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pivotCache/pivotCacheDefinition5.xml" ContentType="application/vnd.openxmlformats-officedocument.spreadsheetml.pivotCacheDefinition+xml"/>
  <Override PartName="/xl/pivotCache/pivotCacheRecords5.xml" ContentType="application/vnd.openxmlformats-officedocument.spreadsheetml.pivotCacheRecords+xml"/>
  <Override PartName="/xl/pivotCache/pivotCacheDefinition6.xml" ContentType="application/vnd.openxmlformats-officedocument.spreadsheetml.pivotCacheDefinition+xml"/>
  <Override PartName="/xl/pivotCache/pivotCacheRecords6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drawings/drawing3.xml" ContentType="application/vnd.openxmlformats-officedocument.drawingml.chartshapes+xml"/>
  <Override PartName="/xl/charts/chart4.xml" ContentType="application/vnd.openxmlformats-officedocument.drawingml.chart+xml"/>
  <Override PartName="/xl/drawings/drawing4.xml" ContentType="application/vnd.openxmlformats-officedocument.drawingml.chartshapes+xml"/>
  <Override PartName="/xl/charts/chart5.xml" ContentType="application/vnd.openxmlformats-officedocument.drawingml.chart+xml"/>
  <Override PartName="/xl/drawings/drawing5.xml" ContentType="application/vnd.openxmlformats-officedocument.drawingml.chartshapes+xml"/>
  <Override PartName="/xl/charts/chart6.xml" ContentType="application/vnd.openxmlformats-officedocument.drawingml.chart+xml"/>
  <Override PartName="/xl/drawings/drawing6.xml" ContentType="application/vnd.openxmlformats-officedocument.drawingml.chartshapes+xml"/>
  <Override PartName="/xl/charts/chart7.xml" ContentType="application/vnd.openxmlformats-officedocument.drawingml.chart+xml"/>
  <Override PartName="/xl/drawings/drawing7.xml" ContentType="application/vnd.openxmlformats-officedocument.drawingml.chartshapes+xml"/>
  <Override PartName="/xl/charts/chart8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9.xml" ContentType="application/vnd.openxmlformats-officedocument.drawingml.chart+xml"/>
  <Override PartName="/xl/drawings/drawing10.xml" ContentType="application/vnd.openxmlformats-officedocument.drawing+xml"/>
  <Override PartName="/xl/comments1.xml" ContentType="application/vnd.openxmlformats-officedocument.spreadsheetml.comments+xml"/>
  <Override PartName="/xl/charts/chart10.xml" ContentType="application/vnd.openxmlformats-officedocument.drawingml.chart+xml"/>
  <Override PartName="/xl/drawings/drawing11.xml" ContentType="application/vnd.openxmlformats-officedocument.drawing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12.xml" ContentType="application/vnd.openxmlformats-officedocument.drawing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drawings/drawing13.xml" ContentType="application/vnd.openxmlformats-officedocument.drawing+xml"/>
  <Override PartName="/xl/charts/chart15.xml" ContentType="application/vnd.openxmlformats-officedocument.drawingml.chart+xml"/>
  <Override PartName="/xl/drawings/drawing14.xml" ContentType="application/vnd.openxmlformats-officedocument.drawingml.chartshapes+xml"/>
  <Override PartName="/xl/charts/chart16.xml" ContentType="application/vnd.openxmlformats-officedocument.drawingml.chart+xml"/>
  <Override PartName="/xl/drawings/drawing15.xml" ContentType="application/vnd.openxmlformats-officedocument.drawingml.chartshapes+xml"/>
  <Override PartName="/xl/charts/chart17.xml" ContentType="application/vnd.openxmlformats-officedocument.drawingml.chart+xml"/>
  <Override PartName="/xl/drawings/drawing16.xml" ContentType="application/vnd.openxmlformats-officedocument.drawingml.chartshapes+xml"/>
  <Override PartName="/xl/charts/chart18.xml" ContentType="application/vnd.openxmlformats-officedocument.drawingml.chart+xml"/>
  <Override PartName="/xl/drawings/drawing17.xml" ContentType="application/vnd.openxmlformats-officedocument.drawingml.chartshapes+xml"/>
  <Override PartName="/xl/charts/chart19.xml" ContentType="application/vnd.openxmlformats-officedocument.drawingml.chart+xml"/>
  <Override PartName="/xl/drawings/drawing18.xml" ContentType="application/vnd.openxmlformats-officedocument.drawingml.chartshapes+xml"/>
  <Override PartName="/xl/charts/chart20.xml" ContentType="application/vnd.openxmlformats-officedocument.drawingml.chart+xml"/>
  <Override PartName="/xl/drawings/drawing19.xml" ContentType="application/vnd.openxmlformats-officedocument.drawingml.chartshapes+xml"/>
  <Override PartName="/xl/charts/chart21.xml" ContentType="application/vnd.openxmlformats-officedocument.drawingml.chart+xml"/>
  <Override PartName="/xl/drawings/drawing20.xml" ContentType="application/vnd.openxmlformats-officedocument.drawingml.chartshapes+xml"/>
  <Override PartName="/xl/charts/chart22.xml" ContentType="application/vnd.openxmlformats-officedocument.drawingml.chart+xml"/>
  <Override PartName="/xl/drawings/drawing21.xml" ContentType="application/vnd.openxmlformats-officedocument.drawingml.chartshapes+xml"/>
  <Override PartName="/xl/charts/chart23.xml" ContentType="application/vnd.openxmlformats-officedocument.drawingml.chart+xml"/>
  <Override PartName="/xl/drawings/drawing22.xml" ContentType="application/vnd.openxmlformats-officedocument.drawingml.chartshapes+xml"/>
  <Override PartName="/xl/drawings/drawing23.xml" ContentType="application/vnd.openxmlformats-officedocument.drawing+xml"/>
  <Override PartName="/xl/charts/chart24.xml" ContentType="application/vnd.openxmlformats-officedocument.drawingml.chart+xml"/>
  <Override PartName="/xl/drawings/drawing24.xml" ContentType="application/vnd.openxmlformats-officedocument.drawingml.chartshapes+xml"/>
  <Override PartName="/xl/charts/chart25.xml" ContentType="application/vnd.openxmlformats-officedocument.drawingml.chart+xml"/>
  <Override PartName="/xl/drawings/drawing25.xml" ContentType="application/vnd.openxmlformats-officedocument.drawingml.chartshapes+xml"/>
  <Override PartName="/xl/drawings/drawing26.xml" ContentType="application/vnd.openxmlformats-officedocument.drawing+xml"/>
  <Override PartName="/xl/charts/chart26.xml" ContentType="application/vnd.openxmlformats-officedocument.drawingml.chart+xml"/>
  <Override PartName="/xl/drawings/drawing27.xml" ContentType="application/vnd.openxmlformats-officedocument.drawingml.chartshapes+xml"/>
  <Override PartName="/xl/drawings/drawing28.xml" ContentType="application/vnd.openxmlformats-officedocument.drawing+xml"/>
  <Override PartName="/xl/charts/chart27.xml" ContentType="application/vnd.openxmlformats-officedocument.drawingml.chart+xml"/>
  <Override PartName="/xl/drawings/drawing29.xml" ContentType="application/vnd.openxmlformats-officedocument.drawingml.chartshapes+xml"/>
  <Override PartName="/xl/charts/chart28.xml" ContentType="application/vnd.openxmlformats-officedocument.drawingml.chart+xml"/>
  <Override PartName="/xl/drawings/drawing30.xml" ContentType="application/vnd.openxmlformats-officedocument.drawingml.chartshapes+xml"/>
  <Override PartName="/xl/charts/chart29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drawings/drawing35.xml" ContentType="application/vnd.openxmlformats-officedocument.drawing+xml"/>
  <Override PartName="/xl/charts/chart30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codeName="ThisWorkbook" defaultThemeVersion="124226"/>
  <bookViews>
    <workbookView xWindow="1380" yWindow="1080" windowWidth="11745" windowHeight="6300" tabRatio="817" firstSheet="1" activeTab="1"/>
  </bookViews>
  <sheets>
    <sheet name="DANE" sheetId="220" state="hidden" r:id="rId1"/>
    <sheet name="1.COBERTURA  DANE" sheetId="114" r:id="rId2"/>
    <sheet name="2.TOTAL EPS" sheetId="14" r:id="rId3"/>
    <sheet name="3A. Afiliados_ Mpio_RS" sheetId="228" r:id="rId4"/>
    <sheet name="3B. Afiliados_ Mpio_RC " sheetId="186" r:id="rId5"/>
    <sheet name="4. Tendencia RS" sheetId="39" r:id="rId6"/>
    <sheet name="5. Tendencia RC+RE" sheetId="187" r:id="rId7"/>
    <sheet name="6. Tendencia_Subregiones" sheetId="222" r:id="rId8"/>
    <sheet name="7. Tendencia_Valores_Años" sheetId="16" r:id="rId9"/>
    <sheet name="8. %Cobertura_años " sheetId="80" r:id="rId10"/>
    <sheet name="9. Cobertura_Meses" sheetId="162" r:id="rId11"/>
    <sheet name="10. GENERO-ZONA" sheetId="192" r:id="rId12"/>
    <sheet name="11. RS_GRUPOS_EDAD" sheetId="193" r:id="rId13"/>
    <sheet name="11a. RC_GRUPOS_EDAD" sheetId="225" r:id="rId14"/>
    <sheet name="12. TIPO_POBLACION_RS" sheetId="207" r:id="rId15"/>
    <sheet name="TD" sheetId="233" state="hidden" r:id="rId16"/>
    <sheet name="DATOS TD" sheetId="202" state="hidden" r:id="rId17"/>
    <sheet name="13. Cobertura Nacional" sheetId="218" r:id="rId18"/>
  </sheets>
  <externalReferences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</externalReferences>
  <definedNames>
    <definedName name="\" localSheetId="13">'[1]CUADRO No 4'!#REF!</definedName>
    <definedName name="\" localSheetId="3">'[1]CUADRO No 4'!#REF!</definedName>
    <definedName name="\">'[1]CUADRO No 4'!#REF!</definedName>
    <definedName name="\a" localSheetId="13">'[1]CUADRO No 4'!#REF!</definedName>
    <definedName name="\a" localSheetId="3">'[1]CUADRO No 4'!#REF!</definedName>
    <definedName name="\a">'[1]CUADRO No 4'!#REF!</definedName>
    <definedName name="\c" localSheetId="13">#REF!</definedName>
    <definedName name="\c" localSheetId="3">#REF!</definedName>
    <definedName name="\c">#REF!</definedName>
    <definedName name="\i" localSheetId="13">#REF!</definedName>
    <definedName name="\i" localSheetId="3">#REF!</definedName>
    <definedName name="\i" localSheetId="7">#REF!</definedName>
    <definedName name="\i">#REF!</definedName>
    <definedName name="\r" localSheetId="13">#REF!</definedName>
    <definedName name="\r" localSheetId="3">#REF!</definedName>
    <definedName name="\r" localSheetId="7">#REF!</definedName>
    <definedName name="\r">#REF!</definedName>
    <definedName name="________CAU103">[2]Hoja1!$A$1:$C$10607</definedName>
    <definedName name="_______CAU103">[2]Hoja1!$A$1:$C$10607</definedName>
    <definedName name="______CAU103">[2]Hoja1!$A$1:$C$10607</definedName>
    <definedName name="_____CAU103">[2]Hoja1!$A$1:$C$10607</definedName>
    <definedName name="____CAU103">[2]Hoja1!$A$1:$C$10607</definedName>
    <definedName name="___CAU103">[3]Hoja1!$A$1:$C$10607</definedName>
    <definedName name="__1_13__Reporte_Ministerio___Definitivo_" localSheetId="13">#REF!</definedName>
    <definedName name="__1_13__Reporte_Ministerio___Definitivo_" localSheetId="3">#REF!</definedName>
    <definedName name="__1_13__Reporte_Ministerio___Definitivo_" localSheetId="7">#REF!</definedName>
    <definedName name="__1_13__Reporte_Ministerio___Definitivo_">#REF!</definedName>
    <definedName name="__CAU103" localSheetId="12">[4]Hoja1!$A$1:$C$10607</definedName>
    <definedName name="__CAU103" localSheetId="13">[4]Hoja1!$A$1:$C$10607</definedName>
    <definedName name="__CAU103">[5]Hoja1!$A$1:$C$10607</definedName>
    <definedName name="_1" localSheetId="11">[6]LIS183!#REF!</definedName>
    <definedName name="_1" localSheetId="12">[7]LIS183!#REF!</definedName>
    <definedName name="_1" localSheetId="13">[7]LIS183!#REF!</definedName>
    <definedName name="_1" localSheetId="3">[6]LIS183!#REF!</definedName>
    <definedName name="_1" localSheetId="7">[6]LIS183!#REF!</definedName>
    <definedName name="_1">[6]LIS183!#REF!</definedName>
    <definedName name="_1_13__Reporte_Ministerio___Definitivo_" localSheetId="13">#REF!</definedName>
    <definedName name="_1_13__Reporte_Ministerio___Definitivo_" localSheetId="3">#REF!</definedName>
    <definedName name="_1_13__Reporte_Ministerio___Definitivo_" localSheetId="7">#REF!</definedName>
    <definedName name="_1_13__Reporte_Ministerio___Definitivo_">#REF!</definedName>
    <definedName name="_10" localSheetId="11">[6]LIS183!#REF!</definedName>
    <definedName name="_10" localSheetId="12">[7]LIS183!#REF!</definedName>
    <definedName name="_10" localSheetId="13">[7]LIS183!#REF!</definedName>
    <definedName name="_10" localSheetId="3">[6]LIS183!#REF!</definedName>
    <definedName name="_10" localSheetId="7">[6]LIS183!#REF!</definedName>
    <definedName name="_10">[6]LIS183!#REF!</definedName>
    <definedName name="_100" localSheetId="11">[6]LIS183!#REF!</definedName>
    <definedName name="_100" localSheetId="12">[7]LIS183!#REF!</definedName>
    <definedName name="_100" localSheetId="13">[7]LIS183!#REF!</definedName>
    <definedName name="_100" localSheetId="3">[6]LIS183!#REF!</definedName>
    <definedName name="_100" localSheetId="7">[6]LIS183!#REF!</definedName>
    <definedName name="_100">[6]LIS183!#REF!</definedName>
    <definedName name="_101" localSheetId="11">[6]LIS183!#REF!</definedName>
    <definedName name="_101" localSheetId="12">[7]LIS183!#REF!</definedName>
    <definedName name="_101" localSheetId="13">[7]LIS183!#REF!</definedName>
    <definedName name="_101" localSheetId="3">[6]LIS183!#REF!</definedName>
    <definedName name="_101" localSheetId="7">[6]LIS183!#REF!</definedName>
    <definedName name="_101">[6]LIS183!#REF!</definedName>
    <definedName name="_102" localSheetId="11">[6]LIS183!#REF!</definedName>
    <definedName name="_102" localSheetId="12">[7]LIS183!#REF!</definedName>
    <definedName name="_102" localSheetId="13">[7]LIS183!#REF!</definedName>
    <definedName name="_102" localSheetId="3">[6]LIS183!#REF!</definedName>
    <definedName name="_102" localSheetId="7">[6]LIS183!#REF!</definedName>
    <definedName name="_102">[6]LIS183!#REF!</definedName>
    <definedName name="_103" localSheetId="12">[7]LIS183!#REF!</definedName>
    <definedName name="_103" localSheetId="13">[7]LIS183!#REF!</definedName>
    <definedName name="_103" localSheetId="3">[6]LIS183!#REF!</definedName>
    <definedName name="_103" localSheetId="7">[6]LIS183!#REF!</definedName>
    <definedName name="_103">[6]LIS183!#REF!</definedName>
    <definedName name="_104" localSheetId="12">[7]LIS183!#REF!</definedName>
    <definedName name="_104" localSheetId="13">[7]LIS183!#REF!</definedName>
    <definedName name="_104" localSheetId="3">[6]LIS183!#REF!</definedName>
    <definedName name="_104">[6]LIS183!#REF!</definedName>
    <definedName name="_105" localSheetId="12">[7]LIS183!#REF!</definedName>
    <definedName name="_105" localSheetId="13">[7]LIS183!#REF!</definedName>
    <definedName name="_105" localSheetId="3">[6]LIS183!#REF!</definedName>
    <definedName name="_105">[6]LIS183!#REF!</definedName>
    <definedName name="_106" localSheetId="12">[7]LIS183!#REF!</definedName>
    <definedName name="_106" localSheetId="13">[7]LIS183!#REF!</definedName>
    <definedName name="_106" localSheetId="3">[6]LIS183!#REF!</definedName>
    <definedName name="_106">[6]LIS183!#REF!</definedName>
    <definedName name="_107" localSheetId="12">[7]LIS183!#REF!</definedName>
    <definedName name="_107" localSheetId="13">[7]LIS183!#REF!</definedName>
    <definedName name="_107" localSheetId="3">[6]LIS183!#REF!</definedName>
    <definedName name="_107">[6]LIS183!#REF!</definedName>
    <definedName name="_108" localSheetId="12">[7]LIS183!#REF!</definedName>
    <definedName name="_108" localSheetId="13">[7]LIS183!#REF!</definedName>
    <definedName name="_108" localSheetId="3">[6]LIS183!#REF!</definedName>
    <definedName name="_108">[6]LIS183!#REF!</definedName>
    <definedName name="_109" localSheetId="12">[7]LIS183!#REF!</definedName>
    <definedName name="_109" localSheetId="13">[7]LIS183!#REF!</definedName>
    <definedName name="_109" localSheetId="3">[6]LIS183!#REF!</definedName>
    <definedName name="_109">[6]LIS183!#REF!</definedName>
    <definedName name="_11" localSheetId="12">[7]LIS183!#REF!</definedName>
    <definedName name="_11" localSheetId="13">[7]LIS183!#REF!</definedName>
    <definedName name="_11" localSheetId="3">[6]LIS183!#REF!</definedName>
    <definedName name="_11">[6]LIS183!#REF!</definedName>
    <definedName name="_110" localSheetId="12">[7]LIS183!#REF!</definedName>
    <definedName name="_110" localSheetId="13">[7]LIS183!#REF!</definedName>
    <definedName name="_110" localSheetId="3">[6]LIS183!#REF!</definedName>
    <definedName name="_110">[6]LIS183!#REF!</definedName>
    <definedName name="_111" localSheetId="12">[7]LIS183!#REF!</definedName>
    <definedName name="_111" localSheetId="13">[7]LIS183!#REF!</definedName>
    <definedName name="_111" localSheetId="3">[6]LIS183!#REF!</definedName>
    <definedName name="_111">[6]LIS183!#REF!</definedName>
    <definedName name="_112" localSheetId="12">[7]LIS183!#REF!</definedName>
    <definedName name="_112" localSheetId="13">[7]LIS183!#REF!</definedName>
    <definedName name="_112" localSheetId="3">[6]LIS183!#REF!</definedName>
    <definedName name="_112">[6]LIS183!#REF!</definedName>
    <definedName name="_113" localSheetId="12">[7]LIS183!#REF!</definedName>
    <definedName name="_113" localSheetId="13">[7]LIS183!#REF!</definedName>
    <definedName name="_113" localSheetId="3">[6]LIS183!#REF!</definedName>
    <definedName name="_113">[6]LIS183!#REF!</definedName>
    <definedName name="_114" localSheetId="12">[7]LIS183!#REF!</definedName>
    <definedName name="_114" localSheetId="13">[7]LIS183!#REF!</definedName>
    <definedName name="_114" localSheetId="3">[6]LIS183!#REF!</definedName>
    <definedName name="_114">[6]LIS183!#REF!</definedName>
    <definedName name="_115" localSheetId="12">[7]LIS183!#REF!</definedName>
    <definedName name="_115" localSheetId="13">[7]LIS183!#REF!</definedName>
    <definedName name="_115" localSheetId="3">[6]LIS183!#REF!</definedName>
    <definedName name="_115">[6]LIS183!#REF!</definedName>
    <definedName name="_1154" localSheetId="12">[7]LIS183!#REF!</definedName>
    <definedName name="_1154" localSheetId="13">[7]LIS183!#REF!</definedName>
    <definedName name="_1154" localSheetId="3">[6]LIS183!#REF!</definedName>
    <definedName name="_1154">[6]LIS183!#REF!</definedName>
    <definedName name="_116" localSheetId="12">[7]LIS183!#REF!</definedName>
    <definedName name="_116" localSheetId="13">[7]LIS183!#REF!</definedName>
    <definedName name="_116" localSheetId="3">[6]LIS183!#REF!</definedName>
    <definedName name="_116">[6]LIS183!#REF!</definedName>
    <definedName name="_117" localSheetId="12">[7]LIS183!#REF!</definedName>
    <definedName name="_117" localSheetId="13">[7]LIS183!#REF!</definedName>
    <definedName name="_117" localSheetId="3">[6]LIS183!#REF!</definedName>
    <definedName name="_117">[6]LIS183!#REF!</definedName>
    <definedName name="_118" localSheetId="12">[7]LIS183!#REF!</definedName>
    <definedName name="_118" localSheetId="13">[7]LIS183!#REF!</definedName>
    <definedName name="_118" localSheetId="3">[6]LIS183!#REF!</definedName>
    <definedName name="_118">[6]LIS183!#REF!</definedName>
    <definedName name="_119" localSheetId="12">[7]LIS183!#REF!</definedName>
    <definedName name="_119" localSheetId="13">[7]LIS183!#REF!</definedName>
    <definedName name="_119" localSheetId="3">[6]LIS183!#REF!</definedName>
    <definedName name="_119">[6]LIS183!#REF!</definedName>
    <definedName name="_12" localSheetId="12">[7]LIS183!#REF!</definedName>
    <definedName name="_12" localSheetId="13">[7]LIS183!#REF!</definedName>
    <definedName name="_12" localSheetId="3">[6]LIS183!#REF!</definedName>
    <definedName name="_12">[6]LIS183!#REF!</definedName>
    <definedName name="_120" localSheetId="12">[7]LIS183!#REF!</definedName>
    <definedName name="_120" localSheetId="13">[7]LIS183!#REF!</definedName>
    <definedName name="_120" localSheetId="3">[6]LIS183!#REF!</definedName>
    <definedName name="_120">[6]LIS183!#REF!</definedName>
    <definedName name="_121" localSheetId="12">[7]LIS183!#REF!</definedName>
    <definedName name="_121" localSheetId="13">[7]LIS183!#REF!</definedName>
    <definedName name="_121" localSheetId="3">[6]LIS183!#REF!</definedName>
    <definedName name="_121">[6]LIS183!#REF!</definedName>
    <definedName name="_122" localSheetId="12">[7]LIS183!#REF!</definedName>
    <definedName name="_122" localSheetId="13">[7]LIS183!#REF!</definedName>
    <definedName name="_122" localSheetId="3">[6]LIS183!#REF!</definedName>
    <definedName name="_122">[6]LIS183!#REF!</definedName>
    <definedName name="_123" localSheetId="12">[7]LIS183!#REF!</definedName>
    <definedName name="_123" localSheetId="13">[7]LIS183!#REF!</definedName>
    <definedName name="_123" localSheetId="3">[6]LIS183!#REF!</definedName>
    <definedName name="_123">[6]LIS183!#REF!</definedName>
    <definedName name="_124" localSheetId="12">[7]LIS183!#REF!</definedName>
    <definedName name="_124" localSheetId="13">[7]LIS183!#REF!</definedName>
    <definedName name="_124" localSheetId="3">[6]LIS183!#REF!</definedName>
    <definedName name="_124">[6]LIS183!#REF!</definedName>
    <definedName name="_125" localSheetId="12">[7]LIS183!#REF!</definedName>
    <definedName name="_125" localSheetId="13">[7]LIS183!#REF!</definedName>
    <definedName name="_125" localSheetId="3">[6]LIS183!#REF!</definedName>
    <definedName name="_125">[6]LIS183!#REF!</definedName>
    <definedName name="_126" localSheetId="12">[7]LIS183!#REF!</definedName>
    <definedName name="_126" localSheetId="13">[7]LIS183!#REF!</definedName>
    <definedName name="_126" localSheetId="3">[6]LIS183!#REF!</definedName>
    <definedName name="_126">[6]LIS183!#REF!</definedName>
    <definedName name="_127" localSheetId="12">[7]LIS183!#REF!</definedName>
    <definedName name="_127" localSheetId="13">[7]LIS183!#REF!</definedName>
    <definedName name="_127" localSheetId="3">[6]LIS183!#REF!</definedName>
    <definedName name="_127">[6]LIS183!#REF!</definedName>
    <definedName name="_128" localSheetId="12">[7]LIS183!#REF!</definedName>
    <definedName name="_128" localSheetId="13">[7]LIS183!#REF!</definedName>
    <definedName name="_128" localSheetId="3">[6]LIS183!#REF!</definedName>
    <definedName name="_128">[6]LIS183!#REF!</definedName>
    <definedName name="_129" localSheetId="12">[7]LIS183!#REF!</definedName>
    <definedName name="_129" localSheetId="13">[7]LIS183!#REF!</definedName>
    <definedName name="_129" localSheetId="3">[6]LIS183!#REF!</definedName>
    <definedName name="_129">[6]LIS183!#REF!</definedName>
    <definedName name="_13" localSheetId="12">[7]LIS183!#REF!</definedName>
    <definedName name="_13" localSheetId="13">[7]LIS183!#REF!</definedName>
    <definedName name="_13" localSheetId="3">[6]LIS183!#REF!</definedName>
    <definedName name="_13">[6]LIS183!#REF!</definedName>
    <definedName name="_130" localSheetId="12">[7]LIS183!#REF!</definedName>
    <definedName name="_130" localSheetId="13">[7]LIS183!#REF!</definedName>
    <definedName name="_130" localSheetId="3">[6]LIS183!#REF!</definedName>
    <definedName name="_130">[6]LIS183!#REF!</definedName>
    <definedName name="_131" localSheetId="12">[7]LIS183!#REF!</definedName>
    <definedName name="_131" localSheetId="13">[7]LIS183!#REF!</definedName>
    <definedName name="_131" localSheetId="3">[6]LIS183!#REF!</definedName>
    <definedName name="_131">[6]LIS183!#REF!</definedName>
    <definedName name="_132" localSheetId="12">[7]LIS183!#REF!</definedName>
    <definedName name="_132" localSheetId="13">[7]LIS183!#REF!</definedName>
    <definedName name="_132" localSheetId="3">[6]LIS183!#REF!</definedName>
    <definedName name="_132">[6]LIS183!#REF!</definedName>
    <definedName name="_133" localSheetId="12">[7]LIS183!#REF!</definedName>
    <definedName name="_133" localSheetId="13">[7]LIS183!#REF!</definedName>
    <definedName name="_133" localSheetId="3">[6]LIS183!#REF!</definedName>
    <definedName name="_133">[6]LIS183!#REF!</definedName>
    <definedName name="_134" localSheetId="12">[7]LIS183!#REF!</definedName>
    <definedName name="_134" localSheetId="13">[7]LIS183!#REF!</definedName>
    <definedName name="_134" localSheetId="3">[6]LIS183!#REF!</definedName>
    <definedName name="_134">[6]LIS183!#REF!</definedName>
    <definedName name="_135" localSheetId="12">[7]LIS183!#REF!</definedName>
    <definedName name="_135" localSheetId="13">[7]LIS183!#REF!</definedName>
    <definedName name="_135" localSheetId="3">[6]LIS183!#REF!</definedName>
    <definedName name="_135">[6]LIS183!#REF!</definedName>
    <definedName name="_136" localSheetId="12">[7]LIS183!#REF!</definedName>
    <definedName name="_136" localSheetId="13">[7]LIS183!#REF!</definedName>
    <definedName name="_136" localSheetId="3">[6]LIS183!#REF!</definedName>
    <definedName name="_136">[6]LIS183!#REF!</definedName>
    <definedName name="_137" localSheetId="12">[7]LIS183!#REF!</definedName>
    <definedName name="_137" localSheetId="13">[7]LIS183!#REF!</definedName>
    <definedName name="_137" localSheetId="3">[6]LIS183!#REF!</definedName>
    <definedName name="_137">[6]LIS183!#REF!</definedName>
    <definedName name="_138" localSheetId="12">[7]LIS183!#REF!</definedName>
    <definedName name="_138" localSheetId="13">[7]LIS183!#REF!</definedName>
    <definedName name="_138" localSheetId="3">[6]LIS183!#REF!</definedName>
    <definedName name="_138">[6]LIS183!#REF!</definedName>
    <definedName name="_139" localSheetId="12">[7]LIS183!#REF!</definedName>
    <definedName name="_139" localSheetId="13">[7]LIS183!#REF!</definedName>
    <definedName name="_139" localSheetId="3">[6]LIS183!#REF!</definedName>
    <definedName name="_139">[6]LIS183!#REF!</definedName>
    <definedName name="_14" localSheetId="12">[7]LIS183!#REF!</definedName>
    <definedName name="_14" localSheetId="13">[7]LIS183!#REF!</definedName>
    <definedName name="_14" localSheetId="3">[6]LIS183!#REF!</definedName>
    <definedName name="_14">[6]LIS183!#REF!</definedName>
    <definedName name="_140" localSheetId="12">[7]LIS183!#REF!</definedName>
    <definedName name="_140" localSheetId="13">[7]LIS183!#REF!</definedName>
    <definedName name="_140" localSheetId="3">[6]LIS183!#REF!</definedName>
    <definedName name="_140">[6]LIS183!#REF!</definedName>
    <definedName name="_141" localSheetId="12">[7]LIS183!#REF!</definedName>
    <definedName name="_141" localSheetId="13">[7]LIS183!#REF!</definedName>
    <definedName name="_141" localSheetId="3">[6]LIS183!#REF!</definedName>
    <definedName name="_141">[6]LIS183!#REF!</definedName>
    <definedName name="_142" localSheetId="12">[7]LIS183!#REF!</definedName>
    <definedName name="_142" localSheetId="13">[7]LIS183!#REF!</definedName>
    <definedName name="_142" localSheetId="3">[6]LIS183!#REF!</definedName>
    <definedName name="_142">[6]LIS183!#REF!</definedName>
    <definedName name="_143" localSheetId="12">[7]LIS183!#REF!</definedName>
    <definedName name="_143" localSheetId="13">[7]LIS183!#REF!</definedName>
    <definedName name="_143" localSheetId="3">[6]LIS183!#REF!</definedName>
    <definedName name="_143">[6]LIS183!#REF!</definedName>
    <definedName name="_144" localSheetId="12">[7]LIS183!#REF!</definedName>
    <definedName name="_144" localSheetId="13">[7]LIS183!#REF!</definedName>
    <definedName name="_144" localSheetId="3">[6]LIS183!#REF!</definedName>
    <definedName name="_144">[6]LIS183!#REF!</definedName>
    <definedName name="_145" localSheetId="12">[7]LIS183!#REF!</definedName>
    <definedName name="_145" localSheetId="13">[7]LIS183!#REF!</definedName>
    <definedName name="_145" localSheetId="3">[6]LIS183!#REF!</definedName>
    <definedName name="_145">[6]LIS183!#REF!</definedName>
    <definedName name="_146" localSheetId="12">[7]LIS183!#REF!</definedName>
    <definedName name="_146" localSheetId="13">[7]LIS183!#REF!</definedName>
    <definedName name="_146" localSheetId="3">[6]LIS183!#REF!</definedName>
    <definedName name="_146">[6]LIS183!#REF!</definedName>
    <definedName name="_147" localSheetId="12">[7]LIS183!#REF!</definedName>
    <definedName name="_147" localSheetId="13">[7]LIS183!#REF!</definedName>
    <definedName name="_147" localSheetId="3">[6]LIS183!#REF!</definedName>
    <definedName name="_147">[6]LIS183!#REF!</definedName>
    <definedName name="_148" localSheetId="12">[7]LIS183!#REF!</definedName>
    <definedName name="_148" localSheetId="13">[7]LIS183!#REF!</definedName>
    <definedName name="_148" localSheetId="3">[6]LIS183!#REF!</definedName>
    <definedName name="_148">[6]LIS183!#REF!</definedName>
    <definedName name="_149" localSheetId="12">[7]LIS183!#REF!</definedName>
    <definedName name="_149" localSheetId="13">[7]LIS183!#REF!</definedName>
    <definedName name="_149" localSheetId="3">[6]LIS183!#REF!</definedName>
    <definedName name="_149">[6]LIS183!#REF!</definedName>
    <definedName name="_15" localSheetId="12">[7]LIS183!#REF!</definedName>
    <definedName name="_15" localSheetId="13">[7]LIS183!#REF!</definedName>
    <definedName name="_15" localSheetId="3">[6]LIS183!#REF!</definedName>
    <definedName name="_15">[6]LIS183!#REF!</definedName>
    <definedName name="_150" localSheetId="12">[7]LIS183!#REF!</definedName>
    <definedName name="_150" localSheetId="13">[7]LIS183!#REF!</definedName>
    <definedName name="_150" localSheetId="3">[6]LIS183!#REF!</definedName>
    <definedName name="_150">[6]LIS183!#REF!</definedName>
    <definedName name="_151" localSheetId="12">[7]LIS183!#REF!</definedName>
    <definedName name="_151" localSheetId="13">[7]LIS183!#REF!</definedName>
    <definedName name="_151" localSheetId="3">[6]LIS183!#REF!</definedName>
    <definedName name="_151">[6]LIS183!#REF!</definedName>
    <definedName name="_152" localSheetId="12">[7]LIS183!#REF!</definedName>
    <definedName name="_152" localSheetId="13">[7]LIS183!#REF!</definedName>
    <definedName name="_152" localSheetId="3">[6]LIS183!#REF!</definedName>
    <definedName name="_152">[6]LIS183!#REF!</definedName>
    <definedName name="_153" localSheetId="12">[7]LIS183!#REF!</definedName>
    <definedName name="_153" localSheetId="13">[7]LIS183!#REF!</definedName>
    <definedName name="_153" localSheetId="3">[6]LIS183!#REF!</definedName>
    <definedName name="_153">[6]LIS183!#REF!</definedName>
    <definedName name="_154" localSheetId="12">[7]LIS183!#REF!</definedName>
    <definedName name="_154" localSheetId="13">[7]LIS183!#REF!</definedName>
    <definedName name="_154" localSheetId="3">[6]LIS183!#REF!</definedName>
    <definedName name="_154">[6]LIS183!#REF!</definedName>
    <definedName name="_155" localSheetId="12">[7]LIS183!#REF!</definedName>
    <definedName name="_155" localSheetId="13">[7]LIS183!#REF!</definedName>
    <definedName name="_155" localSheetId="3">[6]LIS183!#REF!</definedName>
    <definedName name="_155">[6]LIS183!#REF!</definedName>
    <definedName name="_156" localSheetId="12">[7]LIS183!#REF!</definedName>
    <definedName name="_156" localSheetId="13">[7]LIS183!#REF!</definedName>
    <definedName name="_156" localSheetId="3">[6]LIS183!#REF!</definedName>
    <definedName name="_156">[6]LIS183!#REF!</definedName>
    <definedName name="_157" localSheetId="12">[7]LIS183!#REF!</definedName>
    <definedName name="_157" localSheetId="13">[7]LIS183!#REF!</definedName>
    <definedName name="_157" localSheetId="3">[6]LIS183!#REF!</definedName>
    <definedName name="_157">[6]LIS183!#REF!</definedName>
    <definedName name="_158" localSheetId="12">[7]LIS183!#REF!</definedName>
    <definedName name="_158" localSheetId="13">[7]LIS183!#REF!</definedName>
    <definedName name="_158" localSheetId="3">[6]LIS183!#REF!</definedName>
    <definedName name="_158">[6]LIS183!#REF!</definedName>
    <definedName name="_159" localSheetId="12">[7]LIS183!#REF!</definedName>
    <definedName name="_159" localSheetId="13">[7]LIS183!#REF!</definedName>
    <definedName name="_159" localSheetId="3">[6]LIS183!#REF!</definedName>
    <definedName name="_159">[6]LIS183!#REF!</definedName>
    <definedName name="_16" localSheetId="12">[7]LIS183!#REF!</definedName>
    <definedName name="_16" localSheetId="13">[7]LIS183!#REF!</definedName>
    <definedName name="_16" localSheetId="3">[6]LIS183!#REF!</definedName>
    <definedName name="_16">[6]LIS183!#REF!</definedName>
    <definedName name="_160" localSheetId="12">[7]LIS183!#REF!</definedName>
    <definedName name="_160" localSheetId="13">[7]LIS183!#REF!</definedName>
    <definedName name="_160" localSheetId="3">[6]LIS183!#REF!</definedName>
    <definedName name="_160">[6]LIS183!#REF!</definedName>
    <definedName name="_161" localSheetId="12">[7]LIS183!#REF!</definedName>
    <definedName name="_161" localSheetId="13">[7]LIS183!#REF!</definedName>
    <definedName name="_161" localSheetId="3">[6]LIS183!#REF!</definedName>
    <definedName name="_161">[6]LIS183!#REF!</definedName>
    <definedName name="_162" localSheetId="12">[7]LIS183!#REF!</definedName>
    <definedName name="_162" localSheetId="13">[7]LIS183!#REF!</definedName>
    <definedName name="_162" localSheetId="3">[6]LIS183!#REF!</definedName>
    <definedName name="_162">[6]LIS183!#REF!</definedName>
    <definedName name="_163" localSheetId="12">[7]LIS183!#REF!</definedName>
    <definedName name="_163" localSheetId="13">[7]LIS183!#REF!</definedName>
    <definedName name="_163" localSheetId="3">[6]LIS183!#REF!</definedName>
    <definedName name="_163">[6]LIS183!#REF!</definedName>
    <definedName name="_164" localSheetId="12">[7]LIS183!#REF!</definedName>
    <definedName name="_164" localSheetId="13">[7]LIS183!#REF!</definedName>
    <definedName name="_164" localSheetId="3">[6]LIS183!#REF!</definedName>
    <definedName name="_164">[6]LIS183!#REF!</definedName>
    <definedName name="_165" localSheetId="12">[7]LIS183!#REF!</definedName>
    <definedName name="_165" localSheetId="13">[7]LIS183!#REF!</definedName>
    <definedName name="_165" localSheetId="3">[6]LIS183!#REF!</definedName>
    <definedName name="_165">[6]LIS183!#REF!</definedName>
    <definedName name="_166" localSheetId="12">[7]LIS183!#REF!</definedName>
    <definedName name="_166" localSheetId="13">[7]LIS183!#REF!</definedName>
    <definedName name="_166" localSheetId="3">[6]LIS183!#REF!</definedName>
    <definedName name="_166">[6]LIS183!#REF!</definedName>
    <definedName name="_167" localSheetId="12">[7]LIS183!#REF!</definedName>
    <definedName name="_167" localSheetId="13">[7]LIS183!#REF!</definedName>
    <definedName name="_167" localSheetId="3">[6]LIS183!#REF!</definedName>
    <definedName name="_167">[6]LIS183!#REF!</definedName>
    <definedName name="_168" localSheetId="12">[7]LIS183!#REF!</definedName>
    <definedName name="_168" localSheetId="13">[7]LIS183!#REF!</definedName>
    <definedName name="_168" localSheetId="3">[6]LIS183!#REF!</definedName>
    <definedName name="_168">[6]LIS183!#REF!</definedName>
    <definedName name="_169" localSheetId="12">[7]LIS183!#REF!</definedName>
    <definedName name="_169" localSheetId="13">[7]LIS183!#REF!</definedName>
    <definedName name="_169" localSheetId="3">[6]LIS183!#REF!</definedName>
    <definedName name="_169">[6]LIS183!#REF!</definedName>
    <definedName name="_17" localSheetId="12">[7]LIS183!#REF!</definedName>
    <definedName name="_17" localSheetId="13">[7]LIS183!#REF!</definedName>
    <definedName name="_17" localSheetId="3">[6]LIS183!#REF!</definedName>
    <definedName name="_17">[6]LIS183!#REF!</definedName>
    <definedName name="_170" localSheetId="12">[7]LIS183!#REF!</definedName>
    <definedName name="_170" localSheetId="13">[7]LIS183!#REF!</definedName>
    <definedName name="_170" localSheetId="3">[6]LIS183!#REF!</definedName>
    <definedName name="_170">[6]LIS183!#REF!</definedName>
    <definedName name="_171" localSheetId="12">[7]LIS183!#REF!</definedName>
    <definedName name="_171" localSheetId="13">[7]LIS183!#REF!</definedName>
    <definedName name="_171" localSheetId="3">[6]LIS183!#REF!</definedName>
    <definedName name="_171">[6]LIS183!#REF!</definedName>
    <definedName name="_172" localSheetId="12">[7]LIS183!#REF!</definedName>
    <definedName name="_172" localSheetId="13">[7]LIS183!#REF!</definedName>
    <definedName name="_172" localSheetId="3">[6]LIS183!#REF!</definedName>
    <definedName name="_172">[6]LIS183!#REF!</definedName>
    <definedName name="_173" localSheetId="12">[7]LIS183!#REF!</definedName>
    <definedName name="_173" localSheetId="13">[7]LIS183!#REF!</definedName>
    <definedName name="_173" localSheetId="3">[6]LIS183!#REF!</definedName>
    <definedName name="_173">[6]LIS183!#REF!</definedName>
    <definedName name="_174" localSheetId="12">[7]LIS183!#REF!</definedName>
    <definedName name="_174" localSheetId="13">[7]LIS183!#REF!</definedName>
    <definedName name="_174" localSheetId="3">[6]LIS183!#REF!</definedName>
    <definedName name="_174">[6]LIS183!#REF!</definedName>
    <definedName name="_175" localSheetId="12">[7]LIS183!#REF!</definedName>
    <definedName name="_175" localSheetId="13">[7]LIS183!#REF!</definedName>
    <definedName name="_175" localSheetId="3">[6]LIS183!#REF!</definedName>
    <definedName name="_175">[6]LIS183!#REF!</definedName>
    <definedName name="_176" localSheetId="12">[7]LIS183!#REF!</definedName>
    <definedName name="_176" localSheetId="13">[7]LIS183!#REF!</definedName>
    <definedName name="_176" localSheetId="3">[6]LIS183!#REF!</definedName>
    <definedName name="_176">[6]LIS183!#REF!</definedName>
    <definedName name="_177" localSheetId="12">[7]LIS183!#REF!</definedName>
    <definedName name="_177" localSheetId="13">[7]LIS183!#REF!</definedName>
    <definedName name="_177" localSheetId="3">[6]LIS183!#REF!</definedName>
    <definedName name="_177">[6]LIS183!#REF!</definedName>
    <definedName name="_178" localSheetId="12">[7]LIS183!#REF!</definedName>
    <definedName name="_178" localSheetId="13">[7]LIS183!#REF!</definedName>
    <definedName name="_178" localSheetId="3">[6]LIS183!#REF!</definedName>
    <definedName name="_178">[6]LIS183!#REF!</definedName>
    <definedName name="_179" localSheetId="12">[7]LIS183!#REF!</definedName>
    <definedName name="_179" localSheetId="13">[7]LIS183!#REF!</definedName>
    <definedName name="_179" localSheetId="3">[6]LIS183!#REF!</definedName>
    <definedName name="_179">[6]LIS183!#REF!</definedName>
    <definedName name="_18" localSheetId="12">[7]LIS183!#REF!</definedName>
    <definedName name="_18" localSheetId="13">[7]LIS183!#REF!</definedName>
    <definedName name="_18" localSheetId="3">[6]LIS183!#REF!</definedName>
    <definedName name="_18">[6]LIS183!#REF!</definedName>
    <definedName name="_180" localSheetId="12">[7]LIS183!#REF!</definedName>
    <definedName name="_180" localSheetId="13">[7]LIS183!#REF!</definedName>
    <definedName name="_180" localSheetId="3">[6]LIS183!#REF!</definedName>
    <definedName name="_180">[6]LIS183!#REF!</definedName>
    <definedName name="_181" localSheetId="12">[7]LIS183!#REF!</definedName>
    <definedName name="_181" localSheetId="13">[7]LIS183!#REF!</definedName>
    <definedName name="_181" localSheetId="3">[6]LIS183!#REF!</definedName>
    <definedName name="_181">[6]LIS183!#REF!</definedName>
    <definedName name="_182" localSheetId="12">[7]LIS183!#REF!</definedName>
    <definedName name="_182" localSheetId="13">[7]LIS183!#REF!</definedName>
    <definedName name="_182" localSheetId="3">[6]LIS183!#REF!</definedName>
    <definedName name="_182">[6]LIS183!#REF!</definedName>
    <definedName name="_183" localSheetId="12">[7]LIS183!#REF!</definedName>
    <definedName name="_183" localSheetId="13">[7]LIS183!#REF!</definedName>
    <definedName name="_183" localSheetId="3">[6]LIS183!#REF!</definedName>
    <definedName name="_183">[6]LIS183!#REF!</definedName>
    <definedName name="_184" localSheetId="12">[7]LIS183!#REF!</definedName>
    <definedName name="_184" localSheetId="13">[7]LIS183!#REF!</definedName>
    <definedName name="_184" localSheetId="3">[6]LIS183!#REF!</definedName>
    <definedName name="_184">[6]LIS183!#REF!</definedName>
    <definedName name="_185" localSheetId="12">[7]LIS183!#REF!</definedName>
    <definedName name="_185" localSheetId="13">[7]LIS183!#REF!</definedName>
    <definedName name="_185" localSheetId="3">[6]LIS183!#REF!</definedName>
    <definedName name="_185">[6]LIS183!#REF!</definedName>
    <definedName name="_186" localSheetId="12">[7]LIS183!#REF!</definedName>
    <definedName name="_186" localSheetId="13">[7]LIS183!#REF!</definedName>
    <definedName name="_186" localSheetId="3">[6]LIS183!#REF!</definedName>
    <definedName name="_186">[6]LIS183!#REF!</definedName>
    <definedName name="_187" localSheetId="12">[7]LIS183!#REF!</definedName>
    <definedName name="_187" localSheetId="13">[7]LIS183!#REF!</definedName>
    <definedName name="_187" localSheetId="3">[6]LIS183!#REF!</definedName>
    <definedName name="_187">[6]LIS183!#REF!</definedName>
    <definedName name="_188" localSheetId="12">[7]LIS183!#REF!</definedName>
    <definedName name="_188" localSheetId="13">[7]LIS183!#REF!</definedName>
    <definedName name="_188" localSheetId="3">[6]LIS183!#REF!</definedName>
    <definedName name="_188">[6]LIS183!#REF!</definedName>
    <definedName name="_189" localSheetId="12">[7]LIS183!#REF!</definedName>
    <definedName name="_189" localSheetId="13">[7]LIS183!#REF!</definedName>
    <definedName name="_189" localSheetId="3">[6]LIS183!#REF!</definedName>
    <definedName name="_189">[6]LIS183!#REF!</definedName>
    <definedName name="_19" localSheetId="12">[7]LIS183!#REF!</definedName>
    <definedName name="_19" localSheetId="13">[7]LIS183!#REF!</definedName>
    <definedName name="_19" localSheetId="3">[6]LIS183!#REF!</definedName>
    <definedName name="_19">[6]LIS183!#REF!</definedName>
    <definedName name="_190" localSheetId="12">[7]LIS183!#REF!</definedName>
    <definedName name="_190" localSheetId="13">[7]LIS183!#REF!</definedName>
    <definedName name="_190" localSheetId="3">[6]LIS183!#REF!</definedName>
    <definedName name="_190">[6]LIS183!#REF!</definedName>
    <definedName name="_191" localSheetId="12">[7]LIS183!#REF!</definedName>
    <definedName name="_191" localSheetId="13">[7]LIS183!#REF!</definedName>
    <definedName name="_191" localSheetId="3">[6]LIS183!#REF!</definedName>
    <definedName name="_191">[6]LIS183!#REF!</definedName>
    <definedName name="_192" localSheetId="12">[7]LIS183!#REF!</definedName>
    <definedName name="_192" localSheetId="13">[7]LIS183!#REF!</definedName>
    <definedName name="_192" localSheetId="3">[6]LIS183!#REF!</definedName>
    <definedName name="_192">[6]LIS183!#REF!</definedName>
    <definedName name="_193" localSheetId="12">[7]LIS183!#REF!</definedName>
    <definedName name="_193" localSheetId="13">[7]LIS183!#REF!</definedName>
    <definedName name="_193" localSheetId="3">[6]LIS183!#REF!</definedName>
    <definedName name="_193">[6]LIS183!#REF!</definedName>
    <definedName name="_194" localSheetId="12">[7]LIS183!#REF!</definedName>
    <definedName name="_194" localSheetId="13">[7]LIS183!#REF!</definedName>
    <definedName name="_194" localSheetId="3">[6]LIS183!#REF!</definedName>
    <definedName name="_194">[6]LIS183!#REF!</definedName>
    <definedName name="_195" localSheetId="12">[7]LIS183!#REF!</definedName>
    <definedName name="_195" localSheetId="13">[7]LIS183!#REF!</definedName>
    <definedName name="_195" localSheetId="3">[6]LIS183!#REF!</definedName>
    <definedName name="_195">[6]LIS183!#REF!</definedName>
    <definedName name="_196" localSheetId="12">[7]LIS183!#REF!</definedName>
    <definedName name="_196" localSheetId="13">[7]LIS183!#REF!</definedName>
    <definedName name="_196" localSheetId="3">[6]LIS183!#REF!</definedName>
    <definedName name="_196">[6]LIS183!#REF!</definedName>
    <definedName name="_197" localSheetId="12">[7]LIS183!#REF!</definedName>
    <definedName name="_197" localSheetId="13">[7]LIS183!#REF!</definedName>
    <definedName name="_197" localSheetId="3">[6]LIS183!#REF!</definedName>
    <definedName name="_197">[6]LIS183!#REF!</definedName>
    <definedName name="_198" localSheetId="12">[7]LIS183!#REF!</definedName>
    <definedName name="_198" localSheetId="13">[7]LIS183!#REF!</definedName>
    <definedName name="_198" localSheetId="3">[6]LIS183!#REF!</definedName>
    <definedName name="_198">[6]LIS183!#REF!</definedName>
    <definedName name="_199" localSheetId="12">[7]LIS183!#REF!</definedName>
    <definedName name="_199" localSheetId="13">[7]LIS183!#REF!</definedName>
    <definedName name="_199" localSheetId="3">[6]LIS183!#REF!</definedName>
    <definedName name="_199">[6]LIS183!#REF!</definedName>
    <definedName name="_2" localSheetId="12">[7]LIS183!#REF!</definedName>
    <definedName name="_2" localSheetId="13">[7]LIS183!#REF!</definedName>
    <definedName name="_2" localSheetId="3">[6]LIS183!#REF!</definedName>
    <definedName name="_2">[6]LIS183!#REF!</definedName>
    <definedName name="_20" localSheetId="12">[7]LIS183!#REF!</definedName>
    <definedName name="_20" localSheetId="13">[7]LIS183!#REF!</definedName>
    <definedName name="_20" localSheetId="3">[6]LIS183!#REF!</definedName>
    <definedName name="_20">[6]LIS183!#REF!</definedName>
    <definedName name="_21" localSheetId="12">[7]LIS183!#REF!</definedName>
    <definedName name="_21" localSheetId="13">[7]LIS183!#REF!</definedName>
    <definedName name="_21" localSheetId="3">[6]LIS183!#REF!</definedName>
    <definedName name="_21">[6]LIS183!#REF!</definedName>
    <definedName name="_22" localSheetId="12">[7]LIS183!#REF!</definedName>
    <definedName name="_22" localSheetId="13">[7]LIS183!#REF!</definedName>
    <definedName name="_22" localSheetId="3">[6]LIS183!#REF!</definedName>
    <definedName name="_22">[6]LIS183!#REF!</definedName>
    <definedName name="_23" localSheetId="12">[7]LIS183!#REF!</definedName>
    <definedName name="_23" localSheetId="13">[7]LIS183!#REF!</definedName>
    <definedName name="_23" localSheetId="3">[6]LIS183!#REF!</definedName>
    <definedName name="_23">[6]LIS183!#REF!</definedName>
    <definedName name="_24" localSheetId="12">[7]LIS183!#REF!</definedName>
    <definedName name="_24" localSheetId="13">[7]LIS183!#REF!</definedName>
    <definedName name="_24" localSheetId="3">[6]LIS183!#REF!</definedName>
    <definedName name="_24">[6]LIS183!#REF!</definedName>
    <definedName name="_25" localSheetId="12">[7]LIS183!#REF!</definedName>
    <definedName name="_25" localSheetId="13">[7]LIS183!#REF!</definedName>
    <definedName name="_25" localSheetId="3">[6]LIS183!#REF!</definedName>
    <definedName name="_25">[6]LIS183!#REF!</definedName>
    <definedName name="_26" localSheetId="12">[7]LIS183!#REF!</definedName>
    <definedName name="_26" localSheetId="13">[7]LIS183!#REF!</definedName>
    <definedName name="_26" localSheetId="3">[6]LIS183!#REF!</definedName>
    <definedName name="_26">[6]LIS183!#REF!</definedName>
    <definedName name="_27" localSheetId="12">[7]LIS183!#REF!</definedName>
    <definedName name="_27" localSheetId="13">[7]LIS183!#REF!</definedName>
    <definedName name="_27" localSheetId="3">[6]LIS183!#REF!</definedName>
    <definedName name="_27">[6]LIS183!#REF!</definedName>
    <definedName name="_28" localSheetId="12">[7]LIS183!#REF!</definedName>
    <definedName name="_28" localSheetId="13">[7]LIS183!#REF!</definedName>
    <definedName name="_28" localSheetId="3">[6]LIS183!#REF!</definedName>
    <definedName name="_28">[6]LIS183!#REF!</definedName>
    <definedName name="_29" localSheetId="12">[7]LIS183!#REF!</definedName>
    <definedName name="_29" localSheetId="13">[7]LIS183!#REF!</definedName>
    <definedName name="_29" localSheetId="3">[6]LIS183!#REF!</definedName>
    <definedName name="_29">[6]LIS183!#REF!</definedName>
    <definedName name="_3" localSheetId="12">[7]LIS183!#REF!</definedName>
    <definedName name="_3" localSheetId="13">[7]LIS183!#REF!</definedName>
    <definedName name="_3" localSheetId="3">[6]LIS183!#REF!</definedName>
    <definedName name="_3">[6]LIS183!#REF!</definedName>
    <definedName name="_30" localSheetId="12">[7]LIS183!#REF!</definedName>
    <definedName name="_30" localSheetId="13">[7]LIS183!#REF!</definedName>
    <definedName name="_30" localSheetId="3">[6]LIS183!#REF!</definedName>
    <definedName name="_30">[6]LIS183!#REF!</definedName>
    <definedName name="_31" localSheetId="12">[7]LIS183!#REF!</definedName>
    <definedName name="_31" localSheetId="13">[7]LIS183!#REF!</definedName>
    <definedName name="_31" localSheetId="3">[6]LIS183!#REF!</definedName>
    <definedName name="_31">[6]LIS183!#REF!</definedName>
    <definedName name="_32" localSheetId="12">[7]LIS183!#REF!</definedName>
    <definedName name="_32" localSheetId="13">[7]LIS183!#REF!</definedName>
    <definedName name="_32" localSheetId="3">[6]LIS183!#REF!</definedName>
    <definedName name="_32">[6]LIS183!#REF!</definedName>
    <definedName name="_33" localSheetId="12">[7]LIS183!#REF!</definedName>
    <definedName name="_33" localSheetId="13">[7]LIS183!#REF!</definedName>
    <definedName name="_33" localSheetId="3">[6]LIS183!#REF!</definedName>
    <definedName name="_33">[6]LIS183!#REF!</definedName>
    <definedName name="_34" localSheetId="12">[7]LIS183!#REF!</definedName>
    <definedName name="_34" localSheetId="13">[7]LIS183!#REF!</definedName>
    <definedName name="_34" localSheetId="3">[6]LIS183!#REF!</definedName>
    <definedName name="_34">[6]LIS183!#REF!</definedName>
    <definedName name="_35" localSheetId="12">[7]LIS183!#REF!</definedName>
    <definedName name="_35" localSheetId="13">[7]LIS183!#REF!</definedName>
    <definedName name="_35" localSheetId="3">[6]LIS183!#REF!</definedName>
    <definedName name="_35">[6]LIS183!#REF!</definedName>
    <definedName name="_36" localSheetId="12">[7]LIS183!#REF!</definedName>
    <definedName name="_36" localSheetId="13">[7]LIS183!#REF!</definedName>
    <definedName name="_36" localSheetId="3">[6]LIS183!#REF!</definedName>
    <definedName name="_36">[6]LIS183!#REF!</definedName>
    <definedName name="_37" localSheetId="12">[7]LIS183!#REF!</definedName>
    <definedName name="_37" localSheetId="13">[7]LIS183!#REF!</definedName>
    <definedName name="_37" localSheetId="3">[6]LIS183!#REF!</definedName>
    <definedName name="_37">[6]LIS183!#REF!</definedName>
    <definedName name="_38" localSheetId="12">[7]LIS183!#REF!</definedName>
    <definedName name="_38" localSheetId="13">[7]LIS183!#REF!</definedName>
    <definedName name="_38" localSheetId="3">[6]LIS183!#REF!</definedName>
    <definedName name="_38">[6]LIS183!#REF!</definedName>
    <definedName name="_39" localSheetId="12">[7]LIS183!#REF!</definedName>
    <definedName name="_39" localSheetId="13">[7]LIS183!#REF!</definedName>
    <definedName name="_39" localSheetId="3">[6]LIS183!#REF!</definedName>
    <definedName name="_39">[6]LIS183!#REF!</definedName>
    <definedName name="_4" localSheetId="12">[7]LIS183!#REF!</definedName>
    <definedName name="_4" localSheetId="13">[7]LIS183!#REF!</definedName>
    <definedName name="_4" localSheetId="3">[6]LIS183!#REF!</definedName>
    <definedName name="_4">[6]LIS183!#REF!</definedName>
    <definedName name="_40" localSheetId="12">[7]LIS183!#REF!</definedName>
    <definedName name="_40" localSheetId="13">[7]LIS183!#REF!</definedName>
    <definedName name="_40" localSheetId="3">[6]LIS183!#REF!</definedName>
    <definedName name="_40">[6]LIS183!#REF!</definedName>
    <definedName name="_41" localSheetId="12">[7]LIS183!#REF!</definedName>
    <definedName name="_41" localSheetId="13">[7]LIS183!#REF!</definedName>
    <definedName name="_41" localSheetId="3">[6]LIS183!#REF!</definedName>
    <definedName name="_41">[6]LIS183!#REF!</definedName>
    <definedName name="_42" localSheetId="12">[7]LIS183!#REF!</definedName>
    <definedName name="_42" localSheetId="13">[7]LIS183!#REF!</definedName>
    <definedName name="_42" localSheetId="3">[6]LIS183!#REF!</definedName>
    <definedName name="_42">[6]LIS183!#REF!</definedName>
    <definedName name="_43" localSheetId="12">[7]LIS183!#REF!</definedName>
    <definedName name="_43" localSheetId="13">[7]LIS183!#REF!</definedName>
    <definedName name="_43" localSheetId="3">[6]LIS183!#REF!</definedName>
    <definedName name="_43">[6]LIS183!#REF!</definedName>
    <definedName name="_44" localSheetId="12">[7]LIS183!#REF!</definedName>
    <definedName name="_44" localSheetId="13">[7]LIS183!#REF!</definedName>
    <definedName name="_44" localSheetId="3">[6]LIS183!#REF!</definedName>
    <definedName name="_44">[6]LIS183!#REF!</definedName>
    <definedName name="_45" localSheetId="12">[7]LIS183!#REF!</definedName>
    <definedName name="_45" localSheetId="13">[7]LIS183!#REF!</definedName>
    <definedName name="_45" localSheetId="3">[6]LIS183!#REF!</definedName>
    <definedName name="_45">[6]LIS183!#REF!</definedName>
    <definedName name="_46" localSheetId="12">[7]LIS183!#REF!</definedName>
    <definedName name="_46" localSheetId="13">[7]LIS183!#REF!</definedName>
    <definedName name="_46" localSheetId="3">[6]LIS183!#REF!</definedName>
    <definedName name="_46">[6]LIS183!#REF!</definedName>
    <definedName name="_47" localSheetId="12">[7]LIS183!#REF!</definedName>
    <definedName name="_47" localSheetId="13">[7]LIS183!#REF!</definedName>
    <definedName name="_47" localSheetId="3">[6]LIS183!#REF!</definedName>
    <definedName name="_47">[6]LIS183!#REF!</definedName>
    <definedName name="_48" localSheetId="12">[7]LIS183!#REF!</definedName>
    <definedName name="_48" localSheetId="13">[7]LIS183!#REF!</definedName>
    <definedName name="_48" localSheetId="3">[6]LIS183!#REF!</definedName>
    <definedName name="_48">[6]LIS183!#REF!</definedName>
    <definedName name="_49" localSheetId="12">[7]LIS183!#REF!</definedName>
    <definedName name="_49" localSheetId="13">[7]LIS183!#REF!</definedName>
    <definedName name="_49" localSheetId="3">[6]LIS183!#REF!</definedName>
    <definedName name="_49">[6]LIS183!#REF!</definedName>
    <definedName name="_5" localSheetId="12">[7]LIS183!#REF!</definedName>
    <definedName name="_5" localSheetId="13">[7]LIS183!#REF!</definedName>
    <definedName name="_5" localSheetId="3">[6]LIS183!#REF!</definedName>
    <definedName name="_5">[6]LIS183!#REF!</definedName>
    <definedName name="_50" localSheetId="12">[7]LIS183!#REF!</definedName>
    <definedName name="_50" localSheetId="13">[7]LIS183!#REF!</definedName>
    <definedName name="_50" localSheetId="3">[6]LIS183!#REF!</definedName>
    <definedName name="_50">[6]LIS183!#REF!</definedName>
    <definedName name="_51" localSheetId="12">[7]LIS183!#REF!</definedName>
    <definedName name="_51" localSheetId="13">[7]LIS183!#REF!</definedName>
    <definedName name="_51" localSheetId="3">[6]LIS183!#REF!</definedName>
    <definedName name="_51">[6]LIS183!#REF!</definedName>
    <definedName name="_52" localSheetId="12">[7]LIS183!#REF!</definedName>
    <definedName name="_52" localSheetId="13">[7]LIS183!#REF!</definedName>
    <definedName name="_52" localSheetId="3">[6]LIS183!#REF!</definedName>
    <definedName name="_52">[6]LIS183!#REF!</definedName>
    <definedName name="_53" localSheetId="12">[7]LIS183!#REF!</definedName>
    <definedName name="_53" localSheetId="13">[7]LIS183!#REF!</definedName>
    <definedName name="_53" localSheetId="3">[6]LIS183!#REF!</definedName>
    <definedName name="_53">[6]LIS183!#REF!</definedName>
    <definedName name="_54" localSheetId="12">[7]LIS183!#REF!</definedName>
    <definedName name="_54" localSheetId="13">[7]LIS183!#REF!</definedName>
    <definedName name="_54" localSheetId="3">[6]LIS183!#REF!</definedName>
    <definedName name="_54">[6]LIS183!#REF!</definedName>
    <definedName name="_55" localSheetId="12">[7]LIS183!#REF!</definedName>
    <definedName name="_55" localSheetId="13">[7]LIS183!#REF!</definedName>
    <definedName name="_55" localSheetId="3">[6]LIS183!#REF!</definedName>
    <definedName name="_55">[6]LIS183!#REF!</definedName>
    <definedName name="_56" localSheetId="12">[7]LIS183!#REF!</definedName>
    <definedName name="_56" localSheetId="13">[7]LIS183!#REF!</definedName>
    <definedName name="_56" localSheetId="3">[6]LIS183!#REF!</definedName>
    <definedName name="_56">[6]LIS183!#REF!</definedName>
    <definedName name="_57" localSheetId="12">[7]LIS183!#REF!</definedName>
    <definedName name="_57" localSheetId="13">[7]LIS183!#REF!</definedName>
    <definedName name="_57" localSheetId="3">[6]LIS183!#REF!</definedName>
    <definedName name="_57">[6]LIS183!#REF!</definedName>
    <definedName name="_58" localSheetId="12">[7]LIS183!#REF!</definedName>
    <definedName name="_58" localSheetId="13">[7]LIS183!#REF!</definedName>
    <definedName name="_58" localSheetId="3">[6]LIS183!#REF!</definedName>
    <definedName name="_58">[6]LIS183!#REF!</definedName>
    <definedName name="_59" localSheetId="12">[7]LIS183!#REF!</definedName>
    <definedName name="_59" localSheetId="13">[7]LIS183!#REF!</definedName>
    <definedName name="_59" localSheetId="3">[6]LIS183!#REF!</definedName>
    <definedName name="_59">[6]LIS183!#REF!</definedName>
    <definedName name="_6" localSheetId="12">[7]LIS183!#REF!</definedName>
    <definedName name="_6" localSheetId="13">[7]LIS183!#REF!</definedName>
    <definedName name="_6" localSheetId="3">[6]LIS183!#REF!</definedName>
    <definedName name="_6">[6]LIS183!#REF!</definedName>
    <definedName name="_60" localSheetId="12">[7]LIS183!#REF!</definedName>
    <definedName name="_60" localSheetId="13">[7]LIS183!#REF!</definedName>
    <definedName name="_60" localSheetId="3">[6]LIS183!#REF!</definedName>
    <definedName name="_60">[6]LIS183!#REF!</definedName>
    <definedName name="_61" localSheetId="12">[7]LIS183!#REF!</definedName>
    <definedName name="_61" localSheetId="13">[7]LIS183!#REF!</definedName>
    <definedName name="_61" localSheetId="3">[6]LIS183!#REF!</definedName>
    <definedName name="_61">[6]LIS183!#REF!</definedName>
    <definedName name="_62" localSheetId="12">[7]LIS183!#REF!</definedName>
    <definedName name="_62" localSheetId="13">[7]LIS183!#REF!</definedName>
    <definedName name="_62" localSheetId="3">[6]LIS183!#REF!</definedName>
    <definedName name="_62">[6]LIS183!#REF!</definedName>
    <definedName name="_63" localSheetId="12">[7]LIS183!#REF!</definedName>
    <definedName name="_63" localSheetId="13">[7]LIS183!#REF!</definedName>
    <definedName name="_63" localSheetId="3">[6]LIS183!#REF!</definedName>
    <definedName name="_63">[6]LIS183!#REF!</definedName>
    <definedName name="_64" localSheetId="12">[7]LIS183!#REF!</definedName>
    <definedName name="_64" localSheetId="13">[7]LIS183!#REF!</definedName>
    <definedName name="_64" localSheetId="3">[6]LIS183!#REF!</definedName>
    <definedName name="_64">[6]LIS183!#REF!</definedName>
    <definedName name="_65" localSheetId="12">[7]LIS183!#REF!</definedName>
    <definedName name="_65" localSheetId="13">[7]LIS183!#REF!</definedName>
    <definedName name="_65" localSheetId="3">[6]LIS183!#REF!</definedName>
    <definedName name="_65">[6]LIS183!#REF!</definedName>
    <definedName name="_66" localSheetId="12">[7]LIS183!#REF!</definedName>
    <definedName name="_66" localSheetId="13">[7]LIS183!#REF!</definedName>
    <definedName name="_66" localSheetId="3">[6]LIS183!#REF!</definedName>
    <definedName name="_66">[6]LIS183!#REF!</definedName>
    <definedName name="_67" localSheetId="12">[7]LIS183!#REF!</definedName>
    <definedName name="_67" localSheetId="13">[7]LIS183!#REF!</definedName>
    <definedName name="_67" localSheetId="3">[6]LIS183!#REF!</definedName>
    <definedName name="_67">[6]LIS183!#REF!</definedName>
    <definedName name="_68" localSheetId="12">[7]LIS183!#REF!</definedName>
    <definedName name="_68" localSheetId="13">[7]LIS183!#REF!</definedName>
    <definedName name="_68" localSheetId="3">[6]LIS183!#REF!</definedName>
    <definedName name="_68">[6]LIS183!#REF!</definedName>
    <definedName name="_69" localSheetId="12">[7]LIS183!#REF!</definedName>
    <definedName name="_69" localSheetId="13">[7]LIS183!#REF!</definedName>
    <definedName name="_69" localSheetId="3">[6]LIS183!#REF!</definedName>
    <definedName name="_69">[6]LIS183!#REF!</definedName>
    <definedName name="_7" localSheetId="12">[7]LIS183!#REF!</definedName>
    <definedName name="_7" localSheetId="13">[7]LIS183!#REF!</definedName>
    <definedName name="_7" localSheetId="3">[6]LIS183!#REF!</definedName>
    <definedName name="_7">[6]LIS183!#REF!</definedName>
    <definedName name="_70" localSheetId="12">[7]LIS183!#REF!</definedName>
    <definedName name="_70" localSheetId="13">[7]LIS183!#REF!</definedName>
    <definedName name="_70" localSheetId="3">[6]LIS183!#REF!</definedName>
    <definedName name="_70">[6]LIS183!#REF!</definedName>
    <definedName name="_71" localSheetId="12">[7]LIS183!#REF!</definedName>
    <definedName name="_71" localSheetId="13">[7]LIS183!#REF!</definedName>
    <definedName name="_71" localSheetId="3">[6]LIS183!#REF!</definedName>
    <definedName name="_71">[6]LIS183!#REF!</definedName>
    <definedName name="_72" localSheetId="12">[7]LIS183!#REF!</definedName>
    <definedName name="_72" localSheetId="13">[7]LIS183!#REF!</definedName>
    <definedName name="_72" localSheetId="3">[6]LIS183!#REF!</definedName>
    <definedName name="_72">[6]LIS183!#REF!</definedName>
    <definedName name="_73" localSheetId="12">[7]LIS183!#REF!</definedName>
    <definedName name="_73" localSheetId="13">[7]LIS183!#REF!</definedName>
    <definedName name="_73" localSheetId="3">[6]LIS183!#REF!</definedName>
    <definedName name="_73">[6]LIS183!#REF!</definedName>
    <definedName name="_74" localSheetId="12">[7]LIS183!#REF!</definedName>
    <definedName name="_74" localSheetId="13">[7]LIS183!#REF!</definedName>
    <definedName name="_74" localSheetId="3">[6]LIS183!#REF!</definedName>
    <definedName name="_74">[6]LIS183!#REF!</definedName>
    <definedName name="_75" localSheetId="12">[7]LIS183!#REF!</definedName>
    <definedName name="_75" localSheetId="13">[7]LIS183!#REF!</definedName>
    <definedName name="_75" localSheetId="3">[6]LIS183!#REF!</definedName>
    <definedName name="_75">[6]LIS183!#REF!</definedName>
    <definedName name="_76" localSheetId="12">[7]LIS183!#REF!</definedName>
    <definedName name="_76" localSheetId="13">[7]LIS183!#REF!</definedName>
    <definedName name="_76" localSheetId="3">[6]LIS183!#REF!</definedName>
    <definedName name="_76">[6]LIS183!#REF!</definedName>
    <definedName name="_77" localSheetId="12">[7]LIS183!#REF!</definedName>
    <definedName name="_77" localSheetId="13">[7]LIS183!#REF!</definedName>
    <definedName name="_77" localSheetId="3">[6]LIS183!#REF!</definedName>
    <definedName name="_77">[6]LIS183!#REF!</definedName>
    <definedName name="_78" localSheetId="12">[7]LIS183!#REF!</definedName>
    <definedName name="_78" localSheetId="13">[7]LIS183!#REF!</definedName>
    <definedName name="_78" localSheetId="3">[6]LIS183!#REF!</definedName>
    <definedName name="_78">[6]LIS183!#REF!</definedName>
    <definedName name="_79" localSheetId="12">[7]LIS183!#REF!</definedName>
    <definedName name="_79" localSheetId="13">[7]LIS183!#REF!</definedName>
    <definedName name="_79" localSheetId="3">[6]LIS183!#REF!</definedName>
    <definedName name="_79">[6]LIS183!#REF!</definedName>
    <definedName name="_8" localSheetId="12">[7]LIS183!#REF!</definedName>
    <definedName name="_8" localSheetId="13">[7]LIS183!#REF!</definedName>
    <definedName name="_8" localSheetId="3">[6]LIS183!#REF!</definedName>
    <definedName name="_8">[6]LIS183!#REF!</definedName>
    <definedName name="_80" localSheetId="12">[7]LIS183!#REF!</definedName>
    <definedName name="_80" localSheetId="13">[7]LIS183!#REF!</definedName>
    <definedName name="_80" localSheetId="3">[6]LIS183!#REF!</definedName>
    <definedName name="_80">[6]LIS183!#REF!</definedName>
    <definedName name="_81" localSheetId="12">[7]LIS183!#REF!</definedName>
    <definedName name="_81" localSheetId="13">[7]LIS183!#REF!</definedName>
    <definedName name="_81" localSheetId="3">[6]LIS183!#REF!</definedName>
    <definedName name="_81">[6]LIS183!#REF!</definedName>
    <definedName name="_82" localSheetId="12">[7]LIS183!#REF!</definedName>
    <definedName name="_82" localSheetId="13">[7]LIS183!#REF!</definedName>
    <definedName name="_82" localSheetId="3">[6]LIS183!#REF!</definedName>
    <definedName name="_82">[6]LIS183!#REF!</definedName>
    <definedName name="_83" localSheetId="12">[7]LIS183!#REF!</definedName>
    <definedName name="_83" localSheetId="13">[7]LIS183!#REF!</definedName>
    <definedName name="_83" localSheetId="3">[6]LIS183!#REF!</definedName>
    <definedName name="_83">[6]LIS183!#REF!</definedName>
    <definedName name="_84" localSheetId="12">[7]LIS183!#REF!</definedName>
    <definedName name="_84" localSheetId="13">[7]LIS183!#REF!</definedName>
    <definedName name="_84" localSheetId="3">[6]LIS183!#REF!</definedName>
    <definedName name="_84">[6]LIS183!#REF!</definedName>
    <definedName name="_85" localSheetId="12">[7]LIS183!#REF!</definedName>
    <definedName name="_85" localSheetId="13">[7]LIS183!#REF!</definedName>
    <definedName name="_85" localSheetId="3">[6]LIS183!#REF!</definedName>
    <definedName name="_85">[6]LIS183!#REF!</definedName>
    <definedName name="_86" localSheetId="12">[7]LIS183!#REF!</definedName>
    <definedName name="_86" localSheetId="13">[7]LIS183!#REF!</definedName>
    <definedName name="_86" localSheetId="3">[6]LIS183!#REF!</definedName>
    <definedName name="_86">[6]LIS183!#REF!</definedName>
    <definedName name="_87" localSheetId="12">[7]LIS183!#REF!</definedName>
    <definedName name="_87" localSheetId="13">[7]LIS183!#REF!</definedName>
    <definedName name="_87" localSheetId="3">[6]LIS183!#REF!</definedName>
    <definedName name="_87">[6]LIS183!#REF!</definedName>
    <definedName name="_88" localSheetId="12">[7]LIS183!#REF!</definedName>
    <definedName name="_88" localSheetId="13">[7]LIS183!#REF!</definedName>
    <definedName name="_88" localSheetId="3">[6]LIS183!#REF!</definedName>
    <definedName name="_88">[6]LIS183!#REF!</definedName>
    <definedName name="_89" localSheetId="12">[7]LIS183!#REF!</definedName>
    <definedName name="_89" localSheetId="13">[7]LIS183!#REF!</definedName>
    <definedName name="_89" localSheetId="3">[6]LIS183!#REF!</definedName>
    <definedName name="_89">[6]LIS183!#REF!</definedName>
    <definedName name="_9" localSheetId="12">[7]LIS183!#REF!</definedName>
    <definedName name="_9" localSheetId="13">[7]LIS183!#REF!</definedName>
    <definedName name="_9" localSheetId="3">[6]LIS183!#REF!</definedName>
    <definedName name="_9">[6]LIS183!#REF!</definedName>
    <definedName name="_90" localSheetId="12">[7]LIS183!#REF!</definedName>
    <definedName name="_90" localSheetId="13">[7]LIS183!#REF!</definedName>
    <definedName name="_90" localSheetId="3">[6]LIS183!#REF!</definedName>
    <definedName name="_90">[6]LIS183!#REF!</definedName>
    <definedName name="_91" localSheetId="12">[7]LIS183!#REF!</definedName>
    <definedName name="_91" localSheetId="13">[7]LIS183!#REF!</definedName>
    <definedName name="_91" localSheetId="3">[6]LIS183!#REF!</definedName>
    <definedName name="_91">[6]LIS183!#REF!</definedName>
    <definedName name="_92" localSheetId="12">[7]LIS183!#REF!</definedName>
    <definedName name="_92" localSheetId="13">[7]LIS183!#REF!</definedName>
    <definedName name="_92" localSheetId="3">[6]LIS183!#REF!</definedName>
    <definedName name="_92">[6]LIS183!#REF!</definedName>
    <definedName name="_93" localSheetId="12">[7]LIS183!#REF!</definedName>
    <definedName name="_93" localSheetId="13">[7]LIS183!#REF!</definedName>
    <definedName name="_93" localSheetId="3">[6]LIS183!#REF!</definedName>
    <definedName name="_93">[6]LIS183!#REF!</definedName>
    <definedName name="_94" localSheetId="12">[7]LIS183!#REF!</definedName>
    <definedName name="_94" localSheetId="13">[7]LIS183!#REF!</definedName>
    <definedName name="_94" localSheetId="3">[6]LIS183!#REF!</definedName>
    <definedName name="_94">[6]LIS183!#REF!</definedName>
    <definedName name="_95" localSheetId="12">[7]LIS183!#REF!</definedName>
    <definedName name="_95" localSheetId="13">[7]LIS183!#REF!</definedName>
    <definedName name="_95" localSheetId="3">[6]LIS183!#REF!</definedName>
    <definedName name="_95">[6]LIS183!#REF!</definedName>
    <definedName name="_96" localSheetId="12">[7]LIS183!#REF!</definedName>
    <definedName name="_96" localSheetId="13">[7]LIS183!#REF!</definedName>
    <definedName name="_96" localSheetId="3">[6]LIS183!#REF!</definedName>
    <definedName name="_96">[6]LIS183!#REF!</definedName>
    <definedName name="_97" localSheetId="12">[7]LIS183!#REF!</definedName>
    <definedName name="_97" localSheetId="13">[7]LIS183!#REF!</definedName>
    <definedName name="_97" localSheetId="3">[6]LIS183!#REF!</definedName>
    <definedName name="_97">[6]LIS183!#REF!</definedName>
    <definedName name="_98" localSheetId="12">[7]LIS183!#REF!</definedName>
    <definedName name="_98" localSheetId="13">[7]LIS183!#REF!</definedName>
    <definedName name="_98" localSheetId="3">[6]LIS183!#REF!</definedName>
    <definedName name="_98">[6]LIS183!#REF!</definedName>
    <definedName name="_99" localSheetId="12">[7]LIS183!#REF!</definedName>
    <definedName name="_99" localSheetId="13">[7]LIS183!#REF!</definedName>
    <definedName name="_99" localSheetId="3">[6]LIS183!#REF!</definedName>
    <definedName name="_99">[6]LIS183!#REF!</definedName>
    <definedName name="_CAU103" localSheetId="11">[4]Hoja1!$A$1:$C$10607</definedName>
    <definedName name="_CAU103" localSheetId="12">[8]Hoja1!$A$1:$C$10607</definedName>
    <definedName name="_CAU103" localSheetId="13">[8]Hoja1!$A$1:$C$10607</definedName>
    <definedName name="_CAU103">[4]Hoja1!$A$1:$C$10607</definedName>
    <definedName name="_xlnm._FilterDatabase" localSheetId="1" hidden="1">'1.COBERTURA  DANE'!$C$4:$M$4</definedName>
    <definedName name="_xlnm._FilterDatabase" localSheetId="11" hidden="1">'10. GENERO-ZONA'!$BD$7:$BF$132</definedName>
    <definedName name="_xlnm._FilterDatabase" localSheetId="12" hidden="1">'11. RS_GRUPOS_EDAD'!$C$1:$N$139</definedName>
    <definedName name="_xlnm._FilterDatabase" localSheetId="13" hidden="1">'11a. RC_GRUPOS_EDAD'!$C$1:$N$139</definedName>
    <definedName name="_xlnm._FilterDatabase" localSheetId="2" hidden="1">'2.TOTAL EPS'!$A$26:$D$26</definedName>
    <definedName name="_xlnm._FilterDatabase" localSheetId="3" hidden="1">'3A. Afiliados_ Mpio_RS'!$V$4:$AL$4</definedName>
    <definedName name="_xlnm._FilterDatabase" localSheetId="4" hidden="1">'3B. Afiliados_ Mpio_RC '!$BA$8:$BC$931</definedName>
    <definedName name="_xlnm._FilterDatabase" localSheetId="5" hidden="1">'4. Tendencia RS'!$CX$2:$DA$138</definedName>
    <definedName name="_xlnm._FilterDatabase" localSheetId="6" hidden="1">'5. Tendencia RC+RE'!$CG$2:$CJ$142</definedName>
    <definedName name="_xlnm._FilterDatabase" localSheetId="7" hidden="1">'6. Tendencia_Subregiones'!$A$5:$CW$13</definedName>
    <definedName name="_xlnm._FilterDatabase" localSheetId="16" hidden="1">'DATOS TD'!$A$1:$AB$1963</definedName>
    <definedName name="A" localSheetId="13">[6]LIS183!#REF!</definedName>
    <definedName name="A" localSheetId="3">[6]LIS183!#REF!</definedName>
    <definedName name="A" localSheetId="7">[6]LIS183!#REF!</definedName>
    <definedName name="A">[6]LIS183!#REF!</definedName>
    <definedName name="A_impresión_IM" localSheetId="13">#REF!</definedName>
    <definedName name="A_impresión_IM" localSheetId="3">#REF!</definedName>
    <definedName name="A_impresión_IM" localSheetId="7">#REF!</definedName>
    <definedName name="A_impresión_IM">#REF!</definedName>
    <definedName name="APIA">[9]Hoja1!$A$8:$B$8</definedName>
    <definedName name="_xlnm.Print_Area" localSheetId="1">'1.COBERTURA  DANE'!$A$1:$M$144</definedName>
    <definedName name="_xlnm.Print_Area" localSheetId="17">'13. Cobertura Nacional'!$A$1:$K$46</definedName>
    <definedName name="_xlnm.Print_Area" localSheetId="8">'7. Tendencia_Valores_Años'!$A$1:$P$53</definedName>
    <definedName name="_xlnm.Print_Area" localSheetId="9">'8. %Cobertura_años '!$A$1:$L$42</definedName>
    <definedName name="asdewq" localSheetId="11">#REF!</definedName>
    <definedName name="asdewq" localSheetId="12">#REF!</definedName>
    <definedName name="asdewq" localSheetId="13">#REF!</definedName>
    <definedName name="asdewq" localSheetId="3">#REF!</definedName>
    <definedName name="asdewq" localSheetId="7">#REF!</definedName>
    <definedName name="asdewq">#REF!</definedName>
    <definedName name="_xlnm.Database" localSheetId="11">#REF!</definedName>
    <definedName name="_xlnm.Database" localSheetId="12">#REF!</definedName>
    <definedName name="_xlnm.Database" localSheetId="13">#REF!</definedName>
    <definedName name="_xlnm.Database" localSheetId="3">#REF!</definedName>
    <definedName name="_xlnm.Database" localSheetId="7">#REF!</definedName>
    <definedName name="_xlnm.Database">#REF!</definedName>
    <definedName name="bASEDEDATOS1" localSheetId="13">#REF!</definedName>
    <definedName name="bASEDEDATOS1" localSheetId="3">#REF!</definedName>
    <definedName name="bASEDEDATOS1" localSheetId="7">#REF!</definedName>
    <definedName name="bASEDEDATOS1">#REF!</definedName>
    <definedName name="BELEN_DE_UMBRIA">[9]Hoja1!$A$12:$B$12</definedName>
    <definedName name="BUCARAMANGA">[9]Hoja1!$A$22:$B$22</definedName>
    <definedName name="BVFD" localSheetId="13">#REF!</definedName>
    <definedName name="BVFD" localSheetId="3">#REF!</definedName>
    <definedName name="BVFD" localSheetId="7">#REF!</definedName>
    <definedName name="BVFD">#REF!</definedName>
    <definedName name="bvg" localSheetId="11">#REF!</definedName>
    <definedName name="bvg" localSheetId="12">#REF!</definedName>
    <definedName name="bvg" localSheetId="13">#REF!</definedName>
    <definedName name="bvg" localSheetId="3">#REF!</definedName>
    <definedName name="bvg" localSheetId="7">#REF!</definedName>
    <definedName name="bvg">#REF!</definedName>
    <definedName name="CARMEN_DE_APICALA">[9]Hoja1!$A$3:$B$3</definedName>
    <definedName name="CAU" localSheetId="11">#REF!</definedName>
    <definedName name="CAU" localSheetId="12">#REF!</definedName>
    <definedName name="CAU" localSheetId="13">#REF!</definedName>
    <definedName name="CAU" localSheetId="3">#REF!</definedName>
    <definedName name="CAU" localSheetId="7">#REF!</definedName>
    <definedName name="CAU">#REF!</definedName>
    <definedName name="CENSO1964" localSheetId="13">#REF!</definedName>
    <definedName name="CENSO1964" localSheetId="3">#REF!</definedName>
    <definedName name="CENSO1964" localSheetId="7">#REF!</definedName>
    <definedName name="CENSO1964">#REF!</definedName>
    <definedName name="CENSO1973" localSheetId="13">#REF!</definedName>
    <definedName name="CENSO1973" localSheetId="3">#REF!</definedName>
    <definedName name="CENSO1973" localSheetId="7">#REF!</definedName>
    <definedName name="CENSO1973">#REF!</definedName>
    <definedName name="CENSO1985" localSheetId="13">#REF!</definedName>
    <definedName name="CENSO1985" localSheetId="3">#REF!</definedName>
    <definedName name="CENSO1985" localSheetId="7">#REF!</definedName>
    <definedName name="CENSO1985">#REF!</definedName>
    <definedName name="cffbhf" localSheetId="11">#REF!</definedName>
    <definedName name="cffbhf" localSheetId="12">#REF!</definedName>
    <definedName name="cffbhf" localSheetId="13">#REF!</definedName>
    <definedName name="cffbhf" localSheetId="3">#REF!</definedName>
    <definedName name="cffbhf" localSheetId="7">#REF!</definedName>
    <definedName name="cffbhf">#REF!</definedName>
    <definedName name="COBER" localSheetId="13">[6]LIS183!#REF!</definedName>
    <definedName name="COBER" localSheetId="3">[6]LIS183!#REF!</definedName>
    <definedName name="COBER" localSheetId="7">[6]LIS183!#REF!</definedName>
    <definedName name="COBER">[6]LIS183!#REF!</definedName>
    <definedName name="CODIGO_DIVIPOLA" localSheetId="1">#REF!</definedName>
    <definedName name="CODIGO_DIVIPOLA" localSheetId="11">#REF!</definedName>
    <definedName name="CODIGO_DIVIPOLA" localSheetId="12">#REF!</definedName>
    <definedName name="CODIGO_DIVIPOLA" localSheetId="13">#REF!</definedName>
    <definedName name="CODIGO_DIVIPOLA" localSheetId="3">#REF!</definedName>
    <definedName name="CODIGO_DIVIPOLA" localSheetId="5">#REF!</definedName>
    <definedName name="CODIGO_DIVIPOLA" localSheetId="6">#REF!</definedName>
    <definedName name="CODIGO_DIVIPOLA" localSheetId="7">#REF!</definedName>
    <definedName name="CODIGO_DIVIPOLA" localSheetId="8">#REF!</definedName>
    <definedName name="CODIGO_DIVIPOLA" localSheetId="9">#REF!</definedName>
    <definedName name="CODIGO_DIVIPOLA">#REF!</definedName>
    <definedName name="CUNDAY">[9]Hoja1!$A$4:$B$4</definedName>
    <definedName name="D" localSheetId="13">[6]LIS183!#REF!</definedName>
    <definedName name="D" localSheetId="3">[6]LIS183!#REF!</definedName>
    <definedName name="D" localSheetId="7">[6]LIS183!#REF!</definedName>
    <definedName name="D">[6]LIS183!#REF!</definedName>
    <definedName name="DboREGISTRO_LEY_617" localSheetId="1">#REF!</definedName>
    <definedName name="DboREGISTRO_LEY_617" localSheetId="11">#REF!</definedName>
    <definedName name="DboREGISTRO_LEY_617" localSheetId="12">#REF!</definedName>
    <definedName name="DboREGISTRO_LEY_617" localSheetId="13">#REF!</definedName>
    <definedName name="DboREGISTRO_LEY_617" localSheetId="3">#REF!</definedName>
    <definedName name="DboREGISTRO_LEY_617" localSheetId="5">#REF!</definedName>
    <definedName name="DboREGISTRO_LEY_617" localSheetId="6">#REF!</definedName>
    <definedName name="DboREGISTRO_LEY_617" localSheetId="7">#REF!</definedName>
    <definedName name="DboREGISTRO_LEY_617" localSheetId="8">#REF!</definedName>
    <definedName name="DboREGISTRO_LEY_617" localSheetId="9">#REF!</definedName>
    <definedName name="DboREGISTRO_LEY_617">#REF!</definedName>
    <definedName name="Def" localSheetId="11">#REF!</definedName>
    <definedName name="Def" localSheetId="12">#REF!</definedName>
    <definedName name="Def" localSheetId="13">#REF!</definedName>
    <definedName name="Def" localSheetId="3">#REF!</definedName>
    <definedName name="Def" localSheetId="7">#REF!</definedName>
    <definedName name="Def">#REF!</definedName>
    <definedName name="defr" localSheetId="13">[6]LIS183!#REF!</definedName>
    <definedName name="defr" localSheetId="3">[6]LIS183!#REF!</definedName>
    <definedName name="defr" localSheetId="7">[6]LIS183!#REF!</definedName>
    <definedName name="defr">[6]LIS183!#REF!</definedName>
    <definedName name="defrts" localSheetId="11">#REF!</definedName>
    <definedName name="defrts" localSheetId="12">#REF!</definedName>
    <definedName name="defrts" localSheetId="13">#REF!</definedName>
    <definedName name="defrts" localSheetId="3">#REF!</definedName>
    <definedName name="defrts" localSheetId="7">#REF!</definedName>
    <definedName name="defrts">#REF!</definedName>
    <definedName name="DEFUNCIONES10" localSheetId="13">#REF!</definedName>
    <definedName name="DEFUNCIONES10" localSheetId="3">#REF!</definedName>
    <definedName name="DEFUNCIONES10" localSheetId="7">#REF!</definedName>
    <definedName name="DEFUNCIONES10">#REF!</definedName>
    <definedName name="DGGG" localSheetId="13">#REF!</definedName>
    <definedName name="DGGG" localSheetId="3">#REF!</definedName>
    <definedName name="DGGG" localSheetId="7">#REF!</definedName>
    <definedName name="DGGG">#REF!</definedName>
    <definedName name="DIAAN" localSheetId="13">#REF!</definedName>
    <definedName name="DIAAN" localSheetId="3">#REF!</definedName>
    <definedName name="DIAAN" localSheetId="7">#REF!</definedName>
    <definedName name="DIAAN">#REF!</definedName>
    <definedName name="DIAGNOSTICOS4" localSheetId="11">#REF!</definedName>
    <definedName name="DIAGNOSTICOS4" localSheetId="12">#REF!</definedName>
    <definedName name="DIAGNOSTICOS4" localSheetId="13">#REF!</definedName>
    <definedName name="DIAGNOSTICOS4" localSheetId="3">#REF!</definedName>
    <definedName name="DIAGNOSTICOS4" localSheetId="7">#REF!</definedName>
    <definedName name="DIAGNOSTICOS4">#REF!</definedName>
    <definedName name="diGNOSTICO5" localSheetId="13">#REF!</definedName>
    <definedName name="diGNOSTICO5" localSheetId="3">#REF!</definedName>
    <definedName name="diGNOSTICO5" localSheetId="7">#REF!</definedName>
    <definedName name="diGNOSTICO5">#REF!</definedName>
    <definedName name="DILLA" localSheetId="13">#REF!</definedName>
    <definedName name="DILLA" localSheetId="3">#REF!</definedName>
    <definedName name="DILLA" localSheetId="7">#REF!</definedName>
    <definedName name="DILLA">#REF!</definedName>
    <definedName name="DOSQUEBRADAS">[9]Hoja1!$A$18:$B$18</definedName>
    <definedName name="E" localSheetId="12">[4]Hoja1!$A$1:$C$10607</definedName>
    <definedName name="E" localSheetId="13">[4]Hoja1!$A$1:$C$10607</definedName>
    <definedName name="E" localSheetId="3">[6]LIS183!#REF!</definedName>
    <definedName name="E" localSheetId="7">[6]LIS183!#REF!</definedName>
    <definedName name="E">[6]LIS183!#REF!</definedName>
    <definedName name="edad" localSheetId="11">#REF!</definedName>
    <definedName name="edad" localSheetId="12">#REF!</definedName>
    <definedName name="edad" localSheetId="13">#REF!</definedName>
    <definedName name="edad" localSheetId="3">#REF!</definedName>
    <definedName name="edad" localSheetId="7">#REF!</definedName>
    <definedName name="edad">#REF!</definedName>
    <definedName name="egghgh" localSheetId="11">#REF!</definedName>
    <definedName name="egghgh" localSheetId="12">#REF!</definedName>
    <definedName name="egghgh" localSheetId="13">#REF!</definedName>
    <definedName name="egghgh" localSheetId="3">#REF!</definedName>
    <definedName name="egghgh" localSheetId="7">#REF!</definedName>
    <definedName name="egghgh">#REF!</definedName>
    <definedName name="fda" localSheetId="13">#REF!</definedName>
    <definedName name="fda" localSheetId="3">#REF!</definedName>
    <definedName name="fda" localSheetId="7">#REF!</definedName>
    <definedName name="fda">#REF!</definedName>
    <definedName name="FLORIDABLANCA_HOSP">[9]Hoja1!$A$19:$B$19</definedName>
    <definedName name="G" localSheetId="13">[6]LIS183!#REF!</definedName>
    <definedName name="G" localSheetId="3">[6]LIS183!#REF!</definedName>
    <definedName name="G" localSheetId="7">[6]LIS183!#REF!</definedName>
    <definedName name="G">[6]LIS183!#REF!</definedName>
    <definedName name="GBV" localSheetId="13">#REF!</definedName>
    <definedName name="GBV" localSheetId="3">#REF!</definedName>
    <definedName name="GBV" localSheetId="7">#REF!</definedName>
    <definedName name="GBV">#REF!</definedName>
    <definedName name="gedad">[10]Hoja4!$A$1:$B$45</definedName>
    <definedName name="GHHGF" localSheetId="11">#REF!</definedName>
    <definedName name="GHHGF" localSheetId="12">#REF!</definedName>
    <definedName name="GHHGF" localSheetId="13">#REF!</definedName>
    <definedName name="GHHGF" localSheetId="3">#REF!</definedName>
    <definedName name="GHHGF" localSheetId="7">#REF!</definedName>
    <definedName name="GHHGF">#REF!</definedName>
    <definedName name="GIRON">[9]Hoja1!$A$15:$B$15</definedName>
    <definedName name="GJGJU" localSheetId="11">#REF!</definedName>
    <definedName name="GJGJU" localSheetId="12">#REF!</definedName>
    <definedName name="GJGJU" localSheetId="13">#REF!</definedName>
    <definedName name="GJGJU" localSheetId="3">#REF!</definedName>
    <definedName name="GJGJU" localSheetId="7">#REF!</definedName>
    <definedName name="GJGJU">#REF!</definedName>
    <definedName name="GRUPO105" localSheetId="11">#REF!</definedName>
    <definedName name="GRUPO105" localSheetId="12">#REF!</definedName>
    <definedName name="GRUPO105" localSheetId="13">#REF!</definedName>
    <definedName name="GRUPO105" localSheetId="3">#REF!</definedName>
    <definedName name="GRUPO105" localSheetId="7">#REF!</definedName>
    <definedName name="GRUPO105">#REF!</definedName>
    <definedName name="GUAMO">[9]Hoja1!$A$13:$B$13</definedName>
    <definedName name="GUATICA">[9]Hoja1!$A$9:$B$9</definedName>
    <definedName name="ICONONZO">[9]Hoja1!$A$6:$B$6</definedName>
    <definedName name="INFARTOMIO2000" localSheetId="11">#REF!</definedName>
    <definedName name="INFARTOMIO2000" localSheetId="12">#REF!</definedName>
    <definedName name="INFARTOMIO2000" localSheetId="13">#REF!</definedName>
    <definedName name="INFARTOMIO2000" localSheetId="3">#REF!</definedName>
    <definedName name="INFARTOMIO2000" localSheetId="7">#REF!</definedName>
    <definedName name="INFARTOMIO2000">#REF!</definedName>
    <definedName name="J" localSheetId="13">[6]LIS183!#REF!</definedName>
    <definedName name="J" localSheetId="3">[6]LIS183!#REF!</definedName>
    <definedName name="J" localSheetId="7">[6]LIS183!#REF!</definedName>
    <definedName name="J">[6]LIS183!#REF!</definedName>
    <definedName name="JHHH" localSheetId="11">#REF!</definedName>
    <definedName name="JHHH" localSheetId="12">#REF!</definedName>
    <definedName name="JHHH" localSheetId="13">#REF!</definedName>
    <definedName name="JHHH" localSheetId="3">#REF!</definedName>
    <definedName name="JHHH" localSheetId="7">#REF!</definedName>
    <definedName name="JHHH">#REF!</definedName>
    <definedName name="jkohuigui" localSheetId="13">#REF!</definedName>
    <definedName name="jkohuigui" localSheetId="3">#REF!</definedName>
    <definedName name="jkohuigui" localSheetId="7">#REF!</definedName>
    <definedName name="jkohuigui">#REF!</definedName>
    <definedName name="JYGY" localSheetId="11">#REF!</definedName>
    <definedName name="JYGY" localSheetId="12">#REF!</definedName>
    <definedName name="JYGY" localSheetId="13">#REF!</definedName>
    <definedName name="JYGY" localSheetId="3">#REF!</definedName>
    <definedName name="JYGY" localSheetId="7">#REF!</definedName>
    <definedName name="JYGY">#REF!</definedName>
    <definedName name="K" localSheetId="13">[6]LIS183!#REF!</definedName>
    <definedName name="K" localSheetId="3">[6]LIS183!#REF!</definedName>
    <definedName name="K" localSheetId="7">[6]LIS183!#REF!</definedName>
    <definedName name="K">[6]LIS183!#REF!</definedName>
    <definedName name="kkkk" localSheetId="13">'[11]CUADRO No 4'!#REF!</definedName>
    <definedName name="kkkk" localSheetId="3">'[11]CUADRO No 4'!#REF!</definedName>
    <definedName name="kkkk" localSheetId="7">'[11]CUADRO No 4'!#REF!</definedName>
    <definedName name="kkkk">'[11]CUADRO No 4'!#REF!</definedName>
    <definedName name="kkl" localSheetId="11">#REF!</definedName>
    <definedName name="kkl" localSheetId="12">#REF!</definedName>
    <definedName name="kkl" localSheetId="13">#REF!</definedName>
    <definedName name="kkl" localSheetId="3">#REF!</definedName>
    <definedName name="kkl" localSheetId="7">#REF!</definedName>
    <definedName name="kkl">#REF!</definedName>
    <definedName name="LA_CELIA">[9]Hoja1!$A$5:$B$5</definedName>
    <definedName name="LA_VIRGINIA">[9]Hoja1!$A$17:$B$17</definedName>
    <definedName name="ldddk" localSheetId="13">'[11]CUADRO No 4'!#REF!</definedName>
    <definedName name="ldddk" localSheetId="3">'[11]CUADRO No 4'!#REF!</definedName>
    <definedName name="ldddk" localSheetId="7">'[11]CUADRO No 4'!#REF!</definedName>
    <definedName name="ldddk">'[11]CUADRO No 4'!#REF!</definedName>
    <definedName name="lijnmmlñ" localSheetId="11">#REF!</definedName>
    <definedName name="lijnmmlñ" localSheetId="12">#REF!</definedName>
    <definedName name="lijnmmlñ" localSheetId="13">#REF!</definedName>
    <definedName name="lijnmmlñ" localSheetId="3">#REF!</definedName>
    <definedName name="lijnmmlñ" localSheetId="7">#REF!</definedName>
    <definedName name="lijnmmlñ">#REF!</definedName>
    <definedName name="lñ" localSheetId="11">#REF!</definedName>
    <definedName name="lñ" localSheetId="12">#REF!</definedName>
    <definedName name="lñ" localSheetId="13">#REF!</definedName>
    <definedName name="lñ" localSheetId="3">#REF!</definedName>
    <definedName name="lñ" localSheetId="7">#REF!</definedName>
    <definedName name="lñ">#REF!</definedName>
    <definedName name="m" localSheetId="13">'[1]CUADRO No 4'!#REF!</definedName>
    <definedName name="m" localSheetId="3">'[1]CUADRO No 4'!#REF!</definedName>
    <definedName name="m" localSheetId="7">'[1]CUADRO No 4'!#REF!</definedName>
    <definedName name="m">'[1]CUADRO No 4'!#REF!</definedName>
    <definedName name="MACRO" localSheetId="13">#REF!</definedName>
    <definedName name="MACRO" localSheetId="3">#REF!</definedName>
    <definedName name="MACRO" localSheetId="7">#REF!</definedName>
    <definedName name="MACRO">#REF!</definedName>
    <definedName name="MARSELLA">[9]Hoja1!$A$11:$B$11</definedName>
    <definedName name="MATANZA">[9]Hoja1!$A$2:$B$2</definedName>
    <definedName name="MISTRATO">[9]Hoja1!$A$10:$B$10</definedName>
    <definedName name="mlkl" localSheetId="11">#REF!</definedName>
    <definedName name="mlkl" localSheetId="12">#REF!</definedName>
    <definedName name="mlkl" localSheetId="13">#REF!</definedName>
    <definedName name="mlkl" localSheetId="3">#REF!</definedName>
    <definedName name="mlkl" localSheetId="7">#REF!</definedName>
    <definedName name="mlkl">#REF!</definedName>
    <definedName name="MORTALIDAD" localSheetId="13">#REF!</definedName>
    <definedName name="MORTALIDAD" localSheetId="3">#REF!</definedName>
    <definedName name="MORTALIDAD" localSheetId="7">#REF!</definedName>
    <definedName name="MORTALIDAD">#REF!</definedName>
    <definedName name="MPIOS" localSheetId="11">#REF!</definedName>
    <definedName name="MPIOS" localSheetId="12">#REF!</definedName>
    <definedName name="MPIOS" localSheetId="13">#REF!</definedName>
    <definedName name="MPIOS" localSheetId="3">#REF!</definedName>
    <definedName name="MPIOS" localSheetId="7">#REF!</definedName>
    <definedName name="MPIOS">#REF!</definedName>
    <definedName name="Ñ" localSheetId="13">[6]LIS183!#REF!</definedName>
    <definedName name="Ñ" localSheetId="3">[6]LIS183!#REF!</definedName>
    <definedName name="Ñ" localSheetId="7">[6]LIS183!#REF!</definedName>
    <definedName name="Ñ">[6]LIS183!#REF!</definedName>
    <definedName name="P" localSheetId="13">[6]LIS183!#REF!</definedName>
    <definedName name="P" localSheetId="3">[6]LIS183!#REF!</definedName>
    <definedName name="P" localSheetId="7">[6]LIS183!#REF!</definedName>
    <definedName name="P">[6]LIS183!#REF!</definedName>
    <definedName name="PEREIRA">[9]Hoja1!$A$21:$B$21</definedName>
    <definedName name="q" localSheetId="13">'[1]CUADRO No 4'!#REF!</definedName>
    <definedName name="q" localSheetId="3">'[1]CUADRO No 4'!#REF!</definedName>
    <definedName name="q" localSheetId="7">'[1]CUADRO No 4'!#REF!</definedName>
    <definedName name="q">'[1]CUADRO No 4'!#REF!</definedName>
    <definedName name="QUINCHIA">[9]Hoja1!$A$14:$B$14</definedName>
    <definedName name="RA" localSheetId="11">#REF!</definedName>
    <definedName name="RA" localSheetId="12">#REF!</definedName>
    <definedName name="RA" localSheetId="13">#REF!</definedName>
    <definedName name="RA" localSheetId="3">#REF!</definedName>
    <definedName name="RA" localSheetId="7">#REF!</definedName>
    <definedName name="RA">#REF!</definedName>
    <definedName name="RDPTO" localSheetId="13">#REF!</definedName>
    <definedName name="RDPTO" localSheetId="3">#REF!</definedName>
    <definedName name="RDPTO" localSheetId="7">#REF!</definedName>
    <definedName name="RDPTO">#REF!</definedName>
    <definedName name="rrrrrr" localSheetId="11">#REF!</definedName>
    <definedName name="rrrrrr" localSheetId="12">#REF!</definedName>
    <definedName name="rrrrrr" localSheetId="13">#REF!</definedName>
    <definedName name="rrrrrr" localSheetId="3">#REF!</definedName>
    <definedName name="rrrrrr" localSheetId="7">#REF!</definedName>
    <definedName name="rrrrrr">#REF!</definedName>
    <definedName name="S" localSheetId="13">[6]LIS183!#REF!</definedName>
    <definedName name="S" localSheetId="3">[6]LIS183!#REF!</definedName>
    <definedName name="S" localSheetId="7">[6]LIS183!#REF!</definedName>
    <definedName name="S">[6]LIS183!#REF!</definedName>
    <definedName name="SALDAÑA">[9]Hoja1!$A$7:$B$7</definedName>
    <definedName name="SANTA_MARTA">[9]Hoja1!$A$20:$B$20</definedName>
    <definedName name="SANTA_ROSA_DE_CABAL">[9]Hoja1!$A$16:$B$16</definedName>
    <definedName name="SF" localSheetId="13">#REF!</definedName>
    <definedName name="SF" localSheetId="3">#REF!</definedName>
    <definedName name="SF" localSheetId="7">#REF!</definedName>
    <definedName name="SF">#REF!</definedName>
    <definedName name="SFJDHK" localSheetId="13">#REF!</definedName>
    <definedName name="SFJDHK" localSheetId="3">#REF!</definedName>
    <definedName name="SFJDHK" localSheetId="7">#REF!</definedName>
    <definedName name="SFJDHK">#REF!</definedName>
    <definedName name="sse" localSheetId="13">#REF!</definedName>
    <definedName name="sse" localSheetId="3">#REF!</definedName>
    <definedName name="sse" localSheetId="7">#REF!</definedName>
    <definedName name="sse">#REF!</definedName>
    <definedName name="SSSS">[6]LIS183!#REF!</definedName>
    <definedName name="SUAREZ">[9]Hoja1!$A$1:$B$1</definedName>
    <definedName name="T" localSheetId="13">[6]LIS183!#REF!</definedName>
    <definedName name="T" localSheetId="3">[6]LIS183!#REF!</definedName>
    <definedName name="T">[6]LIS183!#REF!</definedName>
    <definedName name="Tbldiagnosticos_copia" localSheetId="11">#REF!</definedName>
    <definedName name="Tbldiagnosticos_copia" localSheetId="12">#REF!</definedName>
    <definedName name="Tbldiagnosticos_copia" localSheetId="13">#REF!</definedName>
    <definedName name="Tbldiagnosticos_copia" localSheetId="3">#REF!</definedName>
    <definedName name="Tbldiagnosticos_copia" localSheetId="7">#REF!</definedName>
    <definedName name="Tbldiagnosticos_copia">#REF!</definedName>
    <definedName name="_xlnm.Print_Titles" localSheetId="1">'1.COBERTURA  DANE'!$3:$4</definedName>
    <definedName name="_xlnm.Print_Titles" localSheetId="11">'10. GENERO-ZONA'!$B$6:$JQ$7</definedName>
    <definedName name="Títulos_a_imprimir_IM" localSheetId="13">#REF!</definedName>
    <definedName name="Títulos_a_imprimir_IM" localSheetId="3">#REF!</definedName>
    <definedName name="Títulos_a_imprimir_IM" localSheetId="7">#REF!</definedName>
    <definedName name="Títulos_a_imprimir_IM">#REF!</definedName>
    <definedName name="Total" localSheetId="11">[12]Barrios!$C$257</definedName>
    <definedName name="Total">[13]Barrios!$C$257</definedName>
    <definedName name="Total1" localSheetId="11">[14]Barrios!$C$257</definedName>
    <definedName name="Total1">[15]Barrios!$C$257</definedName>
    <definedName name="UJN" localSheetId="11">#REF!</definedName>
    <definedName name="UJN" localSheetId="12">#REF!</definedName>
    <definedName name="UJN" localSheetId="13">#REF!</definedName>
    <definedName name="UJN" localSheetId="3">#REF!</definedName>
    <definedName name="UJN" localSheetId="7">#REF!</definedName>
    <definedName name="UJN">#REF!</definedName>
    <definedName name="vcbg" localSheetId="11">#REF!</definedName>
    <definedName name="vcbg" localSheetId="12">#REF!</definedName>
    <definedName name="vcbg" localSheetId="13">#REF!</definedName>
    <definedName name="vcbg" localSheetId="3">#REF!</definedName>
    <definedName name="vcbg" localSheetId="7">#REF!</definedName>
    <definedName name="vcbg">#REF!</definedName>
    <definedName name="VECTORES" localSheetId="11">#REF!</definedName>
    <definedName name="VECTORES" localSheetId="12">#REF!</definedName>
    <definedName name="VECTORES" localSheetId="13">#REF!</definedName>
    <definedName name="VECTORES" localSheetId="3">#REF!</definedName>
    <definedName name="VECTORES" localSheetId="7">#REF!</definedName>
    <definedName name="VECTORES">#REF!</definedName>
    <definedName name="W" localSheetId="13">[6]LIS183!#REF!</definedName>
    <definedName name="W" localSheetId="3">[6]LIS183!#REF!</definedName>
    <definedName name="W" localSheetId="7">[6]LIS183!#REF!</definedName>
    <definedName name="W">[6]LIS183!#REF!</definedName>
    <definedName name="Z" localSheetId="13">'[1]CUADRO No 4'!#REF!</definedName>
    <definedName name="Z" localSheetId="3">'[1]CUADRO No 4'!#REF!</definedName>
    <definedName name="Z" localSheetId="7">'[1]CUADRO No 4'!#REF!</definedName>
    <definedName name="Z">'[1]CUADRO No 4'!#REF!</definedName>
  </definedNames>
  <calcPr calcId="145621"/>
  <pivotCaches>
    <pivotCache cacheId="0" r:id="rId36"/>
    <pivotCache cacheId="1" r:id="rId37"/>
    <pivotCache cacheId="2" r:id="rId38"/>
    <pivotCache cacheId="3" r:id="rId39"/>
    <pivotCache cacheId="4" r:id="rId40"/>
    <pivotCache cacheId="5" r:id="rId41"/>
  </pivotCaches>
</workbook>
</file>

<file path=xl/calcChain.xml><?xml version="1.0" encoding="utf-8"?>
<calcChain xmlns="http://schemas.openxmlformats.org/spreadsheetml/2006/main">
  <c r="CZ4" i="39" l="1"/>
  <c r="CX4" i="39"/>
  <c r="K129" i="114"/>
  <c r="K105" i="114"/>
  <c r="K81" i="114"/>
  <c r="K63" i="114"/>
  <c r="K43" i="114"/>
  <c r="K32" i="114"/>
  <c r="K20" i="114"/>
  <c r="K13" i="114"/>
  <c r="K6" i="114"/>
  <c r="C56" i="14" l="1"/>
  <c r="K42" i="218" l="1"/>
  <c r="K41" i="218"/>
  <c r="K40" i="218"/>
  <c r="K39" i="218"/>
  <c r="K38" i="218"/>
  <c r="K37" i="218"/>
  <c r="K36" i="218"/>
  <c r="K35" i="218"/>
  <c r="K34" i="218"/>
  <c r="K33" i="218"/>
  <c r="K32" i="218"/>
  <c r="K31" i="218"/>
  <c r="K30" i="218"/>
  <c r="K29" i="218"/>
  <c r="K28" i="218"/>
  <c r="K27" i="218"/>
  <c r="K26" i="218"/>
  <c r="K25" i="218"/>
  <c r="K24" i="218"/>
  <c r="K23" i="218"/>
  <c r="K22" i="218"/>
  <c r="K21" i="218"/>
  <c r="K20" i="218"/>
  <c r="K19" i="218"/>
  <c r="K18" i="218"/>
  <c r="K17" i="218"/>
  <c r="K16" i="218"/>
  <c r="K15" i="218"/>
  <c r="K14" i="218"/>
  <c r="K13" i="218"/>
  <c r="K12" i="218"/>
  <c r="K11" i="218"/>
  <c r="K10" i="218"/>
  <c r="K9" i="218"/>
  <c r="K8" i="218"/>
  <c r="C139" i="114" l="1"/>
  <c r="C138" i="114"/>
  <c r="C137" i="114"/>
  <c r="C136" i="114"/>
  <c r="C135" i="114"/>
  <c r="C134" i="114"/>
  <c r="C133" i="114"/>
  <c r="C132" i="114"/>
  <c r="C131" i="114"/>
  <c r="C130" i="114"/>
  <c r="C128" i="114"/>
  <c r="C127" i="114"/>
  <c r="C126" i="114"/>
  <c r="C125" i="114"/>
  <c r="C124" i="114"/>
  <c r="C123" i="114"/>
  <c r="C122" i="114"/>
  <c r="C121" i="114"/>
  <c r="C120" i="114"/>
  <c r="C119" i="114"/>
  <c r="C118" i="114"/>
  <c r="C117" i="114"/>
  <c r="C116" i="114"/>
  <c r="C115" i="114"/>
  <c r="C114" i="114"/>
  <c r="C113" i="114"/>
  <c r="C112" i="114"/>
  <c r="C111" i="114"/>
  <c r="C110" i="114"/>
  <c r="C109" i="114"/>
  <c r="C108" i="114"/>
  <c r="C107" i="114"/>
  <c r="C106" i="114"/>
  <c r="C104" i="114"/>
  <c r="C103" i="114"/>
  <c r="C102" i="114"/>
  <c r="C101" i="114"/>
  <c r="C100" i="114"/>
  <c r="C99" i="114"/>
  <c r="C98" i="114"/>
  <c r="C97" i="114"/>
  <c r="C96" i="114"/>
  <c r="C95" i="114"/>
  <c r="C94" i="114"/>
  <c r="C93" i="114"/>
  <c r="C92" i="114"/>
  <c r="C91" i="114"/>
  <c r="C90" i="114"/>
  <c r="C89" i="114"/>
  <c r="C88" i="114"/>
  <c r="C87" i="114"/>
  <c r="C86" i="114"/>
  <c r="C85" i="114"/>
  <c r="C84" i="114"/>
  <c r="C83" i="114"/>
  <c r="C82" i="114"/>
  <c r="C80" i="114"/>
  <c r="C79" i="114"/>
  <c r="C78" i="114"/>
  <c r="C77" i="114"/>
  <c r="C76" i="114"/>
  <c r="C75" i="114"/>
  <c r="C74" i="114"/>
  <c r="C73" i="114"/>
  <c r="C72" i="114"/>
  <c r="C71" i="114"/>
  <c r="C70" i="114"/>
  <c r="C69" i="114"/>
  <c r="C68" i="114"/>
  <c r="C67" i="114"/>
  <c r="C66" i="114"/>
  <c r="C65" i="114"/>
  <c r="C64" i="114"/>
  <c r="C62" i="114"/>
  <c r="C61" i="114"/>
  <c r="C60" i="114"/>
  <c r="C59" i="114"/>
  <c r="C58" i="114"/>
  <c r="C57" i="114"/>
  <c r="C56" i="114"/>
  <c r="C55" i="114"/>
  <c r="C54" i="114"/>
  <c r="C53" i="114"/>
  <c r="C52" i="114"/>
  <c r="C51" i="114"/>
  <c r="C50" i="114"/>
  <c r="C49" i="114"/>
  <c r="C48" i="114"/>
  <c r="C47" i="114"/>
  <c r="C46" i="114"/>
  <c r="C45" i="114"/>
  <c r="C44" i="114"/>
  <c r="C42" i="114"/>
  <c r="C41" i="114"/>
  <c r="C40" i="114"/>
  <c r="C39" i="114"/>
  <c r="C38" i="114"/>
  <c r="C37" i="114"/>
  <c r="C36" i="114"/>
  <c r="C35" i="114"/>
  <c r="C34" i="114"/>
  <c r="C33" i="114"/>
  <c r="C31" i="114"/>
  <c r="C30" i="114"/>
  <c r="C29" i="114"/>
  <c r="C28" i="114"/>
  <c r="C27" i="114"/>
  <c r="C26" i="114"/>
  <c r="C25" i="114"/>
  <c r="C24" i="114"/>
  <c r="C23" i="114"/>
  <c r="C22" i="114"/>
  <c r="C21" i="114"/>
  <c r="C19" i="114"/>
  <c r="C18" i="114"/>
  <c r="C17" i="114"/>
  <c r="C16" i="114"/>
  <c r="C15" i="114"/>
  <c r="C14" i="114"/>
  <c r="C12" i="114"/>
  <c r="C11" i="114"/>
  <c r="C10" i="114"/>
  <c r="C9" i="114"/>
  <c r="C8" i="114"/>
  <c r="C7" i="114"/>
  <c r="AW130" i="207" l="1"/>
  <c r="AW106" i="207"/>
  <c r="AX8" i="207"/>
  <c r="AX9" i="207"/>
  <c r="AX10" i="207"/>
  <c r="AX11" i="207"/>
  <c r="AX12" i="207"/>
  <c r="AX13" i="207"/>
  <c r="AW82" i="207"/>
  <c r="AW64" i="207"/>
  <c r="AW44" i="207"/>
  <c r="AW33" i="207"/>
  <c r="AW21" i="207"/>
  <c r="AW14" i="207"/>
  <c r="AW7" i="207"/>
  <c r="AX140" i="207"/>
  <c r="AX139" i="207"/>
  <c r="AX138" i="207"/>
  <c r="AX137" i="207"/>
  <c r="AX136" i="207"/>
  <c r="AX135" i="207"/>
  <c r="AX134" i="207"/>
  <c r="AX133" i="207"/>
  <c r="AX132" i="207"/>
  <c r="AX131" i="207"/>
  <c r="AX129" i="207"/>
  <c r="AX128" i="207"/>
  <c r="AX127" i="207"/>
  <c r="AX126" i="207"/>
  <c r="AX125" i="207"/>
  <c r="AX124" i="207"/>
  <c r="AX123" i="207"/>
  <c r="AX122" i="207"/>
  <c r="AX121" i="207"/>
  <c r="AX120" i="207"/>
  <c r="AX119" i="207"/>
  <c r="AX118" i="207"/>
  <c r="AX117" i="207"/>
  <c r="AX116" i="207"/>
  <c r="AX115" i="207"/>
  <c r="AX114" i="207"/>
  <c r="AX113" i="207"/>
  <c r="AX112" i="207"/>
  <c r="AX111" i="207"/>
  <c r="AX110" i="207"/>
  <c r="AX109" i="207"/>
  <c r="AX108" i="207"/>
  <c r="AX107" i="207"/>
  <c r="AX105" i="207"/>
  <c r="AX104" i="207"/>
  <c r="AX103" i="207"/>
  <c r="AX102" i="207"/>
  <c r="AX101" i="207"/>
  <c r="AX100" i="207"/>
  <c r="AX99" i="207"/>
  <c r="AX98" i="207"/>
  <c r="AX97" i="207"/>
  <c r="AX96" i="207"/>
  <c r="AX95" i="207"/>
  <c r="AX94" i="207"/>
  <c r="AX93" i="207"/>
  <c r="AX92" i="207"/>
  <c r="AX91" i="207"/>
  <c r="AX90" i="207"/>
  <c r="AX89" i="207"/>
  <c r="AX88" i="207"/>
  <c r="AX87" i="207"/>
  <c r="AX86" i="207"/>
  <c r="AX85" i="207"/>
  <c r="AX84" i="207"/>
  <c r="AX83" i="207"/>
  <c r="AX81" i="207"/>
  <c r="AX80" i="207"/>
  <c r="AX79" i="207"/>
  <c r="AX78" i="207"/>
  <c r="AX77" i="207"/>
  <c r="AX76" i="207"/>
  <c r="AX75" i="207"/>
  <c r="AX74" i="207"/>
  <c r="AX73" i="207"/>
  <c r="AX72" i="207"/>
  <c r="AX71" i="207"/>
  <c r="AX70" i="207"/>
  <c r="AX69" i="207"/>
  <c r="AX68" i="207"/>
  <c r="AX67" i="207"/>
  <c r="AX66" i="207"/>
  <c r="AX65" i="207"/>
  <c r="AX63" i="207"/>
  <c r="AX62" i="207"/>
  <c r="AX61" i="207"/>
  <c r="AX60" i="207"/>
  <c r="AX59" i="207"/>
  <c r="AX58" i="207"/>
  <c r="AX57" i="207"/>
  <c r="AX56" i="207"/>
  <c r="AX55" i="207"/>
  <c r="AX54" i="207"/>
  <c r="AX53" i="207"/>
  <c r="AX52" i="207"/>
  <c r="AX51" i="207"/>
  <c r="AX50" i="207"/>
  <c r="AX49" i="207"/>
  <c r="AX48" i="207"/>
  <c r="AX47" i="207"/>
  <c r="AX46" i="207"/>
  <c r="AX45" i="207"/>
  <c r="AX43" i="207"/>
  <c r="AX42" i="207"/>
  <c r="AX41" i="207"/>
  <c r="AX40" i="207"/>
  <c r="AX39" i="207"/>
  <c r="AX38" i="207"/>
  <c r="AX37" i="207"/>
  <c r="AX36" i="207"/>
  <c r="AX35" i="207"/>
  <c r="AX34" i="207"/>
  <c r="AX32" i="207"/>
  <c r="AX31" i="207"/>
  <c r="AX30" i="207"/>
  <c r="AX29" i="207"/>
  <c r="AX28" i="207"/>
  <c r="AX27" i="207"/>
  <c r="AX26" i="207"/>
  <c r="AX25" i="207"/>
  <c r="AX24" i="207"/>
  <c r="AX23" i="207"/>
  <c r="AX22" i="207"/>
  <c r="AX20" i="207"/>
  <c r="AX19" i="207"/>
  <c r="AX18" i="207"/>
  <c r="AX17" i="207"/>
  <c r="AX16" i="207"/>
  <c r="AX15" i="207"/>
  <c r="AW6" i="207" l="1"/>
  <c r="C8" i="14" l="1"/>
  <c r="F101" i="14"/>
  <c r="L42" i="162" l="1"/>
  <c r="CO39" i="187" l="1"/>
  <c r="CS52" i="187" l="1"/>
  <c r="CS23" i="187"/>
  <c r="DG41" i="39"/>
  <c r="C29" i="14" l="1"/>
  <c r="CO38" i="187" l="1"/>
  <c r="CO37" i="187"/>
  <c r="CO36" i="187"/>
  <c r="CO35" i="187"/>
  <c r="CO34" i="187"/>
  <c r="CO33" i="187"/>
  <c r="CO32" i="187"/>
  <c r="CO31" i="187"/>
  <c r="CO30" i="187"/>
  <c r="CN41" i="187"/>
  <c r="CN40" i="187"/>
  <c r="CN39" i="187"/>
  <c r="CN38" i="187"/>
  <c r="CN37" i="187"/>
  <c r="CN36" i="187"/>
  <c r="CN35" i="187"/>
  <c r="CN34" i="187"/>
  <c r="CN33" i="187"/>
  <c r="CN32" i="187"/>
  <c r="CN31" i="187"/>
  <c r="CN30" i="187"/>
  <c r="DG40" i="39"/>
  <c r="DG39" i="39"/>
  <c r="DG38" i="39"/>
  <c r="DG37" i="39"/>
  <c r="DG36" i="39"/>
  <c r="DG35" i="39"/>
  <c r="DG34" i="39"/>
  <c r="DG33" i="39"/>
  <c r="DG32" i="39"/>
  <c r="DF33" i="39"/>
  <c r="DF32" i="39"/>
  <c r="DF43" i="39"/>
  <c r="DF42" i="39"/>
  <c r="DF41" i="39"/>
  <c r="DF40" i="39"/>
  <c r="DF39" i="39"/>
  <c r="DF38" i="39"/>
  <c r="DF37" i="39"/>
  <c r="DF36" i="39"/>
  <c r="DF35" i="39"/>
  <c r="DF34" i="39"/>
  <c r="C39" i="14"/>
  <c r="C27" i="14"/>
  <c r="C28" i="14"/>
  <c r="C30" i="14"/>
  <c r="C31" i="14"/>
  <c r="C32" i="14"/>
  <c r="C33" i="14"/>
  <c r="C34" i="14"/>
  <c r="C35" i="14"/>
  <c r="C36" i="14"/>
  <c r="C37" i="14"/>
  <c r="C38" i="14"/>
  <c r="F7" i="114"/>
  <c r="F8" i="114"/>
  <c r="G8" i="114" s="1"/>
  <c r="F9" i="114"/>
  <c r="F10" i="114"/>
  <c r="G10" i="114" s="1"/>
  <c r="F11" i="114"/>
  <c r="F12" i="114"/>
  <c r="H7" i="114"/>
  <c r="H8" i="114"/>
  <c r="I8" i="114" s="1"/>
  <c r="H9" i="114"/>
  <c r="H10" i="114"/>
  <c r="H11" i="114"/>
  <c r="H12" i="114"/>
  <c r="I12" i="114" s="1"/>
  <c r="F14" i="114"/>
  <c r="G14" i="114" s="1"/>
  <c r="F15" i="114"/>
  <c r="F16" i="114"/>
  <c r="F17" i="114"/>
  <c r="F18" i="114"/>
  <c r="G18" i="114" s="1"/>
  <c r="F19" i="114"/>
  <c r="H14" i="114"/>
  <c r="H15" i="114"/>
  <c r="I15" i="114" s="1"/>
  <c r="H16" i="114"/>
  <c r="H17" i="114"/>
  <c r="I17" i="114" s="1"/>
  <c r="H18" i="114"/>
  <c r="H19" i="114"/>
  <c r="I19" i="114" s="1"/>
  <c r="F21" i="114"/>
  <c r="G21" i="114" s="1"/>
  <c r="F22" i="114"/>
  <c r="F23" i="114"/>
  <c r="F24" i="114"/>
  <c r="G24" i="114" s="1"/>
  <c r="F25" i="114"/>
  <c r="F26" i="114"/>
  <c r="F27" i="114"/>
  <c r="F28" i="114"/>
  <c r="F29" i="114"/>
  <c r="F30" i="114"/>
  <c r="F31" i="114"/>
  <c r="H21" i="114"/>
  <c r="I21" i="114" s="1"/>
  <c r="H22" i="114"/>
  <c r="H23" i="114"/>
  <c r="H24" i="114"/>
  <c r="H25" i="114"/>
  <c r="I25" i="114" s="1"/>
  <c r="H26" i="114"/>
  <c r="H27" i="114"/>
  <c r="I27" i="114" s="1"/>
  <c r="H28" i="114"/>
  <c r="H29" i="114"/>
  <c r="H30" i="114"/>
  <c r="H31" i="114"/>
  <c r="I31" i="114" s="1"/>
  <c r="F33" i="114"/>
  <c r="F34" i="114"/>
  <c r="F35" i="114"/>
  <c r="F36" i="114"/>
  <c r="G36" i="114" s="1"/>
  <c r="F37" i="114"/>
  <c r="F38" i="114"/>
  <c r="F39" i="114"/>
  <c r="F40" i="114"/>
  <c r="F41" i="114"/>
  <c r="G41" i="114" s="1"/>
  <c r="F42" i="114"/>
  <c r="G42" i="114" s="1"/>
  <c r="H33" i="114"/>
  <c r="I33" i="114" s="1"/>
  <c r="H34" i="114"/>
  <c r="I34" i="114" s="1"/>
  <c r="H35" i="114"/>
  <c r="H36" i="114"/>
  <c r="I36" i="114" s="1"/>
  <c r="H37" i="114"/>
  <c r="H38" i="114"/>
  <c r="I38" i="114" s="1"/>
  <c r="H39" i="114"/>
  <c r="H40" i="114"/>
  <c r="H41" i="114"/>
  <c r="H42" i="114"/>
  <c r="I42" i="114" s="1"/>
  <c r="F44" i="114"/>
  <c r="F45" i="114"/>
  <c r="F46" i="114"/>
  <c r="F47" i="114"/>
  <c r="G47" i="114" s="1"/>
  <c r="F48" i="114"/>
  <c r="F49" i="114"/>
  <c r="F50" i="114"/>
  <c r="F51" i="114"/>
  <c r="G51" i="114" s="1"/>
  <c r="F52" i="114"/>
  <c r="F53" i="114"/>
  <c r="G53" i="114" s="1"/>
  <c r="F54" i="114"/>
  <c r="F55" i="114"/>
  <c r="G55" i="114" s="1"/>
  <c r="F56" i="114"/>
  <c r="F57" i="114"/>
  <c r="F58" i="114"/>
  <c r="F59" i="114"/>
  <c r="G59" i="114" s="1"/>
  <c r="F60" i="114"/>
  <c r="F61" i="114"/>
  <c r="F62" i="114"/>
  <c r="H44" i="114"/>
  <c r="I44" i="114" s="1"/>
  <c r="H45" i="114"/>
  <c r="H46" i="114"/>
  <c r="H47" i="114"/>
  <c r="I47" i="114" s="1"/>
  <c r="H48" i="114"/>
  <c r="I48" i="114" s="1"/>
  <c r="H49" i="114"/>
  <c r="H50" i="114"/>
  <c r="I50" i="114" s="1"/>
  <c r="H51" i="114"/>
  <c r="H52" i="114"/>
  <c r="I52" i="114" s="1"/>
  <c r="H53" i="114"/>
  <c r="H54" i="114"/>
  <c r="I54" i="114" s="1"/>
  <c r="H55" i="114"/>
  <c r="I55" i="114" s="1"/>
  <c r="H56" i="114"/>
  <c r="I56" i="114" s="1"/>
  <c r="H57" i="114"/>
  <c r="H58" i="114"/>
  <c r="I58" i="114" s="1"/>
  <c r="H59" i="114"/>
  <c r="H60" i="114"/>
  <c r="I60" i="114" s="1"/>
  <c r="H61" i="114"/>
  <c r="H62" i="114"/>
  <c r="F64" i="114"/>
  <c r="G64" i="114" s="1"/>
  <c r="F65" i="114"/>
  <c r="F66" i="114"/>
  <c r="F67" i="114"/>
  <c r="F68" i="114"/>
  <c r="F69" i="114"/>
  <c r="F70" i="114"/>
  <c r="F71" i="114"/>
  <c r="F72" i="114"/>
  <c r="F73" i="114"/>
  <c r="G73" i="114" s="1"/>
  <c r="F74" i="114"/>
  <c r="F75" i="114"/>
  <c r="F76" i="114"/>
  <c r="G76" i="114" s="1"/>
  <c r="F77" i="114"/>
  <c r="F78" i="114"/>
  <c r="F79" i="114"/>
  <c r="F80" i="114"/>
  <c r="G80" i="114" s="1"/>
  <c r="H64" i="114"/>
  <c r="I64" i="114" s="1"/>
  <c r="H65" i="114"/>
  <c r="H66" i="114"/>
  <c r="I66" i="114" s="1"/>
  <c r="H67" i="114"/>
  <c r="H68" i="114"/>
  <c r="H69" i="114"/>
  <c r="H70" i="114"/>
  <c r="I70" i="114" s="1"/>
  <c r="H71" i="114"/>
  <c r="I71" i="114" s="1"/>
  <c r="H72" i="114"/>
  <c r="I72" i="114" s="1"/>
  <c r="H73" i="114"/>
  <c r="H74" i="114"/>
  <c r="H75" i="114"/>
  <c r="H76" i="114"/>
  <c r="I76" i="114" s="1"/>
  <c r="H77" i="114"/>
  <c r="H78" i="114"/>
  <c r="I78" i="114" s="1"/>
  <c r="H79" i="114"/>
  <c r="I79" i="114" s="1"/>
  <c r="H80" i="114"/>
  <c r="I80" i="114" s="1"/>
  <c r="F82" i="114"/>
  <c r="F83" i="114"/>
  <c r="F84" i="114"/>
  <c r="F85" i="114"/>
  <c r="F86" i="114"/>
  <c r="F87" i="114"/>
  <c r="G87" i="114" s="1"/>
  <c r="F88" i="114"/>
  <c r="F89" i="114"/>
  <c r="G89" i="114" s="1"/>
  <c r="F90" i="114"/>
  <c r="F91" i="114"/>
  <c r="F92" i="114"/>
  <c r="G92" i="114" s="1"/>
  <c r="F93" i="114"/>
  <c r="F94" i="114"/>
  <c r="G94" i="114" s="1"/>
  <c r="F95" i="114"/>
  <c r="F96" i="114"/>
  <c r="F97" i="114"/>
  <c r="G97" i="114" s="1"/>
  <c r="F98" i="114"/>
  <c r="F99" i="114"/>
  <c r="F100" i="114"/>
  <c r="F101" i="114"/>
  <c r="F102" i="114"/>
  <c r="F103" i="114"/>
  <c r="G103" i="114" s="1"/>
  <c r="F104" i="114"/>
  <c r="H82" i="114"/>
  <c r="I82" i="114" s="1"/>
  <c r="H83" i="114"/>
  <c r="H84" i="114"/>
  <c r="I84" i="114" s="1"/>
  <c r="H85" i="114"/>
  <c r="H86" i="114"/>
  <c r="I86" i="114" s="1"/>
  <c r="H87" i="114"/>
  <c r="H88" i="114"/>
  <c r="I88" i="114" s="1"/>
  <c r="H89" i="114"/>
  <c r="I89" i="114" s="1"/>
  <c r="H90" i="114"/>
  <c r="I90" i="114" s="1"/>
  <c r="H91" i="114"/>
  <c r="H92" i="114"/>
  <c r="I92" i="114" s="1"/>
  <c r="H93" i="114"/>
  <c r="H94" i="114"/>
  <c r="I94" i="114" s="1"/>
  <c r="H95" i="114"/>
  <c r="H96" i="114"/>
  <c r="H97" i="114"/>
  <c r="I97" i="114" s="1"/>
  <c r="H98" i="114"/>
  <c r="I98" i="114" s="1"/>
  <c r="H99" i="114"/>
  <c r="H100" i="114"/>
  <c r="I100" i="114" s="1"/>
  <c r="H101" i="114"/>
  <c r="H102" i="114"/>
  <c r="I102" i="114" s="1"/>
  <c r="H103" i="114"/>
  <c r="H104" i="114"/>
  <c r="I104" i="114" s="1"/>
  <c r="F106" i="114"/>
  <c r="G106" i="114" s="1"/>
  <c r="F107" i="114"/>
  <c r="F108" i="114"/>
  <c r="F109" i="114"/>
  <c r="G109" i="114" s="1"/>
  <c r="F110" i="114"/>
  <c r="F111" i="114"/>
  <c r="F112" i="114"/>
  <c r="F113" i="114"/>
  <c r="F114" i="114"/>
  <c r="F115" i="114"/>
  <c r="F116" i="114"/>
  <c r="F117" i="114"/>
  <c r="F118" i="114"/>
  <c r="F119" i="114"/>
  <c r="F120" i="114"/>
  <c r="F121" i="114"/>
  <c r="F122" i="114"/>
  <c r="F123" i="114"/>
  <c r="F124" i="114"/>
  <c r="F125" i="114"/>
  <c r="G125" i="114" s="1"/>
  <c r="F126" i="114"/>
  <c r="F127" i="114"/>
  <c r="F128" i="114"/>
  <c r="H106" i="114"/>
  <c r="I106" i="114" s="1"/>
  <c r="H107" i="114"/>
  <c r="H108" i="114"/>
  <c r="I108" i="114" s="1"/>
  <c r="H109" i="114"/>
  <c r="H110" i="114"/>
  <c r="H111" i="114"/>
  <c r="H112" i="114"/>
  <c r="H113" i="114"/>
  <c r="H114" i="114"/>
  <c r="I114" i="114" s="1"/>
  <c r="H115" i="114"/>
  <c r="I115" i="114" s="1"/>
  <c r="H116" i="114"/>
  <c r="I116" i="114" s="1"/>
  <c r="H117" i="114"/>
  <c r="H118" i="114"/>
  <c r="I118" i="114" s="1"/>
  <c r="H119" i="114"/>
  <c r="H120" i="114"/>
  <c r="I120" i="114" s="1"/>
  <c r="H121" i="114"/>
  <c r="H122" i="114"/>
  <c r="I122" i="114" s="1"/>
  <c r="H123" i="114"/>
  <c r="I123" i="114" s="1"/>
  <c r="H124" i="114"/>
  <c r="I124" i="114" s="1"/>
  <c r="H125" i="114"/>
  <c r="H126" i="114"/>
  <c r="H127" i="114"/>
  <c r="H128" i="114"/>
  <c r="I128" i="114" s="1"/>
  <c r="F130" i="114"/>
  <c r="F131" i="114"/>
  <c r="F132" i="114"/>
  <c r="F133" i="114"/>
  <c r="F134" i="114"/>
  <c r="F135" i="114"/>
  <c r="F136" i="114"/>
  <c r="F137" i="114"/>
  <c r="F138" i="114"/>
  <c r="F139" i="114"/>
  <c r="H130" i="114"/>
  <c r="I130" i="114" s="1"/>
  <c r="H131" i="114"/>
  <c r="I131" i="114" s="1"/>
  <c r="H132" i="114"/>
  <c r="H133" i="114"/>
  <c r="I133" i="114" s="1"/>
  <c r="H134" i="114"/>
  <c r="H135" i="114"/>
  <c r="I135" i="114" s="1"/>
  <c r="H136" i="114"/>
  <c r="H137" i="114"/>
  <c r="I137" i="114" s="1"/>
  <c r="H138" i="114"/>
  <c r="H139" i="114"/>
  <c r="I139" i="114" s="1"/>
  <c r="D7" i="114"/>
  <c r="D8" i="114"/>
  <c r="D9" i="114"/>
  <c r="D10" i="114"/>
  <c r="D11" i="114"/>
  <c r="D12" i="114"/>
  <c r="E12" i="114" s="1"/>
  <c r="D14" i="114"/>
  <c r="D15" i="114"/>
  <c r="D16" i="114"/>
  <c r="D17" i="114"/>
  <c r="D18" i="114"/>
  <c r="D19" i="114"/>
  <c r="D21" i="114"/>
  <c r="D22" i="114"/>
  <c r="E22" i="114" s="1"/>
  <c r="D23" i="114"/>
  <c r="D24" i="114"/>
  <c r="D25" i="114"/>
  <c r="D26" i="114"/>
  <c r="D27" i="114"/>
  <c r="D28" i="114"/>
  <c r="D29" i="114"/>
  <c r="D30" i="114"/>
  <c r="E30" i="114" s="1"/>
  <c r="D31" i="114"/>
  <c r="D33" i="114"/>
  <c r="D34" i="114"/>
  <c r="D35" i="114"/>
  <c r="D36" i="114"/>
  <c r="D37" i="114"/>
  <c r="D38" i="114"/>
  <c r="D39" i="114"/>
  <c r="E39" i="114" s="1"/>
  <c r="D40" i="114"/>
  <c r="D41" i="114"/>
  <c r="D42" i="114"/>
  <c r="CW34" i="39"/>
  <c r="D44" i="114"/>
  <c r="D45" i="114"/>
  <c r="D46" i="114"/>
  <c r="D47" i="114"/>
  <c r="D48" i="114"/>
  <c r="D49" i="114"/>
  <c r="D50" i="114"/>
  <c r="D51" i="114"/>
  <c r="D52" i="114"/>
  <c r="D53" i="114"/>
  <c r="D54" i="114"/>
  <c r="D55" i="114"/>
  <c r="D56" i="114"/>
  <c r="D57" i="114"/>
  <c r="E57" i="114" s="1"/>
  <c r="D58" i="114"/>
  <c r="D59" i="114"/>
  <c r="D60" i="114"/>
  <c r="D61" i="114"/>
  <c r="D62" i="114"/>
  <c r="D64" i="114"/>
  <c r="D65" i="114"/>
  <c r="D66" i="114"/>
  <c r="D67" i="114"/>
  <c r="D68" i="114"/>
  <c r="D69" i="114"/>
  <c r="D70" i="114"/>
  <c r="D71" i="114"/>
  <c r="D72" i="114"/>
  <c r="D73" i="114"/>
  <c r="D74" i="114"/>
  <c r="E74" i="114" s="1"/>
  <c r="D75" i="114"/>
  <c r="D76" i="114"/>
  <c r="D77" i="114"/>
  <c r="D78" i="114"/>
  <c r="D79" i="114"/>
  <c r="D80" i="114"/>
  <c r="D82" i="114"/>
  <c r="D83" i="114"/>
  <c r="D84" i="114"/>
  <c r="D85" i="114"/>
  <c r="D86" i="114"/>
  <c r="D87" i="114"/>
  <c r="D88" i="114"/>
  <c r="D89" i="114"/>
  <c r="D90" i="114"/>
  <c r="D91" i="114"/>
  <c r="E91" i="114" s="1"/>
  <c r="D92" i="114"/>
  <c r="D93" i="114"/>
  <c r="D94" i="114"/>
  <c r="D95" i="114"/>
  <c r="D96" i="114"/>
  <c r="D97" i="114"/>
  <c r="D98" i="114"/>
  <c r="D99" i="114"/>
  <c r="D100" i="114"/>
  <c r="D101" i="114"/>
  <c r="D102" i="114"/>
  <c r="D103" i="114"/>
  <c r="D104" i="114"/>
  <c r="D106" i="114"/>
  <c r="D107" i="114"/>
  <c r="D108" i="114"/>
  <c r="E108" i="114" s="1"/>
  <c r="D109" i="114"/>
  <c r="D110" i="114"/>
  <c r="D111" i="114"/>
  <c r="D112" i="114"/>
  <c r="D113" i="114"/>
  <c r="D114" i="114"/>
  <c r="D115" i="114"/>
  <c r="D116" i="114"/>
  <c r="D117" i="114"/>
  <c r="D118" i="114"/>
  <c r="D119" i="114"/>
  <c r="D120" i="114"/>
  <c r="D121" i="114"/>
  <c r="D122" i="114"/>
  <c r="D123" i="114"/>
  <c r="D124" i="114"/>
  <c r="E124" i="114" s="1"/>
  <c r="D125" i="114"/>
  <c r="D126" i="114"/>
  <c r="D127" i="114"/>
  <c r="D128" i="114"/>
  <c r="D130" i="114"/>
  <c r="D131" i="114"/>
  <c r="D132" i="114"/>
  <c r="D133" i="114"/>
  <c r="D134" i="114"/>
  <c r="D135" i="114"/>
  <c r="D136" i="114"/>
  <c r="D137" i="114"/>
  <c r="D138" i="114"/>
  <c r="D139" i="114"/>
  <c r="B117" i="222"/>
  <c r="T143" i="228"/>
  <c r="B108" i="14"/>
  <c r="X142" i="207"/>
  <c r="C141" i="225"/>
  <c r="B141" i="193"/>
  <c r="L144" i="192"/>
  <c r="B140" i="187"/>
  <c r="D140" i="39"/>
  <c r="AA143" i="186"/>
  <c r="C75" i="14"/>
  <c r="C71" i="14"/>
  <c r="C74" i="14"/>
  <c r="C73" i="14"/>
  <c r="C79" i="14"/>
  <c r="C77" i="14"/>
  <c r="C78" i="14"/>
  <c r="C80" i="14"/>
  <c r="C76" i="14"/>
  <c r="C72" i="14"/>
  <c r="AC7" i="114"/>
  <c r="AC8" i="114"/>
  <c r="AC9" i="114"/>
  <c r="J83" i="114" s="1"/>
  <c r="AC10" i="114"/>
  <c r="AC11" i="114"/>
  <c r="AC12" i="114"/>
  <c r="AC13" i="114"/>
  <c r="J108" i="114" s="1"/>
  <c r="K108" i="114" s="1"/>
  <c r="AC14" i="114"/>
  <c r="AC15" i="114"/>
  <c r="AC16" i="114"/>
  <c r="AC17" i="114"/>
  <c r="AC18" i="114"/>
  <c r="AC19" i="114"/>
  <c r="AC20" i="114"/>
  <c r="AC21" i="114"/>
  <c r="J131" i="114" s="1"/>
  <c r="K131" i="114" s="1"/>
  <c r="AC22" i="114"/>
  <c r="AC23" i="114"/>
  <c r="AC24" i="114"/>
  <c r="AC25" i="114"/>
  <c r="AC26" i="114"/>
  <c r="AC27" i="114"/>
  <c r="AC28" i="114"/>
  <c r="AC29" i="114"/>
  <c r="J49" i="114" s="1"/>
  <c r="K49" i="114" s="1"/>
  <c r="AC30" i="114"/>
  <c r="AC31" i="114"/>
  <c r="AC32" i="114"/>
  <c r="AC33" i="114"/>
  <c r="J7" i="114" s="1"/>
  <c r="AC34" i="114"/>
  <c r="AC35" i="114"/>
  <c r="AC36" i="114"/>
  <c r="AC37" i="114"/>
  <c r="J15" i="114" s="1"/>
  <c r="AC38" i="114"/>
  <c r="AC39" i="114"/>
  <c r="AC40" i="114"/>
  <c r="AC41" i="114"/>
  <c r="J86" i="114" s="1"/>
  <c r="K86" i="114" s="1"/>
  <c r="AC42" i="114"/>
  <c r="AC43" i="114"/>
  <c r="AC44" i="114"/>
  <c r="J134" i="114" s="1"/>
  <c r="K134" i="114" s="1"/>
  <c r="AC45" i="114"/>
  <c r="AC46" i="114"/>
  <c r="AC47" i="114"/>
  <c r="AC48" i="114"/>
  <c r="AC49" i="114"/>
  <c r="AC50" i="114"/>
  <c r="AC51" i="114"/>
  <c r="AC52" i="114"/>
  <c r="AC53" i="114"/>
  <c r="J53" i="114" s="1"/>
  <c r="K53" i="114" s="1"/>
  <c r="AC54" i="114"/>
  <c r="AC55" i="114"/>
  <c r="AC56" i="114"/>
  <c r="AC57" i="114"/>
  <c r="J88" i="114" s="1"/>
  <c r="K88" i="114" s="1"/>
  <c r="AC58" i="114"/>
  <c r="AC59" i="114"/>
  <c r="AC60" i="114"/>
  <c r="AC61" i="114"/>
  <c r="AC62" i="114"/>
  <c r="AC63" i="114"/>
  <c r="AC64" i="114"/>
  <c r="AC65" i="114"/>
  <c r="J116" i="114" s="1"/>
  <c r="K116" i="114" s="1"/>
  <c r="AC66" i="114"/>
  <c r="AC67" i="114"/>
  <c r="AC68" i="114"/>
  <c r="J138" i="114" s="1"/>
  <c r="K138" i="114" s="1"/>
  <c r="AC69" i="114"/>
  <c r="J118" i="114" s="1"/>
  <c r="K118" i="114" s="1"/>
  <c r="AC70" i="114"/>
  <c r="AC71" i="114"/>
  <c r="AC72" i="114"/>
  <c r="AC73" i="114"/>
  <c r="AC74" i="114"/>
  <c r="AC75" i="114"/>
  <c r="AC76" i="114"/>
  <c r="AC77" i="114"/>
  <c r="J17" i="114" s="1"/>
  <c r="K17" i="114" s="1"/>
  <c r="AC78" i="114"/>
  <c r="AC79" i="114"/>
  <c r="AC80" i="114"/>
  <c r="AC81" i="114"/>
  <c r="J58" i="114" s="1"/>
  <c r="K58" i="114" s="1"/>
  <c r="AC82" i="114"/>
  <c r="AC83" i="114"/>
  <c r="AC84" i="114"/>
  <c r="AC85" i="114"/>
  <c r="AC86" i="114"/>
  <c r="AC87" i="114"/>
  <c r="AC88" i="114"/>
  <c r="AC89" i="114"/>
  <c r="AC90" i="114"/>
  <c r="AC91" i="114"/>
  <c r="AC92" i="114"/>
  <c r="AC93" i="114"/>
  <c r="J98" i="114" s="1"/>
  <c r="K98" i="114" s="1"/>
  <c r="AC94" i="114"/>
  <c r="AC95" i="114"/>
  <c r="AC96" i="114"/>
  <c r="AC97" i="114"/>
  <c r="J100" i="114" s="1"/>
  <c r="K100" i="114" s="1"/>
  <c r="AC98" i="114"/>
  <c r="AC99" i="114"/>
  <c r="AC100" i="114"/>
  <c r="AC101" i="114"/>
  <c r="J37" i="114" s="1"/>
  <c r="K37" i="114" s="1"/>
  <c r="AC102" i="114"/>
  <c r="AC103" i="114"/>
  <c r="AC104" i="114"/>
  <c r="AC105" i="114"/>
  <c r="J77" i="114" s="1"/>
  <c r="K77" i="114" s="1"/>
  <c r="AC106" i="114"/>
  <c r="AC107" i="114"/>
  <c r="AC108" i="114"/>
  <c r="AC109" i="114"/>
  <c r="J61" i="114" s="1"/>
  <c r="K61" i="114" s="1"/>
  <c r="AC110" i="114"/>
  <c r="AC111" i="114"/>
  <c r="AC112" i="114"/>
  <c r="AC113" i="114"/>
  <c r="J125" i="114" s="1"/>
  <c r="K125" i="114" s="1"/>
  <c r="AC114" i="114"/>
  <c r="AC115" i="114"/>
  <c r="AC116" i="114"/>
  <c r="J126" i="114" s="1"/>
  <c r="K126" i="114" s="1"/>
  <c r="AC117" i="114"/>
  <c r="J79" i="114" s="1"/>
  <c r="K79" i="114" s="1"/>
  <c r="AC118" i="114"/>
  <c r="AC119" i="114"/>
  <c r="AC120" i="114"/>
  <c r="AC121" i="114"/>
  <c r="J31" i="114" s="1"/>
  <c r="K31" i="114" s="1"/>
  <c r="AC122" i="114"/>
  <c r="AC123" i="114"/>
  <c r="AC124" i="114"/>
  <c r="AC125" i="114"/>
  <c r="J12" i="114" s="1"/>
  <c r="K12" i="114" s="1"/>
  <c r="AC126" i="114"/>
  <c r="AC6" i="114"/>
  <c r="AL23" i="114"/>
  <c r="I112" i="222"/>
  <c r="F112" i="222"/>
  <c r="E112" i="222"/>
  <c r="D112" i="222"/>
  <c r="C112" i="222"/>
  <c r="B114" i="222"/>
  <c r="B112" i="222"/>
  <c r="I101" i="222"/>
  <c r="F101" i="222"/>
  <c r="E101" i="222"/>
  <c r="D101" i="222"/>
  <c r="C101" i="222"/>
  <c r="B103" i="222"/>
  <c r="B101" i="222"/>
  <c r="I90" i="222"/>
  <c r="F90" i="222"/>
  <c r="E90" i="222"/>
  <c r="D90" i="222"/>
  <c r="C90" i="222"/>
  <c r="B92" i="222"/>
  <c r="B90" i="222"/>
  <c r="I79" i="222"/>
  <c r="F79" i="222"/>
  <c r="E79" i="222"/>
  <c r="D79" i="222"/>
  <c r="C79" i="222"/>
  <c r="B81" i="222"/>
  <c r="B79" i="222"/>
  <c r="I68" i="222"/>
  <c r="F68" i="222"/>
  <c r="E68" i="222"/>
  <c r="D68" i="222"/>
  <c r="C68" i="222"/>
  <c r="B70" i="222"/>
  <c r="B68" i="222"/>
  <c r="I56" i="222"/>
  <c r="F56" i="222"/>
  <c r="E56" i="222"/>
  <c r="D56" i="222"/>
  <c r="C56" i="222"/>
  <c r="B58" i="222"/>
  <c r="B56" i="222"/>
  <c r="I45" i="222"/>
  <c r="F45" i="222"/>
  <c r="E45" i="222"/>
  <c r="D45" i="222"/>
  <c r="C45" i="222"/>
  <c r="B45" i="222"/>
  <c r="B47" i="222"/>
  <c r="I34" i="222"/>
  <c r="F34" i="222"/>
  <c r="E34" i="222"/>
  <c r="D34" i="222"/>
  <c r="C34" i="222"/>
  <c r="B34" i="222"/>
  <c r="I23" i="222"/>
  <c r="F23" i="222"/>
  <c r="E23" i="222"/>
  <c r="D23" i="222"/>
  <c r="C23" i="222"/>
  <c r="B23" i="222"/>
  <c r="J139" i="114"/>
  <c r="K139" i="114" s="1"/>
  <c r="J137" i="114"/>
  <c r="J136" i="114"/>
  <c r="J135" i="114"/>
  <c r="K135" i="114" s="1"/>
  <c r="J133" i="114"/>
  <c r="J132" i="114"/>
  <c r="J130" i="114"/>
  <c r="J128" i="114"/>
  <c r="J127" i="114"/>
  <c r="J124" i="114"/>
  <c r="J123" i="114"/>
  <c r="J122" i="114"/>
  <c r="K122" i="114" s="1"/>
  <c r="J121" i="114"/>
  <c r="J120" i="114"/>
  <c r="J119" i="114"/>
  <c r="J117" i="114"/>
  <c r="J115" i="114"/>
  <c r="J114" i="114"/>
  <c r="K114" i="114" s="1"/>
  <c r="J113" i="114"/>
  <c r="J112" i="114"/>
  <c r="J111" i="114"/>
  <c r="J110" i="114"/>
  <c r="K110" i="114" s="1"/>
  <c r="J109" i="114"/>
  <c r="J107" i="114"/>
  <c r="J106" i="114"/>
  <c r="K106" i="114" s="1"/>
  <c r="J104" i="114"/>
  <c r="J103" i="114"/>
  <c r="J102" i="114"/>
  <c r="J101" i="114"/>
  <c r="K101" i="114" s="1"/>
  <c r="J99" i="114"/>
  <c r="J97" i="114"/>
  <c r="K97" i="114" s="1"/>
  <c r="J96" i="114"/>
  <c r="J95" i="114"/>
  <c r="J94" i="114"/>
  <c r="J93" i="114"/>
  <c r="K93" i="114" s="1"/>
  <c r="J92" i="114"/>
  <c r="J91" i="114"/>
  <c r="J90" i="114"/>
  <c r="J89" i="114"/>
  <c r="K89" i="114" s="1"/>
  <c r="J87" i="114"/>
  <c r="J85" i="114"/>
  <c r="K85" i="114" s="1"/>
  <c r="J84" i="114"/>
  <c r="J82" i="114"/>
  <c r="J80" i="114"/>
  <c r="K80" i="114" s="1"/>
  <c r="J78" i="114"/>
  <c r="J76" i="114"/>
  <c r="K76" i="114" s="1"/>
  <c r="J75" i="114"/>
  <c r="J74" i="114"/>
  <c r="J73" i="114"/>
  <c r="J72" i="114"/>
  <c r="K72" i="114" s="1"/>
  <c r="J71" i="114"/>
  <c r="J70" i="114"/>
  <c r="J69" i="114"/>
  <c r="J68" i="114"/>
  <c r="K68" i="114" s="1"/>
  <c r="J67" i="114"/>
  <c r="J66" i="114"/>
  <c r="J65" i="114"/>
  <c r="J64" i="114"/>
  <c r="K64" i="114" s="1"/>
  <c r="J62" i="114"/>
  <c r="J60" i="114"/>
  <c r="J59" i="114"/>
  <c r="K59" i="114" s="1"/>
  <c r="J57" i="114"/>
  <c r="J56" i="114"/>
  <c r="J55" i="114"/>
  <c r="K55" i="114" s="1"/>
  <c r="J54" i="114"/>
  <c r="J52" i="114"/>
  <c r="J51" i="114"/>
  <c r="K51" i="114" s="1"/>
  <c r="J50" i="114"/>
  <c r="J48" i="114"/>
  <c r="J47" i="114"/>
  <c r="J46" i="114"/>
  <c r="J45" i="114"/>
  <c r="J44" i="114"/>
  <c r="J42" i="114"/>
  <c r="K42" i="114" s="1"/>
  <c r="J41" i="114"/>
  <c r="J40" i="114"/>
  <c r="J39" i="114"/>
  <c r="J38" i="114"/>
  <c r="K38" i="114" s="1"/>
  <c r="J36" i="114"/>
  <c r="J35" i="114"/>
  <c r="J34" i="114"/>
  <c r="J33" i="114"/>
  <c r="J30" i="114"/>
  <c r="J29" i="114"/>
  <c r="K29" i="114" s="1"/>
  <c r="J28" i="114"/>
  <c r="J27" i="114"/>
  <c r="J26" i="114"/>
  <c r="J25" i="114"/>
  <c r="K25" i="114" s="1"/>
  <c r="J24" i="114"/>
  <c r="J23" i="114"/>
  <c r="J22" i="114"/>
  <c r="J21" i="114"/>
  <c r="K21" i="114" s="1"/>
  <c r="J19" i="114"/>
  <c r="J18" i="114"/>
  <c r="J16" i="114"/>
  <c r="K16" i="114" s="1"/>
  <c r="J14" i="114"/>
  <c r="J11" i="114"/>
  <c r="K11" i="114" s="1"/>
  <c r="J10" i="114"/>
  <c r="J9" i="114"/>
  <c r="J8" i="114"/>
  <c r="Y142" i="192"/>
  <c r="W142" i="192"/>
  <c r="Y141" i="192"/>
  <c r="W141" i="192"/>
  <c r="Y140" i="192"/>
  <c r="W140" i="192"/>
  <c r="Y139" i="192"/>
  <c r="W139" i="192"/>
  <c r="Y138" i="192"/>
  <c r="W138" i="192"/>
  <c r="Y137" i="192"/>
  <c r="W137" i="192"/>
  <c r="Y136" i="192"/>
  <c r="W136" i="192"/>
  <c r="Y135" i="192"/>
  <c r="W135" i="192"/>
  <c r="Y134" i="192"/>
  <c r="W134" i="192"/>
  <c r="Y133" i="192"/>
  <c r="W133" i="192"/>
  <c r="Y131" i="192"/>
  <c r="W131" i="192"/>
  <c r="Y130" i="192"/>
  <c r="W130" i="192"/>
  <c r="Y129" i="192"/>
  <c r="W129" i="192"/>
  <c r="Y128" i="192"/>
  <c r="W128" i="192"/>
  <c r="Y127" i="192"/>
  <c r="W127" i="192"/>
  <c r="Y126" i="192"/>
  <c r="W126" i="192"/>
  <c r="Y125" i="192"/>
  <c r="W125" i="192"/>
  <c r="Y124" i="192"/>
  <c r="W124" i="192"/>
  <c r="Y123" i="192"/>
  <c r="W123" i="192"/>
  <c r="Y122" i="192"/>
  <c r="W122" i="192"/>
  <c r="Y121" i="192"/>
  <c r="W121" i="192"/>
  <c r="Y120" i="192"/>
  <c r="W120" i="192"/>
  <c r="Y119" i="192"/>
  <c r="W119" i="192"/>
  <c r="Y118" i="192"/>
  <c r="W118" i="192"/>
  <c r="Y117" i="192"/>
  <c r="W117" i="192"/>
  <c r="Y116" i="192"/>
  <c r="W116" i="192"/>
  <c r="Y115" i="192"/>
  <c r="W115" i="192"/>
  <c r="Y114" i="192"/>
  <c r="W114" i="192"/>
  <c r="Y113" i="192"/>
  <c r="W113" i="192"/>
  <c r="Y112" i="192"/>
  <c r="W112" i="192"/>
  <c r="Y111" i="192"/>
  <c r="W111" i="192"/>
  <c r="Y110" i="192"/>
  <c r="W110" i="192"/>
  <c r="W108" i="192" s="1"/>
  <c r="Y109" i="192"/>
  <c r="W109" i="192"/>
  <c r="Y107" i="192"/>
  <c r="W107" i="192"/>
  <c r="Y106" i="192"/>
  <c r="W106" i="192"/>
  <c r="Y105" i="192"/>
  <c r="W105" i="192"/>
  <c r="Y104" i="192"/>
  <c r="W104" i="192"/>
  <c r="Y103" i="192"/>
  <c r="W103" i="192"/>
  <c r="Y102" i="192"/>
  <c r="W102" i="192"/>
  <c r="Y101" i="192"/>
  <c r="W101" i="192"/>
  <c r="Y100" i="192"/>
  <c r="W100" i="192"/>
  <c r="Y99" i="192"/>
  <c r="W99" i="192"/>
  <c r="Y98" i="192"/>
  <c r="W98" i="192"/>
  <c r="Y97" i="192"/>
  <c r="W97" i="192"/>
  <c r="Y96" i="192"/>
  <c r="W96" i="192"/>
  <c r="Y95" i="192"/>
  <c r="W95" i="192"/>
  <c r="Y94" i="192"/>
  <c r="W94" i="192"/>
  <c r="Y93" i="192"/>
  <c r="W93" i="192"/>
  <c r="Y92" i="192"/>
  <c r="W92" i="192"/>
  <c r="Y91" i="192"/>
  <c r="W91" i="192"/>
  <c r="Y90" i="192"/>
  <c r="W90" i="192"/>
  <c r="Y89" i="192"/>
  <c r="W89" i="192"/>
  <c r="Y88" i="192"/>
  <c r="W88" i="192"/>
  <c r="Y87" i="192"/>
  <c r="W87" i="192"/>
  <c r="Y86" i="192"/>
  <c r="W86" i="192"/>
  <c r="Y85" i="192"/>
  <c r="W85" i="192"/>
  <c r="W84" i="192" s="1"/>
  <c r="Y83" i="192"/>
  <c r="W83" i="192"/>
  <c r="Y82" i="192"/>
  <c r="W82" i="192"/>
  <c r="Y81" i="192"/>
  <c r="W81" i="192"/>
  <c r="Y80" i="192"/>
  <c r="W80" i="192"/>
  <c r="Y79" i="192"/>
  <c r="W79" i="192"/>
  <c r="Y78" i="192"/>
  <c r="W78" i="192"/>
  <c r="Y77" i="192"/>
  <c r="W77" i="192"/>
  <c r="Y76" i="192"/>
  <c r="W76" i="192"/>
  <c r="Y75" i="192"/>
  <c r="W75" i="192"/>
  <c r="Y74" i="192"/>
  <c r="W74" i="192"/>
  <c r="Y73" i="192"/>
  <c r="W73" i="192"/>
  <c r="Y72" i="192"/>
  <c r="W72" i="192"/>
  <c r="Y71" i="192"/>
  <c r="W71" i="192"/>
  <c r="Y70" i="192"/>
  <c r="W70" i="192"/>
  <c r="Y69" i="192"/>
  <c r="W69" i="192"/>
  <c r="Y68" i="192"/>
  <c r="W68" i="192"/>
  <c r="Y67" i="192"/>
  <c r="Y66" i="192" s="1"/>
  <c r="W67" i="192"/>
  <c r="Y65" i="192"/>
  <c r="W65" i="192"/>
  <c r="Y64" i="192"/>
  <c r="W64" i="192"/>
  <c r="Y63" i="192"/>
  <c r="W63" i="192"/>
  <c r="Y62" i="192"/>
  <c r="W62" i="192"/>
  <c r="Y61" i="192"/>
  <c r="W61" i="192"/>
  <c r="Y60" i="192"/>
  <c r="W60" i="192"/>
  <c r="Y59" i="192"/>
  <c r="W59" i="192"/>
  <c r="Y58" i="192"/>
  <c r="W58" i="192"/>
  <c r="Y57" i="192"/>
  <c r="W57" i="192"/>
  <c r="Y56" i="192"/>
  <c r="W56" i="192"/>
  <c r="Y55" i="192"/>
  <c r="W55" i="192"/>
  <c r="Y54" i="192"/>
  <c r="W54" i="192"/>
  <c r="Y53" i="192"/>
  <c r="W53" i="192"/>
  <c r="Y52" i="192"/>
  <c r="W52" i="192"/>
  <c r="Y51" i="192"/>
  <c r="W51" i="192"/>
  <c r="Y50" i="192"/>
  <c r="Y46" i="192" s="1"/>
  <c r="W50" i="192"/>
  <c r="Y49" i="192"/>
  <c r="W49" i="192"/>
  <c r="Y48" i="192"/>
  <c r="W48" i="192"/>
  <c r="Y47" i="192"/>
  <c r="W47" i="192"/>
  <c r="W46" i="192" s="1"/>
  <c r="Y45" i="192"/>
  <c r="W45" i="192"/>
  <c r="Y44" i="192"/>
  <c r="W44" i="192"/>
  <c r="Y43" i="192"/>
  <c r="W43" i="192"/>
  <c r="Y42" i="192"/>
  <c r="W42" i="192"/>
  <c r="Y41" i="192"/>
  <c r="W41" i="192"/>
  <c r="Y40" i="192"/>
  <c r="W40" i="192"/>
  <c r="Y39" i="192"/>
  <c r="W39" i="192"/>
  <c r="Y38" i="192"/>
  <c r="W38" i="192"/>
  <c r="Y37" i="192"/>
  <c r="Y35" i="192" s="1"/>
  <c r="W37" i="192"/>
  <c r="Y36" i="192"/>
  <c r="W36" i="192"/>
  <c r="Y34" i="192"/>
  <c r="W34" i="192"/>
  <c r="Y33" i="192"/>
  <c r="W33" i="192"/>
  <c r="Y32" i="192"/>
  <c r="W32" i="192"/>
  <c r="Y31" i="192"/>
  <c r="W31" i="192"/>
  <c r="Y30" i="192"/>
  <c r="W30" i="192"/>
  <c r="Y29" i="192"/>
  <c r="W29" i="192"/>
  <c r="Y28" i="192"/>
  <c r="W28" i="192"/>
  <c r="Y27" i="192"/>
  <c r="W27" i="192"/>
  <c r="Y26" i="192"/>
  <c r="W26" i="192"/>
  <c r="Y25" i="192"/>
  <c r="W25" i="192"/>
  <c r="W23" i="192" s="1"/>
  <c r="Y24" i="192"/>
  <c r="W24" i="192"/>
  <c r="Y22" i="192"/>
  <c r="W22" i="192"/>
  <c r="Y21" i="192"/>
  <c r="W21" i="192"/>
  <c r="Y20" i="192"/>
  <c r="W20" i="192"/>
  <c r="W16" i="192" s="1"/>
  <c r="Y19" i="192"/>
  <c r="W19" i="192"/>
  <c r="Y18" i="192"/>
  <c r="W18" i="192"/>
  <c r="Y17" i="192"/>
  <c r="W17" i="192"/>
  <c r="Y15" i="192"/>
  <c r="W15" i="192"/>
  <c r="Y14" i="192"/>
  <c r="W14" i="192"/>
  <c r="Y13" i="192"/>
  <c r="W13" i="192"/>
  <c r="Y12" i="192"/>
  <c r="W12" i="192"/>
  <c r="Y11" i="192"/>
  <c r="W11" i="192"/>
  <c r="W9" i="192" s="1"/>
  <c r="Y10" i="192"/>
  <c r="W10" i="192"/>
  <c r="A9" i="207"/>
  <c r="B9" i="207"/>
  <c r="C9" i="207"/>
  <c r="D9" i="207"/>
  <c r="E9" i="207"/>
  <c r="F9" i="207"/>
  <c r="G9" i="207"/>
  <c r="H9" i="207"/>
  <c r="I9" i="207"/>
  <c r="J9" i="207"/>
  <c r="K9" i="207"/>
  <c r="L9" i="207"/>
  <c r="M9" i="207"/>
  <c r="N9" i="207"/>
  <c r="O9" i="207"/>
  <c r="P9" i="207"/>
  <c r="Q9" i="207"/>
  <c r="R9" i="207"/>
  <c r="S9" i="207"/>
  <c r="T9" i="207"/>
  <c r="U9" i="207"/>
  <c r="V9" i="207"/>
  <c r="A10" i="207"/>
  <c r="B10" i="207"/>
  <c r="C10" i="207"/>
  <c r="D10" i="207"/>
  <c r="E10" i="207"/>
  <c r="F10" i="207"/>
  <c r="G10" i="207"/>
  <c r="H10" i="207"/>
  <c r="I10" i="207"/>
  <c r="J10" i="207"/>
  <c r="K10" i="207"/>
  <c r="L10" i="207"/>
  <c r="M10" i="207"/>
  <c r="N10" i="207"/>
  <c r="O10" i="207"/>
  <c r="P10" i="207"/>
  <c r="Q10" i="207"/>
  <c r="R10" i="207"/>
  <c r="S10" i="207"/>
  <c r="T10" i="207"/>
  <c r="U10" i="207"/>
  <c r="V10" i="207"/>
  <c r="A11" i="207"/>
  <c r="B11" i="207"/>
  <c r="C11" i="207"/>
  <c r="D11" i="207"/>
  <c r="E11" i="207"/>
  <c r="F11" i="207"/>
  <c r="G11" i="207"/>
  <c r="H11" i="207"/>
  <c r="I11" i="207"/>
  <c r="J11" i="207"/>
  <c r="K11" i="207"/>
  <c r="L11" i="207"/>
  <c r="M11" i="207"/>
  <c r="N11" i="207"/>
  <c r="O11" i="207"/>
  <c r="P11" i="207"/>
  <c r="Q11" i="207"/>
  <c r="R11" i="207"/>
  <c r="S11" i="207"/>
  <c r="T11" i="207"/>
  <c r="U11" i="207"/>
  <c r="V11" i="207"/>
  <c r="A12" i="207"/>
  <c r="B12" i="207"/>
  <c r="C12" i="207"/>
  <c r="D12" i="207"/>
  <c r="E12" i="207"/>
  <c r="F12" i="207"/>
  <c r="G12" i="207"/>
  <c r="H12" i="207"/>
  <c r="I12" i="207"/>
  <c r="J12" i="207"/>
  <c r="K12" i="207"/>
  <c r="L12" i="207"/>
  <c r="M12" i="207"/>
  <c r="N12" i="207"/>
  <c r="O12" i="207"/>
  <c r="P12" i="207"/>
  <c r="Q12" i="207"/>
  <c r="R12" i="207"/>
  <c r="S12" i="207"/>
  <c r="T12" i="207"/>
  <c r="U12" i="207"/>
  <c r="V12" i="207"/>
  <c r="A13" i="207"/>
  <c r="B13" i="207"/>
  <c r="C13" i="207"/>
  <c r="D13" i="207"/>
  <c r="E13" i="207"/>
  <c r="F13" i="207"/>
  <c r="G13" i="207"/>
  <c r="H13" i="207"/>
  <c r="I13" i="207"/>
  <c r="J13" i="207"/>
  <c r="K13" i="207"/>
  <c r="L13" i="207"/>
  <c r="M13" i="207"/>
  <c r="N13" i="207"/>
  <c r="O13" i="207"/>
  <c r="P13" i="207"/>
  <c r="Q13" i="207"/>
  <c r="R13" i="207"/>
  <c r="S13" i="207"/>
  <c r="T13" i="207"/>
  <c r="U13" i="207"/>
  <c r="V13" i="207"/>
  <c r="A14" i="207"/>
  <c r="B14" i="207"/>
  <c r="C14" i="207"/>
  <c r="D14" i="207"/>
  <c r="E14" i="207"/>
  <c r="F14" i="207"/>
  <c r="G14" i="207"/>
  <c r="H14" i="207"/>
  <c r="I14" i="207"/>
  <c r="J14" i="207"/>
  <c r="K14" i="207"/>
  <c r="L14" i="207"/>
  <c r="M14" i="207"/>
  <c r="N14" i="207"/>
  <c r="O14" i="207"/>
  <c r="P14" i="207"/>
  <c r="Q14" i="207"/>
  <c r="R14" i="207"/>
  <c r="S14" i="207"/>
  <c r="T14" i="207"/>
  <c r="U14" i="207"/>
  <c r="V14" i="207"/>
  <c r="A15" i="207"/>
  <c r="B15" i="207"/>
  <c r="C15" i="207"/>
  <c r="D15" i="207"/>
  <c r="E15" i="207"/>
  <c r="F15" i="207"/>
  <c r="G15" i="207"/>
  <c r="H15" i="207"/>
  <c r="I15" i="207"/>
  <c r="J15" i="207"/>
  <c r="K15" i="207"/>
  <c r="L15" i="207"/>
  <c r="M15" i="207"/>
  <c r="N15" i="207"/>
  <c r="O15" i="207"/>
  <c r="P15" i="207"/>
  <c r="Q15" i="207"/>
  <c r="R15" i="207"/>
  <c r="S15" i="207"/>
  <c r="T15" i="207"/>
  <c r="U15" i="207"/>
  <c r="V15" i="207"/>
  <c r="A16" i="207"/>
  <c r="B16" i="207"/>
  <c r="C16" i="207"/>
  <c r="D16" i="207"/>
  <c r="E16" i="207"/>
  <c r="F16" i="207"/>
  <c r="G16" i="207"/>
  <c r="H16" i="207"/>
  <c r="I16" i="207"/>
  <c r="J16" i="207"/>
  <c r="K16" i="207"/>
  <c r="L16" i="207"/>
  <c r="M16" i="207"/>
  <c r="N16" i="207"/>
  <c r="O16" i="207"/>
  <c r="P16" i="207"/>
  <c r="Q16" i="207"/>
  <c r="R16" i="207"/>
  <c r="S16" i="207"/>
  <c r="T16" i="207"/>
  <c r="U16" i="207"/>
  <c r="V16" i="207"/>
  <c r="A17" i="207"/>
  <c r="B17" i="207"/>
  <c r="C17" i="207"/>
  <c r="D17" i="207"/>
  <c r="E17" i="207"/>
  <c r="F17" i="207"/>
  <c r="G17" i="207"/>
  <c r="H17" i="207"/>
  <c r="I17" i="207"/>
  <c r="J17" i="207"/>
  <c r="K17" i="207"/>
  <c r="L17" i="207"/>
  <c r="M17" i="207"/>
  <c r="N17" i="207"/>
  <c r="O17" i="207"/>
  <c r="P17" i="207"/>
  <c r="Q17" i="207"/>
  <c r="R17" i="207"/>
  <c r="S17" i="207"/>
  <c r="T17" i="207"/>
  <c r="U17" i="207"/>
  <c r="V17" i="207"/>
  <c r="A18" i="207"/>
  <c r="B18" i="207"/>
  <c r="C18" i="207"/>
  <c r="D18" i="207"/>
  <c r="E18" i="207"/>
  <c r="F18" i="207"/>
  <c r="G18" i="207"/>
  <c r="H18" i="207"/>
  <c r="I18" i="207"/>
  <c r="J18" i="207"/>
  <c r="K18" i="207"/>
  <c r="L18" i="207"/>
  <c r="M18" i="207"/>
  <c r="N18" i="207"/>
  <c r="O18" i="207"/>
  <c r="P18" i="207"/>
  <c r="Q18" i="207"/>
  <c r="R18" i="207"/>
  <c r="S18" i="207"/>
  <c r="T18" i="207"/>
  <c r="U18" i="207"/>
  <c r="V18" i="207"/>
  <c r="A19" i="207"/>
  <c r="B19" i="207"/>
  <c r="C19" i="207"/>
  <c r="D19" i="207"/>
  <c r="E19" i="207"/>
  <c r="F19" i="207"/>
  <c r="G19" i="207"/>
  <c r="H19" i="207"/>
  <c r="I19" i="207"/>
  <c r="J19" i="207"/>
  <c r="K19" i="207"/>
  <c r="L19" i="207"/>
  <c r="M19" i="207"/>
  <c r="N19" i="207"/>
  <c r="O19" i="207"/>
  <c r="P19" i="207"/>
  <c r="Q19" i="207"/>
  <c r="R19" i="207"/>
  <c r="S19" i="207"/>
  <c r="T19" i="207"/>
  <c r="U19" i="207"/>
  <c r="V19" i="207"/>
  <c r="A20" i="207"/>
  <c r="B20" i="207"/>
  <c r="C20" i="207"/>
  <c r="D20" i="207"/>
  <c r="E20" i="207"/>
  <c r="F20" i="207"/>
  <c r="G20" i="207"/>
  <c r="H20" i="207"/>
  <c r="I20" i="207"/>
  <c r="J20" i="207"/>
  <c r="K20" i="207"/>
  <c r="L20" i="207"/>
  <c r="M20" i="207"/>
  <c r="N20" i="207"/>
  <c r="O20" i="207"/>
  <c r="P20" i="207"/>
  <c r="Q20" i="207"/>
  <c r="R20" i="207"/>
  <c r="S20" i="207"/>
  <c r="T20" i="207"/>
  <c r="U20" i="207"/>
  <c r="V20" i="207"/>
  <c r="A21" i="207"/>
  <c r="B21" i="207"/>
  <c r="C21" i="207"/>
  <c r="D21" i="207"/>
  <c r="E21" i="207"/>
  <c r="F21" i="207"/>
  <c r="G21" i="207"/>
  <c r="H21" i="207"/>
  <c r="I21" i="207"/>
  <c r="J21" i="207"/>
  <c r="K21" i="207"/>
  <c r="L21" i="207"/>
  <c r="M21" i="207"/>
  <c r="N21" i="207"/>
  <c r="O21" i="207"/>
  <c r="P21" i="207"/>
  <c r="Q21" i="207"/>
  <c r="R21" i="207"/>
  <c r="S21" i="207"/>
  <c r="T21" i="207"/>
  <c r="U21" i="207"/>
  <c r="V21" i="207"/>
  <c r="A22" i="207"/>
  <c r="B22" i="207"/>
  <c r="C22" i="207"/>
  <c r="D22" i="207"/>
  <c r="E22" i="207"/>
  <c r="F22" i="207"/>
  <c r="G22" i="207"/>
  <c r="H22" i="207"/>
  <c r="I22" i="207"/>
  <c r="J22" i="207"/>
  <c r="K22" i="207"/>
  <c r="L22" i="207"/>
  <c r="M22" i="207"/>
  <c r="N22" i="207"/>
  <c r="O22" i="207"/>
  <c r="P22" i="207"/>
  <c r="Q22" i="207"/>
  <c r="R22" i="207"/>
  <c r="S22" i="207"/>
  <c r="T22" i="207"/>
  <c r="U22" i="207"/>
  <c r="V22" i="207"/>
  <c r="A23" i="207"/>
  <c r="B23" i="207"/>
  <c r="C23" i="207"/>
  <c r="D23" i="207"/>
  <c r="E23" i="207"/>
  <c r="F23" i="207"/>
  <c r="G23" i="207"/>
  <c r="H23" i="207"/>
  <c r="I23" i="207"/>
  <c r="J23" i="207"/>
  <c r="K23" i="207"/>
  <c r="L23" i="207"/>
  <c r="M23" i="207"/>
  <c r="N23" i="207"/>
  <c r="O23" i="207"/>
  <c r="P23" i="207"/>
  <c r="Q23" i="207"/>
  <c r="R23" i="207"/>
  <c r="S23" i="207"/>
  <c r="T23" i="207"/>
  <c r="U23" i="207"/>
  <c r="V23" i="207"/>
  <c r="A24" i="207"/>
  <c r="B24" i="207"/>
  <c r="C24" i="207"/>
  <c r="D24" i="207"/>
  <c r="E24" i="207"/>
  <c r="F24" i="207"/>
  <c r="G24" i="207"/>
  <c r="H24" i="207"/>
  <c r="I24" i="207"/>
  <c r="J24" i="207"/>
  <c r="K24" i="207"/>
  <c r="L24" i="207"/>
  <c r="M24" i="207"/>
  <c r="N24" i="207"/>
  <c r="O24" i="207"/>
  <c r="P24" i="207"/>
  <c r="Q24" i="207"/>
  <c r="R24" i="207"/>
  <c r="S24" i="207"/>
  <c r="T24" i="207"/>
  <c r="U24" i="207"/>
  <c r="V24" i="207"/>
  <c r="A25" i="207"/>
  <c r="B25" i="207"/>
  <c r="C25" i="207"/>
  <c r="D25" i="207"/>
  <c r="E25" i="207"/>
  <c r="F25" i="207"/>
  <c r="G25" i="207"/>
  <c r="H25" i="207"/>
  <c r="I25" i="207"/>
  <c r="J25" i="207"/>
  <c r="K25" i="207"/>
  <c r="L25" i="207"/>
  <c r="M25" i="207"/>
  <c r="N25" i="207"/>
  <c r="O25" i="207"/>
  <c r="P25" i="207"/>
  <c r="Q25" i="207"/>
  <c r="R25" i="207"/>
  <c r="S25" i="207"/>
  <c r="T25" i="207"/>
  <c r="U25" i="207"/>
  <c r="V25" i="207"/>
  <c r="A26" i="207"/>
  <c r="B26" i="207"/>
  <c r="C26" i="207"/>
  <c r="D26" i="207"/>
  <c r="E26" i="207"/>
  <c r="F26" i="207"/>
  <c r="G26" i="207"/>
  <c r="H26" i="207"/>
  <c r="I26" i="207"/>
  <c r="J26" i="207"/>
  <c r="K26" i="207"/>
  <c r="L26" i="207"/>
  <c r="M26" i="207"/>
  <c r="N26" i="207"/>
  <c r="O26" i="207"/>
  <c r="P26" i="207"/>
  <c r="Q26" i="207"/>
  <c r="R26" i="207"/>
  <c r="S26" i="207"/>
  <c r="T26" i="207"/>
  <c r="U26" i="207"/>
  <c r="V26" i="207"/>
  <c r="A27" i="207"/>
  <c r="B27" i="207"/>
  <c r="C27" i="207"/>
  <c r="D27" i="207"/>
  <c r="E27" i="207"/>
  <c r="F27" i="207"/>
  <c r="G27" i="207"/>
  <c r="H27" i="207"/>
  <c r="I27" i="207"/>
  <c r="J27" i="207"/>
  <c r="K27" i="207"/>
  <c r="L27" i="207"/>
  <c r="M27" i="207"/>
  <c r="N27" i="207"/>
  <c r="O27" i="207"/>
  <c r="P27" i="207"/>
  <c r="Q27" i="207"/>
  <c r="R27" i="207"/>
  <c r="S27" i="207"/>
  <c r="T27" i="207"/>
  <c r="U27" i="207"/>
  <c r="V27" i="207"/>
  <c r="A28" i="207"/>
  <c r="B28" i="207"/>
  <c r="C28" i="207"/>
  <c r="D28" i="207"/>
  <c r="E28" i="207"/>
  <c r="F28" i="207"/>
  <c r="G28" i="207"/>
  <c r="H28" i="207"/>
  <c r="I28" i="207"/>
  <c r="J28" i="207"/>
  <c r="K28" i="207"/>
  <c r="L28" i="207"/>
  <c r="M28" i="207"/>
  <c r="N28" i="207"/>
  <c r="O28" i="207"/>
  <c r="P28" i="207"/>
  <c r="Q28" i="207"/>
  <c r="R28" i="207"/>
  <c r="S28" i="207"/>
  <c r="T28" i="207"/>
  <c r="U28" i="207"/>
  <c r="V28" i="207"/>
  <c r="A29" i="207"/>
  <c r="B29" i="207"/>
  <c r="C29" i="207"/>
  <c r="D29" i="207"/>
  <c r="E29" i="207"/>
  <c r="F29" i="207"/>
  <c r="G29" i="207"/>
  <c r="H29" i="207"/>
  <c r="I29" i="207"/>
  <c r="J29" i="207"/>
  <c r="K29" i="207"/>
  <c r="L29" i="207"/>
  <c r="M29" i="207"/>
  <c r="N29" i="207"/>
  <c r="O29" i="207"/>
  <c r="P29" i="207"/>
  <c r="Q29" i="207"/>
  <c r="R29" i="207"/>
  <c r="S29" i="207"/>
  <c r="T29" i="207"/>
  <c r="U29" i="207"/>
  <c r="V29" i="207"/>
  <c r="A30" i="207"/>
  <c r="B30" i="207"/>
  <c r="C30" i="207"/>
  <c r="D30" i="207"/>
  <c r="E30" i="207"/>
  <c r="F30" i="207"/>
  <c r="G30" i="207"/>
  <c r="H30" i="207"/>
  <c r="I30" i="207"/>
  <c r="J30" i="207"/>
  <c r="K30" i="207"/>
  <c r="L30" i="207"/>
  <c r="M30" i="207"/>
  <c r="N30" i="207"/>
  <c r="O30" i="207"/>
  <c r="P30" i="207"/>
  <c r="Q30" i="207"/>
  <c r="R30" i="207"/>
  <c r="S30" i="207"/>
  <c r="T30" i="207"/>
  <c r="U30" i="207"/>
  <c r="V30" i="207"/>
  <c r="A31" i="207"/>
  <c r="B31" i="207"/>
  <c r="C31" i="207"/>
  <c r="D31" i="207"/>
  <c r="E31" i="207"/>
  <c r="F31" i="207"/>
  <c r="G31" i="207"/>
  <c r="H31" i="207"/>
  <c r="I31" i="207"/>
  <c r="J31" i="207"/>
  <c r="K31" i="207"/>
  <c r="L31" i="207"/>
  <c r="M31" i="207"/>
  <c r="N31" i="207"/>
  <c r="O31" i="207"/>
  <c r="P31" i="207"/>
  <c r="Q31" i="207"/>
  <c r="R31" i="207"/>
  <c r="S31" i="207"/>
  <c r="T31" i="207"/>
  <c r="U31" i="207"/>
  <c r="V31" i="207"/>
  <c r="A32" i="207"/>
  <c r="B32" i="207"/>
  <c r="C32" i="207"/>
  <c r="D32" i="207"/>
  <c r="E32" i="207"/>
  <c r="F32" i="207"/>
  <c r="G32" i="207"/>
  <c r="H32" i="207"/>
  <c r="I32" i="207"/>
  <c r="J32" i="207"/>
  <c r="K32" i="207"/>
  <c r="L32" i="207"/>
  <c r="M32" i="207"/>
  <c r="N32" i="207"/>
  <c r="O32" i="207"/>
  <c r="P32" i="207"/>
  <c r="Q32" i="207"/>
  <c r="R32" i="207"/>
  <c r="S32" i="207"/>
  <c r="T32" i="207"/>
  <c r="U32" i="207"/>
  <c r="V32" i="207"/>
  <c r="A33" i="207"/>
  <c r="B33" i="207"/>
  <c r="C33" i="207"/>
  <c r="D33" i="207"/>
  <c r="E33" i="207"/>
  <c r="F33" i="207"/>
  <c r="G33" i="207"/>
  <c r="H33" i="207"/>
  <c r="I33" i="207"/>
  <c r="J33" i="207"/>
  <c r="K33" i="207"/>
  <c r="L33" i="207"/>
  <c r="M33" i="207"/>
  <c r="N33" i="207"/>
  <c r="O33" i="207"/>
  <c r="P33" i="207"/>
  <c r="Q33" i="207"/>
  <c r="R33" i="207"/>
  <c r="S33" i="207"/>
  <c r="T33" i="207"/>
  <c r="U33" i="207"/>
  <c r="V33" i="207"/>
  <c r="A34" i="207"/>
  <c r="B34" i="207"/>
  <c r="C34" i="207"/>
  <c r="D34" i="207"/>
  <c r="E34" i="207"/>
  <c r="F34" i="207"/>
  <c r="G34" i="207"/>
  <c r="H34" i="207"/>
  <c r="I34" i="207"/>
  <c r="J34" i="207"/>
  <c r="K34" i="207"/>
  <c r="L34" i="207"/>
  <c r="M34" i="207"/>
  <c r="N34" i="207"/>
  <c r="O34" i="207"/>
  <c r="P34" i="207"/>
  <c r="Q34" i="207"/>
  <c r="R34" i="207"/>
  <c r="S34" i="207"/>
  <c r="T34" i="207"/>
  <c r="U34" i="207"/>
  <c r="V34" i="207"/>
  <c r="A35" i="207"/>
  <c r="B35" i="207"/>
  <c r="C35" i="207"/>
  <c r="D35" i="207"/>
  <c r="E35" i="207"/>
  <c r="F35" i="207"/>
  <c r="G35" i="207"/>
  <c r="H35" i="207"/>
  <c r="I35" i="207"/>
  <c r="J35" i="207"/>
  <c r="K35" i="207"/>
  <c r="L35" i="207"/>
  <c r="M35" i="207"/>
  <c r="N35" i="207"/>
  <c r="O35" i="207"/>
  <c r="P35" i="207"/>
  <c r="Q35" i="207"/>
  <c r="R35" i="207"/>
  <c r="S35" i="207"/>
  <c r="T35" i="207"/>
  <c r="U35" i="207"/>
  <c r="V35" i="207"/>
  <c r="A36" i="207"/>
  <c r="B36" i="207"/>
  <c r="C36" i="207"/>
  <c r="D36" i="207"/>
  <c r="E36" i="207"/>
  <c r="F36" i="207"/>
  <c r="G36" i="207"/>
  <c r="H36" i="207"/>
  <c r="I36" i="207"/>
  <c r="J36" i="207"/>
  <c r="K36" i="207"/>
  <c r="L36" i="207"/>
  <c r="M36" i="207"/>
  <c r="N36" i="207"/>
  <c r="O36" i="207"/>
  <c r="P36" i="207"/>
  <c r="Q36" i="207"/>
  <c r="R36" i="207"/>
  <c r="S36" i="207"/>
  <c r="T36" i="207"/>
  <c r="U36" i="207"/>
  <c r="V36" i="207"/>
  <c r="A37" i="207"/>
  <c r="B37" i="207"/>
  <c r="C37" i="207"/>
  <c r="D37" i="207"/>
  <c r="E37" i="207"/>
  <c r="F37" i="207"/>
  <c r="G37" i="207"/>
  <c r="H37" i="207"/>
  <c r="I37" i="207"/>
  <c r="J37" i="207"/>
  <c r="K37" i="207"/>
  <c r="L37" i="207"/>
  <c r="M37" i="207"/>
  <c r="N37" i="207"/>
  <c r="O37" i="207"/>
  <c r="P37" i="207"/>
  <c r="Q37" i="207"/>
  <c r="R37" i="207"/>
  <c r="S37" i="207"/>
  <c r="T37" i="207"/>
  <c r="U37" i="207"/>
  <c r="V37" i="207"/>
  <c r="A38" i="207"/>
  <c r="B38" i="207"/>
  <c r="C38" i="207"/>
  <c r="D38" i="207"/>
  <c r="E38" i="207"/>
  <c r="F38" i="207"/>
  <c r="G38" i="207"/>
  <c r="H38" i="207"/>
  <c r="I38" i="207"/>
  <c r="J38" i="207"/>
  <c r="K38" i="207"/>
  <c r="L38" i="207"/>
  <c r="M38" i="207"/>
  <c r="N38" i="207"/>
  <c r="O38" i="207"/>
  <c r="P38" i="207"/>
  <c r="Q38" i="207"/>
  <c r="R38" i="207"/>
  <c r="S38" i="207"/>
  <c r="T38" i="207"/>
  <c r="U38" i="207"/>
  <c r="V38" i="207"/>
  <c r="A39" i="207"/>
  <c r="B39" i="207"/>
  <c r="C39" i="207"/>
  <c r="D39" i="207"/>
  <c r="E39" i="207"/>
  <c r="F39" i="207"/>
  <c r="G39" i="207"/>
  <c r="H39" i="207"/>
  <c r="I39" i="207"/>
  <c r="J39" i="207"/>
  <c r="K39" i="207"/>
  <c r="L39" i="207"/>
  <c r="M39" i="207"/>
  <c r="N39" i="207"/>
  <c r="O39" i="207"/>
  <c r="P39" i="207"/>
  <c r="Q39" i="207"/>
  <c r="R39" i="207"/>
  <c r="S39" i="207"/>
  <c r="T39" i="207"/>
  <c r="U39" i="207"/>
  <c r="V39" i="207"/>
  <c r="A40" i="207"/>
  <c r="B40" i="207"/>
  <c r="C40" i="207"/>
  <c r="D40" i="207"/>
  <c r="E40" i="207"/>
  <c r="F40" i="207"/>
  <c r="G40" i="207"/>
  <c r="H40" i="207"/>
  <c r="I40" i="207"/>
  <c r="J40" i="207"/>
  <c r="K40" i="207"/>
  <c r="L40" i="207"/>
  <c r="M40" i="207"/>
  <c r="N40" i="207"/>
  <c r="O40" i="207"/>
  <c r="P40" i="207"/>
  <c r="Q40" i="207"/>
  <c r="R40" i="207"/>
  <c r="S40" i="207"/>
  <c r="T40" i="207"/>
  <c r="U40" i="207"/>
  <c r="V40" i="207"/>
  <c r="A41" i="207"/>
  <c r="B41" i="207"/>
  <c r="C41" i="207"/>
  <c r="D41" i="207"/>
  <c r="E41" i="207"/>
  <c r="F41" i="207"/>
  <c r="G41" i="207"/>
  <c r="H41" i="207"/>
  <c r="I41" i="207"/>
  <c r="J41" i="207"/>
  <c r="K41" i="207"/>
  <c r="L41" i="207"/>
  <c r="M41" i="207"/>
  <c r="N41" i="207"/>
  <c r="O41" i="207"/>
  <c r="P41" i="207"/>
  <c r="Q41" i="207"/>
  <c r="R41" i="207"/>
  <c r="S41" i="207"/>
  <c r="T41" i="207"/>
  <c r="U41" i="207"/>
  <c r="V41" i="207"/>
  <c r="A42" i="207"/>
  <c r="B42" i="207"/>
  <c r="C42" i="207"/>
  <c r="D42" i="207"/>
  <c r="E42" i="207"/>
  <c r="F42" i="207"/>
  <c r="G42" i="207"/>
  <c r="H42" i="207"/>
  <c r="I42" i="207"/>
  <c r="J42" i="207"/>
  <c r="K42" i="207"/>
  <c r="L42" i="207"/>
  <c r="M42" i="207"/>
  <c r="N42" i="207"/>
  <c r="O42" i="207"/>
  <c r="P42" i="207"/>
  <c r="Q42" i="207"/>
  <c r="R42" i="207"/>
  <c r="S42" i="207"/>
  <c r="T42" i="207"/>
  <c r="U42" i="207"/>
  <c r="V42" i="207"/>
  <c r="A43" i="207"/>
  <c r="B43" i="207"/>
  <c r="C43" i="207"/>
  <c r="D43" i="207"/>
  <c r="E43" i="207"/>
  <c r="F43" i="207"/>
  <c r="G43" i="207"/>
  <c r="H43" i="207"/>
  <c r="I43" i="207"/>
  <c r="J43" i="207"/>
  <c r="K43" i="207"/>
  <c r="L43" i="207"/>
  <c r="M43" i="207"/>
  <c r="N43" i="207"/>
  <c r="O43" i="207"/>
  <c r="P43" i="207"/>
  <c r="Q43" i="207"/>
  <c r="R43" i="207"/>
  <c r="S43" i="207"/>
  <c r="T43" i="207"/>
  <c r="U43" i="207"/>
  <c r="V43" i="207"/>
  <c r="A44" i="207"/>
  <c r="B44" i="207"/>
  <c r="C44" i="207"/>
  <c r="D44" i="207"/>
  <c r="E44" i="207"/>
  <c r="F44" i="207"/>
  <c r="G44" i="207"/>
  <c r="H44" i="207"/>
  <c r="I44" i="207"/>
  <c r="J44" i="207"/>
  <c r="K44" i="207"/>
  <c r="L44" i="207"/>
  <c r="M44" i="207"/>
  <c r="N44" i="207"/>
  <c r="O44" i="207"/>
  <c r="P44" i="207"/>
  <c r="Q44" i="207"/>
  <c r="R44" i="207"/>
  <c r="S44" i="207"/>
  <c r="T44" i="207"/>
  <c r="U44" i="207"/>
  <c r="V44" i="207"/>
  <c r="A45" i="207"/>
  <c r="B45" i="207"/>
  <c r="C45" i="207"/>
  <c r="D45" i="207"/>
  <c r="E45" i="207"/>
  <c r="F45" i="207"/>
  <c r="G45" i="207"/>
  <c r="H45" i="207"/>
  <c r="I45" i="207"/>
  <c r="J45" i="207"/>
  <c r="K45" i="207"/>
  <c r="L45" i="207"/>
  <c r="M45" i="207"/>
  <c r="N45" i="207"/>
  <c r="O45" i="207"/>
  <c r="P45" i="207"/>
  <c r="Q45" i="207"/>
  <c r="R45" i="207"/>
  <c r="S45" i="207"/>
  <c r="T45" i="207"/>
  <c r="U45" i="207"/>
  <c r="V45" i="207"/>
  <c r="A46" i="207"/>
  <c r="B46" i="207"/>
  <c r="C46" i="207"/>
  <c r="D46" i="207"/>
  <c r="E46" i="207"/>
  <c r="F46" i="207"/>
  <c r="G46" i="207"/>
  <c r="H46" i="207"/>
  <c r="I46" i="207"/>
  <c r="J46" i="207"/>
  <c r="K46" i="207"/>
  <c r="L46" i="207"/>
  <c r="M46" i="207"/>
  <c r="N46" i="207"/>
  <c r="O46" i="207"/>
  <c r="P46" i="207"/>
  <c r="Q46" i="207"/>
  <c r="R46" i="207"/>
  <c r="S46" i="207"/>
  <c r="T46" i="207"/>
  <c r="U46" i="207"/>
  <c r="V46" i="207"/>
  <c r="A47" i="207"/>
  <c r="B47" i="207"/>
  <c r="C47" i="207"/>
  <c r="D47" i="207"/>
  <c r="E47" i="207"/>
  <c r="F47" i="207"/>
  <c r="G47" i="207"/>
  <c r="H47" i="207"/>
  <c r="I47" i="207"/>
  <c r="J47" i="207"/>
  <c r="K47" i="207"/>
  <c r="L47" i="207"/>
  <c r="M47" i="207"/>
  <c r="N47" i="207"/>
  <c r="O47" i="207"/>
  <c r="P47" i="207"/>
  <c r="Q47" i="207"/>
  <c r="R47" i="207"/>
  <c r="S47" i="207"/>
  <c r="T47" i="207"/>
  <c r="U47" i="207"/>
  <c r="V47" i="207"/>
  <c r="A48" i="207"/>
  <c r="B48" i="207"/>
  <c r="C48" i="207"/>
  <c r="D48" i="207"/>
  <c r="E48" i="207"/>
  <c r="F48" i="207"/>
  <c r="G48" i="207"/>
  <c r="H48" i="207"/>
  <c r="I48" i="207"/>
  <c r="J48" i="207"/>
  <c r="K48" i="207"/>
  <c r="L48" i="207"/>
  <c r="M48" i="207"/>
  <c r="N48" i="207"/>
  <c r="O48" i="207"/>
  <c r="P48" i="207"/>
  <c r="Q48" i="207"/>
  <c r="R48" i="207"/>
  <c r="S48" i="207"/>
  <c r="T48" i="207"/>
  <c r="U48" i="207"/>
  <c r="V48" i="207"/>
  <c r="A49" i="207"/>
  <c r="B49" i="207"/>
  <c r="C49" i="207"/>
  <c r="D49" i="207"/>
  <c r="E49" i="207"/>
  <c r="F49" i="207"/>
  <c r="G49" i="207"/>
  <c r="H49" i="207"/>
  <c r="I49" i="207"/>
  <c r="J49" i="207"/>
  <c r="K49" i="207"/>
  <c r="L49" i="207"/>
  <c r="M49" i="207"/>
  <c r="N49" i="207"/>
  <c r="O49" i="207"/>
  <c r="P49" i="207"/>
  <c r="Q49" i="207"/>
  <c r="R49" i="207"/>
  <c r="S49" i="207"/>
  <c r="T49" i="207"/>
  <c r="U49" i="207"/>
  <c r="V49" i="207"/>
  <c r="A50" i="207"/>
  <c r="B50" i="207"/>
  <c r="C50" i="207"/>
  <c r="D50" i="207"/>
  <c r="E50" i="207"/>
  <c r="F50" i="207"/>
  <c r="G50" i="207"/>
  <c r="H50" i="207"/>
  <c r="I50" i="207"/>
  <c r="J50" i="207"/>
  <c r="K50" i="207"/>
  <c r="L50" i="207"/>
  <c r="M50" i="207"/>
  <c r="N50" i="207"/>
  <c r="O50" i="207"/>
  <c r="P50" i="207"/>
  <c r="Q50" i="207"/>
  <c r="R50" i="207"/>
  <c r="S50" i="207"/>
  <c r="T50" i="207"/>
  <c r="U50" i="207"/>
  <c r="V50" i="207"/>
  <c r="A51" i="207"/>
  <c r="B51" i="207"/>
  <c r="C51" i="207"/>
  <c r="D51" i="207"/>
  <c r="E51" i="207"/>
  <c r="F51" i="207"/>
  <c r="G51" i="207"/>
  <c r="H51" i="207"/>
  <c r="I51" i="207"/>
  <c r="J51" i="207"/>
  <c r="K51" i="207"/>
  <c r="L51" i="207"/>
  <c r="M51" i="207"/>
  <c r="N51" i="207"/>
  <c r="O51" i="207"/>
  <c r="P51" i="207"/>
  <c r="Q51" i="207"/>
  <c r="R51" i="207"/>
  <c r="S51" i="207"/>
  <c r="T51" i="207"/>
  <c r="U51" i="207"/>
  <c r="V51" i="207"/>
  <c r="A52" i="207"/>
  <c r="B52" i="207"/>
  <c r="C52" i="207"/>
  <c r="D52" i="207"/>
  <c r="E52" i="207"/>
  <c r="F52" i="207"/>
  <c r="G52" i="207"/>
  <c r="H52" i="207"/>
  <c r="I52" i="207"/>
  <c r="J52" i="207"/>
  <c r="K52" i="207"/>
  <c r="L52" i="207"/>
  <c r="M52" i="207"/>
  <c r="N52" i="207"/>
  <c r="O52" i="207"/>
  <c r="P52" i="207"/>
  <c r="Q52" i="207"/>
  <c r="R52" i="207"/>
  <c r="S52" i="207"/>
  <c r="T52" i="207"/>
  <c r="U52" i="207"/>
  <c r="V52" i="207"/>
  <c r="A53" i="207"/>
  <c r="B53" i="207"/>
  <c r="C53" i="207"/>
  <c r="D53" i="207"/>
  <c r="E53" i="207"/>
  <c r="F53" i="207"/>
  <c r="G53" i="207"/>
  <c r="H53" i="207"/>
  <c r="I53" i="207"/>
  <c r="J53" i="207"/>
  <c r="K53" i="207"/>
  <c r="L53" i="207"/>
  <c r="M53" i="207"/>
  <c r="N53" i="207"/>
  <c r="O53" i="207"/>
  <c r="P53" i="207"/>
  <c r="Q53" i="207"/>
  <c r="R53" i="207"/>
  <c r="S53" i="207"/>
  <c r="T53" i="207"/>
  <c r="U53" i="207"/>
  <c r="V53" i="207"/>
  <c r="A54" i="207"/>
  <c r="B54" i="207"/>
  <c r="C54" i="207"/>
  <c r="D54" i="207"/>
  <c r="E54" i="207"/>
  <c r="F54" i="207"/>
  <c r="G54" i="207"/>
  <c r="H54" i="207"/>
  <c r="I54" i="207"/>
  <c r="J54" i="207"/>
  <c r="K54" i="207"/>
  <c r="L54" i="207"/>
  <c r="M54" i="207"/>
  <c r="N54" i="207"/>
  <c r="O54" i="207"/>
  <c r="P54" i="207"/>
  <c r="Q54" i="207"/>
  <c r="R54" i="207"/>
  <c r="S54" i="207"/>
  <c r="T54" i="207"/>
  <c r="U54" i="207"/>
  <c r="V54" i="207"/>
  <c r="A55" i="207"/>
  <c r="B55" i="207"/>
  <c r="C55" i="207"/>
  <c r="D55" i="207"/>
  <c r="E55" i="207"/>
  <c r="F55" i="207"/>
  <c r="G55" i="207"/>
  <c r="H55" i="207"/>
  <c r="I55" i="207"/>
  <c r="J55" i="207"/>
  <c r="K55" i="207"/>
  <c r="L55" i="207"/>
  <c r="M55" i="207"/>
  <c r="N55" i="207"/>
  <c r="O55" i="207"/>
  <c r="P55" i="207"/>
  <c r="Q55" i="207"/>
  <c r="R55" i="207"/>
  <c r="S55" i="207"/>
  <c r="T55" i="207"/>
  <c r="U55" i="207"/>
  <c r="V55" i="207"/>
  <c r="A56" i="207"/>
  <c r="B56" i="207"/>
  <c r="C56" i="207"/>
  <c r="D56" i="207"/>
  <c r="E56" i="207"/>
  <c r="F56" i="207"/>
  <c r="G56" i="207"/>
  <c r="H56" i="207"/>
  <c r="I56" i="207"/>
  <c r="J56" i="207"/>
  <c r="K56" i="207"/>
  <c r="L56" i="207"/>
  <c r="M56" i="207"/>
  <c r="N56" i="207"/>
  <c r="O56" i="207"/>
  <c r="P56" i="207"/>
  <c r="Q56" i="207"/>
  <c r="R56" i="207"/>
  <c r="S56" i="207"/>
  <c r="T56" i="207"/>
  <c r="U56" i="207"/>
  <c r="V56" i="207"/>
  <c r="A57" i="207"/>
  <c r="B57" i="207"/>
  <c r="C57" i="207"/>
  <c r="D57" i="207"/>
  <c r="E57" i="207"/>
  <c r="F57" i="207"/>
  <c r="G57" i="207"/>
  <c r="H57" i="207"/>
  <c r="I57" i="207"/>
  <c r="J57" i="207"/>
  <c r="K57" i="207"/>
  <c r="L57" i="207"/>
  <c r="M57" i="207"/>
  <c r="N57" i="207"/>
  <c r="O57" i="207"/>
  <c r="P57" i="207"/>
  <c r="Q57" i="207"/>
  <c r="R57" i="207"/>
  <c r="S57" i="207"/>
  <c r="T57" i="207"/>
  <c r="U57" i="207"/>
  <c r="V57" i="207"/>
  <c r="A58" i="207"/>
  <c r="B58" i="207"/>
  <c r="C58" i="207"/>
  <c r="D58" i="207"/>
  <c r="E58" i="207"/>
  <c r="F58" i="207"/>
  <c r="G58" i="207"/>
  <c r="H58" i="207"/>
  <c r="I58" i="207"/>
  <c r="J58" i="207"/>
  <c r="K58" i="207"/>
  <c r="L58" i="207"/>
  <c r="M58" i="207"/>
  <c r="N58" i="207"/>
  <c r="O58" i="207"/>
  <c r="P58" i="207"/>
  <c r="Q58" i="207"/>
  <c r="R58" i="207"/>
  <c r="S58" i="207"/>
  <c r="T58" i="207"/>
  <c r="U58" i="207"/>
  <c r="V58" i="207"/>
  <c r="A59" i="207"/>
  <c r="B59" i="207"/>
  <c r="C59" i="207"/>
  <c r="D59" i="207"/>
  <c r="E59" i="207"/>
  <c r="F59" i="207"/>
  <c r="G59" i="207"/>
  <c r="H59" i="207"/>
  <c r="I59" i="207"/>
  <c r="J59" i="207"/>
  <c r="K59" i="207"/>
  <c r="L59" i="207"/>
  <c r="M59" i="207"/>
  <c r="N59" i="207"/>
  <c r="O59" i="207"/>
  <c r="P59" i="207"/>
  <c r="Q59" i="207"/>
  <c r="R59" i="207"/>
  <c r="S59" i="207"/>
  <c r="T59" i="207"/>
  <c r="U59" i="207"/>
  <c r="V59" i="207"/>
  <c r="A60" i="207"/>
  <c r="B60" i="207"/>
  <c r="C60" i="207"/>
  <c r="D60" i="207"/>
  <c r="E60" i="207"/>
  <c r="F60" i="207"/>
  <c r="G60" i="207"/>
  <c r="H60" i="207"/>
  <c r="I60" i="207"/>
  <c r="J60" i="207"/>
  <c r="K60" i="207"/>
  <c r="L60" i="207"/>
  <c r="M60" i="207"/>
  <c r="N60" i="207"/>
  <c r="O60" i="207"/>
  <c r="P60" i="207"/>
  <c r="Q60" i="207"/>
  <c r="R60" i="207"/>
  <c r="S60" i="207"/>
  <c r="T60" i="207"/>
  <c r="U60" i="207"/>
  <c r="V60" i="207"/>
  <c r="A61" i="207"/>
  <c r="B61" i="207"/>
  <c r="C61" i="207"/>
  <c r="D61" i="207"/>
  <c r="E61" i="207"/>
  <c r="F61" i="207"/>
  <c r="G61" i="207"/>
  <c r="H61" i="207"/>
  <c r="I61" i="207"/>
  <c r="J61" i="207"/>
  <c r="K61" i="207"/>
  <c r="L61" i="207"/>
  <c r="M61" i="207"/>
  <c r="N61" i="207"/>
  <c r="O61" i="207"/>
  <c r="P61" i="207"/>
  <c r="Q61" i="207"/>
  <c r="R61" i="207"/>
  <c r="S61" i="207"/>
  <c r="T61" i="207"/>
  <c r="U61" i="207"/>
  <c r="V61" i="207"/>
  <c r="A62" i="207"/>
  <c r="B62" i="207"/>
  <c r="C62" i="207"/>
  <c r="D62" i="207"/>
  <c r="E62" i="207"/>
  <c r="F62" i="207"/>
  <c r="G62" i="207"/>
  <c r="H62" i="207"/>
  <c r="I62" i="207"/>
  <c r="J62" i="207"/>
  <c r="K62" i="207"/>
  <c r="L62" i="207"/>
  <c r="M62" i="207"/>
  <c r="N62" i="207"/>
  <c r="O62" i="207"/>
  <c r="P62" i="207"/>
  <c r="Q62" i="207"/>
  <c r="R62" i="207"/>
  <c r="S62" i="207"/>
  <c r="T62" i="207"/>
  <c r="U62" i="207"/>
  <c r="V62" i="207"/>
  <c r="A63" i="207"/>
  <c r="B63" i="207"/>
  <c r="C63" i="207"/>
  <c r="D63" i="207"/>
  <c r="E63" i="207"/>
  <c r="F63" i="207"/>
  <c r="G63" i="207"/>
  <c r="H63" i="207"/>
  <c r="I63" i="207"/>
  <c r="J63" i="207"/>
  <c r="K63" i="207"/>
  <c r="L63" i="207"/>
  <c r="M63" i="207"/>
  <c r="N63" i="207"/>
  <c r="O63" i="207"/>
  <c r="P63" i="207"/>
  <c r="Q63" i="207"/>
  <c r="R63" i="207"/>
  <c r="S63" i="207"/>
  <c r="T63" i="207"/>
  <c r="U63" i="207"/>
  <c r="V63" i="207"/>
  <c r="A64" i="207"/>
  <c r="B64" i="207"/>
  <c r="C64" i="207"/>
  <c r="D64" i="207"/>
  <c r="E64" i="207"/>
  <c r="F64" i="207"/>
  <c r="G64" i="207"/>
  <c r="H64" i="207"/>
  <c r="I64" i="207"/>
  <c r="J64" i="207"/>
  <c r="K64" i="207"/>
  <c r="L64" i="207"/>
  <c r="M64" i="207"/>
  <c r="N64" i="207"/>
  <c r="O64" i="207"/>
  <c r="P64" i="207"/>
  <c r="Q64" i="207"/>
  <c r="R64" i="207"/>
  <c r="S64" i="207"/>
  <c r="T64" i="207"/>
  <c r="U64" i="207"/>
  <c r="V64" i="207"/>
  <c r="A65" i="207"/>
  <c r="B65" i="207"/>
  <c r="C65" i="207"/>
  <c r="D65" i="207"/>
  <c r="E65" i="207"/>
  <c r="F65" i="207"/>
  <c r="G65" i="207"/>
  <c r="H65" i="207"/>
  <c r="I65" i="207"/>
  <c r="J65" i="207"/>
  <c r="K65" i="207"/>
  <c r="L65" i="207"/>
  <c r="M65" i="207"/>
  <c r="N65" i="207"/>
  <c r="O65" i="207"/>
  <c r="P65" i="207"/>
  <c r="Q65" i="207"/>
  <c r="R65" i="207"/>
  <c r="S65" i="207"/>
  <c r="T65" i="207"/>
  <c r="U65" i="207"/>
  <c r="V65" i="207"/>
  <c r="A66" i="207"/>
  <c r="B66" i="207"/>
  <c r="C66" i="207"/>
  <c r="D66" i="207"/>
  <c r="E66" i="207"/>
  <c r="F66" i="207"/>
  <c r="G66" i="207"/>
  <c r="H66" i="207"/>
  <c r="I66" i="207"/>
  <c r="J66" i="207"/>
  <c r="K66" i="207"/>
  <c r="L66" i="207"/>
  <c r="M66" i="207"/>
  <c r="N66" i="207"/>
  <c r="O66" i="207"/>
  <c r="P66" i="207"/>
  <c r="Q66" i="207"/>
  <c r="R66" i="207"/>
  <c r="S66" i="207"/>
  <c r="T66" i="207"/>
  <c r="U66" i="207"/>
  <c r="V66" i="207"/>
  <c r="A67" i="207"/>
  <c r="B67" i="207"/>
  <c r="C67" i="207"/>
  <c r="D67" i="207"/>
  <c r="E67" i="207"/>
  <c r="F67" i="207"/>
  <c r="G67" i="207"/>
  <c r="H67" i="207"/>
  <c r="I67" i="207"/>
  <c r="J67" i="207"/>
  <c r="K67" i="207"/>
  <c r="L67" i="207"/>
  <c r="M67" i="207"/>
  <c r="N67" i="207"/>
  <c r="O67" i="207"/>
  <c r="P67" i="207"/>
  <c r="Q67" i="207"/>
  <c r="R67" i="207"/>
  <c r="S67" i="207"/>
  <c r="T67" i="207"/>
  <c r="U67" i="207"/>
  <c r="V67" i="207"/>
  <c r="A68" i="207"/>
  <c r="B68" i="207"/>
  <c r="C68" i="207"/>
  <c r="D68" i="207"/>
  <c r="E68" i="207"/>
  <c r="F68" i="207"/>
  <c r="G68" i="207"/>
  <c r="H68" i="207"/>
  <c r="I68" i="207"/>
  <c r="J68" i="207"/>
  <c r="K68" i="207"/>
  <c r="L68" i="207"/>
  <c r="M68" i="207"/>
  <c r="N68" i="207"/>
  <c r="O68" i="207"/>
  <c r="P68" i="207"/>
  <c r="Q68" i="207"/>
  <c r="R68" i="207"/>
  <c r="S68" i="207"/>
  <c r="T68" i="207"/>
  <c r="U68" i="207"/>
  <c r="V68" i="207"/>
  <c r="A69" i="207"/>
  <c r="B69" i="207"/>
  <c r="C69" i="207"/>
  <c r="D69" i="207"/>
  <c r="E69" i="207"/>
  <c r="F69" i="207"/>
  <c r="G69" i="207"/>
  <c r="H69" i="207"/>
  <c r="I69" i="207"/>
  <c r="J69" i="207"/>
  <c r="K69" i="207"/>
  <c r="L69" i="207"/>
  <c r="M69" i="207"/>
  <c r="N69" i="207"/>
  <c r="O69" i="207"/>
  <c r="P69" i="207"/>
  <c r="Q69" i="207"/>
  <c r="R69" i="207"/>
  <c r="S69" i="207"/>
  <c r="T69" i="207"/>
  <c r="U69" i="207"/>
  <c r="V69" i="207"/>
  <c r="A70" i="207"/>
  <c r="B70" i="207"/>
  <c r="C70" i="207"/>
  <c r="D70" i="207"/>
  <c r="E70" i="207"/>
  <c r="F70" i="207"/>
  <c r="G70" i="207"/>
  <c r="H70" i="207"/>
  <c r="I70" i="207"/>
  <c r="J70" i="207"/>
  <c r="K70" i="207"/>
  <c r="L70" i="207"/>
  <c r="M70" i="207"/>
  <c r="N70" i="207"/>
  <c r="O70" i="207"/>
  <c r="P70" i="207"/>
  <c r="Q70" i="207"/>
  <c r="R70" i="207"/>
  <c r="S70" i="207"/>
  <c r="T70" i="207"/>
  <c r="U70" i="207"/>
  <c r="V70" i="207"/>
  <c r="A71" i="207"/>
  <c r="B71" i="207"/>
  <c r="C71" i="207"/>
  <c r="D71" i="207"/>
  <c r="E71" i="207"/>
  <c r="F71" i="207"/>
  <c r="G71" i="207"/>
  <c r="H71" i="207"/>
  <c r="I71" i="207"/>
  <c r="J71" i="207"/>
  <c r="K71" i="207"/>
  <c r="L71" i="207"/>
  <c r="M71" i="207"/>
  <c r="N71" i="207"/>
  <c r="O71" i="207"/>
  <c r="P71" i="207"/>
  <c r="Q71" i="207"/>
  <c r="R71" i="207"/>
  <c r="S71" i="207"/>
  <c r="T71" i="207"/>
  <c r="U71" i="207"/>
  <c r="V71" i="207"/>
  <c r="A72" i="207"/>
  <c r="B72" i="207"/>
  <c r="C72" i="207"/>
  <c r="D72" i="207"/>
  <c r="E72" i="207"/>
  <c r="F72" i="207"/>
  <c r="G72" i="207"/>
  <c r="H72" i="207"/>
  <c r="I72" i="207"/>
  <c r="J72" i="207"/>
  <c r="K72" i="207"/>
  <c r="L72" i="207"/>
  <c r="M72" i="207"/>
  <c r="N72" i="207"/>
  <c r="O72" i="207"/>
  <c r="P72" i="207"/>
  <c r="Q72" i="207"/>
  <c r="R72" i="207"/>
  <c r="S72" i="207"/>
  <c r="T72" i="207"/>
  <c r="U72" i="207"/>
  <c r="V72" i="207"/>
  <c r="A73" i="207"/>
  <c r="B73" i="207"/>
  <c r="C73" i="207"/>
  <c r="D73" i="207"/>
  <c r="E73" i="207"/>
  <c r="F73" i="207"/>
  <c r="G73" i="207"/>
  <c r="H73" i="207"/>
  <c r="I73" i="207"/>
  <c r="J73" i="207"/>
  <c r="K73" i="207"/>
  <c r="L73" i="207"/>
  <c r="M73" i="207"/>
  <c r="N73" i="207"/>
  <c r="O73" i="207"/>
  <c r="P73" i="207"/>
  <c r="Q73" i="207"/>
  <c r="R73" i="207"/>
  <c r="S73" i="207"/>
  <c r="T73" i="207"/>
  <c r="U73" i="207"/>
  <c r="V73" i="207"/>
  <c r="A74" i="207"/>
  <c r="B74" i="207"/>
  <c r="C74" i="207"/>
  <c r="D74" i="207"/>
  <c r="E74" i="207"/>
  <c r="F74" i="207"/>
  <c r="G74" i="207"/>
  <c r="H74" i="207"/>
  <c r="I74" i="207"/>
  <c r="J74" i="207"/>
  <c r="K74" i="207"/>
  <c r="L74" i="207"/>
  <c r="M74" i="207"/>
  <c r="N74" i="207"/>
  <c r="O74" i="207"/>
  <c r="P74" i="207"/>
  <c r="Q74" i="207"/>
  <c r="R74" i="207"/>
  <c r="S74" i="207"/>
  <c r="T74" i="207"/>
  <c r="U74" i="207"/>
  <c r="V74" i="207"/>
  <c r="A75" i="207"/>
  <c r="B75" i="207"/>
  <c r="C75" i="207"/>
  <c r="D75" i="207"/>
  <c r="E75" i="207"/>
  <c r="F75" i="207"/>
  <c r="G75" i="207"/>
  <c r="H75" i="207"/>
  <c r="I75" i="207"/>
  <c r="J75" i="207"/>
  <c r="K75" i="207"/>
  <c r="L75" i="207"/>
  <c r="M75" i="207"/>
  <c r="N75" i="207"/>
  <c r="O75" i="207"/>
  <c r="P75" i="207"/>
  <c r="Q75" i="207"/>
  <c r="R75" i="207"/>
  <c r="S75" i="207"/>
  <c r="T75" i="207"/>
  <c r="U75" i="207"/>
  <c r="V75" i="207"/>
  <c r="A76" i="207"/>
  <c r="B76" i="207"/>
  <c r="C76" i="207"/>
  <c r="D76" i="207"/>
  <c r="E76" i="207"/>
  <c r="F76" i="207"/>
  <c r="G76" i="207"/>
  <c r="H76" i="207"/>
  <c r="I76" i="207"/>
  <c r="J76" i="207"/>
  <c r="K76" i="207"/>
  <c r="L76" i="207"/>
  <c r="M76" i="207"/>
  <c r="N76" i="207"/>
  <c r="O76" i="207"/>
  <c r="P76" i="207"/>
  <c r="Q76" i="207"/>
  <c r="R76" i="207"/>
  <c r="S76" i="207"/>
  <c r="T76" i="207"/>
  <c r="U76" i="207"/>
  <c r="V76" i="207"/>
  <c r="A77" i="207"/>
  <c r="B77" i="207"/>
  <c r="C77" i="207"/>
  <c r="D77" i="207"/>
  <c r="E77" i="207"/>
  <c r="F77" i="207"/>
  <c r="G77" i="207"/>
  <c r="H77" i="207"/>
  <c r="I77" i="207"/>
  <c r="J77" i="207"/>
  <c r="K77" i="207"/>
  <c r="L77" i="207"/>
  <c r="M77" i="207"/>
  <c r="N77" i="207"/>
  <c r="O77" i="207"/>
  <c r="P77" i="207"/>
  <c r="Q77" i="207"/>
  <c r="R77" i="207"/>
  <c r="S77" i="207"/>
  <c r="T77" i="207"/>
  <c r="U77" i="207"/>
  <c r="V77" i="207"/>
  <c r="A78" i="207"/>
  <c r="B78" i="207"/>
  <c r="C78" i="207"/>
  <c r="D78" i="207"/>
  <c r="E78" i="207"/>
  <c r="F78" i="207"/>
  <c r="G78" i="207"/>
  <c r="H78" i="207"/>
  <c r="I78" i="207"/>
  <c r="J78" i="207"/>
  <c r="K78" i="207"/>
  <c r="L78" i="207"/>
  <c r="M78" i="207"/>
  <c r="N78" i="207"/>
  <c r="O78" i="207"/>
  <c r="P78" i="207"/>
  <c r="Q78" i="207"/>
  <c r="R78" i="207"/>
  <c r="S78" i="207"/>
  <c r="T78" i="207"/>
  <c r="U78" i="207"/>
  <c r="V78" i="207"/>
  <c r="A79" i="207"/>
  <c r="B79" i="207"/>
  <c r="C79" i="207"/>
  <c r="D79" i="207"/>
  <c r="E79" i="207"/>
  <c r="F79" i="207"/>
  <c r="G79" i="207"/>
  <c r="H79" i="207"/>
  <c r="I79" i="207"/>
  <c r="J79" i="207"/>
  <c r="K79" i="207"/>
  <c r="L79" i="207"/>
  <c r="M79" i="207"/>
  <c r="N79" i="207"/>
  <c r="O79" i="207"/>
  <c r="P79" i="207"/>
  <c r="Q79" i="207"/>
  <c r="R79" i="207"/>
  <c r="S79" i="207"/>
  <c r="T79" i="207"/>
  <c r="U79" i="207"/>
  <c r="V79" i="207"/>
  <c r="A80" i="207"/>
  <c r="B80" i="207"/>
  <c r="C80" i="207"/>
  <c r="D80" i="207"/>
  <c r="E80" i="207"/>
  <c r="F80" i="207"/>
  <c r="G80" i="207"/>
  <c r="H80" i="207"/>
  <c r="I80" i="207"/>
  <c r="J80" i="207"/>
  <c r="K80" i="207"/>
  <c r="L80" i="207"/>
  <c r="M80" i="207"/>
  <c r="N80" i="207"/>
  <c r="O80" i="207"/>
  <c r="P80" i="207"/>
  <c r="Q80" i="207"/>
  <c r="R80" i="207"/>
  <c r="S80" i="207"/>
  <c r="T80" i="207"/>
  <c r="U80" i="207"/>
  <c r="V80" i="207"/>
  <c r="A81" i="207"/>
  <c r="B81" i="207"/>
  <c r="C81" i="207"/>
  <c r="D81" i="207"/>
  <c r="E81" i="207"/>
  <c r="F81" i="207"/>
  <c r="G81" i="207"/>
  <c r="H81" i="207"/>
  <c r="I81" i="207"/>
  <c r="J81" i="207"/>
  <c r="K81" i="207"/>
  <c r="L81" i="207"/>
  <c r="M81" i="207"/>
  <c r="N81" i="207"/>
  <c r="O81" i="207"/>
  <c r="P81" i="207"/>
  <c r="Q81" i="207"/>
  <c r="R81" i="207"/>
  <c r="S81" i="207"/>
  <c r="T81" i="207"/>
  <c r="U81" i="207"/>
  <c r="V81" i="207"/>
  <c r="A82" i="207"/>
  <c r="B82" i="207"/>
  <c r="C82" i="207"/>
  <c r="D82" i="207"/>
  <c r="E82" i="207"/>
  <c r="F82" i="207"/>
  <c r="G82" i="207"/>
  <c r="H82" i="207"/>
  <c r="I82" i="207"/>
  <c r="J82" i="207"/>
  <c r="K82" i="207"/>
  <c r="L82" i="207"/>
  <c r="M82" i="207"/>
  <c r="N82" i="207"/>
  <c r="O82" i="207"/>
  <c r="P82" i="207"/>
  <c r="Q82" i="207"/>
  <c r="R82" i="207"/>
  <c r="S82" i="207"/>
  <c r="T82" i="207"/>
  <c r="U82" i="207"/>
  <c r="V82" i="207"/>
  <c r="A83" i="207"/>
  <c r="B83" i="207"/>
  <c r="C83" i="207"/>
  <c r="D83" i="207"/>
  <c r="E83" i="207"/>
  <c r="F83" i="207"/>
  <c r="G83" i="207"/>
  <c r="H83" i="207"/>
  <c r="I83" i="207"/>
  <c r="J83" i="207"/>
  <c r="K83" i="207"/>
  <c r="L83" i="207"/>
  <c r="M83" i="207"/>
  <c r="N83" i="207"/>
  <c r="O83" i="207"/>
  <c r="P83" i="207"/>
  <c r="Q83" i="207"/>
  <c r="R83" i="207"/>
  <c r="S83" i="207"/>
  <c r="T83" i="207"/>
  <c r="U83" i="207"/>
  <c r="V83" i="207"/>
  <c r="A84" i="207"/>
  <c r="B84" i="207"/>
  <c r="C84" i="207"/>
  <c r="D84" i="207"/>
  <c r="E84" i="207"/>
  <c r="F84" i="207"/>
  <c r="G84" i="207"/>
  <c r="H84" i="207"/>
  <c r="I84" i="207"/>
  <c r="J84" i="207"/>
  <c r="K84" i="207"/>
  <c r="L84" i="207"/>
  <c r="M84" i="207"/>
  <c r="N84" i="207"/>
  <c r="O84" i="207"/>
  <c r="P84" i="207"/>
  <c r="Q84" i="207"/>
  <c r="R84" i="207"/>
  <c r="S84" i="207"/>
  <c r="T84" i="207"/>
  <c r="U84" i="207"/>
  <c r="V84" i="207"/>
  <c r="A85" i="207"/>
  <c r="B85" i="207"/>
  <c r="C85" i="207"/>
  <c r="D85" i="207"/>
  <c r="E85" i="207"/>
  <c r="F85" i="207"/>
  <c r="G85" i="207"/>
  <c r="H85" i="207"/>
  <c r="I85" i="207"/>
  <c r="J85" i="207"/>
  <c r="K85" i="207"/>
  <c r="L85" i="207"/>
  <c r="M85" i="207"/>
  <c r="N85" i="207"/>
  <c r="O85" i="207"/>
  <c r="P85" i="207"/>
  <c r="Q85" i="207"/>
  <c r="R85" i="207"/>
  <c r="S85" i="207"/>
  <c r="T85" i="207"/>
  <c r="U85" i="207"/>
  <c r="V85" i="207"/>
  <c r="A86" i="207"/>
  <c r="B86" i="207"/>
  <c r="C86" i="207"/>
  <c r="D86" i="207"/>
  <c r="E86" i="207"/>
  <c r="F86" i="207"/>
  <c r="G86" i="207"/>
  <c r="H86" i="207"/>
  <c r="I86" i="207"/>
  <c r="J86" i="207"/>
  <c r="K86" i="207"/>
  <c r="L86" i="207"/>
  <c r="M86" i="207"/>
  <c r="N86" i="207"/>
  <c r="O86" i="207"/>
  <c r="P86" i="207"/>
  <c r="Q86" i="207"/>
  <c r="R86" i="207"/>
  <c r="S86" i="207"/>
  <c r="T86" i="207"/>
  <c r="U86" i="207"/>
  <c r="V86" i="207"/>
  <c r="A87" i="207"/>
  <c r="B87" i="207"/>
  <c r="C87" i="207"/>
  <c r="D87" i="207"/>
  <c r="E87" i="207"/>
  <c r="F87" i="207"/>
  <c r="G87" i="207"/>
  <c r="H87" i="207"/>
  <c r="I87" i="207"/>
  <c r="J87" i="207"/>
  <c r="K87" i="207"/>
  <c r="L87" i="207"/>
  <c r="M87" i="207"/>
  <c r="N87" i="207"/>
  <c r="O87" i="207"/>
  <c r="P87" i="207"/>
  <c r="Q87" i="207"/>
  <c r="R87" i="207"/>
  <c r="S87" i="207"/>
  <c r="T87" i="207"/>
  <c r="U87" i="207"/>
  <c r="V87" i="207"/>
  <c r="A88" i="207"/>
  <c r="B88" i="207"/>
  <c r="C88" i="207"/>
  <c r="D88" i="207"/>
  <c r="E88" i="207"/>
  <c r="F88" i="207"/>
  <c r="G88" i="207"/>
  <c r="H88" i="207"/>
  <c r="I88" i="207"/>
  <c r="J88" i="207"/>
  <c r="K88" i="207"/>
  <c r="L88" i="207"/>
  <c r="M88" i="207"/>
  <c r="N88" i="207"/>
  <c r="O88" i="207"/>
  <c r="P88" i="207"/>
  <c r="Q88" i="207"/>
  <c r="R88" i="207"/>
  <c r="S88" i="207"/>
  <c r="T88" i="207"/>
  <c r="U88" i="207"/>
  <c r="V88" i="207"/>
  <c r="A89" i="207"/>
  <c r="B89" i="207"/>
  <c r="C89" i="207"/>
  <c r="D89" i="207"/>
  <c r="E89" i="207"/>
  <c r="F89" i="207"/>
  <c r="G89" i="207"/>
  <c r="H89" i="207"/>
  <c r="I89" i="207"/>
  <c r="J89" i="207"/>
  <c r="K89" i="207"/>
  <c r="L89" i="207"/>
  <c r="M89" i="207"/>
  <c r="N89" i="207"/>
  <c r="O89" i="207"/>
  <c r="P89" i="207"/>
  <c r="Q89" i="207"/>
  <c r="R89" i="207"/>
  <c r="S89" i="207"/>
  <c r="T89" i="207"/>
  <c r="U89" i="207"/>
  <c r="V89" i="207"/>
  <c r="A90" i="207"/>
  <c r="B90" i="207"/>
  <c r="C90" i="207"/>
  <c r="D90" i="207"/>
  <c r="E90" i="207"/>
  <c r="F90" i="207"/>
  <c r="G90" i="207"/>
  <c r="H90" i="207"/>
  <c r="I90" i="207"/>
  <c r="J90" i="207"/>
  <c r="K90" i="207"/>
  <c r="L90" i="207"/>
  <c r="M90" i="207"/>
  <c r="N90" i="207"/>
  <c r="O90" i="207"/>
  <c r="P90" i="207"/>
  <c r="Q90" i="207"/>
  <c r="R90" i="207"/>
  <c r="S90" i="207"/>
  <c r="T90" i="207"/>
  <c r="U90" i="207"/>
  <c r="V90" i="207"/>
  <c r="A91" i="207"/>
  <c r="B91" i="207"/>
  <c r="C91" i="207"/>
  <c r="D91" i="207"/>
  <c r="E91" i="207"/>
  <c r="F91" i="207"/>
  <c r="G91" i="207"/>
  <c r="H91" i="207"/>
  <c r="I91" i="207"/>
  <c r="J91" i="207"/>
  <c r="K91" i="207"/>
  <c r="L91" i="207"/>
  <c r="M91" i="207"/>
  <c r="N91" i="207"/>
  <c r="O91" i="207"/>
  <c r="P91" i="207"/>
  <c r="Q91" i="207"/>
  <c r="R91" i="207"/>
  <c r="S91" i="207"/>
  <c r="T91" i="207"/>
  <c r="U91" i="207"/>
  <c r="V91" i="207"/>
  <c r="A92" i="207"/>
  <c r="B92" i="207"/>
  <c r="C92" i="207"/>
  <c r="D92" i="207"/>
  <c r="E92" i="207"/>
  <c r="F92" i="207"/>
  <c r="G92" i="207"/>
  <c r="H92" i="207"/>
  <c r="I92" i="207"/>
  <c r="J92" i="207"/>
  <c r="K92" i="207"/>
  <c r="L92" i="207"/>
  <c r="M92" i="207"/>
  <c r="N92" i="207"/>
  <c r="O92" i="207"/>
  <c r="P92" i="207"/>
  <c r="Q92" i="207"/>
  <c r="R92" i="207"/>
  <c r="S92" i="207"/>
  <c r="T92" i="207"/>
  <c r="U92" i="207"/>
  <c r="V92" i="207"/>
  <c r="A93" i="207"/>
  <c r="B93" i="207"/>
  <c r="C93" i="207"/>
  <c r="D93" i="207"/>
  <c r="E93" i="207"/>
  <c r="F93" i="207"/>
  <c r="G93" i="207"/>
  <c r="H93" i="207"/>
  <c r="I93" i="207"/>
  <c r="J93" i="207"/>
  <c r="K93" i="207"/>
  <c r="L93" i="207"/>
  <c r="M93" i="207"/>
  <c r="N93" i="207"/>
  <c r="O93" i="207"/>
  <c r="P93" i="207"/>
  <c r="Q93" i="207"/>
  <c r="R93" i="207"/>
  <c r="S93" i="207"/>
  <c r="T93" i="207"/>
  <c r="U93" i="207"/>
  <c r="V93" i="207"/>
  <c r="A94" i="207"/>
  <c r="B94" i="207"/>
  <c r="C94" i="207"/>
  <c r="D94" i="207"/>
  <c r="E94" i="207"/>
  <c r="F94" i="207"/>
  <c r="G94" i="207"/>
  <c r="H94" i="207"/>
  <c r="I94" i="207"/>
  <c r="J94" i="207"/>
  <c r="K94" i="207"/>
  <c r="L94" i="207"/>
  <c r="M94" i="207"/>
  <c r="N94" i="207"/>
  <c r="O94" i="207"/>
  <c r="P94" i="207"/>
  <c r="Q94" i="207"/>
  <c r="R94" i="207"/>
  <c r="S94" i="207"/>
  <c r="T94" i="207"/>
  <c r="U94" i="207"/>
  <c r="V94" i="207"/>
  <c r="A95" i="207"/>
  <c r="B95" i="207"/>
  <c r="C95" i="207"/>
  <c r="D95" i="207"/>
  <c r="E95" i="207"/>
  <c r="F95" i="207"/>
  <c r="G95" i="207"/>
  <c r="H95" i="207"/>
  <c r="I95" i="207"/>
  <c r="J95" i="207"/>
  <c r="K95" i="207"/>
  <c r="L95" i="207"/>
  <c r="M95" i="207"/>
  <c r="N95" i="207"/>
  <c r="O95" i="207"/>
  <c r="P95" i="207"/>
  <c r="Q95" i="207"/>
  <c r="R95" i="207"/>
  <c r="S95" i="207"/>
  <c r="T95" i="207"/>
  <c r="U95" i="207"/>
  <c r="V95" i="207"/>
  <c r="A96" i="207"/>
  <c r="B96" i="207"/>
  <c r="C96" i="207"/>
  <c r="D96" i="207"/>
  <c r="E96" i="207"/>
  <c r="F96" i="207"/>
  <c r="G96" i="207"/>
  <c r="H96" i="207"/>
  <c r="I96" i="207"/>
  <c r="J96" i="207"/>
  <c r="K96" i="207"/>
  <c r="L96" i="207"/>
  <c r="M96" i="207"/>
  <c r="N96" i="207"/>
  <c r="O96" i="207"/>
  <c r="P96" i="207"/>
  <c r="Q96" i="207"/>
  <c r="R96" i="207"/>
  <c r="S96" i="207"/>
  <c r="T96" i="207"/>
  <c r="U96" i="207"/>
  <c r="V96" i="207"/>
  <c r="A97" i="207"/>
  <c r="B97" i="207"/>
  <c r="C97" i="207"/>
  <c r="D97" i="207"/>
  <c r="E97" i="207"/>
  <c r="F97" i="207"/>
  <c r="G97" i="207"/>
  <c r="H97" i="207"/>
  <c r="I97" i="207"/>
  <c r="J97" i="207"/>
  <c r="K97" i="207"/>
  <c r="L97" i="207"/>
  <c r="M97" i="207"/>
  <c r="N97" i="207"/>
  <c r="O97" i="207"/>
  <c r="P97" i="207"/>
  <c r="Q97" i="207"/>
  <c r="R97" i="207"/>
  <c r="S97" i="207"/>
  <c r="T97" i="207"/>
  <c r="U97" i="207"/>
  <c r="V97" i="207"/>
  <c r="A98" i="207"/>
  <c r="B98" i="207"/>
  <c r="C98" i="207"/>
  <c r="D98" i="207"/>
  <c r="E98" i="207"/>
  <c r="F98" i="207"/>
  <c r="G98" i="207"/>
  <c r="H98" i="207"/>
  <c r="I98" i="207"/>
  <c r="J98" i="207"/>
  <c r="K98" i="207"/>
  <c r="L98" i="207"/>
  <c r="M98" i="207"/>
  <c r="N98" i="207"/>
  <c r="O98" i="207"/>
  <c r="P98" i="207"/>
  <c r="Q98" i="207"/>
  <c r="R98" i="207"/>
  <c r="S98" i="207"/>
  <c r="T98" i="207"/>
  <c r="U98" i="207"/>
  <c r="V98" i="207"/>
  <c r="A99" i="207"/>
  <c r="B99" i="207"/>
  <c r="C99" i="207"/>
  <c r="D99" i="207"/>
  <c r="E99" i="207"/>
  <c r="F99" i="207"/>
  <c r="G99" i="207"/>
  <c r="H99" i="207"/>
  <c r="I99" i="207"/>
  <c r="J99" i="207"/>
  <c r="K99" i="207"/>
  <c r="L99" i="207"/>
  <c r="M99" i="207"/>
  <c r="N99" i="207"/>
  <c r="O99" i="207"/>
  <c r="P99" i="207"/>
  <c r="Q99" i="207"/>
  <c r="R99" i="207"/>
  <c r="S99" i="207"/>
  <c r="T99" i="207"/>
  <c r="U99" i="207"/>
  <c r="V99" i="207"/>
  <c r="A100" i="207"/>
  <c r="B100" i="207"/>
  <c r="C100" i="207"/>
  <c r="D100" i="207"/>
  <c r="E100" i="207"/>
  <c r="F100" i="207"/>
  <c r="G100" i="207"/>
  <c r="H100" i="207"/>
  <c r="I100" i="207"/>
  <c r="J100" i="207"/>
  <c r="K100" i="207"/>
  <c r="L100" i="207"/>
  <c r="M100" i="207"/>
  <c r="N100" i="207"/>
  <c r="O100" i="207"/>
  <c r="P100" i="207"/>
  <c r="Q100" i="207"/>
  <c r="R100" i="207"/>
  <c r="S100" i="207"/>
  <c r="T100" i="207"/>
  <c r="U100" i="207"/>
  <c r="V100" i="207"/>
  <c r="A101" i="207"/>
  <c r="B101" i="207"/>
  <c r="C101" i="207"/>
  <c r="D101" i="207"/>
  <c r="E101" i="207"/>
  <c r="F101" i="207"/>
  <c r="G101" i="207"/>
  <c r="H101" i="207"/>
  <c r="I101" i="207"/>
  <c r="J101" i="207"/>
  <c r="K101" i="207"/>
  <c r="L101" i="207"/>
  <c r="M101" i="207"/>
  <c r="N101" i="207"/>
  <c r="O101" i="207"/>
  <c r="P101" i="207"/>
  <c r="Q101" i="207"/>
  <c r="R101" i="207"/>
  <c r="S101" i="207"/>
  <c r="T101" i="207"/>
  <c r="U101" i="207"/>
  <c r="V101" i="207"/>
  <c r="A102" i="207"/>
  <c r="B102" i="207"/>
  <c r="C102" i="207"/>
  <c r="D102" i="207"/>
  <c r="E102" i="207"/>
  <c r="F102" i="207"/>
  <c r="G102" i="207"/>
  <c r="H102" i="207"/>
  <c r="I102" i="207"/>
  <c r="J102" i="207"/>
  <c r="K102" i="207"/>
  <c r="L102" i="207"/>
  <c r="M102" i="207"/>
  <c r="N102" i="207"/>
  <c r="O102" i="207"/>
  <c r="P102" i="207"/>
  <c r="Q102" i="207"/>
  <c r="R102" i="207"/>
  <c r="S102" i="207"/>
  <c r="T102" i="207"/>
  <c r="U102" i="207"/>
  <c r="V102" i="207"/>
  <c r="A103" i="207"/>
  <c r="B103" i="207"/>
  <c r="C103" i="207"/>
  <c r="D103" i="207"/>
  <c r="E103" i="207"/>
  <c r="F103" i="207"/>
  <c r="G103" i="207"/>
  <c r="H103" i="207"/>
  <c r="I103" i="207"/>
  <c r="J103" i="207"/>
  <c r="K103" i="207"/>
  <c r="L103" i="207"/>
  <c r="M103" i="207"/>
  <c r="N103" i="207"/>
  <c r="O103" i="207"/>
  <c r="P103" i="207"/>
  <c r="Q103" i="207"/>
  <c r="R103" i="207"/>
  <c r="S103" i="207"/>
  <c r="T103" i="207"/>
  <c r="U103" i="207"/>
  <c r="V103" i="207"/>
  <c r="A104" i="207"/>
  <c r="B104" i="207"/>
  <c r="C104" i="207"/>
  <c r="D104" i="207"/>
  <c r="E104" i="207"/>
  <c r="F104" i="207"/>
  <c r="G104" i="207"/>
  <c r="H104" i="207"/>
  <c r="I104" i="207"/>
  <c r="J104" i="207"/>
  <c r="K104" i="207"/>
  <c r="L104" i="207"/>
  <c r="M104" i="207"/>
  <c r="N104" i="207"/>
  <c r="O104" i="207"/>
  <c r="P104" i="207"/>
  <c r="Q104" i="207"/>
  <c r="R104" i="207"/>
  <c r="S104" i="207"/>
  <c r="T104" i="207"/>
  <c r="U104" i="207"/>
  <c r="V104" i="207"/>
  <c r="A105" i="207"/>
  <c r="B105" i="207"/>
  <c r="C105" i="207"/>
  <c r="D105" i="207"/>
  <c r="E105" i="207"/>
  <c r="F105" i="207"/>
  <c r="G105" i="207"/>
  <c r="H105" i="207"/>
  <c r="I105" i="207"/>
  <c r="J105" i="207"/>
  <c r="K105" i="207"/>
  <c r="L105" i="207"/>
  <c r="M105" i="207"/>
  <c r="N105" i="207"/>
  <c r="O105" i="207"/>
  <c r="P105" i="207"/>
  <c r="Q105" i="207"/>
  <c r="R105" i="207"/>
  <c r="S105" i="207"/>
  <c r="T105" i="207"/>
  <c r="U105" i="207"/>
  <c r="V105" i="207"/>
  <c r="A106" i="207"/>
  <c r="B106" i="207"/>
  <c r="C106" i="207"/>
  <c r="D106" i="207"/>
  <c r="E106" i="207"/>
  <c r="F106" i="207"/>
  <c r="G106" i="207"/>
  <c r="H106" i="207"/>
  <c r="I106" i="207"/>
  <c r="J106" i="207"/>
  <c r="K106" i="207"/>
  <c r="L106" i="207"/>
  <c r="M106" i="207"/>
  <c r="N106" i="207"/>
  <c r="O106" i="207"/>
  <c r="P106" i="207"/>
  <c r="Q106" i="207"/>
  <c r="R106" i="207"/>
  <c r="S106" i="207"/>
  <c r="T106" i="207"/>
  <c r="U106" i="207"/>
  <c r="V106" i="207"/>
  <c r="A107" i="207"/>
  <c r="B107" i="207"/>
  <c r="C107" i="207"/>
  <c r="D107" i="207"/>
  <c r="E107" i="207"/>
  <c r="F107" i="207"/>
  <c r="G107" i="207"/>
  <c r="H107" i="207"/>
  <c r="I107" i="207"/>
  <c r="J107" i="207"/>
  <c r="K107" i="207"/>
  <c r="L107" i="207"/>
  <c r="M107" i="207"/>
  <c r="N107" i="207"/>
  <c r="O107" i="207"/>
  <c r="P107" i="207"/>
  <c r="Q107" i="207"/>
  <c r="R107" i="207"/>
  <c r="S107" i="207"/>
  <c r="T107" i="207"/>
  <c r="U107" i="207"/>
  <c r="V107" i="207"/>
  <c r="A108" i="207"/>
  <c r="B108" i="207"/>
  <c r="C108" i="207"/>
  <c r="D108" i="207"/>
  <c r="E108" i="207"/>
  <c r="F108" i="207"/>
  <c r="G108" i="207"/>
  <c r="H108" i="207"/>
  <c r="I108" i="207"/>
  <c r="J108" i="207"/>
  <c r="K108" i="207"/>
  <c r="L108" i="207"/>
  <c r="M108" i="207"/>
  <c r="N108" i="207"/>
  <c r="O108" i="207"/>
  <c r="P108" i="207"/>
  <c r="Q108" i="207"/>
  <c r="R108" i="207"/>
  <c r="S108" i="207"/>
  <c r="T108" i="207"/>
  <c r="U108" i="207"/>
  <c r="V108" i="207"/>
  <c r="A109" i="207"/>
  <c r="B109" i="207"/>
  <c r="C109" i="207"/>
  <c r="D109" i="207"/>
  <c r="E109" i="207"/>
  <c r="F109" i="207"/>
  <c r="G109" i="207"/>
  <c r="H109" i="207"/>
  <c r="I109" i="207"/>
  <c r="J109" i="207"/>
  <c r="K109" i="207"/>
  <c r="L109" i="207"/>
  <c r="M109" i="207"/>
  <c r="N109" i="207"/>
  <c r="O109" i="207"/>
  <c r="P109" i="207"/>
  <c r="Q109" i="207"/>
  <c r="R109" i="207"/>
  <c r="S109" i="207"/>
  <c r="T109" i="207"/>
  <c r="U109" i="207"/>
  <c r="V109" i="207"/>
  <c r="A110" i="207"/>
  <c r="B110" i="207"/>
  <c r="C110" i="207"/>
  <c r="D110" i="207"/>
  <c r="E110" i="207"/>
  <c r="F110" i="207"/>
  <c r="G110" i="207"/>
  <c r="H110" i="207"/>
  <c r="I110" i="207"/>
  <c r="J110" i="207"/>
  <c r="K110" i="207"/>
  <c r="L110" i="207"/>
  <c r="M110" i="207"/>
  <c r="N110" i="207"/>
  <c r="O110" i="207"/>
  <c r="P110" i="207"/>
  <c r="Q110" i="207"/>
  <c r="R110" i="207"/>
  <c r="S110" i="207"/>
  <c r="T110" i="207"/>
  <c r="U110" i="207"/>
  <c r="V110" i="207"/>
  <c r="A111" i="207"/>
  <c r="B111" i="207"/>
  <c r="C111" i="207"/>
  <c r="D111" i="207"/>
  <c r="E111" i="207"/>
  <c r="F111" i="207"/>
  <c r="G111" i="207"/>
  <c r="H111" i="207"/>
  <c r="I111" i="207"/>
  <c r="J111" i="207"/>
  <c r="K111" i="207"/>
  <c r="L111" i="207"/>
  <c r="M111" i="207"/>
  <c r="N111" i="207"/>
  <c r="O111" i="207"/>
  <c r="P111" i="207"/>
  <c r="Q111" i="207"/>
  <c r="R111" i="207"/>
  <c r="S111" i="207"/>
  <c r="T111" i="207"/>
  <c r="U111" i="207"/>
  <c r="V111" i="207"/>
  <c r="A112" i="207"/>
  <c r="B112" i="207"/>
  <c r="C112" i="207"/>
  <c r="D112" i="207"/>
  <c r="E112" i="207"/>
  <c r="F112" i="207"/>
  <c r="G112" i="207"/>
  <c r="H112" i="207"/>
  <c r="I112" i="207"/>
  <c r="J112" i="207"/>
  <c r="K112" i="207"/>
  <c r="L112" i="207"/>
  <c r="M112" i="207"/>
  <c r="N112" i="207"/>
  <c r="O112" i="207"/>
  <c r="P112" i="207"/>
  <c r="Q112" i="207"/>
  <c r="R112" i="207"/>
  <c r="S112" i="207"/>
  <c r="T112" i="207"/>
  <c r="U112" i="207"/>
  <c r="V112" i="207"/>
  <c r="A113" i="207"/>
  <c r="B113" i="207"/>
  <c r="C113" i="207"/>
  <c r="D113" i="207"/>
  <c r="E113" i="207"/>
  <c r="F113" i="207"/>
  <c r="G113" i="207"/>
  <c r="H113" i="207"/>
  <c r="I113" i="207"/>
  <c r="J113" i="207"/>
  <c r="K113" i="207"/>
  <c r="L113" i="207"/>
  <c r="M113" i="207"/>
  <c r="N113" i="207"/>
  <c r="O113" i="207"/>
  <c r="P113" i="207"/>
  <c r="Q113" i="207"/>
  <c r="R113" i="207"/>
  <c r="S113" i="207"/>
  <c r="T113" i="207"/>
  <c r="U113" i="207"/>
  <c r="V113" i="207"/>
  <c r="A114" i="207"/>
  <c r="B114" i="207"/>
  <c r="C114" i="207"/>
  <c r="D114" i="207"/>
  <c r="E114" i="207"/>
  <c r="F114" i="207"/>
  <c r="G114" i="207"/>
  <c r="H114" i="207"/>
  <c r="I114" i="207"/>
  <c r="J114" i="207"/>
  <c r="K114" i="207"/>
  <c r="L114" i="207"/>
  <c r="M114" i="207"/>
  <c r="N114" i="207"/>
  <c r="O114" i="207"/>
  <c r="P114" i="207"/>
  <c r="Q114" i="207"/>
  <c r="R114" i="207"/>
  <c r="S114" i="207"/>
  <c r="T114" i="207"/>
  <c r="U114" i="207"/>
  <c r="V114" i="207"/>
  <c r="A115" i="207"/>
  <c r="B115" i="207"/>
  <c r="C115" i="207"/>
  <c r="D115" i="207"/>
  <c r="E115" i="207"/>
  <c r="F115" i="207"/>
  <c r="G115" i="207"/>
  <c r="H115" i="207"/>
  <c r="I115" i="207"/>
  <c r="J115" i="207"/>
  <c r="K115" i="207"/>
  <c r="L115" i="207"/>
  <c r="M115" i="207"/>
  <c r="N115" i="207"/>
  <c r="O115" i="207"/>
  <c r="P115" i="207"/>
  <c r="Q115" i="207"/>
  <c r="R115" i="207"/>
  <c r="S115" i="207"/>
  <c r="T115" i="207"/>
  <c r="U115" i="207"/>
  <c r="V115" i="207"/>
  <c r="A116" i="207"/>
  <c r="B116" i="207"/>
  <c r="C116" i="207"/>
  <c r="D116" i="207"/>
  <c r="E116" i="207"/>
  <c r="F116" i="207"/>
  <c r="G116" i="207"/>
  <c r="H116" i="207"/>
  <c r="I116" i="207"/>
  <c r="J116" i="207"/>
  <c r="K116" i="207"/>
  <c r="L116" i="207"/>
  <c r="M116" i="207"/>
  <c r="N116" i="207"/>
  <c r="O116" i="207"/>
  <c r="P116" i="207"/>
  <c r="Q116" i="207"/>
  <c r="R116" i="207"/>
  <c r="S116" i="207"/>
  <c r="T116" i="207"/>
  <c r="U116" i="207"/>
  <c r="V116" i="207"/>
  <c r="A117" i="207"/>
  <c r="B117" i="207"/>
  <c r="C117" i="207"/>
  <c r="D117" i="207"/>
  <c r="E117" i="207"/>
  <c r="F117" i="207"/>
  <c r="G117" i="207"/>
  <c r="H117" i="207"/>
  <c r="I117" i="207"/>
  <c r="J117" i="207"/>
  <c r="K117" i="207"/>
  <c r="L117" i="207"/>
  <c r="M117" i="207"/>
  <c r="N117" i="207"/>
  <c r="O117" i="207"/>
  <c r="P117" i="207"/>
  <c r="Q117" i="207"/>
  <c r="R117" i="207"/>
  <c r="S117" i="207"/>
  <c r="T117" i="207"/>
  <c r="U117" i="207"/>
  <c r="V117" i="207"/>
  <c r="A118" i="207"/>
  <c r="B118" i="207"/>
  <c r="C118" i="207"/>
  <c r="D118" i="207"/>
  <c r="E118" i="207"/>
  <c r="F118" i="207"/>
  <c r="G118" i="207"/>
  <c r="H118" i="207"/>
  <c r="I118" i="207"/>
  <c r="J118" i="207"/>
  <c r="K118" i="207"/>
  <c r="L118" i="207"/>
  <c r="M118" i="207"/>
  <c r="N118" i="207"/>
  <c r="O118" i="207"/>
  <c r="P118" i="207"/>
  <c r="Q118" i="207"/>
  <c r="R118" i="207"/>
  <c r="S118" i="207"/>
  <c r="T118" i="207"/>
  <c r="U118" i="207"/>
  <c r="V118" i="207"/>
  <c r="A119" i="207"/>
  <c r="B119" i="207"/>
  <c r="C119" i="207"/>
  <c r="D119" i="207"/>
  <c r="E119" i="207"/>
  <c r="F119" i="207"/>
  <c r="G119" i="207"/>
  <c r="H119" i="207"/>
  <c r="I119" i="207"/>
  <c r="J119" i="207"/>
  <c r="K119" i="207"/>
  <c r="L119" i="207"/>
  <c r="M119" i="207"/>
  <c r="N119" i="207"/>
  <c r="O119" i="207"/>
  <c r="P119" i="207"/>
  <c r="Q119" i="207"/>
  <c r="R119" i="207"/>
  <c r="S119" i="207"/>
  <c r="T119" i="207"/>
  <c r="U119" i="207"/>
  <c r="V119" i="207"/>
  <c r="A120" i="207"/>
  <c r="B120" i="207"/>
  <c r="C120" i="207"/>
  <c r="D120" i="207"/>
  <c r="E120" i="207"/>
  <c r="F120" i="207"/>
  <c r="G120" i="207"/>
  <c r="H120" i="207"/>
  <c r="I120" i="207"/>
  <c r="J120" i="207"/>
  <c r="K120" i="207"/>
  <c r="L120" i="207"/>
  <c r="M120" i="207"/>
  <c r="N120" i="207"/>
  <c r="O120" i="207"/>
  <c r="P120" i="207"/>
  <c r="Q120" i="207"/>
  <c r="R120" i="207"/>
  <c r="S120" i="207"/>
  <c r="T120" i="207"/>
  <c r="U120" i="207"/>
  <c r="V120" i="207"/>
  <c r="A121" i="207"/>
  <c r="B121" i="207"/>
  <c r="C121" i="207"/>
  <c r="D121" i="207"/>
  <c r="E121" i="207"/>
  <c r="F121" i="207"/>
  <c r="G121" i="207"/>
  <c r="H121" i="207"/>
  <c r="I121" i="207"/>
  <c r="J121" i="207"/>
  <c r="K121" i="207"/>
  <c r="L121" i="207"/>
  <c r="M121" i="207"/>
  <c r="N121" i="207"/>
  <c r="O121" i="207"/>
  <c r="P121" i="207"/>
  <c r="Q121" i="207"/>
  <c r="R121" i="207"/>
  <c r="S121" i="207"/>
  <c r="T121" i="207"/>
  <c r="U121" i="207"/>
  <c r="V121" i="207"/>
  <c r="A122" i="207"/>
  <c r="B122" i="207"/>
  <c r="C122" i="207"/>
  <c r="D122" i="207"/>
  <c r="E122" i="207"/>
  <c r="F122" i="207"/>
  <c r="G122" i="207"/>
  <c r="H122" i="207"/>
  <c r="I122" i="207"/>
  <c r="J122" i="207"/>
  <c r="K122" i="207"/>
  <c r="L122" i="207"/>
  <c r="M122" i="207"/>
  <c r="N122" i="207"/>
  <c r="O122" i="207"/>
  <c r="P122" i="207"/>
  <c r="Q122" i="207"/>
  <c r="R122" i="207"/>
  <c r="S122" i="207"/>
  <c r="T122" i="207"/>
  <c r="U122" i="207"/>
  <c r="V122" i="207"/>
  <c r="A123" i="207"/>
  <c r="B123" i="207"/>
  <c r="C123" i="207"/>
  <c r="D123" i="207"/>
  <c r="E123" i="207"/>
  <c r="F123" i="207"/>
  <c r="G123" i="207"/>
  <c r="H123" i="207"/>
  <c r="I123" i="207"/>
  <c r="J123" i="207"/>
  <c r="K123" i="207"/>
  <c r="L123" i="207"/>
  <c r="M123" i="207"/>
  <c r="N123" i="207"/>
  <c r="O123" i="207"/>
  <c r="P123" i="207"/>
  <c r="Q123" i="207"/>
  <c r="R123" i="207"/>
  <c r="S123" i="207"/>
  <c r="T123" i="207"/>
  <c r="U123" i="207"/>
  <c r="V123" i="207"/>
  <c r="A124" i="207"/>
  <c r="B124" i="207"/>
  <c r="C124" i="207"/>
  <c r="D124" i="207"/>
  <c r="E124" i="207"/>
  <c r="F124" i="207"/>
  <c r="G124" i="207"/>
  <c r="H124" i="207"/>
  <c r="I124" i="207"/>
  <c r="J124" i="207"/>
  <c r="K124" i="207"/>
  <c r="L124" i="207"/>
  <c r="M124" i="207"/>
  <c r="N124" i="207"/>
  <c r="O124" i="207"/>
  <c r="P124" i="207"/>
  <c r="Q124" i="207"/>
  <c r="R124" i="207"/>
  <c r="S124" i="207"/>
  <c r="T124" i="207"/>
  <c r="U124" i="207"/>
  <c r="V124" i="207"/>
  <c r="A125" i="207"/>
  <c r="B125" i="207"/>
  <c r="C125" i="207"/>
  <c r="D125" i="207"/>
  <c r="E125" i="207"/>
  <c r="F125" i="207"/>
  <c r="G125" i="207"/>
  <c r="H125" i="207"/>
  <c r="I125" i="207"/>
  <c r="J125" i="207"/>
  <c r="K125" i="207"/>
  <c r="L125" i="207"/>
  <c r="M125" i="207"/>
  <c r="N125" i="207"/>
  <c r="O125" i="207"/>
  <c r="P125" i="207"/>
  <c r="Q125" i="207"/>
  <c r="R125" i="207"/>
  <c r="S125" i="207"/>
  <c r="T125" i="207"/>
  <c r="U125" i="207"/>
  <c r="V125" i="207"/>
  <c r="A126" i="207"/>
  <c r="B126" i="207"/>
  <c r="C126" i="207"/>
  <c r="D126" i="207"/>
  <c r="E126" i="207"/>
  <c r="F126" i="207"/>
  <c r="G126" i="207"/>
  <c r="H126" i="207"/>
  <c r="I126" i="207"/>
  <c r="J126" i="207"/>
  <c r="K126" i="207"/>
  <c r="L126" i="207"/>
  <c r="M126" i="207"/>
  <c r="N126" i="207"/>
  <c r="O126" i="207"/>
  <c r="P126" i="207"/>
  <c r="Q126" i="207"/>
  <c r="R126" i="207"/>
  <c r="S126" i="207"/>
  <c r="T126" i="207"/>
  <c r="U126" i="207"/>
  <c r="V126" i="207"/>
  <c r="A127" i="207"/>
  <c r="B127" i="207"/>
  <c r="C127" i="207"/>
  <c r="D127" i="207"/>
  <c r="E127" i="207"/>
  <c r="F127" i="207"/>
  <c r="G127" i="207"/>
  <c r="H127" i="207"/>
  <c r="I127" i="207"/>
  <c r="J127" i="207"/>
  <c r="K127" i="207"/>
  <c r="L127" i="207"/>
  <c r="M127" i="207"/>
  <c r="N127" i="207"/>
  <c r="O127" i="207"/>
  <c r="P127" i="207"/>
  <c r="Q127" i="207"/>
  <c r="R127" i="207"/>
  <c r="S127" i="207"/>
  <c r="T127" i="207"/>
  <c r="U127" i="207"/>
  <c r="V127" i="207"/>
  <c r="A128" i="207"/>
  <c r="B128" i="207"/>
  <c r="C128" i="207"/>
  <c r="D128" i="207"/>
  <c r="E128" i="207"/>
  <c r="F128" i="207"/>
  <c r="G128" i="207"/>
  <c r="H128" i="207"/>
  <c r="I128" i="207"/>
  <c r="J128" i="207"/>
  <c r="K128" i="207"/>
  <c r="L128" i="207"/>
  <c r="M128" i="207"/>
  <c r="N128" i="207"/>
  <c r="O128" i="207"/>
  <c r="P128" i="207"/>
  <c r="Q128" i="207"/>
  <c r="R128" i="207"/>
  <c r="S128" i="207"/>
  <c r="T128" i="207"/>
  <c r="U128" i="207"/>
  <c r="V128" i="207"/>
  <c r="A129" i="207"/>
  <c r="B129" i="207"/>
  <c r="C129" i="207"/>
  <c r="D129" i="207"/>
  <c r="E129" i="207"/>
  <c r="F129" i="207"/>
  <c r="G129" i="207"/>
  <c r="H129" i="207"/>
  <c r="I129" i="207"/>
  <c r="J129" i="207"/>
  <c r="K129" i="207"/>
  <c r="L129" i="207"/>
  <c r="M129" i="207"/>
  <c r="N129" i="207"/>
  <c r="O129" i="207"/>
  <c r="P129" i="207"/>
  <c r="Q129" i="207"/>
  <c r="R129" i="207"/>
  <c r="S129" i="207"/>
  <c r="T129" i="207"/>
  <c r="U129" i="207"/>
  <c r="V129" i="207"/>
  <c r="A130" i="207"/>
  <c r="B130" i="207"/>
  <c r="C130" i="207"/>
  <c r="D130" i="207"/>
  <c r="E130" i="207"/>
  <c r="F130" i="207"/>
  <c r="G130" i="207"/>
  <c r="H130" i="207"/>
  <c r="I130" i="207"/>
  <c r="J130" i="207"/>
  <c r="K130" i="207"/>
  <c r="L130" i="207"/>
  <c r="M130" i="207"/>
  <c r="N130" i="207"/>
  <c r="O130" i="207"/>
  <c r="P130" i="207"/>
  <c r="Q130" i="207"/>
  <c r="R130" i="207"/>
  <c r="S130" i="207"/>
  <c r="T130" i="207"/>
  <c r="U130" i="207"/>
  <c r="V130" i="207"/>
  <c r="A131" i="207"/>
  <c r="B131" i="207"/>
  <c r="C131" i="207"/>
  <c r="D131" i="207"/>
  <c r="E131" i="207"/>
  <c r="F131" i="207"/>
  <c r="G131" i="207"/>
  <c r="H131" i="207"/>
  <c r="I131" i="207"/>
  <c r="J131" i="207"/>
  <c r="K131" i="207"/>
  <c r="L131" i="207"/>
  <c r="M131" i="207"/>
  <c r="N131" i="207"/>
  <c r="O131" i="207"/>
  <c r="P131" i="207"/>
  <c r="Q131" i="207"/>
  <c r="R131" i="207"/>
  <c r="S131" i="207"/>
  <c r="T131" i="207"/>
  <c r="U131" i="207"/>
  <c r="V131" i="207"/>
  <c r="A132" i="207"/>
  <c r="B132" i="207"/>
  <c r="C132" i="207"/>
  <c r="D132" i="207"/>
  <c r="E132" i="207"/>
  <c r="F132" i="207"/>
  <c r="G132" i="207"/>
  <c r="H132" i="207"/>
  <c r="I132" i="207"/>
  <c r="J132" i="207"/>
  <c r="K132" i="207"/>
  <c r="L132" i="207"/>
  <c r="M132" i="207"/>
  <c r="N132" i="207"/>
  <c r="O132" i="207"/>
  <c r="P132" i="207"/>
  <c r="Q132" i="207"/>
  <c r="R132" i="207"/>
  <c r="S132" i="207"/>
  <c r="T132" i="207"/>
  <c r="U132" i="207"/>
  <c r="V132" i="207"/>
  <c r="A133" i="207"/>
  <c r="B133" i="207"/>
  <c r="C133" i="207"/>
  <c r="D133" i="207"/>
  <c r="E133" i="207"/>
  <c r="F133" i="207"/>
  <c r="G133" i="207"/>
  <c r="H133" i="207"/>
  <c r="I133" i="207"/>
  <c r="J133" i="207"/>
  <c r="K133" i="207"/>
  <c r="L133" i="207"/>
  <c r="M133" i="207"/>
  <c r="N133" i="207"/>
  <c r="O133" i="207"/>
  <c r="P133" i="207"/>
  <c r="Q133" i="207"/>
  <c r="R133" i="207"/>
  <c r="S133" i="207"/>
  <c r="T133" i="207"/>
  <c r="U133" i="207"/>
  <c r="V133" i="207"/>
  <c r="A134" i="207"/>
  <c r="B134" i="207"/>
  <c r="C134" i="207"/>
  <c r="D134" i="207"/>
  <c r="E134" i="207"/>
  <c r="F134" i="207"/>
  <c r="G134" i="207"/>
  <c r="H134" i="207"/>
  <c r="I134" i="207"/>
  <c r="J134" i="207"/>
  <c r="K134" i="207"/>
  <c r="L134" i="207"/>
  <c r="M134" i="207"/>
  <c r="N134" i="207"/>
  <c r="O134" i="207"/>
  <c r="P134" i="207"/>
  <c r="Q134" i="207"/>
  <c r="R134" i="207"/>
  <c r="S134" i="207"/>
  <c r="T134" i="207"/>
  <c r="U134" i="207"/>
  <c r="V134" i="207"/>
  <c r="A135" i="207"/>
  <c r="B135" i="207"/>
  <c r="C135" i="207"/>
  <c r="D135" i="207"/>
  <c r="E135" i="207"/>
  <c r="F135" i="207"/>
  <c r="G135" i="207"/>
  <c r="H135" i="207"/>
  <c r="I135" i="207"/>
  <c r="J135" i="207"/>
  <c r="K135" i="207"/>
  <c r="L135" i="207"/>
  <c r="M135" i="207"/>
  <c r="N135" i="207"/>
  <c r="O135" i="207"/>
  <c r="P135" i="207"/>
  <c r="Q135" i="207"/>
  <c r="R135" i="207"/>
  <c r="S135" i="207"/>
  <c r="T135" i="207"/>
  <c r="U135" i="207"/>
  <c r="V135" i="207"/>
  <c r="A136" i="207"/>
  <c r="B136" i="207"/>
  <c r="C136" i="207"/>
  <c r="D136" i="207"/>
  <c r="E136" i="207"/>
  <c r="F136" i="207"/>
  <c r="G136" i="207"/>
  <c r="H136" i="207"/>
  <c r="I136" i="207"/>
  <c r="J136" i="207"/>
  <c r="K136" i="207"/>
  <c r="L136" i="207"/>
  <c r="M136" i="207"/>
  <c r="N136" i="207"/>
  <c r="O136" i="207"/>
  <c r="P136" i="207"/>
  <c r="Q136" i="207"/>
  <c r="R136" i="207"/>
  <c r="S136" i="207"/>
  <c r="T136" i="207"/>
  <c r="U136" i="207"/>
  <c r="V136" i="207"/>
  <c r="A137" i="207"/>
  <c r="B137" i="207"/>
  <c r="C137" i="207"/>
  <c r="D137" i="207"/>
  <c r="E137" i="207"/>
  <c r="F137" i="207"/>
  <c r="G137" i="207"/>
  <c r="H137" i="207"/>
  <c r="I137" i="207"/>
  <c r="J137" i="207"/>
  <c r="K137" i="207"/>
  <c r="L137" i="207"/>
  <c r="M137" i="207"/>
  <c r="N137" i="207"/>
  <c r="O137" i="207"/>
  <c r="P137" i="207"/>
  <c r="Q137" i="207"/>
  <c r="R137" i="207"/>
  <c r="S137" i="207"/>
  <c r="T137" i="207"/>
  <c r="U137" i="207"/>
  <c r="V137" i="207"/>
  <c r="A138" i="207"/>
  <c r="B138" i="207"/>
  <c r="C138" i="207"/>
  <c r="D138" i="207"/>
  <c r="E138" i="207"/>
  <c r="F138" i="207"/>
  <c r="G138" i="207"/>
  <c r="H138" i="207"/>
  <c r="I138" i="207"/>
  <c r="J138" i="207"/>
  <c r="K138" i="207"/>
  <c r="L138" i="207"/>
  <c r="M138" i="207"/>
  <c r="N138" i="207"/>
  <c r="O138" i="207"/>
  <c r="P138" i="207"/>
  <c r="Q138" i="207"/>
  <c r="R138" i="207"/>
  <c r="S138" i="207"/>
  <c r="T138" i="207"/>
  <c r="U138" i="207"/>
  <c r="V138" i="207"/>
  <c r="A139" i="207"/>
  <c r="B139" i="207"/>
  <c r="C139" i="207"/>
  <c r="D139" i="207"/>
  <c r="E139" i="207"/>
  <c r="F139" i="207"/>
  <c r="G139" i="207"/>
  <c r="H139" i="207"/>
  <c r="I139" i="207"/>
  <c r="J139" i="207"/>
  <c r="K139" i="207"/>
  <c r="L139" i="207"/>
  <c r="M139" i="207"/>
  <c r="N139" i="207"/>
  <c r="O139" i="207"/>
  <c r="P139" i="207"/>
  <c r="Q139" i="207"/>
  <c r="R139" i="207"/>
  <c r="S139" i="207"/>
  <c r="T139" i="207"/>
  <c r="U139" i="207"/>
  <c r="V139" i="207"/>
  <c r="A140" i="207"/>
  <c r="B140" i="207"/>
  <c r="C140" i="207"/>
  <c r="D140" i="207"/>
  <c r="E140" i="207"/>
  <c r="F140" i="207"/>
  <c r="G140" i="207"/>
  <c r="H140" i="207"/>
  <c r="I140" i="207"/>
  <c r="J140" i="207"/>
  <c r="K140" i="207"/>
  <c r="L140" i="207"/>
  <c r="M140" i="207"/>
  <c r="N140" i="207"/>
  <c r="O140" i="207"/>
  <c r="P140" i="207"/>
  <c r="Q140" i="207"/>
  <c r="R140" i="207"/>
  <c r="S140" i="207"/>
  <c r="T140" i="207"/>
  <c r="U140" i="207"/>
  <c r="V140" i="207"/>
  <c r="V8" i="207"/>
  <c r="U8" i="207"/>
  <c r="T8" i="207"/>
  <c r="S8" i="207"/>
  <c r="R8" i="207"/>
  <c r="Q8" i="207"/>
  <c r="P8" i="207"/>
  <c r="O8" i="207"/>
  <c r="N8" i="207"/>
  <c r="M8" i="207"/>
  <c r="L8" i="207"/>
  <c r="K8" i="207"/>
  <c r="J8" i="207"/>
  <c r="I8" i="207"/>
  <c r="H8" i="207"/>
  <c r="G8" i="207"/>
  <c r="F8" i="207"/>
  <c r="E8" i="207"/>
  <c r="D8" i="207"/>
  <c r="C8" i="207"/>
  <c r="B8" i="207"/>
  <c r="A8" i="207"/>
  <c r="AU130" i="207"/>
  <c r="AU106" i="207"/>
  <c r="AU82" i="207"/>
  <c r="AU64" i="207"/>
  <c r="AU44" i="207"/>
  <c r="AU33" i="207"/>
  <c r="AU21" i="207"/>
  <c r="AU14" i="207"/>
  <c r="AU7" i="207"/>
  <c r="W66" i="192"/>
  <c r="Y84" i="192"/>
  <c r="Y108" i="192"/>
  <c r="Y132" i="192"/>
  <c r="S48" i="14"/>
  <c r="N6" i="114"/>
  <c r="N13" i="114"/>
  <c r="N20" i="114"/>
  <c r="N32" i="114"/>
  <c r="N43" i="114"/>
  <c r="N63" i="114"/>
  <c r="N81" i="114"/>
  <c r="N105" i="114"/>
  <c r="N129" i="114"/>
  <c r="Q6" i="114"/>
  <c r="R6" i="114"/>
  <c r="Q13" i="114"/>
  <c r="R13" i="114"/>
  <c r="Q20" i="114"/>
  <c r="R20" i="114"/>
  <c r="Q32" i="114"/>
  <c r="R32" i="114"/>
  <c r="Q43" i="114"/>
  <c r="R43" i="114"/>
  <c r="Q63" i="114"/>
  <c r="R63" i="114"/>
  <c r="Q81" i="114"/>
  <c r="R81" i="114"/>
  <c r="Q105" i="114"/>
  <c r="R105" i="114"/>
  <c r="Q129" i="114"/>
  <c r="R129" i="114"/>
  <c r="Q5" i="114"/>
  <c r="P31" i="114"/>
  <c r="P40" i="114"/>
  <c r="P45" i="114"/>
  <c r="S45" i="114" s="1"/>
  <c r="P59" i="114"/>
  <c r="S59" i="114" s="1"/>
  <c r="P66" i="114"/>
  <c r="S66" i="114" s="1"/>
  <c r="P68" i="114"/>
  <c r="P93" i="114"/>
  <c r="P95" i="114"/>
  <c r="S95" i="114" s="1"/>
  <c r="P101" i="114"/>
  <c r="P103" i="114"/>
  <c r="P122" i="114"/>
  <c r="P124" i="114"/>
  <c r="S124" i="114" s="1"/>
  <c r="P126" i="114"/>
  <c r="S126" i="114" s="1"/>
  <c r="P128" i="114"/>
  <c r="P131" i="114"/>
  <c r="P133" i="114"/>
  <c r="S133" i="114" s="1"/>
  <c r="P137" i="114"/>
  <c r="S137" i="114" s="1"/>
  <c r="P37" i="114"/>
  <c r="P71" i="114"/>
  <c r="P77" i="114"/>
  <c r="S77" i="114" s="1"/>
  <c r="P139" i="114"/>
  <c r="P21" i="114"/>
  <c r="P8" i="114"/>
  <c r="P15" i="114"/>
  <c r="P13" i="114" s="1"/>
  <c r="P24" i="114"/>
  <c r="P26" i="114"/>
  <c r="P30" i="114"/>
  <c r="P33" i="114"/>
  <c r="P56" i="114"/>
  <c r="P58" i="114"/>
  <c r="P65" i="114"/>
  <c r="P88" i="114"/>
  <c r="S88" i="114" s="1"/>
  <c r="P92" i="114"/>
  <c r="S92" i="114" s="1"/>
  <c r="P100" i="114"/>
  <c r="P107" i="114"/>
  <c r="P111" i="114"/>
  <c r="S111" i="114" s="1"/>
  <c r="P113" i="114"/>
  <c r="P121" i="114"/>
  <c r="P125" i="114"/>
  <c r="P127" i="114"/>
  <c r="S127" i="114" s="1"/>
  <c r="P130" i="114"/>
  <c r="P79" i="114"/>
  <c r="P25" i="114"/>
  <c r="P132" i="114"/>
  <c r="S132" i="114" s="1"/>
  <c r="P39" i="114"/>
  <c r="P69" i="114"/>
  <c r="P106" i="114"/>
  <c r="P108" i="114"/>
  <c r="S108" i="114" s="1"/>
  <c r="P110" i="114"/>
  <c r="S110" i="114" s="1"/>
  <c r="P117" i="114"/>
  <c r="P82" i="114"/>
  <c r="P138" i="114"/>
  <c r="S138" i="114" s="1"/>
  <c r="P10" i="114"/>
  <c r="S10" i="114" s="1"/>
  <c r="P17" i="114"/>
  <c r="P14" i="114"/>
  <c r="P35" i="114"/>
  <c r="S35" i="114" s="1"/>
  <c r="P41" i="114"/>
  <c r="P44" i="114"/>
  <c r="P48" i="114"/>
  <c r="P52" i="114"/>
  <c r="S52" i="114" s="1"/>
  <c r="P54" i="114"/>
  <c r="S54" i="114" s="1"/>
  <c r="P74" i="114"/>
  <c r="P76" i="114"/>
  <c r="P85" i="114"/>
  <c r="S85" i="114" s="1"/>
  <c r="P87" i="114"/>
  <c r="S87" i="114" s="1"/>
  <c r="P90" i="114"/>
  <c r="P96" i="114"/>
  <c r="P98" i="114"/>
  <c r="S98" i="114" s="1"/>
  <c r="P104" i="114"/>
  <c r="S104" i="114" s="1"/>
  <c r="P109" i="114"/>
  <c r="P115" i="114"/>
  <c r="P119" i="114"/>
  <c r="S119" i="114" s="1"/>
  <c r="P36" i="114"/>
  <c r="P112" i="114"/>
  <c r="P29" i="114"/>
  <c r="S29" i="114" s="1"/>
  <c r="P49" i="114"/>
  <c r="S49" i="114" s="1"/>
  <c r="P51" i="114"/>
  <c r="P60" i="114"/>
  <c r="P73" i="114"/>
  <c r="P84" i="114"/>
  <c r="P114" i="114"/>
  <c r="S114" i="114" s="1"/>
  <c r="P116" i="114"/>
  <c r="P118" i="114"/>
  <c r="P120" i="114"/>
  <c r="S120" i="114" s="1"/>
  <c r="P9" i="114"/>
  <c r="S9" i="114" s="1"/>
  <c r="P11" i="114"/>
  <c r="P19" i="114"/>
  <c r="P22" i="114"/>
  <c r="P20" i="114" s="1"/>
  <c r="P27" i="114"/>
  <c r="P38" i="114"/>
  <c r="P47" i="114"/>
  <c r="S47" i="114" s="1"/>
  <c r="P61" i="114"/>
  <c r="P64" i="114"/>
  <c r="P67" i="114"/>
  <c r="P78" i="114"/>
  <c r="P80" i="114"/>
  <c r="P83" i="114"/>
  <c r="S83" i="114" s="1"/>
  <c r="P86" i="114"/>
  <c r="P97" i="114"/>
  <c r="P99" i="114"/>
  <c r="S99" i="114" s="1"/>
  <c r="P102" i="114"/>
  <c r="S102" i="114" s="1"/>
  <c r="P134" i="114"/>
  <c r="P136" i="114"/>
  <c r="P123" i="114"/>
  <c r="S123" i="114" s="1"/>
  <c r="P12" i="114"/>
  <c r="S12" i="114" s="1"/>
  <c r="P16" i="114"/>
  <c r="P18" i="114"/>
  <c r="P28" i="114"/>
  <c r="S28" i="114" s="1"/>
  <c r="P34" i="114"/>
  <c r="S34" i="114" s="1"/>
  <c r="P42" i="114"/>
  <c r="P46" i="114"/>
  <c r="P53" i="114"/>
  <c r="S53" i="114" s="1"/>
  <c r="P55" i="114"/>
  <c r="P62" i="114"/>
  <c r="P70" i="114"/>
  <c r="P72" i="114"/>
  <c r="P75" i="114"/>
  <c r="S75" i="114" s="1"/>
  <c r="P89" i="114"/>
  <c r="P91" i="114"/>
  <c r="P94" i="114"/>
  <c r="S94" i="114" s="1"/>
  <c r="P135" i="114"/>
  <c r="P7" i="114"/>
  <c r="P23" i="114"/>
  <c r="S23" i="114" s="1"/>
  <c r="P50" i="114"/>
  <c r="S50" i="114" s="1"/>
  <c r="P57" i="114"/>
  <c r="E74" i="162"/>
  <c r="C74" i="162"/>
  <c r="B74" i="162"/>
  <c r="D74" i="162" s="1"/>
  <c r="K2" i="80"/>
  <c r="I8" i="218"/>
  <c r="J8" i="218" s="1"/>
  <c r="I9" i="218"/>
  <c r="I10" i="218"/>
  <c r="J10" i="218" s="1"/>
  <c r="I11" i="218"/>
  <c r="J11" i="218" s="1"/>
  <c r="I12" i="218"/>
  <c r="J12" i="218" s="1"/>
  <c r="I13" i="218"/>
  <c r="J13" i="218" s="1"/>
  <c r="I14" i="218"/>
  <c r="J14" i="218" s="1"/>
  <c r="I15" i="218"/>
  <c r="J15" i="218" s="1"/>
  <c r="I16" i="218"/>
  <c r="I17" i="218"/>
  <c r="I18" i="218"/>
  <c r="I19" i="218"/>
  <c r="J19" i="218" s="1"/>
  <c r="I20" i="218"/>
  <c r="J20" i="218" s="1"/>
  <c r="I21" i="218"/>
  <c r="J21" i="218" s="1"/>
  <c r="I22" i="218"/>
  <c r="J22" i="218" s="1"/>
  <c r="I23" i="218"/>
  <c r="J23" i="218" s="1"/>
  <c r="I24" i="218"/>
  <c r="I25" i="218"/>
  <c r="BA22" i="228"/>
  <c r="AA3" i="186"/>
  <c r="T3" i="228"/>
  <c r="I82" i="14"/>
  <c r="I64" i="14"/>
  <c r="J47" i="14"/>
  <c r="R21" i="14"/>
  <c r="I21" i="14"/>
  <c r="X2" i="207"/>
  <c r="P1" i="225"/>
  <c r="C4" i="192"/>
  <c r="DJ29" i="39"/>
  <c r="P1" i="193"/>
  <c r="K137" i="114"/>
  <c r="K136" i="114"/>
  <c r="K133" i="114"/>
  <c r="K132" i="114"/>
  <c r="K130" i="114"/>
  <c r="K128" i="114"/>
  <c r="K127" i="114"/>
  <c r="K124" i="114"/>
  <c r="K123" i="114"/>
  <c r="K121" i="114"/>
  <c r="K120" i="114"/>
  <c r="K119" i="114"/>
  <c r="K117" i="114"/>
  <c r="K115" i="114"/>
  <c r="K113" i="114"/>
  <c r="K112" i="114"/>
  <c r="K111" i="114"/>
  <c r="K109" i="114"/>
  <c r="K107" i="114"/>
  <c r="K104" i="114"/>
  <c r="K103" i="114"/>
  <c r="K102" i="114"/>
  <c r="K99" i="114"/>
  <c r="K96" i="114"/>
  <c r="K95" i="114"/>
  <c r="K94" i="114"/>
  <c r="K92" i="114"/>
  <c r="K91" i="114"/>
  <c r="K90" i="114"/>
  <c r="K87" i="114"/>
  <c r="K84" i="114"/>
  <c r="K82" i="114"/>
  <c r="K78" i="114"/>
  <c r="K75" i="114"/>
  <c r="K74" i="114"/>
  <c r="K73" i="114"/>
  <c r="K71" i="114"/>
  <c r="K70" i="114"/>
  <c r="K69" i="114"/>
  <c r="K67" i="114"/>
  <c r="K66" i="114"/>
  <c r="K65" i="114"/>
  <c r="K62" i="114"/>
  <c r="K60" i="114"/>
  <c r="K57" i="114"/>
  <c r="K56" i="114"/>
  <c r="K54" i="114"/>
  <c r="K52" i="114"/>
  <c r="K50" i="114"/>
  <c r="K48" i="114"/>
  <c r="K46" i="114"/>
  <c r="K45" i="114"/>
  <c r="K44" i="114"/>
  <c r="K41" i="114"/>
  <c r="K40" i="114"/>
  <c r="K39" i="114"/>
  <c r="K36" i="114"/>
  <c r="K35" i="114"/>
  <c r="K33" i="114"/>
  <c r="K30" i="114"/>
  <c r="K28" i="114"/>
  <c r="K27" i="114"/>
  <c r="K26" i="114"/>
  <c r="K24" i="114"/>
  <c r="K23" i="114"/>
  <c r="K22" i="114"/>
  <c r="K19" i="114"/>
  <c r="K18" i="114"/>
  <c r="K14" i="114"/>
  <c r="K10" i="114"/>
  <c r="K9" i="114"/>
  <c r="K8" i="114"/>
  <c r="G2" i="220"/>
  <c r="H2" i="220"/>
  <c r="F2" i="220"/>
  <c r="E2" i="220"/>
  <c r="H8" i="218"/>
  <c r="H22" i="218"/>
  <c r="H18" i="218"/>
  <c r="J18" i="218"/>
  <c r="H14" i="218"/>
  <c r="H10" i="218"/>
  <c r="H23" i="218"/>
  <c r="H25" i="218"/>
  <c r="J25" i="218"/>
  <c r="H21" i="218"/>
  <c r="H17" i="218"/>
  <c r="J17" i="218"/>
  <c r="H13" i="218"/>
  <c r="H9" i="218"/>
  <c r="J9" i="218"/>
  <c r="H19" i="218"/>
  <c r="H15" i="218"/>
  <c r="H11" i="218"/>
  <c r="H24" i="218"/>
  <c r="J24" i="218"/>
  <c r="H20" i="218"/>
  <c r="H16" i="218"/>
  <c r="J16" i="218"/>
  <c r="H12" i="218"/>
  <c r="O8" i="114"/>
  <c r="O12" i="114"/>
  <c r="O17" i="114"/>
  <c r="O22" i="114"/>
  <c r="O26" i="114"/>
  <c r="O30" i="114"/>
  <c r="O35" i="114"/>
  <c r="O39" i="114"/>
  <c r="O44" i="114"/>
  <c r="O48" i="114"/>
  <c r="O52" i="114"/>
  <c r="O56" i="114"/>
  <c r="O60" i="114"/>
  <c r="O65" i="114"/>
  <c r="O69" i="114"/>
  <c r="O73" i="114"/>
  <c r="O77" i="114"/>
  <c r="O82" i="114"/>
  <c r="O86" i="114"/>
  <c r="O90" i="114"/>
  <c r="O94" i="114"/>
  <c r="O98" i="114"/>
  <c r="O102" i="114"/>
  <c r="O107" i="114"/>
  <c r="O111" i="114"/>
  <c r="O115" i="114"/>
  <c r="O119" i="114"/>
  <c r="O123" i="114"/>
  <c r="O127" i="114"/>
  <c r="O132" i="114"/>
  <c r="O136" i="114"/>
  <c r="O9" i="114"/>
  <c r="O14" i="114"/>
  <c r="O18" i="114"/>
  <c r="O23" i="114"/>
  <c r="O27" i="114"/>
  <c r="O31" i="114"/>
  <c r="O36" i="114"/>
  <c r="O40" i="114"/>
  <c r="O45" i="114"/>
  <c r="O49" i="114"/>
  <c r="O53" i="114"/>
  <c r="O57" i="114"/>
  <c r="O61" i="114"/>
  <c r="O66" i="114"/>
  <c r="O70" i="114"/>
  <c r="O74" i="114"/>
  <c r="O78" i="114"/>
  <c r="O83" i="114"/>
  <c r="O87" i="114"/>
  <c r="O91" i="114"/>
  <c r="O95" i="114"/>
  <c r="O99" i="114"/>
  <c r="O103" i="114"/>
  <c r="O108" i="114"/>
  <c r="O112" i="114"/>
  <c r="O116" i="114"/>
  <c r="O120" i="114"/>
  <c r="O124" i="114"/>
  <c r="O128" i="114"/>
  <c r="O133" i="114"/>
  <c r="O137" i="114"/>
  <c r="O10" i="114"/>
  <c r="O15" i="114"/>
  <c r="O19" i="114"/>
  <c r="O24" i="114"/>
  <c r="O28" i="114"/>
  <c r="O33" i="114"/>
  <c r="O37" i="114"/>
  <c r="O41" i="114"/>
  <c r="O46" i="114"/>
  <c r="O50" i="114"/>
  <c r="O54" i="114"/>
  <c r="O58" i="114"/>
  <c r="O62" i="114"/>
  <c r="O67" i="114"/>
  <c r="O71" i="114"/>
  <c r="O75" i="114"/>
  <c r="O79" i="114"/>
  <c r="O84" i="114"/>
  <c r="O88" i="114"/>
  <c r="O92" i="114"/>
  <c r="O96" i="114"/>
  <c r="O100" i="114"/>
  <c r="O104" i="114"/>
  <c r="O109" i="114"/>
  <c r="O113" i="114"/>
  <c r="O117" i="114"/>
  <c r="O121" i="114"/>
  <c r="O125" i="114"/>
  <c r="O130" i="114"/>
  <c r="O134" i="114"/>
  <c r="O138" i="114"/>
  <c r="O7" i="114"/>
  <c r="O11" i="114"/>
  <c r="O16" i="114"/>
  <c r="O21" i="114"/>
  <c r="O25" i="114"/>
  <c r="O29" i="114"/>
  <c r="O34" i="114"/>
  <c r="O38" i="114"/>
  <c r="O42" i="114"/>
  <c r="O47" i="114"/>
  <c r="O51" i="114"/>
  <c r="O55" i="114"/>
  <c r="O59" i="114"/>
  <c r="O64" i="114"/>
  <c r="O68" i="114"/>
  <c r="O72" i="114"/>
  <c r="O76" i="114"/>
  <c r="O80" i="114"/>
  <c r="O85" i="114"/>
  <c r="O89" i="114"/>
  <c r="O93" i="114"/>
  <c r="O97" i="114"/>
  <c r="O101" i="114"/>
  <c r="O106" i="114"/>
  <c r="O110" i="114"/>
  <c r="O114" i="114"/>
  <c r="O118" i="114"/>
  <c r="O122" i="114"/>
  <c r="O126" i="114"/>
  <c r="O131" i="114"/>
  <c r="O135" i="114"/>
  <c r="O139" i="114"/>
  <c r="S17" i="114"/>
  <c r="S30" i="114"/>
  <c r="S44" i="114"/>
  <c r="S56" i="114"/>
  <c r="S86" i="114"/>
  <c r="S136" i="114"/>
  <c r="S14" i="114"/>
  <c r="S18" i="114"/>
  <c r="S27" i="114"/>
  <c r="S31" i="114"/>
  <c r="S36" i="114"/>
  <c r="S40" i="114"/>
  <c r="S57" i="114"/>
  <c r="S61" i="114"/>
  <c r="S70" i="114"/>
  <c r="S74" i="114"/>
  <c r="S78" i="114"/>
  <c r="S91" i="114"/>
  <c r="S103" i="114"/>
  <c r="S112" i="114"/>
  <c r="S116" i="114"/>
  <c r="S128" i="114"/>
  <c r="S8" i="114"/>
  <c r="S26" i="114"/>
  <c r="S48" i="114"/>
  <c r="S65" i="114"/>
  <c r="S69" i="114"/>
  <c r="S82" i="114"/>
  <c r="S107" i="114"/>
  <c r="S19" i="114"/>
  <c r="S24" i="114"/>
  <c r="S37" i="114"/>
  <c r="S41" i="114"/>
  <c r="S46" i="114"/>
  <c r="S58" i="114"/>
  <c r="S62" i="114"/>
  <c r="S67" i="114"/>
  <c r="S71" i="114"/>
  <c r="S79" i="114"/>
  <c r="S96" i="114"/>
  <c r="S100" i="114"/>
  <c r="S109" i="114"/>
  <c r="S113" i="114"/>
  <c r="S117" i="114"/>
  <c r="S121" i="114"/>
  <c r="S125" i="114"/>
  <c r="S130" i="114"/>
  <c r="S134" i="114"/>
  <c r="S39" i="114"/>
  <c r="S60" i="114"/>
  <c r="S73" i="114"/>
  <c r="S90" i="114"/>
  <c r="S115" i="114"/>
  <c r="S7" i="114"/>
  <c r="S11" i="114"/>
  <c r="S16" i="114"/>
  <c r="S21" i="114"/>
  <c r="S25" i="114"/>
  <c r="S38" i="114"/>
  <c r="S42" i="114"/>
  <c r="S51" i="114"/>
  <c r="S55" i="114"/>
  <c r="S64" i="114"/>
  <c r="S68" i="114"/>
  <c r="S76" i="114"/>
  <c r="S80" i="114"/>
  <c r="S89" i="114"/>
  <c r="S93" i="114"/>
  <c r="S97" i="114"/>
  <c r="S101" i="114"/>
  <c r="S106" i="114"/>
  <c r="S118" i="114"/>
  <c r="S122" i="114"/>
  <c r="S131" i="114"/>
  <c r="S135" i="114"/>
  <c r="S139" i="114"/>
  <c r="P43" i="114"/>
  <c r="AA64" i="207"/>
  <c r="AB64" i="207"/>
  <c r="AC64" i="207"/>
  <c r="AD64" i="207"/>
  <c r="AE64" i="207"/>
  <c r="AF64" i="207"/>
  <c r="AG64" i="207"/>
  <c r="AH64" i="207"/>
  <c r="AI64" i="207"/>
  <c r="AJ64" i="207"/>
  <c r="AK64" i="207"/>
  <c r="AL64" i="207"/>
  <c r="AM64" i="207"/>
  <c r="AN64" i="207"/>
  <c r="AO64" i="207"/>
  <c r="AP64" i="207"/>
  <c r="AQ64" i="207"/>
  <c r="AR64" i="207"/>
  <c r="AS64" i="207"/>
  <c r="AT64" i="207"/>
  <c r="AV64" i="207"/>
  <c r="Z64" i="207"/>
  <c r="AA7" i="207"/>
  <c r="AB7" i="207"/>
  <c r="AC7" i="207"/>
  <c r="AD7" i="207"/>
  <c r="AE7" i="207"/>
  <c r="AF7" i="207"/>
  <c r="AG7" i="207"/>
  <c r="AH7" i="207"/>
  <c r="AI7" i="207"/>
  <c r="AJ7" i="207"/>
  <c r="AK7" i="207"/>
  <c r="AL7" i="207"/>
  <c r="AM7" i="207"/>
  <c r="AN7" i="207"/>
  <c r="AO7" i="207"/>
  <c r="AP7" i="207"/>
  <c r="AQ7" i="207"/>
  <c r="AR7" i="207"/>
  <c r="AS7" i="207"/>
  <c r="AT7" i="207"/>
  <c r="AV7" i="207"/>
  <c r="B79" i="14"/>
  <c r="C46" i="14"/>
  <c r="AA21" i="207"/>
  <c r="AB21" i="207"/>
  <c r="AC21" i="207"/>
  <c r="AD21" i="207"/>
  <c r="AE21" i="207"/>
  <c r="AF21" i="207"/>
  <c r="AG21" i="207"/>
  <c r="AH21" i="207"/>
  <c r="AI21" i="207"/>
  <c r="AJ21" i="207"/>
  <c r="AK21" i="207"/>
  <c r="AL21" i="207"/>
  <c r="AM21" i="207"/>
  <c r="AN21" i="207"/>
  <c r="AO21" i="207"/>
  <c r="AP21" i="207"/>
  <c r="AQ21" i="207"/>
  <c r="AR21" i="207"/>
  <c r="AS21" i="207"/>
  <c r="AT21" i="207"/>
  <c r="AV21" i="207"/>
  <c r="AA14" i="207"/>
  <c r="AB14" i="207"/>
  <c r="AC14" i="207"/>
  <c r="AD14" i="207"/>
  <c r="AE14" i="207"/>
  <c r="AF14" i="207"/>
  <c r="AG14" i="207"/>
  <c r="AH14" i="207"/>
  <c r="AI14" i="207"/>
  <c r="AJ14" i="207"/>
  <c r="AK14" i="207"/>
  <c r="AL14" i="207"/>
  <c r="AM14" i="207"/>
  <c r="AN14" i="207"/>
  <c r="AO14" i="207"/>
  <c r="AP14" i="207"/>
  <c r="AQ14" i="207"/>
  <c r="AR14" i="207"/>
  <c r="AS14" i="207"/>
  <c r="AT14" i="207"/>
  <c r="AV14" i="207"/>
  <c r="Z14" i="207"/>
  <c r="CH6" i="233"/>
  <c r="CH7" i="233"/>
  <c r="CH8" i="233"/>
  <c r="CH9" i="233"/>
  <c r="CH10" i="233"/>
  <c r="CH11" i="233"/>
  <c r="CH12" i="233"/>
  <c r="CH13" i="233"/>
  <c r="CH14" i="233"/>
  <c r="CH15" i="233"/>
  <c r="CH16" i="233"/>
  <c r="CH17" i="233"/>
  <c r="CH18" i="233"/>
  <c r="CH19" i="233"/>
  <c r="CH20" i="233"/>
  <c r="CH21" i="233"/>
  <c r="CH22" i="233"/>
  <c r="CH23" i="233"/>
  <c r="CH24" i="233"/>
  <c r="CH25" i="233"/>
  <c r="CH26" i="233"/>
  <c r="CH27" i="233"/>
  <c r="CH28" i="233"/>
  <c r="CH29" i="233"/>
  <c r="CH30" i="233"/>
  <c r="CH31" i="233"/>
  <c r="CH32" i="233"/>
  <c r="CH33" i="233"/>
  <c r="CH34" i="233"/>
  <c r="CH35" i="233"/>
  <c r="CH36" i="233"/>
  <c r="CH37" i="233"/>
  <c r="CH38" i="233"/>
  <c r="CH39" i="233"/>
  <c r="CH40" i="233"/>
  <c r="CH41" i="233"/>
  <c r="CH42" i="233"/>
  <c r="CH43" i="233"/>
  <c r="CH44" i="233"/>
  <c r="CH45" i="233"/>
  <c r="CH46" i="233"/>
  <c r="CH47" i="233"/>
  <c r="CH48" i="233"/>
  <c r="CH49" i="233"/>
  <c r="CH50" i="233"/>
  <c r="CH51" i="233"/>
  <c r="CH52" i="233"/>
  <c r="CH53" i="233"/>
  <c r="CH54" i="233"/>
  <c r="CH55" i="233"/>
  <c r="CH56" i="233"/>
  <c r="CH57" i="233"/>
  <c r="CH58" i="233"/>
  <c r="CH59" i="233"/>
  <c r="CH60" i="233"/>
  <c r="CH61" i="233"/>
  <c r="CH62" i="233"/>
  <c r="CH63" i="233"/>
  <c r="CH64" i="233"/>
  <c r="CH65" i="233"/>
  <c r="CH66" i="233"/>
  <c r="CH67" i="233"/>
  <c r="CH68" i="233"/>
  <c r="CH69" i="233"/>
  <c r="CH70" i="233"/>
  <c r="CH71" i="233"/>
  <c r="CH72" i="233"/>
  <c r="CH73" i="233"/>
  <c r="CH74" i="233"/>
  <c r="CH75" i="233"/>
  <c r="CH76" i="233"/>
  <c r="CH77" i="233"/>
  <c r="CH78" i="233"/>
  <c r="CH79" i="233"/>
  <c r="CH80" i="233"/>
  <c r="CH81" i="233"/>
  <c r="CH82" i="233"/>
  <c r="CH83" i="233"/>
  <c r="CH84" i="233"/>
  <c r="CH85" i="233"/>
  <c r="CH86" i="233"/>
  <c r="CH87" i="233"/>
  <c r="CH88" i="233"/>
  <c r="CH89" i="233"/>
  <c r="CH90" i="233"/>
  <c r="CH91" i="233"/>
  <c r="CH92" i="233"/>
  <c r="CH93" i="233"/>
  <c r="CH94" i="233"/>
  <c r="CH95" i="233"/>
  <c r="CH96" i="233"/>
  <c r="CH97" i="233"/>
  <c r="CH98" i="233"/>
  <c r="CH99" i="233"/>
  <c r="CH100" i="233"/>
  <c r="CH101" i="233"/>
  <c r="CH102" i="233"/>
  <c r="CH103" i="233"/>
  <c r="CH104" i="233"/>
  <c r="CH105" i="233"/>
  <c r="CH106" i="233"/>
  <c r="CH107" i="233"/>
  <c r="CH108" i="233"/>
  <c r="CH109" i="233"/>
  <c r="CH110" i="233"/>
  <c r="CH111" i="233"/>
  <c r="CH112" i="233"/>
  <c r="CH113" i="233"/>
  <c r="CH114" i="233"/>
  <c r="CH115" i="233"/>
  <c r="CH116" i="233"/>
  <c r="CH117" i="233"/>
  <c r="CH118" i="233"/>
  <c r="CH119" i="233"/>
  <c r="CH120" i="233"/>
  <c r="CH121" i="233"/>
  <c r="CH122" i="233"/>
  <c r="CH123" i="233"/>
  <c r="CH124" i="233"/>
  <c r="CH125" i="233"/>
  <c r="CH126" i="233"/>
  <c r="CH127" i="233"/>
  <c r="CH128" i="233"/>
  <c r="CH129" i="233"/>
  <c r="CH130" i="233"/>
  <c r="CH5" i="233"/>
  <c r="X5" i="233"/>
  <c r="Y5" i="233"/>
  <c r="CG6" i="233"/>
  <c r="CG7" i="233"/>
  <c r="CG8" i="233"/>
  <c r="CG9" i="233"/>
  <c r="CG10" i="233"/>
  <c r="CG11" i="233"/>
  <c r="CG12" i="233"/>
  <c r="CG13" i="233"/>
  <c r="CG14" i="233"/>
  <c r="CG15" i="233"/>
  <c r="CG16" i="233"/>
  <c r="CG17" i="233"/>
  <c r="CG18" i="233"/>
  <c r="CG19" i="233"/>
  <c r="CG20" i="233"/>
  <c r="CG21" i="233"/>
  <c r="CG22" i="233"/>
  <c r="CG23" i="233"/>
  <c r="CG24" i="233"/>
  <c r="CG25" i="233"/>
  <c r="CG26" i="233"/>
  <c r="CG27" i="233"/>
  <c r="CG28" i="233"/>
  <c r="CG29" i="233"/>
  <c r="CG30" i="233"/>
  <c r="CG31" i="233"/>
  <c r="CG32" i="233"/>
  <c r="CG33" i="233"/>
  <c r="CG34" i="233"/>
  <c r="CG35" i="233"/>
  <c r="CG36" i="233"/>
  <c r="CG37" i="233"/>
  <c r="CG38" i="233"/>
  <c r="CG39" i="233"/>
  <c r="CG40" i="233"/>
  <c r="CG41" i="233"/>
  <c r="CG42" i="233"/>
  <c r="CG43" i="233"/>
  <c r="CG44" i="233"/>
  <c r="CG45" i="233"/>
  <c r="CG46" i="233"/>
  <c r="CG47" i="233"/>
  <c r="CG48" i="233"/>
  <c r="CG49" i="233"/>
  <c r="CG50" i="233"/>
  <c r="CG51" i="233"/>
  <c r="CG52" i="233"/>
  <c r="CG53" i="233"/>
  <c r="CG54" i="233"/>
  <c r="CG55" i="233"/>
  <c r="CG56" i="233"/>
  <c r="CG57" i="233"/>
  <c r="CG58" i="233"/>
  <c r="CG59" i="233"/>
  <c r="CG60" i="233"/>
  <c r="CG61" i="233"/>
  <c r="CG62" i="233"/>
  <c r="CG63" i="233"/>
  <c r="CG64" i="233"/>
  <c r="CG65" i="233"/>
  <c r="CG66" i="233"/>
  <c r="CG67" i="233"/>
  <c r="CG68" i="233"/>
  <c r="CG69" i="233"/>
  <c r="CG70" i="233"/>
  <c r="CG71" i="233"/>
  <c r="CG72" i="233"/>
  <c r="CG73" i="233"/>
  <c r="CG74" i="233"/>
  <c r="CG75" i="233"/>
  <c r="CG76" i="233"/>
  <c r="CG77" i="233"/>
  <c r="CG78" i="233"/>
  <c r="CG79" i="233"/>
  <c r="CG80" i="233"/>
  <c r="CG81" i="233"/>
  <c r="CG82" i="233"/>
  <c r="CG83" i="233"/>
  <c r="CG84" i="233"/>
  <c r="CG85" i="233"/>
  <c r="CG86" i="233"/>
  <c r="CG87" i="233"/>
  <c r="CG88" i="233"/>
  <c r="CG89" i="233"/>
  <c r="CG90" i="233"/>
  <c r="CG91" i="233"/>
  <c r="CG92" i="233"/>
  <c r="CG93" i="233"/>
  <c r="CG94" i="233"/>
  <c r="CG95" i="233"/>
  <c r="CG96" i="233"/>
  <c r="CG97" i="233"/>
  <c r="CG98" i="233"/>
  <c r="CG99" i="233"/>
  <c r="CG100" i="233"/>
  <c r="CG101" i="233"/>
  <c r="CG102" i="233"/>
  <c r="CG103" i="233"/>
  <c r="CG104" i="233"/>
  <c r="CG105" i="233"/>
  <c r="CG106" i="233"/>
  <c r="CG107" i="233"/>
  <c r="CG108" i="233"/>
  <c r="CG109" i="233"/>
  <c r="CG110" i="233"/>
  <c r="CG111" i="233"/>
  <c r="CG112" i="233"/>
  <c r="CG113" i="233"/>
  <c r="CG114" i="233"/>
  <c r="CG115" i="233"/>
  <c r="CG116" i="233"/>
  <c r="CG117" i="233"/>
  <c r="CG118" i="233"/>
  <c r="CG119" i="233"/>
  <c r="CG120" i="233"/>
  <c r="CG121" i="233"/>
  <c r="CG122" i="233"/>
  <c r="CG123" i="233"/>
  <c r="CG124" i="233"/>
  <c r="CG125" i="233"/>
  <c r="CG126" i="233"/>
  <c r="CG127" i="233"/>
  <c r="CG128" i="233"/>
  <c r="CG129" i="233"/>
  <c r="CG130" i="233"/>
  <c r="CG5" i="233"/>
  <c r="Y6" i="233"/>
  <c r="Y7" i="233"/>
  <c r="Y8" i="233"/>
  <c r="Y9" i="233"/>
  <c r="Y10" i="233"/>
  <c r="Y11" i="233"/>
  <c r="Y12" i="233"/>
  <c r="Y13" i="233"/>
  <c r="Y14" i="233"/>
  <c r="Y15" i="233"/>
  <c r="Y16" i="233"/>
  <c r="Y17" i="233"/>
  <c r="Y18" i="233"/>
  <c r="Y19" i="233"/>
  <c r="Y20" i="233"/>
  <c r="Y21" i="233"/>
  <c r="Y22" i="233"/>
  <c r="Y23" i="233"/>
  <c r="Y24" i="233"/>
  <c r="Y25" i="233"/>
  <c r="Y26" i="233"/>
  <c r="Y27" i="233"/>
  <c r="Y28" i="233"/>
  <c r="Y29" i="233"/>
  <c r="Y30" i="233"/>
  <c r="Y31" i="233"/>
  <c r="Y32" i="233"/>
  <c r="Y33" i="233"/>
  <c r="Y34" i="233"/>
  <c r="Y35" i="233"/>
  <c r="Y36" i="233"/>
  <c r="Y37" i="233"/>
  <c r="Y38" i="233"/>
  <c r="Y39" i="233"/>
  <c r="Y40" i="233"/>
  <c r="Y41" i="233"/>
  <c r="Y42" i="233"/>
  <c r="Y43" i="233"/>
  <c r="Y44" i="233"/>
  <c r="Y45" i="233"/>
  <c r="Y46" i="233"/>
  <c r="Y47" i="233"/>
  <c r="Y48" i="233"/>
  <c r="Y49" i="233"/>
  <c r="Y50" i="233"/>
  <c r="Y51" i="233"/>
  <c r="Y52" i="233"/>
  <c r="Y53" i="233"/>
  <c r="Y54" i="233"/>
  <c r="Y55" i="233"/>
  <c r="Y56" i="233"/>
  <c r="Y57" i="233"/>
  <c r="Y58" i="233"/>
  <c r="Y59" i="233"/>
  <c r="Y60" i="233"/>
  <c r="Y61" i="233"/>
  <c r="Y62" i="233"/>
  <c r="Y63" i="233"/>
  <c r="Y64" i="233"/>
  <c r="Y65" i="233"/>
  <c r="Y66" i="233"/>
  <c r="Y67" i="233"/>
  <c r="Y68" i="233"/>
  <c r="Y69" i="233"/>
  <c r="Y70" i="233"/>
  <c r="Y71" i="233"/>
  <c r="Y72" i="233"/>
  <c r="Y73" i="233"/>
  <c r="Y74" i="233"/>
  <c r="Y75" i="233"/>
  <c r="Y76" i="233"/>
  <c r="Y77" i="233"/>
  <c r="Y78" i="233"/>
  <c r="Y79" i="233"/>
  <c r="Y80" i="233"/>
  <c r="Y81" i="233"/>
  <c r="Y82" i="233"/>
  <c r="Y83" i="233"/>
  <c r="Y84" i="233"/>
  <c r="Y85" i="233"/>
  <c r="Y86" i="233"/>
  <c r="Y87" i="233"/>
  <c r="Y88" i="233"/>
  <c r="Y89" i="233"/>
  <c r="Y90" i="233"/>
  <c r="Y91" i="233"/>
  <c r="Y92" i="233"/>
  <c r="Y93" i="233"/>
  <c r="Y94" i="233"/>
  <c r="Y95" i="233"/>
  <c r="Y96" i="233"/>
  <c r="Y97" i="233"/>
  <c r="Y98" i="233"/>
  <c r="Y99" i="233"/>
  <c r="Y100" i="233"/>
  <c r="Y101" i="233"/>
  <c r="Y102" i="233"/>
  <c r="Y103" i="233"/>
  <c r="Y104" i="233"/>
  <c r="Y105" i="233"/>
  <c r="Y106" i="233"/>
  <c r="Y107" i="233"/>
  <c r="Y108" i="233"/>
  <c r="Y109" i="233"/>
  <c r="Y110" i="233"/>
  <c r="Y111" i="233"/>
  <c r="Y112" i="233"/>
  <c r="Y113" i="233"/>
  <c r="Y114" i="233"/>
  <c r="Y115" i="233"/>
  <c r="Y116" i="233"/>
  <c r="Y117" i="233"/>
  <c r="Y118" i="233"/>
  <c r="Y119" i="233"/>
  <c r="Y120" i="233"/>
  <c r="Y121" i="233"/>
  <c r="Y122" i="233"/>
  <c r="Y123" i="233"/>
  <c r="Y124" i="233"/>
  <c r="Y125" i="233"/>
  <c r="Y126" i="233"/>
  <c r="Y127" i="233"/>
  <c r="Y128" i="233"/>
  <c r="Y129" i="233"/>
  <c r="Y130" i="233"/>
  <c r="X6" i="233"/>
  <c r="X7" i="233"/>
  <c r="X8" i="233"/>
  <c r="X9" i="233"/>
  <c r="X10" i="233"/>
  <c r="X11" i="233"/>
  <c r="X12" i="233"/>
  <c r="X13" i="233"/>
  <c r="X14" i="233"/>
  <c r="X15" i="233"/>
  <c r="X16" i="233"/>
  <c r="X17" i="233"/>
  <c r="X18" i="233"/>
  <c r="X19" i="233"/>
  <c r="X20" i="233"/>
  <c r="X21" i="233"/>
  <c r="X22" i="233"/>
  <c r="X23" i="233"/>
  <c r="X24" i="233"/>
  <c r="X25" i="233"/>
  <c r="X26" i="233"/>
  <c r="X27" i="233"/>
  <c r="X28" i="233"/>
  <c r="X29" i="233"/>
  <c r="X30" i="233"/>
  <c r="X31" i="233"/>
  <c r="X32" i="233"/>
  <c r="X33" i="233"/>
  <c r="X34" i="233"/>
  <c r="X35" i="233"/>
  <c r="X36" i="233"/>
  <c r="X37" i="233"/>
  <c r="X38" i="233"/>
  <c r="X39" i="233"/>
  <c r="X40" i="233"/>
  <c r="X41" i="233"/>
  <c r="X42" i="233"/>
  <c r="X43" i="233"/>
  <c r="X44" i="233"/>
  <c r="X45" i="233"/>
  <c r="X46" i="233"/>
  <c r="X47" i="233"/>
  <c r="X48" i="233"/>
  <c r="X49" i="233"/>
  <c r="X50" i="233"/>
  <c r="X51" i="233"/>
  <c r="X52" i="233"/>
  <c r="X53" i="233"/>
  <c r="X54" i="233"/>
  <c r="X55" i="233"/>
  <c r="X56" i="233"/>
  <c r="X57" i="233"/>
  <c r="X58" i="233"/>
  <c r="X59" i="233"/>
  <c r="X60" i="233"/>
  <c r="X61" i="233"/>
  <c r="X62" i="233"/>
  <c r="X63" i="233"/>
  <c r="X64" i="233"/>
  <c r="X65" i="233"/>
  <c r="X66" i="233"/>
  <c r="X67" i="233"/>
  <c r="X68" i="233"/>
  <c r="X69" i="233"/>
  <c r="X70" i="233"/>
  <c r="X71" i="233"/>
  <c r="X72" i="233"/>
  <c r="X73" i="233"/>
  <c r="X74" i="233"/>
  <c r="X75" i="233"/>
  <c r="X76" i="233"/>
  <c r="X77" i="233"/>
  <c r="X78" i="233"/>
  <c r="X79" i="233"/>
  <c r="X80" i="233"/>
  <c r="X81" i="233"/>
  <c r="X82" i="233"/>
  <c r="X83" i="233"/>
  <c r="X84" i="233"/>
  <c r="X85" i="233"/>
  <c r="X86" i="233"/>
  <c r="X87" i="233"/>
  <c r="X88" i="233"/>
  <c r="X89" i="233"/>
  <c r="X90" i="233"/>
  <c r="X91" i="233"/>
  <c r="X92" i="233"/>
  <c r="X93" i="233"/>
  <c r="X94" i="233"/>
  <c r="X95" i="233"/>
  <c r="X96" i="233"/>
  <c r="X97" i="233"/>
  <c r="X98" i="233"/>
  <c r="X99" i="233"/>
  <c r="X100" i="233"/>
  <c r="X101" i="233"/>
  <c r="X102" i="233"/>
  <c r="X103" i="233"/>
  <c r="X104" i="233"/>
  <c r="X105" i="233"/>
  <c r="X106" i="233"/>
  <c r="X107" i="233"/>
  <c r="X108" i="233"/>
  <c r="X109" i="233"/>
  <c r="X110" i="233"/>
  <c r="X111" i="233"/>
  <c r="X112" i="233"/>
  <c r="X113" i="233"/>
  <c r="X114" i="233"/>
  <c r="X115" i="233"/>
  <c r="X116" i="233"/>
  <c r="X117" i="233"/>
  <c r="X118" i="233"/>
  <c r="X119" i="233"/>
  <c r="X120" i="233"/>
  <c r="X121" i="233"/>
  <c r="X122" i="233"/>
  <c r="X123" i="233"/>
  <c r="X124" i="233"/>
  <c r="X125" i="233"/>
  <c r="X126" i="233"/>
  <c r="X127" i="233"/>
  <c r="X128" i="233"/>
  <c r="X129" i="233"/>
  <c r="X130" i="233"/>
  <c r="C45" i="14"/>
  <c r="C106" i="14"/>
  <c r="C107" i="14"/>
  <c r="I95" i="14"/>
  <c r="Z6" i="233"/>
  <c r="Z7" i="233"/>
  <c r="Z8" i="233"/>
  <c r="Z9" i="233"/>
  <c r="Z10" i="233"/>
  <c r="Z11" i="233"/>
  <c r="Z12" i="233"/>
  <c r="Z13" i="233"/>
  <c r="Z14" i="233"/>
  <c r="Z15" i="233"/>
  <c r="Z16" i="233"/>
  <c r="Z17" i="233"/>
  <c r="Z18" i="233"/>
  <c r="Z19" i="233"/>
  <c r="Z20" i="233"/>
  <c r="Z21" i="233"/>
  <c r="Z22" i="233"/>
  <c r="Z23" i="233"/>
  <c r="Z24" i="233"/>
  <c r="Z25" i="233"/>
  <c r="Z26" i="233"/>
  <c r="Z27" i="233"/>
  <c r="Z28" i="233"/>
  <c r="Z29" i="233"/>
  <c r="Z30" i="233"/>
  <c r="Z31" i="233"/>
  <c r="Z32" i="233"/>
  <c r="Z33" i="233"/>
  <c r="Z34" i="233"/>
  <c r="Z35" i="233"/>
  <c r="Z36" i="233"/>
  <c r="Z37" i="233"/>
  <c r="Z38" i="233"/>
  <c r="Z39" i="233"/>
  <c r="Z40" i="233"/>
  <c r="Z41" i="233"/>
  <c r="Z42" i="233"/>
  <c r="Z43" i="233"/>
  <c r="Z44" i="233"/>
  <c r="Z45" i="233"/>
  <c r="Z46" i="233"/>
  <c r="Z47" i="233"/>
  <c r="Z48" i="233"/>
  <c r="Z49" i="233"/>
  <c r="Z50" i="233"/>
  <c r="Z51" i="233"/>
  <c r="Z52" i="233"/>
  <c r="Z53" i="233"/>
  <c r="Z54" i="233"/>
  <c r="Z55" i="233"/>
  <c r="Z56" i="233"/>
  <c r="Z57" i="233"/>
  <c r="Z58" i="233"/>
  <c r="Z59" i="233"/>
  <c r="Z60" i="233"/>
  <c r="Z61" i="233"/>
  <c r="Z62" i="233"/>
  <c r="Z63" i="233"/>
  <c r="Z64" i="233"/>
  <c r="Z65" i="233"/>
  <c r="Z66" i="233"/>
  <c r="Z67" i="233"/>
  <c r="Z68" i="233"/>
  <c r="Z69" i="233"/>
  <c r="Z70" i="233"/>
  <c r="Z71" i="233"/>
  <c r="Z72" i="233"/>
  <c r="Z73" i="233"/>
  <c r="Z74" i="233"/>
  <c r="Z75" i="233"/>
  <c r="Z76" i="233"/>
  <c r="Z77" i="233"/>
  <c r="Z78" i="233"/>
  <c r="Z79" i="233"/>
  <c r="Z80" i="233"/>
  <c r="Z81" i="233"/>
  <c r="Z82" i="233"/>
  <c r="Z83" i="233"/>
  <c r="Z84" i="233"/>
  <c r="Z85" i="233"/>
  <c r="Z86" i="233"/>
  <c r="Z87" i="233"/>
  <c r="Z88" i="233"/>
  <c r="Z89" i="233"/>
  <c r="Z90" i="233"/>
  <c r="Z91" i="233"/>
  <c r="Z92" i="233"/>
  <c r="Z93" i="233"/>
  <c r="Z94" i="233"/>
  <c r="Z95" i="233"/>
  <c r="Z96" i="233"/>
  <c r="Z97" i="233"/>
  <c r="Z98" i="233"/>
  <c r="Z99" i="233"/>
  <c r="Z100" i="233"/>
  <c r="Z101" i="233"/>
  <c r="Z102" i="233"/>
  <c r="Z103" i="233"/>
  <c r="Z104" i="233"/>
  <c r="Z105" i="233"/>
  <c r="Z106" i="233"/>
  <c r="Z107" i="233"/>
  <c r="Z108" i="233"/>
  <c r="Z109" i="233"/>
  <c r="Z110" i="233"/>
  <c r="Z111" i="233"/>
  <c r="Z112" i="233"/>
  <c r="Z113" i="233"/>
  <c r="Z114" i="233"/>
  <c r="Z115" i="233"/>
  <c r="Z116" i="233"/>
  <c r="Z117" i="233"/>
  <c r="Z118" i="233"/>
  <c r="Z119" i="233"/>
  <c r="Z120" i="233"/>
  <c r="Z121" i="233"/>
  <c r="Z122" i="233"/>
  <c r="Z123" i="233"/>
  <c r="Z124" i="233"/>
  <c r="Z125" i="233"/>
  <c r="Z126" i="233"/>
  <c r="Z127" i="233"/>
  <c r="Z128" i="233"/>
  <c r="Z129" i="233"/>
  <c r="Z5" i="233"/>
  <c r="G9" i="228"/>
  <c r="G141" i="228"/>
  <c r="G140" i="228"/>
  <c r="G139" i="228"/>
  <c r="G138" i="228"/>
  <c r="G137" i="228"/>
  <c r="G136" i="228"/>
  <c r="G135" i="228"/>
  <c r="G134" i="228"/>
  <c r="G133" i="228"/>
  <c r="G132" i="228"/>
  <c r="G131" i="228"/>
  <c r="G130" i="228"/>
  <c r="G129" i="228"/>
  <c r="G128" i="228"/>
  <c r="G127" i="228"/>
  <c r="G126" i="228"/>
  <c r="G125" i="228"/>
  <c r="G124" i="228"/>
  <c r="G123" i="228"/>
  <c r="G122" i="228"/>
  <c r="G121" i="228"/>
  <c r="G120" i="228"/>
  <c r="G119" i="228"/>
  <c r="G118" i="228"/>
  <c r="G117" i="228"/>
  <c r="G116" i="228"/>
  <c r="G115" i="228"/>
  <c r="G114" i="228"/>
  <c r="G113" i="228"/>
  <c r="G112" i="228"/>
  <c r="G111" i="228"/>
  <c r="G110" i="228"/>
  <c r="G109" i="228"/>
  <c r="G108" i="228"/>
  <c r="G107" i="228"/>
  <c r="G106" i="228"/>
  <c r="G105" i="228"/>
  <c r="G104" i="228"/>
  <c r="G103" i="228"/>
  <c r="G102" i="228"/>
  <c r="G101" i="228"/>
  <c r="G100" i="228"/>
  <c r="G99" i="228"/>
  <c r="G98" i="228"/>
  <c r="G97" i="228"/>
  <c r="G96" i="228"/>
  <c r="G95" i="228"/>
  <c r="G94" i="228"/>
  <c r="G93" i="228"/>
  <c r="G92" i="228"/>
  <c r="G91" i="228"/>
  <c r="G90" i="228"/>
  <c r="G89" i="228"/>
  <c r="G88" i="228"/>
  <c r="G87" i="228"/>
  <c r="G86" i="228"/>
  <c r="G85" i="228"/>
  <c r="G84" i="228"/>
  <c r="G83" i="228"/>
  <c r="G82" i="228"/>
  <c r="G81" i="228"/>
  <c r="G80" i="228"/>
  <c r="G79" i="228"/>
  <c r="G78" i="228"/>
  <c r="G77" i="228"/>
  <c r="G76" i="228"/>
  <c r="G75" i="228"/>
  <c r="G74" i="228"/>
  <c r="G73" i="228"/>
  <c r="G72" i="228"/>
  <c r="G71" i="228"/>
  <c r="G70" i="228"/>
  <c r="G69" i="228"/>
  <c r="G68" i="228"/>
  <c r="G67" i="228"/>
  <c r="G66" i="228"/>
  <c r="G65" i="228"/>
  <c r="G64" i="228"/>
  <c r="G63" i="228"/>
  <c r="G62" i="228"/>
  <c r="G61" i="228"/>
  <c r="G60" i="228"/>
  <c r="G59" i="228"/>
  <c r="G58" i="228"/>
  <c r="G57" i="228"/>
  <c r="G56" i="228"/>
  <c r="G55" i="228"/>
  <c r="G54" i="228"/>
  <c r="G53" i="228"/>
  <c r="G52" i="228"/>
  <c r="G51" i="228"/>
  <c r="G50" i="228"/>
  <c r="G49" i="228"/>
  <c r="G48" i="228"/>
  <c r="G47" i="228"/>
  <c r="G46" i="228"/>
  <c r="G45" i="228"/>
  <c r="G44" i="228"/>
  <c r="G43" i="228"/>
  <c r="G42" i="228"/>
  <c r="G41" i="228"/>
  <c r="G40" i="228"/>
  <c r="G39" i="228"/>
  <c r="G38" i="228"/>
  <c r="G37" i="228"/>
  <c r="G36" i="228"/>
  <c r="G35" i="228"/>
  <c r="G34" i="228"/>
  <c r="G33" i="228"/>
  <c r="G32" i="228"/>
  <c r="G31" i="228"/>
  <c r="G30" i="228"/>
  <c r="G29" i="228"/>
  <c r="G28" i="228"/>
  <c r="G27" i="228"/>
  <c r="G26" i="228"/>
  <c r="G25" i="228"/>
  <c r="G24" i="228"/>
  <c r="G23" i="228"/>
  <c r="G22" i="228"/>
  <c r="G21" i="228"/>
  <c r="G20" i="228"/>
  <c r="G19" i="228"/>
  <c r="G18" i="228"/>
  <c r="G17" i="228"/>
  <c r="G16" i="228"/>
  <c r="G15" i="228"/>
  <c r="G14" i="228"/>
  <c r="G13" i="228"/>
  <c r="G12" i="228"/>
  <c r="G11" i="228"/>
  <c r="G10" i="228"/>
  <c r="K7" i="218"/>
  <c r="O43" i="218"/>
  <c r="Q141" i="228"/>
  <c r="Q140" i="228"/>
  <c r="Q139" i="228"/>
  <c r="Q138" i="228"/>
  <c r="Q137" i="228"/>
  <c r="Q136" i="228"/>
  <c r="Q135" i="228"/>
  <c r="Q134" i="228"/>
  <c r="Q133" i="228"/>
  <c r="Q132" i="228"/>
  <c r="Q131" i="228"/>
  <c r="Q130" i="228"/>
  <c r="Q129" i="228"/>
  <c r="Q128" i="228"/>
  <c r="Q127" i="228"/>
  <c r="Q126" i="228"/>
  <c r="Q125" i="228"/>
  <c r="Q124" i="228"/>
  <c r="Q123" i="228"/>
  <c r="Q122" i="228"/>
  <c r="Q121" i="228"/>
  <c r="Q120" i="228"/>
  <c r="Q119" i="228"/>
  <c r="Q118" i="228"/>
  <c r="Q117" i="228"/>
  <c r="Q116" i="228"/>
  <c r="Q115" i="228"/>
  <c r="Q114" i="228"/>
  <c r="Q113" i="228"/>
  <c r="Q112" i="228"/>
  <c r="Q111" i="228"/>
  <c r="Q110" i="228"/>
  <c r="Q109" i="228"/>
  <c r="Q108" i="228"/>
  <c r="Q107" i="228"/>
  <c r="Q106" i="228"/>
  <c r="Q105" i="228"/>
  <c r="Q104" i="228"/>
  <c r="Q103" i="228"/>
  <c r="Q102" i="228"/>
  <c r="Q101" i="228"/>
  <c r="Q100" i="228"/>
  <c r="Q99" i="228"/>
  <c r="Q98" i="228"/>
  <c r="Q97" i="228"/>
  <c r="Q96" i="228"/>
  <c r="Q95" i="228"/>
  <c r="Q94" i="228"/>
  <c r="Q93" i="228"/>
  <c r="Q92" i="228"/>
  <c r="Q91" i="228"/>
  <c r="Q90" i="228"/>
  <c r="Q89" i="228"/>
  <c r="Q88" i="228"/>
  <c r="Q87" i="228"/>
  <c r="Q86" i="228"/>
  <c r="Q85" i="228"/>
  <c r="Q84" i="228"/>
  <c r="Q83" i="228"/>
  <c r="Q82" i="228"/>
  <c r="Q81" i="228"/>
  <c r="Q80" i="228"/>
  <c r="Q79" i="228"/>
  <c r="Q78" i="228"/>
  <c r="Q77" i="228"/>
  <c r="Q76" i="228"/>
  <c r="Q75" i="228"/>
  <c r="Q74" i="228"/>
  <c r="Q73" i="228"/>
  <c r="Q72" i="228"/>
  <c r="Q71" i="228"/>
  <c r="Q70" i="228"/>
  <c r="Q69" i="228"/>
  <c r="Q68" i="228"/>
  <c r="Q67" i="228"/>
  <c r="Q66" i="228"/>
  <c r="Q65" i="228"/>
  <c r="Q64" i="228"/>
  <c r="Q63" i="228"/>
  <c r="Q62" i="228"/>
  <c r="Q61" i="228"/>
  <c r="Q60" i="228"/>
  <c r="Q59" i="228"/>
  <c r="Q58" i="228"/>
  <c r="Q57" i="228"/>
  <c r="Q56" i="228"/>
  <c r="Q55" i="228"/>
  <c r="Q54" i="228"/>
  <c r="Q53" i="228"/>
  <c r="Q52" i="228"/>
  <c r="Q51" i="228"/>
  <c r="Q50" i="228"/>
  <c r="Q49" i="228"/>
  <c r="Q48" i="228"/>
  <c r="Q47" i="228"/>
  <c r="Q46" i="228"/>
  <c r="Q45" i="228"/>
  <c r="Q44" i="228"/>
  <c r="Q43" i="228"/>
  <c r="Q42" i="228"/>
  <c r="Q41" i="228"/>
  <c r="Q40" i="228"/>
  <c r="Q39" i="228"/>
  <c r="Q38" i="228"/>
  <c r="Q37" i="228"/>
  <c r="Q36" i="228"/>
  <c r="Q35" i="228"/>
  <c r="Q34" i="228"/>
  <c r="Q33" i="228"/>
  <c r="Q32" i="228"/>
  <c r="Q31" i="228"/>
  <c r="Q30" i="228"/>
  <c r="Q29" i="228"/>
  <c r="Q28" i="228"/>
  <c r="Q27" i="228"/>
  <c r="Q26" i="228"/>
  <c r="Q25" i="228"/>
  <c r="Q24" i="228"/>
  <c r="Q23" i="228"/>
  <c r="Q22" i="228"/>
  <c r="Q21" i="228"/>
  <c r="Q20" i="228"/>
  <c r="Q19" i="228"/>
  <c r="Q18" i="228"/>
  <c r="Q17" i="228"/>
  <c r="Q16" i="228"/>
  <c r="Q15" i="228"/>
  <c r="Q14" i="228"/>
  <c r="Q13" i="228"/>
  <c r="Q12" i="228"/>
  <c r="Q11" i="228"/>
  <c r="Q10" i="228"/>
  <c r="Q9" i="228"/>
  <c r="AN853" i="228"/>
  <c r="AN852" i="228"/>
  <c r="AN851" i="228"/>
  <c r="AN850" i="228"/>
  <c r="AN849" i="228"/>
  <c r="AN848" i="228"/>
  <c r="AN847" i="228"/>
  <c r="AN846" i="228"/>
  <c r="AN845" i="228"/>
  <c r="AN844" i="228"/>
  <c r="AN843" i="228"/>
  <c r="AN842" i="228"/>
  <c r="AN841" i="228"/>
  <c r="AN840" i="228"/>
  <c r="AN839" i="228"/>
  <c r="AN838" i="228"/>
  <c r="AN837" i="228"/>
  <c r="AN836" i="228"/>
  <c r="AN835" i="228"/>
  <c r="AN834" i="228"/>
  <c r="AN833" i="228"/>
  <c r="AN832" i="228"/>
  <c r="AN831" i="228"/>
  <c r="AN830" i="228"/>
  <c r="AN829" i="228"/>
  <c r="AN828" i="228"/>
  <c r="AN827" i="228"/>
  <c r="AN826" i="228"/>
  <c r="AN825" i="228"/>
  <c r="AN824" i="228"/>
  <c r="AN823" i="228"/>
  <c r="AN822" i="228"/>
  <c r="AN821" i="228"/>
  <c r="AN820" i="228"/>
  <c r="AN819" i="228"/>
  <c r="AN818" i="228"/>
  <c r="AN817" i="228"/>
  <c r="AN816" i="228"/>
  <c r="AN815" i="228"/>
  <c r="AN814" i="228"/>
  <c r="AN813" i="228"/>
  <c r="AN812" i="228"/>
  <c r="AN811" i="228"/>
  <c r="AN810" i="228"/>
  <c r="AN809" i="228"/>
  <c r="AN808" i="228"/>
  <c r="AN807" i="228"/>
  <c r="AN806" i="228"/>
  <c r="AN805" i="228"/>
  <c r="AN804" i="228"/>
  <c r="AN803" i="228"/>
  <c r="AN802" i="228"/>
  <c r="AN801" i="228"/>
  <c r="AN800" i="228"/>
  <c r="AN799" i="228"/>
  <c r="AN798" i="228"/>
  <c r="AN797" i="228"/>
  <c r="AN796" i="228"/>
  <c r="AN795" i="228"/>
  <c r="AN794" i="228"/>
  <c r="AN793" i="228"/>
  <c r="AN792" i="228"/>
  <c r="AN791" i="228"/>
  <c r="AN790" i="228"/>
  <c r="AN789" i="228"/>
  <c r="AN788" i="228"/>
  <c r="AN787" i="228"/>
  <c r="AN786" i="228"/>
  <c r="AN785" i="228"/>
  <c r="AN784" i="228"/>
  <c r="AN783" i="228"/>
  <c r="AN782" i="228"/>
  <c r="AN781" i="228"/>
  <c r="AN780" i="228"/>
  <c r="AN779" i="228"/>
  <c r="AN778" i="228"/>
  <c r="AN777" i="228"/>
  <c r="AN776" i="228"/>
  <c r="AN775" i="228"/>
  <c r="AN774" i="228"/>
  <c r="AN773" i="228"/>
  <c r="AN772" i="228"/>
  <c r="AN771" i="228"/>
  <c r="AN770" i="228"/>
  <c r="AN769" i="228"/>
  <c r="AN768" i="228"/>
  <c r="AN767" i="228"/>
  <c r="AN766" i="228"/>
  <c r="AN765" i="228"/>
  <c r="AN764" i="228"/>
  <c r="AN763" i="228"/>
  <c r="AN762" i="228"/>
  <c r="AN761" i="228"/>
  <c r="AN760" i="228"/>
  <c r="AN759" i="228"/>
  <c r="AN758" i="228"/>
  <c r="AN757" i="228"/>
  <c r="AN756" i="228"/>
  <c r="AN755" i="228"/>
  <c r="AN754" i="228"/>
  <c r="AN753" i="228"/>
  <c r="AN752" i="228"/>
  <c r="AN751" i="228"/>
  <c r="AN750" i="228"/>
  <c r="AN749" i="228"/>
  <c r="AN748" i="228"/>
  <c r="AN747" i="228"/>
  <c r="AN746" i="228"/>
  <c r="AN745" i="228"/>
  <c r="AN744" i="228"/>
  <c r="AN743" i="228"/>
  <c r="AN742" i="228"/>
  <c r="AN741" i="228"/>
  <c r="AN740" i="228"/>
  <c r="AN739" i="228"/>
  <c r="AN738" i="228"/>
  <c r="AN737" i="228"/>
  <c r="AN736" i="228"/>
  <c r="AN735" i="228"/>
  <c r="AN734" i="228"/>
  <c r="AN733" i="228"/>
  <c r="AN732" i="228"/>
  <c r="AN731" i="228"/>
  <c r="AN730" i="228"/>
  <c r="AN729" i="228"/>
  <c r="AN728" i="228"/>
  <c r="AN727" i="228"/>
  <c r="AN726" i="228"/>
  <c r="AN725" i="228"/>
  <c r="AN724" i="228"/>
  <c r="AN723" i="228"/>
  <c r="AN722" i="228"/>
  <c r="AN721" i="228"/>
  <c r="AN720" i="228"/>
  <c r="AN719" i="228"/>
  <c r="AN718" i="228"/>
  <c r="AN717" i="228"/>
  <c r="AN716" i="228"/>
  <c r="AN715" i="228"/>
  <c r="AN714" i="228"/>
  <c r="AN713" i="228"/>
  <c r="AN712" i="228"/>
  <c r="AN711" i="228"/>
  <c r="AN710" i="228"/>
  <c r="AN709" i="228"/>
  <c r="AN708" i="228"/>
  <c r="AN707" i="228"/>
  <c r="AN706" i="228"/>
  <c r="AN705" i="228"/>
  <c r="AN704" i="228"/>
  <c r="AN703" i="228"/>
  <c r="AN702" i="228"/>
  <c r="AN701" i="228"/>
  <c r="AN700" i="228"/>
  <c r="AN699" i="228"/>
  <c r="AN698" i="228"/>
  <c r="AN697" i="228"/>
  <c r="AN696" i="228"/>
  <c r="AN695" i="228"/>
  <c r="AN694" i="228"/>
  <c r="AN693" i="228"/>
  <c r="AN692" i="228"/>
  <c r="AN691" i="228"/>
  <c r="AN690" i="228"/>
  <c r="AN689" i="228"/>
  <c r="AN688" i="228"/>
  <c r="AN687" i="228"/>
  <c r="AN686" i="228"/>
  <c r="AN685" i="228"/>
  <c r="AN684" i="228"/>
  <c r="AN683" i="228"/>
  <c r="AN682" i="228"/>
  <c r="AN681" i="228"/>
  <c r="AN680" i="228"/>
  <c r="AN679" i="228"/>
  <c r="AN678" i="228"/>
  <c r="AN677" i="228"/>
  <c r="AN676" i="228"/>
  <c r="AN675" i="228"/>
  <c r="AN674" i="228"/>
  <c r="AN673" i="228"/>
  <c r="AN672" i="228"/>
  <c r="AN671" i="228"/>
  <c r="AN670" i="228"/>
  <c r="AN669" i="228"/>
  <c r="AN668" i="228"/>
  <c r="AN667" i="228"/>
  <c r="AN666" i="228"/>
  <c r="AN665" i="228"/>
  <c r="AN664" i="228"/>
  <c r="AN663" i="228"/>
  <c r="AN662" i="228"/>
  <c r="AN661" i="228"/>
  <c r="AN660" i="228"/>
  <c r="AN659" i="228"/>
  <c r="AN658" i="228"/>
  <c r="AN657" i="228"/>
  <c r="AN656" i="228"/>
  <c r="AN655" i="228"/>
  <c r="AN654" i="228"/>
  <c r="AN653" i="228"/>
  <c r="AN652" i="228"/>
  <c r="AN651" i="228"/>
  <c r="AN650" i="228"/>
  <c r="AN649" i="228"/>
  <c r="AN648" i="228"/>
  <c r="AN647" i="228"/>
  <c r="AN646" i="228"/>
  <c r="AN645" i="228"/>
  <c r="AN644" i="228"/>
  <c r="AN643" i="228"/>
  <c r="AN642" i="228"/>
  <c r="AN641" i="228"/>
  <c r="AN640" i="228"/>
  <c r="AN639" i="228"/>
  <c r="AN638" i="228"/>
  <c r="AN637" i="228"/>
  <c r="AN636" i="228"/>
  <c r="AN635" i="228"/>
  <c r="AN634" i="228"/>
  <c r="AN633" i="228"/>
  <c r="AN632" i="228"/>
  <c r="AN631" i="228"/>
  <c r="AN630" i="228"/>
  <c r="AN629" i="228"/>
  <c r="AN628" i="228"/>
  <c r="AN627" i="228"/>
  <c r="AN626" i="228"/>
  <c r="AN625" i="228"/>
  <c r="AN624" i="228"/>
  <c r="AN623" i="228"/>
  <c r="AN622" i="228"/>
  <c r="AN621" i="228"/>
  <c r="AN620" i="228"/>
  <c r="AN619" i="228"/>
  <c r="AN618" i="228"/>
  <c r="AN617" i="228"/>
  <c r="AN616" i="228"/>
  <c r="AN615" i="228"/>
  <c r="AN614" i="228"/>
  <c r="AN613" i="228"/>
  <c r="AN612" i="228"/>
  <c r="AN611" i="228"/>
  <c r="AN610" i="228"/>
  <c r="AN609" i="228"/>
  <c r="AN608" i="228"/>
  <c r="AN607" i="228"/>
  <c r="AN606" i="228"/>
  <c r="AN605" i="228"/>
  <c r="AN604" i="228"/>
  <c r="AN603" i="228"/>
  <c r="AN602" i="228"/>
  <c r="AN601" i="228"/>
  <c r="AN600" i="228"/>
  <c r="AN599" i="228"/>
  <c r="AN598" i="228"/>
  <c r="AN597" i="228"/>
  <c r="AN596" i="228"/>
  <c r="AN595" i="228"/>
  <c r="AN594" i="228"/>
  <c r="AN593" i="228"/>
  <c r="AN592" i="228"/>
  <c r="AN591" i="228"/>
  <c r="AN590" i="228"/>
  <c r="AN589" i="228"/>
  <c r="AN588" i="228"/>
  <c r="AN587" i="228"/>
  <c r="AN586" i="228"/>
  <c r="AN585" i="228"/>
  <c r="AN584" i="228"/>
  <c r="AN583" i="228"/>
  <c r="AN582" i="228"/>
  <c r="AN581" i="228"/>
  <c r="AN580" i="228"/>
  <c r="AN579" i="228"/>
  <c r="AN578" i="228"/>
  <c r="AN577" i="228"/>
  <c r="AN576" i="228"/>
  <c r="AN575" i="228"/>
  <c r="AN574" i="228"/>
  <c r="AN573" i="228"/>
  <c r="AN572" i="228"/>
  <c r="AN571" i="228"/>
  <c r="AN570" i="228"/>
  <c r="AN569" i="228"/>
  <c r="AN568" i="228"/>
  <c r="AN567" i="228"/>
  <c r="AN566" i="228"/>
  <c r="AN565" i="228"/>
  <c r="AN564" i="228"/>
  <c r="AN563" i="228"/>
  <c r="AN562" i="228"/>
  <c r="AN561" i="228"/>
  <c r="AN560" i="228"/>
  <c r="AN559" i="228"/>
  <c r="AN558" i="228"/>
  <c r="AN557" i="228"/>
  <c r="AN556" i="228"/>
  <c r="AN555" i="228"/>
  <c r="AN554" i="228"/>
  <c r="AN553" i="228"/>
  <c r="AN552" i="228"/>
  <c r="AN551" i="228"/>
  <c r="AN550" i="228"/>
  <c r="AN549" i="228"/>
  <c r="AN548" i="228"/>
  <c r="AN547" i="228"/>
  <c r="AN546" i="228"/>
  <c r="AN545" i="228"/>
  <c r="AN544" i="228"/>
  <c r="AN543" i="228"/>
  <c r="AN542" i="228"/>
  <c r="AN541" i="228"/>
  <c r="AN540" i="228"/>
  <c r="AN539" i="228"/>
  <c r="AN538" i="228"/>
  <c r="AN537" i="228"/>
  <c r="AN536" i="228"/>
  <c r="AN535" i="228"/>
  <c r="AN534" i="228"/>
  <c r="AN533" i="228"/>
  <c r="AN532" i="228"/>
  <c r="AN531" i="228"/>
  <c r="AN530" i="228"/>
  <c r="AN529" i="228"/>
  <c r="AN528" i="228"/>
  <c r="AN527" i="228"/>
  <c r="AN526" i="228"/>
  <c r="AN525" i="228"/>
  <c r="AN524" i="228"/>
  <c r="AN523" i="228"/>
  <c r="AN522" i="228"/>
  <c r="AN521" i="228"/>
  <c r="AN520" i="228"/>
  <c r="AN519" i="228"/>
  <c r="AN518" i="228"/>
  <c r="AN517" i="228"/>
  <c r="AN516" i="228"/>
  <c r="AN515" i="228"/>
  <c r="AN514" i="228"/>
  <c r="AN513" i="228"/>
  <c r="AN512" i="228"/>
  <c r="AN511" i="228"/>
  <c r="AN510" i="228"/>
  <c r="AN509" i="228"/>
  <c r="AN508" i="228"/>
  <c r="AN507" i="228"/>
  <c r="AN506" i="228"/>
  <c r="AN505" i="228"/>
  <c r="AN504" i="228"/>
  <c r="AN503" i="228"/>
  <c r="AN502" i="228"/>
  <c r="AN501" i="228"/>
  <c r="AN500" i="228"/>
  <c r="AN499" i="228"/>
  <c r="AN498" i="228"/>
  <c r="AN497" i="228"/>
  <c r="AN496" i="228"/>
  <c r="AN495" i="228"/>
  <c r="AN494" i="228"/>
  <c r="AN493" i="228"/>
  <c r="AN492" i="228"/>
  <c r="AN491" i="228"/>
  <c r="AN490" i="228"/>
  <c r="AN489" i="228"/>
  <c r="AN488" i="228"/>
  <c r="AN487" i="228"/>
  <c r="AN486" i="228"/>
  <c r="AN485" i="228"/>
  <c r="AN484" i="228"/>
  <c r="AN483" i="228"/>
  <c r="AN482" i="228"/>
  <c r="AN481" i="228"/>
  <c r="AN480" i="228"/>
  <c r="AN479" i="228"/>
  <c r="AN478" i="228"/>
  <c r="AN477" i="228"/>
  <c r="AN476" i="228"/>
  <c r="AN475" i="228"/>
  <c r="AN474" i="228"/>
  <c r="AN473" i="228"/>
  <c r="AN472" i="228"/>
  <c r="AN471" i="228"/>
  <c r="AN470" i="228"/>
  <c r="AN469" i="228"/>
  <c r="AN468" i="228"/>
  <c r="AN467" i="228"/>
  <c r="AN466" i="228"/>
  <c r="AN465" i="228"/>
  <c r="AN464" i="228"/>
  <c r="AN463" i="228"/>
  <c r="AN462" i="228"/>
  <c r="AN461" i="228"/>
  <c r="AN460" i="228"/>
  <c r="AN459" i="228"/>
  <c r="AN458" i="228"/>
  <c r="AN457" i="228"/>
  <c r="AN456" i="228"/>
  <c r="AN455" i="228"/>
  <c r="AN454" i="228"/>
  <c r="AN453" i="228"/>
  <c r="AN452" i="228"/>
  <c r="AN451" i="228"/>
  <c r="AN450" i="228"/>
  <c r="AN449" i="228"/>
  <c r="AN448" i="228"/>
  <c r="AN447" i="228"/>
  <c r="AN446" i="228"/>
  <c r="AN445" i="228"/>
  <c r="AN444" i="228"/>
  <c r="AN443" i="228"/>
  <c r="AN442" i="228"/>
  <c r="AN441" i="228"/>
  <c r="AN440" i="228"/>
  <c r="AN439" i="228"/>
  <c r="AN438" i="228"/>
  <c r="AN437" i="228"/>
  <c r="AN436" i="228"/>
  <c r="AN435" i="228"/>
  <c r="AN434" i="228"/>
  <c r="AN433" i="228"/>
  <c r="AN432" i="228"/>
  <c r="AN431" i="228"/>
  <c r="AN430" i="228"/>
  <c r="AN429" i="228"/>
  <c r="AN428" i="228"/>
  <c r="AN427" i="228"/>
  <c r="AN426" i="228"/>
  <c r="AN425" i="228"/>
  <c r="AN424" i="228"/>
  <c r="AN423" i="228"/>
  <c r="AN422" i="228"/>
  <c r="AN421" i="228"/>
  <c r="AN420" i="228"/>
  <c r="AN419" i="228"/>
  <c r="AN418" i="228"/>
  <c r="AN417" i="228"/>
  <c r="AN416" i="228"/>
  <c r="AN415" i="228"/>
  <c r="AN414" i="228"/>
  <c r="AN413" i="228"/>
  <c r="AN412" i="228"/>
  <c r="AN411" i="228"/>
  <c r="AN410" i="228"/>
  <c r="AN409" i="228"/>
  <c r="AN408" i="228"/>
  <c r="AN407" i="228"/>
  <c r="AN406" i="228"/>
  <c r="AN405" i="228"/>
  <c r="AN404" i="228"/>
  <c r="AN403" i="228"/>
  <c r="AN402" i="228"/>
  <c r="AN401" i="228"/>
  <c r="AN400" i="228"/>
  <c r="AN399" i="228"/>
  <c r="AN398" i="228"/>
  <c r="AN397" i="228"/>
  <c r="AN396" i="228"/>
  <c r="AN395" i="228"/>
  <c r="AN394" i="228"/>
  <c r="AN393" i="228"/>
  <c r="AN392" i="228"/>
  <c r="AN391" i="228"/>
  <c r="AN390" i="228"/>
  <c r="AN389" i="228"/>
  <c r="AN388" i="228"/>
  <c r="AN387" i="228"/>
  <c r="AN386" i="228"/>
  <c r="AN385" i="228"/>
  <c r="AN384" i="228"/>
  <c r="AN383" i="228"/>
  <c r="AN382" i="228"/>
  <c r="AN381" i="228"/>
  <c r="AN380" i="228"/>
  <c r="AN379" i="228"/>
  <c r="AN378" i="228"/>
  <c r="AN377" i="228"/>
  <c r="AN376" i="228"/>
  <c r="AN375" i="228"/>
  <c r="AN374" i="228"/>
  <c r="AN373" i="228"/>
  <c r="AN372" i="228"/>
  <c r="AN371" i="228"/>
  <c r="AN370" i="228"/>
  <c r="AN369" i="228"/>
  <c r="AN368" i="228"/>
  <c r="AN367" i="228"/>
  <c r="AN366" i="228"/>
  <c r="AN365" i="228"/>
  <c r="AN364" i="228"/>
  <c r="AN363" i="228"/>
  <c r="AN362" i="228"/>
  <c r="AN361" i="228"/>
  <c r="AN360" i="228"/>
  <c r="AN359" i="228"/>
  <c r="AN358" i="228"/>
  <c r="AN357" i="228"/>
  <c r="AN356" i="228"/>
  <c r="AN355" i="228"/>
  <c r="AN354" i="228"/>
  <c r="AN353" i="228"/>
  <c r="AN352" i="228"/>
  <c r="AN351" i="228"/>
  <c r="AN350" i="228"/>
  <c r="AN349" i="228"/>
  <c r="AN348" i="228"/>
  <c r="AN347" i="228"/>
  <c r="AN346" i="228"/>
  <c r="AN345" i="228"/>
  <c r="AN344" i="228"/>
  <c r="AN343" i="228"/>
  <c r="AN342" i="228"/>
  <c r="AN341" i="228"/>
  <c r="AN340" i="228"/>
  <c r="AN339" i="228"/>
  <c r="AN338" i="228"/>
  <c r="AN337" i="228"/>
  <c r="AN336" i="228"/>
  <c r="AN335" i="228"/>
  <c r="AN334" i="228"/>
  <c r="AN333" i="228"/>
  <c r="AN332" i="228"/>
  <c r="AN331" i="228"/>
  <c r="AN330" i="228"/>
  <c r="AN329" i="228"/>
  <c r="AN328" i="228"/>
  <c r="AN327" i="228"/>
  <c r="AN326" i="228"/>
  <c r="AN325" i="228"/>
  <c r="AN324" i="228"/>
  <c r="AN323" i="228"/>
  <c r="AN322" i="228"/>
  <c r="AN321" i="228"/>
  <c r="AN320" i="228"/>
  <c r="AN319" i="228"/>
  <c r="AN318" i="228"/>
  <c r="AN317" i="228"/>
  <c r="AN316" i="228"/>
  <c r="AN315" i="228"/>
  <c r="AN314" i="228"/>
  <c r="AN313" i="228"/>
  <c r="AN312" i="228"/>
  <c r="AN311" i="228"/>
  <c r="AN310" i="228"/>
  <c r="AN309" i="228"/>
  <c r="AN308" i="228"/>
  <c r="AN307" i="228"/>
  <c r="AN306" i="228"/>
  <c r="AN305" i="228"/>
  <c r="AN304" i="228"/>
  <c r="AN303" i="228"/>
  <c r="AN302" i="228"/>
  <c r="AN301" i="228"/>
  <c r="AN300" i="228"/>
  <c r="AN299" i="228"/>
  <c r="AN298" i="228"/>
  <c r="AN297" i="228"/>
  <c r="AN296" i="228"/>
  <c r="AN295" i="228"/>
  <c r="AN294" i="228"/>
  <c r="AN293" i="228"/>
  <c r="AN292" i="228"/>
  <c r="AN291" i="228"/>
  <c r="AN290" i="228"/>
  <c r="AN289" i="228"/>
  <c r="AN288" i="228"/>
  <c r="AN287" i="228"/>
  <c r="AN286" i="228"/>
  <c r="AN285" i="228"/>
  <c r="AN284" i="228"/>
  <c r="AN283" i="228"/>
  <c r="AN282" i="228"/>
  <c r="AN281" i="228"/>
  <c r="AN280" i="228"/>
  <c r="AN279" i="228"/>
  <c r="AN278" i="228"/>
  <c r="AN277" i="228"/>
  <c r="AN276" i="228"/>
  <c r="AN275" i="228"/>
  <c r="AN274" i="228"/>
  <c r="AN273" i="228"/>
  <c r="AN272" i="228"/>
  <c r="AN271" i="228"/>
  <c r="AN270" i="228"/>
  <c r="AN269" i="228"/>
  <c r="AN268" i="228"/>
  <c r="AN267" i="228"/>
  <c r="AN266" i="228"/>
  <c r="AN265" i="228"/>
  <c r="AN264" i="228"/>
  <c r="AN263" i="228"/>
  <c r="AN262" i="228"/>
  <c r="AN261" i="228"/>
  <c r="AN260" i="228"/>
  <c r="AN259" i="228"/>
  <c r="AN258" i="228"/>
  <c r="AN257" i="228"/>
  <c r="AN256" i="228"/>
  <c r="AN255" i="228"/>
  <c r="AN254" i="228"/>
  <c r="AN253" i="228"/>
  <c r="AN252" i="228"/>
  <c r="AN251" i="228"/>
  <c r="AN250" i="228"/>
  <c r="AN249" i="228"/>
  <c r="AN248" i="228"/>
  <c r="AN247" i="228"/>
  <c r="AN246" i="228"/>
  <c r="AN245" i="228"/>
  <c r="AN244" i="228"/>
  <c r="AN243" i="228"/>
  <c r="AN242" i="228"/>
  <c r="AN241" i="228"/>
  <c r="AN240" i="228"/>
  <c r="AN239" i="228"/>
  <c r="AN238" i="228"/>
  <c r="AN237" i="228"/>
  <c r="AN236" i="228"/>
  <c r="AN235" i="228"/>
  <c r="AN234" i="228"/>
  <c r="AN233" i="228"/>
  <c r="AN232" i="228"/>
  <c r="AN231" i="228"/>
  <c r="AN230" i="228"/>
  <c r="AN229" i="228"/>
  <c r="AN228" i="228"/>
  <c r="AN227" i="228"/>
  <c r="AN226" i="228"/>
  <c r="AN225" i="228"/>
  <c r="AN224" i="228"/>
  <c r="AN223" i="228"/>
  <c r="AN222" i="228"/>
  <c r="AN221" i="228"/>
  <c r="AN220" i="228"/>
  <c r="AN219" i="228"/>
  <c r="AN218" i="228"/>
  <c r="AN217" i="228"/>
  <c r="AN216" i="228"/>
  <c r="AN215" i="228"/>
  <c r="AN214" i="228"/>
  <c r="AN213" i="228"/>
  <c r="AN212" i="228"/>
  <c r="AN211" i="228"/>
  <c r="AN210" i="228"/>
  <c r="AN209" i="228"/>
  <c r="AN208" i="228"/>
  <c r="AN207" i="228"/>
  <c r="AN206" i="228"/>
  <c r="AN205" i="228"/>
  <c r="AN204" i="228"/>
  <c r="AN203" i="228"/>
  <c r="AN202" i="228"/>
  <c r="AN201" i="228"/>
  <c r="AN200" i="228"/>
  <c r="AN199" i="228"/>
  <c r="AN198" i="228"/>
  <c r="AN197" i="228"/>
  <c r="AN196" i="228"/>
  <c r="AN195" i="228"/>
  <c r="AN194" i="228"/>
  <c r="AN193" i="228"/>
  <c r="AN192" i="228"/>
  <c r="AN191" i="228"/>
  <c r="AN190" i="228"/>
  <c r="AN189" i="228"/>
  <c r="AN188" i="228"/>
  <c r="AN187" i="228"/>
  <c r="AN186" i="228"/>
  <c r="AN185" i="228"/>
  <c r="AN184" i="228"/>
  <c r="AN183" i="228"/>
  <c r="AN182" i="228"/>
  <c r="AN181" i="228"/>
  <c r="AN180" i="228"/>
  <c r="AN179" i="228"/>
  <c r="AN178" i="228"/>
  <c r="AN177" i="228"/>
  <c r="AN176" i="228"/>
  <c r="AN175" i="228"/>
  <c r="AN174" i="228"/>
  <c r="AN173" i="228"/>
  <c r="AN172" i="228"/>
  <c r="AN171" i="228"/>
  <c r="AN170" i="228"/>
  <c r="AN169" i="228"/>
  <c r="AN168" i="228"/>
  <c r="AN167" i="228"/>
  <c r="AN166" i="228"/>
  <c r="AN165" i="228"/>
  <c r="AN164" i="228"/>
  <c r="AN163" i="228"/>
  <c r="AN162" i="228"/>
  <c r="AN161" i="228"/>
  <c r="AN160" i="228"/>
  <c r="AN159" i="228"/>
  <c r="AN158" i="228"/>
  <c r="AN157" i="228"/>
  <c r="AN156" i="228"/>
  <c r="AN155" i="228"/>
  <c r="AN154" i="228"/>
  <c r="AN153" i="228"/>
  <c r="AN152" i="228"/>
  <c r="AN151" i="228"/>
  <c r="AN150" i="228"/>
  <c r="AN149" i="228"/>
  <c r="AN148" i="228"/>
  <c r="AN147" i="228"/>
  <c r="AN146" i="228"/>
  <c r="AN145" i="228"/>
  <c r="AN144" i="228"/>
  <c r="AN143" i="228"/>
  <c r="AN142" i="228"/>
  <c r="AN141" i="228"/>
  <c r="R141" i="228"/>
  <c r="P141" i="228"/>
  <c r="O141" i="228"/>
  <c r="N141" i="228"/>
  <c r="M141" i="228"/>
  <c r="L141" i="228"/>
  <c r="K141" i="228"/>
  <c r="J141" i="228"/>
  <c r="I141" i="228"/>
  <c r="H141" i="228"/>
  <c r="F141" i="228"/>
  <c r="E141" i="228"/>
  <c r="D141" i="228"/>
  <c r="C141" i="228"/>
  <c r="B141" i="228"/>
  <c r="AN140" i="228"/>
  <c r="R140" i="228"/>
  <c r="P140" i="228"/>
  <c r="O140" i="228"/>
  <c r="N140" i="228"/>
  <c r="M140" i="228"/>
  <c r="L140" i="228"/>
  <c r="K140" i="228"/>
  <c r="J140" i="228"/>
  <c r="I140" i="228"/>
  <c r="H140" i="228"/>
  <c r="F140" i="228"/>
  <c r="E140" i="228"/>
  <c r="D140" i="228"/>
  <c r="C140" i="228"/>
  <c r="B140" i="228"/>
  <c r="AN139" i="228"/>
  <c r="R139" i="228"/>
  <c r="P139" i="228"/>
  <c r="O139" i="228"/>
  <c r="N139" i="228"/>
  <c r="M139" i="228"/>
  <c r="L139" i="228"/>
  <c r="K139" i="228"/>
  <c r="J139" i="228"/>
  <c r="I139" i="228"/>
  <c r="H139" i="228"/>
  <c r="F139" i="228"/>
  <c r="E139" i="228"/>
  <c r="D139" i="228"/>
  <c r="C139" i="228"/>
  <c r="B139" i="228"/>
  <c r="AN138" i="228"/>
  <c r="R138" i="228"/>
  <c r="P138" i="228"/>
  <c r="O138" i="228"/>
  <c r="N138" i="228"/>
  <c r="M138" i="228"/>
  <c r="L138" i="228"/>
  <c r="K138" i="228"/>
  <c r="J138" i="228"/>
  <c r="I138" i="228"/>
  <c r="H138" i="228"/>
  <c r="F138" i="228"/>
  <c r="E138" i="228"/>
  <c r="D138" i="228"/>
  <c r="C138" i="228"/>
  <c r="B138" i="228"/>
  <c r="AN137" i="228"/>
  <c r="R137" i="228"/>
  <c r="P137" i="228"/>
  <c r="O137" i="228"/>
  <c r="N137" i="228"/>
  <c r="M137" i="228"/>
  <c r="L137" i="228"/>
  <c r="K137" i="228"/>
  <c r="J137" i="228"/>
  <c r="I137" i="228"/>
  <c r="H137" i="228"/>
  <c r="F137" i="228"/>
  <c r="E137" i="228"/>
  <c r="D137" i="228"/>
  <c r="C137" i="228"/>
  <c r="B137" i="228"/>
  <c r="AN136" i="228"/>
  <c r="R136" i="228"/>
  <c r="P136" i="228"/>
  <c r="O136" i="228"/>
  <c r="N136" i="228"/>
  <c r="M136" i="228"/>
  <c r="L136" i="228"/>
  <c r="K136" i="228"/>
  <c r="J136" i="228"/>
  <c r="I136" i="228"/>
  <c r="H136" i="228"/>
  <c r="F136" i="228"/>
  <c r="E136" i="228"/>
  <c r="D136" i="228"/>
  <c r="C136" i="228"/>
  <c r="B136" i="228"/>
  <c r="AN135" i="228"/>
  <c r="R135" i="228"/>
  <c r="P135" i="228"/>
  <c r="O135" i="228"/>
  <c r="N135" i="228"/>
  <c r="M135" i="228"/>
  <c r="L135" i="228"/>
  <c r="K135" i="228"/>
  <c r="J135" i="228"/>
  <c r="I135" i="228"/>
  <c r="H135" i="228"/>
  <c r="F135" i="228"/>
  <c r="E135" i="228"/>
  <c r="D135" i="228"/>
  <c r="C135" i="228"/>
  <c r="B135" i="228"/>
  <c r="AN134" i="228"/>
  <c r="R134" i="228"/>
  <c r="P134" i="228"/>
  <c r="O134" i="228"/>
  <c r="N134" i="228"/>
  <c r="M134" i="228"/>
  <c r="L134" i="228"/>
  <c r="K134" i="228"/>
  <c r="J134" i="228"/>
  <c r="I134" i="228"/>
  <c r="H134" i="228"/>
  <c r="F134" i="228"/>
  <c r="E134" i="228"/>
  <c r="D134" i="228"/>
  <c r="C134" i="228"/>
  <c r="B134" i="228"/>
  <c r="AN133" i="228"/>
  <c r="R133" i="228"/>
  <c r="P133" i="228"/>
  <c r="O133" i="228"/>
  <c r="N133" i="228"/>
  <c r="M133" i="228"/>
  <c r="L133" i="228"/>
  <c r="K133" i="228"/>
  <c r="J133" i="228"/>
  <c r="I133" i="228"/>
  <c r="H133" i="228"/>
  <c r="F133" i="228"/>
  <c r="E133" i="228"/>
  <c r="D133" i="228"/>
  <c r="C133" i="228"/>
  <c r="B133" i="228"/>
  <c r="AN132" i="228"/>
  <c r="R132" i="228"/>
  <c r="P132" i="228"/>
  <c r="O132" i="228"/>
  <c r="N132" i="228"/>
  <c r="M132" i="228"/>
  <c r="L132" i="228"/>
  <c r="K132" i="228"/>
  <c r="J132" i="228"/>
  <c r="I132" i="228"/>
  <c r="H132" i="228"/>
  <c r="F132" i="228"/>
  <c r="E132" i="228"/>
  <c r="D132" i="228"/>
  <c r="C132" i="228"/>
  <c r="B132" i="228"/>
  <c r="AN131" i="228"/>
  <c r="R131" i="228"/>
  <c r="P131" i="228"/>
  <c r="O131" i="228"/>
  <c r="N131" i="228"/>
  <c r="M131" i="228"/>
  <c r="L131" i="228"/>
  <c r="K131" i="228"/>
  <c r="J131" i="228"/>
  <c r="I131" i="228"/>
  <c r="H131" i="228"/>
  <c r="F131" i="228"/>
  <c r="E131" i="228"/>
  <c r="D131" i="228"/>
  <c r="C131" i="228"/>
  <c r="B131" i="228"/>
  <c r="AN130" i="228"/>
  <c r="R130" i="228"/>
  <c r="P130" i="228"/>
  <c r="O130" i="228"/>
  <c r="N130" i="228"/>
  <c r="M130" i="228"/>
  <c r="L130" i="228"/>
  <c r="K130" i="228"/>
  <c r="J130" i="228"/>
  <c r="I130" i="228"/>
  <c r="H130" i="228"/>
  <c r="F130" i="228"/>
  <c r="E130" i="228"/>
  <c r="D130" i="228"/>
  <c r="C130" i="228"/>
  <c r="B130" i="228"/>
  <c r="AN129" i="228"/>
  <c r="R129" i="228"/>
  <c r="P129" i="228"/>
  <c r="O129" i="228"/>
  <c r="N129" i="228"/>
  <c r="M129" i="228"/>
  <c r="L129" i="228"/>
  <c r="K129" i="228"/>
  <c r="J129" i="228"/>
  <c r="I129" i="228"/>
  <c r="H129" i="228"/>
  <c r="F129" i="228"/>
  <c r="E129" i="228"/>
  <c r="D129" i="228"/>
  <c r="C129" i="228"/>
  <c r="B129" i="228"/>
  <c r="AN128" i="228"/>
  <c r="R128" i="228"/>
  <c r="P128" i="228"/>
  <c r="O128" i="228"/>
  <c r="N128" i="228"/>
  <c r="M128" i="228"/>
  <c r="L128" i="228"/>
  <c r="K128" i="228"/>
  <c r="J128" i="228"/>
  <c r="I128" i="228"/>
  <c r="H128" i="228"/>
  <c r="F128" i="228"/>
  <c r="E128" i="228"/>
  <c r="D128" i="228"/>
  <c r="C128" i="228"/>
  <c r="B128" i="228"/>
  <c r="AN127" i="228"/>
  <c r="R127" i="228"/>
  <c r="P127" i="228"/>
  <c r="O127" i="228"/>
  <c r="N127" i="228"/>
  <c r="M127" i="228"/>
  <c r="L127" i="228"/>
  <c r="K127" i="228"/>
  <c r="J127" i="228"/>
  <c r="I127" i="228"/>
  <c r="H127" i="228"/>
  <c r="F127" i="228"/>
  <c r="E127" i="228"/>
  <c r="D127" i="228"/>
  <c r="C127" i="228"/>
  <c r="B127" i="228"/>
  <c r="AN126" i="228"/>
  <c r="R126" i="228"/>
  <c r="P126" i="228"/>
  <c r="O126" i="228"/>
  <c r="N126" i="228"/>
  <c r="M126" i="228"/>
  <c r="L126" i="228"/>
  <c r="K126" i="228"/>
  <c r="J126" i="228"/>
  <c r="I126" i="228"/>
  <c r="H126" i="228"/>
  <c r="F126" i="228"/>
  <c r="E126" i="228"/>
  <c r="D126" i="228"/>
  <c r="C126" i="228"/>
  <c r="B126" i="228"/>
  <c r="AN125" i="228"/>
  <c r="R125" i="228"/>
  <c r="P125" i="228"/>
  <c r="O125" i="228"/>
  <c r="N125" i="228"/>
  <c r="M125" i="228"/>
  <c r="L125" i="228"/>
  <c r="K125" i="228"/>
  <c r="J125" i="228"/>
  <c r="I125" i="228"/>
  <c r="H125" i="228"/>
  <c r="F125" i="228"/>
  <c r="E125" i="228"/>
  <c r="D125" i="228"/>
  <c r="C125" i="228"/>
  <c r="B125" i="228"/>
  <c r="AN124" i="228"/>
  <c r="R124" i="228"/>
  <c r="P124" i="228"/>
  <c r="O124" i="228"/>
  <c r="N124" i="228"/>
  <c r="M124" i="228"/>
  <c r="L124" i="228"/>
  <c r="K124" i="228"/>
  <c r="J124" i="228"/>
  <c r="I124" i="228"/>
  <c r="H124" i="228"/>
  <c r="F124" i="228"/>
  <c r="E124" i="228"/>
  <c r="D124" i="228"/>
  <c r="C124" i="228"/>
  <c r="B124" i="228"/>
  <c r="AN123" i="228"/>
  <c r="R123" i="228"/>
  <c r="P123" i="228"/>
  <c r="O123" i="228"/>
  <c r="N123" i="228"/>
  <c r="M123" i="228"/>
  <c r="L123" i="228"/>
  <c r="K123" i="228"/>
  <c r="J123" i="228"/>
  <c r="I123" i="228"/>
  <c r="H123" i="228"/>
  <c r="F123" i="228"/>
  <c r="E123" i="228"/>
  <c r="D123" i="228"/>
  <c r="C123" i="228"/>
  <c r="B123" i="228"/>
  <c r="AN122" i="228"/>
  <c r="R122" i="228"/>
  <c r="P122" i="228"/>
  <c r="O122" i="228"/>
  <c r="N122" i="228"/>
  <c r="M122" i="228"/>
  <c r="L122" i="228"/>
  <c r="K122" i="228"/>
  <c r="J122" i="228"/>
  <c r="I122" i="228"/>
  <c r="H122" i="228"/>
  <c r="F122" i="228"/>
  <c r="E122" i="228"/>
  <c r="D122" i="228"/>
  <c r="C122" i="228"/>
  <c r="B122" i="228"/>
  <c r="AN121" i="228"/>
  <c r="R121" i="228"/>
  <c r="P121" i="228"/>
  <c r="O121" i="228"/>
  <c r="N121" i="228"/>
  <c r="M121" i="228"/>
  <c r="L121" i="228"/>
  <c r="K121" i="228"/>
  <c r="J121" i="228"/>
  <c r="I121" i="228"/>
  <c r="H121" i="228"/>
  <c r="F121" i="228"/>
  <c r="E121" i="228"/>
  <c r="D121" i="228"/>
  <c r="C121" i="228"/>
  <c r="B121" i="228"/>
  <c r="AN120" i="228"/>
  <c r="R120" i="228"/>
  <c r="P120" i="228"/>
  <c r="O120" i="228"/>
  <c r="N120" i="228"/>
  <c r="M120" i="228"/>
  <c r="L120" i="228"/>
  <c r="K120" i="228"/>
  <c r="J120" i="228"/>
  <c r="I120" i="228"/>
  <c r="H120" i="228"/>
  <c r="F120" i="228"/>
  <c r="E120" i="228"/>
  <c r="D120" i="228"/>
  <c r="C120" i="228"/>
  <c r="B120" i="228"/>
  <c r="AN119" i="228"/>
  <c r="R119" i="228"/>
  <c r="P119" i="228"/>
  <c r="O119" i="228"/>
  <c r="N119" i="228"/>
  <c r="M119" i="228"/>
  <c r="L119" i="228"/>
  <c r="K119" i="228"/>
  <c r="J119" i="228"/>
  <c r="I119" i="228"/>
  <c r="H119" i="228"/>
  <c r="F119" i="228"/>
  <c r="E119" i="228"/>
  <c r="D119" i="228"/>
  <c r="C119" i="228"/>
  <c r="B119" i="228"/>
  <c r="AN118" i="228"/>
  <c r="R118" i="228"/>
  <c r="P118" i="228"/>
  <c r="O118" i="228"/>
  <c r="N118" i="228"/>
  <c r="M118" i="228"/>
  <c r="L118" i="228"/>
  <c r="K118" i="228"/>
  <c r="J118" i="228"/>
  <c r="I118" i="228"/>
  <c r="H118" i="228"/>
  <c r="F118" i="228"/>
  <c r="E118" i="228"/>
  <c r="D118" i="228"/>
  <c r="C118" i="228"/>
  <c r="B118" i="228"/>
  <c r="AN117" i="228"/>
  <c r="R117" i="228"/>
  <c r="P117" i="228"/>
  <c r="O117" i="228"/>
  <c r="N117" i="228"/>
  <c r="M117" i="228"/>
  <c r="L117" i="228"/>
  <c r="K117" i="228"/>
  <c r="J117" i="228"/>
  <c r="I117" i="228"/>
  <c r="H117" i="228"/>
  <c r="F117" i="228"/>
  <c r="E117" i="228"/>
  <c r="D117" i="228"/>
  <c r="C117" i="228"/>
  <c r="B117" i="228"/>
  <c r="AN116" i="228"/>
  <c r="R116" i="228"/>
  <c r="P116" i="228"/>
  <c r="O116" i="228"/>
  <c r="N116" i="228"/>
  <c r="M116" i="228"/>
  <c r="L116" i="228"/>
  <c r="K116" i="228"/>
  <c r="J116" i="228"/>
  <c r="I116" i="228"/>
  <c r="H116" i="228"/>
  <c r="F116" i="228"/>
  <c r="E116" i="228"/>
  <c r="D116" i="228"/>
  <c r="C116" i="228"/>
  <c r="B116" i="228"/>
  <c r="AN115" i="228"/>
  <c r="R115" i="228"/>
  <c r="P115" i="228"/>
  <c r="O115" i="228"/>
  <c r="N115" i="228"/>
  <c r="M115" i="228"/>
  <c r="L115" i="228"/>
  <c r="K115" i="228"/>
  <c r="J115" i="228"/>
  <c r="I115" i="228"/>
  <c r="H115" i="228"/>
  <c r="F115" i="228"/>
  <c r="E115" i="228"/>
  <c r="D115" i="228"/>
  <c r="C115" i="228"/>
  <c r="B115" i="228"/>
  <c r="AN114" i="228"/>
  <c r="R114" i="228"/>
  <c r="P114" i="228"/>
  <c r="O114" i="228"/>
  <c r="N114" i="228"/>
  <c r="M114" i="228"/>
  <c r="L114" i="228"/>
  <c r="K114" i="228"/>
  <c r="J114" i="228"/>
  <c r="I114" i="228"/>
  <c r="H114" i="228"/>
  <c r="F114" i="228"/>
  <c r="E114" i="228"/>
  <c r="D114" i="228"/>
  <c r="C114" i="228"/>
  <c r="B114" i="228"/>
  <c r="AN113" i="228"/>
  <c r="R113" i="228"/>
  <c r="P113" i="228"/>
  <c r="O113" i="228"/>
  <c r="N113" i="228"/>
  <c r="M113" i="228"/>
  <c r="L113" i="228"/>
  <c r="K113" i="228"/>
  <c r="J113" i="228"/>
  <c r="I113" i="228"/>
  <c r="H113" i="228"/>
  <c r="F113" i="228"/>
  <c r="E113" i="228"/>
  <c r="D113" i="228"/>
  <c r="C113" i="228"/>
  <c r="B113" i="228"/>
  <c r="AN112" i="228"/>
  <c r="R112" i="228"/>
  <c r="P112" i="228"/>
  <c r="O112" i="228"/>
  <c r="N112" i="228"/>
  <c r="M112" i="228"/>
  <c r="L112" i="228"/>
  <c r="K112" i="228"/>
  <c r="J112" i="228"/>
  <c r="I112" i="228"/>
  <c r="H112" i="228"/>
  <c r="F112" i="228"/>
  <c r="E112" i="228"/>
  <c r="D112" i="228"/>
  <c r="C112" i="228"/>
  <c r="B112" i="228"/>
  <c r="AN111" i="228"/>
  <c r="R111" i="228"/>
  <c r="P111" i="228"/>
  <c r="O111" i="228"/>
  <c r="N111" i="228"/>
  <c r="M111" i="228"/>
  <c r="L111" i="228"/>
  <c r="K111" i="228"/>
  <c r="J111" i="228"/>
  <c r="I111" i="228"/>
  <c r="H111" i="228"/>
  <c r="F111" i="228"/>
  <c r="E111" i="228"/>
  <c r="D111" i="228"/>
  <c r="C111" i="228"/>
  <c r="B111" i="228"/>
  <c r="AN110" i="228"/>
  <c r="R110" i="228"/>
  <c r="P110" i="228"/>
  <c r="O110" i="228"/>
  <c r="N110" i="228"/>
  <c r="M110" i="228"/>
  <c r="L110" i="228"/>
  <c r="K110" i="228"/>
  <c r="J110" i="228"/>
  <c r="I110" i="228"/>
  <c r="H110" i="228"/>
  <c r="F110" i="228"/>
  <c r="E110" i="228"/>
  <c r="D110" i="228"/>
  <c r="C110" i="228"/>
  <c r="B110" i="228"/>
  <c r="AN109" i="228"/>
  <c r="R109" i="228"/>
  <c r="P109" i="228"/>
  <c r="O109" i="228"/>
  <c r="N109" i="228"/>
  <c r="M109" i="228"/>
  <c r="L109" i="228"/>
  <c r="K109" i="228"/>
  <c r="J109" i="228"/>
  <c r="I109" i="228"/>
  <c r="H109" i="228"/>
  <c r="F109" i="228"/>
  <c r="E109" i="228"/>
  <c r="D109" i="228"/>
  <c r="C109" i="228"/>
  <c r="B109" i="228"/>
  <c r="AN108" i="228"/>
  <c r="R108" i="228"/>
  <c r="P108" i="228"/>
  <c r="O108" i="228"/>
  <c r="N108" i="228"/>
  <c r="M108" i="228"/>
  <c r="L108" i="228"/>
  <c r="K108" i="228"/>
  <c r="J108" i="228"/>
  <c r="I108" i="228"/>
  <c r="H108" i="228"/>
  <c r="F108" i="228"/>
  <c r="E108" i="228"/>
  <c r="D108" i="228"/>
  <c r="C108" i="228"/>
  <c r="B108" i="228"/>
  <c r="AN107" i="228"/>
  <c r="R107" i="228"/>
  <c r="P107" i="228"/>
  <c r="O107" i="228"/>
  <c r="N107" i="228"/>
  <c r="M107" i="228"/>
  <c r="L107" i="228"/>
  <c r="K107" i="228"/>
  <c r="J107" i="228"/>
  <c r="I107" i="228"/>
  <c r="H107" i="228"/>
  <c r="F107" i="228"/>
  <c r="E107" i="228"/>
  <c r="D107" i="228"/>
  <c r="C107" i="228"/>
  <c r="B107" i="228"/>
  <c r="AN106" i="228"/>
  <c r="R106" i="228"/>
  <c r="P106" i="228"/>
  <c r="O106" i="228"/>
  <c r="N106" i="228"/>
  <c r="M106" i="228"/>
  <c r="L106" i="228"/>
  <c r="K106" i="228"/>
  <c r="J106" i="228"/>
  <c r="I106" i="228"/>
  <c r="H106" i="228"/>
  <c r="F106" i="228"/>
  <c r="E106" i="228"/>
  <c r="D106" i="228"/>
  <c r="C106" i="228"/>
  <c r="B106" i="228"/>
  <c r="AN105" i="228"/>
  <c r="R105" i="228"/>
  <c r="P105" i="228"/>
  <c r="O105" i="228"/>
  <c r="N105" i="228"/>
  <c r="M105" i="228"/>
  <c r="L105" i="228"/>
  <c r="K105" i="228"/>
  <c r="J105" i="228"/>
  <c r="I105" i="228"/>
  <c r="H105" i="228"/>
  <c r="F105" i="228"/>
  <c r="E105" i="228"/>
  <c r="D105" i="228"/>
  <c r="C105" i="228"/>
  <c r="B105" i="228"/>
  <c r="AN104" i="228"/>
  <c r="R104" i="228"/>
  <c r="P104" i="228"/>
  <c r="O104" i="228"/>
  <c r="N104" i="228"/>
  <c r="M104" i="228"/>
  <c r="L104" i="228"/>
  <c r="K104" i="228"/>
  <c r="J104" i="228"/>
  <c r="I104" i="228"/>
  <c r="H104" i="228"/>
  <c r="F104" i="228"/>
  <c r="E104" i="228"/>
  <c r="D104" i="228"/>
  <c r="C104" i="228"/>
  <c r="B104" i="228"/>
  <c r="AN103" i="228"/>
  <c r="R103" i="228"/>
  <c r="P103" i="228"/>
  <c r="O103" i="228"/>
  <c r="N103" i="228"/>
  <c r="M103" i="228"/>
  <c r="L103" i="228"/>
  <c r="K103" i="228"/>
  <c r="J103" i="228"/>
  <c r="I103" i="228"/>
  <c r="H103" i="228"/>
  <c r="F103" i="228"/>
  <c r="E103" i="228"/>
  <c r="D103" i="228"/>
  <c r="C103" i="228"/>
  <c r="B103" i="228"/>
  <c r="AN102" i="228"/>
  <c r="R102" i="228"/>
  <c r="P102" i="228"/>
  <c r="O102" i="228"/>
  <c r="N102" i="228"/>
  <c r="M102" i="228"/>
  <c r="L102" i="228"/>
  <c r="K102" i="228"/>
  <c r="J102" i="228"/>
  <c r="I102" i="228"/>
  <c r="H102" i="228"/>
  <c r="F102" i="228"/>
  <c r="E102" i="228"/>
  <c r="D102" i="228"/>
  <c r="C102" i="228"/>
  <c r="B102" i="228"/>
  <c r="AN101" i="228"/>
  <c r="R101" i="228"/>
  <c r="P101" i="228"/>
  <c r="O101" i="228"/>
  <c r="N101" i="228"/>
  <c r="M101" i="228"/>
  <c r="L101" i="228"/>
  <c r="K101" i="228"/>
  <c r="J101" i="228"/>
  <c r="I101" i="228"/>
  <c r="H101" i="228"/>
  <c r="F101" i="228"/>
  <c r="E101" i="228"/>
  <c r="D101" i="228"/>
  <c r="C101" i="228"/>
  <c r="B101" i="228"/>
  <c r="AN100" i="228"/>
  <c r="R100" i="228"/>
  <c r="P100" i="228"/>
  <c r="O100" i="228"/>
  <c r="N100" i="228"/>
  <c r="M100" i="228"/>
  <c r="L100" i="228"/>
  <c r="K100" i="228"/>
  <c r="J100" i="228"/>
  <c r="I100" i="228"/>
  <c r="H100" i="228"/>
  <c r="F100" i="228"/>
  <c r="E100" i="228"/>
  <c r="D100" i="228"/>
  <c r="C100" i="228"/>
  <c r="B100" i="228"/>
  <c r="AN99" i="228"/>
  <c r="R99" i="228"/>
  <c r="P99" i="228"/>
  <c r="O99" i="228"/>
  <c r="N99" i="228"/>
  <c r="M99" i="228"/>
  <c r="L99" i="228"/>
  <c r="K99" i="228"/>
  <c r="J99" i="228"/>
  <c r="I99" i="228"/>
  <c r="H99" i="228"/>
  <c r="F99" i="228"/>
  <c r="E99" i="228"/>
  <c r="D99" i="228"/>
  <c r="C99" i="228"/>
  <c r="B99" i="228"/>
  <c r="AN98" i="228"/>
  <c r="R98" i="228"/>
  <c r="P98" i="228"/>
  <c r="O98" i="228"/>
  <c r="N98" i="228"/>
  <c r="M98" i="228"/>
  <c r="L98" i="228"/>
  <c r="K98" i="228"/>
  <c r="J98" i="228"/>
  <c r="I98" i="228"/>
  <c r="H98" i="228"/>
  <c r="F98" i="228"/>
  <c r="E98" i="228"/>
  <c r="D98" i="228"/>
  <c r="C98" i="228"/>
  <c r="B98" i="228"/>
  <c r="AN97" i="228"/>
  <c r="R97" i="228"/>
  <c r="P97" i="228"/>
  <c r="O97" i="228"/>
  <c r="N97" i="228"/>
  <c r="M97" i="228"/>
  <c r="L97" i="228"/>
  <c r="K97" i="228"/>
  <c r="J97" i="228"/>
  <c r="I97" i="228"/>
  <c r="H97" i="228"/>
  <c r="F97" i="228"/>
  <c r="E97" i="228"/>
  <c r="D97" i="228"/>
  <c r="C97" i="228"/>
  <c r="B97" i="228"/>
  <c r="AN96" i="228"/>
  <c r="R96" i="228"/>
  <c r="P96" i="228"/>
  <c r="O96" i="228"/>
  <c r="N96" i="228"/>
  <c r="M96" i="228"/>
  <c r="L96" i="228"/>
  <c r="K96" i="228"/>
  <c r="J96" i="228"/>
  <c r="I96" i="228"/>
  <c r="H96" i="228"/>
  <c r="F96" i="228"/>
  <c r="E96" i="228"/>
  <c r="D96" i="228"/>
  <c r="C96" i="228"/>
  <c r="B96" i="228"/>
  <c r="AN95" i="228"/>
  <c r="R95" i="228"/>
  <c r="P95" i="228"/>
  <c r="O95" i="228"/>
  <c r="N95" i="228"/>
  <c r="M95" i="228"/>
  <c r="L95" i="228"/>
  <c r="K95" i="228"/>
  <c r="J95" i="228"/>
  <c r="I95" i="228"/>
  <c r="H95" i="228"/>
  <c r="F95" i="228"/>
  <c r="E95" i="228"/>
  <c r="D95" i="228"/>
  <c r="C95" i="228"/>
  <c r="B95" i="228"/>
  <c r="AN94" i="228"/>
  <c r="R94" i="228"/>
  <c r="P94" i="228"/>
  <c r="O94" i="228"/>
  <c r="N94" i="228"/>
  <c r="M94" i="228"/>
  <c r="L94" i="228"/>
  <c r="K94" i="228"/>
  <c r="J94" i="228"/>
  <c r="I94" i="228"/>
  <c r="H94" i="228"/>
  <c r="F94" i="228"/>
  <c r="E94" i="228"/>
  <c r="D94" i="228"/>
  <c r="C94" i="228"/>
  <c r="B94" i="228"/>
  <c r="AN93" i="228"/>
  <c r="R93" i="228"/>
  <c r="P93" i="228"/>
  <c r="O93" i="228"/>
  <c r="N93" i="228"/>
  <c r="M93" i="228"/>
  <c r="L93" i="228"/>
  <c r="K93" i="228"/>
  <c r="J93" i="228"/>
  <c r="I93" i="228"/>
  <c r="H93" i="228"/>
  <c r="F93" i="228"/>
  <c r="E93" i="228"/>
  <c r="D93" i="228"/>
  <c r="C93" i="228"/>
  <c r="B93" i="228"/>
  <c r="AN92" i="228"/>
  <c r="R92" i="228"/>
  <c r="P92" i="228"/>
  <c r="O92" i="228"/>
  <c r="N92" i="228"/>
  <c r="M92" i="228"/>
  <c r="L92" i="228"/>
  <c r="K92" i="228"/>
  <c r="J92" i="228"/>
  <c r="I92" i="228"/>
  <c r="H92" i="228"/>
  <c r="F92" i="228"/>
  <c r="E92" i="228"/>
  <c r="D92" i="228"/>
  <c r="C92" i="228"/>
  <c r="B92" i="228"/>
  <c r="AN91" i="228"/>
  <c r="R91" i="228"/>
  <c r="P91" i="228"/>
  <c r="O91" i="228"/>
  <c r="N91" i="228"/>
  <c r="M91" i="228"/>
  <c r="L91" i="228"/>
  <c r="K91" i="228"/>
  <c r="J91" i="228"/>
  <c r="I91" i="228"/>
  <c r="H91" i="228"/>
  <c r="F91" i="228"/>
  <c r="E91" i="228"/>
  <c r="D91" i="228"/>
  <c r="C91" i="228"/>
  <c r="B91" i="228"/>
  <c r="AN90" i="228"/>
  <c r="R90" i="228"/>
  <c r="P90" i="228"/>
  <c r="O90" i="228"/>
  <c r="N90" i="228"/>
  <c r="M90" i="228"/>
  <c r="L90" i="228"/>
  <c r="K90" i="228"/>
  <c r="J90" i="228"/>
  <c r="I90" i="228"/>
  <c r="H90" i="228"/>
  <c r="F90" i="228"/>
  <c r="E90" i="228"/>
  <c r="D90" i="228"/>
  <c r="C90" i="228"/>
  <c r="B90" i="228"/>
  <c r="AN89" i="228"/>
  <c r="R89" i="228"/>
  <c r="P89" i="228"/>
  <c r="O89" i="228"/>
  <c r="N89" i="228"/>
  <c r="M89" i="228"/>
  <c r="L89" i="228"/>
  <c r="K89" i="228"/>
  <c r="J89" i="228"/>
  <c r="I89" i="228"/>
  <c r="H89" i="228"/>
  <c r="F89" i="228"/>
  <c r="E89" i="228"/>
  <c r="D89" i="228"/>
  <c r="C89" i="228"/>
  <c r="B89" i="228"/>
  <c r="AN88" i="228"/>
  <c r="R88" i="228"/>
  <c r="P88" i="228"/>
  <c r="O88" i="228"/>
  <c r="N88" i="228"/>
  <c r="M88" i="228"/>
  <c r="L88" i="228"/>
  <c r="K88" i="228"/>
  <c r="J88" i="228"/>
  <c r="I88" i="228"/>
  <c r="H88" i="228"/>
  <c r="F88" i="228"/>
  <c r="E88" i="228"/>
  <c r="D88" i="228"/>
  <c r="C88" i="228"/>
  <c r="B88" i="228"/>
  <c r="AN87" i="228"/>
  <c r="R87" i="228"/>
  <c r="P87" i="228"/>
  <c r="O87" i="228"/>
  <c r="N87" i="228"/>
  <c r="M87" i="228"/>
  <c r="L87" i="228"/>
  <c r="K87" i="228"/>
  <c r="J87" i="228"/>
  <c r="I87" i="228"/>
  <c r="H87" i="228"/>
  <c r="F87" i="228"/>
  <c r="E87" i="228"/>
  <c r="D87" i="228"/>
  <c r="C87" i="228"/>
  <c r="B87" i="228"/>
  <c r="AN86" i="228"/>
  <c r="R86" i="228"/>
  <c r="P86" i="228"/>
  <c r="O86" i="228"/>
  <c r="N86" i="228"/>
  <c r="M86" i="228"/>
  <c r="L86" i="228"/>
  <c r="K86" i="228"/>
  <c r="J86" i="228"/>
  <c r="I86" i="228"/>
  <c r="H86" i="228"/>
  <c r="F86" i="228"/>
  <c r="E86" i="228"/>
  <c r="D86" i="228"/>
  <c r="C86" i="228"/>
  <c r="B86" i="228"/>
  <c r="AN85" i="228"/>
  <c r="R85" i="228"/>
  <c r="P85" i="228"/>
  <c r="O85" i="228"/>
  <c r="N85" i="228"/>
  <c r="M85" i="228"/>
  <c r="L85" i="228"/>
  <c r="K85" i="228"/>
  <c r="J85" i="228"/>
  <c r="I85" i="228"/>
  <c r="H85" i="228"/>
  <c r="F85" i="228"/>
  <c r="E85" i="228"/>
  <c r="D85" i="228"/>
  <c r="C85" i="228"/>
  <c r="B85" i="228"/>
  <c r="AN84" i="228"/>
  <c r="R84" i="228"/>
  <c r="P84" i="228"/>
  <c r="O84" i="228"/>
  <c r="N84" i="228"/>
  <c r="M84" i="228"/>
  <c r="L84" i="228"/>
  <c r="K84" i="228"/>
  <c r="J84" i="228"/>
  <c r="I84" i="228"/>
  <c r="H84" i="228"/>
  <c r="F84" i="228"/>
  <c r="E84" i="228"/>
  <c r="D84" i="228"/>
  <c r="C84" i="228"/>
  <c r="B84" i="228"/>
  <c r="AN83" i="228"/>
  <c r="R83" i="228"/>
  <c r="P83" i="228"/>
  <c r="O83" i="228"/>
  <c r="N83" i="228"/>
  <c r="M83" i="228"/>
  <c r="L83" i="228"/>
  <c r="K83" i="228"/>
  <c r="J83" i="228"/>
  <c r="I83" i="228"/>
  <c r="H83" i="228"/>
  <c r="F83" i="228"/>
  <c r="E83" i="228"/>
  <c r="D83" i="228"/>
  <c r="C83" i="228"/>
  <c r="B83" i="228"/>
  <c r="AN82" i="228"/>
  <c r="R82" i="228"/>
  <c r="P82" i="228"/>
  <c r="O82" i="228"/>
  <c r="N82" i="228"/>
  <c r="M82" i="228"/>
  <c r="L82" i="228"/>
  <c r="K82" i="228"/>
  <c r="J82" i="228"/>
  <c r="I82" i="228"/>
  <c r="H82" i="228"/>
  <c r="F82" i="228"/>
  <c r="E82" i="228"/>
  <c r="D82" i="228"/>
  <c r="C82" i="228"/>
  <c r="B82" i="228"/>
  <c r="AN81" i="228"/>
  <c r="R81" i="228"/>
  <c r="P81" i="228"/>
  <c r="O81" i="228"/>
  <c r="N81" i="228"/>
  <c r="M81" i="228"/>
  <c r="L81" i="228"/>
  <c r="K81" i="228"/>
  <c r="J81" i="228"/>
  <c r="I81" i="228"/>
  <c r="H81" i="228"/>
  <c r="F81" i="228"/>
  <c r="E81" i="228"/>
  <c r="D81" i="228"/>
  <c r="C81" i="228"/>
  <c r="B81" i="228"/>
  <c r="AN80" i="228"/>
  <c r="R80" i="228"/>
  <c r="P80" i="228"/>
  <c r="O80" i="228"/>
  <c r="N80" i="228"/>
  <c r="M80" i="228"/>
  <c r="L80" i="228"/>
  <c r="K80" i="228"/>
  <c r="J80" i="228"/>
  <c r="I80" i="228"/>
  <c r="H80" i="228"/>
  <c r="F80" i="228"/>
  <c r="E80" i="228"/>
  <c r="D80" i="228"/>
  <c r="C80" i="228"/>
  <c r="B80" i="228"/>
  <c r="AN79" i="228"/>
  <c r="R79" i="228"/>
  <c r="P79" i="228"/>
  <c r="O79" i="228"/>
  <c r="N79" i="228"/>
  <c r="M79" i="228"/>
  <c r="L79" i="228"/>
  <c r="K79" i="228"/>
  <c r="J79" i="228"/>
  <c r="I79" i="228"/>
  <c r="H79" i="228"/>
  <c r="F79" i="228"/>
  <c r="E79" i="228"/>
  <c r="D79" i="228"/>
  <c r="C79" i="228"/>
  <c r="B79" i="228"/>
  <c r="AN78" i="228"/>
  <c r="R78" i="228"/>
  <c r="P78" i="228"/>
  <c r="O78" i="228"/>
  <c r="N78" i="228"/>
  <c r="M78" i="228"/>
  <c r="L78" i="228"/>
  <c r="K78" i="228"/>
  <c r="J78" i="228"/>
  <c r="I78" i="228"/>
  <c r="H78" i="228"/>
  <c r="F78" i="228"/>
  <c r="E78" i="228"/>
  <c r="D78" i="228"/>
  <c r="C78" i="228"/>
  <c r="B78" i="228"/>
  <c r="AN77" i="228"/>
  <c r="R77" i="228"/>
  <c r="P77" i="228"/>
  <c r="O77" i="228"/>
  <c r="N77" i="228"/>
  <c r="M77" i="228"/>
  <c r="L77" i="228"/>
  <c r="K77" i="228"/>
  <c r="J77" i="228"/>
  <c r="I77" i="228"/>
  <c r="H77" i="228"/>
  <c r="F77" i="228"/>
  <c r="E77" i="228"/>
  <c r="D77" i="228"/>
  <c r="C77" i="228"/>
  <c r="B77" i="228"/>
  <c r="AN76" i="228"/>
  <c r="R76" i="228"/>
  <c r="P76" i="228"/>
  <c r="O76" i="228"/>
  <c r="N76" i="228"/>
  <c r="M76" i="228"/>
  <c r="L76" i="228"/>
  <c r="K76" i="228"/>
  <c r="J76" i="228"/>
  <c r="I76" i="228"/>
  <c r="H76" i="228"/>
  <c r="F76" i="228"/>
  <c r="E76" i="228"/>
  <c r="D76" i="228"/>
  <c r="C76" i="228"/>
  <c r="B76" i="228"/>
  <c r="AN75" i="228"/>
  <c r="R75" i="228"/>
  <c r="P75" i="228"/>
  <c r="O75" i="228"/>
  <c r="N75" i="228"/>
  <c r="M75" i="228"/>
  <c r="L75" i="228"/>
  <c r="K75" i="228"/>
  <c r="J75" i="228"/>
  <c r="I75" i="228"/>
  <c r="H75" i="228"/>
  <c r="F75" i="228"/>
  <c r="E75" i="228"/>
  <c r="D75" i="228"/>
  <c r="C75" i="228"/>
  <c r="B75" i="228"/>
  <c r="AN74" i="228"/>
  <c r="R74" i="228"/>
  <c r="P74" i="228"/>
  <c r="O74" i="228"/>
  <c r="N74" i="228"/>
  <c r="M74" i="228"/>
  <c r="L74" i="228"/>
  <c r="K74" i="228"/>
  <c r="J74" i="228"/>
  <c r="I74" i="228"/>
  <c r="H74" i="228"/>
  <c r="F74" i="228"/>
  <c r="E74" i="228"/>
  <c r="D74" i="228"/>
  <c r="C74" i="228"/>
  <c r="B74" i="228"/>
  <c r="AN73" i="228"/>
  <c r="R73" i="228"/>
  <c r="P73" i="228"/>
  <c r="O73" i="228"/>
  <c r="N73" i="228"/>
  <c r="M73" i="228"/>
  <c r="L73" i="228"/>
  <c r="K73" i="228"/>
  <c r="J73" i="228"/>
  <c r="I73" i="228"/>
  <c r="H73" i="228"/>
  <c r="F73" i="228"/>
  <c r="E73" i="228"/>
  <c r="D73" i="228"/>
  <c r="C73" i="228"/>
  <c r="B73" i="228"/>
  <c r="AN72" i="228"/>
  <c r="R72" i="228"/>
  <c r="P72" i="228"/>
  <c r="O72" i="228"/>
  <c r="N72" i="228"/>
  <c r="M72" i="228"/>
  <c r="L72" i="228"/>
  <c r="K72" i="228"/>
  <c r="J72" i="228"/>
  <c r="I72" i="228"/>
  <c r="H72" i="228"/>
  <c r="F72" i="228"/>
  <c r="E72" i="228"/>
  <c r="D72" i="228"/>
  <c r="C72" i="228"/>
  <c r="B72" i="228"/>
  <c r="AN71" i="228"/>
  <c r="R71" i="228"/>
  <c r="P71" i="228"/>
  <c r="O71" i="228"/>
  <c r="N71" i="228"/>
  <c r="M71" i="228"/>
  <c r="L71" i="228"/>
  <c r="K71" i="228"/>
  <c r="J71" i="228"/>
  <c r="I71" i="228"/>
  <c r="H71" i="228"/>
  <c r="F71" i="228"/>
  <c r="E71" i="228"/>
  <c r="D71" i="228"/>
  <c r="C71" i="228"/>
  <c r="B71" i="228"/>
  <c r="AN70" i="228"/>
  <c r="R70" i="228"/>
  <c r="P70" i="228"/>
  <c r="O70" i="228"/>
  <c r="N70" i="228"/>
  <c r="M70" i="228"/>
  <c r="L70" i="228"/>
  <c r="K70" i="228"/>
  <c r="J70" i="228"/>
  <c r="I70" i="228"/>
  <c r="H70" i="228"/>
  <c r="F70" i="228"/>
  <c r="E70" i="228"/>
  <c r="D70" i="228"/>
  <c r="C70" i="228"/>
  <c r="B70" i="228"/>
  <c r="AN69" i="228"/>
  <c r="R69" i="228"/>
  <c r="P69" i="228"/>
  <c r="O69" i="228"/>
  <c r="N69" i="228"/>
  <c r="M69" i="228"/>
  <c r="L69" i="228"/>
  <c r="K69" i="228"/>
  <c r="J69" i="228"/>
  <c r="I69" i="228"/>
  <c r="H69" i="228"/>
  <c r="F69" i="228"/>
  <c r="E69" i="228"/>
  <c r="D69" i="228"/>
  <c r="C69" i="228"/>
  <c r="B69" i="228"/>
  <c r="AN68" i="228"/>
  <c r="R68" i="228"/>
  <c r="P68" i="228"/>
  <c r="O68" i="228"/>
  <c r="N68" i="228"/>
  <c r="M68" i="228"/>
  <c r="L68" i="228"/>
  <c r="K68" i="228"/>
  <c r="J68" i="228"/>
  <c r="I68" i="228"/>
  <c r="H68" i="228"/>
  <c r="F68" i="228"/>
  <c r="E68" i="228"/>
  <c r="D68" i="228"/>
  <c r="C68" i="228"/>
  <c r="B68" i="228"/>
  <c r="AN67" i="228"/>
  <c r="R67" i="228"/>
  <c r="P67" i="228"/>
  <c r="O67" i="228"/>
  <c r="N67" i="228"/>
  <c r="M67" i="228"/>
  <c r="L67" i="228"/>
  <c r="K67" i="228"/>
  <c r="J67" i="228"/>
  <c r="I67" i="228"/>
  <c r="H67" i="228"/>
  <c r="F67" i="228"/>
  <c r="E67" i="228"/>
  <c r="D67" i="228"/>
  <c r="C67" i="228"/>
  <c r="B67" i="228"/>
  <c r="AN66" i="228"/>
  <c r="R66" i="228"/>
  <c r="P66" i="228"/>
  <c r="O66" i="228"/>
  <c r="N66" i="228"/>
  <c r="M66" i="228"/>
  <c r="L66" i="228"/>
  <c r="K66" i="228"/>
  <c r="J66" i="228"/>
  <c r="I66" i="228"/>
  <c r="H66" i="228"/>
  <c r="F66" i="228"/>
  <c r="E66" i="228"/>
  <c r="D66" i="228"/>
  <c r="C66" i="228"/>
  <c r="B66" i="228"/>
  <c r="AN65" i="228"/>
  <c r="R65" i="228"/>
  <c r="P65" i="228"/>
  <c r="O65" i="228"/>
  <c r="N65" i="228"/>
  <c r="M65" i="228"/>
  <c r="L65" i="228"/>
  <c r="K65" i="228"/>
  <c r="J65" i="228"/>
  <c r="I65" i="228"/>
  <c r="H65" i="228"/>
  <c r="F65" i="228"/>
  <c r="E65" i="228"/>
  <c r="D65" i="228"/>
  <c r="C65" i="228"/>
  <c r="B65" i="228"/>
  <c r="AN64" i="228"/>
  <c r="R64" i="228"/>
  <c r="P64" i="228"/>
  <c r="O64" i="228"/>
  <c r="N64" i="228"/>
  <c r="M64" i="228"/>
  <c r="L64" i="228"/>
  <c r="K64" i="228"/>
  <c r="J64" i="228"/>
  <c r="I64" i="228"/>
  <c r="H64" i="228"/>
  <c r="F64" i="228"/>
  <c r="E64" i="228"/>
  <c r="D64" i="228"/>
  <c r="C64" i="228"/>
  <c r="B64" i="228"/>
  <c r="AN63" i="228"/>
  <c r="R63" i="228"/>
  <c r="P63" i="228"/>
  <c r="O63" i="228"/>
  <c r="N63" i="228"/>
  <c r="M63" i="228"/>
  <c r="L63" i="228"/>
  <c r="K63" i="228"/>
  <c r="J63" i="228"/>
  <c r="I63" i="228"/>
  <c r="H63" i="228"/>
  <c r="F63" i="228"/>
  <c r="E63" i="228"/>
  <c r="D63" i="228"/>
  <c r="C63" i="228"/>
  <c r="B63" i="228"/>
  <c r="AN62" i="228"/>
  <c r="R62" i="228"/>
  <c r="P62" i="228"/>
  <c r="O62" i="228"/>
  <c r="N62" i="228"/>
  <c r="M62" i="228"/>
  <c r="L62" i="228"/>
  <c r="K62" i="228"/>
  <c r="J62" i="228"/>
  <c r="I62" i="228"/>
  <c r="H62" i="228"/>
  <c r="F62" i="228"/>
  <c r="E62" i="228"/>
  <c r="D62" i="228"/>
  <c r="C62" i="228"/>
  <c r="B62" i="228"/>
  <c r="AN61" i="228"/>
  <c r="R61" i="228"/>
  <c r="P61" i="228"/>
  <c r="O61" i="228"/>
  <c r="N61" i="228"/>
  <c r="M61" i="228"/>
  <c r="L61" i="228"/>
  <c r="K61" i="228"/>
  <c r="J61" i="228"/>
  <c r="I61" i="228"/>
  <c r="H61" i="228"/>
  <c r="F61" i="228"/>
  <c r="E61" i="228"/>
  <c r="D61" i="228"/>
  <c r="C61" i="228"/>
  <c r="B61" i="228"/>
  <c r="AN60" i="228"/>
  <c r="R60" i="228"/>
  <c r="P60" i="228"/>
  <c r="O60" i="228"/>
  <c r="N60" i="228"/>
  <c r="M60" i="228"/>
  <c r="L60" i="228"/>
  <c r="K60" i="228"/>
  <c r="J60" i="228"/>
  <c r="I60" i="228"/>
  <c r="H60" i="228"/>
  <c r="F60" i="228"/>
  <c r="E60" i="228"/>
  <c r="D60" i="228"/>
  <c r="C60" i="228"/>
  <c r="B60" i="228"/>
  <c r="AN59" i="228"/>
  <c r="R59" i="228"/>
  <c r="P59" i="228"/>
  <c r="O59" i="228"/>
  <c r="N59" i="228"/>
  <c r="M59" i="228"/>
  <c r="L59" i="228"/>
  <c r="K59" i="228"/>
  <c r="J59" i="228"/>
  <c r="I59" i="228"/>
  <c r="H59" i="228"/>
  <c r="F59" i="228"/>
  <c r="E59" i="228"/>
  <c r="D59" i="228"/>
  <c r="C59" i="228"/>
  <c r="B59" i="228"/>
  <c r="AN58" i="228"/>
  <c r="R58" i="228"/>
  <c r="P58" i="228"/>
  <c r="O58" i="228"/>
  <c r="N58" i="228"/>
  <c r="M58" i="228"/>
  <c r="L58" i="228"/>
  <c r="K58" i="228"/>
  <c r="J58" i="228"/>
  <c r="I58" i="228"/>
  <c r="H58" i="228"/>
  <c r="F58" i="228"/>
  <c r="E58" i="228"/>
  <c r="D58" i="228"/>
  <c r="C58" i="228"/>
  <c r="B58" i="228"/>
  <c r="AN57" i="228"/>
  <c r="R57" i="228"/>
  <c r="P57" i="228"/>
  <c r="O57" i="228"/>
  <c r="N57" i="228"/>
  <c r="M57" i="228"/>
  <c r="L57" i="228"/>
  <c r="K57" i="228"/>
  <c r="J57" i="228"/>
  <c r="I57" i="228"/>
  <c r="H57" i="228"/>
  <c r="F57" i="228"/>
  <c r="E57" i="228"/>
  <c r="D57" i="228"/>
  <c r="C57" i="228"/>
  <c r="B57" i="228"/>
  <c r="AN56" i="228"/>
  <c r="R56" i="228"/>
  <c r="P56" i="228"/>
  <c r="O56" i="228"/>
  <c r="N56" i="228"/>
  <c r="M56" i="228"/>
  <c r="L56" i="228"/>
  <c r="K56" i="228"/>
  <c r="J56" i="228"/>
  <c r="I56" i="228"/>
  <c r="H56" i="228"/>
  <c r="F56" i="228"/>
  <c r="E56" i="228"/>
  <c r="D56" i="228"/>
  <c r="C56" i="228"/>
  <c r="B56" i="228"/>
  <c r="AN55" i="228"/>
  <c r="R55" i="228"/>
  <c r="P55" i="228"/>
  <c r="O55" i="228"/>
  <c r="N55" i="228"/>
  <c r="M55" i="228"/>
  <c r="L55" i="228"/>
  <c r="K55" i="228"/>
  <c r="J55" i="228"/>
  <c r="I55" i="228"/>
  <c r="H55" i="228"/>
  <c r="F55" i="228"/>
  <c r="E55" i="228"/>
  <c r="D55" i="228"/>
  <c r="C55" i="228"/>
  <c r="B55" i="228"/>
  <c r="AN54" i="228"/>
  <c r="R54" i="228"/>
  <c r="P54" i="228"/>
  <c r="O54" i="228"/>
  <c r="N54" i="228"/>
  <c r="M54" i="228"/>
  <c r="L54" i="228"/>
  <c r="K54" i="228"/>
  <c r="J54" i="228"/>
  <c r="I54" i="228"/>
  <c r="H54" i="228"/>
  <c r="F54" i="228"/>
  <c r="E54" i="228"/>
  <c r="D54" i="228"/>
  <c r="C54" i="228"/>
  <c r="B54" i="228"/>
  <c r="AN53" i="228"/>
  <c r="R53" i="228"/>
  <c r="P53" i="228"/>
  <c r="O53" i="228"/>
  <c r="N53" i="228"/>
  <c r="M53" i="228"/>
  <c r="L53" i="228"/>
  <c r="K53" i="228"/>
  <c r="J53" i="228"/>
  <c r="I53" i="228"/>
  <c r="H53" i="228"/>
  <c r="F53" i="228"/>
  <c r="E53" i="228"/>
  <c r="D53" i="228"/>
  <c r="C53" i="228"/>
  <c r="B53" i="228"/>
  <c r="AN52" i="228"/>
  <c r="R52" i="228"/>
  <c r="P52" i="228"/>
  <c r="O52" i="228"/>
  <c r="N52" i="228"/>
  <c r="M52" i="228"/>
  <c r="L52" i="228"/>
  <c r="K52" i="228"/>
  <c r="J52" i="228"/>
  <c r="I52" i="228"/>
  <c r="H52" i="228"/>
  <c r="F52" i="228"/>
  <c r="E52" i="228"/>
  <c r="D52" i="228"/>
  <c r="C52" i="228"/>
  <c r="B52" i="228"/>
  <c r="AN51" i="228"/>
  <c r="R51" i="228"/>
  <c r="P51" i="228"/>
  <c r="O51" i="228"/>
  <c r="N51" i="228"/>
  <c r="M51" i="228"/>
  <c r="L51" i="228"/>
  <c r="K51" i="228"/>
  <c r="J51" i="228"/>
  <c r="I51" i="228"/>
  <c r="H51" i="228"/>
  <c r="F51" i="228"/>
  <c r="E51" i="228"/>
  <c r="D51" i="228"/>
  <c r="C51" i="228"/>
  <c r="B51" i="228"/>
  <c r="AN50" i="228"/>
  <c r="R50" i="228"/>
  <c r="P50" i="228"/>
  <c r="O50" i="228"/>
  <c r="N50" i="228"/>
  <c r="M50" i="228"/>
  <c r="L50" i="228"/>
  <c r="K50" i="228"/>
  <c r="J50" i="228"/>
  <c r="I50" i="228"/>
  <c r="H50" i="228"/>
  <c r="F50" i="228"/>
  <c r="E50" i="228"/>
  <c r="D50" i="228"/>
  <c r="C50" i="228"/>
  <c r="B50" i="228"/>
  <c r="AN49" i="228"/>
  <c r="R49" i="228"/>
  <c r="P49" i="228"/>
  <c r="O49" i="228"/>
  <c r="N49" i="228"/>
  <c r="M49" i="228"/>
  <c r="L49" i="228"/>
  <c r="K49" i="228"/>
  <c r="J49" i="228"/>
  <c r="I49" i="228"/>
  <c r="H49" i="228"/>
  <c r="F49" i="228"/>
  <c r="E49" i="228"/>
  <c r="D49" i="228"/>
  <c r="C49" i="228"/>
  <c r="B49" i="228"/>
  <c r="AN48" i="228"/>
  <c r="R48" i="228"/>
  <c r="P48" i="228"/>
  <c r="O48" i="228"/>
  <c r="N48" i="228"/>
  <c r="M48" i="228"/>
  <c r="L48" i="228"/>
  <c r="K48" i="228"/>
  <c r="J48" i="228"/>
  <c r="I48" i="228"/>
  <c r="H48" i="228"/>
  <c r="F48" i="228"/>
  <c r="E48" i="228"/>
  <c r="D48" i="228"/>
  <c r="C48" i="228"/>
  <c r="B48" i="228"/>
  <c r="AN47" i="228"/>
  <c r="R47" i="228"/>
  <c r="P47" i="228"/>
  <c r="O47" i="228"/>
  <c r="N47" i="228"/>
  <c r="M47" i="228"/>
  <c r="L47" i="228"/>
  <c r="K47" i="228"/>
  <c r="J47" i="228"/>
  <c r="I47" i="228"/>
  <c r="H47" i="228"/>
  <c r="F47" i="228"/>
  <c r="E47" i="228"/>
  <c r="D47" i="228"/>
  <c r="C47" i="228"/>
  <c r="B47" i="228"/>
  <c r="AN46" i="228"/>
  <c r="R46" i="228"/>
  <c r="P46" i="228"/>
  <c r="O46" i="228"/>
  <c r="N46" i="228"/>
  <c r="M46" i="228"/>
  <c r="L46" i="228"/>
  <c r="K46" i="228"/>
  <c r="J46" i="228"/>
  <c r="I46" i="228"/>
  <c r="H46" i="228"/>
  <c r="F46" i="228"/>
  <c r="E46" i="228"/>
  <c r="D46" i="228"/>
  <c r="C46" i="228"/>
  <c r="B46" i="228"/>
  <c r="AN45" i="228"/>
  <c r="R45" i="228"/>
  <c r="P45" i="228"/>
  <c r="O45" i="228"/>
  <c r="N45" i="228"/>
  <c r="M45" i="228"/>
  <c r="L45" i="228"/>
  <c r="K45" i="228"/>
  <c r="J45" i="228"/>
  <c r="I45" i="228"/>
  <c r="H45" i="228"/>
  <c r="F45" i="228"/>
  <c r="E45" i="228"/>
  <c r="D45" i="228"/>
  <c r="C45" i="228"/>
  <c r="B45" i="228"/>
  <c r="AN44" i="228"/>
  <c r="R44" i="228"/>
  <c r="P44" i="228"/>
  <c r="O44" i="228"/>
  <c r="N44" i="228"/>
  <c r="M44" i="228"/>
  <c r="L44" i="228"/>
  <c r="K44" i="228"/>
  <c r="J44" i="228"/>
  <c r="I44" i="228"/>
  <c r="H44" i="228"/>
  <c r="F44" i="228"/>
  <c r="E44" i="228"/>
  <c r="D44" i="228"/>
  <c r="C44" i="228"/>
  <c r="B44" i="228"/>
  <c r="AN43" i="228"/>
  <c r="R43" i="228"/>
  <c r="P43" i="228"/>
  <c r="O43" i="228"/>
  <c r="N43" i="228"/>
  <c r="M43" i="228"/>
  <c r="L43" i="228"/>
  <c r="K43" i="228"/>
  <c r="J43" i="228"/>
  <c r="I43" i="228"/>
  <c r="H43" i="228"/>
  <c r="F43" i="228"/>
  <c r="E43" i="228"/>
  <c r="D43" i="228"/>
  <c r="C43" i="228"/>
  <c r="B43" i="228"/>
  <c r="AN42" i="228"/>
  <c r="R42" i="228"/>
  <c r="P42" i="228"/>
  <c r="O42" i="228"/>
  <c r="N42" i="228"/>
  <c r="M42" i="228"/>
  <c r="L42" i="228"/>
  <c r="K42" i="228"/>
  <c r="J42" i="228"/>
  <c r="I42" i="228"/>
  <c r="H42" i="228"/>
  <c r="F42" i="228"/>
  <c r="E42" i="228"/>
  <c r="D42" i="228"/>
  <c r="C42" i="228"/>
  <c r="B42" i="228"/>
  <c r="AN41" i="228"/>
  <c r="R41" i="228"/>
  <c r="P41" i="228"/>
  <c r="O41" i="228"/>
  <c r="N41" i="228"/>
  <c r="M41" i="228"/>
  <c r="L41" i="228"/>
  <c r="K41" i="228"/>
  <c r="J41" i="228"/>
  <c r="I41" i="228"/>
  <c r="H41" i="228"/>
  <c r="F41" i="228"/>
  <c r="E41" i="228"/>
  <c r="D41" i="228"/>
  <c r="C41" i="228"/>
  <c r="B41" i="228"/>
  <c r="AN40" i="228"/>
  <c r="R40" i="228"/>
  <c r="P40" i="228"/>
  <c r="O40" i="228"/>
  <c r="N40" i="228"/>
  <c r="M40" i="228"/>
  <c r="L40" i="228"/>
  <c r="K40" i="228"/>
  <c r="J40" i="228"/>
  <c r="I40" i="228"/>
  <c r="H40" i="228"/>
  <c r="F40" i="228"/>
  <c r="E40" i="228"/>
  <c r="D40" i="228"/>
  <c r="C40" i="228"/>
  <c r="B40" i="228"/>
  <c r="AN39" i="228"/>
  <c r="R39" i="228"/>
  <c r="P39" i="228"/>
  <c r="O39" i="228"/>
  <c r="N39" i="228"/>
  <c r="M39" i="228"/>
  <c r="L39" i="228"/>
  <c r="K39" i="228"/>
  <c r="J39" i="228"/>
  <c r="I39" i="228"/>
  <c r="H39" i="228"/>
  <c r="F39" i="228"/>
  <c r="E39" i="228"/>
  <c r="D39" i="228"/>
  <c r="C39" i="228"/>
  <c r="B39" i="228"/>
  <c r="AN38" i="228"/>
  <c r="R38" i="228"/>
  <c r="P38" i="228"/>
  <c r="O38" i="228"/>
  <c r="N38" i="228"/>
  <c r="M38" i="228"/>
  <c r="L38" i="228"/>
  <c r="K38" i="228"/>
  <c r="J38" i="228"/>
  <c r="I38" i="228"/>
  <c r="H38" i="228"/>
  <c r="F38" i="228"/>
  <c r="E38" i="228"/>
  <c r="D38" i="228"/>
  <c r="C38" i="228"/>
  <c r="B38" i="228"/>
  <c r="AN37" i="228"/>
  <c r="R37" i="228"/>
  <c r="P37" i="228"/>
  <c r="O37" i="228"/>
  <c r="N37" i="228"/>
  <c r="M37" i="228"/>
  <c r="L37" i="228"/>
  <c r="K37" i="228"/>
  <c r="J37" i="228"/>
  <c r="I37" i="228"/>
  <c r="H37" i="228"/>
  <c r="F37" i="228"/>
  <c r="E37" i="228"/>
  <c r="D37" i="228"/>
  <c r="C37" i="228"/>
  <c r="B37" i="228"/>
  <c r="AN36" i="228"/>
  <c r="R36" i="228"/>
  <c r="P36" i="228"/>
  <c r="O36" i="228"/>
  <c r="N36" i="228"/>
  <c r="M36" i="228"/>
  <c r="L36" i="228"/>
  <c r="K36" i="228"/>
  <c r="J36" i="228"/>
  <c r="I36" i="228"/>
  <c r="H36" i="228"/>
  <c r="F36" i="228"/>
  <c r="E36" i="228"/>
  <c r="D36" i="228"/>
  <c r="C36" i="228"/>
  <c r="B36" i="228"/>
  <c r="AN35" i="228"/>
  <c r="R35" i="228"/>
  <c r="P35" i="228"/>
  <c r="O35" i="228"/>
  <c r="N35" i="228"/>
  <c r="M35" i="228"/>
  <c r="L35" i="228"/>
  <c r="K35" i="228"/>
  <c r="J35" i="228"/>
  <c r="I35" i="228"/>
  <c r="H35" i="228"/>
  <c r="F35" i="228"/>
  <c r="E35" i="228"/>
  <c r="D35" i="228"/>
  <c r="C35" i="228"/>
  <c r="B35" i="228"/>
  <c r="AN34" i="228"/>
  <c r="R34" i="228"/>
  <c r="P34" i="228"/>
  <c r="O34" i="228"/>
  <c r="N34" i="228"/>
  <c r="M34" i="228"/>
  <c r="L34" i="228"/>
  <c r="K34" i="228"/>
  <c r="J34" i="228"/>
  <c r="I34" i="228"/>
  <c r="H34" i="228"/>
  <c r="F34" i="228"/>
  <c r="E34" i="228"/>
  <c r="D34" i="228"/>
  <c r="C34" i="228"/>
  <c r="B34" i="228"/>
  <c r="AN33" i="228"/>
  <c r="R33" i="228"/>
  <c r="P33" i="228"/>
  <c r="O33" i="228"/>
  <c r="N33" i="228"/>
  <c r="M33" i="228"/>
  <c r="L33" i="228"/>
  <c r="K33" i="228"/>
  <c r="J33" i="228"/>
  <c r="I33" i="228"/>
  <c r="H33" i="228"/>
  <c r="F33" i="228"/>
  <c r="E33" i="228"/>
  <c r="D33" i="228"/>
  <c r="C33" i="228"/>
  <c r="B33" i="228"/>
  <c r="AN32" i="228"/>
  <c r="R32" i="228"/>
  <c r="P32" i="228"/>
  <c r="O32" i="228"/>
  <c r="N32" i="228"/>
  <c r="M32" i="228"/>
  <c r="L32" i="228"/>
  <c r="K32" i="228"/>
  <c r="J32" i="228"/>
  <c r="I32" i="228"/>
  <c r="H32" i="228"/>
  <c r="F32" i="228"/>
  <c r="E32" i="228"/>
  <c r="D32" i="228"/>
  <c r="C32" i="228"/>
  <c r="B32" i="228"/>
  <c r="AN31" i="228"/>
  <c r="R31" i="228"/>
  <c r="P31" i="228"/>
  <c r="O31" i="228"/>
  <c r="N31" i="228"/>
  <c r="M31" i="228"/>
  <c r="L31" i="228"/>
  <c r="K31" i="228"/>
  <c r="J31" i="228"/>
  <c r="I31" i="228"/>
  <c r="H31" i="228"/>
  <c r="F31" i="228"/>
  <c r="E31" i="228"/>
  <c r="D31" i="228"/>
  <c r="C31" i="228"/>
  <c r="B31" i="228"/>
  <c r="AN30" i="228"/>
  <c r="R30" i="228"/>
  <c r="P30" i="228"/>
  <c r="O30" i="228"/>
  <c r="N30" i="228"/>
  <c r="M30" i="228"/>
  <c r="L30" i="228"/>
  <c r="K30" i="228"/>
  <c r="J30" i="228"/>
  <c r="I30" i="228"/>
  <c r="H30" i="228"/>
  <c r="F30" i="228"/>
  <c r="E30" i="228"/>
  <c r="D30" i="228"/>
  <c r="C30" i="228"/>
  <c r="B30" i="228"/>
  <c r="AN29" i="228"/>
  <c r="R29" i="228"/>
  <c r="P29" i="228"/>
  <c r="O29" i="228"/>
  <c r="N29" i="228"/>
  <c r="M29" i="228"/>
  <c r="L29" i="228"/>
  <c r="K29" i="228"/>
  <c r="J29" i="228"/>
  <c r="I29" i="228"/>
  <c r="H29" i="228"/>
  <c r="F29" i="228"/>
  <c r="E29" i="228"/>
  <c r="D29" i="228"/>
  <c r="C29" i="228"/>
  <c r="B29" i="228"/>
  <c r="AN28" i="228"/>
  <c r="R28" i="228"/>
  <c r="P28" i="228"/>
  <c r="O28" i="228"/>
  <c r="N28" i="228"/>
  <c r="M28" i="228"/>
  <c r="L28" i="228"/>
  <c r="K28" i="228"/>
  <c r="J28" i="228"/>
  <c r="I28" i="228"/>
  <c r="H28" i="228"/>
  <c r="F28" i="228"/>
  <c r="E28" i="228"/>
  <c r="D28" i="228"/>
  <c r="C28" i="228"/>
  <c r="B28" i="228"/>
  <c r="AN27" i="228"/>
  <c r="R27" i="228"/>
  <c r="P27" i="228"/>
  <c r="O27" i="228"/>
  <c r="N27" i="228"/>
  <c r="M27" i="228"/>
  <c r="L27" i="228"/>
  <c r="K27" i="228"/>
  <c r="J27" i="228"/>
  <c r="I27" i="228"/>
  <c r="H27" i="228"/>
  <c r="F27" i="228"/>
  <c r="E27" i="228"/>
  <c r="D27" i="228"/>
  <c r="C27" i="228"/>
  <c r="B27" i="228"/>
  <c r="AN26" i="228"/>
  <c r="R26" i="228"/>
  <c r="P26" i="228"/>
  <c r="O26" i="228"/>
  <c r="N26" i="228"/>
  <c r="M26" i="228"/>
  <c r="L26" i="228"/>
  <c r="K26" i="228"/>
  <c r="J26" i="228"/>
  <c r="I26" i="228"/>
  <c r="H26" i="228"/>
  <c r="F26" i="228"/>
  <c r="E26" i="228"/>
  <c r="D26" i="228"/>
  <c r="C26" i="228"/>
  <c r="B26" i="228"/>
  <c r="AN25" i="228"/>
  <c r="R25" i="228"/>
  <c r="P25" i="228"/>
  <c r="O25" i="228"/>
  <c r="N25" i="228"/>
  <c r="M25" i="228"/>
  <c r="L25" i="228"/>
  <c r="K25" i="228"/>
  <c r="J25" i="228"/>
  <c r="I25" i="228"/>
  <c r="H25" i="228"/>
  <c r="F25" i="228"/>
  <c r="E25" i="228"/>
  <c r="D25" i="228"/>
  <c r="C25" i="228"/>
  <c r="B25" i="228"/>
  <c r="AN24" i="228"/>
  <c r="R24" i="228"/>
  <c r="P24" i="228"/>
  <c r="O24" i="228"/>
  <c r="N24" i="228"/>
  <c r="M24" i="228"/>
  <c r="L24" i="228"/>
  <c r="K24" i="228"/>
  <c r="J24" i="228"/>
  <c r="I24" i="228"/>
  <c r="H24" i="228"/>
  <c r="F24" i="228"/>
  <c r="E24" i="228"/>
  <c r="D24" i="228"/>
  <c r="C24" i="228"/>
  <c r="B24" i="228"/>
  <c r="AN23" i="228"/>
  <c r="R23" i="228"/>
  <c r="P23" i="228"/>
  <c r="O23" i="228"/>
  <c r="N23" i="228"/>
  <c r="M23" i="228"/>
  <c r="L23" i="228"/>
  <c r="K23" i="228"/>
  <c r="J23" i="228"/>
  <c r="I23" i="228"/>
  <c r="H23" i="228"/>
  <c r="F23" i="228"/>
  <c r="E23" i="228"/>
  <c r="D23" i="228"/>
  <c r="C23" i="228"/>
  <c r="B23" i="228"/>
  <c r="AN22" i="228"/>
  <c r="R22" i="228"/>
  <c r="P22" i="228"/>
  <c r="O22" i="228"/>
  <c r="N22" i="228"/>
  <c r="M22" i="228"/>
  <c r="L22" i="228"/>
  <c r="K22" i="228"/>
  <c r="J22" i="228"/>
  <c r="I22" i="228"/>
  <c r="H22" i="228"/>
  <c r="F22" i="228"/>
  <c r="E22" i="228"/>
  <c r="D22" i="228"/>
  <c r="C22" i="228"/>
  <c r="B22" i="228"/>
  <c r="AN21" i="228"/>
  <c r="R21" i="228"/>
  <c r="P21" i="228"/>
  <c r="O21" i="228"/>
  <c r="N21" i="228"/>
  <c r="M21" i="228"/>
  <c r="L21" i="228"/>
  <c r="K21" i="228"/>
  <c r="J21" i="228"/>
  <c r="I21" i="228"/>
  <c r="H21" i="228"/>
  <c r="F21" i="228"/>
  <c r="E21" i="228"/>
  <c r="D21" i="228"/>
  <c r="C21" i="228"/>
  <c r="B21" i="228"/>
  <c r="AN20" i="228"/>
  <c r="R20" i="228"/>
  <c r="P20" i="228"/>
  <c r="O20" i="228"/>
  <c r="N20" i="228"/>
  <c r="M20" i="228"/>
  <c r="L20" i="228"/>
  <c r="K20" i="228"/>
  <c r="J20" i="228"/>
  <c r="I20" i="228"/>
  <c r="H20" i="228"/>
  <c r="F20" i="228"/>
  <c r="E20" i="228"/>
  <c r="D20" i="228"/>
  <c r="C20" i="228"/>
  <c r="B20" i="228"/>
  <c r="AU20" i="228"/>
  <c r="AV20" i="228" s="1"/>
  <c r="AN19" i="228"/>
  <c r="R19" i="228"/>
  <c r="P19" i="228"/>
  <c r="O19" i="228"/>
  <c r="N19" i="228"/>
  <c r="M19" i="228"/>
  <c r="L19" i="228"/>
  <c r="K19" i="228"/>
  <c r="J19" i="228"/>
  <c r="I19" i="228"/>
  <c r="H19" i="228"/>
  <c r="F19" i="228"/>
  <c r="E19" i="228"/>
  <c r="D19" i="228"/>
  <c r="C19" i="228"/>
  <c r="B19" i="228"/>
  <c r="AU19" i="228"/>
  <c r="AV19" i="228" s="1"/>
  <c r="AN18" i="228"/>
  <c r="R18" i="228"/>
  <c r="P18" i="228"/>
  <c r="O18" i="228"/>
  <c r="N18" i="228"/>
  <c r="M18" i="228"/>
  <c r="L18" i="228"/>
  <c r="K18" i="228"/>
  <c r="J18" i="228"/>
  <c r="I18" i="228"/>
  <c r="H18" i="228"/>
  <c r="F18" i="228"/>
  <c r="E18" i="228"/>
  <c r="D18" i="228"/>
  <c r="C18" i="228"/>
  <c r="B18" i="228"/>
  <c r="AU18" i="228"/>
  <c r="AV18" i="228" s="1"/>
  <c r="AN17" i="228"/>
  <c r="R17" i="228"/>
  <c r="P17" i="228"/>
  <c r="O17" i="228"/>
  <c r="N17" i="228"/>
  <c r="M17" i="228"/>
  <c r="L17" i="228"/>
  <c r="K17" i="228"/>
  <c r="J17" i="228"/>
  <c r="I17" i="228"/>
  <c r="H17" i="228"/>
  <c r="F17" i="228"/>
  <c r="E17" i="228"/>
  <c r="D17" i="228"/>
  <c r="C17" i="228"/>
  <c r="B17" i="228"/>
  <c r="AN16" i="228"/>
  <c r="R16" i="228"/>
  <c r="P16" i="228"/>
  <c r="O16" i="228"/>
  <c r="N16" i="228"/>
  <c r="M16" i="228"/>
  <c r="L16" i="228"/>
  <c r="K16" i="228"/>
  <c r="J16" i="228"/>
  <c r="I16" i="228"/>
  <c r="H16" i="228"/>
  <c r="F16" i="228"/>
  <c r="E16" i="228"/>
  <c r="D16" i="228"/>
  <c r="C16" i="228"/>
  <c r="B16" i="228"/>
  <c r="AU16" i="228"/>
  <c r="AV16" i="228" s="1"/>
  <c r="AN15" i="228"/>
  <c r="R15" i="228"/>
  <c r="P15" i="228"/>
  <c r="O15" i="228"/>
  <c r="N15" i="228"/>
  <c r="M15" i="228"/>
  <c r="L15" i="228"/>
  <c r="K15" i="228"/>
  <c r="J15" i="228"/>
  <c r="I15" i="228"/>
  <c r="H15" i="228"/>
  <c r="F15" i="228"/>
  <c r="E15" i="228"/>
  <c r="D15" i="228"/>
  <c r="C15" i="228"/>
  <c r="B15" i="228"/>
  <c r="AN14" i="228"/>
  <c r="R14" i="228"/>
  <c r="P14" i="228"/>
  <c r="O14" i="228"/>
  <c r="N14" i="228"/>
  <c r="M14" i="228"/>
  <c r="L14" i="228"/>
  <c r="K14" i="228"/>
  <c r="J14" i="228"/>
  <c r="I14" i="228"/>
  <c r="H14" i="228"/>
  <c r="F14" i="228"/>
  <c r="E14" i="228"/>
  <c r="D14" i="228"/>
  <c r="C14" i="228"/>
  <c r="B14" i="228"/>
  <c r="AU14" i="228"/>
  <c r="AV14" i="228" s="1"/>
  <c r="AN13" i="228"/>
  <c r="R13" i="228"/>
  <c r="P13" i="228"/>
  <c r="O13" i="228"/>
  <c r="N13" i="228"/>
  <c r="M13" i="228"/>
  <c r="L13" i="228"/>
  <c r="K13" i="228"/>
  <c r="J13" i="228"/>
  <c r="I13" i="228"/>
  <c r="H13" i="228"/>
  <c r="F13" i="228"/>
  <c r="E13" i="228"/>
  <c r="D13" i="228"/>
  <c r="C13" i="228"/>
  <c r="B13" i="228"/>
  <c r="AN12" i="228"/>
  <c r="R12" i="228"/>
  <c r="P12" i="228"/>
  <c r="O12" i="228"/>
  <c r="N12" i="228"/>
  <c r="M12" i="228"/>
  <c r="L12" i="228"/>
  <c r="K12" i="228"/>
  <c r="J12" i="228"/>
  <c r="I12" i="228"/>
  <c r="H12" i="228"/>
  <c r="F12" i="228"/>
  <c r="E12" i="228"/>
  <c r="D12" i="228"/>
  <c r="C12" i="228"/>
  <c r="B12" i="228"/>
  <c r="AU12" i="228"/>
  <c r="AV12" i="228" s="1"/>
  <c r="AN11" i="228"/>
  <c r="R11" i="228"/>
  <c r="P11" i="228"/>
  <c r="O11" i="228"/>
  <c r="N11" i="228"/>
  <c r="M11" i="228"/>
  <c r="L11" i="228"/>
  <c r="K11" i="228"/>
  <c r="J11" i="228"/>
  <c r="I11" i="228"/>
  <c r="H11" i="228"/>
  <c r="F11" i="228"/>
  <c r="E11" i="228"/>
  <c r="D11" i="228"/>
  <c r="C11" i="228"/>
  <c r="B11" i="228"/>
  <c r="AN10" i="228"/>
  <c r="R10" i="228"/>
  <c r="P10" i="228"/>
  <c r="O10" i="228"/>
  <c r="N10" i="228"/>
  <c r="M10" i="228"/>
  <c r="L10" i="228"/>
  <c r="K10" i="228"/>
  <c r="J10" i="228"/>
  <c r="I10" i="228"/>
  <c r="H10" i="228"/>
  <c r="F10" i="228"/>
  <c r="E10" i="228"/>
  <c r="D10" i="228"/>
  <c r="C10" i="228"/>
  <c r="B10" i="228"/>
  <c r="AN9" i="228"/>
  <c r="R9" i="228"/>
  <c r="P9" i="228"/>
  <c r="O9" i="228"/>
  <c r="N9" i="228"/>
  <c r="M9" i="228"/>
  <c r="L9" i="228"/>
  <c r="K9" i="228"/>
  <c r="J9" i="228"/>
  <c r="I9" i="228"/>
  <c r="H9" i="228"/>
  <c r="F9" i="228"/>
  <c r="E9" i="228"/>
  <c r="D9" i="228"/>
  <c r="C9" i="228"/>
  <c r="B9" i="228"/>
  <c r="AZ919" i="186"/>
  <c r="AZ920" i="186"/>
  <c r="AZ921" i="186"/>
  <c r="AZ922" i="186"/>
  <c r="AZ923" i="186"/>
  <c r="AZ924" i="186"/>
  <c r="AZ925" i="186"/>
  <c r="AZ926" i="186"/>
  <c r="AZ927" i="186"/>
  <c r="AZ928" i="186"/>
  <c r="AZ929" i="186"/>
  <c r="AZ930" i="186"/>
  <c r="AZ931" i="186"/>
  <c r="B72" i="14"/>
  <c r="B74" i="14"/>
  <c r="B71" i="14"/>
  <c r="B75" i="14"/>
  <c r="B77" i="14"/>
  <c r="B73" i="14"/>
  <c r="B78" i="14"/>
  <c r="C86" i="14"/>
  <c r="C87" i="14"/>
  <c r="C88" i="14"/>
  <c r="C89" i="14"/>
  <c r="C90" i="14"/>
  <c r="C91" i="14"/>
  <c r="C92" i="14"/>
  <c r="C93" i="14"/>
  <c r="C94" i="14"/>
  <c r="C95" i="14"/>
  <c r="C96" i="14"/>
  <c r="C97" i="14"/>
  <c r="C98" i="14"/>
  <c r="C99" i="14"/>
  <c r="C100" i="14"/>
  <c r="C101" i="14"/>
  <c r="C102" i="14"/>
  <c r="C103" i="14"/>
  <c r="C104" i="14"/>
  <c r="C105" i="14"/>
  <c r="C85" i="14"/>
  <c r="C18" i="14"/>
  <c r="AA10" i="192"/>
  <c r="H139" i="225"/>
  <c r="F139" i="225"/>
  <c r="D139" i="225"/>
  <c r="H138" i="225"/>
  <c r="F138" i="225"/>
  <c r="D138" i="225"/>
  <c r="H137" i="225"/>
  <c r="F137" i="225"/>
  <c r="D137" i="225"/>
  <c r="H136" i="225"/>
  <c r="F136" i="225"/>
  <c r="D136" i="225"/>
  <c r="H135" i="225"/>
  <c r="F135" i="225"/>
  <c r="D135" i="225"/>
  <c r="H134" i="225"/>
  <c r="F134" i="225"/>
  <c r="D134" i="225"/>
  <c r="H133" i="225"/>
  <c r="F133" i="225"/>
  <c r="D133" i="225"/>
  <c r="H132" i="225"/>
  <c r="F132" i="225"/>
  <c r="D132" i="225"/>
  <c r="H131" i="225"/>
  <c r="F131" i="225"/>
  <c r="D131" i="225"/>
  <c r="H130" i="225"/>
  <c r="F130" i="225"/>
  <c r="D130" i="225"/>
  <c r="H128" i="225"/>
  <c r="F128" i="225"/>
  <c r="D128" i="225"/>
  <c r="H127" i="225"/>
  <c r="F127" i="225"/>
  <c r="D127" i="225"/>
  <c r="H126" i="225"/>
  <c r="F126" i="225"/>
  <c r="D126" i="225"/>
  <c r="H125" i="225"/>
  <c r="F125" i="225"/>
  <c r="D125" i="225"/>
  <c r="H124" i="225"/>
  <c r="F124" i="225"/>
  <c r="D124" i="225"/>
  <c r="H123" i="225"/>
  <c r="F123" i="225"/>
  <c r="D123" i="225"/>
  <c r="H122" i="225"/>
  <c r="F122" i="225"/>
  <c r="D122" i="225"/>
  <c r="H121" i="225"/>
  <c r="F121" i="225"/>
  <c r="D121" i="225"/>
  <c r="H120" i="225"/>
  <c r="F120" i="225"/>
  <c r="D120" i="225"/>
  <c r="H119" i="225"/>
  <c r="F119" i="225"/>
  <c r="D119" i="225"/>
  <c r="H118" i="225"/>
  <c r="F118" i="225"/>
  <c r="D118" i="225"/>
  <c r="H117" i="225"/>
  <c r="F117" i="225"/>
  <c r="D117" i="225"/>
  <c r="H116" i="225"/>
  <c r="F116" i="225"/>
  <c r="D116" i="225"/>
  <c r="H115" i="225"/>
  <c r="F115" i="225"/>
  <c r="D115" i="225"/>
  <c r="H114" i="225"/>
  <c r="F114" i="225"/>
  <c r="D114" i="225"/>
  <c r="H113" i="225"/>
  <c r="F113" i="225"/>
  <c r="D113" i="225"/>
  <c r="H112" i="225"/>
  <c r="F112" i="225"/>
  <c r="D112" i="225"/>
  <c r="H111" i="225"/>
  <c r="F111" i="225"/>
  <c r="D111" i="225"/>
  <c r="H110" i="225"/>
  <c r="F110" i="225"/>
  <c r="D110" i="225"/>
  <c r="H109" i="225"/>
  <c r="F109" i="225"/>
  <c r="D109" i="225"/>
  <c r="H108" i="225"/>
  <c r="F108" i="225"/>
  <c r="D108" i="225"/>
  <c r="H107" i="225"/>
  <c r="F107" i="225"/>
  <c r="D107" i="225"/>
  <c r="H106" i="225"/>
  <c r="F106" i="225"/>
  <c r="D106" i="225"/>
  <c r="H104" i="225"/>
  <c r="F104" i="225"/>
  <c r="D104" i="225"/>
  <c r="H103" i="225"/>
  <c r="F103" i="225"/>
  <c r="D103" i="225"/>
  <c r="H102" i="225"/>
  <c r="F102" i="225"/>
  <c r="D102" i="225"/>
  <c r="H101" i="225"/>
  <c r="F101" i="225"/>
  <c r="D101" i="225"/>
  <c r="H100" i="225"/>
  <c r="F100" i="225"/>
  <c r="D100" i="225"/>
  <c r="H99" i="225"/>
  <c r="F99" i="225"/>
  <c r="D99" i="225"/>
  <c r="H98" i="225"/>
  <c r="F98" i="225"/>
  <c r="D98" i="225"/>
  <c r="H97" i="225"/>
  <c r="F97" i="225"/>
  <c r="D97" i="225"/>
  <c r="H96" i="225"/>
  <c r="F96" i="225"/>
  <c r="D96" i="225"/>
  <c r="H95" i="225"/>
  <c r="F95" i="225"/>
  <c r="D95" i="225"/>
  <c r="H94" i="225"/>
  <c r="F94" i="225"/>
  <c r="D94" i="225"/>
  <c r="H93" i="225"/>
  <c r="F93" i="225"/>
  <c r="D93" i="225"/>
  <c r="H92" i="225"/>
  <c r="F92" i="225"/>
  <c r="D92" i="225"/>
  <c r="H91" i="225"/>
  <c r="F91" i="225"/>
  <c r="D91" i="225"/>
  <c r="H90" i="225"/>
  <c r="F90" i="225"/>
  <c r="D90" i="225"/>
  <c r="H89" i="225"/>
  <c r="F89" i="225"/>
  <c r="D89" i="225"/>
  <c r="H88" i="225"/>
  <c r="F88" i="225"/>
  <c r="D88" i="225"/>
  <c r="H87" i="225"/>
  <c r="F87" i="225"/>
  <c r="D87" i="225"/>
  <c r="H86" i="225"/>
  <c r="F86" i="225"/>
  <c r="D86" i="225"/>
  <c r="H85" i="225"/>
  <c r="F85" i="225"/>
  <c r="D85" i="225"/>
  <c r="H84" i="225"/>
  <c r="F84" i="225"/>
  <c r="D84" i="225"/>
  <c r="H83" i="225"/>
  <c r="F83" i="225"/>
  <c r="D83" i="225"/>
  <c r="H82" i="225"/>
  <c r="F82" i="225"/>
  <c r="D82" i="225"/>
  <c r="H80" i="225"/>
  <c r="F80" i="225"/>
  <c r="D80" i="225"/>
  <c r="H79" i="225"/>
  <c r="F79" i="225"/>
  <c r="D79" i="225"/>
  <c r="H78" i="225"/>
  <c r="F78" i="225"/>
  <c r="D78" i="225"/>
  <c r="H77" i="225"/>
  <c r="F77" i="225"/>
  <c r="D77" i="225"/>
  <c r="H76" i="225"/>
  <c r="F76" i="225"/>
  <c r="D76" i="225"/>
  <c r="H75" i="225"/>
  <c r="F75" i="225"/>
  <c r="D75" i="225"/>
  <c r="H74" i="225"/>
  <c r="F74" i="225"/>
  <c r="D74" i="225"/>
  <c r="H73" i="225"/>
  <c r="F73" i="225"/>
  <c r="D73" i="225"/>
  <c r="H72" i="225"/>
  <c r="F72" i="225"/>
  <c r="D72" i="225"/>
  <c r="H71" i="225"/>
  <c r="F71" i="225"/>
  <c r="D71" i="225"/>
  <c r="H70" i="225"/>
  <c r="F70" i="225"/>
  <c r="D70" i="225"/>
  <c r="H69" i="225"/>
  <c r="F69" i="225"/>
  <c r="D69" i="225"/>
  <c r="H68" i="225"/>
  <c r="F68" i="225"/>
  <c r="D68" i="225"/>
  <c r="H67" i="225"/>
  <c r="F67" i="225"/>
  <c r="D67" i="225"/>
  <c r="H66" i="225"/>
  <c r="F66" i="225"/>
  <c r="D66" i="225"/>
  <c r="H65" i="225"/>
  <c r="F65" i="225"/>
  <c r="D65" i="225"/>
  <c r="H64" i="225"/>
  <c r="F64" i="225"/>
  <c r="D64" i="225"/>
  <c r="H62" i="225"/>
  <c r="F62" i="225"/>
  <c r="D62" i="225"/>
  <c r="H61" i="225"/>
  <c r="F61" i="225"/>
  <c r="D61" i="225"/>
  <c r="H60" i="225"/>
  <c r="F60" i="225"/>
  <c r="D60" i="225"/>
  <c r="H59" i="225"/>
  <c r="F59" i="225"/>
  <c r="D59" i="225"/>
  <c r="H58" i="225"/>
  <c r="F58" i="225"/>
  <c r="D58" i="225"/>
  <c r="H57" i="225"/>
  <c r="F57" i="225"/>
  <c r="D57" i="225"/>
  <c r="H56" i="225"/>
  <c r="F56" i="225"/>
  <c r="D56" i="225"/>
  <c r="H55" i="225"/>
  <c r="F55" i="225"/>
  <c r="D55" i="225"/>
  <c r="H54" i="225"/>
  <c r="F54" i="225"/>
  <c r="D54" i="225"/>
  <c r="H53" i="225"/>
  <c r="F53" i="225"/>
  <c r="D53" i="225"/>
  <c r="H52" i="225"/>
  <c r="F52" i="225"/>
  <c r="D52" i="225"/>
  <c r="H51" i="225"/>
  <c r="F51" i="225"/>
  <c r="D51" i="225"/>
  <c r="H50" i="225"/>
  <c r="F50" i="225"/>
  <c r="D50" i="225"/>
  <c r="H49" i="225"/>
  <c r="F49" i="225"/>
  <c r="D49" i="225"/>
  <c r="H48" i="225"/>
  <c r="F48" i="225"/>
  <c r="D48" i="225"/>
  <c r="H47" i="225"/>
  <c r="F47" i="225"/>
  <c r="D47" i="225"/>
  <c r="H46" i="225"/>
  <c r="F46" i="225"/>
  <c r="D46" i="225"/>
  <c r="H45" i="225"/>
  <c r="F45" i="225"/>
  <c r="D45" i="225"/>
  <c r="H44" i="225"/>
  <c r="F44" i="225"/>
  <c r="D44" i="225"/>
  <c r="H42" i="225"/>
  <c r="F42" i="225"/>
  <c r="D42" i="225"/>
  <c r="H41" i="225"/>
  <c r="F41" i="225"/>
  <c r="D41" i="225"/>
  <c r="H40" i="225"/>
  <c r="F40" i="225"/>
  <c r="D40" i="225"/>
  <c r="H39" i="225"/>
  <c r="F39" i="225"/>
  <c r="D39" i="225"/>
  <c r="H38" i="225"/>
  <c r="F38" i="225"/>
  <c r="D38" i="225"/>
  <c r="H37" i="225"/>
  <c r="F37" i="225"/>
  <c r="D37" i="225"/>
  <c r="H36" i="225"/>
  <c r="F36" i="225"/>
  <c r="D36" i="225"/>
  <c r="H35" i="225"/>
  <c r="F35" i="225"/>
  <c r="D35" i="225"/>
  <c r="H34" i="225"/>
  <c r="F34" i="225"/>
  <c r="D34" i="225"/>
  <c r="H33" i="225"/>
  <c r="F33" i="225"/>
  <c r="D33" i="225"/>
  <c r="H31" i="225"/>
  <c r="F31" i="225"/>
  <c r="D31" i="225"/>
  <c r="H30" i="225"/>
  <c r="F30" i="225"/>
  <c r="D30" i="225"/>
  <c r="H29" i="225"/>
  <c r="F29" i="225"/>
  <c r="D29" i="225"/>
  <c r="H28" i="225"/>
  <c r="F28" i="225"/>
  <c r="D28" i="225"/>
  <c r="H27" i="225"/>
  <c r="F27" i="225"/>
  <c r="D27" i="225"/>
  <c r="H26" i="225"/>
  <c r="F26" i="225"/>
  <c r="D26" i="225"/>
  <c r="H25" i="225"/>
  <c r="F25" i="225"/>
  <c r="D25" i="225"/>
  <c r="H24" i="225"/>
  <c r="F24" i="225"/>
  <c r="D24" i="225"/>
  <c r="H23" i="225"/>
  <c r="F23" i="225"/>
  <c r="D23" i="225"/>
  <c r="H22" i="225"/>
  <c r="F22" i="225"/>
  <c r="D22" i="225"/>
  <c r="H21" i="225"/>
  <c r="F21" i="225"/>
  <c r="D21" i="225"/>
  <c r="H19" i="225"/>
  <c r="F19" i="225"/>
  <c r="D19" i="225"/>
  <c r="H18" i="225"/>
  <c r="F18" i="225"/>
  <c r="D18" i="225"/>
  <c r="H17" i="225"/>
  <c r="F17" i="225"/>
  <c r="D17" i="225"/>
  <c r="H16" i="225"/>
  <c r="F16" i="225"/>
  <c r="D16" i="225"/>
  <c r="H15" i="225"/>
  <c r="F15" i="225"/>
  <c r="D15" i="225"/>
  <c r="H14" i="225"/>
  <c r="F14" i="225"/>
  <c r="D14" i="225"/>
  <c r="H12" i="225"/>
  <c r="F12" i="225"/>
  <c r="D12" i="225"/>
  <c r="H11" i="225"/>
  <c r="F11" i="225"/>
  <c r="D11" i="225"/>
  <c r="H10" i="225"/>
  <c r="F10" i="225"/>
  <c r="D10" i="225"/>
  <c r="H9" i="225"/>
  <c r="F9" i="225"/>
  <c r="D9" i="225"/>
  <c r="H8" i="225"/>
  <c r="F8" i="225"/>
  <c r="D8" i="225"/>
  <c r="H7" i="225"/>
  <c r="F7" i="225"/>
  <c r="D7" i="225"/>
  <c r="AE142" i="192"/>
  <c r="AE141" i="192"/>
  <c r="AE140" i="192"/>
  <c r="AE139" i="192"/>
  <c r="AE138" i="192"/>
  <c r="AE137" i="192"/>
  <c r="AE136" i="192"/>
  <c r="AE135" i="192"/>
  <c r="AE134" i="192"/>
  <c r="AE133" i="192"/>
  <c r="AE131" i="192"/>
  <c r="AE130" i="192"/>
  <c r="AE129" i="192"/>
  <c r="AE128" i="192"/>
  <c r="AE127" i="192"/>
  <c r="AE126" i="192"/>
  <c r="AE125" i="192"/>
  <c r="AE124" i="192"/>
  <c r="AE123" i="192"/>
  <c r="AE122" i="192"/>
  <c r="AE121" i="192"/>
  <c r="AE120" i="192"/>
  <c r="AE119" i="192"/>
  <c r="AE118" i="192"/>
  <c r="AE117" i="192"/>
  <c r="AE116" i="192"/>
  <c r="AE115" i="192"/>
  <c r="AE114" i="192"/>
  <c r="AE113" i="192"/>
  <c r="AE112" i="192"/>
  <c r="AE111" i="192"/>
  <c r="AE110" i="192"/>
  <c r="AE109" i="192"/>
  <c r="AE107" i="192"/>
  <c r="AE106" i="192"/>
  <c r="AE105" i="192"/>
  <c r="AE104" i="192"/>
  <c r="AE103" i="192"/>
  <c r="AE102" i="192"/>
  <c r="AE101" i="192"/>
  <c r="AE100" i="192"/>
  <c r="AE99" i="192"/>
  <c r="AE98" i="192"/>
  <c r="AE97" i="192"/>
  <c r="AE96" i="192"/>
  <c r="AE95" i="192"/>
  <c r="AE94" i="192"/>
  <c r="AE93" i="192"/>
  <c r="AE92" i="192"/>
  <c r="AE91" i="192"/>
  <c r="AE90" i="192"/>
  <c r="AE89" i="192"/>
  <c r="AE88" i="192"/>
  <c r="AE87" i="192"/>
  <c r="AE86" i="192"/>
  <c r="AE85" i="192"/>
  <c r="AE83" i="192"/>
  <c r="AE82" i="192"/>
  <c r="AE81" i="192"/>
  <c r="AE80" i="192"/>
  <c r="AE79" i="192"/>
  <c r="AE78" i="192"/>
  <c r="AE77" i="192"/>
  <c r="AE76" i="192"/>
  <c r="AE75" i="192"/>
  <c r="AE74" i="192"/>
  <c r="AE73" i="192"/>
  <c r="AE72" i="192"/>
  <c r="AE71" i="192"/>
  <c r="AE70" i="192"/>
  <c r="AE69" i="192"/>
  <c r="AE68" i="192"/>
  <c r="AE67" i="192"/>
  <c r="AE65" i="192"/>
  <c r="AE64" i="192"/>
  <c r="AE63" i="192"/>
  <c r="AE62" i="192"/>
  <c r="AE61" i="192"/>
  <c r="AE60" i="192"/>
  <c r="AE59" i="192"/>
  <c r="AE58" i="192"/>
  <c r="AE57" i="192"/>
  <c r="AE56" i="192"/>
  <c r="AE55" i="192"/>
  <c r="AE54" i="192"/>
  <c r="AE53" i="192"/>
  <c r="AE52" i="192"/>
  <c r="AE51" i="192"/>
  <c r="AE50" i="192"/>
  <c r="AE49" i="192"/>
  <c r="AE48" i="192"/>
  <c r="AE47" i="192"/>
  <c r="AE45" i="192"/>
  <c r="AE44" i="192"/>
  <c r="AE43" i="192"/>
  <c r="AE42" i="192"/>
  <c r="AE41" i="192"/>
  <c r="AE40" i="192"/>
  <c r="AE39" i="192"/>
  <c r="AE38" i="192"/>
  <c r="AE37" i="192"/>
  <c r="AE36" i="192"/>
  <c r="AE34" i="192"/>
  <c r="AE33" i="192"/>
  <c r="AE32" i="192"/>
  <c r="AE31" i="192"/>
  <c r="AE30" i="192"/>
  <c r="AE29" i="192"/>
  <c r="AE28" i="192"/>
  <c r="AE27" i="192"/>
  <c r="AE26" i="192"/>
  <c r="AE25" i="192"/>
  <c r="AE24" i="192"/>
  <c r="AE22" i="192"/>
  <c r="AE21" i="192"/>
  <c r="AE20" i="192"/>
  <c r="AE19" i="192"/>
  <c r="AE18" i="192"/>
  <c r="AE17" i="192"/>
  <c r="AE15" i="192"/>
  <c r="AE14" i="192"/>
  <c r="AE13" i="192"/>
  <c r="AE12" i="192"/>
  <c r="AE11" i="192"/>
  <c r="AE10" i="192"/>
  <c r="AC142" i="192"/>
  <c r="AC141" i="192"/>
  <c r="AC140" i="192"/>
  <c r="AC139" i="192"/>
  <c r="AC138" i="192"/>
  <c r="AC137" i="192"/>
  <c r="AC136" i="192"/>
  <c r="AC135" i="192"/>
  <c r="AC134" i="192"/>
  <c r="AC133" i="192"/>
  <c r="AC131" i="192"/>
  <c r="AC130" i="192"/>
  <c r="AC129" i="192"/>
  <c r="AC128" i="192"/>
  <c r="AC127" i="192"/>
  <c r="AC126" i="192"/>
  <c r="AC125" i="192"/>
  <c r="AC124" i="192"/>
  <c r="AC123" i="192"/>
  <c r="AC122" i="192"/>
  <c r="AC121" i="192"/>
  <c r="AC120" i="192"/>
  <c r="AC119" i="192"/>
  <c r="AC118" i="192"/>
  <c r="AC117" i="192"/>
  <c r="AC116" i="192"/>
  <c r="AC115" i="192"/>
  <c r="AC114" i="192"/>
  <c r="AC113" i="192"/>
  <c r="AC112" i="192"/>
  <c r="AC111" i="192"/>
  <c r="AC110" i="192"/>
  <c r="AC109" i="192"/>
  <c r="AC107" i="192"/>
  <c r="AC106" i="192"/>
  <c r="AC105" i="192"/>
  <c r="AC104" i="192"/>
  <c r="AC103" i="192"/>
  <c r="AC102" i="192"/>
  <c r="AC101" i="192"/>
  <c r="AC100" i="192"/>
  <c r="AC99" i="192"/>
  <c r="AC98" i="192"/>
  <c r="AC97" i="192"/>
  <c r="AC96" i="192"/>
  <c r="AC95" i="192"/>
  <c r="AC94" i="192"/>
  <c r="AC93" i="192"/>
  <c r="AC92" i="192"/>
  <c r="AC91" i="192"/>
  <c r="AC90" i="192"/>
  <c r="AC89" i="192"/>
  <c r="AC88" i="192"/>
  <c r="AC87" i="192"/>
  <c r="AC86" i="192"/>
  <c r="AC85" i="192"/>
  <c r="AC83" i="192"/>
  <c r="AC82" i="192"/>
  <c r="AC81" i="192"/>
  <c r="AC80" i="192"/>
  <c r="AC79" i="192"/>
  <c r="AC78" i="192"/>
  <c r="AC77" i="192"/>
  <c r="AC76" i="192"/>
  <c r="AC75" i="192"/>
  <c r="AC74" i="192"/>
  <c r="AC73" i="192"/>
  <c r="AC72" i="192"/>
  <c r="AC71" i="192"/>
  <c r="AC70" i="192"/>
  <c r="AC69" i="192"/>
  <c r="AC68" i="192"/>
  <c r="AC67" i="192"/>
  <c r="AC65" i="192"/>
  <c r="AC64" i="192"/>
  <c r="AC63" i="192"/>
  <c r="AC62" i="192"/>
  <c r="AC61" i="192"/>
  <c r="AC60" i="192"/>
  <c r="AC59" i="192"/>
  <c r="AC58" i="192"/>
  <c r="AC57" i="192"/>
  <c r="AC56" i="192"/>
  <c r="AC55" i="192"/>
  <c r="AC54" i="192"/>
  <c r="AC53" i="192"/>
  <c r="AC52" i="192"/>
  <c r="AC51" i="192"/>
  <c r="AC50" i="192"/>
  <c r="AC49" i="192"/>
  <c r="AC48" i="192"/>
  <c r="AC47" i="192"/>
  <c r="AC45" i="192"/>
  <c r="AC44" i="192"/>
  <c r="AC43" i="192"/>
  <c r="AC42" i="192"/>
  <c r="AC41" i="192"/>
  <c r="AC40" i="192"/>
  <c r="AC39" i="192"/>
  <c r="AC38" i="192"/>
  <c r="AC37" i="192"/>
  <c r="AC36" i="192"/>
  <c r="AC34" i="192"/>
  <c r="AC33" i="192"/>
  <c r="AC32" i="192"/>
  <c r="AC31" i="192"/>
  <c r="AC30" i="192"/>
  <c r="AC29" i="192"/>
  <c r="AC28" i="192"/>
  <c r="AC27" i="192"/>
  <c r="AC26" i="192"/>
  <c r="AC25" i="192"/>
  <c r="AC24" i="192"/>
  <c r="AC22" i="192"/>
  <c r="AC21" i="192"/>
  <c r="AC20" i="192"/>
  <c r="AC19" i="192"/>
  <c r="AC18" i="192"/>
  <c r="AC17" i="192"/>
  <c r="AC15" i="192"/>
  <c r="AC14" i="192"/>
  <c r="AC13" i="192"/>
  <c r="AC12" i="192"/>
  <c r="AC11" i="192"/>
  <c r="AC10" i="192"/>
  <c r="AA142" i="192"/>
  <c r="AA141" i="192"/>
  <c r="AA140" i="192"/>
  <c r="AA139" i="192"/>
  <c r="AA138" i="192"/>
  <c r="AA137" i="192"/>
  <c r="AA136" i="192"/>
  <c r="AA135" i="192"/>
  <c r="AA134" i="192"/>
  <c r="AA133" i="192"/>
  <c r="AA131" i="192"/>
  <c r="AA130" i="192"/>
  <c r="AA129" i="192"/>
  <c r="AA128" i="192"/>
  <c r="AA127" i="192"/>
  <c r="AA126" i="192"/>
  <c r="AA125" i="192"/>
  <c r="AA124" i="192"/>
  <c r="AA123" i="192"/>
  <c r="AA122" i="192"/>
  <c r="AA121" i="192"/>
  <c r="AA120" i="192"/>
  <c r="AA119" i="192"/>
  <c r="AA118" i="192"/>
  <c r="AA117" i="192"/>
  <c r="AA116" i="192"/>
  <c r="AA115" i="192"/>
  <c r="AA114" i="192"/>
  <c r="AA113" i="192"/>
  <c r="AA112" i="192"/>
  <c r="AA111" i="192"/>
  <c r="AA110" i="192"/>
  <c r="AA109" i="192"/>
  <c r="AA107" i="192"/>
  <c r="AA106" i="192"/>
  <c r="AA105" i="192"/>
  <c r="AA104" i="192"/>
  <c r="AA103" i="192"/>
  <c r="AA102" i="192"/>
  <c r="AA101" i="192"/>
  <c r="AA100" i="192"/>
  <c r="AA99" i="192"/>
  <c r="AA98" i="192"/>
  <c r="AA97" i="192"/>
  <c r="AA96" i="192"/>
  <c r="AA95" i="192"/>
  <c r="AA94" i="192"/>
  <c r="AA93" i="192"/>
  <c r="AA92" i="192"/>
  <c r="AA91" i="192"/>
  <c r="AA90" i="192"/>
  <c r="AA89" i="192"/>
  <c r="AA88" i="192"/>
  <c r="AA87" i="192"/>
  <c r="AA86" i="192"/>
  <c r="AA85" i="192"/>
  <c r="AA83" i="192"/>
  <c r="AA82" i="192"/>
  <c r="AA81" i="192"/>
  <c r="AA80" i="192"/>
  <c r="AA79" i="192"/>
  <c r="AA78" i="192"/>
  <c r="AA77" i="192"/>
  <c r="AA76" i="192"/>
  <c r="AA75" i="192"/>
  <c r="AA74" i="192"/>
  <c r="AA73" i="192"/>
  <c r="AA72" i="192"/>
  <c r="AA71" i="192"/>
  <c r="AA70" i="192"/>
  <c r="AA69" i="192"/>
  <c r="AA68" i="192"/>
  <c r="AA67" i="192"/>
  <c r="AA65" i="192"/>
  <c r="AA64" i="192"/>
  <c r="AA63" i="192"/>
  <c r="AA62" i="192"/>
  <c r="AA61" i="192"/>
  <c r="AA60" i="192"/>
  <c r="AA59" i="192"/>
  <c r="AA58" i="192"/>
  <c r="AA57" i="192"/>
  <c r="AA56" i="192"/>
  <c r="AA55" i="192"/>
  <c r="AA54" i="192"/>
  <c r="AA53" i="192"/>
  <c r="AA52" i="192"/>
  <c r="AA51" i="192"/>
  <c r="AA50" i="192"/>
  <c r="AA49" i="192"/>
  <c r="AA48" i="192"/>
  <c r="AA47" i="192"/>
  <c r="AA45" i="192"/>
  <c r="AA44" i="192"/>
  <c r="AA43" i="192"/>
  <c r="AA42" i="192"/>
  <c r="AA41" i="192"/>
  <c r="AA40" i="192"/>
  <c r="AA39" i="192"/>
  <c r="AA38" i="192"/>
  <c r="AA37" i="192"/>
  <c r="AA36" i="192"/>
  <c r="AA34" i="192"/>
  <c r="AA33" i="192"/>
  <c r="AA32" i="192"/>
  <c r="AA31" i="192"/>
  <c r="AA30" i="192"/>
  <c r="AA29" i="192"/>
  <c r="AA28" i="192"/>
  <c r="AA27" i="192"/>
  <c r="AA26" i="192"/>
  <c r="AA25" i="192"/>
  <c r="AA24" i="192"/>
  <c r="AA22" i="192"/>
  <c r="AA21" i="192"/>
  <c r="AA20" i="192"/>
  <c r="AA19" i="192"/>
  <c r="AA18" i="192"/>
  <c r="AA17" i="192"/>
  <c r="AA15" i="192"/>
  <c r="AA14" i="192"/>
  <c r="AA13" i="192"/>
  <c r="AA12" i="192"/>
  <c r="AA11" i="192"/>
  <c r="Q142" i="192"/>
  <c r="Q141" i="192"/>
  <c r="Q140" i="192"/>
  <c r="Q139" i="192"/>
  <c r="Q138" i="192"/>
  <c r="Q137" i="192"/>
  <c r="Q136" i="192"/>
  <c r="Q135" i="192"/>
  <c r="Q134" i="192"/>
  <c r="Q133" i="192"/>
  <c r="Q131" i="192"/>
  <c r="Q130" i="192"/>
  <c r="Q129" i="192"/>
  <c r="Q128" i="192"/>
  <c r="Q127" i="192"/>
  <c r="Q126" i="192"/>
  <c r="Q125" i="192"/>
  <c r="Q124" i="192"/>
  <c r="Q123" i="192"/>
  <c r="Q122" i="192"/>
  <c r="Q121" i="192"/>
  <c r="Q120" i="192"/>
  <c r="Q119" i="192"/>
  <c r="Q118" i="192"/>
  <c r="Q117" i="192"/>
  <c r="Q116" i="192"/>
  <c r="Q115" i="192"/>
  <c r="Q114" i="192"/>
  <c r="Q113" i="192"/>
  <c r="Q112" i="192"/>
  <c r="Q111" i="192"/>
  <c r="Q110" i="192"/>
  <c r="Q109" i="192"/>
  <c r="Q107" i="192"/>
  <c r="Q106" i="192"/>
  <c r="Q105" i="192"/>
  <c r="Q104" i="192"/>
  <c r="Q103" i="192"/>
  <c r="Q102" i="192"/>
  <c r="Q101" i="192"/>
  <c r="Q100" i="192"/>
  <c r="Q99" i="192"/>
  <c r="Q98" i="192"/>
  <c r="Q97" i="192"/>
  <c r="Q96" i="192"/>
  <c r="Q95" i="192"/>
  <c r="Q94" i="192"/>
  <c r="Q93" i="192"/>
  <c r="Q92" i="192"/>
  <c r="Q91" i="192"/>
  <c r="Q90" i="192"/>
  <c r="Q89" i="192"/>
  <c r="Q88" i="192"/>
  <c r="Q87" i="192"/>
  <c r="Q86" i="192"/>
  <c r="Q85" i="192"/>
  <c r="Q83" i="192"/>
  <c r="Q82" i="192"/>
  <c r="Q81" i="192"/>
  <c r="Q80" i="192"/>
  <c r="Q79" i="192"/>
  <c r="Q78" i="192"/>
  <c r="Q77" i="192"/>
  <c r="Q76" i="192"/>
  <c r="Q75" i="192"/>
  <c r="Q74" i="192"/>
  <c r="Q73" i="192"/>
  <c r="Q72" i="192"/>
  <c r="Q71" i="192"/>
  <c r="Q70" i="192"/>
  <c r="Q69" i="192"/>
  <c r="Q68" i="192"/>
  <c r="Q67" i="192"/>
  <c r="Q65" i="192"/>
  <c r="Q64" i="192"/>
  <c r="Q63" i="192"/>
  <c r="Q62" i="192"/>
  <c r="Q61" i="192"/>
  <c r="Q60" i="192"/>
  <c r="Q59" i="192"/>
  <c r="Q58" i="192"/>
  <c r="Q57" i="192"/>
  <c r="Q56" i="192"/>
  <c r="Q55" i="192"/>
  <c r="Q54" i="192"/>
  <c r="Q53" i="192"/>
  <c r="Q52" i="192"/>
  <c r="Q51" i="192"/>
  <c r="Q50" i="192"/>
  <c r="Q49" i="192"/>
  <c r="Q48" i="192"/>
  <c r="Q47" i="192"/>
  <c r="Q45" i="192"/>
  <c r="Q44" i="192"/>
  <c r="Q43" i="192"/>
  <c r="Q42" i="192"/>
  <c r="Q41" i="192"/>
  <c r="Q40" i="192"/>
  <c r="Q39" i="192"/>
  <c r="Q38" i="192"/>
  <c r="Q37" i="192"/>
  <c r="Q36" i="192"/>
  <c r="Q34" i="192"/>
  <c r="Q33" i="192"/>
  <c r="Q32" i="192"/>
  <c r="Q31" i="192"/>
  <c r="Q30" i="192"/>
  <c r="Q29" i="192"/>
  <c r="Q28" i="192"/>
  <c r="Q27" i="192"/>
  <c r="Q26" i="192"/>
  <c r="Q25" i="192"/>
  <c r="Q24" i="192"/>
  <c r="Q22" i="192"/>
  <c r="Q21" i="192"/>
  <c r="Q20" i="192"/>
  <c r="Q19" i="192"/>
  <c r="Q18" i="192"/>
  <c r="Q17" i="192"/>
  <c r="Q15" i="192"/>
  <c r="Q14" i="192"/>
  <c r="Q13" i="192"/>
  <c r="Q12" i="192"/>
  <c r="Q11" i="192"/>
  <c r="O142" i="192"/>
  <c r="O141" i="192"/>
  <c r="O140" i="192"/>
  <c r="AH140" i="192" s="1"/>
  <c r="O139" i="192"/>
  <c r="O138" i="192"/>
  <c r="O137" i="192"/>
  <c r="O136" i="192"/>
  <c r="P136" i="192" s="1"/>
  <c r="O135" i="192"/>
  <c r="O134" i="192"/>
  <c r="O133" i="192"/>
  <c r="O131" i="192"/>
  <c r="P131" i="192" s="1"/>
  <c r="O130" i="192"/>
  <c r="O129" i="192"/>
  <c r="O128" i="192"/>
  <c r="O127" i="192"/>
  <c r="AH127" i="192" s="1"/>
  <c r="Z127" i="192" s="1"/>
  <c r="O126" i="192"/>
  <c r="O125" i="192"/>
  <c r="O124" i="192"/>
  <c r="O123" i="192"/>
  <c r="P123" i="192" s="1"/>
  <c r="O122" i="192"/>
  <c r="AH122" i="192" s="1"/>
  <c r="O121" i="192"/>
  <c r="O120" i="192"/>
  <c r="O119" i="192"/>
  <c r="AH119" i="192" s="1"/>
  <c r="X119" i="192" s="1"/>
  <c r="O118" i="192"/>
  <c r="O117" i="192"/>
  <c r="O116" i="192"/>
  <c r="P116" i="192" s="1"/>
  <c r="O115" i="192"/>
  <c r="O114" i="192"/>
  <c r="O113" i="192"/>
  <c r="O112" i="192"/>
  <c r="O111" i="192"/>
  <c r="AH111" i="192" s="1"/>
  <c r="Z111" i="192" s="1"/>
  <c r="O110" i="192"/>
  <c r="O109" i="192"/>
  <c r="O107" i="192"/>
  <c r="O106" i="192"/>
  <c r="P106" i="192" s="1"/>
  <c r="O105" i="192"/>
  <c r="O104" i="192"/>
  <c r="R104" i="192" s="1"/>
  <c r="O103" i="192"/>
  <c r="O102" i="192"/>
  <c r="AH102" i="192" s="1"/>
  <c r="X102" i="192" s="1"/>
  <c r="O101" i="192"/>
  <c r="AH101" i="192" s="1"/>
  <c r="O100" i="192"/>
  <c r="O99" i="192"/>
  <c r="O98" i="192"/>
  <c r="O97" i="192"/>
  <c r="O96" i="192"/>
  <c r="AH96" i="192" s="1"/>
  <c r="Z96" i="192" s="1"/>
  <c r="O95" i="192"/>
  <c r="O94" i="192"/>
  <c r="AH94" i="192" s="1"/>
  <c r="AF94" i="192" s="1"/>
  <c r="O93" i="192"/>
  <c r="O92" i="192"/>
  <c r="O91" i="192"/>
  <c r="O90" i="192"/>
  <c r="O89" i="192"/>
  <c r="O88" i="192"/>
  <c r="O87" i="192"/>
  <c r="O86" i="192"/>
  <c r="AH86" i="192" s="1"/>
  <c r="X86" i="192" s="1"/>
  <c r="O85" i="192"/>
  <c r="AH85" i="192" s="1"/>
  <c r="O83" i="192"/>
  <c r="O82" i="192"/>
  <c r="O81" i="192"/>
  <c r="O80" i="192"/>
  <c r="O79" i="192"/>
  <c r="O78" i="192"/>
  <c r="O77" i="192"/>
  <c r="AH77" i="192" s="1"/>
  <c r="X77" i="192" s="1"/>
  <c r="O76" i="192"/>
  <c r="O75" i="192"/>
  <c r="O74" i="192"/>
  <c r="O73" i="192"/>
  <c r="O72" i="192"/>
  <c r="O71" i="192"/>
  <c r="O70" i="192"/>
  <c r="O69" i="192"/>
  <c r="AH69" i="192" s="1"/>
  <c r="X69" i="192" s="1"/>
  <c r="O68" i="192"/>
  <c r="O67" i="192"/>
  <c r="O65" i="192"/>
  <c r="O64" i="192"/>
  <c r="O63" i="192"/>
  <c r="AH63" i="192" s="1"/>
  <c r="O62" i="192"/>
  <c r="O61" i="192"/>
  <c r="O60" i="192"/>
  <c r="P60" i="192" s="1"/>
  <c r="O59" i="192"/>
  <c r="O58" i="192"/>
  <c r="O57" i="192"/>
  <c r="P57" i="192" s="1"/>
  <c r="O56" i="192"/>
  <c r="O55" i="192"/>
  <c r="O54" i="192"/>
  <c r="O53" i="192"/>
  <c r="O52" i="192"/>
  <c r="P52" i="192" s="1"/>
  <c r="O51" i="192"/>
  <c r="O50" i="192"/>
  <c r="O49" i="192"/>
  <c r="O48" i="192"/>
  <c r="O47" i="192"/>
  <c r="AH47" i="192" s="1"/>
  <c r="O45" i="192"/>
  <c r="O44" i="192"/>
  <c r="O43" i="192"/>
  <c r="AH43" i="192" s="1"/>
  <c r="X43" i="192" s="1"/>
  <c r="O42" i="192"/>
  <c r="P42" i="192" s="1"/>
  <c r="O41" i="192"/>
  <c r="O40" i="192"/>
  <c r="O39" i="192"/>
  <c r="O38" i="192"/>
  <c r="O37" i="192"/>
  <c r="O36" i="192"/>
  <c r="O34" i="192"/>
  <c r="AH34" i="192" s="1"/>
  <c r="X34" i="192" s="1"/>
  <c r="O33" i="192"/>
  <c r="O32" i="192"/>
  <c r="O31" i="192"/>
  <c r="O30" i="192"/>
  <c r="O29" i="192"/>
  <c r="AH29" i="192" s="1"/>
  <c r="O28" i="192"/>
  <c r="O27" i="192"/>
  <c r="O26" i="192"/>
  <c r="P26" i="192" s="1"/>
  <c r="O25" i="192"/>
  <c r="O24" i="192"/>
  <c r="O22" i="192"/>
  <c r="O21" i="192"/>
  <c r="AH21" i="192" s="1"/>
  <c r="O20" i="192"/>
  <c r="O19" i="192"/>
  <c r="O18" i="192"/>
  <c r="O17" i="192"/>
  <c r="AH17" i="192" s="1"/>
  <c r="Z17" i="192" s="1"/>
  <c r="O15" i="192"/>
  <c r="O14" i="192"/>
  <c r="O13" i="192"/>
  <c r="O12" i="192"/>
  <c r="O11" i="192"/>
  <c r="Q10" i="192"/>
  <c r="AH10" i="192" s="1"/>
  <c r="O10" i="192"/>
  <c r="P10" i="192" s="1"/>
  <c r="X101" i="192"/>
  <c r="Z77" i="192"/>
  <c r="X94" i="192"/>
  <c r="Z102" i="192"/>
  <c r="X111" i="192"/>
  <c r="Z119" i="192"/>
  <c r="X127" i="192"/>
  <c r="R56" i="192"/>
  <c r="R86" i="192"/>
  <c r="R106" i="192"/>
  <c r="R119" i="192"/>
  <c r="R140" i="192"/>
  <c r="R10" i="192"/>
  <c r="R24" i="192"/>
  <c r="R47" i="192"/>
  <c r="R63" i="192"/>
  <c r="R80" i="192"/>
  <c r="R122" i="192"/>
  <c r="AB69" i="192"/>
  <c r="AB101" i="192"/>
  <c r="AB102" i="192"/>
  <c r="AF111" i="192"/>
  <c r="AF127" i="192"/>
  <c r="P38" i="192"/>
  <c r="P59" i="192"/>
  <c r="P86" i="192"/>
  <c r="AH30" i="192"/>
  <c r="Z30" i="192" s="1"/>
  <c r="R109" i="192"/>
  <c r="P29" i="192"/>
  <c r="P77" i="192"/>
  <c r="P98" i="192"/>
  <c r="R128" i="192"/>
  <c r="AH42" i="192"/>
  <c r="AD42" i="192" s="1"/>
  <c r="AH48" i="192"/>
  <c r="AF48" i="192" s="1"/>
  <c r="AH136" i="192"/>
  <c r="X136" i="192" s="1"/>
  <c r="R25" i="192"/>
  <c r="R29" i="192"/>
  <c r="R33" i="192"/>
  <c r="R85" i="192"/>
  <c r="R89" i="192"/>
  <c r="R93" i="192"/>
  <c r="R97" i="192"/>
  <c r="R101" i="192"/>
  <c r="R105" i="192"/>
  <c r="P51" i="192"/>
  <c r="P94" i="192"/>
  <c r="P110" i="192"/>
  <c r="P115" i="192"/>
  <c r="P126" i="192"/>
  <c r="P142" i="192"/>
  <c r="R124" i="192"/>
  <c r="AH68" i="192"/>
  <c r="AB68" i="192" s="1"/>
  <c r="AH76" i="192"/>
  <c r="Z76" i="192" s="1"/>
  <c r="AF86" i="192"/>
  <c r="P140" i="192"/>
  <c r="R77" i="192"/>
  <c r="P15" i="192"/>
  <c r="P47" i="192"/>
  <c r="P63" i="192"/>
  <c r="P79" i="192"/>
  <c r="P85" i="192"/>
  <c r="P101" i="192"/>
  <c r="P117" i="192"/>
  <c r="P122" i="192"/>
  <c r="P138" i="192"/>
  <c r="AH56" i="192"/>
  <c r="X56" i="192" s="1"/>
  <c r="AC108" i="192"/>
  <c r="AD48" i="192"/>
  <c r="AB76" i="192"/>
  <c r="AD21" i="192"/>
  <c r="AD68" i="192"/>
  <c r="AD30" i="192"/>
  <c r="C121" i="192"/>
  <c r="E121" i="192"/>
  <c r="G121" i="192"/>
  <c r="I121" i="192"/>
  <c r="K121" i="192"/>
  <c r="L121" i="192" s="1"/>
  <c r="M121" i="192"/>
  <c r="S121" i="192"/>
  <c r="AG121" i="192" s="1"/>
  <c r="U121" i="192"/>
  <c r="C122" i="192"/>
  <c r="E122" i="192"/>
  <c r="G122" i="192"/>
  <c r="I122" i="192"/>
  <c r="K122" i="192"/>
  <c r="M122" i="192"/>
  <c r="S122" i="192"/>
  <c r="U122" i="192"/>
  <c r="C123" i="192"/>
  <c r="E123" i="192"/>
  <c r="G123" i="192"/>
  <c r="I123" i="192"/>
  <c r="K123" i="192"/>
  <c r="M123" i="192"/>
  <c r="S123" i="192"/>
  <c r="AG123" i="192" s="1"/>
  <c r="U123" i="192"/>
  <c r="C124" i="192"/>
  <c r="E124" i="192"/>
  <c r="G124" i="192"/>
  <c r="I124" i="192"/>
  <c r="K124" i="192"/>
  <c r="N124" i="192" s="1"/>
  <c r="M124" i="192"/>
  <c r="S124" i="192"/>
  <c r="AG124" i="192" s="1"/>
  <c r="U124" i="192"/>
  <c r="C125" i="192"/>
  <c r="E125" i="192"/>
  <c r="G125" i="192"/>
  <c r="I125" i="192"/>
  <c r="K125" i="192"/>
  <c r="M125" i="192"/>
  <c r="S125" i="192"/>
  <c r="AG125" i="192" s="1"/>
  <c r="U125" i="192"/>
  <c r="C126" i="192"/>
  <c r="E126" i="192"/>
  <c r="G126" i="192"/>
  <c r="I126" i="192"/>
  <c r="K126" i="192"/>
  <c r="M126" i="192"/>
  <c r="S126" i="192"/>
  <c r="AG126" i="192" s="1"/>
  <c r="U126" i="192"/>
  <c r="C127" i="192"/>
  <c r="E127" i="192"/>
  <c r="G127" i="192"/>
  <c r="I127" i="192"/>
  <c r="K127" i="192"/>
  <c r="M127" i="192"/>
  <c r="S127" i="192"/>
  <c r="U127" i="192"/>
  <c r="C128" i="192"/>
  <c r="E128" i="192"/>
  <c r="G128" i="192"/>
  <c r="I128" i="192"/>
  <c r="K128" i="192"/>
  <c r="M128" i="192"/>
  <c r="S128" i="192"/>
  <c r="U128" i="192"/>
  <c r="C129" i="192"/>
  <c r="E129" i="192"/>
  <c r="G129" i="192"/>
  <c r="I129" i="192"/>
  <c r="K129" i="192"/>
  <c r="M129" i="192"/>
  <c r="S129" i="192"/>
  <c r="AG129" i="192" s="1"/>
  <c r="U129" i="192"/>
  <c r="C130" i="192"/>
  <c r="E130" i="192"/>
  <c r="G130" i="192"/>
  <c r="I130" i="192"/>
  <c r="K130" i="192"/>
  <c r="M130" i="192"/>
  <c r="N130" i="192" s="1"/>
  <c r="S130" i="192"/>
  <c r="AG130" i="192" s="1"/>
  <c r="U130" i="192"/>
  <c r="C131" i="192"/>
  <c r="E131" i="192"/>
  <c r="G131" i="192"/>
  <c r="I131" i="192"/>
  <c r="K131" i="192"/>
  <c r="M131" i="192"/>
  <c r="S131" i="192"/>
  <c r="AG131" i="192" s="1"/>
  <c r="U131" i="192"/>
  <c r="D128" i="187"/>
  <c r="D104" i="187"/>
  <c r="D5" i="187"/>
  <c r="D42" i="187"/>
  <c r="D80" i="187"/>
  <c r="D12" i="187"/>
  <c r="D31" i="187"/>
  <c r="D19" i="187"/>
  <c r="D62" i="187"/>
  <c r="E5" i="187"/>
  <c r="E12" i="187"/>
  <c r="E19" i="187"/>
  <c r="E31" i="187"/>
  <c r="E42" i="187"/>
  <c r="E62" i="187"/>
  <c r="E80" i="187"/>
  <c r="E104" i="187"/>
  <c r="E128" i="187"/>
  <c r="F128" i="187"/>
  <c r="F104" i="187"/>
  <c r="F80" i="187"/>
  <c r="F62" i="187"/>
  <c r="F42" i="187"/>
  <c r="F31" i="187"/>
  <c r="F19" i="187"/>
  <c r="F12" i="187"/>
  <c r="F5" i="187"/>
  <c r="G128" i="187"/>
  <c r="G104" i="187"/>
  <c r="G80" i="187"/>
  <c r="G62" i="187"/>
  <c r="G42" i="187"/>
  <c r="G31" i="187"/>
  <c r="G19" i="187"/>
  <c r="G12" i="187"/>
  <c r="G5" i="187"/>
  <c r="H5" i="187"/>
  <c r="H12" i="187"/>
  <c r="H19" i="187"/>
  <c r="H31" i="187"/>
  <c r="H42" i="187"/>
  <c r="H62" i="187"/>
  <c r="H80" i="187"/>
  <c r="H104" i="187"/>
  <c r="H128" i="187"/>
  <c r="I128" i="187"/>
  <c r="I104" i="187"/>
  <c r="I80" i="187"/>
  <c r="I62" i="187"/>
  <c r="I42" i="187"/>
  <c r="I31" i="187"/>
  <c r="I19" i="187"/>
  <c r="I12" i="187"/>
  <c r="I5" i="187"/>
  <c r="J128" i="187"/>
  <c r="J104" i="187"/>
  <c r="J80" i="187"/>
  <c r="J62" i="187"/>
  <c r="J42" i="187"/>
  <c r="J31" i="187"/>
  <c r="J19" i="187"/>
  <c r="J12" i="187"/>
  <c r="J5" i="187"/>
  <c r="K5" i="187"/>
  <c r="F140" i="186"/>
  <c r="F139" i="186"/>
  <c r="F138" i="186"/>
  <c r="F137" i="186"/>
  <c r="F136" i="186"/>
  <c r="F135" i="186"/>
  <c r="F134" i="186"/>
  <c r="F133" i="186"/>
  <c r="F132" i="186"/>
  <c r="F131" i="186"/>
  <c r="F130" i="186"/>
  <c r="F129" i="186"/>
  <c r="F128" i="186"/>
  <c r="F127" i="186"/>
  <c r="F126" i="186"/>
  <c r="F125" i="186"/>
  <c r="F124" i="186"/>
  <c r="F123" i="186"/>
  <c r="F122" i="186"/>
  <c r="F121" i="186"/>
  <c r="F120" i="186"/>
  <c r="F119" i="186"/>
  <c r="F118" i="186"/>
  <c r="F117" i="186"/>
  <c r="F116" i="186"/>
  <c r="F115" i="186"/>
  <c r="F114" i="186"/>
  <c r="F113" i="186"/>
  <c r="F112" i="186"/>
  <c r="F111" i="186"/>
  <c r="F110" i="186"/>
  <c r="F109" i="186"/>
  <c r="F108" i="186"/>
  <c r="F107" i="186"/>
  <c r="F106" i="186"/>
  <c r="F105" i="186"/>
  <c r="F104" i="186"/>
  <c r="F103" i="186"/>
  <c r="F102" i="186"/>
  <c r="F101" i="186"/>
  <c r="F100" i="186"/>
  <c r="F99" i="186"/>
  <c r="F98" i="186"/>
  <c r="F97" i="186"/>
  <c r="F96" i="186"/>
  <c r="F95" i="186"/>
  <c r="F94" i="186"/>
  <c r="F93" i="186"/>
  <c r="F92" i="186"/>
  <c r="F91" i="186"/>
  <c r="F90" i="186"/>
  <c r="F89" i="186"/>
  <c r="F88" i="186"/>
  <c r="F87" i="186"/>
  <c r="F86" i="186"/>
  <c r="F85" i="186"/>
  <c r="F84" i="186"/>
  <c r="F83" i="186"/>
  <c r="F82" i="186"/>
  <c r="F81" i="186"/>
  <c r="F80" i="186"/>
  <c r="F79" i="186"/>
  <c r="F78" i="186"/>
  <c r="F77" i="186"/>
  <c r="F76" i="186"/>
  <c r="F75" i="186"/>
  <c r="F74" i="186"/>
  <c r="F73" i="186"/>
  <c r="F72" i="186"/>
  <c r="F71" i="186"/>
  <c r="F70" i="186"/>
  <c r="F69" i="186"/>
  <c r="F68" i="186"/>
  <c r="F67" i="186"/>
  <c r="F66" i="186"/>
  <c r="F65" i="186"/>
  <c r="F64" i="186"/>
  <c r="F63" i="186"/>
  <c r="F62" i="186"/>
  <c r="F61" i="186"/>
  <c r="F60" i="186"/>
  <c r="F59" i="186"/>
  <c r="F58" i="186"/>
  <c r="F57" i="186"/>
  <c r="F56" i="186"/>
  <c r="F55" i="186"/>
  <c r="F54" i="186"/>
  <c r="F53" i="186"/>
  <c r="F52" i="186"/>
  <c r="F51" i="186"/>
  <c r="F50" i="186"/>
  <c r="F49" i="186"/>
  <c r="F48" i="186"/>
  <c r="F47" i="186"/>
  <c r="F46" i="186"/>
  <c r="F45" i="186"/>
  <c r="F44" i="186"/>
  <c r="F43" i="186"/>
  <c r="F42" i="186"/>
  <c r="F41" i="186"/>
  <c r="F40" i="186"/>
  <c r="F39" i="186"/>
  <c r="F38" i="186"/>
  <c r="F37" i="186"/>
  <c r="F36" i="186"/>
  <c r="F35" i="186"/>
  <c r="F34" i="186"/>
  <c r="F33" i="186"/>
  <c r="F32" i="186"/>
  <c r="F31" i="186"/>
  <c r="F30" i="186"/>
  <c r="F29" i="186"/>
  <c r="F28" i="186"/>
  <c r="F27" i="186"/>
  <c r="F26" i="186"/>
  <c r="F25" i="186"/>
  <c r="F24" i="186"/>
  <c r="F23" i="186"/>
  <c r="F22" i="186"/>
  <c r="F21" i="186"/>
  <c r="F20" i="186"/>
  <c r="F19" i="186"/>
  <c r="F18" i="186"/>
  <c r="F17" i="186"/>
  <c r="F16" i="186"/>
  <c r="F15" i="186"/>
  <c r="F14" i="186"/>
  <c r="F13" i="186"/>
  <c r="F12" i="186"/>
  <c r="F11" i="186"/>
  <c r="F10" i="186"/>
  <c r="F9" i="186"/>
  <c r="F8" i="186"/>
  <c r="X140" i="186"/>
  <c r="X139" i="186"/>
  <c r="X138" i="186"/>
  <c r="X137" i="186"/>
  <c r="X136" i="186"/>
  <c r="X135" i="186"/>
  <c r="X134" i="186"/>
  <c r="X133" i="186"/>
  <c r="X132" i="186"/>
  <c r="X131" i="186"/>
  <c r="X130" i="186"/>
  <c r="X129" i="186"/>
  <c r="X128" i="186"/>
  <c r="X127" i="186"/>
  <c r="X126" i="186"/>
  <c r="X125" i="186"/>
  <c r="X124" i="186"/>
  <c r="X123" i="186"/>
  <c r="X122" i="186"/>
  <c r="X121" i="186"/>
  <c r="X120" i="186"/>
  <c r="X119" i="186"/>
  <c r="X118" i="186"/>
  <c r="X117" i="186"/>
  <c r="X116" i="186"/>
  <c r="X115" i="186"/>
  <c r="X114" i="186"/>
  <c r="X113" i="186"/>
  <c r="X112" i="186"/>
  <c r="X111" i="186"/>
  <c r="X110" i="186"/>
  <c r="X109" i="186"/>
  <c r="X108" i="186"/>
  <c r="X107" i="186"/>
  <c r="X106" i="186"/>
  <c r="X105" i="186"/>
  <c r="X104" i="186"/>
  <c r="X103" i="186"/>
  <c r="X102" i="186"/>
  <c r="X101" i="186"/>
  <c r="X100" i="186"/>
  <c r="X99" i="186"/>
  <c r="X98" i="186"/>
  <c r="X97" i="186"/>
  <c r="X96" i="186"/>
  <c r="X95" i="186"/>
  <c r="X94" i="186"/>
  <c r="X93" i="186"/>
  <c r="X92" i="186"/>
  <c r="X91" i="186"/>
  <c r="X90" i="186"/>
  <c r="X89" i="186"/>
  <c r="X88" i="186"/>
  <c r="X87" i="186"/>
  <c r="X86" i="186"/>
  <c r="X85" i="186"/>
  <c r="X84" i="186"/>
  <c r="X83" i="186"/>
  <c r="X82" i="186"/>
  <c r="X81" i="186"/>
  <c r="X80" i="186"/>
  <c r="X79" i="186"/>
  <c r="X78" i="186"/>
  <c r="X77" i="186"/>
  <c r="X76" i="186"/>
  <c r="X75" i="186"/>
  <c r="X74" i="186"/>
  <c r="X73" i="186"/>
  <c r="X72" i="186"/>
  <c r="X71" i="186"/>
  <c r="X70" i="186"/>
  <c r="X69" i="186"/>
  <c r="X68" i="186"/>
  <c r="X67" i="186"/>
  <c r="X66" i="186"/>
  <c r="X65" i="186"/>
  <c r="X64" i="186"/>
  <c r="X63" i="186"/>
  <c r="X62" i="186"/>
  <c r="X61" i="186"/>
  <c r="X60" i="186"/>
  <c r="X59" i="186"/>
  <c r="X58" i="186"/>
  <c r="X57" i="186"/>
  <c r="X56" i="186"/>
  <c r="X55" i="186"/>
  <c r="X54" i="186"/>
  <c r="X53" i="186"/>
  <c r="X52" i="186"/>
  <c r="X51" i="186"/>
  <c r="X50" i="186"/>
  <c r="X49" i="186"/>
  <c r="X48" i="186"/>
  <c r="X47" i="186"/>
  <c r="X46" i="186"/>
  <c r="X45" i="186"/>
  <c r="X44" i="186"/>
  <c r="X43" i="186"/>
  <c r="X42" i="186"/>
  <c r="X41" i="186"/>
  <c r="X40" i="186"/>
  <c r="X39" i="186"/>
  <c r="X38" i="186"/>
  <c r="X37" i="186"/>
  <c r="X36" i="186"/>
  <c r="X35" i="186"/>
  <c r="X34" i="186"/>
  <c r="X33" i="186"/>
  <c r="X32" i="186"/>
  <c r="X31" i="186"/>
  <c r="X30" i="186"/>
  <c r="X29" i="186"/>
  <c r="X28" i="186"/>
  <c r="X27" i="186"/>
  <c r="X26" i="186"/>
  <c r="X25" i="186"/>
  <c r="X24" i="186"/>
  <c r="X23" i="186"/>
  <c r="X22" i="186"/>
  <c r="X21" i="186"/>
  <c r="X20" i="186"/>
  <c r="X19" i="186"/>
  <c r="X18" i="186"/>
  <c r="X17" i="186"/>
  <c r="X16" i="186"/>
  <c r="X15" i="186"/>
  <c r="X14" i="186"/>
  <c r="X13" i="186"/>
  <c r="X12" i="186"/>
  <c r="X11" i="186"/>
  <c r="X10" i="186"/>
  <c r="X9" i="186"/>
  <c r="X8" i="186"/>
  <c r="W140" i="186"/>
  <c r="W139" i="186"/>
  <c r="W138" i="186"/>
  <c r="W137" i="186"/>
  <c r="W136" i="186"/>
  <c r="W135" i="186"/>
  <c r="W134" i="186"/>
  <c r="W133" i="186"/>
  <c r="W132" i="186"/>
  <c r="W131" i="186"/>
  <c r="W130" i="186"/>
  <c r="W129" i="186"/>
  <c r="W128" i="186"/>
  <c r="W127" i="186"/>
  <c r="W126" i="186"/>
  <c r="W125" i="186"/>
  <c r="W124" i="186"/>
  <c r="W123" i="186"/>
  <c r="W122" i="186"/>
  <c r="W121" i="186"/>
  <c r="W120" i="186"/>
  <c r="W119" i="186"/>
  <c r="W118" i="186"/>
  <c r="W117" i="186"/>
  <c r="W116" i="186"/>
  <c r="W115" i="186"/>
  <c r="W114" i="186"/>
  <c r="W113" i="186"/>
  <c r="W112" i="186"/>
  <c r="W111" i="186"/>
  <c r="W110" i="186"/>
  <c r="W109" i="186"/>
  <c r="W108" i="186"/>
  <c r="W107" i="186"/>
  <c r="W106" i="186"/>
  <c r="W105" i="186"/>
  <c r="W104" i="186"/>
  <c r="W103" i="186"/>
  <c r="W102" i="186"/>
  <c r="W101" i="186"/>
  <c r="W100" i="186"/>
  <c r="W99" i="186"/>
  <c r="W98" i="186"/>
  <c r="W97" i="186"/>
  <c r="W96" i="186"/>
  <c r="W95" i="186"/>
  <c r="W94" i="186"/>
  <c r="W93" i="186"/>
  <c r="W92" i="186"/>
  <c r="W91" i="186"/>
  <c r="W90" i="186"/>
  <c r="W89" i="186"/>
  <c r="W88" i="186"/>
  <c r="W87" i="186"/>
  <c r="W86" i="186"/>
  <c r="W85" i="186"/>
  <c r="W84" i="186"/>
  <c r="W83" i="186"/>
  <c r="W82" i="186"/>
  <c r="W81" i="186"/>
  <c r="W80" i="186"/>
  <c r="W79" i="186"/>
  <c r="W78" i="186"/>
  <c r="W77" i="186"/>
  <c r="W76" i="186"/>
  <c r="W75" i="186"/>
  <c r="W74" i="186"/>
  <c r="W73" i="186"/>
  <c r="W72" i="186"/>
  <c r="W71" i="186"/>
  <c r="W70" i="186"/>
  <c r="W69" i="186"/>
  <c r="W68" i="186"/>
  <c r="W67" i="186"/>
  <c r="W66" i="186"/>
  <c r="W65" i="186"/>
  <c r="W64" i="186"/>
  <c r="W63" i="186"/>
  <c r="W62" i="186"/>
  <c r="W61" i="186"/>
  <c r="W60" i="186"/>
  <c r="W59" i="186"/>
  <c r="W58" i="186"/>
  <c r="W57" i="186"/>
  <c r="W56" i="186"/>
  <c r="W55" i="186"/>
  <c r="W54" i="186"/>
  <c r="W53" i="186"/>
  <c r="W52" i="186"/>
  <c r="W51" i="186"/>
  <c r="W50" i="186"/>
  <c r="W49" i="186"/>
  <c r="W48" i="186"/>
  <c r="W47" i="186"/>
  <c r="W46" i="186"/>
  <c r="W45" i="186"/>
  <c r="W44" i="186"/>
  <c r="W43" i="186"/>
  <c r="W42" i="186"/>
  <c r="W41" i="186"/>
  <c r="W40" i="186"/>
  <c r="W39" i="186"/>
  <c r="W38" i="186"/>
  <c r="W37" i="186"/>
  <c r="W36" i="186"/>
  <c r="W35" i="186"/>
  <c r="W34" i="186"/>
  <c r="W33" i="186"/>
  <c r="W32" i="186"/>
  <c r="W31" i="186"/>
  <c r="W30" i="186"/>
  <c r="W29" i="186"/>
  <c r="W28" i="186"/>
  <c r="W27" i="186"/>
  <c r="W26" i="186"/>
  <c r="W25" i="186"/>
  <c r="W24" i="186"/>
  <c r="W23" i="186"/>
  <c r="W22" i="186"/>
  <c r="W21" i="186"/>
  <c r="W20" i="186"/>
  <c r="W19" i="186"/>
  <c r="W18" i="186"/>
  <c r="W17" i="186"/>
  <c r="W16" i="186"/>
  <c r="W15" i="186"/>
  <c r="W14" i="186"/>
  <c r="W13" i="186"/>
  <c r="W12" i="186"/>
  <c r="W11" i="186"/>
  <c r="W10" i="186"/>
  <c r="W9" i="186"/>
  <c r="W8" i="186"/>
  <c r="V140" i="186"/>
  <c r="V139" i="186"/>
  <c r="V138" i="186"/>
  <c r="V137" i="186"/>
  <c r="V136" i="186"/>
  <c r="V135" i="186"/>
  <c r="V134" i="186"/>
  <c r="V133" i="186"/>
  <c r="V132" i="186"/>
  <c r="V131" i="186"/>
  <c r="V130" i="186"/>
  <c r="V129" i="186"/>
  <c r="V128" i="186"/>
  <c r="V127" i="186"/>
  <c r="V126" i="186"/>
  <c r="V125" i="186"/>
  <c r="V124" i="186"/>
  <c r="V123" i="186"/>
  <c r="V122" i="186"/>
  <c r="V121" i="186"/>
  <c r="V120" i="186"/>
  <c r="V119" i="186"/>
  <c r="V118" i="186"/>
  <c r="V117" i="186"/>
  <c r="V116" i="186"/>
  <c r="V115" i="186"/>
  <c r="V114" i="186"/>
  <c r="V113" i="186"/>
  <c r="V112" i="186"/>
  <c r="V111" i="186"/>
  <c r="V110" i="186"/>
  <c r="V109" i="186"/>
  <c r="V108" i="186"/>
  <c r="V107" i="186"/>
  <c r="V106" i="186"/>
  <c r="V105" i="186"/>
  <c r="V104" i="186"/>
  <c r="V103" i="186"/>
  <c r="V102" i="186"/>
  <c r="V101" i="186"/>
  <c r="V100" i="186"/>
  <c r="V99" i="186"/>
  <c r="V98" i="186"/>
  <c r="V97" i="186"/>
  <c r="V96" i="186"/>
  <c r="V95" i="186"/>
  <c r="V94" i="186"/>
  <c r="V93" i="186"/>
  <c r="V92" i="186"/>
  <c r="V91" i="186"/>
  <c r="V90" i="186"/>
  <c r="V89" i="186"/>
  <c r="V88" i="186"/>
  <c r="V87" i="186"/>
  <c r="V86" i="186"/>
  <c r="V85" i="186"/>
  <c r="V84" i="186"/>
  <c r="V83" i="186"/>
  <c r="V82" i="186"/>
  <c r="V81" i="186"/>
  <c r="V80" i="186"/>
  <c r="V79" i="186"/>
  <c r="V78" i="186"/>
  <c r="V77" i="186"/>
  <c r="V76" i="186"/>
  <c r="V75" i="186"/>
  <c r="V74" i="186"/>
  <c r="V73" i="186"/>
  <c r="V72" i="186"/>
  <c r="V71" i="186"/>
  <c r="V70" i="186"/>
  <c r="V69" i="186"/>
  <c r="V68" i="186"/>
  <c r="V67" i="186"/>
  <c r="V66" i="186"/>
  <c r="V65" i="186"/>
  <c r="V64" i="186"/>
  <c r="V63" i="186"/>
  <c r="V62" i="186"/>
  <c r="V61" i="186"/>
  <c r="V60" i="186"/>
  <c r="V59" i="186"/>
  <c r="V58" i="186"/>
  <c r="V57" i="186"/>
  <c r="V56" i="186"/>
  <c r="V55" i="186"/>
  <c r="V54" i="186"/>
  <c r="V53" i="186"/>
  <c r="V52" i="186"/>
  <c r="V51" i="186"/>
  <c r="V50" i="186"/>
  <c r="V49" i="186"/>
  <c r="V48" i="186"/>
  <c r="V47" i="186"/>
  <c r="V46" i="186"/>
  <c r="V45" i="186"/>
  <c r="V44" i="186"/>
  <c r="V43" i="186"/>
  <c r="V42" i="186"/>
  <c r="V41" i="186"/>
  <c r="V40" i="186"/>
  <c r="V39" i="186"/>
  <c r="V38" i="186"/>
  <c r="V37" i="186"/>
  <c r="V36" i="186"/>
  <c r="V35" i="186"/>
  <c r="V34" i="186"/>
  <c r="V33" i="186"/>
  <c r="V32" i="186"/>
  <c r="V31" i="186"/>
  <c r="V30" i="186"/>
  <c r="V29" i="186"/>
  <c r="V28" i="186"/>
  <c r="V27" i="186"/>
  <c r="V26" i="186"/>
  <c r="V25" i="186"/>
  <c r="V24" i="186"/>
  <c r="V23" i="186"/>
  <c r="V22" i="186"/>
  <c r="V21" i="186"/>
  <c r="V20" i="186"/>
  <c r="V19" i="186"/>
  <c r="V18" i="186"/>
  <c r="V17" i="186"/>
  <c r="V16" i="186"/>
  <c r="V15" i="186"/>
  <c r="V14" i="186"/>
  <c r="V13" i="186"/>
  <c r="V12" i="186"/>
  <c r="V11" i="186"/>
  <c r="V10" i="186"/>
  <c r="V9" i="186"/>
  <c r="V8" i="186"/>
  <c r="U140" i="186"/>
  <c r="U139" i="186"/>
  <c r="U138" i="186"/>
  <c r="U137" i="186"/>
  <c r="U136" i="186"/>
  <c r="U135" i="186"/>
  <c r="U134" i="186"/>
  <c r="U133" i="186"/>
  <c r="U132" i="186"/>
  <c r="U131" i="186"/>
  <c r="U130" i="186"/>
  <c r="U129" i="186"/>
  <c r="U128" i="186"/>
  <c r="U127" i="186"/>
  <c r="U126" i="186"/>
  <c r="U125" i="186"/>
  <c r="U124" i="186"/>
  <c r="U123" i="186"/>
  <c r="U122" i="186"/>
  <c r="U121" i="186"/>
  <c r="U120" i="186"/>
  <c r="U119" i="186"/>
  <c r="U118" i="186"/>
  <c r="U117" i="186"/>
  <c r="U116" i="186"/>
  <c r="U115" i="186"/>
  <c r="U114" i="186"/>
  <c r="U113" i="186"/>
  <c r="U112" i="186"/>
  <c r="U111" i="186"/>
  <c r="U110" i="186"/>
  <c r="U109" i="186"/>
  <c r="U108" i="186"/>
  <c r="U107" i="186"/>
  <c r="U106" i="186"/>
  <c r="U105" i="186"/>
  <c r="U104" i="186"/>
  <c r="U103" i="186"/>
  <c r="U102" i="186"/>
  <c r="U101" i="186"/>
  <c r="U100" i="186"/>
  <c r="U99" i="186"/>
  <c r="U98" i="186"/>
  <c r="U97" i="186"/>
  <c r="U96" i="186"/>
  <c r="U95" i="186"/>
  <c r="U94" i="186"/>
  <c r="U93" i="186"/>
  <c r="U92" i="186"/>
  <c r="U91" i="186"/>
  <c r="U90" i="186"/>
  <c r="U89" i="186"/>
  <c r="U88" i="186"/>
  <c r="U87" i="186"/>
  <c r="U86" i="186"/>
  <c r="U85" i="186"/>
  <c r="U84" i="186"/>
  <c r="U83" i="186"/>
  <c r="U82" i="186"/>
  <c r="U81" i="186"/>
  <c r="U80" i="186"/>
  <c r="U79" i="186"/>
  <c r="U78" i="186"/>
  <c r="U77" i="186"/>
  <c r="U76" i="186"/>
  <c r="U75" i="186"/>
  <c r="U74" i="186"/>
  <c r="U73" i="186"/>
  <c r="U72" i="186"/>
  <c r="U71" i="186"/>
  <c r="U70" i="186"/>
  <c r="U69" i="186"/>
  <c r="U68" i="186"/>
  <c r="U67" i="186"/>
  <c r="U66" i="186"/>
  <c r="U65" i="186"/>
  <c r="U64" i="186"/>
  <c r="U63" i="186"/>
  <c r="U62" i="186"/>
  <c r="U61" i="186"/>
  <c r="U60" i="186"/>
  <c r="U59" i="186"/>
  <c r="U58" i="186"/>
  <c r="U57" i="186"/>
  <c r="U56" i="186"/>
  <c r="U55" i="186"/>
  <c r="U54" i="186"/>
  <c r="U53" i="186"/>
  <c r="U52" i="186"/>
  <c r="U51" i="186"/>
  <c r="U50" i="186"/>
  <c r="U49" i="186"/>
  <c r="U48" i="186"/>
  <c r="U47" i="186"/>
  <c r="U46" i="186"/>
  <c r="U45" i="186"/>
  <c r="U44" i="186"/>
  <c r="U43" i="186"/>
  <c r="U42" i="186"/>
  <c r="U41" i="186"/>
  <c r="U40" i="186"/>
  <c r="U39" i="186"/>
  <c r="U38" i="186"/>
  <c r="U37" i="186"/>
  <c r="U36" i="186"/>
  <c r="U35" i="186"/>
  <c r="U34" i="186"/>
  <c r="U33" i="186"/>
  <c r="U32" i="186"/>
  <c r="U31" i="186"/>
  <c r="U30" i="186"/>
  <c r="U29" i="186"/>
  <c r="U28" i="186"/>
  <c r="U27" i="186"/>
  <c r="U26" i="186"/>
  <c r="U25" i="186"/>
  <c r="U24" i="186"/>
  <c r="U23" i="186"/>
  <c r="U22" i="186"/>
  <c r="U21" i="186"/>
  <c r="U20" i="186"/>
  <c r="U19" i="186"/>
  <c r="U18" i="186"/>
  <c r="U17" i="186"/>
  <c r="U16" i="186"/>
  <c r="U15" i="186"/>
  <c r="U14" i="186"/>
  <c r="U13" i="186"/>
  <c r="U12" i="186"/>
  <c r="U11" i="186"/>
  <c r="U10" i="186"/>
  <c r="U9" i="186"/>
  <c r="U8" i="186"/>
  <c r="T140" i="186"/>
  <c r="T139" i="186"/>
  <c r="T138" i="186"/>
  <c r="T137" i="186"/>
  <c r="T136" i="186"/>
  <c r="T135" i="186"/>
  <c r="T134" i="186"/>
  <c r="T133" i="186"/>
  <c r="T132" i="186"/>
  <c r="T131" i="186"/>
  <c r="T130" i="186"/>
  <c r="T129" i="186"/>
  <c r="T128" i="186"/>
  <c r="T127" i="186"/>
  <c r="T126" i="186"/>
  <c r="T125" i="186"/>
  <c r="T124" i="186"/>
  <c r="T123" i="186"/>
  <c r="T122" i="186"/>
  <c r="T121" i="186"/>
  <c r="T120" i="186"/>
  <c r="T119" i="186"/>
  <c r="T118" i="186"/>
  <c r="T117" i="186"/>
  <c r="T116" i="186"/>
  <c r="T115" i="186"/>
  <c r="T114" i="186"/>
  <c r="T113" i="186"/>
  <c r="T112" i="186"/>
  <c r="T111" i="186"/>
  <c r="T110" i="186"/>
  <c r="T109" i="186"/>
  <c r="T108" i="186"/>
  <c r="T107" i="186"/>
  <c r="T106" i="186"/>
  <c r="T105" i="186"/>
  <c r="T104" i="186"/>
  <c r="T103" i="186"/>
  <c r="T102" i="186"/>
  <c r="T101" i="186"/>
  <c r="T100" i="186"/>
  <c r="T99" i="186"/>
  <c r="T98" i="186"/>
  <c r="T97" i="186"/>
  <c r="T96" i="186"/>
  <c r="T95" i="186"/>
  <c r="T94" i="186"/>
  <c r="T93" i="186"/>
  <c r="T92" i="186"/>
  <c r="T91" i="186"/>
  <c r="T90" i="186"/>
  <c r="T89" i="186"/>
  <c r="T88" i="186"/>
  <c r="T87" i="186"/>
  <c r="T86" i="186"/>
  <c r="T85" i="186"/>
  <c r="T84" i="186"/>
  <c r="T83" i="186"/>
  <c r="T82" i="186"/>
  <c r="T81" i="186"/>
  <c r="T80" i="186"/>
  <c r="T79" i="186"/>
  <c r="T78" i="186"/>
  <c r="T77" i="186"/>
  <c r="T76" i="186"/>
  <c r="T75" i="186"/>
  <c r="T74" i="186"/>
  <c r="T73" i="186"/>
  <c r="T72" i="186"/>
  <c r="T71" i="186"/>
  <c r="T70" i="186"/>
  <c r="T69" i="186"/>
  <c r="T68" i="186"/>
  <c r="T67" i="186"/>
  <c r="T66" i="186"/>
  <c r="T65" i="186"/>
  <c r="T64" i="186"/>
  <c r="T63" i="186"/>
  <c r="T62" i="186"/>
  <c r="T61" i="186"/>
  <c r="T60" i="186"/>
  <c r="T59" i="186"/>
  <c r="T58" i="186"/>
  <c r="T57" i="186"/>
  <c r="T56" i="186"/>
  <c r="T55" i="186"/>
  <c r="T54" i="186"/>
  <c r="T53" i="186"/>
  <c r="T52" i="186"/>
  <c r="T51" i="186"/>
  <c r="T50" i="186"/>
  <c r="T49" i="186"/>
  <c r="T48" i="186"/>
  <c r="T47" i="186"/>
  <c r="T46" i="186"/>
  <c r="T45" i="186"/>
  <c r="T44" i="186"/>
  <c r="T43" i="186"/>
  <c r="T42" i="186"/>
  <c r="T41" i="186"/>
  <c r="T40" i="186"/>
  <c r="T39" i="186"/>
  <c r="T38" i="186"/>
  <c r="T37" i="186"/>
  <c r="T36" i="186"/>
  <c r="T35" i="186"/>
  <c r="T34" i="186"/>
  <c r="T33" i="186"/>
  <c r="T32" i="186"/>
  <c r="T31" i="186"/>
  <c r="T30" i="186"/>
  <c r="T29" i="186"/>
  <c r="T28" i="186"/>
  <c r="T27" i="186"/>
  <c r="T26" i="186"/>
  <c r="T25" i="186"/>
  <c r="T24" i="186"/>
  <c r="T23" i="186"/>
  <c r="T22" i="186"/>
  <c r="T21" i="186"/>
  <c r="T20" i="186"/>
  <c r="T19" i="186"/>
  <c r="T18" i="186"/>
  <c r="T17" i="186"/>
  <c r="T16" i="186"/>
  <c r="T15" i="186"/>
  <c r="T14" i="186"/>
  <c r="T13" i="186"/>
  <c r="T12" i="186"/>
  <c r="T11" i="186"/>
  <c r="T10" i="186"/>
  <c r="T9" i="186"/>
  <c r="T8" i="186"/>
  <c r="S140" i="186"/>
  <c r="S139" i="186"/>
  <c r="S138" i="186"/>
  <c r="S137" i="186"/>
  <c r="S136" i="186"/>
  <c r="S135" i="186"/>
  <c r="S134" i="186"/>
  <c r="S133" i="186"/>
  <c r="S132" i="186"/>
  <c r="S131" i="186"/>
  <c r="S130" i="186"/>
  <c r="S129" i="186"/>
  <c r="S128" i="186"/>
  <c r="S127" i="186"/>
  <c r="S126" i="186"/>
  <c r="S125" i="186"/>
  <c r="S124" i="186"/>
  <c r="S123" i="186"/>
  <c r="S122" i="186"/>
  <c r="S121" i="186"/>
  <c r="S120" i="186"/>
  <c r="S119" i="186"/>
  <c r="S118" i="186"/>
  <c r="S117" i="186"/>
  <c r="S116" i="186"/>
  <c r="S115" i="186"/>
  <c r="S114" i="186"/>
  <c r="S113" i="186"/>
  <c r="S112" i="186"/>
  <c r="S111" i="186"/>
  <c r="S110" i="186"/>
  <c r="S109" i="186"/>
  <c r="S108" i="186"/>
  <c r="S107" i="186"/>
  <c r="S106" i="186"/>
  <c r="S105" i="186"/>
  <c r="S104" i="186"/>
  <c r="S103" i="186"/>
  <c r="S102" i="186"/>
  <c r="S101" i="186"/>
  <c r="S100" i="186"/>
  <c r="S99" i="186"/>
  <c r="S98" i="186"/>
  <c r="S97" i="186"/>
  <c r="S96" i="186"/>
  <c r="S95" i="186"/>
  <c r="S94" i="186"/>
  <c r="S93" i="186"/>
  <c r="S92" i="186"/>
  <c r="S91" i="186"/>
  <c r="S90" i="186"/>
  <c r="S89" i="186"/>
  <c r="S88" i="186"/>
  <c r="S87" i="186"/>
  <c r="S86" i="186"/>
  <c r="S85" i="186"/>
  <c r="S84" i="186"/>
  <c r="S83" i="186"/>
  <c r="S82" i="186"/>
  <c r="S81" i="186"/>
  <c r="S80" i="186"/>
  <c r="S79" i="186"/>
  <c r="S78" i="186"/>
  <c r="S77" i="186"/>
  <c r="S76" i="186"/>
  <c r="S75" i="186"/>
  <c r="S74" i="186"/>
  <c r="S73" i="186"/>
  <c r="S72" i="186"/>
  <c r="S71" i="186"/>
  <c r="S70" i="186"/>
  <c r="S69" i="186"/>
  <c r="S68" i="186"/>
  <c r="S67" i="186"/>
  <c r="S66" i="186"/>
  <c r="S65" i="186"/>
  <c r="S64" i="186"/>
  <c r="S63" i="186"/>
  <c r="S62" i="186"/>
  <c r="S61" i="186"/>
  <c r="S60" i="186"/>
  <c r="S59" i="186"/>
  <c r="S58" i="186"/>
  <c r="S57" i="186"/>
  <c r="S56" i="186"/>
  <c r="S55" i="186"/>
  <c r="S54" i="186"/>
  <c r="S53" i="186"/>
  <c r="S52" i="186"/>
  <c r="S51" i="186"/>
  <c r="S50" i="186"/>
  <c r="S49" i="186"/>
  <c r="S48" i="186"/>
  <c r="S47" i="186"/>
  <c r="S46" i="186"/>
  <c r="S45" i="186"/>
  <c r="S44" i="186"/>
  <c r="S43" i="186"/>
  <c r="S42" i="186"/>
  <c r="S41" i="186"/>
  <c r="S40" i="186"/>
  <c r="S39" i="186"/>
  <c r="S38" i="186"/>
  <c r="S37" i="186"/>
  <c r="S36" i="186"/>
  <c r="S35" i="186"/>
  <c r="S34" i="186"/>
  <c r="S33" i="186"/>
  <c r="S32" i="186"/>
  <c r="S31" i="186"/>
  <c r="S30" i="186"/>
  <c r="S29" i="186"/>
  <c r="S28" i="186"/>
  <c r="S27" i="186"/>
  <c r="S26" i="186"/>
  <c r="S25" i="186"/>
  <c r="S24" i="186"/>
  <c r="S23" i="186"/>
  <c r="S22" i="186"/>
  <c r="S21" i="186"/>
  <c r="S20" i="186"/>
  <c r="S19" i="186"/>
  <c r="S18" i="186"/>
  <c r="S17" i="186"/>
  <c r="S16" i="186"/>
  <c r="S15" i="186"/>
  <c r="S14" i="186"/>
  <c r="S13" i="186"/>
  <c r="S12" i="186"/>
  <c r="S11" i="186"/>
  <c r="S10" i="186"/>
  <c r="S9" i="186"/>
  <c r="S8" i="186"/>
  <c r="R140" i="186"/>
  <c r="R139" i="186"/>
  <c r="R138" i="186"/>
  <c r="R137" i="186"/>
  <c r="R136" i="186"/>
  <c r="R135" i="186"/>
  <c r="R134" i="186"/>
  <c r="R133" i="186"/>
  <c r="R132" i="186"/>
  <c r="R131" i="186"/>
  <c r="R130" i="186"/>
  <c r="R129" i="186"/>
  <c r="R128" i="186"/>
  <c r="R127" i="186"/>
  <c r="R126" i="186"/>
  <c r="R125" i="186"/>
  <c r="R124" i="186"/>
  <c r="R123" i="186"/>
  <c r="R122" i="186"/>
  <c r="R121" i="186"/>
  <c r="R120" i="186"/>
  <c r="R119" i="186"/>
  <c r="R118" i="186"/>
  <c r="R117" i="186"/>
  <c r="R116" i="186"/>
  <c r="R115" i="186"/>
  <c r="R114" i="186"/>
  <c r="R113" i="186"/>
  <c r="R112" i="186"/>
  <c r="R111" i="186"/>
  <c r="R110" i="186"/>
  <c r="R109" i="186"/>
  <c r="R108" i="186"/>
  <c r="R107" i="186"/>
  <c r="R106" i="186"/>
  <c r="R105" i="186"/>
  <c r="R104" i="186"/>
  <c r="R103" i="186"/>
  <c r="R102" i="186"/>
  <c r="R101" i="186"/>
  <c r="R100" i="186"/>
  <c r="R99" i="186"/>
  <c r="R98" i="186"/>
  <c r="R97" i="186"/>
  <c r="R96" i="186"/>
  <c r="R95" i="186"/>
  <c r="R94" i="186"/>
  <c r="R93" i="186"/>
  <c r="R92" i="186"/>
  <c r="R91" i="186"/>
  <c r="R90" i="186"/>
  <c r="R89" i="186"/>
  <c r="R88" i="186"/>
  <c r="R87" i="186"/>
  <c r="R86" i="186"/>
  <c r="R85" i="186"/>
  <c r="R84" i="186"/>
  <c r="R83" i="186"/>
  <c r="R82" i="186"/>
  <c r="R81" i="186"/>
  <c r="R80" i="186"/>
  <c r="R79" i="186"/>
  <c r="R78" i="186"/>
  <c r="R77" i="186"/>
  <c r="R76" i="186"/>
  <c r="R75" i="186"/>
  <c r="R74" i="186"/>
  <c r="R73" i="186"/>
  <c r="R72" i="186"/>
  <c r="R71" i="186"/>
  <c r="R70" i="186"/>
  <c r="R69" i="186"/>
  <c r="R68" i="186"/>
  <c r="R67" i="186"/>
  <c r="R66" i="186"/>
  <c r="R65" i="186"/>
  <c r="R64" i="186"/>
  <c r="R63" i="186"/>
  <c r="R62" i="186"/>
  <c r="R61" i="186"/>
  <c r="R60" i="186"/>
  <c r="R59" i="186"/>
  <c r="R58" i="186"/>
  <c r="R57" i="186"/>
  <c r="R56" i="186"/>
  <c r="R55" i="186"/>
  <c r="R54" i="186"/>
  <c r="R53" i="186"/>
  <c r="R52" i="186"/>
  <c r="R51" i="186"/>
  <c r="R50" i="186"/>
  <c r="R49" i="186"/>
  <c r="R48" i="186"/>
  <c r="R47" i="186"/>
  <c r="R46" i="186"/>
  <c r="R45" i="186"/>
  <c r="R44" i="186"/>
  <c r="R43" i="186"/>
  <c r="R42" i="186"/>
  <c r="R41" i="186"/>
  <c r="R40" i="186"/>
  <c r="R39" i="186"/>
  <c r="R38" i="186"/>
  <c r="R37" i="186"/>
  <c r="R36" i="186"/>
  <c r="R35" i="186"/>
  <c r="R34" i="186"/>
  <c r="R33" i="186"/>
  <c r="R32" i="186"/>
  <c r="R31" i="186"/>
  <c r="R30" i="186"/>
  <c r="R29" i="186"/>
  <c r="R28" i="186"/>
  <c r="R27" i="186"/>
  <c r="R26" i="186"/>
  <c r="R25" i="186"/>
  <c r="R24" i="186"/>
  <c r="R23" i="186"/>
  <c r="R22" i="186"/>
  <c r="R21" i="186"/>
  <c r="R20" i="186"/>
  <c r="R19" i="186"/>
  <c r="R18" i="186"/>
  <c r="R17" i="186"/>
  <c r="R16" i="186"/>
  <c r="R15" i="186"/>
  <c r="R14" i="186"/>
  <c r="R13" i="186"/>
  <c r="R12" i="186"/>
  <c r="R11" i="186"/>
  <c r="R10" i="186"/>
  <c r="R9" i="186"/>
  <c r="R8" i="186"/>
  <c r="Q140" i="186"/>
  <c r="Q139" i="186"/>
  <c r="Q138" i="186"/>
  <c r="Q137" i="186"/>
  <c r="Q136" i="186"/>
  <c r="Q135" i="186"/>
  <c r="Q134" i="186"/>
  <c r="Q133" i="186"/>
  <c r="Q132" i="186"/>
  <c r="Q131" i="186"/>
  <c r="Q130" i="186"/>
  <c r="Q129" i="186"/>
  <c r="Q128" i="186"/>
  <c r="Q127" i="186"/>
  <c r="Q126" i="186"/>
  <c r="Q125" i="186"/>
  <c r="Q124" i="186"/>
  <c r="Q123" i="186"/>
  <c r="Q122" i="186"/>
  <c r="Q121" i="186"/>
  <c r="Q120" i="186"/>
  <c r="Q119" i="186"/>
  <c r="Q118" i="186"/>
  <c r="Q117" i="186"/>
  <c r="Q116" i="186"/>
  <c r="Q115" i="186"/>
  <c r="Q114" i="186"/>
  <c r="Q113" i="186"/>
  <c r="Q112" i="186"/>
  <c r="Q111" i="186"/>
  <c r="Q110" i="186"/>
  <c r="Q109" i="186"/>
  <c r="Q108" i="186"/>
  <c r="Q107" i="186"/>
  <c r="Q106" i="186"/>
  <c r="Q105" i="186"/>
  <c r="Q104" i="186"/>
  <c r="Q103" i="186"/>
  <c r="Q102" i="186"/>
  <c r="Q101" i="186"/>
  <c r="Q100" i="186"/>
  <c r="Q99" i="186"/>
  <c r="Q98" i="186"/>
  <c r="Q97" i="186"/>
  <c r="Q96" i="186"/>
  <c r="Q95" i="186"/>
  <c r="Q94" i="186"/>
  <c r="Q93" i="186"/>
  <c r="Q92" i="186"/>
  <c r="Q91" i="186"/>
  <c r="Q90" i="186"/>
  <c r="Q89" i="186"/>
  <c r="Q88" i="186"/>
  <c r="Q87" i="186"/>
  <c r="Q86" i="186"/>
  <c r="Q85" i="186"/>
  <c r="Q84" i="186"/>
  <c r="Q83" i="186"/>
  <c r="Q82" i="186"/>
  <c r="Q81" i="186"/>
  <c r="Q80" i="186"/>
  <c r="Q79" i="186"/>
  <c r="Q78" i="186"/>
  <c r="Q77" i="186"/>
  <c r="Q76" i="186"/>
  <c r="Q75" i="186"/>
  <c r="Q74" i="186"/>
  <c r="Q73" i="186"/>
  <c r="Q72" i="186"/>
  <c r="Q71" i="186"/>
  <c r="Q70" i="186"/>
  <c r="Q69" i="186"/>
  <c r="Q68" i="186"/>
  <c r="Q67" i="186"/>
  <c r="Q66" i="186"/>
  <c r="Q65" i="186"/>
  <c r="Q64" i="186"/>
  <c r="Q63" i="186"/>
  <c r="Q62" i="186"/>
  <c r="Q61" i="186"/>
  <c r="Q60" i="186"/>
  <c r="Q59" i="186"/>
  <c r="Q58" i="186"/>
  <c r="Q57" i="186"/>
  <c r="Q56" i="186"/>
  <c r="Q55" i="186"/>
  <c r="Q54" i="186"/>
  <c r="Q53" i="186"/>
  <c r="Q52" i="186"/>
  <c r="Q51" i="186"/>
  <c r="Q50" i="186"/>
  <c r="Q49" i="186"/>
  <c r="Q48" i="186"/>
  <c r="Q47" i="186"/>
  <c r="Q46" i="186"/>
  <c r="Q45" i="186"/>
  <c r="Q44" i="186"/>
  <c r="Q43" i="186"/>
  <c r="Q42" i="186"/>
  <c r="Q41" i="186"/>
  <c r="Q40" i="186"/>
  <c r="Q39" i="186"/>
  <c r="Q38" i="186"/>
  <c r="Q37" i="186"/>
  <c r="Q36" i="186"/>
  <c r="Q35" i="186"/>
  <c r="Q34" i="186"/>
  <c r="Q33" i="186"/>
  <c r="Q32" i="186"/>
  <c r="Q31" i="186"/>
  <c r="Q30" i="186"/>
  <c r="Q29" i="186"/>
  <c r="Q28" i="186"/>
  <c r="Q27" i="186"/>
  <c r="Q26" i="186"/>
  <c r="Q25" i="186"/>
  <c r="Q24" i="186"/>
  <c r="Q23" i="186"/>
  <c r="Q22" i="186"/>
  <c r="Q21" i="186"/>
  <c r="Q20" i="186"/>
  <c r="Q19" i="186"/>
  <c r="Q18" i="186"/>
  <c r="Q17" i="186"/>
  <c r="Q16" i="186"/>
  <c r="Q15" i="186"/>
  <c r="Q14" i="186"/>
  <c r="Q13" i="186"/>
  <c r="Q12" i="186"/>
  <c r="Q11" i="186"/>
  <c r="Q10" i="186"/>
  <c r="Q9" i="186"/>
  <c r="Q8" i="186"/>
  <c r="P140" i="186"/>
  <c r="P139" i="186"/>
  <c r="P138" i="186"/>
  <c r="P137" i="186"/>
  <c r="P136" i="186"/>
  <c r="P135" i="186"/>
  <c r="P134" i="186"/>
  <c r="P133" i="186"/>
  <c r="P132" i="186"/>
  <c r="P131" i="186"/>
  <c r="P130" i="186"/>
  <c r="P129" i="186"/>
  <c r="P128" i="186"/>
  <c r="P127" i="186"/>
  <c r="P126" i="186"/>
  <c r="P125" i="186"/>
  <c r="P124" i="186"/>
  <c r="P123" i="186"/>
  <c r="P122" i="186"/>
  <c r="P121" i="186"/>
  <c r="P120" i="186"/>
  <c r="P119" i="186"/>
  <c r="P118" i="186"/>
  <c r="P117" i="186"/>
  <c r="P116" i="186"/>
  <c r="P115" i="186"/>
  <c r="P114" i="186"/>
  <c r="P113" i="186"/>
  <c r="P112" i="186"/>
  <c r="P111" i="186"/>
  <c r="P110" i="186"/>
  <c r="P109" i="186"/>
  <c r="P108" i="186"/>
  <c r="P107" i="186"/>
  <c r="P106" i="186"/>
  <c r="P105" i="186"/>
  <c r="P104" i="186"/>
  <c r="P103" i="186"/>
  <c r="P102" i="186"/>
  <c r="P101" i="186"/>
  <c r="P100" i="186"/>
  <c r="P99" i="186"/>
  <c r="P98" i="186"/>
  <c r="P97" i="186"/>
  <c r="P96" i="186"/>
  <c r="P95" i="186"/>
  <c r="P94" i="186"/>
  <c r="P93" i="186"/>
  <c r="P92" i="186"/>
  <c r="P91" i="186"/>
  <c r="P90" i="186"/>
  <c r="P89" i="186"/>
  <c r="P88" i="186"/>
  <c r="P87" i="186"/>
  <c r="P86" i="186"/>
  <c r="P85" i="186"/>
  <c r="P84" i="186"/>
  <c r="P83" i="186"/>
  <c r="P82" i="186"/>
  <c r="P81" i="186"/>
  <c r="P80" i="186"/>
  <c r="P79" i="186"/>
  <c r="P78" i="186"/>
  <c r="P77" i="186"/>
  <c r="P76" i="186"/>
  <c r="P75" i="186"/>
  <c r="P74" i="186"/>
  <c r="P73" i="186"/>
  <c r="P72" i="186"/>
  <c r="P71" i="186"/>
  <c r="P70" i="186"/>
  <c r="P69" i="186"/>
  <c r="P68" i="186"/>
  <c r="P67" i="186"/>
  <c r="P66" i="186"/>
  <c r="P65" i="186"/>
  <c r="P64" i="186"/>
  <c r="P63" i="186"/>
  <c r="P62" i="186"/>
  <c r="P61" i="186"/>
  <c r="P60" i="186"/>
  <c r="P59" i="186"/>
  <c r="P58" i="186"/>
  <c r="P57" i="186"/>
  <c r="P56" i="186"/>
  <c r="P55" i="186"/>
  <c r="P54" i="186"/>
  <c r="P53" i="186"/>
  <c r="P52" i="186"/>
  <c r="P51" i="186"/>
  <c r="P50" i="186"/>
  <c r="P49" i="186"/>
  <c r="P48" i="186"/>
  <c r="P47" i="186"/>
  <c r="P46" i="186"/>
  <c r="P45" i="186"/>
  <c r="P44" i="186"/>
  <c r="P43" i="186"/>
  <c r="P42" i="186"/>
  <c r="P41" i="186"/>
  <c r="P40" i="186"/>
  <c r="P39" i="186"/>
  <c r="P38" i="186"/>
  <c r="P37" i="186"/>
  <c r="P36" i="186"/>
  <c r="P35" i="186"/>
  <c r="P34" i="186"/>
  <c r="P33" i="186"/>
  <c r="P32" i="186"/>
  <c r="P31" i="186"/>
  <c r="P30" i="186"/>
  <c r="P29" i="186"/>
  <c r="P28" i="186"/>
  <c r="P27" i="186"/>
  <c r="P26" i="186"/>
  <c r="P25" i="186"/>
  <c r="P24" i="186"/>
  <c r="P23" i="186"/>
  <c r="P22" i="186"/>
  <c r="P21" i="186"/>
  <c r="P20" i="186"/>
  <c r="P19" i="186"/>
  <c r="P18" i="186"/>
  <c r="P17" i="186"/>
  <c r="P16" i="186"/>
  <c r="P15" i="186"/>
  <c r="P14" i="186"/>
  <c r="P13" i="186"/>
  <c r="P12" i="186"/>
  <c r="P11" i="186"/>
  <c r="P10" i="186"/>
  <c r="P9" i="186"/>
  <c r="P8" i="186"/>
  <c r="O140" i="186"/>
  <c r="O139" i="186"/>
  <c r="O138" i="186"/>
  <c r="O137" i="186"/>
  <c r="O136" i="186"/>
  <c r="O135" i="186"/>
  <c r="O134" i="186"/>
  <c r="O133" i="186"/>
  <c r="O132" i="186"/>
  <c r="O131" i="186"/>
  <c r="O130" i="186"/>
  <c r="O129" i="186"/>
  <c r="O128" i="186"/>
  <c r="O127" i="186"/>
  <c r="O126" i="186"/>
  <c r="O125" i="186"/>
  <c r="O124" i="186"/>
  <c r="O123" i="186"/>
  <c r="O122" i="186"/>
  <c r="O121" i="186"/>
  <c r="O120" i="186"/>
  <c r="O119" i="186"/>
  <c r="O118" i="186"/>
  <c r="O117" i="186"/>
  <c r="O116" i="186"/>
  <c r="O115" i="186"/>
  <c r="O114" i="186"/>
  <c r="O113" i="186"/>
  <c r="O112" i="186"/>
  <c r="O111" i="186"/>
  <c r="O110" i="186"/>
  <c r="O109" i="186"/>
  <c r="O108" i="186"/>
  <c r="O107" i="186"/>
  <c r="O106" i="186"/>
  <c r="O105" i="186"/>
  <c r="O104" i="186"/>
  <c r="O103" i="186"/>
  <c r="O102" i="186"/>
  <c r="O101" i="186"/>
  <c r="O100" i="186"/>
  <c r="O99" i="186"/>
  <c r="O98" i="186"/>
  <c r="O97" i="186"/>
  <c r="O96" i="186"/>
  <c r="O95" i="186"/>
  <c r="O94" i="186"/>
  <c r="O93" i="186"/>
  <c r="O92" i="186"/>
  <c r="O91" i="186"/>
  <c r="O90" i="186"/>
  <c r="O89" i="186"/>
  <c r="O88" i="186"/>
  <c r="O87" i="186"/>
  <c r="O86" i="186"/>
  <c r="O85" i="186"/>
  <c r="O84" i="186"/>
  <c r="O83" i="186"/>
  <c r="O82" i="186"/>
  <c r="O81" i="186"/>
  <c r="O80" i="186"/>
  <c r="O79" i="186"/>
  <c r="O78" i="186"/>
  <c r="O77" i="186"/>
  <c r="O76" i="186"/>
  <c r="O75" i="186"/>
  <c r="O74" i="186"/>
  <c r="O73" i="186"/>
  <c r="O72" i="186"/>
  <c r="O71" i="186"/>
  <c r="O70" i="186"/>
  <c r="O69" i="186"/>
  <c r="O68" i="186"/>
  <c r="O67" i="186"/>
  <c r="O66" i="186"/>
  <c r="O65" i="186"/>
  <c r="O64" i="186"/>
  <c r="O63" i="186"/>
  <c r="O62" i="186"/>
  <c r="O61" i="186"/>
  <c r="O60" i="186"/>
  <c r="O59" i="186"/>
  <c r="O58" i="186"/>
  <c r="O57" i="186"/>
  <c r="O56" i="186"/>
  <c r="O55" i="186"/>
  <c r="O54" i="186"/>
  <c r="O53" i="186"/>
  <c r="O52" i="186"/>
  <c r="O51" i="186"/>
  <c r="O50" i="186"/>
  <c r="O49" i="186"/>
  <c r="O48" i="186"/>
  <c r="O47" i="186"/>
  <c r="O46" i="186"/>
  <c r="O45" i="186"/>
  <c r="O44" i="186"/>
  <c r="O43" i="186"/>
  <c r="O42" i="186"/>
  <c r="O41" i="186"/>
  <c r="O40" i="186"/>
  <c r="O39" i="186"/>
  <c r="O38" i="186"/>
  <c r="O37" i="186"/>
  <c r="O36" i="186"/>
  <c r="O35" i="186"/>
  <c r="O34" i="186"/>
  <c r="O33" i="186"/>
  <c r="O32" i="186"/>
  <c r="O31" i="186"/>
  <c r="O30" i="186"/>
  <c r="O29" i="186"/>
  <c r="O28" i="186"/>
  <c r="O27" i="186"/>
  <c r="O26" i="186"/>
  <c r="O25" i="186"/>
  <c r="O24" i="186"/>
  <c r="O23" i="186"/>
  <c r="O22" i="186"/>
  <c r="O21" i="186"/>
  <c r="O20" i="186"/>
  <c r="O19" i="186"/>
  <c r="O18" i="186"/>
  <c r="O17" i="186"/>
  <c r="O16" i="186"/>
  <c r="O15" i="186"/>
  <c r="O14" i="186"/>
  <c r="O13" i="186"/>
  <c r="O12" i="186"/>
  <c r="O11" i="186"/>
  <c r="O10" i="186"/>
  <c r="O9" i="186"/>
  <c r="O8" i="186"/>
  <c r="N140" i="186"/>
  <c r="N139" i="186"/>
  <c r="N138" i="186"/>
  <c r="N137" i="186"/>
  <c r="N136" i="186"/>
  <c r="N135" i="186"/>
  <c r="N134" i="186"/>
  <c r="N133" i="186"/>
  <c r="N132" i="186"/>
  <c r="N131" i="186"/>
  <c r="N130" i="186"/>
  <c r="N129" i="186"/>
  <c r="N128" i="186"/>
  <c r="N127" i="186"/>
  <c r="N126" i="186"/>
  <c r="N125" i="186"/>
  <c r="N124" i="186"/>
  <c r="N123" i="186"/>
  <c r="N122" i="186"/>
  <c r="N121" i="186"/>
  <c r="N120" i="186"/>
  <c r="N119" i="186"/>
  <c r="N118" i="186"/>
  <c r="N117" i="186"/>
  <c r="N116" i="186"/>
  <c r="N115" i="186"/>
  <c r="N114" i="186"/>
  <c r="N113" i="186"/>
  <c r="N112" i="186"/>
  <c r="N111" i="186"/>
  <c r="N110" i="186"/>
  <c r="N109" i="186"/>
  <c r="N108" i="186"/>
  <c r="N107" i="186"/>
  <c r="N106" i="186"/>
  <c r="N105" i="186"/>
  <c r="N104" i="186"/>
  <c r="N103" i="186"/>
  <c r="N102" i="186"/>
  <c r="N101" i="186"/>
  <c r="N100" i="186"/>
  <c r="N99" i="186"/>
  <c r="N98" i="186"/>
  <c r="N97" i="186"/>
  <c r="N96" i="186"/>
  <c r="N95" i="186"/>
  <c r="N94" i="186"/>
  <c r="N93" i="186"/>
  <c r="N92" i="186"/>
  <c r="N91" i="186"/>
  <c r="N90" i="186"/>
  <c r="N89" i="186"/>
  <c r="N88" i="186"/>
  <c r="N87" i="186"/>
  <c r="N86" i="186"/>
  <c r="N85" i="186"/>
  <c r="N84" i="186"/>
  <c r="N83" i="186"/>
  <c r="N82" i="186"/>
  <c r="N81" i="186"/>
  <c r="N80" i="186"/>
  <c r="N79" i="186"/>
  <c r="N78" i="186"/>
  <c r="N77" i="186"/>
  <c r="N76" i="186"/>
  <c r="N75" i="186"/>
  <c r="N74" i="186"/>
  <c r="N73" i="186"/>
  <c r="N72" i="186"/>
  <c r="N71" i="186"/>
  <c r="N70" i="186"/>
  <c r="N69" i="186"/>
  <c r="N68" i="186"/>
  <c r="N67" i="186"/>
  <c r="N66" i="186"/>
  <c r="N65" i="186"/>
  <c r="N64" i="186"/>
  <c r="N63" i="186"/>
  <c r="N62" i="186"/>
  <c r="N61" i="186"/>
  <c r="N60" i="186"/>
  <c r="N59" i="186"/>
  <c r="N58" i="186"/>
  <c r="N57" i="186"/>
  <c r="N56" i="186"/>
  <c r="N55" i="186"/>
  <c r="N54" i="186"/>
  <c r="N53" i="186"/>
  <c r="N52" i="186"/>
  <c r="N51" i="186"/>
  <c r="N50" i="186"/>
  <c r="N49" i="186"/>
  <c r="N48" i="186"/>
  <c r="N47" i="186"/>
  <c r="N46" i="186"/>
  <c r="N45" i="186"/>
  <c r="N44" i="186"/>
  <c r="N43" i="186"/>
  <c r="N42" i="186"/>
  <c r="N41" i="186"/>
  <c r="N40" i="186"/>
  <c r="N39" i="186"/>
  <c r="N38" i="186"/>
  <c r="N37" i="186"/>
  <c r="N36" i="186"/>
  <c r="N35" i="186"/>
  <c r="N34" i="186"/>
  <c r="N33" i="186"/>
  <c r="N32" i="186"/>
  <c r="N31" i="186"/>
  <c r="N30" i="186"/>
  <c r="N29" i="186"/>
  <c r="N28" i="186"/>
  <c r="N27" i="186"/>
  <c r="N26" i="186"/>
  <c r="N25" i="186"/>
  <c r="N24" i="186"/>
  <c r="N23" i="186"/>
  <c r="N22" i="186"/>
  <c r="N21" i="186"/>
  <c r="N20" i="186"/>
  <c r="N19" i="186"/>
  <c r="N18" i="186"/>
  <c r="N17" i="186"/>
  <c r="N16" i="186"/>
  <c r="N15" i="186"/>
  <c r="N14" i="186"/>
  <c r="N13" i="186"/>
  <c r="N12" i="186"/>
  <c r="N11" i="186"/>
  <c r="N10" i="186"/>
  <c r="N9" i="186"/>
  <c r="N8" i="186"/>
  <c r="M140" i="186"/>
  <c r="M139" i="186"/>
  <c r="M138" i="186"/>
  <c r="M137" i="186"/>
  <c r="M136" i="186"/>
  <c r="M135" i="186"/>
  <c r="M134" i="186"/>
  <c r="M133" i="186"/>
  <c r="M132" i="186"/>
  <c r="M131" i="186"/>
  <c r="M130" i="186"/>
  <c r="M129" i="186"/>
  <c r="M128" i="186"/>
  <c r="M127" i="186"/>
  <c r="M126" i="186"/>
  <c r="M125" i="186"/>
  <c r="M124" i="186"/>
  <c r="M123" i="186"/>
  <c r="M122" i="186"/>
  <c r="M121" i="186"/>
  <c r="M120" i="186"/>
  <c r="M119" i="186"/>
  <c r="M118" i="186"/>
  <c r="M117" i="186"/>
  <c r="M116" i="186"/>
  <c r="M115" i="186"/>
  <c r="M114" i="186"/>
  <c r="M113" i="186"/>
  <c r="M112" i="186"/>
  <c r="M111" i="186"/>
  <c r="M110" i="186"/>
  <c r="M109" i="186"/>
  <c r="M108" i="186"/>
  <c r="M107" i="186"/>
  <c r="M106" i="186"/>
  <c r="M105" i="186"/>
  <c r="M104" i="186"/>
  <c r="M103" i="186"/>
  <c r="M102" i="186"/>
  <c r="M101" i="186"/>
  <c r="M100" i="186"/>
  <c r="M99" i="186"/>
  <c r="M98" i="186"/>
  <c r="M97" i="186"/>
  <c r="M96" i="186"/>
  <c r="M95" i="186"/>
  <c r="M94" i="186"/>
  <c r="M93" i="186"/>
  <c r="M92" i="186"/>
  <c r="M91" i="186"/>
  <c r="M90" i="186"/>
  <c r="M89" i="186"/>
  <c r="M88" i="186"/>
  <c r="M87" i="186"/>
  <c r="M86" i="186"/>
  <c r="M85" i="186"/>
  <c r="M84" i="186"/>
  <c r="M83" i="186"/>
  <c r="M82" i="186"/>
  <c r="M81" i="186"/>
  <c r="M80" i="186"/>
  <c r="M79" i="186"/>
  <c r="M78" i="186"/>
  <c r="M77" i="186"/>
  <c r="M76" i="186"/>
  <c r="M75" i="186"/>
  <c r="M74" i="186"/>
  <c r="M73" i="186"/>
  <c r="M72" i="186"/>
  <c r="M71" i="186"/>
  <c r="M70" i="186"/>
  <c r="M69" i="186"/>
  <c r="M68" i="186"/>
  <c r="M67" i="186"/>
  <c r="M66" i="186"/>
  <c r="M65" i="186"/>
  <c r="M64" i="186"/>
  <c r="M63" i="186"/>
  <c r="M62" i="186"/>
  <c r="M61" i="186"/>
  <c r="M60" i="186"/>
  <c r="M59" i="186"/>
  <c r="M58" i="186"/>
  <c r="M57" i="186"/>
  <c r="M56" i="186"/>
  <c r="M55" i="186"/>
  <c r="M54" i="186"/>
  <c r="M53" i="186"/>
  <c r="M52" i="186"/>
  <c r="M51" i="186"/>
  <c r="M50" i="186"/>
  <c r="M49" i="186"/>
  <c r="M48" i="186"/>
  <c r="M47" i="186"/>
  <c r="M46" i="186"/>
  <c r="M45" i="186"/>
  <c r="M44" i="186"/>
  <c r="M43" i="186"/>
  <c r="M42" i="186"/>
  <c r="M41" i="186"/>
  <c r="M40" i="186"/>
  <c r="M39" i="186"/>
  <c r="M38" i="186"/>
  <c r="M37" i="186"/>
  <c r="M36" i="186"/>
  <c r="M35" i="186"/>
  <c r="M34" i="186"/>
  <c r="M33" i="186"/>
  <c r="M32" i="186"/>
  <c r="M31" i="186"/>
  <c r="M30" i="186"/>
  <c r="M29" i="186"/>
  <c r="M28" i="186"/>
  <c r="M27" i="186"/>
  <c r="M26" i="186"/>
  <c r="M25" i="186"/>
  <c r="M24" i="186"/>
  <c r="M23" i="186"/>
  <c r="M22" i="186"/>
  <c r="M21" i="186"/>
  <c r="M20" i="186"/>
  <c r="M19" i="186"/>
  <c r="M18" i="186"/>
  <c r="M17" i="186"/>
  <c r="M16" i="186"/>
  <c r="M15" i="186"/>
  <c r="M14" i="186"/>
  <c r="M13" i="186"/>
  <c r="M12" i="186"/>
  <c r="M11" i="186"/>
  <c r="M10" i="186"/>
  <c r="M9" i="186"/>
  <c r="M8" i="186"/>
  <c r="K140" i="186"/>
  <c r="K139" i="186"/>
  <c r="K138" i="186"/>
  <c r="K137" i="186"/>
  <c r="K136" i="186"/>
  <c r="K135" i="186"/>
  <c r="K134" i="186"/>
  <c r="K133" i="186"/>
  <c r="K132" i="186"/>
  <c r="K131" i="186"/>
  <c r="K130" i="186"/>
  <c r="K129" i="186"/>
  <c r="K128" i="186"/>
  <c r="K127" i="186"/>
  <c r="K126" i="186"/>
  <c r="K125" i="186"/>
  <c r="K124" i="186"/>
  <c r="K123" i="186"/>
  <c r="K122" i="186"/>
  <c r="K121" i="186"/>
  <c r="K120" i="186"/>
  <c r="K119" i="186"/>
  <c r="K118" i="186"/>
  <c r="K117" i="186"/>
  <c r="K116" i="186"/>
  <c r="K115" i="186"/>
  <c r="K114" i="186"/>
  <c r="K113" i="186"/>
  <c r="K112" i="186"/>
  <c r="K111" i="186"/>
  <c r="K110" i="186"/>
  <c r="K109" i="186"/>
  <c r="K108" i="186"/>
  <c r="K107" i="186"/>
  <c r="K106" i="186"/>
  <c r="K105" i="186"/>
  <c r="K104" i="186"/>
  <c r="K103" i="186"/>
  <c r="K102" i="186"/>
  <c r="K101" i="186"/>
  <c r="K100" i="186"/>
  <c r="K99" i="186"/>
  <c r="K98" i="186"/>
  <c r="K97" i="186"/>
  <c r="K96" i="186"/>
  <c r="K95" i="186"/>
  <c r="K94" i="186"/>
  <c r="K93" i="186"/>
  <c r="K92" i="186"/>
  <c r="K91" i="186"/>
  <c r="K90" i="186"/>
  <c r="K89" i="186"/>
  <c r="K88" i="186"/>
  <c r="K87" i="186"/>
  <c r="K86" i="186"/>
  <c r="K85" i="186"/>
  <c r="K84" i="186"/>
  <c r="K83" i="186"/>
  <c r="K82" i="186"/>
  <c r="K81" i="186"/>
  <c r="K80" i="186"/>
  <c r="K79" i="186"/>
  <c r="K78" i="186"/>
  <c r="K77" i="186"/>
  <c r="K76" i="186"/>
  <c r="K75" i="186"/>
  <c r="K74" i="186"/>
  <c r="K73" i="186"/>
  <c r="K72" i="186"/>
  <c r="K71" i="186"/>
  <c r="K70" i="186"/>
  <c r="K69" i="186"/>
  <c r="K68" i="186"/>
  <c r="K67" i="186"/>
  <c r="K66" i="186"/>
  <c r="K65" i="186"/>
  <c r="K64" i="186"/>
  <c r="K63" i="186"/>
  <c r="K62" i="186"/>
  <c r="K61" i="186"/>
  <c r="K60" i="186"/>
  <c r="K59" i="186"/>
  <c r="K58" i="186"/>
  <c r="K57" i="186"/>
  <c r="K56" i="186"/>
  <c r="K55" i="186"/>
  <c r="K54" i="186"/>
  <c r="K53" i="186"/>
  <c r="K52" i="186"/>
  <c r="K51" i="186"/>
  <c r="K50" i="186"/>
  <c r="K49" i="186"/>
  <c r="K48" i="186"/>
  <c r="K47" i="186"/>
  <c r="K46" i="186"/>
  <c r="K45" i="186"/>
  <c r="K44" i="186"/>
  <c r="K43" i="186"/>
  <c r="K42" i="186"/>
  <c r="K41" i="186"/>
  <c r="K40" i="186"/>
  <c r="K39" i="186"/>
  <c r="K38" i="186"/>
  <c r="K37" i="186"/>
  <c r="K36" i="186"/>
  <c r="K35" i="186"/>
  <c r="K34" i="186"/>
  <c r="K33" i="186"/>
  <c r="K32" i="186"/>
  <c r="K31" i="186"/>
  <c r="K30" i="186"/>
  <c r="K29" i="186"/>
  <c r="K28" i="186"/>
  <c r="K27" i="186"/>
  <c r="K26" i="186"/>
  <c r="K25" i="186"/>
  <c r="K24" i="186"/>
  <c r="K23" i="186"/>
  <c r="K22" i="186"/>
  <c r="K21" i="186"/>
  <c r="K20" i="186"/>
  <c r="K19" i="186"/>
  <c r="K18" i="186"/>
  <c r="K17" i="186"/>
  <c r="K16" i="186"/>
  <c r="K15" i="186"/>
  <c r="K14" i="186"/>
  <c r="K13" i="186"/>
  <c r="K12" i="186"/>
  <c r="K11" i="186"/>
  <c r="K10" i="186"/>
  <c r="K9" i="186"/>
  <c r="K8" i="186"/>
  <c r="J140" i="186"/>
  <c r="J139" i="186"/>
  <c r="J138" i="186"/>
  <c r="J137" i="186"/>
  <c r="J136" i="186"/>
  <c r="J135" i="186"/>
  <c r="J134" i="186"/>
  <c r="J133" i="186"/>
  <c r="J132" i="186"/>
  <c r="J131" i="186"/>
  <c r="J130" i="186"/>
  <c r="J129" i="186"/>
  <c r="J128" i="186"/>
  <c r="J127" i="186"/>
  <c r="J126" i="186"/>
  <c r="J125" i="186"/>
  <c r="J124" i="186"/>
  <c r="J123" i="186"/>
  <c r="J122" i="186"/>
  <c r="J121" i="186"/>
  <c r="J120" i="186"/>
  <c r="J119" i="186"/>
  <c r="J118" i="186"/>
  <c r="J117" i="186"/>
  <c r="J116" i="186"/>
  <c r="J115" i="186"/>
  <c r="J114" i="186"/>
  <c r="J113" i="186"/>
  <c r="J112" i="186"/>
  <c r="J111" i="186"/>
  <c r="J110" i="186"/>
  <c r="J109" i="186"/>
  <c r="J108" i="186"/>
  <c r="J107" i="186"/>
  <c r="J106" i="186"/>
  <c r="J105" i="186"/>
  <c r="J104" i="186"/>
  <c r="J103" i="186"/>
  <c r="J102" i="186"/>
  <c r="J101" i="186"/>
  <c r="J100" i="186"/>
  <c r="J99" i="186"/>
  <c r="J98" i="186"/>
  <c r="J97" i="186"/>
  <c r="J96" i="186"/>
  <c r="J95" i="186"/>
  <c r="J94" i="186"/>
  <c r="J93" i="186"/>
  <c r="J92" i="186"/>
  <c r="J91" i="186"/>
  <c r="J90" i="186"/>
  <c r="J89" i="186"/>
  <c r="J88" i="186"/>
  <c r="J87" i="186"/>
  <c r="J86" i="186"/>
  <c r="J85" i="186"/>
  <c r="J84" i="186"/>
  <c r="J83" i="186"/>
  <c r="J82" i="186"/>
  <c r="J81" i="186"/>
  <c r="J80" i="186"/>
  <c r="J79" i="186"/>
  <c r="J78" i="186"/>
  <c r="J77" i="186"/>
  <c r="J76" i="186"/>
  <c r="J75" i="186"/>
  <c r="J74" i="186"/>
  <c r="J73" i="186"/>
  <c r="J72" i="186"/>
  <c r="J71" i="186"/>
  <c r="J70" i="186"/>
  <c r="J69" i="186"/>
  <c r="J68" i="186"/>
  <c r="J67" i="186"/>
  <c r="J66" i="186"/>
  <c r="J65" i="186"/>
  <c r="J64" i="186"/>
  <c r="J63" i="186"/>
  <c r="J62" i="186"/>
  <c r="J61" i="186"/>
  <c r="J60" i="186"/>
  <c r="J59" i="186"/>
  <c r="J58" i="186"/>
  <c r="J57" i="186"/>
  <c r="J56" i="186"/>
  <c r="J55" i="186"/>
  <c r="J54" i="186"/>
  <c r="J53" i="186"/>
  <c r="J52" i="186"/>
  <c r="J51" i="186"/>
  <c r="J50" i="186"/>
  <c r="J49" i="186"/>
  <c r="J48" i="186"/>
  <c r="J47" i="186"/>
  <c r="J46" i="186"/>
  <c r="J45" i="186"/>
  <c r="J44" i="186"/>
  <c r="J43" i="186"/>
  <c r="J42" i="186"/>
  <c r="J41" i="186"/>
  <c r="J40" i="186"/>
  <c r="J39" i="186"/>
  <c r="J38" i="186"/>
  <c r="J37" i="186"/>
  <c r="J36" i="186"/>
  <c r="J35" i="186"/>
  <c r="J34" i="186"/>
  <c r="J33" i="186"/>
  <c r="J32" i="186"/>
  <c r="J31" i="186"/>
  <c r="J30" i="186"/>
  <c r="J29" i="186"/>
  <c r="J28" i="186"/>
  <c r="J27" i="186"/>
  <c r="J26" i="186"/>
  <c r="J25" i="186"/>
  <c r="J24" i="186"/>
  <c r="J23" i="186"/>
  <c r="J22" i="186"/>
  <c r="J21" i="186"/>
  <c r="J20" i="186"/>
  <c r="J19" i="186"/>
  <c r="J18" i="186"/>
  <c r="J17" i="186"/>
  <c r="J16" i="186"/>
  <c r="J15" i="186"/>
  <c r="J14" i="186"/>
  <c r="J13" i="186"/>
  <c r="J12" i="186"/>
  <c r="J11" i="186"/>
  <c r="J10" i="186"/>
  <c r="J9" i="186"/>
  <c r="J8" i="186"/>
  <c r="I140" i="186"/>
  <c r="I139" i="186"/>
  <c r="I138" i="186"/>
  <c r="I137" i="186"/>
  <c r="I136" i="186"/>
  <c r="I135" i="186"/>
  <c r="I134" i="186"/>
  <c r="I133" i="186"/>
  <c r="I132" i="186"/>
  <c r="I131" i="186"/>
  <c r="I130" i="186"/>
  <c r="I129" i="186"/>
  <c r="I128" i="186"/>
  <c r="I127" i="186"/>
  <c r="I126" i="186"/>
  <c r="I125" i="186"/>
  <c r="I124" i="186"/>
  <c r="I123" i="186"/>
  <c r="I122" i="186"/>
  <c r="I121" i="186"/>
  <c r="I120" i="186"/>
  <c r="I119" i="186"/>
  <c r="I118" i="186"/>
  <c r="I117" i="186"/>
  <c r="I116" i="186"/>
  <c r="I115" i="186"/>
  <c r="I114" i="186"/>
  <c r="I113" i="186"/>
  <c r="I112" i="186"/>
  <c r="I111" i="186"/>
  <c r="I110" i="186"/>
  <c r="I109" i="186"/>
  <c r="I108" i="186"/>
  <c r="I107" i="186"/>
  <c r="I106" i="186"/>
  <c r="I105" i="186"/>
  <c r="I104" i="186"/>
  <c r="I103" i="186"/>
  <c r="I102" i="186"/>
  <c r="I101" i="186"/>
  <c r="I100" i="186"/>
  <c r="I99" i="186"/>
  <c r="I98" i="186"/>
  <c r="I97" i="186"/>
  <c r="I96" i="186"/>
  <c r="I95" i="186"/>
  <c r="I94" i="186"/>
  <c r="I93" i="186"/>
  <c r="I92" i="186"/>
  <c r="I91" i="186"/>
  <c r="I90" i="186"/>
  <c r="I89" i="186"/>
  <c r="I88" i="186"/>
  <c r="I87" i="186"/>
  <c r="I86" i="186"/>
  <c r="I85" i="186"/>
  <c r="I84" i="186"/>
  <c r="I83" i="186"/>
  <c r="I82" i="186"/>
  <c r="I81" i="186"/>
  <c r="I80" i="186"/>
  <c r="I79" i="186"/>
  <c r="I78" i="186"/>
  <c r="I77" i="186"/>
  <c r="I76" i="186"/>
  <c r="I75" i="186"/>
  <c r="I74" i="186"/>
  <c r="I73" i="186"/>
  <c r="I72" i="186"/>
  <c r="I71" i="186"/>
  <c r="I70" i="186"/>
  <c r="I69" i="186"/>
  <c r="I68" i="186"/>
  <c r="I67" i="186"/>
  <c r="I66" i="186"/>
  <c r="I65" i="186"/>
  <c r="I64" i="186"/>
  <c r="I63" i="186"/>
  <c r="I62" i="186"/>
  <c r="I61" i="186"/>
  <c r="I60" i="186"/>
  <c r="I59" i="186"/>
  <c r="I58" i="186"/>
  <c r="I57" i="186"/>
  <c r="I56" i="186"/>
  <c r="I55" i="186"/>
  <c r="I54" i="186"/>
  <c r="I53" i="186"/>
  <c r="I52" i="186"/>
  <c r="I51" i="186"/>
  <c r="I50" i="186"/>
  <c r="I49" i="186"/>
  <c r="I48" i="186"/>
  <c r="I47" i="186"/>
  <c r="I46" i="186"/>
  <c r="I45" i="186"/>
  <c r="I44" i="186"/>
  <c r="I43" i="186"/>
  <c r="I42" i="186"/>
  <c r="I41" i="186"/>
  <c r="I40" i="186"/>
  <c r="I39" i="186"/>
  <c r="I38" i="186"/>
  <c r="I37" i="186"/>
  <c r="I36" i="186"/>
  <c r="I35" i="186"/>
  <c r="I34" i="186"/>
  <c r="I33" i="186"/>
  <c r="I32" i="186"/>
  <c r="I31" i="186"/>
  <c r="I30" i="186"/>
  <c r="I29" i="186"/>
  <c r="I28" i="186"/>
  <c r="I27" i="186"/>
  <c r="I26" i="186"/>
  <c r="I25" i="186"/>
  <c r="I24" i="186"/>
  <c r="I23" i="186"/>
  <c r="I22" i="186"/>
  <c r="I21" i="186"/>
  <c r="I20" i="186"/>
  <c r="I19" i="186"/>
  <c r="I18" i="186"/>
  <c r="I17" i="186"/>
  <c r="I16" i="186"/>
  <c r="I15" i="186"/>
  <c r="I14" i="186"/>
  <c r="I13" i="186"/>
  <c r="I12" i="186"/>
  <c r="I11" i="186"/>
  <c r="I10" i="186"/>
  <c r="I9" i="186"/>
  <c r="I8" i="186"/>
  <c r="H140" i="186"/>
  <c r="H139" i="186"/>
  <c r="H138" i="186"/>
  <c r="H137" i="186"/>
  <c r="H136" i="186"/>
  <c r="H135" i="186"/>
  <c r="H134" i="186"/>
  <c r="H133" i="186"/>
  <c r="H132" i="186"/>
  <c r="H131" i="186"/>
  <c r="H130" i="186"/>
  <c r="H129" i="186"/>
  <c r="H128" i="186"/>
  <c r="H127" i="186"/>
  <c r="H126" i="186"/>
  <c r="H125" i="186"/>
  <c r="H124" i="186"/>
  <c r="H123" i="186"/>
  <c r="H122" i="186"/>
  <c r="H121" i="186"/>
  <c r="H120" i="186"/>
  <c r="H119" i="186"/>
  <c r="H118" i="186"/>
  <c r="H117" i="186"/>
  <c r="H116" i="186"/>
  <c r="H115" i="186"/>
  <c r="H114" i="186"/>
  <c r="H113" i="186"/>
  <c r="H112" i="186"/>
  <c r="H111" i="186"/>
  <c r="H110" i="186"/>
  <c r="H109" i="186"/>
  <c r="H108" i="186"/>
  <c r="H107" i="186"/>
  <c r="H106" i="186"/>
  <c r="H105" i="186"/>
  <c r="H104" i="186"/>
  <c r="H103" i="186"/>
  <c r="H102" i="186"/>
  <c r="H101" i="186"/>
  <c r="H100" i="186"/>
  <c r="H99" i="186"/>
  <c r="H98" i="186"/>
  <c r="H97" i="186"/>
  <c r="H96" i="186"/>
  <c r="H95" i="186"/>
  <c r="H94" i="186"/>
  <c r="H93" i="186"/>
  <c r="H92" i="186"/>
  <c r="H91" i="186"/>
  <c r="H90" i="186"/>
  <c r="H89" i="186"/>
  <c r="H88" i="186"/>
  <c r="H87" i="186"/>
  <c r="H86" i="186"/>
  <c r="H85" i="186"/>
  <c r="H84" i="186"/>
  <c r="H83" i="186"/>
  <c r="H82" i="186"/>
  <c r="H81" i="186"/>
  <c r="H80" i="186"/>
  <c r="H79" i="186"/>
  <c r="H78" i="186"/>
  <c r="H77" i="186"/>
  <c r="H76" i="186"/>
  <c r="H75" i="186"/>
  <c r="H74" i="186"/>
  <c r="H73" i="186"/>
  <c r="H72" i="186"/>
  <c r="H71" i="186"/>
  <c r="H70" i="186"/>
  <c r="H69" i="186"/>
  <c r="H68" i="186"/>
  <c r="H67" i="186"/>
  <c r="H66" i="186"/>
  <c r="H65" i="186"/>
  <c r="H64" i="186"/>
  <c r="H63" i="186"/>
  <c r="H62" i="186"/>
  <c r="H61" i="186"/>
  <c r="H60" i="186"/>
  <c r="H59" i="186"/>
  <c r="H58" i="186"/>
  <c r="H57" i="186"/>
  <c r="H56" i="186"/>
  <c r="H55" i="186"/>
  <c r="H54" i="186"/>
  <c r="H53" i="186"/>
  <c r="H52" i="186"/>
  <c r="H51" i="186"/>
  <c r="H50" i="186"/>
  <c r="H49" i="186"/>
  <c r="H48" i="186"/>
  <c r="H47" i="186"/>
  <c r="H46" i="186"/>
  <c r="H45" i="186"/>
  <c r="H44" i="186"/>
  <c r="H43" i="186"/>
  <c r="H42" i="186"/>
  <c r="H41" i="186"/>
  <c r="H40" i="186"/>
  <c r="H39" i="186"/>
  <c r="H38" i="186"/>
  <c r="H37" i="186"/>
  <c r="H36" i="186"/>
  <c r="H35" i="186"/>
  <c r="H34" i="186"/>
  <c r="H33" i="186"/>
  <c r="H32" i="186"/>
  <c r="H31" i="186"/>
  <c r="H30" i="186"/>
  <c r="H29" i="186"/>
  <c r="H28" i="186"/>
  <c r="H27" i="186"/>
  <c r="H26" i="186"/>
  <c r="H25" i="186"/>
  <c r="H24" i="186"/>
  <c r="H23" i="186"/>
  <c r="H22" i="186"/>
  <c r="H21" i="186"/>
  <c r="H20" i="186"/>
  <c r="H19" i="186"/>
  <c r="H18" i="186"/>
  <c r="H17" i="186"/>
  <c r="H16" i="186"/>
  <c r="H15" i="186"/>
  <c r="H14" i="186"/>
  <c r="H13" i="186"/>
  <c r="H12" i="186"/>
  <c r="H11" i="186"/>
  <c r="H10" i="186"/>
  <c r="H9" i="186"/>
  <c r="H8" i="186"/>
  <c r="G140" i="186"/>
  <c r="G139" i="186"/>
  <c r="G138" i="186"/>
  <c r="G137" i="186"/>
  <c r="G136" i="186"/>
  <c r="G135" i="186"/>
  <c r="G134" i="186"/>
  <c r="G133" i="186"/>
  <c r="G132" i="186"/>
  <c r="G131" i="186"/>
  <c r="G130" i="186"/>
  <c r="G129" i="186"/>
  <c r="G128" i="186"/>
  <c r="G127" i="186"/>
  <c r="G126" i="186"/>
  <c r="G125" i="186"/>
  <c r="G124" i="186"/>
  <c r="G123" i="186"/>
  <c r="G122" i="186"/>
  <c r="G121" i="186"/>
  <c r="G120" i="186"/>
  <c r="G119" i="186"/>
  <c r="G118" i="186"/>
  <c r="G117" i="186"/>
  <c r="G116" i="186"/>
  <c r="G115" i="186"/>
  <c r="G114" i="186"/>
  <c r="G113" i="186"/>
  <c r="G112" i="186"/>
  <c r="G111" i="186"/>
  <c r="G110" i="186"/>
  <c r="G109" i="186"/>
  <c r="G108" i="186"/>
  <c r="G107" i="186"/>
  <c r="G106" i="186"/>
  <c r="G105" i="186"/>
  <c r="G104" i="186"/>
  <c r="G103" i="186"/>
  <c r="G102" i="186"/>
  <c r="G101" i="186"/>
  <c r="G100" i="186"/>
  <c r="G99" i="186"/>
  <c r="G98" i="186"/>
  <c r="G97" i="186"/>
  <c r="G96" i="186"/>
  <c r="G95" i="186"/>
  <c r="G94" i="186"/>
  <c r="G93" i="186"/>
  <c r="G92" i="186"/>
  <c r="G91" i="186"/>
  <c r="G90" i="186"/>
  <c r="G89" i="186"/>
  <c r="G88" i="186"/>
  <c r="G87" i="186"/>
  <c r="G86" i="186"/>
  <c r="G85" i="186"/>
  <c r="G84" i="186"/>
  <c r="G83" i="186"/>
  <c r="G82" i="186"/>
  <c r="G81" i="186"/>
  <c r="G80" i="186"/>
  <c r="G79" i="186"/>
  <c r="G78" i="186"/>
  <c r="G77" i="186"/>
  <c r="G76" i="186"/>
  <c r="G75" i="186"/>
  <c r="G74" i="186"/>
  <c r="G73" i="186"/>
  <c r="G72" i="186"/>
  <c r="G71" i="186"/>
  <c r="G70" i="186"/>
  <c r="G69" i="186"/>
  <c r="G68" i="186"/>
  <c r="G67" i="186"/>
  <c r="G66" i="186"/>
  <c r="G65" i="186"/>
  <c r="G64" i="186"/>
  <c r="G63" i="186"/>
  <c r="G62" i="186"/>
  <c r="G61" i="186"/>
  <c r="G60" i="186"/>
  <c r="G59" i="186"/>
  <c r="G58" i="186"/>
  <c r="G57" i="186"/>
  <c r="G56" i="186"/>
  <c r="G55" i="186"/>
  <c r="G54" i="186"/>
  <c r="G53" i="186"/>
  <c r="G52" i="186"/>
  <c r="G51" i="186"/>
  <c r="G50" i="186"/>
  <c r="G49" i="186"/>
  <c r="G48" i="186"/>
  <c r="G47" i="186"/>
  <c r="G46" i="186"/>
  <c r="G45" i="186"/>
  <c r="G44" i="186"/>
  <c r="G43" i="186"/>
  <c r="G42" i="186"/>
  <c r="G41" i="186"/>
  <c r="G40" i="186"/>
  <c r="G39" i="186"/>
  <c r="G38" i="186"/>
  <c r="G37" i="186"/>
  <c r="G36" i="186"/>
  <c r="G35" i="186"/>
  <c r="G34" i="186"/>
  <c r="G33" i="186"/>
  <c r="G32" i="186"/>
  <c r="G31" i="186"/>
  <c r="G30" i="186"/>
  <c r="G29" i="186"/>
  <c r="G28" i="186"/>
  <c r="G27" i="186"/>
  <c r="G26" i="186"/>
  <c r="G25" i="186"/>
  <c r="G24" i="186"/>
  <c r="G23" i="186"/>
  <c r="G22" i="186"/>
  <c r="G21" i="186"/>
  <c r="G20" i="186"/>
  <c r="G19" i="186"/>
  <c r="G18" i="186"/>
  <c r="G17" i="186"/>
  <c r="G16" i="186"/>
  <c r="G15" i="186"/>
  <c r="G14" i="186"/>
  <c r="G13" i="186"/>
  <c r="G12" i="186"/>
  <c r="G11" i="186"/>
  <c r="G10" i="186"/>
  <c r="G9" i="186"/>
  <c r="G8" i="186"/>
  <c r="E140" i="186"/>
  <c r="E139" i="186"/>
  <c r="E138" i="186"/>
  <c r="E137" i="186"/>
  <c r="E136" i="186"/>
  <c r="E135" i="186"/>
  <c r="E134" i="186"/>
  <c r="E133" i="186"/>
  <c r="E132" i="186"/>
  <c r="E131" i="186"/>
  <c r="E130" i="186"/>
  <c r="E129" i="186"/>
  <c r="E128" i="186"/>
  <c r="E127" i="186"/>
  <c r="E126" i="186"/>
  <c r="E125" i="186"/>
  <c r="E124" i="186"/>
  <c r="E123" i="186"/>
  <c r="E122" i="186"/>
  <c r="E121" i="186"/>
  <c r="E120" i="186"/>
  <c r="E119" i="186"/>
  <c r="E118" i="186"/>
  <c r="E117" i="186"/>
  <c r="E116" i="186"/>
  <c r="E115" i="186"/>
  <c r="E114" i="186"/>
  <c r="E113" i="186"/>
  <c r="E112" i="186"/>
  <c r="E111" i="186"/>
  <c r="E110" i="186"/>
  <c r="E109" i="186"/>
  <c r="E108" i="186"/>
  <c r="E107" i="186"/>
  <c r="E106" i="186"/>
  <c r="E105" i="186"/>
  <c r="E104" i="186"/>
  <c r="E103" i="186"/>
  <c r="E102" i="186"/>
  <c r="E101" i="186"/>
  <c r="E100" i="186"/>
  <c r="E99" i="186"/>
  <c r="E98" i="186"/>
  <c r="E97" i="186"/>
  <c r="E96" i="186"/>
  <c r="E95" i="186"/>
  <c r="E94" i="186"/>
  <c r="E93" i="186"/>
  <c r="E92" i="186"/>
  <c r="E91" i="186"/>
  <c r="E90" i="186"/>
  <c r="E89" i="186"/>
  <c r="E88" i="186"/>
  <c r="E87" i="186"/>
  <c r="E86" i="186"/>
  <c r="E85" i="186"/>
  <c r="E84" i="186"/>
  <c r="E83" i="186"/>
  <c r="E82" i="186"/>
  <c r="E81" i="186"/>
  <c r="E80" i="186"/>
  <c r="E79" i="186"/>
  <c r="E78" i="186"/>
  <c r="E77" i="186"/>
  <c r="E76" i="186"/>
  <c r="E75" i="186"/>
  <c r="E74" i="186"/>
  <c r="E73" i="186"/>
  <c r="E72" i="186"/>
  <c r="E71" i="186"/>
  <c r="E70" i="186"/>
  <c r="E69" i="186"/>
  <c r="E68" i="186"/>
  <c r="E67" i="186"/>
  <c r="E66" i="186"/>
  <c r="E65" i="186"/>
  <c r="E64" i="186"/>
  <c r="E63" i="186"/>
  <c r="E62" i="186"/>
  <c r="E61" i="186"/>
  <c r="E60" i="186"/>
  <c r="E59" i="186"/>
  <c r="E58" i="186"/>
  <c r="E57" i="186"/>
  <c r="E56" i="186"/>
  <c r="E55" i="186"/>
  <c r="E54" i="186"/>
  <c r="E53" i="186"/>
  <c r="E52" i="186"/>
  <c r="E51" i="186"/>
  <c r="E50" i="186"/>
  <c r="E49" i="186"/>
  <c r="E48" i="186"/>
  <c r="E47" i="186"/>
  <c r="E46" i="186"/>
  <c r="E45" i="186"/>
  <c r="E44" i="186"/>
  <c r="E43" i="186"/>
  <c r="E42" i="186"/>
  <c r="E41" i="186"/>
  <c r="E40" i="186"/>
  <c r="E39" i="186"/>
  <c r="E38" i="186"/>
  <c r="E37" i="186"/>
  <c r="E36" i="186"/>
  <c r="E35" i="186"/>
  <c r="E34" i="186"/>
  <c r="E33" i="186"/>
  <c r="E32" i="186"/>
  <c r="E31" i="186"/>
  <c r="E30" i="186"/>
  <c r="E29" i="186"/>
  <c r="E28" i="186"/>
  <c r="E27" i="186"/>
  <c r="E26" i="186"/>
  <c r="E25" i="186"/>
  <c r="E24" i="186"/>
  <c r="E23" i="186"/>
  <c r="E22" i="186"/>
  <c r="E21" i="186"/>
  <c r="E20" i="186"/>
  <c r="E19" i="186"/>
  <c r="E18" i="186"/>
  <c r="E17" i="186"/>
  <c r="E16" i="186"/>
  <c r="E15" i="186"/>
  <c r="E14" i="186"/>
  <c r="E13" i="186"/>
  <c r="E12" i="186"/>
  <c r="E11" i="186"/>
  <c r="E10" i="186"/>
  <c r="E9" i="186"/>
  <c r="E8" i="186"/>
  <c r="D140" i="186"/>
  <c r="D139" i="186"/>
  <c r="D138" i="186"/>
  <c r="D137" i="186"/>
  <c r="D136" i="186"/>
  <c r="D135" i="186"/>
  <c r="D134" i="186"/>
  <c r="D133" i="186"/>
  <c r="D132" i="186"/>
  <c r="D131" i="186"/>
  <c r="D130" i="186"/>
  <c r="D129" i="186"/>
  <c r="D128" i="186"/>
  <c r="D127" i="186"/>
  <c r="D126" i="186"/>
  <c r="D125" i="186"/>
  <c r="D124" i="186"/>
  <c r="D123" i="186"/>
  <c r="D122" i="186"/>
  <c r="D121" i="186"/>
  <c r="D120" i="186"/>
  <c r="D119" i="186"/>
  <c r="D118" i="186"/>
  <c r="D117" i="186"/>
  <c r="D116" i="186"/>
  <c r="D115" i="186"/>
  <c r="D114" i="186"/>
  <c r="D113" i="186"/>
  <c r="D112" i="186"/>
  <c r="D111" i="186"/>
  <c r="D110" i="186"/>
  <c r="D109" i="186"/>
  <c r="D108" i="186"/>
  <c r="D107" i="186"/>
  <c r="D106" i="186"/>
  <c r="D105" i="186"/>
  <c r="D104" i="186"/>
  <c r="D103" i="186"/>
  <c r="D102" i="186"/>
  <c r="D101" i="186"/>
  <c r="D100" i="186"/>
  <c r="D99" i="186"/>
  <c r="D98" i="186"/>
  <c r="D97" i="186"/>
  <c r="D96" i="186"/>
  <c r="D95" i="186"/>
  <c r="D94" i="186"/>
  <c r="D93" i="186"/>
  <c r="D92" i="186"/>
  <c r="D91" i="186"/>
  <c r="D90" i="186"/>
  <c r="D89" i="186"/>
  <c r="D88" i="186"/>
  <c r="D87" i="186"/>
  <c r="D86" i="186"/>
  <c r="D85" i="186"/>
  <c r="D84" i="186"/>
  <c r="D83" i="186"/>
  <c r="D82" i="186"/>
  <c r="D81" i="186"/>
  <c r="D80" i="186"/>
  <c r="D79" i="186"/>
  <c r="D78" i="186"/>
  <c r="D77" i="186"/>
  <c r="D76" i="186"/>
  <c r="D75" i="186"/>
  <c r="D74" i="186"/>
  <c r="D73" i="186"/>
  <c r="D72" i="186"/>
  <c r="D71" i="186"/>
  <c r="D70" i="186"/>
  <c r="D69" i="186"/>
  <c r="D68" i="186"/>
  <c r="D67" i="186"/>
  <c r="D66" i="186"/>
  <c r="D65" i="186"/>
  <c r="D64" i="186"/>
  <c r="D63" i="186"/>
  <c r="D62" i="186"/>
  <c r="D61" i="186"/>
  <c r="D60" i="186"/>
  <c r="D59" i="186"/>
  <c r="D58" i="186"/>
  <c r="D57" i="186"/>
  <c r="D56" i="186"/>
  <c r="D55" i="186"/>
  <c r="D54" i="186"/>
  <c r="D53" i="186"/>
  <c r="D52" i="186"/>
  <c r="D51" i="186"/>
  <c r="D50" i="186"/>
  <c r="D49" i="186"/>
  <c r="D48" i="186"/>
  <c r="D47" i="186"/>
  <c r="D46" i="186"/>
  <c r="D45" i="186"/>
  <c r="D44" i="186"/>
  <c r="D43" i="186"/>
  <c r="D42" i="186"/>
  <c r="D41" i="186"/>
  <c r="D40" i="186"/>
  <c r="D39" i="186"/>
  <c r="D38" i="186"/>
  <c r="D37" i="186"/>
  <c r="D36" i="186"/>
  <c r="D35" i="186"/>
  <c r="D34" i="186"/>
  <c r="D33" i="186"/>
  <c r="D32" i="186"/>
  <c r="D31" i="186"/>
  <c r="D30" i="186"/>
  <c r="D29" i="186"/>
  <c r="D28" i="186"/>
  <c r="D27" i="186"/>
  <c r="D26" i="186"/>
  <c r="D25" i="186"/>
  <c r="D24" i="186"/>
  <c r="D23" i="186"/>
  <c r="D22" i="186"/>
  <c r="D21" i="186"/>
  <c r="D20" i="186"/>
  <c r="D19" i="186"/>
  <c r="D18" i="186"/>
  <c r="D17" i="186"/>
  <c r="D16" i="186"/>
  <c r="D15" i="186"/>
  <c r="D14" i="186"/>
  <c r="D13" i="186"/>
  <c r="D12" i="186"/>
  <c r="D11" i="186"/>
  <c r="D10" i="186"/>
  <c r="D9" i="186"/>
  <c r="D8" i="186"/>
  <c r="C140" i="186"/>
  <c r="C139" i="186"/>
  <c r="C138" i="186"/>
  <c r="C137" i="186"/>
  <c r="C136" i="186"/>
  <c r="C135" i="186"/>
  <c r="C134" i="186"/>
  <c r="C133" i="186"/>
  <c r="C132" i="186"/>
  <c r="C131" i="186"/>
  <c r="C130" i="186"/>
  <c r="C129" i="186"/>
  <c r="C128" i="186"/>
  <c r="C127" i="186"/>
  <c r="C126" i="186"/>
  <c r="C125" i="186"/>
  <c r="C124" i="186"/>
  <c r="C123" i="186"/>
  <c r="C122" i="186"/>
  <c r="C121" i="186"/>
  <c r="C120" i="186"/>
  <c r="C119" i="186"/>
  <c r="C118" i="186"/>
  <c r="C117" i="186"/>
  <c r="C116" i="186"/>
  <c r="C115" i="186"/>
  <c r="C114" i="186"/>
  <c r="C113" i="186"/>
  <c r="C112" i="186"/>
  <c r="C111" i="186"/>
  <c r="C110" i="186"/>
  <c r="C109" i="186"/>
  <c r="C108" i="186"/>
  <c r="C107" i="186"/>
  <c r="C106" i="186"/>
  <c r="C105" i="186"/>
  <c r="C104" i="186"/>
  <c r="C103" i="186"/>
  <c r="C102" i="186"/>
  <c r="C101" i="186"/>
  <c r="C100" i="186"/>
  <c r="C99" i="186"/>
  <c r="C98" i="186"/>
  <c r="C97" i="186"/>
  <c r="C96" i="186"/>
  <c r="C95" i="186"/>
  <c r="C94" i="186"/>
  <c r="C93" i="186"/>
  <c r="C92" i="186"/>
  <c r="C91" i="186"/>
  <c r="C90" i="186"/>
  <c r="C89" i="186"/>
  <c r="C88" i="186"/>
  <c r="C87" i="186"/>
  <c r="C86" i="186"/>
  <c r="C85" i="186"/>
  <c r="C84" i="186"/>
  <c r="C83" i="186"/>
  <c r="C82" i="186"/>
  <c r="C81" i="186"/>
  <c r="C80" i="186"/>
  <c r="C79" i="186"/>
  <c r="C78" i="186"/>
  <c r="C77" i="186"/>
  <c r="C76" i="186"/>
  <c r="C75" i="186"/>
  <c r="C74" i="186"/>
  <c r="C73" i="186"/>
  <c r="C72" i="186"/>
  <c r="C71" i="186"/>
  <c r="C70" i="186"/>
  <c r="C69" i="186"/>
  <c r="C68" i="186"/>
  <c r="C67" i="186"/>
  <c r="C66" i="186"/>
  <c r="C65" i="186"/>
  <c r="C64" i="186"/>
  <c r="C63" i="186"/>
  <c r="C62" i="186"/>
  <c r="C61" i="186"/>
  <c r="C60" i="186"/>
  <c r="C59" i="186"/>
  <c r="C58" i="186"/>
  <c r="C57" i="186"/>
  <c r="C56" i="186"/>
  <c r="C55" i="186"/>
  <c r="C54" i="186"/>
  <c r="C53" i="186"/>
  <c r="C52" i="186"/>
  <c r="C51" i="186"/>
  <c r="C50" i="186"/>
  <c r="C49" i="186"/>
  <c r="C48" i="186"/>
  <c r="C47" i="186"/>
  <c r="C46" i="186"/>
  <c r="C45" i="186"/>
  <c r="C44" i="186"/>
  <c r="C43" i="186"/>
  <c r="C42" i="186"/>
  <c r="C41" i="186"/>
  <c r="C40" i="186"/>
  <c r="C39" i="186"/>
  <c r="C38" i="186"/>
  <c r="C37" i="186"/>
  <c r="C36" i="186"/>
  <c r="C35" i="186"/>
  <c r="C34" i="186"/>
  <c r="C33" i="186"/>
  <c r="C32" i="186"/>
  <c r="C31" i="186"/>
  <c r="C30" i="186"/>
  <c r="C29" i="186"/>
  <c r="C28" i="186"/>
  <c r="C27" i="186"/>
  <c r="C26" i="186"/>
  <c r="C25" i="186"/>
  <c r="C24" i="186"/>
  <c r="C23" i="186"/>
  <c r="C22" i="186"/>
  <c r="C21" i="186"/>
  <c r="C20" i="186"/>
  <c r="C19" i="186"/>
  <c r="C18" i="186"/>
  <c r="C17" i="186"/>
  <c r="C16" i="186"/>
  <c r="C15" i="186"/>
  <c r="C14" i="186"/>
  <c r="C13" i="186"/>
  <c r="C12" i="186"/>
  <c r="C11" i="186"/>
  <c r="C10" i="186"/>
  <c r="C9" i="186"/>
  <c r="C8" i="186"/>
  <c r="B140" i="186"/>
  <c r="B139" i="186"/>
  <c r="B138" i="186"/>
  <c r="B137" i="186"/>
  <c r="B136" i="186"/>
  <c r="B135" i="186"/>
  <c r="B134" i="186"/>
  <c r="B133" i="186"/>
  <c r="B132" i="186"/>
  <c r="B131" i="186"/>
  <c r="B130" i="186"/>
  <c r="B129" i="186"/>
  <c r="B128" i="186"/>
  <c r="B127" i="186"/>
  <c r="B126" i="186"/>
  <c r="B125" i="186"/>
  <c r="B124" i="186"/>
  <c r="B123" i="186"/>
  <c r="B122" i="186"/>
  <c r="B121" i="186"/>
  <c r="B120" i="186"/>
  <c r="B119" i="186"/>
  <c r="B118" i="186"/>
  <c r="B117" i="186"/>
  <c r="B116" i="186"/>
  <c r="B115" i="186"/>
  <c r="B114" i="186"/>
  <c r="B113" i="186"/>
  <c r="B112" i="186"/>
  <c r="B111" i="186"/>
  <c r="B110" i="186"/>
  <c r="B109" i="186"/>
  <c r="B108" i="186"/>
  <c r="B107" i="186"/>
  <c r="B106" i="186"/>
  <c r="B105" i="186"/>
  <c r="B104" i="186"/>
  <c r="B103" i="186"/>
  <c r="B102" i="186"/>
  <c r="B101" i="186"/>
  <c r="B100" i="186"/>
  <c r="B99" i="186"/>
  <c r="B98" i="186"/>
  <c r="B97" i="186"/>
  <c r="B96" i="186"/>
  <c r="B95" i="186"/>
  <c r="B94" i="186"/>
  <c r="B93" i="186"/>
  <c r="B92" i="186"/>
  <c r="B91" i="186"/>
  <c r="B90" i="186"/>
  <c r="B89" i="186"/>
  <c r="B88" i="186"/>
  <c r="B87" i="186"/>
  <c r="B86" i="186"/>
  <c r="B85" i="186"/>
  <c r="B84" i="186"/>
  <c r="B83" i="186"/>
  <c r="B82" i="186"/>
  <c r="B81" i="186"/>
  <c r="B80" i="186"/>
  <c r="B79" i="186"/>
  <c r="B78" i="186"/>
  <c r="B77" i="186"/>
  <c r="B76" i="186"/>
  <c r="B75" i="186"/>
  <c r="B74" i="186"/>
  <c r="B73" i="186"/>
  <c r="B72" i="186"/>
  <c r="B71" i="186"/>
  <c r="B70" i="186"/>
  <c r="B69" i="186"/>
  <c r="B68" i="186"/>
  <c r="B67" i="186"/>
  <c r="B66" i="186"/>
  <c r="B65" i="186"/>
  <c r="B64" i="186"/>
  <c r="B63" i="186"/>
  <c r="B62" i="186"/>
  <c r="B61" i="186"/>
  <c r="B60" i="186"/>
  <c r="B59" i="186"/>
  <c r="B58" i="186"/>
  <c r="B57" i="186"/>
  <c r="B56" i="186"/>
  <c r="B55" i="186"/>
  <c r="B54" i="186"/>
  <c r="B53" i="186"/>
  <c r="B52" i="186"/>
  <c r="B51" i="186"/>
  <c r="B50" i="186"/>
  <c r="B49" i="186"/>
  <c r="B48" i="186"/>
  <c r="B47" i="186"/>
  <c r="B46" i="186"/>
  <c r="B45" i="186"/>
  <c r="B44" i="186"/>
  <c r="B43" i="186"/>
  <c r="B42" i="186"/>
  <c r="B41" i="186"/>
  <c r="B40" i="186"/>
  <c r="B39" i="186"/>
  <c r="B38" i="186"/>
  <c r="B37" i="186"/>
  <c r="B36" i="186"/>
  <c r="B35" i="186"/>
  <c r="B34" i="186"/>
  <c r="B33" i="186"/>
  <c r="B32" i="186"/>
  <c r="B31" i="186"/>
  <c r="B30" i="186"/>
  <c r="B29" i="186"/>
  <c r="B28" i="186"/>
  <c r="B27" i="186"/>
  <c r="B26" i="186"/>
  <c r="B25" i="186"/>
  <c r="B24" i="186"/>
  <c r="B23" i="186"/>
  <c r="B22" i="186"/>
  <c r="B21" i="186"/>
  <c r="B20" i="186"/>
  <c r="B19" i="186"/>
  <c r="B18" i="186"/>
  <c r="B17" i="186"/>
  <c r="B16" i="186"/>
  <c r="B15" i="186"/>
  <c r="B14" i="186"/>
  <c r="B13" i="186"/>
  <c r="B12" i="186"/>
  <c r="B11" i="186"/>
  <c r="B10" i="186"/>
  <c r="B9" i="186"/>
  <c r="B8" i="186"/>
  <c r="AZ903" i="186"/>
  <c r="AZ904" i="186"/>
  <c r="AZ905" i="186"/>
  <c r="AZ906" i="186"/>
  <c r="AZ907" i="186"/>
  <c r="AZ908" i="186"/>
  <c r="AZ909" i="186"/>
  <c r="AZ910" i="186"/>
  <c r="AZ911" i="186"/>
  <c r="AZ912" i="186"/>
  <c r="AZ913" i="186"/>
  <c r="AZ914" i="186"/>
  <c r="AZ915" i="186"/>
  <c r="AZ916" i="186"/>
  <c r="AZ917" i="186"/>
  <c r="AZ918" i="186"/>
  <c r="O128" i="187"/>
  <c r="O104" i="187"/>
  <c r="O80" i="187"/>
  <c r="O62" i="187"/>
  <c r="O42" i="187"/>
  <c r="O31" i="187"/>
  <c r="O19" i="187"/>
  <c r="O12" i="187"/>
  <c r="O5" i="187"/>
  <c r="V128" i="187"/>
  <c r="P128" i="187"/>
  <c r="Q128" i="187"/>
  <c r="R128" i="187"/>
  <c r="S128" i="187"/>
  <c r="T128" i="187"/>
  <c r="U128" i="187"/>
  <c r="V104" i="187"/>
  <c r="P104" i="187"/>
  <c r="P4" i="187" s="1"/>
  <c r="Q104" i="187"/>
  <c r="R104" i="187"/>
  <c r="S104" i="187"/>
  <c r="T104" i="187"/>
  <c r="U104" i="187"/>
  <c r="V80" i="187"/>
  <c r="U80" i="187"/>
  <c r="P80" i="187"/>
  <c r="Q80" i="187"/>
  <c r="R80" i="187"/>
  <c r="S80" i="187"/>
  <c r="T80" i="187"/>
  <c r="V62" i="187"/>
  <c r="P62" i="187"/>
  <c r="Q62" i="187"/>
  <c r="R62" i="187"/>
  <c r="S62" i="187"/>
  <c r="T62" i="187"/>
  <c r="U62" i="187"/>
  <c r="V42" i="187"/>
  <c r="P42" i="187"/>
  <c r="Q42" i="187"/>
  <c r="R42" i="187"/>
  <c r="S42" i="187"/>
  <c r="T42" i="187"/>
  <c r="U42" i="187"/>
  <c r="V31" i="187"/>
  <c r="P31" i="187"/>
  <c r="Q31" i="187"/>
  <c r="R31" i="187"/>
  <c r="S31" i="187"/>
  <c r="T31" i="187"/>
  <c r="U31" i="187"/>
  <c r="V19" i="187"/>
  <c r="P19" i="187"/>
  <c r="Q19" i="187"/>
  <c r="R19" i="187"/>
  <c r="S19" i="187"/>
  <c r="T19" i="187"/>
  <c r="U19" i="187"/>
  <c r="V12" i="187"/>
  <c r="P12" i="187"/>
  <c r="Q12" i="187"/>
  <c r="R12" i="187"/>
  <c r="S12" i="187"/>
  <c r="T12" i="187"/>
  <c r="U12" i="187"/>
  <c r="V5" i="187"/>
  <c r="M5" i="187"/>
  <c r="N5" i="187"/>
  <c r="P5" i="187"/>
  <c r="Q5" i="187"/>
  <c r="R5" i="187"/>
  <c r="S5" i="187"/>
  <c r="T5" i="187"/>
  <c r="U5" i="187"/>
  <c r="N128" i="187"/>
  <c r="M128" i="187"/>
  <c r="L128" i="187"/>
  <c r="K128" i="187"/>
  <c r="N104" i="187"/>
  <c r="M104" i="187"/>
  <c r="L104" i="187"/>
  <c r="K104" i="187"/>
  <c r="N80" i="187"/>
  <c r="M80" i="187"/>
  <c r="L80" i="187"/>
  <c r="K80" i="187"/>
  <c r="N62" i="187"/>
  <c r="M62" i="187"/>
  <c r="L62" i="187"/>
  <c r="K62" i="187"/>
  <c r="N42" i="187"/>
  <c r="M42" i="187"/>
  <c r="L42" i="187"/>
  <c r="K42" i="187"/>
  <c r="N31" i="187"/>
  <c r="M31" i="187"/>
  <c r="L31" i="187"/>
  <c r="K31" i="187"/>
  <c r="N19" i="187"/>
  <c r="M19" i="187"/>
  <c r="L19" i="187"/>
  <c r="K19" i="187"/>
  <c r="N12" i="187"/>
  <c r="M12" i="187"/>
  <c r="L12" i="187"/>
  <c r="K12" i="187"/>
  <c r="L5" i="187"/>
  <c r="N4" i="187"/>
  <c r="G106" i="222"/>
  <c r="H106" i="222" s="1"/>
  <c r="G107" i="222"/>
  <c r="H107" i="222" s="1"/>
  <c r="G95" i="222"/>
  <c r="H95" i="222" s="1"/>
  <c r="G96" i="222"/>
  <c r="H96" i="222" s="1"/>
  <c r="G84" i="222"/>
  <c r="H84" i="222" s="1"/>
  <c r="G85" i="222"/>
  <c r="H85" i="222" s="1"/>
  <c r="G73" i="222"/>
  <c r="H73" i="222" s="1"/>
  <c r="G74" i="222"/>
  <c r="H74" i="222" s="1"/>
  <c r="G62" i="222"/>
  <c r="H62" i="222" s="1"/>
  <c r="G63" i="222"/>
  <c r="H63" i="222" s="1"/>
  <c r="G39" i="222"/>
  <c r="H39" i="222" s="1"/>
  <c r="G40" i="222"/>
  <c r="H40" i="222" s="1"/>
  <c r="G50" i="222"/>
  <c r="H50" i="222" s="1"/>
  <c r="G51" i="222"/>
  <c r="H51" i="222" s="1"/>
  <c r="G28" i="222"/>
  <c r="H28" i="222" s="1"/>
  <c r="G29" i="222"/>
  <c r="H29" i="222" s="1"/>
  <c r="C18" i="222"/>
  <c r="G18" i="222" s="1"/>
  <c r="H18" i="222" s="1"/>
  <c r="C17" i="222"/>
  <c r="G17" i="222" s="1"/>
  <c r="H17" i="222" s="1"/>
  <c r="AX4" i="222"/>
  <c r="AV4" i="222"/>
  <c r="AD13" i="222"/>
  <c r="AD6" i="222"/>
  <c r="AD7" i="222"/>
  <c r="AD8" i="222"/>
  <c r="AD9" i="222"/>
  <c r="AD10" i="222"/>
  <c r="AD11" i="222"/>
  <c r="AD12" i="222"/>
  <c r="AD5" i="222"/>
  <c r="AD4" i="222"/>
  <c r="AF6" i="222"/>
  <c r="AF7" i="222"/>
  <c r="AF8" i="222"/>
  <c r="AF9" i="222"/>
  <c r="AF10" i="222"/>
  <c r="AF11" i="222"/>
  <c r="AF12" i="222"/>
  <c r="AF4" i="222"/>
  <c r="AF13" i="222"/>
  <c r="AF5" i="222"/>
  <c r="L13" i="222"/>
  <c r="AV13" i="222" s="1"/>
  <c r="I106" i="222" s="1"/>
  <c r="L6" i="222"/>
  <c r="L7" i="222"/>
  <c r="AV7" i="222" s="1"/>
  <c r="I39" i="222" s="1"/>
  <c r="L8" i="222"/>
  <c r="L9" i="222"/>
  <c r="L10" i="222"/>
  <c r="AV10" i="222" s="1"/>
  <c r="I73" i="222" s="1"/>
  <c r="L11" i="222"/>
  <c r="L12" i="222"/>
  <c r="AV12" i="222" s="1"/>
  <c r="I95" i="222" s="1"/>
  <c r="L5" i="222"/>
  <c r="D17" i="222" s="1"/>
  <c r="L4" i="222"/>
  <c r="N13" i="222"/>
  <c r="AX13" i="222" s="1"/>
  <c r="I107" i="222" s="1"/>
  <c r="N6" i="222"/>
  <c r="N7" i="222"/>
  <c r="N8" i="222"/>
  <c r="AX8" i="222" s="1"/>
  <c r="I51" i="222" s="1"/>
  <c r="N9" i="222"/>
  <c r="N10" i="222"/>
  <c r="N11" i="222"/>
  <c r="N12" i="222"/>
  <c r="AX12" i="222" s="1"/>
  <c r="I96" i="222" s="1"/>
  <c r="N5" i="222"/>
  <c r="D18" i="222" s="1"/>
  <c r="N4" i="222"/>
  <c r="AV9" i="222"/>
  <c r="I62" i="222" s="1"/>
  <c r="Y9" i="186"/>
  <c r="Y10" i="186"/>
  <c r="Y11" i="186"/>
  <c r="Y12" i="186"/>
  <c r="Y13" i="186"/>
  <c r="Y14" i="186"/>
  <c r="Y15" i="186"/>
  <c r="Y16" i="186"/>
  <c r="Y17" i="186"/>
  <c r="Y18" i="186"/>
  <c r="Y19" i="186"/>
  <c r="Y20" i="186"/>
  <c r="Y21" i="186"/>
  <c r="Y22" i="186"/>
  <c r="Y23" i="186"/>
  <c r="Y24" i="186"/>
  <c r="Y25" i="186"/>
  <c r="Y26" i="186"/>
  <c r="Y27" i="186"/>
  <c r="Y28" i="186"/>
  <c r="Y29" i="186"/>
  <c r="Y30" i="186"/>
  <c r="Y31" i="186"/>
  <c r="Y32" i="186"/>
  <c r="Y33" i="186"/>
  <c r="Y34" i="186"/>
  <c r="Y35" i="186"/>
  <c r="Y36" i="186"/>
  <c r="Y37" i="186"/>
  <c r="Y38" i="186"/>
  <c r="Y39" i="186"/>
  <c r="Y40" i="186"/>
  <c r="Y41" i="186"/>
  <c r="Y42" i="186"/>
  <c r="Y43" i="186"/>
  <c r="Y44" i="186"/>
  <c r="Y45" i="186"/>
  <c r="Y46" i="186"/>
  <c r="Y47" i="186"/>
  <c r="Y48" i="186"/>
  <c r="Y49" i="186"/>
  <c r="Y50" i="186"/>
  <c r="Y51" i="186"/>
  <c r="Y52" i="186"/>
  <c r="Y53" i="186"/>
  <c r="Y54" i="186"/>
  <c r="Y55" i="186"/>
  <c r="Y56" i="186"/>
  <c r="Y57" i="186"/>
  <c r="Y58" i="186"/>
  <c r="Y59" i="186"/>
  <c r="Y60" i="186"/>
  <c r="Y61" i="186"/>
  <c r="Y62" i="186"/>
  <c r="Y63" i="186"/>
  <c r="Y64" i="186"/>
  <c r="Y65" i="186"/>
  <c r="Y66" i="186"/>
  <c r="Y67" i="186"/>
  <c r="Y68" i="186"/>
  <c r="Y69" i="186"/>
  <c r="Y70" i="186"/>
  <c r="Y71" i="186"/>
  <c r="Y72" i="186"/>
  <c r="Y73" i="186"/>
  <c r="Y74" i="186"/>
  <c r="Y75" i="186"/>
  <c r="Y76" i="186"/>
  <c r="Y77" i="186"/>
  <c r="Y78" i="186"/>
  <c r="Y79" i="186"/>
  <c r="Y80" i="186"/>
  <c r="Y81" i="186"/>
  <c r="Y82" i="186"/>
  <c r="Y83" i="186"/>
  <c r="Y84" i="186"/>
  <c r="Y85" i="186"/>
  <c r="Y86" i="186"/>
  <c r="Y87" i="186"/>
  <c r="Y88" i="186"/>
  <c r="Y89" i="186"/>
  <c r="Y90" i="186"/>
  <c r="Y91" i="186"/>
  <c r="Y92" i="186"/>
  <c r="Y93" i="186"/>
  <c r="Y94" i="186"/>
  <c r="Y95" i="186"/>
  <c r="Y96" i="186"/>
  <c r="Y97" i="186"/>
  <c r="Y98" i="186"/>
  <c r="Y99" i="186"/>
  <c r="Y100" i="186"/>
  <c r="Y101" i="186"/>
  <c r="Y102" i="186"/>
  <c r="Y103" i="186"/>
  <c r="Y104" i="186"/>
  <c r="Y105" i="186"/>
  <c r="Y106" i="186"/>
  <c r="Y107" i="186"/>
  <c r="Y108" i="186"/>
  <c r="Y109" i="186"/>
  <c r="Y110" i="186"/>
  <c r="Y111" i="186"/>
  <c r="Y112" i="186"/>
  <c r="Y113" i="186"/>
  <c r="Y114" i="186"/>
  <c r="Y115" i="186"/>
  <c r="Y116" i="186"/>
  <c r="Y117" i="186"/>
  <c r="Y118" i="186"/>
  <c r="Y119" i="186"/>
  <c r="Y120" i="186"/>
  <c r="Y121" i="186"/>
  <c r="Y122" i="186"/>
  <c r="Y123" i="186"/>
  <c r="Y124" i="186"/>
  <c r="Y125" i="186"/>
  <c r="Y126" i="186"/>
  <c r="Y127" i="186"/>
  <c r="Y128" i="186"/>
  <c r="Y129" i="186"/>
  <c r="Y130" i="186"/>
  <c r="Y131" i="186"/>
  <c r="Y132" i="186"/>
  <c r="Y133" i="186"/>
  <c r="Y134" i="186"/>
  <c r="Y135" i="186"/>
  <c r="Y136" i="186"/>
  <c r="Y137" i="186"/>
  <c r="Y138" i="186"/>
  <c r="Y139" i="186"/>
  <c r="Y140" i="186"/>
  <c r="Y8" i="186"/>
  <c r="AZ892" i="186"/>
  <c r="AZ893" i="186"/>
  <c r="AZ894" i="186"/>
  <c r="AZ895" i="186"/>
  <c r="AZ896" i="186"/>
  <c r="AZ897" i="186"/>
  <c r="AZ898" i="186"/>
  <c r="AZ899" i="186"/>
  <c r="AZ900" i="186"/>
  <c r="AZ901" i="186"/>
  <c r="AZ902" i="186"/>
  <c r="AZ869" i="186"/>
  <c r="AZ870" i="186"/>
  <c r="AZ871" i="186"/>
  <c r="AZ872" i="186"/>
  <c r="AZ873" i="186"/>
  <c r="AZ874" i="186"/>
  <c r="AZ875" i="186"/>
  <c r="AZ876" i="186"/>
  <c r="AZ877" i="186"/>
  <c r="AZ878" i="186"/>
  <c r="AZ879" i="186"/>
  <c r="AZ880" i="186"/>
  <c r="AZ881" i="186"/>
  <c r="AZ882" i="186"/>
  <c r="AZ883" i="186"/>
  <c r="AZ884" i="186"/>
  <c r="AZ885" i="186"/>
  <c r="AZ886" i="186"/>
  <c r="AZ887" i="186"/>
  <c r="AZ888" i="186"/>
  <c r="AZ889" i="186"/>
  <c r="AZ890" i="186"/>
  <c r="AZ891" i="186"/>
  <c r="C44" i="14"/>
  <c r="C30" i="222"/>
  <c r="E30" i="222"/>
  <c r="E77" i="222"/>
  <c r="F77" i="222" s="1"/>
  <c r="E76" i="222"/>
  <c r="F76" i="222" s="1"/>
  <c r="E75" i="222"/>
  <c r="F75" i="222" s="1"/>
  <c r="C77" i="222"/>
  <c r="C76" i="222"/>
  <c r="D76" i="222" s="1"/>
  <c r="C75" i="222"/>
  <c r="D75" i="222" s="1"/>
  <c r="E32" i="222"/>
  <c r="E31" i="222"/>
  <c r="C32" i="222"/>
  <c r="C31" i="222"/>
  <c r="C19" i="222"/>
  <c r="E21" i="222"/>
  <c r="E20" i="222"/>
  <c r="E19" i="222"/>
  <c r="C21" i="222"/>
  <c r="C20" i="222"/>
  <c r="C52" i="222"/>
  <c r="C53" i="222"/>
  <c r="C54" i="222"/>
  <c r="AC3" i="222"/>
  <c r="AU3" i="222" s="1"/>
  <c r="AE3" i="222"/>
  <c r="AW3" i="222" s="1"/>
  <c r="AG3" i="222"/>
  <c r="AY3" i="222" s="1"/>
  <c r="AI3" i="222"/>
  <c r="BA3" i="222" s="1"/>
  <c r="AK3" i="222"/>
  <c r="BC3" i="222" s="1"/>
  <c r="P4" i="222"/>
  <c r="R4" i="222"/>
  <c r="T4" i="222"/>
  <c r="AH4" i="222"/>
  <c r="AJ4" i="222"/>
  <c r="AL4" i="222"/>
  <c r="P5" i="222"/>
  <c r="D19" i="222" s="1"/>
  <c r="R5" i="222"/>
  <c r="D20" i="222" s="1"/>
  <c r="T5" i="222"/>
  <c r="D21" i="222" s="1"/>
  <c r="AH5" i="222"/>
  <c r="F19" i="222" s="1"/>
  <c r="AJ5" i="222"/>
  <c r="F20" i="222" s="1"/>
  <c r="AL5" i="222"/>
  <c r="F21" i="222" s="1"/>
  <c r="P6" i="222"/>
  <c r="D30" i="222" s="1"/>
  <c r="R6" i="222"/>
  <c r="D31" i="222" s="1"/>
  <c r="T6" i="222"/>
  <c r="D32" i="222" s="1"/>
  <c r="AH6" i="222"/>
  <c r="F30" i="222" s="1"/>
  <c r="AJ6" i="222"/>
  <c r="F31" i="222" s="1"/>
  <c r="AL6" i="222"/>
  <c r="F32" i="222" s="1"/>
  <c r="P7" i="222"/>
  <c r="R7" i="222"/>
  <c r="T7" i="222"/>
  <c r="AH7" i="222"/>
  <c r="AJ7" i="222"/>
  <c r="AL7" i="222"/>
  <c r="P8" i="222"/>
  <c r="R8" i="222"/>
  <c r="D53" i="222" s="1"/>
  <c r="T8" i="222"/>
  <c r="D54" i="222" s="1"/>
  <c r="AH8" i="222"/>
  <c r="F52" i="222" s="1"/>
  <c r="AJ8" i="222"/>
  <c r="F53" i="222" s="1"/>
  <c r="AL8" i="222"/>
  <c r="F54" i="222" s="1"/>
  <c r="P9" i="222"/>
  <c r="R9" i="222"/>
  <c r="T9" i="222"/>
  <c r="AH9" i="222"/>
  <c r="AJ9" i="222"/>
  <c r="AL9" i="222"/>
  <c r="P10" i="222"/>
  <c r="R10" i="222"/>
  <c r="T10" i="222"/>
  <c r="AH10" i="222"/>
  <c r="AJ10" i="222"/>
  <c r="AL10" i="222"/>
  <c r="P11" i="222"/>
  <c r="R11" i="222"/>
  <c r="T11" i="222"/>
  <c r="AH11" i="222"/>
  <c r="AJ11" i="222"/>
  <c r="AL11" i="222"/>
  <c r="P12" i="222"/>
  <c r="R12" i="222"/>
  <c r="T12" i="222"/>
  <c r="AH12" i="222"/>
  <c r="AJ12" i="222"/>
  <c r="AL12" i="222"/>
  <c r="P13" i="222"/>
  <c r="R13" i="222"/>
  <c r="T13" i="222"/>
  <c r="AH13" i="222"/>
  <c r="AJ13" i="222"/>
  <c r="AL13" i="222"/>
  <c r="E52" i="222"/>
  <c r="E53" i="222"/>
  <c r="E54" i="222"/>
  <c r="C41" i="222"/>
  <c r="D41" i="222" s="1"/>
  <c r="E41" i="222"/>
  <c r="F41" i="222" s="1"/>
  <c r="C42" i="222"/>
  <c r="D42" i="222" s="1"/>
  <c r="E42" i="222"/>
  <c r="F42" i="222" s="1"/>
  <c r="C43" i="222"/>
  <c r="D43" i="222" s="1"/>
  <c r="E43" i="222"/>
  <c r="F43" i="222" s="1"/>
  <c r="C64" i="222"/>
  <c r="E64" i="222"/>
  <c r="F64" i="222" s="1"/>
  <c r="C65" i="222"/>
  <c r="D65" i="222" s="1"/>
  <c r="E65" i="222"/>
  <c r="F65" i="222" s="1"/>
  <c r="C66" i="222"/>
  <c r="D66" i="222" s="1"/>
  <c r="E66" i="222"/>
  <c r="F66" i="222" s="1"/>
  <c r="C86" i="222"/>
  <c r="D86" i="222" s="1"/>
  <c r="E86" i="222"/>
  <c r="F86" i="222" s="1"/>
  <c r="C87" i="222"/>
  <c r="D87" i="222" s="1"/>
  <c r="E87" i="222"/>
  <c r="F87" i="222" s="1"/>
  <c r="C88" i="222"/>
  <c r="D88" i="222" s="1"/>
  <c r="E88" i="222"/>
  <c r="F88" i="222" s="1"/>
  <c r="C97" i="222"/>
  <c r="D97" i="222" s="1"/>
  <c r="E97" i="222"/>
  <c r="F97" i="222" s="1"/>
  <c r="C98" i="222"/>
  <c r="D98" i="222" s="1"/>
  <c r="E98" i="222"/>
  <c r="F98" i="222" s="1"/>
  <c r="C99" i="222"/>
  <c r="D99" i="222" s="1"/>
  <c r="E99" i="222"/>
  <c r="F99" i="222" s="1"/>
  <c r="C108" i="222"/>
  <c r="D108" i="222" s="1"/>
  <c r="E108" i="222"/>
  <c r="F108" i="222" s="1"/>
  <c r="C109" i="222"/>
  <c r="D109" i="222" s="1"/>
  <c r="E109" i="222"/>
  <c r="F109" i="222" s="1"/>
  <c r="C110" i="222"/>
  <c r="D110" i="222" s="1"/>
  <c r="E110" i="222"/>
  <c r="F110" i="222" s="1"/>
  <c r="G76" i="222"/>
  <c r="H76" i="222" s="1"/>
  <c r="C17" i="14"/>
  <c r="C10" i="14"/>
  <c r="G7" i="218"/>
  <c r="E7" i="218"/>
  <c r="C7" i="218"/>
  <c r="AZ847" i="186"/>
  <c r="AZ848" i="186"/>
  <c r="AZ849" i="186"/>
  <c r="AZ850" i="186"/>
  <c r="AZ851" i="186"/>
  <c r="AZ852" i="186"/>
  <c r="AZ853" i="186"/>
  <c r="AZ854" i="186"/>
  <c r="AZ855" i="186"/>
  <c r="AZ856" i="186"/>
  <c r="AZ857" i="186"/>
  <c r="AZ858" i="186"/>
  <c r="AZ859" i="186"/>
  <c r="AZ860" i="186"/>
  <c r="AZ861" i="186"/>
  <c r="AZ862" i="186"/>
  <c r="AZ863" i="186"/>
  <c r="AZ864" i="186"/>
  <c r="AZ865" i="186"/>
  <c r="AZ866" i="186"/>
  <c r="AZ867" i="186"/>
  <c r="AZ868" i="186"/>
  <c r="C41" i="14"/>
  <c r="C43" i="14"/>
  <c r="C42" i="14"/>
  <c r="G39" i="14"/>
  <c r="C48" i="14"/>
  <c r="C47" i="14"/>
  <c r="AZ806" i="186"/>
  <c r="AZ807" i="186"/>
  <c r="AZ808" i="186"/>
  <c r="AZ809" i="186"/>
  <c r="AZ810" i="186"/>
  <c r="AZ811" i="186"/>
  <c r="AZ812" i="186"/>
  <c r="AZ813" i="186"/>
  <c r="AZ814" i="186"/>
  <c r="AZ815" i="186"/>
  <c r="AZ816" i="186"/>
  <c r="AZ817" i="186"/>
  <c r="AZ818" i="186"/>
  <c r="AZ819" i="186"/>
  <c r="AZ820" i="186"/>
  <c r="AZ821" i="186"/>
  <c r="AZ822" i="186"/>
  <c r="AZ823" i="186"/>
  <c r="AZ824" i="186"/>
  <c r="AZ825" i="186"/>
  <c r="AZ826" i="186"/>
  <c r="AZ827" i="186"/>
  <c r="AZ828" i="186"/>
  <c r="AZ829" i="186"/>
  <c r="AZ830" i="186"/>
  <c r="AZ831" i="186"/>
  <c r="AZ832" i="186"/>
  <c r="AZ833" i="186"/>
  <c r="AZ834" i="186"/>
  <c r="AZ835" i="186"/>
  <c r="AZ836" i="186"/>
  <c r="AZ837" i="186"/>
  <c r="AZ838" i="186"/>
  <c r="AZ839" i="186"/>
  <c r="AZ840" i="186"/>
  <c r="AZ841" i="186"/>
  <c r="AZ842" i="186"/>
  <c r="AZ843" i="186"/>
  <c r="AZ844" i="186"/>
  <c r="AZ845" i="186"/>
  <c r="AZ846" i="186"/>
  <c r="J26" i="218"/>
  <c r="H26" i="218"/>
  <c r="F26" i="218"/>
  <c r="D26" i="218"/>
  <c r="J31" i="218"/>
  <c r="H31" i="218"/>
  <c r="F31" i="218"/>
  <c r="D31" i="218"/>
  <c r="H7" i="218"/>
  <c r="U9" i="218" s="1"/>
  <c r="F7" i="218"/>
  <c r="U10" i="218" s="1"/>
  <c r="D7" i="218"/>
  <c r="U8" i="218" s="1"/>
  <c r="AZ768" i="186"/>
  <c r="AZ769" i="186"/>
  <c r="AZ770" i="186"/>
  <c r="AZ771" i="186"/>
  <c r="AZ772" i="186"/>
  <c r="AZ773" i="186"/>
  <c r="AZ774" i="186"/>
  <c r="AZ775" i="186"/>
  <c r="AZ776" i="186"/>
  <c r="AZ777" i="186"/>
  <c r="AZ778" i="186"/>
  <c r="AZ779" i="186"/>
  <c r="AZ780" i="186"/>
  <c r="AZ781" i="186"/>
  <c r="AZ782" i="186"/>
  <c r="AZ783" i="186"/>
  <c r="AZ784" i="186"/>
  <c r="AZ785" i="186"/>
  <c r="AZ786" i="186"/>
  <c r="AZ787" i="186"/>
  <c r="AZ788" i="186"/>
  <c r="AZ789" i="186"/>
  <c r="AZ790" i="186"/>
  <c r="AZ791" i="186"/>
  <c r="AZ792" i="186"/>
  <c r="AZ793" i="186"/>
  <c r="AZ794" i="186"/>
  <c r="AZ795" i="186"/>
  <c r="AZ796" i="186"/>
  <c r="AZ797" i="186"/>
  <c r="AZ798" i="186"/>
  <c r="AZ799" i="186"/>
  <c r="AZ800" i="186"/>
  <c r="AZ801" i="186"/>
  <c r="AZ802" i="186"/>
  <c r="AZ803" i="186"/>
  <c r="AZ804" i="186"/>
  <c r="AZ805" i="186"/>
  <c r="O1" i="16"/>
  <c r="D2" i="220"/>
  <c r="I26" i="218"/>
  <c r="I27" i="218"/>
  <c r="J27" i="218" s="1"/>
  <c r="I28" i="218"/>
  <c r="J28" i="218" s="1"/>
  <c r="I29" i="218"/>
  <c r="J29" i="218" s="1"/>
  <c r="I30" i="218"/>
  <c r="J30" i="218" s="1"/>
  <c r="I31" i="218"/>
  <c r="I32" i="218"/>
  <c r="J32" i="218" s="1"/>
  <c r="I33" i="218"/>
  <c r="J33" i="218" s="1"/>
  <c r="I34" i="218"/>
  <c r="J34" i="218" s="1"/>
  <c r="I35" i="218"/>
  <c r="J35" i="218" s="1"/>
  <c r="I36" i="218"/>
  <c r="J36" i="218" s="1"/>
  <c r="I37" i="218"/>
  <c r="J37" i="218" s="1"/>
  <c r="I38" i="218"/>
  <c r="J38" i="218" s="1"/>
  <c r="I39" i="218"/>
  <c r="J39" i="218" s="1"/>
  <c r="I40" i="218"/>
  <c r="J40" i="218" s="1"/>
  <c r="I41" i="218"/>
  <c r="J41" i="218" s="1"/>
  <c r="I42" i="218"/>
  <c r="J42" i="218" s="1"/>
  <c r="AZ742" i="186"/>
  <c r="AZ743" i="186"/>
  <c r="AZ744" i="186"/>
  <c r="AZ745" i="186"/>
  <c r="AZ746" i="186"/>
  <c r="AZ747" i="186"/>
  <c r="AZ748" i="186"/>
  <c r="AZ749" i="186"/>
  <c r="AZ750" i="186"/>
  <c r="AZ751" i="186"/>
  <c r="AZ752" i="186"/>
  <c r="AZ753" i="186"/>
  <c r="AZ754" i="186"/>
  <c r="AZ755" i="186"/>
  <c r="AZ756" i="186"/>
  <c r="AZ757" i="186"/>
  <c r="AZ758" i="186"/>
  <c r="AZ759" i="186"/>
  <c r="AZ760" i="186"/>
  <c r="AZ761" i="186"/>
  <c r="AZ762" i="186"/>
  <c r="AZ763" i="186"/>
  <c r="AZ764" i="186"/>
  <c r="AZ765" i="186"/>
  <c r="AZ766" i="186"/>
  <c r="AZ767" i="186"/>
  <c r="H42" i="218"/>
  <c r="H41" i="218"/>
  <c r="H40" i="218"/>
  <c r="H39" i="218"/>
  <c r="H38" i="218"/>
  <c r="H37" i="218"/>
  <c r="H36" i="218"/>
  <c r="H35" i="218"/>
  <c r="H34" i="218"/>
  <c r="H33" i="218"/>
  <c r="H32" i="218"/>
  <c r="H30" i="218"/>
  <c r="H29" i="218"/>
  <c r="H28" i="218"/>
  <c r="H27" i="218"/>
  <c r="F42" i="218"/>
  <c r="F41" i="218"/>
  <c r="F40" i="218"/>
  <c r="F39" i="218"/>
  <c r="F38" i="218"/>
  <c r="F37" i="218"/>
  <c r="F36" i="218"/>
  <c r="F35" i="218"/>
  <c r="F34" i="218"/>
  <c r="F33" i="218"/>
  <c r="F32" i="218"/>
  <c r="F30" i="218"/>
  <c r="F29" i="218"/>
  <c r="F28" i="218"/>
  <c r="F27" i="218"/>
  <c r="F25" i="218"/>
  <c r="F24" i="218"/>
  <c r="F23" i="218"/>
  <c r="F22" i="218"/>
  <c r="F21" i="218"/>
  <c r="F20" i="218"/>
  <c r="F19" i="218"/>
  <c r="F18" i="218"/>
  <c r="F17" i="218"/>
  <c r="F16" i="218"/>
  <c r="F15" i="218"/>
  <c r="F14" i="218"/>
  <c r="F13" i="218"/>
  <c r="F12" i="218"/>
  <c r="F11" i="218"/>
  <c r="F10" i="218"/>
  <c r="F9" i="218"/>
  <c r="F8" i="218"/>
  <c r="D42" i="218"/>
  <c r="D41" i="218"/>
  <c r="D40" i="218"/>
  <c r="D39" i="218"/>
  <c r="D38" i="218"/>
  <c r="D37" i="218"/>
  <c r="D36" i="218"/>
  <c r="D35" i="218"/>
  <c r="D34" i="218"/>
  <c r="D33" i="218"/>
  <c r="D32" i="218"/>
  <c r="D30" i="218"/>
  <c r="D29" i="218"/>
  <c r="D28" i="218"/>
  <c r="D27" i="218"/>
  <c r="D25" i="218"/>
  <c r="D24" i="218"/>
  <c r="D23" i="218"/>
  <c r="D22" i="218"/>
  <c r="D21" i="218"/>
  <c r="D20" i="218"/>
  <c r="D19" i="218"/>
  <c r="D18" i="218"/>
  <c r="D17" i="218"/>
  <c r="D16" i="218"/>
  <c r="D15" i="218"/>
  <c r="D14" i="218"/>
  <c r="D13" i="218"/>
  <c r="D12" i="218"/>
  <c r="D11" i="218"/>
  <c r="D10" i="218"/>
  <c r="D9" i="218"/>
  <c r="D8" i="218"/>
  <c r="AZ740" i="186"/>
  <c r="AZ741" i="186"/>
  <c r="AZ730" i="186"/>
  <c r="AZ731" i="186"/>
  <c r="AZ732" i="186"/>
  <c r="AZ733" i="186"/>
  <c r="AZ734" i="186"/>
  <c r="AZ735" i="186"/>
  <c r="AZ736" i="186"/>
  <c r="AZ737" i="186"/>
  <c r="AZ738" i="186"/>
  <c r="AZ739" i="186"/>
  <c r="C12" i="14"/>
  <c r="C11" i="14"/>
  <c r="C15" i="14"/>
  <c r="C16" i="14"/>
  <c r="C14" i="14"/>
  <c r="C13" i="14"/>
  <c r="C7" i="14"/>
  <c r="C6" i="14"/>
  <c r="C5" i="14"/>
  <c r="C4" i="14"/>
  <c r="C3" i="14"/>
  <c r="AZ726" i="186"/>
  <c r="AZ727" i="186"/>
  <c r="AZ728" i="186"/>
  <c r="AZ729" i="186"/>
  <c r="AZ721" i="186"/>
  <c r="AZ722" i="186"/>
  <c r="AZ723" i="186"/>
  <c r="AZ724" i="186"/>
  <c r="AZ725" i="186"/>
  <c r="AZ720" i="186"/>
  <c r="AZ702" i="186"/>
  <c r="AZ703" i="186"/>
  <c r="AZ704" i="186"/>
  <c r="AZ705" i="186"/>
  <c r="AZ706" i="186"/>
  <c r="AZ707" i="186"/>
  <c r="AZ708" i="186"/>
  <c r="AZ709" i="186"/>
  <c r="AZ710" i="186"/>
  <c r="AZ711" i="186"/>
  <c r="AZ712" i="186"/>
  <c r="AZ713" i="186"/>
  <c r="AZ714" i="186"/>
  <c r="AZ715" i="186"/>
  <c r="AZ716" i="186"/>
  <c r="AZ717" i="186"/>
  <c r="AZ718" i="186"/>
  <c r="AZ719" i="186"/>
  <c r="J15" i="80"/>
  <c r="K15" i="80" s="1"/>
  <c r="J14" i="80"/>
  <c r="K14" i="80" s="1"/>
  <c r="K9" i="80"/>
  <c r="K8" i="80" s="1"/>
  <c r="J9" i="80"/>
  <c r="J8" i="80" s="1"/>
  <c r="G9" i="80"/>
  <c r="G8" i="80" s="1"/>
  <c r="F9" i="80"/>
  <c r="F8" i="80" s="1"/>
  <c r="E9" i="80"/>
  <c r="E8" i="80" s="1"/>
  <c r="N33" i="16"/>
  <c r="N32" i="16" s="1"/>
  <c r="M33" i="16"/>
  <c r="M32" i="16" s="1"/>
  <c r="K33" i="16"/>
  <c r="K32" i="16" s="1"/>
  <c r="J33" i="16"/>
  <c r="J32" i="16" s="1"/>
  <c r="I33" i="16"/>
  <c r="I32" i="16" s="1"/>
  <c r="H33" i="16"/>
  <c r="H32" i="16" s="1"/>
  <c r="G33" i="16"/>
  <c r="G32" i="16" s="1"/>
  <c r="F33" i="16"/>
  <c r="F32" i="16" s="1"/>
  <c r="E33" i="16"/>
  <c r="E32" i="16" s="1"/>
  <c r="D33" i="16"/>
  <c r="D32" i="16" s="1"/>
  <c r="C33" i="16"/>
  <c r="C32" i="16" s="1"/>
  <c r="B33" i="16"/>
  <c r="B32" i="16" s="1"/>
  <c r="N1" i="16"/>
  <c r="AZ9" i="186"/>
  <c r="AL9" i="186" s="1"/>
  <c r="AZ10" i="186"/>
  <c r="AZ11" i="186"/>
  <c r="AZ12" i="186"/>
  <c r="AZ13" i="186"/>
  <c r="AZ14" i="186"/>
  <c r="AZ15" i="186"/>
  <c r="AZ16" i="186"/>
  <c r="AZ17" i="186"/>
  <c r="AZ18" i="186"/>
  <c r="AZ19" i="186"/>
  <c r="AZ20" i="186"/>
  <c r="AZ21" i="186"/>
  <c r="AZ22" i="186"/>
  <c r="AZ23" i="186"/>
  <c r="AZ24" i="186"/>
  <c r="AZ25" i="186"/>
  <c r="AZ26" i="186"/>
  <c r="AZ27" i="186"/>
  <c r="AZ28" i="186"/>
  <c r="AZ29" i="186"/>
  <c r="AZ30" i="186"/>
  <c r="AZ31" i="186"/>
  <c r="AZ32" i="186"/>
  <c r="AZ33" i="186"/>
  <c r="AZ34" i="186"/>
  <c r="AZ35" i="186"/>
  <c r="AZ36" i="186"/>
  <c r="AZ37" i="186"/>
  <c r="AZ38" i="186"/>
  <c r="AZ39" i="186"/>
  <c r="AZ40" i="186"/>
  <c r="AZ41" i="186"/>
  <c r="AZ42" i="186"/>
  <c r="AZ43" i="186"/>
  <c r="AZ44" i="186"/>
  <c r="AZ45" i="186"/>
  <c r="AZ46" i="186"/>
  <c r="AZ47" i="186"/>
  <c r="AZ48" i="186"/>
  <c r="AZ49" i="186"/>
  <c r="AZ50" i="186"/>
  <c r="AZ51" i="186"/>
  <c r="AZ52" i="186"/>
  <c r="AZ53" i="186"/>
  <c r="AZ54" i="186"/>
  <c r="AZ55" i="186"/>
  <c r="AZ56" i="186"/>
  <c r="AZ57" i="186"/>
  <c r="AZ58" i="186"/>
  <c r="AZ59" i="186"/>
  <c r="AZ60" i="186"/>
  <c r="AZ61" i="186"/>
  <c r="AZ62" i="186"/>
  <c r="AZ63" i="186"/>
  <c r="AZ64" i="186"/>
  <c r="AZ65" i="186"/>
  <c r="AZ66" i="186"/>
  <c r="AZ67" i="186"/>
  <c r="AZ68" i="186"/>
  <c r="AZ69" i="186"/>
  <c r="AZ70" i="186"/>
  <c r="AZ71" i="186"/>
  <c r="AZ72" i="186"/>
  <c r="AZ73" i="186"/>
  <c r="AZ74" i="186"/>
  <c r="AZ75" i="186"/>
  <c r="AZ76" i="186"/>
  <c r="AZ77" i="186"/>
  <c r="AZ78" i="186"/>
  <c r="AZ79" i="186"/>
  <c r="AZ80" i="186"/>
  <c r="AZ81" i="186"/>
  <c r="AZ82" i="186"/>
  <c r="AZ83" i="186"/>
  <c r="AZ84" i="186"/>
  <c r="AZ85" i="186"/>
  <c r="AZ86" i="186"/>
  <c r="AZ87" i="186"/>
  <c r="AZ88" i="186"/>
  <c r="AZ89" i="186"/>
  <c r="AZ90" i="186"/>
  <c r="AZ91" i="186"/>
  <c r="AZ92" i="186"/>
  <c r="AZ93" i="186"/>
  <c r="AZ94" i="186"/>
  <c r="AZ95" i="186"/>
  <c r="AZ96" i="186"/>
  <c r="AZ97" i="186"/>
  <c r="AZ98" i="186"/>
  <c r="AZ99" i="186"/>
  <c r="AZ100" i="186"/>
  <c r="AZ101" i="186"/>
  <c r="AZ102" i="186"/>
  <c r="AZ103" i="186"/>
  <c r="AZ104" i="186"/>
  <c r="AZ105" i="186"/>
  <c r="AZ106" i="186"/>
  <c r="AZ107" i="186"/>
  <c r="AZ108" i="186"/>
  <c r="AZ109" i="186"/>
  <c r="AZ110" i="186"/>
  <c r="AZ111" i="186"/>
  <c r="AZ112" i="186"/>
  <c r="AZ113" i="186"/>
  <c r="AZ114" i="186"/>
  <c r="AZ115" i="186"/>
  <c r="AZ116" i="186"/>
  <c r="AZ117" i="186"/>
  <c r="AZ118" i="186"/>
  <c r="AZ119" i="186"/>
  <c r="AZ120" i="186"/>
  <c r="AZ121" i="186"/>
  <c r="AZ122" i="186"/>
  <c r="AZ123" i="186"/>
  <c r="AZ124" i="186"/>
  <c r="AZ125" i="186"/>
  <c r="AZ126" i="186"/>
  <c r="AZ127" i="186"/>
  <c r="AZ128" i="186"/>
  <c r="AZ129" i="186"/>
  <c r="AZ130" i="186"/>
  <c r="AZ131" i="186"/>
  <c r="AZ132" i="186"/>
  <c r="AZ133" i="186"/>
  <c r="AZ134" i="186"/>
  <c r="AZ135" i="186"/>
  <c r="AZ136" i="186"/>
  <c r="AZ137" i="186"/>
  <c r="AZ138" i="186"/>
  <c r="AZ139" i="186"/>
  <c r="H139" i="193"/>
  <c r="F139" i="193"/>
  <c r="H138" i="193"/>
  <c r="F138" i="193"/>
  <c r="H137" i="193"/>
  <c r="F137" i="193"/>
  <c r="H136" i="193"/>
  <c r="F136" i="193"/>
  <c r="H135" i="193"/>
  <c r="F135" i="193"/>
  <c r="H134" i="193"/>
  <c r="F134" i="193"/>
  <c r="H133" i="193"/>
  <c r="F133" i="193"/>
  <c r="H132" i="193"/>
  <c r="F132" i="193"/>
  <c r="H131" i="193"/>
  <c r="F131" i="193"/>
  <c r="H130" i="193"/>
  <c r="F130" i="193"/>
  <c r="H128" i="193"/>
  <c r="F128" i="193"/>
  <c r="H127" i="193"/>
  <c r="F127" i="193"/>
  <c r="H126" i="193"/>
  <c r="F126" i="193"/>
  <c r="H125" i="193"/>
  <c r="F125" i="193"/>
  <c r="H124" i="193"/>
  <c r="F124" i="193"/>
  <c r="H123" i="193"/>
  <c r="F123" i="193"/>
  <c r="H122" i="193"/>
  <c r="F122" i="193"/>
  <c r="H121" i="193"/>
  <c r="F121" i="193"/>
  <c r="H120" i="193"/>
  <c r="F120" i="193"/>
  <c r="H119" i="193"/>
  <c r="F119" i="193"/>
  <c r="H118" i="193"/>
  <c r="F118" i="193"/>
  <c r="H117" i="193"/>
  <c r="F117" i="193"/>
  <c r="H116" i="193"/>
  <c r="F116" i="193"/>
  <c r="H115" i="193"/>
  <c r="F115" i="193"/>
  <c r="H114" i="193"/>
  <c r="F114" i="193"/>
  <c r="H113" i="193"/>
  <c r="F113" i="193"/>
  <c r="H112" i="193"/>
  <c r="F112" i="193"/>
  <c r="H111" i="193"/>
  <c r="F111" i="193"/>
  <c r="H110" i="193"/>
  <c r="F110" i="193"/>
  <c r="H109" i="193"/>
  <c r="F109" i="193"/>
  <c r="H108" i="193"/>
  <c r="F108" i="193"/>
  <c r="H107" i="193"/>
  <c r="F107" i="193"/>
  <c r="H106" i="193"/>
  <c r="F106" i="193"/>
  <c r="H104" i="193"/>
  <c r="F104" i="193"/>
  <c r="H103" i="193"/>
  <c r="F103" i="193"/>
  <c r="H102" i="193"/>
  <c r="F102" i="193"/>
  <c r="H101" i="193"/>
  <c r="F101" i="193"/>
  <c r="H100" i="193"/>
  <c r="F100" i="193"/>
  <c r="H99" i="193"/>
  <c r="F99" i="193"/>
  <c r="H98" i="193"/>
  <c r="F98" i="193"/>
  <c r="H97" i="193"/>
  <c r="F97" i="193"/>
  <c r="H96" i="193"/>
  <c r="F96" i="193"/>
  <c r="H95" i="193"/>
  <c r="F95" i="193"/>
  <c r="H94" i="193"/>
  <c r="F94" i="193"/>
  <c r="H93" i="193"/>
  <c r="F93" i="193"/>
  <c r="H92" i="193"/>
  <c r="F92" i="193"/>
  <c r="H91" i="193"/>
  <c r="F91" i="193"/>
  <c r="H90" i="193"/>
  <c r="F90" i="193"/>
  <c r="H89" i="193"/>
  <c r="F89" i="193"/>
  <c r="H88" i="193"/>
  <c r="F88" i="193"/>
  <c r="H87" i="193"/>
  <c r="F87" i="193"/>
  <c r="H86" i="193"/>
  <c r="F86" i="193"/>
  <c r="H85" i="193"/>
  <c r="F85" i="193"/>
  <c r="H84" i="193"/>
  <c r="F84" i="193"/>
  <c r="H83" i="193"/>
  <c r="F83" i="193"/>
  <c r="H82" i="193"/>
  <c r="F82" i="193"/>
  <c r="H80" i="193"/>
  <c r="F80" i="193"/>
  <c r="H79" i="193"/>
  <c r="F79" i="193"/>
  <c r="H78" i="193"/>
  <c r="F78" i="193"/>
  <c r="H77" i="193"/>
  <c r="F77" i="193"/>
  <c r="H76" i="193"/>
  <c r="F76" i="193"/>
  <c r="H75" i="193"/>
  <c r="F75" i="193"/>
  <c r="H74" i="193"/>
  <c r="F74" i="193"/>
  <c r="H73" i="193"/>
  <c r="F73" i="193"/>
  <c r="H72" i="193"/>
  <c r="F72" i="193"/>
  <c r="H71" i="193"/>
  <c r="F71" i="193"/>
  <c r="H70" i="193"/>
  <c r="F70" i="193"/>
  <c r="H69" i="193"/>
  <c r="F69" i="193"/>
  <c r="H68" i="193"/>
  <c r="F68" i="193"/>
  <c r="H67" i="193"/>
  <c r="F67" i="193"/>
  <c r="H66" i="193"/>
  <c r="F66" i="193"/>
  <c r="H65" i="193"/>
  <c r="F65" i="193"/>
  <c r="H64" i="193"/>
  <c r="F64" i="193"/>
  <c r="H62" i="193"/>
  <c r="F62" i="193"/>
  <c r="H61" i="193"/>
  <c r="F61" i="193"/>
  <c r="H60" i="193"/>
  <c r="F60" i="193"/>
  <c r="H59" i="193"/>
  <c r="F59" i="193"/>
  <c r="H58" i="193"/>
  <c r="F58" i="193"/>
  <c r="H57" i="193"/>
  <c r="F57" i="193"/>
  <c r="H56" i="193"/>
  <c r="F56" i="193"/>
  <c r="H55" i="193"/>
  <c r="F55" i="193"/>
  <c r="H54" i="193"/>
  <c r="F54" i="193"/>
  <c r="H53" i="193"/>
  <c r="F53" i="193"/>
  <c r="H52" i="193"/>
  <c r="F52" i="193"/>
  <c r="H51" i="193"/>
  <c r="F51" i="193"/>
  <c r="H50" i="193"/>
  <c r="F50" i="193"/>
  <c r="H49" i="193"/>
  <c r="F49" i="193"/>
  <c r="H48" i="193"/>
  <c r="F48" i="193"/>
  <c r="H47" i="193"/>
  <c r="F47" i="193"/>
  <c r="H46" i="193"/>
  <c r="F46" i="193"/>
  <c r="H45" i="193"/>
  <c r="F45" i="193"/>
  <c r="H44" i="193"/>
  <c r="F44" i="193"/>
  <c r="H42" i="193"/>
  <c r="F42" i="193"/>
  <c r="H41" i="193"/>
  <c r="F41" i="193"/>
  <c r="H40" i="193"/>
  <c r="F40" i="193"/>
  <c r="H39" i="193"/>
  <c r="F39" i="193"/>
  <c r="H38" i="193"/>
  <c r="F38" i="193"/>
  <c r="H37" i="193"/>
  <c r="F37" i="193"/>
  <c r="H36" i="193"/>
  <c r="F36" i="193"/>
  <c r="H35" i="193"/>
  <c r="F35" i="193"/>
  <c r="H34" i="193"/>
  <c r="F34" i="193"/>
  <c r="H33" i="193"/>
  <c r="F33" i="193"/>
  <c r="H31" i="193"/>
  <c r="F31" i="193"/>
  <c r="H30" i="193"/>
  <c r="F30" i="193"/>
  <c r="H29" i="193"/>
  <c r="F29" i="193"/>
  <c r="H28" i="193"/>
  <c r="F28" i="193"/>
  <c r="H27" i="193"/>
  <c r="F27" i="193"/>
  <c r="H26" i="193"/>
  <c r="F26" i="193"/>
  <c r="H25" i="193"/>
  <c r="F25" i="193"/>
  <c r="H24" i="193"/>
  <c r="F24" i="193"/>
  <c r="H23" i="193"/>
  <c r="F23" i="193"/>
  <c r="H22" i="193"/>
  <c r="F22" i="193"/>
  <c r="H21" i="193"/>
  <c r="F21" i="193"/>
  <c r="H19" i="193"/>
  <c r="F19" i="193"/>
  <c r="H18" i="193"/>
  <c r="F18" i="193"/>
  <c r="H17" i="193"/>
  <c r="F17" i="193"/>
  <c r="H16" i="193"/>
  <c r="F16" i="193"/>
  <c r="H15" i="193"/>
  <c r="F15" i="193"/>
  <c r="H14" i="193"/>
  <c r="F14" i="193"/>
  <c r="H12" i="193"/>
  <c r="F12" i="193"/>
  <c r="H11" i="193"/>
  <c r="F11" i="193"/>
  <c r="H10" i="193"/>
  <c r="F10" i="193"/>
  <c r="H9" i="193"/>
  <c r="F9" i="193"/>
  <c r="H8" i="193"/>
  <c r="F8" i="193"/>
  <c r="H7" i="193"/>
  <c r="F7" i="193"/>
  <c r="D139" i="193"/>
  <c r="D138" i="193"/>
  <c r="D137" i="193"/>
  <c r="D136" i="193"/>
  <c r="D135" i="193"/>
  <c r="D134" i="193"/>
  <c r="D133" i="193"/>
  <c r="D132" i="193"/>
  <c r="D131" i="193"/>
  <c r="D130" i="193"/>
  <c r="D128" i="193"/>
  <c r="D127" i="193"/>
  <c r="D126" i="193"/>
  <c r="D125" i="193"/>
  <c r="D124" i="193"/>
  <c r="D123" i="193"/>
  <c r="D122" i="193"/>
  <c r="D121" i="193"/>
  <c r="D120" i="193"/>
  <c r="D119" i="193"/>
  <c r="D118" i="193"/>
  <c r="D117" i="193"/>
  <c r="D116" i="193"/>
  <c r="D115" i="193"/>
  <c r="D114" i="193"/>
  <c r="D113" i="193"/>
  <c r="D112" i="193"/>
  <c r="D111" i="193"/>
  <c r="D110" i="193"/>
  <c r="D109" i="193"/>
  <c r="D108" i="193"/>
  <c r="D107" i="193"/>
  <c r="P107" i="193" s="1"/>
  <c r="K107" i="193" s="1"/>
  <c r="D106" i="193"/>
  <c r="D104" i="193"/>
  <c r="D103" i="193"/>
  <c r="D102" i="193"/>
  <c r="D101" i="193"/>
  <c r="D100" i="193"/>
  <c r="D99" i="193"/>
  <c r="D98" i="193"/>
  <c r="D97" i="193"/>
  <c r="D96" i="193"/>
  <c r="D95" i="193"/>
  <c r="D94" i="193"/>
  <c r="D93" i="193"/>
  <c r="D92" i="193"/>
  <c r="D91" i="193"/>
  <c r="D90" i="193"/>
  <c r="D89" i="193"/>
  <c r="D88" i="193"/>
  <c r="D87" i="193"/>
  <c r="D86" i="193"/>
  <c r="D85" i="193"/>
  <c r="D84" i="193"/>
  <c r="D83" i="193"/>
  <c r="D82" i="193"/>
  <c r="D80" i="193"/>
  <c r="D79" i="193"/>
  <c r="D78" i="193"/>
  <c r="D77" i="193"/>
  <c r="D76" i="193"/>
  <c r="D75" i="193"/>
  <c r="D74" i="193"/>
  <c r="D73" i="193"/>
  <c r="D72" i="193"/>
  <c r="D71" i="193"/>
  <c r="D70" i="193"/>
  <c r="D69" i="193"/>
  <c r="D68" i="193"/>
  <c r="D67" i="193"/>
  <c r="D66" i="193"/>
  <c r="D65" i="193"/>
  <c r="D64" i="193"/>
  <c r="D62" i="193"/>
  <c r="D61" i="193"/>
  <c r="D60" i="193"/>
  <c r="D59" i="193"/>
  <c r="D58" i="193"/>
  <c r="D57" i="193"/>
  <c r="D56" i="193"/>
  <c r="D55" i="193"/>
  <c r="D54" i="193"/>
  <c r="D53" i="193"/>
  <c r="D52" i="193"/>
  <c r="D51" i="193"/>
  <c r="D50" i="193"/>
  <c r="D49" i="193"/>
  <c r="D48" i="193"/>
  <c r="D47" i="193"/>
  <c r="D46" i="193"/>
  <c r="D45" i="193"/>
  <c r="D44" i="193"/>
  <c r="D42" i="193"/>
  <c r="D41" i="193"/>
  <c r="D40" i="193"/>
  <c r="D39" i="193"/>
  <c r="D38" i="193"/>
  <c r="D37" i="193"/>
  <c r="D36" i="193"/>
  <c r="D35" i="193"/>
  <c r="D34" i="193"/>
  <c r="D33" i="193"/>
  <c r="D31" i="193"/>
  <c r="D30" i="193"/>
  <c r="C30" i="193" s="1"/>
  <c r="D29" i="193"/>
  <c r="D28" i="193"/>
  <c r="D27" i="193"/>
  <c r="D26" i="193"/>
  <c r="D25" i="193"/>
  <c r="D24" i="193"/>
  <c r="D23" i="193"/>
  <c r="D22" i="193"/>
  <c r="D21" i="193"/>
  <c r="D19" i="193"/>
  <c r="D18" i="193"/>
  <c r="D17" i="193"/>
  <c r="D16" i="193"/>
  <c r="D15" i="193"/>
  <c r="D14" i="193"/>
  <c r="D12" i="193"/>
  <c r="D11" i="193"/>
  <c r="D10" i="193"/>
  <c r="D9" i="193"/>
  <c r="D8" i="193"/>
  <c r="D7" i="193"/>
  <c r="AZ140" i="186"/>
  <c r="AZ141" i="186"/>
  <c r="AZ142" i="186"/>
  <c r="AZ143" i="186"/>
  <c r="AZ144" i="186"/>
  <c r="AZ145" i="186"/>
  <c r="AZ146" i="186"/>
  <c r="AZ147" i="186"/>
  <c r="AZ148" i="186"/>
  <c r="AZ149" i="186"/>
  <c r="AZ150" i="186"/>
  <c r="AZ151" i="186"/>
  <c r="AZ152" i="186"/>
  <c r="AZ153" i="186"/>
  <c r="AZ154" i="186"/>
  <c r="AZ155" i="186"/>
  <c r="AZ156" i="186"/>
  <c r="AZ157" i="186"/>
  <c r="AZ158" i="186"/>
  <c r="AZ159" i="186"/>
  <c r="AZ160" i="186"/>
  <c r="AZ161" i="186"/>
  <c r="AZ162" i="186"/>
  <c r="AZ163" i="186"/>
  <c r="AZ164" i="186"/>
  <c r="AZ165" i="186"/>
  <c r="AZ166" i="186"/>
  <c r="AZ167" i="186"/>
  <c r="AZ168" i="186"/>
  <c r="AZ169" i="186"/>
  <c r="AZ170" i="186"/>
  <c r="AZ171" i="186"/>
  <c r="AZ172" i="186"/>
  <c r="AZ173" i="186"/>
  <c r="AZ174" i="186"/>
  <c r="AZ175" i="186"/>
  <c r="AZ176" i="186"/>
  <c r="AZ177" i="186"/>
  <c r="AZ178" i="186"/>
  <c r="AZ179" i="186"/>
  <c r="AZ180" i="186"/>
  <c r="AZ181" i="186"/>
  <c r="AZ182" i="186"/>
  <c r="AZ183" i="186"/>
  <c r="AZ184" i="186"/>
  <c r="AZ185" i="186"/>
  <c r="AZ186" i="186"/>
  <c r="AZ187" i="186"/>
  <c r="AZ188" i="186"/>
  <c r="AZ189" i="186"/>
  <c r="AZ190" i="186"/>
  <c r="AZ191" i="186"/>
  <c r="AZ192" i="186"/>
  <c r="AZ193" i="186"/>
  <c r="AZ194" i="186"/>
  <c r="AZ195" i="186"/>
  <c r="AZ196" i="186"/>
  <c r="AZ197" i="186"/>
  <c r="AZ198" i="186"/>
  <c r="AZ199" i="186"/>
  <c r="AZ200" i="186"/>
  <c r="AZ201" i="186"/>
  <c r="AZ202" i="186"/>
  <c r="AZ203" i="186"/>
  <c r="AZ204" i="186"/>
  <c r="AZ205" i="186"/>
  <c r="AZ206" i="186"/>
  <c r="AZ207" i="186"/>
  <c r="AZ208" i="186"/>
  <c r="AZ209" i="186"/>
  <c r="AZ210" i="186"/>
  <c r="AZ211" i="186"/>
  <c r="AZ212" i="186"/>
  <c r="AZ213" i="186"/>
  <c r="AZ214" i="186"/>
  <c r="AZ215" i="186"/>
  <c r="AZ216" i="186"/>
  <c r="AZ217" i="186"/>
  <c r="AZ218" i="186"/>
  <c r="AZ219" i="186"/>
  <c r="AZ220" i="186"/>
  <c r="AZ221" i="186"/>
  <c r="AZ222" i="186"/>
  <c r="AZ223" i="186"/>
  <c r="AZ224" i="186"/>
  <c r="AZ225" i="186"/>
  <c r="AZ226" i="186"/>
  <c r="AZ227" i="186"/>
  <c r="AZ228" i="186"/>
  <c r="AZ229" i="186"/>
  <c r="AZ230" i="186"/>
  <c r="AZ231" i="186"/>
  <c r="AZ232" i="186"/>
  <c r="AZ233" i="186"/>
  <c r="AZ234" i="186"/>
  <c r="AZ235" i="186"/>
  <c r="AZ236" i="186"/>
  <c r="AZ237" i="186"/>
  <c r="AZ238" i="186"/>
  <c r="AZ239" i="186"/>
  <c r="AZ240" i="186"/>
  <c r="AZ241" i="186"/>
  <c r="AZ242" i="186"/>
  <c r="AZ243" i="186"/>
  <c r="AZ244" i="186"/>
  <c r="AZ245" i="186"/>
  <c r="AZ246" i="186"/>
  <c r="AZ247" i="186"/>
  <c r="AZ248" i="186"/>
  <c r="AZ249" i="186"/>
  <c r="AZ250" i="186"/>
  <c r="AZ251" i="186"/>
  <c r="AZ252" i="186"/>
  <c r="AZ253" i="186"/>
  <c r="AZ254" i="186"/>
  <c r="AZ255" i="186"/>
  <c r="AZ256" i="186"/>
  <c r="AZ257" i="186"/>
  <c r="AZ258" i="186"/>
  <c r="AZ259" i="186"/>
  <c r="AZ260" i="186"/>
  <c r="AZ261" i="186"/>
  <c r="AZ262" i="186"/>
  <c r="AZ263" i="186"/>
  <c r="AZ264" i="186"/>
  <c r="AZ265" i="186"/>
  <c r="AZ266" i="186"/>
  <c r="AZ267" i="186"/>
  <c r="AZ268" i="186"/>
  <c r="AZ269" i="186"/>
  <c r="AZ270" i="186"/>
  <c r="AZ271" i="186"/>
  <c r="AZ272" i="186"/>
  <c r="AZ273" i="186"/>
  <c r="AZ274" i="186"/>
  <c r="AZ275" i="186"/>
  <c r="AZ276" i="186"/>
  <c r="AZ277" i="186"/>
  <c r="AZ278" i="186"/>
  <c r="AZ279" i="186"/>
  <c r="AZ280" i="186"/>
  <c r="AZ281" i="186"/>
  <c r="AZ282" i="186"/>
  <c r="AZ283" i="186"/>
  <c r="AZ284" i="186"/>
  <c r="AZ285" i="186"/>
  <c r="AZ286" i="186"/>
  <c r="AZ287" i="186"/>
  <c r="AZ288" i="186"/>
  <c r="AZ289" i="186"/>
  <c r="AZ290" i="186"/>
  <c r="AZ291" i="186"/>
  <c r="AZ292" i="186"/>
  <c r="AZ293" i="186"/>
  <c r="AZ294" i="186"/>
  <c r="AZ295" i="186"/>
  <c r="AZ296" i="186"/>
  <c r="AZ297" i="186"/>
  <c r="AZ298" i="186"/>
  <c r="AZ299" i="186"/>
  <c r="AZ300" i="186"/>
  <c r="AZ301" i="186"/>
  <c r="AZ302" i="186"/>
  <c r="AZ303" i="186"/>
  <c r="AZ304" i="186"/>
  <c r="AZ305" i="186"/>
  <c r="AZ306" i="186"/>
  <c r="AZ307" i="186"/>
  <c r="AZ308" i="186"/>
  <c r="AZ309" i="186"/>
  <c r="AZ310" i="186"/>
  <c r="AZ311" i="186"/>
  <c r="AZ312" i="186"/>
  <c r="AZ313" i="186"/>
  <c r="AZ314" i="186"/>
  <c r="AZ315" i="186"/>
  <c r="AZ316" i="186"/>
  <c r="AZ317" i="186"/>
  <c r="AZ318" i="186"/>
  <c r="AZ319" i="186"/>
  <c r="AZ320" i="186"/>
  <c r="AZ321" i="186"/>
  <c r="AZ322" i="186"/>
  <c r="AZ323" i="186"/>
  <c r="AZ324" i="186"/>
  <c r="AZ325" i="186"/>
  <c r="AZ326" i="186"/>
  <c r="AZ327" i="186"/>
  <c r="AZ328" i="186"/>
  <c r="AZ329" i="186"/>
  <c r="AZ330" i="186"/>
  <c r="AZ331" i="186"/>
  <c r="AZ332" i="186"/>
  <c r="AZ333" i="186"/>
  <c r="AZ334" i="186"/>
  <c r="AZ335" i="186"/>
  <c r="AZ336" i="186"/>
  <c r="AZ337" i="186"/>
  <c r="AZ338" i="186"/>
  <c r="AZ339" i="186"/>
  <c r="AZ340" i="186"/>
  <c r="AZ341" i="186"/>
  <c r="AZ342" i="186"/>
  <c r="AZ343" i="186"/>
  <c r="AZ344" i="186"/>
  <c r="AZ345" i="186"/>
  <c r="AZ346" i="186"/>
  <c r="AZ347" i="186"/>
  <c r="AZ348" i="186"/>
  <c r="AZ349" i="186"/>
  <c r="AZ350" i="186"/>
  <c r="AZ351" i="186"/>
  <c r="AZ352" i="186"/>
  <c r="AZ353" i="186"/>
  <c r="AZ354" i="186"/>
  <c r="AZ355" i="186"/>
  <c r="AZ356" i="186"/>
  <c r="AZ357" i="186"/>
  <c r="AZ358" i="186"/>
  <c r="AZ359" i="186"/>
  <c r="AZ360" i="186"/>
  <c r="AZ361" i="186"/>
  <c r="AZ362" i="186"/>
  <c r="AZ363" i="186"/>
  <c r="AZ364" i="186"/>
  <c r="AZ365" i="186"/>
  <c r="AZ366" i="186"/>
  <c r="AZ367" i="186"/>
  <c r="AZ368" i="186"/>
  <c r="AZ369" i="186"/>
  <c r="AZ370" i="186"/>
  <c r="AZ371" i="186"/>
  <c r="AZ372" i="186"/>
  <c r="AZ373" i="186"/>
  <c r="AZ374" i="186"/>
  <c r="AZ375" i="186"/>
  <c r="AZ376" i="186"/>
  <c r="AZ377" i="186"/>
  <c r="AZ378" i="186"/>
  <c r="AZ379" i="186"/>
  <c r="AZ380" i="186"/>
  <c r="AZ381" i="186"/>
  <c r="AZ382" i="186"/>
  <c r="AZ383" i="186"/>
  <c r="AZ384" i="186"/>
  <c r="AZ385" i="186"/>
  <c r="AZ386" i="186"/>
  <c r="AZ387" i="186"/>
  <c r="AZ388" i="186"/>
  <c r="AZ389" i="186"/>
  <c r="AZ390" i="186"/>
  <c r="AZ391" i="186"/>
  <c r="AZ392" i="186"/>
  <c r="AZ393" i="186"/>
  <c r="AZ394" i="186"/>
  <c r="AZ395" i="186"/>
  <c r="AZ396" i="186"/>
  <c r="AZ397" i="186"/>
  <c r="AZ398" i="186"/>
  <c r="AZ399" i="186"/>
  <c r="AZ400" i="186"/>
  <c r="AZ401" i="186"/>
  <c r="AZ402" i="186"/>
  <c r="AZ403" i="186"/>
  <c r="AZ404" i="186"/>
  <c r="AZ405" i="186"/>
  <c r="AZ406" i="186"/>
  <c r="AZ407" i="186"/>
  <c r="AZ408" i="186"/>
  <c r="AZ409" i="186"/>
  <c r="AZ410" i="186"/>
  <c r="AZ411" i="186"/>
  <c r="AZ412" i="186"/>
  <c r="AZ413" i="186"/>
  <c r="AZ414" i="186"/>
  <c r="AZ415" i="186"/>
  <c r="AZ416" i="186"/>
  <c r="AZ417" i="186"/>
  <c r="AZ418" i="186"/>
  <c r="AZ419" i="186"/>
  <c r="AZ420" i="186"/>
  <c r="AZ421" i="186"/>
  <c r="AZ422" i="186"/>
  <c r="AZ423" i="186"/>
  <c r="AZ424" i="186"/>
  <c r="AZ425" i="186"/>
  <c r="AZ426" i="186"/>
  <c r="AZ427" i="186"/>
  <c r="AZ428" i="186"/>
  <c r="AZ429" i="186"/>
  <c r="AZ430" i="186"/>
  <c r="AZ431" i="186"/>
  <c r="AZ432" i="186"/>
  <c r="AZ433" i="186"/>
  <c r="AZ434" i="186"/>
  <c r="AZ435" i="186"/>
  <c r="AZ436" i="186"/>
  <c r="AZ437" i="186"/>
  <c r="AZ438" i="186"/>
  <c r="AZ439" i="186"/>
  <c r="AZ440" i="186"/>
  <c r="AZ441" i="186"/>
  <c r="AZ442" i="186"/>
  <c r="AZ443" i="186"/>
  <c r="AZ444" i="186"/>
  <c r="AZ445" i="186"/>
  <c r="AZ446" i="186"/>
  <c r="AZ447" i="186"/>
  <c r="AZ448" i="186"/>
  <c r="AZ449" i="186"/>
  <c r="AZ450" i="186"/>
  <c r="AZ451" i="186"/>
  <c r="AZ452" i="186"/>
  <c r="AZ453" i="186"/>
  <c r="AZ454" i="186"/>
  <c r="AZ455" i="186"/>
  <c r="AZ456" i="186"/>
  <c r="AZ457" i="186"/>
  <c r="AZ458" i="186"/>
  <c r="AZ459" i="186"/>
  <c r="AZ460" i="186"/>
  <c r="AZ461" i="186"/>
  <c r="AZ462" i="186"/>
  <c r="AZ463" i="186"/>
  <c r="AZ464" i="186"/>
  <c r="AZ465" i="186"/>
  <c r="AZ466" i="186"/>
  <c r="AZ467" i="186"/>
  <c r="AZ468" i="186"/>
  <c r="AZ469" i="186"/>
  <c r="AZ470" i="186"/>
  <c r="AZ471" i="186"/>
  <c r="AZ472" i="186"/>
  <c r="AZ473" i="186"/>
  <c r="AZ474" i="186"/>
  <c r="AZ475" i="186"/>
  <c r="AZ476" i="186"/>
  <c r="AZ477" i="186"/>
  <c r="AZ478" i="186"/>
  <c r="AZ479" i="186"/>
  <c r="AZ480" i="186"/>
  <c r="AZ481" i="186"/>
  <c r="AZ482" i="186"/>
  <c r="AZ483" i="186"/>
  <c r="AZ484" i="186"/>
  <c r="AZ485" i="186"/>
  <c r="AZ486" i="186"/>
  <c r="AZ487" i="186"/>
  <c r="AZ488" i="186"/>
  <c r="AZ489" i="186"/>
  <c r="AZ490" i="186"/>
  <c r="AZ491" i="186"/>
  <c r="AZ492" i="186"/>
  <c r="AZ493" i="186"/>
  <c r="AZ494" i="186"/>
  <c r="AZ495" i="186"/>
  <c r="AZ496" i="186"/>
  <c r="AZ497" i="186"/>
  <c r="AZ498" i="186"/>
  <c r="AZ499" i="186"/>
  <c r="AZ500" i="186"/>
  <c r="AZ501" i="186"/>
  <c r="AZ502" i="186"/>
  <c r="AZ503" i="186"/>
  <c r="AZ504" i="186"/>
  <c r="AZ505" i="186"/>
  <c r="AZ506" i="186"/>
  <c r="AZ507" i="186"/>
  <c r="AZ508" i="186"/>
  <c r="AZ509" i="186"/>
  <c r="AZ510" i="186"/>
  <c r="AZ511" i="186"/>
  <c r="AZ512" i="186"/>
  <c r="AZ513" i="186"/>
  <c r="AZ514" i="186"/>
  <c r="AZ515" i="186"/>
  <c r="AZ516" i="186"/>
  <c r="AZ517" i="186"/>
  <c r="AZ518" i="186"/>
  <c r="AZ519" i="186"/>
  <c r="AZ520" i="186"/>
  <c r="AZ521" i="186"/>
  <c r="AZ522" i="186"/>
  <c r="AZ523" i="186"/>
  <c r="AZ524" i="186"/>
  <c r="AZ525" i="186"/>
  <c r="AZ526" i="186"/>
  <c r="AZ527" i="186"/>
  <c r="AZ528" i="186"/>
  <c r="AZ529" i="186"/>
  <c r="AZ530" i="186"/>
  <c r="AZ531" i="186"/>
  <c r="AZ532" i="186"/>
  <c r="AZ533" i="186"/>
  <c r="AZ534" i="186"/>
  <c r="AZ535" i="186"/>
  <c r="AZ536" i="186"/>
  <c r="AZ537" i="186"/>
  <c r="AZ538" i="186"/>
  <c r="AZ539" i="186"/>
  <c r="AZ540" i="186"/>
  <c r="AZ541" i="186"/>
  <c r="AZ542" i="186"/>
  <c r="AZ543" i="186"/>
  <c r="AZ544" i="186"/>
  <c r="AZ545" i="186"/>
  <c r="AZ546" i="186"/>
  <c r="AZ547" i="186"/>
  <c r="AZ548" i="186"/>
  <c r="AZ549" i="186"/>
  <c r="AZ550" i="186"/>
  <c r="AZ551" i="186"/>
  <c r="AZ552" i="186"/>
  <c r="AZ553" i="186"/>
  <c r="AZ554" i="186"/>
  <c r="AZ555" i="186"/>
  <c r="AZ556" i="186"/>
  <c r="AZ557" i="186"/>
  <c r="AZ558" i="186"/>
  <c r="AZ559" i="186"/>
  <c r="AZ560" i="186"/>
  <c r="AZ561" i="186"/>
  <c r="AZ562" i="186"/>
  <c r="AZ563" i="186"/>
  <c r="AZ564" i="186"/>
  <c r="AZ565" i="186"/>
  <c r="AZ566" i="186"/>
  <c r="AZ567" i="186"/>
  <c r="AZ568" i="186"/>
  <c r="AZ569" i="186"/>
  <c r="AZ570" i="186"/>
  <c r="AZ571" i="186"/>
  <c r="AZ572" i="186"/>
  <c r="AZ573" i="186"/>
  <c r="AZ574" i="186"/>
  <c r="AZ575" i="186"/>
  <c r="AZ576" i="186"/>
  <c r="AZ577" i="186"/>
  <c r="AZ578" i="186"/>
  <c r="AZ579" i="186"/>
  <c r="AZ580" i="186"/>
  <c r="AZ581" i="186"/>
  <c r="AZ582" i="186"/>
  <c r="AZ583" i="186"/>
  <c r="AZ584" i="186"/>
  <c r="AZ585" i="186"/>
  <c r="AZ586" i="186"/>
  <c r="AZ587" i="186"/>
  <c r="AZ588" i="186"/>
  <c r="AZ589" i="186"/>
  <c r="AZ590" i="186"/>
  <c r="AZ591" i="186"/>
  <c r="AZ592" i="186"/>
  <c r="AZ593" i="186"/>
  <c r="AZ594" i="186"/>
  <c r="AZ595" i="186"/>
  <c r="AZ596" i="186"/>
  <c r="AZ597" i="186"/>
  <c r="AZ598" i="186"/>
  <c r="AZ599" i="186"/>
  <c r="AZ600" i="186"/>
  <c r="AZ601" i="186"/>
  <c r="AZ602" i="186"/>
  <c r="AZ603" i="186"/>
  <c r="AZ604" i="186"/>
  <c r="AZ605" i="186"/>
  <c r="AZ606" i="186"/>
  <c r="AZ607" i="186"/>
  <c r="AZ608" i="186"/>
  <c r="AZ609" i="186"/>
  <c r="AZ610" i="186"/>
  <c r="AZ611" i="186"/>
  <c r="AZ612" i="186"/>
  <c r="AZ613" i="186"/>
  <c r="AZ614" i="186"/>
  <c r="AZ615" i="186"/>
  <c r="AZ616" i="186"/>
  <c r="AZ617" i="186"/>
  <c r="AZ618" i="186"/>
  <c r="AZ619" i="186"/>
  <c r="AZ620" i="186"/>
  <c r="AZ621" i="186"/>
  <c r="AZ622" i="186"/>
  <c r="AZ623" i="186"/>
  <c r="AZ624" i="186"/>
  <c r="AZ625" i="186"/>
  <c r="AZ626" i="186"/>
  <c r="AZ627" i="186"/>
  <c r="AZ628" i="186"/>
  <c r="AZ629" i="186"/>
  <c r="AZ630" i="186"/>
  <c r="AZ631" i="186"/>
  <c r="AZ632" i="186"/>
  <c r="AZ633" i="186"/>
  <c r="AZ634" i="186"/>
  <c r="AZ635" i="186"/>
  <c r="AZ636" i="186"/>
  <c r="AZ637" i="186"/>
  <c r="AZ638" i="186"/>
  <c r="AZ639" i="186"/>
  <c r="AZ640" i="186"/>
  <c r="AZ641" i="186"/>
  <c r="AZ642" i="186"/>
  <c r="AZ643" i="186"/>
  <c r="AZ644" i="186"/>
  <c r="AZ645" i="186"/>
  <c r="AZ646" i="186"/>
  <c r="AZ647" i="186"/>
  <c r="AZ648" i="186"/>
  <c r="AZ649" i="186"/>
  <c r="AZ650" i="186"/>
  <c r="AZ651" i="186"/>
  <c r="AZ652" i="186"/>
  <c r="AZ653" i="186"/>
  <c r="AZ654" i="186"/>
  <c r="AZ655" i="186"/>
  <c r="AZ656" i="186"/>
  <c r="AZ657" i="186"/>
  <c r="AZ658" i="186"/>
  <c r="AZ659" i="186"/>
  <c r="AZ660" i="186"/>
  <c r="AZ661" i="186"/>
  <c r="AZ662" i="186"/>
  <c r="AZ663" i="186"/>
  <c r="AZ664" i="186"/>
  <c r="AZ665" i="186"/>
  <c r="AZ666" i="186"/>
  <c r="AZ667" i="186"/>
  <c r="AZ668" i="186"/>
  <c r="AZ669" i="186"/>
  <c r="AZ670" i="186"/>
  <c r="AZ671" i="186"/>
  <c r="AZ672" i="186"/>
  <c r="AZ673" i="186"/>
  <c r="AZ674" i="186"/>
  <c r="AZ675" i="186"/>
  <c r="AZ676" i="186"/>
  <c r="AZ677" i="186"/>
  <c r="AZ678" i="186"/>
  <c r="AZ679" i="186"/>
  <c r="AZ680" i="186"/>
  <c r="AZ681" i="186"/>
  <c r="AZ682" i="186"/>
  <c r="AZ683" i="186"/>
  <c r="AZ684" i="186"/>
  <c r="AZ685" i="186"/>
  <c r="AZ686" i="186"/>
  <c r="AZ687" i="186"/>
  <c r="AZ688" i="186"/>
  <c r="AZ689" i="186"/>
  <c r="AZ690" i="186"/>
  <c r="AZ691" i="186"/>
  <c r="AZ692" i="186"/>
  <c r="AZ693" i="186"/>
  <c r="AZ694" i="186"/>
  <c r="AZ695" i="186"/>
  <c r="AZ696" i="186"/>
  <c r="AZ697" i="186"/>
  <c r="AZ698" i="186"/>
  <c r="AZ699" i="186"/>
  <c r="AZ700" i="186"/>
  <c r="AZ701" i="186"/>
  <c r="U142" i="192"/>
  <c r="S142" i="192"/>
  <c r="M142" i="192"/>
  <c r="K142" i="192"/>
  <c r="I142" i="192"/>
  <c r="G142" i="192"/>
  <c r="E142" i="192"/>
  <c r="C142" i="192"/>
  <c r="U141" i="192"/>
  <c r="S141" i="192"/>
  <c r="M141" i="192"/>
  <c r="K141" i="192"/>
  <c r="I141" i="192"/>
  <c r="G141" i="192"/>
  <c r="E141" i="192"/>
  <c r="C141" i="192"/>
  <c r="U140" i="192"/>
  <c r="S140" i="192"/>
  <c r="M140" i="192"/>
  <c r="K140" i="192"/>
  <c r="I140" i="192"/>
  <c r="G140" i="192"/>
  <c r="E140" i="192"/>
  <c r="C140" i="192"/>
  <c r="U139" i="192"/>
  <c r="S139" i="192"/>
  <c r="M139" i="192"/>
  <c r="K139" i="192"/>
  <c r="I139" i="192"/>
  <c r="G139" i="192"/>
  <c r="E139" i="192"/>
  <c r="C139" i="192"/>
  <c r="U138" i="192"/>
  <c r="S138" i="192"/>
  <c r="M138" i="192"/>
  <c r="K138" i="192"/>
  <c r="I138" i="192"/>
  <c r="G138" i="192"/>
  <c r="E138" i="192"/>
  <c r="C138" i="192"/>
  <c r="U137" i="192"/>
  <c r="S137" i="192"/>
  <c r="M137" i="192"/>
  <c r="K137" i="192"/>
  <c r="I137" i="192"/>
  <c r="G137" i="192"/>
  <c r="E137" i="192"/>
  <c r="C137" i="192"/>
  <c r="U136" i="192"/>
  <c r="S136" i="192"/>
  <c r="M136" i="192"/>
  <c r="K136" i="192"/>
  <c r="I136" i="192"/>
  <c r="G136" i="192"/>
  <c r="E136" i="192"/>
  <c r="C136" i="192"/>
  <c r="U135" i="192"/>
  <c r="S135" i="192"/>
  <c r="M135" i="192"/>
  <c r="K135" i="192"/>
  <c r="I135" i="192"/>
  <c r="G135" i="192"/>
  <c r="E135" i="192"/>
  <c r="C135" i="192"/>
  <c r="U134" i="192"/>
  <c r="S134" i="192"/>
  <c r="M134" i="192"/>
  <c r="K134" i="192"/>
  <c r="I134" i="192"/>
  <c r="G134" i="192"/>
  <c r="E134" i="192"/>
  <c r="C134" i="192"/>
  <c r="U133" i="192"/>
  <c r="S133" i="192"/>
  <c r="M133" i="192"/>
  <c r="M132" i="192" s="1"/>
  <c r="K133" i="192"/>
  <c r="I133" i="192"/>
  <c r="G133" i="192"/>
  <c r="E133" i="192"/>
  <c r="C133" i="192"/>
  <c r="C132" i="192" s="1"/>
  <c r="U120" i="192"/>
  <c r="S120" i="192"/>
  <c r="M120" i="192"/>
  <c r="K120" i="192"/>
  <c r="I120" i="192"/>
  <c r="G120" i="192"/>
  <c r="E120" i="192"/>
  <c r="C120" i="192"/>
  <c r="U119" i="192"/>
  <c r="S119" i="192"/>
  <c r="M119" i="192"/>
  <c r="K119" i="192"/>
  <c r="I119" i="192"/>
  <c r="G119" i="192"/>
  <c r="E119" i="192"/>
  <c r="C119" i="192"/>
  <c r="U118" i="192"/>
  <c r="S118" i="192"/>
  <c r="M118" i="192"/>
  <c r="K118" i="192"/>
  <c r="I118" i="192"/>
  <c r="G118" i="192"/>
  <c r="E118" i="192"/>
  <c r="C118" i="192"/>
  <c r="U117" i="192"/>
  <c r="S117" i="192"/>
  <c r="M117" i="192"/>
  <c r="K117" i="192"/>
  <c r="I117" i="192"/>
  <c r="G117" i="192"/>
  <c r="E117" i="192"/>
  <c r="C117" i="192"/>
  <c r="U116" i="192"/>
  <c r="S116" i="192"/>
  <c r="M116" i="192"/>
  <c r="K116" i="192"/>
  <c r="I116" i="192"/>
  <c r="G116" i="192"/>
  <c r="E116" i="192"/>
  <c r="C116" i="192"/>
  <c r="U115" i="192"/>
  <c r="S115" i="192"/>
  <c r="M115" i="192"/>
  <c r="K115" i="192"/>
  <c r="I115" i="192"/>
  <c r="G115" i="192"/>
  <c r="E115" i="192"/>
  <c r="C115" i="192"/>
  <c r="U114" i="192"/>
  <c r="S114" i="192"/>
  <c r="M114" i="192"/>
  <c r="K114" i="192"/>
  <c r="I114" i="192"/>
  <c r="G114" i="192"/>
  <c r="E114" i="192"/>
  <c r="C114" i="192"/>
  <c r="U113" i="192"/>
  <c r="S113" i="192"/>
  <c r="M113" i="192"/>
  <c r="K113" i="192"/>
  <c r="I113" i="192"/>
  <c r="G113" i="192"/>
  <c r="E113" i="192"/>
  <c r="C113" i="192"/>
  <c r="U112" i="192"/>
  <c r="S112" i="192"/>
  <c r="M112" i="192"/>
  <c r="K112" i="192"/>
  <c r="I112" i="192"/>
  <c r="G112" i="192"/>
  <c r="E112" i="192"/>
  <c r="C112" i="192"/>
  <c r="U111" i="192"/>
  <c r="S111" i="192"/>
  <c r="M111" i="192"/>
  <c r="K111" i="192"/>
  <c r="I111" i="192"/>
  <c r="G111" i="192"/>
  <c r="E111" i="192"/>
  <c r="C111" i="192"/>
  <c r="U110" i="192"/>
  <c r="S110" i="192"/>
  <c r="M110" i="192"/>
  <c r="K110" i="192"/>
  <c r="I110" i="192"/>
  <c r="G110" i="192"/>
  <c r="E110" i="192"/>
  <c r="C110" i="192"/>
  <c r="U109" i="192"/>
  <c r="U108" i="192" s="1"/>
  <c r="S109" i="192"/>
  <c r="S108" i="192" s="1"/>
  <c r="M109" i="192"/>
  <c r="K109" i="192"/>
  <c r="K108" i="192" s="1"/>
  <c r="I109" i="192"/>
  <c r="G109" i="192"/>
  <c r="E109" i="192"/>
  <c r="C109" i="192"/>
  <c r="C108" i="192" s="1"/>
  <c r="U107" i="192"/>
  <c r="S107" i="192"/>
  <c r="M107" i="192"/>
  <c r="K107" i="192"/>
  <c r="I107" i="192"/>
  <c r="G107" i="192"/>
  <c r="E107" i="192"/>
  <c r="C107" i="192"/>
  <c r="U106" i="192"/>
  <c r="S106" i="192"/>
  <c r="M106" i="192"/>
  <c r="K106" i="192"/>
  <c r="I106" i="192"/>
  <c r="G106" i="192"/>
  <c r="E106" i="192"/>
  <c r="C106" i="192"/>
  <c r="U105" i="192"/>
  <c r="S105" i="192"/>
  <c r="M105" i="192"/>
  <c r="K105" i="192"/>
  <c r="I105" i="192"/>
  <c r="G105" i="192"/>
  <c r="E105" i="192"/>
  <c r="C105" i="192"/>
  <c r="U104" i="192"/>
  <c r="S104" i="192"/>
  <c r="M104" i="192"/>
  <c r="K104" i="192"/>
  <c r="I104" i="192"/>
  <c r="G104" i="192"/>
  <c r="E104" i="192"/>
  <c r="C104" i="192"/>
  <c r="U103" i="192"/>
  <c r="S103" i="192"/>
  <c r="M103" i="192"/>
  <c r="K103" i="192"/>
  <c r="I103" i="192"/>
  <c r="G103" i="192"/>
  <c r="E103" i="192"/>
  <c r="C103" i="192"/>
  <c r="U102" i="192"/>
  <c r="S102" i="192"/>
  <c r="M102" i="192"/>
  <c r="K102" i="192"/>
  <c r="I102" i="192"/>
  <c r="G102" i="192"/>
  <c r="E102" i="192"/>
  <c r="C102" i="192"/>
  <c r="U101" i="192"/>
  <c r="S101" i="192"/>
  <c r="M101" i="192"/>
  <c r="K101" i="192"/>
  <c r="I101" i="192"/>
  <c r="G101" i="192"/>
  <c r="E101" i="192"/>
  <c r="C101" i="192"/>
  <c r="U100" i="192"/>
  <c r="S100" i="192"/>
  <c r="M100" i="192"/>
  <c r="K100" i="192"/>
  <c r="I100" i="192"/>
  <c r="G100" i="192"/>
  <c r="E100" i="192"/>
  <c r="C100" i="192"/>
  <c r="U99" i="192"/>
  <c r="S99" i="192"/>
  <c r="M99" i="192"/>
  <c r="K99" i="192"/>
  <c r="I99" i="192"/>
  <c r="G99" i="192"/>
  <c r="E99" i="192"/>
  <c r="C99" i="192"/>
  <c r="U98" i="192"/>
  <c r="S98" i="192"/>
  <c r="M98" i="192"/>
  <c r="K98" i="192"/>
  <c r="I98" i="192"/>
  <c r="G98" i="192"/>
  <c r="E98" i="192"/>
  <c r="C98" i="192"/>
  <c r="U97" i="192"/>
  <c r="S97" i="192"/>
  <c r="M97" i="192"/>
  <c r="K97" i="192"/>
  <c r="I97" i="192"/>
  <c r="G97" i="192"/>
  <c r="E97" i="192"/>
  <c r="C97" i="192"/>
  <c r="U96" i="192"/>
  <c r="S96" i="192"/>
  <c r="M96" i="192"/>
  <c r="K96" i="192"/>
  <c r="I96" i="192"/>
  <c r="G96" i="192"/>
  <c r="E96" i="192"/>
  <c r="C96" i="192"/>
  <c r="U95" i="192"/>
  <c r="S95" i="192"/>
  <c r="M95" i="192"/>
  <c r="K95" i="192"/>
  <c r="I95" i="192"/>
  <c r="G95" i="192"/>
  <c r="E95" i="192"/>
  <c r="C95" i="192"/>
  <c r="U94" i="192"/>
  <c r="S94" i="192"/>
  <c r="M94" i="192"/>
  <c r="K94" i="192"/>
  <c r="I94" i="192"/>
  <c r="G94" i="192"/>
  <c r="E94" i="192"/>
  <c r="C94" i="192"/>
  <c r="U93" i="192"/>
  <c r="S93" i="192"/>
  <c r="M93" i="192"/>
  <c r="K93" i="192"/>
  <c r="I93" i="192"/>
  <c r="G93" i="192"/>
  <c r="E93" i="192"/>
  <c r="C93" i="192"/>
  <c r="U92" i="192"/>
  <c r="S92" i="192"/>
  <c r="M92" i="192"/>
  <c r="K92" i="192"/>
  <c r="I92" i="192"/>
  <c r="G92" i="192"/>
  <c r="E92" i="192"/>
  <c r="C92" i="192"/>
  <c r="U91" i="192"/>
  <c r="S91" i="192"/>
  <c r="M91" i="192"/>
  <c r="K91" i="192"/>
  <c r="I91" i="192"/>
  <c r="G91" i="192"/>
  <c r="E91" i="192"/>
  <c r="C91" i="192"/>
  <c r="U90" i="192"/>
  <c r="S90" i="192"/>
  <c r="M90" i="192"/>
  <c r="K90" i="192"/>
  <c r="I90" i="192"/>
  <c r="G90" i="192"/>
  <c r="E90" i="192"/>
  <c r="C90" i="192"/>
  <c r="U89" i="192"/>
  <c r="S89" i="192"/>
  <c r="M89" i="192"/>
  <c r="K89" i="192"/>
  <c r="I89" i="192"/>
  <c r="G89" i="192"/>
  <c r="E89" i="192"/>
  <c r="C89" i="192"/>
  <c r="U88" i="192"/>
  <c r="S88" i="192"/>
  <c r="M88" i="192"/>
  <c r="K88" i="192"/>
  <c r="I88" i="192"/>
  <c r="G88" i="192"/>
  <c r="E88" i="192"/>
  <c r="C88" i="192"/>
  <c r="U87" i="192"/>
  <c r="S87" i="192"/>
  <c r="M87" i="192"/>
  <c r="K87" i="192"/>
  <c r="I87" i="192"/>
  <c r="G87" i="192"/>
  <c r="E87" i="192"/>
  <c r="C87" i="192"/>
  <c r="U86" i="192"/>
  <c r="S86" i="192"/>
  <c r="M86" i="192"/>
  <c r="K86" i="192"/>
  <c r="I86" i="192"/>
  <c r="G86" i="192"/>
  <c r="E86" i="192"/>
  <c r="C86" i="192"/>
  <c r="U85" i="192"/>
  <c r="S85" i="192"/>
  <c r="S84" i="192" s="1"/>
  <c r="M85" i="192"/>
  <c r="M84" i="192" s="1"/>
  <c r="K85" i="192"/>
  <c r="I85" i="192"/>
  <c r="I84" i="192" s="1"/>
  <c r="G85" i="192"/>
  <c r="G84" i="192" s="1"/>
  <c r="E85" i="192"/>
  <c r="E84" i="192" s="1"/>
  <c r="C85" i="192"/>
  <c r="C84" i="192" s="1"/>
  <c r="U83" i="192"/>
  <c r="S83" i="192"/>
  <c r="M83" i="192"/>
  <c r="K83" i="192"/>
  <c r="I83" i="192"/>
  <c r="G83" i="192"/>
  <c r="E83" i="192"/>
  <c r="C83" i="192"/>
  <c r="U82" i="192"/>
  <c r="S82" i="192"/>
  <c r="M82" i="192"/>
  <c r="K82" i="192"/>
  <c r="I82" i="192"/>
  <c r="G82" i="192"/>
  <c r="E82" i="192"/>
  <c r="C82" i="192"/>
  <c r="U81" i="192"/>
  <c r="S81" i="192"/>
  <c r="M81" i="192"/>
  <c r="K81" i="192"/>
  <c r="I81" i="192"/>
  <c r="G81" i="192"/>
  <c r="E81" i="192"/>
  <c r="C81" i="192"/>
  <c r="U80" i="192"/>
  <c r="S80" i="192"/>
  <c r="AG80" i="192" s="1"/>
  <c r="V80" i="192" s="1"/>
  <c r="M80" i="192"/>
  <c r="K80" i="192"/>
  <c r="I80" i="192"/>
  <c r="G80" i="192"/>
  <c r="E80" i="192"/>
  <c r="C80" i="192"/>
  <c r="U79" i="192"/>
  <c r="S79" i="192"/>
  <c r="M79" i="192"/>
  <c r="K79" i="192"/>
  <c r="L79" i="192" s="1"/>
  <c r="I79" i="192"/>
  <c r="G79" i="192"/>
  <c r="E79" i="192"/>
  <c r="C79" i="192"/>
  <c r="U78" i="192"/>
  <c r="S78" i="192"/>
  <c r="AG78" i="192" s="1"/>
  <c r="M78" i="192"/>
  <c r="K78" i="192"/>
  <c r="I78" i="192"/>
  <c r="G78" i="192"/>
  <c r="E78" i="192"/>
  <c r="C78" i="192"/>
  <c r="U77" i="192"/>
  <c r="S77" i="192"/>
  <c r="M77" i="192"/>
  <c r="K77" i="192"/>
  <c r="I77" i="192"/>
  <c r="G77" i="192"/>
  <c r="E77" i="192"/>
  <c r="C77" i="192"/>
  <c r="U76" i="192"/>
  <c r="S76" i="192"/>
  <c r="M76" i="192"/>
  <c r="N76" i="192" s="1"/>
  <c r="K76" i="192"/>
  <c r="I76" i="192"/>
  <c r="G76" i="192"/>
  <c r="E76" i="192"/>
  <c r="C76" i="192"/>
  <c r="U75" i="192"/>
  <c r="S75" i="192"/>
  <c r="AG75" i="192" s="1"/>
  <c r="M75" i="192"/>
  <c r="K75" i="192"/>
  <c r="L75" i="192" s="1"/>
  <c r="I75" i="192"/>
  <c r="G75" i="192"/>
  <c r="E75" i="192"/>
  <c r="C75" i="192"/>
  <c r="U74" i="192"/>
  <c r="S74" i="192"/>
  <c r="M74" i="192"/>
  <c r="K74" i="192"/>
  <c r="I74" i="192"/>
  <c r="G74" i="192"/>
  <c r="E74" i="192"/>
  <c r="C74" i="192"/>
  <c r="U73" i="192"/>
  <c r="S73" i="192"/>
  <c r="M73" i="192"/>
  <c r="K73" i="192"/>
  <c r="I73" i="192"/>
  <c r="G73" i="192"/>
  <c r="E73" i="192"/>
  <c r="C73" i="192"/>
  <c r="U72" i="192"/>
  <c r="S72" i="192"/>
  <c r="AG72" i="192" s="1"/>
  <c r="V72" i="192" s="1"/>
  <c r="M72" i="192"/>
  <c r="K72" i="192"/>
  <c r="I72" i="192"/>
  <c r="G72" i="192"/>
  <c r="E72" i="192"/>
  <c r="C72" i="192"/>
  <c r="U71" i="192"/>
  <c r="AG71" i="192" s="1"/>
  <c r="S71" i="192"/>
  <c r="M71" i="192"/>
  <c r="K71" i="192"/>
  <c r="L71" i="192" s="1"/>
  <c r="I71" i="192"/>
  <c r="G71" i="192"/>
  <c r="E71" i="192"/>
  <c r="C71" i="192"/>
  <c r="U70" i="192"/>
  <c r="AG70" i="192" s="1"/>
  <c r="S70" i="192"/>
  <c r="M70" i="192"/>
  <c r="K70" i="192"/>
  <c r="I70" i="192"/>
  <c r="G70" i="192"/>
  <c r="E70" i="192"/>
  <c r="C70" i="192"/>
  <c r="U69" i="192"/>
  <c r="AG69" i="192" s="1"/>
  <c r="S69" i="192"/>
  <c r="M69" i="192"/>
  <c r="K69" i="192"/>
  <c r="I69" i="192"/>
  <c r="G69" i="192"/>
  <c r="E69" i="192"/>
  <c r="C69" i="192"/>
  <c r="U68" i="192"/>
  <c r="S68" i="192"/>
  <c r="M68" i="192"/>
  <c r="K68" i="192"/>
  <c r="I68" i="192"/>
  <c r="G68" i="192"/>
  <c r="E68" i="192"/>
  <c r="C68" i="192"/>
  <c r="U67" i="192"/>
  <c r="AG67" i="192" s="1"/>
  <c r="F67" i="192" s="1"/>
  <c r="S67" i="192"/>
  <c r="S66" i="192" s="1"/>
  <c r="M67" i="192"/>
  <c r="M66" i="192" s="1"/>
  <c r="K67" i="192"/>
  <c r="K66" i="192" s="1"/>
  <c r="I67" i="192"/>
  <c r="G67" i="192"/>
  <c r="E67" i="192"/>
  <c r="C67" i="192"/>
  <c r="C66" i="192" s="1"/>
  <c r="U65" i="192"/>
  <c r="S65" i="192"/>
  <c r="M65" i="192"/>
  <c r="K65" i="192"/>
  <c r="I65" i="192"/>
  <c r="G65" i="192"/>
  <c r="E65" i="192"/>
  <c r="C65" i="192"/>
  <c r="U64" i="192"/>
  <c r="S64" i="192"/>
  <c r="M64" i="192"/>
  <c r="K64" i="192"/>
  <c r="I64" i="192"/>
  <c r="G64" i="192"/>
  <c r="E64" i="192"/>
  <c r="C64" i="192"/>
  <c r="U63" i="192"/>
  <c r="AG63" i="192" s="1"/>
  <c r="V63" i="192" s="1"/>
  <c r="S63" i="192"/>
  <c r="T63" i="192" s="1"/>
  <c r="M63" i="192"/>
  <c r="K63" i="192"/>
  <c r="I63" i="192"/>
  <c r="G63" i="192"/>
  <c r="E63" i="192"/>
  <c r="C63" i="192"/>
  <c r="U62" i="192"/>
  <c r="S62" i="192"/>
  <c r="AG62" i="192" s="1"/>
  <c r="M62" i="192"/>
  <c r="K62" i="192"/>
  <c r="I62" i="192"/>
  <c r="G62" i="192"/>
  <c r="E62" i="192"/>
  <c r="C62" i="192"/>
  <c r="U61" i="192"/>
  <c r="S61" i="192"/>
  <c r="M61" i="192"/>
  <c r="K61" i="192"/>
  <c r="I61" i="192"/>
  <c r="G61" i="192"/>
  <c r="E61" i="192"/>
  <c r="C61" i="192"/>
  <c r="U60" i="192"/>
  <c r="AG60" i="192" s="1"/>
  <c r="S60" i="192"/>
  <c r="M60" i="192"/>
  <c r="K60" i="192"/>
  <c r="I60" i="192"/>
  <c r="G60" i="192"/>
  <c r="E60" i="192"/>
  <c r="C60" i="192"/>
  <c r="U59" i="192"/>
  <c r="AG59" i="192" s="1"/>
  <c r="S59" i="192"/>
  <c r="M59" i="192"/>
  <c r="K59" i="192"/>
  <c r="I59" i="192"/>
  <c r="G59" i="192"/>
  <c r="E59" i="192"/>
  <c r="C59" i="192"/>
  <c r="U58" i="192"/>
  <c r="AG58" i="192" s="1"/>
  <c r="S58" i="192"/>
  <c r="M58" i="192"/>
  <c r="K58" i="192"/>
  <c r="I58" i="192"/>
  <c r="G58" i="192"/>
  <c r="E58" i="192"/>
  <c r="C58" i="192"/>
  <c r="U57" i="192"/>
  <c r="S57" i="192"/>
  <c r="M57" i="192"/>
  <c r="N57" i="192" s="1"/>
  <c r="K57" i="192"/>
  <c r="I57" i="192"/>
  <c r="G57" i="192"/>
  <c r="E57" i="192"/>
  <c r="C57" i="192"/>
  <c r="U56" i="192"/>
  <c r="AG56" i="192" s="1"/>
  <c r="S56" i="192"/>
  <c r="M56" i="192"/>
  <c r="L56" i="192" s="1"/>
  <c r="K56" i="192"/>
  <c r="I56" i="192"/>
  <c r="G56" i="192"/>
  <c r="E56" i="192"/>
  <c r="C56" i="192"/>
  <c r="U55" i="192"/>
  <c r="AG55" i="192" s="1"/>
  <c r="S55" i="192"/>
  <c r="M55" i="192"/>
  <c r="K55" i="192"/>
  <c r="I55" i="192"/>
  <c r="G55" i="192"/>
  <c r="E55" i="192"/>
  <c r="C55" i="192"/>
  <c r="U54" i="192"/>
  <c r="AG54" i="192" s="1"/>
  <c r="S54" i="192"/>
  <c r="T54" i="192" s="1"/>
  <c r="M54" i="192"/>
  <c r="K54" i="192"/>
  <c r="I54" i="192"/>
  <c r="G54" i="192"/>
  <c r="E54" i="192"/>
  <c r="C54" i="192"/>
  <c r="U53" i="192"/>
  <c r="AG53" i="192" s="1"/>
  <c r="F53" i="192" s="1"/>
  <c r="S53" i="192"/>
  <c r="T53" i="192" s="1"/>
  <c r="M53" i="192"/>
  <c r="K53" i="192"/>
  <c r="I53" i="192"/>
  <c r="G53" i="192"/>
  <c r="E53" i="192"/>
  <c r="C53" i="192"/>
  <c r="U52" i="192"/>
  <c r="S52" i="192"/>
  <c r="AG52" i="192" s="1"/>
  <c r="F52" i="192" s="1"/>
  <c r="M52" i="192"/>
  <c r="L52" i="192" s="1"/>
  <c r="K52" i="192"/>
  <c r="I52" i="192"/>
  <c r="G52" i="192"/>
  <c r="E52" i="192"/>
  <c r="C52" i="192"/>
  <c r="U51" i="192"/>
  <c r="S51" i="192"/>
  <c r="M51" i="192"/>
  <c r="K51" i="192"/>
  <c r="I51" i="192"/>
  <c r="G51" i="192"/>
  <c r="E51" i="192"/>
  <c r="C51" i="192"/>
  <c r="U50" i="192"/>
  <c r="S50" i="192"/>
  <c r="M50" i="192"/>
  <c r="K50" i="192"/>
  <c r="I50" i="192"/>
  <c r="G50" i="192"/>
  <c r="E50" i="192"/>
  <c r="C50" i="192"/>
  <c r="U49" i="192"/>
  <c r="S49" i="192"/>
  <c r="M49" i="192"/>
  <c r="K49" i="192"/>
  <c r="I49" i="192"/>
  <c r="G49" i="192"/>
  <c r="E49" i="192"/>
  <c r="C49" i="192"/>
  <c r="U48" i="192"/>
  <c r="S48" i="192"/>
  <c r="M48" i="192"/>
  <c r="K48" i="192"/>
  <c r="I48" i="192"/>
  <c r="G48" i="192"/>
  <c r="E48" i="192"/>
  <c r="C48" i="192"/>
  <c r="U47" i="192"/>
  <c r="S47" i="192"/>
  <c r="S46" i="192" s="1"/>
  <c r="M47" i="192"/>
  <c r="K47" i="192"/>
  <c r="I47" i="192"/>
  <c r="I46" i="192" s="1"/>
  <c r="G47" i="192"/>
  <c r="G46" i="192" s="1"/>
  <c r="E47" i="192"/>
  <c r="E46" i="192" s="1"/>
  <c r="C47" i="192"/>
  <c r="C46" i="192" s="1"/>
  <c r="U45" i="192"/>
  <c r="S45" i="192"/>
  <c r="M45" i="192"/>
  <c r="K45" i="192"/>
  <c r="I45" i="192"/>
  <c r="G45" i="192"/>
  <c r="E45" i="192"/>
  <c r="C45" i="192"/>
  <c r="U44" i="192"/>
  <c r="S44" i="192"/>
  <c r="M44" i="192"/>
  <c r="K44" i="192"/>
  <c r="I44" i="192"/>
  <c r="G44" i="192"/>
  <c r="E44" i="192"/>
  <c r="C44" i="192"/>
  <c r="U43" i="192"/>
  <c r="S43" i="192"/>
  <c r="M43" i="192"/>
  <c r="K43" i="192"/>
  <c r="I43" i="192"/>
  <c r="G43" i="192"/>
  <c r="E43" i="192"/>
  <c r="C43" i="192"/>
  <c r="U42" i="192"/>
  <c r="S42" i="192"/>
  <c r="M42" i="192"/>
  <c r="K42" i="192"/>
  <c r="I42" i="192"/>
  <c r="G42" i="192"/>
  <c r="E42" i="192"/>
  <c r="C42" i="192"/>
  <c r="U41" i="192"/>
  <c r="S41" i="192"/>
  <c r="M41" i="192"/>
  <c r="K41" i="192"/>
  <c r="I41" i="192"/>
  <c r="G41" i="192"/>
  <c r="E41" i="192"/>
  <c r="C41" i="192"/>
  <c r="U40" i="192"/>
  <c r="S40" i="192"/>
  <c r="AG40" i="192" s="1"/>
  <c r="M40" i="192"/>
  <c r="K40" i="192"/>
  <c r="I40" i="192"/>
  <c r="G40" i="192"/>
  <c r="E40" i="192"/>
  <c r="C40" i="192"/>
  <c r="U39" i="192"/>
  <c r="S39" i="192"/>
  <c r="M39" i="192"/>
  <c r="K39" i="192"/>
  <c r="I39" i="192"/>
  <c r="G39" i="192"/>
  <c r="E39" i="192"/>
  <c r="C39" i="192"/>
  <c r="U38" i="192"/>
  <c r="S38" i="192"/>
  <c r="M38" i="192"/>
  <c r="K38" i="192"/>
  <c r="I38" i="192"/>
  <c r="G38" i="192"/>
  <c r="E38" i="192"/>
  <c r="C38" i="192"/>
  <c r="U37" i="192"/>
  <c r="S37" i="192"/>
  <c r="M37" i="192"/>
  <c r="K37" i="192"/>
  <c r="I37" i="192"/>
  <c r="G37" i="192"/>
  <c r="E37" i="192"/>
  <c r="C37" i="192"/>
  <c r="U36" i="192"/>
  <c r="S36" i="192"/>
  <c r="S35" i="192" s="1"/>
  <c r="M36" i="192"/>
  <c r="K36" i="192"/>
  <c r="K35" i="192" s="1"/>
  <c r="I36" i="192"/>
  <c r="G36" i="192"/>
  <c r="G35" i="192" s="1"/>
  <c r="E36" i="192"/>
  <c r="C36" i="192"/>
  <c r="C35" i="192" s="1"/>
  <c r="U34" i="192"/>
  <c r="S34" i="192"/>
  <c r="M34" i="192"/>
  <c r="K34" i="192"/>
  <c r="I34" i="192"/>
  <c r="G34" i="192"/>
  <c r="E34" i="192"/>
  <c r="C34" i="192"/>
  <c r="U33" i="192"/>
  <c r="S33" i="192"/>
  <c r="AG33" i="192" s="1"/>
  <c r="T33" i="192" s="1"/>
  <c r="M33" i="192"/>
  <c r="K33" i="192"/>
  <c r="I33" i="192"/>
  <c r="G33" i="192"/>
  <c r="E33" i="192"/>
  <c r="C33" i="192"/>
  <c r="U32" i="192"/>
  <c r="S32" i="192"/>
  <c r="M32" i="192"/>
  <c r="K32" i="192"/>
  <c r="I32" i="192"/>
  <c r="G32" i="192"/>
  <c r="E32" i="192"/>
  <c r="C32" i="192"/>
  <c r="U31" i="192"/>
  <c r="S31" i="192"/>
  <c r="M31" i="192"/>
  <c r="K31" i="192"/>
  <c r="I31" i="192"/>
  <c r="G31" i="192"/>
  <c r="E31" i="192"/>
  <c r="C31" i="192"/>
  <c r="U30" i="192"/>
  <c r="S30" i="192"/>
  <c r="M30" i="192"/>
  <c r="K30" i="192"/>
  <c r="I30" i="192"/>
  <c r="G30" i="192"/>
  <c r="E30" i="192"/>
  <c r="C30" i="192"/>
  <c r="U29" i="192"/>
  <c r="S29" i="192"/>
  <c r="M29" i="192"/>
  <c r="K29" i="192"/>
  <c r="I29" i="192"/>
  <c r="G29" i="192"/>
  <c r="E29" i="192"/>
  <c r="C29" i="192"/>
  <c r="U28" i="192"/>
  <c r="S28" i="192"/>
  <c r="M28" i="192"/>
  <c r="K28" i="192"/>
  <c r="I28" i="192"/>
  <c r="G28" i="192"/>
  <c r="E28" i="192"/>
  <c r="C28" i="192"/>
  <c r="U27" i="192"/>
  <c r="S27" i="192"/>
  <c r="M27" i="192"/>
  <c r="K27" i="192"/>
  <c r="I27" i="192"/>
  <c r="G27" i="192"/>
  <c r="E27" i="192"/>
  <c r="C27" i="192"/>
  <c r="U26" i="192"/>
  <c r="S26" i="192"/>
  <c r="M26" i="192"/>
  <c r="K26" i="192"/>
  <c r="I26" i="192"/>
  <c r="G26" i="192"/>
  <c r="E26" i="192"/>
  <c r="C26" i="192"/>
  <c r="U25" i="192"/>
  <c r="S25" i="192"/>
  <c r="M25" i="192"/>
  <c r="K25" i="192"/>
  <c r="I25" i="192"/>
  <c r="G25" i="192"/>
  <c r="E25" i="192"/>
  <c r="C25" i="192"/>
  <c r="U24" i="192"/>
  <c r="U23" i="192" s="1"/>
  <c r="S24" i="192"/>
  <c r="M24" i="192"/>
  <c r="K24" i="192"/>
  <c r="I24" i="192"/>
  <c r="G24" i="192"/>
  <c r="E24" i="192"/>
  <c r="E23" i="192" s="1"/>
  <c r="C24" i="192"/>
  <c r="C23" i="192" s="1"/>
  <c r="U22" i="192"/>
  <c r="S22" i="192"/>
  <c r="M22" i="192"/>
  <c r="K22" i="192"/>
  <c r="I22" i="192"/>
  <c r="G22" i="192"/>
  <c r="E22" i="192"/>
  <c r="C22" i="192"/>
  <c r="U21" i="192"/>
  <c r="S21" i="192"/>
  <c r="M21" i="192"/>
  <c r="K21" i="192"/>
  <c r="I21" i="192"/>
  <c r="G21" i="192"/>
  <c r="E21" i="192"/>
  <c r="C21" i="192"/>
  <c r="U20" i="192"/>
  <c r="S20" i="192"/>
  <c r="AG20" i="192" s="1"/>
  <c r="M20" i="192"/>
  <c r="K20" i="192"/>
  <c r="I20" i="192"/>
  <c r="G20" i="192"/>
  <c r="E20" i="192"/>
  <c r="C20" i="192"/>
  <c r="U19" i="192"/>
  <c r="S19" i="192"/>
  <c r="M19" i="192"/>
  <c r="K19" i="192"/>
  <c r="I19" i="192"/>
  <c r="G19" i="192"/>
  <c r="E19" i="192"/>
  <c r="C19" i="192"/>
  <c r="U18" i="192"/>
  <c r="S18" i="192"/>
  <c r="M18" i="192"/>
  <c r="K18" i="192"/>
  <c r="I18" i="192"/>
  <c r="G18" i="192"/>
  <c r="E18" i="192"/>
  <c r="C18" i="192"/>
  <c r="U17" i="192"/>
  <c r="S17" i="192"/>
  <c r="M17" i="192"/>
  <c r="K17" i="192"/>
  <c r="I17" i="192"/>
  <c r="G17" i="192"/>
  <c r="G16" i="192" s="1"/>
  <c r="E17" i="192"/>
  <c r="C17" i="192"/>
  <c r="C16" i="192" s="1"/>
  <c r="U15" i="192"/>
  <c r="S15" i="192"/>
  <c r="M15" i="192"/>
  <c r="K15" i="192"/>
  <c r="I15" i="192"/>
  <c r="G15" i="192"/>
  <c r="E15" i="192"/>
  <c r="C15" i="192"/>
  <c r="U14" i="192"/>
  <c r="S14" i="192"/>
  <c r="M14" i="192"/>
  <c r="K14" i="192"/>
  <c r="I14" i="192"/>
  <c r="G14" i="192"/>
  <c r="E14" i="192"/>
  <c r="C14" i="192"/>
  <c r="U13" i="192"/>
  <c r="S13" i="192"/>
  <c r="M13" i="192"/>
  <c r="K13" i="192"/>
  <c r="I13" i="192"/>
  <c r="G13" i="192"/>
  <c r="E13" i="192"/>
  <c r="C13" i="192"/>
  <c r="U12" i="192"/>
  <c r="S12" i="192"/>
  <c r="M12" i="192"/>
  <c r="K12" i="192"/>
  <c r="I12" i="192"/>
  <c r="G12" i="192"/>
  <c r="E12" i="192"/>
  <c r="C12" i="192"/>
  <c r="U11" i="192"/>
  <c r="S11" i="192"/>
  <c r="M11" i="192"/>
  <c r="K11" i="192"/>
  <c r="I11" i="192"/>
  <c r="G11" i="192"/>
  <c r="E11" i="192"/>
  <c r="C11" i="192"/>
  <c r="U10" i="192"/>
  <c r="U9" i="192" s="1"/>
  <c r="S10" i="192"/>
  <c r="M10" i="192"/>
  <c r="M9" i="192" s="1"/>
  <c r="K10" i="192"/>
  <c r="K9" i="192" s="1"/>
  <c r="I10" i="192"/>
  <c r="G10" i="192"/>
  <c r="E10" i="192"/>
  <c r="E9" i="192" s="1"/>
  <c r="C10" i="192"/>
  <c r="C9" i="192" s="1"/>
  <c r="U132" i="192"/>
  <c r="L9" i="186"/>
  <c r="L10" i="186"/>
  <c r="L11" i="186"/>
  <c r="L12" i="186"/>
  <c r="L13" i="186"/>
  <c r="L14" i="186"/>
  <c r="L15" i="186"/>
  <c r="L16" i="186"/>
  <c r="L17" i="186"/>
  <c r="L18" i="186"/>
  <c r="L19" i="186"/>
  <c r="L20" i="186"/>
  <c r="L21" i="186"/>
  <c r="L22" i="186"/>
  <c r="L23" i="186"/>
  <c r="L24" i="186"/>
  <c r="L25" i="186"/>
  <c r="L26" i="186"/>
  <c r="L27" i="186"/>
  <c r="L28" i="186"/>
  <c r="L29" i="186"/>
  <c r="L30" i="186"/>
  <c r="L31" i="186"/>
  <c r="L32" i="186"/>
  <c r="L33" i="186"/>
  <c r="L34" i="186"/>
  <c r="L35" i="186"/>
  <c r="L36" i="186"/>
  <c r="L37" i="186"/>
  <c r="L38" i="186"/>
  <c r="L39" i="186"/>
  <c r="L40" i="186"/>
  <c r="L41" i="186"/>
  <c r="L42" i="186"/>
  <c r="L43" i="186"/>
  <c r="L44" i="186"/>
  <c r="L45" i="186"/>
  <c r="L46" i="186"/>
  <c r="L47" i="186"/>
  <c r="L48" i="186"/>
  <c r="L49" i="186"/>
  <c r="L50" i="186"/>
  <c r="L51" i="186"/>
  <c r="L52" i="186"/>
  <c r="L53" i="186"/>
  <c r="L54" i="186"/>
  <c r="L55" i="186"/>
  <c r="L56" i="186"/>
  <c r="L57" i="186"/>
  <c r="L58" i="186"/>
  <c r="L59" i="186"/>
  <c r="L60" i="186"/>
  <c r="L61" i="186"/>
  <c r="L62" i="186"/>
  <c r="L63" i="186"/>
  <c r="L64" i="186"/>
  <c r="L65" i="186"/>
  <c r="L66" i="186"/>
  <c r="L67" i="186"/>
  <c r="L68" i="186"/>
  <c r="L69" i="186"/>
  <c r="L70" i="186"/>
  <c r="L71" i="186"/>
  <c r="L72" i="186"/>
  <c r="L73" i="186"/>
  <c r="L74" i="186"/>
  <c r="L75" i="186"/>
  <c r="L76" i="186"/>
  <c r="L77" i="186"/>
  <c r="L78" i="186"/>
  <c r="L79" i="186"/>
  <c r="L80" i="186"/>
  <c r="L81" i="186"/>
  <c r="L82" i="186"/>
  <c r="L83" i="186"/>
  <c r="L84" i="186"/>
  <c r="L85" i="186"/>
  <c r="L86" i="186"/>
  <c r="L87" i="186"/>
  <c r="L88" i="186"/>
  <c r="L89" i="186"/>
  <c r="L90" i="186"/>
  <c r="L91" i="186"/>
  <c r="L92" i="186"/>
  <c r="L93" i="186"/>
  <c r="L94" i="186"/>
  <c r="L95" i="186"/>
  <c r="L96" i="186"/>
  <c r="L97" i="186"/>
  <c r="L98" i="186"/>
  <c r="L99" i="186"/>
  <c r="L100" i="186"/>
  <c r="L101" i="186"/>
  <c r="L102" i="186"/>
  <c r="L103" i="186"/>
  <c r="L104" i="186"/>
  <c r="L105" i="186"/>
  <c r="L106" i="186"/>
  <c r="L107" i="186"/>
  <c r="L108" i="186"/>
  <c r="L109" i="186"/>
  <c r="L110" i="186"/>
  <c r="L111" i="186"/>
  <c r="L112" i="186"/>
  <c r="L113" i="186"/>
  <c r="L114" i="186"/>
  <c r="L115" i="186"/>
  <c r="L116" i="186"/>
  <c r="L117" i="186"/>
  <c r="L118" i="186"/>
  <c r="L119" i="186"/>
  <c r="L120" i="186"/>
  <c r="L121" i="186"/>
  <c r="L122" i="186"/>
  <c r="L123" i="186"/>
  <c r="L124" i="186"/>
  <c r="L125" i="186"/>
  <c r="L126" i="186"/>
  <c r="L127" i="186"/>
  <c r="L128" i="186"/>
  <c r="L129" i="186"/>
  <c r="L130" i="186"/>
  <c r="L131" i="186"/>
  <c r="L132" i="186"/>
  <c r="L133" i="186"/>
  <c r="L134" i="186"/>
  <c r="L135" i="186"/>
  <c r="L136" i="186"/>
  <c r="L137" i="186"/>
  <c r="L138" i="186"/>
  <c r="L139" i="186"/>
  <c r="L140" i="186"/>
  <c r="L8" i="186"/>
  <c r="E4" i="80"/>
  <c r="F4" i="80"/>
  <c r="G4" i="80"/>
  <c r="J4" i="80"/>
  <c r="B5" i="80"/>
  <c r="B11" i="80" s="1"/>
  <c r="B10" i="80" s="1"/>
  <c r="C5" i="80"/>
  <c r="C9" i="80" s="1"/>
  <c r="C8" i="80" s="1"/>
  <c r="D5" i="80"/>
  <c r="D4" i="80" s="1"/>
  <c r="B6" i="80"/>
  <c r="C6" i="80"/>
  <c r="D6" i="80"/>
  <c r="E6" i="80"/>
  <c r="F6" i="80"/>
  <c r="G6" i="80"/>
  <c r="J6" i="80"/>
  <c r="E11" i="80"/>
  <c r="E10" i="80" s="1"/>
  <c r="F11" i="80"/>
  <c r="F10" i="80" s="1"/>
  <c r="G11" i="80"/>
  <c r="G10" i="80" s="1"/>
  <c r="J10" i="80"/>
  <c r="AA128" i="187"/>
  <c r="AA104" i="187"/>
  <c r="AA80" i="187"/>
  <c r="AA42" i="187"/>
  <c r="AA62" i="187"/>
  <c r="AA31" i="187"/>
  <c r="AA19" i="187"/>
  <c r="AA12" i="187"/>
  <c r="AA5" i="187"/>
  <c r="AR128" i="39"/>
  <c r="AR104" i="39"/>
  <c r="AR80" i="39"/>
  <c r="AR42" i="39"/>
  <c r="AR62" i="39"/>
  <c r="AR31" i="39"/>
  <c r="AR19" i="39"/>
  <c r="AR12" i="39"/>
  <c r="AR5" i="39"/>
  <c r="X128" i="187"/>
  <c r="Y128" i="187"/>
  <c r="Z128" i="187"/>
  <c r="W128" i="187"/>
  <c r="X104" i="187"/>
  <c r="Y104" i="187"/>
  <c r="Z104" i="187"/>
  <c r="W104" i="187"/>
  <c r="X80" i="187"/>
  <c r="Y80" i="187"/>
  <c r="Z80" i="187"/>
  <c r="W80" i="187"/>
  <c r="X42" i="187"/>
  <c r="Y42" i="187"/>
  <c r="Z42" i="187"/>
  <c r="W42" i="187"/>
  <c r="X62" i="187"/>
  <c r="Y62" i="187"/>
  <c r="Z62" i="187"/>
  <c r="W62" i="187"/>
  <c r="X31" i="187"/>
  <c r="Y31" i="187"/>
  <c r="Z31" i="187"/>
  <c r="W31" i="187"/>
  <c r="X19" i="187"/>
  <c r="Y19" i="187"/>
  <c r="Z19" i="187"/>
  <c r="W19" i="187"/>
  <c r="X12" i="187"/>
  <c r="Y12" i="187"/>
  <c r="Z12" i="187"/>
  <c r="W12" i="187"/>
  <c r="X5" i="187"/>
  <c r="Y5" i="187"/>
  <c r="Z5" i="187"/>
  <c r="W5" i="187"/>
  <c r="AP128" i="39"/>
  <c r="AQ128" i="39"/>
  <c r="AN104" i="39"/>
  <c r="AO104" i="39"/>
  <c r="AP104" i="39"/>
  <c r="AQ104" i="39"/>
  <c r="AO80" i="39"/>
  <c r="AP80" i="39"/>
  <c r="AQ80" i="39"/>
  <c r="AP42" i="39"/>
  <c r="AQ42" i="39"/>
  <c r="AO31" i="39"/>
  <c r="AP31" i="39"/>
  <c r="AQ31" i="39"/>
  <c r="AO19" i="39"/>
  <c r="AP19" i="39"/>
  <c r="AQ19" i="39"/>
  <c r="AP12" i="39"/>
  <c r="AQ12" i="39"/>
  <c r="AP5" i="39"/>
  <c r="AQ5" i="39"/>
  <c r="D24" i="162"/>
  <c r="E24" i="162" s="1"/>
  <c r="D23" i="162"/>
  <c r="E23" i="162" s="1"/>
  <c r="D22" i="162"/>
  <c r="E22" i="162" s="1"/>
  <c r="D21" i="162"/>
  <c r="E21" i="162" s="1"/>
  <c r="D20" i="162"/>
  <c r="E20" i="162" s="1"/>
  <c r="D19" i="162"/>
  <c r="E19" i="162" s="1"/>
  <c r="D18" i="162"/>
  <c r="E18" i="162" s="1"/>
  <c r="D17" i="162"/>
  <c r="E17" i="162" s="1"/>
  <c r="D16" i="162"/>
  <c r="E16" i="162" s="1"/>
  <c r="D15" i="162"/>
  <c r="E15" i="162" s="1"/>
  <c r="D14" i="162"/>
  <c r="E14" i="162" s="1"/>
  <c r="D13" i="162"/>
  <c r="E13" i="162" s="1"/>
  <c r="D12" i="162"/>
  <c r="E12" i="162" s="1"/>
  <c r="M1" i="16"/>
  <c r="AJ4" i="39"/>
  <c r="AI4" i="39"/>
  <c r="D23" i="14"/>
  <c r="AH128" i="39"/>
  <c r="AH104" i="39"/>
  <c r="AH80" i="39"/>
  <c r="AH42" i="39"/>
  <c r="AH62" i="39"/>
  <c r="AH31" i="39"/>
  <c r="AH19" i="39"/>
  <c r="AH12" i="39"/>
  <c r="AH5" i="39"/>
  <c r="AG42" i="39"/>
  <c r="AG128" i="39"/>
  <c r="AG19" i="39"/>
  <c r="AG104" i="39"/>
  <c r="AG80" i="39"/>
  <c r="AG62" i="39"/>
  <c r="AG31" i="39"/>
  <c r="AG5" i="39"/>
  <c r="AG12" i="39"/>
  <c r="C1" i="16"/>
  <c r="D1" i="16"/>
  <c r="E1" i="16"/>
  <c r="F1" i="16"/>
  <c r="G1" i="16"/>
  <c r="H1" i="16"/>
  <c r="I1" i="16"/>
  <c r="J1" i="16"/>
  <c r="K1" i="16"/>
  <c r="B1" i="16"/>
  <c r="AE128" i="39"/>
  <c r="AF128" i="39"/>
  <c r="AE19" i="39"/>
  <c r="AF19" i="39"/>
  <c r="AE104" i="39"/>
  <c r="AF104" i="39"/>
  <c r="AE80" i="39"/>
  <c r="AF80" i="39"/>
  <c r="AF4" i="39" s="1"/>
  <c r="AE42" i="39"/>
  <c r="AF42" i="39"/>
  <c r="AE62" i="39"/>
  <c r="AF62" i="39"/>
  <c r="AE31" i="39"/>
  <c r="AF31" i="39"/>
  <c r="AE5" i="39"/>
  <c r="AF5" i="39"/>
  <c r="AE12" i="39"/>
  <c r="AF12" i="39"/>
  <c r="K35" i="16"/>
  <c r="K34" i="16"/>
  <c r="D35" i="16"/>
  <c r="D34" i="16"/>
  <c r="C35" i="16"/>
  <c r="C34" i="16" s="1"/>
  <c r="B35" i="16"/>
  <c r="B34" i="16" s="1"/>
  <c r="K30" i="16"/>
  <c r="K28" i="16"/>
  <c r="AD128" i="39"/>
  <c r="AC128" i="39"/>
  <c r="AB128" i="39"/>
  <c r="AA128" i="39"/>
  <c r="Z128" i="39"/>
  <c r="Y128" i="39"/>
  <c r="X128" i="39"/>
  <c r="W128" i="39"/>
  <c r="V128" i="39"/>
  <c r="U128" i="39"/>
  <c r="T128" i="39"/>
  <c r="S128" i="39"/>
  <c r="R128" i="39"/>
  <c r="Q128" i="39"/>
  <c r="P128" i="39"/>
  <c r="O128" i="39"/>
  <c r="N128" i="39"/>
  <c r="M128" i="39"/>
  <c r="L128" i="39"/>
  <c r="K128" i="39"/>
  <c r="J128" i="39"/>
  <c r="I128" i="39"/>
  <c r="H128" i="39"/>
  <c r="G128" i="39"/>
  <c r="F128" i="39"/>
  <c r="E128" i="39"/>
  <c r="D128" i="39"/>
  <c r="AD19" i="39"/>
  <c r="AC19" i="39"/>
  <c r="AB19" i="39"/>
  <c r="AA19" i="39"/>
  <c r="Z19" i="39"/>
  <c r="Y19" i="39"/>
  <c r="X19" i="39"/>
  <c r="W19" i="39"/>
  <c r="V19" i="39"/>
  <c r="U19" i="39"/>
  <c r="T19" i="39"/>
  <c r="S19" i="39"/>
  <c r="R19" i="39"/>
  <c r="Q19" i="39"/>
  <c r="P19" i="39"/>
  <c r="O19" i="39"/>
  <c r="N19" i="39"/>
  <c r="M19" i="39"/>
  <c r="L19" i="39"/>
  <c r="K19" i="39"/>
  <c r="J19" i="39"/>
  <c r="I19" i="39"/>
  <c r="H19" i="39"/>
  <c r="G19" i="39"/>
  <c r="F19" i="39"/>
  <c r="E19" i="39"/>
  <c r="D19" i="39"/>
  <c r="AD104" i="39"/>
  <c r="AC104" i="39"/>
  <c r="AB104" i="39"/>
  <c r="AA104" i="39"/>
  <c r="Z104" i="39"/>
  <c r="Y104" i="39"/>
  <c r="X104" i="39"/>
  <c r="W104" i="39"/>
  <c r="V104" i="39"/>
  <c r="U104" i="39"/>
  <c r="T104" i="39"/>
  <c r="S104" i="39"/>
  <c r="R104" i="39"/>
  <c r="Q104" i="39"/>
  <c r="P104" i="39"/>
  <c r="O104" i="39"/>
  <c r="N104" i="39"/>
  <c r="M104" i="39"/>
  <c r="L104" i="39"/>
  <c r="K104" i="39"/>
  <c r="J104" i="39"/>
  <c r="I104" i="39"/>
  <c r="H104" i="39"/>
  <c r="G104" i="39"/>
  <c r="F104" i="39"/>
  <c r="E104" i="39"/>
  <c r="D104" i="39"/>
  <c r="AD80" i="39"/>
  <c r="AC80" i="39"/>
  <c r="AB80" i="39"/>
  <c r="AA80" i="39"/>
  <c r="Z80" i="39"/>
  <c r="Y80" i="39"/>
  <c r="X80" i="39"/>
  <c r="W80" i="39"/>
  <c r="V80" i="39"/>
  <c r="U80" i="39"/>
  <c r="T80" i="39"/>
  <c r="S80" i="39"/>
  <c r="R80" i="39"/>
  <c r="Q80" i="39"/>
  <c r="P80" i="39"/>
  <c r="O80" i="39"/>
  <c r="N80" i="39"/>
  <c r="M80" i="39"/>
  <c r="L80" i="39"/>
  <c r="K80" i="39"/>
  <c r="J80" i="39"/>
  <c r="I80" i="39"/>
  <c r="H80" i="39"/>
  <c r="G80" i="39"/>
  <c r="F80" i="39"/>
  <c r="E80" i="39"/>
  <c r="D80" i="39"/>
  <c r="AD42" i="39"/>
  <c r="AC42" i="39"/>
  <c r="AB42" i="39"/>
  <c r="AA42" i="39"/>
  <c r="Z42" i="39"/>
  <c r="Y42" i="39"/>
  <c r="X42" i="39"/>
  <c r="W42" i="39"/>
  <c r="V42" i="39"/>
  <c r="U42" i="39"/>
  <c r="T42" i="39"/>
  <c r="S42" i="39"/>
  <c r="R42" i="39"/>
  <c r="Q42" i="39"/>
  <c r="P42" i="39"/>
  <c r="O42" i="39"/>
  <c r="N42" i="39"/>
  <c r="M42" i="39"/>
  <c r="L42" i="39"/>
  <c r="K42" i="39"/>
  <c r="J42" i="39"/>
  <c r="I42" i="39"/>
  <c r="H42" i="39"/>
  <c r="G42" i="39"/>
  <c r="F42" i="39"/>
  <c r="E42" i="39"/>
  <c r="D42" i="39"/>
  <c r="AD62" i="39"/>
  <c r="AC62" i="39"/>
  <c r="AB62" i="39"/>
  <c r="AA62" i="39"/>
  <c r="Z62" i="39"/>
  <c r="Y62" i="39"/>
  <c r="X62" i="39"/>
  <c r="W62" i="39"/>
  <c r="V62" i="39"/>
  <c r="U62" i="39"/>
  <c r="T62" i="39"/>
  <c r="S62" i="39"/>
  <c r="R62" i="39"/>
  <c r="Q62" i="39"/>
  <c r="P62" i="39"/>
  <c r="O62" i="39"/>
  <c r="N62" i="39"/>
  <c r="M62" i="39"/>
  <c r="L62" i="39"/>
  <c r="K62" i="39"/>
  <c r="J62" i="39"/>
  <c r="I62" i="39"/>
  <c r="H62" i="39"/>
  <c r="G62" i="39"/>
  <c r="F62" i="39"/>
  <c r="E62" i="39"/>
  <c r="D62" i="39"/>
  <c r="AD31" i="39"/>
  <c r="AC31" i="39"/>
  <c r="AB31" i="39"/>
  <c r="AA31" i="39"/>
  <c r="Z31" i="39"/>
  <c r="Y31" i="39"/>
  <c r="X31" i="39"/>
  <c r="W31" i="39"/>
  <c r="V31" i="39"/>
  <c r="U31" i="39"/>
  <c r="T31" i="39"/>
  <c r="S31" i="39"/>
  <c r="R31" i="39"/>
  <c r="Q31" i="39"/>
  <c r="P31" i="39"/>
  <c r="O31" i="39"/>
  <c r="N31" i="39"/>
  <c r="M31" i="39"/>
  <c r="L31" i="39"/>
  <c r="K31" i="39"/>
  <c r="J31" i="39"/>
  <c r="I31" i="39"/>
  <c r="H31" i="39"/>
  <c r="G31" i="39"/>
  <c r="F31" i="39"/>
  <c r="E31" i="39"/>
  <c r="D31" i="39"/>
  <c r="AD5" i="39"/>
  <c r="AC5" i="39"/>
  <c r="AB5" i="39"/>
  <c r="AA5" i="39"/>
  <c r="Z5" i="39"/>
  <c r="Y5" i="39"/>
  <c r="X5" i="39"/>
  <c r="W5" i="39"/>
  <c r="V5" i="39"/>
  <c r="U5" i="39"/>
  <c r="T5" i="39"/>
  <c r="S5" i="39"/>
  <c r="R5" i="39"/>
  <c r="Q5" i="39"/>
  <c r="P5" i="39"/>
  <c r="O5" i="39"/>
  <c r="N5" i="39"/>
  <c r="M5" i="39"/>
  <c r="L5" i="39"/>
  <c r="K5" i="39"/>
  <c r="J5" i="39"/>
  <c r="I5" i="39"/>
  <c r="H5" i="39"/>
  <c r="G5" i="39"/>
  <c r="F5" i="39"/>
  <c r="E5" i="39"/>
  <c r="D5" i="39"/>
  <c r="AD12" i="39"/>
  <c r="AC12" i="39"/>
  <c r="AB12" i="39"/>
  <c r="AA12" i="39"/>
  <c r="Z12" i="39"/>
  <c r="Y12" i="39"/>
  <c r="X12" i="39"/>
  <c r="W12" i="39"/>
  <c r="V12" i="39"/>
  <c r="U12" i="39"/>
  <c r="T12" i="39"/>
  <c r="S12" i="39"/>
  <c r="R12" i="39"/>
  <c r="Q12" i="39"/>
  <c r="P12" i="39"/>
  <c r="O12" i="39"/>
  <c r="N12" i="39"/>
  <c r="M12" i="39"/>
  <c r="L12" i="39"/>
  <c r="K12" i="39"/>
  <c r="J12" i="39"/>
  <c r="I12" i="39"/>
  <c r="H12" i="39"/>
  <c r="G12" i="39"/>
  <c r="F12" i="39"/>
  <c r="E12" i="39"/>
  <c r="D12" i="39"/>
  <c r="I24" i="114"/>
  <c r="I28" i="114"/>
  <c r="I37" i="114"/>
  <c r="I41" i="114"/>
  <c r="I46" i="114"/>
  <c r="I62" i="114"/>
  <c r="I67" i="114"/>
  <c r="I75" i="114"/>
  <c r="I96" i="114"/>
  <c r="I109" i="114"/>
  <c r="I113" i="114"/>
  <c r="I117" i="114"/>
  <c r="I121" i="114"/>
  <c r="I125" i="114"/>
  <c r="I134" i="114"/>
  <c r="I138" i="114"/>
  <c r="I7" i="114"/>
  <c r="I11" i="114"/>
  <c r="I16" i="114"/>
  <c r="I29" i="114"/>
  <c r="I51" i="114"/>
  <c r="I59" i="114"/>
  <c r="I68" i="114"/>
  <c r="I85" i="114"/>
  <c r="I93" i="114"/>
  <c r="I101" i="114"/>
  <c r="I110" i="114"/>
  <c r="I126" i="114"/>
  <c r="I22" i="114"/>
  <c r="I26" i="114"/>
  <c r="I30" i="114"/>
  <c r="I35" i="114"/>
  <c r="I39" i="114"/>
  <c r="I65" i="114"/>
  <c r="I69" i="114"/>
  <c r="I73" i="114"/>
  <c r="I77" i="114"/>
  <c r="I107" i="114"/>
  <c r="I111" i="114"/>
  <c r="I119" i="114"/>
  <c r="I127" i="114"/>
  <c r="I132" i="114"/>
  <c r="I136" i="114"/>
  <c r="I9" i="114"/>
  <c r="I14" i="114"/>
  <c r="I18" i="114"/>
  <c r="I40" i="114"/>
  <c r="I45" i="114"/>
  <c r="I49" i="114"/>
  <c r="I53" i="114"/>
  <c r="I57" i="114"/>
  <c r="I61" i="114"/>
  <c r="I74" i="114"/>
  <c r="I83" i="114"/>
  <c r="I87" i="114"/>
  <c r="I91" i="114"/>
  <c r="I95" i="114"/>
  <c r="I99" i="114"/>
  <c r="I103" i="114"/>
  <c r="I112" i="114"/>
  <c r="U66" i="192"/>
  <c r="E17" i="114"/>
  <c r="E26" i="114"/>
  <c r="E35" i="114"/>
  <c r="E8" i="114"/>
  <c r="C20" i="114"/>
  <c r="C63" i="114"/>
  <c r="L1" i="16"/>
  <c r="L48" i="192"/>
  <c r="L83" i="192"/>
  <c r="L97" i="192"/>
  <c r="L111" i="192"/>
  <c r="L115" i="192"/>
  <c r="L119" i="192"/>
  <c r="L135" i="192"/>
  <c r="L139" i="192"/>
  <c r="N91" i="192"/>
  <c r="K132" i="192"/>
  <c r="L132" i="192" s="1"/>
  <c r="L133" i="192"/>
  <c r="N78" i="192"/>
  <c r="N83" i="192"/>
  <c r="N93" i="192"/>
  <c r="N110" i="192"/>
  <c r="N114" i="192"/>
  <c r="N118" i="192"/>
  <c r="N135" i="192"/>
  <c r="N139" i="192"/>
  <c r="K46" i="192"/>
  <c r="N77" i="192"/>
  <c r="E16" i="192"/>
  <c r="E35" i="192"/>
  <c r="C4" i="80"/>
  <c r="AG83" i="192"/>
  <c r="T83" i="192" s="1"/>
  <c r="AG95" i="192"/>
  <c r="H95" i="192" s="1"/>
  <c r="AG97" i="192"/>
  <c r="D97" i="192" s="1"/>
  <c r="AG100" i="192"/>
  <c r="T100" i="192" s="1"/>
  <c r="AG107" i="192"/>
  <c r="J107" i="192" s="1"/>
  <c r="AG110" i="192"/>
  <c r="T110" i="192" s="1"/>
  <c r="AG111" i="192"/>
  <c r="AG112" i="192"/>
  <c r="D112" i="192" s="1"/>
  <c r="AG114" i="192"/>
  <c r="H114" i="192" s="1"/>
  <c r="AG115" i="192"/>
  <c r="V115" i="192" s="1"/>
  <c r="AG119" i="192"/>
  <c r="D119" i="192" s="1"/>
  <c r="AG134" i="192"/>
  <c r="D134" i="192" s="1"/>
  <c r="AG137" i="192"/>
  <c r="D137" i="192" s="1"/>
  <c r="AG141" i="192"/>
  <c r="D141" i="192" s="1"/>
  <c r="AG142" i="192"/>
  <c r="H142" i="192" s="1"/>
  <c r="AG120" i="192"/>
  <c r="J120" i="192" s="1"/>
  <c r="Y4" i="187"/>
  <c r="C6" i="114"/>
  <c r="C13" i="114"/>
  <c r="C32" i="114"/>
  <c r="O32" i="114" s="1"/>
  <c r="C43" i="114"/>
  <c r="C81" i="114"/>
  <c r="C129" i="114"/>
  <c r="O129" i="114" s="1"/>
  <c r="C105" i="114"/>
  <c r="G116" i="114"/>
  <c r="G16" i="114"/>
  <c r="Z4" i="187"/>
  <c r="AQ4" i="39"/>
  <c r="C11" i="80"/>
  <c r="C10" i="80" s="1"/>
  <c r="AG88" i="192"/>
  <c r="AG64" i="192"/>
  <c r="AG68" i="192"/>
  <c r="AG101" i="192"/>
  <c r="J101" i="192" s="1"/>
  <c r="X4" i="187"/>
  <c r="AP4" i="39"/>
  <c r="D9" i="80"/>
  <c r="D8" i="80" s="1"/>
  <c r="D11" i="80"/>
  <c r="D10" i="80" s="1"/>
  <c r="AG57" i="192"/>
  <c r="T57" i="192" s="1"/>
  <c r="AG103" i="192"/>
  <c r="H103" i="192" s="1"/>
  <c r="AG102" i="192"/>
  <c r="V102" i="192" s="1"/>
  <c r="AG105" i="192"/>
  <c r="T105" i="192" s="1"/>
  <c r="AG113" i="192"/>
  <c r="D113" i="192" s="1"/>
  <c r="AG118" i="192"/>
  <c r="T118" i="192" s="1"/>
  <c r="AG136" i="192"/>
  <c r="T136" i="192" s="1"/>
  <c r="AG139" i="192"/>
  <c r="T139" i="192" s="1"/>
  <c r="AG109" i="192"/>
  <c r="T109" i="192" s="1"/>
  <c r="AG117" i="192"/>
  <c r="D117" i="192" s="1"/>
  <c r="S132" i="192"/>
  <c r="AG133" i="192"/>
  <c r="F133" i="192" s="1"/>
  <c r="AG135" i="192"/>
  <c r="T135" i="192" s="1"/>
  <c r="AG138" i="192"/>
  <c r="T138" i="192" s="1"/>
  <c r="AG140" i="192"/>
  <c r="T140" i="192" s="1"/>
  <c r="AG116" i="192"/>
  <c r="T116" i="192" s="1"/>
  <c r="U84" i="192"/>
  <c r="AG92" i="192"/>
  <c r="V92" i="192" s="1"/>
  <c r="AG86" i="192"/>
  <c r="D86" i="192" s="1"/>
  <c r="AG98" i="192"/>
  <c r="H98" i="192" s="1"/>
  <c r="I16" i="192"/>
  <c r="I108" i="192"/>
  <c r="G132" i="192"/>
  <c r="AG94" i="192"/>
  <c r="J94" i="192" s="1"/>
  <c r="I132" i="192"/>
  <c r="G108" i="192"/>
  <c r="I9" i="192"/>
  <c r="E132" i="192"/>
  <c r="E108" i="192"/>
  <c r="E66" i="192"/>
  <c r="AA44" i="207"/>
  <c r="AC44" i="207"/>
  <c r="Z33" i="207"/>
  <c r="Z82" i="207"/>
  <c r="Z130" i="207"/>
  <c r="AA82" i="207"/>
  <c r="AB130" i="207"/>
  <c r="AC82" i="207"/>
  <c r="Z7" i="207"/>
  <c r="Z21" i="207"/>
  <c r="Z106" i="207"/>
  <c r="AA130" i="207"/>
  <c r="AA106" i="207"/>
  <c r="AB44" i="207"/>
  <c r="AB33" i="207"/>
  <c r="AB106" i="207"/>
  <c r="Z44" i="207"/>
  <c r="AA33" i="207"/>
  <c r="AB82" i="207"/>
  <c r="AC33" i="207"/>
  <c r="AD82" i="207"/>
  <c r="AD130" i="207"/>
  <c r="AE82" i="207"/>
  <c r="AF44" i="207"/>
  <c r="AF130" i="207"/>
  <c r="AG44" i="207"/>
  <c r="AH44" i="207"/>
  <c r="AI44" i="207"/>
  <c r="AJ82" i="207"/>
  <c r="AD33" i="207"/>
  <c r="AE130" i="207"/>
  <c r="AF82" i="207"/>
  <c r="AF33" i="207"/>
  <c r="AG82" i="207"/>
  <c r="AH82" i="207"/>
  <c r="AI82" i="207"/>
  <c r="AJ130" i="207"/>
  <c r="AK130" i="207"/>
  <c r="AK106" i="207"/>
  <c r="AC130" i="207"/>
  <c r="AC106" i="207"/>
  <c r="AD106" i="207"/>
  <c r="AE33" i="207"/>
  <c r="AE106" i="207"/>
  <c r="AF106" i="207"/>
  <c r="AG130" i="207"/>
  <c r="AG106" i="207"/>
  <c r="AH130" i="207"/>
  <c r="AH106" i="207"/>
  <c r="AI130" i="207"/>
  <c r="AI106" i="207"/>
  <c r="AJ33" i="207"/>
  <c r="AJ106" i="207"/>
  <c r="AK44" i="207"/>
  <c r="AK82" i="207"/>
  <c r="AD44" i="207"/>
  <c r="AE44" i="207"/>
  <c r="AG33" i="207"/>
  <c r="AH33" i="207"/>
  <c r="AI33" i="207"/>
  <c r="AJ44" i="207"/>
  <c r="AK33" i="207"/>
  <c r="AL82" i="207"/>
  <c r="AM130" i="207"/>
  <c r="AN82" i="207"/>
  <c r="AO82" i="207"/>
  <c r="AT44" i="207"/>
  <c r="AV44" i="207"/>
  <c r="AL106" i="207"/>
  <c r="AM33" i="207"/>
  <c r="AM106" i="207"/>
  <c r="AQ130" i="207"/>
  <c r="AL33" i="207"/>
  <c r="AM44" i="207"/>
  <c r="AN33" i="207"/>
  <c r="AN106" i="207"/>
  <c r="AP33" i="207"/>
  <c r="AP44" i="207"/>
  <c r="AR82" i="207"/>
  <c r="AL44" i="207"/>
  <c r="AL130" i="207"/>
  <c r="AM82" i="207"/>
  <c r="AN44" i="207"/>
  <c r="AN130" i="207"/>
  <c r="AO44" i="207"/>
  <c r="AO33" i="207"/>
  <c r="AP130" i="207"/>
  <c r="AQ44" i="207"/>
  <c r="AR106" i="207"/>
  <c r="AO106" i="207"/>
  <c r="AP82" i="207"/>
  <c r="AP106" i="207"/>
  <c r="AQ106" i="207"/>
  <c r="AR130" i="207"/>
  <c r="AS82" i="207"/>
  <c r="AS33" i="207"/>
  <c r="AO130" i="207"/>
  <c r="AQ82" i="207"/>
  <c r="AS130" i="207"/>
  <c r="AT130" i="207"/>
  <c r="AT106" i="207"/>
  <c r="AV130" i="207"/>
  <c r="AQ33" i="207"/>
  <c r="AR44" i="207"/>
  <c r="AS106" i="207"/>
  <c r="AV106" i="207"/>
  <c r="AR33" i="207"/>
  <c r="AS44" i="207"/>
  <c r="AT82" i="207"/>
  <c r="AV82" i="207"/>
  <c r="AT33" i="207"/>
  <c r="AV33" i="207"/>
  <c r="AA4" i="187"/>
  <c r="W4" i="187"/>
  <c r="AR4" i="39"/>
  <c r="D110" i="192"/>
  <c r="J137" i="192"/>
  <c r="J110" i="192"/>
  <c r="H110" i="192"/>
  <c r="O20" i="114"/>
  <c r="O81" i="114"/>
  <c r="O13" i="114"/>
  <c r="O105" i="114"/>
  <c r="O63" i="114"/>
  <c r="F110" i="192"/>
  <c r="V141" i="192"/>
  <c r="AE46" i="192"/>
  <c r="AE84" i="192"/>
  <c r="AA46" i="192"/>
  <c r="AE35" i="192"/>
  <c r="AA132" i="192"/>
  <c r="AE23" i="192"/>
  <c r="AE9" i="192"/>
  <c r="AA35" i="192"/>
  <c r="AE132" i="192"/>
  <c r="AE108" i="192"/>
  <c r="AF108" i="192" s="1"/>
  <c r="AE66" i="192"/>
  <c r="AA16" i="192"/>
  <c r="AA23" i="192"/>
  <c r="AA9" i="192"/>
  <c r="AA84" i="192"/>
  <c r="AA66" i="192"/>
  <c r="AE16" i="192"/>
  <c r="O132" i="192"/>
  <c r="O108" i="192"/>
  <c r="O66" i="192"/>
  <c r="AH66" i="192" s="1"/>
  <c r="Q132" i="192"/>
  <c r="AH132" i="192" s="1"/>
  <c r="Q108" i="192"/>
  <c r="Q66" i="192"/>
  <c r="O23" i="192"/>
  <c r="Q16" i="192"/>
  <c r="Q84" i="192"/>
  <c r="R84" i="192" s="1"/>
  <c r="Q46" i="192"/>
  <c r="Q35" i="192"/>
  <c r="Q23" i="192"/>
  <c r="P23" i="192" s="1"/>
  <c r="O16" i="192"/>
  <c r="Q9" i="192"/>
  <c r="O84" i="192"/>
  <c r="AH84" i="192" s="1"/>
  <c r="O46" i="192"/>
  <c r="O35" i="192"/>
  <c r="P35" i="192" s="1"/>
  <c r="O9" i="192"/>
  <c r="V111" i="192"/>
  <c r="T142" i="192"/>
  <c r="F142" i="192"/>
  <c r="V54" i="192"/>
  <c r="H118" i="192"/>
  <c r="D118" i="192"/>
  <c r="V133" i="192"/>
  <c r="D133" i="192"/>
  <c r="D116" i="192"/>
  <c r="V116" i="192"/>
  <c r="R108" i="192"/>
  <c r="R132" i="192"/>
  <c r="P46" i="192"/>
  <c r="AH46" i="192"/>
  <c r="R16" i="192"/>
  <c r="P84" i="192"/>
  <c r="AH23" i="192"/>
  <c r="R66" i="192"/>
  <c r="P108" i="192"/>
  <c r="AH108" i="192"/>
  <c r="AD108" i="192" s="1"/>
  <c r="P16" i="192"/>
  <c r="AH16" i="192"/>
  <c r="P132" i="192"/>
  <c r="Z108" i="192"/>
  <c r="AB46" i="192"/>
  <c r="L135" i="193"/>
  <c r="N133" i="193"/>
  <c r="L138" i="193"/>
  <c r="N138" i="193"/>
  <c r="L55" i="193"/>
  <c r="L53" i="193"/>
  <c r="L50" i="193"/>
  <c r="L52" i="193"/>
  <c r="L70" i="193"/>
  <c r="N137" i="193"/>
  <c r="N135" i="193"/>
  <c r="N24" i="193"/>
  <c r="N65" i="193"/>
  <c r="L133" i="193"/>
  <c r="N42" i="193"/>
  <c r="L136" i="193"/>
  <c r="L17" i="193"/>
  <c r="L45" i="193"/>
  <c r="L87" i="193"/>
  <c r="L10" i="193"/>
  <c r="L83" i="193"/>
  <c r="L95" i="193"/>
  <c r="L74" i="193"/>
  <c r="L8" i="193"/>
  <c r="L82" i="193"/>
  <c r="L57" i="193"/>
  <c r="N93" i="193"/>
  <c r="N139" i="193"/>
  <c r="L86" i="193"/>
  <c r="L9" i="193"/>
  <c r="L44" i="193"/>
  <c r="L35" i="193"/>
  <c r="L137" i="193"/>
  <c r="L22" i="193"/>
  <c r="L47" i="193"/>
  <c r="L134" i="193"/>
  <c r="N53" i="193"/>
  <c r="N132" i="193"/>
  <c r="N136" i="193"/>
  <c r="N35" i="193"/>
  <c r="N50" i="193"/>
  <c r="N52" i="193"/>
  <c r="N70" i="193"/>
  <c r="N134" i="193"/>
  <c r="N99" i="193"/>
  <c r="N75" i="193"/>
  <c r="N69" i="193"/>
  <c r="N91" i="193"/>
  <c r="N97" i="193"/>
  <c r="L12" i="193"/>
  <c r="L33" i="193"/>
  <c r="L49" i="193"/>
  <c r="L69" i="193"/>
  <c r="L91" i="193"/>
  <c r="L97" i="193"/>
  <c r="L99" i="193"/>
  <c r="L75" i="193"/>
  <c r="L93" i="193"/>
  <c r="L139" i="193"/>
  <c r="L130" i="193"/>
  <c r="L42" i="193"/>
  <c r="L24" i="193"/>
  <c r="L65" i="193"/>
  <c r="N57" i="193"/>
  <c r="L21" i="193"/>
  <c r="L84" i="193"/>
  <c r="L58" i="193"/>
  <c r="C58" i="193" s="1"/>
  <c r="L71" i="193"/>
  <c r="L118" i="193"/>
  <c r="L78" i="193"/>
  <c r="L26" i="193"/>
  <c r="L109" i="193"/>
  <c r="L38" i="193"/>
  <c r="L23" i="193"/>
  <c r="L131" i="193"/>
  <c r="L19" i="193"/>
  <c r="N22" i="193"/>
  <c r="N47" i="193"/>
  <c r="N8" i="193"/>
  <c r="N82" i="193"/>
  <c r="N17" i="193"/>
  <c r="N45" i="193"/>
  <c r="N87" i="193"/>
  <c r="N10" i="193"/>
  <c r="N83" i="193"/>
  <c r="N95" i="193"/>
  <c r="N74" i="193"/>
  <c r="N130" i="193"/>
  <c r="N12" i="193"/>
  <c r="N33" i="193"/>
  <c r="N49" i="193"/>
  <c r="L7" i="193"/>
  <c r="N21" i="193"/>
  <c r="N84" i="193"/>
  <c r="N58" i="193"/>
  <c r="N71" i="193"/>
  <c r="N118" i="193"/>
  <c r="N78" i="193"/>
  <c r="N26" i="193"/>
  <c r="N109" i="193"/>
  <c r="N38" i="193"/>
  <c r="N23" i="193"/>
  <c r="N131" i="193"/>
  <c r="N19" i="193"/>
  <c r="N55" i="193"/>
  <c r="L107" i="193"/>
  <c r="L122" i="193"/>
  <c r="L79" i="193"/>
  <c r="L94" i="193"/>
  <c r="L121" i="193"/>
  <c r="L126" i="193"/>
  <c r="L31" i="193"/>
  <c r="L14" i="193"/>
  <c r="L108" i="193"/>
  <c r="L77" i="193"/>
  <c r="L25" i="193"/>
  <c r="L132" i="193"/>
  <c r="N107" i="193"/>
  <c r="N122" i="193"/>
  <c r="N79" i="193"/>
  <c r="N94" i="193"/>
  <c r="N121" i="193"/>
  <c r="N126" i="193"/>
  <c r="N31" i="193"/>
  <c r="N14" i="193"/>
  <c r="N108" i="193"/>
  <c r="N77" i="193"/>
  <c r="N25" i="193"/>
  <c r="N44" i="193"/>
  <c r="N86" i="193"/>
  <c r="N9" i="193"/>
  <c r="L37" i="193"/>
  <c r="L112" i="193"/>
  <c r="L104" i="193"/>
  <c r="L101" i="193"/>
  <c r="L100" i="193"/>
  <c r="L28" i="193"/>
  <c r="L111" i="193"/>
  <c r="L39" i="193"/>
  <c r="L85" i="193"/>
  <c r="L120" i="193"/>
  <c r="L62" i="193"/>
  <c r="L90" i="193"/>
  <c r="L96" i="193"/>
  <c r="L98" i="193"/>
  <c r="L60" i="193"/>
  <c r="L72" i="193"/>
  <c r="L92" i="193"/>
  <c r="L59" i="193"/>
  <c r="L88" i="193"/>
  <c r="L11" i="193"/>
  <c r="L106" i="193"/>
  <c r="L102" i="193"/>
  <c r="L76" i="193"/>
  <c r="L119" i="193"/>
  <c r="L30" i="193"/>
  <c r="L48" i="193"/>
  <c r="L51" i="193"/>
  <c r="L16" i="193"/>
  <c r="L34" i="193"/>
  <c r="L67" i="193"/>
  <c r="L116" i="193"/>
  <c r="L124" i="193"/>
  <c r="L40" i="193"/>
  <c r="L68" i="193"/>
  <c r="L117" i="193"/>
  <c r="L125" i="193"/>
  <c r="L128" i="193"/>
  <c r="L80" i="193"/>
  <c r="L27" i="193"/>
  <c r="L110" i="193"/>
  <c r="L103" i="193"/>
  <c r="L29" i="193"/>
  <c r="L66" i="193"/>
  <c r="L73" i="193"/>
  <c r="L56" i="193"/>
  <c r="L54" i="193"/>
  <c r="L114" i="193"/>
  <c r="L123" i="193"/>
  <c r="L127" i="193"/>
  <c r="L41" i="193"/>
  <c r="L15" i="193"/>
  <c r="L64" i="193"/>
  <c r="L115" i="193"/>
  <c r="L18" i="193"/>
  <c r="L46" i="193"/>
  <c r="L113" i="193"/>
  <c r="L61" i="193"/>
  <c r="L89" i="193"/>
  <c r="L36" i="193"/>
  <c r="N113" i="193"/>
  <c r="N61" i="193"/>
  <c r="N89" i="193"/>
  <c r="N36" i="193"/>
  <c r="N7" i="193"/>
  <c r="N46" i="193"/>
  <c r="N37" i="193"/>
  <c r="N112" i="193"/>
  <c r="N104" i="193"/>
  <c r="N101" i="193"/>
  <c r="N100" i="193"/>
  <c r="N28" i="193"/>
  <c r="N111" i="193"/>
  <c r="N39" i="193"/>
  <c r="N85" i="193"/>
  <c r="N120" i="193"/>
  <c r="N62" i="193"/>
  <c r="N90" i="193"/>
  <c r="N96" i="193"/>
  <c r="N98" i="193"/>
  <c r="N60" i="193"/>
  <c r="C60" i="193" s="1"/>
  <c r="N72" i="193"/>
  <c r="N92" i="193"/>
  <c r="N59" i="193"/>
  <c r="N88" i="193"/>
  <c r="N11" i="193"/>
  <c r="N106" i="193"/>
  <c r="N102" i="193"/>
  <c r="N76" i="193"/>
  <c r="N119" i="193"/>
  <c r="N30" i="193"/>
  <c r="N48" i="193"/>
  <c r="N51" i="193"/>
  <c r="N16" i="193"/>
  <c r="N34" i="193"/>
  <c r="N67" i="193"/>
  <c r="N116" i="193"/>
  <c r="N124" i="193"/>
  <c r="N40" i="193"/>
  <c r="N68" i="193"/>
  <c r="N117" i="193"/>
  <c r="N125" i="193"/>
  <c r="N128" i="193"/>
  <c r="N80" i="193"/>
  <c r="N27" i="193"/>
  <c r="N110" i="193"/>
  <c r="N103" i="193"/>
  <c r="N29" i="193"/>
  <c r="N66" i="193"/>
  <c r="N73" i="193"/>
  <c r="N56" i="193"/>
  <c r="N54" i="193"/>
  <c r="N114" i="193"/>
  <c r="N123" i="193"/>
  <c r="N127" i="193"/>
  <c r="N41" i="193"/>
  <c r="N15" i="193"/>
  <c r="N64" i="193"/>
  <c r="N115" i="193"/>
  <c r="N18" i="193"/>
  <c r="J133" i="193"/>
  <c r="J139" i="193"/>
  <c r="J136" i="193"/>
  <c r="J137" i="193"/>
  <c r="J132" i="193"/>
  <c r="J57" i="193"/>
  <c r="J53" i="193"/>
  <c r="J135" i="193"/>
  <c r="J65" i="193"/>
  <c r="J138" i="193"/>
  <c r="J55" i="193"/>
  <c r="J25" i="193"/>
  <c r="J93" i="193"/>
  <c r="J108" i="193"/>
  <c r="J77" i="193"/>
  <c r="J22" i="193"/>
  <c r="J47" i="193"/>
  <c r="J134" i="193"/>
  <c r="J42" i="193"/>
  <c r="J24" i="193"/>
  <c r="J97" i="193"/>
  <c r="J99" i="193"/>
  <c r="J75" i="193"/>
  <c r="J50" i="193"/>
  <c r="J52" i="193"/>
  <c r="C52" i="193" s="1"/>
  <c r="J70" i="193"/>
  <c r="J35" i="193"/>
  <c r="J49" i="193"/>
  <c r="J69" i="193"/>
  <c r="J91" i="193"/>
  <c r="J84" i="193"/>
  <c r="J58" i="193"/>
  <c r="J71" i="193"/>
  <c r="J118" i="193"/>
  <c r="J78" i="193"/>
  <c r="J26" i="193"/>
  <c r="J109" i="193"/>
  <c r="J38" i="193"/>
  <c r="J23" i="193"/>
  <c r="J131" i="193"/>
  <c r="J19" i="193"/>
  <c r="J21" i="193"/>
  <c r="J86" i="193"/>
  <c r="J9" i="193"/>
  <c r="J44" i="193"/>
  <c r="J82" i="193"/>
  <c r="J17" i="193"/>
  <c r="J45" i="193"/>
  <c r="J87" i="193"/>
  <c r="C87" i="193" s="1"/>
  <c r="J10" i="193"/>
  <c r="J83" i="193"/>
  <c r="J95" i="193"/>
  <c r="J74" i="193"/>
  <c r="J8" i="193"/>
  <c r="J14" i="193"/>
  <c r="J107" i="193"/>
  <c r="J122" i="193"/>
  <c r="J79" i="193"/>
  <c r="J94" i="193"/>
  <c r="J121" i="193"/>
  <c r="J126" i="193"/>
  <c r="J31" i="193"/>
  <c r="J130" i="193"/>
  <c r="J12" i="193"/>
  <c r="J33" i="193"/>
  <c r="C33" i="193" s="1"/>
  <c r="J37" i="193"/>
  <c r="J112" i="193"/>
  <c r="J104" i="193"/>
  <c r="J101" i="193"/>
  <c r="J100" i="193"/>
  <c r="J28" i="193"/>
  <c r="J111" i="193"/>
  <c r="J39" i="193"/>
  <c r="J85" i="193"/>
  <c r="J120" i="193"/>
  <c r="J62" i="193"/>
  <c r="J90" i="193"/>
  <c r="J96" i="193"/>
  <c r="C96" i="193" s="1"/>
  <c r="J98" i="193"/>
  <c r="J60" i="193"/>
  <c r="J72" i="193"/>
  <c r="J92" i="193"/>
  <c r="J59" i="193"/>
  <c r="J88" i="193"/>
  <c r="J11" i="193"/>
  <c r="J106" i="193"/>
  <c r="J102" i="193"/>
  <c r="J76" i="193"/>
  <c r="J119" i="193"/>
  <c r="J30" i="193"/>
  <c r="J48" i="193"/>
  <c r="J51" i="193"/>
  <c r="J16" i="193"/>
  <c r="J34" i="193"/>
  <c r="J67" i="193"/>
  <c r="J116" i="193"/>
  <c r="J124" i="193"/>
  <c r="J40" i="193"/>
  <c r="J68" i="193"/>
  <c r="J117" i="193"/>
  <c r="J125" i="193"/>
  <c r="J128" i="193"/>
  <c r="J80" i="193"/>
  <c r="J27" i="193"/>
  <c r="J110" i="193"/>
  <c r="J103" i="193"/>
  <c r="J29" i="193"/>
  <c r="J66" i="193"/>
  <c r="J73" i="193"/>
  <c r="J56" i="193"/>
  <c r="J54" i="193"/>
  <c r="J114" i="193"/>
  <c r="J123" i="193"/>
  <c r="J127" i="193"/>
  <c r="J41" i="193"/>
  <c r="P41" i="193" s="1"/>
  <c r="J15" i="193"/>
  <c r="J64" i="193"/>
  <c r="J115" i="193"/>
  <c r="J18" i="193"/>
  <c r="J46" i="193"/>
  <c r="J113" i="193"/>
  <c r="J61" i="193"/>
  <c r="J89" i="193"/>
  <c r="J36" i="193"/>
  <c r="J7" i="193"/>
  <c r="C17" i="193"/>
  <c r="C28" i="193"/>
  <c r="C44" i="193"/>
  <c r="X23" i="192" l="1"/>
  <c r="X16" i="192"/>
  <c r="Y16" i="192"/>
  <c r="AX14" i="207"/>
  <c r="D81" i="225"/>
  <c r="P54" i="193"/>
  <c r="K54" i="193" s="1"/>
  <c r="C86" i="193"/>
  <c r="F63" i="193"/>
  <c r="F81" i="193"/>
  <c r="F105" i="193"/>
  <c r="C137" i="193"/>
  <c r="H105" i="193"/>
  <c r="P27" i="193"/>
  <c r="K27" i="193" s="1"/>
  <c r="P111" i="193"/>
  <c r="C23" i="193"/>
  <c r="H81" i="193"/>
  <c r="C39" i="193"/>
  <c r="C117" i="193"/>
  <c r="O107" i="193"/>
  <c r="C84" i="193"/>
  <c r="C122" i="193"/>
  <c r="J20" i="193"/>
  <c r="F6" i="193"/>
  <c r="C76" i="193"/>
  <c r="P47" i="193"/>
  <c r="K47" i="193" s="1"/>
  <c r="P65" i="193"/>
  <c r="G65" i="193" s="1"/>
  <c r="P114" i="193"/>
  <c r="K114" i="193" s="1"/>
  <c r="H43" i="193"/>
  <c r="C16" i="193"/>
  <c r="C108" i="193"/>
  <c r="C125" i="193"/>
  <c r="P100" i="193"/>
  <c r="K100" i="193" s="1"/>
  <c r="P130" i="193"/>
  <c r="G130" i="193" s="1"/>
  <c r="C35" i="193"/>
  <c r="C51" i="193"/>
  <c r="P104" i="193"/>
  <c r="O104" i="193" s="1"/>
  <c r="C74" i="193"/>
  <c r="P97" i="193"/>
  <c r="G97" i="193" s="1"/>
  <c r="AE8" i="192"/>
  <c r="AC9" i="192"/>
  <c r="AC35" i="192"/>
  <c r="AC46" i="192"/>
  <c r="AD46" i="192" s="1"/>
  <c r="AC132" i="192"/>
  <c r="AF17" i="192"/>
  <c r="R18" i="192"/>
  <c r="R27" i="192"/>
  <c r="R36" i="192"/>
  <c r="R44" i="192"/>
  <c r="R53" i="192"/>
  <c r="R70" i="192"/>
  <c r="R87" i="192"/>
  <c r="R95" i="192"/>
  <c r="AD34" i="192"/>
  <c r="AD43" i="192"/>
  <c r="AD69" i="192"/>
  <c r="AD77" i="192"/>
  <c r="AD94" i="192"/>
  <c r="AD102" i="192"/>
  <c r="AD111" i="192"/>
  <c r="AD119" i="192"/>
  <c r="AD127" i="192"/>
  <c r="AB23" i="192"/>
  <c r="R35" i="192"/>
  <c r="AB16" i="192"/>
  <c r="AB56" i="192"/>
  <c r="AH12" i="192"/>
  <c r="R21" i="192"/>
  <c r="R39" i="192"/>
  <c r="R48" i="192"/>
  <c r="R64" i="192"/>
  <c r="R73" i="192"/>
  <c r="R81" i="192"/>
  <c r="R90" i="192"/>
  <c r="R98" i="192"/>
  <c r="R115" i="192"/>
  <c r="R123" i="192"/>
  <c r="R131" i="192"/>
  <c r="AB17" i="192"/>
  <c r="AB34" i="192"/>
  <c r="AB43" i="192"/>
  <c r="AB77" i="192"/>
  <c r="AB86" i="192"/>
  <c r="AB94" i="192"/>
  <c r="AB111" i="192"/>
  <c r="AB119" i="192"/>
  <c r="AB127" i="192"/>
  <c r="R26" i="192"/>
  <c r="AD56" i="192"/>
  <c r="AF42" i="192"/>
  <c r="AF68" i="192"/>
  <c r="R46" i="192"/>
  <c r="AF46" i="192"/>
  <c r="P83" i="192"/>
  <c r="AH92" i="192"/>
  <c r="AH100" i="192"/>
  <c r="R125" i="192"/>
  <c r="AF43" i="192"/>
  <c r="AF69" i="192"/>
  <c r="O8" i="192"/>
  <c r="Z56" i="192"/>
  <c r="AH9" i="192"/>
  <c r="AB84" i="192"/>
  <c r="R43" i="192"/>
  <c r="R60" i="192"/>
  <c r="R94" i="192"/>
  <c r="R111" i="192"/>
  <c r="R127" i="192"/>
  <c r="AB30" i="192"/>
  <c r="AB48" i="192"/>
  <c r="AD76" i="192"/>
  <c r="AD85" i="192"/>
  <c r="V75" i="192"/>
  <c r="J119" i="192"/>
  <c r="T67" i="192"/>
  <c r="J53" i="192"/>
  <c r="H92" i="192"/>
  <c r="H63" i="192"/>
  <c r="J67" i="192"/>
  <c r="J76" i="192"/>
  <c r="J78" i="192"/>
  <c r="F119" i="192"/>
  <c r="F140" i="192"/>
  <c r="U35" i="192"/>
  <c r="V67" i="192"/>
  <c r="T75" i="192"/>
  <c r="V95" i="192"/>
  <c r="S16" i="192"/>
  <c r="S23" i="192"/>
  <c r="S9" i="192"/>
  <c r="AG51" i="192"/>
  <c r="D51" i="192" s="1"/>
  <c r="AG74" i="192"/>
  <c r="T74" i="192" s="1"/>
  <c r="AG76" i="192"/>
  <c r="V76" i="192" s="1"/>
  <c r="AG77" i="192"/>
  <c r="T77" i="192" s="1"/>
  <c r="AG79" i="192"/>
  <c r="AG81" i="192"/>
  <c r="D136" i="192"/>
  <c r="D95" i="192"/>
  <c r="D53" i="192"/>
  <c r="D54" i="192"/>
  <c r="D59" i="192"/>
  <c r="D75" i="192"/>
  <c r="V53" i="192"/>
  <c r="F77" i="192"/>
  <c r="F103" i="192"/>
  <c r="F92" i="192"/>
  <c r="D63" i="192"/>
  <c r="H54" i="192"/>
  <c r="H59" i="192"/>
  <c r="H67" i="192"/>
  <c r="H74" i="192"/>
  <c r="H76" i="192"/>
  <c r="H77" i="192"/>
  <c r="K16" i="192"/>
  <c r="K23" i="192"/>
  <c r="L12" i="192"/>
  <c r="L17" i="192"/>
  <c r="L27" i="192"/>
  <c r="L34" i="192"/>
  <c r="L39" i="192"/>
  <c r="L43" i="192"/>
  <c r="L44" i="192"/>
  <c r="N45" i="192"/>
  <c r="M46" i="192"/>
  <c r="L13" i="192"/>
  <c r="L19" i="192"/>
  <c r="N25" i="192"/>
  <c r="N32" i="192"/>
  <c r="L41" i="192"/>
  <c r="N14" i="192"/>
  <c r="L18" i="192"/>
  <c r="N24" i="192"/>
  <c r="L31" i="192"/>
  <c r="N42" i="192"/>
  <c r="N11" i="192"/>
  <c r="N20" i="192"/>
  <c r="N28" i="192"/>
  <c r="N37" i="192"/>
  <c r="L21" i="192"/>
  <c r="N29" i="192"/>
  <c r="L36" i="192"/>
  <c r="N10" i="192"/>
  <c r="L22" i="192"/>
  <c r="L30" i="192"/>
  <c r="N38" i="192"/>
  <c r="N15" i="192"/>
  <c r="L26" i="192"/>
  <c r="N33" i="192"/>
  <c r="L40" i="192"/>
  <c r="N52" i="192"/>
  <c r="G66" i="192"/>
  <c r="G9" i="192"/>
  <c r="I23" i="192"/>
  <c r="D64" i="192"/>
  <c r="E8" i="192"/>
  <c r="I35" i="192"/>
  <c r="H62" i="192"/>
  <c r="F75" i="192"/>
  <c r="F125" i="192"/>
  <c r="G23" i="192"/>
  <c r="I66" i="192"/>
  <c r="F68" i="192"/>
  <c r="H78" i="192"/>
  <c r="AQ9" i="186"/>
  <c r="AE12" i="186"/>
  <c r="CZ34" i="39"/>
  <c r="DA34" i="39" s="1"/>
  <c r="CX34" i="39"/>
  <c r="CY34" i="39" s="1"/>
  <c r="T4" i="187"/>
  <c r="M4" i="187"/>
  <c r="AB66" i="192"/>
  <c r="AF66" i="192"/>
  <c r="M130" i="193"/>
  <c r="Z84" i="192"/>
  <c r="AF84" i="192"/>
  <c r="AF9" i="192"/>
  <c r="AD9" i="192"/>
  <c r="X9" i="192"/>
  <c r="AB9" i="192"/>
  <c r="AD132" i="192"/>
  <c r="AF132" i="192"/>
  <c r="Z132" i="192"/>
  <c r="AB132" i="192"/>
  <c r="P19" i="193"/>
  <c r="O19" i="193" s="1"/>
  <c r="AF23" i="192"/>
  <c r="P9" i="192"/>
  <c r="R23" i="192"/>
  <c r="T103" i="192"/>
  <c r="V136" i="192"/>
  <c r="T141" i="192"/>
  <c r="J95" i="192"/>
  <c r="V110" i="192"/>
  <c r="AG14" i="192"/>
  <c r="J14" i="192" s="1"/>
  <c r="AG31" i="192"/>
  <c r="AG32" i="192"/>
  <c r="AG34" i="192"/>
  <c r="AG37" i="192"/>
  <c r="F37" i="192" s="1"/>
  <c r="AG38" i="192"/>
  <c r="AG41" i="192"/>
  <c r="T41" i="192" s="1"/>
  <c r="AG42" i="192"/>
  <c r="D42" i="192" s="1"/>
  <c r="AG43" i="192"/>
  <c r="T43" i="192" s="1"/>
  <c r="AG44" i="192"/>
  <c r="AG45" i="192"/>
  <c r="AG48" i="192"/>
  <c r="T48" i="192" s="1"/>
  <c r="AG49" i="192"/>
  <c r="AG50" i="192"/>
  <c r="H50" i="192" s="1"/>
  <c r="L134" i="192"/>
  <c r="L136" i="192"/>
  <c r="L137" i="192"/>
  <c r="L138" i="192"/>
  <c r="L140" i="192"/>
  <c r="L141" i="192"/>
  <c r="L142" i="192"/>
  <c r="X21" i="192"/>
  <c r="Z21" i="192"/>
  <c r="AF21" i="192"/>
  <c r="AB21" i="192"/>
  <c r="X140" i="192"/>
  <c r="Z140" i="192"/>
  <c r="AD140" i="192"/>
  <c r="AF140" i="192"/>
  <c r="AB140" i="192"/>
  <c r="AC66" i="192"/>
  <c r="AD66" i="192" s="1"/>
  <c r="AF96" i="192"/>
  <c r="AH35" i="192"/>
  <c r="P66" i="192"/>
  <c r="D140" i="192"/>
  <c r="F95" i="192"/>
  <c r="O4" i="187"/>
  <c r="AH13" i="192"/>
  <c r="R13" i="192"/>
  <c r="P13" i="192"/>
  <c r="AH22" i="192"/>
  <c r="P22" i="192"/>
  <c r="AH31" i="192"/>
  <c r="AB31" i="192" s="1"/>
  <c r="R31" i="192"/>
  <c r="P40" i="192"/>
  <c r="R40" i="192"/>
  <c r="AH40" i="192"/>
  <c r="Z40" i="192" s="1"/>
  <c r="AH49" i="192"/>
  <c r="AB49" i="192" s="1"/>
  <c r="P49" i="192"/>
  <c r="AH65" i="192"/>
  <c r="AD65" i="192" s="1"/>
  <c r="P65" i="192"/>
  <c r="AH74" i="192"/>
  <c r="AD74" i="192" s="1"/>
  <c r="R74" i="192"/>
  <c r="P74" i="192"/>
  <c r="AH82" i="192"/>
  <c r="R82" i="192"/>
  <c r="P82" i="192"/>
  <c r="AH91" i="192"/>
  <c r="AB91" i="192" s="1"/>
  <c r="R91" i="192"/>
  <c r="P91" i="192"/>
  <c r="AH99" i="192"/>
  <c r="X99" i="192" s="1"/>
  <c r="P99" i="192"/>
  <c r="AH107" i="192"/>
  <c r="P107" i="192"/>
  <c r="P124" i="192"/>
  <c r="AH124" i="192"/>
  <c r="AB124" i="192" s="1"/>
  <c r="AH133" i="192"/>
  <c r="AB133" i="192" s="1"/>
  <c r="P133" i="192"/>
  <c r="R133" i="192"/>
  <c r="AH141" i="192"/>
  <c r="AB141" i="192" s="1"/>
  <c r="R141" i="192"/>
  <c r="P141" i="192"/>
  <c r="R61" i="192"/>
  <c r="P61" i="192"/>
  <c r="R78" i="192"/>
  <c r="P78" i="192"/>
  <c r="R103" i="192"/>
  <c r="P103" i="192"/>
  <c r="R112" i="192"/>
  <c r="AH112" i="192"/>
  <c r="X112" i="192" s="1"/>
  <c r="R120" i="192"/>
  <c r="AH120" i="192"/>
  <c r="P137" i="192"/>
  <c r="R137" i="192"/>
  <c r="AB13" i="192"/>
  <c r="AB82" i="192"/>
  <c r="AB99" i="192"/>
  <c r="AB107" i="192"/>
  <c r="AC16" i="192"/>
  <c r="AD16" i="192" s="1"/>
  <c r="AD17" i="192"/>
  <c r="AC23" i="192"/>
  <c r="AD23" i="192" s="1"/>
  <c r="AD86" i="192"/>
  <c r="AC84" i="192"/>
  <c r="AD84" i="192" s="1"/>
  <c r="S13" i="114"/>
  <c r="C57" i="193"/>
  <c r="AF16" i="192"/>
  <c r="V140" i="192"/>
  <c r="D92" i="192"/>
  <c r="N9" i="192"/>
  <c r="P109" i="193"/>
  <c r="M109" i="193" s="1"/>
  <c r="T92" i="192"/>
  <c r="F136" i="192"/>
  <c r="S6" i="114"/>
  <c r="K4" i="187"/>
  <c r="AH116" i="192"/>
  <c r="AB116" i="192" s="1"/>
  <c r="P31" i="192"/>
  <c r="P27" i="192"/>
  <c r="AF12" i="192"/>
  <c r="Z12" i="192"/>
  <c r="X12" i="192"/>
  <c r="AB136" i="192"/>
  <c r="AF92" i="192"/>
  <c r="I54" i="193"/>
  <c r="C41" i="193"/>
  <c r="D102" i="192"/>
  <c r="J136" i="192"/>
  <c r="J92" i="192"/>
  <c r="D142" i="192"/>
  <c r="H68" i="192"/>
  <c r="F141" i="192"/>
  <c r="AB12" i="192"/>
  <c r="P18" i="192"/>
  <c r="R57" i="192"/>
  <c r="R22" i="192"/>
  <c r="R49" i="192"/>
  <c r="R65" i="192"/>
  <c r="R99" i="192"/>
  <c r="R107" i="192"/>
  <c r="R116" i="192"/>
  <c r="AD12" i="192"/>
  <c r="R9" i="192"/>
  <c r="X10" i="192"/>
  <c r="AB10" i="192"/>
  <c r="Z10" i="192"/>
  <c r="AF10" i="192"/>
  <c r="AD10" i="192"/>
  <c r="X92" i="192"/>
  <c r="Z92" i="192"/>
  <c r="AD92" i="192"/>
  <c r="X100" i="192"/>
  <c r="AB100" i="192"/>
  <c r="AD91" i="192"/>
  <c r="AD116" i="192"/>
  <c r="P71" i="193"/>
  <c r="E71" i="193" s="1"/>
  <c r="L129" i="193"/>
  <c r="Q8" i="192"/>
  <c r="R8" i="192" s="1"/>
  <c r="H136" i="192"/>
  <c r="P95" i="192"/>
  <c r="AH57" i="192"/>
  <c r="F129" i="193"/>
  <c r="AV11" i="222"/>
  <c r="I84" i="222" s="1"/>
  <c r="AF30" i="192"/>
  <c r="AF119" i="192"/>
  <c r="AF102" i="192"/>
  <c r="R136" i="192"/>
  <c r="R102" i="192"/>
  <c r="R52" i="192"/>
  <c r="Z94" i="192"/>
  <c r="AH18" i="192"/>
  <c r="AH27" i="192"/>
  <c r="AB27" i="192" s="1"/>
  <c r="P36" i="192"/>
  <c r="P44" i="192"/>
  <c r="P53" i="192"/>
  <c r="AH61" i="192"/>
  <c r="AH70" i="192"/>
  <c r="AH78" i="192"/>
  <c r="AB78" i="192" s="1"/>
  <c r="AH87" i="192"/>
  <c r="X87" i="192" s="1"/>
  <c r="AH95" i="192"/>
  <c r="AB95" i="192" s="1"/>
  <c r="AH103" i="192"/>
  <c r="AB103" i="192" s="1"/>
  <c r="P112" i="192"/>
  <c r="P120" i="192"/>
  <c r="P128" i="192"/>
  <c r="AH137" i="192"/>
  <c r="P63" i="114"/>
  <c r="S63" i="114" s="1"/>
  <c r="P32" i="114"/>
  <c r="S32" i="114" s="1"/>
  <c r="W35" i="192"/>
  <c r="D130" i="192"/>
  <c r="Z48" i="192"/>
  <c r="P111" i="192"/>
  <c r="P69" i="192"/>
  <c r="R69" i="192"/>
  <c r="AH60" i="192"/>
  <c r="X60" i="192" s="1"/>
  <c r="AH26" i="192"/>
  <c r="AD26" i="192" s="1"/>
  <c r="P39" i="192"/>
  <c r="AF34" i="192"/>
  <c r="AA108" i="192"/>
  <c r="AB108" i="192" s="1"/>
  <c r="AV5" i="222"/>
  <c r="I17" i="222" s="1"/>
  <c r="L4" i="187"/>
  <c r="N131" i="192"/>
  <c r="N129" i="192"/>
  <c r="N128" i="192"/>
  <c r="N127" i="192"/>
  <c r="N126" i="192"/>
  <c r="N125" i="192"/>
  <c r="N123" i="192"/>
  <c r="N122" i="192"/>
  <c r="N121" i="192"/>
  <c r="X76" i="192"/>
  <c r="X48" i="192"/>
  <c r="X30" i="192"/>
  <c r="Z68" i="192"/>
  <c r="AH44" i="192"/>
  <c r="P119" i="192"/>
  <c r="P34" i="192"/>
  <c r="P102" i="192"/>
  <c r="P43" i="192"/>
  <c r="Z86" i="192"/>
  <c r="S33" i="114"/>
  <c r="AV8" i="222"/>
  <c r="I50" i="222" s="1"/>
  <c r="AF56" i="192"/>
  <c r="AF76" i="192"/>
  <c r="R17" i="192"/>
  <c r="AH64" i="192"/>
  <c r="AF77" i="192"/>
  <c r="P12" i="192"/>
  <c r="P21" i="192"/>
  <c r="P30" i="192"/>
  <c r="AH39" i="192"/>
  <c r="P48" i="192"/>
  <c r="P56" i="192"/>
  <c r="P64" i="192"/>
  <c r="P73" i="192"/>
  <c r="AH81" i="192"/>
  <c r="AH90" i="192"/>
  <c r="AD90" i="192" s="1"/>
  <c r="AH98" i="192"/>
  <c r="AB98" i="192" s="1"/>
  <c r="AH106" i="192"/>
  <c r="AH115" i="192"/>
  <c r="AD115" i="192" s="1"/>
  <c r="AH123" i="192"/>
  <c r="AH131" i="192"/>
  <c r="R5" i="114"/>
  <c r="P5" i="114" s="1"/>
  <c r="S20" i="114"/>
  <c r="P81" i="114"/>
  <c r="S81" i="114" s="1"/>
  <c r="L60" i="192"/>
  <c r="N64" i="192"/>
  <c r="N66" i="192"/>
  <c r="L68" i="192"/>
  <c r="N69" i="192"/>
  <c r="N70" i="192"/>
  <c r="N71" i="192"/>
  <c r="L72" i="192"/>
  <c r="L73" i="192"/>
  <c r="L74" i="192"/>
  <c r="N75" i="192"/>
  <c r="L76" i="192"/>
  <c r="L77" i="192"/>
  <c r="L78" i="192"/>
  <c r="N79" i="192"/>
  <c r="L80" i="192"/>
  <c r="N81" i="192"/>
  <c r="L82" i="192"/>
  <c r="G53" i="222"/>
  <c r="H53" i="222" s="1"/>
  <c r="AV6" i="222"/>
  <c r="I28" i="222" s="1"/>
  <c r="P90" i="192"/>
  <c r="AH73" i="192"/>
  <c r="P87" i="192"/>
  <c r="AH52" i="192"/>
  <c r="AD52" i="192" s="1"/>
  <c r="P81" i="192"/>
  <c r="Z69" i="192"/>
  <c r="AH142" i="192"/>
  <c r="Z142" i="192" s="1"/>
  <c r="P6" i="114"/>
  <c r="S15" i="114"/>
  <c r="Y9" i="192"/>
  <c r="Y23" i="192"/>
  <c r="Z23" i="192" s="1"/>
  <c r="L88" i="192"/>
  <c r="L93" i="192"/>
  <c r="N97" i="192"/>
  <c r="L101" i="192"/>
  <c r="L105" i="192"/>
  <c r="L110" i="192"/>
  <c r="N111" i="192"/>
  <c r="L112" i="192"/>
  <c r="L113" i="192"/>
  <c r="L114" i="192"/>
  <c r="I4" i="187"/>
  <c r="AH128" i="192"/>
  <c r="X128" i="192" s="1"/>
  <c r="P127" i="192"/>
  <c r="AH53" i="192"/>
  <c r="AB53" i="192" s="1"/>
  <c r="AH36" i="192"/>
  <c r="AD36" i="192" s="1"/>
  <c r="P70" i="192"/>
  <c r="P17" i="192"/>
  <c r="Z34" i="192"/>
  <c r="AX64" i="207"/>
  <c r="S84" i="114"/>
  <c r="O6" i="114"/>
  <c r="AX130" i="207"/>
  <c r="AX106" i="207"/>
  <c r="AX82" i="207"/>
  <c r="AX44" i="207"/>
  <c r="AX33" i="207"/>
  <c r="AX21" i="207"/>
  <c r="AX7" i="207"/>
  <c r="F13" i="193"/>
  <c r="F20" i="193"/>
  <c r="C10" i="193"/>
  <c r="C15" i="193"/>
  <c r="C19" i="193"/>
  <c r="P24" i="193"/>
  <c r="O24" i="193" s="1"/>
  <c r="P33" i="193"/>
  <c r="K33" i="193" s="1"/>
  <c r="C46" i="193"/>
  <c r="C50" i="193"/>
  <c r="C71" i="193"/>
  <c r="C75" i="193"/>
  <c r="C79" i="193"/>
  <c r="P84" i="193"/>
  <c r="E84" i="193" s="1"/>
  <c r="C88" i="193"/>
  <c r="C92" i="193"/>
  <c r="P96" i="193"/>
  <c r="G96" i="193" s="1"/>
  <c r="C104" i="193"/>
  <c r="C109" i="193"/>
  <c r="C113" i="193"/>
  <c r="C121" i="193"/>
  <c r="P134" i="193"/>
  <c r="M134" i="193" s="1"/>
  <c r="C138" i="193"/>
  <c r="P17" i="193"/>
  <c r="O17" i="193" s="1"/>
  <c r="C26" i="193"/>
  <c r="P30" i="193"/>
  <c r="M30" i="193" s="1"/>
  <c r="P35" i="193"/>
  <c r="O35" i="193" s="1"/>
  <c r="P52" i="193"/>
  <c r="K52" i="193" s="1"/>
  <c r="G54" i="193"/>
  <c r="C65" i="193"/>
  <c r="C77" i="193"/>
  <c r="P82" i="193"/>
  <c r="K82" i="193" s="1"/>
  <c r="C90" i="193"/>
  <c r="C94" i="193"/>
  <c r="C102" i="193"/>
  <c r="G107" i="193"/>
  <c r="C111" i="193"/>
  <c r="C119" i="193"/>
  <c r="C123" i="193"/>
  <c r="C132" i="193"/>
  <c r="C136" i="193"/>
  <c r="N105" i="193"/>
  <c r="O96" i="193"/>
  <c r="M54" i="193"/>
  <c r="C80" i="193"/>
  <c r="C68" i="193"/>
  <c r="C112" i="193"/>
  <c r="N6" i="193"/>
  <c r="C42" i="193"/>
  <c r="P137" i="193"/>
  <c r="I137" i="193" s="1"/>
  <c r="C55" i="193"/>
  <c r="C135" i="193"/>
  <c r="J13" i="193"/>
  <c r="E17" i="193"/>
  <c r="K30" i="193"/>
  <c r="E82" i="193"/>
  <c r="G84" i="193"/>
  <c r="M47" i="193"/>
  <c r="O54" i="193"/>
  <c r="G17" i="193"/>
  <c r="P136" i="193"/>
  <c r="E136" i="193" s="1"/>
  <c r="C22" i="193"/>
  <c r="P75" i="193"/>
  <c r="M75" i="193" s="1"/>
  <c r="C24" i="193"/>
  <c r="P44" i="193"/>
  <c r="O44" i="193" s="1"/>
  <c r="P127" i="193"/>
  <c r="G127" i="193" s="1"/>
  <c r="P38" i="193"/>
  <c r="O38" i="193" s="1"/>
  <c r="C56" i="193"/>
  <c r="P113" i="193"/>
  <c r="E113" i="193" s="1"/>
  <c r="P79" i="193"/>
  <c r="G79" i="193" s="1"/>
  <c r="C100" i="193"/>
  <c r="P92" i="193"/>
  <c r="P73" i="193"/>
  <c r="G73" i="193" s="1"/>
  <c r="P115" i="193"/>
  <c r="E115" i="193" s="1"/>
  <c r="C127" i="193"/>
  <c r="P56" i="193"/>
  <c r="G56" i="193" s="1"/>
  <c r="P28" i="193"/>
  <c r="E28" i="193" s="1"/>
  <c r="C130" i="193"/>
  <c r="P94" i="193"/>
  <c r="O94" i="193" s="1"/>
  <c r="P26" i="193"/>
  <c r="E26" i="193" s="1"/>
  <c r="P58" i="193"/>
  <c r="I58" i="193" s="1"/>
  <c r="P50" i="193"/>
  <c r="E50" i="193" s="1"/>
  <c r="F43" i="193"/>
  <c r="O130" i="193"/>
  <c r="P132" i="193"/>
  <c r="O132" i="193" s="1"/>
  <c r="P138" i="193"/>
  <c r="C8" i="193"/>
  <c r="C107" i="193"/>
  <c r="C82" i="193"/>
  <c r="P123" i="193"/>
  <c r="G123" i="193" s="1"/>
  <c r="C73" i="193"/>
  <c r="P77" i="193"/>
  <c r="F32" i="193"/>
  <c r="G30" i="193"/>
  <c r="K111" i="193"/>
  <c r="P125" i="193"/>
  <c r="M125" i="193" s="1"/>
  <c r="P119" i="193"/>
  <c r="K119" i="193" s="1"/>
  <c r="P90" i="193"/>
  <c r="O90" i="193" s="1"/>
  <c r="P39" i="193"/>
  <c r="O39" i="193" s="1"/>
  <c r="P8" i="193"/>
  <c r="I8" i="193" s="1"/>
  <c r="P10" i="193"/>
  <c r="O10" i="193" s="1"/>
  <c r="F20" i="192"/>
  <c r="N115" i="192"/>
  <c r="L116" i="192"/>
  <c r="L117" i="192"/>
  <c r="L118" i="192"/>
  <c r="N119" i="192"/>
  <c r="L120" i="192"/>
  <c r="N56" i="192"/>
  <c r="L64" i="192"/>
  <c r="L29" i="192"/>
  <c r="L129" i="192"/>
  <c r="L125" i="192"/>
  <c r="D94" i="192"/>
  <c r="V52" i="192"/>
  <c r="D52" i="192"/>
  <c r="H100" i="192"/>
  <c r="V137" i="192"/>
  <c r="F114" i="192"/>
  <c r="AG26" i="192"/>
  <c r="V26" i="192" s="1"/>
  <c r="AG29" i="192"/>
  <c r="T29" i="192" s="1"/>
  <c r="F94" i="192"/>
  <c r="T113" i="192"/>
  <c r="H117" i="192"/>
  <c r="J103" i="192"/>
  <c r="H101" i="192"/>
  <c r="V101" i="192"/>
  <c r="V62" i="192"/>
  <c r="H137" i="192"/>
  <c r="X44" i="192"/>
  <c r="X46" i="192"/>
  <c r="X61" i="192"/>
  <c r="X68" i="192"/>
  <c r="X78" i="192"/>
  <c r="X82" i="192"/>
  <c r="X84" i="192"/>
  <c r="X91" i="192"/>
  <c r="X95" i="192"/>
  <c r="X107" i="192"/>
  <c r="X108" i="192"/>
  <c r="X120" i="192"/>
  <c r="X122" i="192"/>
  <c r="X124" i="192"/>
  <c r="X133" i="192"/>
  <c r="X137" i="192"/>
  <c r="X141" i="192"/>
  <c r="R14" i="192"/>
  <c r="R19" i="192"/>
  <c r="AH24" i="192"/>
  <c r="R28" i="192"/>
  <c r="R50" i="192"/>
  <c r="P54" i="192"/>
  <c r="R62" i="192"/>
  <c r="R67" i="192"/>
  <c r="P71" i="192"/>
  <c r="R79" i="192"/>
  <c r="R83" i="192"/>
  <c r="AH88" i="192"/>
  <c r="R92" i="192"/>
  <c r="R96" i="192"/>
  <c r="R100" i="192"/>
  <c r="AH104" i="192"/>
  <c r="P109" i="192"/>
  <c r="R117" i="192"/>
  <c r="P125" i="192"/>
  <c r="R138" i="192"/>
  <c r="Z66" i="192"/>
  <c r="X66" i="192"/>
  <c r="Z35" i="192"/>
  <c r="Z13" i="192"/>
  <c r="Z16" i="192"/>
  <c r="Z22" i="192"/>
  <c r="R12" i="192"/>
  <c r="X17" i="192"/>
  <c r="Z46" i="192"/>
  <c r="D14" i="192"/>
  <c r="T45" i="192"/>
  <c r="H45" i="192"/>
  <c r="V139" i="192"/>
  <c r="T117" i="192"/>
  <c r="V109" i="192"/>
  <c r="H113" i="192"/>
  <c r="H105" i="192"/>
  <c r="D103" i="192"/>
  <c r="T98" i="192"/>
  <c r="F83" i="192"/>
  <c r="T120" i="192"/>
  <c r="AG24" i="192"/>
  <c r="D24" i="192" s="1"/>
  <c r="F135" i="192"/>
  <c r="J57" i="192"/>
  <c r="T112" i="192"/>
  <c r="F112" i="192"/>
  <c r="T64" i="192"/>
  <c r="AG15" i="192"/>
  <c r="V15" i="192" s="1"/>
  <c r="AG21" i="192"/>
  <c r="H21" i="192" s="1"/>
  <c r="AG22" i="192"/>
  <c r="H22" i="192" s="1"/>
  <c r="AG27" i="192"/>
  <c r="AG28" i="192"/>
  <c r="V94" i="192"/>
  <c r="H20" i="192"/>
  <c r="F139" i="192"/>
  <c r="F109" i="192"/>
  <c r="J52" i="192"/>
  <c r="F113" i="192"/>
  <c r="D105" i="192"/>
  <c r="F138" i="192"/>
  <c r="F98" i="192"/>
  <c r="V45" i="192"/>
  <c r="N117" i="192"/>
  <c r="N113" i="192"/>
  <c r="N105" i="192"/>
  <c r="N88" i="192"/>
  <c r="L109" i="192"/>
  <c r="N120" i="192"/>
  <c r="N116" i="192"/>
  <c r="N112" i="192"/>
  <c r="N101" i="192"/>
  <c r="L11" i="192"/>
  <c r="L20" i="192"/>
  <c r="L25" i="192"/>
  <c r="L38" i="192"/>
  <c r="L85" i="192"/>
  <c r="L86" i="192"/>
  <c r="L87" i="192"/>
  <c r="L89" i="192"/>
  <c r="L90" i="192"/>
  <c r="L91" i="192"/>
  <c r="L92" i="192"/>
  <c r="L94" i="192"/>
  <c r="L95" i="192"/>
  <c r="L96" i="192"/>
  <c r="L98" i="192"/>
  <c r="L99" i="192"/>
  <c r="L100" i="192"/>
  <c r="L102" i="192"/>
  <c r="L103" i="192"/>
  <c r="L104" i="192"/>
  <c r="L106" i="192"/>
  <c r="L107" i="192"/>
  <c r="L128" i="192"/>
  <c r="L127" i="192"/>
  <c r="L124" i="192"/>
  <c r="H41" i="192"/>
  <c r="H6" i="114"/>
  <c r="CF112" i="187"/>
  <c r="BB12" i="222"/>
  <c r="BB10" i="222"/>
  <c r="BB4" i="222"/>
  <c r="G75" i="222"/>
  <c r="H75" i="222" s="1"/>
  <c r="G77" i="222"/>
  <c r="H77" i="222" s="1"/>
  <c r="AZ13" i="222"/>
  <c r="BD12" i="222"/>
  <c r="AZ11" i="222"/>
  <c r="BD10" i="222"/>
  <c r="AZ9" i="222"/>
  <c r="BB7" i="222"/>
  <c r="AZ7" i="222"/>
  <c r="G54" i="222"/>
  <c r="H54" i="222" s="1"/>
  <c r="G30" i="222"/>
  <c r="H30" i="222" s="1"/>
  <c r="AX10" i="222"/>
  <c r="I74" i="222" s="1"/>
  <c r="AX6" i="222"/>
  <c r="I29" i="222" s="1"/>
  <c r="AX11" i="222"/>
  <c r="I85" i="222" s="1"/>
  <c r="AX9" i="222"/>
  <c r="I63" i="222" s="1"/>
  <c r="AZ5" i="222"/>
  <c r="I19" i="222" s="1"/>
  <c r="G52" i="222"/>
  <c r="H52" i="222" s="1"/>
  <c r="G32" i="222"/>
  <c r="H32" i="222" s="1"/>
  <c r="AX7" i="222"/>
  <c r="I40" i="222" s="1"/>
  <c r="G99" i="222"/>
  <c r="H99" i="222" s="1"/>
  <c r="G109" i="222"/>
  <c r="H109" i="222" s="1"/>
  <c r="I75" i="222"/>
  <c r="G41" i="222"/>
  <c r="H41" i="222" s="1"/>
  <c r="BD11" i="222"/>
  <c r="G31" i="222"/>
  <c r="H31" i="222" s="1"/>
  <c r="BD4" i="222"/>
  <c r="G64" i="222"/>
  <c r="H64" i="222" s="1"/>
  <c r="G42" i="222"/>
  <c r="H42" i="222" s="1"/>
  <c r="G86" i="222"/>
  <c r="H86" i="222" s="1"/>
  <c r="BB13" i="222"/>
  <c r="BB11" i="222"/>
  <c r="BB9" i="222"/>
  <c r="G21" i="222"/>
  <c r="H21" i="222" s="1"/>
  <c r="G88" i="222"/>
  <c r="H88" i="222" s="1"/>
  <c r="BD13" i="222"/>
  <c r="AZ12" i="222"/>
  <c r="AZ10" i="222"/>
  <c r="BD9" i="222"/>
  <c r="AZ8" i="222"/>
  <c r="I52" i="222" s="1"/>
  <c r="BD7" i="222"/>
  <c r="AZ4" i="222"/>
  <c r="G20" i="222"/>
  <c r="H20" i="222" s="1"/>
  <c r="D52" i="222"/>
  <c r="G87" i="222"/>
  <c r="H87" i="222" s="1"/>
  <c r="BB8" i="222"/>
  <c r="I53" i="222" s="1"/>
  <c r="BD5" i="222"/>
  <c r="I21" i="222" s="1"/>
  <c r="I65" i="222"/>
  <c r="G112" i="222"/>
  <c r="H112" i="222" s="1"/>
  <c r="G97" i="222"/>
  <c r="H97" i="222" s="1"/>
  <c r="I66" i="222"/>
  <c r="I42" i="222"/>
  <c r="G19" i="222"/>
  <c r="H19" i="222" s="1"/>
  <c r="BB6" i="222"/>
  <c r="I31" i="222" s="1"/>
  <c r="AZ6" i="222"/>
  <c r="I30" i="222" s="1"/>
  <c r="I86" i="222"/>
  <c r="I43" i="222"/>
  <c r="I41" i="222"/>
  <c r="G43" i="222"/>
  <c r="H43" i="222" s="1"/>
  <c r="G98" i="222"/>
  <c r="H98" i="222" s="1"/>
  <c r="G108" i="222"/>
  <c r="H108" i="222" s="1"/>
  <c r="I110" i="222"/>
  <c r="G66" i="222"/>
  <c r="H66" i="222" s="1"/>
  <c r="G65" i="222"/>
  <c r="H65" i="222" s="1"/>
  <c r="G110" i="222"/>
  <c r="H110" i="222" s="1"/>
  <c r="D64" i="222"/>
  <c r="I64" i="222" s="1"/>
  <c r="D77" i="222"/>
  <c r="I77" i="222" s="1"/>
  <c r="I76" i="222"/>
  <c r="BD8" i="222"/>
  <c r="I54" i="222" s="1"/>
  <c r="BB5" i="222"/>
  <c r="I20" i="222" s="1"/>
  <c r="BD6" i="222"/>
  <c r="I32" i="222" s="1"/>
  <c r="G34" i="222"/>
  <c r="H34" i="222" s="1"/>
  <c r="G79" i="222"/>
  <c r="H79" i="222" s="1"/>
  <c r="I109" i="222"/>
  <c r="I108" i="222"/>
  <c r="I98" i="222"/>
  <c r="AX5" i="222"/>
  <c r="I18" i="222" s="1"/>
  <c r="I99" i="222"/>
  <c r="I97" i="222"/>
  <c r="I87" i="222"/>
  <c r="G56" i="222"/>
  <c r="H56" i="222" s="1"/>
  <c r="G101" i="222"/>
  <c r="H101" i="222" s="1"/>
  <c r="G23" i="222"/>
  <c r="H23" i="222" s="1"/>
  <c r="G45" i="222"/>
  <c r="H45" i="222" s="1"/>
  <c r="G68" i="222"/>
  <c r="H68" i="222" s="1"/>
  <c r="G90" i="222"/>
  <c r="H90" i="222" s="1"/>
  <c r="J32" i="114"/>
  <c r="J13" i="114"/>
  <c r="K15" i="114"/>
  <c r="K83" i="114"/>
  <c r="J81" i="114"/>
  <c r="J43" i="114"/>
  <c r="H20" i="114"/>
  <c r="I20" i="114" s="1"/>
  <c r="N5" i="114"/>
  <c r="S43" i="114"/>
  <c r="I23" i="114"/>
  <c r="T47" i="114"/>
  <c r="U47" i="114" s="1"/>
  <c r="J63" i="114"/>
  <c r="J129" i="114"/>
  <c r="P105" i="114"/>
  <c r="S105" i="114" s="1"/>
  <c r="P129" i="114"/>
  <c r="S129" i="114" s="1"/>
  <c r="S22" i="114"/>
  <c r="M8" i="114"/>
  <c r="I10" i="114"/>
  <c r="J105" i="114"/>
  <c r="J20" i="114"/>
  <c r="S72" i="114"/>
  <c r="K34" i="114"/>
  <c r="K47" i="114"/>
  <c r="H105" i="114"/>
  <c r="I105" i="114" s="1"/>
  <c r="J6" i="114"/>
  <c r="K7" i="114"/>
  <c r="CW137" i="39"/>
  <c r="L138" i="114"/>
  <c r="CW133" i="39"/>
  <c r="L134" i="114"/>
  <c r="CW129" i="39"/>
  <c r="L130" i="114"/>
  <c r="CW124" i="39"/>
  <c r="L125" i="114"/>
  <c r="CW120" i="39"/>
  <c r="L121" i="114"/>
  <c r="CW116" i="39"/>
  <c r="L117" i="114"/>
  <c r="CW112" i="39"/>
  <c r="L113" i="114"/>
  <c r="CW108" i="39"/>
  <c r="L109" i="114"/>
  <c r="CW103" i="39"/>
  <c r="L104" i="114"/>
  <c r="CW99" i="39"/>
  <c r="L100" i="114"/>
  <c r="CW95" i="39"/>
  <c r="L96" i="114"/>
  <c r="CW91" i="39"/>
  <c r="L92" i="114"/>
  <c r="CW87" i="39"/>
  <c r="L88" i="114"/>
  <c r="CW83" i="39"/>
  <c r="L84" i="114"/>
  <c r="CW78" i="39"/>
  <c r="L79" i="114"/>
  <c r="CW74" i="39"/>
  <c r="L75" i="114"/>
  <c r="CW70" i="39"/>
  <c r="L71" i="114"/>
  <c r="CW66" i="39"/>
  <c r="L67" i="114"/>
  <c r="CW61" i="39"/>
  <c r="L62" i="114"/>
  <c r="CW57" i="39"/>
  <c r="L58" i="114"/>
  <c r="CW53" i="39"/>
  <c r="L54" i="114"/>
  <c r="CW49" i="39"/>
  <c r="L50" i="114"/>
  <c r="CW45" i="39"/>
  <c r="L46" i="114"/>
  <c r="CW41" i="39"/>
  <c r="L42" i="114"/>
  <c r="CW37" i="39"/>
  <c r="L38" i="114"/>
  <c r="CW33" i="39"/>
  <c r="L34" i="114"/>
  <c r="CW28" i="39"/>
  <c r="L29" i="114"/>
  <c r="CW24" i="39"/>
  <c r="L25" i="114"/>
  <c r="CW20" i="39"/>
  <c r="L21" i="114"/>
  <c r="CW15" i="39"/>
  <c r="L16" i="114"/>
  <c r="CW10" i="39"/>
  <c r="L11" i="114"/>
  <c r="CW6" i="39"/>
  <c r="L7" i="114"/>
  <c r="H32" i="114"/>
  <c r="I32" i="114" s="1"/>
  <c r="CF38" i="187"/>
  <c r="CG38" i="187" s="1"/>
  <c r="CH38" i="187" s="1"/>
  <c r="CF34" i="187"/>
  <c r="CG34" i="187" s="1"/>
  <c r="CH34" i="187" s="1"/>
  <c r="CF29" i="187"/>
  <c r="CG29" i="187" s="1"/>
  <c r="CH29" i="187" s="1"/>
  <c r="CF25" i="187"/>
  <c r="CG25" i="187" s="1"/>
  <c r="CH25" i="187" s="1"/>
  <c r="CF21" i="187"/>
  <c r="CG21" i="187" s="1"/>
  <c r="CH21" i="187" s="1"/>
  <c r="T12" i="114"/>
  <c r="U12" i="114" s="1"/>
  <c r="CW136" i="39"/>
  <c r="L137" i="114"/>
  <c r="CW132" i="39"/>
  <c r="L133" i="114"/>
  <c r="CW127" i="39"/>
  <c r="L128" i="114"/>
  <c r="CW123" i="39"/>
  <c r="L124" i="114"/>
  <c r="CW119" i="39"/>
  <c r="L120" i="114"/>
  <c r="CW115" i="39"/>
  <c r="L116" i="114"/>
  <c r="CW111" i="39"/>
  <c r="L112" i="114"/>
  <c r="CW107" i="39"/>
  <c r="L108" i="114"/>
  <c r="CW102" i="39"/>
  <c r="L103" i="114"/>
  <c r="CW98" i="39"/>
  <c r="L99" i="114"/>
  <c r="CW94" i="39"/>
  <c r="L95" i="114"/>
  <c r="CW90" i="39"/>
  <c r="L91" i="114"/>
  <c r="CW86" i="39"/>
  <c r="L87" i="114"/>
  <c r="CW82" i="39"/>
  <c r="L83" i="114"/>
  <c r="CW77" i="39"/>
  <c r="L78" i="114"/>
  <c r="CW73" i="39"/>
  <c r="L74" i="114"/>
  <c r="CW69" i="39"/>
  <c r="L70" i="114"/>
  <c r="CW65" i="39"/>
  <c r="L66" i="114"/>
  <c r="CW60" i="39"/>
  <c r="L61" i="114"/>
  <c r="CW56" i="39"/>
  <c r="L57" i="114"/>
  <c r="CW52" i="39"/>
  <c r="L53" i="114"/>
  <c r="CW48" i="39"/>
  <c r="L49" i="114"/>
  <c r="CW44" i="39"/>
  <c r="L45" i="114"/>
  <c r="CW40" i="39"/>
  <c r="L41" i="114"/>
  <c r="CW36" i="39"/>
  <c r="L37" i="114"/>
  <c r="CW32" i="39"/>
  <c r="L33" i="114"/>
  <c r="CW27" i="39"/>
  <c r="L28" i="114"/>
  <c r="CW23" i="39"/>
  <c r="L24" i="114"/>
  <c r="CW18" i="39"/>
  <c r="L19" i="114"/>
  <c r="CW14" i="39"/>
  <c r="L15" i="114"/>
  <c r="CW9" i="39"/>
  <c r="L10" i="114"/>
  <c r="CF136" i="187"/>
  <c r="CG136" i="187" s="1"/>
  <c r="CH136" i="187" s="1"/>
  <c r="CF132" i="187"/>
  <c r="CG132" i="187" s="1"/>
  <c r="CH132" i="187" s="1"/>
  <c r="H81" i="114"/>
  <c r="CF102" i="187"/>
  <c r="CG102" i="187" s="1"/>
  <c r="CH102" i="187" s="1"/>
  <c r="CF98" i="187"/>
  <c r="CG98" i="187" s="1"/>
  <c r="CH98" i="187" s="1"/>
  <c r="CF94" i="187"/>
  <c r="CG94" i="187" s="1"/>
  <c r="CH94" i="187" s="1"/>
  <c r="CF90" i="187"/>
  <c r="CG90" i="187" s="1"/>
  <c r="CH90" i="187" s="1"/>
  <c r="CF86" i="187"/>
  <c r="CG86" i="187" s="1"/>
  <c r="CH86" i="187" s="1"/>
  <c r="CF82" i="187"/>
  <c r="CG82" i="187" s="1"/>
  <c r="CH82" i="187" s="1"/>
  <c r="CF37" i="187"/>
  <c r="CG37" i="187" s="1"/>
  <c r="CH37" i="187" s="1"/>
  <c r="CW135" i="39"/>
  <c r="L136" i="114"/>
  <c r="CW131" i="39"/>
  <c r="L132" i="114"/>
  <c r="CW126" i="39"/>
  <c r="L127" i="114"/>
  <c r="CW122" i="39"/>
  <c r="L123" i="114"/>
  <c r="CW118" i="39"/>
  <c r="L119" i="114"/>
  <c r="CW114" i="39"/>
  <c r="L115" i="114"/>
  <c r="CW110" i="39"/>
  <c r="L111" i="114"/>
  <c r="CW106" i="39"/>
  <c r="L107" i="114"/>
  <c r="CW101" i="39"/>
  <c r="L102" i="114"/>
  <c r="CW97" i="39"/>
  <c r="L98" i="114"/>
  <c r="CW93" i="39"/>
  <c r="L94" i="114"/>
  <c r="CW89" i="39"/>
  <c r="L90" i="114"/>
  <c r="CW85" i="39"/>
  <c r="L86" i="114"/>
  <c r="CW81" i="39"/>
  <c r="L82" i="114"/>
  <c r="CW76" i="39"/>
  <c r="L77" i="114"/>
  <c r="CW72" i="39"/>
  <c r="L73" i="114"/>
  <c r="CW68" i="39"/>
  <c r="L69" i="114"/>
  <c r="CW64" i="39"/>
  <c r="L65" i="114"/>
  <c r="CW59" i="39"/>
  <c r="L60" i="114"/>
  <c r="CW55" i="39"/>
  <c r="L56" i="114"/>
  <c r="CW51" i="39"/>
  <c r="L52" i="114"/>
  <c r="L48" i="114"/>
  <c r="CW43" i="39"/>
  <c r="L44" i="114"/>
  <c r="CW39" i="39"/>
  <c r="L40" i="114"/>
  <c r="L36" i="114"/>
  <c r="CW30" i="39"/>
  <c r="L31" i="114"/>
  <c r="CW26" i="39"/>
  <c r="L27" i="114"/>
  <c r="CW22" i="39"/>
  <c r="L23" i="114"/>
  <c r="CW17" i="39"/>
  <c r="L18" i="114"/>
  <c r="L14" i="114"/>
  <c r="CW8" i="39"/>
  <c r="L9" i="114"/>
  <c r="H129" i="114"/>
  <c r="I129" i="114" s="1"/>
  <c r="CF135" i="187"/>
  <c r="CG135" i="187" s="1"/>
  <c r="CH135" i="187" s="1"/>
  <c r="CF131" i="187"/>
  <c r="CG131" i="187" s="1"/>
  <c r="CH131" i="187" s="1"/>
  <c r="CF127" i="187"/>
  <c r="CG127" i="187" s="1"/>
  <c r="CH127" i="187" s="1"/>
  <c r="CF123" i="187"/>
  <c r="CG123" i="187" s="1"/>
  <c r="CH123" i="187" s="1"/>
  <c r="CF119" i="187"/>
  <c r="CG119" i="187" s="1"/>
  <c r="CH119" i="187" s="1"/>
  <c r="CF115" i="187"/>
  <c r="CG115" i="187" s="1"/>
  <c r="CH115" i="187" s="1"/>
  <c r="CF111" i="187"/>
  <c r="CG111" i="187" s="1"/>
  <c r="CH111" i="187" s="1"/>
  <c r="CF107" i="187"/>
  <c r="CG107" i="187" s="1"/>
  <c r="CH107" i="187" s="1"/>
  <c r="CF77" i="187"/>
  <c r="CG77" i="187" s="1"/>
  <c r="CH77" i="187" s="1"/>
  <c r="CF73" i="187"/>
  <c r="CG73" i="187" s="1"/>
  <c r="CH73" i="187" s="1"/>
  <c r="CF69" i="187"/>
  <c r="CG69" i="187" s="1"/>
  <c r="CH69" i="187" s="1"/>
  <c r="CF65" i="187"/>
  <c r="CG65" i="187" s="1"/>
  <c r="CH65" i="187" s="1"/>
  <c r="CF16" i="187"/>
  <c r="CG16" i="187" s="1"/>
  <c r="CH16" i="187" s="1"/>
  <c r="CW138" i="39"/>
  <c r="L139" i="114"/>
  <c r="CW134" i="39"/>
  <c r="L135" i="114"/>
  <c r="CW130" i="39"/>
  <c r="L131" i="114"/>
  <c r="CW125" i="39"/>
  <c r="L126" i="114"/>
  <c r="CW121" i="39"/>
  <c r="L122" i="114"/>
  <c r="CW117" i="39"/>
  <c r="L118" i="114"/>
  <c r="E114" i="114"/>
  <c r="L114" i="114"/>
  <c r="CW109" i="39"/>
  <c r="L110" i="114"/>
  <c r="L106" i="114"/>
  <c r="CW100" i="39"/>
  <c r="L101" i="114"/>
  <c r="CW96" i="39"/>
  <c r="L97" i="114"/>
  <c r="CW92" i="39"/>
  <c r="L93" i="114"/>
  <c r="CW88" i="39"/>
  <c r="L89" i="114"/>
  <c r="CW84" i="39"/>
  <c r="L85" i="114"/>
  <c r="CW79" i="39"/>
  <c r="L80" i="114"/>
  <c r="CW75" i="39"/>
  <c r="L76" i="114"/>
  <c r="CW71" i="39"/>
  <c r="L72" i="114"/>
  <c r="CW67" i="39"/>
  <c r="L68" i="114"/>
  <c r="L64" i="114"/>
  <c r="CW58" i="39"/>
  <c r="L59" i="114"/>
  <c r="CW54" i="39"/>
  <c r="L55" i="114"/>
  <c r="CW50" i="39"/>
  <c r="L51" i="114"/>
  <c r="CW46" i="39"/>
  <c r="L47" i="114"/>
  <c r="CW38" i="39"/>
  <c r="L39" i="114"/>
  <c r="L35" i="114"/>
  <c r="CW29" i="39"/>
  <c r="L30" i="114"/>
  <c r="CW25" i="39"/>
  <c r="L26" i="114"/>
  <c r="CW21" i="39"/>
  <c r="L22" i="114"/>
  <c r="CW16" i="39"/>
  <c r="L17" i="114"/>
  <c r="CW11" i="39"/>
  <c r="L12" i="114"/>
  <c r="CW7" i="39"/>
  <c r="L8" i="114"/>
  <c r="H63" i="114"/>
  <c r="I63" i="114" s="1"/>
  <c r="CF68" i="187"/>
  <c r="CG68" i="187" s="1"/>
  <c r="CH68" i="187" s="1"/>
  <c r="CF64" i="187"/>
  <c r="CG64" i="187" s="1"/>
  <c r="CH64" i="187" s="1"/>
  <c r="H43" i="114"/>
  <c r="I43" i="114" s="1"/>
  <c r="CF58" i="187"/>
  <c r="CG58" i="187" s="1"/>
  <c r="CH58" i="187" s="1"/>
  <c r="CF54" i="187"/>
  <c r="CG54" i="187" s="1"/>
  <c r="CH54" i="187" s="1"/>
  <c r="CF50" i="187"/>
  <c r="CG50" i="187" s="1"/>
  <c r="CH50" i="187" s="1"/>
  <c r="CF46" i="187"/>
  <c r="CG46" i="187" s="1"/>
  <c r="CH46" i="187" s="1"/>
  <c r="CF22" i="187"/>
  <c r="CG22" i="187" s="1"/>
  <c r="CH22" i="187" s="1"/>
  <c r="H13" i="114"/>
  <c r="I13" i="114" s="1"/>
  <c r="CF15" i="187"/>
  <c r="CG15" i="187" s="1"/>
  <c r="CH15" i="187" s="1"/>
  <c r="I88" i="222"/>
  <c r="G4" i="187"/>
  <c r="E4" i="187"/>
  <c r="S4" i="187"/>
  <c r="U4" i="187"/>
  <c r="Q4" i="187"/>
  <c r="J4" i="187"/>
  <c r="R4" i="187"/>
  <c r="V4" i="187"/>
  <c r="F4" i="39"/>
  <c r="N4" i="39"/>
  <c r="V4" i="39"/>
  <c r="AA4" i="39"/>
  <c r="D4" i="39"/>
  <c r="P4" i="39"/>
  <c r="AB4" i="39"/>
  <c r="AG4" i="39"/>
  <c r="I81" i="114"/>
  <c r="O43" i="114"/>
  <c r="C5" i="114"/>
  <c r="I6" i="114"/>
  <c r="O8" i="193"/>
  <c r="E8" i="193"/>
  <c r="K8" i="193"/>
  <c r="G8" i="193"/>
  <c r="E109" i="193"/>
  <c r="K109" i="193"/>
  <c r="G109" i="193"/>
  <c r="O109" i="193"/>
  <c r="I136" i="193"/>
  <c r="G136" i="193"/>
  <c r="N13" i="193"/>
  <c r="H13" i="225"/>
  <c r="D105" i="225"/>
  <c r="D13" i="225"/>
  <c r="H129" i="225"/>
  <c r="H6" i="225"/>
  <c r="F20" i="225"/>
  <c r="D32" i="225"/>
  <c r="F32" i="225"/>
  <c r="H43" i="225"/>
  <c r="D43" i="225"/>
  <c r="F43" i="225"/>
  <c r="F63" i="225"/>
  <c r="H81" i="225"/>
  <c r="F105" i="225"/>
  <c r="D129" i="225"/>
  <c r="H105" i="225"/>
  <c r="F129" i="225"/>
  <c r="H63" i="225"/>
  <c r="H20" i="225"/>
  <c r="D63" i="225"/>
  <c r="D6" i="225"/>
  <c r="D20" i="225"/>
  <c r="H32" i="225"/>
  <c r="F81" i="225"/>
  <c r="Z9" i="192"/>
  <c r="Y8" i="192"/>
  <c r="X35" i="192"/>
  <c r="W132" i="192"/>
  <c r="X132" i="192" s="1"/>
  <c r="X40" i="192"/>
  <c r="AC6" i="207"/>
  <c r="AG6" i="207"/>
  <c r="AN6" i="207"/>
  <c r="AT6" i="207"/>
  <c r="AK6" i="207"/>
  <c r="AF6" i="207"/>
  <c r="AR6" i="207"/>
  <c r="AB6" i="207"/>
  <c r="AJ6" i="207"/>
  <c r="AC18" i="228"/>
  <c r="B9" i="80"/>
  <c r="B8" i="80" s="1"/>
  <c r="B4" i="80"/>
  <c r="AB24" i="192"/>
  <c r="Z24" i="192"/>
  <c r="X24" i="192"/>
  <c r="AF24" i="192"/>
  <c r="AD24" i="192"/>
  <c r="AF60" i="192"/>
  <c r="AD100" i="192"/>
  <c r="AB96" i="192"/>
  <c r="AF136" i="192"/>
  <c r="X36" i="192"/>
  <c r="X96" i="192"/>
  <c r="Z42" i="192"/>
  <c r="Z136" i="192"/>
  <c r="P19" i="192"/>
  <c r="P50" i="192"/>
  <c r="AB142" i="192"/>
  <c r="R88" i="192"/>
  <c r="AH11" i="192"/>
  <c r="P11" i="192"/>
  <c r="AH15" i="192"/>
  <c r="X15" i="192" s="1"/>
  <c r="R15" i="192"/>
  <c r="P20" i="192"/>
  <c r="AH20" i="192"/>
  <c r="R20" i="192"/>
  <c r="P25" i="192"/>
  <c r="AH25" i="192"/>
  <c r="X29" i="192"/>
  <c r="AB29" i="192"/>
  <c r="AH33" i="192"/>
  <c r="P33" i="192"/>
  <c r="AH38" i="192"/>
  <c r="R38" i="192"/>
  <c r="Z47" i="192"/>
  <c r="AD47" i="192"/>
  <c r="AB47" i="192"/>
  <c r="AF47" i="192"/>
  <c r="AH51" i="192"/>
  <c r="R51" i="192"/>
  <c r="AH55" i="192"/>
  <c r="P55" i="192"/>
  <c r="R55" i="192"/>
  <c r="AH59" i="192"/>
  <c r="R59" i="192"/>
  <c r="Z63" i="192"/>
  <c r="AD63" i="192"/>
  <c r="AB63" i="192"/>
  <c r="AF63" i="192"/>
  <c r="P68" i="192"/>
  <c r="R68" i="192"/>
  <c r="P72" i="192"/>
  <c r="AH72" i="192"/>
  <c r="R72" i="192"/>
  <c r="P76" i="192"/>
  <c r="R76" i="192"/>
  <c r="P80" i="192"/>
  <c r="AH80" i="192"/>
  <c r="Z85" i="192"/>
  <c r="X85" i="192"/>
  <c r="AB85" i="192"/>
  <c r="AF85" i="192"/>
  <c r="P89" i="192"/>
  <c r="AH89" i="192"/>
  <c r="AH93" i="192"/>
  <c r="P93" i="192"/>
  <c r="AH97" i="192"/>
  <c r="P97" i="192"/>
  <c r="Z101" i="192"/>
  <c r="AF101" i="192"/>
  <c r="AD101" i="192"/>
  <c r="P105" i="192"/>
  <c r="AH105" i="192"/>
  <c r="AH110" i="192"/>
  <c r="R110" i="192"/>
  <c r="AH114" i="192"/>
  <c r="R114" i="192"/>
  <c r="P114" i="192"/>
  <c r="AH118" i="192"/>
  <c r="R118" i="192"/>
  <c r="P118" i="192"/>
  <c r="Z122" i="192"/>
  <c r="AF122" i="192"/>
  <c r="AD122" i="192"/>
  <c r="AB122" i="192"/>
  <c r="AH126" i="192"/>
  <c r="R126" i="192"/>
  <c r="AH130" i="192"/>
  <c r="R130" i="192"/>
  <c r="P130" i="192"/>
  <c r="AH135" i="192"/>
  <c r="R135" i="192"/>
  <c r="P135" i="192"/>
  <c r="AH139" i="192"/>
  <c r="R139" i="192"/>
  <c r="P139" i="192"/>
  <c r="AB60" i="192"/>
  <c r="AB40" i="192"/>
  <c r="AF36" i="192"/>
  <c r="AD96" i="192"/>
  <c r="AB42" i="192"/>
  <c r="AD136" i="192"/>
  <c r="Z36" i="192"/>
  <c r="X42" i="192"/>
  <c r="Z60" i="192"/>
  <c r="AH28" i="192"/>
  <c r="P67" i="192"/>
  <c r="AH14" i="192"/>
  <c r="R71" i="192"/>
  <c r="AD60" i="192"/>
  <c r="Z44" i="192"/>
  <c r="P62" i="192"/>
  <c r="R54" i="192"/>
  <c r="X142" i="192"/>
  <c r="R32" i="192"/>
  <c r="AH32" i="192"/>
  <c r="R37" i="192"/>
  <c r="AH37" i="192"/>
  <c r="AH41" i="192"/>
  <c r="R41" i="192"/>
  <c r="R45" i="192"/>
  <c r="P45" i="192"/>
  <c r="R58" i="192"/>
  <c r="AH58" i="192"/>
  <c r="R75" i="192"/>
  <c r="P75" i="192"/>
  <c r="R113" i="192"/>
  <c r="P113" i="192"/>
  <c r="R121" i="192"/>
  <c r="AH121" i="192"/>
  <c r="P129" i="192"/>
  <c r="R129" i="192"/>
  <c r="R134" i="192"/>
  <c r="P134" i="192"/>
  <c r="R142" i="192"/>
  <c r="P14" i="192"/>
  <c r="AH19" i="192"/>
  <c r="P24" i="192"/>
  <c r="P28" i="192"/>
  <c r="P32" i="192"/>
  <c r="P37" i="192"/>
  <c r="P41" i="192"/>
  <c r="AH45" i="192"/>
  <c r="AH50" i="192"/>
  <c r="AH54" i="192"/>
  <c r="P58" i="192"/>
  <c r="AH62" i="192"/>
  <c r="AH67" i="192"/>
  <c r="AH71" i="192"/>
  <c r="AH75" i="192"/>
  <c r="AH79" i="192"/>
  <c r="AH83" i="192"/>
  <c r="P88" i="192"/>
  <c r="P92" i="192"/>
  <c r="P96" i="192"/>
  <c r="P100" i="192"/>
  <c r="P104" i="192"/>
  <c r="AH109" i="192"/>
  <c r="AH113" i="192"/>
  <c r="AH117" i="192"/>
  <c r="P121" i="192"/>
  <c r="AH125" i="192"/>
  <c r="AH129" i="192"/>
  <c r="AH134" i="192"/>
  <c r="AH138" i="192"/>
  <c r="F15" i="192"/>
  <c r="J15" i="192"/>
  <c r="T27" i="192"/>
  <c r="V27" i="192"/>
  <c r="H28" i="192"/>
  <c r="F28" i="192"/>
  <c r="J28" i="192"/>
  <c r="T31" i="192"/>
  <c r="F31" i="192"/>
  <c r="J31" i="192"/>
  <c r="V31" i="192"/>
  <c r="H31" i="192"/>
  <c r="D31" i="192"/>
  <c r="D32" i="192"/>
  <c r="F32" i="192"/>
  <c r="H32" i="192"/>
  <c r="V32" i="192"/>
  <c r="J32" i="192"/>
  <c r="D34" i="192"/>
  <c r="T34" i="192"/>
  <c r="F34" i="192"/>
  <c r="J34" i="192"/>
  <c r="D37" i="192"/>
  <c r="V38" i="192"/>
  <c r="D38" i="192"/>
  <c r="H38" i="192"/>
  <c r="F38" i="192"/>
  <c r="J38" i="192"/>
  <c r="V44" i="192"/>
  <c r="T44" i="192"/>
  <c r="J44" i="192"/>
  <c r="J48" i="192"/>
  <c r="J139" i="192"/>
  <c r="H14" i="192"/>
  <c r="J140" i="192"/>
  <c r="J116" i="192"/>
  <c r="F116" i="192"/>
  <c r="V117" i="192"/>
  <c r="J113" i="192"/>
  <c r="F29" i="192"/>
  <c r="D138" i="192"/>
  <c r="H112" i="192"/>
  <c r="F80" i="192"/>
  <c r="J100" i="192"/>
  <c r="V34" i="192"/>
  <c r="D68" i="192"/>
  <c r="T114" i="192"/>
  <c r="J114" i="192"/>
  <c r="T134" i="192"/>
  <c r="U16" i="192"/>
  <c r="J112" i="192"/>
  <c r="AG17" i="192"/>
  <c r="V17" i="192" s="1"/>
  <c r="D48" i="192"/>
  <c r="H43" i="192"/>
  <c r="D139" i="192"/>
  <c r="H140" i="192"/>
  <c r="H116" i="192"/>
  <c r="V113" i="192"/>
  <c r="F105" i="192"/>
  <c r="D101" i="192"/>
  <c r="V112" i="192"/>
  <c r="J68" i="192"/>
  <c r="H26" i="192"/>
  <c r="V100" i="192"/>
  <c r="T68" i="192"/>
  <c r="T137" i="192"/>
  <c r="F120" i="192"/>
  <c r="J117" i="192"/>
  <c r="J105" i="192"/>
  <c r="H139" i="192"/>
  <c r="H120" i="192"/>
  <c r="V120" i="192"/>
  <c r="V134" i="192"/>
  <c r="AG25" i="192"/>
  <c r="AG30" i="192"/>
  <c r="H30" i="192" s="1"/>
  <c r="AG36" i="192"/>
  <c r="AG35" i="192" s="1"/>
  <c r="J35" i="192" s="1"/>
  <c r="AG39" i="192"/>
  <c r="D39" i="192" s="1"/>
  <c r="V57" i="192"/>
  <c r="V64" i="192"/>
  <c r="V68" i="192"/>
  <c r="AG87" i="192"/>
  <c r="AG89" i="192"/>
  <c r="AG90" i="192"/>
  <c r="V90" i="192" s="1"/>
  <c r="AG91" i="192"/>
  <c r="J91" i="192" s="1"/>
  <c r="AG96" i="192"/>
  <c r="T96" i="192" s="1"/>
  <c r="AG99" i="192"/>
  <c r="J99" i="192" s="1"/>
  <c r="AG104" i="192"/>
  <c r="AG106" i="192"/>
  <c r="D106" i="192" s="1"/>
  <c r="N73" i="192"/>
  <c r="N39" i="192"/>
  <c r="N74" i="192"/>
  <c r="N41" i="192"/>
  <c r="N104" i="192"/>
  <c r="N100" i="192"/>
  <c r="N96" i="192"/>
  <c r="N92" i="192"/>
  <c r="N87" i="192"/>
  <c r="N82" i="192"/>
  <c r="N47" i="192"/>
  <c r="L70" i="192"/>
  <c r="L42" i="192"/>
  <c r="L123" i="192"/>
  <c r="L122" i="192"/>
  <c r="L131" i="192"/>
  <c r="L130" i="192"/>
  <c r="L126" i="192"/>
  <c r="N22" i="192"/>
  <c r="N107" i="192"/>
  <c r="N103" i="192"/>
  <c r="N99" i="192"/>
  <c r="N95" i="192"/>
  <c r="N90" i="192"/>
  <c r="N86" i="192"/>
  <c r="N80" i="192"/>
  <c r="N72" i="192"/>
  <c r="N34" i="192"/>
  <c r="L81" i="192"/>
  <c r="L69" i="192"/>
  <c r="K84" i="192"/>
  <c r="K8" i="192" s="1"/>
  <c r="M16" i="192"/>
  <c r="N16" i="192" s="1"/>
  <c r="N68" i="192"/>
  <c r="N19" i="192"/>
  <c r="N106" i="192"/>
  <c r="N102" i="192"/>
  <c r="N98" i="192"/>
  <c r="N94" i="192"/>
  <c r="N89" i="192"/>
  <c r="N85" i="192"/>
  <c r="N21" i="192"/>
  <c r="L33" i="192"/>
  <c r="L15" i="192"/>
  <c r="L47" i="192"/>
  <c r="N48" i="192"/>
  <c r="L49" i="192"/>
  <c r="L50" i="192"/>
  <c r="N51" i="192"/>
  <c r="L53" i="192"/>
  <c r="N54" i="192"/>
  <c r="L55" i="192"/>
  <c r="L57" i="192"/>
  <c r="N58" i="192"/>
  <c r="N59" i="192"/>
  <c r="N60" i="192"/>
  <c r="L61" i="192"/>
  <c r="L62" i="192"/>
  <c r="N63" i="192"/>
  <c r="L65" i="192"/>
  <c r="L66" i="192"/>
  <c r="N132" i="192"/>
  <c r="H53" i="192"/>
  <c r="J54" i="192"/>
  <c r="F59" i="192"/>
  <c r="D67" i="192"/>
  <c r="AQ13" i="186"/>
  <c r="AQ18" i="186"/>
  <c r="AG16" i="186"/>
  <c r="AV17" i="186"/>
  <c r="AF11" i="186"/>
  <c r="AT13" i="186"/>
  <c r="AD10" i="186"/>
  <c r="AG11" i="186"/>
  <c r="AJ11" i="186"/>
  <c r="AG12" i="186"/>
  <c r="AG18" i="186"/>
  <c r="AQ17" i="186"/>
  <c r="AG14" i="186"/>
  <c r="AQ12" i="186"/>
  <c r="AE16" i="186"/>
  <c r="AI17" i="186"/>
  <c r="AT17" i="186"/>
  <c r="AE9" i="186"/>
  <c r="AD12" i="186"/>
  <c r="AG13" i="186"/>
  <c r="AG9" i="186"/>
  <c r="AR17" i="186"/>
  <c r="AT12" i="186"/>
  <c r="AQ10" i="186"/>
  <c r="AS12" i="186"/>
  <c r="AG10" i="186"/>
  <c r="AV16" i="186"/>
  <c r="AT16" i="186"/>
  <c r="AD11" i="186"/>
  <c r="AG17" i="186"/>
  <c r="AV18" i="186"/>
  <c r="AQ14" i="186"/>
  <c r="AT11" i="186"/>
  <c r="AR16" i="186"/>
  <c r="AQ11" i="186"/>
  <c r="AT18" i="186"/>
  <c r="AT14" i="186"/>
  <c r="AS13" i="186"/>
  <c r="V18" i="228"/>
  <c r="AC17" i="228"/>
  <c r="AD19" i="228"/>
  <c r="X11" i="228"/>
  <c r="Z13" i="228"/>
  <c r="AG18" i="228"/>
  <c r="AG19" i="228"/>
  <c r="AD17" i="228"/>
  <c r="C9" i="14"/>
  <c r="D8" i="14" s="1"/>
  <c r="C20" i="14"/>
  <c r="D14" i="14" s="1"/>
  <c r="C49" i="14"/>
  <c r="D49" i="14" s="1"/>
  <c r="G91" i="114"/>
  <c r="M91" i="114" s="1"/>
  <c r="G99" i="114"/>
  <c r="G83" i="114"/>
  <c r="G137" i="114"/>
  <c r="G95" i="114"/>
  <c r="T14" i="114"/>
  <c r="U14" i="114" s="1"/>
  <c r="G22" i="114"/>
  <c r="M22" i="114" s="1"/>
  <c r="G39" i="114"/>
  <c r="M39" i="114" s="1"/>
  <c r="T35" i="114"/>
  <c r="U35" i="114" s="1"/>
  <c r="T26" i="114"/>
  <c r="U26" i="114" s="1"/>
  <c r="G30" i="114"/>
  <c r="M30" i="114" s="1"/>
  <c r="G26" i="114"/>
  <c r="M26" i="114" s="1"/>
  <c r="T30" i="114"/>
  <c r="U30" i="114" s="1"/>
  <c r="T22" i="114"/>
  <c r="U22" i="114" s="1"/>
  <c r="G132" i="114"/>
  <c r="T17" i="114"/>
  <c r="U17" i="114" s="1"/>
  <c r="CF23" i="187"/>
  <c r="CG23" i="187" s="1"/>
  <c r="CH23" i="187" s="1"/>
  <c r="E128" i="114"/>
  <c r="E112" i="114"/>
  <c r="E95" i="114"/>
  <c r="E78" i="114"/>
  <c r="E61" i="114"/>
  <c r="E45" i="114"/>
  <c r="T103" i="114"/>
  <c r="U103" i="114" s="1"/>
  <c r="T95" i="114"/>
  <c r="U95" i="114" s="1"/>
  <c r="T87" i="114"/>
  <c r="U87" i="114" s="1"/>
  <c r="E137" i="114"/>
  <c r="E120" i="114"/>
  <c r="E103" i="114"/>
  <c r="M103" i="114" s="1"/>
  <c r="E87" i="114"/>
  <c r="M87" i="114" s="1"/>
  <c r="E70" i="114"/>
  <c r="E53" i="114"/>
  <c r="M53" i="114" s="1"/>
  <c r="T99" i="114"/>
  <c r="U99" i="114" s="1"/>
  <c r="T91" i="114"/>
  <c r="U91" i="114" s="1"/>
  <c r="T83" i="114"/>
  <c r="U83" i="114" s="1"/>
  <c r="E133" i="114"/>
  <c r="E116" i="114"/>
  <c r="M116" i="114" s="1"/>
  <c r="E99" i="114"/>
  <c r="E83" i="114"/>
  <c r="E66" i="114"/>
  <c r="E49" i="114"/>
  <c r="E50" i="114"/>
  <c r="E125" i="114"/>
  <c r="M125" i="114" s="1"/>
  <c r="E130" i="114"/>
  <c r="E84" i="114"/>
  <c r="E38" i="114"/>
  <c r="E104" i="114"/>
  <c r="E16" i="114"/>
  <c r="M16" i="114" s="1"/>
  <c r="E11" i="114"/>
  <c r="E75" i="114"/>
  <c r="T113" i="114"/>
  <c r="U113" i="114" s="1"/>
  <c r="E117" i="114"/>
  <c r="E100" i="114"/>
  <c r="E67" i="114"/>
  <c r="E121" i="114"/>
  <c r="E71" i="114"/>
  <c r="E29" i="114"/>
  <c r="E7" i="114"/>
  <c r="T16" i="114"/>
  <c r="U16" i="114" s="1"/>
  <c r="T121" i="114"/>
  <c r="U121" i="114" s="1"/>
  <c r="T88" i="114"/>
  <c r="U88" i="114" s="1"/>
  <c r="T34" i="114"/>
  <c r="U34" i="114" s="1"/>
  <c r="E138" i="114"/>
  <c r="E113" i="114"/>
  <c r="E92" i="114"/>
  <c r="M92" i="114" s="1"/>
  <c r="E62" i="114"/>
  <c r="E96" i="114"/>
  <c r="E54" i="114"/>
  <c r="E25" i="114"/>
  <c r="T96" i="114"/>
  <c r="U96" i="114" s="1"/>
  <c r="E34" i="114"/>
  <c r="E134" i="114"/>
  <c r="E109" i="114"/>
  <c r="M109" i="114" s="1"/>
  <c r="E79" i="114"/>
  <c r="E58" i="114"/>
  <c r="E88" i="114"/>
  <c r="E46" i="114"/>
  <c r="E42" i="114"/>
  <c r="M42" i="114" s="1"/>
  <c r="E21" i="114"/>
  <c r="M21" i="114" s="1"/>
  <c r="T104" i="114"/>
  <c r="U104" i="114" s="1"/>
  <c r="G128" i="114"/>
  <c r="G112" i="114"/>
  <c r="G70" i="114"/>
  <c r="T128" i="114"/>
  <c r="U128" i="114" s="1"/>
  <c r="T120" i="114"/>
  <c r="U120" i="114" s="1"/>
  <c r="T112" i="114"/>
  <c r="U112" i="114" s="1"/>
  <c r="CF33" i="187"/>
  <c r="CG33" i="187" s="1"/>
  <c r="CH33" i="187" s="1"/>
  <c r="CF7" i="187"/>
  <c r="CG7" i="187" s="1"/>
  <c r="CH7" i="187" s="1"/>
  <c r="G12" i="114"/>
  <c r="M12" i="114" s="1"/>
  <c r="G124" i="114"/>
  <c r="M124" i="114" s="1"/>
  <c r="G108" i="114"/>
  <c r="M108" i="114" s="1"/>
  <c r="T8" i="114"/>
  <c r="U8" i="114" s="1"/>
  <c r="G136" i="114"/>
  <c r="G120" i="114"/>
  <c r="T124" i="114"/>
  <c r="U124" i="114" s="1"/>
  <c r="T116" i="114"/>
  <c r="U116" i="114" s="1"/>
  <c r="T108" i="114"/>
  <c r="U108" i="114" s="1"/>
  <c r="CW35" i="39"/>
  <c r="D4" i="187"/>
  <c r="H4" i="187"/>
  <c r="F4" i="187"/>
  <c r="E4" i="39"/>
  <c r="I4" i="39"/>
  <c r="M4" i="39"/>
  <c r="Q4" i="39"/>
  <c r="U4" i="39"/>
  <c r="Y4" i="39"/>
  <c r="AC4" i="39"/>
  <c r="J4" i="39"/>
  <c r="R4" i="39"/>
  <c r="Z4" i="39"/>
  <c r="AD4" i="39"/>
  <c r="G4" i="39"/>
  <c r="K4" i="39"/>
  <c r="O4" i="39"/>
  <c r="S4" i="39"/>
  <c r="W4" i="39"/>
  <c r="H4" i="39"/>
  <c r="L4" i="39"/>
  <c r="T4" i="39"/>
  <c r="X4" i="39"/>
  <c r="AE4" i="39"/>
  <c r="AH4" i="39"/>
  <c r="AS6" i="207"/>
  <c r="AD6" i="207"/>
  <c r="AO6" i="207"/>
  <c r="AP6" i="207"/>
  <c r="AL6" i="207"/>
  <c r="AH6" i="207"/>
  <c r="Z6" i="207"/>
  <c r="AU6" i="207"/>
  <c r="AV6" i="207"/>
  <c r="AQ6" i="207"/>
  <c r="AM6" i="207"/>
  <c r="AI6" i="207"/>
  <c r="AE6" i="207"/>
  <c r="AA6" i="207"/>
  <c r="F13" i="225"/>
  <c r="F6" i="225"/>
  <c r="O119" i="193"/>
  <c r="E119" i="193"/>
  <c r="I119" i="193"/>
  <c r="M119" i="193"/>
  <c r="G119" i="193"/>
  <c r="O71" i="193"/>
  <c r="I71" i="193"/>
  <c r="K71" i="193"/>
  <c r="G71" i="193"/>
  <c r="M71" i="193"/>
  <c r="M39" i="193"/>
  <c r="K39" i="193"/>
  <c r="E39" i="193"/>
  <c r="E58" i="193"/>
  <c r="K58" i="193"/>
  <c r="O58" i="193"/>
  <c r="M58" i="193"/>
  <c r="G58" i="193"/>
  <c r="G10" i="193"/>
  <c r="K19" i="193"/>
  <c r="P49" i="193"/>
  <c r="P57" i="193"/>
  <c r="P74" i="193"/>
  <c r="G74" i="193" s="1"/>
  <c r="C38" i="193"/>
  <c r="P42" i="193"/>
  <c r="C47" i="193"/>
  <c r="P80" i="193"/>
  <c r="I80" i="193" s="1"/>
  <c r="C115" i="193"/>
  <c r="J6" i="193"/>
  <c r="C54" i="193"/>
  <c r="C48" i="193"/>
  <c r="C98" i="193"/>
  <c r="M111" i="193"/>
  <c r="P86" i="193"/>
  <c r="N129" i="193"/>
  <c r="K84" i="193"/>
  <c r="O84" i="193"/>
  <c r="I84" i="193"/>
  <c r="I125" i="193"/>
  <c r="E125" i="193"/>
  <c r="C37" i="193"/>
  <c r="P37" i="193"/>
  <c r="C9" i="193"/>
  <c r="P9" i="193"/>
  <c r="D6" i="193"/>
  <c r="P14" i="193"/>
  <c r="I14" i="193" s="1"/>
  <c r="C14" i="193"/>
  <c r="D13" i="193"/>
  <c r="C18" i="193"/>
  <c r="P18" i="193"/>
  <c r="O18" i="193" s="1"/>
  <c r="P23" i="193"/>
  <c r="O23" i="193" s="1"/>
  <c r="D20" i="193"/>
  <c r="E27" i="193"/>
  <c r="C27" i="193"/>
  <c r="C31" i="193"/>
  <c r="P31" i="193"/>
  <c r="D32" i="193"/>
  <c r="P36" i="193"/>
  <c r="E36" i="193" s="1"/>
  <c r="C36" i="193"/>
  <c r="C40" i="193"/>
  <c r="P40" i="193"/>
  <c r="P45" i="193"/>
  <c r="M45" i="193" s="1"/>
  <c r="D43" i="193"/>
  <c r="C45" i="193"/>
  <c r="C53" i="193"/>
  <c r="C61" i="193"/>
  <c r="P61" i="193"/>
  <c r="P66" i="193"/>
  <c r="M66" i="193" s="1"/>
  <c r="D63" i="193"/>
  <c r="C66" i="193"/>
  <c r="P70" i="193"/>
  <c r="E70" i="193" s="1"/>
  <c r="C70" i="193"/>
  <c r="P78" i="193"/>
  <c r="I78" i="193" s="1"/>
  <c r="C78" i="193"/>
  <c r="D81" i="193"/>
  <c r="C83" i="193"/>
  <c r="P87" i="193"/>
  <c r="I87" i="193" s="1"/>
  <c r="C91" i="193"/>
  <c r="P91" i="193"/>
  <c r="P95" i="193"/>
  <c r="E95" i="193" s="1"/>
  <c r="C95" i="193"/>
  <c r="P99" i="193"/>
  <c r="I99" i="193" s="1"/>
  <c r="C99" i="193"/>
  <c r="C103" i="193"/>
  <c r="P103" i="193"/>
  <c r="D105" i="193"/>
  <c r="P108" i="193"/>
  <c r="E108" i="193" s="1"/>
  <c r="P112" i="193"/>
  <c r="E112" i="193" s="1"/>
  <c r="P116" i="193"/>
  <c r="E116" i="193" s="1"/>
  <c r="C116" i="193"/>
  <c r="P120" i="193"/>
  <c r="E120" i="193" s="1"/>
  <c r="C120" i="193"/>
  <c r="P124" i="193"/>
  <c r="E124" i="193" s="1"/>
  <c r="C124" i="193"/>
  <c r="P128" i="193"/>
  <c r="C128" i="193"/>
  <c r="D129" i="193"/>
  <c r="C133" i="193"/>
  <c r="P133" i="193"/>
  <c r="H6" i="193"/>
  <c r="C7" i="193"/>
  <c r="P7" i="193"/>
  <c r="P11" i="193"/>
  <c r="I11" i="193" s="1"/>
  <c r="C11" i="193"/>
  <c r="H13" i="193"/>
  <c r="P16" i="193"/>
  <c r="I16" i="193" s="1"/>
  <c r="H20" i="193"/>
  <c r="C21" i="193"/>
  <c r="P21" i="193"/>
  <c r="I21" i="193" s="1"/>
  <c r="P25" i="193"/>
  <c r="C25" i="193"/>
  <c r="I27" i="193"/>
  <c r="P29" i="193"/>
  <c r="I29" i="193" s="1"/>
  <c r="C29" i="193"/>
  <c r="H32" i="193"/>
  <c r="C34" i="193"/>
  <c r="P34" i="193"/>
  <c r="P51" i="193"/>
  <c r="M51" i="193" s="1"/>
  <c r="P55" i="193"/>
  <c r="P59" i="193"/>
  <c r="I59" i="193" s="1"/>
  <c r="C59" i="193"/>
  <c r="C64" i="193"/>
  <c r="H63" i="193"/>
  <c r="P64" i="193"/>
  <c r="K64" i="193" s="1"/>
  <c r="P68" i="193"/>
  <c r="I68" i="193" s="1"/>
  <c r="P72" i="193"/>
  <c r="I72" i="193" s="1"/>
  <c r="C72" i="193"/>
  <c r="P76" i="193"/>
  <c r="M76" i="193" s="1"/>
  <c r="M80" i="193"/>
  <c r="K80" i="193"/>
  <c r="C85" i="193"/>
  <c r="P85" i="193"/>
  <c r="P89" i="193"/>
  <c r="I89" i="193" s="1"/>
  <c r="C89" i="193"/>
  <c r="P93" i="193"/>
  <c r="I93" i="193" s="1"/>
  <c r="C93" i="193"/>
  <c r="C97" i="193"/>
  <c r="P101" i="193"/>
  <c r="I101" i="193" s="1"/>
  <c r="C101" i="193"/>
  <c r="C106" i="193"/>
  <c r="P106" i="193"/>
  <c r="K106" i="193" s="1"/>
  <c r="P110" i="193"/>
  <c r="C110" i="193"/>
  <c r="C114" i="193"/>
  <c r="C118" i="193"/>
  <c r="P118" i="193"/>
  <c r="P122" i="193"/>
  <c r="I122" i="193" s="1"/>
  <c r="P126" i="193"/>
  <c r="I126" i="193" s="1"/>
  <c r="C126" i="193"/>
  <c r="H129" i="193"/>
  <c r="P131" i="193"/>
  <c r="I131" i="193" s="1"/>
  <c r="C131" i="193"/>
  <c r="P135" i="193"/>
  <c r="I135" i="193" s="1"/>
  <c r="C139" i="193"/>
  <c r="P139" i="193"/>
  <c r="I47" i="193"/>
  <c r="E47" i="193"/>
  <c r="I138" i="193"/>
  <c r="M65" i="193"/>
  <c r="E65" i="193"/>
  <c r="K24" i="193"/>
  <c r="M24" i="193"/>
  <c r="I24" i="193"/>
  <c r="E24" i="193"/>
  <c r="J32" i="193"/>
  <c r="J105" i="193"/>
  <c r="G19" i="193"/>
  <c r="I19" i="193"/>
  <c r="E19" i="193"/>
  <c r="P69" i="193"/>
  <c r="C69" i="193"/>
  <c r="C134" i="193"/>
  <c r="J129" i="193"/>
  <c r="P53" i="193"/>
  <c r="K137" i="193"/>
  <c r="G47" i="193"/>
  <c r="G138" i="193"/>
  <c r="M138" i="193"/>
  <c r="O65" i="193"/>
  <c r="K125" i="193"/>
  <c r="P83" i="193"/>
  <c r="K83" i="193" s="1"/>
  <c r="G125" i="193"/>
  <c r="M41" i="193"/>
  <c r="I41" i="193"/>
  <c r="E41" i="193"/>
  <c r="G41" i="193"/>
  <c r="K41" i="193"/>
  <c r="I90" i="193"/>
  <c r="G90" i="193"/>
  <c r="K90" i="193"/>
  <c r="M28" i="193"/>
  <c r="I28" i="193"/>
  <c r="J81" i="193"/>
  <c r="G27" i="193"/>
  <c r="O27" i="193"/>
  <c r="O47" i="193"/>
  <c r="E138" i="193"/>
  <c r="K65" i="193"/>
  <c r="E35" i="193"/>
  <c r="C49" i="193"/>
  <c r="M27" i="193"/>
  <c r="P46" i="193"/>
  <c r="M46" i="193" s="1"/>
  <c r="P15" i="193"/>
  <c r="O56" i="193"/>
  <c r="I56" i="193"/>
  <c r="O111" i="193"/>
  <c r="I111" i="193"/>
  <c r="G111" i="193"/>
  <c r="E111" i="193"/>
  <c r="E104" i="193"/>
  <c r="J43" i="193"/>
  <c r="M50" i="193"/>
  <c r="O41" i="193"/>
  <c r="O80" i="193"/>
  <c r="N63" i="193"/>
  <c r="P67" i="193"/>
  <c r="O67" i="193" s="1"/>
  <c r="P48" i="193"/>
  <c r="O48" i="193" s="1"/>
  <c r="O28" i="193"/>
  <c r="L32" i="193"/>
  <c r="L13" i="193"/>
  <c r="L63" i="193"/>
  <c r="P117" i="193"/>
  <c r="P88" i="193"/>
  <c r="M88" i="193" s="1"/>
  <c r="P60" i="193"/>
  <c r="M60" i="193" s="1"/>
  <c r="P62" i="193"/>
  <c r="C62" i="193"/>
  <c r="L81" i="193"/>
  <c r="C67" i="193"/>
  <c r="K115" i="193"/>
  <c r="G115" i="193"/>
  <c r="P102" i="193"/>
  <c r="O102" i="193" s="1"/>
  <c r="P98" i="193"/>
  <c r="I39" i="193"/>
  <c r="G39" i="193"/>
  <c r="I107" i="193"/>
  <c r="E107" i="193"/>
  <c r="I26" i="193"/>
  <c r="E77" i="193"/>
  <c r="G77" i="193"/>
  <c r="I86" i="193"/>
  <c r="J63" i="193"/>
  <c r="K128" i="193"/>
  <c r="P121" i="193"/>
  <c r="O121" i="193" s="1"/>
  <c r="M107" i="193"/>
  <c r="L105" i="193"/>
  <c r="N20" i="193"/>
  <c r="N81" i="193"/>
  <c r="N32" i="193"/>
  <c r="O95" i="193"/>
  <c r="N43" i="193"/>
  <c r="C12" i="193"/>
  <c r="P12" i="193"/>
  <c r="P22" i="193"/>
  <c r="L20" i="193"/>
  <c r="L6" i="193"/>
  <c r="L43" i="193"/>
  <c r="AD40" i="192"/>
  <c r="Z105" i="192"/>
  <c r="Z100" i="192"/>
  <c r="AB33" i="192"/>
  <c r="AD29" i="192"/>
  <c r="R42" i="192"/>
  <c r="R11" i="192"/>
  <c r="R34" i="192"/>
  <c r="Z43" i="192"/>
  <c r="X63" i="192"/>
  <c r="X47" i="192"/>
  <c r="AF100" i="192"/>
  <c r="AF40" i="192"/>
  <c r="AB92" i="192"/>
  <c r="AF29" i="192"/>
  <c r="R30" i="192"/>
  <c r="X39" i="192"/>
  <c r="Z59" i="192"/>
  <c r="X38" i="192"/>
  <c r="Z29" i="192"/>
  <c r="V49" i="192"/>
  <c r="D49" i="192"/>
  <c r="T49" i="192"/>
  <c r="H49" i="192"/>
  <c r="J49" i="192"/>
  <c r="F49" i="192"/>
  <c r="J55" i="192"/>
  <c r="H55" i="192"/>
  <c r="T55" i="192"/>
  <c r="V55" i="192"/>
  <c r="F55" i="192"/>
  <c r="D55" i="192"/>
  <c r="T56" i="192"/>
  <c r="H56" i="192"/>
  <c r="J56" i="192"/>
  <c r="D56" i="192"/>
  <c r="F56" i="192"/>
  <c r="V56" i="192"/>
  <c r="D58" i="192"/>
  <c r="H58" i="192"/>
  <c r="J58" i="192"/>
  <c r="F58" i="192"/>
  <c r="T58" i="192"/>
  <c r="F60" i="192"/>
  <c r="J60" i="192"/>
  <c r="V70" i="192"/>
  <c r="F70" i="192"/>
  <c r="T71" i="192"/>
  <c r="H71" i="192"/>
  <c r="J71" i="192"/>
  <c r="F71" i="192"/>
  <c r="J43" i="192"/>
  <c r="J135" i="192"/>
  <c r="AG132" i="192"/>
  <c r="H57" i="192"/>
  <c r="F45" i="192"/>
  <c r="H102" i="192"/>
  <c r="D29" i="192"/>
  <c r="D27" i="192"/>
  <c r="F86" i="192"/>
  <c r="T86" i="192"/>
  <c r="H80" i="192"/>
  <c r="D100" i="192"/>
  <c r="F51" i="192"/>
  <c r="H135" i="192"/>
  <c r="T80" i="192"/>
  <c r="F57" i="192"/>
  <c r="V41" i="192"/>
  <c r="T20" i="192"/>
  <c r="V20" i="192"/>
  <c r="J62" i="192"/>
  <c r="T62" i="192"/>
  <c r="H40" i="192"/>
  <c r="J40" i="192"/>
  <c r="D40" i="192"/>
  <c r="F40" i="192"/>
  <c r="F88" i="192"/>
  <c r="J88" i="192"/>
  <c r="V119" i="192"/>
  <c r="H119" i="192"/>
  <c r="F111" i="192"/>
  <c r="D111" i="192"/>
  <c r="H97" i="192"/>
  <c r="J97" i="192"/>
  <c r="F97" i="192"/>
  <c r="V78" i="192"/>
  <c r="F78" i="192"/>
  <c r="T78" i="192"/>
  <c r="U46" i="192"/>
  <c r="AG47" i="192"/>
  <c r="V48" i="192"/>
  <c r="V50" i="192"/>
  <c r="T50" i="192"/>
  <c r="D50" i="192"/>
  <c r="AG61" i="192"/>
  <c r="V61" i="192" s="1"/>
  <c r="AG65" i="192"/>
  <c r="V65" i="192" s="1"/>
  <c r="T69" i="192"/>
  <c r="D69" i="192"/>
  <c r="H69" i="192"/>
  <c r="AG73" i="192"/>
  <c r="V73" i="192" s="1"/>
  <c r="T76" i="192"/>
  <c r="D76" i="192"/>
  <c r="D77" i="192"/>
  <c r="J77" i="192"/>
  <c r="F79" i="192"/>
  <c r="H79" i="192"/>
  <c r="F81" i="192"/>
  <c r="T81" i="192"/>
  <c r="H81" i="192"/>
  <c r="AG82" i="192"/>
  <c r="V82" i="192" s="1"/>
  <c r="H90" i="192"/>
  <c r="AG93" i="192"/>
  <c r="T93" i="192" s="1"/>
  <c r="T95" i="192"/>
  <c r="T107" i="192"/>
  <c r="D43" i="192"/>
  <c r="D20" i="192"/>
  <c r="F48" i="192"/>
  <c r="J21" i="192"/>
  <c r="V43" i="192"/>
  <c r="T102" i="192"/>
  <c r="F14" i="192"/>
  <c r="V135" i="192"/>
  <c r="V58" i="192"/>
  <c r="J41" i="192"/>
  <c r="H133" i="192"/>
  <c r="J133" i="192"/>
  <c r="T14" i="192"/>
  <c r="T52" i="192"/>
  <c r="H109" i="192"/>
  <c r="F117" i="192"/>
  <c r="H52" i="192"/>
  <c r="F102" i="192"/>
  <c r="T24" i="192"/>
  <c r="H29" i="192"/>
  <c r="J118" i="192"/>
  <c r="V118" i="192"/>
  <c r="J27" i="192"/>
  <c r="T72" i="192"/>
  <c r="T94" i="192"/>
  <c r="J75" i="192"/>
  <c r="T101" i="192"/>
  <c r="T59" i="192"/>
  <c r="T88" i="192"/>
  <c r="H15" i="192"/>
  <c r="V142" i="192"/>
  <c r="D109" i="192"/>
  <c r="D15" i="192"/>
  <c r="D41" i="192"/>
  <c r="D62" i="192"/>
  <c r="T40" i="192"/>
  <c r="F62" i="192"/>
  <c r="J111" i="192"/>
  <c r="D80" i="192"/>
  <c r="T119" i="192"/>
  <c r="F69" i="192"/>
  <c r="J63" i="192"/>
  <c r="J72" i="192"/>
  <c r="T97" i="192"/>
  <c r="J83" i="192"/>
  <c r="V77" i="192"/>
  <c r="V40" i="192"/>
  <c r="AG85" i="192"/>
  <c r="D33" i="192"/>
  <c r="J33" i="192"/>
  <c r="F33" i="192"/>
  <c r="J20" i="192"/>
  <c r="F43" i="192"/>
  <c r="D135" i="192"/>
  <c r="J102" i="192"/>
  <c r="F41" i="192"/>
  <c r="T133" i="192"/>
  <c r="D57" i="192"/>
  <c r="J45" i="192"/>
  <c r="J109" i="192"/>
  <c r="V29" i="192"/>
  <c r="F118" i="192"/>
  <c r="H27" i="192"/>
  <c r="F27" i="192"/>
  <c r="H72" i="192"/>
  <c r="F101" i="192"/>
  <c r="V88" i="192"/>
  <c r="J142" i="192"/>
  <c r="H33" i="192"/>
  <c r="F100" i="192"/>
  <c r="J80" i="192"/>
  <c r="J29" i="192"/>
  <c r="V33" i="192"/>
  <c r="T111" i="192"/>
  <c r="J50" i="192"/>
  <c r="D45" i="192"/>
  <c r="D78" i="192"/>
  <c r="V98" i="192"/>
  <c r="D98" i="192"/>
  <c r="J98" i="192"/>
  <c r="T28" i="192"/>
  <c r="V28" i="192"/>
  <c r="D28" i="192"/>
  <c r="V97" i="192"/>
  <c r="D44" i="192"/>
  <c r="F44" i="192"/>
  <c r="H44" i="192"/>
  <c r="V114" i="192"/>
  <c r="D114" i="192"/>
  <c r="T15" i="192"/>
  <c r="F22" i="192"/>
  <c r="H134" i="192"/>
  <c r="F134" i="192"/>
  <c r="D120" i="192"/>
  <c r="AG10" i="192"/>
  <c r="F10" i="192" s="1"/>
  <c r="AG11" i="192"/>
  <c r="T11" i="192" s="1"/>
  <c r="AG12" i="192"/>
  <c r="J12" i="192" s="1"/>
  <c r="AG13" i="192"/>
  <c r="J13" i="192" s="1"/>
  <c r="AG18" i="192"/>
  <c r="AG19" i="192"/>
  <c r="F19" i="192" s="1"/>
  <c r="H86" i="192"/>
  <c r="J86" i="192"/>
  <c r="H141" i="192"/>
  <c r="H111" i="192"/>
  <c r="T30" i="192"/>
  <c r="T38" i="192"/>
  <c r="F76" i="192"/>
  <c r="J141" i="192"/>
  <c r="F54" i="192"/>
  <c r="J115" i="192"/>
  <c r="F126" i="192"/>
  <c r="H126" i="192"/>
  <c r="T126" i="192"/>
  <c r="V14" i="192"/>
  <c r="H107" i="192"/>
  <c r="J130" i="192"/>
  <c r="J123" i="192"/>
  <c r="F123" i="192"/>
  <c r="V123" i="192"/>
  <c r="D123" i="192"/>
  <c r="H123" i="192"/>
  <c r="T10" i="192"/>
  <c r="D11" i="192"/>
  <c r="H12" i="192"/>
  <c r="V13" i="192"/>
  <c r="V19" i="192"/>
  <c r="J19" i="192"/>
  <c r="V71" i="192"/>
  <c r="V138" i="192"/>
  <c r="F72" i="192"/>
  <c r="V103" i="192"/>
  <c r="H75" i="192"/>
  <c r="T21" i="192"/>
  <c r="H88" i="192"/>
  <c r="D88" i="192"/>
  <c r="T26" i="192"/>
  <c r="F26" i="192"/>
  <c r="H60" i="192"/>
  <c r="F99" i="192"/>
  <c r="J64" i="192"/>
  <c r="V105" i="192"/>
  <c r="H48" i="192"/>
  <c r="J59" i="192"/>
  <c r="J69" i="192"/>
  <c r="V59" i="192"/>
  <c r="V69" i="192"/>
  <c r="H34" i="192"/>
  <c r="V60" i="192"/>
  <c r="D26" i="192"/>
  <c r="V37" i="192"/>
  <c r="F63" i="192"/>
  <c r="H115" i="192"/>
  <c r="D107" i="192"/>
  <c r="F107" i="192"/>
  <c r="J134" i="192"/>
  <c r="D71" i="192"/>
  <c r="J81" i="192"/>
  <c r="F64" i="192"/>
  <c r="F50" i="192"/>
  <c r="J26" i="192"/>
  <c r="H37" i="192"/>
  <c r="D83" i="192"/>
  <c r="V130" i="192"/>
  <c r="V126" i="192"/>
  <c r="V125" i="192"/>
  <c r="H138" i="192"/>
  <c r="D72" i="192"/>
  <c r="V86" i="192"/>
  <c r="T60" i="192"/>
  <c r="F115" i="192"/>
  <c r="H64" i="192"/>
  <c r="J70" i="192"/>
  <c r="T90" i="192"/>
  <c r="V107" i="192"/>
  <c r="V51" i="192"/>
  <c r="H83" i="192"/>
  <c r="V83" i="192"/>
  <c r="D79" i="192"/>
  <c r="D99" i="192"/>
  <c r="J138" i="192"/>
  <c r="H94" i="192"/>
  <c r="D81" i="192"/>
  <c r="D70" i="192"/>
  <c r="D115" i="192"/>
  <c r="T70" i="192"/>
  <c r="V21" i="192"/>
  <c r="T115" i="192"/>
  <c r="T32" i="192"/>
  <c r="F137" i="192"/>
  <c r="T130" i="192"/>
  <c r="AG127" i="192"/>
  <c r="D127" i="192" s="1"/>
  <c r="T125" i="192"/>
  <c r="F130" i="192"/>
  <c r="T123" i="192"/>
  <c r="J125" i="192"/>
  <c r="J126" i="192"/>
  <c r="AG122" i="192"/>
  <c r="T122" i="192" s="1"/>
  <c r="V81" i="192"/>
  <c r="H70" i="192"/>
  <c r="D60" i="192"/>
  <c r="V99" i="192"/>
  <c r="H125" i="192"/>
  <c r="AG128" i="192"/>
  <c r="V128" i="192" s="1"/>
  <c r="V131" i="192"/>
  <c r="V124" i="192"/>
  <c r="D131" i="192"/>
  <c r="F131" i="192"/>
  <c r="H131" i="192"/>
  <c r="J131" i="192"/>
  <c r="T131" i="192"/>
  <c r="H129" i="192"/>
  <c r="J129" i="192"/>
  <c r="T129" i="192"/>
  <c r="F129" i="192"/>
  <c r="D129" i="192"/>
  <c r="V129" i="192"/>
  <c r="F124" i="192"/>
  <c r="D124" i="192"/>
  <c r="J124" i="192"/>
  <c r="H124" i="192"/>
  <c r="T124" i="192"/>
  <c r="D121" i="192"/>
  <c r="J121" i="192"/>
  <c r="H121" i="192"/>
  <c r="V121" i="192"/>
  <c r="F121" i="192"/>
  <c r="S8" i="192"/>
  <c r="U8" i="192"/>
  <c r="H130" i="192"/>
  <c r="D125" i="192"/>
  <c r="T121" i="192"/>
  <c r="D126" i="192"/>
  <c r="L9" i="192"/>
  <c r="L46" i="192"/>
  <c r="N46" i="192"/>
  <c r="M35" i="192"/>
  <c r="N62" i="192"/>
  <c r="N17" i="192"/>
  <c r="N65" i="192"/>
  <c r="N53" i="192"/>
  <c r="N26" i="192"/>
  <c r="N142" i="192"/>
  <c r="N138" i="192"/>
  <c r="N134" i="192"/>
  <c r="N67" i="192"/>
  <c r="N55" i="192"/>
  <c r="N43" i="192"/>
  <c r="N30" i="192"/>
  <c r="N18" i="192"/>
  <c r="L63" i="192"/>
  <c r="L59" i="192"/>
  <c r="L51" i="192"/>
  <c r="L45" i="192"/>
  <c r="L37" i="192"/>
  <c r="L32" i="192"/>
  <c r="L28" i="192"/>
  <c r="L24" i="192"/>
  <c r="L14" i="192"/>
  <c r="L10" i="192"/>
  <c r="L84" i="192"/>
  <c r="N44" i="192"/>
  <c r="N31" i="192"/>
  <c r="N61" i="192"/>
  <c r="N50" i="192"/>
  <c r="N36" i="192"/>
  <c r="N141" i="192"/>
  <c r="N137" i="192"/>
  <c r="N133" i="192"/>
  <c r="N109" i="192"/>
  <c r="N40" i="192"/>
  <c r="N27" i="192"/>
  <c r="N13" i="192"/>
  <c r="L67" i="192"/>
  <c r="L58" i="192"/>
  <c r="L54" i="192"/>
  <c r="M23" i="192"/>
  <c r="M108" i="192"/>
  <c r="N108" i="192" s="1"/>
  <c r="N12" i="192"/>
  <c r="N140" i="192"/>
  <c r="N136" i="192"/>
  <c r="N49" i="192"/>
  <c r="G8" i="192"/>
  <c r="I8" i="192"/>
  <c r="C8" i="192"/>
  <c r="U11" i="218"/>
  <c r="I7" i="218"/>
  <c r="J7" i="218" s="1"/>
  <c r="AG85" i="186"/>
  <c r="AS35" i="186"/>
  <c r="AG48" i="186"/>
  <c r="AX19" i="186"/>
  <c r="AS128" i="186"/>
  <c r="AX98" i="186"/>
  <c r="AV58" i="186"/>
  <c r="AV40" i="186"/>
  <c r="AX74" i="186"/>
  <c r="AX49" i="186"/>
  <c r="AG69" i="186"/>
  <c r="AW74" i="186"/>
  <c r="AV71" i="186"/>
  <c r="AU89" i="186"/>
  <c r="AW62" i="186"/>
  <c r="AU91" i="186"/>
  <c r="AX126" i="186"/>
  <c r="AX127" i="186"/>
  <c r="AU25" i="186"/>
  <c r="AG60" i="186"/>
  <c r="AU133" i="186"/>
  <c r="AT129" i="186"/>
  <c r="AI117" i="186"/>
  <c r="AX41" i="186"/>
  <c r="AX62" i="186"/>
  <c r="AW94" i="186"/>
  <c r="AV130" i="186"/>
  <c r="AW53" i="186"/>
  <c r="AG56" i="186"/>
  <c r="AW36" i="186"/>
  <c r="AV60" i="186"/>
  <c r="AT69" i="186"/>
  <c r="AK19" i="186"/>
  <c r="AX113" i="186"/>
  <c r="AX110" i="186"/>
  <c r="AV119" i="186"/>
  <c r="AG128" i="186"/>
  <c r="AW66" i="186"/>
  <c r="AU69" i="186"/>
  <c r="AU23" i="186"/>
  <c r="AU62" i="186"/>
  <c r="AJ12" i="186"/>
  <c r="AX79" i="186"/>
  <c r="AX117" i="186"/>
  <c r="AX26" i="186"/>
  <c r="AG141" i="186"/>
  <c r="AU137" i="186"/>
  <c r="AV98" i="186"/>
  <c r="AW125" i="186"/>
  <c r="AV105" i="186"/>
  <c r="AS97" i="186"/>
  <c r="AX52" i="186"/>
  <c r="AX84" i="186"/>
  <c r="AX106" i="186"/>
  <c r="AX92" i="186"/>
  <c r="AX114" i="186"/>
  <c r="AX17" i="186"/>
  <c r="AX36" i="186"/>
  <c r="AX80" i="186"/>
  <c r="AW82" i="186"/>
  <c r="AU125" i="186"/>
  <c r="AG77" i="186"/>
  <c r="AV59" i="186"/>
  <c r="AG44" i="186"/>
  <c r="AW86" i="186"/>
  <c r="AU41" i="186"/>
  <c r="AW105" i="186"/>
  <c r="AV103" i="186"/>
  <c r="AG96" i="186"/>
  <c r="AG97" i="186"/>
  <c r="AW137" i="186"/>
  <c r="AT130" i="186"/>
  <c r="AW57" i="186"/>
  <c r="AU124" i="186"/>
  <c r="AG35" i="186"/>
  <c r="AV33" i="186"/>
  <c r="AG138" i="186"/>
  <c r="AW59" i="186"/>
  <c r="AT119" i="186"/>
  <c r="AQ102" i="186"/>
  <c r="AR132" i="186"/>
  <c r="AQ96" i="186"/>
  <c r="AS126" i="186"/>
  <c r="AX27" i="186"/>
  <c r="AX87" i="186"/>
  <c r="AX32" i="186"/>
  <c r="AV135" i="186"/>
  <c r="AT126" i="186"/>
  <c r="AU81" i="186"/>
  <c r="AG103" i="186"/>
  <c r="AW135" i="186"/>
  <c r="AX10" i="186"/>
  <c r="AX56" i="186"/>
  <c r="AX38" i="186"/>
  <c r="AX64" i="186"/>
  <c r="AX55" i="186"/>
  <c r="AX89" i="186"/>
  <c r="AX109" i="186"/>
  <c r="AG121" i="186"/>
  <c r="AG81" i="186"/>
  <c r="AT122" i="186"/>
  <c r="AW138" i="186"/>
  <c r="AU121" i="186"/>
  <c r="AW89" i="186"/>
  <c r="AW14" i="186"/>
  <c r="AT90" i="186"/>
  <c r="AW13" i="186"/>
  <c r="AV35" i="186"/>
  <c r="AV134" i="186"/>
  <c r="AG120" i="186"/>
  <c r="AV122" i="186"/>
  <c r="AU60" i="186"/>
  <c r="AW100" i="186"/>
  <c r="AG74" i="186"/>
  <c r="AV124" i="186"/>
  <c r="AT50" i="186"/>
  <c r="AG114" i="186"/>
  <c r="AD95" i="186"/>
  <c r="AR105" i="186"/>
  <c r="AQ38" i="186"/>
  <c r="AR68" i="186"/>
  <c r="AP134" i="186"/>
  <c r="AS25" i="186"/>
  <c r="AQ32" i="186"/>
  <c r="AQ123" i="186"/>
  <c r="AF39" i="186"/>
  <c r="AW80" i="186"/>
  <c r="AT26" i="186"/>
  <c r="AR110" i="186"/>
  <c r="AR33" i="186"/>
  <c r="AS130" i="186"/>
  <c r="AQ137" i="186"/>
  <c r="AT28" i="186"/>
  <c r="AR99" i="186"/>
  <c r="AP85" i="186"/>
  <c r="AO128" i="186"/>
  <c r="AP38" i="186"/>
  <c r="AU67" i="186"/>
  <c r="AR13" i="186"/>
  <c r="AU126" i="186"/>
  <c r="AS103" i="186"/>
  <c r="AP91" i="186"/>
  <c r="AS66" i="186"/>
  <c r="AQ73" i="186"/>
  <c r="AR31" i="186"/>
  <c r="AL110" i="186"/>
  <c r="AU40" i="186"/>
  <c r="AO108" i="186"/>
  <c r="AS39" i="186"/>
  <c r="AX39" i="186"/>
  <c r="AX75" i="186"/>
  <c r="AX76" i="186"/>
  <c r="AX30" i="186"/>
  <c r="AX31" i="186"/>
  <c r="AX99" i="186"/>
  <c r="AX128" i="186"/>
  <c r="AX88" i="186"/>
  <c r="AX61" i="186"/>
  <c r="AX129" i="186"/>
  <c r="AX134" i="186"/>
  <c r="AX66" i="186"/>
  <c r="AX35" i="186"/>
  <c r="AX103" i="186"/>
  <c r="AX12" i="186"/>
  <c r="AX96" i="186"/>
  <c r="AX69" i="186"/>
  <c r="AX133" i="186"/>
  <c r="AX9" i="186"/>
  <c r="AX71" i="186"/>
  <c r="AX72" i="186"/>
  <c r="AX48" i="186"/>
  <c r="AX33" i="186"/>
  <c r="AX105" i="186"/>
  <c r="AX90" i="186"/>
  <c r="AX132" i="186"/>
  <c r="AX120" i="186"/>
  <c r="AX125" i="186"/>
  <c r="AX130" i="186"/>
  <c r="AX86" i="186"/>
  <c r="AX20" i="186"/>
  <c r="AG73" i="186"/>
  <c r="AG49" i="186"/>
  <c r="AW30" i="186"/>
  <c r="AG41" i="186"/>
  <c r="AW78" i="186"/>
  <c r="AV79" i="186"/>
  <c r="AU105" i="186"/>
  <c r="AT102" i="186"/>
  <c r="AG28" i="186"/>
  <c r="AG125" i="186"/>
  <c r="AG57" i="186"/>
  <c r="AW122" i="186"/>
  <c r="AW58" i="186"/>
  <c r="AV115" i="186"/>
  <c r="AV43" i="186"/>
  <c r="AU97" i="186"/>
  <c r="AT138" i="186"/>
  <c r="AG108" i="186"/>
  <c r="AG20" i="186"/>
  <c r="AW69" i="186"/>
  <c r="AV110" i="186"/>
  <c r="AW134" i="186"/>
  <c r="AW70" i="186"/>
  <c r="AV127" i="186"/>
  <c r="AV55" i="186"/>
  <c r="AU113" i="186"/>
  <c r="AU21" i="186"/>
  <c r="AG124" i="186"/>
  <c r="AG36" i="186"/>
  <c r="AW85" i="186"/>
  <c r="AV126" i="186"/>
  <c r="AG29" i="186"/>
  <c r="AW50" i="186"/>
  <c r="AV87" i="186"/>
  <c r="AV19" i="186"/>
  <c r="AU61" i="186"/>
  <c r="AT106" i="186"/>
  <c r="AG76" i="186"/>
  <c r="AW121" i="186"/>
  <c r="AW29" i="186"/>
  <c r="AG137" i="186"/>
  <c r="AG61" i="186"/>
  <c r="AV139" i="186"/>
  <c r="AU9" i="186"/>
  <c r="AW97" i="186"/>
  <c r="AV114" i="186"/>
  <c r="AU117" i="186"/>
  <c r="AU49" i="186"/>
  <c r="AT114" i="186"/>
  <c r="AG104" i="186"/>
  <c r="AG40" i="186"/>
  <c r="AW109" i="186"/>
  <c r="AW37" i="186"/>
  <c r="AV106" i="186"/>
  <c r="AV42" i="186"/>
  <c r="AU108" i="186"/>
  <c r="AU44" i="186"/>
  <c r="AT113" i="186"/>
  <c r="AG87" i="186"/>
  <c r="AG19" i="186"/>
  <c r="AW84" i="186"/>
  <c r="AW20" i="186"/>
  <c r="AV89" i="186"/>
  <c r="AU71" i="186"/>
  <c r="AT136" i="186"/>
  <c r="AG122" i="186"/>
  <c r="AG58" i="186"/>
  <c r="AW115" i="186"/>
  <c r="AW43" i="186"/>
  <c r="AV108" i="186"/>
  <c r="AV44" i="186"/>
  <c r="AU110" i="186"/>
  <c r="AU46" i="186"/>
  <c r="AT99" i="186"/>
  <c r="AT30" i="186"/>
  <c r="AS87" i="186"/>
  <c r="AS19" i="186"/>
  <c r="AR89" i="186"/>
  <c r="AQ86" i="186"/>
  <c r="AP71" i="186"/>
  <c r="AT49" i="186"/>
  <c r="AS114" i="186"/>
  <c r="AS50" i="186"/>
  <c r="AR116" i="186"/>
  <c r="AR52" i="186"/>
  <c r="AQ121" i="186"/>
  <c r="AQ53" i="186"/>
  <c r="AT76" i="186"/>
  <c r="AS81" i="186"/>
  <c r="AS9" i="186"/>
  <c r="AR79" i="186"/>
  <c r="AR11" i="186"/>
  <c r="AQ80" i="186"/>
  <c r="AQ16" i="186"/>
  <c r="AP49" i="186"/>
  <c r="AS64" i="186"/>
  <c r="AQ51" i="186"/>
  <c r="AO64" i="186"/>
  <c r="AL18" i="186"/>
  <c r="AI53" i="186"/>
  <c r="AE84" i="186"/>
  <c r="AO67" i="186"/>
  <c r="AT109" i="186"/>
  <c r="AW16" i="186"/>
  <c r="AT132" i="186"/>
  <c r="AW111" i="186"/>
  <c r="AU106" i="186"/>
  <c r="AS79" i="186"/>
  <c r="AQ66" i="186"/>
  <c r="AR112" i="186"/>
  <c r="AS141" i="186"/>
  <c r="AP41" i="186"/>
  <c r="AQ99" i="186"/>
  <c r="AN113" i="186"/>
  <c r="AH70" i="186"/>
  <c r="AV10" i="186"/>
  <c r="AR44" i="186"/>
  <c r="AX50" i="186"/>
  <c r="AX115" i="186"/>
  <c r="AX37" i="186"/>
  <c r="AX58" i="186"/>
  <c r="AX47" i="186"/>
  <c r="AX119" i="186"/>
  <c r="AX24" i="186"/>
  <c r="AX136" i="186"/>
  <c r="AX81" i="186"/>
  <c r="AX42" i="186"/>
  <c r="AX140" i="186"/>
  <c r="AX102" i="186"/>
  <c r="AX51" i="186"/>
  <c r="AX123" i="186"/>
  <c r="AX28" i="186"/>
  <c r="AX13" i="186"/>
  <c r="AX85" i="186"/>
  <c r="AX54" i="186"/>
  <c r="AX46" i="186"/>
  <c r="AX91" i="186"/>
  <c r="AX100" i="186"/>
  <c r="AX68" i="186"/>
  <c r="AX53" i="186"/>
  <c r="AX121" i="186"/>
  <c r="AX122" i="186"/>
  <c r="AX59" i="186"/>
  <c r="AX57" i="186"/>
  <c r="AX141" i="186"/>
  <c r="AX124" i="186"/>
  <c r="AX43" i="186"/>
  <c r="AX21" i="186"/>
  <c r="AG133" i="186"/>
  <c r="AG129" i="186"/>
  <c r="AG25" i="186"/>
  <c r="AW46" i="186"/>
  <c r="AV63" i="186"/>
  <c r="AU57" i="186"/>
  <c r="AG112" i="186"/>
  <c r="AW117" i="186"/>
  <c r="AG109" i="186"/>
  <c r="AG37" i="186"/>
  <c r="AW106" i="186"/>
  <c r="AW42" i="186"/>
  <c r="AV95" i="186"/>
  <c r="AV27" i="186"/>
  <c r="AU77" i="186"/>
  <c r="AT118" i="186"/>
  <c r="AG84" i="186"/>
  <c r="AW133" i="186"/>
  <c r="AW41" i="186"/>
  <c r="AG105" i="186"/>
  <c r="AW118" i="186"/>
  <c r="AW54" i="186"/>
  <c r="AV111" i="186"/>
  <c r="AV39" i="186"/>
  <c r="AU93" i="186"/>
  <c r="AT134" i="186"/>
  <c r="AG100" i="186"/>
  <c r="AW61" i="186"/>
  <c r="AV102" i="186"/>
  <c r="AW130" i="186"/>
  <c r="AW10" i="186"/>
  <c r="AV67" i="186"/>
  <c r="AU129" i="186"/>
  <c r="AU37" i="186"/>
  <c r="AG140" i="186"/>
  <c r="AG52" i="186"/>
  <c r="AW101" i="186"/>
  <c r="AW9" i="186"/>
  <c r="AG89" i="186"/>
  <c r="AV99" i="186"/>
  <c r="AG132" i="186"/>
  <c r="AW73" i="186"/>
  <c r="AV94" i="186"/>
  <c r="AU101" i="186"/>
  <c r="AU29" i="186"/>
  <c r="AT98" i="186"/>
  <c r="AG88" i="186"/>
  <c r="AG24" i="186"/>
  <c r="AW93" i="186"/>
  <c r="AW21" i="186"/>
  <c r="AV90" i="186"/>
  <c r="AU92" i="186"/>
  <c r="AU28" i="186"/>
  <c r="AT97" i="186"/>
  <c r="AG67" i="186"/>
  <c r="AW132" i="186"/>
  <c r="AW68" i="186"/>
  <c r="AV137" i="186"/>
  <c r="AV73" i="186"/>
  <c r="AU127" i="186"/>
  <c r="AU55" i="186"/>
  <c r="AT120" i="186"/>
  <c r="AG106" i="186"/>
  <c r="AG42" i="186"/>
  <c r="AW95" i="186"/>
  <c r="AW27" i="186"/>
  <c r="AV92" i="186"/>
  <c r="AV28" i="186"/>
  <c r="AU94" i="186"/>
  <c r="AU26" i="186"/>
  <c r="AT82" i="186"/>
  <c r="AT10" i="186"/>
  <c r="AS67" i="186"/>
  <c r="AR137" i="186"/>
  <c r="AR73" i="186"/>
  <c r="AQ134" i="186"/>
  <c r="AQ70" i="186"/>
  <c r="AP127" i="186"/>
  <c r="AP55" i="186"/>
  <c r="AT29" i="186"/>
  <c r="AS98" i="186"/>
  <c r="AS30" i="186"/>
  <c r="AR100" i="186"/>
  <c r="AR36" i="186"/>
  <c r="AQ105" i="186"/>
  <c r="AQ33" i="186"/>
  <c r="AT60" i="186"/>
  <c r="AS129" i="186"/>
  <c r="AS61" i="186"/>
  <c r="AR139" i="186"/>
  <c r="AR63" i="186"/>
  <c r="AQ128" i="186"/>
  <c r="AQ64" i="186"/>
  <c r="AP133" i="186"/>
  <c r="AT63" i="186"/>
  <c r="AR130" i="186"/>
  <c r="AP116" i="186"/>
  <c r="AN133" i="186"/>
  <c r="AK51" i="186"/>
  <c r="AH98" i="186"/>
  <c r="AD127" i="186"/>
  <c r="AV38" i="186"/>
  <c r="AG79" i="186"/>
  <c r="AV85" i="186"/>
  <c r="AG118" i="186"/>
  <c r="AW39" i="186"/>
  <c r="AU42" i="186"/>
  <c r="AS11" i="186"/>
  <c r="AR135" i="186"/>
  <c r="AS92" i="186"/>
  <c r="AL82" i="186"/>
  <c r="AG59" i="186"/>
  <c r="AW35" i="186"/>
  <c r="AU128" i="186"/>
  <c r="AH56" i="186"/>
  <c r="AL118" i="186"/>
  <c r="AQ68" i="186"/>
  <c r="AR56" i="186"/>
  <c r="AT89" i="186"/>
  <c r="AP115" i="186"/>
  <c r="AQ58" i="186"/>
  <c r="AQ122" i="186"/>
  <c r="AR57" i="186"/>
  <c r="AR125" i="186"/>
  <c r="AS55" i="186"/>
  <c r="AS127" i="186"/>
  <c r="AT70" i="186"/>
  <c r="AU10" i="186"/>
  <c r="AU82" i="186"/>
  <c r="AV80" i="186"/>
  <c r="AW11" i="186"/>
  <c r="AW79" i="186"/>
  <c r="AG26" i="186"/>
  <c r="AG94" i="186"/>
  <c r="AT108" i="186"/>
  <c r="AU43" i="186"/>
  <c r="AU115" i="186"/>
  <c r="AV57" i="186"/>
  <c r="AV125" i="186"/>
  <c r="AW56" i="186"/>
  <c r="AW120" i="186"/>
  <c r="AG55" i="186"/>
  <c r="AG127" i="186"/>
  <c r="AU16" i="186"/>
  <c r="AU80" i="186"/>
  <c r="AV26" i="186"/>
  <c r="AO55" i="186"/>
  <c r="AP18" i="186"/>
  <c r="AP114" i="186"/>
  <c r="AD115" i="186"/>
  <c r="AE72" i="186"/>
  <c r="AF31" i="186"/>
  <c r="AF123" i="186"/>
  <c r="AH86" i="186"/>
  <c r="AI41" i="186"/>
  <c r="AI133" i="186"/>
  <c r="AJ84" i="186"/>
  <c r="AK43" i="186"/>
  <c r="AK139" i="186"/>
  <c r="AL98" i="186"/>
  <c r="AN57" i="186"/>
  <c r="AN125" i="186"/>
  <c r="AO56" i="186"/>
  <c r="AO120" i="186"/>
  <c r="AP44" i="186"/>
  <c r="AP108" i="186"/>
  <c r="AQ43" i="186"/>
  <c r="AQ115" i="186"/>
  <c r="AR58" i="186"/>
  <c r="AR122" i="186"/>
  <c r="AS56" i="186"/>
  <c r="AS120" i="186"/>
  <c r="AT55" i="186"/>
  <c r="AP77" i="186"/>
  <c r="AP141" i="186"/>
  <c r="AQ72" i="186"/>
  <c r="AQ136" i="186"/>
  <c r="AR71" i="186"/>
  <c r="AS17" i="186"/>
  <c r="AS89" i="186"/>
  <c r="AT20" i="186"/>
  <c r="AT84" i="186"/>
  <c r="AQ61" i="186"/>
  <c r="AQ129" i="186"/>
  <c r="AR60" i="186"/>
  <c r="AR124" i="186"/>
  <c r="AS58" i="186"/>
  <c r="AS122" i="186"/>
  <c r="AT57" i="186"/>
  <c r="AP79" i="186"/>
  <c r="AQ26" i="186"/>
  <c r="AQ94" i="186"/>
  <c r="AR25" i="186"/>
  <c r="AR97" i="186"/>
  <c r="AS43" i="186"/>
  <c r="AS115" i="186"/>
  <c r="AT58" i="186"/>
  <c r="AT127" i="186"/>
  <c r="AJ122" i="186"/>
  <c r="AN105" i="186"/>
  <c r="AQ132" i="186"/>
  <c r="AT80" i="186"/>
  <c r="AR120" i="186"/>
  <c r="AT33" i="186"/>
  <c r="AP59" i="186"/>
  <c r="AP135" i="186"/>
  <c r="AQ74" i="186"/>
  <c r="AQ138" i="186"/>
  <c r="AR77" i="186"/>
  <c r="AR141" i="186"/>
  <c r="AS71" i="186"/>
  <c r="AT86" i="186"/>
  <c r="AU30" i="186"/>
  <c r="AU98" i="186"/>
  <c r="AV32" i="186"/>
  <c r="AV96" i="186"/>
  <c r="AW31" i="186"/>
  <c r="AW99" i="186"/>
  <c r="AG46" i="186"/>
  <c r="AG110" i="186"/>
  <c r="AT124" i="186"/>
  <c r="AU59" i="186"/>
  <c r="AU135" i="186"/>
  <c r="AV77" i="186"/>
  <c r="AV141" i="186"/>
  <c r="AW72" i="186"/>
  <c r="AW136" i="186"/>
  <c r="AG71" i="186"/>
  <c r="AT101" i="186"/>
  <c r="AU32" i="186"/>
  <c r="AU96" i="186"/>
  <c r="AV46" i="186"/>
  <c r="AO75" i="186"/>
  <c r="AP50" i="186"/>
  <c r="AD43" i="186"/>
  <c r="AD139" i="186"/>
  <c r="AE96" i="186"/>
  <c r="AF51" i="186"/>
  <c r="AH14" i="186"/>
  <c r="AH110" i="186"/>
  <c r="AI69" i="186"/>
  <c r="AJ20" i="186"/>
  <c r="AJ108" i="186"/>
  <c r="AK63" i="186"/>
  <c r="AL30" i="186"/>
  <c r="AL122" i="186"/>
  <c r="AN77" i="186"/>
  <c r="AN141" i="186"/>
  <c r="AO72" i="186"/>
  <c r="AO136" i="186"/>
  <c r="AP60" i="186"/>
  <c r="AP124" i="186"/>
  <c r="AQ59" i="186"/>
  <c r="AQ135" i="186"/>
  <c r="AR74" i="186"/>
  <c r="AR138" i="186"/>
  <c r="AS72" i="186"/>
  <c r="AS136" i="186"/>
  <c r="AT71" i="186"/>
  <c r="AP93" i="186"/>
  <c r="AQ24" i="186"/>
  <c r="AQ88" i="186"/>
  <c r="AR23" i="186"/>
  <c r="AR91" i="186"/>
  <c r="AS33" i="186"/>
  <c r="AS105" i="186"/>
  <c r="AT36" i="186"/>
  <c r="AQ81" i="186"/>
  <c r="AR12" i="186"/>
  <c r="AR76" i="186"/>
  <c r="AR140" i="186"/>
  <c r="AS74" i="186"/>
  <c r="AS138" i="186"/>
  <c r="AT77" i="186"/>
  <c r="AP99" i="186"/>
  <c r="AQ46" i="186"/>
  <c r="AQ110" i="186"/>
  <c r="AR41" i="186"/>
  <c r="AR113" i="186"/>
  <c r="AS59" i="186"/>
  <c r="AS135" i="186"/>
  <c r="AT74" i="186"/>
  <c r="AI84" i="186"/>
  <c r="AQ111" i="186"/>
  <c r="AQ57" i="186"/>
  <c r="AS54" i="186"/>
  <c r="AT53" i="186"/>
  <c r="AP75" i="186"/>
  <c r="AQ90" i="186"/>
  <c r="AR21" i="186"/>
  <c r="AR93" i="186"/>
  <c r="AS23" i="186"/>
  <c r="AS91" i="186"/>
  <c r="AT38" i="186"/>
  <c r="AT103" i="186"/>
  <c r="AU50" i="186"/>
  <c r="AU114" i="186"/>
  <c r="AV48" i="186"/>
  <c r="AV112" i="186"/>
  <c r="AW47" i="186"/>
  <c r="AW119" i="186"/>
  <c r="AG62" i="186"/>
  <c r="AG126" i="186"/>
  <c r="AT140" i="186"/>
  <c r="AU75" i="186"/>
  <c r="AV21" i="186"/>
  <c r="AV93" i="186"/>
  <c r="AW24" i="186"/>
  <c r="AW88" i="186"/>
  <c r="AG23" i="186"/>
  <c r="AG91" i="186"/>
  <c r="AT117" i="186"/>
  <c r="AU48" i="186"/>
  <c r="AU112" i="186"/>
  <c r="AV62" i="186"/>
  <c r="AO103" i="186"/>
  <c r="AP70" i="186"/>
  <c r="AD63" i="186"/>
  <c r="AE32" i="186"/>
  <c r="AE116" i="186"/>
  <c r="AF71" i="186"/>
  <c r="AH46" i="186"/>
  <c r="AH130" i="186"/>
  <c r="AI89" i="186"/>
  <c r="AJ44" i="186"/>
  <c r="AJ128" i="186"/>
  <c r="AK87" i="186"/>
  <c r="AL58" i="186"/>
  <c r="AN9" i="186"/>
  <c r="AN93" i="186"/>
  <c r="AO24" i="186"/>
  <c r="AO88" i="186"/>
  <c r="AP23" i="186"/>
  <c r="AP76" i="186"/>
  <c r="AP140" i="186"/>
  <c r="AQ75" i="186"/>
  <c r="AR18" i="186"/>
  <c r="AR90" i="186"/>
  <c r="AS24" i="186"/>
  <c r="AS88" i="186"/>
  <c r="AT23" i="186"/>
  <c r="AP37" i="186"/>
  <c r="AP109" i="186"/>
  <c r="AQ40" i="186"/>
  <c r="AQ104" i="186"/>
  <c r="AR39" i="186"/>
  <c r="AR111" i="186"/>
  <c r="AS53" i="186"/>
  <c r="AS121" i="186"/>
  <c r="AT52" i="186"/>
  <c r="AQ25" i="186"/>
  <c r="AQ97" i="186"/>
  <c r="AR28" i="186"/>
  <c r="AR92" i="186"/>
  <c r="AS18" i="186"/>
  <c r="AS90" i="186"/>
  <c r="AT21" i="186"/>
  <c r="AT93" i="186"/>
  <c r="AP119" i="186"/>
  <c r="AQ62" i="186"/>
  <c r="AQ126" i="186"/>
  <c r="AR61" i="186"/>
  <c r="AR129" i="186"/>
  <c r="AS75" i="186"/>
  <c r="AT91" i="186"/>
  <c r="AT73" i="186"/>
  <c r="AQ106" i="186"/>
  <c r="AS111" i="186"/>
  <c r="AU66" i="186"/>
  <c r="AV128" i="186"/>
  <c r="AT92" i="186"/>
  <c r="AV109" i="186"/>
  <c r="AG111" i="186"/>
  <c r="AV78" i="186"/>
  <c r="AE52" i="186"/>
  <c r="AK115" i="186"/>
  <c r="AO40" i="186"/>
  <c r="AQ27" i="186"/>
  <c r="AS40" i="186"/>
  <c r="AP125" i="186"/>
  <c r="AR127" i="186"/>
  <c r="AR108" i="186"/>
  <c r="AP63" i="186"/>
  <c r="AR81" i="186"/>
  <c r="AT42" i="186"/>
  <c r="AU54" i="186"/>
  <c r="AU118" i="186"/>
  <c r="AV52" i="186"/>
  <c r="AV116" i="186"/>
  <c r="AW51" i="186"/>
  <c r="AW123" i="186"/>
  <c r="AG66" i="186"/>
  <c r="AG130" i="186"/>
  <c r="AU11" i="186"/>
  <c r="AU79" i="186"/>
  <c r="AV9" i="186"/>
  <c r="AV81" i="186"/>
  <c r="AW12" i="186"/>
  <c r="AW76" i="186"/>
  <c r="AW140" i="186"/>
  <c r="AG75" i="186"/>
  <c r="AT105" i="186"/>
  <c r="AU36" i="186"/>
  <c r="AU100" i="186"/>
  <c r="AV30" i="186"/>
  <c r="AO59" i="186"/>
  <c r="AP30" i="186"/>
  <c r="AP118" i="186"/>
  <c r="AD119" i="186"/>
  <c r="AE80" i="186"/>
  <c r="AF35" i="186"/>
  <c r="AF127" i="186"/>
  <c r="AH94" i="186"/>
  <c r="AI49" i="186"/>
  <c r="AI137" i="186"/>
  <c r="AJ92" i="186"/>
  <c r="AK47" i="186"/>
  <c r="AL10" i="186"/>
  <c r="AL106" i="186"/>
  <c r="AN61" i="186"/>
  <c r="AN129" i="186"/>
  <c r="AO60" i="186"/>
  <c r="AO124" i="186"/>
  <c r="AP48" i="186"/>
  <c r="AP112" i="186"/>
  <c r="AQ47" i="186"/>
  <c r="AQ119" i="186"/>
  <c r="AR62" i="186"/>
  <c r="AR126" i="186"/>
  <c r="AS60" i="186"/>
  <c r="AS124" i="186"/>
  <c r="AT59" i="186"/>
  <c r="AP81" i="186"/>
  <c r="AQ76" i="186"/>
  <c r="AQ140" i="186"/>
  <c r="AR75" i="186"/>
  <c r="AS21" i="186"/>
  <c r="AS93" i="186"/>
  <c r="AT24" i="186"/>
  <c r="AT88" i="186"/>
  <c r="AQ69" i="186"/>
  <c r="AQ133" i="186"/>
  <c r="AR64" i="186"/>
  <c r="AR128" i="186"/>
  <c r="AS78" i="186"/>
  <c r="AT9" i="186"/>
  <c r="AT81" i="186"/>
  <c r="AP103" i="186"/>
  <c r="AQ50" i="186"/>
  <c r="AQ114" i="186"/>
  <c r="AS116" i="186"/>
  <c r="AQ125" i="186"/>
  <c r="AP95" i="186"/>
  <c r="AR37" i="186"/>
  <c r="AU130" i="186"/>
  <c r="AW63" i="186"/>
  <c r="AU27" i="186"/>
  <c r="AW40" i="186"/>
  <c r="AT133" i="186"/>
  <c r="AO127" i="186"/>
  <c r="AE136" i="186"/>
  <c r="AI113" i="186"/>
  <c r="AL78" i="186"/>
  <c r="AO104" i="186"/>
  <c r="AQ95" i="186"/>
  <c r="AS104" i="186"/>
  <c r="AQ56" i="186"/>
  <c r="AS73" i="186"/>
  <c r="AQ41" i="186"/>
  <c r="AS42" i="186"/>
  <c r="AP139" i="186"/>
  <c r="AS27" i="186"/>
  <c r="AT111" i="186"/>
  <c r="AU70" i="186"/>
  <c r="AU134" i="186"/>
  <c r="AV68" i="186"/>
  <c r="AV132" i="186"/>
  <c r="AW67" i="186"/>
  <c r="AG82" i="186"/>
  <c r="AT96" i="186"/>
  <c r="AU31" i="186"/>
  <c r="AU99" i="186"/>
  <c r="AV25" i="186"/>
  <c r="AV97" i="186"/>
  <c r="AW28" i="186"/>
  <c r="AW92" i="186"/>
  <c r="AG27" i="186"/>
  <c r="AG95" i="186"/>
  <c r="AT121" i="186"/>
  <c r="AU52" i="186"/>
  <c r="AU116" i="186"/>
  <c r="AV50" i="186"/>
  <c r="AO87" i="186"/>
  <c r="AP54" i="186"/>
  <c r="AD47" i="186"/>
  <c r="AE100" i="186"/>
  <c r="AF55" i="186"/>
  <c r="AH26" i="186"/>
  <c r="AH114" i="186"/>
  <c r="AI73" i="186"/>
  <c r="AJ28" i="186"/>
  <c r="AJ112" i="186"/>
  <c r="AK67" i="186"/>
  <c r="AL42" i="186"/>
  <c r="AL126" i="186"/>
  <c r="AN81" i="186"/>
  <c r="AO12" i="186"/>
  <c r="AO76" i="186"/>
  <c r="AO140" i="186"/>
  <c r="AP64" i="186"/>
  <c r="AP128" i="186"/>
  <c r="AQ63" i="186"/>
  <c r="AQ139" i="186"/>
  <c r="AR78" i="186"/>
  <c r="AS76" i="186"/>
  <c r="AS140" i="186"/>
  <c r="AT75" i="186"/>
  <c r="AP97" i="186"/>
  <c r="AQ28" i="186"/>
  <c r="AQ92" i="186"/>
  <c r="AR27" i="186"/>
  <c r="AR95" i="186"/>
  <c r="AS37" i="186"/>
  <c r="AS109" i="186"/>
  <c r="AT40" i="186"/>
  <c r="AQ85" i="186"/>
  <c r="AR80" i="186"/>
  <c r="AS26" i="186"/>
  <c r="AS94" i="186"/>
  <c r="AT25" i="186"/>
  <c r="AP51" i="186"/>
  <c r="AS118" i="186"/>
  <c r="AR109" i="186"/>
  <c r="AT54" i="186"/>
  <c r="AW139" i="186"/>
  <c r="AU95" i="186"/>
  <c r="AW104" i="186"/>
  <c r="AU64" i="186"/>
  <c r="AP90" i="186"/>
  <c r="AF99" i="186"/>
  <c r="AJ64" i="186"/>
  <c r="AN29" i="186"/>
  <c r="AP39" i="186"/>
  <c r="AR42" i="186"/>
  <c r="AT39" i="186"/>
  <c r="AQ120" i="186"/>
  <c r="AS137" i="186"/>
  <c r="AQ113" i="186"/>
  <c r="AS106" i="186"/>
  <c r="AQ78" i="186"/>
  <c r="AS95" i="186"/>
  <c r="AU14" i="186"/>
  <c r="AU86" i="186"/>
  <c r="AV20" i="186"/>
  <c r="AV84" i="186"/>
  <c r="AW19" i="186"/>
  <c r="AW87" i="186"/>
  <c r="AG30" i="186"/>
  <c r="AG98" i="186"/>
  <c r="AT112" i="186"/>
  <c r="AU47" i="186"/>
  <c r="AU119" i="186"/>
  <c r="AV41" i="186"/>
  <c r="AV113" i="186"/>
  <c r="AW44" i="186"/>
  <c r="AW108" i="186"/>
  <c r="AG43" i="186"/>
  <c r="AG115" i="186"/>
  <c r="AT137" i="186"/>
  <c r="AU68" i="186"/>
  <c r="AU132" i="186"/>
  <c r="AV66" i="186"/>
  <c r="AO111" i="186"/>
  <c r="AP74" i="186"/>
  <c r="AD71" i="186"/>
  <c r="AE36" i="186"/>
  <c r="AG78" i="186"/>
  <c r="AD91" i="186"/>
  <c r="AN109" i="186"/>
  <c r="AR55" i="186"/>
  <c r="AT37" i="186"/>
  <c r="AU102" i="186"/>
  <c r="AW103" i="186"/>
  <c r="AT128" i="186"/>
  <c r="AV129" i="186"/>
  <c r="AG135" i="186"/>
  <c r="AV82" i="186"/>
  <c r="AF79" i="186"/>
  <c r="AH134" i="186"/>
  <c r="AJ48" i="186"/>
  <c r="AK95" i="186"/>
  <c r="AN13" i="186"/>
  <c r="AO28" i="186"/>
  <c r="AP27" i="186"/>
  <c r="AR26" i="186"/>
  <c r="AS108" i="186"/>
  <c r="AP61" i="186"/>
  <c r="AQ44" i="186"/>
  <c r="AR43" i="186"/>
  <c r="AS57" i="186"/>
  <c r="AT56" i="186"/>
  <c r="AQ49" i="186"/>
  <c r="AR32" i="186"/>
  <c r="AS46" i="186"/>
  <c r="AT41" i="186"/>
  <c r="AP123" i="186"/>
  <c r="AQ82" i="186"/>
  <c r="AR29" i="186"/>
  <c r="AR101" i="186"/>
  <c r="AS31" i="186"/>
  <c r="AS99" i="186"/>
  <c r="AT46" i="186"/>
  <c r="AT115" i="186"/>
  <c r="AU58" i="186"/>
  <c r="AU122" i="186"/>
  <c r="AV56" i="186"/>
  <c r="AV120" i="186"/>
  <c r="AW55" i="186"/>
  <c r="AW127" i="186"/>
  <c r="AG70" i="186"/>
  <c r="AG134" i="186"/>
  <c r="AU19" i="186"/>
  <c r="AU87" i="186"/>
  <c r="AV29" i="186"/>
  <c r="AV101" i="186"/>
  <c r="AW32" i="186"/>
  <c r="AW96" i="186"/>
  <c r="AG31" i="186"/>
  <c r="AG99" i="186"/>
  <c r="AT125" i="186"/>
  <c r="AU56" i="186"/>
  <c r="AU120" i="186"/>
  <c r="AV54" i="186"/>
  <c r="AO91" i="186"/>
  <c r="AP58" i="186"/>
  <c r="AD55" i="186"/>
  <c r="AE20" i="186"/>
  <c r="AE104" i="186"/>
  <c r="AF63" i="186"/>
  <c r="AH30" i="186"/>
  <c r="AH118" i="186"/>
  <c r="AI81" i="186"/>
  <c r="AJ32" i="186"/>
  <c r="AJ116" i="186"/>
  <c r="AK75" i="186"/>
  <c r="AL46" i="186"/>
  <c r="AL130" i="186"/>
  <c r="AN85" i="186"/>
  <c r="AO16" i="186"/>
  <c r="AO80" i="186"/>
  <c r="AP11" i="186"/>
  <c r="AP68" i="186"/>
  <c r="AP132" i="186"/>
  <c r="AQ67" i="186"/>
  <c r="AR10" i="186"/>
  <c r="AR82" i="186"/>
  <c r="AS16" i="186"/>
  <c r="AS80" i="186"/>
  <c r="AT79" i="186"/>
  <c r="AP101" i="186"/>
  <c r="AT123" i="186"/>
  <c r="AV37" i="186"/>
  <c r="AH66" i="186"/>
  <c r="AP92" i="186"/>
  <c r="AT68" i="186"/>
  <c r="AR9" i="186"/>
  <c r="AV36" i="186"/>
  <c r="AU63" i="186"/>
  <c r="AW60" i="186"/>
  <c r="AU20" i="186"/>
  <c r="AO135" i="186"/>
  <c r="AE56" i="186"/>
  <c r="AF103" i="186"/>
  <c r="AI25" i="186"/>
  <c r="AJ68" i="186"/>
  <c r="AK119" i="186"/>
  <c r="AN37" i="186"/>
  <c r="AO44" i="186"/>
  <c r="AP43" i="186"/>
  <c r="AQ31" i="186"/>
  <c r="AR46" i="186"/>
  <c r="AS28" i="186"/>
  <c r="AT27" i="186"/>
  <c r="AP113" i="186"/>
  <c r="AQ60" i="186"/>
  <c r="AR59" i="186"/>
  <c r="AS77" i="186"/>
  <c r="AT72" i="186"/>
  <c r="AQ101" i="186"/>
  <c r="AR48" i="186"/>
  <c r="AS62" i="186"/>
  <c r="AT61" i="186"/>
  <c r="AQ98" i="186"/>
  <c r="AR49" i="186"/>
  <c r="AR117" i="186"/>
  <c r="AS47" i="186"/>
  <c r="AS119" i="186"/>
  <c r="AT62" i="186"/>
  <c r="AT135" i="186"/>
  <c r="AU74" i="186"/>
  <c r="AU138" i="186"/>
  <c r="AV72" i="186"/>
  <c r="AV136" i="186"/>
  <c r="AW71" i="186"/>
  <c r="AG86" i="186"/>
  <c r="AT100" i="186"/>
  <c r="AU35" i="186"/>
  <c r="AU103" i="186"/>
  <c r="AV49" i="186"/>
  <c r="AV117" i="186"/>
  <c r="AW48" i="186"/>
  <c r="AW112" i="186"/>
  <c r="AG47" i="186"/>
  <c r="AG119" i="186"/>
  <c r="AT141" i="186"/>
  <c r="AU72" i="186"/>
  <c r="AU136" i="186"/>
  <c r="AV70" i="186"/>
  <c r="AO115" i="186"/>
  <c r="AP82" i="186"/>
  <c r="AD75" i="186"/>
  <c r="AE40" i="186"/>
  <c r="AE128" i="186"/>
  <c r="AF87" i="186"/>
  <c r="AH54" i="186"/>
  <c r="AI9" i="186"/>
  <c r="AI101" i="186"/>
  <c r="AJ52" i="186"/>
  <c r="AJ140" i="186"/>
  <c r="AK99" i="186"/>
  <c r="AL66" i="186"/>
  <c r="AN21" i="186"/>
  <c r="AN101" i="186"/>
  <c r="AO32" i="186"/>
  <c r="AO96" i="186"/>
  <c r="AP31" i="186"/>
  <c r="AP84" i="186"/>
  <c r="AQ19" i="186"/>
  <c r="AQ87" i="186"/>
  <c r="AR30" i="186"/>
  <c r="AR98" i="186"/>
  <c r="AS32" i="186"/>
  <c r="AS96" i="186"/>
  <c r="AT31" i="186"/>
  <c r="AS85" i="186"/>
  <c r="AQ42" i="186"/>
  <c r="AG39" i="186"/>
  <c r="AR106" i="186"/>
  <c r="AV100" i="186"/>
  <c r="AG50" i="186"/>
  <c r="AU139" i="186"/>
  <c r="AW124" i="186"/>
  <c r="AU84" i="186"/>
  <c r="AP98" i="186"/>
  <c r="AE120" i="186"/>
  <c r="AH50" i="186"/>
  <c r="AI97" i="186"/>
  <c r="AJ132" i="186"/>
  <c r="AL62" i="186"/>
  <c r="AN97" i="186"/>
  <c r="AO92" i="186"/>
  <c r="AP80" i="186"/>
  <c r="AQ79" i="186"/>
  <c r="AR94" i="186"/>
  <c r="AS44" i="186"/>
  <c r="AT43" i="186"/>
  <c r="AP129" i="186"/>
  <c r="AQ108" i="186"/>
  <c r="AR115" i="186"/>
  <c r="AS125" i="186"/>
  <c r="AQ117" i="186"/>
  <c r="AR96" i="186"/>
  <c r="AS110" i="186"/>
  <c r="AP67" i="186"/>
  <c r="AQ30" i="186"/>
  <c r="AQ130" i="186"/>
  <c r="AR69" i="186"/>
  <c r="AR133" i="186"/>
  <c r="AS63" i="186"/>
  <c r="AS139" i="186"/>
  <c r="AT78" i="186"/>
  <c r="AU18" i="186"/>
  <c r="AU90" i="186"/>
  <c r="AV24" i="186"/>
  <c r="AV88" i="186"/>
  <c r="AW23" i="186"/>
  <c r="AW91" i="186"/>
  <c r="AG38" i="186"/>
  <c r="AG102" i="186"/>
  <c r="AT116" i="186"/>
  <c r="AU51" i="186"/>
  <c r="AU123" i="186"/>
  <c r="AV69" i="186"/>
  <c r="AV133" i="186"/>
  <c r="AW64" i="186"/>
  <c r="AW128" i="186"/>
  <c r="AG63" i="186"/>
  <c r="AG139" i="186"/>
  <c r="AU24" i="186"/>
  <c r="AU88" i="186"/>
  <c r="AV14" i="186"/>
  <c r="AV86" i="186"/>
  <c r="AP10" i="186"/>
  <c r="AP102" i="186"/>
  <c r="AD99" i="186"/>
  <c r="AE64" i="186"/>
  <c r="AF19" i="186"/>
  <c r="AF111" i="186"/>
  <c r="AH78" i="186"/>
  <c r="AI29" i="186"/>
  <c r="AI121" i="186"/>
  <c r="AJ76" i="186"/>
  <c r="AK31" i="186"/>
  <c r="AK123" i="186"/>
  <c r="AL90" i="186"/>
  <c r="AN41" i="186"/>
  <c r="AN117" i="186"/>
  <c r="AO48" i="186"/>
  <c r="AO112" i="186"/>
  <c r="AP47" i="186"/>
  <c r="AP100" i="186"/>
  <c r="AQ35" i="186"/>
  <c r="AQ103" i="186"/>
  <c r="AR50" i="186"/>
  <c r="AR114" i="186"/>
  <c r="AS48" i="186"/>
  <c r="AS112" i="186"/>
  <c r="AT47" i="186"/>
  <c r="AP69" i="186"/>
  <c r="AX18" i="186"/>
  <c r="AX118" i="186"/>
  <c r="AX112" i="186"/>
  <c r="AX77" i="186"/>
  <c r="AX94" i="186"/>
  <c r="AX63" i="186"/>
  <c r="AX139" i="186"/>
  <c r="AX40" i="186"/>
  <c r="AX25" i="186"/>
  <c r="AX97" i="186"/>
  <c r="AX78" i="186"/>
  <c r="AX14" i="186"/>
  <c r="AX138" i="186"/>
  <c r="AX67" i="186"/>
  <c r="AX60" i="186"/>
  <c r="AX44" i="186"/>
  <c r="AX29" i="186"/>
  <c r="AX101" i="186"/>
  <c r="AX82" i="186"/>
  <c r="AX23" i="186"/>
  <c r="AX111" i="186"/>
  <c r="AX16" i="186"/>
  <c r="AX104" i="186"/>
  <c r="AX73" i="186"/>
  <c r="AX137" i="186"/>
  <c r="AX116" i="186"/>
  <c r="AX135" i="186"/>
  <c r="AX93" i="186"/>
  <c r="AX70" i="186"/>
  <c r="AX108" i="186"/>
  <c r="AX95" i="186"/>
  <c r="AX11" i="186"/>
  <c r="AG101" i="186"/>
  <c r="AW114" i="186"/>
  <c r="AG113" i="186"/>
  <c r="AW126" i="186"/>
  <c r="AW26" i="186"/>
  <c r="AV31" i="186"/>
  <c r="AU33" i="186"/>
  <c r="AG92" i="186"/>
  <c r="AW49" i="186"/>
  <c r="AG93" i="186"/>
  <c r="AG21" i="186"/>
  <c r="AW90" i="186"/>
  <c r="AW18" i="186"/>
  <c r="AV75" i="186"/>
  <c r="AU141" i="186"/>
  <c r="AU53" i="186"/>
  <c r="AT94" i="186"/>
  <c r="AG64" i="186"/>
  <c r="AW113" i="186"/>
  <c r="AW17" i="186"/>
  <c r="AG53" i="186"/>
  <c r="AW102" i="186"/>
  <c r="AW38" i="186"/>
  <c r="AV91" i="186"/>
  <c r="AV23" i="186"/>
  <c r="AU73" i="186"/>
  <c r="AT110" i="186"/>
  <c r="AG80" i="186"/>
  <c r="AW129" i="186"/>
  <c r="AW33" i="186"/>
  <c r="AG117" i="186"/>
  <c r="AW98" i="186"/>
  <c r="AV123" i="186"/>
  <c r="AV51" i="186"/>
  <c r="AU109" i="186"/>
  <c r="AU17" i="186"/>
  <c r="AG116" i="186"/>
  <c r="AG32" i="186"/>
  <c r="AW81" i="186"/>
  <c r="AV118" i="186"/>
  <c r="AG33" i="186"/>
  <c r="AW110" i="186"/>
  <c r="AV47" i="186"/>
  <c r="AG68" i="186"/>
  <c r="AW25" i="186"/>
  <c r="AV11" i="186"/>
  <c r="AU85" i="186"/>
  <c r="AU13" i="186"/>
  <c r="AG136" i="186"/>
  <c r="AG72" i="186"/>
  <c r="AW141" i="186"/>
  <c r="AW77" i="186"/>
  <c r="AV138" i="186"/>
  <c r="AV74" i="186"/>
  <c r="AU140" i="186"/>
  <c r="AU76" i="186"/>
  <c r="AU12" i="186"/>
  <c r="AG123" i="186"/>
  <c r="AG51" i="186"/>
  <c r="AW116" i="186"/>
  <c r="AW52" i="186"/>
  <c r="AV121" i="186"/>
  <c r="AV53" i="186"/>
  <c r="AU111" i="186"/>
  <c r="AU39" i="186"/>
  <c r="AT104" i="186"/>
  <c r="AG90" i="186"/>
  <c r="AW75" i="186"/>
  <c r="AV140" i="186"/>
  <c r="AV76" i="186"/>
  <c r="AV12" i="186"/>
  <c r="AU78" i="186"/>
  <c r="AT139" i="186"/>
  <c r="AT66" i="186"/>
  <c r="AS123" i="186"/>
  <c r="AS51" i="186"/>
  <c r="AR121" i="186"/>
  <c r="AR53" i="186"/>
  <c r="AQ118" i="186"/>
  <c r="AQ54" i="186"/>
  <c r="AP111" i="186"/>
  <c r="AT85" i="186"/>
  <c r="AS82" i="186"/>
  <c r="AS10" i="186"/>
  <c r="AR84" i="186"/>
  <c r="AR20" i="186"/>
  <c r="AQ89" i="186"/>
  <c r="AT44" i="186"/>
  <c r="AS113" i="186"/>
  <c r="AS41" i="186"/>
  <c r="AR119" i="186"/>
  <c r="AR47" i="186"/>
  <c r="AQ112" i="186"/>
  <c r="AQ48" i="186"/>
  <c r="AP117" i="186"/>
  <c r="AR66" i="186"/>
  <c r="AP52" i="186"/>
  <c r="AN69" i="186"/>
  <c r="AJ96" i="186"/>
  <c r="AF139" i="186"/>
  <c r="AP122" i="186"/>
  <c r="AU104" i="186"/>
  <c r="AV13" i="186"/>
  <c r="AG54" i="186"/>
  <c r="AV104" i="186"/>
  <c r="AT95" i="186"/>
  <c r="AR85" i="186"/>
  <c r="AP87" i="186"/>
  <c r="AQ29" i="186"/>
  <c r="AQ124" i="186"/>
  <c r="AP96" i="186"/>
  <c r="AK27" i="186"/>
  <c r="AV61" i="186"/>
  <c r="AU38" i="186"/>
  <c r="AP57" i="186"/>
  <c r="AV64" i="186"/>
  <c r="AN14" i="186"/>
  <c r="AR67" i="186"/>
  <c r="AP73" i="186"/>
  <c r="AR118" i="186"/>
  <c r="AP104" i="186"/>
  <c r="AH62" i="186"/>
  <c r="AH106" i="186"/>
  <c r="AN96" i="186"/>
  <c r="AD70" i="186"/>
  <c r="AI16" i="186"/>
  <c r="AT51" i="186"/>
  <c r="AR54" i="186"/>
  <c r="AP40" i="186"/>
  <c r="AD79" i="186"/>
  <c r="AE92" i="186"/>
  <c r="AK98" i="186"/>
  <c r="AN91" i="186"/>
  <c r="AL97" i="186"/>
  <c r="AN40" i="186"/>
  <c r="AP137" i="186"/>
  <c r="AS52" i="186"/>
  <c r="AQ39" i="186"/>
  <c r="AK11" i="186"/>
  <c r="AJ104" i="186"/>
  <c r="AP110" i="186"/>
  <c r="AF86" i="186"/>
  <c r="AL68" i="186"/>
  <c r="AS102" i="186"/>
  <c r="AS38" i="186"/>
  <c r="AR104" i="186"/>
  <c r="AR40" i="186"/>
  <c r="AQ109" i="186"/>
  <c r="AQ37" i="186"/>
  <c r="AT64" i="186"/>
  <c r="AS133" i="186"/>
  <c r="AS69" i="186"/>
  <c r="AR123" i="186"/>
  <c r="AR51" i="186"/>
  <c r="AQ116" i="186"/>
  <c r="AQ52" i="186"/>
  <c r="AP121" i="186"/>
  <c r="AP53" i="186"/>
  <c r="AT35" i="186"/>
  <c r="AS100" i="186"/>
  <c r="AS36" i="186"/>
  <c r="AR102" i="186"/>
  <c r="AR38" i="186"/>
  <c r="AQ91" i="186"/>
  <c r="AQ23" i="186"/>
  <c r="AP88" i="186"/>
  <c r="AP35" i="186"/>
  <c r="AN25" i="186"/>
  <c r="AJ60" i="186"/>
  <c r="AF91" i="186"/>
  <c r="AP86" i="186"/>
  <c r="AL54" i="186"/>
  <c r="AJ40" i="186"/>
  <c r="AH42" i="186"/>
  <c r="AE28" i="186"/>
  <c r="AP46" i="186"/>
  <c r="AN32" i="186"/>
  <c r="AK30" i="186"/>
  <c r="AI20" i="186"/>
  <c r="AF14" i="186"/>
  <c r="AP33" i="186"/>
  <c r="AN23" i="186"/>
  <c r="AH108" i="186"/>
  <c r="AJ141" i="186"/>
  <c r="AD64" i="186"/>
  <c r="AF10" i="186"/>
  <c r="AK84" i="186"/>
  <c r="AL48" i="186"/>
  <c r="AS86" i="186"/>
  <c r="AS14" i="186"/>
  <c r="AR88" i="186"/>
  <c r="AR24" i="186"/>
  <c r="AQ93" i="186"/>
  <c r="AQ21" i="186"/>
  <c r="AT48" i="186"/>
  <c r="AS117" i="186"/>
  <c r="AS49" i="186"/>
  <c r="AR103" i="186"/>
  <c r="AR35" i="186"/>
  <c r="AQ100" i="186"/>
  <c r="AQ36" i="186"/>
  <c r="AP105" i="186"/>
  <c r="AT87" i="186"/>
  <c r="AT19" i="186"/>
  <c r="AS84" i="186"/>
  <c r="AS20" i="186"/>
  <c r="AR86" i="186"/>
  <c r="AR14" i="186"/>
  <c r="AQ71" i="186"/>
  <c r="AP136" i="186"/>
  <c r="AP72" i="186"/>
  <c r="AO100" i="186"/>
  <c r="AL74" i="186"/>
  <c r="AI105" i="186"/>
  <c r="AE132" i="186"/>
  <c r="AO123" i="186"/>
  <c r="AK111" i="186"/>
  <c r="AI109" i="186"/>
  <c r="AF95" i="186"/>
  <c r="AO99" i="186"/>
  <c r="AL101" i="186"/>
  <c r="AJ87" i="186"/>
  <c r="AH89" i="186"/>
  <c r="AE71" i="186"/>
  <c r="AO102" i="186"/>
  <c r="AL88" i="186"/>
  <c r="AE110" i="186"/>
  <c r="AH135" i="186"/>
  <c r="AC43" i="186"/>
  <c r="AK26" i="186"/>
  <c r="AK60" i="186"/>
  <c r="AS134" i="186"/>
  <c r="AS70" i="186"/>
  <c r="AR136" i="186"/>
  <c r="AR72" i="186"/>
  <c r="AQ141" i="186"/>
  <c r="AQ77" i="186"/>
  <c r="AP138" i="186"/>
  <c r="AT32" i="186"/>
  <c r="AS101" i="186"/>
  <c r="AS29" i="186"/>
  <c r="AR87" i="186"/>
  <c r="AR19" i="186"/>
  <c r="AQ84" i="186"/>
  <c r="AQ20" i="186"/>
  <c r="AP89" i="186"/>
  <c r="AT67" i="186"/>
  <c r="AS132" i="186"/>
  <c r="AS68" i="186"/>
  <c r="AR134" i="186"/>
  <c r="AR70" i="186"/>
  <c r="AQ127" i="186"/>
  <c r="AQ55" i="186"/>
  <c r="AP120" i="186"/>
  <c r="AP56" i="186"/>
  <c r="AO36" i="186"/>
  <c r="AK103" i="186"/>
  <c r="AI13" i="186"/>
  <c r="AE48" i="186"/>
  <c r="AN53" i="186"/>
  <c r="AK39" i="186"/>
  <c r="AI37" i="186"/>
  <c r="AF27" i="186"/>
  <c r="AD87" i="186"/>
  <c r="AO31" i="186"/>
  <c r="AL29" i="186"/>
  <c r="AJ19" i="186"/>
  <c r="AH17" i="186"/>
  <c r="AD134" i="186"/>
  <c r="AO38" i="186"/>
  <c r="AK141" i="186"/>
  <c r="AP20" i="186"/>
  <c r="AE129" i="186"/>
  <c r="AC80" i="186"/>
  <c r="AM43" i="186"/>
  <c r="AK86" i="186"/>
  <c r="AF26" i="186"/>
  <c r="AC69" i="186"/>
  <c r="AD76" i="186"/>
  <c r="AN98" i="186"/>
  <c r="AI55" i="186"/>
  <c r="AN67" i="186"/>
  <c r="AD66" i="186"/>
  <c r="AF82" i="186"/>
  <c r="AI80" i="186"/>
  <c r="AK94" i="186"/>
  <c r="AN28" i="186"/>
  <c r="AC53" i="186"/>
  <c r="AC115" i="186"/>
  <c r="AD128" i="186"/>
  <c r="AF60" i="186"/>
  <c r="AI74" i="186"/>
  <c r="AK72" i="186"/>
  <c r="AN86" i="186"/>
  <c r="AD37" i="186"/>
  <c r="AF41" i="186"/>
  <c r="AI43" i="186"/>
  <c r="AK57" i="186"/>
  <c r="AL40" i="186"/>
  <c r="AL104" i="186"/>
  <c r="AN39" i="186"/>
  <c r="AN111" i="186"/>
  <c r="AO54" i="186"/>
  <c r="AO118" i="186"/>
  <c r="AD14" i="186"/>
  <c r="AD86" i="186"/>
  <c r="AE23" i="186"/>
  <c r="AE91" i="186"/>
  <c r="AF38" i="186"/>
  <c r="AF102" i="186"/>
  <c r="AH33" i="186"/>
  <c r="AH105" i="186"/>
  <c r="AI36" i="186"/>
  <c r="AI100" i="186"/>
  <c r="AJ35" i="186"/>
  <c r="AJ103" i="186"/>
  <c r="AK50" i="186"/>
  <c r="AK114" i="186"/>
  <c r="AL49" i="186"/>
  <c r="AL117" i="186"/>
  <c r="AN48" i="186"/>
  <c r="AN112" i="186"/>
  <c r="AO47" i="186"/>
  <c r="AO119" i="186"/>
  <c r="AP62" i="186"/>
  <c r="AP126" i="186"/>
  <c r="AD103" i="186"/>
  <c r="AE44" i="186"/>
  <c r="AE108" i="186"/>
  <c r="AF43" i="186"/>
  <c r="AF115" i="186"/>
  <c r="AH58" i="186"/>
  <c r="AH122" i="186"/>
  <c r="AI57" i="186"/>
  <c r="AI125" i="186"/>
  <c r="AJ56" i="186"/>
  <c r="AJ120" i="186"/>
  <c r="AK55" i="186"/>
  <c r="AK127" i="186"/>
  <c r="AL70" i="186"/>
  <c r="AL134" i="186"/>
  <c r="AO51" i="186"/>
  <c r="AP14" i="186"/>
  <c r="AP106" i="186"/>
  <c r="AD111" i="186"/>
  <c r="AE68" i="186"/>
  <c r="AF23" i="186"/>
  <c r="AF119" i="186"/>
  <c r="AH82" i="186"/>
  <c r="AI33" i="186"/>
  <c r="AI129" i="186"/>
  <c r="AJ80" i="186"/>
  <c r="AK35" i="186"/>
  <c r="AK135" i="186"/>
  <c r="AL94" i="186"/>
  <c r="AN49" i="186"/>
  <c r="AN121" i="186"/>
  <c r="AO52" i="186"/>
  <c r="AO116" i="186"/>
  <c r="AE53" i="186"/>
  <c r="AI28" i="186"/>
  <c r="AC127" i="186"/>
  <c r="AF72" i="186"/>
  <c r="AD53" i="186"/>
  <c r="AJ70" i="186"/>
  <c r="AO82" i="186"/>
  <c r="AD130" i="186"/>
  <c r="AH13" i="186"/>
  <c r="AN92" i="186"/>
  <c r="AC121" i="186"/>
  <c r="AC112" i="186"/>
  <c r="AF124" i="186"/>
  <c r="AI138" i="186"/>
  <c r="AK136" i="186"/>
  <c r="AO17" i="186"/>
  <c r="AD109" i="186"/>
  <c r="AF113" i="186"/>
  <c r="AI115" i="186"/>
  <c r="AK77" i="186"/>
  <c r="AL56" i="186"/>
  <c r="AL120" i="186"/>
  <c r="AN55" i="186"/>
  <c r="AN127" i="186"/>
  <c r="AO70" i="186"/>
  <c r="AO134" i="186"/>
  <c r="AD38" i="186"/>
  <c r="AD102" i="186"/>
  <c r="AE39" i="186"/>
  <c r="AE111" i="186"/>
  <c r="AF54" i="186"/>
  <c r="AF118" i="186"/>
  <c r="AH53" i="186"/>
  <c r="AH121" i="186"/>
  <c r="AI52" i="186"/>
  <c r="AI116" i="186"/>
  <c r="AJ51" i="186"/>
  <c r="AJ123" i="186"/>
  <c r="AK66" i="186"/>
  <c r="AK130" i="186"/>
  <c r="AL69" i="186"/>
  <c r="AL133" i="186"/>
  <c r="AN64" i="186"/>
  <c r="AN128" i="186"/>
  <c r="AO63" i="186"/>
  <c r="AO139" i="186"/>
  <c r="AP78" i="186"/>
  <c r="AD51" i="186"/>
  <c r="AD123" i="186"/>
  <c r="AE60" i="186"/>
  <c r="AE124" i="186"/>
  <c r="AF59" i="186"/>
  <c r="AF135" i="186"/>
  <c r="AH74" i="186"/>
  <c r="AH138" i="186"/>
  <c r="AI77" i="186"/>
  <c r="AI141" i="186"/>
  <c r="AJ72" i="186"/>
  <c r="AJ136" i="186"/>
  <c r="AK71" i="186"/>
  <c r="AL14" i="186"/>
  <c r="AL86" i="186"/>
  <c r="AN17" i="186"/>
  <c r="AO71" i="186"/>
  <c r="AP42" i="186"/>
  <c r="AP130" i="186"/>
  <c r="AD135" i="186"/>
  <c r="AE88" i="186"/>
  <c r="AF47" i="186"/>
  <c r="AH10" i="186"/>
  <c r="AH102" i="186"/>
  <c r="AI61" i="186"/>
  <c r="AJ16" i="186"/>
  <c r="AJ100" i="186"/>
  <c r="AK59" i="186"/>
  <c r="AL26" i="186"/>
  <c r="AL114" i="186"/>
  <c r="AN73" i="186"/>
  <c r="AN137" i="186"/>
  <c r="AO68" i="186"/>
  <c r="AO132" i="186"/>
  <c r="AO81" i="186"/>
  <c r="AK42" i="186"/>
  <c r="AI86" i="186"/>
  <c r="AF57" i="186"/>
  <c r="AK73" i="186"/>
  <c r="AP29" i="186"/>
  <c r="AE67" i="186"/>
  <c r="AH85" i="186"/>
  <c r="AJ79" i="186"/>
  <c r="AL25" i="186"/>
  <c r="AO27" i="186"/>
  <c r="AC86" i="186"/>
  <c r="AC133" i="186"/>
  <c r="AE61" i="186"/>
  <c r="AH59" i="186"/>
  <c r="AJ77" i="186"/>
  <c r="AL71" i="186"/>
  <c r="AO89" i="186"/>
  <c r="AE46" i="186"/>
  <c r="AH44" i="186"/>
  <c r="AJ58" i="186"/>
  <c r="AK125" i="186"/>
  <c r="AL72" i="186"/>
  <c r="AL136" i="186"/>
  <c r="AN71" i="186"/>
  <c r="AO14" i="186"/>
  <c r="AO86" i="186"/>
  <c r="AP17" i="186"/>
  <c r="AD54" i="186"/>
  <c r="AD118" i="186"/>
  <c r="AE55" i="186"/>
  <c r="AE127" i="186"/>
  <c r="AF70" i="186"/>
  <c r="AF134" i="186"/>
  <c r="AH73" i="186"/>
  <c r="AH137" i="186"/>
  <c r="AI68" i="186"/>
  <c r="AI132" i="186"/>
  <c r="AJ67" i="186"/>
  <c r="AK10" i="186"/>
  <c r="AK82" i="186"/>
  <c r="AL13" i="186"/>
  <c r="AL85" i="186"/>
  <c r="AN16" i="186"/>
  <c r="AN80" i="186"/>
  <c r="AO11" i="186"/>
  <c r="AO79" i="186"/>
  <c r="AP26" i="186"/>
  <c r="AP94" i="186"/>
  <c r="AD67" i="186"/>
  <c r="AE76" i="186"/>
  <c r="AE140" i="186"/>
  <c r="AF75" i="186"/>
  <c r="AH18" i="186"/>
  <c r="AH90" i="186"/>
  <c r="AI21" i="186"/>
  <c r="AI93" i="186"/>
  <c r="AJ24" i="186"/>
  <c r="AJ88" i="186"/>
  <c r="AK23" i="186"/>
  <c r="AK91" i="186"/>
  <c r="AL38" i="186"/>
  <c r="AL102" i="186"/>
  <c r="AN33" i="186"/>
  <c r="AO95" i="186"/>
  <c r="AP66" i="186"/>
  <c r="AD59" i="186"/>
  <c r="AE24" i="186"/>
  <c r="AE112" i="186"/>
  <c r="AF67" i="186"/>
  <c r="AH38" i="186"/>
  <c r="AH126" i="186"/>
  <c r="AI85" i="186"/>
  <c r="AJ36" i="186"/>
  <c r="AJ124" i="186"/>
  <c r="AK79" i="186"/>
  <c r="AL50" i="186"/>
  <c r="AL138" i="186"/>
  <c r="AN89" i="186"/>
  <c r="AO20" i="186"/>
  <c r="AO84" i="186"/>
  <c r="AP19" i="186"/>
  <c r="AM53" i="186"/>
  <c r="AC31" i="186"/>
  <c r="AI72" i="186"/>
  <c r="AC92" i="186"/>
  <c r="AL63" i="186"/>
  <c r="AJ50" i="186"/>
  <c r="AE79" i="186"/>
  <c r="AH97" i="186"/>
  <c r="AJ95" i="186"/>
  <c r="AL109" i="186"/>
  <c r="AC100" i="186"/>
  <c r="AC55" i="186"/>
  <c r="AE141" i="186"/>
  <c r="AI14" i="186"/>
  <c r="AK20" i="186"/>
  <c r="AN30" i="186"/>
  <c r="AP32" i="186"/>
  <c r="AE122" i="186"/>
  <c r="AF141" i="186"/>
  <c r="AH136" i="186"/>
  <c r="AJ14" i="186"/>
  <c r="AK17" i="186"/>
  <c r="AL20" i="186"/>
  <c r="AN19" i="186"/>
  <c r="AO30" i="186"/>
  <c r="AP13" i="186"/>
  <c r="AD50" i="186"/>
  <c r="AD114" i="186"/>
  <c r="AE51" i="186"/>
  <c r="AE123" i="186"/>
  <c r="AF66" i="186"/>
  <c r="AF130" i="186"/>
  <c r="AH69" i="186"/>
  <c r="AH133" i="186"/>
  <c r="AI64" i="186"/>
  <c r="AI128" i="186"/>
  <c r="AJ63" i="186"/>
  <c r="AJ139" i="186"/>
  <c r="AK78" i="186"/>
  <c r="AL81" i="186"/>
  <c r="AN12" i="186"/>
  <c r="AN76" i="186"/>
  <c r="AN140" i="186"/>
  <c r="AC52" i="186"/>
  <c r="AC33" i="186"/>
  <c r="AC105" i="186"/>
  <c r="AC70" i="186"/>
  <c r="AC27" i="186"/>
  <c r="AC95" i="186"/>
  <c r="AC72" i="186"/>
  <c r="AD35" i="186"/>
  <c r="AD48" i="186"/>
  <c r="AD112" i="186"/>
  <c r="AE41" i="186"/>
  <c r="AE113" i="186"/>
  <c r="AF44" i="186"/>
  <c r="AF108" i="186"/>
  <c r="AH43" i="186"/>
  <c r="AH115" i="186"/>
  <c r="AI58" i="186"/>
  <c r="AI122" i="186"/>
  <c r="AJ57" i="186"/>
  <c r="AJ125" i="186"/>
  <c r="AK56" i="186"/>
  <c r="AK120" i="186"/>
  <c r="AL55" i="186"/>
  <c r="AL127" i="186"/>
  <c r="AN70" i="186"/>
  <c r="AN134" i="186"/>
  <c r="AO73" i="186"/>
  <c r="AO137" i="186"/>
  <c r="AD21" i="186"/>
  <c r="AD93" i="186"/>
  <c r="AE26" i="186"/>
  <c r="AE94" i="186"/>
  <c r="AF25" i="186"/>
  <c r="AF97" i="186"/>
  <c r="AH28" i="186"/>
  <c r="AH92" i="186"/>
  <c r="AI27" i="186"/>
  <c r="AI95" i="186"/>
  <c r="AJ42" i="186"/>
  <c r="AJ106" i="186"/>
  <c r="AK37" i="186"/>
  <c r="AK109" i="186"/>
  <c r="AI31" i="186"/>
  <c r="AN84" i="186"/>
  <c r="AH51" i="186"/>
  <c r="AE38" i="186"/>
  <c r="AO62" i="186"/>
  <c r="AF94" i="186"/>
  <c r="AI92" i="186"/>
  <c r="AK106" i="186"/>
  <c r="AN104" i="186"/>
  <c r="AC30" i="186"/>
  <c r="AC128" i="186"/>
  <c r="AD140" i="186"/>
  <c r="AF136" i="186"/>
  <c r="AJ17" i="186"/>
  <c r="AL19" i="186"/>
  <c r="AO29" i="186"/>
  <c r="AD121" i="186"/>
  <c r="AF77" i="186"/>
  <c r="AH72" i="186"/>
  <c r="AI71" i="186"/>
  <c r="AJ86" i="186"/>
  <c r="AK89" i="186"/>
  <c r="AL84" i="186"/>
  <c r="AN87" i="186"/>
  <c r="AO98" i="186"/>
  <c r="AD82" i="186"/>
  <c r="AE19" i="186"/>
  <c r="AE87" i="186"/>
  <c r="AF30" i="186"/>
  <c r="AF98" i="186"/>
  <c r="AH29" i="186"/>
  <c r="AH101" i="186"/>
  <c r="AI32" i="186"/>
  <c r="AI96" i="186"/>
  <c r="AJ31" i="186"/>
  <c r="AJ99" i="186"/>
  <c r="AK46" i="186"/>
  <c r="AK110" i="186"/>
  <c r="AL41" i="186"/>
  <c r="AL113" i="186"/>
  <c r="AN44" i="186"/>
  <c r="AN108" i="186"/>
  <c r="AO43" i="186"/>
  <c r="AC108" i="186"/>
  <c r="AC73" i="186"/>
  <c r="AC38" i="186"/>
  <c r="AC102" i="186"/>
  <c r="AC59" i="186"/>
  <c r="AC11" i="186"/>
  <c r="AC132" i="186"/>
  <c r="AD16" i="186"/>
  <c r="AD80" i="186"/>
  <c r="AE81" i="186"/>
  <c r="AF12" i="186"/>
  <c r="AF76" i="186"/>
  <c r="AF140" i="186"/>
  <c r="AH75" i="186"/>
  <c r="AI18" i="186"/>
  <c r="AI90" i="186"/>
  <c r="AJ21" i="186"/>
  <c r="AJ93" i="186"/>
  <c r="AK24" i="186"/>
  <c r="AK88" i="186"/>
  <c r="AL23" i="186"/>
  <c r="AL91" i="186"/>
  <c r="AN38" i="186"/>
  <c r="AN102" i="186"/>
  <c r="AO33" i="186"/>
  <c r="AO105" i="186"/>
  <c r="AP36" i="186"/>
  <c r="AD57" i="186"/>
  <c r="AD125" i="186"/>
  <c r="AE62" i="186"/>
  <c r="AE126" i="186"/>
  <c r="AF61" i="186"/>
  <c r="AF129" i="186"/>
  <c r="AH60" i="186"/>
  <c r="AH124" i="186"/>
  <c r="AI59" i="186"/>
  <c r="AI135" i="186"/>
  <c r="AJ74" i="186"/>
  <c r="AJ138" i="186"/>
  <c r="AF42" i="186"/>
  <c r="AC113" i="186"/>
  <c r="AJ69" i="186"/>
  <c r="AH36" i="186"/>
  <c r="AD110" i="186"/>
  <c r="AH25" i="186"/>
  <c r="AJ27" i="186"/>
  <c r="AL37" i="186"/>
  <c r="AO39" i="186"/>
  <c r="AC98" i="186"/>
  <c r="AE77" i="186"/>
  <c r="AH71" i="186"/>
  <c r="AJ89" i="186"/>
  <c r="AL87" i="186"/>
  <c r="AO101" i="186"/>
  <c r="AE58" i="186"/>
  <c r="AF125" i="186"/>
  <c r="AH120" i="186"/>
  <c r="AI127" i="186"/>
  <c r="AJ134" i="186"/>
  <c r="AK137" i="186"/>
  <c r="AL132" i="186"/>
  <c r="AO10" i="186"/>
  <c r="AO130" i="186"/>
  <c r="AD30" i="186"/>
  <c r="AD98" i="186"/>
  <c r="AE35" i="186"/>
  <c r="AE103" i="186"/>
  <c r="AF50" i="186"/>
  <c r="AF114" i="186"/>
  <c r="AH49" i="186"/>
  <c r="AH117" i="186"/>
  <c r="AI48" i="186"/>
  <c r="AI112" i="186"/>
  <c r="AJ47" i="186"/>
  <c r="AJ119" i="186"/>
  <c r="AK62" i="186"/>
  <c r="AK126" i="186"/>
  <c r="AL61" i="186"/>
  <c r="AL129" i="186"/>
  <c r="AN60" i="186"/>
  <c r="AN124" i="186"/>
  <c r="AC24" i="186"/>
  <c r="AC17" i="186"/>
  <c r="AC89" i="186"/>
  <c r="AC54" i="186"/>
  <c r="AC118" i="186"/>
  <c r="AC75" i="186"/>
  <c r="AC40" i="186"/>
  <c r="AD19" i="186"/>
  <c r="AD32" i="186"/>
  <c r="AD96" i="186"/>
  <c r="AE25" i="186"/>
  <c r="AE97" i="186"/>
  <c r="AF28" i="186"/>
  <c r="AF92" i="186"/>
  <c r="AH27" i="186"/>
  <c r="AH95" i="186"/>
  <c r="AI42" i="186"/>
  <c r="AI106" i="186"/>
  <c r="AJ37" i="186"/>
  <c r="AJ109" i="186"/>
  <c r="AK40" i="186"/>
  <c r="AK104" i="186"/>
  <c r="AL39" i="186"/>
  <c r="AL111" i="186"/>
  <c r="AN54" i="186"/>
  <c r="AN118" i="186"/>
  <c r="AO53" i="186"/>
  <c r="AO121" i="186"/>
  <c r="AC138" i="186"/>
  <c r="AD77" i="186"/>
  <c r="AD141" i="186"/>
  <c r="AE78" i="186"/>
  <c r="AF9" i="186"/>
  <c r="AF81" i="186"/>
  <c r="AH12" i="186"/>
  <c r="AH76" i="186"/>
  <c r="AH140" i="186"/>
  <c r="AI75" i="186"/>
  <c r="AJ18" i="186"/>
  <c r="AJ90" i="186"/>
  <c r="AK21" i="186"/>
  <c r="AK93" i="186"/>
  <c r="AL24" i="186"/>
  <c r="AM126" i="186"/>
  <c r="AM116" i="186"/>
  <c r="AD52" i="186"/>
  <c r="AN74" i="186"/>
  <c r="AK41" i="186"/>
  <c r="AF138" i="186"/>
  <c r="AI136" i="186"/>
  <c r="AL17" i="186"/>
  <c r="AO19" i="186"/>
  <c r="AC78" i="186"/>
  <c r="AC125" i="186"/>
  <c r="AE121" i="186"/>
  <c r="AH123" i="186"/>
  <c r="AJ133" i="186"/>
  <c r="AL139" i="186"/>
  <c r="AP12" i="186"/>
  <c r="AE102" i="186"/>
  <c r="AH100" i="186"/>
  <c r="AJ114" i="186"/>
  <c r="AL112" i="186"/>
  <c r="AO126" i="186"/>
  <c r="AE31" i="186"/>
  <c r="AE99" i="186"/>
  <c r="AF46" i="186"/>
  <c r="AF110" i="186"/>
  <c r="AH41" i="186"/>
  <c r="AH113" i="186"/>
  <c r="AI44" i="186"/>
  <c r="AI108" i="186"/>
  <c r="AJ43" i="186"/>
  <c r="AJ115" i="186"/>
  <c r="AK58" i="186"/>
  <c r="AK122" i="186"/>
  <c r="AL57" i="186"/>
  <c r="AL125" i="186"/>
  <c r="AN56" i="186"/>
  <c r="AN120" i="186"/>
  <c r="AC16" i="186"/>
  <c r="AC13" i="186"/>
  <c r="AC85" i="186"/>
  <c r="AC50" i="186"/>
  <c r="AC114" i="186"/>
  <c r="AC71" i="186"/>
  <c r="AC28" i="186"/>
  <c r="AD28" i="186"/>
  <c r="AD92" i="186"/>
  <c r="AE21" i="186"/>
  <c r="AE93" i="186"/>
  <c r="AF24" i="186"/>
  <c r="AF88" i="186"/>
  <c r="AH23" i="186"/>
  <c r="AH91" i="186"/>
  <c r="AI38" i="186"/>
  <c r="AI102" i="186"/>
  <c r="AJ33" i="186"/>
  <c r="AJ105" i="186"/>
  <c r="AK36" i="186"/>
  <c r="AK100" i="186"/>
  <c r="AL35" i="186"/>
  <c r="AL103" i="186"/>
  <c r="AN50" i="186"/>
  <c r="AN114" i="186"/>
  <c r="AO49" i="186"/>
  <c r="AO117" i="186"/>
  <c r="AC134" i="186"/>
  <c r="AD73" i="186"/>
  <c r="AD137" i="186"/>
  <c r="AE74" i="186"/>
  <c r="AE138" i="186"/>
  <c r="AM62" i="186"/>
  <c r="AM52" i="186"/>
  <c r="AF48" i="186"/>
  <c r="AD25" i="186"/>
  <c r="AN43" i="186"/>
  <c r="AH77" i="186"/>
  <c r="AJ71" i="186"/>
  <c r="AL89" i="186"/>
  <c r="AC68" i="186"/>
  <c r="AC35" i="186"/>
  <c r="AD56" i="186"/>
  <c r="AF52" i="186"/>
  <c r="AI66" i="186"/>
  <c r="AK64" i="186"/>
  <c r="AN78" i="186"/>
  <c r="AD29" i="186"/>
  <c r="AF33" i="186"/>
  <c r="AI35" i="186"/>
  <c r="AK49" i="186"/>
  <c r="AN47" i="186"/>
  <c r="AD26" i="186"/>
  <c r="AE47" i="186"/>
  <c r="AE119" i="186"/>
  <c r="AF62" i="186"/>
  <c r="AF126" i="186"/>
  <c r="AH61" i="186"/>
  <c r="AH129" i="186"/>
  <c r="AI60" i="186"/>
  <c r="AI124" i="186"/>
  <c r="AJ59" i="186"/>
  <c r="AJ135" i="186"/>
  <c r="AK74" i="186"/>
  <c r="AK138" i="186"/>
  <c r="AL77" i="186"/>
  <c r="AL141" i="186"/>
  <c r="AN72" i="186"/>
  <c r="AN136" i="186"/>
  <c r="AC44" i="186"/>
  <c r="AC29" i="186"/>
  <c r="AC101" i="186"/>
  <c r="AC66" i="186"/>
  <c r="AC19" i="186"/>
  <c r="AC91" i="186"/>
  <c r="AC64" i="186"/>
  <c r="AD31" i="186"/>
  <c r="AD44" i="186"/>
  <c r="AD108" i="186"/>
  <c r="AE37" i="186"/>
  <c r="AE109" i="186"/>
  <c r="AF40" i="186"/>
  <c r="AF104" i="186"/>
  <c r="AH39" i="186"/>
  <c r="AH111" i="186"/>
  <c r="AI54" i="186"/>
  <c r="AI118" i="186"/>
  <c r="AJ53" i="186"/>
  <c r="AJ121" i="186"/>
  <c r="AK52" i="186"/>
  <c r="AK116" i="186"/>
  <c r="AL51" i="186"/>
  <c r="AL123" i="186"/>
  <c r="AN66" i="186"/>
  <c r="AN130" i="186"/>
  <c r="AO69" i="186"/>
  <c r="AO133" i="186"/>
  <c r="AD17" i="186"/>
  <c r="AD89" i="186"/>
  <c r="AE18" i="186"/>
  <c r="AE90" i="186"/>
  <c r="AF21" i="186"/>
  <c r="AF93" i="186"/>
  <c r="AH24" i="186"/>
  <c r="AH88" i="186"/>
  <c r="AI23" i="186"/>
  <c r="AI91" i="186"/>
  <c r="AJ38" i="186"/>
  <c r="AJ102" i="186"/>
  <c r="AK33" i="186"/>
  <c r="AK105" i="186"/>
  <c r="AL36" i="186"/>
  <c r="AL100" i="186"/>
  <c r="AN35" i="186"/>
  <c r="AN103" i="186"/>
  <c r="AO50" i="186"/>
  <c r="AO114" i="186"/>
  <c r="AM121" i="186"/>
  <c r="AM115" i="186"/>
  <c r="AC60" i="186"/>
  <c r="AI62" i="186"/>
  <c r="AF29" i="186"/>
  <c r="AD18" i="186"/>
  <c r="AH141" i="186"/>
  <c r="AK14" i="186"/>
  <c r="AN20" i="186"/>
  <c r="AC41" i="186"/>
  <c r="AC103" i="186"/>
  <c r="AD120" i="186"/>
  <c r="AF116" i="186"/>
  <c r="AI130" i="186"/>
  <c r="AK128" i="186"/>
  <c r="AO9" i="186"/>
  <c r="AD101" i="186"/>
  <c r="AF105" i="186"/>
  <c r="AI103" i="186"/>
  <c r="AK117" i="186"/>
  <c r="AN119" i="186"/>
  <c r="AD94" i="186"/>
  <c r="AE63" i="186"/>
  <c r="AE139" i="186"/>
  <c r="AF78" i="186"/>
  <c r="AH9" i="186"/>
  <c r="AH81" i="186"/>
  <c r="AI12" i="186"/>
  <c r="AI76" i="186"/>
  <c r="AI140" i="186"/>
  <c r="AJ75" i="186"/>
  <c r="AK18" i="186"/>
  <c r="AK90" i="186"/>
  <c r="AL21" i="186"/>
  <c r="AL93" i="186"/>
  <c r="AN24" i="186"/>
  <c r="AN88" i="186"/>
  <c r="AO23" i="186"/>
  <c r="AC76" i="186"/>
  <c r="AC49" i="186"/>
  <c r="AC117" i="186"/>
  <c r="AC82" i="186"/>
  <c r="AC39" i="186"/>
  <c r="AC111" i="186"/>
  <c r="AC104" i="186"/>
  <c r="AC129" i="186"/>
  <c r="AD60" i="186"/>
  <c r="AD124" i="186"/>
  <c r="AE57" i="186"/>
  <c r="AE125" i="186"/>
  <c r="AF56" i="186"/>
  <c r="AF120" i="186"/>
  <c r="AH55" i="186"/>
  <c r="AH127" i="186"/>
  <c r="AI70" i="186"/>
  <c r="AI134" i="186"/>
  <c r="AJ73" i="186"/>
  <c r="AJ137" i="186"/>
  <c r="AK68" i="186"/>
  <c r="AK132" i="186"/>
  <c r="AL67" i="186"/>
  <c r="AN10" i="186"/>
  <c r="AN82" i="186"/>
  <c r="AO13" i="186"/>
  <c r="AO85" i="186"/>
  <c r="AP16" i="186"/>
  <c r="AD33" i="186"/>
  <c r="AD105" i="186"/>
  <c r="AE42" i="186"/>
  <c r="AE106" i="186"/>
  <c r="AF37" i="186"/>
  <c r="AF109" i="186"/>
  <c r="AH40" i="186"/>
  <c r="AH104" i="186"/>
  <c r="AI39" i="186"/>
  <c r="AI111" i="186"/>
  <c r="AJ54" i="186"/>
  <c r="AJ118" i="186"/>
  <c r="AK53" i="186"/>
  <c r="AK121" i="186"/>
  <c r="AL52" i="186"/>
  <c r="AL116" i="186"/>
  <c r="AN51" i="186"/>
  <c r="AN123" i="186"/>
  <c r="AO66" i="186"/>
  <c r="AM134" i="186"/>
  <c r="AM130" i="186"/>
  <c r="AM114" i="186"/>
  <c r="AM94" i="186"/>
  <c r="AM82" i="186"/>
  <c r="AM66" i="186"/>
  <c r="AM50" i="186"/>
  <c r="AM30" i="186"/>
  <c r="AM141" i="186"/>
  <c r="AM125" i="186"/>
  <c r="AM109" i="186"/>
  <c r="AM93" i="186"/>
  <c r="AM77" i="186"/>
  <c r="AM57" i="186"/>
  <c r="AM37" i="186"/>
  <c r="AM21" i="186"/>
  <c r="AM136" i="186"/>
  <c r="AM120" i="186"/>
  <c r="AM104" i="186"/>
  <c r="AM88" i="186"/>
  <c r="AM72" i="186"/>
  <c r="AM56" i="186"/>
  <c r="AM40" i="186"/>
  <c r="AM24" i="186"/>
  <c r="AM139" i="186"/>
  <c r="AM119" i="186"/>
  <c r="AM99" i="186"/>
  <c r="AM79" i="186"/>
  <c r="AM63" i="186"/>
  <c r="AM47" i="186"/>
  <c r="AM31" i="186"/>
  <c r="AM11" i="186"/>
  <c r="AC32" i="186"/>
  <c r="AC21" i="186"/>
  <c r="AC93" i="186"/>
  <c r="AC58" i="186"/>
  <c r="AC122" i="186"/>
  <c r="AC79" i="186"/>
  <c r="AC48" i="186"/>
  <c r="AD23" i="186"/>
  <c r="AD36" i="186"/>
  <c r="AD100" i="186"/>
  <c r="AE29" i="186"/>
  <c r="AE101" i="186"/>
  <c r="AF32" i="186"/>
  <c r="AF96" i="186"/>
  <c r="AH31" i="186"/>
  <c r="AH99" i="186"/>
  <c r="AI46" i="186"/>
  <c r="AI110" i="186"/>
  <c r="AJ41" i="186"/>
  <c r="AJ113" i="186"/>
  <c r="AK44" i="186"/>
  <c r="AK108" i="186"/>
  <c r="AL43" i="186"/>
  <c r="AL115" i="186"/>
  <c r="AN58" i="186"/>
  <c r="AN122" i="186"/>
  <c r="AO57" i="186"/>
  <c r="AO125" i="186"/>
  <c r="AD9" i="186"/>
  <c r="AD81" i="186"/>
  <c r="AE10" i="186"/>
  <c r="AE82" i="186"/>
  <c r="AF13" i="186"/>
  <c r="AF85" i="186"/>
  <c r="AH16" i="186"/>
  <c r="AH80" i="186"/>
  <c r="AI11" i="186"/>
  <c r="AI79" i="186"/>
  <c r="AJ26" i="186"/>
  <c r="AJ94" i="186"/>
  <c r="AK25" i="186"/>
  <c r="AK97" i="186"/>
  <c r="AL28" i="186"/>
  <c r="AL92" i="186"/>
  <c r="AN27" i="186"/>
  <c r="AN95" i="186"/>
  <c r="AO42" i="186"/>
  <c r="AO106" i="186"/>
  <c r="AC135" i="186"/>
  <c r="AD74" i="186"/>
  <c r="AD138" i="186"/>
  <c r="AE75" i="186"/>
  <c r="AF18" i="186"/>
  <c r="AM9" i="186"/>
  <c r="AM122" i="186"/>
  <c r="AM106" i="186"/>
  <c r="AM90" i="186"/>
  <c r="AM74" i="186"/>
  <c r="AM58" i="186"/>
  <c r="AM42" i="186"/>
  <c r="AM18" i="186"/>
  <c r="AM133" i="186"/>
  <c r="AM117" i="186"/>
  <c r="AM101" i="186"/>
  <c r="AM85" i="186"/>
  <c r="AM69" i="186"/>
  <c r="AM49" i="186"/>
  <c r="AM29" i="186"/>
  <c r="AM13" i="186"/>
  <c r="AM128" i="186"/>
  <c r="AM112" i="186"/>
  <c r="AM96" i="186"/>
  <c r="AM80" i="186"/>
  <c r="AM64" i="186"/>
  <c r="AM48" i="186"/>
  <c r="AM32" i="186"/>
  <c r="AM16" i="186"/>
  <c r="AM127" i="186"/>
  <c r="AM111" i="186"/>
  <c r="AM91" i="186"/>
  <c r="AM71" i="186"/>
  <c r="AM55" i="186"/>
  <c r="AM39" i="186"/>
  <c r="AM23" i="186"/>
  <c r="AC88" i="186"/>
  <c r="AC57" i="186"/>
  <c r="AC18" i="186"/>
  <c r="AC90" i="186"/>
  <c r="AC47" i="186"/>
  <c r="AC119" i="186"/>
  <c r="AC116" i="186"/>
  <c r="AC137" i="186"/>
  <c r="AD68" i="186"/>
  <c r="AD132" i="186"/>
  <c r="AE69" i="186"/>
  <c r="AE133" i="186"/>
  <c r="AF64" i="186"/>
  <c r="AF128" i="186"/>
  <c r="AH63" i="186"/>
  <c r="AH139" i="186"/>
  <c r="AI78" i="186"/>
  <c r="AJ9" i="186"/>
  <c r="AJ81" i="186"/>
  <c r="AK12" i="186"/>
  <c r="AK76" i="186"/>
  <c r="AK140" i="186"/>
  <c r="AL75" i="186"/>
  <c r="AN18" i="186"/>
  <c r="AN90" i="186"/>
  <c r="AO21" i="186"/>
  <c r="AO93" i="186"/>
  <c r="AP24" i="186"/>
  <c r="AD41" i="186"/>
  <c r="AD113" i="186"/>
  <c r="AE50" i="186"/>
  <c r="AE114" i="186"/>
  <c r="AF49" i="186"/>
  <c r="AF117" i="186"/>
  <c r="AH48" i="186"/>
  <c r="AH112" i="186"/>
  <c r="AI47" i="186"/>
  <c r="AI119" i="186"/>
  <c r="AJ62" i="186"/>
  <c r="AJ126" i="186"/>
  <c r="AK61" i="186"/>
  <c r="AK129" i="186"/>
  <c r="AL60" i="186"/>
  <c r="AL124" i="186"/>
  <c r="AN59" i="186"/>
  <c r="AN135" i="186"/>
  <c r="AO74" i="186"/>
  <c r="AO138" i="186"/>
  <c r="AD42" i="186"/>
  <c r="AD106" i="186"/>
  <c r="AE43" i="186"/>
  <c r="AE115" i="186"/>
  <c r="AF58" i="186"/>
  <c r="AM138" i="186"/>
  <c r="AM118" i="186"/>
  <c r="AM102" i="186"/>
  <c r="AM86" i="186"/>
  <c r="AM70" i="186"/>
  <c r="AM54" i="186"/>
  <c r="AM38" i="186"/>
  <c r="AM10" i="186"/>
  <c r="AM129" i="186"/>
  <c r="AM113" i="186"/>
  <c r="AM97" i="186"/>
  <c r="AM81" i="186"/>
  <c r="AM61" i="186"/>
  <c r="AM41" i="186"/>
  <c r="AM25" i="186"/>
  <c r="AM140" i="186"/>
  <c r="AM124" i="186"/>
  <c r="AM108" i="186"/>
  <c r="AM92" i="186"/>
  <c r="AM76" i="186"/>
  <c r="AM60" i="186"/>
  <c r="AM44" i="186"/>
  <c r="AM28" i="186"/>
  <c r="AM12" i="186"/>
  <c r="AM123" i="186"/>
  <c r="AM103" i="186"/>
  <c r="AM87" i="186"/>
  <c r="AM67" i="186"/>
  <c r="AM51" i="186"/>
  <c r="AM35" i="186"/>
  <c r="AM19" i="186"/>
  <c r="AC14" i="186"/>
  <c r="AC120" i="186"/>
  <c r="AC77" i="186"/>
  <c r="AC42" i="186"/>
  <c r="AC106" i="186"/>
  <c r="AC63" i="186"/>
  <c r="AC12" i="186"/>
  <c r="AC136" i="186"/>
  <c r="AD20" i="186"/>
  <c r="AD84" i="186"/>
  <c r="AE13" i="186"/>
  <c r="AE85" i="186"/>
  <c r="AF16" i="186"/>
  <c r="AF80" i="186"/>
  <c r="AH11" i="186"/>
  <c r="AH79" i="186"/>
  <c r="AI26" i="186"/>
  <c r="AI94" i="186"/>
  <c r="AJ25" i="186"/>
  <c r="AJ97" i="186"/>
  <c r="AK28" i="186"/>
  <c r="AK92" i="186"/>
  <c r="AL27" i="186"/>
  <c r="AL95" i="186"/>
  <c r="AN42" i="186"/>
  <c r="AN106" i="186"/>
  <c r="AO37" i="186"/>
  <c r="AO109" i="186"/>
  <c r="AC126" i="186"/>
  <c r="AD61" i="186"/>
  <c r="AD129" i="186"/>
  <c r="AE66" i="186"/>
  <c r="AE130" i="186"/>
  <c r="AF69" i="186"/>
  <c r="AF133" i="186"/>
  <c r="AH64" i="186"/>
  <c r="AH128" i="186"/>
  <c r="AI63" i="186"/>
  <c r="AI139" i="186"/>
  <c r="AJ78" i="186"/>
  <c r="AK9" i="186"/>
  <c r="AK81" i="186"/>
  <c r="AL12" i="186"/>
  <c r="AL76" i="186"/>
  <c r="AL140" i="186"/>
  <c r="AN75" i="186"/>
  <c r="AO18" i="186"/>
  <c r="AO90" i="186"/>
  <c r="AP21" i="186"/>
  <c r="AD58" i="186"/>
  <c r="AD122" i="186"/>
  <c r="AE59" i="186"/>
  <c r="AE135" i="186"/>
  <c r="AF74" i="186"/>
  <c r="AM78" i="186"/>
  <c r="AM137" i="186"/>
  <c r="AM73" i="186"/>
  <c r="AM132" i="186"/>
  <c r="AM68" i="186"/>
  <c r="AM135" i="186"/>
  <c r="AM59" i="186"/>
  <c r="AC74" i="186"/>
  <c r="AD39" i="186"/>
  <c r="AE117" i="186"/>
  <c r="AH119" i="186"/>
  <c r="AJ129" i="186"/>
  <c r="AL135" i="186"/>
  <c r="AO141" i="186"/>
  <c r="AE98" i="186"/>
  <c r="AH96" i="186"/>
  <c r="AJ110" i="186"/>
  <c r="AL108" i="186"/>
  <c r="AO122" i="186"/>
  <c r="AE95" i="186"/>
  <c r="AF122" i="186"/>
  <c r="AH57" i="186"/>
  <c r="AH125" i="186"/>
  <c r="AI56" i="186"/>
  <c r="AI120" i="186"/>
  <c r="AJ55" i="186"/>
  <c r="AJ127" i="186"/>
  <c r="AK70" i="186"/>
  <c r="AK134" i="186"/>
  <c r="AL73" i="186"/>
  <c r="AL137" i="186"/>
  <c r="AN68" i="186"/>
  <c r="AN132" i="186"/>
  <c r="AC36" i="186"/>
  <c r="AC25" i="186"/>
  <c r="AC97" i="186"/>
  <c r="AC62" i="186"/>
  <c r="AC10" i="186"/>
  <c r="AC87" i="186"/>
  <c r="AC56" i="186"/>
  <c r="AD27" i="186"/>
  <c r="AD40" i="186"/>
  <c r="AD104" i="186"/>
  <c r="AE33" i="186"/>
  <c r="AE105" i="186"/>
  <c r="AF36" i="186"/>
  <c r="AF100" i="186"/>
  <c r="AH35" i="186"/>
  <c r="AH103" i="186"/>
  <c r="AI50" i="186"/>
  <c r="AI114" i="186"/>
  <c r="AJ49" i="186"/>
  <c r="AJ117" i="186"/>
  <c r="AK48" i="186"/>
  <c r="AK112" i="186"/>
  <c r="AL47" i="186"/>
  <c r="AL119" i="186"/>
  <c r="AN62" i="186"/>
  <c r="AN126" i="186"/>
  <c r="AO61" i="186"/>
  <c r="AO129" i="186"/>
  <c r="AD13" i="186"/>
  <c r="AD85" i="186"/>
  <c r="AE14" i="186"/>
  <c r="AE86" i="186"/>
  <c r="AF17" i="186"/>
  <c r="AF89" i="186"/>
  <c r="AH20" i="186"/>
  <c r="AH84" i="186"/>
  <c r="AI19" i="186"/>
  <c r="AI87" i="186"/>
  <c r="AJ30" i="186"/>
  <c r="AJ98" i="186"/>
  <c r="AK29" i="186"/>
  <c r="AK101" i="186"/>
  <c r="AL32" i="186"/>
  <c r="AL96" i="186"/>
  <c r="AN31" i="186"/>
  <c r="AN99" i="186"/>
  <c r="AO46" i="186"/>
  <c r="AO110" i="186"/>
  <c r="AC139" i="186"/>
  <c r="AD78" i="186"/>
  <c r="AE11" i="186"/>
  <c r="AM14" i="186"/>
  <c r="AM110" i="186"/>
  <c r="AM46" i="186"/>
  <c r="AM105" i="186"/>
  <c r="AM33" i="186"/>
  <c r="AM100" i="186"/>
  <c r="AM36" i="186"/>
  <c r="AM95" i="186"/>
  <c r="AM27" i="186"/>
  <c r="AC37" i="186"/>
  <c r="AC99" i="186"/>
  <c r="AD116" i="186"/>
  <c r="AF112" i="186"/>
  <c r="AI126" i="186"/>
  <c r="AK124" i="186"/>
  <c r="AN138" i="186"/>
  <c r="AD97" i="186"/>
  <c r="AF101" i="186"/>
  <c r="AI99" i="186"/>
  <c r="AK113" i="186"/>
  <c r="AN115" i="186"/>
  <c r="AD90" i="186"/>
  <c r="AF90" i="186"/>
  <c r="AH21" i="186"/>
  <c r="AH93" i="186"/>
  <c r="AI24" i="186"/>
  <c r="AI88" i="186"/>
  <c r="AJ23" i="186"/>
  <c r="AJ91" i="186"/>
  <c r="AK38" i="186"/>
  <c r="AK102" i="186"/>
  <c r="AL33" i="186"/>
  <c r="AL105" i="186"/>
  <c r="AN36" i="186"/>
  <c r="AN100" i="186"/>
  <c r="AO35" i="186"/>
  <c r="AC96" i="186"/>
  <c r="AC61" i="186"/>
  <c r="AC26" i="186"/>
  <c r="AC94" i="186"/>
  <c r="AC51" i="186"/>
  <c r="AC123" i="186"/>
  <c r="AC124" i="186"/>
  <c r="AC141" i="186"/>
  <c r="AD72" i="186"/>
  <c r="AD136" i="186"/>
  <c r="AE73" i="186"/>
  <c r="AE137" i="186"/>
  <c r="AF68" i="186"/>
  <c r="AF132" i="186"/>
  <c r="AH67" i="186"/>
  <c r="AI10" i="186"/>
  <c r="AI82" i="186"/>
  <c r="AJ13" i="186"/>
  <c r="AJ85" i="186"/>
  <c r="AK16" i="186"/>
  <c r="AK80" i="186"/>
  <c r="AL11" i="186"/>
  <c r="AL79" i="186"/>
  <c r="AN26" i="186"/>
  <c r="AN94" i="186"/>
  <c r="AO25" i="186"/>
  <c r="AO97" i="186"/>
  <c r="AP28" i="186"/>
  <c r="AD49" i="186"/>
  <c r="AD117" i="186"/>
  <c r="AE54" i="186"/>
  <c r="AE118" i="186"/>
  <c r="AF53" i="186"/>
  <c r="AF121" i="186"/>
  <c r="AH52" i="186"/>
  <c r="AH116" i="186"/>
  <c r="AI51" i="186"/>
  <c r="AI123" i="186"/>
  <c r="AJ66" i="186"/>
  <c r="AJ130" i="186"/>
  <c r="AK69" i="186"/>
  <c r="AK133" i="186"/>
  <c r="AL64" i="186"/>
  <c r="AL128" i="186"/>
  <c r="AN63" i="186"/>
  <c r="AN139" i="186"/>
  <c r="AO78" i="186"/>
  <c r="AP9" i="186"/>
  <c r="AD46" i="186"/>
  <c r="AM98" i="186"/>
  <c r="AM26" i="186"/>
  <c r="AM89" i="186"/>
  <c r="AM17" i="186"/>
  <c r="AM84" i="186"/>
  <c r="AM20" i="186"/>
  <c r="AM75" i="186"/>
  <c r="AC109" i="186"/>
  <c r="AC84" i="186"/>
  <c r="AE49" i="186"/>
  <c r="AH47" i="186"/>
  <c r="AJ61" i="186"/>
  <c r="AL59" i="186"/>
  <c r="AO77" i="186"/>
  <c r="AE30" i="186"/>
  <c r="AH32" i="186"/>
  <c r="AJ46" i="186"/>
  <c r="AL44" i="186"/>
  <c r="AO58" i="186"/>
  <c r="AE27" i="186"/>
  <c r="AF106" i="186"/>
  <c r="AH37" i="186"/>
  <c r="AH109" i="186"/>
  <c r="AI40" i="186"/>
  <c r="AI104" i="186"/>
  <c r="AJ39" i="186"/>
  <c r="AJ111" i="186"/>
  <c r="AK54" i="186"/>
  <c r="AK118" i="186"/>
  <c r="AL53" i="186"/>
  <c r="AL121" i="186"/>
  <c r="AN52" i="186"/>
  <c r="AN116" i="186"/>
  <c r="AC23" i="186"/>
  <c r="AC9" i="186"/>
  <c r="AC81" i="186"/>
  <c r="AC46" i="186"/>
  <c r="AC110" i="186"/>
  <c r="AC67" i="186"/>
  <c r="AC20" i="186"/>
  <c r="AC140" i="186"/>
  <c r="AD24" i="186"/>
  <c r="AD88" i="186"/>
  <c r="AE17" i="186"/>
  <c r="AE89" i="186"/>
  <c r="AF20" i="186"/>
  <c r="AF84" i="186"/>
  <c r="AH19" i="186"/>
  <c r="AH87" i="186"/>
  <c r="AI30" i="186"/>
  <c r="AI98" i="186"/>
  <c r="AJ29" i="186"/>
  <c r="AJ101" i="186"/>
  <c r="AK32" i="186"/>
  <c r="AK96" i="186"/>
  <c r="AL31" i="186"/>
  <c r="AL99" i="186"/>
  <c r="AN46" i="186"/>
  <c r="AN110" i="186"/>
  <c r="AO41" i="186"/>
  <c r="AO113" i="186"/>
  <c r="AC130" i="186"/>
  <c r="AD69" i="186"/>
  <c r="AD133" i="186"/>
  <c r="AE70" i="186"/>
  <c r="AE134" i="186"/>
  <c r="AF73" i="186"/>
  <c r="AF137" i="186"/>
  <c r="AH68" i="186"/>
  <c r="AH132" i="186"/>
  <c r="AI67" i="186"/>
  <c r="AJ10" i="186"/>
  <c r="AJ82" i="186"/>
  <c r="AK13" i="186"/>
  <c r="AK85" i="186"/>
  <c r="AL16" i="186"/>
  <c r="AL80" i="186"/>
  <c r="AN11" i="186"/>
  <c r="AN79" i="186"/>
  <c r="AO26" i="186"/>
  <c r="AO94" i="186"/>
  <c r="AP25" i="186"/>
  <c r="AD62" i="186"/>
  <c r="AD126" i="186"/>
  <c r="AB128" i="228"/>
  <c r="AL39" i="228"/>
  <c r="AE77" i="228"/>
  <c r="AB103" i="228"/>
  <c r="AI127" i="228"/>
  <c r="V125" i="228"/>
  <c r="AF138" i="228"/>
  <c r="AL117" i="228"/>
  <c r="AJ135" i="228"/>
  <c r="AE140" i="228"/>
  <c r="V134" i="228"/>
  <c r="AF130" i="228"/>
  <c r="AE117" i="228"/>
  <c r="AE113" i="228"/>
  <c r="AF100" i="228"/>
  <c r="AG139" i="228"/>
  <c r="AE136" i="228"/>
  <c r="AC128" i="228"/>
  <c r="AE123" i="228"/>
  <c r="AL108" i="228"/>
  <c r="Y116" i="228"/>
  <c r="W88" i="228"/>
  <c r="AC136" i="228"/>
  <c r="AD137" i="228"/>
  <c r="AJ128" i="228"/>
  <c r="AF120" i="228"/>
  <c r="X112" i="228"/>
  <c r="AH111" i="228"/>
  <c r="AL138" i="228"/>
  <c r="AF141" i="228"/>
  <c r="AF137" i="228"/>
  <c r="AE139" i="228"/>
  <c r="AD141" i="228"/>
  <c r="W136" i="228"/>
  <c r="AL134" i="228"/>
  <c r="AB123" i="228"/>
  <c r="AF127" i="228"/>
  <c r="AG126" i="228"/>
  <c r="AF129" i="228"/>
  <c r="Y122" i="228"/>
  <c r="Y119" i="228"/>
  <c r="X116" i="228"/>
  <c r="AH120" i="228"/>
  <c r="AG121" i="228"/>
  <c r="X108" i="228"/>
  <c r="AB114" i="228"/>
  <c r="Z103" i="228"/>
  <c r="W96" i="228"/>
  <c r="V94" i="228"/>
  <c r="AL90" i="228"/>
  <c r="AF63" i="228"/>
  <c r="Z141" i="228"/>
  <c r="AF140" i="228"/>
  <c r="AF136" i="228"/>
  <c r="AE138" i="228"/>
  <c r="W140" i="228"/>
  <c r="AI134" i="228"/>
  <c r="AF133" i="228"/>
  <c r="Z132" i="228"/>
  <c r="AF132" i="228"/>
  <c r="AI133" i="228"/>
  <c r="AH124" i="228"/>
  <c r="Y126" i="228"/>
  <c r="W126" i="228"/>
  <c r="AH122" i="228"/>
  <c r="X120" i="228"/>
  <c r="W117" i="228"/>
  <c r="AL119" i="228"/>
  <c r="AL115" i="228"/>
  <c r="V120" i="228"/>
  <c r="AG112" i="228"/>
  <c r="AJ106" i="228"/>
  <c r="Z100" i="228"/>
  <c r="AE102" i="228"/>
  <c r="AG84" i="228"/>
  <c r="AD58" i="228"/>
  <c r="AC140" i="228"/>
  <c r="Z137" i="228"/>
  <c r="AF139" i="228"/>
  <c r="AE141" i="228"/>
  <c r="AE137" i="228"/>
  <c r="AH138" i="228"/>
  <c r="AC135" i="228"/>
  <c r="X135" i="228"/>
  <c r="AB129" i="228"/>
  <c r="AD130" i="228"/>
  <c r="AG130" i="228"/>
  <c r="AH133" i="228"/>
  <c r="AF123" i="228"/>
  <c r="AH123" i="228"/>
  <c r="V121" i="228"/>
  <c r="AE118" i="228"/>
  <c r="AE111" i="228"/>
  <c r="AL114" i="228"/>
  <c r="Y118" i="228"/>
  <c r="AB109" i="228"/>
  <c r="AF110" i="228"/>
  <c r="Z94" i="228"/>
  <c r="AI93" i="228"/>
  <c r="AI85" i="228"/>
  <c r="AC20" i="228"/>
  <c r="AC123" i="228"/>
  <c r="V105" i="228"/>
  <c r="AD99" i="228"/>
  <c r="V84" i="228"/>
  <c r="V64" i="228"/>
  <c r="AG72" i="228"/>
  <c r="AE63" i="228"/>
  <c r="AD69" i="228"/>
  <c r="Z61" i="228"/>
  <c r="W49" i="228"/>
  <c r="AI53" i="228"/>
  <c r="AG44" i="228"/>
  <c r="AH51" i="228"/>
  <c r="AH39" i="228"/>
  <c r="AG38" i="228"/>
  <c r="Y29" i="228"/>
  <c r="AD36" i="228"/>
  <c r="AG27" i="228"/>
  <c r="W12" i="228"/>
  <c r="Z18" i="228"/>
  <c r="AL19" i="228"/>
  <c r="AE20" i="228"/>
  <c r="W23" i="228"/>
  <c r="AH24" i="228"/>
  <c r="AD26" i="228"/>
  <c r="AH27" i="228"/>
  <c r="AD29" i="228"/>
  <c r="W31" i="228"/>
  <c r="AH32" i="228"/>
  <c r="AF35" i="228"/>
  <c r="AF36" i="228"/>
  <c r="AF37" i="228"/>
  <c r="X10" i="228"/>
  <c r="X14" i="228"/>
  <c r="AB17" i="228"/>
  <c r="AB18" i="228"/>
  <c r="X20" i="228"/>
  <c r="Z21" i="228"/>
  <c r="AB23" i="228"/>
  <c r="X25" i="228"/>
  <c r="X26" i="228"/>
  <c r="AI27" i="228"/>
  <c r="AE29" i="228"/>
  <c r="AB31" i="228"/>
  <c r="X33" i="228"/>
  <c r="AE36" i="228"/>
  <c r="Z38" i="228"/>
  <c r="AB40" i="228"/>
  <c r="AC43" i="228"/>
  <c r="Z44" i="228"/>
  <c r="AI46" i="228"/>
  <c r="AE48" i="228"/>
  <c r="AB50" i="228"/>
  <c r="X52" i="228"/>
  <c r="X53" i="228"/>
  <c r="AI55" i="228"/>
  <c r="AE57" i="228"/>
  <c r="W38" i="228"/>
  <c r="AD42" i="228"/>
  <c r="AH44" i="228"/>
  <c r="AJ47" i="228"/>
  <c r="AJ49" i="228"/>
  <c r="AJ51" i="228"/>
  <c r="AJ53" i="228"/>
  <c r="AJ55" i="228"/>
  <c r="AJ57" i="228"/>
  <c r="AC37" i="228"/>
  <c r="AE38" i="228"/>
  <c r="Z40" i="228"/>
  <c r="X42" i="228"/>
  <c r="X43" i="228"/>
  <c r="AI44" i="228"/>
  <c r="Z47" i="228"/>
  <c r="AC49" i="228"/>
  <c r="Z50" i="228"/>
  <c r="AG51" i="228"/>
  <c r="AL53" i="228"/>
  <c r="Z32" i="228"/>
  <c r="AI126" i="228"/>
  <c r="AE104" i="228"/>
  <c r="AJ92" i="228"/>
  <c r="Z91" i="228"/>
  <c r="AD81" i="228"/>
  <c r="AF82" i="228"/>
  <c r="AG70" i="228"/>
  <c r="AH81" i="228"/>
  <c r="AB66" i="228"/>
  <c r="AJ56" i="228"/>
  <c r="V46" i="228"/>
  <c r="AI51" i="228"/>
  <c r="AG42" i="228"/>
  <c r="AJ48" i="228"/>
  <c r="AD37" i="228"/>
  <c r="AH40" i="228"/>
  <c r="AB26" i="228"/>
  <c r="AL33" i="228"/>
  <c r="AG25" i="228"/>
  <c r="W14" i="228"/>
  <c r="AI18" i="228"/>
  <c r="AB19" i="228"/>
  <c r="AF21" i="228"/>
  <c r="AD23" i="228"/>
  <c r="W25" i="228"/>
  <c r="AH26" i="228"/>
  <c r="AD28" i="228"/>
  <c r="AH29" i="228"/>
  <c r="AD31" i="228"/>
  <c r="W33" i="228"/>
  <c r="AJ35" i="228"/>
  <c r="AJ36" i="228"/>
  <c r="AJ37" i="228"/>
  <c r="X16" i="228"/>
  <c r="W20" i="228"/>
  <c r="Y21" i="228"/>
  <c r="AE23" i="228"/>
  <c r="AB25" i="228"/>
  <c r="X27" i="228"/>
  <c r="X28" i="228"/>
  <c r="AI29" i="228"/>
  <c r="AE31" i="228"/>
  <c r="AB33" i="228"/>
  <c r="AC36" i="228"/>
  <c r="Z37" i="228"/>
  <c r="AI36" i="228"/>
  <c r="AC39" i="228"/>
  <c r="AE40" i="228"/>
  <c r="Z42" i="228"/>
  <c r="AG43" i="228"/>
  <c r="X46" i="228"/>
  <c r="X47" i="228"/>
  <c r="AI48" i="228"/>
  <c r="AE50" i="228"/>
  <c r="AB52" i="228"/>
  <c r="X54" i="228"/>
  <c r="X56" i="228"/>
  <c r="AI57" i="228"/>
  <c r="V41" i="228"/>
  <c r="AH42" i="228"/>
  <c r="V47" i="228"/>
  <c r="V49" i="228"/>
  <c r="V51" i="228"/>
  <c r="V53" i="228"/>
  <c r="V55" i="228"/>
  <c r="V57" i="228"/>
  <c r="Y59" i="228"/>
  <c r="AG37" i="228"/>
  <c r="AI38" i="228"/>
  <c r="AC41" i="228"/>
  <c r="AB42" i="228"/>
  <c r="X44" i="228"/>
  <c r="AC47" i="228"/>
  <c r="Z48" i="228"/>
  <c r="AG49" i="228"/>
  <c r="AL51" i="228"/>
  <c r="Z53" i="228"/>
  <c r="Z55" i="228"/>
  <c r="AC58" i="228"/>
  <c r="AF27" i="228"/>
  <c r="Z127" i="228"/>
  <c r="X117" i="228"/>
  <c r="AJ103" i="228"/>
  <c r="AI94" i="228"/>
  <c r="X84" i="228"/>
  <c r="W75" i="228"/>
  <c r="AG76" i="228"/>
  <c r="AG68" i="228"/>
  <c r="AB76" i="228"/>
  <c r="AD63" i="228"/>
  <c r="V54" i="228"/>
  <c r="Y42" i="228"/>
  <c r="AI49" i="228"/>
  <c r="Z59" i="228"/>
  <c r="AF46" i="228"/>
  <c r="AJ58" i="228"/>
  <c r="Y35" i="228"/>
  <c r="W24" i="228"/>
  <c r="AL31" i="228"/>
  <c r="AC23" i="228"/>
  <c r="AC19" i="228"/>
  <c r="AD20" i="228"/>
  <c r="AJ21" i="228"/>
  <c r="AH23" i="228"/>
  <c r="AD25" i="228"/>
  <c r="W27" i="228"/>
  <c r="AH28" i="228"/>
  <c r="AD30" i="228"/>
  <c r="AH31" i="228"/>
  <c r="AD33" i="228"/>
  <c r="V36" i="228"/>
  <c r="V37" i="228"/>
  <c r="AJ39" i="228"/>
  <c r="X12" i="228"/>
  <c r="AH19" i="228"/>
  <c r="AF20" i="228"/>
  <c r="AH21" i="228"/>
  <c r="AI23" i="228"/>
  <c r="AE25" i="228"/>
  <c r="AB27" i="228"/>
  <c r="X29" i="228"/>
  <c r="X30" i="228"/>
  <c r="AI31" i="228"/>
  <c r="AE33" i="228"/>
  <c r="AG36" i="228"/>
  <c r="AF41" i="228"/>
  <c r="X37" i="228"/>
  <c r="AG39" i="228"/>
  <c r="AI40" i="228"/>
  <c r="AL43" i="228"/>
  <c r="AB46" i="228"/>
  <c r="X48" i="228"/>
  <c r="X49" i="228"/>
  <c r="AI50" i="228"/>
  <c r="AE52" i="228"/>
  <c r="AB54" i="228"/>
  <c r="AB56" i="228"/>
  <c r="X58" i="228"/>
  <c r="Y41" i="228"/>
  <c r="W44" i="228"/>
  <c r="Y47" i="228"/>
  <c r="Y49" i="228"/>
  <c r="Y51" i="228"/>
  <c r="Y53" i="228"/>
  <c r="Y55" i="228"/>
  <c r="Y57" i="228"/>
  <c r="AL37" i="228"/>
  <c r="X39" i="228"/>
  <c r="AG41" i="228"/>
  <c r="AE42" i="228"/>
  <c r="AB44" i="228"/>
  <c r="Z46" i="228"/>
  <c r="AG47" i="228"/>
  <c r="AL49" i="228"/>
  <c r="Z51" i="228"/>
  <c r="AC53" i="228"/>
  <c r="AC54" i="228"/>
  <c r="AG56" i="228"/>
  <c r="V70" i="228"/>
  <c r="V56" i="228"/>
  <c r="X40" i="228"/>
  <c r="AD24" i="228"/>
  <c r="AH30" i="228"/>
  <c r="Y37" i="228"/>
  <c r="AL18" i="228"/>
  <c r="X23" i="228"/>
  <c r="AB29" i="228"/>
  <c r="AL36" i="228"/>
  <c r="X41" i="228"/>
  <c r="AB48" i="228"/>
  <c r="AE55" i="228"/>
  <c r="AD44" i="228"/>
  <c r="AF53" i="228"/>
  <c r="AB38" i="228"/>
  <c r="AE44" i="228"/>
  <c r="AG54" i="228"/>
  <c r="AL58" i="228"/>
  <c r="V43" i="228"/>
  <c r="W46" i="228"/>
  <c r="AD48" i="228"/>
  <c r="AH50" i="228"/>
  <c r="W54" i="228"/>
  <c r="AD56" i="228"/>
  <c r="AH58" i="228"/>
  <c r="AE58" i="228"/>
  <c r="X63" i="228"/>
  <c r="AL67" i="228"/>
  <c r="AG69" i="228"/>
  <c r="AC71" i="228"/>
  <c r="Z72" i="228"/>
  <c r="AL75" i="228"/>
  <c r="AC78" i="228"/>
  <c r="AC80" i="228"/>
  <c r="AL59" i="228"/>
  <c r="AB61" i="228"/>
  <c r="AJ63" i="228"/>
  <c r="W68" i="228"/>
  <c r="AD70" i="228"/>
  <c r="AH72" i="228"/>
  <c r="W76" i="228"/>
  <c r="AD78" i="228"/>
  <c r="V61" i="228"/>
  <c r="AL63" i="228"/>
  <c r="AI66" i="228"/>
  <c r="AI68" i="228"/>
  <c r="AI70" i="228"/>
  <c r="AI72" i="228"/>
  <c r="AE74" i="228"/>
  <c r="AE76" i="228"/>
  <c r="AI77" i="228"/>
  <c r="AI79" i="228"/>
  <c r="AC55" i="228"/>
  <c r="AI56" i="228"/>
  <c r="AG61" i="228"/>
  <c r="AH62" i="228"/>
  <c r="V67" i="228"/>
  <c r="V69" i="228"/>
  <c r="V71" i="228"/>
  <c r="V73" i="228"/>
  <c r="V75" i="228"/>
  <c r="V77" i="228"/>
  <c r="Y79" i="228"/>
  <c r="AG79" i="228"/>
  <c r="X81" i="228"/>
  <c r="X85" i="228"/>
  <c r="X86" i="228"/>
  <c r="X89" i="228"/>
  <c r="X77" i="228"/>
  <c r="AI80" i="228"/>
  <c r="Z82" i="228"/>
  <c r="V85" i="228"/>
  <c r="V87" i="228"/>
  <c r="V89" i="228"/>
  <c r="X79" i="228"/>
  <c r="AB100" i="228"/>
  <c r="AG74" i="228"/>
  <c r="AB51" i="228"/>
  <c r="AJ42" i="228"/>
  <c r="AG29" i="228"/>
  <c r="AH25" i="228"/>
  <c r="AD32" i="228"/>
  <c r="X9" i="228"/>
  <c r="AH17" i="228"/>
  <c r="X24" i="228"/>
  <c r="X31" i="228"/>
  <c r="AJ41" i="228"/>
  <c r="Z43" i="228"/>
  <c r="X50" i="228"/>
  <c r="AB57" i="228"/>
  <c r="AF47" i="228"/>
  <c r="AF55" i="228"/>
  <c r="AC51" i="228"/>
  <c r="AL56" i="228"/>
  <c r="V39" i="228"/>
  <c r="Y43" i="228"/>
  <c r="AD46" i="228"/>
  <c r="AH48" i="228"/>
  <c r="W52" i="228"/>
  <c r="AD54" i="228"/>
  <c r="AH56" i="228"/>
  <c r="AC57" i="228"/>
  <c r="AI58" i="228"/>
  <c r="Z60" i="228"/>
  <c r="AB63" i="228"/>
  <c r="Z66" i="228"/>
  <c r="AL69" i="228"/>
  <c r="AG71" i="228"/>
  <c r="AC73" i="228"/>
  <c r="Z74" i="228"/>
  <c r="AG78" i="228"/>
  <c r="AL80" i="228"/>
  <c r="Z56" i="228"/>
  <c r="AD60" i="228"/>
  <c r="V63" i="228"/>
  <c r="W66" i="228"/>
  <c r="AD68" i="228"/>
  <c r="AH70" i="228"/>
  <c r="W74" i="228"/>
  <c r="AD76" i="228"/>
  <c r="AH78" i="228"/>
  <c r="Z58" i="228"/>
  <c r="Y61" i="228"/>
  <c r="Z62" i="228"/>
  <c r="X67" i="228"/>
  <c r="X69" i="228"/>
  <c r="X71" i="228"/>
  <c r="X73" i="228"/>
  <c r="AI74" i="228"/>
  <c r="AI76" i="228"/>
  <c r="X78" i="228"/>
  <c r="AE81" i="228"/>
  <c r="AG55" i="228"/>
  <c r="X59" i="228"/>
  <c r="AL61" i="228"/>
  <c r="W64" i="228"/>
  <c r="Y67" i="228"/>
  <c r="Y69" i="228"/>
  <c r="Y71" i="228"/>
  <c r="Y73" i="228"/>
  <c r="Y75" i="228"/>
  <c r="Y77" i="228"/>
  <c r="V81" i="228"/>
  <c r="AL79" i="228"/>
  <c r="AB81" i="228"/>
  <c r="AB85" i="228"/>
  <c r="X87" i="228"/>
  <c r="AE89" i="228"/>
  <c r="AF81" i="228"/>
  <c r="AC82" i="228"/>
  <c r="AF85" i="228"/>
  <c r="Y87" i="228"/>
  <c r="Y89" i="228"/>
  <c r="AB79" i="228"/>
  <c r="V99" i="228"/>
  <c r="AG66" i="228"/>
  <c r="AD59" i="228"/>
  <c r="AE41" i="228"/>
  <c r="W10" i="228"/>
  <c r="AH20" i="228"/>
  <c r="AD27" i="228"/>
  <c r="AH33" i="228"/>
  <c r="AE19" i="228"/>
  <c r="AI25" i="228"/>
  <c r="X32" i="228"/>
  <c r="X51" i="228"/>
  <c r="AE59" i="228"/>
  <c r="AF49" i="228"/>
  <c r="AF57" i="228"/>
  <c r="AL41" i="228"/>
  <c r="AL47" i="228"/>
  <c r="Z52" i="228"/>
  <c r="Y39" i="228"/>
  <c r="AF43" i="228"/>
  <c r="AH46" i="228"/>
  <c r="W50" i="228"/>
  <c r="AD52" i="228"/>
  <c r="AH54" i="228"/>
  <c r="W58" i="228"/>
  <c r="AG57" i="228"/>
  <c r="AF59" i="228"/>
  <c r="AE62" i="228"/>
  <c r="AE64" i="228"/>
  <c r="AC67" i="228"/>
  <c r="Z68" i="228"/>
  <c r="AL71" i="228"/>
  <c r="AG73" i="228"/>
  <c r="AC75" i="228"/>
  <c r="Z76" i="228"/>
  <c r="AL78" i="228"/>
  <c r="Z54" i="228"/>
  <c r="AC59" i="228"/>
  <c r="AH60" i="228"/>
  <c r="Y63" i="228"/>
  <c r="AD66" i="228"/>
  <c r="AH68" i="228"/>
  <c r="W72" i="228"/>
  <c r="AD74" i="228"/>
  <c r="AH76" i="228"/>
  <c r="W82" i="228"/>
  <c r="AE60" i="228"/>
  <c r="AF61" i="228"/>
  <c r="AC63" i="228"/>
  <c r="Z64" i="228"/>
  <c r="AB67" i="228"/>
  <c r="AB69" i="228"/>
  <c r="AB71" i="228"/>
  <c r="AB73" i="228"/>
  <c r="X75" i="228"/>
  <c r="AB77" i="228"/>
  <c r="AB78" i="228"/>
  <c r="AE54" i="228"/>
  <c r="AL55" i="228"/>
  <c r="AB59" i="228"/>
  <c r="W62" i="228"/>
  <c r="AD64" i="228"/>
  <c r="AF67" i="228"/>
  <c r="AF69" i="228"/>
  <c r="AF71" i="228"/>
  <c r="AF73" i="228"/>
  <c r="AF75" i="228"/>
  <c r="AF77" i="228"/>
  <c r="Y81" i="228"/>
  <c r="AD80" i="228"/>
  <c r="AE84" i="228"/>
  <c r="AE85" i="228"/>
  <c r="AE87" i="228"/>
  <c r="AI89" i="228"/>
  <c r="Z78" i="228"/>
  <c r="AJ81" i="228"/>
  <c r="AG82" i="228"/>
  <c r="AJ85" i="228"/>
  <c r="AF88" i="228"/>
  <c r="V91" i="228"/>
  <c r="AC81" i="228"/>
  <c r="AB86" i="228"/>
  <c r="W29" i="228"/>
  <c r="AE46" i="228"/>
  <c r="Z36" i="228"/>
  <c r="AG58" i="228"/>
  <c r="AD50" i="228"/>
  <c r="AL57" i="228"/>
  <c r="AG67" i="228"/>
  <c r="AL73" i="228"/>
  <c r="X55" i="228"/>
  <c r="AH66" i="228"/>
  <c r="W78" i="228"/>
  <c r="AG63" i="228"/>
  <c r="AE72" i="228"/>
  <c r="AE79" i="228"/>
  <c r="AD62" i="228"/>
  <c r="AJ71" i="228"/>
  <c r="AC79" i="228"/>
  <c r="AI87" i="228"/>
  <c r="AL82" i="228"/>
  <c r="AG81" i="228"/>
  <c r="AL84" i="228"/>
  <c r="AL86" i="228"/>
  <c r="AG88" i="228"/>
  <c r="AC77" i="228"/>
  <c r="AI78" i="228"/>
  <c r="Z80" i="228"/>
  <c r="AH84" i="228"/>
  <c r="AD89" i="228"/>
  <c r="Y86" i="228"/>
  <c r="X91" i="228"/>
  <c r="X93" i="228"/>
  <c r="X95" i="228"/>
  <c r="X97" i="228"/>
  <c r="X99" i="228"/>
  <c r="X101" i="228"/>
  <c r="AB87" i="228"/>
  <c r="AF91" i="228"/>
  <c r="AC92" i="228"/>
  <c r="Y93" i="228"/>
  <c r="Y94" i="228"/>
  <c r="AJ95" i="228"/>
  <c r="Y97" i="228"/>
  <c r="Y98" i="228"/>
  <c r="AJ100" i="228"/>
  <c r="AJ102" i="228"/>
  <c r="AJ87" i="228"/>
  <c r="AD92" i="228"/>
  <c r="AC94" i="228"/>
  <c r="Z96" i="228"/>
  <c r="AL98" i="228"/>
  <c r="AG101" i="228"/>
  <c r="AH88" i="228"/>
  <c r="Z90" i="228"/>
  <c r="AD94" i="228"/>
  <c r="AD96" i="228"/>
  <c r="AD98" i="228"/>
  <c r="W101" i="228"/>
  <c r="AC102" i="228"/>
  <c r="AE103" i="228"/>
  <c r="AB105" i="228"/>
  <c r="AB106" i="228"/>
  <c r="AJ108" i="228"/>
  <c r="AJ110" i="228"/>
  <c r="Y114" i="228"/>
  <c r="V104" i="228"/>
  <c r="V106" i="228"/>
  <c r="Z110" i="228"/>
  <c r="AC113" i="228"/>
  <c r="AI99" i="228"/>
  <c r="AL104" i="228"/>
  <c r="Z106" i="228"/>
  <c r="W109" i="228"/>
  <c r="AC100" i="228"/>
  <c r="AI101" i="228"/>
  <c r="W105" i="228"/>
  <c r="AE108" i="228"/>
  <c r="AE110" i="228"/>
  <c r="AE112" i="228"/>
  <c r="AF72" i="228"/>
  <c r="Y36" i="228"/>
  <c r="AE27" i="228"/>
  <c r="AI52" i="228"/>
  <c r="AI42" i="228"/>
  <c r="W40" i="228"/>
  <c r="AH52" i="228"/>
  <c r="AJ59" i="228"/>
  <c r="AC69" i="228"/>
  <c r="AG75" i="228"/>
  <c r="AG59" i="228"/>
  <c r="W70" i="228"/>
  <c r="X57" i="228"/>
  <c r="AE66" i="228"/>
  <c r="AB74" i="228"/>
  <c r="AI54" i="228"/>
  <c r="AH64" i="228"/>
  <c r="AJ73" i="228"/>
  <c r="AH80" i="228"/>
  <c r="AE91" i="228"/>
  <c r="AF86" i="228"/>
  <c r="AL81" i="228"/>
  <c r="Z84" i="228"/>
  <c r="AC85" i="228"/>
  <c r="Z86" i="228"/>
  <c r="AL88" i="228"/>
  <c r="AG77" i="228"/>
  <c r="AF79" i="228"/>
  <c r="AE82" i="228"/>
  <c r="W86" i="228"/>
  <c r="AH89" i="228"/>
  <c r="W87" i="228"/>
  <c r="AB91" i="228"/>
  <c r="AB93" i="228"/>
  <c r="AB95" i="228"/>
  <c r="AB97" i="228"/>
  <c r="AB99" i="228"/>
  <c r="AB101" i="228"/>
  <c r="V88" i="228"/>
  <c r="AJ91" i="228"/>
  <c r="AG92" i="228"/>
  <c r="AF93" i="228"/>
  <c r="V95" i="228"/>
  <c r="V96" i="228"/>
  <c r="AF97" i="228"/>
  <c r="V100" i="228"/>
  <c r="V102" i="228"/>
  <c r="AD86" i="228"/>
  <c r="AB89" i="228"/>
  <c r="AH92" i="228"/>
  <c r="AG94" i="228"/>
  <c r="AC96" i="228"/>
  <c r="Z98" i="228"/>
  <c r="AG99" i="228"/>
  <c r="AL101" i="228"/>
  <c r="AF89" i="228"/>
  <c r="W91" i="228"/>
  <c r="AH94" i="228"/>
  <c r="AH96" i="228"/>
  <c r="AH98" i="228"/>
  <c r="AH101" i="228"/>
  <c r="AG102" i="228"/>
  <c r="AI103" i="228"/>
  <c r="AE105" i="228"/>
  <c r="V108" i="228"/>
  <c r="V110" i="228"/>
  <c r="V112" i="228"/>
  <c r="X100" i="228"/>
  <c r="Y104" i="228"/>
  <c r="Y106" i="228"/>
  <c r="Z108" i="228"/>
  <c r="AC111" i="228"/>
  <c r="AG113" i="228"/>
  <c r="X102" i="228"/>
  <c r="Z104" i="228"/>
  <c r="AC106" i="228"/>
  <c r="AH109" i="228"/>
  <c r="AG100" i="228"/>
  <c r="W103" i="228"/>
  <c r="AD105" i="228"/>
  <c r="AI108" i="228"/>
  <c r="AI110" i="228"/>
  <c r="AI112" i="228"/>
  <c r="AE47" i="228"/>
  <c r="AI33" i="228"/>
  <c r="W42" i="228"/>
  <c r="Z49" i="228"/>
  <c r="AJ43" i="228"/>
  <c r="W56" i="228"/>
  <c r="AI62" i="228"/>
  <c r="Z70" i="228"/>
  <c r="X61" i="228"/>
  <c r="AD72" i="228"/>
  <c r="AI60" i="228"/>
  <c r="AE68" i="228"/>
  <c r="AB75" i="228"/>
  <c r="AE56" i="228"/>
  <c r="AJ67" i="228"/>
  <c r="AJ75" i="228"/>
  <c r="AI84" i="228"/>
  <c r="AE80" i="228"/>
  <c r="AJ88" i="228"/>
  <c r="AD82" i="228"/>
  <c r="AC84" i="228"/>
  <c r="AG85" i="228"/>
  <c r="AC86" i="228"/>
  <c r="Z88" i="228"/>
  <c r="AC90" i="228"/>
  <c r="AL77" i="228"/>
  <c r="AJ79" i="228"/>
  <c r="AI82" i="228"/>
  <c r="AH87" i="228"/>
  <c r="W92" i="228"/>
  <c r="AD90" i="228"/>
  <c r="V92" i="228"/>
  <c r="AE93" i="228"/>
  <c r="AE95" i="228"/>
  <c r="AE97" i="228"/>
  <c r="AE100" i="228"/>
  <c r="AB102" i="228"/>
  <c r="Y88" i="228"/>
  <c r="AL92" i="228"/>
  <c r="AJ93" i="228"/>
  <c r="Y95" i="228"/>
  <c r="Y96" i="228"/>
  <c r="AJ97" i="228"/>
  <c r="Y100" i="228"/>
  <c r="Y102" i="228"/>
  <c r="AH86" i="228"/>
  <c r="V90" i="228"/>
  <c r="AL94" i="228"/>
  <c r="AG96" i="228"/>
  <c r="AC98" i="228"/>
  <c r="AJ89" i="228"/>
  <c r="W93" i="228"/>
  <c r="W95" i="228"/>
  <c r="W97" i="228"/>
  <c r="W99" i="228"/>
  <c r="AL102" i="228"/>
  <c r="X104" i="228"/>
  <c r="AI105" i="228"/>
  <c r="Y108" i="228"/>
  <c r="Y110" i="228"/>
  <c r="Y112" i="228"/>
  <c r="AF104" i="228"/>
  <c r="AF106" i="228"/>
  <c r="AG109" i="228"/>
  <c r="AG111" i="228"/>
  <c r="AL113" i="228"/>
  <c r="AC104" i="228"/>
  <c r="Z105" i="228"/>
  <c r="AG106" i="228"/>
  <c r="W111" i="228"/>
  <c r="AL100" i="228"/>
  <c r="AD103" i="228"/>
  <c r="AH105" i="228"/>
  <c r="X109" i="228"/>
  <c r="X111" i="228"/>
  <c r="AL112" i="228"/>
  <c r="AL141" i="228"/>
  <c r="Z140" i="228"/>
  <c r="AC139" i="228"/>
  <c r="AG138" i="228"/>
  <c r="AL137" i="228"/>
  <c r="Z136" i="228"/>
  <c r="Y141" i="228"/>
  <c r="Y140" i="228"/>
  <c r="Y139" i="228"/>
  <c r="Y138" i="228"/>
  <c r="Y137" i="228"/>
  <c r="Y136" i="228"/>
  <c r="AB141" i="228"/>
  <c r="AB140" i="228"/>
  <c r="AB139" i="228"/>
  <c r="AB138" i="228"/>
  <c r="AB137" i="228"/>
  <c r="AB136" i="228"/>
  <c r="W141" i="228"/>
  <c r="AH139" i="228"/>
  <c r="AD138" i="228"/>
  <c r="W137" i="228"/>
  <c r="AH135" i="228"/>
  <c r="AB134" i="228"/>
  <c r="Z135" i="228"/>
  <c r="AF135" i="228"/>
  <c r="AG134" i="228"/>
  <c r="AI135" i="228"/>
  <c r="AJ134" i="228"/>
  <c r="AB133" i="228"/>
  <c r="AL132" i="228"/>
  <c r="X129" i="228"/>
  <c r="W125" i="228"/>
  <c r="Y133" i="228"/>
  <c r="Y132" i="228"/>
  <c r="AH129" i="228"/>
  <c r="Y128" i="228"/>
  <c r="AH126" i="228"/>
  <c r="AE133" i="228"/>
  <c r="AC130" i="228"/>
  <c r="AE127" i="228"/>
  <c r="AC126" i="228"/>
  <c r="AD124" i="228"/>
  <c r="AH132" i="228"/>
  <c r="Y130" i="228"/>
  <c r="AH128" i="228"/>
  <c r="V126" i="228"/>
  <c r="AI125" i="228"/>
  <c r="X123" i="228"/>
  <c r="V122" i="228"/>
  <c r="AH125" i="228"/>
  <c r="AD123" i="228"/>
  <c r="AH119" i="228"/>
  <c r="Z126" i="228"/>
  <c r="AD122" i="228"/>
  <c r="AB120" i="228"/>
  <c r="AF124" i="228"/>
  <c r="V119" i="228"/>
  <c r="AE119" i="228"/>
  <c r="AB118" i="228"/>
  <c r="AI116" i="228"/>
  <c r="AI115" i="228"/>
  <c r="AJ112" i="228"/>
  <c r="AL110" i="228"/>
  <c r="AG108" i="228"/>
  <c r="W119" i="228"/>
  <c r="AH115" i="228"/>
  <c r="AG114" i="228"/>
  <c r="AI109" i="228"/>
  <c r="AC121" i="228"/>
  <c r="AG119" i="228"/>
  <c r="AL118" i="228"/>
  <c r="AG117" i="228"/>
  <c r="AL116" i="228"/>
  <c r="AG115" i="228"/>
  <c r="AJ114" i="228"/>
  <c r="Z111" i="228"/>
  <c r="AJ121" i="228"/>
  <c r="AF119" i="228"/>
  <c r="V118" i="228"/>
  <c r="V116" i="228"/>
  <c r="X114" i="228"/>
  <c r="AC112" i="228"/>
  <c r="AB108" i="228"/>
  <c r="AL106" i="228"/>
  <c r="AE99" i="228"/>
  <c r="AJ104" i="228"/>
  <c r="AF108" i="228"/>
  <c r="Z99" i="228"/>
  <c r="W94" i="228"/>
  <c r="AG98" i="228"/>
  <c r="Y90" i="228"/>
  <c r="V98" i="228"/>
  <c r="V93" i="228"/>
  <c r="AI100" i="228"/>
  <c r="Y92" i="228"/>
  <c r="AD84" i="228"/>
  <c r="AC88" i="228"/>
  <c r="AH82" i="228"/>
  <c r="AJ77" i="228"/>
  <c r="AE70" i="228"/>
  <c r="Z79" i="228"/>
  <c r="W48" i="228"/>
  <c r="X13" i="228"/>
  <c r="AG141" i="228"/>
  <c r="AL140" i="228"/>
  <c r="Z139" i="228"/>
  <c r="AC138" i="228"/>
  <c r="AG137" i="228"/>
  <c r="AL136" i="228"/>
  <c r="V141" i="228"/>
  <c r="V140" i="228"/>
  <c r="V139" i="228"/>
  <c r="V138" i="228"/>
  <c r="V137" i="228"/>
  <c r="V136" i="228"/>
  <c r="X141" i="228"/>
  <c r="X140" i="228"/>
  <c r="X139" i="228"/>
  <c r="X138" i="228"/>
  <c r="X137" i="228"/>
  <c r="X136" i="228"/>
  <c r="AH140" i="228"/>
  <c r="AD139" i="228"/>
  <c r="W138" i="228"/>
  <c r="AH136" i="228"/>
  <c r="AD135" i="228"/>
  <c r="AL135" i="228"/>
  <c r="Y135" i="228"/>
  <c r="AC134" i="228"/>
  <c r="AE135" i="228"/>
  <c r="AF134" i="228"/>
  <c r="W133" i="228"/>
  <c r="AG132" i="228"/>
  <c r="AI129" i="228"/>
  <c r="AL128" i="228"/>
  <c r="Y124" i="228"/>
  <c r="V133" i="228"/>
  <c r="V132" i="228"/>
  <c r="AD129" i="228"/>
  <c r="V128" i="228"/>
  <c r="AD126" i="228"/>
  <c r="X133" i="228"/>
  <c r="Z130" i="228"/>
  <c r="AB127" i="228"/>
  <c r="AJ125" i="228"/>
  <c r="AD134" i="228"/>
  <c r="AD132" i="228"/>
  <c r="V130" i="228"/>
  <c r="AD128" i="228"/>
  <c r="AB125" i="228"/>
  <c r="X125" i="228"/>
  <c r="AJ122" i="228"/>
  <c r="AH121" i="228"/>
  <c r="AD125" i="228"/>
  <c r="AB122" i="228"/>
  <c r="AD119" i="228"/>
  <c r="AG124" i="228"/>
  <c r="W122" i="228"/>
  <c r="AF128" i="228"/>
  <c r="Y123" i="228"/>
  <c r="AI120" i="228"/>
  <c r="X119" i="228"/>
  <c r="X118" i="228"/>
  <c r="AE116" i="228"/>
  <c r="AE115" i="228"/>
  <c r="AF112" i="228"/>
  <c r="AG110" i="228"/>
  <c r="AC108" i="228"/>
  <c r="AH117" i="228"/>
  <c r="AD115" i="228"/>
  <c r="AC114" i="228"/>
  <c r="AE109" i="228"/>
  <c r="Z121" i="228"/>
  <c r="AC119" i="228"/>
  <c r="AG118" i="228"/>
  <c r="AC117" i="228"/>
  <c r="AG116" i="228"/>
  <c r="AC115" i="228"/>
  <c r="AF114" i="228"/>
  <c r="AF121" i="228"/>
  <c r="AJ118" i="228"/>
  <c r="AJ116" i="228"/>
  <c r="AI114" i="228"/>
  <c r="AH113" i="228"/>
  <c r="Z109" i="228"/>
  <c r="AH103" i="228"/>
  <c r="AL111" i="228"/>
  <c r="Z101" i="228"/>
  <c r="X106" i="228"/>
  <c r="AH99" i="228"/>
  <c r="AL96" i="228"/>
  <c r="AF87" i="228"/>
  <c r="V97" i="228"/>
  <c r="Z92" i="228"/>
  <c r="AI97" i="228"/>
  <c r="AH90" i="228"/>
  <c r="AG86" i="228"/>
  <c r="Y91" i="228"/>
  <c r="AJ69" i="228"/>
  <c r="AJ61" i="228"/>
  <c r="AG53" i="228"/>
  <c r="AC141" i="228"/>
  <c r="AG140" i="228"/>
  <c r="AL139" i="228"/>
  <c r="Z138" i="228"/>
  <c r="AC137" i="228"/>
  <c r="AG136" i="228"/>
  <c r="AJ141" i="228"/>
  <c r="AJ140" i="228"/>
  <c r="AJ139" i="228"/>
  <c r="AJ138" i="228"/>
  <c r="AJ137" i="228"/>
  <c r="AJ136" i="228"/>
  <c r="AI141" i="228"/>
  <c r="AI140" i="228"/>
  <c r="AI139" i="228"/>
  <c r="AI138" i="228"/>
  <c r="AI137" i="228"/>
  <c r="AI136" i="228"/>
  <c r="AH141" i="228"/>
  <c r="AD140" i="228"/>
  <c r="W139" i="228"/>
  <c r="AH137" i="228"/>
  <c r="AD136" i="228"/>
  <c r="W135" i="228"/>
  <c r="AG135" i="228"/>
  <c r="AH134" i="228"/>
  <c r="V135" i="228"/>
  <c r="AJ133" i="228"/>
  <c r="AB135" i="228"/>
  <c r="Y134" i="228"/>
  <c r="Z134" i="228"/>
  <c r="AC132" i="228"/>
  <c r="AE129" i="228"/>
  <c r="AG128" i="228"/>
  <c r="V124" i="228"/>
  <c r="AJ132" i="228"/>
  <c r="AH130" i="228"/>
  <c r="W129" i="228"/>
  <c r="AJ127" i="228"/>
  <c r="W123" i="228"/>
  <c r="AL130" i="228"/>
  <c r="AL126" i="228"/>
  <c r="AF125" i="228"/>
  <c r="W134" i="228"/>
  <c r="AJ130" i="228"/>
  <c r="AJ129" i="228"/>
  <c r="W127" i="228"/>
  <c r="AJ123" i="228"/>
  <c r="AI123" i="228"/>
  <c r="AF122" i="228"/>
  <c r="AD121" i="228"/>
  <c r="W124" i="228"/>
  <c r="AJ120" i="228"/>
  <c r="Z128" i="228"/>
  <c r="Y121" i="228"/>
  <c r="Y125" i="228"/>
  <c r="W120" i="228"/>
  <c r="AE120" i="228"/>
  <c r="AI118" i="228"/>
  <c r="AI117" i="228"/>
  <c r="AB116" i="228"/>
  <c r="Z113" i="228"/>
  <c r="AI111" i="228"/>
  <c r="AC110" i="228"/>
  <c r="W121" i="228"/>
  <c r="AD117" i="228"/>
  <c r="W115" i="228"/>
  <c r="AB112" i="228"/>
  <c r="AL121" i="228"/>
  <c r="Z119" i="228"/>
  <c r="AC118" i="228"/>
  <c r="Z117" i="228"/>
  <c r="AC116" i="228"/>
  <c r="Z115" i="228"/>
  <c r="AI113" i="228"/>
  <c r="X110" i="228"/>
  <c r="Y120" i="228"/>
  <c r="AF118" i="228"/>
  <c r="AF116" i="228"/>
  <c r="AE114" i="228"/>
  <c r="AD113" i="228"/>
  <c r="AB111" i="228"/>
  <c r="AE101" i="228"/>
  <c r="AG104" i="228"/>
  <c r="V114" i="228"/>
  <c r="X105" i="228"/>
  <c r="W98" i="228"/>
  <c r="AD88" i="228"/>
  <c r="AF102" i="228"/>
  <c r="AF95" i="228"/>
  <c r="W89" i="228"/>
  <c r="AI95" i="228"/>
  <c r="V86" i="228"/>
  <c r="AE78" i="228"/>
  <c r="AL85" i="228"/>
  <c r="AC61" i="228"/>
  <c r="AH74" i="228"/>
  <c r="AI64" i="228"/>
  <c r="AF51" i="228"/>
  <c r="AG21" i="228"/>
  <c r="W32" i="228"/>
  <c r="AF32" i="228"/>
  <c r="AB21" i="228"/>
  <c r="AL32" i="228"/>
  <c r="AL133" i="228"/>
  <c r="Y127" i="228"/>
  <c r="AD127" i="228"/>
  <c r="AI121" i="228"/>
  <c r="AJ113" i="228"/>
  <c r="W104" i="228"/>
  <c r="AG103" i="228"/>
  <c r="AH102" i="228"/>
  <c r="AF99" i="228"/>
  <c r="AF98" i="228"/>
  <c r="AB92" i="228"/>
  <c r="AL93" i="228"/>
  <c r="AJ90" i="228"/>
  <c r="Y82" i="228"/>
  <c r="AG90" i="228"/>
  <c r="X82" i="228"/>
  <c r="AH85" i="228"/>
  <c r="AG89" i="228"/>
  <c r="AJ80" i="228"/>
  <c r="Y74" i="228"/>
  <c r="W69" i="228"/>
  <c r="W63" i="228"/>
  <c r="AI81" i="228"/>
  <c r="AC76" i="228"/>
  <c r="AC74" i="228"/>
  <c r="AC72" i="228"/>
  <c r="AC70" i="228"/>
  <c r="AC68" i="228"/>
  <c r="AC66" i="228"/>
  <c r="Z63" i="228"/>
  <c r="AF80" i="228"/>
  <c r="AH75" i="228"/>
  <c r="AB72" i="228"/>
  <c r="AJ68" i="228"/>
  <c r="AJ64" i="228"/>
  <c r="AF62" i="228"/>
  <c r="AF78" i="228"/>
  <c r="AG60" i="228"/>
  <c r="AB55" i="228"/>
  <c r="AB53" i="228"/>
  <c r="W51" i="228"/>
  <c r="V48" i="228"/>
  <c r="Y44" i="228"/>
  <c r="V42" i="228"/>
  <c r="AB58" i="228"/>
  <c r="AE53" i="228"/>
  <c r="AE51" i="228"/>
  <c r="AL48" i="228"/>
  <c r="AL46" i="228"/>
  <c r="AC44" i="228"/>
  <c r="AI61" i="228"/>
  <c r="AF58" i="228"/>
  <c r="AH53" i="228"/>
  <c r="AJ50" i="228"/>
  <c r="AF48" i="228"/>
  <c r="AJ44" i="228"/>
  <c r="AH41" i="228"/>
  <c r="AD39" i="228"/>
  <c r="AE61" i="228"/>
  <c r="AF56" i="228"/>
  <c r="AL40" i="228"/>
  <c r="AE37" i="228"/>
  <c r="AF39" i="228"/>
  <c r="V35" i="228"/>
  <c r="Y31" i="228"/>
  <c r="AB28" i="228"/>
  <c r="W26" i="228"/>
  <c r="Y23" i="228"/>
  <c r="X36" i="228"/>
  <c r="AG33" i="228"/>
  <c r="AC31" i="228"/>
  <c r="AC29" i="228"/>
  <c r="AC27" i="228"/>
  <c r="AI24" i="228"/>
  <c r="W41" i="228"/>
  <c r="AB10" i="228"/>
  <c r="AB12" i="228"/>
  <c r="AB14" i="228"/>
  <c r="AG17" i="228"/>
  <c r="Y18" i="228"/>
  <c r="AG26" i="228"/>
  <c r="X38" i="228"/>
  <c r="AI132" i="228"/>
  <c r="Z122" i="228"/>
  <c r="AG123" i="228"/>
  <c r="Y115" i="228"/>
  <c r="AJ117" i="228"/>
  <c r="AB110" i="228"/>
  <c r="AD109" i="228"/>
  <c r="V111" i="228"/>
  <c r="AD110" i="228"/>
  <c r="Z95" i="228"/>
  <c r="AB96" i="228"/>
  <c r="AL97" i="228"/>
  <c r="AG91" i="228"/>
  <c r="AJ86" i="228"/>
  <c r="Y80" i="228"/>
  <c r="AL87" i="228"/>
  <c r="W90" i="228"/>
  <c r="AJ84" i="228"/>
  <c r="X88" i="228"/>
  <c r="AJ78" i="228"/>
  <c r="Y72" i="228"/>
  <c r="W67" i="228"/>
  <c r="W61" i="228"/>
  <c r="X80" i="228"/>
  <c r="AE75" i="228"/>
  <c r="AE73" i="228"/>
  <c r="AE71" i="228"/>
  <c r="AE69" i="228"/>
  <c r="AE67" i="228"/>
  <c r="AG64" i="228"/>
  <c r="AG62" i="228"/>
  <c r="V79" i="228"/>
  <c r="AF74" i="228"/>
  <c r="AJ70" i="228"/>
  <c r="AH67" i="228"/>
  <c r="AB64" i="228"/>
  <c r="AB62" i="228"/>
  <c r="Y78" i="228"/>
  <c r="AL54" i="228"/>
  <c r="W53" i="228"/>
  <c r="V50" i="228"/>
  <c r="AB47" i="228"/>
  <c r="V44" i="228"/>
  <c r="AF60" i="228"/>
  <c r="V58" i="228"/>
  <c r="AL52" i="228"/>
  <c r="AG50" i="228"/>
  <c r="AG48" i="228"/>
  <c r="AG46" i="228"/>
  <c r="AE43" i="228"/>
  <c r="AL60" i="228"/>
  <c r="Y58" i="228"/>
  <c r="AJ52" i="228"/>
  <c r="AF50" i="228"/>
  <c r="AH47" i="228"/>
  <c r="AH43" i="228"/>
  <c r="AD41" i="228"/>
  <c r="AJ38" i="228"/>
  <c r="AB60" i="228"/>
  <c r="Y56" i="228"/>
  <c r="AC40" i="228"/>
  <c r="Z35" i="228"/>
  <c r="W39" i="228"/>
  <c r="Y33" i="228"/>
  <c r="AB30" i="228"/>
  <c r="W28" i="228"/>
  <c r="Y25" i="228"/>
  <c r="AI41" i="228"/>
  <c r="AL38" i="228"/>
  <c r="AL35" i="228"/>
  <c r="AI32" i="228"/>
  <c r="AI30" i="228"/>
  <c r="AI28" i="228"/>
  <c r="AE26" i="228"/>
  <c r="AE24" i="228"/>
  <c r="V40" i="228"/>
  <c r="W11" i="228"/>
  <c r="W13" i="228"/>
  <c r="W16" i="228"/>
  <c r="AL17" i="228"/>
  <c r="AJ25" i="228"/>
  <c r="AE14" i="228"/>
  <c r="AC28" i="228"/>
  <c r="AE134" i="228"/>
  <c r="AE130" i="228"/>
  <c r="X127" i="228"/>
  <c r="V123" i="228"/>
  <c r="Y113" i="228"/>
  <c r="AH116" i="228"/>
  <c r="AF109" i="228"/>
  <c r="AI106" i="228"/>
  <c r="AH106" i="228"/>
  <c r="V109" i="228"/>
  <c r="X94" i="228"/>
  <c r="AD95" i="228"/>
  <c r="AC97" i="228"/>
  <c r="AI90" i="228"/>
  <c r="AE86" i="228"/>
  <c r="V80" i="228"/>
  <c r="AI86" i="228"/>
  <c r="AC89" i="228"/>
  <c r="AF84" i="228"/>
  <c r="AC87" i="228"/>
  <c r="AH77" i="228"/>
  <c r="V72" i="228"/>
  <c r="Y66" i="228"/>
  <c r="Y60" i="228"/>
  <c r="Z75" i="228"/>
  <c r="Z73" i="228"/>
  <c r="Z71" i="228"/>
  <c r="Z69" i="228"/>
  <c r="Z67" i="228"/>
  <c r="AC64" i="228"/>
  <c r="AC62" i="228"/>
  <c r="V78" i="228"/>
  <c r="AH73" i="228"/>
  <c r="AF70" i="228"/>
  <c r="AD67" i="228"/>
  <c r="AH63" i="228"/>
  <c r="AH61" i="228"/>
  <c r="W77" i="228"/>
  <c r="Z57" i="228"/>
  <c r="AF54" i="228"/>
  <c r="V52" i="228"/>
  <c r="AB49" i="228"/>
  <c r="W47" i="228"/>
  <c r="W43" i="228"/>
  <c r="W60" i="228"/>
  <c r="AC56" i="228"/>
  <c r="AC52" i="228"/>
  <c r="AC50" i="228"/>
  <c r="AC48" i="228"/>
  <c r="AL44" i="228"/>
  <c r="AL42" i="228"/>
  <c r="AC60" i="228"/>
  <c r="W57" i="228"/>
  <c r="AF52" i="228"/>
  <c r="AH49" i="228"/>
  <c r="AJ46" i="228"/>
  <c r="AD43" i="228"/>
  <c r="AJ40" i="228"/>
  <c r="AH37" i="228"/>
  <c r="AH59" i="228"/>
  <c r="AD55" i="228"/>
  <c r="Z39" i="228"/>
  <c r="AB41" i="228"/>
  <c r="V38" i="228"/>
  <c r="AB32" i="228"/>
  <c r="W30" i="228"/>
  <c r="Y27" i="228"/>
  <c r="AB24" i="228"/>
  <c r="AG40" i="228"/>
  <c r="AC38" i="228"/>
  <c r="AC35" i="228"/>
  <c r="AE32" i="228"/>
  <c r="AE30" i="228"/>
  <c r="AL27" i="228"/>
  <c r="AL25" i="228"/>
  <c r="AL23" i="228"/>
  <c r="Y38" i="228"/>
  <c r="AB11" i="228"/>
  <c r="AB13" i="228"/>
  <c r="AB16" i="228"/>
  <c r="AI17" i="228"/>
  <c r="AA119" i="228"/>
  <c r="AH35" i="228"/>
  <c r="AE18" i="228"/>
  <c r="AA44" i="228"/>
  <c r="AA88" i="228"/>
  <c r="AA40" i="228"/>
  <c r="AA126" i="228"/>
  <c r="AA62" i="228"/>
  <c r="AA17" i="228"/>
  <c r="AA36" i="228"/>
  <c r="AA55" i="228"/>
  <c r="AA74" i="228"/>
  <c r="AA96" i="228"/>
  <c r="AA117" i="228"/>
  <c r="AA137" i="228"/>
  <c r="AA82" i="228"/>
  <c r="AA139" i="228"/>
  <c r="AA89" i="228"/>
  <c r="AA10" i="228"/>
  <c r="AA37" i="228"/>
  <c r="AA56" i="228"/>
  <c r="AA76" i="228"/>
  <c r="AA97" i="228"/>
  <c r="AA118" i="228"/>
  <c r="AA138" i="228"/>
  <c r="AA93" i="228"/>
  <c r="AA21" i="228"/>
  <c r="AA105" i="228"/>
  <c r="AA43" i="228"/>
  <c r="AA31" i="228"/>
  <c r="AA123" i="228"/>
  <c r="AA111" i="228"/>
  <c r="AA75" i="228"/>
  <c r="AD21" i="228"/>
  <c r="AC9" i="228"/>
  <c r="V10" i="228"/>
  <c r="AJ9" i="228"/>
  <c r="AK18" i="228"/>
  <c r="AK42" i="228"/>
  <c r="AK58" i="228"/>
  <c r="AK74" i="228"/>
  <c r="AK90" i="228"/>
  <c r="AK106" i="228"/>
  <c r="AK122" i="228"/>
  <c r="AK138" i="228"/>
  <c r="AK27" i="228"/>
  <c r="AK43" i="228"/>
  <c r="AK59" i="228"/>
  <c r="AK75" i="228"/>
  <c r="AK95" i="228"/>
  <c r="AK115" i="228"/>
  <c r="AK135" i="228"/>
  <c r="AK20" i="228"/>
  <c r="AK36" i="228"/>
  <c r="AK52" i="228"/>
  <c r="AK68" i="228"/>
  <c r="AK84" i="228"/>
  <c r="AK100" i="228"/>
  <c r="AK116" i="228"/>
  <c r="AK132" i="228"/>
  <c r="AK13" i="228"/>
  <c r="AK29" i="228"/>
  <c r="AK49" i="228"/>
  <c r="AK69" i="228"/>
  <c r="AK85" i="228"/>
  <c r="AK101" i="228"/>
  <c r="AK117" i="228"/>
  <c r="AK133" i="228"/>
  <c r="AJ10" i="228"/>
  <c r="V13" i="228"/>
  <c r="AD14" i="228"/>
  <c r="AF16" i="228"/>
  <c r="X21" i="228"/>
  <c r="AE10" i="228"/>
  <c r="AJ11" i="228"/>
  <c r="AG13" i="228"/>
  <c r="AL16" i="228"/>
  <c r="AI10" i="228"/>
  <c r="AD13" i="228"/>
  <c r="AF14" i="228"/>
  <c r="AD11" i="228"/>
  <c r="AF12" i="228"/>
  <c r="AL14" i="228"/>
  <c r="AA12" i="228"/>
  <c r="AA49" i="228"/>
  <c r="AA109" i="228"/>
  <c r="AA58" i="228"/>
  <c r="AA14" i="228"/>
  <c r="AA94" i="228"/>
  <c r="AA16" i="228"/>
  <c r="AA41" i="228"/>
  <c r="AA59" i="228"/>
  <c r="AA80" i="228"/>
  <c r="AA101" i="228"/>
  <c r="AA122" i="228"/>
  <c r="AA141" i="228"/>
  <c r="AA98" i="228"/>
  <c r="AA28" i="228"/>
  <c r="AA110" i="228"/>
  <c r="AA18" i="228"/>
  <c r="AA42" i="228"/>
  <c r="AA60" i="228"/>
  <c r="AA81" i="228"/>
  <c r="AA102" i="228"/>
  <c r="AA124" i="228"/>
  <c r="AA9" i="228"/>
  <c r="AA104" i="228"/>
  <c r="AA46" i="228"/>
  <c r="AA121" i="228"/>
  <c r="AA79" i="228"/>
  <c r="AA67" i="228"/>
  <c r="AA35" i="228"/>
  <c r="AA127" i="228"/>
  <c r="AA95" i="228"/>
  <c r="V9" i="228"/>
  <c r="AG9" i="228"/>
  <c r="Z9" i="228"/>
  <c r="AD9" i="228"/>
  <c r="AK26" i="228"/>
  <c r="AK46" i="228"/>
  <c r="AK62" i="228"/>
  <c r="AK78" i="228"/>
  <c r="AK94" i="228"/>
  <c r="AK110" i="228"/>
  <c r="AK126" i="228"/>
  <c r="AK11" i="228"/>
  <c r="AK31" i="228"/>
  <c r="AK47" i="228"/>
  <c r="AK63" i="228"/>
  <c r="AK79" i="228"/>
  <c r="AK99" i="228"/>
  <c r="AK119" i="228"/>
  <c r="AK139" i="228"/>
  <c r="AK24" i="228"/>
  <c r="AK40" i="228"/>
  <c r="AK56" i="228"/>
  <c r="AK72" i="228"/>
  <c r="AK88" i="228"/>
  <c r="AK104" i="228"/>
  <c r="AK120" i="228"/>
  <c r="AK136" i="228"/>
  <c r="AK17" i="228"/>
  <c r="AK33" i="228"/>
  <c r="AK53" i="228"/>
  <c r="AK73" i="228"/>
  <c r="AK89" i="228"/>
  <c r="AK105" i="228"/>
  <c r="AK121" i="228"/>
  <c r="AK137" i="228"/>
  <c r="Z10" i="228"/>
  <c r="AC12" i="228"/>
  <c r="Y13" i="228"/>
  <c r="AH14" i="228"/>
  <c r="AJ16" i="228"/>
  <c r="AC10" i="228"/>
  <c r="V11" i="228"/>
  <c r="AD12" i="228"/>
  <c r="AL13" i="228"/>
  <c r="AF17" i="228"/>
  <c r="Z20" i="228"/>
  <c r="AC11" i="228"/>
  <c r="AH13" i="228"/>
  <c r="AJ14" i="228"/>
  <c r="Z17" i="228"/>
  <c r="AH11" i="228"/>
  <c r="AJ12" i="228"/>
  <c r="AA32" i="228"/>
  <c r="AA61" i="228"/>
  <c r="AA125" i="228"/>
  <c r="AA78" i="228"/>
  <c r="AA33" i="228"/>
  <c r="AA116" i="228"/>
  <c r="AA24" i="228"/>
  <c r="AA47" i="228"/>
  <c r="AA63" i="228"/>
  <c r="AA85" i="228"/>
  <c r="AA106" i="228"/>
  <c r="AA128" i="228"/>
  <c r="AA57" i="228"/>
  <c r="AA114" i="228"/>
  <c r="AA54" i="228"/>
  <c r="AA132" i="228"/>
  <c r="AA25" i="228"/>
  <c r="AA48" i="228"/>
  <c r="AA64" i="228"/>
  <c r="AA86" i="228"/>
  <c r="AA108" i="228"/>
  <c r="AA129" i="228"/>
  <c r="AA53" i="228"/>
  <c r="AA120" i="228"/>
  <c r="AA68" i="228"/>
  <c r="AA140" i="228"/>
  <c r="AA99" i="228"/>
  <c r="AA87" i="228"/>
  <c r="AA71" i="228"/>
  <c r="AA23" i="228"/>
  <c r="AA115" i="228"/>
  <c r="AH9" i="228"/>
  <c r="AL9" i="228"/>
  <c r="AE9" i="228"/>
  <c r="AB9" i="228"/>
  <c r="AK10" i="228"/>
  <c r="AK30" i="228"/>
  <c r="AK50" i="228"/>
  <c r="AK66" i="228"/>
  <c r="AK82" i="228"/>
  <c r="AK98" i="228"/>
  <c r="AK114" i="228"/>
  <c r="AK130" i="228"/>
  <c r="AK19" i="228"/>
  <c r="AK35" i="228"/>
  <c r="AK51" i="228"/>
  <c r="AK67" i="228"/>
  <c r="AK87" i="228"/>
  <c r="AK103" i="228"/>
  <c r="AK123" i="228"/>
  <c r="AK12" i="228"/>
  <c r="AK28" i="228"/>
  <c r="AK44" i="228"/>
  <c r="AK60" i="228"/>
  <c r="AK76" i="228"/>
  <c r="AK92" i="228"/>
  <c r="AK108" i="228"/>
  <c r="AK124" i="228"/>
  <c r="AK140" i="228"/>
  <c r="AK21" i="228"/>
  <c r="AK37" i="228"/>
  <c r="AK57" i="228"/>
  <c r="AK77" i="228"/>
  <c r="AK93" i="228"/>
  <c r="AK109" i="228"/>
  <c r="AK125" i="228"/>
  <c r="AK141" i="228"/>
  <c r="Y10" i="228"/>
  <c r="AG12" i="228"/>
  <c r="AF13" i="228"/>
  <c r="V16" i="228"/>
  <c r="AE17" i="228"/>
  <c r="AG10" i="228"/>
  <c r="Y11" i="228"/>
  <c r="AH12" i="228"/>
  <c r="AC16" i="228"/>
  <c r="AJ17" i="228"/>
  <c r="AD10" i="228"/>
  <c r="AG11" i="228"/>
  <c r="V14" i="228"/>
  <c r="AD16" i="228"/>
  <c r="AF19" i="228"/>
  <c r="V12" i="228"/>
  <c r="AC14" i="228"/>
  <c r="AA100" i="228"/>
  <c r="AA51" i="228"/>
  <c r="AA133" i="228"/>
  <c r="AA13" i="228"/>
  <c r="AA92" i="228"/>
  <c r="AA135" i="228"/>
  <c r="AA103" i="228"/>
  <c r="W9" i="228"/>
  <c r="AK14" i="228"/>
  <c r="AK86" i="228"/>
  <c r="AK23" i="228"/>
  <c r="AK91" i="228"/>
  <c r="AK32" i="228"/>
  <c r="AK96" i="228"/>
  <c r="AK25" i="228"/>
  <c r="AK97" i="228"/>
  <c r="Y16" i="228"/>
  <c r="AC13" i="228"/>
  <c r="AL11" i="228"/>
  <c r="Y12" i="228"/>
  <c r="AA38" i="228"/>
  <c r="AA50" i="228"/>
  <c r="AA69" i="228"/>
  <c r="AA66" i="228"/>
  <c r="AA30" i="228"/>
  <c r="AA113" i="228"/>
  <c r="AA84" i="228"/>
  <c r="AA91" i="228"/>
  <c r="Y9" i="228"/>
  <c r="AK38" i="228"/>
  <c r="AK102" i="228"/>
  <c r="AK39" i="228"/>
  <c r="AK111" i="228"/>
  <c r="AK48" i="228"/>
  <c r="AK112" i="228"/>
  <c r="AK41" i="228"/>
  <c r="AK113" i="228"/>
  <c r="AF10" i="228"/>
  <c r="AJ18" i="228"/>
  <c r="AG16" i="228"/>
  <c r="Y14" i="228"/>
  <c r="AG14" i="228"/>
  <c r="AA72" i="228"/>
  <c r="AA136" i="228"/>
  <c r="AA90" i="228"/>
  <c r="AA130" i="228"/>
  <c r="AA52" i="228"/>
  <c r="AA134" i="228"/>
  <c r="AA27" i="228"/>
  <c r="AA39" i="228"/>
  <c r="AI9" i="228"/>
  <c r="AK54" i="228"/>
  <c r="AK118" i="228"/>
  <c r="AK55" i="228"/>
  <c r="AK127" i="228"/>
  <c r="AK64" i="228"/>
  <c r="AK128" i="228"/>
  <c r="AK61" i="228"/>
  <c r="AK129" i="228"/>
  <c r="AL12" i="228"/>
  <c r="AL10" i="228"/>
  <c r="AH16" i="228"/>
  <c r="AD18" i="228"/>
  <c r="W19" i="228"/>
  <c r="W21" i="228"/>
  <c r="AJ23" i="228"/>
  <c r="AJ24" i="228"/>
  <c r="Y26" i="228"/>
  <c r="AJ27" i="228"/>
  <c r="AJ28" i="228"/>
  <c r="Y30" i="228"/>
  <c r="AJ31" i="228"/>
  <c r="AJ32" i="228"/>
  <c r="AD35" i="228"/>
  <c r="AD38" i="228"/>
  <c r="V17" i="228"/>
  <c r="W18" i="228"/>
  <c r="Z19" i="228"/>
  <c r="AL20" i="228"/>
  <c r="AE21" i="228"/>
  <c r="Z23" i="228"/>
  <c r="AG24" i="228"/>
  <c r="AL26" i="228"/>
  <c r="Z28" i="228"/>
  <c r="AC30" i="228"/>
  <c r="Z31" i="228"/>
  <c r="AG32" i="228"/>
  <c r="X35" i="228"/>
  <c r="AB36" i="228"/>
  <c r="AG133" i="228"/>
  <c r="Z129" i="228"/>
  <c r="W132" i="228"/>
  <c r="V129" i="228"/>
  <c r="AI130" i="228"/>
  <c r="AC129" i="228"/>
  <c r="AF126" i="228"/>
  <c r="Z124" i="228"/>
  <c r="AE124" i="228"/>
  <c r="W128" i="228"/>
  <c r="AB126" i="228"/>
  <c r="AC124" i="228"/>
  <c r="AL122" i="228"/>
  <c r="AE128" i="228"/>
  <c r="AB124" i="228"/>
  <c r="Z120" i="228"/>
  <c r="V117" i="228"/>
  <c r="W114" i="228"/>
  <c r="AB121" i="228"/>
  <c r="X115" i="228"/>
  <c r="AB119" i="228"/>
  <c r="AF117" i="228"/>
  <c r="AJ115" i="228"/>
  <c r="X121" i="228"/>
  <c r="AA73" i="228"/>
  <c r="AK71" i="228"/>
  <c r="AK81" i="228"/>
  <c r="AF11" i="228"/>
  <c r="X19" i="228"/>
  <c r="AC21" i="228"/>
  <c r="Y24" i="228"/>
  <c r="V26" i="228"/>
  <c r="V28" i="228"/>
  <c r="AJ29" i="228"/>
  <c r="AF31" i="228"/>
  <c r="AF33" i="228"/>
  <c r="W36" i="228"/>
  <c r="Z41" i="228"/>
  <c r="Z12" i="228"/>
  <c r="AE13" i="228"/>
  <c r="AI14" i="228"/>
  <c r="Y17" i="228"/>
  <c r="V19" i="228"/>
  <c r="AG20" i="228"/>
  <c r="AI21" i="228"/>
  <c r="Z24" i="228"/>
  <c r="Z25" i="228"/>
  <c r="AG28" i="228"/>
  <c r="Z30" i="228"/>
  <c r="AI35" i="228"/>
  <c r="Z133" i="228"/>
  <c r="X128" i="228"/>
  <c r="AB132" i="228"/>
  <c r="AD133" i="228"/>
  <c r="AL129" i="228"/>
  <c r="AC133" i="228"/>
  <c r="AC125" i="228"/>
  <c r="AE122" i="228"/>
  <c r="AE126" i="228"/>
  <c r="X124" i="228"/>
  <c r="V127" i="228"/>
  <c r="AI124" i="228"/>
  <c r="AG122" i="228"/>
  <c r="AC127" i="228"/>
  <c r="AG120" i="228"/>
  <c r="W116" i="228"/>
  <c r="V113" i="228"/>
  <c r="Z118" i="228"/>
  <c r="Z114" i="228"/>
  <c r="AD118" i="228"/>
  <c r="AD116" i="228"/>
  <c r="AC120" i="228"/>
  <c r="AB113" i="228"/>
  <c r="AH110" i="228"/>
  <c r="Y109" i="228"/>
  <c r="Y105" i="228"/>
  <c r="Y103" i="228"/>
  <c r="AJ109" i="228"/>
  <c r="AE106" i="228"/>
  <c r="AI104" i="228"/>
  <c r="AC103" i="228"/>
  <c r="AD112" i="228"/>
  <c r="AD106" i="228"/>
  <c r="AD104" i="228"/>
  <c r="AD102" i="228"/>
  <c r="Y111" i="228"/>
  <c r="AI102" i="228"/>
  <c r="AH100" i="228"/>
  <c r="Y99" i="228"/>
  <c r="X96" i="228"/>
  <c r="Z93" i="228"/>
  <c r="AJ99" i="228"/>
  <c r="AB98" i="228"/>
  <c r="AF96" i="228"/>
  <c r="AJ94" i="228"/>
  <c r="AD93" i="228"/>
  <c r="W102" i="228"/>
  <c r="AE98" i="228"/>
  <c r="AI96" i="228"/>
  <c r="AC95" i="228"/>
  <c r="AG93" i="228"/>
  <c r="AL91" i="228"/>
  <c r="AE90" i="228"/>
  <c r="W100" i="228"/>
  <c r="AB90" i="228"/>
  <c r="Z87" i="228"/>
  <c r="AA20" i="228"/>
  <c r="AA70" i="228"/>
  <c r="AF9" i="228"/>
  <c r="AK16" i="228"/>
  <c r="AH10" i="228"/>
  <c r="X17" i="228"/>
  <c r="V20" i="228"/>
  <c r="AL21" i="228"/>
  <c r="AF24" i="228"/>
  <c r="AF26" i="228"/>
  <c r="Y28" i="228"/>
  <c r="V30" i="228"/>
  <c r="V32" i="228"/>
  <c r="AJ33" i="228"/>
  <c r="AH36" i="228"/>
  <c r="Z11" i="228"/>
  <c r="AE12" i="228"/>
  <c r="AI13" i="228"/>
  <c r="Z16" i="228"/>
  <c r="W17" i="228"/>
  <c r="Y19" i="228"/>
  <c r="AB20" i="228"/>
  <c r="V21" i="228"/>
  <c r="AC24" i="228"/>
  <c r="Z26" i="228"/>
  <c r="Z27" i="228"/>
  <c r="AL28" i="228"/>
  <c r="AG30" i="228"/>
  <c r="AA29" i="228"/>
  <c r="AA77" i="228"/>
  <c r="AK70" i="228"/>
  <c r="AK80" i="228"/>
  <c r="AJ19" i="228"/>
  <c r="AH18" i="228"/>
  <c r="Y20" i="228"/>
  <c r="AF23" i="228"/>
  <c r="AF25" i="228"/>
  <c r="AJ26" i="228"/>
  <c r="AF28" i="228"/>
  <c r="AF30" i="228"/>
  <c r="Y32" i="228"/>
  <c r="W35" i="228"/>
  <c r="AH38" i="228"/>
  <c r="AE11" i="228"/>
  <c r="AI12" i="228"/>
  <c r="Z14" i="228"/>
  <c r="AE16" i="228"/>
  <c r="X18" i="228"/>
  <c r="AI19" i="228"/>
  <c r="AJ20" i="228"/>
  <c r="AL24" i="228"/>
  <c r="AC26" i="228"/>
  <c r="Z29" i="228"/>
  <c r="AL30" i="228"/>
  <c r="AC32" i="228"/>
  <c r="AB35" i="228"/>
  <c r="AD40" i="228"/>
  <c r="X130" i="228"/>
  <c r="X126" i="228"/>
  <c r="W130" i="228"/>
  <c r="AE132" i="228"/>
  <c r="AI128" i="228"/>
  <c r="AH127" i="228"/>
  <c r="AL124" i="228"/>
  <c r="AG127" i="228"/>
  <c r="Z125" i="228"/>
  <c r="AL125" i="228"/>
  <c r="Z123" i="228"/>
  <c r="X122" i="228"/>
  <c r="AL123" i="228"/>
  <c r="W118" i="228"/>
  <c r="V115" i="228"/>
  <c r="AL120" i="228"/>
  <c r="Z116" i="228"/>
  <c r="AD120" i="228"/>
  <c r="AB117" i="228"/>
  <c r="AB115" i="228"/>
  <c r="AD114" i="228"/>
  <c r="AJ111" i="228"/>
  <c r="AL109" i="228"/>
  <c r="W108" i="228"/>
  <c r="AB104" i="228"/>
  <c r="X113" i="228"/>
  <c r="AH108" i="228"/>
  <c r="AG105" i="228"/>
  <c r="AL103" i="228"/>
  <c r="AF113" i="228"/>
  <c r="AC109" i="228"/>
  <c r="AF105" i="228"/>
  <c r="AF103" i="228"/>
  <c r="Z112" i="228"/>
  <c r="W110" i="228"/>
  <c r="AJ101" i="228"/>
  <c r="AL99" i="228"/>
  <c r="Z97" i="228"/>
  <c r="X92" i="228"/>
  <c r="AJ98" i="228"/>
  <c r="AD97" i="228"/>
  <c r="AH95" i="228"/>
  <c r="AB94" i="228"/>
  <c r="AF92" i="228"/>
  <c r="AC99" i="228"/>
  <c r="AG97" i="228"/>
  <c r="AL95" i="228"/>
  <c r="AE94" i="228"/>
  <c r="AI92" i="228"/>
  <c r="AC91" i="228"/>
  <c r="Y101" i="228"/>
  <c r="AD91" i="228"/>
  <c r="AI88" i="228"/>
  <c r="AF66" i="228"/>
  <c r="AB68" i="228"/>
  <c r="AH69" i="228"/>
  <c r="AD71" i="228"/>
  <c r="AJ72" i="228"/>
  <c r="AJ74" i="228"/>
  <c r="AF76" i="228"/>
  <c r="AD79" i="228"/>
  <c r="AB82" i="228"/>
  <c r="AL62" i="228"/>
  <c r="AI63" i="228"/>
  <c r="AL64" i="228"/>
  <c r="AL66" i="228"/>
  <c r="AI67" i="228"/>
  <c r="AL68" i="228"/>
  <c r="AI69" i="228"/>
  <c r="AL70" i="228"/>
  <c r="AI71" i="228"/>
  <c r="AL72" i="228"/>
  <c r="AI73" i="228"/>
  <c r="AL74" i="228"/>
  <c r="AI75" i="228"/>
  <c r="AL76" i="228"/>
  <c r="AG80" i="228"/>
  <c r="W59" i="228"/>
  <c r="V62" i="228"/>
  <c r="Y64" i="228"/>
  <c r="V68" i="228"/>
  <c r="Y70" i="228"/>
  <c r="W73" i="228"/>
  <c r="V76" i="228"/>
  <c r="AH79" i="228"/>
  <c r="AJ82" i="228"/>
  <c r="AE88" i="228"/>
  <c r="W84" i="228"/>
  <c r="Y85" i="228"/>
  <c r="AD87" i="228"/>
  <c r="AF90" i="228"/>
  <c r="AB88" i="228"/>
  <c r="AI91" i="228"/>
  <c r="W81" i="228"/>
  <c r="Y84" i="228"/>
  <c r="AG87" i="228"/>
  <c r="AD100" i="228"/>
  <c r="AE92" i="228"/>
  <c r="AG95" i="228"/>
  <c r="AI98" i="228"/>
  <c r="AH93" i="228"/>
  <c r="AJ96" i="228"/>
  <c r="AC101" i="228"/>
  <c r="AD101" i="228"/>
  <c r="AF111" i="228"/>
  <c r="AH104" i="228"/>
  <c r="W113" i="228"/>
  <c r="AC105" i="228"/>
  <c r="W106" i="228"/>
  <c r="AD111" i="228"/>
  <c r="AE121" i="228"/>
  <c r="AH118" i="228"/>
  <c r="AI119" i="228"/>
  <c r="Y117" i="228"/>
  <c r="AL127" i="228"/>
  <c r="AE125" i="228"/>
  <c r="AJ124" i="228"/>
  <c r="AI122" i="228"/>
  <c r="X134" i="228"/>
  <c r="Y129" i="228"/>
  <c r="AE35" i="228"/>
  <c r="AF18" i="228"/>
  <c r="AI11" i="228"/>
  <c r="AJ30" i="228"/>
  <c r="V24" i="228"/>
  <c r="AK9" i="228"/>
  <c r="AA112" i="228"/>
  <c r="AB39" i="228"/>
  <c r="AG23" i="228"/>
  <c r="AC25" i="228"/>
  <c r="AI26" i="228"/>
  <c r="AE28" i="228"/>
  <c r="AL29" i="228"/>
  <c r="AG31" i="228"/>
  <c r="AC33" i="228"/>
  <c r="AG35" i="228"/>
  <c r="AI37" i="228"/>
  <c r="AE39" i="228"/>
  <c r="V23" i="228"/>
  <c r="V25" i="228"/>
  <c r="V27" i="228"/>
  <c r="V29" i="228"/>
  <c r="V31" i="228"/>
  <c r="V33" i="228"/>
  <c r="AB37" i="228"/>
  <c r="Y40" i="228"/>
  <c r="W37" i="228"/>
  <c r="AI39" i="228"/>
  <c r="W55" i="228"/>
  <c r="AH57" i="228"/>
  <c r="AJ60" i="228"/>
  <c r="AF38" i="228"/>
  <c r="AF40" i="228"/>
  <c r="AF42" i="228"/>
  <c r="AF44" i="228"/>
  <c r="AD47" i="228"/>
  <c r="AD49" i="228"/>
  <c r="AD51" i="228"/>
  <c r="AD53" i="228"/>
  <c r="AD57" i="228"/>
  <c r="AI59" i="228"/>
  <c r="AC42" i="228"/>
  <c r="AI43" i="228"/>
  <c r="AC46" i="228"/>
  <c r="AI47" i="228"/>
  <c r="AE49" i="228"/>
  <c r="AL50" i="228"/>
  <c r="AG52" i="228"/>
  <c r="AJ54" i="228"/>
  <c r="V59" i="228"/>
  <c r="AB43" i="228"/>
  <c r="Y46" i="228"/>
  <c r="Y48" i="228"/>
  <c r="Y50" i="228"/>
  <c r="Y52" i="228"/>
  <c r="Y54" i="228"/>
  <c r="AH55" i="228"/>
  <c r="X60" i="228"/>
  <c r="AD77" i="228"/>
  <c r="AD61" i="228"/>
  <c r="AJ62" i="228"/>
  <c r="AF64" i="228"/>
  <c r="AJ66" i="228"/>
  <c r="AF68" i="228"/>
  <c r="AB70" i="228"/>
  <c r="AH71" i="228"/>
  <c r="AD73" i="228"/>
  <c r="AD75" i="228"/>
  <c r="AJ76" i="228"/>
  <c r="W80" i="228"/>
  <c r="X62" i="228"/>
  <c r="X64" i="228"/>
  <c r="X66" i="228"/>
  <c r="X68" i="228"/>
  <c r="X70" i="228"/>
  <c r="X72" i="228"/>
  <c r="X74" i="228"/>
  <c r="X76" i="228"/>
  <c r="Z77" i="228"/>
  <c r="Z81" i="228"/>
  <c r="V60" i="228"/>
  <c r="Y62" i="228"/>
  <c r="V66" i="228"/>
  <c r="Y68" i="228"/>
  <c r="W71" i="228"/>
  <c r="V74" i="228"/>
  <c r="Y76" i="228"/>
  <c r="AB80" i="228"/>
  <c r="Z89" i="228"/>
  <c r="AB84" i="228"/>
  <c r="AD85" i="228"/>
  <c r="AH91" i="228"/>
  <c r="Z85" i="228"/>
  <c r="X90" i="228"/>
  <c r="W79" i="228"/>
  <c r="V82" i="228"/>
  <c r="W85" i="228"/>
  <c r="AL89" i="228"/>
  <c r="AF101" i="228"/>
  <c r="AC93" i="228"/>
  <c r="AE96" i="228"/>
  <c r="V101" i="228"/>
  <c r="AF94" i="228"/>
  <c r="AH97" i="228"/>
  <c r="X98" i="228"/>
  <c r="Z102" i="228"/>
  <c r="AH114" i="228"/>
  <c r="AJ105" i="228"/>
  <c r="X103" i="228"/>
  <c r="AL105" i="228"/>
  <c r="V103" i="228"/>
  <c r="AD108" i="228"/>
  <c r="AH112" i="228"/>
  <c r="AF115" i="228"/>
  <c r="W112" i="228"/>
  <c r="AJ119" i="228"/>
  <c r="AC122" i="228"/>
  <c r="AJ126" i="228"/>
  <c r="AG125" i="228"/>
  <c r="AG129" i="228"/>
  <c r="AB130" i="228"/>
  <c r="X132" i="228"/>
  <c r="Z33" i="228"/>
  <c r="AI16" i="228"/>
  <c r="AF29" i="228"/>
  <c r="AI20" i="228"/>
  <c r="AJ13" i="228"/>
  <c r="AK134" i="228"/>
  <c r="AA26" i="228"/>
  <c r="AA19" i="228"/>
  <c r="AA11" i="228"/>
  <c r="C81" i="14"/>
  <c r="D79" i="14" s="1"/>
  <c r="D41" i="14"/>
  <c r="C40" i="14"/>
  <c r="D36" i="14" s="1"/>
  <c r="D7" i="14"/>
  <c r="D6" i="14"/>
  <c r="CF75" i="187"/>
  <c r="CG75" i="187" s="1"/>
  <c r="CH75" i="187" s="1"/>
  <c r="CF71" i="187"/>
  <c r="CG71" i="187" s="1"/>
  <c r="CH71" i="187" s="1"/>
  <c r="CF67" i="187"/>
  <c r="CG67" i="187" s="1"/>
  <c r="CH67" i="187" s="1"/>
  <c r="T42" i="114"/>
  <c r="U42" i="114" s="1"/>
  <c r="CF6" i="187"/>
  <c r="CG6" i="187" s="1"/>
  <c r="CH6" i="187" s="1"/>
  <c r="CF138" i="187"/>
  <c r="CG138" i="187" s="1"/>
  <c r="CH138" i="187" s="1"/>
  <c r="CF134" i="187"/>
  <c r="CG134" i="187" s="1"/>
  <c r="CH134" i="187" s="1"/>
  <c r="CF130" i="187"/>
  <c r="CG130" i="187" s="1"/>
  <c r="CH130" i="187" s="1"/>
  <c r="CF126" i="187"/>
  <c r="CG126" i="187" s="1"/>
  <c r="CH126" i="187" s="1"/>
  <c r="CF122" i="187"/>
  <c r="CG122" i="187" s="1"/>
  <c r="CH122" i="187" s="1"/>
  <c r="CF118" i="187"/>
  <c r="CG118" i="187" s="1"/>
  <c r="CH118" i="187" s="1"/>
  <c r="CF114" i="187"/>
  <c r="CG114" i="187" s="1"/>
  <c r="CH114" i="187" s="1"/>
  <c r="CF110" i="187"/>
  <c r="CG110" i="187" s="1"/>
  <c r="CH110" i="187" s="1"/>
  <c r="CF106" i="187"/>
  <c r="CG106" i="187" s="1"/>
  <c r="CH106" i="187" s="1"/>
  <c r="CF101" i="187"/>
  <c r="CG101" i="187" s="1"/>
  <c r="CH101" i="187" s="1"/>
  <c r="CF97" i="187"/>
  <c r="CG97" i="187" s="1"/>
  <c r="CH97" i="187" s="1"/>
  <c r="CF89" i="187"/>
  <c r="CG89" i="187" s="1"/>
  <c r="CH89" i="187" s="1"/>
  <c r="CF85" i="187"/>
  <c r="CG85" i="187" s="1"/>
  <c r="CH85" i="187" s="1"/>
  <c r="CF81" i="187"/>
  <c r="CG81" i="187" s="1"/>
  <c r="CH81" i="187" s="1"/>
  <c r="CF78" i="187"/>
  <c r="CG78" i="187" s="1"/>
  <c r="CH78" i="187" s="1"/>
  <c r="CF74" i="187"/>
  <c r="CG74" i="187" s="1"/>
  <c r="CH74" i="187" s="1"/>
  <c r="CF70" i="187"/>
  <c r="CG70" i="187" s="1"/>
  <c r="CH70" i="187" s="1"/>
  <c r="CF66" i="187"/>
  <c r="CG66" i="187" s="1"/>
  <c r="CH66" i="187" s="1"/>
  <c r="CF61" i="187"/>
  <c r="CG61" i="187" s="1"/>
  <c r="CH61" i="187" s="1"/>
  <c r="CF57" i="187"/>
  <c r="CG57" i="187" s="1"/>
  <c r="CH57" i="187" s="1"/>
  <c r="CF53" i="187"/>
  <c r="CG53" i="187" s="1"/>
  <c r="CH53" i="187" s="1"/>
  <c r="CF49" i="187"/>
  <c r="CG49" i="187" s="1"/>
  <c r="CH49" i="187" s="1"/>
  <c r="CF45" i="187"/>
  <c r="CG45" i="187" s="1"/>
  <c r="CH45" i="187" s="1"/>
  <c r="CF36" i="187"/>
  <c r="CG36" i="187" s="1"/>
  <c r="CH36" i="187" s="1"/>
  <c r="CF32" i="187"/>
  <c r="CG32" i="187" s="1"/>
  <c r="CH32" i="187" s="1"/>
  <c r="CF28" i="187"/>
  <c r="CG28" i="187" s="1"/>
  <c r="CH28" i="187" s="1"/>
  <c r="CF24" i="187"/>
  <c r="CG24" i="187" s="1"/>
  <c r="CH24" i="187" s="1"/>
  <c r="CF18" i="187"/>
  <c r="CG18" i="187" s="1"/>
  <c r="CH18" i="187" s="1"/>
  <c r="CF14" i="187"/>
  <c r="CG14" i="187" s="1"/>
  <c r="CH14" i="187" s="1"/>
  <c r="CF9" i="187"/>
  <c r="CG9" i="187" s="1"/>
  <c r="CH9" i="187" s="1"/>
  <c r="CF137" i="187"/>
  <c r="CG137" i="187" s="1"/>
  <c r="CH137" i="187" s="1"/>
  <c r="T134" i="114"/>
  <c r="U134" i="114" s="1"/>
  <c r="CF129" i="187"/>
  <c r="CG129" i="187" s="1"/>
  <c r="CH129" i="187" s="1"/>
  <c r="CF125" i="187"/>
  <c r="CG125" i="187" s="1"/>
  <c r="CH125" i="187" s="1"/>
  <c r="CF121" i="187"/>
  <c r="CG121" i="187" s="1"/>
  <c r="CH121" i="187" s="1"/>
  <c r="CF117" i="187"/>
  <c r="CG117" i="187" s="1"/>
  <c r="CH117" i="187" s="1"/>
  <c r="CF113" i="187"/>
  <c r="CG113" i="187" s="1"/>
  <c r="CH113" i="187" s="1"/>
  <c r="CF109" i="187"/>
  <c r="CG109" i="187" s="1"/>
  <c r="CH109" i="187" s="1"/>
  <c r="CF100" i="187"/>
  <c r="CG100" i="187" s="1"/>
  <c r="CH100" i="187" s="1"/>
  <c r="CF96" i="187"/>
  <c r="CG96" i="187" s="1"/>
  <c r="CH96" i="187" s="1"/>
  <c r="CF92" i="187"/>
  <c r="CG92" i="187" s="1"/>
  <c r="CH92" i="187" s="1"/>
  <c r="CF88" i="187"/>
  <c r="CG88" i="187" s="1"/>
  <c r="CH88" i="187" s="1"/>
  <c r="CF84" i="187"/>
  <c r="CG84" i="187" s="1"/>
  <c r="CH84" i="187" s="1"/>
  <c r="CF60" i="187"/>
  <c r="CG60" i="187" s="1"/>
  <c r="CH60" i="187" s="1"/>
  <c r="CF56" i="187"/>
  <c r="CG56" i="187" s="1"/>
  <c r="CH56" i="187" s="1"/>
  <c r="CF52" i="187"/>
  <c r="CG52" i="187" s="1"/>
  <c r="CH52" i="187" s="1"/>
  <c r="CF48" i="187"/>
  <c r="CG48" i="187" s="1"/>
  <c r="CH48" i="187" s="1"/>
  <c r="CF44" i="187"/>
  <c r="CG44" i="187" s="1"/>
  <c r="CH44" i="187" s="1"/>
  <c r="CF39" i="187"/>
  <c r="CG39" i="187" s="1"/>
  <c r="CH39" i="187" s="1"/>
  <c r="CF35" i="187"/>
  <c r="CG35" i="187" s="1"/>
  <c r="CH35" i="187" s="1"/>
  <c r="CF27" i="187"/>
  <c r="CG27" i="187" s="1"/>
  <c r="CH27" i="187" s="1"/>
  <c r="CF17" i="187"/>
  <c r="CG17" i="187" s="1"/>
  <c r="CH17" i="187" s="1"/>
  <c r="CF13" i="187"/>
  <c r="CG13" i="187" s="1"/>
  <c r="CH13" i="187" s="1"/>
  <c r="CF8" i="187"/>
  <c r="CG8" i="187" s="1"/>
  <c r="CH8" i="187" s="1"/>
  <c r="CF124" i="187"/>
  <c r="CG124" i="187" s="1"/>
  <c r="CH124" i="187" s="1"/>
  <c r="CF120" i="187"/>
  <c r="CG120" i="187" s="1"/>
  <c r="CH120" i="187" s="1"/>
  <c r="CF116" i="187"/>
  <c r="CG116" i="187" s="1"/>
  <c r="CH116" i="187" s="1"/>
  <c r="CF108" i="187"/>
  <c r="CG108" i="187" s="1"/>
  <c r="CH108" i="187" s="1"/>
  <c r="CF103" i="187"/>
  <c r="CG103" i="187" s="1"/>
  <c r="CH103" i="187" s="1"/>
  <c r="CF99" i="187"/>
  <c r="CG99" i="187" s="1"/>
  <c r="CH99" i="187" s="1"/>
  <c r="CF95" i="187"/>
  <c r="CG95" i="187" s="1"/>
  <c r="CH95" i="187" s="1"/>
  <c r="CF91" i="187"/>
  <c r="CG91" i="187" s="1"/>
  <c r="CH91" i="187" s="1"/>
  <c r="CF87" i="187"/>
  <c r="CG87" i="187" s="1"/>
  <c r="CH87" i="187" s="1"/>
  <c r="CF83" i="187"/>
  <c r="CG83" i="187" s="1"/>
  <c r="CH83" i="187" s="1"/>
  <c r="CF76" i="187"/>
  <c r="CG76" i="187" s="1"/>
  <c r="CH76" i="187" s="1"/>
  <c r="CF72" i="187"/>
  <c r="CG72" i="187" s="1"/>
  <c r="CH72" i="187" s="1"/>
  <c r="CF59" i="187"/>
  <c r="CG59" i="187" s="1"/>
  <c r="CH59" i="187" s="1"/>
  <c r="CF55" i="187"/>
  <c r="CG55" i="187" s="1"/>
  <c r="CH55" i="187" s="1"/>
  <c r="CF51" i="187"/>
  <c r="CG51" i="187" s="1"/>
  <c r="CH51" i="187" s="1"/>
  <c r="CF47" i="187"/>
  <c r="CG47" i="187" s="1"/>
  <c r="CH47" i="187" s="1"/>
  <c r="CF43" i="187"/>
  <c r="CG43" i="187" s="1"/>
  <c r="CH43" i="187" s="1"/>
  <c r="CF30" i="187"/>
  <c r="CG30" i="187" s="1"/>
  <c r="CH30" i="187" s="1"/>
  <c r="CF26" i="187"/>
  <c r="CG26" i="187" s="1"/>
  <c r="CH26" i="187" s="1"/>
  <c r="CF11" i="187"/>
  <c r="CG11" i="187" s="1"/>
  <c r="CH11" i="187" s="1"/>
  <c r="G65" i="114"/>
  <c r="G117" i="114"/>
  <c r="G100" i="114"/>
  <c r="G84" i="114"/>
  <c r="T39" i="114"/>
  <c r="U39" i="114" s="1"/>
  <c r="T125" i="114"/>
  <c r="U125" i="114" s="1"/>
  <c r="T117" i="114"/>
  <c r="U117" i="114" s="1"/>
  <c r="T109" i="114"/>
  <c r="U109" i="114" s="1"/>
  <c r="T100" i="114"/>
  <c r="U100" i="114" s="1"/>
  <c r="T92" i="114"/>
  <c r="U92" i="114" s="1"/>
  <c r="T84" i="114"/>
  <c r="U84" i="114" s="1"/>
  <c r="G77" i="114"/>
  <c r="G48" i="114"/>
  <c r="G113" i="114"/>
  <c r="G96" i="114"/>
  <c r="G9" i="114"/>
  <c r="G69" i="114"/>
  <c r="G35" i="114"/>
  <c r="M35" i="114" s="1"/>
  <c r="G17" i="114"/>
  <c r="M17" i="114" s="1"/>
  <c r="G121" i="114"/>
  <c r="G104" i="114"/>
  <c r="G88" i="114"/>
  <c r="G133" i="114"/>
  <c r="T54" i="114"/>
  <c r="U54" i="114" s="1"/>
  <c r="G135" i="114"/>
  <c r="G79" i="114"/>
  <c r="T62" i="114"/>
  <c r="U62" i="114" s="1"/>
  <c r="G119" i="114"/>
  <c r="G62" i="114"/>
  <c r="T71" i="114"/>
  <c r="U71" i="114" s="1"/>
  <c r="G98" i="114"/>
  <c r="G46" i="114"/>
  <c r="T79" i="114"/>
  <c r="U79" i="114" s="1"/>
  <c r="T46" i="114"/>
  <c r="U46" i="114" s="1"/>
  <c r="G115" i="114"/>
  <c r="G82" i="114"/>
  <c r="G131" i="114"/>
  <c r="G29" i="114"/>
  <c r="G75" i="114"/>
  <c r="G58" i="114"/>
  <c r="T29" i="114"/>
  <c r="U29" i="114" s="1"/>
  <c r="T21" i="114"/>
  <c r="U21" i="114" s="1"/>
  <c r="G127" i="114"/>
  <c r="G111" i="114"/>
  <c r="G25" i="114"/>
  <c r="G71" i="114"/>
  <c r="G54" i="114"/>
  <c r="G37" i="114"/>
  <c r="T75" i="114"/>
  <c r="U75" i="114" s="1"/>
  <c r="T67" i="114"/>
  <c r="U67" i="114" s="1"/>
  <c r="T58" i="114"/>
  <c r="U58" i="114" s="1"/>
  <c r="T50" i="114"/>
  <c r="U50" i="114" s="1"/>
  <c r="G123" i="114"/>
  <c r="G107" i="114"/>
  <c r="G139" i="114"/>
  <c r="G67" i="114"/>
  <c r="G50" i="114"/>
  <c r="G33" i="114"/>
  <c r="T25" i="114"/>
  <c r="U25" i="114" s="1"/>
  <c r="G93" i="114"/>
  <c r="G7" i="114"/>
  <c r="G28" i="114"/>
  <c r="G66" i="114"/>
  <c r="G49" i="114"/>
  <c r="T74" i="114"/>
  <c r="U74" i="114" s="1"/>
  <c r="T66" i="114"/>
  <c r="U66" i="114" s="1"/>
  <c r="T57" i="114"/>
  <c r="U57" i="114" s="1"/>
  <c r="T49" i="114"/>
  <c r="U49" i="114" s="1"/>
  <c r="G114" i="114"/>
  <c r="M114" i="114" s="1"/>
  <c r="G85" i="114"/>
  <c r="G78" i="114"/>
  <c r="G61" i="114"/>
  <c r="G45" i="114"/>
  <c r="G101" i="114"/>
  <c r="G74" i="114"/>
  <c r="M74" i="114" s="1"/>
  <c r="G57" i="114"/>
  <c r="M57" i="114" s="1"/>
  <c r="G40" i="114"/>
  <c r="T78" i="114"/>
  <c r="U78" i="114" s="1"/>
  <c r="T70" i="114"/>
  <c r="U70" i="114" s="1"/>
  <c r="T61" i="114"/>
  <c r="U61" i="114" s="1"/>
  <c r="T53" i="114"/>
  <c r="U53" i="114" s="1"/>
  <c r="T45" i="114"/>
  <c r="U45" i="114" s="1"/>
  <c r="F6" i="114"/>
  <c r="G6" i="114" s="1"/>
  <c r="CF93" i="187"/>
  <c r="CG93" i="187" s="1"/>
  <c r="CH93" i="187" s="1"/>
  <c r="G60" i="114"/>
  <c r="G44" i="114"/>
  <c r="G126" i="114"/>
  <c r="G110" i="114"/>
  <c r="G72" i="114"/>
  <c r="G38" i="114"/>
  <c r="G138" i="114"/>
  <c r="G19" i="114"/>
  <c r="G31" i="114"/>
  <c r="T38" i="114"/>
  <c r="U38" i="114" s="1"/>
  <c r="T11" i="114"/>
  <c r="U11" i="114" s="1"/>
  <c r="T138" i="114"/>
  <c r="U138" i="114" s="1"/>
  <c r="T130" i="114"/>
  <c r="U130" i="114" s="1"/>
  <c r="T48" i="114"/>
  <c r="U48" i="114" s="1"/>
  <c r="CF105" i="187"/>
  <c r="CG105" i="187" s="1"/>
  <c r="CH105" i="187" s="1"/>
  <c r="CF79" i="187"/>
  <c r="CG79" i="187" s="1"/>
  <c r="CH79" i="187" s="1"/>
  <c r="CF63" i="187"/>
  <c r="CG63" i="187" s="1"/>
  <c r="CH63" i="187" s="1"/>
  <c r="CF41" i="187"/>
  <c r="CG41" i="187" s="1"/>
  <c r="CH41" i="187" s="1"/>
  <c r="F32" i="114"/>
  <c r="G90" i="114"/>
  <c r="G56" i="114"/>
  <c r="G122" i="114"/>
  <c r="G68" i="114"/>
  <c r="G34" i="114"/>
  <c r="G134" i="114"/>
  <c r="G15" i="114"/>
  <c r="G27" i="114"/>
  <c r="T114" i="114"/>
  <c r="U114" i="114" s="1"/>
  <c r="T106" i="114"/>
  <c r="U106" i="114" s="1"/>
  <c r="T64" i="114"/>
  <c r="U64" i="114" s="1"/>
  <c r="CF133" i="187"/>
  <c r="CG133" i="187" s="1"/>
  <c r="CH133" i="187" s="1"/>
  <c r="G102" i="114"/>
  <c r="G86" i="114"/>
  <c r="G52" i="114"/>
  <c r="G118" i="114"/>
  <c r="G11" i="114"/>
  <c r="G130" i="114"/>
  <c r="G23" i="114"/>
  <c r="T7" i="114"/>
  <c r="U7" i="114" s="1"/>
  <c r="F105" i="114"/>
  <c r="F43" i="114"/>
  <c r="F13" i="114"/>
  <c r="F20" i="114"/>
  <c r="F129" i="114"/>
  <c r="F81" i="114"/>
  <c r="F63" i="114"/>
  <c r="CF40" i="187"/>
  <c r="CG40" i="187" s="1"/>
  <c r="CH40" i="187" s="1"/>
  <c r="CF20" i="187"/>
  <c r="CG20" i="187" s="1"/>
  <c r="CH20" i="187" s="1"/>
  <c r="CF10" i="187"/>
  <c r="CG10" i="187" s="1"/>
  <c r="CH10" i="187" s="1"/>
  <c r="E126" i="114"/>
  <c r="T9" i="114"/>
  <c r="U9" i="114" s="1"/>
  <c r="E18" i="114"/>
  <c r="M18" i="114" s="1"/>
  <c r="T36" i="114"/>
  <c r="U36" i="114" s="1"/>
  <c r="T76" i="114"/>
  <c r="U76" i="114" s="1"/>
  <c r="E64" i="114"/>
  <c r="M64" i="114" s="1"/>
  <c r="E85" i="114"/>
  <c r="T18" i="114"/>
  <c r="U18" i="114" s="1"/>
  <c r="T55" i="114"/>
  <c r="U55" i="114" s="1"/>
  <c r="E36" i="114"/>
  <c r="M36" i="114" s="1"/>
  <c r="E68" i="114"/>
  <c r="T27" i="114"/>
  <c r="U27" i="114" s="1"/>
  <c r="E101" i="114"/>
  <c r="E40" i="114"/>
  <c r="E23" i="114"/>
  <c r="E122" i="114"/>
  <c r="E93" i="114"/>
  <c r="E72" i="114"/>
  <c r="T68" i="114"/>
  <c r="U68" i="114" s="1"/>
  <c r="E118" i="114"/>
  <c r="E51" i="114"/>
  <c r="M51" i="114" s="1"/>
  <c r="E31" i="114"/>
  <c r="E14" i="114"/>
  <c r="M14" i="114" s="1"/>
  <c r="E110" i="114"/>
  <c r="E80" i="114"/>
  <c r="M80" i="114" s="1"/>
  <c r="E59" i="114"/>
  <c r="M59" i="114" s="1"/>
  <c r="T85" i="114"/>
  <c r="U85" i="114" s="1"/>
  <c r="E106" i="114"/>
  <c r="M106" i="114" s="1"/>
  <c r="E47" i="114"/>
  <c r="M47" i="114" s="1"/>
  <c r="E27" i="114"/>
  <c r="E9" i="114"/>
  <c r="E97" i="114"/>
  <c r="M97" i="114" s="1"/>
  <c r="E76" i="114"/>
  <c r="M76" i="114" s="1"/>
  <c r="E55" i="114"/>
  <c r="M55" i="114" s="1"/>
  <c r="T40" i="114"/>
  <c r="U40" i="114" s="1"/>
  <c r="T31" i="114"/>
  <c r="U31" i="114" s="1"/>
  <c r="T23" i="114"/>
  <c r="U23" i="114" s="1"/>
  <c r="T59" i="114"/>
  <c r="U59" i="114" s="1"/>
  <c r="T51" i="114"/>
  <c r="U51" i="114" s="1"/>
  <c r="E41" i="114"/>
  <c r="M41" i="114" s="1"/>
  <c r="E127" i="114"/>
  <c r="T132" i="114"/>
  <c r="U132" i="114" s="1"/>
  <c r="T24" i="114"/>
  <c r="U24" i="114" s="1"/>
  <c r="E15" i="114"/>
  <c r="E90" i="114"/>
  <c r="E102" i="114"/>
  <c r="E136" i="114"/>
  <c r="E65" i="114"/>
  <c r="T136" i="114"/>
  <c r="U136" i="114" s="1"/>
  <c r="E48" i="114"/>
  <c r="E132" i="114"/>
  <c r="CW113" i="39"/>
  <c r="T135" i="114"/>
  <c r="U135" i="114" s="1"/>
  <c r="E123" i="114"/>
  <c r="E37" i="114"/>
  <c r="E77" i="114"/>
  <c r="E33" i="114"/>
  <c r="E10" i="114"/>
  <c r="M10" i="114" s="1"/>
  <c r="E107" i="114"/>
  <c r="E86" i="114"/>
  <c r="E56" i="114"/>
  <c r="T127" i="114"/>
  <c r="U127" i="114" s="1"/>
  <c r="T119" i="114"/>
  <c r="U119" i="114" s="1"/>
  <c r="T111" i="114"/>
  <c r="U111" i="114" s="1"/>
  <c r="T102" i="114"/>
  <c r="U102" i="114" s="1"/>
  <c r="T94" i="114"/>
  <c r="U94" i="114" s="1"/>
  <c r="T86" i="114"/>
  <c r="U86" i="114" s="1"/>
  <c r="T77" i="114"/>
  <c r="U77" i="114" s="1"/>
  <c r="T69" i="114"/>
  <c r="U69" i="114" s="1"/>
  <c r="T33" i="114"/>
  <c r="U33" i="114" s="1"/>
  <c r="E139" i="114"/>
  <c r="E115" i="114"/>
  <c r="E24" i="114"/>
  <c r="M24" i="114" s="1"/>
  <c r="E119" i="114"/>
  <c r="E44" i="114"/>
  <c r="E28" i="114"/>
  <c r="E98" i="114"/>
  <c r="E82" i="114"/>
  <c r="E52" i="114"/>
  <c r="E131" i="114"/>
  <c r="M131" i="114" s="1"/>
  <c r="T139" i="114"/>
  <c r="U139" i="114" s="1"/>
  <c r="T131" i="114"/>
  <c r="U131" i="114" s="1"/>
  <c r="T41" i="114"/>
  <c r="U41" i="114" s="1"/>
  <c r="E135" i="114"/>
  <c r="E60" i="114"/>
  <c r="E69" i="114"/>
  <c r="E111" i="114"/>
  <c r="M111" i="114" s="1"/>
  <c r="E19" i="114"/>
  <c r="E94" i="114"/>
  <c r="M94" i="114" s="1"/>
  <c r="E73" i="114"/>
  <c r="M73" i="114" s="1"/>
  <c r="T123" i="114"/>
  <c r="U123" i="114" s="1"/>
  <c r="T115" i="114"/>
  <c r="U115" i="114" s="1"/>
  <c r="T107" i="114"/>
  <c r="U107" i="114" s="1"/>
  <c r="T98" i="114"/>
  <c r="U98" i="114" s="1"/>
  <c r="T90" i="114"/>
  <c r="U90" i="114" s="1"/>
  <c r="T82" i="114"/>
  <c r="U82" i="114" s="1"/>
  <c r="T73" i="114"/>
  <c r="U73" i="114" s="1"/>
  <c r="T65" i="114"/>
  <c r="U65" i="114" s="1"/>
  <c r="T15" i="114"/>
  <c r="U15" i="114" s="1"/>
  <c r="T133" i="114"/>
  <c r="U133" i="114" s="1"/>
  <c r="T60" i="114"/>
  <c r="U60" i="114" s="1"/>
  <c r="T52" i="114"/>
  <c r="U52" i="114" s="1"/>
  <c r="T44" i="114"/>
  <c r="U44" i="114" s="1"/>
  <c r="T126" i="114"/>
  <c r="U126" i="114" s="1"/>
  <c r="T118" i="114"/>
  <c r="U118" i="114" s="1"/>
  <c r="T110" i="114"/>
  <c r="U110" i="114" s="1"/>
  <c r="T101" i="114"/>
  <c r="U101" i="114" s="1"/>
  <c r="T93" i="114"/>
  <c r="U93" i="114" s="1"/>
  <c r="CW105" i="39"/>
  <c r="CW47" i="39"/>
  <c r="D13" i="114"/>
  <c r="CW12" i="39" s="1"/>
  <c r="T80" i="114"/>
  <c r="U80" i="114" s="1"/>
  <c r="T72" i="114"/>
  <c r="U72" i="114" s="1"/>
  <c r="T37" i="114"/>
  <c r="U37" i="114" s="1"/>
  <c r="T28" i="114"/>
  <c r="U28" i="114" s="1"/>
  <c r="T19" i="114"/>
  <c r="U19" i="114" s="1"/>
  <c r="T10" i="114"/>
  <c r="U10" i="114" s="1"/>
  <c r="T137" i="114"/>
  <c r="U137" i="114" s="1"/>
  <c r="T56" i="114"/>
  <c r="U56" i="114" s="1"/>
  <c r="T122" i="114"/>
  <c r="U122" i="114" s="1"/>
  <c r="T97" i="114"/>
  <c r="U97" i="114" s="1"/>
  <c r="T89" i="114"/>
  <c r="U89" i="114" s="1"/>
  <c r="D6" i="114"/>
  <c r="D63" i="114"/>
  <c r="E89" i="114"/>
  <c r="M89" i="114" s="1"/>
  <c r="D105" i="114"/>
  <c r="D81" i="114"/>
  <c r="D43" i="114"/>
  <c r="CW63" i="39"/>
  <c r="CW13" i="39"/>
  <c r="D129" i="114"/>
  <c r="D20" i="114"/>
  <c r="D32" i="114"/>
  <c r="G94" i="193" l="1"/>
  <c r="M114" i="193"/>
  <c r="O82" i="193"/>
  <c r="M94" i="193"/>
  <c r="I52" i="193"/>
  <c r="E54" i="193"/>
  <c r="G114" i="193"/>
  <c r="E114" i="193"/>
  <c r="G52" i="193"/>
  <c r="K17" i="193"/>
  <c r="M35" i="193"/>
  <c r="I109" i="193"/>
  <c r="M33" i="193"/>
  <c r="K28" i="193"/>
  <c r="I65" i="193"/>
  <c r="E130" i="193"/>
  <c r="G50" i="193"/>
  <c r="M84" i="193"/>
  <c r="G28" i="193"/>
  <c r="O114" i="193"/>
  <c r="M19" i="193"/>
  <c r="I114" i="193"/>
  <c r="O125" i="193"/>
  <c r="M136" i="193"/>
  <c r="M90" i="193"/>
  <c r="E52" i="193"/>
  <c r="M96" i="193"/>
  <c r="M100" i="193"/>
  <c r="G100" i="193"/>
  <c r="F5" i="193"/>
  <c r="E90" i="193"/>
  <c r="O97" i="193"/>
  <c r="I130" i="193"/>
  <c r="O52" i="193"/>
  <c r="E33" i="193"/>
  <c r="G33" i="193"/>
  <c r="G24" i="193"/>
  <c r="G134" i="193"/>
  <c r="M104" i="193"/>
  <c r="G104" i="193"/>
  <c r="K35" i="193"/>
  <c r="I97" i="193"/>
  <c r="G80" i="193"/>
  <c r="K10" i="193"/>
  <c r="M97" i="193"/>
  <c r="I100" i="193"/>
  <c r="E100" i="193"/>
  <c r="K130" i="193"/>
  <c r="I104" i="193"/>
  <c r="I10" i="193"/>
  <c r="K97" i="193"/>
  <c r="G132" i="193"/>
  <c r="E97" i="193"/>
  <c r="E80" i="193"/>
  <c r="I132" i="193"/>
  <c r="E10" i="193"/>
  <c r="O100" i="193"/>
  <c r="E132" i="193"/>
  <c r="M10" i="193"/>
  <c r="M132" i="193"/>
  <c r="K104" i="193"/>
  <c r="K96" i="193"/>
  <c r="K132" i="193"/>
  <c r="I35" i="193"/>
  <c r="AB128" i="192"/>
  <c r="AD128" i="192"/>
  <c r="X74" i="192"/>
  <c r="AB74" i="192"/>
  <c r="AD142" i="192"/>
  <c r="X49" i="192"/>
  <c r="AF142" i="192"/>
  <c r="J24" i="192"/>
  <c r="AG23" i="192"/>
  <c r="J23" i="192" s="1"/>
  <c r="V96" i="192"/>
  <c r="T22" i="192"/>
  <c r="J37" i="192"/>
  <c r="V22" i="192"/>
  <c r="H42" i="192"/>
  <c r="T79" i="192"/>
  <c r="J79" i="192"/>
  <c r="V79" i="192"/>
  <c r="J74" i="192"/>
  <c r="T51" i="192"/>
  <c r="D96" i="192"/>
  <c r="T37" i="192"/>
  <c r="D22" i="192"/>
  <c r="F42" i="192"/>
  <c r="V74" i="192"/>
  <c r="D74" i="192"/>
  <c r="D21" i="192"/>
  <c r="J42" i="192"/>
  <c r="V42" i="192"/>
  <c r="F21" i="192"/>
  <c r="H24" i="192"/>
  <c r="H51" i="192"/>
  <c r="J51" i="192"/>
  <c r="J22" i="192"/>
  <c r="F74" i="192"/>
  <c r="D44" i="14"/>
  <c r="D43" i="14"/>
  <c r="D42" i="14"/>
  <c r="D46" i="14"/>
  <c r="D45" i="14"/>
  <c r="D48" i="14"/>
  <c r="D20" i="14"/>
  <c r="D47" i="14"/>
  <c r="L32" i="114"/>
  <c r="M101" i="114"/>
  <c r="M135" i="114"/>
  <c r="M27" i="114"/>
  <c r="M65" i="114"/>
  <c r="M37" i="114"/>
  <c r="M136" i="114"/>
  <c r="M9" i="114"/>
  <c r="CI112" i="187"/>
  <c r="CJ112" i="187" s="1"/>
  <c r="CG112" i="187"/>
  <c r="CH112" i="187" s="1"/>
  <c r="CX81" i="39"/>
  <c r="CY81" i="39" s="1"/>
  <c r="CZ81" i="39"/>
  <c r="DA81" i="39" s="1"/>
  <c r="CX131" i="39"/>
  <c r="CY131" i="39" s="1"/>
  <c r="CZ131" i="39"/>
  <c r="DA131" i="39" s="1"/>
  <c r="CZ32" i="39"/>
  <c r="DA32" i="39" s="1"/>
  <c r="CX32" i="39"/>
  <c r="CY32" i="39" s="1"/>
  <c r="CZ98" i="39"/>
  <c r="DA98" i="39" s="1"/>
  <c r="CX98" i="39"/>
  <c r="CY98" i="39" s="1"/>
  <c r="CZ113" i="39"/>
  <c r="DA113" i="39" s="1"/>
  <c r="CX113" i="39"/>
  <c r="CY113" i="39" s="1"/>
  <c r="CZ50" i="39"/>
  <c r="DA50" i="39" s="1"/>
  <c r="CX50" i="39"/>
  <c r="CY50" i="39" s="1"/>
  <c r="CX121" i="39"/>
  <c r="CY121" i="39" s="1"/>
  <c r="CZ121" i="39"/>
  <c r="DA121" i="39" s="1"/>
  <c r="CZ138" i="39"/>
  <c r="DA138" i="39" s="1"/>
  <c r="CX138" i="39"/>
  <c r="CY138" i="39" s="1"/>
  <c r="CZ8" i="39"/>
  <c r="DA8" i="39" s="1"/>
  <c r="CX8" i="39"/>
  <c r="CY8" i="39" s="1"/>
  <c r="CX20" i="39"/>
  <c r="CY20" i="39" s="1"/>
  <c r="CZ20" i="39"/>
  <c r="DA20" i="39" s="1"/>
  <c r="CZ37" i="39"/>
  <c r="DA37" i="39" s="1"/>
  <c r="CX37" i="39"/>
  <c r="CY37" i="39" s="1"/>
  <c r="CX53" i="39"/>
  <c r="CY53" i="39" s="1"/>
  <c r="CZ53" i="39"/>
  <c r="DA53" i="39" s="1"/>
  <c r="CX70" i="39"/>
  <c r="CY70" i="39" s="1"/>
  <c r="CZ70" i="39"/>
  <c r="DA70" i="39" s="1"/>
  <c r="CZ87" i="39"/>
  <c r="DA87" i="39" s="1"/>
  <c r="CX87" i="39"/>
  <c r="CY87" i="39" s="1"/>
  <c r="CZ103" i="39"/>
  <c r="DA103" i="39" s="1"/>
  <c r="CX103" i="39"/>
  <c r="CY103" i="39" s="1"/>
  <c r="CZ120" i="39"/>
  <c r="DA120" i="39" s="1"/>
  <c r="CX120" i="39"/>
  <c r="CY120" i="39" s="1"/>
  <c r="CZ137" i="39"/>
  <c r="DA137" i="39" s="1"/>
  <c r="CX137" i="39"/>
  <c r="CY137" i="39" s="1"/>
  <c r="CX11" i="39"/>
  <c r="CY11" i="39" s="1"/>
  <c r="CZ11" i="39"/>
  <c r="DA11" i="39" s="1"/>
  <c r="CZ29" i="39"/>
  <c r="DA29" i="39" s="1"/>
  <c r="CX29" i="39"/>
  <c r="CY29" i="39" s="1"/>
  <c r="CZ71" i="39"/>
  <c r="DA71" i="39" s="1"/>
  <c r="CX71" i="39"/>
  <c r="CY71" i="39" s="1"/>
  <c r="CZ88" i="39"/>
  <c r="DA88" i="39" s="1"/>
  <c r="CX88" i="39"/>
  <c r="CY88" i="39" s="1"/>
  <c r="CX30" i="39"/>
  <c r="CY30" i="39" s="1"/>
  <c r="CZ30" i="39"/>
  <c r="DA30" i="39" s="1"/>
  <c r="CX51" i="39"/>
  <c r="CY51" i="39" s="1"/>
  <c r="CZ51" i="39"/>
  <c r="DA51" i="39" s="1"/>
  <c r="CX68" i="39"/>
  <c r="CY68" i="39" s="1"/>
  <c r="CZ68" i="39"/>
  <c r="DA68" i="39" s="1"/>
  <c r="CZ85" i="39"/>
  <c r="DA85" i="39" s="1"/>
  <c r="CX85" i="39"/>
  <c r="CY85" i="39" s="1"/>
  <c r="CX101" i="39"/>
  <c r="CY101" i="39" s="1"/>
  <c r="CZ101" i="39"/>
  <c r="DA101" i="39" s="1"/>
  <c r="CX118" i="39"/>
  <c r="CY118" i="39" s="1"/>
  <c r="CZ118" i="39"/>
  <c r="DA118" i="39" s="1"/>
  <c r="CZ135" i="39"/>
  <c r="DA135" i="39" s="1"/>
  <c r="CX135" i="39"/>
  <c r="CY135" i="39" s="1"/>
  <c r="CZ18" i="39"/>
  <c r="DA18" i="39" s="1"/>
  <c r="CX18" i="39"/>
  <c r="CY18" i="39" s="1"/>
  <c r="CX36" i="39"/>
  <c r="CY36" i="39" s="1"/>
  <c r="CZ36" i="39"/>
  <c r="DA36" i="39" s="1"/>
  <c r="CX52" i="39"/>
  <c r="CY52" i="39" s="1"/>
  <c r="CZ52" i="39"/>
  <c r="DA52" i="39" s="1"/>
  <c r="CX69" i="39"/>
  <c r="CY69" i="39" s="1"/>
  <c r="CZ69" i="39"/>
  <c r="DA69" i="39" s="1"/>
  <c r="CX86" i="39"/>
  <c r="CY86" i="39" s="1"/>
  <c r="CZ86" i="39"/>
  <c r="DA86" i="39" s="1"/>
  <c r="CX102" i="39"/>
  <c r="CY102" i="39" s="1"/>
  <c r="CZ102" i="39"/>
  <c r="DA102" i="39" s="1"/>
  <c r="CZ119" i="39"/>
  <c r="DA119" i="39" s="1"/>
  <c r="CX119" i="39"/>
  <c r="CY119" i="39" s="1"/>
  <c r="CZ136" i="39"/>
  <c r="DA136" i="39" s="1"/>
  <c r="CX136" i="39"/>
  <c r="CY136" i="39" s="1"/>
  <c r="CZ105" i="39"/>
  <c r="DA105" i="39" s="1"/>
  <c r="CX105" i="39"/>
  <c r="CY105" i="39" s="1"/>
  <c r="CX84" i="39"/>
  <c r="CY84" i="39" s="1"/>
  <c r="CZ84" i="39"/>
  <c r="DA84" i="39" s="1"/>
  <c r="CZ26" i="39"/>
  <c r="DA26" i="39" s="1"/>
  <c r="CX26" i="39"/>
  <c r="CY26" i="39" s="1"/>
  <c r="CX65" i="39"/>
  <c r="CY65" i="39" s="1"/>
  <c r="CZ65" i="39"/>
  <c r="DA65" i="39" s="1"/>
  <c r="CX13" i="39"/>
  <c r="CY13" i="39" s="1"/>
  <c r="CZ13" i="39"/>
  <c r="DA13" i="39" s="1"/>
  <c r="CX54" i="39"/>
  <c r="CY54" i="39" s="1"/>
  <c r="CZ54" i="39"/>
  <c r="DA54" i="39" s="1"/>
  <c r="CX109" i="39"/>
  <c r="CY109" i="39" s="1"/>
  <c r="CZ109" i="39"/>
  <c r="DA109" i="39" s="1"/>
  <c r="CZ125" i="39"/>
  <c r="DA125" i="39" s="1"/>
  <c r="CX125" i="39"/>
  <c r="CY125" i="39" s="1"/>
  <c r="CX6" i="39"/>
  <c r="CY6" i="39" s="1"/>
  <c r="CZ6" i="39"/>
  <c r="DA6" i="39" s="1"/>
  <c r="CZ24" i="39"/>
  <c r="DA24" i="39" s="1"/>
  <c r="CX24" i="39"/>
  <c r="CY24" i="39" s="1"/>
  <c r="CX41" i="39"/>
  <c r="CY41" i="39" s="1"/>
  <c r="CZ41" i="39"/>
  <c r="DA41" i="39" s="1"/>
  <c r="CZ57" i="39"/>
  <c r="DA57" i="39" s="1"/>
  <c r="CX57" i="39"/>
  <c r="CY57" i="39" s="1"/>
  <c r="CZ74" i="39"/>
  <c r="DA74" i="39" s="1"/>
  <c r="CX74" i="39"/>
  <c r="CY74" i="39" s="1"/>
  <c r="CX91" i="39"/>
  <c r="CY91" i="39" s="1"/>
  <c r="CZ91" i="39"/>
  <c r="DA91" i="39" s="1"/>
  <c r="CX108" i="39"/>
  <c r="CY108" i="39" s="1"/>
  <c r="CZ108" i="39"/>
  <c r="DA108" i="39" s="1"/>
  <c r="CX124" i="39"/>
  <c r="CY124" i="39" s="1"/>
  <c r="CZ124" i="39"/>
  <c r="DA124" i="39" s="1"/>
  <c r="CX67" i="39"/>
  <c r="CY67" i="39" s="1"/>
  <c r="CZ67" i="39"/>
  <c r="DA67" i="39" s="1"/>
  <c r="CZ64" i="39"/>
  <c r="DA64" i="39" s="1"/>
  <c r="CX64" i="39"/>
  <c r="CY64" i="39" s="1"/>
  <c r="CZ114" i="39"/>
  <c r="DA114" i="39" s="1"/>
  <c r="CX114" i="39"/>
  <c r="CY114" i="39" s="1"/>
  <c r="CZ48" i="39"/>
  <c r="DA48" i="39" s="1"/>
  <c r="CX48" i="39"/>
  <c r="CY48" i="39" s="1"/>
  <c r="CX132" i="39"/>
  <c r="CY132" i="39" s="1"/>
  <c r="CZ132" i="39"/>
  <c r="DA132" i="39" s="1"/>
  <c r="CZ63" i="39"/>
  <c r="DA63" i="39" s="1"/>
  <c r="CX63" i="39"/>
  <c r="CY63" i="39" s="1"/>
  <c r="CZ16" i="39"/>
  <c r="DA16" i="39" s="1"/>
  <c r="CX16" i="39"/>
  <c r="CY16" i="39" s="1"/>
  <c r="CX75" i="39"/>
  <c r="CY75" i="39" s="1"/>
  <c r="CZ75" i="39"/>
  <c r="DA75" i="39" s="1"/>
  <c r="CX92" i="39"/>
  <c r="CY92" i="39" s="1"/>
  <c r="CZ92" i="39"/>
  <c r="DA92" i="39" s="1"/>
  <c r="CZ17" i="39"/>
  <c r="DA17" i="39" s="1"/>
  <c r="CX17" i="39"/>
  <c r="CY17" i="39" s="1"/>
  <c r="CZ55" i="39"/>
  <c r="DA55" i="39" s="1"/>
  <c r="CX55" i="39"/>
  <c r="CY55" i="39" s="1"/>
  <c r="CZ72" i="39"/>
  <c r="DA72" i="39" s="1"/>
  <c r="CX72" i="39"/>
  <c r="CY72" i="39" s="1"/>
  <c r="CZ89" i="39"/>
  <c r="DA89" i="39" s="1"/>
  <c r="CX89" i="39"/>
  <c r="CY89" i="39" s="1"/>
  <c r="CZ106" i="39"/>
  <c r="DA106" i="39" s="1"/>
  <c r="CX106" i="39"/>
  <c r="CY106" i="39" s="1"/>
  <c r="CZ122" i="39"/>
  <c r="DA122" i="39" s="1"/>
  <c r="CX122" i="39"/>
  <c r="CY122" i="39" s="1"/>
  <c r="CZ23" i="39"/>
  <c r="DA23" i="39" s="1"/>
  <c r="CX23" i="39"/>
  <c r="CY23" i="39" s="1"/>
  <c r="CZ40" i="39"/>
  <c r="DA40" i="39" s="1"/>
  <c r="CX40" i="39"/>
  <c r="CY40" i="39" s="1"/>
  <c r="CZ56" i="39"/>
  <c r="DA56" i="39" s="1"/>
  <c r="CX56" i="39"/>
  <c r="CY56" i="39" s="1"/>
  <c r="CZ73" i="39"/>
  <c r="DA73" i="39" s="1"/>
  <c r="CX73" i="39"/>
  <c r="CY73" i="39" s="1"/>
  <c r="CZ90" i="39"/>
  <c r="DA90" i="39" s="1"/>
  <c r="CX90" i="39"/>
  <c r="CY90" i="39" s="1"/>
  <c r="CX107" i="39"/>
  <c r="CY107" i="39" s="1"/>
  <c r="CZ107" i="39"/>
  <c r="DA107" i="39" s="1"/>
  <c r="CX123" i="39"/>
  <c r="CY123" i="39" s="1"/>
  <c r="CZ123" i="39"/>
  <c r="DA123" i="39" s="1"/>
  <c r="CX35" i="39"/>
  <c r="CY35" i="39" s="1"/>
  <c r="CZ35" i="39"/>
  <c r="DA35" i="39" s="1"/>
  <c r="CX38" i="39"/>
  <c r="CY38" i="39" s="1"/>
  <c r="CZ38" i="39"/>
  <c r="DA38" i="39" s="1"/>
  <c r="CZ58" i="39"/>
  <c r="DA58" i="39" s="1"/>
  <c r="CX58" i="39"/>
  <c r="CY58" i="39" s="1"/>
  <c r="CZ130" i="39"/>
  <c r="DA130" i="39" s="1"/>
  <c r="CX130" i="39"/>
  <c r="CY130" i="39" s="1"/>
  <c r="CZ39" i="39"/>
  <c r="DA39" i="39" s="1"/>
  <c r="CX39" i="39"/>
  <c r="CY39" i="39" s="1"/>
  <c r="CZ10" i="39"/>
  <c r="DA10" i="39" s="1"/>
  <c r="CX10" i="39"/>
  <c r="CY10" i="39" s="1"/>
  <c r="CX28" i="39"/>
  <c r="CY28" i="39" s="1"/>
  <c r="CZ28" i="39"/>
  <c r="DA28" i="39" s="1"/>
  <c r="CX45" i="39"/>
  <c r="CY45" i="39" s="1"/>
  <c r="CZ45" i="39"/>
  <c r="DA45" i="39" s="1"/>
  <c r="CX61" i="39"/>
  <c r="CY61" i="39" s="1"/>
  <c r="CZ61" i="39"/>
  <c r="DA61" i="39" s="1"/>
  <c r="CX78" i="39"/>
  <c r="CY78" i="39" s="1"/>
  <c r="CZ78" i="39"/>
  <c r="DA78" i="39" s="1"/>
  <c r="CZ95" i="39"/>
  <c r="DA95" i="39" s="1"/>
  <c r="CX95" i="39"/>
  <c r="CY95" i="39" s="1"/>
  <c r="CZ112" i="39"/>
  <c r="DA112" i="39" s="1"/>
  <c r="CX112" i="39"/>
  <c r="CY112" i="39" s="1"/>
  <c r="CZ129" i="39"/>
  <c r="DA129" i="39" s="1"/>
  <c r="CX129" i="39"/>
  <c r="CY129" i="39" s="1"/>
  <c r="CX25" i="39"/>
  <c r="CY25" i="39" s="1"/>
  <c r="CZ25" i="39"/>
  <c r="DA25" i="39" s="1"/>
  <c r="CX115" i="39"/>
  <c r="CY115" i="39" s="1"/>
  <c r="CZ115" i="39"/>
  <c r="DA115" i="39" s="1"/>
  <c r="CX12" i="39"/>
  <c r="CY12" i="39" s="1"/>
  <c r="CZ12" i="39"/>
  <c r="DA12" i="39" s="1"/>
  <c r="CX21" i="39"/>
  <c r="CY21" i="39" s="1"/>
  <c r="CZ21" i="39"/>
  <c r="DA21" i="39" s="1"/>
  <c r="CZ79" i="39"/>
  <c r="DA79" i="39" s="1"/>
  <c r="CX79" i="39"/>
  <c r="CY79" i="39" s="1"/>
  <c r="CZ96" i="39"/>
  <c r="DA96" i="39" s="1"/>
  <c r="CX96" i="39"/>
  <c r="CY96" i="39" s="1"/>
  <c r="CX22" i="39"/>
  <c r="CY22" i="39" s="1"/>
  <c r="CZ22" i="39"/>
  <c r="DA22" i="39" s="1"/>
  <c r="CX59" i="39"/>
  <c r="CY59" i="39" s="1"/>
  <c r="CZ59" i="39"/>
  <c r="DA59" i="39" s="1"/>
  <c r="CX76" i="39"/>
  <c r="CY76" i="39" s="1"/>
  <c r="CZ76" i="39"/>
  <c r="DA76" i="39" s="1"/>
  <c r="CX93" i="39"/>
  <c r="CY93" i="39" s="1"/>
  <c r="CZ93" i="39"/>
  <c r="DA93" i="39" s="1"/>
  <c r="CX110" i="39"/>
  <c r="CY110" i="39" s="1"/>
  <c r="CZ110" i="39"/>
  <c r="DA110" i="39" s="1"/>
  <c r="CX126" i="39"/>
  <c r="CY126" i="39" s="1"/>
  <c r="CZ126" i="39"/>
  <c r="DA126" i="39" s="1"/>
  <c r="CZ9" i="39"/>
  <c r="DA9" i="39" s="1"/>
  <c r="CX9" i="39"/>
  <c r="CY9" i="39" s="1"/>
  <c r="CX27" i="39"/>
  <c r="CY27" i="39" s="1"/>
  <c r="CZ27" i="39"/>
  <c r="DA27" i="39" s="1"/>
  <c r="CX44" i="39"/>
  <c r="CY44" i="39" s="1"/>
  <c r="CZ44" i="39"/>
  <c r="DA44" i="39" s="1"/>
  <c r="CX60" i="39"/>
  <c r="CY60" i="39" s="1"/>
  <c r="CZ60" i="39"/>
  <c r="DA60" i="39" s="1"/>
  <c r="CZ77" i="39"/>
  <c r="DA77" i="39" s="1"/>
  <c r="CX77" i="39"/>
  <c r="CY77" i="39" s="1"/>
  <c r="CX94" i="39"/>
  <c r="CY94" i="39" s="1"/>
  <c r="CZ94" i="39"/>
  <c r="DA94" i="39" s="1"/>
  <c r="CZ111" i="39"/>
  <c r="DA111" i="39" s="1"/>
  <c r="CX111" i="39"/>
  <c r="CY111" i="39" s="1"/>
  <c r="CZ127" i="39"/>
  <c r="DA127" i="39" s="1"/>
  <c r="CX127" i="39"/>
  <c r="CY127" i="39" s="1"/>
  <c r="CZ7" i="39"/>
  <c r="DA7" i="39" s="1"/>
  <c r="CX7" i="39"/>
  <c r="CY7" i="39" s="1"/>
  <c r="CX100" i="39"/>
  <c r="CY100" i="39" s="1"/>
  <c r="CZ100" i="39"/>
  <c r="DA100" i="39" s="1"/>
  <c r="CX97" i="39"/>
  <c r="CY97" i="39" s="1"/>
  <c r="CZ97" i="39"/>
  <c r="DA97" i="39" s="1"/>
  <c r="CX14" i="39"/>
  <c r="CY14" i="39" s="1"/>
  <c r="CZ14" i="39"/>
  <c r="DA14" i="39" s="1"/>
  <c r="CZ82" i="39"/>
  <c r="DA82" i="39" s="1"/>
  <c r="CX82" i="39"/>
  <c r="CY82" i="39" s="1"/>
  <c r="CZ47" i="39"/>
  <c r="DA47" i="39" s="1"/>
  <c r="CX47" i="39"/>
  <c r="CY47" i="39" s="1"/>
  <c r="CX46" i="39"/>
  <c r="CY46" i="39" s="1"/>
  <c r="CZ46" i="39"/>
  <c r="DA46" i="39" s="1"/>
  <c r="CX117" i="39"/>
  <c r="CY117" i="39" s="1"/>
  <c r="CZ117" i="39"/>
  <c r="DA117" i="39" s="1"/>
  <c r="CX134" i="39"/>
  <c r="CY134" i="39" s="1"/>
  <c r="CZ134" i="39"/>
  <c r="DA134" i="39" s="1"/>
  <c r="CX43" i="39"/>
  <c r="CY43" i="39" s="1"/>
  <c r="CZ43" i="39"/>
  <c r="DA43" i="39" s="1"/>
  <c r="CZ15" i="39"/>
  <c r="DA15" i="39" s="1"/>
  <c r="CX15" i="39"/>
  <c r="CY15" i="39" s="1"/>
  <c r="CZ33" i="39"/>
  <c r="DA33" i="39" s="1"/>
  <c r="CX33" i="39"/>
  <c r="CY33" i="39" s="1"/>
  <c r="CZ49" i="39"/>
  <c r="DA49" i="39" s="1"/>
  <c r="CX49" i="39"/>
  <c r="CY49" i="39" s="1"/>
  <c r="CZ66" i="39"/>
  <c r="DA66" i="39" s="1"/>
  <c r="CX66" i="39"/>
  <c r="CY66" i="39" s="1"/>
  <c r="CX83" i="39"/>
  <c r="CY83" i="39" s="1"/>
  <c r="CZ83" i="39"/>
  <c r="DA83" i="39" s="1"/>
  <c r="CX99" i="39"/>
  <c r="CY99" i="39" s="1"/>
  <c r="CZ99" i="39"/>
  <c r="DA99" i="39" s="1"/>
  <c r="CX116" i="39"/>
  <c r="CY116" i="39" s="1"/>
  <c r="CZ116" i="39"/>
  <c r="DA116" i="39" s="1"/>
  <c r="CX133" i="39"/>
  <c r="CY133" i="39" s="1"/>
  <c r="CZ133" i="39"/>
  <c r="DA133" i="39" s="1"/>
  <c r="T13" i="192"/>
  <c r="E66" i="193"/>
  <c r="M74" i="193"/>
  <c r="Z53" i="192"/>
  <c r="AD53" i="192"/>
  <c r="X53" i="192"/>
  <c r="AF53" i="192"/>
  <c r="AD131" i="192"/>
  <c r="X131" i="192"/>
  <c r="Z131" i="192"/>
  <c r="AF131" i="192"/>
  <c r="AF64" i="192"/>
  <c r="X64" i="192"/>
  <c r="AD64" i="192"/>
  <c r="AB64" i="192"/>
  <c r="Z64" i="192"/>
  <c r="Z137" i="192"/>
  <c r="AF137" i="192"/>
  <c r="AB137" i="192"/>
  <c r="AD137" i="192"/>
  <c r="AF70" i="192"/>
  <c r="AD70" i="192"/>
  <c r="Z70" i="192"/>
  <c r="AB70" i="192"/>
  <c r="AF57" i="192"/>
  <c r="Z57" i="192"/>
  <c r="AB57" i="192"/>
  <c r="AF22" i="192"/>
  <c r="X22" i="192"/>
  <c r="AF35" i="192"/>
  <c r="AD35" i="192"/>
  <c r="AB35" i="192"/>
  <c r="F13" i="192"/>
  <c r="J11" i="192"/>
  <c r="M23" i="193"/>
  <c r="O112" i="193"/>
  <c r="E74" i="193"/>
  <c r="I108" i="193"/>
  <c r="I66" i="193"/>
  <c r="I36" i="193"/>
  <c r="M83" i="114"/>
  <c r="T42" i="192"/>
  <c r="X103" i="192"/>
  <c r="AF123" i="192"/>
  <c r="X123" i="192"/>
  <c r="Z123" i="192"/>
  <c r="AD123" i="192"/>
  <c r="AB61" i="192"/>
  <c r="Z61" i="192"/>
  <c r="AF61" i="192"/>
  <c r="AD61" i="192"/>
  <c r="AF112" i="192"/>
  <c r="Z112" i="192"/>
  <c r="AD112" i="192"/>
  <c r="AB112" i="192"/>
  <c r="Z49" i="192"/>
  <c r="AD49" i="192"/>
  <c r="AF49" i="192"/>
  <c r="AA8" i="192"/>
  <c r="P8" i="192"/>
  <c r="M33" i="114"/>
  <c r="M99" i="114"/>
  <c r="Z31" i="192"/>
  <c r="X70" i="192"/>
  <c r="Z128" i="192"/>
  <c r="AF128" i="192"/>
  <c r="X115" i="192"/>
  <c r="AF115" i="192"/>
  <c r="Z115" i="192"/>
  <c r="AB115" i="192"/>
  <c r="AD57" i="192"/>
  <c r="AF107" i="192"/>
  <c r="Z107" i="192"/>
  <c r="AD107" i="192"/>
  <c r="Z82" i="192"/>
  <c r="AF82" i="192"/>
  <c r="AD82" i="192"/>
  <c r="AG66" i="192"/>
  <c r="V12" i="192"/>
  <c r="V23" i="192"/>
  <c r="AB106" i="192"/>
  <c r="X106" i="192"/>
  <c r="Z106" i="192"/>
  <c r="AF106" i="192"/>
  <c r="AD106" i="192"/>
  <c r="Z39" i="192"/>
  <c r="AD39" i="192"/>
  <c r="AB39" i="192"/>
  <c r="AF39" i="192"/>
  <c r="AD44" i="192"/>
  <c r="AB44" i="192"/>
  <c r="AF44" i="192"/>
  <c r="AD22" i="192"/>
  <c r="AC8" i="192"/>
  <c r="AB22" i="192"/>
  <c r="Z141" i="192"/>
  <c r="AF141" i="192"/>
  <c r="AD141" i="192"/>
  <c r="AF13" i="192"/>
  <c r="X13" i="192"/>
  <c r="AD13" i="192"/>
  <c r="AH8" i="192"/>
  <c r="H19" i="192"/>
  <c r="F12" i="192"/>
  <c r="AG16" i="192"/>
  <c r="H16" i="192" s="1"/>
  <c r="I74" i="193"/>
  <c r="X98" i="192"/>
  <c r="Z98" i="192"/>
  <c r="AD98" i="192"/>
  <c r="AF98" i="192"/>
  <c r="AD103" i="192"/>
  <c r="Z103" i="192"/>
  <c r="AF103" i="192"/>
  <c r="AB87" i="192"/>
  <c r="Z116" i="192"/>
  <c r="AF116" i="192"/>
  <c r="Z99" i="192"/>
  <c r="AF99" i="192"/>
  <c r="AD99" i="192"/>
  <c r="AB131" i="192"/>
  <c r="T12" i="192"/>
  <c r="X116" i="192"/>
  <c r="X57" i="192"/>
  <c r="X52" i="192"/>
  <c r="Z52" i="192"/>
  <c r="AF52" i="192"/>
  <c r="Z90" i="192"/>
  <c r="AF90" i="192"/>
  <c r="X90" i="192"/>
  <c r="AB90" i="192"/>
  <c r="AF95" i="192"/>
  <c r="Z95" i="192"/>
  <c r="AD95" i="192"/>
  <c r="AD27" i="192"/>
  <c r="X27" i="192"/>
  <c r="Z27" i="192"/>
  <c r="AF27" i="192"/>
  <c r="AB52" i="192"/>
  <c r="AF74" i="192"/>
  <c r="Z74" i="192"/>
  <c r="AB123" i="192"/>
  <c r="Z81" i="192"/>
  <c r="AD81" i="192"/>
  <c r="X81" i="192"/>
  <c r="AF81" i="192"/>
  <c r="Z26" i="192"/>
  <c r="AF26" i="192"/>
  <c r="X26" i="192"/>
  <c r="Z87" i="192"/>
  <c r="AD87" i="192"/>
  <c r="AF87" i="192"/>
  <c r="Z18" i="192"/>
  <c r="X18" i="192"/>
  <c r="AF18" i="192"/>
  <c r="AB18" i="192"/>
  <c r="AD18" i="192"/>
  <c r="AB26" i="192"/>
  <c r="AD133" i="192"/>
  <c r="Z133" i="192"/>
  <c r="AF133" i="192"/>
  <c r="X31" i="192"/>
  <c r="AF31" i="192"/>
  <c r="AD31" i="192"/>
  <c r="M86" i="114"/>
  <c r="T18" i="192"/>
  <c r="D12" i="192"/>
  <c r="I70" i="193"/>
  <c r="K74" i="193"/>
  <c r="AB73" i="192"/>
  <c r="Z73" i="192"/>
  <c r="AF73" i="192"/>
  <c r="X73" i="192"/>
  <c r="AD73" i="192"/>
  <c r="AD78" i="192"/>
  <c r="Z78" i="192"/>
  <c r="AF78" i="192"/>
  <c r="AB36" i="192"/>
  <c r="AD120" i="192"/>
  <c r="Z120" i="192"/>
  <c r="AF120" i="192"/>
  <c r="AB120" i="192"/>
  <c r="AF124" i="192"/>
  <c r="AD124" i="192"/>
  <c r="Z124" i="192"/>
  <c r="AF91" i="192"/>
  <c r="Z91" i="192"/>
  <c r="AF65" i="192"/>
  <c r="X65" i="192"/>
  <c r="Z65" i="192"/>
  <c r="AB65" i="192"/>
  <c r="AB81" i="192"/>
  <c r="D18" i="14"/>
  <c r="D11" i="14"/>
  <c r="D15" i="14"/>
  <c r="D12" i="14"/>
  <c r="D10" i="14"/>
  <c r="D17" i="14"/>
  <c r="O137" i="193"/>
  <c r="M82" i="193"/>
  <c r="M52" i="193"/>
  <c r="M17" i="193"/>
  <c r="K134" i="193"/>
  <c r="O33" i="193"/>
  <c r="M38" i="193"/>
  <c r="E134" i="193"/>
  <c r="E137" i="193"/>
  <c r="E30" i="193"/>
  <c r="I134" i="193"/>
  <c r="I96" i="193"/>
  <c r="I33" i="193"/>
  <c r="O30" i="193"/>
  <c r="G137" i="193"/>
  <c r="I30" i="193"/>
  <c r="O134" i="193"/>
  <c r="E96" i="193"/>
  <c r="G35" i="193"/>
  <c r="G82" i="193"/>
  <c r="M137" i="193"/>
  <c r="I82" i="193"/>
  <c r="G44" i="193"/>
  <c r="I17" i="193"/>
  <c r="K89" i="193"/>
  <c r="M8" i="193"/>
  <c r="K138" i="193"/>
  <c r="O138" i="193"/>
  <c r="K73" i="193"/>
  <c r="O73" i="193"/>
  <c r="E73" i="193"/>
  <c r="I73" i="193"/>
  <c r="M73" i="193"/>
  <c r="O113" i="193"/>
  <c r="I113" i="193"/>
  <c r="K113" i="193"/>
  <c r="G113" i="193"/>
  <c r="M113" i="193"/>
  <c r="K44" i="193"/>
  <c r="M44" i="193"/>
  <c r="E44" i="193"/>
  <c r="I44" i="193"/>
  <c r="O77" i="193"/>
  <c r="I77" i="193"/>
  <c r="M77" i="193"/>
  <c r="K77" i="193"/>
  <c r="M26" i="193"/>
  <c r="O26" i="193"/>
  <c r="K26" i="193"/>
  <c r="E56" i="193"/>
  <c r="M56" i="193"/>
  <c r="K56" i="193"/>
  <c r="K92" i="193"/>
  <c r="M92" i="193"/>
  <c r="I92" i="193"/>
  <c r="O92" i="193"/>
  <c r="G26" i="193"/>
  <c r="K136" i="193"/>
  <c r="O136" i="193"/>
  <c r="E92" i="193"/>
  <c r="O50" i="193"/>
  <c r="G92" i="193"/>
  <c r="G75" i="193"/>
  <c r="K94" i="193"/>
  <c r="I94" i="193"/>
  <c r="E94" i="193"/>
  <c r="K38" i="193"/>
  <c r="I38" i="193"/>
  <c r="G38" i="193"/>
  <c r="E38" i="193"/>
  <c r="K123" i="193"/>
  <c r="O123" i="193"/>
  <c r="E123" i="193"/>
  <c r="M123" i="193"/>
  <c r="I123" i="193"/>
  <c r="I50" i="193"/>
  <c r="K50" i="193"/>
  <c r="M115" i="193"/>
  <c r="I115" i="193"/>
  <c r="O79" i="193"/>
  <c r="I79" i="193"/>
  <c r="K79" i="193"/>
  <c r="M79" i="193"/>
  <c r="E79" i="193"/>
  <c r="K127" i="193"/>
  <c r="M127" i="193"/>
  <c r="I127" i="193"/>
  <c r="E127" i="193"/>
  <c r="O127" i="193"/>
  <c r="K75" i="193"/>
  <c r="I75" i="193"/>
  <c r="E75" i="193"/>
  <c r="O75" i="193"/>
  <c r="O115" i="193"/>
  <c r="V127" i="192"/>
  <c r="X104" i="192"/>
  <c r="AD104" i="192"/>
  <c r="AB104" i="192"/>
  <c r="AF104" i="192"/>
  <c r="Z104" i="192"/>
  <c r="X88" i="192"/>
  <c r="AF88" i="192"/>
  <c r="AD88" i="192"/>
  <c r="Z88" i="192"/>
  <c r="AB88" i="192"/>
  <c r="W8" i="192"/>
  <c r="X8" i="192" s="1"/>
  <c r="F18" i="192"/>
  <c r="V10" i="192"/>
  <c r="V24" i="192"/>
  <c r="F24" i="192"/>
  <c r="H5" i="114"/>
  <c r="M69" i="114"/>
  <c r="M123" i="114"/>
  <c r="M48" i="114"/>
  <c r="M60" i="114"/>
  <c r="M56" i="114"/>
  <c r="L63" i="114"/>
  <c r="M28" i="114"/>
  <c r="M15" i="114"/>
  <c r="M122" i="114"/>
  <c r="L13" i="114"/>
  <c r="M52" i="114"/>
  <c r="M44" i="114"/>
  <c r="M107" i="114"/>
  <c r="M132" i="114"/>
  <c r="M23" i="114"/>
  <c r="M85" i="114"/>
  <c r="M98" i="114"/>
  <c r="M127" i="114"/>
  <c r="L20" i="114"/>
  <c r="M115" i="114"/>
  <c r="L6" i="114"/>
  <c r="M139" i="114"/>
  <c r="M118" i="114"/>
  <c r="M68" i="114"/>
  <c r="M31" i="114"/>
  <c r="M72" i="114"/>
  <c r="L129" i="114"/>
  <c r="M19" i="114"/>
  <c r="M77" i="114"/>
  <c r="M110" i="114"/>
  <c r="L105" i="114"/>
  <c r="M82" i="114"/>
  <c r="M119" i="114"/>
  <c r="M102" i="114"/>
  <c r="M90" i="114"/>
  <c r="M93" i="114"/>
  <c r="M126" i="114"/>
  <c r="E81" i="114"/>
  <c r="L81" i="114"/>
  <c r="CI20" i="187"/>
  <c r="CJ20" i="187" s="1"/>
  <c r="CI133" i="187"/>
  <c r="CJ133" i="187" s="1"/>
  <c r="CI105" i="187"/>
  <c r="CJ105" i="187" s="1"/>
  <c r="CI26" i="187"/>
  <c r="CJ26" i="187" s="1"/>
  <c r="CI51" i="187"/>
  <c r="CJ51" i="187" s="1"/>
  <c r="CI76" i="187"/>
  <c r="CJ76" i="187" s="1"/>
  <c r="CI95" i="187"/>
  <c r="CJ95" i="187" s="1"/>
  <c r="CI116" i="187"/>
  <c r="CJ116" i="187" s="1"/>
  <c r="CI13" i="187"/>
  <c r="CJ13" i="187" s="1"/>
  <c r="CI39" i="187"/>
  <c r="CJ39" i="187" s="1"/>
  <c r="CI56" i="187"/>
  <c r="CJ56" i="187" s="1"/>
  <c r="CI92" i="187"/>
  <c r="CJ92" i="187" s="1"/>
  <c r="CI113" i="187"/>
  <c r="CJ113" i="187" s="1"/>
  <c r="CI129" i="187"/>
  <c r="CJ129" i="187" s="1"/>
  <c r="CI14" i="187"/>
  <c r="CJ14" i="187" s="1"/>
  <c r="CI32" i="187"/>
  <c r="CJ32" i="187" s="1"/>
  <c r="CI53" i="187"/>
  <c r="CJ53" i="187" s="1"/>
  <c r="CI70" i="187"/>
  <c r="CJ70" i="187" s="1"/>
  <c r="CI85" i="187"/>
  <c r="CJ85" i="187" s="1"/>
  <c r="CI106" i="187"/>
  <c r="CJ106" i="187" s="1"/>
  <c r="CI122" i="187"/>
  <c r="CJ122" i="187" s="1"/>
  <c r="CI138" i="187"/>
  <c r="CJ138" i="187" s="1"/>
  <c r="CI71" i="187"/>
  <c r="CJ71" i="187" s="1"/>
  <c r="M137" i="114"/>
  <c r="CI15" i="187"/>
  <c r="CJ15" i="187" s="1"/>
  <c r="CI50" i="187"/>
  <c r="CJ50" i="187" s="1"/>
  <c r="CI64" i="187"/>
  <c r="CJ64" i="187" s="1"/>
  <c r="CI16" i="187"/>
  <c r="CJ16" i="187" s="1"/>
  <c r="CI77" i="187"/>
  <c r="CJ77" i="187" s="1"/>
  <c r="CI119" i="187"/>
  <c r="CJ119" i="187" s="1"/>
  <c r="CI135" i="187"/>
  <c r="CJ135" i="187" s="1"/>
  <c r="CI90" i="187"/>
  <c r="CJ90" i="187" s="1"/>
  <c r="CI29" i="187"/>
  <c r="CJ29" i="187" s="1"/>
  <c r="CI40" i="187"/>
  <c r="CJ40" i="187" s="1"/>
  <c r="CI41" i="187"/>
  <c r="CJ41" i="187" s="1"/>
  <c r="CI30" i="187"/>
  <c r="CJ30" i="187" s="1"/>
  <c r="CI55" i="187"/>
  <c r="CJ55" i="187" s="1"/>
  <c r="CI83" i="187"/>
  <c r="CJ83" i="187" s="1"/>
  <c r="CI99" i="187"/>
  <c r="CJ99" i="187" s="1"/>
  <c r="CI120" i="187"/>
  <c r="CJ120" i="187" s="1"/>
  <c r="CI17" i="187"/>
  <c r="CJ17" i="187" s="1"/>
  <c r="CI44" i="187"/>
  <c r="CJ44" i="187" s="1"/>
  <c r="CI60" i="187"/>
  <c r="CJ60" i="187" s="1"/>
  <c r="CI96" i="187"/>
  <c r="CJ96" i="187" s="1"/>
  <c r="CI117" i="187"/>
  <c r="CJ117" i="187" s="1"/>
  <c r="CI18" i="187"/>
  <c r="CJ18" i="187" s="1"/>
  <c r="CI36" i="187"/>
  <c r="CJ36" i="187" s="1"/>
  <c r="CI57" i="187"/>
  <c r="CJ57" i="187" s="1"/>
  <c r="CI74" i="187"/>
  <c r="CJ74" i="187" s="1"/>
  <c r="CI89" i="187"/>
  <c r="CJ89" i="187" s="1"/>
  <c r="CI110" i="187"/>
  <c r="CJ110" i="187" s="1"/>
  <c r="CI126" i="187"/>
  <c r="CJ126" i="187" s="1"/>
  <c r="CI6" i="187"/>
  <c r="CJ6" i="187" s="1"/>
  <c r="CI75" i="187"/>
  <c r="CJ75" i="187" s="1"/>
  <c r="CI33" i="187"/>
  <c r="CJ33" i="187" s="1"/>
  <c r="CI54" i="187"/>
  <c r="CJ54" i="187" s="1"/>
  <c r="CI68" i="187"/>
  <c r="CJ68" i="187" s="1"/>
  <c r="CI65" i="187"/>
  <c r="CJ65" i="187" s="1"/>
  <c r="CI107" i="187"/>
  <c r="CJ107" i="187" s="1"/>
  <c r="CI123" i="187"/>
  <c r="CJ123" i="187" s="1"/>
  <c r="CI37" i="187"/>
  <c r="CJ37" i="187" s="1"/>
  <c r="CI94" i="187"/>
  <c r="CJ94" i="187" s="1"/>
  <c r="CI132" i="187"/>
  <c r="CJ132" i="187" s="1"/>
  <c r="CI34" i="187"/>
  <c r="CJ34" i="187" s="1"/>
  <c r="CI63" i="187"/>
  <c r="CJ63" i="187" s="1"/>
  <c r="CI43" i="187"/>
  <c r="CJ43" i="187" s="1"/>
  <c r="CI59" i="187"/>
  <c r="CJ59" i="187" s="1"/>
  <c r="CI87" i="187"/>
  <c r="CJ87" i="187" s="1"/>
  <c r="CI103" i="187"/>
  <c r="CJ103" i="187" s="1"/>
  <c r="CI124" i="187"/>
  <c r="CJ124" i="187" s="1"/>
  <c r="CI27" i="187"/>
  <c r="CJ27" i="187" s="1"/>
  <c r="CI48" i="187"/>
  <c r="CJ48" i="187" s="1"/>
  <c r="CI84" i="187"/>
  <c r="CJ84" i="187" s="1"/>
  <c r="CI100" i="187"/>
  <c r="CJ100" i="187" s="1"/>
  <c r="CI121" i="187"/>
  <c r="CJ121" i="187" s="1"/>
  <c r="CI137" i="187"/>
  <c r="CJ137" i="187" s="1"/>
  <c r="CI24" i="187"/>
  <c r="CJ24" i="187" s="1"/>
  <c r="CI45" i="187"/>
  <c r="CJ45" i="187" s="1"/>
  <c r="CI61" i="187"/>
  <c r="CJ61" i="187" s="1"/>
  <c r="CI78" i="187"/>
  <c r="CJ78" i="187" s="1"/>
  <c r="CI97" i="187"/>
  <c r="CJ97" i="187" s="1"/>
  <c r="CI114" i="187"/>
  <c r="CJ114" i="187" s="1"/>
  <c r="CI130" i="187"/>
  <c r="CJ130" i="187" s="1"/>
  <c r="CI23" i="187"/>
  <c r="CJ23" i="187" s="1"/>
  <c r="CI22" i="187"/>
  <c r="CJ22" i="187" s="1"/>
  <c r="CI58" i="187"/>
  <c r="CJ58" i="187" s="1"/>
  <c r="CI69" i="187"/>
  <c r="CJ69" i="187" s="1"/>
  <c r="CI111" i="187"/>
  <c r="CJ111" i="187" s="1"/>
  <c r="CI127" i="187"/>
  <c r="CJ127" i="187" s="1"/>
  <c r="CI82" i="187"/>
  <c r="CJ82" i="187" s="1"/>
  <c r="CI98" i="187"/>
  <c r="CJ98" i="187" s="1"/>
  <c r="CI136" i="187"/>
  <c r="CJ136" i="187" s="1"/>
  <c r="CI21" i="187"/>
  <c r="CJ21" i="187" s="1"/>
  <c r="CI38" i="187"/>
  <c r="CJ38" i="187" s="1"/>
  <c r="CW42" i="39"/>
  <c r="L43" i="114"/>
  <c r="CI10" i="187"/>
  <c r="CJ10" i="187" s="1"/>
  <c r="CI79" i="187"/>
  <c r="CJ79" i="187" s="1"/>
  <c r="CI93" i="187"/>
  <c r="CJ93" i="187" s="1"/>
  <c r="CI11" i="187"/>
  <c r="CJ11" i="187" s="1"/>
  <c r="CI47" i="187"/>
  <c r="CJ47" i="187" s="1"/>
  <c r="CI72" i="187"/>
  <c r="CJ72" i="187" s="1"/>
  <c r="CI91" i="187"/>
  <c r="CJ91" i="187" s="1"/>
  <c r="CI108" i="187"/>
  <c r="CJ108" i="187" s="1"/>
  <c r="CI8" i="187"/>
  <c r="CJ8" i="187" s="1"/>
  <c r="CI35" i="187"/>
  <c r="CJ35" i="187" s="1"/>
  <c r="CI52" i="187"/>
  <c r="CJ52" i="187" s="1"/>
  <c r="CI88" i="187"/>
  <c r="CJ88" i="187" s="1"/>
  <c r="CI109" i="187"/>
  <c r="CJ109" i="187" s="1"/>
  <c r="CI125" i="187"/>
  <c r="CJ125" i="187" s="1"/>
  <c r="CI9" i="187"/>
  <c r="CJ9" i="187" s="1"/>
  <c r="CI28" i="187"/>
  <c r="CJ28" i="187" s="1"/>
  <c r="CI49" i="187"/>
  <c r="CJ49" i="187" s="1"/>
  <c r="CI66" i="187"/>
  <c r="CJ66" i="187" s="1"/>
  <c r="CI81" i="187"/>
  <c r="CJ81" i="187" s="1"/>
  <c r="CI101" i="187"/>
  <c r="CJ101" i="187" s="1"/>
  <c r="CI118" i="187"/>
  <c r="CJ118" i="187" s="1"/>
  <c r="CI134" i="187"/>
  <c r="CJ134" i="187" s="1"/>
  <c r="CI67" i="187"/>
  <c r="CJ67" i="187" s="1"/>
  <c r="CI7" i="187"/>
  <c r="CJ7" i="187" s="1"/>
  <c r="M95" i="114"/>
  <c r="CI46" i="187"/>
  <c r="CJ46" i="187" s="1"/>
  <c r="CI73" i="187"/>
  <c r="CJ73" i="187" s="1"/>
  <c r="CI115" i="187"/>
  <c r="CJ115" i="187" s="1"/>
  <c r="CI131" i="187"/>
  <c r="CJ131" i="187" s="1"/>
  <c r="CI86" i="187"/>
  <c r="CJ86" i="187" s="1"/>
  <c r="CI102" i="187"/>
  <c r="CJ102" i="187" s="1"/>
  <c r="CI25" i="187"/>
  <c r="CJ25" i="187" s="1"/>
  <c r="J5" i="114"/>
  <c r="K5" i="114" s="1"/>
  <c r="M134" i="114"/>
  <c r="M138" i="114"/>
  <c r="M130" i="114"/>
  <c r="M133" i="114"/>
  <c r="M120" i="114"/>
  <c r="M113" i="114"/>
  <c r="M117" i="114"/>
  <c r="M121" i="114"/>
  <c r="M112" i="114"/>
  <c r="M128" i="114"/>
  <c r="M88" i="114"/>
  <c r="M96" i="114"/>
  <c r="M104" i="114"/>
  <c r="M100" i="114"/>
  <c r="M84" i="114"/>
  <c r="M71" i="114"/>
  <c r="M70" i="114"/>
  <c r="M66" i="114"/>
  <c r="M67" i="114"/>
  <c r="M75" i="114"/>
  <c r="M79" i="114"/>
  <c r="M78" i="114"/>
  <c r="M50" i="114"/>
  <c r="M46" i="114"/>
  <c r="M54" i="114"/>
  <c r="M49" i="114"/>
  <c r="S5" i="114"/>
  <c r="O5" i="114"/>
  <c r="M45" i="114"/>
  <c r="M58" i="114"/>
  <c r="M62" i="114"/>
  <c r="M61" i="114"/>
  <c r="M40" i="114"/>
  <c r="M34" i="114"/>
  <c r="M38" i="114"/>
  <c r="M25" i="114"/>
  <c r="M29" i="114"/>
  <c r="M11" i="114"/>
  <c r="M7" i="114"/>
  <c r="E45" i="193"/>
  <c r="E14" i="193"/>
  <c r="M116" i="193"/>
  <c r="E18" i="193"/>
  <c r="I116" i="193"/>
  <c r="O74" i="193"/>
  <c r="H5" i="225"/>
  <c r="D5" i="225"/>
  <c r="AX6" i="207"/>
  <c r="X138" i="192"/>
  <c r="AB138" i="192"/>
  <c r="Z138" i="192"/>
  <c r="AF138" i="192"/>
  <c r="AD138" i="192"/>
  <c r="Z71" i="192"/>
  <c r="X71" i="192"/>
  <c r="AD71" i="192"/>
  <c r="AB71" i="192"/>
  <c r="AF71" i="192"/>
  <c r="Z54" i="192"/>
  <c r="AD54" i="192"/>
  <c r="X54" i="192"/>
  <c r="AB54" i="192"/>
  <c r="AF54" i="192"/>
  <c r="Z19" i="192"/>
  <c r="AF19" i="192"/>
  <c r="AB19" i="192"/>
  <c r="X19" i="192"/>
  <c r="AD19" i="192"/>
  <c r="Z14" i="192"/>
  <c r="AD14" i="192"/>
  <c r="X14" i="192"/>
  <c r="AB14" i="192"/>
  <c r="AF14" i="192"/>
  <c r="Z130" i="192"/>
  <c r="X130" i="192"/>
  <c r="AF130" i="192"/>
  <c r="AD130" i="192"/>
  <c r="AB130" i="192"/>
  <c r="Z114" i="192"/>
  <c r="AB114" i="192"/>
  <c r="X114" i="192"/>
  <c r="AF114" i="192"/>
  <c r="AD114" i="192"/>
  <c r="AF89" i="192"/>
  <c r="Z89" i="192"/>
  <c r="AD89" i="192"/>
  <c r="X89" i="192"/>
  <c r="AB89" i="192"/>
  <c r="X59" i="192"/>
  <c r="AF59" i="192"/>
  <c r="AB59" i="192"/>
  <c r="AD59" i="192"/>
  <c r="Z25" i="192"/>
  <c r="AB25" i="192"/>
  <c r="AF25" i="192"/>
  <c r="X25" i="192"/>
  <c r="AD25" i="192"/>
  <c r="Z11" i="192"/>
  <c r="AD11" i="192"/>
  <c r="AB11" i="192"/>
  <c r="AF11" i="192"/>
  <c r="X11" i="192"/>
  <c r="Z134" i="192"/>
  <c r="AB134" i="192"/>
  <c r="X134" i="192"/>
  <c r="AD134" i="192"/>
  <c r="AF134" i="192"/>
  <c r="Z117" i="192"/>
  <c r="AB117" i="192"/>
  <c r="X117" i="192"/>
  <c r="AF117" i="192"/>
  <c r="AD117" i="192"/>
  <c r="X83" i="192"/>
  <c r="AB83" i="192"/>
  <c r="AF83" i="192"/>
  <c r="Z83" i="192"/>
  <c r="AD83" i="192"/>
  <c r="X67" i="192"/>
  <c r="AD67" i="192"/>
  <c r="AF67" i="192"/>
  <c r="AB67" i="192"/>
  <c r="Z67" i="192"/>
  <c r="X50" i="192"/>
  <c r="Z50" i="192"/>
  <c r="AF50" i="192"/>
  <c r="AD50" i="192"/>
  <c r="AB50" i="192"/>
  <c r="AF58" i="192"/>
  <c r="X58" i="192"/>
  <c r="AD58" i="192"/>
  <c r="Z58" i="192"/>
  <c r="AB58" i="192"/>
  <c r="X32" i="192"/>
  <c r="AF32" i="192"/>
  <c r="Z32" i="192"/>
  <c r="AD32" i="192"/>
  <c r="AB32" i="192"/>
  <c r="X135" i="192"/>
  <c r="Z135" i="192"/>
  <c r="AF135" i="192"/>
  <c r="AB135" i="192"/>
  <c r="AD135" i="192"/>
  <c r="Z118" i="192"/>
  <c r="AF118" i="192"/>
  <c r="X118" i="192"/>
  <c r="AB118" i="192"/>
  <c r="AD118" i="192"/>
  <c r="X97" i="192"/>
  <c r="AF97" i="192"/>
  <c r="Z97" i="192"/>
  <c r="AD97" i="192"/>
  <c r="AB97" i="192"/>
  <c r="X51" i="192"/>
  <c r="Z51" i="192"/>
  <c r="AD51" i="192"/>
  <c r="AF51" i="192"/>
  <c r="AB51" i="192"/>
  <c r="Z33" i="192"/>
  <c r="X33" i="192"/>
  <c r="AF33" i="192"/>
  <c r="AD33" i="192"/>
  <c r="X129" i="192"/>
  <c r="Z129" i="192"/>
  <c r="AF129" i="192"/>
  <c r="AD129" i="192"/>
  <c r="AB129" i="192"/>
  <c r="X113" i="192"/>
  <c r="AB113" i="192"/>
  <c r="Z113" i="192"/>
  <c r="AF113" i="192"/>
  <c r="AD113" i="192"/>
  <c r="X79" i="192"/>
  <c r="AF79" i="192"/>
  <c r="AB79" i="192"/>
  <c r="Z79" i="192"/>
  <c r="AD79" i="192"/>
  <c r="Z62" i="192"/>
  <c r="AD62" i="192"/>
  <c r="AB62" i="192"/>
  <c r="X62" i="192"/>
  <c r="AF62" i="192"/>
  <c r="Z45" i="192"/>
  <c r="AD45" i="192"/>
  <c r="AB45" i="192"/>
  <c r="X45" i="192"/>
  <c r="AF45" i="192"/>
  <c r="Z41" i="192"/>
  <c r="X41" i="192"/>
  <c r="AF41" i="192"/>
  <c r="AD41" i="192"/>
  <c r="AB41" i="192"/>
  <c r="Z28" i="192"/>
  <c r="AF28" i="192"/>
  <c r="X28" i="192"/>
  <c r="AD28" i="192"/>
  <c r="AB28" i="192"/>
  <c r="Z139" i="192"/>
  <c r="AB139" i="192"/>
  <c r="AD139" i="192"/>
  <c r="X139" i="192"/>
  <c r="AF139" i="192"/>
  <c r="X126" i="192"/>
  <c r="Z126" i="192"/>
  <c r="AB126" i="192"/>
  <c r="AD126" i="192"/>
  <c r="AF126" i="192"/>
  <c r="Z110" i="192"/>
  <c r="X110" i="192"/>
  <c r="AD110" i="192"/>
  <c r="AB110" i="192"/>
  <c r="AF110" i="192"/>
  <c r="X80" i="192"/>
  <c r="Z80" i="192"/>
  <c r="AD80" i="192"/>
  <c r="AB80" i="192"/>
  <c r="AF80" i="192"/>
  <c r="Z15" i="192"/>
  <c r="AB15" i="192"/>
  <c r="AF15" i="192"/>
  <c r="AD15" i="192"/>
  <c r="Z125" i="192"/>
  <c r="AF125" i="192"/>
  <c r="AD125" i="192"/>
  <c r="AB125" i="192"/>
  <c r="X125" i="192"/>
  <c r="Z109" i="192"/>
  <c r="X109" i="192"/>
  <c r="AF109" i="192"/>
  <c r="AD109" i="192"/>
  <c r="AB109" i="192"/>
  <c r="X75" i="192"/>
  <c r="AF75" i="192"/>
  <c r="Z75" i="192"/>
  <c r="AB75" i="192"/>
  <c r="AD75" i="192"/>
  <c r="Z121" i="192"/>
  <c r="AB121" i="192"/>
  <c r="X121" i="192"/>
  <c r="AF121" i="192"/>
  <c r="AD121" i="192"/>
  <c r="X37" i="192"/>
  <c r="AF37" i="192"/>
  <c r="Z37" i="192"/>
  <c r="AD37" i="192"/>
  <c r="AB37" i="192"/>
  <c r="X105" i="192"/>
  <c r="AF105" i="192"/>
  <c r="AD105" i="192"/>
  <c r="AB105" i="192"/>
  <c r="Z93" i="192"/>
  <c r="AF93" i="192"/>
  <c r="X93" i="192"/>
  <c r="AD93" i="192"/>
  <c r="AB93" i="192"/>
  <c r="AF72" i="192"/>
  <c r="Z72" i="192"/>
  <c r="AD72" i="192"/>
  <c r="X72" i="192"/>
  <c r="AB72" i="192"/>
  <c r="Z55" i="192"/>
  <c r="AF55" i="192"/>
  <c r="AD55" i="192"/>
  <c r="AB55" i="192"/>
  <c r="X55" i="192"/>
  <c r="Z38" i="192"/>
  <c r="AD38" i="192"/>
  <c r="AB38" i="192"/>
  <c r="AF38" i="192"/>
  <c r="AB20" i="192"/>
  <c r="AD20" i="192"/>
  <c r="Z20" i="192"/>
  <c r="AF20" i="192"/>
  <c r="X20" i="192"/>
  <c r="D23" i="192"/>
  <c r="H127" i="192"/>
  <c r="T82" i="192"/>
  <c r="D13" i="192"/>
  <c r="H13" i="192"/>
  <c r="T99" i="192"/>
  <c r="H99" i="192"/>
  <c r="V89" i="192"/>
  <c r="H89" i="192"/>
  <c r="T89" i="192"/>
  <c r="F89" i="192"/>
  <c r="J89" i="192"/>
  <c r="D89" i="192"/>
  <c r="T25" i="192"/>
  <c r="H25" i="192"/>
  <c r="V25" i="192"/>
  <c r="J25" i="192"/>
  <c r="F25" i="192"/>
  <c r="D25" i="192"/>
  <c r="F96" i="192"/>
  <c r="J96" i="192"/>
  <c r="H96" i="192"/>
  <c r="V87" i="192"/>
  <c r="T87" i="192"/>
  <c r="J87" i="192"/>
  <c r="F87" i="192"/>
  <c r="H87" i="192"/>
  <c r="D87" i="192"/>
  <c r="J39" i="192"/>
  <c r="T39" i="192"/>
  <c r="H39" i="192"/>
  <c r="V39" i="192"/>
  <c r="F39" i="192"/>
  <c r="V106" i="192"/>
  <c r="F106" i="192"/>
  <c r="H106" i="192"/>
  <c r="J106" i="192"/>
  <c r="T106" i="192"/>
  <c r="V91" i="192"/>
  <c r="H91" i="192"/>
  <c r="T91" i="192"/>
  <c r="D91" i="192"/>
  <c r="F91" i="192"/>
  <c r="F36" i="192"/>
  <c r="J36" i="192"/>
  <c r="T36" i="192"/>
  <c r="V36" i="192"/>
  <c r="H36" i="192"/>
  <c r="D36" i="192"/>
  <c r="H104" i="192"/>
  <c r="V104" i="192"/>
  <c r="T104" i="192"/>
  <c r="D104" i="192"/>
  <c r="J104" i="192"/>
  <c r="F104" i="192"/>
  <c r="F90" i="192"/>
  <c r="J90" i="192"/>
  <c r="D90" i="192"/>
  <c r="F30" i="192"/>
  <c r="V30" i="192"/>
  <c r="J30" i="192"/>
  <c r="D30" i="192"/>
  <c r="T17" i="192"/>
  <c r="F17" i="192"/>
  <c r="H17" i="192"/>
  <c r="D17" i="192"/>
  <c r="J17" i="192"/>
  <c r="N84" i="192"/>
  <c r="L16" i="192"/>
  <c r="AG8" i="186"/>
  <c r="AW8" i="186"/>
  <c r="AQ8" i="186"/>
  <c r="AV15" i="186"/>
  <c r="AG15" i="186"/>
  <c r="D4" i="14"/>
  <c r="D75" i="14"/>
  <c r="D16" i="14"/>
  <c r="D35" i="14"/>
  <c r="D13" i="14"/>
  <c r="D19" i="14"/>
  <c r="C21" i="14"/>
  <c r="D9" i="14"/>
  <c r="D3" i="14"/>
  <c r="D5" i="14"/>
  <c r="D38" i="14"/>
  <c r="D34" i="14"/>
  <c r="D32" i="14"/>
  <c r="F5" i="225"/>
  <c r="M36" i="193"/>
  <c r="O120" i="193"/>
  <c r="O29" i="193"/>
  <c r="I112" i="193"/>
  <c r="E86" i="193"/>
  <c r="M86" i="193"/>
  <c r="O86" i="193"/>
  <c r="G86" i="193"/>
  <c r="K86" i="193"/>
  <c r="C13" i="193"/>
  <c r="K57" i="193"/>
  <c r="M57" i="193"/>
  <c r="G57" i="193"/>
  <c r="E57" i="193"/>
  <c r="O57" i="193"/>
  <c r="I57" i="193"/>
  <c r="J5" i="193"/>
  <c r="G42" i="193"/>
  <c r="M42" i="193"/>
  <c r="E42" i="193"/>
  <c r="K42" i="193"/>
  <c r="O42" i="193"/>
  <c r="I42" i="193"/>
  <c r="E49" i="193"/>
  <c r="K49" i="193"/>
  <c r="O49" i="193"/>
  <c r="I49" i="193"/>
  <c r="G49" i="193"/>
  <c r="M49" i="193"/>
  <c r="G12" i="193"/>
  <c r="I12" i="193"/>
  <c r="K12" i="193"/>
  <c r="M12" i="193"/>
  <c r="O12" i="193"/>
  <c r="E12" i="193"/>
  <c r="E102" i="193"/>
  <c r="I102" i="193"/>
  <c r="G102" i="193"/>
  <c r="K102" i="193"/>
  <c r="M102" i="193"/>
  <c r="O59" i="193"/>
  <c r="M67" i="193"/>
  <c r="G67" i="193"/>
  <c r="I67" i="193"/>
  <c r="E67" i="193"/>
  <c r="K67" i="193"/>
  <c r="N5" i="193"/>
  <c r="P81" i="193"/>
  <c r="M81" i="193" s="1"/>
  <c r="M83" i="193"/>
  <c r="I83" i="193"/>
  <c r="G83" i="193"/>
  <c r="O83" i="193"/>
  <c r="E83" i="193"/>
  <c r="E139" i="193"/>
  <c r="G139" i="193"/>
  <c r="I139" i="193"/>
  <c r="M139" i="193"/>
  <c r="K139" i="193"/>
  <c r="O139" i="193"/>
  <c r="C129" i="193"/>
  <c r="C105" i="193"/>
  <c r="G64" i="193"/>
  <c r="M64" i="193"/>
  <c r="O64" i="193"/>
  <c r="I64" i="193"/>
  <c r="E64" i="193"/>
  <c r="P63" i="193"/>
  <c r="G63" i="193" s="1"/>
  <c r="G51" i="193"/>
  <c r="O51" i="193"/>
  <c r="E51" i="193"/>
  <c r="K51" i="193"/>
  <c r="E16" i="193"/>
  <c r="O16" i="193"/>
  <c r="K16" i="193"/>
  <c r="G16" i="193"/>
  <c r="M16" i="193"/>
  <c r="C6" i="193"/>
  <c r="M120" i="193"/>
  <c r="G120" i="193"/>
  <c r="K120" i="193"/>
  <c r="I120" i="193"/>
  <c r="M112" i="193"/>
  <c r="K112" i="193"/>
  <c r="G112" i="193"/>
  <c r="G99" i="193"/>
  <c r="O99" i="193"/>
  <c r="M99" i="193"/>
  <c r="K99" i="193"/>
  <c r="E99" i="193"/>
  <c r="G70" i="193"/>
  <c r="M70" i="193"/>
  <c r="K70" i="193"/>
  <c r="O70" i="193"/>
  <c r="K61" i="193"/>
  <c r="M61" i="193"/>
  <c r="I61" i="193"/>
  <c r="E61" i="193"/>
  <c r="O61" i="193"/>
  <c r="G61" i="193"/>
  <c r="C43" i="193"/>
  <c r="D5" i="193"/>
  <c r="O37" i="193"/>
  <c r="G37" i="193"/>
  <c r="M37" i="193"/>
  <c r="E37" i="193"/>
  <c r="I37" i="193"/>
  <c r="L5" i="193"/>
  <c r="G60" i="193"/>
  <c r="E60" i="193"/>
  <c r="I60" i="193"/>
  <c r="O60" i="193"/>
  <c r="K60" i="193"/>
  <c r="M53" i="193"/>
  <c r="O53" i="193"/>
  <c r="I53" i="193"/>
  <c r="K53" i="193"/>
  <c r="G53" i="193"/>
  <c r="G122" i="193"/>
  <c r="K122" i="193"/>
  <c r="E122" i="193"/>
  <c r="M122" i="193"/>
  <c r="O122" i="193"/>
  <c r="O110" i="193"/>
  <c r="E110" i="193"/>
  <c r="G110" i="193"/>
  <c r="I110" i="193"/>
  <c r="K110" i="193"/>
  <c r="M110" i="193"/>
  <c r="M89" i="193"/>
  <c r="E89" i="193"/>
  <c r="G89" i="193"/>
  <c r="O89" i="193"/>
  <c r="G59" i="193"/>
  <c r="E59" i="193"/>
  <c r="M59" i="193"/>
  <c r="K59" i="193"/>
  <c r="K21" i="193"/>
  <c r="G21" i="193"/>
  <c r="O21" i="193"/>
  <c r="P20" i="193"/>
  <c r="E20" i="193" s="1"/>
  <c r="E21" i="193"/>
  <c r="M21" i="193"/>
  <c r="H5" i="193"/>
  <c r="O124" i="193"/>
  <c r="M124" i="193"/>
  <c r="K124" i="193"/>
  <c r="G124" i="193"/>
  <c r="M103" i="193"/>
  <c r="O103" i="193"/>
  <c r="I103" i="193"/>
  <c r="K103" i="193"/>
  <c r="G103" i="193"/>
  <c r="E103" i="193"/>
  <c r="K87" i="193"/>
  <c r="G87" i="193"/>
  <c r="M87" i="193"/>
  <c r="O87" i="193"/>
  <c r="O31" i="193"/>
  <c r="E31" i="193"/>
  <c r="G31" i="193"/>
  <c r="M31" i="193"/>
  <c r="I31" i="193"/>
  <c r="K31" i="193"/>
  <c r="M9" i="193"/>
  <c r="K9" i="193"/>
  <c r="I9" i="193"/>
  <c r="G9" i="193"/>
  <c r="O9" i="193"/>
  <c r="E9" i="193"/>
  <c r="O81" i="193"/>
  <c r="G117" i="193"/>
  <c r="O117" i="193"/>
  <c r="K117" i="193"/>
  <c r="I117" i="193"/>
  <c r="E117" i="193"/>
  <c r="I15" i="193"/>
  <c r="E15" i="193"/>
  <c r="G15" i="193"/>
  <c r="K15" i="193"/>
  <c r="O15" i="193"/>
  <c r="E131" i="193"/>
  <c r="M131" i="193"/>
  <c r="O131" i="193"/>
  <c r="P129" i="193"/>
  <c r="I129" i="193" s="1"/>
  <c r="K131" i="193"/>
  <c r="G131" i="193"/>
  <c r="O126" i="193"/>
  <c r="M126" i="193"/>
  <c r="K126" i="193"/>
  <c r="E126" i="193"/>
  <c r="G126" i="193"/>
  <c r="O118" i="193"/>
  <c r="I118" i="193"/>
  <c r="M118" i="193"/>
  <c r="G118" i="193"/>
  <c r="E118" i="193"/>
  <c r="K118" i="193"/>
  <c r="K93" i="193"/>
  <c r="E93" i="193"/>
  <c r="O93" i="193"/>
  <c r="G93" i="193"/>
  <c r="M93" i="193"/>
  <c r="G76" i="193"/>
  <c r="E76" i="193"/>
  <c r="O76" i="193"/>
  <c r="K76" i="193"/>
  <c r="M68" i="193"/>
  <c r="G68" i="193"/>
  <c r="E68" i="193"/>
  <c r="K68" i="193"/>
  <c r="C63" i="193"/>
  <c r="M55" i="193"/>
  <c r="I55" i="193"/>
  <c r="K55" i="193"/>
  <c r="O55" i="193"/>
  <c r="G55" i="193"/>
  <c r="E55" i="193"/>
  <c r="M34" i="193"/>
  <c r="K34" i="193"/>
  <c r="P32" i="193"/>
  <c r="G32" i="193" s="1"/>
  <c r="E34" i="193"/>
  <c r="O34" i="193"/>
  <c r="I34" i="193"/>
  <c r="G34" i="193"/>
  <c r="E25" i="193"/>
  <c r="G25" i="193"/>
  <c r="M25" i="193"/>
  <c r="O25" i="193"/>
  <c r="K25" i="193"/>
  <c r="I25" i="193"/>
  <c r="C20" i="193"/>
  <c r="G11" i="193"/>
  <c r="E11" i="193"/>
  <c r="O11" i="193"/>
  <c r="M11" i="193"/>
  <c r="K11" i="193"/>
  <c r="G133" i="193"/>
  <c r="M133" i="193"/>
  <c r="O133" i="193"/>
  <c r="I133" i="193"/>
  <c r="K133" i="193"/>
  <c r="E133" i="193"/>
  <c r="O128" i="193"/>
  <c r="E128" i="193"/>
  <c r="M128" i="193"/>
  <c r="I128" i="193"/>
  <c r="G128" i="193"/>
  <c r="G95" i="193"/>
  <c r="K95" i="193"/>
  <c r="M95" i="193"/>
  <c r="E87" i="193"/>
  <c r="M78" i="193"/>
  <c r="O78" i="193"/>
  <c r="G78" i="193"/>
  <c r="K78" i="193"/>
  <c r="O45" i="193"/>
  <c r="G45" i="193"/>
  <c r="P43" i="193"/>
  <c r="K43" i="193" s="1"/>
  <c r="K45" i="193"/>
  <c r="I45" i="193"/>
  <c r="K23" i="193"/>
  <c r="G23" i="193"/>
  <c r="E23" i="193"/>
  <c r="G22" i="193"/>
  <c r="I22" i="193"/>
  <c r="E22" i="193"/>
  <c r="M22" i="193"/>
  <c r="O22" i="193"/>
  <c r="K22" i="193"/>
  <c r="I121" i="193"/>
  <c r="M121" i="193"/>
  <c r="G121" i="193"/>
  <c r="E121" i="193"/>
  <c r="K121" i="193"/>
  <c r="E98" i="193"/>
  <c r="M98" i="193"/>
  <c r="I98" i="193"/>
  <c r="G98" i="193"/>
  <c r="K98" i="193"/>
  <c r="I62" i="193"/>
  <c r="M62" i="193"/>
  <c r="E62" i="193"/>
  <c r="K62" i="193"/>
  <c r="G62" i="193"/>
  <c r="O62" i="193"/>
  <c r="O88" i="193"/>
  <c r="G88" i="193"/>
  <c r="I88" i="193"/>
  <c r="K88" i="193"/>
  <c r="E88" i="193"/>
  <c r="M117" i="193"/>
  <c r="M15" i="193"/>
  <c r="O98" i="193"/>
  <c r="E48" i="193"/>
  <c r="G48" i="193"/>
  <c r="M48" i="193"/>
  <c r="I48" i="193"/>
  <c r="K48" i="193"/>
  <c r="O46" i="193"/>
  <c r="G46" i="193"/>
  <c r="E46" i="193"/>
  <c r="K46" i="193"/>
  <c r="I46" i="193"/>
  <c r="O68" i="193"/>
  <c r="E78" i="193"/>
  <c r="G69" i="193"/>
  <c r="M69" i="193"/>
  <c r="I69" i="193"/>
  <c r="O69" i="193"/>
  <c r="K69" i="193"/>
  <c r="E69" i="193"/>
  <c r="O135" i="193"/>
  <c r="M135" i="193"/>
  <c r="G135" i="193"/>
  <c r="E135" i="193"/>
  <c r="K135" i="193"/>
  <c r="I124" i="193"/>
  <c r="M106" i="193"/>
  <c r="E106" i="193"/>
  <c r="P105" i="193"/>
  <c r="E105" i="193" s="1"/>
  <c r="I106" i="193"/>
  <c r="G106" i="193"/>
  <c r="O106" i="193"/>
  <c r="E101" i="193"/>
  <c r="G101" i="193"/>
  <c r="M101" i="193"/>
  <c r="O101" i="193"/>
  <c r="K101" i="193"/>
  <c r="I95" i="193"/>
  <c r="G85" i="193"/>
  <c r="O85" i="193"/>
  <c r="I85" i="193"/>
  <c r="M85" i="193"/>
  <c r="E85" i="193"/>
  <c r="K85" i="193"/>
  <c r="I76" i="193"/>
  <c r="M72" i="193"/>
  <c r="E72" i="193"/>
  <c r="G72" i="193"/>
  <c r="K72" i="193"/>
  <c r="O72" i="193"/>
  <c r="I51" i="193"/>
  <c r="C32" i="193"/>
  <c r="K29" i="193"/>
  <c r="E29" i="193"/>
  <c r="G29" i="193"/>
  <c r="M29" i="193"/>
  <c r="I23" i="193"/>
  <c r="K7" i="193"/>
  <c r="M7" i="193"/>
  <c r="I7" i="193"/>
  <c r="E7" i="193"/>
  <c r="P6" i="193"/>
  <c r="M6" i="193" s="1"/>
  <c r="O7" i="193"/>
  <c r="G7" i="193"/>
  <c r="G116" i="193"/>
  <c r="K116" i="193"/>
  <c r="O116" i="193"/>
  <c r="G108" i="193"/>
  <c r="K108" i="193"/>
  <c r="O108" i="193"/>
  <c r="M108" i="193"/>
  <c r="G91" i="193"/>
  <c r="I91" i="193"/>
  <c r="E91" i="193"/>
  <c r="M91" i="193"/>
  <c r="O91" i="193"/>
  <c r="K91" i="193"/>
  <c r="C81" i="193"/>
  <c r="G66" i="193"/>
  <c r="O66" i="193"/>
  <c r="K66" i="193"/>
  <c r="E53" i="193"/>
  <c r="K40" i="193"/>
  <c r="M40" i="193"/>
  <c r="I40" i="193"/>
  <c r="E40" i="193"/>
  <c r="G40" i="193"/>
  <c r="O40" i="193"/>
  <c r="K36" i="193"/>
  <c r="O36" i="193"/>
  <c r="G36" i="193"/>
  <c r="M18" i="193"/>
  <c r="I18" i="193"/>
  <c r="K18" i="193"/>
  <c r="G18" i="193"/>
  <c r="M14" i="193"/>
  <c r="P13" i="193"/>
  <c r="M13" i="193" s="1"/>
  <c r="O14" i="193"/>
  <c r="G14" i="193"/>
  <c r="K14" i="193"/>
  <c r="K37" i="193"/>
  <c r="F127" i="192"/>
  <c r="D19" i="192"/>
  <c r="T19" i="192"/>
  <c r="H18" i="192"/>
  <c r="F11" i="192"/>
  <c r="H11" i="192"/>
  <c r="H10" i="192"/>
  <c r="D10" i="192"/>
  <c r="T73" i="192"/>
  <c r="H73" i="192"/>
  <c r="J73" i="192"/>
  <c r="D73" i="192"/>
  <c r="F73" i="192"/>
  <c r="T47" i="192"/>
  <c r="V47" i="192"/>
  <c r="D47" i="192"/>
  <c r="J47" i="192"/>
  <c r="F47" i="192"/>
  <c r="AG46" i="192"/>
  <c r="H47" i="192"/>
  <c r="D18" i="192"/>
  <c r="V18" i="192"/>
  <c r="V11" i="192"/>
  <c r="AG9" i="192"/>
  <c r="H93" i="192"/>
  <c r="F93" i="192"/>
  <c r="J93" i="192"/>
  <c r="D93" i="192"/>
  <c r="V93" i="192"/>
  <c r="J82" i="192"/>
  <c r="H82" i="192"/>
  <c r="F82" i="192"/>
  <c r="D82" i="192"/>
  <c r="J65" i="192"/>
  <c r="T65" i="192"/>
  <c r="F65" i="192"/>
  <c r="H65" i="192"/>
  <c r="D65" i="192"/>
  <c r="V46" i="192"/>
  <c r="J18" i="192"/>
  <c r="J10" i="192"/>
  <c r="H132" i="192"/>
  <c r="D132" i="192"/>
  <c r="J132" i="192"/>
  <c r="V132" i="192"/>
  <c r="F132" i="192"/>
  <c r="T132" i="192"/>
  <c r="H85" i="192"/>
  <c r="V85" i="192"/>
  <c r="T85" i="192"/>
  <c r="AG84" i="192"/>
  <c r="J85" i="192"/>
  <c r="F85" i="192"/>
  <c r="D85" i="192"/>
  <c r="H61" i="192"/>
  <c r="F61" i="192"/>
  <c r="D61" i="192"/>
  <c r="J61" i="192"/>
  <c r="T61" i="192"/>
  <c r="AG108" i="192"/>
  <c r="V108" i="192" s="1"/>
  <c r="T127" i="192"/>
  <c r="J127" i="192"/>
  <c r="T128" i="192"/>
  <c r="J122" i="192"/>
  <c r="F128" i="192"/>
  <c r="J128" i="192"/>
  <c r="D128" i="192"/>
  <c r="H128" i="192"/>
  <c r="D35" i="192"/>
  <c r="V35" i="192"/>
  <c r="F35" i="192"/>
  <c r="H35" i="192"/>
  <c r="T35" i="192"/>
  <c r="T9" i="192"/>
  <c r="J9" i="192"/>
  <c r="H9" i="192"/>
  <c r="D9" i="192"/>
  <c r="F9" i="192"/>
  <c r="V9" i="192"/>
  <c r="F122" i="192"/>
  <c r="D122" i="192"/>
  <c r="H122" i="192"/>
  <c r="H66" i="192"/>
  <c r="D66" i="192"/>
  <c r="V66" i="192"/>
  <c r="F66" i="192"/>
  <c r="J16" i="192"/>
  <c r="F16" i="192"/>
  <c r="D16" i="192"/>
  <c r="T16" i="192"/>
  <c r="V16" i="192"/>
  <c r="V122" i="192"/>
  <c r="J108" i="192"/>
  <c r="T108" i="192"/>
  <c r="N23" i="192"/>
  <c r="L23" i="192"/>
  <c r="M8" i="192"/>
  <c r="N35" i="192"/>
  <c r="L35" i="192"/>
  <c r="L108" i="192"/>
  <c r="AG131" i="186"/>
  <c r="AS15" i="186"/>
  <c r="AQ131" i="186"/>
  <c r="AV131" i="186"/>
  <c r="AX8" i="186"/>
  <c r="AT107" i="186"/>
  <c r="AV65" i="186"/>
  <c r="AU8" i="186"/>
  <c r="AW45" i="186"/>
  <c r="AW22" i="186"/>
  <c r="AR131" i="186"/>
  <c r="AU22" i="186"/>
  <c r="AX45" i="186"/>
  <c r="AG45" i="186"/>
  <c r="AW65" i="186"/>
  <c r="AQ22" i="186"/>
  <c r="AG65" i="186"/>
  <c r="AV107" i="186"/>
  <c r="AT83" i="186"/>
  <c r="AU34" i="186"/>
  <c r="AV83" i="186"/>
  <c r="AT8" i="186"/>
  <c r="AG22" i="186"/>
  <c r="AX15" i="186"/>
  <c r="AX22" i="186"/>
  <c r="AX34" i="186"/>
  <c r="AR8" i="186"/>
  <c r="AU65" i="186"/>
  <c r="AU45" i="186"/>
  <c r="AQ34" i="186"/>
  <c r="AV34" i="186"/>
  <c r="AW83" i="186"/>
  <c r="AT65" i="186"/>
  <c r="AR22" i="186"/>
  <c r="AS45" i="186"/>
  <c r="AS22" i="186"/>
  <c r="AW34" i="186"/>
  <c r="AT34" i="186"/>
  <c r="AR15" i="186"/>
  <c r="AU131" i="186"/>
  <c r="AW131" i="186"/>
  <c r="AG34" i="186"/>
  <c r="AG83" i="186"/>
  <c r="AX83" i="186"/>
  <c r="AX131" i="186"/>
  <c r="AQ6" i="186"/>
  <c r="AW107" i="186"/>
  <c r="AX107" i="186"/>
  <c r="AP131" i="186"/>
  <c r="AU6" i="186"/>
  <c r="AG107" i="186"/>
  <c r="AX6" i="186"/>
  <c r="AX65" i="186"/>
  <c r="AT6" i="186"/>
  <c r="AV22" i="186"/>
  <c r="AQ65" i="186"/>
  <c r="AP65" i="186"/>
  <c r="AT22" i="186"/>
  <c r="AR34" i="186"/>
  <c r="AT45" i="186"/>
  <c r="AU15" i="186"/>
  <c r="AU107" i="186"/>
  <c r="AS65" i="186"/>
  <c r="AU83" i="186"/>
  <c r="AS83" i="186"/>
  <c r="AG6" i="186"/>
  <c r="BH6" i="186" s="1"/>
  <c r="BI6" i="186" s="1"/>
  <c r="AQ83" i="186"/>
  <c r="AQ107" i="186"/>
  <c r="AR83" i="186"/>
  <c r="AV6" i="186"/>
  <c r="AR65" i="186"/>
  <c r="AS6" i="186"/>
  <c r="AQ45" i="186"/>
  <c r="AW6" i="186"/>
  <c r="AV8" i="186"/>
  <c r="AS107" i="186"/>
  <c r="AS34" i="186"/>
  <c r="AT131" i="186"/>
  <c r="AR107" i="186"/>
  <c r="AW15" i="186"/>
  <c r="AI15" i="186"/>
  <c r="AR6" i="186"/>
  <c r="AS131" i="186"/>
  <c r="AS8" i="186"/>
  <c r="AV45" i="186"/>
  <c r="AR45" i="186"/>
  <c r="AP83" i="186"/>
  <c r="AL15" i="186"/>
  <c r="AY103" i="186"/>
  <c r="AQ15" i="186"/>
  <c r="AP34" i="186"/>
  <c r="AT15" i="186"/>
  <c r="AY91" i="186"/>
  <c r="AE15" i="186"/>
  <c r="AI34" i="186"/>
  <c r="AH131" i="186"/>
  <c r="AP107" i="186"/>
  <c r="AP45" i="186"/>
  <c r="AY108" i="186"/>
  <c r="AY29" i="186"/>
  <c r="AY12" i="186"/>
  <c r="AY117" i="186"/>
  <c r="AY102" i="186"/>
  <c r="AF22" i="186"/>
  <c r="AY136" i="186"/>
  <c r="AF34" i="186"/>
  <c r="AN15" i="186"/>
  <c r="AN34" i="186"/>
  <c r="AK34" i="186"/>
  <c r="AY72" i="186"/>
  <c r="AY112" i="186"/>
  <c r="AY86" i="186"/>
  <c r="AI131" i="186"/>
  <c r="AY101" i="186"/>
  <c r="AY73" i="186"/>
  <c r="AK15" i="186"/>
  <c r="AN22" i="186"/>
  <c r="AY92" i="186"/>
  <c r="AY24" i="186"/>
  <c r="AY38" i="186"/>
  <c r="AY126" i="186"/>
  <c r="AY133" i="186"/>
  <c r="AY19" i="186"/>
  <c r="AJ15" i="186"/>
  <c r="AY32" i="186"/>
  <c r="AY53" i="186"/>
  <c r="AY98" i="186"/>
  <c r="AY78" i="186"/>
  <c r="AY31" i="186"/>
  <c r="AY93" i="186"/>
  <c r="AY114" i="186"/>
  <c r="AY104" i="186"/>
  <c r="AY135" i="186"/>
  <c r="AY44" i="186"/>
  <c r="AK83" i="186"/>
  <c r="AC65" i="186"/>
  <c r="AY111" i="186"/>
  <c r="AH107" i="186"/>
  <c r="AH45" i="186"/>
  <c r="AY75" i="186"/>
  <c r="AY141" i="186"/>
  <c r="AY21" i="186"/>
  <c r="AY138" i="186"/>
  <c r="AY56" i="186"/>
  <c r="AY74" i="186"/>
  <c r="AY60" i="186"/>
  <c r="AI65" i="186"/>
  <c r="AY69" i="186"/>
  <c r="AY40" i="186"/>
  <c r="AY17" i="186"/>
  <c r="AY25" i="186"/>
  <c r="AY13" i="186"/>
  <c r="AY134" i="186"/>
  <c r="AN45" i="186"/>
  <c r="AC22" i="186"/>
  <c r="AJ34" i="186"/>
  <c r="AE45" i="186"/>
  <c r="AP15" i="186"/>
  <c r="AD15" i="186"/>
  <c r="AY71" i="186"/>
  <c r="AO8" i="186"/>
  <c r="AJ131" i="186"/>
  <c r="AY139" i="186"/>
  <c r="AY82" i="186"/>
  <c r="AY140" i="186"/>
  <c r="AY137" i="186"/>
  <c r="AY23" i="186"/>
  <c r="AY116" i="186"/>
  <c r="AY14" i="186"/>
  <c r="AY33" i="186"/>
  <c r="AY97" i="186"/>
  <c r="AY95" i="186"/>
  <c r="AY129" i="186"/>
  <c r="AY81" i="186"/>
  <c r="AY51" i="186"/>
  <c r="AY123" i="186"/>
  <c r="AY67" i="186"/>
  <c r="AY16" i="186"/>
  <c r="AY11" i="186"/>
  <c r="AY124" i="186"/>
  <c r="AM45" i="186"/>
  <c r="AY127" i="186"/>
  <c r="AY125" i="186"/>
  <c r="AY70" i="186"/>
  <c r="AY113" i="186"/>
  <c r="AY89" i="186"/>
  <c r="AJ45" i="186"/>
  <c r="AK131" i="186"/>
  <c r="AY55" i="186"/>
  <c r="AY94" i="186"/>
  <c r="AK65" i="186"/>
  <c r="AY96" i="186"/>
  <c r="AY27" i="186"/>
  <c r="AY39" i="186"/>
  <c r="AY77" i="186"/>
  <c r="AY48" i="186"/>
  <c r="AN107" i="186"/>
  <c r="AF83" i="186"/>
  <c r="AY30" i="186"/>
  <c r="AY118" i="186"/>
  <c r="AM131" i="186"/>
  <c r="AY63" i="186"/>
  <c r="AY120" i="186"/>
  <c r="AY128" i="186"/>
  <c r="AY79" i="186"/>
  <c r="AY99" i="186"/>
  <c r="AY87" i="186"/>
  <c r="AY28" i="186"/>
  <c r="AY106" i="186"/>
  <c r="AY76" i="186"/>
  <c r="AY88" i="186"/>
  <c r="AY61" i="186"/>
  <c r="AY47" i="186"/>
  <c r="AY20" i="186"/>
  <c r="AE22" i="186"/>
  <c r="AY109" i="186"/>
  <c r="AC107" i="186"/>
  <c r="AD45" i="186"/>
  <c r="AY49" i="186"/>
  <c r="AF65" i="186"/>
  <c r="AF107" i="186"/>
  <c r="AH83" i="186"/>
  <c r="AY105" i="186"/>
  <c r="AY62" i="186"/>
  <c r="AN131" i="186"/>
  <c r="AJ107" i="186"/>
  <c r="AL131" i="186"/>
  <c r="AO6" i="186"/>
  <c r="AO15" i="186"/>
  <c r="AL22" i="186"/>
  <c r="AH8" i="186"/>
  <c r="AH6" i="186"/>
  <c r="BH7" i="186" s="1"/>
  <c r="BI7" i="186" s="1"/>
  <c r="AM34" i="186"/>
  <c r="AM107" i="186"/>
  <c r="AY43" i="186"/>
  <c r="AE34" i="186"/>
  <c r="AO65" i="186"/>
  <c r="AY50" i="186"/>
  <c r="AC15" i="186"/>
  <c r="AH15" i="186"/>
  <c r="AE8" i="186"/>
  <c r="AE6" i="186"/>
  <c r="BH4" i="186" s="1"/>
  <c r="BI4" i="186" s="1"/>
  <c r="AL34" i="186"/>
  <c r="AH22" i="186"/>
  <c r="AC6" i="186"/>
  <c r="BH2" i="186" s="1"/>
  <c r="BI2" i="186" s="1"/>
  <c r="AC8" i="186"/>
  <c r="AP6" i="186"/>
  <c r="AP8" i="186"/>
  <c r="AI8" i="186"/>
  <c r="AI6" i="186"/>
  <c r="BH8" i="186" s="1"/>
  <c r="BI8" i="186" s="1"/>
  <c r="AO34" i="186"/>
  <c r="AJ22" i="186"/>
  <c r="AO45" i="186"/>
  <c r="AL45" i="186"/>
  <c r="AH34" i="186"/>
  <c r="AY35" i="186"/>
  <c r="AN65" i="186"/>
  <c r="AY80" i="186"/>
  <c r="AD83" i="186"/>
  <c r="AD107" i="186"/>
  <c r="AJ8" i="186"/>
  <c r="AJ6" i="186"/>
  <c r="BH9" i="186" s="1"/>
  <c r="BI9" i="186" s="1"/>
  <c r="AY132" i="186"/>
  <c r="AD131" i="186"/>
  <c r="AY119" i="186"/>
  <c r="AY57" i="186"/>
  <c r="AM8" i="186"/>
  <c r="AM6" i="186"/>
  <c r="AK107" i="186"/>
  <c r="AI107" i="186"/>
  <c r="AY100" i="186"/>
  <c r="AM65" i="186"/>
  <c r="AY9" i="186"/>
  <c r="AY85" i="186"/>
  <c r="AN8" i="186"/>
  <c r="AN6" i="186"/>
  <c r="AY130" i="186"/>
  <c r="AY110" i="186"/>
  <c r="AJ65" i="186"/>
  <c r="AY52" i="186"/>
  <c r="AY54" i="186"/>
  <c r="AJ83" i="186"/>
  <c r="AH65" i="186"/>
  <c r="AY26" i="186"/>
  <c r="AI83" i="186"/>
  <c r="AK8" i="186"/>
  <c r="AK6" i="186"/>
  <c r="BH10" i="186" s="1"/>
  <c r="BI10" i="186" s="1"/>
  <c r="AF15" i="186"/>
  <c r="AF45" i="186"/>
  <c r="AY41" i="186"/>
  <c r="AN83" i="186"/>
  <c r="AY64" i="186"/>
  <c r="AD65" i="186"/>
  <c r="AY68" i="186"/>
  <c r="AM15" i="186"/>
  <c r="AC131" i="186"/>
  <c r="AK22" i="186"/>
  <c r="AF8" i="186"/>
  <c r="AF6" i="186"/>
  <c r="BH5" i="186" s="1"/>
  <c r="BI5" i="186" s="1"/>
  <c r="AD8" i="186"/>
  <c r="AD6" i="186"/>
  <c r="BH3" i="186" s="1"/>
  <c r="BI3" i="186" s="1"/>
  <c r="AI45" i="186"/>
  <c r="AD34" i="186"/>
  <c r="AY122" i="186"/>
  <c r="AY18" i="186"/>
  <c r="AY46" i="186"/>
  <c r="AC45" i="186"/>
  <c r="AC83" i="186"/>
  <c r="AY84" i="186"/>
  <c r="AM83" i="186"/>
  <c r="AY121" i="186"/>
  <c r="AO22" i="186"/>
  <c r="AL8" i="186"/>
  <c r="AL6" i="186"/>
  <c r="BH11" i="186" s="1"/>
  <c r="BI11" i="186" s="1"/>
  <c r="AF131" i="186"/>
  <c r="AI22" i="186"/>
  <c r="AY37" i="186"/>
  <c r="AK45" i="186"/>
  <c r="AY10" i="186"/>
  <c r="AY36" i="186"/>
  <c r="AC34" i="186"/>
  <c r="AL65" i="186"/>
  <c r="AL107" i="186"/>
  <c r="AY59" i="186"/>
  <c r="AO83" i="186"/>
  <c r="AY66" i="186"/>
  <c r="AE65" i="186"/>
  <c r="AO107" i="186"/>
  <c r="AE83" i="186"/>
  <c r="AY42" i="186"/>
  <c r="AY115" i="186"/>
  <c r="AO131" i="186"/>
  <c r="AE107" i="186"/>
  <c r="AP22" i="186"/>
  <c r="AE131" i="186"/>
  <c r="AY90" i="186"/>
  <c r="AM22" i="186"/>
  <c r="AL83" i="186"/>
  <c r="AD22" i="186"/>
  <c r="AY58" i="186"/>
  <c r="AI45" i="228"/>
  <c r="AK15" i="228"/>
  <c r="X8" i="228"/>
  <c r="AG65" i="228"/>
  <c r="AH45" i="228"/>
  <c r="AC65" i="228"/>
  <c r="AI22" i="228"/>
  <c r="AL131" i="228"/>
  <c r="AM139" i="228"/>
  <c r="AM137" i="228"/>
  <c r="AF131" i="228"/>
  <c r="Z131" i="228"/>
  <c r="X22" i="228"/>
  <c r="AD22" i="228"/>
  <c r="AG45" i="228"/>
  <c r="AC45" i="228"/>
  <c r="AG34" i="228"/>
  <c r="AE22" i="228"/>
  <c r="AD131" i="228"/>
  <c r="AM78" i="228"/>
  <c r="AF45" i="228"/>
  <c r="AM50" i="228"/>
  <c r="AE131" i="228"/>
  <c r="AB131" i="228"/>
  <c r="AG131" i="228"/>
  <c r="Y131" i="228"/>
  <c r="AI131" i="228"/>
  <c r="AC131" i="228"/>
  <c r="V131" i="228"/>
  <c r="AH131" i="228"/>
  <c r="AJ131" i="228"/>
  <c r="AH22" i="228"/>
  <c r="Z15" i="228"/>
  <c r="AM141" i="228"/>
  <c r="X131" i="228"/>
  <c r="AM69" i="228"/>
  <c r="AM48" i="228"/>
  <c r="AE45" i="228"/>
  <c r="AC34" i="228"/>
  <c r="AB15" i="228"/>
  <c r="W131" i="228"/>
  <c r="Z34" i="228"/>
  <c r="X34" i="228"/>
  <c r="Z45" i="228"/>
  <c r="W22" i="228"/>
  <c r="AL34" i="228"/>
  <c r="AJ34" i="228"/>
  <c r="AB45" i="228"/>
  <c r="AB22" i="228"/>
  <c r="AE65" i="228"/>
  <c r="V34" i="228"/>
  <c r="AC6" i="228"/>
  <c r="AM140" i="228"/>
  <c r="AM114" i="228"/>
  <c r="AM82" i="228"/>
  <c r="AM72" i="228"/>
  <c r="AM63" i="228"/>
  <c r="AM54" i="228"/>
  <c r="AJ45" i="228"/>
  <c r="AM27" i="228"/>
  <c r="AG22" i="228"/>
  <c r="AE34" i="228"/>
  <c r="Z107" i="228"/>
  <c r="AM135" i="228"/>
  <c r="AM26" i="228"/>
  <c r="AM52" i="228"/>
  <c r="AM106" i="228"/>
  <c r="AM98" i="228"/>
  <c r="AD83" i="228"/>
  <c r="Y65" i="228"/>
  <c r="AM70" i="228"/>
  <c r="W15" i="228"/>
  <c r="AM136" i="228"/>
  <c r="AM58" i="228"/>
  <c r="AM138" i="228"/>
  <c r="AM74" i="228"/>
  <c r="AC107" i="228"/>
  <c r="AM103" i="228"/>
  <c r="AM60" i="228"/>
  <c r="AH83" i="228"/>
  <c r="AF6" i="228"/>
  <c r="AM105" i="228"/>
  <c r="AM126" i="228"/>
  <c r="AM133" i="228"/>
  <c r="V107" i="228"/>
  <c r="AM122" i="228"/>
  <c r="X45" i="228"/>
  <c r="AF107" i="228"/>
  <c r="AM81" i="228"/>
  <c r="AF83" i="228"/>
  <c r="AB65" i="228"/>
  <c r="X6" i="228"/>
  <c r="AU6" i="228" s="1"/>
  <c r="AV6" i="228" s="1"/>
  <c r="AE6" i="228"/>
  <c r="AU11" i="228" s="1"/>
  <c r="AV11" i="228" s="1"/>
  <c r="AC22" i="228"/>
  <c r="AM118" i="228"/>
  <c r="AM116" i="228"/>
  <c r="AM36" i="228"/>
  <c r="AM119" i="228"/>
  <c r="AD34" i="228"/>
  <c r="AL6" i="228"/>
  <c r="AU17" i="228" s="1"/>
  <c r="AV17" i="228" s="1"/>
  <c r="AG15" i="228"/>
  <c r="AM91" i="228"/>
  <c r="AC15" i="228"/>
  <c r="AM86" i="228"/>
  <c r="AJ15" i="228"/>
  <c r="Z6" i="228"/>
  <c r="AU4" i="228" s="1"/>
  <c r="AV4" i="228" s="1"/>
  <c r="AU7" i="228"/>
  <c r="AV7" i="228" s="1"/>
  <c r="AM104" i="228"/>
  <c r="AM110" i="228"/>
  <c r="AA22" i="228"/>
  <c r="AE107" i="228"/>
  <c r="AG107" i="228"/>
  <c r="AE83" i="228"/>
  <c r="AM92" i="228"/>
  <c r="AL22" i="228"/>
  <c r="AM111" i="228"/>
  <c r="AI34" i="228"/>
  <c r="AA65" i="228"/>
  <c r="AK83" i="228"/>
  <c r="AM112" i="228"/>
  <c r="AG6" i="228"/>
  <c r="AM79" i="228"/>
  <c r="AM89" i="228"/>
  <c r="AM87" i="228"/>
  <c r="W65" i="228"/>
  <c r="AM75" i="228"/>
  <c r="AM71" i="228"/>
  <c r="AM67" i="228"/>
  <c r="AJ65" i="228"/>
  <c r="AD45" i="228"/>
  <c r="AF34" i="228"/>
  <c r="AM33" i="228"/>
  <c r="AM25" i="228"/>
  <c r="AM134" i="228"/>
  <c r="AL65" i="228"/>
  <c r="AF65" i="228"/>
  <c r="AC83" i="228"/>
  <c r="AM95" i="228"/>
  <c r="AH107" i="228"/>
  <c r="AL107" i="228"/>
  <c r="AM115" i="228"/>
  <c r="AE15" i="228"/>
  <c r="AM21" i="228"/>
  <c r="AH34" i="228"/>
  <c r="AM20" i="228"/>
  <c r="AF8" i="228"/>
  <c r="AM102" i="228"/>
  <c r="AM99" i="228"/>
  <c r="AB107" i="228"/>
  <c r="AM127" i="228"/>
  <c r="AM121" i="228"/>
  <c r="AM117" i="228"/>
  <c r="AM129" i="228"/>
  <c r="AM17" i="228"/>
  <c r="AH15" i="228"/>
  <c r="AI6" i="228"/>
  <c r="AU13" i="228" s="1"/>
  <c r="AV13" i="228" s="1"/>
  <c r="AI8" i="228"/>
  <c r="AA83" i="228"/>
  <c r="AK22" i="228"/>
  <c r="AM12" i="228"/>
  <c r="V15" i="228"/>
  <c r="AM16" i="228"/>
  <c r="AK65" i="228"/>
  <c r="AB8" i="228"/>
  <c r="AB6" i="228"/>
  <c r="AU10" i="228" s="1"/>
  <c r="AV10" i="228" s="1"/>
  <c r="AM53" i="228"/>
  <c r="AD8" i="228"/>
  <c r="AD6" i="228"/>
  <c r="AF15" i="228"/>
  <c r="AK131" i="228"/>
  <c r="AM10" i="228"/>
  <c r="AM43" i="228"/>
  <c r="AM56" i="228"/>
  <c r="AM88" i="228"/>
  <c r="AM132" i="228"/>
  <c r="Y45" i="228"/>
  <c r="AM46" i="228"/>
  <c r="W45" i="228"/>
  <c r="AM55" i="228"/>
  <c r="AM24" i="228"/>
  <c r="AM62" i="228"/>
  <c r="AI65" i="228"/>
  <c r="AM96" i="228"/>
  <c r="AJ107" i="228"/>
  <c r="AM28" i="228"/>
  <c r="AM128" i="228"/>
  <c r="Z22" i="228"/>
  <c r="AA131" i="228"/>
  <c r="AM9" i="228"/>
  <c r="V8" i="228"/>
  <c r="AL15" i="228"/>
  <c r="V6" i="228"/>
  <c r="AV2" i="228" s="1"/>
  <c r="AM125" i="228"/>
  <c r="V83" i="228"/>
  <c r="AM101" i="228"/>
  <c r="AL83" i="228"/>
  <c r="X83" i="228"/>
  <c r="AM90" i="228"/>
  <c r="X65" i="228"/>
  <c r="AM80" i="228"/>
  <c r="AM61" i="228"/>
  <c r="AL45" i="228"/>
  <c r="AM37" i="228"/>
  <c r="AM31" i="228"/>
  <c r="V22" i="228"/>
  <c r="AM23" i="228"/>
  <c r="AM97" i="228"/>
  <c r="AG83" i="228"/>
  <c r="AM68" i="228"/>
  <c r="AD65" i="228"/>
  <c r="AI83" i="228"/>
  <c r="X107" i="228"/>
  <c r="AM130" i="228"/>
  <c r="AB34" i="228"/>
  <c r="AM35" i="228"/>
  <c r="W34" i="228"/>
  <c r="X15" i="228"/>
  <c r="AM100" i="228"/>
  <c r="AM124" i="228"/>
  <c r="Y22" i="228"/>
  <c r="AM120" i="228"/>
  <c r="AM18" i="228"/>
  <c r="AM39" i="228"/>
  <c r="AM51" i="228"/>
  <c r="AE8" i="228"/>
  <c r="AK45" i="228"/>
  <c r="Z8" i="228"/>
  <c r="AM42" i="228"/>
  <c r="AM94" i="228"/>
  <c r="AM49" i="228"/>
  <c r="AM44" i="228"/>
  <c r="W107" i="228"/>
  <c r="AM108" i="228"/>
  <c r="AF22" i="228"/>
  <c r="AM30" i="228"/>
  <c r="AJ22" i="228"/>
  <c r="W6" i="228"/>
  <c r="AU5" i="228" s="1"/>
  <c r="AV5" i="228" s="1"/>
  <c r="W8" i="228"/>
  <c r="AM14" i="228"/>
  <c r="AH8" i="228"/>
  <c r="AH6" i="228"/>
  <c r="AM47" i="228"/>
  <c r="AJ8" i="228"/>
  <c r="AJ6" i="228"/>
  <c r="AU15" i="228" s="1"/>
  <c r="AV15" i="228" s="1"/>
  <c r="AM41" i="228"/>
  <c r="AI15" i="228"/>
  <c r="AD107" i="228"/>
  <c r="AM93" i="228"/>
  <c r="Z83" i="228"/>
  <c r="AB83" i="228"/>
  <c r="V65" i="228"/>
  <c r="AM66" i="228"/>
  <c r="AM77" i="228"/>
  <c r="Z65" i="228"/>
  <c r="AM73" i="228"/>
  <c r="AM64" i="228"/>
  <c r="AM59" i="228"/>
  <c r="V45" i="228"/>
  <c r="Y34" i="228"/>
  <c r="AM40" i="228"/>
  <c r="AM29" i="228"/>
  <c r="AK8" i="228"/>
  <c r="AK6" i="228"/>
  <c r="AI107" i="228"/>
  <c r="Y83" i="228"/>
  <c r="AM85" i="228"/>
  <c r="AM84" i="228"/>
  <c r="W83" i="228"/>
  <c r="AM76" i="228"/>
  <c r="AH65" i="228"/>
  <c r="AM123" i="228"/>
  <c r="AM32" i="228"/>
  <c r="AJ83" i="228"/>
  <c r="Y107" i="228"/>
  <c r="AM109" i="228"/>
  <c r="AM113" i="228"/>
  <c r="Y6" i="228"/>
  <c r="AU3" i="228" s="1"/>
  <c r="AV3" i="228" s="1"/>
  <c r="Y8" i="228"/>
  <c r="AM38" i="228"/>
  <c r="Y15" i="228"/>
  <c r="AD15" i="228"/>
  <c r="AK107" i="228"/>
  <c r="AK34" i="228"/>
  <c r="AL8" i="228"/>
  <c r="AA107" i="228"/>
  <c r="AM57" i="228"/>
  <c r="AG8" i="228"/>
  <c r="AA34" i="228"/>
  <c r="AA45" i="228"/>
  <c r="AM13" i="228"/>
  <c r="AC8" i="228"/>
  <c r="AA15" i="228"/>
  <c r="AM19" i="228"/>
  <c r="AA8" i="228"/>
  <c r="AA6" i="228"/>
  <c r="AM11" i="228"/>
  <c r="D74" i="14"/>
  <c r="D81" i="14"/>
  <c r="D71" i="14"/>
  <c r="D78" i="14"/>
  <c r="D77" i="14"/>
  <c r="D73" i="14"/>
  <c r="D72" i="14"/>
  <c r="D80" i="14"/>
  <c r="D76" i="14"/>
  <c r="D40" i="14"/>
  <c r="D28" i="14"/>
  <c r="D33" i="14"/>
  <c r="D31" i="14"/>
  <c r="C50" i="14"/>
  <c r="D30" i="14"/>
  <c r="D39" i="14"/>
  <c r="D27" i="14"/>
  <c r="H39" i="14"/>
  <c r="D37" i="14"/>
  <c r="D29" i="14"/>
  <c r="I5" i="114"/>
  <c r="CF5" i="187"/>
  <c r="CG5" i="187" s="1"/>
  <c r="CH5" i="187" s="1"/>
  <c r="AS5" i="222"/>
  <c r="AT5" i="222" s="1"/>
  <c r="F25" i="222" s="1"/>
  <c r="F5" i="114"/>
  <c r="C85" i="162" s="1"/>
  <c r="T63" i="114"/>
  <c r="U63" i="114" s="1"/>
  <c r="CF31" i="187"/>
  <c r="CG31" i="187" s="1"/>
  <c r="CH31" i="187" s="1"/>
  <c r="AS8" i="222"/>
  <c r="G32" i="114"/>
  <c r="CF62" i="187"/>
  <c r="CG62" i="187" s="1"/>
  <c r="CH62" i="187" s="1"/>
  <c r="AS10" i="222"/>
  <c r="G63" i="114"/>
  <c r="CF104" i="187"/>
  <c r="CG104" i="187" s="1"/>
  <c r="CH104" i="187" s="1"/>
  <c r="AS12" i="222"/>
  <c r="G105" i="114"/>
  <c r="T13" i="114"/>
  <c r="BK6" i="222" s="1"/>
  <c r="CF80" i="187"/>
  <c r="CG80" i="187" s="1"/>
  <c r="CH80" i="187" s="1"/>
  <c r="AS11" i="222"/>
  <c r="G81" i="114"/>
  <c r="CF128" i="187"/>
  <c r="CG128" i="187" s="1"/>
  <c r="CH128" i="187" s="1"/>
  <c r="AS13" i="222"/>
  <c r="G129" i="114"/>
  <c r="CF12" i="187"/>
  <c r="CG12" i="187" s="1"/>
  <c r="CH12" i="187" s="1"/>
  <c r="G13" i="114"/>
  <c r="AS6" i="222"/>
  <c r="CF19" i="187"/>
  <c r="CG19" i="187" s="1"/>
  <c r="CH19" i="187" s="1"/>
  <c r="G20" i="114"/>
  <c r="AS7" i="222"/>
  <c r="CF42" i="187"/>
  <c r="CG42" i="187" s="1"/>
  <c r="CH42" i="187" s="1"/>
  <c r="AS9" i="222"/>
  <c r="G43" i="114"/>
  <c r="AA6" i="222"/>
  <c r="C36" i="222" s="1"/>
  <c r="AA10" i="222"/>
  <c r="AB10" i="222" s="1"/>
  <c r="E13" i="114"/>
  <c r="E63" i="114"/>
  <c r="CW62" i="39"/>
  <c r="CW5" i="39"/>
  <c r="AA5" i="222"/>
  <c r="T6" i="114"/>
  <c r="E6" i="114"/>
  <c r="M6" i="114" s="1"/>
  <c r="AA11" i="222"/>
  <c r="AB11" i="222" s="1"/>
  <c r="AA9" i="222"/>
  <c r="AB9" i="222" s="1"/>
  <c r="T43" i="114"/>
  <c r="BK9" i="222" s="1"/>
  <c r="T81" i="114"/>
  <c r="U81" i="114" s="1"/>
  <c r="CW80" i="39"/>
  <c r="E43" i="114"/>
  <c r="CW104" i="39"/>
  <c r="T105" i="114"/>
  <c r="AA12" i="222"/>
  <c r="E105" i="114"/>
  <c r="CW128" i="39"/>
  <c r="AA13" i="222"/>
  <c r="E129" i="114"/>
  <c r="T129" i="114"/>
  <c r="CW31" i="39"/>
  <c r="AA8" i="222"/>
  <c r="E32" i="114"/>
  <c r="T32" i="114"/>
  <c r="CW19" i="39"/>
  <c r="D5" i="114"/>
  <c r="T20" i="114"/>
  <c r="E20" i="114"/>
  <c r="AA7" i="222"/>
  <c r="I20" i="193" l="1"/>
  <c r="T23" i="192"/>
  <c r="F23" i="192"/>
  <c r="H23" i="192"/>
  <c r="M81" i="114"/>
  <c r="CZ31" i="39"/>
  <c r="DA31" i="39" s="1"/>
  <c r="CX31" i="39"/>
  <c r="CY31" i="39" s="1"/>
  <c r="CZ104" i="39"/>
  <c r="DA104" i="39" s="1"/>
  <c r="CX104" i="39"/>
  <c r="CY104" i="39" s="1"/>
  <c r="CZ42" i="39"/>
  <c r="DA42" i="39" s="1"/>
  <c r="CX42" i="39"/>
  <c r="CY42" i="39" s="1"/>
  <c r="CZ80" i="39"/>
  <c r="DA80" i="39" s="1"/>
  <c r="CX80" i="39"/>
  <c r="CY80" i="39" s="1"/>
  <c r="CZ5" i="39"/>
  <c r="DA5" i="39" s="1"/>
  <c r="CX5" i="39"/>
  <c r="CY5" i="39" s="1"/>
  <c r="CX62" i="39"/>
  <c r="CY62" i="39" s="1"/>
  <c r="CZ62" i="39"/>
  <c r="DA62" i="39" s="1"/>
  <c r="CX19" i="39"/>
  <c r="CY19" i="39" s="1"/>
  <c r="CZ19" i="39"/>
  <c r="DA19" i="39" s="1"/>
  <c r="CZ128" i="39"/>
  <c r="DA128" i="39" s="1"/>
  <c r="CX128" i="39"/>
  <c r="CY128" i="39" s="1"/>
  <c r="AF8" i="192"/>
  <c r="AJ4" i="192"/>
  <c r="AD8" i="192"/>
  <c r="T66" i="192"/>
  <c r="J66" i="192"/>
  <c r="AB8" i="192"/>
  <c r="AI34" i="114"/>
  <c r="F108" i="192"/>
  <c r="Z8" i="192"/>
  <c r="M129" i="114"/>
  <c r="M32" i="114"/>
  <c r="M20" i="114"/>
  <c r="M105" i="114"/>
  <c r="CI42" i="187"/>
  <c r="CJ42" i="187" s="1"/>
  <c r="CI128" i="187"/>
  <c r="CJ128" i="187" s="1"/>
  <c r="CI80" i="187"/>
  <c r="CJ80" i="187" s="1"/>
  <c r="CI62" i="187"/>
  <c r="CJ62" i="187" s="1"/>
  <c r="CI19" i="187"/>
  <c r="CJ19" i="187" s="1"/>
  <c r="CI12" i="187"/>
  <c r="CJ12" i="187" s="1"/>
  <c r="CI104" i="187"/>
  <c r="CJ104" i="187" s="1"/>
  <c r="CI5" i="187"/>
  <c r="CJ5" i="187" s="1"/>
  <c r="CI31" i="187"/>
  <c r="CJ31" i="187" s="1"/>
  <c r="M63" i="114"/>
  <c r="M43" i="114"/>
  <c r="M13" i="114"/>
  <c r="O20" i="193"/>
  <c r="K129" i="193"/>
  <c r="G101" i="14"/>
  <c r="E43" i="193"/>
  <c r="M105" i="193"/>
  <c r="E6" i="193"/>
  <c r="E13" i="193"/>
  <c r="K105" i="193"/>
  <c r="O32" i="193"/>
  <c r="I32" i="193"/>
  <c r="M32" i="193"/>
  <c r="E129" i="193"/>
  <c r="K81" i="193"/>
  <c r="O105" i="193"/>
  <c r="G105" i="193"/>
  <c r="I105" i="193"/>
  <c r="M43" i="193"/>
  <c r="O63" i="193"/>
  <c r="M20" i="193"/>
  <c r="M63" i="193"/>
  <c r="C5" i="193"/>
  <c r="P5" i="193"/>
  <c r="M5" i="193" s="1"/>
  <c r="G6" i="193"/>
  <c r="K6" i="193"/>
  <c r="O6" i="193"/>
  <c r="O43" i="193"/>
  <c r="E63" i="193"/>
  <c r="G129" i="193"/>
  <c r="O129" i="193"/>
  <c r="M129" i="193"/>
  <c r="K32" i="193"/>
  <c r="E32" i="193"/>
  <c r="E81" i="193"/>
  <c r="O13" i="193"/>
  <c r="K13" i="193"/>
  <c r="G13" i="193"/>
  <c r="I13" i="193"/>
  <c r="G43" i="193"/>
  <c r="I43" i="193"/>
  <c r="K63" i="193"/>
  <c r="I6" i="193"/>
  <c r="G20" i="193"/>
  <c r="K20" i="193"/>
  <c r="I63" i="193"/>
  <c r="G81" i="193"/>
  <c r="I81" i="193"/>
  <c r="D84" i="192"/>
  <c r="T84" i="192"/>
  <c r="F84" i="192"/>
  <c r="V84" i="192"/>
  <c r="H84" i="192"/>
  <c r="J84" i="192"/>
  <c r="T46" i="192"/>
  <c r="F46" i="192"/>
  <c r="H46" i="192"/>
  <c r="D46" i="192"/>
  <c r="J46" i="192"/>
  <c r="D108" i="192"/>
  <c r="H108" i="192"/>
  <c r="AG8" i="192"/>
  <c r="V8" i="192" s="1"/>
  <c r="N8" i="192"/>
  <c r="L8" i="192"/>
  <c r="AG7" i="186"/>
  <c r="AW7" i="186"/>
  <c r="AX7" i="186"/>
  <c r="AT7" i="186"/>
  <c r="AU7" i="186"/>
  <c r="AQ7" i="186"/>
  <c r="AV7" i="186"/>
  <c r="AR7" i="186"/>
  <c r="AS7" i="186"/>
  <c r="AY107" i="186"/>
  <c r="AY45" i="186"/>
  <c r="AY83" i="186"/>
  <c r="AY65" i="186"/>
  <c r="AM7" i="186"/>
  <c r="AY15" i="186"/>
  <c r="AY34" i="186"/>
  <c r="AF7" i="186"/>
  <c r="AK7" i="186"/>
  <c r="AH7" i="186"/>
  <c r="AY8" i="186"/>
  <c r="AY22" i="186"/>
  <c r="AC7" i="186"/>
  <c r="AD7" i="186"/>
  <c r="AY131" i="186"/>
  <c r="AJ7" i="186"/>
  <c r="AI7" i="186"/>
  <c r="AE7" i="186"/>
  <c r="AO7" i="186"/>
  <c r="AL7" i="186"/>
  <c r="AN7" i="186"/>
  <c r="AP7" i="186"/>
  <c r="AM15" i="228"/>
  <c r="V7" i="228"/>
  <c r="AL7" i="228"/>
  <c r="AH7" i="228"/>
  <c r="AD7" i="228"/>
  <c r="AK7" i="228"/>
  <c r="AE7" i="228"/>
  <c r="AM22" i="228"/>
  <c r="AC7" i="228"/>
  <c r="AM107" i="228"/>
  <c r="Z7" i="228"/>
  <c r="AM45" i="228"/>
  <c r="AG7" i="228"/>
  <c r="AM83" i="228"/>
  <c r="AM65" i="228"/>
  <c r="AJ7" i="228"/>
  <c r="AM131" i="228"/>
  <c r="AA7" i="228"/>
  <c r="W7" i="228"/>
  <c r="X7" i="228"/>
  <c r="AF7" i="228"/>
  <c r="AI7" i="228"/>
  <c r="AM8" i="228"/>
  <c r="AM34" i="228"/>
  <c r="Y7" i="228"/>
  <c r="AB7" i="228"/>
  <c r="D59" i="14"/>
  <c r="D62" i="14"/>
  <c r="D60" i="14"/>
  <c r="D58" i="14"/>
  <c r="D57" i="14"/>
  <c r="D61" i="14"/>
  <c r="D56" i="14"/>
  <c r="U13" i="114"/>
  <c r="E25" i="222"/>
  <c r="S31" i="16"/>
  <c r="S30" i="16" s="1"/>
  <c r="CF4" i="187"/>
  <c r="CG4" i="187" s="1"/>
  <c r="CH4" i="187" s="1"/>
  <c r="G5" i="114"/>
  <c r="AI32" i="114" s="1"/>
  <c r="P7" i="80"/>
  <c r="P6" i="80" s="1"/>
  <c r="H17" i="80" s="1"/>
  <c r="AS4" i="222"/>
  <c r="AT4" i="222" s="1"/>
  <c r="BK10" i="222"/>
  <c r="E58" i="222"/>
  <c r="AT8" i="222"/>
  <c r="F58" i="222" s="1"/>
  <c r="E114" i="222"/>
  <c r="AT13" i="222"/>
  <c r="F114" i="222" s="1"/>
  <c r="E103" i="222"/>
  <c r="AT12" i="222"/>
  <c r="F103" i="222" s="1"/>
  <c r="E70" i="222"/>
  <c r="AT9" i="222"/>
  <c r="F70" i="222" s="1"/>
  <c r="E92" i="222"/>
  <c r="AT11" i="222"/>
  <c r="F92" i="222" s="1"/>
  <c r="E47" i="222"/>
  <c r="F47" i="222" s="1"/>
  <c r="AT7" i="222"/>
  <c r="E81" i="222"/>
  <c r="AT10" i="222"/>
  <c r="F81" i="222" s="1"/>
  <c r="AT6" i="222"/>
  <c r="F36" i="222" s="1"/>
  <c r="E36" i="222"/>
  <c r="G36" i="222" s="1"/>
  <c r="H36" i="222" s="1"/>
  <c r="AB6" i="222"/>
  <c r="D36" i="222" s="1"/>
  <c r="C81" i="222"/>
  <c r="C92" i="222"/>
  <c r="AB5" i="222"/>
  <c r="C25" i="222"/>
  <c r="BK5" i="222"/>
  <c r="U6" i="114"/>
  <c r="U43" i="114"/>
  <c r="C70" i="222"/>
  <c r="BK11" i="222"/>
  <c r="AB12" i="222"/>
  <c r="C103" i="222"/>
  <c r="U105" i="114"/>
  <c r="BK12" i="222"/>
  <c r="D92" i="222"/>
  <c r="D70" i="222"/>
  <c r="AB13" i="222"/>
  <c r="C114" i="222"/>
  <c r="BK13" i="222"/>
  <c r="U129" i="114"/>
  <c r="D81" i="222"/>
  <c r="AB7" i="222"/>
  <c r="C47" i="222"/>
  <c r="CW4" i="39"/>
  <c r="S29" i="16"/>
  <c r="P5" i="80"/>
  <c r="E5" i="114"/>
  <c r="B85" i="162"/>
  <c r="D85" i="162" s="1"/>
  <c r="T5" i="114"/>
  <c r="AA4" i="222"/>
  <c r="AB4" i="222" s="1"/>
  <c r="L5" i="114"/>
  <c r="C58" i="222"/>
  <c r="AB8" i="222"/>
  <c r="BK7" i="222"/>
  <c r="U20" i="114"/>
  <c r="U32" i="114"/>
  <c r="BK8" i="222"/>
  <c r="CY4" i="39" l="1"/>
  <c r="DA4" i="39"/>
  <c r="CI4" i="187"/>
  <c r="CJ4" i="187" s="1"/>
  <c r="CO41" i="187"/>
  <c r="CP17" i="187"/>
  <c r="DG43" i="39"/>
  <c r="DG17" i="39"/>
  <c r="G70" i="222"/>
  <c r="H70" i="222" s="1"/>
  <c r="G5" i="193"/>
  <c r="K5" i="193"/>
  <c r="O5" i="193"/>
  <c r="E5" i="193"/>
  <c r="I5" i="193"/>
  <c r="F8" i="192"/>
  <c r="J8" i="192"/>
  <c r="T8" i="192"/>
  <c r="H8" i="192"/>
  <c r="D8" i="192"/>
  <c r="AY7" i="186"/>
  <c r="AM7" i="228"/>
  <c r="G25" i="222"/>
  <c r="H25" i="222" s="1"/>
  <c r="BL4" i="222"/>
  <c r="G58" i="222"/>
  <c r="H58" i="222" s="1"/>
  <c r="BL10" i="222"/>
  <c r="I81" i="222" s="1"/>
  <c r="G103" i="222"/>
  <c r="H103" i="222" s="1"/>
  <c r="BL11" i="222"/>
  <c r="I92" i="222" s="1"/>
  <c r="G114" i="222"/>
  <c r="H114" i="222" s="1"/>
  <c r="G81" i="222"/>
  <c r="H81" i="222" s="1"/>
  <c r="BL7" i="222"/>
  <c r="BL9" i="222"/>
  <c r="I70" i="222" s="1"/>
  <c r="G92" i="222"/>
  <c r="H92" i="222" s="1"/>
  <c r="BL6" i="222"/>
  <c r="I36" i="222" s="1"/>
  <c r="D25" i="222"/>
  <c r="BL5" i="222"/>
  <c r="I25" i="222" s="1"/>
  <c r="D103" i="222"/>
  <c r="BL12" i="222"/>
  <c r="I103" i="222" s="1"/>
  <c r="D114" i="222"/>
  <c r="BL13" i="222"/>
  <c r="I114" i="222" s="1"/>
  <c r="AI33" i="114"/>
  <c r="AI35" i="114" s="1"/>
  <c r="M5" i="114"/>
  <c r="E85" i="162" s="1"/>
  <c r="M32" i="162" s="1"/>
  <c r="D47" i="222"/>
  <c r="I47" i="222" s="1"/>
  <c r="G47" i="222"/>
  <c r="H47" i="222" s="1"/>
  <c r="P11" i="80"/>
  <c r="P10" i="80" s="1"/>
  <c r="P9" i="80"/>
  <c r="P8" i="80" s="1"/>
  <c r="P4" i="80"/>
  <c r="H16" i="80" s="1"/>
  <c r="H18" i="80" s="1"/>
  <c r="D58" i="222"/>
  <c r="BL8" i="222"/>
  <c r="I58" i="222" s="1"/>
  <c r="U5" i="114"/>
  <c r="BK4" i="222"/>
  <c r="S35" i="16"/>
  <c r="S34" i="16" s="1"/>
  <c r="S28" i="16"/>
  <c r="S33" i="16"/>
  <c r="S32" i="16" s="1"/>
  <c r="P1" i="16"/>
  <c r="J133" i="225" l="1"/>
  <c r="L10" i="225"/>
  <c r="L80" i="225"/>
  <c r="L138" i="225"/>
  <c r="L75" i="225"/>
  <c r="L87" i="225"/>
  <c r="L29" i="225"/>
  <c r="L38" i="225"/>
  <c r="L134" i="225"/>
  <c r="L126" i="225"/>
  <c r="L113" i="225"/>
  <c r="L12" i="225"/>
  <c r="L92" i="225"/>
  <c r="L15" i="225"/>
  <c r="L59" i="225"/>
  <c r="L19" i="225"/>
  <c r="L124" i="225"/>
  <c r="L83" i="225"/>
  <c r="L65" i="225"/>
  <c r="J139" i="225"/>
  <c r="L17" i="225"/>
  <c r="L37" i="225"/>
  <c r="L93" i="225"/>
  <c r="L22" i="225"/>
  <c r="J135" i="225"/>
  <c r="L94" i="225"/>
  <c r="L103" i="225"/>
  <c r="L96" i="225"/>
  <c r="L104" i="225"/>
  <c r="L56" i="225"/>
  <c r="L53" i="225"/>
  <c r="L111" i="225"/>
  <c r="L69" i="225"/>
  <c r="L11" i="225"/>
  <c r="L116" i="225"/>
  <c r="L28" i="225"/>
  <c r="L107" i="225"/>
  <c r="L16" i="225"/>
  <c r="L86" i="225"/>
  <c r="L77" i="225"/>
  <c r="L101" i="225"/>
  <c r="L78" i="225"/>
  <c r="L108" i="225"/>
  <c r="L48" i="225"/>
  <c r="L54" i="225"/>
  <c r="L119" i="225"/>
  <c r="N135" i="225"/>
  <c r="L71" i="225"/>
  <c r="N139" i="225"/>
  <c r="J137" i="225"/>
  <c r="L112" i="225"/>
  <c r="L79" i="225"/>
  <c r="L99" i="225"/>
  <c r="L118" i="225"/>
  <c r="L27" i="225"/>
  <c r="L50" i="225"/>
  <c r="L127" i="225"/>
  <c r="L117" i="225"/>
  <c r="L34" i="225"/>
  <c r="L74" i="225"/>
  <c r="J132" i="225"/>
  <c r="L100" i="225"/>
  <c r="N132" i="225"/>
  <c r="L30" i="225"/>
  <c r="L90" i="225"/>
  <c r="L102" i="225"/>
  <c r="L135" i="225"/>
  <c r="L97" i="225"/>
  <c r="L120" i="225"/>
  <c r="L8" i="225"/>
  <c r="L88" i="225"/>
  <c r="L98" i="225"/>
  <c r="L49" i="225"/>
  <c r="L66" i="225"/>
  <c r="J93" i="225"/>
  <c r="L139" i="225"/>
  <c r="L109" i="225"/>
  <c r="L84" i="225"/>
  <c r="L136" i="225"/>
  <c r="L39" i="225"/>
  <c r="L26" i="225"/>
  <c r="N65" i="225"/>
  <c r="N137" i="225"/>
  <c r="L70" i="225"/>
  <c r="L57" i="225"/>
  <c r="L123" i="225"/>
  <c r="L106" i="225"/>
  <c r="N75" i="225"/>
  <c r="N93" i="225"/>
  <c r="J47" i="225"/>
  <c r="J134" i="225"/>
  <c r="N55" i="225"/>
  <c r="N53" i="225"/>
  <c r="L131" i="225"/>
  <c r="L23" i="225"/>
  <c r="L9" i="225"/>
  <c r="N77" i="225"/>
  <c r="N25" i="225"/>
  <c r="L24" i="225"/>
  <c r="J138" i="225"/>
  <c r="N99" i="225"/>
  <c r="N108" i="225"/>
  <c r="L133" i="225"/>
  <c r="L52" i="225"/>
  <c r="L46" i="225"/>
  <c r="N42" i="225"/>
  <c r="N24" i="225"/>
  <c r="J22" i="225"/>
  <c r="L47" i="225"/>
  <c r="L35" i="225"/>
  <c r="L62" i="225"/>
  <c r="L95" i="225"/>
  <c r="N138" i="225"/>
  <c r="L89" i="225"/>
  <c r="L14" i="225"/>
  <c r="J136" i="225"/>
  <c r="L67" i="225"/>
  <c r="L21" i="225"/>
  <c r="L91" i="225"/>
  <c r="L51" i="225"/>
  <c r="J25" i="225"/>
  <c r="L132" i="225"/>
  <c r="L64" i="225"/>
  <c r="L82" i="225"/>
  <c r="L18" i="225"/>
  <c r="N134" i="225"/>
  <c r="N133" i="225"/>
  <c r="N97" i="225"/>
  <c r="N52" i="225"/>
  <c r="N70" i="225"/>
  <c r="L115" i="225"/>
  <c r="L55" i="225"/>
  <c r="L128" i="225"/>
  <c r="L121" i="225"/>
  <c r="L137" i="225"/>
  <c r="L58" i="225"/>
  <c r="L41" i="225"/>
  <c r="L73" i="225"/>
  <c r="L110" i="225"/>
  <c r="N136" i="225"/>
  <c r="J70" i="225"/>
  <c r="J75" i="225"/>
  <c r="N86" i="225"/>
  <c r="N9" i="225"/>
  <c r="N44" i="225"/>
  <c r="N35" i="225"/>
  <c r="N50" i="225"/>
  <c r="J65" i="225"/>
  <c r="N57" i="225"/>
  <c r="L42" i="225"/>
  <c r="L122" i="225"/>
  <c r="L72" i="225"/>
  <c r="L125" i="225"/>
  <c r="J55" i="225"/>
  <c r="J53" i="225"/>
  <c r="L85" i="225"/>
  <c r="J108" i="225"/>
  <c r="J77" i="225"/>
  <c r="L25" i="225"/>
  <c r="L61" i="225"/>
  <c r="N84" i="225"/>
  <c r="N58" i="225"/>
  <c r="N71" i="225"/>
  <c r="N118" i="225"/>
  <c r="N78" i="225"/>
  <c r="N26" i="225"/>
  <c r="N109" i="225"/>
  <c r="N38" i="225"/>
  <c r="N23" i="225"/>
  <c r="N131" i="225"/>
  <c r="N19" i="225"/>
  <c r="N21" i="225"/>
  <c r="N22" i="225"/>
  <c r="N47" i="225"/>
  <c r="L44" i="225"/>
  <c r="J86" i="225"/>
  <c r="J9" i="225"/>
  <c r="J44" i="225"/>
  <c r="J35" i="225"/>
  <c r="J50" i="225"/>
  <c r="J52" i="225"/>
  <c r="J57" i="225"/>
  <c r="N121" i="225"/>
  <c r="N126" i="225"/>
  <c r="N31" i="225"/>
  <c r="N14" i="225"/>
  <c r="N107" i="225"/>
  <c r="N122" i="225"/>
  <c r="N79" i="225"/>
  <c r="N94" i="225"/>
  <c r="N89" i="225"/>
  <c r="N36" i="225"/>
  <c r="N7" i="225"/>
  <c r="N130" i="225"/>
  <c r="N12" i="225"/>
  <c r="N33" i="225"/>
  <c r="N49" i="225"/>
  <c r="N69" i="225"/>
  <c r="N91" i="225"/>
  <c r="J49" i="225"/>
  <c r="J69" i="225"/>
  <c r="J91" i="225"/>
  <c r="J97" i="225"/>
  <c r="J99" i="225"/>
  <c r="J42" i="225"/>
  <c r="J24" i="225"/>
  <c r="N51" i="225"/>
  <c r="N16" i="225"/>
  <c r="N34" i="225"/>
  <c r="N67" i="225"/>
  <c r="N116" i="225"/>
  <c r="N124" i="225"/>
  <c r="N40" i="225"/>
  <c r="N68" i="225"/>
  <c r="N117" i="225"/>
  <c r="N125" i="225"/>
  <c r="N128" i="225"/>
  <c r="N80" i="225"/>
  <c r="N27" i="225"/>
  <c r="N110" i="225"/>
  <c r="N103" i="225"/>
  <c r="N29" i="225"/>
  <c r="N66" i="225"/>
  <c r="N73" i="225"/>
  <c r="N56" i="225"/>
  <c r="N54" i="225"/>
  <c r="N114" i="225"/>
  <c r="N123" i="225"/>
  <c r="N127" i="225"/>
  <c r="N41" i="225"/>
  <c r="N15" i="225"/>
  <c r="N64" i="225"/>
  <c r="N115" i="225"/>
  <c r="N18" i="225"/>
  <c r="N46" i="225"/>
  <c r="N113" i="225"/>
  <c r="N61" i="225"/>
  <c r="N87" i="225"/>
  <c r="N10" i="225"/>
  <c r="N83" i="225"/>
  <c r="N95" i="225"/>
  <c r="N74" i="225"/>
  <c r="N8" i="225"/>
  <c r="N82" i="225"/>
  <c r="N17" i="225"/>
  <c r="N45" i="225"/>
  <c r="N30" i="225"/>
  <c r="N48" i="225"/>
  <c r="L60" i="225"/>
  <c r="L130" i="225"/>
  <c r="J33" i="225"/>
  <c r="L45" i="225"/>
  <c r="L36" i="225"/>
  <c r="L40" i="225"/>
  <c r="L68" i="225"/>
  <c r="J130" i="225"/>
  <c r="J12" i="225"/>
  <c r="L33" i="225"/>
  <c r="J7" i="225"/>
  <c r="N37" i="225"/>
  <c r="N112" i="225"/>
  <c r="N104" i="225"/>
  <c r="N101" i="225"/>
  <c r="N100" i="225"/>
  <c r="N28" i="225"/>
  <c r="N111" i="225"/>
  <c r="N39" i="225"/>
  <c r="N85" i="225"/>
  <c r="N120" i="225"/>
  <c r="N62" i="225"/>
  <c r="N90" i="225"/>
  <c r="N96" i="225"/>
  <c r="N98" i="225"/>
  <c r="N60" i="225"/>
  <c r="N72" i="225"/>
  <c r="N92" i="225"/>
  <c r="N59" i="225"/>
  <c r="N88" i="225"/>
  <c r="N11" i="225"/>
  <c r="N106" i="225"/>
  <c r="N102" i="225"/>
  <c r="N76" i="225"/>
  <c r="N119" i="225"/>
  <c r="L76" i="225"/>
  <c r="J89" i="225"/>
  <c r="J36" i="225"/>
  <c r="L7" i="225"/>
  <c r="J31" i="225"/>
  <c r="J14" i="225"/>
  <c r="J107" i="225"/>
  <c r="J122" i="225"/>
  <c r="J79" i="225"/>
  <c r="J94" i="225"/>
  <c r="P94" i="225" s="1"/>
  <c r="I94" i="225" s="1"/>
  <c r="J121" i="225"/>
  <c r="J126" i="225"/>
  <c r="L31" i="225"/>
  <c r="J10" i="225"/>
  <c r="J83" i="225"/>
  <c r="J95" i="225"/>
  <c r="J74" i="225"/>
  <c r="J8" i="225"/>
  <c r="J82" i="225"/>
  <c r="J17" i="225"/>
  <c r="J45" i="225"/>
  <c r="J87" i="225"/>
  <c r="L114" i="225"/>
  <c r="J23" i="225"/>
  <c r="J131" i="225"/>
  <c r="J19" i="225"/>
  <c r="J21" i="225"/>
  <c r="J84" i="225"/>
  <c r="J58" i="225"/>
  <c r="J71" i="225"/>
  <c r="J118" i="225"/>
  <c r="J78" i="225"/>
  <c r="J26" i="225"/>
  <c r="P26" i="225" s="1"/>
  <c r="I26" i="225" s="1"/>
  <c r="J109" i="225"/>
  <c r="J38" i="225"/>
  <c r="J37" i="225"/>
  <c r="J112" i="225"/>
  <c r="J104" i="225"/>
  <c r="P104" i="225" s="1"/>
  <c r="I104" i="225" s="1"/>
  <c r="J101" i="225"/>
  <c r="J100" i="225"/>
  <c r="J28" i="225"/>
  <c r="J111" i="225"/>
  <c r="J39" i="225"/>
  <c r="J85" i="225"/>
  <c r="J120" i="225"/>
  <c r="J62" i="225"/>
  <c r="J90" i="225"/>
  <c r="J96" i="225"/>
  <c r="J98" i="225"/>
  <c r="J60" i="225"/>
  <c r="J72" i="225"/>
  <c r="J92" i="225"/>
  <c r="J59" i="225"/>
  <c r="J88" i="225"/>
  <c r="J11" i="225"/>
  <c r="J106" i="225"/>
  <c r="J102" i="225"/>
  <c r="J76" i="225"/>
  <c r="J119" i="225"/>
  <c r="J30" i="225"/>
  <c r="J48" i="225"/>
  <c r="J51" i="225"/>
  <c r="J16" i="225"/>
  <c r="J34" i="225"/>
  <c r="J67" i="225"/>
  <c r="P67" i="225" s="1"/>
  <c r="J116" i="225"/>
  <c r="J124" i="225"/>
  <c r="J40" i="225"/>
  <c r="J68" i="225"/>
  <c r="J117" i="225"/>
  <c r="J125" i="225"/>
  <c r="J128" i="225"/>
  <c r="J80" i="225"/>
  <c r="P80" i="225" s="1"/>
  <c r="I80" i="225" s="1"/>
  <c r="J27" i="225"/>
  <c r="J110" i="225"/>
  <c r="J103" i="225"/>
  <c r="J29" i="225"/>
  <c r="J66" i="225"/>
  <c r="J73" i="225"/>
  <c r="J56" i="225"/>
  <c r="J54" i="225"/>
  <c r="J114" i="225"/>
  <c r="J123" i="225"/>
  <c r="J127" i="225"/>
  <c r="J41" i="225"/>
  <c r="P41" i="225" s="1"/>
  <c r="I41" i="225" s="1"/>
  <c r="J15" i="225"/>
  <c r="J64" i="225"/>
  <c r="J115" i="225"/>
  <c r="J18" i="225"/>
  <c r="J46" i="225"/>
  <c r="J113" i="225"/>
  <c r="J61" i="225"/>
  <c r="P29" i="225" l="1"/>
  <c r="I29" i="225" s="1"/>
  <c r="P127" i="225"/>
  <c r="I127" i="225" s="1"/>
  <c r="P103" i="225"/>
  <c r="G103" i="225" s="1"/>
  <c r="C40" i="225"/>
  <c r="P84" i="225"/>
  <c r="P54" i="225"/>
  <c r="I54" i="225" s="1"/>
  <c r="P34" i="225"/>
  <c r="K34" i="225" s="1"/>
  <c r="P78" i="225"/>
  <c r="E78" i="225" s="1"/>
  <c r="P23" i="225"/>
  <c r="P73" i="225"/>
  <c r="E73" i="225" s="1"/>
  <c r="C125" i="225"/>
  <c r="C124" i="225"/>
  <c r="P15" i="225"/>
  <c r="I15" i="225" s="1"/>
  <c r="P119" i="225"/>
  <c r="I119" i="225" s="1"/>
  <c r="P27" i="225"/>
  <c r="I27" i="225" s="1"/>
  <c r="P116" i="225"/>
  <c r="I116" i="225" s="1"/>
  <c r="P19" i="225"/>
  <c r="I19" i="225" s="1"/>
  <c r="C89" i="225"/>
  <c r="P114" i="225"/>
  <c r="I114" i="225" s="1"/>
  <c r="P11" i="225"/>
  <c r="E11" i="225" s="1"/>
  <c r="P24" i="225"/>
  <c r="M24" i="225" s="1"/>
  <c r="P46" i="225"/>
  <c r="I46" i="225" s="1"/>
  <c r="P110" i="225"/>
  <c r="E110" i="225" s="1"/>
  <c r="P66" i="225"/>
  <c r="I66" i="225" s="1"/>
  <c r="P117" i="225"/>
  <c r="I117" i="225" s="1"/>
  <c r="P51" i="225"/>
  <c r="I51" i="225" s="1"/>
  <c r="P62" i="225"/>
  <c r="I62" i="225" s="1"/>
  <c r="P109" i="225"/>
  <c r="I109" i="225" s="1"/>
  <c r="P14" i="225"/>
  <c r="E14" i="225" s="1"/>
  <c r="P108" i="225"/>
  <c r="I108" i="225" s="1"/>
  <c r="P72" i="225"/>
  <c r="G72" i="225" s="1"/>
  <c r="P90" i="225"/>
  <c r="E90" i="225" s="1"/>
  <c r="P39" i="225"/>
  <c r="E39" i="225" s="1"/>
  <c r="P101" i="225"/>
  <c r="M101" i="225" s="1"/>
  <c r="P74" i="225"/>
  <c r="G74" i="225" s="1"/>
  <c r="P69" i="225"/>
  <c r="I69" i="225" s="1"/>
  <c r="P111" i="225"/>
  <c r="I111" i="225" s="1"/>
  <c r="P59" i="225"/>
  <c r="I59" i="225" s="1"/>
  <c r="P16" i="225"/>
  <c r="I16" i="225" s="1"/>
  <c r="P48" i="225"/>
  <c r="I48" i="225" s="1"/>
  <c r="C102" i="225"/>
  <c r="P60" i="225"/>
  <c r="M60" i="225" s="1"/>
  <c r="P38" i="225"/>
  <c r="G38" i="225" s="1"/>
  <c r="P118" i="225"/>
  <c r="G118" i="225" s="1"/>
  <c r="P21" i="225"/>
  <c r="I21" i="225" s="1"/>
  <c r="C17" i="225"/>
  <c r="P95" i="225"/>
  <c r="E95" i="225" s="1"/>
  <c r="L6" i="225"/>
  <c r="P97" i="225"/>
  <c r="G97" i="225" s="1"/>
  <c r="C61" i="225"/>
  <c r="P30" i="225"/>
  <c r="E30" i="225" s="1"/>
  <c r="P120" i="225"/>
  <c r="I120" i="225" s="1"/>
  <c r="P71" i="225"/>
  <c r="I71" i="225" s="1"/>
  <c r="P82" i="225"/>
  <c r="G82" i="225" s="1"/>
  <c r="P83" i="225"/>
  <c r="E83" i="225" s="1"/>
  <c r="L129" i="225"/>
  <c r="P55" i="225"/>
  <c r="I55" i="225" s="1"/>
  <c r="P65" i="225"/>
  <c r="I65" i="225" s="1"/>
  <c r="C113" i="225"/>
  <c r="C64" i="225"/>
  <c r="P123" i="225"/>
  <c r="G123" i="225" s="1"/>
  <c r="C58" i="225"/>
  <c r="P52" i="225"/>
  <c r="I52" i="225" s="1"/>
  <c r="P76" i="225"/>
  <c r="I76" i="225" s="1"/>
  <c r="P88" i="225"/>
  <c r="I88" i="225" s="1"/>
  <c r="P87" i="225"/>
  <c r="I87" i="225" s="1"/>
  <c r="P8" i="225"/>
  <c r="E8" i="225" s="1"/>
  <c r="P10" i="225"/>
  <c r="E10" i="225" s="1"/>
  <c r="P98" i="225"/>
  <c r="I98" i="225" s="1"/>
  <c r="P112" i="225"/>
  <c r="I112" i="225" s="1"/>
  <c r="C12" i="225"/>
  <c r="P42" i="225"/>
  <c r="I42" i="225" s="1"/>
  <c r="P49" i="225"/>
  <c r="I49" i="225" s="1"/>
  <c r="P50" i="225"/>
  <c r="I50" i="225" s="1"/>
  <c r="P86" i="225"/>
  <c r="I86" i="225" s="1"/>
  <c r="P44" i="225"/>
  <c r="I44" i="225" s="1"/>
  <c r="C98" i="225"/>
  <c r="P100" i="225"/>
  <c r="I100" i="225" s="1"/>
  <c r="P131" i="225"/>
  <c r="I131" i="225" s="1"/>
  <c r="C107" i="225"/>
  <c r="P36" i="225"/>
  <c r="K36" i="225" s="1"/>
  <c r="P18" i="225"/>
  <c r="I18" i="225" s="1"/>
  <c r="P68" i="225"/>
  <c r="G68" i="225" s="1"/>
  <c r="C69" i="225"/>
  <c r="P31" i="225"/>
  <c r="G31" i="225" s="1"/>
  <c r="P106" i="225"/>
  <c r="E106" i="225" s="1"/>
  <c r="P28" i="225"/>
  <c r="I28" i="225" s="1"/>
  <c r="P121" i="225"/>
  <c r="E121" i="225" s="1"/>
  <c r="P57" i="225"/>
  <c r="I57" i="225" s="1"/>
  <c r="P35" i="225"/>
  <c r="E35" i="225" s="1"/>
  <c r="C65" i="225"/>
  <c r="N32" i="225"/>
  <c r="C54" i="225"/>
  <c r="P85" i="225"/>
  <c r="M85" i="225" s="1"/>
  <c r="P130" i="225"/>
  <c r="E130" i="225" s="1"/>
  <c r="C22" i="225"/>
  <c r="P102" i="225"/>
  <c r="I102" i="225" s="1"/>
  <c r="P96" i="225"/>
  <c r="E96" i="225" s="1"/>
  <c r="C126" i="225"/>
  <c r="N105" i="225"/>
  <c r="L13" i="225"/>
  <c r="P92" i="225"/>
  <c r="E92" i="225" s="1"/>
  <c r="P37" i="225"/>
  <c r="G37" i="225" s="1"/>
  <c r="P58" i="225"/>
  <c r="I58" i="225" s="1"/>
  <c r="P122" i="225"/>
  <c r="G122" i="225" s="1"/>
  <c r="L32" i="225"/>
  <c r="P33" i="225"/>
  <c r="I33" i="225" s="1"/>
  <c r="C57" i="225"/>
  <c r="C77" i="225"/>
  <c r="M103" i="225"/>
  <c r="E103" i="225"/>
  <c r="E84" i="225"/>
  <c r="G84" i="225"/>
  <c r="I84" i="225"/>
  <c r="E127" i="225"/>
  <c r="E23" i="225"/>
  <c r="M23" i="225"/>
  <c r="G23" i="225"/>
  <c r="I23" i="225"/>
  <c r="C115" i="225"/>
  <c r="C56" i="225"/>
  <c r="C128" i="225"/>
  <c r="E67" i="225"/>
  <c r="G67" i="225"/>
  <c r="M67" i="225"/>
  <c r="C18" i="225"/>
  <c r="C80" i="225"/>
  <c r="K80" i="225"/>
  <c r="C68" i="225"/>
  <c r="C67" i="225"/>
  <c r="K67" i="225"/>
  <c r="C28" i="225"/>
  <c r="E104" i="225"/>
  <c r="G104" i="225"/>
  <c r="E19" i="225"/>
  <c r="C45" i="225"/>
  <c r="C79" i="225"/>
  <c r="P113" i="225"/>
  <c r="O113" i="225" s="1"/>
  <c r="C46" i="225"/>
  <c r="P64" i="225"/>
  <c r="K64" i="225" s="1"/>
  <c r="C15" i="225"/>
  <c r="C114" i="225"/>
  <c r="C66" i="225"/>
  <c r="C27" i="225"/>
  <c r="P125" i="225"/>
  <c r="M125" i="225" s="1"/>
  <c r="C117" i="225"/>
  <c r="P124" i="225"/>
  <c r="M124" i="225" s="1"/>
  <c r="C116" i="225"/>
  <c r="C51" i="225"/>
  <c r="C76" i="225"/>
  <c r="C88" i="225"/>
  <c r="C60" i="225"/>
  <c r="C62" i="225"/>
  <c r="C111" i="225"/>
  <c r="C104" i="225"/>
  <c r="K104" i="225"/>
  <c r="C109" i="225"/>
  <c r="C71" i="225"/>
  <c r="C19" i="225"/>
  <c r="C87" i="225"/>
  <c r="C74" i="225"/>
  <c r="C94" i="225"/>
  <c r="K94" i="225"/>
  <c r="P107" i="225"/>
  <c r="O107" i="225" s="1"/>
  <c r="C31" i="225"/>
  <c r="C36" i="225"/>
  <c r="P7" i="225"/>
  <c r="M7" i="225" s="1"/>
  <c r="N63" i="225"/>
  <c r="C99" i="225"/>
  <c r="C91" i="225"/>
  <c r="P91" i="225"/>
  <c r="O91" i="225" s="1"/>
  <c r="N6" i="225"/>
  <c r="C9" i="225"/>
  <c r="P9" i="225"/>
  <c r="O9" i="225" s="1"/>
  <c r="C108" i="225"/>
  <c r="K108" i="225"/>
  <c r="C53" i="225"/>
  <c r="P53" i="225"/>
  <c r="K53" i="225" s="1"/>
  <c r="P99" i="225"/>
  <c r="K99" i="225" s="1"/>
  <c r="M41" i="225"/>
  <c r="P25" i="225"/>
  <c r="K25" i="225" s="1"/>
  <c r="P115" i="225"/>
  <c r="K115" i="225" s="1"/>
  <c r="C123" i="225"/>
  <c r="P56" i="225"/>
  <c r="M56" i="225" s="1"/>
  <c r="C73" i="225"/>
  <c r="C110" i="225"/>
  <c r="P128" i="225"/>
  <c r="M128" i="225" s="1"/>
  <c r="P40" i="225"/>
  <c r="K40" i="225" s="1"/>
  <c r="I67" i="225"/>
  <c r="C16" i="225"/>
  <c r="C119" i="225"/>
  <c r="C11" i="225"/>
  <c r="C72" i="225"/>
  <c r="C90" i="225"/>
  <c r="C39" i="225"/>
  <c r="C101" i="225"/>
  <c r="C38" i="225"/>
  <c r="C118" i="225"/>
  <c r="J20" i="225"/>
  <c r="P17" i="225"/>
  <c r="O17" i="225" s="1"/>
  <c r="C8" i="225"/>
  <c r="C10" i="225"/>
  <c r="C121" i="225"/>
  <c r="J13" i="225"/>
  <c r="C14" i="225"/>
  <c r="P61" i="225"/>
  <c r="O61" i="225" s="1"/>
  <c r="O119" i="225"/>
  <c r="C33" i="225"/>
  <c r="J32" i="225"/>
  <c r="C21" i="225"/>
  <c r="C50" i="225"/>
  <c r="L43" i="225"/>
  <c r="C70" i="225"/>
  <c r="P70" i="225"/>
  <c r="K70" i="225" s="1"/>
  <c r="E41" i="225"/>
  <c r="G41" i="225"/>
  <c r="K103" i="225"/>
  <c r="C103" i="225"/>
  <c r="G80" i="225"/>
  <c r="E80" i="225"/>
  <c r="M80" i="225"/>
  <c r="C34" i="225"/>
  <c r="C30" i="225"/>
  <c r="J105" i="225"/>
  <c r="C106" i="225"/>
  <c r="G59" i="225"/>
  <c r="C92" i="225"/>
  <c r="C96" i="225"/>
  <c r="C85" i="225"/>
  <c r="C100" i="225"/>
  <c r="G112" i="225"/>
  <c r="C37" i="225"/>
  <c r="G26" i="225"/>
  <c r="E26" i="225"/>
  <c r="O26" i="225"/>
  <c r="C78" i="225"/>
  <c r="C84" i="225"/>
  <c r="K84" i="225"/>
  <c r="K23" i="225"/>
  <c r="C23" i="225"/>
  <c r="P45" i="225"/>
  <c r="O45" i="225" s="1"/>
  <c r="C82" i="225"/>
  <c r="C83" i="225"/>
  <c r="P79" i="225"/>
  <c r="O79" i="225" s="1"/>
  <c r="C122" i="225"/>
  <c r="P126" i="225"/>
  <c r="M126" i="225" s="1"/>
  <c r="P89" i="225"/>
  <c r="K89" i="225" s="1"/>
  <c r="O104" i="225"/>
  <c r="C130" i="225"/>
  <c r="J129" i="225"/>
  <c r="O41" i="225"/>
  <c r="O29" i="225"/>
  <c r="O80" i="225"/>
  <c r="O67" i="225"/>
  <c r="C24" i="225"/>
  <c r="C97" i="225"/>
  <c r="C49" i="225"/>
  <c r="J43" i="225"/>
  <c r="C44" i="225"/>
  <c r="L105" i="225"/>
  <c r="C127" i="225"/>
  <c r="G54" i="225"/>
  <c r="E29" i="225"/>
  <c r="G29" i="225"/>
  <c r="C41" i="225"/>
  <c r="K41" i="225"/>
  <c r="C29" i="225"/>
  <c r="K29" i="225"/>
  <c r="G117" i="225"/>
  <c r="E117" i="225"/>
  <c r="C48" i="225"/>
  <c r="C59" i="225"/>
  <c r="C120" i="225"/>
  <c r="C112" i="225"/>
  <c r="C26" i="225"/>
  <c r="K26" i="225"/>
  <c r="C131" i="225"/>
  <c r="C95" i="225"/>
  <c r="G94" i="225"/>
  <c r="E94" i="225"/>
  <c r="C7" i="225"/>
  <c r="J6" i="225"/>
  <c r="P12" i="225"/>
  <c r="K12" i="225" s="1"/>
  <c r="J63" i="225"/>
  <c r="N81" i="225"/>
  <c r="N129" i="225"/>
  <c r="O94" i="225"/>
  <c r="N13" i="225"/>
  <c r="C35" i="225"/>
  <c r="J81" i="225"/>
  <c r="N20" i="225"/>
  <c r="O23" i="225"/>
  <c r="O84" i="225"/>
  <c r="N43" i="225"/>
  <c r="M121" i="225"/>
  <c r="L20" i="225"/>
  <c r="C52" i="225"/>
  <c r="C86" i="225"/>
  <c r="C55" i="225"/>
  <c r="P77" i="225"/>
  <c r="M77" i="225" s="1"/>
  <c r="C136" i="225"/>
  <c r="P136" i="225"/>
  <c r="O136" i="225" s="1"/>
  <c r="P133" i="225"/>
  <c r="K133" i="225" s="1"/>
  <c r="C47" i="225"/>
  <c r="P47" i="225"/>
  <c r="M47" i="225" s="1"/>
  <c r="M84" i="225"/>
  <c r="C93" i="225"/>
  <c r="P93" i="225"/>
  <c r="K93" i="225" s="1"/>
  <c r="M117" i="225"/>
  <c r="C42" i="225"/>
  <c r="C25" i="225"/>
  <c r="M94" i="225"/>
  <c r="C75" i="225"/>
  <c r="L63" i="225"/>
  <c r="C138" i="225"/>
  <c r="P138" i="225"/>
  <c r="O138" i="225" s="1"/>
  <c r="P135" i="225"/>
  <c r="O135" i="225" s="1"/>
  <c r="P137" i="225"/>
  <c r="M137" i="225" s="1"/>
  <c r="C137" i="225"/>
  <c r="P134" i="225"/>
  <c r="K134" i="225" s="1"/>
  <c r="C134" i="225"/>
  <c r="P22" i="225"/>
  <c r="M22" i="225" s="1"/>
  <c r="P75" i="225"/>
  <c r="O75" i="225" s="1"/>
  <c r="C132" i="225"/>
  <c r="P132" i="225"/>
  <c r="K132" i="225" s="1"/>
  <c r="M104" i="225"/>
  <c r="P139" i="225"/>
  <c r="O139" i="225" s="1"/>
  <c r="L81" i="225"/>
  <c r="M26" i="225"/>
  <c r="M97" i="225"/>
  <c r="M65" i="225"/>
  <c r="M29" i="225"/>
  <c r="O65" i="225"/>
  <c r="C135" i="225"/>
  <c r="C139" i="225"/>
  <c r="C133" i="225"/>
  <c r="K127" i="225" l="1"/>
  <c r="O58" i="225"/>
  <c r="G60" i="225"/>
  <c r="G127" i="225"/>
  <c r="M109" i="225"/>
  <c r="G65" i="225"/>
  <c r="O108" i="225"/>
  <c r="M73" i="225"/>
  <c r="M127" i="225"/>
  <c r="E119" i="225"/>
  <c r="G108" i="225"/>
  <c r="K51" i="225"/>
  <c r="M34" i="225"/>
  <c r="M110" i="225"/>
  <c r="O34" i="225"/>
  <c r="E87" i="225"/>
  <c r="E60" i="225"/>
  <c r="G34" i="225"/>
  <c r="M100" i="225"/>
  <c r="K54" i="225"/>
  <c r="I73" i="225"/>
  <c r="E116" i="225"/>
  <c r="O86" i="225"/>
  <c r="O103" i="225"/>
  <c r="I34" i="225"/>
  <c r="I103" i="225"/>
  <c r="M78" i="225"/>
  <c r="M119" i="225"/>
  <c r="M54" i="225"/>
  <c r="O127" i="225"/>
  <c r="G87" i="225"/>
  <c r="E54" i="225"/>
  <c r="O51" i="225"/>
  <c r="K38" i="225"/>
  <c r="E34" i="225"/>
  <c r="O121" i="225"/>
  <c r="I78" i="225"/>
  <c r="M38" i="225"/>
  <c r="O27" i="225"/>
  <c r="K48" i="225"/>
  <c r="O54" i="225"/>
  <c r="K78" i="225"/>
  <c r="O101" i="225"/>
  <c r="G78" i="225"/>
  <c r="I110" i="225"/>
  <c r="K65" i="225"/>
  <c r="O114" i="225"/>
  <c r="O78" i="225"/>
  <c r="O90" i="225"/>
  <c r="M42" i="225"/>
  <c r="O110" i="225"/>
  <c r="M86" i="225"/>
  <c r="O24" i="225"/>
  <c r="O28" i="225"/>
  <c r="E27" i="225"/>
  <c r="K110" i="225"/>
  <c r="E15" i="225"/>
  <c r="E24" i="225"/>
  <c r="G11" i="225"/>
  <c r="O52" i="225"/>
  <c r="M120" i="225"/>
  <c r="O131" i="225"/>
  <c r="M71" i="225"/>
  <c r="K24" i="225"/>
  <c r="I74" i="225"/>
  <c r="G111" i="225"/>
  <c r="M83" i="225"/>
  <c r="G114" i="225"/>
  <c r="O62" i="225"/>
  <c r="O15" i="225"/>
  <c r="E111" i="225"/>
  <c r="M21" i="225"/>
  <c r="M14" i="225"/>
  <c r="O8" i="225"/>
  <c r="K131" i="225"/>
  <c r="O87" i="225"/>
  <c r="K74" i="225"/>
  <c r="O55" i="225"/>
  <c r="M19" i="225"/>
  <c r="M39" i="225"/>
  <c r="O56" i="225"/>
  <c r="O74" i="225"/>
  <c r="E51" i="225"/>
  <c r="M96" i="225"/>
  <c r="O117" i="225"/>
  <c r="M58" i="225"/>
  <c r="K39" i="225"/>
  <c r="K87" i="225"/>
  <c r="M91" i="225"/>
  <c r="O18" i="225"/>
  <c r="E120" i="225"/>
  <c r="K106" i="225"/>
  <c r="K101" i="225"/>
  <c r="K16" i="225"/>
  <c r="E44" i="225"/>
  <c r="G10" i="225"/>
  <c r="K55" i="225"/>
  <c r="O49" i="225"/>
  <c r="G71" i="225"/>
  <c r="M111" i="225"/>
  <c r="O14" i="225"/>
  <c r="K62" i="225"/>
  <c r="K27" i="225"/>
  <c r="O59" i="225"/>
  <c r="G19" i="225"/>
  <c r="E62" i="225"/>
  <c r="G24" i="225"/>
  <c r="G14" i="225"/>
  <c r="M114" i="225"/>
  <c r="O19" i="225"/>
  <c r="O31" i="225"/>
  <c r="K19" i="225"/>
  <c r="K117" i="225"/>
  <c r="K14" i="225"/>
  <c r="K123" i="225"/>
  <c r="M57" i="225"/>
  <c r="M131" i="225"/>
  <c r="E108" i="225"/>
  <c r="O95" i="225"/>
  <c r="M68" i="225"/>
  <c r="K95" i="225"/>
  <c r="E46" i="225"/>
  <c r="M62" i="225"/>
  <c r="G58" i="225"/>
  <c r="E112" i="225"/>
  <c r="E18" i="225"/>
  <c r="K121" i="225"/>
  <c r="K119" i="225"/>
  <c r="O82" i="225"/>
  <c r="G51" i="225"/>
  <c r="I72" i="225"/>
  <c r="G110" i="225"/>
  <c r="M59" i="225"/>
  <c r="E65" i="225"/>
  <c r="M82" i="225"/>
  <c r="M106" i="225"/>
  <c r="O25" i="225"/>
  <c r="M52" i="225"/>
  <c r="M108" i="225"/>
  <c r="M112" i="225"/>
  <c r="O35" i="225"/>
  <c r="K86" i="225"/>
  <c r="O46" i="225"/>
  <c r="M35" i="225"/>
  <c r="M72" i="225"/>
  <c r="K35" i="225"/>
  <c r="O128" i="225"/>
  <c r="O115" i="225"/>
  <c r="O112" i="225"/>
  <c r="M87" i="225"/>
  <c r="K120" i="225"/>
  <c r="K59" i="225"/>
  <c r="G116" i="225"/>
  <c r="G27" i="225"/>
  <c r="E114" i="225"/>
  <c r="G46" i="225"/>
  <c r="M27" i="225"/>
  <c r="E86" i="225"/>
  <c r="G69" i="225"/>
  <c r="O60" i="225"/>
  <c r="K82" i="225"/>
  <c r="G28" i="225"/>
  <c r="M51" i="225"/>
  <c r="O50" i="225"/>
  <c r="O72" i="225"/>
  <c r="K72" i="225"/>
  <c r="K73" i="225"/>
  <c r="M46" i="225"/>
  <c r="O73" i="225"/>
  <c r="K109" i="225"/>
  <c r="K114" i="225"/>
  <c r="M74" i="225"/>
  <c r="G62" i="225"/>
  <c r="E66" i="225"/>
  <c r="E72" i="225"/>
  <c r="G73" i="225"/>
  <c r="G119" i="225"/>
  <c r="I95" i="225"/>
  <c r="G101" i="225"/>
  <c r="O89" i="225"/>
  <c r="M45" i="225"/>
  <c r="K46" i="225"/>
  <c r="E38" i="225"/>
  <c r="G90" i="225"/>
  <c r="M50" i="225"/>
  <c r="E101" i="225"/>
  <c r="I35" i="225"/>
  <c r="G50" i="225"/>
  <c r="I82" i="225"/>
  <c r="E100" i="225"/>
  <c r="G35" i="225"/>
  <c r="E82" i="225"/>
  <c r="I101" i="225"/>
  <c r="M10" i="225"/>
  <c r="M11" i="225"/>
  <c r="O69" i="225"/>
  <c r="O66" i="225"/>
  <c r="O44" i="225"/>
  <c r="O48" i="225"/>
  <c r="E69" i="225"/>
  <c r="K96" i="225"/>
  <c r="O109" i="225"/>
  <c r="O21" i="225"/>
  <c r="E42" i="225"/>
  <c r="K76" i="225"/>
  <c r="K116" i="225"/>
  <c r="K66" i="225"/>
  <c r="K15" i="225"/>
  <c r="E109" i="225"/>
  <c r="M15" i="225"/>
  <c r="E48" i="225"/>
  <c r="I24" i="225"/>
  <c r="I118" i="225"/>
  <c r="G39" i="225"/>
  <c r="I14" i="225"/>
  <c r="O42" i="225"/>
  <c r="M66" i="225"/>
  <c r="M48" i="225"/>
  <c r="M90" i="225"/>
  <c r="M118" i="225"/>
  <c r="O116" i="225"/>
  <c r="E76" i="225"/>
  <c r="M116" i="225"/>
  <c r="O76" i="225"/>
  <c r="O11" i="225"/>
  <c r="K10" i="225"/>
  <c r="K90" i="225"/>
  <c r="K11" i="225"/>
  <c r="G109" i="225"/>
  <c r="G15" i="225"/>
  <c r="G48" i="225"/>
  <c r="I90" i="225"/>
  <c r="G96" i="225"/>
  <c r="I11" i="225"/>
  <c r="G76" i="225"/>
  <c r="M69" i="225"/>
  <c r="K92" i="225"/>
  <c r="O96" i="225"/>
  <c r="G66" i="225"/>
  <c r="I10" i="225"/>
  <c r="K85" i="225"/>
  <c r="M122" i="225"/>
  <c r="G36" i="225"/>
  <c r="O38" i="225"/>
  <c r="O123" i="225"/>
  <c r="E74" i="225"/>
  <c r="I38" i="225"/>
  <c r="I8" i="225"/>
  <c r="I39" i="225"/>
  <c r="E55" i="225"/>
  <c r="G131" i="225"/>
  <c r="M95" i="225"/>
  <c r="G52" i="225"/>
  <c r="O39" i="225"/>
  <c r="O83" i="225"/>
  <c r="G16" i="225"/>
  <c r="G30" i="225"/>
  <c r="O77" i="225"/>
  <c r="O92" i="225"/>
  <c r="E68" i="225"/>
  <c r="I121" i="225"/>
  <c r="E118" i="225"/>
  <c r="M16" i="225"/>
  <c r="G8" i="225"/>
  <c r="O10" i="225"/>
  <c r="K31" i="225"/>
  <c r="O120" i="225"/>
  <c r="K44" i="225"/>
  <c r="K69" i="225"/>
  <c r="O68" i="225"/>
  <c r="K125" i="225"/>
  <c r="O111" i="225"/>
  <c r="K83" i="225"/>
  <c r="E131" i="225"/>
  <c r="E58" i="225"/>
  <c r="E28" i="225"/>
  <c r="G120" i="225"/>
  <c r="M9" i="225"/>
  <c r="O71" i="225"/>
  <c r="G44" i="225"/>
  <c r="E52" i="225"/>
  <c r="K118" i="225"/>
  <c r="O118" i="225"/>
  <c r="K111" i="225"/>
  <c r="K28" i="225"/>
  <c r="M123" i="225"/>
  <c r="G121" i="225"/>
  <c r="G83" i="225"/>
  <c r="G95" i="225"/>
  <c r="M76" i="225"/>
  <c r="I60" i="225"/>
  <c r="I92" i="225"/>
  <c r="G86" i="225"/>
  <c r="M28" i="225"/>
  <c r="E59" i="225"/>
  <c r="K30" i="225"/>
  <c r="K58" i="225"/>
  <c r="K52" i="225"/>
  <c r="I97" i="225"/>
  <c r="K8" i="225"/>
  <c r="K60" i="225"/>
  <c r="O16" i="225"/>
  <c r="O100" i="225"/>
  <c r="G100" i="225"/>
  <c r="I106" i="225"/>
  <c r="G92" i="225"/>
  <c r="E50" i="225"/>
  <c r="E21" i="225"/>
  <c r="I30" i="225"/>
  <c r="M130" i="225"/>
  <c r="M88" i="225"/>
  <c r="M37" i="225"/>
  <c r="O98" i="225"/>
  <c r="E71" i="225"/>
  <c r="K107" i="225"/>
  <c r="K49" i="225"/>
  <c r="O88" i="225"/>
  <c r="I31" i="225"/>
  <c r="G57" i="225"/>
  <c r="E49" i="225"/>
  <c r="M33" i="225"/>
  <c r="K21" i="225"/>
  <c r="M31" i="225"/>
  <c r="K71" i="225"/>
  <c r="G88" i="225"/>
  <c r="I123" i="225"/>
  <c r="E122" i="225"/>
  <c r="E37" i="225"/>
  <c r="E16" i="225"/>
  <c r="I83" i="225"/>
  <c r="M8" i="225"/>
  <c r="G21" i="225"/>
  <c r="M30" i="225"/>
  <c r="I36" i="225"/>
  <c r="O97" i="225"/>
  <c r="M98" i="225"/>
  <c r="O130" i="225"/>
  <c r="G55" i="225"/>
  <c r="K97" i="225"/>
  <c r="K130" i="225"/>
  <c r="M55" i="225"/>
  <c r="O33" i="225"/>
  <c r="E97" i="225"/>
  <c r="I68" i="225"/>
  <c r="O30" i="225"/>
  <c r="E31" i="225"/>
  <c r="E123" i="225"/>
  <c r="O57" i="225"/>
  <c r="K98" i="225"/>
  <c r="E98" i="225"/>
  <c r="K57" i="225"/>
  <c r="M49" i="225"/>
  <c r="O64" i="225"/>
  <c r="E88" i="225"/>
  <c r="E33" i="225"/>
  <c r="G130" i="225"/>
  <c r="M136" i="225"/>
  <c r="O134" i="225"/>
  <c r="M135" i="225"/>
  <c r="M70" i="225"/>
  <c r="O40" i="225"/>
  <c r="K112" i="225"/>
  <c r="K37" i="225"/>
  <c r="K100" i="225"/>
  <c r="G98" i="225"/>
  <c r="G102" i="225"/>
  <c r="G18" i="225"/>
  <c r="K113" i="225"/>
  <c r="M44" i="225"/>
  <c r="K50" i="225"/>
  <c r="O36" i="225"/>
  <c r="G49" i="225"/>
  <c r="K33" i="225"/>
  <c r="K91" i="225"/>
  <c r="G42" i="225"/>
  <c r="O37" i="225"/>
  <c r="O106" i="225"/>
  <c r="K88" i="225"/>
  <c r="K18" i="225"/>
  <c r="G106" i="225"/>
  <c r="G33" i="225"/>
  <c r="I37" i="225"/>
  <c r="M92" i="225"/>
  <c r="I96" i="225"/>
  <c r="I130" i="225"/>
  <c r="K42" i="225"/>
  <c r="M36" i="225"/>
  <c r="O125" i="225"/>
  <c r="I85" i="225"/>
  <c r="K137" i="225"/>
  <c r="K136" i="225"/>
  <c r="M79" i="225"/>
  <c r="E57" i="225"/>
  <c r="E36" i="225"/>
  <c r="M18" i="225"/>
  <c r="O85" i="225"/>
  <c r="K102" i="225"/>
  <c r="K68" i="225"/>
  <c r="M12" i="225"/>
  <c r="M139" i="225"/>
  <c r="K139" i="225"/>
  <c r="M75" i="225"/>
  <c r="O70" i="225"/>
  <c r="O132" i="225"/>
  <c r="K124" i="225"/>
  <c r="C63" i="225"/>
  <c r="O124" i="225"/>
  <c r="E85" i="225"/>
  <c r="K135" i="225"/>
  <c r="M64" i="225"/>
  <c r="M53" i="225"/>
  <c r="O12" i="225"/>
  <c r="M102" i="225"/>
  <c r="O122" i="225"/>
  <c r="I122" i="225"/>
  <c r="G85" i="225"/>
  <c r="O102" i="225"/>
  <c r="K122" i="225"/>
  <c r="E102" i="225"/>
  <c r="O133" i="225"/>
  <c r="G47" i="225"/>
  <c r="E47" i="225"/>
  <c r="I47" i="225"/>
  <c r="E22" i="225"/>
  <c r="G22" i="225"/>
  <c r="I22" i="225"/>
  <c r="G137" i="225"/>
  <c r="I137" i="225"/>
  <c r="E137" i="225"/>
  <c r="K47" i="225"/>
  <c r="G77" i="225"/>
  <c r="E77" i="225"/>
  <c r="I77" i="225"/>
  <c r="K77" i="225"/>
  <c r="J5" i="225"/>
  <c r="O137" i="225"/>
  <c r="E126" i="225"/>
  <c r="G126" i="225"/>
  <c r="I126" i="225"/>
  <c r="C81" i="225"/>
  <c r="E56" i="225"/>
  <c r="G56" i="225"/>
  <c r="I56" i="225"/>
  <c r="N5" i="225"/>
  <c r="E7" i="225"/>
  <c r="G7" i="225"/>
  <c r="P6" i="225"/>
  <c r="O6" i="225" s="1"/>
  <c r="I7" i="225"/>
  <c r="O99" i="225"/>
  <c r="M93" i="225"/>
  <c r="O53" i="225"/>
  <c r="G139" i="225"/>
  <c r="E139" i="225"/>
  <c r="I139" i="225"/>
  <c r="G132" i="225"/>
  <c r="E132" i="225"/>
  <c r="I132" i="225"/>
  <c r="M132" i="225"/>
  <c r="G75" i="225"/>
  <c r="E75" i="225"/>
  <c r="I75" i="225"/>
  <c r="K138" i="225"/>
  <c r="K75" i="225"/>
  <c r="G136" i="225"/>
  <c r="I136" i="225"/>
  <c r="E136" i="225"/>
  <c r="O22" i="225"/>
  <c r="O126" i="225"/>
  <c r="G12" i="225"/>
  <c r="E12" i="225"/>
  <c r="I12" i="225"/>
  <c r="C6" i="225"/>
  <c r="M115" i="225"/>
  <c r="C129" i="225"/>
  <c r="G70" i="225"/>
  <c r="E70" i="225"/>
  <c r="I70" i="225"/>
  <c r="C20" i="225"/>
  <c r="C13" i="225"/>
  <c r="K126" i="225"/>
  <c r="E40" i="225"/>
  <c r="G40" i="225"/>
  <c r="I40" i="225"/>
  <c r="M99" i="225"/>
  <c r="O7" i="225"/>
  <c r="K56" i="225"/>
  <c r="P32" i="225"/>
  <c r="K32" i="225" s="1"/>
  <c r="M40" i="225"/>
  <c r="P20" i="225"/>
  <c r="M20" i="225" s="1"/>
  <c r="G93" i="225"/>
  <c r="E93" i="225"/>
  <c r="I93" i="225"/>
  <c r="M89" i="225"/>
  <c r="G89" i="225"/>
  <c r="E89" i="225"/>
  <c r="I89" i="225"/>
  <c r="G45" i="225"/>
  <c r="E45" i="225"/>
  <c r="I45" i="225"/>
  <c r="C105" i="225"/>
  <c r="P43" i="225"/>
  <c r="O43" i="225" s="1"/>
  <c r="G17" i="225"/>
  <c r="M17" i="225"/>
  <c r="E17" i="225"/>
  <c r="I17" i="225"/>
  <c r="E25" i="225"/>
  <c r="I25" i="225"/>
  <c r="G25" i="225"/>
  <c r="M25" i="225"/>
  <c r="E91" i="225"/>
  <c r="G91" i="225"/>
  <c r="I91" i="225"/>
  <c r="K17" i="225"/>
  <c r="E107" i="225"/>
  <c r="M107" i="225"/>
  <c r="G107" i="225"/>
  <c r="I107" i="225"/>
  <c r="E125" i="225"/>
  <c r="G125" i="225"/>
  <c r="I125" i="225"/>
  <c r="M113" i="225"/>
  <c r="G113" i="225"/>
  <c r="E113" i="225"/>
  <c r="I113" i="225"/>
  <c r="K79" i="225"/>
  <c r="I135" i="225"/>
  <c r="G135" i="225"/>
  <c r="E135" i="225"/>
  <c r="C43" i="225"/>
  <c r="O47" i="225"/>
  <c r="C32" i="225"/>
  <c r="G61" i="225"/>
  <c r="E61" i="225"/>
  <c r="I61" i="225"/>
  <c r="G128" i="225"/>
  <c r="E128" i="225"/>
  <c r="I128" i="225"/>
  <c r="G99" i="225"/>
  <c r="E99" i="225"/>
  <c r="I99" i="225"/>
  <c r="E53" i="225"/>
  <c r="G53" i="225"/>
  <c r="I53" i="225"/>
  <c r="M61" i="225"/>
  <c r="K61" i="225"/>
  <c r="E124" i="225"/>
  <c r="G124" i="225"/>
  <c r="I124" i="225"/>
  <c r="G64" i="225"/>
  <c r="E64" i="225"/>
  <c r="P63" i="225"/>
  <c r="O63" i="225" s="1"/>
  <c r="I64" i="225"/>
  <c r="K45" i="225"/>
  <c r="K128" i="225"/>
  <c r="L5" i="225"/>
  <c r="P105" i="225"/>
  <c r="K105" i="225" s="1"/>
  <c r="K7" i="225"/>
  <c r="P81" i="225"/>
  <c r="M81" i="225" s="1"/>
  <c r="I134" i="225"/>
  <c r="E134" i="225"/>
  <c r="G134" i="225"/>
  <c r="I133" i="225"/>
  <c r="E133" i="225"/>
  <c r="G133" i="225"/>
  <c r="M133" i="225"/>
  <c r="M134" i="225"/>
  <c r="G138" i="225"/>
  <c r="M138" i="225"/>
  <c r="I138" i="225"/>
  <c r="E138" i="225"/>
  <c r="O93" i="225"/>
  <c r="K22" i="225"/>
  <c r="G79" i="225"/>
  <c r="E79" i="225"/>
  <c r="I79" i="225"/>
  <c r="E115" i="225"/>
  <c r="G115" i="225"/>
  <c r="I115" i="225"/>
  <c r="G9" i="225"/>
  <c r="E9" i="225"/>
  <c r="I9" i="225"/>
  <c r="K9" i="225"/>
  <c r="P129" i="225"/>
  <c r="K129" i="225" s="1"/>
  <c r="P13" i="225"/>
  <c r="O13" i="225" s="1"/>
  <c r="K13" i="225" l="1"/>
  <c r="M43" i="225"/>
  <c r="K43" i="225"/>
  <c r="O81" i="225"/>
  <c r="K6" i="225"/>
  <c r="O129" i="225"/>
  <c r="G63" i="225"/>
  <c r="E63" i="225"/>
  <c r="I63" i="225"/>
  <c r="E105" i="225"/>
  <c r="G105" i="225"/>
  <c r="I105" i="225"/>
  <c r="O105" i="225"/>
  <c r="G20" i="225"/>
  <c r="I20" i="225"/>
  <c r="E20" i="225"/>
  <c r="E13" i="225"/>
  <c r="G13" i="225"/>
  <c r="I13" i="225"/>
  <c r="M13" i="225"/>
  <c r="E81" i="225"/>
  <c r="G81" i="225"/>
  <c r="I81" i="225"/>
  <c r="E43" i="225"/>
  <c r="G43" i="225"/>
  <c r="I43" i="225"/>
  <c r="G32" i="225"/>
  <c r="E32" i="225"/>
  <c r="I32" i="225"/>
  <c r="M32" i="225"/>
  <c r="O32" i="225"/>
  <c r="M105" i="225"/>
  <c r="K63" i="225"/>
  <c r="E129" i="225"/>
  <c r="G129" i="225"/>
  <c r="I129" i="225"/>
  <c r="M129" i="225"/>
  <c r="K20" i="225"/>
  <c r="O20" i="225"/>
  <c r="C5" i="225"/>
  <c r="M63" i="225"/>
  <c r="I6" i="225"/>
  <c r="G6" i="225"/>
  <c r="E6" i="225"/>
  <c r="P5" i="225"/>
  <c r="M6" i="225"/>
  <c r="K81" i="225"/>
  <c r="I5" i="225" l="1"/>
  <c r="E5" i="225"/>
  <c r="G5" i="225"/>
  <c r="M5" i="225"/>
  <c r="K5" i="225"/>
  <c r="O5" i="225"/>
</calcChain>
</file>

<file path=xl/comments1.xml><?xml version="1.0" encoding="utf-8"?>
<comments xmlns="http://schemas.openxmlformats.org/spreadsheetml/2006/main">
  <authors>
    <author>JULIO CESAR FABRA ARRIETA</author>
  </authors>
  <commentList>
    <comment ref="AD5" authorId="0">
      <text>
        <r>
          <rPr>
            <sz val="9"/>
            <color indexed="81"/>
            <rFont val="Tahoma"/>
            <family val="2"/>
          </rPr>
          <t xml:space="preserve">Municipios de donde se retira la EPS
</t>
        </r>
      </text>
    </comment>
  </commentList>
</comments>
</file>

<file path=xl/sharedStrings.xml><?xml version="1.0" encoding="utf-8"?>
<sst xmlns="http://schemas.openxmlformats.org/spreadsheetml/2006/main" count="24621" uniqueCount="1123">
  <si>
    <t>ESS002</t>
  </si>
  <si>
    <t>ESS024</t>
  </si>
  <si>
    <t>ESS091</t>
  </si>
  <si>
    <t>EPSI03</t>
  </si>
  <si>
    <t>MUNICIPIO</t>
  </si>
  <si>
    <t>AMAGA</t>
  </si>
  <si>
    <t>APARTADO</t>
  </si>
  <si>
    <t>BELMIRA</t>
  </si>
  <si>
    <t>BETANIA</t>
  </si>
  <si>
    <t>CALDAS</t>
  </si>
  <si>
    <t>CARAMANTA</t>
  </si>
  <si>
    <t>CAREPA</t>
  </si>
  <si>
    <t>CAUCASIA</t>
  </si>
  <si>
    <t>CHIGORODO</t>
  </si>
  <si>
    <t>CISNEROS</t>
  </si>
  <si>
    <t>EL BAGRE</t>
  </si>
  <si>
    <t>JARDIN</t>
  </si>
  <si>
    <t>LA PINTADA</t>
  </si>
  <si>
    <t>MUTATA</t>
  </si>
  <si>
    <t>PUERTO NARE</t>
  </si>
  <si>
    <t>PUERTO TRIUNFO</t>
  </si>
  <si>
    <t>REMEDIOS</t>
  </si>
  <si>
    <t>SALGAR</t>
  </si>
  <si>
    <t>SANTA BARBARA</t>
  </si>
  <si>
    <t>SANTO DOMINGO</t>
  </si>
  <si>
    <t>SEGOVIA</t>
  </si>
  <si>
    <t>TURBO</t>
  </si>
  <si>
    <t>VENECIA</t>
  </si>
  <si>
    <t>VIGIA DEL FUERTE</t>
  </si>
  <si>
    <t>YARUMAL</t>
  </si>
  <si>
    <t>MEDELLIN</t>
  </si>
  <si>
    <t>ABEJORRAL</t>
  </si>
  <si>
    <t>ALEJANDRIA</t>
  </si>
  <si>
    <t>ANTIOQUIA</t>
  </si>
  <si>
    <t>ANZA</t>
  </si>
  <si>
    <t>BELLO</t>
  </si>
  <si>
    <t>BURITICA</t>
  </si>
  <si>
    <t>CAÑASGORDAS</t>
  </si>
  <si>
    <t>COPACABANA</t>
  </si>
  <si>
    <t>EBEJICO</t>
  </si>
  <si>
    <t>ENVIGADO</t>
  </si>
  <si>
    <t>FRONTINO</t>
  </si>
  <si>
    <t>GIRARDOTA</t>
  </si>
  <si>
    <t>GUADALUPE</t>
  </si>
  <si>
    <t>GUARNE</t>
  </si>
  <si>
    <t>ITUANGO</t>
  </si>
  <si>
    <t>LA ESTRELLA</t>
  </si>
  <si>
    <t>LIBORINA</t>
  </si>
  <si>
    <t>MACEO</t>
  </si>
  <si>
    <t>NECOCLI</t>
  </si>
  <si>
    <t>OLAYA</t>
  </si>
  <si>
    <t>RIONEGRO</t>
  </si>
  <si>
    <t>SABANALARGA</t>
  </si>
  <si>
    <t>SAN ANDRES DE CUERQUIA</t>
  </si>
  <si>
    <t>SAN FRANCISCO</t>
  </si>
  <si>
    <t>SAN LUIS</t>
  </si>
  <si>
    <t>SAN RAFAEL</t>
  </si>
  <si>
    <t>SONSON</t>
  </si>
  <si>
    <t>TOLEDO</t>
  </si>
  <si>
    <t>VEGACHI</t>
  </si>
  <si>
    <t>YOLOMBO</t>
  </si>
  <si>
    <t>ABRIAQUI</t>
  </si>
  <si>
    <t>AMALFI</t>
  </si>
  <si>
    <t>ANDES</t>
  </si>
  <si>
    <t>ANGELOPOLIS</t>
  </si>
  <si>
    <t>ANGOSTURA</t>
  </si>
  <si>
    <t>ANORI</t>
  </si>
  <si>
    <t>ARBOLETES</t>
  </si>
  <si>
    <t>ARGELIA</t>
  </si>
  <si>
    <t>BARBOSA</t>
  </si>
  <si>
    <t>BETULIA</t>
  </si>
  <si>
    <t>CIUDAD BOLIVAR</t>
  </si>
  <si>
    <t>BRICEÑO</t>
  </si>
  <si>
    <t>CACERES</t>
  </si>
  <si>
    <t>CAICEDO</t>
  </si>
  <si>
    <t>CAMPAMENTO</t>
  </si>
  <si>
    <t>CARACOLI</t>
  </si>
  <si>
    <t>CONCORDIA</t>
  </si>
  <si>
    <t>DABEIBA</t>
  </si>
  <si>
    <t>FREDONIA</t>
  </si>
  <si>
    <t>GIRALDO</t>
  </si>
  <si>
    <t>GRANADA</t>
  </si>
  <si>
    <t>HELICONIA</t>
  </si>
  <si>
    <t>LA CEJA</t>
  </si>
  <si>
    <t>MARINILLA</t>
  </si>
  <si>
    <t>MONTEBELLO</t>
  </si>
  <si>
    <t>NECHI</t>
  </si>
  <si>
    <t>EL PEÑOL</t>
  </si>
  <si>
    <t>PEQUE</t>
  </si>
  <si>
    <t>PUEBLORRICO</t>
  </si>
  <si>
    <t>SABANETA</t>
  </si>
  <si>
    <t>SAN CARLOS</t>
  </si>
  <si>
    <t>SAN JOSE DE LA MONTAÑA</t>
  </si>
  <si>
    <t>SAN JUAN DE URABA</t>
  </si>
  <si>
    <t>SAN PEDRO DE URABA</t>
  </si>
  <si>
    <t>SAN ROQUE</t>
  </si>
  <si>
    <t>SAN VICENTE</t>
  </si>
  <si>
    <t>SOPETRAN</t>
  </si>
  <si>
    <t>TARAZA</t>
  </si>
  <si>
    <t>TITIRIBI</t>
  </si>
  <si>
    <t>URAMITA</t>
  </si>
  <si>
    <t>URRAO</t>
  </si>
  <si>
    <t>VALDIVIA</t>
  </si>
  <si>
    <t>VALPARAISO</t>
  </si>
  <si>
    <t>YALI</t>
  </si>
  <si>
    <t>YONDO</t>
  </si>
  <si>
    <t>MURINDO</t>
  </si>
  <si>
    <t>ARMENIA</t>
  </si>
  <si>
    <t>DON MATIAS</t>
  </si>
  <si>
    <t>GUATAPE</t>
  </si>
  <si>
    <t>JERICO</t>
  </si>
  <si>
    <t>RETIRO</t>
  </si>
  <si>
    <t>TARSO</t>
  </si>
  <si>
    <t>COCORNA</t>
  </si>
  <si>
    <t>HISPANIA</t>
  </si>
  <si>
    <t>TAMESIS</t>
  </si>
  <si>
    <t>NARIÑO</t>
  </si>
  <si>
    <t>Total general</t>
  </si>
  <si>
    <t>REGIMEN SUBSIDIADO</t>
  </si>
  <si>
    <t>BAJO CAUCA</t>
  </si>
  <si>
    <t>ZARAGOZA</t>
  </si>
  <si>
    <t>MAGDALENA MEDIO</t>
  </si>
  <si>
    <t>PUERTO BERRIO</t>
  </si>
  <si>
    <t>NORDESTE</t>
  </si>
  <si>
    <t>Total NORDESTE</t>
  </si>
  <si>
    <t>TOTAL  NORDESTE</t>
  </si>
  <si>
    <t>NORTE</t>
  </si>
  <si>
    <t>CAROLINA</t>
  </si>
  <si>
    <t>ENTRERRIOS</t>
  </si>
  <si>
    <t>SAN PEDRO DE LOS MILAGROS</t>
  </si>
  <si>
    <t>SANTA ROSA DE OSOS</t>
  </si>
  <si>
    <t>Total NORTE</t>
  </si>
  <si>
    <t>TOTAL NORTE</t>
  </si>
  <si>
    <t>OCCIDENTE</t>
  </si>
  <si>
    <t>SAN JERONIMO</t>
  </si>
  <si>
    <t>Total OCCIDENTE</t>
  </si>
  <si>
    <t>TOTAL  OCCIDENTE</t>
  </si>
  <si>
    <t>ORIENTE</t>
  </si>
  <si>
    <t>CONCEPCION</t>
  </si>
  <si>
    <t>EL CARMEN DE VIBORAL</t>
  </si>
  <si>
    <t>PEÑOL</t>
  </si>
  <si>
    <t>LA UNION</t>
  </si>
  <si>
    <t>Total ORIENTE</t>
  </si>
  <si>
    <t>TOTAL  ORIENTE</t>
  </si>
  <si>
    <t>SUROESTE</t>
  </si>
  <si>
    <t>BOLIVAR</t>
  </si>
  <si>
    <t>Total SUROESTE</t>
  </si>
  <si>
    <t>TOTAL  SUROESTE</t>
  </si>
  <si>
    <t>URABA</t>
  </si>
  <si>
    <t>Total URABA</t>
  </si>
  <si>
    <t>TOTAL URABA</t>
  </si>
  <si>
    <t>VALLE  DE ABURRA</t>
  </si>
  <si>
    <t>Total VALLE  DE ABURRA</t>
  </si>
  <si>
    <t xml:space="preserve">TOTAL  VALLE ABURRA </t>
  </si>
  <si>
    <t>TOTAL DEPARTAMENTO</t>
  </si>
  <si>
    <t xml:space="preserve"> </t>
  </si>
  <si>
    <t>TOTAL GENERAL</t>
  </si>
  <si>
    <t>TOTAL BAJO CAUCA</t>
  </si>
  <si>
    <t>NOMBRE EPS-S</t>
  </si>
  <si>
    <t>NRO. AFILIADOS</t>
  </si>
  <si>
    <t>Concordia</t>
  </si>
  <si>
    <t>Guadalupe</t>
  </si>
  <si>
    <t>Santo Domingo</t>
  </si>
  <si>
    <t>2004</t>
  </si>
  <si>
    <t>2005</t>
  </si>
  <si>
    <t>2006</t>
  </si>
  <si>
    <t>2007</t>
  </si>
  <si>
    <t>2008</t>
  </si>
  <si>
    <t>2010</t>
  </si>
  <si>
    <t>% De afiliados al Regimen Subsidiado</t>
  </si>
  <si>
    <t>Nº Afiliados Régimen Subsidiado</t>
  </si>
  <si>
    <t>% De afiliados al Régimen Contributivo</t>
  </si>
  <si>
    <t>Nº Afiliados Régimen Contributivo</t>
  </si>
  <si>
    <t>Nº Afiliados SGSSS</t>
  </si>
  <si>
    <t>% Cobertura en el SGSSS</t>
  </si>
  <si>
    <t xml:space="preserve">DANE </t>
  </si>
  <si>
    <t xml:space="preserve">ENERO </t>
  </si>
  <si>
    <t xml:space="preserve">FEBRERO </t>
  </si>
  <si>
    <t xml:space="preserve">MARZO </t>
  </si>
  <si>
    <t xml:space="preserve">ABRIL </t>
  </si>
  <si>
    <t xml:space="preserve">MAYO </t>
  </si>
  <si>
    <t xml:space="preserve">JUNIO </t>
  </si>
  <si>
    <t xml:space="preserve">JULIO </t>
  </si>
  <si>
    <t xml:space="preserve">AGOSTO </t>
  </si>
  <si>
    <t xml:space="preserve">SEPTIEMBRE </t>
  </si>
  <si>
    <t xml:space="preserve">OCTUBRE </t>
  </si>
  <si>
    <t>TOTAL ANTIOQUIA</t>
  </si>
  <si>
    <t>EL SANTUARIO</t>
  </si>
  <si>
    <t>SANTAFE DE ANTIOQUIA</t>
  </si>
  <si>
    <t>EPS001</t>
  </si>
  <si>
    <t>EPS018</t>
  </si>
  <si>
    <t>COD MPIO</t>
  </si>
  <si>
    <t>TOTAL</t>
  </si>
  <si>
    <t>SECRETARIA SECCIONAL  DE SALUD Y PROTECCIÓN SOCIAL DE ANTIOQUIA-DIRECCIÓN DE ATENCIÓN A LAS PERSONAS-</t>
  </si>
  <si>
    <t xml:space="preserve"> FECHA DE CORTE  </t>
  </si>
  <si>
    <t>FECHA DE CORTE:</t>
  </si>
  <si>
    <t xml:space="preserve">AFILIADOS AL REGIMEN SUBSIDIADO SEGÚN LA BASE DE DATOS FOSYGA 2011 </t>
  </si>
  <si>
    <t>Caprecom</t>
  </si>
  <si>
    <t>Emdisalud</t>
  </si>
  <si>
    <t>Coosalud</t>
  </si>
  <si>
    <t>Ecoopsos</t>
  </si>
  <si>
    <t>Asociación Indígena del Cauca</t>
  </si>
  <si>
    <t>COD-MPIO</t>
  </si>
  <si>
    <t>CuentaDeCampo6</t>
  </si>
  <si>
    <t>Igual</t>
  </si>
  <si>
    <t>Régimen Subsidiado</t>
  </si>
  <si>
    <t>Régimen Contributivo</t>
  </si>
  <si>
    <t>% afiliados</t>
  </si>
  <si>
    <t>NOMBRE EPS</t>
  </si>
  <si>
    <t>N° DE AFILIADOS</t>
  </si>
  <si>
    <t>%</t>
  </si>
  <si>
    <t>EPS010</t>
  </si>
  <si>
    <t>EPS016</t>
  </si>
  <si>
    <t>Coomeva S.A.</t>
  </si>
  <si>
    <t>EPS037</t>
  </si>
  <si>
    <t>La Nueva EPS</t>
  </si>
  <si>
    <t>EPS002</t>
  </si>
  <si>
    <t>EPS003</t>
  </si>
  <si>
    <t>EPS023</t>
  </si>
  <si>
    <t>EPS005</t>
  </si>
  <si>
    <t>Sanitas S.A.</t>
  </si>
  <si>
    <t>EAS016</t>
  </si>
  <si>
    <t>EAS027</t>
  </si>
  <si>
    <t>EPS033</t>
  </si>
  <si>
    <t>EPS017</t>
  </si>
  <si>
    <t>EPS012</t>
  </si>
  <si>
    <t>EPS008</t>
  </si>
  <si>
    <t>Total Afiliados</t>
  </si>
  <si>
    <t>SaludVida S.A.</t>
  </si>
  <si>
    <t>Disminución</t>
  </si>
  <si>
    <t>AFILIADOS AL REGIMEN SUBSIDIADO SEGÚN LA BASE DE DATOS FOSYGA DE 2010</t>
  </si>
  <si>
    <t>ITAGÜI</t>
  </si>
  <si>
    <t>Total BAJO CAUCA</t>
  </si>
  <si>
    <t>Total MAGDALENA MEDIO</t>
  </si>
  <si>
    <t>Campo2</t>
  </si>
  <si>
    <t>Campo20</t>
  </si>
  <si>
    <t>Campo9</t>
  </si>
  <si>
    <t>Campo11</t>
  </si>
  <si>
    <t xml:space="preserve">GOMEZ PLATA </t>
  </si>
  <si>
    <t>TOTAL MAGDALENA MEDIO</t>
  </si>
  <si>
    <t>Rural</t>
  </si>
  <si>
    <t>Urbana</t>
  </si>
  <si>
    <t>EL RETIRO</t>
  </si>
  <si>
    <t>CuentaDeCampo2</t>
  </si>
  <si>
    <t>Valle de aburrá</t>
  </si>
  <si>
    <t>Oriente</t>
  </si>
  <si>
    <t>Occidente</t>
  </si>
  <si>
    <t>Suroeste</t>
  </si>
  <si>
    <t>Nordeste</t>
  </si>
  <si>
    <t>Norte</t>
  </si>
  <si>
    <t>Urabá</t>
  </si>
  <si>
    <t>Bajo Cauca</t>
  </si>
  <si>
    <t>Magdalena Medio</t>
  </si>
  <si>
    <t>Aumento</t>
  </si>
  <si>
    <t>Masculino</t>
  </si>
  <si>
    <t>Femenino</t>
  </si>
  <si>
    <t>MES</t>
  </si>
  <si>
    <t>Subsidiado</t>
  </si>
  <si>
    <t>Contributivo</t>
  </si>
  <si>
    <t>Total</t>
  </si>
  <si>
    <t>% Cobertura</t>
  </si>
  <si>
    <t>Campo12</t>
  </si>
  <si>
    <t>F</t>
  </si>
  <si>
    <t>M</t>
  </si>
  <si>
    <t>Suma de CuentaDeCampo6</t>
  </si>
  <si>
    <t>Etiquetas de fila</t>
  </si>
  <si>
    <t>Etiquetas de columna</t>
  </si>
  <si>
    <t>1</t>
  </si>
  <si>
    <t>2</t>
  </si>
  <si>
    <t>8</t>
  </si>
  <si>
    <t>9</t>
  </si>
  <si>
    <t>Fondo Ferrocarriles Nal</t>
  </si>
  <si>
    <t xml:space="preserve">Famisanar </t>
  </si>
  <si>
    <t>EPM</t>
  </si>
  <si>
    <t>SURA.</t>
  </si>
  <si>
    <t xml:space="preserve">Cruz Blanca </t>
  </si>
  <si>
    <t xml:space="preserve">Salud Total </t>
  </si>
  <si>
    <t xml:space="preserve">Servicio Occidental </t>
  </si>
  <si>
    <t>Población  Proyectada DANE 2012</t>
  </si>
  <si>
    <t>Población  Proyectada DANE 2013</t>
  </si>
  <si>
    <t>PNA</t>
  </si>
  <si>
    <t>Universidad de Antioquia</t>
  </si>
  <si>
    <t>% Variación</t>
  </si>
  <si>
    <t>Universidad Nacional</t>
  </si>
  <si>
    <t>Ecopetrol</t>
  </si>
  <si>
    <t>RES002</t>
  </si>
  <si>
    <t>RES004</t>
  </si>
  <si>
    <t>F. Médico Preventiva</t>
  </si>
  <si>
    <t>R</t>
  </si>
  <si>
    <t>U</t>
  </si>
  <si>
    <t>3</t>
  </si>
  <si>
    <t>N</t>
  </si>
  <si>
    <t>AFILIADOS AL REGIMEN SUBSIDIADO SEGÚN LA BASE DE DATOS FOSYGA 2012</t>
  </si>
  <si>
    <t>AFILIADOS AL REGIMEN SUBSIDIADO SEGÚN LA BASE DE DATOS FOSYGA 2013</t>
  </si>
  <si>
    <t>REGIÓN</t>
  </si>
  <si>
    <t>COD_MPIO</t>
  </si>
  <si>
    <t xml:space="preserve">NOVIEMBRE </t>
  </si>
  <si>
    <t xml:space="preserve">DICIEMBRE </t>
  </si>
  <si>
    <t>ABRIL</t>
  </si>
  <si>
    <t>5</t>
  </si>
  <si>
    <t>6</t>
  </si>
  <si>
    <t>7</t>
  </si>
  <si>
    <t>4</t>
  </si>
  <si>
    <t>AIC</t>
  </si>
  <si>
    <t>Total  Bajo Cauca</t>
  </si>
  <si>
    <t>Total Uraba</t>
  </si>
  <si>
    <t>Total Nordeste</t>
  </si>
  <si>
    <t>Total Occidente</t>
  </si>
  <si>
    <t>Total Norte</t>
  </si>
  <si>
    <t>Total Oriente</t>
  </si>
  <si>
    <t>Total Suroeste</t>
  </si>
  <si>
    <t>Total Valle de Aburra</t>
  </si>
  <si>
    <t>Participacion de EPS en  municipios</t>
  </si>
  <si>
    <t>Total  Afiliados  en Antioquia</t>
  </si>
  <si>
    <t>Mayo</t>
  </si>
  <si>
    <t>AFILIADOS AL REGIMEN CONTRIBUTIVO SEGÚN LA BASE DE DATOS FOSYGA 2013</t>
  </si>
  <si>
    <t>Junio</t>
  </si>
  <si>
    <t>Savia Salud</t>
  </si>
  <si>
    <t>Cod_sub</t>
  </si>
  <si>
    <t>Concatenar</t>
  </si>
  <si>
    <t>Enero</t>
  </si>
  <si>
    <t>Febrero</t>
  </si>
  <si>
    <t>Marzo</t>
  </si>
  <si>
    <t>Abril</t>
  </si>
  <si>
    <t>Julio</t>
  </si>
  <si>
    <t>Agosto</t>
  </si>
  <si>
    <t>Septiembre</t>
  </si>
  <si>
    <t>Octubre</t>
  </si>
  <si>
    <t>Noviembre</t>
  </si>
  <si>
    <t>Diciembre</t>
  </si>
  <si>
    <t>Campo21</t>
  </si>
  <si>
    <t>Campo16</t>
  </si>
  <si>
    <t xml:space="preserve"> CRITERIOS</t>
  </si>
  <si>
    <t>Vigia del Fuerte</t>
  </si>
  <si>
    <t>Turbo</t>
  </si>
  <si>
    <t>San Pedro de Urabá</t>
  </si>
  <si>
    <t>San Pedro de Uraba</t>
  </si>
  <si>
    <t>San Juan de Urabá</t>
  </si>
  <si>
    <t>Necoclí</t>
  </si>
  <si>
    <t>Mutatá</t>
  </si>
  <si>
    <t>Murindó</t>
  </si>
  <si>
    <t>Chigorodó</t>
  </si>
  <si>
    <t>Carepa</t>
  </si>
  <si>
    <t>Arboletes</t>
  </si>
  <si>
    <t>Apartadó</t>
  </si>
  <si>
    <t>URABÁ</t>
  </si>
  <si>
    <t>La Pintada</t>
  </si>
  <si>
    <t>Venecia</t>
  </si>
  <si>
    <t>Valparaíso</t>
  </si>
  <si>
    <t>Urrao</t>
  </si>
  <si>
    <t>Titiribí</t>
  </si>
  <si>
    <t>Tarso</t>
  </si>
  <si>
    <t>Támesis</t>
  </si>
  <si>
    <t xml:space="preserve">Santa Bárbara </t>
  </si>
  <si>
    <t>Salgar</t>
  </si>
  <si>
    <t>Pueblorrico</t>
  </si>
  <si>
    <t>Montebello</t>
  </si>
  <si>
    <t>Jericó</t>
  </si>
  <si>
    <t>Jardín</t>
  </si>
  <si>
    <t>Hispania</t>
  </si>
  <si>
    <t>Fredonia</t>
  </si>
  <si>
    <t>Caramanta</t>
  </si>
  <si>
    <t>Ciudad Bolivar</t>
  </si>
  <si>
    <t>Betulia</t>
  </si>
  <si>
    <t>Betania</t>
  </si>
  <si>
    <t>Angelópolis</t>
  </si>
  <si>
    <t>Andes</t>
  </si>
  <si>
    <t>Amagá</t>
  </si>
  <si>
    <t>Sonsón</t>
  </si>
  <si>
    <t>Sonson</t>
  </si>
  <si>
    <t>El Santuario</t>
  </si>
  <si>
    <t>San Vicente</t>
  </si>
  <si>
    <t>San Rafael</t>
  </si>
  <si>
    <t xml:space="preserve">San Luis </t>
  </si>
  <si>
    <t>San Francisco</t>
  </si>
  <si>
    <t xml:space="preserve">San Carlos </t>
  </si>
  <si>
    <t xml:space="preserve">Rionegro </t>
  </si>
  <si>
    <t>El Retiro</t>
  </si>
  <si>
    <t>El Peñol</t>
  </si>
  <si>
    <t>Nariño</t>
  </si>
  <si>
    <t>Marinilla</t>
  </si>
  <si>
    <t xml:space="preserve">La Unión </t>
  </si>
  <si>
    <t>La Ceja del Tambo</t>
  </si>
  <si>
    <t>Guatapé</t>
  </si>
  <si>
    <t>Guarne</t>
  </si>
  <si>
    <t xml:space="preserve">Granada </t>
  </si>
  <si>
    <t>Concepción</t>
  </si>
  <si>
    <t>Cocorná</t>
  </si>
  <si>
    <t>El Carmen de Viboral</t>
  </si>
  <si>
    <t xml:space="preserve">Argelia </t>
  </si>
  <si>
    <t>Alejandría</t>
  </si>
  <si>
    <t>Abejorral</t>
  </si>
  <si>
    <t>Uramita</t>
  </si>
  <si>
    <t>Sopetrán</t>
  </si>
  <si>
    <t>San Jerónimo</t>
  </si>
  <si>
    <t>Sabanalarga</t>
  </si>
  <si>
    <t>Peque</t>
  </si>
  <si>
    <t>Olaya</t>
  </si>
  <si>
    <t>Liborina</t>
  </si>
  <si>
    <t>Heliconia</t>
  </si>
  <si>
    <t>Giraldo</t>
  </si>
  <si>
    <t>Frontino</t>
  </si>
  <si>
    <t>Ebéjico</t>
  </si>
  <si>
    <t>Dabeiba</t>
  </si>
  <si>
    <t>Cañasgordas</t>
  </si>
  <si>
    <t>Caicedo</t>
  </si>
  <si>
    <t>Buriticá</t>
  </si>
  <si>
    <t>Armenia</t>
  </si>
  <si>
    <t>Anzá</t>
  </si>
  <si>
    <t>Anza</t>
  </si>
  <si>
    <t>Santa Fe de Antioquia</t>
  </si>
  <si>
    <t>Abriaquí</t>
  </si>
  <si>
    <t>Yarumal</t>
  </si>
  <si>
    <t>Valdivia</t>
  </si>
  <si>
    <t>Toledo</t>
  </si>
  <si>
    <t>Santa Rosa de Osos</t>
  </si>
  <si>
    <t>San Pedro de los M.</t>
  </si>
  <si>
    <t>San José de la M.</t>
  </si>
  <si>
    <t>San Andrés de C.</t>
  </si>
  <si>
    <t>Ituango</t>
  </si>
  <si>
    <t>Gómez Plata</t>
  </si>
  <si>
    <t>Entrerríos</t>
  </si>
  <si>
    <t>Entrerrios</t>
  </si>
  <si>
    <t>Donmatías</t>
  </si>
  <si>
    <t>Carolina del Príncipe</t>
  </si>
  <si>
    <t>Campamento</t>
  </si>
  <si>
    <t xml:space="preserve">Briceño </t>
  </si>
  <si>
    <t>Belmira</t>
  </si>
  <si>
    <t>Angostura</t>
  </si>
  <si>
    <t>Yolombó</t>
  </si>
  <si>
    <t>Yalí</t>
  </si>
  <si>
    <t>Vegachí</t>
  </si>
  <si>
    <t>Segovia</t>
  </si>
  <si>
    <t>San Roque</t>
  </si>
  <si>
    <t>Remedios</t>
  </si>
  <si>
    <t>Cisneros</t>
  </si>
  <si>
    <t>Anorí</t>
  </si>
  <si>
    <t>Amalfi</t>
  </si>
  <si>
    <t>Yondó</t>
  </si>
  <si>
    <t>Puerto Triunfo</t>
  </si>
  <si>
    <t>Puerto Nare</t>
  </si>
  <si>
    <t>Puerto Berrío</t>
  </si>
  <si>
    <t>Maceo</t>
  </si>
  <si>
    <t>Caracolí</t>
  </si>
  <si>
    <t>Zaragoza</t>
  </si>
  <si>
    <t>Tarazá</t>
  </si>
  <si>
    <t>Nechí</t>
  </si>
  <si>
    <t>El Bagre</t>
  </si>
  <si>
    <t>Caucasia</t>
  </si>
  <si>
    <t>Cáceres</t>
  </si>
  <si>
    <t>Sabaneta</t>
  </si>
  <si>
    <t>La Estrella</t>
  </si>
  <si>
    <t>Itaguí</t>
  </si>
  <si>
    <t>Itagui</t>
  </si>
  <si>
    <t>Girardota</t>
  </si>
  <si>
    <t>Envigado</t>
  </si>
  <si>
    <t>Copacabana</t>
  </si>
  <si>
    <t xml:space="preserve">Caldas </t>
  </si>
  <si>
    <t>Bello</t>
  </si>
  <si>
    <t>Barbosa</t>
  </si>
  <si>
    <t>Medellín</t>
  </si>
  <si>
    <t>VALLE DE ABURRÁ</t>
  </si>
  <si>
    <t>TOTAL DEPTO.</t>
  </si>
  <si>
    <t>TOTAL PERSONAS AFILIADAS</t>
  </si>
  <si>
    <t>SUBREGIONES Y MUNICIPIOS</t>
  </si>
  <si>
    <t>60 y más</t>
  </si>
  <si>
    <t>45 - 59</t>
  </si>
  <si>
    <t>15 - 44</t>
  </si>
  <si>
    <t xml:space="preserve"> 5 - 14</t>
  </si>
  <si>
    <t xml:space="preserve"> 1 - 4</t>
  </si>
  <si>
    <t>&lt; de 1</t>
  </si>
  <si>
    <t>GRUPOS DE EDAD (EN AÑOS)</t>
  </si>
  <si>
    <t>cod_mpio</t>
  </si>
  <si>
    <t>SUBREGIÓN</t>
  </si>
  <si>
    <t>Municipios</t>
  </si>
  <si>
    <t>% Participación</t>
  </si>
  <si>
    <t>RES008</t>
  </si>
  <si>
    <t>RES011</t>
  </si>
  <si>
    <t>3-4</t>
  </si>
  <si>
    <t>5-6-7</t>
  </si>
  <si>
    <t>8-9-10-11-12</t>
  </si>
  <si>
    <t>cod</t>
  </si>
  <si>
    <t>Vigía del Fuerte</t>
  </si>
  <si>
    <t>San Luis</t>
  </si>
  <si>
    <t>San José de La Montaña</t>
  </si>
  <si>
    <t>San Carlos</t>
  </si>
  <si>
    <t>Rionegro</t>
  </si>
  <si>
    <t>La Unión</t>
  </si>
  <si>
    <t>La Ceja</t>
  </si>
  <si>
    <t>Granada</t>
  </si>
  <si>
    <t>Ciudad Bolívar</t>
  </si>
  <si>
    <t>Carolina</t>
  </si>
  <si>
    <t>Caldas</t>
  </si>
  <si>
    <t>Briceño</t>
  </si>
  <si>
    <t>Argelia</t>
  </si>
  <si>
    <t>Total afiliados por EPS al Régimen Subsidiado</t>
  </si>
  <si>
    <t xml:space="preserve">Total Afiliados por EPS Régimen Contributivo, </t>
  </si>
  <si>
    <t>% PNA el SGSSS</t>
  </si>
  <si>
    <t>Nº PNA al SGSSS</t>
  </si>
  <si>
    <t>Población  Proyectada DANE 2014</t>
  </si>
  <si>
    <t>AFILIADOS AL REGIMEN SUBSIDIADO SEGÚN LA BASE DE DATOS FOSYGA 2014</t>
  </si>
  <si>
    <t>AFILIADOS AL REGIMEN CONTRIBUTIVO SEGÚN LA BASE DE DATOS FOSYGA 2014</t>
  </si>
  <si>
    <t>Diciembre
2013</t>
  </si>
  <si>
    <t>Enero
2014</t>
  </si>
  <si>
    <t>Habitante de la calle</t>
  </si>
  <si>
    <t>Población infantil a cargo del ICBF</t>
  </si>
  <si>
    <t>Madres Comunitarias</t>
  </si>
  <si>
    <t>Creador o gestor Cultural</t>
  </si>
  <si>
    <t>Población Sisbenizada</t>
  </si>
  <si>
    <t>Menor desvinculado del conflicto armado</t>
  </si>
  <si>
    <t>Población discapacitada</t>
  </si>
  <si>
    <t>Población desmovilizada</t>
  </si>
  <si>
    <t>Población en centros Psiquiatricos</t>
  </si>
  <si>
    <t>Población rural migratoria</t>
  </si>
  <si>
    <t>Población reclusa</t>
  </si>
  <si>
    <t>Población rural no  migratoria</t>
  </si>
  <si>
    <t>Total población Régimen Subsidiado</t>
  </si>
  <si>
    <t>Campo15</t>
  </si>
  <si>
    <t>Población infantil vulnerable diferente del ICBF</t>
  </si>
  <si>
    <t>Programa de protección de testigos</t>
  </si>
  <si>
    <t>Población tercera edad en ancianatos</t>
  </si>
  <si>
    <t>Comunidades Indígenas</t>
  </si>
  <si>
    <t>ROM
Gitanos</t>
  </si>
  <si>
    <t>Afrocolombianos</t>
  </si>
  <si>
    <t>Raizal</t>
  </si>
  <si>
    <t>Palenquero</t>
  </si>
  <si>
    <t>Población Inpec</t>
  </si>
  <si>
    <t>15</t>
  </si>
  <si>
    <t>17</t>
  </si>
  <si>
    <t>19</t>
  </si>
  <si>
    <t>13</t>
  </si>
  <si>
    <t>14</t>
  </si>
  <si>
    <t>16</t>
  </si>
  <si>
    <t>10</t>
  </si>
  <si>
    <t>12</t>
  </si>
  <si>
    <t>18</t>
  </si>
  <si>
    <t>21</t>
  </si>
  <si>
    <t>20</t>
  </si>
  <si>
    <t>22</t>
  </si>
  <si>
    <t>11</t>
  </si>
  <si>
    <t>SAN ANDRES</t>
  </si>
  <si>
    <t>ALIANSALUD E.P.S.</t>
  </si>
  <si>
    <t>EPSS02</t>
  </si>
  <si>
    <t>EPSM03</t>
  </si>
  <si>
    <t>EPSS05</t>
  </si>
  <si>
    <t>EPSS10</t>
  </si>
  <si>
    <t>EPSS16</t>
  </si>
  <si>
    <t>EPSS17</t>
  </si>
  <si>
    <t>EPSS18</t>
  </si>
  <si>
    <t>EPSS23</t>
  </si>
  <si>
    <t>EPSS37</t>
  </si>
  <si>
    <t>NUEVA EPS S.A.</t>
  </si>
  <si>
    <t>CCFC55</t>
  </si>
  <si>
    <t>EPSC20</t>
  </si>
  <si>
    <t>EPSIC3</t>
  </si>
  <si>
    <t>EPSC03</t>
  </si>
  <si>
    <t>EPSC34</t>
  </si>
  <si>
    <t>ESSC02</t>
  </si>
  <si>
    <t>ESSC24</t>
  </si>
  <si>
    <t>ESSC62</t>
  </si>
  <si>
    <t>ESSC91</t>
  </si>
  <si>
    <t>ESSC07</t>
  </si>
  <si>
    <t>La nueva EPS
Subsidiada</t>
  </si>
  <si>
    <t>SURA.
Subsidiada</t>
  </si>
  <si>
    <t xml:space="preserve">Salud Total
Subsidiado </t>
  </si>
  <si>
    <t>EPS Saludcoop
Subsidiado</t>
  </si>
  <si>
    <t>Sanitas S.A.
Subsidiado</t>
  </si>
  <si>
    <t xml:space="preserve">Cruz Blanca
Subsidiado </t>
  </si>
  <si>
    <t xml:space="preserve">Famisanar
Subsidiado </t>
  </si>
  <si>
    <t>VICHADA</t>
  </si>
  <si>
    <t>VAUPES</t>
  </si>
  <si>
    <t>VALLE</t>
  </si>
  <si>
    <t>TOLIMA</t>
  </si>
  <si>
    <t>SUCRE</t>
  </si>
  <si>
    <t>SANTANDER</t>
  </si>
  <si>
    <t>RISARALDA</t>
  </si>
  <si>
    <t>QUINDIO</t>
  </si>
  <si>
    <t>PUTUMAYO</t>
  </si>
  <si>
    <t>NORTE DE SANTANDER</t>
  </si>
  <si>
    <t>NARINO</t>
  </si>
  <si>
    <t>META</t>
  </si>
  <si>
    <t>MAGDALENA</t>
  </si>
  <si>
    <t>LA GUAJIRA</t>
  </si>
  <si>
    <t>HUILA</t>
  </si>
  <si>
    <t>GUAVIARE</t>
  </si>
  <si>
    <t>GUAINIA</t>
  </si>
  <si>
    <t>CUNDINAMARCA</t>
  </si>
  <si>
    <t>CORDOBA</t>
  </si>
  <si>
    <t>CHOCO</t>
  </si>
  <si>
    <t>CESAR</t>
  </si>
  <si>
    <t>CAUCA</t>
  </si>
  <si>
    <t>CASANARE</t>
  </si>
  <si>
    <t>CAQUETA</t>
  </si>
  <si>
    <t>BOYACA</t>
  </si>
  <si>
    <t>BOGOTA D.C.</t>
  </si>
  <si>
    <t>ATLANTICO</t>
  </si>
  <si>
    <t>ARAUCA</t>
  </si>
  <si>
    <t>AMAZONAS</t>
  </si>
  <si>
    <t>Número de Afiliados</t>
  </si>
  <si>
    <t>SUBSIDIADO</t>
  </si>
  <si>
    <t>EXCEPCION</t>
  </si>
  <si>
    <t>CONTRIBUTIVO</t>
  </si>
  <si>
    <t>Departamento</t>
  </si>
  <si>
    <t>EPSS33</t>
  </si>
  <si>
    <t>Cafesalud EPS Subsidiada</t>
  </si>
  <si>
    <t>SaludVida S.A. Subsidiada</t>
  </si>
  <si>
    <t>Coosalud
Contributivo</t>
  </si>
  <si>
    <t>INPEC</t>
  </si>
  <si>
    <t>NACIONAL</t>
  </si>
  <si>
    <t>Amazonas</t>
  </si>
  <si>
    <t>Antioquia (3)</t>
  </si>
  <si>
    <t>Arauca (3)</t>
  </si>
  <si>
    <t>Atlántico</t>
  </si>
  <si>
    <t>Bogotá, D.C.</t>
  </si>
  <si>
    <t>Bolívar (1) (3)</t>
  </si>
  <si>
    <t>Boyacá (3)</t>
  </si>
  <si>
    <t>Caldas (3)</t>
  </si>
  <si>
    <t>Caquetá (3)</t>
  </si>
  <si>
    <t>Casanare</t>
  </si>
  <si>
    <t>Cauca (1) (3)</t>
  </si>
  <si>
    <t>Cesar (3)</t>
  </si>
  <si>
    <t>Chocó (2) (3)</t>
  </si>
  <si>
    <t>Cundinamarca (3)</t>
  </si>
  <si>
    <t>Guainía</t>
  </si>
  <si>
    <t>Guaviare</t>
  </si>
  <si>
    <t>Huila</t>
  </si>
  <si>
    <t>La Guajira (3)</t>
  </si>
  <si>
    <t>Magdalena (3)</t>
  </si>
  <si>
    <t>Meta (3)</t>
  </si>
  <si>
    <t>Nariño (3)</t>
  </si>
  <si>
    <t>Norte De Santander (3)</t>
  </si>
  <si>
    <t>Putumayo (3)</t>
  </si>
  <si>
    <t>Quindio</t>
  </si>
  <si>
    <t>San Andrés</t>
  </si>
  <si>
    <t>Santander (3)</t>
  </si>
  <si>
    <t>Sucre (3)</t>
  </si>
  <si>
    <t>Tolima (3)</t>
  </si>
  <si>
    <t>Valle Del Cauca</t>
  </si>
  <si>
    <t>Vaupés</t>
  </si>
  <si>
    <t>Vichada</t>
  </si>
  <si>
    <t>Total Magdalena Medio</t>
  </si>
  <si>
    <t>Emdisalud
Contributivo</t>
  </si>
  <si>
    <t>Savia Salud
Contributivo</t>
  </si>
  <si>
    <t>AFILIADOS AL REGIMEN SUBSIDIADO SEGÚN LA BASE DE DATOS FOSYGA 2015</t>
  </si>
  <si>
    <t>AFILIADOS AL REGIMEN CONTRIBUTIVO SEGÚN LA BASE DE DATOS FOSYGA 2015</t>
  </si>
  <si>
    <t>Cod_mpio</t>
  </si>
  <si>
    <t>Municipio</t>
  </si>
  <si>
    <t>05001</t>
  </si>
  <si>
    <t>05002</t>
  </si>
  <si>
    <t>05004</t>
  </si>
  <si>
    <t>05021</t>
  </si>
  <si>
    <t>05030</t>
  </si>
  <si>
    <t>05031</t>
  </si>
  <si>
    <t>05034</t>
  </si>
  <si>
    <t>05036</t>
  </si>
  <si>
    <t>05038</t>
  </si>
  <si>
    <t>05040</t>
  </si>
  <si>
    <t>05042</t>
  </si>
  <si>
    <t>Santafé de Antioquia</t>
  </si>
  <si>
    <t>05044</t>
  </si>
  <si>
    <t>05045</t>
  </si>
  <si>
    <t>05051</t>
  </si>
  <si>
    <t>Arboletes  (3)</t>
  </si>
  <si>
    <t>05055</t>
  </si>
  <si>
    <t>05059</t>
  </si>
  <si>
    <t>05079</t>
  </si>
  <si>
    <t>05086</t>
  </si>
  <si>
    <t>05088</t>
  </si>
  <si>
    <t>05091</t>
  </si>
  <si>
    <t>05093</t>
  </si>
  <si>
    <t>05101</t>
  </si>
  <si>
    <t>05107</t>
  </si>
  <si>
    <t>05113</t>
  </si>
  <si>
    <t>05120</t>
  </si>
  <si>
    <t>05125</t>
  </si>
  <si>
    <t>05129</t>
  </si>
  <si>
    <t>05134</t>
  </si>
  <si>
    <t>05138</t>
  </si>
  <si>
    <t>05142</t>
  </si>
  <si>
    <t>05145</t>
  </si>
  <si>
    <t>05147</t>
  </si>
  <si>
    <t>05148</t>
  </si>
  <si>
    <t>05150</t>
  </si>
  <si>
    <t>05154</t>
  </si>
  <si>
    <t>05172</t>
  </si>
  <si>
    <t>05190</t>
  </si>
  <si>
    <t>05197</t>
  </si>
  <si>
    <t>Cocorná  (3)</t>
  </si>
  <si>
    <t>05206</t>
  </si>
  <si>
    <t>05209</t>
  </si>
  <si>
    <t>05212</t>
  </si>
  <si>
    <t>05234</t>
  </si>
  <si>
    <t>05237</t>
  </si>
  <si>
    <t>Don Matías</t>
  </si>
  <si>
    <t>05240</t>
  </si>
  <si>
    <t>05250</t>
  </si>
  <si>
    <t>05264</t>
  </si>
  <si>
    <t>05266</t>
  </si>
  <si>
    <t>05282</t>
  </si>
  <si>
    <t>05284</t>
  </si>
  <si>
    <t>05306</t>
  </si>
  <si>
    <t>05308</t>
  </si>
  <si>
    <t>05310</t>
  </si>
  <si>
    <t>05313</t>
  </si>
  <si>
    <t>05315</t>
  </si>
  <si>
    <t>05318</t>
  </si>
  <si>
    <t>05321</t>
  </si>
  <si>
    <t>05347</t>
  </si>
  <si>
    <t>05353</t>
  </si>
  <si>
    <t>05360</t>
  </si>
  <si>
    <t>05361</t>
  </si>
  <si>
    <t>05364</t>
  </si>
  <si>
    <t>05368</t>
  </si>
  <si>
    <t>05376</t>
  </si>
  <si>
    <t>05380</t>
  </si>
  <si>
    <t>05390</t>
  </si>
  <si>
    <t>05400</t>
  </si>
  <si>
    <t>05411</t>
  </si>
  <si>
    <t>05425</t>
  </si>
  <si>
    <t>05440</t>
  </si>
  <si>
    <t>05467</t>
  </si>
  <si>
    <t>05475</t>
  </si>
  <si>
    <t>05480</t>
  </si>
  <si>
    <t>05483</t>
  </si>
  <si>
    <t>05490</t>
  </si>
  <si>
    <t>05495</t>
  </si>
  <si>
    <t>05501</t>
  </si>
  <si>
    <t>05541</t>
  </si>
  <si>
    <t>Peñol</t>
  </si>
  <si>
    <t>05543</t>
  </si>
  <si>
    <t>05576</t>
  </si>
  <si>
    <t>05579</t>
  </si>
  <si>
    <t>05585</t>
  </si>
  <si>
    <t>05591</t>
  </si>
  <si>
    <t>05604</t>
  </si>
  <si>
    <t>05607</t>
  </si>
  <si>
    <t>Retiro</t>
  </si>
  <si>
    <t>05615</t>
  </si>
  <si>
    <t>05628</t>
  </si>
  <si>
    <t>05631</t>
  </si>
  <si>
    <t>05642</t>
  </si>
  <si>
    <t>05647</t>
  </si>
  <si>
    <t>San Andrés de Cuerquía</t>
  </si>
  <si>
    <t>05649</t>
  </si>
  <si>
    <t>05652</t>
  </si>
  <si>
    <t>05656</t>
  </si>
  <si>
    <t>05658</t>
  </si>
  <si>
    <t>05659</t>
  </si>
  <si>
    <t>05660</t>
  </si>
  <si>
    <t>05664</t>
  </si>
  <si>
    <t>San Pedro</t>
  </si>
  <si>
    <t>05665</t>
  </si>
  <si>
    <t>05667</t>
  </si>
  <si>
    <t>05670</t>
  </si>
  <si>
    <t>05674</t>
  </si>
  <si>
    <t>05679</t>
  </si>
  <si>
    <t>Santa Bárbara (3)</t>
  </si>
  <si>
    <t>05686</t>
  </si>
  <si>
    <t>05690</t>
  </si>
  <si>
    <t>05697</t>
  </si>
  <si>
    <t>05736</t>
  </si>
  <si>
    <t>05756</t>
  </si>
  <si>
    <t>05761</t>
  </si>
  <si>
    <t>05789</t>
  </si>
  <si>
    <t>05790</t>
  </si>
  <si>
    <t>05792</t>
  </si>
  <si>
    <t>05809</t>
  </si>
  <si>
    <t>05819</t>
  </si>
  <si>
    <t>05837</t>
  </si>
  <si>
    <t>05842</t>
  </si>
  <si>
    <t>05847</t>
  </si>
  <si>
    <t>05854</t>
  </si>
  <si>
    <t>05856</t>
  </si>
  <si>
    <t>Valparaíso  (3)</t>
  </si>
  <si>
    <t>05858</t>
  </si>
  <si>
    <t>05861</t>
  </si>
  <si>
    <t>05873</t>
  </si>
  <si>
    <t>05885</t>
  </si>
  <si>
    <t>05887</t>
  </si>
  <si>
    <t>05890</t>
  </si>
  <si>
    <t>05893</t>
  </si>
  <si>
    <t>05895</t>
  </si>
  <si>
    <t>Población  Proyectada DANE 2015</t>
  </si>
  <si>
    <t>NO APLICA</t>
  </si>
  <si>
    <t>Total Colombia</t>
  </si>
  <si>
    <t>Mutual SER</t>
  </si>
  <si>
    <t>Ecoopsos
Contributivo</t>
  </si>
  <si>
    <t>Sin Cobertura</t>
  </si>
  <si>
    <t>Cobertura total</t>
  </si>
  <si>
    <t>Total AfilIados</t>
  </si>
  <si>
    <t>subsidiado</t>
  </si>
  <si>
    <t>DANE</t>
  </si>
  <si>
    <t>Uraba</t>
  </si>
  <si>
    <t>Regional Nordeste</t>
  </si>
  <si>
    <t>Regional  Magdalena Medio</t>
  </si>
  <si>
    <t>Regional  Bajo Cauca</t>
  </si>
  <si>
    <t>PROYECCIÓN DANE</t>
  </si>
  <si>
    <t>ASMET SALUD-CM</t>
  </si>
  <si>
    <t>Coomeva S.A.
Subsidiado</t>
  </si>
  <si>
    <t>Servicio Occidental 
Subsidiado</t>
  </si>
  <si>
    <t>ASMET SALUD-CM
Contributivo</t>
  </si>
  <si>
    <t>Valle de aburra</t>
  </si>
  <si>
    <t>AFILIADOS AL REGIMEN CONTRIBUTIVO SEGÚN LA BASE DE DATOS FOSYGA 2012</t>
  </si>
  <si>
    <t xml:space="preserve">Total Afiliados por EPS Régimen Excepción, </t>
  </si>
  <si>
    <t>REGIMEN CONTRIBUTIVO</t>
  </si>
  <si>
    <t>Total Afiliados en Regimen Contributivo por movilidad</t>
  </si>
  <si>
    <t>Total Afiliados al Régimen Subsidiado</t>
  </si>
  <si>
    <t>Total Afiliados  en Regimen Subsidiado por Movilidad</t>
  </si>
  <si>
    <t>Total Afiliados al Régimen Contributivo</t>
  </si>
  <si>
    <t>RÉGIMEN CONTRIBUTIVO</t>
  </si>
  <si>
    <t>CONTRIBUTIVO MOVILIDAD ASCENDENTE</t>
  </si>
  <si>
    <t>RÉGIMEN SUBSIDIADO</t>
  </si>
  <si>
    <t>Compensar EPS</t>
  </si>
  <si>
    <t xml:space="preserve">SaludVida S.A. 
</t>
  </si>
  <si>
    <t xml:space="preserve">Famisanar 
</t>
  </si>
  <si>
    <t xml:space="preserve">Fondo Ferrocarriles Nal 
</t>
  </si>
  <si>
    <t xml:space="preserve">EPM 
</t>
  </si>
  <si>
    <t xml:space="preserve">Servicio Occidental 
</t>
  </si>
  <si>
    <t xml:space="preserve">Sanitas S.A.
</t>
  </si>
  <si>
    <t xml:space="preserve">Cruz Blanca 
</t>
  </si>
  <si>
    <t xml:space="preserve">Salud Total
</t>
  </si>
  <si>
    <t xml:space="preserve">La Nueva EPS 
</t>
  </si>
  <si>
    <t xml:space="preserve">SURA.
</t>
  </si>
  <si>
    <t>CONVENCIONES</t>
  </si>
  <si>
    <t>MEDELLÍN</t>
  </si>
  <si>
    <t>ABRIAQUÍ</t>
  </si>
  <si>
    <t>ALEJANDRÍA</t>
  </si>
  <si>
    <t>AMAGÁ</t>
  </si>
  <si>
    <t>ANGELÓPOLIS</t>
  </si>
  <si>
    <t>ANORÍ</t>
  </si>
  <si>
    <t>SANTAFÉ DE ANTIOQUIA</t>
  </si>
  <si>
    <t>ANZÁ</t>
  </si>
  <si>
    <t>APARTADÓ</t>
  </si>
  <si>
    <t>CIUDAD BOLÍVAR</t>
  </si>
  <si>
    <t>BURITICÁ</t>
  </si>
  <si>
    <t>CÁCERES</t>
  </si>
  <si>
    <t>CARACOLÍ</t>
  </si>
  <si>
    <t>CHIGORODÓ</t>
  </si>
  <si>
    <t>COCORNÁ</t>
  </si>
  <si>
    <t>CONCEPCIÓN</t>
  </si>
  <si>
    <t>DONMATÍAS</t>
  </si>
  <si>
    <t>EBÉJICO</t>
  </si>
  <si>
    <t>ENTRERRÍOS</t>
  </si>
  <si>
    <t>GÓMEZ PLATA</t>
  </si>
  <si>
    <t>GUATAPÉ</t>
  </si>
  <si>
    <t>ITAGÜÍ</t>
  </si>
  <si>
    <t>JARDÍN</t>
  </si>
  <si>
    <t>JERICÓ</t>
  </si>
  <si>
    <t>LA UNIÓN</t>
  </si>
  <si>
    <t>MURINDÓ</t>
  </si>
  <si>
    <t>MUTATÁ</t>
  </si>
  <si>
    <t>NECOCLÍ</t>
  </si>
  <si>
    <t>NECHÍ</t>
  </si>
  <si>
    <t>PUERTO BERRÍO</t>
  </si>
  <si>
    <t>SAN ANDRÉS DE CUERQUÍA</t>
  </si>
  <si>
    <t>SAN JERÓNIMO</t>
  </si>
  <si>
    <t>SAN JOSÉ DE LA MONTAÑA</t>
  </si>
  <si>
    <t>SAN JUAN DE URABÁ</t>
  </si>
  <si>
    <t>SAN PEDRO DE URABÁ</t>
  </si>
  <si>
    <t>SANTA BÁRBARA</t>
  </si>
  <si>
    <t>SONSÓN</t>
  </si>
  <si>
    <t>SOPETRÁN</t>
  </si>
  <si>
    <t>TÁMESIS</t>
  </si>
  <si>
    <t>TARAZÁ</t>
  </si>
  <si>
    <t>TITIRIBÍ</t>
  </si>
  <si>
    <t>VALPARAÍSO</t>
  </si>
  <si>
    <t>VEGACHÍ</t>
  </si>
  <si>
    <t>VIGÍA DEL FUERTE</t>
  </si>
  <si>
    <t>YALÍ</t>
  </si>
  <si>
    <t>YOLOMBÓ</t>
  </si>
  <si>
    <t>YONDÓ</t>
  </si>
  <si>
    <t>AFILIADOS AL REGIMEN CONTRIBUTIVO SEGÚN LA BASE DE DATOS FOSYGA 2011</t>
  </si>
  <si>
    <t>EPSS40</t>
  </si>
  <si>
    <t>% Total Cobertura en el SGSSS</t>
  </si>
  <si>
    <t>Campo17</t>
  </si>
  <si>
    <t>EPS040</t>
  </si>
  <si>
    <t>EN LOS MUNICIPIOS DE ANTIOQUIA</t>
  </si>
  <si>
    <t>GENERO  EN R. SUBSIDIADO</t>
  </si>
  <si>
    <t>GENERO EN R. CONTRIBUTIVO</t>
  </si>
  <si>
    <t>ZONA EN R.SUBSIDIADO</t>
  </si>
  <si>
    <t>TIPO  DE AFILIACIÓN EN R. CONTRIBUTIVO</t>
  </si>
  <si>
    <t>Cotizante</t>
  </si>
  <si>
    <t>Beneficiario</t>
  </si>
  <si>
    <t>TOTAL PERSONAS AFILIADAS 
R. SUBSIDIADOS</t>
  </si>
  <si>
    <t>TOTAL PERSONAS AFILIADAS 
R. CONTRIBUTIVO</t>
  </si>
  <si>
    <t>POBLACIÓN SEGÚN NIVEL SISBEN EN R. SUBSIDIADO</t>
  </si>
  <si>
    <t xml:space="preserve">  POBLACIÓN AFILIADA AL SGSSS * DE SALUD, POR NIVEL, GENERO, ZONA Y TIPO DE AFILIADO</t>
  </si>
  <si>
    <t>Suma de CuentaDeCampo2</t>
  </si>
  <si>
    <t>A</t>
  </si>
  <si>
    <t>B</t>
  </si>
  <si>
    <t>C</t>
  </si>
  <si>
    <t>Adicinal</t>
  </si>
  <si>
    <t xml:space="preserve">Total afiliados  al SGSSS </t>
  </si>
  <si>
    <t>Salud Vida EPS</t>
  </si>
  <si>
    <t>Fuentes:</t>
  </si>
  <si>
    <t>AFILIADOS AL REGIMEN SUBSIDIADO SEGÚN LA BASE DE DATOS FOSYGA 2016</t>
  </si>
  <si>
    <t>AFILIADOS AL REGIMEN CONTRIBUTIVO SEGÚN LA BASE DE DATOS FOSYGA 2016</t>
  </si>
  <si>
    <t>Población  Proyectada DANE 2016</t>
  </si>
  <si>
    <t>ESS118</t>
  </si>
  <si>
    <t>Emssanar E.S.S.</t>
  </si>
  <si>
    <t>CODIGO Ministerio</t>
  </si>
  <si>
    <t xml:space="preserve">Total Afiliados </t>
  </si>
  <si>
    <t xml:space="preserve">%  de cobertura </t>
  </si>
  <si>
    <t>Total Afiliados Suspendidos por EPS Contributiva</t>
  </si>
  <si>
    <t>MOVILIDAD DESCENDENTE</t>
  </si>
  <si>
    <t>TOTAL
Régimen Subsidiado</t>
  </si>
  <si>
    <t>TOTAL
Régimen Contributivo</t>
  </si>
  <si>
    <t>Mutual SER
Contributivo</t>
  </si>
  <si>
    <t>% de Cobertura
RS+RC+RE</t>
  </si>
  <si>
    <t>DISTRIBUCIÓN DE AFILIADOS AL RÉGIMEN SUBSIDIADO*  POR TIPO DE POBLACIÓN EN ANTIOQUIA
Población Afiliada al Régimen Subsidiado según BDUA</t>
  </si>
  <si>
    <t>Córdoba (1) (3) (5)</t>
  </si>
  <si>
    <t>Risaralda</t>
  </si>
  <si>
    <t xml:space="preserve">% POBLACIÓN PENDIENTE POR AFILIAR </t>
  </si>
  <si>
    <t>EPSS41</t>
  </si>
  <si>
    <t>Nueva EPS</t>
  </si>
  <si>
    <t>001</t>
  </si>
  <si>
    <t>002</t>
  </si>
  <si>
    <t>004</t>
  </si>
  <si>
    <t>021</t>
  </si>
  <si>
    <t>030</t>
  </si>
  <si>
    <t>031</t>
  </si>
  <si>
    <t>034</t>
  </si>
  <si>
    <t>036</t>
  </si>
  <si>
    <t>038</t>
  </si>
  <si>
    <t>040</t>
  </si>
  <si>
    <t>042</t>
  </si>
  <si>
    <t>044</t>
  </si>
  <si>
    <t>045</t>
  </si>
  <si>
    <t>051</t>
  </si>
  <si>
    <t>055</t>
  </si>
  <si>
    <t>059</t>
  </si>
  <si>
    <t>079</t>
  </si>
  <si>
    <t>086</t>
  </si>
  <si>
    <t>088</t>
  </si>
  <si>
    <t>091</t>
  </si>
  <si>
    <t>093</t>
  </si>
  <si>
    <t>101</t>
  </si>
  <si>
    <t>107</t>
  </si>
  <si>
    <t>113</t>
  </si>
  <si>
    <t>120</t>
  </si>
  <si>
    <t>125</t>
  </si>
  <si>
    <t>129</t>
  </si>
  <si>
    <t>134</t>
  </si>
  <si>
    <t>138</t>
  </si>
  <si>
    <t>142</t>
  </si>
  <si>
    <t>145</t>
  </si>
  <si>
    <t>147</t>
  </si>
  <si>
    <t>148</t>
  </si>
  <si>
    <t>150</t>
  </si>
  <si>
    <t>154</t>
  </si>
  <si>
    <t>172</t>
  </si>
  <si>
    <t>190</t>
  </si>
  <si>
    <t>197</t>
  </si>
  <si>
    <t>206</t>
  </si>
  <si>
    <t>209</t>
  </si>
  <si>
    <t>212</t>
  </si>
  <si>
    <t>234</t>
  </si>
  <si>
    <t>237</t>
  </si>
  <si>
    <t>240</t>
  </si>
  <si>
    <t>250</t>
  </si>
  <si>
    <t>264</t>
  </si>
  <si>
    <t>266</t>
  </si>
  <si>
    <t>282</t>
  </si>
  <si>
    <t>284</t>
  </si>
  <si>
    <t>306</t>
  </si>
  <si>
    <t>308</t>
  </si>
  <si>
    <t>310</t>
  </si>
  <si>
    <t>313</t>
  </si>
  <si>
    <t>315</t>
  </si>
  <si>
    <t>318</t>
  </si>
  <si>
    <t>321</t>
  </si>
  <si>
    <t>347</t>
  </si>
  <si>
    <t>353</t>
  </si>
  <si>
    <t>360</t>
  </si>
  <si>
    <t>361</t>
  </si>
  <si>
    <t>364</t>
  </si>
  <si>
    <t>368</t>
  </si>
  <si>
    <t>376</t>
  </si>
  <si>
    <t>380</t>
  </si>
  <si>
    <t>390</t>
  </si>
  <si>
    <t>400</t>
  </si>
  <si>
    <t>411</t>
  </si>
  <si>
    <t>425</t>
  </si>
  <si>
    <t>440</t>
  </si>
  <si>
    <t>467</t>
  </si>
  <si>
    <t>475</t>
  </si>
  <si>
    <t>480</t>
  </si>
  <si>
    <t>483</t>
  </si>
  <si>
    <t>490</t>
  </si>
  <si>
    <t>495</t>
  </si>
  <si>
    <t>501</t>
  </si>
  <si>
    <t>541</t>
  </si>
  <si>
    <t>543</t>
  </si>
  <si>
    <t>576</t>
  </si>
  <si>
    <t>579</t>
  </si>
  <si>
    <t>585</t>
  </si>
  <si>
    <t>591</t>
  </si>
  <si>
    <t>604</t>
  </si>
  <si>
    <t>607</t>
  </si>
  <si>
    <t>615</t>
  </si>
  <si>
    <t>628</t>
  </si>
  <si>
    <t>631</t>
  </si>
  <si>
    <t>642</t>
  </si>
  <si>
    <t>647</t>
  </si>
  <si>
    <t>649</t>
  </si>
  <si>
    <t>652</t>
  </si>
  <si>
    <t>656</t>
  </si>
  <si>
    <t>658</t>
  </si>
  <si>
    <t>659</t>
  </si>
  <si>
    <t>660</t>
  </si>
  <si>
    <t>664</t>
  </si>
  <si>
    <t>665</t>
  </si>
  <si>
    <t>667</t>
  </si>
  <si>
    <t>670</t>
  </si>
  <si>
    <t>674</t>
  </si>
  <si>
    <t>679</t>
  </si>
  <si>
    <t>686</t>
  </si>
  <si>
    <t>690</t>
  </si>
  <si>
    <t>697</t>
  </si>
  <si>
    <t>736</t>
  </si>
  <si>
    <t>756</t>
  </si>
  <si>
    <t>761</t>
  </si>
  <si>
    <t>789</t>
  </si>
  <si>
    <t>790</t>
  </si>
  <si>
    <t>792</t>
  </si>
  <si>
    <t>809</t>
  </si>
  <si>
    <t>819</t>
  </si>
  <si>
    <t>837</t>
  </si>
  <si>
    <t>842</t>
  </si>
  <si>
    <t>847</t>
  </si>
  <si>
    <t>854</t>
  </si>
  <si>
    <t>856</t>
  </si>
  <si>
    <t>858</t>
  </si>
  <si>
    <t>861</t>
  </si>
  <si>
    <t>873</t>
  </si>
  <si>
    <t>885</t>
  </si>
  <si>
    <t>887</t>
  </si>
  <si>
    <t>890</t>
  </si>
  <si>
    <t>893</t>
  </si>
  <si>
    <t>895</t>
  </si>
  <si>
    <t>Asociación Indígena del Cauca
Contributivo</t>
  </si>
  <si>
    <t>CAJACOPI ATLANTICO -CM</t>
  </si>
  <si>
    <t xml:space="preserve">CAJACOPI ATLANTICO -CM
</t>
  </si>
  <si>
    <t>AFILIADOS A RÉGIMEN SUBSIDIADO AL DEPARTAMENTO DE ANTIOQUIA SEGÚN BASE DE DATOS UNICA DE AFILIADOS DEL FOSYGA - BDUA . FECHA DE CORTE: 2010-2016</t>
  </si>
  <si>
    <t>Mes actual vs Mes anterior</t>
  </si>
  <si>
    <t>Sin afiliar</t>
  </si>
  <si>
    <t>Población Víctima</t>
  </si>
  <si>
    <t>PROYECCIÓN DANE 2017</t>
  </si>
  <si>
    <t>Porcentaje de participación de las EPS Subsidiadas en los 125 municipios del departamento de Antioquia</t>
  </si>
  <si>
    <t>Población  Proyectada DANE 2017</t>
  </si>
  <si>
    <t>AFILIADOS A RÉGIMEN SUBSIDIADO AL DEPARTAMENTO DE ANTIOQUIA SEGÚN BASE DE DATOS UNICA DE AFILIADOS DEL FOSYGA - BDUA . FECHA DE CORTE: 2012-2017</t>
  </si>
  <si>
    <t>Cobertura de afiliados al SGSSS por mes en Antioquia, año 2012- 2017</t>
  </si>
  <si>
    <r>
      <t xml:space="preserve">POBLACIÓN AFILIADA AL RÉGIMEN SUBSIDIADO* POR GRUPOS DE EDAD Y MUNICIPIOS.
ANTIOQUIA 
</t>
    </r>
    <r>
      <rPr>
        <b/>
        <sz val="9"/>
        <rFont val="Arial Narrow"/>
        <family val="2"/>
      </rPr>
      <t>* Población Afiliada al Régimen Subsidiado según BDUA</t>
    </r>
  </si>
  <si>
    <r>
      <t xml:space="preserve">POBLACIÓN AFILIADA AL RÉGIMEN CONTRIBUTIVO* POR GRUPOS DE EDAD Y MUNICIPIOS.
ANTIOQUIA 
</t>
    </r>
    <r>
      <rPr>
        <b/>
        <sz val="9"/>
        <rFont val="Arial Narrow"/>
        <family val="2"/>
      </rPr>
      <t>Población Afiliada al Régimen Contributivo BDUA</t>
    </r>
  </si>
  <si>
    <r>
      <t xml:space="preserve">COBERTURA AFILIACIÓN AL SGSSS A NIVEL NACIONAL, POR DEPARTAMENTOS SEGÚN RÉGIMEN DE SALUD,
</t>
    </r>
    <r>
      <rPr>
        <b/>
        <sz val="11.95"/>
        <color rgb="FFFF0000"/>
        <rFont val="Tahoma"/>
        <family val="2"/>
      </rPr>
      <t>ACTIVOS y SUSPENDIDOS</t>
    </r>
  </si>
  <si>
    <t xml:space="preserve">                      FECHA DE CORTE: </t>
  </si>
  <si>
    <t>NIVEL 
1</t>
  </si>
  <si>
    <t>NIVEL 
2</t>
  </si>
  <si>
    <t>%  potenciales
RS</t>
  </si>
  <si>
    <t xml:space="preserve">Total </t>
  </si>
  <si>
    <t>R. excepción</t>
  </si>
  <si>
    <t>POBLACIÓN SISBEN 1 Y 2 SIN AFILIAR</t>
  </si>
  <si>
    <t>POBLACIÓN PUNTAJE SUPERIOR SIN AFILIAR</t>
  </si>
  <si>
    <t>EPSS44</t>
  </si>
  <si>
    <t>MEDIMAS</t>
  </si>
  <si>
    <t>EPS044</t>
  </si>
  <si>
    <t>Medimas EPS Subsidiada</t>
  </si>
  <si>
    <t xml:space="preserve">Medimas EPS
</t>
  </si>
  <si>
    <t>CONVENCIONES % VARIACIÓN</t>
  </si>
  <si>
    <t>&lt; 0,1%</t>
  </si>
  <si>
    <t>Código población según resolución 4622 de 2016</t>
  </si>
  <si>
    <t>ZONA EN R.CONTRIBUTIVO</t>
  </si>
  <si>
    <t>Julio César Fabra Arrieta</t>
  </si>
  <si>
    <t>Realizado por:</t>
  </si>
  <si>
    <t xml:space="preserve">ASMET  SALUD </t>
  </si>
  <si>
    <r>
      <t xml:space="preserve">REGIMEN ESPECIAL Y EXCEPCIÓN
</t>
    </r>
    <r>
      <rPr>
        <sz val="7"/>
        <color theme="1"/>
        <rFont val="Arial"/>
        <family val="2"/>
      </rPr>
      <t>(Magisterio, Ecopetrol, 
UdeA, Unal)</t>
    </r>
  </si>
  <si>
    <t>Policia</t>
  </si>
  <si>
    <t>24</t>
  </si>
  <si>
    <t>DONMATIAS</t>
  </si>
  <si>
    <t>GOMEZ PLATA</t>
  </si>
  <si>
    <t>ITAGUI</t>
  </si>
  <si>
    <t>SAN VICENTE FERRER</t>
  </si>
  <si>
    <t>SANTA FE DE ANTIOQUIA</t>
  </si>
  <si>
    <t>Ejercito y policia</t>
  </si>
  <si>
    <t>Ejercito</t>
  </si>
  <si>
    <t>Excepción</t>
  </si>
  <si>
    <t>Sin cobertura</t>
  </si>
  <si>
    <r>
      <t xml:space="preserve">FUERZAS MILITARES
</t>
    </r>
    <r>
      <rPr>
        <sz val="7"/>
        <color theme="1"/>
        <rFont val="Arial"/>
        <family val="2"/>
      </rPr>
      <t>(Ejercito y Policia)</t>
    </r>
  </si>
  <si>
    <t>RES003</t>
  </si>
  <si>
    <t>Ejercito Nacional</t>
  </si>
  <si>
    <t>Policia Nacional</t>
  </si>
  <si>
    <t>RES001</t>
  </si>
  <si>
    <t>&gt; 0,5%</t>
  </si>
  <si>
    <t>&lt;0,1% y &gt;0,5%</t>
  </si>
  <si>
    <t>Municipios entregados por Coomeva</t>
  </si>
  <si>
    <t>Medimás</t>
  </si>
  <si>
    <t>26</t>
  </si>
  <si>
    <t>Grupo_edad</t>
  </si>
  <si>
    <t>Excombatientes Acuerdos de PAZ</t>
  </si>
  <si>
    <t>Tendencia en Valor absoluto
(2018 menos 2017)</t>
  </si>
  <si>
    <t>PROYECCIÓN DANE 2018</t>
  </si>
  <si>
    <t>Población sin afiliar Según proyección DANE 2010 - 2018</t>
  </si>
  <si>
    <t>Contributivo 2010 - 2018</t>
  </si>
  <si>
    <t>SUBSIDIADO 2010 - 2018</t>
  </si>
  <si>
    <t>AFILIADOS A RÉGIMEN SUBSIDIADO- REGIMEN CONTRIBUTIVO- POBLACION SIN ASEGURAR EN DEPARTAMENTO DE ANTIOQUIA SEGÚN BASE DE DATOS UNICA DE AFILIADOS DEL FOSYGA - BDUA . FECHA DE CORTE: 2010-2018</t>
  </si>
  <si>
    <t>Proyección DANE 2018</t>
  </si>
  <si>
    <t xml:space="preserve">Fuente: Base de datos  de Régimen Subsidiado Y Contributivo Según  Sayp(Sistema de Administración  y Pagos) 2006-2018, Población Proyectada DANE 2016, Población Régimen Contributivo del Sayp.
</t>
  </si>
  <si>
    <t>2018 Vs 2017</t>
  </si>
  <si>
    <t>Total afiliados</t>
  </si>
  <si>
    <t>Total Afiliados Movilidad</t>
  </si>
  <si>
    <t xml:space="preserve">Fuente: Base  de Datos de Regimen Subsidiado 2006-2018, Poblacion Proyectada DANE 2006 -2018, Poblacion Regimen Contributivo del FOSYGA </t>
  </si>
  <si>
    <t>DANE 2018</t>
  </si>
  <si>
    <t>(en blanco)</t>
  </si>
  <si>
    <t>Población proyectada DANE 2018</t>
  </si>
  <si>
    <r>
      <t>COBERTURA POBLACIÓN</t>
    </r>
    <r>
      <rPr>
        <b/>
        <sz val="10"/>
        <color rgb="FFFF0000"/>
        <rFont val="Arial"/>
        <family val="2"/>
      </rPr>
      <t xml:space="preserve"> ACTIVA</t>
    </r>
    <r>
      <rPr>
        <b/>
        <sz val="10"/>
        <rFont val="Arial"/>
        <family val="2"/>
      </rPr>
      <t xml:space="preserve"> AFILIADA AL SGSSS EN EL DEPARTAMENTO DE ANTIOQUIA, POR SUBREGIÓN, MUNICIPIO Y RÉGIMEN. 
Según Población Proyectada DANE 2018.</t>
    </r>
  </si>
  <si>
    <t>POBLACIÓN PENDIENTE POR AFILIAR SEGÚN PROYECCIÓN DANE 2018</t>
  </si>
  <si>
    <t>Colombianos Deportados de Venezuela</t>
  </si>
  <si>
    <t>FEBRERO 2018</t>
  </si>
  <si>
    <t>Tendencia en Valor absoluto
(Febrero 2018  menos Enero 2018)</t>
  </si>
  <si>
    <t>SISPRO-BODEGA DE DATOS FEBRERO 2018</t>
  </si>
  <si>
    <t>Municipios solicitados para salir y Fueron negados a Coomeva</t>
  </si>
  <si>
    <t>FUENTE:  Bodega de Datos de SISPRO (SGD) – RUAF Afiliados a Salud, Febrero 2018</t>
  </si>
  <si>
    <t>PORCENTAJE DE LA POBLACION ANTIOQUEÑA AFILIADA AL SISTEMA GENERAL DE SEGURIDAD SOCIAL EN SALUD, EN EL REGIMENSUBSIDIADO Y CONTRIBUTIVO.   2004 - 2018.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</si>
</sst>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3">
    <numFmt numFmtId="44" formatCode="_(&quot;$&quot;\ * #,##0.00_);_(&quot;$&quot;\ * \(#,##0.00\);_(&quot;$&quot;\ * &quot;-&quot;??_);_(@_)"/>
    <numFmt numFmtId="43" formatCode="_(* #,##0.00_);_(* \(#,##0.00\);_(* &quot;-&quot;??_);_(@_)"/>
    <numFmt numFmtId="164" formatCode="_-* #,##0.00_-;\-* #,##0.00_-;_-* &quot;-&quot;??_-;_-@_-"/>
    <numFmt numFmtId="165" formatCode="_-&quot;$&quot;* #,##0.00_-;\-&quot;$&quot;* #,##0.00_-;_-&quot;$&quot;* &quot;-&quot;??_-;_-@_-"/>
    <numFmt numFmtId="166" formatCode="_ * #,##0.00_ ;_ * \-#,##0.00_ ;_ * &quot;-&quot;??_ ;_ @_ "/>
    <numFmt numFmtId="167" formatCode="_ [$€-2]\ * #,##0.00_ ;_ [$€-2]\ * \-#,##0.00_ ;_ [$€-2]\ * &quot;-&quot;??_ "/>
    <numFmt numFmtId="168" formatCode="_-* #,##0_-;\-* #,##0_-;_-* &quot;-&quot;??_-;_-@_-"/>
    <numFmt numFmtId="169" formatCode="0.0"/>
    <numFmt numFmtId="170" formatCode="_-* #.##0.00_-;\-* #.##0.00_-;_-* &quot;-&quot;??_-;_-@_-"/>
    <numFmt numFmtId="171" formatCode="_-* #,##0.00\ &quot;€&quot;_-;\-* #,##0.00\ &quot;€&quot;_-;_-* &quot;-&quot;??\ &quot;€&quot;_-;_-@_-"/>
    <numFmt numFmtId="172" formatCode="#.##"/>
    <numFmt numFmtId="173" formatCode="#.#"/>
    <numFmt numFmtId="174" formatCode="_-* #,##0.00\ _€_-;\-* #,##0.00\ _€_-;_-* &quot;-&quot;??\ _€_-;_-@_-"/>
    <numFmt numFmtId="175" formatCode="#."/>
    <numFmt numFmtId="176" formatCode="_-[$€-2]* #,##0.00_-;\-[$€-2]* #,##0.00_-;_-[$€-2]* &quot;-&quot;??_-"/>
    <numFmt numFmtId="177" formatCode="[$-10409]#,##0;\(#,##0\)"/>
    <numFmt numFmtId="178" formatCode="0.0_);\(0.0\)"/>
    <numFmt numFmtId="179" formatCode="#,##0.0"/>
    <numFmt numFmtId="180" formatCode="&quot;$&quot;\ #.##0.00"/>
    <numFmt numFmtId="181" formatCode="[$-10409]#,##0;\-#,##0"/>
    <numFmt numFmtId="182" formatCode="0.0%"/>
    <numFmt numFmtId="183" formatCode="#,###"/>
    <numFmt numFmtId="184" formatCode="_(* #,##0_);_(* \(#,##0\);_(* &quot;-&quot;??_);_(@_)"/>
  </numFmts>
  <fonts count="163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sz val="10"/>
      <color indexed="8"/>
      <name val="Arial"/>
      <family val="2"/>
    </font>
    <font>
      <b/>
      <sz val="10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sz val="10"/>
      <name val="Arial"/>
      <family val="2"/>
    </font>
    <font>
      <b/>
      <sz val="9"/>
      <name val="Arial"/>
      <family val="2"/>
    </font>
    <font>
      <b/>
      <sz val="8"/>
      <name val="Arial"/>
      <family val="2"/>
    </font>
    <font>
      <b/>
      <sz val="12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sz val="11"/>
      <color indexed="8"/>
      <name val="Calibri"/>
      <family val="2"/>
    </font>
    <font>
      <b/>
      <sz val="10"/>
      <color indexed="18"/>
      <name val="Arial"/>
      <family val="2"/>
    </font>
    <font>
      <sz val="8"/>
      <name val="Verdana"/>
      <family val="2"/>
    </font>
    <font>
      <b/>
      <sz val="10"/>
      <color theme="0"/>
      <name val="Arial"/>
      <family val="2"/>
    </font>
    <font>
      <sz val="10"/>
      <color theme="0"/>
      <name val="Arial"/>
      <family val="2"/>
    </font>
    <font>
      <sz val="11"/>
      <color theme="0"/>
      <name val="Calibri"/>
      <family val="2"/>
    </font>
    <font>
      <sz val="12"/>
      <color theme="0"/>
      <name val="Arial"/>
      <family val="2"/>
    </font>
    <font>
      <b/>
      <sz val="7"/>
      <color theme="0"/>
      <name val="Arial"/>
      <family val="2"/>
    </font>
    <font>
      <b/>
      <sz val="11"/>
      <color theme="0"/>
      <name val="Calibri"/>
      <family val="2"/>
    </font>
    <font>
      <sz val="11"/>
      <color theme="0"/>
      <name val="Arial"/>
      <family val="2"/>
    </font>
    <font>
      <sz val="8"/>
      <color rgb="FF000000"/>
      <name val="Arial"/>
      <family val="2"/>
    </font>
    <font>
      <b/>
      <sz val="8"/>
      <color theme="0"/>
      <name val="Arial"/>
      <family val="2"/>
    </font>
    <font>
      <b/>
      <sz val="10"/>
      <color rgb="FF000000"/>
      <name val="Arial"/>
      <family val="2"/>
    </font>
    <font>
      <b/>
      <sz val="12"/>
      <color theme="0"/>
      <name val="Arial"/>
      <family val="2"/>
    </font>
    <font>
      <sz val="6"/>
      <name val="Arial"/>
      <family val="2"/>
    </font>
    <font>
      <b/>
      <sz val="10"/>
      <color theme="1"/>
      <name val="Arial"/>
      <family val="2"/>
    </font>
    <font>
      <b/>
      <sz val="11"/>
      <color theme="0"/>
      <name val="Arial"/>
      <family val="2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b/>
      <sz val="7"/>
      <color theme="1"/>
      <name val="Arial"/>
      <family val="2"/>
    </font>
    <font>
      <sz val="12"/>
      <name val="Arial"/>
      <family val="2"/>
    </font>
    <font>
      <sz val="12"/>
      <color theme="1"/>
      <name val="Arial"/>
      <family val="2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 Narrow"/>
      <family val="2"/>
    </font>
    <font>
      <b/>
      <sz val="10"/>
      <color theme="1"/>
      <name val="Calibri"/>
      <family val="2"/>
      <scheme val="minor"/>
    </font>
    <font>
      <sz val="10"/>
      <color indexed="8"/>
      <name val="MS Sans Serif"/>
      <family val="2"/>
    </font>
    <font>
      <sz val="10"/>
      <color indexed="8"/>
      <name val="Arial Narrow"/>
      <family val="2"/>
    </font>
    <font>
      <b/>
      <sz val="10"/>
      <color indexed="8"/>
      <name val="Arial Narrow"/>
      <family val="2"/>
    </font>
    <font>
      <b/>
      <sz val="9"/>
      <color theme="0"/>
      <name val="Arial"/>
      <family val="2"/>
    </font>
    <font>
      <b/>
      <i/>
      <sz val="11"/>
      <name val="Futura Md BT"/>
      <family val="2"/>
    </font>
    <font>
      <b/>
      <i/>
      <sz val="12"/>
      <name val="Futura Md BT"/>
      <family val="2"/>
    </font>
    <font>
      <sz val="9"/>
      <name val="Arial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sz val="11"/>
      <color indexed="17"/>
      <name val="Calibri"/>
      <family val="2"/>
    </font>
    <font>
      <b/>
      <sz val="11"/>
      <color indexed="1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i/>
      <sz val="11"/>
      <color indexed="23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10"/>
      <name val="Calibri"/>
      <family val="2"/>
    </font>
    <font>
      <sz val="11"/>
      <color indexed="60"/>
      <name val="Calibri"/>
      <family val="2"/>
    </font>
    <font>
      <sz val="10"/>
      <name val="MS Sans Serif"/>
      <family val="2"/>
    </font>
    <font>
      <b/>
      <sz val="11"/>
      <color indexed="63"/>
      <name val="Calibri"/>
      <family val="2"/>
    </font>
    <font>
      <b/>
      <sz val="18"/>
      <color indexed="62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b/>
      <sz val="9"/>
      <color indexed="9"/>
      <name val="Arial"/>
      <family val="2"/>
    </font>
    <font>
      <b/>
      <i/>
      <sz val="12"/>
      <name val="Futura Md BT"/>
      <family val="2"/>
    </font>
    <font>
      <b/>
      <sz val="14"/>
      <name val="Arial Narrow"/>
      <family val="2"/>
    </font>
    <font>
      <b/>
      <sz val="10"/>
      <color indexed="9"/>
      <name val="Arial"/>
      <family val="2"/>
    </font>
    <font>
      <sz val="11"/>
      <name val="Calibri"/>
      <family val="2"/>
    </font>
    <font>
      <sz val="11"/>
      <name val="Calibri"/>
      <family val="2"/>
      <scheme val="minor"/>
    </font>
    <font>
      <b/>
      <sz val="7"/>
      <name val="Arial"/>
      <family val="2"/>
    </font>
    <font>
      <b/>
      <sz val="10"/>
      <name val="Arial Narrow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  <font>
      <b/>
      <sz val="14"/>
      <color theme="1"/>
      <name val="Arial"/>
      <family val="2"/>
    </font>
    <font>
      <sz val="10"/>
      <name val="Arial"/>
      <family val="2"/>
    </font>
    <font>
      <sz val="1"/>
      <color indexed="16"/>
      <name val="Courier"/>
      <family val="3"/>
    </font>
    <font>
      <sz val="11"/>
      <name val="Arial Narrow"/>
      <family val="2"/>
    </font>
    <font>
      <b/>
      <sz val="10"/>
      <color rgb="FF484848"/>
      <name val="Tahoma"/>
      <family val="2"/>
    </font>
    <font>
      <b/>
      <sz val="11.95"/>
      <color rgb="FF008000"/>
      <name val="Tahoma"/>
      <family val="2"/>
    </font>
    <font>
      <b/>
      <sz val="9"/>
      <name val="Arial Narrow"/>
      <family val="2"/>
    </font>
    <font>
      <b/>
      <sz val="11"/>
      <name val="Calibri"/>
      <family val="2"/>
    </font>
    <font>
      <b/>
      <sz val="12"/>
      <name val="Calibri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0"/>
      <name val="Arial"/>
      <family val="2"/>
    </font>
    <font>
      <sz val="9"/>
      <color rgb="FF484848"/>
      <name val="Tahoma"/>
      <family val="2"/>
    </font>
    <font>
      <b/>
      <sz val="11"/>
      <name val="Tahoma"/>
      <family val="2"/>
    </font>
    <font>
      <sz val="11"/>
      <name val="Tahoma"/>
      <family val="2"/>
    </font>
    <font>
      <b/>
      <sz val="12"/>
      <color theme="1"/>
      <name val="Arial"/>
      <family val="2"/>
    </font>
    <font>
      <b/>
      <sz val="10"/>
      <name val="Tahoma"/>
      <family val="2"/>
    </font>
    <font>
      <sz val="10"/>
      <color theme="1"/>
      <name val="Arial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1"/>
      <color indexed="8"/>
      <name val="Calibri"/>
      <family val="2"/>
    </font>
    <font>
      <b/>
      <sz val="9"/>
      <color theme="1"/>
      <name val="Arial"/>
      <family val="2"/>
    </font>
    <font>
      <b/>
      <sz val="11.95"/>
      <color rgb="FFFF0000"/>
      <name val="Tahoma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5"/>
      <name val="Arial"/>
      <family val="2"/>
    </font>
    <font>
      <b/>
      <sz val="5"/>
      <name val="Arial"/>
      <family val="2"/>
    </font>
    <font>
      <b/>
      <sz val="10"/>
      <color rgb="FFFF0000"/>
      <name val="Arial"/>
      <family val="2"/>
    </font>
    <font>
      <sz val="10"/>
      <color rgb="FFFF0000"/>
      <name val="Arial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9"/>
      <color indexed="8"/>
      <name val="Arial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0"/>
      <color theme="0" tint="-0.34998626667073579"/>
      <name val="Arial"/>
      <family val="2"/>
    </font>
    <font>
      <b/>
      <sz val="12"/>
      <name val="Arial Narrow"/>
      <family val="2"/>
    </font>
    <font>
      <sz val="10"/>
      <name val="Arial"/>
      <family val="2"/>
    </font>
    <font>
      <sz val="9"/>
      <color indexed="81"/>
      <name val="Tahoma"/>
      <family val="2"/>
    </font>
    <font>
      <sz val="7"/>
      <color theme="1"/>
      <name val="Arial"/>
      <family val="2"/>
    </font>
    <font>
      <b/>
      <sz val="9"/>
      <color indexed="18"/>
      <name val="Arial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4"/>
      <name val="Arial"/>
      <family val="2"/>
    </font>
    <font>
      <sz val="8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0"/>
      <name val="Arial"/>
      <family val="2"/>
    </font>
    <font>
      <b/>
      <sz val="10"/>
      <name val="Calibri"/>
      <family val="2"/>
      <scheme val="minor"/>
    </font>
    <font>
      <sz val="11"/>
      <color indexed="8"/>
      <name val="Calibri"/>
    </font>
    <font>
      <sz val="10"/>
      <color indexed="8"/>
      <name val="Arial"/>
    </font>
  </fonts>
  <fills count="7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9900"/>
        <bgColor indexed="64"/>
      </patternFill>
    </fill>
    <fill>
      <patternFill patternType="solid">
        <fgColor indexed="22"/>
        <bgColor indexed="0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8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8000"/>
        <bgColor theme="4" tint="0.79998168889431442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89576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33CC33"/>
        <bgColor theme="4" tint="0.79998168889431442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66FF99"/>
        <bgColor indexed="64"/>
      </patternFill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47"/>
      </patternFill>
    </fill>
    <fill>
      <patternFill patternType="solid">
        <fgColor indexed="27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5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56"/>
      </patternFill>
    </fill>
    <fill>
      <patternFill patternType="solid">
        <fgColor indexed="54"/>
      </patternFill>
    </fill>
    <fill>
      <patternFill patternType="solid">
        <fgColor indexed="10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57"/>
      </patternFill>
    </fill>
    <fill>
      <patternFill patternType="solid">
        <fgColor indexed="17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3300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0"/>
        <bgColor theme="4" tint="0.79998168889431442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00CC00"/>
        <bgColor indexed="64"/>
      </patternFill>
    </fill>
    <fill>
      <patternFill patternType="solid">
        <fgColor rgb="FF00CC00"/>
        <bgColor theme="4" tint="0.79998168889431442"/>
      </patternFill>
    </fill>
    <fill>
      <patternFill patternType="solid">
        <fgColor rgb="FF0070C0"/>
        <bgColor indexed="64"/>
      </patternFill>
    </fill>
    <fill>
      <patternFill patternType="solid">
        <fgColor rgb="FFFF3399"/>
        <bgColor indexed="64"/>
      </patternFill>
    </fill>
    <fill>
      <patternFill patternType="solid">
        <fgColor theme="0" tint="-0.14999847407452621"/>
        <bgColor indexed="0"/>
      </patternFill>
    </fill>
    <fill>
      <patternFill patternType="solid">
        <fgColor rgb="FF00B0F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9900"/>
        <bgColor indexed="64"/>
      </patternFill>
    </fill>
  </fills>
  <borders count="8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double">
        <color indexed="10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12"/>
      </left>
      <right style="thin">
        <color indexed="12"/>
      </right>
      <top style="thin">
        <color indexed="12"/>
      </top>
      <bottom style="thin">
        <color indexed="12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/>
      <bottom style="thin">
        <color indexed="22"/>
      </bottom>
      <diagonal/>
    </border>
    <border>
      <left/>
      <right/>
      <top style="thin">
        <color theme="4" tint="0.39997558519241921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</borders>
  <cellStyleXfs count="662">
    <xf numFmtId="0" fontId="0" fillId="0" borderId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2" fillId="0" borderId="0"/>
    <xf numFmtId="0" fontId="31" fillId="0" borderId="0"/>
    <xf numFmtId="0" fontId="31" fillId="0" borderId="0"/>
    <xf numFmtId="164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166" fontId="41" fillId="0" borderId="0" applyFont="0" applyFill="0" applyBorder="0" applyAlignment="0" applyProtection="0"/>
    <xf numFmtId="0" fontId="30" fillId="0" borderId="0"/>
    <xf numFmtId="0" fontId="42" fillId="0" borderId="0"/>
    <xf numFmtId="0" fontId="31" fillId="0" borderId="0"/>
    <xf numFmtId="0" fontId="33" fillId="0" borderId="0"/>
    <xf numFmtId="0" fontId="29" fillId="0" borderId="0"/>
    <xf numFmtId="0" fontId="33" fillId="0" borderId="0"/>
    <xf numFmtId="0" fontId="28" fillId="0" borderId="0"/>
    <xf numFmtId="0" fontId="27" fillId="0" borderId="0"/>
    <xf numFmtId="0" fontId="26" fillId="0" borderId="0"/>
    <xf numFmtId="0" fontId="60" fillId="0" borderId="0"/>
    <xf numFmtId="0" fontId="25" fillId="0" borderId="0"/>
    <xf numFmtId="170" fontId="31" fillId="0" borderId="0" applyFont="0" applyFill="0" applyBorder="0" applyAlignment="0" applyProtection="0"/>
    <xf numFmtId="0" fontId="32" fillId="0" borderId="0"/>
    <xf numFmtId="0" fontId="25" fillId="0" borderId="0"/>
    <xf numFmtId="0" fontId="24" fillId="0" borderId="0"/>
    <xf numFmtId="0" fontId="23" fillId="0" borderId="0"/>
    <xf numFmtId="0" fontId="63" fillId="0" borderId="0"/>
    <xf numFmtId="166" fontId="31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31" fillId="0" borderId="0"/>
    <xf numFmtId="0" fontId="22" fillId="0" borderId="0"/>
    <xf numFmtId="0" fontId="21" fillId="0" borderId="0"/>
    <xf numFmtId="0" fontId="19" fillId="0" borderId="0"/>
    <xf numFmtId="0" fontId="71" fillId="0" borderId="0"/>
    <xf numFmtId="3" fontId="77" fillId="0" borderId="13"/>
    <xf numFmtId="0" fontId="43" fillId="34" borderId="0" applyNumberFormat="0" applyBorder="0" applyAlignment="0" applyProtection="0"/>
    <xf numFmtId="0" fontId="43" fillId="35" borderId="0" applyNumberFormat="0" applyBorder="0" applyAlignment="0" applyProtection="0"/>
    <xf numFmtId="0" fontId="43" fillId="36" borderId="0" applyNumberFormat="0" applyBorder="0" applyAlignment="0" applyProtection="0"/>
    <xf numFmtId="0" fontId="43" fillId="37" borderId="0" applyNumberFormat="0" applyBorder="0" applyAlignment="0" applyProtection="0"/>
    <xf numFmtId="0" fontId="43" fillId="38" borderId="0" applyNumberFormat="0" applyBorder="0" applyAlignment="0" applyProtection="0"/>
    <xf numFmtId="0" fontId="43" fillId="36" borderId="0" applyNumberFormat="0" applyBorder="0" applyAlignment="0" applyProtection="0"/>
    <xf numFmtId="0" fontId="43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22" borderId="0" applyNumberFormat="0" applyBorder="0" applyAlignment="0" applyProtection="0"/>
    <xf numFmtId="0" fontId="43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24" borderId="0" applyNumberFormat="0" applyBorder="0" applyAlignment="0" applyProtection="0"/>
    <xf numFmtId="0" fontId="43" fillId="41" borderId="0" applyNumberFormat="0" applyBorder="0" applyAlignment="0" applyProtection="0"/>
    <xf numFmtId="0" fontId="19" fillId="41" borderId="0" applyNumberFormat="0" applyBorder="0" applyAlignment="0" applyProtection="0"/>
    <xf numFmtId="0" fontId="19" fillId="26" borderId="0" applyNumberFormat="0" applyBorder="0" applyAlignment="0" applyProtection="0"/>
    <xf numFmtId="0" fontId="43" fillId="42" borderId="0" applyNumberFormat="0" applyBorder="0" applyAlignment="0" applyProtection="0"/>
    <xf numFmtId="0" fontId="19" fillId="42" borderId="0" applyNumberFormat="0" applyBorder="0" applyAlignment="0" applyProtection="0"/>
    <xf numFmtId="0" fontId="19" fillId="28" borderId="0" applyNumberFormat="0" applyBorder="0" applyAlignment="0" applyProtection="0"/>
    <xf numFmtId="0" fontId="43" fillId="38" borderId="0" applyNumberFormat="0" applyBorder="0" applyAlignment="0" applyProtection="0"/>
    <xf numFmtId="0" fontId="19" fillId="30" borderId="0" applyNumberFormat="0" applyBorder="0" applyAlignment="0" applyProtection="0"/>
    <xf numFmtId="0" fontId="43" fillId="37" borderId="0" applyNumberFormat="0" applyBorder="0" applyAlignment="0" applyProtection="0"/>
    <xf numFmtId="0" fontId="19" fillId="43" borderId="0" applyNumberFormat="0" applyBorder="0" applyAlignment="0" applyProtection="0"/>
    <xf numFmtId="0" fontId="19" fillId="32" borderId="0" applyNumberFormat="0" applyBorder="0" applyAlignment="0" applyProtection="0"/>
    <xf numFmtId="0" fontId="43" fillId="38" borderId="0" applyNumberFormat="0" applyBorder="0" applyAlignment="0" applyProtection="0"/>
    <xf numFmtId="0" fontId="43" fillId="35" borderId="0" applyNumberFormat="0" applyBorder="0" applyAlignment="0" applyProtection="0"/>
    <xf numFmtId="0" fontId="43" fillId="44" borderId="0" applyNumberFormat="0" applyBorder="0" applyAlignment="0" applyProtection="0"/>
    <xf numFmtId="0" fontId="43" fillId="40" borderId="0" applyNumberFormat="0" applyBorder="0" applyAlignment="0" applyProtection="0"/>
    <xf numFmtId="0" fontId="43" fillId="38" borderId="0" applyNumberFormat="0" applyBorder="0" applyAlignment="0" applyProtection="0"/>
    <xf numFmtId="0" fontId="43" fillId="36" borderId="0" applyNumberFormat="0" applyBorder="0" applyAlignment="0" applyProtection="0"/>
    <xf numFmtId="0" fontId="43" fillId="34" borderId="0" applyNumberFormat="0" applyBorder="0" applyAlignment="0" applyProtection="0"/>
    <xf numFmtId="0" fontId="19" fillId="34" borderId="0" applyNumberFormat="0" applyBorder="0" applyAlignment="0" applyProtection="0"/>
    <xf numFmtId="0" fontId="19" fillId="23" borderId="0" applyNumberFormat="0" applyBorder="0" applyAlignment="0" applyProtection="0"/>
    <xf numFmtId="0" fontId="43" fillId="35" borderId="0" applyNumberFormat="0" applyBorder="0" applyAlignment="0" applyProtection="0"/>
    <xf numFmtId="0" fontId="19" fillId="25" borderId="0" applyNumberFormat="0" applyBorder="0" applyAlignment="0" applyProtection="0"/>
    <xf numFmtId="0" fontId="43" fillId="45" borderId="0" applyNumberFormat="0" applyBorder="0" applyAlignment="0" applyProtection="0"/>
    <xf numFmtId="0" fontId="19" fillId="45" borderId="0" applyNumberFormat="0" applyBorder="0" applyAlignment="0" applyProtection="0"/>
    <xf numFmtId="0" fontId="19" fillId="27" borderId="0" applyNumberFormat="0" applyBorder="0" applyAlignment="0" applyProtection="0"/>
    <xf numFmtId="0" fontId="43" fillId="42" borderId="0" applyNumberFormat="0" applyBorder="0" applyAlignment="0" applyProtection="0"/>
    <xf numFmtId="0" fontId="19" fillId="42" borderId="0" applyNumberFormat="0" applyBorder="0" applyAlignment="0" applyProtection="0"/>
    <xf numFmtId="0" fontId="19" fillId="29" borderId="0" applyNumberFormat="0" applyBorder="0" applyAlignment="0" applyProtection="0"/>
    <xf numFmtId="0" fontId="43" fillId="34" borderId="0" applyNumberFormat="0" applyBorder="0" applyAlignment="0" applyProtection="0"/>
    <xf numFmtId="0" fontId="19" fillId="34" borderId="0" applyNumberFormat="0" applyBorder="0" applyAlignment="0" applyProtection="0"/>
    <xf numFmtId="0" fontId="19" fillId="31" borderId="0" applyNumberFormat="0" applyBorder="0" applyAlignment="0" applyProtection="0"/>
    <xf numFmtId="0" fontId="43" fillId="46" borderId="0" applyNumberFormat="0" applyBorder="0" applyAlignment="0" applyProtection="0"/>
    <xf numFmtId="0" fontId="19" fillId="46" borderId="0" applyNumberFormat="0" applyBorder="0" applyAlignment="0" applyProtection="0"/>
    <xf numFmtId="0" fontId="19" fillId="33" borderId="0" applyNumberFormat="0" applyBorder="0" applyAlignment="0" applyProtection="0"/>
    <xf numFmtId="0" fontId="78" fillId="38" borderId="0" applyNumberFormat="0" applyBorder="0" applyAlignment="0" applyProtection="0"/>
    <xf numFmtId="0" fontId="78" fillId="47" borderId="0" applyNumberFormat="0" applyBorder="0" applyAlignment="0" applyProtection="0"/>
    <xf numFmtId="0" fontId="78" fillId="46" borderId="0" applyNumberFormat="0" applyBorder="0" applyAlignment="0" applyProtection="0"/>
    <xf numFmtId="0" fontId="78" fillId="40" borderId="0" applyNumberFormat="0" applyBorder="0" applyAlignment="0" applyProtection="0"/>
    <xf numFmtId="0" fontId="78" fillId="38" borderId="0" applyNumberFormat="0" applyBorder="0" applyAlignment="0" applyProtection="0"/>
    <xf numFmtId="0" fontId="78" fillId="35" borderId="0" applyNumberFormat="0" applyBorder="0" applyAlignment="0" applyProtection="0"/>
    <xf numFmtId="0" fontId="78" fillId="48" borderId="0" applyNumberFormat="0" applyBorder="0" applyAlignment="0" applyProtection="0"/>
    <xf numFmtId="0" fontId="78" fillId="35" borderId="0" applyNumberFormat="0" applyBorder="0" applyAlignment="0" applyProtection="0"/>
    <xf numFmtId="0" fontId="78" fillId="45" borderId="0" applyNumberFormat="0" applyBorder="0" applyAlignment="0" applyProtection="0"/>
    <xf numFmtId="0" fontId="78" fillId="49" borderId="0" applyNumberFormat="0" applyBorder="0" applyAlignment="0" applyProtection="0"/>
    <xf numFmtId="0" fontId="78" fillId="50" borderId="0" applyNumberFormat="0" applyBorder="0" applyAlignment="0" applyProtection="0"/>
    <xf numFmtId="0" fontId="78" fillId="51" borderId="0" applyNumberFormat="0" applyBorder="0" applyAlignment="0" applyProtection="0"/>
    <xf numFmtId="0" fontId="78" fillId="52" borderId="0" applyNumberFormat="0" applyBorder="0" applyAlignment="0" applyProtection="0"/>
    <xf numFmtId="0" fontId="78" fillId="47" borderId="0" applyNumberFormat="0" applyBorder="0" applyAlignment="0" applyProtection="0"/>
    <xf numFmtId="0" fontId="78" fillId="46" borderId="0" applyNumberFormat="0" applyBorder="0" applyAlignment="0" applyProtection="0"/>
    <xf numFmtId="0" fontId="78" fillId="53" borderId="0" applyNumberFormat="0" applyBorder="0" applyAlignment="0" applyProtection="0"/>
    <xf numFmtId="0" fontId="78" fillId="50" borderId="0" applyNumberFormat="0" applyBorder="0" applyAlignment="0" applyProtection="0"/>
    <xf numFmtId="0" fontId="78" fillId="54" borderId="0" applyNumberFormat="0" applyBorder="0" applyAlignment="0" applyProtection="0"/>
    <xf numFmtId="0" fontId="79" fillId="42" borderId="0" applyNumberFormat="0" applyBorder="0" applyAlignment="0" applyProtection="0"/>
    <xf numFmtId="0" fontId="80" fillId="41" borderId="0" applyNumberFormat="0" applyBorder="0" applyAlignment="0" applyProtection="0"/>
    <xf numFmtId="0" fontId="81" fillId="55" borderId="52" applyNumberFormat="0" applyAlignment="0" applyProtection="0"/>
    <xf numFmtId="0" fontId="82" fillId="43" borderId="52" applyNumberFormat="0" applyAlignment="0" applyProtection="0"/>
    <xf numFmtId="0" fontId="83" fillId="56" borderId="53" applyNumberFormat="0" applyAlignment="0" applyProtection="0"/>
    <xf numFmtId="0" fontId="84" fillId="0" borderId="54" applyNumberFormat="0" applyFill="0" applyAlignment="0" applyProtection="0"/>
    <xf numFmtId="0" fontId="83" fillId="56" borderId="53" applyNumberFormat="0" applyAlignment="0" applyProtection="0"/>
    <xf numFmtId="0" fontId="85" fillId="0" borderId="0" applyNumberFormat="0" applyFill="0" applyBorder="0" applyAlignment="0" applyProtection="0"/>
    <xf numFmtId="0" fontId="78" fillId="57" borderId="0" applyNumberFormat="0" applyBorder="0" applyAlignment="0" applyProtection="0"/>
    <xf numFmtId="0" fontId="78" fillId="54" borderId="0" applyNumberFormat="0" applyBorder="0" applyAlignment="0" applyProtection="0"/>
    <xf numFmtId="0" fontId="78" fillId="58" borderId="0" applyNumberFormat="0" applyBorder="0" applyAlignment="0" applyProtection="0"/>
    <xf numFmtId="0" fontId="78" fillId="49" borderId="0" applyNumberFormat="0" applyBorder="0" applyAlignment="0" applyProtection="0"/>
    <xf numFmtId="0" fontId="78" fillId="50" borderId="0" applyNumberFormat="0" applyBorder="0" applyAlignment="0" applyProtection="0"/>
    <xf numFmtId="0" fontId="78" fillId="47" borderId="0" applyNumberFormat="0" applyBorder="0" applyAlignment="0" applyProtection="0"/>
    <xf numFmtId="0" fontId="86" fillId="37" borderId="52" applyNumberFormat="0" applyAlignment="0" applyProtection="0"/>
    <xf numFmtId="167" fontId="31" fillId="0" borderId="0" applyFont="0" applyFill="0" applyBorder="0" applyAlignment="0" applyProtection="0"/>
    <xf numFmtId="0" fontId="87" fillId="0" borderId="0" applyNumberFormat="0" applyFill="0" applyBorder="0" applyAlignment="0" applyProtection="0"/>
    <xf numFmtId="0" fontId="80" fillId="38" borderId="0" applyNumberFormat="0" applyBorder="0" applyAlignment="0" applyProtection="0"/>
    <xf numFmtId="0" fontId="88" fillId="0" borderId="55" applyNumberFormat="0" applyFill="0" applyAlignment="0" applyProtection="0"/>
    <xf numFmtId="0" fontId="89" fillId="0" borderId="56" applyNumberFormat="0" applyFill="0" applyAlignment="0" applyProtection="0"/>
    <xf numFmtId="0" fontId="90" fillId="0" borderId="57" applyNumberFormat="0" applyFill="0" applyAlignment="0" applyProtection="0"/>
    <xf numFmtId="0" fontId="90" fillId="0" borderId="0" applyNumberFormat="0" applyFill="0" applyBorder="0" applyAlignment="0" applyProtection="0"/>
    <xf numFmtId="0" fontId="79" fillId="40" borderId="0" applyNumberFormat="0" applyBorder="0" applyAlignment="0" applyProtection="0"/>
    <xf numFmtId="0" fontId="86" fillId="44" borderId="52" applyNumberFormat="0" applyAlignment="0" applyProtection="0"/>
    <xf numFmtId="0" fontId="91" fillId="0" borderId="58" applyNumberFormat="0" applyFill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164" fontId="31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4" fontId="43" fillId="0" borderId="0" applyFont="0" applyFill="0" applyBorder="0" applyAlignment="0" applyProtection="0"/>
    <xf numFmtId="44" fontId="43" fillId="0" borderId="0" applyFont="0" applyFill="0" applyBorder="0" applyAlignment="0" applyProtection="0"/>
    <xf numFmtId="44" fontId="43" fillId="0" borderId="0" applyFont="0" applyFill="0" applyBorder="0" applyAlignment="0" applyProtection="0"/>
    <xf numFmtId="44" fontId="43" fillId="0" borderId="0" applyFont="0" applyFill="0" applyBorder="0" applyAlignment="0" applyProtection="0"/>
    <xf numFmtId="44" fontId="43" fillId="0" borderId="0" applyFont="0" applyFill="0" applyBorder="0" applyAlignment="0" applyProtection="0"/>
    <xf numFmtId="44" fontId="43" fillId="0" borderId="0" applyFont="0" applyFill="0" applyBorder="0" applyAlignment="0" applyProtection="0"/>
    <xf numFmtId="44" fontId="43" fillId="0" borderId="0" applyFont="0" applyFill="0" applyBorder="0" applyAlignment="0" applyProtection="0"/>
    <xf numFmtId="44" fontId="43" fillId="0" borderId="0" applyFont="0" applyFill="0" applyBorder="0" applyAlignment="0" applyProtection="0"/>
    <xf numFmtId="44" fontId="43" fillId="0" borderId="0" applyFont="0" applyFill="0" applyBorder="0" applyAlignment="0" applyProtection="0"/>
    <xf numFmtId="44" fontId="43" fillId="0" borderId="0" applyFont="0" applyFill="0" applyBorder="0" applyAlignment="0" applyProtection="0"/>
    <xf numFmtId="171" fontId="19" fillId="0" borderId="0" applyFont="0" applyFill="0" applyBorder="0" applyAlignment="0" applyProtection="0"/>
    <xf numFmtId="44" fontId="43" fillId="0" borderId="0" applyFont="0" applyFill="0" applyBorder="0" applyAlignment="0" applyProtection="0"/>
    <xf numFmtId="44" fontId="43" fillId="0" borderId="0" applyFont="0" applyFill="0" applyBorder="0" applyAlignment="0" applyProtection="0"/>
    <xf numFmtId="44" fontId="43" fillId="0" borderId="0" applyFont="0" applyFill="0" applyBorder="0" applyAlignment="0" applyProtection="0"/>
    <xf numFmtId="44" fontId="43" fillId="0" borderId="0" applyFont="0" applyFill="0" applyBorder="0" applyAlignment="0" applyProtection="0"/>
    <xf numFmtId="44" fontId="43" fillId="0" borderId="0" applyFont="0" applyFill="0" applyBorder="0" applyAlignment="0" applyProtection="0"/>
    <xf numFmtId="44" fontId="43" fillId="0" borderId="0" applyFont="0" applyFill="0" applyBorder="0" applyAlignment="0" applyProtection="0"/>
    <xf numFmtId="44" fontId="43" fillId="0" borderId="0" applyFont="0" applyFill="0" applyBorder="0" applyAlignment="0" applyProtection="0"/>
    <xf numFmtId="44" fontId="43" fillId="0" borderId="0" applyFont="0" applyFill="0" applyBorder="0" applyAlignment="0" applyProtection="0"/>
    <xf numFmtId="44" fontId="43" fillId="0" borderId="0" applyFont="0" applyFill="0" applyBorder="0" applyAlignment="0" applyProtection="0"/>
    <xf numFmtId="44" fontId="43" fillId="0" borderId="0" applyFont="0" applyFill="0" applyBorder="0" applyAlignment="0" applyProtection="0"/>
    <xf numFmtId="44" fontId="43" fillId="0" borderId="0" applyFont="0" applyFill="0" applyBorder="0" applyAlignment="0" applyProtection="0"/>
    <xf numFmtId="44" fontId="43" fillId="0" borderId="0" applyFont="0" applyFill="0" applyBorder="0" applyAlignment="0" applyProtection="0"/>
    <xf numFmtId="44" fontId="43" fillId="0" borderId="0" applyFont="0" applyFill="0" applyBorder="0" applyAlignment="0" applyProtection="0"/>
    <xf numFmtId="44" fontId="43" fillId="0" borderId="0" applyFont="0" applyFill="0" applyBorder="0" applyAlignment="0" applyProtection="0"/>
    <xf numFmtId="44" fontId="43" fillId="0" borderId="0" applyFont="0" applyFill="0" applyBorder="0" applyAlignment="0" applyProtection="0"/>
    <xf numFmtId="44" fontId="43" fillId="0" borderId="0" applyFont="0" applyFill="0" applyBorder="0" applyAlignment="0" applyProtection="0"/>
    <xf numFmtId="44" fontId="43" fillId="0" borderId="0" applyFont="0" applyFill="0" applyBorder="0" applyAlignment="0" applyProtection="0"/>
    <xf numFmtId="0" fontId="92" fillId="44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43" fillId="0" borderId="0"/>
    <xf numFmtId="0" fontId="31" fillId="0" borderId="0"/>
    <xf numFmtId="0" fontId="31" fillId="0" borderId="0"/>
    <xf numFmtId="0" fontId="4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43" fillId="0" borderId="0"/>
    <xf numFmtId="0" fontId="3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9" fillId="0" borderId="0"/>
    <xf numFmtId="0" fontId="31" fillId="0" borderId="0"/>
    <xf numFmtId="0" fontId="19" fillId="0" borderId="0"/>
    <xf numFmtId="0" fontId="43" fillId="0" borderId="0"/>
    <xf numFmtId="0" fontId="19" fillId="0" borderId="0"/>
    <xf numFmtId="0" fontId="31" fillId="0" borderId="0"/>
    <xf numFmtId="0" fontId="31" fillId="0" borderId="0"/>
    <xf numFmtId="0" fontId="43" fillId="0" borderId="0"/>
    <xf numFmtId="0" fontId="19" fillId="0" borderId="0"/>
    <xf numFmtId="0" fontId="43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3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31" fillId="0" borderId="0"/>
    <xf numFmtId="0" fontId="19" fillId="0" borderId="0"/>
    <xf numFmtId="0" fontId="93" fillId="0" borderId="0"/>
    <xf numFmtId="0" fontId="31" fillId="0" borderId="0"/>
    <xf numFmtId="0" fontId="19" fillId="0" borderId="0"/>
    <xf numFmtId="0" fontId="9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65" fillId="0" borderId="0"/>
    <xf numFmtId="0" fontId="43" fillId="36" borderId="11" applyNumberFormat="0" applyFont="0" applyAlignment="0" applyProtection="0"/>
    <xf numFmtId="0" fontId="43" fillId="36" borderId="11" applyNumberFormat="0" applyFont="0" applyAlignment="0" applyProtection="0"/>
    <xf numFmtId="0" fontId="43" fillId="36" borderId="11" applyNumberFormat="0" applyFont="0" applyAlignment="0" applyProtection="0"/>
    <xf numFmtId="0" fontId="43" fillId="36" borderId="11" applyNumberFormat="0" applyFont="0" applyAlignment="0" applyProtection="0"/>
    <xf numFmtId="0" fontId="43" fillId="36" borderId="11" applyNumberFormat="0" applyFont="0" applyAlignment="0" applyProtection="0"/>
    <xf numFmtId="0" fontId="43" fillId="36" borderId="11" applyNumberFormat="0" applyFont="0" applyAlignment="0" applyProtection="0"/>
    <xf numFmtId="0" fontId="43" fillId="36" borderId="11" applyNumberFormat="0" applyFont="0" applyAlignment="0" applyProtection="0"/>
    <xf numFmtId="0" fontId="43" fillId="36" borderId="11" applyNumberFormat="0" applyFont="0" applyAlignment="0" applyProtection="0"/>
    <xf numFmtId="0" fontId="43" fillId="36" borderId="11" applyNumberFormat="0" applyFont="0" applyAlignment="0" applyProtection="0"/>
    <xf numFmtId="0" fontId="43" fillId="36" borderId="11" applyNumberFormat="0" applyFont="0" applyAlignment="0" applyProtection="0"/>
    <xf numFmtId="0" fontId="43" fillId="36" borderId="11" applyNumberFormat="0" applyFont="0" applyAlignment="0" applyProtection="0"/>
    <xf numFmtId="0" fontId="43" fillId="36" borderId="11" applyNumberFormat="0" applyFont="0" applyAlignment="0" applyProtection="0"/>
    <xf numFmtId="0" fontId="43" fillId="36" borderId="11" applyNumberFormat="0" applyFont="0" applyAlignment="0" applyProtection="0"/>
    <xf numFmtId="0" fontId="43" fillId="36" borderId="11" applyNumberFormat="0" applyFont="0" applyAlignment="0" applyProtection="0"/>
    <xf numFmtId="0" fontId="43" fillId="36" borderId="11" applyNumberFormat="0" applyFont="0" applyAlignment="0" applyProtection="0"/>
    <xf numFmtId="0" fontId="43" fillId="36" borderId="11" applyNumberFormat="0" applyFont="0" applyAlignment="0" applyProtection="0"/>
    <xf numFmtId="0" fontId="43" fillId="36" borderId="11" applyNumberFormat="0" applyFont="0" applyAlignment="0" applyProtection="0"/>
    <xf numFmtId="0" fontId="43" fillId="36" borderId="11" applyNumberFormat="0" applyFont="0" applyAlignment="0" applyProtection="0"/>
    <xf numFmtId="0" fontId="43" fillId="36" borderId="11" applyNumberFormat="0" applyFont="0" applyAlignment="0" applyProtection="0"/>
    <xf numFmtId="0" fontId="43" fillId="36" borderId="11" applyNumberFormat="0" applyFont="0" applyAlignment="0" applyProtection="0"/>
    <xf numFmtId="0" fontId="43" fillId="36" borderId="11" applyNumberFormat="0" applyFont="0" applyAlignment="0" applyProtection="0"/>
    <xf numFmtId="0" fontId="43" fillId="36" borderId="11" applyNumberFormat="0" applyFont="0" applyAlignment="0" applyProtection="0"/>
    <xf numFmtId="0" fontId="43" fillId="36" borderId="11" applyNumberFormat="0" applyFont="0" applyAlignment="0" applyProtection="0"/>
    <xf numFmtId="0" fontId="43" fillId="36" borderId="11" applyNumberFormat="0" applyFont="0" applyAlignment="0" applyProtection="0"/>
    <xf numFmtId="0" fontId="43" fillId="36" borderId="11" applyNumberFormat="0" applyFont="0" applyAlignment="0" applyProtection="0"/>
    <xf numFmtId="0" fontId="43" fillId="36" borderId="11" applyNumberFormat="0" applyFont="0" applyAlignment="0" applyProtection="0"/>
    <xf numFmtId="0" fontId="43" fillId="36" borderId="11" applyNumberFormat="0" applyFont="0" applyAlignment="0" applyProtection="0"/>
    <xf numFmtId="0" fontId="43" fillId="36" borderId="11" applyNumberFormat="0" applyFont="0" applyAlignment="0" applyProtection="0"/>
    <xf numFmtId="0" fontId="43" fillId="36" borderId="11" applyNumberFormat="0" applyFont="0" applyAlignment="0" applyProtection="0"/>
    <xf numFmtId="0" fontId="43" fillId="36" borderId="11" applyNumberFormat="0" applyFont="0" applyAlignment="0" applyProtection="0"/>
    <xf numFmtId="0" fontId="43" fillId="36" borderId="11" applyNumberFormat="0" applyFont="0" applyAlignment="0" applyProtection="0"/>
    <xf numFmtId="0" fontId="43" fillId="36" borderId="11" applyNumberFormat="0" applyFont="0" applyAlignment="0" applyProtection="0"/>
    <xf numFmtId="0" fontId="43" fillId="36" borderId="11" applyNumberFormat="0" applyFont="0" applyAlignment="0" applyProtection="0"/>
    <xf numFmtId="0" fontId="43" fillId="36" borderId="11" applyNumberFormat="0" applyFont="0" applyAlignment="0" applyProtection="0"/>
    <xf numFmtId="0" fontId="43" fillId="36" borderId="11" applyNumberFormat="0" applyFont="0" applyAlignment="0" applyProtection="0"/>
    <xf numFmtId="0" fontId="43" fillId="36" borderId="11" applyNumberFormat="0" applyFont="0" applyAlignment="0" applyProtection="0"/>
    <xf numFmtId="0" fontId="43" fillId="36" borderId="11" applyNumberFormat="0" applyFont="0" applyAlignment="0" applyProtection="0"/>
    <xf numFmtId="0" fontId="43" fillId="36" borderId="11" applyNumberFormat="0" applyFont="0" applyAlignment="0" applyProtection="0"/>
    <xf numFmtId="0" fontId="43" fillId="36" borderId="11" applyNumberFormat="0" applyFont="0" applyAlignment="0" applyProtection="0"/>
    <xf numFmtId="0" fontId="43" fillId="36" borderId="11" applyNumberFormat="0" applyFont="0" applyAlignment="0" applyProtection="0"/>
    <xf numFmtId="0" fontId="43" fillId="36" borderId="11" applyNumberFormat="0" applyFont="0" applyAlignment="0" applyProtection="0"/>
    <xf numFmtId="0" fontId="43" fillId="36" borderId="11" applyNumberFormat="0" applyFont="0" applyAlignment="0" applyProtection="0"/>
    <xf numFmtId="0" fontId="43" fillId="36" borderId="11" applyNumberFormat="0" applyFont="0" applyAlignment="0" applyProtection="0"/>
    <xf numFmtId="0" fontId="43" fillId="36" borderId="11" applyNumberFormat="0" applyFont="0" applyAlignment="0" applyProtection="0"/>
    <xf numFmtId="0" fontId="43" fillId="36" borderId="11" applyNumberFormat="0" applyFont="0" applyAlignment="0" applyProtection="0"/>
    <xf numFmtId="0" fontId="43" fillId="36" borderId="11" applyNumberFormat="0" applyFont="0" applyAlignment="0" applyProtection="0"/>
    <xf numFmtId="0" fontId="43" fillId="36" borderId="11" applyNumberFormat="0" applyFont="0" applyAlignment="0" applyProtection="0"/>
    <xf numFmtId="0" fontId="43" fillId="36" borderId="11" applyNumberFormat="0" applyFont="0" applyAlignment="0" applyProtection="0"/>
    <xf numFmtId="0" fontId="43" fillId="36" borderId="11" applyNumberFormat="0" applyFont="0" applyAlignment="0" applyProtection="0"/>
    <xf numFmtId="0" fontId="43" fillId="36" borderId="11" applyNumberFormat="0" applyFont="0" applyAlignment="0" applyProtection="0"/>
    <xf numFmtId="0" fontId="43" fillId="36" borderId="11" applyNumberFormat="0" applyFont="0" applyAlignment="0" applyProtection="0"/>
    <xf numFmtId="0" fontId="43" fillId="36" borderId="11" applyNumberFormat="0" applyFont="0" applyAlignment="0" applyProtection="0"/>
    <xf numFmtId="0" fontId="43" fillId="36" borderId="11" applyNumberFormat="0" applyFont="0" applyAlignment="0" applyProtection="0"/>
    <xf numFmtId="0" fontId="43" fillId="36" borderId="11" applyNumberFormat="0" applyFont="0" applyAlignment="0" applyProtection="0"/>
    <xf numFmtId="0" fontId="43" fillId="36" borderId="11" applyNumberFormat="0" applyFont="0" applyAlignment="0" applyProtection="0"/>
    <xf numFmtId="0" fontId="43" fillId="36" borderId="11" applyNumberFormat="0" applyFont="0" applyAlignment="0" applyProtection="0"/>
    <xf numFmtId="0" fontId="43" fillId="36" borderId="11" applyNumberFormat="0" applyFont="0" applyAlignment="0" applyProtection="0"/>
    <xf numFmtId="0" fontId="43" fillId="36" borderId="11" applyNumberFormat="0" applyFont="0" applyAlignment="0" applyProtection="0"/>
    <xf numFmtId="0" fontId="43" fillId="36" borderId="11" applyNumberFormat="0" applyFont="0" applyAlignment="0" applyProtection="0"/>
    <xf numFmtId="0" fontId="43" fillId="36" borderId="11" applyNumberFormat="0" applyFont="0" applyAlignment="0" applyProtection="0"/>
    <xf numFmtId="0" fontId="43" fillId="36" borderId="11" applyNumberFormat="0" applyFont="0" applyAlignment="0" applyProtection="0"/>
    <xf numFmtId="0" fontId="43" fillId="36" borderId="11" applyNumberFormat="0" applyFont="0" applyAlignment="0" applyProtection="0"/>
    <xf numFmtId="0" fontId="43" fillId="36" borderId="11" applyNumberFormat="0" applyFont="0" applyAlignment="0" applyProtection="0"/>
    <xf numFmtId="0" fontId="43" fillId="36" borderId="11" applyNumberFormat="0" applyFont="0" applyAlignment="0" applyProtection="0"/>
    <xf numFmtId="0" fontId="43" fillId="36" borderId="11" applyNumberFormat="0" applyFont="0" applyAlignment="0" applyProtection="0"/>
    <xf numFmtId="0" fontId="43" fillId="36" borderId="11" applyNumberFormat="0" applyFont="0" applyAlignment="0" applyProtection="0"/>
    <xf numFmtId="0" fontId="43" fillId="36" borderId="11" applyNumberFormat="0" applyFont="0" applyAlignment="0" applyProtection="0"/>
    <xf numFmtId="0" fontId="43" fillId="36" borderId="11" applyNumberFormat="0" applyFont="0" applyAlignment="0" applyProtection="0"/>
    <xf numFmtId="0" fontId="43" fillId="36" borderId="11" applyNumberFormat="0" applyFont="0" applyAlignment="0" applyProtection="0"/>
    <xf numFmtId="0" fontId="43" fillId="36" borderId="11" applyNumberFormat="0" applyFont="0" applyAlignment="0" applyProtection="0"/>
    <xf numFmtId="0" fontId="43" fillId="36" borderId="11" applyNumberFormat="0" applyFont="0" applyAlignment="0" applyProtection="0"/>
    <xf numFmtId="0" fontId="43" fillId="36" borderId="11" applyNumberFormat="0" applyFont="0" applyAlignment="0" applyProtection="0"/>
    <xf numFmtId="0" fontId="43" fillId="36" borderId="11" applyNumberFormat="0" applyFont="0" applyAlignment="0" applyProtection="0"/>
    <xf numFmtId="0" fontId="43" fillId="36" borderId="11" applyNumberFormat="0" applyFont="0" applyAlignment="0" applyProtection="0"/>
    <xf numFmtId="0" fontId="43" fillId="36" borderId="11" applyNumberFormat="0" applyFont="0" applyAlignment="0" applyProtection="0"/>
    <xf numFmtId="0" fontId="43" fillId="36" borderId="11" applyNumberFormat="0" applyFont="0" applyAlignment="0" applyProtection="0"/>
    <xf numFmtId="0" fontId="43" fillId="36" borderId="11" applyNumberFormat="0" applyFont="0" applyAlignment="0" applyProtection="0"/>
    <xf numFmtId="0" fontId="43" fillId="36" borderId="11" applyNumberFormat="0" applyFont="0" applyAlignment="0" applyProtection="0"/>
    <xf numFmtId="0" fontId="43" fillId="36" borderId="11" applyNumberFormat="0" applyFont="0" applyAlignment="0" applyProtection="0"/>
    <xf numFmtId="0" fontId="43" fillId="36" borderId="11" applyNumberFormat="0" applyFont="0" applyAlignment="0" applyProtection="0"/>
    <xf numFmtId="0" fontId="43" fillId="36" borderId="11" applyNumberFormat="0" applyFont="0" applyAlignment="0" applyProtection="0"/>
    <xf numFmtId="0" fontId="43" fillId="36" borderId="11" applyNumberFormat="0" applyFont="0" applyAlignment="0" applyProtection="0"/>
    <xf numFmtId="0" fontId="43" fillId="36" borderId="11" applyNumberFormat="0" applyFont="0" applyAlignment="0" applyProtection="0"/>
    <xf numFmtId="0" fontId="31" fillId="36" borderId="11" applyNumberFormat="0" applyFont="0" applyAlignment="0" applyProtection="0"/>
    <xf numFmtId="0" fontId="19" fillId="21" borderId="48" applyNumberFormat="0" applyFont="0" applyAlignment="0" applyProtection="0"/>
    <xf numFmtId="0" fontId="43" fillId="36" borderId="11" applyNumberFormat="0" applyFont="0" applyAlignment="0" applyProtection="0"/>
    <xf numFmtId="0" fontId="43" fillId="36" borderId="11" applyNumberFormat="0" applyFont="0" applyAlignment="0" applyProtection="0"/>
    <xf numFmtId="0" fontId="43" fillId="36" borderId="11" applyNumberFormat="0" applyFont="0" applyAlignment="0" applyProtection="0"/>
    <xf numFmtId="0" fontId="43" fillId="36" borderId="11" applyNumberFormat="0" applyFont="0" applyAlignment="0" applyProtection="0"/>
    <xf numFmtId="0" fontId="43" fillId="36" borderId="11" applyNumberFormat="0" applyFont="0" applyAlignment="0" applyProtection="0"/>
    <xf numFmtId="0" fontId="43" fillId="36" borderId="11" applyNumberFormat="0" applyFont="0" applyAlignment="0" applyProtection="0"/>
    <xf numFmtId="0" fontId="43" fillId="36" borderId="11" applyNumberFormat="0" applyFont="0" applyAlignment="0" applyProtection="0"/>
    <xf numFmtId="0" fontId="43" fillId="36" borderId="11" applyNumberFormat="0" applyFont="0" applyAlignment="0" applyProtection="0"/>
    <xf numFmtId="0" fontId="43" fillId="36" borderId="11" applyNumberFormat="0" applyFont="0" applyAlignment="0" applyProtection="0"/>
    <xf numFmtId="0" fontId="43" fillId="36" borderId="11" applyNumberFormat="0" applyFont="0" applyAlignment="0" applyProtection="0"/>
    <xf numFmtId="0" fontId="19" fillId="21" borderId="48" applyNumberFormat="0" applyFont="0" applyAlignment="0" applyProtection="0"/>
    <xf numFmtId="0" fontId="43" fillId="36" borderId="11" applyNumberFormat="0" applyFont="0" applyAlignment="0" applyProtection="0"/>
    <xf numFmtId="0" fontId="43" fillId="36" borderId="11" applyNumberFormat="0" applyFont="0" applyAlignment="0" applyProtection="0"/>
    <xf numFmtId="0" fontId="43" fillId="36" borderId="11" applyNumberFormat="0" applyFont="0" applyAlignment="0" applyProtection="0"/>
    <xf numFmtId="0" fontId="43" fillId="36" borderId="11" applyNumberFormat="0" applyFont="0" applyAlignment="0" applyProtection="0"/>
    <xf numFmtId="0" fontId="43" fillId="36" borderId="11" applyNumberFormat="0" applyFont="0" applyAlignment="0" applyProtection="0"/>
    <xf numFmtId="0" fontId="43" fillId="36" borderId="11" applyNumberFormat="0" applyFont="0" applyAlignment="0" applyProtection="0"/>
    <xf numFmtId="0" fontId="43" fillId="36" borderId="11" applyNumberFormat="0" applyFont="0" applyAlignment="0" applyProtection="0"/>
    <xf numFmtId="0" fontId="43" fillId="36" borderId="11" applyNumberFormat="0" applyFont="0" applyAlignment="0" applyProtection="0"/>
    <xf numFmtId="0" fontId="43" fillId="36" borderId="11" applyNumberFormat="0" applyFont="0" applyAlignment="0" applyProtection="0"/>
    <xf numFmtId="0" fontId="43" fillId="36" borderId="11" applyNumberFormat="0" applyFont="0" applyAlignment="0" applyProtection="0"/>
    <xf numFmtId="0" fontId="43" fillId="21" borderId="48" applyNumberFormat="0" applyFont="0" applyAlignment="0" applyProtection="0"/>
    <xf numFmtId="0" fontId="43" fillId="36" borderId="11" applyNumberFormat="0" applyFont="0" applyAlignment="0" applyProtection="0"/>
    <xf numFmtId="0" fontId="43" fillId="36" borderId="11" applyNumberFormat="0" applyFont="0" applyAlignment="0" applyProtection="0"/>
    <xf numFmtId="0" fontId="43" fillId="36" borderId="11" applyNumberFormat="0" applyFont="0" applyAlignment="0" applyProtection="0"/>
    <xf numFmtId="0" fontId="43" fillId="36" borderId="11" applyNumberFormat="0" applyFont="0" applyAlignment="0" applyProtection="0"/>
    <xf numFmtId="0" fontId="43" fillId="36" borderId="11" applyNumberFormat="0" applyFont="0" applyAlignment="0" applyProtection="0"/>
    <xf numFmtId="0" fontId="43" fillId="36" borderId="11" applyNumberFormat="0" applyFont="0" applyAlignment="0" applyProtection="0"/>
    <xf numFmtId="0" fontId="43" fillId="36" borderId="11" applyNumberFormat="0" applyFont="0" applyAlignment="0" applyProtection="0"/>
    <xf numFmtId="0" fontId="43" fillId="36" borderId="11" applyNumberFormat="0" applyFont="0" applyAlignment="0" applyProtection="0"/>
    <xf numFmtId="0" fontId="43" fillId="36" borderId="11" applyNumberFormat="0" applyFont="0" applyAlignment="0" applyProtection="0"/>
    <xf numFmtId="0" fontId="43" fillId="36" borderId="11" applyNumberFormat="0" applyFont="0" applyAlignment="0" applyProtection="0"/>
    <xf numFmtId="0" fontId="19" fillId="21" borderId="48" applyNumberFormat="0" applyFont="0" applyAlignment="0" applyProtection="0"/>
    <xf numFmtId="0" fontId="43" fillId="36" borderId="11" applyNumberFormat="0" applyFont="0" applyAlignment="0" applyProtection="0"/>
    <xf numFmtId="0" fontId="43" fillId="36" borderId="11" applyNumberFormat="0" applyFont="0" applyAlignment="0" applyProtection="0"/>
    <xf numFmtId="0" fontId="43" fillId="36" borderId="11" applyNumberFormat="0" applyFont="0" applyAlignment="0" applyProtection="0"/>
    <xf numFmtId="0" fontId="43" fillId="36" borderId="11" applyNumberFormat="0" applyFont="0" applyAlignment="0" applyProtection="0"/>
    <xf numFmtId="0" fontId="43" fillId="36" borderId="11" applyNumberFormat="0" applyFont="0" applyAlignment="0" applyProtection="0"/>
    <xf numFmtId="0" fontId="43" fillId="36" borderId="11" applyNumberFormat="0" applyFont="0" applyAlignment="0" applyProtection="0"/>
    <xf numFmtId="0" fontId="43" fillId="36" borderId="11" applyNumberFormat="0" applyFont="0" applyAlignment="0" applyProtection="0"/>
    <xf numFmtId="0" fontId="43" fillId="36" borderId="11" applyNumberFormat="0" applyFont="0" applyAlignment="0" applyProtection="0"/>
    <xf numFmtId="0" fontId="43" fillId="36" borderId="11" applyNumberFormat="0" applyFont="0" applyAlignment="0" applyProtection="0"/>
    <xf numFmtId="0" fontId="43" fillId="36" borderId="11" applyNumberFormat="0" applyFont="0" applyAlignment="0" applyProtection="0"/>
    <xf numFmtId="0" fontId="43" fillId="36" borderId="11" applyNumberFormat="0" applyFont="0" applyAlignment="0" applyProtection="0"/>
    <xf numFmtId="0" fontId="43" fillId="36" borderId="11" applyNumberFormat="0" applyFont="0" applyAlignment="0" applyProtection="0"/>
    <xf numFmtId="0" fontId="43" fillId="36" borderId="11" applyNumberFormat="0" applyFont="0" applyAlignment="0" applyProtection="0"/>
    <xf numFmtId="0" fontId="43" fillId="36" borderId="11" applyNumberFormat="0" applyFont="0" applyAlignment="0" applyProtection="0"/>
    <xf numFmtId="0" fontId="43" fillId="36" borderId="11" applyNumberFormat="0" applyFont="0" applyAlignment="0" applyProtection="0"/>
    <xf numFmtId="0" fontId="43" fillId="36" borderId="11" applyNumberFormat="0" applyFont="0" applyAlignment="0" applyProtection="0"/>
    <xf numFmtId="0" fontId="43" fillId="36" borderId="11" applyNumberFormat="0" applyFont="0" applyAlignment="0" applyProtection="0"/>
    <xf numFmtId="0" fontId="43" fillId="36" borderId="11" applyNumberFormat="0" applyFont="0" applyAlignment="0" applyProtection="0"/>
    <xf numFmtId="0" fontId="43" fillId="36" borderId="11" applyNumberFormat="0" applyFont="0" applyAlignment="0" applyProtection="0"/>
    <xf numFmtId="0" fontId="43" fillId="36" borderId="11" applyNumberFormat="0" applyFont="0" applyAlignment="0" applyProtection="0"/>
    <xf numFmtId="0" fontId="43" fillId="36" borderId="11" applyNumberFormat="0" applyFont="0" applyAlignment="0" applyProtection="0"/>
    <xf numFmtId="0" fontId="43" fillId="36" borderId="11" applyNumberFormat="0" applyFont="0" applyAlignment="0" applyProtection="0"/>
    <xf numFmtId="0" fontId="43" fillId="36" borderId="11" applyNumberFormat="0" applyFont="0" applyAlignment="0" applyProtection="0"/>
    <xf numFmtId="0" fontId="43" fillId="36" borderId="11" applyNumberFormat="0" applyFont="0" applyAlignment="0" applyProtection="0"/>
    <xf numFmtId="0" fontId="43" fillId="36" borderId="11" applyNumberFormat="0" applyFont="0" applyAlignment="0" applyProtection="0"/>
    <xf numFmtId="0" fontId="43" fillId="36" borderId="11" applyNumberFormat="0" applyFont="0" applyAlignment="0" applyProtection="0"/>
    <xf numFmtId="0" fontId="43" fillId="36" borderId="11" applyNumberFormat="0" applyFont="0" applyAlignment="0" applyProtection="0"/>
    <xf numFmtId="0" fontId="43" fillId="36" borderId="11" applyNumberFormat="0" applyFont="0" applyAlignment="0" applyProtection="0"/>
    <xf numFmtId="0" fontId="43" fillId="36" borderId="11" applyNumberFormat="0" applyFont="0" applyAlignment="0" applyProtection="0"/>
    <xf numFmtId="0" fontId="43" fillId="36" borderId="11" applyNumberFormat="0" applyFont="0" applyAlignment="0" applyProtection="0"/>
    <xf numFmtId="0" fontId="43" fillId="36" borderId="11" applyNumberFormat="0" applyFont="0" applyAlignment="0" applyProtection="0"/>
    <xf numFmtId="0" fontId="43" fillId="36" borderId="11" applyNumberFormat="0" applyFont="0" applyAlignment="0" applyProtection="0"/>
    <xf numFmtId="0" fontId="43" fillId="36" borderId="11" applyNumberFormat="0" applyFont="0" applyAlignment="0" applyProtection="0"/>
    <xf numFmtId="0" fontId="43" fillId="36" borderId="11" applyNumberFormat="0" applyFont="0" applyAlignment="0" applyProtection="0"/>
    <xf numFmtId="0" fontId="43" fillId="36" borderId="11" applyNumberFormat="0" applyFont="0" applyAlignment="0" applyProtection="0"/>
    <xf numFmtId="0" fontId="43" fillId="36" borderId="11" applyNumberFormat="0" applyFont="0" applyAlignment="0" applyProtection="0"/>
    <xf numFmtId="0" fontId="43" fillId="36" borderId="11" applyNumberFormat="0" applyFont="0" applyAlignment="0" applyProtection="0"/>
    <xf numFmtId="0" fontId="43" fillId="36" borderId="11" applyNumberFormat="0" applyFont="0" applyAlignment="0" applyProtection="0"/>
    <xf numFmtId="0" fontId="43" fillId="36" borderId="11" applyNumberFormat="0" applyFont="0" applyAlignment="0" applyProtection="0"/>
    <xf numFmtId="0" fontId="43" fillId="36" borderId="11" applyNumberFormat="0" applyFont="0" applyAlignment="0" applyProtection="0"/>
    <xf numFmtId="0" fontId="43" fillId="36" borderId="11" applyNumberFormat="0" applyFont="0" applyAlignment="0" applyProtection="0"/>
    <xf numFmtId="0" fontId="43" fillId="36" borderId="11" applyNumberFormat="0" applyFont="0" applyAlignment="0" applyProtection="0"/>
    <xf numFmtId="0" fontId="43" fillId="36" borderId="11" applyNumberFormat="0" applyFont="0" applyAlignment="0" applyProtection="0"/>
    <xf numFmtId="0" fontId="31" fillId="36" borderId="11" applyNumberFormat="0" applyFont="0" applyAlignment="0" applyProtection="0"/>
    <xf numFmtId="0" fontId="94" fillId="55" borderId="59" applyNumberFormat="0" applyAlignment="0" applyProtection="0"/>
    <xf numFmtId="9" fontId="31" fillId="0" borderId="0" applyFont="0" applyFill="0" applyBorder="0" applyAlignment="0" applyProtection="0"/>
    <xf numFmtId="0" fontId="94" fillId="43" borderId="59" applyNumberFormat="0" applyAlignment="0" applyProtection="0"/>
    <xf numFmtId="0" fontId="91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60" applyNumberFormat="0" applyFill="0" applyAlignment="0" applyProtection="0"/>
    <xf numFmtId="0" fontId="97" fillId="0" borderId="61" applyNumberFormat="0" applyFill="0" applyAlignment="0" applyProtection="0"/>
    <xf numFmtId="0" fontId="85" fillId="0" borderId="62" applyNumberFormat="0" applyFill="0" applyAlignment="0" applyProtection="0"/>
    <xf numFmtId="0" fontId="98" fillId="0" borderId="0" applyNumberFormat="0" applyFill="0" applyBorder="0" applyAlignment="0" applyProtection="0"/>
    <xf numFmtId="0" fontId="99" fillId="0" borderId="63" applyNumberFormat="0" applyFill="0" applyAlignment="0" applyProtection="0"/>
    <xf numFmtId="0" fontId="91" fillId="0" borderId="0" applyNumberFormat="0" applyFill="0" applyBorder="0" applyAlignment="0" applyProtection="0"/>
    <xf numFmtId="0" fontId="31" fillId="0" borderId="0"/>
    <xf numFmtId="0" fontId="19" fillId="0" borderId="0"/>
    <xf numFmtId="0" fontId="33" fillId="0" borderId="0"/>
    <xf numFmtId="0" fontId="16" fillId="0" borderId="0"/>
    <xf numFmtId="0" fontId="33" fillId="0" borderId="0"/>
    <xf numFmtId="0" fontId="15" fillId="0" borderId="0"/>
    <xf numFmtId="0" fontId="109" fillId="0" borderId="0"/>
    <xf numFmtId="0" fontId="14" fillId="0" borderId="0"/>
    <xf numFmtId="0" fontId="13" fillId="0" borderId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165" fontId="111" fillId="0" borderId="0" applyFont="0" applyFill="0" applyBorder="0" applyAlignment="0" applyProtection="0"/>
    <xf numFmtId="175" fontId="112" fillId="0" borderId="0">
      <protection locked="0"/>
    </xf>
    <xf numFmtId="0" fontId="43" fillId="39" borderId="0" applyNumberFormat="0" applyBorder="0" applyAlignment="0" applyProtection="0"/>
    <xf numFmtId="0" fontId="43" fillId="40" borderId="0" applyNumberFormat="0" applyBorder="0" applyAlignment="0" applyProtection="0"/>
    <xf numFmtId="0" fontId="43" fillId="41" borderId="0" applyNumberFormat="0" applyBorder="0" applyAlignment="0" applyProtection="0"/>
    <xf numFmtId="0" fontId="43" fillId="42" borderId="0" applyNumberFormat="0" applyBorder="0" applyAlignment="0" applyProtection="0"/>
    <xf numFmtId="0" fontId="43" fillId="38" borderId="0" applyNumberFormat="0" applyBorder="0" applyAlignment="0" applyProtection="0"/>
    <xf numFmtId="0" fontId="43" fillId="37" borderId="0" applyNumberFormat="0" applyBorder="0" applyAlignment="0" applyProtection="0"/>
    <xf numFmtId="0" fontId="43" fillId="34" borderId="0" applyNumberFormat="0" applyBorder="0" applyAlignment="0" applyProtection="0"/>
    <xf numFmtId="0" fontId="43" fillId="35" borderId="0" applyNumberFormat="0" applyBorder="0" applyAlignment="0" applyProtection="0"/>
    <xf numFmtId="0" fontId="43" fillId="45" borderId="0" applyNumberFormat="0" applyBorder="0" applyAlignment="0" applyProtection="0"/>
    <xf numFmtId="0" fontId="43" fillId="42" borderId="0" applyNumberFormat="0" applyBorder="0" applyAlignment="0" applyProtection="0"/>
    <xf numFmtId="0" fontId="43" fillId="34" borderId="0" applyNumberFormat="0" applyBorder="0" applyAlignment="0" applyProtection="0"/>
    <xf numFmtId="0" fontId="43" fillId="46" borderId="0" applyNumberFormat="0" applyBorder="0" applyAlignment="0" applyProtection="0"/>
    <xf numFmtId="167" fontId="113" fillId="0" borderId="0" applyFont="0" applyFill="0" applyBorder="0" applyAlignment="0" applyProtection="0"/>
    <xf numFmtId="176" fontId="31" fillId="0" borderId="0" applyFont="0" applyFill="0" applyBorder="0" applyAlignment="0" applyProtection="0"/>
    <xf numFmtId="167" fontId="113" fillId="0" borderId="0" applyFont="0" applyFill="0" applyBorder="0" applyAlignment="0" applyProtection="0"/>
    <xf numFmtId="174" fontId="43" fillId="0" borderId="0" applyFont="0" applyFill="0" applyBorder="0" applyAlignment="0" applyProtection="0"/>
    <xf numFmtId="43" fontId="12" fillId="0" borderId="0" applyFont="0" applyFill="0" applyBorder="0" applyAlignment="0" applyProtection="0"/>
    <xf numFmtId="174" fontId="43" fillId="0" borderId="0" applyFont="0" applyFill="0" applyBorder="0" applyAlignment="0" applyProtection="0"/>
    <xf numFmtId="174" fontId="43" fillId="0" borderId="0" applyFont="0" applyFill="0" applyBorder="0" applyAlignment="0" applyProtection="0"/>
    <xf numFmtId="174" fontId="43" fillId="0" borderId="0" applyFont="0" applyFill="0" applyBorder="0" applyAlignment="0" applyProtection="0"/>
    <xf numFmtId="174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174" fontId="43" fillId="0" borderId="0" applyFont="0" applyFill="0" applyBorder="0" applyAlignment="0" applyProtection="0"/>
    <xf numFmtId="174" fontId="43" fillId="0" borderId="0" applyFont="0" applyFill="0" applyBorder="0" applyAlignment="0" applyProtection="0"/>
    <xf numFmtId="174" fontId="43" fillId="0" borderId="0" applyFont="0" applyFill="0" applyBorder="0" applyAlignment="0" applyProtection="0"/>
    <xf numFmtId="174" fontId="43" fillId="0" borderId="0" applyFont="0" applyFill="0" applyBorder="0" applyAlignment="0" applyProtection="0"/>
    <xf numFmtId="174" fontId="43" fillId="0" borderId="0" applyFont="0" applyFill="0" applyBorder="0" applyAlignment="0" applyProtection="0"/>
    <xf numFmtId="174" fontId="43" fillId="0" borderId="0" applyFont="0" applyFill="0" applyBorder="0" applyAlignment="0" applyProtection="0"/>
    <xf numFmtId="174" fontId="43" fillId="0" borderId="0" applyFont="0" applyFill="0" applyBorder="0" applyAlignment="0" applyProtection="0"/>
    <xf numFmtId="174" fontId="43" fillId="0" borderId="0" applyFont="0" applyFill="0" applyBorder="0" applyAlignment="0" applyProtection="0"/>
    <xf numFmtId="174" fontId="43" fillId="0" borderId="0" applyFont="0" applyFill="0" applyBorder="0" applyAlignment="0" applyProtection="0"/>
    <xf numFmtId="174" fontId="43" fillId="0" borderId="0" applyFont="0" applyFill="0" applyBorder="0" applyAlignment="0" applyProtection="0"/>
    <xf numFmtId="174" fontId="43" fillId="0" borderId="0" applyFont="0" applyFill="0" applyBorder="0" applyAlignment="0" applyProtection="0"/>
    <xf numFmtId="174" fontId="43" fillId="0" borderId="0" applyFont="0" applyFill="0" applyBorder="0" applyAlignment="0" applyProtection="0"/>
    <xf numFmtId="174" fontId="43" fillId="0" borderId="0" applyFont="0" applyFill="0" applyBorder="0" applyAlignment="0" applyProtection="0"/>
    <xf numFmtId="174" fontId="43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2" fillId="0" borderId="0"/>
    <xf numFmtId="9" fontId="43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11" fillId="0" borderId="0"/>
    <xf numFmtId="0" fontId="33" fillId="0" borderId="0"/>
    <xf numFmtId="0" fontId="10" fillId="0" borderId="0"/>
    <xf numFmtId="0" fontId="9" fillId="0" borderId="0"/>
    <xf numFmtId="0" fontId="33" fillId="0" borderId="0"/>
    <xf numFmtId="0" fontId="120" fillId="0" borderId="0"/>
    <xf numFmtId="0" fontId="121" fillId="0" borderId="0"/>
    <xf numFmtId="0" fontId="7" fillId="0" borderId="0"/>
    <xf numFmtId="0" fontId="129" fillId="0" borderId="0"/>
    <xf numFmtId="0" fontId="5" fillId="0" borderId="0"/>
    <xf numFmtId="0" fontId="31" fillId="0" borderId="0"/>
    <xf numFmtId="0" fontId="33" fillId="0" borderId="0"/>
    <xf numFmtId="0" fontId="130" fillId="0" borderId="0"/>
    <xf numFmtId="0" fontId="4" fillId="0" borderId="0"/>
    <xf numFmtId="0" fontId="4" fillId="0" borderId="0"/>
    <xf numFmtId="0" fontId="135" fillId="0" borderId="0"/>
    <xf numFmtId="0" fontId="135" fillId="0" borderId="0"/>
    <xf numFmtId="0" fontId="137" fillId="0" borderId="0"/>
    <xf numFmtId="0" fontId="143" fillId="0" borderId="0"/>
    <xf numFmtId="0" fontId="146" fillId="0" borderId="0"/>
    <xf numFmtId="0" fontId="146" fillId="0" borderId="0"/>
    <xf numFmtId="9" fontId="149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33" fillId="0" borderId="0"/>
    <xf numFmtId="0" fontId="154" fillId="0" borderId="0"/>
    <xf numFmtId="0" fontId="154" fillId="0" borderId="0"/>
    <xf numFmtId="0" fontId="158" fillId="0" borderId="0"/>
    <xf numFmtId="0" fontId="33" fillId="0" borderId="0"/>
    <xf numFmtId="43" fontId="159" fillId="0" borderId="0" applyFont="0" applyFill="0" applyBorder="0" applyAlignment="0" applyProtection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</cellStyleXfs>
  <cellXfs count="956">
    <xf numFmtId="0" fontId="0" fillId="0" borderId="0" xfId="0"/>
    <xf numFmtId="0" fontId="0" fillId="0" borderId="1" xfId="0" applyBorder="1"/>
    <xf numFmtId="0" fontId="34" fillId="0" borderId="0" xfId="0" applyFont="1"/>
    <xf numFmtId="0" fontId="35" fillId="0" borderId="0" xfId="0" applyFont="1" applyFill="1" applyBorder="1"/>
    <xf numFmtId="1" fontId="37" fillId="0" borderId="1" xfId="0" applyNumberFormat="1" applyFont="1" applyBorder="1" applyAlignment="1">
      <alignment wrapText="1" shrinkToFit="1"/>
    </xf>
    <xf numFmtId="1" fontId="37" fillId="0" borderId="1" xfId="0" applyNumberFormat="1" applyFont="1" applyFill="1" applyBorder="1" applyAlignment="1">
      <alignment wrapText="1" shrinkToFit="1"/>
    </xf>
    <xf numFmtId="3" fontId="0" fillId="0" borderId="1" xfId="0" applyNumberFormat="1" applyBorder="1"/>
    <xf numFmtId="0" fontId="34" fillId="0" borderId="0" xfId="0" applyFont="1" applyAlignment="1">
      <alignment horizontal="centerContinuous" wrapText="1"/>
    </xf>
    <xf numFmtId="3" fontId="0" fillId="0" borderId="0" xfId="0" applyNumberFormat="1"/>
    <xf numFmtId="0" fontId="0" fillId="0" borderId="0" xfId="0" applyBorder="1"/>
    <xf numFmtId="0" fontId="31" fillId="0" borderId="0" xfId="0" applyFont="1"/>
    <xf numFmtId="0" fontId="0" fillId="0" borderId="0" xfId="0" applyAlignment="1">
      <alignment horizontal="centerContinuous" wrapText="1"/>
    </xf>
    <xf numFmtId="1" fontId="0" fillId="0" borderId="0" xfId="0" applyNumberFormat="1"/>
    <xf numFmtId="0" fontId="0" fillId="0" borderId="0" xfId="0" applyNumberFormat="1"/>
    <xf numFmtId="0" fontId="0" fillId="0" borderId="0" xfId="0" applyAlignment="1">
      <alignment horizontal="left"/>
    </xf>
    <xf numFmtId="0" fontId="31" fillId="0" borderId="1" xfId="0" applyFont="1" applyBorder="1"/>
    <xf numFmtId="0" fontId="45" fillId="0" borderId="1" xfId="14" applyFont="1" applyFill="1" applyBorder="1"/>
    <xf numFmtId="0" fontId="31" fillId="0" borderId="0" xfId="0" applyFont="1" applyAlignment="1">
      <alignment horizontal="centerContinuous" wrapText="1"/>
    </xf>
    <xf numFmtId="0" fontId="0" fillId="0" borderId="0" xfId="0"/>
    <xf numFmtId="1" fontId="31" fillId="0" borderId="1" xfId="0" applyNumberFormat="1" applyFont="1" applyBorder="1" applyAlignment="1">
      <alignment wrapText="1" shrinkToFit="1"/>
    </xf>
    <xf numFmtId="168" fontId="0" fillId="0" borderId="0" xfId="0" applyNumberFormat="1" applyAlignment="1">
      <alignment horizontal="left"/>
    </xf>
    <xf numFmtId="0" fontId="0" fillId="0" borderId="1" xfId="0" applyBorder="1" applyAlignment="1">
      <alignment horizontal="left"/>
    </xf>
    <xf numFmtId="3" fontId="37" fillId="0" borderId="1" xfId="7" applyNumberFormat="1" applyFont="1" applyFill="1" applyBorder="1" applyAlignment="1">
      <alignment horizontal="center" vertical="center"/>
    </xf>
    <xf numFmtId="1" fontId="31" fillId="0" borderId="1" xfId="8" applyNumberFormat="1" applyFont="1" applyFill="1" applyBorder="1"/>
    <xf numFmtId="0" fontId="31" fillId="0" borderId="1" xfId="0" applyFont="1" applyBorder="1" applyAlignment="1">
      <alignment vertical="center"/>
    </xf>
    <xf numFmtId="0" fontId="43" fillId="0" borderId="0" xfId="17" applyFont="1" applyFill="1" applyBorder="1" applyAlignment="1">
      <alignment wrapText="1"/>
    </xf>
    <xf numFmtId="0" fontId="43" fillId="0" borderId="0" xfId="17" applyFont="1" applyFill="1" applyBorder="1" applyAlignment="1">
      <alignment horizontal="right" wrapText="1"/>
    </xf>
    <xf numFmtId="0" fontId="43" fillId="0" borderId="1" xfId="15" applyFont="1" applyFill="1" applyBorder="1" applyAlignment="1">
      <alignment wrapText="1"/>
    </xf>
    <xf numFmtId="0" fontId="55" fillId="0" borderId="0" xfId="0" applyFont="1" applyAlignment="1">
      <alignment horizontal="centerContinuous" vertical="center" readingOrder="1"/>
    </xf>
    <xf numFmtId="0" fontId="0" fillId="0" borderId="0" xfId="0" applyAlignment="1">
      <alignment horizontal="centerContinuous" readingOrder="1"/>
    </xf>
    <xf numFmtId="3" fontId="47" fillId="0" borderId="0" xfId="0" applyNumberFormat="1" applyFont="1"/>
    <xf numFmtId="17" fontId="34" fillId="0" borderId="0" xfId="0" applyNumberFormat="1" applyFont="1" applyBorder="1" applyAlignment="1">
      <alignment wrapText="1"/>
    </xf>
    <xf numFmtId="1" fontId="31" fillId="0" borderId="1" xfId="0" applyNumberFormat="1" applyFont="1" applyFill="1" applyBorder="1" applyAlignment="1">
      <alignment wrapText="1" shrinkToFit="1"/>
    </xf>
    <xf numFmtId="17" fontId="46" fillId="8" borderId="1" xfId="0" applyNumberFormat="1" applyFont="1" applyFill="1" applyBorder="1" applyAlignment="1">
      <alignment horizontal="center" vertical="center" wrapText="1" shrinkToFit="1"/>
    </xf>
    <xf numFmtId="0" fontId="46" fillId="8" borderId="1" xfId="0" applyFont="1" applyFill="1" applyBorder="1" applyAlignment="1">
      <alignment horizontal="center" vertical="center"/>
    </xf>
    <xf numFmtId="1" fontId="46" fillId="8" borderId="1" xfId="0" applyNumberFormat="1" applyFont="1" applyFill="1" applyBorder="1" applyAlignment="1">
      <alignment vertical="center" wrapText="1" shrinkToFit="1"/>
    </xf>
    <xf numFmtId="3" fontId="46" fillId="8" borderId="1" xfId="0" applyNumberFormat="1" applyFont="1" applyFill="1" applyBorder="1" applyAlignment="1">
      <alignment horizontal="center" vertical="center"/>
    </xf>
    <xf numFmtId="0" fontId="53" fillId="0" borderId="1" xfId="0" applyFont="1" applyFill="1" applyBorder="1" applyAlignment="1">
      <alignment vertical="center" wrapText="1"/>
    </xf>
    <xf numFmtId="3" fontId="0" fillId="0" borderId="1" xfId="0" applyNumberFormat="1" applyBorder="1" applyAlignment="1">
      <alignment horizontal="center" vertical="center"/>
    </xf>
    <xf numFmtId="1" fontId="47" fillId="0" borderId="0" xfId="0" applyNumberFormat="1" applyFont="1"/>
    <xf numFmtId="0" fontId="48" fillId="0" borderId="0" xfId="0" applyFont="1"/>
    <xf numFmtId="0" fontId="31" fillId="0" borderId="1" xfId="0" applyFont="1" applyBorder="1" applyAlignment="1">
      <alignment wrapText="1"/>
    </xf>
    <xf numFmtId="3" fontId="34" fillId="0" borderId="1" xfId="0" applyNumberFormat="1" applyFont="1" applyBorder="1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pivotButton="1"/>
    <xf numFmtId="17" fontId="0" fillId="0" borderId="1" xfId="0" applyNumberFormat="1" applyBorder="1"/>
    <xf numFmtId="0" fontId="31" fillId="0" borderId="0" xfId="0" applyFont="1" applyAlignment="1">
      <alignment wrapText="1"/>
    </xf>
    <xf numFmtId="3" fontId="35" fillId="0" borderId="1" xfId="0" applyNumberFormat="1" applyFont="1" applyFill="1" applyBorder="1"/>
    <xf numFmtId="2" fontId="53" fillId="0" borderId="1" xfId="0" applyNumberFormat="1" applyFont="1" applyFill="1" applyBorder="1" applyAlignment="1">
      <alignment horizontal="center" vertical="center" wrapText="1"/>
    </xf>
    <xf numFmtId="0" fontId="48" fillId="4" borderId="1" xfId="15" applyFont="1" applyFill="1" applyBorder="1" applyAlignment="1">
      <alignment wrapText="1"/>
    </xf>
    <xf numFmtId="0" fontId="0" fillId="0" borderId="5" xfId="0" applyBorder="1"/>
    <xf numFmtId="0" fontId="45" fillId="0" borderId="5" xfId="14" applyFont="1" applyFill="1" applyBorder="1"/>
    <xf numFmtId="0" fontId="47" fillId="4" borderId="5" xfId="0" applyFont="1" applyFill="1" applyBorder="1"/>
    <xf numFmtId="0" fontId="31" fillId="0" borderId="5" xfId="0" applyFont="1" applyBorder="1"/>
    <xf numFmtId="0" fontId="0" fillId="0" borderId="5" xfId="0" applyBorder="1" applyAlignment="1">
      <alignment horizontal="left"/>
    </xf>
    <xf numFmtId="0" fontId="31" fillId="0" borderId="5" xfId="0" applyFont="1" applyBorder="1" applyAlignment="1">
      <alignment vertical="center"/>
    </xf>
    <xf numFmtId="0" fontId="31" fillId="0" borderId="5" xfId="0" applyFont="1" applyBorder="1" applyAlignment="1">
      <alignment horizontal="left"/>
    </xf>
    <xf numFmtId="0" fontId="46" fillId="8" borderId="15" xfId="0" applyFont="1" applyFill="1" applyBorder="1" applyAlignment="1">
      <alignment horizontal="center" vertical="center"/>
    </xf>
    <xf numFmtId="17" fontId="46" fillId="8" borderId="26" xfId="0" applyNumberFormat="1" applyFont="1" applyFill="1" applyBorder="1" applyAlignment="1">
      <alignment horizontal="center" vertical="center" wrapText="1" shrinkToFit="1"/>
    </xf>
    <xf numFmtId="0" fontId="46" fillId="8" borderId="26" xfId="0" applyFont="1" applyFill="1" applyBorder="1" applyAlignment="1">
      <alignment horizontal="center" vertical="center"/>
    </xf>
    <xf numFmtId="0" fontId="0" fillId="0" borderId="15" xfId="0" applyBorder="1"/>
    <xf numFmtId="1" fontId="46" fillId="8" borderId="15" xfId="0" applyNumberFormat="1" applyFont="1" applyFill="1" applyBorder="1" applyAlignment="1">
      <alignment vertical="center" wrapText="1" shrinkToFit="1"/>
    </xf>
    <xf numFmtId="0" fontId="35" fillId="3" borderId="33" xfId="0" applyFont="1" applyFill="1" applyBorder="1" applyAlignment="1">
      <alignment horizontal="centerContinuous"/>
    </xf>
    <xf numFmtId="0" fontId="35" fillId="3" borderId="33" xfId="0" applyFont="1" applyFill="1" applyBorder="1"/>
    <xf numFmtId="0" fontId="21" fillId="0" borderId="0" xfId="40"/>
    <xf numFmtId="0" fontId="21" fillId="0" borderId="1" xfId="40" applyBorder="1"/>
    <xf numFmtId="0" fontId="54" fillId="8" borderId="1" xfId="0" applyFont="1" applyFill="1" applyBorder="1" applyAlignment="1">
      <alignment horizontal="center" vertical="center" wrapText="1"/>
    </xf>
    <xf numFmtId="0" fontId="31" fillId="0" borderId="0" xfId="0" applyFont="1" applyFill="1" applyBorder="1"/>
    <xf numFmtId="0" fontId="55" fillId="0" borderId="0" xfId="0" applyFont="1" applyAlignment="1">
      <alignment vertical="center"/>
    </xf>
    <xf numFmtId="0" fontId="20" fillId="0" borderId="0" xfId="40" applyFont="1"/>
    <xf numFmtId="17" fontId="0" fillId="0" borderId="0" xfId="0" applyNumberFormat="1" applyBorder="1"/>
    <xf numFmtId="3" fontId="0" fillId="0" borderId="0" xfId="0" applyNumberFormat="1" applyBorder="1"/>
    <xf numFmtId="2" fontId="34" fillId="0" borderId="0" xfId="0" applyNumberFormat="1" applyFont="1" applyBorder="1" applyAlignment="1">
      <alignment horizontal="center"/>
    </xf>
    <xf numFmtId="3" fontId="68" fillId="10" borderId="1" xfId="40" applyNumberFormat="1" applyFont="1" applyFill="1" applyBorder="1" applyAlignment="1">
      <alignment horizontal="center"/>
    </xf>
    <xf numFmtId="3" fontId="21" fillId="0" borderId="1" xfId="40" applyNumberFormat="1" applyBorder="1" applyAlignment="1">
      <alignment horizontal="center"/>
    </xf>
    <xf numFmtId="3" fontId="67" fillId="10" borderId="1" xfId="40" applyNumberFormat="1" applyFont="1" applyFill="1" applyBorder="1" applyAlignment="1">
      <alignment horizontal="center"/>
    </xf>
    <xf numFmtId="0" fontId="21" fillId="0" borderId="5" xfId="40" applyNumberFormat="1" applyBorder="1" applyAlignment="1">
      <alignment horizontal="left"/>
    </xf>
    <xf numFmtId="2" fontId="49" fillId="8" borderId="5" xfId="40" applyNumberFormat="1" applyFont="1" applyFill="1" applyBorder="1" applyAlignment="1">
      <alignment horizontal="center" vertical="center" wrapText="1"/>
    </xf>
    <xf numFmtId="3" fontId="67" fillId="10" borderId="15" xfId="40" applyNumberFormat="1" applyFont="1" applyFill="1" applyBorder="1" applyAlignment="1">
      <alignment horizontal="center"/>
    </xf>
    <xf numFmtId="3" fontId="68" fillId="10" borderId="15" xfId="40" applyNumberFormat="1" applyFont="1" applyFill="1" applyBorder="1" applyAlignment="1">
      <alignment horizontal="center"/>
    </xf>
    <xf numFmtId="3" fontId="21" fillId="0" borderId="15" xfId="40" applyNumberFormat="1" applyBorder="1" applyAlignment="1">
      <alignment horizontal="center"/>
    </xf>
    <xf numFmtId="3" fontId="21" fillId="0" borderId="27" xfId="40" applyNumberFormat="1" applyBorder="1" applyAlignment="1">
      <alignment horizontal="center"/>
    </xf>
    <xf numFmtId="3" fontId="21" fillId="0" borderId="22" xfId="40" applyNumberFormat="1" applyBorder="1" applyAlignment="1">
      <alignment horizontal="center"/>
    </xf>
    <xf numFmtId="0" fontId="48" fillId="4" borderId="1" xfId="15" applyFont="1" applyFill="1" applyBorder="1" applyAlignment="1">
      <alignment vertical="center" wrapText="1"/>
    </xf>
    <xf numFmtId="0" fontId="43" fillId="0" borderId="1" xfId="15" applyNumberFormat="1" applyFont="1" applyFill="1" applyBorder="1" applyAlignment="1">
      <alignment horizontal="center" wrapText="1"/>
    </xf>
    <xf numFmtId="3" fontId="47" fillId="4" borderId="15" xfId="0" applyNumberFormat="1" applyFont="1" applyFill="1" applyBorder="1" applyAlignment="1">
      <alignment horizontal="center" vertical="center"/>
    </xf>
    <xf numFmtId="3" fontId="47" fillId="4" borderId="1" xfId="0" applyNumberFormat="1" applyFont="1" applyFill="1" applyBorder="1" applyAlignment="1">
      <alignment horizontal="center" vertical="center"/>
    </xf>
    <xf numFmtId="3" fontId="0" fillId="0" borderId="15" xfId="0" applyNumberFormat="1" applyBorder="1" applyAlignment="1">
      <alignment horizontal="center" vertical="center"/>
    </xf>
    <xf numFmtId="0" fontId="51" fillId="4" borderId="1" xfId="15" applyFont="1" applyFill="1" applyBorder="1" applyAlignment="1">
      <alignment vertical="center" wrapText="1"/>
    </xf>
    <xf numFmtId="0" fontId="47" fillId="4" borderId="5" xfId="0" applyFont="1" applyFill="1" applyBorder="1" applyAlignment="1">
      <alignment vertical="center"/>
    </xf>
    <xf numFmtId="3" fontId="47" fillId="4" borderId="15" xfId="0" applyNumberFormat="1" applyFont="1" applyFill="1" applyBorder="1" applyAlignment="1">
      <alignment vertical="center"/>
    </xf>
    <xf numFmtId="3" fontId="47" fillId="4" borderId="1" xfId="0" applyNumberFormat="1" applyFont="1" applyFill="1" applyBorder="1" applyAlignment="1">
      <alignment vertical="center"/>
    </xf>
    <xf numFmtId="3" fontId="47" fillId="4" borderId="26" xfId="0" applyNumberFormat="1" applyFont="1" applyFill="1" applyBorder="1" applyAlignment="1">
      <alignment vertical="center"/>
    </xf>
    <xf numFmtId="3" fontId="47" fillId="4" borderId="1" xfId="13" applyNumberFormat="1" applyFont="1" applyFill="1" applyBorder="1" applyAlignment="1">
      <alignment horizontal="right" vertical="center" wrapText="1"/>
    </xf>
    <xf numFmtId="3" fontId="47" fillId="4" borderId="5" xfId="0" applyNumberFormat="1" applyFont="1" applyFill="1" applyBorder="1" applyAlignment="1">
      <alignment vertical="center"/>
    </xf>
    <xf numFmtId="0" fontId="43" fillId="0" borderId="1" xfId="15" applyFont="1" applyFill="1" applyBorder="1" applyAlignment="1">
      <alignment vertical="center" wrapText="1"/>
    </xf>
    <xf numFmtId="0" fontId="0" fillId="0" borderId="5" xfId="0" applyBorder="1" applyAlignment="1">
      <alignment vertical="center"/>
    </xf>
    <xf numFmtId="3" fontId="0" fillId="0" borderId="15" xfId="0" applyNumberFormat="1" applyBorder="1" applyAlignment="1">
      <alignment vertical="center"/>
    </xf>
    <xf numFmtId="3" fontId="0" fillId="0" borderId="1" xfId="0" applyNumberFormat="1" applyBorder="1" applyAlignment="1">
      <alignment vertical="center"/>
    </xf>
    <xf numFmtId="3" fontId="0" fillId="0" borderId="26" xfId="0" applyNumberFormat="1" applyBorder="1" applyAlignment="1">
      <alignment vertical="center"/>
    </xf>
    <xf numFmtId="3" fontId="42" fillId="0" borderId="1" xfId="13" applyNumberFormat="1" applyFont="1" applyFill="1" applyBorder="1" applyAlignment="1">
      <alignment horizontal="right" vertical="center" wrapText="1"/>
    </xf>
    <xf numFmtId="3" fontId="0" fillId="0" borderId="5" xfId="0" applyNumberFormat="1" applyBorder="1" applyAlignment="1">
      <alignment vertical="center"/>
    </xf>
    <xf numFmtId="3" fontId="51" fillId="4" borderId="1" xfId="15" applyNumberFormat="1" applyFont="1" applyFill="1" applyBorder="1" applyAlignment="1">
      <alignment vertical="center" wrapText="1"/>
    </xf>
    <xf numFmtId="0" fontId="0" fillId="0" borderId="0" xfId="0" applyBorder="1" applyAlignment="1">
      <alignment vertical="center"/>
    </xf>
    <xf numFmtId="0" fontId="43" fillId="0" borderId="1" xfId="15" applyNumberFormat="1" applyFont="1" applyFill="1" applyBorder="1" applyAlignment="1">
      <alignment horizontal="center" vertical="center" wrapText="1"/>
    </xf>
    <xf numFmtId="0" fontId="59" fillId="9" borderId="9" xfId="0" applyFont="1" applyFill="1" applyBorder="1" applyAlignment="1">
      <alignment horizontal="center" vertical="center"/>
    </xf>
    <xf numFmtId="0" fontId="52" fillId="9" borderId="2" xfId="0" applyFont="1" applyFill="1" applyBorder="1" applyAlignment="1">
      <alignment horizontal="center" vertical="center"/>
    </xf>
    <xf numFmtId="0" fontId="52" fillId="9" borderId="10" xfId="0" applyFont="1" applyFill="1" applyBorder="1" applyAlignment="1">
      <alignment horizontal="center" vertical="center"/>
    </xf>
    <xf numFmtId="0" fontId="34" fillId="17" borderId="24" xfId="0" applyFont="1" applyFill="1" applyBorder="1" applyAlignment="1">
      <alignment horizontal="left" vertical="center" wrapText="1" shrinkToFit="1"/>
    </xf>
    <xf numFmtId="3" fontId="34" fillId="17" borderId="43" xfId="0" applyNumberFormat="1" applyFont="1" applyFill="1" applyBorder="1" applyAlignment="1">
      <alignment horizontal="left" vertical="center" wrapText="1" shrinkToFit="1"/>
    </xf>
    <xf numFmtId="0" fontId="34" fillId="18" borderId="24" xfId="0" applyFont="1" applyFill="1" applyBorder="1" applyAlignment="1">
      <alignment horizontal="left" vertical="center" wrapText="1" shrinkToFit="1"/>
    </xf>
    <xf numFmtId="0" fontId="34" fillId="0" borderId="44" xfId="0" applyFont="1" applyBorder="1" applyAlignment="1">
      <alignment horizontal="center" vertical="center"/>
    </xf>
    <xf numFmtId="3" fontId="31" fillId="17" borderId="37" xfId="0" applyNumberFormat="1" applyFont="1" applyFill="1" applyBorder="1" applyAlignment="1">
      <alignment horizontal="center" vertical="center" wrapText="1" shrinkToFit="1"/>
    </xf>
    <xf numFmtId="3" fontId="34" fillId="7" borderId="42" xfId="0" applyNumberFormat="1" applyFont="1" applyFill="1" applyBorder="1" applyAlignment="1">
      <alignment horizontal="center" vertical="center"/>
    </xf>
    <xf numFmtId="49" fontId="34" fillId="0" borderId="44" xfId="0" applyNumberFormat="1" applyFont="1" applyFill="1" applyBorder="1" applyAlignment="1">
      <alignment horizontal="center" vertical="center"/>
    </xf>
    <xf numFmtId="3" fontId="31" fillId="17" borderId="37" xfId="10" applyNumberFormat="1" applyFont="1" applyFill="1" applyBorder="1" applyAlignment="1">
      <alignment horizontal="center" vertical="center"/>
    </xf>
    <xf numFmtId="1" fontId="34" fillId="0" borderId="44" xfId="0" applyNumberFormat="1" applyFont="1" applyFill="1" applyBorder="1" applyAlignment="1">
      <alignment horizontal="center" vertical="center"/>
    </xf>
    <xf numFmtId="10" fontId="34" fillId="17" borderId="36" xfId="10" applyNumberFormat="1" applyFont="1" applyFill="1" applyBorder="1" applyAlignment="1">
      <alignment horizontal="center" vertical="center"/>
    </xf>
    <xf numFmtId="10" fontId="34" fillId="18" borderId="36" xfId="10" applyNumberFormat="1" applyFont="1" applyFill="1" applyBorder="1" applyAlignment="1">
      <alignment horizontal="center" vertical="center"/>
    </xf>
    <xf numFmtId="3" fontId="31" fillId="18" borderId="45" xfId="8" applyNumberFormat="1" applyFont="1" applyFill="1" applyBorder="1" applyAlignment="1">
      <alignment horizontal="center" vertical="center"/>
    </xf>
    <xf numFmtId="0" fontId="31" fillId="18" borderId="45" xfId="0" applyFont="1" applyFill="1" applyBorder="1" applyAlignment="1">
      <alignment horizontal="center" vertical="center" wrapText="1" shrinkToFit="1"/>
    </xf>
    <xf numFmtId="3" fontId="31" fillId="18" borderId="45" xfId="7" applyNumberFormat="1" applyFont="1" applyFill="1" applyBorder="1" applyAlignment="1">
      <alignment horizontal="center" vertical="center"/>
    </xf>
    <xf numFmtId="3" fontId="31" fillId="18" borderId="45" xfId="10" applyNumberFormat="1" applyFont="1" applyFill="1" applyBorder="1" applyAlignment="1">
      <alignment horizontal="center" vertical="center"/>
    </xf>
    <xf numFmtId="0" fontId="34" fillId="0" borderId="29" xfId="0" applyFont="1" applyBorder="1"/>
    <xf numFmtId="0" fontId="34" fillId="18" borderId="46" xfId="0" applyFont="1" applyFill="1" applyBorder="1" applyAlignment="1">
      <alignment horizontal="left" vertical="center" wrapText="1" shrinkToFit="1"/>
    </xf>
    <xf numFmtId="0" fontId="34" fillId="20" borderId="24" xfId="0" applyFont="1" applyFill="1" applyBorder="1" applyAlignment="1">
      <alignment horizontal="left" vertical="center"/>
    </xf>
    <xf numFmtId="3" fontId="34" fillId="20" borderId="43" xfId="0" applyNumberFormat="1" applyFont="1" applyFill="1" applyBorder="1" applyAlignment="1">
      <alignment horizontal="left" vertical="center"/>
    </xf>
    <xf numFmtId="0" fontId="34" fillId="7" borderId="39" xfId="0" applyFont="1" applyFill="1" applyBorder="1" applyAlignment="1">
      <alignment horizontal="center" vertical="center"/>
    </xf>
    <xf numFmtId="3" fontId="31" fillId="20" borderId="37" xfId="0" applyNumberFormat="1" applyFont="1" applyFill="1" applyBorder="1" applyAlignment="1">
      <alignment horizontal="center" vertical="center"/>
    </xf>
    <xf numFmtId="3" fontId="31" fillId="20" borderId="37" xfId="10" applyNumberFormat="1" applyFont="1" applyFill="1" applyBorder="1" applyAlignment="1">
      <alignment horizontal="center" vertical="center"/>
    </xf>
    <xf numFmtId="49" fontId="32" fillId="0" borderId="0" xfId="0" applyNumberFormat="1" applyFont="1" applyFill="1" applyBorder="1" applyAlignment="1">
      <alignment vertical="center" wrapText="1"/>
    </xf>
    <xf numFmtId="3" fontId="47" fillId="4" borderId="5" xfId="0" applyNumberFormat="1" applyFont="1" applyFill="1" applyBorder="1" applyAlignment="1">
      <alignment horizontal="center" vertical="center"/>
    </xf>
    <xf numFmtId="3" fontId="0" fillId="0" borderId="5" xfId="0" applyNumberFormat="1" applyBorder="1" applyAlignment="1">
      <alignment horizontal="center" vertical="center"/>
    </xf>
    <xf numFmtId="10" fontId="34" fillId="20" borderId="36" xfId="0" applyNumberFormat="1" applyFont="1" applyFill="1" applyBorder="1" applyAlignment="1">
      <alignment horizontal="center" vertical="center"/>
    </xf>
    <xf numFmtId="10" fontId="34" fillId="20" borderId="36" xfId="10" applyNumberFormat="1" applyFont="1" applyFill="1" applyBorder="1" applyAlignment="1">
      <alignment horizontal="center" vertical="center"/>
    </xf>
    <xf numFmtId="1" fontId="58" fillId="15" borderId="1" xfId="0" applyNumberFormat="1" applyFont="1" applyFill="1" applyBorder="1" applyAlignment="1">
      <alignment horizontal="center" vertical="center" wrapText="1" shrinkToFit="1"/>
    </xf>
    <xf numFmtId="17" fontId="32" fillId="0" borderId="0" xfId="0" applyNumberFormat="1" applyFont="1" applyFill="1" applyBorder="1" applyAlignment="1">
      <alignment vertical="center" wrapText="1"/>
    </xf>
    <xf numFmtId="0" fontId="69" fillId="0" borderId="0" xfId="14" applyFont="1"/>
    <xf numFmtId="0" fontId="69" fillId="0" borderId="0" xfId="14" applyFont="1" applyBorder="1"/>
    <xf numFmtId="0" fontId="70" fillId="0" borderId="0" xfId="41" applyFont="1" applyBorder="1" applyAlignment="1">
      <alignment vertical="center"/>
    </xf>
    <xf numFmtId="0" fontId="72" fillId="0" borderId="0" xfId="42" applyNumberFormat="1" applyFont="1" applyFill="1" applyBorder="1" applyAlignment="1" applyProtection="1"/>
    <xf numFmtId="0" fontId="73" fillId="0" borderId="0" xfId="42" applyNumberFormat="1" applyFont="1" applyFill="1" applyBorder="1" applyAlignment="1" applyProtection="1"/>
    <xf numFmtId="0" fontId="31" fillId="0" borderId="0" xfId="14"/>
    <xf numFmtId="3" fontId="31" fillId="0" borderId="1" xfId="14" applyNumberFormat="1" applyBorder="1"/>
    <xf numFmtId="0" fontId="69" fillId="0" borderId="1" xfId="14" applyFont="1" applyBorder="1"/>
    <xf numFmtId="0" fontId="31" fillId="0" borderId="0" xfId="316"/>
    <xf numFmtId="3" fontId="31" fillId="0" borderId="1" xfId="316" applyNumberFormat="1" applyBorder="1"/>
    <xf numFmtId="0" fontId="43" fillId="0" borderId="11" xfId="570" applyFont="1" applyFill="1" applyBorder="1" applyAlignment="1">
      <alignment wrapText="1"/>
    </xf>
    <xf numFmtId="0" fontId="43" fillId="0" borderId="11" xfId="570" applyFont="1" applyFill="1" applyBorder="1" applyAlignment="1">
      <alignment horizontal="right" wrapText="1"/>
    </xf>
    <xf numFmtId="0" fontId="0" fillId="0" borderId="0" xfId="0" applyNumberFormat="1" applyAlignment="1">
      <alignment horizontal="left"/>
    </xf>
    <xf numFmtId="3" fontId="31" fillId="0" borderId="1" xfId="14" applyNumberFormat="1" applyBorder="1" applyAlignment="1">
      <alignment horizontal="right"/>
    </xf>
    <xf numFmtId="0" fontId="74" fillId="8" borderId="1" xfId="14" applyFont="1" applyFill="1" applyBorder="1" applyAlignment="1">
      <alignment vertical="center"/>
    </xf>
    <xf numFmtId="3" fontId="100" fillId="59" borderId="1" xfId="568" applyNumberFormat="1" applyFont="1" applyFill="1" applyBorder="1" applyAlignment="1">
      <alignment horizontal="center" vertical="center"/>
    </xf>
    <xf numFmtId="3" fontId="46" fillId="8" borderId="1" xfId="316" applyNumberFormat="1" applyFont="1" applyFill="1" applyBorder="1"/>
    <xf numFmtId="3" fontId="31" fillId="0" borderId="1" xfId="316" applyNumberFormat="1" applyBorder="1" applyAlignment="1">
      <alignment horizontal="center"/>
    </xf>
    <xf numFmtId="3" fontId="46" fillId="8" borderId="1" xfId="316" applyNumberFormat="1" applyFont="1" applyFill="1" applyBorder="1" applyAlignment="1">
      <alignment horizontal="center"/>
    </xf>
    <xf numFmtId="0" fontId="47" fillId="0" borderId="0" xfId="316" applyFont="1"/>
    <xf numFmtId="3" fontId="100" fillId="59" borderId="2" xfId="568" applyNumberFormat="1" applyFont="1" applyFill="1" applyBorder="1" applyAlignment="1">
      <alignment horizontal="center" wrapText="1"/>
    </xf>
    <xf numFmtId="0" fontId="46" fillId="8" borderId="1" xfId="14" applyFont="1" applyFill="1" applyBorder="1" applyAlignment="1">
      <alignment horizontal="center" vertical="center"/>
    </xf>
    <xf numFmtId="3" fontId="103" fillId="59" borderId="1" xfId="568" applyNumberFormat="1" applyFont="1" applyFill="1" applyBorder="1" applyAlignment="1">
      <alignment horizontal="center" vertical="center"/>
    </xf>
    <xf numFmtId="0" fontId="18" fillId="0" borderId="1" xfId="40" applyFont="1" applyBorder="1"/>
    <xf numFmtId="0" fontId="31" fillId="0" borderId="0" xfId="316" applyFont="1"/>
    <xf numFmtId="0" fontId="31" fillId="0" borderId="0" xfId="0" applyNumberFormat="1" applyFont="1"/>
    <xf numFmtId="3" fontId="46" fillId="8" borderId="50" xfId="14" applyNumberFormat="1" applyFont="1" applyFill="1" applyBorder="1" applyAlignment="1">
      <alignment horizontal="center"/>
    </xf>
    <xf numFmtId="173" fontId="31" fillId="0" borderId="1" xfId="14" applyNumberFormat="1" applyBorder="1" applyAlignment="1">
      <alignment horizontal="center"/>
    </xf>
    <xf numFmtId="3" fontId="31" fillId="0" borderId="1" xfId="14" applyNumberFormat="1" applyBorder="1" applyAlignment="1">
      <alignment horizontal="center"/>
    </xf>
    <xf numFmtId="0" fontId="17" fillId="0" borderId="0" xfId="40" applyFont="1"/>
    <xf numFmtId="1" fontId="31" fillId="2" borderId="1" xfId="6" applyNumberFormat="1" applyFont="1" applyFill="1" applyBorder="1" applyAlignment="1">
      <alignment horizontal="left" wrapText="1" shrinkToFit="1"/>
    </xf>
    <xf numFmtId="0" fontId="69" fillId="60" borderId="0" xfId="14" applyFont="1" applyFill="1"/>
    <xf numFmtId="0" fontId="31" fillId="0" borderId="0" xfId="316" applyAlignment="1">
      <alignment horizontal="center" vertical="center"/>
    </xf>
    <xf numFmtId="49" fontId="31" fillId="0" borderId="0" xfId="316" applyNumberFormat="1" applyAlignment="1">
      <alignment horizontal="center" vertical="center"/>
    </xf>
    <xf numFmtId="169" fontId="31" fillId="0" borderId="1" xfId="14" applyNumberFormat="1" applyBorder="1" applyAlignment="1">
      <alignment horizontal="center"/>
    </xf>
    <xf numFmtId="172" fontId="103" fillId="59" borderId="1" xfId="568" applyNumberFormat="1" applyFont="1" applyFill="1" applyBorder="1" applyAlignment="1">
      <alignment horizontal="center" vertical="center"/>
    </xf>
    <xf numFmtId="173" fontId="103" fillId="59" borderId="1" xfId="568" applyNumberFormat="1" applyFont="1" applyFill="1" applyBorder="1" applyAlignment="1">
      <alignment horizontal="center" vertical="center"/>
    </xf>
    <xf numFmtId="169" fontId="103" fillId="59" borderId="1" xfId="568" applyNumberFormat="1" applyFont="1" applyFill="1" applyBorder="1" applyAlignment="1">
      <alignment horizontal="center" vertical="center"/>
    </xf>
    <xf numFmtId="169" fontId="100" fillId="59" borderId="1" xfId="568" applyNumberFormat="1" applyFont="1" applyFill="1" applyBorder="1" applyAlignment="1">
      <alignment horizontal="center" vertical="center"/>
    </xf>
    <xf numFmtId="169" fontId="31" fillId="0" borderId="1" xfId="316" applyNumberFormat="1" applyBorder="1" applyAlignment="1">
      <alignment horizontal="center"/>
    </xf>
    <xf numFmtId="169" fontId="46" fillId="8" borderId="1" xfId="316" applyNumberFormat="1" applyFont="1" applyFill="1" applyBorder="1" applyAlignment="1">
      <alignment horizontal="center"/>
    </xf>
    <xf numFmtId="169" fontId="46" fillId="8" borderId="4" xfId="316" applyNumberFormat="1" applyFont="1" applyFill="1" applyBorder="1" applyAlignment="1">
      <alignment horizontal="center"/>
    </xf>
    <xf numFmtId="3" fontId="34" fillId="7" borderId="42" xfId="7" applyNumberFormat="1" applyFont="1" applyFill="1" applyBorder="1" applyAlignment="1">
      <alignment horizontal="center" vertical="center"/>
    </xf>
    <xf numFmtId="3" fontId="34" fillId="7" borderId="42" xfId="10" applyNumberFormat="1" applyFont="1" applyFill="1" applyBorder="1" applyAlignment="1">
      <alignment horizontal="center" vertical="center"/>
    </xf>
    <xf numFmtId="0" fontId="34" fillId="61" borderId="24" xfId="0" applyFont="1" applyFill="1" applyBorder="1" applyAlignment="1">
      <alignment horizontal="left" vertical="center"/>
    </xf>
    <xf numFmtId="10" fontId="31" fillId="61" borderId="36" xfId="0" applyNumberFormat="1" applyFont="1" applyFill="1" applyBorder="1" applyAlignment="1">
      <alignment horizontal="center" vertical="center"/>
    </xf>
    <xf numFmtId="3" fontId="34" fillId="61" borderId="43" xfId="0" applyNumberFormat="1" applyFont="1" applyFill="1" applyBorder="1" applyAlignment="1">
      <alignment horizontal="left" vertical="center"/>
    </xf>
    <xf numFmtId="3" fontId="31" fillId="61" borderId="37" xfId="0" applyNumberFormat="1" applyFont="1" applyFill="1" applyBorder="1" applyAlignment="1">
      <alignment horizontal="center" vertical="center"/>
    </xf>
    <xf numFmtId="0" fontId="43" fillId="0" borderId="11" xfId="572" applyFont="1" applyFill="1" applyBorder="1" applyAlignment="1">
      <alignment wrapText="1"/>
    </xf>
    <xf numFmtId="173" fontId="103" fillId="59" borderId="5" xfId="568" applyNumberFormat="1" applyFont="1" applyFill="1" applyBorder="1" applyAlignment="1">
      <alignment horizontal="center" vertical="center"/>
    </xf>
    <xf numFmtId="3" fontId="46" fillId="8" borderId="51" xfId="14" applyNumberFormat="1" applyFont="1" applyFill="1" applyBorder="1" applyAlignment="1">
      <alignment horizontal="center" vertical="center"/>
    </xf>
    <xf numFmtId="3" fontId="67" fillId="10" borderId="1" xfId="40" applyNumberFormat="1" applyFont="1" applyFill="1" applyBorder="1" applyAlignment="1">
      <alignment horizontal="center" vertical="center"/>
    </xf>
    <xf numFmtId="0" fontId="31" fillId="62" borderId="0" xfId="316" applyFill="1"/>
    <xf numFmtId="0" fontId="21" fillId="62" borderId="0" xfId="40" applyFill="1"/>
    <xf numFmtId="0" fontId="108" fillId="0" borderId="11" xfId="574" applyFont="1" applyFill="1" applyBorder="1" applyAlignment="1">
      <alignment wrapText="1"/>
    </xf>
    <xf numFmtId="0" fontId="108" fillId="0" borderId="11" xfId="574" applyFont="1" applyFill="1" applyBorder="1" applyAlignment="1">
      <alignment horizontal="right" wrapText="1"/>
    </xf>
    <xf numFmtId="0" fontId="0" fillId="0" borderId="0" xfId="0" applyAlignment="1">
      <alignment horizontal="left" indent="1"/>
    </xf>
    <xf numFmtId="2" fontId="49" fillId="8" borderId="1" xfId="40" applyNumberFormat="1" applyFont="1" applyFill="1" applyBorder="1" applyAlignment="1">
      <alignment horizontal="center" vertical="center" wrapText="1"/>
    </xf>
    <xf numFmtId="3" fontId="68" fillId="10" borderId="1" xfId="40" applyNumberFormat="1" applyFont="1" applyFill="1" applyBorder="1" applyAlignment="1">
      <alignment horizontal="right" vertical="center"/>
    </xf>
    <xf numFmtId="3" fontId="21" fillId="0" borderId="1" xfId="40" applyNumberFormat="1" applyBorder="1" applyAlignment="1">
      <alignment horizontal="right" vertical="center"/>
    </xf>
    <xf numFmtId="0" fontId="21" fillId="0" borderId="1" xfId="40" applyNumberFormat="1" applyBorder="1" applyAlignment="1">
      <alignment horizontal="left"/>
    </xf>
    <xf numFmtId="0" fontId="35" fillId="63" borderId="1" xfId="40" applyFont="1" applyFill="1" applyBorder="1" applyAlignment="1">
      <alignment horizontal="center" vertical="center" wrapText="1"/>
    </xf>
    <xf numFmtId="0" fontId="35" fillId="3" borderId="1" xfId="40" applyFont="1" applyFill="1" applyBorder="1" applyAlignment="1">
      <alignment horizontal="center" vertical="center" wrapText="1"/>
    </xf>
    <xf numFmtId="0" fontId="31" fillId="0" borderId="1" xfId="0" applyFont="1" applyFill="1" applyBorder="1" applyAlignment="1">
      <alignment vertical="center"/>
    </xf>
    <xf numFmtId="0" fontId="31" fillId="0" borderId="1" xfId="0" applyFont="1" applyFill="1" applyBorder="1" applyAlignment="1">
      <alignment vertical="center" wrapText="1"/>
    </xf>
    <xf numFmtId="3" fontId="35" fillId="0" borderId="1" xfId="0" applyNumberFormat="1" applyFont="1" applyFill="1" applyBorder="1" applyAlignment="1">
      <alignment vertical="center"/>
    </xf>
    <xf numFmtId="2" fontId="31" fillId="0" borderId="1" xfId="0" applyNumberFormat="1" applyFont="1" applyFill="1" applyBorder="1" applyAlignment="1">
      <alignment horizontal="center" vertical="center"/>
    </xf>
    <xf numFmtId="0" fontId="32" fillId="0" borderId="1" xfId="0" applyFont="1" applyFill="1" applyBorder="1" applyAlignment="1">
      <alignment vertical="center" wrapText="1"/>
    </xf>
    <xf numFmtId="0" fontId="31" fillId="0" borderId="1" xfId="0" applyFont="1" applyFill="1" applyBorder="1" applyAlignment="1">
      <alignment horizontal="left" vertical="center" wrapText="1"/>
    </xf>
    <xf numFmtId="3" fontId="38" fillId="64" borderId="2" xfId="568" applyNumberFormat="1" applyFont="1" applyFill="1" applyBorder="1" applyAlignment="1">
      <alignment horizontal="center" vertical="center" wrapText="1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114" fillId="0" borderId="0" xfId="0" applyFont="1"/>
    <xf numFmtId="0" fontId="0" fillId="0" borderId="0" xfId="0"/>
    <xf numFmtId="0" fontId="77" fillId="0" borderId="4" xfId="14" applyFont="1" applyFill="1" applyBorder="1"/>
    <xf numFmtId="3" fontId="38" fillId="0" borderId="32" xfId="14" applyNumberFormat="1" applyFont="1" applyFill="1" applyBorder="1" applyAlignment="1">
      <alignment horizontal="right"/>
    </xf>
    <xf numFmtId="0" fontId="34" fillId="0" borderId="0" xfId="0" applyFont="1" applyAlignment="1">
      <alignment horizontal="center" vertical="center"/>
    </xf>
    <xf numFmtId="0" fontId="0" fillId="0" borderId="0" xfId="0"/>
    <xf numFmtId="0" fontId="0" fillId="0" borderId="0" xfId="0"/>
    <xf numFmtId="0" fontId="38" fillId="3" borderId="0" xfId="0" applyFont="1" applyFill="1" applyBorder="1" applyAlignment="1">
      <alignment horizontal="right" vertical="center" wrapText="1"/>
    </xf>
    <xf numFmtId="49" fontId="0" fillId="0" borderId="0" xfId="0" applyNumberFormat="1" applyAlignment="1">
      <alignment horizontal="right" vertical="center"/>
    </xf>
    <xf numFmtId="0" fontId="0" fillId="0" borderId="0" xfId="0" applyAlignment="1">
      <alignment horizontal="right" vertical="center"/>
    </xf>
    <xf numFmtId="0" fontId="0" fillId="0" borderId="0" xfId="0" applyAlignment="1">
      <alignment horizontal="right" vertical="center" wrapText="1"/>
    </xf>
    <xf numFmtId="0" fontId="0" fillId="0" borderId="0" xfId="0"/>
    <xf numFmtId="3" fontId="58" fillId="15" borderId="5" xfId="0" applyNumberFormat="1" applyFont="1" applyFill="1" applyBorder="1" applyAlignment="1">
      <alignment horizontal="center" vertical="center"/>
    </xf>
    <xf numFmtId="10" fontId="58" fillId="3" borderId="26" xfId="9" applyNumberFormat="1" applyFont="1" applyFill="1" applyBorder="1" applyAlignment="1">
      <alignment horizontal="center" vertical="center"/>
    </xf>
    <xf numFmtId="3" fontId="58" fillId="15" borderId="1" xfId="0" applyNumberFormat="1" applyFont="1" applyFill="1" applyBorder="1" applyAlignment="1">
      <alignment horizontal="center" vertical="center"/>
    </xf>
    <xf numFmtId="3" fontId="46" fillId="8" borderId="12" xfId="0" applyNumberFormat="1" applyFont="1" applyFill="1" applyBorder="1" applyAlignment="1">
      <alignment horizontal="center" vertical="center"/>
    </xf>
    <xf numFmtId="3" fontId="46" fillId="8" borderId="15" xfId="0" applyNumberFormat="1" applyFont="1" applyFill="1" applyBorder="1" applyAlignment="1">
      <alignment horizontal="center" vertical="center"/>
    </xf>
    <xf numFmtId="0" fontId="0" fillId="0" borderId="0" xfId="0"/>
    <xf numFmtId="0" fontId="0" fillId="0" borderId="0" xfId="0"/>
    <xf numFmtId="0" fontId="108" fillId="0" borderId="1" xfId="574" applyFont="1" applyFill="1" applyBorder="1" applyAlignment="1">
      <alignment wrapText="1"/>
    </xf>
    <xf numFmtId="0" fontId="43" fillId="0" borderId="1" xfId="626" applyFont="1" applyFill="1" applyBorder="1" applyAlignment="1">
      <alignment wrapText="1"/>
    </xf>
    <xf numFmtId="0" fontId="43" fillId="0" borderId="1" xfId="574" applyFont="1" applyFill="1" applyBorder="1" applyAlignment="1">
      <alignment wrapText="1"/>
    </xf>
    <xf numFmtId="3" fontId="0" fillId="0" borderId="27" xfId="0" applyNumberFormat="1" applyBorder="1" applyAlignment="1">
      <alignment vertical="center"/>
    </xf>
    <xf numFmtId="3" fontId="0" fillId="0" borderId="22" xfId="0" applyNumberFormat="1" applyBorder="1" applyAlignment="1">
      <alignment vertical="center"/>
    </xf>
    <xf numFmtId="3" fontId="0" fillId="0" borderId="28" xfId="0" applyNumberFormat="1" applyBorder="1" applyAlignment="1">
      <alignment vertical="center"/>
    </xf>
    <xf numFmtId="0" fontId="117" fillId="0" borderId="1" xfId="15" applyFont="1" applyFill="1" applyBorder="1" applyAlignment="1">
      <alignment vertical="center" wrapText="1"/>
    </xf>
    <xf numFmtId="0" fontId="31" fillId="0" borderId="5" xfId="0" applyFont="1" applyFill="1" applyBorder="1" applyAlignment="1">
      <alignment vertical="center"/>
    </xf>
    <xf numFmtId="3" fontId="34" fillId="0" borderId="1" xfId="0" applyNumberFormat="1" applyFont="1" applyFill="1" applyBorder="1" applyAlignment="1">
      <alignment horizontal="center" vertical="center"/>
    </xf>
    <xf numFmtId="3" fontId="42" fillId="0" borderId="22" xfId="13" applyNumberFormat="1" applyFont="1" applyFill="1" applyBorder="1" applyAlignment="1">
      <alignment horizontal="right" vertical="center" wrapText="1"/>
    </xf>
    <xf numFmtId="3" fontId="34" fillId="0" borderId="12" xfId="0" applyNumberFormat="1" applyFont="1" applyFill="1" applyBorder="1" applyAlignment="1">
      <alignment horizontal="center" vertical="center"/>
    </xf>
    <xf numFmtId="0" fontId="46" fillId="8" borderId="5" xfId="0" applyFont="1" applyFill="1" applyBorder="1" applyAlignment="1">
      <alignment horizontal="center" vertical="center"/>
    </xf>
    <xf numFmtId="3" fontId="0" fillId="0" borderId="41" xfId="0" applyNumberFormat="1" applyBorder="1" applyAlignment="1">
      <alignment vertical="center"/>
    </xf>
    <xf numFmtId="3" fontId="34" fillId="0" borderId="15" xfId="0" applyNumberFormat="1" applyFont="1" applyFill="1" applyBorder="1" applyAlignment="1">
      <alignment vertical="center"/>
    </xf>
    <xf numFmtId="3" fontId="34" fillId="0" borderId="1" xfId="0" applyNumberFormat="1" applyFont="1" applyFill="1" applyBorder="1" applyAlignment="1">
      <alignment vertical="center"/>
    </xf>
    <xf numFmtId="3" fontId="34" fillId="0" borderId="26" xfId="0" applyNumberFormat="1" applyFont="1" applyFill="1" applyBorder="1" applyAlignment="1">
      <alignment vertical="center"/>
    </xf>
    <xf numFmtId="3" fontId="34" fillId="0" borderId="5" xfId="0" applyNumberFormat="1" applyFont="1" applyFill="1" applyBorder="1" applyAlignment="1">
      <alignment vertical="center"/>
    </xf>
    <xf numFmtId="0" fontId="118" fillId="0" borderId="1" xfId="15" applyFont="1" applyFill="1" applyBorder="1" applyAlignment="1">
      <alignment horizontal="center" vertical="center" wrapText="1"/>
    </xf>
    <xf numFmtId="0" fontId="34" fillId="0" borderId="1" xfId="0" applyFont="1" applyFill="1" applyBorder="1"/>
    <xf numFmtId="0" fontId="34" fillId="0" borderId="5" xfId="0" applyFont="1" applyFill="1" applyBorder="1"/>
    <xf numFmtId="3" fontId="34" fillId="0" borderId="15" xfId="0" applyNumberFormat="1" applyFont="1" applyFill="1" applyBorder="1" applyAlignment="1">
      <alignment horizontal="center" vertical="center"/>
    </xf>
    <xf numFmtId="3" fontId="0" fillId="0" borderId="27" xfId="0" applyNumberFormat="1" applyBorder="1" applyAlignment="1">
      <alignment horizontal="center" vertical="center"/>
    </xf>
    <xf numFmtId="3" fontId="0" fillId="0" borderId="22" xfId="0" applyNumberFormat="1" applyBorder="1" applyAlignment="1">
      <alignment horizontal="center" vertical="center"/>
    </xf>
    <xf numFmtId="0" fontId="46" fillId="8" borderId="15" xfId="0" applyFont="1" applyFill="1" applyBorder="1" applyAlignment="1">
      <alignment horizontal="center" vertical="center" wrapText="1"/>
    </xf>
    <xf numFmtId="3" fontId="34" fillId="0" borderId="5" xfId="0" applyNumberFormat="1" applyFont="1" applyFill="1" applyBorder="1" applyAlignment="1">
      <alignment horizontal="center" vertical="center"/>
    </xf>
    <xf numFmtId="3" fontId="0" fillId="0" borderId="41" xfId="0" applyNumberFormat="1" applyBorder="1" applyAlignment="1">
      <alignment horizontal="center" vertical="center"/>
    </xf>
    <xf numFmtId="0" fontId="46" fillId="8" borderId="5" xfId="0" applyFont="1" applyFill="1" applyBorder="1" applyAlignment="1">
      <alignment horizontal="center" vertical="center" wrapText="1"/>
    </xf>
    <xf numFmtId="0" fontId="99" fillId="70" borderId="1" xfId="629" applyFont="1" applyFill="1" applyBorder="1" applyAlignment="1">
      <alignment horizontal="center" vertical="center"/>
    </xf>
    <xf numFmtId="0" fontId="62" fillId="65" borderId="1" xfId="0" applyFont="1" applyFill="1" applyBorder="1" applyAlignment="1">
      <alignment horizontal="center" vertical="center"/>
    </xf>
    <xf numFmtId="0" fontId="43" fillId="0" borderId="70" xfId="629" applyNumberFormat="1" applyFont="1" applyFill="1" applyBorder="1" applyAlignment="1">
      <alignment wrapText="1"/>
    </xf>
    <xf numFmtId="0" fontId="43" fillId="0" borderId="11" xfId="629" applyNumberFormat="1" applyFont="1" applyFill="1" applyBorder="1" applyAlignment="1">
      <alignment wrapText="1"/>
    </xf>
    <xf numFmtId="0" fontId="47" fillId="0" borderId="0" xfId="0" applyFont="1"/>
    <xf numFmtId="0" fontId="43" fillId="0" borderId="11" xfId="626" applyFont="1" applyFill="1" applyBorder="1" applyAlignment="1">
      <alignment wrapText="1"/>
    </xf>
    <xf numFmtId="0" fontId="43" fillId="0" borderId="11" xfId="626" applyFont="1" applyFill="1" applyBorder="1" applyAlignment="1">
      <alignment horizontal="right" wrapText="1"/>
    </xf>
    <xf numFmtId="3" fontId="59" fillId="66" borderId="1" xfId="0" applyNumberFormat="1" applyFont="1" applyFill="1" applyBorder="1"/>
    <xf numFmtId="2" fontId="54" fillId="66" borderId="1" xfId="0" applyNumberFormat="1" applyFont="1" applyFill="1" applyBorder="1" applyAlignment="1">
      <alignment horizontal="center" vertical="center" wrapText="1"/>
    </xf>
    <xf numFmtId="3" fontId="59" fillId="66" borderId="1" xfId="0" applyNumberFormat="1" applyFont="1" applyFill="1" applyBorder="1" applyAlignment="1">
      <alignment vertical="center"/>
    </xf>
    <xf numFmtId="2" fontId="46" fillId="66" borderId="18" xfId="0" applyNumberFormat="1" applyFont="1" applyFill="1" applyBorder="1" applyAlignment="1">
      <alignment horizontal="center" vertical="center"/>
    </xf>
    <xf numFmtId="0" fontId="46" fillId="66" borderId="17" xfId="0" applyFont="1" applyFill="1" applyBorder="1" applyAlignment="1">
      <alignment horizontal="centerContinuous" vertical="center" wrapText="1"/>
    </xf>
    <xf numFmtId="0" fontId="46" fillId="66" borderId="12" xfId="0" applyFont="1" applyFill="1" applyBorder="1" applyAlignment="1">
      <alignment horizontal="centerContinuous" vertical="center" wrapText="1"/>
    </xf>
    <xf numFmtId="0" fontId="0" fillId="0" borderId="0" xfId="0"/>
    <xf numFmtId="0" fontId="68" fillId="3" borderId="0" xfId="40" applyFont="1" applyFill="1"/>
    <xf numFmtId="0" fontId="68" fillId="3" borderId="0" xfId="40" applyFont="1" applyFill="1" applyAlignment="1">
      <alignment horizontal="center"/>
    </xf>
    <xf numFmtId="0" fontId="0" fillId="0" borderId="0" xfId="0"/>
    <xf numFmtId="0" fontId="46" fillId="8" borderId="6" xfId="0" applyFont="1" applyFill="1" applyBorder="1" applyAlignment="1">
      <alignment horizontal="center" vertical="center"/>
    </xf>
    <xf numFmtId="0" fontId="46" fillId="8" borderId="34" xfId="0" applyFont="1" applyFill="1" applyBorder="1" applyAlignment="1">
      <alignment horizontal="center" vertical="center"/>
    </xf>
    <xf numFmtId="0" fontId="119" fillId="0" borderId="11" xfId="630" applyFont="1" applyFill="1" applyBorder="1" applyAlignment="1">
      <alignment wrapText="1"/>
    </xf>
    <xf numFmtId="3" fontId="59" fillId="16" borderId="1" xfId="40" applyNumberFormat="1" applyFont="1" applyFill="1" applyBorder="1" applyAlignment="1">
      <alignment horizontal="center" vertical="center" wrapText="1"/>
    </xf>
    <xf numFmtId="0" fontId="62" fillId="11" borderId="71" xfId="0" applyFont="1" applyFill="1" applyBorder="1" applyAlignment="1">
      <alignment horizontal="left"/>
    </xf>
    <xf numFmtId="0" fontId="62" fillId="11" borderId="71" xfId="0" applyNumberFormat="1" applyFont="1" applyFill="1" applyBorder="1"/>
    <xf numFmtId="0" fontId="0" fillId="0" borderId="0" xfId="0"/>
    <xf numFmtId="0" fontId="46" fillId="8" borderId="66" xfId="0" applyFont="1" applyFill="1" applyBorder="1" applyAlignment="1">
      <alignment horizontal="center" vertical="center"/>
    </xf>
    <xf numFmtId="3" fontId="34" fillId="0" borderId="12" xfId="0" applyNumberFormat="1" applyFont="1" applyFill="1" applyBorder="1" applyAlignment="1">
      <alignment vertical="center"/>
    </xf>
    <xf numFmtId="3" fontId="47" fillId="4" borderId="12" xfId="0" applyNumberFormat="1" applyFont="1" applyFill="1" applyBorder="1" applyAlignment="1">
      <alignment vertical="center"/>
    </xf>
    <xf numFmtId="3" fontId="0" fillId="0" borderId="12" xfId="0" applyNumberFormat="1" applyBorder="1" applyAlignment="1">
      <alignment vertical="center"/>
    </xf>
    <xf numFmtId="3" fontId="0" fillId="0" borderId="23" xfId="0" applyNumberFormat="1" applyBorder="1" applyAlignment="1">
      <alignment vertical="center"/>
    </xf>
    <xf numFmtId="3" fontId="47" fillId="4" borderId="12" xfId="0" applyNumberFormat="1" applyFont="1" applyFill="1" applyBorder="1" applyAlignment="1">
      <alignment horizontal="center" vertical="center"/>
    </xf>
    <xf numFmtId="3" fontId="0" fillId="0" borderId="12" xfId="0" applyNumberFormat="1" applyBorder="1" applyAlignment="1">
      <alignment horizontal="center" vertical="center"/>
    </xf>
    <xf numFmtId="3" fontId="0" fillId="0" borderId="23" xfId="0" applyNumberFormat="1" applyBorder="1" applyAlignment="1">
      <alignment horizontal="center" vertical="center"/>
    </xf>
    <xf numFmtId="0" fontId="0" fillId="0" borderId="0" xfId="0"/>
    <xf numFmtId="0" fontId="0" fillId="0" borderId="0" xfId="0"/>
    <xf numFmtId="0" fontId="0" fillId="0" borderId="0" xfId="0" applyFill="1"/>
    <xf numFmtId="0" fontId="121" fillId="0" borderId="0" xfId="631"/>
    <xf numFmtId="0" fontId="31" fillId="3" borderId="0" xfId="631" applyFont="1" applyFill="1"/>
    <xf numFmtId="4" fontId="31" fillId="3" borderId="1" xfId="631" applyNumberFormat="1" applyFont="1" applyFill="1" applyBorder="1"/>
    <xf numFmtId="2" fontId="31" fillId="3" borderId="1" xfId="631" applyNumberFormat="1" applyFont="1" applyFill="1" applyBorder="1"/>
    <xf numFmtId="3" fontId="31" fillId="3" borderId="1" xfId="631" applyNumberFormat="1" applyFont="1" applyFill="1" applyBorder="1"/>
    <xf numFmtId="3" fontId="31" fillId="3" borderId="1" xfId="631" applyNumberFormat="1" applyFont="1" applyFill="1" applyBorder="1" applyAlignment="1">
      <alignment horizontal="center" vertical="center"/>
    </xf>
    <xf numFmtId="0" fontId="65" fillId="3" borderId="1" xfId="631" applyFont="1" applyFill="1" applyBorder="1" applyAlignment="1">
      <alignment vertical="center"/>
    </xf>
    <xf numFmtId="0" fontId="31" fillId="3" borderId="1" xfId="631" applyFont="1" applyFill="1" applyBorder="1" applyAlignment="1">
      <alignment horizontal="centerContinuous" vertical="center" wrapText="1"/>
    </xf>
    <xf numFmtId="0" fontId="65" fillId="3" borderId="1" xfId="631" applyFont="1" applyFill="1" applyBorder="1" applyAlignment="1">
      <alignment horizontal="centerContinuous" vertical="center"/>
    </xf>
    <xf numFmtId="0" fontId="117" fillId="3" borderId="1" xfId="15" applyFont="1" applyFill="1" applyBorder="1" applyAlignment="1">
      <alignment vertical="center" wrapText="1"/>
    </xf>
    <xf numFmtId="4" fontId="31" fillId="3" borderId="1" xfId="631" applyNumberFormat="1" applyFont="1" applyFill="1" applyBorder="1" applyAlignment="1">
      <alignment horizontal="center" vertical="center" wrapText="1" shrinkToFit="1"/>
    </xf>
    <xf numFmtId="3" fontId="31" fillId="3" borderId="15" xfId="631" applyNumberFormat="1" applyFont="1" applyFill="1" applyBorder="1" applyAlignment="1">
      <alignment horizontal="center" vertical="center"/>
    </xf>
    <xf numFmtId="4" fontId="31" fillId="3" borderId="1" xfId="631" applyNumberFormat="1" applyFont="1" applyFill="1" applyBorder="1" applyAlignment="1">
      <alignment horizontal="center" vertical="center"/>
    </xf>
    <xf numFmtId="4" fontId="31" fillId="3" borderId="26" xfId="631" applyNumberFormat="1" applyFont="1" applyFill="1" applyBorder="1" applyAlignment="1">
      <alignment horizontal="center" vertical="center"/>
    </xf>
    <xf numFmtId="3" fontId="31" fillId="3" borderId="1" xfId="631" applyNumberFormat="1" applyFont="1" applyFill="1" applyBorder="1" applyAlignment="1">
      <alignment horizontal="center" vertical="center" wrapText="1" shrinkToFit="1"/>
    </xf>
    <xf numFmtId="4" fontId="46" fillId="8" borderId="1" xfId="631" applyNumberFormat="1" applyFont="1" applyFill="1" applyBorder="1" applyAlignment="1">
      <alignment horizontal="center" vertical="center"/>
    </xf>
    <xf numFmtId="3" fontId="46" fillId="8" borderId="1" xfId="631" applyNumberFormat="1" applyFont="1" applyFill="1" applyBorder="1" applyAlignment="1">
      <alignment horizontal="center" vertical="center"/>
    </xf>
    <xf numFmtId="3" fontId="46" fillId="8" borderId="1" xfId="631" applyNumberFormat="1" applyFont="1" applyFill="1" applyBorder="1" applyAlignment="1">
      <alignment vertical="center"/>
    </xf>
    <xf numFmtId="0" fontId="121" fillId="0" borderId="0" xfId="631" applyAlignment="1">
      <alignment horizontal="centerContinuous" readingOrder="1"/>
    </xf>
    <xf numFmtId="0" fontId="55" fillId="0" borderId="0" xfId="631" applyFont="1" applyAlignment="1">
      <alignment horizontal="centerContinuous" vertical="center" readingOrder="1"/>
    </xf>
    <xf numFmtId="0" fontId="40" fillId="0" borderId="1" xfId="631" applyFont="1" applyFill="1" applyBorder="1" applyAlignment="1">
      <alignment horizontal="center" vertical="center"/>
    </xf>
    <xf numFmtId="0" fontId="51" fillId="8" borderId="5" xfId="15" applyFont="1" applyFill="1" applyBorder="1" applyAlignment="1">
      <alignment vertical="center" wrapText="1"/>
    </xf>
    <xf numFmtId="0" fontId="56" fillId="8" borderId="6" xfId="631" applyFont="1" applyFill="1" applyBorder="1" applyAlignment="1">
      <alignment horizontal="centerContinuous" vertical="center"/>
    </xf>
    <xf numFmtId="0" fontId="56" fillId="8" borderId="34" xfId="631" applyFont="1" applyFill="1" applyBorder="1" applyAlignment="1">
      <alignment horizontal="centerContinuous" vertical="center"/>
    </xf>
    <xf numFmtId="0" fontId="40" fillId="0" borderId="15" xfId="631" applyFont="1" applyFill="1" applyBorder="1" applyAlignment="1">
      <alignment horizontal="center" vertical="center"/>
    </xf>
    <xf numFmtId="3" fontId="46" fillId="8" borderId="15" xfId="631" applyNumberFormat="1" applyFont="1" applyFill="1" applyBorder="1" applyAlignment="1">
      <alignment horizontal="center" vertical="center"/>
    </xf>
    <xf numFmtId="3" fontId="31" fillId="3" borderId="27" xfId="631" applyNumberFormat="1" applyFont="1" applyFill="1" applyBorder="1" applyAlignment="1">
      <alignment horizontal="center" vertical="center"/>
    </xf>
    <xf numFmtId="3" fontId="31" fillId="3" borderId="22" xfId="631" applyNumberFormat="1" applyFont="1" applyFill="1" applyBorder="1" applyAlignment="1">
      <alignment horizontal="center" vertical="center"/>
    </xf>
    <xf numFmtId="3" fontId="46" fillId="8" borderId="12" xfId="631" applyNumberFormat="1" applyFont="1" applyFill="1" applyBorder="1" applyAlignment="1">
      <alignment horizontal="center" vertical="center"/>
    </xf>
    <xf numFmtId="3" fontId="31" fillId="3" borderId="12" xfId="631" applyNumberFormat="1" applyFont="1" applyFill="1" applyBorder="1" applyAlignment="1">
      <alignment horizontal="center" vertical="center"/>
    </xf>
    <xf numFmtId="4" fontId="46" fillId="8" borderId="26" xfId="631" applyNumberFormat="1" applyFont="1" applyFill="1" applyBorder="1" applyAlignment="1">
      <alignment horizontal="center" vertical="center"/>
    </xf>
    <xf numFmtId="4" fontId="31" fillId="3" borderId="28" xfId="631" applyNumberFormat="1" applyFont="1" applyFill="1" applyBorder="1" applyAlignment="1">
      <alignment horizontal="center" vertical="center"/>
    </xf>
    <xf numFmtId="4" fontId="31" fillId="3" borderId="22" xfId="631" applyNumberFormat="1" applyFont="1" applyFill="1" applyBorder="1" applyAlignment="1">
      <alignment horizontal="center" vertical="center"/>
    </xf>
    <xf numFmtId="4" fontId="31" fillId="3" borderId="22" xfId="631" applyNumberFormat="1" applyFont="1" applyFill="1" applyBorder="1" applyAlignment="1">
      <alignment horizontal="center" vertical="center" wrapText="1" shrinkToFit="1"/>
    </xf>
    <xf numFmtId="3" fontId="31" fillId="3" borderId="23" xfId="631" applyNumberFormat="1" applyFont="1" applyFill="1" applyBorder="1" applyAlignment="1">
      <alignment horizontal="center" vertical="center"/>
    </xf>
    <xf numFmtId="0" fontId="117" fillId="3" borderId="5" xfId="15" applyFont="1" applyFill="1" applyBorder="1" applyAlignment="1">
      <alignment vertical="center" wrapText="1"/>
    </xf>
    <xf numFmtId="3" fontId="117" fillId="3" borderId="5" xfId="15" applyNumberFormat="1" applyFont="1" applyFill="1" applyBorder="1" applyAlignment="1">
      <alignment vertical="center" wrapText="1"/>
    </xf>
    <xf numFmtId="169" fontId="47" fillId="0" borderId="0" xfId="0" applyNumberFormat="1" applyFont="1"/>
    <xf numFmtId="10" fontId="47" fillId="0" borderId="0" xfId="0" applyNumberFormat="1" applyFont="1"/>
    <xf numFmtId="0" fontId="8" fillId="0" borderId="0" xfId="40" applyFont="1"/>
    <xf numFmtId="2" fontId="49" fillId="8" borderId="5" xfId="40" applyNumberFormat="1" applyFont="1" applyFill="1" applyBorder="1" applyAlignment="1">
      <alignment vertical="top"/>
    </xf>
    <xf numFmtId="2" fontId="49" fillId="8" borderId="17" xfId="40" applyNumberFormat="1" applyFont="1" applyFill="1" applyBorder="1" applyAlignment="1">
      <alignment vertical="top"/>
    </xf>
    <xf numFmtId="2" fontId="49" fillId="8" borderId="5" xfId="40" applyNumberFormat="1" applyFont="1" applyFill="1" applyBorder="1" applyAlignment="1">
      <alignment vertical="center"/>
    </xf>
    <xf numFmtId="2" fontId="49" fillId="8" borderId="12" xfId="40" applyNumberFormat="1" applyFont="1" applyFill="1" applyBorder="1" applyAlignment="1">
      <alignment vertical="center"/>
    </xf>
    <xf numFmtId="2" fontId="49" fillId="66" borderId="17" xfId="40" applyNumberFormat="1" applyFont="1" applyFill="1" applyBorder="1" applyAlignment="1">
      <alignment vertical="top"/>
    </xf>
    <xf numFmtId="0" fontId="51" fillId="4" borderId="1" xfId="15" applyFont="1" applyFill="1" applyBorder="1" applyAlignment="1">
      <alignment horizontal="left" vertical="center" wrapText="1"/>
    </xf>
    <xf numFmtId="0" fontId="0" fillId="0" borderId="0" xfId="0"/>
    <xf numFmtId="0" fontId="34" fillId="0" borderId="0" xfId="0" applyFont="1" applyAlignment="1">
      <alignment wrapText="1"/>
    </xf>
    <xf numFmtId="0" fontId="122" fillId="0" borderId="0" xfId="0" applyFont="1"/>
    <xf numFmtId="0" fontId="31" fillId="3" borderId="0" xfId="631" applyFont="1" applyFill="1" applyBorder="1" applyAlignment="1">
      <alignment horizontal="centerContinuous" vertical="center" wrapText="1"/>
    </xf>
    <xf numFmtId="4" fontId="31" fillId="3" borderId="0" xfId="631" applyNumberFormat="1" applyFont="1" applyFill="1" applyBorder="1"/>
    <xf numFmtId="0" fontId="56" fillId="8" borderId="7" xfId="631" applyFont="1" applyFill="1" applyBorder="1" applyAlignment="1">
      <alignment horizontal="centerContinuous" vertical="center"/>
    </xf>
    <xf numFmtId="0" fontId="34" fillId="0" borderId="18" xfId="631" applyFont="1" applyFill="1" applyBorder="1" applyAlignment="1">
      <alignment horizontal="center" vertical="center"/>
    </xf>
    <xf numFmtId="0" fontId="34" fillId="0" borderId="3" xfId="631" applyFont="1" applyFill="1" applyBorder="1" applyAlignment="1">
      <alignment horizontal="center" vertical="center"/>
    </xf>
    <xf numFmtId="0" fontId="34" fillId="0" borderId="47" xfId="631" applyFont="1" applyFill="1" applyBorder="1" applyAlignment="1">
      <alignment horizontal="center" vertical="center"/>
    </xf>
    <xf numFmtId="0" fontId="40" fillId="0" borderId="5" xfId="631" applyFont="1" applyFill="1" applyBorder="1" applyAlignment="1">
      <alignment horizontal="center" vertical="center"/>
    </xf>
    <xf numFmtId="3" fontId="46" fillId="8" borderId="5" xfId="631" applyNumberFormat="1" applyFont="1" applyFill="1" applyBorder="1" applyAlignment="1">
      <alignment horizontal="center" vertical="center"/>
    </xf>
    <xf numFmtId="3" fontId="31" fillId="3" borderId="5" xfId="631" applyNumberFormat="1" applyFont="1" applyFill="1" applyBorder="1" applyAlignment="1">
      <alignment horizontal="center" vertical="center" wrapText="1" shrinkToFit="1"/>
    </xf>
    <xf numFmtId="3" fontId="31" fillId="3" borderId="5" xfId="631" applyNumberFormat="1" applyFont="1" applyFill="1" applyBorder="1" applyAlignment="1">
      <alignment horizontal="center" vertical="center"/>
    </xf>
    <xf numFmtId="3" fontId="31" fillId="3" borderId="41" xfId="631" applyNumberFormat="1" applyFont="1" applyFill="1" applyBorder="1" applyAlignment="1">
      <alignment horizontal="center" vertical="center"/>
    </xf>
    <xf numFmtId="0" fontId="34" fillId="0" borderId="40" xfId="631" applyFont="1" applyFill="1" applyBorder="1" applyAlignment="1">
      <alignment horizontal="center" vertical="center"/>
    </xf>
    <xf numFmtId="3" fontId="46" fillId="8" borderId="15" xfId="631" applyNumberFormat="1" applyFont="1" applyFill="1" applyBorder="1" applyAlignment="1">
      <alignment vertical="center"/>
    </xf>
    <xf numFmtId="3" fontId="46" fillId="8" borderId="69" xfId="631" applyNumberFormat="1" applyFont="1" applyFill="1" applyBorder="1" applyAlignment="1">
      <alignment horizontal="center" vertical="center"/>
    </xf>
    <xf numFmtId="3" fontId="31" fillId="3" borderId="69" xfId="631" applyNumberFormat="1" applyFont="1" applyFill="1" applyBorder="1" applyAlignment="1">
      <alignment horizontal="center" vertical="center"/>
    </xf>
    <xf numFmtId="3" fontId="31" fillId="3" borderId="43" xfId="631" applyNumberFormat="1" applyFont="1" applyFill="1" applyBorder="1" applyAlignment="1">
      <alignment horizontal="center" vertical="center"/>
    </xf>
    <xf numFmtId="172" fontId="31" fillId="3" borderId="1" xfId="631" applyNumberFormat="1" applyFont="1" applyFill="1" applyBorder="1"/>
    <xf numFmtId="0" fontId="31" fillId="3" borderId="1" xfId="631" applyFont="1" applyFill="1" applyBorder="1" applyAlignment="1">
      <alignment horizontal="center" vertical="center" wrapText="1"/>
    </xf>
    <xf numFmtId="0" fontId="0" fillId="0" borderId="0" xfId="0"/>
    <xf numFmtId="0" fontId="0" fillId="0" borderId="0" xfId="0"/>
    <xf numFmtId="0" fontId="123" fillId="0" borderId="68" xfId="0" applyFont="1" applyFill="1" applyBorder="1" applyAlignment="1" applyProtection="1">
      <alignment horizontal="center" vertical="center" wrapText="1" readingOrder="1"/>
      <protection locked="0"/>
    </xf>
    <xf numFmtId="177" fontId="123" fillId="0" borderId="68" xfId="0" applyNumberFormat="1" applyFont="1" applyFill="1" applyBorder="1" applyAlignment="1" applyProtection="1">
      <alignment horizontal="center" vertical="center" wrapText="1" readingOrder="1"/>
      <protection locked="0"/>
    </xf>
    <xf numFmtId="169" fontId="123" fillId="0" borderId="68" xfId="0" applyNumberFormat="1" applyFont="1" applyFill="1" applyBorder="1" applyAlignment="1" applyProtection="1">
      <alignment horizontal="center" vertical="center" wrapText="1" readingOrder="1"/>
      <protection locked="0"/>
    </xf>
    <xf numFmtId="0" fontId="123" fillId="0" borderId="68" xfId="0" applyFont="1" applyFill="1" applyBorder="1" applyAlignment="1" applyProtection="1">
      <alignment vertical="top" wrapText="1" readingOrder="1"/>
      <protection locked="0"/>
    </xf>
    <xf numFmtId="177" fontId="124" fillId="0" borderId="68" xfId="0" applyNumberFormat="1" applyFont="1" applyFill="1" applyBorder="1" applyAlignment="1" applyProtection="1">
      <alignment vertical="top" wrapText="1" readingOrder="1"/>
      <protection locked="0"/>
    </xf>
    <xf numFmtId="178" fontId="124" fillId="0" borderId="68" xfId="0" applyNumberFormat="1" applyFont="1" applyFill="1" applyBorder="1" applyAlignment="1" applyProtection="1">
      <alignment horizontal="center" vertical="top" wrapText="1" readingOrder="1"/>
      <protection locked="0"/>
    </xf>
    <xf numFmtId="177" fontId="123" fillId="0" borderId="68" xfId="0" applyNumberFormat="1" applyFont="1" applyFill="1" applyBorder="1" applyAlignment="1" applyProtection="1">
      <alignment vertical="top" wrapText="1" readingOrder="1"/>
      <protection locked="0"/>
    </xf>
    <xf numFmtId="0" fontId="124" fillId="0" borderId="68" xfId="0" applyFont="1" applyFill="1" applyBorder="1" applyAlignment="1" applyProtection="1">
      <alignment vertical="top" wrapText="1" readingOrder="1"/>
      <protection locked="0"/>
    </xf>
    <xf numFmtId="10" fontId="58" fillId="3" borderId="5" xfId="0" applyNumberFormat="1" applyFont="1" applyFill="1" applyBorder="1" applyAlignment="1">
      <alignment horizontal="center" vertical="center" wrapText="1" shrinkToFit="1"/>
    </xf>
    <xf numFmtId="2" fontId="46" fillId="8" borderId="5" xfId="0" applyNumberFormat="1" applyFont="1" applyFill="1" applyBorder="1" applyAlignment="1">
      <alignment horizontal="center" vertical="center" wrapText="1" shrinkToFit="1"/>
    </xf>
    <xf numFmtId="0" fontId="46" fillId="3" borderId="0" xfId="0" applyFont="1" applyFill="1" applyBorder="1" applyAlignment="1">
      <alignment horizontal="center" vertical="center"/>
    </xf>
    <xf numFmtId="49" fontId="46" fillId="3" borderId="0" xfId="0" applyNumberFormat="1" applyFont="1" applyFill="1" applyBorder="1" applyAlignment="1">
      <alignment horizontal="center" vertical="center"/>
    </xf>
    <xf numFmtId="1" fontId="46" fillId="3" borderId="0" xfId="0" applyNumberFormat="1" applyFont="1" applyFill="1" applyBorder="1" applyAlignment="1">
      <alignment horizontal="center" vertical="center"/>
    </xf>
    <xf numFmtId="10" fontId="46" fillId="3" borderId="0" xfId="10" applyNumberFormat="1" applyFont="1" applyFill="1" applyBorder="1" applyAlignment="1">
      <alignment horizontal="center" vertical="center"/>
    </xf>
    <xf numFmtId="3" fontId="47" fillId="3" borderId="0" xfId="0" applyNumberFormat="1" applyFont="1" applyFill="1" applyBorder="1" applyAlignment="1">
      <alignment horizontal="center" vertical="center" wrapText="1" shrinkToFit="1"/>
    </xf>
    <xf numFmtId="3" fontId="47" fillId="3" borderId="0" xfId="10" applyNumberFormat="1" applyFont="1" applyFill="1" applyBorder="1" applyAlignment="1">
      <alignment horizontal="center" vertical="center"/>
    </xf>
    <xf numFmtId="3" fontId="47" fillId="3" borderId="0" xfId="0" applyNumberFormat="1" applyFont="1" applyFill="1" applyBorder="1" applyAlignment="1">
      <alignment horizontal="center" vertical="center"/>
    </xf>
    <xf numFmtId="3" fontId="47" fillId="3" borderId="0" xfId="8" applyNumberFormat="1" applyFont="1" applyFill="1" applyBorder="1" applyAlignment="1">
      <alignment horizontal="center" vertical="center"/>
    </xf>
    <xf numFmtId="0" fontId="47" fillId="3" borderId="0" xfId="0" applyFont="1" applyFill="1" applyBorder="1" applyAlignment="1">
      <alignment horizontal="center" vertical="center" wrapText="1" shrinkToFit="1"/>
    </xf>
    <xf numFmtId="3" fontId="47" fillId="3" borderId="0" xfId="7" applyNumberFormat="1" applyFont="1" applyFill="1" applyBorder="1" applyAlignment="1">
      <alignment horizontal="center" vertical="center"/>
    </xf>
    <xf numFmtId="10" fontId="47" fillId="3" borderId="0" xfId="0" applyNumberFormat="1" applyFont="1" applyFill="1" applyBorder="1" applyAlignment="1">
      <alignment horizontal="center" vertical="center"/>
    </xf>
    <xf numFmtId="10" fontId="47" fillId="3" borderId="0" xfId="10" applyNumberFormat="1" applyFont="1" applyFill="1" applyBorder="1" applyAlignment="1">
      <alignment horizontal="center" vertical="center"/>
    </xf>
    <xf numFmtId="3" fontId="46" fillId="3" borderId="0" xfId="0" applyNumberFormat="1" applyFont="1" applyFill="1" applyBorder="1" applyAlignment="1">
      <alignment horizontal="center" vertical="center"/>
    </xf>
    <xf numFmtId="3" fontId="46" fillId="3" borderId="0" xfId="7" applyNumberFormat="1" applyFont="1" applyFill="1" applyBorder="1" applyAlignment="1">
      <alignment horizontal="center" vertical="center"/>
    </xf>
    <xf numFmtId="3" fontId="46" fillId="3" borderId="0" xfId="10" applyNumberFormat="1" applyFont="1" applyFill="1" applyBorder="1" applyAlignment="1">
      <alignment horizontal="center" vertical="center"/>
    </xf>
    <xf numFmtId="0" fontId="126" fillId="71" borderId="68" xfId="0" applyFont="1" applyFill="1" applyBorder="1" applyAlignment="1" applyProtection="1">
      <alignment horizontal="center" vertical="center" wrapText="1" readingOrder="1"/>
      <protection locked="0"/>
    </xf>
    <xf numFmtId="0" fontId="126" fillId="7" borderId="68" xfId="0" applyFont="1" applyFill="1" applyBorder="1" applyAlignment="1" applyProtection="1">
      <alignment horizontal="center" vertical="center" wrapText="1" readingOrder="1"/>
      <protection locked="0"/>
    </xf>
    <xf numFmtId="0" fontId="126" fillId="72" borderId="68" xfId="0" applyFont="1" applyFill="1" applyBorder="1" applyAlignment="1" applyProtection="1">
      <alignment horizontal="center" vertical="center" wrapText="1" readingOrder="1"/>
      <protection locked="0"/>
    </xf>
    <xf numFmtId="0" fontId="126" fillId="0" borderId="68" xfId="0" applyFont="1" applyFill="1" applyBorder="1" applyAlignment="1" applyProtection="1">
      <alignment horizontal="center" vertical="center" wrapText="1" readingOrder="1"/>
      <protection locked="0"/>
    </xf>
    <xf numFmtId="0" fontId="126" fillId="6" borderId="68" xfId="0" applyFont="1" applyFill="1" applyBorder="1" applyAlignment="1" applyProtection="1">
      <alignment horizontal="center" vertical="center" wrapText="1" readingOrder="1"/>
      <protection locked="0"/>
    </xf>
    <xf numFmtId="0" fontId="31" fillId="0" borderId="15" xfId="40" applyFont="1" applyFill="1" applyBorder="1" applyAlignment="1">
      <alignment horizontal="center" vertical="center" wrapText="1"/>
    </xf>
    <xf numFmtId="0" fontId="31" fillId="0" borderId="1" xfId="40" applyFont="1" applyFill="1" applyBorder="1" applyAlignment="1">
      <alignment horizontal="center" vertical="center" wrapText="1"/>
    </xf>
    <xf numFmtId="0" fontId="31" fillId="0" borderId="26" xfId="40" applyFont="1" applyFill="1" applyBorder="1" applyAlignment="1">
      <alignment horizontal="center" vertical="center" wrapText="1"/>
    </xf>
    <xf numFmtId="3" fontId="68" fillId="10" borderId="26" xfId="40" applyNumberFormat="1" applyFont="1" applyFill="1" applyBorder="1" applyAlignment="1">
      <alignment horizontal="center"/>
    </xf>
    <xf numFmtId="3" fontId="21" fillId="0" borderId="26" xfId="40" applyNumberFormat="1" applyBorder="1" applyAlignment="1">
      <alignment horizontal="center"/>
    </xf>
    <xf numFmtId="3" fontId="67" fillId="10" borderId="26" xfId="40" applyNumberFormat="1" applyFont="1" applyFill="1" applyBorder="1" applyAlignment="1">
      <alignment horizontal="center"/>
    </xf>
    <xf numFmtId="3" fontId="21" fillId="0" borderId="28" xfId="40" applyNumberFormat="1" applyBorder="1" applyAlignment="1">
      <alignment horizontal="center"/>
    </xf>
    <xf numFmtId="0" fontId="70" fillId="17" borderId="15" xfId="40" applyFont="1" applyFill="1" applyBorder="1" applyAlignment="1">
      <alignment horizontal="center" vertical="center" wrapText="1"/>
    </xf>
    <xf numFmtId="0" fontId="70" fillId="17" borderId="1" xfId="40" applyFont="1" applyFill="1" applyBorder="1" applyAlignment="1">
      <alignment horizontal="center" vertical="center" wrapText="1"/>
    </xf>
    <xf numFmtId="0" fontId="70" fillId="17" borderId="26" xfId="40" applyFont="1" applyFill="1" applyBorder="1" applyAlignment="1">
      <alignment horizontal="center" vertical="center" wrapText="1"/>
    </xf>
    <xf numFmtId="0" fontId="0" fillId="0" borderId="0" xfId="0" applyAlignment="1">
      <alignment vertical="center" wrapText="1"/>
    </xf>
    <xf numFmtId="0" fontId="105" fillId="3" borderId="0" xfId="40" applyFont="1" applyFill="1"/>
    <xf numFmtId="0" fontId="105" fillId="3" borderId="0" xfId="40" applyFont="1" applyFill="1" applyAlignment="1">
      <alignment horizontal="center"/>
    </xf>
    <xf numFmtId="0" fontId="46" fillId="8" borderId="12" xfId="0" applyFont="1" applyFill="1" applyBorder="1" applyAlignment="1">
      <alignment horizontal="center" vertical="center"/>
    </xf>
    <xf numFmtId="0" fontId="127" fillId="0" borderId="1" xfId="0" applyNumberFormat="1" applyFont="1" applyBorder="1" applyAlignment="1">
      <alignment horizontal="center" wrapText="1"/>
    </xf>
    <xf numFmtId="0" fontId="127" fillId="0" borderId="1" xfId="0" applyFont="1" applyBorder="1" applyAlignment="1">
      <alignment horizontal="center" wrapText="1"/>
    </xf>
    <xf numFmtId="0" fontId="0" fillId="0" borderId="1" xfId="0" applyBorder="1" applyAlignment="1">
      <alignment horizontal="center"/>
    </xf>
    <xf numFmtId="0" fontId="46" fillId="8" borderId="7" xfId="0" applyFont="1" applyFill="1" applyBorder="1" applyAlignment="1">
      <alignment horizontal="center" vertical="center"/>
    </xf>
    <xf numFmtId="0" fontId="6" fillId="0" borderId="1" xfId="40" applyFont="1" applyBorder="1"/>
    <xf numFmtId="0" fontId="0" fillId="0" borderId="0" xfId="0" applyNumberFormat="1" applyBorder="1"/>
    <xf numFmtId="0" fontId="128" fillId="0" borderId="11" xfId="633" applyFont="1" applyFill="1" applyBorder="1" applyAlignment="1">
      <alignment wrapText="1"/>
    </xf>
    <xf numFmtId="0" fontId="128" fillId="0" borderId="11" xfId="633" applyFont="1" applyFill="1" applyBorder="1" applyAlignment="1">
      <alignment horizontal="right" wrapText="1"/>
    </xf>
    <xf numFmtId="0" fontId="128" fillId="0" borderId="11" xfId="633" applyNumberFormat="1" applyFont="1" applyFill="1" applyBorder="1" applyAlignment="1">
      <alignment wrapText="1"/>
    </xf>
    <xf numFmtId="0" fontId="65" fillId="3" borderId="0" xfId="631" applyFont="1" applyFill="1" applyBorder="1" applyAlignment="1">
      <alignment vertical="center"/>
    </xf>
    <xf numFmtId="3" fontId="31" fillId="3" borderId="0" xfId="631" applyNumberFormat="1" applyFont="1" applyFill="1" applyBorder="1" applyAlignment="1">
      <alignment horizontal="center" vertical="center"/>
    </xf>
    <xf numFmtId="3" fontId="31" fillId="3" borderId="0" xfId="631" applyNumberFormat="1" applyFont="1" applyFill="1" applyBorder="1"/>
    <xf numFmtId="2" fontId="31" fillId="3" borderId="0" xfId="631" applyNumberFormat="1" applyFont="1" applyFill="1" applyBorder="1"/>
    <xf numFmtId="2" fontId="46" fillId="8" borderId="26" xfId="0" applyNumberFormat="1" applyFont="1" applyFill="1" applyBorder="1" applyAlignment="1">
      <alignment horizontal="center" vertical="center" wrapText="1" shrinkToFit="1"/>
    </xf>
    <xf numFmtId="3" fontId="69" fillId="0" borderId="0" xfId="14" applyNumberFormat="1" applyFont="1"/>
    <xf numFmtId="0" fontId="70" fillId="17" borderId="5" xfId="40" applyFont="1" applyFill="1" applyBorder="1" applyAlignment="1">
      <alignment horizontal="center" vertical="center" wrapText="1"/>
    </xf>
    <xf numFmtId="0" fontId="70" fillId="17" borderId="12" xfId="40" applyFont="1" applyFill="1" applyBorder="1" applyAlignment="1">
      <alignment horizontal="center" vertical="center" wrapText="1"/>
    </xf>
    <xf numFmtId="3" fontId="58" fillId="0" borderId="15" xfId="0" applyNumberFormat="1" applyFont="1" applyFill="1" applyBorder="1" applyAlignment="1">
      <alignment horizontal="center" vertical="center"/>
    </xf>
    <xf numFmtId="0" fontId="57" fillId="0" borderId="0" xfId="0" applyFont="1" applyBorder="1" applyAlignment="1">
      <alignment horizontal="center" wrapText="1"/>
    </xf>
    <xf numFmtId="3" fontId="59" fillId="0" borderId="1" xfId="0" applyNumberFormat="1" applyFont="1" applyFill="1" applyBorder="1" applyAlignment="1">
      <alignment vertical="center"/>
    </xf>
    <xf numFmtId="0" fontId="0" fillId="6" borderId="0" xfId="0" applyFill="1"/>
    <xf numFmtId="0" fontId="57" fillId="0" borderId="0" xfId="0" applyFont="1" applyBorder="1" applyAlignment="1">
      <alignment wrapText="1"/>
    </xf>
    <xf numFmtId="0" fontId="34" fillId="0" borderId="0" xfId="0" applyFont="1" applyAlignment="1">
      <alignment horizontal="center" vertical="center" wrapText="1"/>
    </xf>
    <xf numFmtId="3" fontId="67" fillId="67" borderId="21" xfId="40" applyNumberFormat="1" applyFont="1" applyFill="1" applyBorder="1" applyAlignment="1">
      <alignment horizontal="center"/>
    </xf>
    <xf numFmtId="3" fontId="68" fillId="10" borderId="21" xfId="40" applyNumberFormat="1" applyFont="1" applyFill="1" applyBorder="1"/>
    <xf numFmtId="3" fontId="21" fillId="0" borderId="21" xfId="40" applyNumberFormat="1" applyBorder="1"/>
    <xf numFmtId="3" fontId="21" fillId="0" borderId="74" xfId="40" applyNumberFormat="1" applyBorder="1" applyAlignment="1">
      <alignment horizontal="center"/>
    </xf>
    <xf numFmtId="3" fontId="67" fillId="67" borderId="77" xfId="40" applyNumberFormat="1" applyFont="1" applyFill="1" applyBorder="1" applyAlignment="1">
      <alignment horizontal="center"/>
    </xf>
    <xf numFmtId="3" fontId="68" fillId="10" borderId="5" xfId="40" applyNumberFormat="1" applyFont="1" applyFill="1" applyBorder="1" applyAlignment="1">
      <alignment horizontal="center"/>
    </xf>
    <xf numFmtId="3" fontId="21" fillId="0" borderId="5" xfId="40" applyNumberFormat="1" applyBorder="1" applyAlignment="1">
      <alignment horizontal="center"/>
    </xf>
    <xf numFmtId="3" fontId="67" fillId="10" borderId="5" xfId="40" applyNumberFormat="1" applyFont="1" applyFill="1" applyBorder="1" applyAlignment="1">
      <alignment horizontal="center"/>
    </xf>
    <xf numFmtId="3" fontId="21" fillId="0" borderId="41" xfId="40" applyNumberFormat="1" applyBorder="1" applyAlignment="1">
      <alignment horizontal="center"/>
    </xf>
    <xf numFmtId="2" fontId="49" fillId="66" borderId="19" xfId="40" applyNumberFormat="1" applyFont="1" applyFill="1" applyBorder="1" applyAlignment="1">
      <alignment vertical="top"/>
    </xf>
    <xf numFmtId="2" fontId="49" fillId="66" borderId="13" xfId="40" applyNumberFormat="1" applyFont="1" applyFill="1" applyBorder="1" applyAlignment="1">
      <alignment vertical="top"/>
    </xf>
    <xf numFmtId="0" fontId="31" fillId="0" borderId="64" xfId="40" applyFont="1" applyFill="1" applyBorder="1" applyAlignment="1">
      <alignment horizontal="center" vertical="center" wrapText="1"/>
    </xf>
    <xf numFmtId="0" fontId="31" fillId="0" borderId="2" xfId="40" applyFont="1" applyFill="1" applyBorder="1" applyAlignment="1">
      <alignment horizontal="center" vertical="center" wrapText="1"/>
    </xf>
    <xf numFmtId="0" fontId="31" fillId="0" borderId="8" xfId="40" applyFont="1" applyFill="1" applyBorder="1" applyAlignment="1">
      <alignment horizontal="center" vertical="center" wrapText="1"/>
    </xf>
    <xf numFmtId="0" fontId="31" fillId="0" borderId="9" xfId="40" applyFont="1" applyFill="1" applyBorder="1" applyAlignment="1">
      <alignment horizontal="center" vertical="center" wrapText="1"/>
    </xf>
    <xf numFmtId="0" fontId="31" fillId="0" borderId="10" xfId="40" applyFont="1" applyFill="1" applyBorder="1" applyAlignment="1">
      <alignment horizontal="center" vertical="center" wrapText="1"/>
    </xf>
    <xf numFmtId="3" fontId="67" fillId="67" borderId="40" xfId="40" applyNumberFormat="1" applyFont="1" applyFill="1" applyBorder="1" applyAlignment="1">
      <alignment horizontal="center"/>
    </xf>
    <xf numFmtId="3" fontId="67" fillId="67" borderId="3" xfId="40" applyNumberFormat="1" applyFont="1" applyFill="1" applyBorder="1" applyAlignment="1">
      <alignment horizontal="center"/>
    </xf>
    <xf numFmtId="3" fontId="67" fillId="67" borderId="19" xfId="40" applyNumberFormat="1" applyFont="1" applyFill="1" applyBorder="1" applyAlignment="1">
      <alignment horizontal="center"/>
    </xf>
    <xf numFmtId="3" fontId="67" fillId="67" borderId="47" xfId="40" applyNumberFormat="1" applyFont="1" applyFill="1" applyBorder="1" applyAlignment="1">
      <alignment horizontal="center"/>
    </xf>
    <xf numFmtId="2" fontId="66" fillId="13" borderId="72" xfId="40" applyNumberFormat="1" applyFont="1" applyFill="1" applyBorder="1" applyAlignment="1">
      <alignment horizontal="centerContinuous" vertical="top"/>
    </xf>
    <xf numFmtId="2" fontId="66" fillId="13" borderId="73" xfId="40" applyNumberFormat="1" applyFont="1" applyFill="1" applyBorder="1" applyAlignment="1">
      <alignment horizontal="centerContinuous" vertical="top"/>
    </xf>
    <xf numFmtId="2" fontId="66" fillId="13" borderId="65" xfId="40" applyNumberFormat="1" applyFont="1" applyFill="1" applyBorder="1" applyAlignment="1">
      <alignment horizontal="centerContinuous" vertical="top"/>
    </xf>
    <xf numFmtId="0" fontId="61" fillId="13" borderId="49" xfId="40" applyFont="1" applyFill="1" applyBorder="1" applyAlignment="1">
      <alignment horizontal="center" vertical="center"/>
    </xf>
    <xf numFmtId="0" fontId="61" fillId="13" borderId="50" xfId="40" applyFont="1" applyFill="1" applyBorder="1" applyAlignment="1">
      <alignment horizontal="center" vertical="center"/>
    </xf>
    <xf numFmtId="0" fontId="61" fillId="13" borderId="79" xfId="40" applyFont="1" applyFill="1" applyBorder="1" applyAlignment="1">
      <alignment horizontal="center" vertical="center"/>
    </xf>
    <xf numFmtId="0" fontId="61" fillId="13" borderId="80" xfId="40" applyFont="1" applyFill="1" applyBorder="1" applyAlignment="1">
      <alignment horizontal="center" vertical="center"/>
    </xf>
    <xf numFmtId="17" fontId="34" fillId="0" borderId="6" xfId="0" applyNumberFormat="1" applyFont="1" applyBorder="1" applyAlignment="1">
      <alignment horizontal="center" wrapText="1"/>
    </xf>
    <xf numFmtId="0" fontId="43" fillId="0" borderId="11" xfId="636" applyFont="1" applyFill="1" applyBorder="1" applyAlignment="1">
      <alignment wrapText="1"/>
    </xf>
    <xf numFmtId="0" fontId="43" fillId="0" borderId="11" xfId="636" applyFont="1" applyFill="1" applyBorder="1" applyAlignment="1">
      <alignment horizontal="right" wrapText="1"/>
    </xf>
    <xf numFmtId="3" fontId="68" fillId="10" borderId="77" xfId="40" applyNumberFormat="1" applyFont="1" applyFill="1" applyBorder="1" applyAlignment="1">
      <alignment horizontal="right"/>
    </xf>
    <xf numFmtId="3" fontId="21" fillId="0" borderId="77" xfId="40" applyNumberFormat="1" applyBorder="1" applyAlignment="1">
      <alignment horizontal="right"/>
    </xf>
    <xf numFmtId="0" fontId="56" fillId="8" borderId="30" xfId="631" applyFont="1" applyFill="1" applyBorder="1" applyAlignment="1">
      <alignment horizontal="centerContinuous" vertical="center"/>
    </xf>
    <xf numFmtId="0" fontId="47" fillId="0" borderId="0" xfId="0" applyFont="1" applyAlignment="1">
      <alignment horizontal="centerContinuous" vertical="center" wrapText="1"/>
    </xf>
    <xf numFmtId="0" fontId="46" fillId="0" borderId="0" xfId="0" applyFont="1" applyAlignment="1">
      <alignment horizontal="centerContinuous" vertical="center" wrapText="1"/>
    </xf>
    <xf numFmtId="17" fontId="46" fillId="0" borderId="0" xfId="0" applyNumberFormat="1" applyFont="1" applyAlignment="1">
      <alignment horizontal="centerContinuous" vertical="center" wrapText="1"/>
    </xf>
    <xf numFmtId="0" fontId="46" fillId="0" borderId="0" xfId="0" applyFont="1" applyAlignment="1">
      <alignment horizontal="centerContinuous" wrapText="1"/>
    </xf>
    <xf numFmtId="17" fontId="46" fillId="0" borderId="0" xfId="0" applyNumberFormat="1" applyFont="1" applyAlignment="1">
      <alignment horizontal="centerContinuous"/>
    </xf>
    <xf numFmtId="1" fontId="46" fillId="0" borderId="0" xfId="0" applyNumberFormat="1" applyFont="1" applyAlignment="1">
      <alignment horizontal="centerContinuous"/>
    </xf>
    <xf numFmtId="49" fontId="46" fillId="0" borderId="0" xfId="0" applyNumberFormat="1" applyFont="1" applyAlignment="1">
      <alignment horizontal="centerContinuous"/>
    </xf>
    <xf numFmtId="49" fontId="46" fillId="0" borderId="0" xfId="0" applyNumberFormat="1" applyFont="1"/>
    <xf numFmtId="0" fontId="46" fillId="0" borderId="0" xfId="0" applyFont="1"/>
    <xf numFmtId="49" fontId="38" fillId="3" borderId="0" xfId="0" applyNumberFormat="1" applyFont="1" applyFill="1" applyBorder="1" applyAlignment="1">
      <alignment horizontal="right" vertical="center" wrapText="1"/>
    </xf>
    <xf numFmtId="2" fontId="66" fillId="13" borderId="67" xfId="40" applyNumberFormat="1" applyFont="1" applyFill="1" applyBorder="1" applyAlignment="1">
      <alignment horizontal="centerContinuous" vertical="top"/>
    </xf>
    <xf numFmtId="2" fontId="49" fillId="66" borderId="76" xfId="40" applyNumberFormat="1" applyFont="1" applyFill="1" applyBorder="1" applyAlignment="1">
      <alignment vertical="top"/>
    </xf>
    <xf numFmtId="2" fontId="49" fillId="8" borderId="69" xfId="40" applyNumberFormat="1" applyFont="1" applyFill="1" applyBorder="1" applyAlignment="1">
      <alignment vertical="top"/>
    </xf>
    <xf numFmtId="2" fontId="49" fillId="8" borderId="21" xfId="40" applyNumberFormat="1" applyFont="1" applyFill="1" applyBorder="1" applyAlignment="1">
      <alignment vertical="top"/>
    </xf>
    <xf numFmtId="0" fontId="21" fillId="0" borderId="26" xfId="40" applyNumberFormat="1" applyBorder="1" applyAlignment="1">
      <alignment horizontal="left"/>
    </xf>
    <xf numFmtId="2" fontId="49" fillId="8" borderId="69" xfId="40" applyNumberFormat="1" applyFont="1" applyFill="1" applyBorder="1" applyAlignment="1">
      <alignment vertical="center"/>
    </xf>
    <xf numFmtId="0" fontId="31" fillId="0" borderId="15" xfId="0" applyFont="1" applyBorder="1" applyAlignment="1">
      <alignment vertical="center"/>
    </xf>
    <xf numFmtId="0" fontId="0" fillId="0" borderId="15" xfId="0" applyBorder="1" applyAlignment="1">
      <alignment horizontal="left"/>
    </xf>
    <xf numFmtId="0" fontId="21" fillId="0" borderId="28" xfId="40" applyNumberFormat="1" applyBorder="1" applyAlignment="1">
      <alignment horizontal="left"/>
    </xf>
    <xf numFmtId="0" fontId="131" fillId="0" borderId="11" xfId="637" applyFont="1" applyFill="1" applyBorder="1" applyAlignment="1">
      <alignment horizontal="right" wrapText="1"/>
    </xf>
    <xf numFmtId="0" fontId="131" fillId="0" borderId="11" xfId="637" applyFont="1" applyFill="1" applyBorder="1" applyAlignment="1">
      <alignment wrapText="1"/>
    </xf>
    <xf numFmtId="0" fontId="69" fillId="0" borderId="5" xfId="14" applyFont="1" applyBorder="1"/>
    <xf numFmtId="3" fontId="31" fillId="0" borderId="15" xfId="14" applyNumberFormat="1" applyBorder="1"/>
    <xf numFmtId="179" fontId="31" fillId="0" borderId="26" xfId="14" applyNumberFormat="1" applyBorder="1" applyAlignment="1">
      <alignment horizontal="center"/>
    </xf>
    <xf numFmtId="3" fontId="31" fillId="0" borderId="27" xfId="14" applyNumberFormat="1" applyBorder="1"/>
    <xf numFmtId="169" fontId="31" fillId="0" borderId="22" xfId="14" applyNumberFormat="1" applyBorder="1" applyAlignment="1">
      <alignment horizontal="center"/>
    </xf>
    <xf numFmtId="3" fontId="31" fillId="0" borderId="22" xfId="14" applyNumberFormat="1" applyBorder="1"/>
    <xf numFmtId="179" fontId="31" fillId="0" borderId="28" xfId="14" applyNumberFormat="1" applyBorder="1" applyAlignment="1">
      <alignment horizontal="center"/>
    </xf>
    <xf numFmtId="3" fontId="31" fillId="0" borderId="15" xfId="14" applyNumberFormat="1" applyBorder="1" applyAlignment="1">
      <alignment horizontal="right"/>
    </xf>
    <xf numFmtId="173" fontId="31" fillId="0" borderId="26" xfId="14" applyNumberFormat="1" applyBorder="1" applyAlignment="1">
      <alignment horizontal="center"/>
    </xf>
    <xf numFmtId="3" fontId="31" fillId="0" borderId="27" xfId="14" applyNumberFormat="1" applyBorder="1" applyAlignment="1">
      <alignment horizontal="right"/>
    </xf>
    <xf numFmtId="173" fontId="31" fillId="0" borderId="22" xfId="14" applyNumberFormat="1" applyBorder="1" applyAlignment="1">
      <alignment horizontal="center"/>
    </xf>
    <xf numFmtId="3" fontId="31" fillId="0" borderId="22" xfId="14" applyNumberFormat="1" applyBorder="1" applyAlignment="1">
      <alignment horizontal="right"/>
    </xf>
    <xf numFmtId="173" fontId="31" fillId="0" borderId="28" xfId="14" applyNumberFormat="1" applyBorder="1" applyAlignment="1">
      <alignment horizontal="center"/>
    </xf>
    <xf numFmtId="169" fontId="31" fillId="0" borderId="26" xfId="14" applyNumberFormat="1" applyBorder="1" applyAlignment="1">
      <alignment horizontal="center"/>
    </xf>
    <xf numFmtId="169" fontId="31" fillId="0" borderId="28" xfId="14" applyNumberFormat="1" applyBorder="1" applyAlignment="1">
      <alignment horizontal="center"/>
    </xf>
    <xf numFmtId="3" fontId="31" fillId="0" borderId="77" xfId="14" applyNumberFormat="1" applyBorder="1" applyAlignment="1">
      <alignment horizontal="center"/>
    </xf>
    <xf numFmtId="3" fontId="31" fillId="0" borderId="37" xfId="14" applyNumberFormat="1" applyBorder="1" applyAlignment="1">
      <alignment horizontal="center"/>
    </xf>
    <xf numFmtId="0" fontId="107" fillId="0" borderId="9" xfId="14" applyFont="1" applyFill="1" applyBorder="1" applyAlignment="1">
      <alignment horizontal="center" vertical="center"/>
    </xf>
    <xf numFmtId="0" fontId="107" fillId="0" borderId="2" xfId="14" applyFont="1" applyFill="1" applyBorder="1" applyAlignment="1">
      <alignment horizontal="center" vertical="center"/>
    </xf>
    <xf numFmtId="0" fontId="107" fillId="0" borderId="10" xfId="14" applyFont="1" applyFill="1" applyBorder="1" applyAlignment="1">
      <alignment horizontal="center" vertical="center"/>
    </xf>
    <xf numFmtId="0" fontId="74" fillId="8" borderId="39" xfId="14" applyFont="1" applyFill="1" applyBorder="1" applyAlignment="1">
      <alignment vertical="center"/>
    </xf>
    <xf numFmtId="3" fontId="46" fillId="8" borderId="42" xfId="14" applyNumberFormat="1" applyFont="1" applyFill="1" applyBorder="1" applyAlignment="1">
      <alignment horizontal="center" vertical="center"/>
    </xf>
    <xf numFmtId="1" fontId="46" fillId="8" borderId="69" xfId="0" applyNumberFormat="1" applyFont="1" applyFill="1" applyBorder="1" applyAlignment="1">
      <alignment vertical="center" wrapText="1" shrinkToFit="1"/>
    </xf>
    <xf numFmtId="0" fontId="69" fillId="0" borderId="8" xfId="14" applyFont="1" applyBorder="1"/>
    <xf numFmtId="3" fontId="31" fillId="0" borderId="9" xfId="14" applyNumberFormat="1" applyBorder="1"/>
    <xf numFmtId="169" fontId="31" fillId="0" borderId="2" xfId="14" applyNumberFormat="1" applyBorder="1" applyAlignment="1">
      <alignment horizontal="center"/>
    </xf>
    <xf numFmtId="3" fontId="31" fillId="0" borderId="2" xfId="14" applyNumberFormat="1" applyBorder="1"/>
    <xf numFmtId="179" fontId="31" fillId="0" borderId="10" xfId="14" applyNumberFormat="1" applyBorder="1" applyAlignment="1">
      <alignment horizontal="center"/>
    </xf>
    <xf numFmtId="3" fontId="31" fillId="0" borderId="9" xfId="14" applyNumberFormat="1" applyBorder="1" applyAlignment="1">
      <alignment horizontal="right"/>
    </xf>
    <xf numFmtId="173" fontId="31" fillId="0" borderId="2" xfId="14" applyNumberFormat="1" applyBorder="1" applyAlignment="1">
      <alignment horizontal="center"/>
    </xf>
    <xf numFmtId="3" fontId="31" fillId="0" borderId="2" xfId="14" applyNumberFormat="1" applyBorder="1" applyAlignment="1">
      <alignment horizontal="right"/>
    </xf>
    <xf numFmtId="173" fontId="31" fillId="0" borderId="10" xfId="14" applyNumberFormat="1" applyBorder="1" applyAlignment="1">
      <alignment horizontal="center"/>
    </xf>
    <xf numFmtId="169" fontId="31" fillId="0" borderId="10" xfId="14" applyNumberFormat="1" applyBorder="1" applyAlignment="1">
      <alignment horizontal="center"/>
    </xf>
    <xf numFmtId="3" fontId="31" fillId="0" borderId="45" xfId="14" applyNumberFormat="1" applyBorder="1" applyAlignment="1">
      <alignment horizontal="center"/>
    </xf>
    <xf numFmtId="0" fontId="69" fillId="0" borderId="19" xfId="14" applyFont="1" applyBorder="1"/>
    <xf numFmtId="3" fontId="31" fillId="0" borderId="40" xfId="14" applyNumberFormat="1" applyBorder="1"/>
    <xf numFmtId="169" fontId="31" fillId="0" borderId="3" xfId="14" applyNumberFormat="1" applyBorder="1" applyAlignment="1">
      <alignment horizontal="center"/>
    </xf>
    <xf numFmtId="3" fontId="31" fillId="0" borderId="3" xfId="14" applyNumberFormat="1" applyBorder="1"/>
    <xf numFmtId="179" fontId="31" fillId="0" borderId="47" xfId="14" applyNumberFormat="1" applyBorder="1" applyAlignment="1">
      <alignment horizontal="center"/>
    </xf>
    <xf numFmtId="3" fontId="31" fillId="0" borderId="40" xfId="14" applyNumberFormat="1" applyBorder="1" applyAlignment="1">
      <alignment horizontal="right"/>
    </xf>
    <xf numFmtId="173" fontId="31" fillId="0" borderId="3" xfId="14" applyNumberFormat="1" applyBorder="1" applyAlignment="1">
      <alignment horizontal="center"/>
    </xf>
    <xf numFmtId="3" fontId="31" fillId="0" borderId="3" xfId="14" applyNumberFormat="1" applyBorder="1" applyAlignment="1">
      <alignment horizontal="right"/>
    </xf>
    <xf numFmtId="173" fontId="31" fillId="0" borderId="47" xfId="14" applyNumberFormat="1" applyBorder="1" applyAlignment="1">
      <alignment horizontal="center"/>
    </xf>
    <xf numFmtId="169" fontId="31" fillId="0" borderId="47" xfId="14" applyNumberFormat="1" applyBorder="1" applyAlignment="1">
      <alignment horizontal="center"/>
    </xf>
    <xf numFmtId="3" fontId="31" fillId="0" borderId="78" xfId="14" applyNumberFormat="1" applyBorder="1" applyAlignment="1">
      <alignment horizontal="center"/>
    </xf>
    <xf numFmtId="3" fontId="46" fillId="8" borderId="1" xfId="14" applyNumberFormat="1" applyFont="1" applyFill="1" applyBorder="1" applyAlignment="1">
      <alignment vertical="center"/>
    </xf>
    <xf numFmtId="169" fontId="46" fillId="8" borderId="1" xfId="14" applyNumberFormat="1" applyFont="1" applyFill="1" applyBorder="1" applyAlignment="1">
      <alignment horizontal="center" vertical="center"/>
    </xf>
    <xf numFmtId="173" fontId="46" fillId="8" borderId="1" xfId="14" applyNumberFormat="1" applyFont="1" applyFill="1" applyBorder="1" applyAlignment="1">
      <alignment horizontal="center" vertical="center"/>
    </xf>
    <xf numFmtId="3" fontId="46" fillId="8" borderId="1" xfId="14" applyNumberFormat="1" applyFont="1" applyFill="1" applyBorder="1" applyAlignment="1">
      <alignment horizontal="center" vertical="center"/>
    </xf>
    <xf numFmtId="3" fontId="46" fillId="8" borderId="1" xfId="14" applyNumberFormat="1" applyFont="1" applyFill="1" applyBorder="1" applyAlignment="1">
      <alignment horizontal="right" vertical="center"/>
    </xf>
    <xf numFmtId="169" fontId="46" fillId="8" borderId="1" xfId="14" applyNumberFormat="1" applyFont="1" applyFill="1" applyBorder="1" applyAlignment="1">
      <alignment horizontal="right" vertical="center"/>
    </xf>
    <xf numFmtId="173" fontId="46" fillId="8" borderId="1" xfId="14" applyNumberFormat="1" applyFont="1" applyFill="1" applyBorder="1" applyAlignment="1">
      <alignment horizontal="right" vertical="center"/>
    </xf>
    <xf numFmtId="172" fontId="46" fillId="8" borderId="1" xfId="14" applyNumberFormat="1" applyFont="1" applyFill="1" applyBorder="1" applyAlignment="1">
      <alignment horizontal="center" vertical="center"/>
    </xf>
    <xf numFmtId="3" fontId="46" fillId="8" borderId="82" xfId="14" applyNumberFormat="1" applyFont="1" applyFill="1" applyBorder="1" applyAlignment="1">
      <alignment vertical="center"/>
    </xf>
    <xf numFmtId="169" fontId="46" fillId="8" borderId="51" xfId="14" applyNumberFormat="1" applyFont="1" applyFill="1" applyBorder="1" applyAlignment="1">
      <alignment horizontal="center" vertical="center"/>
    </xf>
    <xf numFmtId="3" fontId="46" fillId="8" borderId="51" xfId="14" applyNumberFormat="1" applyFont="1" applyFill="1" applyBorder="1" applyAlignment="1">
      <alignment vertical="center"/>
    </xf>
    <xf numFmtId="179" fontId="46" fillId="8" borderId="83" xfId="14" applyNumberFormat="1" applyFont="1" applyFill="1" applyBorder="1" applyAlignment="1">
      <alignment horizontal="center" vertical="center"/>
    </xf>
    <xf numFmtId="173" fontId="46" fillId="8" borderId="51" xfId="14" applyNumberFormat="1" applyFont="1" applyFill="1" applyBorder="1" applyAlignment="1">
      <alignment horizontal="center" vertical="center"/>
    </xf>
    <xf numFmtId="173" fontId="46" fillId="8" borderId="83" xfId="14" applyNumberFormat="1" applyFont="1" applyFill="1" applyBorder="1" applyAlignment="1">
      <alignment horizontal="center" vertical="center"/>
    </xf>
    <xf numFmtId="169" fontId="46" fillId="8" borderId="83" xfId="14" applyNumberFormat="1" applyFont="1" applyFill="1" applyBorder="1" applyAlignment="1">
      <alignment horizontal="center" vertical="center"/>
    </xf>
    <xf numFmtId="0" fontId="74" fillId="8" borderId="5" xfId="14" applyFont="1" applyFill="1" applyBorder="1" applyAlignment="1">
      <alignment vertical="center"/>
    </xf>
    <xf numFmtId="0" fontId="74" fillId="8" borderId="5" xfId="14" applyFont="1" applyFill="1" applyBorder="1" applyAlignment="1">
      <alignment horizontal="left" vertical="center"/>
    </xf>
    <xf numFmtId="3" fontId="46" fillId="8" borderId="15" xfId="14" applyNumberFormat="1" applyFont="1" applyFill="1" applyBorder="1" applyAlignment="1">
      <alignment vertical="center"/>
    </xf>
    <xf numFmtId="179" fontId="46" fillId="8" borderId="26" xfId="14" applyNumberFormat="1" applyFont="1" applyFill="1" applyBorder="1" applyAlignment="1">
      <alignment horizontal="center" vertical="center"/>
    </xf>
    <xf numFmtId="3" fontId="46" fillId="8" borderId="15" xfId="14" applyNumberFormat="1" applyFont="1" applyFill="1" applyBorder="1" applyAlignment="1">
      <alignment horizontal="right" vertical="center"/>
    </xf>
    <xf numFmtId="179" fontId="46" fillId="8" borderId="26" xfId="14" applyNumberFormat="1" applyFont="1" applyFill="1" applyBorder="1" applyAlignment="1">
      <alignment horizontal="right" vertical="center"/>
    </xf>
    <xf numFmtId="173" fontId="46" fillId="8" borderId="26" xfId="14" applyNumberFormat="1" applyFont="1" applyFill="1" applyBorder="1" applyAlignment="1">
      <alignment horizontal="center" vertical="center"/>
    </xf>
    <xf numFmtId="173" fontId="46" fillId="8" borderId="26" xfId="14" applyNumberFormat="1" applyFont="1" applyFill="1" applyBorder="1" applyAlignment="1">
      <alignment horizontal="right" vertical="center"/>
    </xf>
    <xf numFmtId="169" fontId="46" fillId="8" borderId="26" xfId="14" applyNumberFormat="1" applyFont="1" applyFill="1" applyBorder="1" applyAlignment="1">
      <alignment horizontal="center" vertical="center"/>
    </xf>
    <xf numFmtId="169" fontId="46" fillId="8" borderId="26" xfId="14" applyNumberFormat="1" applyFont="1" applyFill="1" applyBorder="1" applyAlignment="1">
      <alignment horizontal="right" vertical="center"/>
    </xf>
    <xf numFmtId="3" fontId="67" fillId="10" borderId="77" xfId="40" applyNumberFormat="1" applyFont="1" applyFill="1" applyBorder="1" applyAlignment="1">
      <alignment horizontal="center" vertical="center"/>
    </xf>
    <xf numFmtId="3" fontId="46" fillId="8" borderId="77" xfId="14" applyNumberFormat="1" applyFont="1" applyFill="1" applyBorder="1" applyAlignment="1">
      <alignment horizontal="center" vertical="center"/>
    </xf>
    <xf numFmtId="3" fontId="46" fillId="8" borderId="77" xfId="14" applyNumberFormat="1" applyFont="1" applyFill="1" applyBorder="1" applyAlignment="1">
      <alignment horizontal="right" vertical="center"/>
    </xf>
    <xf numFmtId="2" fontId="49" fillId="66" borderId="69" xfId="40" applyNumberFormat="1" applyFont="1" applyFill="1" applyBorder="1" applyAlignment="1">
      <alignment vertical="top"/>
    </xf>
    <xf numFmtId="0" fontId="34" fillId="0" borderId="81" xfId="631" applyFont="1" applyFill="1" applyBorder="1" applyAlignment="1">
      <alignment horizontal="center" vertical="center"/>
    </xf>
    <xf numFmtId="10" fontId="125" fillId="15" borderId="26" xfId="0" applyNumberFormat="1" applyFont="1" applyFill="1" applyBorder="1" applyAlignment="1">
      <alignment horizontal="center" vertical="center"/>
    </xf>
    <xf numFmtId="10" fontId="46" fillId="8" borderId="26" xfId="0" applyNumberFormat="1" applyFont="1" applyFill="1" applyBorder="1" applyAlignment="1">
      <alignment horizontal="center" vertical="center" wrapText="1" shrinkToFit="1"/>
    </xf>
    <xf numFmtId="10" fontId="58" fillId="3" borderId="26" xfId="0" applyNumberFormat="1" applyFont="1" applyFill="1" applyBorder="1" applyAlignment="1">
      <alignment horizontal="center" vertical="center" wrapText="1" shrinkToFit="1"/>
    </xf>
    <xf numFmtId="10" fontId="58" fillId="3" borderId="28" xfId="0" applyNumberFormat="1" applyFont="1" applyFill="1" applyBorder="1" applyAlignment="1">
      <alignment horizontal="center" vertical="center" wrapText="1" shrinkToFit="1"/>
    </xf>
    <xf numFmtId="3" fontId="125" fillId="15" borderId="12" xfId="0" applyNumberFormat="1" applyFont="1" applyFill="1" applyBorder="1" applyAlignment="1">
      <alignment horizontal="center" vertical="center"/>
    </xf>
    <xf numFmtId="0" fontId="134" fillId="0" borderId="11" xfId="640" applyFont="1" applyFill="1" applyBorder="1" applyAlignment="1">
      <alignment wrapText="1"/>
    </xf>
    <xf numFmtId="0" fontId="134" fillId="0" borderId="11" xfId="640" applyFont="1" applyFill="1" applyBorder="1" applyAlignment="1">
      <alignment horizontal="right" wrapText="1"/>
    </xf>
    <xf numFmtId="0" fontId="134" fillId="0" borderId="11" xfId="641" applyFont="1" applyFill="1" applyBorder="1" applyAlignment="1">
      <alignment wrapText="1"/>
    </xf>
    <xf numFmtId="0" fontId="134" fillId="0" borderId="11" xfId="641" applyFont="1" applyFill="1" applyBorder="1" applyAlignment="1">
      <alignment horizontal="right" wrapText="1"/>
    </xf>
    <xf numFmtId="0" fontId="134" fillId="0" borderId="11" xfId="641" applyNumberFormat="1" applyFont="1" applyFill="1" applyBorder="1" applyAlignment="1">
      <alignment wrapText="1"/>
    </xf>
    <xf numFmtId="0" fontId="62" fillId="0" borderId="25" xfId="40" applyFont="1" applyFill="1" applyBorder="1" applyAlignment="1">
      <alignment horizontal="center"/>
    </xf>
    <xf numFmtId="0" fontId="136" fillId="0" borderId="11" xfId="642" applyFont="1" applyFill="1" applyBorder="1" applyAlignment="1">
      <alignment wrapText="1"/>
    </xf>
    <xf numFmtId="0" fontId="136" fillId="0" borderId="11" xfId="642" applyFont="1" applyFill="1" applyBorder="1" applyAlignment="1">
      <alignment horizontal="right" wrapText="1"/>
    </xf>
    <xf numFmtId="0" fontId="136" fillId="0" borderId="11" xfId="642" applyNumberFormat="1" applyFont="1" applyFill="1" applyBorder="1" applyAlignment="1">
      <alignment wrapText="1"/>
    </xf>
    <xf numFmtId="0" fontId="0" fillId="0" borderId="1" xfId="0" applyFill="1" applyBorder="1"/>
    <xf numFmtId="0" fontId="31" fillId="0" borderId="1" xfId="0" applyFont="1" applyBorder="1" applyAlignment="1">
      <alignment horizontal="left" vertical="center"/>
    </xf>
    <xf numFmtId="0" fontId="0" fillId="0" borderId="1" xfId="0" applyBorder="1" applyAlignment="1">
      <alignment horizontal="left" vertical="center"/>
    </xf>
    <xf numFmtId="3" fontId="39" fillId="0" borderId="12" xfId="0" applyNumberFormat="1" applyFont="1" applyBorder="1" applyAlignment="1">
      <alignment vertical="center" wrapText="1"/>
    </xf>
    <xf numFmtId="0" fontId="138" fillId="0" borderId="0" xfId="0" applyFont="1" applyBorder="1" applyAlignment="1">
      <alignment horizontal="center" vertical="center" wrapText="1"/>
    </xf>
    <xf numFmtId="3" fontId="139" fillId="0" borderId="0" xfId="0" applyNumberFormat="1" applyFont="1" applyBorder="1" applyAlignment="1">
      <alignment horizontal="center" vertical="center" wrapText="1"/>
    </xf>
    <xf numFmtId="0" fontId="32" fillId="0" borderId="0" xfId="0" applyFont="1" applyBorder="1" applyAlignment="1">
      <alignment horizontal="center" wrapText="1"/>
    </xf>
    <xf numFmtId="0" fontId="102" fillId="0" borderId="13" xfId="14" applyFont="1" applyBorder="1" applyAlignment="1">
      <alignment vertical="center" wrapText="1"/>
    </xf>
    <xf numFmtId="0" fontId="102" fillId="0" borderId="13" xfId="14" applyFont="1" applyBorder="1" applyAlignment="1">
      <alignment vertical="center"/>
    </xf>
    <xf numFmtId="17" fontId="34" fillId="3" borderId="0" xfId="0" applyNumberFormat="1" applyFont="1" applyFill="1" applyBorder="1" applyAlignment="1">
      <alignment wrapText="1"/>
    </xf>
    <xf numFmtId="49" fontId="34" fillId="3" borderId="0" xfId="0" applyNumberFormat="1" applyFont="1" applyFill="1"/>
    <xf numFmtId="0" fontId="75" fillId="3" borderId="0" xfId="14" applyFont="1" applyFill="1" applyAlignment="1"/>
    <xf numFmtId="17" fontId="75" fillId="3" borderId="0" xfId="14" applyNumberFormat="1" applyFont="1" applyFill="1" applyAlignment="1">
      <alignment vertical="center"/>
    </xf>
    <xf numFmtId="0" fontId="69" fillId="3" borderId="0" xfId="14" applyFont="1" applyFill="1" applyAlignment="1"/>
    <xf numFmtId="0" fontId="69" fillId="3" borderId="0" xfId="14" applyFont="1" applyFill="1"/>
    <xf numFmtId="0" fontId="69" fillId="3" borderId="0" xfId="14" applyFont="1" applyFill="1" applyAlignment="1">
      <alignment horizontal="center" vertical="center" wrapText="1"/>
    </xf>
    <xf numFmtId="0" fontId="31" fillId="3" borderId="0" xfId="0" applyFont="1" applyFill="1"/>
    <xf numFmtId="0" fontId="21" fillId="62" borderId="0" xfId="40" applyFill="1" applyAlignment="1"/>
    <xf numFmtId="0" fontId="21" fillId="0" borderId="0" xfId="40" applyAlignment="1"/>
    <xf numFmtId="17" fontId="34" fillId="0" borderId="6" xfId="0" applyNumberFormat="1" applyFont="1" applyBorder="1" applyAlignment="1">
      <alignment horizontal="center"/>
    </xf>
    <xf numFmtId="0" fontId="70" fillId="17" borderId="15" xfId="40" applyFont="1" applyFill="1" applyBorder="1" applyAlignment="1">
      <alignment horizontal="center" vertical="center"/>
    </xf>
    <xf numFmtId="0" fontId="70" fillId="17" borderId="1" xfId="40" applyFont="1" applyFill="1" applyBorder="1" applyAlignment="1">
      <alignment horizontal="center" vertical="center"/>
    </xf>
    <xf numFmtId="0" fontId="70" fillId="17" borderId="26" xfId="40" applyFont="1" applyFill="1" applyBorder="1" applyAlignment="1">
      <alignment horizontal="center" vertical="center"/>
    </xf>
    <xf numFmtId="0" fontId="31" fillId="0" borderId="9" xfId="40" applyFont="1" applyFill="1" applyBorder="1" applyAlignment="1">
      <alignment horizontal="center" vertical="center"/>
    </xf>
    <xf numFmtId="0" fontId="31" fillId="0" borderId="2" xfId="40" applyFont="1" applyFill="1" applyBorder="1" applyAlignment="1">
      <alignment horizontal="center" vertical="center"/>
    </xf>
    <xf numFmtId="0" fontId="31" fillId="0" borderId="10" xfId="40" applyFont="1" applyFill="1" applyBorder="1" applyAlignment="1">
      <alignment horizontal="center" vertical="center"/>
    </xf>
    <xf numFmtId="0" fontId="20" fillId="0" borderId="0" xfId="40" applyFont="1" applyAlignment="1"/>
    <xf numFmtId="1" fontId="37" fillId="0" borderId="15" xfId="0" applyNumberFormat="1" applyFont="1" applyFill="1" applyBorder="1" applyAlignment="1"/>
    <xf numFmtId="0" fontId="18" fillId="0" borderId="1" xfId="40" applyFont="1" applyBorder="1" applyAlignment="1"/>
    <xf numFmtId="0" fontId="105" fillId="0" borderId="0" xfId="40" applyFont="1" applyAlignment="1"/>
    <xf numFmtId="1" fontId="37" fillId="0" borderId="15" xfId="0" applyNumberFormat="1" applyFont="1" applyBorder="1" applyAlignment="1"/>
    <xf numFmtId="0" fontId="0" fillId="0" borderId="15" xfId="0" applyBorder="1" applyAlignment="1"/>
    <xf numFmtId="2" fontId="49" fillId="8" borderId="26" xfId="40" applyNumberFormat="1" applyFont="1" applyFill="1" applyBorder="1" applyAlignment="1">
      <alignment horizontal="center" vertical="center"/>
    </xf>
    <xf numFmtId="1" fontId="31" fillId="0" borderId="15" xfId="0" applyNumberFormat="1" applyFont="1" applyBorder="1" applyAlignment="1"/>
    <xf numFmtId="0" fontId="6" fillId="0" borderId="1" xfId="40" applyFont="1" applyBorder="1" applyAlignment="1"/>
    <xf numFmtId="1" fontId="31" fillId="0" borderId="15" xfId="0" applyNumberFormat="1" applyFont="1" applyFill="1" applyBorder="1" applyAlignment="1"/>
    <xf numFmtId="0" fontId="8" fillId="0" borderId="0" xfId="40" applyFont="1" applyAlignment="1"/>
    <xf numFmtId="0" fontId="45" fillId="0" borderId="15" xfId="14" applyFont="1" applyFill="1" applyBorder="1" applyAlignment="1"/>
    <xf numFmtId="0" fontId="21" fillId="0" borderId="1" xfId="40" applyBorder="1" applyAlignment="1"/>
    <xf numFmtId="1" fontId="31" fillId="2" borderId="15" xfId="6" applyNumberFormat="1" applyFont="1" applyFill="1" applyBorder="1" applyAlignment="1">
      <alignment horizontal="left"/>
    </xf>
    <xf numFmtId="1" fontId="31" fillId="0" borderId="15" xfId="8" applyNumberFormat="1" applyFont="1" applyFill="1" applyBorder="1" applyAlignment="1"/>
    <xf numFmtId="1" fontId="37" fillId="0" borderId="27" xfId="0" applyNumberFormat="1" applyFont="1" applyBorder="1" applyAlignment="1"/>
    <xf numFmtId="0" fontId="21" fillId="0" borderId="22" xfId="40" applyBorder="1" applyAlignment="1"/>
    <xf numFmtId="0" fontId="43" fillId="0" borderId="11" xfId="636" applyFont="1" applyFill="1" applyBorder="1" applyAlignment="1"/>
    <xf numFmtId="0" fontId="43" fillId="0" borderId="11" xfId="636" applyFont="1" applyFill="1" applyBorder="1" applyAlignment="1">
      <alignment horizontal="right"/>
    </xf>
    <xf numFmtId="0" fontId="43" fillId="0" borderId="11" xfId="636" applyNumberFormat="1" applyFont="1" applyFill="1" applyBorder="1" applyAlignment="1">
      <alignment wrapText="1"/>
    </xf>
    <xf numFmtId="0" fontId="76" fillId="3" borderId="0" xfId="14" applyFont="1" applyFill="1" applyAlignment="1">
      <alignment horizontal="center"/>
    </xf>
    <xf numFmtId="0" fontId="141" fillId="0" borderId="0" xfId="0" applyFont="1"/>
    <xf numFmtId="0" fontId="142" fillId="0" borderId="11" xfId="643" applyFont="1" applyFill="1" applyBorder="1" applyAlignment="1">
      <alignment wrapText="1"/>
    </xf>
    <xf numFmtId="0" fontId="142" fillId="0" borderId="11" xfId="643" applyFont="1" applyFill="1" applyBorder="1" applyAlignment="1">
      <alignment horizontal="right" wrapText="1"/>
    </xf>
    <xf numFmtId="0" fontId="142" fillId="0" borderId="11" xfId="643" applyNumberFormat="1" applyFont="1" applyFill="1" applyBorder="1" applyAlignment="1">
      <alignment wrapText="1"/>
    </xf>
    <xf numFmtId="0" fontId="104" fillId="0" borderId="1" xfId="626" applyFont="1" applyFill="1" applyBorder="1" applyAlignment="1">
      <alignment wrapText="1"/>
    </xf>
    <xf numFmtId="0" fontId="132" fillId="0" borderId="78" xfId="40" applyFont="1" applyFill="1" applyBorder="1" applyAlignment="1">
      <alignment vertical="center"/>
    </xf>
    <xf numFmtId="37" fontId="123" fillId="0" borderId="68" xfId="0" applyNumberFormat="1" applyFont="1" applyFill="1" applyBorder="1" applyAlignment="1" applyProtection="1">
      <alignment horizontal="center" vertical="center" wrapText="1" readingOrder="1"/>
      <protection locked="0"/>
    </xf>
    <xf numFmtId="3" fontId="34" fillId="0" borderId="0" xfId="0" applyNumberFormat="1" applyFont="1" applyFill="1" applyBorder="1" applyAlignment="1">
      <alignment horizontal="center" vertical="center"/>
    </xf>
    <xf numFmtId="2" fontId="31" fillId="0" borderId="0" xfId="0" applyNumberFormat="1" applyFont="1" applyFill="1" applyBorder="1" applyAlignment="1">
      <alignment horizontal="center" vertical="center"/>
    </xf>
    <xf numFmtId="0" fontId="145" fillId="0" borderId="11" xfId="644" applyFont="1" applyFill="1" applyBorder="1" applyAlignment="1">
      <alignment wrapText="1"/>
    </xf>
    <xf numFmtId="0" fontId="145" fillId="0" borderId="11" xfId="644" applyFont="1" applyFill="1" applyBorder="1" applyAlignment="1">
      <alignment horizontal="right" wrapText="1"/>
    </xf>
    <xf numFmtId="0" fontId="0" fillId="0" borderId="1" xfId="0" applyNumberFormat="1" applyBorder="1" applyAlignment="1">
      <alignment horizontal="center"/>
    </xf>
    <xf numFmtId="0" fontId="0" fillId="0" borderId="0" xfId="0" applyBorder="1" applyAlignment="1" applyProtection="1">
      <alignment vertical="top" wrapText="1"/>
      <protection locked="0"/>
    </xf>
    <xf numFmtId="0" fontId="145" fillId="0" borderId="11" xfId="645" applyFont="1" applyFill="1" applyBorder="1" applyAlignment="1">
      <alignment wrapText="1"/>
    </xf>
    <xf numFmtId="0" fontId="145" fillId="0" borderId="11" xfId="645" applyFont="1" applyFill="1" applyBorder="1" applyAlignment="1">
      <alignment horizontal="right" wrapText="1"/>
    </xf>
    <xf numFmtId="0" fontId="0" fillId="0" borderId="0" xfId="0" applyBorder="1" applyAlignment="1" applyProtection="1">
      <alignment vertical="top" wrapText="1" readingOrder="1"/>
      <protection locked="0"/>
    </xf>
    <xf numFmtId="0" fontId="147" fillId="0" borderId="0" xfId="0" applyFont="1"/>
    <xf numFmtId="169" fontId="147" fillId="0" borderId="0" xfId="0" applyNumberFormat="1" applyFont="1" applyBorder="1" applyAlignment="1" applyProtection="1">
      <alignment vertical="top" wrapText="1" readingOrder="1"/>
      <protection locked="0"/>
    </xf>
    <xf numFmtId="0" fontId="46" fillId="8" borderId="35" xfId="0" applyFont="1" applyFill="1" applyBorder="1" applyAlignment="1">
      <alignment horizontal="center" vertical="center"/>
    </xf>
    <xf numFmtId="3" fontId="34" fillId="0" borderId="21" xfId="0" applyNumberFormat="1" applyFont="1" applyFill="1" applyBorder="1" applyAlignment="1">
      <alignment horizontal="center" vertical="center"/>
    </xf>
    <xf numFmtId="3" fontId="47" fillId="4" borderId="21" xfId="0" applyNumberFormat="1" applyFont="1" applyFill="1" applyBorder="1" applyAlignment="1">
      <alignment horizontal="center" vertical="center"/>
    </xf>
    <xf numFmtId="3" fontId="0" fillId="0" borderId="21" xfId="0" applyNumberFormat="1" applyBorder="1" applyAlignment="1">
      <alignment horizontal="center" vertical="center"/>
    </xf>
    <xf numFmtId="3" fontId="0" fillId="0" borderId="74" xfId="0" applyNumberFormat="1" applyBorder="1" applyAlignment="1">
      <alignment horizontal="center" vertical="center"/>
    </xf>
    <xf numFmtId="0" fontId="0" fillId="0" borderId="0" xfId="0" applyFill="1"/>
    <xf numFmtId="0" fontId="34" fillId="0" borderId="1" xfId="631" applyFont="1" applyFill="1" applyBorder="1" applyAlignment="1">
      <alignment horizontal="center" vertical="center"/>
    </xf>
    <xf numFmtId="3" fontId="31" fillId="3" borderId="22" xfId="631" applyNumberFormat="1" applyFont="1" applyFill="1" applyBorder="1" applyAlignment="1">
      <alignment horizontal="center" vertical="center" wrapText="1" shrinkToFit="1"/>
    </xf>
    <xf numFmtId="0" fontId="34" fillId="0" borderId="0" xfId="0" applyFont="1" applyAlignment="1">
      <alignment horizontal="center"/>
    </xf>
    <xf numFmtId="1" fontId="46" fillId="8" borderId="1" xfId="0" applyNumberFormat="1" applyFont="1" applyFill="1" applyBorder="1" applyAlignment="1">
      <alignment horizontal="left" vertical="center" wrapText="1" shrinkToFit="1"/>
    </xf>
    <xf numFmtId="0" fontId="3" fillId="0" borderId="0" xfId="40" applyFont="1"/>
    <xf numFmtId="0" fontId="46" fillId="3" borderId="0" xfId="0" applyFont="1" applyFill="1" applyBorder="1"/>
    <xf numFmtId="0" fontId="46" fillId="3" borderId="0" xfId="0" applyFont="1" applyFill="1" applyBorder="1" applyAlignment="1">
      <alignment horizontal="left" vertical="center" wrapText="1" shrinkToFit="1"/>
    </xf>
    <xf numFmtId="3" fontId="46" fillId="3" borderId="0" xfId="0" applyNumberFormat="1" applyFont="1" applyFill="1" applyBorder="1" applyAlignment="1">
      <alignment horizontal="left" vertical="center" wrapText="1" shrinkToFit="1"/>
    </xf>
    <xf numFmtId="0" fontId="46" fillId="3" borderId="0" xfId="0" applyFont="1" applyFill="1" applyBorder="1" applyAlignment="1">
      <alignment horizontal="left" vertical="center"/>
    </xf>
    <xf numFmtId="3" fontId="46" fillId="3" borderId="0" xfId="0" applyNumberFormat="1" applyFont="1" applyFill="1" applyBorder="1" applyAlignment="1">
      <alignment horizontal="left" vertical="center"/>
    </xf>
    <xf numFmtId="0" fontId="43" fillId="0" borderId="11" xfId="572" applyFont="1" applyFill="1" applyBorder="1" applyAlignment="1">
      <alignment horizontal="right" wrapText="1"/>
    </xf>
    <xf numFmtId="0" fontId="2" fillId="0" borderId="0" xfId="40" applyFont="1"/>
    <xf numFmtId="0" fontId="105" fillId="3" borderId="1" xfId="40" applyFont="1" applyFill="1" applyBorder="1"/>
    <xf numFmtId="14" fontId="107" fillId="0" borderId="13" xfId="14" applyNumberFormat="1" applyFont="1" applyBorder="1" applyAlignment="1">
      <alignment horizontal="center" vertical="center" wrapText="1"/>
    </xf>
    <xf numFmtId="17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0" fontId="148" fillId="0" borderId="13" xfId="14" applyFont="1" applyBorder="1" applyAlignment="1">
      <alignment horizontal="center" vertical="center" wrapText="1"/>
    </xf>
    <xf numFmtId="2" fontId="34" fillId="3" borderId="0" xfId="0" applyNumberFormat="1" applyFont="1" applyFill="1" applyAlignment="1">
      <alignment horizontal="center" vertical="center"/>
    </xf>
    <xf numFmtId="17" fontId="34" fillId="3" borderId="0" xfId="0" applyNumberFormat="1" applyFont="1" applyFill="1" applyBorder="1" applyAlignment="1">
      <alignment horizontal="center" wrapText="1"/>
    </xf>
    <xf numFmtId="17" fontId="0" fillId="0" borderId="0" xfId="0" applyNumberFormat="1" applyAlignment="1">
      <alignment horizontal="center" vertical="center"/>
    </xf>
    <xf numFmtId="17" fontId="38" fillId="3" borderId="0" xfId="0" applyNumberFormat="1" applyFont="1" applyFill="1" applyBorder="1" applyAlignment="1">
      <alignment horizontal="center" vertical="center" wrapText="1"/>
    </xf>
    <xf numFmtId="17" fontId="34" fillId="0" borderId="0" xfId="0" applyNumberFormat="1" applyFont="1" applyAlignment="1">
      <alignment horizontal="center"/>
    </xf>
    <xf numFmtId="0" fontId="38" fillId="3" borderId="5" xfId="0" applyFont="1" applyFill="1" applyBorder="1" applyAlignment="1">
      <alignment horizontal="center" vertical="center" wrapText="1"/>
    </xf>
    <xf numFmtId="49" fontId="39" fillId="3" borderId="12" xfId="0" applyNumberFormat="1" applyFont="1" applyFill="1" applyBorder="1" applyAlignment="1">
      <alignment horizontal="center" vertical="center" wrapText="1"/>
    </xf>
    <xf numFmtId="3" fontId="58" fillId="0" borderId="1" xfId="0" applyNumberFormat="1" applyFont="1" applyFill="1" applyBorder="1" applyAlignment="1">
      <alignment horizontal="center" vertical="center"/>
    </xf>
    <xf numFmtId="10" fontId="58" fillId="3" borderId="1" xfId="0" applyNumberFormat="1" applyFont="1" applyFill="1" applyBorder="1" applyAlignment="1">
      <alignment horizontal="center" vertical="center" wrapText="1" shrinkToFit="1"/>
    </xf>
    <xf numFmtId="2" fontId="46" fillId="8" borderId="1" xfId="0" applyNumberFormat="1" applyFont="1" applyFill="1" applyBorder="1" applyAlignment="1">
      <alignment horizontal="center" vertical="center" wrapText="1" shrinkToFit="1"/>
    </xf>
    <xf numFmtId="182" fontId="46" fillId="8" borderId="1" xfId="0" applyNumberFormat="1" applyFont="1" applyFill="1" applyBorder="1" applyAlignment="1">
      <alignment horizontal="center" vertical="center" wrapText="1" shrinkToFit="1"/>
    </xf>
    <xf numFmtId="164" fontId="31" fillId="0" borderId="1" xfId="9" applyBorder="1" applyAlignment="1">
      <alignment horizontal="center" vertical="center"/>
    </xf>
    <xf numFmtId="168" fontId="31" fillId="0" borderId="1" xfId="9" applyNumberFormat="1" applyBorder="1" applyAlignment="1">
      <alignment horizontal="center" vertical="center"/>
    </xf>
    <xf numFmtId="10" fontId="127" fillId="3" borderId="1" xfId="0" applyNumberFormat="1" applyFont="1" applyFill="1" applyBorder="1" applyAlignment="1">
      <alignment horizontal="center" vertical="center" wrapText="1" shrinkToFit="1"/>
    </xf>
    <xf numFmtId="0" fontId="34" fillId="3" borderId="0" xfId="0" applyFont="1" applyFill="1" applyBorder="1" applyAlignment="1">
      <alignment horizontal="center" vertical="center" wrapText="1"/>
    </xf>
    <xf numFmtId="0" fontId="74" fillId="66" borderId="17" xfId="0" applyFont="1" applyFill="1" applyBorder="1" applyAlignment="1">
      <alignment horizontal="centerContinuous" vertical="center" wrapText="1"/>
    </xf>
    <xf numFmtId="10" fontId="127" fillId="3" borderId="5" xfId="0" applyNumberFormat="1" applyFont="1" applyFill="1" applyBorder="1" applyAlignment="1">
      <alignment horizontal="center" vertical="center" wrapText="1" shrinkToFit="1"/>
    </xf>
    <xf numFmtId="2" fontId="47" fillId="8" borderId="5" xfId="0" applyNumberFormat="1" applyFont="1" applyFill="1" applyBorder="1" applyAlignment="1">
      <alignment horizontal="center" vertical="center" wrapText="1" shrinkToFit="1"/>
    </xf>
    <xf numFmtId="164" fontId="31" fillId="0" borderId="26" xfId="9" applyBorder="1" applyAlignment="1">
      <alignment horizontal="center" vertical="center"/>
    </xf>
    <xf numFmtId="168" fontId="31" fillId="0" borderId="15" xfId="9" applyNumberFormat="1" applyBorder="1" applyAlignment="1">
      <alignment horizontal="center" vertical="center"/>
    </xf>
    <xf numFmtId="164" fontId="31" fillId="0" borderId="5" xfId="9" applyBorder="1" applyAlignment="1">
      <alignment horizontal="center" vertical="center"/>
    </xf>
    <xf numFmtId="3" fontId="31" fillId="3" borderId="12" xfId="0" applyNumberFormat="1" applyFont="1" applyFill="1" applyBorder="1" applyAlignment="1">
      <alignment horizontal="center" vertical="center"/>
    </xf>
    <xf numFmtId="3" fontId="46" fillId="8" borderId="5" xfId="0" applyNumberFormat="1" applyFont="1" applyFill="1" applyBorder="1" applyAlignment="1">
      <alignment horizontal="center" vertical="center"/>
    </xf>
    <xf numFmtId="164" fontId="46" fillId="8" borderId="26" xfId="9" applyFont="1" applyFill="1" applyBorder="1" applyAlignment="1">
      <alignment horizontal="center" vertical="center"/>
    </xf>
    <xf numFmtId="164" fontId="31" fillId="0" borderId="28" xfId="9" applyBorder="1" applyAlignment="1">
      <alignment horizontal="center" vertical="center"/>
    </xf>
    <xf numFmtId="164" fontId="31" fillId="0" borderId="41" xfId="9" applyBorder="1" applyAlignment="1">
      <alignment horizontal="center" vertical="center"/>
    </xf>
    <xf numFmtId="3" fontId="50" fillId="8" borderId="1" xfId="0" applyNumberFormat="1" applyFont="1" applyFill="1" applyBorder="1" applyAlignment="1">
      <alignment horizontal="center" vertical="center" wrapText="1"/>
    </xf>
    <xf numFmtId="49" fontId="38" fillId="3" borderId="0" xfId="0" applyNumberFormat="1" applyFont="1" applyFill="1" applyBorder="1" applyAlignment="1">
      <alignment horizontal="right" vertical="center" wrapText="1"/>
    </xf>
    <xf numFmtId="3" fontId="64" fillId="0" borderId="1" xfId="0" applyNumberFormat="1" applyFont="1" applyFill="1" applyBorder="1" applyAlignment="1">
      <alignment horizontal="center" vertical="center" wrapText="1"/>
    </xf>
    <xf numFmtId="0" fontId="34" fillId="0" borderId="0" xfId="0" applyFont="1" applyFill="1" applyBorder="1" applyAlignment="1">
      <alignment horizontal="center" vertical="center" wrapText="1"/>
    </xf>
    <xf numFmtId="1" fontId="141" fillId="0" borderId="0" xfId="0" applyNumberFormat="1" applyFont="1"/>
    <xf numFmtId="164" fontId="31" fillId="0" borderId="1" xfId="9" applyBorder="1" applyAlignment="1">
      <alignment vertical="center"/>
    </xf>
    <xf numFmtId="3" fontId="50" fillId="8" borderId="2" xfId="0" applyNumberFormat="1" applyFont="1" applyFill="1" applyBorder="1" applyAlignment="1">
      <alignment horizontal="center" vertical="center" wrapText="1"/>
    </xf>
    <xf numFmtId="9" fontId="105" fillId="3" borderId="1" xfId="646" applyFont="1" applyFill="1" applyBorder="1" applyAlignment="1">
      <alignment horizontal="center"/>
    </xf>
    <xf numFmtId="3" fontId="0" fillId="0" borderId="84" xfId="0" applyNumberFormat="1" applyBorder="1" applyAlignment="1">
      <alignment horizontal="center" vertical="center"/>
    </xf>
    <xf numFmtId="1" fontId="37" fillId="62" borderId="15" xfId="0" applyNumberFormat="1" applyFont="1" applyFill="1" applyBorder="1" applyAlignment="1"/>
    <xf numFmtId="0" fontId="31" fillId="62" borderId="15" xfId="0" applyFont="1" applyFill="1" applyBorder="1" applyAlignment="1">
      <alignment vertical="center"/>
    </xf>
    <xf numFmtId="0" fontId="0" fillId="62" borderId="15" xfId="0" applyFill="1" applyBorder="1" applyAlignment="1"/>
    <xf numFmtId="0" fontId="45" fillId="62" borderId="15" xfId="14" applyFont="1" applyFill="1" applyBorder="1" applyAlignment="1"/>
    <xf numFmtId="0" fontId="0" fillId="62" borderId="15" xfId="0" applyFill="1" applyBorder="1" applyAlignment="1">
      <alignment horizontal="left"/>
    </xf>
    <xf numFmtId="0" fontId="31" fillId="62" borderId="15" xfId="0" applyFont="1" applyFill="1" applyBorder="1" applyAlignment="1"/>
    <xf numFmtId="1" fontId="31" fillId="62" borderId="15" xfId="0" applyNumberFormat="1" applyFont="1" applyFill="1" applyBorder="1" applyAlignment="1"/>
    <xf numFmtId="1" fontId="37" fillId="7" borderId="15" xfId="0" applyNumberFormat="1" applyFont="1" applyFill="1" applyBorder="1" applyAlignment="1"/>
    <xf numFmtId="0" fontId="31" fillId="0" borderId="1" xfId="0" applyFont="1" applyBorder="1" applyAlignment="1">
      <alignment horizontal="center" vertical="center"/>
    </xf>
    <xf numFmtId="0" fontId="69" fillId="4" borderId="0" xfId="14" applyFont="1" applyFill="1"/>
    <xf numFmtId="1" fontId="21" fillId="0" borderId="1" xfId="40" applyNumberFormat="1" applyBorder="1" applyAlignment="1">
      <alignment horizontal="left"/>
    </xf>
    <xf numFmtId="0" fontId="31" fillId="19" borderId="1" xfId="0" applyFont="1" applyFill="1" applyBorder="1"/>
    <xf numFmtId="1" fontId="31" fillId="19" borderId="1" xfId="0" applyNumberFormat="1" applyFont="1" applyFill="1" applyBorder="1" applyAlignment="1">
      <alignment vertical="center" shrinkToFit="1"/>
    </xf>
    <xf numFmtId="0" fontId="0" fillId="19" borderId="1" xfId="0" applyFill="1" applyBorder="1"/>
    <xf numFmtId="0" fontId="32" fillId="19" borderId="1" xfId="0" applyFont="1" applyFill="1" applyBorder="1" applyAlignment="1">
      <alignment vertical="center"/>
    </xf>
    <xf numFmtId="0" fontId="39" fillId="19" borderId="1" xfId="0" applyFont="1" applyFill="1" applyBorder="1" applyAlignment="1">
      <alignment vertical="center"/>
    </xf>
    <xf numFmtId="0" fontId="31" fillId="60" borderId="2" xfId="40" applyFont="1" applyFill="1" applyBorder="1" applyAlignment="1">
      <alignment horizontal="center" vertical="center"/>
    </xf>
    <xf numFmtId="0" fontId="21" fillId="0" borderId="0" xfId="40" applyFill="1" applyAlignment="1"/>
    <xf numFmtId="3" fontId="106" fillId="0" borderId="1" xfId="0" applyNumberFormat="1" applyFont="1" applyFill="1" applyBorder="1" applyAlignment="1">
      <alignment horizontal="center" vertical="center" wrapText="1"/>
    </xf>
    <xf numFmtId="3" fontId="64" fillId="0" borderId="1" xfId="0" applyNumberFormat="1" applyFont="1" applyFill="1" applyBorder="1" applyAlignment="1">
      <alignment horizontal="center" vertical="center" wrapText="1"/>
    </xf>
    <xf numFmtId="3" fontId="50" fillId="8" borderId="1" xfId="0" applyNumberFormat="1" applyFont="1" applyFill="1" applyBorder="1" applyAlignment="1">
      <alignment horizontal="center" vertical="center" wrapText="1"/>
    </xf>
    <xf numFmtId="0" fontId="62" fillId="11" borderId="0" xfId="0" applyNumberFormat="1" applyFont="1" applyFill="1" applyBorder="1"/>
    <xf numFmtId="0" fontId="141" fillId="0" borderId="0" xfId="0" applyFont="1" applyBorder="1"/>
    <xf numFmtId="3" fontId="50" fillId="8" borderId="5" xfId="0" applyNumberFormat="1" applyFont="1" applyFill="1" applyBorder="1" applyAlignment="1">
      <alignment horizontal="center" vertical="center" wrapText="1"/>
    </xf>
    <xf numFmtId="182" fontId="110" fillId="3" borderId="1" xfId="0" applyNumberFormat="1" applyFont="1" applyFill="1" applyBorder="1" applyAlignment="1">
      <alignment horizontal="center" vertical="center" wrapText="1" shrinkToFit="1"/>
    </xf>
    <xf numFmtId="2" fontId="0" fillId="0" borderId="1" xfId="0" applyNumberFormat="1" applyBorder="1" applyAlignment="1">
      <alignment horizontal="center" vertical="center"/>
    </xf>
    <xf numFmtId="0" fontId="43" fillId="0" borderId="11" xfId="651" applyFont="1" applyFill="1" applyBorder="1" applyAlignment="1">
      <alignment wrapText="1"/>
    </xf>
    <xf numFmtId="0" fontId="43" fillId="0" borderId="11" xfId="651" applyFont="1" applyFill="1" applyBorder="1" applyAlignment="1">
      <alignment horizontal="right" wrapText="1"/>
    </xf>
    <xf numFmtId="0" fontId="43" fillId="0" borderId="11" xfId="651" applyNumberFormat="1" applyFont="1" applyFill="1" applyBorder="1" applyAlignment="1">
      <alignment wrapText="1"/>
    </xf>
    <xf numFmtId="0" fontId="31" fillId="0" borderId="1" xfId="0" applyFont="1" applyBorder="1" applyAlignment="1">
      <alignment horizontal="center" vertical="center"/>
    </xf>
    <xf numFmtId="0" fontId="0" fillId="0" borderId="0" xfId="0" applyFill="1" applyBorder="1"/>
    <xf numFmtId="3" fontId="50" fillId="8" borderId="3" xfId="0" applyNumberFormat="1" applyFont="1" applyFill="1" applyBorder="1" applyAlignment="1">
      <alignment horizontal="center" vertical="top" wrapText="1"/>
    </xf>
    <xf numFmtId="0" fontId="21" fillId="60" borderId="1" xfId="40" applyFill="1" applyBorder="1" applyAlignment="1"/>
    <xf numFmtId="0" fontId="156" fillId="0" borderId="0" xfId="40" applyFont="1" applyAlignment="1"/>
    <xf numFmtId="0" fontId="21" fillId="74" borderId="1" xfId="40" applyFill="1" applyBorder="1" applyAlignment="1"/>
    <xf numFmtId="1" fontId="77" fillId="19" borderId="1" xfId="0" applyNumberFormat="1" applyFont="1" applyFill="1" applyBorder="1" applyAlignment="1">
      <alignment vertical="center" shrinkToFit="1"/>
    </xf>
    <xf numFmtId="0" fontId="153" fillId="0" borderId="11" xfId="652" applyFont="1" applyFill="1" applyBorder="1" applyAlignment="1">
      <alignment wrapText="1"/>
    </xf>
    <xf numFmtId="0" fontId="153" fillId="0" borderId="11" xfId="652" applyFont="1" applyFill="1" applyBorder="1" applyAlignment="1">
      <alignment horizontal="right" wrapText="1"/>
    </xf>
    <xf numFmtId="2" fontId="0" fillId="0" borderId="0" xfId="0" applyNumberFormat="1"/>
    <xf numFmtId="0" fontId="153" fillId="0" borderId="11" xfId="653" applyFont="1" applyFill="1" applyBorder="1" applyAlignment="1">
      <alignment wrapText="1"/>
    </xf>
    <xf numFmtId="0" fontId="153" fillId="0" borderId="11" xfId="653" applyFont="1" applyFill="1" applyBorder="1" applyAlignment="1">
      <alignment horizontal="right" wrapText="1"/>
    </xf>
    <xf numFmtId="0" fontId="153" fillId="0" borderId="11" xfId="653" applyNumberFormat="1" applyFont="1" applyFill="1" applyBorder="1" applyAlignment="1">
      <alignment wrapText="1"/>
    </xf>
    <xf numFmtId="0" fontId="0" fillId="0" borderId="0" xfId="0" applyAlignment="1">
      <alignment horizontal="center" vertical="center"/>
    </xf>
    <xf numFmtId="0" fontId="157" fillId="0" borderId="11" xfId="654" applyFont="1" applyFill="1" applyBorder="1" applyAlignment="1">
      <alignment wrapText="1"/>
    </xf>
    <xf numFmtId="0" fontId="157" fillId="0" borderId="11" xfId="654" applyFont="1" applyFill="1" applyBorder="1" applyAlignment="1">
      <alignment horizontal="right" wrapText="1"/>
    </xf>
    <xf numFmtId="0" fontId="157" fillId="0" borderId="11" xfId="654" applyNumberFormat="1" applyFont="1" applyFill="1" applyBorder="1" applyAlignment="1">
      <alignment wrapText="1"/>
    </xf>
    <xf numFmtId="0" fontId="46" fillId="8" borderId="1" xfId="0" applyFont="1" applyFill="1" applyBorder="1" applyAlignment="1">
      <alignment horizontal="center" vertical="center" wrapText="1"/>
    </xf>
    <xf numFmtId="17" fontId="34" fillId="0" borderId="0" xfId="0" applyNumberFormat="1" applyFont="1" applyBorder="1" applyAlignment="1">
      <alignment horizontal="center" vertical="center" wrapText="1"/>
    </xf>
    <xf numFmtId="0" fontId="46" fillId="4" borderId="17" xfId="0" applyFont="1" applyFill="1" applyBorder="1" applyAlignment="1">
      <alignment horizontal="centerContinuous" vertical="center" wrapText="1"/>
    </xf>
    <xf numFmtId="0" fontId="46" fillId="4" borderId="12" xfId="0" applyFont="1" applyFill="1" applyBorder="1" applyAlignment="1">
      <alignment horizontal="centerContinuous" vertical="center" wrapText="1"/>
    </xf>
    <xf numFmtId="3" fontId="59" fillId="4" borderId="1" xfId="0" applyNumberFormat="1" applyFont="1" applyFill="1" applyBorder="1"/>
    <xf numFmtId="2" fontId="54" fillId="4" borderId="1" xfId="0" applyNumberFormat="1" applyFont="1" applyFill="1" applyBorder="1" applyAlignment="1">
      <alignment horizontal="center" vertical="center" wrapText="1"/>
    </xf>
    <xf numFmtId="0" fontId="46" fillId="4" borderId="5" xfId="0" applyFont="1" applyFill="1" applyBorder="1" applyAlignment="1">
      <alignment horizontal="centerContinuous" vertical="center" wrapText="1"/>
    </xf>
    <xf numFmtId="3" fontId="59" fillId="4" borderId="1" xfId="0" applyNumberFormat="1" applyFont="1" applyFill="1" applyBorder="1" applyAlignment="1">
      <alignment vertical="center"/>
    </xf>
    <xf numFmtId="183" fontId="0" fillId="0" borderId="0" xfId="0" applyNumberFormat="1"/>
    <xf numFmtId="0" fontId="46" fillId="8" borderId="47" xfId="0" applyFont="1" applyFill="1" applyBorder="1" applyAlignment="1">
      <alignment horizontal="center" vertical="center"/>
    </xf>
    <xf numFmtId="169" fontId="0" fillId="0" borderId="0" xfId="0" applyNumberFormat="1"/>
    <xf numFmtId="0" fontId="43" fillId="0" borderId="11" xfId="655" applyFont="1" applyFill="1" applyBorder="1" applyAlignment="1">
      <alignment wrapText="1"/>
    </xf>
    <xf numFmtId="0" fontId="43" fillId="0" borderId="11" xfId="655" applyFont="1" applyFill="1" applyBorder="1" applyAlignment="1">
      <alignment horizontal="right" wrapText="1"/>
    </xf>
    <xf numFmtId="0" fontId="43" fillId="0" borderId="11" xfId="655" applyNumberFormat="1" applyFont="1" applyFill="1" applyBorder="1" applyAlignment="1">
      <alignment wrapText="1"/>
    </xf>
    <xf numFmtId="1" fontId="46" fillId="66" borderId="1" xfId="0" applyNumberFormat="1" applyFont="1" applyFill="1" applyBorder="1" applyAlignment="1">
      <alignment horizontal="center" vertical="center"/>
    </xf>
    <xf numFmtId="184" fontId="62" fillId="0" borderId="1" xfId="656" applyNumberFormat="1" applyFont="1" applyFill="1" applyBorder="1" applyAlignment="1">
      <alignment horizontal="center" vertical="center"/>
    </xf>
    <xf numFmtId="0" fontId="31" fillId="0" borderId="1" xfId="0" applyFont="1" applyFill="1" applyBorder="1"/>
    <xf numFmtId="0" fontId="46" fillId="8" borderId="5" xfId="0" applyFont="1" applyFill="1" applyBorder="1" applyAlignment="1">
      <alignment vertical="center" wrapText="1"/>
    </xf>
    <xf numFmtId="0" fontId="47" fillId="0" borderId="0" xfId="0" applyFont="1" applyBorder="1"/>
    <xf numFmtId="10" fontId="47" fillId="0" borderId="0" xfId="0" applyNumberFormat="1" applyFont="1" applyBorder="1"/>
    <xf numFmtId="0" fontId="47" fillId="0" borderId="0" xfId="0" applyFont="1" applyFill="1" applyBorder="1"/>
    <xf numFmtId="2" fontId="47" fillId="8" borderId="1" xfId="40" applyNumberFormat="1" applyFont="1" applyFill="1" applyBorder="1" applyAlignment="1">
      <alignment horizontal="center" vertical="center"/>
    </xf>
    <xf numFmtId="2" fontId="47" fillId="8" borderId="1" xfId="40" applyNumberFormat="1" applyFont="1" applyFill="1" applyBorder="1" applyAlignment="1">
      <alignment horizontal="center" vertical="center" wrapText="1"/>
    </xf>
    <xf numFmtId="0" fontId="160" fillId="62" borderId="1" xfId="40" applyFont="1" applyFill="1" applyBorder="1" applyAlignment="1">
      <alignment horizontal="center" vertical="center" wrapText="1"/>
    </xf>
    <xf numFmtId="0" fontId="160" fillId="64" borderId="1" xfId="40" applyFont="1" applyFill="1" applyBorder="1" applyAlignment="1">
      <alignment horizontal="center" vertical="center" wrapText="1"/>
    </xf>
    <xf numFmtId="0" fontId="160" fillId="60" borderId="1" xfId="40" applyFont="1" applyFill="1" applyBorder="1" applyAlignment="1">
      <alignment horizontal="center" vertical="center" wrapText="1"/>
    </xf>
    <xf numFmtId="43" fontId="34" fillId="0" borderId="1" xfId="656" applyFont="1" applyBorder="1" applyAlignment="1">
      <alignment horizontal="center"/>
    </xf>
    <xf numFmtId="0" fontId="161" fillId="5" borderId="16" xfId="657" applyFont="1" applyFill="1" applyBorder="1" applyAlignment="1">
      <alignment horizontal="center"/>
    </xf>
    <xf numFmtId="0" fontId="161" fillId="0" borderId="11" xfId="657" applyFont="1" applyFill="1" applyBorder="1" applyAlignment="1">
      <alignment horizontal="right" wrapText="1"/>
    </xf>
    <xf numFmtId="0" fontId="161" fillId="0" borderId="11" xfId="657" applyNumberFormat="1" applyFont="1" applyFill="1" applyBorder="1" applyAlignment="1">
      <alignment wrapText="1"/>
    </xf>
    <xf numFmtId="0" fontId="161" fillId="5" borderId="16" xfId="658" applyFont="1" applyFill="1" applyBorder="1" applyAlignment="1">
      <alignment horizontal="center"/>
    </xf>
    <xf numFmtId="0" fontId="161" fillId="0" borderId="11" xfId="658" applyFont="1" applyFill="1" applyBorder="1" applyAlignment="1">
      <alignment wrapText="1"/>
    </xf>
    <xf numFmtId="0" fontId="161" fillId="0" borderId="11" xfId="658" applyFont="1" applyFill="1" applyBorder="1" applyAlignment="1">
      <alignment horizontal="right" wrapText="1"/>
    </xf>
    <xf numFmtId="0" fontId="161" fillId="5" borderId="16" xfId="659" applyFont="1" applyFill="1" applyBorder="1" applyAlignment="1">
      <alignment horizontal="center"/>
    </xf>
    <xf numFmtId="0" fontId="161" fillId="0" borderId="11" xfId="659" applyFont="1" applyFill="1" applyBorder="1" applyAlignment="1">
      <alignment wrapText="1"/>
    </xf>
    <xf numFmtId="0" fontId="161" fillId="0" borderId="11" xfId="659" applyFont="1" applyFill="1" applyBorder="1" applyAlignment="1">
      <alignment horizontal="right" wrapText="1"/>
    </xf>
    <xf numFmtId="0" fontId="161" fillId="0" borderId="11" xfId="659" applyNumberFormat="1" applyFont="1" applyFill="1" applyBorder="1" applyAlignment="1">
      <alignment wrapText="1"/>
    </xf>
    <xf numFmtId="0" fontId="161" fillId="5" borderId="16" xfId="660" applyFont="1" applyFill="1" applyBorder="1" applyAlignment="1">
      <alignment horizontal="center"/>
    </xf>
    <xf numFmtId="0" fontId="161" fillId="0" borderId="11" xfId="660" applyFont="1" applyFill="1" applyBorder="1" applyAlignment="1">
      <alignment wrapText="1"/>
    </xf>
    <xf numFmtId="0" fontId="161" fillId="0" borderId="11" xfId="660" applyFont="1" applyFill="1" applyBorder="1" applyAlignment="1">
      <alignment horizontal="right" wrapText="1"/>
    </xf>
    <xf numFmtId="0" fontId="161" fillId="0" borderId="11" xfId="660" applyNumberFormat="1" applyFont="1" applyFill="1" applyBorder="1" applyAlignment="1">
      <alignment wrapText="1"/>
    </xf>
    <xf numFmtId="0" fontId="161" fillId="5" borderId="16" xfId="661" applyFont="1" applyFill="1" applyBorder="1" applyAlignment="1">
      <alignment horizontal="center"/>
    </xf>
    <xf numFmtId="0" fontId="161" fillId="0" borderId="11" xfId="661" applyFont="1" applyFill="1" applyBorder="1" applyAlignment="1">
      <alignment wrapText="1"/>
    </xf>
    <xf numFmtId="0" fontId="161" fillId="0" borderId="11" xfId="661" applyFont="1" applyFill="1" applyBorder="1" applyAlignment="1">
      <alignment horizontal="right" wrapText="1"/>
    </xf>
    <xf numFmtId="0" fontId="162" fillId="0" borderId="0" xfId="661"/>
    <xf numFmtId="0" fontId="31" fillId="0" borderId="0" xfId="0" applyFont="1" applyAlignment="1">
      <alignment horizontal="center" vertical="center"/>
    </xf>
    <xf numFmtId="3" fontId="64" fillId="72" borderId="1" xfId="0" applyNumberFormat="1" applyFont="1" applyFill="1" applyBorder="1" applyAlignment="1">
      <alignment horizontal="center" vertical="center" wrapText="1"/>
    </xf>
    <xf numFmtId="3" fontId="64" fillId="0" borderId="5" xfId="0" applyNumberFormat="1" applyFont="1" applyFill="1" applyBorder="1" applyAlignment="1">
      <alignment horizontal="center" vertical="center" wrapText="1"/>
    </xf>
    <xf numFmtId="3" fontId="64" fillId="0" borderId="12" xfId="0" applyNumberFormat="1" applyFont="1" applyFill="1" applyBorder="1" applyAlignment="1">
      <alignment horizontal="center" vertical="center"/>
    </xf>
    <xf numFmtId="3" fontId="64" fillId="0" borderId="35" xfId="0" applyNumberFormat="1" applyFont="1" applyFill="1" applyBorder="1" applyAlignment="1">
      <alignment horizontal="center" vertical="center" wrapText="1"/>
    </xf>
    <xf numFmtId="3" fontId="64" fillId="0" borderId="26" xfId="0" applyNumberFormat="1" applyFont="1" applyFill="1" applyBorder="1" applyAlignment="1">
      <alignment horizontal="center" vertical="center" wrapText="1"/>
    </xf>
    <xf numFmtId="3" fontId="106" fillId="0" borderId="5" xfId="0" applyNumberFormat="1" applyFont="1" applyFill="1" applyBorder="1" applyAlignment="1">
      <alignment horizontal="center" vertical="center" wrapText="1"/>
    </xf>
    <xf numFmtId="3" fontId="106" fillId="0" borderId="3" xfId="0" applyNumberFormat="1" applyFont="1" applyFill="1" applyBorder="1" applyAlignment="1">
      <alignment horizontal="center" vertical="center" wrapText="1"/>
    </xf>
    <xf numFmtId="3" fontId="106" fillId="0" borderId="1" xfId="0" applyNumberFormat="1" applyFont="1" applyFill="1" applyBorder="1" applyAlignment="1">
      <alignment horizontal="center" vertical="center" wrapText="1"/>
    </xf>
    <xf numFmtId="49" fontId="38" fillId="3" borderId="0" xfId="0" applyNumberFormat="1" applyFont="1" applyFill="1" applyBorder="1" applyAlignment="1">
      <alignment horizontal="right" vertical="center" wrapText="1"/>
    </xf>
    <xf numFmtId="3" fontId="64" fillId="0" borderId="1" xfId="0" applyNumberFormat="1" applyFont="1" applyFill="1" applyBorder="1" applyAlignment="1">
      <alignment horizontal="center" vertical="center" wrapText="1"/>
    </xf>
    <xf numFmtId="0" fontId="38" fillId="73" borderId="1" xfId="0" applyFont="1" applyFill="1" applyBorder="1" applyAlignment="1">
      <alignment horizontal="center" vertical="center"/>
    </xf>
    <xf numFmtId="0" fontId="34" fillId="0" borderId="32" xfId="0" applyFont="1" applyFill="1" applyBorder="1" applyAlignment="1">
      <alignment horizontal="center" vertical="center" wrapText="1"/>
    </xf>
    <xf numFmtId="0" fontId="34" fillId="0" borderId="0" xfId="0" applyFont="1" applyFill="1" applyBorder="1" applyAlignment="1">
      <alignment horizontal="center" vertical="center" wrapText="1"/>
    </xf>
    <xf numFmtId="3" fontId="64" fillId="0" borderId="6" xfId="0" applyNumberFormat="1" applyFont="1" applyFill="1" applyBorder="1" applyAlignment="1">
      <alignment horizontal="center" vertical="center" wrapText="1"/>
    </xf>
    <xf numFmtId="3" fontId="64" fillId="0" borderId="15" xfId="0" applyNumberFormat="1" applyFont="1" applyFill="1" applyBorder="1" applyAlignment="1">
      <alignment horizontal="center" vertical="center" wrapText="1"/>
    </xf>
    <xf numFmtId="3" fontId="64" fillId="0" borderId="12" xfId="0" applyNumberFormat="1" applyFont="1" applyFill="1" applyBorder="1" applyAlignment="1">
      <alignment horizontal="center" vertical="center" wrapText="1"/>
    </xf>
    <xf numFmtId="3" fontId="64" fillId="7" borderId="1" xfId="0" applyNumberFormat="1" applyFont="1" applyFill="1" applyBorder="1" applyAlignment="1">
      <alignment horizontal="center" vertical="center" wrapText="1"/>
    </xf>
    <xf numFmtId="3" fontId="64" fillId="0" borderId="17" xfId="0" applyNumberFormat="1" applyFont="1" applyFill="1" applyBorder="1" applyAlignment="1">
      <alignment horizontal="center" vertical="center"/>
    </xf>
    <xf numFmtId="0" fontId="46" fillId="8" borderId="1" xfId="0" applyFont="1" applyFill="1" applyBorder="1" applyAlignment="1">
      <alignment horizontal="center" vertical="center" wrapText="1"/>
    </xf>
    <xf numFmtId="0" fontId="61" fillId="19" borderId="1" xfId="0" applyFont="1" applyFill="1" applyBorder="1" applyAlignment="1">
      <alignment horizontal="center" vertical="center"/>
    </xf>
    <xf numFmtId="0" fontId="46" fillId="8" borderId="8" xfId="0" applyFont="1" applyFill="1" applyBorder="1" applyAlignment="1">
      <alignment horizontal="center" vertical="center"/>
    </xf>
    <xf numFmtId="0" fontId="46" fillId="8" borderId="64" xfId="0" applyFont="1" applyFill="1" applyBorder="1" applyAlignment="1">
      <alignment horizontal="center" vertical="center"/>
    </xf>
    <xf numFmtId="3" fontId="59" fillId="8" borderId="5" xfId="0" applyNumberFormat="1" applyFont="1" applyFill="1" applyBorder="1" applyAlignment="1">
      <alignment horizontal="center" vertical="center"/>
    </xf>
    <xf numFmtId="3" fontId="59" fillId="8" borderId="12" xfId="0" applyNumberFormat="1" applyFont="1" applyFill="1" applyBorder="1" applyAlignment="1">
      <alignment horizontal="center" vertical="center"/>
    </xf>
    <xf numFmtId="0" fontId="61" fillId="6" borderId="1" xfId="0" applyFont="1" applyFill="1" applyBorder="1" applyAlignment="1">
      <alignment horizontal="center" vertical="center"/>
    </xf>
    <xf numFmtId="2" fontId="66" fillId="0" borderId="15" xfId="40" applyNumberFormat="1" applyFont="1" applyFill="1" applyBorder="1" applyAlignment="1">
      <alignment horizontal="center" vertical="center"/>
    </xf>
    <xf numFmtId="2" fontId="66" fillId="0" borderId="27" xfId="40" applyNumberFormat="1" applyFont="1" applyFill="1" applyBorder="1" applyAlignment="1">
      <alignment horizontal="center" vertical="center"/>
    </xf>
    <xf numFmtId="2" fontId="66" fillId="0" borderId="1" xfId="40" applyNumberFormat="1" applyFont="1" applyFill="1" applyBorder="1" applyAlignment="1">
      <alignment horizontal="center" vertical="center"/>
    </xf>
    <xf numFmtId="2" fontId="66" fillId="0" borderId="22" xfId="40" applyNumberFormat="1" applyFont="1" applyFill="1" applyBorder="1" applyAlignment="1">
      <alignment horizontal="center" vertical="center"/>
    </xf>
    <xf numFmtId="2" fontId="66" fillId="0" borderId="26" xfId="40" applyNumberFormat="1" applyFont="1" applyFill="1" applyBorder="1" applyAlignment="1">
      <alignment horizontal="center" vertical="center" wrapText="1"/>
    </xf>
    <xf numFmtId="2" fontId="66" fillId="0" borderId="28" xfId="40" applyNumberFormat="1" applyFont="1" applyFill="1" applyBorder="1" applyAlignment="1">
      <alignment horizontal="center" vertical="center" wrapText="1"/>
    </xf>
    <xf numFmtId="0" fontId="132" fillId="0" borderId="31" xfId="40" applyFont="1" applyFill="1" applyBorder="1" applyAlignment="1">
      <alignment horizontal="center" vertical="center" wrapText="1"/>
    </xf>
    <xf numFmtId="0" fontId="132" fillId="0" borderId="38" xfId="40" applyFont="1" applyFill="1" applyBorder="1" applyAlignment="1">
      <alignment horizontal="center" vertical="center" wrapText="1"/>
    </xf>
    <xf numFmtId="0" fontId="132" fillId="0" borderId="76" xfId="40" applyFont="1" applyFill="1" applyBorder="1" applyAlignment="1">
      <alignment horizontal="center" vertical="center" wrapText="1"/>
    </xf>
    <xf numFmtId="17" fontId="34" fillId="0" borderId="0" xfId="0" applyNumberFormat="1" applyFont="1" applyBorder="1" applyAlignment="1">
      <alignment horizontal="center" vertical="center" wrapText="1"/>
    </xf>
    <xf numFmtId="17" fontId="34" fillId="0" borderId="0" xfId="0" applyNumberFormat="1" applyFont="1" applyBorder="1" applyAlignment="1">
      <alignment horizontal="center" wrapText="1"/>
    </xf>
    <xf numFmtId="17" fontId="38" fillId="3" borderId="5" xfId="0" applyNumberFormat="1" applyFont="1" applyFill="1" applyBorder="1" applyAlignment="1">
      <alignment horizontal="center" vertical="center" wrapText="1"/>
    </xf>
    <xf numFmtId="17" fontId="38" fillId="3" borderId="17" xfId="0" applyNumberFormat="1" applyFont="1" applyFill="1" applyBorder="1" applyAlignment="1">
      <alignment horizontal="center" vertical="center" wrapText="1"/>
    </xf>
    <xf numFmtId="0" fontId="62" fillId="0" borderId="66" xfId="40" applyFont="1" applyFill="1" applyBorder="1" applyAlignment="1">
      <alignment horizontal="center"/>
    </xf>
    <xf numFmtId="0" fontId="62" fillId="0" borderId="34" xfId="40" applyFont="1" applyFill="1" applyBorder="1" applyAlignment="1">
      <alignment horizontal="center"/>
    </xf>
    <xf numFmtId="0" fontId="62" fillId="0" borderId="7" xfId="40" applyFont="1" applyFill="1" applyBorder="1" applyAlignment="1">
      <alignment horizontal="center"/>
    </xf>
    <xf numFmtId="0" fontId="62" fillId="0" borderId="6" xfId="40" applyFont="1" applyFill="1" applyBorder="1" applyAlignment="1">
      <alignment horizontal="center"/>
    </xf>
    <xf numFmtId="0" fontId="62" fillId="0" borderId="35" xfId="40" applyFont="1" applyFill="1" applyBorder="1" applyAlignment="1">
      <alignment horizontal="center"/>
    </xf>
    <xf numFmtId="1" fontId="155" fillId="19" borderId="1" xfId="0" applyNumberFormat="1" applyFont="1" applyFill="1" applyBorder="1" applyAlignment="1">
      <alignment horizontal="center" vertical="center" shrinkToFit="1"/>
    </xf>
    <xf numFmtId="1" fontId="31" fillId="19" borderId="1" xfId="0" applyNumberFormat="1" applyFont="1" applyFill="1" applyBorder="1" applyAlignment="1">
      <alignment horizontal="center" vertical="center" shrinkToFit="1"/>
    </xf>
    <xf numFmtId="0" fontId="39" fillId="19" borderId="1" xfId="0" applyFont="1" applyFill="1" applyBorder="1" applyAlignment="1">
      <alignment horizontal="center" vertical="center"/>
    </xf>
    <xf numFmtId="0" fontId="132" fillId="0" borderId="44" xfId="40" applyFont="1" applyFill="1" applyBorder="1" applyAlignment="1">
      <alignment horizontal="center" vertical="center" wrapText="1"/>
    </xf>
    <xf numFmtId="0" fontId="132" fillId="0" borderId="75" xfId="40" applyFont="1" applyFill="1" applyBorder="1" applyAlignment="1">
      <alignment horizontal="center" vertical="center" wrapText="1"/>
    </xf>
    <xf numFmtId="17" fontId="34" fillId="0" borderId="0" xfId="0" applyNumberFormat="1" applyFont="1" applyBorder="1" applyAlignment="1">
      <alignment horizontal="center" vertical="center"/>
    </xf>
    <xf numFmtId="2" fontId="66" fillId="0" borderId="26" xfId="40" applyNumberFormat="1" applyFont="1" applyFill="1" applyBorder="1" applyAlignment="1">
      <alignment horizontal="center" vertical="center"/>
    </xf>
    <xf numFmtId="2" fontId="66" fillId="0" borderId="10" xfId="40" applyNumberFormat="1" applyFont="1" applyFill="1" applyBorder="1" applyAlignment="1">
      <alignment horizontal="center" vertical="center"/>
    </xf>
    <xf numFmtId="2" fontId="66" fillId="0" borderId="9" xfId="40" applyNumberFormat="1" applyFont="1" applyFill="1" applyBorder="1" applyAlignment="1">
      <alignment horizontal="right" vertical="center"/>
    </xf>
    <xf numFmtId="2" fontId="66" fillId="0" borderId="82" xfId="40" applyNumberFormat="1" applyFont="1" applyFill="1" applyBorder="1" applyAlignment="1">
      <alignment horizontal="right" vertical="center"/>
    </xf>
    <xf numFmtId="17" fontId="34" fillId="0" borderId="0" xfId="0" applyNumberFormat="1" applyFont="1" applyBorder="1" applyAlignment="1">
      <alignment horizontal="center"/>
    </xf>
    <xf numFmtId="0" fontId="62" fillId="0" borderId="40" xfId="40" applyFont="1" applyFill="1" applyBorder="1" applyAlignment="1">
      <alignment horizontal="center"/>
    </xf>
    <xf numFmtId="0" fontId="62" fillId="0" borderId="3" xfId="40" applyFont="1" applyFill="1" applyBorder="1" applyAlignment="1">
      <alignment horizontal="center"/>
    </xf>
    <xf numFmtId="0" fontId="39" fillId="19" borderId="32" xfId="0" applyFont="1" applyFill="1" applyBorder="1" applyAlignment="1">
      <alignment horizontal="center" vertical="center"/>
    </xf>
    <xf numFmtId="0" fontId="39" fillId="19" borderId="0" xfId="0" applyFont="1" applyFill="1" applyBorder="1" applyAlignment="1">
      <alignment horizontal="center" vertical="center"/>
    </xf>
    <xf numFmtId="0" fontId="58" fillId="74" borderId="72" xfId="0" applyFont="1" applyFill="1" applyBorder="1" applyAlignment="1">
      <alignment horizontal="center" vertical="center" wrapText="1" shrinkToFit="1"/>
    </xf>
    <xf numFmtId="0" fontId="58" fillId="74" borderId="65" xfId="0" applyFont="1" applyFill="1" applyBorder="1" applyAlignment="1">
      <alignment horizontal="center" vertical="center" wrapText="1" shrinkToFit="1"/>
    </xf>
    <xf numFmtId="0" fontId="58" fillId="74" borderId="49" xfId="0" applyFont="1" applyFill="1" applyBorder="1" applyAlignment="1">
      <alignment horizontal="center" vertical="center" wrapText="1" shrinkToFit="1"/>
    </xf>
    <xf numFmtId="0" fontId="58" fillId="74" borderId="50" xfId="0" applyFont="1" applyFill="1" applyBorder="1" applyAlignment="1">
      <alignment horizontal="center" vertical="center" wrapText="1" shrinkToFit="1"/>
    </xf>
    <xf numFmtId="0" fontId="58" fillId="74" borderId="80" xfId="0" applyFont="1" applyFill="1" applyBorder="1" applyAlignment="1">
      <alignment horizontal="center" vertical="center" wrapText="1" shrinkToFit="1"/>
    </xf>
    <xf numFmtId="0" fontId="58" fillId="14" borderId="6" xfId="0" applyFont="1" applyFill="1" applyBorder="1" applyAlignment="1">
      <alignment horizontal="center" vertical="center" wrapText="1" shrinkToFit="1"/>
    </xf>
    <xf numFmtId="0" fontId="58" fillId="14" borderId="34" xfId="0" applyFont="1" applyFill="1" applyBorder="1" applyAlignment="1">
      <alignment horizontal="center" vertical="center" wrapText="1" shrinkToFit="1"/>
    </xf>
    <xf numFmtId="0" fontId="58" fillId="14" borderId="35" xfId="0" applyFont="1" applyFill="1" applyBorder="1" applyAlignment="1">
      <alignment horizontal="center" vertical="center" wrapText="1" shrinkToFit="1"/>
    </xf>
    <xf numFmtId="0" fontId="58" fillId="19" borderId="6" xfId="0" applyFont="1" applyFill="1" applyBorder="1" applyAlignment="1">
      <alignment horizontal="center" vertical="center" wrapText="1" shrinkToFit="1"/>
    </xf>
    <xf numFmtId="0" fontId="58" fillId="19" borderId="34" xfId="0" applyFont="1" applyFill="1" applyBorder="1" applyAlignment="1">
      <alignment horizontal="center" vertical="center" wrapText="1" shrinkToFit="1"/>
    </xf>
    <xf numFmtId="0" fontId="58" fillId="19" borderId="35" xfId="0" applyFont="1" applyFill="1" applyBorder="1" applyAlignment="1">
      <alignment horizontal="center" vertical="center" wrapText="1" shrinkToFit="1"/>
    </xf>
    <xf numFmtId="0" fontId="58" fillId="62" borderId="6" xfId="0" applyFont="1" applyFill="1" applyBorder="1" applyAlignment="1">
      <alignment horizontal="center" vertical="center" wrapText="1" shrinkToFit="1"/>
    </xf>
    <xf numFmtId="0" fontId="58" fillId="62" borderId="34" xfId="0" applyFont="1" applyFill="1" applyBorder="1" applyAlignment="1">
      <alignment horizontal="center" vertical="center" wrapText="1" shrinkToFit="1"/>
    </xf>
    <xf numFmtId="0" fontId="58" fillId="62" borderId="35" xfId="0" applyFont="1" applyFill="1" applyBorder="1" applyAlignment="1">
      <alignment horizontal="center" vertical="center" wrapText="1" shrinkToFit="1"/>
    </xf>
    <xf numFmtId="0" fontId="58" fillId="69" borderId="29" xfId="0" applyFont="1" applyFill="1" applyBorder="1" applyAlignment="1">
      <alignment horizontal="center" vertical="center" wrapText="1" shrinkToFit="1"/>
    </xf>
    <xf numFmtId="0" fontId="58" fillId="69" borderId="30" xfId="0" applyFont="1" applyFill="1" applyBorder="1" applyAlignment="1">
      <alignment horizontal="center" vertical="center" wrapText="1" shrinkToFit="1"/>
    </xf>
    <xf numFmtId="0" fontId="58" fillId="6" borderId="24" xfId="0" applyFont="1" applyFill="1" applyBorder="1" applyAlignment="1">
      <alignment horizontal="center" vertical="center" wrapText="1" shrinkToFit="1"/>
    </xf>
    <xf numFmtId="0" fontId="58" fillId="6" borderId="25" xfId="0" applyFont="1" applyFill="1" applyBorder="1" applyAlignment="1">
      <alignment horizontal="center" vertical="center" wrapText="1" shrinkToFit="1"/>
    </xf>
    <xf numFmtId="1" fontId="31" fillId="19" borderId="32" xfId="0" applyNumberFormat="1" applyFont="1" applyFill="1" applyBorder="1" applyAlignment="1">
      <alignment horizontal="center" vertical="center" shrinkToFit="1"/>
    </xf>
    <xf numFmtId="1" fontId="31" fillId="19" borderId="0" xfId="0" applyNumberFormat="1" applyFont="1" applyFill="1" applyBorder="1" applyAlignment="1">
      <alignment horizontal="center" vertical="center" shrinkToFit="1"/>
    </xf>
    <xf numFmtId="0" fontId="59" fillId="3" borderId="1" xfId="0" applyFont="1" applyFill="1" applyBorder="1" applyAlignment="1">
      <alignment horizontal="center" vertical="center"/>
    </xf>
    <xf numFmtId="0" fontId="58" fillId="12" borderId="6" xfId="0" applyFont="1" applyFill="1" applyBorder="1" applyAlignment="1">
      <alignment horizontal="center" vertical="center" wrapText="1" shrinkToFit="1"/>
    </xf>
    <xf numFmtId="0" fontId="58" fillId="12" borderId="34" xfId="0" applyFont="1" applyFill="1" applyBorder="1" applyAlignment="1">
      <alignment horizontal="center" vertical="center" wrapText="1" shrinkToFit="1"/>
    </xf>
    <xf numFmtId="0" fontId="58" fillId="12" borderId="35" xfId="0" applyFont="1" applyFill="1" applyBorder="1" applyAlignment="1">
      <alignment horizontal="center" vertical="center" wrapText="1" shrinkToFit="1"/>
    </xf>
    <xf numFmtId="0" fontId="56" fillId="8" borderId="5" xfId="0" applyFont="1" applyFill="1" applyBorder="1" applyAlignment="1">
      <alignment horizontal="center" vertical="center"/>
    </xf>
    <xf numFmtId="0" fontId="58" fillId="13" borderId="6" xfId="0" applyFont="1" applyFill="1" applyBorder="1" applyAlignment="1">
      <alignment horizontal="center" vertical="center" wrapText="1" shrinkToFit="1"/>
    </xf>
    <xf numFmtId="0" fontId="58" fillId="13" borderId="34" xfId="0" applyFont="1" applyFill="1" applyBorder="1" applyAlignment="1">
      <alignment horizontal="center" vertical="center" wrapText="1" shrinkToFit="1"/>
    </xf>
    <xf numFmtId="0" fontId="58" fillId="13" borderId="35" xfId="0" applyFont="1" applyFill="1" applyBorder="1" applyAlignment="1">
      <alignment horizontal="center" vertical="center" wrapText="1" shrinkToFit="1"/>
    </xf>
    <xf numFmtId="0" fontId="59" fillId="8" borderId="1" xfId="0" applyFont="1" applyFill="1" applyBorder="1" applyAlignment="1">
      <alignment horizontal="center" vertical="center"/>
    </xf>
    <xf numFmtId="0" fontId="77" fillId="0" borderId="5" xfId="0" applyFont="1" applyBorder="1" applyAlignment="1">
      <alignment horizontal="center" vertical="center"/>
    </xf>
    <xf numFmtId="0" fontId="77" fillId="0" borderId="12" xfId="0" applyFont="1" applyBorder="1" applyAlignment="1">
      <alignment horizontal="center" vertical="center"/>
    </xf>
    <xf numFmtId="0" fontId="34" fillId="0" borderId="1" xfId="0" applyFont="1" applyBorder="1" applyAlignment="1">
      <alignment horizontal="center" vertical="center"/>
    </xf>
    <xf numFmtId="17" fontId="44" fillId="0" borderId="1" xfId="0" applyNumberFormat="1" applyFont="1" applyFill="1" applyBorder="1" applyAlignment="1">
      <alignment horizontal="center" vertical="center" wrapText="1" shrinkToFit="1"/>
    </xf>
    <xf numFmtId="0" fontId="31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17" fontId="44" fillId="19" borderId="1" xfId="0" applyNumberFormat="1" applyFont="1" applyFill="1" applyBorder="1" applyAlignment="1">
      <alignment horizontal="center" vertical="center" wrapText="1" shrinkToFit="1"/>
    </xf>
    <xf numFmtId="17" fontId="152" fillId="19" borderId="12" xfId="0" applyNumberFormat="1" applyFont="1" applyFill="1" applyBorder="1" applyAlignment="1">
      <alignment horizontal="center" vertical="center" wrapText="1" shrinkToFit="1"/>
    </xf>
    <xf numFmtId="17" fontId="44" fillId="19" borderId="12" xfId="0" applyNumberFormat="1" applyFont="1" applyFill="1" applyBorder="1" applyAlignment="1">
      <alignment horizontal="center" vertical="center" wrapText="1" shrinkToFit="1"/>
    </xf>
    <xf numFmtId="0" fontId="58" fillId="13" borderId="7" xfId="0" applyFont="1" applyFill="1" applyBorder="1" applyAlignment="1">
      <alignment horizontal="center" vertical="center" wrapText="1" shrinkToFit="1"/>
    </xf>
    <xf numFmtId="0" fontId="58" fillId="7" borderId="66" xfId="0" applyFont="1" applyFill="1" applyBorder="1" applyAlignment="1">
      <alignment horizontal="center" vertical="center" wrapText="1" shrinkToFit="1"/>
    </xf>
    <xf numFmtId="0" fontId="58" fillId="7" borderId="34" xfId="0" applyFont="1" applyFill="1" applyBorder="1" applyAlignment="1">
      <alignment horizontal="center" vertical="center" wrapText="1" shrinkToFit="1"/>
    </xf>
    <xf numFmtId="0" fontId="58" fillId="7" borderId="7" xfId="0" applyFont="1" applyFill="1" applyBorder="1" applyAlignment="1">
      <alignment horizontal="center" vertical="center" wrapText="1" shrinkToFit="1"/>
    </xf>
    <xf numFmtId="0" fontId="46" fillId="68" borderId="17" xfId="0" applyFont="1" applyFill="1" applyBorder="1" applyAlignment="1">
      <alignment horizontal="center" vertical="center" wrapText="1"/>
    </xf>
    <xf numFmtId="0" fontId="46" fillId="68" borderId="12" xfId="0" applyFont="1" applyFill="1" applyBorder="1" applyAlignment="1">
      <alignment horizontal="center" vertical="center" wrapText="1"/>
    </xf>
    <xf numFmtId="0" fontId="39" fillId="0" borderId="5" xfId="0" applyFont="1" applyBorder="1" applyAlignment="1">
      <alignment horizontal="center" vertical="center"/>
    </xf>
    <xf numFmtId="0" fontId="39" fillId="0" borderId="12" xfId="0" applyFont="1" applyBorder="1" applyAlignment="1">
      <alignment horizontal="center" vertical="center"/>
    </xf>
    <xf numFmtId="0" fontId="58" fillId="6" borderId="29" xfId="0" applyFont="1" applyFill="1" applyBorder="1" applyAlignment="1">
      <alignment horizontal="center" vertical="center" wrapText="1" shrinkToFit="1"/>
    </xf>
    <xf numFmtId="0" fontId="58" fillId="6" borderId="30" xfId="0" applyFont="1" applyFill="1" applyBorder="1" applyAlignment="1">
      <alignment horizontal="center" vertical="center" wrapText="1" shrinkToFit="1"/>
    </xf>
    <xf numFmtId="0" fontId="58" fillId="6" borderId="31" xfId="0" applyFont="1" applyFill="1" applyBorder="1" applyAlignment="1">
      <alignment horizontal="center" vertical="center" wrapText="1" shrinkToFit="1"/>
    </xf>
    <xf numFmtId="0" fontId="58" fillId="6" borderId="72" xfId="0" applyFont="1" applyFill="1" applyBorder="1" applyAlignment="1">
      <alignment horizontal="center" vertical="center" wrapText="1" shrinkToFit="1"/>
    </xf>
    <xf numFmtId="0" fontId="58" fillId="6" borderId="73" xfId="0" applyFont="1" applyFill="1" applyBorder="1" applyAlignment="1">
      <alignment horizontal="center" vertical="center" wrapText="1" shrinkToFit="1"/>
    </xf>
    <xf numFmtId="0" fontId="58" fillId="6" borderId="65" xfId="0" applyFont="1" applyFill="1" applyBorder="1" applyAlignment="1">
      <alignment horizontal="center" vertical="center" wrapText="1" shrinkToFit="1"/>
    </xf>
    <xf numFmtId="0" fontId="46" fillId="8" borderId="72" xfId="631" applyFont="1" applyFill="1" applyBorder="1" applyAlignment="1">
      <alignment horizontal="center" vertical="center"/>
    </xf>
    <xf numFmtId="0" fontId="46" fillId="8" borderId="73" xfId="631" applyFont="1" applyFill="1" applyBorder="1" applyAlignment="1">
      <alignment horizontal="center" vertical="center"/>
    </xf>
    <xf numFmtId="0" fontId="46" fillId="8" borderId="65" xfId="631" applyFont="1" applyFill="1" applyBorder="1" applyAlignment="1">
      <alignment horizontal="center" vertical="center"/>
    </xf>
    <xf numFmtId="0" fontId="36" fillId="0" borderId="5" xfId="631" applyFont="1" applyFill="1" applyBorder="1" applyAlignment="1">
      <alignment horizontal="center" vertical="center"/>
    </xf>
    <xf numFmtId="180" fontId="46" fillId="8" borderId="29" xfId="631" applyNumberFormat="1" applyFont="1" applyFill="1" applyBorder="1" applyAlignment="1">
      <alignment horizontal="center" vertical="center" wrapText="1" shrinkToFit="1"/>
    </xf>
    <xf numFmtId="180" fontId="46" fillId="8" borderId="30" xfId="631" applyNumberFormat="1" applyFont="1" applyFill="1" applyBorder="1" applyAlignment="1">
      <alignment horizontal="center" vertical="center" wrapText="1" shrinkToFit="1"/>
    </xf>
    <xf numFmtId="180" fontId="46" fillId="8" borderId="31" xfId="631" applyNumberFormat="1" applyFont="1" applyFill="1" applyBorder="1" applyAlignment="1">
      <alignment horizontal="center" vertical="center" wrapText="1" shrinkToFit="1"/>
    </xf>
    <xf numFmtId="0" fontId="31" fillId="0" borderId="0" xfId="0" applyFont="1" applyAlignment="1">
      <alignment horizontal="center" vertical="center" wrapText="1"/>
    </xf>
    <xf numFmtId="49" fontId="34" fillId="0" borderId="13" xfId="0" applyNumberFormat="1" applyFont="1" applyBorder="1" applyAlignment="1">
      <alignment horizontal="center" wrapText="1"/>
    </xf>
    <xf numFmtId="0" fontId="34" fillId="0" borderId="0" xfId="0" applyFont="1" applyAlignment="1">
      <alignment horizontal="center" vertical="center" wrapText="1"/>
    </xf>
    <xf numFmtId="0" fontId="59" fillId="9" borderId="24" xfId="0" applyFont="1" applyFill="1" applyBorder="1" applyAlignment="1">
      <alignment horizontal="center" vertical="center"/>
    </xf>
    <xf numFmtId="0" fontId="59" fillId="9" borderId="25" xfId="0" applyFont="1" applyFill="1" applyBorder="1" applyAlignment="1">
      <alignment horizontal="center" vertical="center"/>
    </xf>
    <xf numFmtId="0" fontId="59" fillId="9" borderId="20" xfId="0" applyFont="1" applyFill="1" applyBorder="1" applyAlignment="1">
      <alignment horizontal="center" vertical="center"/>
    </xf>
    <xf numFmtId="0" fontId="101" fillId="3" borderId="0" xfId="14" applyFont="1" applyFill="1" applyAlignment="1">
      <alignment horizontal="center"/>
    </xf>
    <xf numFmtId="0" fontId="76" fillId="3" borderId="0" xfId="14" applyFont="1" applyFill="1" applyAlignment="1">
      <alignment horizontal="center"/>
    </xf>
    <xf numFmtId="0" fontId="107" fillId="0" borderId="24" xfId="14" applyFont="1" applyFill="1" applyBorder="1" applyAlignment="1">
      <alignment horizontal="center" vertical="center" wrapText="1"/>
    </xf>
    <xf numFmtId="0" fontId="107" fillId="0" borderId="25" xfId="14" applyFont="1" applyFill="1" applyBorder="1" applyAlignment="1">
      <alignment horizontal="center" vertical="center" wrapText="1"/>
    </xf>
    <xf numFmtId="0" fontId="107" fillId="0" borderId="20" xfId="14" applyFont="1" applyFill="1" applyBorder="1" applyAlignment="1">
      <alignment horizontal="center" vertical="center" wrapText="1"/>
    </xf>
    <xf numFmtId="0" fontId="107" fillId="0" borderId="44" xfId="14" applyFont="1" applyFill="1" applyBorder="1" applyAlignment="1">
      <alignment horizontal="center" vertical="center" wrapText="1"/>
    </xf>
    <xf numFmtId="0" fontId="107" fillId="0" borderId="75" xfId="14" applyFont="1" applyFill="1" applyBorder="1" applyAlignment="1">
      <alignment horizontal="center" vertical="center" wrapText="1"/>
    </xf>
    <xf numFmtId="0" fontId="75" fillId="3" borderId="0" xfId="14" applyFont="1" applyFill="1" applyAlignment="1">
      <alignment horizontal="center"/>
    </xf>
    <xf numFmtId="17" fontId="75" fillId="3" borderId="0" xfId="14" applyNumberFormat="1" applyFont="1" applyFill="1" applyAlignment="1">
      <alignment horizontal="center" vertical="center"/>
    </xf>
    <xf numFmtId="3" fontId="106" fillId="0" borderId="14" xfId="0" applyNumberFormat="1" applyFont="1" applyFill="1" applyBorder="1" applyAlignment="1">
      <alignment horizontal="center" vertical="center" wrapText="1"/>
    </xf>
    <xf numFmtId="3" fontId="106" fillId="0" borderId="0" xfId="0" applyNumberFormat="1" applyFont="1" applyFill="1" applyBorder="1" applyAlignment="1">
      <alignment horizontal="center" vertical="center" wrapText="1"/>
    </xf>
    <xf numFmtId="3" fontId="106" fillId="0" borderId="13" xfId="0" applyNumberFormat="1" applyFont="1" applyFill="1" applyBorder="1" applyAlignment="1">
      <alignment horizontal="center" vertical="center" wrapText="1"/>
    </xf>
    <xf numFmtId="0" fontId="107" fillId="0" borderId="5" xfId="14" applyFont="1" applyFill="1" applyBorder="1" applyAlignment="1">
      <alignment horizontal="center" vertical="center" wrapText="1"/>
    </xf>
    <xf numFmtId="0" fontId="107" fillId="0" borderId="8" xfId="14" applyFont="1" applyFill="1" applyBorder="1" applyAlignment="1">
      <alignment horizontal="center" vertical="center" wrapText="1"/>
    </xf>
    <xf numFmtId="0" fontId="102" fillId="0" borderId="13" xfId="14" applyFont="1" applyBorder="1" applyAlignment="1">
      <alignment horizontal="center" vertical="center" wrapText="1"/>
    </xf>
    <xf numFmtId="3" fontId="50" fillId="8" borderId="1" xfId="0" applyNumberFormat="1" applyFont="1" applyFill="1" applyBorder="1" applyAlignment="1">
      <alignment horizontal="center" vertical="center" wrapText="1"/>
    </xf>
    <xf numFmtId="0" fontId="107" fillId="64" borderId="2" xfId="14" applyFont="1" applyFill="1" applyBorder="1" applyAlignment="1">
      <alignment horizontal="center" vertical="center" wrapText="1"/>
    </xf>
    <xf numFmtId="0" fontId="107" fillId="64" borderId="4" xfId="14" applyFont="1" applyFill="1" applyBorder="1" applyAlignment="1">
      <alignment horizontal="center" vertical="center" wrapText="1"/>
    </xf>
    <xf numFmtId="0" fontId="107" fillId="64" borderId="3" xfId="14" applyFont="1" applyFill="1" applyBorder="1" applyAlignment="1">
      <alignment horizontal="center" vertical="center" wrapText="1"/>
    </xf>
    <xf numFmtId="3" fontId="38" fillId="64" borderId="8" xfId="568" applyNumberFormat="1" applyFont="1" applyFill="1" applyBorder="1" applyAlignment="1" applyProtection="1">
      <alignment horizontal="center" vertical="center"/>
    </xf>
    <xf numFmtId="3" fontId="38" fillId="64" borderId="14" xfId="568" applyNumberFormat="1" applyFont="1" applyFill="1" applyBorder="1" applyAlignment="1" applyProtection="1">
      <alignment horizontal="center" vertical="center"/>
    </xf>
    <xf numFmtId="3" fontId="38" fillId="64" borderId="64" xfId="568" applyNumberFormat="1" applyFont="1" applyFill="1" applyBorder="1" applyAlignment="1" applyProtection="1">
      <alignment horizontal="center" vertical="center"/>
    </xf>
    <xf numFmtId="3" fontId="38" fillId="64" borderId="19" xfId="568" applyNumberFormat="1" applyFont="1" applyFill="1" applyBorder="1" applyAlignment="1" applyProtection="1">
      <alignment horizontal="center" vertical="center"/>
    </xf>
    <xf numFmtId="3" fontId="38" fillId="64" borderId="13" xfId="568" applyNumberFormat="1" applyFont="1" applyFill="1" applyBorder="1" applyAlignment="1" applyProtection="1">
      <alignment horizontal="center" vertical="center"/>
    </xf>
    <xf numFmtId="3" fontId="38" fillId="64" borderId="18" xfId="568" applyNumberFormat="1" applyFont="1" applyFill="1" applyBorder="1" applyAlignment="1" applyProtection="1">
      <alignment horizontal="center" vertical="center"/>
    </xf>
    <xf numFmtId="0" fontId="38" fillId="64" borderId="2" xfId="568" applyFont="1" applyFill="1" applyBorder="1" applyAlignment="1">
      <alignment horizontal="center" vertical="center"/>
    </xf>
    <xf numFmtId="0" fontId="38" fillId="64" borderId="4" xfId="568" applyFont="1" applyFill="1" applyBorder="1" applyAlignment="1">
      <alignment horizontal="center" vertical="center"/>
    </xf>
    <xf numFmtId="0" fontId="107" fillId="64" borderId="1" xfId="14" applyFont="1" applyFill="1" applyBorder="1" applyAlignment="1">
      <alignment horizontal="center" vertical="center" wrapText="1"/>
    </xf>
    <xf numFmtId="2" fontId="49" fillId="8" borderId="1" xfId="40" applyNumberFormat="1" applyFont="1" applyFill="1" applyBorder="1" applyAlignment="1">
      <alignment horizontal="left" vertical="center"/>
    </xf>
    <xf numFmtId="0" fontId="74" fillId="10" borderId="1" xfId="40" applyFont="1" applyFill="1" applyBorder="1" applyAlignment="1">
      <alignment horizontal="center" vertical="center" wrapText="1"/>
    </xf>
    <xf numFmtId="17" fontId="39" fillId="0" borderId="0" xfId="0" applyNumberFormat="1" applyFont="1" applyBorder="1" applyAlignment="1">
      <alignment horizontal="center" vertical="center" wrapText="1"/>
    </xf>
    <xf numFmtId="0" fontId="35" fillId="63" borderId="5" xfId="40" applyFont="1" applyFill="1" applyBorder="1" applyAlignment="1">
      <alignment horizontal="left" vertical="center" wrapText="1"/>
    </xf>
    <xf numFmtId="0" fontId="35" fillId="63" borderId="17" xfId="40" applyFont="1" applyFill="1" applyBorder="1" applyAlignment="1">
      <alignment horizontal="left" vertical="center" wrapText="1"/>
    </xf>
    <xf numFmtId="0" fontId="35" fillId="63" borderId="12" xfId="40" applyFont="1" applyFill="1" applyBorder="1" applyAlignment="1">
      <alignment horizontal="left" vertical="center" wrapText="1"/>
    </xf>
    <xf numFmtId="0" fontId="52" fillId="16" borderId="5" xfId="40" applyFont="1" applyFill="1" applyBorder="1" applyAlignment="1">
      <alignment horizontal="left" vertical="center" wrapText="1"/>
    </xf>
    <xf numFmtId="0" fontId="52" fillId="16" borderId="17" xfId="40" applyFont="1" applyFill="1" applyBorder="1" applyAlignment="1">
      <alignment horizontal="left" vertical="center" wrapText="1"/>
    </xf>
    <xf numFmtId="0" fontId="52" fillId="16" borderId="12" xfId="40" applyFont="1" applyFill="1" applyBorder="1" applyAlignment="1">
      <alignment horizontal="left" vertical="center" wrapText="1"/>
    </xf>
    <xf numFmtId="2" fontId="49" fillId="8" borderId="5" xfId="40" applyNumberFormat="1" applyFont="1" applyFill="1" applyBorder="1" applyAlignment="1">
      <alignment horizontal="left" vertical="center"/>
    </xf>
    <xf numFmtId="2" fontId="49" fillId="8" borderId="17" xfId="40" applyNumberFormat="1" applyFont="1" applyFill="1" applyBorder="1" applyAlignment="1">
      <alignment horizontal="left" vertical="center"/>
    </xf>
    <xf numFmtId="2" fontId="49" fillId="8" borderId="12" xfId="40" applyNumberFormat="1" applyFont="1" applyFill="1" applyBorder="1" applyAlignment="1">
      <alignment horizontal="left" vertical="center"/>
    </xf>
    <xf numFmtId="181" fontId="144" fillId="0" borderId="0" xfId="0" applyNumberFormat="1" applyFont="1" applyBorder="1" applyAlignment="1" applyProtection="1">
      <alignment horizontal="right" vertical="top" wrapText="1" readingOrder="1"/>
      <protection locked="0"/>
    </xf>
    <xf numFmtId="0" fontId="0" fillId="0" borderId="0" xfId="0" applyBorder="1" applyAlignment="1" applyProtection="1">
      <alignment vertical="top" wrapText="1"/>
      <protection locked="0"/>
    </xf>
    <xf numFmtId="0" fontId="0" fillId="0" borderId="0" xfId="0" applyFill="1" applyAlignment="1" applyProtection="1">
      <alignment vertical="top" wrapText="1"/>
      <protection locked="0"/>
    </xf>
    <xf numFmtId="0" fontId="0" fillId="0" borderId="0" xfId="0" applyFill="1"/>
    <xf numFmtId="0" fontId="115" fillId="0" borderId="0" xfId="0" applyFont="1" applyAlignment="1" applyProtection="1">
      <alignment horizontal="center" vertical="center" wrapText="1" readingOrder="1"/>
      <protection locked="0"/>
    </xf>
    <xf numFmtId="0" fontId="33" fillId="0" borderId="0" xfId="0" applyFont="1" applyBorder="1" applyAlignment="1" applyProtection="1">
      <alignment vertical="top" wrapText="1" readingOrder="1"/>
      <protection locked="0"/>
    </xf>
  </cellXfs>
  <cellStyles count="662">
    <cellStyle name="#.##0,00" xfId="43"/>
    <cellStyle name="_CONTRATACION_ANTIOQUIA_14122009" xfId="1"/>
    <cellStyle name="_Estadistica_28042010" xfId="2"/>
    <cellStyle name="_ESTADISTICAS DE AGOSTO DE 2009" xfId="3"/>
    <cellStyle name="‡" xfId="580"/>
    <cellStyle name="20% - Accent1" xfId="44"/>
    <cellStyle name="20% - Accent1 2" xfId="581"/>
    <cellStyle name="20% - Accent2" xfId="45"/>
    <cellStyle name="20% - Accent2 2" xfId="582"/>
    <cellStyle name="20% - Accent3" xfId="46"/>
    <cellStyle name="20% - Accent3 2" xfId="583"/>
    <cellStyle name="20% - Accent4" xfId="47"/>
    <cellStyle name="20% - Accent4 2" xfId="584"/>
    <cellStyle name="20% - Accent5" xfId="48"/>
    <cellStyle name="20% - Accent5 2" xfId="585"/>
    <cellStyle name="20% - Accent6" xfId="49"/>
    <cellStyle name="20% - Accent6 2" xfId="586"/>
    <cellStyle name="20% - Énfasis1 2" xfId="50"/>
    <cellStyle name="20% - Énfasis1 3" xfId="51"/>
    <cellStyle name="20% - Énfasis1 4" xfId="52"/>
    <cellStyle name="20% - Énfasis2 2" xfId="53"/>
    <cellStyle name="20% - Énfasis2 3" xfId="54"/>
    <cellStyle name="20% - Énfasis2 4" xfId="55"/>
    <cellStyle name="20% - Énfasis3 2" xfId="56"/>
    <cellStyle name="20% - Énfasis3 3" xfId="57"/>
    <cellStyle name="20% - Énfasis3 4" xfId="58"/>
    <cellStyle name="20% - Énfasis4 2" xfId="59"/>
    <cellStyle name="20% - Énfasis4 3" xfId="60"/>
    <cellStyle name="20% - Énfasis4 4" xfId="61"/>
    <cellStyle name="20% - Énfasis5 2" xfId="62"/>
    <cellStyle name="20% - Énfasis5 3" xfId="63"/>
    <cellStyle name="20% - Énfasis6 2" xfId="64"/>
    <cellStyle name="20% - Énfasis6 3" xfId="65"/>
    <cellStyle name="20% - Énfasis6 4" xfId="66"/>
    <cellStyle name="40% - Accent1" xfId="67"/>
    <cellStyle name="40% - Accent1 2" xfId="587"/>
    <cellStyle name="40% - Accent2" xfId="68"/>
    <cellStyle name="40% - Accent2 2" xfId="588"/>
    <cellStyle name="40% - Accent3" xfId="69"/>
    <cellStyle name="40% - Accent3 2" xfId="589"/>
    <cellStyle name="40% - Accent4" xfId="70"/>
    <cellStyle name="40% - Accent4 2" xfId="590"/>
    <cellStyle name="40% - Accent5" xfId="71"/>
    <cellStyle name="40% - Accent5 2" xfId="591"/>
    <cellStyle name="40% - Accent6" xfId="72"/>
    <cellStyle name="40% - Accent6 2" xfId="592"/>
    <cellStyle name="40% - Énfasis1 2" xfId="73"/>
    <cellStyle name="40% - Énfasis1 3" xfId="74"/>
    <cellStyle name="40% - Énfasis1 4" xfId="75"/>
    <cellStyle name="40% - Énfasis2 2" xfId="76"/>
    <cellStyle name="40% - Énfasis2 3" xfId="77"/>
    <cellStyle name="40% - Énfasis3 2" xfId="78"/>
    <cellStyle name="40% - Énfasis3 3" xfId="79"/>
    <cellStyle name="40% - Énfasis3 4" xfId="80"/>
    <cellStyle name="40% - Énfasis4 2" xfId="81"/>
    <cellStyle name="40% - Énfasis4 3" xfId="82"/>
    <cellStyle name="40% - Énfasis4 4" xfId="83"/>
    <cellStyle name="40% - Énfasis5 2" xfId="84"/>
    <cellStyle name="40% - Énfasis5 3" xfId="85"/>
    <cellStyle name="40% - Énfasis5 4" xfId="86"/>
    <cellStyle name="40% - Énfasis6 2" xfId="87"/>
    <cellStyle name="40% - Énfasis6 3" xfId="88"/>
    <cellStyle name="40% - Énfasis6 4" xfId="89"/>
    <cellStyle name="60% - Accent1" xfId="90"/>
    <cellStyle name="60% - Accent2" xfId="91"/>
    <cellStyle name="60% - Accent3" xfId="92"/>
    <cellStyle name="60% - Accent4" xfId="93"/>
    <cellStyle name="60% - Accent5" xfId="94"/>
    <cellStyle name="60% - Accent6" xfId="95"/>
    <cellStyle name="60% - Énfasis1 2" xfId="96"/>
    <cellStyle name="60% - Énfasis2 2" xfId="97"/>
    <cellStyle name="60% - Énfasis3 2" xfId="98"/>
    <cellStyle name="60% - Énfasis4 2" xfId="99"/>
    <cellStyle name="60% - Énfasis5 2" xfId="100"/>
    <cellStyle name="60% - Énfasis6 2" xfId="101"/>
    <cellStyle name="Accent1" xfId="102"/>
    <cellStyle name="Accent2" xfId="103"/>
    <cellStyle name="Accent3" xfId="104"/>
    <cellStyle name="Accent4" xfId="105"/>
    <cellStyle name="Accent5" xfId="106"/>
    <cellStyle name="Accent6" xfId="107"/>
    <cellStyle name="Bad" xfId="108"/>
    <cellStyle name="Buena 2" xfId="109"/>
    <cellStyle name="Calculation" xfId="110"/>
    <cellStyle name="Cálculo 2" xfId="111"/>
    <cellStyle name="Celda de comprobación 2" xfId="112"/>
    <cellStyle name="Celda vinculada 2" xfId="113"/>
    <cellStyle name="Check Cell" xfId="114"/>
    <cellStyle name="Encabezado 4 2" xfId="115"/>
    <cellStyle name="Énfasis1 2" xfId="116"/>
    <cellStyle name="Énfasis2 2" xfId="117"/>
    <cellStyle name="Énfasis3 2" xfId="118"/>
    <cellStyle name="Énfasis4 2" xfId="119"/>
    <cellStyle name="Énfasis5 2" xfId="120"/>
    <cellStyle name="Énfasis6 2" xfId="121"/>
    <cellStyle name="Entrada 2" xfId="122"/>
    <cellStyle name="Estilo 1" xfId="4"/>
    <cellStyle name="Estilo 1 2" xfId="23"/>
    <cellStyle name="Euro" xfId="5"/>
    <cellStyle name="Euro 2" xfId="123"/>
    <cellStyle name="Euro 2 2" xfId="593"/>
    <cellStyle name="Euro 2 3" xfId="594"/>
    <cellStyle name="Euro 3" xfId="595"/>
    <cellStyle name="Explanatory Text" xfId="124"/>
    <cellStyle name="Good" xfId="125"/>
    <cellStyle name="Heading 1" xfId="126"/>
    <cellStyle name="Heading 2" xfId="127"/>
    <cellStyle name="Heading 3" xfId="128"/>
    <cellStyle name="Heading 4" xfId="129"/>
    <cellStyle name="Incorrecto 2" xfId="130"/>
    <cellStyle name="Input" xfId="131"/>
    <cellStyle name="Linked Cell" xfId="132"/>
    <cellStyle name="Millares" xfId="656" builtinId="3"/>
    <cellStyle name="Millares 10" xfId="596"/>
    <cellStyle name="Millares 11" xfId="597"/>
    <cellStyle name="Millares 16" xfId="598"/>
    <cellStyle name="Millares 17" xfId="599"/>
    <cellStyle name="Millares 18" xfId="600"/>
    <cellStyle name="Millares 19" xfId="601"/>
    <cellStyle name="Millares 2" xfId="9"/>
    <cellStyle name="Millares 2 10" xfId="133"/>
    <cellStyle name="Millares 2 11" xfId="134"/>
    <cellStyle name="Millares 2 12" xfId="135"/>
    <cellStyle name="Millares 2 13" xfId="136"/>
    <cellStyle name="Millares 2 14" xfId="137"/>
    <cellStyle name="Millares 2 15" xfId="138"/>
    <cellStyle name="Millares 2 16" xfId="139"/>
    <cellStyle name="Millares 2 17" xfId="140"/>
    <cellStyle name="Millares 2 18" xfId="141"/>
    <cellStyle name="Millares 2 19" xfId="142"/>
    <cellStyle name="Millares 2 2" xfId="143"/>
    <cellStyle name="Millares 2 2 2" xfId="602"/>
    <cellStyle name="Millares 2 20" xfId="144"/>
    <cellStyle name="Millares 2 21" xfId="145"/>
    <cellStyle name="Millares 2 22" xfId="146"/>
    <cellStyle name="Millares 2 23" xfId="147"/>
    <cellStyle name="Millares 2 24" xfId="148"/>
    <cellStyle name="Millares 2 25" xfId="149"/>
    <cellStyle name="Millares 2 26" xfId="150"/>
    <cellStyle name="Millares 2 3" xfId="151"/>
    <cellStyle name="Millares 2 4" xfId="152"/>
    <cellStyle name="Millares 2 5" xfId="153"/>
    <cellStyle name="Millares 2 6" xfId="154"/>
    <cellStyle name="Millares 2 7" xfId="155"/>
    <cellStyle name="Millares 2 8" xfId="156"/>
    <cellStyle name="Millares 2 9" xfId="157"/>
    <cellStyle name="Millares 2_COMPARATIVO FACTURACION 2011 CORREGIDO" xfId="158"/>
    <cellStyle name="Millares 20" xfId="603"/>
    <cellStyle name="Millares 21" xfId="604"/>
    <cellStyle name="Millares 22" xfId="605"/>
    <cellStyle name="Millares 23" xfId="606"/>
    <cellStyle name="Millares 24" xfId="607"/>
    <cellStyle name="Millares 25" xfId="608"/>
    <cellStyle name="Millares 26" xfId="609"/>
    <cellStyle name="Millares 27" xfId="610"/>
    <cellStyle name="Millares 28" xfId="611"/>
    <cellStyle name="Millares 29" xfId="612"/>
    <cellStyle name="Millares 3" xfId="11"/>
    <cellStyle name="Millares 3 10" xfId="159"/>
    <cellStyle name="Millares 3 11" xfId="160"/>
    <cellStyle name="Millares 3 12" xfId="161"/>
    <cellStyle name="Millares 3 13" xfId="162"/>
    <cellStyle name="Millares 3 14" xfId="163"/>
    <cellStyle name="Millares 3 15" xfId="164"/>
    <cellStyle name="Millares 3 16" xfId="165"/>
    <cellStyle name="Millares 3 17" xfId="166"/>
    <cellStyle name="Millares 3 18" xfId="167"/>
    <cellStyle name="Millares 3 19" xfId="168"/>
    <cellStyle name="Millares 3 2" xfId="29"/>
    <cellStyle name="Millares 3 20" xfId="169"/>
    <cellStyle name="Millares 3 21" xfId="170"/>
    <cellStyle name="Millares 3 22" xfId="171"/>
    <cellStyle name="Millares 3 23" xfId="172"/>
    <cellStyle name="Millares 3 24" xfId="173"/>
    <cellStyle name="Millares 3 25" xfId="174"/>
    <cellStyle name="Millares 3 26" xfId="175"/>
    <cellStyle name="Millares 3 3" xfId="176"/>
    <cellStyle name="Millares 3 4" xfId="177"/>
    <cellStyle name="Millares 3 5" xfId="178"/>
    <cellStyle name="Millares 3 6" xfId="179"/>
    <cellStyle name="Millares 3 7" xfId="180"/>
    <cellStyle name="Millares 3 8" xfId="181"/>
    <cellStyle name="Millares 3 9" xfId="182"/>
    <cellStyle name="Millares 30" xfId="613"/>
    <cellStyle name="Millares 31" xfId="614"/>
    <cellStyle name="Millares 4" xfId="183"/>
    <cellStyle name="Millares 4 10" xfId="184"/>
    <cellStyle name="Millares 4 11" xfId="185"/>
    <cellStyle name="Millares 4 12" xfId="186"/>
    <cellStyle name="Millares 4 13" xfId="187"/>
    <cellStyle name="Millares 4 14" xfId="188"/>
    <cellStyle name="Millares 4 15" xfId="189"/>
    <cellStyle name="Millares 4 16" xfId="190"/>
    <cellStyle name="Millares 4 17" xfId="191"/>
    <cellStyle name="Millares 4 18" xfId="192"/>
    <cellStyle name="Millares 4 19" xfId="193"/>
    <cellStyle name="Millares 4 2" xfId="194"/>
    <cellStyle name="Millares 4 20" xfId="195"/>
    <cellStyle name="Millares 4 21" xfId="196"/>
    <cellStyle name="Millares 4 22" xfId="197"/>
    <cellStyle name="Millares 4 23" xfId="198"/>
    <cellStyle name="Millares 4 24" xfId="199"/>
    <cellStyle name="Millares 4 25" xfId="200"/>
    <cellStyle name="Millares 4 26" xfId="201"/>
    <cellStyle name="Millares 4 3" xfId="202"/>
    <cellStyle name="Millares 4 4" xfId="203"/>
    <cellStyle name="Millares 4 5" xfId="204"/>
    <cellStyle name="Millares 4 6" xfId="205"/>
    <cellStyle name="Millares 4 7" xfId="206"/>
    <cellStyle name="Millares 4 8" xfId="207"/>
    <cellStyle name="Millares 4 9" xfId="208"/>
    <cellStyle name="Millares 5" xfId="209"/>
    <cellStyle name="Millares 5 10" xfId="210"/>
    <cellStyle name="Millares 5 11" xfId="211"/>
    <cellStyle name="Millares 5 12" xfId="212"/>
    <cellStyle name="Millares 5 13" xfId="213"/>
    <cellStyle name="Millares 5 14" xfId="214"/>
    <cellStyle name="Millares 5 15" xfId="215"/>
    <cellStyle name="Millares 5 16" xfId="216"/>
    <cellStyle name="Millares 5 17" xfId="217"/>
    <cellStyle name="Millares 5 18" xfId="218"/>
    <cellStyle name="Millares 5 19" xfId="219"/>
    <cellStyle name="Millares 5 2" xfId="220"/>
    <cellStyle name="Millares 5 20" xfId="221"/>
    <cellStyle name="Millares 5 21" xfId="222"/>
    <cellStyle name="Millares 5 22" xfId="223"/>
    <cellStyle name="Millares 5 23" xfId="224"/>
    <cellStyle name="Millares 5 24" xfId="225"/>
    <cellStyle name="Millares 5 25" xfId="226"/>
    <cellStyle name="Millares 5 26" xfId="227"/>
    <cellStyle name="Millares 5 3" xfId="228"/>
    <cellStyle name="Millares 5 4" xfId="229"/>
    <cellStyle name="Millares 5 5" xfId="230"/>
    <cellStyle name="Millares 5 6" xfId="231"/>
    <cellStyle name="Millares 5 7" xfId="232"/>
    <cellStyle name="Millares 5 8" xfId="233"/>
    <cellStyle name="Millares 5 9" xfId="234"/>
    <cellStyle name="Millares 6" xfId="235"/>
    <cellStyle name="Millares 6 10" xfId="236"/>
    <cellStyle name="Millares 6 11" xfId="237"/>
    <cellStyle name="Millares 6 12" xfId="238"/>
    <cellStyle name="Millares 6 13" xfId="239"/>
    <cellStyle name="Millares 6 14" xfId="240"/>
    <cellStyle name="Millares 6 15" xfId="241"/>
    <cellStyle name="Millares 6 16" xfId="242"/>
    <cellStyle name="Millares 6 17" xfId="243"/>
    <cellStyle name="Millares 6 18" xfId="244"/>
    <cellStyle name="Millares 6 19" xfId="245"/>
    <cellStyle name="Millares 6 2" xfId="246"/>
    <cellStyle name="Millares 6 20" xfId="247"/>
    <cellStyle name="Millares 6 21" xfId="248"/>
    <cellStyle name="Millares 6 22" xfId="249"/>
    <cellStyle name="Millares 6 23" xfId="250"/>
    <cellStyle name="Millares 6 24" xfId="251"/>
    <cellStyle name="Millares 6 25" xfId="252"/>
    <cellStyle name="Millares 6 26" xfId="253"/>
    <cellStyle name="Millares 6 3" xfId="254"/>
    <cellStyle name="Millares 6 4" xfId="255"/>
    <cellStyle name="Millares 6 5" xfId="256"/>
    <cellStyle name="Millares 6 6" xfId="257"/>
    <cellStyle name="Millares 6 7" xfId="258"/>
    <cellStyle name="Millares 6 8" xfId="259"/>
    <cellStyle name="Millares 6 9" xfId="260"/>
    <cellStyle name="Millares 7" xfId="615"/>
    <cellStyle name="Millares 8" xfId="261"/>
    <cellStyle name="Millares 8 10" xfId="262"/>
    <cellStyle name="Millares 8 11" xfId="263"/>
    <cellStyle name="Millares 8 12" xfId="264"/>
    <cellStyle name="Millares 8 13" xfId="265"/>
    <cellStyle name="Millares 8 14" xfId="266"/>
    <cellStyle name="Millares 8 15" xfId="267"/>
    <cellStyle name="Millares 8 16" xfId="268"/>
    <cellStyle name="Millares 8 17" xfId="269"/>
    <cellStyle name="Millares 8 18" xfId="270"/>
    <cellStyle name="Millares 8 19" xfId="271"/>
    <cellStyle name="Millares 8 2" xfId="272"/>
    <cellStyle name="Millares 8 20" xfId="273"/>
    <cellStyle name="Millares 8 21" xfId="274"/>
    <cellStyle name="Millares 8 22" xfId="275"/>
    <cellStyle name="Millares 8 23" xfId="276"/>
    <cellStyle name="Millares 8 24" xfId="277"/>
    <cellStyle name="Millares 8 25" xfId="278"/>
    <cellStyle name="Millares 8 26" xfId="279"/>
    <cellStyle name="Millares 8 3" xfId="280"/>
    <cellStyle name="Millares 8 4" xfId="281"/>
    <cellStyle name="Millares 8 5" xfId="282"/>
    <cellStyle name="Millares 8 6" xfId="283"/>
    <cellStyle name="Millares 8 7" xfId="284"/>
    <cellStyle name="Millares 8 8" xfId="285"/>
    <cellStyle name="Millares 8 9" xfId="286"/>
    <cellStyle name="Millares 9" xfId="616"/>
    <cellStyle name="Moneda 10" xfId="287"/>
    <cellStyle name="Moneda 11" xfId="288"/>
    <cellStyle name="Moneda 12" xfId="289"/>
    <cellStyle name="Moneda 13" xfId="290"/>
    <cellStyle name="Moneda 14" xfId="291"/>
    <cellStyle name="Moneda 15" xfId="292"/>
    <cellStyle name="Moneda 16" xfId="293"/>
    <cellStyle name="Moneda 17" xfId="294"/>
    <cellStyle name="Moneda 18" xfId="295"/>
    <cellStyle name="Moneda 19" xfId="296"/>
    <cellStyle name="Moneda 2" xfId="297"/>
    <cellStyle name="Moneda 20" xfId="298"/>
    <cellStyle name="Moneda 21" xfId="299"/>
    <cellStyle name="Moneda 22" xfId="300"/>
    <cellStyle name="Moneda 23" xfId="301"/>
    <cellStyle name="Moneda 24" xfId="302"/>
    <cellStyle name="Moneda 25" xfId="303"/>
    <cellStyle name="Moneda 26" xfId="304"/>
    <cellStyle name="Moneda 27" xfId="305"/>
    <cellStyle name="Moneda 28" xfId="306"/>
    <cellStyle name="Moneda 29" xfId="307"/>
    <cellStyle name="Moneda 3" xfId="308"/>
    <cellStyle name="Moneda 30" xfId="579"/>
    <cellStyle name="Moneda 4" xfId="309"/>
    <cellStyle name="Moneda 5" xfId="310"/>
    <cellStyle name="Moneda 6" xfId="311"/>
    <cellStyle name="Moneda 7" xfId="312"/>
    <cellStyle name="Moneda 8" xfId="313"/>
    <cellStyle name="Moneda 9" xfId="314"/>
    <cellStyle name="Neutral 2" xfId="315"/>
    <cellStyle name="Normal" xfId="0" builtinId="0"/>
    <cellStyle name="Normal 10" xfId="27"/>
    <cellStyle name="Normal 10 2" xfId="316"/>
    <cellStyle name="Normal 10 3" xfId="317"/>
    <cellStyle name="Normal 10_ABRIL 2011 DEFUNCIONES (15-06-2011)" xfId="318"/>
    <cellStyle name="Normal 11" xfId="39"/>
    <cellStyle name="Normal 11 2" xfId="319"/>
    <cellStyle name="Normal 11_defunciones 2011(13-04-2011)" xfId="320"/>
    <cellStyle name="Normal 12" xfId="40"/>
    <cellStyle name="Normal 12 2" xfId="321"/>
    <cellStyle name="Normal 12 3" xfId="632"/>
    <cellStyle name="Normal 12 3 2" xfId="634"/>
    <cellStyle name="Normal 12_defunciones 2011(13-04-2011)" xfId="322"/>
    <cellStyle name="Normal 13" xfId="323"/>
    <cellStyle name="Normal 13 2" xfId="324"/>
    <cellStyle name="Normal 13_ABRIL 2011 DEFUNCIONES (15-06-2011)" xfId="325"/>
    <cellStyle name="Normal 14" xfId="326"/>
    <cellStyle name="Normal 14 2" xfId="327"/>
    <cellStyle name="Normal 14_defunciones 2011(13-04-2011)" xfId="328"/>
    <cellStyle name="Normal 15" xfId="329"/>
    <cellStyle name="Normal 15 2" xfId="330"/>
    <cellStyle name="Normal 15_defunciones 2011(13-04-2011)" xfId="331"/>
    <cellStyle name="Normal 16" xfId="332"/>
    <cellStyle name="Normal 16 2" xfId="333"/>
    <cellStyle name="Normal 16_defunciones 2011(13-04-2011)" xfId="334"/>
    <cellStyle name="Normal 17" xfId="335"/>
    <cellStyle name="Normal 17 2" xfId="336"/>
    <cellStyle name="Normal 17_defunciones 2011(13-04-2011)" xfId="337"/>
    <cellStyle name="Normal 18" xfId="338"/>
    <cellStyle name="Normal 18 2" xfId="339"/>
    <cellStyle name="Normal 18_defunciones 2011(13-04-2011)" xfId="340"/>
    <cellStyle name="Normal 19" xfId="341"/>
    <cellStyle name="Normal 19 2" xfId="342"/>
    <cellStyle name="Normal 19_defunciones 2011(13-04-2011)" xfId="343"/>
    <cellStyle name="Normal 2" xfId="12"/>
    <cellStyle name="Normal 2 2" xfId="14"/>
    <cellStyle name="Normal 2 2 2" xfId="344"/>
    <cellStyle name="Normal 2 2 3" xfId="345"/>
    <cellStyle name="Normal 2 3" xfId="30"/>
    <cellStyle name="Normal 2 4" xfId="346"/>
    <cellStyle name="Normal 2 4 2" xfId="347"/>
    <cellStyle name="Normal 2 4 3" xfId="348"/>
    <cellStyle name="Normal 2 5" xfId="349"/>
    <cellStyle name="Normal 2 6" xfId="631"/>
    <cellStyle name="Normal 2_ABRIL 2011 DEFUNCIONES (15-06-2011)" xfId="350"/>
    <cellStyle name="Normal 20" xfId="351"/>
    <cellStyle name="Normal 20 2" xfId="352"/>
    <cellStyle name="Normal 20_defunciones 2011(13-04-2011)" xfId="353"/>
    <cellStyle name="Normal 21" xfId="354"/>
    <cellStyle name="Normal 21 2" xfId="355"/>
    <cellStyle name="Normal 21_defunciones 2011(13-04-2011)" xfId="356"/>
    <cellStyle name="Normal 22" xfId="357"/>
    <cellStyle name="Normal 22 2" xfId="358"/>
    <cellStyle name="Normal 22_defunciones 2011(13-04-2011)" xfId="359"/>
    <cellStyle name="Normal 23" xfId="360"/>
    <cellStyle name="Normal 23 2" xfId="361"/>
    <cellStyle name="Normal 23_defunciones 2011(13-04-2011)" xfId="362"/>
    <cellStyle name="Normal 24" xfId="363"/>
    <cellStyle name="Normal 24 2" xfId="364"/>
    <cellStyle name="Normal 24 3" xfId="365"/>
    <cellStyle name="Normal 25" xfId="366"/>
    <cellStyle name="Normal 25 2" xfId="367"/>
    <cellStyle name="Normal 26" xfId="368"/>
    <cellStyle name="Normal 26 2" xfId="369"/>
    <cellStyle name="Normal 27" xfId="370"/>
    <cellStyle name="Normal 27 2" xfId="371"/>
    <cellStyle name="Normal 28" xfId="372"/>
    <cellStyle name="Normal 28 2" xfId="373"/>
    <cellStyle name="Normal 29" xfId="374"/>
    <cellStyle name="Normal 29 2" xfId="375"/>
    <cellStyle name="Normal 3" xfId="16"/>
    <cellStyle name="Normal 3 2" xfId="31"/>
    <cellStyle name="Normal 30" xfId="376"/>
    <cellStyle name="Normal 31" xfId="377"/>
    <cellStyle name="Normal 32" xfId="378"/>
    <cellStyle name="Normal 33" xfId="379"/>
    <cellStyle name="Normal 34" xfId="380"/>
    <cellStyle name="Normal 35" xfId="381"/>
    <cellStyle name="Normal 36" xfId="382"/>
    <cellStyle name="Normal 37" xfId="383"/>
    <cellStyle name="Normal 38" xfId="384"/>
    <cellStyle name="Normal 39" xfId="571"/>
    <cellStyle name="Normal 4" xfId="18"/>
    <cellStyle name="Normal 4 10" xfId="617"/>
    <cellStyle name="Normal 4 2" xfId="32"/>
    <cellStyle name="Normal 4 2 2" xfId="385"/>
    <cellStyle name="Normal 4 3" xfId="386"/>
    <cellStyle name="Normal 4 4" xfId="41"/>
    <cellStyle name="Normal 4 5" xfId="387"/>
    <cellStyle name="Normal 4 6" xfId="618"/>
    <cellStyle name="Normal 4 7" xfId="619"/>
    <cellStyle name="Normal 4 8" xfId="620"/>
    <cellStyle name="Normal 4 9" xfId="621"/>
    <cellStyle name="Normal 4_defunciones 2011(13-04-2011)" xfId="388"/>
    <cellStyle name="Normal 40" xfId="635"/>
    <cellStyle name="Normal 41" xfId="638"/>
    <cellStyle name="Normal 42" xfId="647"/>
    <cellStyle name="Normal 43" xfId="648"/>
    <cellStyle name="Normal 44" xfId="649"/>
    <cellStyle name="Normal 45" xfId="650"/>
    <cellStyle name="Normal 5" xfId="19"/>
    <cellStyle name="Normal 5 2" xfId="33"/>
    <cellStyle name="Normal 5_defunciones 2011(13-04-2011)" xfId="389"/>
    <cellStyle name="Normal 6" xfId="20"/>
    <cellStyle name="Normal 6 2" xfId="34"/>
    <cellStyle name="Normal 6_defunciones 2011(13-04-2011)" xfId="390"/>
    <cellStyle name="Normal 7" xfId="21"/>
    <cellStyle name="Normal 7 2" xfId="24"/>
    <cellStyle name="Normal 7 3" xfId="25"/>
    <cellStyle name="Normal 7 3 2" xfId="36"/>
    <cellStyle name="Normal 7 4" xfId="22"/>
    <cellStyle name="Normal 7 4 2" xfId="35"/>
    <cellStyle name="Normal 7 4 3" xfId="569"/>
    <cellStyle name="Normal 7 4 3 2" xfId="573"/>
    <cellStyle name="Normal 7 4 3 2 2" xfId="575"/>
    <cellStyle name="Normal 7 4 3 2 2 2" xfId="576"/>
    <cellStyle name="Normal 7 4 3 2 2 2 2" xfId="625"/>
    <cellStyle name="Normal 7 4 3 2 2 2 2 2" xfId="627"/>
    <cellStyle name="Normal 7 4 3 2 2 2 3" xfId="628"/>
    <cellStyle name="Normal 7 4 3 2 2 2 3 2" xfId="639"/>
    <cellStyle name="Normal 7_defunciones 2011(13-04-2011)" xfId="391"/>
    <cellStyle name="Normal 8" xfId="26"/>
    <cellStyle name="Normal 8 2" xfId="37"/>
    <cellStyle name="Normal 8 2 2" xfId="622"/>
    <cellStyle name="Normal 8_defunciones 2011(13-04-2011)" xfId="392"/>
    <cellStyle name="Normal 9" xfId="28"/>
    <cellStyle name="Normal 9 2" xfId="38"/>
    <cellStyle name="Normal 9_defunciones 2011(13-04-2011)" xfId="393"/>
    <cellStyle name="Normal_1.COBERTURA  DANE_1" xfId="657"/>
    <cellStyle name="Normal_10. NIVEL-ZONA-GENERO" xfId="570"/>
    <cellStyle name="Normal_2.TOTAL EPS" xfId="630"/>
    <cellStyle name="Normal_2.TOTAL EPS_1" xfId="574"/>
    <cellStyle name="Normal_2.TOTAL EPS_2" xfId="626"/>
    <cellStyle name="Normal_2.TOTAL EPS_3" xfId="645"/>
    <cellStyle name="Normal_2.TOTAL EPS_4" xfId="640"/>
    <cellStyle name="Normal_2.TOTAL EPS_5" xfId="658"/>
    <cellStyle name="Normal_2.TOTAL EPS_6" xfId="652"/>
    <cellStyle name="Normal_3. Afiliados_ Mpio y EPS_1" xfId="633"/>
    <cellStyle name="Normal_3A. Afiliados_ Mpio_RS" xfId="641"/>
    <cellStyle name="Normal_3A. Afiliados_ Mpio_RS_1" xfId="642"/>
    <cellStyle name="Normal_3A. Afiliados_ Mpio_RS_2" xfId="643"/>
    <cellStyle name="Normal_3A. Afiliados_ Mpio_RS_3" xfId="655"/>
    <cellStyle name="Normal_3A. Afiliados_ Mpio_RS_4" xfId="651"/>
    <cellStyle name="Normal_3A. Afiliados_ Mpio_RS_5" xfId="659"/>
    <cellStyle name="Normal_3A. Afiliados_ Mpio_RS_6" xfId="654"/>
    <cellStyle name="Normal_3B. Afiliados_ Mpio_RC" xfId="636"/>
    <cellStyle name="Normal_3B. Afiliados_ Mpio_RC_1" xfId="653"/>
    <cellStyle name="Normal_3B. Afiliados_ Mpio_RC_2" xfId="660"/>
    <cellStyle name="Normal_afiliados subsidiado y contributivo 1999-2009" xfId="6"/>
    <cellStyle name="Normal_DATOS TD" xfId="572"/>
    <cellStyle name="Normal_DATOS TD_2" xfId="661"/>
    <cellStyle name="Normal_DATOS TD_3" xfId="637"/>
    <cellStyle name="Normal_DATOS TD_4" xfId="644"/>
    <cellStyle name="Normal_Hoja1" xfId="13"/>
    <cellStyle name="Normal_Hoja1 2" xfId="568"/>
    <cellStyle name="Normal_Hoja1_1" xfId="629"/>
    <cellStyle name="Normal_Hoja1_3" xfId="15"/>
    <cellStyle name="Normal_Hoja5" xfId="7"/>
    <cellStyle name="Normal_INFORME AFILIADOS 2001-2006 ACTUALIZADOS enero 2007" xfId="8"/>
    <cellStyle name="Normal_rpt_listadosubedadmunicipio 31 12 2010" xfId="42"/>
    <cellStyle name="Normal_TOTAL EPSS" xfId="17"/>
    <cellStyle name="Notas 10" xfId="394"/>
    <cellStyle name="Notas 100" xfId="395"/>
    <cellStyle name="Notas 101" xfId="396"/>
    <cellStyle name="Notas 102" xfId="397"/>
    <cellStyle name="Notas 103" xfId="398"/>
    <cellStyle name="Notas 104" xfId="399"/>
    <cellStyle name="Notas 105" xfId="400"/>
    <cellStyle name="Notas 106" xfId="401"/>
    <cellStyle name="Notas 107" xfId="402"/>
    <cellStyle name="Notas 108" xfId="403"/>
    <cellStyle name="Notas 109" xfId="404"/>
    <cellStyle name="Notas 11" xfId="405"/>
    <cellStyle name="Notas 110" xfId="406"/>
    <cellStyle name="Notas 111" xfId="407"/>
    <cellStyle name="Notas 112" xfId="408"/>
    <cellStyle name="Notas 113" xfId="409"/>
    <cellStyle name="Notas 114" xfId="410"/>
    <cellStyle name="Notas 115" xfId="411"/>
    <cellStyle name="Notas 116" xfId="412"/>
    <cellStyle name="Notas 117" xfId="413"/>
    <cellStyle name="Notas 118" xfId="414"/>
    <cellStyle name="Notas 119" xfId="415"/>
    <cellStyle name="Notas 12" xfId="416"/>
    <cellStyle name="Notas 120" xfId="417"/>
    <cellStyle name="Notas 121" xfId="418"/>
    <cellStyle name="Notas 122" xfId="419"/>
    <cellStyle name="Notas 123" xfId="420"/>
    <cellStyle name="Notas 124" xfId="421"/>
    <cellStyle name="Notas 125" xfId="422"/>
    <cellStyle name="Notas 126" xfId="423"/>
    <cellStyle name="Notas 127" xfId="424"/>
    <cellStyle name="Notas 128" xfId="425"/>
    <cellStyle name="Notas 129" xfId="426"/>
    <cellStyle name="Notas 13" xfId="427"/>
    <cellStyle name="Notas 130" xfId="428"/>
    <cellStyle name="Notas 131" xfId="429"/>
    <cellStyle name="Notas 132" xfId="430"/>
    <cellStyle name="Notas 133" xfId="431"/>
    <cellStyle name="Notas 134" xfId="432"/>
    <cellStyle name="Notas 135" xfId="433"/>
    <cellStyle name="Notas 136" xfId="434"/>
    <cellStyle name="Notas 137" xfId="435"/>
    <cellStyle name="Notas 138" xfId="436"/>
    <cellStyle name="Notas 139" xfId="437"/>
    <cellStyle name="Notas 14" xfId="438"/>
    <cellStyle name="Notas 140" xfId="439"/>
    <cellStyle name="Notas 141" xfId="440"/>
    <cellStyle name="Notas 142" xfId="441"/>
    <cellStyle name="Notas 143" xfId="442"/>
    <cellStyle name="Notas 144" xfId="443"/>
    <cellStyle name="Notas 145" xfId="444"/>
    <cellStyle name="Notas 146" xfId="445"/>
    <cellStyle name="Notas 147" xfId="446"/>
    <cellStyle name="Notas 148" xfId="447"/>
    <cellStyle name="Notas 149" xfId="448"/>
    <cellStyle name="Notas 15" xfId="449"/>
    <cellStyle name="Notas 150" xfId="450"/>
    <cellStyle name="Notas 151" xfId="451"/>
    <cellStyle name="Notas 152" xfId="452"/>
    <cellStyle name="Notas 153" xfId="453"/>
    <cellStyle name="Notas 154" xfId="454"/>
    <cellStyle name="Notas 155" xfId="455"/>
    <cellStyle name="Notas 156" xfId="456"/>
    <cellStyle name="Notas 157" xfId="457"/>
    <cellStyle name="Notas 158" xfId="458"/>
    <cellStyle name="Notas 16" xfId="459"/>
    <cellStyle name="Notas 17" xfId="460"/>
    <cellStyle name="Notas 18" xfId="461"/>
    <cellStyle name="Notas 19" xfId="462"/>
    <cellStyle name="Notas 2" xfId="463"/>
    <cellStyle name="Notas 2 2" xfId="464"/>
    <cellStyle name="Notas 2 3" xfId="465"/>
    <cellStyle name="Notas 2_ENTREGA 10 primeras Antioquia a 105" xfId="466"/>
    <cellStyle name="Notas 20" xfId="467"/>
    <cellStyle name="Notas 21" xfId="468"/>
    <cellStyle name="Notas 22" xfId="469"/>
    <cellStyle name="Notas 23" xfId="470"/>
    <cellStyle name="Notas 24" xfId="471"/>
    <cellStyle name="Notas 25" xfId="472"/>
    <cellStyle name="Notas 26" xfId="473"/>
    <cellStyle name="Notas 27" xfId="474"/>
    <cellStyle name="Notas 28" xfId="475"/>
    <cellStyle name="Notas 29" xfId="476"/>
    <cellStyle name="Notas 3" xfId="477"/>
    <cellStyle name="Notas 3 2" xfId="478"/>
    <cellStyle name="Notas 30" xfId="479"/>
    <cellStyle name="Notas 31" xfId="480"/>
    <cellStyle name="Notas 32" xfId="481"/>
    <cellStyle name="Notas 33" xfId="482"/>
    <cellStyle name="Notas 34" xfId="483"/>
    <cellStyle name="Notas 35" xfId="484"/>
    <cellStyle name="Notas 36" xfId="485"/>
    <cellStyle name="Notas 37" xfId="486"/>
    <cellStyle name="Notas 38" xfId="487"/>
    <cellStyle name="Notas 39" xfId="488"/>
    <cellStyle name="Notas 4" xfId="489"/>
    <cellStyle name="Notas 40" xfId="490"/>
    <cellStyle name="Notas 41" xfId="491"/>
    <cellStyle name="Notas 42" xfId="492"/>
    <cellStyle name="Notas 43" xfId="493"/>
    <cellStyle name="Notas 44" xfId="494"/>
    <cellStyle name="Notas 45" xfId="495"/>
    <cellStyle name="Notas 46" xfId="496"/>
    <cellStyle name="Notas 47" xfId="497"/>
    <cellStyle name="Notas 48" xfId="498"/>
    <cellStyle name="Notas 49" xfId="499"/>
    <cellStyle name="Notas 5" xfId="500"/>
    <cellStyle name="Notas 50" xfId="501"/>
    <cellStyle name="Notas 51" xfId="502"/>
    <cellStyle name="Notas 52" xfId="503"/>
    <cellStyle name="Notas 53" xfId="504"/>
    <cellStyle name="Notas 54" xfId="505"/>
    <cellStyle name="Notas 55" xfId="506"/>
    <cellStyle name="Notas 56" xfId="507"/>
    <cellStyle name="Notas 57" xfId="508"/>
    <cellStyle name="Notas 58" xfId="509"/>
    <cellStyle name="Notas 59" xfId="510"/>
    <cellStyle name="Notas 6" xfId="511"/>
    <cellStyle name="Notas 60" xfId="512"/>
    <cellStyle name="Notas 61" xfId="513"/>
    <cellStyle name="Notas 62" xfId="514"/>
    <cellStyle name="Notas 63" xfId="515"/>
    <cellStyle name="Notas 64" xfId="516"/>
    <cellStyle name="Notas 65" xfId="517"/>
    <cellStyle name="Notas 66" xfId="518"/>
    <cellStyle name="Notas 67" xfId="519"/>
    <cellStyle name="Notas 68" xfId="520"/>
    <cellStyle name="Notas 69" xfId="521"/>
    <cellStyle name="Notas 7" xfId="522"/>
    <cellStyle name="Notas 70" xfId="523"/>
    <cellStyle name="Notas 71" xfId="524"/>
    <cellStyle name="Notas 72" xfId="525"/>
    <cellStyle name="Notas 73" xfId="526"/>
    <cellStyle name="Notas 74" xfId="527"/>
    <cellStyle name="Notas 75" xfId="528"/>
    <cellStyle name="Notas 76" xfId="529"/>
    <cellStyle name="Notas 77" xfId="530"/>
    <cellStyle name="Notas 78" xfId="531"/>
    <cellStyle name="Notas 79" xfId="532"/>
    <cellStyle name="Notas 8" xfId="533"/>
    <cellStyle name="Notas 80" xfId="534"/>
    <cellStyle name="Notas 81" xfId="535"/>
    <cellStyle name="Notas 82" xfId="536"/>
    <cellStyle name="Notas 83" xfId="537"/>
    <cellStyle name="Notas 84" xfId="538"/>
    <cellStyle name="Notas 85" xfId="539"/>
    <cellStyle name="Notas 86" xfId="540"/>
    <cellStyle name="Notas 87" xfId="541"/>
    <cellStyle name="Notas 88" xfId="542"/>
    <cellStyle name="Notas 89" xfId="543"/>
    <cellStyle name="Notas 9" xfId="544"/>
    <cellStyle name="Notas 90" xfId="545"/>
    <cellStyle name="Notas 91" xfId="546"/>
    <cellStyle name="Notas 92" xfId="547"/>
    <cellStyle name="Notas 93" xfId="548"/>
    <cellStyle name="Notas 94" xfId="549"/>
    <cellStyle name="Notas 95" xfId="550"/>
    <cellStyle name="Notas 96" xfId="551"/>
    <cellStyle name="Notas 97" xfId="552"/>
    <cellStyle name="Notas 98" xfId="553"/>
    <cellStyle name="Notas 99" xfId="554"/>
    <cellStyle name="Note" xfId="555"/>
    <cellStyle name="Output" xfId="556"/>
    <cellStyle name="Porcentaje" xfId="646" builtinId="5"/>
    <cellStyle name="Porcentaje 2" xfId="577"/>
    <cellStyle name="Porcentaje 3" xfId="623"/>
    <cellStyle name="Porcentual 2" xfId="10"/>
    <cellStyle name="Porcentual 2 2" xfId="578"/>
    <cellStyle name="Porcentual 3" xfId="557"/>
    <cellStyle name="Porcentual 33" xfId="624"/>
    <cellStyle name="Salida 2" xfId="558"/>
    <cellStyle name="Texto de advertencia 2" xfId="559"/>
    <cellStyle name="Texto explicativo 2" xfId="560"/>
    <cellStyle name="Title" xfId="561"/>
    <cellStyle name="Título 1 2" xfId="562"/>
    <cellStyle name="Título 2 2" xfId="563"/>
    <cellStyle name="Título 3 2" xfId="564"/>
    <cellStyle name="Título 4" xfId="565"/>
    <cellStyle name="Total 2" xfId="566"/>
    <cellStyle name="Warning Text" xfId="567"/>
  </cellStyles>
  <dxfs count="42"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362AD6"/>
      <color rgb="FF009900"/>
      <color rgb="FFFF0000"/>
      <color rgb="FF006600"/>
      <color rgb="FFCCFFCC"/>
      <color rgb="FF00CC00"/>
      <color rgb="FFFF9900"/>
      <color rgb="FFFFFF66"/>
      <color rgb="FF008000"/>
      <color rgb="FF00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8.xml"/><Relationship Id="rId39" Type="http://schemas.openxmlformats.org/officeDocument/2006/relationships/pivotCacheDefinition" Target="pivotCache/pivotCacheDefinition4.xml"/><Relationship Id="rId21" Type="http://schemas.openxmlformats.org/officeDocument/2006/relationships/externalLink" Target="externalLinks/externalLink3.xml"/><Relationship Id="rId34" Type="http://schemas.openxmlformats.org/officeDocument/2006/relationships/externalLink" Target="externalLinks/externalLink16.xml"/><Relationship Id="rId42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externalLink" Target="externalLinks/externalLink1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6.xml"/><Relationship Id="rId32" Type="http://schemas.openxmlformats.org/officeDocument/2006/relationships/externalLink" Target="externalLinks/externalLink14.xml"/><Relationship Id="rId37" Type="http://schemas.openxmlformats.org/officeDocument/2006/relationships/pivotCacheDefinition" Target="pivotCache/pivotCacheDefinition2.xml"/><Relationship Id="rId40" Type="http://schemas.openxmlformats.org/officeDocument/2006/relationships/pivotCacheDefinition" Target="pivotCache/pivotCacheDefinition5.xml"/><Relationship Id="rId45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5.xml"/><Relationship Id="rId28" Type="http://schemas.openxmlformats.org/officeDocument/2006/relationships/externalLink" Target="externalLinks/externalLink10.xml"/><Relationship Id="rId36" Type="http://schemas.openxmlformats.org/officeDocument/2006/relationships/pivotCacheDefinition" Target="pivotCache/pivotCacheDefinition1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1.xml"/><Relationship Id="rId31" Type="http://schemas.openxmlformats.org/officeDocument/2006/relationships/externalLink" Target="externalLinks/externalLink13.xml"/><Relationship Id="rId44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4.xml"/><Relationship Id="rId27" Type="http://schemas.openxmlformats.org/officeDocument/2006/relationships/externalLink" Target="externalLinks/externalLink9.xml"/><Relationship Id="rId30" Type="http://schemas.openxmlformats.org/officeDocument/2006/relationships/externalLink" Target="externalLinks/externalLink12.xml"/><Relationship Id="rId35" Type="http://schemas.openxmlformats.org/officeDocument/2006/relationships/externalLink" Target="externalLinks/externalLink17.xml"/><Relationship Id="rId43" Type="http://schemas.openxmlformats.org/officeDocument/2006/relationships/styles" Target="style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7.xml"/><Relationship Id="rId33" Type="http://schemas.openxmlformats.org/officeDocument/2006/relationships/externalLink" Target="externalLinks/externalLink15.xml"/><Relationship Id="rId38" Type="http://schemas.openxmlformats.org/officeDocument/2006/relationships/pivotCacheDefinition" Target="pivotCache/pivotCacheDefinition3.xml"/><Relationship Id="rId20" Type="http://schemas.openxmlformats.org/officeDocument/2006/relationships/externalLink" Target="externalLinks/externalLink2.xml"/><Relationship Id="rId41" Type="http://schemas.openxmlformats.org/officeDocument/2006/relationships/pivotCacheDefinition" Target="pivotCache/pivotCacheDefinition6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s-CO" sz="1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AFILIADOS AL REGIMEN SUBSIDAIDO Y REGIMEN CONTRIBUTIVO, ANTIOQUIA, JUNIO DE 2008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AFILIADOS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'[ESTADISTICAS A  AGOSTO  2010 .xls]epss por mpio'!#¡REF!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 xmlns:c16r2="http://schemas.microsoft.com/office/drawing/2015/06/chart"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'[ESTADISTICAS A  AGOSTO  2010 .xls]epss por mpio'!#¡REF!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1825-4285-92B7-DA9A8C14AC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0822016"/>
        <c:axId val="221920000"/>
      </c:barChart>
      <c:catAx>
        <c:axId val="260822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CO" sz="3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2219200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19200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CO"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260822016"/>
        <c:crosses val="autoZero"/>
        <c:crossBetween val="between"/>
        <c:majorUnit val="100000"/>
      </c:valAx>
      <c:dTable>
        <c:showHorzBorder val="1"/>
        <c:showVertBorder val="1"/>
        <c:showOutline val="1"/>
        <c:showKeys val="1"/>
        <c:spPr>
          <a:ln w="3175">
            <a:solidFill>
              <a:srgbClr val="000000"/>
            </a:solidFill>
            <a:prstDash val="solid"/>
          </a:ln>
        </c:spPr>
        <c:txPr>
          <a:bodyPr/>
          <a:lstStyle/>
          <a:p>
            <a:pPr rtl="0">
              <a:defRPr lang="es-CO"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</c:dTable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O"/>
    </a:p>
  </c:txPr>
  <c:printSettings>
    <c:headerFooter alignWithMargins="0"/>
    <c:pageMargins b="1" l="0.75000000000000422" r="0.75000000000000422" t="1" header="0" footer="0"/>
    <c:pageSetup orientation="landscape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15"/>
      <c:rotY val="20"/>
      <c:rAngAx val="1"/>
    </c:view3D>
    <c:floor>
      <c:thickness val="0"/>
      <c:spPr>
        <a:solidFill>
          <a:schemeClr val="bg2"/>
        </a:solidFill>
      </c:spPr>
    </c:floor>
    <c:sideWall>
      <c:thickness val="0"/>
      <c:spPr>
        <a:solidFill>
          <a:schemeClr val="accent1">
            <a:lumMod val="20000"/>
            <a:lumOff val="80000"/>
          </a:schemeClr>
        </a:solidFill>
      </c:spPr>
    </c:sideWall>
    <c:backWall>
      <c:thickness val="0"/>
      <c:spPr>
        <a:solidFill>
          <a:schemeClr val="bg1"/>
        </a:solidFill>
      </c:spPr>
    </c:backWall>
    <c:plotArea>
      <c:layout>
        <c:manualLayout>
          <c:layoutTarget val="inner"/>
          <c:xMode val="edge"/>
          <c:yMode val="edge"/>
          <c:x val="0.17601718902784211"/>
          <c:y val="2.704729969641699E-2"/>
          <c:w val="0.82398281097215786"/>
          <c:h val="0.729976672782644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'3B. Afiliados_ Mpio_RC '!$BH$1</c:f>
              <c:strCache>
                <c:ptCount val="1"/>
                <c:pt idx="0">
                  <c:v>Municipios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rgbClr val="0000FF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3CAD-4367-A3E8-F74EBAE99E2F}"/>
              </c:ext>
            </c:extLst>
          </c:dPt>
          <c:dPt>
            <c:idx val="1"/>
            <c:invertIfNegative val="0"/>
            <c:bubble3D val="0"/>
            <c:spPr>
              <a:solidFill>
                <a:srgbClr val="FF00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3CAD-4367-A3E8-F74EBAE99E2F}"/>
              </c:ext>
            </c:extLst>
          </c:dPt>
          <c:dPt>
            <c:idx val="2"/>
            <c:invertIfNegative val="0"/>
            <c:bubble3D val="0"/>
            <c:spPr>
              <a:solidFill>
                <a:srgbClr val="0080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3CAD-4367-A3E8-F74EBAE99E2F}"/>
              </c:ext>
            </c:extLst>
          </c:dPt>
          <c:dPt>
            <c:idx val="3"/>
            <c:invertIfNegative val="0"/>
            <c:bubble3D val="0"/>
            <c:spPr>
              <a:solidFill>
                <a:srgbClr val="FFC0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3CAD-4367-A3E8-F74EBAE99E2F}"/>
              </c:ext>
            </c:extLst>
          </c:dPt>
          <c:dPt>
            <c:idx val="4"/>
            <c:invertIfNegative val="0"/>
            <c:bubble3D val="0"/>
            <c:spPr>
              <a:solidFill>
                <a:srgbClr val="00B0F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3CAD-4367-A3E8-F74EBAE99E2F}"/>
              </c:ext>
            </c:extLst>
          </c:dPt>
          <c:dPt>
            <c:idx val="5"/>
            <c:invertIfNegative val="0"/>
            <c:bubble3D val="0"/>
            <c:spPr>
              <a:solidFill>
                <a:srgbClr val="FF66CC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3CAD-4367-A3E8-F74EBAE99E2F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3CAD-4367-A3E8-F74EBAE99E2F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4">
                  <a:lumMod val="75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3CAD-4367-A3E8-F74EBAE99E2F}"/>
              </c:ext>
            </c:extLst>
          </c:dPt>
          <c:dPt>
            <c:idx val="8"/>
            <c:invertIfNegative val="0"/>
            <c:bubble3D val="0"/>
            <c:spPr>
              <a:solidFill>
                <a:srgbClr val="FFCCFF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3CAD-4367-A3E8-F74EBAE99E2F}"/>
              </c:ext>
            </c:extLst>
          </c:dPt>
          <c:dPt>
            <c:idx val="9"/>
            <c:invertIfNegative val="0"/>
            <c:bubble3D val="0"/>
            <c:spPr>
              <a:solidFill>
                <a:srgbClr val="92D05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3-3CAD-4367-A3E8-F74EBAE99E2F}"/>
              </c:ext>
            </c:extLst>
          </c:dPt>
          <c:dLbls>
            <c:dLbl>
              <c:idx val="0"/>
              <c:layout>
                <c:manualLayout>
                  <c:x val="8.9726334679228349E-3"/>
                  <c:y val="3.6288839167752948E-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3CAD-4367-A3E8-F74EBAE99E2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'3B. Afiliados_ Mpio_RC '!$BG$2:$BG$11</c:f>
              <c:strCache>
                <c:ptCount val="10"/>
                <c:pt idx="0">
                  <c:v>SURA.
</c:v>
                </c:pt>
                <c:pt idx="1">
                  <c:v>Coomeva S.A.</c:v>
                </c:pt>
                <c:pt idx="2">
                  <c:v>La Nueva EPS 
</c:v>
                </c:pt>
                <c:pt idx="3">
                  <c:v>Salud Total
</c:v>
                </c:pt>
                <c:pt idx="4">
                  <c:v>Medimás</c:v>
                </c:pt>
                <c:pt idx="5">
                  <c:v>Cruz Blanca 
</c:v>
                </c:pt>
                <c:pt idx="6">
                  <c:v>Sanitas S.A.
</c:v>
                </c:pt>
                <c:pt idx="7">
                  <c:v>Servicio Occidental 
</c:v>
                </c:pt>
                <c:pt idx="8">
                  <c:v>EPM 
</c:v>
                </c:pt>
                <c:pt idx="9">
                  <c:v>Fondo Ferrocarriles Nal 
</c:v>
                </c:pt>
              </c:strCache>
            </c:strRef>
          </c:cat>
          <c:val>
            <c:numRef>
              <c:f>'3B. Afiliados_ Mpio_RC '!$BH$2:$BH$11</c:f>
              <c:numCache>
                <c:formatCode>General</c:formatCode>
                <c:ptCount val="10"/>
                <c:pt idx="0">
                  <c:v>20</c:v>
                </c:pt>
                <c:pt idx="1">
                  <c:v>49</c:v>
                </c:pt>
                <c:pt idx="2">
                  <c:v>125</c:v>
                </c:pt>
                <c:pt idx="3">
                  <c:v>28</c:v>
                </c:pt>
                <c:pt idx="4">
                  <c:v>121</c:v>
                </c:pt>
                <c:pt idx="5">
                  <c:v>17</c:v>
                </c:pt>
                <c:pt idx="6">
                  <c:v>45</c:v>
                </c:pt>
                <c:pt idx="7">
                  <c:v>23</c:v>
                </c:pt>
                <c:pt idx="8">
                  <c:v>53</c:v>
                </c:pt>
                <c:pt idx="9">
                  <c:v>12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4-3CAD-4367-A3E8-F74EBAE99E2F}"/>
            </c:ext>
          </c:extLst>
        </c:ser>
        <c:ser>
          <c:idx val="1"/>
          <c:order val="1"/>
          <c:tx>
            <c:strRef>
              <c:f>'3B. Afiliados_ Mpio_RC '!$BI$1</c:f>
              <c:strCache>
                <c:ptCount val="1"/>
                <c:pt idx="0">
                  <c:v>% Participación</c:v>
                </c:pt>
              </c:strCache>
            </c:strRef>
          </c:tx>
          <c:spPr>
            <a:noFill/>
          </c:spPr>
          <c:invertIfNegative val="0"/>
          <c:dLbls>
            <c:delete val="1"/>
          </c:dLbls>
          <c:cat>
            <c:strRef>
              <c:f>'3B. Afiliados_ Mpio_RC '!$BG$2:$BG$11</c:f>
              <c:strCache>
                <c:ptCount val="10"/>
                <c:pt idx="0">
                  <c:v>SURA.
</c:v>
                </c:pt>
                <c:pt idx="1">
                  <c:v>Coomeva S.A.</c:v>
                </c:pt>
                <c:pt idx="2">
                  <c:v>La Nueva EPS 
</c:v>
                </c:pt>
                <c:pt idx="3">
                  <c:v>Salud Total
</c:v>
                </c:pt>
                <c:pt idx="4">
                  <c:v>Medimás</c:v>
                </c:pt>
                <c:pt idx="5">
                  <c:v>Cruz Blanca 
</c:v>
                </c:pt>
                <c:pt idx="6">
                  <c:v>Sanitas S.A.
</c:v>
                </c:pt>
                <c:pt idx="7">
                  <c:v>Servicio Occidental 
</c:v>
                </c:pt>
                <c:pt idx="8">
                  <c:v>EPM 
</c:v>
                </c:pt>
                <c:pt idx="9">
                  <c:v>Fondo Ferrocarriles Nal 
</c:v>
                </c:pt>
              </c:strCache>
            </c:strRef>
          </c:cat>
          <c:val>
            <c:numRef>
              <c:f>'3B. Afiliados_ Mpio_RC '!$BI$2:$BI$11</c:f>
              <c:numCache>
                <c:formatCode>0%</c:formatCode>
                <c:ptCount val="10"/>
                <c:pt idx="0">
                  <c:v>0.16</c:v>
                </c:pt>
                <c:pt idx="1">
                  <c:v>0.39200000000000002</c:v>
                </c:pt>
                <c:pt idx="2">
                  <c:v>1</c:v>
                </c:pt>
                <c:pt idx="3">
                  <c:v>0.224</c:v>
                </c:pt>
                <c:pt idx="4">
                  <c:v>0.96799999999999997</c:v>
                </c:pt>
                <c:pt idx="5">
                  <c:v>0.13600000000000001</c:v>
                </c:pt>
                <c:pt idx="6">
                  <c:v>0.36</c:v>
                </c:pt>
                <c:pt idx="7">
                  <c:v>0.184</c:v>
                </c:pt>
                <c:pt idx="8">
                  <c:v>0.42399999999999999</c:v>
                </c:pt>
                <c:pt idx="9">
                  <c:v>9.6000000000000002E-2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5-3CAD-4367-A3E8-F74EBAE99E2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264201728"/>
        <c:axId val="262729664"/>
        <c:axId val="0"/>
      </c:bar3DChart>
      <c:catAx>
        <c:axId val="264201728"/>
        <c:scaling>
          <c:orientation val="minMax"/>
        </c:scaling>
        <c:delete val="0"/>
        <c:axPos val="b"/>
        <c:numFmt formatCode="0.00" sourceLinked="0"/>
        <c:majorTickMark val="none"/>
        <c:minorTickMark val="none"/>
        <c:tickLblPos val="nextTo"/>
        <c:crossAx val="262729664"/>
        <c:crosses val="autoZero"/>
        <c:auto val="1"/>
        <c:lblAlgn val="ctr"/>
        <c:lblOffset val="100"/>
        <c:noMultiLvlLbl val="0"/>
      </c:catAx>
      <c:valAx>
        <c:axId val="262729664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s-CO"/>
                  <a:t>N°</a:t>
                </a:r>
                <a:r>
                  <a:rPr lang="es-CO" baseline="0"/>
                  <a:t> Municipios</a:t>
                </a:r>
                <a:endParaRPr lang="es-CO"/>
              </a:p>
            </c:rich>
          </c:tx>
          <c:layout>
            <c:manualLayout>
              <c:xMode val="edge"/>
              <c:yMode val="edge"/>
              <c:x val="3.2951469301631411E-2"/>
              <c:y val="0.22201445015489157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crossAx val="264201728"/>
        <c:crosses val="autoZero"/>
        <c:crossBetween val="between"/>
      </c:valAx>
      <c:dTable>
        <c:showHorzBorder val="1"/>
        <c:showVertBorder val="1"/>
        <c:showOutline val="1"/>
        <c:showKeys val="0"/>
        <c:spPr>
          <a:noFill/>
        </c:spPr>
        <c:txPr>
          <a:bodyPr/>
          <a:lstStyle/>
          <a:p>
            <a:pPr rtl="0">
              <a:defRPr sz="700"/>
            </a:pPr>
            <a:endParaRPr lang="es-CO"/>
          </a:p>
        </c:txPr>
      </c:dTable>
      <c:spPr>
        <a:noFill/>
      </c:spPr>
    </c:plotArea>
    <c:plotVisOnly val="1"/>
    <c:dispBlanksAs val="gap"/>
    <c:showDLblsOverMax val="0"/>
  </c:chart>
  <c:spPr>
    <a:solidFill>
      <a:sysClr val="window" lastClr="FFFFFF"/>
    </a:solidFill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'4. Tendencia RS'!$DF$31</c:f>
              <c:strCache>
                <c:ptCount val="1"/>
                <c:pt idx="0">
                  <c:v>2016</c:v>
                </c:pt>
              </c:strCache>
            </c:strRef>
          </c:tx>
          <c:spPr>
            <a:pattFill prst="smGrid">
              <a:fgClr>
                <a:schemeClr val="accent1"/>
              </a:fgClr>
              <a:bgClr>
                <a:schemeClr val="bg1"/>
              </a:bgClr>
            </a:pattFill>
            <a:ln>
              <a:solidFill>
                <a:schemeClr val="tx2"/>
              </a:solidFill>
            </a:ln>
          </c:spPr>
          <c:invertIfNegative val="0"/>
          <c:cat>
            <c:strRef>
              <c:f>'4. Tendencia RS'!$DE$32:$DE$43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'4. Tendencia RS'!$DF$32:$DF$43</c:f>
              <c:numCache>
                <c:formatCode>#,##0</c:formatCode>
                <c:ptCount val="12"/>
                <c:pt idx="0">
                  <c:v>2400310</c:v>
                </c:pt>
                <c:pt idx="1">
                  <c:v>2386642</c:v>
                </c:pt>
                <c:pt idx="2">
                  <c:v>2350320</c:v>
                </c:pt>
                <c:pt idx="3">
                  <c:v>2320500</c:v>
                </c:pt>
                <c:pt idx="4">
                  <c:v>2322021</c:v>
                </c:pt>
                <c:pt idx="5">
                  <c:v>2296492</c:v>
                </c:pt>
                <c:pt idx="6">
                  <c:v>2276078</c:v>
                </c:pt>
                <c:pt idx="7">
                  <c:v>2278197</c:v>
                </c:pt>
                <c:pt idx="8">
                  <c:v>2277575</c:v>
                </c:pt>
                <c:pt idx="9">
                  <c:v>2263110</c:v>
                </c:pt>
                <c:pt idx="10">
                  <c:v>2253831</c:v>
                </c:pt>
                <c:pt idx="11">
                  <c:v>2241894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F6E-4336-B27C-E767552C8C41}"/>
            </c:ext>
          </c:extLst>
        </c:ser>
        <c:ser>
          <c:idx val="1"/>
          <c:order val="1"/>
          <c:tx>
            <c:strRef>
              <c:f>'4. Tendencia RS'!$DG$31</c:f>
              <c:strCache>
                <c:ptCount val="1"/>
                <c:pt idx="0">
                  <c:v>2017</c:v>
                </c:pt>
              </c:strCache>
            </c:strRef>
          </c:tx>
          <c:spPr>
            <a:gradFill flip="none" rotWithShape="1">
              <a:gsLst>
                <a:gs pos="22000">
                  <a:srgbClr val="006600"/>
                </a:gs>
                <a:gs pos="52000">
                  <a:srgbClr val="009900"/>
                </a:gs>
                <a:gs pos="75000">
                  <a:srgbClr val="00CC00"/>
                </a:gs>
              </a:gsLst>
              <a:path path="circle">
                <a:fillToRect l="100000" t="100000"/>
              </a:path>
              <a:tileRect r="-100000" b="-100000"/>
            </a:gradFill>
          </c:spPr>
          <c:invertIfNegative val="0"/>
          <c:cat>
            <c:strRef>
              <c:f>'4. Tendencia RS'!$DE$32:$DE$43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'4. Tendencia RS'!$DG$32:$DG$43</c:f>
              <c:numCache>
                <c:formatCode>#,##0</c:formatCode>
                <c:ptCount val="12"/>
                <c:pt idx="0">
                  <c:v>2232694</c:v>
                </c:pt>
                <c:pt idx="1">
                  <c:v>2233776</c:v>
                </c:pt>
                <c:pt idx="2">
                  <c:v>2225416</c:v>
                </c:pt>
                <c:pt idx="3">
                  <c:v>2220016</c:v>
                </c:pt>
                <c:pt idx="4">
                  <c:v>2222102</c:v>
                </c:pt>
                <c:pt idx="5">
                  <c:v>2254060</c:v>
                </c:pt>
                <c:pt idx="6">
                  <c:v>2279330</c:v>
                </c:pt>
                <c:pt idx="7">
                  <c:v>2285762</c:v>
                </c:pt>
                <c:pt idx="8">
                  <c:v>2300364</c:v>
                </c:pt>
                <c:pt idx="9">
                  <c:v>2317897</c:v>
                </c:pt>
                <c:pt idx="10">
                  <c:v>2329926</c:v>
                </c:pt>
                <c:pt idx="11">
                  <c:v>2344891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F6E-4336-B27C-E767552C8C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64738816"/>
        <c:axId val="263446528"/>
        <c:axId val="0"/>
      </c:bar3DChart>
      <c:catAx>
        <c:axId val="264738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b="1"/>
            </a:pPr>
            <a:endParaRPr lang="es-CO"/>
          </a:p>
        </c:txPr>
        <c:crossAx val="263446528"/>
        <c:crosses val="autoZero"/>
        <c:auto val="1"/>
        <c:lblAlgn val="ctr"/>
        <c:lblOffset val="100"/>
        <c:noMultiLvlLbl val="0"/>
      </c:catAx>
      <c:valAx>
        <c:axId val="2634465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64738816"/>
        <c:crosses val="autoZero"/>
        <c:crossBetween val="between"/>
      </c:valAx>
      <c:dTable>
        <c:showHorzBorder val="1"/>
        <c:showVertBorder val="1"/>
        <c:showOutline val="1"/>
        <c:showKeys val="0"/>
        <c:txPr>
          <a:bodyPr/>
          <a:lstStyle/>
          <a:p>
            <a:pPr rtl="0">
              <a:defRPr sz="700"/>
            </a:pPr>
            <a:endParaRPr lang="es-CO"/>
          </a:p>
        </c:txPr>
      </c:dTable>
    </c:plotArea>
    <c:legend>
      <c:legendPos val="r"/>
      <c:layout>
        <c:manualLayout>
          <c:xMode val="edge"/>
          <c:yMode val="edge"/>
          <c:x val="0.82577905936134299"/>
          <c:y val="0.13193371707772877"/>
          <c:w val="0.12890228491963743"/>
          <c:h val="0.1021569832847516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95000"/>
      </a:schemeClr>
    </a:solidFill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/>
            </a:pPr>
            <a:r>
              <a:rPr lang="en-US" sz="1100" b="1" i="0" baseline="0">
                <a:effectLst/>
              </a:rPr>
              <a:t>TENDENCIA DE LA AFILIACION AL  RÉGIMEN  SUBSIDIADO EN EL  DEPARTAMENTO DE ANTIOQUIA</a:t>
            </a:r>
            <a:endParaRPr lang="es-CO" sz="1100">
              <a:effectLst/>
            </a:endParaRPr>
          </a:p>
          <a:p>
            <a:pPr>
              <a:defRPr sz="1100"/>
            </a:pPr>
            <a:r>
              <a:rPr lang="en-US" sz="1100" b="1" i="0" baseline="0">
                <a:effectLst/>
              </a:rPr>
              <a:t> 2017 Vs 2018</a:t>
            </a:r>
            <a:endParaRPr lang="es-CO" sz="1100">
              <a:effectLst/>
            </a:endParaRPr>
          </a:p>
          <a:p>
            <a:pPr>
              <a:defRPr sz="1100"/>
            </a:pPr>
            <a:endParaRPr lang="es-CO" sz="1100"/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2016</c:v>
          </c:tx>
          <c:spPr>
            <a:ln w="34925">
              <a:solidFill>
                <a:srgbClr val="C00000"/>
              </a:solidFill>
            </a:ln>
          </c:spPr>
          <c:marker>
            <c:spPr>
              <a:solidFill>
                <a:srgbClr val="FF0000"/>
              </a:solidFill>
              <a:ln w="38100">
                <a:solidFill>
                  <a:srgbClr val="FF0000"/>
                </a:solidFill>
              </a:ln>
            </c:spPr>
          </c:marker>
          <c:cat>
            <c:strRef>
              <c:f>'4. Tendencia RS'!$DE$6:$DE$17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'4. Tendencia RS'!$DF$6:$DF$17</c:f>
              <c:numCache>
                <c:formatCode>#,##0</c:formatCode>
                <c:ptCount val="12"/>
                <c:pt idx="0">
                  <c:v>2400310</c:v>
                </c:pt>
                <c:pt idx="1">
                  <c:v>2386642</c:v>
                </c:pt>
                <c:pt idx="2">
                  <c:v>2350320</c:v>
                </c:pt>
                <c:pt idx="3">
                  <c:v>2320500</c:v>
                </c:pt>
                <c:pt idx="4">
                  <c:v>2322021</c:v>
                </c:pt>
                <c:pt idx="5">
                  <c:v>2296492</c:v>
                </c:pt>
                <c:pt idx="6">
                  <c:v>2276078</c:v>
                </c:pt>
                <c:pt idx="7">
                  <c:v>2278197</c:v>
                </c:pt>
                <c:pt idx="8">
                  <c:v>2277575</c:v>
                </c:pt>
                <c:pt idx="9">
                  <c:v>2263110</c:v>
                </c:pt>
                <c:pt idx="10">
                  <c:v>2253831</c:v>
                </c:pt>
                <c:pt idx="11">
                  <c:v>2241894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DF2A-4C43-92B7-E45F8DEF965A}"/>
            </c:ext>
          </c:extLst>
        </c:ser>
        <c:ser>
          <c:idx val="1"/>
          <c:order val="1"/>
          <c:tx>
            <c:v>2017</c:v>
          </c:tx>
          <c:spPr>
            <a:ln w="44450">
              <a:solidFill>
                <a:srgbClr val="006600"/>
              </a:solidFill>
            </a:ln>
          </c:spPr>
          <c:marker>
            <c:symbol val="square"/>
            <c:size val="7"/>
            <c:spPr>
              <a:solidFill>
                <a:srgbClr val="006600"/>
              </a:solidFill>
            </c:spPr>
          </c:marker>
          <c:cat>
            <c:strRef>
              <c:f>'4. Tendencia RS'!$DE$6:$DE$17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'4. Tendencia RS'!$DG$6:$DG$17</c:f>
              <c:numCache>
                <c:formatCode>#,##0</c:formatCode>
                <c:ptCount val="12"/>
                <c:pt idx="0">
                  <c:v>2232694</c:v>
                </c:pt>
                <c:pt idx="1">
                  <c:v>2233776</c:v>
                </c:pt>
                <c:pt idx="2">
                  <c:v>2225416</c:v>
                </c:pt>
                <c:pt idx="3">
                  <c:v>2220016</c:v>
                </c:pt>
                <c:pt idx="4">
                  <c:v>2222102</c:v>
                </c:pt>
                <c:pt idx="5">
                  <c:v>2254060</c:v>
                </c:pt>
                <c:pt idx="6">
                  <c:v>2279330</c:v>
                </c:pt>
                <c:pt idx="7">
                  <c:v>2285762</c:v>
                </c:pt>
                <c:pt idx="8">
                  <c:v>2300364</c:v>
                </c:pt>
                <c:pt idx="9">
                  <c:v>2317897</c:v>
                </c:pt>
                <c:pt idx="10">
                  <c:v>2329926</c:v>
                </c:pt>
                <c:pt idx="11">
                  <c:v>2344891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DF2A-4C43-92B7-E45F8DEF96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4740352"/>
        <c:axId val="263449984"/>
      </c:lineChart>
      <c:catAx>
        <c:axId val="26474035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263449984"/>
        <c:crosses val="autoZero"/>
        <c:auto val="1"/>
        <c:lblAlgn val="ctr"/>
        <c:lblOffset val="100"/>
        <c:noMultiLvlLbl val="0"/>
      </c:catAx>
      <c:valAx>
        <c:axId val="263449984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s-CO"/>
                  <a:t>N° de Afiliados</a:t>
                </a:r>
              </a:p>
            </c:rich>
          </c:tx>
          <c:layout>
            <c:manualLayout>
              <c:xMode val="edge"/>
              <c:yMode val="edge"/>
              <c:x val="6.634414011464476E-3"/>
              <c:y val="0.3351591350828807"/>
            </c:manualLayout>
          </c:layout>
          <c:overlay val="0"/>
        </c:title>
        <c:numFmt formatCode="#,##0" sourceLinked="1"/>
        <c:majorTickMark val="none"/>
        <c:minorTickMark val="none"/>
        <c:tickLblPos val="nextTo"/>
        <c:crossAx val="264740352"/>
        <c:crosses val="autoZero"/>
        <c:crossBetween val="between"/>
        <c:majorUnit val="20000"/>
      </c:valAx>
      <c:dTable>
        <c:showHorzBorder val="1"/>
        <c:showVertBorder val="1"/>
        <c:showOutline val="1"/>
        <c:showKeys val="0"/>
        <c:txPr>
          <a:bodyPr/>
          <a:lstStyle/>
          <a:p>
            <a:pPr rtl="0">
              <a:defRPr sz="800" b="1"/>
            </a:pPr>
            <a:endParaRPr lang="es-CO"/>
          </a:p>
        </c:txPr>
      </c:dTable>
    </c:plotArea>
    <c:legend>
      <c:legendPos val="r"/>
      <c:layout>
        <c:manualLayout>
          <c:xMode val="edge"/>
          <c:yMode val="edge"/>
          <c:x val="0.48454661714693137"/>
          <c:y val="0.68945635185467946"/>
          <c:w val="0.23697560543157808"/>
          <c:h val="5.764638165513479E-2"/>
        </c:manualLayout>
      </c:layout>
      <c:overlay val="0"/>
      <c:txPr>
        <a:bodyPr/>
        <a:lstStyle/>
        <a:p>
          <a:pPr>
            <a:defRPr sz="90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9.6818184402516466E-2"/>
          <c:y val="0.1401585067187601"/>
          <c:w val="0.87693914012491392"/>
          <c:h val="0.74629880168346052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'5. Tendencia RC+RE'!$CN$29</c:f>
              <c:strCache>
                <c:ptCount val="1"/>
                <c:pt idx="0">
                  <c:v>2016</c:v>
                </c:pt>
              </c:strCache>
            </c:strRef>
          </c:tx>
          <c:spPr>
            <a:pattFill prst="smGrid">
              <a:fgClr>
                <a:schemeClr val="accent1"/>
              </a:fgClr>
              <a:bgClr>
                <a:schemeClr val="bg1"/>
              </a:bgClr>
            </a:pattFill>
            <a:ln>
              <a:solidFill>
                <a:schemeClr val="tx2"/>
              </a:solidFill>
            </a:ln>
          </c:spPr>
          <c:invertIfNegative val="0"/>
          <c:cat>
            <c:strRef>
              <c:f>'5. Tendencia RC+RE'!$CM$30:$CM$41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'5. Tendencia RC+RE'!$CN$30:$CN$41</c:f>
              <c:numCache>
                <c:formatCode>#,##0</c:formatCode>
                <c:ptCount val="12"/>
                <c:pt idx="0">
                  <c:v>3542183</c:v>
                </c:pt>
                <c:pt idx="1">
                  <c:v>3512508</c:v>
                </c:pt>
                <c:pt idx="2">
                  <c:v>3562440</c:v>
                </c:pt>
                <c:pt idx="3">
                  <c:v>3606905</c:v>
                </c:pt>
                <c:pt idx="4">
                  <c:v>3630193</c:v>
                </c:pt>
                <c:pt idx="5">
                  <c:v>3696317</c:v>
                </c:pt>
                <c:pt idx="6">
                  <c:v>3719617</c:v>
                </c:pt>
                <c:pt idx="7">
                  <c:v>3704648</c:v>
                </c:pt>
                <c:pt idx="8">
                  <c:v>3745910</c:v>
                </c:pt>
                <c:pt idx="9">
                  <c:v>3793481</c:v>
                </c:pt>
                <c:pt idx="10">
                  <c:v>3793303</c:v>
                </c:pt>
                <c:pt idx="11">
                  <c:v>3810573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571-4972-8026-F9CC8D965FA0}"/>
            </c:ext>
          </c:extLst>
        </c:ser>
        <c:ser>
          <c:idx val="1"/>
          <c:order val="1"/>
          <c:tx>
            <c:strRef>
              <c:f>'5. Tendencia RC+RE'!$CO$29</c:f>
              <c:strCache>
                <c:ptCount val="1"/>
                <c:pt idx="0">
                  <c:v>2017</c:v>
                </c:pt>
              </c:strCache>
            </c:strRef>
          </c:tx>
          <c:spPr>
            <a:gradFill flip="none" rotWithShape="1">
              <a:gsLst>
                <a:gs pos="22000">
                  <a:srgbClr val="006600"/>
                </a:gs>
                <a:gs pos="52000">
                  <a:srgbClr val="009900"/>
                </a:gs>
                <a:gs pos="75000">
                  <a:srgbClr val="00CC00"/>
                </a:gs>
              </a:gsLst>
              <a:path path="circle">
                <a:fillToRect l="100000" t="100000"/>
              </a:path>
              <a:tileRect r="-100000" b="-100000"/>
            </a:gradFill>
          </c:spPr>
          <c:invertIfNegative val="0"/>
          <c:cat>
            <c:strRef>
              <c:f>'5. Tendencia RC+RE'!$CM$30:$CM$41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'5. Tendencia RC+RE'!$CO$30:$CO$41</c:f>
              <c:numCache>
                <c:formatCode>#,##0</c:formatCode>
                <c:ptCount val="12"/>
                <c:pt idx="0">
                  <c:v>3761637</c:v>
                </c:pt>
                <c:pt idx="1">
                  <c:v>3725342</c:v>
                </c:pt>
                <c:pt idx="2">
                  <c:v>3797115</c:v>
                </c:pt>
                <c:pt idx="3">
                  <c:v>3776579</c:v>
                </c:pt>
                <c:pt idx="4">
                  <c:v>3735975</c:v>
                </c:pt>
                <c:pt idx="5">
                  <c:v>3749816</c:v>
                </c:pt>
                <c:pt idx="6">
                  <c:v>3760255</c:v>
                </c:pt>
                <c:pt idx="7">
                  <c:v>3776317</c:v>
                </c:pt>
                <c:pt idx="8">
                  <c:v>3870569</c:v>
                </c:pt>
                <c:pt idx="9">
                  <c:v>3876804</c:v>
                </c:pt>
                <c:pt idx="10">
                  <c:v>3879593</c:v>
                </c:pt>
                <c:pt idx="11">
                  <c:v>3866307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571-4972-8026-F9CC8D965F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65085952"/>
        <c:axId val="263454016"/>
        <c:axId val="0"/>
      </c:bar3DChart>
      <c:catAx>
        <c:axId val="265085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b="1"/>
            </a:pPr>
            <a:endParaRPr lang="es-CO"/>
          </a:p>
        </c:txPr>
        <c:crossAx val="263454016"/>
        <c:crosses val="autoZero"/>
        <c:auto val="1"/>
        <c:lblAlgn val="ctr"/>
        <c:lblOffset val="100"/>
        <c:noMultiLvlLbl val="0"/>
      </c:catAx>
      <c:valAx>
        <c:axId val="2634540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65085952"/>
        <c:crosses val="autoZero"/>
        <c:crossBetween val="between"/>
        <c:majorUnit val="50000"/>
      </c:valAx>
      <c:dTable>
        <c:showHorzBorder val="1"/>
        <c:showVertBorder val="1"/>
        <c:showOutline val="1"/>
        <c:showKeys val="0"/>
        <c:txPr>
          <a:bodyPr/>
          <a:lstStyle/>
          <a:p>
            <a:pPr rtl="0">
              <a:defRPr sz="700"/>
            </a:pPr>
            <a:endParaRPr lang="es-CO"/>
          </a:p>
        </c:txPr>
      </c:dTable>
    </c:plotArea>
    <c:legend>
      <c:legendPos val="r"/>
      <c:layout>
        <c:manualLayout>
          <c:xMode val="edge"/>
          <c:yMode val="edge"/>
          <c:x val="0.84885593108400181"/>
          <c:y val="5.8314122597911522E-2"/>
          <c:w val="0.12890228491963743"/>
          <c:h val="0.1021569832847516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95000"/>
      </a:schemeClr>
    </a:solidFill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/>
            </a:pPr>
            <a:r>
              <a:rPr lang="en-US" sz="1100" b="1" i="0" baseline="0">
                <a:effectLst/>
              </a:rPr>
              <a:t>TENDENCIA DE LA AFILIACION AL  RÉGIMEN  CONTRIBUTIVO-EXCEPCIÓN Y ESPECIAL EN EL  DEPARTAMENTO DE ANTIOQUIA</a:t>
            </a:r>
            <a:endParaRPr lang="es-CO" sz="1100">
              <a:effectLst/>
            </a:endParaRPr>
          </a:p>
          <a:p>
            <a:pPr>
              <a:defRPr sz="1100"/>
            </a:pPr>
            <a:r>
              <a:rPr lang="en-US" sz="1100" b="1" i="0" baseline="0">
                <a:effectLst/>
              </a:rPr>
              <a:t> 2016 Vs 2017</a:t>
            </a:r>
            <a:endParaRPr lang="es-CO" sz="1100">
              <a:effectLst/>
            </a:endParaRPr>
          </a:p>
          <a:p>
            <a:pPr>
              <a:defRPr sz="1100"/>
            </a:pPr>
            <a:endParaRPr lang="es-CO" sz="1100"/>
          </a:p>
        </c:rich>
      </c:tx>
      <c:layout>
        <c:manualLayout>
          <c:xMode val="edge"/>
          <c:yMode val="edge"/>
          <c:x val="0.12032547618086141"/>
          <c:y val="1.3949425643382933E-2"/>
        </c:manualLayout>
      </c:layout>
      <c:overlay val="1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2016</c:v>
          </c:tx>
          <c:spPr>
            <a:ln w="38100">
              <a:solidFill>
                <a:schemeClr val="accent1"/>
              </a:solidFill>
            </a:ln>
          </c:spPr>
          <c:marker>
            <c:spPr>
              <a:ln w="12700">
                <a:solidFill>
                  <a:srgbClr val="FF0000"/>
                </a:solidFill>
              </a:ln>
            </c:spPr>
          </c:marker>
          <c:cat>
            <c:strRef>
              <c:f>'5. Tendencia RC+RE'!$CN$6:$CN$17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'5. Tendencia RC+RE'!$CO$6:$CO$17</c:f>
              <c:numCache>
                <c:formatCode>#,##0</c:formatCode>
                <c:ptCount val="12"/>
                <c:pt idx="0">
                  <c:v>3542183</c:v>
                </c:pt>
                <c:pt idx="1">
                  <c:v>3512508</c:v>
                </c:pt>
                <c:pt idx="2">
                  <c:v>3562440</c:v>
                </c:pt>
                <c:pt idx="3">
                  <c:v>3606905</c:v>
                </c:pt>
                <c:pt idx="4">
                  <c:v>3630193</c:v>
                </c:pt>
                <c:pt idx="5">
                  <c:v>3696317</c:v>
                </c:pt>
                <c:pt idx="6">
                  <c:v>3719617</c:v>
                </c:pt>
                <c:pt idx="7">
                  <c:v>3704648</c:v>
                </c:pt>
                <c:pt idx="8">
                  <c:v>3745910</c:v>
                </c:pt>
                <c:pt idx="9">
                  <c:v>3793481</c:v>
                </c:pt>
                <c:pt idx="10">
                  <c:v>3793303</c:v>
                </c:pt>
                <c:pt idx="11">
                  <c:v>3810573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D903-4707-B6FC-1B5C3D8149DC}"/>
            </c:ext>
          </c:extLst>
        </c:ser>
        <c:ser>
          <c:idx val="1"/>
          <c:order val="1"/>
          <c:tx>
            <c:v>2017</c:v>
          </c:tx>
          <c:spPr>
            <a:ln w="38100">
              <a:solidFill>
                <a:srgbClr val="FF0000"/>
              </a:solidFill>
            </a:ln>
          </c:spPr>
          <c:marker>
            <c:symbol val="square"/>
            <c:size val="8"/>
            <c:spPr>
              <a:ln w="6350">
                <a:solidFill>
                  <a:schemeClr val="accent1"/>
                </a:solidFill>
              </a:ln>
            </c:spPr>
          </c:marker>
          <c:cat>
            <c:strRef>
              <c:f>'5. Tendencia RC+RE'!$CN$6:$CN$17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'5. Tendencia RC+RE'!$CP$6:$CP$17</c:f>
              <c:numCache>
                <c:formatCode>#,##0</c:formatCode>
                <c:ptCount val="12"/>
                <c:pt idx="0">
                  <c:v>3761637</c:v>
                </c:pt>
                <c:pt idx="1">
                  <c:v>3725342</c:v>
                </c:pt>
                <c:pt idx="2">
                  <c:v>3797115</c:v>
                </c:pt>
                <c:pt idx="3">
                  <c:v>3776579</c:v>
                </c:pt>
                <c:pt idx="4">
                  <c:v>3735975</c:v>
                </c:pt>
                <c:pt idx="5">
                  <c:v>3749816</c:v>
                </c:pt>
                <c:pt idx="6">
                  <c:v>3760255</c:v>
                </c:pt>
                <c:pt idx="7">
                  <c:v>3776317</c:v>
                </c:pt>
                <c:pt idx="8">
                  <c:v>3870569</c:v>
                </c:pt>
                <c:pt idx="9">
                  <c:v>3876804</c:v>
                </c:pt>
                <c:pt idx="10">
                  <c:v>3879593</c:v>
                </c:pt>
                <c:pt idx="11">
                  <c:v>3866307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D903-4707-B6FC-1B5C3D8149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5086464"/>
        <c:axId val="265415488"/>
      </c:lineChart>
      <c:catAx>
        <c:axId val="26508646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265415488"/>
        <c:crosses val="autoZero"/>
        <c:auto val="1"/>
        <c:lblAlgn val="ctr"/>
        <c:lblOffset val="100"/>
        <c:noMultiLvlLbl val="0"/>
      </c:catAx>
      <c:valAx>
        <c:axId val="2654154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65086464"/>
        <c:crosses val="autoZero"/>
        <c:crossBetween val="between"/>
      </c:valAx>
      <c:dTable>
        <c:showHorzBorder val="1"/>
        <c:showVertBorder val="1"/>
        <c:showOutline val="1"/>
        <c:showKeys val="0"/>
        <c:txPr>
          <a:bodyPr/>
          <a:lstStyle/>
          <a:p>
            <a:pPr rtl="0">
              <a:defRPr sz="800" b="1"/>
            </a:pPr>
            <a:endParaRPr lang="es-CO"/>
          </a:p>
        </c:txPr>
      </c:dTable>
    </c:plotArea>
    <c:legend>
      <c:legendPos val="r"/>
      <c:layout>
        <c:manualLayout>
          <c:xMode val="edge"/>
          <c:yMode val="edge"/>
          <c:x val="0.29500241645413411"/>
          <c:y val="0.72045164885567758"/>
          <c:w val="0.30347674793415808"/>
          <c:h val="5.9305736329052922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es-CO" sz="1200"/>
              <a:t>Magdalena</a:t>
            </a:r>
            <a:r>
              <a:rPr lang="es-CO" sz="1200" baseline="0"/>
              <a:t> Medio</a:t>
            </a:r>
            <a:endParaRPr lang="es-CO" sz="1200"/>
          </a:p>
        </c:rich>
      </c:tx>
      <c:layout>
        <c:manualLayout>
          <c:xMode val="edge"/>
          <c:yMode val="edge"/>
          <c:x val="0.7383301307520046"/>
          <c:y val="3.2407407407407406E-2"/>
        </c:manualLayout>
      </c:layout>
      <c:overlay val="1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'6. Tendencia_Subregiones'!$C$16</c:f>
              <c:strCache>
                <c:ptCount val="1"/>
                <c:pt idx="0">
                  <c:v>subsidiado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'6. Tendencia_Subregiones'!$A$17:$A$25</c:f>
              <c:numCache>
                <c:formatCode>General</c:formatCode>
                <c:ptCount val="9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</c:numCache>
            </c:numRef>
          </c:cat>
          <c:val>
            <c:numRef>
              <c:f>'6. Tendencia_Subregiones'!$D$17:$D$25</c:f>
              <c:numCache>
                <c:formatCode>#,##0.00</c:formatCode>
                <c:ptCount val="9"/>
                <c:pt idx="0">
                  <c:v>58.550023266635641</c:v>
                </c:pt>
                <c:pt idx="1">
                  <c:v>58.579458448334357</c:v>
                </c:pt>
                <c:pt idx="2">
                  <c:v>56.86200104804756</c:v>
                </c:pt>
                <c:pt idx="3">
                  <c:v>56.993545515245934</c:v>
                </c:pt>
                <c:pt idx="4">
                  <c:v>58.672363722505416</c:v>
                </c:pt>
                <c:pt idx="5">
                  <c:v>55.989002438138712</c:v>
                </c:pt>
                <c:pt idx="6">
                  <c:v>49.615784362167965</c:v>
                </c:pt>
                <c:pt idx="7">
                  <c:v>50.863788750465623</c:v>
                </c:pt>
                <c:pt idx="8">
                  <c:v>50.89110550060014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D977-42D8-8FAC-9271BA98E717}"/>
            </c:ext>
          </c:extLst>
        </c:ser>
        <c:ser>
          <c:idx val="1"/>
          <c:order val="1"/>
          <c:tx>
            <c:strRef>
              <c:f>'6. Tendencia_Subregiones'!$E$16</c:f>
              <c:strCache>
                <c:ptCount val="1"/>
                <c:pt idx="0">
                  <c:v>Contributivo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'6. Tendencia_Subregiones'!$A$17:$A$25</c:f>
              <c:numCache>
                <c:formatCode>General</c:formatCode>
                <c:ptCount val="9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</c:numCache>
            </c:numRef>
          </c:cat>
          <c:val>
            <c:numRef>
              <c:f>'6. Tendencia_Subregiones'!$F$17:$F$25</c:f>
              <c:numCache>
                <c:formatCode>#,##0.00</c:formatCode>
                <c:ptCount val="9"/>
                <c:pt idx="0">
                  <c:v>22.16100511865984</c:v>
                </c:pt>
                <c:pt idx="1">
                  <c:v>24.013959981386694</c:v>
                </c:pt>
                <c:pt idx="2">
                  <c:v>24.110514808189226</c:v>
                </c:pt>
                <c:pt idx="3">
                  <c:v>21.978188292900068</c:v>
                </c:pt>
                <c:pt idx="4">
                  <c:v>24.205760811391773</c:v>
                </c:pt>
                <c:pt idx="5">
                  <c:v>24.382251733499334</c:v>
                </c:pt>
                <c:pt idx="6">
                  <c:v>26.815866146427901</c:v>
                </c:pt>
                <c:pt idx="7">
                  <c:v>25.683539588593185</c:v>
                </c:pt>
                <c:pt idx="8">
                  <c:v>25.104921153925748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D977-42D8-8FAC-9271BA98E717}"/>
            </c:ext>
          </c:extLst>
        </c:ser>
        <c:ser>
          <c:idx val="2"/>
          <c:order val="2"/>
          <c:tx>
            <c:strRef>
              <c:f>'6. Tendencia_Subregiones'!$I$16</c:f>
              <c:strCache>
                <c:ptCount val="1"/>
                <c:pt idx="0">
                  <c:v>Sin Cobertura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'6. Tendencia_Subregiones'!$A$17:$A$25</c:f>
              <c:numCache>
                <c:formatCode>General</c:formatCode>
                <c:ptCount val="9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</c:numCache>
            </c:numRef>
          </c:cat>
          <c:val>
            <c:numRef>
              <c:f>'6. Tendencia_Subregiones'!$I$17:$I$25</c:f>
              <c:numCache>
                <c:formatCode>#\,##</c:formatCode>
                <c:ptCount val="9"/>
                <c:pt idx="0">
                  <c:v>19.288971614704522</c:v>
                </c:pt>
                <c:pt idx="1">
                  <c:v>17.406581570278945</c:v>
                </c:pt>
                <c:pt idx="2" formatCode="#,##0.00">
                  <c:v>19.027484143763218</c:v>
                </c:pt>
                <c:pt idx="3" formatCode="#,##0.00">
                  <c:v>21.028266191854001</c:v>
                </c:pt>
                <c:pt idx="4" formatCode="#,##0.00">
                  <c:v>17.121875466102807</c:v>
                </c:pt>
                <c:pt idx="5" formatCode="#,##0.00">
                  <c:v>19.628745828361957</c:v>
                </c:pt>
                <c:pt idx="6" formatCode="#,##0.00">
                  <c:v>23.568349491404135</c:v>
                </c:pt>
                <c:pt idx="7" formatCode="#,##0.00">
                  <c:v>23.452671660941192</c:v>
                </c:pt>
                <c:pt idx="8" formatCode="#,##0.00">
                  <c:v>24.003973345474108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D977-42D8-8FAC-9271BA98E717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65084928"/>
        <c:axId val="265419520"/>
      </c:lineChart>
      <c:catAx>
        <c:axId val="265084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65419520"/>
        <c:crosses val="autoZero"/>
        <c:auto val="1"/>
        <c:lblAlgn val="ctr"/>
        <c:lblOffset val="100"/>
        <c:noMultiLvlLbl val="0"/>
      </c:catAx>
      <c:valAx>
        <c:axId val="265419520"/>
        <c:scaling>
          <c:orientation val="minMax"/>
        </c:scaling>
        <c:delete val="0"/>
        <c:axPos val="l"/>
        <c:numFmt formatCode="#,##0.00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s-CO"/>
          </a:p>
        </c:txPr>
        <c:crossAx val="26508492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es-CO" sz="1200"/>
              <a:t>Nordeste</a:t>
            </a:r>
          </a:p>
        </c:rich>
      </c:tx>
      <c:layout>
        <c:manualLayout>
          <c:xMode val="edge"/>
          <c:yMode val="edge"/>
          <c:x val="0.7383301307520046"/>
          <c:y val="3.2407407407407406E-2"/>
        </c:manualLayout>
      </c:layout>
      <c:overlay val="1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'6. Tendencia_Subregiones'!$C$16</c:f>
              <c:strCache>
                <c:ptCount val="1"/>
                <c:pt idx="0">
                  <c:v>subsidiado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'6. Tendencia_Subregiones'!$A$50:$A$58</c:f>
              <c:numCache>
                <c:formatCode>General</c:formatCode>
                <c:ptCount val="9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</c:numCache>
            </c:numRef>
          </c:cat>
          <c:val>
            <c:numRef>
              <c:f>'6. Tendencia_Subregiones'!$D$50:$D$58</c:f>
              <c:numCache>
                <c:formatCode>#,##0.00</c:formatCode>
                <c:ptCount val="9"/>
                <c:pt idx="0">
                  <c:v>66.992476583575836</c:v>
                </c:pt>
                <c:pt idx="1">
                  <c:v>68.644678492239464</c:v>
                </c:pt>
                <c:pt idx="2">
                  <c:v>69.599085256914179</c:v>
                </c:pt>
                <c:pt idx="3">
                  <c:v>70.727891230633361</c:v>
                </c:pt>
                <c:pt idx="4">
                  <c:v>71.171010449947829</c:v>
                </c:pt>
                <c:pt idx="5">
                  <c:v>70.471871079803151</c:v>
                </c:pt>
                <c:pt idx="6">
                  <c:v>66.326872279474685</c:v>
                </c:pt>
                <c:pt idx="7">
                  <c:v>68.189394374807335</c:v>
                </c:pt>
                <c:pt idx="8">
                  <c:v>68.109974972438337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1E75-42B5-ABCE-251680421A7A}"/>
            </c:ext>
          </c:extLst>
        </c:ser>
        <c:ser>
          <c:idx val="1"/>
          <c:order val="1"/>
          <c:tx>
            <c:strRef>
              <c:f>'6. Tendencia_Subregiones'!$E$16</c:f>
              <c:strCache>
                <c:ptCount val="1"/>
                <c:pt idx="0">
                  <c:v>Contributivo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'6. Tendencia_Subregiones'!$A$50:$A$58</c:f>
              <c:numCache>
                <c:formatCode>General</c:formatCode>
                <c:ptCount val="9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</c:numCache>
            </c:numRef>
          </c:cat>
          <c:val>
            <c:numRef>
              <c:f>'6. Tendencia_Subregiones'!$F$50:$F$58</c:f>
              <c:numCache>
                <c:formatCode>#,##0.00</c:formatCode>
                <c:ptCount val="9"/>
                <c:pt idx="0">
                  <c:v>18.723085773649611</c:v>
                </c:pt>
                <c:pt idx="1">
                  <c:v>22.098848867019285</c:v>
                </c:pt>
                <c:pt idx="2">
                  <c:v>23.040091474308582</c:v>
                </c:pt>
                <c:pt idx="3">
                  <c:v>19.565620332108551</c:v>
                </c:pt>
                <c:pt idx="4">
                  <c:v>21.062618595825427</c:v>
                </c:pt>
                <c:pt idx="5">
                  <c:v>20.827302261249962</c:v>
                </c:pt>
                <c:pt idx="6">
                  <c:v>23.227904949695194</c:v>
                </c:pt>
                <c:pt idx="7">
                  <c:v>21.923412526320739</c:v>
                </c:pt>
                <c:pt idx="8">
                  <c:v>21.623499783164132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1E75-42B5-ABCE-251680421A7A}"/>
            </c:ext>
          </c:extLst>
        </c:ser>
        <c:ser>
          <c:idx val="2"/>
          <c:order val="2"/>
          <c:tx>
            <c:strRef>
              <c:f>'6. Tendencia_Subregiones'!$I$16</c:f>
              <c:strCache>
                <c:ptCount val="1"/>
                <c:pt idx="0">
                  <c:v>Sin Cobertura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'6. Tendencia_Subregiones'!$A$50:$A$58</c:f>
              <c:numCache>
                <c:formatCode>General</c:formatCode>
                <c:ptCount val="9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</c:numCache>
            </c:numRef>
          </c:cat>
          <c:val>
            <c:numRef>
              <c:f>'6. Tendencia_Subregiones'!$I$50:$I$58</c:f>
              <c:numCache>
                <c:formatCode>#,##0.00</c:formatCode>
                <c:ptCount val="9"/>
                <c:pt idx="0">
                  <c:v>14.284437642774549</c:v>
                </c:pt>
                <c:pt idx="1">
                  <c:v>9.2564726407412508</c:v>
                </c:pt>
                <c:pt idx="2">
                  <c:v>7.3608232687772386</c:v>
                </c:pt>
                <c:pt idx="3">
                  <c:v>9.7064884372580877</c:v>
                </c:pt>
                <c:pt idx="4">
                  <c:v>7.7663709542267441</c:v>
                </c:pt>
                <c:pt idx="5">
                  <c:v>8.7008266589468803</c:v>
                </c:pt>
                <c:pt idx="6">
                  <c:v>10.445222770830128</c:v>
                </c:pt>
                <c:pt idx="7">
                  <c:v>9.8871930988719328</c:v>
                </c:pt>
                <c:pt idx="8">
                  <c:v>10.266525244397528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1E75-42B5-ABCE-251680421A7A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65695232"/>
        <c:axId val="262048576"/>
      </c:lineChart>
      <c:catAx>
        <c:axId val="2656952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62048576"/>
        <c:crosses val="autoZero"/>
        <c:auto val="1"/>
        <c:lblAlgn val="ctr"/>
        <c:lblOffset val="100"/>
        <c:noMultiLvlLbl val="0"/>
      </c:catAx>
      <c:valAx>
        <c:axId val="262048576"/>
        <c:scaling>
          <c:orientation val="minMax"/>
        </c:scaling>
        <c:delete val="0"/>
        <c:axPos val="l"/>
        <c:numFmt formatCode="#,##0.00" sourceLinked="1"/>
        <c:majorTickMark val="out"/>
        <c:minorTickMark val="none"/>
        <c:tickLblPos val="nextTo"/>
        <c:crossAx val="26569523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es-CO" sz="1200"/>
              <a:t>Urabá</a:t>
            </a:r>
          </a:p>
        </c:rich>
      </c:tx>
      <c:layout>
        <c:manualLayout>
          <c:xMode val="edge"/>
          <c:yMode val="edge"/>
          <c:x val="0.81661759252570498"/>
          <c:y val="5.0925925925925923E-2"/>
        </c:manualLayout>
      </c:layout>
      <c:overlay val="1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'6. Tendencia_Subregiones'!$C$16</c:f>
              <c:strCache>
                <c:ptCount val="1"/>
                <c:pt idx="0">
                  <c:v>subsidiado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'6. Tendencia_Subregiones'!$A$50:$A$58</c:f>
              <c:numCache>
                <c:formatCode>General</c:formatCode>
                <c:ptCount val="9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</c:numCache>
            </c:numRef>
          </c:cat>
          <c:val>
            <c:numRef>
              <c:f>'6. Tendencia_Subregiones'!$D$39:$D$47</c:f>
              <c:numCache>
                <c:formatCode>#,##0.00</c:formatCode>
                <c:ptCount val="9"/>
                <c:pt idx="0">
                  <c:v>56.082706611427824</c:v>
                </c:pt>
                <c:pt idx="1">
                  <c:v>58.855630224718539</c:v>
                </c:pt>
                <c:pt idx="2">
                  <c:v>56.929406102356403</c:v>
                </c:pt>
                <c:pt idx="3">
                  <c:v>57.007614144338383</c:v>
                </c:pt>
                <c:pt idx="4">
                  <c:v>58.049826294081861</c:v>
                </c:pt>
                <c:pt idx="5">
                  <c:v>55.240525068788628</c:v>
                </c:pt>
                <c:pt idx="6">
                  <c:v>50.967833507797664</c:v>
                </c:pt>
                <c:pt idx="7">
                  <c:v>49.868832787447289</c:v>
                </c:pt>
                <c:pt idx="8">
                  <c:v>49.896794517814712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9646-4BD6-B965-ED833B676824}"/>
            </c:ext>
          </c:extLst>
        </c:ser>
        <c:ser>
          <c:idx val="1"/>
          <c:order val="1"/>
          <c:tx>
            <c:strRef>
              <c:f>'6. Tendencia_Subregiones'!$E$16</c:f>
              <c:strCache>
                <c:ptCount val="1"/>
                <c:pt idx="0">
                  <c:v>Contributivo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'6. Tendencia_Subregiones'!$A$50:$A$58</c:f>
              <c:numCache>
                <c:formatCode>General</c:formatCode>
                <c:ptCount val="9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</c:numCache>
            </c:numRef>
          </c:cat>
          <c:val>
            <c:numRef>
              <c:f>'6. Tendencia_Subregiones'!$F$39:$F$47</c:f>
              <c:numCache>
                <c:formatCode>#,##0.00</c:formatCode>
                <c:ptCount val="9"/>
                <c:pt idx="0">
                  <c:v>30.218795453135449</c:v>
                </c:pt>
                <c:pt idx="1">
                  <c:v>30.954662328441341</c:v>
                </c:pt>
                <c:pt idx="2">
                  <c:v>29.825356963948362</c:v>
                </c:pt>
                <c:pt idx="3">
                  <c:v>26.846441971474487</c:v>
                </c:pt>
                <c:pt idx="4">
                  <c:v>28.480769440204867</c:v>
                </c:pt>
                <c:pt idx="5">
                  <c:v>28.494416517763693</c:v>
                </c:pt>
                <c:pt idx="6">
                  <c:v>29.599205152316237</c:v>
                </c:pt>
                <c:pt idx="7">
                  <c:v>29.128113904005552</c:v>
                </c:pt>
                <c:pt idx="8">
                  <c:v>28.65669880157991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9646-4BD6-B965-ED833B676824}"/>
            </c:ext>
          </c:extLst>
        </c:ser>
        <c:ser>
          <c:idx val="2"/>
          <c:order val="2"/>
          <c:tx>
            <c:strRef>
              <c:f>'6. Tendencia_Subregiones'!$I$16</c:f>
              <c:strCache>
                <c:ptCount val="1"/>
                <c:pt idx="0">
                  <c:v>Sin Cobertura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'6. Tendencia_Subregiones'!$A$50:$A$58</c:f>
              <c:numCache>
                <c:formatCode>General</c:formatCode>
                <c:ptCount val="9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</c:numCache>
            </c:numRef>
          </c:cat>
          <c:val>
            <c:numRef>
              <c:f>'6. Tendencia_Subregiones'!$I$39:$I$47</c:f>
              <c:numCache>
                <c:formatCode>#,##0.00</c:formatCode>
                <c:ptCount val="9"/>
                <c:pt idx="0">
                  <c:v>13.698497935436734</c:v>
                </c:pt>
                <c:pt idx="1">
                  <c:v>10.189707446840117</c:v>
                </c:pt>
                <c:pt idx="2">
                  <c:v>13.245236933695239</c:v>
                </c:pt>
                <c:pt idx="3">
                  <c:v>16.145943884187133</c:v>
                </c:pt>
                <c:pt idx="4">
                  <c:v>13.46940426571328</c:v>
                </c:pt>
                <c:pt idx="5">
                  <c:v>16.265058413447676</c:v>
                </c:pt>
                <c:pt idx="6">
                  <c:v>19.432961339886106</c:v>
                </c:pt>
                <c:pt idx="7">
                  <c:v>21.003053308547152</c:v>
                </c:pt>
                <c:pt idx="8">
                  <c:v>21.446506680605381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9646-4BD6-B965-ED833B676824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65697792"/>
        <c:axId val="262051456"/>
      </c:lineChart>
      <c:catAx>
        <c:axId val="265697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62051456"/>
        <c:crosses val="autoZero"/>
        <c:auto val="1"/>
        <c:lblAlgn val="ctr"/>
        <c:lblOffset val="100"/>
        <c:noMultiLvlLbl val="0"/>
      </c:catAx>
      <c:valAx>
        <c:axId val="262051456"/>
        <c:scaling>
          <c:orientation val="minMax"/>
        </c:scaling>
        <c:delete val="0"/>
        <c:axPos val="l"/>
        <c:numFmt formatCode="#,##0.00" sourceLinked="1"/>
        <c:majorTickMark val="out"/>
        <c:minorTickMark val="none"/>
        <c:tickLblPos val="nextTo"/>
        <c:crossAx val="26569779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es-CO" sz="1200"/>
              <a:t>Occidente</a:t>
            </a:r>
          </a:p>
        </c:rich>
      </c:tx>
      <c:layout>
        <c:manualLayout>
          <c:xMode val="edge"/>
          <c:yMode val="edge"/>
          <c:x val="0.81661759252570498"/>
          <c:y val="5.0925925925925923E-2"/>
        </c:manualLayout>
      </c:layout>
      <c:overlay val="1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'6. Tendencia_Subregiones'!$C$16</c:f>
              <c:strCache>
                <c:ptCount val="1"/>
                <c:pt idx="0">
                  <c:v>subsidiado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'6. Tendencia_Subregiones'!$A$50:$A$58</c:f>
              <c:numCache>
                <c:formatCode>General</c:formatCode>
                <c:ptCount val="9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</c:numCache>
            </c:numRef>
          </c:cat>
          <c:val>
            <c:numRef>
              <c:f>'6. Tendencia_Subregiones'!$D$62:$D$70</c:f>
              <c:numCache>
                <c:formatCode>#,##0.00</c:formatCode>
                <c:ptCount val="9"/>
                <c:pt idx="0">
                  <c:v>76.122577390888338</c:v>
                </c:pt>
                <c:pt idx="1">
                  <c:v>74.77350593828973</c:v>
                </c:pt>
                <c:pt idx="2">
                  <c:v>75.005370408300891</c:v>
                </c:pt>
                <c:pt idx="3">
                  <c:v>75.253368248510782</c:v>
                </c:pt>
                <c:pt idx="4">
                  <c:v>74.597929279547259</c:v>
                </c:pt>
                <c:pt idx="5">
                  <c:v>74.462295672355495</c:v>
                </c:pt>
                <c:pt idx="6">
                  <c:v>72.039003011776941</c:v>
                </c:pt>
                <c:pt idx="7">
                  <c:v>73.438712616974513</c:v>
                </c:pt>
                <c:pt idx="8">
                  <c:v>73.479268787270371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9024-4C8A-8A05-7A882A93C5D7}"/>
            </c:ext>
          </c:extLst>
        </c:ser>
        <c:ser>
          <c:idx val="1"/>
          <c:order val="1"/>
          <c:tx>
            <c:strRef>
              <c:f>'6. Tendencia_Subregiones'!$E$16</c:f>
              <c:strCache>
                <c:ptCount val="1"/>
                <c:pt idx="0">
                  <c:v>Contributivo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'6. Tendencia_Subregiones'!$A$50:$A$58</c:f>
              <c:numCache>
                <c:formatCode>General</c:formatCode>
                <c:ptCount val="9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</c:numCache>
            </c:numRef>
          </c:cat>
          <c:val>
            <c:numRef>
              <c:f>'6. Tendencia_Subregiones'!$F$62:$F$70</c:f>
              <c:numCache>
                <c:formatCode>#,##0.00</c:formatCode>
                <c:ptCount val="9"/>
                <c:pt idx="0">
                  <c:v>14.463632912643067</c:v>
                </c:pt>
                <c:pt idx="1">
                  <c:v>16.31019796883044</c:v>
                </c:pt>
                <c:pt idx="2">
                  <c:v>16.782151260672126</c:v>
                </c:pt>
                <c:pt idx="3">
                  <c:v>15.834266181585576</c:v>
                </c:pt>
                <c:pt idx="4">
                  <c:v>18.9504416903718</c:v>
                </c:pt>
                <c:pt idx="5">
                  <c:v>20.389748104279626</c:v>
                </c:pt>
                <c:pt idx="6">
                  <c:v>23.271730320889326</c:v>
                </c:pt>
                <c:pt idx="7">
                  <c:v>19.927599725619984</c:v>
                </c:pt>
                <c:pt idx="8">
                  <c:v>19.434416667083912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9024-4C8A-8A05-7A882A93C5D7}"/>
            </c:ext>
          </c:extLst>
        </c:ser>
        <c:ser>
          <c:idx val="2"/>
          <c:order val="2"/>
          <c:tx>
            <c:strRef>
              <c:f>'6. Tendencia_Subregiones'!$I$16</c:f>
              <c:strCache>
                <c:ptCount val="1"/>
                <c:pt idx="0">
                  <c:v>Sin Cobertura</c:v>
                </c:pt>
              </c:strCache>
            </c:strRef>
          </c:tx>
          <c:dLbls>
            <c:dLbl>
              <c:idx val="0"/>
              <c:layout>
                <c:manualLayout>
                  <c:x val="-5.3389148174659985E-2"/>
                  <c:y val="-9.0043699959095579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9024-4C8A-8A05-7A882A93C5D7}"/>
                </c:ext>
              </c:extLst>
            </c:dLbl>
            <c:dLbl>
              <c:idx val="1"/>
              <c:layout>
                <c:manualLayout>
                  <c:x val="-4.7570966356478166E-2"/>
                  <c:y val="-2.61349967576579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9024-4C8A-8A05-7A882A93C5D7}"/>
                </c:ext>
              </c:extLst>
            </c:dLbl>
            <c:dLbl>
              <c:idx val="2"/>
              <c:layout>
                <c:manualLayout>
                  <c:x val="-5.6298239083750951E-2"/>
                  <c:y val="-3.8982966828969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9024-4C8A-8A05-7A882A93C5D7}"/>
                </c:ext>
              </c:extLst>
            </c:dLbl>
            <c:dLbl>
              <c:idx val="3"/>
              <c:layout>
                <c:manualLayout>
                  <c:x val="-5.338914817465993E-2"/>
                  <c:y val="-3.8982966828969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9024-4C8A-8A05-7A882A93C5D7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'6. Tendencia_Subregiones'!$A$50:$A$58</c:f>
              <c:numCache>
                <c:formatCode>General</c:formatCode>
                <c:ptCount val="9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</c:numCache>
            </c:numRef>
          </c:cat>
          <c:val>
            <c:numRef>
              <c:f>'6. Tendencia_Subregiones'!$I$62:$I$70</c:f>
              <c:numCache>
                <c:formatCode>#,##0.00</c:formatCode>
                <c:ptCount val="9"/>
                <c:pt idx="0">
                  <c:v>9.4137896964685979</c:v>
                </c:pt>
                <c:pt idx="1">
                  <c:v>8.9162960928798327</c:v>
                </c:pt>
                <c:pt idx="2">
                  <c:v>8.2124783310269862</c:v>
                </c:pt>
                <c:pt idx="3">
                  <c:v>8.9123655699036419</c:v>
                </c:pt>
                <c:pt idx="4">
                  <c:v>6.4516290300809374</c:v>
                </c:pt>
                <c:pt idx="5">
                  <c:v>5.1479562233648721</c:v>
                </c:pt>
                <c:pt idx="6">
                  <c:v>4.689266667333726</c:v>
                </c:pt>
                <c:pt idx="7">
                  <c:v>6.6336876574055026</c:v>
                </c:pt>
                <c:pt idx="8">
                  <c:v>7.0863145456457204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9024-4C8A-8A05-7A882A93C5D7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65695744"/>
        <c:axId val="264684096"/>
      </c:lineChart>
      <c:catAx>
        <c:axId val="265695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64684096"/>
        <c:crosses val="autoZero"/>
        <c:auto val="1"/>
        <c:lblAlgn val="ctr"/>
        <c:lblOffset val="100"/>
        <c:noMultiLvlLbl val="0"/>
      </c:catAx>
      <c:valAx>
        <c:axId val="264684096"/>
        <c:scaling>
          <c:orientation val="minMax"/>
        </c:scaling>
        <c:delete val="0"/>
        <c:axPos val="l"/>
        <c:numFmt formatCode="#,##0.00" sourceLinked="1"/>
        <c:majorTickMark val="out"/>
        <c:minorTickMark val="none"/>
        <c:tickLblPos val="nextTo"/>
        <c:crossAx val="26569574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es-CO" sz="1200"/>
              <a:t>Oriente</a:t>
            </a:r>
          </a:p>
        </c:rich>
      </c:tx>
      <c:layout>
        <c:manualLayout>
          <c:xMode val="edge"/>
          <c:yMode val="edge"/>
          <c:x val="0.81661759252570498"/>
          <c:y val="5.0925925925925923E-2"/>
        </c:manualLayout>
      </c:layout>
      <c:overlay val="1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'6. Tendencia_Subregiones'!$C$16</c:f>
              <c:strCache>
                <c:ptCount val="1"/>
                <c:pt idx="0">
                  <c:v>subsidiado</c:v>
                </c:pt>
              </c:strCache>
            </c:strRef>
          </c:tx>
          <c:dLbls>
            <c:dLbl>
              <c:idx val="0"/>
              <c:layout>
                <c:manualLayout>
                  <c:x val="-5.789823908375092E-2"/>
                  <c:y val="-3.04176431907467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64C-4242-87CA-672B21564358}"/>
                </c:ext>
              </c:extLst>
            </c:dLbl>
            <c:dLbl>
              <c:idx val="1"/>
              <c:layout>
                <c:manualLayout>
                  <c:x val="-4.8175706891718711E-2"/>
                  <c:y val="5.38116958902350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64C-4242-87CA-672B21564358}"/>
                </c:ext>
              </c:extLst>
            </c:dLbl>
            <c:dLbl>
              <c:idx val="2"/>
              <c:layout>
                <c:manualLayout>
                  <c:x val="-4.3973801247608621E-2"/>
                  <c:y val="5.55528976593866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64C-4242-87CA-672B21564358}"/>
                </c:ext>
              </c:extLst>
            </c:dLbl>
            <c:dLbl>
              <c:idx val="3"/>
              <c:layout>
                <c:manualLayout>
                  <c:x val="-4.3973801247608579E-2"/>
                  <c:y val="4.75582257619802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64C-4242-87CA-672B21564358}"/>
                </c:ext>
              </c:extLst>
            </c:dLbl>
            <c:dLbl>
              <c:idx val="4"/>
              <c:layout>
                <c:manualLayout>
                  <c:x val="-4.60790640565166E-2"/>
                  <c:y val="3.55662179158708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64C-4242-87CA-672B21564358}"/>
                </c:ext>
              </c:extLst>
            </c:dLbl>
            <c:dLbl>
              <c:idx val="5"/>
              <c:layout>
                <c:manualLayout>
                  <c:x val="-4.3973801247608579E-2"/>
                  <c:y val="4.35608898132771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64C-4242-87CA-672B21564358}"/>
                </c:ext>
              </c:extLst>
            </c:dLbl>
            <c:dLbl>
              <c:idx val="6"/>
              <c:layout>
                <c:manualLayout>
                  <c:x val="-4.6079064056516524E-2"/>
                  <c:y val="4.75582257619802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64C-4242-87CA-672B21564358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'6. Tendencia_Subregiones'!$A$84:$A$92</c:f>
              <c:numCache>
                <c:formatCode>General</c:formatCode>
                <c:ptCount val="9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</c:numCache>
            </c:numRef>
          </c:cat>
          <c:val>
            <c:numRef>
              <c:f>'6. Tendencia_Subregiones'!$D$84:$D$92</c:f>
              <c:numCache>
                <c:formatCode>#,##0.00</c:formatCode>
                <c:ptCount val="9"/>
                <c:pt idx="0">
                  <c:v>41.901138651793509</c:v>
                </c:pt>
                <c:pt idx="1">
                  <c:v>42.550560664837583</c:v>
                </c:pt>
                <c:pt idx="2">
                  <c:v>42.773147749876664</c:v>
                </c:pt>
                <c:pt idx="3">
                  <c:v>42.824781968512852</c:v>
                </c:pt>
                <c:pt idx="4">
                  <c:v>41.815282106989279</c:v>
                </c:pt>
                <c:pt idx="5">
                  <c:v>40.992046047751188</c:v>
                </c:pt>
                <c:pt idx="6">
                  <c:v>38.604368125265275</c:v>
                </c:pt>
                <c:pt idx="7">
                  <c:v>39.895971631682436</c:v>
                </c:pt>
                <c:pt idx="8">
                  <c:v>39.822529956472785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964C-4242-87CA-672B21564358}"/>
            </c:ext>
          </c:extLst>
        </c:ser>
        <c:ser>
          <c:idx val="1"/>
          <c:order val="1"/>
          <c:tx>
            <c:strRef>
              <c:f>'6. Tendencia_Subregiones'!$E$16</c:f>
              <c:strCache>
                <c:ptCount val="1"/>
                <c:pt idx="0">
                  <c:v>Contributivo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'6. Tendencia_Subregiones'!$A$84:$A$92</c:f>
              <c:numCache>
                <c:formatCode>General</c:formatCode>
                <c:ptCount val="9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</c:numCache>
            </c:numRef>
          </c:cat>
          <c:val>
            <c:numRef>
              <c:f>'6. Tendencia_Subregiones'!$F$84:$F$92</c:f>
              <c:numCache>
                <c:formatCode>#,##0.00</c:formatCode>
                <c:ptCount val="9"/>
                <c:pt idx="0">
                  <c:v>43.176998877385557</c:v>
                </c:pt>
                <c:pt idx="1">
                  <c:v>46.039665710365476</c:v>
                </c:pt>
                <c:pt idx="2">
                  <c:v>47.401380990921552</c:v>
                </c:pt>
                <c:pt idx="3">
                  <c:v>46.618399156625458</c:v>
                </c:pt>
                <c:pt idx="4">
                  <c:v>51.247677793653153</c:v>
                </c:pt>
                <c:pt idx="5">
                  <c:v>53.695702942550206</c:v>
                </c:pt>
                <c:pt idx="6">
                  <c:v>57.189099630279259</c:v>
                </c:pt>
                <c:pt idx="7">
                  <c:v>58.363275801220105</c:v>
                </c:pt>
                <c:pt idx="8">
                  <c:v>58.195048989126597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964C-4242-87CA-672B21564358}"/>
            </c:ext>
          </c:extLst>
        </c:ser>
        <c:ser>
          <c:idx val="2"/>
          <c:order val="2"/>
          <c:tx>
            <c:strRef>
              <c:f>'6. Tendencia_Subregiones'!$I$16</c:f>
              <c:strCache>
                <c:ptCount val="1"/>
                <c:pt idx="0">
                  <c:v>Sin Cobertura</c:v>
                </c:pt>
              </c:strCache>
            </c:strRef>
          </c:tx>
          <c:dLbls>
            <c:dLbl>
              <c:idx val="0"/>
              <c:layout>
                <c:manualLayout>
                  <c:x val="-4.3973801247608579E-2"/>
                  <c:y val="-5.1555561710683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64C-4242-87CA-672B21564358}"/>
                </c:ext>
              </c:extLst>
            </c:dLbl>
            <c:dLbl>
              <c:idx val="1"/>
              <c:layout>
                <c:manualLayout>
                  <c:x val="-4.186853843870067E-2"/>
                  <c:y val="-4.3560889813277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64C-4242-87CA-672B21564358}"/>
                </c:ext>
              </c:extLst>
            </c:dLbl>
            <c:dLbl>
              <c:idx val="2"/>
              <c:layout>
                <c:manualLayout>
                  <c:x val="-3.863687714266438E-2"/>
                  <c:y val="-4.35608898132773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64C-4242-87CA-672B21564358}"/>
                </c:ext>
              </c:extLst>
            </c:dLbl>
            <c:dLbl>
              <c:idx val="3"/>
              <c:layout>
                <c:manualLayout>
                  <c:x val="-4.3973801247608579E-2"/>
                  <c:y val="-4.75582257619803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64C-4242-87CA-672B21564358}"/>
                </c:ext>
              </c:extLst>
            </c:dLbl>
            <c:dLbl>
              <c:idx val="4"/>
              <c:layout>
                <c:manualLayout>
                  <c:x val="-3.6531614333756429E-2"/>
                  <c:y val="-4.75582257619803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64C-4242-87CA-672B21564358}"/>
                </c:ext>
              </c:extLst>
            </c:dLbl>
            <c:dLbl>
              <c:idx val="5"/>
              <c:layout>
                <c:manualLayout>
                  <c:x val="-3.4426351524848561E-2"/>
                  <c:y val="-4.3560889813277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64C-4242-87CA-672B21564358}"/>
                </c:ext>
              </c:extLst>
            </c:dLbl>
            <c:dLbl>
              <c:idx val="6"/>
              <c:layout>
                <c:manualLayout>
                  <c:x val="-3.6531614333756429E-2"/>
                  <c:y val="-4.35608898132773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64C-4242-87CA-672B21564358}"/>
                </c:ext>
              </c:extLst>
            </c:dLbl>
            <c:dLbl>
              <c:idx val="7"/>
              <c:layout>
                <c:manualLayout>
                  <c:x val="-2.8110563098124642E-2"/>
                  <c:y val="-4.60350365193265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64C-4242-87CA-672B21564358}"/>
                </c:ext>
              </c:extLst>
            </c:dLbl>
            <c:spPr>
              <a:noFill/>
              <a:ln>
                <a:noFill/>
              </a:ln>
              <a:effectLst/>
            </c:sp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'6. Tendencia_Subregiones'!$A$84:$A$92</c:f>
              <c:numCache>
                <c:formatCode>General</c:formatCode>
                <c:ptCount val="9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</c:numCache>
            </c:numRef>
          </c:cat>
          <c:val>
            <c:numRef>
              <c:f>'6. Tendencia_Subregiones'!$I$84:$I$92</c:f>
              <c:numCache>
                <c:formatCode>#,##0.00</c:formatCode>
                <c:ptCount val="9"/>
                <c:pt idx="0">
                  <c:v>14.92186247082094</c:v>
                </c:pt>
                <c:pt idx="1">
                  <c:v>11.409773624796941</c:v>
                </c:pt>
                <c:pt idx="2">
                  <c:v>9.8254712592017768</c:v>
                </c:pt>
                <c:pt idx="3">
                  <c:v>10.55681887486169</c:v>
                </c:pt>
                <c:pt idx="4">
                  <c:v>6.9370400993575743</c:v>
                </c:pt>
                <c:pt idx="5">
                  <c:v>5.3122510096985991</c:v>
                </c:pt>
                <c:pt idx="6">
                  <c:v>4.2065322444554738</c:v>
                </c:pt>
                <c:pt idx="7">
                  <c:v>1.7407525670974593</c:v>
                </c:pt>
                <c:pt idx="8">
                  <c:v>1.9824210544006178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11-964C-4242-87CA-672B21564358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66891264"/>
        <c:axId val="264686976"/>
      </c:lineChart>
      <c:catAx>
        <c:axId val="266891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64686976"/>
        <c:crosses val="autoZero"/>
        <c:auto val="1"/>
        <c:lblAlgn val="ctr"/>
        <c:lblOffset val="100"/>
        <c:noMultiLvlLbl val="0"/>
      </c:catAx>
      <c:valAx>
        <c:axId val="264686976"/>
        <c:scaling>
          <c:orientation val="minMax"/>
        </c:scaling>
        <c:delete val="0"/>
        <c:axPos val="l"/>
        <c:numFmt formatCode="#,##0.00" sourceLinked="1"/>
        <c:majorTickMark val="out"/>
        <c:minorTickMark val="none"/>
        <c:tickLblPos val="nextTo"/>
        <c:crossAx val="26689126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648878254175824"/>
          <c:y val="0.12326681387048841"/>
          <c:w val="0.49095038602860835"/>
          <c:h val="0.97601200533024579"/>
        </c:manualLayout>
      </c:layout>
      <c:pieChart>
        <c:varyColors val="1"/>
        <c:ser>
          <c:idx val="0"/>
          <c:order val="0"/>
          <c:spPr>
            <a:ln w="25400">
              <a:solidFill>
                <a:srgbClr val="008000"/>
              </a:solidFill>
            </a:ln>
          </c:spPr>
          <c:explosion val="25"/>
          <c:dPt>
            <c:idx val="0"/>
            <c:bubble3D val="0"/>
            <c:spPr>
              <a:solidFill>
                <a:srgbClr val="FFC000"/>
              </a:solidFill>
              <a:ln w="25400">
                <a:solidFill>
                  <a:srgbClr val="008000"/>
                </a:solidFill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D66-4186-ACD8-93CB5B628546}"/>
              </c:ext>
            </c:extLst>
          </c:dPt>
          <c:dPt>
            <c:idx val="1"/>
            <c:bubble3D val="0"/>
            <c:spPr>
              <a:solidFill>
                <a:srgbClr val="0000FF"/>
              </a:solidFill>
              <a:ln w="25400">
                <a:solidFill>
                  <a:srgbClr val="008000"/>
                </a:solidFill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D66-4186-ACD8-93CB5B628546}"/>
              </c:ext>
            </c:extLst>
          </c:dPt>
          <c:dPt>
            <c:idx val="2"/>
            <c:bubble3D val="0"/>
            <c:spPr>
              <a:solidFill>
                <a:srgbClr val="7030A0"/>
              </a:solidFill>
              <a:ln w="25400">
                <a:solidFill>
                  <a:srgbClr val="008000"/>
                </a:solidFill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D66-4186-ACD8-93CB5B628546}"/>
              </c:ext>
            </c:extLst>
          </c:dPt>
          <c:dPt>
            <c:idx val="3"/>
            <c:bubble3D val="0"/>
            <c:spPr>
              <a:solidFill>
                <a:srgbClr val="FF0000"/>
              </a:solidFill>
              <a:ln w="25400">
                <a:solidFill>
                  <a:srgbClr val="008000"/>
                </a:solidFill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BD66-4186-ACD8-93CB5B628546}"/>
              </c:ext>
            </c:extLst>
          </c:dPt>
          <c:dLbls>
            <c:dLbl>
              <c:idx val="0"/>
              <c:layout>
                <c:manualLayout>
                  <c:x val="3.0165907742044595E-2"/>
                  <c:y val="-6.7965984897637055E-2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BD66-4186-ACD8-93CB5B628546}"/>
                </c:ext>
              </c:extLst>
            </c:dLbl>
            <c:dLbl>
              <c:idx val="1"/>
              <c:layout>
                <c:manualLayout>
                  <c:x val="-4.826545238727134E-2"/>
                  <c:y val="-8.7814699813366273E-2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BD66-4186-ACD8-93CB5B628546}"/>
                </c:ext>
              </c:extLst>
            </c:dLbl>
            <c:dLbl>
              <c:idx val="2"/>
              <c:layout>
                <c:manualLayout>
                  <c:x val="-4.4243331354998736E-2"/>
                  <c:y val="-2.3987994669754265E-2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BD66-4186-ACD8-93CB5B628546}"/>
                </c:ext>
              </c:extLst>
            </c:dLbl>
            <c:dLbl>
              <c:idx val="3"/>
              <c:layout>
                <c:manualLayout>
                  <c:x val="-4.2232270838862433E-2"/>
                  <c:y val="1.7912039032818455E-4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BD66-4186-ACD8-93CB5B62854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'1.COBERTURA  DANE'!$AH$32:$AH$35</c:f>
              <c:strCache>
                <c:ptCount val="4"/>
                <c:pt idx="0">
                  <c:v>Contributivo</c:v>
                </c:pt>
                <c:pt idx="1">
                  <c:v>Subsidiado</c:v>
                </c:pt>
                <c:pt idx="2">
                  <c:v>Excepción</c:v>
                </c:pt>
                <c:pt idx="3">
                  <c:v>Sin cobertura</c:v>
                </c:pt>
              </c:strCache>
            </c:strRef>
          </c:cat>
          <c:val>
            <c:numRef>
              <c:f>'1.COBERTURA  DANE'!$AI$32:$AI$35</c:f>
              <c:numCache>
                <c:formatCode>0.00%</c:formatCode>
                <c:ptCount val="4"/>
                <c:pt idx="0">
                  <c:v>0.54977081256547944</c:v>
                </c:pt>
                <c:pt idx="1">
                  <c:v>0.35045291980457416</c:v>
                </c:pt>
                <c:pt idx="2">
                  <c:v>2.8063541786541087E-2</c:v>
                </c:pt>
                <c:pt idx="3">
                  <c:v>7.1712725843405267E-2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BD66-4186-ACD8-93CB5B62854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layout/>
      <c:overlay val="0"/>
      <c:txPr>
        <a:bodyPr/>
        <a:lstStyle/>
        <a:p>
          <a:pPr rtl="0">
            <a:defRPr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es-CO" sz="1200"/>
              <a:t>Suroeste</a:t>
            </a:r>
          </a:p>
        </c:rich>
      </c:tx>
      <c:layout>
        <c:manualLayout>
          <c:xMode val="edge"/>
          <c:yMode val="edge"/>
          <c:x val="0.81661759252570498"/>
          <c:y val="5.0925925925925923E-2"/>
        </c:manualLayout>
      </c:layout>
      <c:overlay val="1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'6. Tendencia_Subregiones'!$C$16</c:f>
              <c:strCache>
                <c:ptCount val="1"/>
                <c:pt idx="0">
                  <c:v>subsidiado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'6. Tendencia_Subregiones'!$A$50:$A$58</c:f>
              <c:numCache>
                <c:formatCode>General</c:formatCode>
                <c:ptCount val="9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</c:numCache>
            </c:numRef>
          </c:cat>
          <c:val>
            <c:numRef>
              <c:f>'6. Tendencia_Subregiones'!$D$95:$D$103</c:f>
              <c:numCache>
                <c:formatCode>#,##0.00</c:formatCode>
                <c:ptCount val="9"/>
                <c:pt idx="0">
                  <c:v>57.799798270968481</c:v>
                </c:pt>
                <c:pt idx="1">
                  <c:v>60.813022409209573</c:v>
                </c:pt>
                <c:pt idx="2">
                  <c:v>61.339434563771775</c:v>
                </c:pt>
                <c:pt idx="3">
                  <c:v>61.696447072700323</c:v>
                </c:pt>
                <c:pt idx="4">
                  <c:v>60.973142870795357</c:v>
                </c:pt>
                <c:pt idx="5">
                  <c:v>60.104040661276294</c:v>
                </c:pt>
                <c:pt idx="6">
                  <c:v>56.737957140887929</c:v>
                </c:pt>
                <c:pt idx="7">
                  <c:v>57.503422381447912</c:v>
                </c:pt>
                <c:pt idx="8">
                  <c:v>57.354082100084469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89E6-4D17-BC3D-08F6C819EFE5}"/>
            </c:ext>
          </c:extLst>
        </c:ser>
        <c:ser>
          <c:idx val="1"/>
          <c:order val="1"/>
          <c:tx>
            <c:strRef>
              <c:f>'6. Tendencia_Subregiones'!$E$16</c:f>
              <c:strCache>
                <c:ptCount val="1"/>
                <c:pt idx="0">
                  <c:v>Contributivo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'6. Tendencia_Subregiones'!$A$50:$A$58</c:f>
              <c:numCache>
                <c:formatCode>General</c:formatCode>
                <c:ptCount val="9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</c:numCache>
            </c:numRef>
          </c:cat>
          <c:val>
            <c:numRef>
              <c:f>'6. Tendencia_Subregiones'!$F$95:$F$103</c:f>
              <c:numCache>
                <c:formatCode>#,##0.00</c:formatCode>
                <c:ptCount val="9"/>
                <c:pt idx="0">
                  <c:v>20.480709335571294</c:v>
                </c:pt>
                <c:pt idx="1">
                  <c:v>22.154486907160337</c:v>
                </c:pt>
                <c:pt idx="2">
                  <c:v>23.098439506619268</c:v>
                </c:pt>
                <c:pt idx="3">
                  <c:v>21.769184585385553</c:v>
                </c:pt>
                <c:pt idx="4">
                  <c:v>23.202467765870182</c:v>
                </c:pt>
                <c:pt idx="5">
                  <c:v>23.791674624901848</c:v>
                </c:pt>
                <c:pt idx="6">
                  <c:v>25.447465247219249</c:v>
                </c:pt>
                <c:pt idx="7">
                  <c:v>24.932148143440809</c:v>
                </c:pt>
                <c:pt idx="8">
                  <c:v>24.466651308978157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89E6-4D17-BC3D-08F6C819EFE5}"/>
            </c:ext>
          </c:extLst>
        </c:ser>
        <c:ser>
          <c:idx val="2"/>
          <c:order val="2"/>
          <c:tx>
            <c:strRef>
              <c:f>'6. Tendencia_Subregiones'!$I$16</c:f>
              <c:strCache>
                <c:ptCount val="1"/>
                <c:pt idx="0">
                  <c:v>Sin Cobertura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'6. Tendencia_Subregiones'!$A$50:$A$58</c:f>
              <c:numCache>
                <c:formatCode>General</c:formatCode>
                <c:ptCount val="9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</c:numCache>
            </c:numRef>
          </c:cat>
          <c:val>
            <c:numRef>
              <c:f>'6. Tendencia_Subregiones'!$I$95:$I$103</c:f>
              <c:numCache>
                <c:formatCode>#,##0.00</c:formatCode>
                <c:ptCount val="9"/>
                <c:pt idx="0">
                  <c:v>21.719492393460229</c:v>
                </c:pt>
                <c:pt idx="1">
                  <c:v>17.032490683630087</c:v>
                </c:pt>
                <c:pt idx="2">
                  <c:v>15.562125929608953</c:v>
                </c:pt>
                <c:pt idx="3">
                  <c:v>16.534368341914131</c:v>
                </c:pt>
                <c:pt idx="4">
                  <c:v>15.824389363334461</c:v>
                </c:pt>
                <c:pt idx="5">
                  <c:v>16.104284713821855</c:v>
                </c:pt>
                <c:pt idx="6">
                  <c:v>17.814577611892815</c:v>
                </c:pt>
                <c:pt idx="7">
                  <c:v>17.564429475111282</c:v>
                </c:pt>
                <c:pt idx="8">
                  <c:v>18.179266590937374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89E6-4D17-BC3D-08F6C819EFE5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65698304"/>
        <c:axId val="264689856"/>
      </c:lineChart>
      <c:catAx>
        <c:axId val="2656983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64689856"/>
        <c:crosses val="autoZero"/>
        <c:auto val="1"/>
        <c:lblAlgn val="ctr"/>
        <c:lblOffset val="100"/>
        <c:noMultiLvlLbl val="0"/>
      </c:catAx>
      <c:valAx>
        <c:axId val="264689856"/>
        <c:scaling>
          <c:orientation val="minMax"/>
        </c:scaling>
        <c:delete val="0"/>
        <c:axPos val="l"/>
        <c:numFmt formatCode="#,##0.00" sourceLinked="1"/>
        <c:majorTickMark val="out"/>
        <c:minorTickMark val="none"/>
        <c:tickLblPos val="nextTo"/>
        <c:crossAx val="26569830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es-CO" sz="1200"/>
              <a:t>Valle</a:t>
            </a:r>
            <a:r>
              <a:rPr lang="es-CO" sz="1200" baseline="0"/>
              <a:t> de aburra</a:t>
            </a:r>
            <a:endParaRPr lang="es-CO" sz="1200"/>
          </a:p>
        </c:rich>
      </c:tx>
      <c:layout>
        <c:manualLayout>
          <c:xMode val="edge"/>
          <c:yMode val="edge"/>
          <c:x val="0.81661759252570498"/>
          <c:y val="5.0925925925925923E-2"/>
        </c:manualLayout>
      </c:layout>
      <c:overlay val="1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'6. Tendencia_Subregiones'!$C$16</c:f>
              <c:strCache>
                <c:ptCount val="1"/>
                <c:pt idx="0">
                  <c:v>subsidiado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'6. Tendencia_Subregiones'!$A$50:$A$58</c:f>
              <c:numCache>
                <c:formatCode>General</c:formatCode>
                <c:ptCount val="9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</c:numCache>
            </c:numRef>
          </c:cat>
          <c:val>
            <c:numRef>
              <c:f>'6. Tendencia_Subregiones'!$D$106:$D$114</c:f>
              <c:numCache>
                <c:formatCode>#,##0.00</c:formatCode>
                <c:ptCount val="9"/>
                <c:pt idx="0">
                  <c:v>24.8398687969527</c:v>
                </c:pt>
                <c:pt idx="1">
                  <c:v>23.041495694693957</c:v>
                </c:pt>
                <c:pt idx="2">
                  <c:v>23.112566019826488</c:v>
                </c:pt>
                <c:pt idx="3">
                  <c:v>22.853207618640347</c:v>
                </c:pt>
                <c:pt idx="4">
                  <c:v>22.917731378738594</c:v>
                </c:pt>
                <c:pt idx="5">
                  <c:v>22.703784926114817</c:v>
                </c:pt>
                <c:pt idx="6">
                  <c:v>20.387007475359052</c:v>
                </c:pt>
                <c:pt idx="7">
                  <c:v>21.173743755641375</c:v>
                </c:pt>
                <c:pt idx="8">
                  <c:v>21.391661672714402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9AC9-443D-A46C-E4AD715817EA}"/>
            </c:ext>
          </c:extLst>
        </c:ser>
        <c:ser>
          <c:idx val="1"/>
          <c:order val="1"/>
          <c:tx>
            <c:strRef>
              <c:f>'6. Tendencia_Subregiones'!$E$16</c:f>
              <c:strCache>
                <c:ptCount val="1"/>
                <c:pt idx="0">
                  <c:v>Contributivo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'6. Tendencia_Subregiones'!$A$50:$A$58</c:f>
              <c:numCache>
                <c:formatCode>General</c:formatCode>
                <c:ptCount val="9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</c:numCache>
            </c:numRef>
          </c:cat>
          <c:val>
            <c:numRef>
              <c:f>'6. Tendencia_Subregiones'!$F$106:$F$114</c:f>
              <c:numCache>
                <c:formatCode>#,##0.00</c:formatCode>
                <c:ptCount val="9"/>
                <c:pt idx="0">
                  <c:v>65.423962190949808</c:v>
                </c:pt>
                <c:pt idx="1">
                  <c:v>69.2922512608895</c:v>
                </c:pt>
                <c:pt idx="2">
                  <c:v>69.145715330779979</c:v>
                </c:pt>
                <c:pt idx="3">
                  <c:v>67.631062397330865</c:v>
                </c:pt>
                <c:pt idx="4">
                  <c:v>71.323912680523122</c:v>
                </c:pt>
                <c:pt idx="5">
                  <c:v>73.108509934712899</c:v>
                </c:pt>
                <c:pt idx="6">
                  <c:v>76.365541656091622</c:v>
                </c:pt>
                <c:pt idx="7">
                  <c:v>76.397571289467891</c:v>
                </c:pt>
                <c:pt idx="8">
                  <c:v>76.143896418396267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9AC9-443D-A46C-E4AD715817EA}"/>
            </c:ext>
          </c:extLst>
        </c:ser>
        <c:ser>
          <c:idx val="2"/>
          <c:order val="2"/>
          <c:tx>
            <c:strRef>
              <c:f>'6. Tendencia_Subregiones'!$I$16</c:f>
              <c:strCache>
                <c:ptCount val="1"/>
                <c:pt idx="0">
                  <c:v>Sin Cobertura</c:v>
                </c:pt>
              </c:strCache>
            </c:strRef>
          </c:tx>
          <c:dLbls>
            <c:dLbl>
              <c:idx val="0"/>
              <c:layout>
                <c:manualLayout>
                  <c:x val="-5.1879914303998222E-2"/>
                  <c:y val="-4.66701669797727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9AC9-443D-A46C-E4AD715817EA}"/>
                </c:ext>
              </c:extLst>
            </c:dLbl>
            <c:dLbl>
              <c:idx val="1"/>
              <c:layout>
                <c:manualLayout>
                  <c:x val="-4.6226204056648422E-2"/>
                  <c:y val="-2.9539540218024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9AC9-443D-A46C-E4AD715817EA}"/>
                </c:ext>
              </c:extLst>
            </c:dLbl>
            <c:dLbl>
              <c:idx val="2"/>
              <c:layout>
                <c:manualLayout>
                  <c:x val="-5.1879914303998222E-2"/>
                  <c:y val="-2.9539540218024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9AC9-443D-A46C-E4AD715817EA}"/>
                </c:ext>
              </c:extLst>
            </c:dLbl>
            <c:dLbl>
              <c:idx val="3"/>
              <c:layout>
                <c:manualLayout>
                  <c:x val="-5.1879914303998222E-2"/>
                  <c:y val="-2.5256883527587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9AC9-443D-A46C-E4AD715817EA}"/>
                </c:ext>
              </c:extLst>
            </c:dLbl>
            <c:dLbl>
              <c:idx val="4"/>
              <c:layout>
                <c:manualLayout>
                  <c:x val="-5.1879914303998222E-2"/>
                  <c:y val="-3.81048535988985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9AC9-443D-A46C-E4AD715817EA}"/>
                </c:ext>
              </c:extLst>
            </c:dLbl>
            <c:dLbl>
              <c:idx val="5"/>
              <c:layout>
                <c:manualLayout>
                  <c:x val="-3.7745638685623764E-2"/>
                  <c:y val="-4.23875102893356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9AC9-443D-A46C-E4AD715817EA}"/>
                </c:ext>
              </c:extLst>
            </c:dLbl>
            <c:dLbl>
              <c:idx val="6"/>
              <c:layout>
                <c:manualLayout>
                  <c:x val="-3.9013332293321504E-2"/>
                  <c:y val="-4.38530533921809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8-9AC9-443D-A46C-E4AD715817EA}"/>
                </c:ext>
              </c:extLst>
            </c:dLbl>
            <c:dLbl>
              <c:idx val="7"/>
              <c:layout>
                <c:manualLayout>
                  <c:x val="-3.4336005015562859E-2"/>
                  <c:y val="-5.99496379694348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9-9AC9-443D-A46C-E4AD715817EA}"/>
                </c:ext>
              </c:extLst>
            </c:dLbl>
            <c:spPr>
              <a:noFill/>
              <a:ln>
                <a:noFill/>
              </a:ln>
              <a:effectLst/>
            </c:sp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'6. Tendencia_Subregiones'!$A$50:$A$58</c:f>
              <c:numCache>
                <c:formatCode>General</c:formatCode>
                <c:ptCount val="9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</c:numCache>
            </c:numRef>
          </c:cat>
          <c:val>
            <c:numRef>
              <c:f>'6. Tendencia_Subregiones'!$I$106:$I$114</c:f>
              <c:numCache>
                <c:formatCode>#,##0.00</c:formatCode>
                <c:ptCount val="9"/>
                <c:pt idx="0">
                  <c:v>9.7361690120974913</c:v>
                </c:pt>
                <c:pt idx="1">
                  <c:v>7.6662530444165498</c:v>
                </c:pt>
                <c:pt idx="2">
                  <c:v>7.7417186493935333</c:v>
                </c:pt>
                <c:pt idx="3">
                  <c:v>9.5157299840287806</c:v>
                </c:pt>
                <c:pt idx="4">
                  <c:v>5.7583559407382836</c:v>
                </c:pt>
                <c:pt idx="5">
                  <c:v>4.1877051391722802</c:v>
                </c:pt>
                <c:pt idx="6">
                  <c:v>3.247450868549322</c:v>
                </c:pt>
                <c:pt idx="7">
                  <c:v>2.4286849548907412</c:v>
                </c:pt>
                <c:pt idx="8">
                  <c:v>2.4644419088893272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A-9AC9-443D-A46C-E4AD715817EA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66893312"/>
        <c:axId val="267199616"/>
      </c:lineChart>
      <c:catAx>
        <c:axId val="266893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67199616"/>
        <c:crosses val="autoZero"/>
        <c:auto val="1"/>
        <c:lblAlgn val="ctr"/>
        <c:lblOffset val="100"/>
        <c:noMultiLvlLbl val="0"/>
      </c:catAx>
      <c:valAx>
        <c:axId val="267199616"/>
        <c:scaling>
          <c:orientation val="minMax"/>
        </c:scaling>
        <c:delete val="0"/>
        <c:axPos val="l"/>
        <c:numFmt formatCode="#,##0.00" sourceLinked="1"/>
        <c:majorTickMark val="out"/>
        <c:minorTickMark val="none"/>
        <c:tickLblPos val="nextTo"/>
        <c:crossAx val="26689331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es-CO" sz="1200"/>
              <a:t>Bajo Cauca</a:t>
            </a:r>
          </a:p>
        </c:rich>
      </c:tx>
      <c:layout>
        <c:manualLayout>
          <c:xMode val="edge"/>
          <c:yMode val="edge"/>
          <c:x val="0.79758942952643741"/>
          <c:y val="3.2407392843548537E-2"/>
        </c:manualLayout>
      </c:layout>
      <c:overlay val="1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'6. Tendencia_Subregiones'!$C$16</c:f>
              <c:strCache>
                <c:ptCount val="1"/>
                <c:pt idx="0">
                  <c:v>subsidiado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'6. Tendencia_Subregiones'!$A$17:$A$25</c:f>
              <c:numCache>
                <c:formatCode>General</c:formatCode>
                <c:ptCount val="9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</c:numCache>
            </c:numRef>
          </c:cat>
          <c:val>
            <c:numRef>
              <c:f>'6. Tendencia_Subregiones'!$D$28:$D$36</c:f>
              <c:numCache>
                <c:formatCode>#,##0.00</c:formatCode>
                <c:ptCount val="9"/>
                <c:pt idx="0">
                  <c:v>73.013670241505139</c:v>
                </c:pt>
                <c:pt idx="1">
                  <c:v>73.603119225421395</c:v>
                </c:pt>
                <c:pt idx="2">
                  <c:v>72.034479694303741</c:v>
                </c:pt>
                <c:pt idx="3">
                  <c:v>72.554206885988876</c:v>
                </c:pt>
                <c:pt idx="4">
                  <c:v>73.469596460249392</c:v>
                </c:pt>
                <c:pt idx="5">
                  <c:v>73.794015230680372</c:v>
                </c:pt>
                <c:pt idx="6">
                  <c:v>69.913497750810748</c:v>
                </c:pt>
                <c:pt idx="7">
                  <c:v>68.968826444207494</c:v>
                </c:pt>
                <c:pt idx="8">
                  <c:v>69.34077651633946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77A-4FFA-914E-B605E4E54E13}"/>
            </c:ext>
          </c:extLst>
        </c:ser>
        <c:ser>
          <c:idx val="1"/>
          <c:order val="1"/>
          <c:tx>
            <c:strRef>
              <c:f>'6. Tendencia_Subregiones'!$E$16</c:f>
              <c:strCache>
                <c:ptCount val="1"/>
                <c:pt idx="0">
                  <c:v>Contributivo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'6. Tendencia_Subregiones'!$A$17:$A$25</c:f>
              <c:numCache>
                <c:formatCode>General</c:formatCode>
                <c:ptCount val="9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</c:numCache>
            </c:numRef>
          </c:cat>
          <c:val>
            <c:numRef>
              <c:f>'6. Tendencia_Subregiones'!$F$28:$F$36</c:f>
              <c:numCache>
                <c:formatCode>#,##0.00</c:formatCode>
                <c:ptCount val="9"/>
                <c:pt idx="0">
                  <c:v>14.131343858013039</c:v>
                </c:pt>
                <c:pt idx="1">
                  <c:v>15.736690572936327</c:v>
                </c:pt>
                <c:pt idx="2">
                  <c:v>16.320981071714211</c:v>
                </c:pt>
                <c:pt idx="3">
                  <c:v>14.806164042620587</c:v>
                </c:pt>
                <c:pt idx="4">
                  <c:v>16.327713274746554</c:v>
                </c:pt>
                <c:pt idx="5">
                  <c:v>15.275751434762142</c:v>
                </c:pt>
                <c:pt idx="6">
                  <c:v>16.29321843289047</c:v>
                </c:pt>
                <c:pt idx="7">
                  <c:v>16.147839177068306</c:v>
                </c:pt>
                <c:pt idx="8">
                  <c:v>15.725083108574294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277A-4FFA-914E-B605E4E54E13}"/>
            </c:ext>
          </c:extLst>
        </c:ser>
        <c:ser>
          <c:idx val="2"/>
          <c:order val="2"/>
          <c:tx>
            <c:strRef>
              <c:f>'6. Tendencia_Subregiones'!$I$16</c:f>
              <c:strCache>
                <c:ptCount val="1"/>
                <c:pt idx="0">
                  <c:v>Sin Cobertura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'6. Tendencia_Subregiones'!$A$17:$A$25</c:f>
              <c:numCache>
                <c:formatCode>General</c:formatCode>
                <c:ptCount val="9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</c:numCache>
            </c:numRef>
          </c:cat>
          <c:val>
            <c:numRef>
              <c:f>'6. Tendencia_Subregiones'!$I$28:$I$36</c:f>
              <c:numCache>
                <c:formatCode>#,##0.00</c:formatCode>
                <c:ptCount val="9"/>
                <c:pt idx="0">
                  <c:v>12.854985900481822</c:v>
                </c:pt>
                <c:pt idx="1">
                  <c:v>10.66019020164228</c:v>
                </c:pt>
                <c:pt idx="2">
                  <c:v>11.644539233982044</c:v>
                </c:pt>
                <c:pt idx="3">
                  <c:v>12.639629071390544</c:v>
                </c:pt>
                <c:pt idx="4">
                  <c:v>10.202690265004051</c:v>
                </c:pt>
                <c:pt idx="5">
                  <c:v>10.930233334557485</c:v>
                </c:pt>
                <c:pt idx="6">
                  <c:v>13.793283816298782</c:v>
                </c:pt>
                <c:pt idx="7">
                  <c:v>14.8833343787242</c:v>
                </c:pt>
                <c:pt idx="8">
                  <c:v>14.934140375086244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277A-4FFA-914E-B605E4E54E13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65696768"/>
        <c:axId val="267202496"/>
      </c:lineChart>
      <c:catAx>
        <c:axId val="2656967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67202496"/>
        <c:crosses val="autoZero"/>
        <c:auto val="1"/>
        <c:lblAlgn val="ctr"/>
        <c:lblOffset val="100"/>
        <c:noMultiLvlLbl val="0"/>
      </c:catAx>
      <c:valAx>
        <c:axId val="267202496"/>
        <c:scaling>
          <c:orientation val="minMax"/>
        </c:scaling>
        <c:delete val="0"/>
        <c:axPos val="l"/>
        <c:numFmt formatCode="#,##0.00" sourceLinked="1"/>
        <c:majorTickMark val="out"/>
        <c:minorTickMark val="none"/>
        <c:tickLblPos val="nextTo"/>
        <c:crossAx val="26569676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es-CO" sz="1200"/>
              <a:t>Norte</a:t>
            </a:r>
          </a:p>
        </c:rich>
      </c:tx>
      <c:layout>
        <c:manualLayout>
          <c:xMode val="edge"/>
          <c:yMode val="edge"/>
          <c:x val="0.81661759252570498"/>
          <c:y val="5.0925925925925923E-2"/>
        </c:manualLayout>
      </c:layout>
      <c:overlay val="1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'6. Tendencia_Subregiones'!$C$16</c:f>
              <c:strCache>
                <c:ptCount val="1"/>
                <c:pt idx="0">
                  <c:v>subsidiado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'6. Tendencia_Subregiones'!$A$50:$A$58</c:f>
              <c:numCache>
                <c:formatCode>General</c:formatCode>
                <c:ptCount val="9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</c:numCache>
            </c:numRef>
          </c:cat>
          <c:val>
            <c:numRef>
              <c:f>'6. Tendencia_Subregiones'!$D$73:$D$81</c:f>
              <c:numCache>
                <c:formatCode>#,##0.00</c:formatCode>
                <c:ptCount val="9"/>
                <c:pt idx="0">
                  <c:v>58.490900663052457</c:v>
                </c:pt>
                <c:pt idx="1">
                  <c:v>59.692023553961839</c:v>
                </c:pt>
                <c:pt idx="2">
                  <c:v>59.465768354304963</c:v>
                </c:pt>
                <c:pt idx="3">
                  <c:v>58.632474603436492</c:v>
                </c:pt>
                <c:pt idx="4">
                  <c:v>57.646055470313804</c:v>
                </c:pt>
                <c:pt idx="5">
                  <c:v>56.003891035563605</c:v>
                </c:pt>
                <c:pt idx="6">
                  <c:v>52.256025951471052</c:v>
                </c:pt>
                <c:pt idx="7">
                  <c:v>52.689501251192951</c:v>
                </c:pt>
                <c:pt idx="8">
                  <c:v>52.669211635718739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4B53-48D3-A6A6-80DF7FF3C21A}"/>
            </c:ext>
          </c:extLst>
        </c:ser>
        <c:ser>
          <c:idx val="1"/>
          <c:order val="1"/>
          <c:tx>
            <c:strRef>
              <c:f>'6. Tendencia_Subregiones'!$E$16</c:f>
              <c:strCache>
                <c:ptCount val="1"/>
                <c:pt idx="0">
                  <c:v>Contributivo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'6. Tendencia_Subregiones'!$A$50:$A$58</c:f>
              <c:numCache>
                <c:formatCode>General</c:formatCode>
                <c:ptCount val="9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</c:numCache>
            </c:numRef>
          </c:cat>
          <c:val>
            <c:numRef>
              <c:f>'6. Tendencia_Subregiones'!$F$73:$F$81</c:f>
              <c:numCache>
                <c:formatCode>#,##0.00</c:formatCode>
                <c:ptCount val="9"/>
                <c:pt idx="0">
                  <c:v>27.519297043471251</c:v>
                </c:pt>
                <c:pt idx="1">
                  <c:v>29.210987726475746</c:v>
                </c:pt>
                <c:pt idx="2">
                  <c:v>29.402556227088084</c:v>
                </c:pt>
                <c:pt idx="3">
                  <c:v>28.638995608142615</c:v>
                </c:pt>
                <c:pt idx="4">
                  <c:v>31.097489738537149</c:v>
                </c:pt>
                <c:pt idx="5">
                  <c:v>31.723134290908948</c:v>
                </c:pt>
                <c:pt idx="6">
                  <c:v>33.943483633052935</c:v>
                </c:pt>
                <c:pt idx="7">
                  <c:v>32.843251448453103</c:v>
                </c:pt>
                <c:pt idx="8">
                  <c:v>32.310461175445056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4B53-48D3-A6A6-80DF7FF3C21A}"/>
            </c:ext>
          </c:extLst>
        </c:ser>
        <c:ser>
          <c:idx val="2"/>
          <c:order val="2"/>
          <c:tx>
            <c:strRef>
              <c:f>'6. Tendencia_Subregiones'!$I$16</c:f>
              <c:strCache>
                <c:ptCount val="1"/>
                <c:pt idx="0">
                  <c:v>Sin Cobertura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'6. Tendencia_Subregiones'!$A$50:$A$58</c:f>
              <c:numCache>
                <c:formatCode>General</c:formatCode>
                <c:ptCount val="9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</c:numCache>
            </c:numRef>
          </c:cat>
          <c:val>
            <c:numRef>
              <c:f>'6. Tendencia_Subregiones'!$I$73:$I$81</c:f>
              <c:numCache>
                <c:formatCode>#,##0.00</c:formatCode>
                <c:ptCount val="9"/>
                <c:pt idx="0">
                  <c:v>13.989802293476288</c:v>
                </c:pt>
                <c:pt idx="1">
                  <c:v>11.096988719562418</c:v>
                </c:pt>
                <c:pt idx="2">
                  <c:v>11.13167541860696</c:v>
                </c:pt>
                <c:pt idx="3">
                  <c:v>12.7285297884209</c:v>
                </c:pt>
                <c:pt idx="4">
                  <c:v>11.256454791149054</c:v>
                </c:pt>
                <c:pt idx="5">
                  <c:v>12.272974673527443</c:v>
                </c:pt>
                <c:pt idx="6">
                  <c:v>13.80049041547602</c:v>
                </c:pt>
                <c:pt idx="7">
                  <c:v>14.467247300353947</c:v>
                </c:pt>
                <c:pt idx="8">
                  <c:v>15.020327188836205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4B53-48D3-A6A6-80DF7FF3C21A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66648064"/>
        <c:axId val="267205376"/>
      </c:lineChart>
      <c:catAx>
        <c:axId val="266648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67205376"/>
        <c:crosses val="autoZero"/>
        <c:auto val="1"/>
        <c:lblAlgn val="ctr"/>
        <c:lblOffset val="100"/>
        <c:noMultiLvlLbl val="0"/>
      </c:catAx>
      <c:valAx>
        <c:axId val="267205376"/>
        <c:scaling>
          <c:orientation val="minMax"/>
        </c:scaling>
        <c:delete val="0"/>
        <c:axPos val="l"/>
        <c:numFmt formatCode="#,##0.00" sourceLinked="1"/>
        <c:majorTickMark val="out"/>
        <c:minorTickMark val="none"/>
        <c:tickLblPos val="nextTo"/>
        <c:crossAx val="26664806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s-CO"/>
            </a:pPr>
            <a:r>
              <a:rPr lang="es-ES" sz="800" b="1" i="0" baseline="0"/>
              <a:t>GOBERNACIÓN DE ANTIOQUIA</a:t>
            </a:r>
            <a:br>
              <a:rPr lang="es-ES" sz="800" b="1" i="0" baseline="0"/>
            </a:br>
            <a:r>
              <a:rPr lang="es-ES" sz="800" b="1" i="0" baseline="0"/>
              <a:t>SECRETARIA  SECCIONAL DE SALUD  Y PROTECCION SOCIAL DE ANTIOQUIA </a:t>
            </a:r>
            <a:br>
              <a:rPr lang="es-ES" sz="800" b="1" i="0" baseline="0"/>
            </a:br>
            <a:r>
              <a:rPr lang="es-ES" sz="800" b="1" i="0" baseline="0"/>
              <a:t>PORCENTAJE DE LA POBLACION ANTIOQUEÑA AFILIADA AL SISTEMA GENERAL DE SEGURIDAD SOCIAL EN SALUD, EN EL REGIMEN SUBSIDIADO Y CONTIBUTIVO.   2011 - 2018. </a:t>
            </a:r>
            <a:endParaRPr lang="es-ES" sz="800"/>
          </a:p>
        </c:rich>
      </c:tx>
      <c:layout>
        <c:manualLayout>
          <c:xMode val="edge"/>
          <c:yMode val="edge"/>
          <c:x val="0.2026929894632736"/>
          <c:y val="1.047097653565836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9510030811365973"/>
          <c:y val="0.14686965631441992"/>
          <c:w val="0.70489969188634027"/>
          <c:h val="0.64114674506888358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'8. %Cobertura_años '!$A$8</c:f>
              <c:strCache>
                <c:ptCount val="1"/>
                <c:pt idx="0">
                  <c:v>% PNA el SGSSS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'8. %Cobertura_años '!$I$3:$P$3</c:f>
              <c:numCache>
                <c:formatCode>@</c:formatCode>
                <c:ptCount val="8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 formatCode="0">
                  <c:v>2018</c:v>
                </c:pt>
              </c:numCache>
            </c:numRef>
          </c:cat>
          <c:val>
            <c:numRef>
              <c:f>'8. %Cobertura_años '!$I$8:$P$8</c:f>
              <c:numCache>
                <c:formatCode>0.00%</c:formatCode>
                <c:ptCount val="8"/>
                <c:pt idx="0">
                  <c:v>0.10035778061753901</c:v>
                </c:pt>
                <c:pt idx="1">
                  <c:v>9.464261002854954E-2</c:v>
                </c:pt>
                <c:pt idx="2">
                  <c:v>0.10142619273998847</c:v>
                </c:pt>
                <c:pt idx="3">
                  <c:v>7.9455865761323227E-2</c:v>
                </c:pt>
                <c:pt idx="4">
                  <c:v>7.2921343946431225E-2</c:v>
                </c:pt>
                <c:pt idx="5">
                  <c:v>7.3817988672131615E-2</c:v>
                </c:pt>
                <c:pt idx="6">
                  <c:v>5.8924700874836949E-2</c:v>
                </c:pt>
                <c:pt idx="7">
                  <c:v>7.1712725843405281E-2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35E-46D3-898F-CFD04462EEB3}"/>
            </c:ext>
          </c:extLst>
        </c:ser>
        <c:ser>
          <c:idx val="0"/>
          <c:order val="1"/>
          <c:tx>
            <c:strRef>
              <c:f>'8. %Cobertura_años '!$A$4</c:f>
              <c:strCache>
                <c:ptCount val="1"/>
                <c:pt idx="0">
                  <c:v>% De afiliados al Regimen Subsidiado</c:v>
                </c:pt>
              </c:strCache>
            </c:strRef>
          </c:tx>
          <c:spPr>
            <a:solidFill>
              <a:srgbClr val="0066FF"/>
            </a:solidFill>
            <a:ln w="15875">
              <a:solidFill>
                <a:srgbClr val="006600"/>
              </a:solidFill>
            </a:ln>
          </c:spPr>
          <c:invertIfNegative val="0"/>
          <c:cat>
            <c:numRef>
              <c:f>'8. %Cobertura_años '!$I$3:$P$3</c:f>
              <c:numCache>
                <c:formatCode>@</c:formatCode>
                <c:ptCount val="8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 formatCode="0">
                  <c:v>2018</c:v>
                </c:pt>
              </c:numCache>
            </c:numRef>
          </c:cat>
          <c:val>
            <c:numRef>
              <c:f>'8. %Cobertura_años '!$I$4:$P$4</c:f>
              <c:numCache>
                <c:formatCode>0.00%</c:formatCode>
                <c:ptCount val="8"/>
                <c:pt idx="0">
                  <c:v>0.38032628172981503</c:v>
                </c:pt>
                <c:pt idx="1">
                  <c:v>0.37858651258948955</c:v>
                </c:pt>
                <c:pt idx="2">
                  <c:v>0.37769440903874452</c:v>
                </c:pt>
                <c:pt idx="3">
                  <c:v>0.37800973702018081</c:v>
                </c:pt>
                <c:pt idx="4">
                  <c:v>0.37144995917939982</c:v>
                </c:pt>
                <c:pt idx="5">
                  <c:v>0.34306703268334715</c:v>
                </c:pt>
                <c:pt idx="6">
                  <c:v>0.35324925398276574</c:v>
                </c:pt>
                <c:pt idx="7">
                  <c:v>0.35045291980457416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35E-46D3-898F-CFD04462EEB3}"/>
            </c:ext>
          </c:extLst>
        </c:ser>
        <c:ser>
          <c:idx val="1"/>
          <c:order val="2"/>
          <c:tx>
            <c:strRef>
              <c:f>'8. %Cobertura_años '!$A$6</c:f>
              <c:strCache>
                <c:ptCount val="1"/>
                <c:pt idx="0">
                  <c:v>% De afiliados al Régimen Contributivo</c:v>
                </c:pt>
              </c:strCache>
            </c:strRef>
          </c:tx>
          <c:spPr>
            <a:solidFill>
              <a:srgbClr val="FFC000"/>
            </a:solidFill>
            <a:ln w="15875">
              <a:solidFill>
                <a:srgbClr val="006600"/>
              </a:solidFill>
            </a:ln>
          </c:spPr>
          <c:invertIfNegative val="0"/>
          <c:cat>
            <c:numRef>
              <c:f>'8. %Cobertura_años '!$I$3:$P$3</c:f>
              <c:numCache>
                <c:formatCode>@</c:formatCode>
                <c:ptCount val="8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 formatCode="0">
                  <c:v>2018</c:v>
                </c:pt>
              </c:numCache>
            </c:numRef>
          </c:cat>
          <c:val>
            <c:numRef>
              <c:f>'8. %Cobertura_años '!$I$6:$P$6</c:f>
              <c:numCache>
                <c:formatCode>0.00%</c:formatCode>
                <c:ptCount val="8"/>
                <c:pt idx="0">
                  <c:v>0.51931593765264594</c:v>
                </c:pt>
                <c:pt idx="1">
                  <c:v>0.52677087738196093</c:v>
                </c:pt>
                <c:pt idx="2">
                  <c:v>0.52087939822126705</c:v>
                </c:pt>
                <c:pt idx="3">
                  <c:v>0.54253439721849595</c:v>
                </c:pt>
                <c:pt idx="4">
                  <c:v>0.55562869687416894</c:v>
                </c:pt>
                <c:pt idx="5">
                  <c:v>0.58311497864452122</c:v>
                </c:pt>
                <c:pt idx="6">
                  <c:v>0.58782604514239722</c:v>
                </c:pt>
                <c:pt idx="7">
                  <c:v>0.57783435435202057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335E-46D3-898F-CFD04462EEB3}"/>
            </c:ext>
          </c:extLst>
        </c:ser>
        <c:ser>
          <c:idx val="2"/>
          <c:order val="3"/>
          <c:tx>
            <c:strRef>
              <c:f>'8. %Cobertura_años '!$A$10</c:f>
              <c:strCache>
                <c:ptCount val="1"/>
                <c:pt idx="0">
                  <c:v>% Total Cobertura en el SGSSS</c:v>
                </c:pt>
              </c:strCache>
            </c:strRef>
          </c:tx>
          <c:spPr>
            <a:solidFill>
              <a:srgbClr val="009900"/>
            </a:solidFill>
            <a:ln w="15875">
              <a:solidFill>
                <a:srgbClr val="006600"/>
              </a:solidFill>
            </a:ln>
          </c:spPr>
          <c:invertIfNegative val="0"/>
          <c:cat>
            <c:numRef>
              <c:f>'8. %Cobertura_años '!$I$3:$P$3</c:f>
              <c:numCache>
                <c:formatCode>@</c:formatCode>
                <c:ptCount val="8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 formatCode="0">
                  <c:v>2018</c:v>
                </c:pt>
              </c:numCache>
            </c:numRef>
          </c:cat>
          <c:val>
            <c:numRef>
              <c:f>'8. %Cobertura_años '!$I$10:$P$10</c:f>
              <c:numCache>
                <c:formatCode>0.00%</c:formatCode>
                <c:ptCount val="8"/>
                <c:pt idx="0">
                  <c:v>0.89964221938246103</c:v>
                </c:pt>
                <c:pt idx="1">
                  <c:v>0.90535738997145043</c:v>
                </c:pt>
                <c:pt idx="2">
                  <c:v>0.89857380726001157</c:v>
                </c:pt>
                <c:pt idx="3">
                  <c:v>0.92054413423867676</c:v>
                </c:pt>
                <c:pt idx="4">
                  <c:v>0.92707865605356876</c:v>
                </c:pt>
                <c:pt idx="5">
                  <c:v>0.92618201132786837</c:v>
                </c:pt>
                <c:pt idx="6">
                  <c:v>0.94107529912516308</c:v>
                </c:pt>
                <c:pt idx="7">
                  <c:v>0.92828727415659473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335E-46D3-898F-CFD04462EE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6648576"/>
        <c:axId val="266717440"/>
      </c:barChart>
      <c:catAx>
        <c:axId val="266648576"/>
        <c:scaling>
          <c:orientation val="minMax"/>
        </c:scaling>
        <c:delete val="0"/>
        <c:axPos val="b"/>
        <c:numFmt formatCode="@" sourceLinked="1"/>
        <c:majorTickMark val="none"/>
        <c:minorTickMark val="none"/>
        <c:tickLblPos val="nextTo"/>
        <c:txPr>
          <a:bodyPr/>
          <a:lstStyle/>
          <a:p>
            <a:pPr>
              <a:defRPr lang="es-CO"/>
            </a:pPr>
            <a:endParaRPr lang="es-CO"/>
          </a:p>
        </c:txPr>
        <c:crossAx val="266717440"/>
        <c:crosses val="autoZero"/>
        <c:auto val="1"/>
        <c:lblAlgn val="ctr"/>
        <c:lblOffset val="100"/>
        <c:noMultiLvlLbl val="0"/>
      </c:catAx>
      <c:valAx>
        <c:axId val="266717440"/>
        <c:scaling>
          <c:orientation val="minMax"/>
        </c:scaling>
        <c:delete val="0"/>
        <c:axPos val="l"/>
        <c:numFmt formatCode="0%" sourceLinked="0"/>
        <c:majorTickMark val="none"/>
        <c:minorTickMark val="none"/>
        <c:tickLblPos val="nextTo"/>
        <c:txPr>
          <a:bodyPr/>
          <a:lstStyle/>
          <a:p>
            <a:pPr>
              <a:defRPr lang="es-CO"/>
            </a:pPr>
            <a:endParaRPr lang="es-CO"/>
          </a:p>
        </c:txPr>
        <c:crossAx val="266648576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 lang="es-CO" sz="800" b="1"/>
            </a:pPr>
            <a:endParaRPr lang="es-CO"/>
          </a:p>
        </c:txPr>
      </c:dTable>
      <c:spPr>
        <a:solidFill>
          <a:sysClr val="window" lastClr="FFFFFF"/>
        </a:solidFill>
      </c:spPr>
    </c:plotArea>
    <c:plotVisOnly val="1"/>
    <c:dispBlanksAs val="gap"/>
    <c:showDLblsOverMax val="0"/>
  </c:chart>
  <c:spPr>
    <a:gradFill>
      <a:gsLst>
        <a:gs pos="58000">
          <a:schemeClr val="bg1"/>
        </a:gs>
        <a:gs pos="82000">
          <a:schemeClr val="accent4">
            <a:lumMod val="20000"/>
            <a:lumOff val="80000"/>
          </a:schemeClr>
        </a:gs>
        <a:gs pos="3000">
          <a:schemeClr val="bg1"/>
        </a:gs>
      </a:gsLst>
      <a:lin ang="5400000" scaled="0"/>
    </a:gradFill>
  </c:spPr>
  <c:printSettings>
    <c:headerFooter/>
    <c:pageMargins b="0.75000000000000366" l="0.70000000000000062" r="0.70000000000000062" t="0.75000000000000366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s-CO"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1"/>
              <a:t>NUMERO</a:t>
            </a:r>
            <a:r>
              <a:rPr lang="es-ES" sz="900" b="1" baseline="0"/>
              <a:t> DE </a:t>
            </a:r>
            <a:r>
              <a:rPr lang="es-ES" sz="900" b="1"/>
              <a:t>AFILIADOS AL REGIMEN CONTRIBUTIVO  Y</a:t>
            </a:r>
            <a:r>
              <a:rPr lang="es-ES" sz="900" b="1" baseline="0"/>
              <a:t> </a:t>
            </a:r>
            <a:r>
              <a:rPr lang="es-ES" sz="900" b="1"/>
              <a:t> REGIMEN SUBSIDIADO, POBLACION PENDIENTE</a:t>
            </a:r>
            <a:r>
              <a:rPr lang="es-ES" sz="900" b="1" baseline="0"/>
              <a:t> POR AFILIAR  AL SGSSS.</a:t>
            </a:r>
            <a:r>
              <a:rPr lang="es-ES" sz="900" b="1"/>
              <a:t> ANTIOQUIA 2006-2018</a:t>
            </a:r>
          </a:p>
          <a:p>
            <a:pPr>
              <a:defRPr lang="es-CO"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 sz="700" b="1"/>
          </a:p>
        </c:rich>
      </c:tx>
      <c:layout>
        <c:manualLayout>
          <c:xMode val="edge"/>
          <c:yMode val="edge"/>
          <c:x val="0.13384833289700906"/>
          <c:y val="4.146341463414703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9799986710275491"/>
          <c:y val="0.15121951219512403"/>
          <c:w val="0.78401888119504959"/>
          <c:h val="0.66341463414634161"/>
        </c:manualLayout>
      </c:layout>
      <c:lineChart>
        <c:grouping val="standard"/>
        <c:varyColors val="0"/>
        <c:ser>
          <c:idx val="1"/>
          <c:order val="0"/>
          <c:tx>
            <c:strRef>
              <c:f>'7. Tendencia_Valores_Años'!$A$29</c:f>
              <c:strCache>
                <c:ptCount val="1"/>
                <c:pt idx="0">
                  <c:v>Nº Afiliados Régimen Subsidiado</c:v>
                </c:pt>
              </c:strCache>
            </c:strRef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diamond"/>
            <c:size val="9"/>
            <c:spPr>
              <a:solidFill>
                <a:srgbClr val="0066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'7. Tendencia_Valores_Años'!$G$27:$S$27</c:f>
              <c:strCache>
                <c:ptCount val="13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</c:strCache>
            </c:strRef>
          </c:cat>
          <c:val>
            <c:numRef>
              <c:f>'7. Tendencia_Valores_Años'!$G$29:$S$29</c:f>
              <c:numCache>
                <c:formatCode>#,##0</c:formatCode>
                <c:ptCount val="13"/>
                <c:pt idx="0">
                  <c:v>2746815</c:v>
                </c:pt>
                <c:pt idx="1">
                  <c:v>2575882</c:v>
                </c:pt>
                <c:pt idx="2">
                  <c:v>2700831</c:v>
                </c:pt>
                <c:pt idx="3">
                  <c:v>2564995</c:v>
                </c:pt>
                <c:pt idx="4">
                  <c:v>2334688</c:v>
                </c:pt>
                <c:pt idx="5">
                  <c:v>2336614</c:v>
                </c:pt>
                <c:pt idx="6">
                  <c:v>2355496</c:v>
                </c:pt>
                <c:pt idx="7">
                  <c:v>2379471</c:v>
                </c:pt>
                <c:pt idx="8">
                  <c:v>2410996</c:v>
                </c:pt>
                <c:pt idx="9">
                  <c:v>2398192</c:v>
                </c:pt>
                <c:pt idx="10">
                  <c:v>2241894</c:v>
                </c:pt>
                <c:pt idx="11">
                  <c:v>2336079</c:v>
                </c:pt>
                <c:pt idx="12">
                  <c:v>2344891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B1B-467C-9771-FABB791DE2C0}"/>
            </c:ext>
          </c:extLst>
        </c:ser>
        <c:ser>
          <c:idx val="3"/>
          <c:order val="1"/>
          <c:tx>
            <c:strRef>
              <c:f>'7. Tendencia_Valores_Años'!$A$31</c:f>
              <c:strCache>
                <c:ptCount val="1"/>
                <c:pt idx="0">
                  <c:v>Nº Afiliados Régimen Contributivo</c:v>
                </c:pt>
              </c:strCache>
            </c:strRef>
          </c:tx>
          <c:spPr>
            <a:ln w="38100">
              <a:solidFill>
                <a:schemeClr val="accent6">
                  <a:lumMod val="75000"/>
                </a:schemeClr>
              </a:solidFill>
              <a:prstDash val="solid"/>
            </a:ln>
          </c:spPr>
          <c:marker>
            <c:symbol val="square"/>
            <c:size val="9"/>
            <c:spPr>
              <a:solidFill>
                <a:srgbClr val="33CC33"/>
              </a:solidFill>
              <a:ln>
                <a:solidFill>
                  <a:srgbClr val="00FFFF"/>
                </a:solidFill>
                <a:prstDash val="solid"/>
              </a:ln>
            </c:spPr>
          </c:marker>
          <c:cat>
            <c:strRef>
              <c:f>'7. Tendencia_Valores_Años'!$G$27:$S$27</c:f>
              <c:strCache>
                <c:ptCount val="13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</c:strCache>
            </c:strRef>
          </c:cat>
          <c:val>
            <c:numRef>
              <c:f>'7. Tendencia_Valores_Años'!$G$31:$S$31</c:f>
              <c:numCache>
                <c:formatCode>#,##0</c:formatCode>
                <c:ptCount val="13"/>
                <c:pt idx="0">
                  <c:v>3102669</c:v>
                </c:pt>
                <c:pt idx="1">
                  <c:v>2932562</c:v>
                </c:pt>
                <c:pt idx="2">
                  <c:v>3002946</c:v>
                </c:pt>
                <c:pt idx="3">
                  <c:v>2934816</c:v>
                </c:pt>
                <c:pt idx="4">
                  <c:v>3006551</c:v>
                </c:pt>
                <c:pt idx="5">
                  <c:v>3190526</c:v>
                </c:pt>
                <c:pt idx="6">
                  <c:v>3277472</c:v>
                </c:pt>
                <c:pt idx="7">
                  <c:v>3281535</c:v>
                </c:pt>
                <c:pt idx="8">
                  <c:v>3460356</c:v>
                </c:pt>
                <c:pt idx="9">
                  <c:v>3587305</c:v>
                </c:pt>
                <c:pt idx="10">
                  <c:v>3810573</c:v>
                </c:pt>
                <c:pt idx="11">
                  <c:v>3887363</c:v>
                </c:pt>
                <c:pt idx="12">
                  <c:v>3866307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EB1B-467C-9771-FABB791DE2C0}"/>
            </c:ext>
          </c:extLst>
        </c:ser>
        <c:ser>
          <c:idx val="0"/>
          <c:order val="2"/>
          <c:tx>
            <c:strRef>
              <c:f>'7. Tendencia_Valores_Años'!$A$33</c:f>
              <c:strCache>
                <c:ptCount val="1"/>
                <c:pt idx="0">
                  <c:v>Nº PNA al SGSSS</c:v>
                </c:pt>
              </c:strCache>
            </c:strRef>
          </c:tx>
          <c:spPr>
            <a:ln w="38100">
              <a:solidFill>
                <a:srgbClr val="006600"/>
              </a:solidFill>
            </a:ln>
          </c:spPr>
          <c:marker>
            <c:spPr>
              <a:solidFill>
                <a:srgbClr val="FF0000"/>
              </a:solidFill>
            </c:spPr>
          </c:marker>
          <c:cat>
            <c:strRef>
              <c:f>'7. Tendencia_Valores_Años'!$G$27:$S$27</c:f>
              <c:strCache>
                <c:ptCount val="13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</c:strCache>
            </c:strRef>
          </c:cat>
          <c:val>
            <c:numRef>
              <c:f>'7. Tendencia_Valores_Años'!$G$33:$S$33</c:f>
              <c:numCache>
                <c:formatCode>#,##0</c:formatCode>
                <c:ptCount val="13"/>
                <c:pt idx="0">
                  <c:v>-91511</c:v>
                </c:pt>
                <c:pt idx="1">
                  <c:v>326421</c:v>
                </c:pt>
                <c:pt idx="2">
                  <c:v>207622</c:v>
                </c:pt>
                <c:pt idx="3">
                  <c:v>488741</c:v>
                </c:pt>
                <c:pt idx="4">
                  <c:v>724764</c:v>
                </c:pt>
                <c:pt idx="5">
                  <c:v>616669</c:v>
                </c:pt>
                <c:pt idx="6">
                  <c:v>588849</c:v>
                </c:pt>
                <c:pt idx="7">
                  <c:v>638984</c:v>
                </c:pt>
                <c:pt idx="8">
                  <c:v>506780</c:v>
                </c:pt>
                <c:pt idx="9">
                  <c:v>470802</c:v>
                </c:pt>
                <c:pt idx="10">
                  <c:v>482390</c:v>
                </c:pt>
                <c:pt idx="11">
                  <c:v>389676</c:v>
                </c:pt>
                <c:pt idx="12">
                  <c:v>479832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EB1B-467C-9771-FABB791DE2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7298304"/>
        <c:axId val="266720896"/>
      </c:lineChart>
      <c:catAx>
        <c:axId val="2672983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lang="es-CO"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266720896"/>
        <c:crosses val="autoZero"/>
        <c:auto val="1"/>
        <c:lblAlgn val="ctr"/>
        <c:lblOffset val="100"/>
        <c:tickMarkSkip val="1"/>
        <c:noMultiLvlLbl val="0"/>
      </c:catAx>
      <c:valAx>
        <c:axId val="266720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CO"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267298304"/>
        <c:crosses val="autoZero"/>
        <c:crossBetween val="between"/>
      </c:valAx>
      <c:dTable>
        <c:showHorzBorder val="1"/>
        <c:showVertBorder val="1"/>
        <c:showOutline val="1"/>
        <c:showKeys val="1"/>
        <c:spPr>
          <a:ln w="3175">
            <a:solidFill>
              <a:srgbClr val="000000"/>
            </a:solidFill>
            <a:prstDash val="solid"/>
          </a:ln>
        </c:spPr>
        <c:txPr>
          <a:bodyPr/>
          <a:lstStyle/>
          <a:p>
            <a:pPr rtl="0">
              <a:defRPr lang="es-CO"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</c:dTable>
      <c:spPr>
        <a:gradFill>
          <a:gsLst>
            <a:gs pos="0">
              <a:schemeClr val="bg1"/>
            </a:gs>
            <a:gs pos="50000">
              <a:srgbClr val="FFFF99"/>
            </a:gs>
            <a:gs pos="100000">
              <a:srgbClr val="FFFF66"/>
            </a:gs>
          </a:gsLst>
          <a:lin ang="5400000" scaled="0"/>
        </a:gra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O"/>
    </a:p>
  </c:txPr>
  <c:printSettings>
    <c:headerFooter alignWithMargins="0"/>
    <c:pageMargins b="1" l="0.75000000000000422" r="0.75000000000000422" t="1" header="0" footer="0"/>
    <c:pageSetup paperSize="9" orientation="landscape" verticalDpi="0"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R. Subsidiado</c:v>
          </c:tx>
          <c:dLbls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'8. %Cobertura_años '!$J$3:$P$3</c:f>
              <c:numCache>
                <c:formatCode>@</c:formatCode>
                <c:ptCount val="7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 formatCode="0">
                  <c:v>2018</c:v>
                </c:pt>
              </c:numCache>
            </c:numRef>
          </c:cat>
          <c:val>
            <c:numRef>
              <c:f>'8. %Cobertura_años '!$J$4:$P$4</c:f>
              <c:numCache>
                <c:formatCode>0.00%</c:formatCode>
                <c:ptCount val="7"/>
                <c:pt idx="0">
                  <c:v>0.37858651258948955</c:v>
                </c:pt>
                <c:pt idx="1">
                  <c:v>0.37769440903874452</c:v>
                </c:pt>
                <c:pt idx="2">
                  <c:v>0.37800973702018081</c:v>
                </c:pt>
                <c:pt idx="3">
                  <c:v>0.37144995917939982</c:v>
                </c:pt>
                <c:pt idx="4">
                  <c:v>0.34306703268334715</c:v>
                </c:pt>
                <c:pt idx="5">
                  <c:v>0.35324925398276574</c:v>
                </c:pt>
                <c:pt idx="6">
                  <c:v>0.35045291980457416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52F3-4C97-A88C-53FFFF109C9B}"/>
            </c:ext>
          </c:extLst>
        </c:ser>
        <c:ser>
          <c:idx val="1"/>
          <c:order val="1"/>
          <c:tx>
            <c:v>R. Contributivo</c:v>
          </c:tx>
          <c:dLbls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'8. %Cobertura_años '!$J$3:$P$3</c:f>
              <c:numCache>
                <c:formatCode>@</c:formatCode>
                <c:ptCount val="7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 formatCode="0">
                  <c:v>2018</c:v>
                </c:pt>
              </c:numCache>
            </c:numRef>
          </c:cat>
          <c:val>
            <c:numRef>
              <c:f>'8. %Cobertura_años '!$J$6:$P$6</c:f>
              <c:numCache>
                <c:formatCode>0.00%</c:formatCode>
                <c:ptCount val="7"/>
                <c:pt idx="0">
                  <c:v>0.52677087738196093</c:v>
                </c:pt>
                <c:pt idx="1">
                  <c:v>0.52087939822126705</c:v>
                </c:pt>
                <c:pt idx="2">
                  <c:v>0.54253439721849595</c:v>
                </c:pt>
                <c:pt idx="3">
                  <c:v>0.55562869687416894</c:v>
                </c:pt>
                <c:pt idx="4">
                  <c:v>0.58311497864452122</c:v>
                </c:pt>
                <c:pt idx="5">
                  <c:v>0.58782604514239722</c:v>
                </c:pt>
                <c:pt idx="6">
                  <c:v>0.57783435435202057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52F3-4C97-A88C-53FFFF109C9B}"/>
            </c:ext>
          </c:extLst>
        </c:ser>
        <c:ser>
          <c:idx val="2"/>
          <c:order val="2"/>
          <c:tx>
            <c:v>P. No Afiliada</c:v>
          </c:tx>
          <c:dLbls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'8. %Cobertura_años '!$J$3:$P$3</c:f>
              <c:numCache>
                <c:formatCode>@</c:formatCode>
                <c:ptCount val="7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 formatCode="0">
                  <c:v>2018</c:v>
                </c:pt>
              </c:numCache>
            </c:numRef>
          </c:cat>
          <c:val>
            <c:numRef>
              <c:f>'8. %Cobertura_años '!$J$8:$P$8</c:f>
              <c:numCache>
                <c:formatCode>0.00%</c:formatCode>
                <c:ptCount val="7"/>
                <c:pt idx="0">
                  <c:v>9.464261002854954E-2</c:v>
                </c:pt>
                <c:pt idx="1">
                  <c:v>0.10142619273998847</c:v>
                </c:pt>
                <c:pt idx="2">
                  <c:v>7.9455865761323227E-2</c:v>
                </c:pt>
                <c:pt idx="3">
                  <c:v>7.2921343946431225E-2</c:v>
                </c:pt>
                <c:pt idx="4">
                  <c:v>7.3817988672131615E-2</c:v>
                </c:pt>
                <c:pt idx="5">
                  <c:v>5.8924700874836949E-2</c:v>
                </c:pt>
                <c:pt idx="6">
                  <c:v>7.1712725843405281E-2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52F3-4C97-A88C-53FFFF109C9B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66147840"/>
        <c:axId val="266720320"/>
      </c:lineChart>
      <c:catAx>
        <c:axId val="266147840"/>
        <c:scaling>
          <c:orientation val="minMax"/>
        </c:scaling>
        <c:delete val="0"/>
        <c:axPos val="b"/>
        <c:numFmt formatCode="@" sourceLinked="1"/>
        <c:majorTickMark val="out"/>
        <c:minorTickMark val="none"/>
        <c:tickLblPos val="nextTo"/>
        <c:crossAx val="266720320"/>
        <c:crosses val="autoZero"/>
        <c:auto val="1"/>
        <c:lblAlgn val="ctr"/>
        <c:lblOffset val="100"/>
        <c:noMultiLvlLbl val="0"/>
      </c:catAx>
      <c:valAx>
        <c:axId val="266720320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CO"/>
                  <a:t>Porcentaje</a:t>
                </a:r>
              </a:p>
            </c:rich>
          </c:tx>
          <c:layout>
            <c:manualLayout>
              <c:xMode val="edge"/>
              <c:yMode val="edge"/>
              <c:x val="0"/>
              <c:y val="0.36456488198911929"/>
            </c:manualLayout>
          </c:layout>
          <c:overlay val="0"/>
        </c:title>
        <c:numFmt formatCode="0%" sourceLinked="0"/>
        <c:majorTickMark val="out"/>
        <c:minorTickMark val="none"/>
        <c:tickLblPos val="nextTo"/>
        <c:crossAx val="266147840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80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es-CO" sz="1200"/>
              <a:t>Tendencia</a:t>
            </a:r>
            <a:r>
              <a:rPr lang="es-CO" sz="1200" baseline="0"/>
              <a:t> Cobertura porcentual al SGSSS en Antioquia  AÑO 2013 - 2018</a:t>
            </a:r>
            <a:endParaRPr lang="es-CO" sz="1200"/>
          </a:p>
        </c:rich>
      </c:tx>
      <c:layout>
        <c:manualLayout>
          <c:xMode val="edge"/>
          <c:yMode val="edge"/>
          <c:x val="6.1543361294860349E-2"/>
          <c:y val="8.8008785632946885E-3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4.5731347194428375E-2"/>
          <c:y val="2.5770536104184668E-2"/>
          <c:w val="0.95426864234410791"/>
          <c:h val="0.8469098190504345"/>
        </c:manualLayout>
      </c:layout>
      <c:lineChart>
        <c:grouping val="standard"/>
        <c:varyColors val="0"/>
        <c:ser>
          <c:idx val="0"/>
          <c:order val="0"/>
          <c:spPr>
            <a:ln w="44450">
              <a:solidFill>
                <a:srgbClr val="006600"/>
              </a:solidFill>
            </a:ln>
          </c:spPr>
          <c:marker>
            <c:spPr>
              <a:solidFill>
                <a:srgbClr val="FF0000"/>
              </a:solidFill>
            </c:spPr>
          </c:marker>
          <c:dPt>
            <c:idx val="1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485B-4FD4-807C-10133296C9DD}"/>
              </c:ext>
            </c:extLst>
          </c:dPt>
          <c:dPt>
            <c:idx val="12"/>
            <c:marker>
              <c:spPr>
                <a:solidFill>
                  <a:srgbClr val="00B0F0"/>
                </a:solidFill>
              </c:spPr>
            </c:marker>
            <c:bubble3D val="0"/>
            <c:spPr>
              <a:ln w="4445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485B-4FD4-807C-10133296C9DD}"/>
              </c:ext>
            </c:extLst>
          </c:dPt>
          <c:dPt>
            <c:idx val="13"/>
            <c:marker>
              <c:spPr>
                <a:solidFill>
                  <a:srgbClr val="00B0F0"/>
                </a:solidFill>
              </c:spPr>
            </c:marker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3-485B-4FD4-807C-10133296C9DD}"/>
              </c:ext>
            </c:extLst>
          </c:dPt>
          <c:dPt>
            <c:idx val="14"/>
            <c:marker>
              <c:spPr>
                <a:solidFill>
                  <a:srgbClr val="00B0F0"/>
                </a:solidFill>
              </c:spPr>
            </c:marker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4-485B-4FD4-807C-10133296C9DD}"/>
              </c:ext>
            </c:extLst>
          </c:dPt>
          <c:dPt>
            <c:idx val="15"/>
            <c:marker>
              <c:spPr>
                <a:solidFill>
                  <a:srgbClr val="00B0F0"/>
                </a:solidFill>
              </c:spPr>
            </c:marker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5-485B-4FD4-807C-10133296C9DD}"/>
              </c:ext>
            </c:extLst>
          </c:dPt>
          <c:dPt>
            <c:idx val="16"/>
            <c:marker>
              <c:spPr>
                <a:solidFill>
                  <a:srgbClr val="00B0F0"/>
                </a:solidFill>
              </c:spPr>
            </c:marker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6-485B-4FD4-807C-10133296C9DD}"/>
              </c:ext>
            </c:extLst>
          </c:dPt>
          <c:dPt>
            <c:idx val="17"/>
            <c:marker>
              <c:spPr>
                <a:solidFill>
                  <a:srgbClr val="00B0F0"/>
                </a:solidFill>
              </c:spPr>
            </c:marker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7-485B-4FD4-807C-10133296C9DD}"/>
              </c:ext>
            </c:extLst>
          </c:dPt>
          <c:dPt>
            <c:idx val="18"/>
            <c:marker>
              <c:spPr>
                <a:solidFill>
                  <a:srgbClr val="00B0F0"/>
                </a:solidFill>
              </c:spPr>
            </c:marker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8-485B-4FD4-807C-10133296C9DD}"/>
              </c:ext>
            </c:extLst>
          </c:dPt>
          <c:dPt>
            <c:idx val="19"/>
            <c:marker>
              <c:spPr>
                <a:solidFill>
                  <a:srgbClr val="00B0F0"/>
                </a:solidFill>
              </c:spPr>
            </c:marker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9-485B-4FD4-807C-10133296C9DD}"/>
              </c:ext>
            </c:extLst>
          </c:dPt>
          <c:dPt>
            <c:idx val="20"/>
            <c:marker>
              <c:spPr>
                <a:solidFill>
                  <a:srgbClr val="00B0F0"/>
                </a:solidFill>
              </c:spPr>
            </c:marker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A-485B-4FD4-807C-10133296C9DD}"/>
              </c:ext>
            </c:extLst>
          </c:dPt>
          <c:dPt>
            <c:idx val="21"/>
            <c:marker>
              <c:spPr>
                <a:solidFill>
                  <a:srgbClr val="00B0F0"/>
                </a:solidFill>
              </c:spPr>
            </c:marker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B-485B-4FD4-807C-10133296C9DD}"/>
              </c:ext>
            </c:extLst>
          </c:dPt>
          <c:dPt>
            <c:idx val="22"/>
            <c:marker>
              <c:spPr>
                <a:solidFill>
                  <a:srgbClr val="00B0F0"/>
                </a:solidFill>
              </c:spPr>
            </c:marker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C-485B-4FD4-807C-10133296C9DD}"/>
              </c:ext>
            </c:extLst>
          </c:dPt>
          <c:dPt>
            <c:idx val="23"/>
            <c:marker>
              <c:spPr>
                <a:solidFill>
                  <a:srgbClr val="00B0F0"/>
                </a:solidFill>
              </c:spPr>
            </c:marker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D-485B-4FD4-807C-10133296C9DD}"/>
              </c:ext>
            </c:extLst>
          </c:dPt>
          <c:dPt>
            <c:idx val="24"/>
            <c:bubble3D val="0"/>
            <c:spPr>
              <a:ln w="4445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485B-4FD4-807C-10133296C9DD}"/>
              </c:ext>
            </c:extLst>
          </c:dPt>
          <c:dPt>
            <c:idx val="35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10-485B-4FD4-807C-10133296C9DD}"/>
              </c:ext>
            </c:extLst>
          </c:dPt>
          <c:dPt>
            <c:idx val="36"/>
            <c:marker>
              <c:spPr>
                <a:solidFill>
                  <a:srgbClr val="00B0F0"/>
                </a:solidFill>
              </c:spPr>
            </c:marker>
            <c:bubble3D val="0"/>
            <c:spPr>
              <a:ln w="4445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2-485B-4FD4-807C-10133296C9DD}"/>
              </c:ext>
            </c:extLst>
          </c:dPt>
          <c:dPt>
            <c:idx val="37"/>
            <c:marker>
              <c:spPr>
                <a:solidFill>
                  <a:srgbClr val="00B0F0"/>
                </a:solidFill>
              </c:spPr>
            </c:marker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13-485B-4FD4-807C-10133296C9DD}"/>
              </c:ext>
            </c:extLst>
          </c:dPt>
          <c:dPt>
            <c:idx val="38"/>
            <c:marker>
              <c:spPr>
                <a:solidFill>
                  <a:srgbClr val="00B0F0"/>
                </a:solidFill>
              </c:spPr>
            </c:marker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14-485B-4FD4-807C-10133296C9DD}"/>
              </c:ext>
            </c:extLst>
          </c:dPt>
          <c:dPt>
            <c:idx val="39"/>
            <c:marker>
              <c:spPr>
                <a:solidFill>
                  <a:srgbClr val="00B0F0"/>
                </a:solidFill>
              </c:spPr>
            </c:marker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15-485B-4FD4-807C-10133296C9DD}"/>
              </c:ext>
            </c:extLst>
          </c:dPt>
          <c:dPt>
            <c:idx val="40"/>
            <c:marker>
              <c:spPr>
                <a:solidFill>
                  <a:srgbClr val="00B0F0"/>
                </a:solidFill>
              </c:spPr>
            </c:marker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16-485B-4FD4-807C-10133296C9DD}"/>
              </c:ext>
            </c:extLst>
          </c:dPt>
          <c:dPt>
            <c:idx val="41"/>
            <c:marker>
              <c:spPr>
                <a:solidFill>
                  <a:srgbClr val="00B0F0"/>
                </a:solidFill>
              </c:spPr>
            </c:marker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17-485B-4FD4-807C-10133296C9DD}"/>
              </c:ext>
            </c:extLst>
          </c:dPt>
          <c:dPt>
            <c:idx val="42"/>
            <c:marker>
              <c:spPr>
                <a:solidFill>
                  <a:srgbClr val="00B0F0"/>
                </a:solidFill>
              </c:spPr>
            </c:marker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18-485B-4FD4-807C-10133296C9DD}"/>
              </c:ext>
            </c:extLst>
          </c:dPt>
          <c:dPt>
            <c:idx val="43"/>
            <c:marker>
              <c:spPr>
                <a:solidFill>
                  <a:srgbClr val="00B0F0"/>
                </a:solidFill>
              </c:spPr>
            </c:marker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19-485B-4FD4-807C-10133296C9DD}"/>
              </c:ext>
            </c:extLst>
          </c:dPt>
          <c:dPt>
            <c:idx val="44"/>
            <c:marker>
              <c:spPr>
                <a:solidFill>
                  <a:srgbClr val="00B0F0"/>
                </a:solidFill>
              </c:spPr>
            </c:marker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1A-485B-4FD4-807C-10133296C9DD}"/>
              </c:ext>
            </c:extLst>
          </c:dPt>
          <c:dPt>
            <c:idx val="45"/>
            <c:marker>
              <c:spPr>
                <a:solidFill>
                  <a:srgbClr val="00B0F0"/>
                </a:solidFill>
              </c:spPr>
            </c:marker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1B-485B-4FD4-807C-10133296C9DD}"/>
              </c:ext>
            </c:extLst>
          </c:dPt>
          <c:dPt>
            <c:idx val="46"/>
            <c:marker>
              <c:spPr>
                <a:solidFill>
                  <a:srgbClr val="00B0F0"/>
                </a:solidFill>
              </c:spPr>
            </c:marker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1C-485B-4FD4-807C-10133296C9DD}"/>
              </c:ext>
            </c:extLst>
          </c:dPt>
          <c:dPt>
            <c:idx val="47"/>
            <c:marker>
              <c:spPr>
                <a:solidFill>
                  <a:srgbClr val="00B0F0"/>
                </a:solidFill>
              </c:spPr>
            </c:marker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1D-485B-4FD4-807C-10133296C9DD}"/>
              </c:ext>
            </c:extLst>
          </c:dPt>
          <c:dPt>
            <c:idx val="48"/>
            <c:bubble3D val="0"/>
            <c:spPr>
              <a:ln w="4445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F-485B-4FD4-807C-10133296C9DD}"/>
              </c:ext>
            </c:extLst>
          </c:dPt>
          <c:dPt>
            <c:idx val="60"/>
            <c:marker>
              <c:spPr>
                <a:solidFill>
                  <a:srgbClr val="00B0F0"/>
                </a:solidFill>
              </c:spPr>
            </c:marker>
            <c:bubble3D val="0"/>
            <c:spPr>
              <a:ln w="4445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1-485B-4FD4-807C-10133296C9DD}"/>
              </c:ext>
            </c:extLst>
          </c:dPt>
          <c:dPt>
            <c:idx val="61"/>
            <c:marker>
              <c:spPr>
                <a:solidFill>
                  <a:srgbClr val="00B0F0"/>
                </a:solidFill>
              </c:spPr>
            </c:marker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22-485B-4FD4-807C-10133296C9DD}"/>
              </c:ext>
            </c:extLst>
          </c:dPt>
          <c:dPt>
            <c:idx val="62"/>
            <c:marker>
              <c:spPr>
                <a:solidFill>
                  <a:srgbClr val="00B0F0"/>
                </a:solidFill>
              </c:spPr>
            </c:marker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23-485B-4FD4-807C-10133296C9DD}"/>
              </c:ext>
            </c:extLst>
          </c:dPt>
          <c:dPt>
            <c:idx val="63"/>
            <c:marker>
              <c:spPr>
                <a:solidFill>
                  <a:srgbClr val="00B0F0"/>
                </a:solidFill>
              </c:spPr>
            </c:marker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24-485B-4FD4-807C-10133296C9DD}"/>
              </c:ext>
            </c:extLst>
          </c:dPt>
          <c:dPt>
            <c:idx val="64"/>
            <c:marker>
              <c:spPr>
                <a:solidFill>
                  <a:srgbClr val="00B0F0"/>
                </a:solidFill>
              </c:spPr>
            </c:marker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25-485B-4FD4-807C-10133296C9DD}"/>
              </c:ext>
            </c:extLst>
          </c:dPt>
          <c:dLbls>
            <c:dLbl>
              <c:idx val="3"/>
              <c:layout>
                <c:manualLayout>
                  <c:x val="-4.99179294303808E-2"/>
                  <c:y val="-2.991381824398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26-485B-4FD4-807C-10133296C9DD}"/>
                </c:ext>
              </c:extLst>
            </c:dLbl>
            <c:dLbl>
              <c:idx val="4"/>
              <c:layout>
                <c:manualLayout>
                  <c:x val="-3.858230102407393E-2"/>
                  <c:y val="-3.8576040063957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27-485B-4FD4-807C-10133296C9DD}"/>
                </c:ext>
              </c:extLst>
            </c:dLbl>
            <c:dLbl>
              <c:idx val="6"/>
              <c:layout>
                <c:manualLayout>
                  <c:x val="-3.0380779397334846E-2"/>
                  <c:y val="2.0172363512032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28-485B-4FD4-807C-10133296C9DD}"/>
                </c:ext>
              </c:extLst>
            </c:dLbl>
            <c:dLbl>
              <c:idx val="7"/>
              <c:layout>
                <c:manualLayout>
                  <c:x val="-2.2179257770595782E-2"/>
                  <c:y val="2.27266419283796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29-485B-4FD4-807C-10133296C9DD}"/>
                </c:ext>
              </c:extLst>
            </c:dLbl>
            <c:dLbl>
              <c:idx val="8"/>
              <c:layout>
                <c:manualLayout>
                  <c:x val="-3.038077939733487E-2"/>
                  <c:y val="-3.09132048149153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2A-485B-4FD4-807C-10133296C9DD}"/>
                </c:ext>
              </c:extLst>
            </c:dLbl>
            <c:dLbl>
              <c:idx val="9"/>
              <c:layout>
                <c:manualLayout>
                  <c:x val="-2.9518364972603715E-2"/>
                  <c:y val="-1.21734514568312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2B-485B-4FD4-807C-10133296C9DD}"/>
                </c:ext>
              </c:extLst>
            </c:dLbl>
            <c:dLbl>
              <c:idx val="10"/>
              <c:layout>
                <c:manualLayout>
                  <c:x val="1.0650920933362814E-2"/>
                  <c:y val="-3.5819402506968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2C-485B-4FD4-807C-10133296C9DD}"/>
                </c:ext>
              </c:extLst>
            </c:dLbl>
            <c:dLbl>
              <c:idx val="11"/>
              <c:layout>
                <c:manualLayout>
                  <c:x val="-4.3268884810781991E-2"/>
                  <c:y val="-1.0478977484136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485B-4FD4-807C-10133296C9DD}"/>
                </c:ext>
              </c:extLst>
            </c:dLbl>
            <c:dLbl>
              <c:idx val="12"/>
              <c:layout>
                <c:manualLayout>
                  <c:x val="-4.3268884810781949E-2"/>
                  <c:y val="-1.55875343168310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485B-4FD4-807C-10133296C9DD}"/>
                </c:ext>
              </c:extLst>
            </c:dLbl>
            <c:dLbl>
              <c:idx val="13"/>
              <c:layout>
                <c:manualLayout>
                  <c:x val="-4.0797490201310488E-2"/>
                  <c:y val="-2.59886357888348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485B-4FD4-807C-10133296C9DD}"/>
                </c:ext>
              </c:extLst>
            </c:dLbl>
            <c:dLbl>
              <c:idx val="14"/>
              <c:layout>
                <c:manualLayout>
                  <c:x val="-3.6239009130719896E-2"/>
                  <c:y val="-2.83589263985680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485B-4FD4-807C-10133296C9DD}"/>
                </c:ext>
              </c:extLst>
            </c:dLbl>
            <c:dLbl>
              <c:idx val="15"/>
              <c:layout>
                <c:manualLayout>
                  <c:x val="1.0593708980859919E-3"/>
                  <c:y val="-2.1079635160547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485B-4FD4-807C-10133296C9DD}"/>
                </c:ext>
              </c:extLst>
            </c:dLbl>
            <c:dLbl>
              <c:idx val="16"/>
              <c:layout>
                <c:manualLayout>
                  <c:x val="-4.7955468597489982E-2"/>
                  <c:y val="-1.55875343168310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485B-4FD4-807C-10133296C9DD}"/>
                </c:ext>
              </c:extLst>
            </c:dLbl>
            <c:dLbl>
              <c:idx val="17"/>
              <c:layout>
                <c:manualLayout>
                  <c:x val="-4.6783822650812934E-2"/>
                  <c:y val="-2.58046479822206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485B-4FD4-807C-10133296C9DD}"/>
                </c:ext>
              </c:extLst>
            </c:dLbl>
            <c:dLbl>
              <c:idx val="18"/>
              <c:layout>
                <c:manualLayout>
                  <c:x val="-3.2724071290688821E-2"/>
                  <c:y val="-3.60217616476101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8-485B-4FD4-807C-10133296C9DD}"/>
                </c:ext>
              </c:extLst>
            </c:dLbl>
            <c:dLbl>
              <c:idx val="19"/>
              <c:layout>
                <c:manualLayout>
                  <c:x val="-3.7589379974513261E-2"/>
                  <c:y val="-1.77119413542715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9-485B-4FD4-807C-10133296C9DD}"/>
                </c:ext>
              </c:extLst>
            </c:dLbl>
            <c:dLbl>
              <c:idx val="20"/>
              <c:layout>
                <c:manualLayout>
                  <c:x val="-1.285468401157434E-3"/>
                  <c:y val="1.61260507564684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A-485B-4FD4-807C-10133296C9DD}"/>
                </c:ext>
              </c:extLst>
            </c:dLbl>
            <c:dLbl>
              <c:idx val="21"/>
              <c:layout>
                <c:manualLayout>
                  <c:x val="-4.0925592917427929E-2"/>
                  <c:y val="-1.30332559004837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B-485B-4FD4-807C-10133296C9DD}"/>
                </c:ext>
              </c:extLst>
            </c:dLbl>
            <c:dLbl>
              <c:idx val="22"/>
              <c:layout>
                <c:manualLayout>
                  <c:x val="-3.5067363184042973E-2"/>
                  <c:y val="-2.3250369565873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C-485B-4FD4-807C-10133296C9DD}"/>
                </c:ext>
              </c:extLst>
            </c:dLbl>
            <c:dLbl>
              <c:idx val="23"/>
              <c:layout>
                <c:manualLayout>
                  <c:x val="-2.4216537884018403E-2"/>
                  <c:y val="-3.52727748111946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D-485B-4FD4-807C-10133296C9DD}"/>
                </c:ext>
              </c:extLst>
            </c:dLbl>
            <c:dLbl>
              <c:idx val="34"/>
              <c:layout>
                <c:manualLayout>
                  <c:x val="-2.5727405698445401E-2"/>
                  <c:y val="-2.531624295403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2D-485B-4FD4-807C-10133296C9DD}"/>
                </c:ext>
              </c:extLst>
            </c:dLbl>
            <c:dLbl>
              <c:idx val="35"/>
              <c:layout>
                <c:manualLayout>
                  <c:x val="-1.5008498912004639E-2"/>
                  <c:y val="-2.6398197106858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0-485B-4FD4-807C-10133296C9DD}"/>
                </c:ext>
              </c:extLst>
            </c:dLbl>
            <c:dLbl>
              <c:idx val="36"/>
              <c:layout>
                <c:manualLayout>
                  <c:x val="-4.3176318603652064E-2"/>
                  <c:y val="1.28190940789365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2-485B-4FD4-807C-10133296C9DD}"/>
                </c:ext>
              </c:extLst>
            </c:dLbl>
            <c:dLbl>
              <c:idx val="37"/>
              <c:layout>
                <c:manualLayout>
                  <c:x val="-2.2755048418081161E-3"/>
                  <c:y val="1.9119834552905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3-485B-4FD4-807C-10133296C9DD}"/>
                </c:ext>
              </c:extLst>
            </c:dLbl>
            <c:dLbl>
              <c:idx val="38"/>
              <c:layout>
                <c:manualLayout>
                  <c:x val="-6.6098322654931888E-2"/>
                  <c:y val="5.2596024249567559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4-485B-4FD4-807C-10133296C9DD}"/>
                </c:ext>
              </c:extLst>
            </c:dLbl>
            <c:dLbl>
              <c:idx val="39"/>
              <c:layout>
                <c:manualLayout>
                  <c:x val="-3.8941311778558842E-2"/>
                  <c:y val="-1.47689285318208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5-485B-4FD4-807C-10133296C9DD}"/>
                </c:ext>
              </c:extLst>
            </c:dLbl>
            <c:dLbl>
              <c:idx val="40"/>
              <c:layout>
                <c:manualLayout>
                  <c:x val="-4.6704464461854237E-2"/>
                  <c:y val="-3.1222716878700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6-485B-4FD4-807C-10133296C9DD}"/>
                </c:ext>
              </c:extLst>
            </c:dLbl>
            <c:dLbl>
              <c:idx val="41"/>
              <c:layout>
                <c:manualLayout>
                  <c:x val="-4.9308100607729874E-2"/>
                  <c:y val="-3.3548218115147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7-485B-4FD4-807C-10133296C9DD}"/>
                </c:ext>
              </c:extLst>
            </c:dLbl>
            <c:dLbl>
              <c:idx val="42"/>
              <c:layout>
                <c:manualLayout>
                  <c:x val="-4.2378304788215547E-2"/>
                  <c:y val="-3.35484824960260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8-485B-4FD4-807C-10133296C9DD}"/>
                </c:ext>
              </c:extLst>
            </c:dLbl>
            <c:dLbl>
              <c:idx val="43"/>
              <c:layout>
                <c:manualLayout>
                  <c:x val="-3.0147649530622028E-2"/>
                  <c:y val="-2.5945945945945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9-485B-4FD4-807C-10133296C9DD}"/>
                </c:ext>
              </c:extLst>
            </c:dLbl>
            <c:dLbl>
              <c:idx val="44"/>
              <c:layout>
                <c:manualLayout>
                  <c:x val="-2.7869582336819243E-2"/>
                  <c:y val="-2.96069540164028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A-485B-4FD4-807C-10133296C9DD}"/>
                </c:ext>
              </c:extLst>
            </c:dLbl>
            <c:dLbl>
              <c:idx val="46"/>
              <c:layout>
                <c:manualLayout>
                  <c:x val="-2.5804197013803782E-2"/>
                  <c:y val="1.5193862065449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C-485B-4FD4-807C-10133296C9DD}"/>
                </c:ext>
              </c:extLst>
            </c:dLbl>
            <c:dLbl>
              <c:idx val="47"/>
              <c:layout>
                <c:manualLayout>
                  <c:x val="-9.2019100768748197E-3"/>
                  <c:y val="-2.39939222153233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D-485B-4FD4-807C-10133296C9DD}"/>
                </c:ext>
              </c:extLst>
            </c:dLbl>
            <c:dLbl>
              <c:idx val="49"/>
              <c:layout>
                <c:manualLayout>
                  <c:x val="-3.1299308175291363E-2"/>
                  <c:y val="1.60329683029924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2E-485B-4FD4-807C-10133296C9DD}"/>
                </c:ext>
              </c:extLst>
            </c:dLbl>
            <c:dLbl>
              <c:idx val="50"/>
              <c:layout>
                <c:manualLayout>
                  <c:x val="-3.0848413461456285E-2"/>
                  <c:y val="-1.6317560778714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2F-485B-4FD4-807C-10133296C9DD}"/>
                </c:ext>
              </c:extLst>
            </c:dLbl>
            <c:dLbl>
              <c:idx val="51"/>
              <c:layout>
                <c:manualLayout>
                  <c:x val="-1.2450913037326062E-2"/>
                  <c:y val="6.58134203349843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30-485B-4FD4-807C-10133296C9DD}"/>
                </c:ext>
              </c:extLst>
            </c:dLbl>
            <c:dLbl>
              <c:idx val="52"/>
              <c:layout>
                <c:manualLayout>
                  <c:x val="-4.402841388078442E-2"/>
                  <c:y val="-4.20666403217795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31-485B-4FD4-807C-10133296C9DD}"/>
                </c:ext>
              </c:extLst>
            </c:dLbl>
            <c:dLbl>
              <c:idx val="53"/>
              <c:layout>
                <c:manualLayout>
                  <c:x val="-2.7031193429920712E-2"/>
                  <c:y val="-2.00606325094405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32-485B-4FD4-807C-10133296C9DD}"/>
                </c:ext>
              </c:extLst>
            </c:dLbl>
            <c:dLbl>
              <c:idx val="54"/>
              <c:layout>
                <c:manualLayout>
                  <c:x val="-3.5197905836476751E-2"/>
                  <c:y val="-2.4453968719806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33-485B-4FD4-807C-10133296C9DD}"/>
                </c:ext>
              </c:extLst>
            </c:dLbl>
            <c:dLbl>
              <c:idx val="55"/>
              <c:layout>
                <c:manualLayout>
                  <c:x val="-6.3086612077236691E-3"/>
                  <c:y val="-2.44064994141698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34-485B-4FD4-807C-10133296C9DD}"/>
                </c:ext>
              </c:extLst>
            </c:dLbl>
            <c:dLbl>
              <c:idx val="56"/>
              <c:layout>
                <c:manualLayout>
                  <c:x val="-2.1962002622619606E-2"/>
                  <c:y val="-2.00606459624483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35-485B-4FD4-807C-10133296C9DD}"/>
                </c:ext>
              </c:extLst>
            </c:dLbl>
            <c:dLbl>
              <c:idx val="57"/>
              <c:layout>
                <c:manualLayout>
                  <c:x val="-1.1367212771827997E-2"/>
                  <c:y val="-3.2820030755958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36-485B-4FD4-807C-10133296C9DD}"/>
                </c:ext>
              </c:extLst>
            </c:dLbl>
            <c:dLbl>
              <c:idx val="58"/>
              <c:layout>
                <c:manualLayout>
                  <c:x val="-2.3254311599398569E-2"/>
                  <c:y val="2.81148780611957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37-485B-4FD4-807C-10133296C9DD}"/>
                </c:ext>
              </c:extLst>
            </c:dLbl>
            <c:dLbl>
              <c:idx val="59"/>
              <c:layout>
                <c:manualLayout>
                  <c:x val="-1.9869412447512489E-4"/>
                  <c:y val="-2.21872228815761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38-485B-4FD4-807C-10133296C9DD}"/>
                </c:ext>
              </c:extLst>
            </c:dLbl>
            <c:dLbl>
              <c:idx val="61"/>
              <c:layout>
                <c:manualLayout>
                  <c:x val="-1.5255527686300374E-2"/>
                  <c:y val="2.39768502244657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22-485B-4FD4-807C-10133296C9DD}"/>
                </c:ext>
              </c:extLst>
            </c:dLbl>
            <c:dLbl>
              <c:idx val="64"/>
              <c:layout>
                <c:manualLayout>
                  <c:x val="-1.0171152605968458E-3"/>
                  <c:y val="-1.34268836695367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485B-4FD4-807C-10133296C9DD}"/>
                </c:ext>
              </c:extLst>
            </c:dLbl>
            <c:numFmt formatCode="0.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s-C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trendline>
            <c:spPr>
              <a:ln w="25400" cap="flat" cmpd="sng" algn="ctr">
                <a:solidFill>
                  <a:schemeClr val="dk1"/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  <c:trendlineType val="linear"/>
            <c:dispRSqr val="0"/>
            <c:dispEq val="0"/>
          </c:trendline>
          <c:trendline>
            <c:trendlineType val="linear"/>
            <c:dispRSqr val="0"/>
            <c:dispEq val="0"/>
          </c:trendline>
          <c:trendline>
            <c:trendlineType val="linear"/>
            <c:dispRSqr val="0"/>
            <c:dispEq val="0"/>
          </c:trendline>
          <c:cat>
            <c:numRef>
              <c:f>'9. Cobertura_Meses'!$A$24:$A$85</c:f>
              <c:numCache>
                <c:formatCode>mmm\-yy</c:formatCode>
                <c:ptCount val="62"/>
                <c:pt idx="0">
                  <c:v>41275</c:v>
                </c:pt>
                <c:pt idx="1">
                  <c:v>41306</c:v>
                </c:pt>
                <c:pt idx="2">
                  <c:v>41334</c:v>
                </c:pt>
                <c:pt idx="3">
                  <c:v>41365</c:v>
                </c:pt>
                <c:pt idx="4">
                  <c:v>41395</c:v>
                </c:pt>
                <c:pt idx="5">
                  <c:v>41426</c:v>
                </c:pt>
                <c:pt idx="6">
                  <c:v>41456</c:v>
                </c:pt>
                <c:pt idx="7">
                  <c:v>41487</c:v>
                </c:pt>
                <c:pt idx="8">
                  <c:v>41518</c:v>
                </c:pt>
                <c:pt idx="9">
                  <c:v>41548</c:v>
                </c:pt>
                <c:pt idx="10">
                  <c:v>41579</c:v>
                </c:pt>
                <c:pt idx="11">
                  <c:v>41609</c:v>
                </c:pt>
                <c:pt idx="12">
                  <c:v>41640</c:v>
                </c:pt>
                <c:pt idx="13">
                  <c:v>41671</c:v>
                </c:pt>
                <c:pt idx="14">
                  <c:v>41699</c:v>
                </c:pt>
                <c:pt idx="15">
                  <c:v>41730</c:v>
                </c:pt>
                <c:pt idx="16">
                  <c:v>41760</c:v>
                </c:pt>
                <c:pt idx="17">
                  <c:v>41791</c:v>
                </c:pt>
                <c:pt idx="18">
                  <c:v>41821</c:v>
                </c:pt>
                <c:pt idx="19">
                  <c:v>41852</c:v>
                </c:pt>
                <c:pt idx="20">
                  <c:v>41883</c:v>
                </c:pt>
                <c:pt idx="21">
                  <c:v>41913</c:v>
                </c:pt>
                <c:pt idx="22">
                  <c:v>41944</c:v>
                </c:pt>
                <c:pt idx="23">
                  <c:v>41974</c:v>
                </c:pt>
                <c:pt idx="24">
                  <c:v>42005</c:v>
                </c:pt>
                <c:pt idx="25">
                  <c:v>42036</c:v>
                </c:pt>
                <c:pt idx="26">
                  <c:v>42064</c:v>
                </c:pt>
                <c:pt idx="27">
                  <c:v>42095</c:v>
                </c:pt>
                <c:pt idx="28">
                  <c:v>42125</c:v>
                </c:pt>
                <c:pt idx="29">
                  <c:v>42156</c:v>
                </c:pt>
                <c:pt idx="30">
                  <c:v>42186</c:v>
                </c:pt>
                <c:pt idx="31">
                  <c:v>42217</c:v>
                </c:pt>
                <c:pt idx="32">
                  <c:v>42248</c:v>
                </c:pt>
                <c:pt idx="33">
                  <c:v>42278</c:v>
                </c:pt>
                <c:pt idx="34">
                  <c:v>42309</c:v>
                </c:pt>
                <c:pt idx="35">
                  <c:v>42339</c:v>
                </c:pt>
                <c:pt idx="36">
                  <c:v>42370</c:v>
                </c:pt>
                <c:pt idx="37">
                  <c:v>42401</c:v>
                </c:pt>
                <c:pt idx="38">
                  <c:v>42430</c:v>
                </c:pt>
                <c:pt idx="39">
                  <c:v>42461</c:v>
                </c:pt>
                <c:pt idx="40">
                  <c:v>42491</c:v>
                </c:pt>
                <c:pt idx="41">
                  <c:v>42522</c:v>
                </c:pt>
                <c:pt idx="42">
                  <c:v>42552</c:v>
                </c:pt>
                <c:pt idx="43">
                  <c:v>42583</c:v>
                </c:pt>
                <c:pt idx="44">
                  <c:v>42614</c:v>
                </c:pt>
                <c:pt idx="45">
                  <c:v>42644</c:v>
                </c:pt>
                <c:pt idx="46">
                  <c:v>42675</c:v>
                </c:pt>
                <c:pt idx="47">
                  <c:v>42705</c:v>
                </c:pt>
                <c:pt idx="48">
                  <c:v>42736</c:v>
                </c:pt>
                <c:pt idx="49">
                  <c:v>42767</c:v>
                </c:pt>
                <c:pt idx="50">
                  <c:v>42795</c:v>
                </c:pt>
                <c:pt idx="51">
                  <c:v>42826</c:v>
                </c:pt>
                <c:pt idx="52">
                  <c:v>42856</c:v>
                </c:pt>
                <c:pt idx="53">
                  <c:v>42887</c:v>
                </c:pt>
                <c:pt idx="54">
                  <c:v>42917</c:v>
                </c:pt>
                <c:pt idx="55">
                  <c:v>42948</c:v>
                </c:pt>
                <c:pt idx="56">
                  <c:v>42979</c:v>
                </c:pt>
                <c:pt idx="57">
                  <c:v>43009</c:v>
                </c:pt>
                <c:pt idx="58">
                  <c:v>43040</c:v>
                </c:pt>
                <c:pt idx="59">
                  <c:v>43070</c:v>
                </c:pt>
                <c:pt idx="60">
                  <c:v>43101</c:v>
                </c:pt>
                <c:pt idx="61">
                  <c:v>43132</c:v>
                </c:pt>
              </c:numCache>
            </c:numRef>
          </c:cat>
          <c:val>
            <c:numRef>
              <c:f>'9. Cobertura_Meses'!$E$24:$E$85</c:f>
              <c:numCache>
                <c:formatCode>_(* #,##0.00_);_(* \(#,##0.00\);_(* "-"??_);_(@_)</c:formatCode>
                <c:ptCount val="62"/>
                <c:pt idx="0">
                  <c:v>86.425073690593152</c:v>
                </c:pt>
                <c:pt idx="1">
                  <c:v>87.024423848291818</c:v>
                </c:pt>
                <c:pt idx="2">
                  <c:v>87.840091809669545</c:v>
                </c:pt>
                <c:pt idx="3">
                  <c:v>87.820567969155505</c:v>
                </c:pt>
                <c:pt idx="4">
                  <c:v>89.112268432172115</c:v>
                </c:pt>
                <c:pt idx="5">
                  <c:v>89.473649958174533</c:v>
                </c:pt>
                <c:pt idx="6">
                  <c:v>89.550253254370247</c:v>
                </c:pt>
                <c:pt idx="7">
                  <c:v>89.857142630385127</c:v>
                </c:pt>
                <c:pt idx="8">
                  <c:v>88.974538054822304</c:v>
                </c:pt>
                <c:pt idx="9">
                  <c:v>89.485602358098987</c:v>
                </c:pt>
                <c:pt idx="10">
                  <c:v>89.704872547416741</c:v>
                </c:pt>
                <c:pt idx="11">
                  <c:v>89.857396599042218</c:v>
                </c:pt>
                <c:pt idx="12">
                  <c:v>87.813626309395914</c:v>
                </c:pt>
                <c:pt idx="13">
                  <c:v>88.112099279224694</c:v>
                </c:pt>
                <c:pt idx="14">
                  <c:v>88.319652211650677</c:v>
                </c:pt>
                <c:pt idx="15">
                  <c:v>88.896576615222131</c:v>
                </c:pt>
                <c:pt idx="16">
                  <c:v>89.131096691006078</c:v>
                </c:pt>
                <c:pt idx="17">
                  <c:v>89.487298161906963</c:v>
                </c:pt>
                <c:pt idx="18">
                  <c:v>90.265033712064906</c:v>
                </c:pt>
                <c:pt idx="19">
                  <c:v>90.935229938797121</c:v>
                </c:pt>
                <c:pt idx="20">
                  <c:v>91.425498876473554</c:v>
                </c:pt>
                <c:pt idx="21">
                  <c:v>91.685104667009085</c:v>
                </c:pt>
                <c:pt idx="22">
                  <c:v>92.034627066357359</c:v>
                </c:pt>
                <c:pt idx="23">
                  <c:v>92.054413423867672</c:v>
                </c:pt>
                <c:pt idx="24">
                  <c:v>90.225406227313826</c:v>
                </c:pt>
                <c:pt idx="25">
                  <c:v>90.630096282715527</c:v>
                </c:pt>
                <c:pt idx="26">
                  <c:v>90.630096282715527</c:v>
                </c:pt>
                <c:pt idx="27">
                  <c:v>90.829436492950535</c:v>
                </c:pt>
                <c:pt idx="28">
                  <c:v>91.102673528595872</c:v>
                </c:pt>
                <c:pt idx="29">
                  <c:v>91.608443165349058</c:v>
                </c:pt>
                <c:pt idx="30">
                  <c:v>91.951240176454036</c:v>
                </c:pt>
                <c:pt idx="31">
                  <c:v>92.078216947511265</c:v>
                </c:pt>
                <c:pt idx="32">
                  <c:v>92.414833947436449</c:v>
                </c:pt>
                <c:pt idx="33">
                  <c:v>92.605004817775637</c:v>
                </c:pt>
                <c:pt idx="34">
                  <c:v>92.361026030547848</c:v>
                </c:pt>
                <c:pt idx="35">
                  <c:v>92.707865605356872</c:v>
                </c:pt>
                <c:pt idx="36">
                  <c:v>90.935318094948371</c:v>
                </c:pt>
                <c:pt idx="37">
                  <c:v>90.272059511019151</c:v>
                </c:pt>
                <c:pt idx="38">
                  <c:v>90.480327266533919</c:v>
                </c:pt>
                <c:pt idx="39">
                  <c:v>90.704433165102174</c:v>
                </c:pt>
                <c:pt idx="40">
                  <c:v>91.084074219221634</c:v>
                </c:pt>
                <c:pt idx="41">
                  <c:v>91.705281385652356</c:v>
                </c:pt>
                <c:pt idx="42">
                  <c:v>91.749444555557986</c:v>
                </c:pt>
                <c:pt idx="43">
                  <c:v>91.552806740836118</c:v>
                </c:pt>
                <c:pt idx="44">
                  <c:v>92.174702522182201</c:v>
                </c:pt>
                <c:pt idx="45">
                  <c:v>92.68130886414194</c:v>
                </c:pt>
                <c:pt idx="46">
                  <c:v>92.536592614038824</c:v>
                </c:pt>
                <c:pt idx="47">
                  <c:v>92.618201132786837</c:v>
                </c:pt>
                <c:pt idx="48">
                  <c:v>90.643037066630285</c:v>
                </c:pt>
                <c:pt idx="49">
                  <c:v>90.110565091988377</c:v>
                </c:pt>
                <c:pt idx="50">
                  <c:v>91.069462241562917</c:v>
                </c:pt>
                <c:pt idx="51">
                  <c:v>90.677272052305725</c:v>
                </c:pt>
                <c:pt idx="52">
                  <c:v>90.094823652020125</c:v>
                </c:pt>
                <c:pt idx="53">
                  <c:v>90.787371403322908</c:v>
                </c:pt>
                <c:pt idx="54">
                  <c:v>91.3273436221764</c:v>
                </c:pt>
                <c:pt idx="55">
                  <c:v>92.514983098744054</c:v>
                </c:pt>
                <c:pt idx="56">
                  <c:v>93.313517163915733</c:v>
                </c:pt>
                <c:pt idx="57">
                  <c:v>93.672924027667435</c:v>
                </c:pt>
                <c:pt idx="58">
                  <c:v>93.896993823488401</c:v>
                </c:pt>
                <c:pt idx="59">
                  <c:v>94.1</c:v>
                </c:pt>
                <c:pt idx="60">
                  <c:v>92.803828409079017</c:v>
                </c:pt>
                <c:pt idx="61">
                  <c:v>92.828727415659458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39-485B-4FD4-807C-10133296C9DD}"/>
            </c:ext>
          </c:extLst>
        </c:ser>
        <c:ser>
          <c:idx val="1"/>
          <c:order val="1"/>
          <c:dLbls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'9. Cobertura_Meses'!$A$24:$A$85</c:f>
              <c:numCache>
                <c:formatCode>mmm\-yy</c:formatCode>
                <c:ptCount val="62"/>
                <c:pt idx="0">
                  <c:v>41275</c:v>
                </c:pt>
                <c:pt idx="1">
                  <c:v>41306</c:v>
                </c:pt>
                <c:pt idx="2">
                  <c:v>41334</c:v>
                </c:pt>
                <c:pt idx="3">
                  <c:v>41365</c:v>
                </c:pt>
                <c:pt idx="4">
                  <c:v>41395</c:v>
                </c:pt>
                <c:pt idx="5">
                  <c:v>41426</c:v>
                </c:pt>
                <c:pt idx="6">
                  <c:v>41456</c:v>
                </c:pt>
                <c:pt idx="7">
                  <c:v>41487</c:v>
                </c:pt>
                <c:pt idx="8">
                  <c:v>41518</c:v>
                </c:pt>
                <c:pt idx="9">
                  <c:v>41548</c:v>
                </c:pt>
                <c:pt idx="10">
                  <c:v>41579</c:v>
                </c:pt>
                <c:pt idx="11">
                  <c:v>41609</c:v>
                </c:pt>
                <c:pt idx="12">
                  <c:v>41640</c:v>
                </c:pt>
                <c:pt idx="13">
                  <c:v>41671</c:v>
                </c:pt>
                <c:pt idx="14">
                  <c:v>41699</c:v>
                </c:pt>
                <c:pt idx="15">
                  <c:v>41730</c:v>
                </c:pt>
                <c:pt idx="16">
                  <c:v>41760</c:v>
                </c:pt>
                <c:pt idx="17">
                  <c:v>41791</c:v>
                </c:pt>
                <c:pt idx="18">
                  <c:v>41821</c:v>
                </c:pt>
                <c:pt idx="19">
                  <c:v>41852</c:v>
                </c:pt>
                <c:pt idx="20">
                  <c:v>41883</c:v>
                </c:pt>
                <c:pt idx="21">
                  <c:v>41913</c:v>
                </c:pt>
                <c:pt idx="22">
                  <c:v>41944</c:v>
                </c:pt>
                <c:pt idx="23">
                  <c:v>41974</c:v>
                </c:pt>
                <c:pt idx="24">
                  <c:v>42005</c:v>
                </c:pt>
                <c:pt idx="25">
                  <c:v>42036</c:v>
                </c:pt>
                <c:pt idx="26">
                  <c:v>42064</c:v>
                </c:pt>
                <c:pt idx="27">
                  <c:v>42095</c:v>
                </c:pt>
                <c:pt idx="28">
                  <c:v>42125</c:v>
                </c:pt>
                <c:pt idx="29">
                  <c:v>42156</c:v>
                </c:pt>
                <c:pt idx="30">
                  <c:v>42186</c:v>
                </c:pt>
                <c:pt idx="31">
                  <c:v>42217</c:v>
                </c:pt>
                <c:pt idx="32">
                  <c:v>42248</c:v>
                </c:pt>
                <c:pt idx="33">
                  <c:v>42278</c:v>
                </c:pt>
                <c:pt idx="34">
                  <c:v>42309</c:v>
                </c:pt>
                <c:pt idx="35">
                  <c:v>42339</c:v>
                </c:pt>
                <c:pt idx="36">
                  <c:v>42370</c:v>
                </c:pt>
                <c:pt idx="37">
                  <c:v>42401</c:v>
                </c:pt>
                <c:pt idx="38">
                  <c:v>42430</c:v>
                </c:pt>
                <c:pt idx="39">
                  <c:v>42461</c:v>
                </c:pt>
                <c:pt idx="40">
                  <c:v>42491</c:v>
                </c:pt>
                <c:pt idx="41">
                  <c:v>42522</c:v>
                </c:pt>
                <c:pt idx="42">
                  <c:v>42552</c:v>
                </c:pt>
                <c:pt idx="43">
                  <c:v>42583</c:v>
                </c:pt>
                <c:pt idx="44">
                  <c:v>42614</c:v>
                </c:pt>
                <c:pt idx="45">
                  <c:v>42644</c:v>
                </c:pt>
                <c:pt idx="46">
                  <c:v>42675</c:v>
                </c:pt>
                <c:pt idx="47">
                  <c:v>42705</c:v>
                </c:pt>
                <c:pt idx="48">
                  <c:v>42736</c:v>
                </c:pt>
                <c:pt idx="49">
                  <c:v>42767</c:v>
                </c:pt>
                <c:pt idx="50">
                  <c:v>42795</c:v>
                </c:pt>
                <c:pt idx="51">
                  <c:v>42826</c:v>
                </c:pt>
                <c:pt idx="52">
                  <c:v>42856</c:v>
                </c:pt>
                <c:pt idx="53">
                  <c:v>42887</c:v>
                </c:pt>
                <c:pt idx="54">
                  <c:v>42917</c:v>
                </c:pt>
                <c:pt idx="55">
                  <c:v>42948</c:v>
                </c:pt>
                <c:pt idx="56">
                  <c:v>42979</c:v>
                </c:pt>
                <c:pt idx="57">
                  <c:v>43009</c:v>
                </c:pt>
                <c:pt idx="58">
                  <c:v>43040</c:v>
                </c:pt>
                <c:pt idx="59">
                  <c:v>43070</c:v>
                </c:pt>
                <c:pt idx="60">
                  <c:v>43101</c:v>
                </c:pt>
                <c:pt idx="61">
                  <c:v>43132</c:v>
                </c:pt>
              </c:numCache>
            </c:numRef>
          </c:cat>
          <c:val>
            <c:numRef>
              <c:f>'9. Cobertura_Meses'!$B$3</c:f>
              <c:numCache>
                <c:formatCode>#,##0</c:formatCode>
                <c:ptCount val="1"/>
                <c:pt idx="0">
                  <c:v>6221817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3A-485B-4FD4-807C-10133296C9DD}"/>
            </c:ext>
          </c:extLst>
        </c:ser>
        <c:ser>
          <c:idx val="2"/>
          <c:order val="2"/>
          <c:dLbls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'9. Cobertura_Meses'!$A$24:$A$85</c:f>
              <c:numCache>
                <c:formatCode>mmm\-yy</c:formatCode>
                <c:ptCount val="62"/>
                <c:pt idx="0">
                  <c:v>41275</c:v>
                </c:pt>
                <c:pt idx="1">
                  <c:v>41306</c:v>
                </c:pt>
                <c:pt idx="2">
                  <c:v>41334</c:v>
                </c:pt>
                <c:pt idx="3">
                  <c:v>41365</c:v>
                </c:pt>
                <c:pt idx="4">
                  <c:v>41395</c:v>
                </c:pt>
                <c:pt idx="5">
                  <c:v>41426</c:v>
                </c:pt>
                <c:pt idx="6">
                  <c:v>41456</c:v>
                </c:pt>
                <c:pt idx="7">
                  <c:v>41487</c:v>
                </c:pt>
                <c:pt idx="8">
                  <c:v>41518</c:v>
                </c:pt>
                <c:pt idx="9">
                  <c:v>41548</c:v>
                </c:pt>
                <c:pt idx="10">
                  <c:v>41579</c:v>
                </c:pt>
                <c:pt idx="11">
                  <c:v>41609</c:v>
                </c:pt>
                <c:pt idx="12">
                  <c:v>41640</c:v>
                </c:pt>
                <c:pt idx="13">
                  <c:v>41671</c:v>
                </c:pt>
                <c:pt idx="14">
                  <c:v>41699</c:v>
                </c:pt>
                <c:pt idx="15">
                  <c:v>41730</c:v>
                </c:pt>
                <c:pt idx="16">
                  <c:v>41760</c:v>
                </c:pt>
                <c:pt idx="17">
                  <c:v>41791</c:v>
                </c:pt>
                <c:pt idx="18">
                  <c:v>41821</c:v>
                </c:pt>
                <c:pt idx="19">
                  <c:v>41852</c:v>
                </c:pt>
                <c:pt idx="20">
                  <c:v>41883</c:v>
                </c:pt>
                <c:pt idx="21">
                  <c:v>41913</c:v>
                </c:pt>
                <c:pt idx="22">
                  <c:v>41944</c:v>
                </c:pt>
                <c:pt idx="23">
                  <c:v>41974</c:v>
                </c:pt>
                <c:pt idx="24">
                  <c:v>42005</c:v>
                </c:pt>
                <c:pt idx="25">
                  <c:v>42036</c:v>
                </c:pt>
                <c:pt idx="26">
                  <c:v>42064</c:v>
                </c:pt>
                <c:pt idx="27">
                  <c:v>42095</c:v>
                </c:pt>
                <c:pt idx="28">
                  <c:v>42125</c:v>
                </c:pt>
                <c:pt idx="29">
                  <c:v>42156</c:v>
                </c:pt>
                <c:pt idx="30">
                  <c:v>42186</c:v>
                </c:pt>
                <c:pt idx="31">
                  <c:v>42217</c:v>
                </c:pt>
                <c:pt idx="32">
                  <c:v>42248</c:v>
                </c:pt>
                <c:pt idx="33">
                  <c:v>42278</c:v>
                </c:pt>
                <c:pt idx="34">
                  <c:v>42309</c:v>
                </c:pt>
                <c:pt idx="35">
                  <c:v>42339</c:v>
                </c:pt>
                <c:pt idx="36">
                  <c:v>42370</c:v>
                </c:pt>
                <c:pt idx="37">
                  <c:v>42401</c:v>
                </c:pt>
                <c:pt idx="38">
                  <c:v>42430</c:v>
                </c:pt>
                <c:pt idx="39">
                  <c:v>42461</c:v>
                </c:pt>
                <c:pt idx="40">
                  <c:v>42491</c:v>
                </c:pt>
                <c:pt idx="41">
                  <c:v>42522</c:v>
                </c:pt>
                <c:pt idx="42">
                  <c:v>42552</c:v>
                </c:pt>
                <c:pt idx="43">
                  <c:v>42583</c:v>
                </c:pt>
                <c:pt idx="44">
                  <c:v>42614</c:v>
                </c:pt>
                <c:pt idx="45">
                  <c:v>42644</c:v>
                </c:pt>
                <c:pt idx="46">
                  <c:v>42675</c:v>
                </c:pt>
                <c:pt idx="47">
                  <c:v>42705</c:v>
                </c:pt>
                <c:pt idx="48">
                  <c:v>42736</c:v>
                </c:pt>
                <c:pt idx="49">
                  <c:v>42767</c:v>
                </c:pt>
                <c:pt idx="50">
                  <c:v>42795</c:v>
                </c:pt>
                <c:pt idx="51">
                  <c:v>42826</c:v>
                </c:pt>
                <c:pt idx="52">
                  <c:v>42856</c:v>
                </c:pt>
                <c:pt idx="53">
                  <c:v>42887</c:v>
                </c:pt>
                <c:pt idx="54">
                  <c:v>42917</c:v>
                </c:pt>
                <c:pt idx="55">
                  <c:v>42948</c:v>
                </c:pt>
                <c:pt idx="56">
                  <c:v>42979</c:v>
                </c:pt>
                <c:pt idx="57">
                  <c:v>43009</c:v>
                </c:pt>
                <c:pt idx="58">
                  <c:v>43040</c:v>
                </c:pt>
                <c:pt idx="59">
                  <c:v>43070</c:v>
                </c:pt>
                <c:pt idx="60">
                  <c:v>43101</c:v>
                </c:pt>
                <c:pt idx="61">
                  <c:v>43132</c:v>
                </c:pt>
              </c:numCache>
            </c:numRef>
          </c:cat>
          <c:val>
            <c:numRef>
              <c:f>'9. Cobertura_Meses'!$B$4</c:f>
              <c:numCache>
                <c:formatCode>#,##0</c:formatCode>
                <c:ptCount val="1"/>
                <c:pt idx="0">
                  <c:v>6299990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3B-485B-4FD4-807C-10133296C9DD}"/>
            </c:ext>
          </c:extLst>
        </c:ser>
        <c:ser>
          <c:idx val="3"/>
          <c:order val="3"/>
          <c:tx>
            <c:strRef>
              <c:f>'9. Cobertura_Meses'!$U$23</c:f>
              <c:strCache>
                <c:ptCount val="1"/>
              </c:strCache>
            </c:strRef>
          </c:tx>
          <c:dLbls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'9. Cobertura_Meses'!$A$24:$A$85</c:f>
              <c:numCache>
                <c:formatCode>mmm\-yy</c:formatCode>
                <c:ptCount val="62"/>
                <c:pt idx="0">
                  <c:v>41275</c:v>
                </c:pt>
                <c:pt idx="1">
                  <c:v>41306</c:v>
                </c:pt>
                <c:pt idx="2">
                  <c:v>41334</c:v>
                </c:pt>
                <c:pt idx="3">
                  <c:v>41365</c:v>
                </c:pt>
                <c:pt idx="4">
                  <c:v>41395</c:v>
                </c:pt>
                <c:pt idx="5">
                  <c:v>41426</c:v>
                </c:pt>
                <c:pt idx="6">
                  <c:v>41456</c:v>
                </c:pt>
                <c:pt idx="7">
                  <c:v>41487</c:v>
                </c:pt>
                <c:pt idx="8">
                  <c:v>41518</c:v>
                </c:pt>
                <c:pt idx="9">
                  <c:v>41548</c:v>
                </c:pt>
                <c:pt idx="10">
                  <c:v>41579</c:v>
                </c:pt>
                <c:pt idx="11">
                  <c:v>41609</c:v>
                </c:pt>
                <c:pt idx="12">
                  <c:v>41640</c:v>
                </c:pt>
                <c:pt idx="13">
                  <c:v>41671</c:v>
                </c:pt>
                <c:pt idx="14">
                  <c:v>41699</c:v>
                </c:pt>
                <c:pt idx="15">
                  <c:v>41730</c:v>
                </c:pt>
                <c:pt idx="16">
                  <c:v>41760</c:v>
                </c:pt>
                <c:pt idx="17">
                  <c:v>41791</c:v>
                </c:pt>
                <c:pt idx="18">
                  <c:v>41821</c:v>
                </c:pt>
                <c:pt idx="19">
                  <c:v>41852</c:v>
                </c:pt>
                <c:pt idx="20">
                  <c:v>41883</c:v>
                </c:pt>
                <c:pt idx="21">
                  <c:v>41913</c:v>
                </c:pt>
                <c:pt idx="22">
                  <c:v>41944</c:v>
                </c:pt>
                <c:pt idx="23">
                  <c:v>41974</c:v>
                </c:pt>
                <c:pt idx="24">
                  <c:v>42005</c:v>
                </c:pt>
                <c:pt idx="25">
                  <c:v>42036</c:v>
                </c:pt>
                <c:pt idx="26">
                  <c:v>42064</c:v>
                </c:pt>
                <c:pt idx="27">
                  <c:v>42095</c:v>
                </c:pt>
                <c:pt idx="28">
                  <c:v>42125</c:v>
                </c:pt>
                <c:pt idx="29">
                  <c:v>42156</c:v>
                </c:pt>
                <c:pt idx="30">
                  <c:v>42186</c:v>
                </c:pt>
                <c:pt idx="31">
                  <c:v>42217</c:v>
                </c:pt>
                <c:pt idx="32">
                  <c:v>42248</c:v>
                </c:pt>
                <c:pt idx="33">
                  <c:v>42278</c:v>
                </c:pt>
                <c:pt idx="34">
                  <c:v>42309</c:v>
                </c:pt>
                <c:pt idx="35">
                  <c:v>42339</c:v>
                </c:pt>
                <c:pt idx="36">
                  <c:v>42370</c:v>
                </c:pt>
                <c:pt idx="37">
                  <c:v>42401</c:v>
                </c:pt>
                <c:pt idx="38">
                  <c:v>42430</c:v>
                </c:pt>
                <c:pt idx="39">
                  <c:v>42461</c:v>
                </c:pt>
                <c:pt idx="40">
                  <c:v>42491</c:v>
                </c:pt>
                <c:pt idx="41">
                  <c:v>42522</c:v>
                </c:pt>
                <c:pt idx="42">
                  <c:v>42552</c:v>
                </c:pt>
                <c:pt idx="43">
                  <c:v>42583</c:v>
                </c:pt>
                <c:pt idx="44">
                  <c:v>42614</c:v>
                </c:pt>
                <c:pt idx="45">
                  <c:v>42644</c:v>
                </c:pt>
                <c:pt idx="46">
                  <c:v>42675</c:v>
                </c:pt>
                <c:pt idx="47">
                  <c:v>42705</c:v>
                </c:pt>
                <c:pt idx="48">
                  <c:v>42736</c:v>
                </c:pt>
                <c:pt idx="49">
                  <c:v>42767</c:v>
                </c:pt>
                <c:pt idx="50">
                  <c:v>42795</c:v>
                </c:pt>
                <c:pt idx="51">
                  <c:v>42826</c:v>
                </c:pt>
                <c:pt idx="52">
                  <c:v>42856</c:v>
                </c:pt>
                <c:pt idx="53">
                  <c:v>42887</c:v>
                </c:pt>
                <c:pt idx="54">
                  <c:v>42917</c:v>
                </c:pt>
                <c:pt idx="55">
                  <c:v>42948</c:v>
                </c:pt>
                <c:pt idx="56">
                  <c:v>42979</c:v>
                </c:pt>
                <c:pt idx="57">
                  <c:v>43009</c:v>
                </c:pt>
                <c:pt idx="58">
                  <c:v>43040</c:v>
                </c:pt>
                <c:pt idx="59">
                  <c:v>43070</c:v>
                </c:pt>
                <c:pt idx="60">
                  <c:v>43101</c:v>
                </c:pt>
                <c:pt idx="61">
                  <c:v>43132</c:v>
                </c:pt>
              </c:numCache>
            </c:numRef>
          </c:cat>
          <c:val>
            <c:numRef>
              <c:f>'9. Cobertura_Meses'!$U$24</c:f>
              <c:numCache>
                <c:formatCode>General</c:formatCode>
                <c:ptCount val="1"/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3C-485B-4FD4-807C-10133296C9DD}"/>
            </c:ext>
          </c:extLst>
        </c:ser>
        <c:ser>
          <c:idx val="4"/>
          <c:order val="4"/>
          <c:tx>
            <c:strRef>
              <c:f>'9. Cobertura_Meses'!$V$23</c:f>
              <c:strCache>
                <c:ptCount val="1"/>
              </c:strCache>
            </c:strRef>
          </c:tx>
          <c:dLbls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'9. Cobertura_Meses'!$A$24:$A$85</c:f>
              <c:numCache>
                <c:formatCode>mmm\-yy</c:formatCode>
                <c:ptCount val="62"/>
                <c:pt idx="0">
                  <c:v>41275</c:v>
                </c:pt>
                <c:pt idx="1">
                  <c:v>41306</c:v>
                </c:pt>
                <c:pt idx="2">
                  <c:v>41334</c:v>
                </c:pt>
                <c:pt idx="3">
                  <c:v>41365</c:v>
                </c:pt>
                <c:pt idx="4">
                  <c:v>41395</c:v>
                </c:pt>
                <c:pt idx="5">
                  <c:v>41426</c:v>
                </c:pt>
                <c:pt idx="6">
                  <c:v>41456</c:v>
                </c:pt>
                <c:pt idx="7">
                  <c:v>41487</c:v>
                </c:pt>
                <c:pt idx="8">
                  <c:v>41518</c:v>
                </c:pt>
                <c:pt idx="9">
                  <c:v>41548</c:v>
                </c:pt>
                <c:pt idx="10">
                  <c:v>41579</c:v>
                </c:pt>
                <c:pt idx="11">
                  <c:v>41609</c:v>
                </c:pt>
                <c:pt idx="12">
                  <c:v>41640</c:v>
                </c:pt>
                <c:pt idx="13">
                  <c:v>41671</c:v>
                </c:pt>
                <c:pt idx="14">
                  <c:v>41699</c:v>
                </c:pt>
                <c:pt idx="15">
                  <c:v>41730</c:v>
                </c:pt>
                <c:pt idx="16">
                  <c:v>41760</c:v>
                </c:pt>
                <c:pt idx="17">
                  <c:v>41791</c:v>
                </c:pt>
                <c:pt idx="18">
                  <c:v>41821</c:v>
                </c:pt>
                <c:pt idx="19">
                  <c:v>41852</c:v>
                </c:pt>
                <c:pt idx="20">
                  <c:v>41883</c:v>
                </c:pt>
                <c:pt idx="21">
                  <c:v>41913</c:v>
                </c:pt>
                <c:pt idx="22">
                  <c:v>41944</c:v>
                </c:pt>
                <c:pt idx="23">
                  <c:v>41974</c:v>
                </c:pt>
                <c:pt idx="24">
                  <c:v>42005</c:v>
                </c:pt>
                <c:pt idx="25">
                  <c:v>42036</c:v>
                </c:pt>
                <c:pt idx="26">
                  <c:v>42064</c:v>
                </c:pt>
                <c:pt idx="27">
                  <c:v>42095</c:v>
                </c:pt>
                <c:pt idx="28">
                  <c:v>42125</c:v>
                </c:pt>
                <c:pt idx="29">
                  <c:v>42156</c:v>
                </c:pt>
                <c:pt idx="30">
                  <c:v>42186</c:v>
                </c:pt>
                <c:pt idx="31">
                  <c:v>42217</c:v>
                </c:pt>
                <c:pt idx="32">
                  <c:v>42248</c:v>
                </c:pt>
                <c:pt idx="33">
                  <c:v>42278</c:v>
                </c:pt>
                <c:pt idx="34">
                  <c:v>42309</c:v>
                </c:pt>
                <c:pt idx="35">
                  <c:v>42339</c:v>
                </c:pt>
                <c:pt idx="36">
                  <c:v>42370</c:v>
                </c:pt>
                <c:pt idx="37">
                  <c:v>42401</c:v>
                </c:pt>
                <c:pt idx="38">
                  <c:v>42430</c:v>
                </c:pt>
                <c:pt idx="39">
                  <c:v>42461</c:v>
                </c:pt>
                <c:pt idx="40">
                  <c:v>42491</c:v>
                </c:pt>
                <c:pt idx="41">
                  <c:v>42522</c:v>
                </c:pt>
                <c:pt idx="42">
                  <c:v>42552</c:v>
                </c:pt>
                <c:pt idx="43">
                  <c:v>42583</c:v>
                </c:pt>
                <c:pt idx="44">
                  <c:v>42614</c:v>
                </c:pt>
                <c:pt idx="45">
                  <c:v>42644</c:v>
                </c:pt>
                <c:pt idx="46">
                  <c:v>42675</c:v>
                </c:pt>
                <c:pt idx="47">
                  <c:v>42705</c:v>
                </c:pt>
                <c:pt idx="48">
                  <c:v>42736</c:v>
                </c:pt>
                <c:pt idx="49">
                  <c:v>42767</c:v>
                </c:pt>
                <c:pt idx="50">
                  <c:v>42795</c:v>
                </c:pt>
                <c:pt idx="51">
                  <c:v>42826</c:v>
                </c:pt>
                <c:pt idx="52">
                  <c:v>42856</c:v>
                </c:pt>
                <c:pt idx="53">
                  <c:v>42887</c:v>
                </c:pt>
                <c:pt idx="54">
                  <c:v>42917</c:v>
                </c:pt>
                <c:pt idx="55">
                  <c:v>42948</c:v>
                </c:pt>
                <c:pt idx="56">
                  <c:v>42979</c:v>
                </c:pt>
                <c:pt idx="57">
                  <c:v>43009</c:v>
                </c:pt>
                <c:pt idx="58">
                  <c:v>43040</c:v>
                </c:pt>
                <c:pt idx="59">
                  <c:v>43070</c:v>
                </c:pt>
                <c:pt idx="60">
                  <c:v>43101</c:v>
                </c:pt>
                <c:pt idx="61">
                  <c:v>43132</c:v>
                </c:pt>
              </c:numCache>
            </c:numRef>
          </c:cat>
          <c:val>
            <c:numRef>
              <c:f>'9. Cobertura_Meses'!$V$24</c:f>
              <c:numCache>
                <c:formatCode>General</c:formatCode>
                <c:ptCount val="1"/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3D-485B-4FD4-807C-10133296C9DD}"/>
            </c:ext>
          </c:extLst>
        </c:ser>
        <c:ser>
          <c:idx val="5"/>
          <c:order val="5"/>
          <c:dLbls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'9. Cobertura_Meses'!$A$24:$A$85</c:f>
              <c:numCache>
                <c:formatCode>mmm\-yy</c:formatCode>
                <c:ptCount val="62"/>
                <c:pt idx="0">
                  <c:v>41275</c:v>
                </c:pt>
                <c:pt idx="1">
                  <c:v>41306</c:v>
                </c:pt>
                <c:pt idx="2">
                  <c:v>41334</c:v>
                </c:pt>
                <c:pt idx="3">
                  <c:v>41365</c:v>
                </c:pt>
                <c:pt idx="4">
                  <c:v>41395</c:v>
                </c:pt>
                <c:pt idx="5">
                  <c:v>41426</c:v>
                </c:pt>
                <c:pt idx="6">
                  <c:v>41456</c:v>
                </c:pt>
                <c:pt idx="7">
                  <c:v>41487</c:v>
                </c:pt>
                <c:pt idx="8">
                  <c:v>41518</c:v>
                </c:pt>
                <c:pt idx="9">
                  <c:v>41548</c:v>
                </c:pt>
                <c:pt idx="10">
                  <c:v>41579</c:v>
                </c:pt>
                <c:pt idx="11">
                  <c:v>41609</c:v>
                </c:pt>
                <c:pt idx="12">
                  <c:v>41640</c:v>
                </c:pt>
                <c:pt idx="13">
                  <c:v>41671</c:v>
                </c:pt>
                <c:pt idx="14">
                  <c:v>41699</c:v>
                </c:pt>
                <c:pt idx="15">
                  <c:v>41730</c:v>
                </c:pt>
                <c:pt idx="16">
                  <c:v>41760</c:v>
                </c:pt>
                <c:pt idx="17">
                  <c:v>41791</c:v>
                </c:pt>
                <c:pt idx="18">
                  <c:v>41821</c:v>
                </c:pt>
                <c:pt idx="19">
                  <c:v>41852</c:v>
                </c:pt>
                <c:pt idx="20">
                  <c:v>41883</c:v>
                </c:pt>
                <c:pt idx="21">
                  <c:v>41913</c:v>
                </c:pt>
                <c:pt idx="22">
                  <c:v>41944</c:v>
                </c:pt>
                <c:pt idx="23">
                  <c:v>41974</c:v>
                </c:pt>
                <c:pt idx="24">
                  <c:v>42005</c:v>
                </c:pt>
                <c:pt idx="25">
                  <c:v>42036</c:v>
                </c:pt>
                <c:pt idx="26">
                  <c:v>42064</c:v>
                </c:pt>
                <c:pt idx="27">
                  <c:v>42095</c:v>
                </c:pt>
                <c:pt idx="28">
                  <c:v>42125</c:v>
                </c:pt>
                <c:pt idx="29">
                  <c:v>42156</c:v>
                </c:pt>
                <c:pt idx="30">
                  <c:v>42186</c:v>
                </c:pt>
                <c:pt idx="31">
                  <c:v>42217</c:v>
                </c:pt>
                <c:pt idx="32">
                  <c:v>42248</c:v>
                </c:pt>
                <c:pt idx="33">
                  <c:v>42278</c:v>
                </c:pt>
                <c:pt idx="34">
                  <c:v>42309</c:v>
                </c:pt>
                <c:pt idx="35">
                  <c:v>42339</c:v>
                </c:pt>
                <c:pt idx="36">
                  <c:v>42370</c:v>
                </c:pt>
                <c:pt idx="37">
                  <c:v>42401</c:v>
                </c:pt>
                <c:pt idx="38">
                  <c:v>42430</c:v>
                </c:pt>
                <c:pt idx="39">
                  <c:v>42461</c:v>
                </c:pt>
                <c:pt idx="40">
                  <c:v>42491</c:v>
                </c:pt>
                <c:pt idx="41">
                  <c:v>42522</c:v>
                </c:pt>
                <c:pt idx="42">
                  <c:v>42552</c:v>
                </c:pt>
                <c:pt idx="43">
                  <c:v>42583</c:v>
                </c:pt>
                <c:pt idx="44">
                  <c:v>42614</c:v>
                </c:pt>
                <c:pt idx="45">
                  <c:v>42644</c:v>
                </c:pt>
                <c:pt idx="46">
                  <c:v>42675</c:v>
                </c:pt>
                <c:pt idx="47">
                  <c:v>42705</c:v>
                </c:pt>
                <c:pt idx="48">
                  <c:v>42736</c:v>
                </c:pt>
                <c:pt idx="49">
                  <c:v>42767</c:v>
                </c:pt>
                <c:pt idx="50">
                  <c:v>42795</c:v>
                </c:pt>
                <c:pt idx="51">
                  <c:v>42826</c:v>
                </c:pt>
                <c:pt idx="52">
                  <c:v>42856</c:v>
                </c:pt>
                <c:pt idx="53">
                  <c:v>42887</c:v>
                </c:pt>
                <c:pt idx="54">
                  <c:v>42917</c:v>
                </c:pt>
                <c:pt idx="55">
                  <c:v>42948</c:v>
                </c:pt>
                <c:pt idx="56">
                  <c:v>42979</c:v>
                </c:pt>
                <c:pt idx="57">
                  <c:v>43009</c:v>
                </c:pt>
                <c:pt idx="58">
                  <c:v>43040</c:v>
                </c:pt>
                <c:pt idx="59">
                  <c:v>43070</c:v>
                </c:pt>
                <c:pt idx="60">
                  <c:v>43101</c:v>
                </c:pt>
                <c:pt idx="61">
                  <c:v>43132</c:v>
                </c:pt>
              </c:numCache>
            </c:numRef>
          </c:cat>
          <c:val>
            <c:numRef>
              <c:f>'9. Cobertura_Meses'!$X$15</c:f>
              <c:numCache>
                <c:formatCode>#,##0</c:formatCode>
                <c:ptCount val="1"/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3E-485B-4FD4-807C-10133296C9DD}"/>
            </c:ext>
          </c:extLst>
        </c:ser>
        <c:ser>
          <c:idx val="6"/>
          <c:order val="6"/>
          <c:dLbls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'9. Cobertura_Meses'!$A$24:$A$85</c:f>
              <c:numCache>
                <c:formatCode>mmm\-yy</c:formatCode>
                <c:ptCount val="62"/>
                <c:pt idx="0">
                  <c:v>41275</c:v>
                </c:pt>
                <c:pt idx="1">
                  <c:v>41306</c:v>
                </c:pt>
                <c:pt idx="2">
                  <c:v>41334</c:v>
                </c:pt>
                <c:pt idx="3">
                  <c:v>41365</c:v>
                </c:pt>
                <c:pt idx="4">
                  <c:v>41395</c:v>
                </c:pt>
                <c:pt idx="5">
                  <c:v>41426</c:v>
                </c:pt>
                <c:pt idx="6">
                  <c:v>41456</c:v>
                </c:pt>
                <c:pt idx="7">
                  <c:v>41487</c:v>
                </c:pt>
                <c:pt idx="8">
                  <c:v>41518</c:v>
                </c:pt>
                <c:pt idx="9">
                  <c:v>41548</c:v>
                </c:pt>
                <c:pt idx="10">
                  <c:v>41579</c:v>
                </c:pt>
                <c:pt idx="11">
                  <c:v>41609</c:v>
                </c:pt>
                <c:pt idx="12">
                  <c:v>41640</c:v>
                </c:pt>
                <c:pt idx="13">
                  <c:v>41671</c:v>
                </c:pt>
                <c:pt idx="14">
                  <c:v>41699</c:v>
                </c:pt>
                <c:pt idx="15">
                  <c:v>41730</c:v>
                </c:pt>
                <c:pt idx="16">
                  <c:v>41760</c:v>
                </c:pt>
                <c:pt idx="17">
                  <c:v>41791</c:v>
                </c:pt>
                <c:pt idx="18">
                  <c:v>41821</c:v>
                </c:pt>
                <c:pt idx="19">
                  <c:v>41852</c:v>
                </c:pt>
                <c:pt idx="20">
                  <c:v>41883</c:v>
                </c:pt>
                <c:pt idx="21">
                  <c:v>41913</c:v>
                </c:pt>
                <c:pt idx="22">
                  <c:v>41944</c:v>
                </c:pt>
                <c:pt idx="23">
                  <c:v>41974</c:v>
                </c:pt>
                <c:pt idx="24">
                  <c:v>42005</c:v>
                </c:pt>
                <c:pt idx="25">
                  <c:v>42036</c:v>
                </c:pt>
                <c:pt idx="26">
                  <c:v>42064</c:v>
                </c:pt>
                <c:pt idx="27">
                  <c:v>42095</c:v>
                </c:pt>
                <c:pt idx="28">
                  <c:v>42125</c:v>
                </c:pt>
                <c:pt idx="29">
                  <c:v>42156</c:v>
                </c:pt>
                <c:pt idx="30">
                  <c:v>42186</c:v>
                </c:pt>
                <c:pt idx="31">
                  <c:v>42217</c:v>
                </c:pt>
                <c:pt idx="32">
                  <c:v>42248</c:v>
                </c:pt>
                <c:pt idx="33">
                  <c:v>42278</c:v>
                </c:pt>
                <c:pt idx="34">
                  <c:v>42309</c:v>
                </c:pt>
                <c:pt idx="35">
                  <c:v>42339</c:v>
                </c:pt>
                <c:pt idx="36">
                  <c:v>42370</c:v>
                </c:pt>
                <c:pt idx="37">
                  <c:v>42401</c:v>
                </c:pt>
                <c:pt idx="38">
                  <c:v>42430</c:v>
                </c:pt>
                <c:pt idx="39">
                  <c:v>42461</c:v>
                </c:pt>
                <c:pt idx="40">
                  <c:v>42491</c:v>
                </c:pt>
                <c:pt idx="41">
                  <c:v>42522</c:v>
                </c:pt>
                <c:pt idx="42">
                  <c:v>42552</c:v>
                </c:pt>
                <c:pt idx="43">
                  <c:v>42583</c:v>
                </c:pt>
                <c:pt idx="44">
                  <c:v>42614</c:v>
                </c:pt>
                <c:pt idx="45">
                  <c:v>42644</c:v>
                </c:pt>
                <c:pt idx="46">
                  <c:v>42675</c:v>
                </c:pt>
                <c:pt idx="47">
                  <c:v>42705</c:v>
                </c:pt>
                <c:pt idx="48">
                  <c:v>42736</c:v>
                </c:pt>
                <c:pt idx="49">
                  <c:v>42767</c:v>
                </c:pt>
                <c:pt idx="50">
                  <c:v>42795</c:v>
                </c:pt>
                <c:pt idx="51">
                  <c:v>42826</c:v>
                </c:pt>
                <c:pt idx="52">
                  <c:v>42856</c:v>
                </c:pt>
                <c:pt idx="53">
                  <c:v>42887</c:v>
                </c:pt>
                <c:pt idx="54">
                  <c:v>42917</c:v>
                </c:pt>
                <c:pt idx="55">
                  <c:v>42948</c:v>
                </c:pt>
                <c:pt idx="56">
                  <c:v>42979</c:v>
                </c:pt>
                <c:pt idx="57">
                  <c:v>43009</c:v>
                </c:pt>
                <c:pt idx="58">
                  <c:v>43040</c:v>
                </c:pt>
                <c:pt idx="59">
                  <c:v>43070</c:v>
                </c:pt>
                <c:pt idx="60">
                  <c:v>43101</c:v>
                </c:pt>
                <c:pt idx="61">
                  <c:v>43132</c:v>
                </c:pt>
              </c:numCache>
            </c:numRef>
          </c:cat>
          <c:val>
            <c:numRef>
              <c:f>'9. Cobertura_Meses'!$X$15</c:f>
              <c:numCache>
                <c:formatCode>#,##0</c:formatCode>
                <c:ptCount val="1"/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3F-485B-4FD4-807C-10133296C9DD}"/>
            </c:ext>
          </c:extLst>
        </c:ser>
        <c:ser>
          <c:idx val="7"/>
          <c:order val="7"/>
          <c:dLbls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'9. Cobertura_Meses'!$A$24:$A$85</c:f>
              <c:numCache>
                <c:formatCode>mmm\-yy</c:formatCode>
                <c:ptCount val="62"/>
                <c:pt idx="0">
                  <c:v>41275</c:v>
                </c:pt>
                <c:pt idx="1">
                  <c:v>41306</c:v>
                </c:pt>
                <c:pt idx="2">
                  <c:v>41334</c:v>
                </c:pt>
                <c:pt idx="3">
                  <c:v>41365</c:v>
                </c:pt>
                <c:pt idx="4">
                  <c:v>41395</c:v>
                </c:pt>
                <c:pt idx="5">
                  <c:v>41426</c:v>
                </c:pt>
                <c:pt idx="6">
                  <c:v>41456</c:v>
                </c:pt>
                <c:pt idx="7">
                  <c:v>41487</c:v>
                </c:pt>
                <c:pt idx="8">
                  <c:v>41518</c:v>
                </c:pt>
                <c:pt idx="9">
                  <c:v>41548</c:v>
                </c:pt>
                <c:pt idx="10">
                  <c:v>41579</c:v>
                </c:pt>
                <c:pt idx="11">
                  <c:v>41609</c:v>
                </c:pt>
                <c:pt idx="12">
                  <c:v>41640</c:v>
                </c:pt>
                <c:pt idx="13">
                  <c:v>41671</c:v>
                </c:pt>
                <c:pt idx="14">
                  <c:v>41699</c:v>
                </c:pt>
                <c:pt idx="15">
                  <c:v>41730</c:v>
                </c:pt>
                <c:pt idx="16">
                  <c:v>41760</c:v>
                </c:pt>
                <c:pt idx="17">
                  <c:v>41791</c:v>
                </c:pt>
                <c:pt idx="18">
                  <c:v>41821</c:v>
                </c:pt>
                <c:pt idx="19">
                  <c:v>41852</c:v>
                </c:pt>
                <c:pt idx="20">
                  <c:v>41883</c:v>
                </c:pt>
                <c:pt idx="21">
                  <c:v>41913</c:v>
                </c:pt>
                <c:pt idx="22">
                  <c:v>41944</c:v>
                </c:pt>
                <c:pt idx="23">
                  <c:v>41974</c:v>
                </c:pt>
                <c:pt idx="24">
                  <c:v>42005</c:v>
                </c:pt>
                <c:pt idx="25">
                  <c:v>42036</c:v>
                </c:pt>
                <c:pt idx="26">
                  <c:v>42064</c:v>
                </c:pt>
                <c:pt idx="27">
                  <c:v>42095</c:v>
                </c:pt>
                <c:pt idx="28">
                  <c:v>42125</c:v>
                </c:pt>
                <c:pt idx="29">
                  <c:v>42156</c:v>
                </c:pt>
                <c:pt idx="30">
                  <c:v>42186</c:v>
                </c:pt>
                <c:pt idx="31">
                  <c:v>42217</c:v>
                </c:pt>
                <c:pt idx="32">
                  <c:v>42248</c:v>
                </c:pt>
                <c:pt idx="33">
                  <c:v>42278</c:v>
                </c:pt>
                <c:pt idx="34">
                  <c:v>42309</c:v>
                </c:pt>
                <c:pt idx="35">
                  <c:v>42339</c:v>
                </c:pt>
                <c:pt idx="36">
                  <c:v>42370</c:v>
                </c:pt>
                <c:pt idx="37">
                  <c:v>42401</c:v>
                </c:pt>
                <c:pt idx="38">
                  <c:v>42430</c:v>
                </c:pt>
                <c:pt idx="39">
                  <c:v>42461</c:v>
                </c:pt>
                <c:pt idx="40">
                  <c:v>42491</c:v>
                </c:pt>
                <c:pt idx="41">
                  <c:v>42522</c:v>
                </c:pt>
                <c:pt idx="42">
                  <c:v>42552</c:v>
                </c:pt>
                <c:pt idx="43">
                  <c:v>42583</c:v>
                </c:pt>
                <c:pt idx="44">
                  <c:v>42614</c:v>
                </c:pt>
                <c:pt idx="45">
                  <c:v>42644</c:v>
                </c:pt>
                <c:pt idx="46">
                  <c:v>42675</c:v>
                </c:pt>
                <c:pt idx="47">
                  <c:v>42705</c:v>
                </c:pt>
                <c:pt idx="48">
                  <c:v>42736</c:v>
                </c:pt>
                <c:pt idx="49">
                  <c:v>42767</c:v>
                </c:pt>
                <c:pt idx="50">
                  <c:v>42795</c:v>
                </c:pt>
                <c:pt idx="51">
                  <c:v>42826</c:v>
                </c:pt>
                <c:pt idx="52">
                  <c:v>42856</c:v>
                </c:pt>
                <c:pt idx="53">
                  <c:v>42887</c:v>
                </c:pt>
                <c:pt idx="54">
                  <c:v>42917</c:v>
                </c:pt>
                <c:pt idx="55">
                  <c:v>42948</c:v>
                </c:pt>
                <c:pt idx="56">
                  <c:v>42979</c:v>
                </c:pt>
                <c:pt idx="57">
                  <c:v>43009</c:v>
                </c:pt>
                <c:pt idx="58">
                  <c:v>43040</c:v>
                </c:pt>
                <c:pt idx="59">
                  <c:v>43070</c:v>
                </c:pt>
                <c:pt idx="60">
                  <c:v>43101</c:v>
                </c:pt>
                <c:pt idx="61">
                  <c:v>43132</c:v>
                </c:pt>
              </c:numCache>
            </c:numRef>
          </c:cat>
          <c:val>
            <c:numRef>
              <c:f>'9. Cobertura_Meses'!$X$15</c:f>
              <c:numCache>
                <c:formatCode>#,##0</c:formatCode>
                <c:ptCount val="1"/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40-485B-4FD4-807C-10133296C9DD}"/>
            </c:ext>
          </c:extLst>
        </c:ser>
        <c:ser>
          <c:idx val="8"/>
          <c:order val="8"/>
          <c:dLbls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'9. Cobertura_Meses'!$A$24:$A$85</c:f>
              <c:numCache>
                <c:formatCode>mmm\-yy</c:formatCode>
                <c:ptCount val="62"/>
                <c:pt idx="0">
                  <c:v>41275</c:v>
                </c:pt>
                <c:pt idx="1">
                  <c:v>41306</c:v>
                </c:pt>
                <c:pt idx="2">
                  <c:v>41334</c:v>
                </c:pt>
                <c:pt idx="3">
                  <c:v>41365</c:v>
                </c:pt>
                <c:pt idx="4">
                  <c:v>41395</c:v>
                </c:pt>
                <c:pt idx="5">
                  <c:v>41426</c:v>
                </c:pt>
                <c:pt idx="6">
                  <c:v>41456</c:v>
                </c:pt>
                <c:pt idx="7">
                  <c:v>41487</c:v>
                </c:pt>
                <c:pt idx="8">
                  <c:v>41518</c:v>
                </c:pt>
                <c:pt idx="9">
                  <c:v>41548</c:v>
                </c:pt>
                <c:pt idx="10">
                  <c:v>41579</c:v>
                </c:pt>
                <c:pt idx="11">
                  <c:v>41609</c:v>
                </c:pt>
                <c:pt idx="12">
                  <c:v>41640</c:v>
                </c:pt>
                <c:pt idx="13">
                  <c:v>41671</c:v>
                </c:pt>
                <c:pt idx="14">
                  <c:v>41699</c:v>
                </c:pt>
                <c:pt idx="15">
                  <c:v>41730</c:v>
                </c:pt>
                <c:pt idx="16">
                  <c:v>41760</c:v>
                </c:pt>
                <c:pt idx="17">
                  <c:v>41791</c:v>
                </c:pt>
                <c:pt idx="18">
                  <c:v>41821</c:v>
                </c:pt>
                <c:pt idx="19">
                  <c:v>41852</c:v>
                </c:pt>
                <c:pt idx="20">
                  <c:v>41883</c:v>
                </c:pt>
                <c:pt idx="21">
                  <c:v>41913</c:v>
                </c:pt>
                <c:pt idx="22">
                  <c:v>41944</c:v>
                </c:pt>
                <c:pt idx="23">
                  <c:v>41974</c:v>
                </c:pt>
                <c:pt idx="24">
                  <c:v>42005</c:v>
                </c:pt>
                <c:pt idx="25">
                  <c:v>42036</c:v>
                </c:pt>
                <c:pt idx="26">
                  <c:v>42064</c:v>
                </c:pt>
                <c:pt idx="27">
                  <c:v>42095</c:v>
                </c:pt>
                <c:pt idx="28">
                  <c:v>42125</c:v>
                </c:pt>
                <c:pt idx="29">
                  <c:v>42156</c:v>
                </c:pt>
                <c:pt idx="30">
                  <c:v>42186</c:v>
                </c:pt>
                <c:pt idx="31">
                  <c:v>42217</c:v>
                </c:pt>
                <c:pt idx="32">
                  <c:v>42248</c:v>
                </c:pt>
                <c:pt idx="33">
                  <c:v>42278</c:v>
                </c:pt>
                <c:pt idx="34">
                  <c:v>42309</c:v>
                </c:pt>
                <c:pt idx="35">
                  <c:v>42339</c:v>
                </c:pt>
                <c:pt idx="36">
                  <c:v>42370</c:v>
                </c:pt>
                <c:pt idx="37">
                  <c:v>42401</c:v>
                </c:pt>
                <c:pt idx="38">
                  <c:v>42430</c:v>
                </c:pt>
                <c:pt idx="39">
                  <c:v>42461</c:v>
                </c:pt>
                <c:pt idx="40">
                  <c:v>42491</c:v>
                </c:pt>
                <c:pt idx="41">
                  <c:v>42522</c:v>
                </c:pt>
                <c:pt idx="42">
                  <c:v>42552</c:v>
                </c:pt>
                <c:pt idx="43">
                  <c:v>42583</c:v>
                </c:pt>
                <c:pt idx="44">
                  <c:v>42614</c:v>
                </c:pt>
                <c:pt idx="45">
                  <c:v>42644</c:v>
                </c:pt>
                <c:pt idx="46">
                  <c:v>42675</c:v>
                </c:pt>
                <c:pt idx="47">
                  <c:v>42705</c:v>
                </c:pt>
                <c:pt idx="48">
                  <c:v>42736</c:v>
                </c:pt>
                <c:pt idx="49">
                  <c:v>42767</c:v>
                </c:pt>
                <c:pt idx="50">
                  <c:v>42795</c:v>
                </c:pt>
                <c:pt idx="51">
                  <c:v>42826</c:v>
                </c:pt>
                <c:pt idx="52">
                  <c:v>42856</c:v>
                </c:pt>
                <c:pt idx="53">
                  <c:v>42887</c:v>
                </c:pt>
                <c:pt idx="54">
                  <c:v>42917</c:v>
                </c:pt>
                <c:pt idx="55">
                  <c:v>42948</c:v>
                </c:pt>
                <c:pt idx="56">
                  <c:v>42979</c:v>
                </c:pt>
                <c:pt idx="57">
                  <c:v>43009</c:v>
                </c:pt>
                <c:pt idx="58">
                  <c:v>43040</c:v>
                </c:pt>
                <c:pt idx="59">
                  <c:v>43070</c:v>
                </c:pt>
                <c:pt idx="60">
                  <c:v>43101</c:v>
                </c:pt>
                <c:pt idx="61">
                  <c:v>43132</c:v>
                </c:pt>
              </c:numCache>
            </c:numRef>
          </c:cat>
          <c:val>
            <c:numRef>
              <c:f>'9. Cobertura_Meses'!$X$15</c:f>
              <c:numCache>
                <c:formatCode>#,##0</c:formatCode>
                <c:ptCount val="1"/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41-485B-4FD4-807C-10133296C9DD}"/>
            </c:ext>
          </c:extLst>
        </c:ser>
        <c:ser>
          <c:idx val="9"/>
          <c:order val="9"/>
          <c:dLbls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'9. Cobertura_Meses'!$A$24:$A$85</c:f>
              <c:numCache>
                <c:formatCode>mmm\-yy</c:formatCode>
                <c:ptCount val="62"/>
                <c:pt idx="0">
                  <c:v>41275</c:v>
                </c:pt>
                <c:pt idx="1">
                  <c:v>41306</c:v>
                </c:pt>
                <c:pt idx="2">
                  <c:v>41334</c:v>
                </c:pt>
                <c:pt idx="3">
                  <c:v>41365</c:v>
                </c:pt>
                <c:pt idx="4">
                  <c:v>41395</c:v>
                </c:pt>
                <c:pt idx="5">
                  <c:v>41426</c:v>
                </c:pt>
                <c:pt idx="6">
                  <c:v>41456</c:v>
                </c:pt>
                <c:pt idx="7">
                  <c:v>41487</c:v>
                </c:pt>
                <c:pt idx="8">
                  <c:v>41518</c:v>
                </c:pt>
                <c:pt idx="9">
                  <c:v>41548</c:v>
                </c:pt>
                <c:pt idx="10">
                  <c:v>41579</c:v>
                </c:pt>
                <c:pt idx="11">
                  <c:v>41609</c:v>
                </c:pt>
                <c:pt idx="12">
                  <c:v>41640</c:v>
                </c:pt>
                <c:pt idx="13">
                  <c:v>41671</c:v>
                </c:pt>
                <c:pt idx="14">
                  <c:v>41699</c:v>
                </c:pt>
                <c:pt idx="15">
                  <c:v>41730</c:v>
                </c:pt>
                <c:pt idx="16">
                  <c:v>41760</c:v>
                </c:pt>
                <c:pt idx="17">
                  <c:v>41791</c:v>
                </c:pt>
                <c:pt idx="18">
                  <c:v>41821</c:v>
                </c:pt>
                <c:pt idx="19">
                  <c:v>41852</c:v>
                </c:pt>
                <c:pt idx="20">
                  <c:v>41883</c:v>
                </c:pt>
                <c:pt idx="21">
                  <c:v>41913</c:v>
                </c:pt>
                <c:pt idx="22">
                  <c:v>41944</c:v>
                </c:pt>
                <c:pt idx="23">
                  <c:v>41974</c:v>
                </c:pt>
                <c:pt idx="24">
                  <c:v>42005</c:v>
                </c:pt>
                <c:pt idx="25">
                  <c:v>42036</c:v>
                </c:pt>
                <c:pt idx="26">
                  <c:v>42064</c:v>
                </c:pt>
                <c:pt idx="27">
                  <c:v>42095</c:v>
                </c:pt>
                <c:pt idx="28">
                  <c:v>42125</c:v>
                </c:pt>
                <c:pt idx="29">
                  <c:v>42156</c:v>
                </c:pt>
                <c:pt idx="30">
                  <c:v>42186</c:v>
                </c:pt>
                <c:pt idx="31">
                  <c:v>42217</c:v>
                </c:pt>
                <c:pt idx="32">
                  <c:v>42248</c:v>
                </c:pt>
                <c:pt idx="33">
                  <c:v>42278</c:v>
                </c:pt>
                <c:pt idx="34">
                  <c:v>42309</c:v>
                </c:pt>
                <c:pt idx="35">
                  <c:v>42339</c:v>
                </c:pt>
                <c:pt idx="36">
                  <c:v>42370</c:v>
                </c:pt>
                <c:pt idx="37">
                  <c:v>42401</c:v>
                </c:pt>
                <c:pt idx="38">
                  <c:v>42430</c:v>
                </c:pt>
                <c:pt idx="39">
                  <c:v>42461</c:v>
                </c:pt>
                <c:pt idx="40">
                  <c:v>42491</c:v>
                </c:pt>
                <c:pt idx="41">
                  <c:v>42522</c:v>
                </c:pt>
                <c:pt idx="42">
                  <c:v>42552</c:v>
                </c:pt>
                <c:pt idx="43">
                  <c:v>42583</c:v>
                </c:pt>
                <c:pt idx="44">
                  <c:v>42614</c:v>
                </c:pt>
                <c:pt idx="45">
                  <c:v>42644</c:v>
                </c:pt>
                <c:pt idx="46">
                  <c:v>42675</c:v>
                </c:pt>
                <c:pt idx="47">
                  <c:v>42705</c:v>
                </c:pt>
                <c:pt idx="48">
                  <c:v>42736</c:v>
                </c:pt>
                <c:pt idx="49">
                  <c:v>42767</c:v>
                </c:pt>
                <c:pt idx="50">
                  <c:v>42795</c:v>
                </c:pt>
                <c:pt idx="51">
                  <c:v>42826</c:v>
                </c:pt>
                <c:pt idx="52">
                  <c:v>42856</c:v>
                </c:pt>
                <c:pt idx="53">
                  <c:v>42887</c:v>
                </c:pt>
                <c:pt idx="54">
                  <c:v>42917</c:v>
                </c:pt>
                <c:pt idx="55">
                  <c:v>42948</c:v>
                </c:pt>
                <c:pt idx="56">
                  <c:v>42979</c:v>
                </c:pt>
                <c:pt idx="57">
                  <c:v>43009</c:v>
                </c:pt>
                <c:pt idx="58">
                  <c:v>43040</c:v>
                </c:pt>
                <c:pt idx="59">
                  <c:v>43070</c:v>
                </c:pt>
                <c:pt idx="60">
                  <c:v>43101</c:v>
                </c:pt>
                <c:pt idx="61">
                  <c:v>43132</c:v>
                </c:pt>
              </c:numCache>
            </c:numRef>
          </c:cat>
          <c:val>
            <c:numRef>
              <c:f>'9. Cobertura_Meses'!$X$15</c:f>
              <c:numCache>
                <c:formatCode>#,##0</c:formatCode>
                <c:ptCount val="1"/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42-485B-4FD4-807C-10133296C9DD}"/>
            </c:ext>
          </c:extLst>
        </c:ser>
        <c:ser>
          <c:idx val="10"/>
          <c:order val="10"/>
          <c:dLbls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'9. Cobertura_Meses'!$A$24:$A$85</c:f>
              <c:numCache>
                <c:formatCode>mmm\-yy</c:formatCode>
                <c:ptCount val="62"/>
                <c:pt idx="0">
                  <c:v>41275</c:v>
                </c:pt>
                <c:pt idx="1">
                  <c:v>41306</c:v>
                </c:pt>
                <c:pt idx="2">
                  <c:v>41334</c:v>
                </c:pt>
                <c:pt idx="3">
                  <c:v>41365</c:v>
                </c:pt>
                <c:pt idx="4">
                  <c:v>41395</c:v>
                </c:pt>
                <c:pt idx="5">
                  <c:v>41426</c:v>
                </c:pt>
                <c:pt idx="6">
                  <c:v>41456</c:v>
                </c:pt>
                <c:pt idx="7">
                  <c:v>41487</c:v>
                </c:pt>
                <c:pt idx="8">
                  <c:v>41518</c:v>
                </c:pt>
                <c:pt idx="9">
                  <c:v>41548</c:v>
                </c:pt>
                <c:pt idx="10">
                  <c:v>41579</c:v>
                </c:pt>
                <c:pt idx="11">
                  <c:v>41609</c:v>
                </c:pt>
                <c:pt idx="12">
                  <c:v>41640</c:v>
                </c:pt>
                <c:pt idx="13">
                  <c:v>41671</c:v>
                </c:pt>
                <c:pt idx="14">
                  <c:v>41699</c:v>
                </c:pt>
                <c:pt idx="15">
                  <c:v>41730</c:v>
                </c:pt>
                <c:pt idx="16">
                  <c:v>41760</c:v>
                </c:pt>
                <c:pt idx="17">
                  <c:v>41791</c:v>
                </c:pt>
                <c:pt idx="18">
                  <c:v>41821</c:v>
                </c:pt>
                <c:pt idx="19">
                  <c:v>41852</c:v>
                </c:pt>
                <c:pt idx="20">
                  <c:v>41883</c:v>
                </c:pt>
                <c:pt idx="21">
                  <c:v>41913</c:v>
                </c:pt>
                <c:pt idx="22">
                  <c:v>41944</c:v>
                </c:pt>
                <c:pt idx="23">
                  <c:v>41974</c:v>
                </c:pt>
                <c:pt idx="24">
                  <c:v>42005</c:v>
                </c:pt>
                <c:pt idx="25">
                  <c:v>42036</c:v>
                </c:pt>
                <c:pt idx="26">
                  <c:v>42064</c:v>
                </c:pt>
                <c:pt idx="27">
                  <c:v>42095</c:v>
                </c:pt>
                <c:pt idx="28">
                  <c:v>42125</c:v>
                </c:pt>
                <c:pt idx="29">
                  <c:v>42156</c:v>
                </c:pt>
                <c:pt idx="30">
                  <c:v>42186</c:v>
                </c:pt>
                <c:pt idx="31">
                  <c:v>42217</c:v>
                </c:pt>
                <c:pt idx="32">
                  <c:v>42248</c:v>
                </c:pt>
                <c:pt idx="33">
                  <c:v>42278</c:v>
                </c:pt>
                <c:pt idx="34">
                  <c:v>42309</c:v>
                </c:pt>
                <c:pt idx="35">
                  <c:v>42339</c:v>
                </c:pt>
                <c:pt idx="36">
                  <c:v>42370</c:v>
                </c:pt>
                <c:pt idx="37">
                  <c:v>42401</c:v>
                </c:pt>
                <c:pt idx="38">
                  <c:v>42430</c:v>
                </c:pt>
                <c:pt idx="39">
                  <c:v>42461</c:v>
                </c:pt>
                <c:pt idx="40">
                  <c:v>42491</c:v>
                </c:pt>
                <c:pt idx="41">
                  <c:v>42522</c:v>
                </c:pt>
                <c:pt idx="42">
                  <c:v>42552</c:v>
                </c:pt>
                <c:pt idx="43">
                  <c:v>42583</c:v>
                </c:pt>
                <c:pt idx="44">
                  <c:v>42614</c:v>
                </c:pt>
                <c:pt idx="45">
                  <c:v>42644</c:v>
                </c:pt>
                <c:pt idx="46">
                  <c:v>42675</c:v>
                </c:pt>
                <c:pt idx="47">
                  <c:v>42705</c:v>
                </c:pt>
                <c:pt idx="48">
                  <c:v>42736</c:v>
                </c:pt>
                <c:pt idx="49">
                  <c:v>42767</c:v>
                </c:pt>
                <c:pt idx="50">
                  <c:v>42795</c:v>
                </c:pt>
                <c:pt idx="51">
                  <c:v>42826</c:v>
                </c:pt>
                <c:pt idx="52">
                  <c:v>42856</c:v>
                </c:pt>
                <c:pt idx="53">
                  <c:v>42887</c:v>
                </c:pt>
                <c:pt idx="54">
                  <c:v>42917</c:v>
                </c:pt>
                <c:pt idx="55">
                  <c:v>42948</c:v>
                </c:pt>
                <c:pt idx="56">
                  <c:v>42979</c:v>
                </c:pt>
                <c:pt idx="57">
                  <c:v>43009</c:v>
                </c:pt>
                <c:pt idx="58">
                  <c:v>43040</c:v>
                </c:pt>
                <c:pt idx="59">
                  <c:v>43070</c:v>
                </c:pt>
                <c:pt idx="60">
                  <c:v>43101</c:v>
                </c:pt>
                <c:pt idx="61">
                  <c:v>43132</c:v>
                </c:pt>
              </c:numCache>
            </c:numRef>
          </c:cat>
          <c:val>
            <c:numRef>
              <c:f>'9. Cobertura_Meses'!$X$15</c:f>
              <c:numCache>
                <c:formatCode>#,##0</c:formatCode>
                <c:ptCount val="1"/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43-485B-4FD4-807C-10133296C9DD}"/>
            </c:ext>
          </c:extLst>
        </c:ser>
        <c:ser>
          <c:idx val="11"/>
          <c:order val="11"/>
          <c:dLbls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'9. Cobertura_Meses'!$A$24:$A$85</c:f>
              <c:numCache>
                <c:formatCode>mmm\-yy</c:formatCode>
                <c:ptCount val="62"/>
                <c:pt idx="0">
                  <c:v>41275</c:v>
                </c:pt>
                <c:pt idx="1">
                  <c:v>41306</c:v>
                </c:pt>
                <c:pt idx="2">
                  <c:v>41334</c:v>
                </c:pt>
                <c:pt idx="3">
                  <c:v>41365</c:v>
                </c:pt>
                <c:pt idx="4">
                  <c:v>41395</c:v>
                </c:pt>
                <c:pt idx="5">
                  <c:v>41426</c:v>
                </c:pt>
                <c:pt idx="6">
                  <c:v>41456</c:v>
                </c:pt>
                <c:pt idx="7">
                  <c:v>41487</c:v>
                </c:pt>
                <c:pt idx="8">
                  <c:v>41518</c:v>
                </c:pt>
                <c:pt idx="9">
                  <c:v>41548</c:v>
                </c:pt>
                <c:pt idx="10">
                  <c:v>41579</c:v>
                </c:pt>
                <c:pt idx="11">
                  <c:v>41609</c:v>
                </c:pt>
                <c:pt idx="12">
                  <c:v>41640</c:v>
                </c:pt>
                <c:pt idx="13">
                  <c:v>41671</c:v>
                </c:pt>
                <c:pt idx="14">
                  <c:v>41699</c:v>
                </c:pt>
                <c:pt idx="15">
                  <c:v>41730</c:v>
                </c:pt>
                <c:pt idx="16">
                  <c:v>41760</c:v>
                </c:pt>
                <c:pt idx="17">
                  <c:v>41791</c:v>
                </c:pt>
                <c:pt idx="18">
                  <c:v>41821</c:v>
                </c:pt>
                <c:pt idx="19">
                  <c:v>41852</c:v>
                </c:pt>
                <c:pt idx="20">
                  <c:v>41883</c:v>
                </c:pt>
                <c:pt idx="21">
                  <c:v>41913</c:v>
                </c:pt>
                <c:pt idx="22">
                  <c:v>41944</c:v>
                </c:pt>
                <c:pt idx="23">
                  <c:v>41974</c:v>
                </c:pt>
                <c:pt idx="24">
                  <c:v>42005</c:v>
                </c:pt>
                <c:pt idx="25">
                  <c:v>42036</c:v>
                </c:pt>
                <c:pt idx="26">
                  <c:v>42064</c:v>
                </c:pt>
                <c:pt idx="27">
                  <c:v>42095</c:v>
                </c:pt>
                <c:pt idx="28">
                  <c:v>42125</c:v>
                </c:pt>
                <c:pt idx="29">
                  <c:v>42156</c:v>
                </c:pt>
                <c:pt idx="30">
                  <c:v>42186</c:v>
                </c:pt>
                <c:pt idx="31">
                  <c:v>42217</c:v>
                </c:pt>
                <c:pt idx="32">
                  <c:v>42248</c:v>
                </c:pt>
                <c:pt idx="33">
                  <c:v>42278</c:v>
                </c:pt>
                <c:pt idx="34">
                  <c:v>42309</c:v>
                </c:pt>
                <c:pt idx="35">
                  <c:v>42339</c:v>
                </c:pt>
                <c:pt idx="36">
                  <c:v>42370</c:v>
                </c:pt>
                <c:pt idx="37">
                  <c:v>42401</c:v>
                </c:pt>
                <c:pt idx="38">
                  <c:v>42430</c:v>
                </c:pt>
                <c:pt idx="39">
                  <c:v>42461</c:v>
                </c:pt>
                <c:pt idx="40">
                  <c:v>42491</c:v>
                </c:pt>
                <c:pt idx="41">
                  <c:v>42522</c:v>
                </c:pt>
                <c:pt idx="42">
                  <c:v>42552</c:v>
                </c:pt>
                <c:pt idx="43">
                  <c:v>42583</c:v>
                </c:pt>
                <c:pt idx="44">
                  <c:v>42614</c:v>
                </c:pt>
                <c:pt idx="45">
                  <c:v>42644</c:v>
                </c:pt>
                <c:pt idx="46">
                  <c:v>42675</c:v>
                </c:pt>
                <c:pt idx="47">
                  <c:v>42705</c:v>
                </c:pt>
                <c:pt idx="48">
                  <c:v>42736</c:v>
                </c:pt>
                <c:pt idx="49">
                  <c:v>42767</c:v>
                </c:pt>
                <c:pt idx="50">
                  <c:v>42795</c:v>
                </c:pt>
                <c:pt idx="51">
                  <c:v>42826</c:v>
                </c:pt>
                <c:pt idx="52">
                  <c:v>42856</c:v>
                </c:pt>
                <c:pt idx="53">
                  <c:v>42887</c:v>
                </c:pt>
                <c:pt idx="54">
                  <c:v>42917</c:v>
                </c:pt>
                <c:pt idx="55">
                  <c:v>42948</c:v>
                </c:pt>
                <c:pt idx="56">
                  <c:v>42979</c:v>
                </c:pt>
                <c:pt idx="57">
                  <c:v>43009</c:v>
                </c:pt>
                <c:pt idx="58">
                  <c:v>43040</c:v>
                </c:pt>
                <c:pt idx="59">
                  <c:v>43070</c:v>
                </c:pt>
                <c:pt idx="60">
                  <c:v>43101</c:v>
                </c:pt>
                <c:pt idx="61">
                  <c:v>43132</c:v>
                </c:pt>
              </c:numCache>
            </c:numRef>
          </c:cat>
          <c:val>
            <c:numRef>
              <c:f>'9. Cobertura_Meses'!$X$15</c:f>
              <c:numCache>
                <c:formatCode>#,##0</c:formatCode>
                <c:ptCount val="1"/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44-485B-4FD4-807C-10133296C9DD}"/>
            </c:ext>
          </c:extLst>
        </c:ser>
        <c:ser>
          <c:idx val="12"/>
          <c:order val="12"/>
          <c:dLbls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'9. Cobertura_Meses'!$A$24:$A$85</c:f>
              <c:numCache>
                <c:formatCode>mmm\-yy</c:formatCode>
                <c:ptCount val="62"/>
                <c:pt idx="0">
                  <c:v>41275</c:v>
                </c:pt>
                <c:pt idx="1">
                  <c:v>41306</c:v>
                </c:pt>
                <c:pt idx="2">
                  <c:v>41334</c:v>
                </c:pt>
                <c:pt idx="3">
                  <c:v>41365</c:v>
                </c:pt>
                <c:pt idx="4">
                  <c:v>41395</c:v>
                </c:pt>
                <c:pt idx="5">
                  <c:v>41426</c:v>
                </c:pt>
                <c:pt idx="6">
                  <c:v>41456</c:v>
                </c:pt>
                <c:pt idx="7">
                  <c:v>41487</c:v>
                </c:pt>
                <c:pt idx="8">
                  <c:v>41518</c:v>
                </c:pt>
                <c:pt idx="9">
                  <c:v>41548</c:v>
                </c:pt>
                <c:pt idx="10">
                  <c:v>41579</c:v>
                </c:pt>
                <c:pt idx="11">
                  <c:v>41609</c:v>
                </c:pt>
                <c:pt idx="12">
                  <c:v>41640</c:v>
                </c:pt>
                <c:pt idx="13">
                  <c:v>41671</c:v>
                </c:pt>
                <c:pt idx="14">
                  <c:v>41699</c:v>
                </c:pt>
                <c:pt idx="15">
                  <c:v>41730</c:v>
                </c:pt>
                <c:pt idx="16">
                  <c:v>41760</c:v>
                </c:pt>
                <c:pt idx="17">
                  <c:v>41791</c:v>
                </c:pt>
                <c:pt idx="18">
                  <c:v>41821</c:v>
                </c:pt>
                <c:pt idx="19">
                  <c:v>41852</c:v>
                </c:pt>
                <c:pt idx="20">
                  <c:v>41883</c:v>
                </c:pt>
                <c:pt idx="21">
                  <c:v>41913</c:v>
                </c:pt>
                <c:pt idx="22">
                  <c:v>41944</c:v>
                </c:pt>
                <c:pt idx="23">
                  <c:v>41974</c:v>
                </c:pt>
                <c:pt idx="24">
                  <c:v>42005</c:v>
                </c:pt>
                <c:pt idx="25">
                  <c:v>42036</c:v>
                </c:pt>
                <c:pt idx="26">
                  <c:v>42064</c:v>
                </c:pt>
                <c:pt idx="27">
                  <c:v>42095</c:v>
                </c:pt>
                <c:pt idx="28">
                  <c:v>42125</c:v>
                </c:pt>
                <c:pt idx="29">
                  <c:v>42156</c:v>
                </c:pt>
                <c:pt idx="30">
                  <c:v>42186</c:v>
                </c:pt>
                <c:pt idx="31">
                  <c:v>42217</c:v>
                </c:pt>
                <c:pt idx="32">
                  <c:v>42248</c:v>
                </c:pt>
                <c:pt idx="33">
                  <c:v>42278</c:v>
                </c:pt>
                <c:pt idx="34">
                  <c:v>42309</c:v>
                </c:pt>
                <c:pt idx="35">
                  <c:v>42339</c:v>
                </c:pt>
                <c:pt idx="36">
                  <c:v>42370</c:v>
                </c:pt>
                <c:pt idx="37">
                  <c:v>42401</c:v>
                </c:pt>
                <c:pt idx="38">
                  <c:v>42430</c:v>
                </c:pt>
                <c:pt idx="39">
                  <c:v>42461</c:v>
                </c:pt>
                <c:pt idx="40">
                  <c:v>42491</c:v>
                </c:pt>
                <c:pt idx="41">
                  <c:v>42522</c:v>
                </c:pt>
                <c:pt idx="42">
                  <c:v>42552</c:v>
                </c:pt>
                <c:pt idx="43">
                  <c:v>42583</c:v>
                </c:pt>
                <c:pt idx="44">
                  <c:v>42614</c:v>
                </c:pt>
                <c:pt idx="45">
                  <c:v>42644</c:v>
                </c:pt>
                <c:pt idx="46">
                  <c:v>42675</c:v>
                </c:pt>
                <c:pt idx="47">
                  <c:v>42705</c:v>
                </c:pt>
                <c:pt idx="48">
                  <c:v>42736</c:v>
                </c:pt>
                <c:pt idx="49">
                  <c:v>42767</c:v>
                </c:pt>
                <c:pt idx="50">
                  <c:v>42795</c:v>
                </c:pt>
                <c:pt idx="51">
                  <c:v>42826</c:v>
                </c:pt>
                <c:pt idx="52">
                  <c:v>42856</c:v>
                </c:pt>
                <c:pt idx="53">
                  <c:v>42887</c:v>
                </c:pt>
                <c:pt idx="54">
                  <c:v>42917</c:v>
                </c:pt>
                <c:pt idx="55">
                  <c:v>42948</c:v>
                </c:pt>
                <c:pt idx="56">
                  <c:v>42979</c:v>
                </c:pt>
                <c:pt idx="57">
                  <c:v>43009</c:v>
                </c:pt>
                <c:pt idx="58">
                  <c:v>43040</c:v>
                </c:pt>
                <c:pt idx="59">
                  <c:v>43070</c:v>
                </c:pt>
                <c:pt idx="60">
                  <c:v>43101</c:v>
                </c:pt>
                <c:pt idx="61">
                  <c:v>43132</c:v>
                </c:pt>
              </c:numCache>
            </c:numRef>
          </c:cat>
          <c:val>
            <c:numRef>
              <c:f>'9. Cobertura_Meses'!$W$4</c:f>
              <c:numCache>
                <c:formatCode>#,##0</c:formatCode>
                <c:ptCount val="1"/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45-485B-4FD4-807C-10133296C9DD}"/>
            </c:ext>
          </c:extLst>
        </c:ser>
        <c:ser>
          <c:idx val="13"/>
          <c:order val="13"/>
          <c:dLbls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'9. Cobertura_Meses'!$A$24:$A$85</c:f>
              <c:numCache>
                <c:formatCode>mmm\-yy</c:formatCode>
                <c:ptCount val="62"/>
                <c:pt idx="0">
                  <c:v>41275</c:v>
                </c:pt>
                <c:pt idx="1">
                  <c:v>41306</c:v>
                </c:pt>
                <c:pt idx="2">
                  <c:v>41334</c:v>
                </c:pt>
                <c:pt idx="3">
                  <c:v>41365</c:v>
                </c:pt>
                <c:pt idx="4">
                  <c:v>41395</c:v>
                </c:pt>
                <c:pt idx="5">
                  <c:v>41426</c:v>
                </c:pt>
                <c:pt idx="6">
                  <c:v>41456</c:v>
                </c:pt>
                <c:pt idx="7">
                  <c:v>41487</c:v>
                </c:pt>
                <c:pt idx="8">
                  <c:v>41518</c:v>
                </c:pt>
                <c:pt idx="9">
                  <c:v>41548</c:v>
                </c:pt>
                <c:pt idx="10">
                  <c:v>41579</c:v>
                </c:pt>
                <c:pt idx="11">
                  <c:v>41609</c:v>
                </c:pt>
                <c:pt idx="12">
                  <c:v>41640</c:v>
                </c:pt>
                <c:pt idx="13">
                  <c:v>41671</c:v>
                </c:pt>
                <c:pt idx="14">
                  <c:v>41699</c:v>
                </c:pt>
                <c:pt idx="15">
                  <c:v>41730</c:v>
                </c:pt>
                <c:pt idx="16">
                  <c:v>41760</c:v>
                </c:pt>
                <c:pt idx="17">
                  <c:v>41791</c:v>
                </c:pt>
                <c:pt idx="18">
                  <c:v>41821</c:v>
                </c:pt>
                <c:pt idx="19">
                  <c:v>41852</c:v>
                </c:pt>
                <c:pt idx="20">
                  <c:v>41883</c:v>
                </c:pt>
                <c:pt idx="21">
                  <c:v>41913</c:v>
                </c:pt>
                <c:pt idx="22">
                  <c:v>41944</c:v>
                </c:pt>
                <c:pt idx="23">
                  <c:v>41974</c:v>
                </c:pt>
                <c:pt idx="24">
                  <c:v>42005</c:v>
                </c:pt>
                <c:pt idx="25">
                  <c:v>42036</c:v>
                </c:pt>
                <c:pt idx="26">
                  <c:v>42064</c:v>
                </c:pt>
                <c:pt idx="27">
                  <c:v>42095</c:v>
                </c:pt>
                <c:pt idx="28">
                  <c:v>42125</c:v>
                </c:pt>
                <c:pt idx="29">
                  <c:v>42156</c:v>
                </c:pt>
                <c:pt idx="30">
                  <c:v>42186</c:v>
                </c:pt>
                <c:pt idx="31">
                  <c:v>42217</c:v>
                </c:pt>
                <c:pt idx="32">
                  <c:v>42248</c:v>
                </c:pt>
                <c:pt idx="33">
                  <c:v>42278</c:v>
                </c:pt>
                <c:pt idx="34">
                  <c:v>42309</c:v>
                </c:pt>
                <c:pt idx="35">
                  <c:v>42339</c:v>
                </c:pt>
                <c:pt idx="36">
                  <c:v>42370</c:v>
                </c:pt>
                <c:pt idx="37">
                  <c:v>42401</c:v>
                </c:pt>
                <c:pt idx="38">
                  <c:v>42430</c:v>
                </c:pt>
                <c:pt idx="39">
                  <c:v>42461</c:v>
                </c:pt>
                <c:pt idx="40">
                  <c:v>42491</c:v>
                </c:pt>
                <c:pt idx="41">
                  <c:v>42522</c:v>
                </c:pt>
                <c:pt idx="42">
                  <c:v>42552</c:v>
                </c:pt>
                <c:pt idx="43">
                  <c:v>42583</c:v>
                </c:pt>
                <c:pt idx="44">
                  <c:v>42614</c:v>
                </c:pt>
                <c:pt idx="45">
                  <c:v>42644</c:v>
                </c:pt>
                <c:pt idx="46">
                  <c:v>42675</c:v>
                </c:pt>
                <c:pt idx="47">
                  <c:v>42705</c:v>
                </c:pt>
                <c:pt idx="48">
                  <c:v>42736</c:v>
                </c:pt>
                <c:pt idx="49">
                  <c:v>42767</c:v>
                </c:pt>
                <c:pt idx="50">
                  <c:v>42795</c:v>
                </c:pt>
                <c:pt idx="51">
                  <c:v>42826</c:v>
                </c:pt>
                <c:pt idx="52">
                  <c:v>42856</c:v>
                </c:pt>
                <c:pt idx="53">
                  <c:v>42887</c:v>
                </c:pt>
                <c:pt idx="54">
                  <c:v>42917</c:v>
                </c:pt>
                <c:pt idx="55">
                  <c:v>42948</c:v>
                </c:pt>
                <c:pt idx="56">
                  <c:v>42979</c:v>
                </c:pt>
                <c:pt idx="57">
                  <c:v>43009</c:v>
                </c:pt>
                <c:pt idx="58">
                  <c:v>43040</c:v>
                </c:pt>
                <c:pt idx="59">
                  <c:v>43070</c:v>
                </c:pt>
                <c:pt idx="60">
                  <c:v>43101</c:v>
                </c:pt>
                <c:pt idx="61">
                  <c:v>43132</c:v>
                </c:pt>
              </c:numCache>
            </c:numRef>
          </c:cat>
          <c:val>
            <c:numRef>
              <c:f>'9. Cobertura_Meses'!$B$8</c:f>
              <c:numCache>
                <c:formatCode>#,##0</c:formatCode>
                <c:ptCount val="1"/>
                <c:pt idx="0">
                  <c:v>6613118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46-485B-4FD4-807C-10133296C9DD}"/>
            </c:ext>
          </c:extLst>
        </c:ser>
        <c:ser>
          <c:idx val="14"/>
          <c:order val="14"/>
          <c:dLbls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'9. Cobertura_Meses'!$A$24:$A$85</c:f>
              <c:numCache>
                <c:formatCode>mmm\-yy</c:formatCode>
                <c:ptCount val="62"/>
                <c:pt idx="0">
                  <c:v>41275</c:v>
                </c:pt>
                <c:pt idx="1">
                  <c:v>41306</c:v>
                </c:pt>
                <c:pt idx="2">
                  <c:v>41334</c:v>
                </c:pt>
                <c:pt idx="3">
                  <c:v>41365</c:v>
                </c:pt>
                <c:pt idx="4">
                  <c:v>41395</c:v>
                </c:pt>
                <c:pt idx="5">
                  <c:v>41426</c:v>
                </c:pt>
                <c:pt idx="6">
                  <c:v>41456</c:v>
                </c:pt>
                <c:pt idx="7">
                  <c:v>41487</c:v>
                </c:pt>
                <c:pt idx="8">
                  <c:v>41518</c:v>
                </c:pt>
                <c:pt idx="9">
                  <c:v>41548</c:v>
                </c:pt>
                <c:pt idx="10">
                  <c:v>41579</c:v>
                </c:pt>
                <c:pt idx="11">
                  <c:v>41609</c:v>
                </c:pt>
                <c:pt idx="12">
                  <c:v>41640</c:v>
                </c:pt>
                <c:pt idx="13">
                  <c:v>41671</c:v>
                </c:pt>
                <c:pt idx="14">
                  <c:v>41699</c:v>
                </c:pt>
                <c:pt idx="15">
                  <c:v>41730</c:v>
                </c:pt>
                <c:pt idx="16">
                  <c:v>41760</c:v>
                </c:pt>
                <c:pt idx="17">
                  <c:v>41791</c:v>
                </c:pt>
                <c:pt idx="18">
                  <c:v>41821</c:v>
                </c:pt>
                <c:pt idx="19">
                  <c:v>41852</c:v>
                </c:pt>
                <c:pt idx="20">
                  <c:v>41883</c:v>
                </c:pt>
                <c:pt idx="21">
                  <c:v>41913</c:v>
                </c:pt>
                <c:pt idx="22">
                  <c:v>41944</c:v>
                </c:pt>
                <c:pt idx="23">
                  <c:v>41974</c:v>
                </c:pt>
                <c:pt idx="24">
                  <c:v>42005</c:v>
                </c:pt>
                <c:pt idx="25">
                  <c:v>42036</c:v>
                </c:pt>
                <c:pt idx="26">
                  <c:v>42064</c:v>
                </c:pt>
                <c:pt idx="27">
                  <c:v>42095</c:v>
                </c:pt>
                <c:pt idx="28">
                  <c:v>42125</c:v>
                </c:pt>
                <c:pt idx="29">
                  <c:v>42156</c:v>
                </c:pt>
                <c:pt idx="30">
                  <c:v>42186</c:v>
                </c:pt>
                <c:pt idx="31">
                  <c:v>42217</c:v>
                </c:pt>
                <c:pt idx="32">
                  <c:v>42248</c:v>
                </c:pt>
                <c:pt idx="33">
                  <c:v>42278</c:v>
                </c:pt>
                <c:pt idx="34">
                  <c:v>42309</c:v>
                </c:pt>
                <c:pt idx="35">
                  <c:v>42339</c:v>
                </c:pt>
                <c:pt idx="36">
                  <c:v>42370</c:v>
                </c:pt>
                <c:pt idx="37">
                  <c:v>42401</c:v>
                </c:pt>
                <c:pt idx="38">
                  <c:v>42430</c:v>
                </c:pt>
                <c:pt idx="39">
                  <c:v>42461</c:v>
                </c:pt>
                <c:pt idx="40">
                  <c:v>42491</c:v>
                </c:pt>
                <c:pt idx="41">
                  <c:v>42522</c:v>
                </c:pt>
                <c:pt idx="42">
                  <c:v>42552</c:v>
                </c:pt>
                <c:pt idx="43">
                  <c:v>42583</c:v>
                </c:pt>
                <c:pt idx="44">
                  <c:v>42614</c:v>
                </c:pt>
                <c:pt idx="45">
                  <c:v>42644</c:v>
                </c:pt>
                <c:pt idx="46">
                  <c:v>42675</c:v>
                </c:pt>
                <c:pt idx="47">
                  <c:v>42705</c:v>
                </c:pt>
                <c:pt idx="48">
                  <c:v>42736</c:v>
                </c:pt>
                <c:pt idx="49">
                  <c:v>42767</c:v>
                </c:pt>
                <c:pt idx="50">
                  <c:v>42795</c:v>
                </c:pt>
                <c:pt idx="51">
                  <c:v>42826</c:v>
                </c:pt>
                <c:pt idx="52">
                  <c:v>42856</c:v>
                </c:pt>
                <c:pt idx="53">
                  <c:v>42887</c:v>
                </c:pt>
                <c:pt idx="54">
                  <c:v>42917</c:v>
                </c:pt>
                <c:pt idx="55">
                  <c:v>42948</c:v>
                </c:pt>
                <c:pt idx="56">
                  <c:v>42979</c:v>
                </c:pt>
                <c:pt idx="57">
                  <c:v>43009</c:v>
                </c:pt>
                <c:pt idx="58">
                  <c:v>43040</c:v>
                </c:pt>
                <c:pt idx="59">
                  <c:v>43070</c:v>
                </c:pt>
                <c:pt idx="60">
                  <c:v>43101</c:v>
                </c:pt>
                <c:pt idx="61">
                  <c:v>43132</c:v>
                </c:pt>
              </c:numCache>
            </c:numRef>
          </c:cat>
          <c:val>
            <c:numRef>
              <c:f>'1.COBERTURA  DANE'!$C$5</c:f>
              <c:numCache>
                <c:formatCode>#,##0</c:formatCode>
                <c:ptCount val="1"/>
                <c:pt idx="0">
                  <c:v>6691030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47-485B-4FD4-807C-10133296C9DD}"/>
            </c:ext>
          </c:extLst>
        </c:ser>
        <c:ser>
          <c:idx val="15"/>
          <c:order val="15"/>
          <c:dLbls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DANE!$L$3</c:f>
              <c:strCache>
                <c:ptCount val="1"/>
                <c:pt idx="0">
                  <c:v>DANE 2018</c:v>
                </c:pt>
              </c:strCache>
            </c:strRef>
          </c:cat>
          <c:val>
            <c:numRef>
              <c:f>DANE!$M$3</c:f>
              <c:numCache>
                <c:formatCode>_(* #.##0_);_(* \(#.##0\);_(* "-"??_);_(@_)</c:formatCode>
                <c:ptCount val="1"/>
                <c:pt idx="0">
                  <c:v>6691030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48-485B-4FD4-807C-10133296C9DD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46675456"/>
        <c:axId val="266234688"/>
      </c:lineChart>
      <c:dateAx>
        <c:axId val="246675456"/>
        <c:scaling>
          <c:orientation val="minMax"/>
        </c:scaling>
        <c:delete val="0"/>
        <c:axPos val="b"/>
        <c:numFmt formatCode="mmm\-yy" sourceLinked="1"/>
        <c:majorTickMark val="none"/>
        <c:minorTickMark val="none"/>
        <c:tickLblPos val="nextTo"/>
        <c:txPr>
          <a:bodyPr/>
          <a:lstStyle/>
          <a:p>
            <a:pPr>
              <a:defRPr sz="800" b="1"/>
            </a:pPr>
            <a:endParaRPr lang="es-CO"/>
          </a:p>
        </c:txPr>
        <c:crossAx val="266234688"/>
        <c:crosses val="autoZero"/>
        <c:auto val="1"/>
        <c:lblOffset val="100"/>
        <c:baseTimeUnit val="months"/>
      </c:dateAx>
      <c:valAx>
        <c:axId val="266234688"/>
        <c:scaling>
          <c:orientation val="minMax"/>
          <c:max val="95"/>
          <c:min val="85"/>
        </c:scaling>
        <c:delete val="0"/>
        <c:axPos val="l"/>
        <c:numFmt formatCode="_(* #,##0.00_);_(* \(#,##0.00\);_(* &quot;-&quot;??_);_(@_)" sourceLinked="1"/>
        <c:majorTickMark val="none"/>
        <c:minorTickMark val="none"/>
        <c:tickLblPos val="nextTo"/>
        <c:txPr>
          <a:bodyPr/>
          <a:lstStyle/>
          <a:p>
            <a:pPr>
              <a:defRPr b="1"/>
            </a:pPr>
            <a:endParaRPr lang="es-CO"/>
          </a:p>
        </c:txPr>
        <c:crossAx val="246675456"/>
        <c:crosses val="autoZero"/>
        <c:crossBetween val="between"/>
        <c:majorUnit val="0.5"/>
      </c:valAx>
      <c:spPr>
        <a:noFill/>
      </c:spPr>
    </c:plotArea>
    <c:plotVisOnly val="1"/>
    <c:dispBlanksAs val="gap"/>
    <c:showDLblsOverMax val="0"/>
  </c:chart>
  <c:spPr>
    <a:solidFill>
      <a:schemeClr val="bg1"/>
    </a:solidFill>
  </c:spPr>
  <c:printSettings>
    <c:headerFooter/>
    <c:pageMargins b="0.75" l="0.7" r="0.7" t="0.75" header="0.3" footer="0.3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es-CO" sz="1200"/>
              <a:t>Tendencia</a:t>
            </a:r>
            <a:r>
              <a:rPr lang="es-CO" sz="1200" baseline="0"/>
              <a:t> Cobertura porcentual al SGSSS en Antioquia  AÑO  2018</a:t>
            </a:r>
            <a:endParaRPr lang="es-CO" sz="1200"/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4.8782447673553976E-2"/>
          <c:y val="8.3385074790555555E-2"/>
          <c:w val="0.94472188375861466"/>
          <c:h val="0.80029642735794415"/>
        </c:manualLayout>
      </c:layout>
      <c:lineChart>
        <c:grouping val="standard"/>
        <c:varyColors val="0"/>
        <c:ser>
          <c:idx val="0"/>
          <c:order val="0"/>
          <c:spPr>
            <a:ln w="44450">
              <a:solidFill>
                <a:srgbClr val="006600"/>
              </a:solidFill>
            </a:ln>
          </c:spPr>
          <c:marker>
            <c:spPr>
              <a:solidFill>
                <a:srgbClr val="FF0000"/>
              </a:solidFill>
            </c:spPr>
          </c:marker>
          <c:dPt>
            <c:idx val="1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3E52-43FD-9A2E-B37529081812}"/>
              </c:ext>
            </c:extLst>
          </c:dPt>
          <c:dPt>
            <c:idx val="12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3E52-43FD-9A2E-B37529081812}"/>
              </c:ext>
            </c:extLst>
          </c:dPt>
          <c:dPt>
            <c:idx val="13"/>
            <c:marker>
              <c:spPr>
                <a:solidFill>
                  <a:srgbClr val="362AD6"/>
                </a:solidFill>
              </c:spPr>
            </c:marker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2-3E52-43FD-9A2E-B37529081812}"/>
              </c:ext>
            </c:extLst>
          </c:dPt>
          <c:dPt>
            <c:idx val="14"/>
            <c:marker>
              <c:spPr>
                <a:solidFill>
                  <a:srgbClr val="362AD6"/>
                </a:solidFill>
              </c:spPr>
            </c:marker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3-3E52-43FD-9A2E-B37529081812}"/>
              </c:ext>
            </c:extLst>
          </c:dPt>
          <c:dPt>
            <c:idx val="15"/>
            <c:marker>
              <c:spPr>
                <a:solidFill>
                  <a:srgbClr val="00B0F0"/>
                </a:solidFill>
              </c:spPr>
            </c:marker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4-3E52-43FD-9A2E-B37529081812}"/>
              </c:ext>
            </c:extLst>
          </c:dPt>
          <c:dPt>
            <c:idx val="16"/>
            <c:marker>
              <c:spPr>
                <a:solidFill>
                  <a:srgbClr val="00B0F0"/>
                </a:solidFill>
              </c:spPr>
            </c:marker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5-3E52-43FD-9A2E-B37529081812}"/>
              </c:ext>
            </c:extLst>
          </c:dPt>
          <c:dPt>
            <c:idx val="17"/>
            <c:marker>
              <c:spPr>
                <a:solidFill>
                  <a:srgbClr val="00B0F0"/>
                </a:solidFill>
              </c:spPr>
            </c:marker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6-3E52-43FD-9A2E-B37529081812}"/>
              </c:ext>
            </c:extLst>
          </c:dPt>
          <c:dPt>
            <c:idx val="18"/>
            <c:marker>
              <c:spPr>
                <a:solidFill>
                  <a:srgbClr val="00B0F0"/>
                </a:solidFill>
              </c:spPr>
            </c:marker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7-3E52-43FD-9A2E-B37529081812}"/>
              </c:ext>
            </c:extLst>
          </c:dPt>
          <c:dPt>
            <c:idx val="19"/>
            <c:marker>
              <c:spPr>
                <a:solidFill>
                  <a:srgbClr val="00B0F0"/>
                </a:solidFill>
              </c:spPr>
            </c:marker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8-3E52-43FD-9A2E-B37529081812}"/>
              </c:ext>
            </c:extLst>
          </c:dPt>
          <c:dPt>
            <c:idx val="20"/>
            <c:marker>
              <c:spPr>
                <a:solidFill>
                  <a:srgbClr val="00B0F0"/>
                </a:solidFill>
              </c:spPr>
            </c:marker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9-3E52-43FD-9A2E-B37529081812}"/>
              </c:ext>
            </c:extLst>
          </c:dPt>
          <c:dPt>
            <c:idx val="21"/>
            <c:marker>
              <c:spPr>
                <a:solidFill>
                  <a:srgbClr val="00B0F0"/>
                </a:solidFill>
              </c:spPr>
            </c:marker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A-3E52-43FD-9A2E-B37529081812}"/>
              </c:ext>
            </c:extLst>
          </c:dPt>
          <c:dPt>
            <c:idx val="22"/>
            <c:marker>
              <c:spPr>
                <a:solidFill>
                  <a:srgbClr val="00B0F0"/>
                </a:solidFill>
              </c:spPr>
            </c:marker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B-3E52-43FD-9A2E-B37529081812}"/>
              </c:ext>
            </c:extLst>
          </c:dPt>
          <c:dPt>
            <c:idx val="23"/>
            <c:marker>
              <c:spPr>
                <a:solidFill>
                  <a:srgbClr val="00B0F0"/>
                </a:solidFill>
              </c:spPr>
            </c:marker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C-3E52-43FD-9A2E-B37529081812}"/>
              </c:ext>
            </c:extLst>
          </c:dPt>
          <c:dPt>
            <c:idx val="24"/>
            <c:bubble3D val="0"/>
            <c:spPr>
              <a:ln w="44450">
                <a:solidFill>
                  <a:srgbClr val="006600"/>
                </a:solidFill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E-3E52-43FD-9A2E-B37529081812}"/>
              </c:ext>
            </c:extLst>
          </c:dPt>
          <c:dPt>
            <c:idx val="35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F-3E52-43FD-9A2E-B37529081812}"/>
              </c:ext>
            </c:extLst>
          </c:dPt>
          <c:dPt>
            <c:idx val="36"/>
            <c:marker>
              <c:spPr>
                <a:solidFill>
                  <a:srgbClr val="00B0F0"/>
                </a:solidFill>
              </c:spPr>
            </c:marker>
            <c:bubble3D val="0"/>
            <c:spPr>
              <a:ln w="44450">
                <a:solidFill>
                  <a:srgbClr val="006600"/>
                </a:solidFill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3E52-43FD-9A2E-B37529081812}"/>
              </c:ext>
            </c:extLst>
          </c:dPt>
          <c:dPt>
            <c:idx val="37"/>
            <c:marker>
              <c:spPr>
                <a:solidFill>
                  <a:srgbClr val="00B0F0"/>
                </a:solidFill>
              </c:spPr>
            </c:marker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12-3E52-43FD-9A2E-B37529081812}"/>
              </c:ext>
            </c:extLst>
          </c:dPt>
          <c:dPt>
            <c:idx val="38"/>
            <c:marker>
              <c:spPr>
                <a:solidFill>
                  <a:srgbClr val="00B0F0"/>
                </a:solidFill>
              </c:spPr>
            </c:marker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13-3E52-43FD-9A2E-B37529081812}"/>
              </c:ext>
            </c:extLst>
          </c:dPt>
          <c:dPt>
            <c:idx val="39"/>
            <c:marker>
              <c:spPr>
                <a:solidFill>
                  <a:srgbClr val="00B0F0"/>
                </a:solidFill>
              </c:spPr>
            </c:marker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14-3E52-43FD-9A2E-B37529081812}"/>
              </c:ext>
            </c:extLst>
          </c:dPt>
          <c:dPt>
            <c:idx val="40"/>
            <c:marker>
              <c:spPr>
                <a:solidFill>
                  <a:srgbClr val="00B0F0"/>
                </a:solidFill>
              </c:spPr>
            </c:marker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15-3E52-43FD-9A2E-B37529081812}"/>
              </c:ext>
            </c:extLst>
          </c:dPt>
          <c:dPt>
            <c:idx val="41"/>
            <c:marker>
              <c:spPr>
                <a:solidFill>
                  <a:srgbClr val="00B0F0"/>
                </a:solidFill>
              </c:spPr>
            </c:marker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16-3E52-43FD-9A2E-B37529081812}"/>
              </c:ext>
            </c:extLst>
          </c:dPt>
          <c:dPt>
            <c:idx val="42"/>
            <c:marker>
              <c:spPr>
                <a:solidFill>
                  <a:srgbClr val="00B0F0"/>
                </a:solidFill>
              </c:spPr>
            </c:marker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17-3E52-43FD-9A2E-B37529081812}"/>
              </c:ext>
            </c:extLst>
          </c:dPt>
          <c:dPt>
            <c:idx val="43"/>
            <c:marker>
              <c:spPr>
                <a:solidFill>
                  <a:srgbClr val="00B0F0"/>
                </a:solidFill>
              </c:spPr>
            </c:marker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18-3E52-43FD-9A2E-B37529081812}"/>
              </c:ext>
            </c:extLst>
          </c:dPt>
          <c:dPt>
            <c:idx val="44"/>
            <c:marker>
              <c:spPr>
                <a:solidFill>
                  <a:srgbClr val="00B0F0"/>
                </a:solidFill>
              </c:spPr>
            </c:marker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19-3E52-43FD-9A2E-B37529081812}"/>
              </c:ext>
            </c:extLst>
          </c:dPt>
          <c:dPt>
            <c:idx val="45"/>
            <c:marker>
              <c:spPr>
                <a:solidFill>
                  <a:srgbClr val="00B0F0"/>
                </a:solidFill>
              </c:spPr>
            </c:marker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1A-3E52-43FD-9A2E-B37529081812}"/>
              </c:ext>
            </c:extLst>
          </c:dPt>
          <c:dPt>
            <c:idx val="46"/>
            <c:marker>
              <c:spPr>
                <a:solidFill>
                  <a:srgbClr val="00B0F0"/>
                </a:solidFill>
              </c:spPr>
            </c:marker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1B-3E52-43FD-9A2E-B37529081812}"/>
              </c:ext>
            </c:extLst>
          </c:dPt>
          <c:dPt>
            <c:idx val="47"/>
            <c:marker>
              <c:spPr>
                <a:solidFill>
                  <a:srgbClr val="00B0F0"/>
                </a:solidFill>
              </c:spPr>
            </c:marker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1C-3E52-43FD-9A2E-B37529081812}"/>
              </c:ext>
            </c:extLst>
          </c:dPt>
          <c:dPt>
            <c:idx val="48"/>
            <c:bubble3D val="0"/>
            <c:spPr>
              <a:ln w="44450">
                <a:solidFill>
                  <a:srgbClr val="006600"/>
                </a:solidFill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E-3E52-43FD-9A2E-B37529081812}"/>
              </c:ext>
            </c:extLst>
          </c:dPt>
          <c:dLbls>
            <c:dLbl>
              <c:idx val="1"/>
              <c:layout>
                <c:manualLayout>
                  <c:x val="-4.1310452418096721E-2"/>
                  <c:y val="3.54091676040494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F-3E52-43FD-9A2E-B37529081812}"/>
                </c:ext>
              </c:extLst>
            </c:dLbl>
            <c:dLbl>
              <c:idx val="3"/>
              <c:layout>
                <c:manualLayout>
                  <c:x val="-4.99179294303808E-2"/>
                  <c:y val="-2.991381824398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20-3E52-43FD-9A2E-B37529081812}"/>
                </c:ext>
              </c:extLst>
            </c:dLbl>
            <c:dLbl>
              <c:idx val="4"/>
              <c:layout>
                <c:manualLayout>
                  <c:x val="-3.858230102407393E-2"/>
                  <c:y val="-3.8576040063957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21-3E52-43FD-9A2E-B37529081812}"/>
                </c:ext>
              </c:extLst>
            </c:dLbl>
            <c:dLbl>
              <c:idx val="5"/>
              <c:layout>
                <c:manualLayout>
                  <c:x val="-3.5070202808112398E-2"/>
                  <c:y val="3.24329771278590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22-3E52-43FD-9A2E-B37529081812}"/>
                </c:ext>
              </c:extLst>
            </c:dLbl>
            <c:dLbl>
              <c:idx val="6"/>
              <c:layout>
                <c:manualLayout>
                  <c:x val="-4.4941426003496834E-2"/>
                  <c:y val="-2.74468035245594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23-3E52-43FD-9A2E-B37529081812}"/>
                </c:ext>
              </c:extLst>
            </c:dLbl>
            <c:dLbl>
              <c:idx val="7"/>
              <c:layout>
                <c:manualLayout>
                  <c:x val="-4.2980087707445228E-2"/>
                  <c:y val="-2.78686257967754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24-3E52-43FD-9A2E-B37529081812}"/>
                </c:ext>
              </c:extLst>
            </c:dLbl>
            <c:dLbl>
              <c:idx val="8"/>
              <c:layout>
                <c:manualLayout>
                  <c:x val="-3.038077939733487E-2"/>
                  <c:y val="-3.09132048149153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25-3E52-43FD-9A2E-B37529081812}"/>
                </c:ext>
              </c:extLst>
            </c:dLbl>
            <c:dLbl>
              <c:idx val="9"/>
              <c:layout>
                <c:manualLayout>
                  <c:x val="-3.1552425344011856E-2"/>
                  <c:y val="-3.85760400639576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26-3E52-43FD-9A2E-B37529081812}"/>
                </c:ext>
              </c:extLst>
            </c:dLbl>
            <c:dLbl>
              <c:idx val="10"/>
              <c:layout>
                <c:manualLayout>
                  <c:x val="-3.7885849292239406E-2"/>
                  <c:y val="-3.68173509561304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27-3E52-43FD-9A2E-B37529081812}"/>
                </c:ext>
              </c:extLst>
            </c:dLbl>
            <c:dLbl>
              <c:idx val="11"/>
              <c:layout>
                <c:manualLayout>
                  <c:x val="-3.9108676158069948E-2"/>
                  <c:y val="-2.83361454818147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3E52-43FD-9A2E-B37529081812}"/>
                </c:ext>
              </c:extLst>
            </c:dLbl>
            <c:dLbl>
              <c:idx val="12"/>
              <c:layout>
                <c:manualLayout>
                  <c:x val="-3.0788507130836414E-2"/>
                  <c:y val="-2.45160761154855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3E52-43FD-9A2E-B37529081812}"/>
                </c:ext>
              </c:extLst>
            </c:dLbl>
            <c:dLbl>
              <c:idx val="13"/>
              <c:layout>
                <c:manualLayout>
                  <c:x val="-1.1676309572067769E-2"/>
                  <c:y val="-3.19410854893138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3E52-43FD-9A2E-B37529081812}"/>
                </c:ext>
              </c:extLst>
            </c:dLbl>
            <c:dLbl>
              <c:idx val="14"/>
              <c:layout>
                <c:manualLayout>
                  <c:x val="-3.6239009130719896E-2"/>
                  <c:y val="-2.83589263985680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3E52-43FD-9A2E-B37529081812}"/>
                </c:ext>
              </c:extLst>
            </c:dLbl>
            <c:dLbl>
              <c:idx val="15"/>
              <c:layout>
                <c:manualLayout>
                  <c:x val="1.0593708980859919E-3"/>
                  <c:y val="-2.1079635160547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E52-43FD-9A2E-B37529081812}"/>
                </c:ext>
              </c:extLst>
            </c:dLbl>
            <c:dLbl>
              <c:idx val="16"/>
              <c:layout>
                <c:manualLayout>
                  <c:x val="-4.7955468597489982E-2"/>
                  <c:y val="-1.55875343168310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E52-43FD-9A2E-B37529081812}"/>
                </c:ext>
              </c:extLst>
            </c:dLbl>
            <c:dLbl>
              <c:idx val="17"/>
              <c:layout>
                <c:manualLayout>
                  <c:x val="-4.6783822650812934E-2"/>
                  <c:y val="-2.58046479822206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E52-43FD-9A2E-B37529081812}"/>
                </c:ext>
              </c:extLst>
            </c:dLbl>
            <c:dLbl>
              <c:idx val="18"/>
              <c:layout>
                <c:manualLayout>
                  <c:x val="-3.2724071290688821E-2"/>
                  <c:y val="-3.60217616476101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E52-43FD-9A2E-B37529081812}"/>
                </c:ext>
              </c:extLst>
            </c:dLbl>
            <c:dLbl>
              <c:idx val="19"/>
              <c:layout>
                <c:manualLayout>
                  <c:x val="-2.3350903717272792E-2"/>
                  <c:y val="-3.09132048149154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E52-43FD-9A2E-B37529081812}"/>
                </c:ext>
              </c:extLst>
            </c:dLbl>
            <c:dLbl>
              <c:idx val="20"/>
              <c:layout>
                <c:manualLayout>
                  <c:x val="-2.5694195610626809E-2"/>
                  <c:y val="2.27266419283796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E52-43FD-9A2E-B37529081812}"/>
                </c:ext>
              </c:extLst>
            </c:dLbl>
            <c:dLbl>
              <c:idx val="21"/>
              <c:layout>
                <c:manualLayout>
                  <c:x val="-4.0925592917427929E-2"/>
                  <c:y val="-1.30332559004837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E52-43FD-9A2E-B37529081812}"/>
                </c:ext>
              </c:extLst>
            </c:dLbl>
            <c:dLbl>
              <c:idx val="22"/>
              <c:layout>
                <c:manualLayout>
                  <c:x val="-3.5067363184042973E-2"/>
                  <c:y val="-2.3250369565873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E52-43FD-9A2E-B37529081812}"/>
                </c:ext>
              </c:extLst>
            </c:dLbl>
            <c:dLbl>
              <c:idx val="23"/>
              <c:layout>
                <c:manualLayout>
                  <c:x val="-2.4216537884018403E-2"/>
                  <c:y val="-3.52727748111946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E52-43FD-9A2E-B37529081812}"/>
                </c:ext>
              </c:extLst>
            </c:dLbl>
            <c:dLbl>
              <c:idx val="34"/>
              <c:layout>
                <c:manualLayout>
                  <c:x val="-2.5727405698445401E-2"/>
                  <c:y val="-2.531624295403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3E52-43FD-9A2E-B37529081812}"/>
                </c:ext>
              </c:extLst>
            </c:dLbl>
            <c:dLbl>
              <c:idx val="35"/>
              <c:layout>
                <c:manualLayout>
                  <c:x val="-1.5008498912004639E-2"/>
                  <c:y val="-2.6398197106858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E52-43FD-9A2E-B37529081812}"/>
                </c:ext>
              </c:extLst>
            </c:dLbl>
            <c:dLbl>
              <c:idx val="36"/>
              <c:layout>
                <c:manualLayout>
                  <c:x val="-4.3176318603652064E-2"/>
                  <c:y val="1.28190940789365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E52-43FD-9A2E-B37529081812}"/>
                </c:ext>
              </c:extLst>
            </c:dLbl>
            <c:dLbl>
              <c:idx val="37"/>
              <c:layout>
                <c:manualLayout>
                  <c:x val="-2.2755048418081161E-3"/>
                  <c:y val="1.9119834552905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E52-43FD-9A2E-B37529081812}"/>
                </c:ext>
              </c:extLst>
            </c:dLbl>
            <c:dLbl>
              <c:idx val="38"/>
              <c:layout>
                <c:manualLayout>
                  <c:x val="-6.6098322654931888E-2"/>
                  <c:y val="5.2596024249567559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E52-43FD-9A2E-B37529081812}"/>
                </c:ext>
              </c:extLst>
            </c:dLbl>
            <c:dLbl>
              <c:idx val="39"/>
              <c:layout>
                <c:manualLayout>
                  <c:x val="-3.8941311778558842E-2"/>
                  <c:y val="-1.47689285318208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E52-43FD-9A2E-B37529081812}"/>
                </c:ext>
              </c:extLst>
            </c:dLbl>
            <c:dLbl>
              <c:idx val="40"/>
              <c:layout>
                <c:manualLayout>
                  <c:x val="-4.6704464461854237E-2"/>
                  <c:y val="-3.1222716878700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E52-43FD-9A2E-B37529081812}"/>
                </c:ext>
              </c:extLst>
            </c:dLbl>
            <c:dLbl>
              <c:idx val="41"/>
              <c:layout>
                <c:manualLayout>
                  <c:x val="-4.9308100607729874E-2"/>
                  <c:y val="-3.3548218115147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E52-43FD-9A2E-B37529081812}"/>
                </c:ext>
              </c:extLst>
            </c:dLbl>
            <c:dLbl>
              <c:idx val="42"/>
              <c:layout>
                <c:manualLayout>
                  <c:x val="-4.2378304788215547E-2"/>
                  <c:y val="-3.35484824960260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E52-43FD-9A2E-B37529081812}"/>
                </c:ext>
              </c:extLst>
            </c:dLbl>
            <c:dLbl>
              <c:idx val="43"/>
              <c:layout>
                <c:manualLayout>
                  <c:x val="-3.0147649530622028E-2"/>
                  <c:y val="-2.5945945945945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E52-43FD-9A2E-B37529081812}"/>
                </c:ext>
              </c:extLst>
            </c:dLbl>
            <c:dLbl>
              <c:idx val="44"/>
              <c:layout>
                <c:manualLayout>
                  <c:x val="-2.7869582336819243E-2"/>
                  <c:y val="-2.96069540164028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E52-43FD-9A2E-B37529081812}"/>
                </c:ext>
              </c:extLst>
            </c:dLbl>
            <c:dLbl>
              <c:idx val="46"/>
              <c:layout>
                <c:manualLayout>
                  <c:x val="-2.5804197013803782E-2"/>
                  <c:y val="1.5193862065449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E52-43FD-9A2E-B37529081812}"/>
                </c:ext>
              </c:extLst>
            </c:dLbl>
            <c:dLbl>
              <c:idx val="47"/>
              <c:layout>
                <c:manualLayout>
                  <c:x val="-9.2019100768748197E-3"/>
                  <c:y val="-2.39939222153233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E52-43FD-9A2E-B37529081812}"/>
                </c:ext>
              </c:extLst>
            </c:dLbl>
            <c:dLbl>
              <c:idx val="49"/>
              <c:layout>
                <c:manualLayout>
                  <c:x val="-3.1299308175291363E-2"/>
                  <c:y val="1.60329683029924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3E52-43FD-9A2E-B37529081812}"/>
                </c:ext>
              </c:extLst>
            </c:dLbl>
            <c:dLbl>
              <c:idx val="50"/>
              <c:layout>
                <c:manualLayout>
                  <c:x val="-3.0848413461456285E-2"/>
                  <c:y val="-1.6317560778714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3E52-43FD-9A2E-B37529081812}"/>
                </c:ext>
              </c:extLst>
            </c:dLbl>
            <c:dLbl>
              <c:idx val="51"/>
              <c:layout>
                <c:manualLayout>
                  <c:x val="-6.3487126542165475E-3"/>
                  <c:y val="1.9608768641240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3E52-43FD-9A2E-B37529081812}"/>
                </c:ext>
              </c:extLst>
            </c:dLbl>
            <c:dLbl>
              <c:idx val="52"/>
              <c:layout>
                <c:manualLayout>
                  <c:x val="-3.7926160724621349E-2"/>
                  <c:y val="-2.2264502329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3E52-43FD-9A2E-B37529081812}"/>
                </c:ext>
              </c:extLst>
            </c:dLbl>
            <c:dLbl>
              <c:idx val="53"/>
              <c:layout>
                <c:manualLayout>
                  <c:x val="-3.3133442230126223E-2"/>
                  <c:y val="-2.00606459624483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3E52-43FD-9A2E-B37529081812}"/>
                </c:ext>
              </c:extLst>
            </c:dLbl>
            <c:dLbl>
              <c:idx val="54"/>
              <c:layout>
                <c:manualLayout>
                  <c:x val="-9.7719852997879223E-3"/>
                  <c:y val="-1.56531067607024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3E52-43FD-9A2E-B37529081812}"/>
                </c:ext>
              </c:extLst>
            </c:dLbl>
            <c:dLbl>
              <c:idx val="55"/>
              <c:layout>
                <c:manualLayout>
                  <c:x val="-3.2575849158164413E-3"/>
                  <c:y val="1.29971995406260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3E52-43FD-9A2E-B37529081812}"/>
                </c:ext>
              </c:extLst>
            </c:dLbl>
            <c:dLbl>
              <c:idx val="56"/>
              <c:layout>
                <c:manualLayout>
                  <c:x val="-2.1962002622619606E-2"/>
                  <c:y val="-2.00606459624483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3E52-43FD-9A2E-B37529081812}"/>
                </c:ext>
              </c:extLst>
            </c:dLbl>
            <c:dLbl>
              <c:idx val="57"/>
              <c:layout>
                <c:manualLayout>
                  <c:x val="-2.5391715101019351E-2"/>
                  <c:y val="-2.00606459624483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3E52-43FD-9A2E-B37529081812}"/>
                </c:ext>
              </c:extLst>
            </c:dLbl>
            <c:dLbl>
              <c:idx val="58"/>
              <c:layout>
                <c:manualLayout>
                  <c:x val="-8.176546687836291E-8"/>
                  <c:y val="-2.00606459624483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3E52-43FD-9A2E-B3752908181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s-C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'9. Cobertura_Meses'!$A$71:$A$85</c:f>
              <c:numCache>
                <c:formatCode>mmm\-yy</c:formatCode>
                <c:ptCount val="15"/>
                <c:pt idx="0">
                  <c:v>42705</c:v>
                </c:pt>
                <c:pt idx="1">
                  <c:v>42736</c:v>
                </c:pt>
                <c:pt idx="2">
                  <c:v>42767</c:v>
                </c:pt>
                <c:pt idx="3">
                  <c:v>42795</c:v>
                </c:pt>
                <c:pt idx="4">
                  <c:v>42826</c:v>
                </c:pt>
                <c:pt idx="5">
                  <c:v>42856</c:v>
                </c:pt>
                <c:pt idx="6">
                  <c:v>42887</c:v>
                </c:pt>
                <c:pt idx="7">
                  <c:v>42917</c:v>
                </c:pt>
                <c:pt idx="8">
                  <c:v>42948</c:v>
                </c:pt>
                <c:pt idx="9">
                  <c:v>42979</c:v>
                </c:pt>
                <c:pt idx="10">
                  <c:v>43009</c:v>
                </c:pt>
                <c:pt idx="11">
                  <c:v>43040</c:v>
                </c:pt>
                <c:pt idx="12">
                  <c:v>43070</c:v>
                </c:pt>
                <c:pt idx="13">
                  <c:v>43101</c:v>
                </c:pt>
                <c:pt idx="14">
                  <c:v>43132</c:v>
                </c:pt>
              </c:numCache>
            </c:numRef>
          </c:cat>
          <c:val>
            <c:numRef>
              <c:f>'9. Cobertura_Meses'!$E$71:$E$85</c:f>
              <c:numCache>
                <c:formatCode>_(* #,##0.00_);_(* \(#,##0.00\);_(* "-"??_);_(@_)</c:formatCode>
                <c:ptCount val="15"/>
                <c:pt idx="0">
                  <c:v>92.618201132786837</c:v>
                </c:pt>
                <c:pt idx="1">
                  <c:v>90.643037066630285</c:v>
                </c:pt>
                <c:pt idx="2">
                  <c:v>90.110565091988377</c:v>
                </c:pt>
                <c:pt idx="3">
                  <c:v>91.069462241562917</c:v>
                </c:pt>
                <c:pt idx="4">
                  <c:v>90.677272052305725</c:v>
                </c:pt>
                <c:pt idx="5">
                  <c:v>90.094823652020125</c:v>
                </c:pt>
                <c:pt idx="6">
                  <c:v>90.787371403322908</c:v>
                </c:pt>
                <c:pt idx="7">
                  <c:v>91.3273436221764</c:v>
                </c:pt>
                <c:pt idx="8">
                  <c:v>92.514983098744054</c:v>
                </c:pt>
                <c:pt idx="9">
                  <c:v>93.313517163915733</c:v>
                </c:pt>
                <c:pt idx="10">
                  <c:v>93.672924027667435</c:v>
                </c:pt>
                <c:pt idx="11">
                  <c:v>93.896993823488401</c:v>
                </c:pt>
                <c:pt idx="12">
                  <c:v>94.1</c:v>
                </c:pt>
                <c:pt idx="13">
                  <c:v>92.803828409079017</c:v>
                </c:pt>
                <c:pt idx="14">
                  <c:v>92.828727415659458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33-3E52-43FD-9A2E-B37529081812}"/>
            </c:ext>
          </c:extLst>
        </c:ser>
        <c:ser>
          <c:idx val="1"/>
          <c:order val="1"/>
          <c:dLbls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'9. Cobertura_Meses'!$A$71:$A$85</c:f>
              <c:numCache>
                <c:formatCode>mmm\-yy</c:formatCode>
                <c:ptCount val="15"/>
                <c:pt idx="0">
                  <c:v>42705</c:v>
                </c:pt>
                <c:pt idx="1">
                  <c:v>42736</c:v>
                </c:pt>
                <c:pt idx="2">
                  <c:v>42767</c:v>
                </c:pt>
                <c:pt idx="3">
                  <c:v>42795</c:v>
                </c:pt>
                <c:pt idx="4">
                  <c:v>42826</c:v>
                </c:pt>
                <c:pt idx="5">
                  <c:v>42856</c:v>
                </c:pt>
                <c:pt idx="6">
                  <c:v>42887</c:v>
                </c:pt>
                <c:pt idx="7">
                  <c:v>42917</c:v>
                </c:pt>
                <c:pt idx="8">
                  <c:v>42948</c:v>
                </c:pt>
                <c:pt idx="9">
                  <c:v>42979</c:v>
                </c:pt>
                <c:pt idx="10">
                  <c:v>43009</c:v>
                </c:pt>
                <c:pt idx="11">
                  <c:v>43040</c:v>
                </c:pt>
                <c:pt idx="12">
                  <c:v>43070</c:v>
                </c:pt>
                <c:pt idx="13">
                  <c:v>43101</c:v>
                </c:pt>
                <c:pt idx="14">
                  <c:v>43132</c:v>
                </c:pt>
              </c:numCache>
            </c:numRef>
          </c:cat>
          <c:val>
            <c:numRef>
              <c:f>'9. Cobertura_Meses'!$B$3</c:f>
              <c:numCache>
                <c:formatCode>#,##0</c:formatCode>
                <c:ptCount val="1"/>
                <c:pt idx="0">
                  <c:v>6221817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34-3E52-43FD-9A2E-B37529081812}"/>
            </c:ext>
          </c:extLst>
        </c:ser>
        <c:ser>
          <c:idx val="2"/>
          <c:order val="2"/>
          <c:dLbls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'9. Cobertura_Meses'!$A$71:$A$85</c:f>
              <c:numCache>
                <c:formatCode>mmm\-yy</c:formatCode>
                <c:ptCount val="15"/>
                <c:pt idx="0">
                  <c:v>42705</c:v>
                </c:pt>
                <c:pt idx="1">
                  <c:v>42736</c:v>
                </c:pt>
                <c:pt idx="2">
                  <c:v>42767</c:v>
                </c:pt>
                <c:pt idx="3">
                  <c:v>42795</c:v>
                </c:pt>
                <c:pt idx="4">
                  <c:v>42826</c:v>
                </c:pt>
                <c:pt idx="5">
                  <c:v>42856</c:v>
                </c:pt>
                <c:pt idx="6">
                  <c:v>42887</c:v>
                </c:pt>
                <c:pt idx="7">
                  <c:v>42917</c:v>
                </c:pt>
                <c:pt idx="8">
                  <c:v>42948</c:v>
                </c:pt>
                <c:pt idx="9">
                  <c:v>42979</c:v>
                </c:pt>
                <c:pt idx="10">
                  <c:v>43009</c:v>
                </c:pt>
                <c:pt idx="11">
                  <c:v>43040</c:v>
                </c:pt>
                <c:pt idx="12">
                  <c:v>43070</c:v>
                </c:pt>
                <c:pt idx="13">
                  <c:v>43101</c:v>
                </c:pt>
                <c:pt idx="14">
                  <c:v>43132</c:v>
                </c:pt>
              </c:numCache>
            </c:numRef>
          </c:cat>
          <c:val>
            <c:numRef>
              <c:f>'9. Cobertura_Meses'!$B$4</c:f>
              <c:numCache>
                <c:formatCode>#,##0</c:formatCode>
                <c:ptCount val="1"/>
                <c:pt idx="0">
                  <c:v>6299990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35-3E52-43FD-9A2E-B37529081812}"/>
            </c:ext>
          </c:extLst>
        </c:ser>
        <c:ser>
          <c:idx val="3"/>
          <c:order val="3"/>
          <c:tx>
            <c:strRef>
              <c:f>'9. Cobertura_Meses'!$U$23</c:f>
              <c:strCache>
                <c:ptCount val="1"/>
              </c:strCache>
            </c:strRef>
          </c:tx>
          <c:dLbls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'9. Cobertura_Meses'!$A$71:$A$85</c:f>
              <c:numCache>
                <c:formatCode>mmm\-yy</c:formatCode>
                <c:ptCount val="15"/>
                <c:pt idx="0">
                  <c:v>42705</c:v>
                </c:pt>
                <c:pt idx="1">
                  <c:v>42736</c:v>
                </c:pt>
                <c:pt idx="2">
                  <c:v>42767</c:v>
                </c:pt>
                <c:pt idx="3">
                  <c:v>42795</c:v>
                </c:pt>
                <c:pt idx="4">
                  <c:v>42826</c:v>
                </c:pt>
                <c:pt idx="5">
                  <c:v>42856</c:v>
                </c:pt>
                <c:pt idx="6">
                  <c:v>42887</c:v>
                </c:pt>
                <c:pt idx="7">
                  <c:v>42917</c:v>
                </c:pt>
                <c:pt idx="8">
                  <c:v>42948</c:v>
                </c:pt>
                <c:pt idx="9">
                  <c:v>42979</c:v>
                </c:pt>
                <c:pt idx="10">
                  <c:v>43009</c:v>
                </c:pt>
                <c:pt idx="11">
                  <c:v>43040</c:v>
                </c:pt>
                <c:pt idx="12">
                  <c:v>43070</c:v>
                </c:pt>
                <c:pt idx="13">
                  <c:v>43101</c:v>
                </c:pt>
                <c:pt idx="14">
                  <c:v>43132</c:v>
                </c:pt>
              </c:numCache>
            </c:numRef>
          </c:cat>
          <c:val>
            <c:numRef>
              <c:f>'9. Cobertura_Meses'!$U$24</c:f>
              <c:numCache>
                <c:formatCode>General</c:formatCode>
                <c:ptCount val="1"/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36-3E52-43FD-9A2E-B37529081812}"/>
            </c:ext>
          </c:extLst>
        </c:ser>
        <c:ser>
          <c:idx val="4"/>
          <c:order val="4"/>
          <c:tx>
            <c:strRef>
              <c:f>'9. Cobertura_Meses'!$V$23</c:f>
              <c:strCache>
                <c:ptCount val="1"/>
              </c:strCache>
            </c:strRef>
          </c:tx>
          <c:dLbls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'9. Cobertura_Meses'!$A$71:$A$85</c:f>
              <c:numCache>
                <c:formatCode>mmm\-yy</c:formatCode>
                <c:ptCount val="15"/>
                <c:pt idx="0">
                  <c:v>42705</c:v>
                </c:pt>
                <c:pt idx="1">
                  <c:v>42736</c:v>
                </c:pt>
                <c:pt idx="2">
                  <c:v>42767</c:v>
                </c:pt>
                <c:pt idx="3">
                  <c:v>42795</c:v>
                </c:pt>
                <c:pt idx="4">
                  <c:v>42826</c:v>
                </c:pt>
                <c:pt idx="5">
                  <c:v>42856</c:v>
                </c:pt>
                <c:pt idx="6">
                  <c:v>42887</c:v>
                </c:pt>
                <c:pt idx="7">
                  <c:v>42917</c:v>
                </c:pt>
                <c:pt idx="8">
                  <c:v>42948</c:v>
                </c:pt>
                <c:pt idx="9">
                  <c:v>42979</c:v>
                </c:pt>
                <c:pt idx="10">
                  <c:v>43009</c:v>
                </c:pt>
                <c:pt idx="11">
                  <c:v>43040</c:v>
                </c:pt>
                <c:pt idx="12">
                  <c:v>43070</c:v>
                </c:pt>
                <c:pt idx="13">
                  <c:v>43101</c:v>
                </c:pt>
                <c:pt idx="14">
                  <c:v>43132</c:v>
                </c:pt>
              </c:numCache>
            </c:numRef>
          </c:cat>
          <c:val>
            <c:numRef>
              <c:f>'9. Cobertura_Meses'!$V$24</c:f>
              <c:numCache>
                <c:formatCode>General</c:formatCode>
                <c:ptCount val="1"/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37-3E52-43FD-9A2E-B37529081812}"/>
            </c:ext>
          </c:extLst>
        </c:ser>
        <c:ser>
          <c:idx val="5"/>
          <c:order val="5"/>
          <c:dLbls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'9. Cobertura_Meses'!$A$71:$A$85</c:f>
              <c:numCache>
                <c:formatCode>mmm\-yy</c:formatCode>
                <c:ptCount val="15"/>
                <c:pt idx="0">
                  <c:v>42705</c:v>
                </c:pt>
                <c:pt idx="1">
                  <c:v>42736</c:v>
                </c:pt>
                <c:pt idx="2">
                  <c:v>42767</c:v>
                </c:pt>
                <c:pt idx="3">
                  <c:v>42795</c:v>
                </c:pt>
                <c:pt idx="4">
                  <c:v>42826</c:v>
                </c:pt>
                <c:pt idx="5">
                  <c:v>42856</c:v>
                </c:pt>
                <c:pt idx="6">
                  <c:v>42887</c:v>
                </c:pt>
                <c:pt idx="7">
                  <c:v>42917</c:v>
                </c:pt>
                <c:pt idx="8">
                  <c:v>42948</c:v>
                </c:pt>
                <c:pt idx="9">
                  <c:v>42979</c:v>
                </c:pt>
                <c:pt idx="10">
                  <c:v>43009</c:v>
                </c:pt>
                <c:pt idx="11">
                  <c:v>43040</c:v>
                </c:pt>
                <c:pt idx="12">
                  <c:v>43070</c:v>
                </c:pt>
                <c:pt idx="13">
                  <c:v>43101</c:v>
                </c:pt>
                <c:pt idx="14">
                  <c:v>43132</c:v>
                </c:pt>
              </c:numCache>
            </c:numRef>
          </c:cat>
          <c:val>
            <c:numRef>
              <c:f>'9. Cobertura_Meses'!$X$15</c:f>
              <c:numCache>
                <c:formatCode>#,##0</c:formatCode>
                <c:ptCount val="1"/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38-3E52-43FD-9A2E-B37529081812}"/>
            </c:ext>
          </c:extLst>
        </c:ser>
        <c:ser>
          <c:idx val="6"/>
          <c:order val="6"/>
          <c:dLbls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'9. Cobertura_Meses'!$A$71:$A$85</c:f>
              <c:numCache>
                <c:formatCode>mmm\-yy</c:formatCode>
                <c:ptCount val="15"/>
                <c:pt idx="0">
                  <c:v>42705</c:v>
                </c:pt>
                <c:pt idx="1">
                  <c:v>42736</c:v>
                </c:pt>
                <c:pt idx="2">
                  <c:v>42767</c:v>
                </c:pt>
                <c:pt idx="3">
                  <c:v>42795</c:v>
                </c:pt>
                <c:pt idx="4">
                  <c:v>42826</c:v>
                </c:pt>
                <c:pt idx="5">
                  <c:v>42856</c:v>
                </c:pt>
                <c:pt idx="6">
                  <c:v>42887</c:v>
                </c:pt>
                <c:pt idx="7">
                  <c:v>42917</c:v>
                </c:pt>
                <c:pt idx="8">
                  <c:v>42948</c:v>
                </c:pt>
                <c:pt idx="9">
                  <c:v>42979</c:v>
                </c:pt>
                <c:pt idx="10">
                  <c:v>43009</c:v>
                </c:pt>
                <c:pt idx="11">
                  <c:v>43040</c:v>
                </c:pt>
                <c:pt idx="12">
                  <c:v>43070</c:v>
                </c:pt>
                <c:pt idx="13">
                  <c:v>43101</c:v>
                </c:pt>
                <c:pt idx="14">
                  <c:v>43132</c:v>
                </c:pt>
              </c:numCache>
            </c:numRef>
          </c:cat>
          <c:val>
            <c:numRef>
              <c:f>'9. Cobertura_Meses'!$X$15</c:f>
              <c:numCache>
                <c:formatCode>#,##0</c:formatCode>
                <c:ptCount val="1"/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39-3E52-43FD-9A2E-B37529081812}"/>
            </c:ext>
          </c:extLst>
        </c:ser>
        <c:ser>
          <c:idx val="7"/>
          <c:order val="7"/>
          <c:dLbls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'9. Cobertura_Meses'!$A$71:$A$85</c:f>
              <c:numCache>
                <c:formatCode>mmm\-yy</c:formatCode>
                <c:ptCount val="15"/>
                <c:pt idx="0">
                  <c:v>42705</c:v>
                </c:pt>
                <c:pt idx="1">
                  <c:v>42736</c:v>
                </c:pt>
                <c:pt idx="2">
                  <c:v>42767</c:v>
                </c:pt>
                <c:pt idx="3">
                  <c:v>42795</c:v>
                </c:pt>
                <c:pt idx="4">
                  <c:v>42826</c:v>
                </c:pt>
                <c:pt idx="5">
                  <c:v>42856</c:v>
                </c:pt>
                <c:pt idx="6">
                  <c:v>42887</c:v>
                </c:pt>
                <c:pt idx="7">
                  <c:v>42917</c:v>
                </c:pt>
                <c:pt idx="8">
                  <c:v>42948</c:v>
                </c:pt>
                <c:pt idx="9">
                  <c:v>42979</c:v>
                </c:pt>
                <c:pt idx="10">
                  <c:v>43009</c:v>
                </c:pt>
                <c:pt idx="11">
                  <c:v>43040</c:v>
                </c:pt>
                <c:pt idx="12">
                  <c:v>43070</c:v>
                </c:pt>
                <c:pt idx="13">
                  <c:v>43101</c:v>
                </c:pt>
                <c:pt idx="14">
                  <c:v>43132</c:v>
                </c:pt>
              </c:numCache>
            </c:numRef>
          </c:cat>
          <c:val>
            <c:numRef>
              <c:f>'9. Cobertura_Meses'!$X$15</c:f>
              <c:numCache>
                <c:formatCode>#,##0</c:formatCode>
                <c:ptCount val="1"/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3A-3E52-43FD-9A2E-B37529081812}"/>
            </c:ext>
          </c:extLst>
        </c:ser>
        <c:ser>
          <c:idx val="8"/>
          <c:order val="8"/>
          <c:dLbls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'9. Cobertura_Meses'!$A$71:$A$85</c:f>
              <c:numCache>
                <c:formatCode>mmm\-yy</c:formatCode>
                <c:ptCount val="15"/>
                <c:pt idx="0">
                  <c:v>42705</c:v>
                </c:pt>
                <c:pt idx="1">
                  <c:v>42736</c:v>
                </c:pt>
                <c:pt idx="2">
                  <c:v>42767</c:v>
                </c:pt>
                <c:pt idx="3">
                  <c:v>42795</c:v>
                </c:pt>
                <c:pt idx="4">
                  <c:v>42826</c:v>
                </c:pt>
                <c:pt idx="5">
                  <c:v>42856</c:v>
                </c:pt>
                <c:pt idx="6">
                  <c:v>42887</c:v>
                </c:pt>
                <c:pt idx="7">
                  <c:v>42917</c:v>
                </c:pt>
                <c:pt idx="8">
                  <c:v>42948</c:v>
                </c:pt>
                <c:pt idx="9">
                  <c:v>42979</c:v>
                </c:pt>
                <c:pt idx="10">
                  <c:v>43009</c:v>
                </c:pt>
                <c:pt idx="11">
                  <c:v>43040</c:v>
                </c:pt>
                <c:pt idx="12">
                  <c:v>43070</c:v>
                </c:pt>
                <c:pt idx="13">
                  <c:v>43101</c:v>
                </c:pt>
                <c:pt idx="14">
                  <c:v>43132</c:v>
                </c:pt>
              </c:numCache>
            </c:numRef>
          </c:cat>
          <c:val>
            <c:numRef>
              <c:f>'9. Cobertura_Meses'!$X$15</c:f>
              <c:numCache>
                <c:formatCode>#,##0</c:formatCode>
                <c:ptCount val="1"/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3B-3E52-43FD-9A2E-B37529081812}"/>
            </c:ext>
          </c:extLst>
        </c:ser>
        <c:ser>
          <c:idx val="9"/>
          <c:order val="9"/>
          <c:dLbls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'9. Cobertura_Meses'!$A$71:$A$85</c:f>
              <c:numCache>
                <c:formatCode>mmm\-yy</c:formatCode>
                <c:ptCount val="15"/>
                <c:pt idx="0">
                  <c:v>42705</c:v>
                </c:pt>
                <c:pt idx="1">
                  <c:v>42736</c:v>
                </c:pt>
                <c:pt idx="2">
                  <c:v>42767</c:v>
                </c:pt>
                <c:pt idx="3">
                  <c:v>42795</c:v>
                </c:pt>
                <c:pt idx="4">
                  <c:v>42826</c:v>
                </c:pt>
                <c:pt idx="5">
                  <c:v>42856</c:v>
                </c:pt>
                <c:pt idx="6">
                  <c:v>42887</c:v>
                </c:pt>
                <c:pt idx="7">
                  <c:v>42917</c:v>
                </c:pt>
                <c:pt idx="8">
                  <c:v>42948</c:v>
                </c:pt>
                <c:pt idx="9">
                  <c:v>42979</c:v>
                </c:pt>
                <c:pt idx="10">
                  <c:v>43009</c:v>
                </c:pt>
                <c:pt idx="11">
                  <c:v>43040</c:v>
                </c:pt>
                <c:pt idx="12">
                  <c:v>43070</c:v>
                </c:pt>
                <c:pt idx="13">
                  <c:v>43101</c:v>
                </c:pt>
                <c:pt idx="14">
                  <c:v>43132</c:v>
                </c:pt>
              </c:numCache>
            </c:numRef>
          </c:cat>
          <c:val>
            <c:numRef>
              <c:f>'9. Cobertura_Meses'!$X$15</c:f>
              <c:numCache>
                <c:formatCode>#,##0</c:formatCode>
                <c:ptCount val="1"/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3C-3E52-43FD-9A2E-B37529081812}"/>
            </c:ext>
          </c:extLst>
        </c:ser>
        <c:ser>
          <c:idx val="10"/>
          <c:order val="10"/>
          <c:dLbls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'9. Cobertura_Meses'!$A$71:$A$85</c:f>
              <c:numCache>
                <c:formatCode>mmm\-yy</c:formatCode>
                <c:ptCount val="15"/>
                <c:pt idx="0">
                  <c:v>42705</c:v>
                </c:pt>
                <c:pt idx="1">
                  <c:v>42736</c:v>
                </c:pt>
                <c:pt idx="2">
                  <c:v>42767</c:v>
                </c:pt>
                <c:pt idx="3">
                  <c:v>42795</c:v>
                </c:pt>
                <c:pt idx="4">
                  <c:v>42826</c:v>
                </c:pt>
                <c:pt idx="5">
                  <c:v>42856</c:v>
                </c:pt>
                <c:pt idx="6">
                  <c:v>42887</c:v>
                </c:pt>
                <c:pt idx="7">
                  <c:v>42917</c:v>
                </c:pt>
                <c:pt idx="8">
                  <c:v>42948</c:v>
                </c:pt>
                <c:pt idx="9">
                  <c:v>42979</c:v>
                </c:pt>
                <c:pt idx="10">
                  <c:v>43009</c:v>
                </c:pt>
                <c:pt idx="11">
                  <c:v>43040</c:v>
                </c:pt>
                <c:pt idx="12">
                  <c:v>43070</c:v>
                </c:pt>
                <c:pt idx="13">
                  <c:v>43101</c:v>
                </c:pt>
                <c:pt idx="14">
                  <c:v>43132</c:v>
                </c:pt>
              </c:numCache>
            </c:numRef>
          </c:cat>
          <c:val>
            <c:numRef>
              <c:f>'9. Cobertura_Meses'!$X$15</c:f>
              <c:numCache>
                <c:formatCode>#,##0</c:formatCode>
                <c:ptCount val="1"/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3D-3E52-43FD-9A2E-B37529081812}"/>
            </c:ext>
          </c:extLst>
        </c:ser>
        <c:ser>
          <c:idx val="11"/>
          <c:order val="11"/>
          <c:dLbls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'9. Cobertura_Meses'!$A$71:$A$85</c:f>
              <c:numCache>
                <c:formatCode>mmm\-yy</c:formatCode>
                <c:ptCount val="15"/>
                <c:pt idx="0">
                  <c:v>42705</c:v>
                </c:pt>
                <c:pt idx="1">
                  <c:v>42736</c:v>
                </c:pt>
                <c:pt idx="2">
                  <c:v>42767</c:v>
                </c:pt>
                <c:pt idx="3">
                  <c:v>42795</c:v>
                </c:pt>
                <c:pt idx="4">
                  <c:v>42826</c:v>
                </c:pt>
                <c:pt idx="5">
                  <c:v>42856</c:v>
                </c:pt>
                <c:pt idx="6">
                  <c:v>42887</c:v>
                </c:pt>
                <c:pt idx="7">
                  <c:v>42917</c:v>
                </c:pt>
                <c:pt idx="8">
                  <c:v>42948</c:v>
                </c:pt>
                <c:pt idx="9">
                  <c:v>42979</c:v>
                </c:pt>
                <c:pt idx="10">
                  <c:v>43009</c:v>
                </c:pt>
                <c:pt idx="11">
                  <c:v>43040</c:v>
                </c:pt>
                <c:pt idx="12">
                  <c:v>43070</c:v>
                </c:pt>
                <c:pt idx="13">
                  <c:v>43101</c:v>
                </c:pt>
                <c:pt idx="14">
                  <c:v>43132</c:v>
                </c:pt>
              </c:numCache>
            </c:numRef>
          </c:cat>
          <c:val>
            <c:numRef>
              <c:f>'9. Cobertura_Meses'!$X$15</c:f>
              <c:numCache>
                <c:formatCode>#,##0</c:formatCode>
                <c:ptCount val="1"/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3E-3E52-43FD-9A2E-B37529081812}"/>
            </c:ext>
          </c:extLst>
        </c:ser>
        <c:ser>
          <c:idx val="12"/>
          <c:order val="12"/>
          <c:dLbls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'9. Cobertura_Meses'!$A$71:$A$85</c:f>
              <c:numCache>
                <c:formatCode>mmm\-yy</c:formatCode>
                <c:ptCount val="15"/>
                <c:pt idx="0">
                  <c:v>42705</c:v>
                </c:pt>
                <c:pt idx="1">
                  <c:v>42736</c:v>
                </c:pt>
                <c:pt idx="2">
                  <c:v>42767</c:v>
                </c:pt>
                <c:pt idx="3">
                  <c:v>42795</c:v>
                </c:pt>
                <c:pt idx="4">
                  <c:v>42826</c:v>
                </c:pt>
                <c:pt idx="5">
                  <c:v>42856</c:v>
                </c:pt>
                <c:pt idx="6">
                  <c:v>42887</c:v>
                </c:pt>
                <c:pt idx="7">
                  <c:v>42917</c:v>
                </c:pt>
                <c:pt idx="8">
                  <c:v>42948</c:v>
                </c:pt>
                <c:pt idx="9">
                  <c:v>42979</c:v>
                </c:pt>
                <c:pt idx="10">
                  <c:v>43009</c:v>
                </c:pt>
                <c:pt idx="11">
                  <c:v>43040</c:v>
                </c:pt>
                <c:pt idx="12">
                  <c:v>43070</c:v>
                </c:pt>
                <c:pt idx="13">
                  <c:v>43101</c:v>
                </c:pt>
                <c:pt idx="14">
                  <c:v>43132</c:v>
                </c:pt>
              </c:numCache>
            </c:numRef>
          </c:cat>
          <c:val>
            <c:numRef>
              <c:f>'9. Cobertura_Meses'!$W$4</c:f>
              <c:numCache>
                <c:formatCode>#,##0</c:formatCode>
                <c:ptCount val="1"/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3F-3E52-43FD-9A2E-B37529081812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68015616"/>
        <c:axId val="246366208"/>
      </c:lineChart>
      <c:dateAx>
        <c:axId val="268015616"/>
        <c:scaling>
          <c:orientation val="minMax"/>
        </c:scaling>
        <c:delete val="0"/>
        <c:axPos val="b"/>
        <c:numFmt formatCode="mmm\-yy" sourceLinked="1"/>
        <c:majorTickMark val="none"/>
        <c:minorTickMark val="none"/>
        <c:tickLblPos val="nextTo"/>
        <c:txPr>
          <a:bodyPr/>
          <a:lstStyle/>
          <a:p>
            <a:pPr>
              <a:defRPr sz="800" b="1"/>
            </a:pPr>
            <a:endParaRPr lang="es-CO"/>
          </a:p>
        </c:txPr>
        <c:crossAx val="246366208"/>
        <c:crosses val="autoZero"/>
        <c:auto val="1"/>
        <c:lblOffset val="100"/>
        <c:baseTimeUnit val="months"/>
      </c:dateAx>
      <c:valAx>
        <c:axId val="246366208"/>
        <c:scaling>
          <c:orientation val="minMax"/>
          <c:max val="96"/>
          <c:min val="85"/>
        </c:scaling>
        <c:delete val="0"/>
        <c:axPos val="l"/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b="1"/>
            </a:pPr>
            <a:endParaRPr lang="es-CO"/>
          </a:p>
        </c:txPr>
        <c:crossAx val="268015616"/>
        <c:crosses val="autoZero"/>
        <c:crossBetween val="between"/>
        <c:majorUnit val="1"/>
        <c:minorUnit val="0.2"/>
      </c:valAx>
      <c:spPr>
        <a:noFill/>
      </c:spPr>
    </c:plotArea>
    <c:plotVisOnly val="1"/>
    <c:dispBlanksAs val="gap"/>
    <c:showDLblsOverMax val="0"/>
  </c:chart>
  <c:spPr>
    <a:solidFill>
      <a:schemeClr val="bg1"/>
    </a:solidFill>
  </c:spPr>
  <c:printSettings>
    <c:headerFooter/>
    <c:pageMargins b="0.75" l="0.7" r="0.7" t="0.75" header="0.3" footer="0.3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s-CO" sz="1400"/>
              <a:t>Tendencia del % de cobertura al SSSS en Antioquia</a:t>
            </a:r>
          </a:p>
          <a:p>
            <a:pPr>
              <a:defRPr sz="1400"/>
            </a:pPr>
            <a:r>
              <a:rPr lang="es-CO" sz="1400"/>
              <a:t>2013-2018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0.11428571428571428"/>
          <c:y val="3.1066858235564085E-2"/>
          <c:w val="0.87927344133529706"/>
          <c:h val="0.73147114028955218"/>
        </c:manualLayout>
      </c:layout>
      <c:lineChart>
        <c:grouping val="standard"/>
        <c:varyColors val="0"/>
        <c:ser>
          <c:idx val="0"/>
          <c:order val="0"/>
          <c:tx>
            <c:strRef>
              <c:f>'9. Cobertura_Meses'!$H$31</c:f>
              <c:strCache>
                <c:ptCount val="1"/>
                <c:pt idx="0">
                  <c:v>2013</c:v>
                </c:pt>
              </c:strCache>
            </c:strRef>
          </c:tx>
          <c:marker>
            <c:symbol val="square"/>
            <c:size val="7"/>
          </c:marker>
          <c:cat>
            <c:strRef>
              <c:f>'9. Cobertura_Meses'!$G$32:$G$43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'9. Cobertura_Meses'!$H$32:$H$43</c:f>
              <c:numCache>
                <c:formatCode>0.00</c:formatCode>
                <c:ptCount val="12"/>
                <c:pt idx="0">
                  <c:v>86.425073690593152</c:v>
                </c:pt>
                <c:pt idx="1">
                  <c:v>87.024423848291818</c:v>
                </c:pt>
                <c:pt idx="2">
                  <c:v>87.840091809669545</c:v>
                </c:pt>
                <c:pt idx="3">
                  <c:v>87.820567969155505</c:v>
                </c:pt>
                <c:pt idx="4">
                  <c:v>89.112268432172115</c:v>
                </c:pt>
                <c:pt idx="5">
                  <c:v>89.473649958174533</c:v>
                </c:pt>
                <c:pt idx="6">
                  <c:v>89.550253254370247</c:v>
                </c:pt>
                <c:pt idx="7">
                  <c:v>89.857142630385127</c:v>
                </c:pt>
                <c:pt idx="8">
                  <c:v>88.974538054822304</c:v>
                </c:pt>
                <c:pt idx="9">
                  <c:v>89.485602358098987</c:v>
                </c:pt>
                <c:pt idx="10">
                  <c:v>89.704872547416741</c:v>
                </c:pt>
                <c:pt idx="11">
                  <c:v>89.857396599042218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34E3-463C-8A60-9DB52BB4C38D}"/>
            </c:ext>
          </c:extLst>
        </c:ser>
        <c:ser>
          <c:idx val="1"/>
          <c:order val="1"/>
          <c:tx>
            <c:strRef>
              <c:f>'9. Cobertura_Meses'!$I$31</c:f>
              <c:strCache>
                <c:ptCount val="1"/>
                <c:pt idx="0">
                  <c:v>2014</c:v>
                </c:pt>
              </c:strCache>
            </c:strRef>
          </c:tx>
          <c:cat>
            <c:strRef>
              <c:f>'9. Cobertura_Meses'!$G$32:$G$43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'9. Cobertura_Meses'!$I$32:$I$43</c:f>
              <c:numCache>
                <c:formatCode>0.00</c:formatCode>
                <c:ptCount val="12"/>
                <c:pt idx="0">
                  <c:v>87.813626309395914</c:v>
                </c:pt>
                <c:pt idx="1">
                  <c:v>88.112099279224694</c:v>
                </c:pt>
                <c:pt idx="2">
                  <c:v>88.319652211650677</c:v>
                </c:pt>
                <c:pt idx="3">
                  <c:v>88.896576615222131</c:v>
                </c:pt>
                <c:pt idx="4">
                  <c:v>89.131096691006078</c:v>
                </c:pt>
                <c:pt idx="5">
                  <c:v>89.487298161906963</c:v>
                </c:pt>
                <c:pt idx="6">
                  <c:v>90.265033712064906</c:v>
                </c:pt>
                <c:pt idx="7">
                  <c:v>90.935229938797121</c:v>
                </c:pt>
                <c:pt idx="8">
                  <c:v>91.425498876473554</c:v>
                </c:pt>
                <c:pt idx="9">
                  <c:v>91.685104667009085</c:v>
                </c:pt>
                <c:pt idx="10">
                  <c:v>92.034627066357359</c:v>
                </c:pt>
                <c:pt idx="11">
                  <c:v>92.054413423867672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34E3-463C-8A60-9DB52BB4C38D}"/>
            </c:ext>
          </c:extLst>
        </c:ser>
        <c:ser>
          <c:idx val="2"/>
          <c:order val="2"/>
          <c:tx>
            <c:strRef>
              <c:f>'9. Cobertura_Meses'!$J$31</c:f>
              <c:strCache>
                <c:ptCount val="1"/>
                <c:pt idx="0">
                  <c:v>2015</c:v>
                </c:pt>
              </c:strCache>
            </c:strRef>
          </c:tx>
          <c:marker>
            <c:symbol val="square"/>
            <c:size val="7"/>
          </c:marker>
          <c:cat>
            <c:strRef>
              <c:f>'9. Cobertura_Meses'!$G$32:$G$43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'9. Cobertura_Meses'!$J$32:$J$43</c:f>
              <c:numCache>
                <c:formatCode>0.00</c:formatCode>
                <c:ptCount val="12"/>
                <c:pt idx="0">
                  <c:v>90.225406227313826</c:v>
                </c:pt>
                <c:pt idx="1">
                  <c:v>90.630096282715527</c:v>
                </c:pt>
                <c:pt idx="2">
                  <c:v>90.630096282715527</c:v>
                </c:pt>
                <c:pt idx="3">
                  <c:v>90.829436492950535</c:v>
                </c:pt>
                <c:pt idx="4">
                  <c:v>91.102673528595872</c:v>
                </c:pt>
                <c:pt idx="5">
                  <c:v>91.608443165349058</c:v>
                </c:pt>
                <c:pt idx="6">
                  <c:v>91.951240176454036</c:v>
                </c:pt>
                <c:pt idx="7">
                  <c:v>92.078216947511265</c:v>
                </c:pt>
                <c:pt idx="8">
                  <c:v>92.414833947436449</c:v>
                </c:pt>
                <c:pt idx="9">
                  <c:v>92.605004817775637</c:v>
                </c:pt>
                <c:pt idx="10">
                  <c:v>92.361026030547848</c:v>
                </c:pt>
                <c:pt idx="11">
                  <c:v>92.707865605356872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34E3-463C-8A60-9DB52BB4C38D}"/>
            </c:ext>
          </c:extLst>
        </c:ser>
        <c:ser>
          <c:idx val="3"/>
          <c:order val="3"/>
          <c:tx>
            <c:strRef>
              <c:f>'9. Cobertura_Meses'!$K$31</c:f>
              <c:strCache>
                <c:ptCount val="1"/>
                <c:pt idx="0">
                  <c:v>2016</c:v>
                </c:pt>
              </c:strCache>
            </c:strRef>
          </c:tx>
          <c:marker>
            <c:symbol val="square"/>
            <c:size val="7"/>
          </c:marker>
          <c:cat>
            <c:strRef>
              <c:f>'9. Cobertura_Meses'!$G$32:$G$43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'9. Cobertura_Meses'!$K$32:$K$43</c:f>
              <c:numCache>
                <c:formatCode>0.00</c:formatCode>
                <c:ptCount val="12"/>
                <c:pt idx="0">
                  <c:v>90.935318094948371</c:v>
                </c:pt>
                <c:pt idx="1">
                  <c:v>90.272059511019151</c:v>
                </c:pt>
                <c:pt idx="2">
                  <c:v>90.480327266533919</c:v>
                </c:pt>
                <c:pt idx="3">
                  <c:v>90.704433165102174</c:v>
                </c:pt>
                <c:pt idx="4">
                  <c:v>91.084074219221634</c:v>
                </c:pt>
                <c:pt idx="5">
                  <c:v>91.705281385652356</c:v>
                </c:pt>
                <c:pt idx="6">
                  <c:v>91.749444555557986</c:v>
                </c:pt>
                <c:pt idx="7">
                  <c:v>91.552806740836118</c:v>
                </c:pt>
                <c:pt idx="8">
                  <c:v>92.174702522182201</c:v>
                </c:pt>
                <c:pt idx="9">
                  <c:v>92.68130886414194</c:v>
                </c:pt>
                <c:pt idx="10">
                  <c:v>92.536592614038824</c:v>
                </c:pt>
                <c:pt idx="11">
                  <c:v>92.618201132786837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34E3-463C-8A60-9DB52BB4C38D}"/>
            </c:ext>
          </c:extLst>
        </c:ser>
        <c:ser>
          <c:idx val="4"/>
          <c:order val="4"/>
          <c:tx>
            <c:strRef>
              <c:f>'9. Cobertura_Meses'!$L$31</c:f>
              <c:strCache>
                <c:ptCount val="1"/>
                <c:pt idx="0">
                  <c:v>2017</c:v>
                </c:pt>
              </c:strCache>
            </c:strRef>
          </c:tx>
          <c:marker>
            <c:symbol val="square"/>
            <c:size val="7"/>
          </c:marker>
          <c:cat>
            <c:strRef>
              <c:f>'9. Cobertura_Meses'!$G$32:$G$43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'9. Cobertura_Meses'!$L$32:$L$43</c:f>
              <c:numCache>
                <c:formatCode>0.00</c:formatCode>
                <c:ptCount val="12"/>
                <c:pt idx="0">
                  <c:v>90.643037066630285</c:v>
                </c:pt>
                <c:pt idx="1">
                  <c:v>90.110565091988377</c:v>
                </c:pt>
                <c:pt idx="2">
                  <c:v>91.069462241562917</c:v>
                </c:pt>
                <c:pt idx="3">
                  <c:v>90.677272052305725</c:v>
                </c:pt>
                <c:pt idx="4">
                  <c:v>90.094823652020125</c:v>
                </c:pt>
                <c:pt idx="5">
                  <c:v>90.787371403322908</c:v>
                </c:pt>
                <c:pt idx="6">
                  <c:v>91.3273436221764</c:v>
                </c:pt>
                <c:pt idx="7">
                  <c:v>92.514983098744054</c:v>
                </c:pt>
                <c:pt idx="8">
                  <c:v>93.313517163915733</c:v>
                </c:pt>
                <c:pt idx="9">
                  <c:v>93.672924027667435</c:v>
                </c:pt>
                <c:pt idx="10">
                  <c:v>93.896993823488401</c:v>
                </c:pt>
                <c:pt idx="11">
                  <c:v>94.1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34E3-463C-8A60-9DB52BB4C38D}"/>
            </c:ext>
          </c:extLst>
        </c:ser>
        <c:ser>
          <c:idx val="5"/>
          <c:order val="5"/>
          <c:tx>
            <c:strRef>
              <c:f>'9. Cobertura_Meses'!$M$31</c:f>
              <c:strCache>
                <c:ptCount val="1"/>
                <c:pt idx="0">
                  <c:v>2018</c:v>
                </c:pt>
              </c:strCache>
            </c:strRef>
          </c:tx>
          <c:cat>
            <c:strRef>
              <c:f>'9. Cobertura_Meses'!$G$32:$G$43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'9. Cobertura_Meses'!$M$32:$M$43</c:f>
              <c:numCache>
                <c:formatCode>General</c:formatCode>
                <c:ptCount val="12"/>
                <c:pt idx="0" formatCode="0\,0">
                  <c:v>92.828727415659458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34E3-463C-8A60-9DB52BB4C3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6649088"/>
        <c:axId val="246369664"/>
      </c:lineChart>
      <c:catAx>
        <c:axId val="266649088"/>
        <c:scaling>
          <c:orientation val="minMax"/>
        </c:scaling>
        <c:delete val="0"/>
        <c:axPos val="t"/>
        <c:numFmt formatCode="0.0%" sourceLinked="0"/>
        <c:majorTickMark val="out"/>
        <c:minorTickMark val="none"/>
        <c:tickLblPos val="nextTo"/>
        <c:crossAx val="246369664"/>
        <c:crosses val="max"/>
        <c:auto val="1"/>
        <c:lblAlgn val="ctr"/>
        <c:lblOffset val="100"/>
        <c:noMultiLvlLbl val="0"/>
      </c:catAx>
      <c:valAx>
        <c:axId val="246369664"/>
        <c:scaling>
          <c:orientation val="minMax"/>
          <c:max val="96"/>
          <c:min val="85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CO"/>
                  <a:t>%</a:t>
                </a:r>
                <a:r>
                  <a:rPr lang="es-CO" baseline="0"/>
                  <a:t> cobertura</a:t>
                </a:r>
                <a:endParaRPr lang="es-CO"/>
              </a:p>
            </c:rich>
          </c:tx>
          <c:layout>
            <c:manualLayout>
              <c:xMode val="edge"/>
              <c:yMode val="edge"/>
              <c:x val="2.9438072818217288E-3"/>
              <c:y val="0.27918772554825072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b="1"/>
            </a:pPr>
            <a:endParaRPr lang="es-CO"/>
          </a:p>
        </c:txPr>
        <c:crossAx val="266649088"/>
        <c:crosses val="autoZero"/>
        <c:crossBetween val="between"/>
        <c:majorUnit val="1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 sz="700"/>
            </a:pPr>
            <a:endParaRPr lang="es-CO"/>
          </a:p>
        </c:txPr>
      </c:dTable>
    </c:plotArea>
    <c:legend>
      <c:legendPos val="r"/>
      <c:layout>
        <c:manualLayout>
          <c:xMode val="edge"/>
          <c:yMode val="edge"/>
          <c:x val="0.88162984781541487"/>
          <c:y val="0.50501634512190041"/>
          <c:w val="8.6794305351006379E-2"/>
          <c:h val="0.24276091879921466"/>
        </c:manualLayout>
      </c:layout>
      <c:overlay val="0"/>
      <c:txPr>
        <a:bodyPr/>
        <a:lstStyle/>
        <a:p>
          <a:pPr>
            <a:defRPr sz="70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s-CO" sz="900"/>
              <a:t>DISTRIBUCIÓN</a:t>
            </a:r>
            <a:r>
              <a:rPr lang="es-CO" sz="900" baseline="0"/>
              <a:t> DE AFILIADOS  AL REGIMÉN SUBSIDIADO SEGÚN LA  EMPRESA PROMOTORA DE SALUD SUBSIDIADA</a:t>
            </a:r>
            <a:endParaRPr lang="es-CO" sz="900"/>
          </a:p>
          <a:p>
            <a:pPr algn="ctr">
              <a:defRPr/>
            </a:pPr>
            <a:r>
              <a:rPr lang="es-CO" sz="900" baseline="0"/>
              <a:t>DEPARTAMENTO DE  ANTIOQUIA</a:t>
            </a:r>
            <a:endParaRPr lang="es-CO" sz="900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N° de afiliados</c:v>
          </c:tx>
          <c:spPr>
            <a:solidFill>
              <a:srgbClr val="CC0000"/>
            </a:solidFill>
            <a:ln w="25400">
              <a:solidFill>
                <a:schemeClr val="tx1"/>
              </a:solidFill>
            </a:ln>
          </c:spPr>
          <c:invertIfNegative val="0"/>
          <c:dLbls>
            <c:dLbl>
              <c:idx val="0"/>
              <c:layout>
                <c:manualLayout>
                  <c:x val="0"/>
                  <c:y val="9.66183329863357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77B1-49A3-9E40-C4864741534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50" b="1"/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'2.TOTAL EPS'!$B$3:$B$9</c:f>
              <c:strCache>
                <c:ptCount val="7"/>
                <c:pt idx="0">
                  <c:v>Savia Salud</c:v>
                </c:pt>
                <c:pt idx="1">
                  <c:v>Coosalud</c:v>
                </c:pt>
                <c:pt idx="2">
                  <c:v>Emdisalud</c:v>
                </c:pt>
                <c:pt idx="3">
                  <c:v>Ecoopsos</c:v>
                </c:pt>
                <c:pt idx="4">
                  <c:v>Asociación Indígena del Cauca</c:v>
                </c:pt>
                <c:pt idx="5">
                  <c:v>NUEVA EPS S.A.</c:v>
                </c:pt>
                <c:pt idx="6">
                  <c:v>Total afiliados</c:v>
                </c:pt>
              </c:strCache>
            </c:strRef>
          </c:cat>
          <c:val>
            <c:numRef>
              <c:f>'2.TOTAL EPS'!$C$3:$C$9</c:f>
              <c:numCache>
                <c:formatCode>#,##0</c:formatCode>
                <c:ptCount val="7"/>
                <c:pt idx="0">
                  <c:v>1616901</c:v>
                </c:pt>
                <c:pt idx="1">
                  <c:v>332639</c:v>
                </c:pt>
                <c:pt idx="2">
                  <c:v>82671</c:v>
                </c:pt>
                <c:pt idx="3">
                  <c:v>46310</c:v>
                </c:pt>
                <c:pt idx="4">
                  <c:v>42401</c:v>
                </c:pt>
                <c:pt idx="5">
                  <c:v>493</c:v>
                </c:pt>
                <c:pt idx="6">
                  <c:v>2121415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7B1-49A3-9E40-C48647415342}"/>
            </c:ext>
          </c:extLst>
        </c:ser>
        <c:ser>
          <c:idx val="1"/>
          <c:order val="1"/>
          <c:tx>
            <c:strRef>
              <c:f>'2.TOTAL EPS'!$D$2</c:f>
              <c:strCache>
                <c:ptCount val="1"/>
                <c:pt idx="0">
                  <c:v>% afiliados</c:v>
                </c:pt>
              </c:strCache>
            </c:strRef>
          </c:tx>
          <c:spPr>
            <a:solidFill>
              <a:schemeClr val="bg1"/>
            </a:solidFill>
          </c:spPr>
          <c:invertIfNegative val="0"/>
          <c:dLbls>
            <c:delete val="1"/>
          </c:dLbls>
          <c:cat>
            <c:strRef>
              <c:f>'2.TOTAL EPS'!$B$3:$B$9</c:f>
              <c:strCache>
                <c:ptCount val="7"/>
                <c:pt idx="0">
                  <c:v>Savia Salud</c:v>
                </c:pt>
                <c:pt idx="1">
                  <c:v>Coosalud</c:v>
                </c:pt>
                <c:pt idx="2">
                  <c:v>Emdisalud</c:v>
                </c:pt>
                <c:pt idx="3">
                  <c:v>Ecoopsos</c:v>
                </c:pt>
                <c:pt idx="4">
                  <c:v>Asociación Indígena del Cauca</c:v>
                </c:pt>
                <c:pt idx="5">
                  <c:v>NUEVA EPS S.A.</c:v>
                </c:pt>
                <c:pt idx="6">
                  <c:v>Total afiliados</c:v>
                </c:pt>
              </c:strCache>
            </c:strRef>
          </c:cat>
          <c:val>
            <c:numRef>
              <c:f>'2.TOTAL EPS'!$D$3:$D$9</c:f>
              <c:numCache>
                <c:formatCode>0.00</c:formatCode>
                <c:ptCount val="7"/>
                <c:pt idx="0">
                  <c:v>76.218043145730562</c:v>
                </c:pt>
                <c:pt idx="1">
                  <c:v>15.680053172057329</c:v>
                </c:pt>
                <c:pt idx="2">
                  <c:v>3.8969744250889149</c:v>
                </c:pt>
                <c:pt idx="3">
                  <c:v>2.1829769281352305</c:v>
                </c:pt>
                <c:pt idx="4">
                  <c:v>1.9987131230805855</c:v>
                </c:pt>
                <c:pt idx="5">
                  <c:v>2.3239205907377859E-2</c:v>
                </c:pt>
                <c:pt idx="6" formatCode="0">
                  <c:v>100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77B1-49A3-9E40-C4864741534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251723776"/>
        <c:axId val="223123072"/>
      </c:barChart>
      <c:catAx>
        <c:axId val="25172377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lang="es-CO"/>
            </a:pPr>
            <a:endParaRPr lang="es-CO"/>
          </a:p>
        </c:txPr>
        <c:crossAx val="223123072"/>
        <c:crosses val="autoZero"/>
        <c:auto val="1"/>
        <c:lblAlgn val="ctr"/>
        <c:lblOffset val="100"/>
        <c:noMultiLvlLbl val="0"/>
      </c:catAx>
      <c:valAx>
        <c:axId val="223123072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s-CO"/>
                  <a:t>N° de Afiliados por EPS-S</a:t>
                </a:r>
              </a:p>
            </c:rich>
          </c:tx>
          <c:overlay val="0"/>
        </c:title>
        <c:numFmt formatCode="#,##0" sourceLinked="1"/>
        <c:majorTickMark val="none"/>
        <c:minorTickMark val="none"/>
        <c:tickLblPos val="nextTo"/>
        <c:txPr>
          <a:bodyPr/>
          <a:lstStyle/>
          <a:p>
            <a:pPr>
              <a:defRPr lang="es-CO"/>
            </a:pPr>
            <a:endParaRPr lang="es-CO"/>
          </a:p>
        </c:txPr>
        <c:crossAx val="251723776"/>
        <c:crosses val="autoZero"/>
        <c:crossBetween val="between"/>
        <c:majorUnit val="300000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 b="1"/>
            </a:pPr>
            <a:endParaRPr lang="es-CO"/>
          </a:p>
        </c:txPr>
      </c:dTable>
      <c:spPr>
        <a:noFill/>
      </c:spPr>
    </c:plotArea>
    <c:plotVisOnly val="1"/>
    <c:dispBlanksAs val="gap"/>
    <c:showDLblsOverMax val="0"/>
  </c:chart>
  <c:spPr>
    <a:solidFill>
      <a:schemeClr val="bg1"/>
    </a:solidFill>
  </c:spPr>
  <c:printSettings>
    <c:headerFooter/>
    <c:pageMargins b="0.75000000000000377" l="0.70000000000000062" r="0.70000000000000062" t="0.75000000000000377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explosion val="9"/>
          <c:dLbls>
            <c:dLbl>
              <c:idx val="2"/>
              <c:layout>
                <c:manualLayout>
                  <c:x val="2.7932284948464198E-2"/>
                  <c:y val="9.4065695292859741E-2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717B-4277-BA7E-8EF9DBC04310}"/>
                </c:ext>
              </c:extLst>
            </c:dLbl>
            <c:dLbl>
              <c:idx val="3"/>
              <c:layout>
                <c:manualLayout>
                  <c:x val="1.6652027583157404E-2"/>
                  <c:y val="0.11534915852809063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717B-4277-BA7E-8EF9DBC04310}"/>
                </c:ext>
              </c:extLst>
            </c:dLbl>
            <c:numFmt formatCode="0.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es-CO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 xmlns:c16r2="http://schemas.microsoft.com/office/drawing/2015/06/chart"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'13. Cobertura Nacional'!$T$8:$T$11</c:f>
              <c:strCache>
                <c:ptCount val="4"/>
                <c:pt idx="0">
                  <c:v>CONTRIBUTIVO</c:v>
                </c:pt>
                <c:pt idx="1">
                  <c:v>SUBSIDIADO</c:v>
                </c:pt>
                <c:pt idx="2">
                  <c:v>EXCEPCION</c:v>
                </c:pt>
                <c:pt idx="3">
                  <c:v>Sin afiliar</c:v>
                </c:pt>
              </c:strCache>
            </c:strRef>
          </c:cat>
          <c:val>
            <c:numRef>
              <c:f>'13. Cobertura Nacional'!$U$8:$U$11</c:f>
              <c:numCache>
                <c:formatCode>0\,0</c:formatCode>
                <c:ptCount val="4"/>
                <c:pt idx="0">
                  <c:v>44.349315113653518</c:v>
                </c:pt>
                <c:pt idx="1">
                  <c:v>45.762825474007144</c:v>
                </c:pt>
                <c:pt idx="2">
                  <c:v>4.045027217512823</c:v>
                </c:pt>
                <c:pt idx="3">
                  <c:v>5.8428321948265136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717B-4277-BA7E-8EF9DBC04310}"/>
            </c:ext>
          </c:extLst>
        </c:ser>
        <c:ser>
          <c:idx val="1"/>
          <c:order val="1"/>
          <c:dLbls>
            <c:spPr>
              <a:noFill/>
              <a:ln>
                <a:noFill/>
              </a:ln>
              <a:effectLst/>
            </c:sp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'13. Cobertura Nacional'!$T$8:$T$11</c:f>
              <c:strCache>
                <c:ptCount val="4"/>
                <c:pt idx="0">
                  <c:v>CONTRIBUTIVO</c:v>
                </c:pt>
                <c:pt idx="1">
                  <c:v>SUBSIDIADO</c:v>
                </c:pt>
                <c:pt idx="2">
                  <c:v>EXCEPCION</c:v>
                </c:pt>
                <c:pt idx="3">
                  <c:v>Sin afiliar</c:v>
                </c:pt>
              </c:strCache>
            </c:strRef>
          </c:cat>
          <c:val>
            <c:numRef>
              <c:f>'13. Cobertura Nacional'!$V$8:$V$11</c:f>
              <c:numCache>
                <c:formatCode>General</c:formatCode>
                <c:ptCount val="4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717B-4277-BA7E-8EF9DBC04310}"/>
            </c:ext>
          </c:extLst>
        </c:ser>
        <c:ser>
          <c:idx val="2"/>
          <c:order val="2"/>
          <c:dLbls>
            <c:spPr>
              <a:noFill/>
              <a:ln>
                <a:noFill/>
              </a:ln>
              <a:effectLst/>
            </c:sp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'13. Cobertura Nacional'!$T$8:$T$11</c:f>
              <c:strCache>
                <c:ptCount val="4"/>
                <c:pt idx="0">
                  <c:v>CONTRIBUTIVO</c:v>
                </c:pt>
                <c:pt idx="1">
                  <c:v>SUBSIDIADO</c:v>
                </c:pt>
                <c:pt idx="2">
                  <c:v>EXCEPCION</c:v>
                </c:pt>
                <c:pt idx="3">
                  <c:v>Sin afiliar</c:v>
                </c:pt>
              </c:strCache>
            </c:strRef>
          </c:cat>
          <c:val>
            <c:numRef>
              <c:f>'13. Cobertura Nacional'!$W$8:$W$11</c:f>
              <c:numCache>
                <c:formatCode>General</c:formatCode>
                <c:ptCount val="4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717B-4277-BA7E-8EF9DBC04310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layout>
        <c:manualLayout>
          <c:xMode val="edge"/>
          <c:yMode val="edge"/>
          <c:x val="0.79801137996436577"/>
          <c:y val="9.0234869842140478E-2"/>
          <c:w val="0.17558955495526563"/>
          <c:h val="0.33486876640419949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s-CO" sz="900"/>
              <a:t>DISTRIBUCIÓN</a:t>
            </a:r>
            <a:r>
              <a:rPr lang="es-CO" sz="900" baseline="0"/>
              <a:t> DE AFILIADOS  AL REGIMÉN CONTRIBUTIVO SEGÚN LA  EMPRESA PROMOTORA DE SALUD DE ANTIOQUIA </a:t>
            </a:r>
            <a:endParaRPr lang="es-CO" sz="900"/>
          </a:p>
        </c:rich>
      </c:tx>
      <c:layout>
        <c:manualLayout>
          <c:xMode val="edge"/>
          <c:yMode val="edge"/>
          <c:x val="0.16859366548812632"/>
          <c:y val="7.8999363857460564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210548789861137"/>
          <c:y val="0.13545104151266271"/>
          <c:w val="0.87198706452365904"/>
          <c:h val="0.6592568097539377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B0F0"/>
            </a:solidFill>
            <a:ln w="25400">
              <a:solidFill>
                <a:schemeClr val="tx1"/>
              </a:solidFill>
            </a:ln>
          </c:spPr>
          <c:invertIfNegative val="0"/>
          <c:dLbls>
            <c:dLbl>
              <c:idx val="2"/>
              <c:layout>
                <c:manualLayout>
                  <c:x val="-1.6151505701863045E-3"/>
                  <c:y val="-1.980198019801980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3F01-43CB-ABD6-CD501A6C3217}"/>
                </c:ext>
              </c:extLst>
            </c:dLbl>
            <c:dLbl>
              <c:idx val="3"/>
              <c:layout>
                <c:manualLayout>
                  <c:x val="0"/>
                  <c:y val="-1.288244439817809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3F01-43CB-ABD6-CD501A6C3217}"/>
                </c:ext>
              </c:extLst>
            </c:dLbl>
            <c:dLbl>
              <c:idx val="4"/>
              <c:layout>
                <c:manualLayout>
                  <c:x val="2.8922631959508315E-3"/>
                  <c:y val="6.011728456828051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3F01-43CB-ABD6-CD501A6C3217}"/>
                </c:ext>
              </c:extLst>
            </c:dLbl>
            <c:dLbl>
              <c:idx val="5"/>
              <c:layout>
                <c:manualLayout>
                  <c:x val="0"/>
                  <c:y val="-1.320132013201320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3F01-43CB-ABD6-CD501A6C3217}"/>
                </c:ext>
              </c:extLst>
            </c:dLbl>
            <c:dLbl>
              <c:idx val="6"/>
              <c:layout>
                <c:manualLayout>
                  <c:x val="0"/>
                  <c:y val="-3.24498010207267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3F01-43CB-ABD6-CD501A6C3217}"/>
                </c:ext>
              </c:extLst>
            </c:dLbl>
            <c:dLbl>
              <c:idx val="7"/>
              <c:layout>
                <c:manualLayout>
                  <c:x val="0"/>
                  <c:y val="-9.66183329863357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3F01-43CB-ABD6-CD501A6C3217}"/>
                </c:ext>
              </c:extLst>
            </c:dLbl>
            <c:dLbl>
              <c:idx val="8"/>
              <c:layout>
                <c:manualLayout>
                  <c:x val="0"/>
                  <c:y val="-6.4412221990890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3F01-43CB-ABD6-CD501A6C3217}"/>
                </c:ext>
              </c:extLst>
            </c:dLbl>
            <c:dLbl>
              <c:idx val="10"/>
              <c:layout>
                <c:manualLayout>
                  <c:x val="-1.4461315979754157E-3"/>
                  <c:y val="3.149087029172864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3F01-43CB-ABD6-CD501A6C3217}"/>
                </c:ext>
              </c:extLst>
            </c:dLbl>
            <c:dLbl>
              <c:idx val="11"/>
              <c:layout>
                <c:manualLayout>
                  <c:x val="-2.8922631959508315E-3"/>
                  <c:y val="6.297914831557024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8-3F01-43CB-ABD6-CD501A6C3217}"/>
                </c:ext>
              </c:extLst>
            </c:dLbl>
            <c:dLbl>
              <c:idx val="12"/>
              <c:layout>
                <c:manualLayout>
                  <c:x val="0"/>
                  <c:y val="6.584360433074642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9-3F01-43CB-ABD6-CD501A6C321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 b="1"/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'2.TOTAL EPS'!$B$27:$B$40</c:f>
              <c:strCache>
                <c:ptCount val="13"/>
                <c:pt idx="0">
                  <c:v>SURA.</c:v>
                </c:pt>
                <c:pt idx="1">
                  <c:v>Coomeva S.A.</c:v>
                </c:pt>
                <c:pt idx="2">
                  <c:v>La Nueva EPS</c:v>
                </c:pt>
                <c:pt idx="3">
                  <c:v>MEDIMAS</c:v>
                </c:pt>
                <c:pt idx="4">
                  <c:v>Salud Total </c:v>
                </c:pt>
                <c:pt idx="5">
                  <c:v>Sanitas S.A.</c:v>
                </c:pt>
                <c:pt idx="6">
                  <c:v>Cruz Blanca </c:v>
                </c:pt>
                <c:pt idx="7">
                  <c:v>EPM</c:v>
                </c:pt>
                <c:pt idx="8">
                  <c:v>Fondo Ferrocarriles Nal</c:v>
                </c:pt>
                <c:pt idx="9">
                  <c:v>Servicio Occidental </c:v>
                </c:pt>
                <c:pt idx="10">
                  <c:v>Famisanar </c:v>
                </c:pt>
                <c:pt idx="11">
                  <c:v>SaludVida S.A.</c:v>
                </c:pt>
                <c:pt idx="12">
                  <c:v>Total Afiliados</c:v>
                </c:pt>
              </c:strCache>
            </c:strRef>
          </c:cat>
          <c:val>
            <c:numRef>
              <c:f>'2.TOTAL EPS'!$C$27:$C$40</c:f>
              <c:numCache>
                <c:formatCode>#,##0</c:formatCode>
                <c:ptCount val="13"/>
                <c:pt idx="0">
                  <c:v>1684107</c:v>
                </c:pt>
                <c:pt idx="1">
                  <c:v>529840</c:v>
                </c:pt>
                <c:pt idx="2">
                  <c:v>483479</c:v>
                </c:pt>
                <c:pt idx="3">
                  <c:v>421030</c:v>
                </c:pt>
                <c:pt idx="4">
                  <c:v>297426</c:v>
                </c:pt>
                <c:pt idx="5">
                  <c:v>74877</c:v>
                </c:pt>
                <c:pt idx="6">
                  <c:v>67485</c:v>
                </c:pt>
                <c:pt idx="7">
                  <c:v>9673</c:v>
                </c:pt>
                <c:pt idx="8">
                  <c:v>2750</c:v>
                </c:pt>
                <c:pt idx="9">
                  <c:v>1290</c:v>
                </c:pt>
                <c:pt idx="10">
                  <c:v>31</c:v>
                </c:pt>
                <c:pt idx="11">
                  <c:v>2</c:v>
                </c:pt>
                <c:pt idx="12">
                  <c:v>3571990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3F01-43CB-ABD6-CD501A6C3217}"/>
            </c:ext>
          </c:extLst>
        </c:ser>
        <c:ser>
          <c:idx val="1"/>
          <c:order val="1"/>
          <c:spPr>
            <a:noFill/>
          </c:spPr>
          <c:invertIfNegative val="0"/>
          <c:dLbls>
            <c:delete val="1"/>
          </c:dLbls>
          <c:cat>
            <c:strRef>
              <c:f>'2.TOTAL EPS'!$B$27:$B$40</c:f>
              <c:strCache>
                <c:ptCount val="13"/>
                <c:pt idx="0">
                  <c:v>SURA.</c:v>
                </c:pt>
                <c:pt idx="1">
                  <c:v>Coomeva S.A.</c:v>
                </c:pt>
                <c:pt idx="2">
                  <c:v>La Nueva EPS</c:v>
                </c:pt>
                <c:pt idx="3">
                  <c:v>MEDIMAS</c:v>
                </c:pt>
                <c:pt idx="4">
                  <c:v>Salud Total </c:v>
                </c:pt>
                <c:pt idx="5">
                  <c:v>Sanitas S.A.</c:v>
                </c:pt>
                <c:pt idx="6">
                  <c:v>Cruz Blanca </c:v>
                </c:pt>
                <c:pt idx="7">
                  <c:v>EPM</c:v>
                </c:pt>
                <c:pt idx="8">
                  <c:v>Fondo Ferrocarriles Nal</c:v>
                </c:pt>
                <c:pt idx="9">
                  <c:v>Servicio Occidental </c:v>
                </c:pt>
                <c:pt idx="10">
                  <c:v>Famisanar </c:v>
                </c:pt>
                <c:pt idx="11">
                  <c:v>SaludVida S.A.</c:v>
                </c:pt>
                <c:pt idx="12">
                  <c:v>Total Afiliados</c:v>
                </c:pt>
              </c:strCache>
            </c:strRef>
          </c:cat>
          <c:val>
            <c:numRef>
              <c:f>'2.TOTAL EPS'!$D$27:$D$40</c:f>
              <c:numCache>
                <c:formatCode>0.00</c:formatCode>
                <c:ptCount val="13"/>
                <c:pt idx="0">
                  <c:v>47.147584399732359</c:v>
                </c:pt>
                <c:pt idx="1">
                  <c:v>14.833188222811375</c:v>
                </c:pt>
                <c:pt idx="2">
                  <c:v>13.53528425331538</c:v>
                </c:pt>
                <c:pt idx="3">
                  <c:v>11.786987085630139</c:v>
                </c:pt>
                <c:pt idx="4">
                  <c:v>8.3266190554844783</c:v>
                </c:pt>
                <c:pt idx="5">
                  <c:v>2.096226473198413</c:v>
                </c:pt>
                <c:pt idx="6">
                  <c:v>1.8892830047116596</c:v>
                </c:pt>
                <c:pt idx="7">
                  <c:v>0.27080143001520163</c:v>
                </c:pt>
                <c:pt idx="8">
                  <c:v>7.6987897502512601E-2</c:v>
                </c:pt>
                <c:pt idx="9">
                  <c:v>3.6114322828451367E-2</c:v>
                </c:pt>
                <c:pt idx="10">
                  <c:v>8.6786357184650577E-4</c:v>
                </c:pt>
                <c:pt idx="11">
                  <c:v>5.5991198183645526E-5</c:v>
                </c:pt>
                <c:pt idx="12">
                  <c:v>100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B-3F01-43CB-ABD6-CD501A6C321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251726336"/>
        <c:axId val="223124800"/>
      </c:barChart>
      <c:catAx>
        <c:axId val="25172633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 rot="5400000"/>
          <a:lstStyle/>
          <a:p>
            <a:pPr>
              <a:defRPr lang="es-CO"/>
            </a:pPr>
            <a:endParaRPr lang="es-CO"/>
          </a:p>
        </c:txPr>
        <c:crossAx val="223124800"/>
        <c:crosses val="autoZero"/>
        <c:auto val="1"/>
        <c:lblAlgn val="ctr"/>
        <c:lblOffset val="100"/>
        <c:noMultiLvlLbl val="0"/>
      </c:catAx>
      <c:valAx>
        <c:axId val="223124800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s-CO"/>
                  <a:t>N° de Afiliados por EPS-C</a:t>
                </a:r>
              </a:p>
            </c:rich>
          </c:tx>
          <c:overlay val="0"/>
        </c:title>
        <c:numFmt formatCode="#,##0" sourceLinked="1"/>
        <c:majorTickMark val="none"/>
        <c:minorTickMark val="none"/>
        <c:tickLblPos val="nextTo"/>
        <c:txPr>
          <a:bodyPr/>
          <a:lstStyle/>
          <a:p>
            <a:pPr>
              <a:defRPr lang="es-CO"/>
            </a:pPr>
            <a:endParaRPr lang="es-CO"/>
          </a:p>
        </c:txPr>
        <c:crossAx val="251726336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 sz="800" b="1"/>
            </a:pPr>
            <a:endParaRPr lang="es-CO"/>
          </a:p>
        </c:txPr>
      </c:dTable>
      <c:spPr>
        <a:noFill/>
      </c:spPr>
    </c:plotArea>
    <c:plotVisOnly val="1"/>
    <c:dispBlanksAs val="gap"/>
    <c:showDLblsOverMax val="0"/>
  </c:chart>
  <c:spPr>
    <a:solidFill>
      <a:schemeClr val="bg1"/>
    </a:solidFill>
  </c:spPr>
  <c:printSettings>
    <c:headerFooter/>
    <c:pageMargins b="0.75000000000000377" l="0.70000000000000062" r="0.70000000000000062" t="0.75000000000000377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s-CO" sz="900"/>
              <a:t>DISTRIBUCIÓN</a:t>
            </a:r>
            <a:r>
              <a:rPr lang="es-CO" sz="900" baseline="0"/>
              <a:t> DE AFILIADOS EN MOVILIDAD  AL REGIMÉN SUBSIDIADO SEGÚN EPS</a:t>
            </a:r>
            <a:endParaRPr lang="es-CO" sz="900"/>
          </a:p>
          <a:p>
            <a:pPr algn="ctr">
              <a:defRPr/>
            </a:pPr>
            <a:r>
              <a:rPr lang="es-CO" sz="900" baseline="0"/>
              <a:t>DEPARTAMENTO DE  ANTIOQUIA</a:t>
            </a:r>
            <a:endParaRPr lang="es-CO" sz="900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N° de afiliados</c:v>
          </c:tx>
          <c:spPr>
            <a:solidFill>
              <a:srgbClr val="00B0F0"/>
            </a:solidFill>
            <a:ln w="25400">
              <a:solidFill>
                <a:schemeClr val="tx1"/>
              </a:solidFill>
            </a:ln>
          </c:spPr>
          <c:invertIfNegative val="0"/>
          <c:dLbls>
            <c:dLbl>
              <c:idx val="0"/>
              <c:layout>
                <c:manualLayout>
                  <c:x val="-1.4694900079570394E-7"/>
                  <c:y val="-1.371286903202384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A9B4-4995-87F5-14DEC160EF9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50" b="1"/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'2.TOTAL EPS'!$B$10:$B$20</c:f>
              <c:strCache>
                <c:ptCount val="11"/>
                <c:pt idx="0">
                  <c:v>SURA.</c:v>
                </c:pt>
                <c:pt idx="1">
                  <c:v>MEDIMAS</c:v>
                </c:pt>
                <c:pt idx="2">
                  <c:v>Coomeva S.A.</c:v>
                </c:pt>
                <c:pt idx="3">
                  <c:v>La Nueva EPS</c:v>
                </c:pt>
                <c:pt idx="4">
                  <c:v>Salud Total </c:v>
                </c:pt>
                <c:pt idx="5">
                  <c:v>Cruz Blanca </c:v>
                </c:pt>
                <c:pt idx="6">
                  <c:v>Sanitas S.A.</c:v>
                </c:pt>
                <c:pt idx="7">
                  <c:v>Servicio Occidental </c:v>
                </c:pt>
                <c:pt idx="8">
                  <c:v>Famisanar </c:v>
                </c:pt>
                <c:pt idx="9">
                  <c:v>Salud Vida EPS</c:v>
                </c:pt>
                <c:pt idx="10">
                  <c:v>Total Afiliados Movilidad</c:v>
                </c:pt>
              </c:strCache>
            </c:strRef>
          </c:cat>
          <c:val>
            <c:numRef>
              <c:f>'2.TOTAL EPS'!$C$10:$C$20</c:f>
              <c:numCache>
                <c:formatCode>#,##0</c:formatCode>
                <c:ptCount val="11"/>
                <c:pt idx="0">
                  <c:v>68359</c:v>
                </c:pt>
                <c:pt idx="1">
                  <c:v>65637</c:v>
                </c:pt>
                <c:pt idx="2">
                  <c:v>32902</c:v>
                </c:pt>
                <c:pt idx="3">
                  <c:v>29751</c:v>
                </c:pt>
                <c:pt idx="4">
                  <c:v>22079</c:v>
                </c:pt>
                <c:pt idx="5">
                  <c:v>4000</c:v>
                </c:pt>
                <c:pt idx="6">
                  <c:v>704</c:v>
                </c:pt>
                <c:pt idx="7">
                  <c:v>14</c:v>
                </c:pt>
                <c:pt idx="8">
                  <c:v>30</c:v>
                </c:pt>
                <c:pt idx="9">
                  <c:v>0</c:v>
                </c:pt>
                <c:pt idx="10">
                  <c:v>223476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9B4-4995-87F5-14DEC160EF9C}"/>
            </c:ext>
          </c:extLst>
        </c:ser>
        <c:ser>
          <c:idx val="1"/>
          <c:order val="1"/>
          <c:tx>
            <c:v>% Afiliados</c:v>
          </c:tx>
          <c:spPr>
            <a:noFill/>
          </c:spPr>
          <c:invertIfNegative val="0"/>
          <c:dLbls>
            <c:delete val="1"/>
          </c:dLbls>
          <c:cat>
            <c:strRef>
              <c:f>'2.TOTAL EPS'!$B$10:$B$20</c:f>
              <c:strCache>
                <c:ptCount val="11"/>
                <c:pt idx="0">
                  <c:v>SURA.</c:v>
                </c:pt>
                <c:pt idx="1">
                  <c:v>MEDIMAS</c:v>
                </c:pt>
                <c:pt idx="2">
                  <c:v>Coomeva S.A.</c:v>
                </c:pt>
                <c:pt idx="3">
                  <c:v>La Nueva EPS</c:v>
                </c:pt>
                <c:pt idx="4">
                  <c:v>Salud Total </c:v>
                </c:pt>
                <c:pt idx="5">
                  <c:v>Cruz Blanca </c:v>
                </c:pt>
                <c:pt idx="6">
                  <c:v>Sanitas S.A.</c:v>
                </c:pt>
                <c:pt idx="7">
                  <c:v>Servicio Occidental </c:v>
                </c:pt>
                <c:pt idx="8">
                  <c:v>Famisanar </c:v>
                </c:pt>
                <c:pt idx="9">
                  <c:v>Salud Vida EPS</c:v>
                </c:pt>
                <c:pt idx="10">
                  <c:v>Total Afiliados Movilidad</c:v>
                </c:pt>
              </c:strCache>
            </c:strRef>
          </c:cat>
          <c:val>
            <c:numRef>
              <c:f>'2.TOTAL EPS'!$D$10:$D$20</c:f>
              <c:numCache>
                <c:formatCode>0.00</c:formatCode>
                <c:ptCount val="11"/>
                <c:pt idx="0">
                  <c:v>30.588967047915659</c:v>
                </c:pt>
                <c:pt idx="1">
                  <c:v>29.370939161252213</c:v>
                </c:pt>
                <c:pt idx="2">
                  <c:v>14.72283377185917</c:v>
                </c:pt>
                <c:pt idx="3">
                  <c:v>13.312838962573162</c:v>
                </c:pt>
                <c:pt idx="4">
                  <c:v>9.879808122572447</c:v>
                </c:pt>
                <c:pt idx="5">
                  <c:v>1.7899013764341585</c:v>
                </c:pt>
                <c:pt idx="6">
                  <c:v>0.31502264225241189</c:v>
                </c:pt>
                <c:pt idx="7">
                  <c:v>6.2646548175195552E-3</c:v>
                </c:pt>
                <c:pt idx="8">
                  <c:v>1.3424260323256188E-2</c:v>
                </c:pt>
                <c:pt idx="9">
                  <c:v>0</c:v>
                </c:pt>
                <c:pt idx="10">
                  <c:v>100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A9B4-4995-87F5-14DEC160EF9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55754752"/>
        <c:axId val="262072000"/>
      </c:barChart>
      <c:catAx>
        <c:axId val="5575475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lang="es-CO"/>
            </a:pPr>
            <a:endParaRPr lang="es-CO"/>
          </a:p>
        </c:txPr>
        <c:crossAx val="262072000"/>
        <c:crosses val="autoZero"/>
        <c:auto val="1"/>
        <c:lblAlgn val="ctr"/>
        <c:lblOffset val="100"/>
        <c:noMultiLvlLbl val="0"/>
      </c:catAx>
      <c:valAx>
        <c:axId val="262072000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s-CO"/>
                  <a:t>N° de Afiliados por EPS-S</a:t>
                </a:r>
              </a:p>
            </c:rich>
          </c:tx>
          <c:overlay val="0"/>
        </c:title>
        <c:numFmt formatCode="#,##0" sourceLinked="1"/>
        <c:majorTickMark val="none"/>
        <c:minorTickMark val="none"/>
        <c:tickLblPos val="nextTo"/>
        <c:txPr>
          <a:bodyPr/>
          <a:lstStyle/>
          <a:p>
            <a:pPr>
              <a:defRPr lang="es-CO"/>
            </a:pPr>
            <a:endParaRPr lang="es-CO"/>
          </a:p>
        </c:txPr>
        <c:crossAx val="55754752"/>
        <c:crosses val="autoZero"/>
        <c:crossBetween val="between"/>
        <c:majorUnit val="20000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 b="1"/>
            </a:pPr>
            <a:endParaRPr lang="es-CO"/>
          </a:p>
        </c:txPr>
      </c:dTable>
      <c:spPr>
        <a:noFill/>
      </c:spPr>
    </c:plotArea>
    <c:plotVisOnly val="1"/>
    <c:dispBlanksAs val="gap"/>
    <c:showDLblsOverMax val="0"/>
  </c:chart>
  <c:spPr>
    <a:solidFill>
      <a:schemeClr val="bg1"/>
    </a:solidFill>
  </c:spPr>
  <c:printSettings>
    <c:headerFooter/>
    <c:pageMargins b="0.75000000000000377" l="0.70000000000000062" r="0.70000000000000062" t="0.75000000000000377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s-CO" sz="900"/>
              <a:t>DISTRIBUCIÓN</a:t>
            </a:r>
            <a:r>
              <a:rPr lang="es-CO" sz="900" baseline="0"/>
              <a:t> DE AFILIADOS  EN MOVILIDD AL REGIMÉN CONTRIBUTIVO SEGÚN EPS DEPARTAMENTO DE  ANTIOQUIA</a:t>
            </a:r>
            <a:endParaRPr lang="es-CO" sz="900"/>
          </a:p>
        </c:rich>
      </c:tx>
      <c:layout>
        <c:manualLayout>
          <c:xMode val="edge"/>
          <c:yMode val="edge"/>
          <c:x val="0.16859366548812632"/>
          <c:y val="7.8999363857460564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210548789861137"/>
          <c:y val="0.13545104151266271"/>
          <c:w val="0.87198706452365904"/>
          <c:h val="0.6592568097539377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25400">
              <a:solidFill>
                <a:schemeClr val="tx1"/>
              </a:solidFill>
            </a:ln>
          </c:spPr>
          <c:invertIfNegative val="0"/>
          <c:dLbls>
            <c:dLbl>
              <c:idx val="3"/>
              <c:layout>
                <c:manualLayout>
                  <c:x val="7.1863505599050601E-17"/>
                  <c:y val="5.4029487924747667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62F5-4059-8593-30D881FE9F42}"/>
                </c:ext>
              </c:extLst>
            </c:dLbl>
            <c:dLbl>
              <c:idx val="4"/>
              <c:layout>
                <c:manualLayout>
                  <c:x val="2.8922631959508315E-3"/>
                  <c:y val="6.011728456828051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62F5-4059-8593-30D881FE9F42}"/>
                </c:ext>
              </c:extLst>
            </c:dLbl>
            <c:dLbl>
              <c:idx val="6"/>
              <c:layout>
                <c:manualLayout>
                  <c:x val="0"/>
                  <c:y val="-2.822590788029224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62F5-4059-8593-30D881FE9F42}"/>
                </c:ext>
              </c:extLst>
            </c:dLbl>
            <c:dLbl>
              <c:idx val="7"/>
              <c:layout>
                <c:manualLayout>
                  <c:x val="-1.437270111981012E-16"/>
                  <c:y val="-8.693238082336757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62F5-4059-8593-30D881FE9F42}"/>
                </c:ext>
              </c:extLst>
            </c:dLbl>
            <c:dLbl>
              <c:idx val="8"/>
              <c:layout>
                <c:manualLayout>
                  <c:x val="0"/>
                  <c:y val="-6.4412221990890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2F5-4059-8593-30D881FE9F42}"/>
                </c:ext>
              </c:extLst>
            </c:dLbl>
            <c:dLbl>
              <c:idx val="10"/>
              <c:layout>
                <c:manualLayout>
                  <c:x val="-1.4461315979754157E-3"/>
                  <c:y val="3.149087029172864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2F5-4059-8593-30D881FE9F42}"/>
                </c:ext>
              </c:extLst>
            </c:dLbl>
            <c:dLbl>
              <c:idx val="11"/>
              <c:layout>
                <c:manualLayout>
                  <c:x val="-2.8922631959508315E-3"/>
                  <c:y val="6.297914831557024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2F5-4059-8593-30D881FE9F42}"/>
                </c:ext>
              </c:extLst>
            </c:dLbl>
            <c:dLbl>
              <c:idx val="12"/>
              <c:layout>
                <c:manualLayout>
                  <c:x val="0"/>
                  <c:y val="6.584360433074642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2F5-4059-8593-30D881FE9F4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 b="1"/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'2.TOTAL EPS'!$B$41:$B$49</c:f>
              <c:strCache>
                <c:ptCount val="8"/>
                <c:pt idx="0">
                  <c:v>Savia Salud</c:v>
                </c:pt>
                <c:pt idx="1">
                  <c:v>Coosalud</c:v>
                </c:pt>
                <c:pt idx="2">
                  <c:v>Emdisalud</c:v>
                </c:pt>
                <c:pt idx="3">
                  <c:v>Ecoopsos</c:v>
                </c:pt>
                <c:pt idx="4">
                  <c:v>Asociación Indígena del Cauca</c:v>
                </c:pt>
                <c:pt idx="5">
                  <c:v>CAJACOPI ATLANTICO -CM</c:v>
                </c:pt>
                <c:pt idx="6">
                  <c:v>ASMET SALUD-CM</c:v>
                </c:pt>
                <c:pt idx="7">
                  <c:v>Total Afiliados Movilidad</c:v>
                </c:pt>
              </c:strCache>
            </c:strRef>
          </c:cat>
          <c:val>
            <c:numRef>
              <c:f>'2.TOTAL EPS'!$C$41:$C$49</c:f>
              <c:numCache>
                <c:formatCode>#,##0</c:formatCode>
                <c:ptCount val="8"/>
                <c:pt idx="0">
                  <c:v>91619</c:v>
                </c:pt>
                <c:pt idx="1">
                  <c:v>11617</c:v>
                </c:pt>
                <c:pt idx="2">
                  <c:v>2536</c:v>
                </c:pt>
                <c:pt idx="3">
                  <c:v>613</c:v>
                </c:pt>
                <c:pt idx="4">
                  <c:v>150</c:v>
                </c:pt>
                <c:pt idx="5">
                  <c:v>4</c:v>
                </c:pt>
                <c:pt idx="6">
                  <c:v>4</c:v>
                </c:pt>
                <c:pt idx="7">
                  <c:v>106543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62F5-4059-8593-30D881FE9F42}"/>
            </c:ext>
          </c:extLst>
        </c:ser>
        <c:ser>
          <c:idx val="1"/>
          <c:order val="1"/>
          <c:spPr>
            <a:noFill/>
          </c:spPr>
          <c:invertIfNegative val="0"/>
          <c:dLbls>
            <c:delete val="1"/>
          </c:dLbls>
          <c:cat>
            <c:strRef>
              <c:f>'2.TOTAL EPS'!$B$41:$B$49</c:f>
              <c:strCache>
                <c:ptCount val="8"/>
                <c:pt idx="0">
                  <c:v>Savia Salud</c:v>
                </c:pt>
                <c:pt idx="1">
                  <c:v>Coosalud</c:v>
                </c:pt>
                <c:pt idx="2">
                  <c:v>Emdisalud</c:v>
                </c:pt>
                <c:pt idx="3">
                  <c:v>Ecoopsos</c:v>
                </c:pt>
                <c:pt idx="4">
                  <c:v>Asociación Indígena del Cauca</c:v>
                </c:pt>
                <c:pt idx="5">
                  <c:v>CAJACOPI ATLANTICO -CM</c:v>
                </c:pt>
                <c:pt idx="6">
                  <c:v>ASMET SALUD-CM</c:v>
                </c:pt>
                <c:pt idx="7">
                  <c:v>Total Afiliados Movilidad</c:v>
                </c:pt>
              </c:strCache>
            </c:strRef>
          </c:cat>
          <c:val>
            <c:numRef>
              <c:f>'2.TOTAL EPS'!$D$41:$D$49</c:f>
              <c:numCache>
                <c:formatCode>0.00</c:formatCode>
                <c:ptCount val="8"/>
                <c:pt idx="0">
                  <c:v>85.992510066358179</c:v>
                </c:pt>
                <c:pt idx="1">
                  <c:v>10.903578836713814</c:v>
                </c:pt>
                <c:pt idx="2">
                  <c:v>2.3802596134893892</c:v>
                </c:pt>
                <c:pt idx="3">
                  <c:v>0.57535455168335792</c:v>
                </c:pt>
                <c:pt idx="4">
                  <c:v>0.14078822634992444</c:v>
                </c:pt>
                <c:pt idx="5">
                  <c:v>3.7543527026646516E-3</c:v>
                </c:pt>
                <c:pt idx="6">
                  <c:v>3.7543527026646516E-3</c:v>
                </c:pt>
                <c:pt idx="7">
                  <c:v>100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62F5-4059-8593-30D881FE9F4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251726848"/>
        <c:axId val="262073152"/>
      </c:barChart>
      <c:catAx>
        <c:axId val="25172684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 rot="5400000"/>
          <a:lstStyle/>
          <a:p>
            <a:pPr>
              <a:defRPr lang="es-CO"/>
            </a:pPr>
            <a:endParaRPr lang="es-CO"/>
          </a:p>
        </c:txPr>
        <c:crossAx val="262073152"/>
        <c:crosses val="autoZero"/>
        <c:auto val="1"/>
        <c:lblAlgn val="ctr"/>
        <c:lblOffset val="100"/>
        <c:noMultiLvlLbl val="0"/>
      </c:catAx>
      <c:valAx>
        <c:axId val="262073152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s-CO"/>
                  <a:t>N° de Afiliados por EPS-C</a:t>
                </a:r>
              </a:p>
            </c:rich>
          </c:tx>
          <c:overlay val="0"/>
        </c:title>
        <c:numFmt formatCode="#,##0" sourceLinked="1"/>
        <c:majorTickMark val="none"/>
        <c:minorTickMark val="none"/>
        <c:tickLblPos val="nextTo"/>
        <c:txPr>
          <a:bodyPr/>
          <a:lstStyle/>
          <a:p>
            <a:pPr>
              <a:defRPr lang="es-CO"/>
            </a:pPr>
            <a:endParaRPr lang="es-CO"/>
          </a:p>
        </c:txPr>
        <c:crossAx val="251726848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 sz="800" b="1"/>
            </a:pPr>
            <a:endParaRPr lang="es-CO"/>
          </a:p>
        </c:txPr>
      </c:dTable>
      <c:spPr>
        <a:noFill/>
      </c:spPr>
    </c:plotArea>
    <c:plotVisOnly val="1"/>
    <c:dispBlanksAs val="gap"/>
    <c:showDLblsOverMax val="0"/>
  </c:chart>
  <c:spPr>
    <a:solidFill>
      <a:schemeClr val="bg1"/>
    </a:solidFill>
  </c:spPr>
  <c:printSettings>
    <c:headerFooter/>
    <c:pageMargins b="0.75000000000000377" l="0.70000000000000062" r="0.70000000000000062" t="0.75000000000000377" header="0.30000000000000032" footer="0.30000000000000032"/>
    <c:pageSetup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s-CO" sz="900"/>
              <a:t>DISTRIBUCIÓN</a:t>
            </a:r>
            <a:r>
              <a:rPr lang="es-CO" sz="900" baseline="0"/>
              <a:t> DE AFILIADOS  AL REGIMÉN EXCEPCIÓN  SEGÚN LA  EMPRESA PROMOTORA DE SALUD </a:t>
            </a:r>
            <a:endParaRPr lang="es-CO" sz="900"/>
          </a:p>
        </c:rich>
      </c:tx>
      <c:layout>
        <c:manualLayout>
          <c:xMode val="edge"/>
          <c:yMode val="edge"/>
          <c:x val="0.16859366548812632"/>
          <c:y val="7.8999363857460564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210548789861137"/>
          <c:y val="0.13545104151266271"/>
          <c:w val="0.87198706452365904"/>
          <c:h val="0.6592568097539377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B0F0"/>
            </a:solidFill>
            <a:ln w="25400">
              <a:solidFill>
                <a:schemeClr val="tx1"/>
              </a:solidFill>
            </a:ln>
          </c:spPr>
          <c:invertIfNegative val="0"/>
          <c:dLbls>
            <c:dLbl>
              <c:idx val="3"/>
              <c:layout>
                <c:manualLayout>
                  <c:x val="0"/>
                  <c:y val="-1.288244439817809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F91-4534-9130-12EFB2944AA8}"/>
                </c:ext>
              </c:extLst>
            </c:dLbl>
            <c:dLbl>
              <c:idx val="4"/>
              <c:layout>
                <c:manualLayout>
                  <c:x val="2.8922631959508315E-3"/>
                  <c:y val="6.011728456828051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F91-4534-9130-12EFB2944AA8}"/>
                </c:ext>
              </c:extLst>
            </c:dLbl>
            <c:dLbl>
              <c:idx val="6"/>
              <c:layout>
                <c:manualLayout>
                  <c:x val="0"/>
                  <c:y val="-2.920008315995381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F91-4534-9130-12EFB2944AA8}"/>
                </c:ext>
              </c:extLst>
            </c:dLbl>
            <c:dLbl>
              <c:idx val="7"/>
              <c:layout>
                <c:manualLayout>
                  <c:x val="0"/>
                  <c:y val="-9.66183329863357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F91-4534-9130-12EFB2944AA8}"/>
                </c:ext>
              </c:extLst>
            </c:dLbl>
            <c:dLbl>
              <c:idx val="8"/>
              <c:layout>
                <c:manualLayout>
                  <c:x val="0"/>
                  <c:y val="-6.4412221990890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F91-4534-9130-12EFB2944AA8}"/>
                </c:ext>
              </c:extLst>
            </c:dLbl>
            <c:dLbl>
              <c:idx val="10"/>
              <c:layout>
                <c:manualLayout>
                  <c:x val="-1.4461315979754157E-3"/>
                  <c:y val="3.149087029172864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F91-4534-9130-12EFB2944AA8}"/>
                </c:ext>
              </c:extLst>
            </c:dLbl>
            <c:dLbl>
              <c:idx val="11"/>
              <c:layout>
                <c:manualLayout>
                  <c:x val="-2.8922631959508315E-3"/>
                  <c:y val="6.297914831557024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F91-4534-9130-12EFB2944AA8}"/>
                </c:ext>
              </c:extLst>
            </c:dLbl>
            <c:dLbl>
              <c:idx val="12"/>
              <c:layout>
                <c:manualLayout>
                  <c:x val="0"/>
                  <c:y val="6.584360433074642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F91-4534-9130-12EFB2944AA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 b="1"/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'2.TOTAL EPS'!$B$56:$B$62</c:f>
              <c:strCache>
                <c:ptCount val="7"/>
                <c:pt idx="0">
                  <c:v>F. Médico Preventiva</c:v>
                </c:pt>
                <c:pt idx="1">
                  <c:v>Policia Nacional</c:v>
                </c:pt>
                <c:pt idx="2">
                  <c:v>Ejercito Nacional</c:v>
                </c:pt>
                <c:pt idx="3">
                  <c:v>Universidad de Antioquia</c:v>
                </c:pt>
                <c:pt idx="4">
                  <c:v>Universidad Nacional</c:v>
                </c:pt>
                <c:pt idx="5">
                  <c:v>Ecopetrol</c:v>
                </c:pt>
                <c:pt idx="6">
                  <c:v>Total Afiliados</c:v>
                </c:pt>
              </c:strCache>
            </c:strRef>
          </c:cat>
          <c:val>
            <c:numRef>
              <c:f>'2.TOTAL EPS'!$C$56:$C$62</c:f>
              <c:numCache>
                <c:formatCode>#,##0</c:formatCode>
                <c:ptCount val="7"/>
                <c:pt idx="0">
                  <c:v>174500</c:v>
                </c:pt>
                <c:pt idx="1">
                  <c:v>56007</c:v>
                </c:pt>
                <c:pt idx="2">
                  <c:v>26187</c:v>
                </c:pt>
                <c:pt idx="3">
                  <c:v>7739</c:v>
                </c:pt>
                <c:pt idx="4">
                  <c:v>3653</c:v>
                </c:pt>
                <c:pt idx="5">
                  <c:v>1882</c:v>
                </c:pt>
                <c:pt idx="6">
                  <c:v>187774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3F91-4534-9130-12EFB2944AA8}"/>
            </c:ext>
          </c:extLst>
        </c:ser>
        <c:ser>
          <c:idx val="1"/>
          <c:order val="1"/>
          <c:spPr>
            <a:noFill/>
          </c:spPr>
          <c:invertIfNegative val="0"/>
          <c:dLbls>
            <c:delete val="1"/>
          </c:dLbls>
          <c:cat>
            <c:strRef>
              <c:f>'2.TOTAL EPS'!$B$56:$B$62</c:f>
              <c:strCache>
                <c:ptCount val="7"/>
                <c:pt idx="0">
                  <c:v>F. Médico Preventiva</c:v>
                </c:pt>
                <c:pt idx="1">
                  <c:v>Policia Nacional</c:v>
                </c:pt>
                <c:pt idx="2">
                  <c:v>Ejercito Nacional</c:v>
                </c:pt>
                <c:pt idx="3">
                  <c:v>Universidad de Antioquia</c:v>
                </c:pt>
                <c:pt idx="4">
                  <c:v>Universidad Nacional</c:v>
                </c:pt>
                <c:pt idx="5">
                  <c:v>Ecopetrol</c:v>
                </c:pt>
                <c:pt idx="6">
                  <c:v>Total Afiliados</c:v>
                </c:pt>
              </c:strCache>
            </c:strRef>
          </c:cat>
          <c:val>
            <c:numRef>
              <c:f>'2.TOTAL EPS'!$D$56:$D$62</c:f>
              <c:numCache>
                <c:formatCode>0.00</c:formatCode>
                <c:ptCount val="7"/>
                <c:pt idx="0">
                  <c:v>92.930863697849546</c:v>
                </c:pt>
                <c:pt idx="1">
                  <c:v>29.826813083813519</c:v>
                </c:pt>
                <c:pt idx="2">
                  <c:v>13.946020215791325</c:v>
                </c:pt>
                <c:pt idx="3">
                  <c:v>4.1214438633676655</c:v>
                </c:pt>
                <c:pt idx="4">
                  <c:v>1.9454237540873602</c:v>
                </c:pt>
                <c:pt idx="5">
                  <c:v>1.0022686846954316</c:v>
                </c:pt>
                <c:pt idx="6">
                  <c:v>100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3F91-4534-9130-12EFB2944AA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261118976"/>
        <c:axId val="262074880"/>
      </c:barChart>
      <c:catAx>
        <c:axId val="26111897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 rot="5400000"/>
          <a:lstStyle/>
          <a:p>
            <a:pPr>
              <a:defRPr lang="es-CO"/>
            </a:pPr>
            <a:endParaRPr lang="es-CO"/>
          </a:p>
        </c:txPr>
        <c:crossAx val="262074880"/>
        <c:crosses val="autoZero"/>
        <c:auto val="1"/>
        <c:lblAlgn val="ctr"/>
        <c:lblOffset val="100"/>
        <c:noMultiLvlLbl val="0"/>
      </c:catAx>
      <c:valAx>
        <c:axId val="262074880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s-CO"/>
                  <a:t>N° de Afiliados por EPS-C</a:t>
                </a:r>
              </a:p>
            </c:rich>
          </c:tx>
          <c:overlay val="0"/>
        </c:title>
        <c:numFmt formatCode="#,##0" sourceLinked="1"/>
        <c:majorTickMark val="none"/>
        <c:minorTickMark val="none"/>
        <c:tickLblPos val="nextTo"/>
        <c:txPr>
          <a:bodyPr/>
          <a:lstStyle/>
          <a:p>
            <a:pPr>
              <a:defRPr lang="es-CO"/>
            </a:pPr>
            <a:endParaRPr lang="es-CO"/>
          </a:p>
        </c:txPr>
        <c:crossAx val="261118976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 sz="800" b="1"/>
            </a:pPr>
            <a:endParaRPr lang="es-CO"/>
          </a:p>
        </c:txPr>
      </c:dTable>
      <c:spPr>
        <a:noFill/>
      </c:spPr>
    </c:plotArea>
    <c:plotVisOnly val="1"/>
    <c:dispBlanksAs val="gap"/>
    <c:showDLblsOverMax val="0"/>
  </c:chart>
  <c:spPr>
    <a:solidFill>
      <a:schemeClr val="bg1"/>
    </a:solidFill>
  </c:spPr>
  <c:printSettings>
    <c:headerFooter/>
    <c:pageMargins b="0.75000000000000377" l="0.70000000000000062" r="0.70000000000000062" t="0.75000000000000377" header="0.30000000000000032" footer="0.30000000000000032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 rtl="0">
              <a:defRPr/>
            </a:pPr>
            <a:r>
              <a:rPr lang="es-CO" sz="900"/>
              <a:t>DISTRIBUCIÓN</a:t>
            </a:r>
            <a:r>
              <a:rPr lang="es-CO" sz="900" baseline="0"/>
              <a:t> DE USUARIOS SUSPENDIDOS  ANTIOQUIA</a:t>
            </a:r>
          </a:p>
          <a:p>
            <a:pPr algn="ctr" rtl="0">
              <a:defRPr/>
            </a:pPr>
            <a:endParaRPr lang="es-CO" sz="900"/>
          </a:p>
        </c:rich>
      </c:tx>
      <c:layout>
        <c:manualLayout>
          <c:xMode val="edge"/>
          <c:yMode val="edge"/>
          <c:x val="0.28425625132245502"/>
          <c:y val="4.0142526727753357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210548789861137"/>
          <c:y val="0.13545104151266271"/>
          <c:w val="0.87198706452365904"/>
          <c:h val="0.65925680975393774"/>
        </c:manualLayout>
      </c:layout>
      <c:barChart>
        <c:barDir val="col"/>
        <c:grouping val="clustered"/>
        <c:varyColors val="0"/>
        <c:ser>
          <c:idx val="0"/>
          <c:order val="0"/>
          <c:tx>
            <c:v>N° de afiliados</c:v>
          </c:tx>
          <c:spPr>
            <a:solidFill>
              <a:srgbClr val="00B0F0"/>
            </a:solidFill>
            <a:ln w="25400">
              <a:solidFill>
                <a:schemeClr val="tx1"/>
              </a:solidFill>
            </a:ln>
          </c:spPr>
          <c:invertIfNegative val="0"/>
          <c:dLbls>
            <c:dLbl>
              <c:idx val="3"/>
              <c:layout>
                <c:manualLayout>
                  <c:x val="6.9290524385200333E-17"/>
                  <c:y val="2.7559064635676415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A33-4B4F-9E42-04CC6053299F}"/>
                </c:ext>
              </c:extLst>
            </c:dLbl>
            <c:dLbl>
              <c:idx val="4"/>
              <c:layout>
                <c:manualLayout>
                  <c:x val="2.8922631959508315E-3"/>
                  <c:y val="6.011728456828051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A33-4B4F-9E42-04CC6053299F}"/>
                </c:ext>
              </c:extLst>
            </c:dLbl>
            <c:dLbl>
              <c:idx val="6"/>
              <c:layout>
                <c:manualLayout>
                  <c:x val="0"/>
                  <c:y val="-8.99785611940512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A33-4B4F-9E42-04CC6053299F}"/>
                </c:ext>
              </c:extLst>
            </c:dLbl>
            <c:dLbl>
              <c:idx val="7"/>
              <c:layout>
                <c:manualLayout>
                  <c:x val="0"/>
                  <c:y val="-9.66183329863357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A33-4B4F-9E42-04CC6053299F}"/>
                </c:ext>
              </c:extLst>
            </c:dLbl>
            <c:dLbl>
              <c:idx val="8"/>
              <c:layout>
                <c:manualLayout>
                  <c:x val="0"/>
                  <c:y val="-6.4412221990890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A33-4B4F-9E42-04CC6053299F}"/>
                </c:ext>
              </c:extLst>
            </c:dLbl>
            <c:dLbl>
              <c:idx val="10"/>
              <c:layout>
                <c:manualLayout>
                  <c:x val="-1.4461315979754157E-3"/>
                  <c:y val="3.149087029172864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A33-4B4F-9E42-04CC6053299F}"/>
                </c:ext>
              </c:extLst>
            </c:dLbl>
            <c:dLbl>
              <c:idx val="11"/>
              <c:layout>
                <c:manualLayout>
                  <c:x val="-2.8922631959508315E-3"/>
                  <c:y val="6.297914831557024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A33-4B4F-9E42-04CC6053299F}"/>
                </c:ext>
              </c:extLst>
            </c:dLbl>
            <c:dLbl>
              <c:idx val="12"/>
              <c:layout>
                <c:manualLayout>
                  <c:x val="0"/>
                  <c:y val="6.584360433074642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A33-4B4F-9E42-04CC6053299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 b="1"/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'2.TOTAL EPS'!$B$71:$B$77</c:f>
              <c:strCache>
                <c:ptCount val="7"/>
                <c:pt idx="0">
                  <c:v>SURA.</c:v>
                </c:pt>
                <c:pt idx="1">
                  <c:v>Salud Total </c:v>
                </c:pt>
                <c:pt idx="2">
                  <c:v>Cruz Blanca </c:v>
                </c:pt>
                <c:pt idx="3">
                  <c:v>Sanitas S.A.</c:v>
                </c:pt>
                <c:pt idx="4">
                  <c:v>Coomeva S.A.</c:v>
                </c:pt>
                <c:pt idx="5">
                  <c:v>ASMET  SALUD </c:v>
                </c:pt>
                <c:pt idx="6">
                  <c:v>Famisanar </c:v>
                </c:pt>
              </c:strCache>
            </c:strRef>
          </c:cat>
          <c:val>
            <c:numRef>
              <c:f>'2.TOTAL EPS'!$C$71:$C$77</c:f>
              <c:numCache>
                <c:formatCode>#,##0</c:formatCode>
                <c:ptCount val="7"/>
                <c:pt idx="0">
                  <c:v>10349</c:v>
                </c:pt>
                <c:pt idx="1">
                  <c:v>2432</c:v>
                </c:pt>
                <c:pt idx="2">
                  <c:v>3481</c:v>
                </c:pt>
                <c:pt idx="3">
                  <c:v>2911</c:v>
                </c:pt>
                <c:pt idx="4">
                  <c:v>1039</c:v>
                </c:pt>
                <c:pt idx="5">
                  <c:v>81</c:v>
                </c:pt>
                <c:pt idx="6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2A33-4B4F-9E42-04CC6053299F}"/>
            </c:ext>
          </c:extLst>
        </c:ser>
        <c:ser>
          <c:idx val="1"/>
          <c:order val="1"/>
          <c:tx>
            <c:v>%</c:v>
          </c:tx>
          <c:spPr>
            <a:noFill/>
          </c:spPr>
          <c:invertIfNegative val="0"/>
          <c:dLbls>
            <c:delete val="1"/>
          </c:dLbls>
          <c:cat>
            <c:strRef>
              <c:f>'2.TOTAL EPS'!$B$71:$B$77</c:f>
              <c:strCache>
                <c:ptCount val="7"/>
                <c:pt idx="0">
                  <c:v>SURA.</c:v>
                </c:pt>
                <c:pt idx="1">
                  <c:v>Salud Total </c:v>
                </c:pt>
                <c:pt idx="2">
                  <c:v>Cruz Blanca </c:v>
                </c:pt>
                <c:pt idx="3">
                  <c:v>Sanitas S.A.</c:v>
                </c:pt>
                <c:pt idx="4">
                  <c:v>Coomeva S.A.</c:v>
                </c:pt>
                <c:pt idx="5">
                  <c:v>ASMET  SALUD </c:v>
                </c:pt>
                <c:pt idx="6">
                  <c:v>Famisanar </c:v>
                </c:pt>
              </c:strCache>
            </c:strRef>
          </c:cat>
          <c:val>
            <c:numRef>
              <c:f>'2.TOTAL EPS'!$D$71:$D$77</c:f>
              <c:numCache>
                <c:formatCode>0.00</c:formatCode>
                <c:ptCount val="7"/>
                <c:pt idx="0">
                  <c:v>40.842180038675558</c:v>
                </c:pt>
                <c:pt idx="1">
                  <c:v>9.5978531118039392</c:v>
                </c:pt>
                <c:pt idx="2">
                  <c:v>13.737716563400292</c:v>
                </c:pt>
                <c:pt idx="3">
                  <c:v>11.488219740321243</c:v>
                </c:pt>
                <c:pt idx="4">
                  <c:v>4.1003985950511073</c:v>
                </c:pt>
                <c:pt idx="5">
                  <c:v>0.31966533801649633</c:v>
                </c:pt>
                <c:pt idx="6">
                  <c:v>1.5785942618098583E-2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2A33-4B4F-9E42-04CC6053299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262382592"/>
        <c:axId val="262077184"/>
      </c:barChart>
      <c:catAx>
        <c:axId val="2623825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 rot="5400000"/>
          <a:lstStyle/>
          <a:p>
            <a:pPr>
              <a:defRPr lang="es-CO"/>
            </a:pPr>
            <a:endParaRPr lang="es-CO"/>
          </a:p>
        </c:txPr>
        <c:crossAx val="262077184"/>
        <c:crosses val="autoZero"/>
        <c:auto val="1"/>
        <c:lblAlgn val="ctr"/>
        <c:lblOffset val="100"/>
        <c:noMultiLvlLbl val="0"/>
      </c:catAx>
      <c:valAx>
        <c:axId val="262077184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s-CO"/>
                  <a:t>N° de Afiliados por EPS-C</a:t>
                </a:r>
              </a:p>
            </c:rich>
          </c:tx>
          <c:overlay val="0"/>
        </c:title>
        <c:numFmt formatCode="#,##0" sourceLinked="1"/>
        <c:majorTickMark val="none"/>
        <c:minorTickMark val="none"/>
        <c:tickLblPos val="nextTo"/>
        <c:txPr>
          <a:bodyPr/>
          <a:lstStyle/>
          <a:p>
            <a:pPr>
              <a:defRPr lang="es-CO"/>
            </a:pPr>
            <a:endParaRPr lang="es-CO"/>
          </a:p>
        </c:txPr>
        <c:crossAx val="262382592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 sz="800" b="1"/>
            </a:pPr>
            <a:endParaRPr lang="es-CO"/>
          </a:p>
        </c:txPr>
      </c:dTable>
      <c:spPr>
        <a:noFill/>
      </c:spPr>
    </c:plotArea>
    <c:plotVisOnly val="1"/>
    <c:dispBlanksAs val="gap"/>
    <c:showDLblsOverMax val="0"/>
  </c:chart>
  <c:spPr>
    <a:solidFill>
      <a:schemeClr val="bg1"/>
    </a:solidFill>
  </c:spPr>
  <c:printSettings>
    <c:headerFooter/>
    <c:pageMargins b="0.75000000000000377" l="0.70000000000000062" r="0.70000000000000062" t="0.75000000000000377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15"/>
      <c:rotY val="20"/>
      <c:rAngAx val="1"/>
    </c:view3D>
    <c:floor>
      <c:thickness val="0"/>
      <c:spPr>
        <a:solidFill>
          <a:schemeClr val="bg2"/>
        </a:solidFill>
      </c:spPr>
    </c:floor>
    <c:sideWall>
      <c:thickness val="0"/>
      <c:spPr>
        <a:solidFill>
          <a:schemeClr val="accent1">
            <a:lumMod val="20000"/>
            <a:lumOff val="80000"/>
          </a:schemeClr>
        </a:solidFill>
      </c:spPr>
    </c:sideWall>
    <c:backWall>
      <c:thickness val="0"/>
      <c:spPr>
        <a:solidFill>
          <a:schemeClr val="bg1"/>
        </a:solidFill>
      </c:spPr>
    </c:backWall>
    <c:plotArea>
      <c:layout>
        <c:manualLayout>
          <c:layoutTarget val="inner"/>
          <c:xMode val="edge"/>
          <c:yMode val="edge"/>
          <c:x val="0.17601718902784211"/>
          <c:y val="2.704729969641699E-2"/>
          <c:w val="0.82398281097215786"/>
          <c:h val="0.729976672782644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'3A. Afiliados_ Mpio_RS'!$AU$1</c:f>
              <c:strCache>
                <c:ptCount val="1"/>
                <c:pt idx="0">
                  <c:v>Municipios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rgbClr val="FF00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E2F-4AF5-B68D-067B4B8CE4FC}"/>
              </c:ext>
            </c:extLst>
          </c:dPt>
          <c:dPt>
            <c:idx val="1"/>
            <c:invertIfNegative val="0"/>
            <c:bubble3D val="0"/>
            <c:spPr>
              <a:solidFill>
                <a:srgbClr val="FF00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E2F-4AF5-B68D-067B4B8CE4FC}"/>
              </c:ext>
            </c:extLst>
          </c:dPt>
          <c:dPt>
            <c:idx val="2"/>
            <c:invertIfNegative val="0"/>
            <c:bubble3D val="0"/>
            <c:spPr>
              <a:solidFill>
                <a:srgbClr val="0080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E2F-4AF5-B68D-067B4B8CE4FC}"/>
              </c:ext>
            </c:extLst>
          </c:dPt>
          <c:dPt>
            <c:idx val="3"/>
            <c:invertIfNegative val="0"/>
            <c:bubble3D val="0"/>
            <c:spPr>
              <a:solidFill>
                <a:srgbClr val="FFC0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DE2F-4AF5-B68D-067B4B8CE4FC}"/>
              </c:ext>
            </c:extLst>
          </c:dPt>
          <c:dPt>
            <c:idx val="4"/>
            <c:invertIfNegative val="0"/>
            <c:bubble3D val="0"/>
            <c:spPr>
              <a:solidFill>
                <a:srgbClr val="00B0F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DE2F-4AF5-B68D-067B4B8CE4FC}"/>
              </c:ext>
            </c:extLst>
          </c:dPt>
          <c:dPt>
            <c:idx val="5"/>
            <c:invertIfNegative val="0"/>
            <c:bubble3D val="0"/>
            <c:spPr>
              <a:solidFill>
                <a:srgbClr val="0066FF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DE2F-4AF5-B68D-067B4B8CE4FC}"/>
              </c:ext>
            </c:extLst>
          </c:dPt>
          <c:dLbls>
            <c:dLbl>
              <c:idx val="0"/>
              <c:layout>
                <c:manualLayout>
                  <c:x val="8.9726334679228349E-3"/>
                  <c:y val="3.6288839167752948E-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DE2F-4AF5-B68D-067B4B8CE4F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'3A. Afiliados_ Mpio_RS'!$AT$2:$AT$6</c:f>
              <c:strCache>
                <c:ptCount val="5"/>
                <c:pt idx="0">
                  <c:v>Savia Salud</c:v>
                </c:pt>
                <c:pt idx="1">
                  <c:v>Coosalud</c:v>
                </c:pt>
                <c:pt idx="2">
                  <c:v>Ecoopsos</c:v>
                </c:pt>
                <c:pt idx="3">
                  <c:v>AIC</c:v>
                </c:pt>
                <c:pt idx="4">
                  <c:v>Emdisalud</c:v>
                </c:pt>
              </c:strCache>
            </c:strRef>
          </c:cat>
          <c:val>
            <c:numRef>
              <c:f>'3A. Afiliados_ Mpio_RS'!$AU$2:$AU$6</c:f>
              <c:numCache>
                <c:formatCode>General</c:formatCode>
                <c:ptCount val="5"/>
                <c:pt idx="0">
                  <c:v>116</c:v>
                </c:pt>
                <c:pt idx="1">
                  <c:v>29</c:v>
                </c:pt>
                <c:pt idx="2">
                  <c:v>26</c:v>
                </c:pt>
                <c:pt idx="3">
                  <c:v>19</c:v>
                </c:pt>
                <c:pt idx="4">
                  <c:v>13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C-DE2F-4AF5-B68D-067B4B8CE4FC}"/>
            </c:ext>
          </c:extLst>
        </c:ser>
        <c:ser>
          <c:idx val="1"/>
          <c:order val="1"/>
          <c:tx>
            <c:strRef>
              <c:f>'3A. Afiliados_ Mpio_RS'!$AV$1</c:f>
              <c:strCache>
                <c:ptCount val="1"/>
                <c:pt idx="0">
                  <c:v>% Participación</c:v>
                </c:pt>
              </c:strCache>
            </c:strRef>
          </c:tx>
          <c:spPr>
            <a:noFill/>
          </c:spPr>
          <c:invertIfNegative val="0"/>
          <c:dLbls>
            <c:delete val="1"/>
          </c:dLbls>
          <c:cat>
            <c:strRef>
              <c:f>'3A. Afiliados_ Mpio_RS'!$AT$2:$AT$6</c:f>
              <c:strCache>
                <c:ptCount val="5"/>
                <c:pt idx="0">
                  <c:v>Savia Salud</c:v>
                </c:pt>
                <c:pt idx="1">
                  <c:v>Coosalud</c:v>
                </c:pt>
                <c:pt idx="2">
                  <c:v>Ecoopsos</c:v>
                </c:pt>
                <c:pt idx="3">
                  <c:v>AIC</c:v>
                </c:pt>
                <c:pt idx="4">
                  <c:v>Emdisalud</c:v>
                </c:pt>
              </c:strCache>
            </c:strRef>
          </c:cat>
          <c:val>
            <c:numRef>
              <c:f>'3A. Afiliados_ Mpio_RS'!$AV$2:$AV$6</c:f>
              <c:numCache>
                <c:formatCode>General</c:formatCode>
                <c:ptCount val="5"/>
                <c:pt idx="0">
                  <c:v>92.800000000000011</c:v>
                </c:pt>
                <c:pt idx="1">
                  <c:v>23.200000000000003</c:v>
                </c:pt>
                <c:pt idx="2">
                  <c:v>20.8</c:v>
                </c:pt>
                <c:pt idx="3">
                  <c:v>15.2</c:v>
                </c:pt>
                <c:pt idx="4">
                  <c:v>10.4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D-DE2F-4AF5-B68D-067B4B8CE4F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262149632"/>
        <c:axId val="262726784"/>
        <c:axId val="0"/>
      </c:bar3DChart>
      <c:catAx>
        <c:axId val="26214963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262726784"/>
        <c:crosses val="autoZero"/>
        <c:auto val="1"/>
        <c:lblAlgn val="ctr"/>
        <c:lblOffset val="100"/>
        <c:noMultiLvlLbl val="0"/>
      </c:catAx>
      <c:valAx>
        <c:axId val="262726784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s-CO"/>
                  <a:t>N°</a:t>
                </a:r>
                <a:r>
                  <a:rPr lang="es-CO" baseline="0"/>
                  <a:t> Municipios</a:t>
                </a:r>
                <a:endParaRPr lang="es-CO"/>
              </a:p>
            </c:rich>
          </c:tx>
          <c:layout>
            <c:manualLayout>
              <c:xMode val="edge"/>
              <c:yMode val="edge"/>
              <c:x val="3.2951469301631411E-2"/>
              <c:y val="0.22201445015489157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crossAx val="262149632"/>
        <c:crosses val="autoZero"/>
        <c:crossBetween val="between"/>
      </c:valAx>
      <c:dTable>
        <c:showHorzBorder val="1"/>
        <c:showVertBorder val="1"/>
        <c:showOutline val="1"/>
        <c:showKeys val="0"/>
        <c:spPr>
          <a:noFill/>
        </c:spPr>
        <c:txPr>
          <a:bodyPr/>
          <a:lstStyle/>
          <a:p>
            <a:pPr rtl="0">
              <a:defRPr sz="700"/>
            </a:pPr>
            <a:endParaRPr lang="es-CO"/>
          </a:p>
        </c:txPr>
      </c:dTable>
      <c:spPr>
        <a:noFill/>
      </c:spPr>
    </c:plotArea>
    <c:plotVisOnly val="1"/>
    <c:dispBlanksAs val="gap"/>
    <c:showDLblsOverMax val="0"/>
  </c:chart>
  <c:spPr>
    <a:solidFill>
      <a:sysClr val="window" lastClr="FFFFFF"/>
    </a:solidFill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.xml"/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chart" Target="../charts/chart12.xml"/><Relationship Id="rId5" Type="http://schemas.openxmlformats.org/officeDocument/2006/relationships/chart" Target="../charts/chart11.xml"/><Relationship Id="rId4" Type="http://schemas.openxmlformats.org/officeDocument/2006/relationships/image" Target="../media/image4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chart" Target="../charts/chart14.xml"/><Relationship Id="rId5" Type="http://schemas.openxmlformats.org/officeDocument/2006/relationships/chart" Target="../charts/chart13.xml"/><Relationship Id="rId4" Type="http://schemas.openxmlformats.org/officeDocument/2006/relationships/image" Target="../media/image4.png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2.xml"/><Relationship Id="rId3" Type="http://schemas.openxmlformats.org/officeDocument/2006/relationships/chart" Target="../charts/chart17.xml"/><Relationship Id="rId7" Type="http://schemas.openxmlformats.org/officeDocument/2006/relationships/chart" Target="../charts/chart21.xml"/><Relationship Id="rId2" Type="http://schemas.openxmlformats.org/officeDocument/2006/relationships/chart" Target="../charts/chart16.xml"/><Relationship Id="rId1" Type="http://schemas.openxmlformats.org/officeDocument/2006/relationships/chart" Target="../charts/chart15.xml"/><Relationship Id="rId6" Type="http://schemas.openxmlformats.org/officeDocument/2006/relationships/chart" Target="../charts/chart20.xml"/><Relationship Id="rId5" Type="http://schemas.openxmlformats.org/officeDocument/2006/relationships/chart" Target="../charts/chart19.xml"/><Relationship Id="rId10" Type="http://schemas.openxmlformats.org/officeDocument/2006/relationships/image" Target="../media/image1.png"/><Relationship Id="rId4" Type="http://schemas.openxmlformats.org/officeDocument/2006/relationships/chart" Target="../charts/chart18.xml"/><Relationship Id="rId9" Type="http://schemas.openxmlformats.org/officeDocument/2006/relationships/chart" Target="../charts/chart23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Relationship Id="rId6" Type="http://schemas.openxmlformats.org/officeDocument/2006/relationships/chart" Target="../charts/chart8.xml"/><Relationship Id="rId5" Type="http://schemas.openxmlformats.org/officeDocument/2006/relationships/chart" Target="../charts/chart7.xml"/><Relationship Id="rId4" Type="http://schemas.openxmlformats.org/officeDocument/2006/relationships/chart" Target="../charts/chart6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5.xml"/><Relationship Id="rId1" Type="http://schemas.openxmlformats.org/officeDocument/2006/relationships/chart" Target="../charts/chart24.xml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6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emf"/><Relationship Id="rId7" Type="http://schemas.openxmlformats.org/officeDocument/2006/relationships/chart" Target="../charts/chart29.xml"/><Relationship Id="rId2" Type="http://schemas.openxmlformats.org/officeDocument/2006/relationships/image" Target="../media/image7.emf"/><Relationship Id="rId1" Type="http://schemas.openxmlformats.org/officeDocument/2006/relationships/chart" Target="../charts/chart27.xml"/><Relationship Id="rId6" Type="http://schemas.openxmlformats.org/officeDocument/2006/relationships/image" Target="../media/image10.emf"/><Relationship Id="rId5" Type="http://schemas.openxmlformats.org/officeDocument/2006/relationships/chart" Target="../charts/chart28.xml"/><Relationship Id="rId4" Type="http://schemas.openxmlformats.org/officeDocument/2006/relationships/image" Target="../media/image9.emf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1.png"/><Relationship Id="rId1" Type="http://schemas.openxmlformats.org/officeDocument/2006/relationships/image" Target="../media/image5.emf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0.xml"/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571500</xdr:colOff>
      <xdr:row>148</xdr:row>
      <xdr:rowOff>0</xdr:rowOff>
    </xdr:from>
    <xdr:to>
      <xdr:col>13</xdr:col>
      <xdr:colOff>0</xdr:colOff>
      <xdr:row>148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32</xdr:col>
      <xdr:colOff>200025</xdr:colOff>
      <xdr:row>5</xdr:row>
      <xdr:rowOff>47625</xdr:rowOff>
    </xdr:from>
    <xdr:to>
      <xdr:col>38</xdr:col>
      <xdr:colOff>200025</xdr:colOff>
      <xdr:row>21</xdr:row>
      <xdr:rowOff>114300</xdr:rowOff>
    </xdr:to>
    <xdr:graphicFrame macro="">
      <xdr:nvGraphicFramePr>
        <xdr:cNvPr id="5" name="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32</xdr:col>
      <xdr:colOff>323850</xdr:colOff>
      <xdr:row>21</xdr:row>
      <xdr:rowOff>180975</xdr:rowOff>
    </xdr:from>
    <xdr:to>
      <xdr:col>37</xdr:col>
      <xdr:colOff>0</xdr:colOff>
      <xdr:row>23</xdr:row>
      <xdr:rowOff>130173</xdr:rowOff>
    </xdr:to>
    <xdr:sp macro="" textlink="">
      <xdr:nvSpPr>
        <xdr:cNvPr id="6" name="1 CuadroTexto"/>
        <xdr:cNvSpPr txBox="1"/>
      </xdr:nvSpPr>
      <xdr:spPr>
        <a:xfrm>
          <a:off x="13030200" y="5314950"/>
          <a:ext cx="3486150" cy="330198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/>
          <a:r>
            <a:rPr lang="es-CO" sz="1100" b="1"/>
            <a:t>Fuente:</a:t>
          </a:r>
          <a:r>
            <a:rPr lang="es-CO" sz="1100" b="1" baseline="0"/>
            <a:t>  </a:t>
          </a:r>
          <a:r>
            <a:rPr lang="es-CO" sz="1100" baseline="0"/>
            <a:t>Base de datos de  SISPRO, BDUA, BDEX  . </a:t>
          </a:r>
          <a:endParaRPr lang="es-CO" sz="1100"/>
        </a:p>
      </xdr:txBody>
    </xdr:sp>
    <xdr:clientData/>
  </xdr:twoCellAnchor>
  <xdr:twoCellAnchor editAs="oneCell">
    <xdr:from>
      <xdr:col>1</xdr:col>
      <xdr:colOff>571500</xdr:colOff>
      <xdr:row>2</xdr:row>
      <xdr:rowOff>161926</xdr:rowOff>
    </xdr:from>
    <xdr:to>
      <xdr:col>1</xdr:col>
      <xdr:colOff>1543049</xdr:colOff>
      <xdr:row>3</xdr:row>
      <xdr:rowOff>301870</xdr:rowOff>
    </xdr:to>
    <xdr:pic>
      <xdr:nvPicPr>
        <xdr:cNvPr id="8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5875" y="904876"/>
          <a:ext cx="971549" cy="6352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25</xdr:col>
      <xdr:colOff>133350</xdr:colOff>
      <xdr:row>3</xdr:row>
      <xdr:rowOff>38100</xdr:rowOff>
    </xdr:from>
    <xdr:to>
      <xdr:col>25</xdr:col>
      <xdr:colOff>1089958</xdr:colOff>
      <xdr:row>4</xdr:row>
      <xdr:rowOff>473075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5350" y="981075"/>
          <a:ext cx="956608" cy="625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56</xdr:col>
      <xdr:colOff>676275</xdr:colOff>
      <xdr:row>0</xdr:row>
      <xdr:rowOff>314325</xdr:rowOff>
    </xdr:from>
    <xdr:to>
      <xdr:col>66</xdr:col>
      <xdr:colOff>323850</xdr:colOff>
      <xdr:row>17</xdr:row>
      <xdr:rowOff>161925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105</xdr:col>
      <xdr:colOff>232836</xdr:colOff>
      <xdr:row>3</xdr:row>
      <xdr:rowOff>52916</xdr:rowOff>
    </xdr:from>
    <xdr:to>
      <xdr:col>105</xdr:col>
      <xdr:colOff>391585</xdr:colOff>
      <xdr:row>3</xdr:row>
      <xdr:rowOff>243416</xdr:rowOff>
    </xdr:to>
    <xdr:sp macro="" textlink="">
      <xdr:nvSpPr>
        <xdr:cNvPr id="3" name="2 Flecha arriba"/>
        <xdr:cNvSpPr/>
      </xdr:nvSpPr>
      <xdr:spPr>
        <a:xfrm>
          <a:off x="73109669" y="1904999"/>
          <a:ext cx="158749" cy="190500"/>
        </a:xfrm>
        <a:prstGeom prst="upArrow">
          <a:avLst/>
        </a:prstGeom>
        <a:solidFill>
          <a:srgbClr val="0099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105</xdr:col>
      <xdr:colOff>232833</xdr:colOff>
      <xdr:row>2</xdr:row>
      <xdr:rowOff>95250</xdr:rowOff>
    </xdr:from>
    <xdr:to>
      <xdr:col>105</xdr:col>
      <xdr:colOff>423633</xdr:colOff>
      <xdr:row>2</xdr:row>
      <xdr:rowOff>253650</xdr:rowOff>
    </xdr:to>
    <xdr:sp macro="" textlink="">
      <xdr:nvSpPr>
        <xdr:cNvPr id="4" name="3 Flecha derecha"/>
        <xdr:cNvSpPr/>
      </xdr:nvSpPr>
      <xdr:spPr>
        <a:xfrm>
          <a:off x="73109666" y="1524000"/>
          <a:ext cx="190800" cy="158400"/>
        </a:xfrm>
        <a:prstGeom prst="rightArrow">
          <a:avLst/>
        </a:prstGeom>
        <a:solidFill>
          <a:srgbClr val="FFC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l"/>
          <a:endParaRPr lang="es-CO" sz="1100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105</xdr:col>
      <xdr:colOff>296333</xdr:colOff>
      <xdr:row>1</xdr:row>
      <xdr:rowOff>254001</xdr:rowOff>
    </xdr:from>
    <xdr:to>
      <xdr:col>105</xdr:col>
      <xdr:colOff>444500</xdr:colOff>
      <xdr:row>1</xdr:row>
      <xdr:rowOff>433918</xdr:rowOff>
    </xdr:to>
    <xdr:sp macro="" textlink="">
      <xdr:nvSpPr>
        <xdr:cNvPr id="5" name="4 Flecha abajo"/>
        <xdr:cNvSpPr/>
      </xdr:nvSpPr>
      <xdr:spPr>
        <a:xfrm>
          <a:off x="77057250" y="1153584"/>
          <a:ext cx="148167" cy="179917"/>
        </a:xfrm>
        <a:prstGeom prst="downArrow">
          <a:avLst/>
        </a:prstGeom>
        <a:solidFill>
          <a:srgbClr val="FF00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l"/>
          <a:endParaRPr lang="es-CO" sz="1100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 editAs="oneCell">
    <xdr:from>
      <xdr:col>0</xdr:col>
      <xdr:colOff>465667</xdr:colOff>
      <xdr:row>0</xdr:row>
      <xdr:rowOff>190502</xdr:rowOff>
    </xdr:from>
    <xdr:to>
      <xdr:col>0</xdr:col>
      <xdr:colOff>1312333</xdr:colOff>
      <xdr:row>0</xdr:row>
      <xdr:rowOff>744092</xdr:rowOff>
    </xdr:to>
    <xdr:pic>
      <xdr:nvPicPr>
        <xdr:cNvPr id="8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5667" y="190502"/>
          <a:ext cx="846666" cy="553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108</xdr:col>
      <xdr:colOff>412751</xdr:colOff>
      <xdr:row>27</xdr:row>
      <xdr:rowOff>169334</xdr:rowOff>
    </xdr:from>
    <xdr:to>
      <xdr:col>112</xdr:col>
      <xdr:colOff>751417</xdr:colOff>
      <xdr:row>29</xdr:row>
      <xdr:rowOff>10584</xdr:rowOff>
    </xdr:to>
    <xdr:sp macro="" textlink="">
      <xdr:nvSpPr>
        <xdr:cNvPr id="7" name="1 CuadroTexto"/>
        <xdr:cNvSpPr txBox="1"/>
      </xdr:nvSpPr>
      <xdr:spPr>
        <a:xfrm>
          <a:off x="76115334" y="6741584"/>
          <a:ext cx="3386666" cy="222250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r>
            <a:rPr lang="es-CO" sz="1100"/>
            <a:t>Fuente:</a:t>
          </a:r>
          <a:r>
            <a:rPr lang="es-CO" sz="1100" baseline="0"/>
            <a:t> Base de datos de regimen subsidiado,  FOSYGA.  </a:t>
          </a:r>
          <a:endParaRPr lang="es-CO" sz="1100"/>
        </a:p>
      </xdr:txBody>
    </xdr:sp>
    <xdr:clientData/>
  </xdr:twoCellAnchor>
  <xdr:twoCellAnchor editAs="oneCell">
    <xdr:from>
      <xdr:col>105</xdr:col>
      <xdr:colOff>285750</xdr:colOff>
      <xdr:row>5</xdr:row>
      <xdr:rowOff>31751</xdr:rowOff>
    </xdr:from>
    <xdr:to>
      <xdr:col>105</xdr:col>
      <xdr:colOff>438150</xdr:colOff>
      <xdr:row>5</xdr:row>
      <xdr:rowOff>174626</xdr:rowOff>
    </xdr:to>
    <xdr:pic>
      <xdr:nvPicPr>
        <xdr:cNvPr id="10" name="9 Imagen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046667" y="2709334"/>
          <a:ext cx="152400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105</xdr:col>
      <xdr:colOff>285750</xdr:colOff>
      <xdr:row>7</xdr:row>
      <xdr:rowOff>31749</xdr:rowOff>
    </xdr:from>
    <xdr:to>
      <xdr:col>105</xdr:col>
      <xdr:colOff>428625</xdr:colOff>
      <xdr:row>8</xdr:row>
      <xdr:rowOff>0</xdr:rowOff>
    </xdr:to>
    <xdr:pic>
      <xdr:nvPicPr>
        <xdr:cNvPr id="11" name="10 Imagen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046667" y="3090332"/>
          <a:ext cx="1428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105</xdr:col>
      <xdr:colOff>285750</xdr:colOff>
      <xdr:row>6</xdr:row>
      <xdr:rowOff>31749</xdr:rowOff>
    </xdr:from>
    <xdr:to>
      <xdr:col>105</xdr:col>
      <xdr:colOff>419100</xdr:colOff>
      <xdr:row>6</xdr:row>
      <xdr:rowOff>174624</xdr:rowOff>
    </xdr:to>
    <xdr:pic>
      <xdr:nvPicPr>
        <xdr:cNvPr id="12" name="11 Imagen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046667" y="2899832"/>
          <a:ext cx="133350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107</xdr:col>
      <xdr:colOff>645584</xdr:colOff>
      <xdr:row>27</xdr:row>
      <xdr:rowOff>57146</xdr:rowOff>
    </xdr:from>
    <xdr:to>
      <xdr:col>117</xdr:col>
      <xdr:colOff>179917</xdr:colOff>
      <xdr:row>47</xdr:row>
      <xdr:rowOff>42333</xdr:rowOff>
    </xdr:to>
    <xdr:graphicFrame macro="">
      <xdr:nvGraphicFramePr>
        <xdr:cNvPr id="6" name="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109</xdr:col>
      <xdr:colOff>148167</xdr:colOff>
      <xdr:row>27</xdr:row>
      <xdr:rowOff>127001</xdr:rowOff>
    </xdr:from>
    <xdr:to>
      <xdr:col>116</xdr:col>
      <xdr:colOff>137583</xdr:colOff>
      <xdr:row>30</xdr:row>
      <xdr:rowOff>31750</xdr:rowOff>
    </xdr:to>
    <xdr:sp macro="" textlink="">
      <xdr:nvSpPr>
        <xdr:cNvPr id="9" name="8 CuadroTexto"/>
        <xdr:cNvSpPr txBox="1"/>
      </xdr:nvSpPr>
      <xdr:spPr>
        <a:xfrm>
          <a:off x="83894084" y="7069668"/>
          <a:ext cx="5323416" cy="476249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CO" sz="1100" b="1"/>
            <a:t>COMPARATIVO MES A MES N°</a:t>
          </a:r>
          <a:r>
            <a:rPr lang="es-CO" sz="1100" b="1" baseline="0"/>
            <a:t> de Afiliados al Régimen Subsidiado en Antioquia  </a:t>
          </a:r>
        </a:p>
        <a:p>
          <a:pPr algn="ctr"/>
          <a:r>
            <a:rPr lang="es-CO" sz="1100" b="1" baseline="0"/>
            <a:t>2016 vs 2017</a:t>
          </a:r>
          <a:endParaRPr lang="es-CO" sz="1100" b="1"/>
        </a:p>
      </xdr:txBody>
    </xdr:sp>
    <xdr:clientData/>
  </xdr:twoCellAnchor>
  <xdr:twoCellAnchor>
    <xdr:from>
      <xdr:col>107</xdr:col>
      <xdr:colOff>312205</xdr:colOff>
      <xdr:row>2</xdr:row>
      <xdr:rowOff>321733</xdr:rowOff>
    </xdr:from>
    <xdr:to>
      <xdr:col>118</xdr:col>
      <xdr:colOff>412749</xdr:colOff>
      <xdr:row>25</xdr:row>
      <xdr:rowOff>84665</xdr:rowOff>
    </xdr:to>
    <xdr:graphicFrame macro="">
      <xdr:nvGraphicFramePr>
        <xdr:cNvPr id="13" name="1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88</xdr:col>
      <xdr:colOff>370415</xdr:colOff>
      <xdr:row>4</xdr:row>
      <xdr:rowOff>52916</xdr:rowOff>
    </xdr:from>
    <xdr:to>
      <xdr:col>88</xdr:col>
      <xdr:colOff>529164</xdr:colOff>
      <xdr:row>4</xdr:row>
      <xdr:rowOff>224366</xdr:rowOff>
    </xdr:to>
    <xdr:sp macro="" textlink="">
      <xdr:nvSpPr>
        <xdr:cNvPr id="4" name="3 Flecha arriba"/>
        <xdr:cNvSpPr/>
      </xdr:nvSpPr>
      <xdr:spPr>
        <a:xfrm>
          <a:off x="66124665" y="2233083"/>
          <a:ext cx="158749" cy="171450"/>
        </a:xfrm>
        <a:prstGeom prst="upArrow">
          <a:avLst/>
        </a:prstGeom>
        <a:solidFill>
          <a:srgbClr val="0099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88</xdr:col>
      <xdr:colOff>370412</xdr:colOff>
      <xdr:row>3</xdr:row>
      <xdr:rowOff>95250</xdr:rowOff>
    </xdr:from>
    <xdr:to>
      <xdr:col>88</xdr:col>
      <xdr:colOff>561212</xdr:colOff>
      <xdr:row>3</xdr:row>
      <xdr:rowOff>253650</xdr:rowOff>
    </xdr:to>
    <xdr:sp macro="" textlink="">
      <xdr:nvSpPr>
        <xdr:cNvPr id="5" name="4 Flecha derecha"/>
        <xdr:cNvSpPr/>
      </xdr:nvSpPr>
      <xdr:spPr>
        <a:xfrm>
          <a:off x="66124662" y="1947333"/>
          <a:ext cx="190800" cy="158400"/>
        </a:xfrm>
        <a:prstGeom prst="rightArrow">
          <a:avLst/>
        </a:prstGeom>
        <a:solidFill>
          <a:srgbClr val="FFC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l"/>
          <a:endParaRPr lang="es-CO" sz="1100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88</xdr:col>
      <xdr:colOff>391578</xdr:colOff>
      <xdr:row>2</xdr:row>
      <xdr:rowOff>116417</xdr:rowOff>
    </xdr:from>
    <xdr:to>
      <xdr:col>88</xdr:col>
      <xdr:colOff>539745</xdr:colOff>
      <xdr:row>2</xdr:row>
      <xdr:rowOff>296334</xdr:rowOff>
    </xdr:to>
    <xdr:sp macro="" textlink="">
      <xdr:nvSpPr>
        <xdr:cNvPr id="6" name="5 Flecha abajo"/>
        <xdr:cNvSpPr/>
      </xdr:nvSpPr>
      <xdr:spPr>
        <a:xfrm>
          <a:off x="66145828" y="1545167"/>
          <a:ext cx="148167" cy="179917"/>
        </a:xfrm>
        <a:prstGeom prst="downArrow">
          <a:avLst/>
        </a:prstGeom>
        <a:solidFill>
          <a:srgbClr val="FF00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l"/>
          <a:endParaRPr lang="es-CO" sz="1100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 editAs="oneCell">
    <xdr:from>
      <xdr:col>0</xdr:col>
      <xdr:colOff>264583</xdr:colOff>
      <xdr:row>1</xdr:row>
      <xdr:rowOff>105833</xdr:rowOff>
    </xdr:from>
    <xdr:to>
      <xdr:col>0</xdr:col>
      <xdr:colOff>1221191</xdr:colOff>
      <xdr:row>2</xdr:row>
      <xdr:rowOff>202141</xdr:rowOff>
    </xdr:to>
    <xdr:pic>
      <xdr:nvPicPr>
        <xdr:cNvPr id="8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4583" y="1005416"/>
          <a:ext cx="956608" cy="625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91</xdr:col>
      <xdr:colOff>169333</xdr:colOff>
      <xdr:row>21</xdr:row>
      <xdr:rowOff>148167</xdr:rowOff>
    </xdr:from>
    <xdr:to>
      <xdr:col>95</xdr:col>
      <xdr:colOff>719667</xdr:colOff>
      <xdr:row>23</xdr:row>
      <xdr:rowOff>127538</xdr:rowOff>
    </xdr:to>
    <xdr:sp macro="" textlink="">
      <xdr:nvSpPr>
        <xdr:cNvPr id="7" name="1 CuadroTexto"/>
        <xdr:cNvSpPr txBox="1"/>
      </xdr:nvSpPr>
      <xdr:spPr>
        <a:xfrm>
          <a:off x="71839666" y="5609167"/>
          <a:ext cx="3598334" cy="36037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r>
            <a:rPr lang="es-CO" sz="1100"/>
            <a:t>Fuente:</a:t>
          </a:r>
          <a:r>
            <a:rPr lang="es-CO" sz="1100" baseline="0"/>
            <a:t> Base de datos de regimen contributivo según Sayp.</a:t>
          </a:r>
          <a:endParaRPr lang="es-CO" sz="1100"/>
        </a:p>
      </xdr:txBody>
    </xdr:sp>
    <xdr:clientData/>
  </xdr:twoCellAnchor>
  <xdr:twoCellAnchor editAs="oneCell">
    <xdr:from>
      <xdr:col>88</xdr:col>
      <xdr:colOff>285750</xdr:colOff>
      <xdr:row>7</xdr:row>
      <xdr:rowOff>31751</xdr:rowOff>
    </xdr:from>
    <xdr:to>
      <xdr:col>88</xdr:col>
      <xdr:colOff>285750</xdr:colOff>
      <xdr:row>7</xdr:row>
      <xdr:rowOff>174626</xdr:rowOff>
    </xdr:to>
    <xdr:pic>
      <xdr:nvPicPr>
        <xdr:cNvPr id="9" name="8 Imagen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095350" y="2698751"/>
          <a:ext cx="152400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88</xdr:col>
      <xdr:colOff>285750</xdr:colOff>
      <xdr:row>9</xdr:row>
      <xdr:rowOff>31749</xdr:rowOff>
    </xdr:from>
    <xdr:to>
      <xdr:col>88</xdr:col>
      <xdr:colOff>285750</xdr:colOff>
      <xdr:row>10</xdr:row>
      <xdr:rowOff>3174</xdr:rowOff>
    </xdr:to>
    <xdr:pic>
      <xdr:nvPicPr>
        <xdr:cNvPr id="10" name="9 Imagen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095350" y="3079749"/>
          <a:ext cx="1428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88</xdr:col>
      <xdr:colOff>285750</xdr:colOff>
      <xdr:row>8</xdr:row>
      <xdr:rowOff>31749</xdr:rowOff>
    </xdr:from>
    <xdr:to>
      <xdr:col>88</xdr:col>
      <xdr:colOff>285750</xdr:colOff>
      <xdr:row>8</xdr:row>
      <xdr:rowOff>174624</xdr:rowOff>
    </xdr:to>
    <xdr:pic>
      <xdr:nvPicPr>
        <xdr:cNvPr id="11" name="10 Imagen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095350" y="2889249"/>
          <a:ext cx="133350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88</xdr:col>
      <xdr:colOff>423320</xdr:colOff>
      <xdr:row>7</xdr:row>
      <xdr:rowOff>10583</xdr:rowOff>
    </xdr:from>
    <xdr:to>
      <xdr:col>88</xdr:col>
      <xdr:colOff>575720</xdr:colOff>
      <xdr:row>7</xdr:row>
      <xdr:rowOff>153458</xdr:rowOff>
    </xdr:to>
    <xdr:pic>
      <xdr:nvPicPr>
        <xdr:cNvPr id="12" name="11 Imagen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77570" y="2804583"/>
          <a:ext cx="152400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88</xdr:col>
      <xdr:colOff>423320</xdr:colOff>
      <xdr:row>9</xdr:row>
      <xdr:rowOff>31747</xdr:rowOff>
    </xdr:from>
    <xdr:to>
      <xdr:col>88</xdr:col>
      <xdr:colOff>566195</xdr:colOff>
      <xdr:row>10</xdr:row>
      <xdr:rowOff>3172</xdr:rowOff>
    </xdr:to>
    <xdr:pic>
      <xdr:nvPicPr>
        <xdr:cNvPr id="13" name="12 Imagen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77570" y="3206747"/>
          <a:ext cx="1428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88</xdr:col>
      <xdr:colOff>423320</xdr:colOff>
      <xdr:row>8</xdr:row>
      <xdr:rowOff>21164</xdr:rowOff>
    </xdr:from>
    <xdr:to>
      <xdr:col>88</xdr:col>
      <xdr:colOff>556670</xdr:colOff>
      <xdr:row>8</xdr:row>
      <xdr:rowOff>164039</xdr:rowOff>
    </xdr:to>
    <xdr:pic>
      <xdr:nvPicPr>
        <xdr:cNvPr id="14" name="13 Imagen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77570" y="3005664"/>
          <a:ext cx="133350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89</xdr:col>
      <xdr:colOff>899585</xdr:colOff>
      <xdr:row>24</xdr:row>
      <xdr:rowOff>137585</xdr:rowOff>
    </xdr:from>
    <xdr:to>
      <xdr:col>99</xdr:col>
      <xdr:colOff>465667</xdr:colOff>
      <xdr:row>48</xdr:row>
      <xdr:rowOff>21169</xdr:rowOff>
    </xdr:to>
    <xdr:graphicFrame macro="">
      <xdr:nvGraphicFramePr>
        <xdr:cNvPr id="15" name="1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91</xdr:col>
      <xdr:colOff>74083</xdr:colOff>
      <xdr:row>25</xdr:row>
      <xdr:rowOff>21167</xdr:rowOff>
    </xdr:from>
    <xdr:to>
      <xdr:col>98</xdr:col>
      <xdr:colOff>63499</xdr:colOff>
      <xdr:row>27</xdr:row>
      <xdr:rowOff>116416</xdr:rowOff>
    </xdr:to>
    <xdr:sp macro="" textlink="">
      <xdr:nvSpPr>
        <xdr:cNvPr id="16" name="15 CuadroTexto"/>
        <xdr:cNvSpPr txBox="1"/>
      </xdr:nvSpPr>
      <xdr:spPr>
        <a:xfrm>
          <a:off x="72559333" y="6244167"/>
          <a:ext cx="5323416" cy="476249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CO" sz="1100" b="1"/>
            <a:t>COMPARATIVO MES A MES N°</a:t>
          </a:r>
          <a:r>
            <a:rPr lang="es-CO" sz="1100" b="1" baseline="0"/>
            <a:t> de Afiliados al Régimen Contributivo en Antioquia  </a:t>
          </a:r>
        </a:p>
        <a:p>
          <a:pPr algn="ctr"/>
          <a:r>
            <a:rPr lang="es-CO" sz="1100" b="1" baseline="0"/>
            <a:t>2016 vs 2017</a:t>
          </a:r>
          <a:endParaRPr lang="es-CO" sz="1100" b="1"/>
        </a:p>
      </xdr:txBody>
    </xdr:sp>
    <xdr:clientData/>
  </xdr:twoCellAnchor>
  <xdr:twoCellAnchor>
    <xdr:from>
      <xdr:col>90</xdr:col>
      <xdr:colOff>439206</xdr:colOff>
      <xdr:row>2</xdr:row>
      <xdr:rowOff>10582</xdr:rowOff>
    </xdr:from>
    <xdr:to>
      <xdr:col>99</xdr:col>
      <xdr:colOff>539749</xdr:colOff>
      <xdr:row>21</xdr:row>
      <xdr:rowOff>116414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91</xdr:col>
      <xdr:colOff>254000</xdr:colOff>
      <xdr:row>50</xdr:row>
      <xdr:rowOff>137583</xdr:rowOff>
    </xdr:from>
    <xdr:to>
      <xdr:col>96</xdr:col>
      <xdr:colOff>42334</xdr:colOff>
      <xdr:row>52</xdr:row>
      <xdr:rowOff>116954</xdr:rowOff>
    </xdr:to>
    <xdr:sp macro="" textlink="">
      <xdr:nvSpPr>
        <xdr:cNvPr id="19" name="1 CuadroTexto"/>
        <xdr:cNvSpPr txBox="1"/>
      </xdr:nvSpPr>
      <xdr:spPr>
        <a:xfrm>
          <a:off x="71924333" y="11123083"/>
          <a:ext cx="3598334" cy="36037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r>
            <a:rPr lang="es-CO" sz="1100"/>
            <a:t>Fuente:</a:t>
          </a:r>
          <a:r>
            <a:rPr lang="es-CO" sz="1100" baseline="0"/>
            <a:t> Base de datos de regimen contributivo según Sayp.</a:t>
          </a:r>
          <a:endParaRPr lang="es-CO" sz="1100"/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37041</xdr:colOff>
      <xdr:row>15</xdr:row>
      <xdr:rowOff>83607</xdr:rowOff>
    </xdr:from>
    <xdr:to>
      <xdr:col>20</xdr:col>
      <xdr:colOff>444499</xdr:colOff>
      <xdr:row>30</xdr:row>
      <xdr:rowOff>66673</xdr:rowOff>
    </xdr:to>
    <xdr:graphicFrame macro="">
      <xdr:nvGraphicFramePr>
        <xdr:cNvPr id="9" name="8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592668</xdr:colOff>
      <xdr:row>68</xdr:row>
      <xdr:rowOff>87841</xdr:rowOff>
    </xdr:from>
    <xdr:to>
      <xdr:col>20</xdr:col>
      <xdr:colOff>354543</xdr:colOff>
      <xdr:row>89</xdr:row>
      <xdr:rowOff>23283</xdr:rowOff>
    </xdr:to>
    <xdr:graphicFrame macro="">
      <xdr:nvGraphicFramePr>
        <xdr:cNvPr id="10" name="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582084</xdr:colOff>
      <xdr:row>49</xdr:row>
      <xdr:rowOff>158750</xdr:rowOff>
    </xdr:from>
    <xdr:to>
      <xdr:col>20</xdr:col>
      <xdr:colOff>343959</xdr:colOff>
      <xdr:row>67</xdr:row>
      <xdr:rowOff>76200</xdr:rowOff>
    </xdr:to>
    <xdr:graphicFrame macro="">
      <xdr:nvGraphicFramePr>
        <xdr:cNvPr id="11" name="1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21</xdr:col>
      <xdr:colOff>0</xdr:colOff>
      <xdr:row>15</xdr:row>
      <xdr:rowOff>0</xdr:rowOff>
    </xdr:from>
    <xdr:to>
      <xdr:col>30</xdr:col>
      <xdr:colOff>328084</xdr:colOff>
      <xdr:row>30</xdr:row>
      <xdr:rowOff>2116</xdr:rowOff>
    </xdr:to>
    <xdr:graphicFrame macro="">
      <xdr:nvGraphicFramePr>
        <xdr:cNvPr id="12" name="1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21</xdr:col>
      <xdr:colOff>21166</xdr:colOff>
      <xdr:row>49</xdr:row>
      <xdr:rowOff>169334</xdr:rowOff>
    </xdr:from>
    <xdr:to>
      <xdr:col>30</xdr:col>
      <xdr:colOff>243417</xdr:colOff>
      <xdr:row>67</xdr:row>
      <xdr:rowOff>86784</xdr:rowOff>
    </xdr:to>
    <xdr:graphicFrame macro="">
      <xdr:nvGraphicFramePr>
        <xdr:cNvPr id="13" name="1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21</xdr:col>
      <xdr:colOff>63499</xdr:colOff>
      <xdr:row>68</xdr:row>
      <xdr:rowOff>105834</xdr:rowOff>
    </xdr:from>
    <xdr:to>
      <xdr:col>30</xdr:col>
      <xdr:colOff>222250</xdr:colOff>
      <xdr:row>89</xdr:row>
      <xdr:rowOff>55034</xdr:rowOff>
    </xdr:to>
    <xdr:graphicFrame macro="">
      <xdr:nvGraphicFramePr>
        <xdr:cNvPr id="16" name="1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31</xdr:col>
      <xdr:colOff>190500</xdr:colOff>
      <xdr:row>15</xdr:row>
      <xdr:rowOff>31750</xdr:rowOff>
    </xdr:from>
    <xdr:to>
      <xdr:col>40</xdr:col>
      <xdr:colOff>164041</xdr:colOff>
      <xdr:row>30</xdr:row>
      <xdr:rowOff>33866</xdr:rowOff>
    </xdr:to>
    <xdr:graphicFrame macro="">
      <xdr:nvGraphicFramePr>
        <xdr:cNvPr id="17" name="1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11</xdr:col>
      <xdr:colOff>539750</xdr:colOff>
      <xdr:row>31</xdr:row>
      <xdr:rowOff>116417</xdr:rowOff>
    </xdr:from>
    <xdr:to>
      <xdr:col>20</xdr:col>
      <xdr:colOff>301625</xdr:colOff>
      <xdr:row>48</xdr:row>
      <xdr:rowOff>131233</xdr:rowOff>
    </xdr:to>
    <xdr:graphicFrame macro="">
      <xdr:nvGraphicFramePr>
        <xdr:cNvPr id="18" name="1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21</xdr:col>
      <xdr:colOff>0</xdr:colOff>
      <xdr:row>31</xdr:row>
      <xdr:rowOff>105833</xdr:rowOff>
    </xdr:from>
    <xdr:to>
      <xdr:col>30</xdr:col>
      <xdr:colOff>275167</xdr:colOff>
      <xdr:row>47</xdr:row>
      <xdr:rowOff>171449</xdr:rowOff>
    </xdr:to>
    <xdr:graphicFrame macro="">
      <xdr:nvGraphicFramePr>
        <xdr:cNvPr id="19" name="1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0</xdr:col>
      <xdr:colOff>179917</xdr:colOff>
      <xdr:row>1</xdr:row>
      <xdr:rowOff>137584</xdr:rowOff>
    </xdr:from>
    <xdr:to>
      <xdr:col>0</xdr:col>
      <xdr:colOff>1136525</xdr:colOff>
      <xdr:row>2</xdr:row>
      <xdr:rowOff>233892</xdr:rowOff>
    </xdr:to>
    <xdr:pic>
      <xdr:nvPicPr>
        <xdr:cNvPr id="15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9917" y="1037167"/>
          <a:ext cx="956608" cy="625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0.82583</cdr:x>
      <cdr:y>0.79892</cdr:y>
    </cdr:from>
    <cdr:to>
      <cdr:x>0.99751</cdr:x>
      <cdr:y>0.99831</cdr:y>
    </cdr:to>
    <cdr:pic>
      <cdr:nvPicPr>
        <cdr:cNvPr id="3" name="Picture 2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4601633" y="2506134"/>
          <a:ext cx="956608" cy="62547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cdr:spPr>
    </cdr:pic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0.82203</cdr:x>
      <cdr:y>0.80747</cdr:y>
    </cdr:from>
    <cdr:to>
      <cdr:x>0.99371</cdr:x>
      <cdr:y>0.97214</cdr:y>
    </cdr:to>
    <cdr:pic>
      <cdr:nvPicPr>
        <cdr:cNvPr id="2" name="Picture 2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4580467" y="3067051"/>
          <a:ext cx="956622" cy="6254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cdr:spPr>
    </cdr:pic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0.81823</cdr:x>
      <cdr:y>0.77215</cdr:y>
    </cdr:from>
    <cdr:to>
      <cdr:x>0.98991</cdr:x>
      <cdr:y>0.96902</cdr:y>
    </cdr:to>
    <cdr:pic>
      <cdr:nvPicPr>
        <cdr:cNvPr id="2" name="Picture 2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4559300" y="2453216"/>
          <a:ext cx="956622" cy="6254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cdr:spPr>
    </cdr:pic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0.84416</cdr:x>
      <cdr:y>0.7941</cdr:y>
    </cdr:from>
    <cdr:to>
      <cdr:x>1</cdr:x>
      <cdr:y>0.99229</cdr:y>
    </cdr:to>
    <cdr:pic>
      <cdr:nvPicPr>
        <cdr:cNvPr id="2" name="Picture 2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5181712" y="2506134"/>
          <a:ext cx="956622" cy="6254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cdr:spPr>
    </cdr:pic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0.82421</cdr:x>
      <cdr:y>0.7555</cdr:y>
    </cdr:from>
    <cdr:to>
      <cdr:x>0.98279</cdr:x>
      <cdr:y>0.95236</cdr:y>
    </cdr:to>
    <cdr:pic>
      <cdr:nvPicPr>
        <cdr:cNvPr id="2" name="Picture 2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4972050" y="2400300"/>
          <a:ext cx="956622" cy="6254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cdr:spPr>
    </cdr:pic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0.82411</cdr:x>
      <cdr:y>0.81011</cdr:y>
    </cdr:from>
    <cdr:to>
      <cdr:x>0.98438</cdr:x>
      <cdr:y>0.97418</cdr:y>
    </cdr:to>
    <cdr:pic>
      <cdr:nvPicPr>
        <cdr:cNvPr id="2" name="Picture 2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4919132" y="3088216"/>
          <a:ext cx="956622" cy="6254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cdr:spPr>
    </cdr:pic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341842</xdr:colOff>
      <xdr:row>0</xdr:row>
      <xdr:rowOff>101600</xdr:rowOff>
    </xdr:from>
    <xdr:to>
      <xdr:col>12</xdr:col>
      <xdr:colOff>560917</xdr:colOff>
      <xdr:row>19</xdr:row>
      <xdr:rowOff>130176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151342</xdr:colOff>
      <xdr:row>19</xdr:row>
      <xdr:rowOff>200024</xdr:rowOff>
    </xdr:from>
    <xdr:to>
      <xdr:col>12</xdr:col>
      <xdr:colOff>27516</xdr:colOff>
      <xdr:row>22</xdr:row>
      <xdr:rowOff>19049</xdr:rowOff>
    </xdr:to>
    <xdr:sp macro="" textlink="">
      <xdr:nvSpPr>
        <xdr:cNvPr id="5" name="1 CuadroTexto"/>
        <xdr:cNvSpPr txBox="1"/>
      </xdr:nvSpPr>
      <xdr:spPr>
        <a:xfrm>
          <a:off x="5009092" y="4687357"/>
          <a:ext cx="7411507" cy="538692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/>
          <a:r>
            <a:rPr lang="es-CO" sz="1100" b="1"/>
            <a:t>Fuente:</a:t>
          </a:r>
          <a:r>
            <a:rPr lang="es-CO" sz="1100" b="1" baseline="0"/>
            <a:t>  </a:t>
          </a:r>
          <a:r>
            <a:rPr lang="es-CO" sz="1100" baseline="0"/>
            <a:t>Base de datos de  regimen subsidiado  en Sayp  a </a:t>
          </a:r>
        </a:p>
      </xdr:txBody>
    </xdr:sp>
    <xdr:clientData/>
  </xdr:twoCellAnchor>
  <xdr:twoCellAnchor>
    <xdr:from>
      <xdr:col>4</xdr:col>
      <xdr:colOff>336922</xdr:colOff>
      <xdr:row>24</xdr:row>
      <xdr:rowOff>10583</xdr:rowOff>
    </xdr:from>
    <xdr:to>
      <xdr:col>12</xdr:col>
      <xdr:colOff>664633</xdr:colOff>
      <xdr:row>45</xdr:row>
      <xdr:rowOff>127000</xdr:rowOff>
    </xdr:to>
    <xdr:graphicFrame macro="">
      <xdr:nvGraphicFramePr>
        <xdr:cNvPr id="6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13</xdr:col>
      <xdr:colOff>42334</xdr:colOff>
      <xdr:row>0</xdr:row>
      <xdr:rowOff>127002</xdr:rowOff>
    </xdr:from>
    <xdr:to>
      <xdr:col>21</xdr:col>
      <xdr:colOff>698499</xdr:colOff>
      <xdr:row>19</xdr:row>
      <xdr:rowOff>102659</xdr:rowOff>
    </xdr:to>
    <xdr:graphicFrame macro="">
      <xdr:nvGraphicFramePr>
        <xdr:cNvPr id="19" name="1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13</xdr:col>
      <xdr:colOff>113303</xdr:colOff>
      <xdr:row>23</xdr:row>
      <xdr:rowOff>244037</xdr:rowOff>
    </xdr:from>
    <xdr:to>
      <xdr:col>22</xdr:col>
      <xdr:colOff>132291</xdr:colOff>
      <xdr:row>45</xdr:row>
      <xdr:rowOff>169333</xdr:rowOff>
    </xdr:to>
    <xdr:graphicFrame macro="">
      <xdr:nvGraphicFramePr>
        <xdr:cNvPr id="20" name="1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</xdr:col>
      <xdr:colOff>89958</xdr:colOff>
      <xdr:row>45</xdr:row>
      <xdr:rowOff>166158</xdr:rowOff>
    </xdr:from>
    <xdr:to>
      <xdr:col>8</xdr:col>
      <xdr:colOff>877359</xdr:colOff>
      <xdr:row>47</xdr:row>
      <xdr:rowOff>0</xdr:rowOff>
    </xdr:to>
    <xdr:sp macro="" textlink="">
      <xdr:nvSpPr>
        <xdr:cNvPr id="7" name="1 CuadroTexto"/>
        <xdr:cNvSpPr txBox="1"/>
      </xdr:nvSpPr>
      <xdr:spPr>
        <a:xfrm>
          <a:off x="5794375" y="9775825"/>
          <a:ext cx="3623734" cy="214842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/>
          <a:r>
            <a:rPr lang="es-CO" sz="1100" b="1"/>
            <a:t>Fuente:</a:t>
          </a:r>
          <a:r>
            <a:rPr lang="es-CO" sz="1100" b="1" baseline="0"/>
            <a:t>  </a:t>
          </a:r>
          <a:r>
            <a:rPr lang="es-CO" sz="1100" baseline="0"/>
            <a:t>Base de datos de  regimen contributivo  en Sayp  a </a:t>
          </a:r>
          <a:endParaRPr lang="es-CO" sz="1100"/>
        </a:p>
      </xdr:txBody>
    </xdr:sp>
    <xdr:clientData/>
  </xdr:twoCellAnchor>
  <xdr:twoCellAnchor>
    <xdr:from>
      <xdr:col>4</xdr:col>
      <xdr:colOff>421217</xdr:colOff>
      <xdr:row>47</xdr:row>
      <xdr:rowOff>92075</xdr:rowOff>
    </xdr:from>
    <xdr:to>
      <xdr:col>11</xdr:col>
      <xdr:colOff>484718</xdr:colOff>
      <xdr:row>62</xdr:row>
      <xdr:rowOff>157692</xdr:rowOff>
    </xdr:to>
    <xdr:graphicFrame macro="">
      <xdr:nvGraphicFramePr>
        <xdr:cNvPr id="8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</xdr:col>
      <xdr:colOff>683682</xdr:colOff>
      <xdr:row>62</xdr:row>
      <xdr:rowOff>105832</xdr:rowOff>
    </xdr:from>
    <xdr:to>
      <xdr:col>8</xdr:col>
      <xdr:colOff>380999</xdr:colOff>
      <xdr:row>64</xdr:row>
      <xdr:rowOff>76199</xdr:rowOff>
    </xdr:to>
    <xdr:sp macro="" textlink="">
      <xdr:nvSpPr>
        <xdr:cNvPr id="10" name="1 CuadroTexto"/>
        <xdr:cNvSpPr txBox="1"/>
      </xdr:nvSpPr>
      <xdr:spPr>
        <a:xfrm>
          <a:off x="5541432" y="13483165"/>
          <a:ext cx="3380317" cy="287867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/>
          <a:r>
            <a:rPr lang="es-CO" sz="1100" b="1"/>
            <a:t>Fuente:</a:t>
          </a:r>
          <a:r>
            <a:rPr lang="es-CO" sz="1100" b="1" baseline="0"/>
            <a:t>  </a:t>
          </a:r>
          <a:r>
            <a:rPr lang="es-CO" sz="1100" baseline="0"/>
            <a:t>Base de datos Reportadas por las EPS  a </a:t>
          </a:r>
          <a:endParaRPr lang="es-CO" sz="1100"/>
        </a:p>
      </xdr:txBody>
    </xdr:sp>
    <xdr:clientData/>
  </xdr:twoCellAnchor>
  <xdr:twoCellAnchor>
    <xdr:from>
      <xdr:col>4</xdr:col>
      <xdr:colOff>485775</xdr:colOff>
      <xdr:row>65</xdr:row>
      <xdr:rowOff>63500</xdr:rowOff>
    </xdr:from>
    <xdr:to>
      <xdr:col>11</xdr:col>
      <xdr:colOff>549276</xdr:colOff>
      <xdr:row>80</xdr:row>
      <xdr:rowOff>38099</xdr:rowOff>
    </xdr:to>
    <xdr:graphicFrame macro="">
      <xdr:nvGraphicFramePr>
        <xdr:cNvPr id="13" name="1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</xdr:col>
      <xdr:colOff>390525</xdr:colOff>
      <xdr:row>81</xdr:row>
      <xdr:rowOff>19051</xdr:rowOff>
    </xdr:from>
    <xdr:to>
      <xdr:col>7</xdr:col>
      <xdr:colOff>733425</xdr:colOff>
      <xdr:row>82</xdr:row>
      <xdr:rowOff>9526</xdr:rowOff>
    </xdr:to>
    <xdr:sp macro="" textlink="">
      <xdr:nvSpPr>
        <xdr:cNvPr id="14" name="1 CuadroTexto"/>
        <xdr:cNvSpPr txBox="1"/>
      </xdr:nvSpPr>
      <xdr:spPr>
        <a:xfrm>
          <a:off x="5257800" y="17497426"/>
          <a:ext cx="3267075" cy="285750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/>
          <a:r>
            <a:rPr lang="es-CO" sz="1100" b="1"/>
            <a:t>Fuente:</a:t>
          </a:r>
          <a:r>
            <a:rPr lang="es-CO" sz="1100" b="1" baseline="0"/>
            <a:t>  </a:t>
          </a:r>
          <a:r>
            <a:rPr lang="es-CO" sz="1100" baseline="0"/>
            <a:t>Base de datos Reportadas por las EPS  a SSSA</a:t>
          </a:r>
          <a:endParaRPr lang="es-CO" sz="1100"/>
        </a:p>
      </xdr:txBody>
    </xdr:sp>
    <xdr:clientData/>
  </xdr:twoCellAnchor>
  <xdr:twoCellAnchor>
    <xdr:from>
      <xdr:col>13</xdr:col>
      <xdr:colOff>225425</xdr:colOff>
      <xdr:row>46</xdr:row>
      <xdr:rowOff>154517</xdr:rowOff>
    </xdr:from>
    <xdr:to>
      <xdr:col>17</xdr:col>
      <xdr:colOff>768350</xdr:colOff>
      <xdr:row>48</xdr:row>
      <xdr:rowOff>21167</xdr:rowOff>
    </xdr:to>
    <xdr:sp macro="" textlink="">
      <xdr:nvSpPr>
        <xdr:cNvPr id="15" name="1 CuadroTexto"/>
        <xdr:cNvSpPr txBox="1"/>
      </xdr:nvSpPr>
      <xdr:spPr>
        <a:xfrm>
          <a:off x="13380508" y="10198100"/>
          <a:ext cx="3590925" cy="258234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/>
          <a:r>
            <a:rPr lang="es-CO" sz="1100" b="1"/>
            <a:t>Fuente:</a:t>
          </a:r>
          <a:r>
            <a:rPr lang="es-CO" sz="1100" b="1" baseline="0"/>
            <a:t>  </a:t>
          </a:r>
          <a:r>
            <a:rPr lang="es-CO" sz="1100" baseline="0"/>
            <a:t>Base de datos de  regimen contributivo  en Sayp  a </a:t>
          </a:r>
          <a:endParaRPr lang="es-CO" sz="1100"/>
        </a:p>
      </xdr:txBody>
    </xdr:sp>
    <xdr:clientData/>
  </xdr:twoCellAnchor>
  <xdr:twoCellAnchor>
    <xdr:from>
      <xdr:col>12</xdr:col>
      <xdr:colOff>383117</xdr:colOff>
      <xdr:row>19</xdr:row>
      <xdr:rowOff>201083</xdr:rowOff>
    </xdr:from>
    <xdr:to>
      <xdr:col>16</xdr:col>
      <xdr:colOff>735542</xdr:colOff>
      <xdr:row>21</xdr:row>
      <xdr:rowOff>109006</xdr:rowOff>
    </xdr:to>
    <xdr:sp macro="" textlink="">
      <xdr:nvSpPr>
        <xdr:cNvPr id="16" name="1 CuadroTexto"/>
        <xdr:cNvSpPr txBox="1"/>
      </xdr:nvSpPr>
      <xdr:spPr>
        <a:xfrm>
          <a:off x="12776200" y="4688416"/>
          <a:ext cx="3400425" cy="331257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/>
          <a:r>
            <a:rPr lang="es-CO" sz="1100" b="1"/>
            <a:t>Fuente:</a:t>
          </a:r>
          <a:r>
            <a:rPr lang="es-CO" sz="1100" b="1" baseline="0"/>
            <a:t>  </a:t>
          </a:r>
          <a:r>
            <a:rPr lang="es-CO" sz="1100" baseline="0"/>
            <a:t>Base de datos de  regimen subsidiado  en Sayp  </a:t>
          </a:r>
        </a:p>
        <a:p>
          <a:pPr algn="l"/>
          <a:r>
            <a:rPr lang="es-CO" sz="1100" baseline="0"/>
            <a:t>. </a:t>
          </a:r>
          <a:endParaRPr lang="es-CO" sz="1100"/>
        </a:p>
      </xdr:txBody>
    </xdr:sp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0.83224</cdr:x>
      <cdr:y>0.79074</cdr:y>
    </cdr:from>
    <cdr:to>
      <cdr:x>0.99236</cdr:x>
      <cdr:y>0.98893</cdr:y>
    </cdr:to>
    <cdr:pic>
      <cdr:nvPicPr>
        <cdr:cNvPr id="2" name="Picture 2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4972050" y="2495550"/>
          <a:ext cx="956622" cy="6254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cdr:spPr>
    </cdr:pic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0.82013</cdr:x>
      <cdr:y>0.77721</cdr:y>
    </cdr:from>
    <cdr:to>
      <cdr:x>0.99181</cdr:x>
      <cdr:y>0.96639</cdr:y>
    </cdr:to>
    <cdr:pic>
      <cdr:nvPicPr>
        <cdr:cNvPr id="2" name="Picture 2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4569884" y="2569633"/>
          <a:ext cx="956622" cy="6254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cdr:spPr>
    </cdr:pic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0.83443</cdr:x>
      <cdr:y>0.77175</cdr:y>
    </cdr:from>
    <cdr:to>
      <cdr:x>0.99163</cdr:x>
      <cdr:y>0.95807</cdr:y>
    </cdr:to>
    <cdr:pic>
      <cdr:nvPicPr>
        <cdr:cNvPr id="2" name="Picture 2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5077883" y="2590800"/>
          <a:ext cx="956622" cy="6254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cdr:spPr>
    </cdr:pic>
  </cdr:relSizeAnchor>
</c:userShapes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104775</xdr:colOff>
      <xdr:row>0</xdr:row>
      <xdr:rowOff>104775</xdr:rowOff>
    </xdr:from>
    <xdr:to>
      <xdr:col>18</xdr:col>
      <xdr:colOff>323850</xdr:colOff>
      <xdr:row>24</xdr:row>
      <xdr:rowOff>180975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1905</xdr:colOff>
      <xdr:row>0</xdr:row>
      <xdr:rowOff>104775</xdr:rowOff>
    </xdr:from>
    <xdr:to>
      <xdr:col>9</xdr:col>
      <xdr:colOff>904875</xdr:colOff>
      <xdr:row>24</xdr:row>
      <xdr:rowOff>209550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0.00773</cdr:x>
      <cdr:y>0.01144</cdr:y>
    </cdr:from>
    <cdr:to>
      <cdr:x>0.15328</cdr:x>
      <cdr:y>0.15236</cdr:y>
    </cdr:to>
    <cdr:pic>
      <cdr:nvPicPr>
        <cdr:cNvPr id="3" name="Picture 2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50800" y="50800"/>
          <a:ext cx="956608" cy="62547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cdr:spPr>
    </cdr:pic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0.00663</cdr:x>
      <cdr:y>0.01137</cdr:y>
    </cdr:from>
    <cdr:to>
      <cdr:x>0.13142</cdr:x>
      <cdr:y>0.15139</cdr:y>
    </cdr:to>
    <cdr:pic>
      <cdr:nvPicPr>
        <cdr:cNvPr id="3" name="Picture 2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50800" y="50800"/>
          <a:ext cx="956608" cy="62547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cdr:spPr>
    </cdr:pic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476249</xdr:colOff>
      <xdr:row>1</xdr:row>
      <xdr:rowOff>147636</xdr:rowOff>
    </xdr:from>
    <xdr:to>
      <xdr:col>25</xdr:col>
      <xdr:colOff>276225</xdr:colOff>
      <xdr:row>11</xdr:row>
      <xdr:rowOff>352425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0.00158</cdr:x>
      <cdr:y>0.90473</cdr:y>
    </cdr:from>
    <cdr:to>
      <cdr:x>0.09937</cdr:x>
      <cdr:y>1</cdr:y>
    </cdr:to>
    <cdr:pic>
      <cdr:nvPicPr>
        <cdr:cNvPr id="2" name="Picture 2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9525" y="3666757"/>
          <a:ext cx="590551" cy="38613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cdr:spPr>
    </cdr:pic>
  </cdr:relSizeAnchor>
</c:userShapes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428622</xdr:colOff>
      <xdr:row>1</xdr:row>
      <xdr:rowOff>152399</xdr:rowOff>
    </xdr:from>
    <xdr:to>
      <xdr:col>21</xdr:col>
      <xdr:colOff>590550</xdr:colOff>
      <xdr:row>28</xdr:row>
      <xdr:rowOff>57150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400051</xdr:colOff>
      <xdr:row>20</xdr:row>
      <xdr:rowOff>95250</xdr:rowOff>
    </xdr:from>
    <xdr:to>
      <xdr:col>9</xdr:col>
      <xdr:colOff>95251</xdr:colOff>
      <xdr:row>22</xdr:row>
      <xdr:rowOff>47625</xdr:rowOff>
    </xdr:to>
    <xdr:pic>
      <xdr:nvPicPr>
        <xdr:cNvPr id="7" name="6 Imagen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86526" y="4800600"/>
          <a:ext cx="1981200" cy="333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314326</xdr:colOff>
      <xdr:row>20</xdr:row>
      <xdr:rowOff>114300</xdr:rowOff>
    </xdr:from>
    <xdr:to>
      <xdr:col>11</xdr:col>
      <xdr:colOff>752476</xdr:colOff>
      <xdr:row>22</xdr:row>
      <xdr:rowOff>66675</xdr:rowOff>
    </xdr:to>
    <xdr:pic>
      <xdr:nvPicPr>
        <xdr:cNvPr id="8" name="7 Imagen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1" y="4819650"/>
          <a:ext cx="1962150" cy="333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47625</xdr:colOff>
      <xdr:row>20</xdr:row>
      <xdr:rowOff>66675</xdr:rowOff>
    </xdr:from>
    <xdr:to>
      <xdr:col>15</xdr:col>
      <xdr:colOff>295275</xdr:colOff>
      <xdr:row>22</xdr:row>
      <xdr:rowOff>15240</xdr:rowOff>
    </xdr:to>
    <xdr:pic>
      <xdr:nvPicPr>
        <xdr:cNvPr id="13" name="12 Imagen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34750" y="4772025"/>
          <a:ext cx="1647825" cy="3295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15</xdr:col>
      <xdr:colOff>361950</xdr:colOff>
      <xdr:row>29</xdr:row>
      <xdr:rowOff>142875</xdr:rowOff>
    </xdr:from>
    <xdr:to>
      <xdr:col>22</xdr:col>
      <xdr:colOff>409575</xdr:colOff>
      <xdr:row>53</xdr:row>
      <xdr:rowOff>76200</xdr:rowOff>
    </xdr:to>
    <xdr:graphicFrame macro="">
      <xdr:nvGraphicFramePr>
        <xdr:cNvPr id="9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19</xdr:col>
      <xdr:colOff>371475</xdr:colOff>
      <xdr:row>20</xdr:row>
      <xdr:rowOff>66675</xdr:rowOff>
    </xdr:from>
    <xdr:to>
      <xdr:col>20</xdr:col>
      <xdr:colOff>1209675</xdr:colOff>
      <xdr:row>22</xdr:row>
      <xdr:rowOff>19050</xdr:rowOff>
    </xdr:to>
    <xdr:pic>
      <xdr:nvPicPr>
        <xdr:cNvPr id="11" name="10 Imagen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06775" y="4772025"/>
          <a:ext cx="1600200" cy="333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381000</xdr:colOff>
      <xdr:row>15</xdr:row>
      <xdr:rowOff>114300</xdr:rowOff>
    </xdr:from>
    <xdr:to>
      <xdr:col>8</xdr:col>
      <xdr:colOff>104775</xdr:colOff>
      <xdr:row>17</xdr:row>
      <xdr:rowOff>57150</xdr:rowOff>
    </xdr:to>
    <xdr:sp macro="" textlink="">
      <xdr:nvSpPr>
        <xdr:cNvPr id="2" name="1 CuadroTexto"/>
        <xdr:cNvSpPr txBox="1"/>
      </xdr:nvSpPr>
      <xdr:spPr>
        <a:xfrm>
          <a:off x="7229475" y="4048125"/>
          <a:ext cx="485775" cy="3238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CO" sz="1100" b="1"/>
            <a:t>2013</a:t>
          </a:r>
        </a:p>
      </xdr:txBody>
    </xdr:sp>
    <xdr:clientData/>
  </xdr:twoCellAnchor>
  <xdr:twoCellAnchor>
    <xdr:from>
      <xdr:col>10</xdr:col>
      <xdr:colOff>685800</xdr:colOff>
      <xdr:row>15</xdr:row>
      <xdr:rowOff>85725</xdr:rowOff>
    </xdr:from>
    <xdr:to>
      <xdr:col>11</xdr:col>
      <xdr:colOff>409575</xdr:colOff>
      <xdr:row>17</xdr:row>
      <xdr:rowOff>28575</xdr:rowOff>
    </xdr:to>
    <xdr:sp macro="" textlink="">
      <xdr:nvSpPr>
        <xdr:cNvPr id="10" name="9 CuadroTexto"/>
        <xdr:cNvSpPr txBox="1"/>
      </xdr:nvSpPr>
      <xdr:spPr>
        <a:xfrm>
          <a:off x="9820275" y="4019550"/>
          <a:ext cx="485775" cy="3238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CO" sz="1100" b="1"/>
            <a:t>2014</a:t>
          </a:r>
        </a:p>
      </xdr:txBody>
    </xdr:sp>
    <xdr:clientData/>
  </xdr:twoCellAnchor>
  <xdr:twoCellAnchor>
    <xdr:from>
      <xdr:col>5</xdr:col>
      <xdr:colOff>628649</xdr:colOff>
      <xdr:row>29</xdr:row>
      <xdr:rowOff>109536</xdr:rowOff>
    </xdr:from>
    <xdr:to>
      <xdr:col>14</xdr:col>
      <xdr:colOff>495299</xdr:colOff>
      <xdr:row>54</xdr:row>
      <xdr:rowOff>152399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0.63034</cdr:x>
      <cdr:y>0.74709</cdr:y>
    </cdr:from>
    <cdr:to>
      <cdr:x>0.78147</cdr:x>
      <cdr:y>0.80438</cdr:y>
    </cdr:to>
    <cdr:pic>
      <cdr:nvPicPr>
        <cdr:cNvPr id="9" name="8 Imagen"/>
        <cdr:cNvPicPr/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7991365" y="4461779"/>
          <a:ext cx="1915992" cy="342146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0.05256</cdr:x>
      <cdr:y>0.0865</cdr:y>
    </cdr:from>
    <cdr:to>
      <cdr:x>0.13862</cdr:x>
      <cdr:y>0.19504</cdr:y>
    </cdr:to>
    <cdr:pic>
      <cdr:nvPicPr>
        <cdr:cNvPr id="5" name="Picture 2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584200" y="498475"/>
          <a:ext cx="956608" cy="62547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cdr:spPr>
    </cdr:pic>
  </cdr:relSizeAnchor>
  <cdr:relSizeAnchor xmlns:cdr="http://schemas.openxmlformats.org/drawingml/2006/chartDrawing">
    <cdr:from>
      <cdr:x>0.5267</cdr:x>
      <cdr:y>0.59437</cdr:y>
    </cdr:from>
    <cdr:to>
      <cdr:x>0.5656</cdr:x>
      <cdr:y>0.65048</cdr:y>
    </cdr:to>
    <cdr:sp macro="" textlink="">
      <cdr:nvSpPr>
        <cdr:cNvPr id="6" name="9 CuadroTexto"/>
        <cdr:cNvSpPr txBox="1"/>
      </cdr:nvSpPr>
      <cdr:spPr>
        <a:xfrm xmlns:a="http://schemas.openxmlformats.org/drawingml/2006/main">
          <a:off x="6677439" y="3657251"/>
          <a:ext cx="493166" cy="34525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CO" sz="1100" b="1"/>
            <a:t>2015</a:t>
          </a:r>
        </a:p>
      </cdr:txBody>
    </cdr:sp>
  </cdr:relSizeAnchor>
  <cdr:relSizeAnchor xmlns:cdr="http://schemas.openxmlformats.org/drawingml/2006/chartDrawing">
    <cdr:from>
      <cdr:x>0.67478</cdr:x>
      <cdr:y>0.59592</cdr:y>
    </cdr:from>
    <cdr:to>
      <cdr:x>0.71368</cdr:x>
      <cdr:y>0.65203</cdr:y>
    </cdr:to>
    <cdr:sp macro="" textlink="">
      <cdr:nvSpPr>
        <cdr:cNvPr id="7" name="9 CuadroTexto"/>
        <cdr:cNvSpPr txBox="1"/>
      </cdr:nvSpPr>
      <cdr:spPr>
        <a:xfrm xmlns:a="http://schemas.openxmlformats.org/drawingml/2006/main">
          <a:off x="8554722" y="3558939"/>
          <a:ext cx="493166" cy="33509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CO" sz="1100" b="1"/>
            <a:t>2016</a:t>
          </a:r>
        </a:p>
      </cdr:txBody>
    </cdr:sp>
  </cdr:relSizeAnchor>
  <cdr:relSizeAnchor xmlns:cdr="http://schemas.openxmlformats.org/drawingml/2006/chartDrawing">
    <cdr:from>
      <cdr:x>0.87192</cdr:x>
      <cdr:y>0.60989</cdr:y>
    </cdr:from>
    <cdr:to>
      <cdr:x>0.91083</cdr:x>
      <cdr:y>0.666</cdr:y>
    </cdr:to>
    <cdr:sp macro="" textlink="">
      <cdr:nvSpPr>
        <cdr:cNvPr id="8" name="9 CuadroTexto"/>
        <cdr:cNvSpPr txBox="1"/>
      </cdr:nvSpPr>
      <cdr:spPr>
        <a:xfrm xmlns:a="http://schemas.openxmlformats.org/drawingml/2006/main">
          <a:off x="11053986" y="3642400"/>
          <a:ext cx="493292" cy="3350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CO" sz="1100" b="1"/>
            <a:t>2017</a:t>
          </a:r>
        </a:p>
      </cdr:txBody>
    </cdr:sp>
  </cdr:relSizeAnchor>
  <cdr:relSizeAnchor xmlns:cdr="http://schemas.openxmlformats.org/drawingml/2006/chartDrawing">
    <cdr:from>
      <cdr:x>0.80466</cdr:x>
      <cdr:y>0.81818</cdr:y>
    </cdr:from>
    <cdr:to>
      <cdr:x>0.93989</cdr:x>
      <cdr:y>0.85167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3"/>
        <a:stretch xmlns:a="http://schemas.openxmlformats.org/drawingml/2006/main">
          <a:fillRect/>
        </a:stretch>
      </cdr:blipFill>
      <cdr:spPr>
        <a:xfrm xmlns:a="http://schemas.openxmlformats.org/drawingml/2006/main">
          <a:off x="10201275" y="4886325"/>
          <a:ext cx="1714503" cy="200025"/>
        </a:xfrm>
        <a:prstGeom xmlns:a="http://schemas.openxmlformats.org/drawingml/2006/main" prst="rect">
          <a:avLst/>
        </a:prstGeom>
      </cdr:spPr>
    </cdr:pic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0.04873</cdr:x>
      <cdr:y>0.38578</cdr:y>
    </cdr:from>
    <cdr:to>
      <cdr:x>0.92778</cdr:x>
      <cdr:y>0.55405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420114" y="1363980"/>
          <a:ext cx="7579197" cy="5949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endParaRPr lang="es-CO" sz="1100"/>
        </a:p>
      </cdr:txBody>
    </cdr:sp>
  </cdr:relSizeAnchor>
  <cdr:relSizeAnchor xmlns:cdr="http://schemas.openxmlformats.org/drawingml/2006/chartDrawing">
    <cdr:from>
      <cdr:x>0.04873</cdr:x>
      <cdr:y>0.38578</cdr:y>
    </cdr:from>
    <cdr:to>
      <cdr:x>0.92778</cdr:x>
      <cdr:y>0.55405</cdr:y>
    </cdr:to>
    <cdr:sp macro="" textlink="">
      <cdr:nvSpPr>
        <cdr:cNvPr id="3" name="1 CuadroTexto"/>
        <cdr:cNvSpPr txBox="1"/>
      </cdr:nvSpPr>
      <cdr:spPr>
        <a:xfrm xmlns:a="http://schemas.openxmlformats.org/drawingml/2006/main">
          <a:off x="420114" y="1363980"/>
          <a:ext cx="7579197" cy="5949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endParaRPr lang="es-CO" sz="1100"/>
        </a:p>
      </cdr:txBody>
    </cdr: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0.05412</cdr:x>
      <cdr:y>0.08146</cdr:y>
    </cdr:from>
    <cdr:to>
      <cdr:x>0.14018</cdr:x>
      <cdr:y>0.19</cdr:y>
    </cdr:to>
    <cdr:pic>
      <cdr:nvPicPr>
        <cdr:cNvPr id="5" name="Picture 2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330407" y="347591"/>
          <a:ext cx="525442" cy="46316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cdr:spPr>
    </cdr:pic>
  </cdr:relSizeAnchor>
</c:userShapes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457200</xdr:colOff>
      <xdr:row>0</xdr:row>
      <xdr:rowOff>57151</xdr:rowOff>
    </xdr:from>
    <xdr:to>
      <xdr:col>1</xdr:col>
      <xdr:colOff>1038225</xdr:colOff>
      <xdr:row>4</xdr:row>
      <xdr:rowOff>127124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" y="57151"/>
          <a:ext cx="1228725" cy="8033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619125</xdr:colOff>
      <xdr:row>0</xdr:row>
      <xdr:rowOff>114300</xdr:rowOff>
    </xdr:from>
    <xdr:to>
      <xdr:col>1</xdr:col>
      <xdr:colOff>1219200</xdr:colOff>
      <xdr:row>0</xdr:row>
      <xdr:rowOff>973749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114300"/>
          <a:ext cx="1314450" cy="8594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9524</xdr:colOff>
      <xdr:row>0</xdr:row>
      <xdr:rowOff>104775</xdr:rowOff>
    </xdr:from>
    <xdr:to>
      <xdr:col>1</xdr:col>
      <xdr:colOff>1333499</xdr:colOff>
      <xdr:row>0</xdr:row>
      <xdr:rowOff>970452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3899" y="104775"/>
          <a:ext cx="1323975" cy="8656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22</xdr:col>
      <xdr:colOff>371475</xdr:colOff>
      <xdr:row>0</xdr:row>
      <xdr:rowOff>76200</xdr:rowOff>
    </xdr:from>
    <xdr:to>
      <xdr:col>22</xdr:col>
      <xdr:colOff>1328083</xdr:colOff>
      <xdr:row>1</xdr:row>
      <xdr:rowOff>168275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76200"/>
          <a:ext cx="956608" cy="625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357188</xdr:colOff>
      <xdr:row>1</xdr:row>
      <xdr:rowOff>166687</xdr:rowOff>
    </xdr:from>
    <xdr:to>
      <xdr:col>10</xdr:col>
      <xdr:colOff>575609</xdr:colOff>
      <xdr:row>2</xdr:row>
      <xdr:rowOff>42068</xdr:rowOff>
    </xdr:to>
    <xdr:pic>
      <xdr:nvPicPr>
        <xdr:cNvPr id="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01188" y="261937"/>
          <a:ext cx="956608" cy="625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702468</xdr:colOff>
      <xdr:row>2</xdr:row>
      <xdr:rowOff>178595</xdr:rowOff>
    </xdr:from>
    <xdr:to>
      <xdr:col>9</xdr:col>
      <xdr:colOff>476249</xdr:colOff>
      <xdr:row>3</xdr:row>
      <xdr:rowOff>3381375</xdr:rowOff>
    </xdr:to>
    <xdr:graphicFrame macro="">
      <xdr:nvGraphicFramePr>
        <xdr:cNvPr id="6" name="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0.04873</cdr:x>
      <cdr:y>0.38578</cdr:y>
    </cdr:from>
    <cdr:to>
      <cdr:x>0.92778</cdr:x>
      <cdr:y>0.55405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420114" y="1363980"/>
          <a:ext cx="7579197" cy="5949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endParaRPr lang="es-CO" sz="1100"/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0.04873</cdr:x>
      <cdr:y>0.38578</cdr:y>
    </cdr:from>
    <cdr:to>
      <cdr:x>0.92778</cdr:x>
      <cdr:y>0.55405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420114" y="1363980"/>
          <a:ext cx="7579197" cy="5949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endParaRPr lang="es-CO" sz="1100"/>
        </a:p>
      </cdr:txBody>
    </cdr:sp>
  </cdr:relSizeAnchor>
  <cdr:relSizeAnchor xmlns:cdr="http://schemas.openxmlformats.org/drawingml/2006/chartDrawing">
    <cdr:from>
      <cdr:x>0.04873</cdr:x>
      <cdr:y>0.38578</cdr:y>
    </cdr:from>
    <cdr:to>
      <cdr:x>0.92778</cdr:x>
      <cdr:y>0.55405</cdr:y>
    </cdr:to>
    <cdr:sp macro="" textlink="">
      <cdr:nvSpPr>
        <cdr:cNvPr id="3" name="1 CuadroTexto"/>
        <cdr:cNvSpPr txBox="1"/>
      </cdr:nvSpPr>
      <cdr:spPr>
        <a:xfrm xmlns:a="http://schemas.openxmlformats.org/drawingml/2006/main">
          <a:off x="420114" y="1363980"/>
          <a:ext cx="7579197" cy="5949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endParaRPr lang="es-CO" sz="1100"/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0.04873</cdr:x>
      <cdr:y>0.38578</cdr:y>
    </cdr:from>
    <cdr:to>
      <cdr:x>0.92778</cdr:x>
      <cdr:y>0.55405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420114" y="1363980"/>
          <a:ext cx="7579197" cy="5949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endParaRPr lang="es-CO" sz="1100"/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0.04873</cdr:x>
      <cdr:y>0.38578</cdr:y>
    </cdr:from>
    <cdr:to>
      <cdr:x>0.92778</cdr:x>
      <cdr:y>0.55405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420114" y="1363980"/>
          <a:ext cx="7579197" cy="5949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endParaRPr lang="es-CO" sz="1100"/>
        </a:p>
      </cdr:txBody>
    </cdr: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0.89474</cdr:x>
      <cdr:y>0.02172</cdr:y>
    </cdr:from>
    <cdr:to>
      <cdr:x>0.97441</cdr:x>
      <cdr:y>0.15716</cdr:y>
    </cdr:to>
    <cdr:pic>
      <cdr:nvPicPr>
        <cdr:cNvPr id="4" name="Picture 2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6013015" y="62894"/>
          <a:ext cx="535405" cy="39219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cdr:spPr>
    </cdr:pic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44</xdr:col>
      <xdr:colOff>676275</xdr:colOff>
      <xdr:row>0</xdr:row>
      <xdr:rowOff>361950</xdr:rowOff>
    </xdr:from>
    <xdr:to>
      <xdr:col>53</xdr:col>
      <xdr:colOff>123825</xdr:colOff>
      <xdr:row>20</xdr:row>
      <xdr:rowOff>85725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19050</xdr:colOff>
      <xdr:row>0</xdr:row>
      <xdr:rowOff>28575</xdr:rowOff>
    </xdr:from>
    <xdr:to>
      <xdr:col>18</xdr:col>
      <xdr:colOff>213658</xdr:colOff>
      <xdr:row>1</xdr:row>
      <xdr:rowOff>120650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8575"/>
          <a:ext cx="956608" cy="625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angulo\1Carmen\windows\TEMP\DATOS\EXCEL\PREANT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A_COMPARTIDA_VITALES\VITALES%202009\CONSOLIDADO%20DEL%20A&#209;O\BASE%20NACIMIENTOS%20TOTAL%202009%20%2017032010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resupuesto\C\WINNT\Profiles\presup.001\Personal\NELSONIV\DATOS\EXCEL\PREANT1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Users/JJIMEN~1/AppData/Local/Temp/notesBAAA25/ECV%202006/Publicaci&#243;n%20ECV/1CRUCES/ECV%202005/Personas/01_ECV-2005_Personas-Estrato-Vivienda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ECV%202006/Publicaci&#243;n%20ECV/1CRUCES/ECV%202005/Personas/01_ECV-2005_Personas-Estrato-Vivienda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Users/JJIMEN~1/AppData/Local/Temp/notesBAAA25/ECV%202006/Publicaci&#243;n%20ECV/1CRUCES/ECV%202005/Personas/04_ECV-2005_Personas-Vivir_Medell&#237;n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ECV%202006/Publicaci&#243;n%20ECV/1CRUCES/ECV%202005/Personas/04_ECV-2005_Personas-Vivir_Medell&#237;n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microsoft.com/office/2006/relationships/xlExternalLinkPath/xlPathMissing" Target="ESTADISTICAS%20A%20%20AGOSTO%20%202010%20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2017/Estad&#237;sticas%20Aseguramiento/Marzo/ESTADISTICAS%20MARZO%202017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WINDOWS\TEMP\defabr05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WINDOWS\TEMP\defabr05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WINDOWS/TEMP/defabr05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MORTALIDAD\WINDOWS\TEMP\defabr05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Users\CCEBAL~1\AppData\Local\Temp\ARCCCFA\perfil%20-%20series%20epidemilogia\ANEXOS%20%20PERFIL%20EPIDEMILOGICO%202007\Morbilidad\DATOS\EXCEL\PERFIL1\10MORT82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Users/CCEBAL~1/AppData/Local/Temp/ARCCCFA/perfil%20-%20series%20epidemilogia/ANEXOS%20%20PERFIL%20EPIDEMILOGICO%202007/Morbilidad/DATOS/EXCEL/PERFIL1/10MORT82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WINDOWS\TEMP\defabr05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angulo\1Carmen\temp\GRAFIC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No 4"/>
    </sheetNames>
    <sheetDataSet>
      <sheetData sheetId="0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naci2009vitales1 (2)"/>
      <sheetName val="Hoja2"/>
      <sheetName val="Hoja3"/>
      <sheetName val="Hoja4"/>
      <sheetName val="Hoja5"/>
      <sheetName val="Hoja6"/>
      <sheetName val="Tablas maestras"/>
    </sheetNames>
    <sheetDataSet>
      <sheetData sheetId="0"/>
      <sheetData sheetId="1"/>
      <sheetData sheetId="2"/>
      <sheetData sheetId="3"/>
      <sheetData sheetId="4">
        <row r="1">
          <cell r="A1">
            <v>10</v>
          </cell>
          <cell r="B1" t="str">
            <v>10-14</v>
          </cell>
        </row>
        <row r="2">
          <cell r="A2">
            <v>11</v>
          </cell>
          <cell r="B2" t="str">
            <v>10-14</v>
          </cell>
        </row>
        <row r="3">
          <cell r="A3">
            <v>12</v>
          </cell>
          <cell r="B3" t="str">
            <v>10-14</v>
          </cell>
        </row>
        <row r="4">
          <cell r="A4">
            <v>13</v>
          </cell>
          <cell r="B4" t="str">
            <v>10-14</v>
          </cell>
        </row>
        <row r="5">
          <cell r="A5">
            <v>14</v>
          </cell>
          <cell r="B5" t="str">
            <v>10-14</v>
          </cell>
        </row>
        <row r="6">
          <cell r="A6">
            <v>15</v>
          </cell>
          <cell r="B6" t="str">
            <v>15-19</v>
          </cell>
        </row>
        <row r="7">
          <cell r="A7">
            <v>16</v>
          </cell>
          <cell r="B7" t="str">
            <v>15-19</v>
          </cell>
        </row>
        <row r="8">
          <cell r="A8">
            <v>17</v>
          </cell>
          <cell r="B8" t="str">
            <v>15-19</v>
          </cell>
        </row>
        <row r="9">
          <cell r="A9">
            <v>18</v>
          </cell>
          <cell r="B9" t="str">
            <v>15-19</v>
          </cell>
        </row>
        <row r="10">
          <cell r="A10">
            <v>19</v>
          </cell>
          <cell r="B10" t="str">
            <v>15-19</v>
          </cell>
        </row>
        <row r="11">
          <cell r="A11">
            <v>20</v>
          </cell>
          <cell r="B11" t="str">
            <v>20-24</v>
          </cell>
        </row>
        <row r="12">
          <cell r="A12">
            <v>21</v>
          </cell>
          <cell r="B12" t="str">
            <v>20-24</v>
          </cell>
        </row>
        <row r="13">
          <cell r="A13">
            <v>22</v>
          </cell>
          <cell r="B13" t="str">
            <v>20-24</v>
          </cell>
        </row>
        <row r="14">
          <cell r="A14">
            <v>23</v>
          </cell>
          <cell r="B14" t="str">
            <v>20-24</v>
          </cell>
        </row>
        <row r="15">
          <cell r="A15">
            <v>24</v>
          </cell>
          <cell r="B15" t="str">
            <v>20-24</v>
          </cell>
        </row>
        <row r="16">
          <cell r="A16">
            <v>25</v>
          </cell>
          <cell r="B16" t="str">
            <v>25-29</v>
          </cell>
        </row>
        <row r="17">
          <cell r="A17">
            <v>26</v>
          </cell>
          <cell r="B17" t="str">
            <v>25-29</v>
          </cell>
        </row>
        <row r="18">
          <cell r="A18">
            <v>27</v>
          </cell>
          <cell r="B18" t="str">
            <v>25-29</v>
          </cell>
        </row>
        <row r="19">
          <cell r="A19">
            <v>28</v>
          </cell>
          <cell r="B19" t="str">
            <v>25-29</v>
          </cell>
        </row>
        <row r="20">
          <cell r="A20">
            <v>29</v>
          </cell>
          <cell r="B20" t="str">
            <v>25-29</v>
          </cell>
        </row>
        <row r="21">
          <cell r="A21">
            <v>30</v>
          </cell>
          <cell r="B21" t="str">
            <v>30-34</v>
          </cell>
        </row>
        <row r="22">
          <cell r="A22">
            <v>31</v>
          </cell>
          <cell r="B22" t="str">
            <v>30-34</v>
          </cell>
        </row>
        <row r="23">
          <cell r="A23">
            <v>32</v>
          </cell>
          <cell r="B23" t="str">
            <v>30-34</v>
          </cell>
        </row>
        <row r="24">
          <cell r="A24">
            <v>33</v>
          </cell>
          <cell r="B24" t="str">
            <v>30-34</v>
          </cell>
        </row>
        <row r="25">
          <cell r="A25">
            <v>34</v>
          </cell>
          <cell r="B25" t="str">
            <v>30-34</v>
          </cell>
        </row>
        <row r="26">
          <cell r="A26">
            <v>35</v>
          </cell>
          <cell r="B26" t="str">
            <v>35-39</v>
          </cell>
        </row>
        <row r="27">
          <cell r="A27">
            <v>36</v>
          </cell>
          <cell r="B27" t="str">
            <v>35-39</v>
          </cell>
        </row>
        <row r="28">
          <cell r="A28">
            <v>37</v>
          </cell>
          <cell r="B28" t="str">
            <v>35-39</v>
          </cell>
        </row>
        <row r="29">
          <cell r="A29">
            <v>38</v>
          </cell>
          <cell r="B29" t="str">
            <v>35-39</v>
          </cell>
        </row>
        <row r="30">
          <cell r="A30">
            <v>39</v>
          </cell>
          <cell r="B30" t="str">
            <v>35-39</v>
          </cell>
        </row>
        <row r="31">
          <cell r="A31">
            <v>40</v>
          </cell>
          <cell r="B31" t="str">
            <v>40-44</v>
          </cell>
        </row>
        <row r="32">
          <cell r="A32">
            <v>41</v>
          </cell>
          <cell r="B32" t="str">
            <v>40-44</v>
          </cell>
        </row>
        <row r="33">
          <cell r="A33">
            <v>42</v>
          </cell>
          <cell r="B33" t="str">
            <v>40-44</v>
          </cell>
        </row>
        <row r="34">
          <cell r="A34">
            <v>43</v>
          </cell>
          <cell r="B34" t="str">
            <v>40-44</v>
          </cell>
        </row>
        <row r="35">
          <cell r="A35">
            <v>44</v>
          </cell>
          <cell r="B35" t="str">
            <v>40-44</v>
          </cell>
        </row>
        <row r="36">
          <cell r="A36">
            <v>45</v>
          </cell>
          <cell r="B36" t="str">
            <v>45-49</v>
          </cell>
        </row>
        <row r="37">
          <cell r="A37">
            <v>46</v>
          </cell>
          <cell r="B37" t="str">
            <v>45-49</v>
          </cell>
        </row>
        <row r="38">
          <cell r="A38">
            <v>47</v>
          </cell>
          <cell r="B38" t="str">
            <v>45-49</v>
          </cell>
        </row>
        <row r="39">
          <cell r="A39">
            <v>48</v>
          </cell>
          <cell r="B39" t="str">
            <v>45-49</v>
          </cell>
        </row>
        <row r="40">
          <cell r="A40">
            <v>49</v>
          </cell>
          <cell r="B40" t="str">
            <v>45-49</v>
          </cell>
        </row>
        <row r="41">
          <cell r="A41">
            <v>50</v>
          </cell>
          <cell r="B41" t="str">
            <v>50-54</v>
          </cell>
        </row>
        <row r="42">
          <cell r="A42">
            <v>51</v>
          </cell>
          <cell r="B42" t="str">
            <v>50-54</v>
          </cell>
        </row>
        <row r="43">
          <cell r="A43">
            <v>52</v>
          </cell>
          <cell r="B43" t="str">
            <v>50-54</v>
          </cell>
        </row>
        <row r="44">
          <cell r="A44">
            <v>53</v>
          </cell>
          <cell r="B44" t="str">
            <v>50-54</v>
          </cell>
        </row>
        <row r="45">
          <cell r="A45">
            <v>54</v>
          </cell>
          <cell r="B45" t="str">
            <v>50-54</v>
          </cell>
        </row>
      </sheetData>
      <sheetData sheetId="5"/>
      <sheetData sheetId="6"/>
      <sheetData sheetId="7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No 4"/>
    </sheetNames>
    <sheetDataSet>
      <sheetData sheetId="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rato 2004-2005"/>
      <sheetName val="Comuna 2004-2005"/>
      <sheetName val="Estrato"/>
      <sheetName val="Comuna"/>
      <sheetName val="Barrios"/>
      <sheetName val="01_ECV-2005_Personas-Estrato-Vi"/>
    </sheetNames>
    <sheetDataSet>
      <sheetData sheetId="0" refreshError="1"/>
      <sheetData sheetId="1" refreshError="1"/>
      <sheetData sheetId="2" refreshError="1"/>
      <sheetData sheetId="3" refreshError="1"/>
      <sheetData sheetId="4">
        <row r="257">
          <cell r="C257">
            <v>2384720.9458622783</v>
          </cell>
        </row>
      </sheetData>
      <sheetData sheetId="5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rato 2004-2005"/>
      <sheetName val="Comuna 2004-2005"/>
      <sheetName val="Estrato"/>
      <sheetName val="Comuna"/>
      <sheetName val="Barrios"/>
      <sheetName val="01_ECV-2005_Personas-Estrato-Vi"/>
    </sheetNames>
    <sheetDataSet>
      <sheetData sheetId="0" refreshError="1"/>
      <sheetData sheetId="1" refreshError="1"/>
      <sheetData sheetId="2" refreshError="1"/>
      <sheetData sheetId="3" refreshError="1"/>
      <sheetData sheetId="4">
        <row r="257">
          <cell r="C257">
            <v>2384720.9458622783</v>
          </cell>
        </row>
      </sheetData>
      <sheetData sheetId="5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rato"/>
      <sheetName val="Comuna"/>
      <sheetName val="Barrios"/>
    </sheetNames>
    <sheetDataSet>
      <sheetData sheetId="0" refreshError="1"/>
      <sheetData sheetId="1" refreshError="1"/>
      <sheetData sheetId="2" refreshError="1">
        <row r="257">
          <cell r="C257">
            <v>2384720.9458622779</v>
          </cell>
        </row>
      </sheetData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rato"/>
      <sheetName val="Comuna"/>
      <sheetName val="Barrios"/>
    </sheetNames>
    <sheetDataSet>
      <sheetData sheetId="0" refreshError="1"/>
      <sheetData sheetId="1" refreshError="1"/>
      <sheetData sheetId="2" refreshError="1">
        <row r="257">
          <cell r="C257">
            <v>2384720.9458622779</v>
          </cell>
        </row>
      </sheetData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pss por mpio"/>
      <sheetName val="AGOSTO BDUA"/>
      <sheetName val="COBERTURA  DANE"/>
      <sheetName val="Hoja1"/>
      <sheetName val="2003-2008 afiliadopor regio (2)"/>
      <sheetName val="COBERTURA  DANE  ACOMULADA 2010"/>
      <sheetName val="Hoja2"/>
      <sheetName val="FICHA TECNICA DE MUNICIPIOS (3)"/>
      <sheetName val="Afiliados segun tipo de pbn (2)"/>
      <sheetName val="TOTAL EPSS"/>
      <sheetName val="CONT Y SUB 1999-2010"/>
      <sheetName val="tendencia  contributivo subsidi"/>
      <sheetName val="cantributivoagosto"/>
      <sheetName val="DANE"/>
      <sheetName val="COBERTURA DANE 2010"/>
      <sheetName val="2003-2008 afiliadopor region"/>
      <sheetName val="Grafico Proceso"/>
      <sheetName val="cobertura SGSSS"/>
    </sheetNames>
    <sheetDataSet>
      <sheetData sheetId="0"/>
      <sheetData sheetId="1"/>
      <sheetData sheetId="2"/>
      <sheetData sheetId="3"/>
      <sheetData sheetId="4"/>
      <sheetData sheetId="5"/>
      <sheetData sheetId="6">
        <row r="4">
          <cell r="A4">
            <v>1</v>
          </cell>
        </row>
      </sheetData>
      <sheetData sheetId="7"/>
      <sheetData sheetId="8"/>
      <sheetData sheetId="9"/>
      <sheetData sheetId="10"/>
      <sheetData sheetId="11"/>
      <sheetData sheetId="12">
        <row r="4">
          <cell r="B4" t="str">
            <v>MEDELLIN</v>
          </cell>
        </row>
      </sheetData>
      <sheetData sheetId="13"/>
      <sheetData sheetId="14">
        <row r="6">
          <cell r="B6" t="str">
            <v>CACERES</v>
          </cell>
        </row>
      </sheetData>
      <sheetData sheetId="15">
        <row r="139">
          <cell r="E139">
            <v>1601055</v>
          </cell>
          <cell r="F139">
            <v>2693985</v>
          </cell>
          <cell r="G139">
            <v>2746815</v>
          </cell>
        </row>
      </sheetData>
      <sheetData sheetId="16" refreshError="1"/>
      <sheetData sheetId="17">
        <row r="3">
          <cell r="C3" t="str">
            <v>2005</v>
          </cell>
        </row>
      </sheetData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NE"/>
      <sheetName val="1.COBERTURA  DANE"/>
      <sheetName val="Sisben_Cert"/>
      <sheetName val="2.TOTAL EPS"/>
      <sheetName val="3A. Afiliados_ Mpio_RS"/>
      <sheetName val="3B. Afiliados_ Mpio_RC "/>
      <sheetName val="3C. Afiliados_ Suspendidos_RC"/>
      <sheetName val="4. Tendencia RS"/>
      <sheetName val="5. Tendencia RC+RE"/>
      <sheetName val="6. Tendencia_Subregiones"/>
      <sheetName val="7. Tendencia_Valores_Años"/>
      <sheetName val="8. %Cobertura_años "/>
      <sheetName val="9. Cobertura_Meses"/>
      <sheetName val="10. Cobertura RS  según DNP "/>
      <sheetName val="10. NIVEL-ZONA-GENERO"/>
      <sheetName val="11. RS_GRUPOS_EDAD"/>
      <sheetName val="DICIEMBRE CONT Y SUB 1999-2012"/>
      <sheetName val="11a. RC_GRUPOS_EDAD"/>
      <sheetName val="12. TIPO_POBLACION_RS"/>
      <sheetName val="TD"/>
      <sheetName val="DATOS TD"/>
      <sheetName val="13. Cobertura Nacional"/>
      <sheetName val="A. Codigos_Municipio"/>
      <sheetName val="B. NUEVOS CODIGO EPS"/>
    </sheetNames>
    <sheetDataSet>
      <sheetData sheetId="0"/>
      <sheetData sheetId="1">
        <row r="5">
          <cell r="D5">
            <v>2225416</v>
          </cell>
          <cell r="F5">
            <v>3683287</v>
          </cell>
          <cell r="H5">
            <v>113828</v>
          </cell>
          <cell r="O5">
            <v>0.91069462241562915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defabr05"/>
    </sheetNames>
    <sheetDataSet>
      <sheetData sheetId="0">
        <row r="1">
          <cell r="A1" t="str">
            <v>CODIGO</v>
          </cell>
          <cell r="B1" t="str">
            <v>CAUSA</v>
          </cell>
          <cell r="C1" t="str">
            <v>dx103</v>
          </cell>
        </row>
        <row r="2">
          <cell r="A2" t="str">
            <v>A00</v>
          </cell>
          <cell r="B2" t="str">
            <v>COLERA</v>
          </cell>
          <cell r="C2" t="str">
            <v>002</v>
          </cell>
        </row>
        <row r="3">
          <cell r="A3" t="str">
            <v>A000</v>
          </cell>
          <cell r="B3" t="str">
            <v>COLERA CLASICO</v>
          </cell>
          <cell r="C3" t="str">
            <v>001</v>
          </cell>
        </row>
        <row r="4">
          <cell r="A4" t="str">
            <v>A001</v>
          </cell>
          <cell r="B4" t="str">
            <v>COLERA EL TOR</v>
          </cell>
          <cell r="C4" t="str">
            <v>002</v>
          </cell>
        </row>
        <row r="5">
          <cell r="A5" t="str">
            <v>A009</v>
          </cell>
          <cell r="B5" t="str">
            <v>COLERA, NO ESPECIFICADO</v>
          </cell>
          <cell r="C5" t="str">
            <v>002</v>
          </cell>
        </row>
        <row r="6">
          <cell r="A6" t="str">
            <v>A01</v>
          </cell>
          <cell r="B6" t="str">
            <v>FIEBRES TIFOIDEA Y PARATIFOIDEA</v>
          </cell>
          <cell r="C6" t="str">
            <v>004</v>
          </cell>
        </row>
        <row r="7">
          <cell r="A7" t="str">
            <v>A010</v>
          </cell>
          <cell r="B7" t="str">
            <v>FIEBRE TIFOIDEA</v>
          </cell>
          <cell r="C7" t="str">
            <v>003</v>
          </cell>
        </row>
        <row r="8">
          <cell r="A8" t="str">
            <v>A011</v>
          </cell>
          <cell r="B8" t="str">
            <v>FIEBRE PARATIFOIDEA A</v>
          </cell>
          <cell r="C8" t="str">
            <v>004</v>
          </cell>
        </row>
        <row r="9">
          <cell r="A9" t="str">
            <v>A012</v>
          </cell>
          <cell r="B9" t="str">
            <v>FIEBRE PARATIFOIDEA B</v>
          </cell>
          <cell r="C9" t="str">
            <v>003</v>
          </cell>
        </row>
        <row r="10">
          <cell r="A10" t="str">
            <v>A013</v>
          </cell>
          <cell r="B10" t="str">
            <v>FIEBRE PARATIFOIDEA C</v>
          </cell>
          <cell r="C10" t="str">
            <v>004</v>
          </cell>
        </row>
        <row r="11">
          <cell r="A11" t="str">
            <v>A014</v>
          </cell>
          <cell r="B11" t="str">
            <v>FIEBRE PARATIFOIDEA, NO ESPECIFICADA</v>
          </cell>
          <cell r="C11" t="str">
            <v>004</v>
          </cell>
        </row>
        <row r="12">
          <cell r="A12" t="str">
            <v>A02</v>
          </cell>
          <cell r="B12" t="str">
            <v>OTRAS INFECCIONES DEBIDAS A SALMONELLA</v>
          </cell>
          <cell r="C12" t="str">
            <v>004</v>
          </cell>
        </row>
        <row r="13">
          <cell r="A13" t="str">
            <v>A020</v>
          </cell>
          <cell r="B13" t="str">
            <v>ENTERITIS DEBIDA A SALMONELLA</v>
          </cell>
          <cell r="C13" t="str">
            <v>004</v>
          </cell>
        </row>
        <row r="14">
          <cell r="A14" t="str">
            <v>A021</v>
          </cell>
          <cell r="B14" t="str">
            <v>SEPTICEMIA DEBIDA A SALMONELLA</v>
          </cell>
          <cell r="C14" t="str">
            <v>004</v>
          </cell>
        </row>
        <row r="15">
          <cell r="A15" t="str">
            <v>A022</v>
          </cell>
          <cell r="B15" t="str">
            <v>INFECCIONES LOCALIZADAS DEBIDAS A SALMONELLA</v>
          </cell>
          <cell r="C15" t="str">
            <v>004</v>
          </cell>
        </row>
        <row r="16">
          <cell r="A16" t="str">
            <v>A028</v>
          </cell>
          <cell r="B16" t="str">
            <v>OTRAS INFECCIONES ESPECIFICADAS COMO DEBIDAS A SALMONELLA</v>
          </cell>
          <cell r="C16" t="str">
            <v>004</v>
          </cell>
        </row>
        <row r="17">
          <cell r="A17" t="str">
            <v>A029</v>
          </cell>
          <cell r="B17" t="str">
            <v>INFECCION DEBIDA A SALMONELLA, NO ESPECIFICADA</v>
          </cell>
          <cell r="C17" t="str">
            <v>004</v>
          </cell>
        </row>
        <row r="18">
          <cell r="A18" t="str">
            <v>A03</v>
          </cell>
          <cell r="B18" t="str">
            <v>SHIGELOSIS</v>
          </cell>
          <cell r="C18" t="str">
            <v>004</v>
          </cell>
        </row>
        <row r="19">
          <cell r="A19" t="str">
            <v>A030</v>
          </cell>
          <cell r="B19" t="str">
            <v>SHIGELOSIS DEBIDA A SHIGELLA DYSENTERIAE</v>
          </cell>
          <cell r="C19" t="str">
            <v>004</v>
          </cell>
        </row>
        <row r="20">
          <cell r="A20" t="str">
            <v>A031</v>
          </cell>
          <cell r="B20" t="str">
            <v>SHIGELOSIS DEBIDA A SHIGELLA FLEXNERI</v>
          </cell>
          <cell r="C20" t="str">
            <v>004</v>
          </cell>
        </row>
        <row r="21">
          <cell r="A21" t="str">
            <v>A032</v>
          </cell>
          <cell r="B21" t="str">
            <v>SHIGELOSIS DEBIDA A SHIGELLA BOYDII</v>
          </cell>
          <cell r="C21" t="str">
            <v>004</v>
          </cell>
        </row>
        <row r="22">
          <cell r="A22" t="str">
            <v>A033</v>
          </cell>
          <cell r="B22" t="str">
            <v>SHIGELOSIS DEBIDA A SHIGELLA SONNEI</v>
          </cell>
          <cell r="C22" t="str">
            <v>004</v>
          </cell>
        </row>
        <row r="23">
          <cell r="A23" t="str">
            <v>A038</v>
          </cell>
          <cell r="B23" t="str">
            <v>OTRAS SHIGELOSIS</v>
          </cell>
          <cell r="C23" t="str">
            <v>004</v>
          </cell>
        </row>
        <row r="24">
          <cell r="A24" t="str">
            <v>A039</v>
          </cell>
          <cell r="B24" t="str">
            <v>SHIGELOSIS DE TIPO NO ESPECIFICADO</v>
          </cell>
          <cell r="C24" t="str">
            <v>004</v>
          </cell>
        </row>
        <row r="25">
          <cell r="A25" t="str">
            <v>A04</v>
          </cell>
          <cell r="B25" t="str">
            <v>OTRAS INFECCIONES INTESTINALES BACTERIANAS</v>
          </cell>
          <cell r="C25" t="str">
            <v>004</v>
          </cell>
        </row>
        <row r="26">
          <cell r="A26" t="str">
            <v>A040</v>
          </cell>
          <cell r="B26" t="str">
            <v>INFECCION DEBIDA A ESCHERICHIA COLI ENTEROPATOGENA</v>
          </cell>
          <cell r="C26" t="str">
            <v>004</v>
          </cell>
        </row>
        <row r="27">
          <cell r="A27" t="str">
            <v>A041</v>
          </cell>
          <cell r="B27" t="str">
            <v>INFECCION DEBIDA A ESCHERICHIA COLI ENTEROTOXIGENA</v>
          </cell>
          <cell r="C27" t="str">
            <v>004</v>
          </cell>
        </row>
        <row r="28">
          <cell r="A28" t="str">
            <v>A042</v>
          </cell>
          <cell r="B28" t="str">
            <v>INFECCION DEBIDA A ESCHERICHIA COLI ENTEROINVASIVA</v>
          </cell>
          <cell r="C28" t="str">
            <v>004</v>
          </cell>
        </row>
        <row r="29">
          <cell r="A29" t="str">
            <v>A043</v>
          </cell>
          <cell r="B29" t="str">
            <v>INFECCION DEBIDA A ESCHERICHIA COLI ENTEROHEMORRAGICA</v>
          </cell>
          <cell r="C29" t="str">
            <v>004</v>
          </cell>
        </row>
        <row r="30">
          <cell r="A30" t="str">
            <v>A044</v>
          </cell>
          <cell r="B30" t="str">
            <v>OTRAS INFECCIONES INTESTINALES DEBIDAS A ESCHERICHIA COLI</v>
          </cell>
          <cell r="C30" t="str">
            <v>004</v>
          </cell>
        </row>
        <row r="31">
          <cell r="A31" t="str">
            <v>A045</v>
          </cell>
          <cell r="B31" t="str">
            <v>ENTERITIS DEBIDA A CAMPYLOBACTER</v>
          </cell>
          <cell r="C31" t="str">
            <v>004</v>
          </cell>
        </row>
        <row r="32">
          <cell r="A32" t="str">
            <v>A046</v>
          </cell>
          <cell r="B32" t="str">
            <v>ENTERITIS DEBIDA A YERSINIA ENTEROCOLITICA</v>
          </cell>
          <cell r="C32" t="str">
            <v>004</v>
          </cell>
        </row>
        <row r="33">
          <cell r="A33" t="str">
            <v>A047</v>
          </cell>
          <cell r="B33" t="str">
            <v>ENTEROCOLITIS DEBIDO A CLOSTRIDIUM DIFFICILE</v>
          </cell>
          <cell r="C33" t="str">
            <v>004</v>
          </cell>
        </row>
        <row r="34">
          <cell r="A34" t="str">
            <v>A048</v>
          </cell>
          <cell r="B34" t="str">
            <v>OTRAS INFECCIONES INTESTINALES BACTERIANAS ESPECIFICADAS</v>
          </cell>
          <cell r="C34" t="str">
            <v>004</v>
          </cell>
        </row>
        <row r="35">
          <cell r="A35" t="str">
            <v>A049</v>
          </cell>
          <cell r="B35" t="str">
            <v>INFECCION INTESTINAL BACTERIANA, NO ESPECIFICADA</v>
          </cell>
          <cell r="C35" t="str">
            <v>004</v>
          </cell>
        </row>
        <row r="36">
          <cell r="A36" t="str">
            <v>A05</v>
          </cell>
          <cell r="B36" t="str">
            <v>OTRAS INTOXICACIONES ALIMENTARIAS BACTERIANAS</v>
          </cell>
          <cell r="C36" t="str">
            <v>004</v>
          </cell>
        </row>
        <row r="37">
          <cell r="A37" t="str">
            <v>A050</v>
          </cell>
          <cell r="B37" t="str">
            <v>INTOXICACION ALIMENTARIA ESTAFILOCOCICA</v>
          </cell>
          <cell r="C37" t="str">
            <v>004</v>
          </cell>
        </row>
        <row r="38">
          <cell r="A38" t="str">
            <v>A051</v>
          </cell>
          <cell r="B38" t="str">
            <v>BOTULISMO</v>
          </cell>
          <cell r="C38" t="str">
            <v>004</v>
          </cell>
        </row>
        <row r="39">
          <cell r="A39" t="str">
            <v>A052</v>
          </cell>
          <cell r="B39" t="str">
            <v>INTOXICACION ALIMENTARIA DEBIDO A CLOSTRIDIUM PERFRINGES</v>
          </cell>
          <cell r="C39" t="str">
            <v>004</v>
          </cell>
        </row>
        <row r="40">
          <cell r="A40" t="str">
            <v>A053</v>
          </cell>
          <cell r="B40" t="str">
            <v>INTOXICACION ALIMENTARIA DEBIDO A VIBRIO PARAHAEMOLYTICUS</v>
          </cell>
          <cell r="C40" t="str">
            <v>004</v>
          </cell>
        </row>
        <row r="41">
          <cell r="A41" t="str">
            <v>A054</v>
          </cell>
          <cell r="B41" t="str">
            <v>INTOXICACION ALIMENTARIA DEBIDO A BACILLUS CEREUS</v>
          </cell>
          <cell r="C41" t="str">
            <v>004</v>
          </cell>
        </row>
        <row r="42">
          <cell r="A42" t="str">
            <v>A058</v>
          </cell>
          <cell r="B42" t="str">
            <v>OTRAS INTOXICACIONES ALIMENTARIAS DEBIDAS A BACTERIAS ESPECIFICADAS</v>
          </cell>
          <cell r="C42" t="str">
            <v>004</v>
          </cell>
        </row>
        <row r="43">
          <cell r="A43" t="str">
            <v>A059</v>
          </cell>
          <cell r="B43" t="str">
            <v>INTOXICACION ALIMENTARIA BACTERIANA, NO ESPECIFICADA</v>
          </cell>
          <cell r="C43" t="str">
            <v>004</v>
          </cell>
        </row>
        <row r="44">
          <cell r="A44" t="str">
            <v>A06</v>
          </cell>
          <cell r="B44" t="str">
            <v>AMEBIASIS</v>
          </cell>
          <cell r="C44" t="str">
            <v>004</v>
          </cell>
        </row>
        <row r="45">
          <cell r="A45" t="str">
            <v>A060</v>
          </cell>
          <cell r="B45" t="str">
            <v>DISENTERIA AMEBIANA AGUDA</v>
          </cell>
          <cell r="C45" t="str">
            <v>004</v>
          </cell>
        </row>
        <row r="46">
          <cell r="A46" t="str">
            <v>A061</v>
          </cell>
          <cell r="B46" t="str">
            <v>AMEBIASIS INTESTINAL CRONICA</v>
          </cell>
          <cell r="C46" t="str">
            <v>004</v>
          </cell>
        </row>
        <row r="47">
          <cell r="A47" t="str">
            <v>A062</v>
          </cell>
          <cell r="B47" t="str">
            <v>COLITIS AMEBIANA NO DISENTERICA</v>
          </cell>
          <cell r="C47" t="str">
            <v>004</v>
          </cell>
        </row>
        <row r="48">
          <cell r="A48" t="str">
            <v>A063</v>
          </cell>
          <cell r="B48" t="str">
            <v>AMEBOMA INTESTINAL</v>
          </cell>
          <cell r="C48" t="str">
            <v>004</v>
          </cell>
        </row>
        <row r="49">
          <cell r="A49" t="str">
            <v>A064</v>
          </cell>
          <cell r="B49" t="str">
            <v>ABSCESO AMEBIANO DEL HIGADO</v>
          </cell>
          <cell r="C49" t="str">
            <v>004</v>
          </cell>
        </row>
        <row r="50">
          <cell r="A50" t="str">
            <v>A065</v>
          </cell>
          <cell r="B50" t="str">
            <v>ABSCESO AMEBIANO DEL PULMON</v>
          </cell>
          <cell r="C50" t="str">
            <v>004</v>
          </cell>
        </row>
        <row r="51">
          <cell r="A51" t="str">
            <v>A066</v>
          </cell>
          <cell r="B51" t="str">
            <v>ABSCESO AMEBIANO DEL CEREBRO</v>
          </cell>
          <cell r="C51" t="str">
            <v>004</v>
          </cell>
        </row>
        <row r="52">
          <cell r="A52" t="str">
            <v>A067</v>
          </cell>
          <cell r="B52" t="str">
            <v>AMEBIASIS CUTANEA</v>
          </cell>
          <cell r="C52" t="str">
            <v>004</v>
          </cell>
        </row>
        <row r="53">
          <cell r="A53" t="str">
            <v>A068</v>
          </cell>
          <cell r="B53" t="str">
            <v>INFECCION AMEBIANA DE OTRAS LOCALIZACIONES</v>
          </cell>
          <cell r="C53" t="str">
            <v>004</v>
          </cell>
        </row>
        <row r="54">
          <cell r="A54" t="str">
            <v>A069</v>
          </cell>
          <cell r="B54" t="str">
            <v>AMEBIASIS, NO ESPECIFICADA</v>
          </cell>
          <cell r="C54" t="str">
            <v>004</v>
          </cell>
        </row>
        <row r="55">
          <cell r="A55" t="str">
            <v>A07</v>
          </cell>
          <cell r="B55" t="str">
            <v>OTRAS ENFERMEDADES INTESTINALES DEBIDAS A PROTOZOARIOS</v>
          </cell>
          <cell r="C55" t="str">
            <v>004</v>
          </cell>
        </row>
        <row r="56">
          <cell r="A56" t="str">
            <v>A070</v>
          </cell>
          <cell r="B56" t="str">
            <v>BALANTIDIASIS</v>
          </cell>
          <cell r="C56" t="str">
            <v>004</v>
          </cell>
        </row>
        <row r="57">
          <cell r="A57" t="str">
            <v>A071</v>
          </cell>
          <cell r="B57" t="str">
            <v>GIARDIASIS (LAMBLIASIS)</v>
          </cell>
          <cell r="C57" t="str">
            <v>004</v>
          </cell>
        </row>
        <row r="58">
          <cell r="A58" t="str">
            <v>A072</v>
          </cell>
          <cell r="B58" t="str">
            <v>CRIPTOSPORIDIOSIS</v>
          </cell>
          <cell r="C58" t="str">
            <v>004</v>
          </cell>
        </row>
        <row r="59">
          <cell r="A59" t="str">
            <v>A073</v>
          </cell>
          <cell r="B59" t="str">
            <v>ISOSPORIASIS</v>
          </cell>
          <cell r="C59" t="str">
            <v>004</v>
          </cell>
        </row>
        <row r="60">
          <cell r="A60" t="str">
            <v>A078</v>
          </cell>
          <cell r="B60" t="str">
            <v>OTRAS ENFERMEDADES INTESTINALES ESPECIFICADAS DEBIDAS A PROTOZOARIOS</v>
          </cell>
          <cell r="C60" t="str">
            <v>004</v>
          </cell>
        </row>
        <row r="61">
          <cell r="A61" t="str">
            <v>A079</v>
          </cell>
          <cell r="B61" t="str">
            <v>ENFERMEDAD INTESTINAL DEBIDO A PROTOZOARIOS, NO ESPECIFICADA</v>
          </cell>
          <cell r="C61" t="str">
            <v>004</v>
          </cell>
        </row>
        <row r="62">
          <cell r="A62" t="str">
            <v>A08</v>
          </cell>
          <cell r="B62" t="str">
            <v>INFECCIONES INTESTINALES DEBIDAS A VIRUS Y OTROS ORGANISM. ESPECIFICOS</v>
          </cell>
          <cell r="C62" t="str">
            <v>004</v>
          </cell>
        </row>
        <row r="63">
          <cell r="A63" t="str">
            <v>A080</v>
          </cell>
          <cell r="B63" t="str">
            <v>ENTERITIS DEBIDA A ROTAVIRUS</v>
          </cell>
          <cell r="C63" t="str">
            <v>004</v>
          </cell>
        </row>
        <row r="64">
          <cell r="A64" t="str">
            <v>A081</v>
          </cell>
          <cell r="B64" t="str">
            <v>GASTROENTEROPATIA AGUDA DEBIDA AL AGENTE DE NORWALK</v>
          </cell>
          <cell r="C64" t="str">
            <v>004</v>
          </cell>
        </row>
        <row r="65">
          <cell r="A65" t="str">
            <v>A082</v>
          </cell>
          <cell r="B65" t="str">
            <v>ENTERITIS DEBIDA A ADENOVIRUS</v>
          </cell>
          <cell r="C65" t="str">
            <v>004</v>
          </cell>
        </row>
        <row r="66">
          <cell r="A66" t="str">
            <v>A083</v>
          </cell>
          <cell r="B66" t="str">
            <v>OTRAS ENTERITIS VIRALES</v>
          </cell>
          <cell r="C66" t="str">
            <v>004</v>
          </cell>
        </row>
        <row r="67">
          <cell r="A67" t="str">
            <v>A084</v>
          </cell>
          <cell r="B67" t="str">
            <v>INFECCION INTESTINAL VIRAL, SIN OTRA ESPECIFICACION</v>
          </cell>
          <cell r="C67" t="str">
            <v>004</v>
          </cell>
        </row>
        <row r="68">
          <cell r="A68" t="str">
            <v>A085</v>
          </cell>
          <cell r="B68" t="str">
            <v>OTRAS INFECCIONES INTESTINALES ESPECIFICADAS</v>
          </cell>
          <cell r="C68" t="str">
            <v>004</v>
          </cell>
        </row>
        <row r="69">
          <cell r="A69" t="str">
            <v>A09X</v>
          </cell>
          <cell r="B69" t="str">
            <v>DIARREA Y GASTROENTERITIS DE PRESUNTO ORIGEN INFECCIOSO</v>
          </cell>
          <cell r="C69" t="str">
            <v>003</v>
          </cell>
        </row>
        <row r="70">
          <cell r="A70" t="str">
            <v>A122</v>
          </cell>
          <cell r="B70" t="str">
            <v>TULAREMIA PULMONAR</v>
          </cell>
          <cell r="C70" t="str">
            <v>025</v>
          </cell>
        </row>
        <row r="71">
          <cell r="A71" t="str">
            <v>A15</v>
          </cell>
          <cell r="B71" t="str">
            <v>TUBERCULOSIS RESPIRATORIA, CONFIRMAD.BACTERIOLOGICA E HISTOLOGICAMENTE</v>
          </cell>
          <cell r="C71" t="str">
            <v>005</v>
          </cell>
        </row>
        <row r="72">
          <cell r="A72" t="str">
            <v>A150</v>
          </cell>
          <cell r="B72" t="str">
            <v>TUBERCUL.DEL PULM.CONF.POR HALLAZ.MICRS.DEL BAC.TUB.EN ESP.C/SIN CULT.</v>
          </cell>
          <cell r="C72" t="str">
            <v>005</v>
          </cell>
        </row>
        <row r="73">
          <cell r="A73" t="str">
            <v>A151</v>
          </cell>
          <cell r="B73" t="str">
            <v>TUBERCULOSIS DEL PULMON, CONFIRMADA UNICAMENTE POR CULTIVO</v>
          </cell>
          <cell r="C73" t="str">
            <v>005</v>
          </cell>
        </row>
        <row r="74">
          <cell r="A74" t="str">
            <v>A152</v>
          </cell>
          <cell r="B74" t="str">
            <v>TUBERCULOSIS DEL PULMON, CONFIRMADA HISTOLOGICAMENTE</v>
          </cell>
          <cell r="C74" t="str">
            <v>005</v>
          </cell>
        </row>
        <row r="75">
          <cell r="A75" t="str">
            <v>A153</v>
          </cell>
          <cell r="B75" t="str">
            <v>TUBERCULOSIS DEL PULMON,CONFIRMADA POR MEDIOS NO ESPECIFICADOS</v>
          </cell>
          <cell r="C75" t="str">
            <v>005</v>
          </cell>
        </row>
        <row r="76">
          <cell r="A76" t="str">
            <v>A154</v>
          </cell>
          <cell r="B76" t="str">
            <v>TUB.DE GLANGLIOS LINFAT.INTRATORAC.CONF.BACATERIOLOG.E HISTOLOGICAMENT</v>
          </cell>
          <cell r="C76" t="str">
            <v>005</v>
          </cell>
        </row>
        <row r="77">
          <cell r="A77" t="str">
            <v>A155</v>
          </cell>
          <cell r="B77" t="str">
            <v>TUB.DE LARINGE,TRAQ.Y BRONQ.CONFIRMADA BACTERIOLOG.E HISTOLOGICAMENTE</v>
          </cell>
          <cell r="C77" t="str">
            <v>005</v>
          </cell>
        </row>
        <row r="78">
          <cell r="A78" t="str">
            <v>A156</v>
          </cell>
          <cell r="B78" t="str">
            <v>PLEURESIA TUBERCULOSA,CONFIRMAD.BACTERIOLOGICA E HISTOLOGICAMENTE</v>
          </cell>
          <cell r="C78" t="str">
            <v>005</v>
          </cell>
        </row>
        <row r="79">
          <cell r="A79" t="str">
            <v>A157</v>
          </cell>
          <cell r="B79" t="str">
            <v>TUBERCULOSIS RESP.PRIM.CONFIRM.BACTERIOLOGICA E HISTOLOGICAMENTE</v>
          </cell>
          <cell r="C79" t="str">
            <v>005</v>
          </cell>
        </row>
        <row r="80">
          <cell r="A80" t="str">
            <v>A158</v>
          </cell>
          <cell r="B80" t="str">
            <v>OTRAS TUBERC.RESP.CONFIRMADAS BACTERIOLOGICA E HISTOLOGICAMENTE</v>
          </cell>
          <cell r="C80" t="str">
            <v>005</v>
          </cell>
        </row>
        <row r="81">
          <cell r="A81" t="str">
            <v>A159</v>
          </cell>
          <cell r="B81" t="str">
            <v>TUBERC.RESP.NO ESPECIF.CONF.BACTERIOLOGICA E HISTOLOGICAMENTE</v>
          </cell>
          <cell r="C81" t="str">
            <v>005</v>
          </cell>
        </row>
        <row r="82">
          <cell r="A82" t="str">
            <v>A16</v>
          </cell>
          <cell r="B82" t="str">
            <v>TUBERCULOS.RESP.NO CONFIRMADA BACTERIOLOGICA E HISTOLOGICAMENTE</v>
          </cell>
          <cell r="C82" t="str">
            <v>005</v>
          </cell>
        </row>
        <row r="83">
          <cell r="A83" t="str">
            <v>A160</v>
          </cell>
          <cell r="B83" t="str">
            <v>TUBERCULOSIS DEL PULMON CON EXAM.BACTERIOLOG.E HISTOLOGIC.NEGATIVO</v>
          </cell>
          <cell r="C83" t="str">
            <v>005</v>
          </cell>
        </row>
        <row r="84">
          <cell r="A84" t="str">
            <v>A161</v>
          </cell>
          <cell r="B84" t="str">
            <v>TUBERCULOSIS DE PULMON,SIN EXAMEN BACTERIOLOGICO E HISTOLOGICO</v>
          </cell>
          <cell r="C84" t="str">
            <v>005</v>
          </cell>
        </row>
        <row r="85">
          <cell r="A85" t="str">
            <v>A162</v>
          </cell>
          <cell r="B85" t="str">
            <v>TUBERCULOSIS DE PULMON, SIN MENC.DE CONF.BACTERIOLOGICA E HISTOLOGICA</v>
          </cell>
          <cell r="C85" t="str">
            <v>005</v>
          </cell>
        </row>
        <row r="86">
          <cell r="A86" t="str">
            <v>A163</v>
          </cell>
          <cell r="B86" t="str">
            <v>TUBERC.DE GANG.LINF.INTRAT.SIN MENC.DE CONF.BACTERILOGICA O HISTOLOGIC</v>
          </cell>
          <cell r="C86" t="str">
            <v>005</v>
          </cell>
        </row>
        <row r="87">
          <cell r="A87" t="str">
            <v>A164</v>
          </cell>
          <cell r="B87" t="str">
            <v>TUBERC.DE LARING.TRAQ.BRONQ.SIN MENC.DE CONF. BACTERIOLOG.E HISTOLOGIC</v>
          </cell>
          <cell r="C87" t="str">
            <v>005</v>
          </cell>
        </row>
        <row r="88">
          <cell r="A88" t="str">
            <v>A165</v>
          </cell>
          <cell r="B88" t="str">
            <v>PLEURESIA TUBERC.SIN MENCION DE CONF. BACTERIOLOGICA O HISTOLOGICA</v>
          </cell>
          <cell r="C88" t="str">
            <v>005</v>
          </cell>
        </row>
        <row r="89">
          <cell r="A89" t="str">
            <v>A167</v>
          </cell>
          <cell r="B89" t="str">
            <v>TUBERBUL.RESP.PRIMAR.SIN MENC.DE CONFIRM. BACTERIOLOGICA O HISTOLOGICA</v>
          </cell>
          <cell r="C89" t="str">
            <v>005</v>
          </cell>
        </row>
        <row r="90">
          <cell r="A90" t="str">
            <v>A168</v>
          </cell>
          <cell r="B90" t="str">
            <v>OTRAS TUBERCULOSIS RESPIRATORIAS, SIN MENCION DE CONFIRMACION</v>
          </cell>
          <cell r="C90" t="str">
            <v>005</v>
          </cell>
        </row>
        <row r="91">
          <cell r="A91" t="str">
            <v>A169</v>
          </cell>
          <cell r="B91" t="str">
            <v>TUBERCULOS.RESP.NO ESPEC.SIN MENC.DE CONFIRM.BACTERIOLOG.O HISTOLOGICA</v>
          </cell>
          <cell r="C91" t="str">
            <v>005</v>
          </cell>
        </row>
        <row r="92">
          <cell r="A92" t="str">
            <v>A17</v>
          </cell>
          <cell r="B92" t="str">
            <v>TUBERCULOSIS DEL SISTEMA NERVIOSO</v>
          </cell>
          <cell r="C92" t="str">
            <v>006</v>
          </cell>
        </row>
        <row r="93">
          <cell r="A93" t="str">
            <v>A170</v>
          </cell>
          <cell r="B93" t="str">
            <v>MENINGITIS TUBERCULOSA</v>
          </cell>
          <cell r="C93" t="str">
            <v>006</v>
          </cell>
        </row>
        <row r="94">
          <cell r="A94" t="str">
            <v>A171</v>
          </cell>
          <cell r="B94" t="str">
            <v>TUBERCULOMA MENINGEO</v>
          </cell>
          <cell r="C94" t="str">
            <v>006</v>
          </cell>
        </row>
        <row r="95">
          <cell r="A95" t="str">
            <v>A178</v>
          </cell>
          <cell r="B95" t="str">
            <v>OTRAS TUBERCULOSIS DEL SISTEMA NERVIOSO</v>
          </cell>
          <cell r="C95" t="str">
            <v>006</v>
          </cell>
        </row>
        <row r="96">
          <cell r="A96" t="str">
            <v>A179</v>
          </cell>
          <cell r="B96" t="str">
            <v>TUBERCULOSIS DEL SISTEMA NERVIOSO, NO ESPECIFICADA</v>
          </cell>
          <cell r="C96" t="str">
            <v>006</v>
          </cell>
        </row>
        <row r="97">
          <cell r="A97" t="str">
            <v>A18</v>
          </cell>
          <cell r="B97" t="str">
            <v>TUBERCULOSIS DE OTROS ORGANOS</v>
          </cell>
          <cell r="C97" t="str">
            <v>006</v>
          </cell>
        </row>
        <row r="98">
          <cell r="A98" t="str">
            <v>A180</v>
          </cell>
          <cell r="B98" t="str">
            <v>TUBERCULOSIS DE HUESOS Y ARTICULACIONES</v>
          </cell>
          <cell r="C98" t="str">
            <v>006</v>
          </cell>
        </row>
        <row r="99">
          <cell r="A99" t="str">
            <v>A181</v>
          </cell>
          <cell r="B99" t="str">
            <v>TUBERCULOSIS DEL APARATO GENITOURINARIO</v>
          </cell>
          <cell r="C99" t="str">
            <v>006</v>
          </cell>
        </row>
        <row r="100">
          <cell r="A100" t="str">
            <v>A182</v>
          </cell>
          <cell r="B100" t="str">
            <v>LINFADENOPATIA PERIFERICA TUBERCULOSA</v>
          </cell>
          <cell r="C100" t="str">
            <v>006</v>
          </cell>
        </row>
        <row r="101">
          <cell r="A101" t="str">
            <v>A183</v>
          </cell>
          <cell r="B101" t="str">
            <v>TUBERCULOSIS DE LOS INTESTINOS, EL PERITONEO Y LOS GANGL.MESENTERICOS</v>
          </cell>
          <cell r="C101" t="str">
            <v>006</v>
          </cell>
        </row>
        <row r="102">
          <cell r="A102" t="str">
            <v>A184</v>
          </cell>
          <cell r="B102" t="str">
            <v>TUBERCULOSIS DE LA PIEL Y EL TEJIDO SUBCUTANEO</v>
          </cell>
          <cell r="C102" t="str">
            <v>006</v>
          </cell>
        </row>
        <row r="103">
          <cell r="A103" t="str">
            <v>A185</v>
          </cell>
          <cell r="B103" t="str">
            <v>TUBERCULOSIS DEL OJO</v>
          </cell>
          <cell r="C103" t="str">
            <v>006</v>
          </cell>
        </row>
        <row r="104">
          <cell r="A104" t="str">
            <v>A186</v>
          </cell>
          <cell r="B104" t="str">
            <v>TUBERCULOSIS DEL OIDO</v>
          </cell>
          <cell r="C104" t="str">
            <v>006</v>
          </cell>
        </row>
        <row r="105">
          <cell r="A105" t="str">
            <v>A187</v>
          </cell>
          <cell r="B105" t="str">
            <v>TUBERCULOSIS DE GLANDULAS SUPRARRENALES</v>
          </cell>
          <cell r="C105" t="str">
            <v>006</v>
          </cell>
        </row>
        <row r="106">
          <cell r="A106" t="str">
            <v>A188</v>
          </cell>
          <cell r="B106" t="str">
            <v>TUBERCULOSIS DE OTROS ORGANOS ESPECIFICADOS</v>
          </cell>
          <cell r="C106" t="str">
            <v>006</v>
          </cell>
        </row>
        <row r="107">
          <cell r="A107" t="str">
            <v>A19</v>
          </cell>
          <cell r="B107" t="str">
            <v>TUBERCULOSIS MILIAR</v>
          </cell>
          <cell r="C107" t="str">
            <v>006</v>
          </cell>
        </row>
        <row r="108">
          <cell r="A108" t="str">
            <v>A190</v>
          </cell>
          <cell r="B108" t="str">
            <v>TUBERCULOSIS MILIAR AGUDA DE UN SOLO SITIO ESPECIFICO</v>
          </cell>
          <cell r="C108" t="str">
            <v>006</v>
          </cell>
        </row>
        <row r="109">
          <cell r="A109" t="str">
            <v>A191</v>
          </cell>
          <cell r="B109" t="str">
            <v>TUBERCULOSIS MILIAR AGUDA DE SITIOS MULTIPLES</v>
          </cell>
          <cell r="C109" t="str">
            <v>006</v>
          </cell>
        </row>
        <row r="110">
          <cell r="A110" t="str">
            <v>A192</v>
          </cell>
          <cell r="B110" t="str">
            <v>TUBERCULOSIS MILIAR AGUDA, NO ESPECIFICADA</v>
          </cell>
          <cell r="C110" t="str">
            <v>006</v>
          </cell>
        </row>
        <row r="111">
          <cell r="A111" t="str">
            <v>A198</v>
          </cell>
          <cell r="B111" t="str">
            <v>OTRAS TUBERCULOSIS MILIARES</v>
          </cell>
          <cell r="C111" t="str">
            <v>006</v>
          </cell>
        </row>
        <row r="112">
          <cell r="A112" t="str">
            <v>A199</v>
          </cell>
          <cell r="B112" t="str">
            <v>TUBERCULOSIS MILIAR, SIN OTRA ESPECIFICACION</v>
          </cell>
          <cell r="C112" t="str">
            <v>006</v>
          </cell>
        </row>
        <row r="113">
          <cell r="A113" t="str">
            <v>A20</v>
          </cell>
          <cell r="B113" t="str">
            <v>PESTE</v>
          </cell>
          <cell r="C113" t="str">
            <v>007</v>
          </cell>
        </row>
        <row r="114">
          <cell r="A114" t="str">
            <v>A200</v>
          </cell>
          <cell r="B114" t="str">
            <v>PESTE BUBONICA</v>
          </cell>
          <cell r="C114" t="str">
            <v>007</v>
          </cell>
        </row>
        <row r="115">
          <cell r="A115" t="str">
            <v>A201</v>
          </cell>
          <cell r="B115" t="str">
            <v>PESTE CELULOCOTANEA</v>
          </cell>
          <cell r="C115" t="str">
            <v>007</v>
          </cell>
        </row>
        <row r="116">
          <cell r="A116" t="str">
            <v>A202</v>
          </cell>
          <cell r="B116" t="str">
            <v>PESTE NEUMONICA</v>
          </cell>
          <cell r="C116" t="str">
            <v>007</v>
          </cell>
        </row>
        <row r="117">
          <cell r="A117" t="str">
            <v>A203</v>
          </cell>
          <cell r="B117" t="str">
            <v>MENINGITIS POR PESTE</v>
          </cell>
          <cell r="C117" t="str">
            <v>007</v>
          </cell>
        </row>
        <row r="118">
          <cell r="A118" t="str">
            <v>A207</v>
          </cell>
          <cell r="B118" t="str">
            <v>PESTE SEPTICEMIA</v>
          </cell>
          <cell r="C118" t="str">
            <v>007</v>
          </cell>
        </row>
        <row r="119">
          <cell r="A119" t="str">
            <v>A208</v>
          </cell>
          <cell r="B119" t="str">
            <v>OTRAS FORMAS DE PESTE</v>
          </cell>
          <cell r="C119" t="str">
            <v>007</v>
          </cell>
        </row>
        <row r="120">
          <cell r="A120" t="str">
            <v>A209</v>
          </cell>
          <cell r="B120" t="str">
            <v>PESTE, NO ESPECIFICADA</v>
          </cell>
          <cell r="C120" t="str">
            <v>007</v>
          </cell>
        </row>
        <row r="121">
          <cell r="A121" t="str">
            <v>A21</v>
          </cell>
          <cell r="B121" t="str">
            <v>TULAREMIA</v>
          </cell>
          <cell r="C121" t="str">
            <v>025</v>
          </cell>
        </row>
        <row r="122">
          <cell r="A122" t="str">
            <v>A210</v>
          </cell>
          <cell r="B122" t="str">
            <v>TULAREMIA ULCEROGLANDULAR</v>
          </cell>
          <cell r="C122" t="str">
            <v>025</v>
          </cell>
        </row>
        <row r="123">
          <cell r="A123" t="str">
            <v>A211</v>
          </cell>
          <cell r="B123" t="str">
            <v>TULAREMIA OCULOGLANDULAR</v>
          </cell>
          <cell r="C123" t="str">
            <v>025</v>
          </cell>
        </row>
        <row r="124">
          <cell r="A124" t="str">
            <v>A213</v>
          </cell>
          <cell r="B124" t="str">
            <v>TULAREMIA GASTROINTESTINAL</v>
          </cell>
          <cell r="C124" t="str">
            <v>025</v>
          </cell>
        </row>
        <row r="125">
          <cell r="A125" t="str">
            <v>A217</v>
          </cell>
          <cell r="B125" t="str">
            <v>TULAREMIA GENERALIZADA</v>
          </cell>
          <cell r="C125" t="str">
            <v>025</v>
          </cell>
        </row>
        <row r="126">
          <cell r="A126" t="str">
            <v>A218</v>
          </cell>
          <cell r="B126" t="str">
            <v>OTRAS FORMAS DE TULAREMIA</v>
          </cell>
          <cell r="C126" t="str">
            <v>025</v>
          </cell>
        </row>
        <row r="127">
          <cell r="A127" t="str">
            <v>A219</v>
          </cell>
          <cell r="B127" t="str">
            <v>TULAREMIA, NO ESPECIFICADA</v>
          </cell>
          <cell r="C127" t="str">
            <v>025</v>
          </cell>
        </row>
        <row r="128">
          <cell r="A128" t="str">
            <v>A22</v>
          </cell>
          <cell r="B128" t="str">
            <v>CARBUNCO (ANTRAX)</v>
          </cell>
          <cell r="C128" t="str">
            <v>025</v>
          </cell>
        </row>
        <row r="129">
          <cell r="A129" t="str">
            <v>A220</v>
          </cell>
          <cell r="B129" t="str">
            <v>CARBUNCO CUTANEO</v>
          </cell>
          <cell r="C129" t="str">
            <v>025</v>
          </cell>
        </row>
        <row r="130">
          <cell r="A130" t="str">
            <v>A221</v>
          </cell>
          <cell r="B130" t="str">
            <v>CARBUNCO PULMONAR</v>
          </cell>
          <cell r="C130" t="str">
            <v>025</v>
          </cell>
        </row>
        <row r="131">
          <cell r="A131" t="str">
            <v>A222</v>
          </cell>
          <cell r="B131" t="str">
            <v>CARBUNCO GASTROINTESTINAL</v>
          </cell>
          <cell r="C131" t="str">
            <v>025</v>
          </cell>
        </row>
        <row r="132">
          <cell r="A132" t="str">
            <v>A227</v>
          </cell>
          <cell r="B132" t="str">
            <v>CARBUNCO SEPTICEMICO</v>
          </cell>
          <cell r="C132" t="str">
            <v>025</v>
          </cell>
        </row>
        <row r="133">
          <cell r="A133" t="str">
            <v>A228</v>
          </cell>
          <cell r="B133" t="str">
            <v>OTRAS FORMAS DE CARBUNCO</v>
          </cell>
          <cell r="C133" t="str">
            <v>025</v>
          </cell>
        </row>
        <row r="134">
          <cell r="A134" t="str">
            <v>A229</v>
          </cell>
          <cell r="B134" t="str">
            <v>CARBUNCO, NO ESPECIFICADO</v>
          </cell>
          <cell r="C134" t="str">
            <v>025</v>
          </cell>
        </row>
        <row r="135">
          <cell r="A135" t="str">
            <v>A23</v>
          </cell>
          <cell r="B135" t="str">
            <v>BRUCELOSIS</v>
          </cell>
          <cell r="C135" t="str">
            <v>025</v>
          </cell>
        </row>
        <row r="136">
          <cell r="A136" t="str">
            <v>A230</v>
          </cell>
          <cell r="B136" t="str">
            <v>BRUCELOSIS DEBIDA A BRUCELLA MELITENSIS</v>
          </cell>
          <cell r="C136" t="str">
            <v>025</v>
          </cell>
        </row>
        <row r="137">
          <cell r="A137" t="str">
            <v>A231</v>
          </cell>
          <cell r="B137" t="str">
            <v>BRUCELOSIS DEBIDA A BRUCELLA ABORTUS</v>
          </cell>
          <cell r="C137" t="str">
            <v>025</v>
          </cell>
        </row>
        <row r="138">
          <cell r="A138" t="str">
            <v>A232</v>
          </cell>
          <cell r="B138" t="str">
            <v>BRUCELOSIS DEBIDA A BRUCELLA SUIS</v>
          </cell>
          <cell r="C138" t="str">
            <v>025</v>
          </cell>
        </row>
        <row r="139">
          <cell r="A139" t="str">
            <v>A233</v>
          </cell>
          <cell r="B139" t="str">
            <v>BRUCELOSIS DEBIDA A BRUCELLO CANIS</v>
          </cell>
          <cell r="C139" t="str">
            <v>025</v>
          </cell>
        </row>
        <row r="140">
          <cell r="A140" t="str">
            <v>A238</v>
          </cell>
          <cell r="B140" t="str">
            <v>OTRAS BRUCELOSIS</v>
          </cell>
          <cell r="C140" t="str">
            <v>025</v>
          </cell>
        </row>
        <row r="141">
          <cell r="A141" t="str">
            <v>A239</v>
          </cell>
          <cell r="B141" t="str">
            <v>BRUCELOSIS, NO ESPECIFICADA</v>
          </cell>
          <cell r="C141" t="str">
            <v>025</v>
          </cell>
        </row>
        <row r="142">
          <cell r="A142" t="str">
            <v>A24</v>
          </cell>
          <cell r="B142" t="str">
            <v>MUERMO Y MELIOIDOSIS</v>
          </cell>
          <cell r="C142" t="str">
            <v>025</v>
          </cell>
        </row>
        <row r="143">
          <cell r="A143" t="str">
            <v>A240</v>
          </cell>
          <cell r="B143" t="str">
            <v>MUERMO</v>
          </cell>
          <cell r="C143" t="str">
            <v>025</v>
          </cell>
        </row>
        <row r="144">
          <cell r="A144" t="str">
            <v>A241</v>
          </cell>
          <cell r="B144" t="str">
            <v>MELIOIDOSIS AGUDA Y FULMINANTE</v>
          </cell>
          <cell r="C144" t="str">
            <v>025</v>
          </cell>
        </row>
        <row r="145">
          <cell r="A145" t="str">
            <v>A242</v>
          </cell>
          <cell r="B145" t="str">
            <v>MELIOIDOSIS SUBAGUDA Y CRONICA</v>
          </cell>
          <cell r="C145" t="str">
            <v>025</v>
          </cell>
        </row>
        <row r="146">
          <cell r="A146" t="str">
            <v>A243</v>
          </cell>
          <cell r="B146" t="str">
            <v>OTRAS MELIOIDOSIS</v>
          </cell>
          <cell r="C146" t="str">
            <v>025</v>
          </cell>
        </row>
        <row r="147">
          <cell r="A147" t="str">
            <v>A244</v>
          </cell>
          <cell r="B147" t="str">
            <v>MELIOIDOSIS, NO ESPECIFICADA</v>
          </cell>
          <cell r="C147" t="str">
            <v>025</v>
          </cell>
        </row>
        <row r="148">
          <cell r="A148" t="str">
            <v>A25</v>
          </cell>
          <cell r="B148" t="str">
            <v>FIEBRES POR MORDEDURA DE RATA</v>
          </cell>
          <cell r="C148" t="str">
            <v>025</v>
          </cell>
        </row>
        <row r="149">
          <cell r="A149" t="str">
            <v>A250</v>
          </cell>
          <cell r="B149" t="str">
            <v>ESPIRILOSIS</v>
          </cell>
          <cell r="C149" t="str">
            <v>025</v>
          </cell>
        </row>
        <row r="150">
          <cell r="A150" t="str">
            <v>A251</v>
          </cell>
          <cell r="B150" t="str">
            <v>ESTREPTOBACILOSIS</v>
          </cell>
          <cell r="C150" t="str">
            <v>025</v>
          </cell>
        </row>
        <row r="151">
          <cell r="A151" t="str">
            <v>A259</v>
          </cell>
          <cell r="B151" t="str">
            <v>FIEBRE POR MORDEDURA DE RATA, NO ESPECIFICADA</v>
          </cell>
          <cell r="C151" t="str">
            <v>025</v>
          </cell>
        </row>
        <row r="152">
          <cell r="A152" t="str">
            <v>A26</v>
          </cell>
          <cell r="B152" t="str">
            <v>ERISIPELOIDE</v>
          </cell>
          <cell r="C152" t="str">
            <v>025</v>
          </cell>
        </row>
        <row r="153">
          <cell r="A153" t="str">
            <v>A260</v>
          </cell>
          <cell r="B153" t="str">
            <v>ERISIPELOIDE CUTANEO</v>
          </cell>
          <cell r="C153" t="str">
            <v>025</v>
          </cell>
        </row>
        <row r="154">
          <cell r="A154" t="str">
            <v>A267</v>
          </cell>
          <cell r="B154" t="str">
            <v>SEPTICEMIA POR ERYSIPELOTHRIX</v>
          </cell>
          <cell r="C154" t="str">
            <v>025</v>
          </cell>
        </row>
        <row r="155">
          <cell r="A155" t="str">
            <v>A268</v>
          </cell>
          <cell r="B155" t="str">
            <v>OTRAS FORMAS DE ERISIPELOIDE</v>
          </cell>
          <cell r="C155" t="str">
            <v>025</v>
          </cell>
        </row>
        <row r="156">
          <cell r="A156" t="str">
            <v>A269</v>
          </cell>
          <cell r="B156" t="str">
            <v>ERISIPELOIDE, NO ESPECIFICADA</v>
          </cell>
          <cell r="C156" t="str">
            <v>025</v>
          </cell>
        </row>
        <row r="157">
          <cell r="A157" t="str">
            <v>A27</v>
          </cell>
          <cell r="B157" t="str">
            <v>LEPTOSPIROSIS</v>
          </cell>
          <cell r="C157" t="str">
            <v>025</v>
          </cell>
        </row>
        <row r="158">
          <cell r="A158" t="str">
            <v>A270</v>
          </cell>
          <cell r="B158" t="str">
            <v>LEPTOSPIROSIS ICTEROHEMORRAGICA</v>
          </cell>
          <cell r="C158" t="str">
            <v>025</v>
          </cell>
        </row>
        <row r="159">
          <cell r="A159" t="str">
            <v>A278</v>
          </cell>
          <cell r="B159" t="str">
            <v>OTRAS FORMAS DE LEPTOSPIROSIS</v>
          </cell>
          <cell r="C159" t="str">
            <v>025</v>
          </cell>
        </row>
        <row r="160">
          <cell r="A160" t="str">
            <v>A279</v>
          </cell>
          <cell r="B160" t="str">
            <v>LEPTOSPIROSIS, NO ESPECIFICADA</v>
          </cell>
          <cell r="C160" t="str">
            <v>025</v>
          </cell>
        </row>
        <row r="161">
          <cell r="A161" t="str">
            <v>A28</v>
          </cell>
          <cell r="B161" t="str">
            <v>OTRAS ENF.ZOONOTICAS BACTERIANAS,NO CLASIFICADAS EN OTRA PARTE</v>
          </cell>
          <cell r="C161" t="str">
            <v>025</v>
          </cell>
        </row>
        <row r="162">
          <cell r="A162" t="str">
            <v>A280</v>
          </cell>
          <cell r="B162" t="str">
            <v>PASTEURILOSIS</v>
          </cell>
          <cell r="C162" t="str">
            <v>025</v>
          </cell>
        </row>
        <row r="163">
          <cell r="A163" t="str">
            <v>A281</v>
          </cell>
          <cell r="B163" t="str">
            <v>ENFERMEDAD POR RASGUÑO DE GATO</v>
          </cell>
          <cell r="C163" t="str">
            <v>025</v>
          </cell>
        </row>
        <row r="164">
          <cell r="A164" t="str">
            <v>A282</v>
          </cell>
          <cell r="B164" t="str">
            <v>YERSINIOSIS EXTRAINTESTINAL</v>
          </cell>
          <cell r="C164" t="str">
            <v>025</v>
          </cell>
        </row>
        <row r="165">
          <cell r="A165" t="str">
            <v>A288</v>
          </cell>
          <cell r="B165" t="str">
            <v>OTRAS ENFERM.ZOONOTICAS BACTER.ESPECIF.NO CLASIFICADAS EN OTRA PARTE</v>
          </cell>
          <cell r="C165" t="str">
            <v>025</v>
          </cell>
        </row>
        <row r="166">
          <cell r="A166" t="str">
            <v>A289</v>
          </cell>
          <cell r="B166" t="str">
            <v>ENFERMEDAD ZOONOTICA BACTERIANA, SIN OTRA ESPECIFICACION</v>
          </cell>
          <cell r="C166" t="str">
            <v>025</v>
          </cell>
        </row>
        <row r="167">
          <cell r="A167" t="str">
            <v>A30</v>
          </cell>
          <cell r="B167" t="str">
            <v>LEPRA (ENFERMEDAD DE HANSEN)</v>
          </cell>
          <cell r="C167" t="str">
            <v>025</v>
          </cell>
        </row>
        <row r="168">
          <cell r="A168" t="str">
            <v>A300</v>
          </cell>
          <cell r="B168" t="str">
            <v>LEPRA INDETERMINADA</v>
          </cell>
          <cell r="C168" t="str">
            <v>025</v>
          </cell>
        </row>
        <row r="169">
          <cell r="A169" t="str">
            <v>A301</v>
          </cell>
          <cell r="B169" t="str">
            <v>LEPRA TUBERCULOIDE</v>
          </cell>
          <cell r="C169" t="str">
            <v>025</v>
          </cell>
        </row>
        <row r="170">
          <cell r="A170" t="str">
            <v>A302</v>
          </cell>
          <cell r="B170" t="str">
            <v>LEPRA TUBERCULOIDE LIMITROFE</v>
          </cell>
          <cell r="C170" t="str">
            <v>025</v>
          </cell>
        </row>
        <row r="171">
          <cell r="A171" t="str">
            <v>A303</v>
          </cell>
          <cell r="B171" t="str">
            <v>LEPRA LIMITROFE</v>
          </cell>
          <cell r="C171" t="str">
            <v>025</v>
          </cell>
        </row>
        <row r="172">
          <cell r="A172" t="str">
            <v>A304</v>
          </cell>
          <cell r="B172" t="str">
            <v>LEPRA LEPROMATOSA LIMITROFE</v>
          </cell>
          <cell r="C172" t="str">
            <v>025</v>
          </cell>
        </row>
        <row r="173">
          <cell r="A173" t="str">
            <v>A305</v>
          </cell>
          <cell r="B173" t="str">
            <v>LEPRA LEPROMATOSA</v>
          </cell>
          <cell r="C173" t="str">
            <v>025</v>
          </cell>
        </row>
        <row r="174">
          <cell r="A174" t="str">
            <v>A308</v>
          </cell>
          <cell r="B174" t="str">
            <v>OTRAS FORMAS DE LEPRA</v>
          </cell>
          <cell r="C174" t="str">
            <v>025</v>
          </cell>
        </row>
        <row r="175">
          <cell r="A175" t="str">
            <v>A309</v>
          </cell>
          <cell r="B175" t="str">
            <v>LEPRA, NO ESPECIFICADA</v>
          </cell>
          <cell r="C175" t="str">
            <v>025</v>
          </cell>
        </row>
        <row r="176">
          <cell r="A176" t="str">
            <v>A31</v>
          </cell>
          <cell r="B176" t="str">
            <v>INFECCIONES DEBIDAS A OTRAS MICOBACTERIAS</v>
          </cell>
          <cell r="C176" t="str">
            <v>025</v>
          </cell>
        </row>
        <row r="177">
          <cell r="A177" t="str">
            <v>A310</v>
          </cell>
          <cell r="B177" t="str">
            <v>INFECCIONES POR MICOBACTERIAS PULMONARES</v>
          </cell>
          <cell r="C177" t="str">
            <v>025</v>
          </cell>
        </row>
        <row r="178">
          <cell r="A178" t="str">
            <v>A311</v>
          </cell>
          <cell r="B178" t="str">
            <v>INFECCION CUTANEA POR MICOBACTERIAS</v>
          </cell>
          <cell r="C178" t="str">
            <v>025</v>
          </cell>
        </row>
        <row r="179">
          <cell r="A179" t="str">
            <v>A318</v>
          </cell>
          <cell r="B179" t="str">
            <v xml:space="preserve"> OTRAS INFECCIONES POR MICOBACTERIAS</v>
          </cell>
          <cell r="C179" t="str">
            <v>025</v>
          </cell>
        </row>
        <row r="180">
          <cell r="A180" t="str">
            <v>A319</v>
          </cell>
          <cell r="B180" t="str">
            <v>INFECCION POR MICOBACTERIA, NO ESPECIFICADA</v>
          </cell>
          <cell r="C180" t="str">
            <v>025</v>
          </cell>
        </row>
        <row r="181">
          <cell r="A181" t="str">
            <v>A32</v>
          </cell>
          <cell r="B181" t="str">
            <v>LISTERIOSIS</v>
          </cell>
          <cell r="C181" t="str">
            <v>025</v>
          </cell>
        </row>
        <row r="182">
          <cell r="A182" t="str">
            <v>A320</v>
          </cell>
          <cell r="B182" t="str">
            <v>LISTERIOSIS CUTANEA</v>
          </cell>
          <cell r="C182" t="str">
            <v>025</v>
          </cell>
        </row>
        <row r="183">
          <cell r="A183" t="str">
            <v>A321</v>
          </cell>
          <cell r="B183" t="str">
            <v>MENINGITIS Y MENINGOENCEFALITIS LISTERIANA</v>
          </cell>
          <cell r="C183" t="str">
            <v>025</v>
          </cell>
        </row>
        <row r="184">
          <cell r="A184" t="str">
            <v>A327</v>
          </cell>
          <cell r="B184" t="str">
            <v>SEPTICEMIA LISTERIANA</v>
          </cell>
          <cell r="C184" t="str">
            <v>025</v>
          </cell>
        </row>
        <row r="185">
          <cell r="A185" t="str">
            <v>A328</v>
          </cell>
          <cell r="B185" t="str">
            <v>OTRAS FORMAS DE LISTERIOSIS</v>
          </cell>
          <cell r="C185" t="str">
            <v>025</v>
          </cell>
        </row>
        <row r="186">
          <cell r="A186" t="str">
            <v>A329</v>
          </cell>
          <cell r="B186" t="str">
            <v>LISTERIOSIS, NO ESPECIFICADA</v>
          </cell>
          <cell r="C186" t="str">
            <v>025</v>
          </cell>
        </row>
        <row r="187">
          <cell r="A187" t="str">
            <v>A33</v>
          </cell>
          <cell r="B187" t="str">
            <v>TETANOS NEONATAL</v>
          </cell>
          <cell r="C187" t="str">
            <v>008</v>
          </cell>
        </row>
        <row r="188">
          <cell r="A188" t="str">
            <v>A34</v>
          </cell>
          <cell r="B188" t="str">
            <v>TETANOS OBSTETRICOS</v>
          </cell>
          <cell r="C188" t="str">
            <v>008</v>
          </cell>
        </row>
        <row r="189">
          <cell r="A189" t="str">
            <v>A35</v>
          </cell>
          <cell r="B189" t="str">
            <v>OTROS TETANOS</v>
          </cell>
          <cell r="C189" t="str">
            <v>008</v>
          </cell>
        </row>
        <row r="190">
          <cell r="A190" t="str">
            <v>A36</v>
          </cell>
          <cell r="B190" t="str">
            <v>DIFTERIA</v>
          </cell>
          <cell r="C190" t="str">
            <v>009</v>
          </cell>
        </row>
        <row r="191">
          <cell r="A191" t="str">
            <v>A360</v>
          </cell>
          <cell r="B191" t="str">
            <v>DIFTERIA FARINGEA</v>
          </cell>
          <cell r="C191" t="str">
            <v>009</v>
          </cell>
        </row>
        <row r="192">
          <cell r="A192" t="str">
            <v>A361</v>
          </cell>
          <cell r="B192" t="str">
            <v>DIFTERIA NASOFARINGEA</v>
          </cell>
          <cell r="C192" t="str">
            <v>009</v>
          </cell>
        </row>
        <row r="193">
          <cell r="A193" t="str">
            <v>A362</v>
          </cell>
          <cell r="B193" t="str">
            <v>DIFTERIA LARINGEA</v>
          </cell>
          <cell r="C193" t="str">
            <v>009</v>
          </cell>
        </row>
        <row r="194">
          <cell r="A194" t="str">
            <v>A363</v>
          </cell>
          <cell r="B194" t="str">
            <v>DIFTERIA CUTANEA</v>
          </cell>
          <cell r="C194" t="str">
            <v>009</v>
          </cell>
        </row>
        <row r="195">
          <cell r="A195" t="str">
            <v>A368</v>
          </cell>
          <cell r="B195" t="str">
            <v>OTRAS DIFTERIAS</v>
          </cell>
          <cell r="C195" t="str">
            <v>009</v>
          </cell>
        </row>
        <row r="196">
          <cell r="A196" t="str">
            <v>A369</v>
          </cell>
          <cell r="B196" t="str">
            <v>DIFTERIA, NO ESPECIFICADA</v>
          </cell>
          <cell r="C196" t="str">
            <v>009</v>
          </cell>
        </row>
        <row r="197">
          <cell r="A197" t="str">
            <v>A37</v>
          </cell>
          <cell r="B197" t="str">
            <v>TOS FERINA (TOS CONVULSIVA)</v>
          </cell>
          <cell r="C197" t="str">
            <v>010</v>
          </cell>
        </row>
        <row r="198">
          <cell r="A198" t="str">
            <v>A370</v>
          </cell>
          <cell r="B198" t="str">
            <v>TOS FERINA DEBIDA A BORDETELLA PERTUSSIS</v>
          </cell>
          <cell r="C198" t="str">
            <v>009</v>
          </cell>
        </row>
        <row r="199">
          <cell r="A199" t="str">
            <v>A371</v>
          </cell>
          <cell r="B199" t="str">
            <v>TOS FERINA DEBIDA A BORDETELLA PARAPERTUSSIS</v>
          </cell>
          <cell r="C199" t="str">
            <v>009</v>
          </cell>
        </row>
        <row r="200">
          <cell r="A200" t="str">
            <v>A378</v>
          </cell>
          <cell r="B200" t="str">
            <v>TOS FERINA DEBIDA A OTRAS ESPECIES DE BORDETELLA</v>
          </cell>
          <cell r="C200" t="str">
            <v>009</v>
          </cell>
        </row>
        <row r="201">
          <cell r="A201" t="str">
            <v>A379</v>
          </cell>
          <cell r="B201" t="str">
            <v>TOS FERINA, NO ESPECIFICADA</v>
          </cell>
          <cell r="C201" t="str">
            <v>009</v>
          </cell>
        </row>
        <row r="202">
          <cell r="A202" t="str">
            <v>A38</v>
          </cell>
          <cell r="B202" t="str">
            <v>ESCARLATINA</v>
          </cell>
          <cell r="C202" t="str">
            <v>025</v>
          </cell>
        </row>
        <row r="203">
          <cell r="A203" t="str">
            <v>A39</v>
          </cell>
          <cell r="B203" t="str">
            <v>INFECCION MENINGOCOCICA</v>
          </cell>
          <cell r="C203" t="str">
            <v>011</v>
          </cell>
        </row>
        <row r="204">
          <cell r="A204" t="str">
            <v>A390</v>
          </cell>
          <cell r="B204" t="str">
            <v>MENINGITIS MENINGOCOCICA</v>
          </cell>
          <cell r="C204" t="str">
            <v>011</v>
          </cell>
        </row>
        <row r="205">
          <cell r="A205" t="str">
            <v>A391</v>
          </cell>
          <cell r="B205" t="str">
            <v>SINDROME DE WATHERHOUSE-FRIDERICHSEN</v>
          </cell>
          <cell r="C205" t="str">
            <v>011</v>
          </cell>
        </row>
        <row r="206">
          <cell r="A206" t="str">
            <v>A392</v>
          </cell>
          <cell r="B206" t="str">
            <v>MENINGOCOCEMIA AGUDA</v>
          </cell>
          <cell r="C206" t="str">
            <v>011</v>
          </cell>
        </row>
        <row r="207">
          <cell r="A207" t="str">
            <v>A393</v>
          </cell>
          <cell r="B207" t="str">
            <v>MENINGOCOCEMIA CRONICA</v>
          </cell>
          <cell r="C207" t="str">
            <v>011</v>
          </cell>
        </row>
        <row r="208">
          <cell r="A208" t="str">
            <v>A394</v>
          </cell>
          <cell r="B208" t="str">
            <v>MENINGOCOCEMIA, NO ESPECIFICADA</v>
          </cell>
          <cell r="C208" t="str">
            <v>011</v>
          </cell>
        </row>
        <row r="209">
          <cell r="A209" t="str">
            <v>A395</v>
          </cell>
          <cell r="B209" t="str">
            <v>ENFERMEDAD CARDIACA, DEBIDA A MENIGOCOCO</v>
          </cell>
          <cell r="C209" t="str">
            <v>011</v>
          </cell>
        </row>
        <row r="210">
          <cell r="A210" t="str">
            <v>A398</v>
          </cell>
          <cell r="B210" t="str">
            <v>OTRAS INFECCIONES MENINGOCOCICAS</v>
          </cell>
          <cell r="C210" t="str">
            <v>011</v>
          </cell>
        </row>
        <row r="211">
          <cell r="A211" t="str">
            <v>A399</v>
          </cell>
          <cell r="B211" t="str">
            <v>INFECCION MENIGOCOCICA, NO ESPECIFICADA</v>
          </cell>
          <cell r="C211" t="str">
            <v>011</v>
          </cell>
        </row>
        <row r="212">
          <cell r="A212" t="str">
            <v>A40</v>
          </cell>
          <cell r="B212" t="str">
            <v>SEPTICEMIA ESTREPTOCOCICA</v>
          </cell>
          <cell r="C212" t="str">
            <v>012</v>
          </cell>
        </row>
        <row r="213">
          <cell r="A213" t="str">
            <v>A400</v>
          </cell>
          <cell r="B213" t="str">
            <v>SEPTICEMIA DEBIDA A ESTREPTOCOCO, GRUPO A</v>
          </cell>
          <cell r="C213" t="str">
            <v>012</v>
          </cell>
        </row>
        <row r="214">
          <cell r="A214" t="str">
            <v>A401</v>
          </cell>
          <cell r="B214" t="str">
            <v>SEPTICEMIA DEBIDA A ESTREPTOCOCO, GRUPO B</v>
          </cell>
          <cell r="C214" t="str">
            <v>012</v>
          </cell>
        </row>
        <row r="215">
          <cell r="A215" t="str">
            <v>A402</v>
          </cell>
          <cell r="B215" t="str">
            <v>SEPTICEMIA DEBIDA A ESTREPTOCOCO, GRUPO D</v>
          </cell>
          <cell r="C215" t="str">
            <v>012</v>
          </cell>
        </row>
        <row r="216">
          <cell r="A216" t="str">
            <v>A403</v>
          </cell>
          <cell r="B216" t="str">
            <v>SEPTICEMIA DEBIDA A STREPTOCOCCUS PNEUMONIAE</v>
          </cell>
          <cell r="C216" t="str">
            <v>012</v>
          </cell>
        </row>
        <row r="217">
          <cell r="A217" t="str">
            <v>A408</v>
          </cell>
          <cell r="B217" t="str">
            <v>OTRAS SEPTICEMIAS ESTREPTOCOCICAS</v>
          </cell>
          <cell r="C217" t="str">
            <v>012</v>
          </cell>
        </row>
        <row r="218">
          <cell r="A218" t="str">
            <v>A409</v>
          </cell>
          <cell r="B218" t="str">
            <v>SEPTICEMIA ESTREPTOCOCICA, NO ESPECIFICADA</v>
          </cell>
          <cell r="C218" t="str">
            <v>012</v>
          </cell>
        </row>
        <row r="219">
          <cell r="A219" t="str">
            <v>A41</v>
          </cell>
          <cell r="B219" t="str">
            <v>OTRAS SEPTICEMIAS</v>
          </cell>
          <cell r="C219" t="str">
            <v>012</v>
          </cell>
        </row>
        <row r="220">
          <cell r="A220" t="str">
            <v>A410</v>
          </cell>
          <cell r="B220" t="str">
            <v>SEPTICEMIA DEBIDA A STAPHYLOCOCCUS AUREUS</v>
          </cell>
          <cell r="C220" t="str">
            <v>012</v>
          </cell>
        </row>
        <row r="221">
          <cell r="A221" t="str">
            <v>A411</v>
          </cell>
          <cell r="B221" t="str">
            <v>SEPTICEMIA DEBIDA A OTRO ESTAFILOCOCO ESPECIFICADO</v>
          </cell>
          <cell r="C221" t="str">
            <v>012</v>
          </cell>
        </row>
        <row r="222">
          <cell r="A222" t="str">
            <v>A412</v>
          </cell>
          <cell r="B222" t="str">
            <v>SEPTICEMIA DEBIDA A ESTAFILOCOCO NO ESPECIFICADA</v>
          </cell>
          <cell r="C222" t="str">
            <v>012</v>
          </cell>
        </row>
        <row r="223">
          <cell r="A223" t="str">
            <v>A413</v>
          </cell>
          <cell r="B223" t="str">
            <v>SEPTICEMIA DEBIDA A HAEMOPHILUS INFLUENZAE</v>
          </cell>
          <cell r="C223" t="str">
            <v>012</v>
          </cell>
        </row>
        <row r="224">
          <cell r="A224" t="str">
            <v>A414</v>
          </cell>
          <cell r="B224" t="str">
            <v>SEPTICEMIA DEBIDA A ANAEROBIOS</v>
          </cell>
          <cell r="C224" t="str">
            <v>012</v>
          </cell>
        </row>
        <row r="225">
          <cell r="A225" t="str">
            <v>A415</v>
          </cell>
          <cell r="B225" t="str">
            <v>SEPTICEMIA DEBIDA A OTROS ORGANISMOS GRAMNEGATIVOS</v>
          </cell>
          <cell r="C225" t="str">
            <v>012</v>
          </cell>
        </row>
        <row r="226">
          <cell r="A226" t="str">
            <v>A418</v>
          </cell>
          <cell r="B226" t="str">
            <v>OTRAS SEPTICEMIA ESPECIFICADAS</v>
          </cell>
          <cell r="C226" t="str">
            <v>012</v>
          </cell>
        </row>
        <row r="227">
          <cell r="A227" t="str">
            <v>A419</v>
          </cell>
          <cell r="B227" t="str">
            <v>SEPTICEMIA, NO ESPECIFICADA</v>
          </cell>
          <cell r="C227" t="str">
            <v>012</v>
          </cell>
        </row>
        <row r="228">
          <cell r="A228" t="str">
            <v>A42</v>
          </cell>
          <cell r="B228" t="str">
            <v>ACTINOMICOSIS</v>
          </cell>
          <cell r="C228" t="str">
            <v>025</v>
          </cell>
        </row>
        <row r="229">
          <cell r="A229" t="str">
            <v>A420</v>
          </cell>
          <cell r="B229" t="str">
            <v>ACTINOMICOSIS PULMONAR</v>
          </cell>
          <cell r="C229" t="str">
            <v>025</v>
          </cell>
        </row>
        <row r="230">
          <cell r="A230" t="str">
            <v>A421</v>
          </cell>
          <cell r="B230" t="str">
            <v>ACTINOMICOSIS ABDOMINAL</v>
          </cell>
          <cell r="C230" t="str">
            <v>025</v>
          </cell>
        </row>
        <row r="231">
          <cell r="A231" t="str">
            <v>A422</v>
          </cell>
          <cell r="B231" t="str">
            <v>ACTINOMICOSIS CERVICOFACIAL</v>
          </cell>
          <cell r="C231" t="str">
            <v>025</v>
          </cell>
        </row>
        <row r="232">
          <cell r="A232" t="str">
            <v>A427</v>
          </cell>
          <cell r="B232" t="str">
            <v>SEPTICEMIA ACTINOMICOTICA</v>
          </cell>
          <cell r="C232" t="str">
            <v>025</v>
          </cell>
        </row>
        <row r="233">
          <cell r="A233" t="str">
            <v>A428</v>
          </cell>
          <cell r="B233" t="str">
            <v>OTRAS FORMAS DE ACTINOMICOSIS</v>
          </cell>
          <cell r="C233" t="str">
            <v>025</v>
          </cell>
        </row>
        <row r="234">
          <cell r="A234" t="str">
            <v>A429</v>
          </cell>
          <cell r="B234" t="str">
            <v>ACTINOMICOSIS, SIN OTRA ESPECIFICACION</v>
          </cell>
          <cell r="C234" t="str">
            <v>025</v>
          </cell>
        </row>
        <row r="235">
          <cell r="A235" t="str">
            <v>A43</v>
          </cell>
          <cell r="B235" t="str">
            <v>NOCARDIOSIS</v>
          </cell>
          <cell r="C235" t="str">
            <v>025</v>
          </cell>
        </row>
        <row r="236">
          <cell r="A236" t="str">
            <v>A430</v>
          </cell>
          <cell r="B236" t="str">
            <v>NOCARDIOSIS PULMONAR</v>
          </cell>
          <cell r="C236" t="str">
            <v>025</v>
          </cell>
        </row>
        <row r="237">
          <cell r="A237" t="str">
            <v>A431</v>
          </cell>
          <cell r="B237" t="str">
            <v>NOCARDIOSIS CUTANEA</v>
          </cell>
          <cell r="C237" t="str">
            <v>025</v>
          </cell>
        </row>
        <row r="238">
          <cell r="A238" t="str">
            <v>A438</v>
          </cell>
          <cell r="B238" t="str">
            <v>OTRA FORMAS DE NOCARDIOSIS</v>
          </cell>
          <cell r="C238" t="str">
            <v>025</v>
          </cell>
        </row>
        <row r="239">
          <cell r="A239" t="str">
            <v>A439</v>
          </cell>
          <cell r="B239" t="str">
            <v>NOCARDIOSIS, NO ESPECIFICADA</v>
          </cell>
          <cell r="C239" t="str">
            <v>025</v>
          </cell>
        </row>
        <row r="240">
          <cell r="A240" t="str">
            <v>A44</v>
          </cell>
          <cell r="B240" t="str">
            <v>BARTONELOSIS</v>
          </cell>
          <cell r="C240" t="str">
            <v>025</v>
          </cell>
        </row>
        <row r="241">
          <cell r="A241" t="str">
            <v>A440</v>
          </cell>
          <cell r="B241" t="str">
            <v>BARTONELOSIS SISTEMICA</v>
          </cell>
          <cell r="C241" t="str">
            <v>025</v>
          </cell>
        </row>
        <row r="242">
          <cell r="A242" t="str">
            <v>A441</v>
          </cell>
          <cell r="B242" t="str">
            <v>BARTONELOSIS CUTANEA Y MUCOCUTANEA</v>
          </cell>
          <cell r="C242" t="str">
            <v>025</v>
          </cell>
        </row>
        <row r="243">
          <cell r="A243" t="str">
            <v>A448</v>
          </cell>
          <cell r="B243" t="str">
            <v>OTRA FORMAS DE BARTONELOSIS</v>
          </cell>
          <cell r="C243" t="str">
            <v>025</v>
          </cell>
        </row>
        <row r="244">
          <cell r="A244" t="str">
            <v>A449</v>
          </cell>
          <cell r="B244" t="str">
            <v>BARTONELOSIS, NO ESPECIFICADA</v>
          </cell>
          <cell r="C244" t="str">
            <v>025</v>
          </cell>
        </row>
        <row r="245">
          <cell r="A245" t="str">
            <v>A46</v>
          </cell>
          <cell r="B245" t="str">
            <v>ERISIPELA</v>
          </cell>
          <cell r="C245" t="str">
            <v>025</v>
          </cell>
        </row>
        <row r="246">
          <cell r="A246" t="str">
            <v>A48</v>
          </cell>
          <cell r="B246" t="str">
            <v>OTRAS ENFERMEDADES BACTERIANAS,NO CLASIFICADAS EN OTRA PARTE</v>
          </cell>
          <cell r="C246" t="str">
            <v>025</v>
          </cell>
        </row>
        <row r="247">
          <cell r="A247" t="str">
            <v>A480</v>
          </cell>
          <cell r="B247" t="str">
            <v>GANGRENA GASEOSA</v>
          </cell>
          <cell r="C247" t="str">
            <v>025</v>
          </cell>
        </row>
        <row r="248">
          <cell r="A248" t="str">
            <v>A481</v>
          </cell>
          <cell r="B248" t="str">
            <v>ENFERMEDAD DE LOS LEGIONARIOS</v>
          </cell>
          <cell r="C248" t="str">
            <v>025</v>
          </cell>
        </row>
        <row r="249">
          <cell r="A249" t="str">
            <v>A482</v>
          </cell>
          <cell r="B249" t="str">
            <v>ENFERMEDAD DE LOS LEGIONARIOS  NO NEUMONICA (FIEBRE DE PONTIAC)</v>
          </cell>
          <cell r="C249" t="str">
            <v>025</v>
          </cell>
        </row>
        <row r="250">
          <cell r="A250" t="str">
            <v>A483</v>
          </cell>
          <cell r="B250" t="str">
            <v>SINDROME DEL CHOQUE TOXICO</v>
          </cell>
          <cell r="C250" t="str">
            <v>025</v>
          </cell>
        </row>
        <row r="251">
          <cell r="A251" t="str">
            <v>A484</v>
          </cell>
          <cell r="B251" t="str">
            <v>FIEBRE PUERPURICA BRASILEÑA</v>
          </cell>
          <cell r="C251" t="str">
            <v>025</v>
          </cell>
        </row>
        <row r="252">
          <cell r="A252" t="str">
            <v>A488</v>
          </cell>
          <cell r="B252" t="str">
            <v>OTRAS ENFERMEDADES BACTERIANAS ESPECIFICADAS</v>
          </cell>
          <cell r="C252" t="str">
            <v>025</v>
          </cell>
        </row>
        <row r="253">
          <cell r="A253" t="str">
            <v>A49</v>
          </cell>
          <cell r="B253" t="str">
            <v>INFECCION BACTERIANA DE SITIO NO ESPECIFICADO</v>
          </cell>
          <cell r="C253" t="str">
            <v>025</v>
          </cell>
        </row>
        <row r="254">
          <cell r="A254" t="str">
            <v>A490</v>
          </cell>
          <cell r="B254" t="str">
            <v>INFECCION ESTAFILOCOCICA, SIN OTRA ESPECIFICACION</v>
          </cell>
          <cell r="C254" t="str">
            <v>025</v>
          </cell>
        </row>
        <row r="255">
          <cell r="A255" t="str">
            <v>A491</v>
          </cell>
          <cell r="B255" t="str">
            <v>INFECCION ESTREPTOCOCIA, SIN OTRA ESPECIFICACION</v>
          </cell>
          <cell r="C255" t="str">
            <v>025</v>
          </cell>
        </row>
        <row r="256">
          <cell r="A256" t="str">
            <v>A492</v>
          </cell>
          <cell r="B256" t="str">
            <v>INFECCION POR HAEMOPHILUS INFLUENZAE, SIN OTRA</v>
          </cell>
          <cell r="C256" t="str">
            <v>025</v>
          </cell>
        </row>
        <row r="257">
          <cell r="A257" t="str">
            <v>A493</v>
          </cell>
          <cell r="B257" t="str">
            <v>INFECCION POR MICOPLASMA, SIN OTRA ESPECIFICACION</v>
          </cell>
          <cell r="C257" t="str">
            <v>025</v>
          </cell>
        </row>
        <row r="258">
          <cell r="A258" t="str">
            <v>A498</v>
          </cell>
          <cell r="B258" t="str">
            <v>OTRAS INFECCIONES BACTERIANAS DE SITIO NO ESPECIFICADO</v>
          </cell>
          <cell r="C258" t="str">
            <v>025</v>
          </cell>
        </row>
        <row r="259">
          <cell r="A259" t="str">
            <v>A499</v>
          </cell>
          <cell r="B259" t="str">
            <v>INFECCION BACTERIANA, NO ESPECIFICADA</v>
          </cell>
          <cell r="C259" t="str">
            <v>025</v>
          </cell>
        </row>
        <row r="260">
          <cell r="A260" t="str">
            <v>A50</v>
          </cell>
          <cell r="B260" t="str">
            <v>SIFILIS CONGENITA</v>
          </cell>
          <cell r="C260" t="str">
            <v>013</v>
          </cell>
        </row>
        <row r="261">
          <cell r="A261" t="str">
            <v>A501</v>
          </cell>
          <cell r="B261" t="str">
            <v>SIFILIS CONGENITA PRECOZ, LATENTE</v>
          </cell>
          <cell r="C261" t="str">
            <v>013</v>
          </cell>
        </row>
        <row r="262">
          <cell r="A262" t="str">
            <v>A502</v>
          </cell>
          <cell r="B262" t="str">
            <v>SIFILIS CONGENITA PRECOZ, SIN OTRA ESPECIFICACION</v>
          </cell>
          <cell r="C262" t="str">
            <v>013</v>
          </cell>
        </row>
        <row r="263">
          <cell r="A263" t="str">
            <v>A503</v>
          </cell>
          <cell r="B263" t="str">
            <v>OCULOPATIA SIFILITICA CONGENITA TARDIA</v>
          </cell>
          <cell r="C263" t="str">
            <v>013</v>
          </cell>
        </row>
        <row r="264">
          <cell r="A264" t="str">
            <v>A504</v>
          </cell>
          <cell r="B264" t="str">
            <v>NEUROSIFILIS CONGENITA TARDIA (NEUROSIFILIS JUVENIL)</v>
          </cell>
          <cell r="C264" t="str">
            <v>013</v>
          </cell>
        </row>
        <row r="265">
          <cell r="A265" t="str">
            <v>A505</v>
          </cell>
          <cell r="B265" t="str">
            <v>OTRAS FORMAS DE SIFILIS CONGENITA TARDIA, SINTOMATICA</v>
          </cell>
          <cell r="C265" t="str">
            <v>013</v>
          </cell>
        </row>
        <row r="266">
          <cell r="A266" t="str">
            <v>A506</v>
          </cell>
          <cell r="B266" t="str">
            <v>SIFILIS CONGENITA TARDIA, LATENTE</v>
          </cell>
          <cell r="C266" t="str">
            <v>013</v>
          </cell>
        </row>
        <row r="267">
          <cell r="A267" t="str">
            <v>A507</v>
          </cell>
          <cell r="B267" t="str">
            <v>SIFILIS CONGENITA TARDIA, SIN OTRA ESPECIFICACION</v>
          </cell>
          <cell r="C267" t="str">
            <v>013</v>
          </cell>
        </row>
        <row r="268">
          <cell r="A268" t="str">
            <v>A509</v>
          </cell>
          <cell r="B268" t="str">
            <v>SIFILIS CONGENITA, SIN OTRA ESPECIFICACION</v>
          </cell>
          <cell r="C268" t="str">
            <v>013</v>
          </cell>
        </row>
        <row r="269">
          <cell r="A269" t="str">
            <v>A51</v>
          </cell>
          <cell r="B269" t="str">
            <v>SIFILIS PRECOZ</v>
          </cell>
          <cell r="C269" t="str">
            <v>013</v>
          </cell>
        </row>
        <row r="270">
          <cell r="A270" t="str">
            <v>A510</v>
          </cell>
          <cell r="B270" t="str">
            <v>SIFILIS GENITAL PRIMARIA</v>
          </cell>
          <cell r="C270" t="str">
            <v>013</v>
          </cell>
        </row>
        <row r="271">
          <cell r="A271" t="str">
            <v>A511</v>
          </cell>
          <cell r="B271" t="str">
            <v>SIFILIOS PRIMARIA ANAL</v>
          </cell>
          <cell r="C271" t="str">
            <v>013</v>
          </cell>
        </row>
        <row r="272">
          <cell r="A272" t="str">
            <v>A512</v>
          </cell>
          <cell r="B272" t="str">
            <v>SIFILIS PRIMARIA EN OTROS SITIOS</v>
          </cell>
          <cell r="C272" t="str">
            <v>013</v>
          </cell>
        </row>
        <row r="273">
          <cell r="A273" t="str">
            <v>A513</v>
          </cell>
          <cell r="B273" t="str">
            <v>SIFILIS SECUNDARIA DE PIEL Y MEMBRANAS MUCOSAS</v>
          </cell>
          <cell r="C273" t="str">
            <v>013</v>
          </cell>
        </row>
        <row r="274">
          <cell r="A274" t="str">
            <v>A514</v>
          </cell>
          <cell r="B274" t="str">
            <v>OTRAS SIFILIS SECUNDARIAS</v>
          </cell>
          <cell r="C274" t="str">
            <v>013</v>
          </cell>
        </row>
        <row r="275">
          <cell r="A275" t="str">
            <v>A515</v>
          </cell>
          <cell r="B275" t="str">
            <v>SIFILIS PRECOZ, LATENTE</v>
          </cell>
          <cell r="C275" t="str">
            <v>013</v>
          </cell>
        </row>
        <row r="276">
          <cell r="A276" t="str">
            <v>A519</v>
          </cell>
          <cell r="B276" t="str">
            <v>SIFILIS PRECOZ, SIN OTRA ESPECIFICACION</v>
          </cell>
          <cell r="C276" t="str">
            <v>013</v>
          </cell>
        </row>
        <row r="277">
          <cell r="A277" t="str">
            <v>A52</v>
          </cell>
          <cell r="B277" t="str">
            <v>SIFILIS TARDIA</v>
          </cell>
          <cell r="C277" t="str">
            <v>013</v>
          </cell>
        </row>
        <row r="278">
          <cell r="A278" t="str">
            <v>A520</v>
          </cell>
          <cell r="B278" t="str">
            <v>SIFILIS CARDIOVASCULAR</v>
          </cell>
          <cell r="C278" t="str">
            <v>013</v>
          </cell>
        </row>
        <row r="279">
          <cell r="A279" t="str">
            <v>A521</v>
          </cell>
          <cell r="B279" t="str">
            <v>NEUROSIFILIS SINTOMATICA</v>
          </cell>
          <cell r="C279" t="str">
            <v>013</v>
          </cell>
        </row>
        <row r="280">
          <cell r="A280" t="str">
            <v>A522</v>
          </cell>
          <cell r="B280" t="str">
            <v>NEUROSIFILIS ASINTOMATICA</v>
          </cell>
          <cell r="C280" t="str">
            <v>013</v>
          </cell>
        </row>
        <row r="281">
          <cell r="A281" t="str">
            <v>A523</v>
          </cell>
          <cell r="B281" t="str">
            <v>NEUROSIFILIS NO ESPECIFICADA</v>
          </cell>
          <cell r="C281" t="str">
            <v>013</v>
          </cell>
        </row>
        <row r="282">
          <cell r="A282" t="str">
            <v>A527</v>
          </cell>
          <cell r="B282" t="str">
            <v>OTRAS SIFILIS TARDIAS SINTOMATICAS</v>
          </cell>
          <cell r="C282" t="str">
            <v>013</v>
          </cell>
        </row>
        <row r="283">
          <cell r="A283" t="str">
            <v>A528</v>
          </cell>
          <cell r="B283" t="str">
            <v>SIFILIS TARDIA, LATENTE</v>
          </cell>
          <cell r="C283" t="str">
            <v>013</v>
          </cell>
        </row>
        <row r="284">
          <cell r="A284" t="str">
            <v>A529</v>
          </cell>
          <cell r="B284" t="str">
            <v>SIFILIS TARDIA, NO ESPECIFICADA</v>
          </cell>
          <cell r="C284" t="str">
            <v>013</v>
          </cell>
        </row>
        <row r="285">
          <cell r="A285" t="str">
            <v>A53</v>
          </cell>
          <cell r="B285" t="str">
            <v>OTRAS SIFILIS Y LAS NO ESPECIFICADAS</v>
          </cell>
          <cell r="C285" t="str">
            <v>013</v>
          </cell>
        </row>
        <row r="286">
          <cell r="A286" t="str">
            <v>A530</v>
          </cell>
          <cell r="B286" t="str">
            <v>SIFILIS LATENTE, NO ESPECIFICADA COMO PRECOZ O TARDIA</v>
          </cell>
          <cell r="C286" t="str">
            <v>013</v>
          </cell>
        </row>
        <row r="287">
          <cell r="A287" t="str">
            <v>A539</v>
          </cell>
          <cell r="B287" t="str">
            <v>SIFILIS, NO ESPECIFICADA</v>
          </cell>
          <cell r="C287" t="str">
            <v>013</v>
          </cell>
        </row>
        <row r="288">
          <cell r="A288" t="str">
            <v>A54</v>
          </cell>
          <cell r="B288" t="str">
            <v>INFECCION GONOCOCICA</v>
          </cell>
          <cell r="C288" t="str">
            <v>013</v>
          </cell>
        </row>
        <row r="289">
          <cell r="A289" t="str">
            <v>A540</v>
          </cell>
          <cell r="B289" t="str">
            <v>INF.GONOCOC. DE TRACTO GENITOUR.INF.SIN ABS.PERIURET.O GLAND.ACCESORIA</v>
          </cell>
          <cell r="C289" t="str">
            <v>013</v>
          </cell>
        </row>
        <row r="290">
          <cell r="A290" t="str">
            <v>A541</v>
          </cell>
          <cell r="B290" t="str">
            <v>INF.GONOC.DEL TRACT.GENITOURIN.INF.CON ABSC.PREIUR.Y DE GLAND.ACCESORI</v>
          </cell>
          <cell r="C290" t="str">
            <v>013</v>
          </cell>
        </row>
        <row r="291">
          <cell r="A291" t="str">
            <v>A542</v>
          </cell>
          <cell r="B291" t="str">
            <v>PELVIPERON.GONOC.Y OTRAS INFECCIONES GONOCOCICAS GENITOURINARIAS</v>
          </cell>
          <cell r="C291" t="str">
            <v>013</v>
          </cell>
        </row>
        <row r="292">
          <cell r="A292" t="str">
            <v>A543</v>
          </cell>
          <cell r="B292" t="str">
            <v>INFECCION GONOCOCICA DEL OJO</v>
          </cell>
          <cell r="C292" t="str">
            <v>013</v>
          </cell>
        </row>
        <row r="293">
          <cell r="A293" t="str">
            <v>A544</v>
          </cell>
          <cell r="B293" t="str">
            <v>INFECCION GONOCOCICA DEL SISTEMA OSTEOMUSCULAR</v>
          </cell>
          <cell r="C293" t="str">
            <v>013</v>
          </cell>
        </row>
        <row r="294">
          <cell r="A294" t="str">
            <v>A545</v>
          </cell>
          <cell r="B294" t="str">
            <v>FARINGITIS GONOCOCICA</v>
          </cell>
          <cell r="C294" t="str">
            <v>013</v>
          </cell>
        </row>
        <row r="295">
          <cell r="A295" t="str">
            <v>A546</v>
          </cell>
          <cell r="B295" t="str">
            <v>INFECCION GONOCOCICA DEL ANO Y DEL RECTO</v>
          </cell>
          <cell r="C295" t="str">
            <v>013</v>
          </cell>
        </row>
        <row r="296">
          <cell r="A296" t="str">
            <v>A548</v>
          </cell>
          <cell r="B296" t="str">
            <v>OTRAS INFECCIONES GONOCOCICAS</v>
          </cell>
          <cell r="C296" t="str">
            <v>013</v>
          </cell>
        </row>
        <row r="297">
          <cell r="A297" t="str">
            <v>A549</v>
          </cell>
          <cell r="B297" t="str">
            <v>INFECCION GONOCOCICA, NO ESPECIFICADA</v>
          </cell>
          <cell r="C297" t="str">
            <v>013</v>
          </cell>
        </row>
        <row r="298">
          <cell r="A298" t="str">
            <v>A55</v>
          </cell>
          <cell r="B298" t="str">
            <v>LINFOGRANULOMA (VENEREO) POR CLAMIDIAS</v>
          </cell>
          <cell r="C298" t="str">
            <v>013</v>
          </cell>
        </row>
        <row r="299">
          <cell r="A299" t="str">
            <v>A56</v>
          </cell>
          <cell r="B299" t="str">
            <v>OTRAS ENFERMEDADES DE TRANSMISION SEXUAL DEBIDAS A CLAMIDIAS</v>
          </cell>
          <cell r="C299" t="str">
            <v>013</v>
          </cell>
        </row>
        <row r="300">
          <cell r="A300" t="str">
            <v>A560</v>
          </cell>
          <cell r="B300" t="str">
            <v>INFECCION DE TRACTO GENITOURINARIO INFERIOR DEBIDA A CLAMIDIAS</v>
          </cell>
          <cell r="C300" t="str">
            <v>013</v>
          </cell>
        </row>
        <row r="301">
          <cell r="A301" t="str">
            <v>A561</v>
          </cell>
          <cell r="B301" t="str">
            <v>INFECC.DE PELVIPERITONEO Y OTROS ORGANOS GENITOUR.DEBID.A CLAMIDIAS</v>
          </cell>
          <cell r="C301" t="str">
            <v>013</v>
          </cell>
        </row>
        <row r="302">
          <cell r="A302" t="str">
            <v>A562</v>
          </cell>
          <cell r="B302" t="str">
            <v>INFECC.DE TRACTO GENITOURIN.DEBIDAS A CLAM.SIN OTRA ESPECIFICACION</v>
          </cell>
          <cell r="C302" t="str">
            <v>013</v>
          </cell>
        </row>
        <row r="303">
          <cell r="A303" t="str">
            <v>A563</v>
          </cell>
          <cell r="B303" t="str">
            <v>INFECCION DEL ANO Y DEL RECTO DEBIDA A CLAMIDIAS</v>
          </cell>
          <cell r="C303" t="str">
            <v>013</v>
          </cell>
        </row>
        <row r="304">
          <cell r="A304" t="str">
            <v>A564</v>
          </cell>
          <cell r="B304" t="str">
            <v>INFECCION DE FARINGE DEBIDA A CLAMIDIAS</v>
          </cell>
          <cell r="C304" t="str">
            <v>013</v>
          </cell>
        </row>
        <row r="305">
          <cell r="A305" t="str">
            <v>A568</v>
          </cell>
          <cell r="B305" t="str">
            <v>INFECCION DE TRNASMIS.SEXUAL DE OTROS SITIOS DEBIDA A CLAMIDIAS</v>
          </cell>
          <cell r="C305" t="str">
            <v>013</v>
          </cell>
        </row>
        <row r="306">
          <cell r="A306" t="str">
            <v>A57</v>
          </cell>
          <cell r="B306" t="str">
            <v>CHANCRO BLANDO</v>
          </cell>
          <cell r="C306" t="str">
            <v>013</v>
          </cell>
        </row>
        <row r="307">
          <cell r="A307" t="str">
            <v>A58</v>
          </cell>
          <cell r="B307" t="str">
            <v>GRANULOMA INGUINAL</v>
          </cell>
          <cell r="C307" t="str">
            <v>013</v>
          </cell>
        </row>
        <row r="308">
          <cell r="A308" t="str">
            <v>A59</v>
          </cell>
          <cell r="B308" t="str">
            <v>TRICOMONIASIS</v>
          </cell>
          <cell r="C308" t="str">
            <v>013</v>
          </cell>
        </row>
        <row r="309">
          <cell r="A309" t="str">
            <v>A590</v>
          </cell>
          <cell r="B309" t="str">
            <v>TRICOMONIASIS UROGENITAL</v>
          </cell>
          <cell r="C309" t="str">
            <v>013</v>
          </cell>
        </row>
        <row r="310">
          <cell r="A310" t="str">
            <v>A598</v>
          </cell>
          <cell r="B310" t="str">
            <v>TRICOMONIASIS DE OTROS SITIOS</v>
          </cell>
          <cell r="C310" t="str">
            <v>013</v>
          </cell>
        </row>
        <row r="311">
          <cell r="A311" t="str">
            <v>A599</v>
          </cell>
          <cell r="B311" t="str">
            <v>TRICOMONIASIS, NO ESPECIFICADA</v>
          </cell>
          <cell r="C311" t="str">
            <v>013</v>
          </cell>
        </row>
        <row r="312">
          <cell r="A312" t="str">
            <v>A60</v>
          </cell>
          <cell r="B312" t="str">
            <v>INFECCION ANOGENITAL DEBIDA A VIRUS DEL HERPES</v>
          </cell>
          <cell r="C312" t="str">
            <v>013</v>
          </cell>
        </row>
        <row r="313">
          <cell r="A313" t="str">
            <v>A600</v>
          </cell>
          <cell r="B313" t="str">
            <v>INFECCION DE GENITALES Y TRAYECTO UROGENITAL DEBIDA A VIRUS</v>
          </cell>
          <cell r="C313" t="str">
            <v>013</v>
          </cell>
        </row>
        <row r="314">
          <cell r="A314" t="str">
            <v>A601</v>
          </cell>
          <cell r="B314" t="str">
            <v>INFECCION DE LA PIEL PERIANAL Y RECTO POR VIRUS DEL HERPES SIMPLE</v>
          </cell>
          <cell r="C314" t="str">
            <v>013</v>
          </cell>
        </row>
        <row r="315">
          <cell r="A315" t="str">
            <v>A609</v>
          </cell>
          <cell r="B315" t="str">
            <v>INFECCION ANOGENITAL POR VIRUS DEL HERPES SIMPLE,SIN OTRA ESPECIFICAC.</v>
          </cell>
          <cell r="C315" t="str">
            <v>013</v>
          </cell>
        </row>
        <row r="316">
          <cell r="A316" t="str">
            <v>A63</v>
          </cell>
          <cell r="B316" t="str">
            <v>OTRAS ENF.DE TRNAMIS.PREDOMIN.SEXUAL,NO CLASIFICADA EN OTRA PARTE</v>
          </cell>
          <cell r="C316" t="str">
            <v>013</v>
          </cell>
        </row>
        <row r="317">
          <cell r="A317" t="str">
            <v>A630</v>
          </cell>
          <cell r="B317" t="str">
            <v>VERRUGAS (VENEREAS) ANOGENITALES</v>
          </cell>
          <cell r="C317" t="str">
            <v>013</v>
          </cell>
        </row>
        <row r="318">
          <cell r="A318" t="str">
            <v>A638</v>
          </cell>
          <cell r="B318" t="str">
            <v>OTRAS ENFERMED.DE TRANSMISION PREDOMINANTE SEXUAL, ESPECIFICADAS</v>
          </cell>
          <cell r="C318" t="str">
            <v>013</v>
          </cell>
        </row>
        <row r="319">
          <cell r="A319" t="str">
            <v>A64</v>
          </cell>
          <cell r="B319" t="str">
            <v>ENFERMEDADES DE TRANSMISION SEXUAL NO ESPECIFICADAS</v>
          </cell>
          <cell r="C319" t="str">
            <v>013</v>
          </cell>
        </row>
        <row r="320">
          <cell r="A320" t="str">
            <v>A65</v>
          </cell>
          <cell r="B320" t="str">
            <v>SIFILIS NO VENEREA</v>
          </cell>
          <cell r="C320" t="str">
            <v>025</v>
          </cell>
        </row>
        <row r="321">
          <cell r="A321" t="str">
            <v>A66</v>
          </cell>
          <cell r="B321" t="str">
            <v>FRAMBESIA</v>
          </cell>
          <cell r="C321" t="str">
            <v>025</v>
          </cell>
        </row>
        <row r="322">
          <cell r="A322" t="str">
            <v>A660</v>
          </cell>
          <cell r="B322" t="str">
            <v>LESIONES INICIALES DE FRAMBESIA</v>
          </cell>
          <cell r="C322" t="str">
            <v>025</v>
          </cell>
        </row>
        <row r="323">
          <cell r="A323" t="str">
            <v>A661</v>
          </cell>
          <cell r="B323" t="str">
            <v>LESIONES PAPILOMATOSAS MULTIPLES Y FRAMBESIA CON PASO DE CANGREJO</v>
          </cell>
          <cell r="C323" t="str">
            <v>025</v>
          </cell>
        </row>
        <row r="324">
          <cell r="A324" t="str">
            <v>A662</v>
          </cell>
          <cell r="B324" t="str">
            <v>OTRAS LESIONES PRECOCES DE LA PIEL EN LA FRAMBESIA</v>
          </cell>
          <cell r="C324" t="str">
            <v>025</v>
          </cell>
        </row>
        <row r="325">
          <cell r="A325" t="str">
            <v>A663</v>
          </cell>
          <cell r="B325" t="str">
            <v>HIPERQUERATOSIS DE FRAMBESIA</v>
          </cell>
          <cell r="C325" t="str">
            <v>025</v>
          </cell>
        </row>
        <row r="326">
          <cell r="A326" t="str">
            <v>A664</v>
          </cell>
          <cell r="B326" t="str">
            <v>GOMA Y ULCERAS DE FRAMBESIA</v>
          </cell>
          <cell r="C326" t="str">
            <v>025</v>
          </cell>
        </row>
        <row r="327">
          <cell r="A327" t="str">
            <v>A665</v>
          </cell>
          <cell r="B327" t="str">
            <v>GANGOSA</v>
          </cell>
          <cell r="C327" t="str">
            <v>025</v>
          </cell>
        </row>
        <row r="328">
          <cell r="A328" t="str">
            <v>A666</v>
          </cell>
          <cell r="B328" t="str">
            <v>LESIONES FRAMBESICAS DE LOS HUESOS Y DE LAS ARTICULACIONES</v>
          </cell>
          <cell r="C328" t="str">
            <v>025</v>
          </cell>
        </row>
        <row r="329">
          <cell r="A329" t="str">
            <v>A667</v>
          </cell>
          <cell r="B329" t="str">
            <v>OTRAS MANIFESTACIONES DE FRAMBESIA</v>
          </cell>
          <cell r="C329" t="str">
            <v>025</v>
          </cell>
        </row>
        <row r="330">
          <cell r="A330" t="str">
            <v>A668</v>
          </cell>
          <cell r="B330" t="str">
            <v>FRAMBESIA LATENTE</v>
          </cell>
          <cell r="C330" t="str">
            <v>025</v>
          </cell>
        </row>
        <row r="331">
          <cell r="A331" t="str">
            <v>A669</v>
          </cell>
          <cell r="B331" t="str">
            <v>FRAMBESIA, NO ESPECIFICADA</v>
          </cell>
          <cell r="C331" t="str">
            <v>025</v>
          </cell>
        </row>
        <row r="332">
          <cell r="A332" t="str">
            <v>A67</v>
          </cell>
          <cell r="B332" t="str">
            <v>PINTA (CARATE)</v>
          </cell>
          <cell r="C332" t="str">
            <v>025</v>
          </cell>
        </row>
        <row r="333">
          <cell r="A333" t="str">
            <v>A670</v>
          </cell>
          <cell r="B333" t="str">
            <v>LESIONES PRIMARIAS DE LA PINTA</v>
          </cell>
          <cell r="C333" t="str">
            <v>025</v>
          </cell>
        </row>
        <row r="334">
          <cell r="A334" t="str">
            <v>A671</v>
          </cell>
          <cell r="B334" t="str">
            <v>LESIONES INTERMEDIAS DE LA PINTA</v>
          </cell>
          <cell r="C334" t="str">
            <v>025</v>
          </cell>
        </row>
        <row r="335">
          <cell r="A335" t="str">
            <v>A672</v>
          </cell>
          <cell r="B335" t="str">
            <v>LESIONES TARDIAS DE LA PINTA</v>
          </cell>
          <cell r="C335" t="str">
            <v>025</v>
          </cell>
        </row>
        <row r="336">
          <cell r="A336" t="str">
            <v>A673</v>
          </cell>
          <cell r="B336" t="str">
            <v>LESIONES MIXTAS DE LA PINTA</v>
          </cell>
          <cell r="C336" t="str">
            <v>025</v>
          </cell>
        </row>
        <row r="337">
          <cell r="A337" t="str">
            <v>A679</v>
          </cell>
          <cell r="B337" t="str">
            <v>PINTA, NO ESPECIFICADA</v>
          </cell>
          <cell r="C337" t="str">
            <v>025</v>
          </cell>
        </row>
        <row r="338">
          <cell r="A338" t="str">
            <v>A68</v>
          </cell>
          <cell r="B338" t="str">
            <v>FIEBRES RECURRENTES</v>
          </cell>
          <cell r="C338" t="str">
            <v>025</v>
          </cell>
        </row>
        <row r="339">
          <cell r="A339" t="str">
            <v>A680</v>
          </cell>
          <cell r="B339" t="str">
            <v>FIEBRE RECURRENTE TRANSMITIDA POR PIOJOS</v>
          </cell>
          <cell r="C339" t="str">
            <v>025</v>
          </cell>
        </row>
        <row r="340">
          <cell r="A340" t="str">
            <v>A681</v>
          </cell>
          <cell r="B340" t="str">
            <v>FIEBRE RECURRENTE TRANSMITIDA POR GARRAPATAS</v>
          </cell>
          <cell r="C340" t="str">
            <v>025</v>
          </cell>
        </row>
        <row r="341">
          <cell r="A341" t="str">
            <v>A689</v>
          </cell>
          <cell r="B341" t="str">
            <v>FIEBRE RECURRENTE, NO ESPECIFICADA</v>
          </cell>
          <cell r="C341" t="str">
            <v>025</v>
          </cell>
        </row>
        <row r="342">
          <cell r="A342" t="str">
            <v>A69</v>
          </cell>
          <cell r="B342" t="str">
            <v>OTRAS INFECCIONES CAUSADAS POR ESPIROQUETAS</v>
          </cell>
          <cell r="C342" t="str">
            <v>025</v>
          </cell>
        </row>
        <row r="343">
          <cell r="A343" t="str">
            <v>A690</v>
          </cell>
          <cell r="B343" t="str">
            <v>ESTOMATITIS ULCERATIVA NECROTIZANTE</v>
          </cell>
          <cell r="C343" t="str">
            <v>025</v>
          </cell>
        </row>
        <row r="344">
          <cell r="A344" t="str">
            <v>A691</v>
          </cell>
          <cell r="B344" t="str">
            <v>OTRAS INFECCIONES DE VINCENT</v>
          </cell>
          <cell r="C344" t="str">
            <v>025</v>
          </cell>
        </row>
        <row r="345">
          <cell r="A345" t="str">
            <v>A692</v>
          </cell>
          <cell r="B345" t="str">
            <v>ENFERMEDAD DE LYME</v>
          </cell>
          <cell r="C345" t="str">
            <v>025</v>
          </cell>
        </row>
        <row r="346">
          <cell r="A346" t="str">
            <v>A698</v>
          </cell>
          <cell r="B346" t="str">
            <v>OTRAS INFECCIONES ESPECIFICADAS POR ESPIROQUETAS</v>
          </cell>
          <cell r="C346" t="str">
            <v>025</v>
          </cell>
        </row>
        <row r="347">
          <cell r="A347" t="str">
            <v>A699</v>
          </cell>
          <cell r="B347" t="str">
            <v>INFECCION POR ESPIROQUETA, NO ESPECIFICADAS</v>
          </cell>
          <cell r="C347" t="str">
            <v>025</v>
          </cell>
        </row>
        <row r="348">
          <cell r="A348" t="str">
            <v>A70</v>
          </cell>
          <cell r="B348" t="str">
            <v>INFECCION DEBIDA A CHLAMYDIA PSITTACI</v>
          </cell>
          <cell r="C348" t="str">
            <v>025</v>
          </cell>
        </row>
        <row r="349">
          <cell r="A349" t="str">
            <v>A71</v>
          </cell>
          <cell r="B349" t="str">
            <v>TRACOMA</v>
          </cell>
          <cell r="C349" t="str">
            <v>025</v>
          </cell>
        </row>
        <row r="350">
          <cell r="A350" t="str">
            <v>A710</v>
          </cell>
          <cell r="B350" t="str">
            <v>ESTADO INICIAL DE TRACOMA</v>
          </cell>
          <cell r="C350" t="str">
            <v>025</v>
          </cell>
        </row>
        <row r="351">
          <cell r="A351" t="str">
            <v>A711</v>
          </cell>
          <cell r="B351" t="str">
            <v>ESTADO ACTIVO DE TRACOMA</v>
          </cell>
          <cell r="C351" t="str">
            <v>025</v>
          </cell>
        </row>
        <row r="352">
          <cell r="A352" t="str">
            <v>A719</v>
          </cell>
          <cell r="B352" t="str">
            <v>TRACOMA, NO ESPECIFICADO</v>
          </cell>
          <cell r="C352" t="str">
            <v>025</v>
          </cell>
        </row>
        <row r="353">
          <cell r="A353" t="str">
            <v>A74</v>
          </cell>
          <cell r="B353" t="str">
            <v>OTRAS ENFERMEDADES CAUSADAS POR CLAMIDIAS</v>
          </cell>
          <cell r="C353" t="str">
            <v>025</v>
          </cell>
        </row>
        <row r="354">
          <cell r="A354" t="str">
            <v>A740</v>
          </cell>
          <cell r="B354" t="str">
            <v>CONJUNTIVITIS POR CLAMIDIAS</v>
          </cell>
          <cell r="C354" t="str">
            <v>025</v>
          </cell>
        </row>
        <row r="355">
          <cell r="A355" t="str">
            <v>A748</v>
          </cell>
          <cell r="B355" t="str">
            <v>OTRAS ENFERMEDADES POR CLAMIDIAS</v>
          </cell>
          <cell r="C355" t="str">
            <v>025</v>
          </cell>
        </row>
        <row r="356">
          <cell r="A356" t="str">
            <v>A749</v>
          </cell>
          <cell r="B356" t="str">
            <v>INFECCION POR CLAMIDIAS, NO ESPECIFICADA</v>
          </cell>
          <cell r="C356" t="str">
            <v>025</v>
          </cell>
        </row>
        <row r="357">
          <cell r="A357" t="str">
            <v>A75</v>
          </cell>
          <cell r="B357" t="str">
            <v>TIFUS</v>
          </cell>
          <cell r="C357" t="str">
            <v>025</v>
          </cell>
        </row>
        <row r="358">
          <cell r="A358" t="str">
            <v>A750</v>
          </cell>
          <cell r="B358" t="str">
            <v>TIFUS EPIDEMICO DEB.A RICKETTSIA PROWAZEKII TRANSMITIDO POR PIOJOS</v>
          </cell>
          <cell r="C358" t="str">
            <v>025</v>
          </cell>
        </row>
        <row r="359">
          <cell r="A359" t="str">
            <v>A751</v>
          </cell>
          <cell r="B359" t="str">
            <v>TIFUS RECRUDESCENTE (ENFERMEDAD DE BRILL)</v>
          </cell>
          <cell r="C359" t="str">
            <v>025</v>
          </cell>
        </row>
        <row r="360">
          <cell r="A360" t="str">
            <v>A752</v>
          </cell>
          <cell r="B360" t="str">
            <v>TIFUS DEBIDO A RICKETTSIA TYPHI</v>
          </cell>
          <cell r="C360" t="str">
            <v>025</v>
          </cell>
        </row>
        <row r="361">
          <cell r="A361" t="str">
            <v>A753</v>
          </cell>
          <cell r="B361" t="str">
            <v>TIFUS DEBIDO A RICKETTSIA TSUTSUGAMUSHI</v>
          </cell>
          <cell r="C361" t="str">
            <v>025</v>
          </cell>
        </row>
        <row r="362">
          <cell r="A362" t="str">
            <v>A759</v>
          </cell>
          <cell r="B362" t="str">
            <v>TIFUS, NO ESPECIFICADO</v>
          </cell>
          <cell r="C362" t="str">
            <v>025</v>
          </cell>
        </row>
        <row r="363">
          <cell r="A363" t="str">
            <v>A77</v>
          </cell>
          <cell r="B363" t="str">
            <v>FIEBRE MACULOSA (RICKETTSIOSIS TRANSMITIDA POR GARRAPATAS)</v>
          </cell>
          <cell r="C363" t="str">
            <v>025</v>
          </cell>
        </row>
        <row r="364">
          <cell r="A364" t="str">
            <v>A770</v>
          </cell>
          <cell r="B364" t="str">
            <v>FIEBRE MACULOSA DEBIDA A RICKETTSIA RICKETTSII</v>
          </cell>
          <cell r="C364" t="str">
            <v>025</v>
          </cell>
        </row>
        <row r="365">
          <cell r="A365" t="str">
            <v>A771</v>
          </cell>
          <cell r="B365" t="str">
            <v>FIEBRE  MACULOSA DEBIDA A RICKETTSIA CONORII</v>
          </cell>
          <cell r="C365" t="str">
            <v>025</v>
          </cell>
        </row>
        <row r="366">
          <cell r="A366" t="str">
            <v>A772</v>
          </cell>
          <cell r="B366" t="str">
            <v>FIEBRE MACULOSA DEBIDA A RICKETTSIA SIBERICA</v>
          </cell>
          <cell r="C366" t="str">
            <v>025</v>
          </cell>
        </row>
        <row r="367">
          <cell r="A367" t="str">
            <v>A773</v>
          </cell>
          <cell r="B367" t="str">
            <v>FIEBRE MACULOSA DEBIDA A RICKETTSIA AUSTRALIS</v>
          </cell>
          <cell r="C367" t="str">
            <v>025</v>
          </cell>
        </row>
        <row r="368">
          <cell r="A368" t="str">
            <v>A778</v>
          </cell>
          <cell r="B368" t="str">
            <v>OTRAS FIEBRES MACULOSAS</v>
          </cell>
          <cell r="C368" t="str">
            <v>025</v>
          </cell>
        </row>
        <row r="369">
          <cell r="A369" t="str">
            <v>A779</v>
          </cell>
          <cell r="B369" t="str">
            <v>FIEBRE MACULOSA, NO ESPECIFICADA</v>
          </cell>
          <cell r="C369" t="str">
            <v>025</v>
          </cell>
        </row>
        <row r="370">
          <cell r="A370" t="str">
            <v>A78</v>
          </cell>
          <cell r="B370" t="str">
            <v>FIEBRE Q</v>
          </cell>
          <cell r="C370" t="str">
            <v>025</v>
          </cell>
        </row>
        <row r="371">
          <cell r="A371" t="str">
            <v>A79</v>
          </cell>
          <cell r="B371" t="str">
            <v>OTRAS RICKETTSIOSIS</v>
          </cell>
          <cell r="C371" t="str">
            <v>025</v>
          </cell>
        </row>
        <row r="372">
          <cell r="A372" t="str">
            <v>A790</v>
          </cell>
          <cell r="B372" t="str">
            <v>FIEBRE DE LAS TRINCHERAS</v>
          </cell>
          <cell r="C372" t="str">
            <v>025</v>
          </cell>
        </row>
        <row r="373">
          <cell r="A373" t="str">
            <v>A791</v>
          </cell>
          <cell r="B373" t="str">
            <v>RICKETTSIOSIS PUSTULOSA DEBIDA A RICKETTSIA AKARI</v>
          </cell>
          <cell r="C373" t="str">
            <v>025</v>
          </cell>
        </row>
        <row r="374">
          <cell r="A374" t="str">
            <v>A798</v>
          </cell>
          <cell r="B374" t="str">
            <v>OTRAS RICKETTSIOSIS ESPECIFICADAS</v>
          </cell>
          <cell r="C374" t="str">
            <v>025</v>
          </cell>
        </row>
        <row r="375">
          <cell r="A375" t="str">
            <v>A799</v>
          </cell>
          <cell r="B375" t="str">
            <v>RICKETTSIOSIS, NO ESPECIFICADA</v>
          </cell>
          <cell r="C375" t="str">
            <v>025</v>
          </cell>
        </row>
        <row r="376">
          <cell r="A376" t="str">
            <v>A80</v>
          </cell>
          <cell r="B376" t="str">
            <v>POLIOMIELITIS AGUDA</v>
          </cell>
          <cell r="C376" t="str">
            <v>014</v>
          </cell>
        </row>
        <row r="377">
          <cell r="A377" t="str">
            <v>A800</v>
          </cell>
          <cell r="B377" t="str">
            <v>POLIOMIELITIS AGUDA PARALITICA, ASOCIADA A VACUNA</v>
          </cell>
          <cell r="C377" t="str">
            <v>014</v>
          </cell>
        </row>
        <row r="378">
          <cell r="A378" t="str">
            <v>A801</v>
          </cell>
          <cell r="B378" t="str">
            <v>POLIOMIELITIS AGUDA PARALITICA DEBIDA A VIRUS SALVAJE IMPORTADO</v>
          </cell>
          <cell r="C378" t="str">
            <v>014</v>
          </cell>
        </row>
        <row r="379">
          <cell r="A379" t="str">
            <v>A802</v>
          </cell>
          <cell r="B379" t="str">
            <v>POLIOMIELITIS AGUDA PARALITICA DEBIDA A VIRUS SALVAJE AUTOCTONO</v>
          </cell>
          <cell r="C379" t="str">
            <v>014</v>
          </cell>
        </row>
        <row r="380">
          <cell r="A380" t="str">
            <v>A803</v>
          </cell>
          <cell r="B380" t="str">
            <v>OTRAS POLIOMIELITIS AGUDAS PARALITICAS, Y LAS NO ESPECIFICADAS</v>
          </cell>
          <cell r="C380" t="str">
            <v>014</v>
          </cell>
        </row>
        <row r="381">
          <cell r="A381" t="str">
            <v>A804</v>
          </cell>
          <cell r="B381" t="str">
            <v>POLIOMIELITIS AGUDA NO PARALITICA</v>
          </cell>
          <cell r="C381" t="str">
            <v>014</v>
          </cell>
        </row>
        <row r="382">
          <cell r="A382" t="str">
            <v>A809</v>
          </cell>
          <cell r="B382" t="str">
            <v>POLIOMIELITIS AGUDA, SIN OTRA ESPECIFICACION</v>
          </cell>
          <cell r="C382" t="str">
            <v>014</v>
          </cell>
        </row>
        <row r="383">
          <cell r="A383" t="str">
            <v>A81</v>
          </cell>
          <cell r="B383" t="str">
            <v>INFECCIONES DEL SISTEMA NERVIOSO CENTRAL POR VIRUS LENTO</v>
          </cell>
          <cell r="C383" t="str">
            <v>025</v>
          </cell>
        </row>
        <row r="384">
          <cell r="A384" t="str">
            <v>A810</v>
          </cell>
          <cell r="B384" t="str">
            <v>ENFERMEDAD DE CREUTZFELDT-JAKOB</v>
          </cell>
          <cell r="C384" t="str">
            <v>025</v>
          </cell>
        </row>
        <row r="385">
          <cell r="A385" t="str">
            <v>A811</v>
          </cell>
          <cell r="B385" t="str">
            <v>PANENCEFALITIS ESCLEROSANTE SUBAGUDA</v>
          </cell>
          <cell r="C385" t="str">
            <v>025</v>
          </cell>
        </row>
        <row r="386">
          <cell r="A386" t="str">
            <v>A812</v>
          </cell>
          <cell r="B386" t="str">
            <v>LEUCOENCEFALOPATIA MULTIFOCAL PROGRESIVA</v>
          </cell>
          <cell r="C386" t="str">
            <v>025</v>
          </cell>
        </row>
        <row r="387">
          <cell r="A387" t="str">
            <v>A818</v>
          </cell>
          <cell r="B387" t="str">
            <v>OTRAS INFECCIONES DEL SISTEMA NERVIOSO CENTRAL POR VIRUS LENTO</v>
          </cell>
          <cell r="C387" t="str">
            <v>025</v>
          </cell>
        </row>
        <row r="388">
          <cell r="A388" t="str">
            <v>A819</v>
          </cell>
          <cell r="B388" t="str">
            <v>INFECCIONES DEL SISTEMA NERV CENTRAL POR VIRUS LENTO, SIN OTRA ESPECIF</v>
          </cell>
          <cell r="C388" t="str">
            <v>025</v>
          </cell>
        </row>
        <row r="389">
          <cell r="A389" t="str">
            <v>A82</v>
          </cell>
          <cell r="B389" t="str">
            <v>RABIA</v>
          </cell>
          <cell r="C389" t="str">
            <v>015</v>
          </cell>
        </row>
        <row r="390">
          <cell r="A390" t="str">
            <v>A820</v>
          </cell>
          <cell r="B390" t="str">
            <v>RABIA SELVATICA</v>
          </cell>
          <cell r="C390" t="str">
            <v>015</v>
          </cell>
        </row>
        <row r="391">
          <cell r="A391" t="str">
            <v>A821</v>
          </cell>
          <cell r="B391" t="str">
            <v>RABIA URBANA</v>
          </cell>
          <cell r="C391" t="str">
            <v>015</v>
          </cell>
        </row>
        <row r="392">
          <cell r="A392" t="str">
            <v>A829</v>
          </cell>
          <cell r="B392" t="str">
            <v>RABIA, SIN OTRA ESPECIFICACION</v>
          </cell>
          <cell r="C392" t="str">
            <v>015</v>
          </cell>
        </row>
        <row r="393">
          <cell r="A393" t="str">
            <v>A83</v>
          </cell>
          <cell r="B393" t="str">
            <v>ENCEFALITIS VIRAL TRANSMITIDA POR MOSQUITOS</v>
          </cell>
          <cell r="C393" t="str">
            <v>025</v>
          </cell>
        </row>
        <row r="394">
          <cell r="A394" t="str">
            <v>A830</v>
          </cell>
          <cell r="B394" t="str">
            <v>ENCEFALITIS JAPONESA</v>
          </cell>
          <cell r="C394" t="str">
            <v>025</v>
          </cell>
        </row>
        <row r="395">
          <cell r="A395" t="str">
            <v>A831</v>
          </cell>
          <cell r="B395" t="str">
            <v>ENCEFALITIS EQUINA DEL OESTE</v>
          </cell>
          <cell r="C395" t="str">
            <v>025</v>
          </cell>
        </row>
        <row r="396">
          <cell r="A396" t="str">
            <v>A832</v>
          </cell>
          <cell r="B396" t="str">
            <v>ENCEFALITIS EQUINA DEL ESTE</v>
          </cell>
          <cell r="C396" t="str">
            <v>025</v>
          </cell>
        </row>
        <row r="397">
          <cell r="A397" t="str">
            <v>A833</v>
          </cell>
          <cell r="B397" t="str">
            <v>ENCEFALITIS DE SAN LUIS</v>
          </cell>
          <cell r="C397" t="str">
            <v>025</v>
          </cell>
        </row>
        <row r="398">
          <cell r="A398" t="str">
            <v>A834</v>
          </cell>
          <cell r="B398" t="str">
            <v>ENCEFALITIS AUSTRALIANA</v>
          </cell>
          <cell r="C398" t="str">
            <v>025</v>
          </cell>
        </row>
        <row r="399">
          <cell r="A399" t="str">
            <v>A835</v>
          </cell>
          <cell r="B399" t="str">
            <v>ENCEFALITIS DE CALIFORNIA</v>
          </cell>
          <cell r="C399" t="str">
            <v>025</v>
          </cell>
        </row>
        <row r="400">
          <cell r="A400" t="str">
            <v>A836</v>
          </cell>
          <cell r="B400" t="str">
            <v>ENFERMEDAD POR VIRUS ROCIO</v>
          </cell>
          <cell r="C400" t="str">
            <v>025</v>
          </cell>
        </row>
        <row r="401">
          <cell r="A401" t="str">
            <v>A838</v>
          </cell>
          <cell r="B401" t="str">
            <v>OTRAS ENCEFALITIS VIRALES TRANSMITIDAS POR MOSQUITOS</v>
          </cell>
          <cell r="C401" t="str">
            <v>025</v>
          </cell>
        </row>
        <row r="402">
          <cell r="A402" t="str">
            <v>A839</v>
          </cell>
          <cell r="B402" t="str">
            <v>ENCEF.VIRAL TRANSMITIDA POR MOSQUITOS, SIN OTRA ESPECIFICACION</v>
          </cell>
          <cell r="C402" t="str">
            <v>025</v>
          </cell>
        </row>
        <row r="403">
          <cell r="A403" t="str">
            <v>A84</v>
          </cell>
          <cell r="B403" t="str">
            <v>ENCEFALITIS VIRAL TRANSMITIDA POR GARRAPATA</v>
          </cell>
          <cell r="C403" t="str">
            <v>025</v>
          </cell>
        </row>
        <row r="404">
          <cell r="A404" t="str">
            <v>A840</v>
          </cell>
          <cell r="B404" t="str">
            <v>ENCEFALIT.LEJANO ORIENTE TRANS.POR GARRAPATA (ENCEF.PRIMAVEROIN.RUSA)</v>
          </cell>
          <cell r="C404" t="str">
            <v>025</v>
          </cell>
        </row>
        <row r="405">
          <cell r="A405" t="str">
            <v>A841</v>
          </cell>
          <cell r="B405" t="str">
            <v>ENCEFALITIS CENTROEUROPEA TRANSMITIDA POR GARRAPATAS</v>
          </cell>
          <cell r="C405" t="str">
            <v>025</v>
          </cell>
        </row>
        <row r="406">
          <cell r="A406" t="str">
            <v>A848</v>
          </cell>
          <cell r="B406" t="str">
            <v>OTRAS ENCEFALITIS VIRALES TRANSMITIDAS POR GARRAPATAS</v>
          </cell>
          <cell r="C406" t="str">
            <v>025</v>
          </cell>
        </row>
        <row r="407">
          <cell r="A407" t="str">
            <v>A849</v>
          </cell>
          <cell r="B407" t="str">
            <v>ENCEFALITIS VIRAL TRANSMITIDA POR GARRAPATAS, SIN OTRA ESPECIFICACION</v>
          </cell>
          <cell r="C407" t="str">
            <v>025</v>
          </cell>
        </row>
        <row r="408">
          <cell r="A408" t="str">
            <v>A85</v>
          </cell>
          <cell r="B408" t="str">
            <v>OTRAS ENCEFALITIS VIRALES, NO CLASIFICADAS EN OTRA PARTE</v>
          </cell>
          <cell r="C408" t="str">
            <v>025</v>
          </cell>
        </row>
        <row r="409">
          <cell r="A409" t="str">
            <v>A850</v>
          </cell>
          <cell r="B409" t="str">
            <v>ENCEFALITIS ENTEROVIRAL</v>
          </cell>
          <cell r="C409" t="str">
            <v>025</v>
          </cell>
        </row>
        <row r="410">
          <cell r="A410" t="str">
            <v>A851</v>
          </cell>
          <cell r="B410" t="str">
            <v>ENCEFALITIS POR ADENOVIRUS</v>
          </cell>
          <cell r="C410" t="str">
            <v>025</v>
          </cell>
        </row>
        <row r="411">
          <cell r="A411" t="str">
            <v>A852</v>
          </cell>
          <cell r="B411" t="str">
            <v>ENCEFALITIS VIRAL TRANSMITIDA POR ARTROPODOS, SIN OTRA ESPECIFICACION</v>
          </cell>
          <cell r="C411" t="str">
            <v>025</v>
          </cell>
        </row>
        <row r="412">
          <cell r="A412" t="str">
            <v>A858</v>
          </cell>
          <cell r="B412" t="str">
            <v>OTRAS ENCEFALITIS VIRALES ESPECIFICADAS</v>
          </cell>
          <cell r="C412" t="str">
            <v>025</v>
          </cell>
        </row>
        <row r="413">
          <cell r="A413" t="str">
            <v>A86</v>
          </cell>
          <cell r="B413" t="str">
            <v>ENCEFALITIS VIRAL, NO ESPECIFICADA</v>
          </cell>
          <cell r="C413" t="str">
            <v>025</v>
          </cell>
        </row>
        <row r="414">
          <cell r="A414" t="str">
            <v>A87</v>
          </cell>
          <cell r="B414" t="str">
            <v>MENIGITIS VIRAL</v>
          </cell>
          <cell r="C414" t="str">
            <v>025</v>
          </cell>
        </row>
        <row r="415">
          <cell r="A415" t="str">
            <v>A870</v>
          </cell>
          <cell r="B415" t="str">
            <v>MENINGITIS ENTEROVIRAL</v>
          </cell>
          <cell r="C415" t="str">
            <v>025</v>
          </cell>
        </row>
        <row r="416">
          <cell r="A416" t="str">
            <v>A871</v>
          </cell>
          <cell r="B416" t="str">
            <v>MENINGITIS DEBIDA A ADENOVIRUS</v>
          </cell>
          <cell r="C416" t="str">
            <v>025</v>
          </cell>
        </row>
        <row r="417">
          <cell r="A417" t="str">
            <v>A872</v>
          </cell>
          <cell r="B417" t="str">
            <v>CORIOMENINGITIS LINFOCITICA</v>
          </cell>
          <cell r="C417" t="str">
            <v>025</v>
          </cell>
        </row>
        <row r="418">
          <cell r="A418" t="str">
            <v>A878</v>
          </cell>
          <cell r="B418" t="str">
            <v>OTRAS MENIGITIS VIRALES</v>
          </cell>
          <cell r="C418" t="str">
            <v>025</v>
          </cell>
        </row>
        <row r="419">
          <cell r="A419" t="str">
            <v>A879</v>
          </cell>
          <cell r="B419" t="str">
            <v>MENINGITIS VIRAL, SIN OTRA ESPECIFICACION</v>
          </cell>
          <cell r="C419" t="str">
            <v>025</v>
          </cell>
        </row>
        <row r="420">
          <cell r="A420" t="str">
            <v>A88</v>
          </cell>
          <cell r="B420" t="str">
            <v>OTRAS INFECCIONES VIRALES DEL SISTEMA NERVIOSO</v>
          </cell>
          <cell r="C420" t="str">
            <v>025</v>
          </cell>
        </row>
        <row r="421">
          <cell r="A421" t="str">
            <v>A880</v>
          </cell>
          <cell r="B421" t="str">
            <v>FIEBRE EXANTEMATICA ENTEROVIRAL (EXANTEMA DE BOSTON)</v>
          </cell>
          <cell r="C421" t="str">
            <v>025</v>
          </cell>
        </row>
        <row r="422">
          <cell r="A422" t="str">
            <v>A881</v>
          </cell>
          <cell r="B422" t="str">
            <v>VERTIGO EPIDEMICO</v>
          </cell>
          <cell r="C422" t="str">
            <v>025</v>
          </cell>
        </row>
        <row r="423">
          <cell r="A423" t="str">
            <v>A888</v>
          </cell>
          <cell r="B423" t="str">
            <v>OTRAS INFECCIONES VIRALES ESPECIFICADAS DEL SISTEMA</v>
          </cell>
          <cell r="C423" t="str">
            <v>025</v>
          </cell>
        </row>
        <row r="424">
          <cell r="A424" t="str">
            <v>A89</v>
          </cell>
          <cell r="B424" t="str">
            <v>INFECCION VIRAL DEL SISTEMA NERVIOSO CENTRAL, NO ESPECIFICADA</v>
          </cell>
          <cell r="C424" t="str">
            <v>025</v>
          </cell>
        </row>
        <row r="425">
          <cell r="A425" t="str">
            <v>A90</v>
          </cell>
          <cell r="B425" t="str">
            <v>FIEBRE DEL DENGUE (DENGUE CLASICO)</v>
          </cell>
          <cell r="C425" t="str">
            <v>017</v>
          </cell>
        </row>
        <row r="426">
          <cell r="A426" t="str">
            <v>A91</v>
          </cell>
          <cell r="B426" t="str">
            <v>FIEBRE DEL DENGUE HEMORRAGICO</v>
          </cell>
          <cell r="C426" t="str">
            <v>017</v>
          </cell>
        </row>
        <row r="427">
          <cell r="A427" t="str">
            <v>A92</v>
          </cell>
          <cell r="B427" t="str">
            <v>OTRAS FIEBRES VIRALES TRANSMITIDAS POR MOSQUITOS</v>
          </cell>
          <cell r="C427" t="str">
            <v>014</v>
          </cell>
        </row>
        <row r="428">
          <cell r="A428" t="str">
            <v>A920</v>
          </cell>
          <cell r="B428" t="str">
            <v>ENFERMEDAD POR VIRUS CHIKUNGUNYA</v>
          </cell>
          <cell r="C428" t="str">
            <v>017</v>
          </cell>
        </row>
        <row r="429">
          <cell r="A429" t="str">
            <v>A921</v>
          </cell>
          <cell r="B429" t="str">
            <v>FIEBRE DE O,NYONG-NYONG</v>
          </cell>
          <cell r="C429" t="str">
            <v>017</v>
          </cell>
        </row>
        <row r="430">
          <cell r="A430" t="str">
            <v>A922</v>
          </cell>
          <cell r="B430" t="str">
            <v>FIEBRE EQUINA VENEZOLANA</v>
          </cell>
          <cell r="C430" t="str">
            <v>017</v>
          </cell>
        </row>
        <row r="431">
          <cell r="A431" t="str">
            <v>A923</v>
          </cell>
          <cell r="B431" t="str">
            <v>FIEBRE DEL OESTE DEL NILO</v>
          </cell>
          <cell r="C431" t="str">
            <v>017</v>
          </cell>
        </row>
        <row r="432">
          <cell r="A432" t="str">
            <v>A924</v>
          </cell>
          <cell r="B432" t="str">
            <v>FIEBRE DEL VALLE DEL RIFT</v>
          </cell>
          <cell r="C432" t="str">
            <v>017</v>
          </cell>
        </row>
        <row r="433">
          <cell r="A433" t="str">
            <v>A928</v>
          </cell>
          <cell r="B433" t="str">
            <v>OTRAS FIEBRES VIRALES ESPECIFICADAS TRANSMITIDAS POR MOSQUITOS</v>
          </cell>
          <cell r="C433" t="str">
            <v>017</v>
          </cell>
        </row>
        <row r="434">
          <cell r="A434" t="str">
            <v>A929</v>
          </cell>
          <cell r="B434" t="str">
            <v>FIEBRE VIRAL  TRANSMITIDA POR MOSQUITOS, SIN OTRA ESPECIFICACION</v>
          </cell>
          <cell r="C434" t="str">
            <v>017</v>
          </cell>
        </row>
        <row r="435">
          <cell r="A435" t="str">
            <v>A93</v>
          </cell>
          <cell r="B435" t="str">
            <v>OTRAS FIEBRES VIRALES TRANSMITIDAS POR ATROPODOS NO CLAS.EN O/PARTE</v>
          </cell>
          <cell r="C435" t="str">
            <v>017</v>
          </cell>
        </row>
        <row r="436">
          <cell r="A436" t="str">
            <v>A930</v>
          </cell>
          <cell r="B436" t="str">
            <v>ENFERMEDAD POR VIRUS DE OROPOUCHE</v>
          </cell>
          <cell r="C436" t="str">
            <v>017</v>
          </cell>
        </row>
        <row r="437">
          <cell r="A437" t="str">
            <v>A931</v>
          </cell>
          <cell r="B437" t="str">
            <v>FIEBRE TRANSMITIDA POR FLEBOTOMOS</v>
          </cell>
          <cell r="C437" t="str">
            <v>017</v>
          </cell>
        </row>
        <row r="438">
          <cell r="A438" t="str">
            <v>A932</v>
          </cell>
          <cell r="B438" t="str">
            <v>FIEBRE DE COLORADO, TRANSMITIDA POR GARRAPATA</v>
          </cell>
          <cell r="C438" t="str">
            <v>017</v>
          </cell>
        </row>
        <row r="439">
          <cell r="A439" t="str">
            <v>A938</v>
          </cell>
          <cell r="B439" t="str">
            <v>OTRAS FIEBRES VIRALES ESPECIFICADAS TRANSMITIDAS POR ARTROPODOS</v>
          </cell>
          <cell r="C439" t="str">
            <v>017</v>
          </cell>
        </row>
        <row r="440">
          <cell r="A440" t="str">
            <v>A94</v>
          </cell>
          <cell r="B440" t="str">
            <v>FIEBRE VIRAL TRANSMITIDA POR ARTROPODOS, NO ESPECIFICADA</v>
          </cell>
          <cell r="C440" t="str">
            <v>017</v>
          </cell>
        </row>
        <row r="441">
          <cell r="A441" t="str">
            <v>A95</v>
          </cell>
          <cell r="B441" t="str">
            <v>FIEBRE AMARILLA</v>
          </cell>
          <cell r="C441" t="str">
            <v>016</v>
          </cell>
        </row>
        <row r="442">
          <cell r="A442" t="str">
            <v>A950</v>
          </cell>
          <cell r="B442" t="str">
            <v>FIEBRE AMARILLA SELVATICA</v>
          </cell>
          <cell r="C442" t="str">
            <v>016</v>
          </cell>
        </row>
        <row r="443">
          <cell r="A443" t="str">
            <v>A951</v>
          </cell>
          <cell r="B443" t="str">
            <v>FIEBRE AMARILLA URBANA</v>
          </cell>
          <cell r="C443" t="str">
            <v>016</v>
          </cell>
        </row>
        <row r="444">
          <cell r="A444" t="str">
            <v>A959</v>
          </cell>
          <cell r="B444" t="str">
            <v>FIEBRE AMARILLA, NO ESPECIFICADA</v>
          </cell>
          <cell r="C444" t="str">
            <v>016</v>
          </cell>
        </row>
        <row r="445">
          <cell r="A445" t="str">
            <v>A96</v>
          </cell>
          <cell r="B445" t="str">
            <v>FIEBRE HEMORRAGICA POR ARENAVIRUS</v>
          </cell>
          <cell r="C445" t="str">
            <v>017</v>
          </cell>
        </row>
        <row r="446">
          <cell r="A446" t="str">
            <v>A960</v>
          </cell>
          <cell r="B446" t="str">
            <v>FIEBRE HEMORRAGICA DE JUNIN</v>
          </cell>
          <cell r="C446" t="str">
            <v>017</v>
          </cell>
        </row>
        <row r="447">
          <cell r="A447" t="str">
            <v>A961</v>
          </cell>
          <cell r="B447" t="str">
            <v>FIEBRE HEMORRAGICA DE MACHUPO</v>
          </cell>
          <cell r="C447" t="str">
            <v>017</v>
          </cell>
        </row>
        <row r="448">
          <cell r="A448" t="str">
            <v>A962</v>
          </cell>
          <cell r="B448" t="str">
            <v>FIEBRE DE LASSA</v>
          </cell>
          <cell r="C448" t="str">
            <v>017</v>
          </cell>
        </row>
        <row r="449">
          <cell r="A449" t="str">
            <v>A968</v>
          </cell>
          <cell r="B449" t="str">
            <v>OTRAS FIEBRES HEMORRAGICAS POR ARENAVIRUS</v>
          </cell>
          <cell r="C449" t="str">
            <v>017</v>
          </cell>
        </row>
        <row r="450">
          <cell r="A450" t="str">
            <v>A969</v>
          </cell>
          <cell r="B450" t="str">
            <v>FIEBRE HEMORRAGICA POR ARENAVIRUS, SIN OTRA ESPECIFICACION</v>
          </cell>
          <cell r="C450" t="str">
            <v>017</v>
          </cell>
        </row>
        <row r="451">
          <cell r="A451" t="str">
            <v>A98</v>
          </cell>
          <cell r="B451" t="str">
            <v>OTRAS FIEBRES VIRALES HEMORRAGICAS,NO CLASIFICADAS EN OTRA PARTE</v>
          </cell>
          <cell r="C451" t="str">
            <v>017</v>
          </cell>
        </row>
        <row r="452">
          <cell r="A452" t="str">
            <v>A980</v>
          </cell>
          <cell r="B452" t="str">
            <v>FIEBRE HEMORRAGICA DE CRIMEA-CONGO</v>
          </cell>
          <cell r="C452" t="str">
            <v>017</v>
          </cell>
        </row>
        <row r="453">
          <cell r="A453" t="str">
            <v>A981</v>
          </cell>
          <cell r="B453" t="str">
            <v>FIEBRE HEMORRAGICA DE OMSK</v>
          </cell>
          <cell r="C453" t="str">
            <v>017</v>
          </cell>
        </row>
        <row r="454">
          <cell r="A454" t="str">
            <v>A982</v>
          </cell>
          <cell r="B454" t="str">
            <v>ENFERMEDAD DE LA SELVA DE KYASANUR</v>
          </cell>
          <cell r="C454" t="str">
            <v>017</v>
          </cell>
        </row>
        <row r="455">
          <cell r="A455" t="str">
            <v>A983</v>
          </cell>
          <cell r="B455" t="str">
            <v>ENFERMEDAD POR EL VIRUS DE MARBURG</v>
          </cell>
          <cell r="C455" t="str">
            <v>017</v>
          </cell>
        </row>
        <row r="456">
          <cell r="A456" t="str">
            <v>A984</v>
          </cell>
          <cell r="B456" t="str">
            <v>ENFERMEDAD POR EL VIRUS DE EBOLA</v>
          </cell>
          <cell r="C456" t="str">
            <v>017</v>
          </cell>
        </row>
        <row r="457">
          <cell r="A457" t="str">
            <v>A985</v>
          </cell>
          <cell r="B457" t="str">
            <v>FIEBRES HEMORRAGICAS CON SINDROME RENAL</v>
          </cell>
          <cell r="C457" t="str">
            <v>017</v>
          </cell>
        </row>
        <row r="458">
          <cell r="A458" t="str">
            <v>A988</v>
          </cell>
          <cell r="B458" t="str">
            <v>OTRAS FIEBRES HEMORRAGICAS VIRALES ESPECIFICADAS</v>
          </cell>
          <cell r="C458" t="str">
            <v>017</v>
          </cell>
        </row>
        <row r="459">
          <cell r="A459" t="str">
            <v>A99</v>
          </cell>
          <cell r="B459" t="str">
            <v>FIEBRE VIRAL HEMORRAGICA, NO ESPECIFICADA</v>
          </cell>
          <cell r="C459" t="str">
            <v>017</v>
          </cell>
        </row>
        <row r="460">
          <cell r="A460" t="str">
            <v>AGUA</v>
          </cell>
          <cell r="B460" t="str">
            <v>VIGILANCIA DE LA CALIDAD DEL AGUA</v>
          </cell>
          <cell r="C460" t="str">
            <v>000</v>
          </cell>
        </row>
        <row r="461">
          <cell r="A461" t="str">
            <v>AIRE</v>
          </cell>
          <cell r="B461" t="str">
            <v>VIGILANCIA DE LA CALIDAD DEL AIRE</v>
          </cell>
          <cell r="C461" t="str">
            <v>000</v>
          </cell>
        </row>
        <row r="462">
          <cell r="A462" t="str">
            <v>B00</v>
          </cell>
          <cell r="B462" t="str">
            <v>INFECCIONES HERPETICAS (HERPES SIMPLE)</v>
          </cell>
          <cell r="C462" t="str">
            <v>025</v>
          </cell>
        </row>
        <row r="463">
          <cell r="A463" t="str">
            <v>B000</v>
          </cell>
          <cell r="B463" t="str">
            <v>ECZEMA HERPETICO</v>
          </cell>
          <cell r="C463" t="str">
            <v>025</v>
          </cell>
        </row>
        <row r="464">
          <cell r="A464" t="str">
            <v>B001</v>
          </cell>
          <cell r="B464" t="str">
            <v>DERMATITIS VESICULAR HERPETICA</v>
          </cell>
          <cell r="C464" t="str">
            <v>025</v>
          </cell>
        </row>
        <row r="465">
          <cell r="A465" t="str">
            <v>B002</v>
          </cell>
          <cell r="B465" t="str">
            <v>GINGIVOESTOMATITIS Y FARINGOAMIGDALITIS HERPETICA</v>
          </cell>
          <cell r="C465" t="str">
            <v>025</v>
          </cell>
        </row>
        <row r="466">
          <cell r="A466" t="str">
            <v>B003</v>
          </cell>
          <cell r="B466" t="str">
            <v>MENINGITIS HERPETICA</v>
          </cell>
          <cell r="C466" t="str">
            <v>025</v>
          </cell>
        </row>
        <row r="467">
          <cell r="A467" t="str">
            <v>B004</v>
          </cell>
          <cell r="B467" t="str">
            <v>ENCEFALITIS HERPETICA</v>
          </cell>
          <cell r="C467" t="str">
            <v>025</v>
          </cell>
        </row>
        <row r="468">
          <cell r="A468" t="str">
            <v>B005</v>
          </cell>
          <cell r="B468" t="str">
            <v>OCULOPATIA HERPETICA</v>
          </cell>
          <cell r="C468" t="str">
            <v>025</v>
          </cell>
        </row>
        <row r="469">
          <cell r="A469" t="str">
            <v>B007</v>
          </cell>
          <cell r="B469" t="str">
            <v>ENFERMEDAD HERPETICA DISEMINADA</v>
          </cell>
          <cell r="C469" t="str">
            <v>025</v>
          </cell>
        </row>
        <row r="470">
          <cell r="A470" t="str">
            <v>B008</v>
          </cell>
          <cell r="B470" t="str">
            <v>OTRAS FORMAS DE INFECCIONES HERPETICAS</v>
          </cell>
          <cell r="C470" t="str">
            <v>025</v>
          </cell>
        </row>
        <row r="471">
          <cell r="A471" t="str">
            <v>B009</v>
          </cell>
          <cell r="B471" t="str">
            <v>INFECCION DEBIDA AL VIRUS DEL HERPES, NO ESPECIFICADA</v>
          </cell>
          <cell r="C471" t="str">
            <v>025</v>
          </cell>
        </row>
        <row r="472">
          <cell r="A472" t="str">
            <v>B01</v>
          </cell>
          <cell r="B472" t="str">
            <v>VARICELA</v>
          </cell>
          <cell r="C472" t="str">
            <v>025</v>
          </cell>
        </row>
        <row r="473">
          <cell r="A473" t="str">
            <v>B010</v>
          </cell>
          <cell r="B473" t="str">
            <v>MENINGITIS DEBIDA A VARICELA</v>
          </cell>
          <cell r="C473" t="str">
            <v>025</v>
          </cell>
        </row>
        <row r="474">
          <cell r="A474" t="str">
            <v>B011</v>
          </cell>
          <cell r="B474" t="str">
            <v>ENCEFALITIS DEBIDA A VARICELA</v>
          </cell>
          <cell r="C474" t="str">
            <v>025</v>
          </cell>
        </row>
        <row r="475">
          <cell r="A475" t="str">
            <v>B012</v>
          </cell>
          <cell r="B475" t="str">
            <v>NEUMONIA DEBIDA A VARICELA</v>
          </cell>
          <cell r="C475" t="str">
            <v>025</v>
          </cell>
        </row>
        <row r="476">
          <cell r="A476" t="str">
            <v>B018</v>
          </cell>
          <cell r="B476" t="str">
            <v>VARICELA CON OTRAS COMPLICACIONES</v>
          </cell>
          <cell r="C476" t="str">
            <v>025</v>
          </cell>
        </row>
        <row r="477">
          <cell r="A477" t="str">
            <v>B019</v>
          </cell>
          <cell r="B477" t="str">
            <v>VARICELA SIN COMPLICACIONES</v>
          </cell>
          <cell r="C477" t="str">
            <v>025</v>
          </cell>
        </row>
        <row r="478">
          <cell r="A478" t="str">
            <v>B02</v>
          </cell>
          <cell r="B478" t="str">
            <v>HERPES ZOSTER</v>
          </cell>
          <cell r="C478" t="str">
            <v>025</v>
          </cell>
        </row>
        <row r="479">
          <cell r="A479" t="str">
            <v>B020</v>
          </cell>
          <cell r="B479" t="str">
            <v>ENCEFALITIS DEBIDA A HERPES ZOSTER</v>
          </cell>
          <cell r="C479" t="str">
            <v>025</v>
          </cell>
        </row>
        <row r="480">
          <cell r="A480" t="str">
            <v>B021</v>
          </cell>
          <cell r="B480" t="str">
            <v>MENINGITIS DEBIDA A HERPES ZOSTER</v>
          </cell>
          <cell r="C480" t="str">
            <v>025</v>
          </cell>
        </row>
        <row r="481">
          <cell r="A481" t="str">
            <v>B022</v>
          </cell>
          <cell r="B481" t="str">
            <v>HERPES ZOSTER CON OTROS COMPROMISOS DEL SISTEMA NERVIOSO</v>
          </cell>
          <cell r="C481" t="str">
            <v>025</v>
          </cell>
        </row>
        <row r="482">
          <cell r="A482" t="str">
            <v>B023</v>
          </cell>
          <cell r="B482" t="str">
            <v>HERPES ZOSTER OCULAR</v>
          </cell>
          <cell r="C482" t="str">
            <v>025</v>
          </cell>
        </row>
        <row r="483">
          <cell r="A483" t="str">
            <v>B027</v>
          </cell>
          <cell r="B483" t="str">
            <v>HERPES ZOSTER DISEMINADO</v>
          </cell>
          <cell r="C483" t="str">
            <v>025</v>
          </cell>
        </row>
        <row r="484">
          <cell r="A484" t="str">
            <v>B028</v>
          </cell>
          <cell r="B484" t="str">
            <v>HERPES ZOSTER CON OTRAS COMPLICACIONES</v>
          </cell>
          <cell r="C484" t="str">
            <v>025</v>
          </cell>
        </row>
        <row r="485">
          <cell r="A485" t="str">
            <v>B029</v>
          </cell>
          <cell r="B485" t="str">
            <v>HERPES ZOSTER SIN COMPLICACIONES</v>
          </cell>
          <cell r="C485" t="str">
            <v>025</v>
          </cell>
        </row>
        <row r="486">
          <cell r="A486" t="str">
            <v>B03</v>
          </cell>
          <cell r="B486" t="str">
            <v>VIRUELA</v>
          </cell>
          <cell r="C486" t="str">
            <v>025</v>
          </cell>
        </row>
        <row r="487">
          <cell r="A487" t="str">
            <v>B04</v>
          </cell>
          <cell r="B487" t="str">
            <v>VIRUELA DE LOS MONOS</v>
          </cell>
          <cell r="C487" t="str">
            <v>025</v>
          </cell>
        </row>
        <row r="488">
          <cell r="A488" t="str">
            <v>B05</v>
          </cell>
          <cell r="B488" t="str">
            <v>SARAMPION</v>
          </cell>
          <cell r="C488" t="str">
            <v>018</v>
          </cell>
        </row>
        <row r="489">
          <cell r="A489" t="str">
            <v>B050</v>
          </cell>
          <cell r="B489" t="str">
            <v>SARAMPION COMPLICADO CON ENCEFALITIS</v>
          </cell>
          <cell r="C489" t="str">
            <v>018</v>
          </cell>
        </row>
        <row r="490">
          <cell r="A490" t="str">
            <v>B051</v>
          </cell>
          <cell r="B490" t="str">
            <v>SARAMPION COMPLICADO CON MENINGITIS</v>
          </cell>
          <cell r="C490" t="str">
            <v>018</v>
          </cell>
        </row>
        <row r="491">
          <cell r="A491" t="str">
            <v>B052</v>
          </cell>
          <cell r="B491" t="str">
            <v>SARAMPION COMPLICADA CON NEUMONIA</v>
          </cell>
          <cell r="C491" t="str">
            <v>018</v>
          </cell>
        </row>
        <row r="492">
          <cell r="A492" t="str">
            <v>B053</v>
          </cell>
          <cell r="B492" t="str">
            <v>SARAMPION COMPLICADO CON OTITIS MEDIA</v>
          </cell>
          <cell r="C492" t="str">
            <v>018</v>
          </cell>
        </row>
        <row r="493">
          <cell r="A493" t="str">
            <v>B054</v>
          </cell>
          <cell r="B493" t="str">
            <v>SARAMPION CON COMPLICACIONES INTESTINALES</v>
          </cell>
          <cell r="C493" t="str">
            <v>018</v>
          </cell>
        </row>
        <row r="494">
          <cell r="A494" t="str">
            <v>B058</v>
          </cell>
          <cell r="B494" t="str">
            <v>SARAMPION CON OTRAS COMPLICACIONES</v>
          </cell>
          <cell r="C494" t="str">
            <v>018</v>
          </cell>
        </row>
        <row r="495">
          <cell r="A495" t="str">
            <v>B059</v>
          </cell>
          <cell r="B495" t="str">
            <v>SARAMPION SIN COMPLICACIONES</v>
          </cell>
          <cell r="C495" t="str">
            <v>018</v>
          </cell>
        </row>
        <row r="496">
          <cell r="A496" t="str">
            <v>B06</v>
          </cell>
          <cell r="B496" t="str">
            <v>RUBEOLA (SARAMPION ALEMAN)</v>
          </cell>
          <cell r="C496" t="str">
            <v>025</v>
          </cell>
        </row>
        <row r="497">
          <cell r="A497" t="str">
            <v>B060</v>
          </cell>
          <cell r="B497" t="str">
            <v>RUBEOLA CON COMPLICACIONES NEUROLOGICAS</v>
          </cell>
          <cell r="C497" t="str">
            <v>025</v>
          </cell>
        </row>
        <row r="498">
          <cell r="A498" t="str">
            <v>B068</v>
          </cell>
          <cell r="B498" t="str">
            <v>RUBEOLA CON OTRAS COMPLICACIONES</v>
          </cell>
          <cell r="C498" t="str">
            <v>025</v>
          </cell>
        </row>
        <row r="499">
          <cell r="A499" t="str">
            <v>B069</v>
          </cell>
          <cell r="B499" t="str">
            <v>RUBEOLA SIN COMPLICACIONES</v>
          </cell>
          <cell r="C499" t="str">
            <v>025</v>
          </cell>
        </row>
        <row r="500">
          <cell r="A500" t="str">
            <v>B07</v>
          </cell>
          <cell r="B500" t="str">
            <v>VERRUGAS VIRICAS</v>
          </cell>
          <cell r="C500" t="str">
            <v>025</v>
          </cell>
        </row>
        <row r="501">
          <cell r="A501" t="str">
            <v>B08</v>
          </cell>
          <cell r="B501" t="str">
            <v>OTRAS INF.VIRIC.CARACT.POR LESIONES PIEL,MEMBR.MUCOS.NO CLAS.EN O/PART</v>
          </cell>
          <cell r="C501" t="str">
            <v>025</v>
          </cell>
        </row>
        <row r="502">
          <cell r="A502" t="str">
            <v>B080</v>
          </cell>
          <cell r="B502" t="str">
            <v>OTRAS INFECCIONES DEBIDAS A ORTOPOXVIRUS</v>
          </cell>
          <cell r="C502" t="str">
            <v>025</v>
          </cell>
        </row>
        <row r="503">
          <cell r="A503" t="str">
            <v>B081</v>
          </cell>
          <cell r="B503" t="str">
            <v>MOLUSCO CONTAGIOSO</v>
          </cell>
          <cell r="C503" t="str">
            <v>025</v>
          </cell>
        </row>
        <row r="504">
          <cell r="A504" t="str">
            <v>B082</v>
          </cell>
          <cell r="B504" t="str">
            <v>EXANTEMA SUBITO (SEXTA ENFERMEDAD)</v>
          </cell>
          <cell r="C504" t="str">
            <v>025</v>
          </cell>
        </row>
        <row r="505">
          <cell r="A505" t="str">
            <v>B083</v>
          </cell>
          <cell r="B505" t="str">
            <v>ERITEMA INFECCIOSO (QUINTA ENFERMEDAD)</v>
          </cell>
          <cell r="C505" t="str">
            <v>025</v>
          </cell>
        </row>
        <row r="506">
          <cell r="A506" t="str">
            <v>B084</v>
          </cell>
          <cell r="B506" t="str">
            <v>ESTOMATITIS VESICULAR ENTEROVIRAL CON EXANTEMA</v>
          </cell>
          <cell r="C506" t="str">
            <v>025</v>
          </cell>
        </row>
        <row r="507">
          <cell r="A507" t="str">
            <v>B085</v>
          </cell>
          <cell r="B507" t="str">
            <v>FARINGITIS VESICULAR ENTEROVIRICA</v>
          </cell>
          <cell r="C507" t="str">
            <v>025</v>
          </cell>
        </row>
        <row r="508">
          <cell r="A508" t="str">
            <v>B088</v>
          </cell>
          <cell r="B508" t="str">
            <v>OTRAS INF.VIR.ESPEC.CARACTERIZ.POR LESION.PIEL Y MEMBRANA MUCOSA</v>
          </cell>
          <cell r="C508" t="str">
            <v>025</v>
          </cell>
        </row>
        <row r="509">
          <cell r="A509" t="str">
            <v>B09</v>
          </cell>
          <cell r="B509" t="str">
            <v>INF.VIRAL NO ESPECIF.CARACT.POR LESION DE PIEL Y MEMBRANAS MUCOSAS</v>
          </cell>
          <cell r="C509" t="str">
            <v>025</v>
          </cell>
        </row>
        <row r="510">
          <cell r="A510" t="str">
            <v>B15</v>
          </cell>
          <cell r="B510" t="str">
            <v>HEPATITIS AGUDA TIPO A</v>
          </cell>
          <cell r="C510" t="str">
            <v>019</v>
          </cell>
        </row>
        <row r="511">
          <cell r="A511" t="str">
            <v>B150</v>
          </cell>
          <cell r="B511" t="str">
            <v>HEPATITIS AGUDA TIPO A, CON COMA HEPATICO</v>
          </cell>
          <cell r="C511" t="str">
            <v>019</v>
          </cell>
        </row>
        <row r="512">
          <cell r="A512" t="str">
            <v>B159</v>
          </cell>
          <cell r="B512" t="str">
            <v>HEPATITIS AGUDO TIPO A, SIN COMA HEPATICO</v>
          </cell>
          <cell r="C512" t="str">
            <v>019</v>
          </cell>
        </row>
        <row r="513">
          <cell r="A513" t="str">
            <v>B16</v>
          </cell>
          <cell r="B513" t="str">
            <v>HEPATITIS AGUDA TIPO B</v>
          </cell>
          <cell r="C513" t="str">
            <v>019</v>
          </cell>
        </row>
        <row r="514">
          <cell r="A514" t="str">
            <v>B160</v>
          </cell>
          <cell r="B514" t="str">
            <v>HEPATITIS AGUDA TIPO B, CON AGENTE DELTA (COINFECCION)SIN COMA HEPATIC</v>
          </cell>
          <cell r="C514" t="str">
            <v>019</v>
          </cell>
        </row>
        <row r="515">
          <cell r="A515" t="str">
            <v>B161</v>
          </cell>
          <cell r="B515" t="str">
            <v>HEPATITIS AGUDA TIPO B, CON AGENTE DELTA (COINFECCION)SIN COMA HEPATIC</v>
          </cell>
          <cell r="C515" t="str">
            <v>019</v>
          </cell>
        </row>
        <row r="516">
          <cell r="A516" t="str">
            <v>B162</v>
          </cell>
          <cell r="B516" t="str">
            <v>HEPATITIS AGUDA TIPO B, SIN AGENTE DELTA, CON COMA HEPATICO</v>
          </cell>
          <cell r="C516" t="str">
            <v>019</v>
          </cell>
        </row>
        <row r="517">
          <cell r="A517" t="str">
            <v>B169</v>
          </cell>
          <cell r="B517" t="str">
            <v>HEPATITIS AGUDA TIPO B, SIN AGENTE DELTA Y SIN COMA</v>
          </cell>
          <cell r="C517" t="str">
            <v>019</v>
          </cell>
        </row>
        <row r="518">
          <cell r="A518" t="str">
            <v>B17</v>
          </cell>
          <cell r="B518" t="str">
            <v>OTRAS HEPATITIS VIRALES AGUDAS</v>
          </cell>
          <cell r="C518" t="str">
            <v>019</v>
          </cell>
        </row>
        <row r="519">
          <cell r="A519" t="str">
            <v>B170</v>
          </cell>
          <cell r="B519" t="str">
            <v>INFECCION (SUPERINFECC)AGUDA POR AGENTE DELTA EN EL PORTAD.HEPAT.B</v>
          </cell>
          <cell r="C519" t="str">
            <v>019</v>
          </cell>
        </row>
        <row r="520">
          <cell r="A520" t="str">
            <v>B171</v>
          </cell>
          <cell r="B520" t="str">
            <v>HEPATITIS AGUDA TIPO C</v>
          </cell>
          <cell r="C520" t="str">
            <v>019</v>
          </cell>
        </row>
        <row r="521">
          <cell r="A521" t="str">
            <v>B172</v>
          </cell>
          <cell r="B521" t="str">
            <v>HEPATITIS AGUDA TIPO E</v>
          </cell>
          <cell r="C521" t="str">
            <v>019</v>
          </cell>
        </row>
        <row r="522">
          <cell r="A522" t="str">
            <v>B178</v>
          </cell>
          <cell r="B522" t="str">
            <v>OTRAS HEPATITIS VIRALES AGUDAS ESPECIFICADAS</v>
          </cell>
          <cell r="C522" t="str">
            <v>019</v>
          </cell>
        </row>
        <row r="523">
          <cell r="A523" t="str">
            <v>B18</v>
          </cell>
          <cell r="B523" t="str">
            <v>HEPATITIS VIRAL CRONICA</v>
          </cell>
          <cell r="C523" t="str">
            <v>019</v>
          </cell>
        </row>
        <row r="524">
          <cell r="A524" t="str">
            <v>B180</v>
          </cell>
          <cell r="B524" t="str">
            <v>HEPATITIS VIRAL TIPO B CRONICA, CON AGENTE DELTA</v>
          </cell>
          <cell r="C524" t="str">
            <v>019</v>
          </cell>
        </row>
        <row r="525">
          <cell r="A525" t="str">
            <v>B181</v>
          </cell>
          <cell r="B525" t="str">
            <v>HEPATITIS VIRAL TIPO B CRONICA, SIN AGENTE DELTA</v>
          </cell>
          <cell r="C525" t="str">
            <v>019</v>
          </cell>
        </row>
        <row r="526">
          <cell r="A526" t="str">
            <v>B182</v>
          </cell>
          <cell r="B526" t="str">
            <v>HEPATITIS VIRAL TIPO C CRONICA</v>
          </cell>
          <cell r="C526" t="str">
            <v>019</v>
          </cell>
        </row>
        <row r="527">
          <cell r="A527" t="str">
            <v>B189</v>
          </cell>
          <cell r="B527" t="str">
            <v>HEPATITIS VIRAL CRONICA, SIN OTRA ESPECIFICACION</v>
          </cell>
          <cell r="C527" t="str">
            <v>019</v>
          </cell>
        </row>
        <row r="528">
          <cell r="A528" t="str">
            <v>B19</v>
          </cell>
          <cell r="B528" t="str">
            <v>HEPATITIS VIRAL, SIN OTRA ESPECIFICACION</v>
          </cell>
          <cell r="C528" t="str">
            <v>019</v>
          </cell>
        </row>
        <row r="529">
          <cell r="A529" t="str">
            <v>B190</v>
          </cell>
          <cell r="B529" t="str">
            <v>HEPATITIS VIRAL NO ESPECIFICADA CON COMA</v>
          </cell>
          <cell r="C529" t="str">
            <v>019</v>
          </cell>
        </row>
        <row r="530">
          <cell r="A530" t="str">
            <v>B199</v>
          </cell>
          <cell r="B530" t="str">
            <v>HEPATITIS VIRAL NO ESPECIFICADA SIN COMA</v>
          </cell>
          <cell r="C530" t="str">
            <v>019</v>
          </cell>
        </row>
        <row r="531">
          <cell r="A531" t="str">
            <v>B20</v>
          </cell>
          <cell r="B531" t="str">
            <v>ENFERMEDAD POR VIRUS DE LA INMUNODEFICIENCIA HUMANA (VHI)</v>
          </cell>
          <cell r="C531" t="str">
            <v>020</v>
          </cell>
        </row>
        <row r="532">
          <cell r="A532" t="str">
            <v>B200</v>
          </cell>
          <cell r="B532" t="str">
            <v>ENERMEDAD POR VIH,RESULTANTE EN INFECCION POR MICOBACTERIAS</v>
          </cell>
          <cell r="C532" t="str">
            <v>020</v>
          </cell>
        </row>
        <row r="533">
          <cell r="A533" t="str">
            <v>B201</v>
          </cell>
          <cell r="B533" t="str">
            <v>ENFERMEDAD POR VIH, RESULTANTE EN OTRAS INFECCIONES BACTERIANAS</v>
          </cell>
          <cell r="C533" t="str">
            <v>020</v>
          </cell>
        </row>
        <row r="534">
          <cell r="A534" t="str">
            <v>B202</v>
          </cell>
          <cell r="B534" t="str">
            <v>ENFERMEDAD POR VIH, RESULTANTE EN ENFERMEDAD POR CITOMEGALOVIRUS</v>
          </cell>
          <cell r="C534" t="str">
            <v>020</v>
          </cell>
        </row>
        <row r="535">
          <cell r="A535" t="str">
            <v>B203</v>
          </cell>
          <cell r="B535" t="str">
            <v>ENFERMEDAD POR VIH, RESULTANTE  EN OTRAS INFECCIONES VIRALES</v>
          </cell>
          <cell r="C535" t="str">
            <v>020</v>
          </cell>
        </row>
        <row r="536">
          <cell r="A536" t="str">
            <v>B204</v>
          </cell>
          <cell r="B536" t="str">
            <v>ENFERMEDAD POR VIH, RESULTANTE EN CANDIDIASIS</v>
          </cell>
          <cell r="C536" t="str">
            <v>020</v>
          </cell>
        </row>
        <row r="537">
          <cell r="A537" t="str">
            <v>B205</v>
          </cell>
          <cell r="B537" t="str">
            <v>ENFERMEDAD POR VIH, RESULTANTE EN OTRAS MICOSIS</v>
          </cell>
          <cell r="C537" t="str">
            <v>020</v>
          </cell>
        </row>
        <row r="538">
          <cell r="A538" t="str">
            <v>B206</v>
          </cell>
          <cell r="B538" t="str">
            <v>ENFERMEDAD POR VIH, RESULTANTE EN NEUMONIA POR PNEUMOCYSTIS CARINII</v>
          </cell>
          <cell r="C538" t="str">
            <v>020</v>
          </cell>
        </row>
        <row r="539">
          <cell r="A539" t="str">
            <v>B207</v>
          </cell>
          <cell r="B539" t="str">
            <v>ENFERMEDAD POR VIH, RESULTANTE EN INFECCIONES MULTIPLES</v>
          </cell>
          <cell r="C539" t="str">
            <v>020</v>
          </cell>
        </row>
        <row r="540">
          <cell r="A540" t="str">
            <v>B208</v>
          </cell>
          <cell r="B540" t="str">
            <v>ENFERMEDAD POR VIH, RESULTANTE  EN OTRAS ENF.INFECCIOS.O PARASITARIAS</v>
          </cell>
          <cell r="C540" t="str">
            <v>020</v>
          </cell>
        </row>
        <row r="541">
          <cell r="A541" t="str">
            <v>B209</v>
          </cell>
          <cell r="B541" t="str">
            <v>ENFERMEDAD POR VIH, RESULTANTE EN ENF.INFECC.O PARASIT.NO ESPECIFICADA</v>
          </cell>
          <cell r="C541" t="str">
            <v>020</v>
          </cell>
        </row>
        <row r="542">
          <cell r="A542" t="str">
            <v>B21</v>
          </cell>
          <cell r="B542" t="str">
            <v>ENFERMEDAD POR VIRUS DE LA INMUNOD.HUM.VIH,RESUTTE EN TUMORES MALIGNOS</v>
          </cell>
          <cell r="C542" t="str">
            <v>020</v>
          </cell>
        </row>
        <row r="543">
          <cell r="A543" t="str">
            <v>B210</v>
          </cell>
          <cell r="B543" t="str">
            <v>ENFERMEDAD POR VIH, RESULTANTE EN SARCOMA DE KAPOSI</v>
          </cell>
          <cell r="C543" t="str">
            <v>020</v>
          </cell>
        </row>
        <row r="544">
          <cell r="A544" t="str">
            <v>B211</v>
          </cell>
          <cell r="B544" t="str">
            <v>ENFERMEDAR POR VIH, RESULTANTE EN LIFOMA DE BURKITT</v>
          </cell>
          <cell r="C544" t="str">
            <v>020</v>
          </cell>
        </row>
        <row r="545">
          <cell r="A545" t="str">
            <v>B212</v>
          </cell>
          <cell r="B545" t="str">
            <v>ENFERMEDAD POR VIH, RESULTANTE EN OTROS TIPOS DE LINFOMA NO HODGKIN</v>
          </cell>
          <cell r="C545" t="str">
            <v>020</v>
          </cell>
        </row>
        <row r="546">
          <cell r="A546" t="str">
            <v>B213</v>
          </cell>
          <cell r="B546" t="str">
            <v>ENF.POR VIH,RESULT.EN TUMORES MALIG. DEL TEJIDO HEMATOP.Y TEJ.RELACION</v>
          </cell>
          <cell r="C546" t="str">
            <v>020</v>
          </cell>
        </row>
        <row r="547">
          <cell r="A547" t="str">
            <v>B217</v>
          </cell>
          <cell r="B547" t="str">
            <v>ENFERMEDA POR VIH, RESULTANTE EN TUMORES MALIGNOS MULTIPLES</v>
          </cell>
          <cell r="C547" t="str">
            <v>020</v>
          </cell>
        </row>
        <row r="548">
          <cell r="A548" t="str">
            <v>B218</v>
          </cell>
          <cell r="B548" t="str">
            <v>ENFERMEDAD POR VIH, RESULTANTE EN OTROS TUMORES MALIGNOS</v>
          </cell>
          <cell r="C548" t="str">
            <v>020</v>
          </cell>
        </row>
        <row r="549">
          <cell r="A549" t="str">
            <v>B219</v>
          </cell>
          <cell r="B549" t="str">
            <v>ENFERMEDAD POR VIH, RESULTANTE EN TUMORES MALIGNOS NO ESPECIFICADOS</v>
          </cell>
          <cell r="C549" t="str">
            <v>020</v>
          </cell>
        </row>
        <row r="550">
          <cell r="A550" t="str">
            <v>B22</v>
          </cell>
          <cell r="B550" t="str">
            <v>ENFERMEDAD POR VIRUS DE LA INMUNODEF.HUM HIV,RESULT.EN O/ENF.ESPECIFIC</v>
          </cell>
          <cell r="C550" t="str">
            <v>020</v>
          </cell>
        </row>
        <row r="551">
          <cell r="A551" t="str">
            <v>B220</v>
          </cell>
          <cell r="B551" t="str">
            <v>ENFERMEDAD POR VIH, RESULTANTE EN ENCEFALOPATIA</v>
          </cell>
          <cell r="C551" t="str">
            <v>020</v>
          </cell>
        </row>
        <row r="552">
          <cell r="A552" t="str">
            <v>B221</v>
          </cell>
          <cell r="B552" t="str">
            <v>ENFERMEDAD POR VIH, RESULTANTE EN NEUMONITIS LINFOIDE</v>
          </cell>
          <cell r="C552" t="str">
            <v>020</v>
          </cell>
        </row>
        <row r="553">
          <cell r="A553" t="str">
            <v>B222</v>
          </cell>
          <cell r="B553" t="str">
            <v>ENFERMEDAD POR VIH, RESULTANTE EN SIDROME CAQUECTICO</v>
          </cell>
          <cell r="C553" t="str">
            <v>020</v>
          </cell>
        </row>
        <row r="554">
          <cell r="A554" t="str">
            <v>B227</v>
          </cell>
          <cell r="B554" t="str">
            <v>ENFERMEDAD POR VIH,RESULT. EN ENF.MULTIPLES CLASIFICADA EN OTRA PARTE</v>
          </cell>
          <cell r="C554" t="str">
            <v>020</v>
          </cell>
        </row>
        <row r="555">
          <cell r="A555" t="str">
            <v>B23</v>
          </cell>
          <cell r="B555" t="str">
            <v>ENFERMEDAD POR VIRUS DE INMUNOD.HUM.VIH,RESULTANT.EN OTRAS AFECCIONES</v>
          </cell>
          <cell r="C555" t="str">
            <v>020</v>
          </cell>
        </row>
        <row r="556">
          <cell r="A556" t="str">
            <v>B230</v>
          </cell>
          <cell r="B556" t="str">
            <v>SINDROME DE INFECCION AGUDA DEBIDA A VIH</v>
          </cell>
          <cell r="C556" t="str">
            <v>020</v>
          </cell>
        </row>
        <row r="557">
          <cell r="A557" t="str">
            <v>B231</v>
          </cell>
          <cell r="B557" t="str">
            <v>ENFERMEDAD POR VIH, RESULTANTE EN LIFADENOPATIA</v>
          </cell>
          <cell r="C557" t="str">
            <v>020</v>
          </cell>
        </row>
        <row r="558">
          <cell r="A558" t="str">
            <v>B232</v>
          </cell>
          <cell r="B558" t="str">
            <v>ENFERMEDAD POR VIH, RESULTANTE EN ANORMALIDADES</v>
          </cell>
          <cell r="C558" t="str">
            <v>020</v>
          </cell>
        </row>
        <row r="559">
          <cell r="A559" t="str">
            <v>B238</v>
          </cell>
          <cell r="B559" t="str">
            <v>ENFERMEDAD POR VIH, RESULTANTE EN OTRAS AFECCIONES ESPECIFICADAS</v>
          </cell>
          <cell r="C559" t="str">
            <v>020</v>
          </cell>
        </row>
        <row r="560">
          <cell r="A560" t="str">
            <v>B24X</v>
          </cell>
          <cell r="B560" t="str">
            <v>ENFERMEDAD POR VIRUS DE LA INMUNODEF.HUM.VIH, SIN OTRA ESPECIFICACION</v>
          </cell>
          <cell r="C560" t="str">
            <v>020</v>
          </cell>
        </row>
        <row r="561">
          <cell r="A561" t="str">
            <v>B25</v>
          </cell>
          <cell r="B561" t="str">
            <v>ENFERMEDAD DEBIDA A VIRUS CITOMEGALICO</v>
          </cell>
          <cell r="C561" t="str">
            <v>025</v>
          </cell>
        </row>
        <row r="562">
          <cell r="A562" t="str">
            <v>B250</v>
          </cell>
          <cell r="B562" t="str">
            <v>NEUMONITIS DEBIDA A VIRUS CITOMEGALICO</v>
          </cell>
          <cell r="C562" t="str">
            <v>025</v>
          </cell>
        </row>
        <row r="563">
          <cell r="A563" t="str">
            <v>B251</v>
          </cell>
          <cell r="B563" t="str">
            <v>HEPATITIS DEBIDA A VIRUS CITOMEGALICO</v>
          </cell>
          <cell r="C563" t="str">
            <v>025</v>
          </cell>
        </row>
        <row r="564">
          <cell r="A564" t="str">
            <v>B252</v>
          </cell>
          <cell r="B564" t="str">
            <v>PANCREATITIS DEBIDA A VIRUS CITOMEGALICO</v>
          </cell>
          <cell r="C564" t="str">
            <v>025</v>
          </cell>
        </row>
        <row r="565">
          <cell r="A565" t="str">
            <v>B258</v>
          </cell>
          <cell r="B565" t="str">
            <v>OTRAS ENFERMEDADES DEBIDA A VIRUS CITOMEGALICO</v>
          </cell>
          <cell r="C565" t="str">
            <v>025</v>
          </cell>
        </row>
        <row r="566">
          <cell r="A566" t="str">
            <v>B259</v>
          </cell>
          <cell r="B566" t="str">
            <v>ENFERMEDA POR VIRUS CITOMEGALICO, NO ESPECIFICADA</v>
          </cell>
          <cell r="C566" t="str">
            <v>025</v>
          </cell>
        </row>
        <row r="567">
          <cell r="A567" t="str">
            <v>B26</v>
          </cell>
          <cell r="B567" t="str">
            <v>PAROTIDITIS INFECCIOSA</v>
          </cell>
          <cell r="C567" t="str">
            <v>025</v>
          </cell>
        </row>
        <row r="568">
          <cell r="A568" t="str">
            <v>B260</v>
          </cell>
          <cell r="B568" t="str">
            <v>ORQUITIS POR PAROTIDITIS</v>
          </cell>
          <cell r="C568" t="str">
            <v>025</v>
          </cell>
        </row>
        <row r="569">
          <cell r="A569" t="str">
            <v>B261</v>
          </cell>
          <cell r="B569" t="str">
            <v>MENINGITIS POR PAROTIDITIS</v>
          </cell>
          <cell r="C569" t="str">
            <v>025</v>
          </cell>
        </row>
        <row r="570">
          <cell r="A570" t="str">
            <v>B262</v>
          </cell>
          <cell r="B570" t="str">
            <v>ENCEFALITIS POR PAROTIDITIS</v>
          </cell>
          <cell r="C570" t="str">
            <v>025</v>
          </cell>
        </row>
        <row r="571">
          <cell r="A571" t="str">
            <v>B263</v>
          </cell>
          <cell r="B571" t="str">
            <v>PANCREATITIS POR PAROTIDITIS</v>
          </cell>
          <cell r="C571" t="str">
            <v>025</v>
          </cell>
        </row>
        <row r="572">
          <cell r="A572" t="str">
            <v>B268</v>
          </cell>
          <cell r="B572" t="str">
            <v>PAROTIDITIS INFECCIOSA CON OTRAS COMPLICACIONES</v>
          </cell>
          <cell r="C572" t="str">
            <v>025</v>
          </cell>
        </row>
        <row r="573">
          <cell r="A573" t="str">
            <v>B269</v>
          </cell>
          <cell r="B573" t="str">
            <v>PAROTIDITIS, SIN COMPLICACIONES</v>
          </cell>
          <cell r="C573" t="str">
            <v>025</v>
          </cell>
        </row>
        <row r="574">
          <cell r="A574" t="str">
            <v>B27</v>
          </cell>
          <cell r="B574" t="str">
            <v>MONONUCLEOSIS INFECCIOSA</v>
          </cell>
          <cell r="C574" t="str">
            <v>025</v>
          </cell>
        </row>
        <row r="575">
          <cell r="A575" t="str">
            <v>B270</v>
          </cell>
          <cell r="B575" t="str">
            <v>MONONUCLEOSIS DEBIDA A HERPES VIRUS GAMMA</v>
          </cell>
          <cell r="C575" t="str">
            <v>025</v>
          </cell>
        </row>
        <row r="576">
          <cell r="A576" t="str">
            <v>B271</v>
          </cell>
          <cell r="B576" t="str">
            <v>MONUNUCLEOSIS POR CITOMEGALOVIRUS</v>
          </cell>
          <cell r="C576" t="str">
            <v>025</v>
          </cell>
        </row>
        <row r="577">
          <cell r="A577" t="str">
            <v>B278</v>
          </cell>
          <cell r="B577" t="str">
            <v>OTRAS MONUNUCLEOSIS INFECCIOSAS</v>
          </cell>
          <cell r="C577" t="str">
            <v>025</v>
          </cell>
        </row>
        <row r="578">
          <cell r="A578" t="str">
            <v>B279</v>
          </cell>
          <cell r="B578" t="str">
            <v>MONONUCLEOSIS INFECCIOSA, NO ESPECIFICADA</v>
          </cell>
          <cell r="C578" t="str">
            <v>025</v>
          </cell>
        </row>
        <row r="579">
          <cell r="A579" t="str">
            <v>B30</v>
          </cell>
          <cell r="B579" t="str">
            <v>CONJUNTIVITIS VIRAL</v>
          </cell>
          <cell r="C579" t="str">
            <v>025</v>
          </cell>
        </row>
        <row r="580">
          <cell r="A580" t="str">
            <v>B300</v>
          </cell>
          <cell r="B580" t="str">
            <v>QUERATOCONJUNTIVITIS DEBIDA A ADENOVIRUS</v>
          </cell>
          <cell r="C580" t="str">
            <v>025</v>
          </cell>
        </row>
        <row r="581">
          <cell r="A581" t="str">
            <v>B301</v>
          </cell>
          <cell r="B581" t="str">
            <v>CONJUNTIVITIS DEBIDA A ADENOVIRUS</v>
          </cell>
          <cell r="C581" t="str">
            <v>025</v>
          </cell>
        </row>
        <row r="582">
          <cell r="A582" t="str">
            <v>B302</v>
          </cell>
          <cell r="B582" t="str">
            <v>FARINGOCONJUNTIVITIS VIRAL</v>
          </cell>
          <cell r="C582" t="str">
            <v>025</v>
          </cell>
        </row>
        <row r="583">
          <cell r="A583" t="str">
            <v>B303</v>
          </cell>
          <cell r="B583" t="str">
            <v>CONJUNTIVITIS EPIDEMICA AGUDA HEMORRAGICA (ENTEROVIRICA)</v>
          </cell>
          <cell r="C583" t="str">
            <v>025</v>
          </cell>
        </row>
        <row r="584">
          <cell r="A584" t="str">
            <v>B308</v>
          </cell>
          <cell r="B584" t="str">
            <v>OTRAS CONJUNTIVITIS VIRALES</v>
          </cell>
          <cell r="C584" t="str">
            <v>025</v>
          </cell>
        </row>
        <row r="585">
          <cell r="A585" t="str">
            <v>B309</v>
          </cell>
          <cell r="B585" t="str">
            <v>CONJUNTIVITIS VIRAL, SIN OTRA ESPECIFICACION</v>
          </cell>
          <cell r="C585" t="str">
            <v>025</v>
          </cell>
        </row>
        <row r="586">
          <cell r="A586" t="str">
            <v>B33</v>
          </cell>
          <cell r="B586" t="str">
            <v>OTRAS ENFERMEDADES VIRALES, NO CLASIFICADAS EN OTRA PARTE</v>
          </cell>
          <cell r="C586" t="str">
            <v>025</v>
          </cell>
        </row>
        <row r="587">
          <cell r="A587" t="str">
            <v>B330</v>
          </cell>
          <cell r="B587" t="str">
            <v>MIALGIA EPIDEMICA</v>
          </cell>
          <cell r="C587" t="str">
            <v>025</v>
          </cell>
        </row>
        <row r="588">
          <cell r="A588" t="str">
            <v>B331</v>
          </cell>
          <cell r="B588" t="str">
            <v>ENFERMEDAD DEL RIO ROSS</v>
          </cell>
          <cell r="C588" t="str">
            <v>025</v>
          </cell>
        </row>
        <row r="589">
          <cell r="A589" t="str">
            <v>B332</v>
          </cell>
          <cell r="B589" t="str">
            <v>CARDITIS VIRAL</v>
          </cell>
          <cell r="C589" t="str">
            <v>025</v>
          </cell>
        </row>
        <row r="590">
          <cell r="A590" t="str">
            <v>B333</v>
          </cell>
          <cell r="B590" t="str">
            <v>INFECCIONES DEBIDAS A RETROVIRUS, NO CLASIFICADAS EN OTRA PARTE</v>
          </cell>
          <cell r="C590" t="str">
            <v>025</v>
          </cell>
        </row>
        <row r="591">
          <cell r="A591" t="str">
            <v>B338</v>
          </cell>
          <cell r="B591" t="str">
            <v>OTRAS ENFERMEDADES VIRALES ESPECIFICADAS</v>
          </cell>
          <cell r="C591" t="str">
            <v>025</v>
          </cell>
        </row>
        <row r="592">
          <cell r="A592" t="str">
            <v>B34</v>
          </cell>
          <cell r="B592" t="str">
            <v>INFECCION VIRAL DE SITIO NO ESPECIFICADO</v>
          </cell>
          <cell r="C592" t="str">
            <v>025</v>
          </cell>
        </row>
        <row r="593">
          <cell r="A593" t="str">
            <v>B340</v>
          </cell>
          <cell r="B593" t="str">
            <v>INFECCION DEBIDA A ADENOVIRUS, SIN OTRA ESPECIFICACION</v>
          </cell>
          <cell r="C593" t="str">
            <v>025</v>
          </cell>
        </row>
        <row r="594">
          <cell r="A594" t="str">
            <v>B341</v>
          </cell>
          <cell r="B594" t="str">
            <v>INFECCION DEBIDA A ENTEROVIRUS, SIN OTRA ESPECIFICACION</v>
          </cell>
          <cell r="C594" t="str">
            <v>025</v>
          </cell>
        </row>
        <row r="595">
          <cell r="A595" t="str">
            <v>B342</v>
          </cell>
          <cell r="B595" t="str">
            <v>INFECCION DEBIDA A CORONAVIRUS, SIN OTRA ESPECIFICACION</v>
          </cell>
          <cell r="C595" t="str">
            <v>025</v>
          </cell>
        </row>
        <row r="596">
          <cell r="A596" t="str">
            <v>B343</v>
          </cell>
          <cell r="B596" t="str">
            <v>INFECCION DEBIDA A PARVOVIRUS, SIN OTRA ESPECIFICACION</v>
          </cell>
          <cell r="C596" t="str">
            <v>025</v>
          </cell>
        </row>
        <row r="597">
          <cell r="A597" t="str">
            <v>B344</v>
          </cell>
          <cell r="B597" t="str">
            <v>INFECCION DEBIDA A PAPOVAVIRUS, SIN OTRA ESPECIFICACION</v>
          </cell>
          <cell r="C597" t="str">
            <v>025</v>
          </cell>
        </row>
        <row r="598">
          <cell r="A598" t="str">
            <v>B348</v>
          </cell>
          <cell r="B598" t="str">
            <v>OTRAS INFECCIONES VIRALES DE SITIO NO ESPECIFICADO</v>
          </cell>
          <cell r="C598" t="str">
            <v>025</v>
          </cell>
        </row>
        <row r="599">
          <cell r="A599" t="str">
            <v>B349</v>
          </cell>
          <cell r="B599" t="str">
            <v>INFECCION VIRAL, NO ESPECIFICADA</v>
          </cell>
          <cell r="C599" t="str">
            <v>025</v>
          </cell>
        </row>
        <row r="600">
          <cell r="A600" t="str">
            <v>B35</v>
          </cell>
          <cell r="B600" t="str">
            <v>DERMATOFITOSIS</v>
          </cell>
          <cell r="C600" t="str">
            <v>025</v>
          </cell>
        </row>
        <row r="601">
          <cell r="A601" t="str">
            <v>B350</v>
          </cell>
          <cell r="B601" t="str">
            <v>TIÑA DE LA BARBA Y DEL CUERO CABELLUDO</v>
          </cell>
          <cell r="C601" t="str">
            <v>025</v>
          </cell>
        </row>
        <row r="602">
          <cell r="A602" t="str">
            <v>B351</v>
          </cell>
          <cell r="B602" t="str">
            <v>TIÑA DE LAS UÑAS</v>
          </cell>
          <cell r="C602" t="str">
            <v>025</v>
          </cell>
        </row>
        <row r="603">
          <cell r="A603" t="str">
            <v>B352</v>
          </cell>
          <cell r="B603" t="str">
            <v>TIÑA DE LA MANO</v>
          </cell>
          <cell r="C603" t="str">
            <v>025</v>
          </cell>
        </row>
        <row r="604">
          <cell r="A604" t="str">
            <v>B353</v>
          </cell>
          <cell r="B604" t="str">
            <v>TIÑA DEL PIE (TINEA PEDIS)</v>
          </cell>
          <cell r="C604" t="str">
            <v>025</v>
          </cell>
        </row>
        <row r="605">
          <cell r="A605" t="str">
            <v>B354</v>
          </cell>
          <cell r="B605" t="str">
            <v>TIÑA DEL CUERPO (TINEA CORPORIS)</v>
          </cell>
          <cell r="C605" t="str">
            <v>025</v>
          </cell>
        </row>
        <row r="606">
          <cell r="A606" t="str">
            <v>B355</v>
          </cell>
          <cell r="B606" t="str">
            <v>TIÑA LIMBRICADA (TINEA IMBRICATA)</v>
          </cell>
          <cell r="C606" t="str">
            <v>025</v>
          </cell>
        </row>
        <row r="607">
          <cell r="A607" t="str">
            <v>B356</v>
          </cell>
          <cell r="B607" t="str">
            <v>TIÑA INGUINAL (TINEA CRURIS)</v>
          </cell>
          <cell r="C607" t="str">
            <v>025</v>
          </cell>
        </row>
        <row r="608">
          <cell r="A608" t="str">
            <v>B358</v>
          </cell>
          <cell r="B608" t="str">
            <v>OTRAS DERMATOFITOSIS</v>
          </cell>
          <cell r="C608" t="str">
            <v>025</v>
          </cell>
        </row>
        <row r="609">
          <cell r="A609" t="str">
            <v>B359</v>
          </cell>
          <cell r="B609" t="str">
            <v>DERMATOFITOSIS, NO ESPECIFICADA</v>
          </cell>
          <cell r="C609" t="str">
            <v>025</v>
          </cell>
        </row>
        <row r="610">
          <cell r="A610" t="str">
            <v>B36</v>
          </cell>
          <cell r="B610" t="str">
            <v>OTRAS MICOSIS SUPERFICIALES</v>
          </cell>
          <cell r="C610" t="str">
            <v>025</v>
          </cell>
        </row>
        <row r="611">
          <cell r="A611" t="str">
            <v>B360</v>
          </cell>
          <cell r="B611" t="str">
            <v>PITIRIASIS VERSICOLOR</v>
          </cell>
          <cell r="C611" t="str">
            <v>025</v>
          </cell>
        </row>
        <row r="612">
          <cell r="A612" t="str">
            <v>B361</v>
          </cell>
          <cell r="B612" t="str">
            <v>TIÑA NEGRA</v>
          </cell>
          <cell r="C612" t="str">
            <v>025</v>
          </cell>
        </row>
        <row r="613">
          <cell r="A613" t="str">
            <v>B362</v>
          </cell>
          <cell r="B613" t="str">
            <v>PIEDRA BLANCA</v>
          </cell>
          <cell r="C613" t="str">
            <v>025</v>
          </cell>
        </row>
        <row r="614">
          <cell r="A614" t="str">
            <v>B363</v>
          </cell>
          <cell r="B614" t="str">
            <v>PIEDRA NEGRA</v>
          </cell>
          <cell r="C614" t="str">
            <v>025</v>
          </cell>
        </row>
        <row r="615">
          <cell r="A615" t="str">
            <v>B368</v>
          </cell>
          <cell r="B615" t="str">
            <v>OTRAS MICOSIS SUPERFICIALES ESPECIFICADAS</v>
          </cell>
          <cell r="C615" t="str">
            <v>025</v>
          </cell>
        </row>
        <row r="616">
          <cell r="A616" t="str">
            <v>B369</v>
          </cell>
          <cell r="B616" t="str">
            <v>MICOSIS SUPERFICIAL, SIN OTRA ESPECIFICACION</v>
          </cell>
          <cell r="C616" t="str">
            <v>025</v>
          </cell>
        </row>
        <row r="617">
          <cell r="A617" t="str">
            <v>B37</v>
          </cell>
          <cell r="B617" t="str">
            <v>CANDIDIASIS</v>
          </cell>
          <cell r="C617" t="str">
            <v>025</v>
          </cell>
        </row>
        <row r="618">
          <cell r="A618" t="str">
            <v>B370</v>
          </cell>
          <cell r="B618" t="str">
            <v>ESTOMATITIS CANDIDIASICA</v>
          </cell>
          <cell r="C618" t="str">
            <v>025</v>
          </cell>
        </row>
        <row r="619">
          <cell r="A619" t="str">
            <v>B371</v>
          </cell>
          <cell r="B619" t="str">
            <v>CANDIDIASIS PULMONAR</v>
          </cell>
          <cell r="C619" t="str">
            <v>025</v>
          </cell>
        </row>
        <row r="620">
          <cell r="A620" t="str">
            <v>B372</v>
          </cell>
          <cell r="B620" t="str">
            <v>CANDIDIASIS DE LA PIEL Y DE LAS UÑAS</v>
          </cell>
          <cell r="C620" t="str">
            <v>025</v>
          </cell>
        </row>
        <row r="621">
          <cell r="A621" t="str">
            <v>B373</v>
          </cell>
          <cell r="B621" t="str">
            <v>CANDIDIASIS DE LA VALVULA Y DE LA VAGINA</v>
          </cell>
          <cell r="C621" t="str">
            <v>025</v>
          </cell>
        </row>
        <row r="622">
          <cell r="A622" t="str">
            <v>B374</v>
          </cell>
          <cell r="B622" t="str">
            <v>CANDIDIASIS DE OTRAS LOCALIZACIONES UROGENITALES</v>
          </cell>
          <cell r="C622" t="str">
            <v>025</v>
          </cell>
        </row>
        <row r="623">
          <cell r="A623" t="str">
            <v>B375</v>
          </cell>
          <cell r="B623" t="str">
            <v>MENINGITIS DEBIDA A CANDIDA</v>
          </cell>
          <cell r="C623" t="str">
            <v>025</v>
          </cell>
        </row>
        <row r="624">
          <cell r="A624" t="str">
            <v>B376</v>
          </cell>
          <cell r="B624" t="str">
            <v>ENDOCARDITIS DEBIDA A CANDIDA</v>
          </cell>
          <cell r="C624" t="str">
            <v>025</v>
          </cell>
        </row>
        <row r="625">
          <cell r="A625" t="str">
            <v>B377</v>
          </cell>
          <cell r="B625" t="str">
            <v>SEPTICEMIA DEBIDA A CANDIDA</v>
          </cell>
          <cell r="C625" t="str">
            <v>025</v>
          </cell>
        </row>
        <row r="626">
          <cell r="A626" t="str">
            <v>B378</v>
          </cell>
          <cell r="B626" t="str">
            <v>CANDIDIASIS DE OTROS SITIOS</v>
          </cell>
          <cell r="C626" t="str">
            <v>025</v>
          </cell>
        </row>
        <row r="627">
          <cell r="A627" t="str">
            <v>B38</v>
          </cell>
          <cell r="B627" t="str">
            <v>COCCIDIOIDOMICOSIS</v>
          </cell>
          <cell r="C627" t="str">
            <v>025</v>
          </cell>
        </row>
        <row r="628">
          <cell r="A628" t="str">
            <v>B380</v>
          </cell>
          <cell r="B628" t="str">
            <v>COCCIDIOIDOMICOSIS PULMONAR AGUDA</v>
          </cell>
          <cell r="C628" t="str">
            <v>025</v>
          </cell>
        </row>
        <row r="629">
          <cell r="A629" t="str">
            <v>B381</v>
          </cell>
          <cell r="B629" t="str">
            <v>COCCIDIOIDOMICOSIS PULMONAR CRONICA</v>
          </cell>
          <cell r="C629" t="str">
            <v>025</v>
          </cell>
        </row>
        <row r="630">
          <cell r="A630" t="str">
            <v>B382</v>
          </cell>
          <cell r="B630" t="str">
            <v>COCCIDIODOMICOSIS PULMONAR, SIN OTRA ESPECIFICACION</v>
          </cell>
          <cell r="C630" t="str">
            <v>025</v>
          </cell>
        </row>
        <row r="631">
          <cell r="A631" t="str">
            <v>B383</v>
          </cell>
          <cell r="B631" t="str">
            <v>COCCIDIOIDOMICOSIS CUTANEA</v>
          </cell>
          <cell r="C631" t="str">
            <v>025</v>
          </cell>
        </row>
        <row r="632">
          <cell r="A632" t="str">
            <v>B384</v>
          </cell>
          <cell r="B632" t="str">
            <v>MENINGITIS DEBIDA A COCCIDIOIDOMICOSIS</v>
          </cell>
          <cell r="C632" t="str">
            <v>025</v>
          </cell>
        </row>
        <row r="633">
          <cell r="A633" t="str">
            <v>B387</v>
          </cell>
          <cell r="B633" t="str">
            <v>COCCIDIOIDOMICOSIS DISEMINADA</v>
          </cell>
          <cell r="C633" t="str">
            <v>025</v>
          </cell>
        </row>
        <row r="634">
          <cell r="A634" t="str">
            <v>B388</v>
          </cell>
          <cell r="B634" t="str">
            <v>OTRAS FOMRAS DE COCCIDIOIDOMICOSIS</v>
          </cell>
          <cell r="C634" t="str">
            <v>025</v>
          </cell>
        </row>
        <row r="635">
          <cell r="A635" t="str">
            <v>B389</v>
          </cell>
          <cell r="B635" t="str">
            <v>COCCIDIOIDOMICOSIS, NO ESPECIFICADA</v>
          </cell>
          <cell r="C635" t="str">
            <v>025</v>
          </cell>
        </row>
        <row r="636">
          <cell r="A636" t="str">
            <v>B39</v>
          </cell>
          <cell r="B636" t="str">
            <v>HISTOPLASMOSIS</v>
          </cell>
          <cell r="C636" t="str">
            <v>025</v>
          </cell>
        </row>
        <row r="637">
          <cell r="A637" t="str">
            <v>B390</v>
          </cell>
          <cell r="B637" t="str">
            <v>INFECCION PULMONAR AGUDA DEBIDA A HISTOPLASMA</v>
          </cell>
          <cell r="C637" t="str">
            <v>025</v>
          </cell>
        </row>
        <row r="638">
          <cell r="A638" t="str">
            <v>B391</v>
          </cell>
          <cell r="B638" t="str">
            <v>INFECCION PULMONAR CRONICA DEBIDA A HISTOPLASMA CAPSULATUM</v>
          </cell>
          <cell r="C638" t="str">
            <v>025</v>
          </cell>
        </row>
        <row r="639">
          <cell r="A639" t="str">
            <v>B392</v>
          </cell>
          <cell r="B639" t="str">
            <v>INFECCION PULMONAR DEBIDA A HISTOPLASMA CAPSULATUM, SIN OTRA ESPECIF..</v>
          </cell>
          <cell r="C639" t="str">
            <v>025</v>
          </cell>
        </row>
        <row r="640">
          <cell r="A640" t="str">
            <v>B393</v>
          </cell>
          <cell r="B640" t="str">
            <v>INFECCION DISEMINADA DEBIDA A HISTOPLASMA  CAPSULATUM</v>
          </cell>
          <cell r="C640" t="str">
            <v>025</v>
          </cell>
        </row>
        <row r="641">
          <cell r="A641" t="str">
            <v>B394</v>
          </cell>
          <cell r="B641" t="str">
            <v>HISTOPLASMOSIS DEBIDA A HISTOPLASMA CAPSULATUM SIN OTRA ESPECIFICAC.</v>
          </cell>
          <cell r="C641" t="str">
            <v>025</v>
          </cell>
        </row>
        <row r="642">
          <cell r="A642" t="str">
            <v>B395</v>
          </cell>
          <cell r="B642" t="str">
            <v>INFECCION DEBIDA A HISTOPLASMA DUBOISII</v>
          </cell>
          <cell r="C642" t="str">
            <v>025</v>
          </cell>
        </row>
        <row r="643">
          <cell r="A643" t="str">
            <v>B399</v>
          </cell>
          <cell r="B643" t="str">
            <v>HISTOPLASMOSIS, NO ESPECIFICADA</v>
          </cell>
          <cell r="C643" t="str">
            <v>025</v>
          </cell>
        </row>
        <row r="644">
          <cell r="A644" t="str">
            <v>B40</v>
          </cell>
          <cell r="B644" t="str">
            <v>BLASTOMICOSIS</v>
          </cell>
          <cell r="C644" t="str">
            <v>025</v>
          </cell>
        </row>
        <row r="645">
          <cell r="A645" t="str">
            <v>B400</v>
          </cell>
          <cell r="B645" t="str">
            <v>BLASTOMICOS PULMONAR AGUDA</v>
          </cell>
          <cell r="C645" t="str">
            <v>025</v>
          </cell>
        </row>
        <row r="646">
          <cell r="A646" t="str">
            <v>B401</v>
          </cell>
          <cell r="B646" t="str">
            <v>BLASTOMICOSIS PULMONAR CRONICA</v>
          </cell>
          <cell r="C646" t="str">
            <v>025</v>
          </cell>
        </row>
        <row r="647">
          <cell r="A647" t="str">
            <v>B402</v>
          </cell>
          <cell r="B647" t="str">
            <v>BLASTOMICOSIS PULMONAR, SIN OTRA ESPECIFICACION</v>
          </cell>
          <cell r="C647" t="str">
            <v>025</v>
          </cell>
        </row>
        <row r="648">
          <cell r="A648" t="str">
            <v>B403</v>
          </cell>
          <cell r="B648" t="str">
            <v>BLASTOMICOSIS CUTANEA</v>
          </cell>
          <cell r="C648" t="str">
            <v>025</v>
          </cell>
        </row>
        <row r="649">
          <cell r="A649" t="str">
            <v>B407</v>
          </cell>
          <cell r="B649" t="str">
            <v>BLASTOMICOSIS DISEMINADA</v>
          </cell>
          <cell r="C649" t="str">
            <v>025</v>
          </cell>
        </row>
        <row r="650">
          <cell r="A650" t="str">
            <v>B408</v>
          </cell>
          <cell r="B650" t="str">
            <v>OTRAS FORMAS DE BLASTOMICOSIS</v>
          </cell>
          <cell r="C650" t="str">
            <v>025</v>
          </cell>
        </row>
        <row r="651">
          <cell r="A651" t="str">
            <v>B409</v>
          </cell>
          <cell r="B651" t="str">
            <v>BLASTOMICOSIS, NO ESPECIFICADA</v>
          </cell>
          <cell r="C651" t="str">
            <v>025</v>
          </cell>
        </row>
        <row r="652">
          <cell r="A652" t="str">
            <v>B41</v>
          </cell>
          <cell r="B652" t="str">
            <v>PARACOCCIDIOIDOMICOSIS</v>
          </cell>
          <cell r="C652" t="str">
            <v>025</v>
          </cell>
        </row>
        <row r="653">
          <cell r="A653" t="str">
            <v>B410</v>
          </cell>
          <cell r="B653" t="str">
            <v>PARACOCCIDIOIDOMICOSIS PULMONAR</v>
          </cell>
          <cell r="C653" t="str">
            <v>025</v>
          </cell>
        </row>
        <row r="654">
          <cell r="A654" t="str">
            <v>B417</v>
          </cell>
          <cell r="B654" t="str">
            <v>PARACOCCIDIOIDOMICOSIS DISEMINADA</v>
          </cell>
          <cell r="C654" t="str">
            <v>025</v>
          </cell>
        </row>
        <row r="655">
          <cell r="A655" t="str">
            <v>B418</v>
          </cell>
          <cell r="B655" t="str">
            <v>OTRAS FORMAS DE PARACOCCIDIOIDOMICOSIS</v>
          </cell>
          <cell r="C655" t="str">
            <v>025</v>
          </cell>
        </row>
        <row r="656">
          <cell r="A656" t="str">
            <v>B419</v>
          </cell>
          <cell r="B656" t="str">
            <v>PARACOCCIDIOIDOMICOSIS, NO ESPECIFICADA</v>
          </cell>
          <cell r="C656" t="str">
            <v>025</v>
          </cell>
        </row>
        <row r="657">
          <cell r="A657" t="str">
            <v>B42</v>
          </cell>
          <cell r="B657" t="str">
            <v>ESPOROTRICOCIS</v>
          </cell>
          <cell r="C657" t="str">
            <v>025</v>
          </cell>
        </row>
        <row r="658">
          <cell r="A658" t="str">
            <v>B420</v>
          </cell>
          <cell r="B658" t="str">
            <v>ESPOROTRICOSIS PULMONAR</v>
          </cell>
          <cell r="C658" t="str">
            <v>025</v>
          </cell>
        </row>
        <row r="659">
          <cell r="A659" t="str">
            <v>B421</v>
          </cell>
          <cell r="B659" t="str">
            <v>ESPOROTRICOSIS LINFOCUTANEA</v>
          </cell>
          <cell r="C659" t="str">
            <v>025</v>
          </cell>
        </row>
        <row r="660">
          <cell r="A660" t="str">
            <v>B427</v>
          </cell>
          <cell r="B660" t="str">
            <v>ESPOROTRICOSIS DISEMINADA</v>
          </cell>
          <cell r="C660" t="str">
            <v>025</v>
          </cell>
        </row>
        <row r="661">
          <cell r="A661" t="str">
            <v>B428</v>
          </cell>
          <cell r="B661" t="str">
            <v>OTRAS FORMAS DE ESPOROTRICOSIS</v>
          </cell>
          <cell r="C661" t="str">
            <v>025</v>
          </cell>
        </row>
        <row r="662">
          <cell r="A662" t="str">
            <v>B429</v>
          </cell>
          <cell r="B662" t="str">
            <v>ESPOROTRICOSIS, NO ESPECIFICADA</v>
          </cell>
          <cell r="C662" t="str">
            <v>025</v>
          </cell>
        </row>
        <row r="663">
          <cell r="A663" t="str">
            <v>B43</v>
          </cell>
          <cell r="B663" t="str">
            <v>CROMICOSIS Y ABSCESO FEOMICOTICO</v>
          </cell>
          <cell r="C663" t="str">
            <v>025</v>
          </cell>
        </row>
        <row r="664">
          <cell r="A664" t="str">
            <v>B430</v>
          </cell>
          <cell r="B664" t="str">
            <v>CROMOMICOSIS CUTANEA</v>
          </cell>
          <cell r="C664" t="str">
            <v>025</v>
          </cell>
        </row>
        <row r="665">
          <cell r="A665" t="str">
            <v>B431</v>
          </cell>
          <cell r="B665" t="str">
            <v>ABSCESO CEREBRAL FEOMICOTICO</v>
          </cell>
          <cell r="C665" t="str">
            <v>025</v>
          </cell>
        </row>
        <row r="666">
          <cell r="A666" t="str">
            <v>B432</v>
          </cell>
          <cell r="B666" t="str">
            <v>ABSCESO Y QUISTE SUBCUTANEA FEOMICOTICO</v>
          </cell>
          <cell r="C666" t="str">
            <v>025</v>
          </cell>
        </row>
        <row r="667">
          <cell r="A667" t="str">
            <v>B438</v>
          </cell>
          <cell r="B667" t="str">
            <v>OTRAS FORMAS DE CROMOMICOSIS</v>
          </cell>
          <cell r="C667" t="str">
            <v>025</v>
          </cell>
        </row>
        <row r="668">
          <cell r="A668" t="str">
            <v>B439</v>
          </cell>
          <cell r="B668" t="str">
            <v>CROMOMICOSIS, NO ESPECIFICADA</v>
          </cell>
          <cell r="C668" t="str">
            <v>025</v>
          </cell>
        </row>
        <row r="669">
          <cell r="A669" t="str">
            <v>B44</v>
          </cell>
          <cell r="B669" t="str">
            <v>ASPERGILOSIS</v>
          </cell>
          <cell r="C669" t="str">
            <v>025</v>
          </cell>
        </row>
        <row r="670">
          <cell r="A670" t="str">
            <v>B440</v>
          </cell>
          <cell r="B670" t="str">
            <v>ASPERGILOSIS PULMONAR INVASIVA</v>
          </cell>
          <cell r="C670" t="str">
            <v>025</v>
          </cell>
        </row>
        <row r="671">
          <cell r="A671" t="str">
            <v>B441</v>
          </cell>
          <cell r="B671" t="str">
            <v>OTRAS ASPERGILOSIS PULMONARES</v>
          </cell>
          <cell r="C671" t="str">
            <v>025</v>
          </cell>
        </row>
        <row r="672">
          <cell r="A672" t="str">
            <v>B442</v>
          </cell>
          <cell r="B672" t="str">
            <v>ASPERGILOSIS AMIGDALINA</v>
          </cell>
          <cell r="C672" t="str">
            <v>025</v>
          </cell>
        </row>
        <row r="673">
          <cell r="A673" t="str">
            <v>B447</v>
          </cell>
          <cell r="B673" t="str">
            <v>ASPERGILOSIS DISEMINADA</v>
          </cell>
          <cell r="C673" t="str">
            <v>025</v>
          </cell>
        </row>
        <row r="674">
          <cell r="A674" t="str">
            <v>B448</v>
          </cell>
          <cell r="B674" t="str">
            <v>OTRAS FORMAS DE ASPERGILOSIS</v>
          </cell>
          <cell r="C674" t="str">
            <v>025</v>
          </cell>
        </row>
        <row r="675">
          <cell r="A675" t="str">
            <v>B449</v>
          </cell>
          <cell r="B675" t="str">
            <v>ASPERGILOSIS, NO ESPECIFICADA</v>
          </cell>
          <cell r="C675" t="str">
            <v>025</v>
          </cell>
        </row>
        <row r="676">
          <cell r="A676" t="str">
            <v>B45</v>
          </cell>
          <cell r="B676" t="str">
            <v>CRIPTOCOCOSIS</v>
          </cell>
          <cell r="C676" t="str">
            <v>025</v>
          </cell>
        </row>
        <row r="677">
          <cell r="A677" t="str">
            <v>B450</v>
          </cell>
          <cell r="B677" t="str">
            <v>CRIPTOCOCOSIS PULMONAR</v>
          </cell>
          <cell r="C677" t="str">
            <v>025</v>
          </cell>
        </row>
        <row r="678">
          <cell r="A678" t="str">
            <v>B451</v>
          </cell>
          <cell r="B678" t="str">
            <v>CRIPTOCOCOSIS CEREBRAL</v>
          </cell>
          <cell r="C678" t="str">
            <v>025</v>
          </cell>
        </row>
        <row r="679">
          <cell r="A679" t="str">
            <v>B452</v>
          </cell>
          <cell r="B679" t="str">
            <v>CRIPTOCOCOSIS CUTANEA</v>
          </cell>
          <cell r="C679" t="str">
            <v>025</v>
          </cell>
        </row>
        <row r="680">
          <cell r="A680" t="str">
            <v>B453</v>
          </cell>
          <cell r="B680" t="str">
            <v>CRIPTOCOCOSIS OSEA</v>
          </cell>
          <cell r="C680" t="str">
            <v>025</v>
          </cell>
        </row>
        <row r="681">
          <cell r="A681" t="str">
            <v>B457</v>
          </cell>
          <cell r="B681" t="str">
            <v>CRIPTOCOCOSIS DISEMINADA</v>
          </cell>
          <cell r="C681" t="str">
            <v>025</v>
          </cell>
        </row>
        <row r="682">
          <cell r="A682" t="str">
            <v>B458</v>
          </cell>
          <cell r="B682" t="str">
            <v>OTRAS FORMAS DE CRIPTOCOCOSIS</v>
          </cell>
          <cell r="C682" t="str">
            <v>025</v>
          </cell>
        </row>
        <row r="683">
          <cell r="A683" t="str">
            <v>B459</v>
          </cell>
          <cell r="B683" t="str">
            <v>CRIPTOCOCOSIS, NO ESPECIFICADA</v>
          </cell>
          <cell r="C683" t="str">
            <v>025</v>
          </cell>
        </row>
        <row r="684">
          <cell r="A684" t="str">
            <v>B46</v>
          </cell>
          <cell r="B684" t="str">
            <v>CIGOMICOSIS</v>
          </cell>
          <cell r="C684" t="str">
            <v>025</v>
          </cell>
        </row>
        <row r="685">
          <cell r="A685" t="str">
            <v>B460</v>
          </cell>
          <cell r="B685" t="str">
            <v>MUCORMICOSIS PULMONAR</v>
          </cell>
          <cell r="C685" t="str">
            <v>025</v>
          </cell>
        </row>
        <row r="686">
          <cell r="A686" t="str">
            <v>B461</v>
          </cell>
          <cell r="B686" t="str">
            <v>MUCORMICOSIS RINOCEREBRAL</v>
          </cell>
          <cell r="C686" t="str">
            <v>025</v>
          </cell>
        </row>
        <row r="687">
          <cell r="A687" t="str">
            <v>B462</v>
          </cell>
          <cell r="B687" t="str">
            <v>MUCORMICOSIS GASTROINTESTINAL</v>
          </cell>
          <cell r="C687" t="str">
            <v>025</v>
          </cell>
        </row>
        <row r="688">
          <cell r="A688" t="str">
            <v>B463</v>
          </cell>
          <cell r="B688" t="str">
            <v>MUCORMICOSIS CUTANEA</v>
          </cell>
          <cell r="C688" t="str">
            <v>025</v>
          </cell>
        </row>
        <row r="689">
          <cell r="A689" t="str">
            <v>B464</v>
          </cell>
          <cell r="B689" t="str">
            <v>MUCORMICOSIS DISEMINADA</v>
          </cell>
          <cell r="C689" t="str">
            <v>025</v>
          </cell>
        </row>
        <row r="690">
          <cell r="A690" t="str">
            <v>B465</v>
          </cell>
          <cell r="B690" t="str">
            <v>MUCORMICOSIS, SIN OTRA ESPECIFICACION</v>
          </cell>
          <cell r="C690" t="str">
            <v>025</v>
          </cell>
        </row>
        <row r="691">
          <cell r="A691" t="str">
            <v>B468</v>
          </cell>
          <cell r="B691" t="str">
            <v>OTRAS CIGOMICOSIS</v>
          </cell>
          <cell r="C691" t="str">
            <v>025</v>
          </cell>
        </row>
        <row r="692">
          <cell r="A692" t="str">
            <v>B469</v>
          </cell>
          <cell r="B692" t="str">
            <v>CIGOMICOSIS, NO ESPECIFICADA</v>
          </cell>
          <cell r="C692" t="str">
            <v>025</v>
          </cell>
        </row>
        <row r="693">
          <cell r="A693" t="str">
            <v>B47</v>
          </cell>
          <cell r="B693" t="str">
            <v>MICETOMA</v>
          </cell>
          <cell r="C693" t="str">
            <v>025</v>
          </cell>
        </row>
        <row r="694">
          <cell r="A694" t="str">
            <v>B470</v>
          </cell>
          <cell r="B694" t="str">
            <v>EUMICETOMA</v>
          </cell>
          <cell r="C694" t="str">
            <v>025</v>
          </cell>
        </row>
        <row r="695">
          <cell r="A695" t="str">
            <v>B471</v>
          </cell>
          <cell r="B695" t="str">
            <v>ACTINOMICETOMA</v>
          </cell>
          <cell r="C695" t="str">
            <v>025</v>
          </cell>
        </row>
        <row r="696">
          <cell r="A696" t="str">
            <v>B479</v>
          </cell>
          <cell r="B696" t="str">
            <v>MICETOMA, NO ESPECIFICADO</v>
          </cell>
          <cell r="C696" t="str">
            <v>025</v>
          </cell>
        </row>
        <row r="697">
          <cell r="A697" t="str">
            <v>B48</v>
          </cell>
          <cell r="B697" t="str">
            <v>OTRAS MICOSIS, NO CLASIFICADAS EN OTRA PARTE</v>
          </cell>
          <cell r="C697" t="str">
            <v>025</v>
          </cell>
        </row>
        <row r="698">
          <cell r="A698" t="str">
            <v>B480</v>
          </cell>
          <cell r="B698" t="str">
            <v>LOBOMICOSIS</v>
          </cell>
          <cell r="C698" t="str">
            <v>025</v>
          </cell>
        </row>
        <row r="699">
          <cell r="A699" t="str">
            <v>B481</v>
          </cell>
          <cell r="B699" t="str">
            <v>RINOSPORIDIOSIS</v>
          </cell>
          <cell r="C699" t="str">
            <v>025</v>
          </cell>
        </row>
        <row r="700">
          <cell r="A700" t="str">
            <v>B482</v>
          </cell>
          <cell r="B700" t="str">
            <v>ALESQUERIASIS</v>
          </cell>
          <cell r="C700" t="str">
            <v>025</v>
          </cell>
        </row>
        <row r="701">
          <cell r="A701" t="str">
            <v>B483</v>
          </cell>
          <cell r="B701" t="str">
            <v>GEOTRICOSIS</v>
          </cell>
          <cell r="C701" t="str">
            <v>025</v>
          </cell>
        </row>
        <row r="702">
          <cell r="A702" t="str">
            <v>B484</v>
          </cell>
          <cell r="B702" t="str">
            <v>PENICILOSIS</v>
          </cell>
          <cell r="C702" t="str">
            <v>025</v>
          </cell>
        </row>
        <row r="703">
          <cell r="A703" t="str">
            <v>B487</v>
          </cell>
          <cell r="B703" t="str">
            <v>MICOSIS OPORTUNISTAS</v>
          </cell>
          <cell r="C703" t="str">
            <v>025</v>
          </cell>
        </row>
        <row r="704">
          <cell r="A704" t="str">
            <v>B488</v>
          </cell>
          <cell r="B704" t="str">
            <v>OTRAS MICOSIS ESPECIFICADAS</v>
          </cell>
          <cell r="C704" t="str">
            <v>025</v>
          </cell>
        </row>
        <row r="705">
          <cell r="A705" t="str">
            <v>B49</v>
          </cell>
          <cell r="B705" t="str">
            <v>MICOSIS, NO ESPECIFICADA</v>
          </cell>
          <cell r="C705" t="str">
            <v>025</v>
          </cell>
        </row>
        <row r="706">
          <cell r="A706" t="str">
            <v>B50</v>
          </cell>
          <cell r="B706" t="str">
            <v>PALUDISMO (MALARIA) DEBIDA A PLASMODIUM FALCIPARUM</v>
          </cell>
          <cell r="C706" t="str">
            <v>021</v>
          </cell>
        </row>
        <row r="707">
          <cell r="A707" t="str">
            <v>B500</v>
          </cell>
          <cell r="B707" t="str">
            <v>PALUDISMO DEBIDA A PLASMODIUM FALCIP.CON COMPLICACIONES CEREBRALES</v>
          </cell>
          <cell r="C707" t="str">
            <v>021</v>
          </cell>
        </row>
        <row r="708">
          <cell r="A708" t="str">
            <v>B508</v>
          </cell>
          <cell r="B708" t="str">
            <v>OTRO PALUDISMO GRAVE Y COMPLICADA DEBIDO A PLASMODDIUM FALCIPARUM</v>
          </cell>
          <cell r="C708" t="str">
            <v>021</v>
          </cell>
        </row>
        <row r="709">
          <cell r="A709" t="str">
            <v>B509</v>
          </cell>
          <cell r="B709" t="str">
            <v>PALUDISMO DEBIDO A PLASMODIUM FALCIPARUM, SIN OTRA ESPECIFICACION</v>
          </cell>
          <cell r="C709" t="str">
            <v>021</v>
          </cell>
        </row>
        <row r="710">
          <cell r="A710" t="str">
            <v>B51</v>
          </cell>
          <cell r="B710" t="str">
            <v>PALUDIMSO (MALARIA)DEBIDO A PLASMODIUM VIVAX</v>
          </cell>
          <cell r="C710" t="str">
            <v>021</v>
          </cell>
        </row>
        <row r="711">
          <cell r="A711" t="str">
            <v>B510</v>
          </cell>
          <cell r="B711" t="str">
            <v>PALUDISMO DEBIDO A PLASMODIUM VIVAX CON RUPTURA  ESPLENICA</v>
          </cell>
          <cell r="C711" t="str">
            <v>021</v>
          </cell>
        </row>
        <row r="712">
          <cell r="A712" t="str">
            <v>B518</v>
          </cell>
          <cell r="B712" t="str">
            <v>PALUDISMO DEBIDO A PLASMODIUM VIVAX CON OTRAS COMPLICACIONES</v>
          </cell>
          <cell r="C712" t="str">
            <v>021</v>
          </cell>
        </row>
        <row r="713">
          <cell r="A713" t="str">
            <v>B519</v>
          </cell>
          <cell r="B713" t="str">
            <v>PALUDISMO DEBIDO A PLASMODIUM VIVAX, SIN COMPLICACIONES</v>
          </cell>
          <cell r="C713" t="str">
            <v>021</v>
          </cell>
        </row>
        <row r="714">
          <cell r="A714" t="str">
            <v>B52</v>
          </cell>
          <cell r="B714" t="str">
            <v>PALUDISMO (MALARIA)DEBIDO A PLASMODIUM MALARIAE</v>
          </cell>
          <cell r="C714" t="str">
            <v>021</v>
          </cell>
        </row>
        <row r="715">
          <cell r="A715" t="str">
            <v>B520</v>
          </cell>
          <cell r="B715" t="str">
            <v>PALUDISMO DEBIDO A PLASMODIUM MALARIAE CON NEFROPATIA</v>
          </cell>
          <cell r="C715" t="str">
            <v>021</v>
          </cell>
        </row>
        <row r="716">
          <cell r="A716" t="str">
            <v>B528</v>
          </cell>
          <cell r="B716" t="str">
            <v>PALUDISMO DEBIDO A PLASMODIUM MALARIAE CON OTRAS</v>
          </cell>
          <cell r="C716" t="str">
            <v>021</v>
          </cell>
        </row>
        <row r="717">
          <cell r="A717" t="str">
            <v>B529</v>
          </cell>
          <cell r="B717" t="str">
            <v>PALUDISMO DEBIDO A PLASMADIUM MALARIAE, SIN COMPLICACIONES</v>
          </cell>
          <cell r="C717" t="str">
            <v>021</v>
          </cell>
        </row>
        <row r="718">
          <cell r="A718" t="str">
            <v>B53</v>
          </cell>
          <cell r="B718" t="str">
            <v>OTRO PALUDISMO (MALARIA)CONFIRMADO PARASITOLOGICAMENTE</v>
          </cell>
          <cell r="C718" t="str">
            <v>021</v>
          </cell>
        </row>
        <row r="719">
          <cell r="A719" t="str">
            <v>B530</v>
          </cell>
          <cell r="B719" t="str">
            <v>PALUDISMO DEBIDO A PLASMODIUM OVALE</v>
          </cell>
          <cell r="C719" t="str">
            <v>021</v>
          </cell>
        </row>
        <row r="720">
          <cell r="A720" t="str">
            <v>B531</v>
          </cell>
          <cell r="B720" t="str">
            <v>PALUDISMO DEBIDO A PLASMODIOS DE LOS SIMIOS</v>
          </cell>
          <cell r="C720" t="str">
            <v>021</v>
          </cell>
        </row>
        <row r="721">
          <cell r="A721" t="str">
            <v>B538</v>
          </cell>
          <cell r="B721" t="str">
            <v>OTRO PALUDISMO CONFIRMADO PARASITOLOGICAMENTE, NO CLASIF.EN OTRA PARTE</v>
          </cell>
          <cell r="C721" t="str">
            <v>021</v>
          </cell>
        </row>
        <row r="722">
          <cell r="A722" t="str">
            <v>B54</v>
          </cell>
          <cell r="B722" t="str">
            <v>PALUDISMO (MALARIA) NO ESPECIFICADO</v>
          </cell>
          <cell r="C722" t="str">
            <v>021</v>
          </cell>
        </row>
        <row r="723">
          <cell r="A723" t="str">
            <v>B55</v>
          </cell>
          <cell r="B723" t="str">
            <v>LEISHMANIASIS</v>
          </cell>
          <cell r="C723" t="str">
            <v>022</v>
          </cell>
        </row>
        <row r="724">
          <cell r="A724" t="str">
            <v>B550</v>
          </cell>
          <cell r="B724" t="str">
            <v>LEISHMANIASIS VISCERAL</v>
          </cell>
          <cell r="C724" t="str">
            <v>022</v>
          </cell>
        </row>
        <row r="725">
          <cell r="A725" t="str">
            <v>B551</v>
          </cell>
          <cell r="B725" t="str">
            <v>LEISHMANIASIS CUTANEA</v>
          </cell>
          <cell r="C725" t="str">
            <v>022</v>
          </cell>
        </row>
        <row r="726">
          <cell r="A726" t="str">
            <v>B552</v>
          </cell>
          <cell r="B726" t="str">
            <v>LEISHMANIASIS MUCOCUTANEA</v>
          </cell>
          <cell r="C726" t="str">
            <v>022</v>
          </cell>
        </row>
        <row r="727">
          <cell r="A727" t="str">
            <v>B559</v>
          </cell>
          <cell r="B727" t="str">
            <v>LEISHMANIASIS, NO ESPECIFICADA</v>
          </cell>
          <cell r="C727" t="str">
            <v>022</v>
          </cell>
        </row>
        <row r="728">
          <cell r="A728" t="str">
            <v>B56</v>
          </cell>
          <cell r="B728" t="str">
            <v>TRIPANOSOMIASIS AFRICANA</v>
          </cell>
          <cell r="C728" t="str">
            <v>023</v>
          </cell>
        </row>
        <row r="729">
          <cell r="A729" t="str">
            <v>B560</v>
          </cell>
          <cell r="B729" t="str">
            <v>TRIPANOSOMIASIS GAMBIENSE</v>
          </cell>
          <cell r="C729" t="str">
            <v>023</v>
          </cell>
        </row>
        <row r="730">
          <cell r="A730" t="str">
            <v>B561</v>
          </cell>
          <cell r="B730" t="str">
            <v>TRIPANOSOMIASIS RHODESIENSE</v>
          </cell>
          <cell r="C730" t="str">
            <v>023</v>
          </cell>
        </row>
        <row r="731">
          <cell r="A731" t="str">
            <v>B569</v>
          </cell>
          <cell r="B731" t="str">
            <v>TRIPANOSOMIASIS AFRICANA, SIN OTRA ESPECIFICACION</v>
          </cell>
          <cell r="C731" t="str">
            <v>023</v>
          </cell>
        </row>
        <row r="732">
          <cell r="A732" t="str">
            <v>B57</v>
          </cell>
          <cell r="B732" t="str">
            <v>ENFERMEDAD DE CHAGAS</v>
          </cell>
          <cell r="C732" t="str">
            <v>023</v>
          </cell>
        </row>
        <row r="733">
          <cell r="A733" t="str">
            <v>B570</v>
          </cell>
          <cell r="B733" t="str">
            <v>ENFERMEDAD DE CHAGAS AGUDA QUE AFECTA AL CORAZON</v>
          </cell>
          <cell r="C733" t="str">
            <v>023</v>
          </cell>
        </row>
        <row r="734">
          <cell r="A734" t="str">
            <v>B571</v>
          </cell>
          <cell r="B734" t="str">
            <v>ENFERMEDAD DE CHAGAS AGUDA QUE NO AFECTA  AL CORAZON</v>
          </cell>
          <cell r="C734" t="str">
            <v>023</v>
          </cell>
        </row>
        <row r="735">
          <cell r="A735" t="str">
            <v>B572</v>
          </cell>
          <cell r="B735" t="str">
            <v>ENFERMEDAD DE CHAGAS (CRONICA) QUE AFECTA AL CORAZON</v>
          </cell>
          <cell r="C735" t="str">
            <v>023</v>
          </cell>
        </row>
        <row r="736">
          <cell r="A736" t="str">
            <v>B573</v>
          </cell>
          <cell r="B736" t="str">
            <v>ENFERMEDAD DE CHAGAS (CRONICA)QUE AFECTA AL SISTEMA DIGESTIVO</v>
          </cell>
          <cell r="C736" t="str">
            <v>023</v>
          </cell>
        </row>
        <row r="737">
          <cell r="A737" t="str">
            <v>B574</v>
          </cell>
          <cell r="B737" t="str">
            <v>ENFERMEDAD DE CHAGAS (CRONICA) QUE AFECTA AL SISTEMA NERVIOSO</v>
          </cell>
          <cell r="C737" t="str">
            <v>023</v>
          </cell>
        </row>
        <row r="738">
          <cell r="A738" t="str">
            <v>B575</v>
          </cell>
          <cell r="B738" t="str">
            <v>ENFERMEDAD DE CHAGAS (CRONICA) QUE AFECTA OTROS ORGANOS</v>
          </cell>
          <cell r="C738" t="str">
            <v>023</v>
          </cell>
        </row>
        <row r="739">
          <cell r="A739" t="str">
            <v>B58</v>
          </cell>
          <cell r="B739" t="str">
            <v>TOXOPLASMOSIS</v>
          </cell>
          <cell r="C739" t="str">
            <v>025</v>
          </cell>
        </row>
        <row r="740">
          <cell r="A740" t="str">
            <v>B580</v>
          </cell>
          <cell r="B740" t="str">
            <v>OCULOPATIA DEBIDA A TOXOPLASMA</v>
          </cell>
          <cell r="C740" t="str">
            <v>025</v>
          </cell>
        </row>
        <row r="741">
          <cell r="A741" t="str">
            <v>B581</v>
          </cell>
          <cell r="B741" t="str">
            <v>HEPATITIS DEBIDA A TOXOPLASMA</v>
          </cell>
          <cell r="C741" t="str">
            <v>025</v>
          </cell>
        </row>
        <row r="742">
          <cell r="A742" t="str">
            <v>B582</v>
          </cell>
          <cell r="B742" t="str">
            <v>MENINGOENCEFALITIS DEBIDA A TOXOPLASMA</v>
          </cell>
          <cell r="C742" t="str">
            <v>025</v>
          </cell>
        </row>
        <row r="743">
          <cell r="A743" t="str">
            <v>B583</v>
          </cell>
          <cell r="B743" t="str">
            <v>TOXOPLASMOSIS PULMONAR</v>
          </cell>
          <cell r="C743" t="str">
            <v>025</v>
          </cell>
        </row>
        <row r="744">
          <cell r="A744" t="str">
            <v>B588</v>
          </cell>
          <cell r="B744" t="str">
            <v>TOXOPLASMOSIS CON OTRO ORGANO AFECTADO</v>
          </cell>
          <cell r="C744" t="str">
            <v>025</v>
          </cell>
        </row>
        <row r="745">
          <cell r="A745" t="str">
            <v>B589</v>
          </cell>
          <cell r="B745" t="str">
            <v>TOXOPLASMOSIS NO ESPECIFICADA</v>
          </cell>
          <cell r="C745" t="str">
            <v>025</v>
          </cell>
        </row>
        <row r="746">
          <cell r="A746" t="str">
            <v>B59</v>
          </cell>
          <cell r="B746" t="str">
            <v>NEUMOCISTOSIS</v>
          </cell>
          <cell r="C746" t="str">
            <v>025</v>
          </cell>
        </row>
        <row r="747">
          <cell r="A747" t="str">
            <v>B60</v>
          </cell>
          <cell r="B747" t="str">
            <v>OTRAS ENF.DEBIDAS A PORTOZOARIOS,NO CLASIFICADAS EN OTRA PARTE</v>
          </cell>
          <cell r="C747" t="str">
            <v>025</v>
          </cell>
        </row>
        <row r="748">
          <cell r="A748" t="str">
            <v>B600</v>
          </cell>
          <cell r="B748" t="str">
            <v>BABESIOSIS</v>
          </cell>
          <cell r="C748" t="str">
            <v>025</v>
          </cell>
        </row>
        <row r="749">
          <cell r="A749" t="str">
            <v>B601</v>
          </cell>
          <cell r="B749" t="str">
            <v>ACANTAMEBIASIS</v>
          </cell>
          <cell r="C749" t="str">
            <v>025</v>
          </cell>
        </row>
        <row r="750">
          <cell r="A750" t="str">
            <v>B602</v>
          </cell>
          <cell r="B750" t="str">
            <v>NAEGLERIASIS</v>
          </cell>
          <cell r="C750" t="str">
            <v>025</v>
          </cell>
        </row>
        <row r="751">
          <cell r="A751" t="str">
            <v>B608</v>
          </cell>
          <cell r="B751" t="str">
            <v>OTRAS ENFERMEDADES ESPECIFICADAS DEBIDAS A PROTOZOARIOS</v>
          </cell>
          <cell r="C751" t="str">
            <v>025</v>
          </cell>
        </row>
        <row r="752">
          <cell r="A752" t="str">
            <v>B64</v>
          </cell>
          <cell r="B752" t="str">
            <v>ENFERMEDADES DEBIDAS A PROTOZOARIOS NO ESPECIFICADAS</v>
          </cell>
          <cell r="C752" t="str">
            <v>025</v>
          </cell>
        </row>
        <row r="753">
          <cell r="A753" t="str">
            <v>B65</v>
          </cell>
          <cell r="B753" t="str">
            <v>ESQUITOSOMIASIS  (BILHARZIASIS)</v>
          </cell>
          <cell r="C753" t="str">
            <v>024</v>
          </cell>
        </row>
        <row r="754">
          <cell r="A754" t="str">
            <v>B650</v>
          </cell>
          <cell r="B754" t="str">
            <v>ESQUISTOSOMIASIS DEBIDA A SCHISTOSOMA HAEMATOBIUM</v>
          </cell>
          <cell r="C754" t="str">
            <v>024</v>
          </cell>
        </row>
        <row r="755">
          <cell r="A755" t="str">
            <v>B651</v>
          </cell>
          <cell r="B755" t="str">
            <v>ESQUISTOSOMIASIS DEBIDA A SCHISTOSOMA MANSONI</v>
          </cell>
          <cell r="C755" t="str">
            <v>024</v>
          </cell>
        </row>
        <row r="756">
          <cell r="A756" t="str">
            <v>B652</v>
          </cell>
          <cell r="B756" t="str">
            <v>SEQUITOSOMIASIS DEBIDA A SCHISTOSOMA JAPONICUM</v>
          </cell>
          <cell r="C756" t="str">
            <v>024</v>
          </cell>
        </row>
        <row r="757">
          <cell r="A757" t="str">
            <v>B653</v>
          </cell>
          <cell r="B757" t="str">
            <v>DERMTITIS POR CERCARIAS</v>
          </cell>
          <cell r="C757" t="str">
            <v>024</v>
          </cell>
        </row>
        <row r="758">
          <cell r="A758" t="str">
            <v>B658</v>
          </cell>
          <cell r="B758" t="str">
            <v>OTRAS ESQUISTOSOMIASIS</v>
          </cell>
          <cell r="C758" t="str">
            <v>024</v>
          </cell>
        </row>
        <row r="759">
          <cell r="A759" t="str">
            <v>B659</v>
          </cell>
          <cell r="B759" t="str">
            <v>ESQUISTOSOMIASIS,NO ESPECIFICADAS</v>
          </cell>
          <cell r="C759" t="str">
            <v>024</v>
          </cell>
        </row>
        <row r="760">
          <cell r="A760" t="str">
            <v>B66</v>
          </cell>
          <cell r="B760" t="str">
            <v>OTRAS INFECCIONES DEBIDA A TREMATODOS</v>
          </cell>
          <cell r="C760" t="str">
            <v>025</v>
          </cell>
        </row>
        <row r="761">
          <cell r="A761" t="str">
            <v>B660</v>
          </cell>
          <cell r="B761" t="str">
            <v>OPISTORQUIASIS</v>
          </cell>
          <cell r="C761" t="str">
            <v>024</v>
          </cell>
        </row>
        <row r="762">
          <cell r="A762" t="str">
            <v>B661</v>
          </cell>
          <cell r="B762" t="str">
            <v>CLONORQUIASIS</v>
          </cell>
          <cell r="C762" t="str">
            <v>025</v>
          </cell>
        </row>
        <row r="763">
          <cell r="A763" t="str">
            <v>B662</v>
          </cell>
          <cell r="B763" t="str">
            <v>DICROCOELIASIS</v>
          </cell>
          <cell r="C763" t="str">
            <v>025</v>
          </cell>
        </row>
        <row r="764">
          <cell r="A764" t="str">
            <v>B663</v>
          </cell>
          <cell r="B764" t="str">
            <v>FASCIOLASIS</v>
          </cell>
          <cell r="C764" t="str">
            <v>025</v>
          </cell>
        </row>
        <row r="765">
          <cell r="A765" t="str">
            <v>B664</v>
          </cell>
          <cell r="B765" t="str">
            <v>PARAGONIMIASIS</v>
          </cell>
          <cell r="C765" t="str">
            <v>025</v>
          </cell>
        </row>
        <row r="766">
          <cell r="A766" t="str">
            <v>B665</v>
          </cell>
          <cell r="B766" t="str">
            <v>FASCIOLOPSIASIS</v>
          </cell>
          <cell r="C766" t="str">
            <v>025</v>
          </cell>
        </row>
        <row r="767">
          <cell r="A767" t="str">
            <v>B668</v>
          </cell>
          <cell r="B767" t="str">
            <v>OTRAS IFECCIONES ESPECIFICADAS DEBIDAS A TREMATODOS</v>
          </cell>
          <cell r="C767" t="str">
            <v>025</v>
          </cell>
        </row>
        <row r="768">
          <cell r="A768" t="str">
            <v>B669</v>
          </cell>
          <cell r="B768" t="str">
            <v>INFECCION DEBIDA A TREMATODOS,NO ESPECIFICADA</v>
          </cell>
          <cell r="C768" t="str">
            <v>025</v>
          </cell>
        </row>
        <row r="769">
          <cell r="A769" t="str">
            <v>B67</v>
          </cell>
          <cell r="B769" t="str">
            <v>EQUINOCOCOSIS</v>
          </cell>
          <cell r="C769" t="str">
            <v>025</v>
          </cell>
        </row>
        <row r="770">
          <cell r="A770" t="str">
            <v>B670</v>
          </cell>
          <cell r="B770" t="str">
            <v>INFECCION DEL HIGADO DEBIDA A ECHINOCOCCUS GRANULOSUS</v>
          </cell>
          <cell r="C770" t="str">
            <v>025</v>
          </cell>
        </row>
        <row r="771">
          <cell r="A771" t="str">
            <v>B671</v>
          </cell>
          <cell r="B771" t="str">
            <v>INFECCION DEL PULMON DEBIDA A ECHINOCOCCUS GRANULOSUS</v>
          </cell>
          <cell r="C771" t="str">
            <v>025</v>
          </cell>
        </row>
        <row r="772">
          <cell r="A772" t="str">
            <v>B672</v>
          </cell>
          <cell r="B772" t="str">
            <v>INFECCION DE HUESO DEBIDA A ECHINOCOCCUS GRANULOSUS</v>
          </cell>
          <cell r="C772" t="str">
            <v>025</v>
          </cell>
        </row>
        <row r="773">
          <cell r="A773" t="str">
            <v>B673</v>
          </cell>
          <cell r="B773" t="str">
            <v>INF. DE OTRO ORGANO Y DE SITIOS MULT. DEBIDA A ECHINOCOCCUS GRAN.</v>
          </cell>
          <cell r="C773" t="str">
            <v>025</v>
          </cell>
        </row>
        <row r="774">
          <cell r="A774" t="str">
            <v>B674</v>
          </cell>
          <cell r="B774" t="str">
            <v>INF.DEBIDA A ECHINOCOCCUS GRAN.SIN OTRA ESPECIFICACION</v>
          </cell>
          <cell r="C774" t="str">
            <v>025</v>
          </cell>
        </row>
        <row r="775">
          <cell r="A775" t="str">
            <v>B675</v>
          </cell>
          <cell r="B775" t="str">
            <v>INFECCION DEL HIGADO DEBIDA A ECHINOCOCCUS MULTILOCULARIS</v>
          </cell>
          <cell r="C775" t="str">
            <v>025</v>
          </cell>
        </row>
        <row r="776">
          <cell r="A776" t="str">
            <v>B676</v>
          </cell>
          <cell r="B776" t="str">
            <v>INF. DE OTRO ORGANO Y DE SITIOS MULT.DEBIDA A ACHINOCOCCUS MULTILOCULA</v>
          </cell>
          <cell r="C776" t="str">
            <v>025</v>
          </cell>
        </row>
        <row r="777">
          <cell r="A777" t="str">
            <v>B677</v>
          </cell>
          <cell r="B777" t="str">
            <v>INF.DEBIDA A ECHINOCOCCUS MULTILOCUL.SIN OTRA ESPECIFICACION</v>
          </cell>
          <cell r="C777" t="str">
            <v>025</v>
          </cell>
        </row>
        <row r="778">
          <cell r="A778" t="str">
            <v>B678</v>
          </cell>
          <cell r="B778" t="str">
            <v>EQUINOCOCOSIS DEL HIGADO, NO ESPECIFICADA</v>
          </cell>
          <cell r="C778" t="str">
            <v>025</v>
          </cell>
        </row>
        <row r="779">
          <cell r="A779" t="str">
            <v>B679</v>
          </cell>
          <cell r="B779" t="str">
            <v>EQUINOCOCOSIS,OTRA Y LA NO ESPECIFICADA</v>
          </cell>
          <cell r="C779" t="str">
            <v>025</v>
          </cell>
        </row>
        <row r="780">
          <cell r="A780" t="str">
            <v>B68</v>
          </cell>
          <cell r="B780" t="str">
            <v>TENIASIS</v>
          </cell>
          <cell r="C780" t="str">
            <v>025</v>
          </cell>
        </row>
        <row r="781">
          <cell r="A781" t="str">
            <v>B680</v>
          </cell>
          <cell r="B781" t="str">
            <v>TENIASIS DEBIDA A TAENIA SOLIUM</v>
          </cell>
          <cell r="C781" t="str">
            <v>025</v>
          </cell>
        </row>
        <row r="782">
          <cell r="A782" t="str">
            <v>B681</v>
          </cell>
          <cell r="B782" t="str">
            <v>INFECCION DE DEBIDA A TAENIA SAGINATA</v>
          </cell>
          <cell r="C782" t="str">
            <v>025</v>
          </cell>
        </row>
        <row r="783">
          <cell r="A783" t="str">
            <v>B689</v>
          </cell>
          <cell r="B783" t="str">
            <v>TENIASIS,NO ESPECIFICADA</v>
          </cell>
          <cell r="C783" t="str">
            <v>025</v>
          </cell>
        </row>
        <row r="784">
          <cell r="A784" t="str">
            <v>B69</v>
          </cell>
          <cell r="B784" t="str">
            <v>CISTICERCOSIS</v>
          </cell>
          <cell r="C784" t="str">
            <v>025</v>
          </cell>
        </row>
        <row r="785">
          <cell r="A785" t="str">
            <v>B690</v>
          </cell>
          <cell r="B785" t="str">
            <v>CISTICERCOSIS DEL SISTEMA NERVIOSO CENTRAL</v>
          </cell>
          <cell r="C785" t="str">
            <v>025</v>
          </cell>
        </row>
        <row r="786">
          <cell r="A786" t="str">
            <v>B691</v>
          </cell>
          <cell r="B786" t="str">
            <v>CISTICERCOSIS DEL OJO</v>
          </cell>
          <cell r="C786" t="str">
            <v>025</v>
          </cell>
        </row>
        <row r="787">
          <cell r="A787" t="str">
            <v>B698</v>
          </cell>
          <cell r="B787" t="str">
            <v>CISTICERCOSIS DE OTROS SITIOS</v>
          </cell>
          <cell r="C787" t="str">
            <v>025</v>
          </cell>
        </row>
        <row r="788">
          <cell r="A788" t="str">
            <v>B699</v>
          </cell>
          <cell r="B788" t="str">
            <v>CISTICERCOSIS,NO ESPECIFICADA</v>
          </cell>
          <cell r="C788" t="str">
            <v>025</v>
          </cell>
        </row>
        <row r="789">
          <cell r="A789" t="str">
            <v>B70</v>
          </cell>
          <cell r="B789" t="str">
            <v>DIFILOBOTRIASIS Y ESPARGANOSIS</v>
          </cell>
          <cell r="C789" t="str">
            <v>025</v>
          </cell>
        </row>
        <row r="790">
          <cell r="A790" t="str">
            <v>B700</v>
          </cell>
          <cell r="B790" t="str">
            <v>DIFILOBOTRIASIS INTESTINAL</v>
          </cell>
          <cell r="C790" t="str">
            <v>025</v>
          </cell>
        </row>
        <row r="791">
          <cell r="A791" t="str">
            <v>B701</v>
          </cell>
          <cell r="B791" t="str">
            <v>ESPARGANOSIS</v>
          </cell>
          <cell r="C791" t="str">
            <v>025</v>
          </cell>
        </row>
        <row r="792">
          <cell r="A792" t="str">
            <v>B71</v>
          </cell>
          <cell r="B792" t="str">
            <v>OTRAS INFECCIONES DEBIDAS A CESTODOS</v>
          </cell>
          <cell r="C792" t="str">
            <v>025</v>
          </cell>
        </row>
        <row r="793">
          <cell r="A793" t="str">
            <v>B710</v>
          </cell>
          <cell r="B793" t="str">
            <v>HIMENOLEPIASIS</v>
          </cell>
          <cell r="C793" t="str">
            <v>025</v>
          </cell>
        </row>
        <row r="794">
          <cell r="A794" t="str">
            <v>B711</v>
          </cell>
          <cell r="B794" t="str">
            <v>DIPILIDIASIS</v>
          </cell>
          <cell r="C794" t="str">
            <v>025</v>
          </cell>
        </row>
        <row r="795">
          <cell r="A795" t="str">
            <v>B718</v>
          </cell>
          <cell r="B795" t="str">
            <v>OTRAS INFECCIONES DEBIDA A CESTODOS ESPECIFICADAS</v>
          </cell>
          <cell r="C795" t="str">
            <v>025</v>
          </cell>
        </row>
        <row r="796">
          <cell r="A796" t="str">
            <v>B719</v>
          </cell>
          <cell r="B796" t="str">
            <v>INFECCION DEBIDA A CESTODOS, NO ESPECIFICADA</v>
          </cell>
          <cell r="C796" t="str">
            <v>025</v>
          </cell>
        </row>
        <row r="797">
          <cell r="A797" t="str">
            <v>B72</v>
          </cell>
          <cell r="B797" t="str">
            <v>DRACONTIASIS</v>
          </cell>
          <cell r="C797" t="str">
            <v>025</v>
          </cell>
        </row>
        <row r="798">
          <cell r="A798" t="str">
            <v>B73</v>
          </cell>
          <cell r="B798" t="str">
            <v>ONCOCERCOSIS</v>
          </cell>
          <cell r="C798" t="str">
            <v>025</v>
          </cell>
        </row>
        <row r="799">
          <cell r="A799" t="str">
            <v>B74</v>
          </cell>
          <cell r="B799" t="str">
            <v>FILARIASIS</v>
          </cell>
          <cell r="C799" t="str">
            <v>025</v>
          </cell>
        </row>
        <row r="800">
          <cell r="A800" t="str">
            <v>B740</v>
          </cell>
          <cell r="B800" t="str">
            <v>FILARIASIS DEBIDA A WUCHERERIA BANCROFTI</v>
          </cell>
          <cell r="C800" t="str">
            <v>025</v>
          </cell>
        </row>
        <row r="801">
          <cell r="A801" t="str">
            <v>B741</v>
          </cell>
          <cell r="B801" t="str">
            <v>FILARIASIS DEBIDA A BRUGIA MALAYI</v>
          </cell>
          <cell r="C801" t="str">
            <v>025</v>
          </cell>
        </row>
        <row r="802">
          <cell r="A802" t="str">
            <v>B742</v>
          </cell>
          <cell r="B802" t="str">
            <v>FILARIASIS DEBIDA A BRUGIA TIMORI</v>
          </cell>
          <cell r="C802" t="str">
            <v>025</v>
          </cell>
        </row>
        <row r="803">
          <cell r="A803" t="str">
            <v>B743</v>
          </cell>
          <cell r="B803" t="str">
            <v>LOAIASIS</v>
          </cell>
          <cell r="C803" t="str">
            <v>025</v>
          </cell>
        </row>
        <row r="804">
          <cell r="A804" t="str">
            <v>B744</v>
          </cell>
          <cell r="B804" t="str">
            <v>MANSONELIASIS</v>
          </cell>
          <cell r="C804" t="str">
            <v>025</v>
          </cell>
        </row>
        <row r="805">
          <cell r="A805" t="str">
            <v>B748</v>
          </cell>
          <cell r="B805" t="str">
            <v>OTRAS FILARIASIS</v>
          </cell>
          <cell r="C805" t="str">
            <v>025</v>
          </cell>
        </row>
        <row r="806">
          <cell r="A806" t="str">
            <v>B749</v>
          </cell>
          <cell r="B806" t="str">
            <v>FILARIASIS, NO ESPECIFICADA</v>
          </cell>
          <cell r="C806" t="str">
            <v>025</v>
          </cell>
        </row>
        <row r="807">
          <cell r="A807" t="str">
            <v>B75</v>
          </cell>
          <cell r="B807" t="str">
            <v>TRIQUINOSIS</v>
          </cell>
          <cell r="C807" t="str">
            <v>025</v>
          </cell>
        </row>
        <row r="808">
          <cell r="A808" t="str">
            <v>B76</v>
          </cell>
          <cell r="B808" t="str">
            <v>ANQUILOSTOMIASIS Y NECATORIASIS</v>
          </cell>
          <cell r="C808" t="str">
            <v>025</v>
          </cell>
        </row>
        <row r="809">
          <cell r="A809" t="str">
            <v>B760</v>
          </cell>
          <cell r="B809" t="str">
            <v>ANQUILOSTOMIASIS</v>
          </cell>
          <cell r="C809" t="str">
            <v>025</v>
          </cell>
        </row>
        <row r="810">
          <cell r="A810" t="str">
            <v>B761</v>
          </cell>
          <cell r="B810" t="str">
            <v>NECATORIASIS</v>
          </cell>
          <cell r="C810" t="str">
            <v>025</v>
          </cell>
        </row>
        <row r="811">
          <cell r="A811" t="str">
            <v>B768</v>
          </cell>
          <cell r="B811" t="str">
            <v>OTRAS ENFERMEDADES DEBIDA A ANQUILOSTOMAS</v>
          </cell>
          <cell r="C811" t="str">
            <v>025</v>
          </cell>
        </row>
        <row r="812">
          <cell r="A812" t="str">
            <v>B769</v>
          </cell>
          <cell r="B812" t="str">
            <v>ENFERMEDAD DEBIDA A ANQUILOSTOMAS, NO ESPECIFICADAS</v>
          </cell>
          <cell r="C812" t="str">
            <v>025</v>
          </cell>
        </row>
        <row r="813">
          <cell r="A813" t="str">
            <v>B77</v>
          </cell>
          <cell r="B813" t="str">
            <v>ASCARIASIS</v>
          </cell>
          <cell r="C813" t="str">
            <v>025</v>
          </cell>
        </row>
        <row r="814">
          <cell r="A814" t="str">
            <v>B770</v>
          </cell>
          <cell r="B814" t="str">
            <v>ASCARIASIS CON COMPLICACIONES INTESTINALES</v>
          </cell>
          <cell r="C814" t="str">
            <v>025</v>
          </cell>
        </row>
        <row r="815">
          <cell r="A815" t="str">
            <v>B778</v>
          </cell>
          <cell r="B815" t="str">
            <v>ASCARIASIS CON OTRAS COMPLICACIONES</v>
          </cell>
          <cell r="C815" t="str">
            <v>025</v>
          </cell>
        </row>
        <row r="816">
          <cell r="A816" t="str">
            <v>B779</v>
          </cell>
          <cell r="B816" t="str">
            <v>SACARIASIS, NO ESPECIFICADAS</v>
          </cell>
          <cell r="C816" t="str">
            <v>025</v>
          </cell>
        </row>
        <row r="817">
          <cell r="A817" t="str">
            <v>B78</v>
          </cell>
          <cell r="B817" t="str">
            <v>ESTRONGILOIDIASIS</v>
          </cell>
          <cell r="C817" t="str">
            <v>025</v>
          </cell>
        </row>
        <row r="818">
          <cell r="A818" t="str">
            <v>B780</v>
          </cell>
          <cell r="B818" t="str">
            <v>ESTRONGILOIDIASIS INTESTINAL</v>
          </cell>
          <cell r="C818" t="str">
            <v>025</v>
          </cell>
        </row>
        <row r="819">
          <cell r="A819" t="str">
            <v>B781</v>
          </cell>
          <cell r="B819" t="str">
            <v>ESTRONGILOIDIASIS CUTANEA</v>
          </cell>
          <cell r="C819" t="str">
            <v>025</v>
          </cell>
        </row>
        <row r="820">
          <cell r="A820" t="str">
            <v>B787</v>
          </cell>
          <cell r="B820" t="str">
            <v>ESTRONGILOIDIASIS DISEMINADA</v>
          </cell>
          <cell r="C820" t="str">
            <v>025</v>
          </cell>
        </row>
        <row r="821">
          <cell r="A821" t="str">
            <v>B789</v>
          </cell>
          <cell r="B821" t="str">
            <v>ESTRONGILOIDIASIS, NO ESPECIFICADA</v>
          </cell>
          <cell r="C821" t="str">
            <v>025</v>
          </cell>
        </row>
        <row r="822">
          <cell r="A822" t="str">
            <v>B79</v>
          </cell>
          <cell r="B822" t="str">
            <v>TRICURIASIS</v>
          </cell>
          <cell r="C822" t="str">
            <v>025</v>
          </cell>
        </row>
        <row r="823">
          <cell r="A823" t="str">
            <v>B80</v>
          </cell>
          <cell r="B823" t="str">
            <v>ENTEROBIASIS</v>
          </cell>
          <cell r="C823" t="str">
            <v>025</v>
          </cell>
        </row>
        <row r="824">
          <cell r="A824" t="str">
            <v>B81</v>
          </cell>
          <cell r="B824" t="str">
            <v>OTRAS HELMINTIASIS INTESTINALES,NO CLACIFICADAS OTRA PARTE</v>
          </cell>
          <cell r="C824" t="str">
            <v>025</v>
          </cell>
        </row>
        <row r="825">
          <cell r="A825" t="str">
            <v>B810</v>
          </cell>
          <cell r="B825" t="str">
            <v>ANISAQUIASIS</v>
          </cell>
          <cell r="C825" t="str">
            <v>025</v>
          </cell>
        </row>
        <row r="826">
          <cell r="A826" t="str">
            <v>B811</v>
          </cell>
          <cell r="B826" t="str">
            <v>CAPILARIASIS INTESTINAL</v>
          </cell>
          <cell r="C826" t="str">
            <v>025</v>
          </cell>
        </row>
        <row r="827">
          <cell r="A827" t="str">
            <v>B812</v>
          </cell>
          <cell r="B827" t="str">
            <v>TRICOESTRONGILIASIS</v>
          </cell>
          <cell r="C827" t="str">
            <v>025</v>
          </cell>
        </row>
        <row r="828">
          <cell r="A828" t="str">
            <v>B813</v>
          </cell>
          <cell r="B828" t="str">
            <v>ANGIOESTRONGILIASIS INTESTINAL</v>
          </cell>
          <cell r="C828" t="str">
            <v>025</v>
          </cell>
        </row>
        <row r="829">
          <cell r="A829" t="str">
            <v>B814</v>
          </cell>
          <cell r="B829" t="str">
            <v>HELMINTIASIS INTESTINAL MIXTA</v>
          </cell>
          <cell r="C829" t="str">
            <v>025</v>
          </cell>
        </row>
        <row r="830">
          <cell r="A830" t="str">
            <v>B818</v>
          </cell>
          <cell r="B830" t="str">
            <v>OTRAS HELMINTIASIS INTESTINALES ESPECIFICADAS</v>
          </cell>
          <cell r="C830" t="str">
            <v>025</v>
          </cell>
        </row>
        <row r="831">
          <cell r="A831" t="str">
            <v>B82</v>
          </cell>
          <cell r="B831" t="str">
            <v>PARASITOSIS INTESTINALES, SIN OTRA ESPECIFICACION</v>
          </cell>
          <cell r="C831" t="str">
            <v>025</v>
          </cell>
        </row>
        <row r="832">
          <cell r="A832" t="str">
            <v>B820</v>
          </cell>
          <cell r="B832" t="str">
            <v>HELMINTIASIS INTESTINAL, SIN OTRA ESPECIFICACION</v>
          </cell>
          <cell r="C832" t="str">
            <v>025</v>
          </cell>
        </row>
        <row r="833">
          <cell r="A833" t="str">
            <v>B829</v>
          </cell>
          <cell r="B833" t="str">
            <v>PARASITOSIS INTESTINAL, SIN OTRA ESPECIFICACION</v>
          </cell>
          <cell r="C833" t="str">
            <v>025</v>
          </cell>
        </row>
        <row r="834">
          <cell r="A834" t="str">
            <v>B83</v>
          </cell>
          <cell r="B834" t="str">
            <v>OTRAS HELMINTIASIS</v>
          </cell>
          <cell r="C834" t="str">
            <v>025</v>
          </cell>
        </row>
        <row r="835">
          <cell r="A835" t="str">
            <v>B830</v>
          </cell>
          <cell r="B835" t="str">
            <v>LARVA MUGRANS VISCERAL</v>
          </cell>
          <cell r="C835" t="str">
            <v>025</v>
          </cell>
        </row>
        <row r="836">
          <cell r="A836" t="str">
            <v>B831</v>
          </cell>
          <cell r="B836" t="str">
            <v>GNATOSTOMIASIS</v>
          </cell>
          <cell r="C836" t="str">
            <v>025</v>
          </cell>
        </row>
        <row r="837">
          <cell r="A837" t="str">
            <v>B832</v>
          </cell>
          <cell r="B837" t="str">
            <v>ANGIOESTRONGILIASIS DEBIDA A PARASTRONGYLUS CANTONENSIS</v>
          </cell>
          <cell r="C837" t="str">
            <v>025</v>
          </cell>
        </row>
        <row r="838">
          <cell r="A838" t="str">
            <v>B833</v>
          </cell>
          <cell r="B838" t="str">
            <v>SINGAMIASIS</v>
          </cell>
          <cell r="C838" t="str">
            <v>025</v>
          </cell>
        </row>
        <row r="839">
          <cell r="A839" t="str">
            <v>B834</v>
          </cell>
          <cell r="B839" t="str">
            <v>HIRUDINIASIS INTERNA</v>
          </cell>
          <cell r="C839" t="str">
            <v>025</v>
          </cell>
        </row>
        <row r="840">
          <cell r="A840" t="str">
            <v>B838</v>
          </cell>
          <cell r="B840" t="str">
            <v>OTRAS HELMINTIASIS ESPECIFICADAS</v>
          </cell>
          <cell r="C840" t="str">
            <v>025</v>
          </cell>
        </row>
        <row r="841">
          <cell r="A841" t="str">
            <v>B839</v>
          </cell>
          <cell r="B841" t="str">
            <v>HELMINTIASIS, NO ESPECIFICADAS</v>
          </cell>
          <cell r="C841" t="str">
            <v>025</v>
          </cell>
        </row>
        <row r="842">
          <cell r="A842" t="str">
            <v>B85</v>
          </cell>
          <cell r="B842" t="str">
            <v>PEDICULOSIS Y PHTHIRIASIS</v>
          </cell>
          <cell r="C842" t="str">
            <v>025</v>
          </cell>
        </row>
        <row r="843">
          <cell r="A843" t="str">
            <v>B850</v>
          </cell>
          <cell r="B843" t="str">
            <v>PEDICULOSIS DEBIDA A PEDICULUS HUMANUS CAPITIS</v>
          </cell>
          <cell r="C843" t="str">
            <v>025</v>
          </cell>
        </row>
        <row r="844">
          <cell r="A844" t="str">
            <v>B851</v>
          </cell>
          <cell r="B844" t="str">
            <v>PEDICULOSIS DEBIDA A PEDICULUS HUMANUS CORPORIS</v>
          </cell>
          <cell r="C844" t="str">
            <v>025</v>
          </cell>
        </row>
        <row r="845">
          <cell r="A845" t="str">
            <v>B852</v>
          </cell>
          <cell r="B845" t="str">
            <v>PEDICULOSIS, SIN OTRA ESPECIFICACION</v>
          </cell>
          <cell r="C845" t="str">
            <v>025</v>
          </cell>
        </row>
        <row r="846">
          <cell r="A846" t="str">
            <v>B853</v>
          </cell>
          <cell r="B846" t="str">
            <v>PHTHIRIASIS</v>
          </cell>
          <cell r="C846" t="str">
            <v>025</v>
          </cell>
        </row>
        <row r="847">
          <cell r="A847" t="str">
            <v>B854</v>
          </cell>
          <cell r="B847" t="str">
            <v>PEDICULOSIS Y PHTHIRIASIS MIXTAS</v>
          </cell>
          <cell r="C847" t="str">
            <v>025</v>
          </cell>
        </row>
        <row r="848">
          <cell r="A848" t="str">
            <v>B86</v>
          </cell>
          <cell r="B848" t="str">
            <v>ESCABIOSIS</v>
          </cell>
          <cell r="C848" t="str">
            <v>025</v>
          </cell>
        </row>
        <row r="849">
          <cell r="A849" t="str">
            <v>B87</v>
          </cell>
          <cell r="B849" t="str">
            <v>MIASIS</v>
          </cell>
          <cell r="C849" t="str">
            <v>025</v>
          </cell>
        </row>
        <row r="850">
          <cell r="A850" t="str">
            <v>B870</v>
          </cell>
          <cell r="B850" t="str">
            <v>MIASIS CUTANEA</v>
          </cell>
          <cell r="C850" t="str">
            <v>025</v>
          </cell>
        </row>
        <row r="851">
          <cell r="A851" t="str">
            <v>B871</v>
          </cell>
          <cell r="B851" t="str">
            <v>MIASIS EN HERIDAS</v>
          </cell>
          <cell r="C851" t="str">
            <v>025</v>
          </cell>
        </row>
        <row r="852">
          <cell r="A852" t="str">
            <v>B872</v>
          </cell>
          <cell r="B852" t="str">
            <v>MIASIS OCULAR</v>
          </cell>
          <cell r="C852" t="str">
            <v>025</v>
          </cell>
        </row>
        <row r="853">
          <cell r="A853" t="str">
            <v>B873</v>
          </cell>
          <cell r="B853" t="str">
            <v>MIASIS NASOFARINGEA</v>
          </cell>
          <cell r="C853" t="str">
            <v>025</v>
          </cell>
        </row>
        <row r="854">
          <cell r="A854" t="str">
            <v>B874</v>
          </cell>
          <cell r="B854" t="str">
            <v>MIASIS AURAL</v>
          </cell>
          <cell r="C854" t="str">
            <v>025</v>
          </cell>
        </row>
        <row r="855">
          <cell r="A855" t="str">
            <v>B878</v>
          </cell>
          <cell r="B855" t="str">
            <v>MIASIS DE OTROS SITIOS</v>
          </cell>
          <cell r="C855" t="str">
            <v>025</v>
          </cell>
        </row>
        <row r="856">
          <cell r="A856" t="str">
            <v>B879</v>
          </cell>
          <cell r="B856" t="str">
            <v>MIASIS, NO ESPECIFICADA</v>
          </cell>
          <cell r="C856" t="str">
            <v>025</v>
          </cell>
        </row>
        <row r="857">
          <cell r="A857" t="str">
            <v>B88</v>
          </cell>
          <cell r="B857" t="str">
            <v>OTRAS INFESTACIONES</v>
          </cell>
          <cell r="C857" t="str">
            <v>025</v>
          </cell>
        </row>
        <row r="858">
          <cell r="A858" t="str">
            <v>B880</v>
          </cell>
          <cell r="B858" t="str">
            <v>OTRAS ACARIASIS</v>
          </cell>
          <cell r="C858" t="str">
            <v>025</v>
          </cell>
        </row>
        <row r="859">
          <cell r="A859" t="str">
            <v>B881</v>
          </cell>
          <cell r="B859" t="str">
            <v>TUNGIASIS (INFECCION DEBIDA A PULGA DE ARENA)</v>
          </cell>
          <cell r="C859" t="str">
            <v>025</v>
          </cell>
        </row>
        <row r="860">
          <cell r="A860" t="str">
            <v>B882</v>
          </cell>
          <cell r="B860" t="str">
            <v>OTRAS INFESTACIONES DEBIDA A ARTROPODOS</v>
          </cell>
          <cell r="C860" t="str">
            <v>025</v>
          </cell>
        </row>
        <row r="861">
          <cell r="A861" t="str">
            <v>B883</v>
          </cell>
          <cell r="B861" t="str">
            <v>HIRUDINIASIS EXTERNA</v>
          </cell>
          <cell r="C861" t="str">
            <v>025</v>
          </cell>
        </row>
        <row r="862">
          <cell r="A862" t="str">
            <v>B888</v>
          </cell>
          <cell r="B862" t="str">
            <v>OTRAS INFESTACIONES ESPECIFICADAS</v>
          </cell>
          <cell r="C862" t="str">
            <v>025</v>
          </cell>
        </row>
        <row r="863">
          <cell r="A863" t="str">
            <v>B889</v>
          </cell>
          <cell r="B863" t="str">
            <v>INFESTACION, NO ESPECIFICADAS</v>
          </cell>
          <cell r="C863" t="str">
            <v>025</v>
          </cell>
        </row>
        <row r="864">
          <cell r="A864" t="str">
            <v>B89</v>
          </cell>
          <cell r="B864" t="str">
            <v>ENFERMEDAD PARASITARIA, NO ESPECIFICADA</v>
          </cell>
          <cell r="C864" t="str">
            <v>025</v>
          </cell>
        </row>
        <row r="865">
          <cell r="A865" t="str">
            <v>B90</v>
          </cell>
          <cell r="B865" t="str">
            <v>SECUELAS DE TUBERCULOSIS</v>
          </cell>
          <cell r="C865" t="str">
            <v>025</v>
          </cell>
        </row>
        <row r="866">
          <cell r="A866" t="str">
            <v>B900</v>
          </cell>
          <cell r="B866" t="str">
            <v>SECUELAS DE TUBERCULOSIS DEL SISTEMA NERVIOSO CENTRAL</v>
          </cell>
          <cell r="C866" t="str">
            <v>025</v>
          </cell>
        </row>
        <row r="867">
          <cell r="A867" t="str">
            <v>B901</v>
          </cell>
          <cell r="B867" t="str">
            <v>SECUELAS DE TUBERCULOSIS GENITOURINARIA</v>
          </cell>
          <cell r="C867" t="str">
            <v>025</v>
          </cell>
        </row>
        <row r="868">
          <cell r="A868" t="str">
            <v>B902</v>
          </cell>
          <cell r="B868" t="str">
            <v>SECUELAS DE TUBERCULOSIS DE HUESOS Y ARTICILACIONES</v>
          </cell>
          <cell r="C868" t="str">
            <v>025</v>
          </cell>
        </row>
        <row r="869">
          <cell r="A869" t="str">
            <v>B908</v>
          </cell>
          <cell r="B869" t="str">
            <v>SECUELAS DE TUBERCULOSIS DE OTROS ORGANOS ESPECIFICADOS</v>
          </cell>
          <cell r="C869" t="str">
            <v>025</v>
          </cell>
        </row>
        <row r="870">
          <cell r="A870" t="str">
            <v>B909</v>
          </cell>
          <cell r="B870" t="str">
            <v>SECUELAS DE TUBERC. RESPIRATORIA Y DE TUBERC. NO ESPECIFICADA</v>
          </cell>
          <cell r="C870" t="str">
            <v>025</v>
          </cell>
        </row>
        <row r="871">
          <cell r="A871" t="str">
            <v>B91</v>
          </cell>
          <cell r="B871" t="str">
            <v>SECUELAS DE POLIOMIELITIS</v>
          </cell>
          <cell r="C871" t="str">
            <v>025</v>
          </cell>
        </row>
        <row r="872">
          <cell r="A872" t="str">
            <v>B92</v>
          </cell>
          <cell r="B872" t="str">
            <v>SECUELAS DE LEPRA</v>
          </cell>
          <cell r="C872" t="str">
            <v>025</v>
          </cell>
        </row>
        <row r="873">
          <cell r="A873" t="str">
            <v>B94</v>
          </cell>
          <cell r="B873" t="str">
            <v>SECUELAS DE OTRAS ENF. INFECC. Y PARASITARIAS Y DE LAS NO ESPECIFICADA</v>
          </cell>
          <cell r="C873" t="str">
            <v>025</v>
          </cell>
        </row>
        <row r="874">
          <cell r="A874" t="str">
            <v>B940</v>
          </cell>
          <cell r="B874" t="str">
            <v>SECUELAS DE TRACOMA</v>
          </cell>
          <cell r="C874" t="str">
            <v>025</v>
          </cell>
        </row>
        <row r="875">
          <cell r="A875" t="str">
            <v>B941</v>
          </cell>
          <cell r="B875" t="str">
            <v>SECUELAS DE ENCEFALITIS VIRAL</v>
          </cell>
          <cell r="C875" t="str">
            <v>025</v>
          </cell>
        </row>
        <row r="876">
          <cell r="A876" t="str">
            <v>B942</v>
          </cell>
          <cell r="B876" t="str">
            <v>SECUELAS DE HEPATITIS VIRAL</v>
          </cell>
          <cell r="C876" t="str">
            <v>025</v>
          </cell>
        </row>
        <row r="877">
          <cell r="A877" t="str">
            <v>B948</v>
          </cell>
          <cell r="B877" t="str">
            <v>SECUELAS DE OTRAS ENF. INFECCIOSAS Y PARASITAEIAS ESPECIFICADAS</v>
          </cell>
          <cell r="C877" t="str">
            <v>025</v>
          </cell>
        </row>
        <row r="878">
          <cell r="A878" t="str">
            <v>B949</v>
          </cell>
          <cell r="B878" t="str">
            <v>SECUELAS DE ENF. INFECCIOSAS Y PARASITARIAS NO ESPECIFICADAS</v>
          </cell>
          <cell r="C878" t="str">
            <v>025</v>
          </cell>
        </row>
        <row r="879">
          <cell r="A879" t="str">
            <v>B95</v>
          </cell>
          <cell r="B879" t="str">
            <v>ESTREPTOCOCOS Y ESTAFILOCOCOS COMO CAUSA DE ENF.CLAS.EN OTROS CAP.</v>
          </cell>
          <cell r="C879" t="str">
            <v>025</v>
          </cell>
        </row>
        <row r="880">
          <cell r="A880" t="str">
            <v>B950</v>
          </cell>
          <cell r="B880" t="str">
            <v>ESTREPTOCOCO, GRUPO A, COMO CAUSA DE ENF.CLAS. EN OTROS CAPITULOS</v>
          </cell>
          <cell r="C880" t="str">
            <v>025</v>
          </cell>
        </row>
        <row r="881">
          <cell r="A881" t="str">
            <v>B951</v>
          </cell>
          <cell r="B881" t="str">
            <v>ESTREPTOCOCO, GRUPOB, COMO CAUSA DE ENF. CLASIFICADAS EN OTROS CAP.</v>
          </cell>
          <cell r="C881" t="str">
            <v>025</v>
          </cell>
        </row>
        <row r="882">
          <cell r="A882" t="str">
            <v>B952</v>
          </cell>
          <cell r="B882" t="str">
            <v>ESTREPTOCOCO,GRUPO D, COMO CAUSA DE ENF. CLASIFICADAS EN OTROS CAP.</v>
          </cell>
          <cell r="C882" t="str">
            <v>025</v>
          </cell>
        </row>
        <row r="883">
          <cell r="A883" t="str">
            <v>B953</v>
          </cell>
          <cell r="B883" t="str">
            <v>STREPTOCOCCUS PNEUMONIAE COMO CAUSA DE ENF. CLASIF. EN OTROS CAP.</v>
          </cell>
          <cell r="C883" t="str">
            <v>025</v>
          </cell>
        </row>
        <row r="884">
          <cell r="A884" t="str">
            <v>B954</v>
          </cell>
          <cell r="B884" t="str">
            <v>OTROS ESTREPTOCOCOS COMO CAUSA DE ENF.CLASIF. EN OTROS CAPITULOS</v>
          </cell>
          <cell r="C884" t="str">
            <v>025</v>
          </cell>
        </row>
        <row r="885">
          <cell r="A885" t="str">
            <v>B955</v>
          </cell>
          <cell r="B885" t="str">
            <v>ESTREPTOCOCO NO ESPECIFI.COMO CAUSA DE ENF. CLASIF. EN OTROS CAPITUL.</v>
          </cell>
          <cell r="C885" t="str">
            <v>025</v>
          </cell>
        </row>
        <row r="886">
          <cell r="A886" t="str">
            <v>B956</v>
          </cell>
          <cell r="B886" t="str">
            <v>STAPHYLOCOCCUS AUREUS COMO CAUSA DE ENF.CLASIF.EN OTROS CAPITULOS</v>
          </cell>
          <cell r="C886" t="str">
            <v>025</v>
          </cell>
        </row>
        <row r="887">
          <cell r="A887" t="str">
            <v>B957</v>
          </cell>
          <cell r="B887" t="str">
            <v>OTROS ESTAFILOCOCOS COMO CAUSA DE ENF.CLASIF. EN OTROS CAPITULOS</v>
          </cell>
          <cell r="C887" t="str">
            <v>025</v>
          </cell>
        </row>
        <row r="888">
          <cell r="A888" t="str">
            <v>B958</v>
          </cell>
          <cell r="B888" t="str">
            <v>ESTAFILOCOCO NO ESPECIF. COMO CAUSA DE ENF. CLASIF.EN OTROS CAPITULOS</v>
          </cell>
          <cell r="C888" t="str">
            <v>025</v>
          </cell>
        </row>
        <row r="889">
          <cell r="A889" t="str">
            <v>B96</v>
          </cell>
          <cell r="B889" t="str">
            <v>OTORS AGENTES BACTERIANOS COMO CAUSA DE ENF.CLASIF. EN OTROS CAP.</v>
          </cell>
          <cell r="C889" t="str">
            <v>025</v>
          </cell>
        </row>
        <row r="890">
          <cell r="A890" t="str">
            <v>B960</v>
          </cell>
          <cell r="B890" t="str">
            <v>MYCOPLASMA PNEUMONIAE COMO CAUSA DE ENF. CLASIF.EN OTROS CAPITULOS</v>
          </cell>
          <cell r="C890" t="str">
            <v>025</v>
          </cell>
        </row>
        <row r="891">
          <cell r="A891" t="str">
            <v>B961</v>
          </cell>
          <cell r="B891" t="str">
            <v>KLEBSIELLA PNEUMONIAE COMO CAUSA DE ENF.CLASF.EN OTROS CAPITULOS</v>
          </cell>
          <cell r="C891" t="str">
            <v>025</v>
          </cell>
        </row>
        <row r="892">
          <cell r="A892" t="str">
            <v>B962</v>
          </cell>
          <cell r="B892" t="str">
            <v>ESCHERICHIA COLI COMO CAUSA DE ENF.CLASIF. EN OTROS CAPITULOS</v>
          </cell>
          <cell r="C892" t="str">
            <v>025</v>
          </cell>
        </row>
        <row r="893">
          <cell r="A893" t="str">
            <v>B963</v>
          </cell>
          <cell r="B893" t="str">
            <v>HAEMOPHILUS INFLUENZAE COMO CAUSA DE ENF. CLASIF.EN OTROS CAPITULOS</v>
          </cell>
          <cell r="C893" t="str">
            <v>025</v>
          </cell>
        </row>
        <row r="894">
          <cell r="A894" t="str">
            <v>B964</v>
          </cell>
          <cell r="B894" t="str">
            <v>PROTEUS (MIRABILIS) (MORGANII) COMO CAUSA DE ENF.CLAS.EN OTROS CAP.</v>
          </cell>
          <cell r="C894" t="str">
            <v>025</v>
          </cell>
        </row>
        <row r="895">
          <cell r="A895" t="str">
            <v>B965</v>
          </cell>
          <cell r="B895" t="str">
            <v>PSEUDOMONAS (AERUGINOSA) (MALLEI) COMO CAUSA DE ENF. CLAS.EN OTROS C.</v>
          </cell>
          <cell r="C895" t="str">
            <v>025</v>
          </cell>
        </row>
        <row r="896">
          <cell r="A896" t="str">
            <v>B966</v>
          </cell>
          <cell r="B896" t="str">
            <v>BACILLUS FRAGILIS (B. FRAGILIS)COMO CAUSA DE ENF.CLASIF.EN OTROS CAPIT</v>
          </cell>
          <cell r="C896" t="str">
            <v>025</v>
          </cell>
        </row>
        <row r="897">
          <cell r="A897" t="str">
            <v>B967</v>
          </cell>
          <cell r="B897" t="str">
            <v>CLOSTRIDIUM PERFRINGES (C. PERFRINGENS)COMO CAUSA DE ENF.CLAS.EN OTRO</v>
          </cell>
          <cell r="C897" t="str">
            <v>025</v>
          </cell>
        </row>
        <row r="898">
          <cell r="A898" t="str">
            <v>B968</v>
          </cell>
          <cell r="B898" t="str">
            <v>OTROS AGENTES BACTERIANOS ESPEC. COMO CAUSA DE ENF. CLASF. EN OTROS</v>
          </cell>
          <cell r="C898" t="str">
            <v>025</v>
          </cell>
        </row>
        <row r="899">
          <cell r="A899" t="str">
            <v>B97</v>
          </cell>
          <cell r="B899" t="str">
            <v>AGENTES VIRALES COMO CAUSA DE ENF. CLASIF. EN OTROS CAPITULOS</v>
          </cell>
          <cell r="C899" t="str">
            <v>025</v>
          </cell>
        </row>
        <row r="900">
          <cell r="A900" t="str">
            <v>B970</v>
          </cell>
          <cell r="B900" t="str">
            <v>ADENOVIRUS COMO CAUSA DE ENF.CLASIFICADAS EN OTROS CAPITULOS</v>
          </cell>
          <cell r="C900" t="str">
            <v>025</v>
          </cell>
        </row>
        <row r="901">
          <cell r="A901" t="str">
            <v>B971</v>
          </cell>
          <cell r="B901" t="str">
            <v>ENTEROVIRUS COMO CAUSA DE ENF. CLASIFICADAS EN OTROS CAPITULOS</v>
          </cell>
          <cell r="C901" t="str">
            <v>025</v>
          </cell>
        </row>
        <row r="902">
          <cell r="A902" t="str">
            <v>B972</v>
          </cell>
          <cell r="B902" t="str">
            <v>CORONAVIRUS COMO CAUSA DE ENF. CLASIFICADAS EN OTROS CAPITULOS</v>
          </cell>
          <cell r="C902" t="str">
            <v>025</v>
          </cell>
        </row>
        <row r="903">
          <cell r="A903" t="str">
            <v>B973</v>
          </cell>
          <cell r="B903" t="str">
            <v>RETROVIRUS COMO CAUSA DE ENF.CLASIFICADAS EN OTROS CAPITULOS</v>
          </cell>
          <cell r="C903" t="str">
            <v>025</v>
          </cell>
        </row>
        <row r="904">
          <cell r="A904" t="str">
            <v>B974</v>
          </cell>
          <cell r="B904" t="str">
            <v>VIRUS SINCICIAL RESPIRATORIO COMO CAUSA DE ENF.CLAS.EN OTROS CAPIT.</v>
          </cell>
          <cell r="C904" t="str">
            <v>025</v>
          </cell>
        </row>
        <row r="905">
          <cell r="A905" t="str">
            <v>B975</v>
          </cell>
          <cell r="B905" t="str">
            <v>REOVIRUS COMO CAUSA DE ENF. CLASIFICADAS EN OTROS CAPITULOS</v>
          </cell>
          <cell r="C905" t="str">
            <v>025</v>
          </cell>
        </row>
        <row r="906">
          <cell r="A906" t="str">
            <v>B976</v>
          </cell>
          <cell r="B906" t="str">
            <v>PARVOVIRUS COMO CAUSA DE ENF. CLASIFICADAS  EN OTROS CAPITULOS</v>
          </cell>
          <cell r="C906" t="str">
            <v>025</v>
          </cell>
        </row>
        <row r="907">
          <cell r="A907" t="str">
            <v>B977</v>
          </cell>
          <cell r="B907" t="str">
            <v>PAPILOMAVIRUS COMO CAUSA DE ENF.CLASIFICADAS EN OTROS CAPITULOS</v>
          </cell>
          <cell r="C907" t="str">
            <v>025</v>
          </cell>
        </row>
        <row r="908">
          <cell r="A908" t="str">
            <v>B978</v>
          </cell>
          <cell r="B908" t="str">
            <v>OTROS AGENTES VIRALES COMO CAUSA DE ENF.CLASIF. EN OTROS CAPITULOS</v>
          </cell>
          <cell r="C908" t="str">
            <v>025</v>
          </cell>
        </row>
        <row r="909">
          <cell r="A909" t="str">
            <v>B99</v>
          </cell>
          <cell r="B909" t="str">
            <v>OTRAS ENFERMEDADES INFECCIOSAS Y LAS NO ESPESIFICADAS</v>
          </cell>
          <cell r="C909" t="str">
            <v>025</v>
          </cell>
        </row>
        <row r="910">
          <cell r="A910" t="str">
            <v>C00</v>
          </cell>
          <cell r="B910" t="str">
            <v>TUMOR MALIGNO DEL LABIO</v>
          </cell>
          <cell r="C910" t="str">
            <v>027</v>
          </cell>
        </row>
        <row r="911">
          <cell r="A911" t="str">
            <v>C000</v>
          </cell>
          <cell r="B911" t="str">
            <v>TUMOR MALIGNO DEL LABIO SUPERIOR,CARA EXTERNA</v>
          </cell>
          <cell r="C911" t="str">
            <v>027</v>
          </cell>
        </row>
        <row r="912">
          <cell r="A912" t="str">
            <v>C001</v>
          </cell>
          <cell r="B912" t="str">
            <v>TUMOR MALIGNO DEL LABIO INFERIOR, CARA EXTERNA</v>
          </cell>
          <cell r="C912" t="str">
            <v>027</v>
          </cell>
        </row>
        <row r="913">
          <cell r="A913" t="str">
            <v>C002</v>
          </cell>
          <cell r="B913" t="str">
            <v>TUMOR MALIGNO DEL LABIO, CARA EXTERNA, SIN OTRA ESPECIFICACION</v>
          </cell>
          <cell r="C913" t="str">
            <v>027</v>
          </cell>
        </row>
        <row r="914">
          <cell r="A914" t="str">
            <v>C003</v>
          </cell>
          <cell r="B914" t="str">
            <v>TUMOR MALIGNO DEL LABIO SUPERIOR, CARA INTERNA</v>
          </cell>
          <cell r="C914" t="str">
            <v>027</v>
          </cell>
        </row>
        <row r="915">
          <cell r="A915" t="str">
            <v>C004</v>
          </cell>
          <cell r="B915" t="str">
            <v>TUMOR MALIGNO DEL LABIO INFERIOR, CARA INTERNA</v>
          </cell>
          <cell r="C915" t="str">
            <v>027</v>
          </cell>
        </row>
        <row r="916">
          <cell r="A916" t="str">
            <v>C005</v>
          </cell>
          <cell r="B916" t="str">
            <v>TUMOR MALIGNO DEL LABIO, CARA INTERNA, SIN OTRA ESPECIFICACION</v>
          </cell>
          <cell r="C916" t="str">
            <v>027</v>
          </cell>
        </row>
        <row r="917">
          <cell r="A917" t="str">
            <v>C006</v>
          </cell>
          <cell r="B917" t="str">
            <v>TUMOR MALIGNO DE LA COMISURA LABIAL</v>
          </cell>
          <cell r="C917" t="str">
            <v>027</v>
          </cell>
        </row>
        <row r="918">
          <cell r="A918" t="str">
            <v>C008</v>
          </cell>
          <cell r="B918" t="str">
            <v>LESION DE SITIOS CONTIGUOS DEL LABIO</v>
          </cell>
          <cell r="C918" t="str">
            <v>027</v>
          </cell>
        </row>
        <row r="919">
          <cell r="A919" t="str">
            <v>C009</v>
          </cell>
          <cell r="B919" t="str">
            <v>TUMOR MALIGNO DEL LABIO, PARTE NO ESPECIFICADA</v>
          </cell>
          <cell r="C919" t="str">
            <v>027</v>
          </cell>
        </row>
        <row r="920">
          <cell r="A920" t="str">
            <v>C01</v>
          </cell>
          <cell r="B920" t="str">
            <v>TUMOR MALIGNO DE LA BASE DE LA LENGUA</v>
          </cell>
          <cell r="C920" t="str">
            <v>027</v>
          </cell>
        </row>
        <row r="921">
          <cell r="A921" t="str">
            <v>C02</v>
          </cell>
          <cell r="B921" t="str">
            <v>TUMOR MALIGNO DE OTRAS PARTES Y DE LAS NO ESPECIF. DE LA LENGUA</v>
          </cell>
          <cell r="C921" t="str">
            <v>027</v>
          </cell>
        </row>
        <row r="922">
          <cell r="A922" t="str">
            <v>C020</v>
          </cell>
          <cell r="B922" t="str">
            <v>TUMOR MALIGNO DE LA CARA DORSAL DE LA LENGUA</v>
          </cell>
          <cell r="C922" t="str">
            <v>027</v>
          </cell>
        </row>
        <row r="923">
          <cell r="A923" t="str">
            <v>C021</v>
          </cell>
          <cell r="B923" t="str">
            <v>TUMOR MALIGNO DEL BORDE DE LA LENGUA</v>
          </cell>
          <cell r="C923" t="str">
            <v>027</v>
          </cell>
        </row>
        <row r="924">
          <cell r="A924" t="str">
            <v>C022</v>
          </cell>
          <cell r="B924" t="str">
            <v>TUMOR MALIGNO DE LA CARA VEMTRAL DE LA LENGUA</v>
          </cell>
          <cell r="C924" t="str">
            <v>027</v>
          </cell>
        </row>
        <row r="925">
          <cell r="A925" t="str">
            <v>C023</v>
          </cell>
          <cell r="B925" t="str">
            <v>TUMOR MALIGNO DE LOS DOS TERCIOS ANT. DE LA LENGUA PARTE NO ESPEC.</v>
          </cell>
          <cell r="C925" t="str">
            <v>027</v>
          </cell>
        </row>
        <row r="926">
          <cell r="A926" t="str">
            <v>C024</v>
          </cell>
          <cell r="B926" t="str">
            <v>TUMOR MALIGNO DE LA AMIGDALA LINGUAL</v>
          </cell>
          <cell r="C926" t="str">
            <v>027</v>
          </cell>
        </row>
        <row r="927">
          <cell r="A927" t="str">
            <v>C028</v>
          </cell>
          <cell r="B927" t="str">
            <v>LESION DE SITIOS CONTIGUOS DE LA LENGUA</v>
          </cell>
          <cell r="C927" t="str">
            <v>027</v>
          </cell>
        </row>
        <row r="928">
          <cell r="A928" t="str">
            <v>C029</v>
          </cell>
          <cell r="B928" t="str">
            <v>TUMOR MALIGNO DE LA LENGUA, PARTE NO ESPECIFICADA</v>
          </cell>
          <cell r="C928" t="str">
            <v>027</v>
          </cell>
        </row>
        <row r="929">
          <cell r="A929" t="str">
            <v>C03</v>
          </cell>
          <cell r="B929" t="str">
            <v>TUMOR MALIGNO DE LA ENCIA</v>
          </cell>
          <cell r="C929" t="str">
            <v>027</v>
          </cell>
        </row>
        <row r="930">
          <cell r="A930" t="str">
            <v>C030</v>
          </cell>
          <cell r="B930" t="str">
            <v>TUMOR MALIGNO DE LA ENCIA SUPERIOR</v>
          </cell>
          <cell r="C930" t="str">
            <v>027</v>
          </cell>
        </row>
        <row r="931">
          <cell r="A931" t="str">
            <v>C031</v>
          </cell>
          <cell r="B931" t="str">
            <v>TUMOR MALIGNO DE LA ENCIA INFERIOR</v>
          </cell>
          <cell r="C931" t="str">
            <v>027</v>
          </cell>
        </row>
        <row r="932">
          <cell r="A932" t="str">
            <v>C039</v>
          </cell>
          <cell r="B932" t="str">
            <v>TUMOR MALIGNO DE LA ENCIA, PARTE NO ESPECIFICADA</v>
          </cell>
          <cell r="C932" t="str">
            <v>027</v>
          </cell>
        </row>
        <row r="933">
          <cell r="A933" t="str">
            <v>C04</v>
          </cell>
          <cell r="B933" t="str">
            <v>TUMOR MALIGNO DEL PISO DE LA BOCA</v>
          </cell>
          <cell r="C933" t="str">
            <v>027</v>
          </cell>
        </row>
        <row r="934">
          <cell r="A934" t="str">
            <v>C040</v>
          </cell>
          <cell r="B934" t="str">
            <v>TUMOR MALIGNO DE LA PARTE ANTERIOR DEL PISO DE LA BOCA</v>
          </cell>
          <cell r="C934" t="str">
            <v>027</v>
          </cell>
        </row>
        <row r="935">
          <cell r="A935" t="str">
            <v>C041</v>
          </cell>
          <cell r="B935" t="str">
            <v>TUMOR MALIGNO DE LA PARTE LATERAL DEL PISO DE LA BOCA</v>
          </cell>
          <cell r="C935" t="str">
            <v>027</v>
          </cell>
        </row>
        <row r="936">
          <cell r="A936" t="str">
            <v>C048</v>
          </cell>
          <cell r="B936" t="str">
            <v>LESION DE SITIOS CONTIGUOS DEL PISO DE LA BOCA</v>
          </cell>
          <cell r="C936" t="str">
            <v>027</v>
          </cell>
        </row>
        <row r="937">
          <cell r="A937" t="str">
            <v>C049</v>
          </cell>
          <cell r="B937" t="str">
            <v>TUMOR MALIGNO DEL PISO DE LA BOCA, PARTE NO ESPECIFICADA</v>
          </cell>
          <cell r="C937" t="str">
            <v>027</v>
          </cell>
        </row>
        <row r="938">
          <cell r="A938" t="str">
            <v>C05</v>
          </cell>
          <cell r="B938" t="str">
            <v>TUMOR MALIGNO DEL PALADAR</v>
          </cell>
          <cell r="C938" t="str">
            <v>027</v>
          </cell>
        </row>
        <row r="939">
          <cell r="A939" t="str">
            <v>C050</v>
          </cell>
          <cell r="B939" t="str">
            <v>TUMOR MALIGNO DEL PALADAR DURO</v>
          </cell>
          <cell r="C939" t="str">
            <v>027</v>
          </cell>
        </row>
        <row r="940">
          <cell r="A940" t="str">
            <v>C051</v>
          </cell>
          <cell r="B940" t="str">
            <v>TUMOR MALIGNO DEL PALADAR BLANDO</v>
          </cell>
          <cell r="C940" t="str">
            <v>027</v>
          </cell>
        </row>
        <row r="941">
          <cell r="A941" t="str">
            <v>C052</v>
          </cell>
          <cell r="B941" t="str">
            <v>TUMOR MALIGNO DE LA UVULA</v>
          </cell>
          <cell r="C941" t="str">
            <v>027</v>
          </cell>
        </row>
        <row r="942">
          <cell r="A942" t="str">
            <v>C058</v>
          </cell>
          <cell r="B942" t="str">
            <v>LESION DE SITIOS CONTUGUOS DEL PALADAR</v>
          </cell>
          <cell r="C942" t="str">
            <v>027</v>
          </cell>
        </row>
        <row r="943">
          <cell r="A943" t="str">
            <v>C059</v>
          </cell>
          <cell r="B943" t="str">
            <v>TUMOR MALIGNO DEL PALADAR, PARTE NO ESPECIFICADA</v>
          </cell>
          <cell r="C943" t="str">
            <v>027</v>
          </cell>
        </row>
        <row r="944">
          <cell r="A944" t="str">
            <v>C06</v>
          </cell>
          <cell r="B944" t="str">
            <v>TUMOR MALIGNO DE OTRAS PARTES Y DE LAS NO ESPECIFICADAS DE LA BOCA</v>
          </cell>
          <cell r="C944" t="str">
            <v>027</v>
          </cell>
        </row>
        <row r="945">
          <cell r="A945" t="str">
            <v>C060</v>
          </cell>
          <cell r="B945" t="str">
            <v>TUMOR MALIGNO DE LA MUCOSA DE LA BOCA</v>
          </cell>
          <cell r="C945" t="str">
            <v>027</v>
          </cell>
        </row>
        <row r="946">
          <cell r="A946" t="str">
            <v>C061</v>
          </cell>
          <cell r="B946" t="str">
            <v>TUMOR MALIGNO DEL VESTIBULO DE LA BOCA</v>
          </cell>
          <cell r="C946" t="str">
            <v>027</v>
          </cell>
        </row>
        <row r="947">
          <cell r="A947" t="str">
            <v>C062</v>
          </cell>
          <cell r="B947" t="str">
            <v>TUMOR MALIGNO DEL AREA RETROMOLAR</v>
          </cell>
          <cell r="C947" t="str">
            <v>027</v>
          </cell>
        </row>
        <row r="948">
          <cell r="A948" t="str">
            <v>C068</v>
          </cell>
          <cell r="B948" t="str">
            <v>LESION DE SITIOS CONTIGUOS DE OTRAS PARTES Y DE LAS NO ESP.DE LA BOCA</v>
          </cell>
          <cell r="C948" t="str">
            <v>027</v>
          </cell>
        </row>
        <row r="949">
          <cell r="A949" t="str">
            <v>C069</v>
          </cell>
          <cell r="B949" t="str">
            <v>TUMOR MALIGNO DE LA BOCA, PARTE NO ESPECIFICADA</v>
          </cell>
          <cell r="C949" t="str">
            <v>027</v>
          </cell>
        </row>
        <row r="950">
          <cell r="A950" t="str">
            <v>C07</v>
          </cell>
          <cell r="B950" t="str">
            <v>TUMOR MALIGNO DE LA GLANDULA PAROTIDA</v>
          </cell>
          <cell r="C950" t="str">
            <v>027</v>
          </cell>
        </row>
        <row r="951">
          <cell r="A951" t="str">
            <v>C08</v>
          </cell>
          <cell r="B951" t="str">
            <v>TUMOR MALIG. DE OTRAS GLAND. SALIVALES MAYORES Y DE LAS NO ESPCIF.</v>
          </cell>
          <cell r="C951" t="str">
            <v>027</v>
          </cell>
        </row>
        <row r="952">
          <cell r="A952" t="str">
            <v>C080</v>
          </cell>
          <cell r="B952" t="str">
            <v>TUMOR MALIGNO DE LA GLANDULA SUBMAXILAR</v>
          </cell>
          <cell r="C952" t="str">
            <v>027</v>
          </cell>
        </row>
        <row r="953">
          <cell r="A953" t="str">
            <v>C081</v>
          </cell>
          <cell r="B953" t="str">
            <v>TUMOR MALIGNO DE LA GLANDULA SUBLINGUAL</v>
          </cell>
          <cell r="C953" t="str">
            <v>027</v>
          </cell>
        </row>
        <row r="954">
          <cell r="A954" t="str">
            <v>C088</v>
          </cell>
          <cell r="B954" t="str">
            <v>LESION DE SITIOS CONTIGUOS DE LAS GLANDULAS SALIVALES</v>
          </cell>
          <cell r="C954" t="str">
            <v>027</v>
          </cell>
        </row>
        <row r="955">
          <cell r="A955" t="str">
            <v>C089</v>
          </cell>
          <cell r="B955" t="str">
            <v>TUMOR MALIGNO DE GLANDULA SALIVAL MAYOR, NO ESPECIFICADA</v>
          </cell>
          <cell r="C955" t="str">
            <v>027</v>
          </cell>
        </row>
        <row r="956">
          <cell r="A956" t="str">
            <v>C09</v>
          </cell>
          <cell r="B956" t="str">
            <v>TUMOR MALIGNO DE LA AMIGDALA</v>
          </cell>
          <cell r="C956" t="str">
            <v>027</v>
          </cell>
        </row>
        <row r="957">
          <cell r="A957" t="str">
            <v>C090</v>
          </cell>
          <cell r="B957" t="str">
            <v>TUMOR MALIGNO DE LA FOSA AMIGDALINA</v>
          </cell>
          <cell r="C957" t="str">
            <v>027</v>
          </cell>
        </row>
        <row r="958">
          <cell r="A958" t="str">
            <v>C091</v>
          </cell>
          <cell r="B958" t="str">
            <v>TUMOR MALIGNO DEL PILAR AMIGDALINO (ANTERIOR) (POSTERIOR)</v>
          </cell>
          <cell r="C958" t="str">
            <v>027</v>
          </cell>
        </row>
        <row r="959">
          <cell r="A959" t="str">
            <v>C098</v>
          </cell>
          <cell r="B959" t="str">
            <v>LESION DE SITIOS CONTIGUOS DE LA AMIGDALA</v>
          </cell>
          <cell r="C959" t="str">
            <v>027</v>
          </cell>
        </row>
        <row r="960">
          <cell r="A960" t="str">
            <v>C099</v>
          </cell>
          <cell r="B960" t="str">
            <v>TUMOR MALIGNO DE LA AMIGDALA, PARTE NO ESPECIFICADA</v>
          </cell>
          <cell r="C960" t="str">
            <v>027</v>
          </cell>
        </row>
        <row r="961">
          <cell r="A961" t="str">
            <v>C10</v>
          </cell>
          <cell r="B961" t="str">
            <v>TUMOR MALIGNO DE LA OROFARINGE</v>
          </cell>
          <cell r="C961" t="str">
            <v>027</v>
          </cell>
        </row>
        <row r="962">
          <cell r="A962" t="str">
            <v>C100</v>
          </cell>
          <cell r="B962" t="str">
            <v>TUMOR MALIGNO DE LA VALECULA</v>
          </cell>
          <cell r="C962" t="str">
            <v>027</v>
          </cell>
        </row>
        <row r="963">
          <cell r="A963" t="str">
            <v>C101</v>
          </cell>
          <cell r="B963" t="str">
            <v>TUMOR MALIGNO DE LA CARA ANTERIOR DE LA EPIGLOTIS</v>
          </cell>
          <cell r="C963" t="str">
            <v>027</v>
          </cell>
        </row>
        <row r="964">
          <cell r="A964" t="str">
            <v>C102</v>
          </cell>
          <cell r="B964" t="str">
            <v>TUMOR MALIGNO DE LA PARED LATERAL DE LA OROFARINGE</v>
          </cell>
          <cell r="C964" t="str">
            <v>027</v>
          </cell>
        </row>
        <row r="965">
          <cell r="A965" t="str">
            <v>C103</v>
          </cell>
          <cell r="B965" t="str">
            <v>TUMOR MALIGNO DE LA PARED POSTERIOR DE LA OROFARINGE</v>
          </cell>
          <cell r="C965" t="str">
            <v>027</v>
          </cell>
        </row>
        <row r="966">
          <cell r="A966" t="str">
            <v>C104</v>
          </cell>
          <cell r="B966" t="str">
            <v>TUMOR MALIGNO DE LA HENDIDURA BRANQUIAL</v>
          </cell>
          <cell r="C966" t="str">
            <v>027</v>
          </cell>
        </row>
        <row r="967">
          <cell r="A967" t="str">
            <v>C108</v>
          </cell>
          <cell r="B967" t="str">
            <v>LESION DE SITIOS CONTIGUOS DE LA OROFARINGE</v>
          </cell>
          <cell r="C967" t="str">
            <v>027</v>
          </cell>
        </row>
        <row r="968">
          <cell r="A968" t="str">
            <v>C109</v>
          </cell>
          <cell r="B968" t="str">
            <v>TUMOR MALIGNO DE LA OROFARINGE, PARTE NO ESPECIFICADA</v>
          </cell>
          <cell r="C968" t="str">
            <v>027</v>
          </cell>
        </row>
        <row r="969">
          <cell r="A969" t="str">
            <v>C11</v>
          </cell>
          <cell r="B969" t="str">
            <v>TUMOR MALIGNO DE LA NASOFARINGE</v>
          </cell>
          <cell r="C969" t="str">
            <v>027</v>
          </cell>
        </row>
        <row r="970">
          <cell r="A970" t="str">
            <v>C110</v>
          </cell>
          <cell r="B970" t="str">
            <v>TUMOR MALIGNO DE LA PARED SUPERIOR DE LA NASOFARINGE</v>
          </cell>
          <cell r="C970" t="str">
            <v>027</v>
          </cell>
        </row>
        <row r="971">
          <cell r="A971" t="str">
            <v>C111</v>
          </cell>
          <cell r="B971" t="str">
            <v>TUMOR MALIGNO DE LA PARED POSTERIOR DE LA NASOFARINGE</v>
          </cell>
          <cell r="C971" t="str">
            <v>027</v>
          </cell>
        </row>
        <row r="972">
          <cell r="A972" t="str">
            <v>C112</v>
          </cell>
          <cell r="B972" t="str">
            <v>TUMOR MALIGNO DE LA PARED LATERAL DE LA NASOFARNGE</v>
          </cell>
          <cell r="C972" t="str">
            <v>027</v>
          </cell>
        </row>
        <row r="973">
          <cell r="A973" t="str">
            <v>C113</v>
          </cell>
          <cell r="B973" t="str">
            <v>TUMOR MALIGNO DE LA PARED ANTERIOR DE LA NASOFARINGE</v>
          </cell>
          <cell r="C973" t="str">
            <v>027</v>
          </cell>
        </row>
        <row r="974">
          <cell r="A974" t="str">
            <v>C118</v>
          </cell>
          <cell r="B974" t="str">
            <v>LESION DE SITIOS CONTIGUOS DE LA NASOFARINGE</v>
          </cell>
          <cell r="C974" t="str">
            <v>027</v>
          </cell>
        </row>
        <row r="975">
          <cell r="A975" t="str">
            <v>C119</v>
          </cell>
          <cell r="B975" t="str">
            <v>TUMOR MALIGNO DE LA NASOFRINGE, PARTE NO ESPECIFICADA</v>
          </cell>
          <cell r="C975" t="str">
            <v>027</v>
          </cell>
        </row>
        <row r="976">
          <cell r="A976" t="str">
            <v>C12</v>
          </cell>
          <cell r="B976" t="str">
            <v>TUMOR MALIGNO DEL SENO PIRIFORME</v>
          </cell>
          <cell r="C976" t="str">
            <v>027</v>
          </cell>
        </row>
        <row r="977">
          <cell r="A977" t="str">
            <v>C13</v>
          </cell>
          <cell r="B977" t="str">
            <v>TUMOR MALIGNO DE LA HIPOFARINGE</v>
          </cell>
          <cell r="C977" t="str">
            <v>027</v>
          </cell>
        </row>
        <row r="978">
          <cell r="A978" t="str">
            <v>C130</v>
          </cell>
          <cell r="B978" t="str">
            <v>TUMOR MALIGNO DE LA REGION POSTCRICOIDEA</v>
          </cell>
          <cell r="C978" t="str">
            <v>027</v>
          </cell>
        </row>
        <row r="979">
          <cell r="A979" t="str">
            <v>C131</v>
          </cell>
          <cell r="B979" t="str">
            <v>TUMOR MALIGNO DEL ARITENOEPIGLOTICO, CARA HIPOFARINGEA</v>
          </cell>
          <cell r="C979" t="str">
            <v>027</v>
          </cell>
        </row>
        <row r="980">
          <cell r="A980" t="str">
            <v>C132</v>
          </cell>
          <cell r="B980" t="str">
            <v>TUMOR MALIGNO DE LA PARED POSTERIOR DE LA HIPOFARINGE</v>
          </cell>
          <cell r="C980" t="str">
            <v>027</v>
          </cell>
        </row>
        <row r="981">
          <cell r="A981" t="str">
            <v>C138</v>
          </cell>
          <cell r="B981" t="str">
            <v>LESION DE SITIOS CONTIGUOS DE LA HIPOFARINGE</v>
          </cell>
          <cell r="C981" t="str">
            <v>027</v>
          </cell>
        </row>
        <row r="982">
          <cell r="A982" t="str">
            <v>C139</v>
          </cell>
          <cell r="B982" t="str">
            <v>TUMOR MALIGNO DE LA HIPOFARINGE, PARTE NO ESPECIFICADA</v>
          </cell>
          <cell r="C982" t="str">
            <v>027</v>
          </cell>
        </row>
        <row r="983">
          <cell r="A983" t="str">
            <v>C14</v>
          </cell>
          <cell r="B983" t="str">
            <v>TUMOR MALIG. DE OTROS SITIOS Y DE LOS MALDEF.DEL LABIO, DE LA CAV.BAC.</v>
          </cell>
          <cell r="C983" t="str">
            <v>027</v>
          </cell>
        </row>
        <row r="984">
          <cell r="A984" t="str">
            <v>C140</v>
          </cell>
          <cell r="B984" t="str">
            <v>TUMOR MALIGNO DE LA FARINGE, PARTE NO ESPECIFICADA</v>
          </cell>
          <cell r="C984" t="str">
            <v>027</v>
          </cell>
        </row>
        <row r="985">
          <cell r="A985" t="str">
            <v>C142</v>
          </cell>
          <cell r="B985" t="str">
            <v>TUMOR MALIGNO DEL ANILLO DE WALDEYE</v>
          </cell>
          <cell r="C985" t="str">
            <v>027</v>
          </cell>
        </row>
        <row r="986">
          <cell r="A986" t="str">
            <v>C148</v>
          </cell>
          <cell r="B986" t="str">
            <v>LESION DE SITIOS CONTIGUOS DEL LABIO,DE LA CAVIDAD BUCAL Y DE LA FAR.</v>
          </cell>
          <cell r="C986" t="str">
            <v>027</v>
          </cell>
        </row>
        <row r="987">
          <cell r="A987" t="str">
            <v>C15</v>
          </cell>
          <cell r="B987" t="str">
            <v>TUMOR MALIGNO DEL ESOFAGO</v>
          </cell>
          <cell r="C987" t="str">
            <v>028</v>
          </cell>
        </row>
        <row r="988">
          <cell r="A988" t="str">
            <v>C150</v>
          </cell>
          <cell r="B988" t="str">
            <v>TUMOR MALIGNO DEL ESOFAGO, PORCION CERVICAL</v>
          </cell>
          <cell r="C988" t="str">
            <v>028</v>
          </cell>
        </row>
        <row r="989">
          <cell r="A989" t="str">
            <v>C151</v>
          </cell>
          <cell r="B989" t="str">
            <v>TUMOR MALIGNO DEL ESOFAGO, PORCION TORACICA</v>
          </cell>
          <cell r="C989" t="str">
            <v>028</v>
          </cell>
        </row>
        <row r="990">
          <cell r="A990" t="str">
            <v>C152</v>
          </cell>
          <cell r="B990" t="str">
            <v>TUMOR MALIGNO DEL ESOFAGO, PORCION ABDOMINAL</v>
          </cell>
          <cell r="C990" t="str">
            <v>028</v>
          </cell>
        </row>
        <row r="991">
          <cell r="A991" t="str">
            <v>C153</v>
          </cell>
          <cell r="B991" t="str">
            <v>TUMOR MALIGNO DEL TERCIO SUPERIOR DEL ESOFAGO</v>
          </cell>
          <cell r="C991" t="str">
            <v>028</v>
          </cell>
        </row>
        <row r="992">
          <cell r="A992" t="str">
            <v>C154</v>
          </cell>
          <cell r="B992" t="str">
            <v>TUMOR MALIGNO DEL TERCIO MEDIO DEL ESOFAGO</v>
          </cell>
          <cell r="C992" t="str">
            <v>028</v>
          </cell>
        </row>
        <row r="993">
          <cell r="A993" t="str">
            <v>C155</v>
          </cell>
          <cell r="B993" t="str">
            <v>TUMOR MALIGNO DEL TERCIO INFERIOR DEL ESOFAGO</v>
          </cell>
          <cell r="C993" t="str">
            <v>028</v>
          </cell>
        </row>
        <row r="994">
          <cell r="A994" t="str">
            <v>C158</v>
          </cell>
          <cell r="B994" t="str">
            <v>LESION DE SITIOS CONTIGUOS DEL ESOFAGO</v>
          </cell>
          <cell r="C994" t="str">
            <v>028</v>
          </cell>
        </row>
        <row r="995">
          <cell r="A995" t="str">
            <v>C159</v>
          </cell>
          <cell r="B995" t="str">
            <v>TUMOR MALIGNO DEL ESOFAGO, PARTE NO ESPECIFICADA</v>
          </cell>
          <cell r="C995" t="str">
            <v>028</v>
          </cell>
        </row>
        <row r="996">
          <cell r="A996" t="str">
            <v>C16</v>
          </cell>
          <cell r="B996" t="str">
            <v>TUMOR MALIGNO DEL ESTOMAGO</v>
          </cell>
          <cell r="C996" t="str">
            <v>029</v>
          </cell>
        </row>
        <row r="997">
          <cell r="A997" t="str">
            <v>C160</v>
          </cell>
          <cell r="B997" t="str">
            <v>TUMOR MALIGNO DEL CARDIAS</v>
          </cell>
          <cell r="C997" t="str">
            <v>029</v>
          </cell>
        </row>
        <row r="998">
          <cell r="A998" t="str">
            <v>C161</v>
          </cell>
          <cell r="B998" t="str">
            <v>TUMOR MALIGNO DEL FUNDUS GASTRICO</v>
          </cell>
          <cell r="C998" t="str">
            <v>029</v>
          </cell>
        </row>
        <row r="999">
          <cell r="A999" t="str">
            <v>C162</v>
          </cell>
          <cell r="B999" t="str">
            <v>TUMOR MALIGNO DEL CUERPO DEL ESTOMAGO</v>
          </cell>
          <cell r="C999" t="str">
            <v>029</v>
          </cell>
        </row>
        <row r="1000">
          <cell r="A1000" t="str">
            <v>C163</v>
          </cell>
          <cell r="B1000" t="str">
            <v>TUMOR MALIGNO DEL ANTRO PILORICO</v>
          </cell>
          <cell r="C1000" t="str">
            <v>029</v>
          </cell>
        </row>
        <row r="1001">
          <cell r="A1001" t="str">
            <v>C164</v>
          </cell>
          <cell r="B1001" t="str">
            <v>TUMOR MALIGNO DEL PILORO</v>
          </cell>
          <cell r="C1001" t="str">
            <v>029</v>
          </cell>
        </row>
        <row r="1002">
          <cell r="A1002" t="str">
            <v>C165</v>
          </cell>
          <cell r="B1002" t="str">
            <v>TUMOR MALIGNO DE LA CURVATURA MANOR DEL ESTO.SIN OTRA ESPECIFIC.</v>
          </cell>
          <cell r="C1002" t="str">
            <v>029</v>
          </cell>
        </row>
        <row r="1003">
          <cell r="A1003" t="str">
            <v>C166</v>
          </cell>
          <cell r="B1003" t="str">
            <v>TUMOR MALIG. DE LA CURVATURA MAYOR DEL ESTOM.SIN OTRA ESPRCIFIC.</v>
          </cell>
          <cell r="C1003" t="str">
            <v>029</v>
          </cell>
        </row>
        <row r="1004">
          <cell r="A1004" t="str">
            <v>C168</v>
          </cell>
          <cell r="B1004" t="str">
            <v>LESION DE SITIOS CONTIGUOS DEL ESTOMAGO</v>
          </cell>
          <cell r="C1004" t="str">
            <v>029</v>
          </cell>
        </row>
        <row r="1005">
          <cell r="A1005" t="str">
            <v>C169</v>
          </cell>
          <cell r="B1005" t="str">
            <v>TUMOR MALIGNO DEL ESTOMAGO, PARTE NO ESPECIFICADA</v>
          </cell>
          <cell r="C1005" t="str">
            <v>029</v>
          </cell>
        </row>
        <row r="1006">
          <cell r="A1006" t="str">
            <v>C17</v>
          </cell>
          <cell r="B1006" t="str">
            <v>TUMOR MALIGNO DEL INTESTINO DELGADO</v>
          </cell>
          <cell r="C1006" t="str">
            <v>046</v>
          </cell>
        </row>
        <row r="1007">
          <cell r="A1007" t="str">
            <v>C170</v>
          </cell>
          <cell r="B1007" t="str">
            <v>TUMOR MALIGNO DEL DUODENO</v>
          </cell>
          <cell r="C1007" t="str">
            <v>046</v>
          </cell>
        </row>
        <row r="1008">
          <cell r="A1008" t="str">
            <v>C171</v>
          </cell>
          <cell r="B1008" t="str">
            <v>TUMOR MALIGNO DEL YEYUNO</v>
          </cell>
          <cell r="C1008" t="str">
            <v>046</v>
          </cell>
        </row>
        <row r="1009">
          <cell r="A1009" t="str">
            <v>C172</v>
          </cell>
          <cell r="B1009" t="str">
            <v>TUMOR MALIGNO DEL ILEON</v>
          </cell>
          <cell r="C1009" t="str">
            <v>046</v>
          </cell>
        </row>
        <row r="1010">
          <cell r="A1010" t="str">
            <v>C173</v>
          </cell>
          <cell r="B1010" t="str">
            <v>TUMOR MALIGNO DEL DIVERTICULO DE MECKEL</v>
          </cell>
          <cell r="C1010" t="str">
            <v>046</v>
          </cell>
        </row>
        <row r="1011">
          <cell r="A1011" t="str">
            <v>C178</v>
          </cell>
          <cell r="B1011" t="str">
            <v>LESION DE SITIOS CONTIGUOS DEL INTESTINO DELGADO</v>
          </cell>
          <cell r="C1011" t="str">
            <v>046</v>
          </cell>
        </row>
        <row r="1012">
          <cell r="A1012" t="str">
            <v>C179</v>
          </cell>
          <cell r="B1012" t="str">
            <v>TUMOR MALIGNO DEL INTESTINO DELGADO, PARTE NO ESPECIFICADA</v>
          </cell>
          <cell r="C1012" t="str">
            <v>046</v>
          </cell>
        </row>
        <row r="1013">
          <cell r="A1013" t="str">
            <v>C18</v>
          </cell>
          <cell r="B1013" t="str">
            <v>TUMOR MALIGNO DEL COLON</v>
          </cell>
          <cell r="C1013" t="str">
            <v>030</v>
          </cell>
        </row>
        <row r="1014">
          <cell r="A1014" t="str">
            <v>C180</v>
          </cell>
          <cell r="B1014" t="str">
            <v>TUMOR MALIGNO DEL CIEGO</v>
          </cell>
          <cell r="C1014" t="str">
            <v>030</v>
          </cell>
        </row>
        <row r="1015">
          <cell r="A1015" t="str">
            <v>C181</v>
          </cell>
          <cell r="B1015" t="str">
            <v>TUMOR MALIGNO DEL APENDICE</v>
          </cell>
          <cell r="C1015" t="str">
            <v>030</v>
          </cell>
        </row>
        <row r="1016">
          <cell r="A1016" t="str">
            <v>C182</v>
          </cell>
          <cell r="B1016" t="str">
            <v>TUMOR MALIGNO DEL COLON  ASCENDENTE</v>
          </cell>
          <cell r="C1016" t="str">
            <v>030</v>
          </cell>
        </row>
        <row r="1017">
          <cell r="A1017" t="str">
            <v>C183</v>
          </cell>
          <cell r="B1017" t="str">
            <v>TUMOR MALIGNO DEL ANGULO HEPATICO</v>
          </cell>
          <cell r="C1017" t="str">
            <v>030</v>
          </cell>
        </row>
        <row r="1018">
          <cell r="A1018" t="str">
            <v>C184</v>
          </cell>
          <cell r="B1018" t="str">
            <v>TUMOR MALIGNO DEL COLON TRANSVERSO</v>
          </cell>
          <cell r="C1018" t="str">
            <v>030</v>
          </cell>
        </row>
        <row r="1019">
          <cell r="A1019" t="str">
            <v>C185</v>
          </cell>
          <cell r="B1019" t="str">
            <v>TUMOR MALIGNO DEL ANGULO ESPLENICO</v>
          </cell>
          <cell r="C1019" t="str">
            <v>030</v>
          </cell>
        </row>
        <row r="1020">
          <cell r="A1020" t="str">
            <v>C186</v>
          </cell>
          <cell r="B1020" t="str">
            <v>TUMOR MALIGNO DEL COLON DESCENDENTE</v>
          </cell>
          <cell r="C1020" t="str">
            <v>030</v>
          </cell>
        </row>
        <row r="1021">
          <cell r="A1021" t="str">
            <v>C187</v>
          </cell>
          <cell r="B1021" t="str">
            <v>TUMOR MALIGNO DEL COLON SIGMOIDE</v>
          </cell>
          <cell r="C1021" t="str">
            <v>030</v>
          </cell>
        </row>
        <row r="1022">
          <cell r="A1022" t="str">
            <v>C188</v>
          </cell>
          <cell r="B1022" t="str">
            <v>LESION DE SITIOS CONTIGUOS DEL COLON</v>
          </cell>
          <cell r="C1022" t="str">
            <v>030</v>
          </cell>
        </row>
        <row r="1023">
          <cell r="A1023" t="str">
            <v>C189</v>
          </cell>
          <cell r="B1023" t="str">
            <v>TUMOR MALIGNO DEL COLON, PARTE NO ESPECIFICADA</v>
          </cell>
          <cell r="C1023" t="str">
            <v>030</v>
          </cell>
        </row>
        <row r="1024">
          <cell r="A1024" t="str">
            <v>C19</v>
          </cell>
          <cell r="B1024" t="str">
            <v>TUMOR MALIGNO DE LA UNION RECTOSIGMOIDEA</v>
          </cell>
          <cell r="C1024" t="str">
            <v>030</v>
          </cell>
        </row>
        <row r="1025">
          <cell r="A1025" t="str">
            <v>C20X</v>
          </cell>
          <cell r="B1025" t="str">
            <v>TUMOR MALIGNO DEL RECTO</v>
          </cell>
          <cell r="C1025" t="str">
            <v>030</v>
          </cell>
        </row>
        <row r="1026">
          <cell r="A1026" t="str">
            <v>C21</v>
          </cell>
          <cell r="B1026" t="str">
            <v>TUMOR MALIGNO DEL ANO Y DEL CONDUCTO ANAL</v>
          </cell>
          <cell r="C1026" t="str">
            <v>030</v>
          </cell>
        </row>
        <row r="1027">
          <cell r="A1027" t="str">
            <v>C210</v>
          </cell>
          <cell r="B1027" t="str">
            <v>TUMOR MALIGNO DEL ANO, PARTE NO ESPECIFICADA</v>
          </cell>
          <cell r="C1027" t="str">
            <v>030</v>
          </cell>
        </row>
        <row r="1028">
          <cell r="A1028" t="str">
            <v>C211</v>
          </cell>
          <cell r="B1028" t="str">
            <v>TUMOR MALIGNO DEL CONDUCTO ANAL</v>
          </cell>
          <cell r="C1028" t="str">
            <v>030</v>
          </cell>
        </row>
        <row r="1029">
          <cell r="A1029" t="str">
            <v>C212</v>
          </cell>
          <cell r="B1029" t="str">
            <v>TUMOR MALIGNO DE LA ZONA CLOACOGENICA</v>
          </cell>
          <cell r="C1029" t="str">
            <v>030</v>
          </cell>
        </row>
        <row r="1030">
          <cell r="A1030" t="str">
            <v>C218</v>
          </cell>
          <cell r="B1030" t="str">
            <v>LESION DE SITIOS CONT.DEL ANO, DEL CONDUCTO ANAL Y DEL RECTO</v>
          </cell>
          <cell r="C1030" t="str">
            <v>030</v>
          </cell>
        </row>
        <row r="1031">
          <cell r="A1031" t="str">
            <v>C22</v>
          </cell>
          <cell r="B1031" t="str">
            <v>TUMOR MALIGNO DEL HIGADO Y DE LAS VIAS BILIARES INTRAHEPATICAS</v>
          </cell>
          <cell r="C1031" t="str">
            <v>031</v>
          </cell>
        </row>
        <row r="1032">
          <cell r="A1032" t="str">
            <v>C220</v>
          </cell>
          <cell r="B1032" t="str">
            <v>CARCINOMA DE CELULAS HEPATICAS</v>
          </cell>
          <cell r="C1032" t="str">
            <v>031</v>
          </cell>
        </row>
        <row r="1033">
          <cell r="A1033" t="str">
            <v>C221</v>
          </cell>
          <cell r="B1033" t="str">
            <v>CARCINOMA DE VIAS BILIARES INTRAHEPATICAS</v>
          </cell>
          <cell r="C1033" t="str">
            <v>031</v>
          </cell>
        </row>
        <row r="1034">
          <cell r="A1034" t="str">
            <v>C222</v>
          </cell>
          <cell r="B1034" t="str">
            <v>HEPATOBLASTOMA</v>
          </cell>
          <cell r="C1034" t="str">
            <v>031</v>
          </cell>
        </row>
        <row r="1035">
          <cell r="A1035" t="str">
            <v>C223</v>
          </cell>
          <cell r="B1035" t="str">
            <v>ANGIOSARCOMA DEL HIGADO</v>
          </cell>
          <cell r="C1035" t="str">
            <v>031</v>
          </cell>
        </row>
        <row r="1036">
          <cell r="A1036" t="str">
            <v>C224</v>
          </cell>
          <cell r="B1036" t="str">
            <v>OTROS SARCOMAS DEL HIGADO</v>
          </cell>
          <cell r="C1036" t="str">
            <v>031</v>
          </cell>
        </row>
        <row r="1037">
          <cell r="A1037" t="str">
            <v>C227</v>
          </cell>
          <cell r="B1037" t="str">
            <v>OTROS CARCINOMAS ESPECIFICADOS DEL HIGADO</v>
          </cell>
          <cell r="C1037" t="str">
            <v>031</v>
          </cell>
        </row>
        <row r="1038">
          <cell r="A1038" t="str">
            <v>C229</v>
          </cell>
          <cell r="B1038" t="str">
            <v>TUMOR MALIGNO DEL HIGADO, NO ESPECIFICADO</v>
          </cell>
          <cell r="C1038" t="str">
            <v>031</v>
          </cell>
        </row>
        <row r="1039">
          <cell r="A1039" t="str">
            <v>C23X</v>
          </cell>
          <cell r="B1039" t="str">
            <v>TUMOR MALIGNO DE LA VESICULA BILIAR</v>
          </cell>
          <cell r="C1039" t="str">
            <v>046</v>
          </cell>
        </row>
        <row r="1040">
          <cell r="A1040" t="str">
            <v>C24</v>
          </cell>
          <cell r="B1040" t="str">
            <v>TUMOR MALIG. DE OTRAS PARTES Y DE LAS NO ESPEC.DE LAS VIAS BILIARES</v>
          </cell>
          <cell r="C1040" t="str">
            <v>046</v>
          </cell>
        </row>
        <row r="1041">
          <cell r="A1041" t="str">
            <v>C240</v>
          </cell>
          <cell r="B1041" t="str">
            <v>TUMOR MALIGNO DE LAS VIAS BILIARES EXTRAHEPATICAS</v>
          </cell>
          <cell r="C1041" t="str">
            <v>046</v>
          </cell>
        </row>
        <row r="1042">
          <cell r="A1042" t="str">
            <v>C241</v>
          </cell>
          <cell r="B1042" t="str">
            <v>TUMOR MALIGNO DE LA AMPOLLA DE VATER</v>
          </cell>
          <cell r="C1042" t="str">
            <v>046</v>
          </cell>
        </row>
        <row r="1043">
          <cell r="A1043" t="str">
            <v>C248</v>
          </cell>
          <cell r="B1043" t="str">
            <v>LESION DE SITIOS CONTIGUOS DE LAS VIAS BILIARES</v>
          </cell>
          <cell r="C1043" t="str">
            <v>046</v>
          </cell>
        </row>
        <row r="1044">
          <cell r="A1044" t="str">
            <v>C249</v>
          </cell>
          <cell r="B1044" t="str">
            <v>TUMOR MALIGNO DE LAS VIAS BILIARES, PARTE NO ESPECIFICADA</v>
          </cell>
          <cell r="C1044" t="str">
            <v>046</v>
          </cell>
        </row>
        <row r="1045">
          <cell r="A1045" t="str">
            <v>C25</v>
          </cell>
          <cell r="B1045" t="str">
            <v>TUMOR MALIGNO DEL PANCREAS</v>
          </cell>
          <cell r="C1045" t="str">
            <v>032</v>
          </cell>
        </row>
        <row r="1046">
          <cell r="A1046" t="str">
            <v>C250</v>
          </cell>
          <cell r="B1046" t="str">
            <v>TUMOR MALIGNO DE LA CABEZA DEL PANCREAS</v>
          </cell>
          <cell r="C1046" t="str">
            <v>032</v>
          </cell>
        </row>
        <row r="1047">
          <cell r="A1047" t="str">
            <v>C251</v>
          </cell>
          <cell r="B1047" t="str">
            <v>TUMOR MALIGNO DEL CUERPO DEL PANCREAS</v>
          </cell>
          <cell r="C1047" t="str">
            <v>032</v>
          </cell>
        </row>
        <row r="1048">
          <cell r="A1048" t="str">
            <v>C252</v>
          </cell>
          <cell r="B1048" t="str">
            <v>TUMOR MALIGNO DE LA COLA DEL PANCREAS</v>
          </cell>
          <cell r="C1048" t="str">
            <v>032</v>
          </cell>
        </row>
        <row r="1049">
          <cell r="A1049" t="str">
            <v>C253</v>
          </cell>
          <cell r="B1049" t="str">
            <v>TUMOR MALIGNO DEL CONDUCTO PANCREATICO</v>
          </cell>
          <cell r="C1049" t="str">
            <v>032</v>
          </cell>
        </row>
        <row r="1050">
          <cell r="A1050" t="str">
            <v>C254</v>
          </cell>
          <cell r="B1050" t="str">
            <v>TUMOR MALIGNO DEL PANCREAS ENDOCRINO</v>
          </cell>
          <cell r="C1050" t="str">
            <v>032</v>
          </cell>
        </row>
        <row r="1051">
          <cell r="A1051" t="str">
            <v>C257</v>
          </cell>
          <cell r="B1051" t="str">
            <v>TUMOR MALIGNO DE OTRAS PARTES ESPECIFICADAS DEL PANCREAS</v>
          </cell>
          <cell r="C1051" t="str">
            <v>032</v>
          </cell>
        </row>
        <row r="1052">
          <cell r="A1052" t="str">
            <v>C258</v>
          </cell>
          <cell r="B1052" t="str">
            <v>LESION DE SITIOS CONTIGUOS DEL PANCREAS</v>
          </cell>
          <cell r="C1052" t="str">
            <v>032</v>
          </cell>
        </row>
        <row r="1053">
          <cell r="A1053" t="str">
            <v>C259</v>
          </cell>
          <cell r="B1053" t="str">
            <v>TUMOR MALIGNO DEL PANCREAS, PARTE NO ESPECIFICADA</v>
          </cell>
          <cell r="C1053" t="str">
            <v>032</v>
          </cell>
        </row>
        <row r="1054">
          <cell r="A1054" t="str">
            <v>C26</v>
          </cell>
          <cell r="B1054" t="str">
            <v>TUMOR MALIG.DE OTROS SITIOS Y DE LOS MAL DEF. DE LOS ORG. DIGESTIVOS</v>
          </cell>
          <cell r="C1054" t="str">
            <v>046</v>
          </cell>
        </row>
        <row r="1055">
          <cell r="A1055" t="str">
            <v>C260</v>
          </cell>
          <cell r="B1055" t="str">
            <v>TUMOR MALIGNO DEL INTESTINO, PARTE NO ESPECIFICADA</v>
          </cell>
          <cell r="C1055" t="str">
            <v>046</v>
          </cell>
        </row>
        <row r="1056">
          <cell r="A1056" t="str">
            <v>C261</v>
          </cell>
          <cell r="B1056" t="str">
            <v>TUMOR MALIGNO DEL BAZO</v>
          </cell>
          <cell r="C1056" t="str">
            <v>046</v>
          </cell>
        </row>
        <row r="1057">
          <cell r="A1057" t="str">
            <v>C268</v>
          </cell>
          <cell r="B1057" t="str">
            <v>LESION DE SITIOS CONTIGUOS DE LOS ORGANOS DIGESTIVOS</v>
          </cell>
          <cell r="C1057" t="str">
            <v>046</v>
          </cell>
        </row>
        <row r="1058">
          <cell r="A1058" t="str">
            <v>C269</v>
          </cell>
          <cell r="B1058" t="str">
            <v>TUMOR MALIGNO DE SITIOS MAL DEFINIDOS DE LOS ORGANOS DIGESTIVOS</v>
          </cell>
          <cell r="C1058" t="str">
            <v>046</v>
          </cell>
        </row>
        <row r="1059">
          <cell r="A1059" t="str">
            <v>C30</v>
          </cell>
          <cell r="B1059" t="str">
            <v>TUMOR MALIGNO DE LAS FOSAS NASALES Y DEL OIDO MEDIO</v>
          </cell>
          <cell r="C1059" t="str">
            <v>046</v>
          </cell>
        </row>
        <row r="1060">
          <cell r="A1060" t="str">
            <v>C300</v>
          </cell>
          <cell r="B1060" t="str">
            <v>TUMOR MALIGNO DE LA FOSA NASAL</v>
          </cell>
          <cell r="C1060" t="str">
            <v>046</v>
          </cell>
        </row>
        <row r="1061">
          <cell r="A1061" t="str">
            <v>C301</v>
          </cell>
          <cell r="B1061" t="str">
            <v>TUMOR MALIGNO DEL OIDO MEDIO</v>
          </cell>
          <cell r="C1061" t="str">
            <v>046</v>
          </cell>
        </row>
        <row r="1062">
          <cell r="A1062" t="str">
            <v>C31</v>
          </cell>
          <cell r="B1062" t="str">
            <v>TUMOR MALIGNO DE LOS SENOS PARANASALES</v>
          </cell>
          <cell r="C1062" t="str">
            <v>046</v>
          </cell>
        </row>
        <row r="1063">
          <cell r="A1063" t="str">
            <v>C310</v>
          </cell>
          <cell r="B1063" t="str">
            <v>TUMOR MALIGNO DEL SENO MAXILAR</v>
          </cell>
          <cell r="C1063" t="str">
            <v>046</v>
          </cell>
        </row>
        <row r="1064">
          <cell r="A1064" t="str">
            <v>C311</v>
          </cell>
          <cell r="B1064" t="str">
            <v>TUMOR MALIGNO DEL SENO ETMOIDAL</v>
          </cell>
          <cell r="C1064" t="str">
            <v>046</v>
          </cell>
        </row>
        <row r="1065">
          <cell r="A1065" t="str">
            <v>C312</v>
          </cell>
          <cell r="B1065" t="str">
            <v>TUMOR MALIGNO DEL SENO FRONTAL</v>
          </cell>
          <cell r="C1065" t="str">
            <v>046</v>
          </cell>
        </row>
        <row r="1066">
          <cell r="A1066" t="str">
            <v>C313</v>
          </cell>
          <cell r="B1066" t="str">
            <v>TUMOR MALIGNO DEL SENO ESFENOIDAL</v>
          </cell>
          <cell r="C1066" t="str">
            <v>046</v>
          </cell>
        </row>
        <row r="1067">
          <cell r="A1067" t="str">
            <v>C318</v>
          </cell>
          <cell r="B1067" t="str">
            <v>LESION DE SITIOS CONTIGUOS DE LOS SENOS PARANASALES</v>
          </cell>
          <cell r="C1067" t="str">
            <v>046</v>
          </cell>
        </row>
        <row r="1068">
          <cell r="A1068" t="str">
            <v>C319</v>
          </cell>
          <cell r="B1068" t="str">
            <v>TUMOR MALIGNO DE SENO PARANASAL NO ESPECIFICADO</v>
          </cell>
          <cell r="C1068" t="str">
            <v>046</v>
          </cell>
        </row>
        <row r="1069">
          <cell r="A1069" t="str">
            <v>C32</v>
          </cell>
          <cell r="B1069" t="str">
            <v>TUMOR MALIGNO DE LA LARINGE</v>
          </cell>
          <cell r="C1069" t="str">
            <v>033</v>
          </cell>
        </row>
        <row r="1070">
          <cell r="A1070" t="str">
            <v>C320</v>
          </cell>
          <cell r="B1070" t="str">
            <v>TUMOR MALIGNO DE LA GLOTIS</v>
          </cell>
          <cell r="C1070" t="str">
            <v>033</v>
          </cell>
        </row>
        <row r="1071">
          <cell r="A1071" t="str">
            <v>C321</v>
          </cell>
          <cell r="B1071" t="str">
            <v>TUMOR MALIGNO DE LA REGION SUPRAGLOTICA</v>
          </cell>
          <cell r="C1071" t="str">
            <v>033</v>
          </cell>
        </row>
        <row r="1072">
          <cell r="A1072" t="str">
            <v>C322</v>
          </cell>
          <cell r="B1072" t="str">
            <v>TUMOR MALIGNO DE LA SUBGLOTICA</v>
          </cell>
          <cell r="C1072" t="str">
            <v>033</v>
          </cell>
        </row>
        <row r="1073">
          <cell r="A1073" t="str">
            <v>C323</v>
          </cell>
          <cell r="B1073" t="str">
            <v>TUMOR MALIGNO DEL CARTILAGO LARINGEO</v>
          </cell>
          <cell r="C1073" t="str">
            <v>033</v>
          </cell>
        </row>
        <row r="1074">
          <cell r="A1074" t="str">
            <v>C328</v>
          </cell>
          <cell r="B1074" t="str">
            <v>LESION DE SITIOS CONTIGUOS DE LA LARINGE</v>
          </cell>
          <cell r="C1074" t="str">
            <v>033</v>
          </cell>
        </row>
        <row r="1075">
          <cell r="A1075" t="str">
            <v>C329</v>
          </cell>
          <cell r="B1075" t="str">
            <v>TUMOR MALIGNO DE LA LARINGE, PARTE NO ESPECIFICADA</v>
          </cell>
          <cell r="C1075" t="str">
            <v>033</v>
          </cell>
        </row>
        <row r="1076">
          <cell r="A1076" t="str">
            <v>C33</v>
          </cell>
          <cell r="B1076" t="str">
            <v>TUMOR MALIGNO DE LA TRAQUEA</v>
          </cell>
          <cell r="C1076" t="str">
            <v>034</v>
          </cell>
        </row>
        <row r="1077">
          <cell r="A1077" t="str">
            <v>C34</v>
          </cell>
          <cell r="B1077" t="str">
            <v>TUMOR MALIGNO DE LOS BRONQUIOS Y DEL PULMON</v>
          </cell>
          <cell r="C1077" t="str">
            <v>034</v>
          </cell>
        </row>
        <row r="1078">
          <cell r="A1078" t="str">
            <v>C340</v>
          </cell>
          <cell r="B1078" t="str">
            <v>TUMOR MALIGNO DEL BRONQUIO PRINCIPAL</v>
          </cell>
          <cell r="C1078" t="str">
            <v>034</v>
          </cell>
        </row>
        <row r="1079">
          <cell r="A1079" t="str">
            <v>C341</v>
          </cell>
          <cell r="B1079" t="str">
            <v>TUMOR MALIGNO DEL LOBULO SUPERIOR, BRONQUIO O PULMON</v>
          </cell>
          <cell r="C1079" t="str">
            <v>034</v>
          </cell>
        </row>
        <row r="1080">
          <cell r="A1080" t="str">
            <v>C342</v>
          </cell>
          <cell r="B1080" t="str">
            <v>TUMOR MALIGNO DEL LOBULO MEDIO, BRONQUIO O PULMON</v>
          </cell>
          <cell r="C1080" t="str">
            <v>034</v>
          </cell>
        </row>
        <row r="1081">
          <cell r="A1081" t="str">
            <v>C343</v>
          </cell>
          <cell r="B1081" t="str">
            <v>TUMOR MALIGNO DEL LOBULO INFERIOR, BRONQUIO O PULMON</v>
          </cell>
          <cell r="C1081" t="str">
            <v>034</v>
          </cell>
        </row>
        <row r="1082">
          <cell r="A1082" t="str">
            <v>C348</v>
          </cell>
          <cell r="B1082" t="str">
            <v>LESION DE SITIOS CONTIGUOS DE LOS BRONQUIOS Y DEL PULMON</v>
          </cell>
          <cell r="C1082" t="str">
            <v>034</v>
          </cell>
        </row>
        <row r="1083">
          <cell r="A1083" t="str">
            <v>C349</v>
          </cell>
          <cell r="B1083" t="str">
            <v>TUMOR MALIGNO DE LOS BRONQUIOS O DEL PULMON, PARTE NO ESPECIFICADA</v>
          </cell>
          <cell r="C1083" t="str">
            <v>034</v>
          </cell>
        </row>
        <row r="1084">
          <cell r="A1084" t="str">
            <v>C37X</v>
          </cell>
          <cell r="B1084" t="str">
            <v>TUMOR MALIGNO DEL TIMO</v>
          </cell>
          <cell r="C1084" t="str">
            <v>046</v>
          </cell>
        </row>
        <row r="1085">
          <cell r="A1085" t="str">
            <v>C38</v>
          </cell>
          <cell r="B1085" t="str">
            <v>TUMOR MALIGNO DEL CORAZON, DEL MEDIASTINO Y DE LA PLEURA</v>
          </cell>
          <cell r="C1085" t="str">
            <v>046</v>
          </cell>
        </row>
        <row r="1086">
          <cell r="A1086" t="str">
            <v>C380</v>
          </cell>
          <cell r="B1086" t="str">
            <v>TUMOR MALIGNO DEL CORAZON</v>
          </cell>
          <cell r="C1086" t="str">
            <v>046</v>
          </cell>
        </row>
        <row r="1087">
          <cell r="A1087" t="str">
            <v>C381</v>
          </cell>
          <cell r="B1087" t="str">
            <v>TUMOR MALIGNO DEL MEDIASTINO ANTERIOR</v>
          </cell>
          <cell r="C1087" t="str">
            <v>046</v>
          </cell>
        </row>
        <row r="1088">
          <cell r="A1088" t="str">
            <v>C382</v>
          </cell>
          <cell r="B1088" t="str">
            <v>TUMOR MALIGNO DEL MEDIASTINO POSTERIOR</v>
          </cell>
          <cell r="C1088" t="str">
            <v>046</v>
          </cell>
        </row>
        <row r="1089">
          <cell r="A1089" t="str">
            <v>C383</v>
          </cell>
          <cell r="B1089" t="str">
            <v>TUMOR MALIGNO DEL MEDIASTINO, PARTE NO ESPECIFICADA</v>
          </cell>
          <cell r="C1089" t="str">
            <v>046</v>
          </cell>
        </row>
        <row r="1090">
          <cell r="A1090" t="str">
            <v>C384</v>
          </cell>
          <cell r="B1090" t="str">
            <v>TUMOR MALIGNO DE LA PLEURA</v>
          </cell>
          <cell r="C1090" t="str">
            <v>046</v>
          </cell>
        </row>
        <row r="1091">
          <cell r="A1091" t="str">
            <v>C388</v>
          </cell>
          <cell r="B1091" t="str">
            <v>LESION DE SITIOS CONTIGUOS DEL CORAZON, DEL MEDIAST. Y DE LA PLEURA</v>
          </cell>
          <cell r="C1091" t="str">
            <v>046</v>
          </cell>
        </row>
        <row r="1092">
          <cell r="A1092" t="str">
            <v>C39</v>
          </cell>
          <cell r="B1092" t="str">
            <v>TUMOR MALIG. DE OTROS SITIOS Y DE LOS MAL DEF.DEL SISTEMA RESPIRATORIO</v>
          </cell>
          <cell r="C1092" t="str">
            <v>046</v>
          </cell>
        </row>
        <row r="1093">
          <cell r="A1093" t="str">
            <v>C390</v>
          </cell>
          <cell r="B1093" t="str">
            <v>TUMOR MALIG. DE LAS VIAS RESP.SUPERIORES, PARTE NO ESPECIFICADA</v>
          </cell>
          <cell r="C1093" t="str">
            <v>046</v>
          </cell>
        </row>
        <row r="1094">
          <cell r="A1094" t="str">
            <v>C398</v>
          </cell>
          <cell r="B1094" t="str">
            <v>LESION DE SITIOS CONTIGUOS DE LOS ORG. RESPIRATORIOS E INTRATORACIC.</v>
          </cell>
          <cell r="C1094" t="str">
            <v>046</v>
          </cell>
        </row>
        <row r="1095">
          <cell r="A1095" t="str">
            <v>C399</v>
          </cell>
          <cell r="B1095" t="str">
            <v>TUMOR MALIGNO DE SITIOS MAL DEFINIDOS DEL SISTEMA RESPIRATORIOS</v>
          </cell>
          <cell r="C1095" t="str">
            <v>046</v>
          </cell>
        </row>
        <row r="1096">
          <cell r="A1096" t="str">
            <v>C40</v>
          </cell>
          <cell r="B1096" t="str">
            <v>TUMOR MALIG. DE LOS HUESOS Y DE LOS CARTILAGOS ART. DE LOS MIEMBROS</v>
          </cell>
          <cell r="C1096" t="str">
            <v>046</v>
          </cell>
        </row>
        <row r="1097">
          <cell r="A1097" t="str">
            <v>C400</v>
          </cell>
          <cell r="B1097" t="str">
            <v>TUMOR MALIG. DEL OMOPLATO Y DE LOS HUESOS LARGOS DEL MIEMB. SUPERIOR</v>
          </cell>
          <cell r="C1097" t="str">
            <v>046</v>
          </cell>
        </row>
        <row r="1098">
          <cell r="A1098" t="str">
            <v>C401</v>
          </cell>
          <cell r="B1098" t="str">
            <v>TUMOR MALIGNO DE LOS HUESOS CORTOS DEL MIEMBRO SUPERIOR</v>
          </cell>
          <cell r="C1098" t="str">
            <v>046</v>
          </cell>
        </row>
        <row r="1099">
          <cell r="A1099" t="str">
            <v>C402</v>
          </cell>
          <cell r="B1099" t="str">
            <v>TUMOR MALIGNO DE LOS HUESOS LARGOS DEL MIEMBRO INFERIOR</v>
          </cell>
          <cell r="C1099" t="str">
            <v>046</v>
          </cell>
        </row>
        <row r="1100">
          <cell r="A1100" t="str">
            <v>C403</v>
          </cell>
          <cell r="B1100" t="str">
            <v>TUMOR MALIGNO DE LOS HUESOS CORTOS DEL MIEMBRO INFERIOR</v>
          </cell>
          <cell r="C1100" t="str">
            <v>046</v>
          </cell>
        </row>
        <row r="1101">
          <cell r="A1101" t="str">
            <v>C408</v>
          </cell>
          <cell r="B1101" t="str">
            <v>LESION DE SITIOS CONT. DE LOS HUESOS Y DE LOS CART. ARTIC. DE LOS MIEM</v>
          </cell>
          <cell r="C1101" t="str">
            <v>046</v>
          </cell>
        </row>
        <row r="1102">
          <cell r="A1102" t="str">
            <v>C409</v>
          </cell>
          <cell r="B1102" t="str">
            <v>TUMOR MALIG. DE LOS HUESOS Y DE LOS CART. ARTIC.DE LOS MIEMB. SIN OTRA</v>
          </cell>
          <cell r="C1102" t="str">
            <v>046</v>
          </cell>
        </row>
        <row r="1103">
          <cell r="A1103" t="str">
            <v>C41</v>
          </cell>
          <cell r="B1103" t="str">
            <v>TUMOR MALIG. DE LOS HUESOS Y DE LODS CART. ART. DE OTROS SITIOS</v>
          </cell>
          <cell r="C1103" t="str">
            <v>046</v>
          </cell>
        </row>
        <row r="1104">
          <cell r="A1104" t="str">
            <v>C410</v>
          </cell>
          <cell r="B1104" t="str">
            <v>TUMOR MALIGNO DE LOS HUESOS DEL CRANEO Y DE LA CARA</v>
          </cell>
          <cell r="C1104" t="str">
            <v>046</v>
          </cell>
        </row>
        <row r="1105">
          <cell r="A1105" t="str">
            <v>C411</v>
          </cell>
          <cell r="B1105" t="str">
            <v>TUMOR MALIGNO DEL HUESO DEL MAXILAR INFERIOR</v>
          </cell>
          <cell r="C1105" t="str">
            <v>046</v>
          </cell>
        </row>
        <row r="1106">
          <cell r="A1106" t="str">
            <v>C412</v>
          </cell>
          <cell r="B1106" t="str">
            <v>TUMOR MALIGNO DE LA COLUMNA VERTEBRAL</v>
          </cell>
          <cell r="C1106" t="str">
            <v>046</v>
          </cell>
        </row>
        <row r="1107">
          <cell r="A1107" t="str">
            <v>C413</v>
          </cell>
          <cell r="B1107" t="str">
            <v>TUMOR MALIGNO DE LA COSTILLA, ESTERNON Y CLAVICULA</v>
          </cell>
          <cell r="C1107" t="str">
            <v>046</v>
          </cell>
        </row>
        <row r="1108">
          <cell r="A1108" t="str">
            <v>C414</v>
          </cell>
          <cell r="B1108" t="str">
            <v>TUMOR MALIGNO DE LOS HUESOS DE LA PELVIS, SACRO Y COCCIX</v>
          </cell>
          <cell r="C1108" t="str">
            <v>046</v>
          </cell>
        </row>
        <row r="1109">
          <cell r="A1109" t="str">
            <v>C418</v>
          </cell>
          <cell r="B1109" t="str">
            <v>LESION DE SITIOS CONTIGUOS DEL HUESO Y DEL CARTILAGO ARTICULAR</v>
          </cell>
          <cell r="C1109" t="str">
            <v>046</v>
          </cell>
        </row>
        <row r="1110">
          <cell r="A1110" t="str">
            <v>C419</v>
          </cell>
          <cell r="B1110" t="str">
            <v>TUMOR MALIGNO DEL HUESO Y DEL CARTILAGO ARTICULAR, NO ESPECIFICADO</v>
          </cell>
          <cell r="C1110" t="str">
            <v>046</v>
          </cell>
        </row>
        <row r="1111">
          <cell r="A1111" t="str">
            <v>C43</v>
          </cell>
          <cell r="B1111" t="str">
            <v>MELANOMA MALIGNO DE LA PIEL</v>
          </cell>
          <cell r="C1111" t="str">
            <v>035</v>
          </cell>
        </row>
        <row r="1112">
          <cell r="A1112" t="str">
            <v>C430</v>
          </cell>
          <cell r="B1112" t="str">
            <v>MELANOMA MALIGNO DEL LABIO</v>
          </cell>
          <cell r="C1112" t="str">
            <v>035</v>
          </cell>
        </row>
        <row r="1113">
          <cell r="A1113" t="str">
            <v>C431</v>
          </cell>
          <cell r="B1113" t="str">
            <v>MELANOMA MALIGNO DEL PARPADO, INCLUIDA LA COMISURA PALPEBRAL</v>
          </cell>
          <cell r="C1113" t="str">
            <v>035</v>
          </cell>
        </row>
        <row r="1114">
          <cell r="A1114" t="str">
            <v>C432</v>
          </cell>
          <cell r="B1114" t="str">
            <v>MELANOMA MALIGNO DE LA OREJA Y DEL CONDUCTO AUDITIVO EXTERNO</v>
          </cell>
          <cell r="C1114" t="str">
            <v>035</v>
          </cell>
        </row>
        <row r="1115">
          <cell r="A1115" t="str">
            <v>C433</v>
          </cell>
          <cell r="B1115" t="str">
            <v>MELANOMA MALIGNO DE LAS OTRAS PARTES Y LAS NO ESPECIF. DE LA CARA</v>
          </cell>
          <cell r="C1115" t="str">
            <v>035</v>
          </cell>
        </row>
        <row r="1116">
          <cell r="A1116" t="str">
            <v>C434</v>
          </cell>
          <cell r="B1116" t="str">
            <v>MELANOMA MALIGNO DEL CUERPO CABELLUDO Y DEL CUELLO</v>
          </cell>
          <cell r="C1116" t="str">
            <v>035</v>
          </cell>
        </row>
        <row r="1117">
          <cell r="A1117" t="str">
            <v>C435</v>
          </cell>
          <cell r="B1117" t="str">
            <v>MELANOMA MALIGNO DEL TRONCO</v>
          </cell>
          <cell r="C1117" t="str">
            <v>035</v>
          </cell>
        </row>
        <row r="1118">
          <cell r="A1118" t="str">
            <v>C436</v>
          </cell>
          <cell r="B1118" t="str">
            <v>MELANOMA MALIGNO DEL MIEMBRO SUPERIOR, INCLUIDA EL HOMBRO</v>
          </cell>
          <cell r="C1118" t="str">
            <v>035</v>
          </cell>
        </row>
        <row r="1119">
          <cell r="A1119" t="str">
            <v>C437</v>
          </cell>
          <cell r="B1119" t="str">
            <v>MELANOMA MALIGNO DEL MIEMBRO INFERIOR, INCLUIDO LA CADERA</v>
          </cell>
          <cell r="C1119" t="str">
            <v>035</v>
          </cell>
        </row>
        <row r="1120">
          <cell r="A1120" t="str">
            <v>C438</v>
          </cell>
          <cell r="B1120" t="str">
            <v>MELANOMA MALIGNO DE SITIOS CONTIGUOS DE LA PIEL</v>
          </cell>
          <cell r="C1120" t="str">
            <v>035</v>
          </cell>
        </row>
        <row r="1121">
          <cell r="A1121" t="str">
            <v>C439</v>
          </cell>
          <cell r="B1121" t="str">
            <v>MELANOMA MALIGNO DE LA PIEL, SITIO NO ESPECIFICADO</v>
          </cell>
          <cell r="C1121" t="str">
            <v>035</v>
          </cell>
        </row>
        <row r="1122">
          <cell r="A1122" t="str">
            <v>C44</v>
          </cell>
          <cell r="B1122" t="str">
            <v>OTROS TUMORES MALIGNOS DE LA PIEL</v>
          </cell>
          <cell r="C1122" t="str">
            <v>046</v>
          </cell>
        </row>
        <row r="1123">
          <cell r="A1123" t="str">
            <v>C440</v>
          </cell>
          <cell r="B1123" t="str">
            <v>TUMOR MALIGNO DE LA PIEL DEL LABIO</v>
          </cell>
          <cell r="C1123" t="str">
            <v>046</v>
          </cell>
        </row>
        <row r="1124">
          <cell r="A1124" t="str">
            <v>C441</v>
          </cell>
          <cell r="B1124" t="str">
            <v>TUMOR MALIGNO DE LA PIEL DEL PARPADO, INCLUIDA LA COMISURA PALPEBRAL</v>
          </cell>
          <cell r="C1124" t="str">
            <v>046</v>
          </cell>
        </row>
        <row r="1125">
          <cell r="A1125" t="str">
            <v>C442</v>
          </cell>
          <cell r="B1125" t="str">
            <v>TUMOR MALIGNO DE LA PIEL DE LA OREJA Y DEL CONDUCTO AUDITIVO EXTERNO</v>
          </cell>
          <cell r="C1125" t="str">
            <v>046</v>
          </cell>
        </row>
        <row r="1126">
          <cell r="A1126" t="str">
            <v>C443</v>
          </cell>
          <cell r="B1126" t="str">
            <v>TUMOR MALIGNO DE LA PIEL DE OTRAS PARTES Y DE LAS NO ESPEC. DE LA CARA</v>
          </cell>
          <cell r="C1126" t="str">
            <v>046</v>
          </cell>
        </row>
        <row r="1127">
          <cell r="A1127" t="str">
            <v>C444</v>
          </cell>
          <cell r="B1127" t="str">
            <v>TUMOR MALIGNO DE LA PIEL DEL CUERO CABELLUDO Y DEL CUELLO</v>
          </cell>
          <cell r="C1127" t="str">
            <v>046</v>
          </cell>
        </row>
        <row r="1128">
          <cell r="A1128" t="str">
            <v>C445</v>
          </cell>
          <cell r="B1128" t="str">
            <v>TUMOR MALIGNO DE LA PIEL DEL TRONCO</v>
          </cell>
          <cell r="C1128" t="str">
            <v>046</v>
          </cell>
        </row>
        <row r="1129">
          <cell r="A1129" t="str">
            <v>C446</v>
          </cell>
          <cell r="B1129" t="str">
            <v>TUMOR MALIGNO DE LA PIEL DEL MIEMBRO SUPERIOR, INCLUIDO EL HOMBRO</v>
          </cell>
          <cell r="C1129" t="str">
            <v>046</v>
          </cell>
        </row>
        <row r="1130">
          <cell r="A1130" t="str">
            <v>C447</v>
          </cell>
          <cell r="B1130" t="str">
            <v>TUMOR MALIGNO DE LA PIEL DEL MIEMBRO INFERIOR, INCLUIDA LA CADERA</v>
          </cell>
          <cell r="C1130" t="str">
            <v>046</v>
          </cell>
        </row>
        <row r="1131">
          <cell r="A1131" t="str">
            <v>C448</v>
          </cell>
          <cell r="B1131" t="str">
            <v>LESION DE SITIOS CONTIGUOS DE LA PIEL</v>
          </cell>
          <cell r="C1131" t="str">
            <v>046</v>
          </cell>
        </row>
        <row r="1132">
          <cell r="A1132" t="str">
            <v>C449</v>
          </cell>
          <cell r="B1132" t="str">
            <v>TUMOR MALIGNO DE LA PIEL, SITIO NO ESPECIFICADO</v>
          </cell>
          <cell r="C1132" t="str">
            <v>046</v>
          </cell>
        </row>
        <row r="1133">
          <cell r="A1133" t="str">
            <v>C45</v>
          </cell>
          <cell r="B1133" t="str">
            <v>MESOTELIOMA</v>
          </cell>
          <cell r="C1133" t="str">
            <v>046</v>
          </cell>
        </row>
        <row r="1134">
          <cell r="A1134" t="str">
            <v>C450</v>
          </cell>
          <cell r="B1134" t="str">
            <v>MESOTELIOMA DE LA PLEURA</v>
          </cell>
          <cell r="C1134" t="str">
            <v>046</v>
          </cell>
        </row>
        <row r="1135">
          <cell r="A1135" t="str">
            <v>C451</v>
          </cell>
          <cell r="B1135" t="str">
            <v>MESOTELIOMA DEL PERITONEO</v>
          </cell>
          <cell r="C1135" t="str">
            <v>046</v>
          </cell>
        </row>
        <row r="1136">
          <cell r="A1136" t="str">
            <v>C452</v>
          </cell>
          <cell r="B1136" t="str">
            <v>MESOTELIOMA DEL PERICARDIO</v>
          </cell>
          <cell r="C1136" t="str">
            <v>046</v>
          </cell>
        </row>
        <row r="1137">
          <cell r="A1137" t="str">
            <v>C457</v>
          </cell>
          <cell r="B1137" t="str">
            <v>MESOTELIOMA DE OTROS SITIOS ESPECIFICADOS</v>
          </cell>
          <cell r="C1137" t="str">
            <v>046</v>
          </cell>
        </row>
        <row r="1138">
          <cell r="A1138" t="str">
            <v>C459</v>
          </cell>
          <cell r="B1138" t="str">
            <v>MESOTELIOMA, DE SITIO NO ESPECIFICADO</v>
          </cell>
          <cell r="C1138" t="str">
            <v>046</v>
          </cell>
        </row>
        <row r="1139">
          <cell r="A1139" t="str">
            <v>C46</v>
          </cell>
          <cell r="B1139" t="str">
            <v>SARCOMA DE KAPOSI</v>
          </cell>
          <cell r="C1139" t="str">
            <v>046</v>
          </cell>
        </row>
        <row r="1140">
          <cell r="A1140" t="str">
            <v>C460</v>
          </cell>
          <cell r="B1140" t="str">
            <v>SARCOMA DE KAPOSI DE LA PIEL</v>
          </cell>
          <cell r="C1140" t="str">
            <v>046</v>
          </cell>
        </row>
        <row r="1141">
          <cell r="A1141" t="str">
            <v>C461</v>
          </cell>
          <cell r="B1141" t="str">
            <v>SARCOMA DE KAPOSI DEL TEJIDO BLANDO</v>
          </cell>
          <cell r="C1141" t="str">
            <v>046</v>
          </cell>
        </row>
        <row r="1142">
          <cell r="A1142" t="str">
            <v>C462</v>
          </cell>
          <cell r="B1142" t="str">
            <v>SARCOMA DE KAPOSI DEL PALADAR</v>
          </cell>
          <cell r="C1142" t="str">
            <v>046</v>
          </cell>
        </row>
        <row r="1143">
          <cell r="A1143" t="str">
            <v>C463</v>
          </cell>
          <cell r="B1143" t="str">
            <v>SARCOMA DE KAPOSI DE LOS GANGLIOS LINFATICOS</v>
          </cell>
          <cell r="C1143" t="str">
            <v>046</v>
          </cell>
        </row>
        <row r="1144">
          <cell r="A1144" t="str">
            <v>C467</v>
          </cell>
          <cell r="B1144" t="str">
            <v>SARCOMA DE KAPOSI DE OTROS SITIOS ESPECIFICADOS</v>
          </cell>
          <cell r="C1144" t="str">
            <v>046</v>
          </cell>
        </row>
        <row r="1145">
          <cell r="A1145" t="str">
            <v>C468</v>
          </cell>
          <cell r="B1145" t="str">
            <v>SARCOMA DE KAPOSI DE MULTIPLES ORGANOS</v>
          </cell>
          <cell r="C1145" t="str">
            <v>046</v>
          </cell>
        </row>
        <row r="1146">
          <cell r="A1146" t="str">
            <v>C469</v>
          </cell>
          <cell r="B1146" t="str">
            <v>SARCOMA DE KAPOSI, DE SITIO NO ESPECIFICADO</v>
          </cell>
          <cell r="C1146" t="str">
            <v>046</v>
          </cell>
        </row>
        <row r="1147">
          <cell r="A1147" t="str">
            <v>C47</v>
          </cell>
          <cell r="B1147" t="str">
            <v>TUMOR MALIGNO DE LOS NERVIOS PERIFERICOS Y DEL SIST. NERV. AUTONOMO</v>
          </cell>
          <cell r="C1147" t="str">
            <v>046</v>
          </cell>
        </row>
        <row r="1148">
          <cell r="A1148" t="str">
            <v>C470</v>
          </cell>
          <cell r="B1148" t="str">
            <v>TUMOR MALIGNO DE LOS NERVIOS PERIFERICOS DE LA CABEZA, CARA Y CUELLO</v>
          </cell>
          <cell r="C1148" t="str">
            <v>046</v>
          </cell>
        </row>
        <row r="1149">
          <cell r="A1149" t="str">
            <v>C471</v>
          </cell>
          <cell r="B1149" t="str">
            <v>TUMOR MALIG. DE LOS NERVIOS PERIF. DEL MIEMB. SUPER. INCLUIDO EL HOMB.</v>
          </cell>
          <cell r="C1149" t="str">
            <v>046</v>
          </cell>
        </row>
        <row r="1150">
          <cell r="A1150" t="str">
            <v>C472</v>
          </cell>
          <cell r="B1150" t="str">
            <v>TUMOR MALIG. DE LOS NERVIOS PERF.DEL MIEMB.INFERIOR, INCLUIDA LA CADE.</v>
          </cell>
          <cell r="C1150" t="str">
            <v>046</v>
          </cell>
        </row>
        <row r="1151">
          <cell r="A1151" t="str">
            <v>C473</v>
          </cell>
          <cell r="B1151" t="str">
            <v>TUMOR MALIGNO DE LOS NERVIOS PERIFERICOS DEL TORAX</v>
          </cell>
          <cell r="C1151" t="str">
            <v>046</v>
          </cell>
        </row>
        <row r="1152">
          <cell r="A1152" t="str">
            <v>C474</v>
          </cell>
          <cell r="B1152" t="str">
            <v>TUMOR MALIGNO DE LOS NERVIOS PERIFERICOS DEL ABDOMEN</v>
          </cell>
          <cell r="C1152" t="str">
            <v>046</v>
          </cell>
        </row>
        <row r="1153">
          <cell r="A1153" t="str">
            <v>C475</v>
          </cell>
          <cell r="B1153" t="str">
            <v>TUMOR MALIGNO DE LOS NERVIOS PERIFERICOS DE LA PELVIS</v>
          </cell>
          <cell r="C1153" t="str">
            <v>046</v>
          </cell>
        </row>
        <row r="1154">
          <cell r="A1154" t="str">
            <v>C476</v>
          </cell>
          <cell r="B1154" t="str">
            <v>TUMOR MALIG. DE LOS NERVIOS PERIF. DEL TRONCO, SIN OTRA ESPECIFICACION</v>
          </cell>
          <cell r="C1154" t="str">
            <v>046</v>
          </cell>
        </row>
        <row r="1155">
          <cell r="A1155" t="str">
            <v>C478</v>
          </cell>
          <cell r="B1155" t="str">
            <v>LESION DE SITIOS CONTIG. DE LOS NERVIOS PERIF. Y DEL SIST.NERV. AUTONO</v>
          </cell>
          <cell r="C1155" t="str">
            <v>046</v>
          </cell>
        </row>
        <row r="1156">
          <cell r="A1156" t="str">
            <v>C479</v>
          </cell>
          <cell r="B1156" t="str">
            <v>TUMOR MALIG. DE LOS NERVIOS PERIF. Y DEL SIST.NERV. AUTON. PARTE NO ES</v>
          </cell>
          <cell r="C1156" t="str">
            <v>046</v>
          </cell>
        </row>
        <row r="1157">
          <cell r="A1157" t="str">
            <v>C48</v>
          </cell>
          <cell r="B1157" t="str">
            <v>TUMOR MALIGNO DEL PERITONEO Y DEL RETROPERITONEO</v>
          </cell>
          <cell r="C1157" t="str">
            <v>046</v>
          </cell>
        </row>
        <row r="1158">
          <cell r="A1158" t="str">
            <v>C480</v>
          </cell>
          <cell r="B1158" t="str">
            <v>TUMOR MALIGNO DEL RETROPERITONEO</v>
          </cell>
          <cell r="C1158" t="str">
            <v>046</v>
          </cell>
        </row>
        <row r="1159">
          <cell r="A1159" t="str">
            <v>C481</v>
          </cell>
          <cell r="B1159" t="str">
            <v>TUMOR MALIGNO DE PARTE ESPECIFICADA DEL PERITONEO</v>
          </cell>
          <cell r="C1159" t="str">
            <v>046</v>
          </cell>
        </row>
        <row r="1160">
          <cell r="A1160" t="str">
            <v>C482</v>
          </cell>
          <cell r="B1160" t="str">
            <v>TUMOR MALIGNO DEL PERITONEO, SIN OTRA ESPECIFICACION</v>
          </cell>
          <cell r="C1160" t="str">
            <v>046</v>
          </cell>
        </row>
        <row r="1161">
          <cell r="A1161" t="str">
            <v>C488</v>
          </cell>
          <cell r="B1161" t="str">
            <v>LESION DE SITIOS CONTIGUOS DEL PERITONEO Y DEL RETROPERITONEO</v>
          </cell>
          <cell r="C1161" t="str">
            <v>046</v>
          </cell>
        </row>
        <row r="1162">
          <cell r="A1162" t="str">
            <v>C49</v>
          </cell>
          <cell r="B1162" t="str">
            <v>TUMOR MALIGNO DE OTROS TEJIDOS CONJUNTIVOS Y DE TEJIDOS BLANDOS</v>
          </cell>
          <cell r="C1162" t="str">
            <v>046</v>
          </cell>
        </row>
        <row r="1163">
          <cell r="A1163" t="str">
            <v>C490</v>
          </cell>
          <cell r="B1163" t="str">
            <v>TUMOR MALIG.DEL TEJIDO CONJUNTIVO Y DEL TEJIDO BLANDO DE LA CABEZA</v>
          </cell>
          <cell r="C1163" t="str">
            <v>046</v>
          </cell>
        </row>
        <row r="1164">
          <cell r="A1164" t="str">
            <v>C491</v>
          </cell>
          <cell r="B1164" t="str">
            <v>TUMOR MALIG. DEL TEJIDO CONJ. Y TEJIDO BLANDO DEL MIEMB.SUPERIOR</v>
          </cell>
          <cell r="C1164" t="str">
            <v>046</v>
          </cell>
        </row>
        <row r="1165">
          <cell r="A1165" t="str">
            <v>C492</v>
          </cell>
          <cell r="B1165" t="str">
            <v>TUMOR MALIG. DEL TEJIDO CONJ. Y TEJIDO BLANDO DEL MIEMB.INFERIOR</v>
          </cell>
          <cell r="C1165" t="str">
            <v>046</v>
          </cell>
        </row>
        <row r="1166">
          <cell r="A1166" t="str">
            <v>C493</v>
          </cell>
          <cell r="B1166" t="str">
            <v>TUMOR MALIGNO DEL TEJIDO CONJUNTIVO Y DEL TEJIDO BLANDO DEL TORAX</v>
          </cell>
          <cell r="C1166" t="str">
            <v>046</v>
          </cell>
        </row>
        <row r="1167">
          <cell r="A1167" t="str">
            <v>C494</v>
          </cell>
          <cell r="B1167" t="str">
            <v>TUMOR MALIG. DEL TEJIDO CONJUNTIVO Y TEJIDO BLANDO DEL ABDOMEN</v>
          </cell>
          <cell r="C1167" t="str">
            <v>046</v>
          </cell>
        </row>
        <row r="1168">
          <cell r="A1168" t="str">
            <v>C495</v>
          </cell>
          <cell r="B1168" t="str">
            <v>TUMOR MALIG. DEL TEJIDO CONJUNTIVO Y TEJIDO BLANDO DE LA PELVIS</v>
          </cell>
          <cell r="C1168" t="str">
            <v>046</v>
          </cell>
        </row>
        <row r="1169">
          <cell r="A1169" t="str">
            <v>C496</v>
          </cell>
          <cell r="B1169" t="str">
            <v>TUMOR MALIGNO DEL TEJIDO CONJUNTIVO Y TEJIDO BLANDO DEL TRONCO</v>
          </cell>
          <cell r="C1169" t="str">
            <v>046</v>
          </cell>
        </row>
        <row r="1170">
          <cell r="A1170" t="str">
            <v>C498</v>
          </cell>
          <cell r="B1170" t="str">
            <v>LESION DE SITIOS CONTIGUOS DEL TEJIDO CONJUNTIVO Y DEL TEJIDO BLANDO</v>
          </cell>
          <cell r="C1170" t="str">
            <v>046</v>
          </cell>
        </row>
        <row r="1171">
          <cell r="A1171" t="str">
            <v>C499</v>
          </cell>
          <cell r="B1171" t="str">
            <v>TUMOR MALIG. DEL TEJIDO CONJ. Y TEJIDO BLAN. DE SITIO NO ESPECIFICADO</v>
          </cell>
          <cell r="C1171" t="str">
            <v>046</v>
          </cell>
        </row>
        <row r="1172">
          <cell r="A1172" t="str">
            <v>C50</v>
          </cell>
          <cell r="B1172" t="str">
            <v>TUMOR MALIGNO DE LA MAMA</v>
          </cell>
          <cell r="C1172" t="str">
            <v>036</v>
          </cell>
        </row>
        <row r="1173">
          <cell r="A1173" t="str">
            <v>C500</v>
          </cell>
          <cell r="B1173" t="str">
            <v>TUMOR MALIGNO DEL PEZON Y AREOLA MAMARIA</v>
          </cell>
          <cell r="C1173" t="str">
            <v>036</v>
          </cell>
        </row>
        <row r="1174">
          <cell r="A1174" t="str">
            <v>C501</v>
          </cell>
          <cell r="B1174" t="str">
            <v>TUMOR MALIGNO DE LA PORCION CENTRAL DE LA MAMA</v>
          </cell>
          <cell r="C1174" t="str">
            <v>036</v>
          </cell>
        </row>
        <row r="1175">
          <cell r="A1175" t="str">
            <v>C502</v>
          </cell>
          <cell r="B1175" t="str">
            <v>TUMOR MALUGNO DEL CUADRANTE SUPERIOR INTERNO DE LA MAMA</v>
          </cell>
          <cell r="C1175" t="str">
            <v>036</v>
          </cell>
        </row>
        <row r="1176">
          <cell r="A1176" t="str">
            <v>C503</v>
          </cell>
          <cell r="B1176" t="str">
            <v>TUMOR MALIGNO DEL CUADRANTE INFERIOR INTERNO DE LA MAMA</v>
          </cell>
          <cell r="C1176" t="str">
            <v>036</v>
          </cell>
        </row>
        <row r="1177">
          <cell r="A1177" t="str">
            <v>C504</v>
          </cell>
          <cell r="B1177" t="str">
            <v>TUMOR MALIGNO DEL CUADRANTE SUPERIOR EXTERNO DE LA MAMA</v>
          </cell>
          <cell r="C1177" t="str">
            <v>036</v>
          </cell>
        </row>
        <row r="1178">
          <cell r="A1178" t="str">
            <v>C505</v>
          </cell>
          <cell r="B1178" t="str">
            <v>TUMOR MALIGNO DEL CUADRANTE INFERIOR EXTERNO DE LA MAMA</v>
          </cell>
          <cell r="C1178" t="str">
            <v>036</v>
          </cell>
        </row>
        <row r="1179">
          <cell r="A1179" t="str">
            <v>C506</v>
          </cell>
          <cell r="B1179" t="str">
            <v>TUMOR MALIGNO DE LA PROLONGACION AXILAR DE LA MAMA</v>
          </cell>
          <cell r="C1179" t="str">
            <v>036</v>
          </cell>
        </row>
        <row r="1180">
          <cell r="A1180" t="str">
            <v>C508</v>
          </cell>
          <cell r="B1180" t="str">
            <v>LESION DE SITIOS CONTIGUOS DE LA MAMA</v>
          </cell>
          <cell r="C1180" t="str">
            <v>036</v>
          </cell>
        </row>
        <row r="1181">
          <cell r="A1181" t="str">
            <v>C509</v>
          </cell>
          <cell r="B1181" t="str">
            <v>TUMOR MALIGNO DE LA MAMA NO ESPECIFICADA</v>
          </cell>
          <cell r="C1181" t="str">
            <v>036</v>
          </cell>
        </row>
        <row r="1182">
          <cell r="A1182" t="str">
            <v>C51</v>
          </cell>
          <cell r="B1182" t="str">
            <v>TUMOR MALIGNO DE LA VULVA</v>
          </cell>
          <cell r="C1182" t="str">
            <v>046</v>
          </cell>
        </row>
        <row r="1183">
          <cell r="A1183" t="str">
            <v>C510</v>
          </cell>
          <cell r="B1183" t="str">
            <v>TUMOR MALIGNO DEL LABIO MAYOR</v>
          </cell>
          <cell r="C1183" t="str">
            <v>046</v>
          </cell>
        </row>
        <row r="1184">
          <cell r="A1184" t="str">
            <v>C511</v>
          </cell>
          <cell r="B1184" t="str">
            <v>TUMOR MALIGNO DEL LABIO MENOR</v>
          </cell>
          <cell r="C1184" t="str">
            <v>046</v>
          </cell>
        </row>
        <row r="1185">
          <cell r="A1185" t="str">
            <v>C512</v>
          </cell>
          <cell r="B1185" t="str">
            <v>TUMOR MALIGNO DEL CLITORIS</v>
          </cell>
          <cell r="C1185" t="str">
            <v>046</v>
          </cell>
        </row>
        <row r="1186">
          <cell r="A1186" t="str">
            <v>C518</v>
          </cell>
          <cell r="B1186" t="str">
            <v>LESION DE SITIOS CONTIGUOS DE LA VULVA</v>
          </cell>
          <cell r="C1186" t="str">
            <v>046</v>
          </cell>
        </row>
        <row r="1187">
          <cell r="A1187" t="str">
            <v>C519</v>
          </cell>
          <cell r="B1187" t="str">
            <v>TUMOR MALIGNO DE LA VULVA, PARTE NO ESPECIFICADA</v>
          </cell>
          <cell r="C1187" t="str">
            <v>046</v>
          </cell>
        </row>
        <row r="1188">
          <cell r="A1188" t="str">
            <v>C52</v>
          </cell>
          <cell r="B1188" t="str">
            <v>TUMOR MALIGNO DE LA VAGINA</v>
          </cell>
          <cell r="C1188" t="str">
            <v>046</v>
          </cell>
        </row>
        <row r="1189">
          <cell r="A1189" t="str">
            <v>C53</v>
          </cell>
          <cell r="B1189" t="str">
            <v>TUMOR MALIGNO DEL CUELLO DEL UTERO</v>
          </cell>
          <cell r="C1189" t="str">
            <v>037</v>
          </cell>
        </row>
        <row r="1190">
          <cell r="A1190" t="str">
            <v>C530</v>
          </cell>
          <cell r="B1190" t="str">
            <v>TUMOR MALIGNO DEL ENDOCERVIX</v>
          </cell>
          <cell r="C1190" t="str">
            <v>037</v>
          </cell>
        </row>
        <row r="1191">
          <cell r="A1191" t="str">
            <v>C531</v>
          </cell>
          <cell r="B1191" t="str">
            <v>TUMOR MALIGNO DEL EXOCERVIX</v>
          </cell>
          <cell r="C1191" t="str">
            <v>037</v>
          </cell>
        </row>
        <row r="1192">
          <cell r="A1192" t="str">
            <v>C538</v>
          </cell>
          <cell r="B1192" t="str">
            <v>LESION DE SITIOS CONTIGUOS DEL CUELLO DEL UTERO</v>
          </cell>
          <cell r="C1192" t="str">
            <v>037</v>
          </cell>
        </row>
        <row r="1193">
          <cell r="A1193" t="str">
            <v>C539</v>
          </cell>
          <cell r="B1193" t="str">
            <v>TUMOR MALIGNO DEL CUELLO DEL UTERO, SIN OTRA ESPECIFICACION</v>
          </cell>
          <cell r="C1193" t="str">
            <v>037</v>
          </cell>
        </row>
        <row r="1194">
          <cell r="A1194" t="str">
            <v>C54</v>
          </cell>
          <cell r="B1194" t="str">
            <v>TUMOR MALIGNO DEL CUERPO DEL UTERO</v>
          </cell>
          <cell r="C1194" t="str">
            <v>038</v>
          </cell>
        </row>
        <row r="1195">
          <cell r="A1195" t="str">
            <v>C540</v>
          </cell>
          <cell r="B1195" t="str">
            <v>TUMOR MALIGNO DEL ISTMO UTERINO</v>
          </cell>
          <cell r="C1195" t="str">
            <v>038</v>
          </cell>
        </row>
        <row r="1196">
          <cell r="A1196" t="str">
            <v>C541</v>
          </cell>
          <cell r="B1196" t="str">
            <v>TUMOR MALIGNO DEL ENDOMETRIO</v>
          </cell>
          <cell r="C1196" t="str">
            <v>038</v>
          </cell>
        </row>
        <row r="1197">
          <cell r="A1197" t="str">
            <v>C542</v>
          </cell>
          <cell r="B1197" t="str">
            <v>TUMOR MALIGNO DEL MIOMETRIO</v>
          </cell>
          <cell r="C1197" t="str">
            <v>038</v>
          </cell>
        </row>
        <row r="1198">
          <cell r="A1198" t="str">
            <v>C543</v>
          </cell>
          <cell r="B1198" t="str">
            <v>TUMOR MALIGNO DEL FONDO DEL UTERO</v>
          </cell>
          <cell r="C1198" t="str">
            <v>038</v>
          </cell>
        </row>
        <row r="1199">
          <cell r="A1199" t="str">
            <v>C548</v>
          </cell>
          <cell r="B1199" t="str">
            <v>LESION DE SITIOS CONTIGUOS DEL CUERPO DEL UTERO</v>
          </cell>
          <cell r="C1199" t="str">
            <v>038</v>
          </cell>
        </row>
        <row r="1200">
          <cell r="A1200" t="str">
            <v>C549</v>
          </cell>
          <cell r="B1200" t="str">
            <v>TUMOR MALIGNO DEL CUERPO DEL UTERO, PARTE NO ESPECIFICADA</v>
          </cell>
          <cell r="C1200" t="str">
            <v>038</v>
          </cell>
        </row>
        <row r="1201">
          <cell r="A1201" t="str">
            <v>C55</v>
          </cell>
          <cell r="B1201" t="str">
            <v>TUMOR MALIGNO DEL UTERO, PARTE NO ESPECIFICADA</v>
          </cell>
          <cell r="C1201" t="str">
            <v>038</v>
          </cell>
        </row>
        <row r="1202">
          <cell r="A1202" t="str">
            <v>C56X</v>
          </cell>
          <cell r="B1202" t="str">
            <v>TUMOR MALIGNO DEL OVARIO</v>
          </cell>
          <cell r="C1202" t="str">
            <v>039</v>
          </cell>
        </row>
        <row r="1203">
          <cell r="A1203" t="str">
            <v>C57</v>
          </cell>
          <cell r="B1203" t="str">
            <v>TUMOR MALIG.DE OTROS ORG.GENITALES FEMEN. Y DE LOS NO ESPECIFICADOS</v>
          </cell>
          <cell r="C1203" t="str">
            <v>046</v>
          </cell>
        </row>
        <row r="1204">
          <cell r="A1204" t="str">
            <v>C570</v>
          </cell>
          <cell r="B1204" t="str">
            <v>TUMOR MALIGNO DE LA TROMPA DE FALOPIO</v>
          </cell>
          <cell r="C1204" t="str">
            <v>046</v>
          </cell>
        </row>
        <row r="1205">
          <cell r="A1205" t="str">
            <v>C571</v>
          </cell>
          <cell r="B1205" t="str">
            <v>TUMOR MALIGNO DEL LIGAMENTO ANCHO</v>
          </cell>
          <cell r="C1205" t="str">
            <v>046</v>
          </cell>
        </row>
        <row r="1206">
          <cell r="A1206" t="str">
            <v>C572</v>
          </cell>
          <cell r="B1206" t="str">
            <v>TUMOR MALIGNO DEL LIGAMENTO REDONDO</v>
          </cell>
          <cell r="C1206" t="str">
            <v>046</v>
          </cell>
        </row>
        <row r="1207">
          <cell r="A1207" t="str">
            <v>C573</v>
          </cell>
          <cell r="B1207" t="str">
            <v>TUMOR MALIGNO DEL PARAMETRIO</v>
          </cell>
          <cell r="C1207" t="str">
            <v>046</v>
          </cell>
        </row>
        <row r="1208">
          <cell r="A1208" t="str">
            <v>C574</v>
          </cell>
          <cell r="B1208" t="str">
            <v>TUMOR MALIGNO DE LOS ANEXOS UTERINOS, SIN OTRA ESPECIFICACION</v>
          </cell>
          <cell r="C1208" t="str">
            <v>046</v>
          </cell>
        </row>
        <row r="1209">
          <cell r="A1209" t="str">
            <v>C577</v>
          </cell>
          <cell r="B1209" t="str">
            <v>TUMOR MALIG. DE OTRAS PARTES ESPECIF. DE LOS ORG. GENITALES FEMEN.</v>
          </cell>
          <cell r="C1209" t="str">
            <v>046</v>
          </cell>
        </row>
        <row r="1210">
          <cell r="A1210" t="str">
            <v>C578</v>
          </cell>
          <cell r="B1210" t="str">
            <v>LESION DE SITIOS CONTIGUOS DE LOS ORGANOS GENITALES FEMENINOS</v>
          </cell>
          <cell r="C1210" t="str">
            <v>046</v>
          </cell>
        </row>
        <row r="1211">
          <cell r="A1211" t="str">
            <v>C579</v>
          </cell>
          <cell r="B1211" t="str">
            <v>TUMOR MALIGNO DE ORGANO GENITAL FEMENINO, PARTE NO ESPECIFICADA</v>
          </cell>
          <cell r="C1211" t="str">
            <v>046</v>
          </cell>
        </row>
        <row r="1212">
          <cell r="A1212" t="str">
            <v>C58</v>
          </cell>
          <cell r="B1212" t="str">
            <v>TUMOR MALIGNO DE LA PLACENTA</v>
          </cell>
          <cell r="C1212" t="str">
            <v>046</v>
          </cell>
        </row>
        <row r="1213">
          <cell r="A1213" t="str">
            <v>C60</v>
          </cell>
          <cell r="B1213" t="str">
            <v>TUMOR MALIGNO DEL PENE</v>
          </cell>
          <cell r="C1213" t="str">
            <v>046</v>
          </cell>
        </row>
        <row r="1214">
          <cell r="A1214" t="str">
            <v>C600</v>
          </cell>
          <cell r="B1214" t="str">
            <v>TUMOR MALIGNO DEL PREPUCIO</v>
          </cell>
          <cell r="C1214" t="str">
            <v>046</v>
          </cell>
        </row>
        <row r="1215">
          <cell r="A1215" t="str">
            <v>C601</v>
          </cell>
          <cell r="B1215" t="str">
            <v>TUMOR MALIGNO DEL GLANDE</v>
          </cell>
          <cell r="C1215" t="str">
            <v>046</v>
          </cell>
        </row>
        <row r="1216">
          <cell r="A1216" t="str">
            <v>C602</v>
          </cell>
          <cell r="B1216" t="str">
            <v>TUMOR MALIGNO DEL CUERPO DEL PENE</v>
          </cell>
          <cell r="C1216" t="str">
            <v>046</v>
          </cell>
        </row>
        <row r="1217">
          <cell r="A1217" t="str">
            <v>C608</v>
          </cell>
          <cell r="B1217" t="str">
            <v>LESION DE SITIOS CONTIGUOS DEL PENE</v>
          </cell>
          <cell r="C1217" t="str">
            <v>046</v>
          </cell>
        </row>
        <row r="1218">
          <cell r="A1218" t="str">
            <v>C609</v>
          </cell>
          <cell r="B1218" t="str">
            <v>TUMOR MALIGNO DEL PENE, PARTE NO ESPECIFICADA</v>
          </cell>
          <cell r="C1218" t="str">
            <v>046</v>
          </cell>
        </row>
        <row r="1219">
          <cell r="A1219" t="str">
            <v>C61X</v>
          </cell>
          <cell r="B1219" t="str">
            <v>TUMOR MALIGNO DE LA PROSTATA</v>
          </cell>
          <cell r="C1219" t="str">
            <v>040</v>
          </cell>
        </row>
        <row r="1220">
          <cell r="A1220" t="str">
            <v>C62X</v>
          </cell>
          <cell r="B1220" t="str">
            <v>TUMOR MALIGNO DEL TESTICULO</v>
          </cell>
          <cell r="C1220" t="str">
            <v>046</v>
          </cell>
        </row>
        <row r="1221">
          <cell r="A1221" t="str">
            <v>C620</v>
          </cell>
          <cell r="B1221" t="str">
            <v>TUMOR MALIGNO DEL TESTICULO NO DESCENDIDO</v>
          </cell>
          <cell r="C1221" t="str">
            <v>046</v>
          </cell>
        </row>
        <row r="1222">
          <cell r="A1222" t="str">
            <v>C621</v>
          </cell>
          <cell r="B1222" t="str">
            <v>TUMOR MALIGNO DEL TESTICULO DESCENDIDO</v>
          </cell>
          <cell r="C1222" t="str">
            <v>046</v>
          </cell>
        </row>
        <row r="1223">
          <cell r="A1223" t="str">
            <v>C629</v>
          </cell>
          <cell r="B1223" t="str">
            <v>TUMOR MALIGNO DEL TESTICULO, NO ESPECIFICADO</v>
          </cell>
          <cell r="C1223" t="str">
            <v>046</v>
          </cell>
        </row>
        <row r="1224">
          <cell r="A1224" t="str">
            <v>C63X</v>
          </cell>
          <cell r="B1224" t="str">
            <v>TUMOR MALIG. DE OTROS ORAG. GENITALES MASCULINOS Y DE LOS NO ESPEC.</v>
          </cell>
          <cell r="C1224" t="str">
            <v>046</v>
          </cell>
        </row>
        <row r="1225">
          <cell r="A1225" t="str">
            <v>C630</v>
          </cell>
          <cell r="B1225" t="str">
            <v>TUMOR MALIGNO DEL EPIDIDIMO</v>
          </cell>
          <cell r="C1225" t="str">
            <v>046</v>
          </cell>
        </row>
        <row r="1226">
          <cell r="A1226" t="str">
            <v>C631</v>
          </cell>
          <cell r="B1226" t="str">
            <v>TUMOR MALIGNO DEL CORDON ESPERMATICO</v>
          </cell>
          <cell r="C1226" t="str">
            <v>046</v>
          </cell>
        </row>
        <row r="1227">
          <cell r="A1227" t="str">
            <v>C632</v>
          </cell>
          <cell r="B1227" t="str">
            <v>TUMOR MALIGNO DEL ESCROTO</v>
          </cell>
          <cell r="C1227" t="str">
            <v>046</v>
          </cell>
        </row>
        <row r="1228">
          <cell r="A1228" t="str">
            <v>C637</v>
          </cell>
          <cell r="B1228" t="str">
            <v>TUMOR MALIG. DE OTRAS PARTES ESPEC. DE LOS ORG. GENITALES MASCULINOS</v>
          </cell>
          <cell r="C1228" t="str">
            <v>046</v>
          </cell>
        </row>
        <row r="1229">
          <cell r="A1229" t="str">
            <v>C638</v>
          </cell>
          <cell r="B1229" t="str">
            <v>LESION DE SITIOS CONTIGUOS DE LOS ORGANOS GENITALES MASCULINOS</v>
          </cell>
          <cell r="C1229" t="str">
            <v>046</v>
          </cell>
        </row>
        <row r="1230">
          <cell r="A1230" t="str">
            <v>C639</v>
          </cell>
          <cell r="B1230" t="str">
            <v>TUMOR MALIGNO DE ORG. GENITAL MASCULINO, NO ESPECIFICADA</v>
          </cell>
          <cell r="C1230" t="str">
            <v>046</v>
          </cell>
        </row>
        <row r="1231">
          <cell r="A1231" t="str">
            <v>C64X</v>
          </cell>
          <cell r="B1231" t="str">
            <v>TUMOR MALIGNO DEL RIÑON, EXCEPTO DE LA PELVIS RENAL</v>
          </cell>
          <cell r="C1231" t="str">
            <v>046</v>
          </cell>
        </row>
        <row r="1232">
          <cell r="A1232" t="str">
            <v>C65X</v>
          </cell>
          <cell r="B1232" t="str">
            <v>TUMOR MALIGNO DE LA PELVIS RENAL</v>
          </cell>
          <cell r="C1232" t="str">
            <v>046</v>
          </cell>
        </row>
        <row r="1233">
          <cell r="A1233" t="str">
            <v>C66X</v>
          </cell>
          <cell r="B1233" t="str">
            <v>TUMOR MALIGNO DEL URETER</v>
          </cell>
          <cell r="C1233" t="str">
            <v>046</v>
          </cell>
        </row>
        <row r="1234">
          <cell r="A1234" t="str">
            <v>C67X</v>
          </cell>
          <cell r="B1234" t="str">
            <v>TUMOR MALIGNO DE LA VEJIGA URINARIA</v>
          </cell>
          <cell r="C1234" t="str">
            <v>041</v>
          </cell>
        </row>
        <row r="1235">
          <cell r="A1235" t="str">
            <v>C670</v>
          </cell>
          <cell r="B1235" t="str">
            <v>TUMOR MALIGNO DEL TRIGONO VESICAL</v>
          </cell>
          <cell r="C1235" t="str">
            <v>041</v>
          </cell>
        </row>
        <row r="1236">
          <cell r="A1236" t="str">
            <v>C671</v>
          </cell>
          <cell r="B1236" t="str">
            <v>TUMOR MALIGNO DE LA CUPULA VESICAL</v>
          </cell>
          <cell r="C1236" t="str">
            <v>041</v>
          </cell>
        </row>
        <row r="1237">
          <cell r="A1237" t="str">
            <v>C672</v>
          </cell>
          <cell r="B1237" t="str">
            <v>TUMOR MALIGNO DE LA PARED LATERAL DE LA VEJIGA</v>
          </cell>
          <cell r="C1237" t="str">
            <v>041</v>
          </cell>
        </row>
        <row r="1238">
          <cell r="A1238" t="str">
            <v>C673</v>
          </cell>
          <cell r="B1238" t="str">
            <v>TUMOR MALIGNO DE LA PARED ANTERIOR DE LA VEJIGA</v>
          </cell>
          <cell r="C1238" t="str">
            <v>041</v>
          </cell>
        </row>
        <row r="1239">
          <cell r="A1239" t="str">
            <v>C674</v>
          </cell>
          <cell r="B1239" t="str">
            <v>TUMOR MALIGNO DE LA PARED POSTERIOR DE LA VEJIGA</v>
          </cell>
          <cell r="C1239" t="str">
            <v>041</v>
          </cell>
        </row>
        <row r="1240">
          <cell r="A1240" t="str">
            <v>C675</v>
          </cell>
          <cell r="B1240" t="str">
            <v>TUMOR MALIGNO DEL CUELLO DE LA VEJIGA</v>
          </cell>
          <cell r="C1240" t="str">
            <v>041</v>
          </cell>
        </row>
        <row r="1241">
          <cell r="A1241" t="str">
            <v>C676</v>
          </cell>
          <cell r="B1241" t="str">
            <v>TUMOR MALIGNO DEL ORIFICIO URETERAL</v>
          </cell>
          <cell r="C1241" t="str">
            <v>041</v>
          </cell>
        </row>
        <row r="1242">
          <cell r="A1242" t="str">
            <v>C677</v>
          </cell>
          <cell r="B1242" t="str">
            <v>TUMOR MALIGNO DEL URACO</v>
          </cell>
          <cell r="C1242" t="str">
            <v>041</v>
          </cell>
        </row>
        <row r="1243">
          <cell r="A1243" t="str">
            <v>C678</v>
          </cell>
          <cell r="B1243" t="str">
            <v>LESION DE SITIOS CONTIGUOS DE LA VEJIGA</v>
          </cell>
          <cell r="C1243" t="str">
            <v>041</v>
          </cell>
        </row>
        <row r="1244">
          <cell r="A1244" t="str">
            <v>C679</v>
          </cell>
          <cell r="B1244" t="str">
            <v>TUMOR MALIGNO DE LA VEJIGA URINARIA, PARTE NO ESPECIFICADA</v>
          </cell>
          <cell r="C1244" t="str">
            <v>041</v>
          </cell>
        </row>
        <row r="1245">
          <cell r="A1245" t="str">
            <v>C68</v>
          </cell>
          <cell r="B1245" t="str">
            <v>TUMOR MALIGNO DE OTROS ORGANOS URINARIOS Y DE LOS NO ESPECIFICADOS</v>
          </cell>
          <cell r="C1245" t="str">
            <v>046</v>
          </cell>
        </row>
        <row r="1246">
          <cell r="A1246" t="str">
            <v>C680</v>
          </cell>
          <cell r="B1246" t="str">
            <v>TUMOR MALIGNO DE LA URETRA</v>
          </cell>
          <cell r="C1246" t="str">
            <v>046</v>
          </cell>
        </row>
        <row r="1247">
          <cell r="A1247" t="str">
            <v>C681</v>
          </cell>
          <cell r="B1247" t="str">
            <v>TUMOR MALIGNO DE LAS GLANDULAS PARAURETRALES</v>
          </cell>
          <cell r="C1247" t="str">
            <v>046</v>
          </cell>
        </row>
        <row r="1248">
          <cell r="A1248" t="str">
            <v>C688</v>
          </cell>
          <cell r="B1248" t="str">
            <v>LESION DE SITIOS CONTIGUOS DE LOS ORGANOS URINARIOS</v>
          </cell>
          <cell r="C1248" t="str">
            <v>046</v>
          </cell>
        </row>
        <row r="1249">
          <cell r="A1249" t="str">
            <v>C689</v>
          </cell>
          <cell r="B1249" t="str">
            <v>TUM0R MALIGNO DE ORGANO URINARIO NO ESPECIFICADO</v>
          </cell>
          <cell r="C1249" t="str">
            <v>046</v>
          </cell>
        </row>
        <row r="1250">
          <cell r="A1250" t="str">
            <v>C69</v>
          </cell>
          <cell r="B1250" t="str">
            <v>TUMOR MALIGNO DEL OJO Y SUS ANEXOS</v>
          </cell>
          <cell r="C1250" t="str">
            <v>046</v>
          </cell>
        </row>
        <row r="1251">
          <cell r="A1251" t="str">
            <v>C690</v>
          </cell>
          <cell r="B1251" t="str">
            <v>TUMOR MALIGNO DE LA CONJUNTIVA</v>
          </cell>
          <cell r="C1251" t="str">
            <v>046</v>
          </cell>
        </row>
        <row r="1252">
          <cell r="A1252" t="str">
            <v>C691</v>
          </cell>
          <cell r="B1252" t="str">
            <v>TUMOR MALIGNO DE LA CORNEA</v>
          </cell>
          <cell r="C1252" t="str">
            <v>046</v>
          </cell>
        </row>
        <row r="1253">
          <cell r="A1253" t="str">
            <v>C692</v>
          </cell>
          <cell r="B1253" t="str">
            <v>TUMOR MALIGNO DE LA RETINA</v>
          </cell>
          <cell r="C1253" t="str">
            <v>046</v>
          </cell>
        </row>
        <row r="1254">
          <cell r="A1254" t="str">
            <v>C693</v>
          </cell>
          <cell r="B1254" t="str">
            <v>TUMOR MALIGNO DE LA COROIDES</v>
          </cell>
          <cell r="C1254" t="str">
            <v>046</v>
          </cell>
        </row>
        <row r="1255">
          <cell r="A1255" t="str">
            <v>C694</v>
          </cell>
          <cell r="B1255" t="str">
            <v>TUMOR MALIGNO DEL CUERPO CILIAR</v>
          </cell>
          <cell r="C1255" t="str">
            <v>046</v>
          </cell>
        </row>
        <row r="1256">
          <cell r="A1256" t="str">
            <v>C695</v>
          </cell>
          <cell r="B1256" t="str">
            <v>TUMOR MALIGNO DE LA GLANDULA Y CONDUCTO LAGRIMALES</v>
          </cell>
          <cell r="C1256" t="str">
            <v>046</v>
          </cell>
        </row>
        <row r="1257">
          <cell r="A1257" t="str">
            <v>C696</v>
          </cell>
          <cell r="B1257" t="str">
            <v>TUMOR MALIGNO DE LA ORBITA</v>
          </cell>
          <cell r="C1257" t="str">
            <v>046</v>
          </cell>
        </row>
        <row r="1258">
          <cell r="A1258" t="str">
            <v>C698</v>
          </cell>
          <cell r="B1258" t="str">
            <v>LESION DE SITIOS CONTIGUOS DEL OJO Y SUS ANEXOS</v>
          </cell>
          <cell r="C1258" t="str">
            <v>046</v>
          </cell>
        </row>
        <row r="1259">
          <cell r="A1259" t="str">
            <v>C699</v>
          </cell>
          <cell r="B1259" t="str">
            <v>TUMOR MALIGNO DEL OJO, PARTE NO ESPECIFICADA</v>
          </cell>
          <cell r="C1259" t="str">
            <v>046</v>
          </cell>
        </row>
        <row r="1260">
          <cell r="A1260" t="str">
            <v>C70</v>
          </cell>
          <cell r="B1260" t="str">
            <v>TUMOR MALIGNO DE LAS MENINGES</v>
          </cell>
          <cell r="C1260" t="str">
            <v>042</v>
          </cell>
        </row>
        <row r="1261">
          <cell r="A1261" t="str">
            <v>C700</v>
          </cell>
          <cell r="B1261" t="str">
            <v>TUMOR MALIGNO DE LAS MENINGES CEREBRALES</v>
          </cell>
          <cell r="C1261" t="str">
            <v>042</v>
          </cell>
        </row>
        <row r="1262">
          <cell r="A1262" t="str">
            <v>C701</v>
          </cell>
          <cell r="B1262" t="str">
            <v>TUMOR MALIGNO DE LAS MENINGES RAQUIDEAS</v>
          </cell>
          <cell r="C1262" t="str">
            <v>042</v>
          </cell>
        </row>
        <row r="1263">
          <cell r="A1263" t="str">
            <v>C709</v>
          </cell>
          <cell r="B1263" t="str">
            <v>TUMOR MALIGNO DE LAS MENINGES, PARTE NO ESPECIFICADA</v>
          </cell>
          <cell r="C1263" t="str">
            <v>042</v>
          </cell>
        </row>
        <row r="1264">
          <cell r="A1264" t="str">
            <v>C71</v>
          </cell>
          <cell r="B1264" t="str">
            <v>TUMOR MALIGNO DEL ENCEFALO</v>
          </cell>
          <cell r="C1264" t="str">
            <v>042</v>
          </cell>
        </row>
        <row r="1265">
          <cell r="A1265" t="str">
            <v>C710</v>
          </cell>
          <cell r="B1265" t="str">
            <v>TUMOR MALIGNO DEL CEREBRO, EXCEPTO LOBULOS Y VENTRICULOS</v>
          </cell>
          <cell r="C1265" t="str">
            <v>042</v>
          </cell>
        </row>
        <row r="1266">
          <cell r="A1266" t="str">
            <v>C711</v>
          </cell>
          <cell r="B1266" t="str">
            <v>TUMOR MALIGNO DEL LOBULO FRONTAL</v>
          </cell>
          <cell r="C1266" t="str">
            <v>042</v>
          </cell>
        </row>
        <row r="1267">
          <cell r="A1267" t="str">
            <v>C712</v>
          </cell>
          <cell r="B1267" t="str">
            <v>TUMOR MALIGNO DEL LOBULO TEMPORAL</v>
          </cell>
          <cell r="C1267" t="str">
            <v>042</v>
          </cell>
        </row>
        <row r="1268">
          <cell r="A1268" t="str">
            <v>C713</v>
          </cell>
          <cell r="B1268" t="str">
            <v>TUMOR MALIGNO DEL LOBULO PARIETAL</v>
          </cell>
          <cell r="C1268" t="str">
            <v>042</v>
          </cell>
        </row>
        <row r="1269">
          <cell r="A1269" t="str">
            <v>C714</v>
          </cell>
          <cell r="B1269" t="str">
            <v>TUMOR MALIGNO DEL LOBULO OCCIPITAL</v>
          </cell>
          <cell r="C1269" t="str">
            <v>042</v>
          </cell>
        </row>
        <row r="1270">
          <cell r="A1270" t="str">
            <v>C715</v>
          </cell>
          <cell r="B1270" t="str">
            <v>TUMOR MALIGNO DEL VENTRICULO CEREBRAL</v>
          </cell>
          <cell r="C1270" t="str">
            <v>042</v>
          </cell>
        </row>
        <row r="1271">
          <cell r="A1271" t="str">
            <v>C716</v>
          </cell>
          <cell r="B1271" t="str">
            <v>TUMOR MALIGNO DEL CEREBELO</v>
          </cell>
          <cell r="C1271" t="str">
            <v>042</v>
          </cell>
        </row>
        <row r="1272">
          <cell r="A1272" t="str">
            <v>C717</v>
          </cell>
          <cell r="B1272" t="str">
            <v>TUMOR MALIGNO DEL PEDUNCULO CEREBRAL</v>
          </cell>
          <cell r="C1272" t="str">
            <v>042</v>
          </cell>
        </row>
        <row r="1273">
          <cell r="A1273" t="str">
            <v>C718</v>
          </cell>
          <cell r="B1273" t="str">
            <v>LESION DE SITIOS CONTIGUOS DEL ENCEFALO</v>
          </cell>
          <cell r="C1273" t="str">
            <v>042</v>
          </cell>
        </row>
        <row r="1274">
          <cell r="A1274" t="str">
            <v>C719</v>
          </cell>
          <cell r="B1274" t="str">
            <v>TUMOR MALIGNO DEL ENCEFALO, PARTE NO ESPECIFICADA</v>
          </cell>
          <cell r="C1274" t="str">
            <v>042</v>
          </cell>
        </row>
        <row r="1275">
          <cell r="A1275" t="str">
            <v>C72</v>
          </cell>
          <cell r="B1275" t="str">
            <v>TUMOR MALIG. DE LA MEDULA ESPINAL, DE LOS NERV.CRANEALES Y DE OTRAS</v>
          </cell>
          <cell r="C1275" t="str">
            <v>042</v>
          </cell>
        </row>
        <row r="1276">
          <cell r="A1276" t="str">
            <v>C720</v>
          </cell>
          <cell r="B1276" t="str">
            <v>TUMOR MALIGNO DE LA MEDULA ESPINAL</v>
          </cell>
          <cell r="C1276" t="str">
            <v>042</v>
          </cell>
        </row>
        <row r="1277">
          <cell r="A1277" t="str">
            <v>C721</v>
          </cell>
          <cell r="B1277" t="str">
            <v>TUMOR MALIGNO DE LA COLA DE CABALLO</v>
          </cell>
          <cell r="C1277" t="str">
            <v>042</v>
          </cell>
        </row>
        <row r="1278">
          <cell r="A1278" t="str">
            <v>C722</v>
          </cell>
          <cell r="B1278" t="str">
            <v>TUMOR MALIGNO DEL NERVIO OLFATORIO</v>
          </cell>
          <cell r="C1278" t="str">
            <v>042</v>
          </cell>
        </row>
        <row r="1279">
          <cell r="A1279" t="str">
            <v>C723</v>
          </cell>
          <cell r="B1279" t="str">
            <v>TUMOR MALIGNO DEL NERVIO OPTICO</v>
          </cell>
          <cell r="C1279" t="str">
            <v>042</v>
          </cell>
        </row>
        <row r="1280">
          <cell r="A1280" t="str">
            <v>C724</v>
          </cell>
          <cell r="B1280" t="str">
            <v>TUMOR MALIGNO DEL NERVIO ACUSTICO</v>
          </cell>
          <cell r="C1280" t="str">
            <v>042</v>
          </cell>
        </row>
        <row r="1281">
          <cell r="A1281" t="str">
            <v>C725</v>
          </cell>
          <cell r="B1281" t="str">
            <v>TUMOR MALIGNO DE OTROS NERVIOS CRANEALES Y LOS NO ESPECIFICADOS</v>
          </cell>
          <cell r="C1281" t="str">
            <v>042</v>
          </cell>
        </row>
        <row r="1282">
          <cell r="A1282" t="str">
            <v>C728</v>
          </cell>
          <cell r="B1282" t="str">
            <v>LESION DE OTROS SITIOS CONTIGUOS DEL ENCEFALO Y OTRAS PARTES DEL SIS.</v>
          </cell>
          <cell r="C1282" t="str">
            <v>042</v>
          </cell>
        </row>
        <row r="1283">
          <cell r="A1283" t="str">
            <v>C729</v>
          </cell>
          <cell r="B1283" t="str">
            <v>TUMOR MALIGNO DEL SISTEMA NERVIOSO CENTRAL, SIN OTRA ESPECIFICACION</v>
          </cell>
          <cell r="C1283" t="str">
            <v>042</v>
          </cell>
        </row>
        <row r="1284">
          <cell r="A1284" t="str">
            <v>C73</v>
          </cell>
          <cell r="B1284" t="str">
            <v>TUMOR MALIGNO DE LA GLANDULA TIROIDES</v>
          </cell>
          <cell r="C1284" t="str">
            <v>046</v>
          </cell>
        </row>
        <row r="1285">
          <cell r="A1285" t="str">
            <v>C74</v>
          </cell>
          <cell r="B1285" t="str">
            <v>TUMOR MALIGNO DE LA GLANDULA SUPRARRENAL</v>
          </cell>
          <cell r="C1285" t="str">
            <v>046</v>
          </cell>
        </row>
        <row r="1286">
          <cell r="A1286" t="str">
            <v>C740</v>
          </cell>
          <cell r="B1286" t="str">
            <v>TUMOR MALIGNO DE LA CORTEZA DE LA GLANDULA SUPRARRENAL</v>
          </cell>
          <cell r="C1286" t="str">
            <v>046</v>
          </cell>
        </row>
        <row r="1287">
          <cell r="A1287" t="str">
            <v>C741</v>
          </cell>
          <cell r="B1287" t="str">
            <v>TUMOR MALIGNO DE LA MEDULA DE LA GLANDULA SUPRARRENAL</v>
          </cell>
          <cell r="C1287" t="str">
            <v>046</v>
          </cell>
        </row>
        <row r="1288">
          <cell r="A1288" t="str">
            <v>C749</v>
          </cell>
          <cell r="B1288" t="str">
            <v>TUMOR MALIGNO DE LA GLANDULA SUPRARRENAL, PARTE NO ESPECIFICADA</v>
          </cell>
          <cell r="C1288" t="str">
            <v>046</v>
          </cell>
        </row>
        <row r="1289">
          <cell r="A1289" t="str">
            <v>C75</v>
          </cell>
          <cell r="B1289" t="str">
            <v>TUMOR MALIG. DE OTRAS GLANDULAS ENDOCRINAS Y DE ESTRUCTURA AFINES</v>
          </cell>
          <cell r="C1289" t="str">
            <v>046</v>
          </cell>
        </row>
        <row r="1290">
          <cell r="A1290" t="str">
            <v>C750</v>
          </cell>
          <cell r="B1290" t="str">
            <v>TUMOR MALIGNO DE LA GLANDULA PARATIROIDES</v>
          </cell>
          <cell r="C1290" t="str">
            <v>046</v>
          </cell>
        </row>
        <row r="1291">
          <cell r="A1291" t="str">
            <v>C751</v>
          </cell>
          <cell r="B1291" t="str">
            <v>TUMOR MALIGNO DE LA HIPOFISIS</v>
          </cell>
          <cell r="C1291" t="str">
            <v>046</v>
          </cell>
        </row>
        <row r="1292">
          <cell r="A1292" t="str">
            <v>C752</v>
          </cell>
          <cell r="B1292" t="str">
            <v>TUMOR MALIGNO DEL CONDUCTO CRANEOFARINGEO</v>
          </cell>
          <cell r="C1292" t="str">
            <v>046</v>
          </cell>
        </row>
        <row r="1293">
          <cell r="A1293" t="str">
            <v>C753</v>
          </cell>
          <cell r="B1293" t="str">
            <v>TUMOR MALIGNO DE LA GLANDULA PINEAL</v>
          </cell>
          <cell r="C1293" t="str">
            <v>046</v>
          </cell>
        </row>
        <row r="1294">
          <cell r="A1294" t="str">
            <v>C754</v>
          </cell>
          <cell r="B1294" t="str">
            <v>TUMOR MALIGNO DEL CUERPO CAROTIDEO</v>
          </cell>
          <cell r="C1294" t="str">
            <v>046</v>
          </cell>
        </row>
        <row r="1295">
          <cell r="A1295" t="str">
            <v>C755</v>
          </cell>
          <cell r="B1295" t="str">
            <v>TUMOR MALIGNO DEL CUERPO AORTICO Y OTROS CUERPOS CROMAFINES</v>
          </cell>
          <cell r="C1295" t="str">
            <v>046</v>
          </cell>
        </row>
        <row r="1296">
          <cell r="A1296" t="str">
            <v>C758</v>
          </cell>
          <cell r="B1296" t="str">
            <v>TUMOR MALIGNO PLURIGLANDULAR, NO ESPECIFICADO</v>
          </cell>
          <cell r="C1296" t="str">
            <v>046</v>
          </cell>
        </row>
        <row r="1297">
          <cell r="A1297" t="str">
            <v>C759</v>
          </cell>
          <cell r="B1297" t="str">
            <v>TUMOR MALIGNO DE GLANDULA ENDOCRINA NO ESPECIFICADA</v>
          </cell>
          <cell r="C1297" t="str">
            <v>046</v>
          </cell>
        </row>
        <row r="1298">
          <cell r="A1298" t="str">
            <v>C76</v>
          </cell>
          <cell r="B1298" t="str">
            <v>TUMOR MALIGNO DE OTROS SITIOS Y DE SITIOS MAL DEFINIDOS</v>
          </cell>
          <cell r="C1298" t="str">
            <v>046</v>
          </cell>
        </row>
        <row r="1299">
          <cell r="A1299" t="str">
            <v>C760</v>
          </cell>
          <cell r="B1299" t="str">
            <v>TUMOR MALIGNO DE LA CABEZA, CARA Y CUELLO</v>
          </cell>
          <cell r="C1299" t="str">
            <v>046</v>
          </cell>
        </row>
        <row r="1300">
          <cell r="A1300" t="str">
            <v>C761</v>
          </cell>
          <cell r="B1300" t="str">
            <v>TUMOR MALIGNO DEL TORAX</v>
          </cell>
          <cell r="C1300" t="str">
            <v>046</v>
          </cell>
        </row>
        <row r="1301">
          <cell r="A1301" t="str">
            <v>C762</v>
          </cell>
          <cell r="B1301" t="str">
            <v>TUMOR MALIGNO DEL ABDOMEN</v>
          </cell>
          <cell r="C1301" t="str">
            <v>046</v>
          </cell>
        </row>
        <row r="1302">
          <cell r="A1302" t="str">
            <v>C763</v>
          </cell>
          <cell r="B1302" t="str">
            <v>TUMOR MALIGNO DE LA PELVIS</v>
          </cell>
          <cell r="C1302" t="str">
            <v>046</v>
          </cell>
        </row>
        <row r="1303">
          <cell r="A1303" t="str">
            <v>C764</v>
          </cell>
          <cell r="B1303" t="str">
            <v>TUMOR MALIGNO DEL MIENBRO SUPERIOR</v>
          </cell>
          <cell r="C1303" t="str">
            <v>046</v>
          </cell>
        </row>
        <row r="1304">
          <cell r="A1304" t="str">
            <v>C765</v>
          </cell>
          <cell r="B1304" t="str">
            <v>TUMOR MALIGNO DEL MIEMBRO INFERIOR</v>
          </cell>
          <cell r="C1304" t="str">
            <v>046</v>
          </cell>
        </row>
        <row r="1305">
          <cell r="A1305" t="str">
            <v>C767</v>
          </cell>
          <cell r="B1305" t="str">
            <v>TUMOR MALIGNO DE OTROS SITIOS MAL DEFINIDOS</v>
          </cell>
          <cell r="C1305" t="str">
            <v>046</v>
          </cell>
        </row>
        <row r="1306">
          <cell r="A1306" t="str">
            <v>C768</v>
          </cell>
          <cell r="B1306" t="str">
            <v>LESION DE SITIOS CONTIGUOS MAL DEFINIDOS</v>
          </cell>
          <cell r="C1306" t="str">
            <v>046</v>
          </cell>
        </row>
        <row r="1307">
          <cell r="A1307" t="str">
            <v>C77</v>
          </cell>
          <cell r="B1307" t="str">
            <v>TUMOR MALIGNO SECUNDARIO Y EL NO ESPECIFICADODE LOS GANG. LINFATICOS</v>
          </cell>
          <cell r="C1307" t="str">
            <v>046</v>
          </cell>
        </row>
        <row r="1308">
          <cell r="A1308" t="str">
            <v>C770</v>
          </cell>
          <cell r="B1308" t="str">
            <v>TUMOR MALIGNO DE LOS GANGLIOS LINFATICOS DE LA CABEZA, CARA Y CUELLO</v>
          </cell>
          <cell r="C1308" t="str">
            <v>046</v>
          </cell>
        </row>
        <row r="1309">
          <cell r="A1309" t="str">
            <v>C771</v>
          </cell>
          <cell r="B1309" t="str">
            <v>TUMOR MALIGNO DE LOS GANGLIOS LINFATICOS INTRATORACICOS</v>
          </cell>
          <cell r="C1309" t="str">
            <v>046</v>
          </cell>
        </row>
        <row r="1310">
          <cell r="A1310" t="str">
            <v>C772</v>
          </cell>
          <cell r="B1310" t="str">
            <v>TUMOR MALIGNO DE LOS GANGLIOS LINFATICOS INTRAABDOMINALES</v>
          </cell>
          <cell r="C1310" t="str">
            <v>046</v>
          </cell>
        </row>
        <row r="1311">
          <cell r="A1311" t="str">
            <v>C773</v>
          </cell>
          <cell r="B1311" t="str">
            <v>TUMOR MALIG. DE LOS GANGL. LINFAT. DE LA AXILA Y DEL MIENBRO SUPERIOR</v>
          </cell>
          <cell r="C1311" t="str">
            <v>046</v>
          </cell>
        </row>
        <row r="1312">
          <cell r="A1312" t="str">
            <v>C774</v>
          </cell>
          <cell r="B1312" t="str">
            <v>TUMOR MALIG. DE LOS GANGL. LINF. DE LA REGION INGUINAL Y DEL MIENB.IMF</v>
          </cell>
          <cell r="C1312" t="str">
            <v>046</v>
          </cell>
        </row>
        <row r="1313">
          <cell r="A1313" t="str">
            <v>C775</v>
          </cell>
          <cell r="B1313" t="str">
            <v>TUMOR MALIGNO DE LOS GANGLIOS LINFATICOS DE LA PELVIS</v>
          </cell>
          <cell r="C1313" t="str">
            <v>046</v>
          </cell>
        </row>
        <row r="1314">
          <cell r="A1314" t="str">
            <v>C778</v>
          </cell>
          <cell r="B1314" t="str">
            <v>TUMOR MALIG.DE LOS GANGLIOS LINFATICOS DE REGIONES MULTIPLES</v>
          </cell>
          <cell r="C1314" t="str">
            <v>046</v>
          </cell>
        </row>
        <row r="1315">
          <cell r="A1315" t="str">
            <v>C779</v>
          </cell>
          <cell r="B1315" t="str">
            <v>TUMOR MALIGNO DEL GANGLIO LINFATICO, SITIO NO ESPECIFICADO</v>
          </cell>
          <cell r="C1315" t="str">
            <v>046</v>
          </cell>
        </row>
        <row r="1316">
          <cell r="A1316" t="str">
            <v>C78</v>
          </cell>
          <cell r="B1316" t="str">
            <v>TUMOR MALIGNO SUCUNDARIO DE LOS ORGANOS RESPIRATORIOS Y DEGESTIVO</v>
          </cell>
          <cell r="C1316" t="str">
            <v>046</v>
          </cell>
        </row>
        <row r="1317">
          <cell r="A1317" t="str">
            <v>C780</v>
          </cell>
          <cell r="B1317" t="str">
            <v>TUMOR MAKIGNO SECUNDARIO DEL PULMON</v>
          </cell>
          <cell r="C1317" t="str">
            <v>046</v>
          </cell>
        </row>
        <row r="1318">
          <cell r="A1318" t="str">
            <v>C781</v>
          </cell>
          <cell r="B1318" t="str">
            <v>TUMOR MALIGNO SECUNDARIO DEL MEDIASTINO</v>
          </cell>
          <cell r="C1318" t="str">
            <v>046</v>
          </cell>
        </row>
        <row r="1319">
          <cell r="A1319" t="str">
            <v>C782</v>
          </cell>
          <cell r="B1319" t="str">
            <v>TUMOR MALIGNO SECUNDARIO DE LA PLEURA</v>
          </cell>
          <cell r="C1319" t="str">
            <v>046</v>
          </cell>
        </row>
        <row r="1320">
          <cell r="A1320" t="str">
            <v>C783</v>
          </cell>
          <cell r="B1320" t="str">
            <v>TUMOR MALIGNO SECUNDARIO DE OTROS ORG. RESPIRAT. Y DE LOS NO ESPECIF.</v>
          </cell>
          <cell r="C1320" t="str">
            <v>046</v>
          </cell>
        </row>
        <row r="1321">
          <cell r="A1321" t="str">
            <v>C784</v>
          </cell>
          <cell r="B1321" t="str">
            <v>TUMOR MALIGNO SECUNDARIO DEL INTESTINO DELGADO</v>
          </cell>
          <cell r="C1321" t="str">
            <v>046</v>
          </cell>
        </row>
        <row r="1322">
          <cell r="A1322" t="str">
            <v>C785</v>
          </cell>
          <cell r="B1322" t="str">
            <v>TUMOR MALIGNO SECUNDARIO DEL INTESTINO GRUESO Y DEL RECTO</v>
          </cell>
          <cell r="C1322" t="str">
            <v>046</v>
          </cell>
        </row>
        <row r="1323">
          <cell r="A1323" t="str">
            <v>C786</v>
          </cell>
          <cell r="B1323" t="str">
            <v>TUMOR MALIGNO SECUNDARIO DEL PERITONEO Y DEL RETROPERITONEO</v>
          </cell>
          <cell r="C1323" t="str">
            <v>046</v>
          </cell>
        </row>
        <row r="1324">
          <cell r="A1324" t="str">
            <v>C787</v>
          </cell>
          <cell r="B1324" t="str">
            <v>TUMOR MALIGNO SECUNDARIO DEL HIGADO</v>
          </cell>
          <cell r="C1324" t="str">
            <v>046</v>
          </cell>
        </row>
        <row r="1325">
          <cell r="A1325" t="str">
            <v>C788</v>
          </cell>
          <cell r="B1325" t="str">
            <v>TUMOR MALIG. SECUND. DE OTROS ORG. DIGEST. Y DE LOS NO ESPECIFICADOS</v>
          </cell>
          <cell r="C1325" t="str">
            <v>046</v>
          </cell>
        </row>
        <row r="1326">
          <cell r="A1326" t="str">
            <v>C79</v>
          </cell>
          <cell r="B1326" t="str">
            <v>TUMOR MALIGNO SECUNDARIO DE OTROS SITIOS</v>
          </cell>
          <cell r="C1326" t="str">
            <v>046</v>
          </cell>
        </row>
        <row r="1327">
          <cell r="A1327" t="str">
            <v>C790</v>
          </cell>
          <cell r="B1327" t="str">
            <v>TUMOR MALIGNO SECUNDARIO DEL RIÑON Y DE LA PELVIS RENAL</v>
          </cell>
          <cell r="C1327" t="str">
            <v>046</v>
          </cell>
        </row>
        <row r="1328">
          <cell r="A1328" t="str">
            <v>C791</v>
          </cell>
          <cell r="B1328" t="str">
            <v>TUMOR MALIG. SECUN. DE LA VEJIGA, Y DE OTROS ORG. Y LOS NO ESPECIF.</v>
          </cell>
          <cell r="C1328" t="str">
            <v>046</v>
          </cell>
        </row>
        <row r="1329">
          <cell r="A1329" t="str">
            <v>C792</v>
          </cell>
          <cell r="B1329" t="str">
            <v>TUMOR MALIGNO SECUNDARIO DE LA PIEL</v>
          </cell>
          <cell r="C1329" t="str">
            <v>046</v>
          </cell>
        </row>
        <row r="1330">
          <cell r="A1330" t="str">
            <v>C793</v>
          </cell>
          <cell r="B1330" t="str">
            <v>TUMOR MALIGNO SECUNDARIO DEL ENCEFALO Y DE LAS MANINGES CEREBRALES</v>
          </cell>
          <cell r="C1330" t="str">
            <v>046</v>
          </cell>
        </row>
        <row r="1331">
          <cell r="A1331" t="str">
            <v>C794</v>
          </cell>
          <cell r="B1331" t="str">
            <v>TUMOR MALIG. SECUN. DE OTRAS PARTES DEL SIST. NERV. Y DE LAS NO ESPEC.</v>
          </cell>
          <cell r="C1331" t="str">
            <v>046</v>
          </cell>
        </row>
        <row r="1332">
          <cell r="A1332" t="str">
            <v>C795</v>
          </cell>
          <cell r="B1332" t="str">
            <v>TUMOR MALIGNO SECUNDARIO DE LOS HUESOS Y DE LA MEDULA OSEA</v>
          </cell>
          <cell r="C1332" t="str">
            <v>046</v>
          </cell>
        </row>
        <row r="1333">
          <cell r="A1333" t="str">
            <v>C796</v>
          </cell>
          <cell r="B1333" t="str">
            <v>TUMOR MALIGNO SECUNDARIO DEL OVARIO</v>
          </cell>
          <cell r="C1333" t="str">
            <v>046</v>
          </cell>
        </row>
        <row r="1334">
          <cell r="A1334" t="str">
            <v>C797</v>
          </cell>
          <cell r="B1334" t="str">
            <v>TUMOR MALIGNO SECUNDARIO DE LA GLANDULA SUPRARRENAL</v>
          </cell>
          <cell r="C1334" t="str">
            <v>046</v>
          </cell>
        </row>
        <row r="1335">
          <cell r="A1335" t="str">
            <v>C798</v>
          </cell>
          <cell r="B1335" t="str">
            <v>TUMOR MALIGNO SECUNDARIO DE OTROS SITIOS ESPECIFICADOS</v>
          </cell>
          <cell r="C1335" t="str">
            <v>046</v>
          </cell>
        </row>
        <row r="1336">
          <cell r="A1336" t="str">
            <v>C80X</v>
          </cell>
          <cell r="B1336" t="str">
            <v>TUMOR MALIGNO DE SITIOS NO ESPECIFICADOS</v>
          </cell>
          <cell r="C1336" t="str">
            <v>046</v>
          </cell>
        </row>
        <row r="1337">
          <cell r="A1337" t="str">
            <v>C81</v>
          </cell>
          <cell r="B1337" t="str">
            <v>ENFERMEDAD DE HODKIN</v>
          </cell>
          <cell r="C1337" t="str">
            <v>046</v>
          </cell>
        </row>
        <row r="1338">
          <cell r="A1338" t="str">
            <v>C810</v>
          </cell>
          <cell r="B1338" t="str">
            <v>ENFERMEDAD DE HODKIN CON PREDOMINIO LINFOCITICO</v>
          </cell>
          <cell r="C1338" t="str">
            <v>046</v>
          </cell>
        </row>
        <row r="1339">
          <cell r="A1339" t="str">
            <v>C811</v>
          </cell>
          <cell r="B1339" t="str">
            <v>ENFERMEDAD DE HODKIN CON ESCLEROSIS NODULAR</v>
          </cell>
          <cell r="C1339" t="str">
            <v>046</v>
          </cell>
        </row>
        <row r="1340">
          <cell r="A1340" t="str">
            <v>C812</v>
          </cell>
          <cell r="B1340" t="str">
            <v>ENFERMEDAD DE HODKIN CON CELULARIDAD MIXTA</v>
          </cell>
          <cell r="C1340" t="str">
            <v>046</v>
          </cell>
        </row>
        <row r="1341">
          <cell r="A1341" t="str">
            <v>C813</v>
          </cell>
          <cell r="B1341" t="str">
            <v>ENFERMEDAD DE HODKIN CON DEPLECION LINFOCITICA</v>
          </cell>
          <cell r="C1341" t="str">
            <v>046</v>
          </cell>
        </row>
        <row r="1342">
          <cell r="A1342" t="str">
            <v>C817</v>
          </cell>
          <cell r="B1342" t="str">
            <v>OTROS TIPOS DE ENFERMEDAD DE HODKIN</v>
          </cell>
          <cell r="C1342" t="str">
            <v>046</v>
          </cell>
        </row>
        <row r="1343">
          <cell r="A1343" t="str">
            <v>C819</v>
          </cell>
          <cell r="B1343" t="str">
            <v>ENFERMEDAD DE HODKIN, NO ESPECIFICADA</v>
          </cell>
          <cell r="C1343" t="str">
            <v>046</v>
          </cell>
        </row>
        <row r="1344">
          <cell r="A1344" t="str">
            <v>C82</v>
          </cell>
          <cell r="B1344" t="str">
            <v>LINFOMA NO DE HODKIN (NODULAR)</v>
          </cell>
          <cell r="C1344" t="str">
            <v>043</v>
          </cell>
        </row>
        <row r="1345">
          <cell r="A1345" t="str">
            <v>C820</v>
          </cell>
          <cell r="B1345" t="str">
            <v>LINFOMA NO DE HODKIN DE CELULAS PEQUEÑAS HENDIDAS, FOLICULAR</v>
          </cell>
          <cell r="C1345" t="str">
            <v>043</v>
          </cell>
        </row>
        <row r="1346">
          <cell r="A1346" t="str">
            <v>C821</v>
          </cell>
          <cell r="B1346" t="str">
            <v>LINFOMA NO DE HODKIN MIXTO, DE PEQ. CELULAS HEND. Y DE GRANDES CELUL.</v>
          </cell>
          <cell r="C1346" t="str">
            <v>043</v>
          </cell>
        </row>
        <row r="1347">
          <cell r="A1347" t="str">
            <v>C822</v>
          </cell>
          <cell r="B1347" t="str">
            <v>LINFOMA NO DE HODKIN DE CELULAS GRANDES, FOLICULAR</v>
          </cell>
          <cell r="C1347" t="str">
            <v>043</v>
          </cell>
        </row>
        <row r="1348">
          <cell r="A1348" t="str">
            <v>C827</v>
          </cell>
          <cell r="B1348" t="str">
            <v>OTROS TIPOS ESPECIFICADOS DE LINFOMA NO DE HODKIN FOLICULAR</v>
          </cell>
          <cell r="C1348" t="str">
            <v>043</v>
          </cell>
        </row>
        <row r="1349">
          <cell r="A1349" t="str">
            <v>C829</v>
          </cell>
          <cell r="B1349" t="str">
            <v>LINFOMA NO DE HODKIN FOLICULAR, SIN OTRA ESPECIFICACION</v>
          </cell>
          <cell r="C1349" t="str">
            <v>043</v>
          </cell>
        </row>
        <row r="1350">
          <cell r="A1350" t="str">
            <v>C83</v>
          </cell>
          <cell r="B1350" t="str">
            <v>LINFOMA NO  HODKIN DIFUSO</v>
          </cell>
          <cell r="C1350" t="str">
            <v>043</v>
          </cell>
        </row>
        <row r="1351">
          <cell r="A1351" t="str">
            <v>C830</v>
          </cell>
          <cell r="B1351" t="str">
            <v>LINFOMA NO HODKIN DE CELULAS PEQUEÑAS (DIFUSO)</v>
          </cell>
          <cell r="C1351" t="str">
            <v>043</v>
          </cell>
        </row>
        <row r="1352">
          <cell r="A1352" t="str">
            <v>C831</v>
          </cell>
          <cell r="B1352" t="str">
            <v>LINFOMA NO HODKIN DE CELULAS PEQUEÑAS HENDIDAS (DIFUSO)</v>
          </cell>
          <cell r="C1352" t="str">
            <v>043</v>
          </cell>
        </row>
        <row r="1353">
          <cell r="A1353" t="str">
            <v>C832</v>
          </cell>
          <cell r="B1353" t="str">
            <v>LINFOMA NO HODKIN MIXTO, DE CELULAS PEQUEÑAS Y GRANDES (DIFUSO)</v>
          </cell>
          <cell r="C1353" t="str">
            <v>043</v>
          </cell>
        </row>
        <row r="1354">
          <cell r="A1354" t="str">
            <v>C833</v>
          </cell>
          <cell r="B1354" t="str">
            <v>LINFOMA NO HODKIN DE CELULAS GRANDES (DIFUSO)</v>
          </cell>
          <cell r="C1354" t="str">
            <v>043</v>
          </cell>
        </row>
        <row r="1355">
          <cell r="A1355" t="str">
            <v>C834</v>
          </cell>
          <cell r="B1355" t="str">
            <v>LINFOMA NO HODKIN INMUNOBLASTICO (DIFUSO)</v>
          </cell>
          <cell r="C1355" t="str">
            <v>043</v>
          </cell>
        </row>
        <row r="1356">
          <cell r="A1356" t="str">
            <v>C835</v>
          </cell>
          <cell r="B1356" t="str">
            <v>LINFOMA NO HODKIN LINFOBLASTICO (DIFUSO)</v>
          </cell>
          <cell r="C1356" t="str">
            <v>043</v>
          </cell>
        </row>
        <row r="1357">
          <cell r="A1357" t="str">
            <v>C836</v>
          </cell>
          <cell r="B1357" t="str">
            <v>LINFOMA NO HODKIN INDEFERENCIADO (DIFUSO)</v>
          </cell>
          <cell r="C1357" t="str">
            <v>043</v>
          </cell>
        </row>
        <row r="1358">
          <cell r="A1358" t="str">
            <v>C837</v>
          </cell>
          <cell r="B1358" t="str">
            <v>TUMOR DE BURKITT</v>
          </cell>
          <cell r="C1358" t="str">
            <v>043</v>
          </cell>
        </row>
        <row r="1359">
          <cell r="A1359" t="str">
            <v>C838</v>
          </cell>
          <cell r="B1359" t="str">
            <v>OTROS TIPOS ESPECIFICADOS DE LINFOMA NO HODKIN DIFUSO</v>
          </cell>
          <cell r="C1359" t="str">
            <v>043</v>
          </cell>
        </row>
        <row r="1360">
          <cell r="A1360" t="str">
            <v>C839</v>
          </cell>
          <cell r="B1360" t="str">
            <v>LINFOMA NO HODKIN DIFUSO, SIN OTRA ESPECIFICACION</v>
          </cell>
          <cell r="C1360" t="str">
            <v>043</v>
          </cell>
        </row>
        <row r="1361">
          <cell r="A1361" t="str">
            <v>C84</v>
          </cell>
          <cell r="B1361" t="str">
            <v>LINFOMA DE CELULAS T, PERIFERICO Y CUTANEO</v>
          </cell>
          <cell r="C1361" t="str">
            <v>043</v>
          </cell>
        </row>
        <row r="1362">
          <cell r="A1362" t="str">
            <v>C840</v>
          </cell>
          <cell r="B1362" t="str">
            <v>MICOSIS FUNGOIDE</v>
          </cell>
          <cell r="C1362" t="str">
            <v>043</v>
          </cell>
        </row>
        <row r="1363">
          <cell r="A1363" t="str">
            <v>C841</v>
          </cell>
          <cell r="B1363" t="str">
            <v>ENFERMEDAD DE SEZARY</v>
          </cell>
          <cell r="C1363" t="str">
            <v>043</v>
          </cell>
        </row>
        <row r="1364">
          <cell r="A1364" t="str">
            <v>C842</v>
          </cell>
          <cell r="B1364" t="str">
            <v>LINFOMA DE ZONA T</v>
          </cell>
          <cell r="C1364" t="str">
            <v>043</v>
          </cell>
        </row>
        <row r="1365">
          <cell r="A1365" t="str">
            <v>C843</v>
          </cell>
          <cell r="B1365" t="str">
            <v>LINFOMA LINFOEPITELIOIDE</v>
          </cell>
          <cell r="C1365" t="str">
            <v>043</v>
          </cell>
        </row>
        <row r="1366">
          <cell r="A1366" t="str">
            <v>C844</v>
          </cell>
          <cell r="B1366" t="str">
            <v>LINFOMA DE CELULAS T PERIFERICO</v>
          </cell>
          <cell r="C1366" t="str">
            <v>043</v>
          </cell>
        </row>
        <row r="1367">
          <cell r="A1367" t="str">
            <v>C845</v>
          </cell>
          <cell r="B1367" t="str">
            <v>OTROS LINFOMAS DE CELULAS T Y LOS NO ESPECIFICADOS</v>
          </cell>
          <cell r="C1367" t="str">
            <v>043</v>
          </cell>
        </row>
        <row r="1368">
          <cell r="A1368" t="str">
            <v>C85</v>
          </cell>
          <cell r="B1368" t="str">
            <v>LINFOMA NO HODKIN DE OTRO TIPO Y EL NO ESPECIFICADO</v>
          </cell>
          <cell r="C1368" t="str">
            <v>043</v>
          </cell>
        </row>
        <row r="1369">
          <cell r="A1369" t="str">
            <v>C850</v>
          </cell>
          <cell r="B1369" t="str">
            <v>LINFOSARCOMA</v>
          </cell>
          <cell r="C1369" t="str">
            <v>043</v>
          </cell>
        </row>
        <row r="1370">
          <cell r="A1370" t="str">
            <v>C851</v>
          </cell>
          <cell r="B1370" t="str">
            <v>LINFOMA DE CELULAS B, SIN OTRA ESPECIFICACION</v>
          </cell>
          <cell r="C1370" t="str">
            <v>043</v>
          </cell>
        </row>
        <row r="1371">
          <cell r="A1371" t="str">
            <v>C857</v>
          </cell>
          <cell r="B1371" t="str">
            <v>OTROS TIPOS ESPECIFICADOS DE LINFOMA NO HODKIN</v>
          </cell>
          <cell r="C1371" t="str">
            <v>043</v>
          </cell>
        </row>
        <row r="1372">
          <cell r="A1372" t="str">
            <v>C859</v>
          </cell>
          <cell r="B1372" t="str">
            <v>LINFOMA NO HODKIN, NO ESPECIFICADO</v>
          </cell>
          <cell r="C1372" t="str">
            <v>043</v>
          </cell>
        </row>
        <row r="1373">
          <cell r="A1373" t="str">
            <v>C88</v>
          </cell>
          <cell r="B1373" t="str">
            <v>ENFERMEDADES INMUNOPROLIFERATIVAS MALIGNAS</v>
          </cell>
          <cell r="C1373" t="str">
            <v>046</v>
          </cell>
        </row>
        <row r="1374">
          <cell r="A1374" t="str">
            <v>C880</v>
          </cell>
          <cell r="B1374" t="str">
            <v>MACROGLOBULINEMIA DE WALDENSTROM</v>
          </cell>
          <cell r="C1374" t="str">
            <v>046</v>
          </cell>
        </row>
        <row r="1375">
          <cell r="A1375" t="str">
            <v>C881</v>
          </cell>
          <cell r="B1375" t="str">
            <v>ENFERMEDAD DE CADENA PESADA ALFA</v>
          </cell>
          <cell r="C1375" t="str">
            <v>046</v>
          </cell>
        </row>
        <row r="1376">
          <cell r="A1376" t="str">
            <v>C882</v>
          </cell>
          <cell r="B1376" t="str">
            <v>ENFERMEDAD DE CADENA PESADA GAMMA</v>
          </cell>
          <cell r="C1376" t="str">
            <v>046</v>
          </cell>
        </row>
        <row r="1377">
          <cell r="A1377" t="str">
            <v>C883</v>
          </cell>
          <cell r="B1377" t="str">
            <v>ENFERMEDAD INMUNOPROLIFERATIVA DEL INTESTINO DELGADO</v>
          </cell>
          <cell r="C1377" t="str">
            <v>046</v>
          </cell>
        </row>
        <row r="1378">
          <cell r="A1378" t="str">
            <v>C887</v>
          </cell>
          <cell r="B1378" t="str">
            <v>OTRAS ENFERMEDADES INMUNOPROLIFERATIVAS MALIGNAS</v>
          </cell>
          <cell r="C1378" t="str">
            <v>046</v>
          </cell>
        </row>
        <row r="1379">
          <cell r="A1379" t="str">
            <v>C889</v>
          </cell>
          <cell r="B1379" t="str">
            <v>ENFERMEDAD INMUNOPROLIFERATIVA MALIGNA, SIN OTRA ESPECIFICACION</v>
          </cell>
          <cell r="C1379" t="str">
            <v>046</v>
          </cell>
        </row>
        <row r="1380">
          <cell r="A1380" t="str">
            <v>C90</v>
          </cell>
          <cell r="B1380" t="str">
            <v>MIELOMA MULTIPLE Y TUMORES MALIGNOS DE CELULAS PLASMATICAS</v>
          </cell>
          <cell r="C1380" t="str">
            <v>044</v>
          </cell>
        </row>
        <row r="1381">
          <cell r="A1381" t="str">
            <v>C900</v>
          </cell>
          <cell r="B1381" t="str">
            <v>MIELOMA MULTIPLE</v>
          </cell>
          <cell r="C1381" t="str">
            <v>044</v>
          </cell>
        </row>
        <row r="1382">
          <cell r="A1382" t="str">
            <v>C901</v>
          </cell>
          <cell r="B1382" t="str">
            <v>LEUCEMIA DE CELULAS PLASMATICAS</v>
          </cell>
          <cell r="C1382" t="str">
            <v>044</v>
          </cell>
        </row>
        <row r="1383">
          <cell r="A1383" t="str">
            <v>C902</v>
          </cell>
          <cell r="B1383" t="str">
            <v>PLASMOCITOMA, EXTRAMEDULAR</v>
          </cell>
          <cell r="C1383" t="str">
            <v>044</v>
          </cell>
        </row>
        <row r="1384">
          <cell r="A1384" t="str">
            <v>C91</v>
          </cell>
          <cell r="B1384" t="str">
            <v>LEUCEMIA LINFOIDE</v>
          </cell>
          <cell r="C1384" t="str">
            <v>045</v>
          </cell>
        </row>
        <row r="1385">
          <cell r="A1385" t="str">
            <v>C910</v>
          </cell>
          <cell r="B1385" t="str">
            <v>LEUCEMIA LINFOBLASTICA AGUDA</v>
          </cell>
          <cell r="C1385" t="str">
            <v>045</v>
          </cell>
        </row>
        <row r="1386">
          <cell r="A1386" t="str">
            <v>C911</v>
          </cell>
          <cell r="B1386" t="str">
            <v>LEUCEMIA LINFOCITICA CRONICA</v>
          </cell>
          <cell r="C1386" t="str">
            <v>045</v>
          </cell>
        </row>
        <row r="1387">
          <cell r="A1387" t="str">
            <v>C912</v>
          </cell>
          <cell r="B1387" t="str">
            <v>LEUCEMIA LINFOCITICA SUBAGUDA</v>
          </cell>
          <cell r="C1387" t="str">
            <v>045</v>
          </cell>
        </row>
        <row r="1388">
          <cell r="A1388" t="str">
            <v>C913</v>
          </cell>
          <cell r="B1388" t="str">
            <v>LEUCEMIA PROLINFOCITICA</v>
          </cell>
          <cell r="C1388" t="str">
            <v>045</v>
          </cell>
        </row>
        <row r="1389">
          <cell r="A1389" t="str">
            <v>C914</v>
          </cell>
          <cell r="B1389" t="str">
            <v>LEUCEMIA DE CELULAS VELLOSAS</v>
          </cell>
          <cell r="C1389" t="str">
            <v>045</v>
          </cell>
        </row>
        <row r="1390">
          <cell r="A1390" t="str">
            <v>C915</v>
          </cell>
          <cell r="B1390" t="str">
            <v>LEUCEMIA DE CELULAS T ADULTAS</v>
          </cell>
          <cell r="C1390" t="str">
            <v>045</v>
          </cell>
        </row>
        <row r="1391">
          <cell r="A1391" t="str">
            <v>C917</v>
          </cell>
          <cell r="B1391" t="str">
            <v>OTRAS LEUCEMIALINFOIDES</v>
          </cell>
          <cell r="C1391" t="str">
            <v>045</v>
          </cell>
        </row>
        <row r="1392">
          <cell r="A1392" t="str">
            <v>C919</v>
          </cell>
          <cell r="B1392" t="str">
            <v>LEUCEMIA LINFOIDE, SIN OTRA ESPECIFICACION</v>
          </cell>
          <cell r="C1392" t="str">
            <v>045</v>
          </cell>
        </row>
        <row r="1393">
          <cell r="A1393" t="str">
            <v>C92</v>
          </cell>
          <cell r="B1393" t="str">
            <v>LEUCEMIA MIELOIDE</v>
          </cell>
          <cell r="C1393" t="str">
            <v>045</v>
          </cell>
        </row>
        <row r="1394">
          <cell r="A1394" t="str">
            <v>C920</v>
          </cell>
          <cell r="B1394" t="str">
            <v>LEUCEMIA MIELOIDE AGUDA</v>
          </cell>
          <cell r="C1394" t="str">
            <v>045</v>
          </cell>
        </row>
        <row r="1395">
          <cell r="A1395" t="str">
            <v>C921</v>
          </cell>
          <cell r="B1395" t="str">
            <v>LEUCEMIA MIELOIDE CRONICA</v>
          </cell>
          <cell r="C1395" t="str">
            <v>045</v>
          </cell>
        </row>
        <row r="1396">
          <cell r="A1396" t="str">
            <v>C922</v>
          </cell>
          <cell r="B1396" t="str">
            <v>LEUCEMIA MIELIODE SUBAGUDA</v>
          </cell>
          <cell r="C1396" t="str">
            <v>045</v>
          </cell>
        </row>
        <row r="1397">
          <cell r="A1397" t="str">
            <v>C923</v>
          </cell>
          <cell r="B1397" t="str">
            <v>SARCOMA MIELOIDE</v>
          </cell>
          <cell r="C1397" t="str">
            <v>045</v>
          </cell>
        </row>
        <row r="1398">
          <cell r="A1398" t="str">
            <v>C924</v>
          </cell>
          <cell r="B1398" t="str">
            <v>LEUCEMIA PROMIELOCITICA AGUDA</v>
          </cell>
          <cell r="C1398" t="str">
            <v>045</v>
          </cell>
        </row>
        <row r="1399">
          <cell r="A1399" t="str">
            <v>C925</v>
          </cell>
          <cell r="B1399" t="str">
            <v>LEUCEMIA MIELOMONOCITICA AGUDA</v>
          </cell>
          <cell r="C1399" t="str">
            <v>045</v>
          </cell>
        </row>
        <row r="1400">
          <cell r="A1400" t="str">
            <v>C927</v>
          </cell>
          <cell r="B1400" t="str">
            <v>OTRAS LEUCEMIAS MIELOIDES</v>
          </cell>
          <cell r="C1400" t="str">
            <v>045</v>
          </cell>
        </row>
        <row r="1401">
          <cell r="A1401" t="str">
            <v>C929</v>
          </cell>
          <cell r="B1401" t="str">
            <v>LEUCEMIA MIELOIDE, SIN OTRA ESPECIFICACION</v>
          </cell>
          <cell r="C1401" t="str">
            <v>045</v>
          </cell>
        </row>
        <row r="1402">
          <cell r="A1402" t="str">
            <v>C93</v>
          </cell>
          <cell r="B1402" t="str">
            <v>LEUCEMIA MONOCITICA</v>
          </cell>
          <cell r="C1402" t="str">
            <v>045</v>
          </cell>
        </row>
        <row r="1403">
          <cell r="A1403" t="str">
            <v>C930</v>
          </cell>
          <cell r="B1403" t="str">
            <v>LEUCEMIA MONOCITICA AGUDA</v>
          </cell>
          <cell r="C1403" t="str">
            <v>045</v>
          </cell>
        </row>
        <row r="1404">
          <cell r="A1404" t="str">
            <v>C931</v>
          </cell>
          <cell r="B1404" t="str">
            <v>LEUCEMIA MONOCITICA CRONICA</v>
          </cell>
          <cell r="C1404" t="str">
            <v>045</v>
          </cell>
        </row>
        <row r="1405">
          <cell r="A1405" t="str">
            <v>C932</v>
          </cell>
          <cell r="B1405" t="str">
            <v>LEUCEMIA MONOCITICA SUBAGUDA</v>
          </cell>
          <cell r="C1405" t="str">
            <v>045</v>
          </cell>
        </row>
        <row r="1406">
          <cell r="A1406" t="str">
            <v>C937</v>
          </cell>
          <cell r="B1406" t="str">
            <v>OTRAS LEUCEMIAS MONOCITICAS</v>
          </cell>
          <cell r="C1406" t="str">
            <v>045</v>
          </cell>
        </row>
        <row r="1407">
          <cell r="A1407" t="str">
            <v>C939</v>
          </cell>
          <cell r="B1407" t="str">
            <v>LEUCEMIA MONOCITICA, SIN OTRA ESPECIFICACION</v>
          </cell>
          <cell r="C1407" t="str">
            <v>045</v>
          </cell>
        </row>
        <row r="1408">
          <cell r="A1408" t="str">
            <v>C94</v>
          </cell>
          <cell r="B1408" t="str">
            <v>OTRAS LEUCEMIAS DE TIPO CELULAR ESPECIFICADO</v>
          </cell>
          <cell r="C1408" t="str">
            <v>045</v>
          </cell>
        </row>
        <row r="1409">
          <cell r="A1409" t="str">
            <v>C940</v>
          </cell>
          <cell r="B1409" t="str">
            <v>ERITREMIA AGUDA Y ERITROLEUCEMIA</v>
          </cell>
          <cell r="C1409" t="str">
            <v>045</v>
          </cell>
        </row>
        <row r="1410">
          <cell r="A1410" t="str">
            <v>C941</v>
          </cell>
          <cell r="B1410" t="str">
            <v>ERITREMIA CRONICA</v>
          </cell>
          <cell r="C1410" t="str">
            <v>045</v>
          </cell>
        </row>
        <row r="1411">
          <cell r="A1411" t="str">
            <v>C942</v>
          </cell>
          <cell r="B1411" t="str">
            <v>LEUCEMIA MEGACARIOBLASTICA AGUDA</v>
          </cell>
          <cell r="C1411" t="str">
            <v>045</v>
          </cell>
        </row>
        <row r="1412">
          <cell r="A1412" t="str">
            <v>C943</v>
          </cell>
          <cell r="B1412" t="str">
            <v>LEUCEMIA DE MASTOCITOS</v>
          </cell>
          <cell r="C1412" t="str">
            <v>045</v>
          </cell>
        </row>
        <row r="1413">
          <cell r="A1413" t="str">
            <v>C944</v>
          </cell>
          <cell r="B1413" t="str">
            <v>PANMIELOSIS AGUDA</v>
          </cell>
          <cell r="C1413" t="str">
            <v>045</v>
          </cell>
        </row>
        <row r="1414">
          <cell r="A1414" t="str">
            <v>C945</v>
          </cell>
          <cell r="B1414" t="str">
            <v>MIELOFIBROSIS AGUDA</v>
          </cell>
          <cell r="C1414" t="str">
            <v>045</v>
          </cell>
        </row>
        <row r="1415">
          <cell r="A1415" t="str">
            <v>C947</v>
          </cell>
          <cell r="B1415" t="str">
            <v>OTRAS LEUCEMIAS ESPECIFICADAS</v>
          </cell>
          <cell r="C1415" t="str">
            <v>045</v>
          </cell>
        </row>
        <row r="1416">
          <cell r="A1416" t="str">
            <v>C95</v>
          </cell>
          <cell r="B1416" t="str">
            <v>LEUCEMIA DE CELULAS DE TIPO NO ESPECIFICADO</v>
          </cell>
          <cell r="C1416" t="str">
            <v>045</v>
          </cell>
        </row>
        <row r="1417">
          <cell r="A1417" t="str">
            <v>C950</v>
          </cell>
          <cell r="B1417" t="str">
            <v>LEUCEMIA AGUDA, CELULAS DE TIPO NO ESPECIFICADO</v>
          </cell>
          <cell r="C1417" t="str">
            <v>045</v>
          </cell>
        </row>
        <row r="1418">
          <cell r="A1418" t="str">
            <v>C951</v>
          </cell>
          <cell r="B1418" t="str">
            <v>LEUCEMIA CRONICA, CELULAS DE TIPO NO ESPECIFICADO</v>
          </cell>
          <cell r="C1418" t="str">
            <v>045</v>
          </cell>
        </row>
        <row r="1419">
          <cell r="A1419" t="str">
            <v>C952</v>
          </cell>
          <cell r="B1419" t="str">
            <v>LEUCEMIA SUBAGUDA, CELULAS DE TIPO NO ESPECIFICADO</v>
          </cell>
          <cell r="C1419" t="str">
            <v>045</v>
          </cell>
        </row>
        <row r="1420">
          <cell r="A1420" t="str">
            <v>C957</v>
          </cell>
          <cell r="B1420" t="str">
            <v>OTRAS LEUCEMIAS DE CELULAS DE TIPO NO ESPECIFICADO</v>
          </cell>
          <cell r="C1420" t="str">
            <v>045</v>
          </cell>
        </row>
        <row r="1421">
          <cell r="A1421" t="str">
            <v>C959</v>
          </cell>
          <cell r="B1421" t="str">
            <v>LEUCEMIA, NO ESPECIFICADA</v>
          </cell>
          <cell r="C1421" t="str">
            <v>045</v>
          </cell>
        </row>
        <row r="1422">
          <cell r="A1422" t="str">
            <v>C96</v>
          </cell>
          <cell r="B1422" t="str">
            <v>OTROS TUMORES MALIG.Y LOS NO ESP.DEL TEJIDO LINFATICO, DE LOS ORG.HEM</v>
          </cell>
          <cell r="C1422" t="str">
            <v>046</v>
          </cell>
        </row>
        <row r="1423">
          <cell r="A1423" t="str">
            <v>C960</v>
          </cell>
          <cell r="B1423" t="str">
            <v>ENFERMEDAD DE LETTERER-SIWE</v>
          </cell>
          <cell r="C1423" t="str">
            <v>046</v>
          </cell>
        </row>
        <row r="1424">
          <cell r="A1424" t="str">
            <v>C961</v>
          </cell>
          <cell r="B1424" t="str">
            <v>HISTIOCITOSIS MALGNA</v>
          </cell>
          <cell r="C1424" t="str">
            <v>046</v>
          </cell>
        </row>
        <row r="1425">
          <cell r="A1425" t="str">
            <v>C962</v>
          </cell>
          <cell r="B1425" t="str">
            <v>TUMOR MALIGNO DE MASTOCITOS</v>
          </cell>
          <cell r="C1425" t="str">
            <v>046</v>
          </cell>
        </row>
        <row r="1426">
          <cell r="A1426" t="str">
            <v>C963</v>
          </cell>
          <cell r="B1426" t="str">
            <v>LINFOMA HISTIOCITICO VERDADERO</v>
          </cell>
          <cell r="C1426" t="str">
            <v>046</v>
          </cell>
        </row>
        <row r="1427">
          <cell r="A1427" t="str">
            <v>C967</v>
          </cell>
          <cell r="B1427" t="str">
            <v>OTROS TUMORES MALIG. ESPEC.DEL TEJIDO LINFATICO, HEMATOPOYETICO</v>
          </cell>
          <cell r="C1427" t="str">
            <v>046</v>
          </cell>
        </row>
        <row r="1428">
          <cell r="A1428" t="str">
            <v>C969</v>
          </cell>
          <cell r="B1428" t="str">
            <v>TUMOR MALIG.DEL TEJIDO LINFATICO, HEMATOP. Y TEJIDOS AFINES, SIN OTRA</v>
          </cell>
          <cell r="C1428" t="str">
            <v>046</v>
          </cell>
        </row>
        <row r="1429">
          <cell r="A1429" t="str">
            <v>C97X</v>
          </cell>
          <cell r="B1429" t="str">
            <v>TUMORES MALIGNOS (PRIMARIO) DE SITIOS MULTIPLES INDEPENDIENTES</v>
          </cell>
          <cell r="C1429" t="str">
            <v>046</v>
          </cell>
        </row>
        <row r="1430">
          <cell r="A1430" t="str">
            <v>CITO</v>
          </cell>
          <cell r="B1430" t="str">
            <v>CITOLOGIA ANORMAL</v>
          </cell>
          <cell r="C1430" t="str">
            <v>000</v>
          </cell>
        </row>
        <row r="1431">
          <cell r="A1431" t="str">
            <v>D00</v>
          </cell>
          <cell r="B1431" t="str">
            <v>CARCINOMA IN SITU DE LA CAVIDAD BUCAL, DEL ESOFAGO Y DEL ESTOMAGO</v>
          </cell>
          <cell r="C1431" t="str">
            <v>047</v>
          </cell>
        </row>
        <row r="1432">
          <cell r="A1432" t="str">
            <v>D000</v>
          </cell>
          <cell r="B1432" t="str">
            <v>CARCINOMA IN SITU DEL LABIO, DE LA CAVIDAD BUCAL Y DE LA FARINGE</v>
          </cell>
          <cell r="C1432" t="str">
            <v>047</v>
          </cell>
        </row>
        <row r="1433">
          <cell r="A1433" t="str">
            <v>D001</v>
          </cell>
          <cell r="B1433" t="str">
            <v>CARCINOMA IN SITU DEL ESOFAGO</v>
          </cell>
          <cell r="C1433" t="str">
            <v>047</v>
          </cell>
        </row>
        <row r="1434">
          <cell r="A1434" t="str">
            <v>D002</v>
          </cell>
          <cell r="B1434" t="str">
            <v>CARCINOMA IN SITU DEL ESTOMAGO</v>
          </cell>
          <cell r="C1434" t="str">
            <v>047</v>
          </cell>
        </row>
        <row r="1435">
          <cell r="A1435" t="str">
            <v>D01</v>
          </cell>
          <cell r="B1435" t="str">
            <v>CARCINOMA IN SITU DE OTROS ORG. DIGESTIVOS Y DE LOS NO ESPECIFICADOS</v>
          </cell>
          <cell r="C1435" t="str">
            <v>047</v>
          </cell>
        </row>
        <row r="1436">
          <cell r="A1436" t="str">
            <v>D010</v>
          </cell>
          <cell r="B1436" t="str">
            <v>CARCINOMA IN SITU DEL COLON</v>
          </cell>
          <cell r="C1436" t="str">
            <v>047</v>
          </cell>
        </row>
        <row r="1437">
          <cell r="A1437" t="str">
            <v>D011</v>
          </cell>
          <cell r="B1437" t="str">
            <v>CARCINOMA IN SITU DE LA UNION RECTOSIGMOIDEA.</v>
          </cell>
          <cell r="C1437" t="str">
            <v>047</v>
          </cell>
        </row>
        <row r="1438">
          <cell r="A1438" t="str">
            <v>D012</v>
          </cell>
          <cell r="B1438" t="str">
            <v>CARCINOMA IN SITU DEL RECTO</v>
          </cell>
          <cell r="C1438" t="str">
            <v>047</v>
          </cell>
        </row>
        <row r="1439">
          <cell r="A1439" t="str">
            <v>D013</v>
          </cell>
          <cell r="B1439" t="str">
            <v>CARCINOMA IN SITU DEL ANO Y DEL CONDUCTO ANAL</v>
          </cell>
          <cell r="C1439" t="str">
            <v>047</v>
          </cell>
        </row>
        <row r="1440">
          <cell r="A1440" t="str">
            <v>D014</v>
          </cell>
          <cell r="B1440" t="str">
            <v>CARCINOMA IN SITU DE OTRAS PARTES Y DE LAS NO ESPECIFICADAS DEL INTES.</v>
          </cell>
          <cell r="C1440" t="str">
            <v>047</v>
          </cell>
        </row>
        <row r="1441">
          <cell r="A1441" t="str">
            <v>D015</v>
          </cell>
          <cell r="B1441" t="str">
            <v>CARCINOMA IN SITU DEL HIGADO, DE LA VESICULA BILIAR Y DEL CONDUCTO BIL</v>
          </cell>
          <cell r="C1441" t="str">
            <v>047</v>
          </cell>
        </row>
        <row r="1442">
          <cell r="A1442" t="str">
            <v>D017</v>
          </cell>
          <cell r="B1442" t="str">
            <v>CARCINOMA IN SITU DE OTRAS PARTES ESPEC. DE ORGANOS DIGESTIVOS</v>
          </cell>
          <cell r="C1442" t="str">
            <v>047</v>
          </cell>
        </row>
        <row r="1443">
          <cell r="A1443" t="str">
            <v>D019</v>
          </cell>
          <cell r="B1443" t="str">
            <v>CARCINOMA IN SITU DE ORGANOS DIGESTIVOS NO ESPECIFICADOS</v>
          </cell>
          <cell r="C1443" t="str">
            <v>047</v>
          </cell>
        </row>
        <row r="1444">
          <cell r="A1444" t="str">
            <v>D02</v>
          </cell>
          <cell r="B1444" t="str">
            <v>CARCINOMA IN SITU DEL SISTEMA RESPIRATORIO Y DEL OIDO MEDIO</v>
          </cell>
          <cell r="C1444" t="str">
            <v>047</v>
          </cell>
        </row>
        <row r="1445">
          <cell r="A1445" t="str">
            <v>D020</v>
          </cell>
          <cell r="B1445" t="str">
            <v>CARCINOMA IN SITU DE LA LARINGE</v>
          </cell>
          <cell r="C1445" t="str">
            <v>047</v>
          </cell>
        </row>
        <row r="1446">
          <cell r="A1446" t="str">
            <v>D021</v>
          </cell>
          <cell r="B1446" t="str">
            <v>CARCINOMA IN SITU DE LA TRAQUEA</v>
          </cell>
          <cell r="C1446" t="str">
            <v>047</v>
          </cell>
        </row>
        <row r="1447">
          <cell r="A1447" t="str">
            <v>D022</v>
          </cell>
          <cell r="B1447" t="str">
            <v>CARCINOMA IN SITU DEL BRONQUIO Y DEL PULMON</v>
          </cell>
          <cell r="C1447" t="str">
            <v>047</v>
          </cell>
        </row>
        <row r="1448">
          <cell r="A1448" t="str">
            <v>D023</v>
          </cell>
          <cell r="B1448" t="str">
            <v>CACINOMA IN SITU DE OTRAS DEL SISTEMA RESPIRATORIO</v>
          </cell>
          <cell r="C1448" t="str">
            <v>047</v>
          </cell>
        </row>
        <row r="1449">
          <cell r="A1449" t="str">
            <v>D024</v>
          </cell>
          <cell r="B1449" t="str">
            <v>CARCINOMA IN SITU DE ORGANOS RESPIRATORIOS NO ESPECIFICADOS3</v>
          </cell>
          <cell r="C1449" t="str">
            <v>047</v>
          </cell>
        </row>
        <row r="1450">
          <cell r="A1450" t="str">
            <v>D03</v>
          </cell>
          <cell r="B1450" t="str">
            <v>MELANOMA IN SITU</v>
          </cell>
          <cell r="C1450" t="str">
            <v>047</v>
          </cell>
        </row>
        <row r="1451">
          <cell r="A1451" t="str">
            <v>D030</v>
          </cell>
          <cell r="B1451" t="str">
            <v>MELANOMA IN SITU DEL LABIO</v>
          </cell>
          <cell r="C1451" t="str">
            <v>047</v>
          </cell>
        </row>
        <row r="1452">
          <cell r="A1452" t="str">
            <v>D031</v>
          </cell>
          <cell r="B1452" t="str">
            <v>MELANOMA IN SITU DEL PARPADO Y DE LA COMISURA PALPEBRAL</v>
          </cell>
          <cell r="C1452" t="str">
            <v>047</v>
          </cell>
        </row>
        <row r="1453">
          <cell r="A1453" t="str">
            <v>D032</v>
          </cell>
          <cell r="B1453" t="str">
            <v>MELANOMA IN SITU DE LA OREJA Y DEL CONDUCTO AUDITIVO</v>
          </cell>
          <cell r="C1453" t="str">
            <v>047</v>
          </cell>
        </row>
        <row r="1454">
          <cell r="A1454" t="str">
            <v>D033</v>
          </cell>
          <cell r="B1454" t="str">
            <v>MELANOMA IN SITU DE OTRAS PARTES Y DE LAS NO ESPECIFICADAS</v>
          </cell>
          <cell r="C1454" t="str">
            <v>047</v>
          </cell>
        </row>
        <row r="1455">
          <cell r="A1455" t="str">
            <v>D034</v>
          </cell>
          <cell r="B1455" t="str">
            <v>MELANOMA IN SITU DEL CUERO CABELLUDO Y DEL CUELLO</v>
          </cell>
          <cell r="C1455" t="str">
            <v>047</v>
          </cell>
        </row>
        <row r="1456">
          <cell r="A1456" t="str">
            <v>D035</v>
          </cell>
          <cell r="B1456" t="str">
            <v>MELANOMA IN SITU DEL TRONCO</v>
          </cell>
          <cell r="C1456" t="str">
            <v>047</v>
          </cell>
        </row>
        <row r="1457">
          <cell r="A1457" t="str">
            <v>D036</v>
          </cell>
          <cell r="B1457" t="str">
            <v>MELANOMA IN SITU DEL MIEMBRO SUPERIOR, INCLUIDO EL HOMBRO</v>
          </cell>
          <cell r="C1457" t="str">
            <v>047</v>
          </cell>
        </row>
        <row r="1458">
          <cell r="A1458" t="str">
            <v>D037</v>
          </cell>
          <cell r="B1458" t="str">
            <v>MELANOMA IN SITU DEL MIEMBRO INFERIOR, INCLUIDA LA CADERA</v>
          </cell>
          <cell r="C1458" t="str">
            <v>047</v>
          </cell>
        </row>
        <row r="1459">
          <cell r="A1459" t="str">
            <v>D038</v>
          </cell>
          <cell r="B1459" t="str">
            <v>MELANOMA IN SITU DE OTROS SITIOS</v>
          </cell>
          <cell r="C1459" t="str">
            <v>047</v>
          </cell>
        </row>
        <row r="1460">
          <cell r="A1460" t="str">
            <v>D039</v>
          </cell>
          <cell r="B1460" t="str">
            <v>MELANOMA IN SITU, SITIO NO ESPECIFICADO</v>
          </cell>
          <cell r="C1460" t="str">
            <v>047</v>
          </cell>
        </row>
        <row r="1461">
          <cell r="A1461" t="str">
            <v>D04</v>
          </cell>
          <cell r="B1461" t="str">
            <v>CARCINOMA IN SITU DE LA PIEL</v>
          </cell>
          <cell r="C1461" t="str">
            <v>047</v>
          </cell>
        </row>
        <row r="1462">
          <cell r="A1462" t="str">
            <v>D040</v>
          </cell>
          <cell r="B1462" t="str">
            <v>CARCINOMA IN SITU DE LA PIEL DEL LABIO</v>
          </cell>
          <cell r="C1462" t="str">
            <v>047</v>
          </cell>
        </row>
        <row r="1463">
          <cell r="A1463" t="str">
            <v>D041</v>
          </cell>
          <cell r="B1463" t="str">
            <v>CARCINOMA IN SITU DE LA PIEL Y DE LA COMISURA PALPEBRAL</v>
          </cell>
          <cell r="C1463" t="str">
            <v>047</v>
          </cell>
        </row>
        <row r="1464">
          <cell r="A1464" t="str">
            <v>D042</v>
          </cell>
          <cell r="B1464" t="str">
            <v>CARCINOMA IN SITU DE LA PIEL DE LA OREJA Y DEL CONDUCTO AUDITIVO EXT.</v>
          </cell>
          <cell r="C1464" t="str">
            <v>047</v>
          </cell>
        </row>
        <row r="1465">
          <cell r="A1465" t="str">
            <v>D043</v>
          </cell>
          <cell r="B1465" t="str">
            <v>CARCINOMA IN SITU DE LA PIEL DE OTRAS PARTES Y DE LAS NO ESP.DE LA CAR</v>
          </cell>
          <cell r="C1465" t="str">
            <v>047</v>
          </cell>
        </row>
        <row r="1466">
          <cell r="A1466" t="str">
            <v>D044</v>
          </cell>
          <cell r="B1466" t="str">
            <v>CARCINOMA IN SITU DE LA PIEL DEL CUERO CABELLUDO Y CUELLO</v>
          </cell>
          <cell r="C1466" t="str">
            <v>047</v>
          </cell>
        </row>
        <row r="1467">
          <cell r="A1467" t="str">
            <v>D045</v>
          </cell>
          <cell r="B1467" t="str">
            <v>CARCINOMA IN SITU DE LA PIEL DEL TRONCO</v>
          </cell>
          <cell r="C1467" t="str">
            <v>047</v>
          </cell>
        </row>
        <row r="1468">
          <cell r="A1468" t="str">
            <v>D046</v>
          </cell>
          <cell r="B1468" t="str">
            <v>CARCINOMA IN SITU DE LA PIEL DEL MIEMBRO SUPERIOR, INCLUIDO EL HOMBRO</v>
          </cell>
          <cell r="C1468" t="str">
            <v>047</v>
          </cell>
        </row>
        <row r="1469">
          <cell r="A1469" t="str">
            <v>D047</v>
          </cell>
          <cell r="B1469" t="str">
            <v>CARCINOMA IN SITU DE LA PIEL DEL MIEMBRO INFERIOR, INCLUIDA LA CADERA</v>
          </cell>
          <cell r="C1469" t="str">
            <v>047</v>
          </cell>
        </row>
        <row r="1470">
          <cell r="A1470" t="str">
            <v>D048</v>
          </cell>
          <cell r="B1470" t="str">
            <v>CARCINOMA IN SITU DE LA PIEL DE OTROS SITIOS ESPECIFICADOS</v>
          </cell>
          <cell r="C1470" t="str">
            <v>047</v>
          </cell>
        </row>
        <row r="1471">
          <cell r="A1471" t="str">
            <v>D049</v>
          </cell>
          <cell r="B1471" t="str">
            <v>CARCINOMA IN SITU DE LA PIEL, SITIO NO ESPECIFICADO</v>
          </cell>
          <cell r="C1471" t="str">
            <v>047</v>
          </cell>
        </row>
        <row r="1472">
          <cell r="A1472" t="str">
            <v>D05</v>
          </cell>
          <cell r="B1472" t="str">
            <v>CARCINOMA IN SITU DE LA MAMA</v>
          </cell>
          <cell r="C1472" t="str">
            <v>047</v>
          </cell>
        </row>
        <row r="1473">
          <cell r="A1473" t="str">
            <v>D050</v>
          </cell>
          <cell r="B1473" t="str">
            <v>CARCINOMA IN SITU LOBULAR</v>
          </cell>
          <cell r="C1473" t="str">
            <v>047</v>
          </cell>
        </row>
        <row r="1474">
          <cell r="A1474" t="str">
            <v>D051</v>
          </cell>
          <cell r="B1474" t="str">
            <v>CARCINOMA IN SITU INTRACANACULAR</v>
          </cell>
          <cell r="C1474" t="str">
            <v>047</v>
          </cell>
        </row>
        <row r="1475">
          <cell r="A1475" t="str">
            <v>D057</v>
          </cell>
          <cell r="B1475" t="str">
            <v>OTROS CARCINOMAS IN SITU DE LA MAMA</v>
          </cell>
          <cell r="C1475" t="str">
            <v>047</v>
          </cell>
        </row>
        <row r="1476">
          <cell r="A1476" t="str">
            <v>D059</v>
          </cell>
          <cell r="B1476" t="str">
            <v>CARCINOMA IN SITU DE LA MAMA, PARTE NO ESPECIFICADA</v>
          </cell>
          <cell r="C1476" t="str">
            <v>047</v>
          </cell>
        </row>
        <row r="1477">
          <cell r="A1477" t="str">
            <v>D06</v>
          </cell>
          <cell r="B1477" t="str">
            <v>CARCINOMA IN SITU DEL CUELLO DEL UTERO</v>
          </cell>
          <cell r="C1477" t="str">
            <v>047</v>
          </cell>
        </row>
        <row r="1478">
          <cell r="A1478" t="str">
            <v>D060</v>
          </cell>
          <cell r="B1478" t="str">
            <v>CARCINOMA IN SITU DEL ENDOCERVIX</v>
          </cell>
          <cell r="C1478" t="str">
            <v>047</v>
          </cell>
        </row>
        <row r="1479">
          <cell r="A1479" t="str">
            <v>D061</v>
          </cell>
          <cell r="B1479" t="str">
            <v>CARCINOMA IN SITU DEL EXOCERVIX</v>
          </cell>
          <cell r="C1479" t="str">
            <v>047</v>
          </cell>
        </row>
        <row r="1480">
          <cell r="A1480" t="str">
            <v>D067</v>
          </cell>
          <cell r="B1480" t="str">
            <v>CARCINOMA IN SITU DE OTRAS PARTES ESPECIFICADAS DEL CUELLO DEL UTERO</v>
          </cell>
          <cell r="C1480" t="str">
            <v>047</v>
          </cell>
        </row>
        <row r="1481">
          <cell r="A1481" t="str">
            <v>D069</v>
          </cell>
          <cell r="B1481" t="str">
            <v>CARCINOMA IN SITU DEL CUELLO DEL UTERO, PARTE NO ESPECIFICADA</v>
          </cell>
          <cell r="C1481" t="str">
            <v>047</v>
          </cell>
        </row>
        <row r="1482">
          <cell r="A1482" t="str">
            <v>D07</v>
          </cell>
          <cell r="B1482" t="str">
            <v>CARCINOMA IN SITU DE OTROS ORG. GENITALES Y DE LOS NO ESPECIFICADOS</v>
          </cell>
          <cell r="C1482" t="str">
            <v>047</v>
          </cell>
        </row>
        <row r="1483">
          <cell r="A1483" t="str">
            <v>D070</v>
          </cell>
          <cell r="B1483" t="str">
            <v>CARCINOMA IN SITU DEL ENDOMETRIO</v>
          </cell>
          <cell r="C1483" t="str">
            <v>047</v>
          </cell>
        </row>
        <row r="1484">
          <cell r="A1484" t="str">
            <v>D071</v>
          </cell>
          <cell r="B1484" t="str">
            <v>CARCONOMA IN SITU DE LA VULVA</v>
          </cell>
          <cell r="C1484" t="str">
            <v>047</v>
          </cell>
        </row>
        <row r="1485">
          <cell r="A1485" t="str">
            <v>D072</v>
          </cell>
          <cell r="B1485" t="str">
            <v>CARCINOMA IN SITU DE LA VAGINA</v>
          </cell>
          <cell r="C1485" t="str">
            <v>047</v>
          </cell>
        </row>
        <row r="1486">
          <cell r="A1486" t="str">
            <v>D073</v>
          </cell>
          <cell r="B1486" t="str">
            <v>CARCINOMA IN SITU DE OTROS SITIOS DE ORG. GENIT. FEM. Y DE LOS NO ESP.</v>
          </cell>
          <cell r="C1486" t="str">
            <v>047</v>
          </cell>
        </row>
        <row r="1487">
          <cell r="A1487" t="str">
            <v>D074</v>
          </cell>
          <cell r="B1487" t="str">
            <v>CARCINOMA IN SITU DEL PENE.</v>
          </cell>
          <cell r="C1487" t="str">
            <v>047</v>
          </cell>
        </row>
        <row r="1488">
          <cell r="A1488" t="str">
            <v>D075</v>
          </cell>
          <cell r="B1488" t="str">
            <v>CARCINOMA IN SITU DE LA PROSTATA</v>
          </cell>
          <cell r="C1488" t="str">
            <v>047</v>
          </cell>
        </row>
        <row r="1489">
          <cell r="A1489" t="str">
            <v>D076</v>
          </cell>
          <cell r="B1489" t="str">
            <v>CARCINOMA IN SITU DE OTROS ROG. GENIT. MASC. Y DE LOS NO ESPECIFICADOS</v>
          </cell>
          <cell r="C1489" t="str">
            <v>047</v>
          </cell>
        </row>
        <row r="1490">
          <cell r="A1490" t="str">
            <v>D09</v>
          </cell>
          <cell r="B1490" t="str">
            <v>CARCINOMA IN SITU DE OTROS SITIOS Y DE LOS NO ESPECIFICADOS</v>
          </cell>
          <cell r="C1490" t="str">
            <v>047</v>
          </cell>
        </row>
        <row r="1491">
          <cell r="A1491" t="str">
            <v>D090</v>
          </cell>
          <cell r="B1491" t="str">
            <v>CARCINOMA IN SITU DE LA VEJIGA</v>
          </cell>
          <cell r="C1491" t="str">
            <v>047</v>
          </cell>
        </row>
        <row r="1492">
          <cell r="A1492" t="str">
            <v>D091</v>
          </cell>
          <cell r="B1492" t="str">
            <v>CARCINOMA IN SITU DE OTROS ORGANOS URINARIOS Y DE LOS NO ESPECIFIC.</v>
          </cell>
          <cell r="C1492" t="str">
            <v>047</v>
          </cell>
        </row>
        <row r="1493">
          <cell r="A1493" t="str">
            <v>D092</v>
          </cell>
          <cell r="B1493" t="str">
            <v>CARCINOMA IN SITU DEL OJO</v>
          </cell>
          <cell r="C1493" t="str">
            <v>047</v>
          </cell>
        </row>
        <row r="1494">
          <cell r="A1494" t="str">
            <v>D093</v>
          </cell>
          <cell r="B1494" t="str">
            <v>CARCINOMA IN SITU DE LA GLANDULA TIROIDDE Y DE OTRAS GLAN. ENDOCRIN.</v>
          </cell>
          <cell r="C1494" t="str">
            <v>047</v>
          </cell>
        </row>
        <row r="1495">
          <cell r="A1495" t="str">
            <v>D097</v>
          </cell>
          <cell r="B1495" t="str">
            <v>CARCINOMA IN SITU DE OTROS SITIOS ESPECIFICADOS</v>
          </cell>
          <cell r="C1495" t="str">
            <v>047</v>
          </cell>
        </row>
        <row r="1496">
          <cell r="A1496" t="str">
            <v>D099</v>
          </cell>
          <cell r="B1496" t="str">
            <v>CARCINOMA IN SITU, SITIO NO ESPECIFICADO</v>
          </cell>
          <cell r="C1496" t="str">
            <v>047</v>
          </cell>
        </row>
        <row r="1497">
          <cell r="A1497" t="str">
            <v>D10</v>
          </cell>
          <cell r="B1497" t="str">
            <v>TUMOR BENIGNO DE LA BOCA Y DE LA FARINGE</v>
          </cell>
          <cell r="C1497" t="str">
            <v>047</v>
          </cell>
        </row>
        <row r="1498">
          <cell r="A1498" t="str">
            <v>D100</v>
          </cell>
          <cell r="B1498" t="str">
            <v>TUMOR BENIGNO DEL LABIO</v>
          </cell>
          <cell r="C1498" t="str">
            <v>047</v>
          </cell>
        </row>
        <row r="1499">
          <cell r="A1499" t="str">
            <v>D101</v>
          </cell>
          <cell r="B1499" t="str">
            <v>TUMOR BENIGNO DE LA LENGUA</v>
          </cell>
          <cell r="C1499" t="str">
            <v>047</v>
          </cell>
        </row>
        <row r="1500">
          <cell r="A1500" t="str">
            <v>D102</v>
          </cell>
          <cell r="B1500" t="str">
            <v>TUMOR BENIGNO DEL PISO DE LA BOCA</v>
          </cell>
          <cell r="C1500" t="str">
            <v>047</v>
          </cell>
        </row>
        <row r="1501">
          <cell r="A1501" t="str">
            <v>D103</v>
          </cell>
          <cell r="B1501" t="str">
            <v>TUMOR BENIGNO DE OTRAS PARTES Y DE LAS NO ESPECIFICADAS DE LA BOCA</v>
          </cell>
          <cell r="C1501" t="str">
            <v>047</v>
          </cell>
        </row>
        <row r="1502">
          <cell r="A1502" t="str">
            <v>D104</v>
          </cell>
          <cell r="B1502" t="str">
            <v>TUMOR BENIGNO DE LA AMIGDALA</v>
          </cell>
          <cell r="C1502" t="str">
            <v>047</v>
          </cell>
        </row>
        <row r="1503">
          <cell r="A1503" t="str">
            <v>D105</v>
          </cell>
          <cell r="B1503" t="str">
            <v>TUMOR BENIGNO DE OTRAS PARTES DE LA OROFARINGE</v>
          </cell>
          <cell r="C1503" t="str">
            <v>047</v>
          </cell>
        </row>
        <row r="1504">
          <cell r="A1504" t="str">
            <v>D106</v>
          </cell>
          <cell r="B1504" t="str">
            <v>TUMOR BENIGNO DE LA NASOFARINGE</v>
          </cell>
          <cell r="C1504" t="str">
            <v>047</v>
          </cell>
        </row>
        <row r="1505">
          <cell r="A1505" t="str">
            <v>D107</v>
          </cell>
          <cell r="B1505" t="str">
            <v>TUMOR BENIGNO DE LA HIPOFARINGE</v>
          </cell>
          <cell r="C1505" t="str">
            <v>047</v>
          </cell>
        </row>
        <row r="1506">
          <cell r="A1506" t="str">
            <v>D109</v>
          </cell>
          <cell r="B1506" t="str">
            <v>TUMOR BENIGNO DE LA FARINGE, PARTE NO ESPECIFICADA</v>
          </cell>
          <cell r="C1506" t="str">
            <v>047</v>
          </cell>
        </row>
        <row r="1507">
          <cell r="A1507" t="str">
            <v>D11</v>
          </cell>
          <cell r="B1507" t="str">
            <v>TUMOR BENIGNO DE LAS GLANDULAS SALIVALES</v>
          </cell>
          <cell r="C1507" t="str">
            <v>047</v>
          </cell>
        </row>
        <row r="1508">
          <cell r="A1508" t="str">
            <v>D110</v>
          </cell>
          <cell r="B1508" t="str">
            <v>TUMOR BENIGNO DE LA GLANDULA PAROTIDA</v>
          </cell>
          <cell r="C1508" t="str">
            <v>047</v>
          </cell>
        </row>
        <row r="1509">
          <cell r="A1509" t="str">
            <v>D117</v>
          </cell>
          <cell r="B1509" t="str">
            <v>TUMOR BENIGNO DE OTRAS GLANDULAS SALIVALES MAYORES ESPECIFICADAS</v>
          </cell>
          <cell r="C1509" t="str">
            <v>047</v>
          </cell>
        </row>
        <row r="1510">
          <cell r="A1510" t="str">
            <v>D119</v>
          </cell>
          <cell r="B1510" t="str">
            <v>TUMOR BENIGNO DE LA GLANDULA SALIVAL MAYOR, SIN OTRA ESPECIFICACION</v>
          </cell>
          <cell r="C1510" t="str">
            <v>047</v>
          </cell>
        </row>
        <row r="1511">
          <cell r="A1511" t="str">
            <v>D12</v>
          </cell>
          <cell r="B1511" t="str">
            <v>TUMOR BENIGNO DEL COLON, DEL RECTO, DEL CONDUCTO ANAL Y DEL ANO</v>
          </cell>
          <cell r="C1511" t="str">
            <v>047</v>
          </cell>
        </row>
        <row r="1512">
          <cell r="A1512" t="str">
            <v>D120</v>
          </cell>
          <cell r="B1512" t="str">
            <v>TUMOR BENIGNO DEL CIEGO</v>
          </cell>
          <cell r="C1512" t="str">
            <v>047</v>
          </cell>
        </row>
        <row r="1513">
          <cell r="A1513" t="str">
            <v>D121</v>
          </cell>
          <cell r="B1513" t="str">
            <v>TUMOR BENIGNO DEL APENDICE</v>
          </cell>
          <cell r="C1513" t="str">
            <v>047</v>
          </cell>
        </row>
        <row r="1514">
          <cell r="A1514" t="str">
            <v>D122</v>
          </cell>
          <cell r="B1514" t="str">
            <v>TUMOR BENIGNO DEL COLON ASCENDENTE</v>
          </cell>
          <cell r="C1514" t="str">
            <v>047</v>
          </cell>
        </row>
        <row r="1515">
          <cell r="A1515" t="str">
            <v>D123</v>
          </cell>
          <cell r="B1515" t="str">
            <v>TUMOR BENIGNO DEL COLON TRANSVERSO</v>
          </cell>
          <cell r="C1515" t="str">
            <v>047</v>
          </cell>
        </row>
        <row r="1516">
          <cell r="A1516" t="str">
            <v>D124</v>
          </cell>
          <cell r="B1516" t="str">
            <v>TUMOR BENIGNO DEL COLON DESCENDENTE</v>
          </cell>
          <cell r="C1516" t="str">
            <v>047</v>
          </cell>
        </row>
        <row r="1517">
          <cell r="A1517" t="str">
            <v>D125</v>
          </cell>
          <cell r="B1517" t="str">
            <v>TUMOR BENIGNO DEL COLON SIGMOIDE</v>
          </cell>
          <cell r="C1517" t="str">
            <v>047</v>
          </cell>
        </row>
        <row r="1518">
          <cell r="A1518" t="str">
            <v>D126</v>
          </cell>
          <cell r="B1518" t="str">
            <v>TUMOR BENIGNO DEL COLON, PARTE NO ESPECIFICADA</v>
          </cell>
          <cell r="C1518" t="str">
            <v>047</v>
          </cell>
        </row>
        <row r="1519">
          <cell r="A1519" t="str">
            <v>D127</v>
          </cell>
          <cell r="B1519" t="str">
            <v>TUMOR BENIGNO DE LA UNION RECTOSIGMOIDEA</v>
          </cell>
          <cell r="C1519" t="str">
            <v>047</v>
          </cell>
        </row>
        <row r="1520">
          <cell r="A1520" t="str">
            <v>D128</v>
          </cell>
          <cell r="B1520" t="str">
            <v>TUMOR BENIGNO DEL RECTO</v>
          </cell>
          <cell r="C1520" t="str">
            <v>047</v>
          </cell>
        </row>
        <row r="1521">
          <cell r="A1521" t="str">
            <v>D129</v>
          </cell>
          <cell r="B1521" t="str">
            <v>TUMOR BENIGNO DEL CONDUCTO ANAL Y DEL ANO</v>
          </cell>
          <cell r="C1521" t="str">
            <v>047</v>
          </cell>
        </row>
        <row r="1522">
          <cell r="A1522" t="str">
            <v>D13</v>
          </cell>
          <cell r="B1522" t="str">
            <v>TUMOR BENIGNO DE OTRAS PARTES Y DE LAS MAL DEF.DEL SIST. DIGESTIVO</v>
          </cell>
          <cell r="C1522" t="str">
            <v>047</v>
          </cell>
        </row>
        <row r="1523">
          <cell r="A1523" t="str">
            <v>D130</v>
          </cell>
          <cell r="B1523" t="str">
            <v>TUMOR BENIGNO DEL ESOFAGO</v>
          </cell>
          <cell r="C1523" t="str">
            <v>047</v>
          </cell>
        </row>
        <row r="1524">
          <cell r="A1524" t="str">
            <v>D131</v>
          </cell>
          <cell r="B1524" t="str">
            <v>TUMOR BENIGNO DEL ESTOMAGO</v>
          </cell>
          <cell r="C1524" t="str">
            <v>047</v>
          </cell>
        </row>
        <row r="1525">
          <cell r="A1525" t="str">
            <v>D132</v>
          </cell>
          <cell r="B1525" t="str">
            <v>TUMOR BENIGNO DEL DUODENO</v>
          </cell>
          <cell r="C1525" t="str">
            <v>047</v>
          </cell>
        </row>
        <row r="1526">
          <cell r="A1526" t="str">
            <v>D133</v>
          </cell>
          <cell r="B1526" t="str">
            <v>TUMOR BENIG. DE OTRAS PARTES Y DE LAS NO ESPEC.DEL INTESTINO DELGADO</v>
          </cell>
          <cell r="C1526" t="str">
            <v>047</v>
          </cell>
        </row>
        <row r="1527">
          <cell r="A1527" t="str">
            <v>D134</v>
          </cell>
          <cell r="B1527" t="str">
            <v>TUMOR BENIGNO DEL HIGADO</v>
          </cell>
          <cell r="C1527" t="str">
            <v>047</v>
          </cell>
        </row>
        <row r="1528">
          <cell r="A1528" t="str">
            <v>D135</v>
          </cell>
          <cell r="B1528" t="str">
            <v>TUMOR BENIGNO DE LAS VIAS BILIARES EXTRAHEPATICAS</v>
          </cell>
          <cell r="C1528" t="str">
            <v>047</v>
          </cell>
        </row>
        <row r="1529">
          <cell r="A1529" t="str">
            <v>D136</v>
          </cell>
          <cell r="B1529" t="str">
            <v>TUMOR BENIGNO DEL PANCREAS</v>
          </cell>
          <cell r="C1529" t="str">
            <v>047</v>
          </cell>
        </row>
        <row r="1530">
          <cell r="A1530" t="str">
            <v>D137</v>
          </cell>
          <cell r="B1530" t="str">
            <v>TUMOR BENIGNO DEL PACREAS ENDOCRINO</v>
          </cell>
          <cell r="C1530" t="str">
            <v>047</v>
          </cell>
        </row>
        <row r="1531">
          <cell r="A1531" t="str">
            <v>D139</v>
          </cell>
          <cell r="B1531" t="str">
            <v>TUMOR BENIGNO DE SITIOS MAL DEFINIDOS DEL SISTEMA DIGESTIVO</v>
          </cell>
          <cell r="C1531" t="str">
            <v>047</v>
          </cell>
        </row>
        <row r="1532">
          <cell r="A1532" t="str">
            <v>D14</v>
          </cell>
          <cell r="B1532" t="str">
            <v>TUMOR BENIGNO DEL OIDO, DE LA CAVIDAD NASAL Y DE LOS SENOS PARANAS.</v>
          </cell>
          <cell r="C1532" t="str">
            <v>047</v>
          </cell>
        </row>
        <row r="1533">
          <cell r="A1533" t="str">
            <v>D140</v>
          </cell>
          <cell r="B1533" t="str">
            <v>TUMOR BEN. DEL OIDO, DE LA CAVIDAD NASAL Y DE LOS SENOS PARANASALES</v>
          </cell>
          <cell r="C1533" t="str">
            <v>047</v>
          </cell>
        </row>
        <row r="1534">
          <cell r="A1534" t="str">
            <v>D141</v>
          </cell>
          <cell r="B1534" t="str">
            <v>TUMOR BENIGNO DE LA LARINGE</v>
          </cell>
          <cell r="C1534" t="str">
            <v>047</v>
          </cell>
        </row>
        <row r="1535">
          <cell r="A1535" t="str">
            <v>D142</v>
          </cell>
          <cell r="B1535" t="str">
            <v>TUMOR BENIGNO DE LA TRAQUEA</v>
          </cell>
          <cell r="C1535" t="str">
            <v>047</v>
          </cell>
        </row>
        <row r="1536">
          <cell r="A1536" t="str">
            <v>D143</v>
          </cell>
          <cell r="B1536" t="str">
            <v>TUMOR BENIGNO DE LOS BRONQUIOS Y DEL PULMON</v>
          </cell>
          <cell r="C1536" t="str">
            <v>047</v>
          </cell>
        </row>
        <row r="1537">
          <cell r="A1537" t="str">
            <v>D144</v>
          </cell>
          <cell r="B1537" t="str">
            <v>TUMOR BENIGNO DEL SISTEMA RESPIRATORIO, SITIO NO ESPECIFICADO</v>
          </cell>
          <cell r="C1537" t="str">
            <v>047</v>
          </cell>
        </row>
        <row r="1538">
          <cell r="A1538" t="str">
            <v>D15</v>
          </cell>
          <cell r="B1538" t="str">
            <v>TUMOR BENIGNO DE OTROS ORGANOS INTRATORACICOS Y DE LOS NO ESPEC.</v>
          </cell>
          <cell r="C1538" t="str">
            <v>047</v>
          </cell>
        </row>
        <row r="1539">
          <cell r="A1539" t="str">
            <v>D150</v>
          </cell>
          <cell r="B1539" t="str">
            <v>TUMOR BENIGNO DEL TIMO</v>
          </cell>
          <cell r="C1539" t="str">
            <v>047</v>
          </cell>
        </row>
        <row r="1540">
          <cell r="A1540" t="str">
            <v>D151</v>
          </cell>
          <cell r="B1540" t="str">
            <v>TUMOR BENIGNO DEL CORAZON</v>
          </cell>
          <cell r="C1540" t="str">
            <v>047</v>
          </cell>
        </row>
        <row r="1541">
          <cell r="A1541" t="str">
            <v>D152</v>
          </cell>
          <cell r="B1541" t="str">
            <v>TUMOR BENIGNO DEL MEDIASTINO</v>
          </cell>
          <cell r="C1541" t="str">
            <v>047</v>
          </cell>
        </row>
        <row r="1542">
          <cell r="A1542" t="str">
            <v>D157</v>
          </cell>
          <cell r="B1542" t="str">
            <v>TUMOR BENIGNO DE OTROS ORGANOS INTRATORACICOS</v>
          </cell>
          <cell r="C1542" t="str">
            <v>047</v>
          </cell>
        </row>
        <row r="1543">
          <cell r="A1543" t="str">
            <v>D159</v>
          </cell>
          <cell r="B1543" t="str">
            <v>TUMOR BENIGNO DE ORGANO INTRATORACICO NO ESPECIFICADO</v>
          </cell>
          <cell r="C1543" t="str">
            <v>047</v>
          </cell>
        </row>
        <row r="1544">
          <cell r="A1544" t="str">
            <v>D16</v>
          </cell>
          <cell r="B1544" t="str">
            <v>TUMOR BENIGNO DEL HUESO Y DEL CARTILAGO ARTICULAR</v>
          </cell>
          <cell r="C1544" t="str">
            <v>047</v>
          </cell>
        </row>
        <row r="1545">
          <cell r="A1545" t="str">
            <v>D160</v>
          </cell>
          <cell r="B1545" t="str">
            <v>TUMOR BENIGNO DEL OMOPLARO Y HUESOS LARGOS DEL MIEMBRO SUPERIOR</v>
          </cell>
          <cell r="C1545" t="str">
            <v>047</v>
          </cell>
        </row>
        <row r="1546">
          <cell r="A1546" t="str">
            <v>D161</v>
          </cell>
          <cell r="B1546" t="str">
            <v>TUMOR BENIGNO DE LOS HUESOS CORTOS DEL MIEMBRO SUPERIOR</v>
          </cell>
          <cell r="C1546" t="str">
            <v>047</v>
          </cell>
        </row>
        <row r="1547">
          <cell r="A1547" t="str">
            <v>D162</v>
          </cell>
          <cell r="B1547" t="str">
            <v>TUMOR BENIGNO DE LOS HUESOS LARGOS DEL MIEMBRO INFERIOR</v>
          </cell>
          <cell r="C1547" t="str">
            <v>047</v>
          </cell>
        </row>
        <row r="1548">
          <cell r="A1548" t="str">
            <v>D163</v>
          </cell>
          <cell r="B1548" t="str">
            <v>TUMOR BENIGNO DE LOS HUESOS CORTOS DEL MIEMBRO INFERIOR</v>
          </cell>
          <cell r="C1548" t="str">
            <v>047</v>
          </cell>
        </row>
        <row r="1549">
          <cell r="A1549" t="str">
            <v>D164</v>
          </cell>
          <cell r="B1549" t="str">
            <v>TUMOR BENIGNO DE LOS HUESOS DEL CRANEO Y DE LA CARA</v>
          </cell>
          <cell r="C1549" t="str">
            <v>047</v>
          </cell>
        </row>
        <row r="1550">
          <cell r="A1550" t="str">
            <v>D165</v>
          </cell>
          <cell r="B1550" t="str">
            <v>TUMOR BENIGNO DEL MAXILAR INFERIOR</v>
          </cell>
          <cell r="C1550" t="str">
            <v>047</v>
          </cell>
        </row>
        <row r="1551">
          <cell r="A1551" t="str">
            <v>D166</v>
          </cell>
          <cell r="B1551" t="str">
            <v>TUMOR BENIGNO DE LA COLUMNA VERTEBRAL</v>
          </cell>
          <cell r="C1551" t="str">
            <v>047</v>
          </cell>
        </row>
        <row r="1552">
          <cell r="A1552" t="str">
            <v>D167</v>
          </cell>
          <cell r="B1552" t="str">
            <v>TUMOR BENIGNO DE LAS COSTILLAS, ESTERNON Y CLAVICULA</v>
          </cell>
          <cell r="C1552" t="str">
            <v>047</v>
          </cell>
        </row>
        <row r="1553">
          <cell r="A1553" t="str">
            <v>D168</v>
          </cell>
          <cell r="B1553" t="str">
            <v>TUMOR BENIGNO DE LOS HUESOS PELVICOS, SACRO Y COCCIX</v>
          </cell>
          <cell r="C1553" t="str">
            <v>047</v>
          </cell>
        </row>
        <row r="1554">
          <cell r="A1554" t="str">
            <v>D169</v>
          </cell>
          <cell r="B1554" t="str">
            <v>TUMOR BENIGNO DEL HUESO Y DEL CARTILAGO ARTICULAR, SITIO NO ESPECIFI.</v>
          </cell>
          <cell r="C1554" t="str">
            <v>047</v>
          </cell>
        </row>
        <row r="1555">
          <cell r="A1555" t="str">
            <v>D17</v>
          </cell>
          <cell r="B1555" t="str">
            <v>TUMORES BENIGNOS LIPOMATOSOS</v>
          </cell>
          <cell r="C1555" t="str">
            <v>047</v>
          </cell>
        </row>
        <row r="1556">
          <cell r="A1556" t="str">
            <v>D170</v>
          </cell>
          <cell r="B1556" t="str">
            <v>TUMOR BENIGNO LIPOMATOSO DE PIEL Y DE TEJ. SUBCUT. DE CABEZA, CARA</v>
          </cell>
          <cell r="C1556" t="str">
            <v>047</v>
          </cell>
        </row>
        <row r="1557">
          <cell r="A1557" t="str">
            <v>D171</v>
          </cell>
          <cell r="B1557" t="str">
            <v>TUMOR BENIGNO LIPOMATOSO DE PIEL Y TEJIDO SUBCUTANEO DEL TRONCO</v>
          </cell>
          <cell r="C1557" t="str">
            <v>047</v>
          </cell>
        </row>
        <row r="1558">
          <cell r="A1558" t="str">
            <v>D172</v>
          </cell>
          <cell r="B1558" t="str">
            <v>TUMOR BENIGNO LIPOMATOSO DE PIEL Y TEJIDO SUBCUTANEO DE MIEMBROS</v>
          </cell>
          <cell r="C1558" t="str">
            <v>047</v>
          </cell>
        </row>
        <row r="1559">
          <cell r="A1559" t="str">
            <v>D173</v>
          </cell>
          <cell r="B1559" t="str">
            <v>TUMOR BENIG. DE PIEL Y DE TEJ. SUBCUT. DE OTROS SITIOS Y DE LOS NO ESP</v>
          </cell>
          <cell r="C1559" t="str">
            <v>047</v>
          </cell>
        </row>
        <row r="1560">
          <cell r="A1560" t="str">
            <v>D174</v>
          </cell>
          <cell r="B1560" t="str">
            <v>TUMOR BENIGNO LIPOMATOSO DE LOS ORGANOS INTRATORACICOS</v>
          </cell>
          <cell r="C1560" t="str">
            <v>047</v>
          </cell>
        </row>
        <row r="1561">
          <cell r="A1561" t="str">
            <v>D175</v>
          </cell>
          <cell r="B1561" t="str">
            <v>TUMOR BENIGNO LIPOMATOSO DE LOS ORGANOS INTRAABDOMINALES</v>
          </cell>
          <cell r="C1561" t="str">
            <v>047</v>
          </cell>
        </row>
        <row r="1562">
          <cell r="A1562" t="str">
            <v>D176</v>
          </cell>
          <cell r="B1562" t="str">
            <v>TUMOR BENIGNO LIPOMATOSO DEL CORDON ESPERMATICO</v>
          </cell>
          <cell r="C1562" t="str">
            <v>047</v>
          </cell>
        </row>
        <row r="1563">
          <cell r="A1563" t="str">
            <v>D177</v>
          </cell>
          <cell r="B1563" t="str">
            <v>TUMOR BENIGNO LIPOMATOSO DE OTROS SITIOS ESPECIFICADOS</v>
          </cell>
          <cell r="C1563" t="str">
            <v>047</v>
          </cell>
        </row>
        <row r="1564">
          <cell r="A1564" t="str">
            <v>D179</v>
          </cell>
          <cell r="B1564" t="str">
            <v>TUMOR BENIGNO LIPOMATOSO, DE SITIO NO ESPECIFICADO</v>
          </cell>
          <cell r="C1564" t="str">
            <v>047</v>
          </cell>
        </row>
        <row r="1565">
          <cell r="A1565" t="str">
            <v>D18</v>
          </cell>
          <cell r="B1565" t="str">
            <v>HEMANGIOMA Y LINFAGIOMA DE CUALQUIER SITIO</v>
          </cell>
          <cell r="C1565" t="str">
            <v>047</v>
          </cell>
        </row>
        <row r="1566">
          <cell r="A1566" t="str">
            <v>D180</v>
          </cell>
          <cell r="B1566" t="str">
            <v>LINFAGIOMA, DE CUALQUIER SITIO</v>
          </cell>
          <cell r="C1566" t="str">
            <v>047</v>
          </cell>
        </row>
        <row r="1567">
          <cell r="A1567" t="str">
            <v>D181</v>
          </cell>
          <cell r="B1567" t="str">
            <v>LINFAGIOMA, DE CUALQUIER SITIO</v>
          </cell>
          <cell r="C1567" t="str">
            <v>047</v>
          </cell>
        </row>
        <row r="1568">
          <cell r="A1568" t="str">
            <v>D19</v>
          </cell>
          <cell r="B1568" t="str">
            <v>TUMORES BENIGNOS DEL TEJIDO MESOTELIAL</v>
          </cell>
          <cell r="C1568" t="str">
            <v>047</v>
          </cell>
        </row>
        <row r="1569">
          <cell r="A1569" t="str">
            <v>D190</v>
          </cell>
          <cell r="B1569" t="str">
            <v>TUMOR BENIGNO DEL TEJIDO MESOTELIAL DE LA PLEURA</v>
          </cell>
          <cell r="C1569" t="str">
            <v>047</v>
          </cell>
        </row>
        <row r="1570">
          <cell r="A1570" t="str">
            <v>D191</v>
          </cell>
          <cell r="B1570" t="str">
            <v>TUMOR BENIGNO DEL TEJIDO MESOTELIAL DEL PERITONEO</v>
          </cell>
          <cell r="C1570" t="str">
            <v>047</v>
          </cell>
        </row>
        <row r="1571">
          <cell r="A1571" t="str">
            <v>D197</v>
          </cell>
          <cell r="B1571" t="str">
            <v>TUMOR BENIGNO DEL TEJIDO MESOTELIAL DE OTROS SITIOS</v>
          </cell>
          <cell r="C1571" t="str">
            <v>047</v>
          </cell>
        </row>
        <row r="1572">
          <cell r="A1572" t="str">
            <v>D199</v>
          </cell>
          <cell r="B1572" t="str">
            <v>TUMOR BENIGNO DEL TEJIDO MESOTILIAL, DE SITIO NO ESPECIFICADO</v>
          </cell>
          <cell r="C1572" t="str">
            <v>047</v>
          </cell>
        </row>
        <row r="1573">
          <cell r="A1573" t="str">
            <v>D20</v>
          </cell>
          <cell r="B1573" t="str">
            <v>TUMOR BENIGNO DEL TEJIDO BLANDO DEL PERITONEO Y DEL RETROPERITONEO</v>
          </cell>
          <cell r="C1573" t="str">
            <v>047</v>
          </cell>
        </row>
        <row r="1574">
          <cell r="A1574" t="str">
            <v>D200</v>
          </cell>
          <cell r="B1574" t="str">
            <v>TUMOR BENIGNO DEL RETROPERITONEO</v>
          </cell>
          <cell r="C1574" t="str">
            <v>047</v>
          </cell>
        </row>
        <row r="1575">
          <cell r="A1575" t="str">
            <v>D201</v>
          </cell>
          <cell r="B1575" t="str">
            <v>TUMOR BENIGNO DEL PERITONEO</v>
          </cell>
          <cell r="C1575" t="str">
            <v>047</v>
          </cell>
        </row>
        <row r="1576">
          <cell r="A1576" t="str">
            <v>D21</v>
          </cell>
          <cell r="B1576" t="str">
            <v>OTROS TUMORES BENIGNOS DEL TEJIDO CONJUNTIVO Y DE LOS TEJ. BLANDOS</v>
          </cell>
          <cell r="C1576" t="str">
            <v>047</v>
          </cell>
        </row>
        <row r="1577">
          <cell r="A1577" t="str">
            <v>D210</v>
          </cell>
          <cell r="B1577" t="str">
            <v>TUMOR BENIG. DEL TEJ. CONJUN. Y DE OTROS TEJ. BLANDOS DE CABEZA, CARA</v>
          </cell>
          <cell r="C1577" t="str">
            <v>047</v>
          </cell>
        </row>
        <row r="1578">
          <cell r="A1578" t="str">
            <v>D211</v>
          </cell>
          <cell r="B1578" t="str">
            <v>TUMOR BENIG. DEL TEJ. CONJ. YDE OTROS TEJ. BLANDOS DEL MIEMB.SUPERIOR</v>
          </cell>
          <cell r="C1578" t="str">
            <v>047</v>
          </cell>
        </row>
        <row r="1579">
          <cell r="A1579" t="str">
            <v>D212</v>
          </cell>
          <cell r="B1579" t="str">
            <v>TUMOR BENIG. DEL TEJ. CONJ. Y DE OTROS TEJ. BLANDOS DEL MIEMB.INFERIOR</v>
          </cell>
          <cell r="C1579" t="str">
            <v>047</v>
          </cell>
        </row>
        <row r="1580">
          <cell r="A1580" t="str">
            <v>D213</v>
          </cell>
          <cell r="B1580" t="str">
            <v>TUMOR BENIG. DEL TEJ. CONJ. Y DE OTROS TEJIDOS BLANDOS DEL TORAX</v>
          </cell>
          <cell r="C1580" t="str">
            <v>047</v>
          </cell>
        </row>
        <row r="1581">
          <cell r="A1581" t="str">
            <v>D214</v>
          </cell>
          <cell r="B1581" t="str">
            <v>TUMOR BENIG. DEL TEJ. CONJ. Y OTROS TEJIDOS BLANDOS DEL ABDOMEN</v>
          </cell>
          <cell r="C1581" t="str">
            <v>047</v>
          </cell>
        </row>
        <row r="1582">
          <cell r="A1582" t="str">
            <v>D215</v>
          </cell>
          <cell r="B1582" t="str">
            <v>TUMOR BENIG. DEL TEJIDO CONJUNTIVO Y OTROS TEJI. BLANDOS DE LA PELVIS</v>
          </cell>
          <cell r="C1582" t="str">
            <v>047</v>
          </cell>
        </row>
        <row r="1583">
          <cell r="A1583" t="str">
            <v>D216</v>
          </cell>
          <cell r="B1583" t="str">
            <v>TUMOR BENIG. DEL TEJ. CONJ. Y OTROS TEJ. BLANDOS DEL TRONCO, SIN OTRA</v>
          </cell>
          <cell r="C1583" t="str">
            <v>047</v>
          </cell>
        </row>
        <row r="1584">
          <cell r="A1584" t="str">
            <v>D219</v>
          </cell>
          <cell r="B1584" t="str">
            <v>TUMOR BENIG. DEL TEJ. CONJ. Y OTROS TEJ. BLANDOS, DE SITIO NO ESPECIFI</v>
          </cell>
          <cell r="C1584" t="str">
            <v>047</v>
          </cell>
        </row>
        <row r="1585">
          <cell r="A1585" t="str">
            <v>D22</v>
          </cell>
          <cell r="B1585" t="str">
            <v>NEVO MELANOCITICO</v>
          </cell>
          <cell r="C1585" t="str">
            <v>047</v>
          </cell>
        </row>
        <row r="1586">
          <cell r="A1586" t="str">
            <v>D220</v>
          </cell>
          <cell r="B1586" t="str">
            <v>NEVO MELANOCITICO DEL LABIO</v>
          </cell>
          <cell r="C1586" t="str">
            <v>047</v>
          </cell>
        </row>
        <row r="1587">
          <cell r="A1587" t="str">
            <v>D221</v>
          </cell>
          <cell r="B1587" t="str">
            <v>NEVO MELANOCITICO DEL PARPADO, INCLUIDA LA COMISURA PALPEBRAL</v>
          </cell>
          <cell r="C1587" t="str">
            <v>047</v>
          </cell>
        </row>
        <row r="1588">
          <cell r="A1588" t="str">
            <v>D222</v>
          </cell>
          <cell r="B1588" t="str">
            <v>NEVO MELANOCITICO DE LA OREJA Y DEL CONDUCTO AUDITIVO EXTERNO</v>
          </cell>
          <cell r="C1588" t="str">
            <v>047</v>
          </cell>
        </row>
        <row r="1589">
          <cell r="A1589" t="str">
            <v>D223</v>
          </cell>
          <cell r="B1589" t="str">
            <v>NEVO MELANOCITICO DE OTRAS PARTES Y DE LAS NO ESPCIFICADAS DE LA CARA</v>
          </cell>
          <cell r="C1589" t="str">
            <v>047</v>
          </cell>
        </row>
        <row r="1590">
          <cell r="A1590" t="str">
            <v>D224</v>
          </cell>
          <cell r="B1590" t="str">
            <v>NEVO MELANOCITICO DEL CUERO CABELLUDO Y DEL CUELLO</v>
          </cell>
          <cell r="C1590" t="str">
            <v>047</v>
          </cell>
        </row>
        <row r="1591">
          <cell r="A1591" t="str">
            <v>D225</v>
          </cell>
          <cell r="B1591" t="str">
            <v>NEVO MELANOCITICO DEL TRONCO</v>
          </cell>
          <cell r="C1591" t="str">
            <v>047</v>
          </cell>
        </row>
        <row r="1592">
          <cell r="A1592" t="str">
            <v>D226</v>
          </cell>
          <cell r="B1592" t="str">
            <v>NEVO MELANOCITICO DEL MIEMBRO SUPERIOR, INCLUIDO EL HOMBRO</v>
          </cell>
          <cell r="C1592" t="str">
            <v>047</v>
          </cell>
        </row>
        <row r="1593">
          <cell r="A1593" t="str">
            <v>D227</v>
          </cell>
          <cell r="B1593" t="str">
            <v>NEVO MELANOCITICO DEL MIEMBRO INFERIOR, INCLUIDA LA CADERA</v>
          </cell>
          <cell r="C1593" t="str">
            <v>047</v>
          </cell>
        </row>
        <row r="1594">
          <cell r="A1594" t="str">
            <v>D229</v>
          </cell>
          <cell r="B1594" t="str">
            <v>NEVO MELANOCITICO, SITIO NO ESPECIFICADO</v>
          </cell>
          <cell r="C1594" t="str">
            <v>047</v>
          </cell>
        </row>
        <row r="1595">
          <cell r="A1595" t="str">
            <v>D23</v>
          </cell>
          <cell r="B1595" t="str">
            <v>OTROS TUMORES BENIGNOS DE LA PIEL</v>
          </cell>
          <cell r="C1595" t="str">
            <v>047</v>
          </cell>
        </row>
        <row r="1596">
          <cell r="A1596" t="str">
            <v>D230</v>
          </cell>
          <cell r="B1596" t="str">
            <v>TUMOR BENIGNO DE LA PIEL DEL LABIO</v>
          </cell>
          <cell r="C1596" t="str">
            <v>047</v>
          </cell>
        </row>
        <row r="1597">
          <cell r="A1597" t="str">
            <v>D231</v>
          </cell>
          <cell r="B1597" t="str">
            <v>TUMOR BENIGNO DE LA PIEL DEL PARPADO, INCLUIDA LA COMISURA PALPEBRAL</v>
          </cell>
          <cell r="C1597" t="str">
            <v>047</v>
          </cell>
        </row>
        <row r="1598">
          <cell r="A1598" t="str">
            <v>D232</v>
          </cell>
          <cell r="B1598" t="str">
            <v>TUMOR BENIGNO DE LA PIEL DE LA OREJA Y DEL CONDUCTO AUDITIVO EXTERNO</v>
          </cell>
          <cell r="C1598" t="str">
            <v>047</v>
          </cell>
        </row>
        <row r="1599">
          <cell r="A1599" t="str">
            <v>D233</v>
          </cell>
          <cell r="B1599" t="str">
            <v>TUMOR BENIGNO DE LA PIEL DE OTRAS PARTES Y DE LAS NO ESP. DE LA CARA</v>
          </cell>
          <cell r="C1599" t="str">
            <v>047</v>
          </cell>
        </row>
        <row r="1600">
          <cell r="A1600" t="str">
            <v>D234</v>
          </cell>
          <cell r="B1600" t="str">
            <v>TUMOR BENIGNO DE LA PIEL DEL CUERO CABELLUDO Y DEL CUELLO</v>
          </cell>
          <cell r="C1600" t="str">
            <v>047</v>
          </cell>
        </row>
        <row r="1601">
          <cell r="A1601" t="str">
            <v>D235</v>
          </cell>
          <cell r="B1601" t="str">
            <v>TUMOR BENIGNO DE LA PIEL DEL TRONCO</v>
          </cell>
          <cell r="C1601" t="str">
            <v>047</v>
          </cell>
        </row>
        <row r="1602">
          <cell r="A1602" t="str">
            <v>D236</v>
          </cell>
          <cell r="B1602" t="str">
            <v>TUMOR BENIGNO DE LA PIEL DEL MIEMBRO SUPERIOR, INCLUIDO EL HOMBRO</v>
          </cell>
          <cell r="C1602" t="str">
            <v>047</v>
          </cell>
        </row>
        <row r="1603">
          <cell r="A1603" t="str">
            <v>D237</v>
          </cell>
          <cell r="B1603" t="str">
            <v>TUMOR BENIGNO DE LA PIEL DEL MIENBRO INFERIOR, INCLUIDA LA CADERA</v>
          </cell>
          <cell r="C1603" t="str">
            <v>047</v>
          </cell>
        </row>
        <row r="1604">
          <cell r="A1604" t="str">
            <v>D239</v>
          </cell>
          <cell r="B1604" t="str">
            <v>TUMOR BENIGNO DE LA PIEL, SITIO NO ESPECIFICADO</v>
          </cell>
          <cell r="C1604" t="str">
            <v>047</v>
          </cell>
        </row>
        <row r="1605">
          <cell r="A1605" t="str">
            <v>D24</v>
          </cell>
          <cell r="B1605" t="str">
            <v>TUMOR BENIGNO DE LA MAMA</v>
          </cell>
          <cell r="C1605" t="str">
            <v>047</v>
          </cell>
        </row>
        <row r="1606">
          <cell r="A1606" t="str">
            <v>D25</v>
          </cell>
          <cell r="B1606" t="str">
            <v>LEIOMIOMA DEL UERO</v>
          </cell>
          <cell r="C1606" t="str">
            <v>047</v>
          </cell>
        </row>
        <row r="1607">
          <cell r="A1607" t="str">
            <v>D250</v>
          </cell>
          <cell r="B1607" t="str">
            <v>LEIOMIOMA SUBMUCOSO DEL UTERO</v>
          </cell>
          <cell r="C1607" t="str">
            <v>047</v>
          </cell>
        </row>
        <row r="1608">
          <cell r="A1608" t="str">
            <v>D251</v>
          </cell>
          <cell r="B1608" t="str">
            <v>LEIOMIOMA INTRAMURAL DEL UTERO</v>
          </cell>
          <cell r="C1608" t="str">
            <v>047</v>
          </cell>
        </row>
        <row r="1609">
          <cell r="A1609" t="str">
            <v>D252</v>
          </cell>
          <cell r="B1609" t="str">
            <v>LEIOMIOMA SUBSEROSO DEL UTERO</v>
          </cell>
          <cell r="C1609" t="str">
            <v>047</v>
          </cell>
        </row>
        <row r="1610">
          <cell r="A1610" t="str">
            <v>D259</v>
          </cell>
          <cell r="B1610" t="str">
            <v>LEIOMIOMA DEL UTERO, SIN OTRA ESPECIFICACION</v>
          </cell>
          <cell r="C1610" t="str">
            <v>047</v>
          </cell>
        </row>
        <row r="1611">
          <cell r="A1611" t="str">
            <v>D26</v>
          </cell>
          <cell r="B1611" t="str">
            <v>OTROS TUMORES BENIGNOS DEL UTERO</v>
          </cell>
          <cell r="C1611" t="str">
            <v>047</v>
          </cell>
        </row>
        <row r="1612">
          <cell r="A1612" t="str">
            <v>D260</v>
          </cell>
          <cell r="B1612" t="str">
            <v>TUMOR BENIGNO DEL CUELLO DEL UTERO</v>
          </cell>
          <cell r="C1612" t="str">
            <v>047</v>
          </cell>
        </row>
        <row r="1613">
          <cell r="A1613" t="str">
            <v>D261</v>
          </cell>
          <cell r="B1613" t="str">
            <v>TUMOR BENIGNO DEL CUERPO DEL UTERO</v>
          </cell>
          <cell r="C1613" t="str">
            <v>047</v>
          </cell>
        </row>
        <row r="1614">
          <cell r="A1614" t="str">
            <v>D267</v>
          </cell>
          <cell r="B1614" t="str">
            <v>TUMOR BENIGNO DE OTRAS PARTES ESPECIFICADAS DEL UTERO</v>
          </cell>
          <cell r="C1614" t="str">
            <v>047</v>
          </cell>
        </row>
        <row r="1615">
          <cell r="A1615" t="str">
            <v>D269</v>
          </cell>
          <cell r="B1615" t="str">
            <v>TUMOR BENIGNO DEL UTERO, PARTE NO ESPECIFICADA</v>
          </cell>
          <cell r="C1615" t="str">
            <v>047</v>
          </cell>
        </row>
        <row r="1616">
          <cell r="A1616" t="str">
            <v>D27</v>
          </cell>
          <cell r="B1616" t="str">
            <v>TUMOR BENIGNO DEL OVARIO</v>
          </cell>
          <cell r="C1616" t="str">
            <v>047</v>
          </cell>
        </row>
        <row r="1617">
          <cell r="A1617" t="str">
            <v>D28</v>
          </cell>
          <cell r="B1617" t="str">
            <v>TUMOR BENIG. DE OTROS ORG. GENIT. FEMENINOS Y DE LOS NO ESPECIFICADOS</v>
          </cell>
          <cell r="C1617" t="str">
            <v>047</v>
          </cell>
        </row>
        <row r="1618">
          <cell r="A1618" t="str">
            <v>D280</v>
          </cell>
          <cell r="B1618" t="str">
            <v>TUMOR BENIGNO DE LA VULVA</v>
          </cell>
          <cell r="C1618" t="str">
            <v>047</v>
          </cell>
        </row>
        <row r="1619">
          <cell r="A1619" t="str">
            <v>D281</v>
          </cell>
          <cell r="B1619" t="str">
            <v>TUMOR BENIGNO DE LA VAGINA</v>
          </cell>
          <cell r="C1619" t="str">
            <v>047</v>
          </cell>
        </row>
        <row r="1620">
          <cell r="A1620" t="str">
            <v>D282</v>
          </cell>
          <cell r="B1620" t="str">
            <v>TUMOR BENIGNO DE LA TROMPA DE FALOPIO Y DE LOS LIGAMENTOS UTERINOS</v>
          </cell>
          <cell r="C1620" t="str">
            <v>047</v>
          </cell>
        </row>
        <row r="1621">
          <cell r="A1621" t="str">
            <v>D287</v>
          </cell>
          <cell r="B1621" t="str">
            <v>TUMOR BENIG. DE OTROS SITIOS ESPEC. DE LOS ORG. GENIT. FEMENINOS</v>
          </cell>
          <cell r="C1621" t="str">
            <v>047</v>
          </cell>
        </row>
        <row r="1622">
          <cell r="A1622" t="str">
            <v>D289</v>
          </cell>
          <cell r="B1622" t="str">
            <v>TUMOR BENIG. DE ORG.GENITAL FEMENINO, SITIO NO ESPECIFICADO</v>
          </cell>
          <cell r="C1622" t="str">
            <v>047</v>
          </cell>
        </row>
        <row r="1623">
          <cell r="A1623" t="str">
            <v>D29</v>
          </cell>
          <cell r="B1623" t="str">
            <v>TUMOR BENIGNO DE LOS ORGANOS GENITALES MASCULINOS</v>
          </cell>
          <cell r="C1623" t="str">
            <v>047</v>
          </cell>
        </row>
        <row r="1624">
          <cell r="A1624" t="str">
            <v>D290</v>
          </cell>
          <cell r="B1624" t="str">
            <v>TUMOR BENIGNO DEL PENE</v>
          </cell>
          <cell r="C1624" t="str">
            <v>047</v>
          </cell>
        </row>
        <row r="1625">
          <cell r="A1625" t="str">
            <v>D291</v>
          </cell>
          <cell r="B1625" t="str">
            <v>TIMOR BENIGNO DE LA PROSTATA</v>
          </cell>
          <cell r="C1625" t="str">
            <v>047</v>
          </cell>
        </row>
        <row r="1626">
          <cell r="A1626" t="str">
            <v>D292</v>
          </cell>
          <cell r="B1626" t="str">
            <v>TUMOR BENIGNO DE LOS TESTICULOS</v>
          </cell>
          <cell r="C1626" t="str">
            <v>047</v>
          </cell>
        </row>
        <row r="1627">
          <cell r="A1627" t="str">
            <v>D293</v>
          </cell>
          <cell r="B1627" t="str">
            <v>TUMOR BENIGNO DEL EPIDIDIMO</v>
          </cell>
          <cell r="C1627" t="str">
            <v>047</v>
          </cell>
        </row>
        <row r="1628">
          <cell r="A1628" t="str">
            <v>D294</v>
          </cell>
          <cell r="B1628" t="str">
            <v>TUMOR BENIGNO DEL ESCROTO</v>
          </cell>
          <cell r="C1628" t="str">
            <v>047</v>
          </cell>
        </row>
        <row r="1629">
          <cell r="A1629" t="str">
            <v>D297</v>
          </cell>
          <cell r="B1629" t="str">
            <v>TUMOR BENIGNO DE OTROS ORGANOS GENITALES MASCULINOS</v>
          </cell>
          <cell r="C1629" t="str">
            <v>047</v>
          </cell>
        </row>
        <row r="1630">
          <cell r="A1630" t="str">
            <v>D299</v>
          </cell>
          <cell r="B1630" t="str">
            <v>TUMOR BENIGNO DE ORGANO GENITAL MASCULINO, SITIO ESPECIFICADO</v>
          </cell>
          <cell r="C1630" t="str">
            <v>047</v>
          </cell>
        </row>
        <row r="1631">
          <cell r="A1631" t="str">
            <v>D30</v>
          </cell>
          <cell r="B1631" t="str">
            <v>TIMOR BENIGNO DE LOS ORGANOS URINARIOS</v>
          </cell>
          <cell r="C1631" t="str">
            <v>047</v>
          </cell>
        </row>
        <row r="1632">
          <cell r="A1632" t="str">
            <v>D300</v>
          </cell>
          <cell r="B1632" t="str">
            <v>TUMOR BENIGNO DEL RIÑON</v>
          </cell>
          <cell r="C1632" t="str">
            <v>047</v>
          </cell>
        </row>
        <row r="1633">
          <cell r="A1633" t="str">
            <v>D301</v>
          </cell>
          <cell r="B1633" t="str">
            <v>TUMOR BENIGNO DE LA PELVIS RENAL</v>
          </cell>
          <cell r="C1633" t="str">
            <v>047</v>
          </cell>
        </row>
        <row r="1634">
          <cell r="A1634" t="str">
            <v>D302</v>
          </cell>
          <cell r="B1634" t="str">
            <v>TUMOR BENIGNO DEL URETER</v>
          </cell>
          <cell r="C1634" t="str">
            <v>047</v>
          </cell>
        </row>
        <row r="1635">
          <cell r="A1635" t="str">
            <v>D303</v>
          </cell>
          <cell r="B1635" t="str">
            <v>TUMOR BENIGNO DE LA VEJIGA</v>
          </cell>
          <cell r="C1635" t="str">
            <v>047</v>
          </cell>
        </row>
        <row r="1636">
          <cell r="A1636" t="str">
            <v>D304</v>
          </cell>
          <cell r="B1636" t="str">
            <v>TUMOR BENIGNO DE LA URETRA</v>
          </cell>
          <cell r="C1636" t="str">
            <v>047</v>
          </cell>
        </row>
        <row r="1637">
          <cell r="A1637" t="str">
            <v>D307</v>
          </cell>
          <cell r="B1637" t="str">
            <v>TUMOR BENIGNO DE OTROS ORGANOS URINARIOS</v>
          </cell>
          <cell r="C1637" t="str">
            <v>047</v>
          </cell>
        </row>
        <row r="1638">
          <cell r="A1638" t="str">
            <v>D309</v>
          </cell>
          <cell r="B1638" t="str">
            <v>TUMOR BENIGNO DE ORGANO URINARIO NO ESPECIFICADO</v>
          </cell>
          <cell r="C1638" t="str">
            <v>047</v>
          </cell>
        </row>
        <row r="1639">
          <cell r="A1639" t="str">
            <v>D31</v>
          </cell>
          <cell r="B1639" t="str">
            <v>TUMOR BENIGNO DEL OJO Y SUS ANEXOS</v>
          </cell>
          <cell r="C1639" t="str">
            <v>047</v>
          </cell>
        </row>
        <row r="1640">
          <cell r="A1640" t="str">
            <v>D310</v>
          </cell>
          <cell r="B1640" t="str">
            <v>TUMOR BENIGNO DE LA CONJUNTIVA</v>
          </cell>
          <cell r="C1640" t="str">
            <v>047</v>
          </cell>
        </row>
        <row r="1641">
          <cell r="A1641" t="str">
            <v>D311</v>
          </cell>
          <cell r="B1641" t="str">
            <v>TUMOR BENIGNO DE LA CORNEA</v>
          </cell>
          <cell r="C1641" t="str">
            <v>047</v>
          </cell>
        </row>
        <row r="1642">
          <cell r="A1642" t="str">
            <v>D312</v>
          </cell>
          <cell r="B1642" t="str">
            <v>TUMOR BENIGNO DE LA RETINA</v>
          </cell>
          <cell r="C1642" t="str">
            <v>047</v>
          </cell>
        </row>
        <row r="1643">
          <cell r="A1643" t="str">
            <v>D313</v>
          </cell>
          <cell r="B1643" t="str">
            <v>TUMOR BENIGNO DE LA COROIDES</v>
          </cell>
          <cell r="C1643" t="str">
            <v>047</v>
          </cell>
        </row>
        <row r="1644">
          <cell r="A1644" t="str">
            <v>D314</v>
          </cell>
          <cell r="B1644" t="str">
            <v>TUMOR BENIGNO DEL CUERPO CILIAR</v>
          </cell>
          <cell r="C1644" t="str">
            <v>047</v>
          </cell>
        </row>
        <row r="1645">
          <cell r="A1645" t="str">
            <v>D315</v>
          </cell>
          <cell r="B1645" t="str">
            <v>TUMOR BENIGNO DE LAS GLANDULAS Y DE LOS CONDUCTOS LAGRIMALES</v>
          </cell>
          <cell r="C1645" t="str">
            <v>047</v>
          </cell>
        </row>
        <row r="1646">
          <cell r="A1646" t="str">
            <v>D316</v>
          </cell>
          <cell r="B1646" t="str">
            <v>TUMOR BENIGNO DE LA ORBITA, PARTE NO ESPECIFICADA</v>
          </cell>
          <cell r="C1646" t="str">
            <v>047</v>
          </cell>
        </row>
        <row r="1647">
          <cell r="A1647" t="str">
            <v>D319</v>
          </cell>
          <cell r="B1647" t="str">
            <v>TUMOR BENIGNO DEL OJO, PARTE NO ESPECIFICADA</v>
          </cell>
          <cell r="C1647" t="str">
            <v>047</v>
          </cell>
        </row>
        <row r="1648">
          <cell r="A1648" t="str">
            <v>D32</v>
          </cell>
          <cell r="B1648" t="str">
            <v>TUMORES BENIGNOS DE LAS MENINGES</v>
          </cell>
          <cell r="C1648" t="str">
            <v>047</v>
          </cell>
        </row>
        <row r="1649">
          <cell r="A1649" t="str">
            <v>D320</v>
          </cell>
          <cell r="B1649" t="str">
            <v>TUMOR BENIGNO DE LAS MENINGES CEREBRALES</v>
          </cell>
          <cell r="C1649" t="str">
            <v>047</v>
          </cell>
        </row>
        <row r="1650">
          <cell r="A1650" t="str">
            <v>D321</v>
          </cell>
          <cell r="B1650" t="str">
            <v>TUMOR BENIGNO DE LAS MENINGES RAQUIDEAS</v>
          </cell>
          <cell r="C1650" t="str">
            <v>047</v>
          </cell>
        </row>
        <row r="1651">
          <cell r="A1651" t="str">
            <v>D329</v>
          </cell>
          <cell r="B1651" t="str">
            <v>TUMOR BENIGNO DE LAS MENINGES, PARTE NO ESPECIFICADA</v>
          </cell>
          <cell r="C1651" t="str">
            <v>047</v>
          </cell>
        </row>
        <row r="1652">
          <cell r="A1652" t="str">
            <v>D33</v>
          </cell>
          <cell r="B1652" t="str">
            <v>TUMOR BENIGNO DEL ENCEFALO Y DE OTRAS PARTES DEL SIST. NERVIOSO CEN.</v>
          </cell>
          <cell r="C1652" t="str">
            <v>047</v>
          </cell>
        </row>
        <row r="1653">
          <cell r="A1653" t="str">
            <v>D330</v>
          </cell>
          <cell r="B1653" t="str">
            <v>TUMOR BENIGNO DEL ENCEFALO, SUPRATENTORIAL</v>
          </cell>
          <cell r="C1653" t="str">
            <v>047</v>
          </cell>
        </row>
        <row r="1654">
          <cell r="A1654" t="str">
            <v>D331</v>
          </cell>
          <cell r="B1654" t="str">
            <v>TUMOR BENIGNO DEL ENCEFALO, INFRATENTORIAL</v>
          </cell>
          <cell r="C1654" t="str">
            <v>047</v>
          </cell>
        </row>
        <row r="1655">
          <cell r="A1655" t="str">
            <v>D332</v>
          </cell>
          <cell r="B1655" t="str">
            <v>TUMOR BENIGNO DEL ENCEFALO, PARTE NO ESPECIFICADA</v>
          </cell>
          <cell r="C1655" t="str">
            <v>047</v>
          </cell>
        </row>
        <row r="1656">
          <cell r="A1656" t="str">
            <v>D333</v>
          </cell>
          <cell r="B1656" t="str">
            <v>TUMOR BENIGNO DE LOS NERVIOS CRANEALES</v>
          </cell>
          <cell r="C1656" t="str">
            <v>047</v>
          </cell>
        </row>
        <row r="1657">
          <cell r="A1657" t="str">
            <v>D334</v>
          </cell>
          <cell r="B1657" t="str">
            <v>TUMOR BENIGNO DE LA MEDULA ESPINAL</v>
          </cell>
          <cell r="C1657" t="str">
            <v>047</v>
          </cell>
        </row>
        <row r="1658">
          <cell r="A1658" t="str">
            <v>D337</v>
          </cell>
          <cell r="B1658" t="str">
            <v>TUMOR BENIG. DE OTRAS PARTES ESPECIF. DEL SIST. NERVIOSO CENTRAL</v>
          </cell>
          <cell r="C1658" t="str">
            <v>047</v>
          </cell>
        </row>
        <row r="1659">
          <cell r="A1659" t="str">
            <v>D339</v>
          </cell>
          <cell r="B1659" t="str">
            <v>TUMOR BENIGNO DEL SISTEMA NERVIOSO CENTRAL, SITIO NO ESPECIFICADO</v>
          </cell>
          <cell r="C1659" t="str">
            <v>047</v>
          </cell>
        </row>
        <row r="1660">
          <cell r="A1660" t="str">
            <v>D34</v>
          </cell>
          <cell r="B1660" t="str">
            <v>TUMOR BENIGNO DE LA GLANDULA TIROIDES</v>
          </cell>
          <cell r="C1660" t="str">
            <v>047</v>
          </cell>
        </row>
        <row r="1661">
          <cell r="A1661" t="str">
            <v>D35</v>
          </cell>
          <cell r="B1661" t="str">
            <v>TUMOR BENIGNO DE OTRAS GLANDULAS ENDOCRINAS Y DE LAS NO ESPECIFIC.</v>
          </cell>
          <cell r="C1661" t="str">
            <v>047</v>
          </cell>
        </row>
        <row r="1662">
          <cell r="A1662" t="str">
            <v>D350</v>
          </cell>
          <cell r="B1662" t="str">
            <v>TUMOR BENIGNO DE LA GLANDULA SUPRARRENAL</v>
          </cell>
          <cell r="C1662" t="str">
            <v>047</v>
          </cell>
        </row>
        <row r="1663">
          <cell r="A1663" t="str">
            <v>D351</v>
          </cell>
          <cell r="B1663" t="str">
            <v>TUMOR BENIGNO DE LA GLANDULA PARATIROIDES</v>
          </cell>
          <cell r="C1663" t="str">
            <v>047</v>
          </cell>
        </row>
        <row r="1664">
          <cell r="A1664" t="str">
            <v>D352</v>
          </cell>
          <cell r="B1664" t="str">
            <v>TUMOR BENIGNO DE LA HIPOFISIS</v>
          </cell>
          <cell r="C1664" t="str">
            <v>047</v>
          </cell>
        </row>
        <row r="1665">
          <cell r="A1665" t="str">
            <v>D353</v>
          </cell>
          <cell r="B1665" t="str">
            <v>TUMOR BENIGNO DEL CONDUCTO CRANEOFARINGEO</v>
          </cell>
          <cell r="C1665" t="str">
            <v>047</v>
          </cell>
        </row>
        <row r="1666">
          <cell r="A1666" t="str">
            <v>D354</v>
          </cell>
          <cell r="B1666" t="str">
            <v>TUMOR BENIGNO DE LA GLANDULA PINEAL</v>
          </cell>
          <cell r="C1666" t="str">
            <v>047</v>
          </cell>
        </row>
        <row r="1667">
          <cell r="A1667" t="str">
            <v>D355</v>
          </cell>
          <cell r="B1667" t="str">
            <v>TUMOR BENIGNO DEL CUERPO CAROTIDEO</v>
          </cell>
          <cell r="C1667" t="str">
            <v>047</v>
          </cell>
        </row>
        <row r="1668">
          <cell r="A1668" t="str">
            <v>D356</v>
          </cell>
          <cell r="B1668" t="str">
            <v>TUMOR BENIGNO DEL CUERPO AORTICO Y DE OTROS CUERPOS CROMAFINES</v>
          </cell>
          <cell r="C1668" t="str">
            <v>047</v>
          </cell>
        </row>
        <row r="1669">
          <cell r="A1669" t="str">
            <v>D357</v>
          </cell>
          <cell r="B1669" t="str">
            <v>TUMOR BENIGNO DE OTRAS GLANDULAS ENDOCRINAS ESPECIFICADAS</v>
          </cell>
          <cell r="C1669" t="str">
            <v>047</v>
          </cell>
        </row>
        <row r="1670">
          <cell r="A1670" t="str">
            <v>D358</v>
          </cell>
          <cell r="B1670" t="str">
            <v>TUMOR BENIGNO PLURIGLANDULAR</v>
          </cell>
          <cell r="C1670" t="str">
            <v>047</v>
          </cell>
        </row>
        <row r="1671">
          <cell r="A1671" t="str">
            <v>D359</v>
          </cell>
          <cell r="B1671" t="str">
            <v>TUMOR BENIGNO DE GLANDULA ENDOCRINA NO ESPECIFICADA</v>
          </cell>
          <cell r="C1671" t="str">
            <v>047</v>
          </cell>
        </row>
        <row r="1672">
          <cell r="A1672" t="str">
            <v>D36</v>
          </cell>
          <cell r="B1672" t="str">
            <v>TUMOR BENIGNO DE OTROS SITIOS Y DE LOS NO ESPECIFICADOS</v>
          </cell>
          <cell r="C1672" t="str">
            <v>047</v>
          </cell>
        </row>
        <row r="1673">
          <cell r="A1673" t="str">
            <v>D360</v>
          </cell>
          <cell r="B1673" t="str">
            <v>TUMOR BENIGNO DE LOS GANGLIOS LINFATICOS</v>
          </cell>
          <cell r="C1673" t="str">
            <v>047</v>
          </cell>
        </row>
        <row r="1674">
          <cell r="A1674" t="str">
            <v>D361</v>
          </cell>
          <cell r="B1674" t="str">
            <v>TUMOR BENIGNO DE LOS NERVIOS PERIFERICOS Y DEL SISTEMA NERV. AUTONO.</v>
          </cell>
          <cell r="C1674" t="str">
            <v>047</v>
          </cell>
        </row>
        <row r="1675">
          <cell r="A1675" t="str">
            <v>D362</v>
          </cell>
          <cell r="B1675" t="str">
            <v>TRAUMATISMO DEL PANCREAS</v>
          </cell>
          <cell r="C1675" t="str">
            <v>00</v>
          </cell>
        </row>
        <row r="1676">
          <cell r="A1676" t="str">
            <v>D367</v>
          </cell>
          <cell r="B1676" t="str">
            <v>TUMOR BENIGNO DE OTROS SITIOS ESPECIFICADOS</v>
          </cell>
          <cell r="C1676" t="str">
            <v>047</v>
          </cell>
        </row>
        <row r="1677">
          <cell r="A1677" t="str">
            <v>D369</v>
          </cell>
          <cell r="B1677" t="str">
            <v>TUMOR BENIGNO DE SITIOS NO ESPECIFICADO</v>
          </cell>
          <cell r="C1677" t="str">
            <v>047</v>
          </cell>
        </row>
        <row r="1678">
          <cell r="A1678" t="str">
            <v>D37</v>
          </cell>
          <cell r="B1678" t="str">
            <v>TUMOR DE COMPORT. INCIERTO O DESC. DE LA CAV. BUCAL Y DE LOS ORG.DIG.</v>
          </cell>
          <cell r="C1678" t="str">
            <v>047</v>
          </cell>
        </row>
        <row r="1679">
          <cell r="A1679" t="str">
            <v>D370</v>
          </cell>
          <cell r="B1679" t="str">
            <v>TUMOR DE COMPORT. INCIERTO O DESC. DEL LABIO, DE LA CAV. BUCAL Y DE LA</v>
          </cell>
          <cell r="C1679" t="str">
            <v>047</v>
          </cell>
        </row>
        <row r="1680">
          <cell r="A1680" t="str">
            <v>D371</v>
          </cell>
          <cell r="B1680" t="str">
            <v>TUMOR DE COMPORT. INCIERTO O DESCONOCIDO DEL ESTOMAGO</v>
          </cell>
          <cell r="C1680" t="str">
            <v>047</v>
          </cell>
        </row>
        <row r="1681">
          <cell r="A1681" t="str">
            <v>D372</v>
          </cell>
          <cell r="B1681" t="str">
            <v>TUMOR DE COMPORT. INCIERTO O DESCONOCIDO DEL INTESTINO DELGADO</v>
          </cell>
          <cell r="C1681" t="str">
            <v>047</v>
          </cell>
        </row>
        <row r="1682">
          <cell r="A1682" t="str">
            <v>D373</v>
          </cell>
          <cell r="B1682" t="str">
            <v>TUMOR DE COMPORT. INCIERTO O DESCONOCIDO DEL APENDICE</v>
          </cell>
          <cell r="C1682" t="str">
            <v>047</v>
          </cell>
        </row>
        <row r="1683">
          <cell r="A1683" t="str">
            <v>D374</v>
          </cell>
          <cell r="B1683" t="str">
            <v>TRUMOR DE COMPORTAMIENTO INCIERTO O DESCONOCIDO DEL COLON</v>
          </cell>
          <cell r="C1683" t="str">
            <v>047</v>
          </cell>
        </row>
        <row r="1684">
          <cell r="A1684" t="str">
            <v>D375</v>
          </cell>
          <cell r="B1684" t="str">
            <v>TOMOR DE COMPOTAMIENTO INCIERTO O DESCONOCIDO DEL RECTO</v>
          </cell>
          <cell r="C1684" t="str">
            <v>047</v>
          </cell>
        </row>
        <row r="1685">
          <cell r="A1685" t="str">
            <v>D376</v>
          </cell>
          <cell r="B1685" t="str">
            <v>TUMOR DE COMP. INCIERTO O DESC. DEL HIGADO, DE LA VES. BILIAR Y DEL CO</v>
          </cell>
          <cell r="C1685" t="str">
            <v>047</v>
          </cell>
        </row>
        <row r="1686">
          <cell r="A1686" t="str">
            <v>D377</v>
          </cell>
          <cell r="B1686" t="str">
            <v>TUMOR DE COMPORT. INCIERTO O DESC. DE OTROS ORG. DIGEST.ESPECIFICADOS</v>
          </cell>
          <cell r="C1686" t="str">
            <v>047</v>
          </cell>
        </row>
        <row r="1687">
          <cell r="A1687" t="str">
            <v>D379</v>
          </cell>
          <cell r="B1687" t="str">
            <v>TUMOR DE COMPORT. INCIERTO O DESC. DE ORG. DIGESTIVOS, SITIO NO ESPSC.</v>
          </cell>
          <cell r="C1687" t="str">
            <v>047</v>
          </cell>
        </row>
        <row r="1688">
          <cell r="A1688" t="str">
            <v>D38</v>
          </cell>
          <cell r="B1688" t="str">
            <v>TUMOR DE COMPORT. INCIERTO O DESC. DEL OIDO MEDIO Y DE LOS ORG. RESP.</v>
          </cell>
          <cell r="C1688" t="str">
            <v>047</v>
          </cell>
        </row>
        <row r="1689">
          <cell r="A1689" t="str">
            <v>D380</v>
          </cell>
          <cell r="B1689" t="str">
            <v>TUMOR DE COMPORT. INCIERTO O DESCONOCIDO DE LARINGE</v>
          </cell>
          <cell r="C1689" t="str">
            <v>047</v>
          </cell>
        </row>
        <row r="1690">
          <cell r="A1690" t="str">
            <v>D381</v>
          </cell>
          <cell r="B1690" t="str">
            <v>TUMOR DE COMPORT. INCIERTO O DESC. DE LA TRAQUEA, DE LOS BRONQ. Y DEL</v>
          </cell>
          <cell r="C1690" t="str">
            <v>047</v>
          </cell>
        </row>
        <row r="1691">
          <cell r="A1691" t="str">
            <v>D382</v>
          </cell>
          <cell r="B1691" t="str">
            <v>TUMOR DE COMPORTAMIENTO INCIERTO O DESCONOCIDO DE LA PLEURA</v>
          </cell>
          <cell r="C1691" t="str">
            <v>047</v>
          </cell>
        </row>
        <row r="1692">
          <cell r="A1692" t="str">
            <v>D383</v>
          </cell>
          <cell r="B1692" t="str">
            <v>TUMOR DE COMPORTAMIENTO INCIERTO O DESCONOCIDO DEL MEDIASTINO</v>
          </cell>
          <cell r="C1692" t="str">
            <v>047</v>
          </cell>
        </row>
        <row r="1693">
          <cell r="A1693" t="str">
            <v>D384</v>
          </cell>
          <cell r="B1693" t="str">
            <v>TUMOR DE COMPORTAMIENTO INCIERTO O DESCONOCIDO DEL TIMO</v>
          </cell>
          <cell r="C1693" t="str">
            <v>047</v>
          </cell>
        </row>
        <row r="1694">
          <cell r="A1694" t="str">
            <v>D385</v>
          </cell>
          <cell r="B1694" t="str">
            <v>TUMOR DE COMPORT. INCIERTO O DESC. DE OTROS ORGANOS RESPIRATORIOS</v>
          </cell>
          <cell r="C1694" t="str">
            <v>047</v>
          </cell>
        </row>
        <row r="1695">
          <cell r="A1695" t="str">
            <v>D386</v>
          </cell>
          <cell r="B1695" t="str">
            <v>TUMOR DE COMPORT. INCIERTO O DESC. DE ORG. RESP. SITIO NO ESPECIFICADO</v>
          </cell>
          <cell r="C1695" t="str">
            <v>047</v>
          </cell>
        </row>
        <row r="1696">
          <cell r="A1696" t="str">
            <v>D39</v>
          </cell>
          <cell r="B1696" t="str">
            <v>TUMOR DE COMPORT. INCIETO O DESC. DE LOS ORGANOS GENITALES FEMENINOS</v>
          </cell>
          <cell r="C1696" t="str">
            <v>047</v>
          </cell>
        </row>
        <row r="1697">
          <cell r="A1697" t="str">
            <v>D390</v>
          </cell>
          <cell r="B1697" t="str">
            <v>TUMOR DE COMPORTAMIENTO INCIERTO O DESCONOCIDO DEL UTERO</v>
          </cell>
          <cell r="C1697" t="str">
            <v>047</v>
          </cell>
        </row>
        <row r="1698">
          <cell r="A1698" t="str">
            <v>D391</v>
          </cell>
          <cell r="B1698" t="str">
            <v>TUMOR DE COMPORTAMIENTO INCIERTO O DESCONOCIDO DEL OVARIO</v>
          </cell>
          <cell r="C1698" t="str">
            <v>047</v>
          </cell>
        </row>
        <row r="1699">
          <cell r="A1699" t="str">
            <v>D392</v>
          </cell>
          <cell r="B1699" t="str">
            <v>TUMOR DE COMPORTAMIENTO INCIERTO O DESCONOCIDO DE LA PLACENTA</v>
          </cell>
          <cell r="C1699" t="str">
            <v>047</v>
          </cell>
        </row>
        <row r="1700">
          <cell r="A1700" t="str">
            <v>D397</v>
          </cell>
          <cell r="B1700" t="str">
            <v>TUMOR DE COMPORT. INCIERTO O DESC. DE OTROS ORG. GENIT. FEMENINOS</v>
          </cell>
          <cell r="C1700" t="str">
            <v>047</v>
          </cell>
        </row>
        <row r="1701">
          <cell r="A1701" t="str">
            <v>D399</v>
          </cell>
          <cell r="B1701" t="str">
            <v>TUMOR DE COMPORT. INCIERTO O DESC. DE ORG. GENIT. FEMEN. NO ESPECIF.</v>
          </cell>
          <cell r="C1701" t="str">
            <v>047</v>
          </cell>
        </row>
        <row r="1702">
          <cell r="A1702" t="str">
            <v>D40</v>
          </cell>
          <cell r="B1702" t="str">
            <v>TUMOR DE COMPORT. INCIERTO O DESC. DE LOS ORG.GENITALES MASCULINOS</v>
          </cell>
          <cell r="C1702" t="str">
            <v>047</v>
          </cell>
        </row>
        <row r="1703">
          <cell r="A1703" t="str">
            <v>D400</v>
          </cell>
          <cell r="B1703" t="str">
            <v>TUMOR DE COMPORTAMIENTO INCIERTO O DESCONOCIDO DE LA PROSTATA</v>
          </cell>
          <cell r="C1703" t="str">
            <v>047</v>
          </cell>
        </row>
        <row r="1704">
          <cell r="A1704" t="str">
            <v>D401</v>
          </cell>
          <cell r="B1704" t="str">
            <v>TUMOR DE COMPORTAMIENTO INCIERTO O DESCONOCIDO DEL TESTICULO</v>
          </cell>
          <cell r="C1704" t="str">
            <v>047</v>
          </cell>
        </row>
        <row r="1705">
          <cell r="A1705" t="str">
            <v>D407</v>
          </cell>
          <cell r="B1705" t="str">
            <v>TUMOR DE COMPORT. INCIERTO O DESC. DE OTROS ORG.GENIT. MASCULINOS</v>
          </cell>
          <cell r="C1705" t="str">
            <v>047</v>
          </cell>
        </row>
        <row r="1706">
          <cell r="A1706" t="str">
            <v>D409</v>
          </cell>
          <cell r="B1706" t="str">
            <v>TUMOR DE COMPORT. INCIERTO O DESC. DE ORG. GEN. MASC. NO ESPECIFICADO</v>
          </cell>
          <cell r="C1706" t="str">
            <v>047</v>
          </cell>
        </row>
        <row r="1707">
          <cell r="A1707" t="str">
            <v>D41</v>
          </cell>
          <cell r="B1707" t="str">
            <v>TUMOR DE COMPORT. INCIERTO O DESC. DE LOS ORGANOS URINARIOS</v>
          </cell>
          <cell r="C1707" t="str">
            <v>047</v>
          </cell>
        </row>
        <row r="1708">
          <cell r="A1708" t="str">
            <v>D410</v>
          </cell>
          <cell r="B1708" t="str">
            <v>TUMOR DE COMPORT.INCIERTO O DESCONOCIDO DE LOS ORGANOS URINARIOS</v>
          </cell>
          <cell r="C1708" t="str">
            <v>047</v>
          </cell>
        </row>
        <row r="1709">
          <cell r="A1709" t="str">
            <v>D411</v>
          </cell>
          <cell r="B1709" t="str">
            <v>TUMOR DE COMPORT. INCIERTO O DESCONOCIDO DE LA PEVIS RENAL</v>
          </cell>
          <cell r="C1709" t="str">
            <v>047</v>
          </cell>
        </row>
        <row r="1710">
          <cell r="A1710" t="str">
            <v>D412</v>
          </cell>
          <cell r="B1710" t="str">
            <v>TUMOR DE COMPORTAMIENTO INCIERTO O DESCONOCIDO DEL URETER</v>
          </cell>
          <cell r="C1710" t="str">
            <v>047</v>
          </cell>
        </row>
        <row r="1711">
          <cell r="A1711" t="str">
            <v>D413</v>
          </cell>
          <cell r="B1711" t="str">
            <v>TUMOR DE COMPORTAMIENTO INCIERTO O DESCONOCIDO DE LA URETRA</v>
          </cell>
          <cell r="C1711" t="str">
            <v>047</v>
          </cell>
        </row>
        <row r="1712">
          <cell r="A1712" t="str">
            <v>D414</v>
          </cell>
          <cell r="B1712" t="str">
            <v>TUMOR DE COMPORTAMIENTO INCIERTO O DESCONOCIDO DE LA VEJIGA</v>
          </cell>
          <cell r="C1712" t="str">
            <v>047</v>
          </cell>
        </row>
        <row r="1713">
          <cell r="A1713" t="str">
            <v>D417</v>
          </cell>
          <cell r="B1713" t="str">
            <v>TUMOR DE COMPORT. INCIERTO O DESC. DE OTROS ORGANOS URINARIOS</v>
          </cell>
          <cell r="C1713" t="str">
            <v>047</v>
          </cell>
        </row>
        <row r="1714">
          <cell r="A1714" t="str">
            <v>D419</v>
          </cell>
          <cell r="B1714" t="str">
            <v>TUMOR DE COMPOT. INCIERTO O DESC. DE ORG. URINARIOS NO ESPECICIFICADO</v>
          </cell>
          <cell r="C1714" t="str">
            <v>047</v>
          </cell>
        </row>
        <row r="1715">
          <cell r="A1715" t="str">
            <v>D42</v>
          </cell>
          <cell r="B1715" t="str">
            <v>TUMOR DE COMPORTAMIENTO INCIERTO O DESCONOCIDO DE LAS MENINGES</v>
          </cell>
          <cell r="C1715" t="str">
            <v>047</v>
          </cell>
        </row>
        <row r="1716">
          <cell r="A1716" t="str">
            <v>D420</v>
          </cell>
          <cell r="B1716" t="str">
            <v>TUMOR DE COMPOT. INCIERTO O DESC. DE LAS MANINGES CEREBRALES</v>
          </cell>
          <cell r="C1716" t="str">
            <v>047</v>
          </cell>
        </row>
        <row r="1717">
          <cell r="A1717" t="str">
            <v>D421</v>
          </cell>
          <cell r="B1717" t="str">
            <v>TUMOR DE COMPOT. INCIERTO O DESC. DE LAS MENINGES RAQUIDEAS</v>
          </cell>
          <cell r="C1717" t="str">
            <v>047</v>
          </cell>
        </row>
        <row r="1718">
          <cell r="A1718" t="str">
            <v>D429</v>
          </cell>
          <cell r="B1718" t="str">
            <v>TUMOR DE COMPORT. INCIERTO O DESC. DE LAS MENINGES, PARTE NO ESPCIF.</v>
          </cell>
          <cell r="C1718" t="str">
            <v>047</v>
          </cell>
        </row>
        <row r="1719">
          <cell r="A1719" t="str">
            <v>D43</v>
          </cell>
          <cell r="B1719" t="str">
            <v>TUMOR DE COMPORT. INCIERTO O DESC. DEL ENCEFALO Y SIST. NERV. CENTRAL</v>
          </cell>
          <cell r="C1719" t="str">
            <v>047</v>
          </cell>
        </row>
        <row r="1720">
          <cell r="A1720" t="str">
            <v>D430</v>
          </cell>
          <cell r="B1720" t="str">
            <v>TUMOR DE COMPORT. INCIERTO O DESC. DEL ENCEFALO, SUPRATENTORIAL</v>
          </cell>
          <cell r="C1720" t="str">
            <v>047</v>
          </cell>
        </row>
        <row r="1721">
          <cell r="A1721" t="str">
            <v>D431</v>
          </cell>
          <cell r="B1721" t="str">
            <v>TUMOR DE COMPORT. INCIERTO O DESC. DEL ENCEFALO, INFRATENTORIAL</v>
          </cell>
          <cell r="C1721" t="str">
            <v>047</v>
          </cell>
        </row>
        <row r="1722">
          <cell r="A1722" t="str">
            <v>D432</v>
          </cell>
          <cell r="B1722" t="str">
            <v>TUMOR DE COMPORT. INCIERTO O DESC. DEL ENCEFALO, PARTE NO ESPECIFACADA</v>
          </cell>
          <cell r="C1722" t="str">
            <v>047</v>
          </cell>
        </row>
        <row r="1723">
          <cell r="A1723" t="str">
            <v>D433</v>
          </cell>
          <cell r="B1723" t="str">
            <v>TUMOR DE COMPORT. INCIERTO O DESC. DE LOS NERVIOS CRANEALES</v>
          </cell>
          <cell r="C1723" t="str">
            <v>047</v>
          </cell>
        </row>
        <row r="1724">
          <cell r="A1724" t="str">
            <v>D434</v>
          </cell>
          <cell r="B1724" t="str">
            <v>TUMOR DE COMPORT. INCIERTO O DESC. DE LA MEDULA ESPINAL</v>
          </cell>
          <cell r="C1724" t="str">
            <v>047</v>
          </cell>
        </row>
        <row r="1725">
          <cell r="A1725" t="str">
            <v>D437</v>
          </cell>
          <cell r="B1725" t="str">
            <v>TUMOR DE COMPORT. INCIERTO O DESC. DE OTRAS PARTES ESP. DEL SIST.NERV</v>
          </cell>
          <cell r="C1725" t="str">
            <v>047</v>
          </cell>
        </row>
        <row r="1726">
          <cell r="A1726" t="str">
            <v>D439</v>
          </cell>
          <cell r="B1726" t="str">
            <v>TUMOR DE COMPORT. INCIERTO O DESC. DEL SIST. NERV. CENTRAL SITIO NO ES</v>
          </cell>
          <cell r="C1726" t="str">
            <v>047</v>
          </cell>
        </row>
        <row r="1727">
          <cell r="A1727" t="str">
            <v>D44</v>
          </cell>
          <cell r="B1727" t="str">
            <v>TUMOR DE COMPORT. INCIERTO O DESC. DE LAS GLANDULAS ENDOCRINAS</v>
          </cell>
          <cell r="C1727" t="str">
            <v>047</v>
          </cell>
        </row>
        <row r="1728">
          <cell r="A1728" t="str">
            <v>D440</v>
          </cell>
          <cell r="B1728" t="str">
            <v>TUMOR DE COMPOT. INCIERTO O DESC. DE LA GLADULA TIROIDES</v>
          </cell>
          <cell r="C1728" t="str">
            <v>047</v>
          </cell>
        </row>
        <row r="1729">
          <cell r="A1729" t="str">
            <v>D441</v>
          </cell>
          <cell r="B1729" t="str">
            <v>TUMOR DE COMPORT.INCIERTO O DESC. DE LA GLANDULA SUPRARRENAL</v>
          </cell>
          <cell r="C1729" t="str">
            <v>047</v>
          </cell>
        </row>
        <row r="1730">
          <cell r="A1730" t="str">
            <v>D442</v>
          </cell>
          <cell r="B1730" t="str">
            <v>TUMOR DE COMPORT. INCIERTO O DESC. DE LA GLANDULA PARATIROIDES</v>
          </cell>
          <cell r="C1730" t="str">
            <v>047</v>
          </cell>
        </row>
        <row r="1731">
          <cell r="A1731" t="str">
            <v>D443</v>
          </cell>
          <cell r="B1731" t="str">
            <v>TUMOR CE COMPORT. INCIERTO O DESC. DE LA GLANDULA HIPOFISIS</v>
          </cell>
          <cell r="C1731" t="str">
            <v>047</v>
          </cell>
        </row>
        <row r="1732">
          <cell r="A1732" t="str">
            <v>D444</v>
          </cell>
          <cell r="B1732" t="str">
            <v>TUMOR DE COMPORT. INCIERTO O DESC. DEL CONDUCTO CRANEOFARINGEO</v>
          </cell>
          <cell r="C1732" t="str">
            <v>047</v>
          </cell>
        </row>
        <row r="1733">
          <cell r="A1733" t="str">
            <v>D445</v>
          </cell>
          <cell r="B1733" t="str">
            <v>TUMOR DE COMPORT. INCIERTO O DESC. DE LA GLANDULA PINEAL</v>
          </cell>
          <cell r="C1733" t="str">
            <v>047</v>
          </cell>
        </row>
        <row r="1734">
          <cell r="A1734" t="str">
            <v>D446</v>
          </cell>
          <cell r="B1734" t="str">
            <v>TUMOR DE COMPORT. INCIERTO O DESC. DEL CUERPO CAROTIDEO</v>
          </cell>
          <cell r="C1734" t="str">
            <v>047</v>
          </cell>
        </row>
        <row r="1735">
          <cell r="A1735" t="str">
            <v>D447</v>
          </cell>
          <cell r="B1735" t="str">
            <v>TUMOR DE COMPORT. INCIERTO O DESC. DEL CUERPO AORTICO Y OTROS C. CROM</v>
          </cell>
          <cell r="C1735" t="str">
            <v>047</v>
          </cell>
        </row>
        <row r="1736">
          <cell r="A1736" t="str">
            <v>D448</v>
          </cell>
          <cell r="B1736" t="str">
            <v>TUMOR DE COMPORT. INCIERTO O DESC. CON AFECTACION PLURIGLANDULAR</v>
          </cell>
          <cell r="C1736" t="str">
            <v>047</v>
          </cell>
        </row>
        <row r="1737">
          <cell r="A1737" t="str">
            <v>D449</v>
          </cell>
          <cell r="B1737" t="str">
            <v>TUMOR DE COMPORT. INCIERTO O DESC. DE GLANDULA ENDOCRINA NO ESPEC</v>
          </cell>
          <cell r="C1737" t="str">
            <v>047</v>
          </cell>
        </row>
        <row r="1738">
          <cell r="A1738" t="str">
            <v>D45</v>
          </cell>
          <cell r="B1738" t="str">
            <v>POLICITEMIA VERA</v>
          </cell>
          <cell r="C1738" t="str">
            <v>047</v>
          </cell>
        </row>
        <row r="1739">
          <cell r="A1739" t="str">
            <v>D46</v>
          </cell>
          <cell r="B1739" t="str">
            <v>SINDROMES MIELODISPLASICOS</v>
          </cell>
          <cell r="C1739" t="str">
            <v>047</v>
          </cell>
        </row>
        <row r="1740">
          <cell r="A1740" t="str">
            <v>D460</v>
          </cell>
          <cell r="B1740" t="str">
            <v>ANEMIA REFRACTARIA SIN SIDEROBLASTOS, ASI DESCRITA</v>
          </cell>
          <cell r="C1740" t="str">
            <v>047</v>
          </cell>
        </row>
        <row r="1741">
          <cell r="A1741" t="str">
            <v>D461</v>
          </cell>
          <cell r="B1741" t="str">
            <v>ANEMIA REFRACTARIA CON SIDEROBLASTOS</v>
          </cell>
          <cell r="C1741" t="str">
            <v>047</v>
          </cell>
        </row>
        <row r="1742">
          <cell r="A1742" t="str">
            <v>D462</v>
          </cell>
          <cell r="B1742" t="str">
            <v>ANEMIA REFRACTARIA CON EXCESO DE BLASTOS</v>
          </cell>
          <cell r="C1742" t="str">
            <v>047</v>
          </cell>
        </row>
        <row r="1743">
          <cell r="A1743" t="str">
            <v>D463</v>
          </cell>
          <cell r="B1743" t="str">
            <v>ANEMIA REFRACTARIA CON EXCESO DE BLASTOS CON TRANSFORMACION</v>
          </cell>
          <cell r="C1743" t="str">
            <v>047</v>
          </cell>
        </row>
        <row r="1744">
          <cell r="A1744" t="str">
            <v>D464</v>
          </cell>
          <cell r="B1744" t="str">
            <v>ANEMIA REFRACTARIA, SIN OTRA ESPECIFICACION</v>
          </cell>
          <cell r="C1744" t="str">
            <v>047</v>
          </cell>
        </row>
        <row r="1745">
          <cell r="A1745" t="str">
            <v>D467</v>
          </cell>
          <cell r="B1745" t="str">
            <v>OTROS SINDROMES MIELODISPLASTICOS</v>
          </cell>
          <cell r="C1745" t="str">
            <v>047</v>
          </cell>
        </row>
        <row r="1746">
          <cell r="A1746" t="str">
            <v>D469</v>
          </cell>
          <cell r="B1746" t="str">
            <v>SINDROME MIELODISPLASICO, SIN OTRA ESPECIFICACION</v>
          </cell>
          <cell r="C1746" t="str">
            <v>047</v>
          </cell>
        </row>
        <row r="1747">
          <cell r="A1747" t="str">
            <v>D47</v>
          </cell>
          <cell r="B1747" t="str">
            <v>OTROS TUMORES DE COMPORT. INCIERTO O DESC. DEL TEJIDO LINFATICO</v>
          </cell>
          <cell r="C1747" t="str">
            <v>047</v>
          </cell>
        </row>
        <row r="1748">
          <cell r="A1748" t="str">
            <v>D470</v>
          </cell>
          <cell r="B1748" t="str">
            <v>TUMOR DE COMPORT.INCIERTO O DESC. DE LOS MASTOCITOS E HISTIOCITOS</v>
          </cell>
          <cell r="C1748" t="str">
            <v>047</v>
          </cell>
        </row>
        <row r="1749">
          <cell r="A1749" t="str">
            <v>D471</v>
          </cell>
          <cell r="B1749" t="str">
            <v>ENFERMEDAD MIELOPROLIFERATIVA CRONICA</v>
          </cell>
          <cell r="C1749" t="str">
            <v>047</v>
          </cell>
        </row>
        <row r="1750">
          <cell r="A1750" t="str">
            <v>D472</v>
          </cell>
          <cell r="B1750" t="str">
            <v>GAMMOPATIA MONOCIONAL</v>
          </cell>
          <cell r="C1750" t="str">
            <v>047</v>
          </cell>
        </row>
        <row r="1751">
          <cell r="A1751" t="str">
            <v>D473</v>
          </cell>
          <cell r="B1751" t="str">
            <v>TROMBOCITOPENIA (HEMORRAGICA) ESENCIAL</v>
          </cell>
          <cell r="C1751" t="str">
            <v>047</v>
          </cell>
        </row>
        <row r="1752">
          <cell r="A1752" t="str">
            <v>D477</v>
          </cell>
          <cell r="B1752" t="str">
            <v>OTROS TUMORES ESPEC. DE COMPORT. INCIERTO O DESC. DEL TEJIDO LINFATIC</v>
          </cell>
          <cell r="C1752" t="str">
            <v>047</v>
          </cell>
        </row>
        <row r="1753">
          <cell r="A1753" t="str">
            <v>D479</v>
          </cell>
          <cell r="B1753" t="str">
            <v>TUMORES DE COMPORT. INCIERTO O DESC. DEL TEJIDO LINFATICO, DE LOS ORG.</v>
          </cell>
          <cell r="C1753" t="str">
            <v>047</v>
          </cell>
        </row>
        <row r="1754">
          <cell r="A1754" t="str">
            <v>D48</v>
          </cell>
          <cell r="B1754" t="str">
            <v>TUMOR DE COMPORT. INCIERTO O DESC. DE OTROS SITIOS Y DE LOS NO ESPC.</v>
          </cell>
          <cell r="C1754" t="str">
            <v>047</v>
          </cell>
        </row>
        <row r="1755">
          <cell r="A1755" t="str">
            <v>D480</v>
          </cell>
          <cell r="B1755" t="str">
            <v>TUMOR DE COMPORT. INCIERTO O DESC. DEL HUESO Y CARTILAGO ARTICULAR</v>
          </cell>
          <cell r="C1755" t="str">
            <v>047</v>
          </cell>
        </row>
        <row r="1756">
          <cell r="A1756" t="str">
            <v>D481</v>
          </cell>
          <cell r="B1756" t="str">
            <v>TUMOR DE COMPORT. INCIERTO O DESC. DEL TEJIDO CONJ. Y OTRO TEJ. BLANDO</v>
          </cell>
          <cell r="C1756" t="str">
            <v>047</v>
          </cell>
        </row>
        <row r="1757">
          <cell r="A1757" t="str">
            <v>D482</v>
          </cell>
          <cell r="B1757" t="str">
            <v>TUMOR DE COMPORT. INCIERTO O DESC. DE LOS NERV. PERIF. Y DEL SIST. NER</v>
          </cell>
          <cell r="C1757" t="str">
            <v>047</v>
          </cell>
        </row>
        <row r="1758">
          <cell r="A1758" t="str">
            <v>D483</v>
          </cell>
          <cell r="B1758" t="str">
            <v>TUMOR DE COMPORTAMIENTO INCIERTO O DESCONOCIDO DEL RETROPERITONEO</v>
          </cell>
          <cell r="C1758" t="str">
            <v>047</v>
          </cell>
        </row>
        <row r="1759">
          <cell r="A1759" t="str">
            <v>D484</v>
          </cell>
          <cell r="B1759" t="str">
            <v>TUMOR DE COMPORTAMIENTO INCIERTO O DESCONOCIDO DEL PERITONEO</v>
          </cell>
          <cell r="C1759" t="str">
            <v>047</v>
          </cell>
        </row>
        <row r="1760">
          <cell r="A1760" t="str">
            <v>D485</v>
          </cell>
          <cell r="B1760" t="str">
            <v>TUMOR DE COMPORTAMIENTO INCIERTO O DESCONOCIDO DE LA PIEL</v>
          </cell>
          <cell r="C1760" t="str">
            <v>047</v>
          </cell>
        </row>
        <row r="1761">
          <cell r="A1761" t="str">
            <v>D486</v>
          </cell>
          <cell r="B1761" t="str">
            <v>TUMOR DE COMPORTAMIENTO INCIERTO O DESCONOCIDO DE LA MAMA</v>
          </cell>
          <cell r="C1761" t="str">
            <v>047</v>
          </cell>
        </row>
        <row r="1762">
          <cell r="A1762" t="str">
            <v>D487</v>
          </cell>
          <cell r="B1762" t="str">
            <v>TUMOR DE COMPORT. INCIERTO O DESC. DE OTROS SITIOS ESPECIFICADOS</v>
          </cell>
          <cell r="C1762" t="str">
            <v>047</v>
          </cell>
        </row>
        <row r="1763">
          <cell r="A1763" t="str">
            <v>D489</v>
          </cell>
          <cell r="B1763" t="str">
            <v>TUMOR DE COMPORTAMIENTO INCIERTO O DESC. DE SITIO NO ESPECIFICADO</v>
          </cell>
          <cell r="C1763" t="str">
            <v>047</v>
          </cell>
        </row>
        <row r="1764">
          <cell r="A1764" t="str">
            <v>D50</v>
          </cell>
          <cell r="B1764" t="str">
            <v>ANEMIAS POR DEFICIENCIA DE HIERRO</v>
          </cell>
          <cell r="C1764" t="str">
            <v>049</v>
          </cell>
        </row>
        <row r="1765">
          <cell r="A1765" t="str">
            <v>D500</v>
          </cell>
          <cell r="B1765" t="str">
            <v>ANEMIA POR DEFICIENCIA DE HIERRO SECUNDARIA A PERDIDA DE SANGRE (CRO)</v>
          </cell>
          <cell r="C1765" t="str">
            <v>049</v>
          </cell>
        </row>
        <row r="1766">
          <cell r="A1766" t="str">
            <v>D501</v>
          </cell>
          <cell r="B1766" t="str">
            <v>DISFAGIA SIDEROPENICA</v>
          </cell>
          <cell r="C1766" t="str">
            <v>049</v>
          </cell>
        </row>
        <row r="1767">
          <cell r="A1767" t="str">
            <v>D508</v>
          </cell>
          <cell r="B1767" t="str">
            <v>OTRAS ANEMIAS POR DEFICIENCIA DE HIERRO</v>
          </cell>
          <cell r="C1767" t="str">
            <v>049</v>
          </cell>
        </row>
        <row r="1768">
          <cell r="A1768" t="str">
            <v>D509</v>
          </cell>
          <cell r="B1768" t="str">
            <v>ANEMIA POR DEFICIENCIA DE HIERRO SIN OTRA ESPECIFICACION</v>
          </cell>
          <cell r="C1768" t="str">
            <v>049</v>
          </cell>
        </row>
        <row r="1769">
          <cell r="A1769" t="str">
            <v>D51</v>
          </cell>
          <cell r="B1769" t="str">
            <v>ANEMIA POR DEFICIENCIA DE VITAMINA B12</v>
          </cell>
          <cell r="C1769" t="str">
            <v>049</v>
          </cell>
        </row>
        <row r="1770">
          <cell r="A1770" t="str">
            <v>D510</v>
          </cell>
          <cell r="B1770" t="str">
            <v>ANEMIA POR DEF. DE VITAMINA B12 DEBIDA A DEF. DEL FACTOR INTRINSECO</v>
          </cell>
          <cell r="C1770" t="str">
            <v>049</v>
          </cell>
        </row>
        <row r="1771">
          <cell r="A1771" t="str">
            <v>D511</v>
          </cell>
          <cell r="B1771" t="str">
            <v>ANEMIA POR DEF. DE VIT. B12 DEBIDA A MALA ABSORCION SELECTIVA DE VITAM</v>
          </cell>
          <cell r="C1771" t="str">
            <v>049</v>
          </cell>
        </row>
        <row r="1772">
          <cell r="A1772" t="str">
            <v>D512</v>
          </cell>
          <cell r="B1772" t="str">
            <v>DEFICIENCIA DE TRASCOBALAMINA</v>
          </cell>
          <cell r="C1772" t="str">
            <v>049</v>
          </cell>
        </row>
        <row r="1773">
          <cell r="A1773" t="str">
            <v>D513</v>
          </cell>
          <cell r="B1773" t="str">
            <v>OTRAS ANEMIAS POR DEFICIENCIA DIETETICA DE VITAMINA B12</v>
          </cell>
          <cell r="C1773" t="str">
            <v>049</v>
          </cell>
        </row>
        <row r="1774">
          <cell r="A1774" t="str">
            <v>D518</v>
          </cell>
          <cell r="B1774" t="str">
            <v>OTRAS ANEMIAS POR DEFICIENCIA DE VITAMINA B12</v>
          </cell>
          <cell r="C1774" t="str">
            <v>049</v>
          </cell>
        </row>
        <row r="1775">
          <cell r="A1775" t="str">
            <v>D519</v>
          </cell>
          <cell r="B1775" t="str">
            <v>ANEMIA POR DEFICIENCIA DE VITAMINA B12, SIN OTRA ESPECIFICACION</v>
          </cell>
          <cell r="C1775" t="str">
            <v>049</v>
          </cell>
        </row>
        <row r="1776">
          <cell r="A1776" t="str">
            <v>D52</v>
          </cell>
          <cell r="B1776" t="str">
            <v>ANEMIA POR DEFICIENCIA DE FOLATOS</v>
          </cell>
          <cell r="C1776" t="str">
            <v>049</v>
          </cell>
        </row>
        <row r="1777">
          <cell r="A1777" t="str">
            <v>D520</v>
          </cell>
          <cell r="B1777" t="str">
            <v>ANEMIA POR DEFICIENCIA DIETETICA DE FOLATOS</v>
          </cell>
          <cell r="C1777" t="str">
            <v>049</v>
          </cell>
        </row>
        <row r="1778">
          <cell r="A1778" t="str">
            <v>D521</v>
          </cell>
          <cell r="B1778" t="str">
            <v>ANEMIA POR DEFICIENCIA DE FOLATOS INDUCIDA POR DROGAS</v>
          </cell>
          <cell r="C1778" t="str">
            <v>049</v>
          </cell>
        </row>
        <row r="1779">
          <cell r="A1779" t="str">
            <v>D528</v>
          </cell>
          <cell r="B1779" t="str">
            <v>OTRAS ANEMIAS POR DEFICIENCIA DE FOLATOS</v>
          </cell>
          <cell r="C1779" t="str">
            <v>049</v>
          </cell>
        </row>
        <row r="1780">
          <cell r="A1780" t="str">
            <v>D529</v>
          </cell>
          <cell r="B1780" t="str">
            <v>ANEMIA POR DEFICIENCIA DE FOLATOS, SIN OTRA ESPECIFICACION</v>
          </cell>
          <cell r="C1780" t="str">
            <v>049</v>
          </cell>
        </row>
        <row r="1781">
          <cell r="A1781" t="str">
            <v>D53</v>
          </cell>
          <cell r="B1781" t="str">
            <v>OTRS ANEMIAS NUTRICIONALES</v>
          </cell>
          <cell r="C1781" t="str">
            <v>049</v>
          </cell>
        </row>
        <row r="1782">
          <cell r="A1782" t="str">
            <v>D530</v>
          </cell>
          <cell r="B1782" t="str">
            <v>ANEMIA POR DEFICIENCIA DE PROTEINAS</v>
          </cell>
          <cell r="C1782" t="str">
            <v>049</v>
          </cell>
        </row>
        <row r="1783">
          <cell r="A1783" t="str">
            <v>D531</v>
          </cell>
          <cell r="B1783" t="str">
            <v>OTRAS ENEMIAS MAGALOBLASTICAS, NO ESPECIFICADAS EN OTRA PARTE</v>
          </cell>
          <cell r="C1783" t="str">
            <v>049</v>
          </cell>
        </row>
        <row r="1784">
          <cell r="A1784" t="str">
            <v>D532</v>
          </cell>
          <cell r="B1784" t="str">
            <v>ANEMIA ESCORBUTICA</v>
          </cell>
          <cell r="C1784" t="str">
            <v>049</v>
          </cell>
        </row>
        <row r="1785">
          <cell r="A1785" t="str">
            <v>D538</v>
          </cell>
          <cell r="B1785" t="str">
            <v>OTRAS ANEMIAS NUTRICIONALES ESPECIFICADAS</v>
          </cell>
          <cell r="C1785" t="str">
            <v>049</v>
          </cell>
        </row>
        <row r="1786">
          <cell r="A1786" t="str">
            <v>D539</v>
          </cell>
          <cell r="B1786" t="str">
            <v>ANEMIA NUTRICIONALES, NO ESPECIFICADAS</v>
          </cell>
          <cell r="C1786" t="str">
            <v>049</v>
          </cell>
        </row>
        <row r="1787">
          <cell r="A1787" t="str">
            <v>D55</v>
          </cell>
          <cell r="B1787" t="str">
            <v>ANEMIA DEBIDA A TRASTORNOS ENZIMATICOS</v>
          </cell>
          <cell r="C1787" t="str">
            <v>049</v>
          </cell>
        </row>
        <row r="1788">
          <cell r="A1788" t="str">
            <v>D550</v>
          </cell>
          <cell r="B1788" t="str">
            <v>ANEMIA DEBIDA A DEFICIENCIA DE GLUCOSA-6-FOSFATO DESHIDROGENASA (G6FD)</v>
          </cell>
          <cell r="C1788" t="str">
            <v>049</v>
          </cell>
        </row>
        <row r="1789">
          <cell r="A1789" t="str">
            <v>D551</v>
          </cell>
          <cell r="B1789" t="str">
            <v>ANEMIA DEBIDA A OTROS TRASTORNOS DEL METABOLISMO DEL GLUTATION</v>
          </cell>
          <cell r="C1789" t="str">
            <v>049</v>
          </cell>
        </row>
        <row r="1790">
          <cell r="A1790" t="str">
            <v>D552</v>
          </cell>
          <cell r="B1790" t="str">
            <v>ANEMIA DEBIDA A TRASTORNOS DE LA ENZIMAS GLUCOLITICAS</v>
          </cell>
          <cell r="C1790" t="str">
            <v>049</v>
          </cell>
        </row>
        <row r="1791">
          <cell r="A1791" t="str">
            <v>D553</v>
          </cell>
          <cell r="B1791" t="str">
            <v>ANEMIA DEBIDA A TRASTORNOS DEL METABOLISMO DE LOS NUCLEOTIDOS</v>
          </cell>
          <cell r="C1791" t="str">
            <v>049</v>
          </cell>
        </row>
        <row r="1792">
          <cell r="A1792" t="str">
            <v>D558</v>
          </cell>
          <cell r="B1792" t="str">
            <v>OTRAS ANEMIAS DEBIDAS A TRASTORNOS ENZIMATICOS</v>
          </cell>
          <cell r="C1792" t="str">
            <v>049</v>
          </cell>
        </row>
        <row r="1793">
          <cell r="A1793" t="str">
            <v>D559</v>
          </cell>
          <cell r="B1793" t="str">
            <v>ANEMIA DEBIDA A TRASTORNOS ENZIMATICOS, SIN OTRA ESPECIFICACION</v>
          </cell>
          <cell r="C1793" t="str">
            <v>049</v>
          </cell>
        </row>
        <row r="1794">
          <cell r="A1794" t="str">
            <v>D56</v>
          </cell>
          <cell r="B1794" t="str">
            <v>TALASEMIA</v>
          </cell>
          <cell r="C1794" t="str">
            <v>049</v>
          </cell>
        </row>
        <row r="1795">
          <cell r="A1795" t="str">
            <v>D560</v>
          </cell>
          <cell r="B1795" t="str">
            <v>ALFA TALASEMIA</v>
          </cell>
          <cell r="C1795" t="str">
            <v>049</v>
          </cell>
        </row>
        <row r="1796">
          <cell r="A1796" t="str">
            <v>D561</v>
          </cell>
          <cell r="B1796" t="str">
            <v>BETA TALASEMIA</v>
          </cell>
          <cell r="C1796" t="str">
            <v>049</v>
          </cell>
        </row>
        <row r="1797">
          <cell r="A1797" t="str">
            <v>D562</v>
          </cell>
          <cell r="B1797" t="str">
            <v>DELTA-BETA TALASEMIA</v>
          </cell>
          <cell r="C1797" t="str">
            <v>049</v>
          </cell>
        </row>
        <row r="1798">
          <cell r="A1798" t="str">
            <v>D563</v>
          </cell>
          <cell r="B1798" t="str">
            <v>RASGO TALASEMICO</v>
          </cell>
          <cell r="C1798" t="str">
            <v>049</v>
          </cell>
        </row>
        <row r="1799">
          <cell r="A1799" t="str">
            <v>D564</v>
          </cell>
          <cell r="B1799" t="str">
            <v>PERSISTENCIA HEREDITARIA DE LA HEMOGLOBINA FETAL (PHHF)</v>
          </cell>
          <cell r="C1799" t="str">
            <v>049</v>
          </cell>
        </row>
        <row r="1800">
          <cell r="A1800" t="str">
            <v>D568</v>
          </cell>
          <cell r="B1800" t="str">
            <v>OTRAS TALASEMIAS</v>
          </cell>
          <cell r="C1800" t="str">
            <v>049</v>
          </cell>
        </row>
        <row r="1801">
          <cell r="A1801" t="str">
            <v>D569</v>
          </cell>
          <cell r="B1801" t="str">
            <v>TALASEMIA, NO ESPECIFICADA</v>
          </cell>
          <cell r="C1801" t="str">
            <v>049</v>
          </cell>
        </row>
        <row r="1802">
          <cell r="A1802" t="str">
            <v>D57</v>
          </cell>
          <cell r="B1802" t="str">
            <v>TRASTORNOS FALCIFORMES</v>
          </cell>
          <cell r="C1802" t="str">
            <v>049</v>
          </cell>
        </row>
        <row r="1803">
          <cell r="A1803" t="str">
            <v>D570</v>
          </cell>
          <cell r="B1803" t="str">
            <v>ANEMIA FALCIFORME CO CRISIS</v>
          </cell>
          <cell r="C1803" t="str">
            <v>049</v>
          </cell>
        </row>
        <row r="1804">
          <cell r="A1804" t="str">
            <v>D571</v>
          </cell>
          <cell r="B1804" t="str">
            <v>ANEMIA FALCIFORME SIN CRISIS</v>
          </cell>
          <cell r="C1804" t="str">
            <v>049</v>
          </cell>
        </row>
        <row r="1805">
          <cell r="A1805" t="str">
            <v>D572</v>
          </cell>
          <cell r="B1805" t="str">
            <v>TRASTORNOS FALCIFORMES HETEROCIGOTOS DOBLES</v>
          </cell>
          <cell r="C1805" t="str">
            <v>049</v>
          </cell>
        </row>
        <row r="1806">
          <cell r="A1806" t="str">
            <v>D573</v>
          </cell>
          <cell r="B1806" t="str">
            <v>RASGO DREPANOCITICO</v>
          </cell>
          <cell r="C1806" t="str">
            <v>049</v>
          </cell>
        </row>
        <row r="1807">
          <cell r="A1807" t="str">
            <v>D578</v>
          </cell>
          <cell r="B1807" t="str">
            <v>OTROS TRASTORNOS FALCIFORMES</v>
          </cell>
          <cell r="C1807" t="str">
            <v>049</v>
          </cell>
        </row>
        <row r="1808">
          <cell r="A1808" t="str">
            <v>D58</v>
          </cell>
          <cell r="B1808" t="str">
            <v>OTRAS ANEMIAS HEMOLITICAS HEREDITARIAS</v>
          </cell>
          <cell r="C1808" t="str">
            <v>049</v>
          </cell>
        </row>
        <row r="1809">
          <cell r="A1809" t="str">
            <v>D580</v>
          </cell>
          <cell r="B1809" t="str">
            <v>ESFEROCITOSIS HEREDITARIA</v>
          </cell>
          <cell r="C1809" t="str">
            <v>049</v>
          </cell>
        </row>
        <row r="1810">
          <cell r="A1810" t="str">
            <v>D581</v>
          </cell>
          <cell r="B1810" t="str">
            <v>ELIPTOCITOSIS HEREDITARIA</v>
          </cell>
          <cell r="C1810" t="str">
            <v>049</v>
          </cell>
        </row>
        <row r="1811">
          <cell r="A1811" t="str">
            <v>D582</v>
          </cell>
          <cell r="B1811" t="str">
            <v>OTRAS HEMOGLOBINOPATIAS</v>
          </cell>
          <cell r="C1811" t="str">
            <v>049</v>
          </cell>
        </row>
        <row r="1812">
          <cell r="A1812" t="str">
            <v>D588</v>
          </cell>
          <cell r="B1812" t="str">
            <v>OTRAS ANEMIAS HEMOLITICAS HEREDITARIAS ESPECIFICADAS</v>
          </cell>
          <cell r="C1812" t="str">
            <v>049</v>
          </cell>
        </row>
        <row r="1813">
          <cell r="A1813" t="str">
            <v>D589</v>
          </cell>
          <cell r="B1813" t="str">
            <v>ANEMIA HEMOLITICA HEREDITARIA, SIN OTRA ESPECIFICACION</v>
          </cell>
          <cell r="C1813" t="str">
            <v>049</v>
          </cell>
        </row>
        <row r="1814">
          <cell r="A1814" t="str">
            <v>D59</v>
          </cell>
          <cell r="B1814" t="str">
            <v>ANEMIA HEMOLITICA ADQUIRIDA</v>
          </cell>
          <cell r="C1814" t="str">
            <v>049</v>
          </cell>
        </row>
        <row r="1815">
          <cell r="A1815" t="str">
            <v>D590</v>
          </cell>
          <cell r="B1815" t="str">
            <v>ANEMIA HEMOLITICA AUTOINMUNE INCLUIDA POR DROGAS</v>
          </cell>
          <cell r="C1815" t="str">
            <v>049</v>
          </cell>
        </row>
        <row r="1816">
          <cell r="A1816" t="str">
            <v>D591</v>
          </cell>
          <cell r="B1816" t="str">
            <v>OTRAS ANEMIAS HEMOLITICAS AUTOINMUNES</v>
          </cell>
          <cell r="C1816" t="str">
            <v>049</v>
          </cell>
        </row>
        <row r="1817">
          <cell r="A1817" t="str">
            <v>D592</v>
          </cell>
          <cell r="B1817" t="str">
            <v>ANEMIA HEMOLITICA NO AUTOINMUNE INDUCIDA POR DROGAS</v>
          </cell>
          <cell r="C1817" t="str">
            <v>049</v>
          </cell>
        </row>
        <row r="1818">
          <cell r="A1818" t="str">
            <v>D593</v>
          </cell>
          <cell r="B1818" t="str">
            <v>SIDROME HEMOLITICO-UREMICO</v>
          </cell>
          <cell r="C1818" t="str">
            <v>049</v>
          </cell>
        </row>
        <row r="1819">
          <cell r="A1819" t="str">
            <v>D594</v>
          </cell>
          <cell r="B1819" t="str">
            <v>OTRAS ANEMIAS HEMOLITICAS NO AUTOINMUNES</v>
          </cell>
          <cell r="C1819" t="str">
            <v>049</v>
          </cell>
        </row>
        <row r="1820">
          <cell r="A1820" t="str">
            <v>D595</v>
          </cell>
          <cell r="B1820" t="str">
            <v>HEMOGLOBINURIA PAROXISTICA NOCTURNA (MARCHIAFAVA-MICHELI)</v>
          </cell>
          <cell r="C1820" t="str">
            <v>049</v>
          </cell>
        </row>
        <row r="1821">
          <cell r="A1821" t="str">
            <v>D596</v>
          </cell>
          <cell r="B1821" t="str">
            <v>HEMOGLOBINURIA DEBIDA A HEMOLISIS POR OTRAS CAUSAS EXTERNAS</v>
          </cell>
          <cell r="C1821" t="str">
            <v>049</v>
          </cell>
        </row>
        <row r="1822">
          <cell r="A1822" t="str">
            <v>D598</v>
          </cell>
          <cell r="B1822" t="str">
            <v>OTRS ANEMIAS HEMOLITICAS ADQUIRIDAS</v>
          </cell>
          <cell r="C1822" t="str">
            <v>049</v>
          </cell>
        </row>
        <row r="1823">
          <cell r="A1823" t="str">
            <v>D599</v>
          </cell>
          <cell r="B1823" t="str">
            <v>ANEMIA HEMOLITICA ADQUIRIDA, SIN OTRA ESPECIFICACION</v>
          </cell>
          <cell r="C1823" t="str">
            <v>049</v>
          </cell>
        </row>
        <row r="1824">
          <cell r="A1824" t="str">
            <v>D60</v>
          </cell>
          <cell r="B1824" t="str">
            <v>APLASIA ADQUIRIDA, EXCLUSIVA DE LA SERIE ROJA (ERITROBLASTOPENIA)</v>
          </cell>
          <cell r="C1824" t="str">
            <v>049</v>
          </cell>
        </row>
        <row r="1825">
          <cell r="A1825" t="str">
            <v>D600</v>
          </cell>
          <cell r="B1825" t="str">
            <v>APLASIA CRONICA ADQUIRIDA, EXCLUSIVA DE LA SERIE ROJA</v>
          </cell>
          <cell r="C1825" t="str">
            <v>049</v>
          </cell>
        </row>
        <row r="1826">
          <cell r="A1826" t="str">
            <v>D601</v>
          </cell>
          <cell r="B1826" t="str">
            <v>APLASIA TRANSITORIA ADQUIRIDA, EXCLUSIVA DE LA SERIE ROJA</v>
          </cell>
          <cell r="C1826" t="str">
            <v>049</v>
          </cell>
        </row>
        <row r="1827">
          <cell r="A1827" t="str">
            <v>D608</v>
          </cell>
          <cell r="B1827" t="str">
            <v>OTRAS APLASIAS ADQUIRIDAS, EXCLUSIVAS DE LA SERIE ROJA</v>
          </cell>
          <cell r="C1827" t="str">
            <v>049</v>
          </cell>
        </row>
        <row r="1828">
          <cell r="A1828" t="str">
            <v>D609</v>
          </cell>
          <cell r="B1828" t="str">
            <v>APLASIA ADQUIRIDA, EXCLUSIVA DE LA SERIE ROJA, NO ESPECIFICADA</v>
          </cell>
          <cell r="C1828" t="str">
            <v>049</v>
          </cell>
        </row>
        <row r="1829">
          <cell r="A1829" t="str">
            <v>D61</v>
          </cell>
          <cell r="B1829" t="str">
            <v>ORTAS ANEMIAS APLASTICAS</v>
          </cell>
          <cell r="C1829" t="str">
            <v>049</v>
          </cell>
        </row>
        <row r="1830">
          <cell r="A1830" t="str">
            <v>D610</v>
          </cell>
          <cell r="B1830" t="str">
            <v>ANEMIA APLASTICA CONSTITUCIONAL</v>
          </cell>
          <cell r="C1830" t="str">
            <v>049</v>
          </cell>
        </row>
        <row r="1831">
          <cell r="A1831" t="str">
            <v>D611</v>
          </cell>
          <cell r="B1831" t="str">
            <v>ANEMIA APLASTICA INDUCIDA POR DROGAS</v>
          </cell>
          <cell r="C1831" t="str">
            <v>049</v>
          </cell>
        </row>
        <row r="1832">
          <cell r="A1832" t="str">
            <v>D612</v>
          </cell>
          <cell r="B1832" t="str">
            <v>ANEMIA APLASTICA DEBIDA A OTROS AGENTES EXTERNOS</v>
          </cell>
          <cell r="C1832" t="str">
            <v>049</v>
          </cell>
        </row>
        <row r="1833">
          <cell r="A1833" t="str">
            <v>D613</v>
          </cell>
          <cell r="B1833" t="str">
            <v>ANEMIA APLASTICA IDIOPATICA</v>
          </cell>
          <cell r="C1833" t="str">
            <v>049</v>
          </cell>
        </row>
        <row r="1834">
          <cell r="A1834" t="str">
            <v>D618</v>
          </cell>
          <cell r="B1834" t="str">
            <v>OTRAS ANEMIAS APLASTICAS ESPECIFICADAS</v>
          </cell>
          <cell r="C1834" t="str">
            <v>049</v>
          </cell>
        </row>
        <row r="1835">
          <cell r="A1835" t="str">
            <v>D619</v>
          </cell>
          <cell r="B1835" t="str">
            <v>ANEMIA APLASTICA SIN OTRA EPECIFICACION</v>
          </cell>
          <cell r="C1835" t="str">
            <v>049</v>
          </cell>
        </row>
        <row r="1836">
          <cell r="A1836" t="str">
            <v>D62</v>
          </cell>
          <cell r="B1836" t="str">
            <v>ANEMIA POSTHEMORRAGICO AGUDA</v>
          </cell>
          <cell r="C1836" t="str">
            <v>049</v>
          </cell>
        </row>
        <row r="1837">
          <cell r="A1837" t="str">
            <v>D63*</v>
          </cell>
          <cell r="B1837" t="str">
            <v>ANEMIA EN ENFERMEDADES CRONICAS CLASIFICADAS EN OTRAS PARTES</v>
          </cell>
          <cell r="C1837" t="str">
            <v>049</v>
          </cell>
        </row>
        <row r="1838">
          <cell r="A1838" t="str">
            <v>D630</v>
          </cell>
          <cell r="B1838" t="str">
            <v>ANEMIA EN ENFERMEDADES NEOPLASTICA (C00-D48+)</v>
          </cell>
          <cell r="C1838" t="str">
            <v>049</v>
          </cell>
        </row>
        <row r="1839">
          <cell r="A1839" t="str">
            <v>D638</v>
          </cell>
          <cell r="B1839" t="str">
            <v>ANEMIA EN OTRAS ENFERMEDADES CRONICAS CLASIFICADAS EN OTRA PARTE</v>
          </cell>
          <cell r="C1839" t="str">
            <v>049</v>
          </cell>
        </row>
        <row r="1840">
          <cell r="A1840" t="str">
            <v>D64</v>
          </cell>
          <cell r="B1840" t="str">
            <v>OTRAS ANEMIAS</v>
          </cell>
          <cell r="C1840" t="str">
            <v>049</v>
          </cell>
        </row>
        <row r="1841">
          <cell r="A1841" t="str">
            <v>D640</v>
          </cell>
          <cell r="B1841" t="str">
            <v>ANEMIA SIDEROBLASTICA HEREDITARIA</v>
          </cell>
          <cell r="C1841" t="str">
            <v>049</v>
          </cell>
        </row>
        <row r="1842">
          <cell r="A1842" t="str">
            <v>D641</v>
          </cell>
          <cell r="B1842" t="str">
            <v>ANEMIA SIDEROBLASTICA SECUNDARIA A OTRA ENFERMEDAD</v>
          </cell>
          <cell r="C1842" t="str">
            <v>049</v>
          </cell>
        </row>
        <row r="1843">
          <cell r="A1843" t="str">
            <v>D642</v>
          </cell>
          <cell r="B1843" t="str">
            <v>ANEMIA SIDEROBLASTICA SECUNDARIA, DEBIDA A DROGAS Y TOXINAS</v>
          </cell>
          <cell r="C1843" t="str">
            <v>049</v>
          </cell>
        </row>
        <row r="1844">
          <cell r="A1844" t="str">
            <v>D643</v>
          </cell>
          <cell r="B1844" t="str">
            <v>OTRAS ANEMIAS SIDEROBLASTICAS</v>
          </cell>
          <cell r="C1844" t="str">
            <v>049</v>
          </cell>
        </row>
        <row r="1845">
          <cell r="A1845" t="str">
            <v>D644</v>
          </cell>
          <cell r="B1845" t="str">
            <v>ANEMIA DISERITROPOYETICA CONGENITA</v>
          </cell>
          <cell r="C1845" t="str">
            <v>049</v>
          </cell>
        </row>
        <row r="1846">
          <cell r="A1846" t="str">
            <v>D648</v>
          </cell>
          <cell r="B1846" t="str">
            <v>OTRAS ANEMIAS ESPECIFICADAS</v>
          </cell>
          <cell r="C1846" t="str">
            <v>049</v>
          </cell>
        </row>
        <row r="1847">
          <cell r="A1847" t="str">
            <v>D649</v>
          </cell>
          <cell r="B1847" t="str">
            <v>ANEMIA DE TIPO NO ESPECIFICADO</v>
          </cell>
          <cell r="C1847" t="str">
            <v>049</v>
          </cell>
        </row>
        <row r="1848">
          <cell r="A1848" t="str">
            <v>D65</v>
          </cell>
          <cell r="B1848" t="str">
            <v>COAGULACION INTRAVASCULAR DISEMINADA (SINDROME DE DESFIBRINACION)</v>
          </cell>
          <cell r="C1848" t="str">
            <v>050</v>
          </cell>
        </row>
        <row r="1849">
          <cell r="A1849" t="str">
            <v>D66</v>
          </cell>
          <cell r="B1849" t="str">
            <v>DEFICIENCIA HEREDITARIA DEL FACTOR VIII</v>
          </cell>
          <cell r="C1849" t="str">
            <v>050</v>
          </cell>
        </row>
        <row r="1850">
          <cell r="A1850" t="str">
            <v>D67</v>
          </cell>
          <cell r="B1850" t="str">
            <v>DEFICIENCIA HEREDITARIA DEL FACTOR IX</v>
          </cell>
          <cell r="C1850" t="str">
            <v>050</v>
          </cell>
        </row>
        <row r="1851">
          <cell r="A1851" t="str">
            <v>D68</v>
          </cell>
          <cell r="B1851" t="str">
            <v>OTROS DEFECTOS DE LA COAGULACION</v>
          </cell>
          <cell r="C1851" t="str">
            <v>050</v>
          </cell>
        </row>
        <row r="1852">
          <cell r="A1852" t="str">
            <v>D680</v>
          </cell>
          <cell r="B1852" t="str">
            <v>ENFERMEDAD DE VON WILLEBRAND</v>
          </cell>
          <cell r="C1852" t="str">
            <v>050</v>
          </cell>
        </row>
        <row r="1853">
          <cell r="A1853" t="str">
            <v>D681</v>
          </cell>
          <cell r="B1853" t="str">
            <v>DEFICIENCIA HEREDITARIA DEL FACTOR XI</v>
          </cell>
          <cell r="C1853" t="str">
            <v>050</v>
          </cell>
        </row>
        <row r="1854">
          <cell r="A1854" t="str">
            <v>D682</v>
          </cell>
          <cell r="B1854" t="str">
            <v>DEFICIENCIA HEREDITARIA DE OTROS FACTORES DE LA COAGULACION</v>
          </cell>
          <cell r="C1854" t="str">
            <v>050</v>
          </cell>
        </row>
        <row r="1855">
          <cell r="A1855" t="str">
            <v>D683</v>
          </cell>
          <cell r="B1855" t="str">
            <v>TRASTORNO HEMORRAGICO DEBIDO A ANTICOAGULANTES CIRCULANTES</v>
          </cell>
          <cell r="C1855" t="str">
            <v>050</v>
          </cell>
        </row>
        <row r="1856">
          <cell r="A1856" t="str">
            <v>D684</v>
          </cell>
          <cell r="B1856" t="str">
            <v>DEFICIENCIA ADQUIRIDA DE FACTORES DE LA COAGULACION</v>
          </cell>
          <cell r="C1856" t="str">
            <v>050</v>
          </cell>
        </row>
        <row r="1857">
          <cell r="A1857" t="str">
            <v>D688</v>
          </cell>
          <cell r="B1857" t="str">
            <v>OTROS DEFECTOS ESPECIFICADOS DE LA COAGULACION</v>
          </cell>
          <cell r="C1857" t="str">
            <v>050</v>
          </cell>
        </row>
        <row r="1858">
          <cell r="A1858" t="str">
            <v>D689</v>
          </cell>
          <cell r="B1858" t="str">
            <v>DEFECTO DE LA COAGULACION, NO ESPECIFICADO</v>
          </cell>
          <cell r="C1858" t="str">
            <v>050</v>
          </cell>
        </row>
        <row r="1859">
          <cell r="A1859" t="str">
            <v>D69</v>
          </cell>
          <cell r="B1859" t="str">
            <v>PURPURA Y OTRAS AFECCIONES HEMORRAGICOS</v>
          </cell>
          <cell r="C1859" t="str">
            <v>048</v>
          </cell>
        </row>
        <row r="1860">
          <cell r="A1860" t="str">
            <v>D690</v>
          </cell>
          <cell r="B1860" t="str">
            <v>PURPURA ALERGICA</v>
          </cell>
          <cell r="C1860" t="str">
            <v>048</v>
          </cell>
        </row>
        <row r="1861">
          <cell r="A1861" t="str">
            <v>D691</v>
          </cell>
          <cell r="B1861" t="str">
            <v>DEFECTOS CUALITATIVOS DE LAS PLAQUETAS</v>
          </cell>
          <cell r="C1861" t="str">
            <v>048</v>
          </cell>
        </row>
        <row r="1862">
          <cell r="A1862" t="str">
            <v>D692</v>
          </cell>
          <cell r="B1862" t="str">
            <v>OTRAS PURPURAS NO TROMBOCITOPENICAS</v>
          </cell>
          <cell r="C1862" t="str">
            <v>048</v>
          </cell>
        </row>
        <row r="1863">
          <cell r="A1863" t="str">
            <v>D693</v>
          </cell>
          <cell r="B1863" t="str">
            <v>PURPURA TROMBOCITOPENICAS IDIOPATICA</v>
          </cell>
          <cell r="C1863" t="str">
            <v>048</v>
          </cell>
        </row>
        <row r="1864">
          <cell r="A1864" t="str">
            <v>D694</v>
          </cell>
          <cell r="B1864" t="str">
            <v>OTRAS TROMBOCITOPENIAS PRIMARIAS</v>
          </cell>
          <cell r="C1864" t="str">
            <v>048</v>
          </cell>
        </row>
        <row r="1865">
          <cell r="A1865" t="str">
            <v>D695</v>
          </cell>
          <cell r="B1865" t="str">
            <v>TROMBOCITOPENIA SECUNDARIA</v>
          </cell>
          <cell r="C1865" t="str">
            <v>048</v>
          </cell>
        </row>
        <row r="1866">
          <cell r="A1866" t="str">
            <v>D696</v>
          </cell>
          <cell r="B1866" t="str">
            <v>TROMBOCITOPENIA NO ESPECIFICADA</v>
          </cell>
          <cell r="C1866" t="str">
            <v>048</v>
          </cell>
        </row>
        <row r="1867">
          <cell r="A1867" t="str">
            <v>D698</v>
          </cell>
          <cell r="B1867" t="str">
            <v>OTRAS AFECCIONES HEMORRAGICAS ESPECIFICADAS</v>
          </cell>
          <cell r="C1867" t="str">
            <v>048</v>
          </cell>
        </row>
        <row r="1868">
          <cell r="A1868" t="str">
            <v>D699</v>
          </cell>
          <cell r="B1868" t="str">
            <v>AFECCIONES HEMORRAGICA, NO ESPECIFICADA</v>
          </cell>
          <cell r="C1868" t="str">
            <v>048</v>
          </cell>
        </row>
        <row r="1869">
          <cell r="A1869" t="str">
            <v>D70</v>
          </cell>
          <cell r="B1869" t="str">
            <v>AGRANULOCITOSIS</v>
          </cell>
          <cell r="C1869" t="str">
            <v>050</v>
          </cell>
        </row>
        <row r="1870">
          <cell r="A1870" t="str">
            <v>D71</v>
          </cell>
          <cell r="B1870" t="str">
            <v>TRASTORNO FUNCIONALES DE LOS POLIMORFONUCLEARES NEUTROFILOS</v>
          </cell>
          <cell r="C1870" t="str">
            <v>050</v>
          </cell>
        </row>
        <row r="1871">
          <cell r="A1871" t="str">
            <v>D72</v>
          </cell>
          <cell r="B1871" t="str">
            <v>OTROS TRASTORNOS DE LOS LEUCOCITOS</v>
          </cell>
          <cell r="C1871" t="str">
            <v>050</v>
          </cell>
        </row>
        <row r="1872">
          <cell r="A1872" t="str">
            <v>D720</v>
          </cell>
          <cell r="B1872" t="str">
            <v>ANOMALIAS GENETICAS DE LOS LEUCOCITOS</v>
          </cell>
          <cell r="C1872" t="str">
            <v>050</v>
          </cell>
        </row>
        <row r="1873">
          <cell r="A1873" t="str">
            <v>D721</v>
          </cell>
          <cell r="B1873" t="str">
            <v>EOSINOFILIA</v>
          </cell>
          <cell r="C1873" t="str">
            <v>050</v>
          </cell>
        </row>
        <row r="1874">
          <cell r="A1874" t="str">
            <v>D728</v>
          </cell>
          <cell r="B1874" t="str">
            <v>OTROS TRASTORNOS ESPECIFICADOS DE LOS LEUCOCITOS</v>
          </cell>
          <cell r="C1874" t="str">
            <v>050</v>
          </cell>
        </row>
        <row r="1875">
          <cell r="A1875" t="str">
            <v>D729</v>
          </cell>
          <cell r="B1875" t="str">
            <v>TRASTORNOS DE LOS LEUCOCITOS, NO ESPECIFICADOS</v>
          </cell>
          <cell r="C1875" t="str">
            <v>050</v>
          </cell>
        </row>
        <row r="1876">
          <cell r="A1876" t="str">
            <v>D73</v>
          </cell>
          <cell r="B1876" t="str">
            <v>ENFERMEDADES DEL BAZO</v>
          </cell>
          <cell r="C1876" t="str">
            <v>050</v>
          </cell>
        </row>
        <row r="1877">
          <cell r="A1877" t="str">
            <v>D730</v>
          </cell>
          <cell r="B1877" t="str">
            <v>HIPOESPLENISMO</v>
          </cell>
          <cell r="C1877" t="str">
            <v>050</v>
          </cell>
        </row>
        <row r="1878">
          <cell r="A1878" t="str">
            <v>D731</v>
          </cell>
          <cell r="B1878" t="str">
            <v>HIPERESPLENISMO</v>
          </cell>
          <cell r="C1878" t="str">
            <v>050</v>
          </cell>
        </row>
        <row r="1879">
          <cell r="A1879" t="str">
            <v>D732</v>
          </cell>
          <cell r="B1879" t="str">
            <v>ESPLENOMEGALIA CONGESTIVA CRONICA</v>
          </cell>
          <cell r="C1879" t="str">
            <v>050</v>
          </cell>
        </row>
        <row r="1880">
          <cell r="A1880" t="str">
            <v>D733</v>
          </cell>
          <cell r="B1880" t="str">
            <v>ABSCESO DEL BAZO</v>
          </cell>
          <cell r="C1880" t="str">
            <v>050</v>
          </cell>
        </row>
        <row r="1881">
          <cell r="A1881" t="str">
            <v>D734</v>
          </cell>
          <cell r="B1881" t="str">
            <v>QUISTE DEL BAZO</v>
          </cell>
          <cell r="C1881" t="str">
            <v>050</v>
          </cell>
        </row>
        <row r="1882">
          <cell r="A1882" t="str">
            <v>D735</v>
          </cell>
          <cell r="B1882" t="str">
            <v>INFARTO DEL BAZO</v>
          </cell>
          <cell r="C1882" t="str">
            <v>050</v>
          </cell>
        </row>
        <row r="1883">
          <cell r="A1883" t="str">
            <v>D738</v>
          </cell>
          <cell r="B1883" t="str">
            <v>OTRAS ENFERMEDADES DEL BAZO</v>
          </cell>
          <cell r="C1883" t="str">
            <v>050</v>
          </cell>
        </row>
        <row r="1884">
          <cell r="A1884" t="str">
            <v>D739</v>
          </cell>
          <cell r="B1884" t="str">
            <v>ENFERMEDAD DEL BAZO, NO ESPECIFICADA</v>
          </cell>
          <cell r="C1884" t="str">
            <v>050</v>
          </cell>
        </row>
        <row r="1885">
          <cell r="A1885" t="str">
            <v>D74</v>
          </cell>
          <cell r="B1885" t="str">
            <v>METAHEMOGLOBINEMIA</v>
          </cell>
          <cell r="C1885" t="str">
            <v>050</v>
          </cell>
        </row>
        <row r="1886">
          <cell r="A1886" t="str">
            <v>D740</v>
          </cell>
          <cell r="B1886" t="str">
            <v>METAHEMOGLOBINEMIA CONGENITA</v>
          </cell>
          <cell r="C1886" t="str">
            <v>050</v>
          </cell>
        </row>
        <row r="1887">
          <cell r="A1887" t="str">
            <v>D748</v>
          </cell>
          <cell r="B1887" t="str">
            <v>OTRAS METAHEMOGLOBINEMIAS</v>
          </cell>
          <cell r="C1887" t="str">
            <v>050</v>
          </cell>
        </row>
        <row r="1888">
          <cell r="A1888" t="str">
            <v>D749</v>
          </cell>
          <cell r="B1888" t="str">
            <v>METAHEMOGLOBINEMIA, NO ESPECIFICADA</v>
          </cell>
          <cell r="C1888" t="str">
            <v>050</v>
          </cell>
        </row>
        <row r="1889">
          <cell r="A1889" t="str">
            <v>D75</v>
          </cell>
          <cell r="B1889" t="str">
            <v>OTRAS ENFERMEDADES DE LA SANGRE Y DE LOS ORG. HEMATOPOYETICOS</v>
          </cell>
          <cell r="C1889" t="str">
            <v>050</v>
          </cell>
        </row>
        <row r="1890">
          <cell r="A1890" t="str">
            <v>D750</v>
          </cell>
          <cell r="B1890" t="str">
            <v>ERITROCITOSIS FAMILIAR</v>
          </cell>
          <cell r="C1890" t="str">
            <v>050</v>
          </cell>
        </row>
        <row r="1891">
          <cell r="A1891" t="str">
            <v>D751</v>
          </cell>
          <cell r="B1891" t="str">
            <v>POLICITEMIA SECUNDARIA</v>
          </cell>
          <cell r="C1891" t="str">
            <v>050</v>
          </cell>
        </row>
        <row r="1892">
          <cell r="A1892" t="str">
            <v>D752</v>
          </cell>
          <cell r="B1892" t="str">
            <v>TROMBOCITOSIS ESENCIAL</v>
          </cell>
          <cell r="C1892" t="str">
            <v>050</v>
          </cell>
        </row>
        <row r="1893">
          <cell r="A1893" t="str">
            <v>D758</v>
          </cell>
          <cell r="B1893" t="str">
            <v>OTRAS ENF. ESPECIF. DE LA SANGRE Y DE LOS ORGANOS HEMATOPOYETICOS</v>
          </cell>
          <cell r="C1893" t="str">
            <v>050</v>
          </cell>
        </row>
        <row r="1894">
          <cell r="A1894" t="str">
            <v>D759</v>
          </cell>
          <cell r="B1894" t="str">
            <v>ENF. DE LA SANGRE Y DE LOS ORGANOS HEMATOPOYETICOS, NO ESPECIFICADA</v>
          </cell>
          <cell r="C1894" t="str">
            <v>050</v>
          </cell>
        </row>
        <row r="1895">
          <cell r="A1895" t="str">
            <v>D76</v>
          </cell>
          <cell r="B1895" t="str">
            <v>CIERTAS ENF. QUE AFECTAN AL TEJ. LINFORRETICULAR Y AL SIST.RETICULOEN</v>
          </cell>
          <cell r="C1895" t="str">
            <v>050</v>
          </cell>
        </row>
        <row r="1896">
          <cell r="A1896" t="str">
            <v>D760</v>
          </cell>
          <cell r="B1896" t="str">
            <v>HISTIOCITOSIS DE LAS CELULAS DE LANGERHANS, NO CLASIF. EN OTRA PARTE</v>
          </cell>
          <cell r="C1896" t="str">
            <v>050</v>
          </cell>
        </row>
        <row r="1897">
          <cell r="A1897" t="str">
            <v>D761</v>
          </cell>
          <cell r="B1897" t="str">
            <v>LINFOHISTIOCITOSIS HEMOFAGOCITICA</v>
          </cell>
          <cell r="C1897" t="str">
            <v>050</v>
          </cell>
        </row>
        <row r="1898">
          <cell r="A1898" t="str">
            <v>D762</v>
          </cell>
          <cell r="B1898" t="str">
            <v>SIDROME HEMOFAGOCITICO ASOCIADO A INFECCION</v>
          </cell>
          <cell r="C1898" t="str">
            <v>050</v>
          </cell>
        </row>
        <row r="1899">
          <cell r="A1899" t="str">
            <v>D763</v>
          </cell>
          <cell r="B1899" t="str">
            <v>OTROS SINDROMES HISTIOCITICOS</v>
          </cell>
          <cell r="C1899" t="str">
            <v>050</v>
          </cell>
        </row>
        <row r="1900">
          <cell r="A1900" t="str">
            <v>D80</v>
          </cell>
          <cell r="B1900" t="str">
            <v>INMUNODEFICIENCIA CON PREDOMINIO DE DEFECTOS DE LOS ANTICUERPOS</v>
          </cell>
          <cell r="C1900" t="str">
            <v>050</v>
          </cell>
        </row>
        <row r="1901">
          <cell r="A1901" t="str">
            <v>D800</v>
          </cell>
          <cell r="B1901" t="str">
            <v>HIPOGAMMAGLOBULINEMIA HEREDITARIA</v>
          </cell>
          <cell r="C1901" t="str">
            <v>050</v>
          </cell>
        </row>
        <row r="1902">
          <cell r="A1902" t="str">
            <v>D801</v>
          </cell>
          <cell r="B1902" t="str">
            <v>HIPOGAMMAGLOBULINEMIA NO FAMILIAR</v>
          </cell>
          <cell r="C1902" t="str">
            <v>050</v>
          </cell>
        </row>
        <row r="1903">
          <cell r="A1903" t="str">
            <v>D802</v>
          </cell>
          <cell r="B1903" t="str">
            <v>DEFICIENCIA SELECTIVA DE INMUNOGLOBULINA A (IGA)</v>
          </cell>
          <cell r="C1903" t="str">
            <v>050</v>
          </cell>
        </row>
        <row r="1904">
          <cell r="A1904" t="str">
            <v>D803</v>
          </cell>
          <cell r="B1904" t="str">
            <v>DEFICIENCIA SELECTIVA DE SUBCLASE DE LA INMUNOGLOBULINA G (IGG)</v>
          </cell>
          <cell r="C1904" t="str">
            <v>050</v>
          </cell>
        </row>
        <row r="1905">
          <cell r="A1905" t="str">
            <v>D804</v>
          </cell>
          <cell r="B1905" t="str">
            <v>DEFICIENCIA SELECTIVA DE INMUNOGLOBULINA M (IGM)</v>
          </cell>
          <cell r="C1905" t="str">
            <v>050</v>
          </cell>
        </row>
        <row r="1906">
          <cell r="A1906" t="str">
            <v>D805</v>
          </cell>
          <cell r="B1906" t="str">
            <v>INMUNODEFICIENCIA CON INCREMENTO DE INMUNOGLOBULINA M (IGM)</v>
          </cell>
          <cell r="C1906" t="str">
            <v>050</v>
          </cell>
        </row>
        <row r="1907">
          <cell r="A1907" t="str">
            <v>D806</v>
          </cell>
          <cell r="B1907" t="str">
            <v>DEFICIENCIA DE ANTICUERPOS CON INMUNO. CASI NORMALES O CON HIPERINMUNO</v>
          </cell>
          <cell r="C1907" t="str">
            <v>050</v>
          </cell>
        </row>
        <row r="1908">
          <cell r="A1908" t="str">
            <v>D807</v>
          </cell>
          <cell r="B1908" t="str">
            <v>HIPOGAMMAGLOBULINEMIA TRANSITORIA DE LA INFANCIA</v>
          </cell>
          <cell r="C1908" t="str">
            <v>050</v>
          </cell>
        </row>
        <row r="1909">
          <cell r="A1909" t="str">
            <v>D808</v>
          </cell>
          <cell r="B1909" t="str">
            <v>OTRAS INMUNODEFICIENCIAS CON PREDOMINIO DE DEFECTOS DE ANTICUERPOS</v>
          </cell>
          <cell r="C1909" t="str">
            <v>050</v>
          </cell>
        </row>
        <row r="1910">
          <cell r="A1910" t="str">
            <v>D809</v>
          </cell>
          <cell r="B1910" t="str">
            <v>INMUNODEF. CON PREDOMINIO DE DEFECTOS DE LOS ANTIC. NO ESPECIFICADA</v>
          </cell>
          <cell r="C1910" t="str">
            <v>050</v>
          </cell>
        </row>
        <row r="1911">
          <cell r="A1911" t="str">
            <v>D81</v>
          </cell>
          <cell r="B1911" t="str">
            <v>INMUNODEFICIENCIAS COMBINADAS</v>
          </cell>
          <cell r="C1911" t="str">
            <v>050</v>
          </cell>
        </row>
        <row r="1912">
          <cell r="A1912" t="str">
            <v>D810</v>
          </cell>
          <cell r="B1912" t="str">
            <v>INMUNODEFICIENCA COMBINADA SEVERA (IDCS) CON DISGENECIA RETICULAR</v>
          </cell>
          <cell r="C1912" t="str">
            <v>050</v>
          </cell>
        </row>
        <row r="1913">
          <cell r="A1913" t="str">
            <v>D811</v>
          </cell>
          <cell r="B1913" t="str">
            <v>INMUNODEFICIENCIA COMBINADA SEVERA (IDCS) CON LINFOCITOPENIA T Y B</v>
          </cell>
          <cell r="C1913" t="str">
            <v>050</v>
          </cell>
        </row>
        <row r="1914">
          <cell r="A1914" t="str">
            <v>D812</v>
          </cell>
          <cell r="B1914" t="str">
            <v>INMUNODEFICIENCIA COMBINADA SEVERA (IDCS) CON CIFRA BAJA O NORMAL</v>
          </cell>
          <cell r="C1914" t="str">
            <v>050</v>
          </cell>
        </row>
        <row r="1915">
          <cell r="A1915" t="str">
            <v>D813</v>
          </cell>
          <cell r="B1915" t="str">
            <v>DEFICIENCIA DE LA ADENOSINA DEAMINASA (ADA)</v>
          </cell>
          <cell r="C1915" t="str">
            <v>050</v>
          </cell>
        </row>
        <row r="1916">
          <cell r="A1916" t="str">
            <v>D814</v>
          </cell>
          <cell r="B1916" t="str">
            <v>SINDROME DE NEZELOF</v>
          </cell>
          <cell r="C1916" t="str">
            <v>050</v>
          </cell>
        </row>
        <row r="1917">
          <cell r="A1917" t="str">
            <v>D815</v>
          </cell>
          <cell r="B1917" t="str">
            <v>DEFICIENCIA DE LA FOSFORILASA PURINONUCLEOSIDA (FPN)</v>
          </cell>
          <cell r="C1917" t="str">
            <v>050</v>
          </cell>
        </row>
        <row r="1918">
          <cell r="A1918" t="str">
            <v>D816</v>
          </cell>
          <cell r="B1918" t="str">
            <v>DEFICIENCIA DE LA CLASE I DEL COMPLEJO DE HISTOCOMPATIBILIDAD MAYOR</v>
          </cell>
          <cell r="C1918" t="str">
            <v>050</v>
          </cell>
        </row>
        <row r="1919">
          <cell r="A1919" t="str">
            <v>D817</v>
          </cell>
          <cell r="B1919" t="str">
            <v>DEFICIENCIA DE LA CLASE II DEL COMPLEJO DE HISTOCOMPATIBILIDAD MAYOR</v>
          </cell>
          <cell r="C1919" t="str">
            <v>050</v>
          </cell>
        </row>
        <row r="1920">
          <cell r="A1920" t="str">
            <v>D818</v>
          </cell>
          <cell r="B1920" t="str">
            <v>OTRAS INMUNODEFICIENCIAS COMBINADAS</v>
          </cell>
          <cell r="C1920" t="str">
            <v>050</v>
          </cell>
        </row>
        <row r="1921">
          <cell r="A1921" t="str">
            <v>D819</v>
          </cell>
          <cell r="B1921" t="str">
            <v>INMUNODEFICIENCIA COMBINADA, NO ESPECIFICADA</v>
          </cell>
          <cell r="C1921" t="str">
            <v>050</v>
          </cell>
        </row>
        <row r="1922">
          <cell r="A1922" t="str">
            <v>D82</v>
          </cell>
          <cell r="B1922" t="str">
            <v>INMUNODEFICIENCIA ASOCIADA CON OTROS DEFECTOS MAYORES</v>
          </cell>
          <cell r="C1922" t="str">
            <v>050</v>
          </cell>
        </row>
        <row r="1923">
          <cell r="A1923" t="str">
            <v>D820</v>
          </cell>
          <cell r="B1923" t="str">
            <v>SINDROME DE WISKOTT-ALDRICH</v>
          </cell>
          <cell r="C1923" t="str">
            <v>050</v>
          </cell>
        </row>
        <row r="1924">
          <cell r="A1924" t="str">
            <v>D821</v>
          </cell>
          <cell r="B1924" t="str">
            <v>SINDROME DE DI GEORGE</v>
          </cell>
          <cell r="C1924" t="str">
            <v>050</v>
          </cell>
        </row>
        <row r="1925">
          <cell r="A1925" t="str">
            <v>D822</v>
          </cell>
          <cell r="B1925" t="str">
            <v>INMUNODEFICIENCIA CON ENANISMO MICROMELICO (MIEBROS CORTOS)</v>
          </cell>
          <cell r="C1925" t="str">
            <v>050</v>
          </cell>
        </row>
        <row r="1926">
          <cell r="A1926" t="str">
            <v>D823</v>
          </cell>
          <cell r="B1926" t="str">
            <v>INMUNODEF. CONSECUTIVA A RESPUESTA DEFECTUOSA HERED. CONTRA EL VIR</v>
          </cell>
          <cell r="C1926" t="str">
            <v>050</v>
          </cell>
        </row>
        <row r="1927">
          <cell r="A1927" t="str">
            <v>D824</v>
          </cell>
          <cell r="B1927" t="str">
            <v>SINDROME DE HIPERINMUNOGLOBULINA E (IGE)</v>
          </cell>
          <cell r="C1927" t="str">
            <v>050</v>
          </cell>
        </row>
        <row r="1928">
          <cell r="A1928" t="str">
            <v>D828</v>
          </cell>
          <cell r="B1928" t="str">
            <v>INMUNODEFICIENCIA ASOCIADA CON OTROS DEFECTOS MAYORES ESPECIFICADOS</v>
          </cell>
          <cell r="C1928" t="str">
            <v>050</v>
          </cell>
        </row>
        <row r="1929">
          <cell r="A1929" t="str">
            <v>D829</v>
          </cell>
          <cell r="B1929" t="str">
            <v>INMUNODEFICIENCIA ASOCIADA CON DEFECTOS MAYORES NO ESPECIFICADOS</v>
          </cell>
          <cell r="C1929" t="str">
            <v>050</v>
          </cell>
        </row>
        <row r="1930">
          <cell r="A1930" t="str">
            <v>D83</v>
          </cell>
          <cell r="B1930" t="str">
            <v>INMUNODEFICIENCIA VARAIBLE COMUN</v>
          </cell>
          <cell r="C1930" t="str">
            <v>050</v>
          </cell>
        </row>
        <row r="1931">
          <cell r="A1931" t="str">
            <v>D830</v>
          </cell>
          <cell r="B1931" t="str">
            <v>INMUNODEF. VARIABLE COMUN CON PRED. DE ANORMALIDAD EN EL MUMERO</v>
          </cell>
          <cell r="C1931" t="str">
            <v>050</v>
          </cell>
        </row>
        <row r="1932">
          <cell r="A1932" t="str">
            <v>D831</v>
          </cell>
          <cell r="B1932" t="str">
            <v>INMUNODEF. VARIABLE COMUN CON PRED. DE TRASTORNOS INMUNORREGUL.</v>
          </cell>
          <cell r="C1932" t="str">
            <v>050</v>
          </cell>
        </row>
        <row r="1933">
          <cell r="A1933" t="str">
            <v>D832</v>
          </cell>
          <cell r="B1933" t="str">
            <v>INMUNODEF. VARIABLE COMUN CON AUTOANTICUERPOS ANTI-B O ANTI-T</v>
          </cell>
          <cell r="C1933" t="str">
            <v>050</v>
          </cell>
        </row>
        <row r="1934">
          <cell r="A1934" t="str">
            <v>D838</v>
          </cell>
          <cell r="B1934" t="str">
            <v>OTRAS INMUNODEFICIENCIA VARIABLES COMUNES</v>
          </cell>
          <cell r="C1934" t="str">
            <v>050</v>
          </cell>
        </row>
        <row r="1935">
          <cell r="A1935" t="str">
            <v>D839</v>
          </cell>
          <cell r="B1935" t="str">
            <v>INMUNODEFICIENCIA VARIABLES COMUN, NO ESPECIFICADA</v>
          </cell>
          <cell r="C1935" t="str">
            <v>050</v>
          </cell>
        </row>
        <row r="1936">
          <cell r="A1936" t="str">
            <v>D84</v>
          </cell>
          <cell r="B1936" t="str">
            <v>OTRAS INMUNODEFICIENCIAS</v>
          </cell>
          <cell r="C1936" t="str">
            <v>050</v>
          </cell>
        </row>
        <row r="1937">
          <cell r="A1937" t="str">
            <v>D840</v>
          </cell>
          <cell r="B1937" t="str">
            <v>DEFECTO DE LA FUNCION-1 DEL LINFOCITO (LFA-1)</v>
          </cell>
          <cell r="C1937" t="str">
            <v>050</v>
          </cell>
        </row>
        <row r="1938">
          <cell r="A1938" t="str">
            <v>D841</v>
          </cell>
          <cell r="B1938" t="str">
            <v>DEFECTO DEL SISTEMA DEL COMPLEMENTO</v>
          </cell>
          <cell r="C1938" t="str">
            <v>050</v>
          </cell>
        </row>
        <row r="1939">
          <cell r="A1939" t="str">
            <v>D848</v>
          </cell>
          <cell r="B1939" t="str">
            <v>OTRAS INMUNODEFICIENCIAS ESPECIFICADAS</v>
          </cell>
          <cell r="C1939" t="str">
            <v>050</v>
          </cell>
        </row>
        <row r="1940">
          <cell r="A1940" t="str">
            <v>D849</v>
          </cell>
          <cell r="B1940" t="str">
            <v>INMUNODEFICIENCIA, NO ESPECIFICADA</v>
          </cell>
          <cell r="C1940" t="str">
            <v>050</v>
          </cell>
        </row>
        <row r="1941">
          <cell r="A1941" t="str">
            <v>D86</v>
          </cell>
          <cell r="B1941" t="str">
            <v>SARCOIDOSIS</v>
          </cell>
          <cell r="C1941" t="str">
            <v>050</v>
          </cell>
        </row>
        <row r="1942">
          <cell r="A1942" t="str">
            <v>D860</v>
          </cell>
          <cell r="B1942" t="str">
            <v>SARCOIDOSIS DEL PULMON</v>
          </cell>
          <cell r="C1942" t="str">
            <v>050</v>
          </cell>
        </row>
        <row r="1943">
          <cell r="A1943" t="str">
            <v>D861</v>
          </cell>
          <cell r="B1943" t="str">
            <v>SARCOIDOSIS DE LOS GANGLIOS LINFATICOS</v>
          </cell>
          <cell r="C1943" t="str">
            <v>050</v>
          </cell>
        </row>
        <row r="1944">
          <cell r="A1944" t="str">
            <v>D862</v>
          </cell>
          <cell r="B1944" t="str">
            <v>SARCOIDOSIS DEL PULMON Y DE LOS GANGLIOS LINFATICOS</v>
          </cell>
          <cell r="C1944" t="str">
            <v>050</v>
          </cell>
        </row>
        <row r="1945">
          <cell r="A1945" t="str">
            <v>D863</v>
          </cell>
          <cell r="B1945" t="str">
            <v>SARCOIDOSIS DE LA PIEL</v>
          </cell>
          <cell r="C1945" t="str">
            <v>050</v>
          </cell>
        </row>
        <row r="1946">
          <cell r="A1946" t="str">
            <v>D868</v>
          </cell>
          <cell r="B1946" t="str">
            <v>SARCOIDOSIS DE OTROS SITIOS ESPECIFICADOS O DE SITIOS COMBINADOS</v>
          </cell>
          <cell r="C1946" t="str">
            <v>050</v>
          </cell>
        </row>
        <row r="1947">
          <cell r="A1947" t="str">
            <v>D869</v>
          </cell>
          <cell r="B1947" t="str">
            <v>SARCOIDOSIS DE SITIO NO ESPECIFICADO</v>
          </cell>
          <cell r="C1947" t="str">
            <v>050</v>
          </cell>
        </row>
        <row r="1948">
          <cell r="A1948" t="str">
            <v>D89</v>
          </cell>
          <cell r="B1948" t="str">
            <v>OTROS TRASTORNOS QUE AFECTAN EL MECANISMO DE LA INMUNIDAD, NO CLAS.</v>
          </cell>
          <cell r="C1948" t="str">
            <v>050</v>
          </cell>
        </row>
        <row r="1949">
          <cell r="A1949" t="str">
            <v>D890</v>
          </cell>
          <cell r="B1949" t="str">
            <v>HIPRGAMMAGLOBULINEMIA POLICIONAL</v>
          </cell>
          <cell r="C1949" t="str">
            <v>050</v>
          </cell>
        </row>
        <row r="1950">
          <cell r="A1950" t="str">
            <v>D891</v>
          </cell>
          <cell r="B1950" t="str">
            <v>CRIOGLOBULINEMIA</v>
          </cell>
          <cell r="C1950" t="str">
            <v>050</v>
          </cell>
        </row>
        <row r="1951">
          <cell r="A1951" t="str">
            <v>D892</v>
          </cell>
          <cell r="B1951" t="str">
            <v>HIPERGAMMAGLOBULINEMIA, NO ESPECIFICADA</v>
          </cell>
          <cell r="C1951" t="str">
            <v>050</v>
          </cell>
        </row>
        <row r="1952">
          <cell r="A1952" t="str">
            <v>D898</v>
          </cell>
          <cell r="B1952" t="str">
            <v>OTROS TRASTORNOS ESPECIF. QUE AFECTAN EL MECANISMO DE LA INMUNIDAD</v>
          </cell>
          <cell r="C1952" t="str">
            <v>050</v>
          </cell>
        </row>
        <row r="1953">
          <cell r="A1953" t="str">
            <v>D899</v>
          </cell>
          <cell r="B1953" t="str">
            <v>TRASTORNOS QUE AFECTAN AL MECANISMO DE LA INMUNIDAD, NO ESPECIFICAD</v>
          </cell>
          <cell r="C1953" t="str">
            <v>050</v>
          </cell>
        </row>
        <row r="1954">
          <cell r="A1954" t="str">
            <v>E00</v>
          </cell>
          <cell r="B1954" t="str">
            <v>SINDROME CONGENITO DE DEFICIENCIA DE YODO</v>
          </cell>
          <cell r="C1954" t="str">
            <v>054</v>
          </cell>
        </row>
        <row r="1955">
          <cell r="A1955" t="str">
            <v>E000</v>
          </cell>
          <cell r="B1955" t="str">
            <v>SIDROME CONGENITO DE DEFICIENCIA DE YODO, TIPO NUROLOGICO</v>
          </cell>
          <cell r="C1955" t="str">
            <v>054</v>
          </cell>
        </row>
        <row r="1956">
          <cell r="A1956" t="str">
            <v>E001</v>
          </cell>
          <cell r="B1956" t="str">
            <v>SIDROME DE DEFICIENCIA CONGENITA DE YODO, TIPO MIXEDEMATOSO</v>
          </cell>
          <cell r="C1956" t="str">
            <v>054</v>
          </cell>
        </row>
        <row r="1957">
          <cell r="A1957" t="str">
            <v>E002</v>
          </cell>
          <cell r="B1957" t="str">
            <v>SIDROME CONGENITO DE DEFICIENCIA DE YODO, TIPO MIXTO</v>
          </cell>
          <cell r="C1957" t="str">
            <v>054</v>
          </cell>
        </row>
        <row r="1958">
          <cell r="A1958" t="str">
            <v>E009</v>
          </cell>
          <cell r="B1958" t="str">
            <v>SIDROME CONGENITO DE YODO, NO ESPECIFICADO</v>
          </cell>
          <cell r="C1958" t="str">
            <v>054</v>
          </cell>
        </row>
        <row r="1959">
          <cell r="A1959" t="str">
            <v>E01</v>
          </cell>
          <cell r="B1959" t="str">
            <v>TRASTORNOS TIROIDEOS VINCULADOS A DEFICIENCIA DE YODO Y AFECCIONES</v>
          </cell>
          <cell r="C1959" t="str">
            <v>054</v>
          </cell>
        </row>
        <row r="1960">
          <cell r="A1960" t="str">
            <v>E010</v>
          </cell>
          <cell r="B1960" t="str">
            <v>BOCIO DIFUSO (ENDEMICO) RELACIONADO CON DEFICIENCIA DE YODO</v>
          </cell>
          <cell r="C1960" t="str">
            <v>054</v>
          </cell>
        </row>
        <row r="1961">
          <cell r="A1961" t="str">
            <v>E011</v>
          </cell>
          <cell r="B1961" t="str">
            <v>BOCIO MULTINODULAR (ENDEMICO) RELACIONADO CON DEFICIENCIA DE YODO</v>
          </cell>
          <cell r="C1961" t="str">
            <v>054</v>
          </cell>
        </row>
        <row r="1962">
          <cell r="A1962" t="str">
            <v>E012</v>
          </cell>
          <cell r="B1962" t="str">
            <v>BOCIO (ENDEMICO) RELACIONADO CON DEFICIENCIA DE YODO, NO ESPECIFICADO</v>
          </cell>
          <cell r="C1962" t="str">
            <v>054</v>
          </cell>
        </row>
        <row r="1963">
          <cell r="A1963" t="str">
            <v>E018</v>
          </cell>
          <cell r="B1963" t="str">
            <v>OTROS TRASTORNOS DE LA TIROIDES RELACIONADOS CON DEFIC. DE YODO</v>
          </cell>
          <cell r="C1963" t="str">
            <v>054</v>
          </cell>
        </row>
        <row r="1964">
          <cell r="A1964" t="str">
            <v>E02</v>
          </cell>
          <cell r="B1964" t="str">
            <v>HIPOTIROIDISMO SUBCLINICO POR DEFICIENCIA DE YODO</v>
          </cell>
          <cell r="C1964" t="str">
            <v>054</v>
          </cell>
        </row>
        <row r="1965">
          <cell r="A1965" t="str">
            <v>E03</v>
          </cell>
          <cell r="B1965" t="str">
            <v>OTROS HIPOTIROIDISMO</v>
          </cell>
          <cell r="C1965" t="str">
            <v>054</v>
          </cell>
        </row>
        <row r="1966">
          <cell r="A1966" t="str">
            <v>E030</v>
          </cell>
          <cell r="B1966" t="str">
            <v>HIPOTIROIDISMO CONGENITO CON BOCIO DIFUSO</v>
          </cell>
          <cell r="C1966" t="str">
            <v>054</v>
          </cell>
        </row>
        <row r="1967">
          <cell r="A1967" t="str">
            <v>E031</v>
          </cell>
          <cell r="B1967" t="str">
            <v>HIPOTIROIDISMO CONGENITO SIN BOCIO</v>
          </cell>
          <cell r="C1967" t="str">
            <v>054</v>
          </cell>
        </row>
        <row r="1968">
          <cell r="A1968" t="str">
            <v>E033</v>
          </cell>
          <cell r="B1968" t="str">
            <v>HIPOTIROIDISMO POSTINFECCIOOSO</v>
          </cell>
          <cell r="C1968" t="str">
            <v>054</v>
          </cell>
        </row>
        <row r="1969">
          <cell r="A1969" t="str">
            <v>E034</v>
          </cell>
          <cell r="B1969" t="str">
            <v>ATROFIA DE TIROIDES (ADQUIRIDA)</v>
          </cell>
          <cell r="C1969" t="str">
            <v>054</v>
          </cell>
        </row>
        <row r="1970">
          <cell r="A1970" t="str">
            <v>E035</v>
          </cell>
          <cell r="B1970" t="str">
            <v>COMA MIXEDEMATOSO</v>
          </cell>
          <cell r="C1970" t="str">
            <v>054</v>
          </cell>
        </row>
        <row r="1971">
          <cell r="A1971" t="str">
            <v>E038</v>
          </cell>
          <cell r="B1971" t="str">
            <v>OTROS HIPOTIROIDISMO ESPECIFICADOS</v>
          </cell>
          <cell r="C1971" t="str">
            <v>054</v>
          </cell>
        </row>
        <row r="1972">
          <cell r="A1972" t="str">
            <v>E039</v>
          </cell>
          <cell r="B1972" t="str">
            <v>HIPOTIROIDISMO, NO ESPECIFICADO</v>
          </cell>
          <cell r="C1972" t="str">
            <v>054</v>
          </cell>
        </row>
        <row r="1973">
          <cell r="A1973" t="str">
            <v>E04</v>
          </cell>
          <cell r="B1973" t="str">
            <v>OTROS BOCIOS NO TOXICOS</v>
          </cell>
          <cell r="C1973" t="str">
            <v>054</v>
          </cell>
        </row>
        <row r="1974">
          <cell r="A1974" t="str">
            <v>E040</v>
          </cell>
          <cell r="B1974" t="str">
            <v>BOCIO DIFUSO NO TOXICO</v>
          </cell>
          <cell r="C1974" t="str">
            <v>054</v>
          </cell>
        </row>
        <row r="1975">
          <cell r="A1975" t="str">
            <v>E041</v>
          </cell>
          <cell r="B1975" t="str">
            <v>NODULO TIROIDEO SOLITARIO NO TOXICO</v>
          </cell>
          <cell r="C1975" t="str">
            <v>054</v>
          </cell>
        </row>
        <row r="1976">
          <cell r="A1976" t="str">
            <v>E042</v>
          </cell>
          <cell r="B1976" t="str">
            <v>BOCIO MULTINODULAR NO TOXICO</v>
          </cell>
          <cell r="C1976" t="str">
            <v>054</v>
          </cell>
        </row>
        <row r="1977">
          <cell r="A1977" t="str">
            <v>E048</v>
          </cell>
          <cell r="B1977" t="str">
            <v>OTROS BOCIOS NO TOXICOS ESPECIFICADOS</v>
          </cell>
          <cell r="C1977" t="str">
            <v>054</v>
          </cell>
        </row>
        <row r="1978">
          <cell r="A1978" t="str">
            <v>E049</v>
          </cell>
          <cell r="B1978" t="str">
            <v>BOCIO NO TOXICO, NO ESPECIFICADO</v>
          </cell>
          <cell r="C1978" t="str">
            <v>054</v>
          </cell>
        </row>
        <row r="1979">
          <cell r="A1979" t="str">
            <v>E05</v>
          </cell>
          <cell r="B1979" t="str">
            <v>TIROTOXICOSIS (HIPERTIROIDISMO)</v>
          </cell>
          <cell r="C1979" t="str">
            <v>054</v>
          </cell>
        </row>
        <row r="1980">
          <cell r="A1980" t="str">
            <v>E050</v>
          </cell>
          <cell r="B1980" t="str">
            <v>TIROTOXICOSIS CON BOCIO DIFUSO</v>
          </cell>
          <cell r="C1980" t="str">
            <v>054</v>
          </cell>
        </row>
        <row r="1981">
          <cell r="A1981" t="str">
            <v>E051</v>
          </cell>
          <cell r="B1981" t="str">
            <v>TIORTOXICOSIS CON NODULO SOLITARIO TIROIDEO TOXICO</v>
          </cell>
          <cell r="C1981" t="str">
            <v>054</v>
          </cell>
        </row>
        <row r="1982">
          <cell r="A1982" t="str">
            <v>E052</v>
          </cell>
          <cell r="B1982" t="str">
            <v>TIROTOXICOSIS CON BOCIO MULTINODULAR TOXICO</v>
          </cell>
          <cell r="C1982" t="str">
            <v>054</v>
          </cell>
        </row>
        <row r="1983">
          <cell r="A1983" t="str">
            <v>E053</v>
          </cell>
          <cell r="B1983" t="str">
            <v>TIROTOXICOSIS POR TEJIDO TIROIDEO ECTOPICO</v>
          </cell>
          <cell r="C1983" t="str">
            <v>054</v>
          </cell>
        </row>
        <row r="1984">
          <cell r="A1984" t="str">
            <v>E054</v>
          </cell>
          <cell r="B1984" t="str">
            <v>TIROTOXICOSIS FACTICIA</v>
          </cell>
          <cell r="C1984" t="str">
            <v>054</v>
          </cell>
        </row>
        <row r="1985">
          <cell r="A1985" t="str">
            <v>E055</v>
          </cell>
          <cell r="B1985" t="str">
            <v>CRISIS O TORMENTA TIROTOXICA</v>
          </cell>
          <cell r="C1985" t="str">
            <v>054</v>
          </cell>
        </row>
        <row r="1986">
          <cell r="A1986" t="str">
            <v>E058</v>
          </cell>
          <cell r="B1986" t="str">
            <v>OTRAS TIROTOXICOSIS</v>
          </cell>
          <cell r="C1986" t="str">
            <v>054</v>
          </cell>
        </row>
        <row r="1987">
          <cell r="A1987" t="str">
            <v>E059</v>
          </cell>
          <cell r="B1987" t="str">
            <v>TIROTOXICOSIS, NO ESPECIFICADA</v>
          </cell>
          <cell r="C1987" t="str">
            <v>054</v>
          </cell>
        </row>
        <row r="1988">
          <cell r="A1988" t="str">
            <v>E06</v>
          </cell>
          <cell r="B1988" t="str">
            <v>TIROIDITIS</v>
          </cell>
          <cell r="C1988" t="str">
            <v>054</v>
          </cell>
        </row>
        <row r="1989">
          <cell r="A1989" t="str">
            <v>E060</v>
          </cell>
          <cell r="B1989" t="str">
            <v>TIROIDITIS AGUDA</v>
          </cell>
          <cell r="C1989" t="str">
            <v>054</v>
          </cell>
        </row>
        <row r="1990">
          <cell r="A1990" t="str">
            <v>E061</v>
          </cell>
          <cell r="B1990" t="str">
            <v>TIROIDITIS SUBAGUDA</v>
          </cell>
          <cell r="C1990" t="str">
            <v>054</v>
          </cell>
        </row>
        <row r="1991">
          <cell r="A1991" t="str">
            <v>E062</v>
          </cell>
          <cell r="B1991" t="str">
            <v>TIROIDITIS CRONICA CON TIROTOXICOSIS TRANSITORIA</v>
          </cell>
          <cell r="C1991" t="str">
            <v>054</v>
          </cell>
        </row>
        <row r="1992">
          <cell r="A1992" t="str">
            <v>E063</v>
          </cell>
          <cell r="B1992" t="str">
            <v>TIROIDITIS AUTOINMUNE</v>
          </cell>
          <cell r="C1992" t="str">
            <v>054</v>
          </cell>
        </row>
        <row r="1993">
          <cell r="A1993" t="str">
            <v>E064</v>
          </cell>
          <cell r="B1993" t="str">
            <v>TIROIDITIS INDUCIDA POR DROGAS</v>
          </cell>
          <cell r="C1993" t="str">
            <v>054</v>
          </cell>
        </row>
        <row r="1994">
          <cell r="A1994" t="str">
            <v>E065</v>
          </cell>
          <cell r="B1994" t="str">
            <v>OTRAS TIROIDITIS CRONICAS</v>
          </cell>
          <cell r="C1994" t="str">
            <v>054</v>
          </cell>
        </row>
        <row r="1995">
          <cell r="A1995" t="str">
            <v>E069</v>
          </cell>
          <cell r="B1995" t="str">
            <v>TIROIDITIS, NO ESPECIFICADA</v>
          </cell>
          <cell r="C1995" t="str">
            <v>054</v>
          </cell>
        </row>
        <row r="1996">
          <cell r="A1996" t="str">
            <v>E07</v>
          </cell>
          <cell r="B1996" t="str">
            <v>OTROS TRASTORNOS TIROIDEOS</v>
          </cell>
          <cell r="C1996" t="str">
            <v>054</v>
          </cell>
        </row>
        <row r="1997">
          <cell r="A1997" t="str">
            <v>E070</v>
          </cell>
          <cell r="B1997" t="str">
            <v>HIPERSECRECION DE CALCITONINA</v>
          </cell>
          <cell r="C1997" t="str">
            <v>054</v>
          </cell>
        </row>
        <row r="1998">
          <cell r="A1998" t="str">
            <v>E071</v>
          </cell>
          <cell r="B1998" t="str">
            <v>BOCIO DISHORMOGENETICO</v>
          </cell>
          <cell r="C1998" t="str">
            <v>054</v>
          </cell>
        </row>
        <row r="1999">
          <cell r="A1999" t="str">
            <v>E078</v>
          </cell>
          <cell r="B1999" t="str">
            <v>OTROS TRASTORNOS ESPECIFICADOS DE LA GLANDULA TIROIDES</v>
          </cell>
          <cell r="C1999" t="str">
            <v>054</v>
          </cell>
        </row>
        <row r="2000">
          <cell r="A2000" t="str">
            <v>E079</v>
          </cell>
          <cell r="B2000" t="str">
            <v>TRASTORNO DE LA GLANDULA TIROIDES, NO ESPECIFICADO</v>
          </cell>
          <cell r="C2000" t="str">
            <v>054</v>
          </cell>
        </row>
        <row r="2001">
          <cell r="A2001" t="str">
            <v>E10</v>
          </cell>
          <cell r="B2001" t="str">
            <v>DIABETES MELLITUS INSULINODEPENDIENTE</v>
          </cell>
          <cell r="C2001" t="str">
            <v>052</v>
          </cell>
        </row>
        <row r="2002">
          <cell r="A2002" t="str">
            <v>E107</v>
          </cell>
          <cell r="B2002" t="str">
            <v>DIABETES MELLITUS INSULINODEPENDIENTE</v>
          </cell>
          <cell r="C2002" t="str">
            <v>052</v>
          </cell>
        </row>
        <row r="2003">
          <cell r="A2003" t="str">
            <v>E109</v>
          </cell>
          <cell r="B2003" t="str">
            <v>DIABETES MELLITUS INSULINODEPENDIENTE</v>
          </cell>
          <cell r="C2003" t="str">
            <v>052</v>
          </cell>
        </row>
        <row r="2004">
          <cell r="A2004" t="str">
            <v>E11</v>
          </cell>
          <cell r="B2004" t="str">
            <v>DIABETES MELLITUS NO INSULINODEPENDIENTE</v>
          </cell>
          <cell r="C2004" t="str">
            <v>052</v>
          </cell>
        </row>
        <row r="2005">
          <cell r="A2005" t="str">
            <v>E112</v>
          </cell>
          <cell r="B2005" t="str">
            <v>DIABETES MELLITUS NO INSULINODEPENDIENTE</v>
          </cell>
          <cell r="C2005" t="str">
            <v>052</v>
          </cell>
        </row>
        <row r="2006">
          <cell r="A2006" t="str">
            <v>E116</v>
          </cell>
          <cell r="B2006" t="str">
            <v>DIABETES MELLITUS NO INSULINODEPENDIENTE</v>
          </cell>
          <cell r="C2006" t="str">
            <v>052</v>
          </cell>
        </row>
        <row r="2007">
          <cell r="A2007" t="str">
            <v>E117</v>
          </cell>
          <cell r="B2007" t="str">
            <v>DIABETES MELLITUS NO INSULINODEPENDIENTE</v>
          </cell>
          <cell r="C2007" t="str">
            <v>052</v>
          </cell>
        </row>
        <row r="2008">
          <cell r="A2008" t="str">
            <v>E119</v>
          </cell>
          <cell r="B2008" t="str">
            <v>DIABETES MELLITUS NO INSULINODEPENDIENTE</v>
          </cell>
          <cell r="C2008" t="str">
            <v>052</v>
          </cell>
        </row>
        <row r="2009">
          <cell r="A2009" t="str">
            <v>E122</v>
          </cell>
          <cell r="B2009" t="str">
            <v>DIABETES MELLITUS ASOCIADA CON DESNUTRICION</v>
          </cell>
          <cell r="C2009" t="str">
            <v>052</v>
          </cell>
        </row>
        <row r="2010">
          <cell r="A2010" t="str">
            <v>E13</v>
          </cell>
          <cell r="B2010" t="str">
            <v>OTRAS DIABETES MELLITUS ESPECIFICADAS</v>
          </cell>
          <cell r="C2010" t="str">
            <v>052</v>
          </cell>
        </row>
        <row r="2011">
          <cell r="A2011" t="str">
            <v>E142</v>
          </cell>
          <cell r="B2011" t="str">
            <v>DIABETES MELLITUS, NO ESPECIFICADA</v>
          </cell>
          <cell r="C2011" t="str">
            <v>052</v>
          </cell>
        </row>
        <row r="2012">
          <cell r="A2012" t="str">
            <v>E145</v>
          </cell>
          <cell r="B2012" t="str">
            <v>DIABETES MELLITUS, NO ESPECIFICADA</v>
          </cell>
          <cell r="C2012" t="str">
            <v>052</v>
          </cell>
        </row>
        <row r="2013">
          <cell r="A2013" t="str">
            <v>E146</v>
          </cell>
          <cell r="B2013" t="str">
            <v>DIABETES MELLITUS, NO ESPECIFICADA</v>
          </cell>
          <cell r="C2013" t="str">
            <v>052</v>
          </cell>
        </row>
        <row r="2014">
          <cell r="A2014" t="str">
            <v>E147</v>
          </cell>
          <cell r="B2014" t="str">
            <v>DIABETES MELLITUS, NO ESPECIFICADA</v>
          </cell>
          <cell r="C2014" t="str">
            <v>052</v>
          </cell>
        </row>
        <row r="2015">
          <cell r="A2015" t="str">
            <v>E149</v>
          </cell>
          <cell r="B2015" t="str">
            <v>DIABETES MELLITUS, NO ESPECIFICADA</v>
          </cell>
          <cell r="C2015" t="str">
            <v>052</v>
          </cell>
        </row>
        <row r="2016">
          <cell r="A2016" t="str">
            <v>E15</v>
          </cell>
          <cell r="B2016" t="str">
            <v>COMA HIPOGLICEMICO NO DIABETICO</v>
          </cell>
          <cell r="C2016" t="str">
            <v>054</v>
          </cell>
        </row>
        <row r="2017">
          <cell r="A2017" t="str">
            <v>E16</v>
          </cell>
          <cell r="B2017" t="str">
            <v>OTROS TRASTORNOS DE LA SECRECION INTERNA DEL PANCREAS</v>
          </cell>
          <cell r="C2017" t="str">
            <v>054</v>
          </cell>
        </row>
        <row r="2018">
          <cell r="A2018" t="str">
            <v>E160</v>
          </cell>
          <cell r="B2018" t="str">
            <v>HIPOGLICEMIA SIN COMA, INDUCIDA POR DROGAS</v>
          </cell>
          <cell r="C2018" t="str">
            <v>054</v>
          </cell>
        </row>
        <row r="2019">
          <cell r="A2019" t="str">
            <v>E161</v>
          </cell>
          <cell r="B2019" t="str">
            <v>OTRAS HIPOGLICEMIAS</v>
          </cell>
          <cell r="C2019" t="str">
            <v>054</v>
          </cell>
        </row>
        <row r="2020">
          <cell r="A2020" t="str">
            <v>E162</v>
          </cell>
          <cell r="B2020" t="str">
            <v>HIPOGLICEMIA, NO ESPECIFICADA</v>
          </cell>
          <cell r="C2020" t="str">
            <v>054</v>
          </cell>
        </row>
        <row r="2021">
          <cell r="A2021" t="str">
            <v>E163</v>
          </cell>
          <cell r="B2021" t="str">
            <v>SECRECION EXAGERADA DEL GLUCAGON</v>
          </cell>
          <cell r="C2021" t="str">
            <v>054</v>
          </cell>
        </row>
        <row r="2022">
          <cell r="A2022" t="str">
            <v>E168</v>
          </cell>
          <cell r="B2022" t="str">
            <v>OTROS TRASTORNOS ESPECIFICADOS DE LA SECRECION INTERNA DEL PANCREAS</v>
          </cell>
          <cell r="C2022" t="str">
            <v>054</v>
          </cell>
        </row>
        <row r="2023">
          <cell r="A2023" t="str">
            <v>E169</v>
          </cell>
          <cell r="B2023" t="str">
            <v>TRASTORNOS DE LA SECRECION INTERNA DEL PANCREAS, SIN OTRA ESPECIFIC</v>
          </cell>
          <cell r="C2023" t="str">
            <v>054</v>
          </cell>
        </row>
        <row r="2024">
          <cell r="A2024" t="str">
            <v>E21</v>
          </cell>
          <cell r="B2024" t="str">
            <v>HIPERPARATIRIODIMO Y OTROS TRASTORNOS DE LA GLANDULA PARATIROIDES</v>
          </cell>
          <cell r="C2024" t="str">
            <v>054</v>
          </cell>
        </row>
        <row r="2025">
          <cell r="A2025" t="str">
            <v>E210</v>
          </cell>
          <cell r="B2025" t="str">
            <v>HIPERPARATIROIDISMO PRIMARIO</v>
          </cell>
          <cell r="C2025" t="str">
            <v>054</v>
          </cell>
        </row>
        <row r="2026">
          <cell r="A2026" t="str">
            <v>E211</v>
          </cell>
          <cell r="B2026" t="str">
            <v>HIPERPARATIROIDISMO SECUNDARIO NO CLASIFICADO EN OTRA PARTE</v>
          </cell>
          <cell r="C2026" t="str">
            <v>054</v>
          </cell>
        </row>
        <row r="2027">
          <cell r="A2027" t="str">
            <v>E212</v>
          </cell>
          <cell r="B2027" t="str">
            <v>OTROS TIPOS DE HIPERTIROIDISMO</v>
          </cell>
          <cell r="C2027" t="str">
            <v>054</v>
          </cell>
        </row>
        <row r="2028">
          <cell r="A2028" t="str">
            <v>E213</v>
          </cell>
          <cell r="B2028" t="str">
            <v>HIPERPARATIROIDISMO, SIN OTRA ESPECIFICACION</v>
          </cell>
          <cell r="C2028" t="str">
            <v>054</v>
          </cell>
        </row>
        <row r="2029">
          <cell r="A2029" t="str">
            <v>E214</v>
          </cell>
          <cell r="B2029" t="str">
            <v>OTROS TRASTORNOS ESPECIFICADOS DE LA GLANDULA PARATIROIDES</v>
          </cell>
          <cell r="C2029" t="str">
            <v>054</v>
          </cell>
        </row>
        <row r="2030">
          <cell r="A2030" t="str">
            <v>E215</v>
          </cell>
          <cell r="B2030" t="str">
            <v>TRASTORNOS DE LA GANDULA PARATIROIDES, NO ESPECIFICADO</v>
          </cell>
          <cell r="C2030" t="str">
            <v>054</v>
          </cell>
        </row>
        <row r="2031">
          <cell r="A2031" t="str">
            <v>E22</v>
          </cell>
          <cell r="B2031" t="str">
            <v>HIPERFICION DE LA GLANDULA HIPOFISIS</v>
          </cell>
          <cell r="C2031" t="str">
            <v>054</v>
          </cell>
        </row>
        <row r="2032">
          <cell r="A2032" t="str">
            <v>E220</v>
          </cell>
          <cell r="B2032" t="str">
            <v>ACROMEGALIA Y GIGANTISMO HIPOFISARIO</v>
          </cell>
          <cell r="C2032" t="str">
            <v>054</v>
          </cell>
        </row>
        <row r="2033">
          <cell r="A2033" t="str">
            <v>E221</v>
          </cell>
          <cell r="B2033" t="str">
            <v>HIPERPROLACTINEMIA</v>
          </cell>
          <cell r="C2033" t="str">
            <v>054</v>
          </cell>
        </row>
        <row r="2034">
          <cell r="A2034" t="str">
            <v>E222</v>
          </cell>
          <cell r="B2034" t="str">
            <v>SIDROME DE SECRECION INAPROPIADA DE HORMONA ANTIDIURETICA</v>
          </cell>
          <cell r="C2034" t="str">
            <v>054</v>
          </cell>
        </row>
        <row r="2035">
          <cell r="A2035" t="str">
            <v>E228</v>
          </cell>
          <cell r="B2035" t="str">
            <v>OTRAS HIPERFUNCIONES DE LA GLANDULA HIPOFISIS</v>
          </cell>
          <cell r="C2035" t="str">
            <v>054</v>
          </cell>
        </row>
        <row r="2036">
          <cell r="A2036" t="str">
            <v>E229</v>
          </cell>
          <cell r="B2036" t="str">
            <v>HIPERFUNCION DE LA GLANDULA HIPOFISIS, NO ESPECIFICADA</v>
          </cell>
          <cell r="C2036" t="str">
            <v>054</v>
          </cell>
        </row>
        <row r="2037">
          <cell r="A2037" t="str">
            <v>E23</v>
          </cell>
          <cell r="B2037" t="str">
            <v>HIPOFUNCION Y OTROS TRASTORNOS DE LA GLANDULA HIPOFISIS</v>
          </cell>
          <cell r="C2037" t="str">
            <v>054</v>
          </cell>
        </row>
        <row r="2038">
          <cell r="A2038" t="str">
            <v>E230</v>
          </cell>
          <cell r="B2038" t="str">
            <v>HIPOPITUITARISMO</v>
          </cell>
          <cell r="C2038" t="str">
            <v>054</v>
          </cell>
        </row>
        <row r="2039">
          <cell r="A2039" t="str">
            <v>E231</v>
          </cell>
          <cell r="B2039" t="str">
            <v>HIPOPITUITARISMO INDUCIDO POR DROGAS</v>
          </cell>
          <cell r="C2039" t="str">
            <v>054</v>
          </cell>
        </row>
        <row r="2040">
          <cell r="A2040" t="str">
            <v>E232</v>
          </cell>
          <cell r="B2040" t="str">
            <v>DIABETES INSIPIDA</v>
          </cell>
          <cell r="C2040" t="str">
            <v>054</v>
          </cell>
        </row>
        <row r="2041">
          <cell r="A2041" t="str">
            <v>E233</v>
          </cell>
          <cell r="B2041" t="str">
            <v>DISFINCION HIPOTALAMICA, NO CLASIFICADA EN OTRA PARTE</v>
          </cell>
          <cell r="C2041" t="str">
            <v>054</v>
          </cell>
        </row>
        <row r="2042">
          <cell r="A2042" t="str">
            <v>E236</v>
          </cell>
          <cell r="B2042" t="str">
            <v>OTROS TRASTORNOS DE LA GLANDULA HIPOFISIS</v>
          </cell>
          <cell r="C2042" t="str">
            <v>054</v>
          </cell>
        </row>
        <row r="2043">
          <cell r="A2043" t="str">
            <v>E237</v>
          </cell>
          <cell r="B2043" t="str">
            <v>TRASTORNO DE LA GLANDULA HIPOFISIS, NO ESPECIFICADO</v>
          </cell>
          <cell r="C2043" t="str">
            <v>054</v>
          </cell>
        </row>
        <row r="2044">
          <cell r="A2044" t="str">
            <v>E24</v>
          </cell>
          <cell r="B2044" t="str">
            <v>SIDROME DE CUSHING</v>
          </cell>
          <cell r="C2044" t="str">
            <v>054</v>
          </cell>
        </row>
        <row r="2045">
          <cell r="A2045" t="str">
            <v>E240</v>
          </cell>
          <cell r="B2045" t="str">
            <v>ENFERMEDAD DE CUSHING DEPENDIENTE DE LA HIPOFISIS</v>
          </cell>
          <cell r="C2045" t="str">
            <v>054</v>
          </cell>
        </row>
        <row r="2046">
          <cell r="A2046" t="str">
            <v>E241</v>
          </cell>
          <cell r="B2046" t="str">
            <v>SINDROME DE NELSON</v>
          </cell>
          <cell r="C2046" t="str">
            <v>054</v>
          </cell>
        </row>
        <row r="2047">
          <cell r="A2047" t="str">
            <v>E242</v>
          </cell>
          <cell r="B2047" t="str">
            <v>SIDROME DE CUSHING INDUCIDO POR DROGAS</v>
          </cell>
          <cell r="C2047" t="str">
            <v>054</v>
          </cell>
        </row>
        <row r="2048">
          <cell r="A2048" t="str">
            <v>E243</v>
          </cell>
          <cell r="B2048" t="str">
            <v>SINDROME DE ACTH ECTOPICO</v>
          </cell>
          <cell r="C2048" t="str">
            <v>054</v>
          </cell>
        </row>
        <row r="2049">
          <cell r="A2049" t="str">
            <v>E244</v>
          </cell>
          <cell r="B2049" t="str">
            <v>SINDROME DE SEUDO-CUSHING INDUCIDO POR ALCOHOL</v>
          </cell>
          <cell r="C2049" t="str">
            <v>054</v>
          </cell>
        </row>
        <row r="2050">
          <cell r="A2050" t="str">
            <v>E248</v>
          </cell>
          <cell r="B2050" t="str">
            <v>OTROS TIPOS DE SINDROME DE CUSHING</v>
          </cell>
          <cell r="C2050" t="str">
            <v>054</v>
          </cell>
        </row>
        <row r="2051">
          <cell r="A2051" t="str">
            <v>E25</v>
          </cell>
          <cell r="B2051" t="str">
            <v>TRASTORNOS ADRENOGENITALES</v>
          </cell>
          <cell r="C2051" t="str">
            <v>054</v>
          </cell>
        </row>
        <row r="2052">
          <cell r="A2052" t="str">
            <v>E250</v>
          </cell>
          <cell r="B2052" t="str">
            <v>TRASTORNOS ADRENOGENITALES CONGENITOS CON DEFICIENCIA ENZIMATICA</v>
          </cell>
          <cell r="C2052" t="str">
            <v>054</v>
          </cell>
        </row>
        <row r="2053">
          <cell r="A2053" t="str">
            <v>E258</v>
          </cell>
          <cell r="B2053" t="str">
            <v>OTROS TRASTORNOS ADRENOGENITALES</v>
          </cell>
          <cell r="C2053" t="str">
            <v>054</v>
          </cell>
        </row>
        <row r="2054">
          <cell r="A2054" t="str">
            <v>E259</v>
          </cell>
          <cell r="B2054" t="str">
            <v>TRASTORNO ADRENOGENITALES, NO ESPECIFICADO</v>
          </cell>
          <cell r="C2054" t="str">
            <v>054</v>
          </cell>
        </row>
        <row r="2055">
          <cell r="A2055" t="str">
            <v>E26</v>
          </cell>
          <cell r="B2055" t="str">
            <v>HIPERALDOSTERONISMO</v>
          </cell>
          <cell r="C2055" t="str">
            <v>054</v>
          </cell>
        </row>
        <row r="2056">
          <cell r="A2056" t="str">
            <v>E260</v>
          </cell>
          <cell r="B2056" t="str">
            <v>HIPRALDOSTERONISMO PRIMARIO</v>
          </cell>
          <cell r="C2056" t="str">
            <v>054</v>
          </cell>
        </row>
        <row r="2057">
          <cell r="A2057" t="str">
            <v>E261</v>
          </cell>
          <cell r="B2057" t="str">
            <v>HIPERALDOSTERONISMO SECUNDARIO</v>
          </cell>
          <cell r="C2057" t="str">
            <v>054</v>
          </cell>
        </row>
        <row r="2058">
          <cell r="A2058" t="str">
            <v>E268</v>
          </cell>
          <cell r="B2058" t="str">
            <v>OTROS TIPOS DE HIPERALDOSTERONISMO</v>
          </cell>
          <cell r="C2058" t="str">
            <v>054</v>
          </cell>
        </row>
        <row r="2059">
          <cell r="A2059" t="str">
            <v>E269</v>
          </cell>
          <cell r="B2059" t="str">
            <v>HIPERALDOSTERONISMO, NO ESPECIFICADO</v>
          </cell>
          <cell r="C2059" t="str">
            <v>054</v>
          </cell>
        </row>
        <row r="2060">
          <cell r="A2060" t="str">
            <v>E27</v>
          </cell>
          <cell r="B2060" t="str">
            <v>OTROS TRASTORNOS DE LA GLANDULA SUPRARRENAL</v>
          </cell>
          <cell r="C2060" t="str">
            <v>054</v>
          </cell>
        </row>
        <row r="2061">
          <cell r="A2061" t="str">
            <v>E270</v>
          </cell>
          <cell r="B2061" t="str">
            <v>OTRA HIPERACTIVIDAD CORTICOSUPRARRENAL</v>
          </cell>
          <cell r="C2061" t="str">
            <v>054</v>
          </cell>
        </row>
        <row r="2062">
          <cell r="A2062" t="str">
            <v>E271</v>
          </cell>
          <cell r="B2062" t="str">
            <v>INSUFICIENCIA CORTICOSUPRARRENAL PRIMARIA</v>
          </cell>
          <cell r="C2062" t="str">
            <v>054</v>
          </cell>
        </row>
        <row r="2063">
          <cell r="A2063" t="str">
            <v>E272</v>
          </cell>
          <cell r="B2063" t="str">
            <v>CRISIS ADDISONIANA</v>
          </cell>
          <cell r="C2063" t="str">
            <v>054</v>
          </cell>
        </row>
        <row r="2064">
          <cell r="A2064" t="str">
            <v>E273</v>
          </cell>
          <cell r="B2064" t="str">
            <v>INSUFICIENCIA CORTICOSUPRARRENAL INDUCIDA PÓR DROGAS</v>
          </cell>
          <cell r="C2064" t="str">
            <v>054</v>
          </cell>
        </row>
        <row r="2065">
          <cell r="A2065" t="str">
            <v>E274</v>
          </cell>
          <cell r="B2065" t="str">
            <v>OTRAS INSUFICIENCIA CORTICOSUPRARRENAL Y LAS NO ESPECIFICADAS</v>
          </cell>
          <cell r="C2065" t="str">
            <v>054</v>
          </cell>
        </row>
        <row r="2066">
          <cell r="A2066" t="str">
            <v>E275</v>
          </cell>
          <cell r="B2066" t="str">
            <v>HIPERFUNCION DE LA MEDULA SUPRARRENAL</v>
          </cell>
          <cell r="C2066" t="str">
            <v>054</v>
          </cell>
        </row>
        <row r="2067">
          <cell r="A2067" t="str">
            <v>E278</v>
          </cell>
          <cell r="B2067" t="str">
            <v>OTROS TRASTORNOS ESPECIFICADOS DE LA GLANDULA SUPRARRENAL</v>
          </cell>
          <cell r="C2067" t="str">
            <v>054</v>
          </cell>
        </row>
        <row r="2068">
          <cell r="A2068" t="str">
            <v>E279</v>
          </cell>
          <cell r="B2068" t="str">
            <v>TRASTORNO DE LA GLANDULA SUPRARRENAL, NO ESPECIFICADO</v>
          </cell>
          <cell r="C2068" t="str">
            <v>054</v>
          </cell>
        </row>
        <row r="2069">
          <cell r="A2069" t="str">
            <v>E28</v>
          </cell>
          <cell r="B2069" t="str">
            <v>DISFUNCION OVARICA</v>
          </cell>
          <cell r="C2069" t="str">
            <v>054</v>
          </cell>
        </row>
        <row r="2070">
          <cell r="A2070" t="str">
            <v>E280</v>
          </cell>
          <cell r="B2070" t="str">
            <v>EXCESO DE ESTROGENOS</v>
          </cell>
          <cell r="C2070" t="str">
            <v>054</v>
          </cell>
        </row>
        <row r="2071">
          <cell r="A2071" t="str">
            <v>E281</v>
          </cell>
          <cell r="B2071" t="str">
            <v>EXCESO DE ANDROGENOS</v>
          </cell>
          <cell r="C2071" t="str">
            <v>054</v>
          </cell>
        </row>
        <row r="2072">
          <cell r="A2072" t="str">
            <v>E282</v>
          </cell>
          <cell r="B2072" t="str">
            <v>SINDROME DE OVARIO POLIQUISTICO</v>
          </cell>
          <cell r="C2072" t="str">
            <v>054</v>
          </cell>
        </row>
        <row r="2073">
          <cell r="A2073" t="str">
            <v>E283</v>
          </cell>
          <cell r="B2073" t="str">
            <v>INSUFICIENCIA OVARICA PRIMARIA</v>
          </cell>
          <cell r="C2073" t="str">
            <v>054</v>
          </cell>
        </row>
        <row r="2074">
          <cell r="A2074" t="str">
            <v>E288</v>
          </cell>
          <cell r="B2074" t="str">
            <v>OTRAS DISFUNCIONES OVARICAS</v>
          </cell>
          <cell r="C2074" t="str">
            <v>054</v>
          </cell>
        </row>
        <row r="2075">
          <cell r="A2075" t="str">
            <v>E289</v>
          </cell>
          <cell r="B2075" t="str">
            <v>DISFUNCION OVARICA, NO ESPECIFICADA</v>
          </cell>
          <cell r="C2075" t="str">
            <v>054</v>
          </cell>
        </row>
        <row r="2076">
          <cell r="A2076" t="str">
            <v>E29</v>
          </cell>
          <cell r="B2076" t="str">
            <v>DISFUNCION TESTICULAR</v>
          </cell>
          <cell r="C2076" t="str">
            <v>054</v>
          </cell>
        </row>
        <row r="2077">
          <cell r="A2077" t="str">
            <v>E290</v>
          </cell>
          <cell r="B2077" t="str">
            <v>HIPERFUNCION TESTICULAR</v>
          </cell>
          <cell r="C2077" t="str">
            <v>054</v>
          </cell>
        </row>
        <row r="2078">
          <cell r="A2078" t="str">
            <v>E291</v>
          </cell>
          <cell r="B2078" t="str">
            <v>HIPOFUNCION TESTICULAR</v>
          </cell>
          <cell r="C2078" t="str">
            <v>054</v>
          </cell>
        </row>
        <row r="2079">
          <cell r="A2079" t="str">
            <v>E298</v>
          </cell>
          <cell r="B2079" t="str">
            <v>OTRAS DISFUNCIONES TESTICULARES</v>
          </cell>
          <cell r="C2079" t="str">
            <v>054</v>
          </cell>
        </row>
        <row r="2080">
          <cell r="A2080" t="str">
            <v>E299</v>
          </cell>
          <cell r="B2080" t="str">
            <v>DISFUNCION TESTICULAR, NO ESPECIFICADA</v>
          </cell>
          <cell r="C2080" t="str">
            <v>054</v>
          </cell>
        </row>
        <row r="2081">
          <cell r="A2081" t="str">
            <v>E30</v>
          </cell>
          <cell r="B2081" t="str">
            <v>TRASTORNOS DE LA PUBERTAD, CLASIFIVADOS EN OTRA PARTE</v>
          </cell>
          <cell r="C2081" t="str">
            <v>054</v>
          </cell>
        </row>
        <row r="2082">
          <cell r="A2082" t="str">
            <v>E300</v>
          </cell>
          <cell r="B2082" t="str">
            <v>PUBERTAD RETARDADA</v>
          </cell>
          <cell r="C2082" t="str">
            <v>054</v>
          </cell>
        </row>
        <row r="2083">
          <cell r="A2083" t="str">
            <v>E301</v>
          </cell>
          <cell r="B2083" t="str">
            <v>PUBERTAD PRECOZ</v>
          </cell>
          <cell r="C2083" t="str">
            <v>054</v>
          </cell>
        </row>
        <row r="2084">
          <cell r="A2084" t="str">
            <v>E308</v>
          </cell>
          <cell r="B2084" t="str">
            <v>OTROS TRASTORNOS DE LA PUBERTAD</v>
          </cell>
          <cell r="C2084" t="str">
            <v>054</v>
          </cell>
        </row>
        <row r="2085">
          <cell r="A2085" t="str">
            <v>E309</v>
          </cell>
          <cell r="B2085" t="str">
            <v>TRASTORNOS DE LA PUBERTAD</v>
          </cell>
          <cell r="C2085" t="str">
            <v>054</v>
          </cell>
        </row>
        <row r="2086">
          <cell r="A2086" t="str">
            <v>E31</v>
          </cell>
          <cell r="B2086" t="str">
            <v>DISFUNCION POLIGLANDULAR</v>
          </cell>
          <cell r="C2086" t="str">
            <v>054</v>
          </cell>
        </row>
        <row r="2087">
          <cell r="A2087" t="str">
            <v>E310</v>
          </cell>
          <cell r="B2087" t="str">
            <v>INSUFICIENCIA POLIGLANDULAR AUTOINMUNE</v>
          </cell>
          <cell r="C2087" t="str">
            <v>054</v>
          </cell>
        </row>
        <row r="2088">
          <cell r="A2088" t="str">
            <v>E311</v>
          </cell>
          <cell r="B2088" t="str">
            <v>HIPERFUNCION POLIGLANDULAR</v>
          </cell>
          <cell r="C2088" t="str">
            <v>054</v>
          </cell>
        </row>
        <row r="2089">
          <cell r="A2089" t="str">
            <v>E318</v>
          </cell>
          <cell r="B2089" t="str">
            <v>OTRAS DISFUNCIONES POLIGLANDULAR</v>
          </cell>
          <cell r="C2089" t="str">
            <v>054</v>
          </cell>
        </row>
        <row r="2090">
          <cell r="A2090" t="str">
            <v>E319</v>
          </cell>
          <cell r="B2090" t="str">
            <v>DISFUCION POLIGLANDULAR, NO ESPECIFICADA</v>
          </cell>
          <cell r="C2090" t="str">
            <v>054</v>
          </cell>
        </row>
        <row r="2091">
          <cell r="A2091" t="str">
            <v>E32</v>
          </cell>
          <cell r="B2091" t="str">
            <v>ENFERMEDAD DEL TIMO</v>
          </cell>
          <cell r="C2091" t="str">
            <v>054</v>
          </cell>
        </row>
        <row r="2092">
          <cell r="A2092" t="str">
            <v>E320</v>
          </cell>
          <cell r="B2092" t="str">
            <v>HIPERPLASIA PERSISTENTE DEL TIMO</v>
          </cell>
          <cell r="C2092" t="str">
            <v>054</v>
          </cell>
        </row>
        <row r="2093">
          <cell r="A2093" t="str">
            <v>E321</v>
          </cell>
          <cell r="B2093" t="str">
            <v>ABSCESO DEL TIMO</v>
          </cell>
          <cell r="C2093" t="str">
            <v>054</v>
          </cell>
        </row>
        <row r="2094">
          <cell r="A2094" t="str">
            <v>E328</v>
          </cell>
          <cell r="B2094" t="str">
            <v>OTRAS ENFERMEDADES DEL TIMO</v>
          </cell>
          <cell r="C2094" t="str">
            <v>054</v>
          </cell>
        </row>
        <row r="2095">
          <cell r="A2095" t="str">
            <v>E329</v>
          </cell>
          <cell r="B2095" t="str">
            <v>ENFERMEDAD DEL TIMO, NO ESPECIFICADA</v>
          </cell>
          <cell r="C2095" t="str">
            <v>054</v>
          </cell>
        </row>
        <row r="2096">
          <cell r="A2096" t="str">
            <v>E34</v>
          </cell>
          <cell r="B2096" t="str">
            <v>OTROS TRASTORNOS ENDOCRINOS</v>
          </cell>
          <cell r="C2096" t="str">
            <v>054</v>
          </cell>
        </row>
        <row r="2097">
          <cell r="A2097" t="str">
            <v>E340</v>
          </cell>
          <cell r="B2097" t="str">
            <v>SIDROME CARCINOIDE</v>
          </cell>
          <cell r="C2097" t="str">
            <v>054</v>
          </cell>
        </row>
        <row r="2098">
          <cell r="A2098" t="str">
            <v>E341</v>
          </cell>
          <cell r="B2098" t="str">
            <v>OTRAS HIPERSECRECIONES DE ORMONAS INTESTINALES</v>
          </cell>
          <cell r="C2098" t="str">
            <v>054</v>
          </cell>
        </row>
        <row r="2099">
          <cell r="A2099" t="str">
            <v>E342</v>
          </cell>
          <cell r="B2099" t="str">
            <v>SECRECION HORMONAL ECTOPICA, NO CLASIFICADA EN OTRA PARTE</v>
          </cell>
          <cell r="C2099" t="str">
            <v>054</v>
          </cell>
        </row>
        <row r="2100">
          <cell r="A2100" t="str">
            <v>E343</v>
          </cell>
          <cell r="B2100" t="str">
            <v>ENANISMO, NO CLASIFICADO EN OTRA PARTE</v>
          </cell>
          <cell r="C2100" t="str">
            <v>054</v>
          </cell>
        </row>
        <row r="2101">
          <cell r="A2101" t="str">
            <v>E344</v>
          </cell>
          <cell r="B2101" t="str">
            <v>ESTATURA ALTA CONSTITUCIONAL</v>
          </cell>
          <cell r="C2101" t="str">
            <v>054</v>
          </cell>
        </row>
        <row r="2102">
          <cell r="A2102" t="str">
            <v>E345</v>
          </cell>
          <cell r="B2102" t="str">
            <v>SINDROME DE RESISTENCIA ANDROGENICA</v>
          </cell>
          <cell r="C2102" t="str">
            <v>054</v>
          </cell>
        </row>
        <row r="2103">
          <cell r="A2103" t="str">
            <v>E348</v>
          </cell>
          <cell r="B2103" t="str">
            <v>OTROS TRASTORNOS ENDOCRINOS ESPECIFICADOS</v>
          </cell>
          <cell r="C2103" t="str">
            <v>054</v>
          </cell>
        </row>
        <row r="2104">
          <cell r="A2104" t="str">
            <v>E349</v>
          </cell>
          <cell r="B2104" t="str">
            <v>TRASTORNOS ENDOCRINO, NO ESPECIFICADO</v>
          </cell>
          <cell r="C2104" t="str">
            <v>054</v>
          </cell>
        </row>
        <row r="2105">
          <cell r="A2105" t="str">
            <v>E40</v>
          </cell>
          <cell r="B2105" t="str">
            <v>KWASHIORKOR</v>
          </cell>
          <cell r="C2105" t="str">
            <v>053</v>
          </cell>
        </row>
        <row r="2106">
          <cell r="A2106" t="str">
            <v>E41</v>
          </cell>
          <cell r="B2106" t="str">
            <v>MARASMO NUTRICIONAL</v>
          </cell>
          <cell r="C2106" t="str">
            <v>053</v>
          </cell>
        </row>
        <row r="2107">
          <cell r="A2107" t="str">
            <v>E42</v>
          </cell>
          <cell r="B2107" t="str">
            <v>KWASHIORKOR MARASMATICO</v>
          </cell>
          <cell r="C2107" t="str">
            <v>053</v>
          </cell>
        </row>
        <row r="2108">
          <cell r="A2108" t="str">
            <v>E43X</v>
          </cell>
          <cell r="B2108" t="str">
            <v>DESNUTRICION PROTEICOCALORICA SEVERA, NO ESPECIFICADA</v>
          </cell>
          <cell r="C2108" t="str">
            <v>053</v>
          </cell>
        </row>
        <row r="2109">
          <cell r="A2109" t="str">
            <v>E44</v>
          </cell>
          <cell r="B2109" t="str">
            <v>DESNUTRICION PROTEICOCALORICA DE GRADO MODERADO Y LEVE</v>
          </cell>
          <cell r="C2109" t="str">
            <v>053</v>
          </cell>
        </row>
        <row r="2110">
          <cell r="A2110" t="str">
            <v>E440</v>
          </cell>
          <cell r="B2110" t="str">
            <v>DESNUTRICION PROTEICOCALORICA  MADERADA</v>
          </cell>
          <cell r="C2110" t="str">
            <v>053</v>
          </cell>
        </row>
        <row r="2111">
          <cell r="A2111" t="str">
            <v>E441</v>
          </cell>
          <cell r="B2111" t="str">
            <v>DESNUTRICION PROTEICOCALORICAS LEVE</v>
          </cell>
          <cell r="C2111" t="str">
            <v>053</v>
          </cell>
        </row>
        <row r="2112">
          <cell r="A2112" t="str">
            <v>E45</v>
          </cell>
          <cell r="B2112" t="str">
            <v>RETARDO DEL DESARROLLO DEBIDO A DESNUTRICION PROTEICOCALORICA</v>
          </cell>
          <cell r="C2112" t="str">
            <v>053</v>
          </cell>
        </row>
        <row r="2113">
          <cell r="A2113" t="str">
            <v>E46</v>
          </cell>
          <cell r="B2113" t="str">
            <v>DESNUTRICION PROTEICOCALORICA, NO ESPECIFICADA</v>
          </cell>
          <cell r="C2113" t="str">
            <v>053</v>
          </cell>
        </row>
        <row r="2114">
          <cell r="A2114" t="str">
            <v>E50</v>
          </cell>
          <cell r="B2114" t="str">
            <v>DEFICIENCIA DE VITAMINA A</v>
          </cell>
          <cell r="C2114" t="str">
            <v>054</v>
          </cell>
        </row>
        <row r="2115">
          <cell r="A2115" t="str">
            <v>E500</v>
          </cell>
          <cell r="B2115" t="str">
            <v>DEFICIENCIA DE VITAMINA A CON XEROSIS CONJUNTIVAL</v>
          </cell>
          <cell r="C2115" t="str">
            <v>054</v>
          </cell>
        </row>
        <row r="2116">
          <cell r="A2116" t="str">
            <v>E501</v>
          </cell>
          <cell r="B2116" t="str">
            <v>DEFICIENCIA DE VITAMINA A CON MANCHA DE BITOT Y XEROSIS CONJUNTIVAL</v>
          </cell>
          <cell r="C2116" t="str">
            <v>054</v>
          </cell>
        </row>
        <row r="2117">
          <cell r="A2117" t="str">
            <v>E502</v>
          </cell>
          <cell r="B2117" t="str">
            <v>DEFICIENCIA DE VITAMINA A CON XEROSIS CORNEAL</v>
          </cell>
          <cell r="C2117" t="str">
            <v>054</v>
          </cell>
        </row>
        <row r="2118">
          <cell r="A2118" t="str">
            <v>E503</v>
          </cell>
          <cell r="B2118" t="str">
            <v>DEFICIENCIA DE VITAMINA A CON ULCERACION CORNEAL Y XEROSIS</v>
          </cell>
          <cell r="C2118" t="str">
            <v>054</v>
          </cell>
        </row>
        <row r="2119">
          <cell r="A2119" t="str">
            <v>E504</v>
          </cell>
          <cell r="B2119" t="str">
            <v>DEFICIENCIA DE VITAMINA A CON QUERATOMALACIA</v>
          </cell>
          <cell r="C2119" t="str">
            <v>054</v>
          </cell>
        </row>
        <row r="2120">
          <cell r="A2120" t="str">
            <v>E505</v>
          </cell>
          <cell r="B2120" t="str">
            <v>DEFICIENCIA DE VITAMINA A CON CEGUERA NOCTURNA</v>
          </cell>
          <cell r="C2120" t="str">
            <v>054</v>
          </cell>
        </row>
        <row r="2121">
          <cell r="A2121" t="str">
            <v>E506</v>
          </cell>
          <cell r="B2121" t="str">
            <v>DEFICIENCIA DE VITAMINA A CON CICATRICES XEROFTALMICAS DE LA CORNEA</v>
          </cell>
          <cell r="C2121" t="str">
            <v>054</v>
          </cell>
        </row>
        <row r="2122">
          <cell r="A2122" t="str">
            <v>E507</v>
          </cell>
          <cell r="B2122" t="str">
            <v>OTRAS MANIFESTACIONES OCULARES DE DEFICIENCIA DE VITAMINA A</v>
          </cell>
          <cell r="C2122" t="str">
            <v>054</v>
          </cell>
        </row>
        <row r="2123">
          <cell r="A2123" t="str">
            <v>E508</v>
          </cell>
          <cell r="B2123" t="str">
            <v>OTRAS MANIFESTACIONES DE DEFICIENCIA DE VITAMINA A</v>
          </cell>
          <cell r="C2123" t="str">
            <v>054</v>
          </cell>
        </row>
        <row r="2124">
          <cell r="A2124" t="str">
            <v>E509</v>
          </cell>
          <cell r="B2124" t="str">
            <v>DEFICIENCIA DE VITAMINA A, NO ESPECIFICADA</v>
          </cell>
          <cell r="C2124" t="str">
            <v>054</v>
          </cell>
        </row>
        <row r="2125">
          <cell r="A2125" t="str">
            <v>E51</v>
          </cell>
          <cell r="B2125" t="str">
            <v>DEFICIENCIA DE TIAMINA</v>
          </cell>
          <cell r="C2125" t="str">
            <v>054</v>
          </cell>
        </row>
        <row r="2126">
          <cell r="A2126" t="str">
            <v>E511</v>
          </cell>
          <cell r="B2126" t="str">
            <v>BERIBERI</v>
          </cell>
          <cell r="C2126" t="str">
            <v>054</v>
          </cell>
        </row>
        <row r="2127">
          <cell r="A2127" t="str">
            <v>E512</v>
          </cell>
          <cell r="B2127" t="str">
            <v>ENCEFALOPATIA DE WERNICKE</v>
          </cell>
          <cell r="C2127" t="str">
            <v>054</v>
          </cell>
        </row>
        <row r="2128">
          <cell r="A2128" t="str">
            <v>E518</v>
          </cell>
          <cell r="B2128" t="str">
            <v>OTRAS MANIFESTACIONES DE LA DEFICIENCIA DE TIAMINA</v>
          </cell>
          <cell r="C2128" t="str">
            <v>054</v>
          </cell>
        </row>
        <row r="2129">
          <cell r="A2129" t="str">
            <v>E519</v>
          </cell>
          <cell r="B2129" t="str">
            <v>DEFICIENCIA DE TIAMINA, NO ESPECIFICADA</v>
          </cell>
          <cell r="C2129" t="str">
            <v>054</v>
          </cell>
        </row>
        <row r="2130">
          <cell r="A2130" t="str">
            <v>E52</v>
          </cell>
          <cell r="B2130" t="str">
            <v>DEFICIENCIA DE NIACINA (PELAGRA)</v>
          </cell>
          <cell r="C2130" t="str">
            <v>054</v>
          </cell>
        </row>
        <row r="2131">
          <cell r="A2131" t="str">
            <v>E53</v>
          </cell>
          <cell r="B2131" t="str">
            <v>DEFICIENCIA DE OTRAS VITAMINAS SEL GRUPO B</v>
          </cell>
          <cell r="C2131" t="str">
            <v>054</v>
          </cell>
        </row>
        <row r="2132">
          <cell r="A2132" t="str">
            <v>E530</v>
          </cell>
          <cell r="B2132" t="str">
            <v>DEFICIENCIA DE RIBOFLAVINA</v>
          </cell>
          <cell r="C2132" t="str">
            <v>054</v>
          </cell>
        </row>
        <row r="2133">
          <cell r="A2133" t="str">
            <v>E531</v>
          </cell>
          <cell r="B2133" t="str">
            <v>DEFICIENCIA DE PIRIDOXINA</v>
          </cell>
          <cell r="C2133" t="str">
            <v>054</v>
          </cell>
        </row>
        <row r="2134">
          <cell r="A2134" t="str">
            <v>E538</v>
          </cell>
          <cell r="B2134" t="str">
            <v>DEFICIENCIA DE OTRAS VITAMINAS DEL GRUPO B</v>
          </cell>
          <cell r="C2134" t="str">
            <v>054</v>
          </cell>
        </row>
        <row r="2135">
          <cell r="A2135" t="str">
            <v>E539</v>
          </cell>
          <cell r="B2135" t="str">
            <v>DEFICIENCIA DE VITAMINA B, NO ESPECIFICADA</v>
          </cell>
          <cell r="C2135" t="str">
            <v>054</v>
          </cell>
        </row>
        <row r="2136">
          <cell r="A2136" t="str">
            <v>E54</v>
          </cell>
          <cell r="B2136" t="str">
            <v>DEFICIENCIA DE ACIDO ASCORBICO</v>
          </cell>
          <cell r="C2136" t="str">
            <v>054</v>
          </cell>
        </row>
        <row r="2137">
          <cell r="A2137" t="str">
            <v>E55</v>
          </cell>
          <cell r="B2137" t="str">
            <v>DEFICIENCIA DE VITAMINA D</v>
          </cell>
          <cell r="C2137" t="str">
            <v>054</v>
          </cell>
        </row>
        <row r="2138">
          <cell r="A2138" t="str">
            <v>E550</v>
          </cell>
          <cell r="B2138" t="str">
            <v>RAQUITISMO ACTIVO</v>
          </cell>
          <cell r="C2138" t="str">
            <v>054</v>
          </cell>
        </row>
        <row r="2139">
          <cell r="A2139" t="str">
            <v>E559</v>
          </cell>
          <cell r="B2139" t="str">
            <v>DEFICIENCIA DE VITAMINA D, NO ESPECIFICADA</v>
          </cell>
          <cell r="C2139" t="str">
            <v>054</v>
          </cell>
        </row>
        <row r="2140">
          <cell r="A2140" t="str">
            <v>E56</v>
          </cell>
          <cell r="B2140" t="str">
            <v>OTRAS DEFICIENCIAS DE VITAMINAS</v>
          </cell>
          <cell r="C2140" t="str">
            <v>054</v>
          </cell>
        </row>
        <row r="2141">
          <cell r="A2141" t="str">
            <v>E560</v>
          </cell>
          <cell r="B2141" t="str">
            <v>DEFICIENCIA DE VITAMINA E</v>
          </cell>
          <cell r="C2141" t="str">
            <v>054</v>
          </cell>
        </row>
        <row r="2142">
          <cell r="A2142" t="str">
            <v>E561</v>
          </cell>
          <cell r="B2142" t="str">
            <v>DEFICIENCIA DE VITAMINA K</v>
          </cell>
          <cell r="C2142" t="str">
            <v>054</v>
          </cell>
        </row>
        <row r="2143">
          <cell r="A2143" t="str">
            <v>E568</v>
          </cell>
          <cell r="B2143" t="str">
            <v>DEFICIENCIA DE OTRAS VITAMINAS</v>
          </cell>
          <cell r="C2143" t="str">
            <v>054</v>
          </cell>
        </row>
        <row r="2144">
          <cell r="A2144" t="str">
            <v>E569</v>
          </cell>
          <cell r="B2144" t="str">
            <v>DEFICIENCIA DE VITAMINA, NO ESPECIFICADA</v>
          </cell>
          <cell r="C2144" t="str">
            <v>054</v>
          </cell>
        </row>
        <row r="2145">
          <cell r="A2145" t="str">
            <v>E58</v>
          </cell>
          <cell r="B2145" t="str">
            <v>DEFICIENCIA DIETETICA DE CALCIO</v>
          </cell>
          <cell r="C2145" t="str">
            <v>054</v>
          </cell>
        </row>
        <row r="2146">
          <cell r="A2146" t="str">
            <v>E59</v>
          </cell>
          <cell r="B2146" t="str">
            <v>DEFICIENCIA DIETETICA DE SELENIO</v>
          </cell>
          <cell r="C2146" t="str">
            <v>054</v>
          </cell>
        </row>
        <row r="2147">
          <cell r="A2147" t="str">
            <v>E60</v>
          </cell>
          <cell r="B2147" t="str">
            <v>DEFICIENCIA DIETETICA DE ZINC</v>
          </cell>
          <cell r="C2147" t="str">
            <v>054</v>
          </cell>
        </row>
        <row r="2148">
          <cell r="A2148" t="str">
            <v>E61</v>
          </cell>
          <cell r="B2148" t="str">
            <v>DEFICIENCIA DE OTROS ELEMENTOS NUTRICIONALES</v>
          </cell>
          <cell r="C2148" t="str">
            <v>054</v>
          </cell>
        </row>
        <row r="2149">
          <cell r="A2149" t="str">
            <v>E610</v>
          </cell>
          <cell r="B2149" t="str">
            <v>DEFICIENCIA DE COBRE</v>
          </cell>
          <cell r="C2149" t="str">
            <v>054</v>
          </cell>
        </row>
        <row r="2150">
          <cell r="A2150" t="str">
            <v>E611</v>
          </cell>
          <cell r="B2150" t="str">
            <v>DEFICIENCIA DE HIERRO</v>
          </cell>
          <cell r="C2150" t="str">
            <v>054</v>
          </cell>
        </row>
        <row r="2151">
          <cell r="A2151" t="str">
            <v>E612</v>
          </cell>
          <cell r="B2151" t="str">
            <v>DEFICIENCIA DE MAGNESIO</v>
          </cell>
          <cell r="C2151" t="str">
            <v>054</v>
          </cell>
        </row>
        <row r="2152">
          <cell r="A2152" t="str">
            <v>E613</v>
          </cell>
          <cell r="B2152" t="str">
            <v>DEFICIENCIA DE MANGANESO</v>
          </cell>
          <cell r="C2152" t="str">
            <v>054</v>
          </cell>
        </row>
        <row r="2153">
          <cell r="A2153" t="str">
            <v>E614</v>
          </cell>
          <cell r="B2153" t="str">
            <v>DEFICIENCIA DE CROMO</v>
          </cell>
          <cell r="C2153" t="str">
            <v>054</v>
          </cell>
        </row>
        <row r="2154">
          <cell r="A2154" t="str">
            <v>E615</v>
          </cell>
          <cell r="B2154" t="str">
            <v>DEFICIENCIA DE MOLIBDENO</v>
          </cell>
          <cell r="C2154" t="str">
            <v>054</v>
          </cell>
        </row>
        <row r="2155">
          <cell r="A2155" t="str">
            <v>E616</v>
          </cell>
          <cell r="B2155" t="str">
            <v>DEFICIENCIA DE VANADIO</v>
          </cell>
          <cell r="C2155" t="str">
            <v>054</v>
          </cell>
        </row>
        <row r="2156">
          <cell r="A2156" t="str">
            <v>E617</v>
          </cell>
          <cell r="B2156" t="str">
            <v>DEFICIENCIA DE MULTIPLES ELEMENTOS NUTRICIONALES</v>
          </cell>
          <cell r="C2156" t="str">
            <v>054</v>
          </cell>
        </row>
        <row r="2157">
          <cell r="A2157" t="str">
            <v>E618</v>
          </cell>
          <cell r="B2157" t="str">
            <v>DEFICIENCIA DE OTROS ELEMENTOS NUTRICIONALES ESPECIFICADOS</v>
          </cell>
          <cell r="C2157" t="str">
            <v>054</v>
          </cell>
        </row>
        <row r="2158">
          <cell r="A2158" t="str">
            <v>E619</v>
          </cell>
          <cell r="B2158" t="str">
            <v>DEFICIENCIA DE OTROS ELEMENTOS NUTRICIONAL, NO ESPECIFICADO</v>
          </cell>
          <cell r="C2158" t="str">
            <v>054</v>
          </cell>
        </row>
        <row r="2159">
          <cell r="A2159" t="str">
            <v>E63</v>
          </cell>
          <cell r="B2159" t="str">
            <v>OTRAS DEFICIENCIAS NUTRICIONALES</v>
          </cell>
          <cell r="C2159" t="str">
            <v>054</v>
          </cell>
        </row>
        <row r="2160">
          <cell r="A2160" t="str">
            <v>E630</v>
          </cell>
          <cell r="B2160" t="str">
            <v>DEFICIENCIA DE ACIDOS GRASOS ESENCIALES(AGE)</v>
          </cell>
          <cell r="C2160" t="str">
            <v>054</v>
          </cell>
        </row>
        <row r="2161">
          <cell r="A2161" t="str">
            <v>E631</v>
          </cell>
          <cell r="B2161" t="str">
            <v>DESEQUILIBRIO DE LOS CONSTITUYENTES EN LA DIETA</v>
          </cell>
          <cell r="C2161" t="str">
            <v>054</v>
          </cell>
        </row>
        <row r="2162">
          <cell r="A2162" t="str">
            <v>E638</v>
          </cell>
          <cell r="B2162" t="str">
            <v>OTRAS DEFICIENCIAS NUTRICIONALES ESPECIFICADAS</v>
          </cell>
          <cell r="C2162" t="str">
            <v>054</v>
          </cell>
        </row>
        <row r="2163">
          <cell r="A2163" t="str">
            <v>E639</v>
          </cell>
          <cell r="B2163" t="str">
            <v>DEFICIENCIA NUTRICIONAL, NO ESPECIFICADA</v>
          </cell>
          <cell r="C2163" t="str">
            <v>054</v>
          </cell>
        </row>
        <row r="2164">
          <cell r="A2164" t="str">
            <v>E64</v>
          </cell>
          <cell r="B2164" t="str">
            <v>SECUELAS DE LA DESNUTRICION Y DE OTRAS DEFICIENCIAS NUTRICIONALES</v>
          </cell>
          <cell r="C2164" t="str">
            <v>054</v>
          </cell>
        </row>
        <row r="2165">
          <cell r="A2165" t="str">
            <v>E640</v>
          </cell>
          <cell r="B2165" t="str">
            <v>SECUELAS DE LA DESNUTRICION PROTEICOCALORICAS</v>
          </cell>
          <cell r="C2165" t="str">
            <v>054</v>
          </cell>
        </row>
        <row r="2166">
          <cell r="A2166" t="str">
            <v>E641</v>
          </cell>
          <cell r="B2166" t="str">
            <v>SECUELAS DE LA DEFICIENCIA DE VITAMINA A</v>
          </cell>
          <cell r="C2166" t="str">
            <v>054</v>
          </cell>
        </row>
        <row r="2167">
          <cell r="A2167" t="str">
            <v>E642</v>
          </cell>
          <cell r="B2167" t="str">
            <v>SECUELAS DE LA DEFICIENCIA DE VITAMINA C</v>
          </cell>
          <cell r="C2167" t="str">
            <v>054</v>
          </cell>
        </row>
        <row r="2168">
          <cell r="A2168" t="str">
            <v>E643</v>
          </cell>
          <cell r="B2168" t="str">
            <v>SECUELAS DEL RAQUITISMO</v>
          </cell>
          <cell r="C2168" t="str">
            <v>054</v>
          </cell>
        </row>
        <row r="2169">
          <cell r="A2169" t="str">
            <v>E648</v>
          </cell>
          <cell r="B2169" t="str">
            <v>SECUELAS DE OTRAS DEFICIENCIAS NUTRICIONALES</v>
          </cell>
          <cell r="C2169" t="str">
            <v>054</v>
          </cell>
        </row>
        <row r="2170">
          <cell r="A2170" t="str">
            <v>E649</v>
          </cell>
          <cell r="B2170" t="str">
            <v>SECUELAS DE LA DEFICIENCIA NUTRICIONALES NO ESPECIFICADA</v>
          </cell>
          <cell r="C2170" t="str">
            <v>054</v>
          </cell>
        </row>
        <row r="2171">
          <cell r="A2171" t="str">
            <v>E65</v>
          </cell>
          <cell r="B2171" t="str">
            <v>ADIPOSIDAD LOCALIZADA</v>
          </cell>
          <cell r="C2171" t="str">
            <v>054</v>
          </cell>
        </row>
        <row r="2172">
          <cell r="A2172" t="str">
            <v>E66</v>
          </cell>
          <cell r="B2172" t="str">
            <v>OBESIDAD</v>
          </cell>
          <cell r="C2172" t="str">
            <v>054</v>
          </cell>
        </row>
        <row r="2173">
          <cell r="A2173" t="str">
            <v>E660</v>
          </cell>
          <cell r="B2173" t="str">
            <v>OBESIDAD DEBIDA A EXCESO DE CALORIAS</v>
          </cell>
          <cell r="C2173" t="str">
            <v>054</v>
          </cell>
        </row>
        <row r="2174">
          <cell r="A2174" t="str">
            <v>E661</v>
          </cell>
          <cell r="B2174" t="str">
            <v>OBESIDAD INDUCIDA POR DROGAS</v>
          </cell>
          <cell r="C2174" t="str">
            <v>054</v>
          </cell>
        </row>
        <row r="2175">
          <cell r="A2175" t="str">
            <v>E662</v>
          </cell>
          <cell r="B2175" t="str">
            <v>OBESIDAD EXTERNA CON HIPOVENTILACION ALVEOLAR</v>
          </cell>
          <cell r="C2175" t="str">
            <v>054</v>
          </cell>
        </row>
        <row r="2176">
          <cell r="A2176" t="str">
            <v>E668</v>
          </cell>
          <cell r="B2176" t="str">
            <v>OTROS TIPOS DE OBESIDAD</v>
          </cell>
          <cell r="C2176" t="str">
            <v>054</v>
          </cell>
        </row>
        <row r="2177">
          <cell r="A2177" t="str">
            <v>E669</v>
          </cell>
          <cell r="B2177" t="str">
            <v>OBESIDAD, NO ESPECIFICADA</v>
          </cell>
          <cell r="C2177" t="str">
            <v>054</v>
          </cell>
        </row>
        <row r="2178">
          <cell r="A2178" t="str">
            <v>E67</v>
          </cell>
          <cell r="B2178" t="str">
            <v>OTROS TIPOS DE HIPERALIMENTACION</v>
          </cell>
          <cell r="C2178" t="str">
            <v>054</v>
          </cell>
        </row>
        <row r="2179">
          <cell r="A2179" t="str">
            <v>E670</v>
          </cell>
          <cell r="B2179" t="str">
            <v>HIPERVITAMINOSIS A</v>
          </cell>
          <cell r="C2179" t="str">
            <v>054</v>
          </cell>
        </row>
        <row r="2180">
          <cell r="A2180" t="str">
            <v>E671</v>
          </cell>
          <cell r="B2180" t="str">
            <v>HIPERCAROTINEMIA</v>
          </cell>
          <cell r="C2180" t="str">
            <v>054</v>
          </cell>
        </row>
        <row r="2181">
          <cell r="A2181" t="str">
            <v>E672</v>
          </cell>
          <cell r="B2181" t="str">
            <v>SIDROME DE MEGAVITAMINA B6</v>
          </cell>
          <cell r="C2181" t="str">
            <v>054</v>
          </cell>
        </row>
        <row r="2182">
          <cell r="A2182" t="str">
            <v>E673</v>
          </cell>
          <cell r="B2182" t="str">
            <v>HIPERVITAMINOSIS D</v>
          </cell>
          <cell r="C2182" t="str">
            <v>054</v>
          </cell>
        </row>
        <row r="2183">
          <cell r="A2183" t="str">
            <v>E678</v>
          </cell>
          <cell r="B2183" t="str">
            <v>OTROS TIPOS DE HIPERALIMENTACION ESPECIFICADOS</v>
          </cell>
          <cell r="C2183" t="str">
            <v>054</v>
          </cell>
        </row>
        <row r="2184">
          <cell r="A2184" t="str">
            <v>E68</v>
          </cell>
          <cell r="B2184" t="str">
            <v>SECUELAS DE HIPERALIMENTACION</v>
          </cell>
          <cell r="C2184" t="str">
            <v>054</v>
          </cell>
        </row>
        <row r="2185">
          <cell r="A2185" t="str">
            <v>E70</v>
          </cell>
          <cell r="B2185" t="str">
            <v>TRASTORNOS DEL METABOLISMO DE LOS AMINOACIDOS AROMATICOS</v>
          </cell>
          <cell r="C2185" t="str">
            <v>054</v>
          </cell>
        </row>
        <row r="2186">
          <cell r="A2186" t="str">
            <v>E700</v>
          </cell>
          <cell r="B2186" t="str">
            <v>FENILCETONURIA CLASICA</v>
          </cell>
          <cell r="C2186" t="str">
            <v>054</v>
          </cell>
        </row>
        <row r="2187">
          <cell r="A2187" t="str">
            <v>E701</v>
          </cell>
          <cell r="B2187" t="str">
            <v>OTRAS HIPERFENILALANINEMIAS</v>
          </cell>
          <cell r="C2187" t="str">
            <v>054</v>
          </cell>
        </row>
        <row r="2188">
          <cell r="A2188" t="str">
            <v>E702</v>
          </cell>
          <cell r="B2188" t="str">
            <v>TRASTORNOS DEL METABOLISMO DE LA TIROSINA</v>
          </cell>
          <cell r="C2188" t="str">
            <v>054</v>
          </cell>
        </row>
        <row r="2189">
          <cell r="A2189" t="str">
            <v>E703</v>
          </cell>
          <cell r="B2189" t="str">
            <v>ALBINISMO</v>
          </cell>
          <cell r="C2189" t="str">
            <v>054</v>
          </cell>
        </row>
        <row r="2190">
          <cell r="A2190" t="str">
            <v>E708</v>
          </cell>
          <cell r="B2190" t="str">
            <v>OTROS TRASTORNOS DEL METABOLISMO DE LOS AMINOACIDOS</v>
          </cell>
          <cell r="C2190" t="str">
            <v>054</v>
          </cell>
        </row>
        <row r="2191">
          <cell r="A2191" t="str">
            <v>E709</v>
          </cell>
          <cell r="B2191" t="str">
            <v>TRASTORNOS DEL METAB. DE LOS AMINOACIDOS AROMATICOS, NO ESPECIF.</v>
          </cell>
          <cell r="C2191" t="str">
            <v>054</v>
          </cell>
        </row>
        <row r="2192">
          <cell r="A2192" t="str">
            <v>E71</v>
          </cell>
          <cell r="B2192" t="str">
            <v>TRASTORNOS DEL METAB. DE LOS AMINOACIDOS DE CADENA RAMIFICADA</v>
          </cell>
          <cell r="C2192" t="str">
            <v>054</v>
          </cell>
        </row>
        <row r="2193">
          <cell r="A2193" t="str">
            <v>E710</v>
          </cell>
          <cell r="B2193" t="str">
            <v>ENFERMEDAD DE LA ORINA EN JARABE DE ARCE</v>
          </cell>
          <cell r="C2193" t="str">
            <v>054</v>
          </cell>
        </row>
        <row r="2194">
          <cell r="A2194" t="str">
            <v>E711</v>
          </cell>
          <cell r="B2194" t="str">
            <v>OTROS TRASTORNOS DEL METABOLISMO DE LOS AMINACIDOS DE CADENA RAM.</v>
          </cell>
          <cell r="C2194" t="str">
            <v>054</v>
          </cell>
        </row>
        <row r="2195">
          <cell r="A2195" t="str">
            <v>E712</v>
          </cell>
          <cell r="B2195" t="str">
            <v>OTROS TRASTORNOS DEL METAB. DE LOS AMINOACIDOS DE CADENA RAM. NO</v>
          </cell>
          <cell r="C2195" t="str">
            <v>054</v>
          </cell>
        </row>
        <row r="2196">
          <cell r="A2196" t="str">
            <v>E713</v>
          </cell>
          <cell r="B2196" t="str">
            <v>TRASTORNOS DEL METABOLISMO DE LOS ACIDOS GRASOS</v>
          </cell>
          <cell r="C2196" t="str">
            <v>054</v>
          </cell>
        </row>
        <row r="2197">
          <cell r="A2197" t="str">
            <v>E72</v>
          </cell>
          <cell r="B2197" t="str">
            <v>OTROS TRASTORNOS DEL METABOLISMO DE LOS AMINOACIDOS</v>
          </cell>
          <cell r="C2197" t="str">
            <v>054</v>
          </cell>
        </row>
        <row r="2198">
          <cell r="A2198" t="str">
            <v>E720</v>
          </cell>
          <cell r="B2198" t="str">
            <v>TRASTORNOS DEL TRANSPORTE DE LOS AMINOACIDOS</v>
          </cell>
          <cell r="C2198" t="str">
            <v>054</v>
          </cell>
        </row>
        <row r="2199">
          <cell r="A2199" t="str">
            <v>E721</v>
          </cell>
          <cell r="B2199" t="str">
            <v>TRASTORNOS DEL MRTABOLISMO DE LOS AMINOACIDOS AZUFRADOS</v>
          </cell>
          <cell r="C2199" t="str">
            <v>054</v>
          </cell>
        </row>
        <row r="2200">
          <cell r="A2200" t="str">
            <v>E722</v>
          </cell>
          <cell r="B2200" t="str">
            <v>TRASTORNOS DEL METABOLISMO DEL CICLO DE LA UREA</v>
          </cell>
          <cell r="C2200" t="str">
            <v>054</v>
          </cell>
        </row>
        <row r="2201">
          <cell r="A2201" t="str">
            <v>E723</v>
          </cell>
          <cell r="B2201" t="str">
            <v>TRASTORNOS DEL METABOLISMO DE LA HDROXILISINA</v>
          </cell>
          <cell r="C2201" t="str">
            <v>054</v>
          </cell>
        </row>
        <row r="2202">
          <cell r="A2202" t="str">
            <v>E724</v>
          </cell>
          <cell r="B2202" t="str">
            <v>TRASTORNOS DEL METABOLISMO DE LA ORNITINA</v>
          </cell>
          <cell r="C2202" t="str">
            <v>054</v>
          </cell>
        </row>
        <row r="2203">
          <cell r="A2203" t="str">
            <v>E725</v>
          </cell>
          <cell r="B2203" t="str">
            <v>TRASTORNOS DEL METABOLISMO DE LA GLICINA</v>
          </cell>
          <cell r="C2203" t="str">
            <v>054</v>
          </cell>
        </row>
        <row r="2204">
          <cell r="A2204" t="str">
            <v>E728</v>
          </cell>
          <cell r="B2204" t="str">
            <v>OTROS TRASTORNOS ESPECIFICADOS DEL METABOLISMO DE LOS AMINOACIDOS</v>
          </cell>
          <cell r="C2204" t="str">
            <v>054</v>
          </cell>
        </row>
        <row r="2205">
          <cell r="A2205" t="str">
            <v>E729</v>
          </cell>
          <cell r="B2205" t="str">
            <v>TRASTORNOS DEL METABOLISMO DE LOS AMINOACIDOS, NO ESPECIFICADO</v>
          </cell>
          <cell r="C2205" t="str">
            <v>054</v>
          </cell>
        </row>
        <row r="2206">
          <cell r="A2206" t="str">
            <v>E73</v>
          </cell>
          <cell r="B2206" t="str">
            <v>INTOLERANCIA A LA LACTOSA</v>
          </cell>
          <cell r="C2206" t="str">
            <v>054</v>
          </cell>
        </row>
        <row r="2207">
          <cell r="A2207" t="str">
            <v>E730</v>
          </cell>
          <cell r="B2207" t="str">
            <v>DEFICIENCIA CONGENITA DE LACTOSA</v>
          </cell>
          <cell r="C2207" t="str">
            <v>054</v>
          </cell>
        </row>
        <row r="2208">
          <cell r="A2208" t="str">
            <v>E731</v>
          </cell>
          <cell r="B2208" t="str">
            <v>DEFICIENCIA SECUNDARIA DE LACTASA</v>
          </cell>
          <cell r="C2208" t="str">
            <v>054</v>
          </cell>
        </row>
        <row r="2209">
          <cell r="A2209" t="str">
            <v>E738</v>
          </cell>
          <cell r="B2209" t="str">
            <v>OTROS TIPOS DE INTOLERANCIA A LA LACTOSA</v>
          </cell>
          <cell r="C2209" t="str">
            <v>054</v>
          </cell>
        </row>
        <row r="2210">
          <cell r="A2210" t="str">
            <v>E739</v>
          </cell>
          <cell r="B2210" t="str">
            <v>INTOLERANCIA A LA LACTOSA, NO ESPECIFICADA</v>
          </cell>
          <cell r="C2210" t="str">
            <v>054</v>
          </cell>
        </row>
        <row r="2211">
          <cell r="A2211" t="str">
            <v>E74</v>
          </cell>
          <cell r="B2211" t="str">
            <v>OTROS TRASTORNOS DEL METABOLISMO DE LOS CARBOHIDRATOS</v>
          </cell>
          <cell r="C2211" t="str">
            <v>054</v>
          </cell>
        </row>
        <row r="2212">
          <cell r="A2212" t="str">
            <v>E740</v>
          </cell>
          <cell r="B2212" t="str">
            <v>ENFERMEDAD DEL ALMACENAMIENTO DE GLUCOGENO</v>
          </cell>
          <cell r="C2212" t="str">
            <v>054</v>
          </cell>
        </row>
        <row r="2213">
          <cell r="A2213" t="str">
            <v>E741</v>
          </cell>
          <cell r="B2213" t="str">
            <v>TRASTORNOS DEL METABOLISMO DE LA FRUCTOSA</v>
          </cell>
          <cell r="C2213" t="str">
            <v>054</v>
          </cell>
        </row>
        <row r="2214">
          <cell r="A2214" t="str">
            <v>E742</v>
          </cell>
          <cell r="B2214" t="str">
            <v>TRASTORNO DEL METABOLISMO DE LA GALACTOSA</v>
          </cell>
          <cell r="C2214" t="str">
            <v>054</v>
          </cell>
        </row>
        <row r="2215">
          <cell r="A2215" t="str">
            <v>E743</v>
          </cell>
          <cell r="B2215" t="str">
            <v>OTROS TRATORNOS DE LA ABSORCION INTESTINAL DE CARBOHIDRATOS</v>
          </cell>
          <cell r="C2215" t="str">
            <v>054</v>
          </cell>
        </row>
        <row r="2216">
          <cell r="A2216" t="str">
            <v>E744</v>
          </cell>
          <cell r="B2216" t="str">
            <v>TRASTORNOS DEL METABOLISMO DEL PIRUVATO Y DE LA GLUCONEOGENESIS</v>
          </cell>
          <cell r="C2216" t="str">
            <v>054</v>
          </cell>
        </row>
        <row r="2217">
          <cell r="A2217" t="str">
            <v>E748</v>
          </cell>
          <cell r="B2217" t="str">
            <v>OTROS TRASTORNOS ESPECIFICADOS DEL METABOLISMO DE LOS CARBOHIDRATOS</v>
          </cell>
          <cell r="C2217" t="str">
            <v>054</v>
          </cell>
        </row>
        <row r="2218">
          <cell r="A2218" t="str">
            <v>E749</v>
          </cell>
          <cell r="B2218" t="str">
            <v>TRASTORNO DEL METABOLISMO DE LOS CARBOHIDRATOS, NO ESAPECIFICADOS</v>
          </cell>
          <cell r="C2218" t="str">
            <v>054</v>
          </cell>
        </row>
        <row r="2219">
          <cell r="A2219" t="str">
            <v>E75</v>
          </cell>
          <cell r="B2219" t="str">
            <v>TRASTORNOS DEL METABOLISMO DE LOS ESFINGOLIPIDOS Y OTROS TRSTORNO</v>
          </cell>
          <cell r="C2219" t="str">
            <v>054</v>
          </cell>
        </row>
        <row r="2220">
          <cell r="A2220" t="str">
            <v>E750</v>
          </cell>
          <cell r="B2220" t="str">
            <v>GANGLIOSIDOSIS GM2</v>
          </cell>
          <cell r="C2220" t="str">
            <v>054</v>
          </cell>
        </row>
        <row r="2221">
          <cell r="A2221" t="str">
            <v>E751</v>
          </cell>
          <cell r="B2221" t="str">
            <v>OTRAS GANGLIOSIDOSIS</v>
          </cell>
          <cell r="C2221" t="str">
            <v>054</v>
          </cell>
        </row>
        <row r="2222">
          <cell r="A2222" t="str">
            <v>E752</v>
          </cell>
          <cell r="B2222" t="str">
            <v>OTRAS ESFINGOLIPIDOSIS</v>
          </cell>
          <cell r="C2222" t="str">
            <v>054</v>
          </cell>
        </row>
        <row r="2223">
          <cell r="A2223" t="str">
            <v>E753</v>
          </cell>
          <cell r="B2223" t="str">
            <v>ESFINGOLIPIDOSIS, NO ESPECIFICADA</v>
          </cell>
          <cell r="C2223" t="str">
            <v>054</v>
          </cell>
        </row>
        <row r="2224">
          <cell r="A2224" t="str">
            <v>E754</v>
          </cell>
          <cell r="B2224" t="str">
            <v>LIPOFUSCIONOSIS CEROIDE NEURAL</v>
          </cell>
          <cell r="C2224" t="str">
            <v>054</v>
          </cell>
        </row>
        <row r="2225">
          <cell r="A2225" t="str">
            <v>E755</v>
          </cell>
          <cell r="B2225" t="str">
            <v>OTROS TRASTORNOS DEL ALMACENAMIENTO DE LIPIDOS</v>
          </cell>
          <cell r="C2225" t="str">
            <v>054</v>
          </cell>
        </row>
        <row r="2226">
          <cell r="A2226" t="str">
            <v>E756</v>
          </cell>
          <cell r="B2226" t="str">
            <v>TRASTORNO DEL ALMCENAMIENTO DE LIPIDOS, NO ESPECIFICADO</v>
          </cell>
          <cell r="C2226" t="str">
            <v>054</v>
          </cell>
        </row>
        <row r="2227">
          <cell r="A2227" t="str">
            <v>E76</v>
          </cell>
          <cell r="B2227" t="str">
            <v>TRASTORNOS DEL METABOLISMO DE LOS GLUCOSAMINOGLICANOS</v>
          </cell>
          <cell r="C2227" t="str">
            <v>054</v>
          </cell>
        </row>
        <row r="2228">
          <cell r="A2228" t="str">
            <v>E760</v>
          </cell>
          <cell r="B2228" t="str">
            <v>MUCOPOLISACARIDOSIS TIPO I</v>
          </cell>
          <cell r="C2228" t="str">
            <v>054</v>
          </cell>
        </row>
        <row r="2229">
          <cell r="A2229" t="str">
            <v>E761</v>
          </cell>
          <cell r="B2229" t="str">
            <v>MUCOPOLISACARIDOSIS TIPO II</v>
          </cell>
          <cell r="C2229" t="str">
            <v>054</v>
          </cell>
        </row>
        <row r="2230">
          <cell r="A2230" t="str">
            <v>E762</v>
          </cell>
          <cell r="B2230" t="str">
            <v>OTRAS MUCOPOLISACARIDOSIS</v>
          </cell>
          <cell r="C2230" t="str">
            <v>054</v>
          </cell>
        </row>
        <row r="2231">
          <cell r="A2231" t="str">
            <v>E763</v>
          </cell>
          <cell r="B2231" t="str">
            <v>MUCOPOLISACARIDOSIS NO ESPECIFICADA</v>
          </cell>
          <cell r="C2231" t="str">
            <v>054</v>
          </cell>
        </row>
        <row r="2232">
          <cell r="A2232" t="str">
            <v>E768</v>
          </cell>
          <cell r="B2232" t="str">
            <v>OTROS TRASTORNOS DEL METABOLISMO DE LOS GLUCOSAMINOGLICANOS</v>
          </cell>
          <cell r="C2232" t="str">
            <v>054</v>
          </cell>
        </row>
        <row r="2233">
          <cell r="A2233" t="str">
            <v>E769</v>
          </cell>
          <cell r="B2233" t="str">
            <v>TRASTORNO DEL METABOLISMO DE LOS GLUCOSAMONOGLICANOS, NO ESPECIF.</v>
          </cell>
          <cell r="C2233" t="str">
            <v>054</v>
          </cell>
        </row>
        <row r="2234">
          <cell r="A2234" t="str">
            <v>E77</v>
          </cell>
          <cell r="B2234" t="str">
            <v>TRASTORNOS DEL METABOLISMO DE LAS GLUCOPROTEINAS</v>
          </cell>
          <cell r="C2234" t="str">
            <v>054</v>
          </cell>
        </row>
        <row r="2235">
          <cell r="A2235" t="str">
            <v>E770</v>
          </cell>
          <cell r="B2235" t="str">
            <v>DEFECTOS EN LA MODIFICACION POSTRASLACION DE ENZINAS LISOSOMALES</v>
          </cell>
          <cell r="C2235" t="str">
            <v>054</v>
          </cell>
        </row>
        <row r="2236">
          <cell r="A2236" t="str">
            <v>E778</v>
          </cell>
          <cell r="B2236" t="str">
            <v>OTROS TRASTORNOS DEL METABOLISMO DE LAS GLUCOPROTEINAS</v>
          </cell>
          <cell r="C2236" t="str">
            <v>054</v>
          </cell>
        </row>
        <row r="2237">
          <cell r="A2237" t="str">
            <v>E779</v>
          </cell>
          <cell r="B2237" t="str">
            <v>TRASTORNO DEL METABOLISMO DE LAS GLUCOPROTEINAS, NO ESPECIFICADO</v>
          </cell>
          <cell r="C2237" t="str">
            <v>054</v>
          </cell>
        </row>
        <row r="2238">
          <cell r="A2238" t="str">
            <v>E780</v>
          </cell>
          <cell r="B2238" t="str">
            <v>HIPERCOLESTEROLEMIA PURA</v>
          </cell>
          <cell r="C2238" t="str">
            <v>054</v>
          </cell>
        </row>
        <row r="2239">
          <cell r="A2239" t="str">
            <v>E781</v>
          </cell>
          <cell r="B2239" t="str">
            <v>HIPERGLICERIDEMIA PURA</v>
          </cell>
          <cell r="C2239" t="str">
            <v>054</v>
          </cell>
        </row>
        <row r="2240">
          <cell r="A2240" t="str">
            <v>E782</v>
          </cell>
          <cell r="B2240" t="str">
            <v>HIPERLIPIDEMIA MIXTA</v>
          </cell>
          <cell r="C2240" t="str">
            <v>054</v>
          </cell>
        </row>
        <row r="2241">
          <cell r="A2241" t="str">
            <v>E783</v>
          </cell>
          <cell r="B2241" t="str">
            <v>HIPERQUILOMICRONEMIA</v>
          </cell>
          <cell r="C2241" t="str">
            <v>054</v>
          </cell>
        </row>
        <row r="2242">
          <cell r="A2242" t="str">
            <v>E784</v>
          </cell>
          <cell r="B2242" t="str">
            <v>OTRA HIPERLIPIDEMIA</v>
          </cell>
          <cell r="C2242" t="str">
            <v>054</v>
          </cell>
        </row>
        <row r="2243">
          <cell r="A2243" t="str">
            <v>E785</v>
          </cell>
          <cell r="B2243" t="str">
            <v>HIPERLIPIDEMIA NO ESPECIFICADA</v>
          </cell>
          <cell r="C2243" t="str">
            <v>054</v>
          </cell>
        </row>
        <row r="2244">
          <cell r="A2244" t="str">
            <v>E786</v>
          </cell>
          <cell r="B2244" t="str">
            <v>DEFICIENCIA DE LIPOPROTEINAS</v>
          </cell>
          <cell r="C2244" t="str">
            <v>054</v>
          </cell>
        </row>
        <row r="2245">
          <cell r="A2245" t="str">
            <v>E788</v>
          </cell>
          <cell r="B2245" t="str">
            <v>OTROS TRASTORNOS DEL METABOLISMO DE LAS LIPOPROTEINAS</v>
          </cell>
          <cell r="C2245" t="str">
            <v>054</v>
          </cell>
        </row>
        <row r="2246">
          <cell r="A2246" t="str">
            <v>E789</v>
          </cell>
          <cell r="B2246" t="str">
            <v>TRASTORNOS DEL METABOLISMO DE LAS LIPOPROTEINAS, NO ESPECIFICADO</v>
          </cell>
          <cell r="C2246" t="str">
            <v>054</v>
          </cell>
        </row>
        <row r="2247">
          <cell r="A2247" t="str">
            <v>E79</v>
          </cell>
          <cell r="B2247" t="str">
            <v>TRASTORNOS DEL METABOLISMO DE LAS PURINAS Y DE LAS PIRIMIDINAS</v>
          </cell>
          <cell r="C2247" t="str">
            <v>054</v>
          </cell>
        </row>
        <row r="2248">
          <cell r="A2248" t="str">
            <v>E790</v>
          </cell>
          <cell r="B2248" t="str">
            <v>HIPERURICEMIA SIN SIGNOS DE ARTRITIS INFLAMATORIA Y ENF. TOFACEA</v>
          </cell>
          <cell r="C2248" t="str">
            <v>054</v>
          </cell>
        </row>
        <row r="2249">
          <cell r="A2249" t="str">
            <v>E791</v>
          </cell>
          <cell r="B2249" t="str">
            <v>SIDROME DE LESCH-NYHAN</v>
          </cell>
          <cell r="C2249" t="str">
            <v>054</v>
          </cell>
        </row>
        <row r="2250">
          <cell r="A2250" t="str">
            <v>E798</v>
          </cell>
          <cell r="B2250" t="str">
            <v>OTROS TRASTORNOS DEL METABOLISMO DE LAS PURINAS Y DE LAS PIRIMIDINA</v>
          </cell>
          <cell r="C2250" t="str">
            <v>054</v>
          </cell>
        </row>
        <row r="2251">
          <cell r="A2251" t="str">
            <v>E799</v>
          </cell>
          <cell r="B2251" t="str">
            <v>TRASTORNOS DEL METAB. DE LAS PURINAS Y DE LAS PIRIMIDINAS, NO ESPECIF</v>
          </cell>
          <cell r="C2251" t="str">
            <v>054</v>
          </cell>
        </row>
        <row r="2252">
          <cell r="A2252" t="str">
            <v>E80</v>
          </cell>
          <cell r="B2252" t="str">
            <v>TRASTORNOS DEL METABOLISMO DE LAS PORFIRINAS Y DE LA BILIRRUBINA</v>
          </cell>
          <cell r="C2252" t="str">
            <v>054</v>
          </cell>
        </row>
        <row r="2253">
          <cell r="A2253" t="str">
            <v>E800</v>
          </cell>
          <cell r="B2253" t="str">
            <v>PORFIRIA ERITROPOYETICA HEREDITARIA</v>
          </cell>
          <cell r="C2253" t="str">
            <v>054</v>
          </cell>
        </row>
        <row r="2254">
          <cell r="A2254" t="str">
            <v>E801</v>
          </cell>
          <cell r="B2254" t="str">
            <v>PORFIRIA CUTANEA TARDIA</v>
          </cell>
          <cell r="C2254" t="str">
            <v>054</v>
          </cell>
        </row>
        <row r="2255">
          <cell r="A2255" t="str">
            <v>E802</v>
          </cell>
          <cell r="B2255" t="str">
            <v>OTRAS PORFIRIAS</v>
          </cell>
          <cell r="C2255" t="str">
            <v>054</v>
          </cell>
        </row>
        <row r="2256">
          <cell r="A2256" t="str">
            <v>E803</v>
          </cell>
          <cell r="B2256" t="str">
            <v>DEFECTOS DE CATALASA Y PEROXIDASA</v>
          </cell>
          <cell r="C2256" t="str">
            <v>054</v>
          </cell>
        </row>
        <row r="2257">
          <cell r="A2257" t="str">
            <v>E804</v>
          </cell>
          <cell r="B2257" t="str">
            <v>SINDROME DE GILBERT</v>
          </cell>
          <cell r="C2257" t="str">
            <v>054</v>
          </cell>
        </row>
        <row r="2258">
          <cell r="A2258" t="str">
            <v>E805</v>
          </cell>
          <cell r="B2258" t="str">
            <v>SIDROME DE CRIGLER-NAJJAR</v>
          </cell>
          <cell r="C2258" t="str">
            <v>054</v>
          </cell>
        </row>
        <row r="2259">
          <cell r="A2259" t="str">
            <v>E806</v>
          </cell>
          <cell r="B2259" t="str">
            <v>OTROS TRASTORNOS DEL METABOLISMO DE LA BILIRRUBINA</v>
          </cell>
          <cell r="C2259" t="str">
            <v>054</v>
          </cell>
        </row>
        <row r="2260">
          <cell r="A2260" t="str">
            <v>E807</v>
          </cell>
          <cell r="B2260" t="str">
            <v>TRASTORNO DEL METABOLISMO DE LA BILIRRUBINA, NO ESPECIFICADO</v>
          </cell>
          <cell r="C2260" t="str">
            <v>054</v>
          </cell>
        </row>
        <row r="2261">
          <cell r="A2261" t="str">
            <v>E83</v>
          </cell>
          <cell r="B2261" t="str">
            <v>TRASTORNOS DEL METABOLISMO DE LOS MINERALES</v>
          </cell>
          <cell r="C2261" t="str">
            <v>054</v>
          </cell>
        </row>
        <row r="2262">
          <cell r="A2262" t="str">
            <v>E830</v>
          </cell>
          <cell r="B2262" t="str">
            <v>TRASTORNO DEL METABOLISMO DEL COBRE</v>
          </cell>
          <cell r="C2262" t="str">
            <v>054</v>
          </cell>
        </row>
        <row r="2263">
          <cell r="A2263" t="str">
            <v>E831</v>
          </cell>
          <cell r="B2263" t="str">
            <v>TRASTORNOS DEL METABOLISMO DEL HIERRO</v>
          </cell>
          <cell r="C2263" t="str">
            <v>054</v>
          </cell>
        </row>
        <row r="2264">
          <cell r="A2264" t="str">
            <v>E832</v>
          </cell>
          <cell r="B2264" t="str">
            <v>TRASTORNOS DEL METABOLISMO DEL ZINC</v>
          </cell>
          <cell r="C2264" t="str">
            <v>054</v>
          </cell>
        </row>
        <row r="2265">
          <cell r="A2265" t="str">
            <v>E833</v>
          </cell>
          <cell r="B2265" t="str">
            <v>TRASTORNOS DEL METABOLISMO DEL FOSFORO</v>
          </cell>
          <cell r="C2265" t="str">
            <v>054</v>
          </cell>
        </row>
        <row r="2266">
          <cell r="A2266" t="str">
            <v>E834</v>
          </cell>
          <cell r="B2266" t="str">
            <v>TRASTORNO DEL METABOLISMO DEL MAGNESIO</v>
          </cell>
          <cell r="C2266" t="str">
            <v>054</v>
          </cell>
        </row>
        <row r="2267">
          <cell r="A2267" t="str">
            <v>E835</v>
          </cell>
          <cell r="B2267" t="str">
            <v>TRASTORNOS DEL METABOLISMO DEL CALCIO</v>
          </cell>
          <cell r="C2267" t="str">
            <v>054</v>
          </cell>
        </row>
        <row r="2268">
          <cell r="A2268" t="str">
            <v>E838</v>
          </cell>
          <cell r="B2268" t="str">
            <v>OTROS TRASTORNOS DEL METABOLISMO DE LOS MINERALES</v>
          </cell>
          <cell r="C2268" t="str">
            <v>054</v>
          </cell>
        </row>
        <row r="2269">
          <cell r="A2269" t="str">
            <v>E839</v>
          </cell>
          <cell r="B2269" t="str">
            <v>TRASTORNO DEL METABOLISMO DE LOS MINERALES, NO ESPECIFICADO</v>
          </cell>
          <cell r="C2269" t="str">
            <v>054</v>
          </cell>
        </row>
        <row r="2270">
          <cell r="A2270" t="str">
            <v>E84</v>
          </cell>
          <cell r="B2270" t="str">
            <v>FIBROSIS QUISTICA</v>
          </cell>
          <cell r="C2270" t="str">
            <v>054</v>
          </cell>
        </row>
        <row r="2271">
          <cell r="A2271" t="str">
            <v>E840</v>
          </cell>
          <cell r="B2271" t="str">
            <v>FIBROSIS QUISTICA CON MANIFESTACIONES PULMONARES</v>
          </cell>
          <cell r="C2271" t="str">
            <v>054</v>
          </cell>
        </row>
        <row r="2272">
          <cell r="A2272" t="str">
            <v>E841</v>
          </cell>
          <cell r="B2272" t="str">
            <v>FIBROSIS QUISTICA CON MANIFESTACIONES INTESTINALES</v>
          </cell>
          <cell r="C2272" t="str">
            <v>054</v>
          </cell>
        </row>
        <row r="2273">
          <cell r="A2273" t="str">
            <v>E848</v>
          </cell>
          <cell r="B2273" t="str">
            <v>FIBROSIS QUISTICA CON OTRAS MANIFESTACIONES</v>
          </cell>
          <cell r="C2273" t="str">
            <v>054</v>
          </cell>
        </row>
        <row r="2274">
          <cell r="A2274" t="str">
            <v>E849</v>
          </cell>
          <cell r="B2274" t="str">
            <v>FIBROSIS QUISTICA, SIN OTRA ESPECIFICACION</v>
          </cell>
          <cell r="C2274" t="str">
            <v>054</v>
          </cell>
        </row>
        <row r="2275">
          <cell r="A2275" t="str">
            <v>E85</v>
          </cell>
          <cell r="B2275" t="str">
            <v>AMILOIDOSIS</v>
          </cell>
          <cell r="C2275" t="str">
            <v>054</v>
          </cell>
        </row>
        <row r="2276">
          <cell r="A2276" t="str">
            <v>E850</v>
          </cell>
          <cell r="B2276" t="str">
            <v>AMILOIDOSIS HEREDOFAMILIAR NO NEUROPATICA</v>
          </cell>
          <cell r="C2276" t="str">
            <v>054</v>
          </cell>
        </row>
        <row r="2277">
          <cell r="A2277" t="str">
            <v>E851</v>
          </cell>
          <cell r="B2277" t="str">
            <v>AMILOIDOSIS HEREDOFAMILIAR NEUROPATICA</v>
          </cell>
          <cell r="C2277" t="str">
            <v>054</v>
          </cell>
        </row>
        <row r="2278">
          <cell r="A2278" t="str">
            <v>E852</v>
          </cell>
          <cell r="B2278" t="str">
            <v>AMILOIDOSIS HEREDOFAMILIAR NO ESPECIFICADA</v>
          </cell>
          <cell r="C2278" t="str">
            <v>054</v>
          </cell>
        </row>
        <row r="2279">
          <cell r="A2279" t="str">
            <v>E853</v>
          </cell>
          <cell r="B2279" t="str">
            <v>AMILOIDOSIS SISTEMICA SECUNDARIA</v>
          </cell>
          <cell r="C2279" t="str">
            <v>054</v>
          </cell>
        </row>
        <row r="2280">
          <cell r="A2280" t="str">
            <v>E854</v>
          </cell>
          <cell r="B2280" t="str">
            <v>AMILOIDOSIS LIMITADA A UN ORGANO</v>
          </cell>
          <cell r="C2280" t="str">
            <v>054</v>
          </cell>
        </row>
        <row r="2281">
          <cell r="A2281" t="str">
            <v>E858</v>
          </cell>
          <cell r="B2281" t="str">
            <v>OTRAS AMILOIDOSIS</v>
          </cell>
          <cell r="C2281" t="str">
            <v>054</v>
          </cell>
        </row>
        <row r="2282">
          <cell r="A2282" t="str">
            <v>E859</v>
          </cell>
          <cell r="B2282" t="str">
            <v>AMILOIDOSIS, NO ESPECIFICADA</v>
          </cell>
          <cell r="C2282" t="str">
            <v>054</v>
          </cell>
        </row>
        <row r="2283">
          <cell r="A2283" t="str">
            <v>E86</v>
          </cell>
          <cell r="B2283" t="str">
            <v>DEPLECION DEL VOLUMEN</v>
          </cell>
          <cell r="C2283" t="str">
            <v>054</v>
          </cell>
        </row>
        <row r="2284">
          <cell r="A2284" t="str">
            <v>E87</v>
          </cell>
          <cell r="B2284" t="str">
            <v>OTROS TRASTORNOS DE LOS LIQUIDOS, DE LOS ELECTROLITOS Y DEL EQUIL.</v>
          </cell>
          <cell r="C2284" t="str">
            <v>054</v>
          </cell>
        </row>
        <row r="2285">
          <cell r="A2285" t="str">
            <v>E870</v>
          </cell>
          <cell r="B2285" t="str">
            <v>HIPEROSMOLARIDAD E HIPERNATREMIA</v>
          </cell>
          <cell r="C2285" t="str">
            <v>054</v>
          </cell>
        </row>
        <row r="2286">
          <cell r="A2286" t="str">
            <v>E871</v>
          </cell>
          <cell r="B2286" t="str">
            <v>HIPOSMOLARIDAD E HIPONATREMIA</v>
          </cell>
          <cell r="C2286" t="str">
            <v>054</v>
          </cell>
        </row>
        <row r="2287">
          <cell r="A2287" t="str">
            <v>E872</v>
          </cell>
          <cell r="B2287" t="str">
            <v>ACIDOSIS</v>
          </cell>
          <cell r="C2287" t="str">
            <v>054</v>
          </cell>
        </row>
        <row r="2288">
          <cell r="A2288" t="str">
            <v>E873</v>
          </cell>
          <cell r="B2288" t="str">
            <v>ALCALOSIS</v>
          </cell>
          <cell r="C2288" t="str">
            <v>054</v>
          </cell>
        </row>
        <row r="2289">
          <cell r="A2289" t="str">
            <v>E874</v>
          </cell>
          <cell r="B2289" t="str">
            <v>TRASTORNOS MIXTOS DEL BALANCE ACIDO-BASICO</v>
          </cell>
          <cell r="C2289" t="str">
            <v>054</v>
          </cell>
        </row>
        <row r="2290">
          <cell r="A2290" t="str">
            <v>E875</v>
          </cell>
          <cell r="B2290" t="str">
            <v>HIPERPOTASEMIA</v>
          </cell>
          <cell r="C2290" t="str">
            <v>054</v>
          </cell>
        </row>
        <row r="2291">
          <cell r="A2291" t="str">
            <v>E876</v>
          </cell>
          <cell r="B2291" t="str">
            <v>HIPOPOTASMIA</v>
          </cell>
          <cell r="C2291" t="str">
            <v>054</v>
          </cell>
        </row>
        <row r="2292">
          <cell r="A2292" t="str">
            <v>E877</v>
          </cell>
          <cell r="B2292" t="str">
            <v>SOBRECARGA DE LIQUIDOS</v>
          </cell>
          <cell r="C2292" t="str">
            <v>054</v>
          </cell>
        </row>
        <row r="2293">
          <cell r="A2293" t="str">
            <v>E878</v>
          </cell>
          <cell r="B2293" t="str">
            <v>OTROS TRASTORNOS DEL EQUILIBRIO DE LOS ELECTROLITOS Y DE LOS LIQUID.</v>
          </cell>
          <cell r="C2293" t="str">
            <v>054</v>
          </cell>
        </row>
        <row r="2294">
          <cell r="A2294" t="str">
            <v>E88</v>
          </cell>
          <cell r="B2294" t="str">
            <v>OTROS TRASTORNOS METABOLICOS</v>
          </cell>
          <cell r="C2294" t="str">
            <v>054</v>
          </cell>
        </row>
        <row r="2295">
          <cell r="A2295" t="str">
            <v>E880</v>
          </cell>
          <cell r="B2295" t="str">
            <v>TRASTORNOS DEL METABOLISMO DE LAS PROTEINAS PLASMATICAS, NO CLASIF.</v>
          </cell>
          <cell r="C2295" t="str">
            <v>054</v>
          </cell>
        </row>
        <row r="2296">
          <cell r="A2296" t="str">
            <v>E881</v>
          </cell>
          <cell r="B2296" t="str">
            <v>LIPODISTROFIA, NO CLASIFICADA EN OTRA PARTE</v>
          </cell>
          <cell r="C2296" t="str">
            <v>054</v>
          </cell>
        </row>
        <row r="2297">
          <cell r="A2297" t="str">
            <v>E882</v>
          </cell>
          <cell r="B2297" t="str">
            <v>LIPOMATOSIS, NO CLASIFICADA EN OTRA PARTE</v>
          </cell>
          <cell r="C2297" t="str">
            <v>054</v>
          </cell>
        </row>
        <row r="2298">
          <cell r="A2298" t="str">
            <v>E888</v>
          </cell>
          <cell r="B2298" t="str">
            <v>OTROS TRASTORNOS ESPECIFICADOS DEL METABOLISMO</v>
          </cell>
          <cell r="C2298" t="str">
            <v>054</v>
          </cell>
        </row>
        <row r="2299">
          <cell r="A2299" t="str">
            <v>E889</v>
          </cell>
          <cell r="B2299" t="str">
            <v>TRASTORNOS METABOLICO, NO ESPECIFICADO</v>
          </cell>
          <cell r="C2299" t="str">
            <v>054</v>
          </cell>
        </row>
        <row r="2300">
          <cell r="A2300" t="str">
            <v>E89</v>
          </cell>
          <cell r="B2300" t="str">
            <v>TRASTORNOS ENDOCRINOS Y METABOLICOS CONSECUTIVOS A PROC. NO CLSICF</v>
          </cell>
          <cell r="C2300" t="str">
            <v>054</v>
          </cell>
        </row>
        <row r="2301">
          <cell r="A2301" t="str">
            <v>E890</v>
          </cell>
          <cell r="B2301" t="str">
            <v>HIPOTIROIDISMO CONSECUTIVO A PROCEDIMIENTOS</v>
          </cell>
          <cell r="C2301" t="str">
            <v>054</v>
          </cell>
        </row>
        <row r="2302">
          <cell r="A2302" t="str">
            <v>E891</v>
          </cell>
          <cell r="B2302" t="str">
            <v>HIPOINSULINEMIA CONSECUTIVA A PROCEDIMIENTOS</v>
          </cell>
          <cell r="C2302" t="str">
            <v>054</v>
          </cell>
        </row>
        <row r="2303">
          <cell r="A2303" t="str">
            <v>E892</v>
          </cell>
          <cell r="B2303" t="str">
            <v>HIPOPARATIROIDISMO CONSECUTIVO A PROCEDIMIENTOS</v>
          </cell>
          <cell r="C2303" t="str">
            <v>054</v>
          </cell>
        </row>
        <row r="2304">
          <cell r="A2304" t="str">
            <v>E893</v>
          </cell>
          <cell r="B2304" t="str">
            <v>HIPOPITUITARISMO CONSECUTIVO A PROCEDIMIENTOS</v>
          </cell>
          <cell r="C2304" t="str">
            <v>054</v>
          </cell>
        </row>
        <row r="2305">
          <cell r="A2305" t="str">
            <v>E894</v>
          </cell>
          <cell r="B2305" t="str">
            <v>INSUFICIENCIA OVARICA CONSECUTIVA A PROCEDIMIENTOS</v>
          </cell>
          <cell r="C2305" t="str">
            <v>054</v>
          </cell>
        </row>
        <row r="2306">
          <cell r="A2306" t="str">
            <v>E895</v>
          </cell>
          <cell r="B2306" t="str">
            <v>HIPOFUNCION TESTICULAR CONSECUTIVA A PROCEDIMIENTOS</v>
          </cell>
          <cell r="C2306" t="str">
            <v>054</v>
          </cell>
        </row>
        <row r="2307">
          <cell r="A2307" t="str">
            <v>E896</v>
          </cell>
          <cell r="B2307" t="str">
            <v>HIPOFUNCION ADRENOCORTICAL (MEDULA SUPRARRENAL) CONSEC.A PROCEDIM</v>
          </cell>
          <cell r="C2307" t="str">
            <v>054</v>
          </cell>
        </row>
        <row r="2308">
          <cell r="A2308" t="str">
            <v>E898</v>
          </cell>
          <cell r="B2308" t="str">
            <v>OTROS TRASTORNOS METABOLICOS Y ENDOCRINOS CONSEC. A PROCEDIMIENT.</v>
          </cell>
          <cell r="C2308" t="str">
            <v>054</v>
          </cell>
        </row>
        <row r="2309">
          <cell r="A2309" t="str">
            <v>E899</v>
          </cell>
          <cell r="B2309" t="str">
            <v>TRASTORNOS ENDOCRINOS Y METABOLICO CONSEC. A PROC. NO ESPECIFICADO</v>
          </cell>
          <cell r="C2309" t="str">
            <v>054</v>
          </cell>
        </row>
        <row r="2310">
          <cell r="A2310" t="str">
            <v>F01</v>
          </cell>
          <cell r="B2310" t="str">
            <v>DEMENCIA VASCULAR</v>
          </cell>
          <cell r="C2310" t="str">
            <v>057</v>
          </cell>
        </row>
        <row r="2311">
          <cell r="A2311" t="str">
            <v>F010</v>
          </cell>
          <cell r="B2311" t="str">
            <v>DEMENCIA VASCULAR DE COMIENZO AGUDO</v>
          </cell>
          <cell r="C2311" t="str">
            <v>057</v>
          </cell>
        </row>
        <row r="2312">
          <cell r="A2312" t="str">
            <v>F011</v>
          </cell>
          <cell r="B2312" t="str">
            <v>DEMENCIA VASCULAR POR INFARTOS MULTIPLES</v>
          </cell>
          <cell r="C2312" t="str">
            <v>057</v>
          </cell>
        </row>
        <row r="2313">
          <cell r="A2313" t="str">
            <v>F012</v>
          </cell>
          <cell r="B2313" t="str">
            <v>DEMENCIA VASCULAR SUBCORTICAL</v>
          </cell>
          <cell r="C2313" t="str">
            <v>057</v>
          </cell>
        </row>
        <row r="2314">
          <cell r="A2314" t="str">
            <v>F013</v>
          </cell>
          <cell r="B2314" t="str">
            <v>DEMENCIA VASCULAR MIXTA, CORTICAL Y SUBCORTICAL</v>
          </cell>
          <cell r="C2314" t="str">
            <v>057</v>
          </cell>
        </row>
        <row r="2315">
          <cell r="A2315" t="str">
            <v>F018</v>
          </cell>
          <cell r="B2315" t="str">
            <v>OTRAS DEMENCIAS VASCULARES</v>
          </cell>
          <cell r="C2315" t="str">
            <v>057</v>
          </cell>
        </row>
        <row r="2316">
          <cell r="A2316" t="str">
            <v>F019</v>
          </cell>
          <cell r="B2316" t="str">
            <v>DEMENCIA VASCULAR, NO ESPECIFICADA</v>
          </cell>
          <cell r="C2316" t="str">
            <v>057</v>
          </cell>
        </row>
        <row r="2317">
          <cell r="A2317" t="str">
            <v>F03</v>
          </cell>
          <cell r="B2317" t="str">
            <v>DEMENCIA, NO ESPECIFICADA</v>
          </cell>
          <cell r="C2317" t="str">
            <v>057</v>
          </cell>
        </row>
        <row r="2318">
          <cell r="A2318" t="str">
            <v>F04</v>
          </cell>
          <cell r="B2318" t="str">
            <v>SINDROME AMNESICO ORGANICO, NO INDUCIDO POR ALCOHOL O POR OTRAS</v>
          </cell>
          <cell r="C2318" t="str">
            <v>057</v>
          </cell>
        </row>
        <row r="2319">
          <cell r="A2319" t="str">
            <v>F05</v>
          </cell>
          <cell r="B2319" t="str">
            <v>DELIRIO, NO INDUCIDO  POR ALCOHOL O POR OTRAS SUSTANCIAS PSICOACTIVAS</v>
          </cell>
          <cell r="C2319" t="str">
            <v>057</v>
          </cell>
        </row>
        <row r="2320">
          <cell r="A2320" t="str">
            <v>F050</v>
          </cell>
          <cell r="B2320" t="str">
            <v>DELIRIO NO SUPERPUESTO A UN CUADRO DE DEMENCIA, ASI DESCRITO</v>
          </cell>
          <cell r="C2320" t="str">
            <v>057</v>
          </cell>
        </row>
        <row r="2321">
          <cell r="A2321" t="str">
            <v>F051</v>
          </cell>
          <cell r="B2321" t="str">
            <v>DELIRIO SUPERPUESTO A UN CUADRO DE DEMENCIA</v>
          </cell>
          <cell r="C2321" t="str">
            <v>057</v>
          </cell>
        </row>
        <row r="2322">
          <cell r="A2322" t="str">
            <v>F058</v>
          </cell>
          <cell r="B2322" t="str">
            <v>OTROS DELIRIOS</v>
          </cell>
          <cell r="C2322" t="str">
            <v>057</v>
          </cell>
        </row>
        <row r="2323">
          <cell r="A2323" t="str">
            <v>F059</v>
          </cell>
          <cell r="B2323" t="str">
            <v>DELIRIO, NO ESPECIFICADO</v>
          </cell>
          <cell r="C2323" t="str">
            <v>057</v>
          </cell>
        </row>
        <row r="2324">
          <cell r="A2324" t="str">
            <v>F06</v>
          </cell>
          <cell r="B2324" t="str">
            <v>OTROS TRASTORNOS MENTALES DEBIDOS A LESION Y DISFUNCION CEREBRAL</v>
          </cell>
          <cell r="C2324" t="str">
            <v>057</v>
          </cell>
        </row>
        <row r="2325">
          <cell r="A2325" t="str">
            <v>F060</v>
          </cell>
          <cell r="B2325" t="str">
            <v>ALUCINOSIS ORGANICA</v>
          </cell>
          <cell r="C2325" t="str">
            <v>057</v>
          </cell>
        </row>
        <row r="2326">
          <cell r="A2326" t="str">
            <v>F061</v>
          </cell>
          <cell r="B2326" t="str">
            <v>TRASTORNOS CATATONICO, ORGANICO</v>
          </cell>
          <cell r="C2326" t="str">
            <v>057</v>
          </cell>
        </row>
        <row r="2327">
          <cell r="A2327" t="str">
            <v>F062</v>
          </cell>
          <cell r="B2327" t="str">
            <v>TRASTORNOS DELIRANTE (ESQUIZOFRENIFORME) ORGANICO</v>
          </cell>
          <cell r="C2327" t="str">
            <v>057</v>
          </cell>
        </row>
        <row r="2328">
          <cell r="A2328" t="str">
            <v>F063</v>
          </cell>
          <cell r="B2328" t="str">
            <v>TRASTORNOS DEL HUMOR (AFECTIVO), ORGANICO</v>
          </cell>
          <cell r="C2328" t="str">
            <v>057</v>
          </cell>
        </row>
        <row r="2329">
          <cell r="A2329" t="str">
            <v>F064</v>
          </cell>
          <cell r="B2329" t="str">
            <v>TRASTORNO DE ANSIEDAD, ORGANICO</v>
          </cell>
          <cell r="C2329" t="str">
            <v>057</v>
          </cell>
        </row>
        <row r="2330">
          <cell r="A2330" t="str">
            <v>F065</v>
          </cell>
          <cell r="B2330" t="str">
            <v>TRASTORNOS DISOCIATIVO, ORGANICO</v>
          </cell>
          <cell r="C2330" t="str">
            <v>057</v>
          </cell>
        </row>
        <row r="2331">
          <cell r="A2331" t="str">
            <v>F066</v>
          </cell>
          <cell r="B2331" t="str">
            <v>TRASTORNO DE LA LABILIDAD EMOCIONAL (ASTENICO), ORGANICO</v>
          </cell>
          <cell r="C2331" t="str">
            <v>057</v>
          </cell>
        </row>
        <row r="2332">
          <cell r="A2332" t="str">
            <v>F067</v>
          </cell>
          <cell r="B2332" t="str">
            <v>TRASTORNO COGNOSCITIVO LEVE</v>
          </cell>
          <cell r="C2332" t="str">
            <v>057</v>
          </cell>
        </row>
        <row r="2333">
          <cell r="A2333" t="str">
            <v>F068</v>
          </cell>
          <cell r="B2333" t="str">
            <v>OTROS TRASTORNOS MENTALES ESPECIFICADOS DEBIDOS A LESION Y DISFUNC.</v>
          </cell>
          <cell r="C2333" t="str">
            <v>057</v>
          </cell>
        </row>
        <row r="2334">
          <cell r="A2334" t="str">
            <v>F069</v>
          </cell>
          <cell r="B2334" t="str">
            <v>TRASTORNOS MENTALES NO ESPEC. DEBIDO A LESION Y DISF. CEREBRAL</v>
          </cell>
          <cell r="C2334" t="str">
            <v>057</v>
          </cell>
        </row>
        <row r="2335">
          <cell r="A2335" t="str">
            <v>F07</v>
          </cell>
          <cell r="B2335" t="str">
            <v>TRASTONOS DE LA PERSONALIDAD Y DEL COMPORT. DEBIDO A ENF. LESION</v>
          </cell>
          <cell r="C2335" t="str">
            <v>057</v>
          </cell>
        </row>
        <row r="2336">
          <cell r="A2336" t="str">
            <v>F070</v>
          </cell>
          <cell r="B2336" t="str">
            <v>TRASTORNO DE LA PERSONALIDAD, ORGANICO</v>
          </cell>
          <cell r="C2336" t="str">
            <v>057</v>
          </cell>
        </row>
        <row r="2337">
          <cell r="A2337" t="str">
            <v>F071</v>
          </cell>
          <cell r="B2337" t="str">
            <v>SIDROME POSTENCEFALITICO</v>
          </cell>
          <cell r="C2337" t="str">
            <v>057</v>
          </cell>
        </row>
        <row r="2338">
          <cell r="A2338" t="str">
            <v>F072</v>
          </cell>
          <cell r="B2338" t="str">
            <v>SINDROME POSTCONCUSIONAL</v>
          </cell>
          <cell r="C2338" t="str">
            <v>057</v>
          </cell>
        </row>
        <row r="2339">
          <cell r="A2339" t="str">
            <v>F078</v>
          </cell>
          <cell r="B2339" t="str">
            <v>OTROS TRAST. ORG. DE LA PERSONALIDAD Y DEL CMPORT. DEBIDO A ENF</v>
          </cell>
          <cell r="C2339" t="str">
            <v>057</v>
          </cell>
        </row>
        <row r="2340">
          <cell r="A2340" t="str">
            <v>F079</v>
          </cell>
          <cell r="B2340" t="str">
            <v>TRASTORNO ORG. DE LA PERSONALIDAD Y DEL COMPORT. NO ESPEC. DEBIDO</v>
          </cell>
          <cell r="C2340" t="str">
            <v>057</v>
          </cell>
        </row>
        <row r="2341">
          <cell r="A2341" t="str">
            <v>F09</v>
          </cell>
          <cell r="B2341" t="str">
            <v>TRASTORNO MENTAL ORGANICO O SINTOMATICO, NO ESPECIFICADO</v>
          </cell>
          <cell r="C2341" t="str">
            <v>057</v>
          </cell>
        </row>
        <row r="2342">
          <cell r="A2342" t="str">
            <v>F10</v>
          </cell>
          <cell r="B2342" t="str">
            <v>TRASTORNOS MENTALES Y DEL COMPORTAMIENTO DEBIDOS AL USO DE ALCOH.</v>
          </cell>
          <cell r="C2342" t="str">
            <v>056</v>
          </cell>
        </row>
        <row r="2343">
          <cell r="A2343" t="str">
            <v>F11</v>
          </cell>
          <cell r="B2343" t="str">
            <v>TRASTORNOS MENTALES Y DEL COMPORTAMIENTO DEBIDOS AL USO DE OPIACEO</v>
          </cell>
          <cell r="C2343" t="str">
            <v>056</v>
          </cell>
        </row>
        <row r="2344">
          <cell r="A2344" t="str">
            <v>F12</v>
          </cell>
          <cell r="B2344" t="str">
            <v>TRASTORNOS MENTALES Y DEL COMPORT.DEBIDOS AL USO DE CANNABINOIDES</v>
          </cell>
          <cell r="C2344" t="str">
            <v>056</v>
          </cell>
        </row>
        <row r="2345">
          <cell r="A2345" t="str">
            <v>F13</v>
          </cell>
          <cell r="B2345" t="str">
            <v>TRASTONOS MENTALES Y DEL COMPORT. DEBIDOS AL USO DE SEDANTES O HIP</v>
          </cell>
          <cell r="C2345" t="str">
            <v>056</v>
          </cell>
        </row>
        <row r="2346">
          <cell r="A2346" t="str">
            <v>F14</v>
          </cell>
          <cell r="B2346" t="str">
            <v>TRASTORNOS MENTALES Y DEL COMPORT. DEBIDOS AL USO DE COCAINA</v>
          </cell>
          <cell r="C2346" t="str">
            <v>056</v>
          </cell>
        </row>
        <row r="2347">
          <cell r="A2347" t="str">
            <v>F15</v>
          </cell>
          <cell r="B2347" t="str">
            <v>TRASTORNOS MENTALES Y DEL COMPORT. DEBIDOS AL USO DE OTROS ESTIM.</v>
          </cell>
          <cell r="C2347" t="str">
            <v>056</v>
          </cell>
        </row>
        <row r="2348">
          <cell r="A2348" t="str">
            <v>F16</v>
          </cell>
          <cell r="B2348" t="str">
            <v>TRASTORNOS MENTALES Y DEL COMPORT. DEBIDOS AL USO DE ALUCINOGENOS</v>
          </cell>
          <cell r="C2348" t="str">
            <v>056</v>
          </cell>
        </row>
        <row r="2349">
          <cell r="A2349" t="str">
            <v>F17</v>
          </cell>
          <cell r="B2349" t="str">
            <v>TRASTORNOS MENTALES Y DEL COMPORT. DEBIDOS AL USO DE TABACO</v>
          </cell>
          <cell r="C2349" t="str">
            <v>056</v>
          </cell>
        </row>
        <row r="2350">
          <cell r="A2350" t="str">
            <v>F18</v>
          </cell>
          <cell r="B2350" t="str">
            <v>TRASTORNOS MENTALES Y DEL COMPORT. DEBIDOS AL USO DE DISOLVENTES</v>
          </cell>
          <cell r="C2350" t="str">
            <v>056</v>
          </cell>
        </row>
        <row r="2351">
          <cell r="A2351" t="str">
            <v>F19</v>
          </cell>
          <cell r="B2351" t="str">
            <v>TRASTORNOS MENTALES Y DEL COMPORT. DEBIDOS AL USO DE MULTIPLE DROGAS</v>
          </cell>
          <cell r="C2351" t="str">
            <v>056</v>
          </cell>
        </row>
        <row r="2352">
          <cell r="A2352" t="str">
            <v>F20</v>
          </cell>
          <cell r="B2352" t="str">
            <v>ESQUIZOFRENIA</v>
          </cell>
          <cell r="C2352" t="str">
            <v>057</v>
          </cell>
        </row>
        <row r="2353">
          <cell r="A2353" t="str">
            <v>F200</v>
          </cell>
          <cell r="B2353" t="str">
            <v>ESQUIZOFRENIA PARANOIDE</v>
          </cell>
          <cell r="C2353" t="str">
            <v>057</v>
          </cell>
        </row>
        <row r="2354">
          <cell r="A2354" t="str">
            <v>F201</v>
          </cell>
          <cell r="B2354" t="str">
            <v>ESQUIZOFRENIA HEBEFRENICA</v>
          </cell>
          <cell r="C2354" t="str">
            <v>057</v>
          </cell>
        </row>
        <row r="2355">
          <cell r="A2355" t="str">
            <v>F202</v>
          </cell>
          <cell r="B2355" t="str">
            <v>ESQUIZOFRENIA CATATONICA</v>
          </cell>
          <cell r="C2355" t="str">
            <v>057</v>
          </cell>
        </row>
        <row r="2356">
          <cell r="A2356" t="str">
            <v>F203</v>
          </cell>
          <cell r="B2356" t="str">
            <v>ESQUIZOFRENIA INDIFERENCIADA</v>
          </cell>
          <cell r="C2356" t="str">
            <v>057</v>
          </cell>
        </row>
        <row r="2357">
          <cell r="A2357" t="str">
            <v>F204</v>
          </cell>
          <cell r="B2357" t="str">
            <v>DEPRESION POSTESQUIZOFRENICA</v>
          </cell>
          <cell r="C2357" t="str">
            <v>057</v>
          </cell>
        </row>
        <row r="2358">
          <cell r="A2358" t="str">
            <v>F205</v>
          </cell>
          <cell r="B2358" t="str">
            <v>ESQUIZOFRENIA RESIDUAL</v>
          </cell>
          <cell r="C2358" t="str">
            <v>057</v>
          </cell>
        </row>
        <row r="2359">
          <cell r="A2359" t="str">
            <v>F206</v>
          </cell>
          <cell r="B2359" t="str">
            <v>ESQUIZOFRENIA SIMPLE</v>
          </cell>
          <cell r="C2359" t="str">
            <v>057</v>
          </cell>
        </row>
        <row r="2360">
          <cell r="A2360" t="str">
            <v>F208</v>
          </cell>
          <cell r="B2360" t="str">
            <v>OTRAS ESQUIZOFRENIAS</v>
          </cell>
          <cell r="C2360" t="str">
            <v>057</v>
          </cell>
        </row>
        <row r="2361">
          <cell r="A2361" t="str">
            <v>F209</v>
          </cell>
          <cell r="B2361" t="str">
            <v>ESQUIZOFRENIA, NO ESPECIFICADA</v>
          </cell>
          <cell r="C2361" t="str">
            <v>057</v>
          </cell>
        </row>
        <row r="2362">
          <cell r="A2362" t="str">
            <v>F21</v>
          </cell>
          <cell r="B2362" t="str">
            <v>TRASTORNO ESQUIZOTIPICO</v>
          </cell>
          <cell r="C2362" t="str">
            <v>057</v>
          </cell>
        </row>
        <row r="2363">
          <cell r="A2363" t="str">
            <v>F22</v>
          </cell>
          <cell r="B2363" t="str">
            <v>TRASTORNOS DELIRANTES PERSISTENTES</v>
          </cell>
          <cell r="C2363" t="str">
            <v>057</v>
          </cell>
        </row>
        <row r="2364">
          <cell r="A2364" t="str">
            <v>F220</v>
          </cell>
          <cell r="B2364" t="str">
            <v>TRASTORNOS DELIRANTE</v>
          </cell>
          <cell r="C2364" t="str">
            <v>057</v>
          </cell>
        </row>
        <row r="2365">
          <cell r="A2365" t="str">
            <v>F228</v>
          </cell>
          <cell r="B2365" t="str">
            <v>OTROS TRASTORNOS DELIRANTES PERSISTENTES</v>
          </cell>
          <cell r="C2365" t="str">
            <v>057</v>
          </cell>
        </row>
        <row r="2366">
          <cell r="A2366" t="str">
            <v>F229</v>
          </cell>
          <cell r="B2366" t="str">
            <v>TRASTORNOS DELIRANTE PERSISTENTES, NO ESPECIFICADO</v>
          </cell>
          <cell r="C2366" t="str">
            <v>057</v>
          </cell>
        </row>
        <row r="2367">
          <cell r="A2367" t="str">
            <v>F23</v>
          </cell>
          <cell r="B2367" t="str">
            <v>TRASTORNOS PSICOTICOS AGUDOS Y TRANSITORIOS</v>
          </cell>
          <cell r="C2367" t="str">
            <v>057</v>
          </cell>
        </row>
        <row r="2368">
          <cell r="A2368" t="str">
            <v>F230</v>
          </cell>
          <cell r="B2368" t="str">
            <v>TRASTORNOS PSICOTICO AGUDO POLIMORFO, SIN SINTOMAS DE ESQUIZOFRENIA</v>
          </cell>
          <cell r="C2368" t="str">
            <v>057</v>
          </cell>
        </row>
        <row r="2369">
          <cell r="A2369" t="str">
            <v>F231</v>
          </cell>
          <cell r="B2369" t="str">
            <v>TRASTORNO PSICOTICO AGUDO POLIMORFO, CON SINTOMAS DE ESQUIZOFRENIA</v>
          </cell>
          <cell r="C2369" t="str">
            <v>057</v>
          </cell>
        </row>
        <row r="2370">
          <cell r="A2370" t="str">
            <v>F232</v>
          </cell>
          <cell r="B2370" t="str">
            <v>TRASTORNO PSICOTICO AGUDO DE TIPO ESQUIZOFRENICO</v>
          </cell>
          <cell r="C2370" t="str">
            <v>057</v>
          </cell>
        </row>
        <row r="2371">
          <cell r="A2371" t="str">
            <v>F233</v>
          </cell>
          <cell r="B2371" t="str">
            <v>OTRO TRASTORNO PSICOTICO AGUDO, CON PREDOMINIO DE IDEAS DELIRANTES</v>
          </cell>
          <cell r="C2371" t="str">
            <v>057</v>
          </cell>
        </row>
        <row r="2372">
          <cell r="A2372" t="str">
            <v>F238</v>
          </cell>
          <cell r="B2372" t="str">
            <v>OTROS TRASTORNOS PSICOTICOS AGUDOS Y TRANSITORIOS</v>
          </cell>
          <cell r="C2372" t="str">
            <v>057</v>
          </cell>
        </row>
        <row r="2373">
          <cell r="A2373" t="str">
            <v>F239</v>
          </cell>
          <cell r="B2373" t="str">
            <v>TRASTORNO PSICOTICO AGUDO Y TRANSITORIO, NO ESPECIFICADO</v>
          </cell>
          <cell r="C2373" t="str">
            <v>057</v>
          </cell>
        </row>
        <row r="2374">
          <cell r="A2374" t="str">
            <v>F24</v>
          </cell>
          <cell r="B2374" t="str">
            <v>TRASTORNO DELIRANTE INDUCIDO</v>
          </cell>
          <cell r="C2374" t="str">
            <v>057</v>
          </cell>
        </row>
        <row r="2375">
          <cell r="A2375" t="str">
            <v>F25</v>
          </cell>
          <cell r="B2375" t="str">
            <v>TRASTORNOS ESQUIZOAFECTIVOS</v>
          </cell>
          <cell r="C2375" t="str">
            <v>057</v>
          </cell>
        </row>
        <row r="2376">
          <cell r="A2376" t="str">
            <v>F250</v>
          </cell>
          <cell r="B2376" t="str">
            <v>TRASTORNO ESQUIZOAFECTIVO DE TIPO MANIACO</v>
          </cell>
          <cell r="C2376" t="str">
            <v>057</v>
          </cell>
        </row>
        <row r="2377">
          <cell r="A2377" t="str">
            <v>F251</v>
          </cell>
          <cell r="B2377" t="str">
            <v>TRASTORNO ESQUIZOAFECTIVO DE TIPO DEPRESIVO</v>
          </cell>
          <cell r="C2377" t="str">
            <v>057</v>
          </cell>
        </row>
        <row r="2378">
          <cell r="A2378" t="str">
            <v>F252</v>
          </cell>
          <cell r="B2378" t="str">
            <v>TRASTORNO ESQUIZOAFECTIVO DE TIPO MIXTO</v>
          </cell>
          <cell r="C2378" t="str">
            <v>057</v>
          </cell>
        </row>
        <row r="2379">
          <cell r="A2379" t="str">
            <v>F258</v>
          </cell>
          <cell r="B2379" t="str">
            <v>OTROS TRASTORNOS ESQUIZOAFECTIVOS</v>
          </cell>
          <cell r="C2379" t="str">
            <v>057</v>
          </cell>
        </row>
        <row r="2380">
          <cell r="A2380" t="str">
            <v>F259</v>
          </cell>
          <cell r="B2380" t="str">
            <v>TRASTORNO ESQUIZOAFECTIVO, NO ESPECIFCADO</v>
          </cell>
          <cell r="C2380" t="str">
            <v>057</v>
          </cell>
        </row>
        <row r="2381">
          <cell r="A2381" t="str">
            <v>F28</v>
          </cell>
          <cell r="B2381" t="str">
            <v>OTROS TRASTORNOS PSICOTICOS DE ORIGEN NO ORGANICO</v>
          </cell>
          <cell r="C2381" t="str">
            <v>057</v>
          </cell>
        </row>
        <row r="2382">
          <cell r="A2382" t="str">
            <v>F29</v>
          </cell>
          <cell r="B2382" t="str">
            <v>PSICOSIS DE ORIGEN NO ORGANICO, NO ESPECIFICADA</v>
          </cell>
          <cell r="C2382" t="str">
            <v>057</v>
          </cell>
        </row>
        <row r="2383">
          <cell r="A2383" t="str">
            <v>F30</v>
          </cell>
          <cell r="B2383" t="str">
            <v>EPISODIO MANIACO</v>
          </cell>
          <cell r="C2383" t="str">
            <v>057</v>
          </cell>
        </row>
        <row r="2384">
          <cell r="A2384" t="str">
            <v>F300</v>
          </cell>
          <cell r="B2384" t="str">
            <v>HIPOMANIA</v>
          </cell>
          <cell r="C2384" t="str">
            <v>057</v>
          </cell>
        </row>
        <row r="2385">
          <cell r="A2385" t="str">
            <v>F301</v>
          </cell>
          <cell r="B2385" t="str">
            <v>MANIA SIN SINTOMAS PSICOTICOS</v>
          </cell>
          <cell r="C2385" t="str">
            <v>057</v>
          </cell>
        </row>
        <row r="2386">
          <cell r="A2386" t="str">
            <v>F302</v>
          </cell>
          <cell r="B2386" t="str">
            <v>MANIA CON SINTOMAS PSICOTICOS</v>
          </cell>
          <cell r="C2386" t="str">
            <v>057</v>
          </cell>
        </row>
        <row r="2387">
          <cell r="A2387" t="str">
            <v>F308</v>
          </cell>
          <cell r="B2387" t="str">
            <v>OTROS EPISODIOS MANIACOS</v>
          </cell>
          <cell r="C2387" t="str">
            <v>057</v>
          </cell>
        </row>
        <row r="2388">
          <cell r="A2388" t="str">
            <v>F309</v>
          </cell>
          <cell r="B2388" t="str">
            <v>EPISODIO MANIACO, NO ESPECIFICADO</v>
          </cell>
          <cell r="C2388" t="str">
            <v>057</v>
          </cell>
        </row>
        <row r="2389">
          <cell r="A2389" t="str">
            <v>F31</v>
          </cell>
          <cell r="B2389" t="str">
            <v>TRASTORNO AFECTIVO BIPOLAR</v>
          </cell>
          <cell r="C2389" t="str">
            <v>057</v>
          </cell>
        </row>
        <row r="2390">
          <cell r="A2390" t="str">
            <v>F310</v>
          </cell>
          <cell r="B2390" t="str">
            <v>TRASTORNO AFECTIVO BIPOLAR, EPISODIO HIPOMANIACO PRESENTE</v>
          </cell>
          <cell r="C2390" t="str">
            <v>057</v>
          </cell>
        </row>
        <row r="2391">
          <cell r="A2391" t="str">
            <v>F311</v>
          </cell>
          <cell r="B2391" t="str">
            <v>TRASTORNO AFECTIVO BIPOLAR, EPISODIO MANIACO PRESENTE SIN SINT. PSIC</v>
          </cell>
          <cell r="C2391" t="str">
            <v>057</v>
          </cell>
        </row>
        <row r="2392">
          <cell r="A2392" t="str">
            <v>F312</v>
          </cell>
          <cell r="B2392" t="str">
            <v>TRASTORNOS AFECTIVOS BIPOLAR, EPISODIO MANIACO PRESENTE CON SINTOM</v>
          </cell>
          <cell r="C2392" t="str">
            <v>057</v>
          </cell>
        </row>
        <row r="2393">
          <cell r="A2393" t="str">
            <v>F313</v>
          </cell>
          <cell r="B2393" t="str">
            <v>TRASTORNO AFECTIVO BIPOLAR, EPIS. DEPRESIVO PRESENTE LEVE O MODERAD</v>
          </cell>
          <cell r="C2393" t="str">
            <v>057</v>
          </cell>
        </row>
        <row r="2394">
          <cell r="A2394" t="str">
            <v>F314</v>
          </cell>
          <cell r="B2394" t="str">
            <v>TRASTORNO AFECTIVO BIPOLAR, EPISODIO DEPRESIVO GRAVE PRESENTE SIN</v>
          </cell>
          <cell r="C2394" t="str">
            <v>057</v>
          </cell>
        </row>
        <row r="2395">
          <cell r="A2395" t="str">
            <v>F315</v>
          </cell>
          <cell r="B2395" t="str">
            <v>TRASTORNO AFECTIVO BIPOLAR, EPISODIO DEPRESIVO GRAVE PRES. CON SINT</v>
          </cell>
          <cell r="C2395" t="str">
            <v>057</v>
          </cell>
        </row>
        <row r="2396">
          <cell r="A2396" t="str">
            <v>F316</v>
          </cell>
          <cell r="B2396" t="str">
            <v>TRASTORNO AFECTIVO BIPOLAR, EPISODIO MIXTO PRESENTE</v>
          </cell>
          <cell r="C2396" t="str">
            <v>057</v>
          </cell>
        </row>
        <row r="2397">
          <cell r="A2397" t="str">
            <v>F317</v>
          </cell>
          <cell r="B2397" t="str">
            <v>TRASTORNO AFECTIVO BIPOLAR, ACTUALMENTE EN REMISION</v>
          </cell>
          <cell r="C2397" t="str">
            <v>057</v>
          </cell>
        </row>
        <row r="2398">
          <cell r="A2398" t="str">
            <v>F318</v>
          </cell>
          <cell r="B2398" t="str">
            <v>OTROS TRASTORNOS AFECTIVOS BIPOLARES</v>
          </cell>
          <cell r="C2398" t="str">
            <v>057</v>
          </cell>
        </row>
        <row r="2399">
          <cell r="A2399" t="str">
            <v>F319</v>
          </cell>
          <cell r="B2399" t="str">
            <v>TRASTORNO AFECTIVO BIPOLAR, NO ESPECIFICADO</v>
          </cell>
          <cell r="C2399" t="str">
            <v>057</v>
          </cell>
        </row>
        <row r="2400">
          <cell r="A2400" t="str">
            <v>F32</v>
          </cell>
          <cell r="B2400" t="str">
            <v>EPISODIO DEPRESIVO</v>
          </cell>
          <cell r="C2400" t="str">
            <v>057</v>
          </cell>
        </row>
        <row r="2401">
          <cell r="A2401" t="str">
            <v>F320</v>
          </cell>
          <cell r="B2401" t="str">
            <v>EPISODIO DEPRESIVO LEVE</v>
          </cell>
          <cell r="C2401" t="str">
            <v>057</v>
          </cell>
        </row>
        <row r="2402">
          <cell r="A2402" t="str">
            <v>F321</v>
          </cell>
          <cell r="B2402" t="str">
            <v>EPISODIO DEPRESIVO MODERADO</v>
          </cell>
          <cell r="C2402" t="str">
            <v>057</v>
          </cell>
        </row>
        <row r="2403">
          <cell r="A2403" t="str">
            <v>F322</v>
          </cell>
          <cell r="B2403" t="str">
            <v>EPISODIO DEPRESIVO GRAVE SIN SINTOMAS PSICOTICOS</v>
          </cell>
          <cell r="C2403" t="str">
            <v>057</v>
          </cell>
        </row>
        <row r="2404">
          <cell r="A2404" t="str">
            <v>F323</v>
          </cell>
          <cell r="B2404" t="str">
            <v>EPISODIO DEPRESIVO GRAVE CON SINTOMAS PSICOTICOS</v>
          </cell>
          <cell r="C2404" t="str">
            <v>057</v>
          </cell>
        </row>
        <row r="2405">
          <cell r="A2405" t="str">
            <v>F328</v>
          </cell>
          <cell r="B2405" t="str">
            <v>OTROS EPISODIOS DEPRESIVOS</v>
          </cell>
          <cell r="C2405" t="str">
            <v>057</v>
          </cell>
        </row>
        <row r="2406">
          <cell r="A2406" t="str">
            <v>F329</v>
          </cell>
          <cell r="B2406" t="str">
            <v>EPISODIO DEPRESIVO, NO ESPECIFICADO</v>
          </cell>
          <cell r="C2406" t="str">
            <v>057</v>
          </cell>
        </row>
        <row r="2407">
          <cell r="A2407" t="str">
            <v>F33</v>
          </cell>
          <cell r="B2407" t="str">
            <v>TRASTORNO DEPRESIVO RECURRENTE</v>
          </cell>
          <cell r="C2407" t="str">
            <v>057</v>
          </cell>
        </row>
        <row r="2408">
          <cell r="A2408" t="str">
            <v>F330</v>
          </cell>
          <cell r="B2408" t="str">
            <v>TRASTORNO DEPRESIVO RECURRENTE, EPISODIO LEVE PRESENTE</v>
          </cell>
          <cell r="C2408" t="str">
            <v>057</v>
          </cell>
        </row>
        <row r="2409">
          <cell r="A2409" t="str">
            <v>F331</v>
          </cell>
          <cell r="B2409" t="str">
            <v>TRASTORNOS DEPRESIVO RECURRENTE, EPISODIO MODERADO</v>
          </cell>
          <cell r="C2409" t="str">
            <v>057</v>
          </cell>
        </row>
        <row r="2410">
          <cell r="A2410" t="str">
            <v>F332</v>
          </cell>
          <cell r="B2410" t="str">
            <v>TRASTORNO DEPRESIVO RECURRENTE, EPISODIO DEPRESIVO GRAVE PRESENTE</v>
          </cell>
          <cell r="C2410" t="str">
            <v>057</v>
          </cell>
        </row>
        <row r="2411">
          <cell r="A2411" t="str">
            <v>F333</v>
          </cell>
          <cell r="B2411" t="str">
            <v>TRASTORNO DEPRESIVO RECURRENTE, EPISODIO DEPRESIVO GRAVE PRESENTE</v>
          </cell>
          <cell r="C2411" t="str">
            <v>057</v>
          </cell>
        </row>
        <row r="2412">
          <cell r="A2412" t="str">
            <v>F334</v>
          </cell>
          <cell r="B2412" t="str">
            <v>TRASTORNO DEPRESIVO RECURRENTE ACTUALMENTE EN REMISION</v>
          </cell>
          <cell r="C2412" t="str">
            <v>057</v>
          </cell>
        </row>
        <row r="2413">
          <cell r="A2413" t="str">
            <v>F338</v>
          </cell>
          <cell r="B2413" t="str">
            <v>OTROS TRASTORNOS DEPRESIVOS RECURRENTES</v>
          </cell>
          <cell r="C2413" t="str">
            <v>057</v>
          </cell>
        </row>
        <row r="2414">
          <cell r="A2414" t="str">
            <v>F339</v>
          </cell>
          <cell r="B2414" t="str">
            <v>TRASTORNO DEPRESIVO RECURRENTE, NO ESPECIFICADO</v>
          </cell>
          <cell r="C2414" t="str">
            <v>057</v>
          </cell>
        </row>
        <row r="2415">
          <cell r="A2415" t="str">
            <v>F34</v>
          </cell>
          <cell r="B2415" t="str">
            <v>TRASTORNOS DEL HUMOR (AFECTIVO) PERSISTENTE</v>
          </cell>
          <cell r="C2415" t="str">
            <v>057</v>
          </cell>
        </row>
        <row r="2416">
          <cell r="A2416" t="str">
            <v>F340</v>
          </cell>
          <cell r="B2416" t="str">
            <v>CICLOTIMIA</v>
          </cell>
          <cell r="C2416" t="str">
            <v>057</v>
          </cell>
        </row>
        <row r="2417">
          <cell r="A2417" t="str">
            <v>F341</v>
          </cell>
          <cell r="B2417" t="str">
            <v>DISTIMIA</v>
          </cell>
          <cell r="C2417" t="str">
            <v>057</v>
          </cell>
        </row>
        <row r="2418">
          <cell r="A2418" t="str">
            <v>F348</v>
          </cell>
          <cell r="B2418" t="str">
            <v>OTROS TRASTORNOS DEL HUMOR (AFECTIVO) PERSISTENTES</v>
          </cell>
          <cell r="C2418" t="str">
            <v>057</v>
          </cell>
        </row>
        <row r="2419">
          <cell r="A2419" t="str">
            <v>F349</v>
          </cell>
          <cell r="B2419" t="str">
            <v>TRASTORNOS PERSISTENTES DEL HUMOR (AFECTIVO), NO ESPECIFICADO</v>
          </cell>
          <cell r="C2419" t="str">
            <v>057</v>
          </cell>
        </row>
        <row r="2420">
          <cell r="A2420" t="str">
            <v>F38</v>
          </cell>
          <cell r="B2420" t="str">
            <v>OTROS TRASTORNOS DEL HUMOR (AFECTIVO)</v>
          </cell>
          <cell r="C2420" t="str">
            <v>057</v>
          </cell>
        </row>
        <row r="2421">
          <cell r="A2421" t="str">
            <v>F380</v>
          </cell>
          <cell r="B2421" t="str">
            <v>OTROS TRASTORNOS DEL HUMOR (AFECTIVOS), AISLADOS</v>
          </cell>
          <cell r="C2421" t="str">
            <v>057</v>
          </cell>
        </row>
        <row r="2422">
          <cell r="A2422" t="str">
            <v>F381</v>
          </cell>
          <cell r="B2422" t="str">
            <v>OTROS TRASTORNOS DEL HUMOR (AFECTIVOS), RECURRENTES</v>
          </cell>
          <cell r="C2422" t="str">
            <v>057</v>
          </cell>
        </row>
        <row r="2423">
          <cell r="A2423" t="str">
            <v>F388</v>
          </cell>
          <cell r="B2423" t="str">
            <v>OTROS TRASTORNOS DEL HUMOR (AFECTIVS) ESPECIFICADOS</v>
          </cell>
          <cell r="C2423" t="str">
            <v>057</v>
          </cell>
        </row>
        <row r="2424">
          <cell r="A2424" t="str">
            <v>F39</v>
          </cell>
          <cell r="B2424" t="str">
            <v>TRASTORNO DEL HUMOR (AFECTIVO), NO ESPECIFICADO</v>
          </cell>
          <cell r="C2424" t="str">
            <v>057</v>
          </cell>
        </row>
        <row r="2425">
          <cell r="A2425" t="str">
            <v>F40</v>
          </cell>
          <cell r="B2425" t="str">
            <v>TRASTORNOS FOBICOS DE ANSIEDAD</v>
          </cell>
          <cell r="C2425" t="str">
            <v>057</v>
          </cell>
        </row>
        <row r="2426">
          <cell r="A2426" t="str">
            <v>F400</v>
          </cell>
          <cell r="B2426" t="str">
            <v>AGORAFOBIA</v>
          </cell>
          <cell r="C2426" t="str">
            <v>057</v>
          </cell>
        </row>
        <row r="2427">
          <cell r="A2427" t="str">
            <v>F401</v>
          </cell>
          <cell r="B2427" t="str">
            <v>FOBIAS SOCIALES</v>
          </cell>
          <cell r="C2427" t="str">
            <v>057</v>
          </cell>
        </row>
        <row r="2428">
          <cell r="A2428" t="str">
            <v>F402</v>
          </cell>
          <cell r="B2428" t="str">
            <v>FOBIAS ESPECIFICADAS (AISLADAS)</v>
          </cell>
          <cell r="C2428" t="str">
            <v>057</v>
          </cell>
        </row>
        <row r="2429">
          <cell r="A2429" t="str">
            <v>F408</v>
          </cell>
          <cell r="B2429" t="str">
            <v>OTROS TRASTORNOS DE ANSIEDAD</v>
          </cell>
          <cell r="C2429" t="str">
            <v>057</v>
          </cell>
        </row>
        <row r="2430">
          <cell r="A2430" t="str">
            <v>F409</v>
          </cell>
          <cell r="B2430" t="str">
            <v>TRASTORNO FOBICO DE ANSIEDAD, NO ESPECIFICADO</v>
          </cell>
          <cell r="C2430" t="str">
            <v>057</v>
          </cell>
        </row>
        <row r="2431">
          <cell r="A2431" t="str">
            <v>F41</v>
          </cell>
          <cell r="B2431" t="str">
            <v>OTROS TRASTORNOS DE ANSIEDAD</v>
          </cell>
          <cell r="C2431" t="str">
            <v>057</v>
          </cell>
        </row>
        <row r="2432">
          <cell r="A2432" t="str">
            <v>F410</v>
          </cell>
          <cell r="B2432" t="str">
            <v>TRASTORNO DE PANICO (ANSIEDAD PAROXISTICA EPISODICA)</v>
          </cell>
          <cell r="C2432" t="str">
            <v>057</v>
          </cell>
        </row>
        <row r="2433">
          <cell r="A2433" t="str">
            <v>F411</v>
          </cell>
          <cell r="B2433" t="str">
            <v>TRASTORNO DE ANSIEDAD GENERALIZADA</v>
          </cell>
          <cell r="C2433" t="str">
            <v>057</v>
          </cell>
        </row>
        <row r="2434">
          <cell r="A2434" t="str">
            <v>F412</v>
          </cell>
          <cell r="B2434" t="str">
            <v>TRASTORNO MIXTO DE ANSIEDAD Y DEPRESION</v>
          </cell>
          <cell r="C2434" t="str">
            <v>057</v>
          </cell>
        </row>
        <row r="2435">
          <cell r="A2435" t="str">
            <v>F413</v>
          </cell>
          <cell r="B2435" t="str">
            <v>OTROS TRASTORNOS DE ANSIEDAD MIXTOS</v>
          </cell>
          <cell r="C2435" t="str">
            <v>057</v>
          </cell>
        </row>
        <row r="2436">
          <cell r="A2436" t="str">
            <v>F418</v>
          </cell>
          <cell r="B2436" t="str">
            <v>OTROS TRASTORNOS DE ANSIEDAD ESPECIFICADOS</v>
          </cell>
          <cell r="C2436" t="str">
            <v>057</v>
          </cell>
        </row>
        <row r="2437">
          <cell r="A2437" t="str">
            <v>F419</v>
          </cell>
          <cell r="B2437" t="str">
            <v>TRASTORNO DE ANSIEDAD, NO ESPECIFICADO</v>
          </cell>
          <cell r="C2437" t="str">
            <v>057</v>
          </cell>
        </row>
        <row r="2438">
          <cell r="A2438" t="str">
            <v>F42</v>
          </cell>
          <cell r="B2438" t="str">
            <v>TRASTORNO OBSESIVO-COMPULSIVO</v>
          </cell>
          <cell r="C2438" t="str">
            <v>057</v>
          </cell>
        </row>
        <row r="2439">
          <cell r="A2439" t="str">
            <v>F420</v>
          </cell>
          <cell r="B2439" t="str">
            <v>PREDOMINIO DE PENSAMIENTO O RUMIACIONES OBSESIVAS</v>
          </cell>
          <cell r="C2439" t="str">
            <v>057</v>
          </cell>
        </row>
        <row r="2440">
          <cell r="A2440" t="str">
            <v>F421</v>
          </cell>
          <cell r="B2440" t="str">
            <v>PREDOMINIO DE ACTOS COMPULSIVOS (RITUALES OBSESIVOS)</v>
          </cell>
          <cell r="C2440" t="str">
            <v>057</v>
          </cell>
        </row>
        <row r="2441">
          <cell r="A2441" t="str">
            <v>F422</v>
          </cell>
          <cell r="B2441" t="str">
            <v>ACTOS E IDEAS OBSESIVAS MIXTOS</v>
          </cell>
          <cell r="C2441" t="str">
            <v>057</v>
          </cell>
        </row>
        <row r="2442">
          <cell r="A2442" t="str">
            <v>F428</v>
          </cell>
          <cell r="B2442" t="str">
            <v>OTROS TRASTORNOS OBSESIVO-COMPULSIVOS</v>
          </cell>
          <cell r="C2442" t="str">
            <v>057</v>
          </cell>
        </row>
        <row r="2443">
          <cell r="A2443" t="str">
            <v>F429</v>
          </cell>
          <cell r="B2443" t="str">
            <v>TRASTORNO OBSESIVO-COMPULSIVO, NO ESPECIFICADO</v>
          </cell>
          <cell r="C2443" t="str">
            <v>057</v>
          </cell>
        </row>
        <row r="2444">
          <cell r="A2444" t="str">
            <v>F43</v>
          </cell>
          <cell r="B2444" t="str">
            <v>REACCION AL ESTRES GRAVE Y TRASTORNOS DE ADAPTACION</v>
          </cell>
          <cell r="C2444" t="str">
            <v>057</v>
          </cell>
        </row>
        <row r="2445">
          <cell r="A2445" t="str">
            <v>F430</v>
          </cell>
          <cell r="B2445" t="str">
            <v>REACION AL ESTRES AGUDO</v>
          </cell>
          <cell r="C2445" t="str">
            <v>057</v>
          </cell>
        </row>
        <row r="2446">
          <cell r="A2446" t="str">
            <v>F431</v>
          </cell>
          <cell r="B2446" t="str">
            <v>TRASTORNO DE ESTRES POSTRAUMATICO</v>
          </cell>
          <cell r="C2446" t="str">
            <v>057</v>
          </cell>
        </row>
        <row r="2447">
          <cell r="A2447" t="str">
            <v>F432</v>
          </cell>
          <cell r="B2447" t="str">
            <v>TRASTORNO DE ADAPTACION</v>
          </cell>
          <cell r="C2447" t="str">
            <v>057</v>
          </cell>
        </row>
        <row r="2448">
          <cell r="A2448" t="str">
            <v>F438</v>
          </cell>
          <cell r="B2448" t="str">
            <v>OTRAS REACCIONES AL ESTRES GRAVE</v>
          </cell>
          <cell r="C2448" t="str">
            <v>057</v>
          </cell>
        </row>
        <row r="2449">
          <cell r="A2449" t="str">
            <v>F439</v>
          </cell>
          <cell r="B2449" t="str">
            <v>REACCION AL ESTRES GRAVE, NO ESPECIFICADA</v>
          </cell>
          <cell r="C2449" t="str">
            <v>057</v>
          </cell>
        </row>
        <row r="2450">
          <cell r="A2450" t="str">
            <v>F44</v>
          </cell>
          <cell r="B2450" t="str">
            <v>TRASTORNOS DISOCIATIVOS (DE CONVERSION)</v>
          </cell>
          <cell r="C2450" t="str">
            <v>057</v>
          </cell>
        </row>
        <row r="2451">
          <cell r="A2451" t="str">
            <v>F440</v>
          </cell>
          <cell r="B2451" t="str">
            <v>AMNESIA DISOCIATIVA</v>
          </cell>
          <cell r="C2451" t="str">
            <v>057</v>
          </cell>
        </row>
        <row r="2452">
          <cell r="A2452" t="str">
            <v>F441</v>
          </cell>
          <cell r="B2452" t="str">
            <v>FUGA DISOCIATIVA</v>
          </cell>
          <cell r="C2452" t="str">
            <v>057</v>
          </cell>
        </row>
        <row r="2453">
          <cell r="A2453" t="str">
            <v>F442</v>
          </cell>
          <cell r="B2453" t="str">
            <v>ESTUPOR DISOCIATIVO</v>
          </cell>
          <cell r="C2453" t="str">
            <v>057</v>
          </cell>
        </row>
        <row r="2454">
          <cell r="A2454" t="str">
            <v>F443</v>
          </cell>
          <cell r="B2454" t="str">
            <v>TRASTORNOS DE TRANCE Y POSESION</v>
          </cell>
          <cell r="C2454" t="str">
            <v>057</v>
          </cell>
        </row>
        <row r="2455">
          <cell r="A2455" t="str">
            <v>F444</v>
          </cell>
          <cell r="B2455" t="str">
            <v>TRASTORNOS DISOCIATIVOS DEL MOVIMIENTO</v>
          </cell>
          <cell r="C2455" t="str">
            <v>057</v>
          </cell>
        </row>
        <row r="2456">
          <cell r="A2456" t="str">
            <v>F445</v>
          </cell>
          <cell r="B2456" t="str">
            <v>CONVULSIONES DISOCIATIVAS</v>
          </cell>
          <cell r="C2456" t="str">
            <v>057</v>
          </cell>
        </row>
        <row r="2457">
          <cell r="A2457" t="str">
            <v>F446</v>
          </cell>
          <cell r="B2457" t="str">
            <v>ANESTESIA DISOCIATIVA Y PERDIDA SENSORIAL</v>
          </cell>
          <cell r="C2457" t="str">
            <v>057</v>
          </cell>
        </row>
        <row r="2458">
          <cell r="A2458" t="str">
            <v>F447</v>
          </cell>
          <cell r="B2458" t="str">
            <v>TRASTORNOS DISOCIATIVOS MIXTOS (Y DE CONVERSION)</v>
          </cell>
          <cell r="C2458" t="str">
            <v>057</v>
          </cell>
        </row>
        <row r="2459">
          <cell r="A2459" t="str">
            <v>F448</v>
          </cell>
          <cell r="B2459" t="str">
            <v>OTROS TRASTORNOS DISOCIATIVOS (DE CONVERSION)</v>
          </cell>
          <cell r="C2459" t="str">
            <v>057</v>
          </cell>
        </row>
        <row r="2460">
          <cell r="A2460" t="str">
            <v>F449</v>
          </cell>
          <cell r="B2460" t="str">
            <v>TRASTORNOS DISOCIATIVO (DE CONVERSION), NO ESPECIFICADO</v>
          </cell>
          <cell r="C2460" t="str">
            <v>057</v>
          </cell>
        </row>
        <row r="2461">
          <cell r="A2461" t="str">
            <v>F45</v>
          </cell>
          <cell r="B2461" t="str">
            <v>TRASTORNOS SOMATOMORFOS</v>
          </cell>
          <cell r="C2461" t="str">
            <v>057</v>
          </cell>
        </row>
        <row r="2462">
          <cell r="A2462" t="str">
            <v>F450</v>
          </cell>
          <cell r="B2462" t="str">
            <v>TRASTORNO DE SOMATIZACION</v>
          </cell>
          <cell r="C2462" t="str">
            <v>057</v>
          </cell>
        </row>
        <row r="2463">
          <cell r="A2463" t="str">
            <v>F451</v>
          </cell>
          <cell r="B2463" t="str">
            <v>TRASTORNO SOMATOMORFO INDIFERENCIADO</v>
          </cell>
          <cell r="C2463" t="str">
            <v>057</v>
          </cell>
        </row>
        <row r="2464">
          <cell r="A2464" t="str">
            <v>F452</v>
          </cell>
          <cell r="B2464" t="str">
            <v>TRASTORNO HIPOCONDRIACO</v>
          </cell>
          <cell r="C2464" t="str">
            <v>057</v>
          </cell>
        </row>
        <row r="2465">
          <cell r="A2465" t="str">
            <v>F453</v>
          </cell>
          <cell r="B2465" t="str">
            <v>DISFUNCION AUTONOMICA SOMATOMORFA</v>
          </cell>
          <cell r="C2465" t="str">
            <v>057</v>
          </cell>
        </row>
        <row r="2466">
          <cell r="A2466" t="str">
            <v>F454</v>
          </cell>
          <cell r="B2466" t="str">
            <v>TRASTORNO DE DOLOR PERSISTENTE SOMATOMORFO</v>
          </cell>
          <cell r="C2466" t="str">
            <v>057</v>
          </cell>
        </row>
        <row r="2467">
          <cell r="A2467" t="str">
            <v>F458</v>
          </cell>
          <cell r="B2467" t="str">
            <v>OTROS TRASTORNOS SOMATOMORFOS</v>
          </cell>
          <cell r="C2467" t="str">
            <v>057</v>
          </cell>
        </row>
        <row r="2468">
          <cell r="A2468" t="str">
            <v>F459</v>
          </cell>
          <cell r="B2468" t="str">
            <v>TRASTRONO SOMATOMORFO, NO ESPECIFICADO</v>
          </cell>
          <cell r="C2468" t="str">
            <v>057</v>
          </cell>
        </row>
        <row r="2469">
          <cell r="A2469" t="str">
            <v>F48</v>
          </cell>
          <cell r="B2469" t="str">
            <v>OTROS TRASTORNOS NEUROTICOS</v>
          </cell>
          <cell r="C2469" t="str">
            <v>057</v>
          </cell>
        </row>
        <row r="2470">
          <cell r="A2470" t="str">
            <v>F480</v>
          </cell>
          <cell r="B2470" t="str">
            <v>NEURASTENIA</v>
          </cell>
          <cell r="C2470" t="str">
            <v>057</v>
          </cell>
        </row>
        <row r="2471">
          <cell r="A2471" t="str">
            <v>F481</v>
          </cell>
          <cell r="B2471" t="str">
            <v>SINDROME DE DESPERSONALIZACION Y DESVINCULACION DE LA REALIDAD</v>
          </cell>
          <cell r="C2471" t="str">
            <v>057</v>
          </cell>
        </row>
        <row r="2472">
          <cell r="A2472" t="str">
            <v>F488</v>
          </cell>
          <cell r="B2472" t="str">
            <v>OTROS TRASTORNOS NEUROTICOS ESPECIFICADOS</v>
          </cell>
          <cell r="C2472" t="str">
            <v>057</v>
          </cell>
        </row>
        <row r="2473">
          <cell r="A2473" t="str">
            <v>F489</v>
          </cell>
          <cell r="B2473" t="str">
            <v>TRASTORNO NEUROTICO, NO ESPECIFICADO</v>
          </cell>
          <cell r="C2473" t="str">
            <v>057</v>
          </cell>
        </row>
        <row r="2474">
          <cell r="A2474" t="str">
            <v>F50</v>
          </cell>
          <cell r="B2474" t="str">
            <v>TRASTORNOS DE LA INGESTION DE ALIMENTOS</v>
          </cell>
          <cell r="C2474" t="str">
            <v>057</v>
          </cell>
        </row>
        <row r="2475">
          <cell r="A2475" t="str">
            <v>F500</v>
          </cell>
          <cell r="B2475" t="str">
            <v>ANOREXIA NERVIOSA</v>
          </cell>
          <cell r="C2475" t="str">
            <v>057</v>
          </cell>
        </row>
        <row r="2476">
          <cell r="A2476" t="str">
            <v>F501</v>
          </cell>
          <cell r="B2476" t="str">
            <v>ANOREXIA NERVIOSA ATIPICA</v>
          </cell>
          <cell r="C2476" t="str">
            <v>057</v>
          </cell>
        </row>
        <row r="2477">
          <cell r="A2477" t="str">
            <v>F502</v>
          </cell>
          <cell r="B2477" t="str">
            <v>BULIMIA NERVIOSA</v>
          </cell>
          <cell r="C2477" t="str">
            <v>057</v>
          </cell>
        </row>
        <row r="2478">
          <cell r="A2478" t="str">
            <v>F503</v>
          </cell>
          <cell r="B2478" t="str">
            <v>BULIMIA NERVIOSA ATIPICA</v>
          </cell>
          <cell r="C2478" t="str">
            <v>057</v>
          </cell>
        </row>
        <row r="2479">
          <cell r="A2479" t="str">
            <v>F504</v>
          </cell>
          <cell r="B2479" t="str">
            <v>HIPERFAFIA ASOCIADA CON OTRAS ALTERACIONES PSICOLOGICAS</v>
          </cell>
          <cell r="C2479" t="str">
            <v>057</v>
          </cell>
        </row>
        <row r="2480">
          <cell r="A2480" t="str">
            <v>F505</v>
          </cell>
          <cell r="B2480" t="str">
            <v>VOMITOS ASOCIADOS CON OTRAS ALTERACIONES PSICOLOGICAS</v>
          </cell>
          <cell r="C2480" t="str">
            <v>057</v>
          </cell>
        </row>
        <row r="2481">
          <cell r="A2481" t="str">
            <v>F508</v>
          </cell>
          <cell r="B2481" t="str">
            <v>OTROS TRASTORNOS DE LA INGESTION DE ALIMENTOS</v>
          </cell>
          <cell r="C2481" t="str">
            <v>057</v>
          </cell>
        </row>
        <row r="2482">
          <cell r="A2482" t="str">
            <v>F509</v>
          </cell>
          <cell r="B2482" t="str">
            <v>TRASTORNO DE LA INGESTION DE ALIMENTOS, NO ESPECIFICADO</v>
          </cell>
          <cell r="C2482" t="str">
            <v>057</v>
          </cell>
        </row>
        <row r="2483">
          <cell r="A2483" t="str">
            <v>F51</v>
          </cell>
          <cell r="B2483" t="str">
            <v>TRASTORNOS NO ORGANICOS DEL SUEÑO</v>
          </cell>
          <cell r="C2483" t="str">
            <v>057</v>
          </cell>
        </row>
        <row r="2484">
          <cell r="A2484" t="str">
            <v>F510</v>
          </cell>
          <cell r="B2484" t="str">
            <v>INSOMNIO NO ORGANICO</v>
          </cell>
          <cell r="C2484" t="str">
            <v>057</v>
          </cell>
        </row>
        <row r="2485">
          <cell r="A2485" t="str">
            <v>F511</v>
          </cell>
          <cell r="B2485" t="str">
            <v>HIPERSOMNIO NO ORGANICO</v>
          </cell>
          <cell r="C2485" t="str">
            <v>057</v>
          </cell>
        </row>
        <row r="2486">
          <cell r="A2486" t="str">
            <v>F512</v>
          </cell>
          <cell r="B2486" t="str">
            <v>TRASTORNO NO ORGANICO DEL CICLO SUEÑO-VIGILIA</v>
          </cell>
          <cell r="C2486" t="str">
            <v>057</v>
          </cell>
        </row>
        <row r="2487">
          <cell r="A2487" t="str">
            <v>F513</v>
          </cell>
          <cell r="B2487" t="str">
            <v>SONAMBULISMO</v>
          </cell>
          <cell r="C2487" t="str">
            <v>057</v>
          </cell>
        </row>
        <row r="2488">
          <cell r="A2488" t="str">
            <v>F514</v>
          </cell>
          <cell r="B2488" t="str">
            <v>TERRORES DEL SUEÑO (TERRORES NOCTURNOS)</v>
          </cell>
          <cell r="C2488" t="str">
            <v>057</v>
          </cell>
        </row>
        <row r="2489">
          <cell r="A2489" t="str">
            <v>F515</v>
          </cell>
          <cell r="B2489" t="str">
            <v>PESADILLAS</v>
          </cell>
          <cell r="C2489" t="str">
            <v>057</v>
          </cell>
        </row>
        <row r="2490">
          <cell r="A2490" t="str">
            <v>F518</v>
          </cell>
          <cell r="B2490" t="str">
            <v>OTROS TRASTORNOS NO ORGANICOS DEL SUEÑO</v>
          </cell>
          <cell r="C2490" t="str">
            <v>057</v>
          </cell>
        </row>
        <row r="2491">
          <cell r="A2491" t="str">
            <v>F519</v>
          </cell>
          <cell r="B2491" t="str">
            <v>TRASTORNO NO ORGANICO DEL SUEÑO, NO ESPECIFICADO</v>
          </cell>
          <cell r="C2491" t="str">
            <v>057</v>
          </cell>
        </row>
        <row r="2492">
          <cell r="A2492" t="str">
            <v>F52</v>
          </cell>
          <cell r="B2492" t="str">
            <v>DISFUNCION SEXUAL NO OCASIONADA POR TRASTORNO NI ENF. ORGANICOS</v>
          </cell>
          <cell r="C2492" t="str">
            <v>057</v>
          </cell>
        </row>
        <row r="2493">
          <cell r="A2493" t="str">
            <v>F520</v>
          </cell>
          <cell r="B2493" t="str">
            <v>FALTA O PERDIDA DEL DESEO SEXUAL</v>
          </cell>
          <cell r="C2493" t="str">
            <v>057</v>
          </cell>
        </row>
        <row r="2494">
          <cell r="A2494" t="str">
            <v>F521</v>
          </cell>
          <cell r="B2494" t="str">
            <v>AVERSION AL SEXO Y FALTA DE GOCE SEXUAL</v>
          </cell>
          <cell r="C2494" t="str">
            <v>057</v>
          </cell>
        </row>
        <row r="2495">
          <cell r="A2495" t="str">
            <v>F522</v>
          </cell>
          <cell r="B2495" t="str">
            <v>FALLA DE LA RESPUESTA GENITAL</v>
          </cell>
          <cell r="C2495" t="str">
            <v>057</v>
          </cell>
        </row>
        <row r="2496">
          <cell r="A2496" t="str">
            <v>F523</v>
          </cell>
          <cell r="B2496" t="str">
            <v>DISFUNCION ORGANICA</v>
          </cell>
          <cell r="C2496" t="str">
            <v>057</v>
          </cell>
        </row>
        <row r="2497">
          <cell r="A2497" t="str">
            <v>F524</v>
          </cell>
          <cell r="B2497" t="str">
            <v>EYACULACION PRECOZ</v>
          </cell>
          <cell r="C2497" t="str">
            <v>057</v>
          </cell>
        </row>
        <row r="2498">
          <cell r="A2498" t="str">
            <v>F525</v>
          </cell>
          <cell r="B2498" t="str">
            <v>VAGINISMO NO ORGANICO</v>
          </cell>
          <cell r="C2498" t="str">
            <v>057</v>
          </cell>
        </row>
        <row r="2499">
          <cell r="A2499" t="str">
            <v>F526</v>
          </cell>
          <cell r="B2499" t="str">
            <v>DISPAREUNIA NO ORGANICA</v>
          </cell>
          <cell r="C2499" t="str">
            <v>057</v>
          </cell>
        </row>
        <row r="2500">
          <cell r="A2500" t="str">
            <v>F527</v>
          </cell>
          <cell r="B2500" t="str">
            <v>IMPULSO SEXUAL EXCESIVO</v>
          </cell>
          <cell r="C2500" t="str">
            <v>057</v>
          </cell>
        </row>
        <row r="2501">
          <cell r="A2501" t="str">
            <v>F528</v>
          </cell>
          <cell r="B2501" t="str">
            <v>OTRAS DISFUNCIONES SEXUALES, NO OCASIONADAS POR TRAST. NI ENF. ORG.</v>
          </cell>
          <cell r="C2501" t="str">
            <v>057</v>
          </cell>
        </row>
        <row r="2502">
          <cell r="A2502" t="str">
            <v>F529</v>
          </cell>
          <cell r="B2502" t="str">
            <v>DISFUNCION SEXUAL NO OCASIONADA POR TRAST. NI POR ENF. ORG. NO ESPEC</v>
          </cell>
          <cell r="C2502" t="str">
            <v>057</v>
          </cell>
        </row>
        <row r="2503">
          <cell r="A2503" t="str">
            <v>F53</v>
          </cell>
          <cell r="B2503" t="str">
            <v>TRASTORNOS MENTALES Y DEL COMPORT. ASOCIADOS CON EL PUERPERIO</v>
          </cell>
          <cell r="C2503" t="str">
            <v>057</v>
          </cell>
        </row>
        <row r="2504">
          <cell r="A2504" t="str">
            <v>F530</v>
          </cell>
          <cell r="B2504" t="str">
            <v>TRASTORNOS MENTALES Y DEL COMPORT. LEVES ASOCIADOS CON EL PUERPERIO</v>
          </cell>
          <cell r="C2504" t="str">
            <v>057</v>
          </cell>
        </row>
        <row r="2505">
          <cell r="A2505" t="str">
            <v>F531</v>
          </cell>
          <cell r="B2505" t="str">
            <v>TRASTORNOS MENTALES Y DEL COMPORT. GRAVES, ASOCIADOS CON EL PUERPERIO</v>
          </cell>
          <cell r="C2505" t="str">
            <v>057</v>
          </cell>
        </row>
        <row r="2506">
          <cell r="A2506" t="str">
            <v>F538</v>
          </cell>
          <cell r="B2506" t="str">
            <v>OTROS TRASTORNOS MENTALES Y DEL COMPORT. ASOCIADOS CO EL PUERPERIO</v>
          </cell>
          <cell r="C2506" t="str">
            <v>057</v>
          </cell>
        </row>
        <row r="2507">
          <cell r="A2507" t="str">
            <v>F539</v>
          </cell>
          <cell r="B2507" t="str">
            <v>TRASTORNO MENTAL PUERPERAL, NO ESPECIFICADO</v>
          </cell>
          <cell r="C2507" t="str">
            <v>057</v>
          </cell>
        </row>
        <row r="2508">
          <cell r="A2508" t="str">
            <v>F54</v>
          </cell>
          <cell r="B2508" t="str">
            <v>FACTORES PSICOLOGICOS Y DEL COMPORT. ASOCIADOS CON TRASTOR. O ENF.</v>
          </cell>
          <cell r="C2508" t="str">
            <v>057</v>
          </cell>
        </row>
        <row r="2509">
          <cell r="A2509" t="str">
            <v>F55</v>
          </cell>
          <cell r="B2509" t="str">
            <v>ABUSO DE SUSTANCIAS QUE NO PRODUCEN DEPENDENCIA</v>
          </cell>
          <cell r="C2509" t="str">
            <v>057</v>
          </cell>
        </row>
        <row r="2510">
          <cell r="A2510" t="str">
            <v>F59</v>
          </cell>
          <cell r="B2510" t="str">
            <v>SIDROMES DEL COMPORT. CON ALTER. FISIOLOGICAS Y FACTORES FISICOS, NO</v>
          </cell>
          <cell r="C2510" t="str">
            <v>057</v>
          </cell>
        </row>
        <row r="2511">
          <cell r="A2511" t="str">
            <v>F60</v>
          </cell>
          <cell r="B2511" t="str">
            <v>TRASTORNOS ESPECIFICOS DE LA PERSONALIDAD</v>
          </cell>
          <cell r="C2511" t="str">
            <v>057</v>
          </cell>
        </row>
        <row r="2512">
          <cell r="A2512" t="str">
            <v>F600</v>
          </cell>
          <cell r="B2512" t="str">
            <v>TRASTORNOS PARANOIDE DE LA PERSONALIDAD</v>
          </cell>
          <cell r="C2512" t="str">
            <v>057</v>
          </cell>
        </row>
        <row r="2513">
          <cell r="A2513" t="str">
            <v>F601</v>
          </cell>
          <cell r="B2513" t="str">
            <v>TRASTORNO ESQUIZOIDE DE LA PERSONALIDAD</v>
          </cell>
          <cell r="C2513" t="str">
            <v>057</v>
          </cell>
        </row>
        <row r="2514">
          <cell r="A2514" t="str">
            <v>F602</v>
          </cell>
          <cell r="B2514" t="str">
            <v>TRASTORNO ASOCIAL DE LA PERSONALIDAD</v>
          </cell>
          <cell r="C2514" t="str">
            <v>057</v>
          </cell>
        </row>
        <row r="2515">
          <cell r="A2515" t="str">
            <v>F603</v>
          </cell>
          <cell r="B2515" t="str">
            <v>TRASTORNO DE LA PERSONALIDAD EMOCIONALMENTE INESTABLE</v>
          </cell>
          <cell r="C2515" t="str">
            <v>057</v>
          </cell>
        </row>
        <row r="2516">
          <cell r="A2516" t="str">
            <v>F604</v>
          </cell>
          <cell r="B2516" t="str">
            <v>TRASTORNO HISTRIONICO DE LA PERSONALIDAD</v>
          </cell>
          <cell r="C2516" t="str">
            <v>057</v>
          </cell>
        </row>
        <row r="2517">
          <cell r="A2517" t="str">
            <v>F605</v>
          </cell>
          <cell r="B2517" t="str">
            <v>TRASTORNO ANANCASTICO DE LA PERSONALIDAD</v>
          </cell>
          <cell r="C2517" t="str">
            <v>057</v>
          </cell>
        </row>
        <row r="2518">
          <cell r="A2518" t="str">
            <v>F606</v>
          </cell>
          <cell r="B2518" t="str">
            <v>TRASTORNO DE LA PERSONLIDAD ANSIOSA (EVASIVA, ELUSIVA)</v>
          </cell>
          <cell r="C2518" t="str">
            <v>057</v>
          </cell>
        </row>
        <row r="2519">
          <cell r="A2519" t="str">
            <v>F607</v>
          </cell>
          <cell r="B2519" t="str">
            <v>TRASTORNO DE LA PERSINALIDAD DEPENDIENTE</v>
          </cell>
          <cell r="C2519" t="str">
            <v>057</v>
          </cell>
        </row>
        <row r="2520">
          <cell r="A2520" t="str">
            <v>F608</v>
          </cell>
          <cell r="B2520" t="str">
            <v>OTROS TRASTORNOS ESPECIFICOS DE LA PERSONALIDAD</v>
          </cell>
          <cell r="C2520" t="str">
            <v>057</v>
          </cell>
        </row>
        <row r="2521">
          <cell r="A2521" t="str">
            <v>F609</v>
          </cell>
          <cell r="B2521" t="str">
            <v>TRASTORNO DE LA PERSONALIDAD, NO ESPECIFICADO</v>
          </cell>
          <cell r="C2521" t="str">
            <v>057</v>
          </cell>
        </row>
        <row r="2522">
          <cell r="A2522" t="str">
            <v>F61</v>
          </cell>
          <cell r="B2522" t="str">
            <v>TRASTORNOS MIXTOS Y OTROS TRASTONOS DE LA PERSONALIDAD</v>
          </cell>
          <cell r="C2522" t="str">
            <v>057</v>
          </cell>
        </row>
        <row r="2523">
          <cell r="A2523" t="str">
            <v>F62</v>
          </cell>
          <cell r="B2523" t="str">
            <v>CAMBIOS PERDURABLES DE LA PERSON. NO ATRIBUIBLES A LA LESION O A ENF</v>
          </cell>
          <cell r="C2523" t="str">
            <v>057</v>
          </cell>
        </row>
        <row r="2524">
          <cell r="A2524" t="str">
            <v>F620</v>
          </cell>
          <cell r="B2524" t="str">
            <v>CAMBIO PERDURABLES DE LA PERSON. DESPUES DE UNA EXPERIENCIA CATAS.</v>
          </cell>
          <cell r="C2524" t="str">
            <v>057</v>
          </cell>
        </row>
        <row r="2525">
          <cell r="A2525" t="str">
            <v>F621</v>
          </cell>
          <cell r="B2525" t="str">
            <v>CAMBIO PERDURABLES DE LA PERS. CONSECUTIVO A UNA ENF. PSIQUIATRICA</v>
          </cell>
          <cell r="C2525" t="str">
            <v>057</v>
          </cell>
        </row>
        <row r="2526">
          <cell r="A2526" t="str">
            <v>F628</v>
          </cell>
          <cell r="B2526" t="str">
            <v>OTROS CAMBIOS PERDURABLES DE LA PERSONALIDAD</v>
          </cell>
          <cell r="C2526" t="str">
            <v>057</v>
          </cell>
        </row>
        <row r="2527">
          <cell r="A2527" t="str">
            <v>F629</v>
          </cell>
          <cell r="B2527" t="str">
            <v>CAMBIO PERDURABLE DE LA PERSONALIDAD, NO ESPECIFICADO</v>
          </cell>
          <cell r="C2527" t="str">
            <v>057</v>
          </cell>
        </row>
        <row r="2528">
          <cell r="A2528" t="str">
            <v>F63</v>
          </cell>
          <cell r="B2528" t="str">
            <v>TRASTORNOS DE LOS HABITOS Y DE LOS IMPULSOS</v>
          </cell>
          <cell r="C2528" t="str">
            <v>057</v>
          </cell>
        </row>
        <row r="2529">
          <cell r="A2529" t="str">
            <v>F630</v>
          </cell>
          <cell r="B2529" t="str">
            <v>JUEGO PATOLOGICO</v>
          </cell>
          <cell r="C2529" t="str">
            <v>057</v>
          </cell>
        </row>
        <row r="2530">
          <cell r="A2530" t="str">
            <v>F631</v>
          </cell>
          <cell r="B2530" t="str">
            <v>PIROMANIA</v>
          </cell>
          <cell r="C2530" t="str">
            <v>057</v>
          </cell>
        </row>
        <row r="2531">
          <cell r="A2531" t="str">
            <v>F632</v>
          </cell>
          <cell r="B2531" t="str">
            <v>HURTO PATOLOGICO (CLEPTOMANIA)</v>
          </cell>
          <cell r="C2531" t="str">
            <v>057</v>
          </cell>
        </row>
        <row r="2532">
          <cell r="A2532" t="str">
            <v>F633</v>
          </cell>
          <cell r="B2532" t="str">
            <v>TRICOTILOMANIA</v>
          </cell>
          <cell r="C2532" t="str">
            <v>057</v>
          </cell>
        </row>
        <row r="2533">
          <cell r="A2533" t="str">
            <v>F638</v>
          </cell>
          <cell r="B2533" t="str">
            <v>OTROS TRASTORNOS DE LOS HABITOS Y DE LOS IMPULSOS</v>
          </cell>
          <cell r="C2533" t="str">
            <v>057</v>
          </cell>
        </row>
        <row r="2534">
          <cell r="A2534" t="str">
            <v>F639</v>
          </cell>
          <cell r="B2534" t="str">
            <v>TRASTORNO DE LOS HABITOS Y DE LOS IMPULSOS, NO ESPECIFICADO</v>
          </cell>
          <cell r="C2534" t="str">
            <v>057</v>
          </cell>
        </row>
        <row r="2535">
          <cell r="A2535" t="str">
            <v>F64</v>
          </cell>
          <cell r="B2535" t="str">
            <v>TRASTORNOS DE LA IDENTIDAD DE GENERO</v>
          </cell>
          <cell r="C2535" t="str">
            <v>057</v>
          </cell>
        </row>
        <row r="2536">
          <cell r="A2536" t="str">
            <v>F640</v>
          </cell>
          <cell r="B2536" t="str">
            <v>TRANSEXUALISMO</v>
          </cell>
          <cell r="C2536" t="str">
            <v>057</v>
          </cell>
        </row>
        <row r="2537">
          <cell r="A2537" t="str">
            <v>F641</v>
          </cell>
          <cell r="B2537" t="str">
            <v>TRANSVESTISMO DE ROL DUAL</v>
          </cell>
          <cell r="C2537" t="str">
            <v>057</v>
          </cell>
        </row>
        <row r="2538">
          <cell r="A2538" t="str">
            <v>F642</v>
          </cell>
          <cell r="B2538" t="str">
            <v>TRASTORNO DE LA IDENTIDAD DE GENERO EN LA NIÑES</v>
          </cell>
          <cell r="C2538" t="str">
            <v>057</v>
          </cell>
        </row>
        <row r="2539">
          <cell r="A2539" t="str">
            <v>F648</v>
          </cell>
          <cell r="B2539" t="str">
            <v>OTROS TRASTORNOS DE LA IDENTIDAD DE GENERO, NO ESPECIFICADO</v>
          </cell>
          <cell r="C2539" t="str">
            <v>057</v>
          </cell>
        </row>
        <row r="2540">
          <cell r="A2540" t="str">
            <v>F649</v>
          </cell>
          <cell r="B2540" t="str">
            <v>TRASTORNO DE LA IDENTIDAD DE GENERO, NO ESPECIFICADO</v>
          </cell>
          <cell r="C2540" t="str">
            <v>057</v>
          </cell>
        </row>
        <row r="2541">
          <cell r="A2541" t="str">
            <v>F65</v>
          </cell>
          <cell r="B2541" t="str">
            <v>TRASTORNO DE LA PREFERENCIA SEXUAL</v>
          </cell>
          <cell r="C2541" t="str">
            <v>057</v>
          </cell>
        </row>
        <row r="2542">
          <cell r="A2542" t="str">
            <v>F650</v>
          </cell>
          <cell r="B2542" t="str">
            <v>FETICHISMO</v>
          </cell>
          <cell r="C2542" t="str">
            <v>057</v>
          </cell>
        </row>
        <row r="2543">
          <cell r="A2543" t="str">
            <v>F651</v>
          </cell>
          <cell r="B2543" t="str">
            <v>TRANSVESTISMO FETICHISTA</v>
          </cell>
          <cell r="C2543" t="str">
            <v>057</v>
          </cell>
        </row>
        <row r="2544">
          <cell r="A2544" t="str">
            <v>F652</v>
          </cell>
          <cell r="B2544" t="str">
            <v>EXHIBICIONISMO</v>
          </cell>
          <cell r="C2544" t="str">
            <v>057</v>
          </cell>
        </row>
        <row r="2545">
          <cell r="A2545" t="str">
            <v>F653</v>
          </cell>
          <cell r="B2545" t="str">
            <v>VOYEURISMO</v>
          </cell>
          <cell r="C2545" t="str">
            <v>057</v>
          </cell>
        </row>
        <row r="2546">
          <cell r="A2546" t="str">
            <v>F654</v>
          </cell>
          <cell r="B2546" t="str">
            <v>PEDOFILIA</v>
          </cell>
          <cell r="C2546" t="str">
            <v>057</v>
          </cell>
        </row>
        <row r="2547">
          <cell r="A2547" t="str">
            <v>F655</v>
          </cell>
          <cell r="B2547" t="str">
            <v>SADOMASOQUISMO</v>
          </cell>
          <cell r="C2547" t="str">
            <v>057</v>
          </cell>
        </row>
        <row r="2548">
          <cell r="A2548" t="str">
            <v>F656</v>
          </cell>
          <cell r="B2548" t="str">
            <v>TRASTORNOS MULTIPLES DE LA PREFERENCIA SEXUAL</v>
          </cell>
          <cell r="C2548" t="str">
            <v>057</v>
          </cell>
        </row>
        <row r="2549">
          <cell r="A2549" t="str">
            <v>F658</v>
          </cell>
          <cell r="B2549" t="str">
            <v>OTROS TRASTORNOS DE LA PREFERENCIA SEXUAL</v>
          </cell>
          <cell r="C2549" t="str">
            <v>057</v>
          </cell>
        </row>
        <row r="2550">
          <cell r="A2550" t="str">
            <v>F659</v>
          </cell>
          <cell r="B2550" t="str">
            <v>TRASTORNO DE LA PREFERENCIA SEXUAL, NO ESPECIFICADO</v>
          </cell>
          <cell r="C2550" t="str">
            <v>057</v>
          </cell>
        </row>
        <row r="2551">
          <cell r="A2551" t="str">
            <v>F66</v>
          </cell>
          <cell r="B2551" t="str">
            <v>TRASTORNOS PSICOLOGICOS Y DEL COMPORT. ASOCIADOS CON EL DESARROLLO</v>
          </cell>
          <cell r="C2551" t="str">
            <v>057</v>
          </cell>
        </row>
        <row r="2552">
          <cell r="A2552" t="str">
            <v>F660</v>
          </cell>
          <cell r="B2552" t="str">
            <v>TRASTORNO DE LA MADURACION SEXUAL</v>
          </cell>
          <cell r="C2552" t="str">
            <v>057</v>
          </cell>
        </row>
        <row r="2553">
          <cell r="A2553" t="str">
            <v>F661</v>
          </cell>
          <cell r="B2553" t="str">
            <v>ORIENTACION SEXUAL EGODISTONICA</v>
          </cell>
          <cell r="C2553" t="str">
            <v>057</v>
          </cell>
        </row>
        <row r="2554">
          <cell r="A2554" t="str">
            <v>F662</v>
          </cell>
          <cell r="B2554" t="str">
            <v>TRASTORNO DE LA RELACION SEXUAL</v>
          </cell>
          <cell r="C2554" t="str">
            <v>057</v>
          </cell>
        </row>
        <row r="2555">
          <cell r="A2555" t="str">
            <v>F668</v>
          </cell>
          <cell r="B2555" t="str">
            <v>OTROS TRASTORNOS DEL DESARROLLO PSICOSEXUAL</v>
          </cell>
          <cell r="C2555" t="str">
            <v>057</v>
          </cell>
        </row>
        <row r="2556">
          <cell r="A2556" t="str">
            <v>F669</v>
          </cell>
          <cell r="B2556" t="str">
            <v>TRASTORNO DEL DESARROLLO PSICOSEXUAL, NO ESPECIFICADO</v>
          </cell>
          <cell r="C2556" t="str">
            <v>057</v>
          </cell>
        </row>
        <row r="2557">
          <cell r="A2557" t="str">
            <v>F68</v>
          </cell>
          <cell r="B2557" t="str">
            <v>OTROS TRASTORNOS DE LA PERSONALIDAD Y DEL COMPORT. EN ADULTOS</v>
          </cell>
          <cell r="C2557" t="str">
            <v>057</v>
          </cell>
        </row>
        <row r="2558">
          <cell r="A2558" t="str">
            <v>F680</v>
          </cell>
          <cell r="B2558" t="str">
            <v>ELABORACION DE SINTOMAS FISICOS POR CAUSAS PSICOLOGICAS</v>
          </cell>
          <cell r="C2558" t="str">
            <v>057</v>
          </cell>
        </row>
        <row r="2559">
          <cell r="A2559" t="str">
            <v>F681</v>
          </cell>
          <cell r="B2559" t="str">
            <v>PRODUCCION INTENCIONAL O SIMULACION DE SINTOMAS O DE INCAPACIDADES</v>
          </cell>
          <cell r="C2559" t="str">
            <v>057</v>
          </cell>
        </row>
        <row r="2560">
          <cell r="A2560" t="str">
            <v>F688</v>
          </cell>
          <cell r="B2560" t="str">
            <v>OTROS TRASTORNOS ESPECIFICADOS DE LA PERSON. Y DEL COMPORT. EN ADULTOS</v>
          </cell>
          <cell r="C2560" t="str">
            <v>057</v>
          </cell>
        </row>
        <row r="2561">
          <cell r="A2561" t="str">
            <v>F69</v>
          </cell>
          <cell r="B2561" t="str">
            <v>TASTORNO DE LA PERSONALIDAD Y DEL COMPRT. EN ADULTOS, NO ESPECIF.</v>
          </cell>
          <cell r="C2561" t="str">
            <v>057</v>
          </cell>
        </row>
        <row r="2562">
          <cell r="A2562" t="str">
            <v>F70</v>
          </cell>
          <cell r="B2562" t="str">
            <v>RETRASO MENTAL LEVE</v>
          </cell>
          <cell r="C2562" t="str">
            <v>057</v>
          </cell>
        </row>
        <row r="2563">
          <cell r="A2563" t="str">
            <v>F71</v>
          </cell>
          <cell r="B2563" t="str">
            <v>RETRASO MENTAL MODERADO</v>
          </cell>
          <cell r="C2563" t="str">
            <v>057</v>
          </cell>
        </row>
        <row r="2564">
          <cell r="A2564" t="str">
            <v>F72</v>
          </cell>
          <cell r="B2564" t="str">
            <v>RETRASO MENTAL GRAVE</v>
          </cell>
          <cell r="C2564" t="str">
            <v>057</v>
          </cell>
        </row>
        <row r="2565">
          <cell r="A2565" t="str">
            <v>F721</v>
          </cell>
          <cell r="B2565" t="str">
            <v>PERFORACION  ATICA DE LA MENBRANA TIMPANICA</v>
          </cell>
          <cell r="C2565" t="str">
            <v>00</v>
          </cell>
        </row>
        <row r="2566">
          <cell r="A2566" t="str">
            <v>F73</v>
          </cell>
          <cell r="B2566" t="str">
            <v>RETRASO MENTAL PROFUNDO</v>
          </cell>
          <cell r="C2566" t="str">
            <v>057</v>
          </cell>
        </row>
        <row r="2567">
          <cell r="A2567" t="str">
            <v>F78</v>
          </cell>
          <cell r="B2567" t="str">
            <v>OTROS TIPOS DE RETRASO MENTAL</v>
          </cell>
          <cell r="C2567" t="str">
            <v>057</v>
          </cell>
        </row>
        <row r="2568">
          <cell r="A2568" t="str">
            <v>F79</v>
          </cell>
          <cell r="B2568" t="str">
            <v>RETRASO MENTAL, NO ESPECIFICADO</v>
          </cell>
          <cell r="C2568" t="str">
            <v>057</v>
          </cell>
        </row>
        <row r="2569">
          <cell r="A2569" t="str">
            <v>F80</v>
          </cell>
          <cell r="B2569" t="str">
            <v>TRASTORNOS ESPECIFICOS DEL DESARROLLO DEL HABLA Y DEL LENGUAJE</v>
          </cell>
          <cell r="C2569" t="str">
            <v>057</v>
          </cell>
        </row>
        <row r="2570">
          <cell r="A2570" t="str">
            <v>F800</v>
          </cell>
          <cell r="B2570" t="str">
            <v>TRASTORNO ESPECIFICO DE LA PRONUNCIACION</v>
          </cell>
          <cell r="C2570" t="str">
            <v>057</v>
          </cell>
        </row>
        <row r="2571">
          <cell r="A2571" t="str">
            <v>F801</v>
          </cell>
          <cell r="B2571" t="str">
            <v>TRASTORNO DEL LENGUAJE EXPRESIVO</v>
          </cell>
          <cell r="C2571" t="str">
            <v>057</v>
          </cell>
        </row>
        <row r="2572">
          <cell r="A2572" t="str">
            <v>F802</v>
          </cell>
          <cell r="B2572" t="str">
            <v>TRASTORNO DE LA RECEPCION DEL LENGUAJE</v>
          </cell>
          <cell r="C2572" t="str">
            <v>057</v>
          </cell>
        </row>
        <row r="2573">
          <cell r="A2573" t="str">
            <v>F803</v>
          </cell>
          <cell r="B2573" t="str">
            <v>AFASIA ADQUIRIDA CON EPILEPSIA (LANDAU-KLEFFNER)</v>
          </cell>
          <cell r="C2573" t="str">
            <v>057</v>
          </cell>
        </row>
        <row r="2574">
          <cell r="A2574" t="str">
            <v>F808</v>
          </cell>
          <cell r="B2574" t="str">
            <v>OTROS TRASTORNOS DEL DESARROLLO DEL HABLA Y DEL LENGUAJE</v>
          </cell>
          <cell r="C2574" t="str">
            <v>057</v>
          </cell>
        </row>
        <row r="2575">
          <cell r="A2575" t="str">
            <v>F809</v>
          </cell>
          <cell r="B2575" t="str">
            <v>TRASTRONO DEL DESARROLLO DEL HABLA Y DEL LENGUAJE NO ESPECIFICADO</v>
          </cell>
          <cell r="C2575" t="str">
            <v>057</v>
          </cell>
        </row>
        <row r="2576">
          <cell r="A2576" t="str">
            <v>F81</v>
          </cell>
          <cell r="B2576" t="str">
            <v>TRASTORNOS ESPECIFICOS DEL DESARROLLO DE LAS HABILIDADES ESCOLARES</v>
          </cell>
          <cell r="C2576" t="str">
            <v>057</v>
          </cell>
        </row>
        <row r="2577">
          <cell r="A2577" t="str">
            <v>F810</v>
          </cell>
          <cell r="B2577" t="str">
            <v>TRASTORNO ESPECIFICO DE LA LECTURA</v>
          </cell>
          <cell r="C2577" t="str">
            <v>057</v>
          </cell>
        </row>
        <row r="2578">
          <cell r="A2578" t="str">
            <v>F811</v>
          </cell>
          <cell r="B2578" t="str">
            <v>TRASTORNO ESPECIFICO DEL DELETREO (ORTOGRAFIA)</v>
          </cell>
          <cell r="C2578" t="str">
            <v>057</v>
          </cell>
        </row>
        <row r="2579">
          <cell r="A2579" t="str">
            <v>F812</v>
          </cell>
          <cell r="B2579" t="str">
            <v>TRASTORNO ESPECIFICO DE LAS HABILIDADES ARITMETICAS</v>
          </cell>
          <cell r="C2579" t="str">
            <v>057</v>
          </cell>
        </row>
        <row r="2580">
          <cell r="A2580" t="str">
            <v>F813</v>
          </cell>
          <cell r="B2580" t="str">
            <v>TRASTORNO MIXTO DE LAS HABILIDADES ESCOLARES</v>
          </cell>
          <cell r="C2580" t="str">
            <v>057</v>
          </cell>
        </row>
        <row r="2581">
          <cell r="A2581" t="str">
            <v>F818</v>
          </cell>
          <cell r="B2581" t="str">
            <v>OTROS TRASTORNOS DEL DESARROLLO DE LAS HABILIDADES ESCOLARES</v>
          </cell>
          <cell r="C2581" t="str">
            <v>057</v>
          </cell>
        </row>
        <row r="2582">
          <cell r="A2582" t="str">
            <v>F819</v>
          </cell>
          <cell r="B2582" t="str">
            <v>TRASTORNO DEL DESARROLLO DE LAS HABILIDADES ESCOLARES, NO ESPECIFIC</v>
          </cell>
          <cell r="C2582" t="str">
            <v>057</v>
          </cell>
        </row>
        <row r="2583">
          <cell r="A2583" t="str">
            <v>F82</v>
          </cell>
          <cell r="B2583" t="str">
            <v>TRASTORNO ESPECIFICO DEL DESARROLLO DE LA FUNCION MOTRIZ</v>
          </cell>
          <cell r="C2583" t="str">
            <v>057</v>
          </cell>
        </row>
        <row r="2584">
          <cell r="A2584" t="str">
            <v>F83</v>
          </cell>
          <cell r="B2584" t="str">
            <v>TRASTORNOS ESPECIFICOS MIXTOS DEL DESARROLLO</v>
          </cell>
          <cell r="C2584" t="str">
            <v>057</v>
          </cell>
        </row>
        <row r="2585">
          <cell r="A2585" t="str">
            <v>F84</v>
          </cell>
          <cell r="B2585" t="str">
            <v>TRASTORNOS GENERALIZADOS DEL DESARROLLO</v>
          </cell>
          <cell r="C2585" t="str">
            <v>057</v>
          </cell>
        </row>
        <row r="2586">
          <cell r="A2586" t="str">
            <v>F840</v>
          </cell>
          <cell r="B2586" t="str">
            <v>AUTISMO EN LA NIÑES</v>
          </cell>
          <cell r="C2586" t="str">
            <v>057</v>
          </cell>
        </row>
        <row r="2587">
          <cell r="A2587" t="str">
            <v>F841</v>
          </cell>
          <cell r="B2587" t="str">
            <v>AUTISMO ATIPICO</v>
          </cell>
          <cell r="C2587" t="str">
            <v>057</v>
          </cell>
        </row>
        <row r="2588">
          <cell r="A2588" t="str">
            <v>F842</v>
          </cell>
          <cell r="B2588" t="str">
            <v>SINDROME DE RETT</v>
          </cell>
          <cell r="C2588" t="str">
            <v>057</v>
          </cell>
        </row>
        <row r="2589">
          <cell r="A2589" t="str">
            <v>F843</v>
          </cell>
          <cell r="B2589" t="str">
            <v>OTRO TRASTORNO DESINTEGRATIVO DE LA NIÑES</v>
          </cell>
          <cell r="C2589" t="str">
            <v>057</v>
          </cell>
        </row>
        <row r="2590">
          <cell r="A2590" t="str">
            <v>F844</v>
          </cell>
          <cell r="B2590" t="str">
            <v>TRASTORNO HIPERACTIVO ASOCIADO CON RETRASO MENTAL Y MOVIM. ESTEREOT</v>
          </cell>
          <cell r="C2590" t="str">
            <v>057</v>
          </cell>
        </row>
        <row r="2591">
          <cell r="A2591" t="str">
            <v>F845</v>
          </cell>
          <cell r="B2591" t="str">
            <v>SINDROME DE ASPERGER</v>
          </cell>
          <cell r="C2591" t="str">
            <v>057</v>
          </cell>
        </row>
        <row r="2592">
          <cell r="A2592" t="str">
            <v>F848</v>
          </cell>
          <cell r="B2592" t="str">
            <v>OTROS TRASTORNOS GENERALIZADOS DEL DESARROLLO</v>
          </cell>
          <cell r="C2592" t="str">
            <v>057</v>
          </cell>
        </row>
        <row r="2593">
          <cell r="A2593" t="str">
            <v>F849</v>
          </cell>
          <cell r="B2593" t="str">
            <v>TRASTORNO GENERALIZADO DEL DESARROLLO NO ESPECIFICADO</v>
          </cell>
          <cell r="C2593" t="str">
            <v>057</v>
          </cell>
        </row>
        <row r="2594">
          <cell r="A2594" t="str">
            <v>F88</v>
          </cell>
          <cell r="B2594" t="str">
            <v>OTROS TRASTORNOS DEL DESARROLLO PSICOLOGICO</v>
          </cell>
          <cell r="C2594" t="str">
            <v>057</v>
          </cell>
        </row>
        <row r="2595">
          <cell r="A2595" t="str">
            <v>F89</v>
          </cell>
          <cell r="B2595" t="str">
            <v>TRASTORNO DEL DESARROLLO PSICOLOGICO, NO ESPECIFICADO</v>
          </cell>
          <cell r="C2595" t="str">
            <v>057</v>
          </cell>
        </row>
        <row r="2596">
          <cell r="A2596" t="str">
            <v>F90</v>
          </cell>
          <cell r="B2596" t="str">
            <v>TRASTORNOS HIPERCINETICOS</v>
          </cell>
          <cell r="C2596" t="str">
            <v>057</v>
          </cell>
        </row>
        <row r="2597">
          <cell r="A2597" t="str">
            <v>F900</v>
          </cell>
          <cell r="B2597" t="str">
            <v>PERTURBACION DE LA ACTIVIDAD Y DE LA ATENCION</v>
          </cell>
          <cell r="C2597" t="str">
            <v>057</v>
          </cell>
        </row>
        <row r="2598">
          <cell r="A2598" t="str">
            <v>F901</v>
          </cell>
          <cell r="B2598" t="str">
            <v>TRASTORNO HIPERCINETICO DE LA CONDUCTA</v>
          </cell>
          <cell r="C2598" t="str">
            <v>057</v>
          </cell>
        </row>
        <row r="2599">
          <cell r="A2599" t="str">
            <v>F908</v>
          </cell>
          <cell r="B2599" t="str">
            <v>OTROS TRASTORNOS HIPERCINETICOS</v>
          </cell>
          <cell r="C2599" t="str">
            <v>057</v>
          </cell>
        </row>
        <row r="2600">
          <cell r="A2600" t="str">
            <v>F909</v>
          </cell>
          <cell r="B2600" t="str">
            <v>TRASTORNO HIPERCINETICO, NO ESPECIFICADO</v>
          </cell>
          <cell r="C2600" t="str">
            <v>057</v>
          </cell>
        </row>
        <row r="2601">
          <cell r="A2601" t="str">
            <v>F91</v>
          </cell>
          <cell r="B2601" t="str">
            <v>TRASTRONOS DE LA CONDUCTA</v>
          </cell>
          <cell r="C2601" t="str">
            <v>057</v>
          </cell>
        </row>
        <row r="2602">
          <cell r="A2602" t="str">
            <v>F910</v>
          </cell>
          <cell r="B2602" t="str">
            <v>TRASTRONO DE LA CONDUCTA LIMITADO AL CONTEXTO FAMILIAR</v>
          </cell>
          <cell r="C2602" t="str">
            <v>057</v>
          </cell>
        </row>
        <row r="2603">
          <cell r="A2603" t="str">
            <v>F911</v>
          </cell>
          <cell r="B2603" t="str">
            <v>TRASTORNO DE LA CONDUCTA INSOCIABLE</v>
          </cell>
          <cell r="C2603" t="str">
            <v>057</v>
          </cell>
        </row>
        <row r="2604">
          <cell r="A2604" t="str">
            <v>F912</v>
          </cell>
          <cell r="B2604" t="str">
            <v>TRASTORNO DE LA CONDUCTA SOCIABLE</v>
          </cell>
          <cell r="C2604" t="str">
            <v>057</v>
          </cell>
        </row>
        <row r="2605">
          <cell r="A2605" t="str">
            <v>F913</v>
          </cell>
          <cell r="B2605" t="str">
            <v>TRASTORNO OPOSITOR DESAFIANTE</v>
          </cell>
          <cell r="C2605" t="str">
            <v>057</v>
          </cell>
        </row>
        <row r="2606">
          <cell r="A2606" t="str">
            <v>F918</v>
          </cell>
          <cell r="B2606" t="str">
            <v>OTROS TRASTORNOS DE LA CONDUCTA</v>
          </cell>
          <cell r="C2606" t="str">
            <v>057</v>
          </cell>
        </row>
        <row r="2607">
          <cell r="A2607" t="str">
            <v>F919</v>
          </cell>
          <cell r="B2607" t="str">
            <v>TRASTORNO DE LA CONDUCTA, NO ESPECIFICADO</v>
          </cell>
          <cell r="C2607" t="str">
            <v>057</v>
          </cell>
        </row>
        <row r="2608">
          <cell r="A2608" t="str">
            <v>F92</v>
          </cell>
          <cell r="B2608" t="str">
            <v>TRASTORNOS MIXTOS DE LA CONDUCTA Y DE LAS EMOCIONES</v>
          </cell>
          <cell r="C2608" t="str">
            <v>057</v>
          </cell>
        </row>
        <row r="2609">
          <cell r="A2609" t="str">
            <v>F920</v>
          </cell>
          <cell r="B2609" t="str">
            <v>TRASTORNO DEPRESIVO DE LA CONDUCTA</v>
          </cell>
          <cell r="C2609" t="str">
            <v>057</v>
          </cell>
        </row>
        <row r="2610">
          <cell r="A2610" t="str">
            <v>F928</v>
          </cell>
          <cell r="B2610" t="str">
            <v>OTROS TRASTORNOS MIXTOS DE LA CONDUCTA Y DE LAS EMOCIONES</v>
          </cell>
          <cell r="C2610" t="str">
            <v>057</v>
          </cell>
        </row>
        <row r="2611">
          <cell r="A2611" t="str">
            <v>F929</v>
          </cell>
          <cell r="B2611" t="str">
            <v>TRASTORNO MIXTO DE LA CONDUCTA Y DE LAS EMOCIONES, NO ESPECIFICADO</v>
          </cell>
          <cell r="C2611" t="str">
            <v>057</v>
          </cell>
        </row>
        <row r="2612">
          <cell r="A2612" t="str">
            <v>F93</v>
          </cell>
          <cell r="B2612" t="str">
            <v>TRASTORNOS EMOCIONALES DE COMIENZO ESPECIFICO EN LA NIÑEZ</v>
          </cell>
          <cell r="C2612" t="str">
            <v>057</v>
          </cell>
        </row>
        <row r="2613">
          <cell r="A2613" t="str">
            <v>F930</v>
          </cell>
          <cell r="B2613" t="str">
            <v>TRASTORNO DE ANSIEDAD DE SEPARACION EN LA NIÑEZ</v>
          </cell>
          <cell r="C2613" t="str">
            <v>057</v>
          </cell>
        </row>
        <row r="2614">
          <cell r="A2614" t="str">
            <v>F931</v>
          </cell>
          <cell r="B2614" t="str">
            <v>TRASTORNO DE ANSIEDAD FOBICA DE LA NIÑEZ</v>
          </cell>
          <cell r="C2614" t="str">
            <v>057</v>
          </cell>
        </row>
        <row r="2615">
          <cell r="A2615" t="str">
            <v>F932</v>
          </cell>
          <cell r="B2615" t="str">
            <v>TRASTORNO DE ANSIEDAD SOCIAL EN LA NIÑEZ</v>
          </cell>
          <cell r="C2615" t="str">
            <v>057</v>
          </cell>
        </row>
        <row r="2616">
          <cell r="A2616" t="str">
            <v>F933</v>
          </cell>
          <cell r="B2616" t="str">
            <v>TRASTORNO DE RIVALIDAD ENTRE HERMANOS</v>
          </cell>
          <cell r="C2616" t="str">
            <v>057</v>
          </cell>
        </row>
        <row r="2617">
          <cell r="A2617" t="str">
            <v>F938</v>
          </cell>
          <cell r="B2617" t="str">
            <v>OTROS TRASTORNOS EMOCIONALES EN LA NIÑEZ</v>
          </cell>
          <cell r="C2617" t="str">
            <v>057</v>
          </cell>
        </row>
        <row r="2618">
          <cell r="A2618" t="str">
            <v>F939</v>
          </cell>
          <cell r="B2618" t="str">
            <v>TRASTORNO EMOCIONAL EN LA NIÑEZ, NO ESPECIFICADO</v>
          </cell>
          <cell r="C2618" t="str">
            <v>057</v>
          </cell>
        </row>
        <row r="2619">
          <cell r="A2619" t="str">
            <v>F94</v>
          </cell>
          <cell r="B2619" t="str">
            <v>TRASTORNOS DEL COMPORT. SOCIAL DE COMIENZO ESPECIFICO EN LA NIÑEZ</v>
          </cell>
          <cell r="C2619" t="str">
            <v>057</v>
          </cell>
        </row>
        <row r="2620">
          <cell r="A2620" t="str">
            <v>F940</v>
          </cell>
          <cell r="B2620" t="str">
            <v>MUTISMO ELECTIVO</v>
          </cell>
          <cell r="C2620" t="str">
            <v>057</v>
          </cell>
        </row>
        <row r="2621">
          <cell r="A2621" t="str">
            <v>F941</v>
          </cell>
          <cell r="B2621" t="str">
            <v>TRASTORNO DE VINCULACION REACTIVA EN LA NIÑEZ</v>
          </cell>
          <cell r="C2621" t="str">
            <v>057</v>
          </cell>
        </row>
        <row r="2622">
          <cell r="A2622" t="str">
            <v>F942</v>
          </cell>
          <cell r="B2622" t="str">
            <v>TRASTORNO DE VINCULACION DESINHIBIDA  EN LA NIÑEZ</v>
          </cell>
          <cell r="C2622" t="str">
            <v>057</v>
          </cell>
        </row>
        <row r="2623">
          <cell r="A2623" t="str">
            <v>F948</v>
          </cell>
          <cell r="B2623" t="str">
            <v>OTROS TRASTORNOS DEL COMPORTAMIENTO SOCIAL EN LA NIÑEZ</v>
          </cell>
          <cell r="C2623" t="str">
            <v>057</v>
          </cell>
        </row>
        <row r="2624">
          <cell r="A2624" t="str">
            <v>F949</v>
          </cell>
          <cell r="B2624" t="str">
            <v>TRASTORNO DEL CMPORTAMIENTO SOCIAL EN LA NIÑEZ, NO ESPECIFICADO</v>
          </cell>
          <cell r="C2624" t="str">
            <v>057</v>
          </cell>
        </row>
        <row r="2625">
          <cell r="A2625" t="str">
            <v>F95</v>
          </cell>
          <cell r="B2625" t="str">
            <v>TRASTORNOS DEL TICS</v>
          </cell>
          <cell r="C2625" t="str">
            <v>057</v>
          </cell>
        </row>
        <row r="2626">
          <cell r="A2626" t="str">
            <v>F950</v>
          </cell>
          <cell r="B2626" t="str">
            <v>TRASTORNO POR TIC TRANSITORIO</v>
          </cell>
          <cell r="C2626" t="str">
            <v>057</v>
          </cell>
        </row>
        <row r="2627">
          <cell r="A2627" t="str">
            <v>F951</v>
          </cell>
          <cell r="B2627" t="str">
            <v>TRASTORNO POR TIC MOTOR O VOCAL CRONICO</v>
          </cell>
          <cell r="C2627" t="str">
            <v>057</v>
          </cell>
        </row>
        <row r="2628">
          <cell r="A2628" t="str">
            <v>F952</v>
          </cell>
          <cell r="B2628" t="str">
            <v>TRASTORNO POR TICS MOTORES Y VOCALES MULTIPLES COMBINADOS (DE LA T.)</v>
          </cell>
          <cell r="C2628" t="str">
            <v>057</v>
          </cell>
        </row>
        <row r="2629">
          <cell r="A2629" t="str">
            <v>F958</v>
          </cell>
          <cell r="B2629" t="str">
            <v>OTROS TRASTORNOS DEL TICS</v>
          </cell>
          <cell r="C2629" t="str">
            <v>057</v>
          </cell>
        </row>
        <row r="2630">
          <cell r="A2630" t="str">
            <v>F959</v>
          </cell>
          <cell r="B2630" t="str">
            <v>TRASTORNO POR TIC, NO ESPECIFICADO</v>
          </cell>
          <cell r="C2630" t="str">
            <v>057</v>
          </cell>
        </row>
        <row r="2631">
          <cell r="A2631" t="str">
            <v>F98</v>
          </cell>
          <cell r="B2631" t="str">
            <v>OTROS TRASTORNOS EMOCIONALES Y DEL COMPORT. QUE APARECEN HABITUAL.</v>
          </cell>
          <cell r="C2631" t="str">
            <v>057</v>
          </cell>
        </row>
        <row r="2632">
          <cell r="A2632" t="str">
            <v>F980</v>
          </cell>
          <cell r="B2632" t="str">
            <v>ENURESIS NO ORGANICA</v>
          </cell>
          <cell r="C2632" t="str">
            <v>057</v>
          </cell>
        </row>
        <row r="2633">
          <cell r="A2633" t="str">
            <v>F981</v>
          </cell>
          <cell r="B2633" t="str">
            <v>ENCOPRESIS NO ORGANICA</v>
          </cell>
          <cell r="C2633" t="str">
            <v>057</v>
          </cell>
        </row>
        <row r="2634">
          <cell r="A2634" t="str">
            <v>F982</v>
          </cell>
          <cell r="B2634" t="str">
            <v>TRASTORNO DE LA INGESTION ALIMENTARIA EN LA INFANCIA Y LA NIÑEZ</v>
          </cell>
          <cell r="C2634" t="str">
            <v>057</v>
          </cell>
        </row>
        <row r="2635">
          <cell r="A2635" t="str">
            <v>F983</v>
          </cell>
          <cell r="B2635" t="str">
            <v>PICA EN LA INFANCIA Y LA NIÑEZ</v>
          </cell>
          <cell r="C2635" t="str">
            <v>057</v>
          </cell>
        </row>
        <row r="2636">
          <cell r="A2636" t="str">
            <v>F984</v>
          </cell>
          <cell r="B2636" t="str">
            <v>TRASTORNOS DE LOS MOVIMIENTOS ESTEREOTIPADOS</v>
          </cell>
          <cell r="C2636" t="str">
            <v>057</v>
          </cell>
        </row>
        <row r="2637">
          <cell r="A2637" t="str">
            <v>F985</v>
          </cell>
          <cell r="B2637" t="str">
            <v>TARTAMUDEZ (ESPASMOFEMIA)</v>
          </cell>
          <cell r="C2637" t="str">
            <v>057</v>
          </cell>
        </row>
        <row r="2638">
          <cell r="A2638" t="str">
            <v>F986</v>
          </cell>
          <cell r="B2638" t="str">
            <v>FARFULLEO</v>
          </cell>
          <cell r="C2638" t="str">
            <v>057</v>
          </cell>
        </row>
        <row r="2639">
          <cell r="A2639" t="str">
            <v>F988</v>
          </cell>
          <cell r="B2639" t="str">
            <v>OTROS TRASTORNOS EMOCIONALES Y DEL COMPORT. QUE APARECEN HABITUAL</v>
          </cell>
          <cell r="C2639" t="str">
            <v>057</v>
          </cell>
        </row>
        <row r="2640">
          <cell r="A2640" t="str">
            <v>F989</v>
          </cell>
          <cell r="B2640" t="str">
            <v>TRASTORNO NO ESPEC. EMACIONAL Y DEL COMPORT. QUE APARECEN HABITUAL</v>
          </cell>
          <cell r="C2640" t="str">
            <v>057</v>
          </cell>
        </row>
        <row r="2641">
          <cell r="A2641" t="str">
            <v>F99</v>
          </cell>
          <cell r="B2641" t="str">
            <v>TRASTORNO MENTAL, NO ESPECIFICADO</v>
          </cell>
          <cell r="C2641" t="str">
            <v>057</v>
          </cell>
        </row>
        <row r="2642">
          <cell r="A2642" t="str">
            <v>FEB1</v>
          </cell>
          <cell r="B2642" t="str">
            <v>SINDROME FEBRIL EN ESTUDIO</v>
          </cell>
          <cell r="C2642" t="str">
            <v>000</v>
          </cell>
        </row>
        <row r="2643">
          <cell r="A2643" t="str">
            <v>FO4</v>
          </cell>
          <cell r="B2643" t="str">
            <v>SINDROME AMNESICO ORGANICO, NO INDUCIDO POR ALCOHOL O POR OTRAS</v>
          </cell>
          <cell r="C2643" t="str">
            <v>057</v>
          </cell>
        </row>
        <row r="2644">
          <cell r="A2644" t="str">
            <v>G00</v>
          </cell>
          <cell r="B2644" t="str">
            <v>MENINGITIS BACTERIANA, NO CLASIFICADA EN OTRA PARTE</v>
          </cell>
          <cell r="C2644" t="str">
            <v>059</v>
          </cell>
        </row>
        <row r="2645">
          <cell r="A2645" t="str">
            <v>G000</v>
          </cell>
          <cell r="B2645" t="str">
            <v>MENINGITIS POR HEMOFILOS</v>
          </cell>
          <cell r="C2645" t="str">
            <v>059</v>
          </cell>
        </row>
        <row r="2646">
          <cell r="A2646" t="str">
            <v>G001</v>
          </cell>
          <cell r="B2646" t="str">
            <v>MENINGITIS NEUMOCOCICA</v>
          </cell>
          <cell r="C2646" t="str">
            <v>059</v>
          </cell>
        </row>
        <row r="2647">
          <cell r="A2647" t="str">
            <v>G002</v>
          </cell>
          <cell r="B2647" t="str">
            <v>MENINGITIS ESTREPTOCOCICA</v>
          </cell>
          <cell r="C2647" t="str">
            <v>059</v>
          </cell>
        </row>
        <row r="2648">
          <cell r="A2648" t="str">
            <v>G003</v>
          </cell>
          <cell r="B2648" t="str">
            <v>MENINGITIS ESTAFILOCPCICA</v>
          </cell>
          <cell r="C2648" t="str">
            <v>059</v>
          </cell>
        </row>
        <row r="2649">
          <cell r="A2649" t="str">
            <v>G008</v>
          </cell>
          <cell r="B2649" t="str">
            <v>OTRAS MENINGITIS BACTERIANAS</v>
          </cell>
          <cell r="C2649" t="str">
            <v>059</v>
          </cell>
        </row>
        <row r="2650">
          <cell r="A2650" t="str">
            <v>G009</v>
          </cell>
          <cell r="B2650" t="str">
            <v>MENINGITIS BACTERIANA, NO ESPECIFICADAS</v>
          </cell>
          <cell r="C2650" t="str">
            <v>059</v>
          </cell>
        </row>
        <row r="2651">
          <cell r="A2651" t="str">
            <v>G03</v>
          </cell>
          <cell r="B2651" t="str">
            <v>MENINGITIS DEBIDA A OTRAS CAUSAS Y LAS NO ESPECIFICADAS</v>
          </cell>
          <cell r="C2651" t="str">
            <v>059</v>
          </cell>
        </row>
        <row r="2652">
          <cell r="A2652" t="str">
            <v>G030</v>
          </cell>
          <cell r="B2652" t="str">
            <v>MENINGITIS APIOGENA</v>
          </cell>
          <cell r="C2652" t="str">
            <v>059</v>
          </cell>
        </row>
        <row r="2653">
          <cell r="A2653" t="str">
            <v>G031</v>
          </cell>
          <cell r="B2653" t="str">
            <v>MENINGITIS CRONICA</v>
          </cell>
          <cell r="C2653" t="str">
            <v>059</v>
          </cell>
        </row>
        <row r="2654">
          <cell r="A2654" t="str">
            <v>G032</v>
          </cell>
          <cell r="B2654" t="str">
            <v>MENIGITIS RECURRENTE BENIGNA (MOLLARET)</v>
          </cell>
          <cell r="C2654" t="str">
            <v>059</v>
          </cell>
        </row>
        <row r="2655">
          <cell r="A2655" t="str">
            <v>G038</v>
          </cell>
          <cell r="B2655" t="str">
            <v>MENINGITIS DEBIDAS A OTRAS CAUSAS ESPECIFICADAS</v>
          </cell>
          <cell r="C2655" t="str">
            <v>059</v>
          </cell>
        </row>
        <row r="2656">
          <cell r="A2656" t="str">
            <v>G039</v>
          </cell>
          <cell r="B2656" t="str">
            <v>MENINGITIS, NO ESPECIFICADA</v>
          </cell>
          <cell r="C2656" t="str">
            <v>059</v>
          </cell>
        </row>
        <row r="2657">
          <cell r="A2657" t="str">
            <v>G04</v>
          </cell>
          <cell r="B2657" t="str">
            <v>ENCEFALITIS, MIELITIS Y ENCEFALOMIELITIS</v>
          </cell>
          <cell r="C2657" t="str">
            <v>061</v>
          </cell>
        </row>
        <row r="2658">
          <cell r="A2658" t="str">
            <v>G040</v>
          </cell>
          <cell r="B2658" t="str">
            <v>ENCEFALITIS AGUDA DISEMINADA</v>
          </cell>
          <cell r="C2658" t="str">
            <v>061</v>
          </cell>
        </row>
        <row r="2659">
          <cell r="A2659" t="str">
            <v>G041</v>
          </cell>
          <cell r="B2659" t="str">
            <v>PARAPLEJIA ESPASTICA TROPICAL</v>
          </cell>
          <cell r="C2659" t="str">
            <v>061</v>
          </cell>
        </row>
        <row r="2660">
          <cell r="A2660" t="str">
            <v>G042</v>
          </cell>
          <cell r="B2660" t="str">
            <v>MENINGOENCEFALITIS, MENINGOMIELITIS BACTERIANAS, NO CLAS. EN OTRA PTE.</v>
          </cell>
          <cell r="C2660" t="str">
            <v>061</v>
          </cell>
        </row>
        <row r="2661">
          <cell r="A2661" t="str">
            <v>G048</v>
          </cell>
          <cell r="B2661" t="str">
            <v>OTRAS ENCEFALITIS, MIELITIS Y ENCEFALOMIELITIS</v>
          </cell>
          <cell r="C2661" t="str">
            <v>061</v>
          </cell>
        </row>
        <row r="2662">
          <cell r="A2662" t="str">
            <v>G049</v>
          </cell>
          <cell r="B2662" t="str">
            <v>ENCEFALITIS, MIELITIS Y ENCEFALITIS, NO ESPECIFICADAS</v>
          </cell>
          <cell r="C2662" t="str">
            <v>061</v>
          </cell>
        </row>
        <row r="2663">
          <cell r="A2663" t="str">
            <v>G06</v>
          </cell>
          <cell r="B2663" t="str">
            <v>ABSCESO Y GRANULOMA INTRACRANEAL E INTRARRAQUIDEO</v>
          </cell>
          <cell r="C2663" t="str">
            <v>061</v>
          </cell>
        </row>
        <row r="2664">
          <cell r="A2664" t="str">
            <v>G060</v>
          </cell>
          <cell r="B2664" t="str">
            <v>ABSCESO Y GRANULOMA INTRACRANEAL</v>
          </cell>
          <cell r="C2664" t="str">
            <v>061</v>
          </cell>
        </row>
        <row r="2665">
          <cell r="A2665" t="str">
            <v>G061</v>
          </cell>
          <cell r="B2665" t="str">
            <v>ABSCESO Y GRANULOMA INTRARRAQUIDEO</v>
          </cell>
          <cell r="C2665" t="str">
            <v>061</v>
          </cell>
        </row>
        <row r="2666">
          <cell r="A2666" t="str">
            <v>G062</v>
          </cell>
          <cell r="B2666" t="str">
            <v>ABSCESO EXTRADURAL Y SUBDURAL, NO ESPECIFICADO</v>
          </cell>
          <cell r="C2666" t="str">
            <v>061</v>
          </cell>
        </row>
        <row r="2667">
          <cell r="A2667" t="str">
            <v>G08</v>
          </cell>
          <cell r="B2667" t="str">
            <v>FLIBITIS Y TROMBOFLEBITIS INTRACRANEAL E INTRARRAQUIDEA</v>
          </cell>
          <cell r="C2667" t="str">
            <v>061</v>
          </cell>
        </row>
        <row r="2668">
          <cell r="A2668" t="str">
            <v>G09X</v>
          </cell>
          <cell r="B2668" t="str">
            <v>SECUELAS DE ENFER. INFLAMATORIAS DEL SISTEMA NERVIOSO CENTRAL</v>
          </cell>
          <cell r="C2668" t="str">
            <v>061</v>
          </cell>
        </row>
        <row r="2669">
          <cell r="A2669" t="str">
            <v>G10</v>
          </cell>
          <cell r="B2669" t="str">
            <v>ENFERMEDAD DE HUNTINGTON</v>
          </cell>
          <cell r="C2669" t="str">
            <v>061</v>
          </cell>
        </row>
        <row r="2670">
          <cell r="A2670" t="str">
            <v>G11</v>
          </cell>
          <cell r="B2670" t="str">
            <v>ATAXIA HEREDITARIA</v>
          </cell>
          <cell r="C2670" t="str">
            <v>061</v>
          </cell>
        </row>
        <row r="2671">
          <cell r="A2671" t="str">
            <v>G110</v>
          </cell>
          <cell r="B2671" t="str">
            <v>ATAXIA CONGENITA NO PROGRESIVA</v>
          </cell>
          <cell r="C2671" t="str">
            <v>061</v>
          </cell>
        </row>
        <row r="2672">
          <cell r="A2672" t="str">
            <v>G111</v>
          </cell>
          <cell r="B2672" t="str">
            <v>ATAXIA CEREBELOSA DE INICIACION TEMPRANA</v>
          </cell>
          <cell r="C2672" t="str">
            <v>061</v>
          </cell>
        </row>
        <row r="2673">
          <cell r="A2673" t="str">
            <v>G112</v>
          </cell>
          <cell r="B2673" t="str">
            <v>ATAXIA CEREBELOSA DE INICIACION TARDIA</v>
          </cell>
          <cell r="C2673" t="str">
            <v>061</v>
          </cell>
        </row>
        <row r="2674">
          <cell r="A2674" t="str">
            <v>G113</v>
          </cell>
          <cell r="B2674" t="str">
            <v>ATAXIA CEREBELOSA CON REPARACION DEFECTUOSA DEL ADN</v>
          </cell>
          <cell r="C2674" t="str">
            <v>061</v>
          </cell>
        </row>
        <row r="2675">
          <cell r="A2675" t="str">
            <v>G114</v>
          </cell>
          <cell r="B2675" t="str">
            <v>PARAPLEJIA ESPASTICA HEREDITARIA</v>
          </cell>
          <cell r="C2675" t="str">
            <v>061</v>
          </cell>
        </row>
        <row r="2676">
          <cell r="A2676" t="str">
            <v>G118</v>
          </cell>
          <cell r="B2676" t="str">
            <v>OTRAS ATAXIAS HEREDITARIAS</v>
          </cell>
          <cell r="C2676" t="str">
            <v>061</v>
          </cell>
        </row>
        <row r="2677">
          <cell r="A2677" t="str">
            <v>G119</v>
          </cell>
          <cell r="B2677" t="str">
            <v>ATAXIA HEREDITARIA, NO ESPECIFICADA</v>
          </cell>
          <cell r="C2677" t="str">
            <v>061</v>
          </cell>
        </row>
        <row r="2678">
          <cell r="A2678" t="str">
            <v>G12</v>
          </cell>
          <cell r="B2678" t="str">
            <v>ATROFIA MUSCULAR ESPINAL Y SINDROMES AFINES</v>
          </cell>
          <cell r="C2678" t="str">
            <v>061</v>
          </cell>
        </row>
        <row r="2679">
          <cell r="A2679" t="str">
            <v>G120</v>
          </cell>
          <cell r="B2679" t="str">
            <v>ATROFIA MUSCULAR ESPINAL INFANTIL, TIPO I (WERDING-HOFFMAN)</v>
          </cell>
          <cell r="C2679" t="str">
            <v>061</v>
          </cell>
        </row>
        <row r="2680">
          <cell r="A2680" t="str">
            <v>G121</v>
          </cell>
          <cell r="B2680" t="str">
            <v>OTRAS ATROFIAS MUSCULARES ESPINALES HEREDITARIAS</v>
          </cell>
          <cell r="C2680" t="str">
            <v>061</v>
          </cell>
        </row>
        <row r="2681">
          <cell r="A2681" t="str">
            <v>G122</v>
          </cell>
          <cell r="B2681" t="str">
            <v>ENFERMEDADES DE LAS NEURONAS MOTORAS</v>
          </cell>
          <cell r="C2681" t="str">
            <v>061</v>
          </cell>
        </row>
        <row r="2682">
          <cell r="A2682" t="str">
            <v>G128</v>
          </cell>
          <cell r="B2682" t="str">
            <v>OTRAS ATROFIAS MUSCULARES ESPINALES Y SINDROMES AFINES</v>
          </cell>
          <cell r="C2682" t="str">
            <v>061</v>
          </cell>
        </row>
        <row r="2683">
          <cell r="A2683" t="str">
            <v>G129</v>
          </cell>
          <cell r="B2683" t="str">
            <v>ATROFIA MUSCULAR ESPINAL, SIN OTRA ESPECIFICACION</v>
          </cell>
          <cell r="C2683" t="str">
            <v>061</v>
          </cell>
        </row>
        <row r="2684">
          <cell r="A2684" t="str">
            <v>G20</v>
          </cell>
          <cell r="B2684" t="str">
            <v>ENFERMEDAD DE PARKINSON</v>
          </cell>
          <cell r="C2684" t="str">
            <v>061</v>
          </cell>
        </row>
        <row r="2685">
          <cell r="A2685" t="str">
            <v>G21</v>
          </cell>
          <cell r="B2685" t="str">
            <v>PARKINSONISMO SECUNDARIO</v>
          </cell>
          <cell r="C2685" t="str">
            <v>061</v>
          </cell>
        </row>
        <row r="2686">
          <cell r="A2686" t="str">
            <v>G210</v>
          </cell>
          <cell r="B2686" t="str">
            <v>SIDROME NEUROLEPTICO MALIGNO</v>
          </cell>
          <cell r="C2686" t="str">
            <v>061</v>
          </cell>
        </row>
        <row r="2687">
          <cell r="A2687" t="str">
            <v>G211</v>
          </cell>
          <cell r="B2687" t="str">
            <v>OTRO PARKINSONISMO SECUNDARIO INDUCIDO POR DROGAS</v>
          </cell>
          <cell r="C2687" t="str">
            <v>061</v>
          </cell>
        </row>
        <row r="2688">
          <cell r="A2688" t="str">
            <v>G212</v>
          </cell>
          <cell r="B2688" t="str">
            <v>PARKINSONISMO SECUNDARIO DEBIDO A OTROS AGENTES EXTERNOS</v>
          </cell>
          <cell r="C2688" t="str">
            <v>061</v>
          </cell>
        </row>
        <row r="2689">
          <cell r="A2689" t="str">
            <v>G213</v>
          </cell>
          <cell r="B2689" t="str">
            <v>PARKINSONISMO POSTENCEFALITICO</v>
          </cell>
          <cell r="C2689" t="str">
            <v>061</v>
          </cell>
        </row>
        <row r="2690">
          <cell r="A2690" t="str">
            <v>G218</v>
          </cell>
          <cell r="B2690" t="str">
            <v>OTROS TIPOS DE PARKINSONISMO SECUNDARIO</v>
          </cell>
          <cell r="C2690" t="str">
            <v>061</v>
          </cell>
        </row>
        <row r="2691">
          <cell r="A2691" t="str">
            <v>G219</v>
          </cell>
          <cell r="B2691" t="str">
            <v>PARKINSONISMO SECUNDARIO, NO ESPECIFICADO</v>
          </cell>
          <cell r="C2691" t="str">
            <v>061</v>
          </cell>
        </row>
        <row r="2692">
          <cell r="A2692" t="str">
            <v>G23</v>
          </cell>
          <cell r="B2692" t="str">
            <v>OTRAS ENFERMEDADES DEGENERATIVAS DE LOS NUCLEOS DE LA BASE</v>
          </cell>
          <cell r="C2692" t="str">
            <v>061</v>
          </cell>
        </row>
        <row r="2693">
          <cell r="A2693" t="str">
            <v>G230</v>
          </cell>
          <cell r="B2693" t="str">
            <v>ENFERMEDAD DE HALLERVORDEN-EPATZ</v>
          </cell>
          <cell r="C2693" t="str">
            <v>061</v>
          </cell>
        </row>
        <row r="2694">
          <cell r="A2694" t="str">
            <v>G231</v>
          </cell>
          <cell r="B2694" t="str">
            <v>OFTALMOPLEJIA SUPRANUCLEAR PROGRESIVA (STEELE-RICHARDSON-OLSZEW)</v>
          </cell>
          <cell r="C2694" t="str">
            <v>061</v>
          </cell>
        </row>
        <row r="2695">
          <cell r="A2695" t="str">
            <v>G232</v>
          </cell>
          <cell r="B2695" t="str">
            <v>DEGENERACION NIGROESTRIADA</v>
          </cell>
          <cell r="C2695" t="str">
            <v>061</v>
          </cell>
        </row>
        <row r="2696">
          <cell r="A2696" t="str">
            <v>G238</v>
          </cell>
          <cell r="B2696" t="str">
            <v>OTRAS ENF. DEGENERATIVAS ESPECIFICADAS DE LOS NUCLEOS DE LA BASE</v>
          </cell>
          <cell r="C2696" t="str">
            <v>061</v>
          </cell>
        </row>
        <row r="2697">
          <cell r="A2697" t="str">
            <v>G239</v>
          </cell>
          <cell r="B2697" t="str">
            <v>ENFERMEDAD DEGENERATIVA DE LOS NUCLEOS DE LA BASE, NO ESPECIFICADA</v>
          </cell>
          <cell r="C2697" t="str">
            <v>061</v>
          </cell>
        </row>
        <row r="2698">
          <cell r="A2698" t="str">
            <v>G24</v>
          </cell>
          <cell r="B2698" t="str">
            <v>DISTONIA</v>
          </cell>
          <cell r="C2698" t="str">
            <v>061</v>
          </cell>
        </row>
        <row r="2699">
          <cell r="A2699" t="str">
            <v>G240</v>
          </cell>
          <cell r="B2699" t="str">
            <v>DISTONIA INDUCIDA POR DROGAS</v>
          </cell>
          <cell r="C2699" t="str">
            <v>061</v>
          </cell>
        </row>
        <row r="2700">
          <cell r="A2700" t="str">
            <v>G241</v>
          </cell>
          <cell r="B2700" t="str">
            <v>DISTONIA IDIOPATICA FAMILIAR</v>
          </cell>
          <cell r="C2700" t="str">
            <v>061</v>
          </cell>
        </row>
        <row r="2701">
          <cell r="A2701" t="str">
            <v>G242</v>
          </cell>
          <cell r="B2701" t="str">
            <v>DISTONIA IDIOPATICA NO FAMILIAR</v>
          </cell>
          <cell r="C2701" t="str">
            <v>061</v>
          </cell>
        </row>
        <row r="2702">
          <cell r="A2702" t="str">
            <v>G243</v>
          </cell>
          <cell r="B2702" t="str">
            <v>TORTICOLIS ESPASMODICA</v>
          </cell>
          <cell r="C2702" t="str">
            <v>061</v>
          </cell>
        </row>
        <row r="2703">
          <cell r="A2703" t="str">
            <v>G244</v>
          </cell>
          <cell r="B2703" t="str">
            <v>DISTONIA BUCOFACIAL IDIOPATICA</v>
          </cell>
          <cell r="C2703" t="str">
            <v>061</v>
          </cell>
        </row>
        <row r="2704">
          <cell r="A2704" t="str">
            <v>G245</v>
          </cell>
          <cell r="B2704" t="str">
            <v>BLEFAROSPASMO</v>
          </cell>
          <cell r="C2704" t="str">
            <v>061</v>
          </cell>
        </row>
        <row r="2705">
          <cell r="A2705" t="str">
            <v>G248</v>
          </cell>
          <cell r="B2705" t="str">
            <v>OTRAS DISTONIAS</v>
          </cell>
          <cell r="C2705" t="str">
            <v>061</v>
          </cell>
        </row>
        <row r="2706">
          <cell r="A2706" t="str">
            <v>G249</v>
          </cell>
          <cell r="B2706" t="str">
            <v>DISTONIA, NO ESPECIFICADA</v>
          </cell>
          <cell r="C2706" t="str">
            <v>061</v>
          </cell>
        </row>
        <row r="2707">
          <cell r="A2707" t="str">
            <v>G25</v>
          </cell>
          <cell r="B2707" t="str">
            <v>OTROS TRASTORNOS EXTRAPIRAMIDALES Y DEL MOVIMIENTO</v>
          </cell>
          <cell r="C2707" t="str">
            <v>061</v>
          </cell>
        </row>
        <row r="2708">
          <cell r="A2708" t="str">
            <v>G250</v>
          </cell>
          <cell r="B2708" t="str">
            <v>TEMBLOR ESENCIAL</v>
          </cell>
          <cell r="C2708" t="str">
            <v>061</v>
          </cell>
        </row>
        <row r="2709">
          <cell r="A2709" t="str">
            <v>G251</v>
          </cell>
          <cell r="B2709" t="str">
            <v>TEMBLOR INDUCIDO POR DROGAS</v>
          </cell>
          <cell r="C2709" t="str">
            <v>061</v>
          </cell>
        </row>
        <row r="2710">
          <cell r="A2710" t="str">
            <v>G252</v>
          </cell>
          <cell r="B2710" t="str">
            <v>OTRAS FORMAS ESPECIFICADAS DEL TEMBLOR</v>
          </cell>
          <cell r="C2710" t="str">
            <v>061</v>
          </cell>
        </row>
        <row r="2711">
          <cell r="A2711" t="str">
            <v>G253</v>
          </cell>
          <cell r="B2711" t="str">
            <v>MIOCLONIA</v>
          </cell>
          <cell r="C2711" t="str">
            <v>061</v>
          </cell>
        </row>
        <row r="2712">
          <cell r="A2712" t="str">
            <v>G254</v>
          </cell>
          <cell r="B2712" t="str">
            <v>COREA INDUCIDA POR DROGAS</v>
          </cell>
          <cell r="C2712" t="str">
            <v>061</v>
          </cell>
        </row>
        <row r="2713">
          <cell r="A2713" t="str">
            <v>G255</v>
          </cell>
          <cell r="B2713" t="str">
            <v>OTRAS COREAS</v>
          </cell>
          <cell r="C2713" t="str">
            <v>061</v>
          </cell>
        </row>
        <row r="2714">
          <cell r="A2714" t="str">
            <v>G256</v>
          </cell>
          <cell r="B2714" t="str">
            <v>TICS INDUCIDOS POR DROGAS Y OTROS TICS DE ORIGEN ORGANICO</v>
          </cell>
          <cell r="C2714" t="str">
            <v>061</v>
          </cell>
        </row>
        <row r="2715">
          <cell r="A2715" t="str">
            <v>G258</v>
          </cell>
          <cell r="B2715" t="str">
            <v>OTROS TRASTORNOS EXTRAPIRAMIDALES Y DEL MOVIMIENTO</v>
          </cell>
          <cell r="C2715" t="str">
            <v>061</v>
          </cell>
        </row>
        <row r="2716">
          <cell r="A2716" t="str">
            <v>G259</v>
          </cell>
          <cell r="B2716" t="str">
            <v>TRASTORNOS EXTRAPIRAMIDAL Y DEL MOVIMIENTO, NO ESPECIFICADO</v>
          </cell>
          <cell r="C2716" t="str">
            <v>061</v>
          </cell>
        </row>
        <row r="2717">
          <cell r="A2717" t="str">
            <v>G30</v>
          </cell>
          <cell r="B2717" t="str">
            <v>ENFERMEDAD DE ALZHEIMER</v>
          </cell>
          <cell r="C2717" t="str">
            <v>060</v>
          </cell>
        </row>
        <row r="2718">
          <cell r="A2718" t="str">
            <v>G300</v>
          </cell>
          <cell r="B2718" t="str">
            <v>ENFERMEDAD DE ALZHEIMER DE COMIENZO TEMPRANO</v>
          </cell>
          <cell r="C2718" t="str">
            <v>060</v>
          </cell>
        </row>
        <row r="2719">
          <cell r="A2719" t="str">
            <v>G300</v>
          </cell>
          <cell r="B2719" t="str">
            <v>ENFERMEDAD DE ALZHEIMER DE COMIENZO TEMPRANO</v>
          </cell>
          <cell r="C2719" t="str">
            <v>060</v>
          </cell>
        </row>
        <row r="2720">
          <cell r="A2720" t="str">
            <v>G301</v>
          </cell>
          <cell r="B2720" t="str">
            <v>ENFERMEDAD DE ALZHEIMER DE COMIENZO TARDIO</v>
          </cell>
          <cell r="C2720" t="str">
            <v>060</v>
          </cell>
        </row>
        <row r="2721">
          <cell r="A2721" t="str">
            <v>G308</v>
          </cell>
          <cell r="B2721" t="str">
            <v>OTROS TIPOS DE ENFERMEDAD DE ALZHEIMER</v>
          </cell>
          <cell r="C2721" t="str">
            <v>060</v>
          </cell>
        </row>
        <row r="2722">
          <cell r="A2722" t="str">
            <v>G309</v>
          </cell>
          <cell r="B2722" t="str">
            <v>ENFERMEDAD DE ALZHEIMER, NO ESPECIFICADA</v>
          </cell>
          <cell r="C2722" t="str">
            <v>060</v>
          </cell>
        </row>
        <row r="2723">
          <cell r="A2723" t="str">
            <v>G31</v>
          </cell>
          <cell r="B2723" t="str">
            <v>OTRAS ENFERMEDADES DEGENERATIVAS DEL SIST. NERV. NO CLASIF. EN OTRA</v>
          </cell>
          <cell r="C2723" t="str">
            <v>061</v>
          </cell>
        </row>
        <row r="2724">
          <cell r="A2724" t="str">
            <v>G310</v>
          </cell>
          <cell r="B2724" t="str">
            <v>ATROFIA CEREBRAL CIRCUNSCRITA</v>
          </cell>
          <cell r="C2724" t="str">
            <v>061</v>
          </cell>
        </row>
        <row r="2725">
          <cell r="A2725" t="str">
            <v>G311</v>
          </cell>
          <cell r="B2725" t="str">
            <v>DEGENERACION CEREBRAL SENIL NO CLASIFICADA EN OTRA PARTE</v>
          </cell>
          <cell r="C2725" t="str">
            <v>061</v>
          </cell>
        </row>
        <row r="2726">
          <cell r="A2726" t="str">
            <v>G312</v>
          </cell>
          <cell r="B2726" t="str">
            <v>DEGENERACION DEL SISTEMA NERVIOSO DEBIDA AL ALCOHOL</v>
          </cell>
          <cell r="C2726" t="str">
            <v>061</v>
          </cell>
        </row>
        <row r="2727">
          <cell r="A2727" t="str">
            <v>G318</v>
          </cell>
          <cell r="B2727" t="str">
            <v>OTRAS ENFERMEDADES DEGENERATIVAS EPECIF.DEL SISTEMA NERVIOSO</v>
          </cell>
          <cell r="C2727" t="str">
            <v>061</v>
          </cell>
        </row>
        <row r="2728">
          <cell r="A2728" t="str">
            <v>G319</v>
          </cell>
          <cell r="B2728" t="str">
            <v>DEGENERACION DEL SISTEMA NERVIOSO, NO ESPECIFICADA</v>
          </cell>
          <cell r="C2728" t="str">
            <v>061</v>
          </cell>
        </row>
        <row r="2729">
          <cell r="A2729" t="str">
            <v>G35</v>
          </cell>
          <cell r="B2729" t="str">
            <v>ESCLEROSIS MULTIPLE</v>
          </cell>
          <cell r="C2729" t="str">
            <v>061</v>
          </cell>
        </row>
        <row r="2730">
          <cell r="A2730" t="str">
            <v>G36</v>
          </cell>
          <cell r="B2730" t="str">
            <v>OTRAS DESMIELINIZACION DISEMINADAS AGUDAS</v>
          </cell>
          <cell r="C2730" t="str">
            <v>061</v>
          </cell>
        </row>
        <row r="2731">
          <cell r="A2731" t="str">
            <v>G360</v>
          </cell>
          <cell r="B2731" t="str">
            <v>NEUROMIELITIS OPTICA (DEVIC)</v>
          </cell>
          <cell r="C2731" t="str">
            <v>061</v>
          </cell>
        </row>
        <row r="2732">
          <cell r="A2732" t="str">
            <v>G361</v>
          </cell>
          <cell r="B2732" t="str">
            <v>LEUCOENCEFALITIS HEMORRAGICA AGUDA Y SUBAGUDA (HURST)</v>
          </cell>
          <cell r="C2732" t="str">
            <v>061</v>
          </cell>
        </row>
        <row r="2733">
          <cell r="A2733" t="str">
            <v>G368</v>
          </cell>
          <cell r="B2733" t="str">
            <v>OTRAS DESMIELINIZACION DISEMINADA AGUDA, SIN OTRA ESPECIFICACION</v>
          </cell>
          <cell r="C2733" t="str">
            <v>061</v>
          </cell>
        </row>
        <row r="2734">
          <cell r="A2734" t="str">
            <v>G369</v>
          </cell>
          <cell r="B2734" t="str">
            <v>DESMIELINIZACION DISEMINADA AGUDA, SIN OTRA ESPECIFICACION</v>
          </cell>
          <cell r="C2734" t="str">
            <v>061</v>
          </cell>
        </row>
        <row r="2735">
          <cell r="A2735" t="str">
            <v>G37</v>
          </cell>
          <cell r="B2735" t="str">
            <v>OTRAS ENFERMEDADES DESMIELINIZANTES DEL SISTEMA NERVIOSO CENTRAL</v>
          </cell>
          <cell r="C2735" t="str">
            <v>061</v>
          </cell>
        </row>
        <row r="2736">
          <cell r="A2736" t="str">
            <v>G370</v>
          </cell>
          <cell r="B2736" t="str">
            <v>ESCLEROSIS DIFUSA</v>
          </cell>
          <cell r="C2736" t="str">
            <v>061</v>
          </cell>
        </row>
        <row r="2737">
          <cell r="A2737" t="str">
            <v>G371</v>
          </cell>
          <cell r="B2737" t="str">
            <v>DESMIELINIZACION CENTRAL DEL CUERPO CALLOSO</v>
          </cell>
          <cell r="C2737" t="str">
            <v>061</v>
          </cell>
        </row>
        <row r="2738">
          <cell r="A2738" t="str">
            <v>G372</v>
          </cell>
          <cell r="B2738" t="str">
            <v>MIELINOLISIS CENTRAL PONTINA</v>
          </cell>
          <cell r="C2738" t="str">
            <v>061</v>
          </cell>
        </row>
        <row r="2739">
          <cell r="A2739" t="str">
            <v>G373</v>
          </cell>
          <cell r="B2739" t="str">
            <v>MIELITIS TRANSVERSA AGUDA EN ENFERMEDADES DESMIELINIZANTE DEL SIST.</v>
          </cell>
          <cell r="C2739" t="str">
            <v>061</v>
          </cell>
        </row>
        <row r="2740">
          <cell r="A2740" t="str">
            <v>G374</v>
          </cell>
          <cell r="B2740" t="str">
            <v>MIELITIS NECROTIZANTE SUBAGUDA</v>
          </cell>
          <cell r="C2740" t="str">
            <v>061</v>
          </cell>
        </row>
        <row r="2741">
          <cell r="A2741" t="str">
            <v>G375</v>
          </cell>
          <cell r="B2741" t="str">
            <v>ESCLEROSIS CONCENTRICA (BALO)</v>
          </cell>
          <cell r="C2741" t="str">
            <v>061</v>
          </cell>
        </row>
        <row r="2742">
          <cell r="A2742" t="str">
            <v>G378</v>
          </cell>
          <cell r="B2742" t="str">
            <v>OTRAS ENFERMEDADES DESMIELINIZANTES DEL SIST. NERV. CENTRAL ESPECIF.</v>
          </cell>
          <cell r="C2742" t="str">
            <v>061</v>
          </cell>
        </row>
        <row r="2743">
          <cell r="A2743" t="str">
            <v>G379</v>
          </cell>
          <cell r="B2743" t="str">
            <v>ENFERMEDAD DESMIELINIZANTE DEL SIST. NERV. CENTRAL, NO ESPECIFICADA</v>
          </cell>
          <cell r="C2743" t="str">
            <v>061</v>
          </cell>
        </row>
        <row r="2744">
          <cell r="A2744" t="str">
            <v>G40</v>
          </cell>
          <cell r="B2744" t="str">
            <v>EPILEPSIA</v>
          </cell>
          <cell r="C2744" t="str">
            <v>061</v>
          </cell>
        </row>
        <row r="2745">
          <cell r="A2745" t="str">
            <v>G400</v>
          </cell>
          <cell r="B2745" t="str">
            <v>EPILEPSIA Y SINDROMES EPILEPTICOS IDIOPATICO RELACIONADOS (FOCALES)</v>
          </cell>
          <cell r="C2745" t="str">
            <v>061</v>
          </cell>
        </row>
        <row r="2746">
          <cell r="A2746" t="str">
            <v>G401</v>
          </cell>
          <cell r="B2746" t="str">
            <v>EPILEPSIA Y SINDROMES EPILEPTICOS SINTOMATICOS RALC. CON LOCALIZACION</v>
          </cell>
          <cell r="C2746" t="str">
            <v>061</v>
          </cell>
        </row>
        <row r="2747">
          <cell r="A2747" t="str">
            <v>G402</v>
          </cell>
          <cell r="B2747" t="str">
            <v>EPILEPSIA Y SINDROMES EPILEPTICOS SINTOMATICOS RELAC. CON LOCALIZAC.</v>
          </cell>
          <cell r="C2747" t="str">
            <v>061</v>
          </cell>
        </row>
        <row r="2748">
          <cell r="A2748" t="str">
            <v>G403</v>
          </cell>
          <cell r="B2748" t="str">
            <v>EPILEPSIA Y SINDROMES EPILEPTICOS IDIOPATICOS GENERALIZADOS</v>
          </cell>
          <cell r="C2748" t="str">
            <v>061</v>
          </cell>
        </row>
        <row r="2749">
          <cell r="A2749" t="str">
            <v>G404</v>
          </cell>
          <cell r="B2749" t="str">
            <v>OTRAS EPILEPSIAS Y SINDROMES EPILEPTICOS GENERALIZADOS</v>
          </cell>
          <cell r="C2749" t="str">
            <v>061</v>
          </cell>
        </row>
        <row r="2750">
          <cell r="A2750" t="str">
            <v>G405</v>
          </cell>
          <cell r="B2750" t="str">
            <v>SINDROME EPILEPTICOS ESPECIALES</v>
          </cell>
          <cell r="C2750" t="str">
            <v>061</v>
          </cell>
        </row>
        <row r="2751">
          <cell r="A2751" t="str">
            <v>G406</v>
          </cell>
          <cell r="B2751" t="str">
            <v>ATAQUES DE GRAN MAL, NO ESPECIFICADOS (CON O SIN PEQUEÑO MAL)</v>
          </cell>
          <cell r="C2751" t="str">
            <v>061</v>
          </cell>
        </row>
        <row r="2752">
          <cell r="A2752" t="str">
            <v>G407</v>
          </cell>
          <cell r="B2752" t="str">
            <v>PEQUEÑO MAL, NO ESPECIFICADO (SIN ATAQUE DE GRAN MAL)</v>
          </cell>
          <cell r="C2752" t="str">
            <v>061</v>
          </cell>
        </row>
        <row r="2753">
          <cell r="A2753" t="str">
            <v>G408</v>
          </cell>
          <cell r="B2753" t="str">
            <v>OTRAS EPILEPSIAS</v>
          </cell>
          <cell r="C2753" t="str">
            <v>061</v>
          </cell>
        </row>
        <row r="2754">
          <cell r="A2754" t="str">
            <v>G409</v>
          </cell>
          <cell r="B2754" t="str">
            <v>EPILEPSIA, TIPO NO ESPECIFICADO</v>
          </cell>
          <cell r="C2754" t="str">
            <v>061</v>
          </cell>
        </row>
        <row r="2755">
          <cell r="A2755" t="str">
            <v>G41</v>
          </cell>
          <cell r="B2755" t="str">
            <v>ESTADO DE MAL EPILEPTICO</v>
          </cell>
          <cell r="C2755" t="str">
            <v>061</v>
          </cell>
        </row>
        <row r="2756">
          <cell r="A2756" t="str">
            <v>G410</v>
          </cell>
          <cell r="B2756" t="str">
            <v>ESTADO DE GRAN MAL EPILEPTICO</v>
          </cell>
          <cell r="C2756" t="str">
            <v>061</v>
          </cell>
        </row>
        <row r="2757">
          <cell r="A2757" t="str">
            <v>G411</v>
          </cell>
          <cell r="B2757" t="str">
            <v>ESTADO DE PEQUEÑO MAL EPILEPTICO</v>
          </cell>
          <cell r="C2757" t="str">
            <v>061</v>
          </cell>
        </row>
        <row r="2758">
          <cell r="A2758" t="str">
            <v>G412</v>
          </cell>
          <cell r="B2758" t="str">
            <v>ESTADO DE MAL EPILEPTICO PARCIAL COMPLEJO</v>
          </cell>
          <cell r="C2758" t="str">
            <v>061</v>
          </cell>
        </row>
        <row r="2759">
          <cell r="A2759" t="str">
            <v>G418</v>
          </cell>
          <cell r="B2759" t="str">
            <v>OTROS ESTADOS EPILEPTICOS</v>
          </cell>
          <cell r="C2759" t="str">
            <v>061</v>
          </cell>
        </row>
        <row r="2760">
          <cell r="A2760" t="str">
            <v>G419</v>
          </cell>
          <cell r="B2760" t="str">
            <v>ESTADO DE MAL EPILEPTICO DE TIPO NO ESPECIFICADO</v>
          </cell>
          <cell r="C2760" t="str">
            <v>061</v>
          </cell>
        </row>
        <row r="2761">
          <cell r="A2761" t="str">
            <v>G43</v>
          </cell>
          <cell r="B2761" t="str">
            <v>MIGRAÑA</v>
          </cell>
          <cell r="C2761" t="str">
            <v>061</v>
          </cell>
        </row>
        <row r="2762">
          <cell r="A2762" t="str">
            <v>G430</v>
          </cell>
          <cell r="B2762" t="str">
            <v>MIGRAÑA SIN AURA (MIGRAÑA COMUN)</v>
          </cell>
          <cell r="C2762" t="str">
            <v>061</v>
          </cell>
        </row>
        <row r="2763">
          <cell r="A2763" t="str">
            <v>G431</v>
          </cell>
          <cell r="B2763" t="str">
            <v>MIGRAÑA CON AURA (MIGRAÑA CLASICA)</v>
          </cell>
          <cell r="C2763" t="str">
            <v>061</v>
          </cell>
        </row>
        <row r="2764">
          <cell r="A2764" t="str">
            <v>G432</v>
          </cell>
          <cell r="B2764" t="str">
            <v>ESTADO MIGRAÑOSO</v>
          </cell>
          <cell r="C2764" t="str">
            <v>061</v>
          </cell>
        </row>
        <row r="2765">
          <cell r="A2765" t="str">
            <v>G433</v>
          </cell>
          <cell r="B2765" t="str">
            <v>MIGRAÑA COMPLICADA</v>
          </cell>
          <cell r="C2765" t="str">
            <v>061</v>
          </cell>
        </row>
        <row r="2766">
          <cell r="A2766" t="str">
            <v>G438</v>
          </cell>
          <cell r="B2766" t="str">
            <v>OTRAS MIGRAÑAS</v>
          </cell>
          <cell r="C2766" t="str">
            <v>061</v>
          </cell>
        </row>
        <row r="2767">
          <cell r="A2767" t="str">
            <v>G439</v>
          </cell>
          <cell r="B2767" t="str">
            <v>MIGRAÑA, NO ESPECIFICADA</v>
          </cell>
          <cell r="C2767" t="str">
            <v>061</v>
          </cell>
        </row>
        <row r="2768">
          <cell r="A2768" t="str">
            <v>G44</v>
          </cell>
          <cell r="B2768" t="str">
            <v>OTROS SIDROMES DE CEFALEA</v>
          </cell>
          <cell r="C2768" t="str">
            <v>061</v>
          </cell>
        </row>
        <row r="2769">
          <cell r="A2769" t="str">
            <v>G440</v>
          </cell>
          <cell r="B2769" t="str">
            <v>SIDROME DE CEFALEA EN RACIMOS</v>
          </cell>
          <cell r="C2769" t="str">
            <v>061</v>
          </cell>
        </row>
        <row r="2770">
          <cell r="A2770" t="str">
            <v>G441</v>
          </cell>
          <cell r="B2770" t="str">
            <v>CEFALEA VASCULAR, NCOP</v>
          </cell>
          <cell r="C2770" t="str">
            <v>061</v>
          </cell>
        </row>
        <row r="2771">
          <cell r="A2771" t="str">
            <v>G442</v>
          </cell>
          <cell r="B2771" t="str">
            <v>CEFALEA DEBIDA A TENSION</v>
          </cell>
          <cell r="C2771" t="str">
            <v>061</v>
          </cell>
        </row>
        <row r="2772">
          <cell r="A2772" t="str">
            <v>G443</v>
          </cell>
          <cell r="B2772" t="str">
            <v>CEFALEA POETRAUMATICA CRONICA</v>
          </cell>
          <cell r="C2772" t="str">
            <v>061</v>
          </cell>
        </row>
        <row r="2773">
          <cell r="A2773" t="str">
            <v>G444</v>
          </cell>
          <cell r="B2773" t="str">
            <v>CEFALEA INDUCIDA POR DROGAS, NO CLASIFICADA EN OTRA PARTE</v>
          </cell>
          <cell r="C2773" t="str">
            <v>061</v>
          </cell>
        </row>
        <row r="2774">
          <cell r="A2774" t="str">
            <v>G448</v>
          </cell>
          <cell r="B2774" t="str">
            <v>OTROS SINDROMES DE CEFALEA ESPECIFICADA</v>
          </cell>
          <cell r="C2774" t="str">
            <v>061</v>
          </cell>
        </row>
        <row r="2775">
          <cell r="A2775" t="str">
            <v>G45</v>
          </cell>
          <cell r="B2775" t="str">
            <v>ATAQUES DE ISQUEMIA CEREBRAL TRANSITORIA Y SIDROMES AFINES</v>
          </cell>
          <cell r="C2775" t="str">
            <v>061</v>
          </cell>
        </row>
        <row r="2776">
          <cell r="A2776" t="str">
            <v>G450</v>
          </cell>
          <cell r="B2776" t="str">
            <v>SIDROME ARTERIAL VERTEBRO-BASILAR</v>
          </cell>
          <cell r="C2776" t="str">
            <v>061</v>
          </cell>
        </row>
        <row r="2777">
          <cell r="A2777" t="str">
            <v>G451</v>
          </cell>
          <cell r="B2777" t="str">
            <v>SIDROME DE LA ARTERIA CAROTIDA(HEMISFERICO)</v>
          </cell>
          <cell r="C2777" t="str">
            <v>061</v>
          </cell>
        </row>
        <row r="2778">
          <cell r="A2778" t="str">
            <v>G452</v>
          </cell>
          <cell r="B2778" t="str">
            <v>SINDROME ARTERIALES PRECEREBRALES BILATERALES Y MULTIPLES</v>
          </cell>
          <cell r="C2778" t="str">
            <v>061</v>
          </cell>
        </row>
        <row r="2779">
          <cell r="A2779" t="str">
            <v>G453</v>
          </cell>
          <cell r="B2779" t="str">
            <v>AMAUROSIS FUGAZ</v>
          </cell>
          <cell r="C2779" t="str">
            <v>061</v>
          </cell>
        </row>
        <row r="2780">
          <cell r="A2780" t="str">
            <v>G454</v>
          </cell>
          <cell r="B2780" t="str">
            <v>AMNESIA GLOBAL TRANSITORIA</v>
          </cell>
          <cell r="C2780" t="str">
            <v>061</v>
          </cell>
        </row>
        <row r="2781">
          <cell r="A2781" t="str">
            <v>G458</v>
          </cell>
          <cell r="B2781" t="str">
            <v>OTRAS IEQUEMIAS CEREBRALES TRANSITORIAS Y SINDROMES AFINES</v>
          </cell>
          <cell r="C2781" t="str">
            <v>061</v>
          </cell>
        </row>
        <row r="2782">
          <cell r="A2782" t="str">
            <v>G459</v>
          </cell>
          <cell r="B2782" t="str">
            <v>ISQUEMIA CEREBRAL TRANSITORIA, SIN OTRA ESPECIFICACION</v>
          </cell>
          <cell r="C2782" t="str">
            <v>061</v>
          </cell>
        </row>
        <row r="2783">
          <cell r="A2783" t="str">
            <v>G47</v>
          </cell>
          <cell r="B2783" t="str">
            <v>TRASTORNOS DEL SUEÑO</v>
          </cell>
          <cell r="C2783" t="str">
            <v>061</v>
          </cell>
        </row>
        <row r="2784">
          <cell r="A2784" t="str">
            <v>G470</v>
          </cell>
          <cell r="B2784" t="str">
            <v>TRASTORNOS DEL INICIO Y DEL MANTENIMIENTO DEL SUEÑO (INSOMNIOS)</v>
          </cell>
          <cell r="C2784" t="str">
            <v>061</v>
          </cell>
        </row>
        <row r="2785">
          <cell r="A2785" t="str">
            <v>G471</v>
          </cell>
          <cell r="B2785" t="str">
            <v>TRASTORNOS DE SOMNOLENCIA EXCESIVA (HIPERSOMNIOS)</v>
          </cell>
          <cell r="C2785" t="str">
            <v>061</v>
          </cell>
        </row>
        <row r="2786">
          <cell r="A2786" t="str">
            <v>G472</v>
          </cell>
          <cell r="B2786" t="str">
            <v>TRASTORNOS DEL RITMO NICTAMERAL</v>
          </cell>
          <cell r="C2786" t="str">
            <v>061</v>
          </cell>
        </row>
        <row r="2787">
          <cell r="A2787" t="str">
            <v>G473</v>
          </cell>
          <cell r="B2787" t="str">
            <v>APNEA DEL SUEÑO</v>
          </cell>
          <cell r="C2787" t="str">
            <v>061</v>
          </cell>
        </row>
        <row r="2788">
          <cell r="A2788" t="str">
            <v>G474</v>
          </cell>
          <cell r="B2788" t="str">
            <v>NARCOLEPSIA Y CATAPLEXIA</v>
          </cell>
          <cell r="C2788" t="str">
            <v>061</v>
          </cell>
        </row>
        <row r="2789">
          <cell r="A2789" t="str">
            <v>G478</v>
          </cell>
          <cell r="B2789" t="str">
            <v>OTROS TRASTORNOS DEL SUEÑO</v>
          </cell>
          <cell r="C2789" t="str">
            <v>061</v>
          </cell>
        </row>
        <row r="2790">
          <cell r="A2790" t="str">
            <v>G479</v>
          </cell>
          <cell r="B2790" t="str">
            <v>TRASTORNOS DEL SUEÑO, NO ESPECIFICADO</v>
          </cell>
          <cell r="C2790" t="str">
            <v>061</v>
          </cell>
        </row>
        <row r="2791">
          <cell r="A2791" t="str">
            <v>G50</v>
          </cell>
          <cell r="B2791" t="str">
            <v>TRASTORNOS DEL NERVIO TRIGEMINO</v>
          </cell>
          <cell r="C2791" t="str">
            <v>061</v>
          </cell>
        </row>
        <row r="2792">
          <cell r="A2792" t="str">
            <v>G500</v>
          </cell>
          <cell r="B2792" t="str">
            <v>NEURALGIA DEL TRIGEMINO</v>
          </cell>
          <cell r="C2792" t="str">
            <v>061</v>
          </cell>
        </row>
        <row r="2793">
          <cell r="A2793" t="str">
            <v>G501</v>
          </cell>
          <cell r="B2793" t="str">
            <v>DOLOR FACIAL ATIPICO</v>
          </cell>
          <cell r="C2793" t="str">
            <v>061</v>
          </cell>
        </row>
        <row r="2794">
          <cell r="A2794" t="str">
            <v>G508</v>
          </cell>
          <cell r="B2794" t="str">
            <v>OTROS TRASTORNOS DEL TRIGEMINO</v>
          </cell>
          <cell r="C2794" t="str">
            <v>061</v>
          </cell>
        </row>
        <row r="2795">
          <cell r="A2795" t="str">
            <v>G509</v>
          </cell>
          <cell r="B2795" t="str">
            <v>TRASTORNOS DEL TRIGEMINO, NO ESPECIFICADO</v>
          </cell>
          <cell r="C2795" t="str">
            <v>061</v>
          </cell>
        </row>
        <row r="2796">
          <cell r="A2796" t="str">
            <v>G51</v>
          </cell>
          <cell r="B2796" t="str">
            <v>TRASTORNOS DEL NERVIO FASCIAL</v>
          </cell>
          <cell r="C2796" t="str">
            <v>061</v>
          </cell>
        </row>
        <row r="2797">
          <cell r="A2797" t="str">
            <v>G510</v>
          </cell>
          <cell r="B2797" t="str">
            <v>PARALISIS DE BELL</v>
          </cell>
          <cell r="C2797" t="str">
            <v>061</v>
          </cell>
        </row>
        <row r="2798">
          <cell r="A2798" t="str">
            <v>G511</v>
          </cell>
          <cell r="B2798" t="str">
            <v>GANGLIONITIS GENICULADA</v>
          </cell>
          <cell r="C2798" t="str">
            <v>061</v>
          </cell>
        </row>
        <row r="2799">
          <cell r="A2799" t="str">
            <v>G512</v>
          </cell>
          <cell r="B2799" t="str">
            <v>SIDROME DE MELKERSSON</v>
          </cell>
          <cell r="C2799" t="str">
            <v>061</v>
          </cell>
        </row>
        <row r="2800">
          <cell r="A2800" t="str">
            <v>G513</v>
          </cell>
          <cell r="B2800" t="str">
            <v>ESPASMO HEMIFACIAL CLONICO</v>
          </cell>
          <cell r="C2800" t="str">
            <v>061</v>
          </cell>
        </row>
        <row r="2801">
          <cell r="A2801" t="str">
            <v>G514</v>
          </cell>
          <cell r="B2801" t="str">
            <v>MIOQUIMIA FACIAL</v>
          </cell>
          <cell r="C2801" t="str">
            <v>061</v>
          </cell>
        </row>
        <row r="2802">
          <cell r="A2802" t="str">
            <v>G518</v>
          </cell>
          <cell r="B2802" t="str">
            <v>OTROS TRASTORNOS DEL NERVIO FACIAL</v>
          </cell>
          <cell r="C2802" t="str">
            <v>061</v>
          </cell>
        </row>
        <row r="2803">
          <cell r="A2803" t="str">
            <v>G519</v>
          </cell>
          <cell r="B2803" t="str">
            <v>TRASTORNO DEL NERVIO FACIAL, NO ESPECIFICADO</v>
          </cell>
          <cell r="C2803" t="str">
            <v>061</v>
          </cell>
        </row>
        <row r="2804">
          <cell r="A2804" t="str">
            <v>G52</v>
          </cell>
          <cell r="B2804" t="str">
            <v>TRASTORNOS DE OTROS NERVIOS CRANEALES</v>
          </cell>
          <cell r="C2804" t="str">
            <v>061</v>
          </cell>
        </row>
        <row r="2805">
          <cell r="A2805" t="str">
            <v>G520</v>
          </cell>
          <cell r="B2805" t="str">
            <v>TRASTORNOS DEL NERVIO OLFATORIO</v>
          </cell>
          <cell r="C2805" t="str">
            <v>061</v>
          </cell>
        </row>
        <row r="2806">
          <cell r="A2806" t="str">
            <v>G521</v>
          </cell>
          <cell r="B2806" t="str">
            <v>TRASTORNOS DEL NERVIO GLOSOFARINGEO</v>
          </cell>
          <cell r="C2806" t="str">
            <v>061</v>
          </cell>
        </row>
        <row r="2807">
          <cell r="A2807" t="str">
            <v>G522</v>
          </cell>
          <cell r="B2807" t="str">
            <v>TRASTORNOS DEL NERVIO VAGO</v>
          </cell>
          <cell r="C2807" t="str">
            <v>061</v>
          </cell>
        </row>
        <row r="2808">
          <cell r="A2808" t="str">
            <v>G523</v>
          </cell>
          <cell r="B2808" t="str">
            <v>TRASTORNOS DEL NERVIO HIPOGLOSO</v>
          </cell>
          <cell r="C2808" t="str">
            <v>061</v>
          </cell>
        </row>
        <row r="2809">
          <cell r="A2809" t="str">
            <v>G527</v>
          </cell>
          <cell r="B2809" t="str">
            <v>TRASTORNOS DE MULTIPLES NERVIOS CRANEALES</v>
          </cell>
          <cell r="C2809" t="str">
            <v>061</v>
          </cell>
        </row>
        <row r="2810">
          <cell r="A2810" t="str">
            <v>G528</v>
          </cell>
          <cell r="B2810" t="str">
            <v>TRASTORNOS DE OTROS NERVIOS CRANEALES ESPECIFICADOS</v>
          </cell>
          <cell r="C2810" t="str">
            <v>061</v>
          </cell>
        </row>
        <row r="2811">
          <cell r="A2811" t="str">
            <v>G529</v>
          </cell>
          <cell r="B2811" t="str">
            <v>TRASTORNOS DEL NERVIO CRANEAL, NO ESPECIFICADO</v>
          </cell>
          <cell r="C2811" t="str">
            <v>061</v>
          </cell>
        </row>
        <row r="2812">
          <cell r="A2812" t="str">
            <v>G54</v>
          </cell>
          <cell r="B2812" t="str">
            <v>TRASTORNOS DE LAS RAICES Y DE LOS PLEXOS NERVIOSOS</v>
          </cell>
          <cell r="C2812" t="str">
            <v>061</v>
          </cell>
        </row>
        <row r="2813">
          <cell r="A2813" t="str">
            <v>G540</v>
          </cell>
          <cell r="B2813" t="str">
            <v>TRASTORNOS DEL PLEXO BRAQUIAL</v>
          </cell>
          <cell r="C2813" t="str">
            <v>061</v>
          </cell>
        </row>
        <row r="2814">
          <cell r="A2814" t="str">
            <v>G541</v>
          </cell>
          <cell r="B2814" t="str">
            <v>TRASTORNOS DEL PLEXO LUMBOSACRA</v>
          </cell>
          <cell r="C2814" t="str">
            <v>061</v>
          </cell>
        </row>
        <row r="2815">
          <cell r="A2815" t="str">
            <v>G542</v>
          </cell>
          <cell r="B2815" t="str">
            <v>TRASTORNOS DE LA RAIZ CERVICAL, NO CLASIFICADOS EN OTRA PARTE</v>
          </cell>
          <cell r="C2815" t="str">
            <v>061</v>
          </cell>
        </row>
        <row r="2816">
          <cell r="A2816" t="str">
            <v>G543</v>
          </cell>
          <cell r="B2816" t="str">
            <v>TRASTORNOS DE LA RAIZ TORACICA, NO CLASIFICADOS EN OTRA PARTE</v>
          </cell>
          <cell r="C2816" t="str">
            <v>061</v>
          </cell>
        </row>
        <row r="2817">
          <cell r="A2817" t="str">
            <v>G544</v>
          </cell>
          <cell r="B2817" t="str">
            <v>TRASTORNOS DE LA RAIZ LUMBOSACRA, NO CLASIFICADOS EN OTRA PARTE</v>
          </cell>
          <cell r="C2817" t="str">
            <v>061</v>
          </cell>
        </row>
        <row r="2818">
          <cell r="A2818" t="str">
            <v>G545</v>
          </cell>
          <cell r="B2818" t="str">
            <v>AMIOTROFIA NEURALGICA</v>
          </cell>
          <cell r="C2818" t="str">
            <v>061</v>
          </cell>
        </row>
        <row r="2819">
          <cell r="A2819" t="str">
            <v>G546</v>
          </cell>
          <cell r="B2819" t="str">
            <v>SINDROME DEL MIEMBRO FANTASMA CON DOLOR</v>
          </cell>
          <cell r="C2819" t="str">
            <v>061</v>
          </cell>
        </row>
        <row r="2820">
          <cell r="A2820" t="str">
            <v>G547</v>
          </cell>
          <cell r="B2820" t="str">
            <v>SIDROME DEL MIEMBRO FANTASMA SIN DOLOR</v>
          </cell>
          <cell r="C2820" t="str">
            <v>061</v>
          </cell>
        </row>
        <row r="2821">
          <cell r="A2821" t="str">
            <v>G548</v>
          </cell>
          <cell r="B2821" t="str">
            <v>OTROS TRASTORNOS DE LAS RAICES Y PLEXOS NERVIOSOS</v>
          </cell>
          <cell r="C2821" t="str">
            <v>061</v>
          </cell>
        </row>
        <row r="2822">
          <cell r="A2822" t="str">
            <v>G549</v>
          </cell>
          <cell r="B2822" t="str">
            <v>TRASTORNOS DE LA RAIZ Y PLEXOS NERVIOSOS, NO ESPECIFICADOS</v>
          </cell>
          <cell r="C2822" t="str">
            <v>061</v>
          </cell>
        </row>
        <row r="2823">
          <cell r="A2823" t="str">
            <v>G56</v>
          </cell>
          <cell r="B2823" t="str">
            <v>MONONEUROPATIAS DEL MIEMBRO SUPERIOR</v>
          </cell>
          <cell r="C2823" t="str">
            <v>061</v>
          </cell>
        </row>
        <row r="2824">
          <cell r="A2824" t="str">
            <v>G560</v>
          </cell>
          <cell r="B2824" t="str">
            <v>SINDROME DEL TUNEL CARPIANO</v>
          </cell>
          <cell r="C2824" t="str">
            <v>061</v>
          </cell>
        </row>
        <row r="2825">
          <cell r="A2825" t="str">
            <v>G561</v>
          </cell>
          <cell r="B2825" t="str">
            <v>OTRAS LESIONES DEL NERVIO MEDIANO</v>
          </cell>
          <cell r="C2825" t="str">
            <v>061</v>
          </cell>
        </row>
        <row r="2826">
          <cell r="A2826" t="str">
            <v>G562</v>
          </cell>
          <cell r="B2826" t="str">
            <v>LESION DEL NERVIO CUBITAL</v>
          </cell>
          <cell r="C2826" t="str">
            <v>061</v>
          </cell>
        </row>
        <row r="2827">
          <cell r="A2827" t="str">
            <v>G563</v>
          </cell>
          <cell r="B2827" t="str">
            <v>LESION DEL NERVIO RADIAL</v>
          </cell>
          <cell r="C2827" t="str">
            <v>061</v>
          </cell>
        </row>
        <row r="2828">
          <cell r="A2828" t="str">
            <v>G564</v>
          </cell>
          <cell r="B2828" t="str">
            <v>CAUSALGIA</v>
          </cell>
          <cell r="C2828" t="str">
            <v>061</v>
          </cell>
        </row>
        <row r="2829">
          <cell r="A2829" t="str">
            <v>G568</v>
          </cell>
          <cell r="B2829" t="str">
            <v>OTRAS MONONEUROPATIAS DEL MIEMBRO SUPERIOR</v>
          </cell>
          <cell r="C2829" t="str">
            <v>061</v>
          </cell>
        </row>
        <row r="2830">
          <cell r="A2830" t="str">
            <v>G569</v>
          </cell>
          <cell r="B2830" t="str">
            <v>MONONEUROPATIA DEL MIEMBRO SUPERIOR, SIN OTRA ESPECIFICACION</v>
          </cell>
          <cell r="C2830" t="str">
            <v>061</v>
          </cell>
        </row>
        <row r="2831">
          <cell r="A2831" t="str">
            <v>G57</v>
          </cell>
          <cell r="B2831" t="str">
            <v>MONONEUROPATIAS DEL MIEMBRO INFERIOR</v>
          </cell>
          <cell r="C2831" t="str">
            <v>061</v>
          </cell>
        </row>
        <row r="2832">
          <cell r="A2832" t="str">
            <v>G570</v>
          </cell>
          <cell r="B2832" t="str">
            <v>LESION DEL NERVIO CIATICO</v>
          </cell>
          <cell r="C2832" t="str">
            <v>061</v>
          </cell>
        </row>
        <row r="2833">
          <cell r="A2833" t="str">
            <v>G571</v>
          </cell>
          <cell r="B2833" t="str">
            <v>MERALGIA PARESTESICA</v>
          </cell>
          <cell r="C2833" t="str">
            <v>061</v>
          </cell>
        </row>
        <row r="2834">
          <cell r="A2834" t="str">
            <v>G572</v>
          </cell>
          <cell r="B2834" t="str">
            <v>LESION DEL NERVIO CRURAL</v>
          </cell>
          <cell r="C2834" t="str">
            <v>061</v>
          </cell>
        </row>
        <row r="2835">
          <cell r="A2835" t="str">
            <v>G573</v>
          </cell>
          <cell r="B2835" t="str">
            <v>LESION DEL NERVIO CIATICO POPLITEO EXTERNO</v>
          </cell>
          <cell r="C2835" t="str">
            <v>061</v>
          </cell>
        </row>
        <row r="2836">
          <cell r="A2836" t="str">
            <v>G574</v>
          </cell>
          <cell r="B2836" t="str">
            <v>LESION DEL NERVIO CIATICO POPLITEO INTERNO</v>
          </cell>
          <cell r="C2836" t="str">
            <v>061</v>
          </cell>
        </row>
        <row r="2837">
          <cell r="A2837" t="str">
            <v>G575</v>
          </cell>
          <cell r="B2837" t="str">
            <v>SIDROME DEL TUNEL CALCANEO</v>
          </cell>
          <cell r="C2837" t="str">
            <v>061</v>
          </cell>
        </row>
        <row r="2838">
          <cell r="A2838" t="str">
            <v>G576</v>
          </cell>
          <cell r="B2838" t="str">
            <v>LESION DEL NERVIO PLANTAR</v>
          </cell>
          <cell r="C2838" t="str">
            <v>061</v>
          </cell>
        </row>
        <row r="2839">
          <cell r="A2839" t="str">
            <v>G578</v>
          </cell>
          <cell r="B2839" t="str">
            <v>OTRAS MONONEUROPATIAS DEL MIEMBRO INFERIOR</v>
          </cell>
          <cell r="C2839" t="str">
            <v>061</v>
          </cell>
        </row>
        <row r="2840">
          <cell r="A2840" t="str">
            <v>G579</v>
          </cell>
          <cell r="B2840" t="str">
            <v>MONONEUROPATIA DEL MIEMBRO INFERIOR, SIN OTRA ESPECIFICACION</v>
          </cell>
          <cell r="C2840" t="str">
            <v>061</v>
          </cell>
        </row>
        <row r="2841">
          <cell r="A2841" t="str">
            <v>G58</v>
          </cell>
          <cell r="B2841" t="str">
            <v>OTRAS MONONEUROPATIAS</v>
          </cell>
          <cell r="C2841" t="str">
            <v>061</v>
          </cell>
        </row>
        <row r="2842">
          <cell r="A2842" t="str">
            <v>G580</v>
          </cell>
          <cell r="B2842" t="str">
            <v>NEUROPATIA INTERCOSTAL</v>
          </cell>
          <cell r="C2842" t="str">
            <v>061</v>
          </cell>
        </row>
        <row r="2843">
          <cell r="A2843" t="str">
            <v>G587</v>
          </cell>
          <cell r="B2843" t="str">
            <v>MONONEURITIS MULTIPLE</v>
          </cell>
          <cell r="C2843" t="str">
            <v>061</v>
          </cell>
        </row>
        <row r="2844">
          <cell r="A2844" t="str">
            <v>G588</v>
          </cell>
          <cell r="B2844" t="str">
            <v>OTRAS MONONEUROPATIAS ESPECIFICADAS</v>
          </cell>
          <cell r="C2844" t="str">
            <v>061</v>
          </cell>
        </row>
        <row r="2845">
          <cell r="A2845" t="str">
            <v>G589</v>
          </cell>
          <cell r="B2845" t="str">
            <v>MONONEUROPATIA, NO ESPECIFICADA</v>
          </cell>
          <cell r="C2845" t="str">
            <v>061</v>
          </cell>
        </row>
        <row r="2846">
          <cell r="A2846" t="str">
            <v>G60</v>
          </cell>
          <cell r="B2846" t="str">
            <v>NEUROPATIA HEREDITARIA E IDIOPATICA</v>
          </cell>
          <cell r="C2846" t="str">
            <v>061</v>
          </cell>
        </row>
        <row r="2847">
          <cell r="A2847" t="str">
            <v>G600</v>
          </cell>
          <cell r="B2847" t="str">
            <v>NEUROPATIA HEREDITARIA MOTORA Y SENSORIAL</v>
          </cell>
          <cell r="C2847" t="str">
            <v>061</v>
          </cell>
        </row>
        <row r="2848">
          <cell r="A2848" t="str">
            <v>G601</v>
          </cell>
          <cell r="B2848" t="str">
            <v>ENFERMEDAD DE REFSUM</v>
          </cell>
          <cell r="C2848" t="str">
            <v>061</v>
          </cell>
        </row>
        <row r="2849">
          <cell r="A2849" t="str">
            <v>G602</v>
          </cell>
          <cell r="B2849" t="str">
            <v>NEUROPATIA ASOCIADA CON ATAXIA HEREDITARIA</v>
          </cell>
          <cell r="C2849" t="str">
            <v>061</v>
          </cell>
        </row>
        <row r="2850">
          <cell r="A2850" t="str">
            <v>G603</v>
          </cell>
          <cell r="B2850" t="str">
            <v>NEUROPATIA PROGRESIVA IDIOPATICA</v>
          </cell>
          <cell r="C2850" t="str">
            <v>061</v>
          </cell>
        </row>
        <row r="2851">
          <cell r="A2851" t="str">
            <v>G608</v>
          </cell>
          <cell r="B2851" t="str">
            <v>OTRAS NEUROPATIAS HEREDITARIAS E IDIOPATICAS</v>
          </cell>
          <cell r="C2851" t="str">
            <v>061</v>
          </cell>
        </row>
        <row r="2852">
          <cell r="A2852" t="str">
            <v>G609</v>
          </cell>
          <cell r="B2852" t="str">
            <v>NEUROPATIA HEREDITARIA E IDIOPATICA, SIN OTRA ESPECIFICACION</v>
          </cell>
          <cell r="C2852" t="str">
            <v>061</v>
          </cell>
        </row>
        <row r="2853">
          <cell r="A2853" t="str">
            <v>G61</v>
          </cell>
          <cell r="B2853" t="str">
            <v>POLINEUROPATIA INFLAMATORIA</v>
          </cell>
          <cell r="C2853" t="str">
            <v>061</v>
          </cell>
        </row>
        <row r="2854">
          <cell r="A2854" t="str">
            <v>G610</v>
          </cell>
          <cell r="B2854" t="str">
            <v>SINDROME DE GUILLAIN-BARRE</v>
          </cell>
          <cell r="C2854" t="str">
            <v>061</v>
          </cell>
        </row>
        <row r="2855">
          <cell r="A2855" t="str">
            <v>G611</v>
          </cell>
          <cell r="B2855" t="str">
            <v>NEUROPATIA AL SUERO</v>
          </cell>
          <cell r="C2855" t="str">
            <v>061</v>
          </cell>
        </row>
        <row r="2856">
          <cell r="A2856" t="str">
            <v>G618</v>
          </cell>
          <cell r="B2856" t="str">
            <v>OTRAS POLINEUROPATIAS INFLAMATORIAS</v>
          </cell>
          <cell r="C2856" t="str">
            <v>061</v>
          </cell>
        </row>
        <row r="2857">
          <cell r="A2857" t="str">
            <v>G619</v>
          </cell>
          <cell r="B2857" t="str">
            <v>POLINEUROPATIA INFLAMATORIA, NO ESPECIFICADA</v>
          </cell>
          <cell r="C2857" t="str">
            <v>061</v>
          </cell>
        </row>
        <row r="2858">
          <cell r="A2858" t="str">
            <v>G62</v>
          </cell>
          <cell r="B2858" t="str">
            <v>OTRAS POLINEUROPATIAS</v>
          </cell>
          <cell r="C2858" t="str">
            <v>061</v>
          </cell>
        </row>
        <row r="2859">
          <cell r="A2859" t="str">
            <v>G620</v>
          </cell>
          <cell r="B2859" t="str">
            <v>POLINEUROPATIA INDUCIDA POR DROGAS</v>
          </cell>
          <cell r="C2859" t="str">
            <v>061</v>
          </cell>
        </row>
        <row r="2860">
          <cell r="A2860" t="str">
            <v>G621</v>
          </cell>
          <cell r="B2860" t="str">
            <v>POLINEUROPATIA ALCOHOLICA</v>
          </cell>
          <cell r="C2860" t="str">
            <v>061</v>
          </cell>
        </row>
        <row r="2861">
          <cell r="A2861" t="str">
            <v>G622</v>
          </cell>
          <cell r="B2861" t="str">
            <v>POLINEUROPATIA DEBIDA A OTRO AGENTE TOXICO</v>
          </cell>
          <cell r="C2861" t="str">
            <v>061</v>
          </cell>
        </row>
        <row r="2862">
          <cell r="A2862" t="str">
            <v>G628</v>
          </cell>
          <cell r="B2862" t="str">
            <v>OTRAS POLINEUROPATIAS ESPECIFICADAS</v>
          </cell>
          <cell r="C2862" t="str">
            <v>061</v>
          </cell>
        </row>
        <row r="2863">
          <cell r="A2863" t="str">
            <v>G629</v>
          </cell>
          <cell r="B2863" t="str">
            <v>POLINEUROPATIA, NO ESPECIFICADA</v>
          </cell>
          <cell r="C2863" t="str">
            <v>061</v>
          </cell>
        </row>
        <row r="2864">
          <cell r="A2864" t="str">
            <v>G64</v>
          </cell>
          <cell r="B2864" t="str">
            <v>OTROS TRASTORNOS DEL SISTEMA NERVIOSO PERIFERICO</v>
          </cell>
          <cell r="C2864" t="str">
            <v>061</v>
          </cell>
        </row>
        <row r="2865">
          <cell r="A2865" t="str">
            <v>G653</v>
          </cell>
          <cell r="B2865" t="str">
            <v>OTITIS MEDIA CRONICA MUCIODE</v>
          </cell>
          <cell r="C2865" t="str">
            <v>00</v>
          </cell>
        </row>
        <row r="2866">
          <cell r="A2866" t="str">
            <v>G70</v>
          </cell>
          <cell r="B2866" t="str">
            <v>MIASTENIA GRAVIS Y OTROS TRASTORNOS NEUROMUSCULARES</v>
          </cell>
          <cell r="C2866" t="str">
            <v>061</v>
          </cell>
        </row>
        <row r="2867">
          <cell r="A2867" t="str">
            <v>G700</v>
          </cell>
          <cell r="B2867" t="str">
            <v>MIASTENIA GRAVIS</v>
          </cell>
          <cell r="C2867" t="str">
            <v>061</v>
          </cell>
        </row>
        <row r="2868">
          <cell r="A2868" t="str">
            <v>G701</v>
          </cell>
          <cell r="B2868" t="str">
            <v>TRASTORNOS TOXICOS NEUROMUSCULARES</v>
          </cell>
          <cell r="C2868" t="str">
            <v>061</v>
          </cell>
        </row>
        <row r="2869">
          <cell r="A2869" t="str">
            <v>G702</v>
          </cell>
          <cell r="B2869" t="str">
            <v>MIASTENIA CONGENITA O DEL DESARROLLO</v>
          </cell>
          <cell r="C2869" t="str">
            <v>061</v>
          </cell>
        </row>
        <row r="2870">
          <cell r="A2870" t="str">
            <v>G708</v>
          </cell>
          <cell r="B2870" t="str">
            <v>OTROS TRASTORNOS NEUROMUSCULARES ESPECIFICADOS</v>
          </cell>
          <cell r="C2870" t="str">
            <v>061</v>
          </cell>
        </row>
        <row r="2871">
          <cell r="A2871" t="str">
            <v>G709</v>
          </cell>
          <cell r="B2871" t="str">
            <v>TRASTORNOS NEUROMUSCULAR, NO ESPECIFICADO</v>
          </cell>
          <cell r="C2871" t="str">
            <v>061</v>
          </cell>
        </row>
        <row r="2872">
          <cell r="A2872" t="str">
            <v>G71</v>
          </cell>
          <cell r="B2872" t="str">
            <v>TRASTORNOS MUSCULARES PRIMARIOS</v>
          </cell>
          <cell r="C2872" t="str">
            <v>061</v>
          </cell>
        </row>
        <row r="2873">
          <cell r="A2873" t="str">
            <v>G710</v>
          </cell>
          <cell r="B2873" t="str">
            <v>DITROFIA MUSCULAR</v>
          </cell>
          <cell r="C2873" t="str">
            <v>061</v>
          </cell>
        </row>
        <row r="2874">
          <cell r="A2874" t="str">
            <v>G711</v>
          </cell>
          <cell r="B2874" t="str">
            <v>TRASTORNOS MIOTONICOS</v>
          </cell>
          <cell r="C2874" t="str">
            <v>061</v>
          </cell>
        </row>
        <row r="2875">
          <cell r="A2875" t="str">
            <v>G712</v>
          </cell>
          <cell r="B2875" t="str">
            <v>MIOPATIAS CONGENITAS</v>
          </cell>
          <cell r="C2875" t="str">
            <v>061</v>
          </cell>
        </row>
        <row r="2876">
          <cell r="A2876" t="str">
            <v>G713</v>
          </cell>
          <cell r="B2876" t="str">
            <v>MIOPATIA MITOCONDRICA, NO CLASIFICADA EN OTRA PARTE</v>
          </cell>
          <cell r="C2876" t="str">
            <v>061</v>
          </cell>
        </row>
        <row r="2877">
          <cell r="A2877" t="str">
            <v>G718</v>
          </cell>
          <cell r="B2877" t="str">
            <v>OTROS TRASTRONOS PRIMARIOS DE LOS MUSCULOS</v>
          </cell>
          <cell r="C2877" t="str">
            <v>061</v>
          </cell>
        </row>
        <row r="2878">
          <cell r="A2878" t="str">
            <v>G719</v>
          </cell>
          <cell r="B2878" t="str">
            <v>TRASTORNOS PRIMARIO DEL MUSCULO, TIPO NO ESPECIFICADO</v>
          </cell>
          <cell r="C2878" t="str">
            <v>061</v>
          </cell>
        </row>
        <row r="2879">
          <cell r="A2879" t="str">
            <v>G72</v>
          </cell>
          <cell r="B2879" t="str">
            <v>OTRAS MIOPATIAS</v>
          </cell>
          <cell r="C2879" t="str">
            <v>061</v>
          </cell>
        </row>
        <row r="2880">
          <cell r="A2880" t="str">
            <v>G720</v>
          </cell>
          <cell r="B2880" t="str">
            <v>MIOPATIA INDUCIDA POR DROGAS</v>
          </cell>
          <cell r="C2880" t="str">
            <v>061</v>
          </cell>
        </row>
        <row r="2881">
          <cell r="A2881" t="str">
            <v>G721</v>
          </cell>
          <cell r="B2881" t="str">
            <v>MIOPATIA ALCOHOLICA</v>
          </cell>
          <cell r="C2881" t="str">
            <v>061</v>
          </cell>
        </row>
        <row r="2882">
          <cell r="A2882" t="str">
            <v>G722</v>
          </cell>
          <cell r="B2882" t="str">
            <v>MIOPATIA DEBIDA A OTROS AGENTES TOXICOS</v>
          </cell>
          <cell r="C2882" t="str">
            <v>061</v>
          </cell>
        </row>
        <row r="2883">
          <cell r="A2883" t="str">
            <v>G723</v>
          </cell>
          <cell r="B2883" t="str">
            <v>PARALISIS PERIODICA</v>
          </cell>
          <cell r="C2883" t="str">
            <v>061</v>
          </cell>
        </row>
        <row r="2884">
          <cell r="A2884" t="str">
            <v>G724</v>
          </cell>
          <cell r="B2884" t="str">
            <v>MIOPATIA INFLAMATORIA, NO CLASIFICADA EN OTRA PARTE</v>
          </cell>
          <cell r="C2884" t="str">
            <v>061</v>
          </cell>
        </row>
        <row r="2885">
          <cell r="A2885" t="str">
            <v>G728</v>
          </cell>
          <cell r="B2885" t="str">
            <v>OTRAS MIOPATIAS ESPECIFICADAS</v>
          </cell>
          <cell r="C2885" t="str">
            <v>061</v>
          </cell>
        </row>
        <row r="2886">
          <cell r="A2886" t="str">
            <v>G729</v>
          </cell>
          <cell r="B2886" t="str">
            <v>MIOPATIA, NO ESPECIFICADA</v>
          </cell>
          <cell r="C2886" t="str">
            <v>061</v>
          </cell>
        </row>
        <row r="2887">
          <cell r="A2887" t="str">
            <v>G80</v>
          </cell>
          <cell r="B2887" t="str">
            <v>PARALISIS CEREBRAL INFANTIL</v>
          </cell>
          <cell r="C2887" t="str">
            <v>061</v>
          </cell>
        </row>
        <row r="2888">
          <cell r="A2888" t="str">
            <v>G800</v>
          </cell>
          <cell r="B2888" t="str">
            <v>PARALISIS CEREBRAL ESPASTICA</v>
          </cell>
          <cell r="C2888" t="str">
            <v>061</v>
          </cell>
        </row>
        <row r="2889">
          <cell r="A2889" t="str">
            <v>G801</v>
          </cell>
          <cell r="B2889" t="str">
            <v>DIPLEJIA ESPASTICA</v>
          </cell>
          <cell r="C2889" t="str">
            <v>061</v>
          </cell>
        </row>
        <row r="2890">
          <cell r="A2890" t="str">
            <v>G802</v>
          </cell>
          <cell r="B2890" t="str">
            <v>HEMIPLEJIA INFANTIL</v>
          </cell>
          <cell r="C2890" t="str">
            <v>061</v>
          </cell>
        </row>
        <row r="2891">
          <cell r="A2891" t="str">
            <v>G803</v>
          </cell>
          <cell r="B2891" t="str">
            <v>PARALISIS CEREBRAL DISCINETICA</v>
          </cell>
          <cell r="C2891" t="str">
            <v>061</v>
          </cell>
        </row>
        <row r="2892">
          <cell r="A2892" t="str">
            <v>G804</v>
          </cell>
          <cell r="B2892" t="str">
            <v>PARALISIS CEREBRAL ATAXICA</v>
          </cell>
          <cell r="C2892" t="str">
            <v>061</v>
          </cell>
        </row>
        <row r="2893">
          <cell r="A2893" t="str">
            <v>G808</v>
          </cell>
          <cell r="B2893" t="str">
            <v>OTROS TIPOS DE PARALISIS CEREBRAL INFANTIL</v>
          </cell>
          <cell r="C2893" t="str">
            <v>061</v>
          </cell>
        </row>
        <row r="2894">
          <cell r="A2894" t="str">
            <v>G809</v>
          </cell>
          <cell r="B2894" t="str">
            <v>PARALISIS CEREBRAL INFANTIL, SIN OTRA ESPECIFICACION</v>
          </cell>
          <cell r="C2894" t="str">
            <v>061</v>
          </cell>
        </row>
        <row r="2895">
          <cell r="A2895" t="str">
            <v>G81</v>
          </cell>
          <cell r="B2895" t="str">
            <v>HEMIPLEJIA</v>
          </cell>
          <cell r="C2895" t="str">
            <v>061</v>
          </cell>
        </row>
        <row r="2896">
          <cell r="A2896" t="str">
            <v>G810</v>
          </cell>
          <cell r="B2896" t="str">
            <v>HEMIPLEJIA FLACIDA</v>
          </cell>
          <cell r="C2896" t="str">
            <v>061</v>
          </cell>
        </row>
        <row r="2897">
          <cell r="A2897" t="str">
            <v>G811</v>
          </cell>
          <cell r="B2897" t="str">
            <v>HEMIPLEJIA ESPASTICA</v>
          </cell>
          <cell r="C2897" t="str">
            <v>061</v>
          </cell>
        </row>
        <row r="2898">
          <cell r="A2898" t="str">
            <v>G819</v>
          </cell>
          <cell r="B2898" t="str">
            <v>HEMIPLEJIA, NO ESPECIFICADA</v>
          </cell>
          <cell r="C2898" t="str">
            <v>061</v>
          </cell>
        </row>
        <row r="2899">
          <cell r="A2899" t="str">
            <v>G82</v>
          </cell>
          <cell r="B2899" t="str">
            <v>PARAPLEJIA Y CUADRIPLEJIA</v>
          </cell>
          <cell r="C2899" t="str">
            <v>061</v>
          </cell>
        </row>
        <row r="2900">
          <cell r="A2900" t="str">
            <v>G820</v>
          </cell>
          <cell r="B2900" t="str">
            <v>PARAPLEJIA FLACIDA</v>
          </cell>
          <cell r="C2900" t="str">
            <v>061</v>
          </cell>
        </row>
        <row r="2901">
          <cell r="A2901" t="str">
            <v>G821</v>
          </cell>
          <cell r="B2901" t="str">
            <v>PARAPLEJIA ESPASTICA</v>
          </cell>
          <cell r="C2901" t="str">
            <v>061</v>
          </cell>
        </row>
        <row r="2902">
          <cell r="A2902" t="str">
            <v>G822</v>
          </cell>
          <cell r="B2902" t="str">
            <v>PARAPLEJIA, NO ESPECIFICADA</v>
          </cell>
          <cell r="C2902" t="str">
            <v>061</v>
          </cell>
        </row>
        <row r="2903">
          <cell r="A2903" t="str">
            <v>G823</v>
          </cell>
          <cell r="B2903" t="str">
            <v>CUADRIPLEJIA FLACIDA</v>
          </cell>
          <cell r="C2903" t="str">
            <v>061</v>
          </cell>
        </row>
        <row r="2904">
          <cell r="A2904" t="str">
            <v>G824</v>
          </cell>
          <cell r="B2904" t="str">
            <v>CUADRIPLEJIA ESPASTICA</v>
          </cell>
          <cell r="C2904" t="str">
            <v>061</v>
          </cell>
        </row>
        <row r="2905">
          <cell r="A2905" t="str">
            <v>G825</v>
          </cell>
          <cell r="B2905" t="str">
            <v>CUADRIPLEJIA, NO ESPECIFICADA</v>
          </cell>
          <cell r="C2905" t="str">
            <v>061</v>
          </cell>
        </row>
        <row r="2906">
          <cell r="A2906" t="str">
            <v>G83</v>
          </cell>
          <cell r="B2906" t="str">
            <v>OTROS SIDROMES PARALITICOS</v>
          </cell>
          <cell r="C2906" t="str">
            <v>061</v>
          </cell>
        </row>
        <row r="2907">
          <cell r="A2907" t="str">
            <v>G830</v>
          </cell>
          <cell r="B2907" t="str">
            <v>DIPLEJIA DE LOS MIEMBROS SUPERIORES</v>
          </cell>
          <cell r="C2907" t="str">
            <v>061</v>
          </cell>
        </row>
        <row r="2908">
          <cell r="A2908" t="str">
            <v>G831</v>
          </cell>
          <cell r="B2908" t="str">
            <v>MONOPLEJIA DE MIEMBRO INFERIOR</v>
          </cell>
          <cell r="C2908" t="str">
            <v>061</v>
          </cell>
        </row>
        <row r="2909">
          <cell r="A2909" t="str">
            <v>G832</v>
          </cell>
          <cell r="B2909" t="str">
            <v>MONOPLEJIA DE MIEMBRO SUPERIOR</v>
          </cell>
          <cell r="C2909" t="str">
            <v>061</v>
          </cell>
        </row>
        <row r="2910">
          <cell r="A2910" t="str">
            <v>G833</v>
          </cell>
          <cell r="B2910" t="str">
            <v>MONOPLEJIA, NO ESPECIFICADA</v>
          </cell>
          <cell r="C2910" t="str">
            <v>061</v>
          </cell>
        </row>
        <row r="2911">
          <cell r="A2911" t="str">
            <v>G834</v>
          </cell>
          <cell r="B2911" t="str">
            <v>SINDROME DE LA COLA DE CABALLO</v>
          </cell>
          <cell r="C2911" t="str">
            <v>061</v>
          </cell>
        </row>
        <row r="2912">
          <cell r="A2912" t="str">
            <v>G838</v>
          </cell>
          <cell r="B2912" t="str">
            <v>OTROS SINDROMES PARALITICOS ESPECIFICADOS</v>
          </cell>
          <cell r="C2912" t="str">
            <v>061</v>
          </cell>
        </row>
        <row r="2913">
          <cell r="A2913" t="str">
            <v>G839</v>
          </cell>
          <cell r="B2913" t="str">
            <v>SIDROME PARALITICO, NO ESPECIFICADO</v>
          </cell>
          <cell r="C2913" t="str">
            <v>061</v>
          </cell>
        </row>
        <row r="2914">
          <cell r="A2914" t="str">
            <v>G90</v>
          </cell>
          <cell r="B2914" t="str">
            <v>TRASTORNOS DEL SISTEMA NERVIOSO AUTONOMO</v>
          </cell>
          <cell r="C2914" t="str">
            <v>061</v>
          </cell>
        </row>
        <row r="2915">
          <cell r="A2915" t="str">
            <v>G900</v>
          </cell>
          <cell r="B2915" t="str">
            <v>NEUROPATIA AUTONOMA PERIFERICA IDIOPATICA</v>
          </cell>
          <cell r="C2915" t="str">
            <v>061</v>
          </cell>
        </row>
        <row r="2916">
          <cell r="A2916" t="str">
            <v>G901</v>
          </cell>
          <cell r="B2916" t="str">
            <v>DISAUTONOMIA FAMILIAR (SINDROME DE RILEY-DAY)</v>
          </cell>
          <cell r="C2916" t="str">
            <v>061</v>
          </cell>
        </row>
        <row r="2917">
          <cell r="A2917" t="str">
            <v>G902</v>
          </cell>
          <cell r="B2917" t="str">
            <v>SINDROME DE HORNER</v>
          </cell>
          <cell r="C2917" t="str">
            <v>061</v>
          </cell>
        </row>
        <row r="2918">
          <cell r="A2918" t="str">
            <v>G903</v>
          </cell>
          <cell r="B2918" t="str">
            <v>DEGENERACION DE SISTEMAS MULTIPLES</v>
          </cell>
          <cell r="C2918" t="str">
            <v>061</v>
          </cell>
        </row>
        <row r="2919">
          <cell r="A2919" t="str">
            <v>G908</v>
          </cell>
          <cell r="B2919" t="str">
            <v>OTROS TRASTORNOS DEL SISTEMA NERVIOSO AUTONOMO</v>
          </cell>
          <cell r="C2919" t="str">
            <v>061</v>
          </cell>
        </row>
        <row r="2920">
          <cell r="A2920" t="str">
            <v>G909</v>
          </cell>
          <cell r="B2920" t="str">
            <v>TRASTORNOS DEL SISTEMA NERVIOSO AUTONOMO, NO ESPECIFICADO</v>
          </cell>
          <cell r="C2920" t="str">
            <v>061</v>
          </cell>
        </row>
        <row r="2921">
          <cell r="A2921" t="str">
            <v>G91</v>
          </cell>
          <cell r="B2921" t="str">
            <v>HIDROCEFALO</v>
          </cell>
          <cell r="C2921" t="str">
            <v>061</v>
          </cell>
        </row>
        <row r="2922">
          <cell r="A2922" t="str">
            <v>G910</v>
          </cell>
          <cell r="B2922" t="str">
            <v>HIDROCEFALO COMUNICANTE</v>
          </cell>
          <cell r="C2922" t="str">
            <v>061</v>
          </cell>
        </row>
        <row r="2923">
          <cell r="A2923" t="str">
            <v>G911</v>
          </cell>
          <cell r="B2923" t="str">
            <v>HIDROCEFALO OBSTRUCTIVO</v>
          </cell>
          <cell r="C2923" t="str">
            <v>061</v>
          </cell>
        </row>
        <row r="2924">
          <cell r="A2924" t="str">
            <v>G912</v>
          </cell>
          <cell r="B2924" t="str">
            <v>HIDROCEFALO DE PRESION NORMAL</v>
          </cell>
          <cell r="C2924" t="str">
            <v>061</v>
          </cell>
        </row>
        <row r="2925">
          <cell r="A2925" t="str">
            <v>G913</v>
          </cell>
          <cell r="B2925" t="str">
            <v>HIDROCEFALO POSTRAUMATICO, SIN OTRA ESPECIFICACION</v>
          </cell>
          <cell r="C2925" t="str">
            <v>061</v>
          </cell>
        </row>
        <row r="2926">
          <cell r="A2926" t="str">
            <v>G918</v>
          </cell>
          <cell r="B2926" t="str">
            <v>OTROS TIPOS DE HIDROCEFALO</v>
          </cell>
          <cell r="C2926" t="str">
            <v>061</v>
          </cell>
        </row>
        <row r="2927">
          <cell r="A2927" t="str">
            <v>G919</v>
          </cell>
          <cell r="B2927" t="str">
            <v>HIDROCEFALO, NO ESPECIFICADO</v>
          </cell>
          <cell r="C2927" t="str">
            <v>061</v>
          </cell>
        </row>
        <row r="2928">
          <cell r="A2928" t="str">
            <v>G92</v>
          </cell>
          <cell r="B2928" t="str">
            <v>ENCEFALOPATIA TOXICA</v>
          </cell>
          <cell r="C2928" t="str">
            <v>061</v>
          </cell>
        </row>
        <row r="2929">
          <cell r="A2929" t="str">
            <v>G93</v>
          </cell>
          <cell r="B2929" t="str">
            <v>OTROS TRASTORNOS DEL ENCEFALO</v>
          </cell>
          <cell r="C2929" t="str">
            <v>061</v>
          </cell>
        </row>
        <row r="2930">
          <cell r="A2930" t="str">
            <v>G930</v>
          </cell>
          <cell r="B2930" t="str">
            <v>QUISTE CEREBRAL</v>
          </cell>
          <cell r="C2930" t="str">
            <v>061</v>
          </cell>
        </row>
        <row r="2931">
          <cell r="A2931" t="str">
            <v>G931</v>
          </cell>
          <cell r="B2931" t="str">
            <v>LESION CEREBRAL ANOXICA, NO CLASIFICADA EN OTRA PARTE</v>
          </cell>
          <cell r="C2931" t="str">
            <v>061</v>
          </cell>
        </row>
        <row r="2932">
          <cell r="A2932" t="str">
            <v>G932</v>
          </cell>
          <cell r="B2932" t="str">
            <v>HIPERTENCION INTRACRANEAL BENIGNA</v>
          </cell>
          <cell r="C2932" t="str">
            <v>061</v>
          </cell>
        </row>
        <row r="2933">
          <cell r="A2933" t="str">
            <v>G933</v>
          </cell>
          <cell r="B2933" t="str">
            <v>SINDROME DE FATIGA POSTVIRAL</v>
          </cell>
          <cell r="C2933" t="str">
            <v>061</v>
          </cell>
        </row>
        <row r="2934">
          <cell r="A2934" t="str">
            <v>G934</v>
          </cell>
          <cell r="B2934" t="str">
            <v>ENCEFALOPATIA NO ESPECIFICADA</v>
          </cell>
          <cell r="C2934" t="str">
            <v>061</v>
          </cell>
        </row>
        <row r="2935">
          <cell r="A2935" t="str">
            <v>G935</v>
          </cell>
          <cell r="B2935" t="str">
            <v>COMPRESION DEL ENCEFALO</v>
          </cell>
          <cell r="C2935" t="str">
            <v>061</v>
          </cell>
        </row>
        <row r="2936">
          <cell r="A2936" t="str">
            <v>G936</v>
          </cell>
          <cell r="B2936" t="str">
            <v>EDEMA CEREBRAL</v>
          </cell>
          <cell r="C2936" t="str">
            <v>061</v>
          </cell>
        </row>
        <row r="2937">
          <cell r="A2937" t="str">
            <v>G937</v>
          </cell>
          <cell r="B2937" t="str">
            <v>SINDROME DE REYE</v>
          </cell>
          <cell r="C2937" t="str">
            <v>061</v>
          </cell>
        </row>
        <row r="2938">
          <cell r="A2938" t="str">
            <v>G938</v>
          </cell>
          <cell r="B2938" t="str">
            <v>OTROS TRASTORNOS ESPECIFICADOS DEL ENCEFALO</v>
          </cell>
          <cell r="C2938" t="str">
            <v>061</v>
          </cell>
        </row>
        <row r="2939">
          <cell r="A2939" t="str">
            <v>G939</v>
          </cell>
          <cell r="B2939" t="str">
            <v>TRASTORNO DEL ENCEFALO, NO ESPECIFICADO</v>
          </cell>
          <cell r="C2939" t="str">
            <v>061</v>
          </cell>
        </row>
        <row r="2940">
          <cell r="A2940" t="str">
            <v>G95</v>
          </cell>
          <cell r="B2940" t="str">
            <v>OTRAS ENFERMEDADES DE LA MEDULA ESPENINAL</v>
          </cell>
          <cell r="C2940" t="str">
            <v>061</v>
          </cell>
        </row>
        <row r="2941">
          <cell r="A2941" t="str">
            <v>G950</v>
          </cell>
          <cell r="B2941" t="str">
            <v>SIRINGOMIELIA Y SIRINGOBULBIA</v>
          </cell>
          <cell r="C2941" t="str">
            <v>061</v>
          </cell>
        </row>
        <row r="2942">
          <cell r="A2942" t="str">
            <v>G951</v>
          </cell>
          <cell r="B2942" t="str">
            <v>MIELOPATIAS VASCULARES</v>
          </cell>
          <cell r="C2942" t="str">
            <v>061</v>
          </cell>
        </row>
        <row r="2943">
          <cell r="A2943" t="str">
            <v>G952</v>
          </cell>
          <cell r="B2943" t="str">
            <v>COMPRESION MEDULAR, NO ESPECIFICADA</v>
          </cell>
          <cell r="C2943" t="str">
            <v>061</v>
          </cell>
        </row>
        <row r="2944">
          <cell r="A2944" t="str">
            <v>G958</v>
          </cell>
          <cell r="B2944" t="str">
            <v>OTRAS ENFERMEDADES ESPECIFIACDAS DE LAS MEDULA ESPENINAL</v>
          </cell>
          <cell r="C2944" t="str">
            <v>061</v>
          </cell>
        </row>
        <row r="2945">
          <cell r="A2945" t="str">
            <v>G959</v>
          </cell>
          <cell r="B2945" t="str">
            <v>ENFERMEDAD DE LA MEDULA ESPENINAL, NO ESPECIFICADA</v>
          </cell>
          <cell r="C2945" t="str">
            <v>061</v>
          </cell>
        </row>
        <row r="2946">
          <cell r="A2946" t="str">
            <v>G96</v>
          </cell>
          <cell r="B2946" t="str">
            <v>OTROS TRASTORNOS DEL SISTEMA NERVIOSO CENTRAL</v>
          </cell>
          <cell r="C2946" t="str">
            <v>061</v>
          </cell>
        </row>
        <row r="2947">
          <cell r="A2947" t="str">
            <v>G960</v>
          </cell>
          <cell r="B2947" t="str">
            <v>PERDIDA DE LIQUIDO CEFALORRAQUIDEO</v>
          </cell>
          <cell r="C2947" t="str">
            <v>061</v>
          </cell>
        </row>
        <row r="2948">
          <cell r="A2948" t="str">
            <v>G961</v>
          </cell>
          <cell r="B2948" t="str">
            <v>TRASTORNOS DE LAS MENINGES, NO ESPECIFICADOS EN OTRA PARTE</v>
          </cell>
          <cell r="C2948" t="str">
            <v>061</v>
          </cell>
        </row>
        <row r="2949">
          <cell r="A2949" t="str">
            <v>G968</v>
          </cell>
          <cell r="B2949" t="str">
            <v>OTROS TRASTORNOS ESPECIFICADOS DEL SISTEMA NERVIOSO CENTRAL</v>
          </cell>
          <cell r="C2949" t="str">
            <v>061</v>
          </cell>
        </row>
        <row r="2950">
          <cell r="A2950" t="str">
            <v>G969</v>
          </cell>
          <cell r="B2950" t="str">
            <v>TRASTORNOS DEL SISTEMA NERVIOSO CENTRAL, NO ESPECIFICADO</v>
          </cell>
          <cell r="C2950" t="str">
            <v>061</v>
          </cell>
        </row>
        <row r="2951">
          <cell r="A2951" t="str">
            <v>G97</v>
          </cell>
          <cell r="B2951" t="str">
            <v>TRASTONOS DEL SISTEMA NERV. CONSECUTIVOS A PROCEDIMIENTOS, NO CLAS.</v>
          </cell>
          <cell r="C2951" t="str">
            <v>061</v>
          </cell>
        </row>
        <row r="2952">
          <cell r="A2952" t="str">
            <v>G970</v>
          </cell>
          <cell r="B2952" t="str">
            <v>PERDIDA DE LIQUIDO CEFALORRAQUIDEO POR PUNCION ESPINAL</v>
          </cell>
          <cell r="C2952" t="str">
            <v>061</v>
          </cell>
        </row>
        <row r="2953">
          <cell r="A2953" t="str">
            <v>G971</v>
          </cell>
          <cell r="B2953" t="str">
            <v>OTRA REACCION A LA PUNCION ESPINAL Y LUMBAR</v>
          </cell>
          <cell r="C2953" t="str">
            <v>061</v>
          </cell>
        </row>
        <row r="2954">
          <cell r="A2954" t="str">
            <v>G972</v>
          </cell>
          <cell r="B2954" t="str">
            <v>HIPOTENSION INTRACRANEAL POSTERIOR A ANASTOMOSIS</v>
          </cell>
          <cell r="C2954" t="str">
            <v>061</v>
          </cell>
        </row>
        <row r="2955">
          <cell r="A2955" t="str">
            <v>G978</v>
          </cell>
          <cell r="B2955" t="str">
            <v>OTROS TRASTORNOS DEL SISTEMA NERVIOSO CONSECUTIVOS A PROCEDIMIENTO</v>
          </cell>
          <cell r="C2955" t="str">
            <v>061</v>
          </cell>
        </row>
        <row r="2956">
          <cell r="A2956" t="str">
            <v>G979</v>
          </cell>
          <cell r="B2956" t="str">
            <v>TRASTORNOS NO ESPECIFICADOS DEL SISTEMA NERVIOSO, CONSECUTIVO A PRO.</v>
          </cell>
          <cell r="C2956" t="str">
            <v>061</v>
          </cell>
        </row>
        <row r="2957">
          <cell r="A2957" t="str">
            <v>G98</v>
          </cell>
          <cell r="B2957" t="str">
            <v>OTROS TRASTORNOS DEL SISTEMA NERVIOSO, NO CLASIFICADOS EN OTRA PARTE</v>
          </cell>
          <cell r="C2957" t="str">
            <v>061</v>
          </cell>
        </row>
        <row r="2958">
          <cell r="A2958" t="str">
            <v>H00</v>
          </cell>
          <cell r="B2958" t="str">
            <v>ORZUELO Y CALACIO</v>
          </cell>
          <cell r="C2958" t="str">
            <v>062</v>
          </cell>
        </row>
        <row r="2959">
          <cell r="A2959" t="str">
            <v>H000</v>
          </cell>
          <cell r="B2959" t="str">
            <v>ORZUELO Y OTRAS INFLAMACIONES PROFUNDAS DEL PAPARPADO</v>
          </cell>
          <cell r="C2959" t="str">
            <v>062</v>
          </cell>
        </row>
        <row r="2960">
          <cell r="A2960" t="str">
            <v>H001</v>
          </cell>
          <cell r="B2960" t="str">
            <v>CALACIO (CHALAZION)</v>
          </cell>
          <cell r="C2960" t="str">
            <v>062</v>
          </cell>
        </row>
        <row r="2961">
          <cell r="A2961" t="str">
            <v>H01</v>
          </cell>
          <cell r="B2961" t="str">
            <v>OTRAS INFLAMACIONES DEL PARPADO</v>
          </cell>
          <cell r="C2961" t="str">
            <v>062</v>
          </cell>
        </row>
        <row r="2962">
          <cell r="A2962" t="str">
            <v>H010</v>
          </cell>
          <cell r="B2962" t="str">
            <v>BLEFARITIS</v>
          </cell>
          <cell r="C2962" t="str">
            <v>062</v>
          </cell>
        </row>
        <row r="2963">
          <cell r="A2963" t="str">
            <v>H011</v>
          </cell>
          <cell r="B2963" t="str">
            <v>DERMATOSIS NO INFECCIOSA DEL PARPADO</v>
          </cell>
          <cell r="C2963" t="str">
            <v>062</v>
          </cell>
        </row>
        <row r="2964">
          <cell r="A2964" t="str">
            <v>H018</v>
          </cell>
          <cell r="B2964" t="str">
            <v>OTRAS INFLAMACIONES ESPECIFICADAS DEL PARPADO</v>
          </cell>
          <cell r="C2964" t="str">
            <v>062</v>
          </cell>
        </row>
        <row r="2965">
          <cell r="A2965" t="str">
            <v>H019</v>
          </cell>
          <cell r="B2965" t="str">
            <v>INFLAMACION DEL PARPADO, NO ESPECIFICADO</v>
          </cell>
          <cell r="C2965" t="str">
            <v>062</v>
          </cell>
        </row>
        <row r="2966">
          <cell r="A2966" t="str">
            <v>H02</v>
          </cell>
          <cell r="B2966" t="str">
            <v>OTROS TRASTORNOS DE LOS PARPADOS</v>
          </cell>
          <cell r="C2966" t="str">
            <v>062</v>
          </cell>
        </row>
        <row r="2967">
          <cell r="A2967" t="str">
            <v>H020</v>
          </cell>
          <cell r="B2967" t="str">
            <v>ENTROPION Y TRIQUIASIS PALPEBRAL</v>
          </cell>
          <cell r="C2967" t="str">
            <v>062</v>
          </cell>
        </row>
        <row r="2968">
          <cell r="A2968" t="str">
            <v>H021</v>
          </cell>
          <cell r="B2968" t="str">
            <v>ECTROPION DEL PARPADO</v>
          </cell>
          <cell r="C2968" t="str">
            <v>062</v>
          </cell>
        </row>
        <row r="2969">
          <cell r="A2969" t="str">
            <v>H022</v>
          </cell>
          <cell r="B2969" t="str">
            <v>LAGOFTALMOS</v>
          </cell>
          <cell r="C2969" t="str">
            <v>062</v>
          </cell>
        </row>
        <row r="2970">
          <cell r="A2970" t="str">
            <v>H023</v>
          </cell>
          <cell r="B2970" t="str">
            <v>BLEFAROCALASIA</v>
          </cell>
          <cell r="C2970" t="str">
            <v>062</v>
          </cell>
        </row>
        <row r="2971">
          <cell r="A2971" t="str">
            <v>H024</v>
          </cell>
          <cell r="B2971" t="str">
            <v>BLEFAROPTOSIS</v>
          </cell>
          <cell r="C2971" t="str">
            <v>062</v>
          </cell>
        </row>
        <row r="2972">
          <cell r="A2972" t="str">
            <v>H025</v>
          </cell>
          <cell r="B2972" t="str">
            <v>OTROS TRASTORNOS FUNCIONALES DEL PARPADO</v>
          </cell>
          <cell r="C2972" t="str">
            <v>062</v>
          </cell>
        </row>
        <row r="2973">
          <cell r="A2973" t="str">
            <v>H026</v>
          </cell>
          <cell r="B2973" t="str">
            <v>XANTELASMA DEL PARPADO</v>
          </cell>
          <cell r="C2973" t="str">
            <v>062</v>
          </cell>
        </row>
        <row r="2974">
          <cell r="A2974" t="str">
            <v>H027</v>
          </cell>
          <cell r="B2974" t="str">
            <v>OTROS TRASTORNOS DEGENERATIVOS DEL PARPADO Y DEL AREA PERIOCULAR</v>
          </cell>
          <cell r="C2974" t="str">
            <v>062</v>
          </cell>
        </row>
        <row r="2975">
          <cell r="A2975" t="str">
            <v>H028</v>
          </cell>
          <cell r="B2975" t="str">
            <v>OTROS TRASTORNOS ESPECIFICADOS DEL PARPADO</v>
          </cell>
          <cell r="C2975" t="str">
            <v>062</v>
          </cell>
        </row>
        <row r="2976">
          <cell r="A2976" t="str">
            <v>H029</v>
          </cell>
          <cell r="B2976" t="str">
            <v>TRASTORNO DEL PARPADO, NO ESPECIFICADO</v>
          </cell>
          <cell r="C2976" t="str">
            <v>062</v>
          </cell>
        </row>
        <row r="2977">
          <cell r="A2977" t="str">
            <v>H04</v>
          </cell>
          <cell r="B2977" t="str">
            <v>TRASTORNOS DEL APARATO LAGRIMAL</v>
          </cell>
          <cell r="C2977" t="str">
            <v>062</v>
          </cell>
        </row>
        <row r="2978">
          <cell r="A2978" t="str">
            <v>H040</v>
          </cell>
          <cell r="B2978" t="str">
            <v>DACRIOADENITIS</v>
          </cell>
          <cell r="C2978" t="str">
            <v>062</v>
          </cell>
        </row>
        <row r="2979">
          <cell r="A2979" t="str">
            <v>H041</v>
          </cell>
          <cell r="B2979" t="str">
            <v>OTROS TRASTORNOS DE LA GLANDULA LAGRIMAL</v>
          </cell>
          <cell r="C2979" t="str">
            <v>062</v>
          </cell>
        </row>
        <row r="2980">
          <cell r="A2980" t="str">
            <v>H042</v>
          </cell>
          <cell r="B2980" t="str">
            <v>EPIFORA</v>
          </cell>
          <cell r="C2980" t="str">
            <v>062</v>
          </cell>
        </row>
        <row r="2981">
          <cell r="A2981" t="str">
            <v>H043</v>
          </cell>
          <cell r="B2981" t="str">
            <v>INFLAMACION AGUDA Y LA NO ESPECIFICADA DE LAS VIAS LAGRIMALES</v>
          </cell>
          <cell r="C2981" t="str">
            <v>062</v>
          </cell>
        </row>
        <row r="2982">
          <cell r="A2982" t="str">
            <v>H044</v>
          </cell>
          <cell r="B2982" t="str">
            <v>INFLAMACION CRONICA DE LAS VIAS LAGRIMALES</v>
          </cell>
          <cell r="C2982" t="str">
            <v>062</v>
          </cell>
        </row>
        <row r="2983">
          <cell r="A2983" t="str">
            <v>H045</v>
          </cell>
          <cell r="B2983" t="str">
            <v>ESTENOSIS E INSUFICIENCIA DE LAS VIAS LAGRIMALES</v>
          </cell>
          <cell r="C2983" t="str">
            <v>062</v>
          </cell>
        </row>
        <row r="2984">
          <cell r="A2984" t="str">
            <v>H046</v>
          </cell>
          <cell r="B2984" t="str">
            <v>OTROS CAMBIOS DE LAS VIAS LAGRIMALES</v>
          </cell>
          <cell r="C2984" t="str">
            <v>062</v>
          </cell>
        </row>
        <row r="2985">
          <cell r="A2985" t="str">
            <v>H048</v>
          </cell>
          <cell r="B2985" t="str">
            <v>OTROS TRASTORNOS ESPECIFICADOS DEL APARATO LAGRIMAL</v>
          </cell>
          <cell r="C2985" t="str">
            <v>062</v>
          </cell>
        </row>
        <row r="2986">
          <cell r="A2986" t="str">
            <v>H049</v>
          </cell>
          <cell r="B2986" t="str">
            <v>TRASTORNO DEL APARATO LAGRIMAL, NO ESPECIFICADO</v>
          </cell>
          <cell r="C2986" t="str">
            <v>062</v>
          </cell>
        </row>
        <row r="2987">
          <cell r="A2987" t="str">
            <v>H05</v>
          </cell>
          <cell r="B2987" t="str">
            <v>TRASTORNOS DE LA ORBITA</v>
          </cell>
          <cell r="C2987" t="str">
            <v>062</v>
          </cell>
        </row>
        <row r="2988">
          <cell r="A2988" t="str">
            <v>H050</v>
          </cell>
          <cell r="B2988" t="str">
            <v>INFLAMACION AGUDA DE LA ORBITA</v>
          </cell>
          <cell r="C2988" t="str">
            <v>062</v>
          </cell>
        </row>
        <row r="2989">
          <cell r="A2989" t="str">
            <v>H051</v>
          </cell>
          <cell r="B2989" t="str">
            <v>TRASTORNOS INFLAMATORIOS CRONICOS DE LA ORBITA</v>
          </cell>
          <cell r="C2989" t="str">
            <v>062</v>
          </cell>
        </row>
        <row r="2990">
          <cell r="A2990" t="str">
            <v>H052</v>
          </cell>
          <cell r="B2990" t="str">
            <v>AFECCIONES EXOFTALMICAS</v>
          </cell>
          <cell r="C2990" t="str">
            <v>062</v>
          </cell>
        </row>
        <row r="2991">
          <cell r="A2991" t="str">
            <v>H053</v>
          </cell>
          <cell r="B2991" t="str">
            <v>DEFORMIDAD DE LA ORBITA</v>
          </cell>
          <cell r="C2991" t="str">
            <v>062</v>
          </cell>
        </row>
        <row r="2992">
          <cell r="A2992" t="str">
            <v>H054</v>
          </cell>
          <cell r="B2992" t="str">
            <v>ENOFTALMIA</v>
          </cell>
          <cell r="C2992" t="str">
            <v>062</v>
          </cell>
        </row>
        <row r="2993">
          <cell r="A2993" t="str">
            <v>H055</v>
          </cell>
          <cell r="B2993" t="str">
            <v>RETENCION DE CUERPO EXTRAÑO (ANTIGUO) CONSC. A HERIDA PENETR. DE LA OR</v>
          </cell>
          <cell r="C2993" t="str">
            <v>062</v>
          </cell>
        </row>
        <row r="2994">
          <cell r="A2994" t="str">
            <v>H058</v>
          </cell>
          <cell r="B2994" t="str">
            <v>OTROS TRASTORNOS DE LA ORBITA</v>
          </cell>
          <cell r="C2994" t="str">
            <v>062</v>
          </cell>
        </row>
        <row r="2995">
          <cell r="A2995" t="str">
            <v>H059</v>
          </cell>
          <cell r="B2995" t="str">
            <v>TRASTORNO DE LA ORBITA, NO ESPECIFICADO</v>
          </cell>
          <cell r="C2995" t="str">
            <v>062</v>
          </cell>
        </row>
        <row r="2996">
          <cell r="A2996" t="str">
            <v>H10</v>
          </cell>
          <cell r="B2996" t="str">
            <v>CONJUNTIVITIS</v>
          </cell>
          <cell r="C2996" t="str">
            <v>062</v>
          </cell>
        </row>
        <row r="2997">
          <cell r="A2997" t="str">
            <v>H100</v>
          </cell>
          <cell r="B2997" t="str">
            <v>CONJUNTIVITIS MUCOPURULENTA</v>
          </cell>
          <cell r="C2997" t="str">
            <v>062</v>
          </cell>
        </row>
        <row r="2998">
          <cell r="A2998" t="str">
            <v>H101</v>
          </cell>
          <cell r="B2998" t="str">
            <v>CONJUNTIVITIS ATOPICA AGUDA</v>
          </cell>
          <cell r="C2998" t="str">
            <v>062</v>
          </cell>
        </row>
        <row r="2999">
          <cell r="A2999" t="str">
            <v>H102</v>
          </cell>
          <cell r="B2999" t="str">
            <v>OTRAS CINJUNTIVITIS AGUDAS</v>
          </cell>
          <cell r="C2999" t="str">
            <v>062</v>
          </cell>
        </row>
        <row r="3000">
          <cell r="A3000" t="str">
            <v>H103</v>
          </cell>
          <cell r="B3000" t="str">
            <v>CONJUNTIVITIS AGUDA, NO ESPECIFICADA</v>
          </cell>
          <cell r="C3000" t="str">
            <v>062</v>
          </cell>
        </row>
        <row r="3001">
          <cell r="A3001" t="str">
            <v>H104</v>
          </cell>
          <cell r="B3001" t="str">
            <v>CONJUNTIVITIS CRONICA</v>
          </cell>
          <cell r="C3001" t="str">
            <v>062</v>
          </cell>
        </row>
        <row r="3002">
          <cell r="A3002" t="str">
            <v>H105</v>
          </cell>
          <cell r="B3002" t="str">
            <v>BLEFAROCONJUNTIVITIS</v>
          </cell>
          <cell r="C3002" t="str">
            <v>062</v>
          </cell>
        </row>
        <row r="3003">
          <cell r="A3003" t="str">
            <v>H108</v>
          </cell>
          <cell r="B3003" t="str">
            <v>OTRAS CONJUNTIVITIS</v>
          </cell>
          <cell r="C3003" t="str">
            <v>062</v>
          </cell>
        </row>
        <row r="3004">
          <cell r="A3004" t="str">
            <v>H109</v>
          </cell>
          <cell r="B3004" t="str">
            <v>CONJUNTIVITIS, NO ESPECIFICADA</v>
          </cell>
          <cell r="C3004" t="str">
            <v>062</v>
          </cell>
        </row>
        <row r="3005">
          <cell r="A3005" t="str">
            <v>H11</v>
          </cell>
          <cell r="B3005" t="str">
            <v>OTROS TRASTORNOS DE LA CONJUNTIVA</v>
          </cell>
          <cell r="C3005" t="str">
            <v>062</v>
          </cell>
        </row>
        <row r="3006">
          <cell r="A3006" t="str">
            <v>H110</v>
          </cell>
          <cell r="B3006" t="str">
            <v>PTERIGION</v>
          </cell>
          <cell r="C3006" t="str">
            <v>062</v>
          </cell>
        </row>
        <row r="3007">
          <cell r="A3007" t="str">
            <v>H111</v>
          </cell>
          <cell r="B3007" t="str">
            <v>DEGENERACION Y DEPOSITOS CONJUNTIVALES</v>
          </cell>
          <cell r="C3007" t="str">
            <v>062</v>
          </cell>
        </row>
        <row r="3008">
          <cell r="A3008" t="str">
            <v>H112</v>
          </cell>
          <cell r="B3008" t="str">
            <v>CICATRICES CONJUNTIVALES</v>
          </cell>
          <cell r="C3008" t="str">
            <v>062</v>
          </cell>
        </row>
        <row r="3009">
          <cell r="A3009" t="str">
            <v>H113</v>
          </cell>
          <cell r="B3009" t="str">
            <v>HEMORRAGIA CONJUNTIVAL</v>
          </cell>
          <cell r="C3009" t="str">
            <v>062</v>
          </cell>
        </row>
        <row r="3010">
          <cell r="A3010" t="str">
            <v>H114</v>
          </cell>
          <cell r="B3010" t="str">
            <v>OTROS TRASTORNOS VASCULARES Y QUISTES CONJUNTIVALES</v>
          </cell>
          <cell r="C3010" t="str">
            <v>062</v>
          </cell>
        </row>
        <row r="3011">
          <cell r="A3011" t="str">
            <v>H118</v>
          </cell>
          <cell r="B3011" t="str">
            <v>OTROS TRASTORNOS ESPECIFICADOS DE LA CONJUNTIVA</v>
          </cell>
          <cell r="C3011" t="str">
            <v>062</v>
          </cell>
        </row>
        <row r="3012">
          <cell r="A3012" t="str">
            <v>H119</v>
          </cell>
          <cell r="B3012" t="str">
            <v>TRASTORNO DE LA CONJUNTIVA, NO ESPECIFICADO</v>
          </cell>
          <cell r="C3012" t="str">
            <v>062</v>
          </cell>
        </row>
        <row r="3013">
          <cell r="A3013" t="str">
            <v>H15</v>
          </cell>
          <cell r="B3013" t="str">
            <v>TRASTORNOS DE LA ESCLEROTICA</v>
          </cell>
          <cell r="C3013" t="str">
            <v>062</v>
          </cell>
        </row>
        <row r="3014">
          <cell r="A3014" t="str">
            <v>H150</v>
          </cell>
          <cell r="B3014" t="str">
            <v>ESCLERITIS</v>
          </cell>
          <cell r="C3014" t="str">
            <v>062</v>
          </cell>
        </row>
        <row r="3015">
          <cell r="A3015" t="str">
            <v>H151</v>
          </cell>
          <cell r="B3015" t="str">
            <v>EPISCLERITIS</v>
          </cell>
          <cell r="C3015" t="str">
            <v>062</v>
          </cell>
        </row>
        <row r="3016">
          <cell r="A3016" t="str">
            <v>H158</v>
          </cell>
          <cell r="B3016" t="str">
            <v>OTROS TRASTORNOS DE LA ESCLEROTICA</v>
          </cell>
          <cell r="C3016" t="str">
            <v>062</v>
          </cell>
        </row>
        <row r="3017">
          <cell r="A3017" t="str">
            <v>H159</v>
          </cell>
          <cell r="B3017" t="str">
            <v>TRASTORNO DE LA ESCLEROTICA, NO ESPECIFICADO</v>
          </cell>
          <cell r="C3017" t="str">
            <v>062</v>
          </cell>
        </row>
        <row r="3018">
          <cell r="A3018" t="str">
            <v>H16</v>
          </cell>
          <cell r="B3018" t="str">
            <v>QUERATITIS</v>
          </cell>
          <cell r="C3018" t="str">
            <v>062</v>
          </cell>
        </row>
        <row r="3019">
          <cell r="A3019" t="str">
            <v>H160</v>
          </cell>
          <cell r="B3019" t="str">
            <v>ULCERA DE LA CORNEA</v>
          </cell>
          <cell r="C3019" t="str">
            <v>062</v>
          </cell>
        </row>
        <row r="3020">
          <cell r="A3020" t="str">
            <v>H161</v>
          </cell>
          <cell r="B3020" t="str">
            <v>OTRAS QUERATITIS SUPERFICIALES SIN CONJUNTIVITIS</v>
          </cell>
          <cell r="C3020" t="str">
            <v>062</v>
          </cell>
        </row>
        <row r="3021">
          <cell r="A3021" t="str">
            <v>H162</v>
          </cell>
          <cell r="B3021" t="str">
            <v>QUERATOCONJUNTIVITIS</v>
          </cell>
          <cell r="C3021" t="str">
            <v>062</v>
          </cell>
        </row>
        <row r="3022">
          <cell r="A3022" t="str">
            <v>H163</v>
          </cell>
          <cell r="B3022" t="str">
            <v>QUERATITIS INTERSTICIAL Y PROFUNDA</v>
          </cell>
          <cell r="C3022" t="str">
            <v>062</v>
          </cell>
        </row>
        <row r="3023">
          <cell r="A3023" t="str">
            <v>H164</v>
          </cell>
          <cell r="B3023" t="str">
            <v>NEOVASCULARIZACION DE LA CORNEA</v>
          </cell>
          <cell r="C3023" t="str">
            <v>062</v>
          </cell>
        </row>
        <row r="3024">
          <cell r="A3024" t="str">
            <v>H168</v>
          </cell>
          <cell r="B3024" t="str">
            <v>OTRAS QUERATITIS</v>
          </cell>
          <cell r="C3024" t="str">
            <v>062</v>
          </cell>
        </row>
        <row r="3025">
          <cell r="A3025" t="str">
            <v>H169</v>
          </cell>
          <cell r="B3025" t="str">
            <v>QUERATITIS, NO ESPECIFICADA</v>
          </cell>
          <cell r="C3025" t="str">
            <v>062</v>
          </cell>
        </row>
        <row r="3026">
          <cell r="A3026" t="str">
            <v>H17</v>
          </cell>
          <cell r="B3026" t="str">
            <v>OPACIDADES Y CICATRICES CORNEALES</v>
          </cell>
          <cell r="C3026" t="str">
            <v>062</v>
          </cell>
        </row>
        <row r="3027">
          <cell r="A3027" t="str">
            <v>H170</v>
          </cell>
          <cell r="B3027" t="str">
            <v>LEUCOMA ADHERENTE</v>
          </cell>
          <cell r="C3027" t="str">
            <v>062</v>
          </cell>
        </row>
        <row r="3028">
          <cell r="A3028" t="str">
            <v>H171</v>
          </cell>
          <cell r="B3028" t="str">
            <v>OTRAS OPACIDADES CENTRALES DE LA CORNEA</v>
          </cell>
          <cell r="C3028" t="str">
            <v>062</v>
          </cell>
        </row>
        <row r="3029">
          <cell r="A3029" t="str">
            <v>H178</v>
          </cell>
          <cell r="B3029" t="str">
            <v>OTRAS OPACIDADES O CICATRICES DE LA CORNEA</v>
          </cell>
          <cell r="C3029" t="str">
            <v>062</v>
          </cell>
        </row>
        <row r="3030">
          <cell r="A3030" t="str">
            <v>H179</v>
          </cell>
          <cell r="B3030" t="str">
            <v>CICATRIZ U OPACIDAD DE LA CORNEA, NO ESPECIFICADA</v>
          </cell>
          <cell r="C3030" t="str">
            <v>062</v>
          </cell>
        </row>
        <row r="3031">
          <cell r="A3031" t="str">
            <v>H18</v>
          </cell>
          <cell r="B3031" t="str">
            <v>OTROS TRASTORNOS DE LA CORNEA</v>
          </cell>
          <cell r="C3031" t="str">
            <v>062</v>
          </cell>
        </row>
        <row r="3032">
          <cell r="A3032" t="str">
            <v>H180</v>
          </cell>
          <cell r="B3032" t="str">
            <v>PIGMENTACIONES Y DEPOSITOS EN LA CORNEA</v>
          </cell>
          <cell r="C3032" t="str">
            <v>062</v>
          </cell>
        </row>
        <row r="3033">
          <cell r="A3033" t="str">
            <v>H181</v>
          </cell>
          <cell r="B3033" t="str">
            <v>QUERATOPATIA VESICULAR</v>
          </cell>
          <cell r="C3033" t="str">
            <v>062</v>
          </cell>
        </row>
        <row r="3034">
          <cell r="A3034" t="str">
            <v>H182</v>
          </cell>
          <cell r="B3034" t="str">
            <v>OTROS EDEMAS DE LA CORNEA</v>
          </cell>
          <cell r="C3034" t="str">
            <v>062</v>
          </cell>
        </row>
        <row r="3035">
          <cell r="A3035" t="str">
            <v>H183</v>
          </cell>
          <cell r="B3035" t="str">
            <v>CAMBIOS EN LA MENBRANAS DE LA CORNEA</v>
          </cell>
          <cell r="C3035" t="str">
            <v>062</v>
          </cell>
        </row>
        <row r="3036">
          <cell r="A3036" t="str">
            <v>H184</v>
          </cell>
          <cell r="B3036" t="str">
            <v>DEGENERACION DE LA CORNEA</v>
          </cell>
          <cell r="C3036" t="str">
            <v>062</v>
          </cell>
        </row>
        <row r="3037">
          <cell r="A3037" t="str">
            <v>H185</v>
          </cell>
          <cell r="B3037" t="str">
            <v>DISTROFIA HEREDITARIA DE LA CORNEA</v>
          </cell>
          <cell r="C3037" t="str">
            <v>062</v>
          </cell>
        </row>
        <row r="3038">
          <cell r="A3038" t="str">
            <v>H186</v>
          </cell>
          <cell r="B3038" t="str">
            <v>QUERATOCONO</v>
          </cell>
          <cell r="C3038" t="str">
            <v>062</v>
          </cell>
        </row>
        <row r="3039">
          <cell r="A3039" t="str">
            <v>H187</v>
          </cell>
          <cell r="B3039" t="str">
            <v>OTRAS DEFORMIDADES DE LA CORNEA</v>
          </cell>
          <cell r="C3039" t="str">
            <v>062</v>
          </cell>
        </row>
        <row r="3040">
          <cell r="A3040" t="str">
            <v>H188</v>
          </cell>
          <cell r="B3040" t="str">
            <v>OTROS TRASTORNOS ESPECIFICADOS DE LA CORNEA</v>
          </cell>
          <cell r="C3040" t="str">
            <v>062</v>
          </cell>
        </row>
        <row r="3041">
          <cell r="A3041" t="str">
            <v>H189</v>
          </cell>
          <cell r="B3041" t="str">
            <v>TRASTORNO DE LA CORNEA, NO ESPECIFICADO</v>
          </cell>
          <cell r="C3041" t="str">
            <v>062</v>
          </cell>
        </row>
        <row r="3042">
          <cell r="A3042" t="str">
            <v>H20</v>
          </cell>
          <cell r="B3042" t="str">
            <v>IRIDOCICLITIS</v>
          </cell>
          <cell r="C3042" t="str">
            <v>062</v>
          </cell>
        </row>
        <row r="3043">
          <cell r="A3043" t="str">
            <v>H200</v>
          </cell>
          <cell r="B3043" t="str">
            <v>IRIDOCICLITIS AGUDA Y SUBAGUDA</v>
          </cell>
          <cell r="C3043" t="str">
            <v>062</v>
          </cell>
        </row>
        <row r="3044">
          <cell r="A3044" t="str">
            <v>H201</v>
          </cell>
          <cell r="B3044" t="str">
            <v>IRIDOCICLITIS CRONICA</v>
          </cell>
          <cell r="C3044" t="str">
            <v>062</v>
          </cell>
        </row>
        <row r="3045">
          <cell r="A3045" t="str">
            <v>H202</v>
          </cell>
          <cell r="B3045" t="str">
            <v>IRIDOCICLITIS INDUCIDA POR TRASTORNO DEL CRISTALINO</v>
          </cell>
          <cell r="C3045" t="str">
            <v>062</v>
          </cell>
        </row>
        <row r="3046">
          <cell r="A3046" t="str">
            <v>H208</v>
          </cell>
          <cell r="B3046" t="str">
            <v>OTRAS IRIDOCICLITIS ESPECIFICADAS</v>
          </cell>
          <cell r="C3046" t="str">
            <v>062</v>
          </cell>
        </row>
        <row r="3047">
          <cell r="A3047" t="str">
            <v>H209</v>
          </cell>
          <cell r="B3047" t="str">
            <v>IRIDOCICLITIS, NO ESPECIFICADA</v>
          </cell>
          <cell r="C3047" t="str">
            <v>062</v>
          </cell>
        </row>
        <row r="3048">
          <cell r="A3048" t="str">
            <v>H21</v>
          </cell>
          <cell r="B3048" t="str">
            <v>OTROS TRASTORNOS DEL IRIS Y DEL CUERPO CILIAR</v>
          </cell>
          <cell r="C3048" t="str">
            <v>062</v>
          </cell>
        </row>
        <row r="3049">
          <cell r="A3049" t="str">
            <v>H210</v>
          </cell>
          <cell r="B3049" t="str">
            <v>HIFEMA</v>
          </cell>
          <cell r="C3049" t="str">
            <v>062</v>
          </cell>
        </row>
        <row r="3050">
          <cell r="A3050" t="str">
            <v>H211</v>
          </cell>
          <cell r="B3050" t="str">
            <v>OTROS TRASTORNOS VASCULARES DEL IRIS Y DEL CUERPO CILIAR</v>
          </cell>
          <cell r="C3050" t="str">
            <v>062</v>
          </cell>
        </row>
        <row r="3051">
          <cell r="A3051" t="str">
            <v>H212</v>
          </cell>
          <cell r="B3051" t="str">
            <v>DEGENERACION DEL IRIS Y DEL CUERPO CILIAR</v>
          </cell>
          <cell r="C3051" t="str">
            <v>062</v>
          </cell>
        </row>
        <row r="3052">
          <cell r="A3052" t="str">
            <v>H213</v>
          </cell>
          <cell r="B3052" t="str">
            <v>QUISTE DEL IRIS, DEL CUERPO CILIAR Y DE LA CAMARA ANTERIOR</v>
          </cell>
          <cell r="C3052" t="str">
            <v>062</v>
          </cell>
        </row>
        <row r="3053">
          <cell r="A3053" t="str">
            <v>H214</v>
          </cell>
          <cell r="B3053" t="str">
            <v>MENBRANAS PUPILARES</v>
          </cell>
          <cell r="C3053" t="str">
            <v>062</v>
          </cell>
        </row>
        <row r="3054">
          <cell r="A3054" t="str">
            <v>H215</v>
          </cell>
          <cell r="B3054" t="str">
            <v>OTRAS ADHERENCIAS Y DESGARROS DEL IRIS Y DEL CUERPO CILIAR</v>
          </cell>
          <cell r="C3054" t="str">
            <v>062</v>
          </cell>
        </row>
        <row r="3055">
          <cell r="A3055" t="str">
            <v>H218</v>
          </cell>
          <cell r="B3055" t="str">
            <v>OTROS TRASTORNOS ESPECIFICADOS DEL IRIS Y DEL CUERPO CILIAR</v>
          </cell>
          <cell r="C3055" t="str">
            <v>062</v>
          </cell>
        </row>
        <row r="3056">
          <cell r="A3056" t="str">
            <v>H219</v>
          </cell>
          <cell r="B3056" t="str">
            <v>TRASTORNO DEL IRIS Y DEL CUERPO CILIAR, NO ESPECIFICADO</v>
          </cell>
          <cell r="C3056" t="str">
            <v>062</v>
          </cell>
        </row>
        <row r="3057">
          <cell r="A3057" t="str">
            <v>H25</v>
          </cell>
          <cell r="B3057" t="str">
            <v>CATARATA SENIL</v>
          </cell>
          <cell r="C3057" t="str">
            <v>062</v>
          </cell>
        </row>
        <row r="3058">
          <cell r="A3058" t="str">
            <v>H250</v>
          </cell>
          <cell r="B3058" t="str">
            <v>CATARATA SENIL INCIPIENTE</v>
          </cell>
          <cell r="C3058" t="str">
            <v>062</v>
          </cell>
        </row>
        <row r="3059">
          <cell r="A3059" t="str">
            <v>H251</v>
          </cell>
          <cell r="B3059" t="str">
            <v>CATARATA SENIL NUCLEAR</v>
          </cell>
          <cell r="C3059" t="str">
            <v>062</v>
          </cell>
        </row>
        <row r="3060">
          <cell r="A3060" t="str">
            <v>H252</v>
          </cell>
          <cell r="B3060" t="str">
            <v>CATARATA SENIL, TIPO MORGAGNIAN</v>
          </cell>
          <cell r="C3060" t="str">
            <v>062</v>
          </cell>
        </row>
        <row r="3061">
          <cell r="A3061" t="str">
            <v>H258</v>
          </cell>
          <cell r="B3061" t="str">
            <v>OTRAS CATARATAS SENILES</v>
          </cell>
          <cell r="C3061" t="str">
            <v>062</v>
          </cell>
        </row>
        <row r="3062">
          <cell r="A3062" t="str">
            <v>H259</v>
          </cell>
          <cell r="B3062" t="str">
            <v>CATARATA SENIL, NO ESPECIFICADA</v>
          </cell>
          <cell r="C3062" t="str">
            <v>062</v>
          </cell>
        </row>
        <row r="3063">
          <cell r="A3063" t="str">
            <v>H26</v>
          </cell>
          <cell r="B3063" t="str">
            <v>OTRAS CATARATAS</v>
          </cell>
          <cell r="C3063" t="str">
            <v>062</v>
          </cell>
        </row>
        <row r="3064">
          <cell r="A3064" t="str">
            <v>H260</v>
          </cell>
          <cell r="B3064" t="str">
            <v>CATARATA INFANTIL, JUVENIL Y PRESENIL</v>
          </cell>
          <cell r="C3064" t="str">
            <v>062</v>
          </cell>
        </row>
        <row r="3065">
          <cell r="A3065" t="str">
            <v>H261</v>
          </cell>
          <cell r="B3065" t="str">
            <v>CATARATA TRAUMATICA</v>
          </cell>
          <cell r="C3065" t="str">
            <v>062</v>
          </cell>
        </row>
        <row r="3066">
          <cell r="A3066" t="str">
            <v>H262</v>
          </cell>
          <cell r="B3066" t="str">
            <v>CATARATA COMPLICADA</v>
          </cell>
          <cell r="C3066" t="str">
            <v>062</v>
          </cell>
        </row>
        <row r="3067">
          <cell r="A3067" t="str">
            <v>H263</v>
          </cell>
          <cell r="B3067" t="str">
            <v>CATARATA INDUCIDA POR DROGAS</v>
          </cell>
          <cell r="C3067" t="str">
            <v>062</v>
          </cell>
        </row>
        <row r="3068">
          <cell r="A3068" t="str">
            <v>H264</v>
          </cell>
          <cell r="B3068" t="str">
            <v>CATARATA RESIDUAL</v>
          </cell>
          <cell r="C3068" t="str">
            <v>062</v>
          </cell>
        </row>
        <row r="3069">
          <cell r="A3069" t="str">
            <v>H268</v>
          </cell>
          <cell r="B3069" t="str">
            <v>OTRAS FORMAS ESPECIFICADAS DE CATARATA</v>
          </cell>
          <cell r="C3069" t="str">
            <v>062</v>
          </cell>
        </row>
        <row r="3070">
          <cell r="A3070" t="str">
            <v>H269</v>
          </cell>
          <cell r="B3070" t="str">
            <v>CATARATA, NO ESPECIFICADA</v>
          </cell>
          <cell r="C3070" t="str">
            <v>062</v>
          </cell>
        </row>
        <row r="3071">
          <cell r="A3071" t="str">
            <v>H27</v>
          </cell>
          <cell r="B3071" t="str">
            <v>OTROS TRASTORNOS DEL CRISTALINO</v>
          </cell>
          <cell r="C3071" t="str">
            <v>062</v>
          </cell>
        </row>
        <row r="3072">
          <cell r="A3072" t="str">
            <v>H270</v>
          </cell>
          <cell r="B3072" t="str">
            <v>AFAQUIA</v>
          </cell>
          <cell r="C3072" t="str">
            <v>062</v>
          </cell>
        </row>
        <row r="3073">
          <cell r="A3073" t="str">
            <v>H271</v>
          </cell>
          <cell r="B3073" t="str">
            <v>LUXACION DEL CRISTALINO</v>
          </cell>
          <cell r="C3073" t="str">
            <v>062</v>
          </cell>
        </row>
        <row r="3074">
          <cell r="A3074" t="str">
            <v>H278</v>
          </cell>
          <cell r="B3074" t="str">
            <v>OTROS TRASTORNOS ESPECIFICADOS DEL CRISTALINO</v>
          </cell>
          <cell r="C3074" t="str">
            <v>062</v>
          </cell>
        </row>
        <row r="3075">
          <cell r="A3075" t="str">
            <v>H279</v>
          </cell>
          <cell r="B3075" t="str">
            <v>TRASTORNO DEL CRISTALINO, NO ESPECIFICADO</v>
          </cell>
          <cell r="C3075" t="str">
            <v>062</v>
          </cell>
        </row>
        <row r="3076">
          <cell r="A3076" t="str">
            <v>H30</v>
          </cell>
          <cell r="B3076" t="str">
            <v>INFLAMACION CORIORRETINIANA</v>
          </cell>
          <cell r="C3076" t="str">
            <v>062</v>
          </cell>
        </row>
        <row r="3077">
          <cell r="A3077" t="str">
            <v>H300</v>
          </cell>
          <cell r="B3077" t="str">
            <v>CORIORRETINITIS FOCAL</v>
          </cell>
          <cell r="C3077" t="str">
            <v>062</v>
          </cell>
        </row>
        <row r="3078">
          <cell r="A3078" t="str">
            <v>H301</v>
          </cell>
          <cell r="B3078" t="str">
            <v>CORIORRETINITIS DISEMINADA</v>
          </cell>
          <cell r="C3078" t="str">
            <v>062</v>
          </cell>
        </row>
        <row r="3079">
          <cell r="A3079" t="str">
            <v>H302</v>
          </cell>
          <cell r="B3079" t="str">
            <v>CICLITIS POSTERIOR</v>
          </cell>
          <cell r="C3079" t="str">
            <v>062</v>
          </cell>
        </row>
        <row r="3080">
          <cell r="A3080" t="str">
            <v>H308</v>
          </cell>
          <cell r="B3080" t="str">
            <v>OTRAS CORIORRETINITIS</v>
          </cell>
          <cell r="C3080" t="str">
            <v>062</v>
          </cell>
        </row>
        <row r="3081">
          <cell r="A3081" t="str">
            <v>H309</v>
          </cell>
          <cell r="B3081" t="str">
            <v>CORIORRETINITIS, NO ESPECIFICADA</v>
          </cell>
          <cell r="C3081" t="str">
            <v>062</v>
          </cell>
        </row>
        <row r="3082">
          <cell r="A3082" t="str">
            <v>H31</v>
          </cell>
          <cell r="B3082" t="str">
            <v>OTROS TRASTORNOS DE LA COROIDES</v>
          </cell>
          <cell r="C3082" t="str">
            <v>062</v>
          </cell>
        </row>
        <row r="3083">
          <cell r="A3083" t="str">
            <v>H310</v>
          </cell>
          <cell r="B3083" t="str">
            <v>CICATRICES CORIORRETINIANAS</v>
          </cell>
          <cell r="C3083" t="str">
            <v>062</v>
          </cell>
        </row>
        <row r="3084">
          <cell r="A3084" t="str">
            <v>H311</v>
          </cell>
          <cell r="B3084" t="str">
            <v>DEGENERACION COROIDEA</v>
          </cell>
          <cell r="C3084" t="str">
            <v>062</v>
          </cell>
        </row>
        <row r="3085">
          <cell r="A3085" t="str">
            <v>H312</v>
          </cell>
          <cell r="B3085" t="str">
            <v>DISTROFIA COROIDEA HEREDITARIA</v>
          </cell>
          <cell r="C3085" t="str">
            <v>062</v>
          </cell>
        </row>
        <row r="3086">
          <cell r="A3086" t="str">
            <v>H313</v>
          </cell>
          <cell r="B3086" t="str">
            <v>HEMORRAGIA Y RUPTURA DE LA COROIDES</v>
          </cell>
          <cell r="C3086" t="str">
            <v>062</v>
          </cell>
        </row>
        <row r="3087">
          <cell r="A3087" t="str">
            <v>H314</v>
          </cell>
          <cell r="B3087" t="str">
            <v>DESPRENDIMIENTO DE LA COROIDES</v>
          </cell>
          <cell r="C3087" t="str">
            <v>062</v>
          </cell>
        </row>
        <row r="3088">
          <cell r="A3088" t="str">
            <v>H318</v>
          </cell>
          <cell r="B3088" t="str">
            <v>OTROS TRASTORNOS ESPECIFICADOS DE LA COROIDES</v>
          </cell>
          <cell r="C3088" t="str">
            <v>062</v>
          </cell>
        </row>
        <row r="3089">
          <cell r="A3089" t="str">
            <v>H319</v>
          </cell>
          <cell r="B3089" t="str">
            <v>TRASTORNO DE LA COROIDES, NO ESPECIFICADO</v>
          </cell>
          <cell r="C3089" t="str">
            <v>062</v>
          </cell>
        </row>
        <row r="3090">
          <cell r="A3090" t="str">
            <v>H33</v>
          </cell>
          <cell r="B3090" t="str">
            <v>DESPRENDIMIENTO Y DESGARRO DE LA RETINA</v>
          </cell>
          <cell r="C3090" t="str">
            <v>062</v>
          </cell>
        </row>
        <row r="3091">
          <cell r="A3091" t="str">
            <v>H330</v>
          </cell>
          <cell r="B3091" t="str">
            <v>DESPRENDIMIENTO DE LA RETINA CON RUPTURA</v>
          </cell>
          <cell r="C3091" t="str">
            <v>062</v>
          </cell>
        </row>
        <row r="3092">
          <cell r="A3092" t="str">
            <v>H331</v>
          </cell>
          <cell r="B3092" t="str">
            <v>RETINOSQUISIS Y QUISTES DE LA RETINA</v>
          </cell>
          <cell r="C3092" t="str">
            <v>062</v>
          </cell>
        </row>
        <row r="3093">
          <cell r="A3093" t="str">
            <v>H332</v>
          </cell>
          <cell r="B3093" t="str">
            <v>DESPRENDIMIENTO SEROSO DE LA RETINA</v>
          </cell>
          <cell r="C3093" t="str">
            <v>062</v>
          </cell>
        </row>
        <row r="3094">
          <cell r="A3094" t="str">
            <v>H333</v>
          </cell>
          <cell r="B3094" t="str">
            <v>DESGARRO DE LA RETINA SIN DESPRENDIMIENTO</v>
          </cell>
          <cell r="C3094" t="str">
            <v>062</v>
          </cell>
        </row>
        <row r="3095">
          <cell r="A3095" t="str">
            <v>H334</v>
          </cell>
          <cell r="B3095" t="str">
            <v>DESPRENDIMIENTO DE LA RETINA POR TRACCION</v>
          </cell>
          <cell r="C3095" t="str">
            <v>062</v>
          </cell>
        </row>
        <row r="3096">
          <cell r="A3096" t="str">
            <v>H335</v>
          </cell>
          <cell r="B3096" t="str">
            <v>OTROS DESPRENDIMIENTOS DE LA RETINA</v>
          </cell>
          <cell r="C3096" t="str">
            <v>062</v>
          </cell>
        </row>
        <row r="3097">
          <cell r="A3097" t="str">
            <v>H34</v>
          </cell>
          <cell r="B3097" t="str">
            <v>OCLUSION VASCULAR DE LA RETINA</v>
          </cell>
          <cell r="C3097" t="str">
            <v>062</v>
          </cell>
        </row>
        <row r="3098">
          <cell r="A3098" t="str">
            <v>H340</v>
          </cell>
          <cell r="B3098" t="str">
            <v>OCLUSION ARTERIAL TRANSITORIA DE LA RETINA</v>
          </cell>
          <cell r="C3098" t="str">
            <v>062</v>
          </cell>
        </row>
        <row r="3099">
          <cell r="A3099" t="str">
            <v>H341</v>
          </cell>
          <cell r="B3099" t="str">
            <v>OCLUSION DE LA ARTERIA CENTRAL DE LA RETINA</v>
          </cell>
          <cell r="C3099" t="str">
            <v>062</v>
          </cell>
        </row>
        <row r="3100">
          <cell r="A3100" t="str">
            <v>H342</v>
          </cell>
          <cell r="B3100" t="str">
            <v>OTRAS FORMAS DE OCLUSION DE LA ARTERIA DE LA RETINA</v>
          </cell>
          <cell r="C3100" t="str">
            <v>062</v>
          </cell>
        </row>
        <row r="3101">
          <cell r="A3101" t="str">
            <v>H348</v>
          </cell>
          <cell r="B3101" t="str">
            <v>OTRAS OCLUSIONES VASCULARES RETINIANAS</v>
          </cell>
          <cell r="C3101" t="str">
            <v>062</v>
          </cell>
        </row>
        <row r="3102">
          <cell r="A3102" t="str">
            <v>H349</v>
          </cell>
          <cell r="B3102" t="str">
            <v>OCLUSION VASCULAR RETINIANA, SIN OTRA ESPECIFICACION</v>
          </cell>
          <cell r="C3102" t="str">
            <v>062</v>
          </cell>
        </row>
        <row r="3103">
          <cell r="A3103" t="str">
            <v>H35</v>
          </cell>
          <cell r="B3103" t="str">
            <v>OTROS TRASTORNOS DE LA RETINA</v>
          </cell>
          <cell r="C3103" t="str">
            <v>062</v>
          </cell>
        </row>
        <row r="3104">
          <cell r="A3104" t="str">
            <v>H350</v>
          </cell>
          <cell r="B3104" t="str">
            <v>RETINOPATIAS DEL FONDO Y CAMBIOS VASCULARES RETINIANOS</v>
          </cell>
          <cell r="C3104" t="str">
            <v>062</v>
          </cell>
        </row>
        <row r="3105">
          <cell r="A3105" t="str">
            <v>H351</v>
          </cell>
          <cell r="B3105" t="str">
            <v>RETINOPATIA DE LA PREMATURIDAD</v>
          </cell>
          <cell r="C3105" t="str">
            <v>062</v>
          </cell>
        </row>
        <row r="3106">
          <cell r="A3106" t="str">
            <v>H352</v>
          </cell>
          <cell r="B3106" t="str">
            <v>OTRAS RETINOPATIAS PROLIFERATIVAS</v>
          </cell>
          <cell r="C3106" t="str">
            <v>062</v>
          </cell>
        </row>
        <row r="3107">
          <cell r="A3107" t="str">
            <v>H353</v>
          </cell>
          <cell r="B3107" t="str">
            <v>DEGENERACION DE LA MASCULA Y DEL POLO POSTERIOR DEL OJO</v>
          </cell>
          <cell r="C3107" t="str">
            <v>062</v>
          </cell>
        </row>
        <row r="3108">
          <cell r="A3108" t="str">
            <v>H354</v>
          </cell>
          <cell r="B3108" t="str">
            <v>DEGENERACION PERIFERICA DE LA RETINA</v>
          </cell>
          <cell r="C3108" t="str">
            <v>062</v>
          </cell>
        </row>
        <row r="3109">
          <cell r="A3109" t="str">
            <v>H355</v>
          </cell>
          <cell r="B3109" t="str">
            <v>DISTROFIA HEREDITARIA DE LA RETINA</v>
          </cell>
          <cell r="C3109" t="str">
            <v>062</v>
          </cell>
        </row>
        <row r="3110">
          <cell r="A3110" t="str">
            <v>H356</v>
          </cell>
          <cell r="B3110" t="str">
            <v>HEMORRAGIA RETINIANA</v>
          </cell>
          <cell r="C3110" t="str">
            <v>062</v>
          </cell>
        </row>
        <row r="3111">
          <cell r="A3111" t="str">
            <v>H357</v>
          </cell>
          <cell r="B3111" t="str">
            <v>SEPARACION DE LAS CAPAS DE LA RETINA</v>
          </cell>
          <cell r="C3111" t="str">
            <v>062</v>
          </cell>
        </row>
        <row r="3112">
          <cell r="A3112" t="str">
            <v>H358</v>
          </cell>
          <cell r="B3112" t="str">
            <v>OTROS TRASTORNOS ESPECIFICADOS DE LA RETINA</v>
          </cell>
          <cell r="C3112" t="str">
            <v>062</v>
          </cell>
        </row>
        <row r="3113">
          <cell r="A3113" t="str">
            <v>H359</v>
          </cell>
          <cell r="B3113" t="str">
            <v>TRASTORNOS DE LA RETINA, NO ESPECIFICADO</v>
          </cell>
          <cell r="C3113" t="str">
            <v>062</v>
          </cell>
        </row>
        <row r="3114">
          <cell r="A3114" t="str">
            <v>H40</v>
          </cell>
          <cell r="B3114" t="str">
            <v>GLAUCOMA</v>
          </cell>
          <cell r="C3114" t="str">
            <v>062</v>
          </cell>
        </row>
        <row r="3115">
          <cell r="A3115" t="str">
            <v>H400</v>
          </cell>
          <cell r="B3115" t="str">
            <v>SOSPECHA DE GLAUCOMA</v>
          </cell>
          <cell r="C3115" t="str">
            <v>062</v>
          </cell>
        </row>
        <row r="3116">
          <cell r="A3116" t="str">
            <v>H401</v>
          </cell>
          <cell r="B3116" t="str">
            <v>GLAUCOMA PRIMARIO DE ANGULO ABIERTO</v>
          </cell>
          <cell r="C3116" t="str">
            <v>062</v>
          </cell>
        </row>
        <row r="3117">
          <cell r="A3117" t="str">
            <v>H402</v>
          </cell>
          <cell r="B3117" t="str">
            <v>GLAUCOMA PRIMARIO DE ANGULO CERRADO</v>
          </cell>
          <cell r="C3117" t="str">
            <v>062</v>
          </cell>
        </row>
        <row r="3118">
          <cell r="A3118" t="str">
            <v>H403</v>
          </cell>
          <cell r="B3118" t="str">
            <v>GLAUCOMA SECUNDARIO A TRAUMATISMO OCULAR</v>
          </cell>
          <cell r="C3118" t="str">
            <v>062</v>
          </cell>
        </row>
        <row r="3119">
          <cell r="A3119" t="str">
            <v>H404</v>
          </cell>
          <cell r="B3119" t="str">
            <v>GLAUCOMA SECUNDARIO A INFLAMACION OCULAR</v>
          </cell>
          <cell r="C3119" t="str">
            <v>062</v>
          </cell>
        </row>
        <row r="3120">
          <cell r="A3120" t="str">
            <v>H405</v>
          </cell>
          <cell r="B3120" t="str">
            <v>GLAUCOMA SECUNDARIO A OTROS TRASTORNOS DEL OJO</v>
          </cell>
          <cell r="C3120" t="str">
            <v>062</v>
          </cell>
        </row>
        <row r="3121">
          <cell r="A3121" t="str">
            <v>H406</v>
          </cell>
          <cell r="B3121" t="str">
            <v>GLAUCOMA SECUNDARIO A DROGAS</v>
          </cell>
          <cell r="C3121" t="str">
            <v>062</v>
          </cell>
        </row>
        <row r="3122">
          <cell r="A3122" t="str">
            <v>H408</v>
          </cell>
          <cell r="B3122" t="str">
            <v>OTROS GLAUCOMAS</v>
          </cell>
          <cell r="C3122" t="str">
            <v>062</v>
          </cell>
        </row>
        <row r="3123">
          <cell r="A3123" t="str">
            <v>H409</v>
          </cell>
          <cell r="B3123" t="str">
            <v>GLAUCOMA, NO ESPECIFICADO</v>
          </cell>
          <cell r="C3123" t="str">
            <v>062</v>
          </cell>
        </row>
        <row r="3124">
          <cell r="A3124" t="str">
            <v>H42</v>
          </cell>
          <cell r="B3124" t="str">
            <v>AUSENCIA, ATRESIA Y ESTENOSIS CONGENITA DEL INTESTINO GRUESO</v>
          </cell>
          <cell r="C3124" t="str">
            <v>093</v>
          </cell>
        </row>
        <row r="3125">
          <cell r="A3125" t="str">
            <v>H420</v>
          </cell>
          <cell r="B3125" t="str">
            <v>AUESENCIA., ATRESIA Y ESTANOSIS CONGENITA DEL RECTO, CON FISTULA</v>
          </cell>
          <cell r="C3125" t="str">
            <v>093</v>
          </cell>
        </row>
        <row r="3126">
          <cell r="A3126" t="str">
            <v>H421</v>
          </cell>
          <cell r="B3126" t="str">
            <v>AUSENCIA, ATRESIA Y ESTENOSIS CONGENITA  DEL RECTO, SIN FISTULA</v>
          </cell>
          <cell r="C3126" t="str">
            <v>093</v>
          </cell>
        </row>
        <row r="3127">
          <cell r="A3127" t="str">
            <v>H43</v>
          </cell>
          <cell r="B3127" t="str">
            <v>TRASTORNOS DEL CUERPO VITREO</v>
          </cell>
          <cell r="C3127" t="str">
            <v>062</v>
          </cell>
        </row>
        <row r="3128">
          <cell r="A3128" t="str">
            <v>H430</v>
          </cell>
          <cell r="B3128" t="str">
            <v>PROLAPSO DEL VITREO</v>
          </cell>
          <cell r="C3128" t="str">
            <v>062</v>
          </cell>
        </row>
        <row r="3129">
          <cell r="A3129" t="str">
            <v>H431</v>
          </cell>
          <cell r="B3129" t="str">
            <v>HEMORRAGIA DEL VITREO</v>
          </cell>
          <cell r="C3129" t="str">
            <v>062</v>
          </cell>
        </row>
        <row r="3130">
          <cell r="A3130" t="str">
            <v>H432</v>
          </cell>
          <cell r="B3130" t="str">
            <v>DEPOSITOS CRISTALINOS EN EL CUERPO VITREO</v>
          </cell>
          <cell r="C3130" t="str">
            <v>062</v>
          </cell>
        </row>
        <row r="3131">
          <cell r="A3131" t="str">
            <v>H433</v>
          </cell>
          <cell r="B3131" t="str">
            <v>OTRAS OPACIDADES VITREAS</v>
          </cell>
          <cell r="C3131" t="str">
            <v>062</v>
          </cell>
        </row>
        <row r="3132">
          <cell r="A3132" t="str">
            <v>H438</v>
          </cell>
          <cell r="B3132" t="str">
            <v>OTROS TRASTORNOS DEL CUERPO VITREO</v>
          </cell>
          <cell r="C3132" t="str">
            <v>062</v>
          </cell>
        </row>
        <row r="3133">
          <cell r="A3133" t="str">
            <v>H439</v>
          </cell>
          <cell r="B3133" t="str">
            <v>TRASTORNO DEL CUERPO VITREO, NO ESPECIFICADO</v>
          </cell>
          <cell r="C3133" t="str">
            <v>062</v>
          </cell>
        </row>
        <row r="3134">
          <cell r="A3134" t="str">
            <v>H44</v>
          </cell>
          <cell r="B3134" t="str">
            <v>TRASTORNOS DEL GLOBO OCULAR</v>
          </cell>
          <cell r="C3134" t="str">
            <v>062</v>
          </cell>
        </row>
        <row r="3135">
          <cell r="A3135" t="str">
            <v>H440</v>
          </cell>
          <cell r="B3135" t="str">
            <v>ENDOFTALMITIS PURULENTA</v>
          </cell>
          <cell r="C3135" t="str">
            <v>062</v>
          </cell>
        </row>
        <row r="3136">
          <cell r="A3136" t="str">
            <v>H441</v>
          </cell>
          <cell r="B3136" t="str">
            <v>OTRAS ENDOFTALMITIS</v>
          </cell>
          <cell r="C3136" t="str">
            <v>062</v>
          </cell>
        </row>
        <row r="3137">
          <cell r="A3137" t="str">
            <v>H442</v>
          </cell>
          <cell r="B3137" t="str">
            <v>MIOPIA DEGENERATIVA</v>
          </cell>
          <cell r="C3137" t="str">
            <v>062</v>
          </cell>
        </row>
        <row r="3138">
          <cell r="A3138" t="str">
            <v>H443</v>
          </cell>
          <cell r="B3138" t="str">
            <v>OTROS TRASTORNOS DEGENERATIVOS DEL GLOBO OCULAR</v>
          </cell>
          <cell r="C3138" t="str">
            <v>062</v>
          </cell>
        </row>
        <row r="3139">
          <cell r="A3139" t="str">
            <v>H444</v>
          </cell>
          <cell r="B3139" t="str">
            <v>HIPOTONIA OCULAR</v>
          </cell>
          <cell r="C3139" t="str">
            <v>062</v>
          </cell>
        </row>
        <row r="3140">
          <cell r="A3140" t="str">
            <v>H445</v>
          </cell>
          <cell r="B3140" t="str">
            <v>AFECCIONES DEGENERATIVAS DEL GLOBO OCULAR</v>
          </cell>
          <cell r="C3140" t="str">
            <v>062</v>
          </cell>
        </row>
        <row r="3141">
          <cell r="A3141" t="str">
            <v>H446</v>
          </cell>
          <cell r="B3141" t="str">
            <v>RETENCION INTRAOCULAR DE CUERPO EXTRAÑO MAGNETICO (ANTIGUO)</v>
          </cell>
          <cell r="C3141" t="str">
            <v>062</v>
          </cell>
        </row>
        <row r="3142">
          <cell r="A3142" t="str">
            <v>H447</v>
          </cell>
          <cell r="B3142" t="str">
            <v>RETENCION INTRAOCULAR DE CUERPO EXTRAÑO NO MAGNETICO (ANTIGUO)</v>
          </cell>
          <cell r="C3142" t="str">
            <v>062</v>
          </cell>
        </row>
        <row r="3143">
          <cell r="A3143" t="str">
            <v>H448</v>
          </cell>
          <cell r="B3143" t="str">
            <v>OTROS TRASTORNOS DEL GLOBO OCULAR</v>
          </cell>
          <cell r="C3143" t="str">
            <v>062</v>
          </cell>
        </row>
        <row r="3144">
          <cell r="A3144" t="str">
            <v>H449</v>
          </cell>
          <cell r="B3144" t="str">
            <v>TRASTORNOS DEL GLOBO OCULAR, NO ESPECIFICADO</v>
          </cell>
          <cell r="C3144" t="str">
            <v>062</v>
          </cell>
        </row>
        <row r="3145">
          <cell r="A3145" t="str">
            <v>H46</v>
          </cell>
          <cell r="B3145" t="str">
            <v>NEURITIS OPTICA</v>
          </cell>
          <cell r="C3145" t="str">
            <v>062</v>
          </cell>
        </row>
        <row r="3146">
          <cell r="A3146" t="str">
            <v>H47</v>
          </cell>
          <cell r="B3146" t="str">
            <v>OTROS TRASTORNOS DEL NERVIO OPTICO (II PAR) Y DE LAS VIAS OPTICAS</v>
          </cell>
          <cell r="C3146" t="str">
            <v>062</v>
          </cell>
        </row>
        <row r="3147">
          <cell r="A3147" t="str">
            <v>H470</v>
          </cell>
          <cell r="B3147" t="str">
            <v>TRASTORNOS DEL NERVIO OP´TICO, NO CLASIFICADOS EN OTRA PARTE</v>
          </cell>
          <cell r="C3147" t="str">
            <v>062</v>
          </cell>
        </row>
        <row r="3148">
          <cell r="A3148" t="str">
            <v>H471</v>
          </cell>
          <cell r="B3148" t="str">
            <v>PAPILEDEMA, NO ESPECIFICADO</v>
          </cell>
          <cell r="C3148" t="str">
            <v>062</v>
          </cell>
        </row>
        <row r="3149">
          <cell r="A3149" t="str">
            <v>H472</v>
          </cell>
          <cell r="B3149" t="str">
            <v>ATROFIA OPTICA</v>
          </cell>
          <cell r="C3149" t="str">
            <v>062</v>
          </cell>
        </row>
        <row r="3150">
          <cell r="A3150" t="str">
            <v>H473</v>
          </cell>
          <cell r="B3150" t="str">
            <v>OTROS TRASTORNOS DEL DISCO OPTICO</v>
          </cell>
          <cell r="C3150" t="str">
            <v>062</v>
          </cell>
        </row>
        <row r="3151">
          <cell r="A3151" t="str">
            <v>H474</v>
          </cell>
          <cell r="B3151" t="str">
            <v>TRASTORNOS DEL QUIASMA OPTICO</v>
          </cell>
          <cell r="C3151" t="str">
            <v>062</v>
          </cell>
        </row>
        <row r="3152">
          <cell r="A3152" t="str">
            <v>H475</v>
          </cell>
          <cell r="B3152" t="str">
            <v>TRASTORNOS DE OTRAS VIAS OPTICAS</v>
          </cell>
          <cell r="C3152" t="str">
            <v>062</v>
          </cell>
        </row>
        <row r="3153">
          <cell r="A3153" t="str">
            <v>H476</v>
          </cell>
          <cell r="B3153" t="str">
            <v>TRASTORNOS DE LA CORTEZA VISUAL</v>
          </cell>
          <cell r="C3153" t="str">
            <v>062</v>
          </cell>
        </row>
        <row r="3154">
          <cell r="A3154" t="str">
            <v>H477</v>
          </cell>
          <cell r="B3154" t="str">
            <v>TRASTORNO DE LAS VIAS OPTICAS, NO ESPECIFICADO</v>
          </cell>
          <cell r="C3154" t="str">
            <v>062</v>
          </cell>
        </row>
        <row r="3155">
          <cell r="A3155" t="str">
            <v>H49</v>
          </cell>
          <cell r="B3155" t="str">
            <v>ESTRABISMO PARALITICO</v>
          </cell>
          <cell r="C3155" t="str">
            <v>062</v>
          </cell>
        </row>
        <row r="3156">
          <cell r="A3156" t="str">
            <v>H490</v>
          </cell>
          <cell r="B3156" t="str">
            <v>PARALISIS DEL NERVIO MOTOR OCULAR COMUN (III PAR)</v>
          </cell>
          <cell r="C3156" t="str">
            <v>062</v>
          </cell>
        </row>
        <row r="3157">
          <cell r="A3157" t="str">
            <v>H491</v>
          </cell>
          <cell r="B3157" t="str">
            <v>PARALISIS DEL NERVIO PATETICO (IV PAR)</v>
          </cell>
          <cell r="C3157" t="str">
            <v>062</v>
          </cell>
        </row>
        <row r="3158">
          <cell r="A3158" t="str">
            <v>H492</v>
          </cell>
          <cell r="B3158" t="str">
            <v>PARALISIS DEL NERVIO MOTOR OCULAR EXTERNO (VI PAR)</v>
          </cell>
          <cell r="C3158" t="str">
            <v>062</v>
          </cell>
        </row>
        <row r="3159">
          <cell r="A3159" t="str">
            <v>H493</v>
          </cell>
          <cell r="B3159" t="str">
            <v>OFTALMOPLEJIA TOTAL (EXTERNA)</v>
          </cell>
          <cell r="C3159" t="str">
            <v>062</v>
          </cell>
        </row>
        <row r="3160">
          <cell r="A3160" t="str">
            <v>H494</v>
          </cell>
          <cell r="B3160" t="str">
            <v>OFTALMOPLEJIA EXTERNA PROGRESIVA</v>
          </cell>
          <cell r="C3160" t="str">
            <v>062</v>
          </cell>
        </row>
        <row r="3161">
          <cell r="A3161" t="str">
            <v>H498</v>
          </cell>
          <cell r="B3161" t="str">
            <v>OTROS ESTRABISMOS PARALITICOS</v>
          </cell>
          <cell r="C3161" t="str">
            <v>062</v>
          </cell>
        </row>
        <row r="3162">
          <cell r="A3162" t="str">
            <v>H499</v>
          </cell>
          <cell r="B3162" t="str">
            <v>ESTRABISMO PARALITICO, NO ESPECIFICADO</v>
          </cell>
          <cell r="C3162" t="str">
            <v>062</v>
          </cell>
        </row>
        <row r="3163">
          <cell r="A3163" t="str">
            <v>H50</v>
          </cell>
          <cell r="B3163" t="str">
            <v>OTROS ESTRABISMOS</v>
          </cell>
          <cell r="C3163" t="str">
            <v>062</v>
          </cell>
        </row>
        <row r="3164">
          <cell r="A3164" t="str">
            <v>H500</v>
          </cell>
          <cell r="B3164" t="str">
            <v>ESTRABISMO CONCOMITANTE CONVERGENTE</v>
          </cell>
          <cell r="C3164" t="str">
            <v>062</v>
          </cell>
        </row>
        <row r="3165">
          <cell r="A3165" t="str">
            <v>H501</v>
          </cell>
          <cell r="B3165" t="str">
            <v>ESTRABISMO CONCOMITANTE DIVERGENTE</v>
          </cell>
          <cell r="C3165" t="str">
            <v>062</v>
          </cell>
        </row>
        <row r="3166">
          <cell r="A3166" t="str">
            <v>H502</v>
          </cell>
          <cell r="B3166" t="str">
            <v>ESTRABISMO VERTICAL</v>
          </cell>
          <cell r="C3166" t="str">
            <v>062</v>
          </cell>
        </row>
        <row r="3167">
          <cell r="A3167" t="str">
            <v>H503</v>
          </cell>
          <cell r="B3167" t="str">
            <v>HETEROTROPIA INTERMITENTE</v>
          </cell>
          <cell r="C3167" t="str">
            <v>062</v>
          </cell>
        </row>
        <row r="3168">
          <cell r="A3168" t="str">
            <v>H504</v>
          </cell>
          <cell r="B3168" t="str">
            <v>OTRAS HETEROTROPIAS O LAS NO ESPECIFICADAS</v>
          </cell>
          <cell r="C3168" t="str">
            <v>062</v>
          </cell>
        </row>
        <row r="3169">
          <cell r="A3169" t="str">
            <v>H505</v>
          </cell>
          <cell r="B3169" t="str">
            <v>HETEROFORIA</v>
          </cell>
          <cell r="C3169" t="str">
            <v>062</v>
          </cell>
        </row>
        <row r="3170">
          <cell r="A3170" t="str">
            <v>H506</v>
          </cell>
          <cell r="B3170" t="str">
            <v>ESTRABISMO MECANICO</v>
          </cell>
          <cell r="C3170" t="str">
            <v>062</v>
          </cell>
        </row>
        <row r="3171">
          <cell r="A3171" t="str">
            <v>H508</v>
          </cell>
          <cell r="B3171" t="str">
            <v>OTROS ESTRABISMOS ESPECIFICADOS</v>
          </cell>
          <cell r="C3171" t="str">
            <v>062</v>
          </cell>
        </row>
        <row r="3172">
          <cell r="A3172" t="str">
            <v>H509</v>
          </cell>
          <cell r="B3172" t="str">
            <v>ESTRABISMO, NO ESPECIFICADO</v>
          </cell>
          <cell r="C3172" t="str">
            <v>062</v>
          </cell>
        </row>
        <row r="3173">
          <cell r="A3173" t="str">
            <v>H51</v>
          </cell>
          <cell r="B3173" t="str">
            <v>OTROS TRASTORNOS DE LOS MOVIMIENTOS BINOCULARES</v>
          </cell>
          <cell r="C3173" t="str">
            <v>062</v>
          </cell>
        </row>
        <row r="3174">
          <cell r="A3174" t="str">
            <v>H510</v>
          </cell>
          <cell r="B3174" t="str">
            <v>PARALISIS DE LA CONJUGACION DE LA MIRADA</v>
          </cell>
          <cell r="C3174" t="str">
            <v>062</v>
          </cell>
        </row>
        <row r="3175">
          <cell r="A3175" t="str">
            <v>H511</v>
          </cell>
          <cell r="B3175" t="str">
            <v>EXCESO E INSUFICIENCIA DE LA CONVERGENCIA OCULAR</v>
          </cell>
          <cell r="C3175" t="str">
            <v>062</v>
          </cell>
        </row>
        <row r="3176">
          <cell r="A3176" t="str">
            <v>H512</v>
          </cell>
          <cell r="B3176" t="str">
            <v>OFTALMOPLEJIA INTERNUCLEAR</v>
          </cell>
          <cell r="C3176" t="str">
            <v>062</v>
          </cell>
        </row>
        <row r="3177">
          <cell r="A3177" t="str">
            <v>H518</v>
          </cell>
          <cell r="B3177" t="str">
            <v>OTROS TRASTORNOS ESPECIFICADOS DE LOS MOVIMIENTOS BINOCULARES</v>
          </cell>
          <cell r="C3177" t="str">
            <v>062</v>
          </cell>
        </row>
        <row r="3178">
          <cell r="A3178" t="str">
            <v>H519</v>
          </cell>
          <cell r="B3178" t="str">
            <v>TRASTORNOS DEL MOVIMIENTO BINOCULAR, NO ESPECIFICADO</v>
          </cell>
          <cell r="C3178" t="str">
            <v>062</v>
          </cell>
        </row>
        <row r="3179">
          <cell r="A3179" t="str">
            <v>H52</v>
          </cell>
          <cell r="B3179" t="str">
            <v>TRASTORNOS DE LA ACOMODACION Y DE LA REFRACCION</v>
          </cell>
          <cell r="C3179" t="str">
            <v>062</v>
          </cell>
        </row>
        <row r="3180">
          <cell r="A3180" t="str">
            <v>H520</v>
          </cell>
          <cell r="B3180" t="str">
            <v>HIPERMETROPIA</v>
          </cell>
          <cell r="C3180" t="str">
            <v>062</v>
          </cell>
        </row>
        <row r="3181">
          <cell r="A3181" t="str">
            <v>H521</v>
          </cell>
          <cell r="B3181" t="str">
            <v>MIOPIA</v>
          </cell>
          <cell r="C3181" t="str">
            <v>062</v>
          </cell>
        </row>
        <row r="3182">
          <cell r="A3182" t="str">
            <v>H522</v>
          </cell>
          <cell r="B3182" t="str">
            <v>ASTIGMATISMO</v>
          </cell>
          <cell r="C3182" t="str">
            <v>062</v>
          </cell>
        </row>
        <row r="3183">
          <cell r="A3183" t="str">
            <v>H523</v>
          </cell>
          <cell r="B3183" t="str">
            <v>ANISOMETROPIA Y ANISEICONIA</v>
          </cell>
          <cell r="C3183" t="str">
            <v>062</v>
          </cell>
        </row>
        <row r="3184">
          <cell r="A3184" t="str">
            <v>H524</v>
          </cell>
          <cell r="B3184" t="str">
            <v>PRESBICIA</v>
          </cell>
          <cell r="C3184" t="str">
            <v>062</v>
          </cell>
        </row>
        <row r="3185">
          <cell r="A3185" t="str">
            <v>H525</v>
          </cell>
          <cell r="B3185" t="str">
            <v>TRASTORNOS DE LA ACOMODACION</v>
          </cell>
          <cell r="C3185" t="str">
            <v>062</v>
          </cell>
        </row>
        <row r="3186">
          <cell r="A3186" t="str">
            <v>H526</v>
          </cell>
          <cell r="B3186" t="str">
            <v>OTROS TRASTORNOS DE LA REFRACCION</v>
          </cell>
          <cell r="C3186" t="str">
            <v>062</v>
          </cell>
        </row>
        <row r="3187">
          <cell r="A3187" t="str">
            <v>H527</v>
          </cell>
          <cell r="B3187" t="str">
            <v>TRASTORNO DE LA REFRACCION, NO ESPECIFICADO</v>
          </cell>
          <cell r="C3187" t="str">
            <v>062</v>
          </cell>
        </row>
        <row r="3188">
          <cell r="A3188" t="str">
            <v>H53</v>
          </cell>
          <cell r="B3188" t="str">
            <v>ALTERACIONES DE LA VISION</v>
          </cell>
          <cell r="C3188" t="str">
            <v>062</v>
          </cell>
        </row>
        <row r="3189">
          <cell r="A3189" t="str">
            <v>H530</v>
          </cell>
          <cell r="B3189" t="str">
            <v>AMBLIOPIA EX ANOPSIA</v>
          </cell>
          <cell r="C3189" t="str">
            <v>062</v>
          </cell>
        </row>
        <row r="3190">
          <cell r="A3190" t="str">
            <v>H531</v>
          </cell>
          <cell r="B3190" t="str">
            <v>ALTERACIONES VISUALES SUBJETIVAS</v>
          </cell>
          <cell r="C3190" t="str">
            <v>062</v>
          </cell>
        </row>
        <row r="3191">
          <cell r="A3191" t="str">
            <v>H532</v>
          </cell>
          <cell r="B3191" t="str">
            <v>DIPLOPIA</v>
          </cell>
          <cell r="C3191" t="str">
            <v>062</v>
          </cell>
        </row>
        <row r="3192">
          <cell r="A3192" t="str">
            <v>H533</v>
          </cell>
          <cell r="B3192" t="str">
            <v>OTROS TRASTORNOS DE LA VISION BINOCULAR</v>
          </cell>
          <cell r="C3192" t="str">
            <v>062</v>
          </cell>
        </row>
        <row r="3193">
          <cell r="A3193" t="str">
            <v>H534</v>
          </cell>
          <cell r="B3193" t="str">
            <v>DEFECTOS DEL CAMPO VISUAL</v>
          </cell>
          <cell r="C3193" t="str">
            <v>062</v>
          </cell>
        </row>
        <row r="3194">
          <cell r="A3194" t="str">
            <v>H535</v>
          </cell>
          <cell r="B3194" t="str">
            <v>DEFICIENCIA DE LA VISION CROMATICA</v>
          </cell>
          <cell r="C3194" t="str">
            <v>062</v>
          </cell>
        </row>
        <row r="3195">
          <cell r="A3195" t="str">
            <v>H536</v>
          </cell>
          <cell r="B3195" t="str">
            <v>CEGUERA NOCTURNA</v>
          </cell>
          <cell r="C3195" t="str">
            <v>062</v>
          </cell>
        </row>
        <row r="3196">
          <cell r="A3196" t="str">
            <v>H538</v>
          </cell>
          <cell r="B3196" t="str">
            <v>OTRAS ALTERACIONES VISUALES</v>
          </cell>
          <cell r="C3196" t="str">
            <v>062</v>
          </cell>
        </row>
        <row r="3197">
          <cell r="A3197" t="str">
            <v>H539</v>
          </cell>
          <cell r="B3197" t="str">
            <v>ALTERACION VISUAL, NO ESPECIFICADA</v>
          </cell>
          <cell r="C3197" t="str">
            <v>062</v>
          </cell>
        </row>
        <row r="3198">
          <cell r="A3198" t="str">
            <v>H54</v>
          </cell>
          <cell r="B3198" t="str">
            <v>CEGUERA Y DISMINUCION DE LA AGUDEZA VISUAL</v>
          </cell>
          <cell r="C3198" t="str">
            <v>062</v>
          </cell>
        </row>
        <row r="3199">
          <cell r="A3199" t="str">
            <v>H540</v>
          </cell>
          <cell r="B3199" t="str">
            <v>CEGUERA DE AMBOS OJOS</v>
          </cell>
          <cell r="C3199" t="str">
            <v>062</v>
          </cell>
        </row>
        <row r="3200">
          <cell r="A3200" t="str">
            <v>H541</v>
          </cell>
          <cell r="B3200" t="str">
            <v>CEGUERA DE UN OJO, VISION SUBNORMAL DEL OTRO</v>
          </cell>
          <cell r="C3200" t="str">
            <v>062</v>
          </cell>
        </row>
        <row r="3201">
          <cell r="A3201" t="str">
            <v>H542</v>
          </cell>
          <cell r="B3201" t="str">
            <v>VISION SUBNORMAL DE AMBOS OJOS</v>
          </cell>
          <cell r="C3201" t="str">
            <v>062</v>
          </cell>
        </row>
        <row r="3202">
          <cell r="A3202" t="str">
            <v>H543</v>
          </cell>
          <cell r="B3202" t="str">
            <v>DISMINUCION INDETERMINADA DE LA AGUDEZA VISUAL EN AMBOS OJOS</v>
          </cell>
          <cell r="C3202" t="str">
            <v>062</v>
          </cell>
        </row>
        <row r="3203">
          <cell r="A3203" t="str">
            <v>H544</v>
          </cell>
          <cell r="B3203" t="str">
            <v>CEGUERA DE UN OJO</v>
          </cell>
          <cell r="C3203" t="str">
            <v>062</v>
          </cell>
        </row>
        <row r="3204">
          <cell r="A3204" t="str">
            <v>H545</v>
          </cell>
          <cell r="B3204" t="str">
            <v>VISION SUBNORMAL DE UN OJO</v>
          </cell>
          <cell r="C3204" t="str">
            <v>062</v>
          </cell>
        </row>
        <row r="3205">
          <cell r="A3205" t="str">
            <v>H546</v>
          </cell>
          <cell r="B3205" t="str">
            <v>DIMINUCION INDETERMINADA DE LA AGUDEZA VISUAL DE UN OJO</v>
          </cell>
          <cell r="C3205" t="str">
            <v>062</v>
          </cell>
        </row>
        <row r="3206">
          <cell r="A3206" t="str">
            <v>H547</v>
          </cell>
          <cell r="B3206" t="str">
            <v>DIMINUCION DE LA AGUDEZA VISUAL, SIN ESPECIFICACION</v>
          </cell>
          <cell r="C3206" t="str">
            <v>062</v>
          </cell>
        </row>
        <row r="3207">
          <cell r="A3207" t="str">
            <v>H55</v>
          </cell>
          <cell r="B3207" t="str">
            <v>NISTAGMO Y OTROS MOVIMIENTOS OCULARES IRREGULARES</v>
          </cell>
          <cell r="C3207" t="str">
            <v>062</v>
          </cell>
        </row>
        <row r="3208">
          <cell r="A3208" t="str">
            <v>H57</v>
          </cell>
          <cell r="B3208" t="str">
            <v>OTROS TRASTORNOS DEL OJO Y SUS ANEXOS</v>
          </cell>
          <cell r="C3208" t="str">
            <v>062</v>
          </cell>
        </row>
        <row r="3209">
          <cell r="A3209" t="str">
            <v>H570</v>
          </cell>
          <cell r="B3209" t="str">
            <v>ANOMALIAS DE LA FUNCION PUPILAR</v>
          </cell>
          <cell r="C3209" t="str">
            <v>062</v>
          </cell>
        </row>
        <row r="3210">
          <cell r="A3210" t="str">
            <v>H571</v>
          </cell>
          <cell r="B3210" t="str">
            <v>DOLOR OCULAR</v>
          </cell>
          <cell r="C3210" t="str">
            <v>062</v>
          </cell>
        </row>
        <row r="3211">
          <cell r="A3211" t="str">
            <v>H578</v>
          </cell>
          <cell r="B3211" t="str">
            <v>OTROS TRASTORNOS ESPECIFICADOS DEL OJO Y SUS ANEXOS</v>
          </cell>
          <cell r="C3211" t="str">
            <v>062</v>
          </cell>
        </row>
        <row r="3212">
          <cell r="A3212" t="str">
            <v>H579</v>
          </cell>
          <cell r="B3212" t="str">
            <v>TRASTORNO DEL OJO Y SUS ANEXOS, NO ESPECIFICADO</v>
          </cell>
          <cell r="C3212" t="str">
            <v>062</v>
          </cell>
        </row>
        <row r="3213">
          <cell r="A3213" t="str">
            <v>H59</v>
          </cell>
          <cell r="B3213" t="str">
            <v>TRASTORNOS DEL OJO Y SUS ANEXOS CONSC. A PROCEDIMIENTOS, NO NOP.</v>
          </cell>
          <cell r="C3213" t="str">
            <v>062</v>
          </cell>
        </row>
        <row r="3214">
          <cell r="A3214" t="str">
            <v>H590</v>
          </cell>
          <cell r="B3214" t="str">
            <v>SINDROME VITREO CONSECUTIVO A CIRUGIA DE CATARATA</v>
          </cell>
          <cell r="C3214" t="str">
            <v>062</v>
          </cell>
        </row>
        <row r="3215">
          <cell r="A3215" t="str">
            <v>H598</v>
          </cell>
          <cell r="B3215" t="str">
            <v>OTROS TRASTORNOS DEL OJO Y SUS ANEXOS, CONSECUTIVO A PROCEDIMIENTO</v>
          </cell>
          <cell r="C3215" t="str">
            <v>062</v>
          </cell>
        </row>
        <row r="3216">
          <cell r="A3216" t="str">
            <v>H599</v>
          </cell>
          <cell r="B3216" t="str">
            <v>TRASTORNO NO ESPECIFICADO DEL OJO Y SUS ANEXOS, CONSC. A PROCEDIM.</v>
          </cell>
          <cell r="C3216" t="str">
            <v>062</v>
          </cell>
        </row>
        <row r="3217">
          <cell r="A3217" t="str">
            <v>H60</v>
          </cell>
          <cell r="B3217" t="str">
            <v>OTITIS EXTERNA</v>
          </cell>
          <cell r="C3217" t="str">
            <v>063</v>
          </cell>
        </row>
        <row r="3218">
          <cell r="A3218" t="str">
            <v>H600</v>
          </cell>
          <cell r="B3218" t="str">
            <v>ABSCESO DEL OIDO EXTERNO</v>
          </cell>
          <cell r="C3218" t="str">
            <v>063</v>
          </cell>
        </row>
        <row r="3219">
          <cell r="A3219" t="str">
            <v>H601</v>
          </cell>
          <cell r="B3219" t="str">
            <v>CELULITIS DEL OIDO EXTERNO</v>
          </cell>
          <cell r="C3219" t="str">
            <v>063</v>
          </cell>
        </row>
        <row r="3220">
          <cell r="A3220" t="str">
            <v>H602</v>
          </cell>
          <cell r="B3220" t="str">
            <v>OTITIS EXTERNA MALIGNA</v>
          </cell>
          <cell r="C3220" t="str">
            <v>063</v>
          </cell>
        </row>
        <row r="3221">
          <cell r="A3221" t="str">
            <v>H603</v>
          </cell>
          <cell r="B3221" t="str">
            <v>OTRAS OTITIS EXTERNAS INFECCIOSAS</v>
          </cell>
          <cell r="C3221" t="str">
            <v>063</v>
          </cell>
        </row>
        <row r="3222">
          <cell r="A3222" t="str">
            <v>H604</v>
          </cell>
          <cell r="B3222" t="str">
            <v>COLESTEATOMA DEL OIDO EXTERNO</v>
          </cell>
          <cell r="C3222" t="str">
            <v>063</v>
          </cell>
        </row>
        <row r="3223">
          <cell r="A3223" t="str">
            <v>H605</v>
          </cell>
          <cell r="B3223" t="str">
            <v>OTITIS EXTERNA AGUDA, NO INFECCIOSA</v>
          </cell>
          <cell r="C3223" t="str">
            <v>063</v>
          </cell>
        </row>
        <row r="3224">
          <cell r="A3224" t="str">
            <v>H608</v>
          </cell>
          <cell r="B3224" t="str">
            <v>OTRAS OTITIS EXTERNA</v>
          </cell>
          <cell r="C3224" t="str">
            <v>063</v>
          </cell>
        </row>
        <row r="3225">
          <cell r="A3225" t="str">
            <v>H609</v>
          </cell>
          <cell r="B3225" t="str">
            <v>OTITIS EXTERNA, SIN OTRA ESPECIFICACION</v>
          </cell>
          <cell r="C3225" t="str">
            <v>063</v>
          </cell>
        </row>
        <row r="3226">
          <cell r="A3226" t="str">
            <v>H61</v>
          </cell>
          <cell r="B3226" t="str">
            <v>OTROS TRASTORNOS DEL OIDO EXTERNO</v>
          </cell>
          <cell r="C3226" t="str">
            <v>063</v>
          </cell>
        </row>
        <row r="3227">
          <cell r="A3227" t="str">
            <v>H610</v>
          </cell>
          <cell r="B3227" t="str">
            <v>PERICONDRITIS DEL OIDO EXTERNO</v>
          </cell>
          <cell r="C3227" t="str">
            <v>063</v>
          </cell>
        </row>
        <row r="3228">
          <cell r="A3228" t="str">
            <v>H611</v>
          </cell>
          <cell r="B3228" t="str">
            <v>AFECCIONES NO INFECCIONSAS DEL PABELLON SUDITIVO</v>
          </cell>
          <cell r="C3228" t="str">
            <v>063</v>
          </cell>
        </row>
        <row r="3229">
          <cell r="A3229" t="str">
            <v>H612</v>
          </cell>
          <cell r="B3229" t="str">
            <v>CERUMEN IMPACTADO</v>
          </cell>
          <cell r="C3229" t="str">
            <v>063</v>
          </cell>
        </row>
        <row r="3230">
          <cell r="A3230" t="str">
            <v>H613</v>
          </cell>
          <cell r="B3230" t="str">
            <v>ESTENOSIS ADQUIRIDA DEL CONDUCTO AUDITIVO EXTERNO</v>
          </cell>
          <cell r="C3230" t="str">
            <v>063</v>
          </cell>
        </row>
        <row r="3231">
          <cell r="A3231" t="str">
            <v>H618</v>
          </cell>
          <cell r="B3231" t="str">
            <v>OTROS TRASTORNOS ESPECIFICADOS DEL OIDO EXTERNO</v>
          </cell>
          <cell r="C3231" t="str">
            <v>063</v>
          </cell>
        </row>
        <row r="3232">
          <cell r="A3232" t="str">
            <v>H619</v>
          </cell>
          <cell r="B3232" t="str">
            <v>TRASTORNO DEL OIDO EXTERNO, NO ESPECIFICADO</v>
          </cell>
          <cell r="C3232" t="str">
            <v>063</v>
          </cell>
        </row>
        <row r="3233">
          <cell r="A3233" t="str">
            <v>H65</v>
          </cell>
          <cell r="B3233" t="str">
            <v>OTITIS MEDIA NO SUPURATIVA</v>
          </cell>
          <cell r="C3233" t="str">
            <v>063</v>
          </cell>
        </row>
        <row r="3234">
          <cell r="A3234" t="str">
            <v>H650</v>
          </cell>
          <cell r="B3234" t="str">
            <v>OTITIS MEDIA SEROSA</v>
          </cell>
          <cell r="C3234" t="str">
            <v>063</v>
          </cell>
        </row>
        <row r="3235">
          <cell r="A3235" t="str">
            <v>H651</v>
          </cell>
          <cell r="B3235" t="str">
            <v>OTRA OTITIS MEDIA AGUDA, NO SUPURATIVA</v>
          </cell>
          <cell r="C3235" t="str">
            <v>063</v>
          </cell>
        </row>
        <row r="3236">
          <cell r="A3236" t="str">
            <v>H652</v>
          </cell>
          <cell r="B3236" t="str">
            <v>OTITIS MEDIA CRONICA SEROSA</v>
          </cell>
          <cell r="C3236" t="str">
            <v>063</v>
          </cell>
        </row>
        <row r="3237">
          <cell r="A3237" t="str">
            <v>H653</v>
          </cell>
          <cell r="B3237" t="str">
            <v>OTITIS MEDIA CRONICA MUCOIDE</v>
          </cell>
          <cell r="C3237" t="str">
            <v>063</v>
          </cell>
        </row>
        <row r="3238">
          <cell r="A3238" t="str">
            <v>H654</v>
          </cell>
          <cell r="B3238" t="str">
            <v>OTRAS OTITIS MEDIAS CRONICAS NO SUPURATIVAS</v>
          </cell>
          <cell r="C3238" t="str">
            <v>063</v>
          </cell>
        </row>
        <row r="3239">
          <cell r="A3239" t="str">
            <v>H659</v>
          </cell>
          <cell r="B3239" t="str">
            <v>OTITIS MEDIA NO SUPURATIVA, SIN OTRA ESPECIFICACION</v>
          </cell>
          <cell r="C3239" t="str">
            <v>063</v>
          </cell>
        </row>
        <row r="3240">
          <cell r="A3240" t="str">
            <v>H66</v>
          </cell>
          <cell r="B3240" t="str">
            <v>OTITIS MEDIA SUPURATIVA Y LA NO ESPECIFICADA</v>
          </cell>
          <cell r="C3240" t="str">
            <v>063</v>
          </cell>
        </row>
        <row r="3241">
          <cell r="A3241" t="str">
            <v>H660</v>
          </cell>
          <cell r="B3241" t="str">
            <v>OTITIS MEDIA SUPURATIVA AGUDA</v>
          </cell>
          <cell r="C3241" t="str">
            <v>063</v>
          </cell>
        </row>
        <row r="3242">
          <cell r="A3242" t="str">
            <v>H661</v>
          </cell>
          <cell r="B3242" t="str">
            <v>OTITIS MEDIA TUBOTIMPANICA SUPURATIVA CRONICA</v>
          </cell>
          <cell r="C3242" t="str">
            <v>063</v>
          </cell>
        </row>
        <row r="3243">
          <cell r="A3243" t="str">
            <v>H662</v>
          </cell>
          <cell r="B3243" t="str">
            <v>OTITIS MEDIA SUPURATIVA CRONICA ATICOANTRAL</v>
          </cell>
          <cell r="C3243" t="str">
            <v>063</v>
          </cell>
        </row>
        <row r="3244">
          <cell r="A3244" t="str">
            <v>H663</v>
          </cell>
          <cell r="B3244" t="str">
            <v>OTRAS OTITIS MEDIAS CRONICAS SUPURATIVAS</v>
          </cell>
          <cell r="C3244" t="str">
            <v>063</v>
          </cell>
        </row>
        <row r="3245">
          <cell r="A3245" t="str">
            <v>H664</v>
          </cell>
          <cell r="B3245" t="str">
            <v>OTITIS MEDIA SUPURATIVA, SIN OTRA ESPECIFICACION</v>
          </cell>
          <cell r="C3245" t="str">
            <v>063</v>
          </cell>
        </row>
        <row r="3246">
          <cell r="A3246" t="str">
            <v>H669</v>
          </cell>
          <cell r="B3246" t="str">
            <v>OTITIS MEDIA, NO ESPECIFICADA</v>
          </cell>
          <cell r="C3246" t="str">
            <v>063</v>
          </cell>
        </row>
        <row r="3247">
          <cell r="A3247" t="str">
            <v>H68</v>
          </cell>
          <cell r="B3247" t="str">
            <v>INFLAMACION Y OBSTRUCCION DE LA TROMPA DE EUSTAQUIO</v>
          </cell>
          <cell r="C3247" t="str">
            <v>063</v>
          </cell>
        </row>
        <row r="3248">
          <cell r="A3248" t="str">
            <v>H680</v>
          </cell>
          <cell r="B3248" t="str">
            <v>SALPINGITIS EUSTAQUIANA</v>
          </cell>
          <cell r="C3248" t="str">
            <v>063</v>
          </cell>
        </row>
        <row r="3249">
          <cell r="A3249" t="str">
            <v>H681</v>
          </cell>
          <cell r="B3249" t="str">
            <v>OBSTRUCCION DE LA TROMPA DE EUSTAQUIO</v>
          </cell>
          <cell r="C3249" t="str">
            <v>063</v>
          </cell>
        </row>
        <row r="3250">
          <cell r="A3250" t="str">
            <v>H69</v>
          </cell>
          <cell r="B3250" t="str">
            <v>OTROS TRASTORNOS DE LA TROMPA DE EUSTAQUIO</v>
          </cell>
          <cell r="C3250" t="str">
            <v>063</v>
          </cell>
        </row>
        <row r="3251">
          <cell r="A3251" t="str">
            <v>H690</v>
          </cell>
          <cell r="B3251" t="str">
            <v>DISTENSION DE LA TROMPA DE EUSTAQUIO</v>
          </cell>
          <cell r="C3251" t="str">
            <v>063</v>
          </cell>
        </row>
        <row r="3252">
          <cell r="A3252" t="str">
            <v>H698</v>
          </cell>
          <cell r="B3252" t="str">
            <v>OTROS TRASTORNOS ESPECIFICADOS DE LA TROMPA DE EUSTAQUIO</v>
          </cell>
          <cell r="C3252" t="str">
            <v>063</v>
          </cell>
        </row>
        <row r="3253">
          <cell r="A3253" t="str">
            <v>H699</v>
          </cell>
          <cell r="B3253" t="str">
            <v>TRASTORNO DE LA TROMPA DE EUSTAQUIO, NO ESPECIFICADO</v>
          </cell>
          <cell r="C3253" t="str">
            <v>063</v>
          </cell>
        </row>
        <row r="3254">
          <cell r="A3254" t="str">
            <v>H70</v>
          </cell>
          <cell r="B3254" t="str">
            <v>MASTOIDITIS Y AFECCIONES RELACIONADAS</v>
          </cell>
          <cell r="C3254" t="str">
            <v>063</v>
          </cell>
        </row>
        <row r="3255">
          <cell r="A3255" t="str">
            <v>H700</v>
          </cell>
          <cell r="B3255" t="str">
            <v>MASTOIDITIS AGUDA</v>
          </cell>
          <cell r="C3255" t="str">
            <v>063</v>
          </cell>
        </row>
        <row r="3256">
          <cell r="A3256" t="str">
            <v>H701</v>
          </cell>
          <cell r="B3256" t="str">
            <v>MASTOIDITIS CRONICA</v>
          </cell>
          <cell r="C3256" t="str">
            <v>063</v>
          </cell>
        </row>
        <row r="3257">
          <cell r="A3257" t="str">
            <v>H702</v>
          </cell>
          <cell r="B3257" t="str">
            <v>PETROSITIS</v>
          </cell>
          <cell r="C3257" t="str">
            <v>063</v>
          </cell>
        </row>
        <row r="3258">
          <cell r="A3258" t="str">
            <v>H708</v>
          </cell>
          <cell r="B3258" t="str">
            <v>OTRAS MASTOIDITIS Y AFECCIONES RELACIONADAS</v>
          </cell>
          <cell r="C3258" t="str">
            <v>063</v>
          </cell>
        </row>
        <row r="3259">
          <cell r="A3259" t="str">
            <v>H709</v>
          </cell>
          <cell r="B3259" t="str">
            <v>MASTOIDITIS, NO ESPECIFICADA</v>
          </cell>
          <cell r="C3259" t="str">
            <v>063</v>
          </cell>
        </row>
        <row r="3260">
          <cell r="A3260" t="str">
            <v>H71</v>
          </cell>
          <cell r="B3260" t="str">
            <v>COLESTEATOMA DEL OIDO MEDIO</v>
          </cell>
          <cell r="C3260" t="str">
            <v>063</v>
          </cell>
        </row>
        <row r="3261">
          <cell r="A3261" t="str">
            <v>H72</v>
          </cell>
          <cell r="B3261" t="str">
            <v>PERFORACION DE LA MEMBRANA TIMPANICA</v>
          </cell>
          <cell r="C3261" t="str">
            <v>063</v>
          </cell>
        </row>
        <row r="3262">
          <cell r="A3262" t="str">
            <v>H720</v>
          </cell>
          <cell r="B3262" t="str">
            <v>PERFORACION CENTRAL DE LA MEMBRANA TIMPANICA</v>
          </cell>
          <cell r="C3262" t="str">
            <v>063</v>
          </cell>
        </row>
        <row r="3263">
          <cell r="A3263" t="str">
            <v>H721</v>
          </cell>
          <cell r="B3263" t="str">
            <v>PERFORACION ATICA DE LA MEMBRANA TIMPANICA</v>
          </cell>
          <cell r="C3263" t="str">
            <v>063</v>
          </cell>
        </row>
        <row r="3264">
          <cell r="A3264" t="str">
            <v>H722</v>
          </cell>
          <cell r="B3264" t="str">
            <v>OTRAS PERFORACIONES MARGINALES DE LA MEMBRANA TIMPANICA</v>
          </cell>
          <cell r="C3264" t="str">
            <v>063</v>
          </cell>
        </row>
        <row r="3265">
          <cell r="A3265" t="str">
            <v>H728</v>
          </cell>
          <cell r="B3265" t="str">
            <v>OTRAS PERFORACIONES DE LA MEMBRANA TIMPANICA</v>
          </cell>
          <cell r="C3265" t="str">
            <v>063</v>
          </cell>
        </row>
        <row r="3266">
          <cell r="A3266" t="str">
            <v>H729</v>
          </cell>
          <cell r="B3266" t="str">
            <v>PERFORACION DE LA MEMBRANA TIMPANICA, SIN OTRA ESPECIFICACION</v>
          </cell>
          <cell r="C3266" t="str">
            <v>063</v>
          </cell>
        </row>
        <row r="3267">
          <cell r="A3267" t="str">
            <v>H73</v>
          </cell>
          <cell r="B3267" t="str">
            <v>OTROS TRASTORNOS DE LA MEMBRANA TIMPANICA</v>
          </cell>
          <cell r="C3267" t="str">
            <v>063</v>
          </cell>
        </row>
        <row r="3268">
          <cell r="A3268" t="str">
            <v>H730</v>
          </cell>
          <cell r="B3268" t="str">
            <v>MIRINGITIS AGUDA</v>
          </cell>
          <cell r="C3268" t="str">
            <v>063</v>
          </cell>
        </row>
        <row r="3269">
          <cell r="A3269" t="str">
            <v>H731</v>
          </cell>
          <cell r="B3269" t="str">
            <v>MIRINGITIS CRONICA</v>
          </cell>
          <cell r="C3269" t="str">
            <v>063</v>
          </cell>
        </row>
        <row r="3270">
          <cell r="A3270" t="str">
            <v>H738</v>
          </cell>
          <cell r="B3270" t="str">
            <v>OTROS TRASTORNOS ESPECIFICADOS DE LA MEMBRANA TIMPANICA</v>
          </cell>
          <cell r="C3270" t="str">
            <v>063</v>
          </cell>
        </row>
        <row r="3271">
          <cell r="A3271" t="str">
            <v>H739</v>
          </cell>
          <cell r="B3271" t="str">
            <v>TRASTORNO DE LA MEMBRANA TIMPANICA, NO ESPECIFICADO</v>
          </cell>
          <cell r="C3271" t="str">
            <v>063</v>
          </cell>
        </row>
        <row r="3272">
          <cell r="A3272" t="str">
            <v>H74</v>
          </cell>
          <cell r="B3272" t="str">
            <v>OTROS TRASTORNOS DEL OIDO MEDIO Y DE LA APOFISIS MASTOIDES</v>
          </cell>
          <cell r="C3272" t="str">
            <v>063</v>
          </cell>
        </row>
        <row r="3273">
          <cell r="A3273" t="str">
            <v>H740</v>
          </cell>
          <cell r="B3273" t="str">
            <v>TIMPANOSCLEROSIS</v>
          </cell>
          <cell r="C3273" t="str">
            <v>063</v>
          </cell>
        </row>
        <row r="3274">
          <cell r="A3274" t="str">
            <v>H741</v>
          </cell>
          <cell r="B3274" t="str">
            <v>ENFERMEDAD ADHESIVA DEL OIDO MEDIO</v>
          </cell>
          <cell r="C3274" t="str">
            <v>063</v>
          </cell>
        </row>
        <row r="3275">
          <cell r="A3275" t="str">
            <v>H742</v>
          </cell>
          <cell r="B3275" t="str">
            <v>DISCONTINUIDAD Y DISLOCACION DE LOS HUESECILLOS DEL OIDO</v>
          </cell>
          <cell r="C3275" t="str">
            <v>063</v>
          </cell>
        </row>
        <row r="3276">
          <cell r="A3276" t="str">
            <v>H743</v>
          </cell>
          <cell r="B3276" t="str">
            <v>OTRAS ANORMALIDADES ADQUIRIDAS DE LOS HUESECILLOS DEL OIDO</v>
          </cell>
          <cell r="C3276" t="str">
            <v>063</v>
          </cell>
        </row>
        <row r="3277">
          <cell r="A3277" t="str">
            <v>H744</v>
          </cell>
          <cell r="B3277" t="str">
            <v>POLIPO DEL OIDO MEDIO</v>
          </cell>
          <cell r="C3277" t="str">
            <v>063</v>
          </cell>
        </row>
        <row r="3278">
          <cell r="A3278" t="str">
            <v>H748</v>
          </cell>
          <cell r="B3278" t="str">
            <v>OTROS TRASTORNOS ESPCIF. DEL OIDO MEDIO Y DE LA APOFISIS MASTOIDES</v>
          </cell>
          <cell r="C3278" t="str">
            <v>063</v>
          </cell>
        </row>
        <row r="3279">
          <cell r="A3279" t="str">
            <v>H749</v>
          </cell>
          <cell r="B3279" t="str">
            <v>TRASTORNO DEL OIDO MEDIO Y DE LA APOFISIS MASTOIDES, NO ESPECIFICADO</v>
          </cell>
          <cell r="C3279" t="str">
            <v>063</v>
          </cell>
        </row>
        <row r="3280">
          <cell r="A3280" t="str">
            <v>H80</v>
          </cell>
          <cell r="B3280" t="str">
            <v>OTOSCLEROSIS</v>
          </cell>
          <cell r="C3280" t="str">
            <v>063</v>
          </cell>
        </row>
        <row r="3281">
          <cell r="A3281" t="str">
            <v>H800</v>
          </cell>
          <cell r="B3281" t="str">
            <v>OTOSCLEROSIS QUE AFECTA LA VENTANA OVAL, NO OBLITERANTE</v>
          </cell>
          <cell r="C3281" t="str">
            <v>063</v>
          </cell>
        </row>
        <row r="3282">
          <cell r="A3282" t="str">
            <v>H801</v>
          </cell>
          <cell r="B3282" t="str">
            <v>OTOSCLEROSIS QUE AFECTA LA VENTANA OVAL, OBLITERANTE</v>
          </cell>
          <cell r="C3282" t="str">
            <v>063</v>
          </cell>
        </row>
        <row r="3283">
          <cell r="A3283" t="str">
            <v>H802</v>
          </cell>
          <cell r="B3283" t="str">
            <v>OTOSCLEROSIS COCLEAR</v>
          </cell>
          <cell r="C3283" t="str">
            <v>063</v>
          </cell>
        </row>
        <row r="3284">
          <cell r="A3284" t="str">
            <v>H808</v>
          </cell>
          <cell r="B3284" t="str">
            <v>OTRAS OTOSCLEROSIS</v>
          </cell>
          <cell r="C3284" t="str">
            <v>063</v>
          </cell>
        </row>
        <row r="3285">
          <cell r="A3285" t="str">
            <v>H809</v>
          </cell>
          <cell r="B3285" t="str">
            <v>OTOSCLEROSIS, NO ESPECIFICADA</v>
          </cell>
          <cell r="C3285" t="str">
            <v>063</v>
          </cell>
        </row>
        <row r="3286">
          <cell r="A3286" t="str">
            <v>H81</v>
          </cell>
          <cell r="B3286" t="str">
            <v>TRASTORNOS DE LA FUNCION VESTIBULAR</v>
          </cell>
          <cell r="C3286" t="str">
            <v>063</v>
          </cell>
        </row>
        <row r="3287">
          <cell r="A3287" t="str">
            <v>H810</v>
          </cell>
          <cell r="B3287" t="str">
            <v>ENFERMEDAD DE MENIERE</v>
          </cell>
          <cell r="C3287" t="str">
            <v>063</v>
          </cell>
        </row>
        <row r="3288">
          <cell r="A3288" t="str">
            <v>H811</v>
          </cell>
          <cell r="B3288" t="str">
            <v>VERTIGO PAROXISTICO BENIGNO</v>
          </cell>
          <cell r="C3288" t="str">
            <v>063</v>
          </cell>
        </row>
        <row r="3289">
          <cell r="A3289" t="str">
            <v>H812</v>
          </cell>
          <cell r="B3289" t="str">
            <v>NEURONITIS VESTIBULAR</v>
          </cell>
          <cell r="C3289" t="str">
            <v>063</v>
          </cell>
        </row>
        <row r="3290">
          <cell r="A3290" t="str">
            <v>H813</v>
          </cell>
          <cell r="B3290" t="str">
            <v>OTROS VERTIGOS PERIFERICOS</v>
          </cell>
          <cell r="C3290" t="str">
            <v>063</v>
          </cell>
        </row>
        <row r="3291">
          <cell r="A3291" t="str">
            <v>H814</v>
          </cell>
          <cell r="B3291" t="str">
            <v>VERTIGO DE ORIGEN CENTRAL</v>
          </cell>
          <cell r="C3291" t="str">
            <v>063</v>
          </cell>
        </row>
        <row r="3292">
          <cell r="A3292" t="str">
            <v>H818</v>
          </cell>
          <cell r="B3292" t="str">
            <v>OTROS TRASTORNOS DE LA FUNCION VESTIBULAR</v>
          </cell>
          <cell r="C3292" t="str">
            <v>063</v>
          </cell>
        </row>
        <row r="3293">
          <cell r="A3293" t="str">
            <v>H819</v>
          </cell>
          <cell r="B3293" t="str">
            <v>TRASTORNO DE LA FUNCION VESTIBULAR, NO ESPECIFICADO</v>
          </cell>
          <cell r="C3293" t="str">
            <v>063</v>
          </cell>
        </row>
        <row r="3294">
          <cell r="A3294" t="str">
            <v>H83</v>
          </cell>
          <cell r="B3294" t="str">
            <v>OTORS TRASTORNOS DEL OIDO INTERNO</v>
          </cell>
          <cell r="C3294" t="str">
            <v>063</v>
          </cell>
        </row>
        <row r="3295">
          <cell r="A3295" t="str">
            <v>H830</v>
          </cell>
          <cell r="B3295" t="str">
            <v>LABERINTITIS</v>
          </cell>
          <cell r="C3295" t="str">
            <v>063</v>
          </cell>
        </row>
        <row r="3296">
          <cell r="A3296" t="str">
            <v>H831</v>
          </cell>
          <cell r="B3296" t="str">
            <v>FISTULA DEL LABERINTO</v>
          </cell>
          <cell r="C3296" t="str">
            <v>063</v>
          </cell>
        </row>
        <row r="3297">
          <cell r="A3297" t="str">
            <v>H832</v>
          </cell>
          <cell r="B3297" t="str">
            <v>DISFUNCION DEL LABERINTO</v>
          </cell>
          <cell r="C3297" t="str">
            <v>063</v>
          </cell>
        </row>
        <row r="3298">
          <cell r="A3298" t="str">
            <v>H833</v>
          </cell>
          <cell r="B3298" t="str">
            <v>EFECTOS DEL RUIDO SOBRE EL OIDO INTERNO</v>
          </cell>
          <cell r="C3298" t="str">
            <v>063</v>
          </cell>
        </row>
        <row r="3299">
          <cell r="A3299" t="str">
            <v>H838</v>
          </cell>
          <cell r="B3299" t="str">
            <v>OTROS TRASTORNOS ESPECIFICADOS DEL OIDO INTERNO</v>
          </cell>
          <cell r="C3299" t="str">
            <v>063</v>
          </cell>
        </row>
        <row r="3300">
          <cell r="A3300" t="str">
            <v>H839</v>
          </cell>
          <cell r="B3300" t="str">
            <v>TRASTORNO DEL OIDO INTERNO, NO ESPECIFICADO</v>
          </cell>
          <cell r="C3300" t="str">
            <v>063</v>
          </cell>
        </row>
        <row r="3301">
          <cell r="A3301" t="str">
            <v>H90</v>
          </cell>
          <cell r="B3301" t="str">
            <v>HIPOACUSIA CONDUCTIVA Y NEUROSENSORIAL</v>
          </cell>
          <cell r="C3301" t="str">
            <v>063</v>
          </cell>
        </row>
        <row r="3302">
          <cell r="A3302" t="str">
            <v>H900</v>
          </cell>
          <cell r="B3302" t="str">
            <v>HIPOACUSIA CONDUCTIVA BILATERAL</v>
          </cell>
          <cell r="C3302" t="str">
            <v>063</v>
          </cell>
        </row>
        <row r="3303">
          <cell r="A3303" t="str">
            <v>H901</v>
          </cell>
          <cell r="B3303" t="str">
            <v>HIPOACUSIA CONDUCTIVA, UNILATERAL CON AUDICION IRRESTRICTA CONTRAL.</v>
          </cell>
          <cell r="C3303" t="str">
            <v>063</v>
          </cell>
        </row>
        <row r="3304">
          <cell r="A3304" t="str">
            <v>H902</v>
          </cell>
          <cell r="B3304" t="str">
            <v>HIPOACUSIA CONDUCTIVA, SIN OTRA ESPECIFICACION</v>
          </cell>
          <cell r="C3304" t="str">
            <v>063</v>
          </cell>
        </row>
        <row r="3305">
          <cell r="A3305" t="str">
            <v>H903</v>
          </cell>
          <cell r="B3305" t="str">
            <v>HIPOACUSIA NEUROSENSORIAL, BILATERAL</v>
          </cell>
          <cell r="C3305" t="str">
            <v>063</v>
          </cell>
        </row>
        <row r="3306">
          <cell r="A3306" t="str">
            <v>H904</v>
          </cell>
          <cell r="B3306" t="str">
            <v>HIPOACUSIA NEUROSENSORIAL, UNILATERAL CON AUDICION</v>
          </cell>
          <cell r="C3306" t="str">
            <v>063</v>
          </cell>
        </row>
        <row r="3307">
          <cell r="A3307" t="str">
            <v>H905</v>
          </cell>
          <cell r="B3307" t="str">
            <v>HIPOACUSIA NEUROSENSORIAL, SIN OTRA ESPECIFICACION</v>
          </cell>
          <cell r="C3307" t="str">
            <v>063</v>
          </cell>
        </row>
        <row r="3308">
          <cell r="A3308" t="str">
            <v>H906</v>
          </cell>
          <cell r="B3308" t="str">
            <v>HIPOACUSIA MIXTA CONDUCTIVA Y NEUROSENSORIAL. BILATERAL</v>
          </cell>
          <cell r="C3308" t="str">
            <v>063</v>
          </cell>
        </row>
        <row r="3309">
          <cell r="A3309" t="str">
            <v>H907</v>
          </cell>
          <cell r="B3309" t="str">
            <v>HIPOACUSIA MIXTA CONDUC. Y NEUROSENSORIAL, UNILATERAL CON UADICION</v>
          </cell>
          <cell r="C3309" t="str">
            <v>063</v>
          </cell>
        </row>
        <row r="3310">
          <cell r="A3310" t="str">
            <v>H908</v>
          </cell>
          <cell r="B3310" t="str">
            <v>HIPOACUSIA MIXTA CONDUCTIVA Y NEUROSENSORIAL, NO ESPECIFICADA</v>
          </cell>
          <cell r="C3310" t="str">
            <v>063</v>
          </cell>
        </row>
        <row r="3311">
          <cell r="A3311" t="str">
            <v>H91</v>
          </cell>
          <cell r="B3311" t="str">
            <v>OTRAS HIPOACUSIAS</v>
          </cell>
          <cell r="C3311" t="str">
            <v>063</v>
          </cell>
        </row>
        <row r="3312">
          <cell r="A3312" t="str">
            <v>H910</v>
          </cell>
          <cell r="B3312" t="str">
            <v>HIPOACUSIA OTOTOXICA</v>
          </cell>
          <cell r="C3312" t="str">
            <v>063</v>
          </cell>
        </row>
        <row r="3313">
          <cell r="A3313" t="str">
            <v>H911</v>
          </cell>
          <cell r="B3313" t="str">
            <v>PRESBIACUSIA</v>
          </cell>
          <cell r="C3313" t="str">
            <v>063</v>
          </cell>
        </row>
        <row r="3314">
          <cell r="A3314" t="str">
            <v>H912</v>
          </cell>
          <cell r="B3314" t="str">
            <v>HIPOACUSIA SUBITA IDIOPATICA</v>
          </cell>
          <cell r="C3314" t="str">
            <v>063</v>
          </cell>
        </row>
        <row r="3315">
          <cell r="A3315" t="str">
            <v>H913</v>
          </cell>
          <cell r="B3315" t="str">
            <v>SORDUMUDEZ, NO CLASIFICADA EN OTRA PARTE</v>
          </cell>
          <cell r="C3315" t="str">
            <v>063</v>
          </cell>
        </row>
        <row r="3316">
          <cell r="A3316" t="str">
            <v>H918</v>
          </cell>
          <cell r="B3316" t="str">
            <v>OTRAS HIPOACUSIAS ESPECIFICADAS</v>
          </cell>
          <cell r="C3316" t="str">
            <v>063</v>
          </cell>
        </row>
        <row r="3317">
          <cell r="A3317" t="str">
            <v>H919</v>
          </cell>
          <cell r="B3317" t="str">
            <v>HIPOACUSIA, NO ESEPCIFICADA</v>
          </cell>
          <cell r="C3317" t="str">
            <v>063</v>
          </cell>
        </row>
        <row r="3318">
          <cell r="A3318" t="str">
            <v>H92</v>
          </cell>
          <cell r="B3318" t="str">
            <v>OTALGIA Y SECRECION DEL OIDO</v>
          </cell>
          <cell r="C3318" t="str">
            <v>063</v>
          </cell>
        </row>
        <row r="3319">
          <cell r="A3319" t="str">
            <v>H920</v>
          </cell>
          <cell r="B3319" t="str">
            <v>OTALGIA</v>
          </cell>
          <cell r="C3319" t="str">
            <v>063</v>
          </cell>
        </row>
        <row r="3320">
          <cell r="A3320" t="str">
            <v>H921</v>
          </cell>
          <cell r="B3320" t="str">
            <v>OTORREA</v>
          </cell>
          <cell r="C3320" t="str">
            <v>063</v>
          </cell>
        </row>
        <row r="3321">
          <cell r="A3321" t="str">
            <v>H922</v>
          </cell>
          <cell r="B3321" t="str">
            <v>OTORRAGIA</v>
          </cell>
          <cell r="C3321" t="str">
            <v>063</v>
          </cell>
        </row>
        <row r="3322">
          <cell r="A3322" t="str">
            <v>H93</v>
          </cell>
          <cell r="B3322" t="str">
            <v>OTROS TRASTORNOS DEL OIDO, NO CLASIFICADOS EN OTRA PARTE</v>
          </cell>
          <cell r="C3322" t="str">
            <v>063</v>
          </cell>
        </row>
        <row r="3323">
          <cell r="A3323" t="str">
            <v>H930</v>
          </cell>
          <cell r="B3323" t="str">
            <v>TRASTORNO DEGENERATIVO Y VASCULARES DEL OIDO</v>
          </cell>
          <cell r="C3323" t="str">
            <v>063</v>
          </cell>
        </row>
        <row r="3324">
          <cell r="A3324" t="str">
            <v>H931</v>
          </cell>
          <cell r="B3324" t="str">
            <v>TINNITUS</v>
          </cell>
          <cell r="C3324" t="str">
            <v>063</v>
          </cell>
        </row>
        <row r="3325">
          <cell r="A3325" t="str">
            <v>H932</v>
          </cell>
          <cell r="B3325" t="str">
            <v>OTRAS PERCEPCIONES AUDITIVAS ANORMALES</v>
          </cell>
          <cell r="C3325" t="str">
            <v>063</v>
          </cell>
        </row>
        <row r="3326">
          <cell r="A3326" t="str">
            <v>H933</v>
          </cell>
          <cell r="B3326" t="str">
            <v>TRASTORNOS DEL NERVIO AUDITIVO</v>
          </cell>
          <cell r="C3326" t="str">
            <v>063</v>
          </cell>
        </row>
        <row r="3327">
          <cell r="A3327" t="str">
            <v>H938</v>
          </cell>
          <cell r="B3327" t="str">
            <v>OTROS TRASTORNOS ESPECIFICADOS DEL OIDO</v>
          </cell>
          <cell r="C3327" t="str">
            <v>063</v>
          </cell>
        </row>
        <row r="3328">
          <cell r="A3328" t="str">
            <v>H939</v>
          </cell>
          <cell r="B3328" t="str">
            <v>TRASTORNO DEL OIDO, NO ESPECIFICADO</v>
          </cell>
          <cell r="C3328" t="str">
            <v>063</v>
          </cell>
        </row>
        <row r="3329">
          <cell r="A3329" t="str">
            <v>H95</v>
          </cell>
          <cell r="B3329" t="str">
            <v>TRASTORNOS DEL OIDO Y DE LA APOFISIS MASTOIDES CONSC. A PROCEDIMIENTO</v>
          </cell>
          <cell r="C3329" t="str">
            <v>063</v>
          </cell>
        </row>
        <row r="3330">
          <cell r="A3330" t="str">
            <v>H950</v>
          </cell>
          <cell r="B3330" t="str">
            <v>COLESTEATOMA RECURRENTE DE LA CAVIDAD RESULTANTE DE LA MASTOIDECT</v>
          </cell>
          <cell r="C3330" t="str">
            <v>063</v>
          </cell>
        </row>
        <row r="3331">
          <cell r="A3331" t="str">
            <v>H951</v>
          </cell>
          <cell r="B3331" t="str">
            <v>OTROS TRASTORNOS POSTERIORES A LA MASTOIDECTOMIA</v>
          </cell>
          <cell r="C3331" t="str">
            <v>063</v>
          </cell>
        </row>
        <row r="3332">
          <cell r="A3332" t="str">
            <v>H958</v>
          </cell>
          <cell r="B3332" t="str">
            <v>OTROS TRASTORNOS DEL OIDO Y LA APOFISIS MASTOIDES, CONSC. A PROCED.</v>
          </cell>
          <cell r="C3332" t="str">
            <v>063</v>
          </cell>
        </row>
        <row r="3333">
          <cell r="A3333" t="str">
            <v>H959</v>
          </cell>
          <cell r="B3333" t="str">
            <v>TRASTORNOS NO ESEPCIF. DEL OIDO Y DE LA APOFISIS MASTOIDES CONSEC.</v>
          </cell>
          <cell r="C3333" t="str">
            <v>063</v>
          </cell>
        </row>
        <row r="3334">
          <cell r="A3334" t="str">
            <v>HOSP</v>
          </cell>
          <cell r="B3334" t="str">
            <v xml:space="preserve"> VIGILANCIA DE LA DISPOSICION RESIDUOS HOSPITALARIOS</v>
          </cell>
          <cell r="C3334" t="str">
            <v>000</v>
          </cell>
        </row>
        <row r="3335">
          <cell r="A3335" t="str">
            <v>I00</v>
          </cell>
          <cell r="B3335" t="str">
            <v>FIEBRE REUMATICA SIN MENCION DE COMPLICACION CARDIACA</v>
          </cell>
          <cell r="C3335" t="str">
            <v>065</v>
          </cell>
        </row>
        <row r="3336">
          <cell r="A3336" t="str">
            <v>I01</v>
          </cell>
          <cell r="B3336" t="str">
            <v>FIEBRE REUMATICA CON COMPLICACION CARDIACA</v>
          </cell>
          <cell r="C3336" t="str">
            <v>065</v>
          </cell>
        </row>
        <row r="3337">
          <cell r="A3337" t="str">
            <v>I010</v>
          </cell>
          <cell r="B3337" t="str">
            <v>PERICARDITIS REUMATICA AGUDA</v>
          </cell>
          <cell r="C3337" t="str">
            <v>065</v>
          </cell>
        </row>
        <row r="3338">
          <cell r="A3338" t="str">
            <v>I011</v>
          </cell>
          <cell r="B3338" t="str">
            <v>ENDOCARDITIS REUMATICA AGUDA</v>
          </cell>
          <cell r="C3338" t="str">
            <v>065</v>
          </cell>
        </row>
        <row r="3339">
          <cell r="A3339" t="str">
            <v>I012</v>
          </cell>
          <cell r="B3339" t="str">
            <v>MICARDITIS REUMATICA AGUDA</v>
          </cell>
          <cell r="C3339" t="str">
            <v>065</v>
          </cell>
        </row>
        <row r="3340">
          <cell r="A3340" t="str">
            <v>I018</v>
          </cell>
          <cell r="B3340" t="str">
            <v>OTRAS ENFERMEDADES REUMATICAS AGUDAS DEL CORAZON</v>
          </cell>
          <cell r="C3340" t="str">
            <v>065</v>
          </cell>
        </row>
        <row r="3341">
          <cell r="A3341" t="str">
            <v>I019</v>
          </cell>
          <cell r="B3341" t="str">
            <v>ENFERMEDAD REUMATICO AGUDA DEL CORAZON, NO ESPECIFICADA</v>
          </cell>
          <cell r="C3341" t="str">
            <v>065</v>
          </cell>
        </row>
        <row r="3342">
          <cell r="A3342" t="str">
            <v>I02</v>
          </cell>
          <cell r="B3342" t="str">
            <v>COREA REUMATICA</v>
          </cell>
          <cell r="C3342" t="str">
            <v>065</v>
          </cell>
        </row>
        <row r="3343">
          <cell r="A3343" t="str">
            <v>I020</v>
          </cell>
          <cell r="B3343" t="str">
            <v>COREA REUMATICA CON COMPLICACION CARDIACA</v>
          </cell>
          <cell r="C3343" t="str">
            <v>065</v>
          </cell>
        </row>
        <row r="3344">
          <cell r="A3344" t="str">
            <v>I029</v>
          </cell>
          <cell r="B3344" t="str">
            <v>COREA REUMATICA SIN MENCION DE COMPLICACION CARDIACA</v>
          </cell>
          <cell r="C3344" t="str">
            <v>065</v>
          </cell>
        </row>
        <row r="3345">
          <cell r="A3345" t="str">
            <v>I05</v>
          </cell>
          <cell r="B3345" t="str">
            <v>ENFERMEDADES REUMATICAS DE LA VALVULA MITRAL</v>
          </cell>
          <cell r="C3345" t="str">
            <v>065</v>
          </cell>
        </row>
        <row r="3346">
          <cell r="A3346" t="str">
            <v>I050</v>
          </cell>
          <cell r="B3346" t="str">
            <v>ESTENOSIS MITRAL</v>
          </cell>
          <cell r="C3346" t="str">
            <v>065</v>
          </cell>
        </row>
        <row r="3347">
          <cell r="A3347" t="str">
            <v>I051</v>
          </cell>
          <cell r="B3347" t="str">
            <v>INSUFICIENCIA MITRAL REUMATICA</v>
          </cell>
          <cell r="C3347" t="str">
            <v>065</v>
          </cell>
        </row>
        <row r="3348">
          <cell r="A3348" t="str">
            <v>I052</v>
          </cell>
          <cell r="B3348" t="str">
            <v>ESTENOSIS MITRAL CON INSUFICIENCIA</v>
          </cell>
          <cell r="C3348" t="str">
            <v>065</v>
          </cell>
        </row>
        <row r="3349">
          <cell r="A3349" t="str">
            <v>I058</v>
          </cell>
          <cell r="B3349" t="str">
            <v>OTRAS ENFERMEDADES DE LA VALVULA MITRAL</v>
          </cell>
          <cell r="C3349" t="str">
            <v>065</v>
          </cell>
        </row>
        <row r="3350">
          <cell r="A3350" t="str">
            <v>I059</v>
          </cell>
          <cell r="B3350" t="str">
            <v>ENFERMEDAD VALVULAR MITRAL, NO ESPECIFICADA</v>
          </cell>
          <cell r="C3350" t="str">
            <v>065</v>
          </cell>
        </row>
        <row r="3351">
          <cell r="A3351" t="str">
            <v>I06</v>
          </cell>
          <cell r="B3351" t="str">
            <v>ENFERMEDADES REUMATICAS DE LA VALVULA AORTICA</v>
          </cell>
          <cell r="C3351" t="str">
            <v>065</v>
          </cell>
        </row>
        <row r="3352">
          <cell r="A3352" t="str">
            <v>I060</v>
          </cell>
          <cell r="B3352" t="str">
            <v>ESTENOSIS AORTICA REUMATICA</v>
          </cell>
          <cell r="C3352" t="str">
            <v>065</v>
          </cell>
        </row>
        <row r="3353">
          <cell r="A3353" t="str">
            <v>I061</v>
          </cell>
          <cell r="B3353" t="str">
            <v>INSUFICIENCIA AORTICA REUMATICA</v>
          </cell>
          <cell r="C3353" t="str">
            <v>065</v>
          </cell>
        </row>
        <row r="3354">
          <cell r="A3354" t="str">
            <v>I062</v>
          </cell>
          <cell r="B3354" t="str">
            <v>ESTENOSIS AORTICA REUMATICA CON INSUFICIENCIA</v>
          </cell>
          <cell r="C3354" t="str">
            <v>065</v>
          </cell>
        </row>
        <row r="3355">
          <cell r="A3355" t="str">
            <v>I068</v>
          </cell>
          <cell r="B3355" t="str">
            <v>OTRAS ENFERMEDADES REUMATICAS DE LA VALVULA AORTICA</v>
          </cell>
          <cell r="C3355" t="str">
            <v>065</v>
          </cell>
        </row>
        <row r="3356">
          <cell r="A3356" t="str">
            <v>I069</v>
          </cell>
          <cell r="B3356" t="str">
            <v>ENFERMEDAD VALVULAR AORTICA REUMATICA, NO ESPECIFICADA</v>
          </cell>
          <cell r="C3356" t="str">
            <v>065</v>
          </cell>
        </row>
        <row r="3357">
          <cell r="A3357" t="str">
            <v>I07</v>
          </cell>
          <cell r="B3357" t="str">
            <v>ENFERMEDADES REUMATICAS DE LA VALVULA TRICUSPIDE</v>
          </cell>
          <cell r="C3357" t="str">
            <v>065</v>
          </cell>
        </row>
        <row r="3358">
          <cell r="A3358" t="str">
            <v>I070</v>
          </cell>
          <cell r="B3358" t="str">
            <v>ESTENOSIS TRICUSPIDE</v>
          </cell>
          <cell r="C3358" t="str">
            <v>065</v>
          </cell>
        </row>
        <row r="3359">
          <cell r="A3359" t="str">
            <v>I071</v>
          </cell>
          <cell r="B3359" t="str">
            <v>INSUFICIENCIA TRICUSPIDE</v>
          </cell>
          <cell r="C3359" t="str">
            <v>065</v>
          </cell>
        </row>
        <row r="3360">
          <cell r="A3360" t="str">
            <v>I072</v>
          </cell>
          <cell r="B3360" t="str">
            <v>ESTENOSIS E INSUFICIENCIA TRICUSPIDE</v>
          </cell>
          <cell r="C3360" t="str">
            <v>065</v>
          </cell>
        </row>
        <row r="3361">
          <cell r="A3361" t="str">
            <v>I078</v>
          </cell>
          <cell r="B3361" t="str">
            <v>OTRAS ENFERMEDADES DE LA VALVULA TRICUSPIDE</v>
          </cell>
          <cell r="C3361" t="str">
            <v>065</v>
          </cell>
        </row>
        <row r="3362">
          <cell r="A3362" t="str">
            <v>I079</v>
          </cell>
          <cell r="B3362" t="str">
            <v>ENFERMEDAD DE LA VALVULA TRICUSPIDE, NO ESPECIFICADA</v>
          </cell>
          <cell r="C3362" t="str">
            <v>065</v>
          </cell>
        </row>
        <row r="3363">
          <cell r="A3363" t="str">
            <v>I08</v>
          </cell>
          <cell r="B3363" t="str">
            <v>ENFERMEDADES VALVULARES MULTIPLES</v>
          </cell>
          <cell r="C3363" t="str">
            <v>065</v>
          </cell>
        </row>
        <row r="3364">
          <cell r="A3364" t="str">
            <v>I080</v>
          </cell>
          <cell r="B3364" t="str">
            <v>TRASTORNOS DE LAS VALVULAS MITRAL Y AORTICA</v>
          </cell>
          <cell r="C3364" t="str">
            <v>065</v>
          </cell>
        </row>
        <row r="3365">
          <cell r="A3365" t="str">
            <v>I081</v>
          </cell>
          <cell r="B3365" t="str">
            <v>TRASTORNOS DE LAS VALVULAS MITRAL Y TICUSPIDE</v>
          </cell>
          <cell r="C3365" t="str">
            <v>065</v>
          </cell>
        </row>
        <row r="3366">
          <cell r="A3366" t="str">
            <v>I082</v>
          </cell>
          <cell r="B3366" t="str">
            <v>TRASTORNOS DE LAS VALVULAS AORTICA Y TRICUSPIDE</v>
          </cell>
          <cell r="C3366" t="str">
            <v>065</v>
          </cell>
        </row>
        <row r="3367">
          <cell r="A3367" t="str">
            <v>I083</v>
          </cell>
          <cell r="B3367" t="str">
            <v>TRASTORNOS COMBINADOS DE LAS VALVULAS MITRAL, TICUSPIDE Y AORTICA</v>
          </cell>
          <cell r="C3367" t="str">
            <v>065</v>
          </cell>
        </row>
        <row r="3368">
          <cell r="A3368" t="str">
            <v>I088</v>
          </cell>
          <cell r="B3368" t="str">
            <v>OTRAS ENFERMEDADES DE MULTIPLES VALVULAS</v>
          </cell>
          <cell r="C3368" t="str">
            <v>065</v>
          </cell>
        </row>
        <row r="3369">
          <cell r="A3369" t="str">
            <v>I089</v>
          </cell>
          <cell r="B3369" t="str">
            <v>ENFERMEDAD DE MULTIPLES VALVULAS, NO ESPECIFICADA</v>
          </cell>
          <cell r="C3369" t="str">
            <v>065</v>
          </cell>
        </row>
        <row r="3370">
          <cell r="A3370" t="str">
            <v>I09</v>
          </cell>
          <cell r="B3370" t="str">
            <v>OTRAS ENFERMEDADES REUMATICAS DEL CORAZON</v>
          </cell>
          <cell r="C3370" t="str">
            <v>065</v>
          </cell>
        </row>
        <row r="3371">
          <cell r="A3371" t="str">
            <v>I090</v>
          </cell>
          <cell r="B3371" t="str">
            <v>MIOCARDITIS REUMATICA</v>
          </cell>
          <cell r="C3371" t="str">
            <v>065</v>
          </cell>
        </row>
        <row r="3372">
          <cell r="A3372" t="str">
            <v>I091</v>
          </cell>
          <cell r="B3372" t="str">
            <v>ENFERMEDADES REUMATICAS DEL ENDOCARDIO, VALVULA NO ESPECIFICADA</v>
          </cell>
          <cell r="C3372" t="str">
            <v>065</v>
          </cell>
        </row>
        <row r="3373">
          <cell r="A3373" t="str">
            <v>I092</v>
          </cell>
          <cell r="B3373" t="str">
            <v>PERICARDITIS REUMATICAS CRONICA</v>
          </cell>
          <cell r="C3373" t="str">
            <v>065</v>
          </cell>
        </row>
        <row r="3374">
          <cell r="A3374" t="str">
            <v>I098</v>
          </cell>
          <cell r="B3374" t="str">
            <v>OTRAS ENFERMEDADES REUMATICAS ESPECIFICADAS DEL CORAZON</v>
          </cell>
          <cell r="C3374" t="str">
            <v>065</v>
          </cell>
        </row>
        <row r="3375">
          <cell r="A3375" t="str">
            <v>I099</v>
          </cell>
          <cell r="B3375" t="str">
            <v>ENFERMEDAD REUMATICA DEL CORAZON, NO ESPECIFICADA</v>
          </cell>
          <cell r="C3375" t="str">
            <v>065</v>
          </cell>
        </row>
        <row r="3376">
          <cell r="A3376" t="str">
            <v>I10</v>
          </cell>
          <cell r="B3376" t="str">
            <v>HIPERTENSION ESENCIAL (PRIMARIA)</v>
          </cell>
          <cell r="C3376" t="str">
            <v>066</v>
          </cell>
        </row>
        <row r="3377">
          <cell r="A3377" t="str">
            <v>I101</v>
          </cell>
          <cell r="B3377" t="str">
            <v>ENDOCARDITIS REUMATICA AGUDA</v>
          </cell>
          <cell r="C3377" t="str">
            <v>065</v>
          </cell>
        </row>
        <row r="3378">
          <cell r="A3378" t="str">
            <v>I11</v>
          </cell>
          <cell r="B3378" t="str">
            <v>EMFREMEDAD CARDIACA HIPERTENSIVA</v>
          </cell>
          <cell r="C3378" t="str">
            <v>066</v>
          </cell>
        </row>
        <row r="3379">
          <cell r="A3379" t="str">
            <v>I110</v>
          </cell>
          <cell r="B3379" t="str">
            <v>ENFERMEDAD CARDIACA HIPERTENSIVA CON INSUFICIENCIA</v>
          </cell>
          <cell r="C3379" t="str">
            <v>066</v>
          </cell>
        </row>
        <row r="3380">
          <cell r="A3380" t="str">
            <v>I119</v>
          </cell>
          <cell r="B3380" t="str">
            <v>ENFERMEDAD CARDIACA HIPERTENSIVA SIN INSUFICIENCA</v>
          </cell>
          <cell r="C3380" t="str">
            <v>066</v>
          </cell>
        </row>
        <row r="3381">
          <cell r="A3381" t="str">
            <v>I12</v>
          </cell>
          <cell r="B3381" t="str">
            <v>ENFERMEDAD RENAL HIPERTENSIVA</v>
          </cell>
          <cell r="C3381" t="str">
            <v>066</v>
          </cell>
        </row>
        <row r="3382">
          <cell r="A3382" t="str">
            <v>I120</v>
          </cell>
          <cell r="B3382" t="str">
            <v>ENFERMEDAD RENAL HIPERTENSIVA CON INSUFICIENCIA RENAL</v>
          </cell>
          <cell r="C3382" t="str">
            <v>066</v>
          </cell>
        </row>
        <row r="3383">
          <cell r="A3383" t="str">
            <v>I129</v>
          </cell>
          <cell r="B3383" t="str">
            <v>ENFERMEDAD RENAL HIPERTENSIVA SIN INSUFICIENCIA RENAL</v>
          </cell>
          <cell r="C3383" t="str">
            <v>066</v>
          </cell>
        </row>
        <row r="3384">
          <cell r="A3384" t="str">
            <v>I13</v>
          </cell>
          <cell r="B3384" t="str">
            <v>ENFERMEDAD CARDIORRENAL HIPERTENSIVA</v>
          </cell>
          <cell r="C3384" t="str">
            <v>066</v>
          </cell>
        </row>
        <row r="3385">
          <cell r="A3385" t="str">
            <v>I130</v>
          </cell>
          <cell r="B3385" t="str">
            <v>ENFERMEDAD CARDIORRENAL HIPERTENSIVA CON INSUF. CARDIACA (CONGEST)</v>
          </cell>
          <cell r="C3385" t="str">
            <v>066</v>
          </cell>
        </row>
        <row r="3386">
          <cell r="A3386" t="str">
            <v>I131</v>
          </cell>
          <cell r="B3386" t="str">
            <v>ENFERMEDAD CARDIORRENAL HIPERT. CON INSUFICIENCIA RENAL</v>
          </cell>
          <cell r="C3386" t="str">
            <v>066</v>
          </cell>
        </row>
        <row r="3387">
          <cell r="A3387" t="str">
            <v>I132</v>
          </cell>
          <cell r="B3387" t="str">
            <v>ENFERMEDAD CARDIORRENAL HIPERT. CON INSUF. CARDIACA Y RENAL (CONG.)</v>
          </cell>
          <cell r="C3387" t="str">
            <v>066</v>
          </cell>
        </row>
        <row r="3388">
          <cell r="A3388" t="str">
            <v>I139</v>
          </cell>
          <cell r="B3388" t="str">
            <v>ENFERMEDAD CARDIORRENAL HIPERTENSIVA, NO ESPECIFICADA</v>
          </cell>
          <cell r="C3388" t="str">
            <v>066</v>
          </cell>
        </row>
        <row r="3389">
          <cell r="A3389" t="str">
            <v>I15</v>
          </cell>
          <cell r="B3389" t="str">
            <v>HIPERTENSION SECUNDARIA</v>
          </cell>
          <cell r="C3389" t="str">
            <v>066</v>
          </cell>
        </row>
        <row r="3390">
          <cell r="A3390" t="str">
            <v>I150</v>
          </cell>
          <cell r="B3390" t="str">
            <v>HIPERTENSION RENOVASCULAR</v>
          </cell>
          <cell r="C3390" t="str">
            <v>066</v>
          </cell>
        </row>
        <row r="3391">
          <cell r="A3391" t="str">
            <v>I151</v>
          </cell>
          <cell r="B3391" t="str">
            <v>HIPERTENSION SECUNDARIA A OTROS TRASTORNOS RENALES</v>
          </cell>
          <cell r="C3391" t="str">
            <v>066</v>
          </cell>
        </row>
        <row r="3392">
          <cell r="A3392" t="str">
            <v>I152</v>
          </cell>
          <cell r="B3392" t="str">
            <v>HIPERTENSION SECUNDARIA A TRASTORNOS ENDOCRINOS</v>
          </cell>
          <cell r="C3392" t="str">
            <v>066</v>
          </cell>
        </row>
        <row r="3393">
          <cell r="A3393" t="str">
            <v>I158</v>
          </cell>
          <cell r="B3393" t="str">
            <v>OTROS TIPOS DE HIPERTENSION SECUNDARIA</v>
          </cell>
          <cell r="C3393" t="str">
            <v>066</v>
          </cell>
        </row>
        <row r="3394">
          <cell r="A3394" t="str">
            <v>I159</v>
          </cell>
          <cell r="B3394" t="str">
            <v>HIPERTENSION SECUNDARIA, NO ESPECIFICADA</v>
          </cell>
          <cell r="C3394" t="str">
            <v>066</v>
          </cell>
        </row>
        <row r="3395">
          <cell r="A3395" t="str">
            <v>I20</v>
          </cell>
          <cell r="B3395" t="str">
            <v>ANGINA DE PECHO</v>
          </cell>
          <cell r="C3395" t="str">
            <v>067</v>
          </cell>
        </row>
        <row r="3396">
          <cell r="A3396" t="str">
            <v>I200</v>
          </cell>
          <cell r="B3396" t="str">
            <v>ANGINA INESTABLE</v>
          </cell>
          <cell r="C3396" t="str">
            <v>067</v>
          </cell>
        </row>
        <row r="3397">
          <cell r="A3397" t="str">
            <v>I201</v>
          </cell>
          <cell r="B3397" t="str">
            <v>ANGINA DE PECHO CON ESPASMO DOCUMENTADO</v>
          </cell>
          <cell r="C3397" t="str">
            <v>067</v>
          </cell>
        </row>
        <row r="3398">
          <cell r="A3398" t="str">
            <v>I208</v>
          </cell>
          <cell r="B3398" t="str">
            <v>OTRAS FORMAS ESPECIFICADAS DE ANGINA DE PECHO</v>
          </cell>
          <cell r="C3398" t="str">
            <v>067</v>
          </cell>
        </row>
        <row r="3399">
          <cell r="A3399" t="str">
            <v>I209</v>
          </cell>
          <cell r="B3399" t="str">
            <v>ANGINA DE PECHO, NO ESPECIFICADA</v>
          </cell>
          <cell r="C3399" t="str">
            <v>067</v>
          </cell>
        </row>
        <row r="3400">
          <cell r="A3400" t="str">
            <v>I21</v>
          </cell>
          <cell r="B3400" t="str">
            <v>INFARTO AGUDO DEL MIOCARDIO</v>
          </cell>
          <cell r="C3400" t="str">
            <v>067</v>
          </cell>
        </row>
        <row r="3401">
          <cell r="A3401" t="str">
            <v>I210</v>
          </cell>
          <cell r="B3401" t="str">
            <v>INFARTO TRASMURAL AGUDO DEL MIOCARDIO DE LA PARED ANTERIOR</v>
          </cell>
          <cell r="C3401" t="str">
            <v>067</v>
          </cell>
        </row>
        <row r="3402">
          <cell r="A3402" t="str">
            <v>I211</v>
          </cell>
          <cell r="B3402" t="str">
            <v>INFARTO TRANSMURAL AGUDO DEL MIOCARDIO DE LA PARED INFERIOR</v>
          </cell>
          <cell r="C3402" t="str">
            <v>067</v>
          </cell>
        </row>
        <row r="3403">
          <cell r="A3403" t="str">
            <v>I212</v>
          </cell>
          <cell r="B3403" t="str">
            <v>INFARTO AGUDO TRANSMURAL DEL MIOCARDIO DE OTROS SITIOS</v>
          </cell>
          <cell r="C3403" t="str">
            <v>067</v>
          </cell>
        </row>
        <row r="3404">
          <cell r="A3404" t="str">
            <v>I213</v>
          </cell>
          <cell r="B3404" t="str">
            <v>INFARTO TRANSMURAL AGUDO DEL MIOCARDIO, DE SITIO, NO ESPECIFICADO</v>
          </cell>
          <cell r="C3404" t="str">
            <v>067</v>
          </cell>
        </row>
        <row r="3405">
          <cell r="A3405" t="str">
            <v>I214</v>
          </cell>
          <cell r="B3405" t="str">
            <v>INFARTO SUBENDOCARDICO AGUDO DEL MIOCARDIO</v>
          </cell>
          <cell r="C3405" t="str">
            <v>067</v>
          </cell>
        </row>
        <row r="3406">
          <cell r="A3406" t="str">
            <v>I219</v>
          </cell>
          <cell r="B3406" t="str">
            <v>INFARTO AGUDO DEL MIOCARDIO, SIN OTRA ESPECIFICACION</v>
          </cell>
          <cell r="C3406" t="str">
            <v>067</v>
          </cell>
        </row>
        <row r="3407">
          <cell r="A3407" t="str">
            <v>I22</v>
          </cell>
          <cell r="B3407" t="str">
            <v>INFARTO SUBSECUENTE DEL MIOCARDIO</v>
          </cell>
          <cell r="C3407" t="str">
            <v>067</v>
          </cell>
        </row>
        <row r="3408">
          <cell r="A3408" t="str">
            <v>I220</v>
          </cell>
          <cell r="B3408" t="str">
            <v>INFARTO SUBSECUENTE DEL MIOCARDIO DE LA PARED ANTERIOR</v>
          </cell>
          <cell r="C3408" t="str">
            <v>067</v>
          </cell>
        </row>
        <row r="3409">
          <cell r="A3409" t="str">
            <v>I221</v>
          </cell>
          <cell r="B3409" t="str">
            <v>INFARTO SUBSECUENTE DEL MIOCARDIO DE LA PARED INFERIOR</v>
          </cell>
          <cell r="C3409" t="str">
            <v>067</v>
          </cell>
        </row>
        <row r="3410">
          <cell r="A3410" t="str">
            <v>I228</v>
          </cell>
          <cell r="B3410" t="str">
            <v>INFARTO SUBSECUENTE DEL MIOCARDIO DE OTROS SITIOS</v>
          </cell>
          <cell r="C3410" t="str">
            <v>067</v>
          </cell>
        </row>
        <row r="3411">
          <cell r="A3411" t="str">
            <v>I229</v>
          </cell>
          <cell r="B3411" t="str">
            <v>INFARTO SUBSECUENTE DEL MIOCARDIO, DE PARTE NO ESPECIFICADA</v>
          </cell>
          <cell r="C3411" t="str">
            <v>067</v>
          </cell>
        </row>
        <row r="3412">
          <cell r="A3412" t="str">
            <v>I23</v>
          </cell>
          <cell r="B3412" t="str">
            <v>CIERTAS COMPLIC. PRESENTES POSTERIORES AL INFARTO AGUDO DEL MIOCADIO</v>
          </cell>
          <cell r="C3412" t="str">
            <v>067</v>
          </cell>
        </row>
        <row r="3413">
          <cell r="A3413" t="str">
            <v>I230</v>
          </cell>
          <cell r="B3413" t="str">
            <v>HEMOPERICARDIO COMO COMPLIC. PRESENTE POSTERIOR AL INFARTO AGUDO</v>
          </cell>
          <cell r="C3413" t="str">
            <v>067</v>
          </cell>
        </row>
        <row r="3414">
          <cell r="A3414" t="str">
            <v>I231</v>
          </cell>
          <cell r="B3414" t="str">
            <v>DEFECTO DEL TABIQUE AURICULAR COMO COMPL. PRESENTE POST. AL INFARTO</v>
          </cell>
          <cell r="C3414" t="str">
            <v>067</v>
          </cell>
        </row>
        <row r="3415">
          <cell r="A3415" t="str">
            <v>I232</v>
          </cell>
          <cell r="B3415" t="str">
            <v>DEFECTO DEL TABIQUE VENTRICULAR COMO COMPL. POST. AL INFARTO DEL MIO</v>
          </cell>
          <cell r="C3415" t="str">
            <v>067</v>
          </cell>
        </row>
        <row r="3416">
          <cell r="A3416" t="str">
            <v>I233</v>
          </cell>
          <cell r="B3416" t="str">
            <v>RUPTURA DE LA PARED CARDIACA SIN HEMOPERICARDIO COMO COMPL. PRES</v>
          </cell>
          <cell r="C3416" t="str">
            <v>067</v>
          </cell>
        </row>
        <row r="3417">
          <cell r="A3417" t="str">
            <v>I234</v>
          </cell>
          <cell r="B3417" t="str">
            <v>RUPTURA DE LAS CUERDAS TENDINOSAS COMO COMPL. PRES. POST. AL INFARTO</v>
          </cell>
          <cell r="C3417" t="str">
            <v>067</v>
          </cell>
        </row>
        <row r="3418">
          <cell r="A3418" t="str">
            <v>I235</v>
          </cell>
          <cell r="B3418" t="str">
            <v>RUPTURA DE MUSCULO PAPILAR COMO COMPL. PRES. POST. AL INFARTO</v>
          </cell>
          <cell r="C3418" t="str">
            <v>067</v>
          </cell>
        </row>
        <row r="3419">
          <cell r="A3419" t="str">
            <v>I236</v>
          </cell>
          <cell r="B3419" t="str">
            <v>TROMBOSIS DE LA AURICULA, APENDICE AURICULAR Y VENTRICULO COMO COMPL.</v>
          </cell>
          <cell r="C3419" t="str">
            <v>067</v>
          </cell>
        </row>
        <row r="3420">
          <cell r="A3420" t="str">
            <v>I238</v>
          </cell>
          <cell r="B3420" t="str">
            <v>OTRAS COMPL. PRESENTES POST. AL INFARTO AGUDO DEL MIOCARDIO</v>
          </cell>
          <cell r="C3420" t="str">
            <v>067</v>
          </cell>
        </row>
        <row r="3421">
          <cell r="A3421" t="str">
            <v>I24</v>
          </cell>
          <cell r="B3421" t="str">
            <v>OTRAS ENFERMEDADES ISQUEMICAS AGUDAS DEL CORAZON</v>
          </cell>
          <cell r="C3421" t="str">
            <v>067</v>
          </cell>
        </row>
        <row r="3422">
          <cell r="A3422" t="str">
            <v>I240</v>
          </cell>
          <cell r="B3422" t="str">
            <v>TROMBOSIS CORONARIA QUE NO RESULTA EN INFARTO DEL MIOCARDIO</v>
          </cell>
          <cell r="C3422" t="str">
            <v>067</v>
          </cell>
        </row>
        <row r="3423">
          <cell r="A3423" t="str">
            <v>I241</v>
          </cell>
          <cell r="B3423" t="str">
            <v>SINDROME DE DRESSIER</v>
          </cell>
          <cell r="C3423" t="str">
            <v>067</v>
          </cell>
        </row>
        <row r="3424">
          <cell r="A3424" t="str">
            <v>I248</v>
          </cell>
          <cell r="B3424" t="str">
            <v>OTRAS FORMAS DE ENFERMEDADES ISQUEMICA AGUDA DEL CORAZON</v>
          </cell>
          <cell r="C3424" t="str">
            <v>067</v>
          </cell>
        </row>
        <row r="3425">
          <cell r="A3425" t="str">
            <v>I249</v>
          </cell>
          <cell r="B3425" t="str">
            <v>ENFERMEDAD ISQUEMICA AGUDA DEL CORAZON, NO ESPECIFICADA</v>
          </cell>
          <cell r="C3425" t="str">
            <v>067</v>
          </cell>
        </row>
        <row r="3426">
          <cell r="A3426" t="str">
            <v>I25</v>
          </cell>
          <cell r="B3426" t="str">
            <v>ENFERMEDAD ISQUEMICA CRONICA DEL CORAZON</v>
          </cell>
          <cell r="C3426" t="str">
            <v>067</v>
          </cell>
        </row>
        <row r="3427">
          <cell r="A3427" t="str">
            <v>I250</v>
          </cell>
          <cell r="B3427" t="str">
            <v>ENFERMEDAD CARDIOVASCULAR ATEROSCLEROTICA, ASI DESCRITA</v>
          </cell>
          <cell r="C3427" t="str">
            <v>067</v>
          </cell>
        </row>
        <row r="3428">
          <cell r="A3428" t="str">
            <v>I251</v>
          </cell>
          <cell r="B3428" t="str">
            <v>ENFERMEDAD ATEROSCLEROTICA DEL CORAZON</v>
          </cell>
          <cell r="C3428" t="str">
            <v>067</v>
          </cell>
        </row>
        <row r="3429">
          <cell r="A3429" t="str">
            <v>I252</v>
          </cell>
          <cell r="B3429" t="str">
            <v>INFARTO ANTIGUO DEL MIOCARDIO</v>
          </cell>
          <cell r="C3429" t="str">
            <v>067</v>
          </cell>
        </row>
        <row r="3430">
          <cell r="A3430" t="str">
            <v>I253</v>
          </cell>
          <cell r="B3430" t="str">
            <v>ANEURISMA  CARDIACO</v>
          </cell>
          <cell r="C3430" t="str">
            <v>067</v>
          </cell>
        </row>
        <row r="3431">
          <cell r="A3431" t="str">
            <v>I254</v>
          </cell>
          <cell r="B3431" t="str">
            <v>ANEURIMA DE ARTERIA CORONARIA</v>
          </cell>
          <cell r="C3431" t="str">
            <v>067</v>
          </cell>
        </row>
        <row r="3432">
          <cell r="A3432" t="str">
            <v>I255</v>
          </cell>
          <cell r="B3432" t="str">
            <v>CARDIOMIOPATIA ISQUEMICA</v>
          </cell>
          <cell r="C3432" t="str">
            <v>067</v>
          </cell>
        </row>
        <row r="3433">
          <cell r="A3433" t="str">
            <v>I256</v>
          </cell>
          <cell r="B3433" t="str">
            <v>ISQUEMIA SILENTE DEL MIOCARDIO</v>
          </cell>
          <cell r="C3433" t="str">
            <v>067</v>
          </cell>
        </row>
        <row r="3434">
          <cell r="A3434" t="str">
            <v>I258</v>
          </cell>
          <cell r="B3434" t="str">
            <v>OTRAS FORMAS DE ENFERMEDAD ISQUEMICA CRONICA DEL CORAZON</v>
          </cell>
          <cell r="C3434" t="str">
            <v>067</v>
          </cell>
        </row>
        <row r="3435">
          <cell r="A3435" t="str">
            <v>I259</v>
          </cell>
          <cell r="B3435" t="str">
            <v>ENFERMEDAD ISQUEMICA CRONICA DEL CORAZON, NO ESPECIFICADA</v>
          </cell>
          <cell r="C3435" t="str">
            <v>067</v>
          </cell>
        </row>
        <row r="3436">
          <cell r="A3436" t="str">
            <v>I26</v>
          </cell>
          <cell r="B3436" t="str">
            <v>EMBOLIA PULMONAR</v>
          </cell>
          <cell r="C3436" t="str">
            <v>068</v>
          </cell>
        </row>
        <row r="3437">
          <cell r="A3437" t="str">
            <v>I260</v>
          </cell>
          <cell r="B3437" t="str">
            <v>EMBOLIA PULMONAR CON MENCION DE CORAZON PULMONAR AGUDO</v>
          </cell>
          <cell r="C3437" t="str">
            <v>068</v>
          </cell>
        </row>
        <row r="3438">
          <cell r="A3438" t="str">
            <v>I269</v>
          </cell>
          <cell r="B3438" t="str">
            <v>EMBOLIA PULMONAR SIN MENCION DE CORAZON PULMONAR AGUDO</v>
          </cell>
          <cell r="C3438" t="str">
            <v>068</v>
          </cell>
        </row>
        <row r="3439">
          <cell r="A3439" t="str">
            <v>I27</v>
          </cell>
          <cell r="B3439" t="str">
            <v>OTRAS ENFERMEDADES CARDIOPULMONARES</v>
          </cell>
          <cell r="C3439" t="str">
            <v>068</v>
          </cell>
        </row>
        <row r="3440">
          <cell r="A3440" t="str">
            <v>I270</v>
          </cell>
          <cell r="B3440" t="str">
            <v>HIPERTESION PULMONAR PRIMARIA</v>
          </cell>
          <cell r="C3440" t="str">
            <v>068</v>
          </cell>
        </row>
        <row r="3441">
          <cell r="A3441" t="str">
            <v>I271</v>
          </cell>
          <cell r="B3441" t="str">
            <v>ENFERMEDAD CIFOSCOLIOTICA DEL CORAZON</v>
          </cell>
          <cell r="C3441" t="str">
            <v>068</v>
          </cell>
        </row>
        <row r="3442">
          <cell r="A3442" t="str">
            <v>I278</v>
          </cell>
          <cell r="B3442" t="str">
            <v>OTRAS ENFERMEDADES CARDIOPULMONARES ESPECIFICADAS</v>
          </cell>
          <cell r="C3442" t="str">
            <v>068</v>
          </cell>
        </row>
        <row r="3443">
          <cell r="A3443" t="str">
            <v>I279</v>
          </cell>
          <cell r="B3443" t="str">
            <v>ENFERMEDAD PULMONAR DEL CORAZON, NO ESPECIFICADO</v>
          </cell>
          <cell r="C3443" t="str">
            <v>068</v>
          </cell>
        </row>
        <row r="3444">
          <cell r="A3444" t="str">
            <v>I28</v>
          </cell>
          <cell r="B3444" t="str">
            <v>OTRAS ENFERMEDADES DE LOS VASOS PULMONARES</v>
          </cell>
          <cell r="C3444" t="str">
            <v>068</v>
          </cell>
        </row>
        <row r="3445">
          <cell r="A3445" t="str">
            <v>I280</v>
          </cell>
          <cell r="B3445" t="str">
            <v>FISTULA ARTERIOVENOSA DE LOS VASOS PULMONARES</v>
          </cell>
          <cell r="C3445" t="str">
            <v>068</v>
          </cell>
        </row>
        <row r="3446">
          <cell r="A3446" t="str">
            <v>I281</v>
          </cell>
          <cell r="B3446" t="str">
            <v>ANEURISMA DE LA ARTERIA PULMONAR</v>
          </cell>
          <cell r="C3446" t="str">
            <v>068</v>
          </cell>
        </row>
        <row r="3447">
          <cell r="A3447" t="str">
            <v>I288</v>
          </cell>
          <cell r="B3447" t="str">
            <v>OTRAS ENFERMEDADES ESPECIFICADAS DE LOS VASOS</v>
          </cell>
          <cell r="C3447" t="str">
            <v>068</v>
          </cell>
        </row>
        <row r="3448">
          <cell r="A3448" t="str">
            <v>I289</v>
          </cell>
          <cell r="B3448" t="str">
            <v>ENFERMEDAD DE LOS VASOS PULMONARES, NO ESPECIFICADA</v>
          </cell>
          <cell r="C3448" t="str">
            <v>068</v>
          </cell>
        </row>
        <row r="3449">
          <cell r="A3449" t="str">
            <v>I30</v>
          </cell>
          <cell r="B3449" t="str">
            <v>PERICARDITIS AGUDA</v>
          </cell>
          <cell r="C3449" t="str">
            <v>068</v>
          </cell>
        </row>
        <row r="3450">
          <cell r="A3450" t="str">
            <v>I300</v>
          </cell>
          <cell r="B3450" t="str">
            <v>PERICARDITIS IDIOPATICA AGUDA INESPECIFICA</v>
          </cell>
          <cell r="C3450" t="str">
            <v>068</v>
          </cell>
        </row>
        <row r="3451">
          <cell r="A3451" t="str">
            <v>I301</v>
          </cell>
          <cell r="B3451" t="str">
            <v>PERICARDITIS INFECCIOSA</v>
          </cell>
          <cell r="C3451" t="str">
            <v>068</v>
          </cell>
        </row>
        <row r="3452">
          <cell r="A3452" t="str">
            <v>I308</v>
          </cell>
          <cell r="B3452" t="str">
            <v>OTRAS FORMAS DE PERICARDITIS AGUDA</v>
          </cell>
          <cell r="C3452" t="str">
            <v>068</v>
          </cell>
        </row>
        <row r="3453">
          <cell r="A3453" t="str">
            <v>I309</v>
          </cell>
          <cell r="B3453" t="str">
            <v>PERICARDITIS AGUDA, NO ESPECIFICADA</v>
          </cell>
          <cell r="C3453" t="str">
            <v>068</v>
          </cell>
        </row>
        <row r="3454">
          <cell r="A3454" t="str">
            <v>I31</v>
          </cell>
          <cell r="B3454" t="str">
            <v>OTRAS ENFERMEDADES DEL PERICARDIO</v>
          </cell>
          <cell r="C3454" t="str">
            <v>068</v>
          </cell>
        </row>
        <row r="3455">
          <cell r="A3455" t="str">
            <v>I310</v>
          </cell>
          <cell r="B3455" t="str">
            <v>PERICARDITIS CRONICA ADHESIVA</v>
          </cell>
          <cell r="C3455" t="str">
            <v>068</v>
          </cell>
        </row>
        <row r="3456">
          <cell r="A3456" t="str">
            <v>I311</v>
          </cell>
          <cell r="B3456" t="str">
            <v>PERICARDITIS CONSTRICTIVA CRONICA</v>
          </cell>
          <cell r="C3456" t="str">
            <v>068</v>
          </cell>
        </row>
        <row r="3457">
          <cell r="A3457" t="str">
            <v>I312</v>
          </cell>
          <cell r="B3457" t="str">
            <v>HEMOPERICARDIO, NO CLASIFICADO EN OTRA PARTE</v>
          </cell>
          <cell r="C3457" t="str">
            <v>068</v>
          </cell>
        </row>
        <row r="3458">
          <cell r="A3458" t="str">
            <v>I313</v>
          </cell>
          <cell r="B3458" t="str">
            <v>DERRAME PERICARDIO (NO INFLAMATORIO)</v>
          </cell>
          <cell r="C3458" t="str">
            <v>068</v>
          </cell>
        </row>
        <row r="3459">
          <cell r="A3459" t="str">
            <v>I318</v>
          </cell>
          <cell r="B3459" t="str">
            <v>OTRAS ENFERMEDADES ESPECIFICADAS DEL PERICARDIO</v>
          </cell>
          <cell r="C3459" t="str">
            <v>068</v>
          </cell>
        </row>
        <row r="3460">
          <cell r="A3460" t="str">
            <v>I319</v>
          </cell>
          <cell r="B3460" t="str">
            <v>EBFERMEDAD DEL PERICARDIO, NO ESPECIFICADA</v>
          </cell>
          <cell r="C3460" t="str">
            <v>068</v>
          </cell>
        </row>
        <row r="3461">
          <cell r="A3461" t="str">
            <v>I33</v>
          </cell>
          <cell r="B3461" t="str">
            <v>ENDOCARDITIS AGUDA Y SUBAGUDA</v>
          </cell>
          <cell r="C3461" t="str">
            <v>068</v>
          </cell>
        </row>
        <row r="3462">
          <cell r="A3462" t="str">
            <v>I330</v>
          </cell>
          <cell r="B3462" t="str">
            <v>ENDOCARDITIS INFECCIOSA AGUDA Y SUBAGUDA</v>
          </cell>
          <cell r="C3462" t="str">
            <v>068</v>
          </cell>
        </row>
        <row r="3463">
          <cell r="A3463" t="str">
            <v>I339</v>
          </cell>
          <cell r="B3463" t="str">
            <v>ENDOCARDITIS AGUDA, NO ESPECIFICADA</v>
          </cell>
          <cell r="C3463" t="str">
            <v>068</v>
          </cell>
        </row>
        <row r="3464">
          <cell r="A3464" t="str">
            <v>I34</v>
          </cell>
          <cell r="B3464" t="str">
            <v>TRASTORNOS NO REUMATICOS DE LA VALVULA MITRAL</v>
          </cell>
          <cell r="C3464" t="str">
            <v>068</v>
          </cell>
        </row>
        <row r="3465">
          <cell r="A3465" t="str">
            <v>I340</v>
          </cell>
          <cell r="B3465" t="str">
            <v>INSUFICIENCIA (DE LA VALVULA) MITRAL</v>
          </cell>
          <cell r="C3465" t="str">
            <v>068</v>
          </cell>
        </row>
        <row r="3466">
          <cell r="A3466" t="str">
            <v>I341</v>
          </cell>
          <cell r="B3466" t="str">
            <v>PROLAPSO (DE LA VALVULA) MITRAL</v>
          </cell>
          <cell r="C3466" t="str">
            <v>068</v>
          </cell>
        </row>
        <row r="3467">
          <cell r="A3467" t="str">
            <v>I342</v>
          </cell>
          <cell r="B3467" t="str">
            <v>ESTENOSIS (DE LA VALVULA) MITRAL, REUMATICA</v>
          </cell>
          <cell r="C3467" t="str">
            <v>068</v>
          </cell>
        </row>
        <row r="3468">
          <cell r="A3468" t="str">
            <v>I348</v>
          </cell>
          <cell r="B3468" t="str">
            <v>OTROS TRASTORNOS NO REUMATICOS DE LA VALVULA MITRAL</v>
          </cell>
          <cell r="C3468" t="str">
            <v>068</v>
          </cell>
        </row>
        <row r="3469">
          <cell r="A3469" t="str">
            <v>I349</v>
          </cell>
          <cell r="B3469" t="str">
            <v>TRASTORNOS MITRAL NO REUMATICO, NO ESPECIFICADO</v>
          </cell>
          <cell r="C3469" t="str">
            <v>068</v>
          </cell>
        </row>
        <row r="3470">
          <cell r="A3470" t="str">
            <v>I35</v>
          </cell>
          <cell r="B3470" t="str">
            <v>TRASTORNOS NO REUMATICOS DE LA VALVULA AORTICA</v>
          </cell>
          <cell r="C3470" t="str">
            <v>068</v>
          </cell>
        </row>
        <row r="3471">
          <cell r="A3471" t="str">
            <v>I350</v>
          </cell>
          <cell r="B3471" t="str">
            <v>ESTENOSIS (DE LA VALVULA) AORTICA</v>
          </cell>
          <cell r="C3471" t="str">
            <v>068</v>
          </cell>
        </row>
        <row r="3472">
          <cell r="A3472" t="str">
            <v>I351</v>
          </cell>
          <cell r="B3472" t="str">
            <v>INSUFICIENCIA (DE LA VALVULA) AORTICA</v>
          </cell>
          <cell r="C3472" t="str">
            <v>068</v>
          </cell>
        </row>
        <row r="3473">
          <cell r="A3473" t="str">
            <v>I352</v>
          </cell>
          <cell r="B3473" t="str">
            <v>ESTENOSIS (DE LA VALVULA) AORTICA CON INSUFICIENCIA</v>
          </cell>
          <cell r="C3473" t="str">
            <v>068</v>
          </cell>
        </row>
        <row r="3474">
          <cell r="A3474" t="str">
            <v>I358</v>
          </cell>
          <cell r="B3474" t="str">
            <v>OTROS TRASTORNOS DE LA VALVULA AORTICA</v>
          </cell>
          <cell r="C3474" t="str">
            <v>068</v>
          </cell>
        </row>
        <row r="3475">
          <cell r="A3475" t="str">
            <v>I359</v>
          </cell>
          <cell r="B3475" t="str">
            <v>TRASTORNO DE LA VALVULA AORTICA, NO ESPECIFICADA</v>
          </cell>
          <cell r="C3475" t="str">
            <v>068</v>
          </cell>
        </row>
        <row r="3476">
          <cell r="A3476" t="str">
            <v>I36X</v>
          </cell>
          <cell r="B3476" t="str">
            <v>TRASTORNOS NO REUMATICOS DE LA VALVULA TRICUSPIDE</v>
          </cell>
          <cell r="C3476" t="str">
            <v>068</v>
          </cell>
        </row>
        <row r="3477">
          <cell r="A3477" t="str">
            <v>I360</v>
          </cell>
          <cell r="B3477" t="str">
            <v>ESTENOSIS NO REUMATICOS (DE LA VALVULA) TRICUSPIDE</v>
          </cell>
          <cell r="C3477" t="str">
            <v>068</v>
          </cell>
        </row>
        <row r="3478">
          <cell r="A3478" t="str">
            <v>I361</v>
          </cell>
          <cell r="B3478" t="str">
            <v>INSUFICIENCIA NO REUMATICA (DE LA VALVULA) TRICUSPIDE</v>
          </cell>
          <cell r="C3478" t="str">
            <v>068</v>
          </cell>
        </row>
        <row r="3479">
          <cell r="A3479" t="str">
            <v>I362</v>
          </cell>
          <cell r="B3479" t="str">
            <v>ESTENOSIS CON INSUFICIENCIA NO REUMATICA( DE LA VALVULA) TICUSPIDE</v>
          </cell>
          <cell r="C3479" t="str">
            <v>068</v>
          </cell>
        </row>
        <row r="3480">
          <cell r="A3480" t="str">
            <v>I368</v>
          </cell>
          <cell r="B3480" t="str">
            <v>OTROS TRASTORNOS NO REUMATICOS DE LA VALVULA TRICUSPIDE</v>
          </cell>
          <cell r="C3480" t="str">
            <v>068</v>
          </cell>
        </row>
        <row r="3481">
          <cell r="A3481" t="str">
            <v>I369</v>
          </cell>
          <cell r="B3481" t="str">
            <v>TRASTORNO NO REUMATICO DE LA VALVULA TRICUSPIDE, NO ESPECIFICADO</v>
          </cell>
          <cell r="C3481" t="str">
            <v>068</v>
          </cell>
        </row>
        <row r="3482">
          <cell r="A3482" t="str">
            <v>I37X</v>
          </cell>
          <cell r="B3482" t="str">
            <v>TRASTORNO DE LA VALVULA PULOMONAR</v>
          </cell>
          <cell r="C3482" t="str">
            <v>068</v>
          </cell>
        </row>
        <row r="3483">
          <cell r="A3483" t="str">
            <v>I370</v>
          </cell>
          <cell r="B3483" t="str">
            <v>ESTENOSIS DE LA VALVULA PULMONAR</v>
          </cell>
          <cell r="C3483" t="str">
            <v>068</v>
          </cell>
        </row>
        <row r="3484">
          <cell r="A3484" t="str">
            <v>I371</v>
          </cell>
          <cell r="B3484" t="str">
            <v>INSUFICIENCIA DE LA VALVULA PULMONAR</v>
          </cell>
          <cell r="C3484" t="str">
            <v>068</v>
          </cell>
        </row>
        <row r="3485">
          <cell r="A3485" t="str">
            <v>I372</v>
          </cell>
          <cell r="B3485" t="str">
            <v>ESTENOSIS DE LA VALVULA PULMONAR CON INSUFICIENCIA</v>
          </cell>
          <cell r="C3485" t="str">
            <v>068</v>
          </cell>
        </row>
        <row r="3486">
          <cell r="A3486" t="str">
            <v>I378</v>
          </cell>
          <cell r="B3486" t="str">
            <v>OTROS TRASTORNOS DE LA VALVULA PULMONAR</v>
          </cell>
          <cell r="C3486" t="str">
            <v>068</v>
          </cell>
        </row>
        <row r="3487">
          <cell r="A3487" t="str">
            <v>I379</v>
          </cell>
          <cell r="B3487" t="str">
            <v>TRASTORNO DE LA VALVULA PULMONAR, NO ESPECIFICADO</v>
          </cell>
          <cell r="C3487" t="str">
            <v>068</v>
          </cell>
        </row>
        <row r="3488">
          <cell r="A3488" t="str">
            <v>I38X</v>
          </cell>
          <cell r="B3488" t="str">
            <v>ENDOCARDITIS, VALVULA NO ESPECIFICADA</v>
          </cell>
          <cell r="C3488" t="str">
            <v>068</v>
          </cell>
        </row>
        <row r="3489">
          <cell r="A3489" t="str">
            <v>I40X</v>
          </cell>
          <cell r="B3489" t="str">
            <v>MIOCARDITIS AGUDA</v>
          </cell>
          <cell r="C3489" t="str">
            <v>068</v>
          </cell>
        </row>
        <row r="3490">
          <cell r="A3490" t="str">
            <v>I400</v>
          </cell>
          <cell r="B3490" t="str">
            <v>MIOCARDITIS INFECCIOSA</v>
          </cell>
          <cell r="C3490" t="str">
            <v>068</v>
          </cell>
        </row>
        <row r="3491">
          <cell r="A3491" t="str">
            <v>I401</v>
          </cell>
          <cell r="B3491" t="str">
            <v>MIOCARDITIS AISLADA</v>
          </cell>
          <cell r="C3491" t="str">
            <v>068</v>
          </cell>
        </row>
        <row r="3492">
          <cell r="A3492" t="str">
            <v>I408</v>
          </cell>
          <cell r="B3492" t="str">
            <v>OTRAS MIOCARDITIS AGUDAS</v>
          </cell>
          <cell r="C3492" t="str">
            <v>068</v>
          </cell>
        </row>
        <row r="3493">
          <cell r="A3493" t="str">
            <v>I409</v>
          </cell>
          <cell r="B3493" t="str">
            <v>MIOCARDITIS AGUDA, NO ESPECIFICADA</v>
          </cell>
          <cell r="C3493" t="str">
            <v>068</v>
          </cell>
        </row>
        <row r="3494">
          <cell r="A3494" t="str">
            <v>I42</v>
          </cell>
          <cell r="B3494" t="str">
            <v>CARDIOMIOPATIA</v>
          </cell>
          <cell r="C3494" t="str">
            <v>068</v>
          </cell>
        </row>
        <row r="3495">
          <cell r="A3495" t="str">
            <v>I420</v>
          </cell>
          <cell r="B3495" t="str">
            <v>CARDIOMIOPATIA DILATADA</v>
          </cell>
          <cell r="C3495" t="str">
            <v>068</v>
          </cell>
        </row>
        <row r="3496">
          <cell r="A3496" t="str">
            <v>I421</v>
          </cell>
          <cell r="B3496" t="str">
            <v>CARDIOMIOPATIA HIPERTROFICA OBSTRUCTIVA</v>
          </cell>
          <cell r="C3496" t="str">
            <v>068</v>
          </cell>
        </row>
        <row r="3497">
          <cell r="A3497" t="str">
            <v>I422</v>
          </cell>
          <cell r="B3497" t="str">
            <v>OTRAS CARDIOMIOPATIAS HIPERTROFICAS</v>
          </cell>
          <cell r="C3497" t="str">
            <v>068</v>
          </cell>
        </row>
        <row r="3498">
          <cell r="A3498" t="str">
            <v>I423</v>
          </cell>
          <cell r="B3498" t="str">
            <v>ENFERMEDAD ENDOMIOCARDIACA (EOSINOFILICA)</v>
          </cell>
          <cell r="C3498" t="str">
            <v>068</v>
          </cell>
        </row>
        <row r="3499">
          <cell r="A3499" t="str">
            <v>I424</v>
          </cell>
          <cell r="B3499" t="str">
            <v>FIBROELASTOSIS ENDOCARDICA</v>
          </cell>
          <cell r="C3499" t="str">
            <v>068</v>
          </cell>
        </row>
        <row r="3500">
          <cell r="A3500" t="str">
            <v>I425</v>
          </cell>
          <cell r="B3500" t="str">
            <v>OTRAS CARDIOMIOPATIAS RESTRICTIVAS</v>
          </cell>
          <cell r="C3500" t="str">
            <v>068</v>
          </cell>
        </row>
        <row r="3501">
          <cell r="A3501" t="str">
            <v>I426</v>
          </cell>
          <cell r="B3501" t="str">
            <v>CARDIOMIOPATIA ALCOHOLICA</v>
          </cell>
          <cell r="C3501" t="str">
            <v>068</v>
          </cell>
        </row>
        <row r="3502">
          <cell r="A3502" t="str">
            <v>I427</v>
          </cell>
          <cell r="B3502" t="str">
            <v>CARDIOMIOPATIA DEBIDA A DROGAS Y OTROS AGENTES EXTERNOS</v>
          </cell>
          <cell r="C3502" t="str">
            <v>068</v>
          </cell>
        </row>
        <row r="3503">
          <cell r="A3503" t="str">
            <v>I428</v>
          </cell>
          <cell r="B3503" t="str">
            <v>OTRAS MIOCARDIOPATIAS</v>
          </cell>
          <cell r="C3503" t="str">
            <v>068</v>
          </cell>
        </row>
        <row r="3504">
          <cell r="A3504" t="str">
            <v>I429</v>
          </cell>
          <cell r="B3504" t="str">
            <v>CARDIOMIOPATIA, NO ESPECIFICADA</v>
          </cell>
          <cell r="C3504" t="str">
            <v>068</v>
          </cell>
        </row>
        <row r="3505">
          <cell r="A3505" t="str">
            <v>I44</v>
          </cell>
          <cell r="B3505" t="str">
            <v>BOQUEO AURICULOVENTRICULAR Y  DE RAMA IZQUIERDA DEL HAZ</v>
          </cell>
          <cell r="C3505" t="str">
            <v>068</v>
          </cell>
        </row>
        <row r="3506">
          <cell r="A3506" t="str">
            <v>I440</v>
          </cell>
          <cell r="B3506" t="str">
            <v>BLOQUEO AURICULOVENTRICULAR DE PRIMER GRADO</v>
          </cell>
          <cell r="C3506" t="str">
            <v>068</v>
          </cell>
        </row>
        <row r="3507">
          <cell r="A3507" t="str">
            <v>I441</v>
          </cell>
          <cell r="B3507" t="str">
            <v>BLOQUEO AURICULOVENTRICULAR DE SEGUNDO GRADO</v>
          </cell>
          <cell r="C3507" t="str">
            <v>068</v>
          </cell>
        </row>
        <row r="3508">
          <cell r="A3508" t="str">
            <v>I442</v>
          </cell>
          <cell r="B3508" t="str">
            <v>BLOQUEO AURICULOVENTRICULAR COMPLETO</v>
          </cell>
          <cell r="C3508" t="str">
            <v>068</v>
          </cell>
        </row>
        <row r="3509">
          <cell r="A3509" t="str">
            <v>I443</v>
          </cell>
          <cell r="B3509" t="str">
            <v>OTROS TIPOS DE BLOQUEO AURICULOVENTRICULAR Y LOS NO ESPECIFICADOS</v>
          </cell>
          <cell r="C3509" t="str">
            <v>068</v>
          </cell>
        </row>
        <row r="3510">
          <cell r="A3510" t="str">
            <v>I444</v>
          </cell>
          <cell r="B3510" t="str">
            <v>BLOQUEO FASCICULAR ANTERIOR IZQUIERDO</v>
          </cell>
          <cell r="C3510" t="str">
            <v>068</v>
          </cell>
        </row>
        <row r="3511">
          <cell r="A3511" t="str">
            <v>I445</v>
          </cell>
          <cell r="B3511" t="str">
            <v>BLOQUEO FASCICULAR POSTERIOR IZQUIERDO</v>
          </cell>
          <cell r="C3511" t="str">
            <v>068</v>
          </cell>
        </row>
        <row r="3512">
          <cell r="A3512" t="str">
            <v>I446</v>
          </cell>
          <cell r="B3512" t="str">
            <v>OTROS TIPOS DE BLOQUEO FASCICULAR Y LOS NO ESPECIFICADOS</v>
          </cell>
          <cell r="C3512" t="str">
            <v>068</v>
          </cell>
        </row>
        <row r="3513">
          <cell r="A3513" t="str">
            <v>I447</v>
          </cell>
          <cell r="B3513" t="str">
            <v>BLOQUEO DE RAMA IZQUIERDO DEL HAZ, SIN OTRA ESPECIFICACION</v>
          </cell>
          <cell r="C3513" t="str">
            <v>068</v>
          </cell>
        </row>
        <row r="3514">
          <cell r="A3514" t="str">
            <v>I449</v>
          </cell>
          <cell r="B3514" t="str">
            <v>BLOQUEO DE RAMA IZQUIERDO DEL HAZ, SIN OTRA ESPECIFICACION</v>
          </cell>
          <cell r="C3514" t="str">
            <v>068</v>
          </cell>
        </row>
        <row r="3515">
          <cell r="A3515" t="str">
            <v>I45X</v>
          </cell>
          <cell r="B3515" t="str">
            <v>OTROS TRASTORNOS DE LA CONDUCCION</v>
          </cell>
          <cell r="C3515" t="str">
            <v>068</v>
          </cell>
        </row>
        <row r="3516">
          <cell r="A3516" t="str">
            <v>I450</v>
          </cell>
          <cell r="B3516" t="str">
            <v>BLOQUEO FASCICULAR DERECHO</v>
          </cell>
          <cell r="C3516" t="str">
            <v>068</v>
          </cell>
        </row>
        <row r="3517">
          <cell r="A3517" t="str">
            <v>I451</v>
          </cell>
          <cell r="B3517" t="str">
            <v>OTROS TIPOS DE BLOQUEO DE RAMA DERECHA DEL HAZ Y LOS NO ESPECIFICADOS</v>
          </cell>
          <cell r="C3517" t="str">
            <v>068</v>
          </cell>
        </row>
        <row r="3518">
          <cell r="A3518" t="str">
            <v>I452</v>
          </cell>
          <cell r="B3518" t="str">
            <v>BLOQUEO BIFASCICULAR</v>
          </cell>
          <cell r="C3518" t="str">
            <v>068</v>
          </cell>
        </row>
        <row r="3519">
          <cell r="A3519" t="str">
            <v>I453</v>
          </cell>
          <cell r="B3519" t="str">
            <v>BLOQUEO TRIFASCICULAR</v>
          </cell>
          <cell r="C3519" t="str">
            <v>068</v>
          </cell>
        </row>
        <row r="3520">
          <cell r="A3520" t="str">
            <v>I454</v>
          </cell>
          <cell r="B3520" t="str">
            <v>BLOQUEO INTRAVENTRICULAR NO ESPECIFICADO</v>
          </cell>
          <cell r="C3520" t="str">
            <v>068</v>
          </cell>
        </row>
        <row r="3521">
          <cell r="A3521" t="str">
            <v>I455</v>
          </cell>
          <cell r="B3521" t="str">
            <v>OTROS TIPOS ESPECIFICADOS DE BLOQUEO DEL CORAZON</v>
          </cell>
          <cell r="C3521" t="str">
            <v>068</v>
          </cell>
        </row>
        <row r="3522">
          <cell r="A3522" t="str">
            <v>I456</v>
          </cell>
          <cell r="B3522" t="str">
            <v>SINDROME DE PREEXCITACION</v>
          </cell>
          <cell r="C3522" t="str">
            <v>068</v>
          </cell>
        </row>
        <row r="3523">
          <cell r="A3523" t="str">
            <v>I458</v>
          </cell>
          <cell r="B3523" t="str">
            <v>OTROS TRASTORNOS ESPECIFICADOS DE LA CONDUCCION</v>
          </cell>
          <cell r="C3523" t="str">
            <v>068</v>
          </cell>
        </row>
        <row r="3524">
          <cell r="A3524" t="str">
            <v>I459</v>
          </cell>
          <cell r="B3524" t="str">
            <v>TRASTORNOS DE LA CONDUCCION, NO ESPECIFICADO</v>
          </cell>
          <cell r="C3524" t="str">
            <v>068</v>
          </cell>
        </row>
        <row r="3525">
          <cell r="A3525" t="str">
            <v>I46</v>
          </cell>
          <cell r="B3525" t="str">
            <v>PARO CARDIACO</v>
          </cell>
          <cell r="C3525" t="str">
            <v>068</v>
          </cell>
        </row>
        <row r="3526">
          <cell r="A3526" t="str">
            <v>I460</v>
          </cell>
          <cell r="B3526" t="str">
            <v>PARO CARDIACO CON RESUCITACION EXITOSA</v>
          </cell>
          <cell r="C3526" t="str">
            <v>068</v>
          </cell>
        </row>
        <row r="3527">
          <cell r="A3527" t="str">
            <v>I461</v>
          </cell>
          <cell r="B3527" t="str">
            <v>MUERTE CARDIACA SUBITA, ASI DESCRITA</v>
          </cell>
          <cell r="C3527" t="str">
            <v>068</v>
          </cell>
        </row>
        <row r="3528">
          <cell r="A3528" t="str">
            <v>I469</v>
          </cell>
          <cell r="B3528" t="str">
            <v>PARO CARDIACO, NO ESPECIFICADO</v>
          </cell>
          <cell r="C3528" t="str">
            <v>068</v>
          </cell>
        </row>
        <row r="3529">
          <cell r="A3529" t="str">
            <v>I47X</v>
          </cell>
          <cell r="B3529" t="str">
            <v>TAQUICARDIA PAROXISTICA</v>
          </cell>
          <cell r="C3529" t="str">
            <v>068</v>
          </cell>
        </row>
        <row r="3530">
          <cell r="A3530" t="str">
            <v>I470</v>
          </cell>
          <cell r="B3530" t="str">
            <v>ARRITMIA POR REENTRADA VENTRICULAR</v>
          </cell>
          <cell r="C3530" t="str">
            <v>068</v>
          </cell>
        </row>
        <row r="3531">
          <cell r="A3531" t="str">
            <v>I471</v>
          </cell>
          <cell r="B3531" t="str">
            <v>TAQUICARDIA SUPRAVENTRICULAR</v>
          </cell>
          <cell r="C3531" t="str">
            <v>068</v>
          </cell>
        </row>
        <row r="3532">
          <cell r="A3532" t="str">
            <v>I472</v>
          </cell>
          <cell r="B3532" t="str">
            <v>TAQUICARDIA VENTRICULAR</v>
          </cell>
          <cell r="C3532" t="str">
            <v>068</v>
          </cell>
        </row>
        <row r="3533">
          <cell r="A3533" t="str">
            <v>I479</v>
          </cell>
          <cell r="B3533" t="str">
            <v>TAQUICARDIA PAROXISTICA, NO ESPECIFICADA</v>
          </cell>
          <cell r="C3533" t="str">
            <v>068</v>
          </cell>
        </row>
        <row r="3534">
          <cell r="A3534" t="str">
            <v>I48X</v>
          </cell>
          <cell r="B3534" t="str">
            <v>FIBRILACION Y ALETEO AURICULAR</v>
          </cell>
          <cell r="C3534" t="str">
            <v>068</v>
          </cell>
        </row>
        <row r="3535">
          <cell r="A3535" t="str">
            <v>I49X</v>
          </cell>
          <cell r="B3535" t="str">
            <v>OTRAS ARRITMIAS CARDIACAS</v>
          </cell>
          <cell r="C3535" t="str">
            <v>068</v>
          </cell>
        </row>
        <row r="3536">
          <cell r="A3536" t="str">
            <v>I490</v>
          </cell>
          <cell r="B3536" t="str">
            <v>FIBRILACION Y ALETEO VENTRICULAR</v>
          </cell>
          <cell r="C3536" t="str">
            <v>068</v>
          </cell>
        </row>
        <row r="3537">
          <cell r="A3537" t="str">
            <v>I491</v>
          </cell>
          <cell r="B3537" t="str">
            <v>DESPOLARIZACION AURICULAR PREMATURA</v>
          </cell>
          <cell r="C3537" t="str">
            <v>068</v>
          </cell>
        </row>
        <row r="3538">
          <cell r="A3538" t="str">
            <v>I492</v>
          </cell>
          <cell r="B3538" t="str">
            <v>DESPOLARIZACION PREMATURA NODAL</v>
          </cell>
          <cell r="C3538" t="str">
            <v>068</v>
          </cell>
        </row>
        <row r="3539">
          <cell r="A3539" t="str">
            <v>I493</v>
          </cell>
          <cell r="B3539" t="str">
            <v>DESPOLARIZACION VENTRICULAR PREMATURA</v>
          </cell>
          <cell r="C3539" t="str">
            <v>068</v>
          </cell>
        </row>
        <row r="3540">
          <cell r="A3540" t="str">
            <v>I494</v>
          </cell>
          <cell r="B3540" t="str">
            <v>OTROS TIPOS DE DESPOLARIZACION PREMATURA Y LOS NO ESPECIFICADOS</v>
          </cell>
          <cell r="C3540" t="str">
            <v>068</v>
          </cell>
        </row>
        <row r="3541">
          <cell r="A3541" t="str">
            <v>I495</v>
          </cell>
          <cell r="B3541" t="str">
            <v>SINDROME DEL SENO ENFERMO</v>
          </cell>
          <cell r="C3541" t="str">
            <v>068</v>
          </cell>
        </row>
        <row r="3542">
          <cell r="A3542" t="str">
            <v>I498</v>
          </cell>
          <cell r="B3542" t="str">
            <v>OTRAS ARRITMIAS CARDIACAS ESPECIFICADAS</v>
          </cell>
          <cell r="C3542" t="str">
            <v>068</v>
          </cell>
        </row>
        <row r="3543">
          <cell r="A3543" t="str">
            <v>I499</v>
          </cell>
          <cell r="B3543" t="str">
            <v>ARRITMIA CARDIACA, NO ESPECIFICADA</v>
          </cell>
          <cell r="C3543" t="str">
            <v>068</v>
          </cell>
        </row>
        <row r="3544">
          <cell r="A3544" t="str">
            <v>I50X</v>
          </cell>
          <cell r="B3544" t="str">
            <v>INSUFICIENCIA CARDIACA</v>
          </cell>
          <cell r="C3544" t="str">
            <v>068</v>
          </cell>
        </row>
        <row r="3545">
          <cell r="A3545" t="str">
            <v>I500</v>
          </cell>
          <cell r="B3545" t="str">
            <v>INSUFICIENCIA CARDIACA CONGESTIVA</v>
          </cell>
          <cell r="C3545" t="str">
            <v>068</v>
          </cell>
        </row>
        <row r="3546">
          <cell r="A3546" t="str">
            <v>I501</v>
          </cell>
          <cell r="B3546" t="str">
            <v>INSUFICIENCIA VENTRICULAR IZQUIERDA</v>
          </cell>
          <cell r="C3546" t="str">
            <v>068</v>
          </cell>
        </row>
        <row r="3547">
          <cell r="A3547" t="str">
            <v>I509</v>
          </cell>
          <cell r="B3547" t="str">
            <v>INSUFICIENCIA CARDIACA, NO ESPECIFICADA</v>
          </cell>
          <cell r="C3547" t="str">
            <v>068</v>
          </cell>
        </row>
        <row r="3548">
          <cell r="A3548" t="str">
            <v>I51X</v>
          </cell>
          <cell r="B3548" t="str">
            <v>COMPLICACIONES Y DESCRIPCIONES MAL DEFINIDAS DE ENFERMEDAD CARDIACA</v>
          </cell>
          <cell r="C3548" t="str">
            <v>068</v>
          </cell>
        </row>
        <row r="3549">
          <cell r="A3549" t="str">
            <v>I510</v>
          </cell>
          <cell r="B3549" t="str">
            <v>DEFECTO DEL TABIQUE CARDIACO, ADQUIRIDO</v>
          </cell>
          <cell r="C3549" t="str">
            <v>068</v>
          </cell>
        </row>
        <row r="3550">
          <cell r="A3550" t="str">
            <v>I511</v>
          </cell>
          <cell r="B3550" t="str">
            <v>RUPTURA DE CUERDA TENDINOSA, NO CLASICIFICADA EN OTRA PARTE</v>
          </cell>
          <cell r="C3550" t="str">
            <v>068</v>
          </cell>
        </row>
        <row r="3551">
          <cell r="A3551" t="str">
            <v>I512</v>
          </cell>
          <cell r="B3551" t="str">
            <v>RUPTURA DE MUSCULO PAPILAR, NO CLASIFICADA EN OTRA PARTE</v>
          </cell>
          <cell r="C3551" t="str">
            <v>068</v>
          </cell>
        </row>
        <row r="3552">
          <cell r="A3552" t="str">
            <v>I513</v>
          </cell>
          <cell r="B3552" t="str">
            <v>TROMBOSIS INTRACARDIACA, NO CLASIFICADA EN OTRA PARTE</v>
          </cell>
          <cell r="C3552" t="str">
            <v>068</v>
          </cell>
        </row>
        <row r="3553">
          <cell r="A3553" t="str">
            <v>I514</v>
          </cell>
          <cell r="B3553" t="str">
            <v>MIOCARDITIS, NO ESPECIFICADA</v>
          </cell>
          <cell r="C3553" t="str">
            <v>068</v>
          </cell>
        </row>
        <row r="3554">
          <cell r="A3554" t="str">
            <v>I515</v>
          </cell>
          <cell r="B3554" t="str">
            <v>DEGENERACION MIOCARDICA</v>
          </cell>
          <cell r="C3554" t="str">
            <v>068</v>
          </cell>
        </row>
        <row r="3555">
          <cell r="A3555" t="str">
            <v>I516</v>
          </cell>
          <cell r="B3555" t="str">
            <v>ENFERMEDAD CARDIOVASCULAR, NO ESPECIFICADA</v>
          </cell>
          <cell r="C3555" t="str">
            <v>068</v>
          </cell>
        </row>
        <row r="3556">
          <cell r="A3556" t="str">
            <v>I517</v>
          </cell>
          <cell r="B3556" t="str">
            <v>CARDIOMEGALIA</v>
          </cell>
          <cell r="C3556" t="str">
            <v>068</v>
          </cell>
        </row>
        <row r="3557">
          <cell r="A3557" t="str">
            <v>I518</v>
          </cell>
          <cell r="B3557" t="str">
            <v>OTRAS ENFERMEDADES CARDIACAS MAL DEFINIDAS</v>
          </cell>
          <cell r="C3557" t="str">
            <v>068</v>
          </cell>
        </row>
        <row r="3558">
          <cell r="A3558" t="str">
            <v>I519</v>
          </cell>
          <cell r="B3558" t="str">
            <v>ENFERMEDAD CARDIACA, NO ESPECIFICADA</v>
          </cell>
          <cell r="C3558" t="str">
            <v>068</v>
          </cell>
        </row>
        <row r="3559">
          <cell r="A3559" t="str">
            <v>I60</v>
          </cell>
          <cell r="B3559" t="str">
            <v>HEMORRAGIA SUBARACNOIDEA</v>
          </cell>
          <cell r="C3559" t="str">
            <v>069</v>
          </cell>
        </row>
        <row r="3560">
          <cell r="A3560" t="str">
            <v>I600</v>
          </cell>
          <cell r="B3560" t="str">
            <v>HEMORRAGIA SUBARACNOIDEA DE SIFON Y BIFURCACION CAROTIDEA</v>
          </cell>
          <cell r="C3560" t="str">
            <v>069</v>
          </cell>
        </row>
        <row r="3561">
          <cell r="A3561" t="str">
            <v>I601</v>
          </cell>
          <cell r="B3561" t="str">
            <v>HEMORRAGIA SUBARACNOIDEA DE ARTERIA CEREBRAL MEDIA</v>
          </cell>
          <cell r="C3561" t="str">
            <v>069</v>
          </cell>
        </row>
        <row r="3562">
          <cell r="A3562" t="str">
            <v>I602</v>
          </cell>
          <cell r="B3562" t="str">
            <v>HEMORRAGIA SUBARACNOIDEA DE ARTERIA COMUNICANTE ANTERIOR</v>
          </cell>
          <cell r="C3562" t="str">
            <v>069</v>
          </cell>
        </row>
        <row r="3563">
          <cell r="A3563" t="str">
            <v>I603</v>
          </cell>
          <cell r="B3563" t="str">
            <v>HEMORRAGIA SUBARACNOIDEA DE ARTERIA COMUNICANTE POSTERIOR</v>
          </cell>
          <cell r="C3563" t="str">
            <v>069</v>
          </cell>
        </row>
        <row r="3564">
          <cell r="A3564" t="str">
            <v>I604</v>
          </cell>
          <cell r="B3564" t="str">
            <v>HEMORRAGIA SUBARACNOIDEA DE ARTERIA BASILAR</v>
          </cell>
          <cell r="C3564" t="str">
            <v>069</v>
          </cell>
        </row>
        <row r="3565">
          <cell r="A3565" t="str">
            <v>I605</v>
          </cell>
          <cell r="B3565" t="str">
            <v>HEMORRAGIA SUBARACNOIDEA DE ARTERIA VERTEBRAL</v>
          </cell>
          <cell r="C3565" t="str">
            <v>069</v>
          </cell>
        </row>
        <row r="3566">
          <cell r="A3566" t="str">
            <v>I606</v>
          </cell>
          <cell r="B3566" t="str">
            <v>HEMORRAGIA SUBARACNOIDEA DE OTRAS ARTERIAS INTRACRANEALES</v>
          </cell>
          <cell r="C3566" t="str">
            <v>069</v>
          </cell>
        </row>
        <row r="3567">
          <cell r="A3567" t="str">
            <v>I607</v>
          </cell>
          <cell r="B3567" t="str">
            <v>HEMORRAGIA SUBARACNOIDEA DE ARTERIA INTRACRANEAL NO ESPECIFICADA</v>
          </cell>
          <cell r="C3567" t="str">
            <v>069</v>
          </cell>
        </row>
        <row r="3568">
          <cell r="A3568" t="str">
            <v>I608</v>
          </cell>
          <cell r="B3568" t="str">
            <v>OTRAS HEMORRAGIAS SUBARACNOIDEAS</v>
          </cell>
          <cell r="C3568" t="str">
            <v>069</v>
          </cell>
        </row>
        <row r="3569">
          <cell r="A3569" t="str">
            <v>I609</v>
          </cell>
          <cell r="B3569" t="str">
            <v>HEMORRAGIA SUBARACNOIDEA, NO ESPECIFICADA</v>
          </cell>
          <cell r="C3569" t="str">
            <v>069</v>
          </cell>
        </row>
        <row r="3570">
          <cell r="A3570" t="str">
            <v>I61X</v>
          </cell>
          <cell r="B3570" t="str">
            <v>HEMORAGIA INTRAENCEFALICA</v>
          </cell>
          <cell r="C3570" t="str">
            <v>069</v>
          </cell>
        </row>
        <row r="3571">
          <cell r="A3571" t="str">
            <v>I610</v>
          </cell>
          <cell r="B3571" t="str">
            <v>HEMORRAGIA INTRACEREBRAL EN HEMISFERIO, SUBCORTICAL</v>
          </cell>
          <cell r="C3571" t="str">
            <v>069</v>
          </cell>
        </row>
        <row r="3572">
          <cell r="A3572" t="str">
            <v>I611</v>
          </cell>
          <cell r="B3572" t="str">
            <v>HEMORRAGIA INTRACEREBRAL EN HEMISFERIO, CORTICAL</v>
          </cell>
          <cell r="C3572" t="str">
            <v>069</v>
          </cell>
        </row>
        <row r="3573">
          <cell r="A3573" t="str">
            <v>I612</v>
          </cell>
          <cell r="B3573" t="str">
            <v>HEMORRAGIA INTRACEREBRAL EN HEMISFERIO, NO ESPECIFICADA</v>
          </cell>
          <cell r="C3573" t="str">
            <v>069</v>
          </cell>
        </row>
        <row r="3574">
          <cell r="A3574" t="str">
            <v>I613</v>
          </cell>
          <cell r="B3574" t="str">
            <v>HEMORRAGIA INTRAENCEFALICA EN TALLO CEREBRAL</v>
          </cell>
          <cell r="C3574" t="str">
            <v>069</v>
          </cell>
        </row>
        <row r="3575">
          <cell r="A3575" t="str">
            <v>I614</v>
          </cell>
          <cell r="B3575" t="str">
            <v>HEMORRAGIA INTRAENCEFALICA EN CEREBELO</v>
          </cell>
          <cell r="C3575" t="str">
            <v>069</v>
          </cell>
        </row>
        <row r="3576">
          <cell r="A3576" t="str">
            <v>I615</v>
          </cell>
          <cell r="B3576" t="str">
            <v>HEMORRAGIA INTRAENCEFALICA, INTRAVENTRICULAR</v>
          </cell>
          <cell r="C3576" t="str">
            <v>069</v>
          </cell>
        </row>
        <row r="3577">
          <cell r="A3577" t="str">
            <v>I616</v>
          </cell>
          <cell r="B3577" t="str">
            <v>HEMORRAGIA INTRAENCEFALICA DE LOCALIZACIONES MULTIPLES</v>
          </cell>
          <cell r="C3577" t="str">
            <v>069</v>
          </cell>
        </row>
        <row r="3578">
          <cell r="A3578" t="str">
            <v>I618</v>
          </cell>
          <cell r="B3578" t="str">
            <v>OTRAS HEMORRAGIAS INTRAENCEFALICAS</v>
          </cell>
          <cell r="C3578" t="str">
            <v>069</v>
          </cell>
        </row>
        <row r="3579">
          <cell r="A3579" t="str">
            <v>I619</v>
          </cell>
          <cell r="B3579" t="str">
            <v>HEMORRAGIA INTRAENCEFALICA, NO ESPECIFICADA</v>
          </cell>
          <cell r="C3579" t="str">
            <v>069</v>
          </cell>
        </row>
        <row r="3580">
          <cell r="A3580" t="str">
            <v>I62</v>
          </cell>
          <cell r="B3580" t="str">
            <v>OTRAS HEMORRAGIAS INTRACRANEALES NO TRAUMATICAS</v>
          </cell>
          <cell r="C3580" t="str">
            <v>069</v>
          </cell>
        </row>
        <row r="3581">
          <cell r="A3581" t="str">
            <v>I620</v>
          </cell>
          <cell r="B3581" t="str">
            <v>HEMORAGIA SUBDURAL (AGUDA) (NO TRAUMATICA)</v>
          </cell>
          <cell r="C3581" t="str">
            <v>069</v>
          </cell>
        </row>
        <row r="3582">
          <cell r="A3582" t="str">
            <v>I621</v>
          </cell>
          <cell r="B3582" t="str">
            <v>HEMORRAGIA EXTRADURAL NO TRAUMATICA</v>
          </cell>
          <cell r="C3582" t="str">
            <v>069</v>
          </cell>
        </row>
        <row r="3583">
          <cell r="A3583" t="str">
            <v>I629</v>
          </cell>
          <cell r="B3583" t="str">
            <v>HEMORRAGIA INTRACRANEAL (NO TRAUMATICA), NO ESPECIFICADA</v>
          </cell>
          <cell r="C3583" t="str">
            <v>069</v>
          </cell>
        </row>
        <row r="3584">
          <cell r="A3584" t="str">
            <v>I63X</v>
          </cell>
          <cell r="B3584" t="str">
            <v>INFARTO CEREBRAL</v>
          </cell>
          <cell r="C3584" t="str">
            <v>069</v>
          </cell>
        </row>
        <row r="3585">
          <cell r="A3585" t="str">
            <v>I630</v>
          </cell>
          <cell r="B3585" t="str">
            <v>INFARTO CEREBRAL DEBIDO A TROMBOSIS DE ARTERIAS</v>
          </cell>
          <cell r="C3585" t="str">
            <v>069</v>
          </cell>
        </row>
        <row r="3586">
          <cell r="A3586" t="str">
            <v>I631</v>
          </cell>
          <cell r="B3586" t="str">
            <v>INFARTO CEREBRAL A EMBOLIA DE ARTERIAS PRECEREBRALES</v>
          </cell>
          <cell r="C3586" t="str">
            <v>069</v>
          </cell>
        </row>
        <row r="3587">
          <cell r="A3587" t="str">
            <v>I632</v>
          </cell>
          <cell r="B3587" t="str">
            <v>INFARTO CEREBRAL DEBIDO A OCLUSION O ESTENOSIS NO ESPEC. DE ART.PRECER</v>
          </cell>
          <cell r="C3587" t="str">
            <v>069</v>
          </cell>
        </row>
        <row r="3588">
          <cell r="A3588" t="str">
            <v>I633</v>
          </cell>
          <cell r="B3588" t="str">
            <v>INFARTO CEREBRAL DEBIDO A TROMBOSIS DE ARTERIAS CEREBRALES</v>
          </cell>
          <cell r="C3588" t="str">
            <v>069</v>
          </cell>
        </row>
        <row r="3589">
          <cell r="A3589" t="str">
            <v>I634</v>
          </cell>
          <cell r="B3589" t="str">
            <v>INFARTO CEREBRAL DEBIDO A EMBOLIA DE ARTERIAS CEREBRALES</v>
          </cell>
          <cell r="C3589" t="str">
            <v>069</v>
          </cell>
        </row>
        <row r="3590">
          <cell r="A3590" t="str">
            <v>I635</v>
          </cell>
          <cell r="B3590" t="str">
            <v>INFARTO CEREBRAL A OCLUSION O ESTENOSIS NO ESPEC. DE ARTER. CEREBRALES</v>
          </cell>
          <cell r="C3590" t="str">
            <v>069</v>
          </cell>
        </row>
        <row r="3591">
          <cell r="A3591" t="str">
            <v>I636</v>
          </cell>
          <cell r="B3591" t="str">
            <v>INFARTO CEREBRAL DEBIDO A TROMBOSIS DE VENAS CEREBRALES, NO PIOGENO</v>
          </cell>
          <cell r="C3591" t="str">
            <v>069</v>
          </cell>
        </row>
        <row r="3592">
          <cell r="A3592" t="str">
            <v>I638</v>
          </cell>
          <cell r="B3592" t="str">
            <v>OTROS INFARTOS CEREBRALES</v>
          </cell>
          <cell r="C3592" t="str">
            <v>069</v>
          </cell>
        </row>
        <row r="3593">
          <cell r="A3593" t="str">
            <v>I639</v>
          </cell>
          <cell r="B3593" t="str">
            <v>INFARTO CEREBRAL, NO ESPECIFICADO</v>
          </cell>
          <cell r="C3593" t="str">
            <v>069</v>
          </cell>
        </row>
        <row r="3594">
          <cell r="A3594" t="str">
            <v>I64X</v>
          </cell>
          <cell r="B3594" t="str">
            <v>ACCIDENTE VASCULAR ENCEFALICO AGUDO, NO ESPECIF. COMO HEMORR. O ISQUE</v>
          </cell>
          <cell r="C3594" t="str">
            <v>069</v>
          </cell>
        </row>
        <row r="3595">
          <cell r="A3595" t="str">
            <v>I65X</v>
          </cell>
          <cell r="B3595" t="str">
            <v>OCLUSION Y ESTENOSIS DE LAS ARTERIAS PRECER. SIN OCASIONAR INFARTO</v>
          </cell>
          <cell r="C3595" t="str">
            <v>069</v>
          </cell>
        </row>
        <row r="3596">
          <cell r="A3596" t="str">
            <v>I650</v>
          </cell>
          <cell r="B3596" t="str">
            <v>OCLUSION Y ESTENOSIS DE ARTERIA VERTEBRAL</v>
          </cell>
          <cell r="C3596" t="str">
            <v>069</v>
          </cell>
        </row>
        <row r="3597">
          <cell r="A3597" t="str">
            <v>I651</v>
          </cell>
          <cell r="B3597" t="str">
            <v>OCLUSION Y ESTENOSIS DE ARTERIA BASILAR</v>
          </cell>
          <cell r="C3597" t="str">
            <v>069</v>
          </cell>
        </row>
        <row r="3598">
          <cell r="A3598" t="str">
            <v>I652</v>
          </cell>
          <cell r="B3598" t="str">
            <v>OCLUSION Y ESTENOSIS DE ARTERIA CAROTIDA</v>
          </cell>
          <cell r="C3598" t="str">
            <v>069</v>
          </cell>
        </row>
        <row r="3599">
          <cell r="A3599" t="str">
            <v>I653</v>
          </cell>
          <cell r="B3599" t="str">
            <v>OCLUSION Y ESTENOSIS MULTIPLE BILATERAL DE ARTERIAS PERECEBRALES</v>
          </cell>
          <cell r="C3599" t="str">
            <v>069</v>
          </cell>
        </row>
        <row r="3600">
          <cell r="A3600" t="str">
            <v>I658</v>
          </cell>
          <cell r="B3600" t="str">
            <v>OCLUSION Y ESTENOSIS DE OTRAS ARTERIAS PRECEREBRALES</v>
          </cell>
          <cell r="C3600" t="str">
            <v>069</v>
          </cell>
        </row>
        <row r="3601">
          <cell r="A3601" t="str">
            <v>I659</v>
          </cell>
          <cell r="B3601" t="str">
            <v>OCLUSION Y ESTENOSIS DE ARTERIA PRECEREBRAL NO ESPECIFICADA</v>
          </cell>
          <cell r="C3601" t="str">
            <v>069</v>
          </cell>
        </row>
        <row r="3602">
          <cell r="A3602" t="str">
            <v>I66X</v>
          </cell>
          <cell r="B3602" t="str">
            <v>OCLUSION Y ESTENOSIS DE LAS ARTERIAS CEREBRALES SIN OCASIONAR INF.</v>
          </cell>
          <cell r="C3602" t="str">
            <v>069</v>
          </cell>
        </row>
        <row r="3603">
          <cell r="A3603" t="str">
            <v>I660</v>
          </cell>
          <cell r="B3603" t="str">
            <v>OCLUSION Y ESTENOSIS DE LA ARTERIA CEREBRAL MEDIA</v>
          </cell>
          <cell r="C3603" t="str">
            <v>069</v>
          </cell>
        </row>
        <row r="3604">
          <cell r="A3604" t="str">
            <v>I661</v>
          </cell>
          <cell r="B3604" t="str">
            <v>OCLUSION Y ESTENOSIS DE LA ARTERIA CEREBRAL ANTERIOR</v>
          </cell>
          <cell r="C3604" t="str">
            <v>069</v>
          </cell>
        </row>
        <row r="3605">
          <cell r="A3605" t="str">
            <v>I662</v>
          </cell>
          <cell r="B3605" t="str">
            <v>OCLUSION Y ESTENOSIS DE LA ARTERIA CEREBRAL POSTERIOR</v>
          </cell>
          <cell r="C3605" t="str">
            <v>069</v>
          </cell>
        </row>
        <row r="3606">
          <cell r="A3606" t="str">
            <v>I663</v>
          </cell>
          <cell r="B3606" t="str">
            <v>OCLUSION Y ESTENOSIS DE ARTERIAS CEREBELOSAS</v>
          </cell>
          <cell r="C3606" t="str">
            <v>069</v>
          </cell>
        </row>
        <row r="3607">
          <cell r="A3607" t="str">
            <v>I664</v>
          </cell>
          <cell r="B3607" t="str">
            <v>OCLUSION Y ESTENOSIS MULTIPLE BILATERAL DE ARTERIAS CEREBRALES</v>
          </cell>
          <cell r="C3607" t="str">
            <v>069</v>
          </cell>
        </row>
        <row r="3608">
          <cell r="A3608" t="str">
            <v>I668</v>
          </cell>
          <cell r="B3608" t="str">
            <v>OCLUSION Y ESTENOSIS DE OTRAS ARTERIAS CEREBRALES</v>
          </cell>
          <cell r="C3608" t="str">
            <v>069</v>
          </cell>
        </row>
        <row r="3609">
          <cell r="A3609" t="str">
            <v>I669</v>
          </cell>
          <cell r="B3609" t="str">
            <v>OCLUSION Y ESTENOSIS DE ARTERIA CEREBRAL NO ESPECIFICADA</v>
          </cell>
          <cell r="C3609" t="str">
            <v>069</v>
          </cell>
        </row>
        <row r="3610">
          <cell r="A3610" t="str">
            <v>I67</v>
          </cell>
          <cell r="B3610" t="str">
            <v>OTRAS ENFERMEDADES CEREBROVASCULARES</v>
          </cell>
          <cell r="C3610" t="str">
            <v>069</v>
          </cell>
        </row>
        <row r="3611">
          <cell r="A3611" t="str">
            <v>I670</v>
          </cell>
          <cell r="B3611" t="str">
            <v>DISECCION DE ARTERIAS CEREBRALES, SIN RUPTURA</v>
          </cell>
          <cell r="C3611" t="str">
            <v>069</v>
          </cell>
        </row>
        <row r="3612">
          <cell r="A3612" t="str">
            <v>I671</v>
          </cell>
          <cell r="B3612" t="str">
            <v>ANEURISMA CEREBRAL, SIN RUPTURA</v>
          </cell>
          <cell r="C3612" t="str">
            <v>069</v>
          </cell>
        </row>
        <row r="3613">
          <cell r="A3613" t="str">
            <v>I672</v>
          </cell>
          <cell r="B3613" t="str">
            <v>ATEROSCLEROSIS CEREBRAL</v>
          </cell>
          <cell r="C3613" t="str">
            <v>069</v>
          </cell>
        </row>
        <row r="3614">
          <cell r="A3614" t="str">
            <v>I673</v>
          </cell>
          <cell r="B3614" t="str">
            <v>LEUCOENCEFALOPATIA VASCULAR PROGRESIVA</v>
          </cell>
          <cell r="C3614" t="str">
            <v>069</v>
          </cell>
        </row>
        <row r="3615">
          <cell r="A3615" t="str">
            <v>I674</v>
          </cell>
          <cell r="B3615" t="str">
            <v>ENCEFALOPATIA HIPERTENSIVA</v>
          </cell>
          <cell r="C3615" t="str">
            <v>069</v>
          </cell>
        </row>
        <row r="3616">
          <cell r="A3616" t="str">
            <v>I675</v>
          </cell>
          <cell r="B3616" t="str">
            <v>ENFERMEDAD DE MOYAMOYA</v>
          </cell>
          <cell r="C3616" t="str">
            <v>069</v>
          </cell>
        </row>
        <row r="3617">
          <cell r="A3617" t="str">
            <v>I676</v>
          </cell>
          <cell r="B3617" t="str">
            <v>TROMBOSIS APIOGENA DEL SISTEMA VENOSO INTRACRANEAL</v>
          </cell>
          <cell r="C3617" t="str">
            <v>069</v>
          </cell>
        </row>
        <row r="3618">
          <cell r="A3618" t="str">
            <v>I677</v>
          </cell>
          <cell r="B3618" t="str">
            <v>ARTERITIS CEREBRAL, NO CLASIFICADA EN OTRA PARTE</v>
          </cell>
          <cell r="C3618" t="str">
            <v>069</v>
          </cell>
        </row>
        <row r="3619">
          <cell r="A3619" t="str">
            <v>I678</v>
          </cell>
          <cell r="B3619" t="str">
            <v>OTRAS ENFERMEDADES CEREBROVASCULARES ESPECIFICADAS</v>
          </cell>
          <cell r="C3619" t="str">
            <v>069</v>
          </cell>
        </row>
        <row r="3620">
          <cell r="A3620" t="str">
            <v>I679</v>
          </cell>
          <cell r="B3620" t="str">
            <v>ENFERMEDAD CEREBROVASCULAR, NO ESPECIFICADA</v>
          </cell>
          <cell r="C3620" t="str">
            <v>069</v>
          </cell>
        </row>
        <row r="3621">
          <cell r="A3621" t="str">
            <v>I69</v>
          </cell>
          <cell r="B3621" t="str">
            <v>SECUELAS DE ENFERMEDAD CEREBROVASCULAR</v>
          </cell>
          <cell r="C3621" t="str">
            <v>069</v>
          </cell>
        </row>
        <row r="3622">
          <cell r="A3622" t="str">
            <v>I690</v>
          </cell>
          <cell r="B3622" t="str">
            <v>SECUELAS DE HEMORRAGIA SUBARACNOIDEA</v>
          </cell>
          <cell r="C3622" t="str">
            <v>069</v>
          </cell>
        </row>
        <row r="3623">
          <cell r="A3623" t="str">
            <v>I691</v>
          </cell>
          <cell r="B3623" t="str">
            <v>SECUELAS DE HEMORRAGIA INTRAENCEFALICA</v>
          </cell>
          <cell r="C3623" t="str">
            <v>069</v>
          </cell>
        </row>
        <row r="3624">
          <cell r="A3624" t="str">
            <v>I692</v>
          </cell>
          <cell r="B3624" t="str">
            <v>SECUELAS DE OTRAS HEMORRAGIAS INTRACRANEALES NO TRAUMATICAS</v>
          </cell>
          <cell r="C3624" t="str">
            <v>069</v>
          </cell>
        </row>
        <row r="3625">
          <cell r="A3625" t="str">
            <v>I693</v>
          </cell>
          <cell r="B3625" t="str">
            <v>SECUELAS DE INFARTO CEREBRAL</v>
          </cell>
          <cell r="C3625" t="str">
            <v>069</v>
          </cell>
        </row>
        <row r="3626">
          <cell r="A3626" t="str">
            <v>I694</v>
          </cell>
          <cell r="B3626" t="str">
            <v>SECUELAS DE ENFERMEDAD CEREBROVASCULAR, NO ESPECIF. COMO HEMORRG.</v>
          </cell>
          <cell r="C3626" t="str">
            <v>069</v>
          </cell>
        </row>
        <row r="3627">
          <cell r="A3627" t="str">
            <v>I698</v>
          </cell>
          <cell r="B3627" t="str">
            <v>SECUELAS DE OTRAS ENF. CEREBROVASCULARES ESPECIFICADAS O NO</v>
          </cell>
          <cell r="C3627" t="str">
            <v>069</v>
          </cell>
        </row>
        <row r="3628">
          <cell r="A3628" t="str">
            <v>I70</v>
          </cell>
          <cell r="B3628" t="str">
            <v>ATEROSCLEROSIS</v>
          </cell>
          <cell r="C3628" t="str">
            <v>070</v>
          </cell>
        </row>
        <row r="3629">
          <cell r="A3629" t="str">
            <v>I700</v>
          </cell>
          <cell r="B3629" t="str">
            <v>ATREOSCLEROSIS DE LA AORTA</v>
          </cell>
          <cell r="C3629" t="str">
            <v>070</v>
          </cell>
        </row>
        <row r="3630">
          <cell r="A3630" t="str">
            <v>I701</v>
          </cell>
          <cell r="B3630" t="str">
            <v>ATEROSCLEROSIS DE LA ARTERIA RENAL</v>
          </cell>
          <cell r="C3630" t="str">
            <v>070</v>
          </cell>
        </row>
        <row r="3631">
          <cell r="A3631" t="str">
            <v>I702</v>
          </cell>
          <cell r="B3631" t="str">
            <v>ATEROSCLEROSIS DE LAS ARTERIAS DE LOS MIEMBROS</v>
          </cell>
          <cell r="C3631" t="str">
            <v>070</v>
          </cell>
        </row>
        <row r="3632">
          <cell r="A3632" t="str">
            <v>I708</v>
          </cell>
          <cell r="B3632" t="str">
            <v>ATREOSCLEROSIS DE OTRAS ARTERIAS</v>
          </cell>
          <cell r="C3632" t="str">
            <v>070</v>
          </cell>
        </row>
        <row r="3633">
          <cell r="A3633" t="str">
            <v>I709</v>
          </cell>
          <cell r="B3633" t="str">
            <v>ATEROSCLEROSIS GENERALIZADA Y LA NO ESPECIFICADA</v>
          </cell>
          <cell r="C3633" t="str">
            <v>070</v>
          </cell>
        </row>
        <row r="3634">
          <cell r="A3634" t="str">
            <v>I71</v>
          </cell>
          <cell r="B3634" t="str">
            <v>ANEURISMA Y DISECCION AORTICOS</v>
          </cell>
          <cell r="C3634" t="str">
            <v>071</v>
          </cell>
        </row>
        <row r="3635">
          <cell r="A3635" t="str">
            <v>I710</v>
          </cell>
          <cell r="B3635" t="str">
            <v>DISECCION DE AORTA (CUALQUIER PARTE)</v>
          </cell>
          <cell r="C3635" t="str">
            <v>071</v>
          </cell>
        </row>
        <row r="3636">
          <cell r="A3636" t="str">
            <v>I711</v>
          </cell>
          <cell r="B3636" t="str">
            <v>RUPTURA DE ANEURISMA DE LA AORTA TORACICA</v>
          </cell>
          <cell r="C3636" t="str">
            <v>071</v>
          </cell>
        </row>
        <row r="3637">
          <cell r="A3637" t="str">
            <v>I712</v>
          </cell>
          <cell r="B3637" t="str">
            <v>ANEURISMA DE LA AORTA TORACICA, SIN MENCION DE RUPTURA</v>
          </cell>
          <cell r="C3637" t="str">
            <v>071</v>
          </cell>
        </row>
        <row r="3638">
          <cell r="A3638" t="str">
            <v>I713</v>
          </cell>
          <cell r="B3638" t="str">
            <v>RUPTURA DE ANEURISMA DE LA AORTA ABDOMINAL</v>
          </cell>
          <cell r="C3638" t="str">
            <v>071</v>
          </cell>
        </row>
        <row r="3639">
          <cell r="A3639" t="str">
            <v>I714</v>
          </cell>
          <cell r="B3639" t="str">
            <v>ANEURISMA DE LA AORTA ABDOMINAL, SIN MENCION DE RUPTURA</v>
          </cell>
          <cell r="C3639" t="str">
            <v>071</v>
          </cell>
        </row>
        <row r="3640">
          <cell r="A3640" t="str">
            <v>I715</v>
          </cell>
          <cell r="B3640" t="str">
            <v>RUPTURA DE ANEURISMA DE LA AORTA TORACOABDOMINAL</v>
          </cell>
          <cell r="C3640" t="str">
            <v>071</v>
          </cell>
        </row>
        <row r="3641">
          <cell r="A3641" t="str">
            <v>I716</v>
          </cell>
          <cell r="B3641" t="str">
            <v>ANEURISMA DE LA AORTA TORACOABDOMINAL, SIN MENCION DE RUPTURA</v>
          </cell>
          <cell r="C3641" t="str">
            <v>071</v>
          </cell>
        </row>
        <row r="3642">
          <cell r="A3642" t="str">
            <v>I718</v>
          </cell>
          <cell r="B3642" t="str">
            <v>RUPTURA DE ANEURISMA AORTICO, SITIO NO ESPECIFICADO</v>
          </cell>
          <cell r="C3642" t="str">
            <v>071</v>
          </cell>
        </row>
        <row r="3643">
          <cell r="A3643" t="str">
            <v>I719</v>
          </cell>
          <cell r="B3643" t="str">
            <v>ANEURISMA DE LA AORTA, SITIO NO ESEPCIFICADO, SIN MENCION DE RUPTURA</v>
          </cell>
          <cell r="C3643" t="str">
            <v>071</v>
          </cell>
        </row>
        <row r="3644">
          <cell r="A3644" t="str">
            <v>I72</v>
          </cell>
          <cell r="B3644" t="str">
            <v>OTROS ANEURISMAS</v>
          </cell>
          <cell r="C3644" t="str">
            <v>071</v>
          </cell>
        </row>
        <row r="3645">
          <cell r="A3645" t="str">
            <v>I720</v>
          </cell>
          <cell r="B3645" t="str">
            <v>ANEURISMA DE LA ARTERIA CAROTIDA</v>
          </cell>
          <cell r="C3645" t="str">
            <v>071</v>
          </cell>
        </row>
        <row r="3646">
          <cell r="A3646" t="str">
            <v>I721</v>
          </cell>
          <cell r="B3646" t="str">
            <v>ANEURISMA DE ARTERIA DEL MIEMBRO SUPERIOR</v>
          </cell>
          <cell r="C3646" t="str">
            <v>071</v>
          </cell>
        </row>
        <row r="3647">
          <cell r="A3647" t="str">
            <v>I722</v>
          </cell>
          <cell r="B3647" t="str">
            <v>ANEURISMA DE ARTERIA RENAL</v>
          </cell>
          <cell r="C3647" t="str">
            <v>071</v>
          </cell>
        </row>
        <row r="3648">
          <cell r="A3648" t="str">
            <v>I723</v>
          </cell>
          <cell r="B3648" t="str">
            <v>ANEURISMA DE ARTERIA ILIACA</v>
          </cell>
          <cell r="C3648" t="str">
            <v>071</v>
          </cell>
        </row>
        <row r="3649">
          <cell r="A3649" t="str">
            <v>I724</v>
          </cell>
          <cell r="B3649" t="str">
            <v>ANEURISMA DE ARTERIA DEL MIEMBRO INFERIOR</v>
          </cell>
          <cell r="C3649" t="str">
            <v>071</v>
          </cell>
        </row>
        <row r="3650">
          <cell r="A3650" t="str">
            <v>I728</v>
          </cell>
          <cell r="B3650" t="str">
            <v>ANEURISMA DE OTRAS ARTERIAS ESPECIFICADAS</v>
          </cell>
          <cell r="C3650" t="str">
            <v>071</v>
          </cell>
        </row>
        <row r="3651">
          <cell r="A3651" t="str">
            <v>I729</v>
          </cell>
          <cell r="B3651" t="str">
            <v>ANEURISMA DE SITIO NO ESPECIFICADO</v>
          </cell>
          <cell r="C3651" t="str">
            <v>071</v>
          </cell>
        </row>
        <row r="3652">
          <cell r="A3652" t="str">
            <v>I73</v>
          </cell>
          <cell r="B3652" t="str">
            <v>OTRAS ENFERMEDADES VASCULARES PERIFERICAS</v>
          </cell>
          <cell r="C3652" t="str">
            <v>071</v>
          </cell>
        </row>
        <row r="3653">
          <cell r="A3653" t="str">
            <v>I730</v>
          </cell>
          <cell r="B3653" t="str">
            <v>SINDROME DE RAYNAUD</v>
          </cell>
          <cell r="C3653" t="str">
            <v>071</v>
          </cell>
        </row>
        <row r="3654">
          <cell r="A3654" t="str">
            <v>I731</v>
          </cell>
          <cell r="B3654" t="str">
            <v>TROMBOANGEITIS OBLITERANTE (BUERGER)</v>
          </cell>
          <cell r="C3654" t="str">
            <v>071</v>
          </cell>
        </row>
        <row r="3655">
          <cell r="A3655" t="str">
            <v>I738</v>
          </cell>
          <cell r="B3655" t="str">
            <v>OTRAS ENFERMEDADES VASCULARES PERIFERICAS ESPECIFICADAS</v>
          </cell>
          <cell r="C3655" t="str">
            <v>071</v>
          </cell>
        </row>
        <row r="3656">
          <cell r="A3656" t="str">
            <v>I739</v>
          </cell>
          <cell r="B3656" t="str">
            <v>ENFERMEDAD VASCULAR PERIFERICA, NO ESPECIFICADA</v>
          </cell>
          <cell r="C3656" t="str">
            <v>071</v>
          </cell>
        </row>
        <row r="3657">
          <cell r="A3657" t="str">
            <v>I74</v>
          </cell>
          <cell r="B3657" t="str">
            <v>EMBOLIA Y TROMBOSIS ARTERIALES</v>
          </cell>
          <cell r="C3657" t="str">
            <v>071</v>
          </cell>
        </row>
        <row r="3658">
          <cell r="A3658" t="str">
            <v>I740</v>
          </cell>
          <cell r="B3658" t="str">
            <v>EMBOLIA Y TROMBOSIS DE LA AORTA ABDOMINAL</v>
          </cell>
          <cell r="C3658" t="str">
            <v>071</v>
          </cell>
        </row>
        <row r="3659">
          <cell r="A3659" t="str">
            <v>I741</v>
          </cell>
          <cell r="B3659" t="str">
            <v>EMBOLIA Y TROMBOSIS DE OTRAS PORCIONES Y LAS NO ESPECIF. DE LA AORTA</v>
          </cell>
          <cell r="C3659" t="str">
            <v>071</v>
          </cell>
        </row>
        <row r="3660">
          <cell r="A3660" t="str">
            <v>I742</v>
          </cell>
          <cell r="B3660" t="str">
            <v>EMBOLIA Y TROMBOSIS DE ARTERIAS DE LOS MIEMBROS SUPERIORES</v>
          </cell>
          <cell r="C3660" t="str">
            <v>071</v>
          </cell>
        </row>
        <row r="3661">
          <cell r="A3661" t="str">
            <v>I743</v>
          </cell>
          <cell r="B3661" t="str">
            <v>EMBOLIA Y TROMBOSIS DE ARTERIAS DE LOS MIEMBROS INFERIORES</v>
          </cell>
          <cell r="C3661" t="str">
            <v>071</v>
          </cell>
        </row>
        <row r="3662">
          <cell r="A3662" t="str">
            <v>I744</v>
          </cell>
          <cell r="B3662" t="str">
            <v>EMBOLIA Y TROMBOSIS DE ARTERIAS DE LOS MIEMBROS, NO ESPECIFICADAS</v>
          </cell>
          <cell r="C3662" t="str">
            <v>071</v>
          </cell>
        </row>
        <row r="3663">
          <cell r="A3663" t="str">
            <v>I745</v>
          </cell>
          <cell r="B3663" t="str">
            <v>EMBOLIA Y TROMBOSIS DE ARTERIA ILIACA</v>
          </cell>
          <cell r="C3663" t="str">
            <v>071</v>
          </cell>
        </row>
        <row r="3664">
          <cell r="A3664" t="str">
            <v>I748</v>
          </cell>
          <cell r="B3664" t="str">
            <v>EMBOLIA Y TROMBOSIS DE OTRAS ARTERIAS</v>
          </cell>
          <cell r="C3664" t="str">
            <v>071</v>
          </cell>
        </row>
        <row r="3665">
          <cell r="A3665" t="str">
            <v>I749</v>
          </cell>
          <cell r="B3665" t="str">
            <v>EMBOLIA Y TROMBOSIS DE ARTERIA NO ESPECIFICADA</v>
          </cell>
          <cell r="C3665" t="str">
            <v>071</v>
          </cell>
        </row>
        <row r="3666">
          <cell r="A3666" t="str">
            <v>I77</v>
          </cell>
          <cell r="B3666" t="str">
            <v>OTROS TRASTORNOS ARTERIALES O ARTERIOLARES</v>
          </cell>
          <cell r="C3666" t="str">
            <v>071</v>
          </cell>
        </row>
        <row r="3667">
          <cell r="A3667" t="str">
            <v>I770</v>
          </cell>
          <cell r="B3667" t="str">
            <v>FISTULA ARTERIOVENOSA, ADQUIRIDA</v>
          </cell>
          <cell r="C3667" t="str">
            <v>071</v>
          </cell>
        </row>
        <row r="3668">
          <cell r="A3668" t="str">
            <v>I771</v>
          </cell>
          <cell r="B3668" t="str">
            <v>ESTRECHEZ ARTERIAL</v>
          </cell>
          <cell r="C3668" t="str">
            <v>071</v>
          </cell>
        </row>
        <row r="3669">
          <cell r="A3669" t="str">
            <v>I772</v>
          </cell>
          <cell r="B3669" t="str">
            <v>RUPTURA ARTERIAL</v>
          </cell>
          <cell r="C3669" t="str">
            <v>071</v>
          </cell>
        </row>
        <row r="3670">
          <cell r="A3670" t="str">
            <v>I773</v>
          </cell>
          <cell r="B3670" t="str">
            <v>DISPLASIA FIBROMUSCULAR ARTERIAL</v>
          </cell>
          <cell r="C3670" t="str">
            <v>071</v>
          </cell>
        </row>
        <row r="3671">
          <cell r="A3671" t="str">
            <v>I774</v>
          </cell>
          <cell r="B3671" t="str">
            <v>SINDROME DE COMPRESION DEL TRONCO CELIACO</v>
          </cell>
          <cell r="C3671" t="str">
            <v>071</v>
          </cell>
        </row>
        <row r="3672">
          <cell r="A3672" t="str">
            <v>I775</v>
          </cell>
          <cell r="B3672" t="str">
            <v>NECROSIS ARTERIAL</v>
          </cell>
          <cell r="C3672" t="str">
            <v>071</v>
          </cell>
        </row>
        <row r="3673">
          <cell r="A3673" t="str">
            <v>I776</v>
          </cell>
          <cell r="B3673" t="str">
            <v>ARTERITIS, NO ESPECIFICADA</v>
          </cell>
          <cell r="C3673" t="str">
            <v>071</v>
          </cell>
        </row>
        <row r="3674">
          <cell r="A3674" t="str">
            <v>I778</v>
          </cell>
          <cell r="B3674" t="str">
            <v>OTROS TRASTORNOS ESPECIFICADOS DE ARTERIAS Y ARTERIOLAS</v>
          </cell>
          <cell r="C3674" t="str">
            <v>071</v>
          </cell>
        </row>
        <row r="3675">
          <cell r="A3675" t="str">
            <v>I779</v>
          </cell>
          <cell r="B3675" t="str">
            <v>TRASTORNO DE ARTERIAS Y ARTERIOLAS, NO ESPECIFICADO</v>
          </cell>
          <cell r="C3675" t="str">
            <v>071</v>
          </cell>
        </row>
        <row r="3676">
          <cell r="A3676" t="str">
            <v>I78</v>
          </cell>
          <cell r="B3676" t="str">
            <v>ENFERMEDADES DE LOS VASOS CAPILARES</v>
          </cell>
          <cell r="C3676" t="str">
            <v>071</v>
          </cell>
        </row>
        <row r="3677">
          <cell r="A3677" t="str">
            <v>I780</v>
          </cell>
          <cell r="B3677" t="str">
            <v>TELANGIECTASIA HEMORRAGICA HEREDITARIA</v>
          </cell>
          <cell r="C3677" t="str">
            <v>071</v>
          </cell>
        </row>
        <row r="3678">
          <cell r="A3678" t="str">
            <v>I781</v>
          </cell>
          <cell r="B3678" t="str">
            <v>NEVO, NO NEOPLASICO</v>
          </cell>
          <cell r="C3678" t="str">
            <v>071</v>
          </cell>
        </row>
        <row r="3679">
          <cell r="A3679" t="str">
            <v>I788</v>
          </cell>
          <cell r="B3679" t="str">
            <v>OTRAS ENFERMEDADES DE LOS CAPILARES</v>
          </cell>
          <cell r="C3679" t="str">
            <v>071</v>
          </cell>
        </row>
        <row r="3680">
          <cell r="A3680" t="str">
            <v>I789</v>
          </cell>
          <cell r="B3680" t="str">
            <v>ENFERMEDAD DE LOS VASOS CAPILARES, NO ESPECIFICADA</v>
          </cell>
          <cell r="C3680" t="str">
            <v>071</v>
          </cell>
        </row>
        <row r="3681">
          <cell r="A3681" t="str">
            <v>I80</v>
          </cell>
          <cell r="B3681" t="str">
            <v>FLEBITIS Y TROMBOFLEBITIS</v>
          </cell>
          <cell r="C3681" t="str">
            <v>071</v>
          </cell>
        </row>
        <row r="3682">
          <cell r="A3682" t="str">
            <v>I800</v>
          </cell>
          <cell r="B3682" t="str">
            <v>FLEBITIS Y TROMBOFLEBITIS DE VASOS SUPERFICIALES DE LOS MIENB. INFERIO</v>
          </cell>
          <cell r="C3682" t="str">
            <v>071</v>
          </cell>
        </row>
        <row r="3683">
          <cell r="A3683" t="str">
            <v>I801</v>
          </cell>
          <cell r="B3683" t="str">
            <v>FLEBITIS Y TROMBOFLEBITIS DE LA VENA FEMORAL</v>
          </cell>
          <cell r="C3683" t="str">
            <v>071</v>
          </cell>
        </row>
        <row r="3684">
          <cell r="A3684" t="str">
            <v>I802</v>
          </cell>
          <cell r="B3684" t="str">
            <v>FLEBITIS Y TROMBOFLEBITIS DE OTROS VASOS PROFUNDOS DE LOS MIEMB. INF</v>
          </cell>
          <cell r="C3684" t="str">
            <v>071</v>
          </cell>
        </row>
        <row r="3685">
          <cell r="A3685" t="str">
            <v>I803</v>
          </cell>
          <cell r="B3685" t="str">
            <v>FLEBITIS Y TROMBOFLEBITIS DE LOS MIENBROS NIFERIORES, NO ESPECIFICADA</v>
          </cell>
          <cell r="C3685" t="str">
            <v>071</v>
          </cell>
        </row>
        <row r="3686">
          <cell r="A3686" t="str">
            <v>I808</v>
          </cell>
          <cell r="B3686" t="str">
            <v>FLEBITIS Y TROMBOFLEBITIS DE OTROS SITIOS</v>
          </cell>
          <cell r="C3686" t="str">
            <v>071</v>
          </cell>
        </row>
        <row r="3687">
          <cell r="A3687" t="str">
            <v>I809</v>
          </cell>
          <cell r="B3687" t="str">
            <v>FLEBITIS Y TROMBOFLEBITIS DE SITIO NO ESPECIFICADO</v>
          </cell>
          <cell r="C3687" t="str">
            <v>071</v>
          </cell>
        </row>
        <row r="3688">
          <cell r="A3688" t="str">
            <v>I81</v>
          </cell>
          <cell r="B3688" t="str">
            <v>TROMBOSIS DE LA VENA PORTA</v>
          </cell>
          <cell r="C3688" t="str">
            <v>071</v>
          </cell>
        </row>
        <row r="3689">
          <cell r="A3689" t="str">
            <v>I82</v>
          </cell>
          <cell r="B3689" t="str">
            <v>OTRAS EMBOLIAS Y TROMBOSIS VENOSAS</v>
          </cell>
          <cell r="C3689" t="str">
            <v>071</v>
          </cell>
        </row>
        <row r="3690">
          <cell r="A3690" t="str">
            <v>I820</v>
          </cell>
          <cell r="B3690" t="str">
            <v>SINDROME DE BUDD-CHIARI</v>
          </cell>
          <cell r="C3690" t="str">
            <v>071</v>
          </cell>
        </row>
        <row r="3691">
          <cell r="A3691" t="str">
            <v>I821</v>
          </cell>
          <cell r="B3691" t="str">
            <v>TROMBOFLEBITIS MIGRATORIA</v>
          </cell>
          <cell r="C3691" t="str">
            <v>071</v>
          </cell>
        </row>
        <row r="3692">
          <cell r="A3692" t="str">
            <v>I822</v>
          </cell>
          <cell r="B3692" t="str">
            <v>EMBOLIA Y TROMBOSIS DE VENA CAVA</v>
          </cell>
          <cell r="C3692" t="str">
            <v>071</v>
          </cell>
        </row>
        <row r="3693">
          <cell r="A3693" t="str">
            <v>I823</v>
          </cell>
          <cell r="B3693" t="str">
            <v>EMBOLIA Y TROMBOSIS DE VENA RENAL</v>
          </cell>
          <cell r="C3693" t="str">
            <v>071</v>
          </cell>
        </row>
        <row r="3694">
          <cell r="A3694" t="str">
            <v>I828</v>
          </cell>
          <cell r="B3694" t="str">
            <v>EMBOLIA Y TROMBOSIS DE OTRAS VENAS ESPECIFICADAS</v>
          </cell>
          <cell r="C3694" t="str">
            <v>071</v>
          </cell>
        </row>
        <row r="3695">
          <cell r="A3695" t="str">
            <v>I829</v>
          </cell>
          <cell r="B3695" t="str">
            <v>EMBOLIA Y TROMBOSIS DE VENA NO ESPECIFICADA</v>
          </cell>
          <cell r="C3695" t="str">
            <v>071</v>
          </cell>
        </row>
        <row r="3696">
          <cell r="A3696" t="str">
            <v>I83</v>
          </cell>
          <cell r="B3696" t="str">
            <v>VENAS VARICOSAS DE LOS MIEMBROS INFERIORES</v>
          </cell>
          <cell r="C3696" t="str">
            <v>071</v>
          </cell>
        </row>
        <row r="3697">
          <cell r="A3697" t="str">
            <v>I830</v>
          </cell>
          <cell r="B3697" t="str">
            <v>VENAS VARICOSAS DE LOS MIEMBROS INFERIORES CON ULCERA</v>
          </cell>
          <cell r="C3697" t="str">
            <v>071</v>
          </cell>
        </row>
        <row r="3698">
          <cell r="A3698" t="str">
            <v>I831</v>
          </cell>
          <cell r="B3698" t="str">
            <v>VENAS VARICOSAS DE LOS MIEMBROS INFERIORES CON INFLAMACION</v>
          </cell>
          <cell r="C3698" t="str">
            <v>071</v>
          </cell>
        </row>
        <row r="3699">
          <cell r="A3699" t="str">
            <v>I832</v>
          </cell>
          <cell r="B3699" t="str">
            <v>VENAS VARICOSAS DE LOS MIEMBROS INFERIORES CON ULCERA E INFLMACION</v>
          </cell>
          <cell r="C3699" t="str">
            <v>071</v>
          </cell>
        </row>
        <row r="3700">
          <cell r="A3700" t="str">
            <v>I839</v>
          </cell>
          <cell r="B3700" t="str">
            <v>VENAS VARICOSAS DE LOS MIEMBROS INFERIORES SIN ULCERA NI INFLAMACION</v>
          </cell>
          <cell r="C3700" t="str">
            <v>071</v>
          </cell>
        </row>
        <row r="3701">
          <cell r="A3701" t="str">
            <v>I84</v>
          </cell>
          <cell r="B3701" t="str">
            <v>HEMORROIDES</v>
          </cell>
          <cell r="C3701" t="str">
            <v>071</v>
          </cell>
        </row>
        <row r="3702">
          <cell r="A3702" t="str">
            <v>I840</v>
          </cell>
          <cell r="B3702" t="str">
            <v>HEMORROIDES INTERNAS TROMBOSADAS</v>
          </cell>
          <cell r="C3702" t="str">
            <v>071</v>
          </cell>
        </row>
        <row r="3703">
          <cell r="A3703" t="str">
            <v>I841</v>
          </cell>
          <cell r="B3703" t="str">
            <v>HEMORROIDES INTERNAS CON OTRAS COMPLICACIONES</v>
          </cell>
          <cell r="C3703" t="str">
            <v>071</v>
          </cell>
        </row>
        <row r="3704">
          <cell r="A3704" t="str">
            <v>I842</v>
          </cell>
          <cell r="B3704" t="str">
            <v>HEMORROIDES INTERNAS SIN COMPLICACION</v>
          </cell>
          <cell r="C3704" t="str">
            <v>071</v>
          </cell>
        </row>
        <row r="3705">
          <cell r="A3705" t="str">
            <v>I843</v>
          </cell>
          <cell r="B3705" t="str">
            <v>HEMORROIDES EXTERNAS TROMBOSADAS</v>
          </cell>
          <cell r="C3705" t="str">
            <v>071</v>
          </cell>
        </row>
        <row r="3706">
          <cell r="A3706" t="str">
            <v>I844</v>
          </cell>
          <cell r="B3706" t="str">
            <v>HEMORROIDES EXTERNAS CON OTRAS COMPLICACIONES</v>
          </cell>
          <cell r="C3706" t="str">
            <v>071</v>
          </cell>
        </row>
        <row r="3707">
          <cell r="A3707" t="str">
            <v>I845</v>
          </cell>
          <cell r="B3707" t="str">
            <v>HEMORROIDES EXTERNAS SIN COMPLICACION</v>
          </cell>
          <cell r="C3707" t="str">
            <v>071</v>
          </cell>
        </row>
        <row r="3708">
          <cell r="A3708" t="str">
            <v>I846</v>
          </cell>
          <cell r="B3708" t="str">
            <v>PROMINENCIAS CUTANEAS, RESIDUO DE HEMORROIDES</v>
          </cell>
          <cell r="C3708" t="str">
            <v>071</v>
          </cell>
        </row>
        <row r="3709">
          <cell r="A3709" t="str">
            <v>I847</v>
          </cell>
          <cell r="B3709" t="str">
            <v>HEMORROIDES TROMBOSADAS NO ESPECIFICADAS</v>
          </cell>
          <cell r="C3709" t="str">
            <v>071</v>
          </cell>
        </row>
        <row r="3710">
          <cell r="A3710" t="str">
            <v>I848</v>
          </cell>
          <cell r="B3710" t="str">
            <v>HEMORROIDES NO ESPECIFICADAS, CON OTRAS COMPLICACIONES</v>
          </cell>
          <cell r="C3710" t="str">
            <v>071</v>
          </cell>
        </row>
        <row r="3711">
          <cell r="A3711" t="str">
            <v>I849</v>
          </cell>
          <cell r="B3711" t="str">
            <v>HEMORROIDES NO COMPLICADAS, SIN COMPLICACION</v>
          </cell>
          <cell r="C3711" t="str">
            <v>071</v>
          </cell>
        </row>
        <row r="3712">
          <cell r="A3712" t="str">
            <v>I85</v>
          </cell>
          <cell r="B3712" t="str">
            <v>VARICES ESOFAGICAS</v>
          </cell>
          <cell r="C3712" t="str">
            <v>071</v>
          </cell>
        </row>
        <row r="3713">
          <cell r="A3713" t="str">
            <v>I850</v>
          </cell>
          <cell r="B3713" t="str">
            <v>VARICES ESOFAGICAS CON HEMORRAGIA</v>
          </cell>
          <cell r="C3713" t="str">
            <v>071</v>
          </cell>
        </row>
        <row r="3714">
          <cell r="A3714" t="str">
            <v>I859</v>
          </cell>
          <cell r="B3714" t="str">
            <v>VARICES ESOFAGICAS SIN HEMORRAGIA</v>
          </cell>
          <cell r="C3714" t="str">
            <v>071</v>
          </cell>
        </row>
        <row r="3715">
          <cell r="A3715" t="str">
            <v>I86</v>
          </cell>
          <cell r="B3715" t="str">
            <v>VARICES DE OTROS SITIOS</v>
          </cell>
          <cell r="C3715" t="str">
            <v>071</v>
          </cell>
        </row>
        <row r="3716">
          <cell r="A3716" t="str">
            <v>I860</v>
          </cell>
          <cell r="B3716" t="str">
            <v>VARICES SUBLINGUALES</v>
          </cell>
          <cell r="C3716" t="str">
            <v>071</v>
          </cell>
        </row>
        <row r="3717">
          <cell r="A3717" t="str">
            <v>I861</v>
          </cell>
          <cell r="B3717" t="str">
            <v>VARICES ESCROTALES</v>
          </cell>
          <cell r="C3717" t="str">
            <v>071</v>
          </cell>
        </row>
        <row r="3718">
          <cell r="A3718" t="str">
            <v>I862</v>
          </cell>
          <cell r="B3718" t="str">
            <v>VARICES PELVICAS</v>
          </cell>
          <cell r="C3718" t="str">
            <v>071</v>
          </cell>
        </row>
        <row r="3719">
          <cell r="A3719" t="str">
            <v>I863</v>
          </cell>
          <cell r="B3719" t="str">
            <v>VARICES DE LA VULVA</v>
          </cell>
          <cell r="C3719" t="str">
            <v>071</v>
          </cell>
        </row>
        <row r="3720">
          <cell r="A3720" t="str">
            <v>I864</v>
          </cell>
          <cell r="B3720" t="str">
            <v>VARICES GASTRICAS</v>
          </cell>
          <cell r="C3720" t="str">
            <v>071</v>
          </cell>
        </row>
        <row r="3721">
          <cell r="A3721" t="str">
            <v>I868</v>
          </cell>
          <cell r="B3721" t="str">
            <v>VARICES EN OTROS SITIOS ESPECIFCADOS</v>
          </cell>
          <cell r="C3721" t="str">
            <v>071</v>
          </cell>
        </row>
        <row r="3722">
          <cell r="A3722" t="str">
            <v>I87</v>
          </cell>
          <cell r="B3722" t="str">
            <v>OTROS TRASTORNOS DE LAS VENAS</v>
          </cell>
          <cell r="C3722" t="str">
            <v>071</v>
          </cell>
        </row>
        <row r="3723">
          <cell r="A3723" t="str">
            <v>I870</v>
          </cell>
          <cell r="B3723" t="str">
            <v>SINDROME POSTFLEBITICO</v>
          </cell>
          <cell r="C3723" t="str">
            <v>071</v>
          </cell>
        </row>
        <row r="3724">
          <cell r="A3724" t="str">
            <v>I871</v>
          </cell>
          <cell r="B3724" t="str">
            <v>COMPRESION DE VENA</v>
          </cell>
          <cell r="C3724" t="str">
            <v>071</v>
          </cell>
        </row>
        <row r="3725">
          <cell r="A3725" t="str">
            <v>I872</v>
          </cell>
          <cell r="B3725" t="str">
            <v>INSUFICIENCIA VENOSA (CRONICA) (PERIFERICA)</v>
          </cell>
          <cell r="C3725" t="str">
            <v>071</v>
          </cell>
        </row>
        <row r="3726">
          <cell r="A3726" t="str">
            <v>I878</v>
          </cell>
          <cell r="B3726" t="str">
            <v>OTROS TRASTORNOS VENOSOS ESPECIFICADOS</v>
          </cell>
          <cell r="C3726" t="str">
            <v>071</v>
          </cell>
        </row>
        <row r="3727">
          <cell r="A3727" t="str">
            <v>I879</v>
          </cell>
          <cell r="B3727" t="str">
            <v>TRASTORNO VENOSO, NO ESPECIFICADO</v>
          </cell>
          <cell r="C3727" t="str">
            <v>071</v>
          </cell>
        </row>
        <row r="3728">
          <cell r="A3728" t="str">
            <v>I88</v>
          </cell>
          <cell r="B3728" t="str">
            <v>LINFADENITIS INESPECIFICA</v>
          </cell>
          <cell r="C3728" t="str">
            <v>071</v>
          </cell>
        </row>
        <row r="3729">
          <cell r="A3729" t="str">
            <v>I880</v>
          </cell>
          <cell r="B3729" t="str">
            <v>LINFADENITIS MESEMTERICA</v>
          </cell>
          <cell r="C3729" t="str">
            <v>071</v>
          </cell>
        </row>
        <row r="3730">
          <cell r="A3730" t="str">
            <v>I881</v>
          </cell>
          <cell r="B3730" t="str">
            <v>LINFADENITIS CRONICA, EXCEPTO LA MESENTERICA</v>
          </cell>
          <cell r="C3730" t="str">
            <v>071</v>
          </cell>
        </row>
        <row r="3731">
          <cell r="A3731" t="str">
            <v>I888</v>
          </cell>
          <cell r="B3731" t="str">
            <v>OTRAS LINFADENITIS INESPECIFICAS</v>
          </cell>
          <cell r="C3731" t="str">
            <v>071</v>
          </cell>
        </row>
        <row r="3732">
          <cell r="A3732" t="str">
            <v>I889</v>
          </cell>
          <cell r="B3732" t="str">
            <v>LINFADENITIS INESPECIFICA NO ESPECIFICADA</v>
          </cell>
          <cell r="C3732" t="str">
            <v>071</v>
          </cell>
        </row>
        <row r="3733">
          <cell r="A3733" t="str">
            <v>I89</v>
          </cell>
          <cell r="B3733" t="str">
            <v>OTROS TRASTORNOS NO INFECCIOSOS DE LOS VASOS Y GANGLIOS LINFATICOS</v>
          </cell>
          <cell r="C3733" t="str">
            <v>071</v>
          </cell>
        </row>
        <row r="3734">
          <cell r="A3734" t="str">
            <v>I890</v>
          </cell>
          <cell r="B3734" t="str">
            <v>LINFEDEMA, NO CLASIFICADO EN OTRA PARTE</v>
          </cell>
          <cell r="C3734" t="str">
            <v>071</v>
          </cell>
        </row>
        <row r="3735">
          <cell r="A3735" t="str">
            <v>I891</v>
          </cell>
          <cell r="B3735" t="str">
            <v>LINFANGITIS</v>
          </cell>
          <cell r="C3735" t="str">
            <v>071</v>
          </cell>
        </row>
        <row r="3736">
          <cell r="A3736" t="str">
            <v>I898</v>
          </cell>
          <cell r="B3736" t="str">
            <v>OTROS TRASTORNOS ESPECIF. NO INFECCIOSOS DE LOS VASOS Y GANGL. LINFAT</v>
          </cell>
          <cell r="C3736" t="str">
            <v>071</v>
          </cell>
        </row>
        <row r="3737">
          <cell r="A3737" t="str">
            <v>I899</v>
          </cell>
          <cell r="B3737" t="str">
            <v>TRASTORNO NO INFECCIOSO DE VASOS Y GANGLIOS LINFATICOS, NO ESPECIF</v>
          </cell>
          <cell r="C3737" t="str">
            <v>071</v>
          </cell>
        </row>
        <row r="3738">
          <cell r="A3738" t="str">
            <v>I95</v>
          </cell>
          <cell r="B3738" t="str">
            <v>HIPOTENSION</v>
          </cell>
          <cell r="C3738" t="str">
            <v>071</v>
          </cell>
        </row>
        <row r="3739">
          <cell r="A3739" t="str">
            <v>I950</v>
          </cell>
          <cell r="B3739" t="str">
            <v>HIPOTENSION IDIOPATICA</v>
          </cell>
          <cell r="C3739" t="str">
            <v>071</v>
          </cell>
        </row>
        <row r="3740">
          <cell r="A3740" t="str">
            <v>I951</v>
          </cell>
          <cell r="B3740" t="str">
            <v>HIPOTENSION ORTOSTATICA</v>
          </cell>
          <cell r="C3740" t="str">
            <v>071</v>
          </cell>
        </row>
        <row r="3741">
          <cell r="A3741" t="str">
            <v>I952</v>
          </cell>
          <cell r="B3741" t="str">
            <v>HIPOTENSION DEBIDA A DROGAS</v>
          </cell>
          <cell r="C3741" t="str">
            <v>071</v>
          </cell>
        </row>
        <row r="3742">
          <cell r="A3742" t="str">
            <v>I958</v>
          </cell>
          <cell r="B3742" t="str">
            <v>OTROS TIPOS DE HIPOTENSION</v>
          </cell>
          <cell r="C3742" t="str">
            <v>071</v>
          </cell>
        </row>
        <row r="3743">
          <cell r="A3743" t="str">
            <v>I959</v>
          </cell>
          <cell r="B3743" t="str">
            <v>HIPOTENSION, NO ESPECIFICADA</v>
          </cell>
          <cell r="C3743" t="str">
            <v>071</v>
          </cell>
        </row>
        <row r="3744">
          <cell r="A3744" t="str">
            <v>I97</v>
          </cell>
          <cell r="B3744" t="str">
            <v>TRASTORNOS DEL SISTEMA CIRCULATORIO CONSECUTIVO A PROCED. NO CLASIFI</v>
          </cell>
          <cell r="C3744" t="str">
            <v>071</v>
          </cell>
        </row>
        <row r="3745">
          <cell r="A3745" t="str">
            <v>I970</v>
          </cell>
          <cell r="B3745" t="str">
            <v>SIDROME DE POSTCARDIOTOMIA</v>
          </cell>
          <cell r="C3745" t="str">
            <v>071</v>
          </cell>
        </row>
        <row r="3746">
          <cell r="A3746" t="str">
            <v>I971</v>
          </cell>
          <cell r="B3746" t="str">
            <v>OTRAS ALTERACIONES FUNCIONALES CONSECUTIVAS A CIRUGIA CARDIACA</v>
          </cell>
          <cell r="C3746" t="str">
            <v>071</v>
          </cell>
        </row>
        <row r="3747">
          <cell r="A3747" t="str">
            <v>I972</v>
          </cell>
          <cell r="B3747" t="str">
            <v>SINDROME DE LINFEDEMA POSTMASTECTOMIA</v>
          </cell>
          <cell r="C3747" t="str">
            <v>071</v>
          </cell>
        </row>
        <row r="3748">
          <cell r="A3748" t="str">
            <v>I978</v>
          </cell>
          <cell r="B3748" t="str">
            <v>OTROS TRAST. DEL SIT. CICULATORIO CONSCUTIVOS A PROCED. NO CLASIF. EN</v>
          </cell>
          <cell r="C3748" t="str">
            <v>071</v>
          </cell>
        </row>
        <row r="3749">
          <cell r="A3749" t="str">
            <v>I979</v>
          </cell>
          <cell r="B3749" t="str">
            <v>TRASTORNO NO ESPECIF. DEL SISTEMA CIRCULATORIO CONSEC. A PROCEDIMIENTO</v>
          </cell>
          <cell r="C3749" t="str">
            <v>071</v>
          </cell>
        </row>
        <row r="3750">
          <cell r="A3750" t="str">
            <v>I99</v>
          </cell>
          <cell r="B3750" t="str">
            <v>OTROS TRAST. Y LOS NO ESPECIFICADOS DEL SISTEMA CIRCULATORIO</v>
          </cell>
          <cell r="C3750" t="str">
            <v>071</v>
          </cell>
        </row>
        <row r="3751">
          <cell r="A3751" t="str">
            <v>J00</v>
          </cell>
          <cell r="B3751" t="str">
            <v>RINOFARINGITIS AGUDA (RESFRIADO COMUN)</v>
          </cell>
          <cell r="C3751" t="str">
            <v>077</v>
          </cell>
        </row>
        <row r="3752">
          <cell r="A3752" t="str">
            <v>J01</v>
          </cell>
          <cell r="B3752" t="str">
            <v>SINUSITIS AGUDA</v>
          </cell>
          <cell r="C3752" t="str">
            <v>077</v>
          </cell>
        </row>
        <row r="3753">
          <cell r="A3753" t="str">
            <v>J010</v>
          </cell>
          <cell r="B3753" t="str">
            <v>SUNUSITIS MAXILAR AGUDA</v>
          </cell>
          <cell r="C3753" t="str">
            <v>077</v>
          </cell>
        </row>
        <row r="3754">
          <cell r="A3754" t="str">
            <v>J011</v>
          </cell>
          <cell r="B3754" t="str">
            <v>SINUSITIS FRONTAL AGUDA</v>
          </cell>
          <cell r="C3754" t="str">
            <v>077</v>
          </cell>
        </row>
        <row r="3755">
          <cell r="A3755" t="str">
            <v>J012</v>
          </cell>
          <cell r="B3755" t="str">
            <v>SINUSITIS ETMOIDAL AGUDA</v>
          </cell>
          <cell r="C3755" t="str">
            <v>077</v>
          </cell>
        </row>
        <row r="3756">
          <cell r="A3756" t="str">
            <v>J013</v>
          </cell>
          <cell r="B3756" t="str">
            <v>SINUSITIS ESFENOIDAL AGUDA</v>
          </cell>
          <cell r="C3756" t="str">
            <v>077</v>
          </cell>
        </row>
        <row r="3757">
          <cell r="A3757" t="str">
            <v>J014</v>
          </cell>
          <cell r="B3757" t="str">
            <v>PANSINUSITIS AGUDA</v>
          </cell>
          <cell r="C3757" t="str">
            <v>077</v>
          </cell>
        </row>
        <row r="3758">
          <cell r="A3758" t="str">
            <v>J018</v>
          </cell>
          <cell r="B3758" t="str">
            <v>OTRAS SINUSITIS AGUDAS</v>
          </cell>
          <cell r="C3758" t="str">
            <v>077</v>
          </cell>
        </row>
        <row r="3759">
          <cell r="A3759" t="str">
            <v>J019</v>
          </cell>
          <cell r="B3759" t="str">
            <v>SINUSITIS AGUDA, NO ESPECIFICADA</v>
          </cell>
          <cell r="C3759" t="str">
            <v>077</v>
          </cell>
        </row>
        <row r="3760">
          <cell r="A3760" t="str">
            <v>J02</v>
          </cell>
          <cell r="B3760" t="str">
            <v>FARINGITIS AGUDA</v>
          </cell>
          <cell r="C3760" t="str">
            <v>077</v>
          </cell>
        </row>
        <row r="3761">
          <cell r="A3761" t="str">
            <v>J020</v>
          </cell>
          <cell r="B3761" t="str">
            <v>FARINGITIS ESTREPTOCOCICA</v>
          </cell>
          <cell r="C3761" t="str">
            <v>077</v>
          </cell>
        </row>
        <row r="3762">
          <cell r="A3762" t="str">
            <v>J028</v>
          </cell>
          <cell r="B3762" t="str">
            <v>FARINGITIS AGUDA DEBIDA A OTROS MICROORGANISMOS</v>
          </cell>
          <cell r="C3762" t="str">
            <v>077</v>
          </cell>
        </row>
        <row r="3763">
          <cell r="A3763" t="str">
            <v>J029</v>
          </cell>
          <cell r="B3763" t="str">
            <v>FARINGITIS AGUDA, NO ESPECIFICADA</v>
          </cell>
          <cell r="C3763" t="str">
            <v>077</v>
          </cell>
        </row>
        <row r="3764">
          <cell r="A3764" t="str">
            <v>J03</v>
          </cell>
          <cell r="B3764" t="str">
            <v>AMIGDALITIS AGUDA</v>
          </cell>
          <cell r="C3764" t="str">
            <v>077</v>
          </cell>
        </row>
        <row r="3765">
          <cell r="A3765" t="str">
            <v>J030</v>
          </cell>
          <cell r="B3765" t="str">
            <v>AMIGDALITIS ESTREPTOCOCICA</v>
          </cell>
          <cell r="C3765" t="str">
            <v>077</v>
          </cell>
        </row>
        <row r="3766">
          <cell r="A3766" t="str">
            <v>J038</v>
          </cell>
          <cell r="B3766" t="str">
            <v>AMIGDALITIS AGUDA DEBIDA A OTROS MICROORGANISMOS</v>
          </cell>
          <cell r="C3766" t="str">
            <v>077</v>
          </cell>
        </row>
        <row r="3767">
          <cell r="A3767" t="str">
            <v>J039</v>
          </cell>
          <cell r="B3767" t="str">
            <v>AMIGDALITIS AGUDA, NO ESPECIFICADA</v>
          </cell>
          <cell r="C3767" t="str">
            <v>077</v>
          </cell>
        </row>
        <row r="3768">
          <cell r="A3768" t="str">
            <v>J04</v>
          </cell>
          <cell r="B3768" t="str">
            <v>LARINGITIS Y TRAQUEITIS AGUDAS</v>
          </cell>
          <cell r="C3768" t="str">
            <v>077</v>
          </cell>
        </row>
        <row r="3769">
          <cell r="A3769" t="str">
            <v>J040</v>
          </cell>
          <cell r="B3769" t="str">
            <v>LARINGITIS AGUDA</v>
          </cell>
          <cell r="C3769" t="str">
            <v>077</v>
          </cell>
        </row>
        <row r="3770">
          <cell r="A3770" t="str">
            <v>J041</v>
          </cell>
          <cell r="B3770" t="str">
            <v>TRAQUEITIS AGUDA</v>
          </cell>
          <cell r="C3770" t="str">
            <v>077</v>
          </cell>
        </row>
        <row r="3771">
          <cell r="A3771" t="str">
            <v>J042</v>
          </cell>
          <cell r="B3771" t="str">
            <v>LARIGOTRAQUEITIS AGUDA</v>
          </cell>
          <cell r="C3771" t="str">
            <v>077</v>
          </cell>
        </row>
        <row r="3772">
          <cell r="A3772" t="str">
            <v>J05</v>
          </cell>
          <cell r="B3772" t="str">
            <v>LARINGITIS OBSTRUCTIVA AGUDA (CRUP) Y EPIGLOTITIS</v>
          </cell>
          <cell r="C3772" t="str">
            <v>077</v>
          </cell>
        </row>
        <row r="3773">
          <cell r="A3773" t="str">
            <v>J050</v>
          </cell>
          <cell r="B3773" t="str">
            <v>LARINGITIS OBSTRUCTIVA, AGUDA (CRUP)</v>
          </cell>
          <cell r="C3773" t="str">
            <v>077</v>
          </cell>
        </row>
        <row r="3774">
          <cell r="A3774" t="str">
            <v>J051</v>
          </cell>
          <cell r="B3774" t="str">
            <v>EPIGLOTITIS AGUDA</v>
          </cell>
          <cell r="C3774" t="str">
            <v>077</v>
          </cell>
        </row>
        <row r="3775">
          <cell r="A3775" t="str">
            <v>J06</v>
          </cell>
          <cell r="B3775" t="str">
            <v>INFECCIONES AGUDAS DE LAS VIAS RESP. SUPERIORES, DE SITIOS MULTIPLES</v>
          </cell>
          <cell r="C3775" t="str">
            <v>077</v>
          </cell>
        </row>
        <row r="3776">
          <cell r="A3776" t="str">
            <v>J060</v>
          </cell>
          <cell r="B3776" t="str">
            <v>LARINGOFARINGITIS AGUDA</v>
          </cell>
          <cell r="C3776" t="str">
            <v>077</v>
          </cell>
        </row>
        <row r="3777">
          <cell r="A3777" t="str">
            <v>J068</v>
          </cell>
          <cell r="B3777" t="str">
            <v>OTRAS INFECC. AGUDAS DE SITIOS MULTIPLES DE LAS VIAS RESP. SUPERIORES</v>
          </cell>
          <cell r="C3777" t="str">
            <v>077</v>
          </cell>
        </row>
        <row r="3778">
          <cell r="A3778" t="str">
            <v>J069</v>
          </cell>
          <cell r="B3778" t="str">
            <v>INFECCION AGUDA DE LAS VIAS SUPERIORES, NO ESPECIFICADA</v>
          </cell>
          <cell r="C3778" t="str">
            <v>077</v>
          </cell>
        </row>
        <row r="3779">
          <cell r="A3779" t="str">
            <v>J10</v>
          </cell>
          <cell r="B3779" t="str">
            <v>INFLUENZA DEBIDA A VIRUS DE LA INFLUENZA IDENTIFICADO</v>
          </cell>
          <cell r="C3779" t="str">
            <v>073</v>
          </cell>
        </row>
        <row r="3780">
          <cell r="A3780" t="str">
            <v>J100</v>
          </cell>
          <cell r="B3780" t="str">
            <v>INFLUENZA CON NEUMONIA, DEBIDA A VIRUS DE LA INFLUENZA IDENTIFICADO</v>
          </cell>
          <cell r="C3780" t="str">
            <v>073</v>
          </cell>
        </row>
        <row r="3781">
          <cell r="A3781" t="str">
            <v>J101</v>
          </cell>
          <cell r="B3781" t="str">
            <v>INFLUENZA CON OTRAS MANIFESTACIONES RESPIRATORIAS, DEBIDA A VIRUS</v>
          </cell>
          <cell r="C3781" t="str">
            <v>073</v>
          </cell>
        </row>
        <row r="3782">
          <cell r="A3782" t="str">
            <v>J108</v>
          </cell>
          <cell r="B3782" t="str">
            <v>INFLUENZA, CON OTRAS MANIFESTACIONES, DEBIDA AVIRUS DE LA INFLUENZA</v>
          </cell>
          <cell r="C3782" t="str">
            <v>073</v>
          </cell>
        </row>
        <row r="3783">
          <cell r="A3783" t="str">
            <v>J11</v>
          </cell>
          <cell r="B3783" t="str">
            <v>INFLUENZA DEBIDA A VIRUS NO IDENTIFICADO</v>
          </cell>
          <cell r="C3783" t="str">
            <v>073</v>
          </cell>
        </row>
        <row r="3784">
          <cell r="A3784" t="str">
            <v>J110</v>
          </cell>
          <cell r="B3784" t="str">
            <v>INFLUENZA CON NEUMONIA, VIRUS NO IDENTIFICADO</v>
          </cell>
          <cell r="C3784" t="str">
            <v>073</v>
          </cell>
        </row>
        <row r="3785">
          <cell r="A3785" t="str">
            <v>J111</v>
          </cell>
          <cell r="B3785" t="str">
            <v>INFLUENZA CON OTRAS MANIFESTACIONES RESPIRAT. VIRUS NO IDENTIFICADO</v>
          </cell>
          <cell r="C3785" t="str">
            <v>073</v>
          </cell>
        </row>
        <row r="3786">
          <cell r="A3786" t="str">
            <v>J118</v>
          </cell>
          <cell r="B3786" t="str">
            <v>INFLUEZA CON OTRAS MANIFESTACIONES, VIRUS NO IDENTIFICADO</v>
          </cell>
          <cell r="C3786" t="str">
            <v>073</v>
          </cell>
        </row>
        <row r="3787">
          <cell r="A3787" t="str">
            <v>J12</v>
          </cell>
          <cell r="B3787" t="str">
            <v>NEUMONIA VIRAL, NO CLASIFICADA EN OTRA PARTE</v>
          </cell>
          <cell r="C3787" t="str">
            <v>074</v>
          </cell>
        </row>
        <row r="3788">
          <cell r="A3788" t="str">
            <v>J120</v>
          </cell>
          <cell r="B3788" t="str">
            <v>NEUMONIA DEBIDA A ADENOVIRUS</v>
          </cell>
          <cell r="C3788" t="str">
            <v>074</v>
          </cell>
        </row>
        <row r="3789">
          <cell r="A3789" t="str">
            <v>J121</v>
          </cell>
          <cell r="B3789" t="str">
            <v>NEUMONIA DEBIDA A VIRUS SINCITIAL RESPIRATORIO</v>
          </cell>
          <cell r="C3789" t="str">
            <v>074</v>
          </cell>
        </row>
        <row r="3790">
          <cell r="A3790" t="str">
            <v>J122</v>
          </cell>
          <cell r="B3790" t="str">
            <v>NEUMONIA DEBIDA A VIRUS PARAINFLUENZA</v>
          </cell>
          <cell r="C3790" t="str">
            <v>074</v>
          </cell>
        </row>
        <row r="3791">
          <cell r="A3791" t="str">
            <v>J128</v>
          </cell>
          <cell r="B3791" t="str">
            <v>NEUMONIA DEBIDA A OTROS VIRUS</v>
          </cell>
          <cell r="C3791" t="str">
            <v>074</v>
          </cell>
        </row>
        <row r="3792">
          <cell r="A3792" t="str">
            <v>J129</v>
          </cell>
          <cell r="B3792" t="str">
            <v>NEUMONIA VIRAL, NO ESPECIFICADA</v>
          </cell>
          <cell r="C3792" t="str">
            <v>074</v>
          </cell>
        </row>
        <row r="3793">
          <cell r="A3793" t="str">
            <v>J13</v>
          </cell>
          <cell r="B3793" t="str">
            <v>NEUMONIA DEBIDA A STREPTOCOCCUS PNEUMONIAE</v>
          </cell>
          <cell r="C3793" t="str">
            <v>074</v>
          </cell>
        </row>
        <row r="3794">
          <cell r="A3794" t="str">
            <v>J14</v>
          </cell>
          <cell r="B3794" t="str">
            <v>NEUMONIA DEBIDA A HAEMOPHILUS INFLUENZAE</v>
          </cell>
          <cell r="C3794" t="str">
            <v>074</v>
          </cell>
        </row>
        <row r="3795">
          <cell r="A3795" t="str">
            <v>J15</v>
          </cell>
          <cell r="B3795" t="str">
            <v>NEUMONIA BACTERIANA, NO CLASIFICADA EN OTRA PARTE</v>
          </cell>
          <cell r="C3795" t="str">
            <v>074</v>
          </cell>
        </row>
        <row r="3796">
          <cell r="A3796" t="str">
            <v>J150</v>
          </cell>
          <cell r="B3796" t="str">
            <v>NEUMONIA DEBIDA A KLEBSIELLA PNEUMONIAE</v>
          </cell>
          <cell r="C3796" t="str">
            <v>074</v>
          </cell>
        </row>
        <row r="3797">
          <cell r="A3797" t="str">
            <v>J151</v>
          </cell>
          <cell r="B3797" t="str">
            <v>NEUMONIA DEBIDA A PSEUDOMONAS</v>
          </cell>
          <cell r="C3797" t="str">
            <v>074</v>
          </cell>
        </row>
        <row r="3798">
          <cell r="A3798" t="str">
            <v>J152</v>
          </cell>
          <cell r="B3798" t="str">
            <v>NEUMONIA DEBIDA A ESTAFILOCOCOS</v>
          </cell>
          <cell r="C3798" t="str">
            <v>074</v>
          </cell>
        </row>
        <row r="3799">
          <cell r="A3799" t="str">
            <v>J153</v>
          </cell>
          <cell r="B3799" t="str">
            <v>NEUMONIA DEBIDA A ESTREPTOCOCOS DEL GRUPO B</v>
          </cell>
          <cell r="C3799" t="str">
            <v>074</v>
          </cell>
        </row>
        <row r="3800">
          <cell r="A3800" t="str">
            <v>J154</v>
          </cell>
          <cell r="B3800" t="str">
            <v>NEUMONIA DEBIDA A OTROS ESTREPTOCOCOS</v>
          </cell>
          <cell r="C3800" t="str">
            <v>074</v>
          </cell>
        </row>
        <row r="3801">
          <cell r="A3801" t="str">
            <v>J155</v>
          </cell>
          <cell r="B3801" t="str">
            <v>NEUMONIA DEBIDA A ESCHERICHIA COLI</v>
          </cell>
          <cell r="C3801" t="str">
            <v>074</v>
          </cell>
        </row>
        <row r="3802">
          <cell r="A3802" t="str">
            <v>J156</v>
          </cell>
          <cell r="B3802" t="str">
            <v>NEUMONIA DEBIDA A OTRAS BACTERIAS AEROBICAS</v>
          </cell>
          <cell r="C3802" t="str">
            <v>074</v>
          </cell>
        </row>
        <row r="3803">
          <cell r="A3803" t="str">
            <v>J157</v>
          </cell>
          <cell r="B3803" t="str">
            <v>NAUMONIA DEBIDA A MYCOPLASMA PNEUMONIAE</v>
          </cell>
          <cell r="C3803" t="str">
            <v>074</v>
          </cell>
        </row>
        <row r="3804">
          <cell r="A3804" t="str">
            <v>J158</v>
          </cell>
          <cell r="B3804" t="str">
            <v>OTRAS NEUMONIAS BACTERIANAS</v>
          </cell>
          <cell r="C3804" t="str">
            <v>074</v>
          </cell>
        </row>
        <row r="3805">
          <cell r="A3805" t="str">
            <v>J159</v>
          </cell>
          <cell r="B3805" t="str">
            <v>NEUMONIA BACTERIANA, NO ESPECIFICADA</v>
          </cell>
          <cell r="C3805" t="str">
            <v>074</v>
          </cell>
        </row>
        <row r="3806">
          <cell r="A3806" t="str">
            <v>J16</v>
          </cell>
          <cell r="B3806" t="str">
            <v>NEUMONIA DEBIDA A OTROS MOCROORGANISMOS INFECCIOSOS, NO CLASFICAD</v>
          </cell>
          <cell r="C3806" t="str">
            <v>074</v>
          </cell>
        </row>
        <row r="3807">
          <cell r="A3807" t="str">
            <v>J160</v>
          </cell>
          <cell r="B3807" t="str">
            <v>NEUMONIA DEBIDA A CLAMIDIAS</v>
          </cell>
          <cell r="C3807" t="str">
            <v>074</v>
          </cell>
        </row>
        <row r="3808">
          <cell r="A3808" t="str">
            <v>J168</v>
          </cell>
          <cell r="B3808" t="str">
            <v>NEUMONIA DEBIDA A OTROS MICROORGANISMOS INFECCIOSOS ESPECIFICADOS</v>
          </cell>
          <cell r="C3808" t="str">
            <v>074</v>
          </cell>
        </row>
        <row r="3809">
          <cell r="A3809" t="str">
            <v>J18</v>
          </cell>
          <cell r="B3809" t="str">
            <v>NEUMONIA, ORGANISMO NO ESPECIFICADO</v>
          </cell>
          <cell r="C3809" t="str">
            <v>074</v>
          </cell>
        </row>
        <row r="3810">
          <cell r="A3810" t="str">
            <v>J180</v>
          </cell>
          <cell r="B3810" t="str">
            <v>BRONCONEUMONIA, NO ESPECIFICADA</v>
          </cell>
          <cell r="C3810" t="str">
            <v>074</v>
          </cell>
        </row>
        <row r="3811">
          <cell r="A3811" t="str">
            <v>J181</v>
          </cell>
          <cell r="B3811" t="str">
            <v>NEUMONIA LOBAR, NO ESPECIFICADA</v>
          </cell>
          <cell r="C3811" t="str">
            <v>074</v>
          </cell>
        </row>
        <row r="3812">
          <cell r="A3812" t="str">
            <v>J182</v>
          </cell>
          <cell r="B3812" t="str">
            <v>NEUMONIA HIPOSTATICA, NO ESPECIFICADA</v>
          </cell>
          <cell r="C3812" t="str">
            <v>074</v>
          </cell>
        </row>
        <row r="3813">
          <cell r="A3813" t="str">
            <v>J188</v>
          </cell>
          <cell r="B3813" t="str">
            <v>OTRAS NEUMONIAS, DE MICROORGANISMO NO ESPECIFICADO</v>
          </cell>
          <cell r="C3813" t="str">
            <v>074</v>
          </cell>
        </row>
        <row r="3814">
          <cell r="A3814" t="str">
            <v>J189</v>
          </cell>
          <cell r="B3814" t="str">
            <v>NEUMONIA, NO ESEPCIFICADA</v>
          </cell>
          <cell r="C3814" t="str">
            <v>074</v>
          </cell>
        </row>
        <row r="3815">
          <cell r="A3815" t="str">
            <v>J20</v>
          </cell>
          <cell r="B3815" t="str">
            <v>BRONQUITIS AGUDA</v>
          </cell>
          <cell r="C3815" t="str">
            <v>075</v>
          </cell>
        </row>
        <row r="3816">
          <cell r="A3816" t="str">
            <v>J200</v>
          </cell>
          <cell r="B3816" t="str">
            <v>BRONQUITIS AGUDA DEBIDA A MYCOPLASMA PNEUMONIAE</v>
          </cell>
          <cell r="C3816" t="str">
            <v>075</v>
          </cell>
        </row>
        <row r="3817">
          <cell r="A3817" t="str">
            <v>J201</v>
          </cell>
          <cell r="B3817" t="str">
            <v>BRONQUITIS AGUDA DEBIDA A HAEMOPHILUS INFLUEZAE</v>
          </cell>
          <cell r="C3817" t="str">
            <v>075</v>
          </cell>
        </row>
        <row r="3818">
          <cell r="A3818" t="str">
            <v>J202</v>
          </cell>
          <cell r="B3818" t="str">
            <v>BRONQUITIS AGUDA DEBIDA A ESTREPTOCOCOS</v>
          </cell>
          <cell r="C3818" t="str">
            <v>075</v>
          </cell>
        </row>
        <row r="3819">
          <cell r="A3819" t="str">
            <v>J203</v>
          </cell>
          <cell r="B3819" t="str">
            <v>BRONQUITIA AGUDA DEBIDA A VIRUS COXSACKIE</v>
          </cell>
          <cell r="C3819" t="str">
            <v>075</v>
          </cell>
        </row>
        <row r="3820">
          <cell r="A3820" t="str">
            <v>J204</v>
          </cell>
          <cell r="B3820" t="str">
            <v>BRONQUITIS AGUDA DEBIDA A VIRUS PARAINFLUENZA</v>
          </cell>
          <cell r="C3820" t="str">
            <v>075</v>
          </cell>
        </row>
        <row r="3821">
          <cell r="A3821" t="str">
            <v>J205</v>
          </cell>
          <cell r="B3821" t="str">
            <v>BRONQUITIS AGUDA DEBIDA A VIRUS SINCITIAL RESPIRATORIO</v>
          </cell>
          <cell r="C3821" t="str">
            <v>075</v>
          </cell>
        </row>
        <row r="3822">
          <cell r="A3822" t="str">
            <v>J206</v>
          </cell>
          <cell r="B3822" t="str">
            <v>BRONQUITIS AGUDA DEBIDA A RINOVIRUS</v>
          </cell>
          <cell r="C3822" t="str">
            <v>075</v>
          </cell>
        </row>
        <row r="3823">
          <cell r="A3823" t="str">
            <v>J207</v>
          </cell>
          <cell r="B3823" t="str">
            <v>BRONQUITIS AGUDA DEBIDA A VIRUS ECHO</v>
          </cell>
          <cell r="C3823" t="str">
            <v>075</v>
          </cell>
        </row>
        <row r="3824">
          <cell r="A3824" t="str">
            <v>J208</v>
          </cell>
          <cell r="B3824" t="str">
            <v>BRONQUITIS AGUDA DEBIDA A OTROS MICROORGANISMOS ESPECIFICADOS</v>
          </cell>
          <cell r="C3824" t="str">
            <v>075</v>
          </cell>
        </row>
        <row r="3825">
          <cell r="A3825" t="str">
            <v>J209</v>
          </cell>
          <cell r="B3825" t="str">
            <v>BRONQUITIS AGUDA, NO ESPECIFICADA</v>
          </cell>
          <cell r="C3825" t="str">
            <v>075</v>
          </cell>
        </row>
        <row r="3826">
          <cell r="A3826" t="str">
            <v>J21</v>
          </cell>
          <cell r="B3826" t="str">
            <v>BONQUIOLITIS AGUDA</v>
          </cell>
          <cell r="C3826" t="str">
            <v>075</v>
          </cell>
        </row>
        <row r="3827">
          <cell r="A3827" t="str">
            <v>J210</v>
          </cell>
          <cell r="B3827" t="str">
            <v>BROQUIOLITIS AGUDA DEBIDA A VIRUS SINCITIAL RESPIRATORIO</v>
          </cell>
          <cell r="C3827" t="str">
            <v>075</v>
          </cell>
        </row>
        <row r="3828">
          <cell r="A3828" t="str">
            <v>J218</v>
          </cell>
          <cell r="B3828" t="str">
            <v>BRONQUIOLITIS AGUDA DEBIDA A OTROS MICROORGANISMOS ESPECIFICADOS</v>
          </cell>
          <cell r="C3828" t="str">
            <v>075</v>
          </cell>
        </row>
        <row r="3829">
          <cell r="A3829" t="str">
            <v>J219</v>
          </cell>
          <cell r="B3829" t="str">
            <v>BRONQUIOLITIS AGUDA, NO ESPECIFICADA</v>
          </cell>
          <cell r="C3829" t="str">
            <v>075</v>
          </cell>
        </row>
        <row r="3830">
          <cell r="A3830" t="str">
            <v>J22</v>
          </cell>
          <cell r="B3830" t="str">
            <v>INFECCION AGUDA NO ESPECIFICADA DE LAS VIAS RESPIRATORIAS INFERIORES</v>
          </cell>
          <cell r="C3830" t="str">
            <v>075</v>
          </cell>
        </row>
        <row r="3831">
          <cell r="A3831" t="str">
            <v>J30</v>
          </cell>
          <cell r="B3831" t="str">
            <v>RINITIS ALERGICA Y VASOMOTORA</v>
          </cell>
          <cell r="C3831" t="str">
            <v>077</v>
          </cell>
        </row>
        <row r="3832">
          <cell r="A3832" t="str">
            <v>J300</v>
          </cell>
          <cell r="B3832" t="str">
            <v>RINITIS VASOMOTORA</v>
          </cell>
          <cell r="C3832" t="str">
            <v>077</v>
          </cell>
        </row>
        <row r="3833">
          <cell r="A3833" t="str">
            <v>J301</v>
          </cell>
          <cell r="B3833" t="str">
            <v>RINITIS ALERGICA DEBIDA AL POLEN</v>
          </cell>
          <cell r="C3833" t="str">
            <v>077</v>
          </cell>
        </row>
        <row r="3834">
          <cell r="A3834" t="str">
            <v>J302</v>
          </cell>
          <cell r="B3834" t="str">
            <v>OTRA RINITIS ALERGICA ESTACIONAL</v>
          </cell>
          <cell r="C3834" t="str">
            <v>077</v>
          </cell>
        </row>
        <row r="3835">
          <cell r="A3835" t="str">
            <v>J303</v>
          </cell>
          <cell r="B3835" t="str">
            <v>OTRAS RINITIS ALERGICAS</v>
          </cell>
          <cell r="C3835" t="str">
            <v>077</v>
          </cell>
        </row>
        <row r="3836">
          <cell r="A3836" t="str">
            <v>J304</v>
          </cell>
          <cell r="B3836" t="str">
            <v>RINITIS ALERGICA, NO ESPECIFICADA</v>
          </cell>
          <cell r="C3836" t="str">
            <v>077</v>
          </cell>
        </row>
        <row r="3837">
          <cell r="A3837" t="str">
            <v>J31</v>
          </cell>
          <cell r="B3837" t="str">
            <v>RINITIS, RINOFARINGITIS Y FARINGITIS CRONICAS</v>
          </cell>
          <cell r="C3837" t="str">
            <v>077</v>
          </cell>
        </row>
        <row r="3838">
          <cell r="A3838" t="str">
            <v>J310</v>
          </cell>
          <cell r="B3838" t="str">
            <v>RINITIS CRONICA</v>
          </cell>
          <cell r="C3838" t="str">
            <v>077</v>
          </cell>
        </row>
        <row r="3839">
          <cell r="A3839" t="str">
            <v>J311</v>
          </cell>
          <cell r="B3839" t="str">
            <v>RINOFARINGITIS CRONICA</v>
          </cell>
          <cell r="C3839" t="str">
            <v>077</v>
          </cell>
        </row>
        <row r="3840">
          <cell r="A3840" t="str">
            <v>J312</v>
          </cell>
          <cell r="B3840" t="str">
            <v>FARINGITIS CRONICA</v>
          </cell>
          <cell r="C3840" t="str">
            <v>077</v>
          </cell>
        </row>
        <row r="3841">
          <cell r="A3841" t="str">
            <v>J32</v>
          </cell>
          <cell r="B3841" t="str">
            <v>SINUSITIS CRONICA</v>
          </cell>
          <cell r="C3841" t="str">
            <v>077</v>
          </cell>
        </row>
        <row r="3842">
          <cell r="A3842" t="str">
            <v>J320</v>
          </cell>
          <cell r="B3842" t="str">
            <v>SINUSITIS MAXILAR CRONICA</v>
          </cell>
          <cell r="C3842" t="str">
            <v>077</v>
          </cell>
        </row>
        <row r="3843">
          <cell r="A3843" t="str">
            <v>J321</v>
          </cell>
          <cell r="B3843" t="str">
            <v>SINUSITIS FRONTAL CRONICA</v>
          </cell>
          <cell r="C3843" t="str">
            <v>077</v>
          </cell>
        </row>
        <row r="3844">
          <cell r="A3844" t="str">
            <v>J322</v>
          </cell>
          <cell r="B3844" t="str">
            <v>SINUSITIS ETMOIDAL CRONICA</v>
          </cell>
          <cell r="C3844" t="str">
            <v>077</v>
          </cell>
        </row>
        <row r="3845">
          <cell r="A3845" t="str">
            <v>J323</v>
          </cell>
          <cell r="B3845" t="str">
            <v>SINUSITIS ESFENOIDAL CRONICA</v>
          </cell>
          <cell r="C3845" t="str">
            <v>077</v>
          </cell>
        </row>
        <row r="3846">
          <cell r="A3846" t="str">
            <v>J324</v>
          </cell>
          <cell r="B3846" t="str">
            <v>PANSINUSITIS CRONICA</v>
          </cell>
          <cell r="C3846" t="str">
            <v>077</v>
          </cell>
        </row>
        <row r="3847">
          <cell r="A3847" t="str">
            <v>J328</v>
          </cell>
          <cell r="B3847" t="str">
            <v>OTRAS SINUSITIS CRONICAS</v>
          </cell>
          <cell r="C3847" t="str">
            <v>077</v>
          </cell>
        </row>
        <row r="3848">
          <cell r="A3848" t="str">
            <v>J329</v>
          </cell>
          <cell r="B3848" t="str">
            <v>SINUSITIS CRONICA, NO ESPECIFICADA</v>
          </cell>
          <cell r="C3848" t="str">
            <v>077</v>
          </cell>
        </row>
        <row r="3849">
          <cell r="A3849" t="str">
            <v>J33</v>
          </cell>
          <cell r="B3849" t="str">
            <v>POLIPO NASAL</v>
          </cell>
          <cell r="C3849" t="str">
            <v>077</v>
          </cell>
        </row>
        <row r="3850">
          <cell r="A3850" t="str">
            <v>J330</v>
          </cell>
          <cell r="B3850" t="str">
            <v>POLIPO DE LA CAVIDAD NASAL</v>
          </cell>
          <cell r="C3850" t="str">
            <v>077</v>
          </cell>
        </row>
        <row r="3851">
          <cell r="A3851" t="str">
            <v>J331</v>
          </cell>
          <cell r="B3851" t="str">
            <v>DEGENERACION POLIPOIDE DE SENO PARANASAL</v>
          </cell>
          <cell r="C3851" t="str">
            <v>077</v>
          </cell>
        </row>
        <row r="3852">
          <cell r="A3852" t="str">
            <v>J338</v>
          </cell>
          <cell r="B3852" t="str">
            <v>OTROS POLIPOS DE LOS SENOS PARANASALES</v>
          </cell>
          <cell r="C3852" t="str">
            <v>077</v>
          </cell>
        </row>
        <row r="3853">
          <cell r="A3853" t="str">
            <v>J339</v>
          </cell>
          <cell r="B3853" t="str">
            <v>POLIPO NASAL, NO ESPECIFICADO</v>
          </cell>
          <cell r="C3853" t="str">
            <v>077</v>
          </cell>
        </row>
        <row r="3854">
          <cell r="A3854" t="str">
            <v>J34</v>
          </cell>
          <cell r="B3854" t="str">
            <v>OTROS TRASTORNOS DE LA NARIZ Y DE LOS SENOS PARANASALES</v>
          </cell>
          <cell r="C3854" t="str">
            <v>077</v>
          </cell>
        </row>
        <row r="3855">
          <cell r="A3855" t="str">
            <v>J340</v>
          </cell>
          <cell r="B3855" t="str">
            <v>ABSCESO, FURUNCULO Y CARBUNCO DE LA NARIZ</v>
          </cell>
          <cell r="C3855" t="str">
            <v>077</v>
          </cell>
        </row>
        <row r="3856">
          <cell r="A3856" t="str">
            <v>J341</v>
          </cell>
          <cell r="B3856" t="str">
            <v>QUISTE Y MUCOCELE DE SENO PARANASAL</v>
          </cell>
          <cell r="C3856" t="str">
            <v>077</v>
          </cell>
        </row>
        <row r="3857">
          <cell r="A3857" t="str">
            <v>J342</v>
          </cell>
          <cell r="B3857" t="str">
            <v>DESVIACION DEL TABIQUE NASAL</v>
          </cell>
          <cell r="C3857" t="str">
            <v>077</v>
          </cell>
        </row>
        <row r="3858">
          <cell r="A3858" t="str">
            <v>J343</v>
          </cell>
          <cell r="B3858" t="str">
            <v>HIPERTROFIA DE LOS CORNETES NASALES</v>
          </cell>
          <cell r="C3858" t="str">
            <v>077</v>
          </cell>
        </row>
        <row r="3859">
          <cell r="A3859" t="str">
            <v>J348</v>
          </cell>
          <cell r="B3859" t="str">
            <v>OTROS TRASTORNOS ESPECIFICADOS DE LA NARIZ Y DE LOS SENOS PARANASAL</v>
          </cell>
          <cell r="C3859" t="str">
            <v>077</v>
          </cell>
        </row>
        <row r="3860">
          <cell r="A3860" t="str">
            <v>J35</v>
          </cell>
          <cell r="B3860" t="str">
            <v>ENFERMEDADES CRONICAS DE LAS AMIGDALAS Y DE LAS ADENOIDES</v>
          </cell>
          <cell r="C3860" t="str">
            <v>077</v>
          </cell>
        </row>
        <row r="3861">
          <cell r="A3861" t="str">
            <v>J350</v>
          </cell>
          <cell r="B3861" t="str">
            <v>AMIGDALITIS CRONICA</v>
          </cell>
          <cell r="C3861" t="str">
            <v>077</v>
          </cell>
        </row>
        <row r="3862">
          <cell r="A3862" t="str">
            <v>J351</v>
          </cell>
          <cell r="B3862" t="str">
            <v>HIPERTROFIA DE LAS AMIGDALAS</v>
          </cell>
          <cell r="C3862" t="str">
            <v>077</v>
          </cell>
        </row>
        <row r="3863">
          <cell r="A3863" t="str">
            <v>J352</v>
          </cell>
          <cell r="B3863" t="str">
            <v>HIPERTROFIA DE LAS AMIGDALAS</v>
          </cell>
          <cell r="C3863" t="str">
            <v>077</v>
          </cell>
        </row>
        <row r="3864">
          <cell r="A3864" t="str">
            <v>J353</v>
          </cell>
          <cell r="B3864" t="str">
            <v>HIPERTROFIA DE LAS AMIGDALAS CON HIPERTROFIA DE LAS ADENOIDES</v>
          </cell>
          <cell r="C3864" t="str">
            <v>077</v>
          </cell>
        </row>
        <row r="3865">
          <cell r="A3865" t="str">
            <v>J358</v>
          </cell>
          <cell r="B3865" t="str">
            <v>OTRAS ENFERMEDADES CRONICAS DE LAS AMIGDALAS Y DE LAS ADENOIDES</v>
          </cell>
          <cell r="C3865" t="str">
            <v>077</v>
          </cell>
        </row>
        <row r="3866">
          <cell r="A3866" t="str">
            <v>J359</v>
          </cell>
          <cell r="B3866" t="str">
            <v>ENFERMEDAD CRONICA DE LAS AMIGDALAS Y DE LAS ADENOIDES, NO ESPECIF</v>
          </cell>
          <cell r="C3866" t="str">
            <v>077</v>
          </cell>
        </row>
        <row r="3867">
          <cell r="A3867" t="str">
            <v>J36</v>
          </cell>
          <cell r="B3867" t="str">
            <v>ABSCESO PERIAMIGDALINO</v>
          </cell>
          <cell r="C3867" t="str">
            <v>077</v>
          </cell>
        </row>
        <row r="3868">
          <cell r="A3868" t="str">
            <v>J37</v>
          </cell>
          <cell r="B3868" t="str">
            <v>LARINGITIS Y LARINGOTRAQUEITIS CRONICA</v>
          </cell>
          <cell r="C3868" t="str">
            <v>077</v>
          </cell>
        </row>
        <row r="3869">
          <cell r="A3869" t="str">
            <v>J370</v>
          </cell>
          <cell r="B3869" t="str">
            <v>LARINGITIS CRONICA</v>
          </cell>
          <cell r="C3869" t="str">
            <v>077</v>
          </cell>
        </row>
        <row r="3870">
          <cell r="A3870" t="str">
            <v>J371</v>
          </cell>
          <cell r="B3870" t="str">
            <v>LARINGOTRAQUEITIS CRONICA</v>
          </cell>
          <cell r="C3870" t="str">
            <v>077</v>
          </cell>
        </row>
        <row r="3871">
          <cell r="A3871" t="str">
            <v>J38</v>
          </cell>
          <cell r="B3871" t="str">
            <v>ENFERMEDADES DE LAS CUERDAS VOCALES Y DE LA LARINGE, NO CLASIFIC.</v>
          </cell>
          <cell r="C3871" t="str">
            <v>077</v>
          </cell>
        </row>
        <row r="3872">
          <cell r="A3872" t="str">
            <v>J380</v>
          </cell>
          <cell r="B3872" t="str">
            <v>PARALISIS DE LAS CUERDAS VOCALES Y DE LA LARINGE</v>
          </cell>
          <cell r="C3872" t="str">
            <v>077</v>
          </cell>
        </row>
        <row r="3873">
          <cell r="A3873" t="str">
            <v>J381</v>
          </cell>
          <cell r="B3873" t="str">
            <v>POLIPO DE LAS CUERDAS VOCALES Y DE LA LARINGE</v>
          </cell>
          <cell r="C3873" t="str">
            <v>077</v>
          </cell>
        </row>
        <row r="3874">
          <cell r="A3874" t="str">
            <v>J382</v>
          </cell>
          <cell r="B3874" t="str">
            <v>NODULOS DE LAS CUERDAS VOCALES</v>
          </cell>
          <cell r="C3874" t="str">
            <v>077</v>
          </cell>
        </row>
        <row r="3875">
          <cell r="A3875" t="str">
            <v>J383</v>
          </cell>
          <cell r="B3875" t="str">
            <v>OTRAS ENFERMEDADES DE LAS CUERDAS VOCALES</v>
          </cell>
          <cell r="C3875" t="str">
            <v>077</v>
          </cell>
        </row>
        <row r="3876">
          <cell r="A3876" t="str">
            <v>J384</v>
          </cell>
          <cell r="B3876" t="str">
            <v>EDEMA DE LA LARINGE</v>
          </cell>
          <cell r="C3876" t="str">
            <v>077</v>
          </cell>
        </row>
        <row r="3877">
          <cell r="A3877" t="str">
            <v>J385</v>
          </cell>
          <cell r="B3877" t="str">
            <v>ESPASMO LARINGEO</v>
          </cell>
          <cell r="C3877" t="str">
            <v>077</v>
          </cell>
        </row>
        <row r="3878">
          <cell r="A3878" t="str">
            <v>J386</v>
          </cell>
          <cell r="B3878" t="str">
            <v>ESTENOSIS LARINGEA</v>
          </cell>
          <cell r="C3878" t="str">
            <v>077</v>
          </cell>
        </row>
        <row r="3879">
          <cell r="A3879" t="str">
            <v>J387</v>
          </cell>
          <cell r="B3879" t="str">
            <v>OTRAS ENFERMEDADES DE LA LARINGE</v>
          </cell>
          <cell r="C3879" t="str">
            <v>077</v>
          </cell>
        </row>
        <row r="3880">
          <cell r="A3880" t="str">
            <v>J39</v>
          </cell>
          <cell r="B3880" t="str">
            <v>OTRAS ENFERMEDADES DE LAS VIAS RESPIRATORIAS SUPERIORES</v>
          </cell>
          <cell r="C3880" t="str">
            <v>077</v>
          </cell>
        </row>
        <row r="3881">
          <cell r="A3881" t="str">
            <v>J390</v>
          </cell>
          <cell r="B3881" t="str">
            <v>ABSCESO RETROFARINGEO Y PARAFARINGEO</v>
          </cell>
          <cell r="C3881" t="str">
            <v>077</v>
          </cell>
        </row>
        <row r="3882">
          <cell r="A3882" t="str">
            <v>J391</v>
          </cell>
          <cell r="B3882" t="str">
            <v>OTROS ABSCESOS DE LA FARINGE</v>
          </cell>
          <cell r="C3882" t="str">
            <v>077</v>
          </cell>
        </row>
        <row r="3883">
          <cell r="A3883" t="str">
            <v>J392</v>
          </cell>
          <cell r="B3883" t="str">
            <v>OTRAS ENFERMEDADES DE LA FARINGE</v>
          </cell>
          <cell r="C3883" t="str">
            <v>077</v>
          </cell>
        </row>
        <row r="3884">
          <cell r="A3884" t="str">
            <v>J393</v>
          </cell>
          <cell r="B3884" t="str">
            <v>REACCION DE HIPERSENSIBILIDAD DE LAS VIAS RESPIRATORIAS SUPERIORES</v>
          </cell>
          <cell r="C3884" t="str">
            <v>077</v>
          </cell>
        </row>
        <row r="3885">
          <cell r="A3885" t="str">
            <v>J398</v>
          </cell>
          <cell r="B3885" t="str">
            <v>OTRAS ENFERMEDADES ESPECIFICADAS DE LAS VIAS RESPIRT. SUPERIORES</v>
          </cell>
          <cell r="C3885" t="str">
            <v>077</v>
          </cell>
        </row>
        <row r="3886">
          <cell r="A3886" t="str">
            <v>J399</v>
          </cell>
          <cell r="B3886" t="str">
            <v>ENFERMEDAD DE LAS VIAS RESPIRATORIAS SUPERIORES, NO ESPECIFICADA</v>
          </cell>
          <cell r="C3886" t="str">
            <v>077</v>
          </cell>
        </row>
        <row r="3887">
          <cell r="A3887" t="str">
            <v>J409</v>
          </cell>
          <cell r="B3887" t="str">
            <v>BRONQUITIS, NO ESPECIFICADA COMO AGUDA O CRONICA</v>
          </cell>
          <cell r="C3887" t="str">
            <v>076</v>
          </cell>
        </row>
        <row r="3888">
          <cell r="A3888" t="str">
            <v>J41</v>
          </cell>
          <cell r="B3888" t="str">
            <v>BRONQUITIS CRONICA SIMPLE Y MUCOPURULENTA</v>
          </cell>
          <cell r="C3888" t="str">
            <v>076</v>
          </cell>
        </row>
        <row r="3889">
          <cell r="A3889" t="str">
            <v>J410</v>
          </cell>
          <cell r="B3889" t="str">
            <v>BRONQUITIS CRONICA SIMPLE</v>
          </cell>
          <cell r="C3889" t="str">
            <v>076</v>
          </cell>
        </row>
        <row r="3890">
          <cell r="A3890" t="str">
            <v>J411</v>
          </cell>
          <cell r="B3890" t="str">
            <v>BRONQUITIS CRONICA MUCOPURULENTA</v>
          </cell>
          <cell r="C3890" t="str">
            <v>076</v>
          </cell>
        </row>
        <row r="3891">
          <cell r="A3891" t="str">
            <v>J418</v>
          </cell>
          <cell r="B3891" t="str">
            <v>BRONQUITIS CRONICA MIXTA SIMPLE Y MUCOPURULENTA</v>
          </cell>
          <cell r="C3891" t="str">
            <v>076</v>
          </cell>
        </row>
        <row r="3892">
          <cell r="A3892" t="str">
            <v>J42</v>
          </cell>
          <cell r="B3892" t="str">
            <v>BRONQUITIS CRONICA NO ESPECIFICADA</v>
          </cell>
          <cell r="C3892" t="str">
            <v>076</v>
          </cell>
        </row>
        <row r="3893">
          <cell r="A3893" t="str">
            <v>J43</v>
          </cell>
          <cell r="B3893" t="str">
            <v>ENFISEMA</v>
          </cell>
          <cell r="C3893" t="str">
            <v>076</v>
          </cell>
        </row>
        <row r="3894">
          <cell r="A3894" t="str">
            <v>J430</v>
          </cell>
          <cell r="B3894" t="str">
            <v>SINDROME DE MACLEOD</v>
          </cell>
          <cell r="C3894" t="str">
            <v>076</v>
          </cell>
        </row>
        <row r="3895">
          <cell r="A3895" t="str">
            <v>J431</v>
          </cell>
          <cell r="B3895" t="str">
            <v>ENFISEMA PANLOBULAR</v>
          </cell>
          <cell r="C3895" t="str">
            <v>076</v>
          </cell>
        </row>
        <row r="3896">
          <cell r="A3896" t="str">
            <v>J432</v>
          </cell>
          <cell r="B3896" t="str">
            <v>ENFISEMA CENTROLOBULAR</v>
          </cell>
          <cell r="C3896" t="str">
            <v>076</v>
          </cell>
        </row>
        <row r="3897">
          <cell r="A3897" t="str">
            <v>J438</v>
          </cell>
          <cell r="B3897" t="str">
            <v>OTROS TIPOS DE ENFISEMA</v>
          </cell>
          <cell r="C3897" t="str">
            <v>076</v>
          </cell>
        </row>
        <row r="3898">
          <cell r="A3898" t="str">
            <v>J439</v>
          </cell>
          <cell r="B3898" t="str">
            <v>ENFISEMA, NO ESPECIFICADO</v>
          </cell>
          <cell r="C3898" t="str">
            <v>076</v>
          </cell>
        </row>
        <row r="3899">
          <cell r="A3899" t="str">
            <v>J44</v>
          </cell>
          <cell r="B3899" t="str">
            <v>OTRAS ENFERMEDADES PULMONARES OBSTRUCTIVAS CRONICAS</v>
          </cell>
          <cell r="C3899" t="str">
            <v>076</v>
          </cell>
        </row>
        <row r="3900">
          <cell r="A3900" t="str">
            <v>J440</v>
          </cell>
          <cell r="B3900" t="str">
            <v>ENFERMEDAD PULMONAR OBSTRUCTIVA CRONICA CON INFECCION AGUDA DE LAS</v>
          </cell>
          <cell r="C3900" t="str">
            <v>076</v>
          </cell>
        </row>
        <row r="3901">
          <cell r="A3901" t="str">
            <v>J441</v>
          </cell>
          <cell r="B3901" t="str">
            <v>ENFERMEDAD PULMONAR OBSTRUCTIVA CRONICA CON EXACERBACION AGUDA</v>
          </cell>
          <cell r="C3901" t="str">
            <v>076</v>
          </cell>
        </row>
        <row r="3902">
          <cell r="A3902" t="str">
            <v>J448</v>
          </cell>
          <cell r="B3902" t="str">
            <v>OTRAS ENFERMEDADES PULMONARES OBSTRUCTIVAS CRONICAS ESPECIFIC.</v>
          </cell>
          <cell r="C3902" t="str">
            <v>076</v>
          </cell>
        </row>
        <row r="3903">
          <cell r="A3903" t="str">
            <v>J449</v>
          </cell>
          <cell r="B3903" t="str">
            <v>ENFERMEDAD PULMONAR OBSTRUCTIVA CRONICA, NO ESPECIFICADA</v>
          </cell>
          <cell r="C3903" t="str">
            <v>076</v>
          </cell>
        </row>
        <row r="3904">
          <cell r="A3904" t="str">
            <v>J45</v>
          </cell>
          <cell r="B3904" t="str">
            <v>ASMA</v>
          </cell>
          <cell r="C3904" t="str">
            <v>076</v>
          </cell>
        </row>
        <row r="3905">
          <cell r="A3905" t="str">
            <v>J450</v>
          </cell>
          <cell r="B3905" t="str">
            <v>ASMA PREDOMINANTEMENTE ALERGICA</v>
          </cell>
          <cell r="C3905" t="str">
            <v>076</v>
          </cell>
        </row>
        <row r="3906">
          <cell r="A3906" t="str">
            <v>J451</v>
          </cell>
          <cell r="B3906" t="str">
            <v>ASMA NO ALERGICA</v>
          </cell>
          <cell r="C3906" t="str">
            <v>076</v>
          </cell>
        </row>
        <row r="3907">
          <cell r="A3907" t="str">
            <v>J458</v>
          </cell>
          <cell r="B3907" t="str">
            <v>ASMA MIXTA</v>
          </cell>
          <cell r="C3907" t="str">
            <v>076</v>
          </cell>
        </row>
        <row r="3908">
          <cell r="A3908" t="str">
            <v>J459</v>
          </cell>
          <cell r="B3908" t="str">
            <v>ASMA, NO ESPECIFICADO</v>
          </cell>
          <cell r="C3908" t="str">
            <v>076</v>
          </cell>
        </row>
        <row r="3909">
          <cell r="A3909" t="str">
            <v>J46X</v>
          </cell>
          <cell r="B3909" t="str">
            <v>ESTADO ASMATICO</v>
          </cell>
          <cell r="C3909" t="str">
            <v>076</v>
          </cell>
        </row>
        <row r="3910">
          <cell r="A3910" t="str">
            <v>J47</v>
          </cell>
          <cell r="B3910" t="str">
            <v>BRONQUIECTASIA</v>
          </cell>
          <cell r="C3910" t="str">
            <v>076</v>
          </cell>
        </row>
        <row r="3911">
          <cell r="A3911" t="str">
            <v>J60</v>
          </cell>
          <cell r="B3911" t="str">
            <v>NEUMOCONIOSIS DE LOS MINEROS DEL CARBON</v>
          </cell>
          <cell r="C3911" t="str">
            <v>077</v>
          </cell>
        </row>
        <row r="3912">
          <cell r="A3912" t="str">
            <v>J61</v>
          </cell>
          <cell r="B3912" t="str">
            <v>NEUMOCONIOSIS DEBIDA AL ASBESTO Y A OTRAS FIBRAS MINERALES</v>
          </cell>
          <cell r="C3912" t="str">
            <v>077</v>
          </cell>
        </row>
        <row r="3913">
          <cell r="A3913" t="str">
            <v>J62</v>
          </cell>
          <cell r="B3913" t="str">
            <v>NEUMOCONIOSIS DEBIDA A POLVO DE SILICE</v>
          </cell>
          <cell r="C3913" t="str">
            <v>077</v>
          </cell>
        </row>
        <row r="3914">
          <cell r="A3914" t="str">
            <v>J620</v>
          </cell>
          <cell r="B3914" t="str">
            <v>NEUMOCONIOSIS DEBIDA A POLVO DE TALCO</v>
          </cell>
          <cell r="C3914" t="str">
            <v>077</v>
          </cell>
        </row>
        <row r="3915">
          <cell r="A3915" t="str">
            <v>J628</v>
          </cell>
          <cell r="B3915" t="str">
            <v>NEUMOCONIOSIS DEBIDA A OTROS A OTROS POLVOS QUE CONTIENEN SILICE</v>
          </cell>
          <cell r="C3915" t="str">
            <v>077</v>
          </cell>
        </row>
        <row r="3916">
          <cell r="A3916" t="str">
            <v>J63</v>
          </cell>
          <cell r="B3916" t="str">
            <v>NEUMOCONIOSIS DEBIDA A OTROS POLVOS INORGANICOS</v>
          </cell>
          <cell r="C3916" t="str">
            <v>077</v>
          </cell>
        </row>
        <row r="3917">
          <cell r="A3917" t="str">
            <v>J630</v>
          </cell>
          <cell r="B3917" t="str">
            <v>ALUMINOSIS (DEL PULMON)</v>
          </cell>
          <cell r="C3917" t="str">
            <v>077</v>
          </cell>
        </row>
        <row r="3918">
          <cell r="A3918" t="str">
            <v>J631</v>
          </cell>
          <cell r="B3918" t="str">
            <v>FIBROSIS (DEL PULMON) DEBIDA A BAUXITA</v>
          </cell>
          <cell r="C3918" t="str">
            <v>077</v>
          </cell>
        </row>
        <row r="3919">
          <cell r="A3919" t="str">
            <v>J632</v>
          </cell>
          <cell r="B3919" t="str">
            <v>BERILIOSIS</v>
          </cell>
          <cell r="C3919" t="str">
            <v>077</v>
          </cell>
        </row>
        <row r="3920">
          <cell r="A3920" t="str">
            <v>J633</v>
          </cell>
          <cell r="B3920" t="str">
            <v>FIBROSIS (DEL PULMON) DEBIDA A GRAFITO</v>
          </cell>
          <cell r="C3920" t="str">
            <v>077</v>
          </cell>
        </row>
        <row r="3921">
          <cell r="A3921" t="str">
            <v>J634</v>
          </cell>
          <cell r="B3921" t="str">
            <v>SIDEROSIS</v>
          </cell>
          <cell r="C3921" t="str">
            <v>077</v>
          </cell>
        </row>
        <row r="3922">
          <cell r="A3922" t="str">
            <v>J635</v>
          </cell>
          <cell r="B3922" t="str">
            <v>ESTAÑOSIS</v>
          </cell>
          <cell r="C3922" t="str">
            <v>077</v>
          </cell>
        </row>
        <row r="3923">
          <cell r="A3923" t="str">
            <v>J638</v>
          </cell>
          <cell r="B3923" t="str">
            <v>NEUMOCONIOSIS DEBIDA A OTROS POLVOS INORGANICOS ESPECIFICADOS</v>
          </cell>
          <cell r="C3923" t="str">
            <v>077</v>
          </cell>
        </row>
        <row r="3924">
          <cell r="A3924" t="str">
            <v>J64</v>
          </cell>
          <cell r="B3924" t="str">
            <v>NEUMOCONIOSIS, NO ESPECIFICADA</v>
          </cell>
          <cell r="C3924" t="str">
            <v>077</v>
          </cell>
        </row>
        <row r="3925">
          <cell r="A3925" t="str">
            <v>J65</v>
          </cell>
          <cell r="B3925" t="str">
            <v>NEUMOCONIOSIS ASOCIADA CON TUBERCULOSIS</v>
          </cell>
          <cell r="C3925" t="str">
            <v>077</v>
          </cell>
        </row>
        <row r="3926">
          <cell r="A3926" t="str">
            <v>J66</v>
          </cell>
          <cell r="B3926" t="str">
            <v>ENFERMEDADES DE LAS VIAS AEREAS DEBIDAS A POLVOS ORGANICOS ESPECIFICAD</v>
          </cell>
          <cell r="C3926" t="str">
            <v>077</v>
          </cell>
        </row>
        <row r="3927">
          <cell r="A3927" t="str">
            <v>J660</v>
          </cell>
          <cell r="B3927" t="str">
            <v>BISINOSIS</v>
          </cell>
          <cell r="C3927" t="str">
            <v>077</v>
          </cell>
        </row>
        <row r="3928">
          <cell r="A3928" t="str">
            <v>J661</v>
          </cell>
          <cell r="B3928" t="str">
            <v>ENFERMEDAD DE LOS TRABAJADORES DEL LINO</v>
          </cell>
          <cell r="C3928" t="str">
            <v>077</v>
          </cell>
        </row>
        <row r="3929">
          <cell r="A3929" t="str">
            <v>J662</v>
          </cell>
          <cell r="B3929" t="str">
            <v>CANABINOSIS</v>
          </cell>
          <cell r="C3929" t="str">
            <v>077</v>
          </cell>
        </row>
        <row r="3930">
          <cell r="A3930" t="str">
            <v>J668</v>
          </cell>
          <cell r="B3930" t="str">
            <v>ENFERMEDAD DE LAS VIAS AEREAS DEBIDA A OTROS POLVOS ORG.ESPECIFICOS</v>
          </cell>
          <cell r="C3930" t="str">
            <v>077</v>
          </cell>
        </row>
        <row r="3931">
          <cell r="A3931" t="str">
            <v>J67</v>
          </cell>
          <cell r="B3931" t="str">
            <v>NEUMONITIS DEBIDA A HIPERSENSIBILIDAD AL POLVO ORGANICO</v>
          </cell>
          <cell r="C3931" t="str">
            <v>077</v>
          </cell>
        </row>
        <row r="3932">
          <cell r="A3932" t="str">
            <v>J670</v>
          </cell>
          <cell r="B3932" t="str">
            <v>PULMON DEL GRANJERO</v>
          </cell>
          <cell r="C3932" t="str">
            <v>077</v>
          </cell>
        </row>
        <row r="3933">
          <cell r="A3933" t="str">
            <v>J671</v>
          </cell>
          <cell r="B3933" t="str">
            <v>BAGAZOSIS</v>
          </cell>
          <cell r="C3933" t="str">
            <v>077</v>
          </cell>
        </row>
        <row r="3934">
          <cell r="A3934" t="str">
            <v>J672</v>
          </cell>
          <cell r="B3934" t="str">
            <v>PULMON DEL ORNITOFILO</v>
          </cell>
          <cell r="C3934" t="str">
            <v>077</v>
          </cell>
        </row>
        <row r="3935">
          <cell r="A3935" t="str">
            <v>J673</v>
          </cell>
          <cell r="B3935" t="str">
            <v>SUBEROSIS</v>
          </cell>
          <cell r="C3935" t="str">
            <v>077</v>
          </cell>
        </row>
        <row r="3936">
          <cell r="A3936" t="str">
            <v>J674</v>
          </cell>
          <cell r="B3936" t="str">
            <v>PULMON DEL MANIPULADOR DE MALTA</v>
          </cell>
          <cell r="C3936" t="str">
            <v>077</v>
          </cell>
        </row>
        <row r="3937">
          <cell r="A3937" t="str">
            <v>J675</v>
          </cell>
          <cell r="B3937" t="str">
            <v>PULMON DEL MANIPULADOR DE HONGOS</v>
          </cell>
          <cell r="C3937" t="str">
            <v>077</v>
          </cell>
        </row>
        <row r="3938">
          <cell r="A3938" t="str">
            <v>J676</v>
          </cell>
          <cell r="B3938" t="str">
            <v>PULMON DEL DESCORTEZADOR DEL ARCE</v>
          </cell>
          <cell r="C3938" t="str">
            <v>077</v>
          </cell>
        </row>
        <row r="3939">
          <cell r="A3939" t="str">
            <v>J677</v>
          </cell>
          <cell r="B3939" t="str">
            <v>NEUMONITIS DE LA VENTILACION DEBIDA AL ACONDICIONADOR Y HUMIDIFIC</v>
          </cell>
          <cell r="C3939" t="str">
            <v>077</v>
          </cell>
        </row>
        <row r="3940">
          <cell r="A3940" t="str">
            <v>J678</v>
          </cell>
          <cell r="B3940" t="str">
            <v>NEUMONITIS DEBIDAS A HIPERSENSIBILIDAD A OTROS POLVOS ORGANICOS</v>
          </cell>
          <cell r="C3940" t="str">
            <v>077</v>
          </cell>
        </row>
        <row r="3941">
          <cell r="A3941" t="str">
            <v>J679</v>
          </cell>
          <cell r="B3941" t="str">
            <v>NEUMONITIS DEBIDA A HIPERSENSIBILIDAD A POLVO ORGANICO NO ESPECIFIC</v>
          </cell>
          <cell r="C3941" t="str">
            <v>077</v>
          </cell>
        </row>
        <row r="3942">
          <cell r="A3942" t="str">
            <v>J68</v>
          </cell>
          <cell r="B3942" t="str">
            <v>AFECCIONES RESPIRATORIAS DEBIDAS A INHALACION DE GASES, HUMOS, VAPO</v>
          </cell>
          <cell r="C3942" t="str">
            <v>077</v>
          </cell>
        </row>
        <row r="3943">
          <cell r="A3943" t="str">
            <v>J680</v>
          </cell>
          <cell r="B3943" t="str">
            <v>BRONQUITIS Y NEUMONITIS DEBIDAS A INHALACION DE GASES, HUMOS, VAPORES</v>
          </cell>
          <cell r="C3943" t="str">
            <v>077</v>
          </cell>
        </row>
        <row r="3944">
          <cell r="A3944" t="str">
            <v>J681</v>
          </cell>
          <cell r="B3944" t="str">
            <v>EDEMA PULMONAR AGUDO DEBIDO A INHALACION DE GASES. HUMOS, VAPORES</v>
          </cell>
          <cell r="C3944" t="str">
            <v>077</v>
          </cell>
        </row>
        <row r="3945">
          <cell r="A3945" t="str">
            <v>J682</v>
          </cell>
          <cell r="B3945" t="str">
            <v>INFLAMACION RESPIRATORIA SUPERIOR DEBIDA A INHALACION DE GASES, HUMOS,</v>
          </cell>
          <cell r="C3945" t="str">
            <v>077</v>
          </cell>
        </row>
        <row r="3946">
          <cell r="A3946" t="str">
            <v>J683</v>
          </cell>
          <cell r="B3946" t="str">
            <v>OTRAS AFECCIONES RESPIRATORIAS AGUDAS Y SUBAGUDAS DEBIDAS A INHALA</v>
          </cell>
          <cell r="C3946" t="str">
            <v>077</v>
          </cell>
        </row>
        <row r="3947">
          <cell r="A3947" t="str">
            <v>J684</v>
          </cell>
          <cell r="B3947" t="str">
            <v>AFECCIONES RESPIRATORIAS CRONICAS DEBIDAS A INHALACION DE GASES. HUMOS</v>
          </cell>
          <cell r="C3947" t="str">
            <v>077</v>
          </cell>
        </row>
        <row r="3948">
          <cell r="A3948" t="str">
            <v>J688</v>
          </cell>
          <cell r="B3948" t="str">
            <v>OTRAS AFECCIONES RESPIRATORIAS DEBIDAS A INHALACION DE GASES. HUMOS</v>
          </cell>
          <cell r="C3948" t="str">
            <v>077</v>
          </cell>
        </row>
        <row r="3949">
          <cell r="A3949" t="str">
            <v>J689</v>
          </cell>
          <cell r="B3949" t="str">
            <v>AFECCION RESPIRATORIA NO ESPECIFICADA, DEBIDA A INHALACION DE GASES</v>
          </cell>
          <cell r="C3949" t="str">
            <v>077</v>
          </cell>
        </row>
        <row r="3950">
          <cell r="A3950" t="str">
            <v>J69</v>
          </cell>
          <cell r="B3950" t="str">
            <v>NEUMONITIS DEBIDA A SLIDOS Y LIQUIDOS</v>
          </cell>
          <cell r="C3950" t="str">
            <v>077</v>
          </cell>
        </row>
        <row r="3951">
          <cell r="A3951" t="str">
            <v>J690</v>
          </cell>
          <cell r="B3951" t="str">
            <v>NEUMONITIS DEBIDA A ASPIRACION DE ALIMENTOS O VOMITO</v>
          </cell>
          <cell r="C3951" t="str">
            <v>077</v>
          </cell>
        </row>
        <row r="3952">
          <cell r="A3952" t="str">
            <v>J691</v>
          </cell>
          <cell r="B3952" t="str">
            <v>NEUMONITIS DEBIDA A ASPIRACION DE ACEITES Y ESENCIAS</v>
          </cell>
          <cell r="C3952" t="str">
            <v>077</v>
          </cell>
        </row>
        <row r="3953">
          <cell r="A3953" t="str">
            <v>J698</v>
          </cell>
          <cell r="B3953" t="str">
            <v>NEUMONITIS DEBIDA A ASPIRACION DE OTROS SOLIDOS Y LIQUIDOS</v>
          </cell>
          <cell r="C3953" t="str">
            <v>077</v>
          </cell>
        </row>
        <row r="3954">
          <cell r="A3954" t="str">
            <v>J70</v>
          </cell>
          <cell r="B3954" t="str">
            <v>AFECCIONES RESPIRATORIAS DEBIDAS A OTROS AGENTES EXTERNOS</v>
          </cell>
          <cell r="C3954" t="str">
            <v>077</v>
          </cell>
        </row>
        <row r="3955">
          <cell r="A3955" t="str">
            <v>J700</v>
          </cell>
          <cell r="B3955" t="str">
            <v>MANIFESTACIONES PULMONARES AGUDAS DEBIDAS A RADIACION</v>
          </cell>
          <cell r="C3955" t="str">
            <v>077</v>
          </cell>
        </row>
        <row r="3956">
          <cell r="A3956" t="str">
            <v>J701</v>
          </cell>
          <cell r="B3956" t="str">
            <v>MANIFESTACIONES PULMONARES CRONICAS Y OTRAS MANIFESTACIONES DEBIDAS</v>
          </cell>
          <cell r="C3956" t="str">
            <v>077</v>
          </cell>
        </row>
        <row r="3957">
          <cell r="A3957" t="str">
            <v>J702</v>
          </cell>
          <cell r="B3957" t="str">
            <v>TRASTORNOS PULMONARES INTERSTICIALES AGUDOS INDUCIDO POR DROGAS</v>
          </cell>
          <cell r="C3957" t="str">
            <v>077</v>
          </cell>
        </row>
        <row r="3958">
          <cell r="A3958" t="str">
            <v>J703</v>
          </cell>
          <cell r="B3958" t="str">
            <v>TRASTORNOS PULMONARES INTERSTICIALES CRONICOS INDUCIDOS POR DROGAS</v>
          </cell>
          <cell r="C3958" t="str">
            <v>077</v>
          </cell>
        </row>
        <row r="3959">
          <cell r="A3959" t="str">
            <v>J704</v>
          </cell>
          <cell r="B3959" t="str">
            <v>TRASTORNOS PULMONARES INTERSTICIALES NO ESPECIFICADOS INDUCIDO</v>
          </cell>
          <cell r="C3959" t="str">
            <v>077</v>
          </cell>
        </row>
        <row r="3960">
          <cell r="A3960" t="str">
            <v>J708</v>
          </cell>
          <cell r="B3960" t="str">
            <v>AFECCIONES RESPIRATORIAS DEBIDAS A OTROS AGENTES EXTERNOS ESPECIF</v>
          </cell>
          <cell r="C3960" t="str">
            <v>077</v>
          </cell>
        </row>
        <row r="3961">
          <cell r="A3961" t="str">
            <v>J709</v>
          </cell>
          <cell r="B3961" t="str">
            <v>AFECCIONES RESPIRATORIAS DEBIDAS A AGENTES EXTERNOS NO ESPECIFICADOS</v>
          </cell>
          <cell r="C3961" t="str">
            <v>077</v>
          </cell>
        </row>
        <row r="3962">
          <cell r="A3962" t="str">
            <v>J80X</v>
          </cell>
          <cell r="B3962" t="str">
            <v>SIDROME DE DIFICULTAD RESPIRATORIA DEL ADULTO</v>
          </cell>
          <cell r="C3962" t="str">
            <v>077</v>
          </cell>
        </row>
        <row r="3963">
          <cell r="A3963" t="str">
            <v>J81</v>
          </cell>
          <cell r="B3963" t="str">
            <v>EDEMA PULMONAR</v>
          </cell>
          <cell r="C3963" t="str">
            <v>077</v>
          </cell>
        </row>
        <row r="3964">
          <cell r="A3964" t="str">
            <v>J82</v>
          </cell>
          <cell r="B3964" t="str">
            <v>EOSINOFILIA PULMONAR, NO CLASIFICADA EN OTRA PARTE</v>
          </cell>
          <cell r="C3964" t="str">
            <v>077</v>
          </cell>
        </row>
        <row r="3965">
          <cell r="A3965" t="str">
            <v>J84</v>
          </cell>
          <cell r="B3965" t="str">
            <v>OTRAS ENFERMEDADES PULMONARES INTERSTICIALES</v>
          </cell>
          <cell r="C3965" t="str">
            <v>077</v>
          </cell>
        </row>
        <row r="3966">
          <cell r="A3966" t="str">
            <v>J840</v>
          </cell>
          <cell r="B3966" t="str">
            <v>AFECCIONES ALVEOLARES Y ALVEOLOPARIETALES</v>
          </cell>
          <cell r="C3966" t="str">
            <v>077</v>
          </cell>
        </row>
        <row r="3967">
          <cell r="A3967" t="str">
            <v>J841</v>
          </cell>
          <cell r="B3967" t="str">
            <v>OTRAS ENFERMEDADES PULMONARES INTERSTICIALES CON FIBROSIS</v>
          </cell>
          <cell r="C3967" t="str">
            <v>077</v>
          </cell>
        </row>
        <row r="3968">
          <cell r="A3968" t="str">
            <v>J848</v>
          </cell>
          <cell r="B3968" t="str">
            <v>OTRAS ENFERMEDADES PULMONARES INTERSTICIALES ESPECIFICADAS</v>
          </cell>
          <cell r="C3968" t="str">
            <v>077</v>
          </cell>
        </row>
        <row r="3969">
          <cell r="A3969" t="str">
            <v>J849</v>
          </cell>
          <cell r="B3969" t="str">
            <v>ENFERMEDAD PULMONAR INTERSTICIAL, NO ESPECIFICADA</v>
          </cell>
          <cell r="C3969" t="str">
            <v>077</v>
          </cell>
        </row>
        <row r="3970">
          <cell r="A3970" t="str">
            <v>J85</v>
          </cell>
          <cell r="B3970" t="str">
            <v>ABSCESO DEL PULMON Y DEL MEDIASTINO</v>
          </cell>
          <cell r="C3970" t="str">
            <v>077</v>
          </cell>
        </row>
        <row r="3971">
          <cell r="A3971" t="str">
            <v>J850</v>
          </cell>
          <cell r="B3971" t="str">
            <v>GANGRENA Y NECROSIS DEL PULMON</v>
          </cell>
          <cell r="C3971" t="str">
            <v>077</v>
          </cell>
        </row>
        <row r="3972">
          <cell r="A3972" t="str">
            <v>J851</v>
          </cell>
          <cell r="B3972" t="str">
            <v>ABSCESO DEL PULMON CON NEUMONIA</v>
          </cell>
          <cell r="C3972" t="str">
            <v>077</v>
          </cell>
        </row>
        <row r="3973">
          <cell r="A3973" t="str">
            <v>J852</v>
          </cell>
          <cell r="B3973" t="str">
            <v>ABSCESO DEL PULMON SIN NEUMONIA</v>
          </cell>
          <cell r="C3973" t="str">
            <v>077</v>
          </cell>
        </row>
        <row r="3974">
          <cell r="A3974" t="str">
            <v>J853</v>
          </cell>
          <cell r="B3974" t="str">
            <v>ABSCESO DEL MEDIASTINO</v>
          </cell>
          <cell r="C3974" t="str">
            <v>077</v>
          </cell>
        </row>
        <row r="3975">
          <cell r="A3975" t="str">
            <v>J86</v>
          </cell>
          <cell r="B3975" t="str">
            <v>PIOTORAX</v>
          </cell>
          <cell r="C3975" t="str">
            <v>077</v>
          </cell>
        </row>
        <row r="3976">
          <cell r="A3976" t="str">
            <v>J860</v>
          </cell>
          <cell r="B3976" t="str">
            <v>PIOTORAX CON FISTULA</v>
          </cell>
          <cell r="C3976" t="str">
            <v>077</v>
          </cell>
        </row>
        <row r="3977">
          <cell r="A3977" t="str">
            <v>J869</v>
          </cell>
          <cell r="B3977" t="str">
            <v>PIOTORAX SIN FISTULA</v>
          </cell>
          <cell r="C3977" t="str">
            <v>077</v>
          </cell>
        </row>
        <row r="3978">
          <cell r="A3978" t="str">
            <v>J90</v>
          </cell>
          <cell r="B3978" t="str">
            <v>DERRAME PLEURAL NO CLASIFICADO EN OTRA PARTE</v>
          </cell>
          <cell r="C3978" t="str">
            <v>077</v>
          </cell>
        </row>
        <row r="3979">
          <cell r="A3979" t="str">
            <v>J92</v>
          </cell>
          <cell r="B3979" t="str">
            <v>PAQUIPLEURITIS</v>
          </cell>
          <cell r="C3979" t="str">
            <v>077</v>
          </cell>
        </row>
        <row r="3980">
          <cell r="A3980" t="str">
            <v>J920</v>
          </cell>
          <cell r="B3980" t="str">
            <v>PAQUIPLEURITIS CON ASBESTOSIS</v>
          </cell>
          <cell r="C3980" t="str">
            <v>077</v>
          </cell>
        </row>
        <row r="3981">
          <cell r="A3981" t="str">
            <v>J929</v>
          </cell>
          <cell r="B3981" t="str">
            <v>PAQUIPLEURITIS SIN ASBESTOSIS</v>
          </cell>
          <cell r="C3981" t="str">
            <v>077</v>
          </cell>
        </row>
        <row r="3982">
          <cell r="A3982" t="str">
            <v>J93</v>
          </cell>
          <cell r="B3982" t="str">
            <v>NEUMOTORAX</v>
          </cell>
          <cell r="C3982" t="str">
            <v>077</v>
          </cell>
        </row>
        <row r="3983">
          <cell r="A3983" t="str">
            <v>J930</v>
          </cell>
          <cell r="B3983" t="str">
            <v>NEUMOTORAX ESPONTANEO A PRESION</v>
          </cell>
          <cell r="C3983" t="str">
            <v>077</v>
          </cell>
        </row>
        <row r="3984">
          <cell r="A3984" t="str">
            <v>J931</v>
          </cell>
          <cell r="B3984" t="str">
            <v>OTROS TIPOS DE NEUMOTORAX ESPONTANEO</v>
          </cell>
          <cell r="C3984" t="str">
            <v>077</v>
          </cell>
        </row>
        <row r="3985">
          <cell r="A3985" t="str">
            <v>J938</v>
          </cell>
          <cell r="B3985" t="str">
            <v>OTROS NEUMOTORAX</v>
          </cell>
          <cell r="C3985" t="str">
            <v>077</v>
          </cell>
        </row>
        <row r="3986">
          <cell r="A3986" t="str">
            <v>J939</v>
          </cell>
          <cell r="B3986" t="str">
            <v>NEUMOTORAX, NO ESPECIFICADO</v>
          </cell>
          <cell r="C3986" t="str">
            <v>077</v>
          </cell>
        </row>
        <row r="3987">
          <cell r="A3987" t="str">
            <v>J94</v>
          </cell>
          <cell r="B3987" t="str">
            <v>OTRAS AFECCIONES DE LA PLEURA</v>
          </cell>
          <cell r="C3987" t="str">
            <v>077</v>
          </cell>
        </row>
        <row r="3988">
          <cell r="A3988" t="str">
            <v>J940</v>
          </cell>
          <cell r="B3988" t="str">
            <v>QUILOTORAX</v>
          </cell>
          <cell r="C3988" t="str">
            <v>077</v>
          </cell>
        </row>
        <row r="3989">
          <cell r="A3989" t="str">
            <v>J941</v>
          </cell>
          <cell r="B3989" t="str">
            <v>FIBROTORAX</v>
          </cell>
          <cell r="C3989" t="str">
            <v>077</v>
          </cell>
        </row>
        <row r="3990">
          <cell r="A3990" t="str">
            <v>J942</v>
          </cell>
          <cell r="B3990" t="str">
            <v>HEMOTORAX</v>
          </cell>
          <cell r="C3990" t="str">
            <v>077</v>
          </cell>
        </row>
        <row r="3991">
          <cell r="A3991" t="str">
            <v>J948</v>
          </cell>
          <cell r="B3991" t="str">
            <v>OTRAS AFECCIONES ESPECIFICADAS DE LA PLEURA</v>
          </cell>
          <cell r="C3991" t="str">
            <v>077</v>
          </cell>
        </row>
        <row r="3992">
          <cell r="A3992" t="str">
            <v>J949</v>
          </cell>
          <cell r="B3992" t="str">
            <v>AFECCIONES PLEURAL, NO ESPECIFICADA</v>
          </cell>
          <cell r="C3992" t="str">
            <v>077</v>
          </cell>
        </row>
        <row r="3993">
          <cell r="A3993" t="str">
            <v>J95</v>
          </cell>
          <cell r="B3993" t="str">
            <v>TRASTORNOS DEL SISTEMA RESPIRATORIO CONSECUTIVOS A PROC. NO CLASIF.</v>
          </cell>
          <cell r="C3993" t="str">
            <v>077</v>
          </cell>
        </row>
        <row r="3994">
          <cell r="A3994" t="str">
            <v>J950</v>
          </cell>
          <cell r="B3994" t="str">
            <v>FUNCIONAMIENTO DEFECTUOSO DE LA TRAQUEOSTOMIA</v>
          </cell>
          <cell r="C3994" t="str">
            <v>077</v>
          </cell>
        </row>
        <row r="3995">
          <cell r="A3995" t="str">
            <v>J951</v>
          </cell>
          <cell r="B3995" t="str">
            <v>INSUFICIENCIA PULMONAR AGUDA CONSECUTIVA A CIRUGIA TORACICA</v>
          </cell>
          <cell r="C3995" t="str">
            <v>077</v>
          </cell>
        </row>
        <row r="3996">
          <cell r="A3996" t="str">
            <v>J952</v>
          </cell>
          <cell r="B3996" t="str">
            <v>INSUFICIENCIA PULMONAR AGUDA CONSECUTIVA A CIRUGIA EXTRATORACICA</v>
          </cell>
          <cell r="C3996" t="str">
            <v>077</v>
          </cell>
        </row>
        <row r="3997">
          <cell r="A3997" t="str">
            <v>J953</v>
          </cell>
          <cell r="B3997" t="str">
            <v>INSUFICIENCIA PULMONAR CRONICA CONSECUTIVA A CIRUGIA</v>
          </cell>
          <cell r="C3997" t="str">
            <v>077</v>
          </cell>
        </row>
        <row r="3998">
          <cell r="A3998" t="str">
            <v>J954</v>
          </cell>
          <cell r="B3998" t="str">
            <v>SINDROME DE MENDELSON</v>
          </cell>
          <cell r="C3998" t="str">
            <v>077</v>
          </cell>
        </row>
        <row r="3999">
          <cell r="A3999" t="str">
            <v>J955</v>
          </cell>
          <cell r="B3999" t="str">
            <v>ESTENOSIS SUBGLOTICA CONSECUTIVA A PROSEDIMIENTOS</v>
          </cell>
          <cell r="C3999" t="str">
            <v>077</v>
          </cell>
        </row>
        <row r="4000">
          <cell r="A4000" t="str">
            <v>J958</v>
          </cell>
          <cell r="B4000" t="str">
            <v>OTROS TRASTORNOS RESPIRATORIOS CONSECUTIVOS A PROCEDIMIENTOS</v>
          </cell>
          <cell r="C4000" t="str">
            <v>077</v>
          </cell>
        </row>
        <row r="4001">
          <cell r="A4001" t="str">
            <v>J959</v>
          </cell>
          <cell r="B4001" t="str">
            <v>TRASTORNO NO ESPECIFICADO DEL SISTEMA RESPIRATORIO, CONSECUTIVO</v>
          </cell>
          <cell r="C4001" t="str">
            <v>077</v>
          </cell>
        </row>
        <row r="4002">
          <cell r="A4002" t="str">
            <v>J96</v>
          </cell>
          <cell r="B4002" t="str">
            <v>INSUFICIENCIA RESPIRATORIA, NO CLASIFICADA EN OTRA PARTE</v>
          </cell>
          <cell r="C4002" t="str">
            <v>077</v>
          </cell>
        </row>
        <row r="4003">
          <cell r="A4003" t="str">
            <v>J960</v>
          </cell>
          <cell r="B4003" t="str">
            <v>INSUFICIENCIA RESPIRATORIA AGUDA</v>
          </cell>
          <cell r="C4003" t="str">
            <v>077</v>
          </cell>
        </row>
        <row r="4004">
          <cell r="A4004" t="str">
            <v>J961</v>
          </cell>
          <cell r="B4004" t="str">
            <v>INSUFICIENCIA RESPIRATORIA CRONICA</v>
          </cell>
          <cell r="C4004" t="str">
            <v>077</v>
          </cell>
        </row>
        <row r="4005">
          <cell r="A4005" t="str">
            <v>J969</v>
          </cell>
          <cell r="B4005" t="str">
            <v>INSUFICIENCIA RESPIRATORIA, NO ESPECIFICADA</v>
          </cell>
          <cell r="C4005" t="str">
            <v>077</v>
          </cell>
        </row>
        <row r="4006">
          <cell r="A4006" t="str">
            <v>J98</v>
          </cell>
          <cell r="B4006" t="str">
            <v>OTROS TRASTORNOS RESPIRATORIOS</v>
          </cell>
          <cell r="C4006" t="str">
            <v>077</v>
          </cell>
        </row>
        <row r="4007">
          <cell r="A4007" t="str">
            <v>J980</v>
          </cell>
          <cell r="B4007" t="str">
            <v>ENFERMEDADES DE LA TRAQUEA Y DE LOS BRONQUIOS, NO CLASIFI. EN OTRA</v>
          </cell>
          <cell r="C4007" t="str">
            <v>077</v>
          </cell>
        </row>
        <row r="4008">
          <cell r="A4008" t="str">
            <v>J981</v>
          </cell>
          <cell r="B4008" t="str">
            <v>COLAPSO PULMONAR</v>
          </cell>
          <cell r="C4008" t="str">
            <v>077</v>
          </cell>
        </row>
        <row r="4009">
          <cell r="A4009" t="str">
            <v>J982</v>
          </cell>
          <cell r="B4009" t="str">
            <v>ENFISEMA INTERSTICIAL</v>
          </cell>
          <cell r="C4009" t="str">
            <v>077</v>
          </cell>
        </row>
        <row r="4010">
          <cell r="A4010" t="str">
            <v>J983</v>
          </cell>
          <cell r="B4010" t="str">
            <v>ENFISEMA COMPENSATORIO</v>
          </cell>
          <cell r="C4010" t="str">
            <v>077</v>
          </cell>
        </row>
        <row r="4011">
          <cell r="A4011" t="str">
            <v>J984</v>
          </cell>
          <cell r="B4011" t="str">
            <v>OTROS TRASTORNOS DEL PULMON</v>
          </cell>
          <cell r="C4011" t="str">
            <v>077</v>
          </cell>
        </row>
        <row r="4012">
          <cell r="A4012" t="str">
            <v>J985</v>
          </cell>
          <cell r="B4012" t="str">
            <v>ENFERMEDADES DEL MEDIASTINO, NO CLASIFICADAS EN OTRA PARTE</v>
          </cell>
          <cell r="C4012" t="str">
            <v>077</v>
          </cell>
        </row>
        <row r="4013">
          <cell r="A4013" t="str">
            <v>J986</v>
          </cell>
          <cell r="B4013" t="str">
            <v>TRASTORNOS DEL DIAFRAGMA</v>
          </cell>
          <cell r="C4013" t="str">
            <v>077</v>
          </cell>
        </row>
        <row r="4014">
          <cell r="A4014" t="str">
            <v>J988</v>
          </cell>
          <cell r="B4014" t="str">
            <v>OTROS TRASTORNOS RESPIRATORIOS ESPECIFICADOS</v>
          </cell>
          <cell r="C4014" t="str">
            <v>077</v>
          </cell>
        </row>
        <row r="4015">
          <cell r="A4015" t="str">
            <v>J989</v>
          </cell>
          <cell r="B4015" t="str">
            <v>TRASTORNO RESPIRATORIO, NO ESPECIFICADO</v>
          </cell>
          <cell r="C4015" t="str">
            <v>077</v>
          </cell>
        </row>
        <row r="4016">
          <cell r="A4016" t="str">
            <v>K00</v>
          </cell>
          <cell r="B4016" t="str">
            <v>TRASTORNOS DEL DESARROLLO Y DE LA ERUPCION DE LOS DIENTES</v>
          </cell>
          <cell r="C4016" t="str">
            <v>081</v>
          </cell>
        </row>
        <row r="4017">
          <cell r="A4017" t="str">
            <v>K000</v>
          </cell>
          <cell r="B4017" t="str">
            <v>ANODONCIA</v>
          </cell>
          <cell r="C4017" t="str">
            <v>081</v>
          </cell>
        </row>
        <row r="4018">
          <cell r="A4018" t="str">
            <v>K001</v>
          </cell>
          <cell r="B4018" t="str">
            <v>DIENTES SUPERNUMERARIOS</v>
          </cell>
          <cell r="C4018" t="str">
            <v>081</v>
          </cell>
        </row>
        <row r="4019">
          <cell r="A4019" t="str">
            <v>K002</v>
          </cell>
          <cell r="B4019" t="str">
            <v>ANOMALIAS DEL TAMAÑO Y DE LA FORMA DEL DIENTE</v>
          </cell>
          <cell r="C4019" t="str">
            <v>081</v>
          </cell>
        </row>
        <row r="4020">
          <cell r="A4020" t="str">
            <v>K003</v>
          </cell>
          <cell r="B4020" t="str">
            <v>DIENTES MOTEADOS</v>
          </cell>
          <cell r="C4020" t="str">
            <v>081</v>
          </cell>
        </row>
        <row r="4021">
          <cell r="A4021" t="str">
            <v>K004</v>
          </cell>
          <cell r="B4021" t="str">
            <v>ALTERACIONES EN LA FORMACION DENTARIA</v>
          </cell>
          <cell r="C4021" t="str">
            <v>081</v>
          </cell>
        </row>
        <row r="4022">
          <cell r="A4022" t="str">
            <v>K005</v>
          </cell>
          <cell r="B4022" t="str">
            <v>ALTERACIONES HEREDITARIAS DE LA ESTRUCTURA DENTARIA, NO CLASIF. EN OTR</v>
          </cell>
          <cell r="C4022" t="str">
            <v>081</v>
          </cell>
        </row>
        <row r="4023">
          <cell r="A4023" t="str">
            <v>K006</v>
          </cell>
          <cell r="B4023" t="str">
            <v>ALTERACIONES EN LA ERUPCION DENTARIA</v>
          </cell>
          <cell r="C4023" t="str">
            <v>081</v>
          </cell>
        </row>
        <row r="4024">
          <cell r="A4024" t="str">
            <v>K007</v>
          </cell>
          <cell r="B4024" t="str">
            <v>SINDROME DE LA ERUPCION DENTARIA</v>
          </cell>
          <cell r="C4024" t="str">
            <v>081</v>
          </cell>
        </row>
        <row r="4025">
          <cell r="A4025" t="str">
            <v>K008</v>
          </cell>
          <cell r="B4025" t="str">
            <v>OTROS TRASTORNOS DEL DESARROLLO DE LOS DIENTES</v>
          </cell>
          <cell r="C4025" t="str">
            <v>081</v>
          </cell>
        </row>
        <row r="4026">
          <cell r="A4026" t="str">
            <v>K009</v>
          </cell>
          <cell r="B4026" t="str">
            <v>TRASTORNO DEL DESARROLLO DE LOS DIENTES, NO ESPECIFICADO</v>
          </cell>
          <cell r="C4026" t="str">
            <v>081</v>
          </cell>
        </row>
        <row r="4027">
          <cell r="A4027" t="str">
            <v>K01</v>
          </cell>
          <cell r="B4027" t="str">
            <v>DIENTES INCLUIDOS E IMPACTADOS</v>
          </cell>
          <cell r="C4027" t="str">
            <v>081</v>
          </cell>
        </row>
        <row r="4028">
          <cell r="A4028" t="str">
            <v>K010</v>
          </cell>
          <cell r="B4028" t="str">
            <v>DIENTES INCLUIDOS</v>
          </cell>
          <cell r="C4028" t="str">
            <v>081</v>
          </cell>
        </row>
        <row r="4029">
          <cell r="A4029" t="str">
            <v>K011</v>
          </cell>
          <cell r="B4029" t="str">
            <v>DIENTES IMPACTADOS</v>
          </cell>
          <cell r="C4029" t="str">
            <v>081</v>
          </cell>
        </row>
        <row r="4030">
          <cell r="A4030" t="str">
            <v>K02</v>
          </cell>
          <cell r="B4030" t="str">
            <v>CARIES DENTAL</v>
          </cell>
          <cell r="C4030" t="str">
            <v>081</v>
          </cell>
        </row>
        <row r="4031">
          <cell r="A4031" t="str">
            <v>K020</v>
          </cell>
          <cell r="B4031" t="str">
            <v>CARIES LIMITADA AL ESMALTE</v>
          </cell>
          <cell r="C4031" t="str">
            <v>081</v>
          </cell>
        </row>
        <row r="4032">
          <cell r="A4032" t="str">
            <v>K021</v>
          </cell>
          <cell r="B4032" t="str">
            <v>CARIES DE LA DENTINA</v>
          </cell>
          <cell r="C4032" t="str">
            <v>081</v>
          </cell>
        </row>
        <row r="4033">
          <cell r="A4033" t="str">
            <v>K022</v>
          </cell>
          <cell r="B4033" t="str">
            <v>CARIES DEL CEMENTO</v>
          </cell>
          <cell r="C4033" t="str">
            <v>081</v>
          </cell>
        </row>
        <row r="4034">
          <cell r="A4034" t="str">
            <v>K023</v>
          </cell>
          <cell r="B4034" t="str">
            <v>CARIES DENTARIA DENTENIDA</v>
          </cell>
          <cell r="C4034" t="str">
            <v>081</v>
          </cell>
        </row>
        <row r="4035">
          <cell r="A4035" t="str">
            <v>K024</v>
          </cell>
          <cell r="B4035" t="str">
            <v>ODONTOCLASIA</v>
          </cell>
          <cell r="C4035" t="str">
            <v>081</v>
          </cell>
        </row>
        <row r="4036">
          <cell r="A4036" t="str">
            <v>K028</v>
          </cell>
          <cell r="B4036" t="str">
            <v>OTRAS CARIES DENTALES</v>
          </cell>
          <cell r="C4036" t="str">
            <v>081</v>
          </cell>
        </row>
        <row r="4037">
          <cell r="A4037" t="str">
            <v>K029</v>
          </cell>
          <cell r="B4037" t="str">
            <v>CARIES DENTAL, NO ESPECIFICADA</v>
          </cell>
          <cell r="C4037" t="str">
            <v>081</v>
          </cell>
        </row>
        <row r="4038">
          <cell r="A4038" t="str">
            <v>K03</v>
          </cell>
          <cell r="B4038" t="str">
            <v>OTRAS ENFERMEDADES DE LOS TEJIDOS DUROS DE LOS DIENTES</v>
          </cell>
          <cell r="C4038" t="str">
            <v>081</v>
          </cell>
        </row>
        <row r="4039">
          <cell r="A4039" t="str">
            <v>K030</v>
          </cell>
          <cell r="B4039" t="str">
            <v>ATRICION EXCESIVA DE LOS DIENTES</v>
          </cell>
          <cell r="C4039" t="str">
            <v>081</v>
          </cell>
        </row>
        <row r="4040">
          <cell r="A4040" t="str">
            <v>K031</v>
          </cell>
          <cell r="B4040" t="str">
            <v>ABRASION DE LOS DIENTES</v>
          </cell>
          <cell r="C4040" t="str">
            <v>081</v>
          </cell>
        </row>
        <row r="4041">
          <cell r="A4041" t="str">
            <v>K032</v>
          </cell>
          <cell r="B4041" t="str">
            <v>EROSION DE LOS DIENTES</v>
          </cell>
          <cell r="C4041" t="str">
            <v>081</v>
          </cell>
        </row>
        <row r="4042">
          <cell r="A4042" t="str">
            <v>K033</v>
          </cell>
          <cell r="B4042" t="str">
            <v>REABSORCION PATOLOGICA DE LOS DIENTES</v>
          </cell>
          <cell r="C4042" t="str">
            <v>081</v>
          </cell>
        </row>
        <row r="4043">
          <cell r="A4043" t="str">
            <v>K034</v>
          </cell>
          <cell r="B4043" t="str">
            <v>HIPERCEMENTOSIS</v>
          </cell>
          <cell r="C4043" t="str">
            <v>081</v>
          </cell>
        </row>
        <row r="4044">
          <cell r="A4044" t="str">
            <v>K035</v>
          </cell>
          <cell r="B4044" t="str">
            <v>ANQUILOSIS DENTAL</v>
          </cell>
          <cell r="C4044" t="str">
            <v>081</v>
          </cell>
        </row>
        <row r="4045">
          <cell r="A4045" t="str">
            <v>K036</v>
          </cell>
          <cell r="B4045" t="str">
            <v>DEPOSITO (ACRECIONES) EN LOS DIENTES</v>
          </cell>
          <cell r="C4045" t="str">
            <v>081</v>
          </cell>
        </row>
        <row r="4046">
          <cell r="A4046" t="str">
            <v>K037</v>
          </cell>
          <cell r="B4046" t="str">
            <v>CAMBIOS POSTERUPTIVOS DEL COLOR DE LOS TEJIDOS DENTALES DUROS</v>
          </cell>
          <cell r="C4046" t="str">
            <v>081</v>
          </cell>
        </row>
        <row r="4047">
          <cell r="A4047" t="str">
            <v>K038</v>
          </cell>
          <cell r="B4047" t="str">
            <v>OTRAS ENFERMEDADES ESPECIFICADAS DE LOS TEJODOS DUROS DE LOS DIENT</v>
          </cell>
          <cell r="C4047" t="str">
            <v>081</v>
          </cell>
        </row>
        <row r="4048">
          <cell r="A4048" t="str">
            <v>K039</v>
          </cell>
          <cell r="B4048" t="str">
            <v>ENFERMEDAD NO ESPECIFICADA DE LOS TEJIDOS DENTALES DUROS</v>
          </cell>
          <cell r="C4048" t="str">
            <v>081</v>
          </cell>
        </row>
        <row r="4049">
          <cell r="A4049" t="str">
            <v>K04</v>
          </cell>
          <cell r="B4049" t="str">
            <v>ENFERMEDADES DE LA PULPA Y DE LOS TEJIDOS PERIAPICALES</v>
          </cell>
          <cell r="C4049" t="str">
            <v>081</v>
          </cell>
        </row>
        <row r="4050">
          <cell r="A4050" t="str">
            <v>K040</v>
          </cell>
          <cell r="B4050" t="str">
            <v>PULPITIS</v>
          </cell>
          <cell r="C4050" t="str">
            <v>081</v>
          </cell>
        </row>
        <row r="4051">
          <cell r="A4051" t="str">
            <v>K041</v>
          </cell>
          <cell r="B4051" t="str">
            <v>NECROSIS DE LA PULPA</v>
          </cell>
          <cell r="C4051" t="str">
            <v>081</v>
          </cell>
        </row>
        <row r="4052">
          <cell r="A4052" t="str">
            <v>K042</v>
          </cell>
          <cell r="B4052" t="str">
            <v>DEGERACION DE LA PULPA</v>
          </cell>
          <cell r="C4052" t="str">
            <v>081</v>
          </cell>
        </row>
        <row r="4053">
          <cell r="A4053" t="str">
            <v>K043</v>
          </cell>
          <cell r="B4053" t="str">
            <v>FORMACION ANORMAL DE TEJIDO DURO EN LA PULPA</v>
          </cell>
          <cell r="C4053" t="str">
            <v>081</v>
          </cell>
        </row>
        <row r="4054">
          <cell r="A4054" t="str">
            <v>K044</v>
          </cell>
          <cell r="B4054" t="str">
            <v>PERIODONTITIS APICAL AGUDA ORIGINADA EN LA PULPA</v>
          </cell>
          <cell r="C4054" t="str">
            <v>081</v>
          </cell>
        </row>
        <row r="4055">
          <cell r="A4055" t="str">
            <v>K045</v>
          </cell>
          <cell r="B4055" t="str">
            <v>PERIODONTITIS APICAL CRONICA</v>
          </cell>
          <cell r="C4055" t="str">
            <v>081</v>
          </cell>
        </row>
        <row r="4056">
          <cell r="A4056" t="str">
            <v>K046</v>
          </cell>
          <cell r="B4056" t="str">
            <v>ABSCESO PERIAPICAL CON FISTULA</v>
          </cell>
          <cell r="C4056" t="str">
            <v>081</v>
          </cell>
        </row>
        <row r="4057">
          <cell r="A4057" t="str">
            <v>K047</v>
          </cell>
          <cell r="B4057" t="str">
            <v>ABSCESO PERIAPICAL SIN FISTULA</v>
          </cell>
          <cell r="C4057" t="str">
            <v>081</v>
          </cell>
        </row>
        <row r="4058">
          <cell r="A4058" t="str">
            <v>K048</v>
          </cell>
          <cell r="B4058" t="str">
            <v>QUISTE RADICULAR</v>
          </cell>
          <cell r="C4058" t="str">
            <v>081</v>
          </cell>
        </row>
        <row r="4059">
          <cell r="A4059" t="str">
            <v>K049</v>
          </cell>
          <cell r="B4059" t="str">
            <v>OTRAS ENFERMEDADES Y LAS NO ESPECIFICADAS DE LA PULPA Y DEL TEJIDO</v>
          </cell>
          <cell r="C4059" t="str">
            <v>081</v>
          </cell>
        </row>
        <row r="4060">
          <cell r="A4060" t="str">
            <v>K05</v>
          </cell>
          <cell r="B4060" t="str">
            <v>GINGIVITIS Y ENFERMEDADES PERIODONTALES</v>
          </cell>
          <cell r="C4060" t="str">
            <v>081</v>
          </cell>
        </row>
        <row r="4061">
          <cell r="A4061" t="str">
            <v>K050</v>
          </cell>
          <cell r="B4061" t="str">
            <v>GINGIVITIS AGUDA</v>
          </cell>
          <cell r="C4061" t="str">
            <v>081</v>
          </cell>
        </row>
        <row r="4062">
          <cell r="A4062" t="str">
            <v>K051</v>
          </cell>
          <cell r="B4062" t="str">
            <v>GINGIVITIS CRONICA</v>
          </cell>
          <cell r="C4062" t="str">
            <v>081</v>
          </cell>
        </row>
        <row r="4063">
          <cell r="A4063" t="str">
            <v>K052</v>
          </cell>
          <cell r="B4063" t="str">
            <v>PERIODONTITIS AGUDA</v>
          </cell>
          <cell r="C4063" t="str">
            <v>081</v>
          </cell>
        </row>
        <row r="4064">
          <cell r="A4064" t="str">
            <v>K053</v>
          </cell>
          <cell r="B4064" t="str">
            <v>PERIODONTITIS CRONICA</v>
          </cell>
          <cell r="C4064" t="str">
            <v>081</v>
          </cell>
        </row>
        <row r="4065">
          <cell r="A4065" t="str">
            <v>K054</v>
          </cell>
          <cell r="B4065" t="str">
            <v>PERIODONTOSIS</v>
          </cell>
          <cell r="C4065" t="str">
            <v>081</v>
          </cell>
        </row>
        <row r="4066">
          <cell r="A4066" t="str">
            <v>K055</v>
          </cell>
          <cell r="B4066" t="str">
            <v>OTRAS ENFERMEDADES PERIODONTALES</v>
          </cell>
          <cell r="C4066" t="str">
            <v>081</v>
          </cell>
        </row>
        <row r="4067">
          <cell r="A4067" t="str">
            <v>K056</v>
          </cell>
          <cell r="B4067" t="str">
            <v>ENFERMEDAD DEL PERIODONTO, NO ESPECIFICADA</v>
          </cell>
          <cell r="C4067" t="str">
            <v>081</v>
          </cell>
        </row>
        <row r="4068">
          <cell r="A4068" t="str">
            <v>K06</v>
          </cell>
          <cell r="B4068" t="str">
            <v>OTROS TRASTORNOS DE LA ENCIA Y DE LA ZONA EDENTULA</v>
          </cell>
          <cell r="C4068" t="str">
            <v>081</v>
          </cell>
        </row>
        <row r="4069">
          <cell r="A4069" t="str">
            <v>K060</v>
          </cell>
          <cell r="B4069" t="str">
            <v>RETRACCION GINGIVAL</v>
          </cell>
          <cell r="C4069" t="str">
            <v>081</v>
          </cell>
        </row>
        <row r="4070">
          <cell r="A4070" t="str">
            <v>K061</v>
          </cell>
          <cell r="B4070" t="str">
            <v>HIPERPLASIA GINGIVAL</v>
          </cell>
          <cell r="C4070" t="str">
            <v>081</v>
          </cell>
        </row>
        <row r="4071">
          <cell r="A4071" t="str">
            <v>K062</v>
          </cell>
          <cell r="B4071" t="str">
            <v>LESIONES DE LA ENCIA Y DE LA ZONA EDENTULA ASOCIADAS CON TRAUMATISMO</v>
          </cell>
          <cell r="C4071" t="str">
            <v>081</v>
          </cell>
        </row>
        <row r="4072">
          <cell r="A4072" t="str">
            <v>K068</v>
          </cell>
          <cell r="B4072" t="str">
            <v>OTROS TRASTORNOS ESPECIFICADOS DE LA ENCIA Y DE LA ZONA EDENTULA</v>
          </cell>
          <cell r="C4072" t="str">
            <v>081</v>
          </cell>
        </row>
        <row r="4073">
          <cell r="A4073" t="str">
            <v>K069</v>
          </cell>
          <cell r="B4073" t="str">
            <v>TRASTORNO NO ESPECIFICADO DE LA ENCIA Y DE LA ZONA EDENTULA</v>
          </cell>
          <cell r="C4073" t="str">
            <v>081</v>
          </cell>
        </row>
        <row r="4074">
          <cell r="A4074" t="str">
            <v>K07</v>
          </cell>
          <cell r="B4074" t="str">
            <v>ANOMALIAS DENTOFACIALES (INCLUSO LA MALOCLUSION)</v>
          </cell>
          <cell r="C4074" t="str">
            <v>081</v>
          </cell>
        </row>
        <row r="4075">
          <cell r="A4075" t="str">
            <v>K070</v>
          </cell>
          <cell r="B4075" t="str">
            <v>ANOMALIAS EVIDENTES DEL TAMAÑO DE LOS MAXILARES</v>
          </cell>
          <cell r="C4075" t="str">
            <v>081</v>
          </cell>
        </row>
        <row r="4076">
          <cell r="A4076" t="str">
            <v>K071</v>
          </cell>
          <cell r="B4076" t="str">
            <v>ANOMALIAS DE LA RELACION MAXILOBASILAR</v>
          </cell>
          <cell r="C4076" t="str">
            <v>081</v>
          </cell>
        </row>
        <row r="4077">
          <cell r="A4077" t="str">
            <v>K072</v>
          </cell>
          <cell r="B4077" t="str">
            <v>ANOMALIAS DE LA RELACION ENTRE LOS ARCOS DENTARIOS</v>
          </cell>
          <cell r="C4077" t="str">
            <v>081</v>
          </cell>
        </row>
        <row r="4078">
          <cell r="A4078" t="str">
            <v>K073</v>
          </cell>
          <cell r="B4078" t="str">
            <v>ANOMALIAS DE LA POSICION DEL DIENTE</v>
          </cell>
          <cell r="C4078" t="str">
            <v>081</v>
          </cell>
        </row>
        <row r="4079">
          <cell r="A4079" t="str">
            <v>K074</v>
          </cell>
          <cell r="B4079" t="str">
            <v>MALOCLUSION DE TIPO ESPECIFICADO</v>
          </cell>
          <cell r="C4079" t="str">
            <v>081</v>
          </cell>
        </row>
        <row r="4080">
          <cell r="A4080" t="str">
            <v>K075</v>
          </cell>
          <cell r="B4080" t="str">
            <v>ANOMALIAS DENTOFACIALES FUNCIONALES</v>
          </cell>
          <cell r="C4080" t="str">
            <v>081</v>
          </cell>
        </row>
        <row r="4081">
          <cell r="A4081" t="str">
            <v>K076</v>
          </cell>
          <cell r="B4081" t="str">
            <v>TRASTORNOS DE LA ARTICULACION TEMPOROMAXILAR</v>
          </cell>
          <cell r="C4081" t="str">
            <v>081</v>
          </cell>
        </row>
        <row r="4082">
          <cell r="A4082" t="str">
            <v>K078</v>
          </cell>
          <cell r="B4082" t="str">
            <v>OTRAS ANOMALIAS DENTOFACIALES</v>
          </cell>
          <cell r="C4082" t="str">
            <v>081</v>
          </cell>
        </row>
        <row r="4083">
          <cell r="A4083" t="str">
            <v>K079</v>
          </cell>
          <cell r="B4083" t="str">
            <v>ANOMALIA DENTOFACIAL, NO ESPECIFICADA</v>
          </cell>
          <cell r="C4083" t="str">
            <v>081</v>
          </cell>
        </row>
        <row r="4084">
          <cell r="A4084" t="str">
            <v>K08</v>
          </cell>
          <cell r="B4084" t="str">
            <v>OTROS TRASTORNOS DE LOS DIENTES Y DE SUS ESTRUCTURAS DE SOSTEN</v>
          </cell>
          <cell r="C4084" t="str">
            <v>081</v>
          </cell>
        </row>
        <row r="4085">
          <cell r="A4085" t="str">
            <v>K080</v>
          </cell>
          <cell r="B4085" t="str">
            <v>EXFOLIACION DE LOS DEINTES DEBIDA A CAUSAS SISTEMICAS</v>
          </cell>
          <cell r="C4085" t="str">
            <v>081</v>
          </cell>
        </row>
        <row r="4086">
          <cell r="A4086" t="str">
            <v>K081</v>
          </cell>
          <cell r="B4086" t="str">
            <v>PERDIDA DE DIENTES DEBIDA A ACCIDENTE, EXTRACCION O ENF. PERIODONTAL</v>
          </cell>
          <cell r="C4086" t="str">
            <v>081</v>
          </cell>
        </row>
        <row r="4087">
          <cell r="A4087" t="str">
            <v>K082</v>
          </cell>
          <cell r="B4087" t="str">
            <v>ATROFIA DEL REBORDE ALVEOLAR DESDENTADO</v>
          </cell>
          <cell r="C4087" t="str">
            <v>081</v>
          </cell>
        </row>
        <row r="4088">
          <cell r="A4088" t="str">
            <v>K083</v>
          </cell>
          <cell r="B4088" t="str">
            <v>RAIZ DENTAL RETENIDA</v>
          </cell>
          <cell r="C4088" t="str">
            <v>081</v>
          </cell>
        </row>
        <row r="4089">
          <cell r="A4089" t="str">
            <v>K088</v>
          </cell>
          <cell r="B4089" t="str">
            <v>OTRAS AFECCIONES ESPECIF. DE LOS DIENTES Y DE SUS ESTRUCTURAS DE SOST.</v>
          </cell>
          <cell r="C4089" t="str">
            <v>081</v>
          </cell>
        </row>
        <row r="4090">
          <cell r="A4090" t="str">
            <v>K089</v>
          </cell>
          <cell r="B4090" t="str">
            <v>TRASTORNOS DE LOS DIENTES Y DE SUS ESTRUCTURAS DE SOSTEN, NO ESPEC</v>
          </cell>
          <cell r="C4090" t="str">
            <v>081</v>
          </cell>
        </row>
        <row r="4091">
          <cell r="A4091" t="str">
            <v>K09</v>
          </cell>
          <cell r="B4091" t="str">
            <v>QUISTE DE LA REGION BUCAL, NO CLASIFICADA EN OTRA PARTE</v>
          </cell>
          <cell r="C4091" t="str">
            <v>081</v>
          </cell>
        </row>
        <row r="4092">
          <cell r="A4092" t="str">
            <v>K090</v>
          </cell>
          <cell r="B4092" t="str">
            <v>QUISTES ORIGINADOS POR EL DESARROLLO DE LOS DIENTES</v>
          </cell>
          <cell r="C4092" t="str">
            <v>081</v>
          </cell>
        </row>
        <row r="4093">
          <cell r="A4093" t="str">
            <v>K091</v>
          </cell>
          <cell r="B4093" t="str">
            <v>QUISTES DE LAS FISURAS (NO ODONTOGENICOS)</v>
          </cell>
          <cell r="C4093" t="str">
            <v>081</v>
          </cell>
        </row>
        <row r="4094">
          <cell r="A4094" t="str">
            <v>K092</v>
          </cell>
          <cell r="B4094" t="str">
            <v>OTROS QUISTES DE LOS MAXILARES</v>
          </cell>
          <cell r="C4094" t="str">
            <v>081</v>
          </cell>
        </row>
        <row r="4095">
          <cell r="A4095" t="str">
            <v>K098</v>
          </cell>
          <cell r="B4095" t="str">
            <v>OTROS QUISTES DE LA REGION BUCAL, NO CLASIFICADOS EN OTRA PARTE</v>
          </cell>
          <cell r="C4095" t="str">
            <v>081</v>
          </cell>
        </row>
        <row r="4096">
          <cell r="A4096" t="str">
            <v>K099</v>
          </cell>
          <cell r="B4096" t="str">
            <v>QUISTE DE LA REGION BUCAL, SIN OTRA ESPECIFICACION</v>
          </cell>
          <cell r="C4096" t="str">
            <v>081</v>
          </cell>
        </row>
        <row r="4097">
          <cell r="A4097" t="str">
            <v>K10</v>
          </cell>
          <cell r="B4097" t="str">
            <v>OTRAS ENFERMEDADES DE LOS MAXILARES</v>
          </cell>
          <cell r="C4097" t="str">
            <v>081</v>
          </cell>
        </row>
        <row r="4098">
          <cell r="A4098" t="str">
            <v>K100</v>
          </cell>
          <cell r="B4098" t="str">
            <v>TRASTORNOS DEL DESARROLLO DE LOS MAXILARES</v>
          </cell>
          <cell r="C4098" t="str">
            <v>081</v>
          </cell>
        </row>
        <row r="4099">
          <cell r="A4099" t="str">
            <v>K101</v>
          </cell>
          <cell r="B4099" t="str">
            <v>GRANULOMA CENTRAL DE CELULAS GIGANTES</v>
          </cell>
          <cell r="C4099" t="str">
            <v>081</v>
          </cell>
        </row>
        <row r="4100">
          <cell r="A4100" t="str">
            <v>K102</v>
          </cell>
          <cell r="B4100" t="str">
            <v>AFECCIONES INFLAMATORIAS DE LOS MAXILARES</v>
          </cell>
          <cell r="C4100" t="str">
            <v>081</v>
          </cell>
        </row>
        <row r="4101">
          <cell r="A4101" t="str">
            <v>K103</v>
          </cell>
          <cell r="B4101" t="str">
            <v>ALVEOLITIS DEL MAXILAR</v>
          </cell>
          <cell r="C4101" t="str">
            <v>081</v>
          </cell>
        </row>
        <row r="4102">
          <cell r="A4102" t="str">
            <v>K108</v>
          </cell>
          <cell r="B4102" t="str">
            <v>OTRAS ENFERMEDADES ESPECIFICADAS DE LOS MAXILARES</v>
          </cell>
          <cell r="C4102" t="str">
            <v>081</v>
          </cell>
        </row>
        <row r="4103">
          <cell r="A4103" t="str">
            <v>K109</v>
          </cell>
          <cell r="B4103" t="str">
            <v>ENFERMEDAD DE LOS MAXILARES, NO ESPECIFICADA</v>
          </cell>
          <cell r="C4103" t="str">
            <v>081</v>
          </cell>
        </row>
        <row r="4104">
          <cell r="A4104" t="str">
            <v>K11</v>
          </cell>
          <cell r="B4104" t="str">
            <v>ENFERMEDADES DE LAS GLANDULAS SALIVALES</v>
          </cell>
          <cell r="C4104" t="str">
            <v>081</v>
          </cell>
        </row>
        <row r="4105">
          <cell r="A4105" t="str">
            <v>K110</v>
          </cell>
          <cell r="B4105" t="str">
            <v>ATROFIA DE GLANDULA SALIVAL</v>
          </cell>
          <cell r="C4105" t="str">
            <v>081</v>
          </cell>
        </row>
        <row r="4106">
          <cell r="A4106" t="str">
            <v>K111</v>
          </cell>
          <cell r="B4106" t="str">
            <v>HIPERTROFIA DE GLANDULA SALIVAL</v>
          </cell>
          <cell r="C4106" t="str">
            <v>081</v>
          </cell>
        </row>
        <row r="4107">
          <cell r="A4107" t="str">
            <v>K112</v>
          </cell>
          <cell r="B4107" t="str">
            <v>SIALADENITIS</v>
          </cell>
          <cell r="C4107" t="str">
            <v>081</v>
          </cell>
        </row>
        <row r="4108">
          <cell r="A4108" t="str">
            <v>K113</v>
          </cell>
          <cell r="B4108" t="str">
            <v>ABSCESO DE GLANDULA SALIVAL</v>
          </cell>
          <cell r="C4108" t="str">
            <v>081</v>
          </cell>
        </row>
        <row r="4109">
          <cell r="A4109" t="str">
            <v>K114</v>
          </cell>
          <cell r="B4109" t="str">
            <v>FISTULA DE GLANDULA SALIVAL</v>
          </cell>
          <cell r="C4109" t="str">
            <v>081</v>
          </cell>
        </row>
        <row r="4110">
          <cell r="A4110" t="str">
            <v>K115</v>
          </cell>
          <cell r="B4110" t="str">
            <v>SIALOLITIASIS</v>
          </cell>
          <cell r="C4110" t="str">
            <v>081</v>
          </cell>
        </row>
        <row r="4111">
          <cell r="A4111" t="str">
            <v>K116</v>
          </cell>
          <cell r="B4111" t="str">
            <v>MUCOCELE DE GLANDULA SALIVAL</v>
          </cell>
          <cell r="C4111" t="str">
            <v>081</v>
          </cell>
        </row>
        <row r="4112">
          <cell r="A4112" t="str">
            <v>K117</v>
          </cell>
          <cell r="B4112" t="str">
            <v>ALTERACIONES DE LA SECRECION SALIVAL</v>
          </cell>
          <cell r="C4112" t="str">
            <v>081</v>
          </cell>
        </row>
        <row r="4113">
          <cell r="A4113" t="str">
            <v>K118</v>
          </cell>
          <cell r="B4113" t="str">
            <v>OTRAS ENFERMEDADES DE LAS GLANDULAS SALIVALES</v>
          </cell>
          <cell r="C4113" t="str">
            <v>081</v>
          </cell>
        </row>
        <row r="4114">
          <cell r="A4114" t="str">
            <v>K119</v>
          </cell>
          <cell r="B4114" t="str">
            <v>ENFERMEDAD DE GLANDULA SALIVAL, NO ESPECIFICADA</v>
          </cell>
          <cell r="C4114" t="str">
            <v>081</v>
          </cell>
        </row>
        <row r="4115">
          <cell r="A4115" t="str">
            <v>K12</v>
          </cell>
          <cell r="B4115" t="str">
            <v>ESTOMATITIS Y LESIONES AFINES</v>
          </cell>
          <cell r="C4115" t="str">
            <v>081</v>
          </cell>
        </row>
        <row r="4116">
          <cell r="A4116" t="str">
            <v>K120</v>
          </cell>
          <cell r="B4116" t="str">
            <v>ESTOMATITIS AFTOSA RECURRENTE</v>
          </cell>
          <cell r="C4116" t="str">
            <v>081</v>
          </cell>
        </row>
        <row r="4117">
          <cell r="A4117" t="str">
            <v>K121</v>
          </cell>
          <cell r="B4117" t="str">
            <v>OTRAS FORMAS DE ESTOMATITS</v>
          </cell>
          <cell r="C4117" t="str">
            <v>081</v>
          </cell>
        </row>
        <row r="4118">
          <cell r="A4118" t="str">
            <v>K122</v>
          </cell>
          <cell r="B4118" t="str">
            <v>CELULITIS Y ABSCESO DE BOCA</v>
          </cell>
          <cell r="C4118" t="str">
            <v>081</v>
          </cell>
        </row>
        <row r="4119">
          <cell r="A4119" t="str">
            <v>K13</v>
          </cell>
          <cell r="B4119" t="str">
            <v>OTRAS ENFERMEDADES DE LOS LABIOS Y DE LA MUCASA BUCAL</v>
          </cell>
          <cell r="C4119" t="str">
            <v>081</v>
          </cell>
        </row>
        <row r="4120">
          <cell r="A4120" t="str">
            <v>K130</v>
          </cell>
          <cell r="B4120" t="str">
            <v>ENFERMEDADES DE LOS LABIOS</v>
          </cell>
          <cell r="C4120" t="str">
            <v>081</v>
          </cell>
        </row>
        <row r="4121">
          <cell r="A4121" t="str">
            <v>K131</v>
          </cell>
          <cell r="B4121" t="str">
            <v>MORDEDURA DEL LABIO Y DE LA MEJILLA</v>
          </cell>
          <cell r="C4121" t="str">
            <v>081</v>
          </cell>
        </row>
        <row r="4122">
          <cell r="A4122" t="str">
            <v>K132</v>
          </cell>
          <cell r="B4122" t="str">
            <v>LEUCOPLASIA Y OTRAS ALTERACIONES DEL EPITELIO BUCAL, INCLUYENDO LA LEN</v>
          </cell>
          <cell r="C4122" t="str">
            <v>081</v>
          </cell>
        </row>
        <row r="4123">
          <cell r="A4123" t="str">
            <v>K133</v>
          </cell>
          <cell r="B4123" t="str">
            <v>LEUCOPLASIA PILOSA</v>
          </cell>
          <cell r="C4123" t="str">
            <v>081</v>
          </cell>
        </row>
        <row r="4124">
          <cell r="A4124" t="str">
            <v>K134</v>
          </cell>
          <cell r="B4124" t="str">
            <v>GRANULOMA Y LESIONES SEMEJANTES DE LA MUCOSA BUCAL</v>
          </cell>
          <cell r="C4124" t="str">
            <v>081</v>
          </cell>
        </row>
        <row r="4125">
          <cell r="A4125" t="str">
            <v>K135</v>
          </cell>
          <cell r="B4125" t="str">
            <v>FIBROSIS DE LA SUBMUCOSA BUCAL</v>
          </cell>
          <cell r="C4125" t="str">
            <v>081</v>
          </cell>
        </row>
        <row r="4126">
          <cell r="A4126" t="str">
            <v>K136</v>
          </cell>
          <cell r="B4126" t="str">
            <v>HIPERPLASIA IRRITATIVA DE LA MUCOSA BUCAL</v>
          </cell>
          <cell r="C4126" t="str">
            <v>081</v>
          </cell>
        </row>
        <row r="4127">
          <cell r="A4127" t="str">
            <v>K137</v>
          </cell>
          <cell r="B4127" t="str">
            <v>OTRAS LESIONES Y LAS NO ESPECIFICADAS DE LA MUCOSA BUCAL</v>
          </cell>
          <cell r="C4127" t="str">
            <v>081</v>
          </cell>
        </row>
        <row r="4128">
          <cell r="A4128" t="str">
            <v>K14</v>
          </cell>
          <cell r="B4128" t="str">
            <v>ENFERMEDADES DE LA LENGUA</v>
          </cell>
          <cell r="C4128" t="str">
            <v>081</v>
          </cell>
        </row>
        <row r="4129">
          <cell r="A4129" t="str">
            <v>K140</v>
          </cell>
          <cell r="B4129" t="str">
            <v>GLOSITIS</v>
          </cell>
          <cell r="C4129" t="str">
            <v>081</v>
          </cell>
        </row>
        <row r="4130">
          <cell r="A4130" t="str">
            <v>K141</v>
          </cell>
          <cell r="B4130" t="str">
            <v>LENGUA GEOGRAFICA</v>
          </cell>
          <cell r="C4130" t="str">
            <v>081</v>
          </cell>
        </row>
        <row r="4131">
          <cell r="A4131" t="str">
            <v>K142</v>
          </cell>
          <cell r="B4131" t="str">
            <v>GLOSITIS ROMBOIDEA MEDIANA</v>
          </cell>
          <cell r="C4131" t="str">
            <v>081</v>
          </cell>
        </row>
        <row r="4132">
          <cell r="A4132" t="str">
            <v>K143</v>
          </cell>
          <cell r="B4132" t="str">
            <v>HIPERTROFIA DE LAS PAPILAS LINGUALES</v>
          </cell>
          <cell r="C4132" t="str">
            <v>081</v>
          </cell>
        </row>
        <row r="4133">
          <cell r="A4133" t="str">
            <v>K144</v>
          </cell>
          <cell r="B4133" t="str">
            <v>ATROFIA DE LAS PAPILAS LINGUALES</v>
          </cell>
          <cell r="C4133" t="str">
            <v>081</v>
          </cell>
        </row>
        <row r="4134">
          <cell r="A4134" t="str">
            <v>K145</v>
          </cell>
          <cell r="B4134" t="str">
            <v>LENGUA PLEGADA</v>
          </cell>
          <cell r="C4134" t="str">
            <v>081</v>
          </cell>
        </row>
        <row r="4135">
          <cell r="A4135" t="str">
            <v>K146</v>
          </cell>
          <cell r="B4135" t="str">
            <v>GLOSODINIA</v>
          </cell>
          <cell r="C4135" t="str">
            <v>081</v>
          </cell>
        </row>
        <row r="4136">
          <cell r="A4136" t="str">
            <v>K148</v>
          </cell>
          <cell r="B4136" t="str">
            <v>OTRAS ENFERMEDADES DE LA LENGUA</v>
          </cell>
          <cell r="C4136" t="str">
            <v>081</v>
          </cell>
        </row>
        <row r="4137">
          <cell r="A4137" t="str">
            <v>K149</v>
          </cell>
          <cell r="B4137" t="str">
            <v>ENFERMEDAD DE LA LENGUA, NO ESPECIFICADA</v>
          </cell>
          <cell r="C4137" t="str">
            <v>081</v>
          </cell>
        </row>
        <row r="4138">
          <cell r="A4138" t="str">
            <v>K20</v>
          </cell>
          <cell r="B4138" t="str">
            <v>ESOFAGITIS</v>
          </cell>
          <cell r="C4138" t="str">
            <v>081</v>
          </cell>
        </row>
        <row r="4139">
          <cell r="A4139" t="str">
            <v>K21</v>
          </cell>
          <cell r="B4139" t="str">
            <v>ENFERMEDAD DEL REFLUJO GASTROESOFAGICO</v>
          </cell>
          <cell r="C4139" t="str">
            <v>081</v>
          </cell>
        </row>
        <row r="4140">
          <cell r="A4140" t="str">
            <v>K210</v>
          </cell>
          <cell r="B4140" t="str">
            <v>ENFERMEDAD DEL REFLUJO GASTROESOFAGICO CON ESOFAGITIS</v>
          </cell>
          <cell r="C4140" t="str">
            <v>081</v>
          </cell>
        </row>
        <row r="4141">
          <cell r="A4141" t="str">
            <v>K219</v>
          </cell>
          <cell r="B4141" t="str">
            <v>ENFERMEDAD DEL REFLUJO GASTROESOFAGICO SIN ESOFAGITIS</v>
          </cell>
          <cell r="C4141" t="str">
            <v>081</v>
          </cell>
        </row>
        <row r="4142">
          <cell r="A4142" t="str">
            <v>K22</v>
          </cell>
          <cell r="B4142" t="str">
            <v>OTRAS ENFERMEDADES DEL ESOFAGO</v>
          </cell>
          <cell r="C4142" t="str">
            <v>081</v>
          </cell>
        </row>
        <row r="4143">
          <cell r="A4143" t="str">
            <v>K220</v>
          </cell>
          <cell r="B4143" t="str">
            <v>ACALASIA DEL CARDIAS</v>
          </cell>
          <cell r="C4143" t="str">
            <v>081</v>
          </cell>
        </row>
        <row r="4144">
          <cell r="A4144" t="str">
            <v>K221</v>
          </cell>
          <cell r="B4144" t="str">
            <v>ULCERA DEL ESOFAGO</v>
          </cell>
          <cell r="C4144" t="str">
            <v>081</v>
          </cell>
        </row>
        <row r="4145">
          <cell r="A4145" t="str">
            <v>K222</v>
          </cell>
          <cell r="B4145" t="str">
            <v>OBSTRUCCION DEL ESOFAGO</v>
          </cell>
          <cell r="C4145" t="str">
            <v>081</v>
          </cell>
        </row>
        <row r="4146">
          <cell r="A4146" t="str">
            <v>K223</v>
          </cell>
          <cell r="B4146" t="str">
            <v>PERFORACION DEL ESOFAGO</v>
          </cell>
          <cell r="C4146" t="str">
            <v>081</v>
          </cell>
        </row>
        <row r="4147">
          <cell r="A4147" t="str">
            <v>K224</v>
          </cell>
          <cell r="B4147" t="str">
            <v>DISQUINESIA DEL ESOFAGO</v>
          </cell>
          <cell r="C4147" t="str">
            <v>081</v>
          </cell>
        </row>
        <row r="4148">
          <cell r="A4148" t="str">
            <v>K225</v>
          </cell>
          <cell r="B4148" t="str">
            <v>DIVERTICULO DEL ESOFAGO, ADQUIRIDO</v>
          </cell>
          <cell r="C4148" t="str">
            <v>081</v>
          </cell>
        </row>
        <row r="4149">
          <cell r="A4149" t="str">
            <v>K226</v>
          </cell>
          <cell r="B4149" t="str">
            <v>SINDROME DE LACERACION Y HEMORRAGIA GASTROESOFAGICAS</v>
          </cell>
          <cell r="C4149" t="str">
            <v>081</v>
          </cell>
        </row>
        <row r="4150">
          <cell r="A4150" t="str">
            <v>K228</v>
          </cell>
          <cell r="B4150" t="str">
            <v>OTRAS ENFERMEDADES ESPECIFICADAS DEL ESOFAGO</v>
          </cell>
          <cell r="C4150" t="str">
            <v>081</v>
          </cell>
        </row>
        <row r="4151">
          <cell r="A4151" t="str">
            <v>K229</v>
          </cell>
          <cell r="B4151" t="str">
            <v>ENFERMEDAD DEL ESOFAGO, NO ESPECIFICADA</v>
          </cell>
          <cell r="C4151" t="str">
            <v>081</v>
          </cell>
        </row>
        <row r="4152">
          <cell r="A4152" t="str">
            <v>K255</v>
          </cell>
          <cell r="B4152" t="str">
            <v>ULCERA GASTRICA</v>
          </cell>
          <cell r="C4152" t="str">
            <v>079</v>
          </cell>
        </row>
        <row r="4153">
          <cell r="A4153" t="str">
            <v>K26</v>
          </cell>
          <cell r="B4153" t="str">
            <v>ULCERA DUODENAL</v>
          </cell>
          <cell r="C4153" t="str">
            <v>079</v>
          </cell>
        </row>
        <row r="4154">
          <cell r="A4154" t="str">
            <v>K275</v>
          </cell>
          <cell r="B4154" t="str">
            <v>ULCERA PEPTICA, DE SITIO NO ESPECIFICADO</v>
          </cell>
          <cell r="C4154" t="str">
            <v>079</v>
          </cell>
        </row>
        <row r="4155">
          <cell r="A4155" t="str">
            <v>K28</v>
          </cell>
          <cell r="B4155" t="str">
            <v>ULCERA GASTROYEYUNAL</v>
          </cell>
          <cell r="C4155" t="str">
            <v>081</v>
          </cell>
        </row>
        <row r="4156">
          <cell r="A4156" t="str">
            <v>K29</v>
          </cell>
          <cell r="B4156" t="str">
            <v>GASTRITIS Y DUODENITIS</v>
          </cell>
          <cell r="C4156" t="str">
            <v>081</v>
          </cell>
        </row>
        <row r="4157">
          <cell r="A4157" t="str">
            <v>K290</v>
          </cell>
          <cell r="B4157" t="str">
            <v>GASTRITIS AGUDA HEMORRAGICA</v>
          </cell>
          <cell r="C4157" t="str">
            <v>081</v>
          </cell>
        </row>
        <row r="4158">
          <cell r="A4158" t="str">
            <v>K291</v>
          </cell>
          <cell r="B4158" t="str">
            <v>OTRAS GASTRITIS AGUDAS</v>
          </cell>
          <cell r="C4158" t="str">
            <v>081</v>
          </cell>
        </row>
        <row r="4159">
          <cell r="A4159" t="str">
            <v>K292</v>
          </cell>
          <cell r="B4159" t="str">
            <v>GASTRITIS ALCOHOLICA</v>
          </cell>
          <cell r="C4159" t="str">
            <v>081</v>
          </cell>
        </row>
        <row r="4160">
          <cell r="A4160" t="str">
            <v>K293</v>
          </cell>
          <cell r="B4160" t="str">
            <v>GASTRITIS CRONICA SUPERFICIAL</v>
          </cell>
          <cell r="C4160" t="str">
            <v>081</v>
          </cell>
        </row>
        <row r="4161">
          <cell r="A4161" t="str">
            <v>K294</v>
          </cell>
          <cell r="B4161" t="str">
            <v>GASTRITIS CRONICA ATROFICA</v>
          </cell>
          <cell r="C4161" t="str">
            <v>081</v>
          </cell>
        </row>
        <row r="4162">
          <cell r="A4162" t="str">
            <v>K295</v>
          </cell>
          <cell r="B4162" t="str">
            <v>GASTRITIS CRONICA, NO ESPECIFICADA</v>
          </cell>
          <cell r="C4162" t="str">
            <v>081</v>
          </cell>
        </row>
        <row r="4163">
          <cell r="A4163" t="str">
            <v>K296</v>
          </cell>
          <cell r="B4163" t="str">
            <v>OTRAS GASTRITIS</v>
          </cell>
          <cell r="C4163" t="str">
            <v>081</v>
          </cell>
        </row>
        <row r="4164">
          <cell r="A4164" t="str">
            <v>K297</v>
          </cell>
          <cell r="B4164" t="str">
            <v>GASTRITIS, NO ESPECIFICADA</v>
          </cell>
          <cell r="C4164" t="str">
            <v>081</v>
          </cell>
        </row>
        <row r="4165">
          <cell r="A4165" t="str">
            <v>K298</v>
          </cell>
          <cell r="B4165" t="str">
            <v>DUODENITIS</v>
          </cell>
          <cell r="C4165" t="str">
            <v>081</v>
          </cell>
        </row>
        <row r="4166">
          <cell r="A4166" t="str">
            <v>K299</v>
          </cell>
          <cell r="B4166" t="str">
            <v>GASTRODUODENITIS, NO ESPECIFICADA</v>
          </cell>
          <cell r="C4166" t="str">
            <v>081</v>
          </cell>
        </row>
        <row r="4167">
          <cell r="A4167" t="str">
            <v>K30</v>
          </cell>
          <cell r="B4167" t="str">
            <v>DISPEPSIA</v>
          </cell>
          <cell r="C4167" t="str">
            <v>081</v>
          </cell>
        </row>
        <row r="4168">
          <cell r="A4168" t="str">
            <v>K31</v>
          </cell>
          <cell r="B4168" t="str">
            <v>OTRAS ENFERMEDADES DEL ESTOMAGO Y DEL DUODENO</v>
          </cell>
          <cell r="C4168" t="str">
            <v>081</v>
          </cell>
        </row>
        <row r="4169">
          <cell r="A4169" t="str">
            <v>K310</v>
          </cell>
          <cell r="B4169" t="str">
            <v>DILATACION AGUDA DEL ESTOMAGO</v>
          </cell>
          <cell r="C4169" t="str">
            <v>081</v>
          </cell>
        </row>
        <row r="4170">
          <cell r="A4170" t="str">
            <v>K311</v>
          </cell>
          <cell r="B4170" t="str">
            <v>ESTENOSIS PILORICA HIPERTROFICA DEL ADULTO</v>
          </cell>
          <cell r="C4170" t="str">
            <v>081</v>
          </cell>
        </row>
        <row r="4171">
          <cell r="A4171" t="str">
            <v>K312</v>
          </cell>
          <cell r="B4171" t="str">
            <v>ESTRECHEZ  O ESTENOSIS DEL ESTOMAGO EN RELOJ DE ARENA</v>
          </cell>
          <cell r="C4171" t="str">
            <v>081</v>
          </cell>
        </row>
        <row r="4172">
          <cell r="A4172" t="str">
            <v>K313</v>
          </cell>
          <cell r="B4172" t="str">
            <v>ESPASMO DEL PILORO, NO CLASIFICADO EN OTRA PARTE</v>
          </cell>
          <cell r="C4172" t="str">
            <v>081</v>
          </cell>
        </row>
        <row r="4173">
          <cell r="A4173" t="str">
            <v>K314</v>
          </cell>
          <cell r="B4173" t="str">
            <v>DIVERTICULO GASTRICO</v>
          </cell>
          <cell r="C4173" t="str">
            <v>081</v>
          </cell>
        </row>
        <row r="4174">
          <cell r="A4174" t="str">
            <v>K315</v>
          </cell>
          <cell r="B4174" t="str">
            <v>OBSTRUCCION DEL DUODENO</v>
          </cell>
          <cell r="C4174" t="str">
            <v>081</v>
          </cell>
        </row>
        <row r="4175">
          <cell r="A4175" t="str">
            <v>K316</v>
          </cell>
          <cell r="B4175" t="str">
            <v>FISTULA DEL ESTOMAGO Y DEL DUODENO</v>
          </cell>
          <cell r="C4175" t="str">
            <v>081</v>
          </cell>
        </row>
        <row r="4176">
          <cell r="A4176" t="str">
            <v>K318</v>
          </cell>
          <cell r="B4176" t="str">
            <v>OTRAS ENFERMEDADES ESPECIFICADAS DEL ESTOMAGO Y DEL DUODENO</v>
          </cell>
          <cell r="C4176" t="str">
            <v>081</v>
          </cell>
        </row>
        <row r="4177">
          <cell r="A4177" t="str">
            <v>K319</v>
          </cell>
          <cell r="B4177" t="str">
            <v>ENFERMEDAD DEL ESTOMAGO Y DEL DUODENO, NO ESPECIFICADA</v>
          </cell>
          <cell r="C4177" t="str">
            <v>081</v>
          </cell>
        </row>
        <row r="4178">
          <cell r="A4178" t="str">
            <v>K35</v>
          </cell>
          <cell r="B4178" t="str">
            <v>APENDICITIS AGUDA</v>
          </cell>
          <cell r="C4178" t="str">
            <v>081</v>
          </cell>
        </row>
        <row r="4179">
          <cell r="A4179" t="str">
            <v>K350</v>
          </cell>
          <cell r="B4179" t="str">
            <v>APENDICITIS AGUDA CON PERITONITIS GENERALIZADA</v>
          </cell>
          <cell r="C4179" t="str">
            <v>081</v>
          </cell>
        </row>
        <row r="4180">
          <cell r="A4180" t="str">
            <v>K351</v>
          </cell>
          <cell r="B4180" t="str">
            <v>APENDICITIS AGUDA CON ABSCESO PERITONEAL</v>
          </cell>
          <cell r="C4180" t="str">
            <v>081</v>
          </cell>
        </row>
        <row r="4181">
          <cell r="A4181" t="str">
            <v>K359</v>
          </cell>
          <cell r="B4181" t="str">
            <v>APENDICITIS AGUDA, NO ESPECIFICADA</v>
          </cell>
          <cell r="C4181" t="str">
            <v>081</v>
          </cell>
        </row>
        <row r="4182">
          <cell r="A4182" t="str">
            <v>K36</v>
          </cell>
          <cell r="B4182" t="str">
            <v>OTROS TIPOS DE APENDICITIS</v>
          </cell>
          <cell r="C4182" t="str">
            <v>081</v>
          </cell>
        </row>
        <row r="4183">
          <cell r="A4183" t="str">
            <v>K37</v>
          </cell>
          <cell r="B4183" t="str">
            <v>APENDICITIS, NO ESPECIFICADA</v>
          </cell>
          <cell r="C4183" t="str">
            <v>081</v>
          </cell>
        </row>
        <row r="4184">
          <cell r="A4184" t="str">
            <v>K38</v>
          </cell>
          <cell r="B4184" t="str">
            <v>OTRAS ENFERMEDADES DEL APENDICES</v>
          </cell>
          <cell r="C4184" t="str">
            <v>081</v>
          </cell>
        </row>
        <row r="4185">
          <cell r="A4185" t="str">
            <v>K380</v>
          </cell>
          <cell r="B4185" t="str">
            <v>HIPERPLASIA DEL APENDICE</v>
          </cell>
          <cell r="C4185" t="str">
            <v>081</v>
          </cell>
        </row>
        <row r="4186">
          <cell r="A4186" t="str">
            <v>K381</v>
          </cell>
          <cell r="B4186" t="str">
            <v>CONCRECIONES APENDICULARES</v>
          </cell>
          <cell r="C4186" t="str">
            <v>081</v>
          </cell>
        </row>
        <row r="4187">
          <cell r="A4187" t="str">
            <v>K382</v>
          </cell>
          <cell r="B4187" t="str">
            <v>DIVERTICULO DEL APENDICE</v>
          </cell>
          <cell r="C4187" t="str">
            <v>081</v>
          </cell>
        </row>
        <row r="4188">
          <cell r="A4188" t="str">
            <v>K383</v>
          </cell>
          <cell r="B4188" t="str">
            <v>FISTULA DEL APENDICE</v>
          </cell>
          <cell r="C4188" t="str">
            <v>081</v>
          </cell>
        </row>
        <row r="4189">
          <cell r="A4189" t="str">
            <v>K388</v>
          </cell>
          <cell r="B4189" t="str">
            <v>OTRAS ENFERMEDADES ESPECIFICADAS DEL APENDICE</v>
          </cell>
          <cell r="C4189" t="str">
            <v>081</v>
          </cell>
        </row>
        <row r="4190">
          <cell r="A4190" t="str">
            <v>K389</v>
          </cell>
          <cell r="B4190" t="str">
            <v>ENFERMEDAD DEL APENDICE, NO ESPECIFICADA</v>
          </cell>
          <cell r="C4190" t="str">
            <v>081</v>
          </cell>
        </row>
        <row r="4191">
          <cell r="A4191" t="str">
            <v>K40</v>
          </cell>
          <cell r="B4191" t="str">
            <v>HERNIA INGUINAL</v>
          </cell>
          <cell r="C4191" t="str">
            <v>081</v>
          </cell>
        </row>
        <row r="4192">
          <cell r="A4192" t="str">
            <v>K400</v>
          </cell>
          <cell r="B4192" t="str">
            <v>HERNIA INGUINAL BILATERAL CON OBSTRUCCION, SIN GANGRENA</v>
          </cell>
          <cell r="C4192" t="str">
            <v>081</v>
          </cell>
        </row>
        <row r="4193">
          <cell r="A4193" t="str">
            <v>K401</v>
          </cell>
          <cell r="B4193" t="str">
            <v>HERNIA INGUINAL BILATERAL, CON GANGRENA</v>
          </cell>
          <cell r="C4193" t="str">
            <v>081</v>
          </cell>
        </row>
        <row r="4194">
          <cell r="A4194" t="str">
            <v>K402</v>
          </cell>
          <cell r="B4194" t="str">
            <v>HERNIA INGUNIAL BILATERAL, SIN OBSTRUCCION NI GANGRENA</v>
          </cell>
          <cell r="C4194" t="str">
            <v>081</v>
          </cell>
        </row>
        <row r="4195">
          <cell r="A4195" t="str">
            <v>K403</v>
          </cell>
          <cell r="B4195" t="str">
            <v>HERNIA INGUINAL UNILATERAL O NO ESPECIFICADA, CON OBSTRUCC. SIN GANG.</v>
          </cell>
          <cell r="C4195" t="str">
            <v>081</v>
          </cell>
        </row>
        <row r="4196">
          <cell r="A4196" t="str">
            <v>K404</v>
          </cell>
          <cell r="B4196" t="str">
            <v>HERNIA INGUINAL UNILATERAL O NO ESPECIFICADA, CON GANGRENA</v>
          </cell>
          <cell r="C4196" t="str">
            <v>081</v>
          </cell>
        </row>
        <row r="4197">
          <cell r="A4197" t="str">
            <v>K409</v>
          </cell>
          <cell r="B4197" t="str">
            <v>HERNIA INGUINAL UNILATERAL O NO ESPECIF. SIN OBSTRUCCION NI GANGRENA</v>
          </cell>
          <cell r="C4197" t="str">
            <v>081</v>
          </cell>
        </row>
        <row r="4198">
          <cell r="A4198" t="str">
            <v>K41</v>
          </cell>
          <cell r="B4198" t="str">
            <v>HERNIA FEMORAL</v>
          </cell>
          <cell r="C4198" t="str">
            <v>081</v>
          </cell>
        </row>
        <row r="4199">
          <cell r="A4199" t="str">
            <v>K410</v>
          </cell>
          <cell r="B4199" t="str">
            <v>HERNIA FEMORAL BILATERAL, CON OBSTRUCCION, SIN GANGRENA</v>
          </cell>
          <cell r="C4199" t="str">
            <v>081</v>
          </cell>
        </row>
        <row r="4200">
          <cell r="A4200" t="str">
            <v>K411</v>
          </cell>
          <cell r="B4200" t="str">
            <v>HERNIA FEMORAL BILATERAL, CON GANGRENA</v>
          </cell>
          <cell r="C4200" t="str">
            <v>081</v>
          </cell>
        </row>
        <row r="4201">
          <cell r="A4201" t="str">
            <v>K412</v>
          </cell>
          <cell r="B4201" t="str">
            <v>HERNIA FEMORAL BILATERAL, SIN OBSTRUCCION NI GANGRENA</v>
          </cell>
          <cell r="C4201" t="str">
            <v>081</v>
          </cell>
        </row>
        <row r="4202">
          <cell r="A4202" t="str">
            <v>K413</v>
          </cell>
          <cell r="B4202" t="str">
            <v>HERNIA FEMORAL UNILATERAL O NO ESPECIF. CON OBSTRUCCION SIN GANGRENA</v>
          </cell>
          <cell r="C4202" t="str">
            <v>081</v>
          </cell>
        </row>
        <row r="4203">
          <cell r="A4203" t="str">
            <v>K414</v>
          </cell>
          <cell r="B4203" t="str">
            <v>HERNIA FEMORAL UNILATERAL, CON GANGRENA</v>
          </cell>
          <cell r="C4203" t="str">
            <v>081</v>
          </cell>
        </row>
        <row r="4204">
          <cell r="A4204" t="str">
            <v>K419</v>
          </cell>
          <cell r="B4204" t="str">
            <v>HERNIA FEMORAL UNILATERAL O NO ESPECIF. SIN OBSTRUCCION NI GANFRENA</v>
          </cell>
          <cell r="C4204" t="str">
            <v>081</v>
          </cell>
        </row>
        <row r="4205">
          <cell r="A4205" t="str">
            <v>K42</v>
          </cell>
          <cell r="B4205" t="str">
            <v>HERNIA UMBILICAL</v>
          </cell>
          <cell r="C4205" t="str">
            <v>081</v>
          </cell>
        </row>
        <row r="4206">
          <cell r="A4206" t="str">
            <v>K420</v>
          </cell>
          <cell r="B4206" t="str">
            <v>HERNIA UMBILICAL CON OBSTRUCCION, SIN GANGRENA</v>
          </cell>
          <cell r="C4206" t="str">
            <v>081</v>
          </cell>
        </row>
        <row r="4207">
          <cell r="A4207" t="str">
            <v>K421</v>
          </cell>
          <cell r="B4207" t="str">
            <v>HERNIA UMBILICAL CON GANGRENA</v>
          </cell>
          <cell r="C4207" t="str">
            <v>081</v>
          </cell>
        </row>
        <row r="4208">
          <cell r="A4208" t="str">
            <v>K429</v>
          </cell>
          <cell r="B4208" t="str">
            <v>HERNIA UMBILICAL SIN OBSTRUCCION NI GANGRENA</v>
          </cell>
          <cell r="C4208" t="str">
            <v>081</v>
          </cell>
        </row>
        <row r="4209">
          <cell r="A4209" t="str">
            <v>K43</v>
          </cell>
          <cell r="B4209" t="str">
            <v>HERNIA VENTRAL</v>
          </cell>
          <cell r="C4209" t="str">
            <v>081</v>
          </cell>
        </row>
        <row r="4210">
          <cell r="A4210" t="str">
            <v>K430</v>
          </cell>
          <cell r="B4210" t="str">
            <v>HERNIA VENTRAL CON OBSTRUCCION, SIN GANGRENA</v>
          </cell>
          <cell r="C4210" t="str">
            <v>081</v>
          </cell>
        </row>
        <row r="4211">
          <cell r="A4211" t="str">
            <v>K431</v>
          </cell>
          <cell r="B4211" t="str">
            <v>HERNIA VENTRAL CON GANGRENA</v>
          </cell>
          <cell r="C4211" t="str">
            <v>081</v>
          </cell>
        </row>
        <row r="4212">
          <cell r="A4212" t="str">
            <v>K439</v>
          </cell>
          <cell r="B4212" t="str">
            <v>HERNIA VENTRAL SIN OBSTRUCCION NI GANGRENA</v>
          </cell>
          <cell r="C4212" t="str">
            <v>081</v>
          </cell>
        </row>
        <row r="4213">
          <cell r="A4213" t="str">
            <v>K44</v>
          </cell>
          <cell r="B4213" t="str">
            <v>HERNIA DIAFRAGMATICA</v>
          </cell>
          <cell r="C4213" t="str">
            <v>081</v>
          </cell>
        </row>
        <row r="4214">
          <cell r="A4214" t="str">
            <v>K440</v>
          </cell>
          <cell r="B4214" t="str">
            <v>HERNIA DIAFRAGMATICA CON OBSTRUCCION, SIN GANGRENA</v>
          </cell>
          <cell r="C4214" t="str">
            <v>081</v>
          </cell>
        </row>
        <row r="4215">
          <cell r="A4215" t="str">
            <v>K441</v>
          </cell>
          <cell r="B4215" t="str">
            <v>HERNIA DIAFRAGMATICA CON GANGRENA</v>
          </cell>
          <cell r="C4215" t="str">
            <v>081</v>
          </cell>
        </row>
        <row r="4216">
          <cell r="A4216" t="str">
            <v>K449</v>
          </cell>
          <cell r="B4216" t="str">
            <v>HERNIA DIAFRAGMATICA SIN OBSTRUCCION NI GANGRENA</v>
          </cell>
          <cell r="C4216" t="str">
            <v>081</v>
          </cell>
        </row>
        <row r="4217">
          <cell r="A4217" t="str">
            <v>K45</v>
          </cell>
          <cell r="B4217" t="str">
            <v>OTRAS HERNIAS DE LA CAVIDAD ABDOMINAL</v>
          </cell>
          <cell r="C4217" t="str">
            <v>081</v>
          </cell>
        </row>
        <row r="4218">
          <cell r="A4218" t="str">
            <v>K450</v>
          </cell>
          <cell r="B4218" t="str">
            <v>OTRAS HERNIAS DE LA CAVIDAD ABDOMINAL ESPECIF. CON OBSTR. SIN GANGREN</v>
          </cell>
          <cell r="C4218" t="str">
            <v>081</v>
          </cell>
        </row>
        <row r="4219">
          <cell r="A4219" t="str">
            <v>K451</v>
          </cell>
          <cell r="B4219" t="str">
            <v>OTRAS HERNIAS DE LA CAVIDAD ABDOMINAL ESPECIFICADAS, CON GANGRENA</v>
          </cell>
          <cell r="C4219" t="str">
            <v>081</v>
          </cell>
        </row>
        <row r="4220">
          <cell r="A4220" t="str">
            <v>K458</v>
          </cell>
          <cell r="B4220" t="str">
            <v>OTRAS HERNIAS DE LA CAVIDAD ABD. ESPECIF. SIN OBSTRUCCION NI GANGRENA</v>
          </cell>
          <cell r="C4220" t="str">
            <v>081</v>
          </cell>
        </row>
        <row r="4221">
          <cell r="A4221" t="str">
            <v>K46</v>
          </cell>
          <cell r="B4221" t="str">
            <v>HERNIA NO ESPECIFICADA DE LA CAVIDAD ABDOMINAL</v>
          </cell>
          <cell r="C4221" t="str">
            <v>081</v>
          </cell>
        </row>
        <row r="4222">
          <cell r="A4222" t="str">
            <v>K460</v>
          </cell>
          <cell r="B4222" t="str">
            <v>HERNIA ABDOMINAL NO ESPECIFICADA, CON OBSTRUCCION, SIN GANGRENA</v>
          </cell>
          <cell r="C4222" t="str">
            <v>081</v>
          </cell>
        </row>
        <row r="4223">
          <cell r="A4223" t="str">
            <v>K461</v>
          </cell>
          <cell r="B4223" t="str">
            <v>HERNIA ABDOMINAL NO ESPECIFICADA, CON GANGRENA</v>
          </cell>
          <cell r="C4223" t="str">
            <v>081</v>
          </cell>
        </row>
        <row r="4224">
          <cell r="A4224" t="str">
            <v>K469</v>
          </cell>
          <cell r="B4224" t="str">
            <v>HERNIA ABDOMINAL NO ESPECIFICADA, SIN OBSTRUCCION NI GANGRENA</v>
          </cell>
          <cell r="C4224" t="str">
            <v>081</v>
          </cell>
        </row>
        <row r="4225">
          <cell r="A4225" t="str">
            <v>K50</v>
          </cell>
          <cell r="B4225" t="str">
            <v>ENFERMEDAD DE CROHN (ENTERITIS REGIONAL)</v>
          </cell>
          <cell r="C4225" t="str">
            <v>081</v>
          </cell>
        </row>
        <row r="4226">
          <cell r="A4226" t="str">
            <v>K500</v>
          </cell>
          <cell r="B4226" t="str">
            <v>ENFERMEDAD DE CROHN DEL INTESTINO DELGADO</v>
          </cell>
          <cell r="C4226" t="str">
            <v>081</v>
          </cell>
        </row>
        <row r="4227">
          <cell r="A4227" t="str">
            <v>K501</v>
          </cell>
          <cell r="B4227" t="str">
            <v>ENFERMEDAD DE CROHN DEL INTESTINO GRUESO</v>
          </cell>
          <cell r="C4227" t="str">
            <v>081</v>
          </cell>
        </row>
        <row r="4228">
          <cell r="A4228" t="str">
            <v>K508</v>
          </cell>
          <cell r="B4228" t="str">
            <v>OTROS TIPOS DE ENFERMEDAD DE CROHN</v>
          </cell>
          <cell r="C4228" t="str">
            <v>081</v>
          </cell>
        </row>
        <row r="4229">
          <cell r="A4229" t="str">
            <v>K509</v>
          </cell>
          <cell r="B4229" t="str">
            <v>ENFERMEDAD DE CROHN, NO ESPECIFICADA</v>
          </cell>
          <cell r="C4229" t="str">
            <v>081</v>
          </cell>
        </row>
        <row r="4230">
          <cell r="A4230" t="str">
            <v>K51</v>
          </cell>
          <cell r="B4230" t="str">
            <v>COLITIS ULCERATIVA</v>
          </cell>
          <cell r="C4230" t="str">
            <v>081</v>
          </cell>
        </row>
        <row r="4231">
          <cell r="A4231" t="str">
            <v>K510</v>
          </cell>
          <cell r="B4231" t="str">
            <v>ENTEROCOLITIS (CRONICA) ULCERATIVA</v>
          </cell>
          <cell r="C4231" t="str">
            <v>081</v>
          </cell>
        </row>
        <row r="4232">
          <cell r="A4232" t="str">
            <v>K511</v>
          </cell>
          <cell r="B4232" t="str">
            <v>ILEOCOLITIS (CRONICA) ULCERATIVA</v>
          </cell>
          <cell r="C4232" t="str">
            <v>081</v>
          </cell>
        </row>
        <row r="4233">
          <cell r="A4233" t="str">
            <v>K512</v>
          </cell>
          <cell r="B4233" t="str">
            <v>PROCTITIS (CRONICA) ULCERATIVA</v>
          </cell>
          <cell r="C4233" t="str">
            <v>081</v>
          </cell>
        </row>
        <row r="4234">
          <cell r="A4234" t="str">
            <v>K513</v>
          </cell>
          <cell r="B4234" t="str">
            <v>RECTOSIGMOIDITIS (CRONICA) ULCERATIVA</v>
          </cell>
          <cell r="C4234" t="str">
            <v>081</v>
          </cell>
        </row>
        <row r="4235">
          <cell r="A4235" t="str">
            <v>K514</v>
          </cell>
          <cell r="B4235" t="str">
            <v>SEUDOPOLIPOSIS DEL COLON</v>
          </cell>
          <cell r="C4235" t="str">
            <v>081</v>
          </cell>
        </row>
        <row r="4236">
          <cell r="A4236" t="str">
            <v>K515</v>
          </cell>
          <cell r="B4236" t="str">
            <v>PROCTOCOLITIS MUCOSA</v>
          </cell>
          <cell r="C4236" t="str">
            <v>081</v>
          </cell>
        </row>
        <row r="4237">
          <cell r="A4237" t="str">
            <v>K518</v>
          </cell>
          <cell r="B4237" t="str">
            <v>OTRAS COLITIS ULCERATIVAS</v>
          </cell>
          <cell r="C4237" t="str">
            <v>081</v>
          </cell>
        </row>
        <row r="4238">
          <cell r="A4238" t="str">
            <v>K519</v>
          </cell>
          <cell r="B4238" t="str">
            <v>COLITIS ULCERATIVA, SIN OTRA ESPECIFICACION</v>
          </cell>
          <cell r="C4238" t="str">
            <v>081</v>
          </cell>
        </row>
        <row r="4239">
          <cell r="A4239" t="str">
            <v>K52</v>
          </cell>
          <cell r="B4239" t="str">
            <v>OTRAS COLITIS Y GATROENTERITIS NO INFECCIOSAS</v>
          </cell>
          <cell r="C4239" t="str">
            <v>081</v>
          </cell>
        </row>
        <row r="4240">
          <cell r="A4240" t="str">
            <v>K520</v>
          </cell>
          <cell r="B4240" t="str">
            <v>COLITIS Y GASTROENTERITIS DEBIDAS A RADIACION</v>
          </cell>
          <cell r="C4240" t="str">
            <v>081</v>
          </cell>
        </row>
        <row r="4241">
          <cell r="A4241" t="str">
            <v>K521</v>
          </cell>
          <cell r="B4241" t="str">
            <v>COLITIS Y GASTROENTERITIS TOXICAS</v>
          </cell>
          <cell r="C4241" t="str">
            <v>081</v>
          </cell>
        </row>
        <row r="4242">
          <cell r="A4242" t="str">
            <v>K522</v>
          </cell>
          <cell r="B4242" t="str">
            <v>COLITIS Y GASTROENTERITIS ALERGICAS Y DIETETICAS</v>
          </cell>
          <cell r="C4242" t="str">
            <v>081</v>
          </cell>
        </row>
        <row r="4243">
          <cell r="A4243" t="str">
            <v>K528</v>
          </cell>
          <cell r="B4243" t="str">
            <v>OTRAS COLITIS Y GASTROENTERITIS NO INFECCIOSAS ESPECIFICADAS</v>
          </cell>
          <cell r="C4243" t="str">
            <v>081</v>
          </cell>
        </row>
        <row r="4244">
          <cell r="A4244" t="str">
            <v>K529</v>
          </cell>
          <cell r="B4244" t="str">
            <v>COLITIS Y GASTROENTERITIS NO INFECCIOSAS, NO ESPECIFICADAS</v>
          </cell>
          <cell r="C4244" t="str">
            <v>081</v>
          </cell>
        </row>
        <row r="4245">
          <cell r="A4245" t="str">
            <v>K55</v>
          </cell>
          <cell r="B4245" t="str">
            <v>TRASTORNO VASCULAR AGUDO DE LOS INTESTINOS</v>
          </cell>
          <cell r="C4245" t="str">
            <v>081</v>
          </cell>
        </row>
        <row r="4246">
          <cell r="A4246" t="str">
            <v>K550</v>
          </cell>
          <cell r="B4246" t="str">
            <v>TRASTORNO VASCULAR AGUDO DE LOS INTESTINOS</v>
          </cell>
          <cell r="C4246" t="str">
            <v>081</v>
          </cell>
        </row>
        <row r="4247">
          <cell r="A4247" t="str">
            <v>K551</v>
          </cell>
          <cell r="B4247" t="str">
            <v>TRASTORNO VASCULAR CRONICO DEL INTESTINO</v>
          </cell>
          <cell r="C4247" t="str">
            <v>081</v>
          </cell>
        </row>
        <row r="4248">
          <cell r="A4248" t="str">
            <v>K552</v>
          </cell>
          <cell r="B4248" t="str">
            <v>ANGIODISPLASIA DEL COLON</v>
          </cell>
          <cell r="C4248" t="str">
            <v>081</v>
          </cell>
        </row>
        <row r="4249">
          <cell r="A4249" t="str">
            <v>K558</v>
          </cell>
          <cell r="B4249" t="str">
            <v>OTROS TRASTORNOS VASCULARES DEL INTESTINO</v>
          </cell>
          <cell r="C4249" t="str">
            <v>081</v>
          </cell>
        </row>
        <row r="4250">
          <cell r="A4250" t="str">
            <v>K559</v>
          </cell>
          <cell r="B4250" t="str">
            <v>TRASTORNOS VASCULAR DEL INTESTINO, NO ESPECIFICADO</v>
          </cell>
          <cell r="C4250" t="str">
            <v>081</v>
          </cell>
        </row>
        <row r="4251">
          <cell r="A4251" t="str">
            <v>K56</v>
          </cell>
          <cell r="B4251" t="str">
            <v>ILEO PARALITICO Y OBSTRUCCION INTESTINAL SIN HERNIA</v>
          </cell>
          <cell r="C4251" t="str">
            <v>081</v>
          </cell>
        </row>
        <row r="4252">
          <cell r="A4252" t="str">
            <v>K560</v>
          </cell>
          <cell r="B4252" t="str">
            <v>ILEO PARALITICO</v>
          </cell>
          <cell r="C4252" t="str">
            <v>081</v>
          </cell>
        </row>
        <row r="4253">
          <cell r="A4253" t="str">
            <v>K561</v>
          </cell>
          <cell r="B4253" t="str">
            <v>INVAGINACION</v>
          </cell>
          <cell r="C4253" t="str">
            <v>081</v>
          </cell>
        </row>
        <row r="4254">
          <cell r="A4254" t="str">
            <v>K562</v>
          </cell>
          <cell r="B4254" t="str">
            <v>VOLVULO</v>
          </cell>
          <cell r="C4254" t="str">
            <v>081</v>
          </cell>
        </row>
        <row r="4255">
          <cell r="A4255" t="str">
            <v>K563</v>
          </cell>
          <cell r="B4255" t="str">
            <v>ILEO POR CALCULO BILIAR</v>
          </cell>
          <cell r="C4255" t="str">
            <v>081</v>
          </cell>
        </row>
        <row r="4256">
          <cell r="A4256" t="str">
            <v>K564</v>
          </cell>
          <cell r="B4256" t="str">
            <v>OTRAS OBSTRUCCIONES DEL INTESTINO</v>
          </cell>
          <cell r="C4256" t="str">
            <v>081</v>
          </cell>
        </row>
        <row r="4257">
          <cell r="A4257" t="str">
            <v>K565</v>
          </cell>
          <cell r="B4257" t="str">
            <v>ADHERENCIAS (BRIDAS) INTESTINALES CON OBSTRUCCION</v>
          </cell>
          <cell r="C4257" t="str">
            <v>081</v>
          </cell>
        </row>
        <row r="4258">
          <cell r="A4258" t="str">
            <v>K566</v>
          </cell>
          <cell r="B4258" t="str">
            <v>OTRAS OBSTRUCCIONES INTESTINALES Y LAS NO ESPECIFICADAS</v>
          </cell>
          <cell r="C4258" t="str">
            <v>081</v>
          </cell>
        </row>
        <row r="4259">
          <cell r="A4259" t="str">
            <v>K567</v>
          </cell>
          <cell r="B4259" t="str">
            <v>ILEO, NO ESPECIFICADO</v>
          </cell>
          <cell r="C4259" t="str">
            <v>081</v>
          </cell>
        </row>
        <row r="4260">
          <cell r="A4260" t="str">
            <v>K57</v>
          </cell>
          <cell r="B4260" t="str">
            <v>ENFERMEDAD DIVERTICULAR DEL INTESTINO</v>
          </cell>
          <cell r="C4260" t="str">
            <v>081</v>
          </cell>
        </row>
        <row r="4261">
          <cell r="A4261" t="str">
            <v>K570</v>
          </cell>
          <cell r="B4261" t="str">
            <v>ENFERMEDAD DIVERTICULAR DEL INTEST. DELG. CON PERFORACION Y ABSCESO</v>
          </cell>
          <cell r="C4261" t="str">
            <v>081</v>
          </cell>
        </row>
        <row r="4262">
          <cell r="A4262" t="str">
            <v>K571</v>
          </cell>
          <cell r="B4262" t="str">
            <v>ENF. DIVERTICULAR DEL INTESTINO DELGADO SIN PERFORACION NI ABSCESO</v>
          </cell>
          <cell r="C4262" t="str">
            <v>081</v>
          </cell>
        </row>
        <row r="4263">
          <cell r="A4263" t="str">
            <v>K572</v>
          </cell>
          <cell r="B4263" t="str">
            <v>ENF. DIVERTICULAR DEL INTEST. GRUESO CON PERFORACION Y ABSCESO</v>
          </cell>
          <cell r="C4263" t="str">
            <v>081</v>
          </cell>
        </row>
        <row r="4264">
          <cell r="A4264" t="str">
            <v>K573</v>
          </cell>
          <cell r="B4264" t="str">
            <v>ENF. DIVERTICULAR DEL INTESTINO GRUESO SIN PERFORACION NI ABSCESO</v>
          </cell>
          <cell r="C4264" t="str">
            <v>081</v>
          </cell>
        </row>
        <row r="4265">
          <cell r="A4265" t="str">
            <v>K574</v>
          </cell>
          <cell r="B4265" t="str">
            <v>ENF. DIVERTICULAR DE AMBOS INTEST. CON PERFORACION Y ABSCESO</v>
          </cell>
          <cell r="C4265" t="str">
            <v>081</v>
          </cell>
        </row>
        <row r="4266">
          <cell r="A4266" t="str">
            <v>K575</v>
          </cell>
          <cell r="B4266" t="str">
            <v>ENF. DIVERTICULAR DE AMBOS INTESTINOS, SIN PERFORACION NI ABSCESO</v>
          </cell>
          <cell r="C4266" t="str">
            <v>081</v>
          </cell>
        </row>
        <row r="4267">
          <cell r="A4267" t="str">
            <v>K578</v>
          </cell>
          <cell r="B4267" t="str">
            <v>ENF. DIVERTICULAR DEL INTEST. PARTE NO ESPECIF. CON PERFOR. Y ABSCESO</v>
          </cell>
          <cell r="C4267" t="str">
            <v>081</v>
          </cell>
        </row>
        <row r="4268">
          <cell r="A4268" t="str">
            <v>K579</v>
          </cell>
          <cell r="B4268" t="str">
            <v>ENF. DIVERTICULAR DEL INTEST. PARTE NO ESPECIF. SIN PERFOR. NI ABSCESO</v>
          </cell>
          <cell r="C4268" t="str">
            <v>081</v>
          </cell>
        </row>
        <row r="4269">
          <cell r="A4269" t="str">
            <v>K58</v>
          </cell>
          <cell r="B4269" t="str">
            <v>SINDROME DEL COLON IRRITABLE</v>
          </cell>
          <cell r="C4269" t="str">
            <v>081</v>
          </cell>
        </row>
        <row r="4270">
          <cell r="A4270" t="str">
            <v>K580</v>
          </cell>
          <cell r="B4270" t="str">
            <v>SIDROME DEL COLON IRRITABLE CON DIARREA</v>
          </cell>
          <cell r="C4270" t="str">
            <v>081</v>
          </cell>
        </row>
        <row r="4271">
          <cell r="A4271" t="str">
            <v>K589</v>
          </cell>
          <cell r="B4271" t="str">
            <v>SINDROME DEL COLON IRRITABLE SIN DIARREA</v>
          </cell>
          <cell r="C4271" t="str">
            <v>081</v>
          </cell>
        </row>
        <row r="4272">
          <cell r="A4272" t="str">
            <v>K59</v>
          </cell>
          <cell r="B4272" t="str">
            <v>OTROS TRASTORNOS FUNCIONALES DEL INTESTINO</v>
          </cell>
          <cell r="C4272" t="str">
            <v>081</v>
          </cell>
        </row>
        <row r="4273">
          <cell r="A4273" t="str">
            <v>K590</v>
          </cell>
          <cell r="B4273" t="str">
            <v>CONSTIPACION</v>
          </cell>
          <cell r="C4273" t="str">
            <v>081</v>
          </cell>
        </row>
        <row r="4274">
          <cell r="A4274" t="str">
            <v>K591</v>
          </cell>
          <cell r="B4274" t="str">
            <v>DIARREA FUNCIONAL</v>
          </cell>
          <cell r="C4274" t="str">
            <v>081</v>
          </cell>
        </row>
        <row r="4275">
          <cell r="A4275" t="str">
            <v>K592</v>
          </cell>
          <cell r="B4275" t="str">
            <v>INTESTINO NEUROGENICO, NO CLASIFICADO EN OTRA PARTE</v>
          </cell>
          <cell r="C4275" t="str">
            <v>081</v>
          </cell>
        </row>
        <row r="4276">
          <cell r="A4276" t="str">
            <v>K593</v>
          </cell>
          <cell r="B4276" t="str">
            <v>MEGACOLON, NO CLASIFICADO EN OTRA PARTE</v>
          </cell>
          <cell r="C4276" t="str">
            <v>081</v>
          </cell>
        </row>
        <row r="4277">
          <cell r="A4277" t="str">
            <v>K594</v>
          </cell>
          <cell r="B4277" t="str">
            <v>ESPASMO ANAL</v>
          </cell>
          <cell r="C4277" t="str">
            <v>081</v>
          </cell>
        </row>
        <row r="4278">
          <cell r="A4278" t="str">
            <v>K598</v>
          </cell>
          <cell r="B4278" t="str">
            <v>OTROS TRASTORNOS FUNCIONALES ESPECIFICADOS DEL INTESTINO</v>
          </cell>
          <cell r="C4278" t="str">
            <v>081</v>
          </cell>
        </row>
        <row r="4279">
          <cell r="A4279" t="str">
            <v>K599</v>
          </cell>
          <cell r="B4279" t="str">
            <v>TRASTORNO FUNCIONALES INTESTINAL, NO ESPECIFICADO</v>
          </cell>
          <cell r="C4279" t="str">
            <v>081</v>
          </cell>
        </row>
        <row r="4280">
          <cell r="A4280" t="str">
            <v>K60</v>
          </cell>
          <cell r="B4280" t="str">
            <v>FISURA Y FISTULA DE LAS REGIONES ANAL Y RECTAL</v>
          </cell>
          <cell r="C4280" t="str">
            <v>081</v>
          </cell>
        </row>
        <row r="4281">
          <cell r="A4281" t="str">
            <v>K600</v>
          </cell>
          <cell r="B4281" t="str">
            <v>FISURA ANAL AGUDA</v>
          </cell>
          <cell r="C4281" t="str">
            <v>081</v>
          </cell>
        </row>
        <row r="4282">
          <cell r="A4282" t="str">
            <v>K601</v>
          </cell>
          <cell r="B4282" t="str">
            <v>FISURA ANAL CRONICA</v>
          </cell>
          <cell r="C4282" t="str">
            <v>081</v>
          </cell>
        </row>
        <row r="4283">
          <cell r="A4283" t="str">
            <v>K602</v>
          </cell>
          <cell r="B4283" t="str">
            <v>FISURA ANAL, NO ESPECIFICADA</v>
          </cell>
          <cell r="C4283" t="str">
            <v>081</v>
          </cell>
        </row>
        <row r="4284">
          <cell r="A4284" t="str">
            <v>K603</v>
          </cell>
          <cell r="B4284" t="str">
            <v>FISTULA ANAL</v>
          </cell>
          <cell r="C4284" t="str">
            <v>081</v>
          </cell>
        </row>
        <row r="4285">
          <cell r="A4285" t="str">
            <v>K604</v>
          </cell>
          <cell r="B4285" t="str">
            <v>FISTULA RECTAL</v>
          </cell>
          <cell r="C4285" t="str">
            <v>081</v>
          </cell>
        </row>
        <row r="4286">
          <cell r="A4286" t="str">
            <v>K605</v>
          </cell>
          <cell r="B4286" t="str">
            <v>FISTULA ANORRECTAL</v>
          </cell>
          <cell r="C4286" t="str">
            <v>081</v>
          </cell>
        </row>
        <row r="4287">
          <cell r="A4287" t="str">
            <v>K61</v>
          </cell>
          <cell r="B4287" t="str">
            <v>ABSCESO DE LAS REGIONES ANAL Y RECTAL</v>
          </cell>
          <cell r="C4287" t="str">
            <v>081</v>
          </cell>
        </row>
        <row r="4288">
          <cell r="A4288" t="str">
            <v>K610</v>
          </cell>
          <cell r="B4288" t="str">
            <v>ABSCESO ANAL</v>
          </cell>
          <cell r="C4288" t="str">
            <v>081</v>
          </cell>
        </row>
        <row r="4289">
          <cell r="A4289" t="str">
            <v>K611</v>
          </cell>
          <cell r="B4289" t="str">
            <v>ABSCESO RECTAL</v>
          </cell>
          <cell r="C4289" t="str">
            <v>081</v>
          </cell>
        </row>
        <row r="4290">
          <cell r="A4290" t="str">
            <v>K612</v>
          </cell>
          <cell r="B4290" t="str">
            <v>ABSCESO ANORRECTAL</v>
          </cell>
          <cell r="C4290" t="str">
            <v>081</v>
          </cell>
        </row>
        <row r="4291">
          <cell r="A4291" t="str">
            <v>K613</v>
          </cell>
          <cell r="B4291" t="str">
            <v>ABSCESO ISQUIORRECTAL</v>
          </cell>
          <cell r="C4291" t="str">
            <v>081</v>
          </cell>
        </row>
        <row r="4292">
          <cell r="A4292" t="str">
            <v>K614</v>
          </cell>
          <cell r="B4292" t="str">
            <v>ABSCESO INTRAESFINTERIANO</v>
          </cell>
          <cell r="C4292" t="str">
            <v>081</v>
          </cell>
        </row>
        <row r="4293">
          <cell r="A4293" t="str">
            <v>K62</v>
          </cell>
          <cell r="B4293" t="str">
            <v>OTRAS ENFERMEDADES DEL ANO Y RECTO</v>
          </cell>
          <cell r="C4293" t="str">
            <v>081</v>
          </cell>
        </row>
        <row r="4294">
          <cell r="A4294" t="str">
            <v>K620</v>
          </cell>
          <cell r="B4294" t="str">
            <v>POLIPO ANAL</v>
          </cell>
          <cell r="C4294" t="str">
            <v>081</v>
          </cell>
        </row>
        <row r="4295">
          <cell r="A4295" t="str">
            <v>K621</v>
          </cell>
          <cell r="B4295" t="str">
            <v>POLIPO RECTAL</v>
          </cell>
          <cell r="C4295" t="str">
            <v>081</v>
          </cell>
        </row>
        <row r="4296">
          <cell r="A4296" t="str">
            <v>K622</v>
          </cell>
          <cell r="B4296" t="str">
            <v>PROLAPSO ANAL</v>
          </cell>
          <cell r="C4296" t="str">
            <v>081</v>
          </cell>
        </row>
        <row r="4297">
          <cell r="A4297" t="str">
            <v>K623</v>
          </cell>
          <cell r="B4297" t="str">
            <v>PROLAPSO RECTAL</v>
          </cell>
          <cell r="C4297" t="str">
            <v>081</v>
          </cell>
        </row>
        <row r="4298">
          <cell r="A4298" t="str">
            <v>K624</v>
          </cell>
          <cell r="B4298" t="str">
            <v>ESTENOSIS DEL ANO Y DEL RECTO</v>
          </cell>
          <cell r="C4298" t="str">
            <v>081</v>
          </cell>
        </row>
        <row r="4299">
          <cell r="A4299" t="str">
            <v>K625</v>
          </cell>
          <cell r="B4299" t="str">
            <v>HEMORRAGIA DEL ANO Y DEL RECTO</v>
          </cell>
          <cell r="C4299" t="str">
            <v>081</v>
          </cell>
        </row>
        <row r="4300">
          <cell r="A4300" t="str">
            <v>K626</v>
          </cell>
          <cell r="B4300" t="str">
            <v>ULCERA DEL ANO Y DEL RECTO</v>
          </cell>
          <cell r="C4300" t="str">
            <v>081</v>
          </cell>
        </row>
        <row r="4301">
          <cell r="A4301" t="str">
            <v>K627</v>
          </cell>
          <cell r="B4301" t="str">
            <v>PROCTITIS POR RADIACION</v>
          </cell>
          <cell r="C4301" t="str">
            <v>081</v>
          </cell>
        </row>
        <row r="4302">
          <cell r="A4302" t="str">
            <v>K628</v>
          </cell>
          <cell r="B4302" t="str">
            <v>OTRAS ENFERMEDADES ESPECIFICADAS DEL ANO Y DEL RECTO</v>
          </cell>
          <cell r="C4302" t="str">
            <v>081</v>
          </cell>
        </row>
        <row r="4303">
          <cell r="A4303" t="str">
            <v>K629</v>
          </cell>
          <cell r="B4303" t="str">
            <v>ENFERMEDAD DEL ANO Y RECTO, NO ESPECIFICADA</v>
          </cell>
          <cell r="C4303" t="str">
            <v>081</v>
          </cell>
        </row>
        <row r="4304">
          <cell r="A4304" t="str">
            <v>K63</v>
          </cell>
          <cell r="B4304" t="str">
            <v>OTRAS ENFERMEDADES DE LOS INTESTINOS</v>
          </cell>
          <cell r="C4304" t="str">
            <v>081</v>
          </cell>
        </row>
        <row r="4305">
          <cell r="A4305" t="str">
            <v>K630</v>
          </cell>
          <cell r="B4305" t="str">
            <v>ABSCESO DEL INTESTINO</v>
          </cell>
          <cell r="C4305" t="str">
            <v>081</v>
          </cell>
        </row>
        <row r="4306">
          <cell r="A4306" t="str">
            <v>K631</v>
          </cell>
          <cell r="B4306" t="str">
            <v>PERFORACION DEL INTESTINO (NO TRAUMATICA)</v>
          </cell>
          <cell r="C4306" t="str">
            <v>081</v>
          </cell>
        </row>
        <row r="4307">
          <cell r="A4307" t="str">
            <v>K632</v>
          </cell>
          <cell r="B4307" t="str">
            <v>FISTULA DEL INTESTINO</v>
          </cell>
          <cell r="C4307" t="str">
            <v>081</v>
          </cell>
        </row>
        <row r="4308">
          <cell r="A4308" t="str">
            <v>K633</v>
          </cell>
          <cell r="B4308" t="str">
            <v>ULCERA DEL INTESTINO</v>
          </cell>
          <cell r="C4308" t="str">
            <v>081</v>
          </cell>
        </row>
        <row r="4309">
          <cell r="A4309" t="str">
            <v>K634</v>
          </cell>
          <cell r="B4309" t="str">
            <v>ENTEROPTOSIS</v>
          </cell>
          <cell r="C4309" t="str">
            <v>081</v>
          </cell>
        </row>
        <row r="4310">
          <cell r="A4310" t="str">
            <v>K638</v>
          </cell>
          <cell r="B4310" t="str">
            <v>OTRAS ENFERMEDADES ESPECIFICADAS DEL INTESTINO</v>
          </cell>
          <cell r="C4310" t="str">
            <v>081</v>
          </cell>
        </row>
        <row r="4311">
          <cell r="A4311" t="str">
            <v>K639</v>
          </cell>
          <cell r="B4311" t="str">
            <v>ENFERMEDAD DEL INTESTINO, NO ESPECIFICADA</v>
          </cell>
          <cell r="C4311" t="str">
            <v>081</v>
          </cell>
        </row>
        <row r="4312">
          <cell r="A4312" t="str">
            <v>K65</v>
          </cell>
          <cell r="B4312" t="str">
            <v>PERITONITIS</v>
          </cell>
          <cell r="C4312" t="str">
            <v>081</v>
          </cell>
        </row>
        <row r="4313">
          <cell r="A4313" t="str">
            <v>K650</v>
          </cell>
          <cell r="B4313" t="str">
            <v>PERITONITIS AGUDA</v>
          </cell>
          <cell r="C4313" t="str">
            <v>081</v>
          </cell>
        </row>
        <row r="4314">
          <cell r="A4314" t="str">
            <v>K658</v>
          </cell>
          <cell r="B4314" t="str">
            <v>OTRAS PERITONITIS</v>
          </cell>
          <cell r="C4314" t="str">
            <v>081</v>
          </cell>
        </row>
        <row r="4315">
          <cell r="A4315" t="str">
            <v>K659</v>
          </cell>
          <cell r="B4315" t="str">
            <v>PERITONITIS, NO ESPECIFICADA</v>
          </cell>
          <cell r="C4315" t="str">
            <v>081</v>
          </cell>
        </row>
        <row r="4316">
          <cell r="A4316" t="str">
            <v>K66</v>
          </cell>
          <cell r="B4316" t="str">
            <v>OTROS TRASTORNOS DEL PERITONEO</v>
          </cell>
          <cell r="C4316" t="str">
            <v>081</v>
          </cell>
        </row>
        <row r="4317">
          <cell r="A4317" t="str">
            <v>K660</v>
          </cell>
          <cell r="B4317" t="str">
            <v>ADHERENCIAS PERITONEALES</v>
          </cell>
          <cell r="C4317" t="str">
            <v>081</v>
          </cell>
        </row>
        <row r="4318">
          <cell r="A4318" t="str">
            <v>K661</v>
          </cell>
          <cell r="B4318" t="str">
            <v>HEMOPERITONEO</v>
          </cell>
          <cell r="C4318" t="str">
            <v>081</v>
          </cell>
        </row>
        <row r="4319">
          <cell r="A4319" t="str">
            <v>K668</v>
          </cell>
          <cell r="B4319" t="str">
            <v>OTROS TRASTORNOS ESPECIFICADOS DEL PERITONEO</v>
          </cell>
          <cell r="C4319" t="str">
            <v>081</v>
          </cell>
        </row>
        <row r="4320">
          <cell r="A4320" t="str">
            <v>K669</v>
          </cell>
          <cell r="B4320" t="str">
            <v>TRASTORNO DEL PERITONEO, NO ESPECIFICADO</v>
          </cell>
          <cell r="C4320" t="str">
            <v>081</v>
          </cell>
        </row>
        <row r="4321">
          <cell r="A4321" t="str">
            <v>K70</v>
          </cell>
          <cell r="B4321" t="str">
            <v>ENFERMEDAD ALCOHOLICA DEL HIGADO</v>
          </cell>
          <cell r="C4321" t="str">
            <v>080</v>
          </cell>
        </row>
        <row r="4322">
          <cell r="A4322" t="str">
            <v>K700</v>
          </cell>
          <cell r="B4322" t="str">
            <v>HIGADO ALCOHOLICO ADIPOSO</v>
          </cell>
          <cell r="C4322" t="str">
            <v>080</v>
          </cell>
        </row>
        <row r="4323">
          <cell r="A4323" t="str">
            <v>K701</v>
          </cell>
          <cell r="B4323" t="str">
            <v>HEPATITIS ALCOHOLICA</v>
          </cell>
          <cell r="C4323" t="str">
            <v>080</v>
          </cell>
        </row>
        <row r="4324">
          <cell r="A4324" t="str">
            <v>K702</v>
          </cell>
          <cell r="B4324" t="str">
            <v>FIBROSIS Y ESCLEROSIS DEL HIGADO, ALCOHOLICA</v>
          </cell>
          <cell r="C4324" t="str">
            <v>080</v>
          </cell>
        </row>
        <row r="4325">
          <cell r="A4325" t="str">
            <v>K703</v>
          </cell>
          <cell r="B4325" t="str">
            <v>CIRROSIS HEPATICA ALCOHOLICA</v>
          </cell>
          <cell r="C4325" t="str">
            <v>080</v>
          </cell>
        </row>
        <row r="4326">
          <cell r="A4326" t="str">
            <v>K704</v>
          </cell>
          <cell r="B4326" t="str">
            <v>INSUFICIENCIA HEPATICA ALCOHOLICA</v>
          </cell>
          <cell r="C4326" t="str">
            <v>080</v>
          </cell>
        </row>
        <row r="4327">
          <cell r="A4327" t="str">
            <v>K709</v>
          </cell>
          <cell r="B4327" t="str">
            <v>ENFERMEDAD HEPATICA ALCOHOLICA, NO ESPECIFICADA</v>
          </cell>
          <cell r="C4327" t="str">
            <v>080</v>
          </cell>
        </row>
        <row r="4328">
          <cell r="A4328" t="str">
            <v>K71</v>
          </cell>
          <cell r="B4328" t="str">
            <v>ENFERMEDAD TOXICA DEL HIGADO</v>
          </cell>
          <cell r="C4328" t="str">
            <v>080</v>
          </cell>
        </row>
        <row r="4329">
          <cell r="A4329" t="str">
            <v>K710</v>
          </cell>
          <cell r="B4329" t="str">
            <v>ENFERMEDAD TOXICA DEL HIGADO, CON COLESTASIS</v>
          </cell>
          <cell r="C4329" t="str">
            <v>080</v>
          </cell>
        </row>
        <row r="4330">
          <cell r="A4330" t="str">
            <v>K711</v>
          </cell>
          <cell r="B4330" t="str">
            <v>ENFERMEDAD TOXICA DEL HIGADO CON NECROSIS HEPATICA</v>
          </cell>
          <cell r="C4330" t="str">
            <v>080</v>
          </cell>
        </row>
        <row r="4331">
          <cell r="A4331" t="str">
            <v>K712</v>
          </cell>
          <cell r="B4331" t="str">
            <v>ENFERMEDAD TOXICA DEL HIGADO CON HEPATITIS AGUDA</v>
          </cell>
          <cell r="C4331" t="str">
            <v>080</v>
          </cell>
        </row>
        <row r="4332">
          <cell r="A4332" t="str">
            <v>K713</v>
          </cell>
          <cell r="B4332" t="str">
            <v>ENFERMEDAD TOXICA DEL HIGADO CON HEPATITIS CRONICA</v>
          </cell>
          <cell r="C4332" t="str">
            <v>080</v>
          </cell>
        </row>
        <row r="4333">
          <cell r="A4333" t="str">
            <v>K714</v>
          </cell>
          <cell r="B4333" t="str">
            <v>ENFERMEDAD TOXICA DEL HIGADO CON HEPATITIS CRONICA LOBULAR</v>
          </cell>
          <cell r="C4333" t="str">
            <v>080</v>
          </cell>
        </row>
        <row r="4334">
          <cell r="A4334" t="str">
            <v>K715</v>
          </cell>
          <cell r="B4334" t="str">
            <v>ENFERMEDAD TOXICA DEL HIGADO CON HEPATITIS CRONICA ACTIVA</v>
          </cell>
          <cell r="C4334" t="str">
            <v>080</v>
          </cell>
        </row>
        <row r="4335">
          <cell r="A4335" t="str">
            <v>K716</v>
          </cell>
          <cell r="B4335" t="str">
            <v>ENFERMEDAD TOXICA DEL HIGADO CON HEPATITIS NO CLASIFICADA EN OTRA PART</v>
          </cell>
          <cell r="C4335" t="str">
            <v>080</v>
          </cell>
        </row>
        <row r="4336">
          <cell r="A4336" t="str">
            <v>K717</v>
          </cell>
          <cell r="B4336" t="str">
            <v>ENFERMEDAD TOXICA DEL HIGADO CON CIRROSIS Y FIBROSIS DEL HIGADO</v>
          </cell>
          <cell r="C4336" t="str">
            <v>080</v>
          </cell>
        </row>
        <row r="4337">
          <cell r="A4337" t="str">
            <v>K718</v>
          </cell>
          <cell r="B4337" t="str">
            <v>ENFERMEDAD TOXICA DEL HIGADO CON OTROS TRASTORNOS HEPATICOS</v>
          </cell>
          <cell r="C4337" t="str">
            <v>080</v>
          </cell>
        </row>
        <row r="4338">
          <cell r="A4338" t="str">
            <v>K719</v>
          </cell>
          <cell r="B4338" t="str">
            <v>ENFERMEDAD TOXICA DEL HIGADO, NO ESPECIFICADA</v>
          </cell>
          <cell r="C4338" t="str">
            <v>080</v>
          </cell>
        </row>
        <row r="4339">
          <cell r="A4339" t="str">
            <v>K72</v>
          </cell>
          <cell r="B4339" t="str">
            <v>INSUFICIENCIA HEPATICA, NO CLASIFICADA EN OTRA PARTE</v>
          </cell>
          <cell r="C4339" t="str">
            <v>080</v>
          </cell>
        </row>
        <row r="4340">
          <cell r="A4340" t="str">
            <v>K720</v>
          </cell>
          <cell r="B4340" t="str">
            <v>INSUFICIENCIA HEPATICA AGUDA O SUBAGUDA</v>
          </cell>
          <cell r="C4340" t="str">
            <v>080</v>
          </cell>
        </row>
        <row r="4341">
          <cell r="A4341" t="str">
            <v>K721</v>
          </cell>
          <cell r="B4341" t="str">
            <v>INSUFICIENCIA HEPATICA CRONICA</v>
          </cell>
          <cell r="C4341" t="str">
            <v>080</v>
          </cell>
        </row>
        <row r="4342">
          <cell r="A4342" t="str">
            <v>K729</v>
          </cell>
          <cell r="B4342" t="str">
            <v>INSUFICIENCIA HEPATICA, NO ESPECIFICADA</v>
          </cell>
          <cell r="C4342" t="str">
            <v>080</v>
          </cell>
        </row>
        <row r="4343">
          <cell r="A4343" t="str">
            <v>K73</v>
          </cell>
          <cell r="B4343" t="str">
            <v>HEPATITIS CRONICA, NO CLASIFICADA EN OTRA PARTE</v>
          </cell>
          <cell r="C4343" t="str">
            <v>080</v>
          </cell>
        </row>
        <row r="4344">
          <cell r="A4344" t="str">
            <v>K730</v>
          </cell>
          <cell r="B4344" t="str">
            <v>HEPATITIS CRONICA PERSISTENTE, NO CLASIFICADA EN OTRA PARTE</v>
          </cell>
          <cell r="C4344" t="str">
            <v>080</v>
          </cell>
        </row>
        <row r="4345">
          <cell r="A4345" t="str">
            <v>K731</v>
          </cell>
          <cell r="B4345" t="str">
            <v>HEPATITIS CRONICA LOBULAR, NO ESPECIFICADA EN OTRA PARTE</v>
          </cell>
          <cell r="C4345" t="str">
            <v>080</v>
          </cell>
        </row>
        <row r="4346">
          <cell r="A4346" t="str">
            <v>K732</v>
          </cell>
          <cell r="B4346" t="str">
            <v>HEPATITIS CRONICA ACTIVA, NO CLASIFICADA EN OTRA PARTE</v>
          </cell>
          <cell r="C4346" t="str">
            <v>080</v>
          </cell>
        </row>
        <row r="4347">
          <cell r="A4347" t="str">
            <v>K738</v>
          </cell>
          <cell r="B4347" t="str">
            <v>OTRAS HEPATITIS CRONICAS, NO CLASIFICADA EN OTRA PARTE</v>
          </cell>
          <cell r="C4347" t="str">
            <v>080</v>
          </cell>
        </row>
        <row r="4348">
          <cell r="A4348" t="str">
            <v>K739</v>
          </cell>
          <cell r="B4348" t="str">
            <v>HEPATITIS CRONICA, NO ESPECIFICADA</v>
          </cell>
          <cell r="C4348" t="str">
            <v>080</v>
          </cell>
        </row>
        <row r="4349">
          <cell r="A4349" t="str">
            <v>K74</v>
          </cell>
          <cell r="B4349" t="str">
            <v>FIBROSIS Y CIRROSIS DEL HIGADO</v>
          </cell>
          <cell r="C4349" t="str">
            <v>080</v>
          </cell>
        </row>
        <row r="4350">
          <cell r="A4350" t="str">
            <v>K740</v>
          </cell>
          <cell r="B4350" t="str">
            <v>FIBROSIS HEPATICA</v>
          </cell>
          <cell r="C4350" t="str">
            <v>080</v>
          </cell>
        </row>
        <row r="4351">
          <cell r="A4351" t="str">
            <v>K741</v>
          </cell>
          <cell r="B4351" t="str">
            <v>ESCLEROSIS HEPATICA</v>
          </cell>
          <cell r="C4351" t="str">
            <v>080</v>
          </cell>
        </row>
        <row r="4352">
          <cell r="A4352" t="str">
            <v>K742</v>
          </cell>
          <cell r="B4352" t="str">
            <v>FIBROSIS HEPATICA CON ESCLEROSIS HEPATICA</v>
          </cell>
          <cell r="C4352" t="str">
            <v>080</v>
          </cell>
        </row>
        <row r="4353">
          <cell r="A4353" t="str">
            <v>K743</v>
          </cell>
          <cell r="B4353" t="str">
            <v>CIRROSIS BILIAR PRIMARIA</v>
          </cell>
          <cell r="C4353" t="str">
            <v>080</v>
          </cell>
        </row>
        <row r="4354">
          <cell r="A4354" t="str">
            <v>K744</v>
          </cell>
          <cell r="B4354" t="str">
            <v>CIRROSIS BILIAR SECUNDARIA</v>
          </cell>
          <cell r="C4354" t="str">
            <v>080</v>
          </cell>
        </row>
        <row r="4355">
          <cell r="A4355" t="str">
            <v>K745</v>
          </cell>
          <cell r="B4355" t="str">
            <v>CIRROSIS BILIAR, NO ESPECIFICADA</v>
          </cell>
          <cell r="C4355" t="str">
            <v>080</v>
          </cell>
        </row>
        <row r="4356">
          <cell r="A4356" t="str">
            <v>K746</v>
          </cell>
          <cell r="B4356" t="str">
            <v>OTRAS CIRROSIS DEL HIGADO Y LAS NO ESPECIFICADAS</v>
          </cell>
          <cell r="C4356" t="str">
            <v>080</v>
          </cell>
        </row>
        <row r="4357">
          <cell r="A4357" t="str">
            <v>K75</v>
          </cell>
          <cell r="B4357" t="str">
            <v>OTRAS ENFERMEDADES INFLAMATORIAS DEL HIGADO</v>
          </cell>
          <cell r="C4357" t="str">
            <v>080</v>
          </cell>
        </row>
        <row r="4358">
          <cell r="A4358" t="str">
            <v>K750</v>
          </cell>
          <cell r="B4358" t="str">
            <v>ABSCESO DEL HIGADO</v>
          </cell>
          <cell r="C4358" t="str">
            <v>080</v>
          </cell>
        </row>
        <row r="4359">
          <cell r="A4359" t="str">
            <v>K751</v>
          </cell>
          <cell r="B4359" t="str">
            <v>FLEBITIS DE LA VENA PORTA</v>
          </cell>
          <cell r="C4359" t="str">
            <v>080</v>
          </cell>
        </row>
        <row r="4360">
          <cell r="A4360" t="str">
            <v>K752</v>
          </cell>
          <cell r="B4360" t="str">
            <v>HEPATITIS REACTIVA NO ESPECIFICA</v>
          </cell>
          <cell r="C4360" t="str">
            <v>080</v>
          </cell>
        </row>
        <row r="4361">
          <cell r="A4361" t="str">
            <v>K753</v>
          </cell>
          <cell r="B4361" t="str">
            <v>HEPATITIS GRANULOMATOSA, NO CLASIFICADA EN OTRA PARTE</v>
          </cell>
          <cell r="C4361" t="str">
            <v>080</v>
          </cell>
        </row>
        <row r="4362">
          <cell r="A4362" t="str">
            <v>K758</v>
          </cell>
          <cell r="B4362" t="str">
            <v>OTRAS ENFERMEDADES INFLAMATORIAS DEL HIGADO, ESPECIFICADAS</v>
          </cell>
          <cell r="C4362" t="str">
            <v>080</v>
          </cell>
        </row>
        <row r="4363">
          <cell r="A4363" t="str">
            <v>K759</v>
          </cell>
          <cell r="B4363" t="str">
            <v>ENFERMEDAD INFLAMATORIA DEL HIGADO, NO ESPECIFICADA</v>
          </cell>
          <cell r="C4363" t="str">
            <v>080</v>
          </cell>
        </row>
        <row r="4364">
          <cell r="A4364" t="str">
            <v>K76</v>
          </cell>
          <cell r="B4364" t="str">
            <v>OTRAS ENFERMEDADES DEL HIGADO</v>
          </cell>
          <cell r="C4364" t="str">
            <v>080</v>
          </cell>
        </row>
        <row r="4365">
          <cell r="A4365" t="str">
            <v>K760</v>
          </cell>
          <cell r="B4365" t="str">
            <v>DEGENERACION GRASA DEL HOGADO, NO CLASIFICADA EN OTRA PARTE</v>
          </cell>
          <cell r="C4365" t="str">
            <v>080</v>
          </cell>
        </row>
        <row r="4366">
          <cell r="A4366" t="str">
            <v>K761</v>
          </cell>
          <cell r="B4366" t="str">
            <v>CONGESTION PASIVA CRONICA DEL HIGADO</v>
          </cell>
          <cell r="C4366" t="str">
            <v>080</v>
          </cell>
        </row>
        <row r="4367">
          <cell r="A4367" t="str">
            <v>K762</v>
          </cell>
          <cell r="B4367" t="str">
            <v>NECROSIS HEMORRAGICA CENTRAL DEL HIGADO</v>
          </cell>
          <cell r="C4367" t="str">
            <v>080</v>
          </cell>
        </row>
        <row r="4368">
          <cell r="A4368" t="str">
            <v>K763</v>
          </cell>
          <cell r="B4368" t="str">
            <v>INFARTO DEL HIGADO</v>
          </cell>
          <cell r="C4368" t="str">
            <v>080</v>
          </cell>
        </row>
        <row r="4369">
          <cell r="A4369" t="str">
            <v>K764</v>
          </cell>
          <cell r="B4369" t="str">
            <v>PELIOSIS HEPATICA</v>
          </cell>
          <cell r="C4369" t="str">
            <v>080</v>
          </cell>
        </row>
        <row r="4370">
          <cell r="A4370" t="str">
            <v>K765</v>
          </cell>
          <cell r="B4370" t="str">
            <v>ENFERMEDAD VENO-OCLUSIVA DEL HIGADO</v>
          </cell>
          <cell r="C4370" t="str">
            <v>080</v>
          </cell>
        </row>
        <row r="4371">
          <cell r="A4371" t="str">
            <v>K766</v>
          </cell>
          <cell r="B4371" t="str">
            <v>HIPERTENSION  PORTAL</v>
          </cell>
          <cell r="C4371" t="str">
            <v>080</v>
          </cell>
        </row>
        <row r="4372">
          <cell r="A4372" t="str">
            <v>K767</v>
          </cell>
          <cell r="B4372" t="str">
            <v>SINDROME HEPATORRENAL</v>
          </cell>
          <cell r="C4372" t="str">
            <v>080</v>
          </cell>
        </row>
        <row r="4373">
          <cell r="A4373" t="str">
            <v>K768</v>
          </cell>
          <cell r="B4373" t="str">
            <v>OTRAS ENFERMEDADES ESPECIFICADAS DEL HIGADO</v>
          </cell>
          <cell r="C4373" t="str">
            <v>080</v>
          </cell>
        </row>
        <row r="4374">
          <cell r="A4374" t="str">
            <v>K769</v>
          </cell>
          <cell r="B4374" t="str">
            <v>ENFERMEDAD DEL HIGADO, NO ESPECIFICADA</v>
          </cell>
          <cell r="C4374" t="str">
            <v>080</v>
          </cell>
        </row>
        <row r="4375">
          <cell r="A4375" t="str">
            <v>K80</v>
          </cell>
          <cell r="B4375" t="str">
            <v>COLELITIASIS</v>
          </cell>
          <cell r="C4375" t="str">
            <v>081</v>
          </cell>
        </row>
        <row r="4376">
          <cell r="A4376" t="str">
            <v>K800</v>
          </cell>
          <cell r="B4376" t="str">
            <v>CALCULO DE LA VESICULA BILIAR CON COLECISTITIS AGUDA</v>
          </cell>
          <cell r="C4376" t="str">
            <v>081</v>
          </cell>
        </row>
        <row r="4377">
          <cell r="A4377" t="str">
            <v>K801</v>
          </cell>
          <cell r="B4377" t="str">
            <v>CALCULO DE LA VESICULA BILIAR CON OTRA COLECISTITIS</v>
          </cell>
          <cell r="C4377" t="str">
            <v>081</v>
          </cell>
        </row>
        <row r="4378">
          <cell r="A4378" t="str">
            <v>K802</v>
          </cell>
          <cell r="B4378" t="str">
            <v>CALCULO DE LA VASICULA BILIAR SIN COLECISTITIS</v>
          </cell>
          <cell r="C4378" t="str">
            <v>081</v>
          </cell>
        </row>
        <row r="4379">
          <cell r="A4379" t="str">
            <v>K803</v>
          </cell>
          <cell r="B4379" t="str">
            <v>CALCULO DE CONDUCTO BILIAR CON COLANGITIS</v>
          </cell>
          <cell r="C4379" t="str">
            <v>081</v>
          </cell>
        </row>
        <row r="4380">
          <cell r="A4380" t="str">
            <v>K804</v>
          </cell>
          <cell r="B4380" t="str">
            <v>CALCULO CONDUCTO BILIAR CON COLECISTITIS</v>
          </cell>
          <cell r="C4380" t="str">
            <v>081</v>
          </cell>
        </row>
        <row r="4381">
          <cell r="A4381" t="str">
            <v>K805</v>
          </cell>
          <cell r="B4381" t="str">
            <v>CALCULO DE CONDUCTO BILIAR SIN COLANGITIS NI COLECISTITIS</v>
          </cell>
          <cell r="C4381" t="str">
            <v>081</v>
          </cell>
        </row>
        <row r="4382">
          <cell r="A4382" t="str">
            <v>K808</v>
          </cell>
          <cell r="B4382" t="str">
            <v>OTRAS COLELITIASIS</v>
          </cell>
          <cell r="C4382" t="str">
            <v>081</v>
          </cell>
        </row>
        <row r="4383">
          <cell r="A4383" t="str">
            <v>K81</v>
          </cell>
          <cell r="B4383" t="str">
            <v>COLECISTITIS</v>
          </cell>
          <cell r="C4383" t="str">
            <v>081</v>
          </cell>
        </row>
        <row r="4384">
          <cell r="A4384" t="str">
            <v>K810</v>
          </cell>
          <cell r="B4384" t="str">
            <v>COLECISTITIS AGUDA</v>
          </cell>
          <cell r="C4384" t="str">
            <v>081</v>
          </cell>
        </row>
        <row r="4385">
          <cell r="A4385" t="str">
            <v>K811</v>
          </cell>
          <cell r="B4385" t="str">
            <v>COLECISTITIS CRONICA</v>
          </cell>
          <cell r="C4385" t="str">
            <v>081</v>
          </cell>
        </row>
        <row r="4386">
          <cell r="A4386" t="str">
            <v>K818</v>
          </cell>
          <cell r="B4386" t="str">
            <v>OTRAS COLECISTITIS</v>
          </cell>
          <cell r="C4386" t="str">
            <v>081</v>
          </cell>
        </row>
        <row r="4387">
          <cell r="A4387" t="str">
            <v>K819</v>
          </cell>
          <cell r="B4387" t="str">
            <v>COLECISTITIS, NO ESPECIFICADA</v>
          </cell>
          <cell r="C4387" t="str">
            <v>081</v>
          </cell>
        </row>
        <row r="4388">
          <cell r="A4388" t="str">
            <v>K82</v>
          </cell>
          <cell r="B4388" t="str">
            <v>OTRAS ENFERMEDADES DE LA VASICULA BILIAR</v>
          </cell>
          <cell r="C4388" t="str">
            <v>081</v>
          </cell>
        </row>
        <row r="4389">
          <cell r="A4389" t="str">
            <v>K820</v>
          </cell>
          <cell r="B4389" t="str">
            <v>OBSTRUCCION DE LA VESICULA BILIAR</v>
          </cell>
          <cell r="C4389" t="str">
            <v>081</v>
          </cell>
        </row>
        <row r="4390">
          <cell r="A4390" t="str">
            <v>K821</v>
          </cell>
          <cell r="B4390" t="str">
            <v>HIDROPESIA DE LA VESICULA BILIAR</v>
          </cell>
          <cell r="C4390" t="str">
            <v>081</v>
          </cell>
        </row>
        <row r="4391">
          <cell r="A4391" t="str">
            <v>K822</v>
          </cell>
          <cell r="B4391" t="str">
            <v>PERFORACION DE LA VESICULA BILIAR</v>
          </cell>
          <cell r="C4391" t="str">
            <v>081</v>
          </cell>
        </row>
        <row r="4392">
          <cell r="A4392" t="str">
            <v>K823</v>
          </cell>
          <cell r="B4392" t="str">
            <v>FISTULA DE LA VESICULA BILIAR</v>
          </cell>
          <cell r="C4392" t="str">
            <v>081</v>
          </cell>
        </row>
        <row r="4393">
          <cell r="A4393" t="str">
            <v>K824</v>
          </cell>
          <cell r="B4393" t="str">
            <v>COLESTEROLOSIS DE LA VESICULA BILIAR</v>
          </cell>
          <cell r="C4393" t="str">
            <v>081</v>
          </cell>
        </row>
        <row r="4394">
          <cell r="A4394" t="str">
            <v>K828</v>
          </cell>
          <cell r="B4394" t="str">
            <v>OTRAS ENFERMEDADES ESPECIFICADAS DE LA VESICULA BILIAR</v>
          </cell>
          <cell r="C4394" t="str">
            <v>081</v>
          </cell>
        </row>
        <row r="4395">
          <cell r="A4395" t="str">
            <v>K829</v>
          </cell>
          <cell r="B4395" t="str">
            <v>ENFERMEDAD DE LA VESICULA BILIAR, NO ESPECIFICADA</v>
          </cell>
          <cell r="C4395" t="str">
            <v>081</v>
          </cell>
        </row>
        <row r="4396">
          <cell r="A4396" t="str">
            <v>K83</v>
          </cell>
          <cell r="B4396" t="str">
            <v>OTRAS ENFERMEDADES DE LAS VIAS BILIARES</v>
          </cell>
          <cell r="C4396" t="str">
            <v>081</v>
          </cell>
        </row>
        <row r="4397">
          <cell r="A4397" t="str">
            <v>K830</v>
          </cell>
          <cell r="B4397" t="str">
            <v>COLANGITIS</v>
          </cell>
          <cell r="C4397" t="str">
            <v>081</v>
          </cell>
        </row>
        <row r="4398">
          <cell r="A4398" t="str">
            <v>K831</v>
          </cell>
          <cell r="B4398" t="str">
            <v>OBSTRUCCION DEL CONDUCTO BILIAR</v>
          </cell>
          <cell r="C4398" t="str">
            <v>081</v>
          </cell>
        </row>
        <row r="4399">
          <cell r="A4399" t="str">
            <v>K832</v>
          </cell>
          <cell r="B4399" t="str">
            <v>PERFORACION DEL CONDUCTO BILIAR</v>
          </cell>
          <cell r="C4399" t="str">
            <v>081</v>
          </cell>
        </row>
        <row r="4400">
          <cell r="A4400" t="str">
            <v>K833</v>
          </cell>
          <cell r="B4400" t="str">
            <v>FISTULA DEL CONDUCTO BILIAR</v>
          </cell>
          <cell r="C4400" t="str">
            <v>081</v>
          </cell>
        </row>
        <row r="4401">
          <cell r="A4401" t="str">
            <v>K834</v>
          </cell>
          <cell r="B4401" t="str">
            <v>ESPASMO DEL ESFINTER DE ODDI</v>
          </cell>
          <cell r="C4401" t="str">
            <v>081</v>
          </cell>
        </row>
        <row r="4402">
          <cell r="A4402" t="str">
            <v>K835</v>
          </cell>
          <cell r="B4402" t="str">
            <v>QUISTE BILIAR</v>
          </cell>
          <cell r="C4402" t="str">
            <v>081</v>
          </cell>
        </row>
        <row r="4403">
          <cell r="A4403" t="str">
            <v>K838</v>
          </cell>
          <cell r="B4403" t="str">
            <v>OTRAS ENFERMEDADES ESPECIFICADAS DE LAS VIAS BILIARES</v>
          </cell>
          <cell r="C4403" t="str">
            <v>081</v>
          </cell>
        </row>
        <row r="4404">
          <cell r="A4404" t="str">
            <v>K839</v>
          </cell>
          <cell r="B4404" t="str">
            <v>ENFERMEDAD DE LAS VIAS BILIARES, NO ESPECIFICADA</v>
          </cell>
          <cell r="C4404" t="str">
            <v>081</v>
          </cell>
        </row>
        <row r="4405">
          <cell r="A4405" t="str">
            <v>K85</v>
          </cell>
          <cell r="B4405" t="str">
            <v>PANCREATITIS AGUDA</v>
          </cell>
          <cell r="C4405" t="str">
            <v>081</v>
          </cell>
        </row>
        <row r="4406">
          <cell r="A4406" t="str">
            <v>K86</v>
          </cell>
          <cell r="B4406" t="str">
            <v>OTRAS ENFERMEDADES DEL PANCREAS</v>
          </cell>
          <cell r="C4406" t="str">
            <v>081</v>
          </cell>
        </row>
        <row r="4407">
          <cell r="A4407" t="str">
            <v>K860</v>
          </cell>
          <cell r="B4407" t="str">
            <v>PANCREATITIS CRONICA INDUCIDA POR EL ALCOHOL</v>
          </cell>
          <cell r="C4407" t="str">
            <v>081</v>
          </cell>
        </row>
        <row r="4408">
          <cell r="A4408" t="str">
            <v>K861</v>
          </cell>
          <cell r="B4408" t="str">
            <v>OTRAS PANCREATITIS CRONICAS</v>
          </cell>
          <cell r="C4408" t="str">
            <v>081</v>
          </cell>
        </row>
        <row r="4409">
          <cell r="A4409" t="str">
            <v>K862</v>
          </cell>
          <cell r="B4409" t="str">
            <v>QUISTE DEL PANCREAS</v>
          </cell>
          <cell r="C4409" t="str">
            <v>081</v>
          </cell>
        </row>
        <row r="4410">
          <cell r="A4410" t="str">
            <v>K863</v>
          </cell>
          <cell r="B4410" t="str">
            <v>SEUDOQUISTE DEL PANCREAS</v>
          </cell>
          <cell r="C4410" t="str">
            <v>081</v>
          </cell>
        </row>
        <row r="4411">
          <cell r="A4411" t="str">
            <v>K868</v>
          </cell>
          <cell r="B4411" t="str">
            <v>OTRAS ENFERMEDADES ESPECIFICADAS DEL PANCREAS</v>
          </cell>
          <cell r="C4411" t="str">
            <v>081</v>
          </cell>
        </row>
        <row r="4412">
          <cell r="A4412" t="str">
            <v>K869</v>
          </cell>
          <cell r="B4412" t="str">
            <v>ENFERMEDAD DEL PANCREAS, NO ESPECIFICADA</v>
          </cell>
          <cell r="C4412" t="str">
            <v>081</v>
          </cell>
        </row>
        <row r="4413">
          <cell r="A4413" t="str">
            <v>K90</v>
          </cell>
          <cell r="B4413" t="str">
            <v>MALABSORCION INTESTINAL</v>
          </cell>
          <cell r="C4413" t="str">
            <v>081</v>
          </cell>
        </row>
        <row r="4414">
          <cell r="A4414" t="str">
            <v>K900</v>
          </cell>
          <cell r="B4414" t="str">
            <v>ENFERMEDAD CELIACA</v>
          </cell>
          <cell r="C4414" t="str">
            <v>081</v>
          </cell>
        </row>
        <row r="4415">
          <cell r="A4415" t="str">
            <v>K901</v>
          </cell>
          <cell r="B4415" t="str">
            <v>ESPRUE TROPICAL</v>
          </cell>
          <cell r="C4415" t="str">
            <v>081</v>
          </cell>
        </row>
        <row r="4416">
          <cell r="A4416" t="str">
            <v>K902</v>
          </cell>
          <cell r="B4416" t="str">
            <v>SINDROME DEL ASA CIEGA, NO CLASIFICADO EN OTRA PARTE</v>
          </cell>
          <cell r="C4416" t="str">
            <v>081</v>
          </cell>
        </row>
        <row r="4417">
          <cell r="A4417" t="str">
            <v>K903</v>
          </cell>
          <cell r="B4417" t="str">
            <v>ESTEATORREA PANCREATICA</v>
          </cell>
          <cell r="C4417" t="str">
            <v>081</v>
          </cell>
        </row>
        <row r="4418">
          <cell r="A4418" t="str">
            <v>K904</v>
          </cell>
          <cell r="B4418" t="str">
            <v>MALABSORCION DEBIDA A INTOLERANCIA, NO CLASIFICADA EN OTRA PARTE</v>
          </cell>
          <cell r="C4418" t="str">
            <v>081</v>
          </cell>
        </row>
        <row r="4419">
          <cell r="A4419" t="str">
            <v>K908</v>
          </cell>
          <cell r="B4419" t="str">
            <v>OTROS TIPOS DE MALABSORCION INTESTINAL</v>
          </cell>
          <cell r="C4419" t="str">
            <v>081</v>
          </cell>
        </row>
        <row r="4420">
          <cell r="A4420" t="str">
            <v>K909</v>
          </cell>
          <cell r="B4420" t="str">
            <v>MALABSORCION INTESTINAL, NO ESPECIFICADA</v>
          </cell>
          <cell r="C4420" t="str">
            <v>081</v>
          </cell>
        </row>
        <row r="4421">
          <cell r="A4421" t="str">
            <v>K91</v>
          </cell>
          <cell r="B4421" t="str">
            <v>TRASTORNOS DEL SISTEMA DIGESTIVO CONSEC. A PROCED. NO CLASIF. EN OTRA</v>
          </cell>
          <cell r="C4421" t="str">
            <v>081</v>
          </cell>
        </row>
        <row r="4422">
          <cell r="A4422" t="str">
            <v>K910</v>
          </cell>
          <cell r="B4422" t="str">
            <v>VOMITO POSTCIRUGIA GASTROINTESTINAL</v>
          </cell>
          <cell r="C4422" t="str">
            <v>081</v>
          </cell>
        </row>
        <row r="4423">
          <cell r="A4423" t="str">
            <v>K911</v>
          </cell>
          <cell r="B4423" t="str">
            <v>SINDROMES CONSECUTIVOS A LA CIRUGIA GASTRICA</v>
          </cell>
          <cell r="C4423" t="str">
            <v>081</v>
          </cell>
        </row>
        <row r="4424">
          <cell r="A4424" t="str">
            <v>K912</v>
          </cell>
          <cell r="B4424" t="str">
            <v>MALABSORCION POSTQUIRURGICA, NO CLASIFICADA EN OTRA PARTE</v>
          </cell>
          <cell r="C4424" t="str">
            <v>081</v>
          </cell>
        </row>
        <row r="4425">
          <cell r="A4425" t="str">
            <v>K913</v>
          </cell>
          <cell r="B4425" t="str">
            <v>OBSTRUCCION INTESTINAL POSTOPERATORIA</v>
          </cell>
          <cell r="C4425" t="str">
            <v>081</v>
          </cell>
        </row>
        <row r="4426">
          <cell r="A4426" t="str">
            <v>K914</v>
          </cell>
          <cell r="B4426" t="str">
            <v>DISFUNCION DE COLOSTOMIA O ENTEROSTOMIA</v>
          </cell>
          <cell r="C4426" t="str">
            <v>081</v>
          </cell>
        </row>
        <row r="4427">
          <cell r="A4427" t="str">
            <v>K915</v>
          </cell>
          <cell r="B4427" t="str">
            <v>SINDROME POSTCOLECISTECTOMIA</v>
          </cell>
          <cell r="C4427" t="str">
            <v>081</v>
          </cell>
        </row>
        <row r="4428">
          <cell r="A4428" t="str">
            <v>K918</v>
          </cell>
          <cell r="B4428" t="str">
            <v>OTROS TRAST. DEL SIST. DIGESTIVO CONSEC. A PROCED. NO CLASIF. EN OTRA</v>
          </cell>
          <cell r="C4428" t="str">
            <v>081</v>
          </cell>
        </row>
        <row r="4429">
          <cell r="A4429" t="str">
            <v>K919</v>
          </cell>
          <cell r="B4429" t="str">
            <v>TRASTORNOS NO ESPECIF. DEL SIST. DIGESTIVO CONSEC. A PROCEDIMIENTOS</v>
          </cell>
          <cell r="C4429" t="str">
            <v>081</v>
          </cell>
        </row>
        <row r="4430">
          <cell r="A4430" t="str">
            <v>K92</v>
          </cell>
          <cell r="B4430" t="str">
            <v>OTRAS ENFERMEDADES DEL SISTEMA DIGESTIVO</v>
          </cell>
          <cell r="C4430" t="str">
            <v>081</v>
          </cell>
        </row>
        <row r="4431">
          <cell r="A4431" t="str">
            <v>K920</v>
          </cell>
          <cell r="B4431" t="str">
            <v>HEMATEMESIS</v>
          </cell>
          <cell r="C4431" t="str">
            <v>081</v>
          </cell>
        </row>
        <row r="4432">
          <cell r="A4432" t="str">
            <v>K921</v>
          </cell>
          <cell r="B4432" t="str">
            <v>MELENA</v>
          </cell>
          <cell r="C4432" t="str">
            <v>081</v>
          </cell>
        </row>
        <row r="4433">
          <cell r="A4433" t="str">
            <v>K922</v>
          </cell>
          <cell r="B4433" t="str">
            <v>HEMORRAGIA GASTROINTESTINAL, NO ESPECIFICADA</v>
          </cell>
          <cell r="C4433" t="str">
            <v>081</v>
          </cell>
        </row>
        <row r="4434">
          <cell r="A4434" t="str">
            <v>K928</v>
          </cell>
          <cell r="B4434" t="str">
            <v>OTRAS ENFERMEDADES ESPECIFICADAS DEL SISTEMA DIGESTIVO</v>
          </cell>
          <cell r="C4434" t="str">
            <v>081</v>
          </cell>
        </row>
        <row r="4435">
          <cell r="A4435" t="str">
            <v>K929</v>
          </cell>
          <cell r="B4435" t="str">
            <v>ENFERMEDAD DEL SISTEMA DIGESTIVO, NO ESPECIFICADA</v>
          </cell>
          <cell r="C4435" t="str">
            <v>081</v>
          </cell>
        </row>
        <row r="4436">
          <cell r="A4436" t="str">
            <v>L00</v>
          </cell>
          <cell r="B4436" t="str">
            <v>SINDROME ESTAFILOCOCICO DE LA PIEL ESCALDADA</v>
          </cell>
          <cell r="C4436" t="str">
            <v>082</v>
          </cell>
        </row>
        <row r="4437">
          <cell r="A4437" t="str">
            <v>L018</v>
          </cell>
          <cell r="B4437" t="str">
            <v>IMPETIGO</v>
          </cell>
          <cell r="C4437" t="str">
            <v>082</v>
          </cell>
        </row>
        <row r="4438">
          <cell r="A4438" t="str">
            <v>L010</v>
          </cell>
          <cell r="B4438" t="str">
            <v>IMPETIGO (CUALQUIER SITIO ANATOMICO) (CUALQUIER ORGANISMO)</v>
          </cell>
          <cell r="C4438" t="str">
            <v>082</v>
          </cell>
        </row>
        <row r="4439">
          <cell r="A4439" t="str">
            <v>L011</v>
          </cell>
          <cell r="B4439" t="str">
            <v>IMPETIGINIZACION DE OTRAS DERMATOSIS</v>
          </cell>
          <cell r="C4439" t="str">
            <v>082</v>
          </cell>
        </row>
        <row r="4440">
          <cell r="A4440" t="str">
            <v>L02</v>
          </cell>
          <cell r="B4440" t="str">
            <v>ABSCESO CUTANEO, FURUNCULO Y CARBUNCO</v>
          </cell>
          <cell r="C4440" t="str">
            <v>082</v>
          </cell>
        </row>
        <row r="4441">
          <cell r="A4441" t="str">
            <v>L020</v>
          </cell>
          <cell r="B4441" t="str">
            <v>ABSCESO CUTANEO, FURUCULO Y CARBUNCO DE LA CARA</v>
          </cell>
          <cell r="C4441" t="str">
            <v>082</v>
          </cell>
        </row>
        <row r="4442">
          <cell r="A4442" t="str">
            <v>L021</v>
          </cell>
          <cell r="B4442" t="str">
            <v>ABSCESO CUTANEO, FURUNCULO Y CARBUNCO DEL CUELLO</v>
          </cell>
          <cell r="C4442" t="str">
            <v>082</v>
          </cell>
        </row>
        <row r="4443">
          <cell r="A4443" t="str">
            <v>L022</v>
          </cell>
          <cell r="B4443" t="str">
            <v>ABSCESO CUTANEO, FURUCULO Y CARBUNCO DEL TRONCO</v>
          </cell>
          <cell r="C4443" t="str">
            <v>082</v>
          </cell>
        </row>
        <row r="4444">
          <cell r="A4444" t="str">
            <v>L023</v>
          </cell>
          <cell r="B4444" t="str">
            <v>ABSCESO CUTANEO, FURUNCULO Y CARBUNCO DE GLUTEOS</v>
          </cell>
          <cell r="C4444" t="str">
            <v>082</v>
          </cell>
        </row>
        <row r="4445">
          <cell r="A4445" t="str">
            <v>L024</v>
          </cell>
          <cell r="B4445" t="str">
            <v>ABSCESO CUTANEO, FURUNCULO Y CARBUNCO DE MIEMBRO</v>
          </cell>
          <cell r="C4445" t="str">
            <v>082</v>
          </cell>
        </row>
        <row r="4446">
          <cell r="A4446" t="str">
            <v>L028</v>
          </cell>
          <cell r="B4446" t="str">
            <v>ABSCESO CUTANEO, FURUNCULO Y CARBUNCO DE OTROS SITIOS</v>
          </cell>
          <cell r="C4446" t="str">
            <v>082</v>
          </cell>
        </row>
        <row r="4447">
          <cell r="A4447" t="str">
            <v>L029</v>
          </cell>
          <cell r="B4447" t="str">
            <v>ABSCESO CUTANEO, FURUNCULO Y CARBUNCO DE SITIO NO ESPECIFICADO</v>
          </cell>
          <cell r="C4447" t="str">
            <v>082</v>
          </cell>
        </row>
        <row r="4448">
          <cell r="A4448" t="str">
            <v>L03</v>
          </cell>
          <cell r="B4448" t="str">
            <v>CELULITIS</v>
          </cell>
          <cell r="C4448" t="str">
            <v>082</v>
          </cell>
        </row>
        <row r="4449">
          <cell r="A4449" t="str">
            <v>L030</v>
          </cell>
          <cell r="B4449" t="str">
            <v>CALULITIS DE LOS DEDOS DE LA MANO Y DEL PIE</v>
          </cell>
          <cell r="C4449" t="str">
            <v>082</v>
          </cell>
        </row>
        <row r="4450">
          <cell r="A4450" t="str">
            <v>L031</v>
          </cell>
          <cell r="B4450" t="str">
            <v>CELULITIS DE OTRAS PARTES DE LOS MIEMBROS</v>
          </cell>
          <cell r="C4450" t="str">
            <v>082</v>
          </cell>
        </row>
        <row r="4451">
          <cell r="A4451" t="str">
            <v>L032</v>
          </cell>
          <cell r="B4451" t="str">
            <v>CELULITIS DE LA CARA</v>
          </cell>
          <cell r="C4451" t="str">
            <v>082</v>
          </cell>
        </row>
        <row r="4452">
          <cell r="A4452" t="str">
            <v>L033</v>
          </cell>
          <cell r="B4452" t="str">
            <v>CELULITIS DEL TRONCO</v>
          </cell>
          <cell r="C4452" t="str">
            <v>082</v>
          </cell>
        </row>
        <row r="4453">
          <cell r="A4453" t="str">
            <v>L038</v>
          </cell>
          <cell r="B4453" t="str">
            <v>CELULITIS DE OTROS SITIOS</v>
          </cell>
          <cell r="C4453" t="str">
            <v>082</v>
          </cell>
        </row>
        <row r="4454">
          <cell r="A4454" t="str">
            <v>L039</v>
          </cell>
          <cell r="B4454" t="str">
            <v>CELULITIS DE SITIO NO ESPECIFICADO</v>
          </cell>
          <cell r="C4454" t="str">
            <v>082</v>
          </cell>
        </row>
        <row r="4455">
          <cell r="A4455" t="str">
            <v>L04</v>
          </cell>
          <cell r="B4455" t="str">
            <v>LINFADENITIS AGUDA</v>
          </cell>
          <cell r="C4455" t="str">
            <v>082</v>
          </cell>
        </row>
        <row r="4456">
          <cell r="A4456" t="str">
            <v>L040</v>
          </cell>
          <cell r="B4456" t="str">
            <v>LINFADENITIS AGUDA DE CARA, CABEZA Y CUELLO</v>
          </cell>
          <cell r="C4456" t="str">
            <v>082</v>
          </cell>
        </row>
        <row r="4457">
          <cell r="A4457" t="str">
            <v>L041</v>
          </cell>
          <cell r="B4457" t="str">
            <v>LINFADENITIS AGUDA DEL TRONCO</v>
          </cell>
          <cell r="C4457" t="str">
            <v>082</v>
          </cell>
        </row>
        <row r="4458">
          <cell r="A4458" t="str">
            <v>L042</v>
          </cell>
          <cell r="B4458" t="str">
            <v>LINFADENITIS AGUDA DEL MIEMBRO SUPERIOR</v>
          </cell>
          <cell r="C4458" t="str">
            <v>082</v>
          </cell>
        </row>
        <row r="4459">
          <cell r="A4459" t="str">
            <v>L043</v>
          </cell>
          <cell r="B4459" t="str">
            <v>LINFADENITIS AGUDA DEL MIEMBRO INFERIOR</v>
          </cell>
          <cell r="C4459" t="str">
            <v>082</v>
          </cell>
        </row>
        <row r="4460">
          <cell r="A4460" t="str">
            <v>L048</v>
          </cell>
          <cell r="B4460" t="str">
            <v>LINFADENITIS AGUDA DE OTROS SITIOS</v>
          </cell>
          <cell r="C4460" t="str">
            <v>082</v>
          </cell>
        </row>
        <row r="4461">
          <cell r="A4461" t="str">
            <v>L049</v>
          </cell>
          <cell r="B4461" t="str">
            <v>LINFADENITIS AGUDA DE SITIO NO ESPECIFICADO</v>
          </cell>
          <cell r="C4461" t="str">
            <v>082</v>
          </cell>
        </row>
        <row r="4462">
          <cell r="A4462" t="str">
            <v>L05</v>
          </cell>
          <cell r="B4462" t="str">
            <v>QUISTE PILONIDAL</v>
          </cell>
          <cell r="C4462" t="str">
            <v>082</v>
          </cell>
        </row>
        <row r="4463">
          <cell r="A4463" t="str">
            <v>L050</v>
          </cell>
          <cell r="B4463" t="str">
            <v>QUISTE PILONIDAL CON ABSCESO</v>
          </cell>
          <cell r="C4463" t="str">
            <v>082</v>
          </cell>
        </row>
        <row r="4464">
          <cell r="A4464" t="str">
            <v>L059</v>
          </cell>
          <cell r="B4464" t="str">
            <v>QUISTE PILONIDAL SIN ABSCESO</v>
          </cell>
          <cell r="C4464" t="str">
            <v>082</v>
          </cell>
        </row>
        <row r="4465">
          <cell r="A4465" t="str">
            <v>L08</v>
          </cell>
          <cell r="B4465" t="str">
            <v>OTRAS INFECCIONES LOCALES DE LA PIEL Y DEL TEJIDO SUBCUTANEO</v>
          </cell>
          <cell r="C4465" t="str">
            <v>082</v>
          </cell>
        </row>
        <row r="4466">
          <cell r="A4466" t="str">
            <v>L080</v>
          </cell>
          <cell r="B4466" t="str">
            <v>PIODERMA</v>
          </cell>
          <cell r="C4466" t="str">
            <v>082</v>
          </cell>
        </row>
        <row r="4467">
          <cell r="A4467" t="str">
            <v>L081</v>
          </cell>
          <cell r="B4467" t="str">
            <v>ERITRASMA</v>
          </cell>
          <cell r="C4467" t="str">
            <v>082</v>
          </cell>
        </row>
        <row r="4468">
          <cell r="A4468" t="str">
            <v>L088</v>
          </cell>
          <cell r="B4468" t="str">
            <v>OTRAS INFECCIONES LOCALES ESPECIF. DE LA PIEL Y DEL TEJIDO SUBCUTANEO</v>
          </cell>
          <cell r="C4468" t="str">
            <v>082</v>
          </cell>
        </row>
        <row r="4469">
          <cell r="A4469" t="str">
            <v>L089</v>
          </cell>
          <cell r="B4469" t="str">
            <v>INFECCION LOCAL DE LA PIEL Y DEL TEJIDO SUBCUTANEO, NO ESPECIFICADA</v>
          </cell>
          <cell r="C4469" t="str">
            <v>082</v>
          </cell>
        </row>
        <row r="4470">
          <cell r="A4470" t="str">
            <v>L10</v>
          </cell>
          <cell r="B4470" t="str">
            <v>PENFIGO</v>
          </cell>
          <cell r="C4470" t="str">
            <v>082</v>
          </cell>
        </row>
        <row r="4471">
          <cell r="A4471" t="str">
            <v>L100</v>
          </cell>
          <cell r="B4471" t="str">
            <v>PENFIGO VULGAR</v>
          </cell>
          <cell r="C4471" t="str">
            <v>082</v>
          </cell>
        </row>
        <row r="4472">
          <cell r="A4472" t="str">
            <v>L101</v>
          </cell>
          <cell r="B4472" t="str">
            <v>PENFIGO VEGETANTE</v>
          </cell>
          <cell r="C4472" t="str">
            <v>082</v>
          </cell>
        </row>
        <row r="4473">
          <cell r="A4473" t="str">
            <v>L102</v>
          </cell>
          <cell r="B4473" t="str">
            <v>PENFIGO FOLIACEO</v>
          </cell>
          <cell r="C4473" t="str">
            <v>082</v>
          </cell>
        </row>
        <row r="4474">
          <cell r="A4474" t="str">
            <v>L103</v>
          </cell>
          <cell r="B4474" t="str">
            <v>PENFIGO BRASILEÑO (FOGO SELVAGEM)</v>
          </cell>
          <cell r="C4474" t="str">
            <v>082</v>
          </cell>
        </row>
        <row r="4475">
          <cell r="A4475" t="str">
            <v>L104</v>
          </cell>
          <cell r="B4475" t="str">
            <v>PENFIGO ERITEMATOSO</v>
          </cell>
          <cell r="C4475" t="str">
            <v>082</v>
          </cell>
        </row>
        <row r="4476">
          <cell r="A4476" t="str">
            <v>L105</v>
          </cell>
          <cell r="B4476" t="str">
            <v>PENFIGO INDUCIDO POR DROGAS</v>
          </cell>
          <cell r="C4476" t="str">
            <v>082</v>
          </cell>
        </row>
        <row r="4477">
          <cell r="A4477" t="str">
            <v>L108</v>
          </cell>
          <cell r="B4477" t="str">
            <v>OTROS PENFIGOS</v>
          </cell>
          <cell r="C4477" t="str">
            <v>082</v>
          </cell>
        </row>
        <row r="4478">
          <cell r="A4478" t="str">
            <v>L109</v>
          </cell>
          <cell r="B4478" t="str">
            <v>PENFIGO, NO ESPECIFICADO</v>
          </cell>
          <cell r="C4478" t="str">
            <v>082</v>
          </cell>
        </row>
        <row r="4479">
          <cell r="A4479" t="str">
            <v>L11</v>
          </cell>
          <cell r="B4479" t="str">
            <v>OTROS TRASTORNOS ACANTOLITICOS</v>
          </cell>
          <cell r="C4479" t="str">
            <v>082</v>
          </cell>
        </row>
        <row r="4480">
          <cell r="A4480" t="str">
            <v>L110</v>
          </cell>
          <cell r="B4480" t="str">
            <v>QUERATOSIS FOLICULAR ADQUIRIDA</v>
          </cell>
          <cell r="C4480" t="str">
            <v>082</v>
          </cell>
        </row>
        <row r="4481">
          <cell r="A4481" t="str">
            <v>L111</v>
          </cell>
          <cell r="B4481" t="str">
            <v>DERMATOSIS ACANTOLITICA TRANSITORIA (GROVER)</v>
          </cell>
          <cell r="C4481" t="str">
            <v>082</v>
          </cell>
        </row>
        <row r="4482">
          <cell r="A4482" t="str">
            <v>L118</v>
          </cell>
          <cell r="B4482" t="str">
            <v>OTROS TRASTORNOS ACANTOLITICOS ESPECIFICADOS</v>
          </cell>
          <cell r="C4482" t="str">
            <v>082</v>
          </cell>
        </row>
        <row r="4483">
          <cell r="A4483" t="str">
            <v>L119</v>
          </cell>
          <cell r="B4483" t="str">
            <v>TRASTORNO ACANTOLITICO, NO ESPECIFICADO</v>
          </cell>
          <cell r="C4483" t="str">
            <v>082</v>
          </cell>
        </row>
        <row r="4484">
          <cell r="A4484" t="str">
            <v>L12</v>
          </cell>
          <cell r="B4484" t="str">
            <v>PENFIGOIDE</v>
          </cell>
          <cell r="C4484" t="str">
            <v>082</v>
          </cell>
        </row>
        <row r="4485">
          <cell r="A4485" t="str">
            <v>L120</v>
          </cell>
          <cell r="B4485" t="str">
            <v>PENFIGOIDE FLICTENULAR</v>
          </cell>
          <cell r="C4485" t="str">
            <v>082</v>
          </cell>
        </row>
        <row r="4486">
          <cell r="A4486" t="str">
            <v>L121</v>
          </cell>
          <cell r="B4486" t="str">
            <v>PENFIGOIDE CICATRICIAL</v>
          </cell>
          <cell r="C4486" t="str">
            <v>082</v>
          </cell>
        </row>
        <row r="4487">
          <cell r="A4487" t="str">
            <v>L122</v>
          </cell>
          <cell r="B4487" t="str">
            <v>ENFERMEDAD FLICTENULAR CRONICA DE LA INFANCIA</v>
          </cell>
          <cell r="C4487" t="str">
            <v>082</v>
          </cell>
        </row>
        <row r="4488">
          <cell r="A4488" t="str">
            <v>L123</v>
          </cell>
          <cell r="B4488" t="str">
            <v>EPIDERMOLISIS BULLOSA ADQUIRIDA</v>
          </cell>
          <cell r="C4488" t="str">
            <v>082</v>
          </cell>
        </row>
        <row r="4489">
          <cell r="A4489" t="str">
            <v>L128</v>
          </cell>
          <cell r="B4489" t="str">
            <v>OTROS PENFIGOIDES</v>
          </cell>
          <cell r="C4489" t="str">
            <v>082</v>
          </cell>
        </row>
        <row r="4490">
          <cell r="A4490" t="str">
            <v>L129</v>
          </cell>
          <cell r="B4490" t="str">
            <v>PENFIGOIDE, NO ESPECIFICADO</v>
          </cell>
          <cell r="C4490" t="str">
            <v>082</v>
          </cell>
        </row>
        <row r="4491">
          <cell r="A4491" t="str">
            <v>L13</v>
          </cell>
          <cell r="B4491" t="str">
            <v>OTROS TRASTORNOS FLICTENULARES</v>
          </cell>
          <cell r="C4491" t="str">
            <v>082</v>
          </cell>
        </row>
        <row r="4492">
          <cell r="A4492" t="str">
            <v>L130</v>
          </cell>
          <cell r="B4492" t="str">
            <v>DERMATITIS HERPETIFORME</v>
          </cell>
          <cell r="C4492" t="str">
            <v>082</v>
          </cell>
        </row>
        <row r="4493">
          <cell r="A4493" t="str">
            <v>L131</v>
          </cell>
          <cell r="B4493" t="str">
            <v>DERMATITIS PUSTULOSA SUBCORNEAL</v>
          </cell>
          <cell r="C4493" t="str">
            <v>082</v>
          </cell>
        </row>
        <row r="4494">
          <cell r="A4494" t="str">
            <v>L138</v>
          </cell>
          <cell r="B4494" t="str">
            <v>OTROS TRASTORNOS FLICTENULARES ESPECIFICADOS</v>
          </cell>
          <cell r="C4494" t="str">
            <v>082</v>
          </cell>
        </row>
        <row r="4495">
          <cell r="A4495" t="str">
            <v>L139</v>
          </cell>
          <cell r="B4495" t="str">
            <v>TRASTORNO FLICTENULAR, NO ESPECIFICADO</v>
          </cell>
          <cell r="C4495" t="str">
            <v>082</v>
          </cell>
        </row>
        <row r="4496">
          <cell r="A4496" t="str">
            <v>L20</v>
          </cell>
          <cell r="B4496" t="str">
            <v>DERMATITIS ATOPICA</v>
          </cell>
          <cell r="C4496" t="str">
            <v>082</v>
          </cell>
        </row>
        <row r="4497">
          <cell r="A4497" t="str">
            <v>L200</v>
          </cell>
          <cell r="B4497" t="str">
            <v>PRURIGO DE BESNIER</v>
          </cell>
          <cell r="C4497" t="str">
            <v>082</v>
          </cell>
        </row>
        <row r="4498">
          <cell r="A4498" t="str">
            <v>L208</v>
          </cell>
          <cell r="B4498" t="str">
            <v>OTRAS DERMATITIS ATOPICAS</v>
          </cell>
          <cell r="C4498" t="str">
            <v>082</v>
          </cell>
        </row>
        <row r="4499">
          <cell r="A4499" t="str">
            <v>L209</v>
          </cell>
          <cell r="B4499" t="str">
            <v>DERMATITIS ATOPICA, NO ESPECIFICADA</v>
          </cell>
          <cell r="C4499" t="str">
            <v>082</v>
          </cell>
        </row>
        <row r="4500">
          <cell r="A4500" t="str">
            <v>L21</v>
          </cell>
          <cell r="B4500" t="str">
            <v>DERMATITIS SEBORREICA</v>
          </cell>
          <cell r="C4500" t="str">
            <v>082</v>
          </cell>
        </row>
        <row r="4501">
          <cell r="A4501" t="str">
            <v>L210</v>
          </cell>
          <cell r="B4501" t="str">
            <v>SEBORREA CAPITIS</v>
          </cell>
          <cell r="C4501" t="str">
            <v>082</v>
          </cell>
        </row>
        <row r="4502">
          <cell r="A4502" t="str">
            <v>L211</v>
          </cell>
          <cell r="B4502" t="str">
            <v>DERMATITIS SEBORREICA INFANTIL</v>
          </cell>
          <cell r="C4502" t="str">
            <v>082</v>
          </cell>
        </row>
        <row r="4503">
          <cell r="A4503" t="str">
            <v>L218</v>
          </cell>
          <cell r="B4503" t="str">
            <v>OTRAS DERMATITIS SEBORREICAS</v>
          </cell>
          <cell r="C4503" t="str">
            <v>082</v>
          </cell>
        </row>
        <row r="4504">
          <cell r="A4504" t="str">
            <v>L219</v>
          </cell>
          <cell r="B4504" t="str">
            <v>DERMATITIS SEBORREICA, NO ESPECIFICADA</v>
          </cell>
          <cell r="C4504" t="str">
            <v>082</v>
          </cell>
        </row>
        <row r="4505">
          <cell r="A4505" t="str">
            <v>L22</v>
          </cell>
          <cell r="B4505" t="str">
            <v>DERMATITIS DEL PAÑAL</v>
          </cell>
          <cell r="C4505" t="str">
            <v>082</v>
          </cell>
        </row>
        <row r="4506">
          <cell r="A4506" t="str">
            <v>L23</v>
          </cell>
          <cell r="B4506" t="str">
            <v>DERMATITIS ALERGICA DE CONTACTO</v>
          </cell>
          <cell r="C4506" t="str">
            <v>082</v>
          </cell>
        </row>
        <row r="4507">
          <cell r="A4507" t="str">
            <v>L230</v>
          </cell>
          <cell r="B4507" t="str">
            <v>DERMATITIS ALERGICA DE CONTACTO DEBIDA A METALES</v>
          </cell>
          <cell r="C4507" t="str">
            <v>082</v>
          </cell>
        </row>
        <row r="4508">
          <cell r="A4508" t="str">
            <v>L231</v>
          </cell>
          <cell r="B4508" t="str">
            <v>DERMATITIS ALERGICA DE CONTACTO DEBIDA A DEHESIVOS</v>
          </cell>
          <cell r="C4508" t="str">
            <v>082</v>
          </cell>
        </row>
        <row r="4509">
          <cell r="A4509" t="str">
            <v>L232</v>
          </cell>
          <cell r="B4509" t="str">
            <v>DERMATITIS ALERGICA DE CONTACTO DEBIDA A COSMETICOS</v>
          </cell>
          <cell r="C4509" t="str">
            <v>082</v>
          </cell>
        </row>
        <row r="4510">
          <cell r="A4510" t="str">
            <v>L233</v>
          </cell>
          <cell r="B4510" t="str">
            <v>DERMATITIS ALERGICA DE CONTACTO DEBIDA A DROGAS EN CONTACTO CON LA</v>
          </cell>
          <cell r="C4510" t="str">
            <v>082</v>
          </cell>
        </row>
        <row r="4511">
          <cell r="A4511" t="str">
            <v>L234</v>
          </cell>
          <cell r="B4511" t="str">
            <v>DERMATITIS ALERGICA DE CONTACTO DEBIDA A COLORANTES</v>
          </cell>
          <cell r="C4511" t="str">
            <v>082</v>
          </cell>
        </row>
        <row r="4512">
          <cell r="A4512" t="str">
            <v>L235</v>
          </cell>
          <cell r="B4512" t="str">
            <v>DERMATITIS ALERGICA DE CONTACTO DEBIDA A OTROS PRODUCTOS QUIMICOS</v>
          </cell>
          <cell r="C4512" t="str">
            <v>082</v>
          </cell>
        </row>
        <row r="4513">
          <cell r="A4513" t="str">
            <v>L236</v>
          </cell>
          <cell r="B4513" t="str">
            <v>DERMATITIS ALERG. DE CONTACTO DEBIDA A ALIMENTOS EN CONT. CON LA PIEL</v>
          </cell>
          <cell r="C4513" t="str">
            <v>082</v>
          </cell>
        </row>
        <row r="4514">
          <cell r="A4514" t="str">
            <v>L237</v>
          </cell>
          <cell r="B4514" t="str">
            <v>DERMATITIS ALERG. DE CONTAC. DEBIDA A PLANTAS. EXCEPTO LAS ALIMENTIC.</v>
          </cell>
          <cell r="C4514" t="str">
            <v>082</v>
          </cell>
        </row>
        <row r="4515">
          <cell r="A4515" t="str">
            <v>L238</v>
          </cell>
          <cell r="B4515" t="str">
            <v>DERMATITIS ALERG. DE CONTAC. DEBIDA A OTROS AGENTES</v>
          </cell>
          <cell r="C4515" t="str">
            <v>082</v>
          </cell>
        </row>
        <row r="4516">
          <cell r="A4516" t="str">
            <v>L239</v>
          </cell>
          <cell r="B4516" t="str">
            <v>DERMATITIS ALERGICA DE CONTACTO, DE CAUSA NO ESPECIFICADA</v>
          </cell>
          <cell r="C4516" t="str">
            <v>082</v>
          </cell>
        </row>
        <row r="4517">
          <cell r="A4517" t="str">
            <v>L24</v>
          </cell>
          <cell r="B4517" t="str">
            <v>DERMATITIS DE CONTACTO POR IRRITANTES</v>
          </cell>
          <cell r="C4517" t="str">
            <v>082</v>
          </cell>
        </row>
        <row r="4518">
          <cell r="A4518" t="str">
            <v>L240</v>
          </cell>
          <cell r="B4518" t="str">
            <v>DERMATITIS DE CONTACTO POR IRRITANTES, DEBIDA A DETERGENTES</v>
          </cell>
          <cell r="C4518" t="str">
            <v>082</v>
          </cell>
        </row>
        <row r="4519">
          <cell r="A4519" t="str">
            <v>L241</v>
          </cell>
          <cell r="B4519" t="str">
            <v>DERMATITIS DE CONTACTO POR IRRITANTES, DEBIDA A ACEITES Y GRASAS</v>
          </cell>
          <cell r="C4519" t="str">
            <v>082</v>
          </cell>
        </row>
        <row r="4520">
          <cell r="A4520" t="str">
            <v>L242</v>
          </cell>
          <cell r="B4520" t="str">
            <v>DERMATITIS DE CONTACTO POR IRRITANTES, DEBIDA A DISOLVENTES</v>
          </cell>
          <cell r="C4520" t="str">
            <v>082</v>
          </cell>
        </row>
        <row r="4521">
          <cell r="A4521" t="str">
            <v>L243</v>
          </cell>
          <cell r="B4521" t="str">
            <v>DERMATITIS DE CONTACTO POR IRRITANTES, DEBIDA A COSMETICOS</v>
          </cell>
          <cell r="C4521" t="str">
            <v>082</v>
          </cell>
        </row>
        <row r="4522">
          <cell r="A4522" t="str">
            <v>L244</v>
          </cell>
          <cell r="B4522" t="str">
            <v>DERMATITIS DE CONTAC. POR IRRITAN. DEBIDA A DROGAS EN CONTAC. CON LA P</v>
          </cell>
          <cell r="C4522" t="str">
            <v>082</v>
          </cell>
        </row>
        <row r="4523">
          <cell r="A4523" t="str">
            <v>L245</v>
          </cell>
          <cell r="B4523" t="str">
            <v>DERMATITIS DE CONTAC. POR IRRITAN. DEBIDA A OTROS PRODUCTOS QUIMICOS</v>
          </cell>
          <cell r="C4523" t="str">
            <v>082</v>
          </cell>
        </row>
        <row r="4524">
          <cell r="A4524" t="str">
            <v>L246</v>
          </cell>
          <cell r="B4524" t="str">
            <v>DERMATITIS DE CONTAC. POR IRRITAN. DEBIDA A ALIMEN. EN CONTAC. CON LA</v>
          </cell>
          <cell r="C4524" t="str">
            <v>082</v>
          </cell>
        </row>
        <row r="4525">
          <cell r="A4525" t="str">
            <v>L247</v>
          </cell>
          <cell r="B4525" t="str">
            <v>DERMATITIS DE CONTAC. POR IRRIT. DEBIDA A PLANTAS, EXCEPTO LAS ALIMENT</v>
          </cell>
          <cell r="C4525" t="str">
            <v>082</v>
          </cell>
        </row>
        <row r="4526">
          <cell r="A4526" t="str">
            <v>L248</v>
          </cell>
          <cell r="B4526" t="str">
            <v>DERMATITIS DE CONTACTO POR IRRITANTES, DEBIDA A OTROS AGENTES</v>
          </cell>
          <cell r="C4526" t="str">
            <v>082</v>
          </cell>
        </row>
        <row r="4527">
          <cell r="A4527" t="str">
            <v>L249</v>
          </cell>
          <cell r="B4527" t="str">
            <v>DERMATITIS DE CONTACTO POR IRRITANTES, DE CAUSA NO ESPECIFICADA</v>
          </cell>
          <cell r="C4527" t="str">
            <v>082</v>
          </cell>
        </row>
        <row r="4528">
          <cell r="A4528" t="str">
            <v>L25</v>
          </cell>
          <cell r="B4528" t="str">
            <v>DERMATITIS DE CONTACTO, FORMA NO ESPECIFICADA</v>
          </cell>
          <cell r="C4528" t="str">
            <v>082</v>
          </cell>
        </row>
        <row r="4529">
          <cell r="A4529" t="str">
            <v>L250</v>
          </cell>
          <cell r="B4529" t="str">
            <v>DERMATITIS DE CONTACTO, FORMA NO ESPECIFICADA, DEBIDA A COSMETICOS</v>
          </cell>
          <cell r="C4529" t="str">
            <v>082</v>
          </cell>
        </row>
        <row r="4530">
          <cell r="A4530" t="str">
            <v>L251</v>
          </cell>
          <cell r="B4530" t="str">
            <v>DERMATITIS DE CONTAC. FORMA NO ESPECIF. DEBIDA A DROGAS EN CONTAC. CON</v>
          </cell>
          <cell r="C4530" t="str">
            <v>082</v>
          </cell>
        </row>
        <row r="4531">
          <cell r="A4531" t="str">
            <v>L252</v>
          </cell>
          <cell r="B4531" t="str">
            <v>DERMATITIS DE CONTAC. FORMA NO ESPECIF. DEBIDA A COLORANTES</v>
          </cell>
          <cell r="C4531" t="str">
            <v>082</v>
          </cell>
        </row>
        <row r="4532">
          <cell r="A4532" t="str">
            <v>L253</v>
          </cell>
          <cell r="B4532" t="str">
            <v>DERMATITIS DE CONTAC. FORMA NO ESPECIF. DEBIDA A OTROS PRODUC. QUIM.</v>
          </cell>
          <cell r="C4532" t="str">
            <v>082</v>
          </cell>
        </row>
        <row r="4533">
          <cell r="A4533" t="str">
            <v>L254</v>
          </cell>
          <cell r="B4533" t="str">
            <v>DERMATITIS DE CONTAC. FORMA NO ESPECIF. DEBIDA A ALIMENT. EN CONTAC. C</v>
          </cell>
          <cell r="C4533" t="str">
            <v>082</v>
          </cell>
        </row>
        <row r="4534">
          <cell r="A4534" t="str">
            <v>L255</v>
          </cell>
          <cell r="B4534" t="str">
            <v>DERMATITIS DE CONTAC. FORMA NO ESPECIF. DEBIDA A PLANTAS, EXCEPTO LAS</v>
          </cell>
          <cell r="C4534" t="str">
            <v>082</v>
          </cell>
        </row>
        <row r="4535">
          <cell r="A4535" t="str">
            <v>L258</v>
          </cell>
          <cell r="B4535" t="str">
            <v>DERMATITIS DE CONTAC. FORMA NO ESPECIF. DEBIDA A OTROS AGENTES</v>
          </cell>
          <cell r="C4535" t="str">
            <v>082</v>
          </cell>
        </row>
        <row r="4536">
          <cell r="A4536" t="str">
            <v>L259</v>
          </cell>
          <cell r="B4536" t="str">
            <v>DERMATITIS DE CONTACTO, FORMA Y CAUSA NO ESPECIFICADA</v>
          </cell>
          <cell r="C4536" t="str">
            <v>082</v>
          </cell>
        </row>
        <row r="4537">
          <cell r="A4537" t="str">
            <v>L26</v>
          </cell>
          <cell r="B4537" t="str">
            <v>DERMATITIS EXFOLIATIVA</v>
          </cell>
          <cell r="C4537" t="str">
            <v>082</v>
          </cell>
        </row>
        <row r="4538">
          <cell r="A4538" t="str">
            <v>L27</v>
          </cell>
          <cell r="B4538" t="str">
            <v>DERMATITIS DEBIDA A SUSTANCIAS INGERIDAS</v>
          </cell>
          <cell r="C4538" t="str">
            <v>082</v>
          </cell>
        </row>
        <row r="4539">
          <cell r="A4539" t="str">
            <v>L270</v>
          </cell>
          <cell r="B4539" t="str">
            <v>ERUPCION CUTANEA GENERALIZADA DEBIDA A DROGAS Y MEDICAMENTOS</v>
          </cell>
          <cell r="C4539" t="str">
            <v>082</v>
          </cell>
        </row>
        <row r="4540">
          <cell r="A4540" t="str">
            <v>L271</v>
          </cell>
          <cell r="B4540" t="str">
            <v>ERUPCION CUTANEA LOCALIZADA DEBIDA A DROGAS Y MEDICAMENTOS</v>
          </cell>
          <cell r="C4540" t="str">
            <v>082</v>
          </cell>
        </row>
        <row r="4541">
          <cell r="A4541" t="str">
            <v>L272</v>
          </cell>
          <cell r="B4541" t="str">
            <v>DERMATITIS DEBIDA A INGESTION DE ALIMENTOS</v>
          </cell>
          <cell r="C4541" t="str">
            <v>082</v>
          </cell>
        </row>
        <row r="4542">
          <cell r="A4542" t="str">
            <v>L278</v>
          </cell>
          <cell r="B4542" t="str">
            <v>DERMATITIS DEBIDA A OTRAS SUSTANCIAS INGERIDAS</v>
          </cell>
          <cell r="C4542" t="str">
            <v>082</v>
          </cell>
        </row>
        <row r="4543">
          <cell r="A4543" t="str">
            <v>L279</v>
          </cell>
          <cell r="B4543" t="str">
            <v>DERMATITIS DEBIDAS A SUSTANCIAS INGERIDAS NO ESPECIFICADAS</v>
          </cell>
          <cell r="C4543" t="str">
            <v>082</v>
          </cell>
        </row>
        <row r="4544">
          <cell r="A4544" t="str">
            <v>L28</v>
          </cell>
          <cell r="B4544" t="str">
            <v>LIQUEN SIMPLE CRONICO Y PRURIGO</v>
          </cell>
          <cell r="C4544" t="str">
            <v>082</v>
          </cell>
        </row>
        <row r="4545">
          <cell r="A4545" t="str">
            <v>L280</v>
          </cell>
          <cell r="B4545" t="str">
            <v>LIQUEN SIMPLE CRONICO</v>
          </cell>
          <cell r="C4545" t="str">
            <v>082</v>
          </cell>
        </row>
        <row r="4546">
          <cell r="A4546" t="str">
            <v>L281</v>
          </cell>
          <cell r="B4546" t="str">
            <v>PRURIGO NODULAR</v>
          </cell>
          <cell r="C4546" t="str">
            <v>082</v>
          </cell>
        </row>
        <row r="4547">
          <cell r="A4547" t="str">
            <v>L282</v>
          </cell>
          <cell r="B4547" t="str">
            <v>OTROS PRURIGOS</v>
          </cell>
          <cell r="C4547" t="str">
            <v>082</v>
          </cell>
        </row>
        <row r="4548">
          <cell r="A4548" t="str">
            <v>L29</v>
          </cell>
          <cell r="B4548" t="str">
            <v>PRURITO</v>
          </cell>
          <cell r="C4548" t="str">
            <v>082</v>
          </cell>
        </row>
        <row r="4549">
          <cell r="A4549" t="str">
            <v>L290</v>
          </cell>
          <cell r="B4549" t="str">
            <v>PRURITO ANAL</v>
          </cell>
          <cell r="C4549" t="str">
            <v>082</v>
          </cell>
        </row>
        <row r="4550">
          <cell r="A4550" t="str">
            <v>L291</v>
          </cell>
          <cell r="B4550" t="str">
            <v>PRURITO ESCROTAL</v>
          </cell>
          <cell r="C4550" t="str">
            <v>082</v>
          </cell>
        </row>
        <row r="4551">
          <cell r="A4551" t="str">
            <v>L292</v>
          </cell>
          <cell r="B4551" t="str">
            <v>PRURITO VULVAR</v>
          </cell>
          <cell r="C4551" t="str">
            <v>082</v>
          </cell>
        </row>
        <row r="4552">
          <cell r="A4552" t="str">
            <v>L293</v>
          </cell>
          <cell r="B4552" t="str">
            <v>PRURITO ANOGENITAL, NO ESPECIFICADO</v>
          </cell>
          <cell r="C4552" t="str">
            <v>082</v>
          </cell>
        </row>
        <row r="4553">
          <cell r="A4553" t="str">
            <v>L298</v>
          </cell>
          <cell r="B4553" t="str">
            <v>OTROS PRURITOS</v>
          </cell>
          <cell r="C4553" t="str">
            <v>082</v>
          </cell>
        </row>
        <row r="4554">
          <cell r="A4554" t="str">
            <v>L299</v>
          </cell>
          <cell r="B4554" t="str">
            <v>PRURITO, NO ESPECIFICADO</v>
          </cell>
          <cell r="C4554" t="str">
            <v>082</v>
          </cell>
        </row>
        <row r="4555">
          <cell r="A4555" t="str">
            <v>L30</v>
          </cell>
          <cell r="B4555" t="str">
            <v>OTRAS DERMATITIS</v>
          </cell>
          <cell r="C4555" t="str">
            <v>082</v>
          </cell>
        </row>
        <row r="4556">
          <cell r="A4556" t="str">
            <v>L300</v>
          </cell>
          <cell r="B4556" t="str">
            <v>DERMATITIS NUMULAR</v>
          </cell>
          <cell r="C4556" t="str">
            <v>082</v>
          </cell>
        </row>
        <row r="4557">
          <cell r="A4557" t="str">
            <v>L301</v>
          </cell>
          <cell r="B4557" t="str">
            <v>DISHIDROSIS (PONFOLIX)</v>
          </cell>
          <cell r="C4557" t="str">
            <v>082</v>
          </cell>
        </row>
        <row r="4558">
          <cell r="A4558" t="str">
            <v>L302</v>
          </cell>
          <cell r="B4558" t="str">
            <v>AUTOSENSIBILIZACION CUTANEA</v>
          </cell>
          <cell r="C4558" t="str">
            <v>082</v>
          </cell>
        </row>
        <row r="4559">
          <cell r="A4559" t="str">
            <v>L303</v>
          </cell>
          <cell r="B4559" t="str">
            <v>DERMATITIS INFECCIOSA</v>
          </cell>
          <cell r="C4559" t="str">
            <v>082</v>
          </cell>
        </row>
        <row r="4560">
          <cell r="A4560" t="str">
            <v>L304</v>
          </cell>
          <cell r="B4560" t="str">
            <v>ERITEMA INTERTRIGO</v>
          </cell>
          <cell r="C4560" t="str">
            <v>082</v>
          </cell>
        </row>
        <row r="4561">
          <cell r="A4561" t="str">
            <v>L305</v>
          </cell>
          <cell r="B4561" t="str">
            <v>PITIRIASIS ALBA</v>
          </cell>
          <cell r="C4561" t="str">
            <v>082</v>
          </cell>
        </row>
        <row r="4562">
          <cell r="A4562" t="str">
            <v>L308</v>
          </cell>
          <cell r="B4562" t="str">
            <v>OTRAS DERMATITIS ESPECIFICADAS</v>
          </cell>
          <cell r="C4562" t="str">
            <v>082</v>
          </cell>
        </row>
        <row r="4563">
          <cell r="A4563" t="str">
            <v>L309</v>
          </cell>
          <cell r="B4563" t="str">
            <v>DERMATITIS, NO ESPECIFICADA</v>
          </cell>
          <cell r="C4563" t="str">
            <v>082</v>
          </cell>
        </row>
        <row r="4564">
          <cell r="A4564" t="str">
            <v>L40</v>
          </cell>
          <cell r="B4564" t="str">
            <v>PSORIASIS</v>
          </cell>
          <cell r="C4564" t="str">
            <v>082</v>
          </cell>
        </row>
        <row r="4565">
          <cell r="A4565" t="str">
            <v>L400</v>
          </cell>
          <cell r="B4565" t="str">
            <v>PSORIASIS VULGAR</v>
          </cell>
          <cell r="C4565" t="str">
            <v>082</v>
          </cell>
        </row>
        <row r="4566">
          <cell r="A4566" t="str">
            <v>L401</v>
          </cell>
          <cell r="B4566" t="str">
            <v>PSORIASIS PUSTULOSA GENERALIZADA</v>
          </cell>
          <cell r="C4566" t="str">
            <v>082</v>
          </cell>
        </row>
        <row r="4567">
          <cell r="A4567" t="str">
            <v>L402</v>
          </cell>
          <cell r="B4567" t="str">
            <v>ACRODERMATITIS CONTINUA</v>
          </cell>
          <cell r="C4567" t="str">
            <v>082</v>
          </cell>
        </row>
        <row r="4568">
          <cell r="A4568" t="str">
            <v>L403</v>
          </cell>
          <cell r="B4568" t="str">
            <v>PUSTULOSIS PALMAR Y PLANTAR</v>
          </cell>
          <cell r="C4568" t="str">
            <v>082</v>
          </cell>
        </row>
        <row r="4569">
          <cell r="A4569" t="str">
            <v>L404</v>
          </cell>
          <cell r="B4569" t="str">
            <v>PSORIASIS GUTTATA</v>
          </cell>
          <cell r="C4569" t="str">
            <v>082</v>
          </cell>
        </row>
        <row r="4570">
          <cell r="A4570" t="str">
            <v>L405</v>
          </cell>
          <cell r="B4570" t="str">
            <v>ARTROPATIA PSORIASICA (M07.0*- M07.3*, M09.0*)</v>
          </cell>
          <cell r="C4570" t="str">
            <v>082</v>
          </cell>
        </row>
        <row r="4571">
          <cell r="A4571" t="str">
            <v>L408</v>
          </cell>
          <cell r="B4571" t="str">
            <v>OTRAS PSORIASIS</v>
          </cell>
          <cell r="C4571" t="str">
            <v>082</v>
          </cell>
        </row>
        <row r="4572">
          <cell r="A4572" t="str">
            <v>L409</v>
          </cell>
          <cell r="B4572" t="str">
            <v>PSORIASIS, NO ESPECIFICADA</v>
          </cell>
          <cell r="C4572" t="str">
            <v>082</v>
          </cell>
        </row>
        <row r="4573">
          <cell r="A4573" t="str">
            <v>L41</v>
          </cell>
          <cell r="B4573" t="str">
            <v>PARAPSORIASIS</v>
          </cell>
          <cell r="C4573" t="str">
            <v>082</v>
          </cell>
        </row>
        <row r="4574">
          <cell r="A4574" t="str">
            <v>L410</v>
          </cell>
          <cell r="B4574" t="str">
            <v>PITIRIASIS LIQUENOIDE Y VARIOLIFORME AGUDA</v>
          </cell>
          <cell r="C4574" t="str">
            <v>082</v>
          </cell>
        </row>
        <row r="4575">
          <cell r="A4575" t="str">
            <v>L411</v>
          </cell>
          <cell r="B4575" t="str">
            <v>PITIRIASIS LIQUENOIDE CRONICA</v>
          </cell>
          <cell r="C4575" t="str">
            <v>082</v>
          </cell>
        </row>
        <row r="4576">
          <cell r="A4576" t="str">
            <v>L412</v>
          </cell>
          <cell r="B4576" t="str">
            <v>PAPULOSIS LINFOMATOIDE</v>
          </cell>
          <cell r="C4576" t="str">
            <v>082</v>
          </cell>
        </row>
        <row r="4577">
          <cell r="A4577" t="str">
            <v>L413</v>
          </cell>
          <cell r="B4577" t="str">
            <v>PARAPSORIASIS EN PLACAS PEQUEÑAS</v>
          </cell>
          <cell r="C4577" t="str">
            <v>082</v>
          </cell>
        </row>
        <row r="4578">
          <cell r="A4578" t="str">
            <v>L414</v>
          </cell>
          <cell r="B4578" t="str">
            <v>PARAPSORIASIS EN PLACAS GRANDES</v>
          </cell>
          <cell r="C4578" t="str">
            <v>082</v>
          </cell>
        </row>
        <row r="4579">
          <cell r="A4579" t="str">
            <v>L415</v>
          </cell>
          <cell r="B4579" t="str">
            <v>PARAPSORIASIS RETIFORME</v>
          </cell>
          <cell r="C4579" t="str">
            <v>082</v>
          </cell>
        </row>
        <row r="4580">
          <cell r="A4580" t="str">
            <v>L418</v>
          </cell>
          <cell r="B4580" t="str">
            <v>OTRAS PARAPSORIASIS</v>
          </cell>
          <cell r="C4580" t="str">
            <v>082</v>
          </cell>
        </row>
        <row r="4581">
          <cell r="A4581" t="str">
            <v>L419</v>
          </cell>
          <cell r="B4581" t="str">
            <v>PARAPSORIASIS, NO ESPECIFICADA</v>
          </cell>
          <cell r="C4581" t="str">
            <v>082</v>
          </cell>
        </row>
        <row r="4582">
          <cell r="A4582" t="str">
            <v>L42</v>
          </cell>
          <cell r="B4582" t="str">
            <v>PITIRIASIS ROSADA</v>
          </cell>
          <cell r="C4582" t="str">
            <v>082</v>
          </cell>
        </row>
        <row r="4583">
          <cell r="A4583" t="str">
            <v>L43</v>
          </cell>
          <cell r="B4583" t="str">
            <v>LIQUEN PLANO</v>
          </cell>
          <cell r="C4583" t="str">
            <v>082</v>
          </cell>
        </row>
        <row r="4584">
          <cell r="A4584" t="str">
            <v>L430</v>
          </cell>
          <cell r="B4584" t="str">
            <v>LIQUEN PLANO HIPERTROFICO</v>
          </cell>
          <cell r="C4584" t="str">
            <v>082</v>
          </cell>
        </row>
        <row r="4585">
          <cell r="A4585" t="str">
            <v>L431</v>
          </cell>
          <cell r="B4585" t="str">
            <v>LIQUEN PLANO FLICTENULAR</v>
          </cell>
          <cell r="C4585" t="str">
            <v>082</v>
          </cell>
        </row>
        <row r="4586">
          <cell r="A4586" t="str">
            <v>L432</v>
          </cell>
          <cell r="B4586" t="str">
            <v>REACCION LIQUENOIDE DEBIDA A DROGAS</v>
          </cell>
          <cell r="C4586" t="str">
            <v>082</v>
          </cell>
        </row>
        <row r="4587">
          <cell r="A4587" t="str">
            <v>L433</v>
          </cell>
          <cell r="B4587" t="str">
            <v>LIQUEN PLANO SUBAGUDO (ACTIVO)</v>
          </cell>
          <cell r="C4587" t="str">
            <v>082</v>
          </cell>
        </row>
        <row r="4588">
          <cell r="A4588" t="str">
            <v>L438</v>
          </cell>
          <cell r="B4588" t="str">
            <v>OTROS LIQUENES PLANOS</v>
          </cell>
          <cell r="C4588" t="str">
            <v>082</v>
          </cell>
        </row>
        <row r="4589">
          <cell r="A4589" t="str">
            <v>L439</v>
          </cell>
          <cell r="B4589" t="str">
            <v>LIQUEN PLANO, NO ESPECIFICADO</v>
          </cell>
          <cell r="C4589" t="str">
            <v>082</v>
          </cell>
        </row>
        <row r="4590">
          <cell r="A4590" t="str">
            <v>L44</v>
          </cell>
          <cell r="B4590" t="str">
            <v>OTROS TRASTORNOS PAPULOESCAMOSOS</v>
          </cell>
          <cell r="C4590" t="str">
            <v>082</v>
          </cell>
        </row>
        <row r="4591">
          <cell r="A4591" t="str">
            <v>L440</v>
          </cell>
          <cell r="B4591" t="str">
            <v>PITIRIASIS RUBRA PILARIS</v>
          </cell>
          <cell r="C4591" t="str">
            <v>082</v>
          </cell>
        </row>
        <row r="4592">
          <cell r="A4592" t="str">
            <v>L441</v>
          </cell>
          <cell r="B4592" t="str">
            <v>LIQUEN NITIDO</v>
          </cell>
          <cell r="C4592" t="str">
            <v>082</v>
          </cell>
        </row>
        <row r="4593">
          <cell r="A4593" t="str">
            <v>L442</v>
          </cell>
          <cell r="B4593" t="str">
            <v>LIQUEN ESTRIADO</v>
          </cell>
          <cell r="C4593" t="str">
            <v>082</v>
          </cell>
        </row>
        <row r="4594">
          <cell r="A4594" t="str">
            <v>L443</v>
          </cell>
          <cell r="B4594" t="str">
            <v>LIQUEN ROJO MONILIFORME</v>
          </cell>
          <cell r="C4594" t="str">
            <v>082</v>
          </cell>
        </row>
        <row r="4595">
          <cell r="A4595" t="str">
            <v>L444</v>
          </cell>
          <cell r="B4595" t="str">
            <v>ACRODERMATITIS PAPULAR INFANTIL (GIANNOTTI-CROSTI)</v>
          </cell>
          <cell r="C4595" t="str">
            <v>082</v>
          </cell>
        </row>
        <row r="4596">
          <cell r="A4596" t="str">
            <v>L448</v>
          </cell>
          <cell r="B4596" t="str">
            <v>OTROS TRASTORNOS PAPULOESCAMOSOS ESPECIFICADOS</v>
          </cell>
          <cell r="C4596" t="str">
            <v>082</v>
          </cell>
        </row>
        <row r="4597">
          <cell r="A4597" t="str">
            <v>L449</v>
          </cell>
          <cell r="B4597" t="str">
            <v>TRASTORNO PAPULOESCAMOSOS, NO ESPECIFICADO</v>
          </cell>
          <cell r="C4597" t="str">
            <v>082</v>
          </cell>
        </row>
        <row r="4598">
          <cell r="A4598" t="str">
            <v>L50</v>
          </cell>
          <cell r="B4598" t="str">
            <v>URTICARIA</v>
          </cell>
          <cell r="C4598" t="str">
            <v>082</v>
          </cell>
        </row>
        <row r="4599">
          <cell r="A4599" t="str">
            <v>L500</v>
          </cell>
          <cell r="B4599" t="str">
            <v>URTICARIA ALERGICA</v>
          </cell>
          <cell r="C4599" t="str">
            <v>082</v>
          </cell>
        </row>
        <row r="4600">
          <cell r="A4600" t="str">
            <v>L501</v>
          </cell>
          <cell r="B4600" t="str">
            <v>URTICARIA IDIOPATICA</v>
          </cell>
          <cell r="C4600" t="str">
            <v>082</v>
          </cell>
        </row>
        <row r="4601">
          <cell r="A4601" t="str">
            <v>L502</v>
          </cell>
          <cell r="B4601" t="str">
            <v>URTICARIA DEBIDA AL CALOR Y AL FRIO</v>
          </cell>
          <cell r="C4601" t="str">
            <v>082</v>
          </cell>
        </row>
        <row r="4602">
          <cell r="A4602" t="str">
            <v>L503</v>
          </cell>
          <cell r="B4602" t="str">
            <v>URTICARIA DERMATOGRAFICA</v>
          </cell>
          <cell r="C4602" t="str">
            <v>082</v>
          </cell>
        </row>
        <row r="4603">
          <cell r="A4603" t="str">
            <v>L504</v>
          </cell>
          <cell r="B4603" t="str">
            <v>URTICARIA VIBRATORIA</v>
          </cell>
          <cell r="C4603" t="str">
            <v>082</v>
          </cell>
        </row>
        <row r="4604">
          <cell r="A4604" t="str">
            <v>L505</v>
          </cell>
          <cell r="B4604" t="str">
            <v>URTICARIA COLINERGICA</v>
          </cell>
          <cell r="C4604" t="str">
            <v>082</v>
          </cell>
        </row>
        <row r="4605">
          <cell r="A4605" t="str">
            <v>L506</v>
          </cell>
          <cell r="B4605" t="str">
            <v>URTICARIA POR CONTACTO</v>
          </cell>
          <cell r="C4605" t="str">
            <v>082</v>
          </cell>
        </row>
        <row r="4606">
          <cell r="A4606" t="str">
            <v>L508</v>
          </cell>
          <cell r="B4606" t="str">
            <v>OTRAS URTICARIAS</v>
          </cell>
          <cell r="C4606" t="str">
            <v>082</v>
          </cell>
        </row>
        <row r="4607">
          <cell r="A4607" t="str">
            <v>L509</v>
          </cell>
          <cell r="B4607" t="str">
            <v>URTICARIA, NO ESPECIFICADA</v>
          </cell>
          <cell r="C4607" t="str">
            <v>082</v>
          </cell>
        </row>
        <row r="4608">
          <cell r="A4608" t="str">
            <v>L51</v>
          </cell>
          <cell r="B4608" t="str">
            <v>ERITEMA MULTIFORME</v>
          </cell>
          <cell r="C4608" t="str">
            <v>082</v>
          </cell>
        </row>
        <row r="4609">
          <cell r="A4609" t="str">
            <v>L510</v>
          </cell>
          <cell r="B4609" t="str">
            <v>ERITEMA MULTIFORME NO FLICTENULAR</v>
          </cell>
          <cell r="C4609" t="str">
            <v>082</v>
          </cell>
        </row>
        <row r="4610">
          <cell r="A4610" t="str">
            <v>L511</v>
          </cell>
          <cell r="B4610" t="str">
            <v>ERITEMA MULTIFORME FLICTENULAR</v>
          </cell>
          <cell r="C4610" t="str">
            <v>082</v>
          </cell>
        </row>
        <row r="4611">
          <cell r="A4611" t="str">
            <v>L512</v>
          </cell>
          <cell r="B4611" t="str">
            <v>NECROLISIS EPIDERMICA TOXICA (LYELI)</v>
          </cell>
          <cell r="C4611" t="str">
            <v>082</v>
          </cell>
        </row>
        <row r="4612">
          <cell r="A4612" t="str">
            <v>L518</v>
          </cell>
          <cell r="B4612" t="str">
            <v>OTROS ERITEMAS MULTIFORMES</v>
          </cell>
          <cell r="C4612" t="str">
            <v>082</v>
          </cell>
        </row>
        <row r="4613">
          <cell r="A4613" t="str">
            <v>L519</v>
          </cell>
          <cell r="B4613" t="str">
            <v>ERITEMA MULTIFORME, NO ESPECIFICADO</v>
          </cell>
          <cell r="C4613" t="str">
            <v>082</v>
          </cell>
        </row>
        <row r="4614">
          <cell r="A4614" t="str">
            <v>L52</v>
          </cell>
          <cell r="B4614" t="str">
            <v>ERITEMA NUDOSO</v>
          </cell>
          <cell r="C4614" t="str">
            <v>082</v>
          </cell>
        </row>
        <row r="4615">
          <cell r="A4615" t="str">
            <v>L53</v>
          </cell>
          <cell r="B4615" t="str">
            <v>OTRAS AFECCIONES ERITEMATOSAS</v>
          </cell>
          <cell r="C4615" t="str">
            <v>082</v>
          </cell>
        </row>
        <row r="4616">
          <cell r="A4616" t="str">
            <v>L530</v>
          </cell>
          <cell r="B4616" t="str">
            <v>ERITEMA TOXICO</v>
          </cell>
          <cell r="C4616" t="str">
            <v>082</v>
          </cell>
        </row>
        <row r="4617">
          <cell r="A4617" t="str">
            <v>L531</v>
          </cell>
          <cell r="B4617" t="str">
            <v>ERITEMA ANULAR CENTRIFUGO</v>
          </cell>
          <cell r="C4617" t="str">
            <v>082</v>
          </cell>
        </row>
        <row r="4618">
          <cell r="A4618" t="str">
            <v>L532</v>
          </cell>
          <cell r="B4618" t="str">
            <v>ERITEMA MARGINADO</v>
          </cell>
          <cell r="C4618" t="str">
            <v>082</v>
          </cell>
        </row>
        <row r="4619">
          <cell r="A4619" t="str">
            <v>L533</v>
          </cell>
          <cell r="B4619" t="str">
            <v>OTROS ERITEMAS FIGURADOS CRONICOS</v>
          </cell>
          <cell r="C4619" t="str">
            <v>082</v>
          </cell>
        </row>
        <row r="4620">
          <cell r="A4620" t="str">
            <v>L538</v>
          </cell>
          <cell r="B4620" t="str">
            <v>OTRAS AFECCIONES ERITEMATOSAS ESPECIFICADAS</v>
          </cell>
          <cell r="C4620" t="str">
            <v>082</v>
          </cell>
        </row>
        <row r="4621">
          <cell r="A4621" t="str">
            <v>L539</v>
          </cell>
          <cell r="B4621" t="str">
            <v>AFECCION ERITEMATOSA, NO ESPECIFICADA</v>
          </cell>
          <cell r="C4621" t="str">
            <v>082</v>
          </cell>
        </row>
        <row r="4622">
          <cell r="A4622" t="str">
            <v>L55</v>
          </cell>
          <cell r="B4622" t="str">
            <v>QUEMADURA SOLAR</v>
          </cell>
          <cell r="C4622" t="str">
            <v>082</v>
          </cell>
        </row>
        <row r="4623">
          <cell r="A4623" t="str">
            <v>L550</v>
          </cell>
          <cell r="B4623" t="str">
            <v>QUEMADURA SOLAR DE PRIMER GRADO</v>
          </cell>
          <cell r="C4623" t="str">
            <v>082</v>
          </cell>
        </row>
        <row r="4624">
          <cell r="A4624" t="str">
            <v>L551</v>
          </cell>
          <cell r="B4624" t="str">
            <v>QUEMADURA SOLAR DE SEGUNDO GRADO</v>
          </cell>
          <cell r="C4624" t="str">
            <v>082</v>
          </cell>
        </row>
        <row r="4625">
          <cell r="A4625" t="str">
            <v>L552</v>
          </cell>
          <cell r="B4625" t="str">
            <v>QUEMADURA SOLAR DE TERCER GRADO</v>
          </cell>
          <cell r="C4625" t="str">
            <v>082</v>
          </cell>
        </row>
        <row r="4626">
          <cell r="A4626" t="str">
            <v>L558</v>
          </cell>
          <cell r="B4626" t="str">
            <v>OTRAS QUEMADURAS SOLARES</v>
          </cell>
          <cell r="C4626" t="str">
            <v>082</v>
          </cell>
        </row>
        <row r="4627">
          <cell r="A4627" t="str">
            <v>L559</v>
          </cell>
          <cell r="B4627" t="str">
            <v>QUEMADURA SOLAR, NO ESPECIFICADA</v>
          </cell>
          <cell r="C4627" t="str">
            <v>082</v>
          </cell>
        </row>
        <row r="4628">
          <cell r="A4628" t="str">
            <v>L56</v>
          </cell>
          <cell r="B4628" t="str">
            <v>OTROS CAMBIOS AGUDOS DE LA PIEL DEBIDOS A RADIACION ULTRAVIOLETA</v>
          </cell>
          <cell r="C4628" t="str">
            <v>082</v>
          </cell>
        </row>
        <row r="4629">
          <cell r="A4629" t="str">
            <v>L560</v>
          </cell>
          <cell r="B4629" t="str">
            <v>RESPUESTA FOTOTOXICA A DROGAS</v>
          </cell>
          <cell r="C4629" t="str">
            <v>082</v>
          </cell>
        </row>
        <row r="4630">
          <cell r="A4630" t="str">
            <v>L561</v>
          </cell>
          <cell r="B4630" t="str">
            <v>RESPUESTA FOTOALERGICA A DROGAS</v>
          </cell>
          <cell r="C4630" t="str">
            <v>082</v>
          </cell>
        </row>
        <row r="4631">
          <cell r="A4631" t="str">
            <v>L562</v>
          </cell>
          <cell r="B4631" t="str">
            <v>DERMATITIS POR FOTOCONTACTO (DERMATITIS DE BERLOQUE)</v>
          </cell>
          <cell r="C4631" t="str">
            <v>082</v>
          </cell>
        </row>
        <row r="4632">
          <cell r="A4632" t="str">
            <v>L563</v>
          </cell>
          <cell r="B4632" t="str">
            <v>URTICARIA SOLAR</v>
          </cell>
          <cell r="C4632" t="str">
            <v>082</v>
          </cell>
        </row>
        <row r="4633">
          <cell r="A4633" t="str">
            <v>L564</v>
          </cell>
          <cell r="B4633" t="str">
            <v>ERUPCION POLIMORFA A LA LUZ</v>
          </cell>
          <cell r="C4633" t="str">
            <v>082</v>
          </cell>
        </row>
        <row r="4634">
          <cell r="A4634" t="str">
            <v>L568</v>
          </cell>
          <cell r="B4634" t="str">
            <v>OTROS CAMBIOS AGUDOS ESPEC. DE LA PIEL DEBIDOS A RADIACION ULTRAVIOL.</v>
          </cell>
          <cell r="C4634" t="str">
            <v>082</v>
          </cell>
        </row>
        <row r="4635">
          <cell r="A4635" t="str">
            <v>L569</v>
          </cell>
          <cell r="B4635" t="str">
            <v>CAMBIO AGUDO DE LA PIEL DEBIDO A RADIACION ULTRAV. SIN OTRA ESPECIFOC.</v>
          </cell>
          <cell r="C4635" t="str">
            <v>082</v>
          </cell>
        </row>
        <row r="4636">
          <cell r="A4636" t="str">
            <v>L57</v>
          </cell>
          <cell r="B4636" t="str">
            <v>CAMBIOS DE LA PIEL DEBIDOS A EXPOSICION CRONICA A RADIAC. NO IONIZANTE</v>
          </cell>
          <cell r="C4636" t="str">
            <v>082</v>
          </cell>
        </row>
        <row r="4637">
          <cell r="A4637" t="str">
            <v>L570</v>
          </cell>
          <cell r="B4637" t="str">
            <v>QUERATOSIS ACTINICA</v>
          </cell>
          <cell r="C4637" t="str">
            <v>082</v>
          </cell>
        </row>
        <row r="4638">
          <cell r="A4638" t="str">
            <v>L571</v>
          </cell>
          <cell r="B4638" t="str">
            <v>RETICULOIDE ACTINICO</v>
          </cell>
          <cell r="C4638" t="str">
            <v>082</v>
          </cell>
        </row>
        <row r="4639">
          <cell r="A4639" t="str">
            <v>L572</v>
          </cell>
          <cell r="B4639" t="str">
            <v>PIEL ROMBOIDAL DE LA NUCA</v>
          </cell>
          <cell r="C4639" t="str">
            <v>082</v>
          </cell>
        </row>
        <row r="4640">
          <cell r="A4640" t="str">
            <v>L573</v>
          </cell>
          <cell r="B4640" t="str">
            <v>POIQUILODERMIA DE CIVATTE</v>
          </cell>
          <cell r="C4640" t="str">
            <v>082</v>
          </cell>
        </row>
        <row r="4641">
          <cell r="A4641" t="str">
            <v>L574</v>
          </cell>
          <cell r="B4641" t="str">
            <v>PIEL LAXA SENIL</v>
          </cell>
          <cell r="C4641" t="str">
            <v>082</v>
          </cell>
        </row>
        <row r="4642">
          <cell r="A4642" t="str">
            <v>L575</v>
          </cell>
          <cell r="B4642" t="str">
            <v>GRANULOMA ACTINICO</v>
          </cell>
          <cell r="C4642" t="str">
            <v>082</v>
          </cell>
        </row>
        <row r="4643">
          <cell r="A4643" t="str">
            <v>L578</v>
          </cell>
          <cell r="B4643" t="str">
            <v>OTROS CAMBIOS DE LA PIEL DEBIDOS A EXPOSICION CRONICA A RADIAC. NO ION</v>
          </cell>
          <cell r="C4643" t="str">
            <v>082</v>
          </cell>
        </row>
        <row r="4644">
          <cell r="A4644" t="str">
            <v>L579</v>
          </cell>
          <cell r="B4644" t="str">
            <v>CAMBIOS DE LA PIEL DEBIDOS A EXPOS. CRONICA A RADIAC. NO IONIZ. SIN OT</v>
          </cell>
          <cell r="C4644" t="str">
            <v>082</v>
          </cell>
        </row>
        <row r="4645">
          <cell r="A4645" t="str">
            <v>L58</v>
          </cell>
          <cell r="B4645" t="str">
            <v>RADIODERMATITIS</v>
          </cell>
          <cell r="C4645" t="str">
            <v>082</v>
          </cell>
        </row>
        <row r="4646">
          <cell r="A4646" t="str">
            <v>L580</v>
          </cell>
          <cell r="B4646" t="str">
            <v>RADIODERMATITIS AGUDA</v>
          </cell>
          <cell r="C4646" t="str">
            <v>082</v>
          </cell>
        </row>
        <row r="4647">
          <cell r="A4647" t="str">
            <v>L581</v>
          </cell>
          <cell r="B4647" t="str">
            <v>RADIODERMATITIS CRONICA</v>
          </cell>
          <cell r="C4647" t="str">
            <v>082</v>
          </cell>
        </row>
        <row r="4648">
          <cell r="A4648" t="str">
            <v>L589</v>
          </cell>
          <cell r="B4648" t="str">
            <v>RADIODERMATITIS, NO ESPECIFICADA</v>
          </cell>
          <cell r="C4648" t="str">
            <v>082</v>
          </cell>
        </row>
        <row r="4649">
          <cell r="A4649" t="str">
            <v>L59</v>
          </cell>
          <cell r="B4649" t="str">
            <v>OTROS TRASTORNOS DE LA PIEL Y DEL TEJIDO SUBC. RELACIONADOS CON RADIA</v>
          </cell>
          <cell r="C4649" t="str">
            <v>082</v>
          </cell>
        </row>
        <row r="4650">
          <cell r="A4650" t="str">
            <v>L590</v>
          </cell>
          <cell r="B4650" t="str">
            <v>ERITEMA AB IGNE (DERMATITIS AB IGNE)</v>
          </cell>
          <cell r="C4650" t="str">
            <v>082</v>
          </cell>
        </row>
        <row r="4651">
          <cell r="A4651" t="str">
            <v>L598</v>
          </cell>
          <cell r="B4651" t="str">
            <v>OTROS TRASTORNOS ESPECIF. DE LA PIEL Y DEL TEJIDO SUBC. RELAC. CON RAD</v>
          </cell>
          <cell r="C4651" t="str">
            <v>082</v>
          </cell>
        </row>
        <row r="4652">
          <cell r="A4652" t="str">
            <v>L599</v>
          </cell>
          <cell r="B4652" t="str">
            <v>TRASTORNOS NO ESPECIF. DE LA PIEL Y DEL TEJIDO SUBC. RALACION. CON RAD</v>
          </cell>
          <cell r="C4652" t="str">
            <v>082</v>
          </cell>
        </row>
        <row r="4653">
          <cell r="A4653" t="str">
            <v>L60</v>
          </cell>
          <cell r="B4653" t="str">
            <v>TRASTORNOS DE LAS UÑAS</v>
          </cell>
          <cell r="C4653" t="str">
            <v>082</v>
          </cell>
        </row>
        <row r="4654">
          <cell r="A4654" t="str">
            <v>L600</v>
          </cell>
          <cell r="B4654" t="str">
            <v>UÑA ENCARNADA</v>
          </cell>
          <cell r="C4654" t="str">
            <v>082</v>
          </cell>
        </row>
        <row r="4655">
          <cell r="A4655" t="str">
            <v>L601</v>
          </cell>
          <cell r="B4655" t="str">
            <v>ONICOLISIS</v>
          </cell>
          <cell r="C4655" t="str">
            <v>082</v>
          </cell>
        </row>
        <row r="4656">
          <cell r="A4656" t="str">
            <v>L602</v>
          </cell>
          <cell r="B4656" t="str">
            <v>ONICOGRIPOSIS</v>
          </cell>
          <cell r="C4656" t="str">
            <v>082</v>
          </cell>
        </row>
        <row r="4657">
          <cell r="A4657" t="str">
            <v>L603</v>
          </cell>
          <cell r="B4657" t="str">
            <v>DISTROFIA UNGUEAL</v>
          </cell>
          <cell r="C4657" t="str">
            <v>082</v>
          </cell>
        </row>
        <row r="4658">
          <cell r="A4658" t="str">
            <v>L604</v>
          </cell>
          <cell r="B4658" t="str">
            <v>LINEAS DE BEAU</v>
          </cell>
          <cell r="C4658" t="str">
            <v>082</v>
          </cell>
        </row>
        <row r="4659">
          <cell r="A4659" t="str">
            <v>L605</v>
          </cell>
          <cell r="B4659" t="str">
            <v>SINDROME DE LA UÑA AMARILLA</v>
          </cell>
          <cell r="C4659" t="str">
            <v>082</v>
          </cell>
        </row>
        <row r="4660">
          <cell r="A4660" t="str">
            <v>L608</v>
          </cell>
          <cell r="B4660" t="str">
            <v>OTROS TRASTORNOS DE LAS UÑAS</v>
          </cell>
          <cell r="C4660" t="str">
            <v>082</v>
          </cell>
        </row>
        <row r="4661">
          <cell r="A4661" t="str">
            <v>L609</v>
          </cell>
          <cell r="B4661" t="str">
            <v>TRASTORNO DE LA UÑA, NO ESPECIFICADO</v>
          </cell>
          <cell r="C4661" t="str">
            <v>082</v>
          </cell>
        </row>
        <row r="4662">
          <cell r="A4662" t="str">
            <v>L63</v>
          </cell>
          <cell r="B4662" t="str">
            <v>ALOPECIA AREATA</v>
          </cell>
          <cell r="C4662" t="str">
            <v>082</v>
          </cell>
        </row>
        <row r="4663">
          <cell r="A4663" t="str">
            <v>L630</v>
          </cell>
          <cell r="B4663" t="str">
            <v>ALOPECIA (CAPITIS) TOTAL</v>
          </cell>
          <cell r="C4663" t="str">
            <v>082</v>
          </cell>
        </row>
        <row r="4664">
          <cell r="A4664" t="str">
            <v>L631</v>
          </cell>
          <cell r="B4664" t="str">
            <v>ALOPECIA UNIVERSAL</v>
          </cell>
          <cell r="C4664" t="str">
            <v>082</v>
          </cell>
        </row>
        <row r="4665">
          <cell r="A4665" t="str">
            <v>L632</v>
          </cell>
          <cell r="B4665" t="str">
            <v>OFIASIS</v>
          </cell>
          <cell r="C4665" t="str">
            <v>082</v>
          </cell>
        </row>
        <row r="4666">
          <cell r="A4666" t="str">
            <v>L638</v>
          </cell>
          <cell r="B4666" t="str">
            <v>OTRAS ALOPECIAS AREATAS</v>
          </cell>
          <cell r="C4666" t="str">
            <v>082</v>
          </cell>
        </row>
        <row r="4667">
          <cell r="A4667" t="str">
            <v>L639</v>
          </cell>
          <cell r="B4667" t="str">
            <v>ALOPECIA AREATA, NO ESPECIFICADA</v>
          </cell>
          <cell r="C4667" t="str">
            <v>082</v>
          </cell>
        </row>
        <row r="4668">
          <cell r="A4668" t="str">
            <v>L64</v>
          </cell>
          <cell r="B4668" t="str">
            <v>ALOPECIA ANDROGENA</v>
          </cell>
          <cell r="C4668" t="str">
            <v>082</v>
          </cell>
        </row>
        <row r="4669">
          <cell r="A4669" t="str">
            <v>L640</v>
          </cell>
          <cell r="B4669" t="str">
            <v>ALOPECIA ANDROGENA, INDUCIDA POR DROGAS</v>
          </cell>
          <cell r="C4669" t="str">
            <v>082</v>
          </cell>
        </row>
        <row r="4670">
          <cell r="A4670" t="str">
            <v>L648</v>
          </cell>
          <cell r="B4670" t="str">
            <v>OTRAS ALOPECIAS ANDROGENAS</v>
          </cell>
          <cell r="C4670" t="str">
            <v>082</v>
          </cell>
        </row>
        <row r="4671">
          <cell r="A4671" t="str">
            <v>L649</v>
          </cell>
          <cell r="B4671" t="str">
            <v>ALOPECIA ANDROGENA, NO ESPECIFICADA</v>
          </cell>
          <cell r="C4671" t="str">
            <v>082</v>
          </cell>
        </row>
        <row r="4672">
          <cell r="A4672" t="str">
            <v>L65</v>
          </cell>
          <cell r="B4672" t="str">
            <v>OTRA PERDIDA NO CICATRICIAL DEL PELO</v>
          </cell>
          <cell r="C4672" t="str">
            <v>082</v>
          </cell>
        </row>
        <row r="4673">
          <cell r="A4673" t="str">
            <v>L650</v>
          </cell>
          <cell r="B4673" t="str">
            <v>PERDIDA CAPILAR TELOGENA</v>
          </cell>
          <cell r="C4673" t="str">
            <v>082</v>
          </cell>
        </row>
        <row r="4674">
          <cell r="A4674" t="str">
            <v>L651</v>
          </cell>
          <cell r="B4674" t="str">
            <v>PERDIDA CAPILAR ANAGENA</v>
          </cell>
          <cell r="C4674" t="str">
            <v>082</v>
          </cell>
        </row>
        <row r="4675">
          <cell r="A4675" t="str">
            <v>L652</v>
          </cell>
          <cell r="B4675" t="str">
            <v>ALOPECIA MUCINOSA</v>
          </cell>
          <cell r="C4675" t="str">
            <v>082</v>
          </cell>
        </row>
        <row r="4676">
          <cell r="A4676" t="str">
            <v>L658</v>
          </cell>
          <cell r="B4676" t="str">
            <v>OTRAS PERDIDAS ESPECIFICADAS NO CICATRICIALES DEL PELO</v>
          </cell>
          <cell r="C4676" t="str">
            <v>082</v>
          </cell>
        </row>
        <row r="4677">
          <cell r="A4677" t="str">
            <v>L659</v>
          </cell>
          <cell r="B4677" t="str">
            <v>PERDIDA NO CICATRICIAL DEL PELO, SIN OTRA ESPECIFICACION</v>
          </cell>
          <cell r="C4677" t="str">
            <v>082</v>
          </cell>
        </row>
        <row r="4678">
          <cell r="A4678" t="str">
            <v>L66</v>
          </cell>
          <cell r="B4678" t="str">
            <v>ALOPECIA CICATRICIAL (PERDIDA CICATRICIAL DEL PELO)</v>
          </cell>
          <cell r="C4678" t="str">
            <v>082</v>
          </cell>
        </row>
        <row r="4679">
          <cell r="A4679" t="str">
            <v>L660</v>
          </cell>
          <cell r="B4679" t="str">
            <v>SEUDOPELADA</v>
          </cell>
          <cell r="C4679" t="str">
            <v>082</v>
          </cell>
        </row>
        <row r="4680">
          <cell r="A4680" t="str">
            <v>L661</v>
          </cell>
          <cell r="B4680" t="str">
            <v>LIQUEN PLANO PILARIS</v>
          </cell>
          <cell r="C4680" t="str">
            <v>082</v>
          </cell>
        </row>
        <row r="4681">
          <cell r="A4681" t="str">
            <v>L662</v>
          </cell>
          <cell r="B4681" t="str">
            <v>FOLICULITIS DECALVANTE</v>
          </cell>
          <cell r="C4681" t="str">
            <v>082</v>
          </cell>
        </row>
        <row r="4682">
          <cell r="A4682" t="str">
            <v>L663</v>
          </cell>
          <cell r="B4682" t="str">
            <v>PERIFOLICULITIS CAPITIS ABSCEDENS</v>
          </cell>
          <cell r="C4682" t="str">
            <v>082</v>
          </cell>
        </row>
        <row r="4683">
          <cell r="A4683" t="str">
            <v>L664</v>
          </cell>
          <cell r="B4683" t="str">
            <v>FOLICULITIS ULERITEMATOSA RETICULADA</v>
          </cell>
          <cell r="C4683" t="str">
            <v>082</v>
          </cell>
        </row>
        <row r="4684">
          <cell r="A4684" t="str">
            <v>L668</v>
          </cell>
          <cell r="B4684" t="str">
            <v>OTRAS ALOPECIAS CICATRICIALES</v>
          </cell>
          <cell r="C4684" t="str">
            <v>082</v>
          </cell>
        </row>
        <row r="4685">
          <cell r="A4685" t="str">
            <v>L669</v>
          </cell>
          <cell r="B4685" t="str">
            <v>ALOPECIA CICATRICIAL, NO ESPECIFICADA</v>
          </cell>
          <cell r="C4685" t="str">
            <v>082</v>
          </cell>
        </row>
        <row r="4686">
          <cell r="A4686" t="str">
            <v>L67</v>
          </cell>
          <cell r="B4686" t="str">
            <v>ANORMALIDADES DEL TALLO Y DEL COLOR DEL PELO</v>
          </cell>
          <cell r="C4686" t="str">
            <v>082</v>
          </cell>
        </row>
        <row r="4687">
          <cell r="A4687" t="str">
            <v>L670</v>
          </cell>
          <cell r="B4687" t="str">
            <v>TRICORREXIS NUDOSA</v>
          </cell>
          <cell r="C4687" t="str">
            <v>082</v>
          </cell>
        </row>
        <row r="4688">
          <cell r="A4688" t="str">
            <v>L671</v>
          </cell>
          <cell r="B4688" t="str">
            <v>VARIACION DEL COLOR DEL PELO</v>
          </cell>
          <cell r="C4688" t="str">
            <v>082</v>
          </cell>
        </row>
        <row r="4689">
          <cell r="A4689" t="str">
            <v>L678</v>
          </cell>
          <cell r="B4689" t="str">
            <v>OTRAS ANORMALIDADES DEL TALLO Y DEL COLOR DEL PELO</v>
          </cell>
          <cell r="C4689" t="str">
            <v>082</v>
          </cell>
        </row>
        <row r="4690">
          <cell r="A4690" t="str">
            <v>L679</v>
          </cell>
          <cell r="B4690" t="str">
            <v>ANORMALIDAD NO ESPECIFICADA DEL TALLO Y DEL COLOR DEL PELO</v>
          </cell>
          <cell r="C4690" t="str">
            <v>082</v>
          </cell>
        </row>
        <row r="4691">
          <cell r="A4691" t="str">
            <v>L68</v>
          </cell>
          <cell r="B4691" t="str">
            <v>HIPERTRICOSIS</v>
          </cell>
          <cell r="C4691" t="str">
            <v>082</v>
          </cell>
        </row>
        <row r="4692">
          <cell r="A4692" t="str">
            <v>L680</v>
          </cell>
          <cell r="B4692" t="str">
            <v>HIRSUTISMO</v>
          </cell>
          <cell r="C4692" t="str">
            <v>082</v>
          </cell>
        </row>
        <row r="4693">
          <cell r="A4693" t="str">
            <v>L681</v>
          </cell>
          <cell r="B4693" t="str">
            <v>HIPERTRICOSIS LANUGINOSA ADQUIRIDA</v>
          </cell>
          <cell r="C4693" t="str">
            <v>082</v>
          </cell>
        </row>
        <row r="4694">
          <cell r="A4694" t="str">
            <v>L682</v>
          </cell>
          <cell r="B4694" t="str">
            <v>HIPERTRICOSIS LOCALIZADA</v>
          </cell>
          <cell r="C4694" t="str">
            <v>082</v>
          </cell>
        </row>
        <row r="4695">
          <cell r="A4695" t="str">
            <v>L683</v>
          </cell>
          <cell r="B4695" t="str">
            <v>POLITRIQUIA</v>
          </cell>
          <cell r="C4695" t="str">
            <v>082</v>
          </cell>
        </row>
        <row r="4696">
          <cell r="A4696" t="str">
            <v>L688</v>
          </cell>
          <cell r="B4696" t="str">
            <v>OTRAS HIPERTRICOSIS</v>
          </cell>
          <cell r="C4696" t="str">
            <v>082</v>
          </cell>
        </row>
        <row r="4697">
          <cell r="A4697" t="str">
            <v>L689</v>
          </cell>
          <cell r="B4697" t="str">
            <v>HIPERTRICOSIS, NO ESPECIFICADA</v>
          </cell>
          <cell r="C4697" t="str">
            <v>082</v>
          </cell>
        </row>
        <row r="4698">
          <cell r="A4698" t="str">
            <v>L70</v>
          </cell>
          <cell r="B4698" t="str">
            <v>ACNE</v>
          </cell>
          <cell r="C4698" t="str">
            <v>082</v>
          </cell>
        </row>
        <row r="4699">
          <cell r="A4699" t="str">
            <v>L700</v>
          </cell>
          <cell r="B4699" t="str">
            <v>ACNE VULGAR</v>
          </cell>
          <cell r="C4699" t="str">
            <v>082</v>
          </cell>
        </row>
        <row r="4700">
          <cell r="A4700" t="str">
            <v>L701</v>
          </cell>
          <cell r="B4700" t="str">
            <v>ACNE CONGLOBADO</v>
          </cell>
          <cell r="C4700" t="str">
            <v>082</v>
          </cell>
        </row>
        <row r="4701">
          <cell r="A4701" t="str">
            <v>L702</v>
          </cell>
          <cell r="B4701" t="str">
            <v>ACNE VARIOLIFORME</v>
          </cell>
          <cell r="C4701" t="str">
            <v>082</v>
          </cell>
        </row>
        <row r="4702">
          <cell r="A4702" t="str">
            <v>L703</v>
          </cell>
          <cell r="B4702" t="str">
            <v>ACNE TROPICAL</v>
          </cell>
          <cell r="C4702" t="str">
            <v>082</v>
          </cell>
        </row>
        <row r="4703">
          <cell r="A4703" t="str">
            <v>L704</v>
          </cell>
          <cell r="B4703" t="str">
            <v>ACNE INFANTIL</v>
          </cell>
          <cell r="C4703" t="str">
            <v>082</v>
          </cell>
        </row>
        <row r="4704">
          <cell r="A4704" t="str">
            <v>L705</v>
          </cell>
          <cell r="B4704" t="str">
            <v>ACNE EXORIADO DE LA MUJER JOVEN</v>
          </cell>
          <cell r="C4704" t="str">
            <v>082</v>
          </cell>
        </row>
        <row r="4705">
          <cell r="A4705" t="str">
            <v>L708</v>
          </cell>
          <cell r="B4705" t="str">
            <v>OTROS ACNES</v>
          </cell>
          <cell r="C4705" t="str">
            <v>082</v>
          </cell>
        </row>
        <row r="4706">
          <cell r="A4706" t="str">
            <v>L709</v>
          </cell>
          <cell r="B4706" t="str">
            <v>ACNE, NO ESPECIFICADO</v>
          </cell>
          <cell r="C4706" t="str">
            <v>082</v>
          </cell>
        </row>
        <row r="4707">
          <cell r="A4707" t="str">
            <v>L71</v>
          </cell>
          <cell r="B4707" t="str">
            <v>ROSACEA</v>
          </cell>
          <cell r="C4707" t="str">
            <v>082</v>
          </cell>
        </row>
        <row r="4708">
          <cell r="A4708" t="str">
            <v>L710</v>
          </cell>
          <cell r="B4708" t="str">
            <v>DERMATITIS PERIBUCAL</v>
          </cell>
          <cell r="C4708" t="str">
            <v>082</v>
          </cell>
        </row>
        <row r="4709">
          <cell r="A4709" t="str">
            <v>L711</v>
          </cell>
          <cell r="B4709" t="str">
            <v>RINOFIMA</v>
          </cell>
          <cell r="C4709" t="str">
            <v>082</v>
          </cell>
        </row>
        <row r="4710">
          <cell r="A4710" t="str">
            <v>L718</v>
          </cell>
          <cell r="B4710" t="str">
            <v>OTRAS ROSACEAS</v>
          </cell>
          <cell r="C4710" t="str">
            <v>082</v>
          </cell>
        </row>
        <row r="4711">
          <cell r="A4711" t="str">
            <v>L719</v>
          </cell>
          <cell r="B4711" t="str">
            <v>ROSACEA, NO ESPECIFICADA</v>
          </cell>
          <cell r="C4711" t="str">
            <v>082</v>
          </cell>
        </row>
        <row r="4712">
          <cell r="A4712" t="str">
            <v>L72</v>
          </cell>
          <cell r="B4712" t="str">
            <v>QUISTE FOLICULAR DE LA PIEL Y DEL TEJIDO SUBCUTANEO</v>
          </cell>
          <cell r="C4712" t="str">
            <v>082</v>
          </cell>
        </row>
        <row r="4713">
          <cell r="A4713" t="str">
            <v>L720</v>
          </cell>
          <cell r="B4713" t="str">
            <v>QUISTE EPIDERMICO</v>
          </cell>
          <cell r="C4713" t="str">
            <v>082</v>
          </cell>
        </row>
        <row r="4714">
          <cell r="A4714" t="str">
            <v>L721</v>
          </cell>
          <cell r="B4714" t="str">
            <v>QUISTE TRICODERMICO</v>
          </cell>
          <cell r="C4714" t="str">
            <v>082</v>
          </cell>
        </row>
        <row r="4715">
          <cell r="A4715" t="str">
            <v>L722</v>
          </cell>
          <cell r="B4715" t="str">
            <v>ESTEATOCISTOMA MULTIPLE</v>
          </cell>
          <cell r="C4715" t="str">
            <v>082</v>
          </cell>
        </row>
        <row r="4716">
          <cell r="A4716" t="str">
            <v>L728</v>
          </cell>
          <cell r="B4716" t="str">
            <v>OTROS QUISTES FOLICULARES DE LA PIEL Y DEL TEJIDO SUBCUTANEO</v>
          </cell>
          <cell r="C4716" t="str">
            <v>082</v>
          </cell>
        </row>
        <row r="4717">
          <cell r="A4717" t="str">
            <v>L729</v>
          </cell>
          <cell r="B4717" t="str">
            <v>QUISTE FOLICULAR DE LA PIEL Y DEL TEJIDO SUBCUT. SIN OTRA ESPECIFICAC.</v>
          </cell>
          <cell r="C4717" t="str">
            <v>082</v>
          </cell>
        </row>
        <row r="4718">
          <cell r="A4718" t="str">
            <v>L73</v>
          </cell>
          <cell r="B4718" t="str">
            <v>OTROS TRASTORNOS FOLICULARES</v>
          </cell>
          <cell r="C4718" t="str">
            <v>082</v>
          </cell>
        </row>
        <row r="4719">
          <cell r="A4719" t="str">
            <v>L730</v>
          </cell>
          <cell r="B4719" t="str">
            <v>ACNE QUELOIDE</v>
          </cell>
          <cell r="C4719" t="str">
            <v>082</v>
          </cell>
        </row>
        <row r="4720">
          <cell r="A4720" t="str">
            <v>L731</v>
          </cell>
          <cell r="B4720" t="str">
            <v>SEUDOFOLICULITIS DE LA BARBA</v>
          </cell>
          <cell r="C4720" t="str">
            <v>082</v>
          </cell>
        </row>
        <row r="4721">
          <cell r="A4721" t="str">
            <v>L732</v>
          </cell>
          <cell r="B4721" t="str">
            <v>HIDRADENITIS SUPURATIVA</v>
          </cell>
          <cell r="C4721" t="str">
            <v>082</v>
          </cell>
        </row>
        <row r="4722">
          <cell r="A4722" t="str">
            <v>L738</v>
          </cell>
          <cell r="B4722" t="str">
            <v>OTROS TRASTORNOS FOLICULARES ESPECIFICADOS</v>
          </cell>
          <cell r="C4722" t="str">
            <v>082</v>
          </cell>
        </row>
        <row r="4723">
          <cell r="A4723" t="str">
            <v>L739</v>
          </cell>
          <cell r="B4723" t="str">
            <v>TRASTORNO FOLICULAR, NO ESPECIFICADO</v>
          </cell>
          <cell r="C4723" t="str">
            <v>082</v>
          </cell>
        </row>
        <row r="4724">
          <cell r="A4724" t="str">
            <v>L74</v>
          </cell>
          <cell r="B4724" t="str">
            <v>TRASTORNOS SUDORIPAROS ECRINOS</v>
          </cell>
          <cell r="C4724" t="str">
            <v>082</v>
          </cell>
        </row>
        <row r="4725">
          <cell r="A4725" t="str">
            <v>L740</v>
          </cell>
          <cell r="B4725" t="str">
            <v>MILIARIA RUBRA</v>
          </cell>
          <cell r="C4725" t="str">
            <v>082</v>
          </cell>
        </row>
        <row r="4726">
          <cell r="A4726" t="str">
            <v>L741</v>
          </cell>
          <cell r="B4726" t="str">
            <v>MILIARIA CRISTALINA</v>
          </cell>
          <cell r="C4726" t="str">
            <v>082</v>
          </cell>
        </row>
        <row r="4727">
          <cell r="A4727" t="str">
            <v>L742</v>
          </cell>
          <cell r="B4727" t="str">
            <v>MILIARIA PROFUNDA</v>
          </cell>
          <cell r="C4727" t="str">
            <v>082</v>
          </cell>
        </row>
        <row r="4728">
          <cell r="A4728" t="str">
            <v>L743</v>
          </cell>
          <cell r="B4728" t="str">
            <v>MILIARIA, NO ESPECIFICADA</v>
          </cell>
          <cell r="C4728" t="str">
            <v>082</v>
          </cell>
        </row>
        <row r="4729">
          <cell r="A4729" t="str">
            <v>L744</v>
          </cell>
          <cell r="B4729" t="str">
            <v>ANHIDROSIS</v>
          </cell>
          <cell r="C4729" t="str">
            <v>082</v>
          </cell>
        </row>
        <row r="4730">
          <cell r="A4730" t="str">
            <v>L748</v>
          </cell>
          <cell r="B4730" t="str">
            <v>OTROS TRASTORNOS SUDORIPAROS ECRINOS</v>
          </cell>
          <cell r="C4730" t="str">
            <v>082</v>
          </cell>
        </row>
        <row r="4731">
          <cell r="A4731" t="str">
            <v>L749</v>
          </cell>
          <cell r="B4731" t="str">
            <v>TRASTORNO SUDORIPARO ECRINO, NO ESPECIFICADO</v>
          </cell>
          <cell r="C4731" t="str">
            <v>082</v>
          </cell>
        </row>
        <row r="4732">
          <cell r="A4732" t="str">
            <v>L75</v>
          </cell>
          <cell r="B4732" t="str">
            <v>TRASTORNOS SUDORIPAROS APOCRINOS</v>
          </cell>
          <cell r="C4732" t="str">
            <v>082</v>
          </cell>
        </row>
        <row r="4733">
          <cell r="A4733" t="str">
            <v>L750</v>
          </cell>
          <cell r="B4733" t="str">
            <v>BROMHIDROSIS</v>
          </cell>
          <cell r="C4733" t="str">
            <v>082</v>
          </cell>
        </row>
        <row r="4734">
          <cell r="A4734" t="str">
            <v>L751</v>
          </cell>
          <cell r="B4734" t="str">
            <v>CROMHIDROSIS</v>
          </cell>
          <cell r="C4734" t="str">
            <v>082</v>
          </cell>
        </row>
        <row r="4735">
          <cell r="A4735" t="str">
            <v>L752</v>
          </cell>
          <cell r="B4735" t="str">
            <v>MILIARIA APOCRINA</v>
          </cell>
          <cell r="C4735" t="str">
            <v>082</v>
          </cell>
        </row>
        <row r="4736">
          <cell r="A4736" t="str">
            <v>L758</v>
          </cell>
          <cell r="B4736" t="str">
            <v>OTROS TRASTORNOS SUDORIPAROS APOCRINOS</v>
          </cell>
          <cell r="C4736" t="str">
            <v>082</v>
          </cell>
        </row>
        <row r="4737">
          <cell r="A4737" t="str">
            <v>L759</v>
          </cell>
          <cell r="B4737" t="str">
            <v>TRASTORNO SUDORIPARO APOCRINO, NO ESPECIFICADO</v>
          </cell>
          <cell r="C4737" t="str">
            <v>082</v>
          </cell>
        </row>
        <row r="4738">
          <cell r="A4738" t="str">
            <v>L80</v>
          </cell>
          <cell r="B4738" t="str">
            <v>VITILIGO</v>
          </cell>
          <cell r="C4738" t="str">
            <v>082</v>
          </cell>
        </row>
        <row r="4739">
          <cell r="A4739" t="str">
            <v>L81</v>
          </cell>
          <cell r="B4739" t="str">
            <v>OTROS TRASTORNOS DE LA PIGMENTACION</v>
          </cell>
          <cell r="C4739" t="str">
            <v>082</v>
          </cell>
        </row>
        <row r="4740">
          <cell r="A4740" t="str">
            <v>L810</v>
          </cell>
          <cell r="B4740" t="str">
            <v>HIPERPIGMENTACION POSTINFLAMATORIA</v>
          </cell>
          <cell r="C4740" t="str">
            <v>082</v>
          </cell>
        </row>
        <row r="4741">
          <cell r="A4741" t="str">
            <v>L811</v>
          </cell>
          <cell r="B4741" t="str">
            <v>CLOASMA</v>
          </cell>
          <cell r="C4741" t="str">
            <v>082</v>
          </cell>
        </row>
        <row r="4742">
          <cell r="A4742" t="str">
            <v>L812</v>
          </cell>
          <cell r="B4742" t="str">
            <v>EFELIDE</v>
          </cell>
          <cell r="C4742" t="str">
            <v>082</v>
          </cell>
        </row>
        <row r="4743">
          <cell r="A4743" t="str">
            <v>L813</v>
          </cell>
          <cell r="B4743" t="str">
            <v>MANCHAS CAFE CON LECHE</v>
          </cell>
          <cell r="C4743" t="str">
            <v>082</v>
          </cell>
        </row>
        <row r="4744">
          <cell r="A4744" t="str">
            <v>L814</v>
          </cell>
          <cell r="B4744" t="str">
            <v>OTROS TIPOS DE HIPERPIGMENTACION MELANODERMICA</v>
          </cell>
          <cell r="C4744" t="str">
            <v>082</v>
          </cell>
        </row>
        <row r="4745">
          <cell r="A4745" t="str">
            <v>L815</v>
          </cell>
          <cell r="B4745" t="str">
            <v>LEUCODERMIA, NO CLASIFICADA EN OTRA PARTE</v>
          </cell>
          <cell r="C4745" t="str">
            <v>082</v>
          </cell>
        </row>
        <row r="4746">
          <cell r="A4746" t="str">
            <v>L816</v>
          </cell>
          <cell r="B4746" t="str">
            <v>OTROS TRASTORNOS DE DISMINUCION DE LA FORMACION DE LA MELANINA</v>
          </cell>
          <cell r="C4746" t="str">
            <v>082</v>
          </cell>
        </row>
        <row r="4747">
          <cell r="A4747" t="str">
            <v>L817</v>
          </cell>
          <cell r="B4747" t="str">
            <v>DERMATOSIS PURPURICA PIGMENTADA</v>
          </cell>
          <cell r="C4747" t="str">
            <v>082</v>
          </cell>
        </row>
        <row r="4748">
          <cell r="A4748" t="str">
            <v>L818</v>
          </cell>
          <cell r="B4748" t="str">
            <v>OTROS TRASTORNOS ESPECIFICADOS DE LA PIGMENTACION</v>
          </cell>
          <cell r="C4748" t="str">
            <v>082</v>
          </cell>
        </row>
        <row r="4749">
          <cell r="A4749" t="str">
            <v>L819</v>
          </cell>
          <cell r="B4749" t="str">
            <v>TRASTORNO DE LA PIGMENTACION, NO ESPECIFICADO</v>
          </cell>
          <cell r="C4749" t="str">
            <v>082</v>
          </cell>
        </row>
        <row r="4750">
          <cell r="A4750" t="str">
            <v>L82</v>
          </cell>
          <cell r="B4750" t="str">
            <v>QUERATOSIS SEBORREICA</v>
          </cell>
          <cell r="C4750" t="str">
            <v>082</v>
          </cell>
        </row>
        <row r="4751">
          <cell r="A4751" t="str">
            <v>L83</v>
          </cell>
          <cell r="B4751" t="str">
            <v>ACANTOSIS NIGRICANS</v>
          </cell>
          <cell r="C4751" t="str">
            <v>082</v>
          </cell>
        </row>
        <row r="4752">
          <cell r="A4752" t="str">
            <v>L84</v>
          </cell>
          <cell r="B4752" t="str">
            <v>CALLOS Y CALLOSIDADES</v>
          </cell>
          <cell r="C4752" t="str">
            <v>082</v>
          </cell>
        </row>
        <row r="4753">
          <cell r="A4753" t="str">
            <v>L85</v>
          </cell>
          <cell r="B4753" t="str">
            <v>OTROS TIPOS DE ENGROSAMIENTO EPIDERMICO</v>
          </cell>
          <cell r="C4753" t="str">
            <v>082</v>
          </cell>
        </row>
        <row r="4754">
          <cell r="A4754" t="str">
            <v>L850</v>
          </cell>
          <cell r="B4754" t="str">
            <v>ICTIOSIS ADQUIRIDA</v>
          </cell>
          <cell r="C4754" t="str">
            <v>082</v>
          </cell>
        </row>
        <row r="4755">
          <cell r="A4755" t="str">
            <v>L851</v>
          </cell>
          <cell r="B4755" t="str">
            <v>QUERATOSIS (QUERATODERMIA) PALMAR Y PLANTAR ADQUIRIDA</v>
          </cell>
          <cell r="C4755" t="str">
            <v>082</v>
          </cell>
        </row>
        <row r="4756">
          <cell r="A4756" t="str">
            <v>L852</v>
          </cell>
          <cell r="B4756" t="str">
            <v>QUERATOSIS PUNCTATA (PALMAR Y PLANTAR)</v>
          </cell>
          <cell r="C4756" t="str">
            <v>082</v>
          </cell>
        </row>
        <row r="4757">
          <cell r="A4757" t="str">
            <v>L853</v>
          </cell>
          <cell r="B4757" t="str">
            <v>XEROSIS DEL CUTIS</v>
          </cell>
          <cell r="C4757" t="str">
            <v>082</v>
          </cell>
        </row>
        <row r="4758">
          <cell r="A4758" t="str">
            <v>L858</v>
          </cell>
          <cell r="B4758" t="str">
            <v>OTROS ENGROSAMIENTOS EPIDERMICOS ESPECIFICADOS</v>
          </cell>
          <cell r="C4758" t="str">
            <v>082</v>
          </cell>
        </row>
        <row r="4759">
          <cell r="A4759" t="str">
            <v>L859</v>
          </cell>
          <cell r="B4759" t="str">
            <v>ENGROSAMIENTO EPIDERMICO, NO ESPECIFICADO</v>
          </cell>
          <cell r="C4759" t="str">
            <v>082</v>
          </cell>
        </row>
        <row r="4760">
          <cell r="A4760" t="str">
            <v>L87</v>
          </cell>
          <cell r="B4760" t="str">
            <v>TRASTORNOS DE LA ELIMINACION TRANSEPIDERMICA</v>
          </cell>
          <cell r="C4760" t="str">
            <v>082</v>
          </cell>
        </row>
        <row r="4761">
          <cell r="A4761" t="str">
            <v>L870</v>
          </cell>
          <cell r="B4761" t="str">
            <v>QUERATOSIS FOLICULAR Y PARAFOLICULAR PENETRANTE DEL CUTIS</v>
          </cell>
          <cell r="C4761" t="str">
            <v>082</v>
          </cell>
        </row>
        <row r="4762">
          <cell r="A4762" t="str">
            <v>L871</v>
          </cell>
          <cell r="B4762" t="str">
            <v>COLAGENOSIS PERFORANTE REACTIVA</v>
          </cell>
          <cell r="C4762" t="str">
            <v>082</v>
          </cell>
        </row>
        <row r="4763">
          <cell r="A4763" t="str">
            <v>L872</v>
          </cell>
          <cell r="B4763" t="str">
            <v>ELASTOSIS SERPIGINOSA PERFORANTE</v>
          </cell>
          <cell r="C4763" t="str">
            <v>082</v>
          </cell>
        </row>
        <row r="4764">
          <cell r="A4764" t="str">
            <v>L878</v>
          </cell>
          <cell r="B4764" t="str">
            <v>OTROS TRASTORNOS DE LA ELIMINACION TRANSEPIDERMICA</v>
          </cell>
          <cell r="C4764" t="str">
            <v>082</v>
          </cell>
        </row>
        <row r="4765">
          <cell r="A4765" t="str">
            <v>L879</v>
          </cell>
          <cell r="B4765" t="str">
            <v>TRASTORNO DE LA ELIMINACION TRANSEPIDERMICA, NO ESPECIFICADO</v>
          </cell>
          <cell r="C4765" t="str">
            <v>082</v>
          </cell>
        </row>
        <row r="4766">
          <cell r="A4766" t="str">
            <v>L88</v>
          </cell>
          <cell r="B4766" t="str">
            <v>PIODERMA GANGRENOSO</v>
          </cell>
          <cell r="C4766" t="str">
            <v>082</v>
          </cell>
        </row>
        <row r="4767">
          <cell r="A4767" t="str">
            <v>L89X</v>
          </cell>
          <cell r="B4767" t="str">
            <v>ULCERA DE DECUBITO</v>
          </cell>
          <cell r="C4767" t="str">
            <v>082</v>
          </cell>
        </row>
        <row r="4768">
          <cell r="A4768" t="str">
            <v>L90</v>
          </cell>
          <cell r="B4768" t="str">
            <v>TRASTORNOS ATROFICOS DE LA PIEL</v>
          </cell>
          <cell r="C4768" t="str">
            <v>082</v>
          </cell>
        </row>
        <row r="4769">
          <cell r="A4769" t="str">
            <v>L900</v>
          </cell>
          <cell r="B4769" t="str">
            <v>LIQUEN ESCLEROSO Y ATROFICO</v>
          </cell>
          <cell r="C4769" t="str">
            <v>082</v>
          </cell>
        </row>
        <row r="4770">
          <cell r="A4770" t="str">
            <v>L901</v>
          </cell>
          <cell r="B4770" t="str">
            <v>ANETODERMIA DE SCHWENINGER-BUZZI</v>
          </cell>
          <cell r="C4770" t="str">
            <v>082</v>
          </cell>
        </row>
        <row r="4771">
          <cell r="A4771" t="str">
            <v>L902</v>
          </cell>
          <cell r="B4771" t="str">
            <v>ANETODERMIA DE JADASSOHN-PELLIZZARI</v>
          </cell>
          <cell r="C4771" t="str">
            <v>082</v>
          </cell>
        </row>
        <row r="4772">
          <cell r="A4772" t="str">
            <v>L903</v>
          </cell>
          <cell r="B4772" t="str">
            <v>ATROFODERMA DE PASINI Y PIERINI</v>
          </cell>
          <cell r="C4772" t="str">
            <v>082</v>
          </cell>
        </row>
        <row r="4773">
          <cell r="A4773" t="str">
            <v>L904</v>
          </cell>
          <cell r="B4773" t="str">
            <v>ACRODERMATITIS CRONICA ATROFICA</v>
          </cell>
          <cell r="C4773" t="str">
            <v>082</v>
          </cell>
        </row>
        <row r="4774">
          <cell r="A4774" t="str">
            <v>L905</v>
          </cell>
          <cell r="B4774" t="str">
            <v>FIBROSIS Y AFECCIONES CICATRICIALES DE LA PIEL</v>
          </cell>
          <cell r="C4774" t="str">
            <v>082</v>
          </cell>
        </row>
        <row r="4775">
          <cell r="A4775" t="str">
            <v>L906</v>
          </cell>
          <cell r="B4775" t="str">
            <v>ESTRIAS ATROFICAS</v>
          </cell>
          <cell r="C4775" t="str">
            <v>082</v>
          </cell>
        </row>
        <row r="4776">
          <cell r="A4776" t="str">
            <v>L908</v>
          </cell>
          <cell r="B4776" t="str">
            <v>OTROS TRASTORNOS ATROFICOS DE LA PIEL</v>
          </cell>
          <cell r="C4776" t="str">
            <v>082</v>
          </cell>
        </row>
        <row r="4777">
          <cell r="A4777" t="str">
            <v>L909</v>
          </cell>
          <cell r="B4777" t="str">
            <v>TRASTORNO ATROFICO DE LA PIEL, NO ESPECIFICADO</v>
          </cell>
          <cell r="C4777" t="str">
            <v>082</v>
          </cell>
        </row>
        <row r="4778">
          <cell r="A4778" t="str">
            <v>L91</v>
          </cell>
          <cell r="B4778" t="str">
            <v>TRASTORNOS HIPERTROFICOS DE LA PIEL</v>
          </cell>
          <cell r="C4778" t="str">
            <v>082</v>
          </cell>
        </row>
        <row r="4779">
          <cell r="A4779" t="str">
            <v>L910</v>
          </cell>
          <cell r="B4779" t="str">
            <v>CICATRIZ QUELOIDE</v>
          </cell>
          <cell r="C4779" t="str">
            <v>082</v>
          </cell>
        </row>
        <row r="4780">
          <cell r="A4780" t="str">
            <v>L918</v>
          </cell>
          <cell r="B4780" t="str">
            <v>OTROS TRASTORNOS HIPERTROFICOS DE LA PIEL</v>
          </cell>
          <cell r="C4780" t="str">
            <v>082</v>
          </cell>
        </row>
        <row r="4781">
          <cell r="A4781" t="str">
            <v>L919</v>
          </cell>
          <cell r="B4781" t="str">
            <v>TRASTORNO HIPERTROFICO DE LA PIEL, NO ESPECIFICADO</v>
          </cell>
          <cell r="C4781" t="str">
            <v>082</v>
          </cell>
        </row>
        <row r="4782">
          <cell r="A4782" t="str">
            <v>L92</v>
          </cell>
          <cell r="B4782" t="str">
            <v>TRASTORNOS GRANULOMATOSOS DE LA PIEL Y DEL TEJIDO SUBCUTANEO</v>
          </cell>
          <cell r="C4782" t="str">
            <v>082</v>
          </cell>
        </row>
        <row r="4783">
          <cell r="A4783" t="str">
            <v>L920</v>
          </cell>
          <cell r="B4783" t="str">
            <v>GRANULOMA ANULAR</v>
          </cell>
          <cell r="C4783" t="str">
            <v>082</v>
          </cell>
        </row>
        <row r="4784">
          <cell r="A4784" t="str">
            <v>L921</v>
          </cell>
          <cell r="B4784" t="str">
            <v>NECROBIOSIS LIPIDICA, NO CLASIFICADA EN OTRA PARTE</v>
          </cell>
          <cell r="C4784" t="str">
            <v>082</v>
          </cell>
        </row>
        <row r="4785">
          <cell r="A4785" t="str">
            <v>L922</v>
          </cell>
          <cell r="B4785" t="str">
            <v>GRANULOMA FACIAL (GRANULOMA EOSINOFILO DE LA PIEL)</v>
          </cell>
          <cell r="C4785" t="str">
            <v>082</v>
          </cell>
        </row>
        <row r="4786">
          <cell r="A4786" t="str">
            <v>L923</v>
          </cell>
          <cell r="B4786" t="str">
            <v>GRANULOMA POR CUERPO EXTRAÑO EN LA PIEL Y EN EL TEJIDO SUBCUTANEO</v>
          </cell>
          <cell r="C4786" t="str">
            <v>082</v>
          </cell>
        </row>
        <row r="4787">
          <cell r="A4787" t="str">
            <v>L928</v>
          </cell>
          <cell r="B4787" t="str">
            <v>OTROS TRASTORNOS GRANULOMATOSOS DE LA PIEL Y DEL TEJIDO SUBCUTANEO</v>
          </cell>
          <cell r="C4787" t="str">
            <v>082</v>
          </cell>
        </row>
        <row r="4788">
          <cell r="A4788" t="str">
            <v>L929</v>
          </cell>
          <cell r="B4788" t="str">
            <v>TRASTORNO GRANULOMATOSO DE LA PIEL Y DEL TEJIDO SUBC. NO ESPECIFIC.</v>
          </cell>
          <cell r="C4788" t="str">
            <v>082</v>
          </cell>
        </row>
        <row r="4789">
          <cell r="A4789" t="str">
            <v>L93</v>
          </cell>
          <cell r="B4789" t="str">
            <v>LUPUS ERITEMATOSO</v>
          </cell>
          <cell r="C4789" t="str">
            <v>082</v>
          </cell>
        </row>
        <row r="4790">
          <cell r="A4790" t="str">
            <v>L930</v>
          </cell>
          <cell r="B4790" t="str">
            <v>LUPUS ERITEMATOSO DISCOIDE</v>
          </cell>
          <cell r="C4790" t="str">
            <v>082</v>
          </cell>
        </row>
        <row r="4791">
          <cell r="A4791" t="str">
            <v>L931</v>
          </cell>
          <cell r="B4791" t="str">
            <v>LUPUS ERITEMATOSO CUTANEO SUBAGUDO</v>
          </cell>
          <cell r="C4791" t="str">
            <v>082</v>
          </cell>
        </row>
        <row r="4792">
          <cell r="A4792" t="str">
            <v>L932</v>
          </cell>
          <cell r="B4792" t="str">
            <v>OTROS LUPUS ERITEMATOSO LOCALIZADOS</v>
          </cell>
          <cell r="C4792" t="str">
            <v>082</v>
          </cell>
        </row>
        <row r="4793">
          <cell r="A4793" t="str">
            <v>L94</v>
          </cell>
          <cell r="B4793" t="str">
            <v>OTROS TRASTORNOS LOCALIZADOS DEL TEJIDO CONJUNTIVO</v>
          </cell>
          <cell r="C4793" t="str">
            <v>082</v>
          </cell>
        </row>
        <row r="4794">
          <cell r="A4794" t="str">
            <v>L940</v>
          </cell>
          <cell r="B4794" t="str">
            <v>ESCLERODERMA LOCALIZADO (MORFEA)</v>
          </cell>
          <cell r="C4794" t="str">
            <v>082</v>
          </cell>
        </row>
        <row r="4795">
          <cell r="A4795" t="str">
            <v>L941</v>
          </cell>
          <cell r="B4795" t="str">
            <v>ESCLERODERMA LINEAL</v>
          </cell>
          <cell r="C4795" t="str">
            <v>082</v>
          </cell>
        </row>
        <row r="4796">
          <cell r="A4796" t="str">
            <v>L942</v>
          </cell>
          <cell r="B4796" t="str">
            <v>CALCINOSIS DE LA PIEL</v>
          </cell>
          <cell r="C4796" t="str">
            <v>082</v>
          </cell>
        </row>
        <row r="4797">
          <cell r="A4797" t="str">
            <v>L943</v>
          </cell>
          <cell r="B4797" t="str">
            <v>ESCLERODACTILIA</v>
          </cell>
          <cell r="C4797" t="str">
            <v>082</v>
          </cell>
        </row>
        <row r="4798">
          <cell r="A4798" t="str">
            <v>L944</v>
          </cell>
          <cell r="B4798" t="str">
            <v>PAPULAS DE GOTTRON</v>
          </cell>
          <cell r="C4798" t="str">
            <v>082</v>
          </cell>
        </row>
        <row r="4799">
          <cell r="A4799" t="str">
            <v>L945</v>
          </cell>
          <cell r="B4799" t="str">
            <v>POIQUILODERMIA VASCULAR ATROFICA</v>
          </cell>
          <cell r="C4799" t="str">
            <v>082</v>
          </cell>
        </row>
        <row r="4800">
          <cell r="A4800" t="str">
            <v>L946</v>
          </cell>
          <cell r="B4800" t="str">
            <v>AINHUM</v>
          </cell>
          <cell r="C4800" t="str">
            <v>082</v>
          </cell>
        </row>
        <row r="4801">
          <cell r="A4801" t="str">
            <v>L948</v>
          </cell>
          <cell r="B4801" t="str">
            <v>OTROS TRASTORNOS LOCALIZADOS ESPECIFICADOS DEL TEJIDO CONJUNTIVO</v>
          </cell>
          <cell r="C4801" t="str">
            <v>082</v>
          </cell>
        </row>
        <row r="4802">
          <cell r="A4802" t="str">
            <v>L949</v>
          </cell>
          <cell r="B4802" t="str">
            <v>TRASTORNO LOCALIZADO DEL TEJIDO CONJUNTIVO, NO ESPECIFICADO</v>
          </cell>
          <cell r="C4802" t="str">
            <v>082</v>
          </cell>
        </row>
        <row r="4803">
          <cell r="A4803" t="str">
            <v>L95</v>
          </cell>
          <cell r="B4803" t="str">
            <v>VASCULITIS LIMITADA A LA PIEL, NO CLASIFICADA EN OTRA PARTE</v>
          </cell>
          <cell r="C4803" t="str">
            <v>082</v>
          </cell>
        </row>
        <row r="4804">
          <cell r="A4804" t="str">
            <v>L950</v>
          </cell>
          <cell r="B4804" t="str">
            <v>VASCULITIS LIVEDOIDE</v>
          </cell>
          <cell r="C4804" t="str">
            <v>082</v>
          </cell>
        </row>
        <row r="4805">
          <cell r="A4805" t="str">
            <v>L951</v>
          </cell>
          <cell r="B4805" t="str">
            <v>ERITEMA ELEVATUM DIUTINUM</v>
          </cell>
          <cell r="C4805" t="str">
            <v>082</v>
          </cell>
        </row>
        <row r="4806">
          <cell r="A4806" t="str">
            <v>L958</v>
          </cell>
          <cell r="B4806" t="str">
            <v>OTRAS VASCULITIS LIMITADAS A LA PIEL</v>
          </cell>
          <cell r="C4806" t="str">
            <v>082</v>
          </cell>
        </row>
        <row r="4807">
          <cell r="A4807" t="str">
            <v>L959</v>
          </cell>
          <cell r="B4807" t="str">
            <v>VASCULITIS LIMITADA A LA PIEL, SIN OTRA ESPECIFICACION</v>
          </cell>
          <cell r="C4807" t="str">
            <v>082</v>
          </cell>
        </row>
        <row r="4808">
          <cell r="A4808" t="str">
            <v>L97</v>
          </cell>
          <cell r="B4808" t="str">
            <v>ULCERA DE MIEMBRO INFERIOR, NO CLASIFICADA EN OTRA PARTE</v>
          </cell>
          <cell r="C4808" t="str">
            <v>082</v>
          </cell>
        </row>
        <row r="4809">
          <cell r="A4809" t="str">
            <v>L98</v>
          </cell>
          <cell r="B4809" t="str">
            <v>OTROS TRASTORNOS DE LA PIEL Y DEL TEJIDO SUBC. NO CLASIFIC. EN OTRA PA</v>
          </cell>
          <cell r="C4809" t="str">
            <v>082</v>
          </cell>
        </row>
        <row r="4810">
          <cell r="A4810" t="str">
            <v>L980</v>
          </cell>
          <cell r="B4810" t="str">
            <v>GRANULOMA PIOGENO</v>
          </cell>
          <cell r="C4810" t="str">
            <v>082</v>
          </cell>
        </row>
        <row r="4811">
          <cell r="A4811" t="str">
            <v>L981</v>
          </cell>
          <cell r="B4811" t="str">
            <v>DERMATITIS FACTICIA</v>
          </cell>
          <cell r="C4811" t="str">
            <v>082</v>
          </cell>
        </row>
        <row r="4812">
          <cell r="A4812" t="str">
            <v>L982</v>
          </cell>
          <cell r="B4812" t="str">
            <v>DERMATOSIS NEUTROFILA FEBRIL (SWEET)</v>
          </cell>
          <cell r="C4812" t="str">
            <v>082</v>
          </cell>
        </row>
        <row r="4813">
          <cell r="A4813" t="str">
            <v>L983</v>
          </cell>
          <cell r="B4813" t="str">
            <v>CELULITIS EOSINOFILA (WELLS)</v>
          </cell>
          <cell r="C4813" t="str">
            <v>082</v>
          </cell>
        </row>
        <row r="4814">
          <cell r="A4814" t="str">
            <v>L984</v>
          </cell>
          <cell r="B4814" t="str">
            <v>ULCERA CRONICA DE LA PIEL, NO CLASIFICADA EN OTRA PARTE</v>
          </cell>
          <cell r="C4814" t="str">
            <v>082</v>
          </cell>
        </row>
        <row r="4815">
          <cell r="A4815" t="str">
            <v>L984</v>
          </cell>
          <cell r="B4815" t="str">
            <v>ULCERA CRONICA DE LA PIEL, NO CLASIFICADA EN OTRA PARTE</v>
          </cell>
          <cell r="C4815" t="str">
            <v>082</v>
          </cell>
        </row>
        <row r="4816">
          <cell r="A4816" t="str">
            <v>L985</v>
          </cell>
          <cell r="B4816" t="str">
            <v>MUCINOSIS DE LA PIEL</v>
          </cell>
          <cell r="C4816" t="str">
            <v>082</v>
          </cell>
        </row>
        <row r="4817">
          <cell r="A4817" t="str">
            <v>L986</v>
          </cell>
          <cell r="B4817" t="str">
            <v>OTROS TRASTORNOS INFILTRATIVOS DE LA PIEL Y DEL TEJIDO SUBCUTANEO</v>
          </cell>
          <cell r="C4817" t="str">
            <v>082</v>
          </cell>
        </row>
        <row r="4818">
          <cell r="A4818" t="str">
            <v>L988</v>
          </cell>
          <cell r="B4818" t="str">
            <v>OTROS TRASTORNOS ESPECIFICADOS DE LA PIEL Y DEL TEJIDO SUBCUTANEO</v>
          </cell>
          <cell r="C4818" t="str">
            <v>082</v>
          </cell>
        </row>
        <row r="4819">
          <cell r="A4819" t="str">
            <v>L989</v>
          </cell>
          <cell r="B4819" t="str">
            <v>TRASTORNO DE LA PIEL Y DEL TEJIDO SUBCUTANEO, NO ESPECIFICADO</v>
          </cell>
          <cell r="C4819" t="str">
            <v>082</v>
          </cell>
        </row>
        <row r="4820">
          <cell r="A4820" t="str">
            <v>M00</v>
          </cell>
          <cell r="B4820" t="str">
            <v>ARTRITIS PIOGENA</v>
          </cell>
          <cell r="C4820" t="str">
            <v>083</v>
          </cell>
        </row>
        <row r="4821">
          <cell r="A4821" t="str">
            <v>M000</v>
          </cell>
          <cell r="B4821" t="str">
            <v>ARTRITIS Y POLIARTRITIS ESTAFILOCOCICA</v>
          </cell>
          <cell r="C4821" t="str">
            <v>083</v>
          </cell>
        </row>
        <row r="4822">
          <cell r="A4822" t="str">
            <v>M001</v>
          </cell>
          <cell r="B4822" t="str">
            <v>ARTRITIS Y POLIARTRITIS NEUMOCOCICA</v>
          </cell>
          <cell r="C4822" t="str">
            <v>083</v>
          </cell>
        </row>
        <row r="4823">
          <cell r="A4823" t="str">
            <v>M002</v>
          </cell>
          <cell r="B4823" t="str">
            <v>OTRAS ARTRITIS Y POLIARTRITIS ESTREPTOCOCICAS</v>
          </cell>
          <cell r="C4823" t="str">
            <v>083</v>
          </cell>
        </row>
        <row r="4824">
          <cell r="A4824" t="str">
            <v>M008</v>
          </cell>
          <cell r="B4824" t="str">
            <v>ARTRITIS Y POLIARTRITIS DEBIDAS A OTROS AGENTES BACTERIANOS ESPECIF.</v>
          </cell>
          <cell r="C4824" t="str">
            <v>083</v>
          </cell>
        </row>
        <row r="4825">
          <cell r="A4825" t="str">
            <v>M009</v>
          </cell>
          <cell r="B4825" t="str">
            <v>ARTRITIS PIOGENA, NO ESPECIFICADA</v>
          </cell>
          <cell r="C4825" t="str">
            <v>083</v>
          </cell>
        </row>
        <row r="4826">
          <cell r="A4826" t="str">
            <v>M02</v>
          </cell>
          <cell r="B4826" t="str">
            <v>ARTROPATIAS REACTIVAS</v>
          </cell>
          <cell r="C4826" t="str">
            <v>083</v>
          </cell>
        </row>
        <row r="4827">
          <cell r="A4827" t="str">
            <v>M020</v>
          </cell>
          <cell r="B4827" t="str">
            <v>ARTROPATIA CONSECUTIVA A DERIVACION INTESTINAL</v>
          </cell>
          <cell r="C4827" t="str">
            <v>083</v>
          </cell>
        </row>
        <row r="4828">
          <cell r="A4828" t="str">
            <v>M021</v>
          </cell>
          <cell r="B4828" t="str">
            <v>ARTROPATIA POSTDISENTERICA</v>
          </cell>
          <cell r="C4828" t="str">
            <v>083</v>
          </cell>
        </row>
        <row r="4829">
          <cell r="A4829" t="str">
            <v>M022</v>
          </cell>
          <cell r="B4829" t="str">
            <v>ARTROPATIA POSTINMUNIZACION</v>
          </cell>
          <cell r="C4829" t="str">
            <v>083</v>
          </cell>
        </row>
        <row r="4830">
          <cell r="A4830" t="str">
            <v>M023</v>
          </cell>
          <cell r="B4830" t="str">
            <v>ENFERMEDAD DE REITER</v>
          </cell>
          <cell r="C4830" t="str">
            <v>083</v>
          </cell>
        </row>
        <row r="4831">
          <cell r="A4831" t="str">
            <v>M028</v>
          </cell>
          <cell r="B4831" t="str">
            <v>OTRAS ARTROPATIAS REACTIVAS</v>
          </cell>
          <cell r="C4831" t="str">
            <v>083</v>
          </cell>
        </row>
        <row r="4832">
          <cell r="A4832" t="str">
            <v>M029</v>
          </cell>
          <cell r="B4832" t="str">
            <v>ARTROPATIA REACTIVA, NO ESPECIFICADA</v>
          </cell>
          <cell r="C4832" t="str">
            <v>083</v>
          </cell>
        </row>
        <row r="4833">
          <cell r="A4833" t="str">
            <v>M05</v>
          </cell>
          <cell r="B4833" t="str">
            <v>ARTRITIS REUMATOIDE SEROPOSITIVA</v>
          </cell>
          <cell r="C4833" t="str">
            <v>083</v>
          </cell>
        </row>
        <row r="4834">
          <cell r="A4834" t="str">
            <v>M050</v>
          </cell>
          <cell r="B4834" t="str">
            <v>SINDROME DE FELTY</v>
          </cell>
          <cell r="C4834" t="str">
            <v>083</v>
          </cell>
        </row>
        <row r="4835">
          <cell r="A4835" t="str">
            <v>M051</v>
          </cell>
          <cell r="B4835" t="str">
            <v>ENFERMEDAD REUMATOIDE DEL PULMON (J99.0*)</v>
          </cell>
          <cell r="C4835" t="str">
            <v>083</v>
          </cell>
        </row>
        <row r="4836">
          <cell r="A4836" t="str">
            <v>M052</v>
          </cell>
          <cell r="B4836" t="str">
            <v>VASCULITIS REUMATOIDE</v>
          </cell>
          <cell r="C4836" t="str">
            <v>083</v>
          </cell>
        </row>
        <row r="4837">
          <cell r="A4837" t="str">
            <v>M053</v>
          </cell>
          <cell r="B4837" t="str">
            <v>ARTRITIS REUMATOIDE CON COMPROMISO DE OTROS ORGANOS O SISTEMAS</v>
          </cell>
          <cell r="C4837" t="str">
            <v>083</v>
          </cell>
        </row>
        <row r="4838">
          <cell r="A4838" t="str">
            <v>M058</v>
          </cell>
          <cell r="B4838" t="str">
            <v>OTRAS ARTRITIS REUMATOIDEAS SEROPOSITIVAS</v>
          </cell>
          <cell r="C4838" t="str">
            <v>083</v>
          </cell>
        </row>
        <row r="4839">
          <cell r="A4839" t="str">
            <v>M059</v>
          </cell>
          <cell r="B4839" t="str">
            <v>ARTRITIS REUMATOIDEA SEROPÓSITIVA, SIN OTRA ESPECIFICACION</v>
          </cell>
          <cell r="C4839" t="str">
            <v>083</v>
          </cell>
        </row>
        <row r="4840">
          <cell r="A4840" t="str">
            <v>M06</v>
          </cell>
          <cell r="B4840" t="str">
            <v>OTRAS ARTRITIS REUMATOIDES</v>
          </cell>
          <cell r="C4840" t="str">
            <v>083</v>
          </cell>
        </row>
        <row r="4841">
          <cell r="A4841" t="str">
            <v>M060</v>
          </cell>
          <cell r="B4841" t="str">
            <v>ARTRITIS REUMATOIDE SERONEGATIVA</v>
          </cell>
          <cell r="C4841" t="str">
            <v>083</v>
          </cell>
        </row>
        <row r="4842">
          <cell r="A4842" t="str">
            <v>M061</v>
          </cell>
          <cell r="B4842" t="str">
            <v>ENFERMEDAD DE STILL DE COMIENZO EN EL ADULTO</v>
          </cell>
          <cell r="C4842" t="str">
            <v>083</v>
          </cell>
        </row>
        <row r="4843">
          <cell r="A4843" t="str">
            <v>M062</v>
          </cell>
          <cell r="B4843" t="str">
            <v>BURSITIS REUMATOIDE</v>
          </cell>
          <cell r="C4843" t="str">
            <v>083</v>
          </cell>
        </row>
        <row r="4844">
          <cell r="A4844" t="str">
            <v>M063</v>
          </cell>
          <cell r="B4844" t="str">
            <v>NODULO REUMATOIDE</v>
          </cell>
          <cell r="C4844" t="str">
            <v>083</v>
          </cell>
        </row>
        <row r="4845">
          <cell r="A4845" t="str">
            <v>M064</v>
          </cell>
          <cell r="B4845" t="str">
            <v>POLIARTROPATIA INFLAMATORIA</v>
          </cell>
          <cell r="C4845" t="str">
            <v>083</v>
          </cell>
        </row>
        <row r="4846">
          <cell r="A4846" t="str">
            <v>M068</v>
          </cell>
          <cell r="B4846" t="str">
            <v>OTRAS ARTRITIS REUMATOIDES ESPECIFICADAS</v>
          </cell>
          <cell r="C4846" t="str">
            <v>083</v>
          </cell>
        </row>
        <row r="4847">
          <cell r="A4847" t="str">
            <v>M069</v>
          </cell>
          <cell r="B4847" t="str">
            <v>ARTRITIS REUMATOIDE, NO ESPECIFICADA</v>
          </cell>
          <cell r="C4847" t="str">
            <v>083</v>
          </cell>
        </row>
        <row r="4848">
          <cell r="A4848" t="str">
            <v>M08</v>
          </cell>
          <cell r="B4848" t="str">
            <v>ARTRITIS JUVENIL</v>
          </cell>
          <cell r="C4848" t="str">
            <v>083</v>
          </cell>
        </row>
        <row r="4849">
          <cell r="A4849" t="str">
            <v>M080</v>
          </cell>
          <cell r="B4849" t="str">
            <v>ARTRITIS REUMATOIDE JUVENIL</v>
          </cell>
          <cell r="C4849" t="str">
            <v>083</v>
          </cell>
        </row>
        <row r="4850">
          <cell r="A4850" t="str">
            <v>M081</v>
          </cell>
          <cell r="B4850" t="str">
            <v>ESPONDILITIS ANQUILOSANTE JUVENIL</v>
          </cell>
          <cell r="C4850" t="str">
            <v>083</v>
          </cell>
        </row>
        <row r="4851">
          <cell r="A4851" t="str">
            <v>M082</v>
          </cell>
          <cell r="B4851" t="str">
            <v>ARTRITIS JUVENIL DE COMIENZO GENERALIZADO</v>
          </cell>
          <cell r="C4851" t="str">
            <v>083</v>
          </cell>
        </row>
        <row r="4852">
          <cell r="A4852" t="str">
            <v>M083</v>
          </cell>
          <cell r="B4852" t="str">
            <v>POLIARTRITIS JUVENIL (SERONEGATIVA)</v>
          </cell>
          <cell r="C4852" t="str">
            <v>083</v>
          </cell>
        </row>
        <row r="4853">
          <cell r="A4853" t="str">
            <v>M084</v>
          </cell>
          <cell r="B4853" t="str">
            <v>ARTRITIS JUVENIL PAUCIARTICULAR</v>
          </cell>
          <cell r="C4853" t="str">
            <v>083</v>
          </cell>
        </row>
        <row r="4854">
          <cell r="A4854" t="str">
            <v>M088</v>
          </cell>
          <cell r="B4854" t="str">
            <v>OTRAS ARTRITIS JUVENILES</v>
          </cell>
          <cell r="C4854" t="str">
            <v>083</v>
          </cell>
        </row>
        <row r="4855">
          <cell r="A4855" t="str">
            <v>M089</v>
          </cell>
          <cell r="B4855" t="str">
            <v>ARTRITIS JUVENIL. NO ESPECIFICADA</v>
          </cell>
          <cell r="C4855" t="str">
            <v>083</v>
          </cell>
        </row>
        <row r="4856">
          <cell r="A4856" t="str">
            <v>M10</v>
          </cell>
          <cell r="B4856" t="str">
            <v>GOTA</v>
          </cell>
          <cell r="C4856" t="str">
            <v>083</v>
          </cell>
        </row>
        <row r="4857">
          <cell r="A4857" t="str">
            <v>M100</v>
          </cell>
          <cell r="B4857" t="str">
            <v>GOTA IDIOPATICA</v>
          </cell>
          <cell r="C4857" t="str">
            <v>083</v>
          </cell>
        </row>
        <row r="4858">
          <cell r="A4858" t="str">
            <v>M101</v>
          </cell>
          <cell r="B4858" t="str">
            <v>GOTA SATURNINA</v>
          </cell>
          <cell r="C4858" t="str">
            <v>083</v>
          </cell>
        </row>
        <row r="4859">
          <cell r="A4859" t="str">
            <v>M102</v>
          </cell>
          <cell r="B4859" t="str">
            <v>GOTA INDUCIDA POR DROGAS</v>
          </cell>
          <cell r="C4859" t="str">
            <v>083</v>
          </cell>
        </row>
        <row r="4860">
          <cell r="A4860" t="str">
            <v>M103</v>
          </cell>
          <cell r="B4860" t="str">
            <v>GOTA DEBIDA A ALTERACION RENAL</v>
          </cell>
          <cell r="C4860" t="str">
            <v>083</v>
          </cell>
        </row>
        <row r="4861">
          <cell r="A4861" t="str">
            <v>M104</v>
          </cell>
          <cell r="B4861" t="str">
            <v>OTRAS GOTAS SECUNDARIAS</v>
          </cell>
          <cell r="C4861" t="str">
            <v>083</v>
          </cell>
        </row>
        <row r="4862">
          <cell r="A4862" t="str">
            <v>M109</v>
          </cell>
          <cell r="B4862" t="str">
            <v>GOTA, NO ESPECIFICADA</v>
          </cell>
          <cell r="C4862" t="str">
            <v>083</v>
          </cell>
        </row>
        <row r="4863">
          <cell r="A4863" t="str">
            <v>M11</v>
          </cell>
          <cell r="B4863" t="str">
            <v>OTRAS ARTROPATIAS POR CRISTALES</v>
          </cell>
          <cell r="C4863" t="str">
            <v>083</v>
          </cell>
        </row>
        <row r="4864">
          <cell r="A4864" t="str">
            <v>M110</v>
          </cell>
          <cell r="B4864" t="str">
            <v>ENFERMEDAD POR DEPOSITO DE HIDROXIAPATITA</v>
          </cell>
          <cell r="C4864" t="str">
            <v>083</v>
          </cell>
        </row>
        <row r="4865">
          <cell r="A4865" t="str">
            <v>M111</v>
          </cell>
          <cell r="B4865" t="str">
            <v>CONDROCALCINOSIS FAMILIAR</v>
          </cell>
          <cell r="C4865" t="str">
            <v>083</v>
          </cell>
        </row>
        <row r="4866">
          <cell r="A4866" t="str">
            <v>M112</v>
          </cell>
          <cell r="B4866" t="str">
            <v>OTRAS CONDROCALCINOSIS</v>
          </cell>
          <cell r="C4866" t="str">
            <v>083</v>
          </cell>
        </row>
        <row r="4867">
          <cell r="A4867" t="str">
            <v>M118</v>
          </cell>
          <cell r="B4867" t="str">
            <v>OTRAS ARTROPATIAS POR CRISTALES, ESPECIFICADAS</v>
          </cell>
          <cell r="C4867" t="str">
            <v>083</v>
          </cell>
        </row>
        <row r="4868">
          <cell r="A4868" t="str">
            <v>M119</v>
          </cell>
          <cell r="B4868" t="str">
            <v>ARTROPATIA POR CRISTALES, NO ESPECIFICADA</v>
          </cell>
          <cell r="C4868" t="str">
            <v>083</v>
          </cell>
        </row>
        <row r="4869">
          <cell r="A4869" t="str">
            <v>M12</v>
          </cell>
          <cell r="B4869" t="str">
            <v>OTRAS ARTROPATIAS ESPECIFICAS</v>
          </cell>
          <cell r="C4869" t="str">
            <v>083</v>
          </cell>
        </row>
        <row r="4870">
          <cell r="A4870" t="str">
            <v>M120</v>
          </cell>
          <cell r="B4870" t="str">
            <v>ARTROPATIA POSTREUMATICA CRONICA (DE JACCOUD)</v>
          </cell>
          <cell r="C4870" t="str">
            <v>083</v>
          </cell>
        </row>
        <row r="4871">
          <cell r="A4871" t="str">
            <v>M121</v>
          </cell>
          <cell r="B4871" t="str">
            <v>ENFERMEDAD DE KASCHIN-BECK</v>
          </cell>
          <cell r="C4871" t="str">
            <v>083</v>
          </cell>
        </row>
        <row r="4872">
          <cell r="A4872" t="str">
            <v>M122</v>
          </cell>
          <cell r="B4872" t="str">
            <v>SINOVITIS VELLONODULAR (PIGMENTADA)</v>
          </cell>
          <cell r="C4872" t="str">
            <v>083</v>
          </cell>
        </row>
        <row r="4873">
          <cell r="A4873" t="str">
            <v>M123</v>
          </cell>
          <cell r="B4873" t="str">
            <v>REUMATISMO PALINDROMICO</v>
          </cell>
          <cell r="C4873" t="str">
            <v>083</v>
          </cell>
        </row>
        <row r="4874">
          <cell r="A4874" t="str">
            <v>M124</v>
          </cell>
          <cell r="B4874" t="str">
            <v>HIDRARTROSIS INTERMITENTE</v>
          </cell>
          <cell r="C4874" t="str">
            <v>083</v>
          </cell>
        </row>
        <row r="4875">
          <cell r="A4875" t="str">
            <v>M125</v>
          </cell>
          <cell r="B4875" t="str">
            <v>ARTROPATIA TRAUMATICA</v>
          </cell>
          <cell r="C4875" t="str">
            <v>083</v>
          </cell>
        </row>
        <row r="4876">
          <cell r="A4876" t="str">
            <v>M128</v>
          </cell>
          <cell r="B4876" t="str">
            <v>OTRAS ARTROPATIAS ESPECIFICAS, NO CLASIFICADAS EN OTRA PARTE</v>
          </cell>
          <cell r="C4876" t="str">
            <v>083</v>
          </cell>
        </row>
        <row r="4877">
          <cell r="A4877" t="str">
            <v>M13</v>
          </cell>
          <cell r="B4877" t="str">
            <v>OTRAS ARTRITIS</v>
          </cell>
          <cell r="C4877" t="str">
            <v>083</v>
          </cell>
        </row>
        <row r="4878">
          <cell r="A4878" t="str">
            <v>M130</v>
          </cell>
          <cell r="B4878" t="str">
            <v>POLIARTRITIS, NO ESPECIFICADA</v>
          </cell>
          <cell r="C4878" t="str">
            <v>083</v>
          </cell>
        </row>
        <row r="4879">
          <cell r="A4879" t="str">
            <v>M131</v>
          </cell>
          <cell r="B4879" t="str">
            <v>MONOARTRITIS, NO CLASIFICADA EN OTRA PARTE</v>
          </cell>
          <cell r="C4879" t="str">
            <v>083</v>
          </cell>
        </row>
        <row r="4880">
          <cell r="A4880" t="str">
            <v>M138</v>
          </cell>
          <cell r="B4880" t="str">
            <v>OTRAS ARTRITIS ESPECIFICADAS</v>
          </cell>
          <cell r="C4880" t="str">
            <v>083</v>
          </cell>
        </row>
        <row r="4881">
          <cell r="A4881" t="str">
            <v>M139</v>
          </cell>
          <cell r="B4881" t="str">
            <v>ARTRITIS, NO ESPECIFICADA</v>
          </cell>
          <cell r="C4881" t="str">
            <v>083</v>
          </cell>
        </row>
        <row r="4882">
          <cell r="A4882" t="str">
            <v>M15</v>
          </cell>
          <cell r="B4882" t="str">
            <v>POLIARTROSIS</v>
          </cell>
          <cell r="C4882" t="str">
            <v>083</v>
          </cell>
        </row>
        <row r="4883">
          <cell r="A4883" t="str">
            <v>M150</v>
          </cell>
          <cell r="B4883" t="str">
            <v>(OSTEO) ARTROSIS PRIMARIA GENERALIZADA</v>
          </cell>
          <cell r="C4883" t="str">
            <v>083</v>
          </cell>
        </row>
        <row r="4884">
          <cell r="A4884" t="str">
            <v>M151</v>
          </cell>
          <cell r="B4884" t="str">
            <v>NODULOS DE HEBERDEN (CON ARTROPATIA)</v>
          </cell>
          <cell r="C4884" t="str">
            <v>083</v>
          </cell>
        </row>
        <row r="4885">
          <cell r="A4885" t="str">
            <v>M152</v>
          </cell>
          <cell r="B4885" t="str">
            <v>NODULOS DE BOUCHARD (CON ARTROPATIA)</v>
          </cell>
          <cell r="C4885" t="str">
            <v>083</v>
          </cell>
        </row>
        <row r="4886">
          <cell r="A4886" t="str">
            <v>M153</v>
          </cell>
          <cell r="B4886" t="str">
            <v>ARTROSIS SECUNDARIA MULTIPLE</v>
          </cell>
          <cell r="C4886" t="str">
            <v>083</v>
          </cell>
        </row>
        <row r="4887">
          <cell r="A4887" t="str">
            <v>M154</v>
          </cell>
          <cell r="B4887" t="str">
            <v>(OSTEO)ARTROSIS EROSIVA</v>
          </cell>
          <cell r="C4887" t="str">
            <v>083</v>
          </cell>
        </row>
        <row r="4888">
          <cell r="A4888" t="str">
            <v>M158</v>
          </cell>
          <cell r="B4888" t="str">
            <v>OTRAS POLIARTROSIS</v>
          </cell>
          <cell r="C4888" t="str">
            <v>083</v>
          </cell>
        </row>
        <row r="4889">
          <cell r="A4889" t="str">
            <v>M159</v>
          </cell>
          <cell r="B4889" t="str">
            <v>POLIARTROSIS, NO ESPECIFICADA</v>
          </cell>
          <cell r="C4889" t="str">
            <v>083</v>
          </cell>
        </row>
        <row r="4890">
          <cell r="A4890" t="str">
            <v>M16</v>
          </cell>
          <cell r="B4890" t="str">
            <v>COXARTROSIS (ARTROSIS DE LA CADERA)</v>
          </cell>
          <cell r="C4890" t="str">
            <v>083</v>
          </cell>
        </row>
        <row r="4891">
          <cell r="A4891" t="str">
            <v>M160</v>
          </cell>
          <cell r="B4891" t="str">
            <v>COXARTROSIS PRIMARIA, BILATERAL</v>
          </cell>
          <cell r="C4891" t="str">
            <v>083</v>
          </cell>
        </row>
        <row r="4892">
          <cell r="A4892" t="str">
            <v>M161</v>
          </cell>
          <cell r="B4892" t="str">
            <v>OTRAS COXARTROSIS PRIMARIAS</v>
          </cell>
          <cell r="C4892" t="str">
            <v>083</v>
          </cell>
        </row>
        <row r="4893">
          <cell r="A4893" t="str">
            <v>M162</v>
          </cell>
          <cell r="B4893" t="str">
            <v>COXARTROSIS A CONSECUENCIA DE DISPLASIA, BILATERAL</v>
          </cell>
          <cell r="C4893" t="str">
            <v>083</v>
          </cell>
        </row>
        <row r="4894">
          <cell r="A4894" t="str">
            <v>M163</v>
          </cell>
          <cell r="B4894" t="str">
            <v>OTRAS COXARTROSIS DISPLASICAS</v>
          </cell>
          <cell r="C4894" t="str">
            <v>083</v>
          </cell>
        </row>
        <row r="4895">
          <cell r="A4895" t="str">
            <v>M164</v>
          </cell>
          <cell r="B4895" t="str">
            <v>COXARTROSIS POSTRAUMATICA, BILATERAL</v>
          </cell>
          <cell r="C4895" t="str">
            <v>083</v>
          </cell>
        </row>
        <row r="4896">
          <cell r="A4896" t="str">
            <v>M165</v>
          </cell>
          <cell r="B4896" t="str">
            <v>OTRA COXARTROSIS POSTRAUMATICA</v>
          </cell>
          <cell r="C4896" t="str">
            <v>083</v>
          </cell>
        </row>
        <row r="4897">
          <cell r="A4897" t="str">
            <v>M166</v>
          </cell>
          <cell r="B4897" t="str">
            <v>OTRA COXARTROSIS SECUNDARIA, BILATERAL</v>
          </cell>
          <cell r="C4897" t="str">
            <v>083</v>
          </cell>
        </row>
        <row r="4898">
          <cell r="A4898" t="str">
            <v>M167</v>
          </cell>
          <cell r="B4898" t="str">
            <v>OTRAS COXARTROSIS SECUNDARIAS</v>
          </cell>
          <cell r="C4898" t="str">
            <v>083</v>
          </cell>
        </row>
        <row r="4899">
          <cell r="A4899" t="str">
            <v>M169</v>
          </cell>
          <cell r="B4899" t="str">
            <v>COXARTROSIS, NO ESPECIFCADA</v>
          </cell>
          <cell r="C4899" t="str">
            <v>083</v>
          </cell>
        </row>
        <row r="4900">
          <cell r="A4900" t="str">
            <v>M17</v>
          </cell>
          <cell r="B4900" t="str">
            <v>GONARTROSIS (ARTROSIS DE LA RODILLA)</v>
          </cell>
          <cell r="C4900" t="str">
            <v>083</v>
          </cell>
        </row>
        <row r="4901">
          <cell r="A4901" t="str">
            <v>M170</v>
          </cell>
          <cell r="B4901" t="str">
            <v>GONARTROSIS PRIMARIA, BILATERAL</v>
          </cell>
          <cell r="C4901" t="str">
            <v>083</v>
          </cell>
        </row>
        <row r="4902">
          <cell r="A4902" t="str">
            <v>M171</v>
          </cell>
          <cell r="B4902" t="str">
            <v>OTRAS GONARTROSIS PRIMARIAS</v>
          </cell>
          <cell r="C4902" t="str">
            <v>083</v>
          </cell>
        </row>
        <row r="4903">
          <cell r="A4903" t="str">
            <v>M172</v>
          </cell>
          <cell r="B4903" t="str">
            <v>GONARTROSIS POSTRAUMATICA, BILATERAL</v>
          </cell>
          <cell r="C4903" t="str">
            <v>083</v>
          </cell>
        </row>
        <row r="4904">
          <cell r="A4904" t="str">
            <v>M173</v>
          </cell>
          <cell r="B4904" t="str">
            <v>OTRAS GONARTROSIS POSTRAUMATICAS</v>
          </cell>
          <cell r="C4904" t="str">
            <v>083</v>
          </cell>
        </row>
        <row r="4905">
          <cell r="A4905" t="str">
            <v>M174</v>
          </cell>
          <cell r="B4905" t="str">
            <v>OTRAS GONARTROSIS SECUNDARIAS, BILATERALES</v>
          </cell>
          <cell r="C4905" t="str">
            <v>083</v>
          </cell>
        </row>
        <row r="4906">
          <cell r="A4906" t="str">
            <v>M175</v>
          </cell>
          <cell r="B4906" t="str">
            <v>OTRAS GONARTROSIS SECUNDARIAS</v>
          </cell>
          <cell r="C4906" t="str">
            <v>083</v>
          </cell>
        </row>
        <row r="4907">
          <cell r="A4907" t="str">
            <v>M179</v>
          </cell>
          <cell r="B4907" t="str">
            <v>GONARTROSIS, NO ESPECIFICADA</v>
          </cell>
          <cell r="C4907" t="str">
            <v>083</v>
          </cell>
        </row>
        <row r="4908">
          <cell r="A4908" t="str">
            <v>M18</v>
          </cell>
          <cell r="B4908" t="str">
            <v>ARTROSIS DE LA PRIMERA ARTICULACION CARPOMETACARPIANA</v>
          </cell>
          <cell r="C4908" t="str">
            <v>083</v>
          </cell>
        </row>
        <row r="4909">
          <cell r="A4909" t="str">
            <v>M180</v>
          </cell>
          <cell r="B4909" t="str">
            <v>ARTROSIS PRIMARIA DE LA ARTICULACION CARPOMETACARPIANA, BILATERAL</v>
          </cell>
          <cell r="C4909" t="str">
            <v>083</v>
          </cell>
        </row>
        <row r="4910">
          <cell r="A4910" t="str">
            <v>M181</v>
          </cell>
          <cell r="B4910" t="str">
            <v>OTRAS ARTROSIS PRIMARIAS DE LA ARTICULACION CARPOMETACARPIANA</v>
          </cell>
          <cell r="C4910" t="str">
            <v>083</v>
          </cell>
        </row>
        <row r="4911">
          <cell r="A4911" t="str">
            <v>M182</v>
          </cell>
          <cell r="B4911" t="str">
            <v>ARTROSIS POSTRAUMATICA DE LA PRIMERA ARTIC. CARPOMETACAR. BILATERAL</v>
          </cell>
          <cell r="C4911" t="str">
            <v>083</v>
          </cell>
        </row>
        <row r="4912">
          <cell r="A4912" t="str">
            <v>M183</v>
          </cell>
          <cell r="B4912" t="str">
            <v>OTRAS ARTROSIS POSTRAUMATICAS DE LA PRIMERA ARTIC. CARPOMETACARP.</v>
          </cell>
          <cell r="C4912" t="str">
            <v>083</v>
          </cell>
        </row>
        <row r="4913">
          <cell r="A4913" t="str">
            <v>M184</v>
          </cell>
          <cell r="B4913" t="str">
            <v>OTRAS ARTROSIS SECUNDARIAS DE LA PRIM. ARTIC. CARPOMET. BILATERAL</v>
          </cell>
          <cell r="C4913" t="str">
            <v>083</v>
          </cell>
        </row>
        <row r="4914">
          <cell r="A4914" t="str">
            <v>M185</v>
          </cell>
          <cell r="B4914" t="str">
            <v>OTRAS ARTROSIS SECUNDARIAS DE LA PRIM. ARTIC. CARPOMETACARPIANA</v>
          </cell>
          <cell r="C4914" t="str">
            <v>083</v>
          </cell>
        </row>
        <row r="4915">
          <cell r="A4915" t="str">
            <v>M189</v>
          </cell>
          <cell r="B4915" t="str">
            <v>ARTROSIS DE LA PRIM. ARTIC. CARPOMET. SIN OTRA ESPECIFICACION</v>
          </cell>
          <cell r="C4915" t="str">
            <v>083</v>
          </cell>
        </row>
        <row r="4916">
          <cell r="A4916" t="str">
            <v>M19</v>
          </cell>
          <cell r="B4916" t="str">
            <v>OTRAS ARTROSIS</v>
          </cell>
          <cell r="C4916" t="str">
            <v>083</v>
          </cell>
        </row>
        <row r="4917">
          <cell r="A4917" t="str">
            <v>M190</v>
          </cell>
          <cell r="B4917" t="str">
            <v>ARTROSIS PRIMARIA DE OTRAS ARTICULACIONES</v>
          </cell>
          <cell r="C4917" t="str">
            <v>083</v>
          </cell>
        </row>
        <row r="4918">
          <cell r="A4918" t="str">
            <v>M191</v>
          </cell>
          <cell r="B4918" t="str">
            <v>ARTROSIS POSTRAUMATICA DE OTRAS ARTICULACIONES</v>
          </cell>
          <cell r="C4918" t="str">
            <v>083</v>
          </cell>
        </row>
        <row r="4919">
          <cell r="A4919" t="str">
            <v>M192</v>
          </cell>
          <cell r="B4919" t="str">
            <v>ARTROSIS SECUNDARIA DE OTRAS ARTICULACIONES</v>
          </cell>
          <cell r="C4919" t="str">
            <v>083</v>
          </cell>
        </row>
        <row r="4920">
          <cell r="A4920" t="str">
            <v>M198</v>
          </cell>
          <cell r="B4920" t="str">
            <v>OTRAS ARTROSIS ESPECIFICADAS</v>
          </cell>
          <cell r="C4920" t="str">
            <v>083</v>
          </cell>
        </row>
        <row r="4921">
          <cell r="A4921" t="str">
            <v>M199</v>
          </cell>
          <cell r="B4921" t="str">
            <v>ARTROSIS, NO ESPECIFICADA</v>
          </cell>
          <cell r="C4921" t="str">
            <v>083</v>
          </cell>
        </row>
        <row r="4922">
          <cell r="A4922" t="str">
            <v>M20</v>
          </cell>
          <cell r="B4922" t="str">
            <v>DEFORMIDADES ADQUIRIDAS DE LOS DEDOS DE LA MANO Y DEL PIE</v>
          </cell>
          <cell r="C4922" t="str">
            <v>083</v>
          </cell>
        </row>
        <row r="4923">
          <cell r="A4923" t="str">
            <v>M200</v>
          </cell>
          <cell r="B4923" t="str">
            <v>DEFORMIDAD DE DEDO(S) DE LA MANO</v>
          </cell>
          <cell r="C4923" t="str">
            <v>083</v>
          </cell>
        </row>
        <row r="4924">
          <cell r="A4924" t="str">
            <v>M201</v>
          </cell>
          <cell r="B4924" t="str">
            <v>HALLUX VALGUS (ADQUIRIDO)</v>
          </cell>
          <cell r="C4924" t="str">
            <v>083</v>
          </cell>
        </row>
        <row r="4925">
          <cell r="A4925" t="str">
            <v>M202</v>
          </cell>
          <cell r="B4925" t="str">
            <v>HALLUX RIGIDUS</v>
          </cell>
          <cell r="C4925" t="str">
            <v>083</v>
          </cell>
        </row>
        <row r="4926">
          <cell r="A4926" t="str">
            <v>M203</v>
          </cell>
          <cell r="B4926" t="str">
            <v>OTRAS DEFORMIDADES DEL HALLUX (ADQUIRIDAS)</v>
          </cell>
          <cell r="C4926" t="str">
            <v>083</v>
          </cell>
        </row>
        <row r="4927">
          <cell r="A4927" t="str">
            <v>M204</v>
          </cell>
          <cell r="B4927" t="str">
            <v>OTRO(S) DEDO(S) DEL PIE EN MARTILLO (ADQUIRIDOS)</v>
          </cell>
          <cell r="C4927" t="str">
            <v>083</v>
          </cell>
        </row>
        <row r="4928">
          <cell r="A4928" t="str">
            <v>M205</v>
          </cell>
          <cell r="B4928" t="str">
            <v>OTRAS DEFORMIDADES (ADQUIRIDAS) DEL (DE LOS) DEDO(S) DEL PIE</v>
          </cell>
          <cell r="C4928" t="str">
            <v>083</v>
          </cell>
        </row>
        <row r="4929">
          <cell r="A4929" t="str">
            <v>M206</v>
          </cell>
          <cell r="B4929" t="str">
            <v>DEFORMIDADES ADQUIRIDAS DE LOS DEDOS DEL PIE, NO ESPECIFICADAS</v>
          </cell>
          <cell r="C4929" t="str">
            <v>083</v>
          </cell>
        </row>
        <row r="4930">
          <cell r="A4930" t="str">
            <v>M21</v>
          </cell>
          <cell r="B4930" t="str">
            <v>OTRAS DEFORMIDADES ADQUIRIDAS DE LOS MIEMBROS</v>
          </cell>
          <cell r="C4930" t="str">
            <v>083</v>
          </cell>
        </row>
        <row r="4931">
          <cell r="A4931" t="str">
            <v>M210</v>
          </cell>
          <cell r="B4931" t="str">
            <v>DEFORMIDAD EN VALGO, NO CLASIFICADA EN OTRA PARTE</v>
          </cell>
          <cell r="C4931" t="str">
            <v>083</v>
          </cell>
        </row>
        <row r="4932">
          <cell r="A4932" t="str">
            <v>M211</v>
          </cell>
          <cell r="B4932" t="str">
            <v>DEFORMIDAD EN VARO, NO CLASIFICADA EN OTRA PARTE</v>
          </cell>
          <cell r="C4932" t="str">
            <v>083</v>
          </cell>
        </row>
        <row r="4933">
          <cell r="A4933" t="str">
            <v>M212</v>
          </cell>
          <cell r="B4933" t="str">
            <v>DEFORMIDAD EN FLEXION</v>
          </cell>
          <cell r="C4933" t="str">
            <v>083</v>
          </cell>
        </row>
        <row r="4934">
          <cell r="A4934" t="str">
            <v>M213</v>
          </cell>
          <cell r="B4934" t="str">
            <v>MUÑECA O PIE EN PENDULO (ADQUIRIDO)</v>
          </cell>
          <cell r="C4934" t="str">
            <v>083</v>
          </cell>
        </row>
        <row r="4935">
          <cell r="A4935" t="str">
            <v>M214</v>
          </cell>
          <cell r="B4935" t="str">
            <v>PIE PLANO (PES PLANUS) (ADQUIRIDO)</v>
          </cell>
          <cell r="C4935" t="str">
            <v>083</v>
          </cell>
        </row>
        <row r="4936">
          <cell r="A4936" t="str">
            <v>M215</v>
          </cell>
          <cell r="B4936" t="str">
            <v>MANO O PIE EN GARRA O EN TAPILES, PIE EQUINOVARO O ZAMBO ADQUIRIDOS</v>
          </cell>
          <cell r="C4936" t="str">
            <v>083</v>
          </cell>
        </row>
        <row r="4937">
          <cell r="A4937" t="str">
            <v>M216</v>
          </cell>
          <cell r="B4937" t="str">
            <v>OTRAS DEFORMIDADES ADQUIRIDAS DEL TOBILLO Y DEL PIE</v>
          </cell>
          <cell r="C4937" t="str">
            <v>083</v>
          </cell>
        </row>
        <row r="4938">
          <cell r="A4938" t="str">
            <v>M217</v>
          </cell>
          <cell r="B4938" t="str">
            <v>LONGITUD DESIGUAL DE LOS MIEMBROS (ADQUIRIDA)</v>
          </cell>
          <cell r="C4938" t="str">
            <v>083</v>
          </cell>
        </row>
        <row r="4939">
          <cell r="A4939" t="str">
            <v>M218</v>
          </cell>
          <cell r="B4939" t="str">
            <v>OTRAS DEFORMIDADES ADQUIRIDAS DE LOS MIEMBROS, ESPECIFICADAS</v>
          </cell>
          <cell r="C4939" t="str">
            <v>083</v>
          </cell>
        </row>
        <row r="4940">
          <cell r="A4940" t="str">
            <v>M219</v>
          </cell>
          <cell r="B4940" t="str">
            <v>DEFORMIDAD ADQUIRIDA DEL MIEMBRO, NO ESPECIFICADA</v>
          </cell>
          <cell r="C4940" t="str">
            <v>083</v>
          </cell>
        </row>
        <row r="4941">
          <cell r="A4941" t="str">
            <v>M22</v>
          </cell>
          <cell r="B4941" t="str">
            <v>TRASTORNOS DE LA ROTULA</v>
          </cell>
          <cell r="C4941" t="str">
            <v>083</v>
          </cell>
        </row>
        <row r="4942">
          <cell r="A4942" t="str">
            <v>M220</v>
          </cell>
          <cell r="B4942" t="str">
            <v>LUXACION RECIDIVANTE DE LA ROTULA</v>
          </cell>
          <cell r="C4942" t="str">
            <v>083</v>
          </cell>
        </row>
        <row r="4943">
          <cell r="A4943" t="str">
            <v>M221</v>
          </cell>
          <cell r="B4943" t="str">
            <v>SUBLUXACION RECIDIVANTE DE LA ROTULA</v>
          </cell>
          <cell r="C4943" t="str">
            <v>083</v>
          </cell>
        </row>
        <row r="4944">
          <cell r="A4944" t="str">
            <v>M222</v>
          </cell>
          <cell r="B4944" t="str">
            <v>TRASTORNOS ROTULOFEMORALES</v>
          </cell>
          <cell r="C4944" t="str">
            <v>083</v>
          </cell>
        </row>
        <row r="4945">
          <cell r="A4945" t="str">
            <v>M223</v>
          </cell>
          <cell r="B4945" t="str">
            <v>OTROS DESARREGLOS DE LA ROTULA</v>
          </cell>
          <cell r="C4945" t="str">
            <v>083</v>
          </cell>
        </row>
        <row r="4946">
          <cell r="A4946" t="str">
            <v>M224</v>
          </cell>
          <cell r="B4946" t="str">
            <v>CONDROMALACIA DE LA ROTULA</v>
          </cell>
          <cell r="C4946" t="str">
            <v>083</v>
          </cell>
        </row>
        <row r="4947">
          <cell r="A4947" t="str">
            <v>M228</v>
          </cell>
          <cell r="B4947" t="str">
            <v>OTROS TRASTORNOS DE LA ROTULA</v>
          </cell>
          <cell r="C4947" t="str">
            <v>083</v>
          </cell>
        </row>
        <row r="4948">
          <cell r="A4948" t="str">
            <v>M229</v>
          </cell>
          <cell r="B4948" t="str">
            <v>TRASTORNO DE LA ROTULA, NO ESPECIFICADO</v>
          </cell>
          <cell r="C4948" t="str">
            <v>083</v>
          </cell>
        </row>
        <row r="4949">
          <cell r="A4949" t="str">
            <v>M23</v>
          </cell>
          <cell r="B4949" t="str">
            <v>TRASTORNO INTERNO DE LA RODILLA</v>
          </cell>
          <cell r="C4949" t="str">
            <v>083</v>
          </cell>
        </row>
        <row r="4950">
          <cell r="A4950" t="str">
            <v>M230</v>
          </cell>
          <cell r="B4950" t="str">
            <v>MENISCO QUISTICO</v>
          </cell>
          <cell r="C4950" t="str">
            <v>083</v>
          </cell>
        </row>
        <row r="4951">
          <cell r="A4951" t="str">
            <v>M231</v>
          </cell>
          <cell r="B4951" t="str">
            <v>MENISCO DISCOIDE (CONGENITO)</v>
          </cell>
          <cell r="C4951" t="str">
            <v>083</v>
          </cell>
        </row>
        <row r="4952">
          <cell r="A4952" t="str">
            <v>M232</v>
          </cell>
          <cell r="B4952" t="str">
            <v>TRASTORNO DE MENISCO DEBIDO A DESGARRO O LESION ANTIGUA</v>
          </cell>
          <cell r="C4952" t="str">
            <v>083</v>
          </cell>
        </row>
        <row r="4953">
          <cell r="A4953" t="str">
            <v>M233</v>
          </cell>
          <cell r="B4953" t="str">
            <v>OTROS TRASTORNOS DE LOS MENISCOS</v>
          </cell>
          <cell r="C4953" t="str">
            <v>083</v>
          </cell>
        </row>
        <row r="4954">
          <cell r="A4954" t="str">
            <v>M234</v>
          </cell>
          <cell r="B4954" t="str">
            <v>CUERPO FLOTANTE EN LA RODILLA</v>
          </cell>
          <cell r="C4954" t="str">
            <v>083</v>
          </cell>
        </row>
        <row r="4955">
          <cell r="A4955" t="str">
            <v>M235</v>
          </cell>
          <cell r="B4955" t="str">
            <v>INESTABILIDAD CRONICA DE LA RODILLA</v>
          </cell>
          <cell r="C4955" t="str">
            <v>083</v>
          </cell>
        </row>
        <row r="4956">
          <cell r="A4956" t="str">
            <v>M236</v>
          </cell>
          <cell r="B4956" t="str">
            <v>OTRA RUPTURA ESPONTANEA DEL (DE LOS) LIGAMENTO(S) DE LA RODILLA</v>
          </cell>
          <cell r="C4956" t="str">
            <v>083</v>
          </cell>
        </row>
        <row r="4957">
          <cell r="A4957" t="str">
            <v>M238</v>
          </cell>
          <cell r="B4957" t="str">
            <v>OTROS TRASTORNOS INTERNOS DE LA RODILLA</v>
          </cell>
          <cell r="C4957" t="str">
            <v>083</v>
          </cell>
        </row>
        <row r="4958">
          <cell r="A4958" t="str">
            <v>M239</v>
          </cell>
          <cell r="B4958" t="str">
            <v>TRASTORNO INTERNO DE LA RODILLA, NO ESPECIFICADO</v>
          </cell>
          <cell r="C4958" t="str">
            <v>083</v>
          </cell>
        </row>
        <row r="4959">
          <cell r="A4959" t="str">
            <v>M24</v>
          </cell>
          <cell r="B4959" t="str">
            <v>OTROS TRASTORNOS ARTICULARES ESPECIFICOS</v>
          </cell>
          <cell r="C4959" t="str">
            <v>083</v>
          </cell>
        </row>
        <row r="4960">
          <cell r="A4960" t="str">
            <v>M240</v>
          </cell>
          <cell r="B4960" t="str">
            <v>CUERPO FLOTANTE ARTICULAR</v>
          </cell>
          <cell r="C4960" t="str">
            <v>083</v>
          </cell>
        </row>
        <row r="4961">
          <cell r="A4961" t="str">
            <v>M241</v>
          </cell>
          <cell r="B4961" t="str">
            <v>OTROS TRASTORNOS DEL CARTILAGO ARTICULAR</v>
          </cell>
          <cell r="C4961" t="str">
            <v>083</v>
          </cell>
        </row>
        <row r="4962">
          <cell r="A4962" t="str">
            <v>M242</v>
          </cell>
          <cell r="B4962" t="str">
            <v>TRASTORNO DEL LIGAMENTO</v>
          </cell>
          <cell r="C4962" t="str">
            <v>083</v>
          </cell>
        </row>
        <row r="4963">
          <cell r="A4963" t="str">
            <v>M243</v>
          </cell>
          <cell r="B4963" t="str">
            <v>LUXACION Y SUBLUXACION PATOLOGICA DE LA ARTIC. NO CLASIF. EN OTRA PAR.</v>
          </cell>
          <cell r="C4963" t="str">
            <v>083</v>
          </cell>
        </row>
        <row r="4964">
          <cell r="A4964" t="str">
            <v>M244</v>
          </cell>
          <cell r="B4964" t="str">
            <v>LUXACION Y SUBLUXACION RECIDIVANTE DE LA ARTICULACION</v>
          </cell>
          <cell r="C4964" t="str">
            <v>083</v>
          </cell>
        </row>
        <row r="4965">
          <cell r="A4965" t="str">
            <v>M245</v>
          </cell>
          <cell r="B4965" t="str">
            <v>CONTRACTURA ARTICULAR</v>
          </cell>
          <cell r="C4965" t="str">
            <v>083</v>
          </cell>
        </row>
        <row r="4966">
          <cell r="A4966" t="str">
            <v>M246</v>
          </cell>
          <cell r="B4966" t="str">
            <v>ANQUILOSIS ARTICULAR</v>
          </cell>
          <cell r="C4966" t="str">
            <v>083</v>
          </cell>
        </row>
        <row r="4967">
          <cell r="A4967" t="str">
            <v>M247</v>
          </cell>
          <cell r="B4967" t="str">
            <v>PROTUSION DE ACETABULO</v>
          </cell>
          <cell r="C4967" t="str">
            <v>083</v>
          </cell>
        </row>
        <row r="4968">
          <cell r="A4968" t="str">
            <v>M248</v>
          </cell>
          <cell r="B4968" t="str">
            <v>OTRAS LESIONES ARTICULARES ESPECIFICAS, NO CLASIFIC. EN OTRA PARTE</v>
          </cell>
          <cell r="C4968" t="str">
            <v>083</v>
          </cell>
        </row>
        <row r="4969">
          <cell r="A4969" t="str">
            <v>M249</v>
          </cell>
          <cell r="B4969" t="str">
            <v>DESRREGLO ARTICULAR, NO ESPECIFICADO</v>
          </cell>
          <cell r="C4969" t="str">
            <v>083</v>
          </cell>
        </row>
        <row r="4970">
          <cell r="A4970" t="str">
            <v>M25</v>
          </cell>
          <cell r="B4970" t="str">
            <v>OTROS TRASTORNOS ARTICULARES, NO CLASIFICADOS EN OTRA PARTE</v>
          </cell>
          <cell r="C4970" t="str">
            <v>083</v>
          </cell>
        </row>
        <row r="4971">
          <cell r="A4971" t="str">
            <v>M250</v>
          </cell>
          <cell r="B4971" t="str">
            <v>HEMARTROSIS</v>
          </cell>
          <cell r="C4971" t="str">
            <v>083</v>
          </cell>
        </row>
        <row r="4972">
          <cell r="A4972" t="str">
            <v>M251</v>
          </cell>
          <cell r="B4972" t="str">
            <v>FISTULA ARTICULAR</v>
          </cell>
          <cell r="C4972" t="str">
            <v>083</v>
          </cell>
        </row>
        <row r="4973">
          <cell r="A4973" t="str">
            <v>M252</v>
          </cell>
          <cell r="B4973" t="str">
            <v>ARTICULACION INESTABLE</v>
          </cell>
          <cell r="C4973" t="str">
            <v>083</v>
          </cell>
        </row>
        <row r="4974">
          <cell r="A4974" t="str">
            <v>M253</v>
          </cell>
          <cell r="B4974" t="str">
            <v>OTRAS INESTABILIDADES ARTICULARES</v>
          </cell>
          <cell r="C4974" t="str">
            <v>083</v>
          </cell>
        </row>
        <row r="4975">
          <cell r="A4975" t="str">
            <v>M254</v>
          </cell>
          <cell r="B4975" t="str">
            <v>DERRAME ARTICULAR</v>
          </cell>
          <cell r="C4975" t="str">
            <v>083</v>
          </cell>
        </row>
        <row r="4976">
          <cell r="A4976" t="str">
            <v>M255</v>
          </cell>
          <cell r="B4976" t="str">
            <v>DOLOR ARTICULACION</v>
          </cell>
          <cell r="C4976" t="str">
            <v>083</v>
          </cell>
        </row>
        <row r="4977">
          <cell r="A4977" t="str">
            <v>M256</v>
          </cell>
          <cell r="B4977" t="str">
            <v>RIGIDEZ ARTICULAR, NO CLASIFICADA EN OTRA PARTE</v>
          </cell>
          <cell r="C4977" t="str">
            <v>083</v>
          </cell>
        </row>
        <row r="4978">
          <cell r="A4978" t="str">
            <v>M257</v>
          </cell>
          <cell r="B4978" t="str">
            <v>OSTEOFITO</v>
          </cell>
          <cell r="C4978" t="str">
            <v>083</v>
          </cell>
        </row>
        <row r="4979">
          <cell r="A4979" t="str">
            <v>M258</v>
          </cell>
          <cell r="B4979" t="str">
            <v>OTROS TRASTORNOS ARTICULARES ESPECIFICADOS</v>
          </cell>
          <cell r="C4979" t="str">
            <v>083</v>
          </cell>
        </row>
        <row r="4980">
          <cell r="A4980" t="str">
            <v>M259</v>
          </cell>
          <cell r="B4980" t="str">
            <v>TRASTORNO ARTICULAR, NO ESPECIFICADO</v>
          </cell>
          <cell r="C4980" t="str">
            <v>083</v>
          </cell>
        </row>
        <row r="4981">
          <cell r="A4981" t="str">
            <v>M30</v>
          </cell>
          <cell r="B4981" t="str">
            <v>POLIARTERITIS NUDOSA Y AFECCIONES RELACIONADAS</v>
          </cell>
          <cell r="C4981" t="str">
            <v>083</v>
          </cell>
        </row>
        <row r="4982">
          <cell r="A4982" t="str">
            <v>M300</v>
          </cell>
          <cell r="B4982" t="str">
            <v>POLIARTERITIS NUDOSA</v>
          </cell>
          <cell r="C4982" t="str">
            <v>083</v>
          </cell>
        </row>
        <row r="4983">
          <cell r="A4983" t="str">
            <v>M301</v>
          </cell>
          <cell r="B4983" t="str">
            <v>POLIARTERITIS CON COMPROMISO PULMONAR (CHURG-STRAUSS)</v>
          </cell>
          <cell r="C4983" t="str">
            <v>083</v>
          </cell>
        </row>
        <row r="4984">
          <cell r="A4984" t="str">
            <v>M302</v>
          </cell>
          <cell r="B4984" t="str">
            <v>POLIARTERITIS JUVENIL</v>
          </cell>
          <cell r="C4984" t="str">
            <v>083</v>
          </cell>
        </row>
        <row r="4985">
          <cell r="A4985" t="str">
            <v>M303</v>
          </cell>
          <cell r="B4985" t="str">
            <v>SINDROME MUCOCUTANEO LINFONODULAR (KAWASAKI)</v>
          </cell>
          <cell r="C4985" t="str">
            <v>083</v>
          </cell>
        </row>
        <row r="4986">
          <cell r="A4986" t="str">
            <v>M308</v>
          </cell>
          <cell r="B4986" t="str">
            <v>OTRAS AFECCIONES RELACIONADAS CON LA POLIARTERITIS NUDOSA</v>
          </cell>
          <cell r="C4986" t="str">
            <v>083</v>
          </cell>
        </row>
        <row r="4987">
          <cell r="A4987" t="str">
            <v>M31</v>
          </cell>
          <cell r="B4987" t="str">
            <v>OTRAS VASCULOPATIAS NECROTIZANTES</v>
          </cell>
          <cell r="C4987" t="str">
            <v>083</v>
          </cell>
        </row>
        <row r="4988">
          <cell r="A4988" t="str">
            <v>M310</v>
          </cell>
          <cell r="B4988" t="str">
            <v>ANGIITIS DEBIDA A HIPERSENSIBILIDAD</v>
          </cell>
          <cell r="C4988" t="str">
            <v>083</v>
          </cell>
        </row>
        <row r="4989">
          <cell r="A4989" t="str">
            <v>M311</v>
          </cell>
          <cell r="B4989" t="str">
            <v>MICROANGIOPATIA TROMBOTICA</v>
          </cell>
          <cell r="C4989" t="str">
            <v>083</v>
          </cell>
        </row>
        <row r="4990">
          <cell r="A4990" t="str">
            <v>M312</v>
          </cell>
          <cell r="B4990" t="str">
            <v>GRANULOMA LETAL DE LA LINEA MEDIA</v>
          </cell>
          <cell r="C4990" t="str">
            <v>083</v>
          </cell>
        </row>
        <row r="4991">
          <cell r="A4991" t="str">
            <v>M313</v>
          </cell>
          <cell r="B4991" t="str">
            <v>GRANULOMATOSIS DE WEGENER</v>
          </cell>
          <cell r="C4991" t="str">
            <v>083</v>
          </cell>
        </row>
        <row r="4992">
          <cell r="A4992" t="str">
            <v>M314</v>
          </cell>
          <cell r="B4992" t="str">
            <v>SINDROME DEL CAYADO DE LA AORTA (TAKAYASU)</v>
          </cell>
          <cell r="C4992" t="str">
            <v>083</v>
          </cell>
        </row>
        <row r="4993">
          <cell r="A4993" t="str">
            <v>M315</v>
          </cell>
          <cell r="B4993" t="str">
            <v>ARTERITIS DE CELULAS GIGANTES CON POLIMIALGIA REUMATICA</v>
          </cell>
          <cell r="C4993" t="str">
            <v>083</v>
          </cell>
        </row>
        <row r="4994">
          <cell r="A4994" t="str">
            <v>M316</v>
          </cell>
          <cell r="B4994" t="str">
            <v>OTRAS ARTERITIS DE CELULAS GIGANTES</v>
          </cell>
          <cell r="C4994" t="str">
            <v>083</v>
          </cell>
        </row>
        <row r="4995">
          <cell r="A4995" t="str">
            <v>M318</v>
          </cell>
          <cell r="B4995" t="str">
            <v>OTRAS VASCULOPATIAS NECROTIZANTES ESPECIFICADAS</v>
          </cell>
          <cell r="C4995" t="str">
            <v>083</v>
          </cell>
        </row>
        <row r="4996">
          <cell r="A4996" t="str">
            <v>M319</v>
          </cell>
          <cell r="B4996" t="str">
            <v>VASCULOPATIA NECROTIZANTE, NO ESPECIFICADA</v>
          </cell>
          <cell r="C4996" t="str">
            <v>083</v>
          </cell>
        </row>
        <row r="4997">
          <cell r="A4997" t="str">
            <v>M32</v>
          </cell>
          <cell r="B4997" t="str">
            <v>LUPUS ERITEMATOSO SISTEMICO</v>
          </cell>
          <cell r="C4997" t="str">
            <v>083</v>
          </cell>
        </row>
        <row r="4998">
          <cell r="A4998" t="str">
            <v>M320</v>
          </cell>
          <cell r="B4998" t="str">
            <v>LUPUS ERITEMATOSO SISTEMICO, INDUCIDO POR DROGAS</v>
          </cell>
          <cell r="C4998" t="str">
            <v>083</v>
          </cell>
        </row>
        <row r="4999">
          <cell r="A4999" t="str">
            <v>M321</v>
          </cell>
          <cell r="B4999" t="str">
            <v>LUPUS ERITEMATOSO SISTEMICO CON COMPROMISO DE ORGANOS O SISTEMAS</v>
          </cell>
          <cell r="C4999" t="str">
            <v>083</v>
          </cell>
        </row>
        <row r="5000">
          <cell r="A5000" t="str">
            <v>M328</v>
          </cell>
          <cell r="B5000" t="str">
            <v>OTRAS FORMAS DE LUPUS ERITEMATOSO SISTEMICO</v>
          </cell>
          <cell r="C5000" t="str">
            <v>083</v>
          </cell>
        </row>
        <row r="5001">
          <cell r="A5001" t="str">
            <v>M329</v>
          </cell>
          <cell r="B5001" t="str">
            <v>LUPUS ERITEMATOSO SISTEMICO, SIN OTRA ESPECIFICACION</v>
          </cell>
          <cell r="C5001" t="str">
            <v>083</v>
          </cell>
        </row>
        <row r="5002">
          <cell r="A5002" t="str">
            <v>M33</v>
          </cell>
          <cell r="B5002" t="str">
            <v>DERMATOPOLIMIOSITIS</v>
          </cell>
          <cell r="C5002" t="str">
            <v>083</v>
          </cell>
        </row>
        <row r="5003">
          <cell r="A5003" t="str">
            <v>M330</v>
          </cell>
          <cell r="B5003" t="str">
            <v>DERMATOMIOSITIS JUVENIL</v>
          </cell>
          <cell r="C5003" t="str">
            <v>083</v>
          </cell>
        </row>
        <row r="5004">
          <cell r="A5004" t="str">
            <v>M331</v>
          </cell>
          <cell r="B5004" t="str">
            <v>OTRAS DERMATOMIOSITIS</v>
          </cell>
          <cell r="C5004" t="str">
            <v>083</v>
          </cell>
        </row>
        <row r="5005">
          <cell r="A5005" t="str">
            <v>M332</v>
          </cell>
          <cell r="B5005" t="str">
            <v>POLIMIOSITIS</v>
          </cell>
          <cell r="C5005" t="str">
            <v>083</v>
          </cell>
        </row>
        <row r="5006">
          <cell r="A5006" t="str">
            <v>M339</v>
          </cell>
          <cell r="B5006" t="str">
            <v>DERMATOPOLIMIOSITIS, NO ESPECIFICADA</v>
          </cell>
          <cell r="C5006" t="str">
            <v>083</v>
          </cell>
        </row>
        <row r="5007">
          <cell r="A5007" t="str">
            <v>M34</v>
          </cell>
          <cell r="B5007" t="str">
            <v>ESCLEROSIS SISTEMICA</v>
          </cell>
          <cell r="C5007" t="str">
            <v>083</v>
          </cell>
        </row>
        <row r="5008">
          <cell r="A5008" t="str">
            <v>M340</v>
          </cell>
          <cell r="B5008" t="str">
            <v>ESCLEROSIS SISTEMICA PROGRESIVA</v>
          </cell>
          <cell r="C5008" t="str">
            <v>083</v>
          </cell>
        </row>
        <row r="5009">
          <cell r="A5009" t="str">
            <v>M341</v>
          </cell>
          <cell r="B5009" t="str">
            <v>SIDROME CR(E)ST</v>
          </cell>
          <cell r="C5009" t="str">
            <v>083</v>
          </cell>
        </row>
        <row r="5010">
          <cell r="A5010" t="str">
            <v>M342</v>
          </cell>
          <cell r="B5010" t="str">
            <v>ESCLEROSIS SISTEMICA INDUCIDA POR DROGAS O PRODUCTOS QUIMICOS</v>
          </cell>
          <cell r="C5010" t="str">
            <v>083</v>
          </cell>
        </row>
        <row r="5011">
          <cell r="A5011" t="str">
            <v>M348</v>
          </cell>
          <cell r="B5011" t="str">
            <v>OTRAS FORMAS DE ESCLEROSIS SISTEMICAS</v>
          </cell>
          <cell r="C5011" t="str">
            <v>083</v>
          </cell>
        </row>
        <row r="5012">
          <cell r="A5012" t="str">
            <v>M349</v>
          </cell>
          <cell r="B5012" t="str">
            <v>ESCLEROSIS SISTEMICAS, NO ESPECIFICADA</v>
          </cell>
          <cell r="C5012" t="str">
            <v>083</v>
          </cell>
        </row>
        <row r="5013">
          <cell r="A5013" t="str">
            <v>M35</v>
          </cell>
          <cell r="B5013" t="str">
            <v>OTRO COMPROMISO SISTEMICO DEL TEJIDO CONJUNTIVO</v>
          </cell>
          <cell r="C5013" t="str">
            <v>083</v>
          </cell>
        </row>
        <row r="5014">
          <cell r="A5014" t="str">
            <v>M350</v>
          </cell>
          <cell r="B5014" t="str">
            <v>SIDROME SECO (SJOGREN)</v>
          </cell>
          <cell r="C5014" t="str">
            <v>083</v>
          </cell>
        </row>
        <row r="5015">
          <cell r="A5015" t="str">
            <v>M351</v>
          </cell>
          <cell r="B5015" t="str">
            <v>OTROS SINDROMES SUPERPUESTOS</v>
          </cell>
          <cell r="C5015" t="str">
            <v>083</v>
          </cell>
        </row>
        <row r="5016">
          <cell r="A5016" t="str">
            <v>M352</v>
          </cell>
          <cell r="B5016" t="str">
            <v>ENFERMEDAD DE BEHCET</v>
          </cell>
          <cell r="C5016" t="str">
            <v>083</v>
          </cell>
        </row>
        <row r="5017">
          <cell r="A5017" t="str">
            <v>M353</v>
          </cell>
          <cell r="B5017" t="str">
            <v>POLIMIALGIA REUMATICA</v>
          </cell>
          <cell r="C5017" t="str">
            <v>083</v>
          </cell>
        </row>
        <row r="5018">
          <cell r="A5018" t="str">
            <v>M354</v>
          </cell>
          <cell r="B5018" t="str">
            <v>FASCITIS DIFUSA (EOSINOFILICA)</v>
          </cell>
          <cell r="C5018" t="str">
            <v>083</v>
          </cell>
        </row>
        <row r="5019">
          <cell r="A5019" t="str">
            <v>M355</v>
          </cell>
          <cell r="B5019" t="str">
            <v>FIBROSCLEROSIS MULTIFOCAL</v>
          </cell>
          <cell r="C5019" t="str">
            <v>083</v>
          </cell>
        </row>
        <row r="5020">
          <cell r="A5020" t="str">
            <v>M356</v>
          </cell>
          <cell r="B5020" t="str">
            <v>PANICULITIS RECIDIVANTE (WEBER-CHRISTIAN)</v>
          </cell>
          <cell r="C5020" t="str">
            <v>083</v>
          </cell>
        </row>
        <row r="5021">
          <cell r="A5021" t="str">
            <v>M357</v>
          </cell>
          <cell r="B5021" t="str">
            <v>SINDROME DE HIPERMOVILIDAD</v>
          </cell>
          <cell r="C5021" t="str">
            <v>083</v>
          </cell>
        </row>
        <row r="5022">
          <cell r="A5022" t="str">
            <v>M358</v>
          </cell>
          <cell r="B5022" t="str">
            <v>OTRAS ENFERMEDADES ESPECIFICADAS CON COMPROMISO SISTEMICO DEL TEJ</v>
          </cell>
          <cell r="C5022" t="str">
            <v>083</v>
          </cell>
        </row>
        <row r="5023">
          <cell r="A5023" t="str">
            <v>M359</v>
          </cell>
          <cell r="B5023" t="str">
            <v>COMPROMISO SISTEMICO DEL TEJIDO CONJUNTIVO, NO ESPECIFICADO</v>
          </cell>
          <cell r="C5023" t="str">
            <v>083</v>
          </cell>
        </row>
        <row r="5024">
          <cell r="A5024" t="str">
            <v>M40</v>
          </cell>
          <cell r="B5024" t="str">
            <v>CIFOSIS Y LORDOSIS</v>
          </cell>
          <cell r="C5024" t="str">
            <v>083</v>
          </cell>
        </row>
        <row r="5025">
          <cell r="A5025" t="str">
            <v>M400</v>
          </cell>
          <cell r="B5025" t="str">
            <v>CIFOSIS POSTURAL</v>
          </cell>
          <cell r="C5025" t="str">
            <v>083</v>
          </cell>
        </row>
        <row r="5026">
          <cell r="A5026" t="str">
            <v>M401</v>
          </cell>
          <cell r="B5026" t="str">
            <v>OTRAS CIFOSIS SECUNDARIAS</v>
          </cell>
          <cell r="C5026" t="str">
            <v>083</v>
          </cell>
        </row>
        <row r="5027">
          <cell r="A5027" t="str">
            <v>M402</v>
          </cell>
          <cell r="B5027" t="str">
            <v>OTRAS CIFOSIS Y LAS NO ESPECIFICADAS</v>
          </cell>
          <cell r="C5027" t="str">
            <v>083</v>
          </cell>
        </row>
        <row r="5028">
          <cell r="A5028" t="str">
            <v>M403</v>
          </cell>
          <cell r="B5028" t="str">
            <v>SINDROME DE ESPALDA PLANA</v>
          </cell>
          <cell r="C5028" t="str">
            <v>083</v>
          </cell>
        </row>
        <row r="5029">
          <cell r="A5029" t="str">
            <v>M404</v>
          </cell>
          <cell r="B5029" t="str">
            <v>OTRAS LORDOSIS</v>
          </cell>
          <cell r="C5029" t="str">
            <v>083</v>
          </cell>
        </row>
        <row r="5030">
          <cell r="A5030" t="str">
            <v>M405</v>
          </cell>
          <cell r="B5030" t="str">
            <v>LORDOSIS, NO ESPECIFICADA</v>
          </cell>
          <cell r="C5030" t="str">
            <v>083</v>
          </cell>
        </row>
        <row r="5031">
          <cell r="A5031" t="str">
            <v>M41</v>
          </cell>
          <cell r="B5031" t="str">
            <v>ESCOLIOSIS</v>
          </cell>
          <cell r="C5031" t="str">
            <v>083</v>
          </cell>
        </row>
        <row r="5032">
          <cell r="A5032" t="str">
            <v>M410</v>
          </cell>
          <cell r="B5032" t="str">
            <v>ESCOLIOSIS IDIOPATICA INFANTIL</v>
          </cell>
          <cell r="C5032" t="str">
            <v>083</v>
          </cell>
        </row>
        <row r="5033">
          <cell r="A5033" t="str">
            <v>M411</v>
          </cell>
          <cell r="B5033" t="str">
            <v>ESCOLIOSIS IDIOPATICA JUVENIL</v>
          </cell>
          <cell r="C5033" t="str">
            <v>083</v>
          </cell>
        </row>
        <row r="5034">
          <cell r="A5034" t="str">
            <v>M412</v>
          </cell>
          <cell r="B5034" t="str">
            <v>OTRAS ESCOLIOSIS IDIOPATICAS</v>
          </cell>
          <cell r="C5034" t="str">
            <v>083</v>
          </cell>
        </row>
        <row r="5035">
          <cell r="A5035" t="str">
            <v>M413</v>
          </cell>
          <cell r="B5035" t="str">
            <v>ESCOLIOSIS TORACOGENICA</v>
          </cell>
          <cell r="C5035" t="str">
            <v>083</v>
          </cell>
        </row>
        <row r="5036">
          <cell r="A5036" t="str">
            <v>M414</v>
          </cell>
          <cell r="B5036" t="str">
            <v>ESCOLIOSIS NEUROMUSCULAR</v>
          </cell>
          <cell r="C5036" t="str">
            <v>083</v>
          </cell>
        </row>
        <row r="5037">
          <cell r="A5037" t="str">
            <v>M415</v>
          </cell>
          <cell r="B5037" t="str">
            <v>OTRAS ESCOLIOSIS SECUNDARIAS</v>
          </cell>
          <cell r="C5037" t="str">
            <v>083</v>
          </cell>
        </row>
        <row r="5038">
          <cell r="A5038" t="str">
            <v>M418</v>
          </cell>
          <cell r="B5038" t="str">
            <v>OTRAS FORMAS DE ESCOLIOSIS</v>
          </cell>
          <cell r="C5038" t="str">
            <v>083</v>
          </cell>
        </row>
        <row r="5039">
          <cell r="A5039" t="str">
            <v>M419</v>
          </cell>
          <cell r="B5039" t="str">
            <v>ESCOLIOSIS, NO ESPECIFICADA</v>
          </cell>
          <cell r="C5039" t="str">
            <v>083</v>
          </cell>
        </row>
        <row r="5040">
          <cell r="A5040" t="str">
            <v>M42</v>
          </cell>
          <cell r="B5040" t="str">
            <v>OSTEOCONDROSIS DE LA COLUMNA VERTEBRAL</v>
          </cell>
          <cell r="C5040" t="str">
            <v>083</v>
          </cell>
        </row>
        <row r="5041">
          <cell r="A5041" t="str">
            <v>M420</v>
          </cell>
          <cell r="B5041" t="str">
            <v>OSTEOCONDROSIS JUVENIL DE LA COLUMNA VERTEBRAL</v>
          </cell>
          <cell r="C5041" t="str">
            <v>083</v>
          </cell>
        </row>
        <row r="5042">
          <cell r="A5042" t="str">
            <v>M421</v>
          </cell>
          <cell r="B5042" t="str">
            <v>OSTEOCONDROSIS DE LA COLUMNA VERTEBRAL DEL ADULTO</v>
          </cell>
          <cell r="C5042" t="str">
            <v>083</v>
          </cell>
        </row>
        <row r="5043">
          <cell r="A5043" t="str">
            <v>M429</v>
          </cell>
          <cell r="B5043" t="str">
            <v>OSTEOCONDROSIS VERTEBRAL, NO ESPECIFICADA</v>
          </cell>
          <cell r="C5043" t="str">
            <v>083</v>
          </cell>
        </row>
        <row r="5044">
          <cell r="A5044" t="str">
            <v>M43</v>
          </cell>
          <cell r="B5044" t="str">
            <v>OTRAS DORSOPATIAS DEFORMANTES</v>
          </cell>
          <cell r="C5044" t="str">
            <v>083</v>
          </cell>
        </row>
        <row r="5045">
          <cell r="A5045" t="str">
            <v>M430</v>
          </cell>
          <cell r="B5045" t="str">
            <v>ESPONDILOLISIS</v>
          </cell>
          <cell r="C5045" t="str">
            <v>083</v>
          </cell>
        </row>
        <row r="5046">
          <cell r="A5046" t="str">
            <v>M431</v>
          </cell>
          <cell r="B5046" t="str">
            <v>ESPONDILOLISTESIS</v>
          </cell>
          <cell r="C5046" t="str">
            <v>083</v>
          </cell>
        </row>
        <row r="5047">
          <cell r="A5047" t="str">
            <v>M432</v>
          </cell>
          <cell r="B5047" t="str">
            <v>OTRAS FUNSIONES DE LA COLUMNA VERTEBRAL</v>
          </cell>
          <cell r="C5047" t="str">
            <v>083</v>
          </cell>
        </row>
        <row r="5048">
          <cell r="A5048" t="str">
            <v>M433</v>
          </cell>
          <cell r="B5048" t="str">
            <v>SUBLUXACION ATLANTO-AXOIDEA RECURRENTE, CON MIELOPATIA</v>
          </cell>
          <cell r="C5048" t="str">
            <v>083</v>
          </cell>
        </row>
        <row r="5049">
          <cell r="A5049" t="str">
            <v>M434</v>
          </cell>
          <cell r="B5049" t="str">
            <v>OTRAS SUBLUXACIONES ATLANTO-AXOIDEAS RECURRENTES</v>
          </cell>
          <cell r="C5049" t="str">
            <v>083</v>
          </cell>
        </row>
        <row r="5050">
          <cell r="A5050" t="str">
            <v>M435</v>
          </cell>
          <cell r="B5050" t="str">
            <v>OTRAS SUBLUXACIONES VERTEBRALES RECURRENTES</v>
          </cell>
          <cell r="C5050" t="str">
            <v>083</v>
          </cell>
        </row>
        <row r="5051">
          <cell r="A5051" t="str">
            <v>M436</v>
          </cell>
          <cell r="B5051" t="str">
            <v>TORTICOLIS</v>
          </cell>
          <cell r="C5051" t="str">
            <v>083</v>
          </cell>
        </row>
        <row r="5052">
          <cell r="A5052" t="str">
            <v>M438</v>
          </cell>
          <cell r="B5052" t="str">
            <v>OTRAS DORSOPATIAS DEFORMANTES DE LA COLUMNA VERTEBRAL ESPECIFIC.</v>
          </cell>
          <cell r="C5052" t="str">
            <v>083</v>
          </cell>
        </row>
        <row r="5053">
          <cell r="A5053" t="str">
            <v>M439</v>
          </cell>
          <cell r="B5053" t="str">
            <v>DORSOPATIA DEFORMANTE, NO ESPECIFICADA</v>
          </cell>
          <cell r="C5053" t="str">
            <v>083</v>
          </cell>
        </row>
        <row r="5054">
          <cell r="A5054" t="str">
            <v>M45</v>
          </cell>
          <cell r="B5054" t="str">
            <v>ESPONDILITIS ANQUILOSANTE</v>
          </cell>
          <cell r="C5054" t="str">
            <v>083</v>
          </cell>
        </row>
        <row r="5055">
          <cell r="A5055" t="str">
            <v>M46</v>
          </cell>
          <cell r="B5055" t="str">
            <v>OTRAS ESPONDILOPATIAS INFLAMATORIAS</v>
          </cell>
          <cell r="C5055" t="str">
            <v>083</v>
          </cell>
        </row>
        <row r="5056">
          <cell r="A5056" t="str">
            <v>M460</v>
          </cell>
          <cell r="B5056" t="str">
            <v>ENTESOPATIA VERTEBRAL</v>
          </cell>
          <cell r="C5056" t="str">
            <v>083</v>
          </cell>
        </row>
        <row r="5057">
          <cell r="A5057" t="str">
            <v>M461</v>
          </cell>
          <cell r="B5057" t="str">
            <v>SACROILIITIS, NO CLASIFICADA EN OTRA PARTE</v>
          </cell>
          <cell r="C5057" t="str">
            <v>083</v>
          </cell>
        </row>
        <row r="5058">
          <cell r="A5058" t="str">
            <v>M462</v>
          </cell>
          <cell r="B5058" t="str">
            <v>OSTEOMIELITIS DE VERTEBRA</v>
          </cell>
          <cell r="C5058" t="str">
            <v>083</v>
          </cell>
        </row>
        <row r="5059">
          <cell r="A5059" t="str">
            <v>M463</v>
          </cell>
          <cell r="B5059" t="str">
            <v>INFECCION DE DISCO INTERVERTEBRAL (PIOGENA)</v>
          </cell>
          <cell r="C5059" t="str">
            <v>083</v>
          </cell>
        </row>
        <row r="5060">
          <cell r="A5060" t="str">
            <v>M464</v>
          </cell>
          <cell r="B5060" t="str">
            <v>DISCITIS, NO ESPECIFICADA</v>
          </cell>
          <cell r="C5060" t="str">
            <v>083</v>
          </cell>
        </row>
        <row r="5061">
          <cell r="A5061" t="str">
            <v>M465</v>
          </cell>
          <cell r="B5061" t="str">
            <v>OTRAS ESPONDILOPATIAS INFECCIOSAS</v>
          </cell>
          <cell r="C5061" t="str">
            <v>083</v>
          </cell>
        </row>
        <row r="5062">
          <cell r="A5062" t="str">
            <v>M468</v>
          </cell>
          <cell r="B5062" t="str">
            <v>OTRAS ESPONDILOPATIAS INFLAMATORIAS ESPECIFICADAS</v>
          </cell>
          <cell r="C5062" t="str">
            <v>083</v>
          </cell>
        </row>
        <row r="5063">
          <cell r="A5063" t="str">
            <v>M469</v>
          </cell>
          <cell r="B5063" t="str">
            <v>ESPONDILOPATIA INFLAMATORIA, NO ESPECIFICADA</v>
          </cell>
          <cell r="C5063" t="str">
            <v>083</v>
          </cell>
        </row>
        <row r="5064">
          <cell r="A5064" t="str">
            <v>M47</v>
          </cell>
          <cell r="B5064" t="str">
            <v>ESPONDILOSIS</v>
          </cell>
          <cell r="C5064" t="str">
            <v>083</v>
          </cell>
        </row>
        <row r="5065">
          <cell r="A5065" t="str">
            <v>M470</v>
          </cell>
          <cell r="B5065" t="str">
            <v>SINDROMES DE COMPR. DE LA ARTERIA ESPINAL O VERTEBRAL ANTERIOR (G99.2)</v>
          </cell>
          <cell r="C5065" t="str">
            <v>083</v>
          </cell>
        </row>
        <row r="5066">
          <cell r="A5066" t="str">
            <v>M471</v>
          </cell>
          <cell r="B5066" t="str">
            <v>OTRAS ESPONDILOSIS CON MIELOPATIA</v>
          </cell>
          <cell r="C5066" t="str">
            <v>083</v>
          </cell>
        </row>
        <row r="5067">
          <cell r="A5067" t="str">
            <v>M472</v>
          </cell>
          <cell r="B5067" t="str">
            <v>OTRAS ESPONDILOSIS CON RADICULOPATIA</v>
          </cell>
          <cell r="C5067" t="str">
            <v>083</v>
          </cell>
        </row>
        <row r="5068">
          <cell r="A5068" t="str">
            <v>M478</v>
          </cell>
          <cell r="B5068" t="str">
            <v>OTRAS ESPONDILOSIS</v>
          </cell>
          <cell r="C5068" t="str">
            <v>083</v>
          </cell>
        </row>
        <row r="5069">
          <cell r="A5069" t="str">
            <v>M479</v>
          </cell>
          <cell r="B5069" t="str">
            <v>ESPONDILOSIS, NO ESPECIFICADA</v>
          </cell>
          <cell r="C5069" t="str">
            <v>083</v>
          </cell>
        </row>
        <row r="5070">
          <cell r="A5070" t="str">
            <v>M48</v>
          </cell>
          <cell r="B5070" t="str">
            <v>OTRAS ESPONDILOPATIAS</v>
          </cell>
          <cell r="C5070" t="str">
            <v>083</v>
          </cell>
        </row>
        <row r="5071">
          <cell r="A5071" t="str">
            <v>M480</v>
          </cell>
          <cell r="B5071" t="str">
            <v>ESTENOSIS ESPINAL</v>
          </cell>
          <cell r="C5071" t="str">
            <v>083</v>
          </cell>
        </row>
        <row r="5072">
          <cell r="A5072" t="str">
            <v>M481</v>
          </cell>
          <cell r="B5072" t="str">
            <v>HIPEROSTOSIS ANQUILOSANTE (FORESTIER)</v>
          </cell>
          <cell r="C5072" t="str">
            <v>083</v>
          </cell>
        </row>
        <row r="5073">
          <cell r="A5073" t="str">
            <v>M482</v>
          </cell>
          <cell r="B5073" t="str">
            <v>ESPONDILOPATIA INTERESPINOSA (VERTEBRAS "EN BESO")</v>
          </cell>
          <cell r="C5073" t="str">
            <v>083</v>
          </cell>
        </row>
        <row r="5074">
          <cell r="A5074" t="str">
            <v>M483</v>
          </cell>
          <cell r="B5074" t="str">
            <v>ESPONDILOPATIA TRAUMATICA</v>
          </cell>
          <cell r="C5074" t="str">
            <v>083</v>
          </cell>
        </row>
        <row r="5075">
          <cell r="A5075" t="str">
            <v>M484</v>
          </cell>
          <cell r="B5075" t="str">
            <v>FRACTURA DE VERTEBRA POR FATIGA</v>
          </cell>
          <cell r="C5075" t="str">
            <v>083</v>
          </cell>
        </row>
        <row r="5076">
          <cell r="A5076" t="str">
            <v>M485</v>
          </cell>
          <cell r="B5076" t="str">
            <v>VERTEBRA COLAPSADA, NO CLASIFICADA EN OTRA PARTE</v>
          </cell>
          <cell r="C5076" t="str">
            <v>083</v>
          </cell>
        </row>
        <row r="5077">
          <cell r="A5077" t="str">
            <v>M488</v>
          </cell>
          <cell r="B5077" t="str">
            <v>OTRAS ESPONDILOPATIAS ESPECIFICADAS</v>
          </cell>
          <cell r="C5077" t="str">
            <v>083</v>
          </cell>
        </row>
        <row r="5078">
          <cell r="A5078" t="str">
            <v>M489</v>
          </cell>
          <cell r="B5078" t="str">
            <v>ESPONDILOPATIA, NO ESPECIFICADA</v>
          </cell>
          <cell r="C5078" t="str">
            <v>083</v>
          </cell>
        </row>
        <row r="5079">
          <cell r="A5079" t="str">
            <v>M50</v>
          </cell>
          <cell r="B5079" t="str">
            <v>TRASTORNOS DE DISCO CERVICAL</v>
          </cell>
          <cell r="C5079" t="str">
            <v>083</v>
          </cell>
        </row>
        <row r="5080">
          <cell r="A5080" t="str">
            <v>M500</v>
          </cell>
          <cell r="B5080" t="str">
            <v>TRASTORNO DE DISCO CERVICAL CON MIELOPATIA (G99.2*)</v>
          </cell>
          <cell r="C5080" t="str">
            <v>083</v>
          </cell>
        </row>
        <row r="5081">
          <cell r="A5081" t="str">
            <v>M501</v>
          </cell>
          <cell r="B5081" t="str">
            <v>TRASTORNO DE DISCO CERVICAL CON RADICULOPATIA</v>
          </cell>
          <cell r="C5081" t="str">
            <v>083</v>
          </cell>
        </row>
        <row r="5082">
          <cell r="A5082" t="str">
            <v>M502</v>
          </cell>
          <cell r="B5082" t="str">
            <v>OTROS DESPLAZAMIENTOS DE DISCO CERVICAL</v>
          </cell>
          <cell r="C5082" t="str">
            <v>083</v>
          </cell>
        </row>
        <row r="5083">
          <cell r="A5083" t="str">
            <v>M503</v>
          </cell>
          <cell r="B5083" t="str">
            <v>OTRAS DEGENERACIONES DE DISCO CERVICAL</v>
          </cell>
          <cell r="C5083" t="str">
            <v>083</v>
          </cell>
        </row>
        <row r="5084">
          <cell r="A5084" t="str">
            <v>M508</v>
          </cell>
          <cell r="B5084" t="str">
            <v>OTROS TRASTORNOS DE DISCO CERVICAL</v>
          </cell>
          <cell r="C5084" t="str">
            <v>083</v>
          </cell>
        </row>
        <row r="5085">
          <cell r="A5085" t="str">
            <v>M509</v>
          </cell>
          <cell r="B5085" t="str">
            <v>TRASTORNO DE DISCO CERVICAL, NO ESPECIFICADO</v>
          </cell>
          <cell r="C5085" t="str">
            <v>083</v>
          </cell>
        </row>
        <row r="5086">
          <cell r="A5086" t="str">
            <v>M51</v>
          </cell>
          <cell r="B5086" t="str">
            <v>OTROS TRASTORNOS DE LOS DISCOS INTERVERTEBRALES</v>
          </cell>
          <cell r="C5086" t="str">
            <v>083</v>
          </cell>
        </row>
        <row r="5087">
          <cell r="A5087" t="str">
            <v>M510</v>
          </cell>
          <cell r="B5087" t="str">
            <v>TRASTORNOS DE DISCOS INTERVERTEBRALES LUMBARES Y OTROS, CON MIELOP</v>
          </cell>
          <cell r="C5087" t="str">
            <v>083</v>
          </cell>
        </row>
        <row r="5088">
          <cell r="A5088" t="str">
            <v>M511</v>
          </cell>
          <cell r="B5088" t="str">
            <v>TRASTORNO DE DISCO LUMBAR Y OTROS, CON RADICULOPATIA</v>
          </cell>
          <cell r="C5088" t="str">
            <v>083</v>
          </cell>
        </row>
        <row r="5089">
          <cell r="A5089" t="str">
            <v>M512</v>
          </cell>
          <cell r="B5089" t="str">
            <v>OTROS DESPLAZAMIENTOS DE DISCO INTERVERTEBRALES, ESPECIFICADO</v>
          </cell>
          <cell r="C5089" t="str">
            <v>083</v>
          </cell>
        </row>
        <row r="5090">
          <cell r="A5090" t="str">
            <v>M513</v>
          </cell>
          <cell r="B5090" t="str">
            <v>OTRAS DEGENERACIONES ESPECIFICADAS DE DISCO INTERVERTEBRAL</v>
          </cell>
          <cell r="C5090" t="str">
            <v>083</v>
          </cell>
        </row>
        <row r="5091">
          <cell r="A5091" t="str">
            <v>M514</v>
          </cell>
          <cell r="B5091" t="str">
            <v>NODULOS DE SCHMORL</v>
          </cell>
          <cell r="C5091" t="str">
            <v>083</v>
          </cell>
        </row>
        <row r="5092">
          <cell r="A5092" t="str">
            <v>M518</v>
          </cell>
          <cell r="B5092" t="str">
            <v>OTROS TRASTORNOS ESPECIFICADOS DE LOS DISCOS INTERVERTEBRALES</v>
          </cell>
          <cell r="C5092" t="str">
            <v>083</v>
          </cell>
        </row>
        <row r="5093">
          <cell r="A5093" t="str">
            <v>M519</v>
          </cell>
          <cell r="B5093" t="str">
            <v>TRASTORNO DE LOS DISCOS INTERVERTEBRALES, NO ESPECIFICADO</v>
          </cell>
          <cell r="C5093" t="str">
            <v>083</v>
          </cell>
        </row>
        <row r="5094">
          <cell r="A5094" t="str">
            <v>M53</v>
          </cell>
          <cell r="B5094" t="str">
            <v>OTRAS DORSOPATIAS, NO CLASIFICADAS EN OTRA PARTE</v>
          </cell>
          <cell r="C5094" t="str">
            <v>083</v>
          </cell>
        </row>
        <row r="5095">
          <cell r="A5095" t="str">
            <v>M530</v>
          </cell>
          <cell r="B5095" t="str">
            <v>SINDROME CERVICOCRANEAL</v>
          </cell>
          <cell r="C5095" t="str">
            <v>083</v>
          </cell>
        </row>
        <row r="5096">
          <cell r="A5096" t="str">
            <v>M531</v>
          </cell>
          <cell r="B5096" t="str">
            <v>SINDROME CERVICOBRAQUIAL</v>
          </cell>
          <cell r="C5096" t="str">
            <v>083</v>
          </cell>
        </row>
        <row r="5097">
          <cell r="A5097" t="str">
            <v>M532</v>
          </cell>
          <cell r="B5097" t="str">
            <v>INESTABILIDAD DE LA COLUMNA VERTEBRAL</v>
          </cell>
          <cell r="C5097" t="str">
            <v>083</v>
          </cell>
        </row>
        <row r="5098">
          <cell r="A5098" t="str">
            <v>M533</v>
          </cell>
          <cell r="B5098" t="str">
            <v>TRASTORNOS SACROCOCCIGEOS, NO CLASIFICADOS EN OTRA PARTE</v>
          </cell>
          <cell r="C5098" t="str">
            <v>083</v>
          </cell>
        </row>
        <row r="5099">
          <cell r="A5099" t="str">
            <v>M538</v>
          </cell>
          <cell r="B5099" t="str">
            <v>OTRAS DORSOPATIAS ESPECIFICADAS</v>
          </cell>
          <cell r="C5099" t="str">
            <v>083</v>
          </cell>
        </row>
        <row r="5100">
          <cell r="A5100" t="str">
            <v>M539</v>
          </cell>
          <cell r="B5100" t="str">
            <v>DORSOPATIA, NO ESPECIFICADA</v>
          </cell>
          <cell r="C5100" t="str">
            <v>083</v>
          </cell>
        </row>
        <row r="5101">
          <cell r="A5101" t="str">
            <v>M54</v>
          </cell>
          <cell r="B5101" t="str">
            <v>DORSALGIA</v>
          </cell>
          <cell r="C5101" t="str">
            <v>083</v>
          </cell>
        </row>
        <row r="5102">
          <cell r="A5102" t="str">
            <v>M540</v>
          </cell>
          <cell r="B5102" t="str">
            <v>PANICULITIS QUE AFECTA REGIONES DEL CUELLO Y DE LA ESPALDA</v>
          </cell>
          <cell r="C5102" t="str">
            <v>083</v>
          </cell>
        </row>
        <row r="5103">
          <cell r="A5103" t="str">
            <v>M541</v>
          </cell>
          <cell r="B5103" t="str">
            <v>RADICULOPATIA</v>
          </cell>
          <cell r="C5103" t="str">
            <v>083</v>
          </cell>
        </row>
        <row r="5104">
          <cell r="A5104" t="str">
            <v>M542</v>
          </cell>
          <cell r="B5104" t="str">
            <v>CERVICALGIA</v>
          </cell>
          <cell r="C5104" t="str">
            <v>083</v>
          </cell>
        </row>
        <row r="5105">
          <cell r="A5105" t="str">
            <v>M543</v>
          </cell>
          <cell r="B5105" t="str">
            <v>CIATICA</v>
          </cell>
          <cell r="C5105" t="str">
            <v>083</v>
          </cell>
        </row>
        <row r="5106">
          <cell r="A5106" t="str">
            <v>M544</v>
          </cell>
          <cell r="B5106" t="str">
            <v>LUMBAGO CON CIATICA</v>
          </cell>
          <cell r="C5106" t="str">
            <v>083</v>
          </cell>
        </row>
        <row r="5107">
          <cell r="A5107" t="str">
            <v>M545</v>
          </cell>
          <cell r="B5107" t="str">
            <v>LUMBAGO NO ESPECIFICADO</v>
          </cell>
          <cell r="C5107" t="str">
            <v>083</v>
          </cell>
        </row>
        <row r="5108">
          <cell r="A5108" t="str">
            <v>M546</v>
          </cell>
          <cell r="B5108" t="str">
            <v>DOLOR EN LA COLUMNA DORSAL</v>
          </cell>
          <cell r="C5108" t="str">
            <v>083</v>
          </cell>
        </row>
        <row r="5109">
          <cell r="A5109" t="str">
            <v>M548</v>
          </cell>
          <cell r="B5109" t="str">
            <v>OTRAS DORSALGIAS</v>
          </cell>
          <cell r="C5109" t="str">
            <v>083</v>
          </cell>
        </row>
        <row r="5110">
          <cell r="A5110" t="str">
            <v>M549</v>
          </cell>
          <cell r="B5110" t="str">
            <v>DORSALGIA, NO ESPECIFICADA</v>
          </cell>
          <cell r="C5110" t="str">
            <v>083</v>
          </cell>
        </row>
        <row r="5111">
          <cell r="A5111" t="str">
            <v>M60</v>
          </cell>
          <cell r="B5111" t="str">
            <v>MIOSITIS</v>
          </cell>
          <cell r="C5111" t="str">
            <v>083</v>
          </cell>
        </row>
        <row r="5112">
          <cell r="A5112" t="str">
            <v>M600</v>
          </cell>
          <cell r="B5112" t="str">
            <v>MIOSITIS INFECCIOSA</v>
          </cell>
          <cell r="C5112" t="str">
            <v>083</v>
          </cell>
        </row>
        <row r="5113">
          <cell r="A5113" t="str">
            <v>M601</v>
          </cell>
          <cell r="B5113" t="str">
            <v>MIOSITIS INTERSTICIAL</v>
          </cell>
          <cell r="C5113" t="str">
            <v>083</v>
          </cell>
        </row>
        <row r="5114">
          <cell r="A5114" t="str">
            <v>M602</v>
          </cell>
          <cell r="B5114" t="str">
            <v>GRANULOMA POR CUERPO EXTRAÑO EN TEJIDO BLANDO, NO CLASIF. EN OTRA</v>
          </cell>
          <cell r="C5114" t="str">
            <v>083</v>
          </cell>
        </row>
        <row r="5115">
          <cell r="A5115" t="str">
            <v>M608</v>
          </cell>
          <cell r="B5115" t="str">
            <v>OTRAS MIOSITIS</v>
          </cell>
          <cell r="C5115" t="str">
            <v>083</v>
          </cell>
        </row>
        <row r="5116">
          <cell r="A5116" t="str">
            <v>M609</v>
          </cell>
          <cell r="B5116" t="str">
            <v>MIOSITIS, NO ESPECIFICADA</v>
          </cell>
          <cell r="C5116" t="str">
            <v>083</v>
          </cell>
        </row>
        <row r="5117">
          <cell r="A5117" t="str">
            <v>M61</v>
          </cell>
          <cell r="B5117" t="str">
            <v>CALCIFICACION Y OSIFICACION DEL MUSCULO</v>
          </cell>
          <cell r="C5117" t="str">
            <v>083</v>
          </cell>
        </row>
        <row r="5118">
          <cell r="A5118" t="str">
            <v>M610</v>
          </cell>
          <cell r="B5118" t="str">
            <v>MIOSITIS OSIFICANTE TRAUMATICA</v>
          </cell>
          <cell r="C5118" t="str">
            <v>083</v>
          </cell>
        </row>
        <row r="5119">
          <cell r="A5119" t="str">
            <v>M611</v>
          </cell>
          <cell r="B5119" t="str">
            <v>MIOSITIS OSIFICANTE PROGRESIVA</v>
          </cell>
          <cell r="C5119" t="str">
            <v>083</v>
          </cell>
        </row>
        <row r="5120">
          <cell r="A5120" t="str">
            <v>M612</v>
          </cell>
          <cell r="B5120" t="str">
            <v>CALCIFICACION Y OSIFICACION PARALITICA DEL MUSCULO</v>
          </cell>
          <cell r="C5120" t="str">
            <v>083</v>
          </cell>
        </row>
        <row r="5121">
          <cell r="A5121" t="str">
            <v>M613</v>
          </cell>
          <cell r="B5121" t="str">
            <v>CALCIFICACION Y OSIFICACION DE LOS MUSCULOS ASOCIADAS CON QUEMADURAS</v>
          </cell>
          <cell r="C5121" t="str">
            <v>083</v>
          </cell>
        </row>
        <row r="5122">
          <cell r="A5122" t="str">
            <v>M614</v>
          </cell>
          <cell r="B5122" t="str">
            <v>OTRAS CALCIFICACIONES DEL MUSCULO</v>
          </cell>
          <cell r="C5122" t="str">
            <v>083</v>
          </cell>
        </row>
        <row r="5123">
          <cell r="A5123" t="str">
            <v>M615</v>
          </cell>
          <cell r="B5123" t="str">
            <v>OTRAS OSIFICACIONES DEL MUSCULO</v>
          </cell>
          <cell r="C5123" t="str">
            <v>083</v>
          </cell>
        </row>
        <row r="5124">
          <cell r="A5124" t="str">
            <v>M619</v>
          </cell>
          <cell r="B5124" t="str">
            <v>CALCIFICACION Y OSIFICACION DEL MUSCULO, NO ESPECIFICADA</v>
          </cell>
          <cell r="C5124" t="str">
            <v>083</v>
          </cell>
        </row>
        <row r="5125">
          <cell r="A5125" t="str">
            <v>M62</v>
          </cell>
          <cell r="B5125" t="str">
            <v>OTROS TRASTORNOS DE LOS MUSCULOS</v>
          </cell>
          <cell r="C5125" t="str">
            <v>083</v>
          </cell>
        </row>
        <row r="5126">
          <cell r="A5126" t="str">
            <v>M620</v>
          </cell>
          <cell r="B5126" t="str">
            <v>DIASTASIS DEL MUSCULO</v>
          </cell>
          <cell r="C5126" t="str">
            <v>083</v>
          </cell>
        </row>
        <row r="5127">
          <cell r="A5127" t="str">
            <v>M621</v>
          </cell>
          <cell r="B5127" t="str">
            <v>OTROS DESGARROS (NO TRAUMATICOS) DEL MUSCULO</v>
          </cell>
          <cell r="C5127" t="str">
            <v>083</v>
          </cell>
        </row>
        <row r="5128">
          <cell r="A5128" t="str">
            <v>M622</v>
          </cell>
          <cell r="B5128" t="str">
            <v>INFARTO ISQUEMICO DEL MUSCULO</v>
          </cell>
          <cell r="C5128" t="str">
            <v>083</v>
          </cell>
        </row>
        <row r="5129">
          <cell r="A5129" t="str">
            <v>M623</v>
          </cell>
          <cell r="B5129" t="str">
            <v>SINDROME DE INMOVILIDAD (PARAPLEJICO)</v>
          </cell>
          <cell r="C5129" t="str">
            <v>083</v>
          </cell>
        </row>
        <row r="5130">
          <cell r="A5130" t="str">
            <v>M624</v>
          </cell>
          <cell r="B5130" t="str">
            <v>CONTRACTURA MUSCULAR</v>
          </cell>
          <cell r="C5130" t="str">
            <v>083</v>
          </cell>
        </row>
        <row r="5131">
          <cell r="A5131" t="str">
            <v>M625</v>
          </cell>
          <cell r="B5131" t="str">
            <v>ATROFIA Y DESGASTE MUSCULARES, NO CLASIFICADOS EN OTRA PARTE</v>
          </cell>
          <cell r="C5131" t="str">
            <v>083</v>
          </cell>
        </row>
        <row r="5132">
          <cell r="A5132" t="str">
            <v>M626</v>
          </cell>
          <cell r="B5132" t="str">
            <v>DISTENSION MUSCULAR</v>
          </cell>
          <cell r="C5132" t="str">
            <v>083</v>
          </cell>
        </row>
        <row r="5133">
          <cell r="A5133" t="str">
            <v>M628</v>
          </cell>
          <cell r="B5133" t="str">
            <v>OTROS TRASTORNOS ESPECIFICADOS DE LOS MUSCULOS</v>
          </cell>
          <cell r="C5133" t="str">
            <v>083</v>
          </cell>
        </row>
        <row r="5134">
          <cell r="A5134" t="str">
            <v>M629</v>
          </cell>
          <cell r="B5134" t="str">
            <v>TRASTORNO MUSCULAR, NO ESPECIFICADO</v>
          </cell>
          <cell r="C5134" t="str">
            <v>083</v>
          </cell>
        </row>
        <row r="5135">
          <cell r="A5135" t="str">
            <v>M65</v>
          </cell>
          <cell r="B5135" t="str">
            <v>SINOVITIS Y TENOSINOVITIS</v>
          </cell>
          <cell r="C5135" t="str">
            <v>083</v>
          </cell>
        </row>
        <row r="5136">
          <cell r="A5136" t="str">
            <v>M650</v>
          </cell>
          <cell r="B5136" t="str">
            <v>ABSCESO DE VAINA TENDINOSA</v>
          </cell>
          <cell r="C5136" t="str">
            <v>083</v>
          </cell>
        </row>
        <row r="5137">
          <cell r="A5137" t="str">
            <v>M651</v>
          </cell>
          <cell r="B5137" t="str">
            <v>OTRAS (TENO)SINOVITIS INFECCIOSAS</v>
          </cell>
          <cell r="C5137" t="str">
            <v>083</v>
          </cell>
        </row>
        <row r="5138">
          <cell r="A5138" t="str">
            <v>M652</v>
          </cell>
          <cell r="B5138" t="str">
            <v>TENDINITIS CALCIFICADA</v>
          </cell>
          <cell r="C5138" t="str">
            <v>083</v>
          </cell>
        </row>
        <row r="5139">
          <cell r="A5139" t="str">
            <v>M653</v>
          </cell>
          <cell r="B5139" t="str">
            <v>DEDO EN GATILLO</v>
          </cell>
          <cell r="C5139" t="str">
            <v>083</v>
          </cell>
        </row>
        <row r="5140">
          <cell r="A5140" t="str">
            <v>M654</v>
          </cell>
          <cell r="B5140" t="str">
            <v>TENOSINOVITIS DE ESTAFILOIDE RADIAL (DE QUERVAIN)</v>
          </cell>
          <cell r="C5140" t="str">
            <v>083</v>
          </cell>
        </row>
        <row r="5141">
          <cell r="A5141" t="str">
            <v>M658</v>
          </cell>
          <cell r="B5141" t="str">
            <v>OTRAS SINOVITIS Y TENOSINOVITIS</v>
          </cell>
          <cell r="C5141" t="str">
            <v>083</v>
          </cell>
        </row>
        <row r="5142">
          <cell r="A5142" t="str">
            <v>M659</v>
          </cell>
          <cell r="B5142" t="str">
            <v>SINOVITIS Y TENOSINOVITIS, NO ESPECIFICADA</v>
          </cell>
          <cell r="C5142" t="str">
            <v>083</v>
          </cell>
        </row>
        <row r="5143">
          <cell r="A5143" t="str">
            <v>M66</v>
          </cell>
          <cell r="B5143" t="str">
            <v>RUPTURA ESPONTANEA DE LA SINOVIA Y DEL TENDON</v>
          </cell>
          <cell r="C5143" t="str">
            <v>083</v>
          </cell>
        </row>
        <row r="5144">
          <cell r="A5144" t="str">
            <v>M660</v>
          </cell>
          <cell r="B5144" t="str">
            <v>RUPTURA DE QUISTE SINOVIAL POPLITEO</v>
          </cell>
          <cell r="C5144" t="str">
            <v>083</v>
          </cell>
        </row>
        <row r="5145">
          <cell r="A5145" t="str">
            <v>M661</v>
          </cell>
          <cell r="B5145" t="str">
            <v>RUPTURA DE LA SINOVIA</v>
          </cell>
          <cell r="C5145" t="str">
            <v>083</v>
          </cell>
        </row>
        <row r="5146">
          <cell r="A5146" t="str">
            <v>M662</v>
          </cell>
          <cell r="B5146" t="str">
            <v>RUPTURA ESPONTANEA DE TENDONES EXTENSORES</v>
          </cell>
          <cell r="C5146" t="str">
            <v>083</v>
          </cell>
        </row>
        <row r="5147">
          <cell r="A5147" t="str">
            <v>M663</v>
          </cell>
          <cell r="B5147" t="str">
            <v>RUPTURA ESPONTANEA DE TENDONES FLEXORES</v>
          </cell>
          <cell r="C5147" t="str">
            <v>083</v>
          </cell>
        </row>
        <row r="5148">
          <cell r="A5148" t="str">
            <v>M664</v>
          </cell>
          <cell r="B5148" t="str">
            <v>RUPTURA ESPONTANEA DE OTROS TENDONES</v>
          </cell>
          <cell r="C5148" t="str">
            <v>083</v>
          </cell>
        </row>
        <row r="5149">
          <cell r="A5149" t="str">
            <v>M665</v>
          </cell>
          <cell r="B5149" t="str">
            <v>RUPTURA ESPONTANEA DE TENDONES NO ESPECIFICADO</v>
          </cell>
          <cell r="C5149" t="str">
            <v>083</v>
          </cell>
        </row>
        <row r="5150">
          <cell r="A5150" t="str">
            <v>M67</v>
          </cell>
          <cell r="B5150" t="str">
            <v>OTROS TRASTORNOS DE LA SINOVIA Y DEL TENDON</v>
          </cell>
          <cell r="C5150" t="str">
            <v>083</v>
          </cell>
        </row>
        <row r="5151">
          <cell r="A5151" t="str">
            <v>M670</v>
          </cell>
          <cell r="B5151" t="str">
            <v>ACORTAMIENTO DEL TENDON DE AQUILES (ADQUIRIDO)</v>
          </cell>
          <cell r="C5151" t="str">
            <v>083</v>
          </cell>
        </row>
        <row r="5152">
          <cell r="A5152" t="str">
            <v>M671</v>
          </cell>
          <cell r="B5152" t="str">
            <v>OTRAS CONTRACTURAS DE TENDON (VAINA)</v>
          </cell>
          <cell r="C5152" t="str">
            <v>083</v>
          </cell>
        </row>
        <row r="5153">
          <cell r="A5153" t="str">
            <v>M672</v>
          </cell>
          <cell r="B5153" t="str">
            <v>HIPERTROFIA SINOVIAL, NO CLASIFICADA EN OTRA PARTE</v>
          </cell>
          <cell r="C5153" t="str">
            <v>083</v>
          </cell>
        </row>
        <row r="5154">
          <cell r="A5154" t="str">
            <v>M673</v>
          </cell>
          <cell r="B5154" t="str">
            <v>SINOVITIS TRANSITORIA</v>
          </cell>
          <cell r="C5154" t="str">
            <v>083</v>
          </cell>
        </row>
        <row r="5155">
          <cell r="A5155" t="str">
            <v>M674</v>
          </cell>
          <cell r="B5155" t="str">
            <v>GANGLION</v>
          </cell>
          <cell r="C5155" t="str">
            <v>083</v>
          </cell>
        </row>
        <row r="5156">
          <cell r="A5156" t="str">
            <v>M678</v>
          </cell>
          <cell r="B5156" t="str">
            <v>OTROS TRASTORNOS ESPECIFICADOS DE LA SINOVIA Y DEL TENDON</v>
          </cell>
          <cell r="C5156" t="str">
            <v>083</v>
          </cell>
        </row>
        <row r="5157">
          <cell r="A5157" t="str">
            <v>M679</v>
          </cell>
          <cell r="B5157" t="str">
            <v>TRASTORNO SINOVIAL Y TENDINOSO, NO ESPECIFICADO</v>
          </cell>
          <cell r="C5157" t="str">
            <v>083</v>
          </cell>
        </row>
        <row r="5158">
          <cell r="A5158" t="str">
            <v>M70</v>
          </cell>
          <cell r="B5158" t="str">
            <v>TRASTORNOS DE LOS TEJIDOS BLANDOS RELACIONADOS CON EL USO, EL USO</v>
          </cell>
          <cell r="C5158" t="str">
            <v>083</v>
          </cell>
        </row>
        <row r="5159">
          <cell r="A5159" t="str">
            <v>M700</v>
          </cell>
          <cell r="B5159" t="str">
            <v>SINOVITIS CREPITANTE CRONICA DE LA MANO Y DE LA MUÑECA</v>
          </cell>
          <cell r="C5159" t="str">
            <v>083</v>
          </cell>
        </row>
        <row r="5160">
          <cell r="A5160" t="str">
            <v>M701</v>
          </cell>
          <cell r="B5160" t="str">
            <v>BURSITIS DE LA MANO</v>
          </cell>
          <cell r="C5160" t="str">
            <v>083</v>
          </cell>
        </row>
        <row r="5161">
          <cell r="A5161" t="str">
            <v>M702</v>
          </cell>
          <cell r="B5161" t="str">
            <v>BURSITIS DEL OLECRANON</v>
          </cell>
          <cell r="C5161" t="str">
            <v>083</v>
          </cell>
        </row>
        <row r="5162">
          <cell r="A5162" t="str">
            <v>M703</v>
          </cell>
          <cell r="B5162" t="str">
            <v>OTRAS BURSITIS DEL CODO</v>
          </cell>
          <cell r="C5162" t="str">
            <v>083</v>
          </cell>
        </row>
        <row r="5163">
          <cell r="A5163" t="str">
            <v>M704</v>
          </cell>
          <cell r="B5163" t="str">
            <v>OTRAS BURSITIS PRERROTULIANAS</v>
          </cell>
          <cell r="C5163" t="str">
            <v>083</v>
          </cell>
        </row>
        <row r="5164">
          <cell r="A5164" t="str">
            <v>M705</v>
          </cell>
          <cell r="B5164" t="str">
            <v>OTRAS BURSITIS DE LA RODILLA</v>
          </cell>
          <cell r="C5164" t="str">
            <v>083</v>
          </cell>
        </row>
        <row r="5165">
          <cell r="A5165" t="str">
            <v>M706</v>
          </cell>
          <cell r="B5165" t="str">
            <v>BURSITIS DEL TROCANTER</v>
          </cell>
          <cell r="C5165" t="str">
            <v>083</v>
          </cell>
        </row>
        <row r="5166">
          <cell r="A5166" t="str">
            <v>M707</v>
          </cell>
          <cell r="B5166" t="str">
            <v>OTRAS BURSITIS DE LA CADERA</v>
          </cell>
          <cell r="C5166" t="str">
            <v>083</v>
          </cell>
        </row>
        <row r="5167">
          <cell r="A5167" t="str">
            <v>M708</v>
          </cell>
          <cell r="B5167" t="str">
            <v>OTROS TRASTORNOS DE LOS TEJIDOS BLANDOS RELACIONADOS CON EL USO.EL</v>
          </cell>
          <cell r="C5167" t="str">
            <v>083</v>
          </cell>
        </row>
        <row r="5168">
          <cell r="A5168" t="str">
            <v>M709</v>
          </cell>
          <cell r="B5168" t="str">
            <v>TRASTORNO NO ESPECIF. DE LOS TEJIDOS BLANDOS RELAC. CON EL USO,EL USO</v>
          </cell>
          <cell r="C5168" t="str">
            <v>083</v>
          </cell>
        </row>
        <row r="5169">
          <cell r="A5169" t="str">
            <v>M71</v>
          </cell>
          <cell r="B5169" t="str">
            <v>OTRAS BURSOPATIAS</v>
          </cell>
          <cell r="C5169" t="str">
            <v>083</v>
          </cell>
        </row>
        <row r="5170">
          <cell r="A5170" t="str">
            <v>M710</v>
          </cell>
          <cell r="B5170" t="str">
            <v>ABSCESO DE LA BOLSA SINOVIAL</v>
          </cell>
          <cell r="C5170" t="str">
            <v>083</v>
          </cell>
        </row>
        <row r="5171">
          <cell r="A5171" t="str">
            <v>M711</v>
          </cell>
          <cell r="B5171" t="str">
            <v>OTRAS BURSITIS INFECCIOSAS</v>
          </cell>
          <cell r="C5171" t="str">
            <v>083</v>
          </cell>
        </row>
        <row r="5172">
          <cell r="A5172" t="str">
            <v>M712</v>
          </cell>
          <cell r="B5172" t="str">
            <v>QUISTE SINOVIAL DEL HUECO POPLITEO (DE BAKER)</v>
          </cell>
          <cell r="C5172" t="str">
            <v>083</v>
          </cell>
        </row>
        <row r="5173">
          <cell r="A5173" t="str">
            <v>M713</v>
          </cell>
          <cell r="B5173" t="str">
            <v>OTROS QUISTES DE LA BOLSA SEROSA</v>
          </cell>
          <cell r="C5173" t="str">
            <v>083</v>
          </cell>
        </row>
        <row r="5174">
          <cell r="A5174" t="str">
            <v>M714</v>
          </cell>
          <cell r="B5174" t="str">
            <v>DEPOSITO DE CALCIO EN LA BOLSA SEROSA</v>
          </cell>
          <cell r="C5174" t="str">
            <v>083</v>
          </cell>
        </row>
        <row r="5175">
          <cell r="A5175" t="str">
            <v>M715</v>
          </cell>
          <cell r="B5175" t="str">
            <v>OTRAS BURSITIS, NO CLASIFICADA EN OTRA PARTE</v>
          </cell>
          <cell r="C5175" t="str">
            <v>083</v>
          </cell>
        </row>
        <row r="5176">
          <cell r="A5176" t="str">
            <v>M718</v>
          </cell>
          <cell r="B5176" t="str">
            <v>OTROS TRASTORNOS ESPECIFICADOS DE LA BOLSA SEROSA</v>
          </cell>
          <cell r="C5176" t="str">
            <v>083</v>
          </cell>
        </row>
        <row r="5177">
          <cell r="A5177" t="str">
            <v>M719</v>
          </cell>
          <cell r="B5177" t="str">
            <v>BURSOPATIA, NO ESPECIFICADA</v>
          </cell>
          <cell r="C5177" t="str">
            <v>083</v>
          </cell>
        </row>
        <row r="5178">
          <cell r="A5178" t="str">
            <v>M72</v>
          </cell>
          <cell r="B5178" t="str">
            <v>TRASTORNOS FIBROBLATICOS</v>
          </cell>
          <cell r="C5178" t="str">
            <v>083</v>
          </cell>
        </row>
        <row r="5179">
          <cell r="A5179" t="str">
            <v>M720</v>
          </cell>
          <cell r="B5179" t="str">
            <v>FIBROMATOSIS DE LA APONEUROSIS PALMAR (DUPUYTREN)</v>
          </cell>
          <cell r="C5179" t="str">
            <v>083</v>
          </cell>
        </row>
        <row r="5180">
          <cell r="A5180" t="str">
            <v>M721</v>
          </cell>
          <cell r="B5180" t="str">
            <v>NODULOS INTERFALANGICOS</v>
          </cell>
          <cell r="C5180" t="str">
            <v>083</v>
          </cell>
        </row>
        <row r="5181">
          <cell r="A5181" t="str">
            <v>M722</v>
          </cell>
          <cell r="B5181" t="str">
            <v>FIBROMATOSIS DE LA APONEUROSIS PLANTAR</v>
          </cell>
          <cell r="C5181" t="str">
            <v>083</v>
          </cell>
        </row>
        <row r="5182">
          <cell r="A5182" t="str">
            <v>M723</v>
          </cell>
          <cell r="B5182" t="str">
            <v>FASCITIS NODULAR</v>
          </cell>
          <cell r="C5182" t="str">
            <v>083</v>
          </cell>
        </row>
        <row r="5183">
          <cell r="A5183" t="str">
            <v>M724</v>
          </cell>
          <cell r="B5183" t="str">
            <v>FIBROMATOSIS SEUDOSARCOMATOSA</v>
          </cell>
          <cell r="C5183" t="str">
            <v>083</v>
          </cell>
        </row>
        <row r="5184">
          <cell r="A5184" t="str">
            <v>M725</v>
          </cell>
          <cell r="B5184" t="str">
            <v>FASCITIS, NO CLASIFICADA EN OTRA PARTE</v>
          </cell>
          <cell r="C5184" t="str">
            <v>083</v>
          </cell>
        </row>
        <row r="5185">
          <cell r="A5185" t="str">
            <v>M728</v>
          </cell>
          <cell r="B5185" t="str">
            <v>OTROS TRASTORNOS FIBROBLASTICOS</v>
          </cell>
          <cell r="C5185" t="str">
            <v>083</v>
          </cell>
        </row>
        <row r="5186">
          <cell r="A5186" t="str">
            <v>M729</v>
          </cell>
          <cell r="B5186" t="str">
            <v>TRASTORNO FIBROBLASTICO, NO ESPECIFICADO</v>
          </cell>
          <cell r="C5186" t="str">
            <v>083</v>
          </cell>
        </row>
        <row r="5187">
          <cell r="A5187" t="str">
            <v>M75</v>
          </cell>
          <cell r="B5187" t="str">
            <v>LESIONES DEL HOMBRO</v>
          </cell>
          <cell r="C5187" t="str">
            <v>083</v>
          </cell>
        </row>
        <row r="5188">
          <cell r="A5188" t="str">
            <v>M750</v>
          </cell>
          <cell r="B5188" t="str">
            <v>CAPSULITIS ADHESIVA DEL HOMBRO</v>
          </cell>
          <cell r="C5188" t="str">
            <v>083</v>
          </cell>
        </row>
        <row r="5189">
          <cell r="A5189" t="str">
            <v>M751</v>
          </cell>
          <cell r="B5189" t="str">
            <v>SINDROME DEL MANGUITO ROTATORIO</v>
          </cell>
          <cell r="C5189" t="str">
            <v>083</v>
          </cell>
        </row>
        <row r="5190">
          <cell r="A5190" t="str">
            <v>M752</v>
          </cell>
          <cell r="B5190" t="str">
            <v>TENDINITIS DEL BICEPS</v>
          </cell>
          <cell r="C5190" t="str">
            <v>083</v>
          </cell>
        </row>
        <row r="5191">
          <cell r="A5191" t="str">
            <v>M753</v>
          </cell>
          <cell r="B5191" t="str">
            <v>TENDINITIS CALCIFICANTE DEL HOMBRO</v>
          </cell>
          <cell r="C5191" t="str">
            <v>083</v>
          </cell>
        </row>
        <row r="5192">
          <cell r="A5192" t="str">
            <v>M754</v>
          </cell>
          <cell r="B5192" t="str">
            <v>SINDROME DE ABDUCCION DOLOROSA DEL HOMBRO</v>
          </cell>
          <cell r="C5192" t="str">
            <v>083</v>
          </cell>
        </row>
        <row r="5193">
          <cell r="A5193" t="str">
            <v>M755</v>
          </cell>
          <cell r="B5193" t="str">
            <v>BURSITIS DEL HOMBRO</v>
          </cell>
          <cell r="C5193" t="str">
            <v>083</v>
          </cell>
        </row>
        <row r="5194">
          <cell r="A5194" t="str">
            <v>M758</v>
          </cell>
          <cell r="B5194" t="str">
            <v>OTRAS LESIONES DEL HOMBRO</v>
          </cell>
          <cell r="C5194" t="str">
            <v>083</v>
          </cell>
        </row>
        <row r="5195">
          <cell r="A5195" t="str">
            <v>M759</v>
          </cell>
          <cell r="B5195" t="str">
            <v>LESION DEL HOMBRO, NO ESPECIFICADA</v>
          </cell>
          <cell r="C5195" t="str">
            <v>083</v>
          </cell>
        </row>
        <row r="5196">
          <cell r="A5196" t="str">
            <v>M76</v>
          </cell>
          <cell r="B5196" t="str">
            <v>ENTESOPATIAS DEL MIENBRO INFERIOR, EXCLUIDO EL PIE</v>
          </cell>
          <cell r="C5196" t="str">
            <v>083</v>
          </cell>
        </row>
        <row r="5197">
          <cell r="A5197" t="str">
            <v>M760</v>
          </cell>
          <cell r="B5197" t="str">
            <v>TENDINITIS DEL GLUTEO</v>
          </cell>
          <cell r="C5197" t="str">
            <v>083</v>
          </cell>
        </row>
        <row r="5198">
          <cell r="A5198" t="str">
            <v>M761</v>
          </cell>
          <cell r="B5198" t="str">
            <v>TENDINITIS DEL PSOAS</v>
          </cell>
          <cell r="C5198" t="str">
            <v>083</v>
          </cell>
        </row>
        <row r="5199">
          <cell r="A5199" t="str">
            <v>M762</v>
          </cell>
          <cell r="B5199" t="str">
            <v>ESPOLON DE LA CRESTA ILIACA</v>
          </cell>
          <cell r="C5199" t="str">
            <v>083</v>
          </cell>
        </row>
        <row r="5200">
          <cell r="A5200" t="str">
            <v>M763</v>
          </cell>
          <cell r="B5200" t="str">
            <v>SINDROME DEL TENDON DEL TENSOR DE LA FASCIA LATA</v>
          </cell>
          <cell r="C5200" t="str">
            <v>083</v>
          </cell>
        </row>
        <row r="5201">
          <cell r="A5201" t="str">
            <v>M764</v>
          </cell>
          <cell r="B5201" t="str">
            <v>BURSITIS TIBIAL COLATERAL (PELLEGRINI-STIEDA)</v>
          </cell>
          <cell r="C5201" t="str">
            <v>083</v>
          </cell>
        </row>
        <row r="5202">
          <cell r="A5202" t="str">
            <v>M765</v>
          </cell>
          <cell r="B5202" t="str">
            <v>TENDINITIS ROTULIANA</v>
          </cell>
          <cell r="C5202" t="str">
            <v>083</v>
          </cell>
        </row>
        <row r="5203">
          <cell r="A5203" t="str">
            <v>M766</v>
          </cell>
          <cell r="B5203" t="str">
            <v>TENDINITIS AQUILIANA</v>
          </cell>
          <cell r="C5203" t="str">
            <v>083</v>
          </cell>
        </row>
        <row r="5204">
          <cell r="A5204" t="str">
            <v>M767</v>
          </cell>
          <cell r="B5204" t="str">
            <v>TENDINITIS PERONEAL</v>
          </cell>
          <cell r="C5204" t="str">
            <v>083</v>
          </cell>
        </row>
        <row r="5205">
          <cell r="A5205" t="str">
            <v>M768</v>
          </cell>
          <cell r="B5205" t="str">
            <v>OTRAS ENTESOPATIAS DEL MIEMBRO INFERIOR, EXCLUIDO EL PIE</v>
          </cell>
          <cell r="C5205" t="str">
            <v>083</v>
          </cell>
        </row>
        <row r="5206">
          <cell r="A5206" t="str">
            <v>M769</v>
          </cell>
          <cell r="B5206" t="str">
            <v>ENTESOPATIA DEL MIEMBRO INFERIOR, NO ESPECIFICADA</v>
          </cell>
          <cell r="C5206" t="str">
            <v>083</v>
          </cell>
        </row>
        <row r="5207">
          <cell r="A5207" t="str">
            <v>M77</v>
          </cell>
          <cell r="B5207" t="str">
            <v>OTRAS ENTESOPATIAS</v>
          </cell>
          <cell r="C5207" t="str">
            <v>083</v>
          </cell>
        </row>
        <row r="5208">
          <cell r="A5208" t="str">
            <v>M770</v>
          </cell>
          <cell r="B5208" t="str">
            <v>EPICONDILITIS MEDIA</v>
          </cell>
          <cell r="C5208" t="str">
            <v>083</v>
          </cell>
        </row>
        <row r="5209">
          <cell r="A5209" t="str">
            <v>M771</v>
          </cell>
          <cell r="B5209" t="str">
            <v>EPICONDILITIS LATERAL</v>
          </cell>
          <cell r="C5209" t="str">
            <v>083</v>
          </cell>
        </row>
        <row r="5210">
          <cell r="A5210" t="str">
            <v>M772</v>
          </cell>
          <cell r="B5210" t="str">
            <v>PERIARTRITIS DE LA MUÑECA</v>
          </cell>
          <cell r="C5210" t="str">
            <v>083</v>
          </cell>
        </row>
        <row r="5211">
          <cell r="A5211" t="str">
            <v>M773</v>
          </cell>
          <cell r="B5211" t="str">
            <v>ESPOLON CALCANEO</v>
          </cell>
          <cell r="C5211" t="str">
            <v>083</v>
          </cell>
        </row>
        <row r="5212">
          <cell r="A5212" t="str">
            <v>M774</v>
          </cell>
          <cell r="B5212" t="str">
            <v>METATARSALGIA</v>
          </cell>
          <cell r="C5212" t="str">
            <v>083</v>
          </cell>
        </row>
        <row r="5213">
          <cell r="A5213" t="str">
            <v>M775</v>
          </cell>
          <cell r="B5213" t="str">
            <v>OTRAS ENTESOPATIAS DEL PIE</v>
          </cell>
          <cell r="C5213" t="str">
            <v>083</v>
          </cell>
        </row>
        <row r="5214">
          <cell r="A5214" t="str">
            <v>M778</v>
          </cell>
          <cell r="B5214" t="str">
            <v>OTRAS ENTESOPATIAS, NO CLASIFICADAS EN OTRA PARTE</v>
          </cell>
          <cell r="C5214" t="str">
            <v>083</v>
          </cell>
        </row>
        <row r="5215">
          <cell r="A5215" t="str">
            <v>M779</v>
          </cell>
          <cell r="B5215" t="str">
            <v>ENTESOPATIA, NO ESPECIFICADA</v>
          </cell>
          <cell r="C5215" t="str">
            <v>083</v>
          </cell>
        </row>
        <row r="5216">
          <cell r="A5216" t="str">
            <v>M79</v>
          </cell>
          <cell r="B5216" t="str">
            <v>OTROS TRASTORNOS DE LOS TEJIDOS BLANDOS, NO CLASIF. EN OTRA PARTE</v>
          </cell>
          <cell r="C5216" t="str">
            <v>083</v>
          </cell>
        </row>
        <row r="5217">
          <cell r="A5217" t="str">
            <v>M790</v>
          </cell>
          <cell r="B5217" t="str">
            <v>REUMATISMO, NO ESPECIFICADO</v>
          </cell>
          <cell r="C5217" t="str">
            <v>083</v>
          </cell>
        </row>
        <row r="5218">
          <cell r="A5218" t="str">
            <v>M791</v>
          </cell>
          <cell r="B5218" t="str">
            <v>MIALGIA</v>
          </cell>
          <cell r="C5218" t="str">
            <v>083</v>
          </cell>
        </row>
        <row r="5219">
          <cell r="A5219" t="str">
            <v>M792</v>
          </cell>
          <cell r="B5219" t="str">
            <v>NEURALGIA Y NEURITIS, NO ESPECIFICADAS</v>
          </cell>
          <cell r="C5219" t="str">
            <v>083</v>
          </cell>
        </row>
        <row r="5220">
          <cell r="A5220" t="str">
            <v>M793</v>
          </cell>
          <cell r="B5220" t="str">
            <v>PANICULITIS, NO ESPECIFICADA</v>
          </cell>
          <cell r="C5220" t="str">
            <v>083</v>
          </cell>
        </row>
        <row r="5221">
          <cell r="A5221" t="str">
            <v>M794</v>
          </cell>
          <cell r="B5221" t="str">
            <v>HIPERTROFIA DE PAQUETE ADIPOSO (INFRARROTULIANO)</v>
          </cell>
          <cell r="C5221" t="str">
            <v>083</v>
          </cell>
        </row>
        <row r="5222">
          <cell r="A5222" t="str">
            <v>M795</v>
          </cell>
          <cell r="B5222" t="str">
            <v>CUERPO EXTRAÑO RESIDUAL EN TEJIDO BLANDO</v>
          </cell>
          <cell r="C5222" t="str">
            <v>083</v>
          </cell>
        </row>
        <row r="5223">
          <cell r="A5223" t="str">
            <v>M796</v>
          </cell>
          <cell r="B5223" t="str">
            <v>DOLOR EN MIENBRO</v>
          </cell>
          <cell r="C5223" t="str">
            <v>083</v>
          </cell>
        </row>
        <row r="5224">
          <cell r="A5224" t="str">
            <v>M798</v>
          </cell>
          <cell r="B5224" t="str">
            <v>OTROS TRASTORNOS ESPECIFICADOS DE LOS TEJIDOS BLANDOS</v>
          </cell>
          <cell r="C5224" t="str">
            <v>083</v>
          </cell>
        </row>
        <row r="5225">
          <cell r="A5225" t="str">
            <v>M799</v>
          </cell>
          <cell r="B5225" t="str">
            <v>TRASTORNO DE LOS TEJIDOS BLANDOS, NO ESPECIFICADO</v>
          </cell>
          <cell r="C5225" t="str">
            <v>083</v>
          </cell>
        </row>
        <row r="5226">
          <cell r="A5226" t="str">
            <v>M80</v>
          </cell>
          <cell r="B5226" t="str">
            <v>OSTEOPOROSIS CON FRACTURA PATOLOGICA</v>
          </cell>
          <cell r="C5226" t="str">
            <v>083</v>
          </cell>
        </row>
        <row r="5227">
          <cell r="A5227" t="str">
            <v>M800</v>
          </cell>
          <cell r="B5227" t="str">
            <v>OSTEOPOROSIS POSTMENOPAUSICA CO FRACTURA PATOLOGICA</v>
          </cell>
          <cell r="C5227" t="str">
            <v>083</v>
          </cell>
        </row>
        <row r="5228">
          <cell r="A5228" t="str">
            <v>M801</v>
          </cell>
          <cell r="B5228" t="str">
            <v>OSTEOPOROSIS POSTOFORECTOMIA, CON FRACTURA PATOLOGICA</v>
          </cell>
          <cell r="C5228" t="str">
            <v>083</v>
          </cell>
        </row>
        <row r="5229">
          <cell r="A5229" t="str">
            <v>M802</v>
          </cell>
          <cell r="B5229" t="str">
            <v>OSTEOPOROSIS POR DESUSO, CON FRACTURA PATOLOGICA</v>
          </cell>
          <cell r="C5229" t="str">
            <v>083</v>
          </cell>
        </row>
        <row r="5230">
          <cell r="A5230" t="str">
            <v>M803</v>
          </cell>
          <cell r="B5230" t="str">
            <v>OSTEOPOROSIS POR MALABSORCION POSTQUIRUR. CON FRACTURA PATOLOGIC.</v>
          </cell>
          <cell r="C5230" t="str">
            <v>083</v>
          </cell>
        </row>
        <row r="5231">
          <cell r="A5231" t="str">
            <v>M804</v>
          </cell>
          <cell r="B5231" t="str">
            <v>OETEOPOROSIS INDUCIDA POR DROGAS, CON FRACTURA PATOLOGICA</v>
          </cell>
          <cell r="C5231" t="str">
            <v>083</v>
          </cell>
        </row>
        <row r="5232">
          <cell r="A5232" t="str">
            <v>M805</v>
          </cell>
          <cell r="B5232" t="str">
            <v>OSTEOPOROSIS IDIOPATICA, CON FRACTURA PATOLOGICA</v>
          </cell>
          <cell r="C5232" t="str">
            <v>083</v>
          </cell>
        </row>
        <row r="5233">
          <cell r="A5233" t="str">
            <v>M808</v>
          </cell>
          <cell r="B5233" t="str">
            <v>OTRAS OSTEOPOROSIS, CON FRACTURA PATOLOGICA</v>
          </cell>
          <cell r="C5233" t="str">
            <v>083</v>
          </cell>
        </row>
        <row r="5234">
          <cell r="A5234" t="str">
            <v>M809</v>
          </cell>
          <cell r="B5234" t="str">
            <v>OSTEOPOROSIS NO ESPECIFICADA, CON FRACTURA PATOLOGICA</v>
          </cell>
          <cell r="C5234" t="str">
            <v>083</v>
          </cell>
        </row>
        <row r="5235">
          <cell r="A5235" t="str">
            <v>M81</v>
          </cell>
          <cell r="B5235" t="str">
            <v>OSTEOPOROSIS SIN FRACTURA PATOLOGICA</v>
          </cell>
          <cell r="C5235" t="str">
            <v>083</v>
          </cell>
        </row>
        <row r="5236">
          <cell r="A5236" t="str">
            <v>M810</v>
          </cell>
          <cell r="B5236" t="str">
            <v>OSTEOPOROSIS POSTMENOPAUSICA, SIN FRACTURA PATOLOGICA</v>
          </cell>
          <cell r="C5236" t="str">
            <v>083</v>
          </cell>
        </row>
        <row r="5237">
          <cell r="A5237" t="str">
            <v>M811</v>
          </cell>
          <cell r="B5237" t="str">
            <v>OSTEPOROSIS POSTOOFORECTOMIA, SIN FRACTURA PATOLOGICA</v>
          </cell>
          <cell r="C5237" t="str">
            <v>083</v>
          </cell>
        </row>
        <row r="5238">
          <cell r="A5238" t="str">
            <v>M812</v>
          </cell>
          <cell r="B5238" t="str">
            <v>OSTEOPORISIS POR DESUSO, SIN FRACTURA PATOLOGICA</v>
          </cell>
          <cell r="C5238" t="str">
            <v>083</v>
          </cell>
        </row>
        <row r="5239">
          <cell r="A5239" t="str">
            <v>M813</v>
          </cell>
          <cell r="B5239" t="str">
            <v>OSTEOPOROSIS POR MALABSORCION POSTQUIRUR. SIN FRACTURA PATOLOGICA</v>
          </cell>
          <cell r="C5239" t="str">
            <v>083</v>
          </cell>
        </row>
        <row r="5240">
          <cell r="A5240" t="str">
            <v>M814</v>
          </cell>
          <cell r="B5240" t="str">
            <v>OSTEOPOROSIS INDUCIDA POR DROGAS, SIN FRACTURA PATOLOGICA</v>
          </cell>
          <cell r="C5240" t="str">
            <v>083</v>
          </cell>
        </row>
        <row r="5241">
          <cell r="A5241" t="str">
            <v>M815</v>
          </cell>
          <cell r="B5241" t="str">
            <v>OATEOPOROSIS IDIOPATICA, SIN FRACTURA PATOLOGICA</v>
          </cell>
          <cell r="C5241" t="str">
            <v>083</v>
          </cell>
        </row>
        <row r="5242">
          <cell r="A5242" t="str">
            <v>M816</v>
          </cell>
          <cell r="B5242" t="str">
            <v>OSTEOPOROSIS LOCALIZADA (LEQUESNE), SIN FRACTURA PATOLOGICA</v>
          </cell>
          <cell r="C5242" t="str">
            <v>083</v>
          </cell>
        </row>
        <row r="5243">
          <cell r="A5243" t="str">
            <v>M818</v>
          </cell>
          <cell r="B5243" t="str">
            <v>OTRAS OSTEOPOROSIS, SIN FRACTURA PATOLOGICA</v>
          </cell>
          <cell r="C5243" t="str">
            <v>083</v>
          </cell>
        </row>
        <row r="5244">
          <cell r="A5244" t="str">
            <v>M819</v>
          </cell>
          <cell r="B5244" t="str">
            <v>OSTEOPOROSIS NO ESPECIFICADA, SIN FRACTURA PATOLOGICA</v>
          </cell>
          <cell r="C5244" t="str">
            <v>083</v>
          </cell>
        </row>
        <row r="5245">
          <cell r="A5245" t="str">
            <v>M83</v>
          </cell>
          <cell r="B5245" t="str">
            <v>OSTEOMALACIA DEL ADULTO</v>
          </cell>
          <cell r="C5245" t="str">
            <v>083</v>
          </cell>
        </row>
        <row r="5246">
          <cell r="A5246" t="str">
            <v>M830</v>
          </cell>
          <cell r="B5246" t="str">
            <v>OSTEOMALACIA PUERPERAL</v>
          </cell>
          <cell r="C5246" t="str">
            <v>083</v>
          </cell>
        </row>
        <row r="5247">
          <cell r="A5247" t="str">
            <v>M831</v>
          </cell>
          <cell r="B5247" t="str">
            <v>OSTEOMALACIA SENIL</v>
          </cell>
          <cell r="C5247" t="str">
            <v>083</v>
          </cell>
        </row>
        <row r="5248">
          <cell r="A5248" t="str">
            <v>M832</v>
          </cell>
          <cell r="B5248" t="str">
            <v>OSTEOMALACIA DEL ADULTO DEBIDA A MALABSORCION</v>
          </cell>
          <cell r="C5248" t="str">
            <v>083</v>
          </cell>
        </row>
        <row r="5249">
          <cell r="A5249" t="str">
            <v>M833</v>
          </cell>
          <cell r="B5249" t="str">
            <v>OSTEOMALACIA DEL ADULTO DEBIDA A DESNUTRICION</v>
          </cell>
          <cell r="C5249" t="str">
            <v>083</v>
          </cell>
        </row>
        <row r="5250">
          <cell r="A5250" t="str">
            <v>M834</v>
          </cell>
          <cell r="B5250" t="str">
            <v>ENFERMEDAD DE LOS HUESOS POR ALUMINIO</v>
          </cell>
          <cell r="C5250" t="str">
            <v>083</v>
          </cell>
        </row>
        <row r="5251">
          <cell r="A5251" t="str">
            <v>M835</v>
          </cell>
          <cell r="B5251" t="str">
            <v>OTRAS OSTEOMALACIAS DEL ADULTO INDUCIDAS POR DROGAS</v>
          </cell>
          <cell r="C5251" t="str">
            <v>083</v>
          </cell>
        </row>
        <row r="5252">
          <cell r="A5252" t="str">
            <v>M838</v>
          </cell>
          <cell r="B5252" t="str">
            <v>OTRAS OSTEOMALACIAS DEL ADULTO</v>
          </cell>
          <cell r="C5252" t="str">
            <v>083</v>
          </cell>
        </row>
        <row r="5253">
          <cell r="A5253" t="str">
            <v>M839</v>
          </cell>
          <cell r="B5253" t="str">
            <v>OSTEMALACIA DEL ADULTO, NO ESPECIFICADA</v>
          </cell>
          <cell r="C5253" t="str">
            <v>083</v>
          </cell>
        </row>
        <row r="5254">
          <cell r="A5254" t="str">
            <v>M84</v>
          </cell>
          <cell r="B5254" t="str">
            <v>TRASTORNOS DE LA CONTINUIDAD DEL HUESO</v>
          </cell>
          <cell r="C5254" t="str">
            <v>083</v>
          </cell>
        </row>
        <row r="5255">
          <cell r="A5255" t="str">
            <v>M840</v>
          </cell>
          <cell r="B5255" t="str">
            <v>CONSOLIDACION DEFECTUOSA DE FRACTURA</v>
          </cell>
          <cell r="C5255" t="str">
            <v>083</v>
          </cell>
        </row>
        <row r="5256">
          <cell r="A5256" t="str">
            <v>M841</v>
          </cell>
          <cell r="B5256" t="str">
            <v>FALTA DE CONSOLIDACION DE FRACTURA (SEUDOARTROSIS)</v>
          </cell>
          <cell r="C5256" t="str">
            <v>083</v>
          </cell>
        </row>
        <row r="5257">
          <cell r="A5257" t="str">
            <v>M842</v>
          </cell>
          <cell r="B5257" t="str">
            <v>CONSOLIDACION RETARDADA DE FRACTURA</v>
          </cell>
          <cell r="C5257" t="str">
            <v>083</v>
          </cell>
        </row>
        <row r="5258">
          <cell r="A5258" t="str">
            <v>M843</v>
          </cell>
          <cell r="B5258" t="str">
            <v>FRACTURA POR TENSION, NO CLASIFICADA EN OTRA PARTE</v>
          </cell>
          <cell r="C5258" t="str">
            <v>083</v>
          </cell>
        </row>
        <row r="5259">
          <cell r="A5259" t="str">
            <v>M844</v>
          </cell>
          <cell r="B5259" t="str">
            <v>FRACTURA PATOLOGICA, NO CLASIFICADA EN OTRA PARTE</v>
          </cell>
          <cell r="C5259" t="str">
            <v>083</v>
          </cell>
        </row>
        <row r="5260">
          <cell r="A5260" t="str">
            <v>M848</v>
          </cell>
          <cell r="B5260" t="str">
            <v>OTROS TRASTORNOS DE LA CONTINUIDAD DEL HUESO</v>
          </cell>
          <cell r="C5260" t="str">
            <v>083</v>
          </cell>
        </row>
        <row r="5261">
          <cell r="A5261" t="str">
            <v>M849</v>
          </cell>
          <cell r="B5261" t="str">
            <v>TRASTORNO DE LA CONTINUIDAD DEL HUESO, NO ESPECIFICADO</v>
          </cell>
          <cell r="C5261" t="str">
            <v>083</v>
          </cell>
        </row>
        <row r="5262">
          <cell r="A5262" t="str">
            <v>M85</v>
          </cell>
          <cell r="B5262" t="str">
            <v>OTROS TRASTORNOS DE LA DENSIDAD Y DE LA ESTRUCTURA OSEAS</v>
          </cell>
          <cell r="C5262" t="str">
            <v>083</v>
          </cell>
        </row>
        <row r="5263">
          <cell r="A5263" t="str">
            <v>M850</v>
          </cell>
          <cell r="B5263" t="str">
            <v>DISPLASIA FIBROSA (MONOSTOTICA)</v>
          </cell>
          <cell r="C5263" t="str">
            <v>083</v>
          </cell>
        </row>
        <row r="5264">
          <cell r="A5264" t="str">
            <v>M851</v>
          </cell>
          <cell r="B5264" t="str">
            <v>FLUOROSIS DEL ESQUELETO</v>
          </cell>
          <cell r="C5264" t="str">
            <v>083</v>
          </cell>
        </row>
        <row r="5265">
          <cell r="A5265" t="str">
            <v>M852</v>
          </cell>
          <cell r="B5265" t="str">
            <v>HIPEROSTOSIS DEL CRANEO</v>
          </cell>
          <cell r="C5265" t="str">
            <v>083</v>
          </cell>
        </row>
        <row r="5266">
          <cell r="A5266" t="str">
            <v>M853</v>
          </cell>
          <cell r="B5266" t="str">
            <v>OSTEITIS CONDENSANTE</v>
          </cell>
          <cell r="C5266" t="str">
            <v>083</v>
          </cell>
        </row>
        <row r="5267">
          <cell r="A5267" t="str">
            <v>M854</v>
          </cell>
          <cell r="B5267" t="str">
            <v>QUISTE OSEO SOLITARIO</v>
          </cell>
          <cell r="C5267" t="str">
            <v>083</v>
          </cell>
        </row>
        <row r="5268">
          <cell r="A5268" t="str">
            <v>M855</v>
          </cell>
          <cell r="B5268" t="str">
            <v>QUISTE OSEO ANEURISMATICO</v>
          </cell>
          <cell r="C5268" t="str">
            <v>083</v>
          </cell>
        </row>
        <row r="5269">
          <cell r="A5269" t="str">
            <v>M856</v>
          </cell>
          <cell r="B5269" t="str">
            <v>OTROS QUISTES OSEOS</v>
          </cell>
          <cell r="C5269" t="str">
            <v>083</v>
          </cell>
        </row>
        <row r="5270">
          <cell r="A5270" t="str">
            <v>M858</v>
          </cell>
          <cell r="B5270" t="str">
            <v>OTROS TRASTORNOS ESPECIFICADOS DE LA DENSIDAD Y DE LA ESTRUCTURA OS</v>
          </cell>
          <cell r="C5270" t="str">
            <v>083</v>
          </cell>
        </row>
        <row r="5271">
          <cell r="A5271" t="str">
            <v>M859</v>
          </cell>
          <cell r="B5271" t="str">
            <v>TRASTORNO DE LA DENSIDAD Y DE LA ESTRUCTURA OSEAS, NO ESPECIFICADO</v>
          </cell>
          <cell r="C5271" t="str">
            <v>083</v>
          </cell>
        </row>
        <row r="5272">
          <cell r="A5272" t="str">
            <v>M86</v>
          </cell>
          <cell r="B5272" t="str">
            <v>OSTEOMIELITIS</v>
          </cell>
          <cell r="C5272" t="str">
            <v>083</v>
          </cell>
        </row>
        <row r="5273">
          <cell r="A5273" t="str">
            <v>M860</v>
          </cell>
          <cell r="B5273" t="str">
            <v>OSTEOMIELITIS HEMATOGENA AGUDA</v>
          </cell>
          <cell r="C5273" t="str">
            <v>083</v>
          </cell>
        </row>
        <row r="5274">
          <cell r="A5274" t="str">
            <v>M861</v>
          </cell>
          <cell r="B5274" t="str">
            <v>OTRAS OSTEOMIELITIS AGUDAS</v>
          </cell>
          <cell r="C5274" t="str">
            <v>083</v>
          </cell>
        </row>
        <row r="5275">
          <cell r="A5275" t="str">
            <v>M862</v>
          </cell>
          <cell r="B5275" t="str">
            <v>OSTEOMIELITIS SUBAGUDA</v>
          </cell>
          <cell r="C5275" t="str">
            <v>083</v>
          </cell>
        </row>
        <row r="5276">
          <cell r="A5276" t="str">
            <v>M863</v>
          </cell>
          <cell r="B5276" t="str">
            <v>OSTEOMIELITIS MULTIFOCAL CRONICA</v>
          </cell>
          <cell r="C5276" t="str">
            <v>083</v>
          </cell>
        </row>
        <row r="5277">
          <cell r="A5277" t="str">
            <v>M864</v>
          </cell>
          <cell r="B5277" t="str">
            <v>OSTEOMIELITIS CRONICA CON DRENAJE DEL SENO</v>
          </cell>
          <cell r="C5277" t="str">
            <v>083</v>
          </cell>
        </row>
        <row r="5278">
          <cell r="A5278" t="str">
            <v>M865</v>
          </cell>
          <cell r="B5278" t="str">
            <v>OTRAS OSTEOMIELITIS HEMATOGENAS CRONICAS</v>
          </cell>
          <cell r="C5278" t="str">
            <v>083</v>
          </cell>
        </row>
        <row r="5279">
          <cell r="A5279" t="str">
            <v>M866</v>
          </cell>
          <cell r="B5279" t="str">
            <v>OTRAS OSTEOMIELITIS CRONICAS</v>
          </cell>
          <cell r="C5279" t="str">
            <v>083</v>
          </cell>
        </row>
        <row r="5280">
          <cell r="A5280" t="str">
            <v>M868</v>
          </cell>
          <cell r="B5280" t="str">
            <v>OTRAS OSTEOMIELITIS</v>
          </cell>
          <cell r="C5280" t="str">
            <v>083</v>
          </cell>
        </row>
        <row r="5281">
          <cell r="A5281" t="str">
            <v>M869</v>
          </cell>
          <cell r="B5281" t="str">
            <v>OSTEOMIELITIS, NO ESPECIFICADA</v>
          </cell>
          <cell r="C5281" t="str">
            <v>083</v>
          </cell>
        </row>
        <row r="5282">
          <cell r="A5282" t="str">
            <v>M87</v>
          </cell>
          <cell r="B5282" t="str">
            <v>OSTEONECROSIS</v>
          </cell>
          <cell r="C5282" t="str">
            <v>083</v>
          </cell>
        </row>
        <row r="5283">
          <cell r="A5283" t="str">
            <v>M870</v>
          </cell>
          <cell r="B5283" t="str">
            <v>NECROSIS ASEPTICA IDIOPATICA OSEA</v>
          </cell>
          <cell r="C5283" t="str">
            <v>083</v>
          </cell>
        </row>
        <row r="5284">
          <cell r="A5284" t="str">
            <v>M871</v>
          </cell>
          <cell r="B5284" t="str">
            <v>OSTEONECROSIS DEBIDA A DROGAS</v>
          </cell>
          <cell r="C5284" t="str">
            <v>083</v>
          </cell>
        </row>
        <row r="5285">
          <cell r="A5285" t="str">
            <v>M872</v>
          </cell>
          <cell r="B5285" t="str">
            <v>OSTEONECROSIS DEBIDA A TRAUMATISMO PREVIO</v>
          </cell>
          <cell r="C5285" t="str">
            <v>083</v>
          </cell>
        </row>
        <row r="5286">
          <cell r="A5286" t="str">
            <v>M873</v>
          </cell>
          <cell r="B5286" t="str">
            <v>OTRAS OSTEONECROSIS SECUNDARIAS</v>
          </cell>
          <cell r="C5286" t="str">
            <v>083</v>
          </cell>
        </row>
        <row r="5287">
          <cell r="A5287" t="str">
            <v>M878</v>
          </cell>
          <cell r="B5287" t="str">
            <v>OTRAS OSTEONECROSIS</v>
          </cell>
          <cell r="C5287" t="str">
            <v>083</v>
          </cell>
        </row>
        <row r="5288">
          <cell r="A5288" t="str">
            <v>M879</v>
          </cell>
          <cell r="B5288" t="str">
            <v>OSTEONECROSIS, NO ESPECIFICADA</v>
          </cell>
          <cell r="C5288" t="str">
            <v>083</v>
          </cell>
        </row>
        <row r="5289">
          <cell r="A5289" t="str">
            <v>M88</v>
          </cell>
          <cell r="B5289" t="str">
            <v>ENFERMEDAD DE PAGET DE LOS HUESOS (OSTEITIS DEFORMANTE)</v>
          </cell>
          <cell r="C5289" t="str">
            <v>083</v>
          </cell>
        </row>
        <row r="5290">
          <cell r="A5290" t="str">
            <v>M880</v>
          </cell>
          <cell r="B5290" t="str">
            <v>ENFERMEDAD DE PAGET DEL CRANEO</v>
          </cell>
          <cell r="C5290" t="str">
            <v>083</v>
          </cell>
        </row>
        <row r="5291">
          <cell r="A5291" t="str">
            <v>M888</v>
          </cell>
          <cell r="B5291" t="str">
            <v>ENFERMEDAD DE PAGET DE OTROS HUESOS</v>
          </cell>
          <cell r="C5291" t="str">
            <v>083</v>
          </cell>
        </row>
        <row r="5292">
          <cell r="A5292" t="str">
            <v>M889</v>
          </cell>
          <cell r="B5292" t="str">
            <v>ENFERMEDAD OSEA DE PAGET, HUESOS NO ESPECIFICADOS</v>
          </cell>
          <cell r="C5292" t="str">
            <v>083</v>
          </cell>
        </row>
        <row r="5293">
          <cell r="A5293" t="str">
            <v>M89</v>
          </cell>
          <cell r="B5293" t="str">
            <v>OTROS TRASTORNOS DEL HUESO</v>
          </cell>
          <cell r="C5293" t="str">
            <v>083</v>
          </cell>
        </row>
        <row r="5294">
          <cell r="A5294" t="str">
            <v>M890</v>
          </cell>
          <cell r="B5294" t="str">
            <v>ALGONEURODISTROFIA</v>
          </cell>
          <cell r="C5294" t="str">
            <v>083</v>
          </cell>
        </row>
        <row r="5295">
          <cell r="A5295" t="str">
            <v>M891</v>
          </cell>
          <cell r="B5295" t="str">
            <v>DETENCION DEL CRECIMIENTO EPIFISARIO</v>
          </cell>
          <cell r="C5295" t="str">
            <v>083</v>
          </cell>
        </row>
        <row r="5296">
          <cell r="A5296" t="str">
            <v>M892</v>
          </cell>
          <cell r="B5296" t="str">
            <v>OTROS TRASTORNOS DEL DESARROLLO Y CRECIMIENTO OSEO</v>
          </cell>
          <cell r="C5296" t="str">
            <v>083</v>
          </cell>
        </row>
        <row r="5297">
          <cell r="A5297" t="str">
            <v>M893</v>
          </cell>
          <cell r="B5297" t="str">
            <v>HIPERTROFIA DEL HUESO</v>
          </cell>
          <cell r="C5297" t="str">
            <v>083</v>
          </cell>
        </row>
        <row r="5298">
          <cell r="A5298" t="str">
            <v>M894</v>
          </cell>
          <cell r="B5298" t="str">
            <v>OTRAS OSTEOARTROPATIAS HIPERTROFICAS</v>
          </cell>
          <cell r="C5298" t="str">
            <v>083</v>
          </cell>
        </row>
        <row r="5299">
          <cell r="A5299" t="str">
            <v>M895</v>
          </cell>
          <cell r="B5299" t="str">
            <v>OSTEOLISIS</v>
          </cell>
          <cell r="C5299" t="str">
            <v>083</v>
          </cell>
        </row>
        <row r="5300">
          <cell r="A5300" t="str">
            <v>M896</v>
          </cell>
          <cell r="B5300" t="str">
            <v>OSTEOPATIA A CONSECUENCIA DE POLIOMIELITIS</v>
          </cell>
          <cell r="C5300" t="str">
            <v>083</v>
          </cell>
        </row>
        <row r="5301">
          <cell r="A5301" t="str">
            <v>M898</v>
          </cell>
          <cell r="B5301" t="str">
            <v>OTROS TRASTORNOS ESPECIFICADOS DEL HUESO</v>
          </cell>
          <cell r="C5301" t="str">
            <v>083</v>
          </cell>
        </row>
        <row r="5302">
          <cell r="A5302" t="str">
            <v>M899</v>
          </cell>
          <cell r="B5302" t="str">
            <v>TRASTORNO DEL HUESO, NO ESPECIFICADO</v>
          </cell>
          <cell r="C5302" t="str">
            <v>083</v>
          </cell>
        </row>
        <row r="5303">
          <cell r="A5303" t="str">
            <v>M91</v>
          </cell>
          <cell r="B5303" t="str">
            <v>OSTEOCONDROSIS JUVENIL DE LA CADERA Y DE LA PELVIS</v>
          </cell>
          <cell r="C5303" t="str">
            <v>083</v>
          </cell>
        </row>
        <row r="5304">
          <cell r="A5304" t="str">
            <v>M910</v>
          </cell>
          <cell r="B5304" t="str">
            <v>OSTEOCONDROSIS JUVENIL DE LA PELVIS</v>
          </cell>
          <cell r="C5304" t="str">
            <v>083</v>
          </cell>
        </row>
        <row r="5305">
          <cell r="A5305" t="str">
            <v>M911</v>
          </cell>
          <cell r="B5305" t="str">
            <v>OSTEOCONDROSIS JUVENIL DE LA CABEZA DEL FEMUR (LEGG-CALVE-PERTHES)</v>
          </cell>
          <cell r="C5305" t="str">
            <v>083</v>
          </cell>
        </row>
        <row r="5306">
          <cell r="A5306" t="str">
            <v>M912</v>
          </cell>
          <cell r="B5306" t="str">
            <v>COXA PLANA</v>
          </cell>
          <cell r="C5306" t="str">
            <v>083</v>
          </cell>
        </row>
        <row r="5307">
          <cell r="A5307" t="str">
            <v>M913</v>
          </cell>
          <cell r="B5307" t="str">
            <v>PSEUDOCOXALGIA</v>
          </cell>
          <cell r="C5307" t="str">
            <v>083</v>
          </cell>
        </row>
        <row r="5308">
          <cell r="A5308" t="str">
            <v>M918</v>
          </cell>
          <cell r="B5308" t="str">
            <v>OTRAS OSTEOCONDROSIS JUVENILES DE LA CADERA Y DE LA PELVIS</v>
          </cell>
          <cell r="C5308" t="str">
            <v>083</v>
          </cell>
        </row>
        <row r="5309">
          <cell r="A5309" t="str">
            <v>M919</v>
          </cell>
          <cell r="B5309" t="str">
            <v>OSTEOCONDROSIS JUVENILES DE LA CADERA Y DE LA PELVIS, SIN OTRA ESPECIF</v>
          </cell>
          <cell r="C5309" t="str">
            <v>083</v>
          </cell>
        </row>
        <row r="5310">
          <cell r="A5310" t="str">
            <v>M92</v>
          </cell>
          <cell r="B5310" t="str">
            <v>OTRAS OSTEOCONDROSIS JUVENILES</v>
          </cell>
          <cell r="C5310" t="str">
            <v>083</v>
          </cell>
        </row>
        <row r="5311">
          <cell r="A5311" t="str">
            <v>M920</v>
          </cell>
          <cell r="B5311" t="str">
            <v>OSTEOCONDROSIS JUVENIL DEL HUMERO</v>
          </cell>
          <cell r="C5311" t="str">
            <v>083</v>
          </cell>
        </row>
        <row r="5312">
          <cell r="A5312" t="str">
            <v>M921</v>
          </cell>
          <cell r="B5312" t="str">
            <v>OATEOCONDROSIS JUVENIL DEL CUBITO Y DEL RADIO</v>
          </cell>
          <cell r="C5312" t="str">
            <v>083</v>
          </cell>
        </row>
        <row r="5313">
          <cell r="A5313" t="str">
            <v>M922</v>
          </cell>
          <cell r="B5313" t="str">
            <v>OSTEOCONDROSIS JUVENIL DE LA MANO</v>
          </cell>
          <cell r="C5313" t="str">
            <v>083</v>
          </cell>
        </row>
        <row r="5314">
          <cell r="A5314" t="str">
            <v>M923</v>
          </cell>
          <cell r="B5314" t="str">
            <v>OTRAS OSTEOCONDROSIS JUVENILES DEL MIEMBRO SUPERIOR</v>
          </cell>
          <cell r="C5314" t="str">
            <v>083</v>
          </cell>
        </row>
        <row r="5315">
          <cell r="A5315" t="str">
            <v>M924</v>
          </cell>
          <cell r="B5315" t="str">
            <v>OSTEOCONDROSIS JUVENIL DE LA ROTULA</v>
          </cell>
          <cell r="C5315" t="str">
            <v>083</v>
          </cell>
        </row>
        <row r="5316">
          <cell r="A5316" t="str">
            <v>M925</v>
          </cell>
          <cell r="B5316" t="str">
            <v>OATEOCONDROSIS JUVENIL DE LA TIBIA Y DEL PERONE</v>
          </cell>
          <cell r="C5316" t="str">
            <v>083</v>
          </cell>
        </row>
        <row r="5317">
          <cell r="A5317" t="str">
            <v>M926</v>
          </cell>
          <cell r="B5317" t="str">
            <v>OSTEOCONDROSIS JUVENIL DEL TARSO</v>
          </cell>
          <cell r="C5317" t="str">
            <v>083</v>
          </cell>
        </row>
        <row r="5318">
          <cell r="A5318" t="str">
            <v>M927</v>
          </cell>
          <cell r="B5318" t="str">
            <v>OSTEOCONDROSIS JUVENIL DEL METATARSO</v>
          </cell>
          <cell r="C5318" t="str">
            <v>083</v>
          </cell>
        </row>
        <row r="5319">
          <cell r="A5319" t="str">
            <v>M928</v>
          </cell>
          <cell r="B5319" t="str">
            <v>OTRAS OSTEOCONDROSIS JUVENILES ESPECIFICADAS</v>
          </cell>
          <cell r="C5319" t="str">
            <v>083</v>
          </cell>
        </row>
        <row r="5320">
          <cell r="A5320" t="str">
            <v>M929</v>
          </cell>
          <cell r="B5320" t="str">
            <v>OSTEOCONDROSIS JUVENIL, NO ESPECIFICADA</v>
          </cell>
          <cell r="C5320" t="str">
            <v>083</v>
          </cell>
        </row>
        <row r="5321">
          <cell r="A5321" t="str">
            <v>M93</v>
          </cell>
          <cell r="B5321" t="str">
            <v>OTRAS OSTEOCONDROPATIAS</v>
          </cell>
          <cell r="C5321" t="str">
            <v>083</v>
          </cell>
        </row>
        <row r="5322">
          <cell r="A5322" t="str">
            <v>M930</v>
          </cell>
          <cell r="B5322" t="str">
            <v>DESLIZAMIENTO DE LA EPIFISIS FEMORAL SUPERIOR (NO TRAUMATICO)</v>
          </cell>
          <cell r="C5322" t="str">
            <v>083</v>
          </cell>
        </row>
        <row r="5323">
          <cell r="A5323" t="str">
            <v>M931</v>
          </cell>
          <cell r="B5323" t="str">
            <v>ENFERMEDAD DE KIENBOCK DEL ADULTO</v>
          </cell>
          <cell r="C5323" t="str">
            <v>083</v>
          </cell>
        </row>
        <row r="5324">
          <cell r="A5324" t="str">
            <v>M932</v>
          </cell>
          <cell r="B5324" t="str">
            <v>OSTEOCONDRITIS DISECANTE</v>
          </cell>
          <cell r="C5324" t="str">
            <v>083</v>
          </cell>
        </row>
        <row r="5325">
          <cell r="A5325" t="str">
            <v>M938</v>
          </cell>
          <cell r="B5325" t="str">
            <v>OTRAS OSTEOCODROPATIAS ESPECIFICADAS</v>
          </cell>
          <cell r="C5325" t="str">
            <v>083</v>
          </cell>
        </row>
        <row r="5326">
          <cell r="A5326" t="str">
            <v>M939</v>
          </cell>
          <cell r="B5326" t="str">
            <v>OSTEOCONDROPATIA, NO ESPECIFICADA</v>
          </cell>
          <cell r="C5326" t="str">
            <v>083</v>
          </cell>
        </row>
        <row r="5327">
          <cell r="A5327" t="str">
            <v>M94</v>
          </cell>
          <cell r="B5327" t="str">
            <v>OTROS TRASTORNOS DEL CARTILAGO</v>
          </cell>
          <cell r="C5327" t="str">
            <v>083</v>
          </cell>
        </row>
        <row r="5328">
          <cell r="A5328" t="str">
            <v>M940</v>
          </cell>
          <cell r="B5328" t="str">
            <v>SINDROME DE LA ARTICULACION CONDROCOSTAL (TIETZE)</v>
          </cell>
          <cell r="C5328" t="str">
            <v>083</v>
          </cell>
        </row>
        <row r="5329">
          <cell r="A5329" t="str">
            <v>M941</v>
          </cell>
          <cell r="B5329" t="str">
            <v>POLICONDRITIS RECIDIVANTE</v>
          </cell>
          <cell r="C5329" t="str">
            <v>083</v>
          </cell>
        </row>
        <row r="5330">
          <cell r="A5330" t="str">
            <v>M942</v>
          </cell>
          <cell r="B5330" t="str">
            <v>CONDROMALACIA</v>
          </cell>
          <cell r="C5330" t="str">
            <v>083</v>
          </cell>
        </row>
        <row r="5331">
          <cell r="A5331" t="str">
            <v>M943</v>
          </cell>
          <cell r="B5331" t="str">
            <v>CONDROLISIS</v>
          </cell>
          <cell r="C5331" t="str">
            <v>083</v>
          </cell>
        </row>
        <row r="5332">
          <cell r="A5332" t="str">
            <v>M948</v>
          </cell>
          <cell r="B5332" t="str">
            <v>OTROS TRASTORNOS ESPECIFICADOS DEL CARTILAGO</v>
          </cell>
          <cell r="C5332" t="str">
            <v>083</v>
          </cell>
        </row>
        <row r="5333">
          <cell r="A5333" t="str">
            <v>M949</v>
          </cell>
          <cell r="B5333" t="str">
            <v>TRASTORNO DEL CARTILAGO, NO ESPECIFICADO</v>
          </cell>
          <cell r="C5333" t="str">
            <v>083</v>
          </cell>
        </row>
        <row r="5334">
          <cell r="A5334" t="str">
            <v>M95</v>
          </cell>
          <cell r="B5334" t="str">
            <v>OTRAS DEFORMIDADES ADQUIRIDAS DEL SISTEMA OSTEOMUSCULAR Y DEL TEJIDO</v>
          </cell>
          <cell r="C5334" t="str">
            <v>083</v>
          </cell>
        </row>
        <row r="5335">
          <cell r="A5335" t="str">
            <v>M950</v>
          </cell>
          <cell r="B5335" t="str">
            <v>DEFORMIDAD ADQUIRIDA DE LA NARIZ</v>
          </cell>
          <cell r="C5335" t="str">
            <v>083</v>
          </cell>
        </row>
        <row r="5336">
          <cell r="A5336" t="str">
            <v>M951</v>
          </cell>
          <cell r="B5336" t="str">
            <v>OREJA EN COLIFLOR</v>
          </cell>
          <cell r="C5336" t="str">
            <v>083</v>
          </cell>
        </row>
        <row r="5337">
          <cell r="A5337" t="str">
            <v>M952</v>
          </cell>
          <cell r="B5337" t="str">
            <v>OTRAS DEFORMIDADES ADQUIRIDAS DE LA CABEZA</v>
          </cell>
          <cell r="C5337" t="str">
            <v>083</v>
          </cell>
        </row>
        <row r="5338">
          <cell r="A5338" t="str">
            <v>M953</v>
          </cell>
          <cell r="B5338" t="str">
            <v>DEFORMIDAD ADQUIRIDA DEL CUELLO</v>
          </cell>
          <cell r="C5338" t="str">
            <v>083</v>
          </cell>
        </row>
        <row r="5339">
          <cell r="A5339" t="str">
            <v>M954</v>
          </cell>
          <cell r="B5339" t="str">
            <v>DEFORMIDAD ADQUIRIDA DE COSTILLAS Y TORAX</v>
          </cell>
          <cell r="C5339" t="str">
            <v>083</v>
          </cell>
        </row>
        <row r="5340">
          <cell r="A5340" t="str">
            <v>M955</v>
          </cell>
          <cell r="B5340" t="str">
            <v>DEFORMIDAD ADQUIRIDA DE LA PELVIS</v>
          </cell>
          <cell r="C5340" t="str">
            <v>083</v>
          </cell>
        </row>
        <row r="5341">
          <cell r="A5341" t="str">
            <v>M958</v>
          </cell>
          <cell r="B5341" t="str">
            <v>OTRAS DEFORMIDADES ADQUIRIDAS ESPECIFICADAS DEL SISTEMA OSTEOMUSC</v>
          </cell>
          <cell r="C5341" t="str">
            <v>083</v>
          </cell>
        </row>
        <row r="5342">
          <cell r="A5342" t="str">
            <v>M959</v>
          </cell>
          <cell r="B5342" t="str">
            <v>DEFORMIDAD ADQUIRIDA DEL SISTEMA  OSTEOMUSCULAR, NO ESPECIFICADA</v>
          </cell>
          <cell r="C5342" t="str">
            <v>083</v>
          </cell>
        </row>
        <row r="5343">
          <cell r="A5343" t="str">
            <v>M96</v>
          </cell>
          <cell r="B5343" t="str">
            <v>TRASTORNOS OSTEOMUSCULARES CONSECUTIVOS A PROCEDIMIENTOS, NO CLAS</v>
          </cell>
          <cell r="C5343" t="str">
            <v>083</v>
          </cell>
        </row>
        <row r="5344">
          <cell r="A5344" t="str">
            <v>M960</v>
          </cell>
          <cell r="B5344" t="str">
            <v>SEUDOARTROSIS CONSECUTIVA A FUSION  O  ARTRODESIS</v>
          </cell>
          <cell r="C5344" t="str">
            <v>083</v>
          </cell>
        </row>
        <row r="5345">
          <cell r="A5345" t="str">
            <v>M961</v>
          </cell>
          <cell r="B5345" t="str">
            <v>SINDROME POSTLAMINECTOMIA, NO CLASIFICADO EN OTRA PARTE</v>
          </cell>
          <cell r="C5345" t="str">
            <v>083</v>
          </cell>
        </row>
        <row r="5346">
          <cell r="A5346" t="str">
            <v>M962</v>
          </cell>
          <cell r="B5346" t="str">
            <v>CIFOSIS POSTRADIACION</v>
          </cell>
          <cell r="C5346" t="str">
            <v>083</v>
          </cell>
        </row>
        <row r="5347">
          <cell r="A5347" t="str">
            <v>M963</v>
          </cell>
          <cell r="B5347" t="str">
            <v>CIFOSIS POSTLAMINECTOMIA</v>
          </cell>
          <cell r="C5347" t="str">
            <v>083</v>
          </cell>
        </row>
        <row r="5348">
          <cell r="A5348" t="str">
            <v>M964</v>
          </cell>
          <cell r="B5348" t="str">
            <v>LORDOSIS POSTQUIRURGICA</v>
          </cell>
          <cell r="C5348" t="str">
            <v>083</v>
          </cell>
        </row>
        <row r="5349">
          <cell r="A5349" t="str">
            <v>M965</v>
          </cell>
          <cell r="B5349" t="str">
            <v>ESCOLIOSIS POSTRRADIACION</v>
          </cell>
          <cell r="C5349" t="str">
            <v>083</v>
          </cell>
        </row>
        <row r="5350">
          <cell r="A5350" t="str">
            <v>M966</v>
          </cell>
          <cell r="B5350" t="str">
            <v>FRACTURA DE HUESOS POSTERIOR A INSERCION O IMPLANTE</v>
          </cell>
          <cell r="C5350" t="str">
            <v>083</v>
          </cell>
        </row>
        <row r="5351">
          <cell r="A5351" t="str">
            <v>M968</v>
          </cell>
          <cell r="B5351" t="str">
            <v>OTROS TRASTORNOS OSTEOMUSCULARES CONSECUTIVO A PROCEDIMIENTOS</v>
          </cell>
          <cell r="C5351" t="str">
            <v>083</v>
          </cell>
        </row>
        <row r="5352">
          <cell r="A5352" t="str">
            <v>M969</v>
          </cell>
          <cell r="B5352" t="str">
            <v>TRASTORNOS OSTEOMUSCULARES NO ESPECIFICADOS CONSECUTIVOS A PROC</v>
          </cell>
          <cell r="C5352" t="str">
            <v>083</v>
          </cell>
        </row>
        <row r="5353">
          <cell r="A5353" t="str">
            <v>M99</v>
          </cell>
          <cell r="B5353" t="str">
            <v>LESIONES BIOMECANICAS, NO CLASIFICADAS EN OTRA PARTE</v>
          </cell>
          <cell r="C5353" t="str">
            <v>083</v>
          </cell>
        </row>
        <row r="5354">
          <cell r="A5354" t="str">
            <v>M990</v>
          </cell>
          <cell r="B5354" t="str">
            <v>DISFUNCION SEGMENTAL O SOMATICA</v>
          </cell>
          <cell r="C5354" t="str">
            <v>083</v>
          </cell>
        </row>
        <row r="5355">
          <cell r="A5355" t="str">
            <v>M991</v>
          </cell>
          <cell r="B5355" t="str">
            <v>COMPLEJO DE SUBLUXACION (VERTEBRAL)</v>
          </cell>
          <cell r="C5355" t="str">
            <v>083</v>
          </cell>
        </row>
        <row r="5356">
          <cell r="A5356" t="str">
            <v>M992</v>
          </cell>
          <cell r="B5356" t="str">
            <v>SUBLUXACION CON ESTENOSIS DEL CANAL NEURAL</v>
          </cell>
          <cell r="C5356" t="str">
            <v>083</v>
          </cell>
        </row>
        <row r="5357">
          <cell r="A5357" t="str">
            <v>M993</v>
          </cell>
          <cell r="B5357" t="str">
            <v>ESTENOSIS OSEA DEL CANAL NEURAL</v>
          </cell>
          <cell r="C5357" t="str">
            <v>083</v>
          </cell>
        </row>
        <row r="5358">
          <cell r="A5358" t="str">
            <v>M994</v>
          </cell>
          <cell r="B5358" t="str">
            <v>ESTENOSIS DEL CANAL NEURAL POR TEJIDO CONJUNTIVO</v>
          </cell>
          <cell r="C5358" t="str">
            <v>083</v>
          </cell>
        </row>
        <row r="5359">
          <cell r="A5359" t="str">
            <v>M995</v>
          </cell>
          <cell r="B5359" t="str">
            <v>ESTENOSIS DEL CANAL  NEURAL POR DISCO INTERVERTEBRAL</v>
          </cell>
          <cell r="C5359" t="str">
            <v>083</v>
          </cell>
        </row>
        <row r="5360">
          <cell r="A5360" t="str">
            <v>M996</v>
          </cell>
          <cell r="B5360" t="str">
            <v>ESTENOSIS OSEA Y SUBLUXACION DE LOS AGUJEROS</v>
          </cell>
          <cell r="C5360" t="str">
            <v>083</v>
          </cell>
        </row>
        <row r="5361">
          <cell r="A5361" t="str">
            <v>M997</v>
          </cell>
          <cell r="B5361" t="str">
            <v>ESTENOSIS DE LOS AGUJEROS INTERVERTEBRALES POR TEJIDO CONJUNTIVO</v>
          </cell>
          <cell r="C5361" t="str">
            <v>083</v>
          </cell>
        </row>
        <row r="5362">
          <cell r="A5362" t="str">
            <v>M998</v>
          </cell>
          <cell r="B5362" t="str">
            <v>OTRAS LESIONES BIOMECANICAS</v>
          </cell>
          <cell r="C5362" t="str">
            <v>083</v>
          </cell>
        </row>
        <row r="5363">
          <cell r="A5363" t="str">
            <v>M999</v>
          </cell>
          <cell r="B5363" t="str">
            <v>LESION BIOMECANICA, NO ESPECIFICADA</v>
          </cell>
          <cell r="C5363" t="str">
            <v>083</v>
          </cell>
        </row>
        <row r="5364">
          <cell r="A5364" t="str">
            <v>MERC</v>
          </cell>
          <cell r="B5364" t="str">
            <v>CONTAMINACION CON MERCURIO</v>
          </cell>
          <cell r="C5364" t="str">
            <v>000</v>
          </cell>
        </row>
        <row r="5365">
          <cell r="A5365" t="str">
            <v>N00</v>
          </cell>
          <cell r="B5365" t="str">
            <v>SINDROME NEFROTICO AGUDO</v>
          </cell>
          <cell r="C5365" t="str">
            <v>085</v>
          </cell>
        </row>
        <row r="5366">
          <cell r="A5366" t="str">
            <v>N01</v>
          </cell>
          <cell r="B5366" t="str">
            <v>SINDROME NEFROTICO RAPIDAMENTE PROGRESIVO</v>
          </cell>
          <cell r="C5366" t="str">
            <v>085</v>
          </cell>
        </row>
        <row r="5367">
          <cell r="A5367" t="str">
            <v>N02</v>
          </cell>
          <cell r="B5367" t="str">
            <v>HEMATURIA RECURRENTE Y PERSISTENTE</v>
          </cell>
          <cell r="C5367" t="str">
            <v>085</v>
          </cell>
        </row>
        <row r="5368">
          <cell r="A5368" t="str">
            <v>N03</v>
          </cell>
          <cell r="B5368" t="str">
            <v>SINDROME NEFRITICO CRONICO</v>
          </cell>
          <cell r="C5368" t="str">
            <v>085</v>
          </cell>
        </row>
        <row r="5369">
          <cell r="A5369" t="str">
            <v>N04</v>
          </cell>
          <cell r="B5369" t="str">
            <v>SINDROME NEFROTICO</v>
          </cell>
          <cell r="C5369" t="str">
            <v>085</v>
          </cell>
        </row>
        <row r="5370">
          <cell r="A5370" t="str">
            <v>N059</v>
          </cell>
          <cell r="B5370" t="str">
            <v>SINDROME NEFRITICO NO ESPECIFICADO</v>
          </cell>
          <cell r="C5370" t="str">
            <v>085</v>
          </cell>
        </row>
        <row r="5371">
          <cell r="A5371" t="str">
            <v>N06</v>
          </cell>
          <cell r="B5371" t="str">
            <v>PROTEINURIA AISLADA CON LESION MORFOLOGICA ESPECIFICADA</v>
          </cell>
          <cell r="C5371" t="str">
            <v>085</v>
          </cell>
        </row>
        <row r="5372">
          <cell r="A5372" t="str">
            <v>N07</v>
          </cell>
          <cell r="B5372" t="str">
            <v>NEFROPATIA HEREDITARIA, NO CLASIFICADA EN OTRA PARTE</v>
          </cell>
          <cell r="C5372" t="str">
            <v>085</v>
          </cell>
        </row>
        <row r="5373">
          <cell r="A5373" t="str">
            <v>N10</v>
          </cell>
          <cell r="B5373" t="str">
            <v>NEFRITIS TUBULOINTERSTICIAL AGUDA</v>
          </cell>
          <cell r="C5373" t="str">
            <v>085</v>
          </cell>
        </row>
        <row r="5374">
          <cell r="A5374" t="str">
            <v>N11</v>
          </cell>
          <cell r="B5374" t="str">
            <v>NEFRITIS TUBULOINTERSTICIAL CRONICA</v>
          </cell>
          <cell r="C5374" t="str">
            <v>085</v>
          </cell>
        </row>
        <row r="5375">
          <cell r="A5375" t="str">
            <v>N110</v>
          </cell>
          <cell r="B5375" t="str">
            <v>PIELONEFRITIS CRONICA NO ABSTRUCTIVA ASOCIADA CON REFLUJO</v>
          </cell>
          <cell r="C5375" t="str">
            <v>085</v>
          </cell>
        </row>
        <row r="5376">
          <cell r="A5376" t="str">
            <v>N111</v>
          </cell>
          <cell r="B5376" t="str">
            <v>PIELONEFRITIS CRONICA OBSTRUCTIVA</v>
          </cell>
          <cell r="C5376" t="str">
            <v>085</v>
          </cell>
        </row>
        <row r="5377">
          <cell r="A5377" t="str">
            <v>N118</v>
          </cell>
          <cell r="B5377" t="str">
            <v>OTRAS NEFRITIS TUBULOINTERSTICIALES CRONICAS</v>
          </cell>
          <cell r="C5377" t="str">
            <v>085</v>
          </cell>
        </row>
        <row r="5378">
          <cell r="A5378" t="str">
            <v>N119</v>
          </cell>
          <cell r="B5378" t="str">
            <v>NEFRITIS TUBULOINTERSTICIAL CRONICA, SIN OTRA ESPECIFICACION</v>
          </cell>
          <cell r="C5378" t="str">
            <v>085</v>
          </cell>
        </row>
        <row r="5379">
          <cell r="A5379" t="str">
            <v>N12</v>
          </cell>
          <cell r="B5379" t="str">
            <v>NEFRITIS TUBULOINTERSTICIAL, NO ESPECIFICADA COMO AGUDA O CRONICA</v>
          </cell>
          <cell r="C5379" t="str">
            <v>085</v>
          </cell>
        </row>
        <row r="5380">
          <cell r="A5380" t="str">
            <v>N13</v>
          </cell>
          <cell r="B5380" t="str">
            <v>UROPATIA OBSTRUCTIVA Y POR REFLUJO</v>
          </cell>
          <cell r="C5380" t="str">
            <v>085</v>
          </cell>
        </row>
        <row r="5381">
          <cell r="A5381" t="str">
            <v>N130</v>
          </cell>
          <cell r="B5381" t="str">
            <v>HIDRONEFROSIS CON OBSTRUCCION DE LA UNION UTERO-PELVICA</v>
          </cell>
          <cell r="C5381" t="str">
            <v>085</v>
          </cell>
        </row>
        <row r="5382">
          <cell r="A5382" t="str">
            <v>N131</v>
          </cell>
          <cell r="B5382" t="str">
            <v>HIDRONEFROSIS CON ESTRECHEZ URETERAL, NO CLASIFICADA EN OTRA PARTE</v>
          </cell>
          <cell r="C5382" t="str">
            <v>085</v>
          </cell>
        </row>
        <row r="5383">
          <cell r="A5383" t="str">
            <v>N132</v>
          </cell>
          <cell r="B5383" t="str">
            <v>HIDRONEFROSIS CON OBSTRUCCION POR CALCULOS DEL RIÑON Y DEL URETER</v>
          </cell>
          <cell r="C5383" t="str">
            <v>085</v>
          </cell>
        </row>
        <row r="5384">
          <cell r="A5384" t="str">
            <v>N133</v>
          </cell>
          <cell r="B5384" t="str">
            <v>OTRAS HIDRONEFROSIS Y LAS NO ESPECIFICADAS</v>
          </cell>
          <cell r="C5384" t="str">
            <v>085</v>
          </cell>
        </row>
        <row r="5385">
          <cell r="A5385" t="str">
            <v>N134</v>
          </cell>
          <cell r="B5385" t="str">
            <v>HIDROURETER</v>
          </cell>
          <cell r="C5385" t="str">
            <v>085</v>
          </cell>
        </row>
        <row r="5386">
          <cell r="A5386" t="str">
            <v>N135</v>
          </cell>
          <cell r="B5386" t="str">
            <v>TORSION Y ESTRECHEZ DEL URETER SIN HIDRONEFROSIS</v>
          </cell>
          <cell r="C5386" t="str">
            <v>085</v>
          </cell>
        </row>
        <row r="5387">
          <cell r="A5387" t="str">
            <v>N136</v>
          </cell>
          <cell r="B5387" t="str">
            <v>PIONEFROSIS</v>
          </cell>
          <cell r="C5387" t="str">
            <v>085</v>
          </cell>
        </row>
        <row r="5388">
          <cell r="A5388" t="str">
            <v>N137</v>
          </cell>
          <cell r="B5388" t="str">
            <v>UROPATIA ASOCIADA CON REFLUJO VESICOURETERAL</v>
          </cell>
          <cell r="C5388" t="str">
            <v>085</v>
          </cell>
        </row>
        <row r="5389">
          <cell r="A5389" t="str">
            <v>N138</v>
          </cell>
          <cell r="B5389" t="str">
            <v>OTRAS UROPATIAS OBSTRUCTIVAS Y POR REFLUJO</v>
          </cell>
          <cell r="C5389" t="str">
            <v>085</v>
          </cell>
        </row>
        <row r="5390">
          <cell r="A5390" t="str">
            <v>N139</v>
          </cell>
          <cell r="B5390" t="str">
            <v>UROPATIA OBSTRUCTIVA Y POR REFLUJO, SIN OTRA ESPECIFICACION</v>
          </cell>
          <cell r="C5390" t="str">
            <v>085</v>
          </cell>
        </row>
        <row r="5391">
          <cell r="A5391" t="str">
            <v>N14</v>
          </cell>
          <cell r="B5391" t="str">
            <v>AFECCIONES TUBULARES Y TUBULOINTERST. INDUCIDAS POR DROGAS Y POR MET.</v>
          </cell>
          <cell r="C5391" t="str">
            <v>085</v>
          </cell>
        </row>
        <row r="5392">
          <cell r="A5392" t="str">
            <v>N140</v>
          </cell>
          <cell r="B5392" t="str">
            <v>NEFROPATIA INDUCIDA POR ANALGESICOS</v>
          </cell>
          <cell r="C5392" t="str">
            <v>085</v>
          </cell>
        </row>
        <row r="5393">
          <cell r="A5393" t="str">
            <v>N141</v>
          </cell>
          <cell r="B5393" t="str">
            <v>NEFROPATIA INDUCIDA POR OTRAS DROGAS, MEDICAMENTOS Y SUSTAN. BIOLOG</v>
          </cell>
          <cell r="C5393" t="str">
            <v>085</v>
          </cell>
        </row>
        <row r="5394">
          <cell r="A5394" t="str">
            <v>N142</v>
          </cell>
          <cell r="B5394" t="str">
            <v>NEFROPATIA INDUCIDA POR DROGAS, MEDIC. Y SUST. BIOLOGICAS NO ESPECIF.</v>
          </cell>
          <cell r="C5394" t="str">
            <v>085</v>
          </cell>
        </row>
        <row r="5395">
          <cell r="A5395" t="str">
            <v>N143</v>
          </cell>
          <cell r="B5395" t="str">
            <v>NEFROPATIA INDUCIDA  POR METALES PESADOS</v>
          </cell>
          <cell r="C5395" t="str">
            <v>085</v>
          </cell>
        </row>
        <row r="5396">
          <cell r="A5396" t="str">
            <v>N144</v>
          </cell>
          <cell r="B5396" t="str">
            <v>NEFROPATIA TOXICA, NO CLASIFICADA EN OTRA PARTE</v>
          </cell>
          <cell r="C5396" t="str">
            <v>085</v>
          </cell>
        </row>
        <row r="5397">
          <cell r="A5397" t="str">
            <v>N15</v>
          </cell>
          <cell r="B5397" t="str">
            <v>OTRAS ENFERMEDADES RENALES TUBULOINTERSTICIALES</v>
          </cell>
          <cell r="C5397" t="str">
            <v>085</v>
          </cell>
        </row>
        <row r="5398">
          <cell r="A5398" t="str">
            <v>N150</v>
          </cell>
          <cell r="B5398" t="str">
            <v>NEFROPATIA DE LOS BALCANES</v>
          </cell>
          <cell r="C5398" t="str">
            <v>085</v>
          </cell>
        </row>
        <row r="5399">
          <cell r="A5399" t="str">
            <v>N151</v>
          </cell>
          <cell r="B5399" t="str">
            <v>ABSCESO RENAL Y PERIRRENAL</v>
          </cell>
          <cell r="C5399" t="str">
            <v>085</v>
          </cell>
        </row>
        <row r="5400">
          <cell r="A5400" t="str">
            <v>N158</v>
          </cell>
          <cell r="B5400" t="str">
            <v>OTRAS ENFERMEDADES RENALES TUBULOINTERSTICIALES ESPECIFICADAS</v>
          </cell>
          <cell r="C5400" t="str">
            <v>085</v>
          </cell>
        </row>
        <row r="5401">
          <cell r="A5401" t="str">
            <v>N159</v>
          </cell>
          <cell r="B5401" t="str">
            <v>ENFERMEDAD RENAL TUBULOINTERSTICIAL, NO ESPECIFICADA</v>
          </cell>
          <cell r="C5401" t="str">
            <v>085</v>
          </cell>
        </row>
        <row r="5402">
          <cell r="A5402" t="str">
            <v>N17X</v>
          </cell>
          <cell r="B5402" t="str">
            <v>INSUFICIENCIA RENAL AGUDA</v>
          </cell>
          <cell r="C5402" t="str">
            <v>086</v>
          </cell>
        </row>
        <row r="5403">
          <cell r="A5403" t="str">
            <v>N176</v>
          </cell>
          <cell r="B5403" t="str">
            <v>INSUFICIENCIA RENAL AGUDA</v>
          </cell>
          <cell r="C5403" t="str">
            <v>086</v>
          </cell>
        </row>
        <row r="5404">
          <cell r="A5404" t="str">
            <v>N170</v>
          </cell>
          <cell r="B5404" t="str">
            <v>INSUFICIENCIA RENAL AGUDA CON NECROSIS TUBULAR</v>
          </cell>
          <cell r="C5404" t="str">
            <v>086</v>
          </cell>
        </row>
        <row r="5405">
          <cell r="A5405" t="str">
            <v>N171</v>
          </cell>
          <cell r="B5405" t="str">
            <v>INSUFICIENCIA RENAL AGUDA CON NECROSIS CORTICAL AGUDA</v>
          </cell>
          <cell r="C5405" t="str">
            <v>086</v>
          </cell>
        </row>
        <row r="5406">
          <cell r="A5406" t="str">
            <v>N172</v>
          </cell>
          <cell r="B5406" t="str">
            <v>INSUFICIENCIA RENAL AGUDA CON NECROSIS MEDULAR</v>
          </cell>
          <cell r="C5406" t="str">
            <v>086</v>
          </cell>
        </row>
        <row r="5407">
          <cell r="A5407" t="str">
            <v>N178</v>
          </cell>
          <cell r="B5407" t="str">
            <v>OTRAS INSUFICIENCIAS RENALES AGUDAS</v>
          </cell>
          <cell r="C5407" t="str">
            <v>086</v>
          </cell>
        </row>
        <row r="5408">
          <cell r="A5408" t="str">
            <v>N179</v>
          </cell>
          <cell r="B5408" t="str">
            <v>INSUFICIENCIA RENAL AGUDA, NO ESPECIFICADA</v>
          </cell>
          <cell r="C5408" t="str">
            <v>086</v>
          </cell>
        </row>
        <row r="5409">
          <cell r="A5409" t="str">
            <v>N18</v>
          </cell>
          <cell r="B5409" t="str">
            <v>INSUFICIENCIA RENAL CRONICA</v>
          </cell>
          <cell r="C5409" t="str">
            <v>086</v>
          </cell>
        </row>
        <row r="5410">
          <cell r="A5410" t="str">
            <v>N180</v>
          </cell>
          <cell r="B5410" t="str">
            <v>INSUFICIENCIA RENAL TERMINAL</v>
          </cell>
          <cell r="C5410" t="str">
            <v>086</v>
          </cell>
        </row>
        <row r="5411">
          <cell r="A5411" t="str">
            <v>N188</v>
          </cell>
          <cell r="B5411" t="str">
            <v>OTRAS INSUFICIENCIAS RENALES CRONICAS</v>
          </cell>
          <cell r="C5411" t="str">
            <v>086</v>
          </cell>
        </row>
        <row r="5412">
          <cell r="A5412" t="str">
            <v>N189</v>
          </cell>
          <cell r="B5412" t="str">
            <v>INSUFICIENCIA RENAL CRONICA, NO ESPECIFICADA</v>
          </cell>
          <cell r="C5412" t="str">
            <v>086</v>
          </cell>
        </row>
        <row r="5413">
          <cell r="A5413" t="str">
            <v>N19X</v>
          </cell>
          <cell r="B5413" t="str">
            <v>INSUFICIENCIA RENAL NO ESPECIFICADA</v>
          </cell>
          <cell r="C5413" t="str">
            <v>086</v>
          </cell>
        </row>
        <row r="5414">
          <cell r="A5414" t="str">
            <v>N20</v>
          </cell>
          <cell r="B5414" t="str">
            <v>CALCULO DEL RIÑON Y DEL URETER</v>
          </cell>
          <cell r="C5414" t="str">
            <v>086</v>
          </cell>
        </row>
        <row r="5415">
          <cell r="A5415" t="str">
            <v>N200</v>
          </cell>
          <cell r="B5415" t="str">
            <v>CALCULO DEL RIÑON</v>
          </cell>
          <cell r="C5415" t="str">
            <v>086</v>
          </cell>
        </row>
        <row r="5416">
          <cell r="A5416" t="str">
            <v>N201</v>
          </cell>
          <cell r="B5416" t="str">
            <v>CALCULO DEL URETER</v>
          </cell>
          <cell r="C5416" t="str">
            <v>086</v>
          </cell>
        </row>
        <row r="5417">
          <cell r="A5417" t="str">
            <v>N202</v>
          </cell>
          <cell r="B5417" t="str">
            <v>CALCULO DEL RIÑON CON CALCULO DEL URETER</v>
          </cell>
          <cell r="C5417" t="str">
            <v>086</v>
          </cell>
        </row>
        <row r="5418">
          <cell r="A5418" t="str">
            <v>N209</v>
          </cell>
          <cell r="B5418" t="str">
            <v>CALCULO URINARIO, NO ESPECIFICADO</v>
          </cell>
          <cell r="C5418" t="str">
            <v>086</v>
          </cell>
        </row>
        <row r="5419">
          <cell r="A5419" t="str">
            <v>N21</v>
          </cell>
          <cell r="B5419" t="str">
            <v>CALCULO DE LAS VIAS URINARIAS INFERIORES</v>
          </cell>
          <cell r="C5419" t="str">
            <v>086</v>
          </cell>
        </row>
        <row r="5420">
          <cell r="A5420" t="str">
            <v>N210</v>
          </cell>
          <cell r="B5420" t="str">
            <v>CALCULO EN LA VEJIGA</v>
          </cell>
          <cell r="C5420" t="str">
            <v>086</v>
          </cell>
        </row>
        <row r="5421">
          <cell r="A5421" t="str">
            <v>N211</v>
          </cell>
          <cell r="B5421" t="str">
            <v>CALCULO EN LA URETRA</v>
          </cell>
          <cell r="C5421" t="str">
            <v>086</v>
          </cell>
        </row>
        <row r="5422">
          <cell r="A5422" t="str">
            <v>N218</v>
          </cell>
          <cell r="B5422" t="str">
            <v>OTROS CALCULOS DE LAS VIAS URINARIAS INFERIORES</v>
          </cell>
          <cell r="C5422" t="str">
            <v>086</v>
          </cell>
        </row>
        <row r="5423">
          <cell r="A5423" t="str">
            <v>N219</v>
          </cell>
          <cell r="B5423" t="str">
            <v>CALCULO DE LAS VIAS URINARIAS INFERIORES, NO ESPECIFICADO</v>
          </cell>
          <cell r="C5423" t="str">
            <v>086</v>
          </cell>
        </row>
        <row r="5424">
          <cell r="A5424" t="str">
            <v>N23</v>
          </cell>
          <cell r="B5424" t="str">
            <v>COLICO RENAL, NO ESPECIFICADO</v>
          </cell>
          <cell r="C5424" t="str">
            <v>086</v>
          </cell>
        </row>
        <row r="5425">
          <cell r="A5425" t="str">
            <v>N25</v>
          </cell>
          <cell r="B5425" t="str">
            <v>TRASTORNOS RESULTANTES DE LA FUNCION TUBULAR RENAL ALTERADA</v>
          </cell>
          <cell r="C5425" t="str">
            <v>086</v>
          </cell>
        </row>
        <row r="5426">
          <cell r="A5426" t="str">
            <v>N250</v>
          </cell>
          <cell r="B5426" t="str">
            <v>OSTEODISTROFIA RENAL</v>
          </cell>
          <cell r="C5426" t="str">
            <v>086</v>
          </cell>
        </row>
        <row r="5427">
          <cell r="A5427" t="str">
            <v>N251</v>
          </cell>
          <cell r="B5427" t="str">
            <v>DIABETES INSIPIDA NEFROGENA</v>
          </cell>
          <cell r="C5427" t="str">
            <v>086</v>
          </cell>
        </row>
        <row r="5428">
          <cell r="A5428" t="str">
            <v>N258</v>
          </cell>
          <cell r="B5428" t="str">
            <v>OTROS TRASTORNOS RESULTANTES DE LA FUNCION TUBULAR RENAL ALTERADA</v>
          </cell>
          <cell r="C5428" t="str">
            <v>086</v>
          </cell>
        </row>
        <row r="5429">
          <cell r="A5429" t="str">
            <v>N259</v>
          </cell>
          <cell r="B5429" t="str">
            <v>TRASTORNO NO ESPECIFICADO, RESULTANTE DE LA FUNCION TUBULAR RENAL</v>
          </cell>
          <cell r="C5429" t="str">
            <v>086</v>
          </cell>
        </row>
        <row r="5430">
          <cell r="A5430" t="str">
            <v>N26</v>
          </cell>
          <cell r="B5430" t="str">
            <v>RIÑON CONTRAIDO, NO ESPECIFICADO</v>
          </cell>
          <cell r="C5430" t="str">
            <v>086</v>
          </cell>
        </row>
        <row r="5431">
          <cell r="A5431" t="str">
            <v>N27</v>
          </cell>
          <cell r="B5431" t="str">
            <v>RIÑON PEQUEÑO DE CAUSA DESCONOCIDA</v>
          </cell>
          <cell r="C5431" t="str">
            <v>086</v>
          </cell>
        </row>
        <row r="5432">
          <cell r="A5432" t="str">
            <v>N270</v>
          </cell>
          <cell r="B5432" t="str">
            <v>RIÑON PEQUEÑO, UNILATERAL</v>
          </cell>
          <cell r="C5432" t="str">
            <v>086</v>
          </cell>
        </row>
        <row r="5433">
          <cell r="A5433" t="str">
            <v>N271</v>
          </cell>
          <cell r="B5433" t="str">
            <v>RIÑON PEQUEÑO, BILATERAL</v>
          </cell>
          <cell r="C5433" t="str">
            <v>086</v>
          </cell>
        </row>
        <row r="5434">
          <cell r="A5434" t="str">
            <v>N279</v>
          </cell>
          <cell r="B5434" t="str">
            <v>RIÑON PEQUEÑO, NO ESPECIFICADO</v>
          </cell>
          <cell r="C5434" t="str">
            <v>086</v>
          </cell>
        </row>
        <row r="5435">
          <cell r="A5435" t="str">
            <v>N28</v>
          </cell>
          <cell r="B5435" t="str">
            <v>OTROS TRASTORNOS DEL RIÑON Y DEL URETER, NO CLASIFICADOS EN OTRA PAR</v>
          </cell>
          <cell r="C5435" t="str">
            <v>086</v>
          </cell>
        </row>
        <row r="5436">
          <cell r="A5436" t="str">
            <v>N280</v>
          </cell>
          <cell r="B5436" t="str">
            <v>ISQUEMIA E INFARTO DEL RIÑON</v>
          </cell>
          <cell r="C5436" t="str">
            <v>086</v>
          </cell>
        </row>
        <row r="5437">
          <cell r="A5437" t="str">
            <v>N281</v>
          </cell>
          <cell r="B5437" t="str">
            <v>QUISTE DE RIÑON, ADQUIRIDO</v>
          </cell>
          <cell r="C5437" t="str">
            <v>086</v>
          </cell>
        </row>
        <row r="5438">
          <cell r="A5438" t="str">
            <v>N288</v>
          </cell>
          <cell r="B5438" t="str">
            <v>OTROS TRASTORNOS ESPECIFICADOS DEL RIÑON Y DEL URETER</v>
          </cell>
          <cell r="C5438" t="str">
            <v>086</v>
          </cell>
        </row>
        <row r="5439">
          <cell r="A5439" t="str">
            <v>N289</v>
          </cell>
          <cell r="B5439" t="str">
            <v>TRASTORNO DEL RIÑON Y DEL URETER, NO ESPECIFICADO</v>
          </cell>
          <cell r="C5439" t="str">
            <v>086</v>
          </cell>
        </row>
        <row r="5440">
          <cell r="A5440" t="str">
            <v>N30</v>
          </cell>
          <cell r="B5440" t="str">
            <v>CISTITIS</v>
          </cell>
          <cell r="C5440" t="str">
            <v>086</v>
          </cell>
        </row>
        <row r="5441">
          <cell r="A5441" t="str">
            <v>N300</v>
          </cell>
          <cell r="B5441" t="str">
            <v>CISTITIS AGUDA</v>
          </cell>
          <cell r="C5441" t="str">
            <v>086</v>
          </cell>
        </row>
        <row r="5442">
          <cell r="A5442" t="str">
            <v>N301</v>
          </cell>
          <cell r="B5442" t="str">
            <v>CISTITIS INTERSTICIAL (CRONICA)</v>
          </cell>
          <cell r="C5442" t="str">
            <v>086</v>
          </cell>
        </row>
        <row r="5443">
          <cell r="A5443" t="str">
            <v>N302</v>
          </cell>
          <cell r="B5443" t="str">
            <v>OTRAS CISTITIS CRONICAS</v>
          </cell>
          <cell r="C5443" t="str">
            <v>086</v>
          </cell>
        </row>
        <row r="5444">
          <cell r="A5444" t="str">
            <v>N303</v>
          </cell>
          <cell r="B5444" t="str">
            <v>TRIGONITIS</v>
          </cell>
          <cell r="C5444" t="str">
            <v>086</v>
          </cell>
        </row>
        <row r="5445">
          <cell r="A5445" t="str">
            <v>N304</v>
          </cell>
          <cell r="B5445" t="str">
            <v>CISTITIS POR IRRADIACION</v>
          </cell>
          <cell r="C5445" t="str">
            <v>086</v>
          </cell>
        </row>
        <row r="5446">
          <cell r="A5446" t="str">
            <v>N308</v>
          </cell>
          <cell r="B5446" t="str">
            <v>OTRAS CISTITIS</v>
          </cell>
          <cell r="C5446" t="str">
            <v>086</v>
          </cell>
        </row>
        <row r="5447">
          <cell r="A5447" t="str">
            <v>N309</v>
          </cell>
          <cell r="B5447" t="str">
            <v>CISTITIS, NO ESPECIFICADA</v>
          </cell>
          <cell r="C5447" t="str">
            <v>086</v>
          </cell>
        </row>
        <row r="5448">
          <cell r="A5448" t="str">
            <v>N31</v>
          </cell>
          <cell r="B5448" t="str">
            <v>DISFUNCION NEUROMUSCULAR DE LA VEJIGA, NO CLASIFICADA EN OTRA PARTE</v>
          </cell>
          <cell r="C5448" t="str">
            <v>086</v>
          </cell>
        </row>
        <row r="5449">
          <cell r="A5449" t="str">
            <v>N310</v>
          </cell>
          <cell r="B5449" t="str">
            <v>VEJIGA NEUROPATICA NO NIHIBIDA, NO CLASIFICADA EN OTRA PARTE</v>
          </cell>
          <cell r="C5449" t="str">
            <v>086</v>
          </cell>
        </row>
        <row r="5450">
          <cell r="A5450" t="str">
            <v>N311</v>
          </cell>
          <cell r="B5450" t="str">
            <v>VEJIGA NEUROPATICA REFLEJA, NO CLASIFICADA EN OTRA PARTE</v>
          </cell>
          <cell r="C5450" t="str">
            <v>086</v>
          </cell>
        </row>
        <row r="5451">
          <cell r="A5451" t="str">
            <v>N312</v>
          </cell>
          <cell r="B5451" t="str">
            <v>VEJIGA NEUROPATICA FLACIDA, NO CLASIFICADA EN OTRA PARTE</v>
          </cell>
          <cell r="C5451" t="str">
            <v>086</v>
          </cell>
        </row>
        <row r="5452">
          <cell r="A5452" t="str">
            <v>N318</v>
          </cell>
          <cell r="B5452" t="str">
            <v>OTRAS DISFUNCIONES NEUROMUSCULARES DE LA VEJIGA</v>
          </cell>
          <cell r="C5452" t="str">
            <v>086</v>
          </cell>
        </row>
        <row r="5453">
          <cell r="A5453" t="str">
            <v>N319</v>
          </cell>
          <cell r="B5453" t="str">
            <v>DISFUNCION NEUROMUSCULAR DE LA VEJIGA, NO ESPECIFICADA</v>
          </cell>
          <cell r="C5453" t="str">
            <v>086</v>
          </cell>
        </row>
        <row r="5454">
          <cell r="A5454" t="str">
            <v>N32</v>
          </cell>
          <cell r="B5454" t="str">
            <v>OTROS TRASTORNOS DE LA VEJIGA</v>
          </cell>
          <cell r="C5454" t="str">
            <v>086</v>
          </cell>
        </row>
        <row r="5455">
          <cell r="A5455" t="str">
            <v>N320</v>
          </cell>
          <cell r="B5455" t="str">
            <v>OBSTRUCCION DEL CUELLO DE LA VEJIGA</v>
          </cell>
          <cell r="C5455" t="str">
            <v>086</v>
          </cell>
        </row>
        <row r="5456">
          <cell r="A5456" t="str">
            <v>N321</v>
          </cell>
          <cell r="B5456" t="str">
            <v>FISTULA VESICOINTESTINAL</v>
          </cell>
          <cell r="C5456" t="str">
            <v>086</v>
          </cell>
        </row>
        <row r="5457">
          <cell r="A5457" t="str">
            <v>N322</v>
          </cell>
          <cell r="B5457" t="str">
            <v>FISTULA DE LA VEJIGA, NO CLASIFICADA EN OTRA PARTE</v>
          </cell>
          <cell r="C5457" t="str">
            <v>086</v>
          </cell>
        </row>
        <row r="5458">
          <cell r="A5458" t="str">
            <v>N323</v>
          </cell>
          <cell r="B5458" t="str">
            <v>DIVERTICULO DE LA VEJIGA</v>
          </cell>
          <cell r="C5458" t="str">
            <v>086</v>
          </cell>
        </row>
        <row r="5459">
          <cell r="A5459" t="str">
            <v>N324</v>
          </cell>
          <cell r="B5459" t="str">
            <v>RUPTURA DE LA VEJIGA, NO TRAUMATICA</v>
          </cell>
          <cell r="C5459" t="str">
            <v>086</v>
          </cell>
        </row>
        <row r="5460">
          <cell r="A5460" t="str">
            <v>N328</v>
          </cell>
          <cell r="B5460" t="str">
            <v>OTROS TRASTORNOS ESPECIFICADOS DE LA VEJIGA</v>
          </cell>
          <cell r="C5460" t="str">
            <v>086</v>
          </cell>
        </row>
        <row r="5461">
          <cell r="A5461" t="str">
            <v>N329</v>
          </cell>
          <cell r="B5461" t="str">
            <v>TRASTORNO DE LA VEJIGA, NO ESPECIFICADO</v>
          </cell>
          <cell r="C5461" t="str">
            <v>086</v>
          </cell>
        </row>
        <row r="5462">
          <cell r="A5462" t="str">
            <v>N34</v>
          </cell>
          <cell r="B5462" t="str">
            <v>URETRITIS Y SINDROME URETRAL</v>
          </cell>
          <cell r="C5462" t="str">
            <v>086</v>
          </cell>
        </row>
        <row r="5463">
          <cell r="A5463" t="str">
            <v>N340</v>
          </cell>
          <cell r="B5463" t="str">
            <v>ABSCESO URETRAL</v>
          </cell>
          <cell r="C5463" t="str">
            <v>086</v>
          </cell>
        </row>
        <row r="5464">
          <cell r="A5464" t="str">
            <v>N341</v>
          </cell>
          <cell r="B5464" t="str">
            <v>URETRITIS NO ESPECIFICA</v>
          </cell>
          <cell r="C5464" t="str">
            <v>086</v>
          </cell>
        </row>
        <row r="5465">
          <cell r="A5465" t="str">
            <v>N342</v>
          </cell>
          <cell r="B5465" t="str">
            <v>OTRAS URETRITIS</v>
          </cell>
          <cell r="C5465" t="str">
            <v>086</v>
          </cell>
        </row>
        <row r="5466">
          <cell r="A5466" t="str">
            <v>N343</v>
          </cell>
          <cell r="B5466" t="str">
            <v>SINDROME URETRAL, NO ESPECIFICADO</v>
          </cell>
          <cell r="C5466" t="str">
            <v>086</v>
          </cell>
        </row>
        <row r="5467">
          <cell r="A5467" t="str">
            <v>N35</v>
          </cell>
          <cell r="B5467" t="str">
            <v>ESTRECHEZ URETRAL</v>
          </cell>
          <cell r="C5467" t="str">
            <v>086</v>
          </cell>
        </row>
        <row r="5468">
          <cell r="A5468" t="str">
            <v>N350</v>
          </cell>
          <cell r="B5468" t="str">
            <v>ESTRECHEZ URETRAL POSTRAUMATICA</v>
          </cell>
          <cell r="C5468" t="str">
            <v>086</v>
          </cell>
        </row>
        <row r="5469">
          <cell r="A5469" t="str">
            <v>N351</v>
          </cell>
          <cell r="B5469" t="str">
            <v>ESTRECHEZ URETRAL POSTINFECCION, NO CLASIFICADA EN OTRA PARTE</v>
          </cell>
          <cell r="C5469" t="str">
            <v>086</v>
          </cell>
        </row>
        <row r="5470">
          <cell r="A5470" t="str">
            <v>N358</v>
          </cell>
          <cell r="B5470" t="str">
            <v>OTRAS ESTRECHECES URETRALES</v>
          </cell>
          <cell r="C5470" t="str">
            <v>086</v>
          </cell>
        </row>
        <row r="5471">
          <cell r="A5471" t="str">
            <v>N359</v>
          </cell>
          <cell r="B5471" t="str">
            <v>ESTRECHEZ URETRAL, NO ESPECIFICADA</v>
          </cell>
          <cell r="C5471" t="str">
            <v>086</v>
          </cell>
        </row>
        <row r="5472">
          <cell r="A5472" t="str">
            <v>N36</v>
          </cell>
          <cell r="B5472" t="str">
            <v>OTROS TRASTORNOS DE LA URETRA</v>
          </cell>
          <cell r="C5472" t="str">
            <v>086</v>
          </cell>
        </row>
        <row r="5473">
          <cell r="A5473" t="str">
            <v>N360</v>
          </cell>
          <cell r="B5473" t="str">
            <v>FISTULA DE LA URETRA</v>
          </cell>
          <cell r="C5473" t="str">
            <v>086</v>
          </cell>
        </row>
        <row r="5474">
          <cell r="A5474" t="str">
            <v>N361</v>
          </cell>
          <cell r="B5474" t="str">
            <v>DIVERTICULO DE LA URETRA</v>
          </cell>
          <cell r="C5474" t="str">
            <v>086</v>
          </cell>
        </row>
        <row r="5475">
          <cell r="A5475" t="str">
            <v>N362</v>
          </cell>
          <cell r="B5475" t="str">
            <v>CARUNCULA URETRAL</v>
          </cell>
          <cell r="C5475" t="str">
            <v>086</v>
          </cell>
        </row>
        <row r="5476">
          <cell r="A5476" t="str">
            <v>N363</v>
          </cell>
          <cell r="B5476" t="str">
            <v>PROLAPSO DE LA MUCOSA URETRAL</v>
          </cell>
          <cell r="C5476" t="str">
            <v>086</v>
          </cell>
        </row>
        <row r="5477">
          <cell r="A5477" t="str">
            <v>N368</v>
          </cell>
          <cell r="B5477" t="str">
            <v>OTROS TRASTORNOS ESPECIFICADOS DE LA URETRA</v>
          </cell>
          <cell r="C5477" t="str">
            <v>086</v>
          </cell>
        </row>
        <row r="5478">
          <cell r="A5478" t="str">
            <v>N369</v>
          </cell>
          <cell r="B5478" t="str">
            <v>TRASTORNO DE LA URETRA, NO ESPECIFICADO</v>
          </cell>
          <cell r="C5478" t="str">
            <v>086</v>
          </cell>
        </row>
        <row r="5479">
          <cell r="A5479" t="str">
            <v>N39</v>
          </cell>
          <cell r="B5479" t="str">
            <v>OTROS TRASTORNOS DEL SISTEMA URINARIO</v>
          </cell>
          <cell r="C5479" t="str">
            <v>086</v>
          </cell>
        </row>
        <row r="5480">
          <cell r="A5480" t="str">
            <v>N390</v>
          </cell>
          <cell r="B5480" t="str">
            <v>INFECCION DE LAS VIAS URINARIAS, SITIO NO ESPECIFICADO</v>
          </cell>
          <cell r="C5480" t="str">
            <v>086</v>
          </cell>
        </row>
        <row r="5481">
          <cell r="A5481" t="str">
            <v>N391</v>
          </cell>
          <cell r="B5481" t="str">
            <v>PROTEINURIA PERSISTENTE, NO ESPECIFICADA</v>
          </cell>
          <cell r="C5481" t="str">
            <v>086</v>
          </cell>
        </row>
        <row r="5482">
          <cell r="A5482" t="str">
            <v>N392</v>
          </cell>
          <cell r="B5482" t="str">
            <v>PROTEINURIA ORTOSTATICA, NO ESPECIFICADA</v>
          </cell>
          <cell r="C5482" t="str">
            <v>086</v>
          </cell>
        </row>
        <row r="5483">
          <cell r="A5483" t="str">
            <v>N393</v>
          </cell>
          <cell r="B5483" t="str">
            <v>INCONTINENCIA URINARIA POR TENSION</v>
          </cell>
          <cell r="C5483" t="str">
            <v>086</v>
          </cell>
        </row>
        <row r="5484">
          <cell r="A5484" t="str">
            <v>N394</v>
          </cell>
          <cell r="B5484" t="str">
            <v>OTRAS INCONTINENCIAS URINARIAS ESPECIFICADAS</v>
          </cell>
          <cell r="C5484" t="str">
            <v>086</v>
          </cell>
        </row>
        <row r="5485">
          <cell r="A5485" t="str">
            <v>N398</v>
          </cell>
          <cell r="B5485" t="str">
            <v>OTROS TRASTORNOS ESPECIFICADOS DEL SISTEMA URINARIO</v>
          </cell>
          <cell r="C5485" t="str">
            <v>086</v>
          </cell>
        </row>
        <row r="5486">
          <cell r="A5486" t="str">
            <v>N399</v>
          </cell>
          <cell r="B5486" t="str">
            <v>TRASTORNOS DEL SISTEMA URINARIO, NO ESPECIFICADO</v>
          </cell>
          <cell r="C5486" t="str">
            <v>086</v>
          </cell>
        </row>
        <row r="5487">
          <cell r="A5487" t="str">
            <v>N40</v>
          </cell>
          <cell r="B5487" t="str">
            <v>HIPERPLASIA DE LA PROSTATA</v>
          </cell>
          <cell r="C5487" t="str">
            <v>086</v>
          </cell>
        </row>
        <row r="5488">
          <cell r="A5488" t="str">
            <v>N41</v>
          </cell>
          <cell r="B5488" t="str">
            <v>ENFERMEDADES INFLAMATORIAS DE LA PROSTATA</v>
          </cell>
          <cell r="C5488" t="str">
            <v>086</v>
          </cell>
        </row>
        <row r="5489">
          <cell r="A5489" t="str">
            <v>N410</v>
          </cell>
          <cell r="B5489" t="str">
            <v>PROSTATITIS AGUDA</v>
          </cell>
          <cell r="C5489" t="str">
            <v>086</v>
          </cell>
        </row>
        <row r="5490">
          <cell r="A5490" t="str">
            <v>N411</v>
          </cell>
          <cell r="B5490" t="str">
            <v>PROSTATITIS CRONICA</v>
          </cell>
          <cell r="C5490" t="str">
            <v>086</v>
          </cell>
        </row>
        <row r="5491">
          <cell r="A5491" t="str">
            <v>N412</v>
          </cell>
          <cell r="B5491" t="str">
            <v>ABSCESO DE LA PROSTATA</v>
          </cell>
          <cell r="C5491" t="str">
            <v>086</v>
          </cell>
        </row>
        <row r="5492">
          <cell r="A5492" t="str">
            <v>N413</v>
          </cell>
          <cell r="B5492" t="str">
            <v>PROSTATOCISTITIS</v>
          </cell>
          <cell r="C5492" t="str">
            <v>086</v>
          </cell>
        </row>
        <row r="5493">
          <cell r="A5493" t="str">
            <v>N418</v>
          </cell>
          <cell r="B5493" t="str">
            <v>OTRAS ENFERMEDADES INFLAMATORIAS DE LA PROSTATA</v>
          </cell>
          <cell r="C5493" t="str">
            <v>086</v>
          </cell>
        </row>
        <row r="5494">
          <cell r="A5494" t="str">
            <v>N419</v>
          </cell>
          <cell r="B5494" t="str">
            <v>ENFERMEDAD INFLAMATORIA DE LA PROSTATA, NO ESPECIFICADA</v>
          </cell>
          <cell r="C5494" t="str">
            <v>086</v>
          </cell>
        </row>
        <row r="5495">
          <cell r="A5495" t="str">
            <v>N42</v>
          </cell>
          <cell r="B5495" t="str">
            <v>OTROS TRASTORNOS DE LA PROSTATA</v>
          </cell>
          <cell r="C5495" t="str">
            <v>086</v>
          </cell>
        </row>
        <row r="5496">
          <cell r="A5496" t="str">
            <v>N420</v>
          </cell>
          <cell r="B5496" t="str">
            <v>CALCULO DE LA PROSTATA</v>
          </cell>
          <cell r="C5496" t="str">
            <v>086</v>
          </cell>
        </row>
        <row r="5497">
          <cell r="A5497" t="str">
            <v>N421</v>
          </cell>
          <cell r="B5497" t="str">
            <v>CONGESTION Y HEMORRAGIA DE LA PROSTATA</v>
          </cell>
          <cell r="C5497" t="str">
            <v>086</v>
          </cell>
        </row>
        <row r="5498">
          <cell r="A5498" t="str">
            <v>N422</v>
          </cell>
          <cell r="B5498" t="str">
            <v>ATROFIA DE LA PROSTATA</v>
          </cell>
          <cell r="C5498" t="str">
            <v>086</v>
          </cell>
        </row>
        <row r="5499">
          <cell r="A5499" t="str">
            <v>N428</v>
          </cell>
          <cell r="B5499" t="str">
            <v>OTROS TRASTORNOS ESPECIFICADOS DE LA PROSTATA</v>
          </cell>
          <cell r="C5499" t="str">
            <v>086</v>
          </cell>
        </row>
        <row r="5500">
          <cell r="A5500" t="str">
            <v>N429</v>
          </cell>
          <cell r="B5500" t="str">
            <v>TRASTORNO DE LA PROSTATA, NO ESPECIFICADO</v>
          </cell>
          <cell r="C5500" t="str">
            <v>086</v>
          </cell>
        </row>
        <row r="5501">
          <cell r="A5501" t="str">
            <v>N43</v>
          </cell>
          <cell r="B5501" t="str">
            <v>HIDROCELE Y ESPERMATOCELE</v>
          </cell>
          <cell r="C5501" t="str">
            <v>086</v>
          </cell>
        </row>
        <row r="5502">
          <cell r="A5502" t="str">
            <v>N430</v>
          </cell>
          <cell r="B5502" t="str">
            <v>HIDROCELE ENQUISTADO</v>
          </cell>
          <cell r="C5502" t="str">
            <v>086</v>
          </cell>
        </row>
        <row r="5503">
          <cell r="A5503" t="str">
            <v>N431</v>
          </cell>
          <cell r="B5503" t="str">
            <v>HIDROCELE INFECTADO</v>
          </cell>
          <cell r="C5503" t="str">
            <v>086</v>
          </cell>
        </row>
        <row r="5504">
          <cell r="A5504" t="str">
            <v>N432</v>
          </cell>
          <cell r="B5504" t="str">
            <v>OTROS HIDROCELES</v>
          </cell>
          <cell r="C5504" t="str">
            <v>086</v>
          </cell>
        </row>
        <row r="5505">
          <cell r="A5505" t="str">
            <v>N433</v>
          </cell>
          <cell r="B5505" t="str">
            <v>HIDROCELE, NO ESPECIFICADO</v>
          </cell>
          <cell r="C5505" t="str">
            <v>086</v>
          </cell>
        </row>
        <row r="5506">
          <cell r="A5506" t="str">
            <v>N434</v>
          </cell>
          <cell r="B5506" t="str">
            <v>ESPERMATOCELE</v>
          </cell>
          <cell r="C5506" t="str">
            <v>086</v>
          </cell>
        </row>
        <row r="5507">
          <cell r="A5507" t="str">
            <v>N44</v>
          </cell>
          <cell r="B5507" t="str">
            <v>TORSION DEL TESTICULO</v>
          </cell>
          <cell r="C5507" t="str">
            <v>086</v>
          </cell>
        </row>
        <row r="5508">
          <cell r="A5508" t="str">
            <v>N45</v>
          </cell>
          <cell r="B5508" t="str">
            <v>ORQUITIS Y EPIDIDIMITIS</v>
          </cell>
          <cell r="C5508" t="str">
            <v>086</v>
          </cell>
        </row>
        <row r="5509">
          <cell r="A5509" t="str">
            <v>N450</v>
          </cell>
          <cell r="B5509" t="str">
            <v>ORQUITIS EPIDIDIMITIS Y ORQUIEPIDIDIMITIS CON ABSCESO</v>
          </cell>
          <cell r="C5509" t="str">
            <v>086</v>
          </cell>
        </row>
        <row r="5510">
          <cell r="A5510" t="str">
            <v>N459</v>
          </cell>
          <cell r="B5510" t="str">
            <v>ORQUITIS, EPIDIDIMITIS Y ORQUIEPIDIDIMITIS SIN ABSCESO</v>
          </cell>
          <cell r="C5510" t="str">
            <v>086</v>
          </cell>
        </row>
        <row r="5511">
          <cell r="A5511" t="str">
            <v>N46</v>
          </cell>
          <cell r="B5511" t="str">
            <v>ESTERILIDAD EN EL VARON</v>
          </cell>
          <cell r="C5511" t="str">
            <v>086</v>
          </cell>
        </row>
        <row r="5512">
          <cell r="A5512" t="str">
            <v>N47</v>
          </cell>
          <cell r="B5512" t="str">
            <v>PREPUCIO REDUNDANTE, FIMOSIS Y PARAFIMOSIS</v>
          </cell>
          <cell r="C5512" t="str">
            <v>086</v>
          </cell>
        </row>
        <row r="5513">
          <cell r="A5513" t="str">
            <v>N48</v>
          </cell>
          <cell r="B5513" t="str">
            <v>OTROS TRASTORNOS DEL PENE</v>
          </cell>
          <cell r="C5513" t="str">
            <v>086</v>
          </cell>
        </row>
        <row r="5514">
          <cell r="A5514" t="str">
            <v>N480</v>
          </cell>
          <cell r="B5514" t="str">
            <v>LEUCOPLASIA DEL PENE</v>
          </cell>
          <cell r="C5514" t="str">
            <v>086</v>
          </cell>
        </row>
        <row r="5515">
          <cell r="A5515" t="str">
            <v>N481</v>
          </cell>
          <cell r="B5515" t="str">
            <v>BALANOPOSTITIS</v>
          </cell>
          <cell r="C5515" t="str">
            <v>086</v>
          </cell>
        </row>
        <row r="5516">
          <cell r="A5516" t="str">
            <v>N482</v>
          </cell>
          <cell r="B5516" t="str">
            <v>OTROS TRASTORNOS INFLAMATORIOS DEL PENE</v>
          </cell>
          <cell r="C5516" t="str">
            <v>086</v>
          </cell>
        </row>
        <row r="5517">
          <cell r="A5517" t="str">
            <v>N483</v>
          </cell>
          <cell r="B5517" t="str">
            <v>PRIAPISMO</v>
          </cell>
          <cell r="C5517" t="str">
            <v>086</v>
          </cell>
        </row>
        <row r="5518">
          <cell r="A5518" t="str">
            <v>N484</v>
          </cell>
          <cell r="B5518" t="str">
            <v>IMPOTENCIA DE ORIGEN ORGANICO</v>
          </cell>
          <cell r="C5518" t="str">
            <v>086</v>
          </cell>
        </row>
        <row r="5519">
          <cell r="A5519" t="str">
            <v>N485</v>
          </cell>
          <cell r="B5519" t="str">
            <v>ULCERA DEL  PENE</v>
          </cell>
          <cell r="C5519" t="str">
            <v>086</v>
          </cell>
        </row>
        <row r="5520">
          <cell r="A5520" t="str">
            <v>N486</v>
          </cell>
          <cell r="B5520" t="str">
            <v>BALANITIS XEROTICA OBLITERANTE</v>
          </cell>
          <cell r="C5520" t="str">
            <v>086</v>
          </cell>
        </row>
        <row r="5521">
          <cell r="A5521" t="str">
            <v>N488</v>
          </cell>
          <cell r="B5521" t="str">
            <v>OTROS TRASTORNOS ESPECIFICADOS DEL PENE</v>
          </cell>
          <cell r="C5521" t="str">
            <v>086</v>
          </cell>
        </row>
        <row r="5522">
          <cell r="A5522" t="str">
            <v>N489</v>
          </cell>
          <cell r="B5522" t="str">
            <v>TRASTORNO DEL PENE, NO ESPECIFICADO</v>
          </cell>
          <cell r="C5522" t="str">
            <v>086</v>
          </cell>
        </row>
        <row r="5523">
          <cell r="A5523" t="str">
            <v>N49</v>
          </cell>
          <cell r="B5523" t="str">
            <v>TRASTRONOS INFLAMATORIOS DE ORGANOS GENITALES MASC. NO CLASIF. EN OTRA</v>
          </cell>
          <cell r="C5523" t="str">
            <v>086</v>
          </cell>
        </row>
        <row r="5524">
          <cell r="A5524" t="str">
            <v>N490</v>
          </cell>
          <cell r="B5524" t="str">
            <v>TRASTORNOS INFLAMATORIOS DE VESICULA SEMINAL</v>
          </cell>
          <cell r="C5524" t="str">
            <v>086</v>
          </cell>
        </row>
        <row r="5525">
          <cell r="A5525" t="str">
            <v>N491</v>
          </cell>
          <cell r="B5525" t="str">
            <v>TRASTORNOS INFLAM. DEL CORDON ESPERMATICO, TUNOCA VAGINAL Y CONDUC.</v>
          </cell>
          <cell r="C5525" t="str">
            <v>086</v>
          </cell>
        </row>
        <row r="5526">
          <cell r="A5526" t="str">
            <v>N492</v>
          </cell>
          <cell r="B5526" t="str">
            <v>TRASTORNOS INFLAMATORIOS DEL ESCROTO</v>
          </cell>
          <cell r="C5526" t="str">
            <v>086</v>
          </cell>
        </row>
        <row r="5527">
          <cell r="A5527" t="str">
            <v>N498</v>
          </cell>
          <cell r="B5527" t="str">
            <v>OTROS TRASTORNOS INFLAMATORIOS DE LOS ORGANOS GENITALES MASCULINOS</v>
          </cell>
          <cell r="C5527" t="str">
            <v>086</v>
          </cell>
        </row>
        <row r="5528">
          <cell r="A5528" t="str">
            <v>N499</v>
          </cell>
          <cell r="B5528" t="str">
            <v>TRASTORNO INFLAMATORIO DE ORGANO GENITAL MASCULINO, NO ESPECIFICADO</v>
          </cell>
          <cell r="C5528" t="str">
            <v>086</v>
          </cell>
        </row>
        <row r="5529">
          <cell r="A5529" t="str">
            <v>N50</v>
          </cell>
          <cell r="B5529" t="str">
            <v>OTROS TRASTORNOS DE LOS ORGANOS GENITALES MASCULINOS</v>
          </cell>
          <cell r="C5529" t="str">
            <v>086</v>
          </cell>
        </row>
        <row r="5530">
          <cell r="A5530" t="str">
            <v>N500</v>
          </cell>
          <cell r="B5530" t="str">
            <v>ATROFIA DEL TESTICULO</v>
          </cell>
          <cell r="C5530" t="str">
            <v>086</v>
          </cell>
        </row>
        <row r="5531">
          <cell r="A5531" t="str">
            <v>N501</v>
          </cell>
          <cell r="B5531" t="str">
            <v>TRASTORNOS VASCULARES DE LOS ORGANOS GENITALES MASCULINOS</v>
          </cell>
          <cell r="C5531" t="str">
            <v>086</v>
          </cell>
        </row>
        <row r="5532">
          <cell r="A5532" t="str">
            <v>N508</v>
          </cell>
          <cell r="B5532" t="str">
            <v>OTROS TRASTORNOS ESPECIFICADOS DE LOS ORGANOS GENITALES MASCULINOS</v>
          </cell>
          <cell r="C5532" t="str">
            <v>086</v>
          </cell>
        </row>
        <row r="5533">
          <cell r="A5533" t="str">
            <v>N509</v>
          </cell>
          <cell r="B5533" t="str">
            <v>TRASTORNO NO ESPECIFICADO DE LOS ORGANOS GENITALES MASCULINOS</v>
          </cell>
          <cell r="C5533" t="str">
            <v>086</v>
          </cell>
        </row>
        <row r="5534">
          <cell r="A5534" t="str">
            <v>N60</v>
          </cell>
          <cell r="B5534" t="str">
            <v>DISPLASIA MAMARIA BENIGNA</v>
          </cell>
          <cell r="C5534" t="str">
            <v>086</v>
          </cell>
        </row>
        <row r="5535">
          <cell r="A5535" t="str">
            <v>N600</v>
          </cell>
          <cell r="B5535" t="str">
            <v>QUISTE SOLITARIO DE LA MAMA</v>
          </cell>
          <cell r="C5535" t="str">
            <v>086</v>
          </cell>
        </row>
        <row r="5536">
          <cell r="A5536" t="str">
            <v>N601</v>
          </cell>
          <cell r="B5536" t="str">
            <v>MASTOPATIA QUISTICA DIFUSA</v>
          </cell>
          <cell r="C5536" t="str">
            <v>086</v>
          </cell>
        </row>
        <row r="5537">
          <cell r="A5537" t="str">
            <v>N602</v>
          </cell>
          <cell r="B5537" t="str">
            <v>FIBROADENOSIS DE MAMA</v>
          </cell>
          <cell r="C5537" t="str">
            <v>086</v>
          </cell>
        </row>
        <row r="5538">
          <cell r="A5538" t="str">
            <v>N603</v>
          </cell>
          <cell r="B5538" t="str">
            <v>FIBROESCLEROSIS DE MAMA</v>
          </cell>
          <cell r="C5538" t="str">
            <v>086</v>
          </cell>
        </row>
        <row r="5539">
          <cell r="A5539" t="str">
            <v>N604</v>
          </cell>
          <cell r="B5539" t="str">
            <v>ECTASIA DE CONDUCTO MAMARIO</v>
          </cell>
          <cell r="C5539" t="str">
            <v>086</v>
          </cell>
        </row>
        <row r="5540">
          <cell r="A5540" t="str">
            <v>N608</v>
          </cell>
          <cell r="B5540" t="str">
            <v>OTRAS DISPLASIAS MAMARIAS BENIGNAS</v>
          </cell>
          <cell r="C5540" t="str">
            <v>086</v>
          </cell>
        </row>
        <row r="5541">
          <cell r="A5541" t="str">
            <v>N609</v>
          </cell>
          <cell r="B5541" t="str">
            <v>DISPLASIA MAMARIA BENIGNA, SIN OTRA ESPECIFICACION</v>
          </cell>
          <cell r="C5541" t="str">
            <v>086</v>
          </cell>
        </row>
        <row r="5542">
          <cell r="A5542" t="str">
            <v>N61</v>
          </cell>
          <cell r="B5542" t="str">
            <v>TRASTORNOS INFLAMATORIOS DE LA MAMA</v>
          </cell>
          <cell r="C5542" t="str">
            <v>086</v>
          </cell>
        </row>
        <row r="5543">
          <cell r="A5543" t="str">
            <v>N62</v>
          </cell>
          <cell r="B5543" t="str">
            <v>HIPERTROFIA DE LA MAMA</v>
          </cell>
          <cell r="C5543" t="str">
            <v>086</v>
          </cell>
        </row>
        <row r="5544">
          <cell r="A5544" t="str">
            <v>N63</v>
          </cell>
          <cell r="B5544" t="str">
            <v>MASA NO ESPECIFICADA EN LA MAMA</v>
          </cell>
          <cell r="C5544" t="str">
            <v>086</v>
          </cell>
        </row>
        <row r="5545">
          <cell r="A5545" t="str">
            <v>N64</v>
          </cell>
          <cell r="B5545" t="str">
            <v>OTROS TRASTORNOS DE LA MAMA</v>
          </cell>
          <cell r="C5545" t="str">
            <v>086</v>
          </cell>
        </row>
        <row r="5546">
          <cell r="A5546" t="str">
            <v>N640</v>
          </cell>
          <cell r="B5546" t="str">
            <v>FISURA Y FISTULA DEL PEZON</v>
          </cell>
          <cell r="C5546" t="str">
            <v>086</v>
          </cell>
        </row>
        <row r="5547">
          <cell r="A5547" t="str">
            <v>N641</v>
          </cell>
          <cell r="B5547" t="str">
            <v>NECROSIS GRASA DE LA MAMA</v>
          </cell>
          <cell r="C5547" t="str">
            <v>086</v>
          </cell>
        </row>
        <row r="5548">
          <cell r="A5548" t="str">
            <v>N642</v>
          </cell>
          <cell r="B5548" t="str">
            <v>ATROFIA DE LA MAMA</v>
          </cell>
          <cell r="C5548" t="str">
            <v>086</v>
          </cell>
        </row>
        <row r="5549">
          <cell r="A5549" t="str">
            <v>N643</v>
          </cell>
          <cell r="B5549" t="str">
            <v>GALATORREA NO ASOCIADA CON EL PARTO</v>
          </cell>
          <cell r="C5549" t="str">
            <v>086</v>
          </cell>
        </row>
        <row r="5550">
          <cell r="A5550" t="str">
            <v>N644</v>
          </cell>
          <cell r="B5550" t="str">
            <v>MASTODINIA</v>
          </cell>
          <cell r="C5550" t="str">
            <v>086</v>
          </cell>
        </row>
        <row r="5551">
          <cell r="A5551" t="str">
            <v>N645</v>
          </cell>
          <cell r="B5551" t="str">
            <v>OTROS SIGNOS Y SINTOMAS RELATIVOS A LA MAMA</v>
          </cell>
          <cell r="C5551" t="str">
            <v>086</v>
          </cell>
        </row>
        <row r="5552">
          <cell r="A5552" t="str">
            <v>N648</v>
          </cell>
          <cell r="B5552" t="str">
            <v>OTROS TRASTORNOS ESPECIFICADOS DE LA MAMA</v>
          </cell>
          <cell r="C5552" t="str">
            <v>086</v>
          </cell>
        </row>
        <row r="5553">
          <cell r="A5553" t="str">
            <v>N649</v>
          </cell>
          <cell r="B5553" t="str">
            <v>TRASTORNO DE LA MAMA, NO ESPECIFICADO</v>
          </cell>
          <cell r="C5553" t="str">
            <v>086</v>
          </cell>
        </row>
        <row r="5554">
          <cell r="A5554" t="str">
            <v>N70</v>
          </cell>
          <cell r="B5554" t="str">
            <v>SALPINGITIS Y OOFORITIS</v>
          </cell>
          <cell r="C5554" t="str">
            <v>086</v>
          </cell>
        </row>
        <row r="5555">
          <cell r="A5555" t="str">
            <v>N700</v>
          </cell>
          <cell r="B5555" t="str">
            <v>SALPINGITIS Y OOFORITIS AGUDA</v>
          </cell>
          <cell r="C5555" t="str">
            <v>086</v>
          </cell>
        </row>
        <row r="5556">
          <cell r="A5556" t="str">
            <v>N701</v>
          </cell>
          <cell r="B5556" t="str">
            <v>SALPINGITIS Y OOFORITID CRONICA</v>
          </cell>
          <cell r="C5556" t="str">
            <v>086</v>
          </cell>
        </row>
        <row r="5557">
          <cell r="A5557" t="str">
            <v>N709</v>
          </cell>
          <cell r="B5557" t="str">
            <v>SALPINGITIS Y OOFORITIS, NO ESPECIFICADAS</v>
          </cell>
          <cell r="C5557" t="str">
            <v>086</v>
          </cell>
        </row>
        <row r="5558">
          <cell r="A5558" t="str">
            <v>N71</v>
          </cell>
          <cell r="B5558" t="str">
            <v>ENFERMEDAD INFLAMATORIA DEL UTERO, EXCEPTO DEL CUELLO UTERINO</v>
          </cell>
          <cell r="C5558" t="str">
            <v>086</v>
          </cell>
        </row>
        <row r="5559">
          <cell r="A5559" t="str">
            <v>N710</v>
          </cell>
          <cell r="B5559" t="str">
            <v>ENFERMEDAD INFLAMATORIA AGUDA DEL UTERO</v>
          </cell>
          <cell r="C5559" t="str">
            <v>086</v>
          </cell>
        </row>
        <row r="5560">
          <cell r="A5560" t="str">
            <v>N711</v>
          </cell>
          <cell r="B5560" t="str">
            <v>ENFERMEDAD INFLAMATORIA CRONICA DEL UTERO</v>
          </cell>
          <cell r="C5560" t="str">
            <v>086</v>
          </cell>
        </row>
        <row r="5561">
          <cell r="A5561" t="str">
            <v>N719</v>
          </cell>
          <cell r="B5561" t="str">
            <v>ENFERMEDAD INFLAMATORIA DEL UTERO, NO ESPECIFICADA</v>
          </cell>
          <cell r="C5561" t="str">
            <v>086</v>
          </cell>
        </row>
        <row r="5562">
          <cell r="A5562" t="str">
            <v>N72</v>
          </cell>
          <cell r="B5562" t="str">
            <v>ENFERMEDAD INFLAMATORIA DEL CUELLO UTERINO</v>
          </cell>
          <cell r="C5562" t="str">
            <v>086</v>
          </cell>
        </row>
        <row r="5563">
          <cell r="A5563" t="str">
            <v>N73</v>
          </cell>
          <cell r="B5563" t="str">
            <v>OTRAS ENFERMEDADES PELVICAS INFLAMATORIAS FEMENINAS</v>
          </cell>
          <cell r="C5563" t="str">
            <v>086</v>
          </cell>
        </row>
        <row r="5564">
          <cell r="A5564" t="str">
            <v>N730</v>
          </cell>
          <cell r="B5564" t="str">
            <v>PARAMETRITIS Y CELULITIS PELVICA AGUDA</v>
          </cell>
          <cell r="C5564" t="str">
            <v>086</v>
          </cell>
        </row>
        <row r="5565">
          <cell r="A5565" t="str">
            <v>N731</v>
          </cell>
          <cell r="B5565" t="str">
            <v>PARAMETRITIS Y CELULITIS PELVICA CRONICA</v>
          </cell>
          <cell r="C5565" t="str">
            <v>086</v>
          </cell>
        </row>
        <row r="5566">
          <cell r="A5566" t="str">
            <v>N732</v>
          </cell>
          <cell r="B5566" t="str">
            <v>PARAMETRITIS Y CELULITIS NO ESPECIFICADA</v>
          </cell>
          <cell r="C5566" t="str">
            <v>086</v>
          </cell>
        </row>
        <row r="5567">
          <cell r="A5567" t="str">
            <v>N733</v>
          </cell>
          <cell r="B5567" t="str">
            <v>PERITONITIS PELVICA AGUDA, FEMENINA</v>
          </cell>
          <cell r="C5567" t="str">
            <v>086</v>
          </cell>
        </row>
        <row r="5568">
          <cell r="A5568" t="str">
            <v>N734</v>
          </cell>
          <cell r="B5568" t="str">
            <v>PERITONITIS PELVICA CRONICA, FEMENINA</v>
          </cell>
          <cell r="C5568" t="str">
            <v>086</v>
          </cell>
        </row>
        <row r="5569">
          <cell r="A5569" t="str">
            <v>N735</v>
          </cell>
          <cell r="B5569" t="str">
            <v>PERITONITIS PELVICA FEMENINA, NO ESPECIFICADA</v>
          </cell>
          <cell r="C5569" t="str">
            <v>086</v>
          </cell>
        </row>
        <row r="5570">
          <cell r="A5570" t="str">
            <v>N736</v>
          </cell>
          <cell r="B5570" t="str">
            <v>ADHERENCIAS PERITONEALES PELVICAS FEMENINAS</v>
          </cell>
          <cell r="C5570" t="str">
            <v>086</v>
          </cell>
        </row>
        <row r="5571">
          <cell r="A5571" t="str">
            <v>N738</v>
          </cell>
          <cell r="B5571" t="str">
            <v>OTRAS ENFERMEDADES INFLATORIAS PELVICAS FEMENINAS</v>
          </cell>
          <cell r="C5571" t="str">
            <v>086</v>
          </cell>
        </row>
        <row r="5572">
          <cell r="A5572" t="str">
            <v>N739</v>
          </cell>
          <cell r="B5572" t="str">
            <v>ENFERMEDAD INFLAMATORIA PELVICA FEMENINA, NO ESPECIFICADA</v>
          </cell>
          <cell r="C5572" t="str">
            <v>086</v>
          </cell>
        </row>
        <row r="5573">
          <cell r="A5573" t="str">
            <v>N75</v>
          </cell>
          <cell r="B5573" t="str">
            <v>ENFERMEDADES DE LA GLANDULA DE BARTHOLIN</v>
          </cell>
          <cell r="C5573" t="str">
            <v>086</v>
          </cell>
        </row>
        <row r="5574">
          <cell r="A5574" t="str">
            <v>N750</v>
          </cell>
          <cell r="B5574" t="str">
            <v>QUISTE DE LA GLANDULA DE BARTHOLIN</v>
          </cell>
          <cell r="C5574" t="str">
            <v>086</v>
          </cell>
        </row>
        <row r="5575">
          <cell r="A5575" t="str">
            <v>N751</v>
          </cell>
          <cell r="B5575" t="str">
            <v>ABSCESO DE LA GLANDULA DE BARTHOLIN</v>
          </cell>
          <cell r="C5575" t="str">
            <v>086</v>
          </cell>
        </row>
        <row r="5576">
          <cell r="A5576" t="str">
            <v>N758</v>
          </cell>
          <cell r="B5576" t="str">
            <v>OTRAS ENFERMEDADES DE LA GLANDULA DE BARTHOLIN</v>
          </cell>
          <cell r="C5576" t="str">
            <v>086</v>
          </cell>
        </row>
        <row r="5577">
          <cell r="A5577" t="str">
            <v>N759</v>
          </cell>
          <cell r="B5577" t="str">
            <v>ENFERMEDAD DE LA GLANDULA DE BARTHOLIN, NO ESPECIFICADA</v>
          </cell>
          <cell r="C5577" t="str">
            <v>086</v>
          </cell>
        </row>
        <row r="5578">
          <cell r="A5578" t="str">
            <v>N76</v>
          </cell>
          <cell r="B5578" t="str">
            <v>OTRAS AFECCIONES INFLAMATORIAS DE LA VAGINA Y DE LA VULVA</v>
          </cell>
          <cell r="C5578" t="str">
            <v>086</v>
          </cell>
        </row>
        <row r="5579">
          <cell r="A5579" t="str">
            <v>N760</v>
          </cell>
          <cell r="B5579" t="str">
            <v>VAGINITIS AGUDA</v>
          </cell>
          <cell r="C5579" t="str">
            <v>086</v>
          </cell>
        </row>
        <row r="5580">
          <cell r="A5580" t="str">
            <v>N761</v>
          </cell>
          <cell r="B5580" t="str">
            <v>VAGINITIS SUBAGUDA Y CRONICA</v>
          </cell>
          <cell r="C5580" t="str">
            <v>086</v>
          </cell>
        </row>
        <row r="5581">
          <cell r="A5581" t="str">
            <v>N762</v>
          </cell>
          <cell r="B5581" t="str">
            <v>VULVITIS AGUDA</v>
          </cell>
          <cell r="C5581" t="str">
            <v>086</v>
          </cell>
        </row>
        <row r="5582">
          <cell r="A5582" t="str">
            <v>N763</v>
          </cell>
          <cell r="B5582" t="str">
            <v>VULVITIS SUBAGUDA Y CRONICA</v>
          </cell>
          <cell r="C5582" t="str">
            <v>086</v>
          </cell>
        </row>
        <row r="5583">
          <cell r="A5583" t="str">
            <v>N764</v>
          </cell>
          <cell r="B5583" t="str">
            <v>ABSCESO VULVAR</v>
          </cell>
          <cell r="C5583" t="str">
            <v>086</v>
          </cell>
        </row>
        <row r="5584">
          <cell r="A5584" t="str">
            <v>N765</v>
          </cell>
          <cell r="B5584" t="str">
            <v>ULCERACION DE LA VAGINA</v>
          </cell>
          <cell r="C5584" t="str">
            <v>086</v>
          </cell>
        </row>
        <row r="5585">
          <cell r="A5585" t="str">
            <v>N766</v>
          </cell>
          <cell r="B5585" t="str">
            <v>ULCERACION DE LA VULVA</v>
          </cell>
          <cell r="C5585" t="str">
            <v>086</v>
          </cell>
        </row>
        <row r="5586">
          <cell r="A5586" t="str">
            <v>N768</v>
          </cell>
          <cell r="B5586" t="str">
            <v>OTRAS INFLAMACIONES ESPECIFICADAS DE LA VAGINA Y DE LA VULVA</v>
          </cell>
          <cell r="C5586" t="str">
            <v>086</v>
          </cell>
        </row>
        <row r="5587">
          <cell r="A5587" t="str">
            <v>N80</v>
          </cell>
          <cell r="B5587" t="str">
            <v>ENDOMETRIOSIS</v>
          </cell>
          <cell r="C5587" t="str">
            <v>086</v>
          </cell>
        </row>
        <row r="5588">
          <cell r="A5588" t="str">
            <v>N800</v>
          </cell>
          <cell r="B5588" t="str">
            <v>ENDOMETRIOSIS DEL UTERO</v>
          </cell>
          <cell r="C5588" t="str">
            <v>086</v>
          </cell>
        </row>
        <row r="5589">
          <cell r="A5589" t="str">
            <v>N801</v>
          </cell>
          <cell r="B5589" t="str">
            <v>ENDOMETRIOSIS DEL OVARIO</v>
          </cell>
          <cell r="C5589" t="str">
            <v>086</v>
          </cell>
        </row>
        <row r="5590">
          <cell r="A5590" t="str">
            <v>N802</v>
          </cell>
          <cell r="B5590" t="str">
            <v>ENDOMETRIOSIS DE LA TROMPA DE FALOPIO</v>
          </cell>
          <cell r="C5590" t="str">
            <v>086</v>
          </cell>
        </row>
        <row r="5591">
          <cell r="A5591" t="str">
            <v>N803</v>
          </cell>
          <cell r="B5591" t="str">
            <v>ENDOMETRIOSIS DEL PERITONEO PELVICO</v>
          </cell>
          <cell r="C5591" t="str">
            <v>086</v>
          </cell>
        </row>
        <row r="5592">
          <cell r="A5592" t="str">
            <v>N804</v>
          </cell>
          <cell r="B5592" t="str">
            <v>ENDOMETRIOSIS DEL TABIQUE RECTOVAGINAL Y DE LA VAGINA</v>
          </cell>
          <cell r="C5592" t="str">
            <v>086</v>
          </cell>
        </row>
        <row r="5593">
          <cell r="A5593" t="str">
            <v>N805</v>
          </cell>
          <cell r="B5593" t="str">
            <v>ENDOMETRIOSIS DEL INTESTINO</v>
          </cell>
          <cell r="C5593" t="str">
            <v>086</v>
          </cell>
        </row>
        <row r="5594">
          <cell r="A5594" t="str">
            <v>N806</v>
          </cell>
          <cell r="B5594" t="str">
            <v>ENDOMETRIOSIS EN CICATRIZ CUTANEA</v>
          </cell>
          <cell r="C5594" t="str">
            <v>086</v>
          </cell>
        </row>
        <row r="5595">
          <cell r="A5595" t="str">
            <v>N808</v>
          </cell>
          <cell r="B5595" t="str">
            <v>OTRAS ENDOMETRIOSIS</v>
          </cell>
          <cell r="C5595" t="str">
            <v>086</v>
          </cell>
        </row>
        <row r="5596">
          <cell r="A5596" t="str">
            <v>N809</v>
          </cell>
          <cell r="B5596" t="str">
            <v>ENDOMETRIOSIS, NO ESPECIFICADA</v>
          </cell>
          <cell r="C5596" t="str">
            <v>086</v>
          </cell>
        </row>
        <row r="5597">
          <cell r="A5597" t="str">
            <v>N81</v>
          </cell>
          <cell r="B5597" t="str">
            <v>PROLAPSO GENITAL FEMENINO</v>
          </cell>
          <cell r="C5597" t="str">
            <v>086</v>
          </cell>
        </row>
        <row r="5598">
          <cell r="A5598" t="str">
            <v>N810</v>
          </cell>
          <cell r="B5598" t="str">
            <v>URETROCELE FEMENINO</v>
          </cell>
          <cell r="C5598" t="str">
            <v>086</v>
          </cell>
        </row>
        <row r="5599">
          <cell r="A5599" t="str">
            <v>N811</v>
          </cell>
          <cell r="B5599" t="str">
            <v>CISTOCELE</v>
          </cell>
          <cell r="C5599" t="str">
            <v>086</v>
          </cell>
        </row>
        <row r="5600">
          <cell r="A5600" t="str">
            <v>N812</v>
          </cell>
          <cell r="B5600" t="str">
            <v>PROLAPSO UTEROVAGINAL INCOMPLETO</v>
          </cell>
          <cell r="C5600" t="str">
            <v>086</v>
          </cell>
        </row>
        <row r="5601">
          <cell r="A5601" t="str">
            <v>N813</v>
          </cell>
          <cell r="B5601" t="str">
            <v>PROLAPSO UTEROVAGINAL COMPLETO</v>
          </cell>
          <cell r="C5601" t="str">
            <v>086</v>
          </cell>
        </row>
        <row r="5602">
          <cell r="A5602" t="str">
            <v>N814</v>
          </cell>
          <cell r="B5602" t="str">
            <v>PROLAPSO UTEROVAGINAL, SIN OTRA ESPECIFICACION</v>
          </cell>
          <cell r="C5602" t="str">
            <v>086</v>
          </cell>
        </row>
        <row r="5603">
          <cell r="A5603" t="str">
            <v>N815</v>
          </cell>
          <cell r="B5603" t="str">
            <v>ENTEROCELE VAGINAL</v>
          </cell>
          <cell r="C5603" t="str">
            <v>086</v>
          </cell>
        </row>
        <row r="5604">
          <cell r="A5604" t="str">
            <v>N816</v>
          </cell>
          <cell r="B5604" t="str">
            <v>RECTOCELE</v>
          </cell>
          <cell r="C5604" t="str">
            <v>086</v>
          </cell>
        </row>
        <row r="5605">
          <cell r="A5605" t="str">
            <v>N818</v>
          </cell>
          <cell r="B5605" t="str">
            <v>OTROS PROLAPSOS GENITALES FEMENINOS</v>
          </cell>
          <cell r="C5605" t="str">
            <v>086</v>
          </cell>
        </row>
        <row r="5606">
          <cell r="A5606" t="str">
            <v>N819</v>
          </cell>
          <cell r="B5606" t="str">
            <v>PROLAPSO GENITAL FEMENINO, NO ESPECIFICADO</v>
          </cell>
          <cell r="C5606" t="str">
            <v>086</v>
          </cell>
        </row>
        <row r="5607">
          <cell r="A5607" t="str">
            <v>N82</v>
          </cell>
          <cell r="B5607" t="str">
            <v>FISTULA QUE AFECTAN EL TRACTO GENITAL FEMENINO</v>
          </cell>
          <cell r="C5607" t="str">
            <v>086</v>
          </cell>
        </row>
        <row r="5608">
          <cell r="A5608" t="str">
            <v>N820</v>
          </cell>
          <cell r="B5608" t="str">
            <v>FISTULA VESICOVAGINAL</v>
          </cell>
          <cell r="C5608" t="str">
            <v>086</v>
          </cell>
        </row>
        <row r="5609">
          <cell r="A5609" t="str">
            <v>N821</v>
          </cell>
          <cell r="B5609" t="str">
            <v>OTRAS FISTULAS DE LAS VIAS GENITOURINARIAS FEMENINAS</v>
          </cell>
          <cell r="C5609" t="str">
            <v>086</v>
          </cell>
        </row>
        <row r="5610">
          <cell r="A5610" t="str">
            <v>N822</v>
          </cell>
          <cell r="B5610" t="str">
            <v>FISTULA DE LA VAGINA AL INTESTINO DELGADO</v>
          </cell>
          <cell r="C5610" t="str">
            <v>086</v>
          </cell>
        </row>
        <row r="5611">
          <cell r="A5611" t="str">
            <v>N823</v>
          </cell>
          <cell r="B5611" t="str">
            <v>FISTULA DE LA VAGINA AL INTESTINO GRUESO</v>
          </cell>
          <cell r="C5611" t="str">
            <v>086</v>
          </cell>
        </row>
        <row r="5612">
          <cell r="A5612" t="str">
            <v>N824</v>
          </cell>
          <cell r="B5612" t="str">
            <v>OTRAS FISTULAS DEL TRACTO INTESTINAL GENITAL FEMENINO</v>
          </cell>
          <cell r="C5612" t="str">
            <v>086</v>
          </cell>
        </row>
        <row r="5613">
          <cell r="A5613" t="str">
            <v>N825</v>
          </cell>
          <cell r="B5613" t="str">
            <v>FISTULA DEL TRACTO GENITAL FEMENINO A LA PIEL</v>
          </cell>
          <cell r="C5613" t="str">
            <v>086</v>
          </cell>
        </row>
        <row r="5614">
          <cell r="A5614" t="str">
            <v>N828</v>
          </cell>
          <cell r="B5614" t="str">
            <v>OTRAS FISTULA DEL TRACTO GENITAL FEMENINO</v>
          </cell>
          <cell r="C5614" t="str">
            <v>086</v>
          </cell>
        </row>
        <row r="5615">
          <cell r="A5615" t="str">
            <v>N829</v>
          </cell>
          <cell r="B5615" t="str">
            <v>FISTULA DEL TRACTO GENITAL FEMENINO, SIN OTRA ESPECIFICACION</v>
          </cell>
          <cell r="C5615" t="str">
            <v>086</v>
          </cell>
        </row>
        <row r="5616">
          <cell r="A5616" t="str">
            <v>N83</v>
          </cell>
          <cell r="B5616" t="str">
            <v>TRASTORNOS NO INFLAMATORIOS DEL OVARIO, DE LA TROMP. DE FALOPIO Y DEL</v>
          </cell>
          <cell r="C5616" t="str">
            <v>086</v>
          </cell>
        </row>
        <row r="5617">
          <cell r="A5617" t="str">
            <v>N830</v>
          </cell>
          <cell r="B5617" t="str">
            <v>QUISTE FOLICULAR DEL OVARIO</v>
          </cell>
          <cell r="C5617" t="str">
            <v>086</v>
          </cell>
        </row>
        <row r="5618">
          <cell r="A5618" t="str">
            <v>N831</v>
          </cell>
          <cell r="B5618" t="str">
            <v>QUISTE DEL CUERPO AMARILLO</v>
          </cell>
          <cell r="C5618" t="str">
            <v>086</v>
          </cell>
        </row>
        <row r="5619">
          <cell r="A5619" t="str">
            <v>N832</v>
          </cell>
          <cell r="B5619" t="str">
            <v>OTROS QUISTES OVARICOS Y LOS NO ESPECIFICADOS</v>
          </cell>
          <cell r="C5619" t="str">
            <v>086</v>
          </cell>
        </row>
        <row r="5620">
          <cell r="A5620" t="str">
            <v>N833</v>
          </cell>
          <cell r="B5620" t="str">
            <v>ATROFIA ADQUIRIDA DEL OVARIO Y DE LA TROMPA DE FALOPIO</v>
          </cell>
          <cell r="C5620" t="str">
            <v>086</v>
          </cell>
        </row>
        <row r="5621">
          <cell r="A5621" t="str">
            <v>N834</v>
          </cell>
          <cell r="B5621" t="str">
            <v>PROLAPSO Y HERNIA DEL OVARIO Y DE LA TROMPA DE FALOPIO</v>
          </cell>
          <cell r="C5621" t="str">
            <v>086</v>
          </cell>
        </row>
        <row r="5622">
          <cell r="A5622" t="str">
            <v>N835</v>
          </cell>
          <cell r="B5622" t="str">
            <v>TORSION DE OVARIO, PEDICULO DE OVARIO Y TROMPA DE FALOPIO</v>
          </cell>
          <cell r="C5622" t="str">
            <v>086</v>
          </cell>
        </row>
        <row r="5623">
          <cell r="A5623" t="str">
            <v>N836</v>
          </cell>
          <cell r="B5623" t="str">
            <v>HEMATOSALPINX</v>
          </cell>
          <cell r="C5623" t="str">
            <v>086</v>
          </cell>
        </row>
        <row r="5624">
          <cell r="A5624" t="str">
            <v>N837</v>
          </cell>
          <cell r="B5624" t="str">
            <v>HEMATOMA DEL LIGAMENTO ANCHO</v>
          </cell>
          <cell r="C5624" t="str">
            <v>086</v>
          </cell>
        </row>
        <row r="5625">
          <cell r="A5625" t="str">
            <v>N838</v>
          </cell>
          <cell r="B5625" t="str">
            <v>OTROS TRASTORNOS NO INFLAMATORIOS DEL OVARIO, DE LA TROMPA DE FALOP</v>
          </cell>
          <cell r="C5625" t="str">
            <v>086</v>
          </cell>
        </row>
        <row r="5626">
          <cell r="A5626" t="str">
            <v>N839</v>
          </cell>
          <cell r="B5626" t="str">
            <v>ENFERMEDAD NO INFLAMATORIA DEL OVARIO, DE LA TROMPA DE FALOPIO Y DEL</v>
          </cell>
          <cell r="C5626" t="str">
            <v>086</v>
          </cell>
        </row>
        <row r="5627">
          <cell r="A5627" t="str">
            <v>N84</v>
          </cell>
          <cell r="B5627" t="str">
            <v>POLIPO DEL TRACTO GENITAL FEMENINO</v>
          </cell>
          <cell r="C5627" t="str">
            <v>086</v>
          </cell>
        </row>
        <row r="5628">
          <cell r="A5628" t="str">
            <v>N840</v>
          </cell>
          <cell r="B5628" t="str">
            <v>POLIPO DEL CUERPO DEL UTERO</v>
          </cell>
          <cell r="C5628" t="str">
            <v>086</v>
          </cell>
        </row>
        <row r="5629">
          <cell r="A5629" t="str">
            <v>N841</v>
          </cell>
          <cell r="B5629" t="str">
            <v>POLIPO DEL CUELLO DEL UTERO</v>
          </cell>
          <cell r="C5629" t="str">
            <v>086</v>
          </cell>
        </row>
        <row r="5630">
          <cell r="A5630" t="str">
            <v>N842</v>
          </cell>
          <cell r="B5630" t="str">
            <v>POLIPO DE LA VAGINA</v>
          </cell>
          <cell r="C5630" t="str">
            <v>086</v>
          </cell>
        </row>
        <row r="5631">
          <cell r="A5631" t="str">
            <v>N843</v>
          </cell>
          <cell r="B5631" t="str">
            <v>POLIPO DE LA VULVA</v>
          </cell>
          <cell r="C5631" t="str">
            <v>086</v>
          </cell>
        </row>
        <row r="5632">
          <cell r="A5632" t="str">
            <v>N848</v>
          </cell>
          <cell r="B5632" t="str">
            <v>POLIPO DE OTRAS PARTES DEL TRACTO GENITAL FEMENINO</v>
          </cell>
          <cell r="C5632" t="str">
            <v>086</v>
          </cell>
        </row>
        <row r="5633">
          <cell r="A5633" t="str">
            <v>N849</v>
          </cell>
          <cell r="B5633" t="str">
            <v>POLIPO DEL TRACTO GENITAL FEMENINO, NO ESPECIFICADO</v>
          </cell>
          <cell r="C5633" t="str">
            <v>086</v>
          </cell>
        </row>
        <row r="5634">
          <cell r="A5634" t="str">
            <v>N85</v>
          </cell>
          <cell r="B5634" t="str">
            <v>OTROS TRASTORNOS NO INFLAMATOEIOS DEL UTERO, EXCEPTO DEL CUELLO</v>
          </cell>
          <cell r="C5634" t="str">
            <v>086</v>
          </cell>
        </row>
        <row r="5635">
          <cell r="A5635" t="str">
            <v>N850</v>
          </cell>
          <cell r="B5635" t="str">
            <v>HIPERPLASIA DE GLANDULA DEL ENDOMETRIO</v>
          </cell>
          <cell r="C5635" t="str">
            <v>086</v>
          </cell>
        </row>
        <row r="5636">
          <cell r="A5636" t="str">
            <v>N851</v>
          </cell>
          <cell r="B5636" t="str">
            <v>HIPERPLASIA ADENOMATOSA DEL ENDOMETRIO</v>
          </cell>
          <cell r="C5636" t="str">
            <v>086</v>
          </cell>
        </row>
        <row r="5637">
          <cell r="A5637" t="str">
            <v>N852</v>
          </cell>
          <cell r="B5637" t="str">
            <v>HIPERTROFIA DEL UTERO</v>
          </cell>
          <cell r="C5637" t="str">
            <v>086</v>
          </cell>
        </row>
        <row r="5638">
          <cell r="A5638" t="str">
            <v>N853</v>
          </cell>
          <cell r="B5638" t="str">
            <v>SUBINVOLUCION DEL UTERO</v>
          </cell>
          <cell r="C5638" t="str">
            <v>086</v>
          </cell>
        </row>
        <row r="5639">
          <cell r="A5639" t="str">
            <v>N854</v>
          </cell>
          <cell r="B5639" t="str">
            <v>MALA POSICION DEL UTERO</v>
          </cell>
          <cell r="C5639" t="str">
            <v>086</v>
          </cell>
        </row>
        <row r="5640">
          <cell r="A5640" t="str">
            <v>N855</v>
          </cell>
          <cell r="B5640" t="str">
            <v>INVERSION DEL UTERO</v>
          </cell>
          <cell r="C5640" t="str">
            <v>086</v>
          </cell>
        </row>
        <row r="5641">
          <cell r="A5641" t="str">
            <v>N856</v>
          </cell>
          <cell r="B5641" t="str">
            <v>SINEQUIAS INTRAUTERINAS</v>
          </cell>
          <cell r="C5641" t="str">
            <v>086</v>
          </cell>
        </row>
        <row r="5642">
          <cell r="A5642" t="str">
            <v>N857</v>
          </cell>
          <cell r="B5642" t="str">
            <v>HEMATOMETRA</v>
          </cell>
          <cell r="C5642" t="str">
            <v>086</v>
          </cell>
        </row>
        <row r="5643">
          <cell r="A5643" t="str">
            <v>N858</v>
          </cell>
          <cell r="B5643" t="str">
            <v>OTROS TRASTORNOS NO INFLATORIOS ESPECIFICADOS DEL UTERO</v>
          </cell>
          <cell r="C5643" t="str">
            <v>086</v>
          </cell>
        </row>
        <row r="5644">
          <cell r="A5644" t="str">
            <v>N859</v>
          </cell>
          <cell r="B5644" t="str">
            <v>TRASTORNO NO INFLAMATORIO DEL UTERO, NO ESPECIFICADO</v>
          </cell>
          <cell r="C5644" t="str">
            <v>086</v>
          </cell>
        </row>
        <row r="5645">
          <cell r="A5645" t="str">
            <v>N86</v>
          </cell>
          <cell r="B5645" t="str">
            <v>EROSION Y ECTROPION DEL CUELLO DEL UTERO</v>
          </cell>
          <cell r="C5645" t="str">
            <v>086</v>
          </cell>
        </row>
        <row r="5646">
          <cell r="A5646" t="str">
            <v>N87</v>
          </cell>
          <cell r="B5646" t="str">
            <v>DISPLASIA DEL CUELLO UTERINO</v>
          </cell>
          <cell r="C5646" t="str">
            <v>086</v>
          </cell>
        </row>
        <row r="5647">
          <cell r="A5647" t="str">
            <v>N870</v>
          </cell>
          <cell r="B5647" t="str">
            <v>DISPLASIA CERVICAL LEVE</v>
          </cell>
          <cell r="C5647" t="str">
            <v>086</v>
          </cell>
        </row>
        <row r="5648">
          <cell r="A5648" t="str">
            <v>N871</v>
          </cell>
          <cell r="B5648" t="str">
            <v>DISPLASIA CERVICAL MODERADA</v>
          </cell>
          <cell r="C5648" t="str">
            <v>086</v>
          </cell>
        </row>
        <row r="5649">
          <cell r="A5649" t="str">
            <v>N872</v>
          </cell>
          <cell r="B5649" t="str">
            <v>DISPLASIA CERVICAL SEVERA, NO CLASIFICADA EN OTRA PARTE</v>
          </cell>
          <cell r="C5649" t="str">
            <v>086</v>
          </cell>
        </row>
        <row r="5650">
          <cell r="A5650" t="str">
            <v>N879</v>
          </cell>
          <cell r="B5650" t="str">
            <v>DISPLASIA DEL CUELLO DEL UTERO, NO ESPECIFICADA</v>
          </cell>
          <cell r="C5650" t="str">
            <v>086</v>
          </cell>
        </row>
        <row r="5651">
          <cell r="A5651" t="str">
            <v>N88</v>
          </cell>
          <cell r="B5651" t="str">
            <v>OTROS TRASTORNOS NO INFLAMATORIOS DEL CUELLO DEL UTERO</v>
          </cell>
          <cell r="C5651" t="str">
            <v>086</v>
          </cell>
        </row>
        <row r="5652">
          <cell r="A5652" t="str">
            <v>N880</v>
          </cell>
          <cell r="B5652" t="str">
            <v>LEUCOPLASIA DEL CUELLO DEL UTERO</v>
          </cell>
          <cell r="C5652" t="str">
            <v>086</v>
          </cell>
        </row>
        <row r="5653">
          <cell r="A5653" t="str">
            <v>N881</v>
          </cell>
          <cell r="B5653" t="str">
            <v>LACERACION ANTIGUA DEL CUELLO DEL UTERO</v>
          </cell>
          <cell r="C5653" t="str">
            <v>086</v>
          </cell>
        </row>
        <row r="5654">
          <cell r="A5654" t="str">
            <v>N882</v>
          </cell>
          <cell r="B5654" t="str">
            <v>ESTRECHEZ Y ESTENOSIS DEL CUELLO DEL UTERO</v>
          </cell>
          <cell r="C5654" t="str">
            <v>086</v>
          </cell>
        </row>
        <row r="5655">
          <cell r="A5655" t="str">
            <v>N883</v>
          </cell>
          <cell r="B5655" t="str">
            <v>INCOMPETENCIA DEL CUELLO DEL UTERO</v>
          </cell>
          <cell r="C5655" t="str">
            <v>086</v>
          </cell>
        </row>
        <row r="5656">
          <cell r="A5656" t="str">
            <v>N884</v>
          </cell>
          <cell r="B5656" t="str">
            <v>ELONGACION HIPERTROFICA DEL CUELLO DEL UTERO</v>
          </cell>
          <cell r="C5656" t="str">
            <v>086</v>
          </cell>
        </row>
        <row r="5657">
          <cell r="A5657" t="str">
            <v>N888</v>
          </cell>
          <cell r="B5657" t="str">
            <v>OTROS TRASTORNOS NO INFLAMATORIOS ESPECIFICADOS DEL CUELLO DEL UTER</v>
          </cell>
          <cell r="C5657" t="str">
            <v>086</v>
          </cell>
        </row>
        <row r="5658">
          <cell r="A5658" t="str">
            <v>N889</v>
          </cell>
          <cell r="B5658" t="str">
            <v>TRASTORNO NO INFLAMATORIO DEL CUELLO DEL UTERO, NO ESPECIFICADO</v>
          </cell>
          <cell r="C5658" t="str">
            <v>086</v>
          </cell>
        </row>
        <row r="5659">
          <cell r="A5659" t="str">
            <v>N89</v>
          </cell>
          <cell r="B5659" t="str">
            <v>OTROS TRASTORNOS NO INFLAMATORIOS DE LA VAGINA</v>
          </cell>
          <cell r="C5659" t="str">
            <v>086</v>
          </cell>
        </row>
        <row r="5660">
          <cell r="A5660" t="str">
            <v>N890</v>
          </cell>
          <cell r="B5660" t="str">
            <v>DISPLASIA VAGINAL LEVE</v>
          </cell>
          <cell r="C5660" t="str">
            <v>086</v>
          </cell>
        </row>
        <row r="5661">
          <cell r="A5661" t="str">
            <v>N891</v>
          </cell>
          <cell r="B5661" t="str">
            <v>DISPLASIA VAGINAL MODERADA</v>
          </cell>
          <cell r="C5661" t="str">
            <v>086</v>
          </cell>
        </row>
        <row r="5662">
          <cell r="A5662" t="str">
            <v>N892</v>
          </cell>
          <cell r="B5662" t="str">
            <v>DISPLASIA VAGINAL SEVERA, NO CLASIFICADA EN OTRA PARTE</v>
          </cell>
          <cell r="C5662" t="str">
            <v>086</v>
          </cell>
        </row>
        <row r="5663">
          <cell r="A5663" t="str">
            <v>N893</v>
          </cell>
          <cell r="B5663" t="str">
            <v>DISPLASIA DE LA VAGINA, NO ESPECIFICADA</v>
          </cell>
          <cell r="C5663" t="str">
            <v>086</v>
          </cell>
        </row>
        <row r="5664">
          <cell r="A5664" t="str">
            <v>N894</v>
          </cell>
          <cell r="B5664" t="str">
            <v>LEUCOPLASIA DE LA VAGINA</v>
          </cell>
          <cell r="C5664" t="str">
            <v>086</v>
          </cell>
        </row>
        <row r="5665">
          <cell r="A5665" t="str">
            <v>N895</v>
          </cell>
          <cell r="B5665" t="str">
            <v>ESTRECHEZ Y ATRESIA DE LA VAGINA</v>
          </cell>
          <cell r="C5665" t="str">
            <v>086</v>
          </cell>
        </row>
        <row r="5666">
          <cell r="A5666" t="str">
            <v>N896</v>
          </cell>
          <cell r="B5666" t="str">
            <v>ANILLO DE HIMEN ESTRECHO</v>
          </cell>
          <cell r="C5666" t="str">
            <v>086</v>
          </cell>
        </row>
        <row r="5667">
          <cell r="A5667" t="str">
            <v>N897</v>
          </cell>
          <cell r="B5667" t="str">
            <v>HEMATOCOLPOS</v>
          </cell>
          <cell r="C5667" t="str">
            <v>086</v>
          </cell>
        </row>
        <row r="5668">
          <cell r="A5668" t="str">
            <v>N898</v>
          </cell>
          <cell r="B5668" t="str">
            <v>OTROS TRASTORNOS ESPECIFICADOS NO INFLAMATORIOS DE LA VAGINA</v>
          </cell>
          <cell r="C5668" t="str">
            <v>086</v>
          </cell>
        </row>
        <row r="5669">
          <cell r="A5669" t="str">
            <v>N899</v>
          </cell>
          <cell r="B5669" t="str">
            <v>TRASTORNO NO INFLAMATORIO DE LA VAGINA, NO ESPECIFICADO</v>
          </cell>
          <cell r="C5669" t="str">
            <v>086</v>
          </cell>
        </row>
        <row r="5670">
          <cell r="A5670" t="str">
            <v>N90</v>
          </cell>
          <cell r="B5670" t="str">
            <v>OTROS TRASTORNOS NO INFLAMATORIOS DE LA VULVA Y DEL PERINEO</v>
          </cell>
          <cell r="C5670" t="str">
            <v>086</v>
          </cell>
        </row>
        <row r="5671">
          <cell r="A5671" t="str">
            <v>N900</v>
          </cell>
          <cell r="B5671" t="str">
            <v>DISPLASIA VULVAR LEVE</v>
          </cell>
          <cell r="C5671" t="str">
            <v>086</v>
          </cell>
        </row>
        <row r="5672">
          <cell r="A5672" t="str">
            <v>N901</v>
          </cell>
          <cell r="B5672" t="str">
            <v>DISPLASIA VULVAR MODERADA</v>
          </cell>
          <cell r="C5672" t="str">
            <v>086</v>
          </cell>
        </row>
        <row r="5673">
          <cell r="A5673" t="str">
            <v>N902</v>
          </cell>
          <cell r="B5673" t="str">
            <v>DISPLASIA VULVAR SEVERA, NO CLASIFICADA EN OTRA PARTE</v>
          </cell>
          <cell r="C5673" t="str">
            <v>086</v>
          </cell>
        </row>
        <row r="5674">
          <cell r="A5674" t="str">
            <v>N903</v>
          </cell>
          <cell r="B5674" t="str">
            <v>DISPLASIA DE LA VULVA, NO ESPECIFICADA</v>
          </cell>
          <cell r="C5674" t="str">
            <v>086</v>
          </cell>
        </row>
        <row r="5675">
          <cell r="A5675" t="str">
            <v>N904</v>
          </cell>
          <cell r="B5675" t="str">
            <v>LEUCOPLASIA DE LA VULVA</v>
          </cell>
          <cell r="C5675" t="str">
            <v>086</v>
          </cell>
        </row>
        <row r="5676">
          <cell r="A5676" t="str">
            <v>N905</v>
          </cell>
          <cell r="B5676" t="str">
            <v>ATROFIA DE LA VULVA</v>
          </cell>
          <cell r="C5676" t="str">
            <v>086</v>
          </cell>
        </row>
        <row r="5677">
          <cell r="A5677" t="str">
            <v>N906</v>
          </cell>
          <cell r="B5677" t="str">
            <v>HIPERTROFIA DE LA VULVA</v>
          </cell>
          <cell r="C5677" t="str">
            <v>086</v>
          </cell>
        </row>
        <row r="5678">
          <cell r="A5678" t="str">
            <v>N907</v>
          </cell>
          <cell r="B5678" t="str">
            <v>QUISTE DE LA VULVA</v>
          </cell>
          <cell r="C5678" t="str">
            <v>086</v>
          </cell>
        </row>
        <row r="5679">
          <cell r="A5679" t="str">
            <v>N908</v>
          </cell>
          <cell r="B5679" t="str">
            <v>OTROS TRASTORNOS NO INFLAMATORIOS ESPECIFICADOS DE LA VULVA Y DEL P</v>
          </cell>
          <cell r="C5679" t="str">
            <v>086</v>
          </cell>
        </row>
        <row r="5680">
          <cell r="A5680" t="str">
            <v>N909</v>
          </cell>
          <cell r="B5680" t="str">
            <v>TRASTORNO NO INFLAMATORIO DE LA VULVA Y DEL PERINEO, NO ESPECIFICADO</v>
          </cell>
          <cell r="C5680" t="str">
            <v>086</v>
          </cell>
        </row>
        <row r="5681">
          <cell r="A5681" t="str">
            <v>N91</v>
          </cell>
          <cell r="B5681" t="str">
            <v>MENSTRUACION AUSENTE, ESCASA O RARA</v>
          </cell>
          <cell r="C5681" t="str">
            <v>086</v>
          </cell>
        </row>
        <row r="5682">
          <cell r="A5682" t="str">
            <v>N910</v>
          </cell>
          <cell r="B5682" t="str">
            <v>AMENORREA PRIMARIA</v>
          </cell>
          <cell r="C5682" t="str">
            <v>086</v>
          </cell>
        </row>
        <row r="5683">
          <cell r="A5683" t="str">
            <v>N911</v>
          </cell>
          <cell r="B5683" t="str">
            <v>AMENORREA SECUNDARIA</v>
          </cell>
          <cell r="C5683" t="str">
            <v>086</v>
          </cell>
        </row>
        <row r="5684">
          <cell r="A5684" t="str">
            <v>N912</v>
          </cell>
          <cell r="B5684" t="str">
            <v>AMENORREA, SIN OTRA ESPECIFICACION</v>
          </cell>
          <cell r="C5684" t="str">
            <v>086</v>
          </cell>
        </row>
        <row r="5685">
          <cell r="A5685" t="str">
            <v>N913</v>
          </cell>
          <cell r="B5685" t="str">
            <v>OLIGOMENORREA PRIMARIA</v>
          </cell>
          <cell r="C5685" t="str">
            <v>086</v>
          </cell>
        </row>
        <row r="5686">
          <cell r="A5686" t="str">
            <v>N914</v>
          </cell>
          <cell r="B5686" t="str">
            <v>OLIGOMENORREA SECUNDARIA</v>
          </cell>
          <cell r="C5686" t="str">
            <v>086</v>
          </cell>
        </row>
        <row r="5687">
          <cell r="A5687" t="str">
            <v>N915</v>
          </cell>
          <cell r="B5687" t="str">
            <v>OLIGOMENORREA, NO ESPECIFICADA</v>
          </cell>
          <cell r="C5687" t="str">
            <v>086</v>
          </cell>
        </row>
        <row r="5688">
          <cell r="A5688" t="str">
            <v>N92</v>
          </cell>
          <cell r="B5688" t="str">
            <v>MENSTRUACION EXCESIVA, FRECUENTE E IRREGULAR</v>
          </cell>
          <cell r="C5688" t="str">
            <v>086</v>
          </cell>
        </row>
        <row r="5689">
          <cell r="A5689" t="str">
            <v>N920</v>
          </cell>
          <cell r="B5689" t="str">
            <v>MENSTRUACION EXCESIVA Y FRECUENTE CON CICLO REGULAR</v>
          </cell>
          <cell r="C5689" t="str">
            <v>086</v>
          </cell>
        </row>
        <row r="5690">
          <cell r="A5690" t="str">
            <v>N921</v>
          </cell>
          <cell r="B5690" t="str">
            <v>MENSTRUACION EXCESIVA Y FRECUENTE CON CICLO IRREGULAR</v>
          </cell>
          <cell r="C5690" t="str">
            <v>086</v>
          </cell>
        </row>
        <row r="5691">
          <cell r="A5691" t="str">
            <v>N922</v>
          </cell>
          <cell r="B5691" t="str">
            <v>MENSTRUACION EXCESIVA EN LA PUBERTAD</v>
          </cell>
          <cell r="C5691" t="str">
            <v>086</v>
          </cell>
        </row>
        <row r="5692">
          <cell r="A5692" t="str">
            <v>N923</v>
          </cell>
          <cell r="B5692" t="str">
            <v>HEMORRAGIA POR OVULACION</v>
          </cell>
          <cell r="C5692" t="str">
            <v>086</v>
          </cell>
        </row>
        <row r="5693">
          <cell r="A5693" t="str">
            <v>N924</v>
          </cell>
          <cell r="B5693" t="str">
            <v>HEMORRAGIA EXCESIVA EN PERIODO PREMENOPAUSICO</v>
          </cell>
          <cell r="C5693" t="str">
            <v>086</v>
          </cell>
        </row>
        <row r="5694">
          <cell r="A5694" t="str">
            <v>N925</v>
          </cell>
          <cell r="B5694" t="str">
            <v>OTRAS MENSTRUACIONES IRREGULARES ESPECIFICADAS</v>
          </cell>
          <cell r="C5694" t="str">
            <v>086</v>
          </cell>
        </row>
        <row r="5695">
          <cell r="A5695" t="str">
            <v>N926</v>
          </cell>
          <cell r="B5695" t="str">
            <v>MENSTRUACION IRREGULAR, NO ESPECIFICADA</v>
          </cell>
          <cell r="C5695" t="str">
            <v>086</v>
          </cell>
        </row>
        <row r="5696">
          <cell r="A5696" t="str">
            <v>N93</v>
          </cell>
          <cell r="B5696" t="str">
            <v>OTRAS HEMORRAGIAS UTERINAS O VAGINALES ANORMALES</v>
          </cell>
          <cell r="C5696" t="str">
            <v>086</v>
          </cell>
        </row>
        <row r="5697">
          <cell r="A5697" t="str">
            <v>N930</v>
          </cell>
          <cell r="B5697" t="str">
            <v>HEMORRAGIA POSCOITO Y POSTCONTACTO</v>
          </cell>
          <cell r="C5697" t="str">
            <v>086</v>
          </cell>
        </row>
        <row r="5698">
          <cell r="A5698" t="str">
            <v>N938</v>
          </cell>
          <cell r="B5698" t="str">
            <v>OTRAS HEMORRAGIAS UTERINAS O VAGINALES ANORMALES ESPECIFICADAS</v>
          </cell>
          <cell r="C5698" t="str">
            <v>086</v>
          </cell>
        </row>
        <row r="5699">
          <cell r="A5699" t="str">
            <v>N939</v>
          </cell>
          <cell r="B5699" t="str">
            <v>HEMORRAGIA VAGINALES Y UTERINA ANORMAL, NO ESPECIFICADA</v>
          </cell>
          <cell r="C5699" t="str">
            <v>086</v>
          </cell>
        </row>
        <row r="5700">
          <cell r="A5700" t="str">
            <v>N94</v>
          </cell>
          <cell r="B5700" t="str">
            <v>DOLOR Y OTRAS AFECCIONES RELACIONADAS CON LOS ORGANOS GENITALES Y</v>
          </cell>
          <cell r="C5700" t="str">
            <v>086</v>
          </cell>
        </row>
        <row r="5701">
          <cell r="A5701" t="str">
            <v>N940</v>
          </cell>
          <cell r="B5701" t="str">
            <v>DOLOR INTERMENSTRUAL</v>
          </cell>
          <cell r="C5701" t="str">
            <v>086</v>
          </cell>
        </row>
        <row r="5702">
          <cell r="A5702" t="str">
            <v>N941</v>
          </cell>
          <cell r="B5702" t="str">
            <v>DISPAREUNIA</v>
          </cell>
          <cell r="C5702" t="str">
            <v>086</v>
          </cell>
        </row>
        <row r="5703">
          <cell r="A5703" t="str">
            <v>N942</v>
          </cell>
          <cell r="B5703" t="str">
            <v>VAGINISMO</v>
          </cell>
          <cell r="C5703" t="str">
            <v>086</v>
          </cell>
        </row>
        <row r="5704">
          <cell r="A5704" t="str">
            <v>N943</v>
          </cell>
          <cell r="B5704" t="str">
            <v>SINDROME DE TENSION PREMENSTRUAL</v>
          </cell>
          <cell r="C5704" t="str">
            <v>086</v>
          </cell>
        </row>
        <row r="5705">
          <cell r="A5705" t="str">
            <v>N944</v>
          </cell>
          <cell r="B5705" t="str">
            <v>DISMENORREA PRIMARIA</v>
          </cell>
          <cell r="C5705" t="str">
            <v>086</v>
          </cell>
        </row>
        <row r="5706">
          <cell r="A5706" t="str">
            <v>N945</v>
          </cell>
          <cell r="B5706" t="str">
            <v>DISMENORREA SECUNDARIA</v>
          </cell>
          <cell r="C5706" t="str">
            <v>086</v>
          </cell>
        </row>
        <row r="5707">
          <cell r="A5707" t="str">
            <v>N946</v>
          </cell>
          <cell r="B5707" t="str">
            <v>DISMENORREA, NO ESPECIFICADA</v>
          </cell>
          <cell r="C5707" t="str">
            <v>086</v>
          </cell>
        </row>
        <row r="5708">
          <cell r="A5708" t="str">
            <v>N948</v>
          </cell>
          <cell r="B5708" t="str">
            <v>OTRAS AFECCIONES ESPECIF. ASOCIADAS CON LOS ORGANOS GENITALES FEMEN</v>
          </cell>
          <cell r="C5708" t="str">
            <v>086</v>
          </cell>
        </row>
        <row r="5709">
          <cell r="A5709" t="str">
            <v>N949</v>
          </cell>
          <cell r="B5709" t="str">
            <v>AFECCIONES NO ESPECIF. ASOCIADAS CON LOS ORGANOS GENITALES FEMENIN</v>
          </cell>
          <cell r="C5709" t="str">
            <v>086</v>
          </cell>
        </row>
        <row r="5710">
          <cell r="A5710" t="str">
            <v>N95</v>
          </cell>
          <cell r="B5710" t="str">
            <v>OTROS TRASTORNOS MENOPAUSICOS Y PERIMENOPAUSICOS</v>
          </cell>
          <cell r="C5710" t="str">
            <v>086</v>
          </cell>
        </row>
        <row r="5711">
          <cell r="A5711" t="str">
            <v>N950</v>
          </cell>
          <cell r="B5711" t="str">
            <v>HEMORRAGIA POSTMENOPAUSICA</v>
          </cell>
          <cell r="C5711" t="str">
            <v>086</v>
          </cell>
        </row>
        <row r="5712">
          <cell r="A5712" t="str">
            <v>N951</v>
          </cell>
          <cell r="B5712" t="str">
            <v>ESTADOS MENOPAUSICOS Y CLIMATERICOS FEMENINOS</v>
          </cell>
          <cell r="C5712" t="str">
            <v>086</v>
          </cell>
        </row>
        <row r="5713">
          <cell r="A5713" t="str">
            <v>N952</v>
          </cell>
          <cell r="B5713" t="str">
            <v>VAGINITIS ATROFICA POSTMENOPAUSICA</v>
          </cell>
          <cell r="C5713" t="str">
            <v>086</v>
          </cell>
        </row>
        <row r="5714">
          <cell r="A5714" t="str">
            <v>N953</v>
          </cell>
          <cell r="B5714" t="str">
            <v>ESTADOS ASOCIADOS CON MENOPAUSIA ARTIFICIAL</v>
          </cell>
          <cell r="C5714" t="str">
            <v>086</v>
          </cell>
        </row>
        <row r="5715">
          <cell r="A5715" t="str">
            <v>N958</v>
          </cell>
          <cell r="B5715" t="str">
            <v>OTROS TRASTORNOS MENOPAUSICOS Y PERIMENOPAUSICOS ESPECIFICADOS</v>
          </cell>
          <cell r="C5715" t="str">
            <v>086</v>
          </cell>
        </row>
        <row r="5716">
          <cell r="A5716" t="str">
            <v>N959</v>
          </cell>
          <cell r="B5716" t="str">
            <v>TRASTORNO MENOPAUSICO Y PERIMENOPAUSICO, NO ESPECIFICADO</v>
          </cell>
          <cell r="C5716" t="str">
            <v>086</v>
          </cell>
        </row>
        <row r="5717">
          <cell r="A5717" t="str">
            <v>N96</v>
          </cell>
          <cell r="B5717" t="str">
            <v>ABORTADORA HABITUAL</v>
          </cell>
          <cell r="C5717" t="str">
            <v>086</v>
          </cell>
        </row>
        <row r="5718">
          <cell r="A5718" t="str">
            <v>N97</v>
          </cell>
          <cell r="B5718" t="str">
            <v>INFERTILIDAD FEMENINA</v>
          </cell>
          <cell r="C5718" t="str">
            <v>086</v>
          </cell>
        </row>
        <row r="5719">
          <cell r="A5719" t="str">
            <v>N970</v>
          </cell>
          <cell r="B5719" t="str">
            <v>INFERTILIDAD FEMENINA ASOCIADA CON FALTA DE OVULACION</v>
          </cell>
          <cell r="C5719" t="str">
            <v>086</v>
          </cell>
        </row>
        <row r="5720">
          <cell r="A5720" t="str">
            <v>N971</v>
          </cell>
          <cell r="B5720" t="str">
            <v>INFERTILIDAD FEMENINA DE ORIGEN TUBARICO</v>
          </cell>
          <cell r="C5720" t="str">
            <v>086</v>
          </cell>
        </row>
        <row r="5721">
          <cell r="A5721" t="str">
            <v>N972</v>
          </cell>
          <cell r="B5721" t="str">
            <v>INFERTILIDAD FEMENINA DE ORIGEN UTERINO</v>
          </cell>
          <cell r="C5721" t="str">
            <v>086</v>
          </cell>
        </row>
        <row r="5722">
          <cell r="A5722" t="str">
            <v>N973</v>
          </cell>
          <cell r="B5722" t="str">
            <v>INFERTILIDAD FEMENINA DE ORIGEN CERVICAL</v>
          </cell>
          <cell r="C5722" t="str">
            <v>086</v>
          </cell>
        </row>
        <row r="5723">
          <cell r="A5723" t="str">
            <v>N974</v>
          </cell>
          <cell r="B5723" t="str">
            <v>INFERTILIDAD FEMENINA ASOCIADA CON FACTORES MASCULINOS</v>
          </cell>
          <cell r="C5723" t="str">
            <v>086</v>
          </cell>
        </row>
        <row r="5724">
          <cell r="A5724" t="str">
            <v>N978</v>
          </cell>
          <cell r="B5724" t="str">
            <v>INFERTILIDAD FEMENINA DE OTRO ORIGEN</v>
          </cell>
          <cell r="C5724" t="str">
            <v>086</v>
          </cell>
        </row>
        <row r="5725">
          <cell r="A5725" t="str">
            <v>N979</v>
          </cell>
          <cell r="B5725" t="str">
            <v>INFERTILIDAD FEMENINA, NO ESPECIFICADA</v>
          </cell>
          <cell r="C5725" t="str">
            <v>086</v>
          </cell>
        </row>
        <row r="5726">
          <cell r="A5726" t="str">
            <v>N98</v>
          </cell>
          <cell r="B5726" t="str">
            <v>COMPLICACIONES ASOCIADOS CON LA FECUNDACION ARTIFICIAL</v>
          </cell>
          <cell r="C5726" t="str">
            <v>086</v>
          </cell>
        </row>
        <row r="5727">
          <cell r="A5727" t="str">
            <v>N980</v>
          </cell>
          <cell r="B5727" t="str">
            <v>INFECCION ASOCIADA INSEMINACION ARTIFICIAL</v>
          </cell>
          <cell r="C5727" t="str">
            <v>086</v>
          </cell>
        </row>
        <row r="5728">
          <cell r="A5728" t="str">
            <v>N981</v>
          </cell>
          <cell r="B5728" t="str">
            <v>HIPERESTIMULACION DE OVARIOS</v>
          </cell>
          <cell r="C5728" t="str">
            <v>086</v>
          </cell>
        </row>
        <row r="5729">
          <cell r="A5729" t="str">
            <v>N982</v>
          </cell>
          <cell r="B5729" t="str">
            <v>COMPLICACIONES EN EL INTENTO DE INTRODUCION DEL HUEVO FECUNDADO</v>
          </cell>
          <cell r="C5729" t="str">
            <v>086</v>
          </cell>
        </row>
        <row r="5730">
          <cell r="A5730" t="str">
            <v>N983</v>
          </cell>
          <cell r="B5730" t="str">
            <v>COMPLICACIONES EN EL INTENTO DE INTRODUCCION DEL EMBRION EN LA TRANS.</v>
          </cell>
          <cell r="C5730" t="str">
            <v>086</v>
          </cell>
        </row>
        <row r="5731">
          <cell r="A5731" t="str">
            <v>N988</v>
          </cell>
          <cell r="B5731" t="str">
            <v>OTRAS COMPLICACIONES ASOCIADAS CON LA FECUNDACION ARTIFICIAL</v>
          </cell>
          <cell r="C5731" t="str">
            <v>086</v>
          </cell>
        </row>
        <row r="5732">
          <cell r="A5732" t="str">
            <v>N989</v>
          </cell>
          <cell r="B5732" t="str">
            <v>COMPLICACION NO ESPECIFICADA ASOCIADA CON LA FECUNDACION ARTIFICIAL</v>
          </cell>
          <cell r="C5732" t="str">
            <v>086</v>
          </cell>
        </row>
        <row r="5733">
          <cell r="A5733" t="str">
            <v>N99</v>
          </cell>
          <cell r="B5733" t="str">
            <v>TRASTORNOS DEL SISTEMA GENITOURINARIO CONSECUTIVO A PROCEDIMIENTO</v>
          </cell>
          <cell r="C5733" t="str">
            <v>086</v>
          </cell>
        </row>
        <row r="5734">
          <cell r="A5734" t="str">
            <v>N990</v>
          </cell>
          <cell r="B5734" t="str">
            <v>INSUFICIENCIA RENAL CONSECUTIVO A PROCEDIMIENTOS</v>
          </cell>
          <cell r="C5734" t="str">
            <v>086</v>
          </cell>
        </row>
        <row r="5735">
          <cell r="A5735" t="str">
            <v>N991</v>
          </cell>
          <cell r="B5735" t="str">
            <v>ESTRECHEZ URETRAL CONSECUTIVA A PROCEDIMIENTOS</v>
          </cell>
          <cell r="C5735" t="str">
            <v>086</v>
          </cell>
        </row>
        <row r="5736">
          <cell r="A5736" t="str">
            <v>N992</v>
          </cell>
          <cell r="B5736" t="str">
            <v>ADHERENCIAS POSTOPERATORIAS DE LA VAGINA</v>
          </cell>
          <cell r="C5736" t="str">
            <v>086</v>
          </cell>
        </row>
        <row r="5737">
          <cell r="A5737" t="str">
            <v>N993</v>
          </cell>
          <cell r="B5737" t="str">
            <v>PROLAPSO DE LA CUPULA VAGINAL DESPUES HISTERECTOMIA</v>
          </cell>
          <cell r="C5737" t="str">
            <v>086</v>
          </cell>
        </row>
        <row r="5738">
          <cell r="A5738" t="str">
            <v>N994</v>
          </cell>
          <cell r="B5738" t="str">
            <v>ADHERENCIAS PERITONEALES PELVICAS CONSECUTIVAS A PROCEDIMIENTOS</v>
          </cell>
          <cell r="C5738" t="str">
            <v>086</v>
          </cell>
        </row>
        <row r="5739">
          <cell r="A5739" t="str">
            <v>N995</v>
          </cell>
          <cell r="B5739" t="str">
            <v>MAL FUNCIONAMIENTO DE ESTOMA EXTERNO DE VIAS URINARIAS</v>
          </cell>
          <cell r="C5739" t="str">
            <v>086</v>
          </cell>
        </row>
        <row r="5740">
          <cell r="A5740" t="str">
            <v>N998</v>
          </cell>
          <cell r="B5740" t="str">
            <v>OTROS TRASTORNOS DEL SISTEMA GENITOURINARIO CONSECUT.  A PROCEDIMIENTO</v>
          </cell>
          <cell r="C5740" t="str">
            <v>086</v>
          </cell>
        </row>
        <row r="5741">
          <cell r="A5741" t="str">
            <v>N999</v>
          </cell>
          <cell r="B5741" t="str">
            <v>TRASTORNO NO ESPECIFICADO DEL SIST. GENITOURINARIO CONSECUT. A PROC.</v>
          </cell>
          <cell r="C5741" t="str">
            <v>086</v>
          </cell>
        </row>
        <row r="5742">
          <cell r="A5742" t="str">
            <v>O00</v>
          </cell>
          <cell r="B5742" t="str">
            <v>EMBARAZO ECTOPICO</v>
          </cell>
          <cell r="C5742" t="str">
            <v>088</v>
          </cell>
        </row>
        <row r="5743">
          <cell r="A5743" t="str">
            <v>O000</v>
          </cell>
          <cell r="B5743" t="str">
            <v>EMBARAZO ABDOMINAL</v>
          </cell>
          <cell r="C5743" t="str">
            <v>088</v>
          </cell>
        </row>
        <row r="5744">
          <cell r="A5744" t="str">
            <v>O001</v>
          </cell>
          <cell r="B5744" t="str">
            <v>EMBARAZO TUBARICO</v>
          </cell>
          <cell r="C5744" t="str">
            <v>088</v>
          </cell>
        </row>
        <row r="5745">
          <cell r="A5745" t="str">
            <v>O002</v>
          </cell>
          <cell r="B5745" t="str">
            <v>EMBARAZO OVARICO</v>
          </cell>
          <cell r="C5745" t="str">
            <v>088</v>
          </cell>
        </row>
        <row r="5746">
          <cell r="A5746" t="str">
            <v>O008</v>
          </cell>
          <cell r="B5746" t="str">
            <v>OTROS EMBARAZOS ECTOPICOS</v>
          </cell>
          <cell r="C5746" t="str">
            <v>088</v>
          </cell>
        </row>
        <row r="5747">
          <cell r="A5747" t="str">
            <v>O009</v>
          </cell>
          <cell r="B5747" t="str">
            <v>EMBARAZO ECTOPICO, NO ESPECIFICADO</v>
          </cell>
          <cell r="C5747" t="str">
            <v>088</v>
          </cell>
        </row>
        <row r="5748">
          <cell r="A5748" t="str">
            <v>O01</v>
          </cell>
          <cell r="B5748" t="str">
            <v>MOLA HIDATIFORME</v>
          </cell>
          <cell r="C5748" t="str">
            <v>088</v>
          </cell>
        </row>
        <row r="5749">
          <cell r="A5749" t="str">
            <v>O010</v>
          </cell>
          <cell r="B5749" t="str">
            <v>MOLA HIDATIFORME CLASICA</v>
          </cell>
          <cell r="C5749" t="str">
            <v>088</v>
          </cell>
        </row>
        <row r="5750">
          <cell r="A5750" t="str">
            <v>O011</v>
          </cell>
          <cell r="B5750" t="str">
            <v>MOLA HIDATIFORME, INCOMPLETA O PARCIAL</v>
          </cell>
          <cell r="C5750" t="str">
            <v>088</v>
          </cell>
        </row>
        <row r="5751">
          <cell r="A5751" t="str">
            <v>O019</v>
          </cell>
          <cell r="B5751" t="str">
            <v>MOLA HIDATIFORME, NO ESPECIFICADA</v>
          </cell>
          <cell r="C5751" t="str">
            <v>088</v>
          </cell>
        </row>
        <row r="5752">
          <cell r="A5752" t="str">
            <v>O02</v>
          </cell>
          <cell r="B5752" t="str">
            <v>OTOROS PRODUCTOS ANORMALES DE LA CONCEPCION</v>
          </cell>
          <cell r="C5752" t="str">
            <v>088</v>
          </cell>
        </row>
        <row r="5753">
          <cell r="A5753" t="str">
            <v>O020</v>
          </cell>
          <cell r="B5753" t="str">
            <v>DETENCION DEL DESARROLLO DEL HUEVO Y MOLA NO HIDATIFORME</v>
          </cell>
          <cell r="C5753" t="str">
            <v>088</v>
          </cell>
        </row>
        <row r="5754">
          <cell r="A5754" t="str">
            <v>O021</v>
          </cell>
          <cell r="B5754" t="str">
            <v>ABORTO RETENIDO</v>
          </cell>
          <cell r="C5754" t="str">
            <v>088</v>
          </cell>
        </row>
        <row r="5755">
          <cell r="A5755" t="str">
            <v>O028</v>
          </cell>
          <cell r="B5755" t="str">
            <v>OTROS PRODUCTOS ANORMALES ESPECIFICADOS DE LA CONCEPCION</v>
          </cell>
          <cell r="C5755" t="str">
            <v>088</v>
          </cell>
        </row>
        <row r="5756">
          <cell r="A5756" t="str">
            <v>O029</v>
          </cell>
          <cell r="B5756" t="str">
            <v>PRODUCTO ANORMAL DE LA CONCEPCION, NO ESPECIFICADO</v>
          </cell>
          <cell r="C5756" t="str">
            <v>088</v>
          </cell>
        </row>
        <row r="5757">
          <cell r="A5757" t="str">
            <v>O03</v>
          </cell>
          <cell r="B5757" t="str">
            <v>ABORTO ESPONTANEO</v>
          </cell>
          <cell r="C5757" t="str">
            <v>088</v>
          </cell>
        </row>
        <row r="5758">
          <cell r="A5758" t="str">
            <v>O04</v>
          </cell>
          <cell r="B5758" t="str">
            <v>ABORTO MEDICO</v>
          </cell>
          <cell r="C5758" t="str">
            <v>088</v>
          </cell>
        </row>
        <row r="5759">
          <cell r="A5759" t="str">
            <v>O05</v>
          </cell>
          <cell r="B5759" t="str">
            <v>OTRO ABORTO</v>
          </cell>
          <cell r="C5759" t="str">
            <v>088</v>
          </cell>
        </row>
        <row r="5760">
          <cell r="A5760" t="str">
            <v>O065</v>
          </cell>
          <cell r="B5760" t="str">
            <v>ABORTO NO ESPECIFICADO</v>
          </cell>
          <cell r="C5760" t="str">
            <v>088</v>
          </cell>
        </row>
        <row r="5761">
          <cell r="A5761" t="str">
            <v>O07</v>
          </cell>
          <cell r="B5761" t="str">
            <v>INTENTO FALLIDO DE ABORTO</v>
          </cell>
          <cell r="C5761" t="str">
            <v>088</v>
          </cell>
        </row>
        <row r="5762">
          <cell r="A5762" t="str">
            <v>O070</v>
          </cell>
          <cell r="B5762" t="str">
            <v>FALLA DE LA INDUCCION MEDICA DEL ABORTO, COMPLICADO POR INFECCION</v>
          </cell>
          <cell r="C5762" t="str">
            <v>088</v>
          </cell>
        </row>
        <row r="5763">
          <cell r="A5763" t="str">
            <v>O071</v>
          </cell>
          <cell r="B5763" t="str">
            <v>FALLA DE LA INDUCCION MEDICA DEL ABORTO, COMPLICADO POR HEMORRAFIA</v>
          </cell>
          <cell r="C5763" t="str">
            <v>088</v>
          </cell>
        </row>
        <row r="5764">
          <cell r="A5764" t="str">
            <v>O072</v>
          </cell>
          <cell r="B5764" t="str">
            <v>FALLA DE LA INDUCCION MEDICA DEL ABORTO, COMPLICADO POR EMBOLIA</v>
          </cell>
          <cell r="C5764" t="str">
            <v>088</v>
          </cell>
        </row>
        <row r="5765">
          <cell r="A5765" t="str">
            <v>O073</v>
          </cell>
          <cell r="B5765" t="str">
            <v>FALLA DE LA INDUCCION MEDICA DEL ABORTO, CON OTRAS COMPLIC. Y LAS NO</v>
          </cell>
          <cell r="C5765" t="str">
            <v>088</v>
          </cell>
        </row>
        <row r="5766">
          <cell r="A5766" t="str">
            <v>O074</v>
          </cell>
          <cell r="B5766" t="str">
            <v>FALLA DE LA INDUCCION MEDICA DEL ABORTO, SIN COMPLICACION</v>
          </cell>
          <cell r="C5766" t="str">
            <v>088</v>
          </cell>
        </row>
        <row r="5767">
          <cell r="A5767" t="str">
            <v>O075</v>
          </cell>
          <cell r="B5767" t="str">
            <v>PTORS INTENTOS FALLIDOS DE ABORTO Y LOS NO ESPECIFICADOS COMPLICADOS</v>
          </cell>
          <cell r="C5767" t="str">
            <v>088</v>
          </cell>
        </row>
        <row r="5768">
          <cell r="A5768" t="str">
            <v>O076</v>
          </cell>
          <cell r="B5768" t="str">
            <v>OTROS INTENTOS FALLIDOS DE ABORTO Y LOS NO ESPECIF. COMPLICADOS POR</v>
          </cell>
          <cell r="C5768" t="str">
            <v>088</v>
          </cell>
        </row>
        <row r="5769">
          <cell r="A5769" t="str">
            <v>O077</v>
          </cell>
          <cell r="B5769" t="str">
            <v>OTROS INTENTOS FALLIDOS DE ABORTO Y LOS NO ESPECIF. COMPLIC. POR EMBOL</v>
          </cell>
          <cell r="C5769" t="str">
            <v>088</v>
          </cell>
        </row>
        <row r="5770">
          <cell r="A5770" t="str">
            <v>O078</v>
          </cell>
          <cell r="B5770" t="str">
            <v>OTROS INTENTOS FALLIDOS DE ABORTO Y LOS NO ESPECIF.CON OTRAS COMPL</v>
          </cell>
          <cell r="C5770" t="str">
            <v>088</v>
          </cell>
        </row>
        <row r="5771">
          <cell r="A5771" t="str">
            <v>O079</v>
          </cell>
          <cell r="B5771" t="str">
            <v>OTROS INTENTOS FALLIDOS DE ABORTO Y LOS NO ESPECIF. SIN COMPLICACION</v>
          </cell>
          <cell r="C5771" t="str">
            <v>088</v>
          </cell>
        </row>
        <row r="5772">
          <cell r="A5772" t="str">
            <v>O08</v>
          </cell>
          <cell r="B5772" t="str">
            <v>COMPLICACIONES CONSECUTIVAS AL ABORTO, AL EMBARAZO ECTOPICO Y AL EMB</v>
          </cell>
          <cell r="C5772" t="str">
            <v>088</v>
          </cell>
        </row>
        <row r="5773">
          <cell r="A5773" t="str">
            <v>O080</v>
          </cell>
          <cell r="B5773" t="str">
            <v>INFECCION GENITAL Y PELVIANA CONSECUTIVA AL ABORTO, AL EMBARAZO ECTOP</v>
          </cell>
          <cell r="C5773" t="str">
            <v>088</v>
          </cell>
        </row>
        <row r="5774">
          <cell r="A5774" t="str">
            <v>O081</v>
          </cell>
          <cell r="B5774" t="str">
            <v>HEMORRAGIA EXCESIVA O TARDIA CONSECUTIVA AL ABORTO, AL EMBARAZO ECTOP</v>
          </cell>
          <cell r="C5774" t="str">
            <v>088</v>
          </cell>
        </row>
        <row r="5775">
          <cell r="A5775" t="str">
            <v>O082</v>
          </cell>
          <cell r="B5775" t="str">
            <v>EMBOLIA CONSECUTIVA AL ABORTO, AL EMBARAZO ECTOPICO Y AL EMB. MOLAR</v>
          </cell>
          <cell r="C5775" t="str">
            <v>088</v>
          </cell>
        </row>
        <row r="5776">
          <cell r="A5776" t="str">
            <v>O083</v>
          </cell>
          <cell r="B5776" t="str">
            <v>CHOQUE CONSECUTIVO AL ABORTO, AL EMBARAZO ECTOPICO Y AL EMB. MOLAR</v>
          </cell>
          <cell r="C5776" t="str">
            <v>088</v>
          </cell>
        </row>
        <row r="5777">
          <cell r="A5777" t="str">
            <v>O084</v>
          </cell>
          <cell r="B5777" t="str">
            <v>INSUFICIENCIA RENAL CONSECUTIVA AL ABORTO, AL EMBARAZO ECTOPICO Y AL</v>
          </cell>
          <cell r="C5777" t="str">
            <v>088</v>
          </cell>
        </row>
        <row r="5778">
          <cell r="A5778" t="str">
            <v>O085</v>
          </cell>
          <cell r="B5778" t="str">
            <v>TRASTORNO METABOLICO CONSECUTIVO AL ABORTO, AL EMBARAZO ECTOPICO</v>
          </cell>
          <cell r="C5778" t="str">
            <v>088</v>
          </cell>
        </row>
        <row r="5779">
          <cell r="A5779" t="str">
            <v>O086</v>
          </cell>
          <cell r="B5779" t="str">
            <v>LESION DE ORGANOS O TEJIDOS DE LA PELVIS CONSECUTIVO AL ABORTO</v>
          </cell>
          <cell r="C5779" t="str">
            <v>088</v>
          </cell>
        </row>
        <row r="5780">
          <cell r="A5780" t="str">
            <v>O087</v>
          </cell>
          <cell r="B5780" t="str">
            <v>OTRAS COMPLICACIONES VENOSAS CONSECUTIVAS AL ABORTO, AL EMB. ECTOPICO</v>
          </cell>
          <cell r="C5780" t="str">
            <v>088</v>
          </cell>
        </row>
        <row r="5781">
          <cell r="A5781" t="str">
            <v>O088</v>
          </cell>
          <cell r="B5781" t="str">
            <v>OTRAS COMPLICACIONES CONSECUTIVAS AL ABORTO, AL EMBARAZO ECTOPICO</v>
          </cell>
          <cell r="C5781" t="str">
            <v>088</v>
          </cell>
        </row>
        <row r="5782">
          <cell r="A5782" t="str">
            <v>O089</v>
          </cell>
          <cell r="B5782" t="str">
            <v>COMPLICACION NO ESPECIF. CONSECUTIVA AL ABORTO, AL EMBARAZO ECTOPICO</v>
          </cell>
          <cell r="C5782" t="str">
            <v>088</v>
          </cell>
        </row>
        <row r="5783">
          <cell r="A5783" t="str">
            <v>O10</v>
          </cell>
          <cell r="B5783" t="str">
            <v>HIPERTENSION PREEXISTENTE QUE COMPLICA EL EMBARAZO, EL PARTO Y EL PUER</v>
          </cell>
          <cell r="C5783" t="str">
            <v>088</v>
          </cell>
        </row>
        <row r="5784">
          <cell r="A5784" t="str">
            <v>O100</v>
          </cell>
          <cell r="B5784" t="str">
            <v>HIPERTENSION ESENCIAL PREEXISTENTE QUE COMPLICA EL EMBARAZO, EL PARTO</v>
          </cell>
          <cell r="C5784" t="str">
            <v>088</v>
          </cell>
        </row>
        <row r="5785">
          <cell r="A5785" t="str">
            <v>O101</v>
          </cell>
          <cell r="B5785" t="str">
            <v>ENFERMEDAD CARDIACA HIPERTENSIVA PREEXISTENTE QUE COMPLICA EL EMB.</v>
          </cell>
          <cell r="C5785" t="str">
            <v>088</v>
          </cell>
        </row>
        <row r="5786">
          <cell r="A5786" t="str">
            <v>O102</v>
          </cell>
          <cell r="B5786" t="str">
            <v>ENFERMEDAD RENAL HIPERTENSIVA PREEXIS. QUE COMPLICA EL EMBARAZO</v>
          </cell>
          <cell r="C5786" t="str">
            <v>088</v>
          </cell>
        </row>
        <row r="5787">
          <cell r="A5787" t="str">
            <v>O103</v>
          </cell>
          <cell r="B5787" t="str">
            <v>ENFERMEDAD CARDIO-RENAL HIPERT. PREEX. QUE COMPL. EL EMBARAZO EL PARTO</v>
          </cell>
          <cell r="C5787" t="str">
            <v>088</v>
          </cell>
        </row>
        <row r="5788">
          <cell r="A5788" t="str">
            <v>O104</v>
          </cell>
          <cell r="B5788" t="str">
            <v>HIPERTENSION SECUNDARIA PREEX. QUE COMPL. EL EMBARAZO, EL PARTO Y EL</v>
          </cell>
          <cell r="C5788" t="str">
            <v>088</v>
          </cell>
        </row>
        <row r="5789">
          <cell r="A5789" t="str">
            <v>O109</v>
          </cell>
          <cell r="B5789" t="str">
            <v>HIPERTENSION PREEX. NO ESPECIF. QUE COMPL. EL EMBARAZO, EL PARTO Y EL</v>
          </cell>
          <cell r="C5789" t="str">
            <v>088</v>
          </cell>
        </row>
        <row r="5790">
          <cell r="A5790" t="str">
            <v>O11</v>
          </cell>
          <cell r="B5790" t="str">
            <v>TRASTORNO HIPERTENSIVOS PREEXISTENTES, CON PROTEINURIA AGREGADA</v>
          </cell>
          <cell r="C5790" t="str">
            <v>088</v>
          </cell>
        </row>
        <row r="5791">
          <cell r="A5791" t="str">
            <v>O12</v>
          </cell>
          <cell r="B5791" t="str">
            <v>EDEMA Y PROTEINURIA GESTACIONALES (INDUCIDO POR EL EMBARAZO) SIN HIP</v>
          </cell>
          <cell r="C5791" t="str">
            <v>088</v>
          </cell>
        </row>
        <row r="5792">
          <cell r="A5792" t="str">
            <v>O120</v>
          </cell>
          <cell r="B5792" t="str">
            <v>EDEMA GESTACIONAL</v>
          </cell>
          <cell r="C5792" t="str">
            <v>088</v>
          </cell>
        </row>
        <row r="5793">
          <cell r="A5793" t="str">
            <v>O121</v>
          </cell>
          <cell r="B5793" t="str">
            <v>PROTEINURIA GESTACIONAL</v>
          </cell>
          <cell r="C5793" t="str">
            <v>088</v>
          </cell>
        </row>
        <row r="5794">
          <cell r="A5794" t="str">
            <v>O122</v>
          </cell>
          <cell r="B5794" t="str">
            <v>EDEMA GESTACIONAL CON PROTEINURIA</v>
          </cell>
          <cell r="C5794" t="str">
            <v>088</v>
          </cell>
        </row>
        <row r="5795">
          <cell r="A5795" t="str">
            <v>O13</v>
          </cell>
          <cell r="B5795" t="str">
            <v>HIPERTENSION GESTACIONAL (INDUCIDA POR EL EMBARAZO) SIN PROTEIN. SIGNI</v>
          </cell>
          <cell r="C5795" t="str">
            <v>088</v>
          </cell>
        </row>
        <row r="5796">
          <cell r="A5796" t="str">
            <v>O14</v>
          </cell>
          <cell r="B5796" t="str">
            <v>HIPERTENSION GESTACIONAL (INDUCIDA POR EL EMBARAZO) CON PROTEIN.SIGN</v>
          </cell>
          <cell r="C5796" t="str">
            <v>088</v>
          </cell>
        </row>
        <row r="5797">
          <cell r="A5797" t="str">
            <v>O140</v>
          </cell>
          <cell r="B5797" t="str">
            <v>PREECLAMPSIA MODERADA</v>
          </cell>
          <cell r="C5797" t="str">
            <v>088</v>
          </cell>
        </row>
        <row r="5798">
          <cell r="A5798" t="str">
            <v>O141</v>
          </cell>
          <cell r="B5798" t="str">
            <v>PREECLAMPSIA SEVERA</v>
          </cell>
          <cell r="C5798" t="str">
            <v>088</v>
          </cell>
        </row>
        <row r="5799">
          <cell r="A5799" t="str">
            <v>O149</v>
          </cell>
          <cell r="B5799" t="str">
            <v>PREECLAMPSIA, NO ESPECIFICADA</v>
          </cell>
          <cell r="C5799" t="str">
            <v>088</v>
          </cell>
        </row>
        <row r="5800">
          <cell r="A5800" t="str">
            <v>O15</v>
          </cell>
          <cell r="B5800" t="str">
            <v>ECLAMPSIA</v>
          </cell>
          <cell r="C5800" t="str">
            <v>088</v>
          </cell>
        </row>
        <row r="5801">
          <cell r="A5801" t="str">
            <v>O150</v>
          </cell>
          <cell r="B5801" t="str">
            <v>ECLAMPSIA EN EL EMBARAZO</v>
          </cell>
          <cell r="C5801" t="str">
            <v>088</v>
          </cell>
        </row>
        <row r="5802">
          <cell r="A5802" t="str">
            <v>O151</v>
          </cell>
          <cell r="B5802" t="str">
            <v>ECLAMPSIA DURANTE EL TRABAJO DE PARTO</v>
          </cell>
          <cell r="C5802" t="str">
            <v>088</v>
          </cell>
        </row>
        <row r="5803">
          <cell r="A5803" t="str">
            <v>O152</v>
          </cell>
          <cell r="B5803" t="str">
            <v>ECLAMPSIA EN EL PUERPERIO</v>
          </cell>
          <cell r="C5803" t="str">
            <v>088</v>
          </cell>
        </row>
        <row r="5804">
          <cell r="A5804" t="str">
            <v>O159</v>
          </cell>
          <cell r="B5804" t="str">
            <v>ECLAMPSIA, EN PERIODO NO ESPECIFICADO</v>
          </cell>
          <cell r="C5804" t="str">
            <v>088</v>
          </cell>
        </row>
        <row r="5805">
          <cell r="A5805" t="str">
            <v>O16</v>
          </cell>
          <cell r="B5805" t="str">
            <v>HIPERTENSION MATERNA, NO ESPECIFICADA</v>
          </cell>
          <cell r="C5805" t="str">
            <v>088</v>
          </cell>
        </row>
        <row r="5806">
          <cell r="A5806" t="str">
            <v>O20</v>
          </cell>
          <cell r="B5806" t="str">
            <v>HEMORRAGIA PRECOZ DEL EMBARAZO</v>
          </cell>
          <cell r="C5806" t="str">
            <v>088</v>
          </cell>
        </row>
        <row r="5807">
          <cell r="A5807" t="str">
            <v>O200</v>
          </cell>
          <cell r="B5807" t="str">
            <v>AMENAZA DE ABORTO</v>
          </cell>
          <cell r="C5807" t="str">
            <v>088</v>
          </cell>
        </row>
        <row r="5808">
          <cell r="A5808" t="str">
            <v>O208</v>
          </cell>
          <cell r="B5808" t="str">
            <v>OTRAS HEMORRAGIAS PRECOCES DEL EMBARAZO</v>
          </cell>
          <cell r="C5808" t="str">
            <v>088</v>
          </cell>
        </row>
        <row r="5809">
          <cell r="A5809" t="str">
            <v>O209</v>
          </cell>
          <cell r="B5809" t="str">
            <v>HEMORRAGIA PRECOZ DEL EMBARAZO, SIN OTRA ESPECIFICACION</v>
          </cell>
          <cell r="C5809" t="str">
            <v>088</v>
          </cell>
        </row>
        <row r="5810">
          <cell r="A5810" t="str">
            <v>O21</v>
          </cell>
          <cell r="B5810" t="str">
            <v>VOMITOS EXCESIVOS EN EL EMBARAZO</v>
          </cell>
          <cell r="C5810" t="str">
            <v>088</v>
          </cell>
        </row>
        <row r="5811">
          <cell r="A5811" t="str">
            <v>O210</v>
          </cell>
          <cell r="B5811" t="str">
            <v>HIPEREMESIS GRAVIDICA LEVE</v>
          </cell>
          <cell r="C5811" t="str">
            <v>088</v>
          </cell>
        </row>
        <row r="5812">
          <cell r="A5812" t="str">
            <v>O211</v>
          </cell>
          <cell r="B5812" t="str">
            <v>HIPEREMESIS GRAVIDICA CON TRASTORNOS METABOLICOS</v>
          </cell>
          <cell r="C5812" t="str">
            <v>088</v>
          </cell>
        </row>
        <row r="5813">
          <cell r="A5813" t="str">
            <v>O212</v>
          </cell>
          <cell r="B5813" t="str">
            <v>HIPEREMESIS GRAVIDICA TARDIA</v>
          </cell>
          <cell r="C5813" t="str">
            <v>088</v>
          </cell>
        </row>
        <row r="5814">
          <cell r="A5814" t="str">
            <v>O218</v>
          </cell>
          <cell r="B5814" t="str">
            <v>OTROS VOMITOS QUE COMPLICAN EL EMBARAZO</v>
          </cell>
          <cell r="C5814" t="str">
            <v>088</v>
          </cell>
        </row>
        <row r="5815">
          <cell r="A5815" t="str">
            <v>O219</v>
          </cell>
          <cell r="B5815" t="str">
            <v>VOMITOS DEL EMBARAZO, NO ESPECIFICADOS</v>
          </cell>
          <cell r="C5815" t="str">
            <v>088</v>
          </cell>
        </row>
        <row r="5816">
          <cell r="A5816" t="str">
            <v>O22</v>
          </cell>
          <cell r="B5816" t="str">
            <v>COMPLICACIONES VENOSAS EN EL EMBARAZO</v>
          </cell>
        </row>
        <row r="5817">
          <cell r="A5817" t="str">
            <v>O220</v>
          </cell>
          <cell r="B5817" t="str">
            <v>VENAS VARICOSAS DE LOS MIEMBROS INFERIORES EN EL EMBARAZO</v>
          </cell>
          <cell r="C5817" t="str">
            <v>088</v>
          </cell>
        </row>
        <row r="5818">
          <cell r="A5818" t="str">
            <v>O221</v>
          </cell>
          <cell r="B5818" t="str">
            <v>VARICES GENITALES EN EL EMBARAZO</v>
          </cell>
          <cell r="C5818" t="str">
            <v>088</v>
          </cell>
        </row>
        <row r="5819">
          <cell r="A5819" t="str">
            <v>O222</v>
          </cell>
          <cell r="B5819" t="str">
            <v>TROMBOFLEBITIS SUPERFICIAL EN EL EMBARAZO</v>
          </cell>
          <cell r="C5819" t="str">
            <v>088</v>
          </cell>
        </row>
        <row r="5820">
          <cell r="A5820" t="str">
            <v>O223</v>
          </cell>
          <cell r="B5820" t="str">
            <v>FLEBOTROMBOSIS PROFUNDA EN EL EMBARAZO</v>
          </cell>
          <cell r="C5820" t="str">
            <v>088</v>
          </cell>
        </row>
        <row r="5821">
          <cell r="A5821" t="str">
            <v>O224</v>
          </cell>
          <cell r="B5821" t="str">
            <v>HEMORROIDES EN EL EMBARAZO</v>
          </cell>
          <cell r="C5821" t="str">
            <v>088</v>
          </cell>
        </row>
        <row r="5822">
          <cell r="A5822" t="str">
            <v>O225</v>
          </cell>
          <cell r="B5822" t="str">
            <v>TROMBOSIS VENOSA CEREBRAL EN EL EMBARAZO</v>
          </cell>
          <cell r="C5822" t="str">
            <v>088</v>
          </cell>
        </row>
        <row r="5823">
          <cell r="A5823" t="str">
            <v>O228</v>
          </cell>
          <cell r="B5823" t="str">
            <v>OTRAS COMPLICACIONES VENOSAS EN EL EMBARAZO</v>
          </cell>
          <cell r="C5823" t="str">
            <v>088</v>
          </cell>
        </row>
        <row r="5824">
          <cell r="A5824" t="str">
            <v>O229</v>
          </cell>
          <cell r="B5824" t="str">
            <v>COMPLICACION VENOSA NO ESPECIFICADA EN EL EMBARAZO</v>
          </cell>
          <cell r="C5824" t="str">
            <v>088</v>
          </cell>
        </row>
        <row r="5825">
          <cell r="A5825" t="str">
            <v>O23</v>
          </cell>
          <cell r="B5825" t="str">
            <v>INFECCION DE LAS GENITOURINARIAS EN EL EMBARAZO</v>
          </cell>
          <cell r="C5825" t="str">
            <v>088</v>
          </cell>
        </row>
        <row r="5826">
          <cell r="A5826" t="str">
            <v>O230</v>
          </cell>
          <cell r="B5826" t="str">
            <v>INFECCION DEL RIÑON EN EL EMBARAZO</v>
          </cell>
          <cell r="C5826" t="str">
            <v>088</v>
          </cell>
        </row>
        <row r="5827">
          <cell r="A5827" t="str">
            <v>O231</v>
          </cell>
          <cell r="B5827" t="str">
            <v>INFECCION DE LA VEJIGA URINARIA EN EL EMBARAZO</v>
          </cell>
          <cell r="C5827" t="str">
            <v>088</v>
          </cell>
        </row>
        <row r="5828">
          <cell r="A5828" t="str">
            <v>O232</v>
          </cell>
          <cell r="B5828" t="str">
            <v>INFECCION DE LA URETRA EN EL EMBARAZO</v>
          </cell>
          <cell r="C5828" t="str">
            <v>088</v>
          </cell>
        </row>
        <row r="5829">
          <cell r="A5829" t="str">
            <v>O233</v>
          </cell>
          <cell r="B5829" t="str">
            <v>INFECCION DE OTRAS PARTES DE LAS VIAS URINARIAS EN EL EMBARAZO</v>
          </cell>
          <cell r="C5829" t="str">
            <v>088</v>
          </cell>
        </row>
        <row r="5830">
          <cell r="A5830" t="str">
            <v>O234</v>
          </cell>
          <cell r="B5830" t="str">
            <v>INFECCION NO ESPECIFICADA DE LAS VIAS URINATIAS EN EL EMBARAZO</v>
          </cell>
          <cell r="C5830" t="str">
            <v>088</v>
          </cell>
        </row>
        <row r="5831">
          <cell r="A5831" t="str">
            <v>O235</v>
          </cell>
          <cell r="B5831" t="str">
            <v>INFECCION GENITAL EN EL EMBARAZO</v>
          </cell>
          <cell r="C5831" t="str">
            <v>088</v>
          </cell>
        </row>
        <row r="5832">
          <cell r="A5832" t="str">
            <v>O239</v>
          </cell>
          <cell r="B5832" t="str">
            <v>OTRAS INFECCIONES Y LAS NO ESPECIF. DE LAS VIAS GENITOURINARIAS EN EL</v>
          </cell>
          <cell r="C5832" t="str">
            <v>088</v>
          </cell>
        </row>
        <row r="5833">
          <cell r="A5833" t="str">
            <v>O24</v>
          </cell>
          <cell r="B5833" t="str">
            <v>DIABETES MELLITUS EN EL EMBARAZO</v>
          </cell>
          <cell r="C5833" t="str">
            <v>088</v>
          </cell>
        </row>
        <row r="5834">
          <cell r="A5834" t="str">
            <v>O240</v>
          </cell>
          <cell r="B5834" t="str">
            <v>DIABETES MELLITUS PREEXISTENTE NO INSULINODEPENDIENTE, EN EL EMBARAZO</v>
          </cell>
          <cell r="C5834" t="str">
            <v>088</v>
          </cell>
        </row>
        <row r="5835">
          <cell r="A5835" t="str">
            <v>O241</v>
          </cell>
          <cell r="B5835" t="str">
            <v>DIABETES MELLITUS PREEXISTENTE NO INSULINODEPENDIENTE, EN EL EMBARAZO</v>
          </cell>
          <cell r="C5835" t="str">
            <v>088</v>
          </cell>
        </row>
        <row r="5836">
          <cell r="A5836" t="str">
            <v>O242</v>
          </cell>
          <cell r="B5836" t="str">
            <v>DIABETES MELLITUS PREEXISTENTE RELACIONADO CON DESNUTRICION, EN EL</v>
          </cell>
          <cell r="C5836" t="str">
            <v>088</v>
          </cell>
        </row>
        <row r="5837">
          <cell r="A5837" t="str">
            <v>O243</v>
          </cell>
          <cell r="B5837" t="str">
            <v>DIABETES MELLITUS PREEXISTENTE, SIN OTRA ESPECIF. EN EL EMBARAZO</v>
          </cell>
          <cell r="C5837" t="str">
            <v>088</v>
          </cell>
        </row>
        <row r="5838">
          <cell r="A5838" t="str">
            <v>O244</v>
          </cell>
          <cell r="B5838" t="str">
            <v>DIABETES MILLITUS QUE SE ORIGINA CON EL EMBARAZO</v>
          </cell>
          <cell r="C5838" t="str">
            <v>088</v>
          </cell>
        </row>
        <row r="5839">
          <cell r="A5839" t="str">
            <v>O249</v>
          </cell>
          <cell r="B5839" t="str">
            <v>DIABETES MILLITUS NO ESPECIFICADA, EN EL EMBARAZO</v>
          </cell>
          <cell r="C5839" t="str">
            <v>088</v>
          </cell>
        </row>
        <row r="5840">
          <cell r="A5840" t="str">
            <v>O25</v>
          </cell>
          <cell r="B5840" t="str">
            <v>DESNUTRICION EN EL EMBARAZO</v>
          </cell>
          <cell r="C5840" t="str">
            <v>088</v>
          </cell>
        </row>
        <row r="5841">
          <cell r="A5841" t="str">
            <v>O26</v>
          </cell>
          <cell r="B5841" t="str">
            <v>ATENCION A LA MADRE POR OTRAS COMPLIC. RELACIONADAS CON EL EMBARAZO</v>
          </cell>
          <cell r="C5841" t="str">
            <v>088</v>
          </cell>
        </row>
        <row r="5842">
          <cell r="A5842" t="str">
            <v>O260</v>
          </cell>
          <cell r="B5842" t="str">
            <v>AUMENTO EXCESIVO DE PESO EN EL EMBARAZO</v>
          </cell>
          <cell r="C5842" t="str">
            <v>088</v>
          </cell>
        </row>
        <row r="5843">
          <cell r="A5843" t="str">
            <v>O261</v>
          </cell>
          <cell r="B5843" t="str">
            <v>AUMENTO PEQUEÑO DE PESO EN EL EMBARAZO</v>
          </cell>
          <cell r="C5843" t="str">
            <v>088</v>
          </cell>
        </row>
        <row r="5844">
          <cell r="A5844" t="str">
            <v>O262</v>
          </cell>
          <cell r="B5844" t="str">
            <v>ATENCION DEL EMBARAZO EN UNA ABORTADORA HABITUAL</v>
          </cell>
          <cell r="C5844" t="str">
            <v>088</v>
          </cell>
        </row>
        <row r="5845">
          <cell r="A5845" t="str">
            <v>O263</v>
          </cell>
          <cell r="B5845" t="str">
            <v>RETENCION DE DISPOSITIVO ANTICONCEPTIVO INTRAUTERINO EN EL EMBARAZO</v>
          </cell>
          <cell r="C5845" t="str">
            <v>088</v>
          </cell>
        </row>
        <row r="5846">
          <cell r="A5846" t="str">
            <v>O264</v>
          </cell>
          <cell r="B5846" t="str">
            <v>HERPES GESTACIONAL</v>
          </cell>
          <cell r="C5846" t="str">
            <v>088</v>
          </cell>
        </row>
        <row r="5847">
          <cell r="A5847" t="str">
            <v>O265</v>
          </cell>
          <cell r="B5847" t="str">
            <v>SINDROME DE HIPOTENSION MATERNA</v>
          </cell>
          <cell r="C5847" t="str">
            <v>088</v>
          </cell>
        </row>
        <row r="5848">
          <cell r="A5848" t="str">
            <v>O266</v>
          </cell>
          <cell r="B5848" t="str">
            <v>TRASTORNO DEL HIGADO EN EL EMBARAZO, EL PARTO Y EL PUERPERIO</v>
          </cell>
          <cell r="C5848" t="str">
            <v>088</v>
          </cell>
        </row>
        <row r="5849">
          <cell r="A5849" t="str">
            <v>O267</v>
          </cell>
          <cell r="B5849" t="str">
            <v>SUBLUXACION DE LA SINFISIS (DEL PUBIS) EN EL EMBARAZO, EL PARTO Y EL P</v>
          </cell>
          <cell r="C5849" t="str">
            <v>088</v>
          </cell>
        </row>
        <row r="5850">
          <cell r="A5850" t="str">
            <v>O268</v>
          </cell>
          <cell r="B5850" t="str">
            <v>OTRAS COMPLICACIONES ESPECIFICADAS RELACIONADAS CON EL EMBARAZO</v>
          </cell>
          <cell r="C5850" t="str">
            <v>088</v>
          </cell>
        </row>
        <row r="5851">
          <cell r="A5851" t="str">
            <v>O269</v>
          </cell>
          <cell r="B5851" t="str">
            <v>COMPLICACION RELACIONADA CON EL EMBARAZO, NO ESPECIFICADA</v>
          </cell>
          <cell r="C5851" t="str">
            <v>088</v>
          </cell>
        </row>
        <row r="5852">
          <cell r="A5852" t="str">
            <v>O28</v>
          </cell>
          <cell r="B5852" t="str">
            <v>HALLAZGOS ANORMALES EN EL EXAMEN PRENATAL DE LA MADRE</v>
          </cell>
          <cell r="C5852" t="str">
            <v>088</v>
          </cell>
        </row>
        <row r="5853">
          <cell r="A5853" t="str">
            <v>O280</v>
          </cell>
          <cell r="B5853" t="str">
            <v>HALLAZGOS HEMATOLOGICO ANORMAL EN EL EXAMEN PRENATAL DE LA MADRE</v>
          </cell>
          <cell r="C5853" t="str">
            <v>088</v>
          </cell>
        </row>
        <row r="5854">
          <cell r="A5854" t="str">
            <v>O281</v>
          </cell>
          <cell r="B5854" t="str">
            <v>HALLAZGOS BIOQUIMICO ANORMAL EN EL EXAMEN PRENATAL DE LA MADRE</v>
          </cell>
          <cell r="C5854" t="str">
            <v>088</v>
          </cell>
        </row>
        <row r="5855">
          <cell r="A5855" t="str">
            <v>O282</v>
          </cell>
          <cell r="B5855" t="str">
            <v>HALLAZGOS CITOLOGICO ANORMAL EN EL EXAMEN PRENATAL DE LA MADRE</v>
          </cell>
          <cell r="C5855" t="str">
            <v>088</v>
          </cell>
        </row>
        <row r="5856">
          <cell r="A5856" t="str">
            <v>O283</v>
          </cell>
          <cell r="B5856" t="str">
            <v>HALLAZGOS ULTRASONICO ANORMAL EN EL EXAMEN PRENATAL DE LA MADRE</v>
          </cell>
          <cell r="C5856" t="str">
            <v>088</v>
          </cell>
        </row>
        <row r="5857">
          <cell r="A5857" t="str">
            <v>O284</v>
          </cell>
          <cell r="B5857" t="str">
            <v>HALLAZGOS RADIOLOGICO ANORMAL EN EL EXAMEN PRENATAL DE LA MADRE</v>
          </cell>
          <cell r="C5857" t="str">
            <v>088</v>
          </cell>
        </row>
        <row r="5858">
          <cell r="A5858" t="str">
            <v>O285</v>
          </cell>
          <cell r="B5858" t="str">
            <v>HALLAZGOS CROMOSOMICO O GENETICO ANORMAL EN EL EXAMEN PRENATAL</v>
          </cell>
          <cell r="C5858" t="str">
            <v>088</v>
          </cell>
        </row>
        <row r="5859">
          <cell r="A5859" t="str">
            <v>O288</v>
          </cell>
          <cell r="B5859" t="str">
            <v>OTROS HALLAZGOS ANORMALES EN EL EXAMEN PRENATAL DE LA MADRE</v>
          </cell>
          <cell r="C5859" t="str">
            <v>088</v>
          </cell>
        </row>
        <row r="5860">
          <cell r="A5860" t="str">
            <v>O289</v>
          </cell>
          <cell r="B5860" t="str">
            <v>HALLAZGOS ANORMAL NO ESPECIFICADO EN EL EXAMEN PRENATAL DE LA MADRE</v>
          </cell>
          <cell r="C5860" t="str">
            <v>088</v>
          </cell>
        </row>
        <row r="5861">
          <cell r="A5861" t="str">
            <v>O29</v>
          </cell>
          <cell r="B5861" t="str">
            <v>COMPLICACIONES DE LA ANESTESIA ADMINISTRADA DURANTE EL EMBARAZO</v>
          </cell>
          <cell r="C5861" t="str">
            <v>088</v>
          </cell>
        </row>
        <row r="5862">
          <cell r="A5862" t="str">
            <v>O290</v>
          </cell>
          <cell r="B5862" t="str">
            <v>COMPLICACIONES PULMONARES DE LA ANESTESIA ADMINISTRADA DURANTE EL EMB</v>
          </cell>
          <cell r="C5862" t="str">
            <v>088</v>
          </cell>
        </row>
        <row r="5863">
          <cell r="A5863" t="str">
            <v>O291</v>
          </cell>
          <cell r="B5863" t="str">
            <v>COMPLICACIONES CARDIACAS DE LA ANESTESIA ADMINISTRADA DURANTE EL EMB</v>
          </cell>
          <cell r="C5863" t="str">
            <v>088</v>
          </cell>
        </row>
        <row r="5864">
          <cell r="A5864" t="str">
            <v>O292</v>
          </cell>
          <cell r="B5864" t="str">
            <v>COMPLICACIONES DEL SISTEMA NERVIOSO CENTRAL DEBIDAS A LA ANESTESIA</v>
          </cell>
          <cell r="C5864" t="str">
            <v>088</v>
          </cell>
        </row>
        <row r="5865">
          <cell r="A5865" t="str">
            <v>O293</v>
          </cell>
          <cell r="B5865" t="str">
            <v>REACCION TOXICA A LA ANESTESIA LOCAL ADMINISTRADA DURANTE EL EMBARAZO</v>
          </cell>
          <cell r="C5865" t="str">
            <v>088</v>
          </cell>
        </row>
        <row r="5866">
          <cell r="A5866" t="str">
            <v>O294</v>
          </cell>
          <cell r="B5866" t="str">
            <v>CEFALALGIA INDUCIDA POR LA ANESTESIA ESPINAL O EPIDURAL ADMINISTRADA</v>
          </cell>
          <cell r="C5866" t="str">
            <v>088</v>
          </cell>
        </row>
        <row r="5867">
          <cell r="A5867" t="str">
            <v>O295</v>
          </cell>
          <cell r="B5867" t="str">
            <v>OTRAS COMPLIC. DE LA ANESTESIA ESPINAL O EPIDURAL ADMONISTRADA DURAN</v>
          </cell>
          <cell r="C5867" t="str">
            <v>088</v>
          </cell>
        </row>
        <row r="5868">
          <cell r="A5868" t="str">
            <v>O296</v>
          </cell>
          <cell r="B5868" t="str">
            <v>FALLA O DIFICULTAD EN LA INTUBACION DURANTE EL EMBARAZO</v>
          </cell>
          <cell r="C5868" t="str">
            <v>088</v>
          </cell>
        </row>
        <row r="5869">
          <cell r="A5869" t="str">
            <v>O298</v>
          </cell>
          <cell r="B5869" t="str">
            <v>OTRAS COMPLIC. DE LA ANESTESIA ADMONISTRADA DURANTE EL EMBARAZO</v>
          </cell>
          <cell r="C5869" t="str">
            <v>088</v>
          </cell>
        </row>
        <row r="5870">
          <cell r="A5870" t="str">
            <v>O299</v>
          </cell>
          <cell r="B5870" t="str">
            <v>COMPLICACION NO ESPECIF. DE LA ANESTESIA ADMINISTRADA  DURANTE EL EMB</v>
          </cell>
          <cell r="C5870" t="str">
            <v>088</v>
          </cell>
        </row>
        <row r="5871">
          <cell r="A5871" t="str">
            <v>O30</v>
          </cell>
          <cell r="B5871" t="str">
            <v>EMBARAZO MULTIPLE</v>
          </cell>
          <cell r="C5871" t="str">
            <v>088</v>
          </cell>
        </row>
        <row r="5872">
          <cell r="A5872" t="str">
            <v>O300</v>
          </cell>
          <cell r="B5872" t="str">
            <v>EMBARAZO DOBLE</v>
          </cell>
          <cell r="C5872" t="str">
            <v>088</v>
          </cell>
        </row>
        <row r="5873">
          <cell r="A5873" t="str">
            <v>O301</v>
          </cell>
          <cell r="B5873" t="str">
            <v>EMBARAZO TRIPLE</v>
          </cell>
          <cell r="C5873" t="str">
            <v>088</v>
          </cell>
        </row>
        <row r="5874">
          <cell r="A5874" t="str">
            <v>O302</v>
          </cell>
          <cell r="B5874" t="str">
            <v>EMBARAZO CUADRUPLE</v>
          </cell>
          <cell r="C5874" t="str">
            <v>088</v>
          </cell>
        </row>
        <row r="5875">
          <cell r="A5875" t="str">
            <v>O308</v>
          </cell>
          <cell r="B5875" t="str">
            <v>OTROS EMBARAZOS MULTIPLES</v>
          </cell>
          <cell r="C5875" t="str">
            <v>088</v>
          </cell>
        </row>
        <row r="5876">
          <cell r="A5876" t="str">
            <v>O309</v>
          </cell>
          <cell r="B5876" t="str">
            <v>EMBARAZO MULTIPLE, NO ESPECIFICADO</v>
          </cell>
          <cell r="C5876" t="str">
            <v>088</v>
          </cell>
        </row>
        <row r="5877">
          <cell r="A5877" t="str">
            <v>O31</v>
          </cell>
          <cell r="B5877" t="str">
            <v>COMPLICACIONES ESPECIFICAS DEL EMBARAZO MULTIPLE</v>
          </cell>
          <cell r="C5877" t="str">
            <v>088</v>
          </cell>
        </row>
        <row r="5878">
          <cell r="A5878" t="str">
            <v>O310</v>
          </cell>
          <cell r="B5878" t="str">
            <v>FETO PAPIRACEO</v>
          </cell>
          <cell r="C5878" t="str">
            <v>088</v>
          </cell>
        </row>
        <row r="5879">
          <cell r="A5879" t="str">
            <v>O311</v>
          </cell>
          <cell r="B5879" t="str">
            <v>EMBARAZO QUE CONTINUA DESPUES DEL ABORTO DE UN FETO O MAS</v>
          </cell>
          <cell r="C5879" t="str">
            <v>088</v>
          </cell>
        </row>
        <row r="5880">
          <cell r="A5880" t="str">
            <v>O312</v>
          </cell>
          <cell r="B5880" t="str">
            <v>EMBARAZO QUE CONTINUA DESPUES DE LA MUERTE INTRAUTERINA DE UN FETO</v>
          </cell>
          <cell r="C5880" t="str">
            <v>088</v>
          </cell>
        </row>
        <row r="5881">
          <cell r="A5881" t="str">
            <v>O318</v>
          </cell>
          <cell r="B5881" t="str">
            <v>OTRAS COMPLICACIONES ESPECIFICAS DEL EMBARAZO MULTIPLE</v>
          </cell>
          <cell r="C5881" t="str">
            <v>088</v>
          </cell>
        </row>
        <row r="5882">
          <cell r="A5882" t="str">
            <v>O32</v>
          </cell>
          <cell r="B5882" t="str">
            <v>ATENCION MATERNA POR PRESENTACION ANORMAL DEL FETO, CONOCIDA O PRES.</v>
          </cell>
          <cell r="C5882" t="str">
            <v>088</v>
          </cell>
        </row>
        <row r="5883">
          <cell r="A5883" t="str">
            <v>O320</v>
          </cell>
          <cell r="B5883" t="str">
            <v>ATENCION MATERNA POR POSICION FETAL INESTABLE</v>
          </cell>
          <cell r="C5883" t="str">
            <v>088</v>
          </cell>
        </row>
        <row r="5884">
          <cell r="A5884" t="str">
            <v>O321</v>
          </cell>
          <cell r="B5884" t="str">
            <v>ATENCION MATERNA POR PRESENTACION DE NALGAS</v>
          </cell>
          <cell r="C5884" t="str">
            <v>088</v>
          </cell>
        </row>
        <row r="5885">
          <cell r="A5885" t="str">
            <v>O322</v>
          </cell>
          <cell r="B5885" t="str">
            <v>ATENCION MATERNA POR POSICION FETAL OBLICUA O TRANSVERSA</v>
          </cell>
          <cell r="C5885" t="str">
            <v>088</v>
          </cell>
        </row>
        <row r="5886">
          <cell r="A5886" t="str">
            <v>O323</v>
          </cell>
          <cell r="B5886" t="str">
            <v>ATENCION MATERNA POR PRESENTACION DE CARA, DE FRENTE O DE MENTON</v>
          </cell>
          <cell r="C5886" t="str">
            <v>088</v>
          </cell>
        </row>
        <row r="5887">
          <cell r="A5887" t="str">
            <v>O324</v>
          </cell>
          <cell r="B5887" t="str">
            <v>ATENCION MATERNA POR CABEZA ALTA EN GESTACION A TERMINO</v>
          </cell>
          <cell r="C5887" t="str">
            <v>088</v>
          </cell>
        </row>
        <row r="5888">
          <cell r="A5888" t="str">
            <v>O325</v>
          </cell>
          <cell r="B5888" t="str">
            <v>ATENCION MATERNA POR EMBARAZO MULTIPLE CON PRESENTACION ANORMAL</v>
          </cell>
          <cell r="C5888" t="str">
            <v>088</v>
          </cell>
        </row>
        <row r="5889">
          <cell r="A5889" t="str">
            <v>O326</v>
          </cell>
          <cell r="B5889" t="str">
            <v>ATENCION MATERNA POR PRESENTACION COMPUESTA</v>
          </cell>
          <cell r="C5889" t="str">
            <v>088</v>
          </cell>
        </row>
        <row r="5890">
          <cell r="A5890" t="str">
            <v>O328</v>
          </cell>
          <cell r="B5890" t="str">
            <v>ATENCION MATERNA POR OTRAS PRESENTACIONES ANORMALES DEL FETO</v>
          </cell>
          <cell r="C5890" t="str">
            <v>088</v>
          </cell>
        </row>
        <row r="5891">
          <cell r="A5891" t="str">
            <v>O329</v>
          </cell>
          <cell r="B5891" t="str">
            <v>ATENCION MATERNA POR PRESENTACION ANORMAL NO ESPECIF. DEL FETO</v>
          </cell>
          <cell r="C5891" t="str">
            <v>088</v>
          </cell>
        </row>
        <row r="5892">
          <cell r="A5892" t="str">
            <v>O33</v>
          </cell>
          <cell r="B5892" t="str">
            <v>ATENCION MATERNA POR DESPROPORCION CONOCIDA O PRESUNTA</v>
          </cell>
          <cell r="C5892" t="str">
            <v>088</v>
          </cell>
        </row>
        <row r="5893">
          <cell r="A5893" t="str">
            <v>O330</v>
          </cell>
          <cell r="B5893" t="str">
            <v>ATENCION MATERNA POR DESPROPORCION DEBIDA A DEFORMIDAD DE LA PELVIS</v>
          </cell>
          <cell r="C5893" t="str">
            <v>088</v>
          </cell>
        </row>
        <row r="5894">
          <cell r="A5894" t="str">
            <v>O331</v>
          </cell>
          <cell r="B5894" t="str">
            <v>ATENCION MATERNA POR DESPROPOR. DEBIDA A ESTRECHEZ GENERAL DE LA PEL</v>
          </cell>
          <cell r="C5894" t="str">
            <v>088</v>
          </cell>
        </row>
        <row r="5895">
          <cell r="A5895" t="str">
            <v>O332</v>
          </cell>
          <cell r="B5895" t="str">
            <v>ATENCION MATERNA POR DESPROP. DEBIDA A DISMIN. DEL ESTRECHO SUPERIOR</v>
          </cell>
          <cell r="C5895" t="str">
            <v>088</v>
          </cell>
        </row>
        <row r="5896">
          <cell r="A5896" t="str">
            <v>O333</v>
          </cell>
          <cell r="B5896" t="str">
            <v>ATENCION MATERNA POR DESPROP. DEBIDA A DIMIN. DEL ESTRECHO INFERIOR</v>
          </cell>
          <cell r="C5896" t="str">
            <v>088</v>
          </cell>
        </row>
        <row r="5897">
          <cell r="A5897" t="str">
            <v>O334</v>
          </cell>
          <cell r="B5897" t="str">
            <v>ATENCION MATERNA POR DESPROP. FETOPELVIANA DE ORIGEN MIXTO, MATERNO</v>
          </cell>
          <cell r="C5897" t="str">
            <v>088</v>
          </cell>
        </row>
        <row r="5898">
          <cell r="A5898" t="str">
            <v>O335</v>
          </cell>
          <cell r="B5898" t="str">
            <v>ATENCION MATERNA POR DESPROP. DEBIDA A FETO DEMASIADO GRANDE</v>
          </cell>
          <cell r="C5898" t="str">
            <v>088</v>
          </cell>
        </row>
        <row r="5899">
          <cell r="A5899" t="str">
            <v>O336</v>
          </cell>
          <cell r="B5899" t="str">
            <v>ATENCION MATERNA POR DESPROP. DEBIDA A FETO HIDROCEFALICO</v>
          </cell>
          <cell r="C5899" t="str">
            <v>088</v>
          </cell>
        </row>
        <row r="5900">
          <cell r="A5900" t="str">
            <v>O337</v>
          </cell>
          <cell r="B5900" t="str">
            <v>ATENCION MATERNA POR DESPROP. DEBIDA  A OTRA DEFORMIDAD FETAL</v>
          </cell>
          <cell r="C5900" t="str">
            <v>088</v>
          </cell>
        </row>
        <row r="5901">
          <cell r="A5901" t="str">
            <v>O338</v>
          </cell>
          <cell r="B5901" t="str">
            <v>ATENCION MATERNA POR DESPROPORCION DE OTRO ORIGEN</v>
          </cell>
          <cell r="C5901" t="str">
            <v>088</v>
          </cell>
        </row>
        <row r="5902">
          <cell r="A5902" t="str">
            <v>O339</v>
          </cell>
          <cell r="B5902" t="str">
            <v>ATENCION MATERNA POR DESPROPORCION DE ORIGEN NO ESPECIFICADO</v>
          </cell>
          <cell r="C5902" t="str">
            <v>088</v>
          </cell>
        </row>
        <row r="5903">
          <cell r="A5903" t="str">
            <v>O34</v>
          </cell>
          <cell r="B5903" t="str">
            <v>ATENCION MATERNA POR ANORMALIDADES CONOCIDAS O PRESUNTAS DE LOS</v>
          </cell>
          <cell r="C5903" t="str">
            <v>088</v>
          </cell>
        </row>
        <row r="5904">
          <cell r="A5904" t="str">
            <v>O340</v>
          </cell>
          <cell r="B5904" t="str">
            <v>ATENCION MATERNA POR ANOMALIA CONGENITA DEL UTERO</v>
          </cell>
          <cell r="C5904" t="str">
            <v>088</v>
          </cell>
        </row>
        <row r="5905">
          <cell r="A5905" t="str">
            <v>O341</v>
          </cell>
          <cell r="B5905" t="str">
            <v>ATENCION MATERNA POR TUMOR DEL CUERPO DEL UTERO</v>
          </cell>
          <cell r="C5905" t="str">
            <v>088</v>
          </cell>
        </row>
        <row r="5906">
          <cell r="A5906" t="str">
            <v>O342</v>
          </cell>
          <cell r="B5906" t="str">
            <v>ATENCION MATERNA POR CICATRIZ UTERINA DEBIDA A CIRUGIA PREVIA</v>
          </cell>
          <cell r="C5906" t="str">
            <v>088</v>
          </cell>
        </row>
        <row r="5907">
          <cell r="A5907" t="str">
            <v>O343</v>
          </cell>
          <cell r="B5907" t="str">
            <v>ATENCION MATERNA POR INCOMPETENCIA DEL CUELLO UTERINO</v>
          </cell>
          <cell r="C5907" t="str">
            <v>088</v>
          </cell>
        </row>
        <row r="5908">
          <cell r="A5908" t="str">
            <v>O344</v>
          </cell>
          <cell r="B5908" t="str">
            <v>ATENCION MATERNA POR OTRA ANORMALIDAD DEL CUELLO UTERINO</v>
          </cell>
          <cell r="C5908" t="str">
            <v>088</v>
          </cell>
        </row>
        <row r="5909">
          <cell r="A5909" t="str">
            <v>O345</v>
          </cell>
          <cell r="B5909" t="str">
            <v>ATENCION MATERNA POR OTRAS ANORMALIDADES DEL UTERO GRAVIDO</v>
          </cell>
          <cell r="C5909" t="str">
            <v>088</v>
          </cell>
        </row>
        <row r="5910">
          <cell r="A5910" t="str">
            <v>O346</v>
          </cell>
          <cell r="B5910" t="str">
            <v>ATENCION MATERNA POR ANORMALIDAD DE LA VAGINA</v>
          </cell>
          <cell r="C5910" t="str">
            <v>088</v>
          </cell>
        </row>
        <row r="5911">
          <cell r="A5911" t="str">
            <v>O347</v>
          </cell>
          <cell r="B5911" t="str">
            <v>ATENCION MATERNA POR ANORMALIDAD DE LA VULVA Y DEL PERINEO</v>
          </cell>
          <cell r="C5911" t="str">
            <v>088</v>
          </cell>
        </row>
        <row r="5912">
          <cell r="A5912" t="str">
            <v>O348</v>
          </cell>
          <cell r="B5912" t="str">
            <v>ATENCION MATERNA POR OTRAS ANORMALIDADES DE LOS ORGANOS PELVIANOS</v>
          </cell>
          <cell r="C5912" t="str">
            <v>088</v>
          </cell>
        </row>
        <row r="5913">
          <cell r="A5913" t="str">
            <v>O349</v>
          </cell>
          <cell r="B5913" t="str">
            <v>ATENCION MATERNA POR ANORMALIDAD NO ESPECIFICADA DE ORG. PELVIANO</v>
          </cell>
          <cell r="C5913" t="str">
            <v>088</v>
          </cell>
        </row>
        <row r="5914">
          <cell r="A5914" t="str">
            <v>O35</v>
          </cell>
          <cell r="B5914" t="str">
            <v>ATENCION MATERNA POR ANORMALIDAD O LESION FETAL, CONOCIDA O PRESUN.</v>
          </cell>
          <cell r="C5914" t="str">
            <v>088</v>
          </cell>
        </row>
        <row r="5915">
          <cell r="A5915" t="str">
            <v>O350</v>
          </cell>
          <cell r="B5915" t="str">
            <v>ATENCION MATERNA POR (PRESUNTA) MALFORMACION DEL SIST. NERV. CENTRAL</v>
          </cell>
          <cell r="C5915" t="str">
            <v>088</v>
          </cell>
        </row>
        <row r="5916">
          <cell r="A5916" t="str">
            <v>O351</v>
          </cell>
          <cell r="B5916" t="str">
            <v>ATENCION MATERNA POR (PRESUNTA) ANORMALIDAD CROMOSOMICA EN EL FETO</v>
          </cell>
          <cell r="C5916" t="str">
            <v>088</v>
          </cell>
        </row>
        <row r="5917">
          <cell r="A5917" t="str">
            <v>O352</v>
          </cell>
          <cell r="B5917" t="str">
            <v>ATENCION MATERNA POR (PRESUNTA) ENFERMEDAD HEREDITARIA EN EL FETO</v>
          </cell>
          <cell r="C5917" t="str">
            <v>088</v>
          </cell>
        </row>
        <row r="5918">
          <cell r="A5918" t="str">
            <v>O353</v>
          </cell>
          <cell r="B5918" t="str">
            <v>ATENCION MATERNA POR (PRESUNTA) LESION FETAL DEBIDA A ENFERM. VIRICA</v>
          </cell>
          <cell r="C5918" t="str">
            <v>088</v>
          </cell>
        </row>
        <row r="5919">
          <cell r="A5919" t="str">
            <v>O354</v>
          </cell>
          <cell r="B5919" t="str">
            <v>ATENCION MATERNA POR (PRESUNTA) LESION AL FETO DEBIDA AL ALCOHOL</v>
          </cell>
          <cell r="C5919" t="str">
            <v>088</v>
          </cell>
        </row>
        <row r="5920">
          <cell r="A5920" t="str">
            <v>O355</v>
          </cell>
          <cell r="B5920" t="str">
            <v>ATENCION MATERNA POR (PRESUNTA) LESION FETAL DEBIDA A DROGAS</v>
          </cell>
          <cell r="C5920" t="str">
            <v>088</v>
          </cell>
        </row>
        <row r="5921">
          <cell r="A5921" t="str">
            <v>O356</v>
          </cell>
          <cell r="B5921" t="str">
            <v>ATENCION MATERNA POR (PRESUNTA) LESION AL FETO DEBIDA A RADIACION</v>
          </cell>
          <cell r="C5921" t="str">
            <v>088</v>
          </cell>
        </row>
        <row r="5922">
          <cell r="A5922" t="str">
            <v>O357</v>
          </cell>
          <cell r="B5922" t="str">
            <v>ATENCION MATERNA POR (PRESUNTA) LESION FETAL DEBIDA A OTROS PROCEDIMIE</v>
          </cell>
          <cell r="C5922" t="str">
            <v>088</v>
          </cell>
        </row>
        <row r="5923">
          <cell r="A5923" t="str">
            <v>O358</v>
          </cell>
          <cell r="B5923" t="str">
            <v>ATENCION MATERNA POR OTRAS (PRESUNTAS) ANORMALIDADES Y LESIONES FET</v>
          </cell>
          <cell r="C5923" t="str">
            <v>088</v>
          </cell>
        </row>
        <row r="5924">
          <cell r="A5924" t="str">
            <v>O359</v>
          </cell>
          <cell r="B5924" t="str">
            <v>ATENCION MATERNA POR (PRESUNTA) ANORMALIDAD Y LESION FETAL NO ESPECIF</v>
          </cell>
          <cell r="C5924" t="str">
            <v>088</v>
          </cell>
        </row>
        <row r="5925">
          <cell r="A5925" t="str">
            <v>O36</v>
          </cell>
          <cell r="B5925" t="str">
            <v>ATENCION MATERNA POR OTROS PROBLEMAS FETALES CONOCIDOS O PRESUNTOS</v>
          </cell>
          <cell r="C5925" t="str">
            <v>088</v>
          </cell>
        </row>
        <row r="5926">
          <cell r="A5926" t="str">
            <v>O360</v>
          </cell>
          <cell r="B5926" t="str">
            <v>ATENCION MATERNA POR ISOINMUNIZACION RHESUS</v>
          </cell>
          <cell r="C5926" t="str">
            <v>088</v>
          </cell>
        </row>
        <row r="5927">
          <cell r="A5927" t="str">
            <v>O361</v>
          </cell>
          <cell r="B5927" t="str">
            <v>ATENCION MATERNA POR OTRA ISOINMUNIZACION</v>
          </cell>
          <cell r="C5927" t="str">
            <v>088</v>
          </cell>
        </row>
        <row r="5928">
          <cell r="A5928" t="str">
            <v>O362</v>
          </cell>
          <cell r="B5928" t="str">
            <v>ATENCION MATERNA POR HIDROPESIA FETAL</v>
          </cell>
          <cell r="C5928" t="str">
            <v>088</v>
          </cell>
        </row>
        <row r="5929">
          <cell r="A5929" t="str">
            <v>O363</v>
          </cell>
          <cell r="B5929" t="str">
            <v>ARENCION MATERNA POR SIGNOS DE HIPOXIA FETAL</v>
          </cell>
          <cell r="C5929" t="str">
            <v>088</v>
          </cell>
        </row>
        <row r="5930">
          <cell r="A5930" t="str">
            <v>O364</v>
          </cell>
          <cell r="B5930" t="str">
            <v>ATENCION MATERNA POR MUERTE INTRAUTERINA</v>
          </cell>
          <cell r="C5930" t="str">
            <v>088</v>
          </cell>
        </row>
        <row r="5931">
          <cell r="A5931" t="str">
            <v>O365</v>
          </cell>
          <cell r="B5931" t="str">
            <v>ATENCION MATERNA POR DEFICIT DEL CRECIMIENTO FETAL</v>
          </cell>
          <cell r="C5931" t="str">
            <v>088</v>
          </cell>
        </row>
        <row r="5932">
          <cell r="A5932" t="str">
            <v>O366</v>
          </cell>
          <cell r="B5932" t="str">
            <v>ATENCION MATERNA POR CRECIMIENTO FETAL EXCESIVO</v>
          </cell>
          <cell r="C5932" t="str">
            <v>088</v>
          </cell>
        </row>
        <row r="5933">
          <cell r="A5933" t="str">
            <v>O367</v>
          </cell>
          <cell r="B5933" t="str">
            <v>ATENCION MATERNA POR FETO VIABLE EN EMBARAZO ABDOMINAL</v>
          </cell>
          <cell r="C5933" t="str">
            <v>088</v>
          </cell>
        </row>
        <row r="5934">
          <cell r="A5934" t="str">
            <v>O368</v>
          </cell>
          <cell r="B5934" t="str">
            <v>ATENCION MATERNA POR OTROS PROBLEMAS FETALES ESPECIFICADOS</v>
          </cell>
          <cell r="C5934" t="str">
            <v>088</v>
          </cell>
        </row>
        <row r="5935">
          <cell r="A5935" t="str">
            <v>O369</v>
          </cell>
          <cell r="B5935" t="str">
            <v>ATENCION MATERNA POR PROBLEMAS FETALES NO ESPECIFICADOS</v>
          </cell>
          <cell r="C5935" t="str">
            <v>088</v>
          </cell>
        </row>
        <row r="5936">
          <cell r="A5936" t="str">
            <v>O40</v>
          </cell>
          <cell r="B5936" t="str">
            <v>POLIHIDRAMNIOS</v>
          </cell>
          <cell r="C5936" t="str">
            <v>088</v>
          </cell>
        </row>
        <row r="5937">
          <cell r="A5937" t="str">
            <v>O41</v>
          </cell>
          <cell r="B5937" t="str">
            <v>OTROS TRASTORNOS DEL LIQUIDO AMNIOTICO Y DE LAS MENBRANAS</v>
          </cell>
          <cell r="C5937" t="str">
            <v>088</v>
          </cell>
        </row>
        <row r="5938">
          <cell r="A5938" t="str">
            <v>O410</v>
          </cell>
          <cell r="B5938" t="str">
            <v>OLIGOHIDRAMNIOS</v>
          </cell>
          <cell r="C5938" t="str">
            <v>088</v>
          </cell>
        </row>
        <row r="5939">
          <cell r="A5939" t="str">
            <v>O411</v>
          </cell>
          <cell r="B5939" t="str">
            <v>INFECCION DE LA BOLSA AMNIOTICA O DE LAS MEMBRANAS</v>
          </cell>
          <cell r="C5939" t="str">
            <v>088</v>
          </cell>
        </row>
        <row r="5940">
          <cell r="A5940" t="str">
            <v>O418</v>
          </cell>
          <cell r="B5940" t="str">
            <v>OTROS TRASTORNOS ESPECIFICADOS DEL LIQUIDO AMNIOTICO Y DE LAS MEMBR.</v>
          </cell>
          <cell r="C5940" t="str">
            <v>088</v>
          </cell>
        </row>
        <row r="5941">
          <cell r="A5941" t="str">
            <v>O419</v>
          </cell>
          <cell r="B5941" t="str">
            <v>TRASTORNO DEL LIQUIDO AMNIOTICO DE LAS MEMBRANAS, NO ESPECIFICADO</v>
          </cell>
          <cell r="C5941" t="str">
            <v>088</v>
          </cell>
        </row>
        <row r="5942">
          <cell r="A5942" t="str">
            <v>O42</v>
          </cell>
          <cell r="B5942" t="str">
            <v>RUPTURA PREMATURA DE LAS MEMBRANAS</v>
          </cell>
          <cell r="C5942" t="str">
            <v>088</v>
          </cell>
        </row>
        <row r="5943">
          <cell r="A5943" t="str">
            <v>O420</v>
          </cell>
          <cell r="B5943" t="str">
            <v>RUPTURA PREMATURA DE LAS MEMBRANAS, E INICIO DEL TRABAJO DE PARTO</v>
          </cell>
          <cell r="C5943" t="str">
            <v>088</v>
          </cell>
        </row>
        <row r="5944">
          <cell r="A5944" t="str">
            <v>O421</v>
          </cell>
          <cell r="B5944" t="str">
            <v>RUPTURA PREMATURA DE LAS MEMBRANAS, E INICIO DEL TRABAJO DE PARTO</v>
          </cell>
          <cell r="C5944" t="str">
            <v>088</v>
          </cell>
        </row>
        <row r="5945">
          <cell r="A5945" t="str">
            <v>O422</v>
          </cell>
          <cell r="B5945" t="str">
            <v>RUPTURA PREMATURA DE LAS MEMBRANAS, TRABAJO DE PARTO RETRASADO</v>
          </cell>
          <cell r="C5945" t="str">
            <v>088</v>
          </cell>
        </row>
        <row r="5946">
          <cell r="A5946" t="str">
            <v>O429</v>
          </cell>
          <cell r="B5946" t="str">
            <v>RUPTURA PREMATURA DE LAS MEMBRANAS, SIN OTRA ESPECIFICACION</v>
          </cell>
          <cell r="C5946" t="str">
            <v>088</v>
          </cell>
        </row>
        <row r="5947">
          <cell r="A5947" t="str">
            <v>O43</v>
          </cell>
          <cell r="B5947" t="str">
            <v>TRASTORNOS PLACENTARIOS</v>
          </cell>
          <cell r="C5947" t="str">
            <v>088</v>
          </cell>
        </row>
        <row r="5948">
          <cell r="A5948" t="str">
            <v>O430</v>
          </cell>
          <cell r="B5948" t="str">
            <v>SINDROME DE TRANSFUSION PLACENTARIA</v>
          </cell>
          <cell r="C5948" t="str">
            <v>088</v>
          </cell>
        </row>
        <row r="5949">
          <cell r="A5949" t="str">
            <v>O431</v>
          </cell>
          <cell r="B5949" t="str">
            <v>MALFORMACION DE LA PLACENTA</v>
          </cell>
          <cell r="C5949" t="str">
            <v>088</v>
          </cell>
        </row>
        <row r="5950">
          <cell r="A5950" t="str">
            <v>O438</v>
          </cell>
          <cell r="B5950" t="str">
            <v>OTROS TRASTORNOS PLACENTARIOS</v>
          </cell>
          <cell r="C5950" t="str">
            <v>088</v>
          </cell>
        </row>
        <row r="5951">
          <cell r="A5951" t="str">
            <v>O439</v>
          </cell>
          <cell r="B5951" t="str">
            <v>TRASTORNO DE LA PLACENTA, NO ESPECIFICADO</v>
          </cell>
          <cell r="C5951" t="str">
            <v>088</v>
          </cell>
        </row>
        <row r="5952">
          <cell r="A5952" t="str">
            <v>O44</v>
          </cell>
          <cell r="B5952" t="str">
            <v>PLACENTA PREVIA</v>
          </cell>
          <cell r="C5952" t="str">
            <v>088</v>
          </cell>
        </row>
        <row r="5953">
          <cell r="A5953" t="str">
            <v>O440</v>
          </cell>
          <cell r="B5953" t="str">
            <v>PLACENTA PREVIA CON ESPECIFICACION DE QUE NO HUBO HEMORRAGIA</v>
          </cell>
          <cell r="C5953" t="str">
            <v>088</v>
          </cell>
        </row>
        <row r="5954">
          <cell r="A5954" t="str">
            <v>O441</v>
          </cell>
          <cell r="B5954" t="str">
            <v>PLACENTA PREVIA CON HEMORRAGIA</v>
          </cell>
          <cell r="C5954" t="str">
            <v>088</v>
          </cell>
        </row>
        <row r="5955">
          <cell r="A5955" t="str">
            <v>O45</v>
          </cell>
          <cell r="B5955" t="str">
            <v>DESPRENDIMIENTO PREMATURO DE LA PLACENTA (ABRUPTIO PLACENTAE)</v>
          </cell>
          <cell r="C5955" t="str">
            <v>088</v>
          </cell>
        </row>
        <row r="5956">
          <cell r="A5956" t="str">
            <v>O450</v>
          </cell>
          <cell r="B5956" t="str">
            <v>DESPRENDIMIENTO PREMATURO DE LA PLACENTA CON DEFECTO DE LA COAGULAC</v>
          </cell>
          <cell r="C5956" t="str">
            <v>088</v>
          </cell>
        </row>
        <row r="5957">
          <cell r="A5957" t="str">
            <v>O458</v>
          </cell>
          <cell r="B5957" t="str">
            <v>OTROS DESPRENDIMIENTOS PREMATUROS DE LA PLACENTA</v>
          </cell>
          <cell r="C5957" t="str">
            <v>088</v>
          </cell>
        </row>
        <row r="5958">
          <cell r="A5958" t="str">
            <v>O459</v>
          </cell>
          <cell r="B5958" t="str">
            <v>DESPRENDIMIENTO PREMATURO DE LA PLACENTA, SIN OTRA ESPECIFICACION</v>
          </cell>
          <cell r="C5958" t="str">
            <v>088</v>
          </cell>
        </row>
        <row r="5959">
          <cell r="A5959" t="str">
            <v>O46</v>
          </cell>
          <cell r="B5959" t="str">
            <v>HEMORRAGIA ANTEPARTO, NO CLASIFICADA EN OTRA PARTE</v>
          </cell>
          <cell r="C5959" t="str">
            <v>088</v>
          </cell>
        </row>
        <row r="5960">
          <cell r="A5960" t="str">
            <v>O460</v>
          </cell>
          <cell r="B5960" t="str">
            <v>HEMORRAGIA ANTEPARTO CON DEFECTO DE LA COAGULACION</v>
          </cell>
          <cell r="C5960" t="str">
            <v>088</v>
          </cell>
        </row>
        <row r="5961">
          <cell r="A5961" t="str">
            <v>O468</v>
          </cell>
          <cell r="B5961" t="str">
            <v>OTRAS HEMORRAGIAS ANTEPARTO</v>
          </cell>
          <cell r="C5961" t="str">
            <v>088</v>
          </cell>
        </row>
        <row r="5962">
          <cell r="A5962" t="str">
            <v>O469</v>
          </cell>
          <cell r="B5962" t="str">
            <v>HEMORRAGIA ANTEPARTO, NO ESPECIFICADA</v>
          </cell>
          <cell r="C5962" t="str">
            <v>088</v>
          </cell>
        </row>
        <row r="5963">
          <cell r="A5963" t="str">
            <v>O47</v>
          </cell>
          <cell r="B5963" t="str">
            <v>FALSO TRABAJO DE PARTO</v>
          </cell>
          <cell r="C5963" t="str">
            <v>088</v>
          </cell>
        </row>
        <row r="5964">
          <cell r="A5964" t="str">
            <v>O470</v>
          </cell>
          <cell r="B5964" t="str">
            <v>FALSO TRABAJO DE PARTO ANTES DE LAS 37 SEMANAS COMPLETAS DE GESTAC</v>
          </cell>
          <cell r="C5964" t="str">
            <v>088</v>
          </cell>
        </row>
        <row r="5965">
          <cell r="A5965" t="str">
            <v>O471</v>
          </cell>
          <cell r="B5965" t="str">
            <v>FALSO TRABAJO DE PARTO A LAS 37 SEMANAS Y MAS SEMANAS COMPLETAS DE G</v>
          </cell>
          <cell r="C5965" t="str">
            <v>088</v>
          </cell>
        </row>
        <row r="5966">
          <cell r="A5966" t="str">
            <v>O479</v>
          </cell>
          <cell r="B5966" t="str">
            <v>FALSO TRABAJO DE PARTO, SIN OTRA ESPECIFICACION</v>
          </cell>
          <cell r="C5966" t="str">
            <v>088</v>
          </cell>
        </row>
        <row r="5967">
          <cell r="A5967" t="str">
            <v>O48</v>
          </cell>
          <cell r="B5967" t="str">
            <v>EMBARAZO PROLONGADO</v>
          </cell>
          <cell r="C5967" t="str">
            <v>088</v>
          </cell>
        </row>
        <row r="5968">
          <cell r="A5968" t="str">
            <v>O60</v>
          </cell>
          <cell r="B5968" t="str">
            <v>PARTO PREMATURO</v>
          </cell>
          <cell r="C5968" t="str">
            <v>088</v>
          </cell>
        </row>
        <row r="5969">
          <cell r="A5969" t="str">
            <v>O61</v>
          </cell>
          <cell r="B5969" t="str">
            <v>FRACASO DE LA INDUCCION DEL TRABAJO DE PARTO</v>
          </cell>
          <cell r="C5969" t="str">
            <v>088</v>
          </cell>
        </row>
        <row r="5970">
          <cell r="A5970" t="str">
            <v>O610</v>
          </cell>
          <cell r="B5970" t="str">
            <v>FRACASO DE LA INDUCCION DEL TRABAJO DE PARTO</v>
          </cell>
          <cell r="C5970" t="str">
            <v>088</v>
          </cell>
        </row>
        <row r="5971">
          <cell r="A5971" t="str">
            <v>O611</v>
          </cell>
          <cell r="B5971" t="str">
            <v>FRACASO DE LA INDUCCION INSTRUMENTAL DEL TRABAJO DE PARTO</v>
          </cell>
          <cell r="C5971" t="str">
            <v>088</v>
          </cell>
        </row>
        <row r="5972">
          <cell r="A5972" t="str">
            <v>O618</v>
          </cell>
          <cell r="B5972" t="str">
            <v>OTROS FRACASOS DE LA INDUCCION DEL TRABAJO DE PARTO</v>
          </cell>
          <cell r="C5972" t="str">
            <v>088</v>
          </cell>
        </row>
        <row r="5973">
          <cell r="A5973" t="str">
            <v>O619</v>
          </cell>
          <cell r="B5973" t="str">
            <v>FRACASO NO ESPECIFICADO DE LA INDUCCION DEL TRABAJO DE PARTO</v>
          </cell>
          <cell r="C5973" t="str">
            <v>088</v>
          </cell>
        </row>
        <row r="5974">
          <cell r="A5974" t="str">
            <v>O62</v>
          </cell>
          <cell r="B5974" t="str">
            <v>ANORMALIDADES DE LA DINAMICA DEL TRABAJO DE PARTO</v>
          </cell>
          <cell r="C5974" t="str">
            <v>088</v>
          </cell>
        </row>
        <row r="5975">
          <cell r="A5975" t="str">
            <v>O620</v>
          </cell>
          <cell r="B5975" t="str">
            <v>CONTRACCIONES PRIMARIAS INADECUADAS</v>
          </cell>
          <cell r="C5975" t="str">
            <v>088</v>
          </cell>
        </row>
        <row r="5976">
          <cell r="A5976" t="str">
            <v>O621</v>
          </cell>
          <cell r="B5976" t="str">
            <v>INERCIA UTERINA SECUNDARIA</v>
          </cell>
          <cell r="C5976" t="str">
            <v>088</v>
          </cell>
        </row>
        <row r="5977">
          <cell r="A5977" t="str">
            <v>O622</v>
          </cell>
          <cell r="B5977" t="str">
            <v>OTRAS INERCIAS UTERINAS</v>
          </cell>
          <cell r="C5977" t="str">
            <v>088</v>
          </cell>
        </row>
        <row r="5978">
          <cell r="A5978" t="str">
            <v>O623</v>
          </cell>
          <cell r="B5978" t="str">
            <v>TRABAJO DE PARTO PRECIPITADO</v>
          </cell>
          <cell r="C5978" t="str">
            <v>088</v>
          </cell>
        </row>
        <row r="5979">
          <cell r="A5979" t="str">
            <v>O624</v>
          </cell>
          <cell r="B5979" t="str">
            <v>CONTRACCIONES UTERINAS HIPERTONICAS, INCOORDINADAS Y PROLONGADAS</v>
          </cell>
          <cell r="C5979" t="str">
            <v>088</v>
          </cell>
        </row>
        <row r="5980">
          <cell r="A5980" t="str">
            <v>O628</v>
          </cell>
          <cell r="B5980" t="str">
            <v>OTRAS ANOMALIAS DINAMICAS DEL TRABAJO DE PARTO</v>
          </cell>
          <cell r="C5980" t="str">
            <v>088</v>
          </cell>
        </row>
        <row r="5981">
          <cell r="A5981" t="str">
            <v>O629</v>
          </cell>
          <cell r="B5981" t="str">
            <v>ANOMALIA DINAMICA DEL TRABAJO DE PARTO, NO ESPECIFICADA</v>
          </cell>
          <cell r="C5981" t="str">
            <v>088</v>
          </cell>
        </row>
        <row r="5982">
          <cell r="A5982" t="str">
            <v>O63</v>
          </cell>
          <cell r="B5982" t="str">
            <v>TRABAJO DE PARTO PROLONGADO</v>
          </cell>
          <cell r="C5982" t="str">
            <v>088</v>
          </cell>
        </row>
        <row r="5983">
          <cell r="A5983" t="str">
            <v>O630</v>
          </cell>
          <cell r="B5983" t="str">
            <v>PROLONGACION DEL PRIMER PERIODO (DEL TRABAJO DE PARTO)</v>
          </cell>
          <cell r="C5983" t="str">
            <v>088</v>
          </cell>
        </row>
        <row r="5984">
          <cell r="A5984" t="str">
            <v>O631</v>
          </cell>
          <cell r="B5984" t="str">
            <v>PROLONGACION DEL SEGUNDO PERIODO (DEL TRABAJO DE PARTO)</v>
          </cell>
          <cell r="C5984" t="str">
            <v>088</v>
          </cell>
        </row>
        <row r="5985">
          <cell r="A5985" t="str">
            <v>O632</v>
          </cell>
          <cell r="B5985" t="str">
            <v>RETRASO DE LA EXPULSION DEL SEGUNDO GEMELO, DEL TERCERO, ETC.</v>
          </cell>
          <cell r="C5985" t="str">
            <v>088</v>
          </cell>
        </row>
        <row r="5986">
          <cell r="A5986" t="str">
            <v>O639</v>
          </cell>
          <cell r="B5986" t="str">
            <v>TRABAJO DE PARTO PROLONGADO, NO ESPECIFICADO</v>
          </cell>
          <cell r="C5986" t="str">
            <v>088</v>
          </cell>
        </row>
        <row r="5987">
          <cell r="A5987" t="str">
            <v>O64</v>
          </cell>
          <cell r="B5987" t="str">
            <v>TRABAJO DE PARTO OBSTRUIDO DEBIDO A MALA POSICION Y PRESENTACION</v>
          </cell>
          <cell r="C5987" t="str">
            <v>088</v>
          </cell>
        </row>
        <row r="5988">
          <cell r="A5988" t="str">
            <v>O640</v>
          </cell>
          <cell r="B5988" t="str">
            <v>TRABAJO DE PARTO OBSTRUIDO DEBIDO A ROTACION INCOMPLETA DE LA CABEZA</v>
          </cell>
          <cell r="C5988" t="str">
            <v>088</v>
          </cell>
        </row>
        <row r="5989">
          <cell r="A5989" t="str">
            <v>O641</v>
          </cell>
          <cell r="B5989" t="str">
            <v>TRABAJO DE PARTO OBSTRUIDO DEBIDO A PRESENTACION DE NALGAS</v>
          </cell>
          <cell r="C5989" t="str">
            <v>088</v>
          </cell>
        </row>
        <row r="5990">
          <cell r="A5990" t="str">
            <v>O642</v>
          </cell>
          <cell r="B5990" t="str">
            <v>TRABAJO DE PARTO OBSTRUIDO DEBIDO A PRESENTACION DE CARA</v>
          </cell>
          <cell r="C5990" t="str">
            <v>088</v>
          </cell>
        </row>
        <row r="5991">
          <cell r="A5991" t="str">
            <v>O643</v>
          </cell>
          <cell r="B5991" t="str">
            <v>TRABAJO DE PARTO OBSTRUIDO DEBIDO A PRESENTACION DE FRENTE</v>
          </cell>
          <cell r="C5991" t="str">
            <v>088</v>
          </cell>
        </row>
        <row r="5992">
          <cell r="A5992" t="str">
            <v>O644</v>
          </cell>
          <cell r="B5992" t="str">
            <v>TRABAJO DE PARTO OBSTRUIDO DEBIDO A PRESENTACION DE HOMBRO</v>
          </cell>
          <cell r="C5992" t="str">
            <v>088</v>
          </cell>
        </row>
        <row r="5993">
          <cell r="A5993" t="str">
            <v>O645</v>
          </cell>
          <cell r="B5993" t="str">
            <v>TRABAJO DE PARTO OBSTRUIDO DEBIDO A PRESENTACION COMPUESTA</v>
          </cell>
          <cell r="C5993" t="str">
            <v>088</v>
          </cell>
        </row>
        <row r="5994">
          <cell r="A5994" t="str">
            <v>O648</v>
          </cell>
          <cell r="B5994" t="str">
            <v>TRABAJO DE PARTO OBSTRUIDO DEBIDO A OTRAS PRESENTACIONES ANORMALES</v>
          </cell>
          <cell r="C5994" t="str">
            <v>088</v>
          </cell>
        </row>
        <row r="5995">
          <cell r="A5995" t="str">
            <v>O649</v>
          </cell>
          <cell r="B5995" t="str">
            <v>TRABAJO DE PARTO OBSTRUIDO DEBIDO A PRESEN. ANORMAL DEL FETO NO ESPEC</v>
          </cell>
          <cell r="C5995" t="str">
            <v>088</v>
          </cell>
        </row>
        <row r="5996">
          <cell r="A5996" t="str">
            <v>O65</v>
          </cell>
          <cell r="B5996" t="str">
            <v>TRABAJO DE PARTO OBSTRUIDO DEBIDO A ANORMALIDAD DE LA PELVIS MATERNA</v>
          </cell>
          <cell r="C5996" t="str">
            <v>088</v>
          </cell>
        </row>
        <row r="5997">
          <cell r="A5997" t="str">
            <v>O650</v>
          </cell>
          <cell r="B5997" t="str">
            <v>TRABAJO DE PARTO OBSTRUIDO DEBIDO A DEFORMIDAD DE LA PELVIS</v>
          </cell>
          <cell r="C5997" t="str">
            <v>088</v>
          </cell>
        </row>
        <row r="5998">
          <cell r="A5998" t="str">
            <v>O651</v>
          </cell>
          <cell r="B5998" t="str">
            <v>TRABAJO DE PARTO OBSTRUIDO DEBIDO A ESTRECHEZ GENERAL DE LA PELVIS</v>
          </cell>
          <cell r="C5998" t="str">
            <v>088</v>
          </cell>
        </row>
        <row r="5999">
          <cell r="A5999" t="str">
            <v>O652</v>
          </cell>
          <cell r="B5999" t="str">
            <v>TRABAJO DE PARTO OBSTRUIDO DEBIDO A DISMINUCION DEL ESTRECHO SUPER</v>
          </cell>
          <cell r="C5999" t="str">
            <v>088</v>
          </cell>
        </row>
        <row r="6000">
          <cell r="A6000" t="str">
            <v>O653</v>
          </cell>
          <cell r="B6000" t="str">
            <v>TRABAJO DE PARTO OBSTRUIDO DEBIDO A DISMINUCION ESTRECHO INFERIOR</v>
          </cell>
          <cell r="C6000" t="str">
            <v>088</v>
          </cell>
        </row>
        <row r="6001">
          <cell r="A6001" t="str">
            <v>O654</v>
          </cell>
          <cell r="B6001" t="str">
            <v>TRABAJO DE PARTO OBSTRUIDO DEBIDO A DESPROPORCION FETOPELVIANA, SIN</v>
          </cell>
          <cell r="C6001" t="str">
            <v>088</v>
          </cell>
        </row>
        <row r="6002">
          <cell r="A6002" t="str">
            <v>O655</v>
          </cell>
          <cell r="B6002" t="str">
            <v>TRABAJO DE PARTO DEBIDO A ANOMALIAS DE LOS ORGANOS PELVIANOS MATERNOS</v>
          </cell>
          <cell r="C6002" t="str">
            <v>088</v>
          </cell>
        </row>
        <row r="6003">
          <cell r="A6003" t="str">
            <v>O658</v>
          </cell>
          <cell r="B6003" t="str">
            <v>TRABAJO DE PARTO OBSTRUIDO DEBIDO A OTRAS ANOMALIAS PELVIANAS MATER</v>
          </cell>
          <cell r="C6003" t="str">
            <v>088</v>
          </cell>
        </row>
        <row r="6004">
          <cell r="A6004" t="str">
            <v>O659</v>
          </cell>
          <cell r="B6004" t="str">
            <v>TRABAJO DE PARTO OBSTRUIDO DEBIDO A ANOMALIA PELVIANA NO ESPECIFICADA</v>
          </cell>
          <cell r="C6004" t="str">
            <v>088</v>
          </cell>
        </row>
        <row r="6005">
          <cell r="A6005" t="str">
            <v>O66</v>
          </cell>
          <cell r="B6005" t="str">
            <v>OTRAS OBSTRUCCIONES DEL TRABAJO DE PARTO</v>
          </cell>
          <cell r="C6005" t="str">
            <v>088</v>
          </cell>
        </row>
        <row r="6006">
          <cell r="A6006" t="str">
            <v>O660</v>
          </cell>
          <cell r="B6006" t="str">
            <v>TRABAJO DE PARTO OBSTRUIDO DEBIDO A DISTOCIA DE HOMBROS</v>
          </cell>
          <cell r="C6006" t="str">
            <v>088</v>
          </cell>
        </row>
        <row r="6007">
          <cell r="A6007" t="str">
            <v>O661</v>
          </cell>
          <cell r="B6007" t="str">
            <v>TRABAJO DE PARTO OBSTRUIDO DEBIDO A DISTOCIA GEMELAR</v>
          </cell>
          <cell r="C6007" t="str">
            <v>088</v>
          </cell>
        </row>
        <row r="6008">
          <cell r="A6008" t="str">
            <v>O662</v>
          </cell>
          <cell r="B6008" t="str">
            <v>TRABAJO DE PARTO OBSTRUIDO DEBIDO A DISTOCIA POR FETO INUSUALMENTE</v>
          </cell>
          <cell r="C6008" t="str">
            <v>088</v>
          </cell>
        </row>
        <row r="6009">
          <cell r="A6009" t="str">
            <v>O663</v>
          </cell>
          <cell r="B6009" t="str">
            <v>TRABAJO DE PARTO OBSTRUIDO DEBIDO A  OTRAS ANORMALIDADES DEL FETO</v>
          </cell>
          <cell r="C6009" t="str">
            <v>088</v>
          </cell>
        </row>
        <row r="6010">
          <cell r="A6010" t="str">
            <v>O664</v>
          </cell>
          <cell r="B6010" t="str">
            <v>FRACASO DE LA PRUEBA DEL TRABAJO DE PARTO, NO ESPECIFICADA</v>
          </cell>
          <cell r="C6010" t="str">
            <v>088</v>
          </cell>
        </row>
        <row r="6011">
          <cell r="A6011" t="str">
            <v>O665</v>
          </cell>
          <cell r="B6011" t="str">
            <v>FRACASO NO ESPECIFICADO DE LA APLICACION DE FORCEPS O DE VENTOSA EXTR.</v>
          </cell>
          <cell r="C6011" t="str">
            <v>088</v>
          </cell>
        </row>
        <row r="6012">
          <cell r="A6012" t="str">
            <v>O668</v>
          </cell>
          <cell r="B6012" t="str">
            <v>OTRAS OBSTRUCCIONES ESPECIFICADAS DEL TRABAJO DE PARTO</v>
          </cell>
          <cell r="C6012" t="str">
            <v>088</v>
          </cell>
        </row>
        <row r="6013">
          <cell r="A6013" t="str">
            <v>O669</v>
          </cell>
          <cell r="B6013" t="str">
            <v>TRABAJO DE PARTO OBSTRUIDO, SIN OTRA ESPECIFICACION</v>
          </cell>
          <cell r="C6013" t="str">
            <v>088</v>
          </cell>
        </row>
        <row r="6014">
          <cell r="A6014" t="str">
            <v>O67</v>
          </cell>
          <cell r="B6014" t="str">
            <v>TRABAJO DE PARTO Y PARTO COMPLICADOS POR HEMORRAGIA INTRAPARTO,NO</v>
          </cell>
          <cell r="C6014" t="str">
            <v>088</v>
          </cell>
        </row>
        <row r="6015">
          <cell r="A6015" t="str">
            <v>O670</v>
          </cell>
          <cell r="B6015" t="str">
            <v>HEMORRAGIA INTRAPARTO CON DEFECTOS DE LA COAGULACION</v>
          </cell>
          <cell r="C6015" t="str">
            <v>088</v>
          </cell>
        </row>
        <row r="6016">
          <cell r="A6016" t="str">
            <v>O678</v>
          </cell>
          <cell r="B6016" t="str">
            <v>OTRAS HEMORRAGIAS INTRAPARTO</v>
          </cell>
          <cell r="C6016" t="str">
            <v>088</v>
          </cell>
        </row>
        <row r="6017">
          <cell r="A6017" t="str">
            <v>O679</v>
          </cell>
          <cell r="B6017" t="str">
            <v>HEMORRAGIA INTRAPARTO, NO ESPECIFICADA</v>
          </cell>
          <cell r="C6017" t="str">
            <v>088</v>
          </cell>
        </row>
        <row r="6018">
          <cell r="A6018" t="str">
            <v>O68</v>
          </cell>
          <cell r="B6018" t="str">
            <v>TRABAJO DE PARTO Y PARTO COMPLICADOS POR SUFRIMIENTO FETAL</v>
          </cell>
          <cell r="C6018" t="str">
            <v>088</v>
          </cell>
        </row>
        <row r="6019">
          <cell r="A6019" t="str">
            <v>O680</v>
          </cell>
          <cell r="B6019" t="str">
            <v>TRABAJO DE PARTO Y PARTO COMPLICADO POR ANOMALIA DE LA FRECUENCIA CARD</v>
          </cell>
          <cell r="C6019" t="str">
            <v>088</v>
          </cell>
        </row>
        <row r="6020">
          <cell r="A6020" t="str">
            <v>O681</v>
          </cell>
          <cell r="B6020" t="str">
            <v>TRABAJO DE PARTO Y PARTO COMPLICADO POR LA PRESENCIA DE MECONIO EN LE</v>
          </cell>
          <cell r="C6020" t="str">
            <v>088</v>
          </cell>
        </row>
        <row r="6021">
          <cell r="A6021" t="str">
            <v>O682</v>
          </cell>
          <cell r="B6021" t="str">
            <v>TRABAJO DE PARTO Y PARTO COMPLICADOS POR ANOMLIA DE LA FRECUENCIA</v>
          </cell>
          <cell r="C6021" t="str">
            <v>088</v>
          </cell>
        </row>
        <row r="6022">
          <cell r="A6022" t="str">
            <v>O683</v>
          </cell>
          <cell r="B6022" t="str">
            <v>TRABAJO DE PARTO Y PARTO COMPLICADO POR EVIDENCIA BIOQUIMICA DE SUFRIM</v>
          </cell>
          <cell r="C6022" t="str">
            <v>088</v>
          </cell>
        </row>
        <row r="6023">
          <cell r="A6023" t="str">
            <v>O688</v>
          </cell>
          <cell r="B6023" t="str">
            <v>TRABAJO DE PARTO Y PARTO COMPLICADOS POR OTRAS EVIDENCIAS DE SUFRIMIEN</v>
          </cell>
          <cell r="C6023" t="str">
            <v>088</v>
          </cell>
        </row>
        <row r="6024">
          <cell r="A6024" t="str">
            <v>O689</v>
          </cell>
          <cell r="B6024" t="str">
            <v>TRABAJO DE PARTO Y PARTO COMPLICADOS POR SUFRIMIENTO FETAL, SIN OTRA E</v>
          </cell>
          <cell r="C6024" t="str">
            <v>088</v>
          </cell>
        </row>
        <row r="6025">
          <cell r="A6025" t="str">
            <v>O69</v>
          </cell>
          <cell r="B6025" t="str">
            <v>TRABAJO DE PARTO Y PARTO COMPLICADO POR PROBLEMAS DEL CORDON UMBILICAL</v>
          </cell>
          <cell r="C6025" t="str">
            <v>088</v>
          </cell>
        </row>
        <row r="6026">
          <cell r="A6026" t="str">
            <v>O690</v>
          </cell>
          <cell r="B6026" t="str">
            <v>TRABAJO DE PARTO Y PARTO COMPLICADOS POR PROLAPSO DEL CORDON UMB</v>
          </cell>
          <cell r="C6026" t="str">
            <v>088</v>
          </cell>
        </row>
        <row r="6027">
          <cell r="A6027" t="str">
            <v>O691</v>
          </cell>
          <cell r="B6027" t="str">
            <v>TRABAJO DE PARTO Y PARTO COMPLICADOS POR CIRCULAR PERICERVICAL DEL COR</v>
          </cell>
          <cell r="C6027" t="str">
            <v>088</v>
          </cell>
        </row>
        <row r="6028">
          <cell r="A6028" t="str">
            <v>O692</v>
          </cell>
          <cell r="B6028" t="str">
            <v>TRABAJO DE PARTO Y PARTO COMPLICADOS POR OTROS ENREDOS DEL CORDON</v>
          </cell>
          <cell r="C6028" t="str">
            <v>088</v>
          </cell>
        </row>
        <row r="6029">
          <cell r="A6029" t="str">
            <v>O693</v>
          </cell>
          <cell r="B6029" t="str">
            <v>TRABAJO DE PARTO Y PARTO COMPLICADOS POR CORDON UMBILICAL CORTO</v>
          </cell>
          <cell r="C6029" t="str">
            <v>088</v>
          </cell>
        </row>
        <row r="6030">
          <cell r="A6030" t="str">
            <v>O694</v>
          </cell>
          <cell r="B6030" t="str">
            <v>TRABAJO DE PARTO Y PARTO COMPLICADOS POR VASA PREVIA</v>
          </cell>
          <cell r="C6030" t="str">
            <v>088</v>
          </cell>
        </row>
        <row r="6031">
          <cell r="A6031" t="str">
            <v>O695</v>
          </cell>
          <cell r="B6031" t="str">
            <v>TRABAJO DE PARTO Y PARTO COMPLICADOS POR LESION VASCULAR DEL CORDON</v>
          </cell>
          <cell r="C6031" t="str">
            <v>088</v>
          </cell>
        </row>
        <row r="6032">
          <cell r="A6032" t="str">
            <v>O698</v>
          </cell>
          <cell r="B6032" t="str">
            <v>TRABAJO DE PARTO Y PARTO COMPLICADOS POR OTROS PROBLEMAS DEL CORDON</v>
          </cell>
          <cell r="C6032" t="str">
            <v>088</v>
          </cell>
        </row>
        <row r="6033">
          <cell r="A6033" t="str">
            <v>O699</v>
          </cell>
          <cell r="B6033" t="str">
            <v>TRABAJO DE PARTO Y PARTO COMPLICADOS POR PROBLEMAS NO ESPECIFICADOS</v>
          </cell>
          <cell r="C6033" t="str">
            <v>088</v>
          </cell>
        </row>
        <row r="6034">
          <cell r="A6034" t="str">
            <v>O70</v>
          </cell>
          <cell r="B6034" t="str">
            <v>DESGARRO PERINEAL DURANTE EL PARTO</v>
          </cell>
          <cell r="C6034" t="str">
            <v>088</v>
          </cell>
        </row>
        <row r="6035">
          <cell r="A6035" t="str">
            <v>O700</v>
          </cell>
          <cell r="B6035" t="str">
            <v>DESGARRO PERINEAL DE PRIMER GRADO DURANTE EL PARTO</v>
          </cell>
          <cell r="C6035" t="str">
            <v>088</v>
          </cell>
        </row>
        <row r="6036">
          <cell r="A6036" t="str">
            <v>O701</v>
          </cell>
          <cell r="B6036" t="str">
            <v>DESGARRO PERINEAL DE SEGUNDO GRADO DURANTE EL PARTO</v>
          </cell>
          <cell r="C6036" t="str">
            <v>088</v>
          </cell>
        </row>
        <row r="6037">
          <cell r="A6037" t="str">
            <v>O702</v>
          </cell>
          <cell r="B6037" t="str">
            <v>DESGARRO PERINEAL DE TERCER GRADO DURANTE EL PARTO</v>
          </cell>
          <cell r="C6037" t="str">
            <v>088</v>
          </cell>
        </row>
        <row r="6038">
          <cell r="A6038" t="str">
            <v>O703</v>
          </cell>
          <cell r="B6038" t="str">
            <v>DESGARRO PERINEAL DE CUARTO GRADO DURANTE EL PARTO</v>
          </cell>
          <cell r="C6038" t="str">
            <v>088</v>
          </cell>
        </row>
        <row r="6039">
          <cell r="A6039" t="str">
            <v>O709</v>
          </cell>
          <cell r="B6039" t="str">
            <v>DESGARRO PERINEAL DURANTE EL PARTO, DE GRADO NO ESPECIFICADO</v>
          </cell>
          <cell r="C6039" t="str">
            <v>088</v>
          </cell>
        </row>
        <row r="6040">
          <cell r="A6040" t="str">
            <v>O71</v>
          </cell>
          <cell r="B6040" t="str">
            <v>OTRO TRAUMA OBSTETRICO</v>
          </cell>
          <cell r="C6040" t="str">
            <v>088</v>
          </cell>
        </row>
        <row r="6041">
          <cell r="A6041" t="str">
            <v>O710</v>
          </cell>
          <cell r="B6041" t="str">
            <v>RUPTURA DEL UTERO ANTES DEL INICIO DEL TRABAJO DE PARTO</v>
          </cell>
          <cell r="C6041" t="str">
            <v>088</v>
          </cell>
        </row>
        <row r="6042">
          <cell r="A6042" t="str">
            <v>O711</v>
          </cell>
          <cell r="B6042" t="str">
            <v>RUPTURA DEL UTERO DURANTE EL TRABAJO DE PARTO</v>
          </cell>
          <cell r="C6042" t="str">
            <v>088</v>
          </cell>
        </row>
        <row r="6043">
          <cell r="A6043" t="str">
            <v>O712</v>
          </cell>
          <cell r="B6043" t="str">
            <v>INVERSION DE UTERO, POSTPARTO</v>
          </cell>
          <cell r="C6043" t="str">
            <v>088</v>
          </cell>
        </row>
        <row r="6044">
          <cell r="A6044" t="str">
            <v>O713</v>
          </cell>
          <cell r="B6044" t="str">
            <v>DESGARRO OBSTETRICO DEL CUELLO UTERINO</v>
          </cell>
          <cell r="C6044" t="str">
            <v>088</v>
          </cell>
        </row>
        <row r="6045">
          <cell r="A6045" t="str">
            <v>O714</v>
          </cell>
          <cell r="B6045" t="str">
            <v>DESGARRO VAGINAL OBSTETRICO ALTO, SOLO</v>
          </cell>
          <cell r="C6045" t="str">
            <v>088</v>
          </cell>
        </row>
        <row r="6046">
          <cell r="A6046" t="str">
            <v>O715</v>
          </cell>
          <cell r="B6046" t="str">
            <v>OTROS TRAUMATISMOS OBSTETRICOS DE LOS ORGANOS PELVIANOS</v>
          </cell>
          <cell r="C6046" t="str">
            <v>088</v>
          </cell>
        </row>
        <row r="6047">
          <cell r="A6047" t="str">
            <v>O716</v>
          </cell>
          <cell r="B6047" t="str">
            <v>TRAUMATISMO OBSTETRICO DE LOS LIGAMENTOS Y  ARTICULACIONES DE LA PELVI</v>
          </cell>
          <cell r="C6047" t="str">
            <v>088</v>
          </cell>
        </row>
        <row r="6048">
          <cell r="A6048" t="str">
            <v>O717</v>
          </cell>
          <cell r="B6048" t="str">
            <v>HEMATOMA OBSTETRICO DE LA PELVIS</v>
          </cell>
          <cell r="C6048" t="str">
            <v>088</v>
          </cell>
        </row>
        <row r="6049">
          <cell r="A6049" t="str">
            <v>O718</v>
          </cell>
          <cell r="B6049" t="str">
            <v>OTROS TRAUMAS OBSTETRICOS ESPECIFICADOS</v>
          </cell>
          <cell r="C6049" t="str">
            <v>088</v>
          </cell>
        </row>
        <row r="6050">
          <cell r="A6050" t="str">
            <v>O719</v>
          </cell>
          <cell r="B6050" t="str">
            <v>TRAUMA OBSTETRICO, NO ESPECIFICADO</v>
          </cell>
          <cell r="C6050" t="str">
            <v>088</v>
          </cell>
        </row>
        <row r="6051">
          <cell r="A6051" t="str">
            <v>O72</v>
          </cell>
          <cell r="B6051" t="str">
            <v>HEMORRAGIA POSTPARTO</v>
          </cell>
          <cell r="C6051" t="str">
            <v>088</v>
          </cell>
        </row>
        <row r="6052">
          <cell r="A6052" t="str">
            <v>O720</v>
          </cell>
          <cell r="B6052" t="str">
            <v>HEMORRAGIA DEL TERCER PERIODO DEL PARTO</v>
          </cell>
          <cell r="C6052" t="str">
            <v>088</v>
          </cell>
        </row>
        <row r="6053">
          <cell r="A6053" t="str">
            <v>O721</v>
          </cell>
          <cell r="B6053" t="str">
            <v>OTRAS HEMORRAGIAS POSTPARTO INMEDIATAS</v>
          </cell>
          <cell r="C6053" t="str">
            <v>088</v>
          </cell>
        </row>
        <row r="6054">
          <cell r="A6054" t="str">
            <v>O722</v>
          </cell>
          <cell r="B6054" t="str">
            <v>HEMORRAGIA POSTPARTO SECUNDARIA O TARDIA</v>
          </cell>
          <cell r="C6054" t="str">
            <v>088</v>
          </cell>
        </row>
        <row r="6055">
          <cell r="A6055" t="str">
            <v>O723</v>
          </cell>
          <cell r="B6055" t="str">
            <v>DEFECTO DE LA COAGULACION  POSTPARTO</v>
          </cell>
          <cell r="C6055" t="str">
            <v>088</v>
          </cell>
        </row>
        <row r="6056">
          <cell r="A6056" t="str">
            <v>O73</v>
          </cell>
          <cell r="B6056" t="str">
            <v>RETENCION DE LA PLACENTA O DE LAS MEMBRANAS, SIN HEMORRAGIA</v>
          </cell>
          <cell r="C6056" t="str">
            <v>088</v>
          </cell>
        </row>
        <row r="6057">
          <cell r="A6057" t="str">
            <v>O730</v>
          </cell>
          <cell r="B6057" t="str">
            <v>RETENCION DE LA PLACENTA SIN HEMORRAGIA</v>
          </cell>
          <cell r="C6057" t="str">
            <v>088</v>
          </cell>
        </row>
        <row r="6058">
          <cell r="A6058" t="str">
            <v>O731</v>
          </cell>
          <cell r="B6058" t="str">
            <v>RETENCION DE FRAGMENTOS DE LA PLACENTA O DE LAS MENBRANAS, SIN HEM.</v>
          </cell>
          <cell r="C6058" t="str">
            <v>088</v>
          </cell>
        </row>
        <row r="6059">
          <cell r="A6059" t="str">
            <v>O74</v>
          </cell>
          <cell r="B6059" t="str">
            <v>COMPLICACIONES DE LA ANESTESIA ADMINISTRADA DURANTE EL TRABAJO DE P</v>
          </cell>
          <cell r="C6059" t="str">
            <v>088</v>
          </cell>
        </row>
        <row r="6060">
          <cell r="A6060" t="str">
            <v>O740</v>
          </cell>
          <cell r="B6060" t="str">
            <v>NEUMONITIS POR ASPIRACION DEBIDA  A LA ANESTESIA ADM. DURANTE EL TRABA</v>
          </cell>
          <cell r="C6060" t="str">
            <v>088</v>
          </cell>
        </row>
        <row r="6061">
          <cell r="A6061" t="str">
            <v>O741</v>
          </cell>
          <cell r="B6061" t="str">
            <v>OTRAS COMPLICACIONES PULMONARES DEBIDAS A LA ANESTESIA ADMINISTRADA</v>
          </cell>
          <cell r="C6061" t="str">
            <v>088</v>
          </cell>
        </row>
        <row r="6062">
          <cell r="A6062" t="str">
            <v>O742</v>
          </cell>
          <cell r="B6062" t="str">
            <v>COMPLICACIONES CARDIACAS DE LA ANESTESIA ADM. DURANTE EL TRABAJO</v>
          </cell>
          <cell r="C6062" t="str">
            <v>088</v>
          </cell>
        </row>
        <row r="6063">
          <cell r="A6063" t="str">
            <v>O743</v>
          </cell>
          <cell r="B6063" t="str">
            <v>COMPLICACIONES DEL SISTEMA NERVIOSO CENTRAL POR LA ANESTESIA ADM</v>
          </cell>
          <cell r="C6063" t="str">
            <v>088</v>
          </cell>
        </row>
        <row r="6064">
          <cell r="A6064" t="str">
            <v>O744</v>
          </cell>
          <cell r="B6064" t="str">
            <v>REACCION TOXICA A LA ANESTESIA LOCAL ADMINISTRADA DURANTE EL TRABAJO</v>
          </cell>
          <cell r="C6064" t="str">
            <v>088</v>
          </cell>
        </row>
        <row r="6065">
          <cell r="A6065" t="str">
            <v>O745</v>
          </cell>
          <cell r="B6065" t="str">
            <v>CEFALALGIA INDUCIDA POR LA ANESTESIA ESPINAL O EPIDURAL ADMINISTRADA</v>
          </cell>
          <cell r="C6065" t="str">
            <v>088</v>
          </cell>
        </row>
        <row r="6066">
          <cell r="A6066" t="str">
            <v>O746</v>
          </cell>
          <cell r="B6066" t="str">
            <v>OTRAS COMPLICACIONES DE LA ANESTESIA ESPINAL O EPIDURAL ADMINISTRADA</v>
          </cell>
          <cell r="C6066" t="str">
            <v>088</v>
          </cell>
        </row>
        <row r="6067">
          <cell r="A6067" t="str">
            <v>O747</v>
          </cell>
          <cell r="B6067" t="str">
            <v>FALLA O DIFICULTAD EN LA INTUBACION DURANTE EL TRABAJO DE PARTO Y EL P</v>
          </cell>
          <cell r="C6067" t="str">
            <v>088</v>
          </cell>
        </row>
        <row r="6068">
          <cell r="A6068" t="str">
            <v>O748</v>
          </cell>
          <cell r="B6068" t="str">
            <v>OTRAS COMPLICACIONES DE LA ANESTESIA ADMINISTRADA DURANTE EL TRABAJO</v>
          </cell>
          <cell r="C6068" t="str">
            <v>088</v>
          </cell>
        </row>
        <row r="6069">
          <cell r="A6069" t="str">
            <v>O749</v>
          </cell>
          <cell r="B6069" t="str">
            <v>COMPLICACION NO ESPECIF. DE LA ANESTESIA ADMINIST. DURANTE EL TRABAJO</v>
          </cell>
          <cell r="C6069" t="str">
            <v>088</v>
          </cell>
        </row>
        <row r="6070">
          <cell r="A6070" t="str">
            <v>O75</v>
          </cell>
          <cell r="B6070" t="str">
            <v>OTRAS COMPLICACIONES DEL TRABAJO DE PARTO Y DEL PARTO, NO CLASIF. EN</v>
          </cell>
          <cell r="C6070" t="str">
            <v>088</v>
          </cell>
        </row>
        <row r="6071">
          <cell r="A6071" t="str">
            <v>O750</v>
          </cell>
          <cell r="B6071" t="str">
            <v>SUFRIMIENTO MATERNO DURANTE EL TRABAJO DE PARTO Y EL PARTO</v>
          </cell>
          <cell r="C6071" t="str">
            <v>088</v>
          </cell>
        </row>
        <row r="6072">
          <cell r="A6072" t="str">
            <v>O751</v>
          </cell>
          <cell r="B6072" t="str">
            <v>CHOQUE DURANTE O DESPUES DEL TRABAJO DE PARTO Y EL PARTO</v>
          </cell>
          <cell r="C6072" t="str">
            <v>088</v>
          </cell>
        </row>
        <row r="6073">
          <cell r="A6073" t="str">
            <v>O752</v>
          </cell>
          <cell r="B6073" t="str">
            <v>PIREXIA DURANTE EL TRABAJO DE PARTO, NO CLASIFICADA EN OTRA PARTE</v>
          </cell>
          <cell r="C6073" t="str">
            <v>088</v>
          </cell>
        </row>
        <row r="6074">
          <cell r="A6074" t="str">
            <v>O753</v>
          </cell>
          <cell r="B6074" t="str">
            <v>OTRAS INFECCIONES DURANTE EL TRABAJO DE PARTO</v>
          </cell>
          <cell r="C6074" t="str">
            <v>088</v>
          </cell>
        </row>
        <row r="6075">
          <cell r="A6075" t="str">
            <v>O754</v>
          </cell>
          <cell r="B6075" t="str">
            <v>OTRAS COMPLICACIONES DE LA CIRUGIA Y OTROS PROCEDIMIENTOS OBSTETRICOS</v>
          </cell>
          <cell r="C6075" t="str">
            <v>088</v>
          </cell>
        </row>
        <row r="6076">
          <cell r="A6076" t="str">
            <v>O755</v>
          </cell>
          <cell r="B6076" t="str">
            <v>RETRASO DEL PARTO DESPUES DE LA RUPTURA ARTIFICIAL DE LAS MEMBRANAS</v>
          </cell>
          <cell r="C6076" t="str">
            <v>088</v>
          </cell>
        </row>
        <row r="6077">
          <cell r="A6077" t="str">
            <v>O756</v>
          </cell>
          <cell r="B6077" t="str">
            <v>RETRASO DEL PARTO DESPUES DE LA RUPTURA ESPONTANEA O NO ESPECIFIC</v>
          </cell>
          <cell r="C6077" t="str">
            <v>088</v>
          </cell>
        </row>
        <row r="6078">
          <cell r="A6078" t="str">
            <v>O757</v>
          </cell>
          <cell r="B6078" t="str">
            <v>PARTO VAGINAL POSTERIOR A UNA CESAREA PREVIA</v>
          </cell>
          <cell r="C6078" t="str">
            <v>088</v>
          </cell>
        </row>
        <row r="6079">
          <cell r="A6079" t="str">
            <v>O758</v>
          </cell>
          <cell r="B6079" t="str">
            <v>OTRAS COMPLICACIONES ESPECIFICADAS DEL TRABAJO DE PARTO Y DEL PARTO</v>
          </cell>
          <cell r="C6079" t="str">
            <v>088</v>
          </cell>
        </row>
        <row r="6080">
          <cell r="A6080" t="str">
            <v>O759</v>
          </cell>
          <cell r="B6080" t="str">
            <v>COMPLICACION NO ESPECIFICADA DEL TRABAJO DE PARTO Y DEL PARTO</v>
          </cell>
          <cell r="C6080" t="str">
            <v>088</v>
          </cell>
        </row>
        <row r="6081">
          <cell r="A6081" t="str">
            <v>O80</v>
          </cell>
          <cell r="B6081" t="str">
            <v>PARTO UNICO ESPONTANEO</v>
          </cell>
          <cell r="C6081" t="str">
            <v>088</v>
          </cell>
        </row>
        <row r="6082">
          <cell r="A6082" t="str">
            <v>O800</v>
          </cell>
          <cell r="B6082" t="str">
            <v>PARTO UNICO ESPONTANEO, PRESENTACION CEFALICA DE VERTICE</v>
          </cell>
          <cell r="C6082" t="str">
            <v>088</v>
          </cell>
        </row>
        <row r="6083">
          <cell r="A6083" t="str">
            <v>O801</v>
          </cell>
          <cell r="B6083" t="str">
            <v>PARTO UNICO ESPONTANEO, PRESENTACION DE NALGAS O PODALICA</v>
          </cell>
          <cell r="C6083" t="str">
            <v>088</v>
          </cell>
        </row>
        <row r="6084">
          <cell r="A6084" t="str">
            <v>O808</v>
          </cell>
          <cell r="B6084" t="str">
            <v>PARTO UNICO ESPONTANEO, OTRAS PRESENTACIONES</v>
          </cell>
          <cell r="C6084" t="str">
            <v>088</v>
          </cell>
        </row>
        <row r="6085">
          <cell r="A6085" t="str">
            <v>O809</v>
          </cell>
          <cell r="B6085" t="str">
            <v>PARTO UNICO ESPONTANEO, SIN OTRA ESPECIFICACION</v>
          </cell>
          <cell r="C6085" t="str">
            <v>088</v>
          </cell>
        </row>
        <row r="6086">
          <cell r="A6086" t="str">
            <v>O81</v>
          </cell>
          <cell r="B6086" t="str">
            <v>PARTO UNICO CON FORCEPS Y VENTOSA EXTRACTORA</v>
          </cell>
          <cell r="C6086" t="str">
            <v>088</v>
          </cell>
        </row>
        <row r="6087">
          <cell r="A6087" t="str">
            <v>O810</v>
          </cell>
          <cell r="B6087" t="str">
            <v>PARTO CON FORCEPS BAJO</v>
          </cell>
          <cell r="C6087" t="str">
            <v>088</v>
          </cell>
        </row>
        <row r="6088">
          <cell r="A6088" t="str">
            <v>O811</v>
          </cell>
          <cell r="B6088" t="str">
            <v>PARTO CON FORCEPS MEDIO</v>
          </cell>
          <cell r="C6088" t="str">
            <v>088</v>
          </cell>
        </row>
        <row r="6089">
          <cell r="A6089" t="str">
            <v>O812</v>
          </cell>
          <cell r="B6089" t="str">
            <v>PARTO CON FORCEPS MEDIO CON ROTACION</v>
          </cell>
          <cell r="C6089" t="str">
            <v>088</v>
          </cell>
        </row>
        <row r="6090">
          <cell r="A6090" t="str">
            <v>O813</v>
          </cell>
          <cell r="B6090" t="str">
            <v>PARTO CON FORCEPS DE OTROS TIPOS Y LOS NO ESPECIFICADOS</v>
          </cell>
          <cell r="C6090" t="str">
            <v>088</v>
          </cell>
        </row>
        <row r="6091">
          <cell r="A6091" t="str">
            <v>O814</v>
          </cell>
          <cell r="B6091" t="str">
            <v>PARTO CON VENTOSA EXTRACTORA</v>
          </cell>
          <cell r="C6091" t="str">
            <v>088</v>
          </cell>
        </row>
        <row r="6092">
          <cell r="A6092" t="str">
            <v>O815</v>
          </cell>
          <cell r="B6092" t="str">
            <v>PARTO CON COMBINACION DE FORCEPS Y VENTOSA EXTRACTORA</v>
          </cell>
          <cell r="C6092" t="str">
            <v>088</v>
          </cell>
        </row>
        <row r="6093">
          <cell r="A6093" t="str">
            <v>O82</v>
          </cell>
          <cell r="B6093" t="str">
            <v>PARTO UNICO POR CESAREA</v>
          </cell>
          <cell r="C6093" t="str">
            <v>088</v>
          </cell>
        </row>
        <row r="6094">
          <cell r="A6094" t="str">
            <v>O820</v>
          </cell>
          <cell r="B6094" t="str">
            <v>PARTO POR CESAREA ELECTIVA</v>
          </cell>
          <cell r="C6094" t="str">
            <v>088</v>
          </cell>
        </row>
        <row r="6095">
          <cell r="A6095" t="str">
            <v>O821</v>
          </cell>
          <cell r="B6095" t="str">
            <v>PARTO POR CESAREA DE EMERGENCIA</v>
          </cell>
          <cell r="C6095" t="str">
            <v>088</v>
          </cell>
        </row>
        <row r="6096">
          <cell r="A6096" t="str">
            <v>O822</v>
          </cell>
          <cell r="B6096" t="str">
            <v>PARTO POR CESAREA CON HISTERECTOMIA</v>
          </cell>
          <cell r="C6096" t="str">
            <v>088</v>
          </cell>
        </row>
        <row r="6097">
          <cell r="A6097" t="str">
            <v>O828</v>
          </cell>
          <cell r="B6097" t="str">
            <v>OTROS PARTOS UNICOS POR CESAREA</v>
          </cell>
          <cell r="C6097" t="str">
            <v>088</v>
          </cell>
        </row>
        <row r="6098">
          <cell r="A6098" t="str">
            <v>O829</v>
          </cell>
          <cell r="B6098" t="str">
            <v>PARTO POR CESAREA, SIN OTRA ESPECIFICACION</v>
          </cell>
          <cell r="C6098" t="str">
            <v>088</v>
          </cell>
        </row>
        <row r="6099">
          <cell r="A6099" t="str">
            <v>O83</v>
          </cell>
          <cell r="B6099" t="str">
            <v>OTROS PARTOS UNICOS ASISTIDOS</v>
          </cell>
          <cell r="C6099" t="str">
            <v>088</v>
          </cell>
        </row>
        <row r="6100">
          <cell r="A6100" t="str">
            <v>O830</v>
          </cell>
          <cell r="B6100" t="str">
            <v>EXTRACCION DE NALGAS</v>
          </cell>
          <cell r="C6100" t="str">
            <v>088</v>
          </cell>
        </row>
        <row r="6101">
          <cell r="A6101" t="str">
            <v>O831</v>
          </cell>
          <cell r="B6101" t="str">
            <v>OTROS PARTOS UNICOS ASISTIDOS, DE NALGAS</v>
          </cell>
          <cell r="C6101" t="str">
            <v>088</v>
          </cell>
        </row>
        <row r="6102">
          <cell r="A6102" t="str">
            <v>O832</v>
          </cell>
          <cell r="B6102" t="str">
            <v>OTROS PARTOS UNICOS CON AYUDA DE MANIPULACION OBSTETRICA</v>
          </cell>
          <cell r="C6102" t="str">
            <v>088</v>
          </cell>
        </row>
        <row r="6103">
          <cell r="A6103" t="str">
            <v>O833</v>
          </cell>
          <cell r="B6103" t="str">
            <v>PARTO DE FETO VIABLE EN EMBARAZO ABDOMINAL</v>
          </cell>
          <cell r="C6103" t="str">
            <v>088</v>
          </cell>
        </row>
        <row r="6104">
          <cell r="A6104" t="str">
            <v>O834</v>
          </cell>
          <cell r="B6104" t="str">
            <v>OPERACION DESTRUCTIVA PARA FACILITAR EL PARTO</v>
          </cell>
          <cell r="C6104" t="str">
            <v>088</v>
          </cell>
        </row>
        <row r="6105">
          <cell r="A6105" t="str">
            <v>O838</v>
          </cell>
          <cell r="B6105" t="str">
            <v>OTROS PARTOS UNICOS ASISTIDOS ESPECIFICADOS</v>
          </cell>
          <cell r="C6105" t="str">
            <v>088</v>
          </cell>
        </row>
        <row r="6106">
          <cell r="A6106" t="str">
            <v>O839</v>
          </cell>
          <cell r="B6106" t="str">
            <v>PARTO UNICO ASISTIDO, SIN OTRA ESPECIFICACION</v>
          </cell>
          <cell r="C6106" t="str">
            <v>088</v>
          </cell>
        </row>
        <row r="6107">
          <cell r="A6107" t="str">
            <v>O84</v>
          </cell>
          <cell r="B6107" t="str">
            <v>PARTO MULTIPLE</v>
          </cell>
          <cell r="C6107" t="str">
            <v>088</v>
          </cell>
        </row>
        <row r="6108">
          <cell r="A6108" t="str">
            <v>O840</v>
          </cell>
          <cell r="B6108" t="str">
            <v>PARTO MULTIPLE, TODOS ESPONTANEOS</v>
          </cell>
          <cell r="C6108" t="str">
            <v>088</v>
          </cell>
        </row>
        <row r="6109">
          <cell r="A6109" t="str">
            <v>O841</v>
          </cell>
          <cell r="B6109" t="str">
            <v>PARTO MULTIPLE, TODOS POR FORCEPS Y VENTOSA EXTRACTORA</v>
          </cell>
          <cell r="C6109" t="str">
            <v>088</v>
          </cell>
        </row>
        <row r="6110">
          <cell r="A6110" t="str">
            <v>O842</v>
          </cell>
          <cell r="B6110" t="str">
            <v>PARTO MULTIPLE, TODOS POR CESAREA</v>
          </cell>
          <cell r="C6110" t="str">
            <v>088</v>
          </cell>
        </row>
        <row r="6111">
          <cell r="A6111" t="str">
            <v>O848</v>
          </cell>
          <cell r="B6111" t="str">
            <v>OTROS PARTOS MULTIPLES</v>
          </cell>
          <cell r="C6111" t="str">
            <v>088</v>
          </cell>
        </row>
        <row r="6112">
          <cell r="A6112" t="str">
            <v>O849</v>
          </cell>
          <cell r="B6112" t="str">
            <v>PARTO MULTIPLE, NO ESPECIFICADO</v>
          </cell>
          <cell r="C6112" t="str">
            <v>088</v>
          </cell>
        </row>
        <row r="6113">
          <cell r="A6113" t="str">
            <v>O85</v>
          </cell>
          <cell r="B6113" t="str">
            <v>SEPSIS PUERPERAL</v>
          </cell>
          <cell r="C6113" t="str">
            <v>088</v>
          </cell>
        </row>
        <row r="6114">
          <cell r="A6114" t="str">
            <v>O86</v>
          </cell>
          <cell r="B6114" t="str">
            <v>OTRAS INFECCIONES PUERPERALES</v>
          </cell>
          <cell r="C6114" t="str">
            <v>088</v>
          </cell>
        </row>
        <row r="6115">
          <cell r="A6115" t="str">
            <v>O860</v>
          </cell>
          <cell r="B6115" t="str">
            <v>INFECCION DE HERIDA QUIRURGICA OBSTETRICA</v>
          </cell>
          <cell r="C6115" t="str">
            <v>088</v>
          </cell>
        </row>
        <row r="6116">
          <cell r="A6116" t="str">
            <v>O861</v>
          </cell>
          <cell r="B6116" t="str">
            <v>OTRAS INFECCIONES GENITALES CONSECUTIVAS AL PARTO</v>
          </cell>
          <cell r="C6116" t="str">
            <v>088</v>
          </cell>
        </row>
        <row r="6117">
          <cell r="A6117" t="str">
            <v>O862</v>
          </cell>
          <cell r="B6117" t="str">
            <v>INFECCION DE LAS VIAS URINARIAS CONSECUTIVA AL PARTO</v>
          </cell>
          <cell r="C6117" t="str">
            <v>088</v>
          </cell>
        </row>
        <row r="6118">
          <cell r="A6118" t="str">
            <v>O863</v>
          </cell>
          <cell r="B6118" t="str">
            <v>OTRAS INFECCIONES DE LAS VIAS GENITOURINARIAS CONSECUTIVAS AL PARTO</v>
          </cell>
          <cell r="C6118" t="str">
            <v>088</v>
          </cell>
        </row>
        <row r="6119">
          <cell r="A6119" t="str">
            <v>O864</v>
          </cell>
          <cell r="B6119" t="str">
            <v>PIREXIA DE ORIGEN DESCONOCIDO CONSECUTIVA AL PARTO</v>
          </cell>
          <cell r="C6119" t="str">
            <v>088</v>
          </cell>
        </row>
        <row r="6120">
          <cell r="A6120" t="str">
            <v>O868</v>
          </cell>
          <cell r="B6120" t="str">
            <v>OTRAS INFECCIONES PUERPERALES ESPECIFICADAS</v>
          </cell>
          <cell r="C6120" t="str">
            <v>088</v>
          </cell>
        </row>
        <row r="6121">
          <cell r="A6121" t="str">
            <v>O87</v>
          </cell>
          <cell r="B6121" t="str">
            <v>COMPLICACIONES VENOSAS EN EL PUERPERIO</v>
          </cell>
          <cell r="C6121" t="str">
            <v>088</v>
          </cell>
        </row>
        <row r="6122">
          <cell r="A6122" t="str">
            <v>O870</v>
          </cell>
          <cell r="B6122" t="str">
            <v>TROMBOFLEBITIS SUPERFICIAL EN EL PUERPERIO</v>
          </cell>
          <cell r="C6122" t="str">
            <v>088</v>
          </cell>
        </row>
        <row r="6123">
          <cell r="A6123" t="str">
            <v>O871</v>
          </cell>
          <cell r="B6123" t="str">
            <v>FLEBOTROMBOSIS PROFUNDA EN EL PUERPERIO</v>
          </cell>
          <cell r="C6123" t="str">
            <v>088</v>
          </cell>
        </row>
        <row r="6124">
          <cell r="A6124" t="str">
            <v>O872</v>
          </cell>
          <cell r="B6124" t="str">
            <v>HEMORROIDES EN EL PUERPERIO</v>
          </cell>
          <cell r="C6124" t="str">
            <v>088</v>
          </cell>
        </row>
        <row r="6125">
          <cell r="A6125" t="str">
            <v>O873</v>
          </cell>
          <cell r="B6125" t="str">
            <v>TROMBOSIS VENOSA CEREBRAL EN EL PUERPERIO</v>
          </cell>
          <cell r="C6125" t="str">
            <v>088</v>
          </cell>
        </row>
        <row r="6126">
          <cell r="A6126" t="str">
            <v>O878</v>
          </cell>
          <cell r="B6126" t="str">
            <v>OTRAS COMPLICACIONES VENOSAS EN EL PUERPERIO</v>
          </cell>
          <cell r="C6126" t="str">
            <v>088</v>
          </cell>
        </row>
        <row r="6127">
          <cell r="A6127" t="str">
            <v>O879</v>
          </cell>
          <cell r="B6127" t="str">
            <v>COMPLICACION VENOSA EN EL PUERPERIO, NO ESPECIFICADA</v>
          </cell>
          <cell r="C6127" t="str">
            <v>088</v>
          </cell>
        </row>
        <row r="6128">
          <cell r="A6128" t="str">
            <v>O88</v>
          </cell>
          <cell r="B6128" t="str">
            <v>EMBOLIA OBSTETRICA</v>
          </cell>
          <cell r="C6128" t="str">
            <v>088</v>
          </cell>
        </row>
        <row r="6129">
          <cell r="A6129" t="str">
            <v>O880</v>
          </cell>
          <cell r="B6129" t="str">
            <v>EMBOLIA GASEOSA, OBSTETRICA</v>
          </cell>
          <cell r="C6129" t="str">
            <v>088</v>
          </cell>
        </row>
        <row r="6130">
          <cell r="A6130" t="str">
            <v>O881</v>
          </cell>
          <cell r="B6130" t="str">
            <v>EMBOLIA DE LIQUIDO AMNIOTICO</v>
          </cell>
          <cell r="C6130" t="str">
            <v>088</v>
          </cell>
        </row>
        <row r="6131">
          <cell r="A6131" t="str">
            <v>O882</v>
          </cell>
          <cell r="B6131" t="str">
            <v>EMBOLIA DE COAGULO SANGUINEO, OBSTETRICA</v>
          </cell>
          <cell r="C6131" t="str">
            <v>088</v>
          </cell>
        </row>
        <row r="6132">
          <cell r="A6132" t="str">
            <v>O883</v>
          </cell>
          <cell r="B6132" t="str">
            <v>EMBOLIA SEPTICA Y PIEMICA, OBSTETRICA</v>
          </cell>
          <cell r="C6132" t="str">
            <v>088</v>
          </cell>
        </row>
        <row r="6133">
          <cell r="A6133" t="str">
            <v>O888</v>
          </cell>
          <cell r="B6133" t="str">
            <v>OTRAS EMBOLIAS OBSTETRICAS</v>
          </cell>
          <cell r="C6133" t="str">
            <v>088</v>
          </cell>
        </row>
        <row r="6134">
          <cell r="A6134" t="str">
            <v>O89</v>
          </cell>
          <cell r="B6134" t="str">
            <v>COMPLICACIONES DE LA ANESTESIA ADMINISTRADA DURANTE EL PUERPERIO</v>
          </cell>
          <cell r="C6134" t="str">
            <v>088</v>
          </cell>
        </row>
        <row r="6135">
          <cell r="A6135" t="str">
            <v>O890</v>
          </cell>
          <cell r="B6135" t="str">
            <v>COMPLICACIONES PULMONARES DE LA ANESTESIA ADMIN. DURANTE EL PUERP.</v>
          </cell>
          <cell r="C6135" t="str">
            <v>088</v>
          </cell>
        </row>
        <row r="6136">
          <cell r="A6136" t="str">
            <v>O891</v>
          </cell>
          <cell r="B6136" t="str">
            <v>COMPLICACIONES CARDIACAS DE LA ANESTESIA ADMIN. DURANTE EL PUERPER.</v>
          </cell>
          <cell r="C6136" t="str">
            <v>088</v>
          </cell>
        </row>
        <row r="6137">
          <cell r="A6137" t="str">
            <v>O892</v>
          </cell>
          <cell r="B6137" t="str">
            <v>COMPLIC. DEL SIST. NERV. CENTRAL DEBIDAS A LA ANEST. ADMIN. DURANT.EL</v>
          </cell>
          <cell r="C6137" t="str">
            <v>088</v>
          </cell>
        </row>
        <row r="6138">
          <cell r="A6138" t="str">
            <v>O893</v>
          </cell>
          <cell r="B6138" t="str">
            <v>REACCION TOXICA A LA ANESTESIA LOCAL ADMIN. DURANTE EL PUERPERIO</v>
          </cell>
          <cell r="C6138" t="str">
            <v>088</v>
          </cell>
        </row>
        <row r="6139">
          <cell r="A6139" t="str">
            <v>O894</v>
          </cell>
          <cell r="B6139" t="str">
            <v>CEFALALGIA INDUCIDA POR LA ANEST. ESPINAL O EPIDURAL ADMIN. DURAN. EL</v>
          </cell>
          <cell r="C6139" t="str">
            <v>088</v>
          </cell>
        </row>
        <row r="6140">
          <cell r="A6140" t="str">
            <v>O895</v>
          </cell>
          <cell r="B6140" t="str">
            <v>OTRAS COMPLIC. DE LA ANEST. ESPINAL O EPIDURAL ADMIN. DURAN. EL PUERP</v>
          </cell>
          <cell r="C6140" t="str">
            <v>088</v>
          </cell>
        </row>
        <row r="6141">
          <cell r="A6141" t="str">
            <v>O896</v>
          </cell>
          <cell r="B6141" t="str">
            <v>FALLA O DIFICULTAD DE INTUBACION DURANTE EL PUERPERIO</v>
          </cell>
          <cell r="C6141" t="str">
            <v>088</v>
          </cell>
        </row>
        <row r="6142">
          <cell r="A6142" t="str">
            <v>O898</v>
          </cell>
          <cell r="B6142" t="str">
            <v>OTRAS COMPLIC. DE LA ANEST. ADMIN. DURANTE EL PUERPERIO</v>
          </cell>
          <cell r="C6142" t="str">
            <v>088</v>
          </cell>
        </row>
        <row r="6143">
          <cell r="A6143" t="str">
            <v>O899</v>
          </cell>
          <cell r="B6143" t="str">
            <v>COMPLICACION NO ESPECIFICADA DE LA ANEST. ADMIN. DURANTE EL PUERPERIO</v>
          </cell>
          <cell r="C6143" t="str">
            <v>088</v>
          </cell>
        </row>
        <row r="6144">
          <cell r="A6144" t="str">
            <v>O90</v>
          </cell>
          <cell r="B6144" t="str">
            <v>COMPLICACIONES DEL PUERPERIO, NO CLASIFICADAS EN OTRA PARTE</v>
          </cell>
          <cell r="C6144" t="str">
            <v>088</v>
          </cell>
        </row>
        <row r="6145">
          <cell r="A6145" t="str">
            <v>O900</v>
          </cell>
          <cell r="B6145" t="str">
            <v>DEHISCENCIA DE SUTURA DE CESAREA</v>
          </cell>
          <cell r="C6145" t="str">
            <v>088</v>
          </cell>
        </row>
        <row r="6146">
          <cell r="A6146" t="str">
            <v>O901</v>
          </cell>
          <cell r="B6146" t="str">
            <v>DEHISCENCIA DE SUTURA OBSTETRICA PERINEAL</v>
          </cell>
          <cell r="C6146" t="str">
            <v>088</v>
          </cell>
        </row>
        <row r="6147">
          <cell r="A6147" t="str">
            <v>O902</v>
          </cell>
          <cell r="B6147" t="str">
            <v>HEMATOMA DE HERIDA QUIRURGICA OBSTETRICA</v>
          </cell>
          <cell r="C6147" t="str">
            <v>088</v>
          </cell>
        </row>
        <row r="6148">
          <cell r="A6148" t="str">
            <v>O903</v>
          </cell>
          <cell r="B6148" t="str">
            <v>CARDIOMIOPATIA EN EL PUERPERIO</v>
          </cell>
          <cell r="C6148" t="str">
            <v>088</v>
          </cell>
        </row>
        <row r="6149">
          <cell r="A6149" t="str">
            <v>O904</v>
          </cell>
          <cell r="B6149" t="str">
            <v>INSUFICIENCIA RENAL AGUDA POSTPARTO</v>
          </cell>
          <cell r="C6149" t="str">
            <v>088</v>
          </cell>
        </row>
        <row r="6150">
          <cell r="A6150" t="str">
            <v>O905</v>
          </cell>
          <cell r="B6150" t="str">
            <v>TIROIDITIS POSTPARTO</v>
          </cell>
          <cell r="C6150" t="str">
            <v>088</v>
          </cell>
        </row>
        <row r="6151">
          <cell r="A6151" t="str">
            <v>O908</v>
          </cell>
          <cell r="B6151" t="str">
            <v>OTRAS COMPLICACIONES PUERPERALES, NO CLASIFICADAS EN OTRA PARTE</v>
          </cell>
          <cell r="C6151" t="str">
            <v>088</v>
          </cell>
        </row>
        <row r="6152">
          <cell r="A6152" t="str">
            <v>O909</v>
          </cell>
          <cell r="B6152" t="str">
            <v>COMPLICACION PUERPERAL, NO ESPECIFICADA</v>
          </cell>
          <cell r="C6152" t="str">
            <v>088</v>
          </cell>
        </row>
        <row r="6153">
          <cell r="A6153" t="str">
            <v>O91</v>
          </cell>
          <cell r="B6153" t="str">
            <v>INFECCIONES DE LA MAMA ASOCIADAS CON EL PARTO</v>
          </cell>
          <cell r="C6153" t="str">
            <v>088</v>
          </cell>
        </row>
        <row r="6154">
          <cell r="A6154" t="str">
            <v>O910</v>
          </cell>
          <cell r="B6154" t="str">
            <v>INFECCIONES DEL PEZON ASOCIADAS CON EL PARTO</v>
          </cell>
          <cell r="C6154" t="str">
            <v>088</v>
          </cell>
        </row>
        <row r="6155">
          <cell r="A6155" t="str">
            <v>O911</v>
          </cell>
          <cell r="B6155" t="str">
            <v>ABSCESO DE LA MAMA ASOCIADO CON EL PARTO</v>
          </cell>
          <cell r="C6155" t="str">
            <v>088</v>
          </cell>
        </row>
        <row r="6156">
          <cell r="A6156" t="str">
            <v>O912</v>
          </cell>
          <cell r="B6156" t="str">
            <v>MASTITIS NO PURULENTA ASOCIADA CON EL PARTO</v>
          </cell>
          <cell r="C6156" t="str">
            <v>088</v>
          </cell>
        </row>
        <row r="6157">
          <cell r="A6157" t="str">
            <v>O92</v>
          </cell>
          <cell r="B6157" t="str">
            <v>OTROS TRASTORNOS DE LA MAMA Y DE LA LACTANCIA ASOCIADA CON EL PARTO</v>
          </cell>
          <cell r="C6157" t="str">
            <v>088</v>
          </cell>
        </row>
        <row r="6158">
          <cell r="A6158" t="str">
            <v>O920</v>
          </cell>
          <cell r="B6158" t="str">
            <v>RETRACCION DEL PEZON ASOCIADA CON EL PARTO</v>
          </cell>
          <cell r="C6158" t="str">
            <v>088</v>
          </cell>
        </row>
        <row r="6159">
          <cell r="A6159" t="str">
            <v>O921</v>
          </cell>
          <cell r="B6159" t="str">
            <v>FISURAS DEL PEZON ASOCIDAS CON EL PARTO</v>
          </cell>
          <cell r="C6159" t="str">
            <v>088</v>
          </cell>
        </row>
        <row r="6160">
          <cell r="A6160" t="str">
            <v>O922</v>
          </cell>
          <cell r="B6160" t="str">
            <v>OTROS TRASTORNOS DE LA MAMA Y LOS NO ESPECIF. ASOCIADOS CON EL PARTO</v>
          </cell>
          <cell r="C6160" t="str">
            <v>088</v>
          </cell>
        </row>
        <row r="6161">
          <cell r="A6161" t="str">
            <v>O923</v>
          </cell>
          <cell r="B6161" t="str">
            <v>AGALACTIA</v>
          </cell>
          <cell r="C6161" t="str">
            <v>088</v>
          </cell>
        </row>
        <row r="6162">
          <cell r="A6162" t="str">
            <v>O924</v>
          </cell>
          <cell r="B6162" t="str">
            <v>HIPOGALACTIA</v>
          </cell>
          <cell r="C6162" t="str">
            <v>088</v>
          </cell>
        </row>
        <row r="6163">
          <cell r="A6163" t="str">
            <v>O925</v>
          </cell>
          <cell r="B6163" t="str">
            <v>SUPRESION DE LA LACTANCIA</v>
          </cell>
          <cell r="C6163" t="str">
            <v>088</v>
          </cell>
        </row>
        <row r="6164">
          <cell r="A6164" t="str">
            <v>O926</v>
          </cell>
          <cell r="B6164" t="str">
            <v>GALATORREA</v>
          </cell>
          <cell r="C6164" t="str">
            <v>088</v>
          </cell>
        </row>
        <row r="6165">
          <cell r="A6165" t="str">
            <v>O927</v>
          </cell>
          <cell r="B6165" t="str">
            <v>OTROS TRASTORNOS Y LOS NO ESPECIFICADOS DE LA LACTANCIA</v>
          </cell>
          <cell r="C6165" t="str">
            <v>088</v>
          </cell>
        </row>
        <row r="6166">
          <cell r="A6166" t="str">
            <v>O95</v>
          </cell>
          <cell r="B6166" t="str">
            <v>MUERTE OBSTETRICA DE CAUSA NO ESPECIFICADA</v>
          </cell>
          <cell r="C6166" t="str">
            <v>088</v>
          </cell>
        </row>
        <row r="6167">
          <cell r="A6167" t="str">
            <v>O96</v>
          </cell>
          <cell r="B6167" t="str">
            <v>MUERTE MATERNA DEBIDA A CUALQUIER CAUSA OBST. QUE OCURRE DESP. DE 42 D</v>
          </cell>
          <cell r="C6167" t="str">
            <v>088</v>
          </cell>
        </row>
        <row r="6168">
          <cell r="A6168" t="str">
            <v>O97</v>
          </cell>
          <cell r="B6168" t="str">
            <v>MUERTE POR SECUELAS DE CAUSAS OBSTETRICAS DIRECTAS</v>
          </cell>
          <cell r="C6168" t="str">
            <v>088</v>
          </cell>
        </row>
        <row r="6169">
          <cell r="A6169" t="str">
            <v>O98</v>
          </cell>
          <cell r="B6169" t="str">
            <v>ENFERM. MATERNAS INFECC. Y PARASIT. CLASIF. EN OTRA PARTE, PERO QUE CO</v>
          </cell>
          <cell r="C6169" t="str">
            <v>088</v>
          </cell>
        </row>
        <row r="6170">
          <cell r="A6170" t="str">
            <v>O980</v>
          </cell>
          <cell r="B6170" t="str">
            <v>TUBERCULOSIS QUE COMPLICAN EL EMBARAZO, EL PARTO Y EL PUERPERIO</v>
          </cell>
          <cell r="C6170" t="str">
            <v>088</v>
          </cell>
        </row>
        <row r="6171">
          <cell r="A6171" t="str">
            <v>O981</v>
          </cell>
          <cell r="B6171" t="str">
            <v>SIFILIS QUE COMPLICAN EL EMBARAZO, EL PARTO Y EL PUERPERIO</v>
          </cell>
          <cell r="C6171" t="str">
            <v>088</v>
          </cell>
        </row>
        <row r="6172">
          <cell r="A6172" t="str">
            <v>O982</v>
          </cell>
          <cell r="B6172" t="str">
            <v>GONORREA QUE COMPLICA EL EMBARAZO, EL PARTO Y EL PUERPERIO</v>
          </cell>
          <cell r="C6172" t="str">
            <v>088</v>
          </cell>
        </row>
        <row r="6173">
          <cell r="A6173" t="str">
            <v>O983</v>
          </cell>
          <cell r="B6173" t="str">
            <v>OTRAS INFECC. CON UN MODO DE TRANSMISION PREDOMIN. SEXUAL QUE COMPL</v>
          </cell>
          <cell r="C6173" t="str">
            <v>088</v>
          </cell>
        </row>
        <row r="6174">
          <cell r="A6174" t="str">
            <v>O984</v>
          </cell>
          <cell r="B6174" t="str">
            <v>HEPATITIS VIRAL QUE COMPLICA EL EMBARAZO, EL PARTO Y EL PUERPERIO</v>
          </cell>
          <cell r="C6174" t="str">
            <v>088</v>
          </cell>
        </row>
        <row r="6175">
          <cell r="A6175" t="str">
            <v>O985</v>
          </cell>
          <cell r="B6175" t="str">
            <v>OTRAS ENFERM. VIRALES QUE COMPLIC. EL EMBARAZO, EL PARTO Y EL PUERP</v>
          </cell>
          <cell r="C6175" t="str">
            <v>088</v>
          </cell>
        </row>
        <row r="6176">
          <cell r="A6176" t="str">
            <v>O986</v>
          </cell>
          <cell r="B6176" t="str">
            <v>ENFRM. CAUSADAS POR PROTOZOARIOS QUE COMPL. EL EMB. EL PARTO Y EL PUER</v>
          </cell>
          <cell r="C6176" t="str">
            <v>088</v>
          </cell>
        </row>
        <row r="6177">
          <cell r="A6177" t="str">
            <v>O988</v>
          </cell>
          <cell r="B6177" t="str">
            <v>OTRAS ENFERM. INFECC. Y PARASIT. MATERNAS QUE COMPL. EL EMB. EL PARTO</v>
          </cell>
          <cell r="C6177" t="str">
            <v>088</v>
          </cell>
        </row>
        <row r="6178">
          <cell r="A6178" t="str">
            <v>O989</v>
          </cell>
          <cell r="B6178" t="str">
            <v>ENFERM. INFECC. Y PARASIT. MATERNA NO ESPECIF. QUE COMPL. EL EMB. EL P</v>
          </cell>
          <cell r="C6178" t="str">
            <v>088</v>
          </cell>
        </row>
        <row r="6179">
          <cell r="A6179" t="str">
            <v>O99</v>
          </cell>
          <cell r="B6179" t="str">
            <v>OTRAS ENFERM. MATERNAS CLASIF. EN OTRA PARTE, PERO QUE COMPL. EL EMB.</v>
          </cell>
          <cell r="C6179" t="str">
            <v>088</v>
          </cell>
        </row>
        <row r="6180">
          <cell r="A6180" t="str">
            <v>O990</v>
          </cell>
          <cell r="B6180" t="str">
            <v>ANEMIA QUE COMPLICA EL EMBARAZO, EL PARTO Y EL PUERPERIO</v>
          </cell>
          <cell r="C6180" t="str">
            <v>088</v>
          </cell>
        </row>
        <row r="6181">
          <cell r="A6181" t="str">
            <v>O991</v>
          </cell>
          <cell r="B6181" t="str">
            <v>OTRAS ENF. DE LA SANGRE Y DE LOS ORGANOS HEMTOPOY. Y CIERTOS TRAST.</v>
          </cell>
          <cell r="C6181" t="str">
            <v>088</v>
          </cell>
        </row>
        <row r="6182">
          <cell r="A6182" t="str">
            <v>O992</v>
          </cell>
          <cell r="B6182" t="str">
            <v>ENF. ENDOCRINAS, DE LA NUTRICION Y DEL METABOLISMO QUE COMPL. EL EMB</v>
          </cell>
          <cell r="C6182" t="str">
            <v>088</v>
          </cell>
        </row>
        <row r="6183">
          <cell r="A6183" t="str">
            <v>O993</v>
          </cell>
          <cell r="B6183" t="str">
            <v>TRASTORNOS MENTALES Y ENF. DEL SIST. NERV.  QUE COMPL. EL EMB. EL PART</v>
          </cell>
          <cell r="C6183" t="str">
            <v>088</v>
          </cell>
        </row>
        <row r="6184">
          <cell r="A6184" t="str">
            <v>O994</v>
          </cell>
          <cell r="B6184" t="str">
            <v>ENF. DEL SIST. CIRCULATORIO QUE COMPL. EL EMBARAZO, EL PARTO Y EL PUER</v>
          </cell>
          <cell r="C6184" t="str">
            <v>088</v>
          </cell>
        </row>
        <row r="6185">
          <cell r="A6185" t="str">
            <v>O995</v>
          </cell>
          <cell r="B6185" t="str">
            <v>ENF. DEL SIST. RESPIRATORIO QUE COMPL. EL EMBARAZO, EL PARTO  Y EL PUE</v>
          </cell>
          <cell r="C6185" t="str">
            <v>088</v>
          </cell>
        </row>
        <row r="6186">
          <cell r="A6186" t="str">
            <v>O996</v>
          </cell>
          <cell r="B6186" t="str">
            <v>ENF. DEL SIST. DIGESTIVO QUE COMPL. EL EMBARAZO, EL PARTO Y EL PUERP</v>
          </cell>
          <cell r="C6186" t="str">
            <v>088</v>
          </cell>
        </row>
        <row r="6187">
          <cell r="A6187" t="str">
            <v>O997</v>
          </cell>
          <cell r="B6187" t="str">
            <v>ENF. DE LA PIEL Y DEL TEJIDO SUBCUT. QUE COMPL. EL EMB. EL PARTO Y EL</v>
          </cell>
          <cell r="C6187" t="str">
            <v>088</v>
          </cell>
        </row>
        <row r="6188">
          <cell r="A6188" t="str">
            <v>O998</v>
          </cell>
          <cell r="B6188" t="str">
            <v>OTRAS ENF. ESPECIF. Y AFECC. QUE COMPL. EL EMBARAZO, EL PARTO Y EL PUE</v>
          </cell>
          <cell r="C6188" t="str">
            <v>088</v>
          </cell>
        </row>
        <row r="6189">
          <cell r="A6189" t="str">
            <v>OT09</v>
          </cell>
          <cell r="B6189" t="str">
            <v>OTROS TRAUMATISMOS DE LA COLUMNA VERTEBRAL Y DEL TRONCO, NIVEL NO ESPE</v>
          </cell>
          <cell r="C6189" t="str">
            <v>00</v>
          </cell>
        </row>
        <row r="6190">
          <cell r="A6190" t="str">
            <v>P000</v>
          </cell>
          <cell r="B6190" t="str">
            <v>FETO Y RECIEN NACIDO AFECT. POR TRASTORNOS HIPERTENSIVOS DE LA MADRE</v>
          </cell>
          <cell r="C6190" t="str">
            <v>092</v>
          </cell>
        </row>
        <row r="6191">
          <cell r="A6191" t="str">
            <v>P001</v>
          </cell>
          <cell r="B6191" t="str">
            <v>FETO Y RECIEN NACIDO AFECT. POR ENF. RENALES Y DE LAS VIAS URIN. DE LA</v>
          </cell>
          <cell r="C6191" t="str">
            <v>092</v>
          </cell>
        </row>
        <row r="6192">
          <cell r="A6192" t="str">
            <v>P002</v>
          </cell>
          <cell r="B6192" t="str">
            <v>FETO Y RECIEN NACIDO AFECT. POR ENF. INFECC. Y PARASIT. DE LA MADRE</v>
          </cell>
          <cell r="C6192" t="str">
            <v>092</v>
          </cell>
        </row>
        <row r="6193">
          <cell r="A6193" t="str">
            <v>P003</v>
          </cell>
          <cell r="B6193" t="str">
            <v>FETO Y RECIEN NACIDO AFECT. POR OTRAS ENF. CIRCUL. Y RESP. DE LA MADRE</v>
          </cell>
          <cell r="C6193" t="str">
            <v>092</v>
          </cell>
        </row>
        <row r="6194">
          <cell r="A6194" t="str">
            <v>P004</v>
          </cell>
          <cell r="B6194" t="str">
            <v>FETO Y RECIEN NACIDO AFECT. POR TRAST. NUTRICIONALES DE LA MADRE</v>
          </cell>
          <cell r="C6194" t="str">
            <v>092</v>
          </cell>
        </row>
        <row r="6195">
          <cell r="A6195" t="str">
            <v>P005</v>
          </cell>
          <cell r="B6195" t="str">
            <v>FETO Y RECIEN NACIDO AFECT. POR TRAUMATISMO DE LA MADRE</v>
          </cell>
          <cell r="C6195" t="str">
            <v>092</v>
          </cell>
        </row>
        <row r="6196">
          <cell r="A6196" t="str">
            <v>P006</v>
          </cell>
          <cell r="B6196" t="str">
            <v>FETO Y RECIEN NACIDO AFECT. POR PROCED. QUIRURGICO EN LA MADRE</v>
          </cell>
          <cell r="C6196" t="str">
            <v>092</v>
          </cell>
        </row>
        <row r="6197">
          <cell r="A6197" t="str">
            <v>P007</v>
          </cell>
          <cell r="B6197" t="str">
            <v>FETO Y RECIEN NACIDO AFECT. POR OTRO PROCED. MEDICO EN LA MADRE, NO CL</v>
          </cell>
          <cell r="C6197" t="str">
            <v>092</v>
          </cell>
        </row>
        <row r="6198">
          <cell r="A6198" t="str">
            <v>P008</v>
          </cell>
          <cell r="B6198" t="str">
            <v>FETO Y RECIEN NACIDO AFECTADOS POR OTRAS AFECCIONES MATERNAS</v>
          </cell>
          <cell r="C6198" t="str">
            <v>092</v>
          </cell>
        </row>
        <row r="6199">
          <cell r="A6199" t="str">
            <v>P009</v>
          </cell>
          <cell r="B6199" t="str">
            <v>FETO Y RECIEN NACIDO AFECTADOS POR AFECCION MATERNA NO ESPECIFICADA</v>
          </cell>
          <cell r="C6199" t="str">
            <v>092</v>
          </cell>
        </row>
        <row r="6200">
          <cell r="A6200" t="str">
            <v>P01</v>
          </cell>
          <cell r="B6200" t="str">
            <v>FETO Y RECIEN NACIDO AFECTADOS POR COMPLICACIONES MATERNAS DEL EMB</v>
          </cell>
          <cell r="C6200" t="str">
            <v>092</v>
          </cell>
        </row>
        <row r="6201">
          <cell r="A6201" t="str">
            <v>P010</v>
          </cell>
          <cell r="B6201" t="str">
            <v>FETO Y RECIEN NACIDO AFECT. POR INCOMPETENCIA DEL CUELLO UTERINO</v>
          </cell>
          <cell r="C6201" t="str">
            <v>092</v>
          </cell>
        </row>
        <row r="6202">
          <cell r="A6202" t="str">
            <v>P011</v>
          </cell>
          <cell r="B6202" t="str">
            <v>FETO Y RECIEN NACIDO AFECT. POR RUPTURA PREMATURA DE LAS MEMBRANAS</v>
          </cell>
          <cell r="C6202" t="str">
            <v>092</v>
          </cell>
        </row>
        <row r="6203">
          <cell r="A6203" t="str">
            <v>P012</v>
          </cell>
          <cell r="B6203" t="str">
            <v>FETO Y RECIEN NACIDO AFECTADOS POR OLIGOHIDRAMNIOS</v>
          </cell>
          <cell r="C6203" t="str">
            <v>092</v>
          </cell>
        </row>
        <row r="6204">
          <cell r="A6204" t="str">
            <v>P013</v>
          </cell>
          <cell r="B6204" t="str">
            <v>FETO Y RECIEN NACIDO AFECTADOS POR POLIHIDRAMNIOS</v>
          </cell>
          <cell r="C6204" t="str">
            <v>092</v>
          </cell>
        </row>
        <row r="6205">
          <cell r="A6205" t="str">
            <v>P014</v>
          </cell>
          <cell r="B6205" t="str">
            <v>FETO Y RECIEN NACIDO AFECTADOS POR EMBARAZO ECTOPICO</v>
          </cell>
          <cell r="C6205" t="str">
            <v>092</v>
          </cell>
        </row>
        <row r="6206">
          <cell r="A6206" t="str">
            <v>P015</v>
          </cell>
          <cell r="B6206" t="str">
            <v>FETO Y RECIEN NACIDO AFECTADOS POR EMBARAZO MULTIPLE</v>
          </cell>
          <cell r="C6206" t="str">
            <v>092</v>
          </cell>
        </row>
        <row r="6207">
          <cell r="A6207" t="str">
            <v>P016</v>
          </cell>
          <cell r="B6207" t="str">
            <v>FETO Y RECIEN NACIDO AFECTADOS POR MUERTE MATERNA</v>
          </cell>
          <cell r="C6207" t="str">
            <v>092</v>
          </cell>
        </row>
        <row r="6208">
          <cell r="A6208" t="str">
            <v>P017</v>
          </cell>
          <cell r="B6208" t="str">
            <v>FETO Y RECIEN NACIDO AFECT. POR PRESENT. ANOMALA ANTES DEL TRAB. DEL P</v>
          </cell>
          <cell r="C6208" t="str">
            <v>092</v>
          </cell>
        </row>
        <row r="6209">
          <cell r="A6209" t="str">
            <v>P018</v>
          </cell>
          <cell r="B6209" t="str">
            <v>FETO Y RECIEN NACIDO AFECT. POR OTRAS COMPL. MATERNAS DEL EMBARAZO</v>
          </cell>
          <cell r="C6209" t="str">
            <v>092</v>
          </cell>
        </row>
        <row r="6210">
          <cell r="A6210" t="str">
            <v>P019</v>
          </cell>
          <cell r="B6210" t="str">
            <v>FETO Y RECIEN NACIDO AFECT. POR COMPL. MATERNAS NO ESPEC. DEL EMBAR.</v>
          </cell>
          <cell r="C6210" t="str">
            <v>092</v>
          </cell>
        </row>
        <row r="6211">
          <cell r="A6211" t="str">
            <v>P02</v>
          </cell>
          <cell r="B6211" t="str">
            <v>FETO Y RECIEN NACIDO AFECT. POR COMPL. DE LA PLACENTA, DEL CORDON UNB</v>
          </cell>
          <cell r="C6211" t="str">
            <v>092</v>
          </cell>
        </row>
        <row r="6212">
          <cell r="A6212" t="str">
            <v>P020</v>
          </cell>
          <cell r="B6212" t="str">
            <v>FETO Y RECIEN NACIDO AFECTADOS POR PLACENTA PREVIA</v>
          </cell>
          <cell r="C6212" t="str">
            <v>092</v>
          </cell>
        </row>
        <row r="6213">
          <cell r="A6213" t="str">
            <v>P021</v>
          </cell>
          <cell r="B6213" t="str">
            <v>FETRO Y RECIEN NACIDO AFECT. POR OTRAS FORMAS DE DESPREND. Y DE HEM</v>
          </cell>
          <cell r="C6213" t="str">
            <v>092</v>
          </cell>
        </row>
        <row r="6214">
          <cell r="A6214" t="str">
            <v>P022</v>
          </cell>
          <cell r="B6214" t="str">
            <v>FETO Y R/N AFECT. POR OTRAS ANORM. MORF. Y FUNC. DE LA PLACENTA Y LAS</v>
          </cell>
          <cell r="C6214" t="str">
            <v>092</v>
          </cell>
        </row>
        <row r="6215">
          <cell r="A6215" t="str">
            <v>P023</v>
          </cell>
          <cell r="B6215" t="str">
            <v>FETO Y R/N AFECTADOS POR SINDROMES DE TRANSFUSION PLACENTARIA</v>
          </cell>
          <cell r="C6215" t="str">
            <v>092</v>
          </cell>
        </row>
        <row r="6216">
          <cell r="A6216" t="str">
            <v>P024</v>
          </cell>
          <cell r="B6216" t="str">
            <v>FETO Y RECIEN NACIDO AFECTADOS POR PROLAPSO DEL CORDON UMBILICAL</v>
          </cell>
          <cell r="C6216" t="str">
            <v>092</v>
          </cell>
        </row>
        <row r="6217">
          <cell r="A6217" t="str">
            <v>P025</v>
          </cell>
          <cell r="B6217" t="str">
            <v>FETO Y R/N AFECTADOS POR OTRA COMPRESION DEL CORDON UMBILICAL</v>
          </cell>
          <cell r="C6217" t="str">
            <v>092</v>
          </cell>
        </row>
        <row r="6218">
          <cell r="A6218" t="str">
            <v>P026</v>
          </cell>
          <cell r="B6218" t="str">
            <v>FETO Y R/N AFECT. POR OTRAS COMPL. DEL CORDON UMBIL. Y LAS NO ESPECIF</v>
          </cell>
          <cell r="C6218" t="str">
            <v>092</v>
          </cell>
        </row>
        <row r="6219">
          <cell r="A6219" t="str">
            <v>P027</v>
          </cell>
          <cell r="B6219" t="str">
            <v>FETO Y RECIEN NACIDO AFECTADOS POR CORIOAMNIONITIS</v>
          </cell>
          <cell r="C6219" t="str">
            <v>092</v>
          </cell>
        </row>
        <row r="6220">
          <cell r="A6220" t="str">
            <v>P028</v>
          </cell>
          <cell r="B6220" t="str">
            <v>FETO Y RECIEN NACIDO AFECT. POR OTRAS ANORMALIDADES DE LAS MEMBRANAS</v>
          </cell>
          <cell r="C6220" t="str">
            <v>092</v>
          </cell>
        </row>
        <row r="6221">
          <cell r="A6221" t="str">
            <v>P029</v>
          </cell>
          <cell r="B6221" t="str">
            <v>FETO Y R/N AFECTADOS POR ANORMALIDAD NO ESPECIF. DE LAS MEMBRANAS</v>
          </cell>
          <cell r="C6221" t="str">
            <v>092</v>
          </cell>
        </row>
        <row r="6222">
          <cell r="A6222" t="str">
            <v>P03</v>
          </cell>
          <cell r="B6222" t="str">
            <v>FETO Y R/N AFECT. POR OTRAS COMPL. DEL TRABAJO Y DEL PARTO</v>
          </cell>
          <cell r="C6222" t="str">
            <v>092</v>
          </cell>
        </row>
        <row r="6223">
          <cell r="A6223" t="str">
            <v>P030</v>
          </cell>
          <cell r="B6223" t="str">
            <v>FETO Y RECIEN NACIDO AFECTADOS POR PARTO Y EXTRACCION DE NALGAS</v>
          </cell>
          <cell r="C6223" t="str">
            <v>092</v>
          </cell>
        </row>
        <row r="6224">
          <cell r="A6224" t="str">
            <v>P031</v>
          </cell>
          <cell r="B6224" t="str">
            <v>FETO Y R/N AFECT. POR OTRA PRESENT. ANOMALA, POSIC. ANOMALA Y DESPROP</v>
          </cell>
          <cell r="C6224" t="str">
            <v>092</v>
          </cell>
        </row>
        <row r="6225">
          <cell r="A6225" t="str">
            <v>P032</v>
          </cell>
          <cell r="B6225" t="str">
            <v>FETO Y RECIEN NACIDO AFECTADOS POR PARTO CON FORCEPS</v>
          </cell>
          <cell r="C6225" t="str">
            <v>092</v>
          </cell>
        </row>
        <row r="6226">
          <cell r="A6226" t="str">
            <v>P033</v>
          </cell>
          <cell r="B6226" t="str">
            <v>FETO Y RECIEN NACIDO AFECTADOS POR PARTO CON VENTOSA EXTRACTORA</v>
          </cell>
          <cell r="C6226" t="str">
            <v>092</v>
          </cell>
        </row>
        <row r="6227">
          <cell r="A6227" t="str">
            <v>P034</v>
          </cell>
          <cell r="B6227" t="str">
            <v>FETO Y RECIEN NACIDO AFECTADOS POR PARTO POR CESAREA</v>
          </cell>
          <cell r="C6227" t="str">
            <v>092</v>
          </cell>
        </row>
        <row r="6228">
          <cell r="A6228" t="str">
            <v>P035</v>
          </cell>
          <cell r="B6228" t="str">
            <v>FETO Y RECIEN NACIDO AFECTADOS POR PARTO PRECIPITADO</v>
          </cell>
          <cell r="C6228" t="str">
            <v>092</v>
          </cell>
        </row>
        <row r="6229">
          <cell r="A6229" t="str">
            <v>P036</v>
          </cell>
          <cell r="B6229" t="str">
            <v>FETO Y R/N AFECTADOS POR CONTRACCIONES UTERINAS ANORMALES</v>
          </cell>
          <cell r="C6229" t="str">
            <v>092</v>
          </cell>
        </row>
        <row r="6230">
          <cell r="A6230" t="str">
            <v>P038</v>
          </cell>
          <cell r="B6230" t="str">
            <v>FETO Y R/N AFECT. POR OTRAS COMPL. ESPECIF. DEL TRABAJO DE PARTO Y DEL</v>
          </cell>
          <cell r="C6230" t="str">
            <v>092</v>
          </cell>
        </row>
        <row r="6231">
          <cell r="A6231" t="str">
            <v>P039</v>
          </cell>
          <cell r="B6231" t="str">
            <v>FETO Y R/N AFECT. POR COMPL. NO ESPECIFICADAS DEL TRABAJO DEL PARTO</v>
          </cell>
          <cell r="C6231" t="str">
            <v>092</v>
          </cell>
        </row>
        <row r="6232">
          <cell r="A6232" t="str">
            <v>P04</v>
          </cell>
          <cell r="B6232" t="str">
            <v>FETO Y R/N AFECT. POR INFLUENCIAS NOCIVAS TRANSMIT. A TRAVES DE LA PLA</v>
          </cell>
          <cell r="C6232" t="str">
            <v>092</v>
          </cell>
        </row>
        <row r="6233">
          <cell r="A6233" t="str">
            <v>P040</v>
          </cell>
          <cell r="B6233" t="str">
            <v>FETO Y R/N AFECT. POR ANESTESIA Y ANALGESIA MATERNA EN EL EMB. EN EL P</v>
          </cell>
          <cell r="C6233" t="str">
            <v>092</v>
          </cell>
        </row>
        <row r="6234">
          <cell r="A6234" t="str">
            <v>P041</v>
          </cell>
          <cell r="B6234" t="str">
            <v>FETO Y RECIEN NACIDO POR OTRAS MEDICACIONES MATERNAS</v>
          </cell>
          <cell r="C6234" t="str">
            <v>092</v>
          </cell>
        </row>
        <row r="6235">
          <cell r="A6235" t="str">
            <v>P042</v>
          </cell>
          <cell r="B6235" t="str">
            <v>FETO Y RECIEN NACIDO AFECTADOS POR TABAQUISMO DE LA MADRE</v>
          </cell>
          <cell r="C6235" t="str">
            <v>092</v>
          </cell>
        </row>
        <row r="6236">
          <cell r="A6236" t="str">
            <v>P043</v>
          </cell>
          <cell r="B6236" t="str">
            <v>FETO Y RECIEN NACIDO AFECTADOS POR ALCOHOLISMO DE LA MADRE</v>
          </cell>
          <cell r="C6236" t="str">
            <v>092</v>
          </cell>
        </row>
        <row r="6237">
          <cell r="A6237" t="str">
            <v>P044</v>
          </cell>
          <cell r="B6237" t="str">
            <v>FETO Y RECIEN NACIDO AFECTADOS POR DROGADICCION MATERNA</v>
          </cell>
          <cell r="C6237" t="str">
            <v>092</v>
          </cell>
        </row>
        <row r="6238">
          <cell r="A6238" t="str">
            <v>P045</v>
          </cell>
          <cell r="B6238" t="str">
            <v>FETO Y R/N AFECT. POR EL USO MATERNO DE SUSTANC. QUIMIC. NUTRICIONALES</v>
          </cell>
          <cell r="C6238" t="str">
            <v>092</v>
          </cell>
        </row>
        <row r="6239">
          <cell r="A6239" t="str">
            <v>P046</v>
          </cell>
          <cell r="B6239" t="str">
            <v>FETO Y R/N AFECT. POR EXPOSIC. MATERNA A SUSTAN. QUIMICAS AMBIENTALES</v>
          </cell>
          <cell r="C6239" t="str">
            <v>092</v>
          </cell>
        </row>
        <row r="6240">
          <cell r="A6240" t="str">
            <v>P048</v>
          </cell>
          <cell r="B6240" t="str">
            <v>FETO Y R/N AFECTADOS POR OTRAS INFLUENCIAS NOCIVAS DE LA MADRE</v>
          </cell>
          <cell r="C6240" t="str">
            <v>092</v>
          </cell>
        </row>
        <row r="6241">
          <cell r="A6241" t="str">
            <v>P049</v>
          </cell>
          <cell r="B6241" t="str">
            <v>FETO Y R/N AFECT. POR INFLUENCIAS NOCIVAS DE LA MADRE, NO ESPECIFICADA</v>
          </cell>
          <cell r="C6241" t="str">
            <v>092</v>
          </cell>
        </row>
        <row r="6242">
          <cell r="A6242" t="str">
            <v>P05</v>
          </cell>
          <cell r="B6242" t="str">
            <v>RETARDO DEL CRECIMIENTO FETAL Y DESNUTRICION FETAL</v>
          </cell>
          <cell r="C6242" t="str">
            <v>092</v>
          </cell>
        </row>
        <row r="6243">
          <cell r="A6243" t="str">
            <v>P050</v>
          </cell>
          <cell r="B6243" t="str">
            <v>BAJO PESO PARA LA EDAD GESTACIONAL</v>
          </cell>
          <cell r="C6243" t="str">
            <v>092</v>
          </cell>
        </row>
        <row r="6244">
          <cell r="A6244" t="str">
            <v>P051</v>
          </cell>
          <cell r="B6244" t="str">
            <v>PEQUEÑO PARA LA EDAD GESTACIONAL</v>
          </cell>
          <cell r="C6244" t="str">
            <v>092</v>
          </cell>
        </row>
        <row r="6245">
          <cell r="A6245" t="str">
            <v>P052</v>
          </cell>
          <cell r="B6245" t="str">
            <v>DESNUTRICION FETAL, SIN MENCION DE PESO O TALLA PARA LA EDAD GESTACION</v>
          </cell>
          <cell r="C6245" t="str">
            <v>092</v>
          </cell>
        </row>
        <row r="6246">
          <cell r="A6246" t="str">
            <v>P059</v>
          </cell>
          <cell r="B6246" t="str">
            <v>RETARDO DEL CRECIMIENTO FETAL, NO ESPECIFICADO</v>
          </cell>
          <cell r="C6246" t="str">
            <v>092</v>
          </cell>
        </row>
        <row r="6247">
          <cell r="A6247" t="str">
            <v>P07</v>
          </cell>
          <cell r="B6247" t="str">
            <v>TRAST. RELAC. CON DURACION CORTA DE LA GEST. Y CON BAJO PESO AL NACER</v>
          </cell>
          <cell r="C6247" t="str">
            <v>092</v>
          </cell>
        </row>
        <row r="6248">
          <cell r="A6248" t="str">
            <v>P070</v>
          </cell>
          <cell r="B6248" t="str">
            <v>PESO EXTREMADAMEMTE BAJO AL NACER</v>
          </cell>
          <cell r="C6248" t="str">
            <v>092</v>
          </cell>
        </row>
        <row r="6249">
          <cell r="A6249" t="str">
            <v>P071</v>
          </cell>
          <cell r="B6249" t="str">
            <v>OTRO PESO BAJO AL NACER</v>
          </cell>
          <cell r="C6249" t="str">
            <v>092</v>
          </cell>
        </row>
        <row r="6250">
          <cell r="A6250" t="str">
            <v>P072</v>
          </cell>
          <cell r="B6250" t="str">
            <v>INMATURIDAD EXTREMA</v>
          </cell>
          <cell r="C6250" t="str">
            <v>092</v>
          </cell>
        </row>
        <row r="6251">
          <cell r="A6251" t="str">
            <v>P073</v>
          </cell>
          <cell r="B6251" t="str">
            <v>OTROS RECIEN NACIDOS PRETERMINO</v>
          </cell>
          <cell r="C6251" t="str">
            <v>092</v>
          </cell>
        </row>
        <row r="6252">
          <cell r="A6252" t="str">
            <v>P08</v>
          </cell>
          <cell r="B6252" t="str">
            <v>TRAST. RELAC. CON EL EMBARAZO PROLONG. Y CON SOBREPESO AL NACER</v>
          </cell>
          <cell r="C6252" t="str">
            <v>092</v>
          </cell>
        </row>
        <row r="6253">
          <cell r="A6253" t="str">
            <v>P080</v>
          </cell>
          <cell r="B6253" t="str">
            <v>RECIEN NACIDO EXCEPCIONALMEMTE GRANDE</v>
          </cell>
          <cell r="C6253" t="str">
            <v>092</v>
          </cell>
        </row>
        <row r="6254">
          <cell r="A6254" t="str">
            <v>P081</v>
          </cell>
          <cell r="B6254" t="str">
            <v>OTROS RECIEN NACIDOS CON SOBREPESO PARA LA EDAD GESTACIONAL</v>
          </cell>
          <cell r="C6254" t="str">
            <v>092</v>
          </cell>
        </row>
        <row r="6255">
          <cell r="A6255" t="str">
            <v>P082</v>
          </cell>
          <cell r="B6255" t="str">
            <v>RECIEN NACIDO POSTERMINO SIN SOBREPESO PARA SU EDAD GESTACIONAL</v>
          </cell>
          <cell r="C6255" t="str">
            <v>092</v>
          </cell>
        </row>
        <row r="6256">
          <cell r="A6256" t="str">
            <v>P10</v>
          </cell>
          <cell r="B6256" t="str">
            <v>HEMORRAGIA Y LACERACION INTRACRANEAL DEBIDAS A TRAUM. DEL NACIMIENTO</v>
          </cell>
          <cell r="C6256" t="str">
            <v>092</v>
          </cell>
        </row>
        <row r="6257">
          <cell r="A6257" t="str">
            <v>P100</v>
          </cell>
          <cell r="B6257" t="str">
            <v>HEMORRAGIA SUBDURAL DEBIDA A TRAUMATISMO DEL MACIMIENTO</v>
          </cell>
          <cell r="C6257" t="str">
            <v>092</v>
          </cell>
        </row>
        <row r="6258">
          <cell r="A6258" t="str">
            <v>P101</v>
          </cell>
          <cell r="B6258" t="str">
            <v>HEMORRAGIA CEREBRAL DEBIDA A TRAUMATISMO DEL NACIMIENTO</v>
          </cell>
          <cell r="C6258" t="str">
            <v>092</v>
          </cell>
        </row>
        <row r="6259">
          <cell r="A6259" t="str">
            <v>P102</v>
          </cell>
          <cell r="B6259" t="str">
            <v>HEMORRAGIA INTRAVENTICULAR DEBIDA A TRAUMATISMO DEL NACIMIENTO</v>
          </cell>
          <cell r="C6259" t="str">
            <v>092</v>
          </cell>
        </row>
        <row r="6260">
          <cell r="A6260" t="str">
            <v>P103</v>
          </cell>
          <cell r="B6260" t="str">
            <v>HEMORRAGIA SUBARACNOIDEA DEBIDA A TRAUMATISMO DEL NACIMIENTO</v>
          </cell>
          <cell r="C6260" t="str">
            <v>092</v>
          </cell>
        </row>
        <row r="6261">
          <cell r="A6261" t="str">
            <v>P104</v>
          </cell>
          <cell r="B6261" t="str">
            <v>DESGARRO TENTORIAL DEBIDO A TRAUMATISMO DEL NACIMIENTO</v>
          </cell>
          <cell r="C6261" t="str">
            <v>092</v>
          </cell>
        </row>
        <row r="6262">
          <cell r="A6262" t="str">
            <v>P108</v>
          </cell>
          <cell r="B6262" t="str">
            <v>OTRAS HEMORR. Y LACERAC. INTRACRAN. DEBIDAS A TRAUM. DEL NACIMIENTO</v>
          </cell>
          <cell r="C6262" t="str">
            <v>092</v>
          </cell>
        </row>
        <row r="6263">
          <cell r="A6263" t="str">
            <v>P109</v>
          </cell>
          <cell r="B6263" t="str">
            <v>HEMORR. Y LACERAC. INTRACRAN. NO ESPECIF. DEBIDAS A TRAUM. DEL NACIM</v>
          </cell>
          <cell r="C6263" t="str">
            <v>092</v>
          </cell>
        </row>
        <row r="6264">
          <cell r="A6264" t="str">
            <v>P11</v>
          </cell>
          <cell r="B6264" t="str">
            <v>OTROS TRAUMATISMOS DEL NACIMIENTO EN EL SISTEMA NERVIOSO CENTRAL</v>
          </cell>
          <cell r="C6264" t="str">
            <v>092</v>
          </cell>
        </row>
        <row r="6265">
          <cell r="A6265" t="str">
            <v>P110</v>
          </cell>
          <cell r="B6265" t="str">
            <v>EDEMA CEREBRAL DEBIDO A TRAUMATISMO DEL NACIMIENTO</v>
          </cell>
          <cell r="C6265" t="str">
            <v>092</v>
          </cell>
        </row>
        <row r="6266">
          <cell r="A6266" t="str">
            <v>P111</v>
          </cell>
          <cell r="B6266" t="str">
            <v>OTRAS LESIONES ESPECIFICADAS DEL ENCEFALO, DEBIDAS A TRAUM. DEL NAC.</v>
          </cell>
          <cell r="C6266" t="str">
            <v>092</v>
          </cell>
        </row>
        <row r="6267">
          <cell r="A6267" t="str">
            <v>P112</v>
          </cell>
          <cell r="B6267" t="str">
            <v>LESION NO ESPECIF. DEL ENCEFALO, DEBIDA A TRAUM. DEL NACIMIENTO</v>
          </cell>
          <cell r="C6267" t="str">
            <v>092</v>
          </cell>
        </row>
        <row r="6268">
          <cell r="A6268" t="str">
            <v>P113</v>
          </cell>
          <cell r="B6268" t="str">
            <v>TRAUMATISMO DEL NACIMIENTO EN EL NERVIO FACIAL</v>
          </cell>
          <cell r="C6268" t="str">
            <v>092</v>
          </cell>
        </row>
        <row r="6269">
          <cell r="A6269" t="str">
            <v>P114</v>
          </cell>
          <cell r="B6269" t="str">
            <v>TRAUMATISMO DEL NACIMIENTO EN OTROS NERVIOS CRANEALES</v>
          </cell>
          <cell r="C6269" t="str">
            <v>092</v>
          </cell>
        </row>
        <row r="6270">
          <cell r="A6270" t="str">
            <v>P115</v>
          </cell>
          <cell r="B6270" t="str">
            <v>TRAUMATISMO DEL NACIMIENTO EN LA COLUMNA VERTEBRAL Y EN LA MEDULA ESP</v>
          </cell>
          <cell r="C6270" t="str">
            <v>092</v>
          </cell>
        </row>
        <row r="6271">
          <cell r="A6271" t="str">
            <v>P119</v>
          </cell>
          <cell r="B6271" t="str">
            <v>TRAUMATISMO DEL NACIMIENTO EN EL SISTEMA NERVIOSO CENTRAL NO ESPECIF</v>
          </cell>
          <cell r="C6271" t="str">
            <v>092</v>
          </cell>
        </row>
        <row r="6272">
          <cell r="A6272" t="str">
            <v>P12</v>
          </cell>
          <cell r="B6272" t="str">
            <v>TRAUMATISMO DEL NACIMIENTO EN EL CUERO CABELLUDO</v>
          </cell>
          <cell r="C6272" t="str">
            <v>092</v>
          </cell>
        </row>
        <row r="6273">
          <cell r="A6273" t="str">
            <v>P120</v>
          </cell>
          <cell r="B6273" t="str">
            <v>CEFALOHEMATOMA DEBIDO A TRAUMATISMO DEL NACIMIENTO</v>
          </cell>
          <cell r="C6273" t="str">
            <v>092</v>
          </cell>
        </row>
        <row r="6274">
          <cell r="A6274" t="str">
            <v>P121</v>
          </cell>
          <cell r="B6274" t="str">
            <v>CAPUT SUCCEDANEUM DEBIDO A TRAUMATISMO DEL NACIMIENTO</v>
          </cell>
          <cell r="C6274" t="str">
            <v>092</v>
          </cell>
        </row>
        <row r="6275">
          <cell r="A6275" t="str">
            <v>P122</v>
          </cell>
          <cell r="B6275" t="str">
            <v>HEMORR. EPICRANEAL SUBAPONEUROTICA DEBIDA A TRAUM. DEL NACIMIENTO</v>
          </cell>
          <cell r="C6275" t="str">
            <v>092</v>
          </cell>
        </row>
        <row r="6276">
          <cell r="A6276" t="str">
            <v>P123</v>
          </cell>
          <cell r="B6276" t="str">
            <v>EQUINOSIS DEL CUERO CABELLUDO DEBIDA A TRAUM. DEL NACIMIENTO</v>
          </cell>
          <cell r="C6276" t="str">
            <v>092</v>
          </cell>
        </row>
        <row r="6277">
          <cell r="A6277" t="str">
            <v>P124</v>
          </cell>
          <cell r="B6277" t="str">
            <v>TRAUM. EN EL CUERO CABELLUDO DEL R/N POR MONITOREO FETAL</v>
          </cell>
          <cell r="C6277" t="str">
            <v>092</v>
          </cell>
        </row>
        <row r="6278">
          <cell r="A6278" t="str">
            <v>P128</v>
          </cell>
          <cell r="B6278" t="str">
            <v>OTROS TRAUMATISMOS DEL NACIMIENTO EN EL CUERO CABELLUDO</v>
          </cell>
          <cell r="C6278" t="str">
            <v>092</v>
          </cell>
        </row>
        <row r="6279">
          <cell r="A6279" t="str">
            <v>P129</v>
          </cell>
          <cell r="B6279" t="str">
            <v>TRAUMATISMO DEL NACIMIENTO EN EL CUERO CABELLUDO, NO ESPECIFICADO</v>
          </cell>
          <cell r="C6279" t="str">
            <v>092</v>
          </cell>
        </row>
        <row r="6280">
          <cell r="A6280" t="str">
            <v>P13</v>
          </cell>
          <cell r="B6280" t="str">
            <v>TRAUMATISMO DEL ESQUELETO DURANTE EL NACIMIENTO</v>
          </cell>
          <cell r="C6280" t="str">
            <v>092</v>
          </cell>
        </row>
        <row r="6281">
          <cell r="A6281" t="str">
            <v>P130</v>
          </cell>
          <cell r="B6281" t="str">
            <v>FRACTURA DEL CRANEO DEBIDA A TRAUMATISMO DEL NACIMIENTO</v>
          </cell>
          <cell r="C6281" t="str">
            <v>092</v>
          </cell>
        </row>
        <row r="6282">
          <cell r="A6282" t="str">
            <v>P131</v>
          </cell>
          <cell r="B6282" t="str">
            <v>OTROS TRAUMATISMOS DEL CRANEO DURANTE EL NACIMIENTO</v>
          </cell>
          <cell r="C6282" t="str">
            <v>092</v>
          </cell>
        </row>
        <row r="6283">
          <cell r="A6283" t="str">
            <v>P132</v>
          </cell>
          <cell r="B6283" t="str">
            <v>TRAUMATISMO DEL FEMUR DURANTE EL NACIMIENTO</v>
          </cell>
          <cell r="C6283" t="str">
            <v>092</v>
          </cell>
        </row>
        <row r="6284">
          <cell r="A6284" t="str">
            <v>P133</v>
          </cell>
          <cell r="B6284" t="str">
            <v>TRAUMATISMO DE OTROS HUESOS LARGOS DURANTE EL NACIMIENTO</v>
          </cell>
          <cell r="C6284" t="str">
            <v>092</v>
          </cell>
        </row>
        <row r="6285">
          <cell r="A6285" t="str">
            <v>P134</v>
          </cell>
          <cell r="B6285" t="str">
            <v>FRACTURA DE LA CLAVICULA DEBIDA A TRAUMATISMO DEL NACIMIENTO</v>
          </cell>
          <cell r="C6285" t="str">
            <v>092</v>
          </cell>
        </row>
        <row r="6286">
          <cell r="A6286" t="str">
            <v>P138</v>
          </cell>
          <cell r="B6286" t="str">
            <v>TRAUMATISMO DEL NACIMIENTO EN OTRAS PARTES DEL ESQUELETO</v>
          </cell>
          <cell r="C6286" t="str">
            <v>092</v>
          </cell>
        </row>
        <row r="6287">
          <cell r="A6287" t="str">
            <v>P139</v>
          </cell>
          <cell r="B6287" t="str">
            <v>TRAUMATISMO NO ESPECIFICADO DEL ESQUELETO DURANTE EL NACIMIENTO</v>
          </cell>
          <cell r="C6287" t="str">
            <v>092</v>
          </cell>
        </row>
        <row r="6288">
          <cell r="A6288" t="str">
            <v>P14</v>
          </cell>
          <cell r="B6288" t="str">
            <v>TRAUMATISMO DEL SISTEMA NERVIOSO PERIFERICO DURANTE EL NACIMIENTO</v>
          </cell>
          <cell r="C6288" t="str">
            <v>092</v>
          </cell>
        </row>
        <row r="6289">
          <cell r="A6289" t="str">
            <v>P140</v>
          </cell>
          <cell r="B6289" t="str">
            <v>PARALISIS DE ERB DEBIDA A TRAUMATISMO DEL NACIMIENTO</v>
          </cell>
          <cell r="C6289" t="str">
            <v>092</v>
          </cell>
        </row>
        <row r="6290">
          <cell r="A6290" t="str">
            <v>P141</v>
          </cell>
          <cell r="B6290" t="str">
            <v>PARALISIS DE KLUMPKE DEBIDA A TRAUMATISMO DEL NACIMIENTO</v>
          </cell>
          <cell r="C6290" t="str">
            <v>092</v>
          </cell>
        </row>
        <row r="6291">
          <cell r="A6291" t="str">
            <v>P142</v>
          </cell>
          <cell r="B6291" t="str">
            <v>PARALISIS DEL NERVIO FRENICO DEBIDA A TRAUMATISMO DEL NACIMIENTO</v>
          </cell>
          <cell r="C6291" t="str">
            <v>092</v>
          </cell>
        </row>
        <row r="6292">
          <cell r="A6292" t="str">
            <v>P143</v>
          </cell>
          <cell r="B6292" t="str">
            <v>OTRO TRAUMATISMO DEL PLEXO BRAQUIAL DURANTE EL NACIMIENTO</v>
          </cell>
          <cell r="C6292" t="str">
            <v>092</v>
          </cell>
        </row>
        <row r="6293">
          <cell r="A6293" t="str">
            <v>P148</v>
          </cell>
          <cell r="B6293" t="str">
            <v>TRAUM. DURANTE EL NACIM. EN OTRAS PARTES DEL SISTEMA NERVIOSO PERIF</v>
          </cell>
          <cell r="C6293" t="str">
            <v>092</v>
          </cell>
        </row>
        <row r="6294">
          <cell r="A6294" t="str">
            <v>P149</v>
          </cell>
          <cell r="B6294" t="str">
            <v>TRAUM. NO ESPECIF. DEL SIST. NERV. PERIFERICO DURANTE EL NACIMIENTO</v>
          </cell>
          <cell r="C6294" t="str">
            <v>092</v>
          </cell>
        </row>
        <row r="6295">
          <cell r="A6295" t="str">
            <v>P15</v>
          </cell>
          <cell r="B6295" t="str">
            <v>OTROS TRAUMATIMOS DEL NACIMIENTO</v>
          </cell>
          <cell r="C6295" t="str">
            <v>092</v>
          </cell>
        </row>
        <row r="6296">
          <cell r="A6296" t="str">
            <v>P150</v>
          </cell>
          <cell r="B6296" t="str">
            <v>LESION DEL HIGADO DURANTE EL NACIMIENTO</v>
          </cell>
          <cell r="C6296" t="str">
            <v>092</v>
          </cell>
        </row>
        <row r="6297">
          <cell r="A6297" t="str">
            <v>P151</v>
          </cell>
          <cell r="B6297" t="str">
            <v>LESION DEL BAZO DURANTE EL NACIMIENTO</v>
          </cell>
          <cell r="C6297" t="str">
            <v>092</v>
          </cell>
        </row>
        <row r="6298">
          <cell r="A6298" t="str">
            <v>P152</v>
          </cell>
          <cell r="B6298" t="str">
            <v>TRAUMATISMO DEL MUSCULO ESTERNOCLEIDOMASTOIDEO DURANTE EL NACIM</v>
          </cell>
          <cell r="C6298" t="str">
            <v>092</v>
          </cell>
        </row>
        <row r="6299">
          <cell r="A6299" t="str">
            <v>P153</v>
          </cell>
          <cell r="B6299" t="str">
            <v>TRAUMATISMO OCULAR DURANTE EL NACIMIENTO</v>
          </cell>
          <cell r="C6299" t="str">
            <v>092</v>
          </cell>
        </row>
        <row r="6300">
          <cell r="A6300" t="str">
            <v>P154</v>
          </cell>
          <cell r="B6300" t="str">
            <v>TRAUMATISMO FACIAL DURANTE EL NACIMIENTO</v>
          </cell>
          <cell r="C6300" t="str">
            <v>092</v>
          </cell>
        </row>
        <row r="6301">
          <cell r="A6301" t="str">
            <v>P155</v>
          </cell>
          <cell r="B6301" t="str">
            <v>TRAUMATISMO DE LOS GENITALES EXTERNOS DURANTE EL NACIMIENTO</v>
          </cell>
          <cell r="C6301" t="str">
            <v>092</v>
          </cell>
        </row>
        <row r="6302">
          <cell r="A6302" t="str">
            <v>P156</v>
          </cell>
          <cell r="B6302" t="str">
            <v>NECROSIS GRASA SUBCUTANEA DEBIDA A TRAUMATISMO DEL NACIMIENTO</v>
          </cell>
          <cell r="C6302" t="str">
            <v>092</v>
          </cell>
        </row>
        <row r="6303">
          <cell r="A6303" t="str">
            <v>P158</v>
          </cell>
          <cell r="B6303" t="str">
            <v>OTROS TRAUMATISMOS ESPECIFICADOS, DURANTE EL NACIMIENTO</v>
          </cell>
          <cell r="C6303" t="str">
            <v>092</v>
          </cell>
        </row>
        <row r="6304">
          <cell r="A6304" t="str">
            <v>P159</v>
          </cell>
          <cell r="B6304" t="str">
            <v>TRAUMATISMO NO ESPECIFICADO, DURANTE EL NACIMIENTO</v>
          </cell>
          <cell r="C6304" t="str">
            <v>092</v>
          </cell>
        </row>
        <row r="6305">
          <cell r="A6305" t="str">
            <v>P20</v>
          </cell>
          <cell r="B6305" t="str">
            <v>HIPOXIA INTRAUTERINA</v>
          </cell>
          <cell r="C6305" t="str">
            <v>092</v>
          </cell>
        </row>
        <row r="6306">
          <cell r="A6306" t="str">
            <v>P200</v>
          </cell>
          <cell r="B6306" t="str">
            <v>HIPOXIA INTRAUTERINA NOTADA POR PRIMERA VEZ ANTES DEL INICIO DE TRAB</v>
          </cell>
          <cell r="C6306" t="str">
            <v>092</v>
          </cell>
        </row>
        <row r="6307">
          <cell r="A6307" t="str">
            <v>P201</v>
          </cell>
          <cell r="B6307" t="str">
            <v>HIPOXIA INTRAUTERINA NOTADA POR PRIMERA VEZ DURANTE EL TRAB. DE PARTO</v>
          </cell>
          <cell r="C6307" t="str">
            <v>092</v>
          </cell>
        </row>
        <row r="6308">
          <cell r="A6308" t="str">
            <v>P209</v>
          </cell>
          <cell r="B6308" t="str">
            <v>HIPOXIA INTRAUTERINA, NO ESPECIFICADA.</v>
          </cell>
          <cell r="C6308" t="str">
            <v>092</v>
          </cell>
        </row>
        <row r="6309">
          <cell r="A6309" t="str">
            <v>P21</v>
          </cell>
          <cell r="B6309" t="str">
            <v>ASFIXIA DEL NACIMIENTO</v>
          </cell>
          <cell r="C6309" t="str">
            <v>092</v>
          </cell>
        </row>
        <row r="6310">
          <cell r="A6310" t="str">
            <v>P210</v>
          </cell>
          <cell r="B6310" t="str">
            <v>ASFIXIA DEL NACIMIENTO, SEVERA</v>
          </cell>
          <cell r="C6310" t="str">
            <v>092</v>
          </cell>
        </row>
        <row r="6311">
          <cell r="A6311" t="str">
            <v>P211</v>
          </cell>
          <cell r="B6311" t="str">
            <v>ASFIXIA DEL NACIMIENTO, LEVE Y MODERADA</v>
          </cell>
          <cell r="C6311" t="str">
            <v>092</v>
          </cell>
        </row>
        <row r="6312">
          <cell r="A6312" t="str">
            <v>P219</v>
          </cell>
          <cell r="B6312" t="str">
            <v>ASFIXIA DEL NACIMIENTO, NO ESPECIFICADA</v>
          </cell>
          <cell r="C6312" t="str">
            <v>092</v>
          </cell>
        </row>
        <row r="6313">
          <cell r="A6313" t="str">
            <v>P22</v>
          </cell>
          <cell r="B6313" t="str">
            <v>DIFICULTAD RESPIRATORIA DEL RECIEN NACIDO</v>
          </cell>
          <cell r="C6313" t="str">
            <v>092</v>
          </cell>
        </row>
        <row r="6314">
          <cell r="A6314" t="str">
            <v>P220</v>
          </cell>
          <cell r="B6314" t="str">
            <v>SINDROME DE DIFICULTAD RESPIRATORIA DEL RECIEN NACIDO</v>
          </cell>
          <cell r="C6314" t="str">
            <v>092</v>
          </cell>
        </row>
        <row r="6315">
          <cell r="A6315" t="str">
            <v>P221</v>
          </cell>
          <cell r="B6315" t="str">
            <v>TAQUIPNEA TRANSITORIA DEL RECIEN NACIDO</v>
          </cell>
          <cell r="C6315" t="str">
            <v>092</v>
          </cell>
        </row>
        <row r="6316">
          <cell r="A6316" t="str">
            <v>P228</v>
          </cell>
          <cell r="B6316" t="str">
            <v>OTRAS DIFICULTADES RESPIRATORIAS DEL RECIEN NACIDO</v>
          </cell>
          <cell r="C6316" t="str">
            <v>092</v>
          </cell>
        </row>
        <row r="6317">
          <cell r="A6317" t="str">
            <v>P229</v>
          </cell>
          <cell r="B6317" t="str">
            <v>DIFICULTAD RESPIRATORIA DEL RECIEN NACIDO, NO ESPECIFICADA</v>
          </cell>
          <cell r="C6317" t="str">
            <v>092</v>
          </cell>
        </row>
        <row r="6318">
          <cell r="A6318" t="str">
            <v>P23</v>
          </cell>
          <cell r="B6318" t="str">
            <v>NEUMONIA CONGENITA</v>
          </cell>
          <cell r="C6318" t="str">
            <v>092</v>
          </cell>
        </row>
        <row r="6319">
          <cell r="A6319" t="str">
            <v>P230</v>
          </cell>
          <cell r="B6319" t="str">
            <v>NEUMONIA CONGENITA DEBIDA A AGENTE VIRAL</v>
          </cell>
          <cell r="C6319" t="str">
            <v>092</v>
          </cell>
        </row>
        <row r="6320">
          <cell r="A6320" t="str">
            <v>P231</v>
          </cell>
          <cell r="B6320" t="str">
            <v>NEUMONIA CONGENITA DEBIDA A CHLAMYDIA</v>
          </cell>
          <cell r="C6320" t="str">
            <v>092</v>
          </cell>
        </row>
        <row r="6321">
          <cell r="A6321" t="str">
            <v>P232</v>
          </cell>
          <cell r="B6321" t="str">
            <v>NEUMONIA CONGENITA DEBIDA A ESTAFILOCOCOS</v>
          </cell>
          <cell r="C6321" t="str">
            <v>092</v>
          </cell>
        </row>
        <row r="6322">
          <cell r="A6322" t="str">
            <v>P233</v>
          </cell>
          <cell r="B6322" t="str">
            <v>NEUMONIA CONGENITA DEBIDA ESTREPTOCOCOS DEL GRUPO B</v>
          </cell>
          <cell r="C6322" t="str">
            <v>092</v>
          </cell>
        </row>
        <row r="6323">
          <cell r="A6323" t="str">
            <v>P234</v>
          </cell>
          <cell r="B6323" t="str">
            <v>NEUMONIA CONGENITA DEBIDA A ESCHERICHIA COLI</v>
          </cell>
          <cell r="C6323" t="str">
            <v>092</v>
          </cell>
        </row>
        <row r="6324">
          <cell r="A6324" t="str">
            <v>P235</v>
          </cell>
          <cell r="B6324" t="str">
            <v>NEUMONIA CONGENITA DEBIDA A PSEUDOMONAS</v>
          </cell>
          <cell r="C6324" t="str">
            <v>092</v>
          </cell>
        </row>
        <row r="6325">
          <cell r="A6325" t="str">
            <v>P236</v>
          </cell>
          <cell r="B6325" t="str">
            <v>NEUMONIA CONGENITA DEBIDA A OTROS AGENTES BACTERIANOS</v>
          </cell>
          <cell r="C6325" t="str">
            <v>092</v>
          </cell>
        </row>
        <row r="6326">
          <cell r="A6326" t="str">
            <v>P238</v>
          </cell>
          <cell r="B6326" t="str">
            <v>NEUMONIA CONGENITA DEBIDA A OTROS ORGANISMOS</v>
          </cell>
          <cell r="C6326" t="str">
            <v>092</v>
          </cell>
        </row>
        <row r="6327">
          <cell r="A6327" t="str">
            <v>P239</v>
          </cell>
          <cell r="B6327" t="str">
            <v>NEUMONIA CONGENITA, ORGANISMO NO ESPECIFICADO</v>
          </cell>
          <cell r="C6327" t="str">
            <v>092</v>
          </cell>
        </row>
        <row r="6328">
          <cell r="A6328" t="str">
            <v>P24</v>
          </cell>
          <cell r="B6328" t="str">
            <v>SINDROMES DE ASPIRACION NEONATAL</v>
          </cell>
          <cell r="C6328" t="str">
            <v>092</v>
          </cell>
        </row>
        <row r="6329">
          <cell r="A6329" t="str">
            <v>P240</v>
          </cell>
          <cell r="B6329" t="str">
            <v>ASPIRACION NEONATAL DE MECONIO</v>
          </cell>
          <cell r="C6329" t="str">
            <v>092</v>
          </cell>
        </row>
        <row r="6330">
          <cell r="A6330" t="str">
            <v>P241</v>
          </cell>
          <cell r="B6330" t="str">
            <v>ASPIRACION NEONATAL DE LIQUIDO AMNIOTICO Y DE MOCO</v>
          </cell>
          <cell r="C6330" t="str">
            <v>092</v>
          </cell>
        </row>
        <row r="6331">
          <cell r="A6331" t="str">
            <v>P242</v>
          </cell>
          <cell r="B6331" t="str">
            <v>ASPIRACION NEONATAL DE SANGRE</v>
          </cell>
          <cell r="C6331" t="str">
            <v>092</v>
          </cell>
        </row>
        <row r="6332">
          <cell r="A6332" t="str">
            <v>P243</v>
          </cell>
          <cell r="B6332" t="str">
            <v>ASPIRACION NEONATAL DE LECHE Y ALIMENTO REGURGITADO</v>
          </cell>
          <cell r="C6332" t="str">
            <v>092</v>
          </cell>
        </row>
        <row r="6333">
          <cell r="A6333" t="str">
            <v>P248</v>
          </cell>
          <cell r="B6333" t="str">
            <v>OTROS SINDROMES DE ASPIRACION NEONATAL</v>
          </cell>
          <cell r="C6333" t="str">
            <v>092</v>
          </cell>
        </row>
        <row r="6334">
          <cell r="A6334" t="str">
            <v>P249</v>
          </cell>
          <cell r="B6334" t="str">
            <v>SINDROME DE ASPIRACION NEONATAL, SIN OTRA ESPECIFICACION</v>
          </cell>
          <cell r="C6334" t="str">
            <v>092</v>
          </cell>
        </row>
        <row r="6335">
          <cell r="A6335" t="str">
            <v>P25</v>
          </cell>
          <cell r="B6335" t="str">
            <v>ENFISEMA INTERSTICIAL Y AFECCIONES RELACIONADAS, ORIG. EN EL PERIODO</v>
          </cell>
          <cell r="C6335" t="str">
            <v>092</v>
          </cell>
        </row>
        <row r="6336">
          <cell r="A6336" t="str">
            <v>P250</v>
          </cell>
          <cell r="B6336" t="str">
            <v>ENFISEMA INTERSTICIAL ORIGINADO EN EL PERIODO PERINATAL</v>
          </cell>
          <cell r="C6336" t="str">
            <v>092</v>
          </cell>
        </row>
        <row r="6337">
          <cell r="A6337" t="str">
            <v>P251</v>
          </cell>
          <cell r="B6337" t="str">
            <v>NEUMOTORAX ORIGINADO EN EL PERIODO PERINATAL</v>
          </cell>
          <cell r="C6337" t="str">
            <v>092</v>
          </cell>
        </row>
        <row r="6338">
          <cell r="A6338" t="str">
            <v>P252</v>
          </cell>
          <cell r="B6338" t="str">
            <v>NEUMOMEDIASTINO ORIGINADO EN EL PERIODO PERINATAL</v>
          </cell>
          <cell r="C6338" t="str">
            <v>092</v>
          </cell>
        </row>
        <row r="6339">
          <cell r="A6339" t="str">
            <v>P253</v>
          </cell>
          <cell r="B6339" t="str">
            <v>NEUMOPERICARDIO ORIGINADO EN EL PERIODO PERINATAL</v>
          </cell>
          <cell r="C6339" t="str">
            <v>092</v>
          </cell>
        </row>
        <row r="6340">
          <cell r="A6340" t="str">
            <v>P258</v>
          </cell>
          <cell r="B6340" t="str">
            <v>OTRAS AFECC. RELAC. CON EL ENFISEMA INTERST. ORIGIN. EN EL PERIOD. PER</v>
          </cell>
          <cell r="C6340" t="str">
            <v>092</v>
          </cell>
        </row>
        <row r="6341">
          <cell r="A6341" t="str">
            <v>P26</v>
          </cell>
          <cell r="B6341" t="str">
            <v>HEMORRAGIA PULMONAR ORIGINADA EN EL PERIODO PERINATAL</v>
          </cell>
          <cell r="C6341" t="str">
            <v>092</v>
          </cell>
        </row>
        <row r="6342">
          <cell r="A6342" t="str">
            <v>P260</v>
          </cell>
          <cell r="B6342" t="str">
            <v>HEMORRAGIA TRAQUEOBRONQUIAL ORIGINADA EN EL PERIODO PERINATAL</v>
          </cell>
          <cell r="C6342" t="str">
            <v>092</v>
          </cell>
        </row>
        <row r="6343">
          <cell r="A6343" t="str">
            <v>P261</v>
          </cell>
          <cell r="B6343" t="str">
            <v>HEMORRAGIA PULMONAR MASIVA ORIGINADA EN EL PERIODO PERINATAL</v>
          </cell>
          <cell r="C6343" t="str">
            <v>092</v>
          </cell>
        </row>
        <row r="6344">
          <cell r="A6344" t="str">
            <v>P268</v>
          </cell>
          <cell r="B6344" t="str">
            <v>OTRAS HEMORRAGIAS PULMONARES ORIGINADAS EN EL PERIODO PERINATAL</v>
          </cell>
          <cell r="C6344" t="str">
            <v>092</v>
          </cell>
        </row>
        <row r="6345">
          <cell r="A6345" t="str">
            <v>P269</v>
          </cell>
          <cell r="B6345" t="str">
            <v>HEMORRAGIA PULMONAR NO ESPECIFICADA, ORIG. EN EL PERIODO PERINATAL</v>
          </cell>
          <cell r="C6345" t="str">
            <v>092</v>
          </cell>
        </row>
        <row r="6346">
          <cell r="A6346" t="str">
            <v>P27</v>
          </cell>
          <cell r="B6346" t="str">
            <v>ENFERMEDAD RESPIRATORIA CRONICA ORIGINADA EN EL PERIODO PERINATAL</v>
          </cell>
          <cell r="C6346" t="str">
            <v>092</v>
          </cell>
        </row>
        <row r="6347">
          <cell r="A6347" t="str">
            <v>P270</v>
          </cell>
          <cell r="B6347" t="str">
            <v>SIDROME DE WILSON- MIKITY</v>
          </cell>
          <cell r="C6347" t="str">
            <v>092</v>
          </cell>
        </row>
        <row r="6348">
          <cell r="A6348" t="str">
            <v>P271</v>
          </cell>
          <cell r="B6348" t="str">
            <v>DISPLASIA BRONCOPULMONAR ORIGINADA EN EL PERIODO PERINATAL</v>
          </cell>
          <cell r="C6348" t="str">
            <v>092</v>
          </cell>
        </row>
        <row r="6349">
          <cell r="A6349" t="str">
            <v>P278</v>
          </cell>
          <cell r="B6349" t="str">
            <v>OTRAS ENFERMEDADES RESPIRATORIAS CRONICAS ORIGINADAS EN EL PERIODO</v>
          </cell>
          <cell r="C6349" t="str">
            <v>092</v>
          </cell>
        </row>
        <row r="6350">
          <cell r="A6350" t="str">
            <v>P279</v>
          </cell>
          <cell r="B6350" t="str">
            <v>ENF. RESP. CRONICA NO ESPECIFICADA ORIGINADA EN EL PERIODO PERINATAL</v>
          </cell>
          <cell r="C6350" t="str">
            <v>092</v>
          </cell>
        </row>
        <row r="6351">
          <cell r="A6351" t="str">
            <v>P28</v>
          </cell>
          <cell r="B6351" t="str">
            <v>OTROS PROBL. RESPIR. DEL R/N ORIGINADOS EN EL PERIODO PERINATAL</v>
          </cell>
          <cell r="C6351" t="str">
            <v>092</v>
          </cell>
        </row>
        <row r="6352">
          <cell r="A6352" t="str">
            <v>P280</v>
          </cell>
          <cell r="B6352" t="str">
            <v>ATELECTASIA PRIMARIA DEL RECIEN NACIDO</v>
          </cell>
          <cell r="C6352" t="str">
            <v>092</v>
          </cell>
        </row>
        <row r="6353">
          <cell r="A6353" t="str">
            <v>P281</v>
          </cell>
          <cell r="B6353" t="str">
            <v>OTRAS ATELECTASIAS DEL RECIEN NACIDO Y LAS NO ESPECIFICADA</v>
          </cell>
          <cell r="C6353" t="str">
            <v>092</v>
          </cell>
        </row>
        <row r="6354">
          <cell r="A6354" t="str">
            <v>P282</v>
          </cell>
          <cell r="B6354" t="str">
            <v>ATAQUE CIANOTICO DEL RECIEN NACIDO</v>
          </cell>
          <cell r="C6354" t="str">
            <v>092</v>
          </cell>
        </row>
        <row r="6355">
          <cell r="A6355" t="str">
            <v>P283</v>
          </cell>
          <cell r="B6355" t="str">
            <v>APNEA PRIMARIA DEL SUEÑO DEL RECIEN NACIDO</v>
          </cell>
          <cell r="C6355" t="str">
            <v>092</v>
          </cell>
        </row>
        <row r="6356">
          <cell r="A6356" t="str">
            <v>P284</v>
          </cell>
          <cell r="B6356" t="str">
            <v>OTRAS APNEAS DEL RECIEN NACIDO</v>
          </cell>
          <cell r="C6356" t="str">
            <v>092</v>
          </cell>
        </row>
        <row r="6357">
          <cell r="A6357" t="str">
            <v>P285</v>
          </cell>
          <cell r="B6357" t="str">
            <v>INSUFICIENCIA RESPIRATORIA DEL RECIEN NACIDO</v>
          </cell>
          <cell r="C6357" t="str">
            <v>092</v>
          </cell>
        </row>
        <row r="6358">
          <cell r="A6358" t="str">
            <v>P288</v>
          </cell>
          <cell r="B6358" t="str">
            <v>OTROS PROBLEMAS RESPIRATORIOS ESPECIFICADOS DEL RECIEN NACIDO</v>
          </cell>
          <cell r="C6358" t="str">
            <v>092</v>
          </cell>
        </row>
        <row r="6359">
          <cell r="A6359" t="str">
            <v>P289</v>
          </cell>
          <cell r="B6359" t="str">
            <v>AFECCION RESPIRATORIA NO ESPECIFICADA DEL RECIEN NACIDO</v>
          </cell>
          <cell r="C6359" t="str">
            <v>092</v>
          </cell>
        </row>
        <row r="6360">
          <cell r="A6360" t="str">
            <v>P29</v>
          </cell>
          <cell r="B6360" t="str">
            <v>TRASTRONOS CARDIOVASCULARES ORIGINADOS EN AL PERIODO PERINATAL</v>
          </cell>
          <cell r="C6360" t="str">
            <v>092</v>
          </cell>
        </row>
        <row r="6361">
          <cell r="A6361" t="str">
            <v>P290</v>
          </cell>
          <cell r="B6361" t="str">
            <v>INSUFICIENCIA CARDIACA NEONATAL</v>
          </cell>
          <cell r="C6361" t="str">
            <v>092</v>
          </cell>
        </row>
        <row r="6362">
          <cell r="A6362" t="str">
            <v>P291</v>
          </cell>
          <cell r="B6362" t="str">
            <v>DISRITMIA CARDIACA NEONATAL</v>
          </cell>
          <cell r="C6362" t="str">
            <v>092</v>
          </cell>
        </row>
        <row r="6363">
          <cell r="A6363" t="str">
            <v>P292</v>
          </cell>
          <cell r="B6363" t="str">
            <v>HIPERTENSION NEONATAL</v>
          </cell>
          <cell r="C6363" t="str">
            <v>092</v>
          </cell>
        </row>
        <row r="6364">
          <cell r="A6364" t="str">
            <v>P293</v>
          </cell>
          <cell r="B6364" t="str">
            <v>PERSISTENCIA DE LA CIRCULACION FETAL</v>
          </cell>
          <cell r="C6364" t="str">
            <v>092</v>
          </cell>
        </row>
        <row r="6365">
          <cell r="A6365" t="str">
            <v>P294</v>
          </cell>
          <cell r="B6365" t="str">
            <v>ISQUEMIA MIOCARDIACA TRANSITORIA DEL RECIEN NACIDO</v>
          </cell>
          <cell r="C6365" t="str">
            <v>092</v>
          </cell>
        </row>
        <row r="6366">
          <cell r="A6366" t="str">
            <v>P298</v>
          </cell>
          <cell r="B6366" t="str">
            <v>OTROS TRASTORNOS CARDIOVASCULARES ORIGINADOS EN EL PERIODO PERINATAL</v>
          </cell>
          <cell r="C6366" t="str">
            <v>092</v>
          </cell>
        </row>
        <row r="6367">
          <cell r="A6367" t="str">
            <v>P299</v>
          </cell>
          <cell r="B6367" t="str">
            <v>TRASTORNO CARDIOVASCULAR NO ESEOCIF. ORIGINADO EN EL PERIODO PERIN.</v>
          </cell>
          <cell r="C6367" t="str">
            <v>092</v>
          </cell>
        </row>
        <row r="6368">
          <cell r="A6368" t="str">
            <v>P35</v>
          </cell>
          <cell r="B6368" t="str">
            <v>ENFERMEDADES VIRALES CONGENITAS</v>
          </cell>
          <cell r="C6368" t="str">
            <v>092</v>
          </cell>
        </row>
        <row r="6369">
          <cell r="A6369" t="str">
            <v>P350</v>
          </cell>
          <cell r="B6369" t="str">
            <v>SINDROME DE RUBEOLA CONGENITA</v>
          </cell>
          <cell r="C6369" t="str">
            <v>092</v>
          </cell>
        </row>
        <row r="6370">
          <cell r="A6370" t="str">
            <v>P351</v>
          </cell>
          <cell r="B6370" t="str">
            <v>INFECCION CITOMEGALOVIRICA CONGENITA</v>
          </cell>
          <cell r="C6370" t="str">
            <v>092</v>
          </cell>
        </row>
        <row r="6371">
          <cell r="A6371" t="str">
            <v>P352</v>
          </cell>
          <cell r="B6371" t="str">
            <v>INFECCIONES CONGENITAS POR VIRUS DEL HERPES SIMPLE</v>
          </cell>
          <cell r="C6371" t="str">
            <v>092</v>
          </cell>
        </row>
        <row r="6372">
          <cell r="A6372" t="str">
            <v>P353</v>
          </cell>
          <cell r="B6372" t="str">
            <v>HEPATITIS VIRAL CONGENITA</v>
          </cell>
          <cell r="C6372" t="str">
            <v>092</v>
          </cell>
        </row>
        <row r="6373">
          <cell r="A6373" t="str">
            <v>P358</v>
          </cell>
          <cell r="B6373" t="str">
            <v>OTRAS ENFERMEDADES VIRALES CONGENITAS</v>
          </cell>
          <cell r="C6373" t="str">
            <v>092</v>
          </cell>
        </row>
        <row r="6374">
          <cell r="A6374" t="str">
            <v>P359</v>
          </cell>
          <cell r="B6374" t="str">
            <v>ENFERMEDAD VIRAL CONGENITA, SIN OTRA ESPECIFICACION</v>
          </cell>
          <cell r="C6374" t="str">
            <v>092</v>
          </cell>
        </row>
        <row r="6375">
          <cell r="A6375" t="str">
            <v>P36</v>
          </cell>
          <cell r="B6375" t="str">
            <v>SEPSIS BACTERIANA DEL RECIEN NACIDO</v>
          </cell>
          <cell r="C6375" t="str">
            <v>092</v>
          </cell>
        </row>
        <row r="6376">
          <cell r="A6376" t="str">
            <v>P360</v>
          </cell>
          <cell r="B6376" t="str">
            <v>SEPSIS DEL RECIEN NACIDO DEBIDA A ESTREPTOCOCO DEL GRUPO B</v>
          </cell>
          <cell r="C6376" t="str">
            <v>092</v>
          </cell>
        </row>
        <row r="6377">
          <cell r="A6377" t="str">
            <v>P361</v>
          </cell>
          <cell r="B6377" t="str">
            <v>SEPSIS DEL R/N DEBIDA A ESTREPTOCOCO DE OTRO GRUPO Y EL NO ESPECIF</v>
          </cell>
          <cell r="C6377" t="str">
            <v>092</v>
          </cell>
        </row>
        <row r="6378">
          <cell r="A6378" t="str">
            <v>P362</v>
          </cell>
          <cell r="B6378" t="str">
            <v>SEPSIS DEL RECIEN NACIDO DEBIDO A STAPHYLOCOCCUS AUREUS</v>
          </cell>
          <cell r="C6378" t="str">
            <v>092</v>
          </cell>
        </row>
        <row r="6379">
          <cell r="A6379" t="str">
            <v>P363</v>
          </cell>
          <cell r="B6379" t="str">
            <v>SEPSIS DEL R/N DEBIDA A ESTAFILOCOCO DE OTRA ESPECIE Y LA NO ESPECIFIC</v>
          </cell>
          <cell r="C6379" t="str">
            <v>092</v>
          </cell>
        </row>
        <row r="6380">
          <cell r="A6380" t="str">
            <v>P364</v>
          </cell>
          <cell r="B6380" t="str">
            <v>SEPSIS DEL RECIEN NACIDO DEBIDA A ESCHERICHIA COLI</v>
          </cell>
          <cell r="C6380" t="str">
            <v>092</v>
          </cell>
        </row>
        <row r="6381">
          <cell r="A6381" t="str">
            <v>P365</v>
          </cell>
          <cell r="B6381" t="str">
            <v>SEPSIS DEL RECIEN NACIDO DEBIDA A ANAEROBIOS</v>
          </cell>
          <cell r="C6381" t="str">
            <v>092</v>
          </cell>
        </row>
        <row r="6382">
          <cell r="A6382" t="str">
            <v>P368</v>
          </cell>
          <cell r="B6382" t="str">
            <v>SEPSIS DEL RECIEN NACIDO DEBIDA A OTRAS BACTERIAS</v>
          </cell>
          <cell r="C6382" t="str">
            <v>092</v>
          </cell>
        </row>
        <row r="6383">
          <cell r="A6383" t="str">
            <v>P369</v>
          </cell>
          <cell r="B6383" t="str">
            <v>SEPSIS BACTERIANA DEL RECIEN NACIDO, NO ESPECIFICADA</v>
          </cell>
          <cell r="C6383" t="str">
            <v>092</v>
          </cell>
        </row>
        <row r="6384">
          <cell r="A6384" t="str">
            <v>P37</v>
          </cell>
          <cell r="B6384" t="str">
            <v>OTRAS ENFERMEDADES INFECCIOSAS Y PARASITARIAS CONGENITAS</v>
          </cell>
          <cell r="C6384" t="str">
            <v>092</v>
          </cell>
        </row>
        <row r="6385">
          <cell r="A6385" t="str">
            <v>P370</v>
          </cell>
          <cell r="B6385" t="str">
            <v>TUBERCULOSIS CONGENITA</v>
          </cell>
          <cell r="C6385" t="str">
            <v>092</v>
          </cell>
        </row>
        <row r="6386">
          <cell r="A6386" t="str">
            <v>P371</v>
          </cell>
          <cell r="B6386" t="str">
            <v>TOXOPLASMOSIS CONGENITA</v>
          </cell>
          <cell r="C6386" t="str">
            <v>092</v>
          </cell>
        </row>
        <row r="6387">
          <cell r="A6387" t="str">
            <v>P372</v>
          </cell>
          <cell r="B6387" t="str">
            <v>LISTERIOSIS CONGENITA (DISEMINADA)</v>
          </cell>
          <cell r="C6387" t="str">
            <v>092</v>
          </cell>
        </row>
        <row r="6388">
          <cell r="A6388" t="str">
            <v>P373</v>
          </cell>
          <cell r="B6388" t="str">
            <v>PALUDISMO CONGENITO POR PLASMODIUM FALCIPARUM</v>
          </cell>
          <cell r="C6388" t="str">
            <v>092</v>
          </cell>
        </row>
        <row r="6389">
          <cell r="A6389" t="str">
            <v>P374</v>
          </cell>
          <cell r="B6389" t="str">
            <v>OTROS PALUDISMOS CONGENITOS</v>
          </cell>
          <cell r="C6389" t="str">
            <v>092</v>
          </cell>
        </row>
        <row r="6390">
          <cell r="A6390" t="str">
            <v>P375</v>
          </cell>
          <cell r="B6390" t="str">
            <v>CANDIDIASIS NEONATAL</v>
          </cell>
          <cell r="C6390" t="str">
            <v>092</v>
          </cell>
        </row>
        <row r="6391">
          <cell r="A6391" t="str">
            <v>P378</v>
          </cell>
          <cell r="B6391" t="str">
            <v>OTRAS ENFER. NEONATALES INFECCIOSAS O PARASITARIAS ESPECIFICADAS</v>
          </cell>
          <cell r="C6391" t="str">
            <v>092</v>
          </cell>
        </row>
        <row r="6392">
          <cell r="A6392" t="str">
            <v>P379</v>
          </cell>
          <cell r="B6392" t="str">
            <v>ENFERMEDAD INFECCIOSA Y PARASITARIA CONGENITA, NO ESPECIFICADA</v>
          </cell>
          <cell r="C6392" t="str">
            <v>092</v>
          </cell>
        </row>
        <row r="6393">
          <cell r="A6393" t="str">
            <v>P38</v>
          </cell>
          <cell r="B6393" t="str">
            <v>ONFALITIS DEL RECIEN NACIDO CON O SIN HEMORRAGIA LEVE</v>
          </cell>
          <cell r="C6393" t="str">
            <v>092</v>
          </cell>
        </row>
        <row r="6394">
          <cell r="A6394" t="str">
            <v>P39</v>
          </cell>
          <cell r="B6394" t="str">
            <v>OTRAS INFECCIONES ESPECIFICAS DEL PERIODO PERINATAL</v>
          </cell>
          <cell r="C6394" t="str">
            <v>092</v>
          </cell>
        </row>
        <row r="6395">
          <cell r="A6395" t="str">
            <v>P390</v>
          </cell>
          <cell r="B6395" t="str">
            <v>MASTITIS INFECCIOSA NEONATAL</v>
          </cell>
          <cell r="C6395" t="str">
            <v>092</v>
          </cell>
        </row>
        <row r="6396">
          <cell r="A6396" t="str">
            <v>P391</v>
          </cell>
          <cell r="B6396" t="str">
            <v>CONJUNTIVITIS Y DACRIOCISTITIS NEONATALES</v>
          </cell>
          <cell r="C6396" t="str">
            <v>092</v>
          </cell>
        </row>
        <row r="6397">
          <cell r="A6397" t="str">
            <v>P392</v>
          </cell>
          <cell r="B6397" t="str">
            <v>INFECCION INTRAAMNIOTICA DEL FETO, NO CLASIFICADA EN OTRA PARTE</v>
          </cell>
          <cell r="C6397" t="str">
            <v>092</v>
          </cell>
        </row>
        <row r="6398">
          <cell r="A6398" t="str">
            <v>P393</v>
          </cell>
          <cell r="B6398" t="str">
            <v>INFECCION NEONATAL DE LAS VIAS URINARIAS</v>
          </cell>
          <cell r="C6398" t="str">
            <v>092</v>
          </cell>
        </row>
        <row r="6399">
          <cell r="A6399" t="str">
            <v>P394</v>
          </cell>
          <cell r="B6399" t="str">
            <v>INFECCION CUTANEA NEONATAL</v>
          </cell>
          <cell r="C6399" t="str">
            <v>092</v>
          </cell>
        </row>
        <row r="6400">
          <cell r="A6400" t="str">
            <v>P398</v>
          </cell>
          <cell r="B6400" t="str">
            <v>OTRAS INFECCIONES ESPECIFICADAS PROPIAS DEL PERIODO PERINATAL</v>
          </cell>
          <cell r="C6400" t="str">
            <v>092</v>
          </cell>
        </row>
        <row r="6401">
          <cell r="A6401" t="str">
            <v>P399</v>
          </cell>
          <cell r="B6401" t="str">
            <v>INFECCION PROPIA DEL PERIODO PERINATAL, NO ESPECIFICADA</v>
          </cell>
          <cell r="C6401" t="str">
            <v>092</v>
          </cell>
        </row>
        <row r="6402">
          <cell r="A6402" t="str">
            <v>P50</v>
          </cell>
          <cell r="B6402" t="str">
            <v>PERDIDA DE SANGRE FETAL</v>
          </cell>
          <cell r="C6402" t="str">
            <v>092</v>
          </cell>
        </row>
        <row r="6403">
          <cell r="A6403" t="str">
            <v>P500</v>
          </cell>
          <cell r="B6403" t="str">
            <v>PERDIDA DE SANGRE FETAL POR VASA PREVIA</v>
          </cell>
          <cell r="C6403" t="str">
            <v>092</v>
          </cell>
        </row>
        <row r="6404">
          <cell r="A6404" t="str">
            <v>P501</v>
          </cell>
          <cell r="B6404" t="str">
            <v>PERDIDA DE SANGRE FETAL POR RUPTURA DEL CORDON UMBILICAL</v>
          </cell>
          <cell r="C6404" t="str">
            <v>092</v>
          </cell>
        </row>
        <row r="6405">
          <cell r="A6405" t="str">
            <v>P502</v>
          </cell>
          <cell r="B6405" t="str">
            <v>PERDIDA DE SANGRE FETAL POR LA PLACENTA</v>
          </cell>
          <cell r="C6405" t="str">
            <v>092</v>
          </cell>
        </row>
        <row r="6406">
          <cell r="A6406" t="str">
            <v>P503</v>
          </cell>
          <cell r="B6406" t="str">
            <v>HEMORRAGIA FETAL HACIA EL OTRO GEMELO</v>
          </cell>
          <cell r="C6406" t="str">
            <v>092</v>
          </cell>
        </row>
        <row r="6407">
          <cell r="A6407" t="str">
            <v>P504</v>
          </cell>
          <cell r="B6407" t="str">
            <v>HEMORRAGIA FETAL HACIA LA CIRCULACION MATERNA</v>
          </cell>
          <cell r="C6407" t="str">
            <v>092</v>
          </cell>
        </row>
        <row r="6408">
          <cell r="A6408" t="str">
            <v>P505</v>
          </cell>
          <cell r="B6408" t="str">
            <v>PERDIDA DE SANGRE FETAL POR EL CORTE DEL CORDON UMBILICAL EN OTRO GEM</v>
          </cell>
          <cell r="C6408" t="str">
            <v>092</v>
          </cell>
        </row>
        <row r="6409">
          <cell r="A6409" t="str">
            <v>P508</v>
          </cell>
          <cell r="B6409" t="str">
            <v>OTRAS PERDIDAS DE SANGRE FETAL</v>
          </cell>
          <cell r="C6409" t="str">
            <v>092</v>
          </cell>
        </row>
        <row r="6410">
          <cell r="A6410" t="str">
            <v>P509</v>
          </cell>
          <cell r="B6410" t="str">
            <v>PERDIDA DE SANGRE FETAL, NO ESPECIFICADA</v>
          </cell>
          <cell r="C6410" t="str">
            <v>092</v>
          </cell>
        </row>
        <row r="6411">
          <cell r="A6411" t="str">
            <v>P51</v>
          </cell>
          <cell r="B6411" t="str">
            <v>HEMORRAGIA UMBILICAL DEL RECIEN NACIDO</v>
          </cell>
          <cell r="C6411" t="str">
            <v>092</v>
          </cell>
        </row>
        <row r="6412">
          <cell r="A6412" t="str">
            <v>P510</v>
          </cell>
          <cell r="B6412" t="str">
            <v>HEMORRAGIA UMBILICAL MASIVA DEL RECIEN NACIDO</v>
          </cell>
          <cell r="C6412" t="str">
            <v>092</v>
          </cell>
        </row>
        <row r="6413">
          <cell r="A6413" t="str">
            <v>P518</v>
          </cell>
          <cell r="B6413" t="str">
            <v>OTRAS HEMORRAGIAS UMBILICALES DEL RECIEN NACIDO</v>
          </cell>
          <cell r="C6413" t="str">
            <v>092</v>
          </cell>
        </row>
        <row r="6414">
          <cell r="A6414" t="str">
            <v>P519</v>
          </cell>
          <cell r="B6414" t="str">
            <v>HEMORRAGIA UMBILICAL DEL RECIEN NACIDO, SIN OTRA ESPECIFICACION</v>
          </cell>
          <cell r="C6414" t="str">
            <v>092</v>
          </cell>
        </row>
        <row r="6415">
          <cell r="A6415" t="str">
            <v>P52</v>
          </cell>
          <cell r="B6415" t="str">
            <v>HEMORRAGIA INTRACRANEAL NO TRAUM. DEL FETO Y DEL RECIEN NACIDO</v>
          </cell>
          <cell r="C6415" t="str">
            <v>092</v>
          </cell>
        </row>
        <row r="6416">
          <cell r="A6416" t="str">
            <v>P520</v>
          </cell>
          <cell r="B6416" t="str">
            <v>HEMORRAGIA INTRAVENTRICULAR (NO TRAUM.) GRADO 1, DEL FETO Y DEL R/N</v>
          </cell>
          <cell r="C6416" t="str">
            <v>092</v>
          </cell>
        </row>
        <row r="6417">
          <cell r="A6417" t="str">
            <v>P521</v>
          </cell>
          <cell r="B6417" t="str">
            <v>HEMORRAGIA INTRAVENTRICULAR (NO TRAUM.) GRADO 2, DEL FETO Y DEL R/N</v>
          </cell>
          <cell r="C6417" t="str">
            <v>092</v>
          </cell>
        </row>
        <row r="6418">
          <cell r="A6418" t="str">
            <v>P522</v>
          </cell>
          <cell r="B6418" t="str">
            <v>HEMORRAGIA INTRAVENTRICULAR (NO TRAUM.) GRADO 3, DEL FETO Y DEL R/N</v>
          </cell>
          <cell r="C6418" t="str">
            <v>092</v>
          </cell>
        </row>
        <row r="6419">
          <cell r="A6419" t="str">
            <v>P523</v>
          </cell>
          <cell r="B6419" t="str">
            <v>HEMORRAGIA INTRAVENTRICULAR (NO TRAUM.) DEL FETO Y DEL R/N SIN OTRA ES</v>
          </cell>
          <cell r="C6419" t="str">
            <v>092</v>
          </cell>
        </row>
        <row r="6420">
          <cell r="A6420" t="str">
            <v>P524</v>
          </cell>
          <cell r="B6420" t="str">
            <v>HEMORRAGIA INTRACEREBRAL (NO TRAUM.) DEL FETO Y DEL RECIEN NACIDO</v>
          </cell>
          <cell r="C6420" t="str">
            <v>092</v>
          </cell>
        </row>
        <row r="6421">
          <cell r="A6421" t="str">
            <v>P525</v>
          </cell>
          <cell r="B6421" t="str">
            <v>HEMORRAGIA SUBARACNOIDEA ( NO TRAUM.) DEL FETO Y DEL RECIEN NACIDO</v>
          </cell>
          <cell r="C6421" t="str">
            <v>092</v>
          </cell>
        </row>
        <row r="6422">
          <cell r="A6422" t="str">
            <v>P526</v>
          </cell>
          <cell r="B6422" t="str">
            <v>HEMORRAGIA CEREBELOSA Y DE LA FOSA POSTERIOR (NO TRAUM.) DEL FETO Y DE</v>
          </cell>
          <cell r="C6422" t="str">
            <v>092</v>
          </cell>
        </row>
        <row r="6423">
          <cell r="A6423" t="str">
            <v>P528</v>
          </cell>
          <cell r="B6423" t="str">
            <v>OTRAS HEMORRAGIAS INTRACRANEALES (NO TRAUM.) DEL FETO Y DEL R/N</v>
          </cell>
          <cell r="C6423" t="str">
            <v>092</v>
          </cell>
        </row>
        <row r="6424">
          <cell r="A6424" t="str">
            <v>P529</v>
          </cell>
          <cell r="B6424" t="str">
            <v>HEMORRAGIA INTRACRANEAL (NO TRAUM.) DEL FETO Y DEL R/N SIN OTRA ESPEC</v>
          </cell>
          <cell r="C6424" t="str">
            <v>092</v>
          </cell>
        </row>
        <row r="6425">
          <cell r="A6425" t="str">
            <v>P53</v>
          </cell>
          <cell r="B6425" t="str">
            <v>ENFERMEDAD HEMORRAGICA DEL FETO Y DEL RECIEN NACIDO</v>
          </cell>
          <cell r="C6425" t="str">
            <v>092</v>
          </cell>
        </row>
        <row r="6426">
          <cell r="A6426" t="str">
            <v>P54</v>
          </cell>
          <cell r="B6426" t="str">
            <v>OTRAS HEMORRAGIAS NEONATALES</v>
          </cell>
          <cell r="C6426" t="str">
            <v>092</v>
          </cell>
        </row>
        <row r="6427">
          <cell r="A6427" t="str">
            <v>P540</v>
          </cell>
          <cell r="B6427" t="str">
            <v>HEMATEMESIS NEONATAL</v>
          </cell>
          <cell r="C6427" t="str">
            <v>092</v>
          </cell>
        </row>
        <row r="6428">
          <cell r="A6428" t="str">
            <v>P541</v>
          </cell>
          <cell r="B6428" t="str">
            <v>MELENA NEONATAL</v>
          </cell>
          <cell r="C6428" t="str">
            <v>092</v>
          </cell>
        </row>
        <row r="6429">
          <cell r="A6429" t="str">
            <v>P542</v>
          </cell>
          <cell r="B6429" t="str">
            <v>HEMORRAGIA RECTAL NEONATAL</v>
          </cell>
          <cell r="C6429" t="str">
            <v>092</v>
          </cell>
        </row>
        <row r="6430">
          <cell r="A6430" t="str">
            <v>P543</v>
          </cell>
          <cell r="B6430" t="str">
            <v>OTRAS HEMORRAGIAS GASTROINTESTINALES NEONATALES</v>
          </cell>
          <cell r="C6430" t="str">
            <v>092</v>
          </cell>
        </row>
        <row r="6431">
          <cell r="A6431" t="str">
            <v>P544</v>
          </cell>
          <cell r="B6431" t="str">
            <v>HEMORRAGIA SUPRARRENAL NEONATAL</v>
          </cell>
          <cell r="C6431" t="str">
            <v>092</v>
          </cell>
        </row>
        <row r="6432">
          <cell r="A6432" t="str">
            <v>P545</v>
          </cell>
          <cell r="B6432" t="str">
            <v>HEMORRAGIA CUTANEA NEONATAL</v>
          </cell>
          <cell r="C6432" t="str">
            <v>092</v>
          </cell>
        </row>
        <row r="6433">
          <cell r="A6433" t="str">
            <v>P546</v>
          </cell>
          <cell r="B6433" t="str">
            <v>HEMORRAGIA VAGINAL NEONATAL</v>
          </cell>
          <cell r="C6433" t="str">
            <v>092</v>
          </cell>
        </row>
        <row r="6434">
          <cell r="A6434" t="str">
            <v>P548</v>
          </cell>
          <cell r="B6434" t="str">
            <v>OTRAS HEMORRAGIAS FETALES Y NEONATALES ESPECIFICADAS</v>
          </cell>
          <cell r="C6434" t="str">
            <v>092</v>
          </cell>
        </row>
        <row r="6435">
          <cell r="A6435" t="str">
            <v>P549</v>
          </cell>
          <cell r="B6435" t="str">
            <v>HEMORRAGIA FETAL Y NEONATAL, NO ESPECIFICADA</v>
          </cell>
          <cell r="C6435" t="str">
            <v>092</v>
          </cell>
        </row>
        <row r="6436">
          <cell r="A6436" t="str">
            <v>P55</v>
          </cell>
          <cell r="B6436" t="str">
            <v>ENFERMEDAD HEMOLITICA DEL FETO Y DEL RECIEN NACIDO</v>
          </cell>
          <cell r="C6436" t="str">
            <v>092</v>
          </cell>
        </row>
        <row r="6437">
          <cell r="A6437" t="str">
            <v>P550</v>
          </cell>
          <cell r="B6437" t="str">
            <v>INCOMPATIBILIDAD RH DEL FETO Y DEL RECIEN NACIDO</v>
          </cell>
          <cell r="C6437" t="str">
            <v>092</v>
          </cell>
        </row>
        <row r="6438">
          <cell r="A6438" t="str">
            <v>P551</v>
          </cell>
          <cell r="B6438" t="str">
            <v>INCOMPATIBILIDAD ABO DEL FETO Y DEL RECIEN NACIDO</v>
          </cell>
          <cell r="C6438" t="str">
            <v>092</v>
          </cell>
        </row>
        <row r="6439">
          <cell r="A6439" t="str">
            <v>P558</v>
          </cell>
          <cell r="B6439" t="str">
            <v>OTRAS ENFERMEDADES HEMOLITICAS DEL FETO Y DEL RECIEN NACIDO</v>
          </cell>
          <cell r="C6439" t="str">
            <v>092</v>
          </cell>
        </row>
        <row r="6440">
          <cell r="A6440" t="str">
            <v>P559</v>
          </cell>
          <cell r="B6440" t="str">
            <v>ENFERMEDAD HEMOLITICA DEL FETO Y DEL RECIEN NACIDO, NO ESPECIFICADA</v>
          </cell>
          <cell r="C6440" t="str">
            <v>092</v>
          </cell>
        </row>
        <row r="6441">
          <cell r="A6441" t="str">
            <v>P56</v>
          </cell>
          <cell r="B6441" t="str">
            <v>HIDROPESIA FETAL DEBIDA A ENFERMEDAD HEMOLITICA</v>
          </cell>
          <cell r="C6441" t="str">
            <v>092</v>
          </cell>
        </row>
        <row r="6442">
          <cell r="A6442" t="str">
            <v>P560</v>
          </cell>
          <cell r="B6442" t="str">
            <v>HIDROPESIA FETAL DEBIDA A INCOMPATIBILIDAD</v>
          </cell>
          <cell r="C6442" t="str">
            <v>092</v>
          </cell>
        </row>
        <row r="6443">
          <cell r="A6443" t="str">
            <v>P569</v>
          </cell>
          <cell r="B6443" t="str">
            <v>HIDROPESIA FETAL DEBIDA A OTRAS ENFERM. HEMOLITICAS ESPECIF. Y LAS NO</v>
          </cell>
          <cell r="C6443" t="str">
            <v>092</v>
          </cell>
        </row>
        <row r="6444">
          <cell r="A6444" t="str">
            <v>P57</v>
          </cell>
          <cell r="B6444" t="str">
            <v>KERNICTERUS</v>
          </cell>
          <cell r="C6444" t="str">
            <v>092</v>
          </cell>
        </row>
        <row r="6445">
          <cell r="A6445" t="str">
            <v>P570</v>
          </cell>
          <cell r="B6445" t="str">
            <v>KERNICTERUS DEBIDO A INCOMPATIBILIDAD</v>
          </cell>
          <cell r="C6445" t="str">
            <v>092</v>
          </cell>
        </row>
        <row r="6446">
          <cell r="A6446" t="str">
            <v>P578</v>
          </cell>
          <cell r="B6446" t="str">
            <v>KERNICTERUS DEBIDO A OTRAS CAUSAS ESPECIFICADAS</v>
          </cell>
          <cell r="C6446" t="str">
            <v>092</v>
          </cell>
        </row>
        <row r="6447">
          <cell r="A6447" t="str">
            <v>P579</v>
          </cell>
          <cell r="B6447" t="str">
            <v>KERNICTERUS, NO ESPECIFICADO</v>
          </cell>
          <cell r="C6447" t="str">
            <v>092</v>
          </cell>
        </row>
        <row r="6448">
          <cell r="A6448" t="str">
            <v>P58</v>
          </cell>
          <cell r="B6448" t="str">
            <v>ICTERICIA NEONATAL DEBIDA A OTRAS HEMOLISIS EXCESIVAS</v>
          </cell>
          <cell r="C6448" t="str">
            <v>092</v>
          </cell>
        </row>
        <row r="6449">
          <cell r="A6449" t="str">
            <v>P580</v>
          </cell>
          <cell r="B6449" t="str">
            <v>ICTERICIA NEONATAL DEBIDA A CONTUSION</v>
          </cell>
          <cell r="C6449" t="str">
            <v>092</v>
          </cell>
        </row>
        <row r="6450">
          <cell r="A6450" t="str">
            <v>P581</v>
          </cell>
          <cell r="B6450" t="str">
            <v>ICTERICIA NEONATAL DEBIDA A HEMORRAGIA</v>
          </cell>
          <cell r="C6450" t="str">
            <v>092</v>
          </cell>
        </row>
        <row r="6451">
          <cell r="A6451" t="str">
            <v>P582</v>
          </cell>
          <cell r="B6451" t="str">
            <v>ICTERICIA NEONATAL DEBIDA A INFECCION</v>
          </cell>
          <cell r="C6451" t="str">
            <v>092</v>
          </cell>
        </row>
        <row r="6452">
          <cell r="A6452" t="str">
            <v>P583</v>
          </cell>
          <cell r="B6452" t="str">
            <v>ICTERICIA NEONATAL DEBIDA A POLICITEMIA</v>
          </cell>
          <cell r="C6452" t="str">
            <v>092</v>
          </cell>
        </row>
        <row r="6453">
          <cell r="A6453" t="str">
            <v>P584</v>
          </cell>
          <cell r="B6453" t="str">
            <v>ICTERICIA NEONATAL DEBIDA A DROGAS O TOXINAS TRANSMITIDAS PO LA MADRE</v>
          </cell>
          <cell r="C6453" t="str">
            <v>092</v>
          </cell>
        </row>
        <row r="6454">
          <cell r="A6454" t="str">
            <v>P585</v>
          </cell>
          <cell r="B6454" t="str">
            <v>ICTERICIA NEONATAL DEBIDA A DEGLUCION DE SANGRE MATERNA</v>
          </cell>
          <cell r="C6454" t="str">
            <v>092</v>
          </cell>
        </row>
        <row r="6455">
          <cell r="A6455" t="str">
            <v>P588</v>
          </cell>
          <cell r="B6455" t="str">
            <v>ICTERICIA NEONATAL DEBIDA A OTRAS HEMOLISIS EXCESIVAS</v>
          </cell>
          <cell r="C6455" t="str">
            <v>092</v>
          </cell>
        </row>
        <row r="6456">
          <cell r="A6456" t="str">
            <v>P589</v>
          </cell>
          <cell r="B6456" t="str">
            <v>ICTERICIA NEONATAL DEBIDA A HEMOLISIS EXCESIVA, SIN OTRA ESPECIFICACIO</v>
          </cell>
          <cell r="C6456" t="str">
            <v>092</v>
          </cell>
        </row>
        <row r="6457">
          <cell r="A6457" t="str">
            <v>P59</v>
          </cell>
          <cell r="B6457" t="str">
            <v>ICTERICIA NEONATAL POR OTRAS CAUSAS Y POR LAS NO ESPECIFICADAS</v>
          </cell>
          <cell r="C6457" t="str">
            <v>092</v>
          </cell>
        </row>
        <row r="6458">
          <cell r="A6458" t="str">
            <v>P590</v>
          </cell>
          <cell r="B6458" t="str">
            <v>ICTERICIA NEONATAL ASOCIADA CON EL PARTO ANTES DE TERMINO</v>
          </cell>
          <cell r="C6458" t="str">
            <v>092</v>
          </cell>
        </row>
        <row r="6459">
          <cell r="A6459" t="str">
            <v>P591</v>
          </cell>
          <cell r="B6459" t="str">
            <v>SINDROME DE LA BILIS ESPESA</v>
          </cell>
          <cell r="C6459" t="str">
            <v>092</v>
          </cell>
        </row>
        <row r="6460">
          <cell r="A6460" t="str">
            <v>P592</v>
          </cell>
          <cell r="B6460" t="str">
            <v>ICTERICIA NEONATAL DEBIDA A OTRA LESION HEPATICA ESPECIFICADA</v>
          </cell>
          <cell r="C6460" t="str">
            <v>092</v>
          </cell>
        </row>
        <row r="6461">
          <cell r="A6461" t="str">
            <v>P593</v>
          </cell>
          <cell r="B6461" t="str">
            <v>ICTERICIA NEONATAL POR INHIBIDOR DE LA LECHE MATERNA</v>
          </cell>
          <cell r="C6461" t="str">
            <v>092</v>
          </cell>
        </row>
        <row r="6462">
          <cell r="A6462" t="str">
            <v>P598</v>
          </cell>
          <cell r="B6462" t="str">
            <v>ICTERICIA NEONATAL POR DROGAS CAUSAS ESPECIFICADAS</v>
          </cell>
          <cell r="C6462" t="str">
            <v>092</v>
          </cell>
        </row>
        <row r="6463">
          <cell r="A6463" t="str">
            <v>P599</v>
          </cell>
          <cell r="B6463" t="str">
            <v>ICTERICIA NEONATAL, NO ESPECIFICADA</v>
          </cell>
          <cell r="C6463" t="str">
            <v>092</v>
          </cell>
        </row>
        <row r="6464">
          <cell r="A6464" t="str">
            <v>P60X</v>
          </cell>
          <cell r="B6464" t="str">
            <v>COAGULACION INTRAVASCULAR DISEMINADA EN EL FETO Y EL RECIEN NACIDO</v>
          </cell>
          <cell r="C6464" t="str">
            <v>092</v>
          </cell>
        </row>
        <row r="6465">
          <cell r="A6465" t="str">
            <v>P61</v>
          </cell>
          <cell r="B6465" t="str">
            <v>OTROS TRASTORNOS HEMATOLOGICOS PERINATALES</v>
          </cell>
          <cell r="C6465" t="str">
            <v>092</v>
          </cell>
        </row>
        <row r="6466">
          <cell r="A6466" t="str">
            <v>P610</v>
          </cell>
          <cell r="B6466" t="str">
            <v>TROMBOCITOPENIA NEONATAL TRANSITORIA</v>
          </cell>
          <cell r="C6466" t="str">
            <v>092</v>
          </cell>
        </row>
        <row r="6467">
          <cell r="A6467" t="str">
            <v>P611</v>
          </cell>
          <cell r="B6467" t="str">
            <v>POLICITEMIA NEONATAL</v>
          </cell>
          <cell r="C6467" t="str">
            <v>092</v>
          </cell>
        </row>
        <row r="6468">
          <cell r="A6468" t="str">
            <v>P612</v>
          </cell>
          <cell r="B6468" t="str">
            <v>ANEMIA DE LA PREMATURIDAD</v>
          </cell>
          <cell r="C6468" t="str">
            <v>092</v>
          </cell>
        </row>
        <row r="6469">
          <cell r="A6469" t="str">
            <v>P613</v>
          </cell>
          <cell r="B6469" t="str">
            <v>ANEMIA CONGENITA DEBIDA A PERDIDA DE SANGRE FETAL</v>
          </cell>
          <cell r="C6469" t="str">
            <v>092</v>
          </cell>
        </row>
        <row r="6470">
          <cell r="A6470" t="str">
            <v>P614</v>
          </cell>
          <cell r="B6470" t="str">
            <v>OTRAS ANEMIAS CONGENITAS, NO CLASIFICADAS EN OTRA PARTE</v>
          </cell>
          <cell r="C6470" t="str">
            <v>092</v>
          </cell>
        </row>
        <row r="6471">
          <cell r="A6471" t="str">
            <v>P615</v>
          </cell>
          <cell r="B6471" t="str">
            <v>NEUTROPENIA NEONATAL TRANSITORIA</v>
          </cell>
          <cell r="C6471" t="str">
            <v>092</v>
          </cell>
        </row>
        <row r="6472">
          <cell r="A6472" t="str">
            <v>P616</v>
          </cell>
          <cell r="B6472" t="str">
            <v>OTROS TRASTORNOS NEONATALES TRANSITORIOS DE LA COAGULACION</v>
          </cell>
          <cell r="C6472" t="str">
            <v>092</v>
          </cell>
        </row>
        <row r="6473">
          <cell r="A6473" t="str">
            <v>P618</v>
          </cell>
          <cell r="B6473" t="str">
            <v>OTROS TRASTORNOS HEMATOLOGICOS PERINATALES ESPECIFICADOS</v>
          </cell>
          <cell r="C6473" t="str">
            <v>092</v>
          </cell>
        </row>
        <row r="6474">
          <cell r="A6474" t="str">
            <v>P619</v>
          </cell>
          <cell r="B6474" t="str">
            <v>TRASTORNO HEMATOLOGICO PERINATAL, NO ESPECIFICADO</v>
          </cell>
          <cell r="C6474" t="str">
            <v>092</v>
          </cell>
        </row>
        <row r="6475">
          <cell r="A6475" t="str">
            <v>P70</v>
          </cell>
          <cell r="B6475" t="str">
            <v>TRAST. TRANSIT. DEL METABOL. DE LOS CARBOHIDRATOS ESPECIFICOS DEL FETO</v>
          </cell>
          <cell r="C6475" t="str">
            <v>092</v>
          </cell>
        </row>
        <row r="6476">
          <cell r="A6476" t="str">
            <v>P700</v>
          </cell>
          <cell r="B6476" t="str">
            <v>SINDROME DEL RECIEN NACIDO DE MADRE CON DIABETES GESTACIONAL</v>
          </cell>
          <cell r="C6476" t="str">
            <v>092</v>
          </cell>
        </row>
        <row r="6477">
          <cell r="A6477" t="str">
            <v>P701</v>
          </cell>
          <cell r="B6477" t="str">
            <v>SINDROME DEL RECIEN NACIDO DE MADRE DIABETICA</v>
          </cell>
          <cell r="C6477" t="str">
            <v>092</v>
          </cell>
        </row>
        <row r="6478">
          <cell r="A6478" t="str">
            <v>P702</v>
          </cell>
          <cell r="B6478" t="str">
            <v>DIABETES MELLITUS NEONATAL</v>
          </cell>
          <cell r="C6478" t="str">
            <v>092</v>
          </cell>
        </row>
        <row r="6479">
          <cell r="A6479" t="str">
            <v>P703</v>
          </cell>
          <cell r="B6479" t="str">
            <v>HIPOGLICEMIA NEONATAL YATROGENICA</v>
          </cell>
          <cell r="C6479" t="str">
            <v>092</v>
          </cell>
        </row>
        <row r="6480">
          <cell r="A6480" t="str">
            <v>P704</v>
          </cell>
          <cell r="B6480" t="str">
            <v>OTRAS HIPOGLICEMIAS NEONATALES</v>
          </cell>
          <cell r="C6480" t="str">
            <v>092</v>
          </cell>
        </row>
        <row r="6481">
          <cell r="A6481" t="str">
            <v>P708</v>
          </cell>
          <cell r="B6481" t="str">
            <v>OTROS TRAST. TRANSIT. DEL METABOL. DE LOS CARBOHIDRATOS EN EL FETO</v>
          </cell>
          <cell r="C6481" t="str">
            <v>092</v>
          </cell>
        </row>
        <row r="6482">
          <cell r="A6482" t="str">
            <v>P709</v>
          </cell>
          <cell r="B6482" t="str">
            <v>TRAST. TRANSIT. NO ESPECIF. DEL METABOLISMO DE LOS CARBOHID. EN EL FET</v>
          </cell>
          <cell r="C6482" t="str">
            <v>092</v>
          </cell>
        </row>
        <row r="6483">
          <cell r="A6483" t="str">
            <v>P71</v>
          </cell>
          <cell r="B6483" t="str">
            <v>TRASTORNOS NEONATALES TRANSITORIOS DEL METABOL. DEL CALCIO Y DEL MAGN</v>
          </cell>
          <cell r="C6483" t="str">
            <v>092</v>
          </cell>
        </row>
        <row r="6484">
          <cell r="A6484" t="str">
            <v>P710</v>
          </cell>
          <cell r="B6484" t="str">
            <v>HIPOCALCEMIA DEL RECIEN NACIDO DEBIDA A LA KECHE DE VACA</v>
          </cell>
          <cell r="C6484" t="str">
            <v>092</v>
          </cell>
        </row>
        <row r="6485">
          <cell r="A6485" t="str">
            <v>P711</v>
          </cell>
          <cell r="B6485" t="str">
            <v>OTRA HIPOCALCEMIA NEONATAL</v>
          </cell>
          <cell r="C6485" t="str">
            <v>092</v>
          </cell>
        </row>
        <row r="6486">
          <cell r="A6486" t="str">
            <v>P712</v>
          </cell>
          <cell r="B6486" t="str">
            <v>HIPOMAGNESEMIA NEONATAL</v>
          </cell>
          <cell r="C6486" t="str">
            <v>092</v>
          </cell>
        </row>
        <row r="6487">
          <cell r="A6487" t="str">
            <v>P713</v>
          </cell>
          <cell r="B6487" t="str">
            <v>TETANIA NEONATAL SIN MENCION DE DEFICIENCIA DE CALCIO O DE MAGNESIO</v>
          </cell>
          <cell r="C6487" t="str">
            <v>092</v>
          </cell>
        </row>
        <row r="6488">
          <cell r="A6488" t="str">
            <v>P714</v>
          </cell>
          <cell r="B6488" t="str">
            <v>HIPOPARATIROIDISMO NEONATAL TRANSITORIO</v>
          </cell>
          <cell r="C6488" t="str">
            <v>092</v>
          </cell>
        </row>
        <row r="6489">
          <cell r="A6489" t="str">
            <v>P718</v>
          </cell>
          <cell r="B6489" t="str">
            <v>OTROS TRASTORNO NEONATALES TRANSITORIOS DEL CALCIO Y DEL MAGNESIO</v>
          </cell>
          <cell r="C6489" t="str">
            <v>092</v>
          </cell>
        </row>
        <row r="6490">
          <cell r="A6490" t="str">
            <v>P719</v>
          </cell>
          <cell r="B6490" t="str">
            <v>TRASTORNO NEONATAL TRANSITORIO NO ESPECIF. DEL METABOL. DEL CALCIO</v>
          </cell>
          <cell r="C6490" t="str">
            <v>092</v>
          </cell>
        </row>
        <row r="6491">
          <cell r="A6491" t="str">
            <v>P72</v>
          </cell>
          <cell r="B6491" t="str">
            <v>OTROS TRASTORNOS ENDOCRINOS NEONATALES TRANSITORIOS</v>
          </cell>
          <cell r="C6491" t="str">
            <v>092</v>
          </cell>
        </row>
        <row r="6492">
          <cell r="A6492" t="str">
            <v>P720</v>
          </cell>
          <cell r="B6492" t="str">
            <v>BOCIO NEONATAL, NO CLASIFICADO EN OTRA PARTE</v>
          </cell>
          <cell r="C6492" t="str">
            <v>092</v>
          </cell>
        </row>
        <row r="6493">
          <cell r="A6493" t="str">
            <v>P721</v>
          </cell>
          <cell r="B6493" t="str">
            <v>HIPERTIROIDISMO NEONATAL TRANSITORIO</v>
          </cell>
          <cell r="C6493" t="str">
            <v>092</v>
          </cell>
        </row>
        <row r="6494">
          <cell r="A6494" t="str">
            <v>P722</v>
          </cell>
          <cell r="B6494" t="str">
            <v>OTROS TRASTORNOS NEONATALES TRANSIT. DE LA FUNSION TIROIDEA, NO CLASIF</v>
          </cell>
          <cell r="C6494" t="str">
            <v>092</v>
          </cell>
        </row>
        <row r="6495">
          <cell r="A6495" t="str">
            <v>P728</v>
          </cell>
          <cell r="B6495" t="str">
            <v>OTROS TRASTORNOS ENDOCRINOS NEONATALES TRANSITORIOS ESPECIFICADOS</v>
          </cell>
          <cell r="C6495" t="str">
            <v>092</v>
          </cell>
        </row>
        <row r="6496">
          <cell r="A6496" t="str">
            <v>P729</v>
          </cell>
          <cell r="B6496" t="str">
            <v>TRASTORNO ENDOCRINO NEONATAL TRANSITORIO, NO ESPECIFICADO</v>
          </cell>
          <cell r="C6496" t="str">
            <v>092</v>
          </cell>
        </row>
        <row r="6497">
          <cell r="A6497" t="str">
            <v>P74</v>
          </cell>
          <cell r="B6497" t="str">
            <v>OTRAS ALTERACIONES METABOLICAS Y ELECTROLITICAS NEONAT. TRANSITORIAS</v>
          </cell>
          <cell r="C6497" t="str">
            <v>092</v>
          </cell>
        </row>
        <row r="6498">
          <cell r="A6498" t="str">
            <v>P740</v>
          </cell>
          <cell r="B6498" t="str">
            <v>ACIDOSIS METABOLICA TARDIA DEL RECIEN NACIDO</v>
          </cell>
          <cell r="C6498" t="str">
            <v>092</v>
          </cell>
        </row>
        <row r="6499">
          <cell r="A6499" t="str">
            <v>P741</v>
          </cell>
          <cell r="B6499" t="str">
            <v>DESHIDRATACION DEL RECIEN NACIDO</v>
          </cell>
          <cell r="C6499" t="str">
            <v>092</v>
          </cell>
        </row>
        <row r="6500">
          <cell r="A6500" t="str">
            <v>P742</v>
          </cell>
          <cell r="B6500" t="str">
            <v>ALTERACIONES DEL EQUILIBRIO DEL SODIO EN EL RECIEN NACIDO</v>
          </cell>
          <cell r="C6500" t="str">
            <v>092</v>
          </cell>
        </row>
        <row r="6501">
          <cell r="A6501" t="str">
            <v>P743</v>
          </cell>
          <cell r="B6501" t="str">
            <v>ALTERACIONES DEL EQUILIBRIO DEL POTASIO EN EL RECIEN NACIDO</v>
          </cell>
          <cell r="C6501" t="str">
            <v>092</v>
          </cell>
        </row>
        <row r="6502">
          <cell r="A6502" t="str">
            <v>P744</v>
          </cell>
          <cell r="B6502" t="str">
            <v>OTRAS ALTERACIONES ELECTROLITICAS TRANSITORIAS DEL RECIEN NACIDO</v>
          </cell>
          <cell r="C6502" t="str">
            <v>092</v>
          </cell>
        </row>
        <row r="6503">
          <cell r="A6503" t="str">
            <v>P745</v>
          </cell>
          <cell r="B6503" t="str">
            <v>TIROSINEMIA TRANSITORIA DEL RECIEN NACIDO</v>
          </cell>
          <cell r="C6503" t="str">
            <v>092</v>
          </cell>
        </row>
        <row r="6504">
          <cell r="A6504" t="str">
            <v>P748</v>
          </cell>
          <cell r="B6504" t="str">
            <v>OTRAS ALTERACIONES METABOLICAS TRANSITORIAS DEL RECIEN NACIDO</v>
          </cell>
          <cell r="C6504" t="str">
            <v>092</v>
          </cell>
        </row>
        <row r="6505">
          <cell r="A6505" t="str">
            <v>P749</v>
          </cell>
          <cell r="B6505" t="str">
            <v>TRASTORNO METABOLICO TRANSITORIO DEL RECIEN NACIDO, NO ESPECIFICADO</v>
          </cell>
          <cell r="C6505" t="str">
            <v>092</v>
          </cell>
        </row>
        <row r="6506">
          <cell r="A6506" t="str">
            <v>P76</v>
          </cell>
          <cell r="B6506" t="str">
            <v>OTRAS OBSTRUCCIONES INTESTINALES DEL RECIEN NACIDO</v>
          </cell>
          <cell r="C6506" t="str">
            <v>092</v>
          </cell>
        </row>
        <row r="6507">
          <cell r="A6507" t="str">
            <v>P760</v>
          </cell>
          <cell r="B6507" t="str">
            <v>SINDROME DEL TAPON DE MECONIO</v>
          </cell>
          <cell r="C6507" t="str">
            <v>092</v>
          </cell>
        </row>
        <row r="6508">
          <cell r="A6508" t="str">
            <v>P761</v>
          </cell>
          <cell r="B6508" t="str">
            <v>ILEO TRANSITORIO DEL RECIEN NACIDO</v>
          </cell>
          <cell r="C6508" t="str">
            <v>092</v>
          </cell>
        </row>
        <row r="6509">
          <cell r="A6509" t="str">
            <v>P762</v>
          </cell>
          <cell r="B6509" t="str">
            <v>OBSTRUCCION INTESTINAL DEBIDA A LA LECHE ESPESA</v>
          </cell>
          <cell r="C6509" t="str">
            <v>092</v>
          </cell>
        </row>
        <row r="6510">
          <cell r="A6510" t="str">
            <v>P768</v>
          </cell>
          <cell r="B6510" t="str">
            <v>OTRAS OBSTRUCCIONES INTESTINALES ESPECIFICADAS DEL RECIEN NACIDO</v>
          </cell>
          <cell r="C6510" t="str">
            <v>092</v>
          </cell>
        </row>
        <row r="6511">
          <cell r="A6511" t="str">
            <v>P769</v>
          </cell>
          <cell r="B6511" t="str">
            <v>OBSTRUCCION INTESTINAL DEL RECIEN NACIDO, NO ESPECIFICADO</v>
          </cell>
          <cell r="C6511" t="str">
            <v>092</v>
          </cell>
        </row>
        <row r="6512">
          <cell r="A6512" t="str">
            <v>P77</v>
          </cell>
          <cell r="B6512" t="str">
            <v>ENTEROCOLITIS NECROTIZANTE DEL FETO Y DEL RECIEN NACIDO</v>
          </cell>
          <cell r="C6512" t="str">
            <v>092</v>
          </cell>
        </row>
        <row r="6513">
          <cell r="A6513" t="str">
            <v>P78</v>
          </cell>
          <cell r="B6513" t="str">
            <v>OTROS TRASTORNOS PERINATALES DEL SISTEMA DIGESTIVO</v>
          </cell>
          <cell r="C6513" t="str">
            <v>092</v>
          </cell>
        </row>
        <row r="6514">
          <cell r="A6514" t="str">
            <v>P780</v>
          </cell>
          <cell r="B6514" t="str">
            <v>PERFORACION INTESTINAL PERINATAL</v>
          </cell>
          <cell r="C6514" t="str">
            <v>092</v>
          </cell>
        </row>
        <row r="6515">
          <cell r="A6515" t="str">
            <v>P781</v>
          </cell>
          <cell r="B6515" t="str">
            <v>OTRAS PERITONITIS NEONATALES</v>
          </cell>
          <cell r="C6515" t="str">
            <v>092</v>
          </cell>
        </row>
        <row r="6516">
          <cell r="A6516" t="str">
            <v>P782</v>
          </cell>
          <cell r="B6516" t="str">
            <v>HEMATEMESIS Y MELENA NEONATALES DEBIDAS A LA DEGLUCION DE SANGRE MAT</v>
          </cell>
          <cell r="C6516" t="str">
            <v>092</v>
          </cell>
        </row>
        <row r="6517">
          <cell r="A6517" t="str">
            <v>P783</v>
          </cell>
          <cell r="B6517" t="str">
            <v>DIARREA NEONATAL NO INFECCIOSA</v>
          </cell>
          <cell r="C6517" t="str">
            <v>092</v>
          </cell>
        </row>
        <row r="6518">
          <cell r="A6518" t="str">
            <v>P788</v>
          </cell>
          <cell r="B6518" t="str">
            <v>OTROS TRASTORNOS PERINATALES ESPECIFICOS DEL SISTEMA DIGESTIVO</v>
          </cell>
          <cell r="C6518" t="str">
            <v>092</v>
          </cell>
        </row>
        <row r="6519">
          <cell r="A6519" t="str">
            <v>P789</v>
          </cell>
          <cell r="B6519" t="str">
            <v>TRASTORNO PERINATAL DEL SISTEMA DIGESTIVO, NO ESPECIFICADO</v>
          </cell>
          <cell r="C6519" t="str">
            <v>092</v>
          </cell>
        </row>
        <row r="6520">
          <cell r="A6520" t="str">
            <v>P80</v>
          </cell>
          <cell r="B6520" t="str">
            <v>HIPOTERMIA DEL RECIEN NACIDO</v>
          </cell>
          <cell r="C6520" t="str">
            <v>092</v>
          </cell>
        </row>
        <row r="6521">
          <cell r="A6521" t="str">
            <v>P800</v>
          </cell>
          <cell r="B6521" t="str">
            <v>SINDROME DEL ENFRIAMIENTO</v>
          </cell>
          <cell r="C6521" t="str">
            <v>092</v>
          </cell>
        </row>
        <row r="6522">
          <cell r="A6522" t="str">
            <v>P808</v>
          </cell>
          <cell r="B6522" t="str">
            <v>OTRAS HIPOTERMIAS DEL RECIEN NACIDO</v>
          </cell>
          <cell r="C6522" t="str">
            <v>092</v>
          </cell>
        </row>
        <row r="6523">
          <cell r="A6523" t="str">
            <v>P809</v>
          </cell>
          <cell r="B6523" t="str">
            <v>HIPOTERMIA DEL RECIEN NACIDO, NO ESPECIFICADA</v>
          </cell>
          <cell r="C6523" t="str">
            <v>092</v>
          </cell>
        </row>
        <row r="6524">
          <cell r="A6524" t="str">
            <v>P81</v>
          </cell>
          <cell r="B6524" t="str">
            <v>OTRAS ALTERACIONES DE LA REGULACION DE LA TEMPERATURA EN EL R/N</v>
          </cell>
          <cell r="C6524" t="str">
            <v>092</v>
          </cell>
        </row>
        <row r="6525">
          <cell r="A6525" t="str">
            <v>P810</v>
          </cell>
          <cell r="B6525" t="str">
            <v>HIPERTERMIA DEL RECIEN NACIDO INDUCIDA POR LAS CONDICIONES AMBIENTALES</v>
          </cell>
          <cell r="C6525" t="str">
            <v>092</v>
          </cell>
        </row>
        <row r="6526">
          <cell r="A6526" t="str">
            <v>P818</v>
          </cell>
          <cell r="B6526" t="str">
            <v>OTRAS ALTERACIONES ESPECIF. DE LA REGULACION DE LA TEMPERATURA DEL R/N</v>
          </cell>
          <cell r="C6526" t="str">
            <v>092</v>
          </cell>
        </row>
        <row r="6527">
          <cell r="A6527" t="str">
            <v>P819</v>
          </cell>
          <cell r="B6527" t="str">
            <v>ALTERACION NO ESPECIF. DE LA REGULACION DE LA TEMPERATURA EN EL R/N</v>
          </cell>
          <cell r="C6527" t="str">
            <v>092</v>
          </cell>
        </row>
        <row r="6528">
          <cell r="A6528" t="str">
            <v>P83</v>
          </cell>
          <cell r="B6528" t="str">
            <v>OTRAS AFECCIONES DE LA PIEL ESPECIFICAS DEL FETO DEL RECIEN NACIDO</v>
          </cell>
          <cell r="C6528" t="str">
            <v>092</v>
          </cell>
        </row>
        <row r="6529">
          <cell r="A6529" t="str">
            <v>P830</v>
          </cell>
          <cell r="B6529" t="str">
            <v>ESCLEREMA NEONATAL</v>
          </cell>
          <cell r="C6529" t="str">
            <v>092</v>
          </cell>
        </row>
        <row r="6530">
          <cell r="A6530" t="str">
            <v>P831</v>
          </cell>
          <cell r="B6530" t="str">
            <v>ERITEMA TOXICO NEONATAL</v>
          </cell>
          <cell r="C6530" t="str">
            <v>092</v>
          </cell>
        </row>
        <row r="6531">
          <cell r="A6531" t="str">
            <v>P832</v>
          </cell>
          <cell r="B6531" t="str">
            <v>HIDROPESIA FETAL NO DEBIDA A ENFERMEDAD HEMOLITICA</v>
          </cell>
          <cell r="C6531" t="str">
            <v>092</v>
          </cell>
        </row>
        <row r="6532">
          <cell r="A6532" t="str">
            <v>P833</v>
          </cell>
          <cell r="B6532" t="str">
            <v>OTROS EDEMAS Y LOS NO ESPECIFICADOS, PROPIOS DEL FETO Y DEL R/N</v>
          </cell>
          <cell r="C6532" t="str">
            <v>092</v>
          </cell>
        </row>
        <row r="6533">
          <cell r="A6533" t="str">
            <v>P834</v>
          </cell>
          <cell r="B6533" t="str">
            <v>INGURGITACION MAMARIA DEL RECIEN NACIDO</v>
          </cell>
          <cell r="C6533" t="str">
            <v>092</v>
          </cell>
        </row>
        <row r="6534">
          <cell r="A6534" t="str">
            <v>P835</v>
          </cell>
          <cell r="B6534" t="str">
            <v>HIDROCELE CONGENITO</v>
          </cell>
          <cell r="C6534" t="str">
            <v>092</v>
          </cell>
        </row>
        <row r="6535">
          <cell r="A6535" t="str">
            <v>P836</v>
          </cell>
          <cell r="B6535" t="str">
            <v>POLIPO UMBILICAL DEL RECIEN NACIDO</v>
          </cell>
          <cell r="C6535" t="str">
            <v>092</v>
          </cell>
        </row>
        <row r="6536">
          <cell r="A6536" t="str">
            <v>P838</v>
          </cell>
          <cell r="B6536" t="str">
            <v>OTRAS AFECCIONES ESPECIF. DE LA PIEL, PROPIAS DEL FETO Y DEL R/N</v>
          </cell>
          <cell r="C6536" t="str">
            <v>092</v>
          </cell>
        </row>
        <row r="6537">
          <cell r="A6537" t="str">
            <v>P839</v>
          </cell>
          <cell r="B6537" t="str">
            <v>AFECCION NO ESPECIFICADA DE LA PIEL, PROPIA DEL FETO Y DEL RECIEN NACI</v>
          </cell>
          <cell r="C6537" t="str">
            <v>092</v>
          </cell>
        </row>
        <row r="6538">
          <cell r="A6538" t="str">
            <v>P90</v>
          </cell>
          <cell r="B6538" t="str">
            <v>CONVULSIONES DEL RECIEN NACIDO</v>
          </cell>
          <cell r="C6538" t="str">
            <v>092</v>
          </cell>
        </row>
        <row r="6539">
          <cell r="A6539" t="str">
            <v>P91</v>
          </cell>
          <cell r="B6539" t="str">
            <v>OTRAS ALTERACIONES CEREBRALES DEL RECIEN NACIDO</v>
          </cell>
          <cell r="C6539" t="str">
            <v>092</v>
          </cell>
        </row>
        <row r="6540">
          <cell r="A6540" t="str">
            <v>P910</v>
          </cell>
          <cell r="B6540" t="str">
            <v>ISQUEMIA CEREBRAL NEONATAL</v>
          </cell>
          <cell r="C6540" t="str">
            <v>092</v>
          </cell>
        </row>
        <row r="6541">
          <cell r="A6541" t="str">
            <v>P911</v>
          </cell>
          <cell r="B6541" t="str">
            <v>QUISTES PERIVENTRICULARES ADQUIRIDOS DEL RECIEN NACIDO</v>
          </cell>
          <cell r="C6541" t="str">
            <v>092</v>
          </cell>
        </row>
        <row r="6542">
          <cell r="A6542" t="str">
            <v>P912</v>
          </cell>
          <cell r="B6542" t="str">
            <v>LEUCOMALACIA CEREBRAL NEONATAL</v>
          </cell>
          <cell r="C6542" t="str">
            <v>092</v>
          </cell>
        </row>
        <row r="6543">
          <cell r="A6543" t="str">
            <v>P913</v>
          </cell>
          <cell r="B6543" t="str">
            <v>IRRITABILIDAD CEREBRAL NEONATAL</v>
          </cell>
          <cell r="C6543" t="str">
            <v>092</v>
          </cell>
        </row>
        <row r="6544">
          <cell r="A6544" t="str">
            <v>P914</v>
          </cell>
          <cell r="B6544" t="str">
            <v>DEPRESION CEREBRAL NEONATAL</v>
          </cell>
          <cell r="C6544" t="str">
            <v>092</v>
          </cell>
        </row>
        <row r="6545">
          <cell r="A6545" t="str">
            <v>P915</v>
          </cell>
          <cell r="B6545" t="str">
            <v>COMA NEONATAL</v>
          </cell>
          <cell r="C6545" t="str">
            <v>092</v>
          </cell>
        </row>
        <row r="6546">
          <cell r="A6546" t="str">
            <v>P918</v>
          </cell>
          <cell r="B6546" t="str">
            <v>OTRAS ALTERACIONES CEREBRALES ESPECIFICADAS DEL RECIEN NACIDO</v>
          </cell>
          <cell r="C6546" t="str">
            <v>092</v>
          </cell>
        </row>
        <row r="6547">
          <cell r="A6547" t="str">
            <v>P919</v>
          </cell>
          <cell r="B6547" t="str">
            <v>ALTERACION CEREBRAL NO ESPECIFICADA DEL RECIEN NACIDO</v>
          </cell>
          <cell r="C6547" t="str">
            <v>092</v>
          </cell>
        </row>
        <row r="6548">
          <cell r="A6548" t="str">
            <v>P92</v>
          </cell>
          <cell r="B6548" t="str">
            <v>PROBLEMAS DE LA INGESTION DE ALIMENTOS DEL RECIEN NACIDO</v>
          </cell>
          <cell r="C6548" t="str">
            <v>092</v>
          </cell>
        </row>
        <row r="6549">
          <cell r="A6549" t="str">
            <v>P920</v>
          </cell>
          <cell r="B6549" t="str">
            <v>VOMITOS DEL RECIEN NACIDO</v>
          </cell>
          <cell r="C6549" t="str">
            <v>092</v>
          </cell>
        </row>
        <row r="6550">
          <cell r="A6550" t="str">
            <v>P921</v>
          </cell>
          <cell r="B6550" t="str">
            <v>REGURGITACION Y RUMIACION DEL RECIEN NACIDO</v>
          </cell>
          <cell r="C6550" t="str">
            <v>092</v>
          </cell>
        </row>
        <row r="6551">
          <cell r="A6551" t="str">
            <v>P922</v>
          </cell>
          <cell r="B6551" t="str">
            <v>LENTITUD EN LA INGESTION DE ALIMENTOS DEL RECIEN NACIDO</v>
          </cell>
          <cell r="C6551" t="str">
            <v>092</v>
          </cell>
        </row>
        <row r="6552">
          <cell r="A6552" t="str">
            <v>P923</v>
          </cell>
          <cell r="B6552" t="str">
            <v>HIPOALIMENTACION DEL RECIEN NACIDO</v>
          </cell>
          <cell r="C6552" t="str">
            <v>092</v>
          </cell>
        </row>
        <row r="6553">
          <cell r="A6553" t="str">
            <v>P924</v>
          </cell>
          <cell r="B6553" t="str">
            <v>HIPERALIMENTACION DEL RECIEN NACIDO</v>
          </cell>
          <cell r="C6553" t="str">
            <v>092</v>
          </cell>
        </row>
        <row r="6554">
          <cell r="A6554" t="str">
            <v>P925</v>
          </cell>
          <cell r="B6554" t="str">
            <v>DIFICULTAD NEONATAL EN LA LACTANCIA MATERNA</v>
          </cell>
          <cell r="C6554" t="str">
            <v>092</v>
          </cell>
        </row>
        <row r="6555">
          <cell r="A6555" t="str">
            <v>P928</v>
          </cell>
          <cell r="B6555" t="str">
            <v>OTROS PROBLEMAS DE ALIMENTACION DEL RECIEN NACIDO</v>
          </cell>
          <cell r="C6555" t="str">
            <v>092</v>
          </cell>
        </row>
        <row r="6556">
          <cell r="A6556" t="str">
            <v>P929</v>
          </cell>
          <cell r="B6556" t="str">
            <v>PROBLEMA NO ESPECIFICADO DE LA ALIMENTACION DEL RECIEN NACIDO</v>
          </cell>
          <cell r="C6556" t="str">
            <v>092</v>
          </cell>
        </row>
        <row r="6557">
          <cell r="A6557" t="str">
            <v>P93</v>
          </cell>
          <cell r="B6557" t="str">
            <v>REACCIONES E INTOXICACIONES DEBIDAS A DROGAS ADMINIST. AL FETO Y AL R/</v>
          </cell>
          <cell r="C6557" t="str">
            <v>092</v>
          </cell>
        </row>
        <row r="6558">
          <cell r="A6558" t="str">
            <v>P94</v>
          </cell>
          <cell r="B6558" t="str">
            <v>TRASTORNOS DEL TONO MUSCULAR EN EL RECIEN NACIDO</v>
          </cell>
          <cell r="C6558" t="str">
            <v>092</v>
          </cell>
        </row>
        <row r="6559">
          <cell r="A6559" t="str">
            <v>P940</v>
          </cell>
          <cell r="B6559" t="str">
            <v>MIASTENIA GRAVE NEONATAL TRANSITORIA</v>
          </cell>
          <cell r="C6559" t="str">
            <v>092</v>
          </cell>
        </row>
        <row r="6560">
          <cell r="A6560" t="str">
            <v>P941</v>
          </cell>
          <cell r="B6560" t="str">
            <v>HIPERTONIA CONGENITA</v>
          </cell>
          <cell r="C6560" t="str">
            <v>092</v>
          </cell>
        </row>
        <row r="6561">
          <cell r="A6561" t="str">
            <v>P942</v>
          </cell>
          <cell r="B6561" t="str">
            <v>HIPOTONIA CONGENITA</v>
          </cell>
          <cell r="C6561" t="str">
            <v>092</v>
          </cell>
        </row>
        <row r="6562">
          <cell r="A6562" t="str">
            <v>P948</v>
          </cell>
          <cell r="B6562" t="str">
            <v>OTROS TRASTORNOS DEL TONO MUSCULAR EN EL RECIEN NACIDO</v>
          </cell>
          <cell r="C6562" t="str">
            <v>092</v>
          </cell>
        </row>
        <row r="6563">
          <cell r="A6563" t="str">
            <v>P949</v>
          </cell>
          <cell r="B6563" t="str">
            <v>TRASTORNO NO ESPECIFICADO DEL TONO MUSCULAR EN EL RECIEN NACIDO</v>
          </cell>
          <cell r="C6563" t="str">
            <v>092</v>
          </cell>
        </row>
        <row r="6564">
          <cell r="A6564" t="str">
            <v>P95X</v>
          </cell>
          <cell r="B6564" t="str">
            <v>MUERTE FETAL DE CAUSA NO ESEPCIFICADA</v>
          </cell>
          <cell r="C6564" t="str">
            <v>092</v>
          </cell>
        </row>
        <row r="6565">
          <cell r="A6565" t="str">
            <v>P96</v>
          </cell>
          <cell r="B6565" t="str">
            <v>OTRAS AFECCIONES ORIGINADAS EN EL PERIODO PERINATAL</v>
          </cell>
          <cell r="C6565" t="str">
            <v>092</v>
          </cell>
        </row>
        <row r="6566">
          <cell r="A6566" t="str">
            <v>P960</v>
          </cell>
          <cell r="B6566" t="str">
            <v>INSUFICIENCIA RENAL CONGENITA</v>
          </cell>
          <cell r="C6566" t="str">
            <v>092</v>
          </cell>
        </row>
        <row r="6567">
          <cell r="A6567" t="str">
            <v>P961</v>
          </cell>
          <cell r="B6567" t="str">
            <v>SINTOMAS NEONATALES DE ABSTINENCIA POR DROGADICCION MATERNA</v>
          </cell>
          <cell r="C6567" t="str">
            <v>092</v>
          </cell>
        </row>
        <row r="6568">
          <cell r="A6568" t="str">
            <v>P962</v>
          </cell>
          <cell r="B6568" t="str">
            <v>SINTOMAS DE ABSTINENCIA POR EL USO TERAPEUTICO DE DROGAS EN EL R/N</v>
          </cell>
          <cell r="C6568" t="str">
            <v>092</v>
          </cell>
        </row>
        <row r="6569">
          <cell r="A6569" t="str">
            <v>P963</v>
          </cell>
          <cell r="B6569" t="str">
            <v>AMPLITUD DE LAS SUTURAS CRANEALES DEL RECIEN NACIDO</v>
          </cell>
          <cell r="C6569" t="str">
            <v>092</v>
          </cell>
        </row>
        <row r="6570">
          <cell r="A6570" t="str">
            <v>P964</v>
          </cell>
          <cell r="B6570" t="str">
            <v>TERMINACION DEL EMBARAZO, FETO Y RECIEN NACIDO</v>
          </cell>
          <cell r="C6570" t="str">
            <v>092</v>
          </cell>
        </row>
        <row r="6571">
          <cell r="A6571" t="str">
            <v>P965</v>
          </cell>
          <cell r="B6571" t="str">
            <v>COMPLICACIONES DE PROCEDIMIENTOS INTRAUTERINOS, NO CLASIF. EN OTRA PAR</v>
          </cell>
          <cell r="C6571" t="str">
            <v>092</v>
          </cell>
        </row>
        <row r="6572">
          <cell r="A6572" t="str">
            <v>P968</v>
          </cell>
          <cell r="B6572" t="str">
            <v>OTRAS AFECCIONES ESPECIFICADAS ORIGINADAS EN EL PERIODO PERINATAL</v>
          </cell>
          <cell r="C6572" t="str">
            <v>092</v>
          </cell>
        </row>
        <row r="6573">
          <cell r="A6573" t="str">
            <v>P969</v>
          </cell>
          <cell r="B6573" t="str">
            <v>AFECCION NO ESPECIFICADA ORIGINADA EN EL PERIODO PERINATAL</v>
          </cell>
          <cell r="C6573" t="str">
            <v>092</v>
          </cell>
        </row>
        <row r="6574">
          <cell r="A6574" t="str">
            <v>PFA1</v>
          </cell>
          <cell r="B6574" t="str">
            <v>PARALISIS FLACIDA AGUDA</v>
          </cell>
          <cell r="C6574" t="str">
            <v>000</v>
          </cell>
        </row>
        <row r="6575">
          <cell r="A6575" t="str">
            <v>Q00</v>
          </cell>
          <cell r="B6575" t="str">
            <v>ANENCEFALIA Y MALFORMACIONES CONGENITAS SIMILARES</v>
          </cell>
          <cell r="C6575" t="str">
            <v>093</v>
          </cell>
        </row>
        <row r="6576">
          <cell r="A6576" t="str">
            <v>Q000</v>
          </cell>
          <cell r="B6576" t="str">
            <v>ANENCEFALIA</v>
          </cell>
          <cell r="C6576" t="str">
            <v>093</v>
          </cell>
        </row>
        <row r="6577">
          <cell r="A6577" t="str">
            <v>Q001</v>
          </cell>
          <cell r="B6577" t="str">
            <v>CRANEORRAQUISQUISIS</v>
          </cell>
          <cell r="C6577" t="str">
            <v>093</v>
          </cell>
        </row>
        <row r="6578">
          <cell r="A6578" t="str">
            <v>Q002</v>
          </cell>
          <cell r="B6578" t="str">
            <v>INIENCEFALIA</v>
          </cell>
          <cell r="C6578" t="str">
            <v>093</v>
          </cell>
        </row>
        <row r="6579">
          <cell r="A6579" t="str">
            <v>Q01</v>
          </cell>
          <cell r="B6579" t="str">
            <v>ENCEFALOCELE</v>
          </cell>
          <cell r="C6579" t="str">
            <v>093</v>
          </cell>
        </row>
        <row r="6580">
          <cell r="A6580" t="str">
            <v>Q010</v>
          </cell>
          <cell r="B6580" t="str">
            <v>ENCEFALOCELE FRONTAL</v>
          </cell>
          <cell r="C6580" t="str">
            <v>093</v>
          </cell>
        </row>
        <row r="6581">
          <cell r="A6581" t="str">
            <v>Q011</v>
          </cell>
          <cell r="B6581" t="str">
            <v>ENCEFALOCELE NASOFRONTAL</v>
          </cell>
          <cell r="C6581" t="str">
            <v>093</v>
          </cell>
        </row>
        <row r="6582">
          <cell r="A6582" t="str">
            <v>Q012</v>
          </cell>
          <cell r="B6582" t="str">
            <v>ENCEFALOCELE OCCIPITAL</v>
          </cell>
          <cell r="C6582" t="str">
            <v>093</v>
          </cell>
        </row>
        <row r="6583">
          <cell r="A6583" t="str">
            <v>Q018</v>
          </cell>
          <cell r="B6583" t="str">
            <v>ENCEFALOCELE DE OTROS SITIOS</v>
          </cell>
          <cell r="C6583" t="str">
            <v>093</v>
          </cell>
        </row>
        <row r="6584">
          <cell r="A6584" t="str">
            <v>Q019</v>
          </cell>
          <cell r="B6584" t="str">
            <v>ENCEFALOCELE, NO ESPECIFICADO</v>
          </cell>
          <cell r="C6584" t="str">
            <v>093</v>
          </cell>
        </row>
        <row r="6585">
          <cell r="A6585" t="str">
            <v>Q02</v>
          </cell>
          <cell r="B6585" t="str">
            <v>MOCROCEFALIA</v>
          </cell>
          <cell r="C6585" t="str">
            <v>093</v>
          </cell>
        </row>
        <row r="6586">
          <cell r="A6586" t="str">
            <v>Q03</v>
          </cell>
          <cell r="B6586" t="str">
            <v>HIDROCEFALO CONGENITO</v>
          </cell>
          <cell r="C6586" t="str">
            <v>093</v>
          </cell>
        </row>
        <row r="6587">
          <cell r="A6587" t="str">
            <v>Q030</v>
          </cell>
          <cell r="B6587" t="str">
            <v>MALFORMACIONES DEL ACUEDUCTO DE SILVIO</v>
          </cell>
          <cell r="C6587" t="str">
            <v>093</v>
          </cell>
        </row>
        <row r="6588">
          <cell r="A6588" t="str">
            <v>Q031</v>
          </cell>
          <cell r="B6588" t="str">
            <v>ATRESIA DE LOS AGUJEROS DE MAGENDIE Y DE LUSCHKA</v>
          </cell>
          <cell r="C6588" t="str">
            <v>093</v>
          </cell>
        </row>
        <row r="6589">
          <cell r="A6589" t="str">
            <v>Q038</v>
          </cell>
          <cell r="B6589" t="str">
            <v>OTROS HIDROCEFALOS CONGENITOS</v>
          </cell>
          <cell r="C6589" t="str">
            <v>093</v>
          </cell>
        </row>
        <row r="6590">
          <cell r="A6590" t="str">
            <v>Q039</v>
          </cell>
          <cell r="B6590" t="str">
            <v>HIDROCEFALO CONGENITO, NO ESPECIFICADO</v>
          </cell>
          <cell r="C6590" t="str">
            <v>093</v>
          </cell>
        </row>
        <row r="6591">
          <cell r="A6591" t="str">
            <v>Q04</v>
          </cell>
          <cell r="B6591" t="str">
            <v>OTRAS MALFORMACIONES CONGENITAS DEL ENCEFALO</v>
          </cell>
          <cell r="C6591" t="str">
            <v>093</v>
          </cell>
        </row>
        <row r="6592">
          <cell r="A6592" t="str">
            <v>Q040</v>
          </cell>
          <cell r="B6592" t="str">
            <v>MALFORMACIONES CONGENITAS DEL CUERPO CALLOSO</v>
          </cell>
          <cell r="C6592" t="str">
            <v>093</v>
          </cell>
        </row>
        <row r="6593">
          <cell r="A6593" t="str">
            <v>Q041</v>
          </cell>
          <cell r="B6593" t="str">
            <v>ARRINENCEFALIA</v>
          </cell>
          <cell r="C6593" t="str">
            <v>093</v>
          </cell>
        </row>
        <row r="6594">
          <cell r="A6594" t="str">
            <v>Q042</v>
          </cell>
          <cell r="B6594" t="str">
            <v>HOLOPROSENCEFALIA</v>
          </cell>
          <cell r="C6594" t="str">
            <v>093</v>
          </cell>
        </row>
        <row r="6595">
          <cell r="A6595" t="str">
            <v>Q043</v>
          </cell>
          <cell r="B6595" t="str">
            <v>OTRAS ANOMALIAS HIPOPLASICAS DEL ENCEFALO</v>
          </cell>
          <cell r="C6595" t="str">
            <v>093</v>
          </cell>
        </row>
        <row r="6596">
          <cell r="A6596" t="str">
            <v>Q044</v>
          </cell>
          <cell r="B6596" t="str">
            <v>DISPLASIA OPTICOSEPTAL</v>
          </cell>
          <cell r="C6596" t="str">
            <v>093</v>
          </cell>
        </row>
        <row r="6597">
          <cell r="A6597" t="str">
            <v>Q045</v>
          </cell>
          <cell r="B6597" t="str">
            <v>MEGALENCEFALIA</v>
          </cell>
          <cell r="C6597" t="str">
            <v>093</v>
          </cell>
        </row>
        <row r="6598">
          <cell r="A6598" t="str">
            <v>Q046</v>
          </cell>
          <cell r="B6598" t="str">
            <v>QUISTES CEREBRALES CONGENITOS</v>
          </cell>
          <cell r="C6598" t="str">
            <v>093</v>
          </cell>
        </row>
        <row r="6599">
          <cell r="A6599" t="str">
            <v>Q048</v>
          </cell>
          <cell r="B6599" t="str">
            <v>OTRAS MALFORMACIONES CONGENITAS DEL ENCEFALO</v>
          </cell>
          <cell r="C6599" t="str">
            <v>093</v>
          </cell>
        </row>
        <row r="6600">
          <cell r="A6600" t="str">
            <v>Q049</v>
          </cell>
          <cell r="B6600" t="str">
            <v>MALFORMACIONES CONGENITOS DEL ENCEFALO, NO ESPECIFICADO</v>
          </cell>
          <cell r="C6600" t="str">
            <v>093</v>
          </cell>
        </row>
        <row r="6601">
          <cell r="A6601" t="str">
            <v>Q05</v>
          </cell>
          <cell r="B6601" t="str">
            <v>ESPINA BIFIDA</v>
          </cell>
          <cell r="C6601" t="str">
            <v>093</v>
          </cell>
        </row>
        <row r="6602">
          <cell r="A6602" t="str">
            <v>Q050</v>
          </cell>
          <cell r="B6602" t="str">
            <v>ESPINA BIFIDA CERVICAL CON HIDROCEFALO</v>
          </cell>
          <cell r="C6602" t="str">
            <v>093</v>
          </cell>
        </row>
        <row r="6603">
          <cell r="A6603" t="str">
            <v>Q051</v>
          </cell>
          <cell r="B6603" t="str">
            <v>ESPINA BIFIDA TORACICA CON HIDROCEFALO</v>
          </cell>
          <cell r="C6603" t="str">
            <v>093</v>
          </cell>
        </row>
        <row r="6604">
          <cell r="A6604" t="str">
            <v>Q052</v>
          </cell>
          <cell r="B6604" t="str">
            <v>ESPINA BIFIDA LUMBAR CON HIDROCEFALO</v>
          </cell>
          <cell r="C6604" t="str">
            <v>093</v>
          </cell>
        </row>
        <row r="6605">
          <cell r="A6605" t="str">
            <v>Q053</v>
          </cell>
          <cell r="B6605" t="str">
            <v>ESPINA BIFIDA SACRA CON HIDROCEFALO</v>
          </cell>
          <cell r="C6605" t="str">
            <v>093</v>
          </cell>
        </row>
        <row r="6606">
          <cell r="A6606" t="str">
            <v>Q054</v>
          </cell>
          <cell r="B6606" t="str">
            <v>ESPINA BIFIDA CON HIDROCEFALO, SIN OTRA ESPECIFICACION</v>
          </cell>
          <cell r="C6606" t="str">
            <v>093</v>
          </cell>
        </row>
        <row r="6607">
          <cell r="A6607" t="str">
            <v>Q055</v>
          </cell>
          <cell r="B6607" t="str">
            <v>ESPINA BIFIDA CERVICAL SIN HIDROCEFALO</v>
          </cell>
          <cell r="C6607" t="str">
            <v>093</v>
          </cell>
        </row>
        <row r="6608">
          <cell r="A6608" t="str">
            <v>Q056</v>
          </cell>
          <cell r="B6608" t="str">
            <v>ESPINA BIFIDA TORACICA SIN HIDROCEFALO</v>
          </cell>
          <cell r="C6608" t="str">
            <v>093</v>
          </cell>
        </row>
        <row r="6609">
          <cell r="A6609" t="str">
            <v>Q057</v>
          </cell>
          <cell r="B6609" t="str">
            <v>ESPINA BIFIDA LUMBAR SIN HIDROCEFALO</v>
          </cell>
          <cell r="C6609" t="str">
            <v>093</v>
          </cell>
        </row>
        <row r="6610">
          <cell r="A6610" t="str">
            <v>Q058</v>
          </cell>
          <cell r="B6610" t="str">
            <v>ESPINA BIFIDA SACRA SIN HIDROCEFALO</v>
          </cell>
          <cell r="C6610" t="str">
            <v>093</v>
          </cell>
        </row>
        <row r="6611">
          <cell r="A6611" t="str">
            <v>Q059</v>
          </cell>
          <cell r="B6611" t="str">
            <v>ESPINA BIFIDA, NO ESPECIFICADA</v>
          </cell>
          <cell r="C6611" t="str">
            <v>093</v>
          </cell>
        </row>
        <row r="6612">
          <cell r="A6612" t="str">
            <v>Q06</v>
          </cell>
          <cell r="B6612" t="str">
            <v>OTRAS MALFORMACIONES CONGENITAS DE LA MEDULA ESPINAL</v>
          </cell>
          <cell r="C6612" t="str">
            <v>093</v>
          </cell>
        </row>
        <row r="6613">
          <cell r="A6613" t="str">
            <v>Q060</v>
          </cell>
          <cell r="B6613" t="str">
            <v>AMIELIA</v>
          </cell>
          <cell r="C6613" t="str">
            <v>093</v>
          </cell>
        </row>
        <row r="6614">
          <cell r="A6614" t="str">
            <v>Q061</v>
          </cell>
          <cell r="B6614" t="str">
            <v>HIPOPLASIA Y DISPLASIA DE LA MEDULA ESPINAL</v>
          </cell>
          <cell r="C6614" t="str">
            <v>093</v>
          </cell>
        </row>
        <row r="6615">
          <cell r="A6615" t="str">
            <v>Q062</v>
          </cell>
          <cell r="B6615" t="str">
            <v>DIASTEMATOMIELIA</v>
          </cell>
          <cell r="C6615" t="str">
            <v>093</v>
          </cell>
        </row>
        <row r="6616">
          <cell r="A6616" t="str">
            <v>Q063</v>
          </cell>
          <cell r="B6616" t="str">
            <v>OTRAS ANOMALIAS CONGENITAS DE LA COLA DE CABALLO</v>
          </cell>
          <cell r="C6616" t="str">
            <v>093</v>
          </cell>
        </row>
        <row r="6617">
          <cell r="A6617" t="str">
            <v>Q064</v>
          </cell>
          <cell r="B6617" t="str">
            <v>HIDROMIELIA</v>
          </cell>
          <cell r="C6617" t="str">
            <v>093</v>
          </cell>
        </row>
        <row r="6618">
          <cell r="A6618" t="str">
            <v>Q068</v>
          </cell>
          <cell r="B6618" t="str">
            <v>OTRAS MALFORMACIONES CONGENITAS ESPECIFICADAS DE LA MEDULA ESPINAL</v>
          </cell>
          <cell r="C6618" t="str">
            <v>093</v>
          </cell>
        </row>
        <row r="6619">
          <cell r="A6619" t="str">
            <v>Q069</v>
          </cell>
          <cell r="B6619" t="str">
            <v>MALFORMACION CONGENITA DE LA MEDULA ESPINAL, NO ESPECIFICADA</v>
          </cell>
          <cell r="C6619" t="str">
            <v>093</v>
          </cell>
        </row>
        <row r="6620">
          <cell r="A6620" t="str">
            <v>Q07</v>
          </cell>
          <cell r="B6620" t="str">
            <v>OTRAS MALFORMACIONES CONGENITAS DEL SISTEMA NERVIOSO</v>
          </cell>
          <cell r="C6620" t="str">
            <v>093</v>
          </cell>
        </row>
        <row r="6621">
          <cell r="A6621" t="str">
            <v>Q070</v>
          </cell>
          <cell r="B6621" t="str">
            <v>SINDROME DE ARNOLD-CHIARI</v>
          </cell>
          <cell r="C6621" t="str">
            <v>093</v>
          </cell>
        </row>
        <row r="6622">
          <cell r="A6622" t="str">
            <v>Q078</v>
          </cell>
          <cell r="B6622" t="str">
            <v>OTRAS MALFORMACIONES CONGENITAS DEL SISTEMA NERVIOSO, ESPECIFICADAS</v>
          </cell>
          <cell r="C6622" t="str">
            <v>093</v>
          </cell>
        </row>
        <row r="6623">
          <cell r="A6623" t="str">
            <v>Q079</v>
          </cell>
          <cell r="B6623" t="str">
            <v>MALFORMACION CONGENITA DEL SISTEMA NERVIOSO, NO ESPECIFICADA</v>
          </cell>
          <cell r="C6623" t="str">
            <v>093</v>
          </cell>
        </row>
        <row r="6624">
          <cell r="A6624" t="str">
            <v>Q10</v>
          </cell>
          <cell r="B6624" t="str">
            <v>MALFORM. CONGEN. DE LOS PARPADOS, DEL APARATO LAGRIMAL Y DE LA ORBITA</v>
          </cell>
          <cell r="C6624" t="str">
            <v>093</v>
          </cell>
        </row>
        <row r="6625">
          <cell r="A6625" t="str">
            <v>Q100</v>
          </cell>
          <cell r="B6625" t="str">
            <v>BLEFAROPTOSIS</v>
          </cell>
          <cell r="C6625" t="str">
            <v>093</v>
          </cell>
        </row>
        <row r="6626">
          <cell r="A6626" t="str">
            <v>Q101</v>
          </cell>
          <cell r="B6626" t="str">
            <v>ECTROPION CONGENITO</v>
          </cell>
          <cell r="C6626" t="str">
            <v>093</v>
          </cell>
        </row>
        <row r="6627">
          <cell r="A6627" t="str">
            <v>Q102</v>
          </cell>
          <cell r="B6627" t="str">
            <v>ENTROPION CONGENITO</v>
          </cell>
          <cell r="C6627" t="str">
            <v>093</v>
          </cell>
        </row>
        <row r="6628">
          <cell r="A6628" t="str">
            <v>Q103</v>
          </cell>
          <cell r="B6628" t="str">
            <v>OTRAS MALFORMACIONES CONGENITAS DE LOS PARPADOS</v>
          </cell>
          <cell r="C6628" t="str">
            <v>093</v>
          </cell>
        </row>
        <row r="6629">
          <cell r="A6629" t="str">
            <v>Q104</v>
          </cell>
          <cell r="B6629" t="str">
            <v>AUSENCIA Y AGENESIA DEL APARATO LAGRIMAL</v>
          </cell>
          <cell r="C6629" t="str">
            <v>093</v>
          </cell>
        </row>
        <row r="6630">
          <cell r="A6630" t="str">
            <v>Q105</v>
          </cell>
          <cell r="B6630" t="str">
            <v>ESTENOSIS Y ESTRECHEZ CONGENITAS DEL CONDUCTO LAGRIMAL</v>
          </cell>
          <cell r="C6630" t="str">
            <v>093</v>
          </cell>
        </row>
        <row r="6631">
          <cell r="A6631" t="str">
            <v>Q106</v>
          </cell>
          <cell r="B6631" t="str">
            <v>OTRAS MALFORMACIONES CONGENITAS DEL APARATO LAGRIMAL</v>
          </cell>
          <cell r="C6631" t="str">
            <v>093</v>
          </cell>
        </row>
        <row r="6632">
          <cell r="A6632" t="str">
            <v>Q107</v>
          </cell>
          <cell r="B6632" t="str">
            <v>MALFORMACION CONGENITA DE LA ORBITA</v>
          </cell>
          <cell r="C6632" t="str">
            <v>093</v>
          </cell>
        </row>
        <row r="6633">
          <cell r="A6633" t="str">
            <v>Q11</v>
          </cell>
          <cell r="B6633" t="str">
            <v>ANOFTALMIA, MICROFTALMIA Y MACROFTALMIA</v>
          </cell>
          <cell r="C6633" t="str">
            <v>093</v>
          </cell>
        </row>
        <row r="6634">
          <cell r="A6634" t="str">
            <v>Q110</v>
          </cell>
          <cell r="B6634" t="str">
            <v>GLOBO OCULAR QUISTICO</v>
          </cell>
          <cell r="C6634" t="str">
            <v>093</v>
          </cell>
        </row>
        <row r="6635">
          <cell r="A6635" t="str">
            <v>Q111</v>
          </cell>
          <cell r="B6635" t="str">
            <v>OTRAS ANOFTALMIAS</v>
          </cell>
          <cell r="C6635" t="str">
            <v>093</v>
          </cell>
        </row>
        <row r="6636">
          <cell r="A6636" t="str">
            <v>Q112</v>
          </cell>
          <cell r="B6636" t="str">
            <v>MICROFTALMIA</v>
          </cell>
          <cell r="C6636" t="str">
            <v>093</v>
          </cell>
        </row>
        <row r="6637">
          <cell r="A6637" t="str">
            <v>Q113</v>
          </cell>
          <cell r="B6637" t="str">
            <v>MACROFTALMIA</v>
          </cell>
          <cell r="C6637" t="str">
            <v>093</v>
          </cell>
        </row>
        <row r="6638">
          <cell r="A6638" t="str">
            <v>Q12</v>
          </cell>
          <cell r="B6638" t="str">
            <v>MALFORMACIONES COGENITAS DEL CRISTALINO</v>
          </cell>
          <cell r="C6638" t="str">
            <v>093</v>
          </cell>
        </row>
        <row r="6639">
          <cell r="A6639" t="str">
            <v>Q120</v>
          </cell>
          <cell r="B6639" t="str">
            <v>CATARATA CONGENITA</v>
          </cell>
          <cell r="C6639" t="str">
            <v>093</v>
          </cell>
        </row>
        <row r="6640">
          <cell r="A6640" t="str">
            <v>Q121</v>
          </cell>
          <cell r="B6640" t="str">
            <v>DESPLAZAMIENTO CONGENITO DEL CRISTALINO</v>
          </cell>
          <cell r="C6640" t="str">
            <v>093</v>
          </cell>
        </row>
        <row r="6641">
          <cell r="A6641" t="str">
            <v>Q122</v>
          </cell>
          <cell r="B6641" t="str">
            <v>COLOBOMA DEL CRISTALINO</v>
          </cell>
          <cell r="C6641" t="str">
            <v>093</v>
          </cell>
        </row>
        <row r="6642">
          <cell r="A6642" t="str">
            <v>Q123</v>
          </cell>
          <cell r="B6642" t="str">
            <v>AFAQUIA CONGENITA</v>
          </cell>
          <cell r="C6642" t="str">
            <v>093</v>
          </cell>
        </row>
        <row r="6643">
          <cell r="A6643" t="str">
            <v>Q124</v>
          </cell>
          <cell r="B6643" t="str">
            <v>ESFEROFAQUIA</v>
          </cell>
          <cell r="C6643" t="str">
            <v>093</v>
          </cell>
        </row>
        <row r="6644">
          <cell r="A6644" t="str">
            <v>Q128</v>
          </cell>
          <cell r="B6644" t="str">
            <v>OTRAS MALFORMACIONES CONGENITAS DEL CRISTALINO</v>
          </cell>
          <cell r="C6644" t="str">
            <v>093</v>
          </cell>
        </row>
        <row r="6645">
          <cell r="A6645" t="str">
            <v>Q129</v>
          </cell>
          <cell r="B6645" t="str">
            <v>MALFORMACION CONGENITA DEL CRISTALINO, NO ESPECIFICADA</v>
          </cell>
          <cell r="C6645" t="str">
            <v>093</v>
          </cell>
        </row>
        <row r="6646">
          <cell r="A6646" t="str">
            <v>Q13</v>
          </cell>
          <cell r="B6646" t="str">
            <v>MALFORMACIONES CONGENITAS DEL SEGMENTO ANTERIOR DEL OJO</v>
          </cell>
          <cell r="C6646" t="str">
            <v>093</v>
          </cell>
        </row>
        <row r="6647">
          <cell r="A6647" t="str">
            <v>Q130</v>
          </cell>
          <cell r="B6647" t="str">
            <v>COLOBOMA DEL IRIS</v>
          </cell>
          <cell r="C6647" t="str">
            <v>093</v>
          </cell>
        </row>
        <row r="6648">
          <cell r="A6648" t="str">
            <v>Q131</v>
          </cell>
          <cell r="B6648" t="str">
            <v>AUSENCIA DEL IRIS</v>
          </cell>
          <cell r="C6648" t="str">
            <v>093</v>
          </cell>
        </row>
        <row r="6649">
          <cell r="A6649" t="str">
            <v>Q132</v>
          </cell>
          <cell r="B6649" t="str">
            <v>OTRAS MALFORMACIONES CONGENITAS DEL IRIS</v>
          </cell>
          <cell r="C6649" t="str">
            <v>093</v>
          </cell>
        </row>
        <row r="6650">
          <cell r="A6650" t="str">
            <v>Q133</v>
          </cell>
          <cell r="B6650" t="str">
            <v>OPACIDAD CORNEAL CONGENITA</v>
          </cell>
          <cell r="C6650" t="str">
            <v>093</v>
          </cell>
        </row>
        <row r="6651">
          <cell r="A6651" t="str">
            <v>Q134</v>
          </cell>
          <cell r="B6651" t="str">
            <v>OTRAS MALFORMACIONES CONGENITAS DE LA CORNEA</v>
          </cell>
          <cell r="C6651" t="str">
            <v>093</v>
          </cell>
        </row>
        <row r="6652">
          <cell r="A6652" t="str">
            <v>Q135</v>
          </cell>
          <cell r="B6652" t="str">
            <v>ESCLEROTICA AZUL</v>
          </cell>
          <cell r="C6652" t="str">
            <v>093</v>
          </cell>
        </row>
        <row r="6653">
          <cell r="A6653" t="str">
            <v>Q138</v>
          </cell>
          <cell r="B6653" t="str">
            <v>OTRAS MALFORMACIONES CONGENITAS DEL SEGMENTO ANTERIOR DEL OJO</v>
          </cell>
          <cell r="C6653" t="str">
            <v>093</v>
          </cell>
        </row>
        <row r="6654">
          <cell r="A6654" t="str">
            <v>Q139</v>
          </cell>
          <cell r="B6654" t="str">
            <v>MALFORMACION CONGENITA DEL SEGMENTO ANTERIOR DEL OJO, NO ESPECIFICADA</v>
          </cell>
          <cell r="C6654" t="str">
            <v>093</v>
          </cell>
        </row>
        <row r="6655">
          <cell r="A6655" t="str">
            <v>Q14</v>
          </cell>
          <cell r="B6655" t="str">
            <v>MALFORMACIONES CONGENITAS DEL SEGMENTO POSTERIOR DEL OJO</v>
          </cell>
          <cell r="C6655" t="str">
            <v>093</v>
          </cell>
        </row>
        <row r="6656">
          <cell r="A6656" t="str">
            <v>Q140</v>
          </cell>
          <cell r="B6656" t="str">
            <v>MALFORMACION CONGENITA DEL HUMOR VITREO</v>
          </cell>
          <cell r="C6656" t="str">
            <v>093</v>
          </cell>
        </row>
        <row r="6657">
          <cell r="A6657" t="str">
            <v>Q141</v>
          </cell>
          <cell r="B6657" t="str">
            <v>MALFORMACION CONGENITA DE LA RETINA</v>
          </cell>
          <cell r="C6657" t="str">
            <v>093</v>
          </cell>
        </row>
        <row r="6658">
          <cell r="A6658" t="str">
            <v>Q142</v>
          </cell>
          <cell r="B6658" t="str">
            <v>MALFORMACION CONGENITA DEL DISCO OPTICO</v>
          </cell>
          <cell r="C6658" t="str">
            <v>093</v>
          </cell>
        </row>
        <row r="6659">
          <cell r="A6659" t="str">
            <v>Q143</v>
          </cell>
          <cell r="B6659" t="str">
            <v>MALFORMACION CONGENITA DE LA COROIDES</v>
          </cell>
          <cell r="C6659" t="str">
            <v>093</v>
          </cell>
        </row>
        <row r="6660">
          <cell r="A6660" t="str">
            <v>Q148</v>
          </cell>
          <cell r="B6660" t="str">
            <v>OTRAS MALFORMACIONES CONGENITAS DEL SEGMENTO POSTERIOR DEL OJO</v>
          </cell>
          <cell r="C6660" t="str">
            <v>093</v>
          </cell>
        </row>
        <row r="6661">
          <cell r="A6661" t="str">
            <v>Q149</v>
          </cell>
          <cell r="B6661" t="str">
            <v>MALFORMACION CONGENITA DEL SEGMENTO POSTERIOR DEL OJO, NO ESPECIF</v>
          </cell>
          <cell r="C6661" t="str">
            <v>093</v>
          </cell>
        </row>
        <row r="6662">
          <cell r="A6662" t="str">
            <v>Q15</v>
          </cell>
          <cell r="B6662" t="str">
            <v>OTRAS MALFORMACIONES CONGENITAS DEL OJO</v>
          </cell>
          <cell r="C6662" t="str">
            <v>093</v>
          </cell>
        </row>
        <row r="6663">
          <cell r="A6663" t="str">
            <v>Q150</v>
          </cell>
          <cell r="B6663" t="str">
            <v>GLAUCOMA CONGENITO</v>
          </cell>
          <cell r="C6663" t="str">
            <v>093</v>
          </cell>
        </row>
        <row r="6664">
          <cell r="A6664" t="str">
            <v>Q158</v>
          </cell>
          <cell r="B6664" t="str">
            <v>OTRAS MALFORMACIONES CONGENITAS DEL OJO, ESPEFICICADAS</v>
          </cell>
          <cell r="C6664" t="str">
            <v>093</v>
          </cell>
        </row>
        <row r="6665">
          <cell r="A6665" t="str">
            <v>Q159</v>
          </cell>
          <cell r="B6665" t="str">
            <v>MALFORMACIONES CONGENITAS DELOJO, NO ESPECIFICADAS</v>
          </cell>
          <cell r="C6665" t="str">
            <v>093</v>
          </cell>
        </row>
        <row r="6666">
          <cell r="A6666" t="str">
            <v>Q16</v>
          </cell>
          <cell r="B6666" t="str">
            <v>MALFORMACIONES CONGENITAS DEL OIDO QUE CAUSAN ALTERACION DE LA AUDICIO</v>
          </cell>
          <cell r="C6666" t="str">
            <v>093</v>
          </cell>
        </row>
        <row r="6667">
          <cell r="A6667" t="str">
            <v>Q160</v>
          </cell>
          <cell r="B6667" t="str">
            <v>AUSENCIA CONGENITA DEL PABELLON (DE LA OREJA)</v>
          </cell>
          <cell r="C6667" t="str">
            <v>093</v>
          </cell>
        </row>
        <row r="6668">
          <cell r="A6668" t="str">
            <v>Q161</v>
          </cell>
          <cell r="B6668" t="str">
            <v>AUSENCIA CONGENITA, ATRESIA O ESTRECHEZ DEL CONDUCTO AUDITIVO (EXTERNO</v>
          </cell>
          <cell r="C6668" t="str">
            <v>093</v>
          </cell>
        </row>
        <row r="6669">
          <cell r="A6669" t="str">
            <v>Q162</v>
          </cell>
          <cell r="B6669" t="str">
            <v>AUSENCIA DE LA TROMPA DE EUSTAQUIO</v>
          </cell>
          <cell r="C6669" t="str">
            <v>093</v>
          </cell>
        </row>
        <row r="6670">
          <cell r="A6670" t="str">
            <v>Q163</v>
          </cell>
          <cell r="B6670" t="str">
            <v>MALFORMACION CONGENITA DE LOS HUESECILLOS DEL OIDO</v>
          </cell>
          <cell r="C6670" t="str">
            <v>093</v>
          </cell>
        </row>
        <row r="6671">
          <cell r="A6671" t="str">
            <v>Q164</v>
          </cell>
          <cell r="B6671" t="str">
            <v>OTRAS MALFORMACIONES CONGENITAS DEL OIDO MEDIO</v>
          </cell>
          <cell r="C6671" t="str">
            <v>093</v>
          </cell>
        </row>
        <row r="6672">
          <cell r="A6672" t="str">
            <v>Q165</v>
          </cell>
          <cell r="B6672" t="str">
            <v>MALFORMACION CONGENITA DEL OIDO INTERNO</v>
          </cell>
          <cell r="C6672" t="str">
            <v>093</v>
          </cell>
        </row>
        <row r="6673">
          <cell r="A6673" t="str">
            <v>Q169</v>
          </cell>
          <cell r="B6673" t="str">
            <v>MALFORM. CONGEN. DEL OIDO QUE CAUSA ALTER. DE LA AUDIC. SIN OTRA ESPEC</v>
          </cell>
          <cell r="C6673" t="str">
            <v>093</v>
          </cell>
        </row>
        <row r="6674">
          <cell r="A6674" t="str">
            <v>Q17</v>
          </cell>
          <cell r="B6674" t="str">
            <v>OTRAS MALFORMACIONES CONGENITAS DEL OIDO</v>
          </cell>
          <cell r="C6674" t="str">
            <v>093</v>
          </cell>
        </row>
        <row r="6675">
          <cell r="A6675" t="str">
            <v>Q170</v>
          </cell>
          <cell r="B6675" t="str">
            <v>OREJA SUPERNUMERARIA</v>
          </cell>
          <cell r="C6675" t="str">
            <v>093</v>
          </cell>
        </row>
        <row r="6676">
          <cell r="A6676" t="str">
            <v>Q171</v>
          </cell>
          <cell r="B6676" t="str">
            <v>MACROTIA</v>
          </cell>
          <cell r="C6676" t="str">
            <v>093</v>
          </cell>
        </row>
        <row r="6677">
          <cell r="A6677" t="str">
            <v>Q172</v>
          </cell>
          <cell r="B6677" t="str">
            <v>MICROTIA</v>
          </cell>
          <cell r="C6677" t="str">
            <v>093</v>
          </cell>
        </row>
        <row r="6678">
          <cell r="A6678" t="str">
            <v>Q173</v>
          </cell>
          <cell r="B6678" t="str">
            <v>OTRAS DEFORMIDADES DEL PABELLON AURICULAR</v>
          </cell>
          <cell r="C6678" t="str">
            <v>093</v>
          </cell>
        </row>
        <row r="6679">
          <cell r="A6679" t="str">
            <v>Q174</v>
          </cell>
          <cell r="B6679" t="str">
            <v>ANOMALIA DE LA POSICION DE LA OREJA</v>
          </cell>
          <cell r="C6679" t="str">
            <v>093</v>
          </cell>
        </row>
        <row r="6680">
          <cell r="A6680" t="str">
            <v>Q175</v>
          </cell>
          <cell r="B6680" t="str">
            <v>OREJA PROMINENTE</v>
          </cell>
          <cell r="C6680" t="str">
            <v>093</v>
          </cell>
        </row>
        <row r="6681">
          <cell r="A6681" t="str">
            <v>Q178</v>
          </cell>
          <cell r="B6681" t="str">
            <v>OTRAS MALFORMACIONES CONGENITAS DEL OIDO, ESPECIFICADAS</v>
          </cell>
          <cell r="C6681" t="str">
            <v>093</v>
          </cell>
        </row>
        <row r="6682">
          <cell r="A6682" t="str">
            <v>Q179</v>
          </cell>
          <cell r="B6682" t="str">
            <v>MALFORMACION CONGENITA DEL OIDO, NO ESPECIFICADA</v>
          </cell>
          <cell r="C6682" t="str">
            <v>093</v>
          </cell>
        </row>
        <row r="6683">
          <cell r="A6683" t="str">
            <v>Q18</v>
          </cell>
          <cell r="B6683" t="str">
            <v>OTRAS MALFORMACIONES CONGENITAS DE LA CARA Y DEL CUELLO</v>
          </cell>
          <cell r="C6683" t="str">
            <v>093</v>
          </cell>
        </row>
        <row r="6684">
          <cell r="A6684" t="str">
            <v>Q180</v>
          </cell>
          <cell r="B6684" t="str">
            <v>SENO, FISTULA O QUISTE DE LA HENDIDURA BRANQUIAL</v>
          </cell>
          <cell r="C6684" t="str">
            <v>093</v>
          </cell>
        </row>
        <row r="6685">
          <cell r="A6685" t="str">
            <v>Q181</v>
          </cell>
          <cell r="B6685" t="str">
            <v>SENO Y QUISTE PREAURICULAR</v>
          </cell>
          <cell r="C6685" t="str">
            <v>093</v>
          </cell>
        </row>
        <row r="6686">
          <cell r="A6686" t="str">
            <v>Q182</v>
          </cell>
          <cell r="B6686" t="str">
            <v>OTRAS MALFORMACIONES DE LAS HENDIDURAS BRANQUIALES</v>
          </cell>
          <cell r="C6686" t="str">
            <v>093</v>
          </cell>
        </row>
        <row r="6687">
          <cell r="A6687" t="str">
            <v>Q183</v>
          </cell>
          <cell r="B6687" t="str">
            <v>PTERIGION DEL CUELLO</v>
          </cell>
          <cell r="C6687" t="str">
            <v>093</v>
          </cell>
        </row>
        <row r="6688">
          <cell r="A6688" t="str">
            <v>Q184</v>
          </cell>
          <cell r="B6688" t="str">
            <v>MACROSTOMIA</v>
          </cell>
          <cell r="C6688" t="str">
            <v>093</v>
          </cell>
        </row>
        <row r="6689">
          <cell r="A6689" t="str">
            <v>Q185</v>
          </cell>
          <cell r="B6689" t="str">
            <v>MICROSTOMIA</v>
          </cell>
          <cell r="C6689" t="str">
            <v>093</v>
          </cell>
        </row>
        <row r="6690">
          <cell r="A6690" t="str">
            <v>Q186</v>
          </cell>
          <cell r="B6690" t="str">
            <v>MACROQIEILIA</v>
          </cell>
          <cell r="C6690" t="str">
            <v>093</v>
          </cell>
        </row>
        <row r="6691">
          <cell r="A6691" t="str">
            <v>Q187</v>
          </cell>
          <cell r="B6691" t="str">
            <v>MICROQUEILIA</v>
          </cell>
          <cell r="C6691" t="str">
            <v>093</v>
          </cell>
        </row>
        <row r="6692">
          <cell r="A6692" t="str">
            <v>Q188</v>
          </cell>
          <cell r="B6692" t="str">
            <v>OTRAS MALFORMACIONES CONGENITAS ESPECIFICADAS DE LA CARA Y CUELLO</v>
          </cell>
          <cell r="C6692" t="str">
            <v>093</v>
          </cell>
        </row>
        <row r="6693">
          <cell r="A6693" t="str">
            <v>Q189</v>
          </cell>
          <cell r="B6693" t="str">
            <v>MALFORMACION CONGENITA DE LA CARA Y DEL CUELLO, NO ESPECIFICADA</v>
          </cell>
          <cell r="C6693" t="str">
            <v>093</v>
          </cell>
        </row>
        <row r="6694">
          <cell r="A6694" t="str">
            <v>Q20</v>
          </cell>
          <cell r="B6694" t="str">
            <v>MALFORMACIONES CONGENITAS DE LAS CAMARAS CARDIACAS Y SUS CONEXIONES</v>
          </cell>
          <cell r="C6694" t="str">
            <v>093</v>
          </cell>
        </row>
        <row r="6695">
          <cell r="A6695" t="str">
            <v>Q200</v>
          </cell>
          <cell r="B6695" t="str">
            <v>TRONCO ARTERIOSO COMUN</v>
          </cell>
          <cell r="C6695" t="str">
            <v>093</v>
          </cell>
        </row>
        <row r="6696">
          <cell r="A6696" t="str">
            <v>Q201</v>
          </cell>
          <cell r="B6696" t="str">
            <v>TRANSPOSICION DE LOS GRANDES VASOS EN VENTRICULO DERECHO</v>
          </cell>
          <cell r="C6696" t="str">
            <v>093</v>
          </cell>
        </row>
        <row r="6697">
          <cell r="A6697" t="str">
            <v>Q202</v>
          </cell>
          <cell r="B6697" t="str">
            <v>TRANSPOSICION DE LOS GRANDES VASOS EN VENTRICULO IZQUIERDO</v>
          </cell>
          <cell r="C6697" t="str">
            <v>093</v>
          </cell>
        </row>
        <row r="6698">
          <cell r="A6698" t="str">
            <v>Q203</v>
          </cell>
          <cell r="B6698" t="str">
            <v>DISCORDANCIA DE LA CONEXION VENTRICULOARTERIAL</v>
          </cell>
          <cell r="C6698" t="str">
            <v>093</v>
          </cell>
        </row>
        <row r="6699">
          <cell r="A6699" t="str">
            <v>Q204</v>
          </cell>
          <cell r="B6699" t="str">
            <v>VENTRICULO CON DOBLE ENTRADA</v>
          </cell>
          <cell r="C6699" t="str">
            <v>093</v>
          </cell>
        </row>
        <row r="6700">
          <cell r="A6700" t="str">
            <v>Q205</v>
          </cell>
          <cell r="B6700" t="str">
            <v>DISCORDANCIA DE LA CONEXION AURICULOVENTRICULAR</v>
          </cell>
          <cell r="C6700" t="str">
            <v>093</v>
          </cell>
        </row>
        <row r="6701">
          <cell r="A6701" t="str">
            <v>Q206</v>
          </cell>
          <cell r="B6701" t="str">
            <v>ISOMERISMO DE LOS APENDICES AURICULARES</v>
          </cell>
          <cell r="C6701" t="str">
            <v>093</v>
          </cell>
        </row>
        <row r="6702">
          <cell r="A6702" t="str">
            <v>Q208</v>
          </cell>
          <cell r="B6702" t="str">
            <v>OTRAS MALFORMACIONES CONGENITAS DE LAS CAMARAS CARDIACAS Y SUS CONEX</v>
          </cell>
          <cell r="C6702" t="str">
            <v>093</v>
          </cell>
        </row>
        <row r="6703">
          <cell r="A6703" t="str">
            <v>Q209</v>
          </cell>
          <cell r="B6703" t="str">
            <v>MALFORM. CONGEN. DE LAS CAMARAS Y SUS CONEXIONES, NO ESPECIFICADAS</v>
          </cell>
          <cell r="C6703" t="str">
            <v>093</v>
          </cell>
        </row>
        <row r="6704">
          <cell r="A6704" t="str">
            <v>Q21</v>
          </cell>
          <cell r="B6704" t="str">
            <v>MALFORMACIONES CONGENITAS DE LOS TABIQUES CARDIACOS</v>
          </cell>
          <cell r="C6704" t="str">
            <v>093</v>
          </cell>
        </row>
        <row r="6705">
          <cell r="A6705" t="str">
            <v>Q210</v>
          </cell>
          <cell r="B6705" t="str">
            <v>DEFECTO DEL TABIQUE VENTRICULAR</v>
          </cell>
          <cell r="C6705" t="str">
            <v>093</v>
          </cell>
        </row>
        <row r="6706">
          <cell r="A6706" t="str">
            <v>Q211</v>
          </cell>
          <cell r="B6706" t="str">
            <v>DEFECTO DEL TABIQUE AURICULAR</v>
          </cell>
          <cell r="C6706" t="str">
            <v>093</v>
          </cell>
        </row>
        <row r="6707">
          <cell r="A6707" t="str">
            <v>Q212</v>
          </cell>
          <cell r="B6707" t="str">
            <v>DEFECTO DEL TABIQUE AURICULOVENTRICULAR</v>
          </cell>
          <cell r="C6707" t="str">
            <v>093</v>
          </cell>
        </row>
        <row r="6708">
          <cell r="A6708" t="str">
            <v>Q213</v>
          </cell>
          <cell r="B6708" t="str">
            <v>TETRALOGIA DE FALLOT</v>
          </cell>
          <cell r="C6708" t="str">
            <v>093</v>
          </cell>
        </row>
        <row r="6709">
          <cell r="A6709" t="str">
            <v>Q214</v>
          </cell>
          <cell r="B6709" t="str">
            <v>DEFECTO DEL TABIQUE AORTOPULMONAR</v>
          </cell>
          <cell r="C6709" t="str">
            <v>093</v>
          </cell>
        </row>
        <row r="6710">
          <cell r="A6710" t="str">
            <v>Q218</v>
          </cell>
          <cell r="B6710" t="str">
            <v>OTRAS MALFORMACIONES CONGENITAS DE LOS TABIQUES CARDIACOS</v>
          </cell>
          <cell r="C6710" t="str">
            <v>093</v>
          </cell>
        </row>
        <row r="6711">
          <cell r="A6711" t="str">
            <v>Q219</v>
          </cell>
          <cell r="B6711" t="str">
            <v>MALFORMACION CONGENITA DEL TABIQUE CARDIACO, NO ESPECIFICADA</v>
          </cell>
          <cell r="C6711" t="str">
            <v>093</v>
          </cell>
        </row>
        <row r="6712">
          <cell r="A6712" t="str">
            <v>Q22</v>
          </cell>
          <cell r="B6712" t="str">
            <v>MALFORMACIONES CONGENITAS DE LAS VALVULAS PULMONAR Y TRICUSPIDE</v>
          </cell>
          <cell r="C6712" t="str">
            <v>093</v>
          </cell>
        </row>
        <row r="6713">
          <cell r="A6713" t="str">
            <v>Q220</v>
          </cell>
          <cell r="B6713" t="str">
            <v>ATRESIA DE LA VALVULA PULMONAR</v>
          </cell>
          <cell r="C6713" t="str">
            <v>093</v>
          </cell>
        </row>
        <row r="6714">
          <cell r="A6714" t="str">
            <v>Q221</v>
          </cell>
          <cell r="B6714" t="str">
            <v>ESTENOSIS CONGENITA DE LA VALVULA PULMONAR</v>
          </cell>
          <cell r="C6714" t="str">
            <v>093</v>
          </cell>
        </row>
        <row r="6715">
          <cell r="A6715" t="str">
            <v>Q222</v>
          </cell>
          <cell r="B6715" t="str">
            <v>INSUFICIENCIA CONGENITA DE LA VALVULA PULMONAR</v>
          </cell>
          <cell r="C6715" t="str">
            <v>093</v>
          </cell>
        </row>
        <row r="6716">
          <cell r="A6716" t="str">
            <v>Q223</v>
          </cell>
          <cell r="B6716" t="str">
            <v>OTRAS MALFORMACIONES CONGENITAS DE LA VALVULA PULMONAR</v>
          </cell>
          <cell r="C6716" t="str">
            <v>093</v>
          </cell>
        </row>
        <row r="6717">
          <cell r="A6717" t="str">
            <v>Q224</v>
          </cell>
          <cell r="B6717" t="str">
            <v>ESTENOSIS CONGENITA DE LA VALVULA TRICUSPIDE</v>
          </cell>
          <cell r="C6717" t="str">
            <v>093</v>
          </cell>
        </row>
        <row r="6718">
          <cell r="A6718" t="str">
            <v>Q225</v>
          </cell>
          <cell r="B6718" t="str">
            <v>ANOMALIA DE EBSTEIN</v>
          </cell>
          <cell r="C6718" t="str">
            <v>093</v>
          </cell>
        </row>
        <row r="6719">
          <cell r="A6719" t="str">
            <v>Q226</v>
          </cell>
          <cell r="B6719" t="str">
            <v>SINDROME DE HIPOPLASIA DEL CORAZON DERECHO</v>
          </cell>
          <cell r="C6719" t="str">
            <v>093</v>
          </cell>
        </row>
        <row r="6720">
          <cell r="A6720" t="str">
            <v>Q228</v>
          </cell>
          <cell r="B6720" t="str">
            <v>OTRAS MALFORMACIONES CONGENITAS DE LA VALVULA TRICUSPIDE</v>
          </cell>
          <cell r="C6720" t="str">
            <v>093</v>
          </cell>
        </row>
        <row r="6721">
          <cell r="A6721" t="str">
            <v>Q229</v>
          </cell>
          <cell r="B6721" t="str">
            <v>MALFORMACION CONGENITA DE LA VALVULA TRICUSPIDE, NO ESPECIFICADA</v>
          </cell>
          <cell r="C6721" t="str">
            <v>093</v>
          </cell>
        </row>
        <row r="6722">
          <cell r="A6722" t="str">
            <v>Q23</v>
          </cell>
          <cell r="B6722" t="str">
            <v>MALFORMACION CONGENITA DE LAS VALVULAS AORTICA Y MITRAL</v>
          </cell>
          <cell r="C6722" t="str">
            <v>093</v>
          </cell>
        </row>
        <row r="6723">
          <cell r="A6723" t="str">
            <v>Q230</v>
          </cell>
          <cell r="B6723" t="str">
            <v>ESTENOSIS CONGENITA DE LA VALVULA AORTICA</v>
          </cell>
          <cell r="C6723" t="str">
            <v>093</v>
          </cell>
        </row>
        <row r="6724">
          <cell r="A6724" t="str">
            <v>Q231</v>
          </cell>
          <cell r="B6724" t="str">
            <v>INSUFICIENCIA CONGENITA DE LA VALVULA AORTICA</v>
          </cell>
          <cell r="C6724" t="str">
            <v>093</v>
          </cell>
        </row>
        <row r="6725">
          <cell r="A6725" t="str">
            <v>Q232</v>
          </cell>
          <cell r="B6725" t="str">
            <v>ESTENOSIS MITRAL CONGENITA</v>
          </cell>
          <cell r="C6725" t="str">
            <v>093</v>
          </cell>
        </row>
        <row r="6726">
          <cell r="A6726" t="str">
            <v>Q233</v>
          </cell>
          <cell r="B6726" t="str">
            <v>INSUFICIENCIA MITRAL CONGENITA</v>
          </cell>
          <cell r="C6726" t="str">
            <v>093</v>
          </cell>
        </row>
        <row r="6727">
          <cell r="A6727" t="str">
            <v>Q234</v>
          </cell>
          <cell r="B6727" t="str">
            <v>SINDROME DE HIPOPLASIA DEL CORAZON IZQUIERDO</v>
          </cell>
          <cell r="C6727" t="str">
            <v>093</v>
          </cell>
        </row>
        <row r="6728">
          <cell r="A6728" t="str">
            <v>Q238</v>
          </cell>
          <cell r="B6728" t="str">
            <v>OTRAS MALFORMACIONES CONGENITAS DE LAS VALVULAS AORTICA Y MITRAL</v>
          </cell>
          <cell r="C6728" t="str">
            <v>093</v>
          </cell>
        </row>
        <row r="6729">
          <cell r="A6729" t="str">
            <v>Q239</v>
          </cell>
          <cell r="B6729" t="str">
            <v>MALFORMACION CONGENITA DE LAS VALVULAS AORTICA Y MITRAL, NO ESPECIFICA</v>
          </cell>
          <cell r="C6729" t="str">
            <v>093</v>
          </cell>
        </row>
        <row r="6730">
          <cell r="A6730" t="str">
            <v>Q24</v>
          </cell>
          <cell r="B6730" t="str">
            <v>OTRAS MALFORMACIONES CONGENITAS DEL CORAZON</v>
          </cell>
          <cell r="C6730" t="str">
            <v>093</v>
          </cell>
        </row>
        <row r="6731">
          <cell r="A6731" t="str">
            <v>Q240</v>
          </cell>
          <cell r="B6731" t="str">
            <v>DEXTROCARDIA</v>
          </cell>
          <cell r="C6731" t="str">
            <v>093</v>
          </cell>
        </row>
        <row r="6732">
          <cell r="A6732" t="str">
            <v>Q241</v>
          </cell>
          <cell r="B6732" t="str">
            <v>LEVOCARDIA</v>
          </cell>
          <cell r="C6732" t="str">
            <v>093</v>
          </cell>
        </row>
        <row r="6733">
          <cell r="A6733" t="str">
            <v>Q242</v>
          </cell>
          <cell r="B6733" t="str">
            <v>CORAZON TRIAURICULAR</v>
          </cell>
          <cell r="C6733" t="str">
            <v>093</v>
          </cell>
        </row>
        <row r="6734">
          <cell r="A6734" t="str">
            <v>Q243</v>
          </cell>
          <cell r="B6734" t="str">
            <v>ESTENOSIS DEL INFUNDIBULO PULMONAR</v>
          </cell>
          <cell r="C6734" t="str">
            <v>093</v>
          </cell>
        </row>
        <row r="6735">
          <cell r="A6735" t="str">
            <v>Q244</v>
          </cell>
          <cell r="B6735" t="str">
            <v>ESTENOSIS SUBAORTICA CONGENITA</v>
          </cell>
          <cell r="C6735" t="str">
            <v>093</v>
          </cell>
        </row>
        <row r="6736">
          <cell r="A6736" t="str">
            <v>Q245</v>
          </cell>
          <cell r="B6736" t="str">
            <v>MALFORMACION DE LOS VASOS CORONARIOS</v>
          </cell>
          <cell r="C6736" t="str">
            <v>093</v>
          </cell>
        </row>
        <row r="6737">
          <cell r="A6737" t="str">
            <v>Q246</v>
          </cell>
          <cell r="B6737" t="str">
            <v>BLOQUEO CARDIACO CONGENITO</v>
          </cell>
          <cell r="C6737" t="str">
            <v>093</v>
          </cell>
        </row>
        <row r="6738">
          <cell r="A6738" t="str">
            <v>Q248</v>
          </cell>
          <cell r="B6738" t="str">
            <v>OTRAS MALFORMACIONES CONGENITAS DEL CORAZON, ESPECIFICADAS</v>
          </cell>
          <cell r="C6738" t="str">
            <v>093</v>
          </cell>
        </row>
        <row r="6739">
          <cell r="A6739" t="str">
            <v>Q249</v>
          </cell>
          <cell r="B6739" t="str">
            <v>MALFORMACION CONGENITA DEL CORAZON, NO ESPECIFICADA</v>
          </cell>
          <cell r="C6739" t="str">
            <v>093</v>
          </cell>
        </row>
        <row r="6740">
          <cell r="A6740" t="str">
            <v>Q25</v>
          </cell>
          <cell r="B6740" t="str">
            <v>MALFORMACIONES CONGENITAS DE LAS GRANDES ARTERIAS</v>
          </cell>
          <cell r="C6740" t="str">
            <v>093</v>
          </cell>
        </row>
        <row r="6741">
          <cell r="A6741" t="str">
            <v>Q250</v>
          </cell>
          <cell r="B6741" t="str">
            <v>CONDUCTO ARTERIOSO PERMEABLE</v>
          </cell>
          <cell r="C6741" t="str">
            <v>093</v>
          </cell>
        </row>
        <row r="6742">
          <cell r="A6742" t="str">
            <v>Q251</v>
          </cell>
          <cell r="B6742" t="str">
            <v>COARTACION DE LA AORTA</v>
          </cell>
          <cell r="C6742" t="str">
            <v>093</v>
          </cell>
        </row>
        <row r="6743">
          <cell r="A6743" t="str">
            <v>Q252</v>
          </cell>
          <cell r="B6743" t="str">
            <v>ATRESIA DE LA AORTA</v>
          </cell>
          <cell r="C6743" t="str">
            <v>093</v>
          </cell>
        </row>
        <row r="6744">
          <cell r="A6744" t="str">
            <v>Q253</v>
          </cell>
          <cell r="B6744" t="str">
            <v>ESTENOSIS DE LA AORTA</v>
          </cell>
          <cell r="C6744" t="str">
            <v>093</v>
          </cell>
        </row>
        <row r="6745">
          <cell r="A6745" t="str">
            <v>Q254</v>
          </cell>
          <cell r="B6745" t="str">
            <v>OTRAS MALFORMACIONES CONGENITAS DE LA AORTA</v>
          </cell>
          <cell r="C6745" t="str">
            <v>093</v>
          </cell>
        </row>
        <row r="6746">
          <cell r="A6746" t="str">
            <v>Q255</v>
          </cell>
          <cell r="B6746" t="str">
            <v>ATRESIA DE LA ARTERIA PULMONAR</v>
          </cell>
          <cell r="C6746" t="str">
            <v>093</v>
          </cell>
        </row>
        <row r="6747">
          <cell r="A6747" t="str">
            <v>Q256</v>
          </cell>
          <cell r="B6747" t="str">
            <v>ESTENOSIS DE LA ARTERIA PULMONAR</v>
          </cell>
          <cell r="C6747" t="str">
            <v>093</v>
          </cell>
        </row>
        <row r="6748">
          <cell r="A6748" t="str">
            <v>Q257</v>
          </cell>
          <cell r="B6748" t="str">
            <v>OTRAS MALFORMACIONES CONGENITAS DE LA ARTERIA PULMONAR</v>
          </cell>
          <cell r="C6748" t="str">
            <v>093</v>
          </cell>
        </row>
        <row r="6749">
          <cell r="A6749" t="str">
            <v>Q258</v>
          </cell>
          <cell r="B6749" t="str">
            <v>OTRAS MALFORMACIONES DE LAS GRANDES ARTERIAS</v>
          </cell>
          <cell r="C6749" t="str">
            <v>093</v>
          </cell>
        </row>
        <row r="6750">
          <cell r="A6750" t="str">
            <v>Q259</v>
          </cell>
          <cell r="B6750" t="str">
            <v>MALFORMACION CONGENITA DE LAS GRANDES ARTERIAS, NO ESPECIFICADA</v>
          </cell>
          <cell r="C6750" t="str">
            <v>093</v>
          </cell>
        </row>
        <row r="6751">
          <cell r="A6751" t="str">
            <v>Q26</v>
          </cell>
          <cell r="B6751" t="str">
            <v>MALFORMACIONES CONGENITAS DE LAS GRANDES VENAS</v>
          </cell>
          <cell r="C6751" t="str">
            <v>093</v>
          </cell>
        </row>
        <row r="6752">
          <cell r="A6752" t="str">
            <v>Q260</v>
          </cell>
          <cell r="B6752" t="str">
            <v>ESTENOSIS CONGENITAS DE LA VENA CAVA</v>
          </cell>
          <cell r="C6752" t="str">
            <v>093</v>
          </cell>
        </row>
        <row r="6753">
          <cell r="A6753" t="str">
            <v>Q261</v>
          </cell>
          <cell r="B6753" t="str">
            <v>PERSISTENCIA DE LA VENA CAVA SUPERIOR IZQUIERDO</v>
          </cell>
          <cell r="C6753" t="str">
            <v>093</v>
          </cell>
        </row>
        <row r="6754">
          <cell r="A6754" t="str">
            <v>Q262</v>
          </cell>
          <cell r="B6754" t="str">
            <v>CONEXION ANOMALA TOTAL DE LAS VENAS PULMONARES</v>
          </cell>
          <cell r="C6754" t="str">
            <v>093</v>
          </cell>
        </row>
        <row r="6755">
          <cell r="A6755" t="str">
            <v>Q263</v>
          </cell>
          <cell r="B6755" t="str">
            <v>CONEXION ANOMALA PARCIAL DE LAS VENAS PULMONARES</v>
          </cell>
          <cell r="C6755" t="str">
            <v>093</v>
          </cell>
        </row>
        <row r="6756">
          <cell r="A6756" t="str">
            <v>Q264</v>
          </cell>
          <cell r="B6756" t="str">
            <v>CONEXION ANOMALA DE LAS VENAS PULMONARES, SIN OTRA ESPECIFICACION</v>
          </cell>
          <cell r="C6756" t="str">
            <v>093</v>
          </cell>
        </row>
        <row r="6757">
          <cell r="A6757" t="str">
            <v>Q265</v>
          </cell>
          <cell r="B6757" t="str">
            <v>CONEXION ANOMALA DE LA VENA PORTA</v>
          </cell>
          <cell r="C6757" t="str">
            <v>093</v>
          </cell>
        </row>
        <row r="6758">
          <cell r="A6758" t="str">
            <v>Q266</v>
          </cell>
          <cell r="B6758" t="str">
            <v>FISTULA ARTERIA HEPATICA-VENA PORTA</v>
          </cell>
          <cell r="C6758" t="str">
            <v>093</v>
          </cell>
        </row>
        <row r="6759">
          <cell r="A6759" t="str">
            <v>Q268</v>
          </cell>
          <cell r="B6759" t="str">
            <v>OTRAS MALFORMACIONES CONGENITAS DE LAS GRANDES VENAS</v>
          </cell>
          <cell r="C6759" t="str">
            <v>093</v>
          </cell>
        </row>
        <row r="6760">
          <cell r="A6760" t="str">
            <v>Q269</v>
          </cell>
          <cell r="B6760" t="str">
            <v>MALFORMACION CONGENITA DE LAS GRANDES VENAS, NO ESPECIFICADA</v>
          </cell>
          <cell r="C6760" t="str">
            <v>093</v>
          </cell>
        </row>
        <row r="6761">
          <cell r="A6761" t="str">
            <v>Q27</v>
          </cell>
          <cell r="B6761" t="str">
            <v>OTRAS MALFORMACIONES CONGENITAS DEL SISTEMA VASCULAR PERIFERICO</v>
          </cell>
          <cell r="C6761" t="str">
            <v>093</v>
          </cell>
        </row>
        <row r="6762">
          <cell r="A6762" t="str">
            <v>Q270</v>
          </cell>
          <cell r="B6762" t="str">
            <v>AUSENCIA E HIPOPLASIA CONGENITA DE LA ARTERIA UMBILICAL</v>
          </cell>
          <cell r="C6762" t="str">
            <v>093</v>
          </cell>
        </row>
        <row r="6763">
          <cell r="A6763" t="str">
            <v>Q271</v>
          </cell>
          <cell r="B6763" t="str">
            <v>ESTENOSIS CONGENITA DE LA ARTERIA RENAL</v>
          </cell>
          <cell r="C6763" t="str">
            <v>093</v>
          </cell>
        </row>
        <row r="6764">
          <cell r="A6764" t="str">
            <v>Q272</v>
          </cell>
          <cell r="B6764" t="str">
            <v>OTRAS MALFORMACIONES CONGENITAS DE LA ARTERIA RENAL</v>
          </cell>
          <cell r="C6764" t="str">
            <v>093</v>
          </cell>
        </row>
        <row r="6765">
          <cell r="A6765" t="str">
            <v>Q273</v>
          </cell>
          <cell r="B6765" t="str">
            <v>MALFORMACION ARTERIOVENOSA PERIFERICA</v>
          </cell>
          <cell r="C6765" t="str">
            <v>093</v>
          </cell>
        </row>
        <row r="6766">
          <cell r="A6766" t="str">
            <v>Q274</v>
          </cell>
          <cell r="B6766" t="str">
            <v>FLEBECTASIA CONGENITA</v>
          </cell>
          <cell r="C6766" t="str">
            <v>093</v>
          </cell>
        </row>
        <row r="6767">
          <cell r="A6767" t="str">
            <v>Q278</v>
          </cell>
          <cell r="B6767" t="str">
            <v>OTRAS MALFORM. CONGEN. DEL SISTEMA VASCULAR PERIFERICO, ESPECIFICADAS</v>
          </cell>
          <cell r="C6767" t="str">
            <v>093</v>
          </cell>
        </row>
        <row r="6768">
          <cell r="A6768" t="str">
            <v>Q279</v>
          </cell>
          <cell r="B6768" t="str">
            <v>MALFORMACION CONGENITA DEL SISTEMA VASCULAR PERIFERICO, NO ESPECIF</v>
          </cell>
          <cell r="C6768" t="str">
            <v>093</v>
          </cell>
        </row>
        <row r="6769">
          <cell r="A6769" t="str">
            <v>Q28</v>
          </cell>
          <cell r="B6769" t="str">
            <v>OTRAS MALFORMACIONES CONGENITAS DEL SISTEMA CIRCULATORIO</v>
          </cell>
          <cell r="C6769" t="str">
            <v>093</v>
          </cell>
        </row>
        <row r="6770">
          <cell r="A6770" t="str">
            <v>Q280</v>
          </cell>
          <cell r="B6770" t="str">
            <v>MALFORMACION ARTERIOVENOSA DE LOS VASOS PRECEREBRALES</v>
          </cell>
          <cell r="C6770" t="str">
            <v>093</v>
          </cell>
        </row>
        <row r="6771">
          <cell r="A6771" t="str">
            <v>Q281</v>
          </cell>
          <cell r="B6771" t="str">
            <v>OTRAS MALFORMACIONES DE LOS VASOS PRECEREBRALES</v>
          </cell>
          <cell r="C6771" t="str">
            <v>093</v>
          </cell>
        </row>
        <row r="6772">
          <cell r="A6772" t="str">
            <v>Q282</v>
          </cell>
          <cell r="B6772" t="str">
            <v>MALFORMACION ARTERIOVENOSA DE LOS VASOS CEREBRALES</v>
          </cell>
          <cell r="C6772" t="str">
            <v>093</v>
          </cell>
        </row>
        <row r="6773">
          <cell r="A6773" t="str">
            <v>Q283</v>
          </cell>
          <cell r="B6773" t="str">
            <v>OTRAS MALFORMACIONES DE LOS VASOS CEREBRALES</v>
          </cell>
          <cell r="C6773" t="str">
            <v>093</v>
          </cell>
        </row>
        <row r="6774">
          <cell r="A6774" t="str">
            <v>Q288</v>
          </cell>
          <cell r="B6774" t="str">
            <v>OTRAS MALFORMACIONES CONGENITAS DEL SISTEMA CIRCULATORIO, ESPECIF</v>
          </cell>
          <cell r="C6774" t="str">
            <v>093</v>
          </cell>
        </row>
        <row r="6775">
          <cell r="A6775" t="str">
            <v>Q289</v>
          </cell>
          <cell r="B6775" t="str">
            <v>MALFORMACION CONGENITA DEL SISTEMA CIRCULATORIO, NO ESPECIFICADA</v>
          </cell>
          <cell r="C6775" t="str">
            <v>093</v>
          </cell>
        </row>
        <row r="6776">
          <cell r="A6776" t="str">
            <v>Q30</v>
          </cell>
          <cell r="B6776" t="str">
            <v>MALFORMACIONES CONGENITAS DE LA NARIZ</v>
          </cell>
          <cell r="C6776" t="str">
            <v>093</v>
          </cell>
        </row>
        <row r="6777">
          <cell r="A6777" t="str">
            <v>Q300</v>
          </cell>
          <cell r="B6777" t="str">
            <v>ATRESIA DE LAS COANAS</v>
          </cell>
          <cell r="C6777" t="str">
            <v>093</v>
          </cell>
        </row>
        <row r="6778">
          <cell r="A6778" t="str">
            <v>Q301</v>
          </cell>
          <cell r="B6778" t="str">
            <v>AGENESIA O HIPOPLASIA DE LA NARIZ</v>
          </cell>
          <cell r="C6778" t="str">
            <v>093</v>
          </cell>
        </row>
        <row r="6779">
          <cell r="A6779" t="str">
            <v>Q302</v>
          </cell>
          <cell r="B6779" t="str">
            <v>HENDIDURA, FISURA O MUESCA DE LA NARIZ</v>
          </cell>
          <cell r="C6779" t="str">
            <v>093</v>
          </cell>
        </row>
        <row r="6780">
          <cell r="A6780" t="str">
            <v>Q303</v>
          </cell>
          <cell r="B6780" t="str">
            <v>PERFORACION CONGENITA DEL TABIQUE NASAL</v>
          </cell>
          <cell r="C6780" t="str">
            <v>093</v>
          </cell>
        </row>
        <row r="6781">
          <cell r="A6781" t="str">
            <v>Q308</v>
          </cell>
          <cell r="B6781" t="str">
            <v>OTRAS MALFORMACIONES CONGENITAS DE LA NARIZ</v>
          </cell>
          <cell r="C6781" t="str">
            <v>093</v>
          </cell>
        </row>
        <row r="6782">
          <cell r="A6782" t="str">
            <v>Q309</v>
          </cell>
          <cell r="B6782" t="str">
            <v>MALFORMACION CONGENITA DE LA NARIZ, NO ESPECIFICADA</v>
          </cell>
          <cell r="C6782" t="str">
            <v>093</v>
          </cell>
        </row>
        <row r="6783">
          <cell r="A6783" t="str">
            <v>Q31</v>
          </cell>
          <cell r="B6783" t="str">
            <v>MALFORMACIONES CONGENITAS DE LA LARINGE</v>
          </cell>
          <cell r="C6783" t="str">
            <v>093</v>
          </cell>
        </row>
        <row r="6784">
          <cell r="A6784" t="str">
            <v>Q310</v>
          </cell>
          <cell r="B6784" t="str">
            <v>PTERIGION DE LA LARINGE</v>
          </cell>
          <cell r="C6784" t="str">
            <v>093</v>
          </cell>
        </row>
        <row r="6785">
          <cell r="A6785" t="str">
            <v>Q311</v>
          </cell>
          <cell r="B6785" t="str">
            <v>ESTENOSIS SUBGLOTICA CONGENITA</v>
          </cell>
          <cell r="C6785" t="str">
            <v>093</v>
          </cell>
        </row>
        <row r="6786">
          <cell r="A6786" t="str">
            <v>Q312</v>
          </cell>
          <cell r="B6786" t="str">
            <v>HIPOPLASIA LARINGEA</v>
          </cell>
          <cell r="C6786" t="str">
            <v>093</v>
          </cell>
        </row>
        <row r="6787">
          <cell r="A6787" t="str">
            <v>Q313</v>
          </cell>
          <cell r="B6787" t="str">
            <v>LARINGOCELE</v>
          </cell>
          <cell r="C6787" t="str">
            <v>093</v>
          </cell>
        </row>
        <row r="6788">
          <cell r="A6788" t="str">
            <v>Q314</v>
          </cell>
          <cell r="B6788" t="str">
            <v>ESTRIDOR LARINGEO CONGENITO</v>
          </cell>
          <cell r="C6788" t="str">
            <v>093</v>
          </cell>
        </row>
        <row r="6789">
          <cell r="A6789" t="str">
            <v>Q318</v>
          </cell>
          <cell r="B6789" t="str">
            <v>OTRAS MALFORMACIONES CONGENITAS DE LA LARINGE</v>
          </cell>
          <cell r="C6789" t="str">
            <v>093</v>
          </cell>
        </row>
        <row r="6790">
          <cell r="A6790" t="str">
            <v>Q319</v>
          </cell>
          <cell r="B6790" t="str">
            <v>MALFORMACION CONGENITA DE LA LARINGE, NO ESPECIFICADA</v>
          </cell>
          <cell r="C6790" t="str">
            <v>093</v>
          </cell>
        </row>
        <row r="6791">
          <cell r="A6791" t="str">
            <v>Q32</v>
          </cell>
          <cell r="B6791" t="str">
            <v>MALFORMACIONES CONGENITAS DE LA TRAQUEA Y DE LOS BRONQUIOS</v>
          </cell>
          <cell r="C6791" t="str">
            <v>093</v>
          </cell>
        </row>
        <row r="6792">
          <cell r="A6792" t="str">
            <v>Q320</v>
          </cell>
          <cell r="B6792" t="str">
            <v>TRAQUEOMALACIA CONGENITA</v>
          </cell>
          <cell r="C6792" t="str">
            <v>093</v>
          </cell>
        </row>
        <row r="6793">
          <cell r="A6793" t="str">
            <v>Q321</v>
          </cell>
          <cell r="B6793" t="str">
            <v>OTRAS MALFORMACIONES CONGENITAS DE LA TRAQUEA</v>
          </cell>
          <cell r="C6793" t="str">
            <v>093</v>
          </cell>
        </row>
        <row r="6794">
          <cell r="A6794" t="str">
            <v>Q322</v>
          </cell>
          <cell r="B6794" t="str">
            <v>BRONCOMALACIA CONGENITA</v>
          </cell>
          <cell r="C6794" t="str">
            <v>093</v>
          </cell>
        </row>
        <row r="6795">
          <cell r="A6795" t="str">
            <v>Q323</v>
          </cell>
          <cell r="B6795" t="str">
            <v>ESTENOSIS CONGENITA DE LOS BRONQUIOS</v>
          </cell>
          <cell r="C6795" t="str">
            <v>093</v>
          </cell>
        </row>
        <row r="6796">
          <cell r="A6796" t="str">
            <v>Q324</v>
          </cell>
          <cell r="B6796" t="str">
            <v>OTRAS MALFORMACIONES CONGENITAS DE LOS BRONQUIOS</v>
          </cell>
          <cell r="C6796" t="str">
            <v>093</v>
          </cell>
        </row>
        <row r="6797">
          <cell r="A6797" t="str">
            <v>Q33</v>
          </cell>
          <cell r="B6797" t="str">
            <v>MALFORMACIONES CONGENITAS DEL PULMON</v>
          </cell>
          <cell r="C6797" t="str">
            <v>093</v>
          </cell>
        </row>
        <row r="6798">
          <cell r="A6798" t="str">
            <v>Q330</v>
          </cell>
          <cell r="B6798" t="str">
            <v>QUISTE PULMONAR CONGENITO</v>
          </cell>
          <cell r="C6798" t="str">
            <v>093</v>
          </cell>
        </row>
        <row r="6799">
          <cell r="A6799" t="str">
            <v>Q331</v>
          </cell>
          <cell r="B6799" t="str">
            <v>LOBULO PULMONAR SUPERNUMERARIO</v>
          </cell>
          <cell r="C6799" t="str">
            <v>093</v>
          </cell>
        </row>
        <row r="6800">
          <cell r="A6800" t="str">
            <v>Q332</v>
          </cell>
          <cell r="B6800" t="str">
            <v>SECUESTRO DEL PULMON</v>
          </cell>
          <cell r="C6800" t="str">
            <v>093</v>
          </cell>
        </row>
        <row r="6801">
          <cell r="A6801" t="str">
            <v>Q333</v>
          </cell>
          <cell r="B6801" t="str">
            <v>AGENESIA DEL PULMON</v>
          </cell>
          <cell r="C6801" t="str">
            <v>093</v>
          </cell>
        </row>
        <row r="6802">
          <cell r="A6802" t="str">
            <v>Q334</v>
          </cell>
          <cell r="B6802" t="str">
            <v>BRONQUIECTASIA CONGENITA</v>
          </cell>
          <cell r="C6802" t="str">
            <v>093</v>
          </cell>
        </row>
        <row r="6803">
          <cell r="A6803" t="str">
            <v>Q335</v>
          </cell>
          <cell r="B6803" t="str">
            <v>TEJIDO ECTOPICO EN EL PULMON</v>
          </cell>
          <cell r="C6803" t="str">
            <v>093</v>
          </cell>
        </row>
        <row r="6804">
          <cell r="A6804" t="str">
            <v>Q336</v>
          </cell>
          <cell r="B6804" t="str">
            <v>HIPOPLASIA Y DISPLASIA PULMONAR</v>
          </cell>
          <cell r="C6804" t="str">
            <v>093</v>
          </cell>
        </row>
        <row r="6805">
          <cell r="A6805" t="str">
            <v>Q338</v>
          </cell>
          <cell r="B6805" t="str">
            <v>OTRAS MALFORMACIONES CONGENITAS DEL PULMON</v>
          </cell>
          <cell r="C6805" t="str">
            <v>093</v>
          </cell>
        </row>
        <row r="6806">
          <cell r="A6806" t="str">
            <v>Q339</v>
          </cell>
          <cell r="B6806" t="str">
            <v>MALFORMACION CONGENITA DEL PULMON, NO ESPECIFICADA</v>
          </cell>
          <cell r="C6806" t="str">
            <v>093</v>
          </cell>
        </row>
        <row r="6807">
          <cell r="A6807" t="str">
            <v>Q34</v>
          </cell>
          <cell r="B6807" t="str">
            <v>OTRAS MALFORMACIONES CONGENITAS DEL SISTEMA RESPIRATORIO</v>
          </cell>
          <cell r="C6807" t="str">
            <v>093</v>
          </cell>
        </row>
        <row r="6808">
          <cell r="A6808" t="str">
            <v>Q340</v>
          </cell>
          <cell r="B6808" t="str">
            <v>ANOMALIA DE LA PLEURA</v>
          </cell>
          <cell r="C6808" t="str">
            <v>093</v>
          </cell>
        </row>
        <row r="6809">
          <cell r="A6809" t="str">
            <v>Q341</v>
          </cell>
          <cell r="B6809" t="str">
            <v>QUISTE CONGENITO DEL MEDIASTINO</v>
          </cell>
          <cell r="C6809" t="str">
            <v>093</v>
          </cell>
        </row>
        <row r="6810">
          <cell r="A6810" t="str">
            <v>Q348</v>
          </cell>
          <cell r="B6810" t="str">
            <v>OTRAS MALFORMACIONES CONGENITAS ESPECIF. DEL SISTEMA RESPIRATORIO</v>
          </cell>
          <cell r="C6810" t="str">
            <v>093</v>
          </cell>
        </row>
        <row r="6811">
          <cell r="A6811" t="str">
            <v>Q349</v>
          </cell>
          <cell r="B6811" t="str">
            <v>MALFORMACION CONGENITA DEL SISTEMA RESPIRATORIO, NO ESPECIFICADA</v>
          </cell>
          <cell r="C6811" t="str">
            <v>093</v>
          </cell>
        </row>
        <row r="6812">
          <cell r="A6812" t="str">
            <v>Q35</v>
          </cell>
          <cell r="B6812" t="str">
            <v>FISURA DEL PALADAR</v>
          </cell>
          <cell r="C6812" t="str">
            <v>093</v>
          </cell>
        </row>
        <row r="6813">
          <cell r="A6813" t="str">
            <v>Q350</v>
          </cell>
          <cell r="B6813" t="str">
            <v>FISURA DEL PALADAR DURO, BILATERAL</v>
          </cell>
          <cell r="C6813" t="str">
            <v>093</v>
          </cell>
        </row>
        <row r="6814">
          <cell r="A6814" t="str">
            <v>Q351</v>
          </cell>
          <cell r="B6814" t="str">
            <v>FISURA DEL PALADAR DURO, UNILATERAL</v>
          </cell>
          <cell r="C6814" t="str">
            <v>093</v>
          </cell>
        </row>
        <row r="6815">
          <cell r="A6815" t="str">
            <v>Q352</v>
          </cell>
          <cell r="B6815" t="str">
            <v>FISURA DEL PALADAR BLANDO, BILATERAL</v>
          </cell>
          <cell r="C6815" t="str">
            <v>093</v>
          </cell>
        </row>
        <row r="6816">
          <cell r="A6816" t="str">
            <v>Q353</v>
          </cell>
          <cell r="B6816" t="str">
            <v>FISURA DEL PALADAR BLANDO, UNILATERAL</v>
          </cell>
          <cell r="C6816" t="str">
            <v>093</v>
          </cell>
        </row>
        <row r="6817">
          <cell r="A6817" t="str">
            <v>Q354</v>
          </cell>
          <cell r="B6817" t="str">
            <v>FISURA DEL PALADAR DURO Y DEL PALADAR BLANDO, BILATERAL</v>
          </cell>
          <cell r="C6817" t="str">
            <v>093</v>
          </cell>
        </row>
        <row r="6818">
          <cell r="A6818" t="str">
            <v>Q355</v>
          </cell>
          <cell r="B6818" t="str">
            <v>FISURA DEL PALADAR DURO Y DEL PALADAR BLANDO, UNILATERAL</v>
          </cell>
          <cell r="C6818" t="str">
            <v>093</v>
          </cell>
        </row>
        <row r="6819">
          <cell r="A6819" t="str">
            <v>Q356</v>
          </cell>
          <cell r="B6819" t="str">
            <v>FISURA DEL PALADAR, LINEA MEDIA</v>
          </cell>
          <cell r="C6819" t="str">
            <v>093</v>
          </cell>
        </row>
        <row r="6820">
          <cell r="A6820" t="str">
            <v>Q357</v>
          </cell>
          <cell r="B6820" t="str">
            <v>FISURA DE LA UVULA</v>
          </cell>
          <cell r="C6820" t="str">
            <v>093</v>
          </cell>
        </row>
        <row r="6821">
          <cell r="A6821" t="str">
            <v>Q358</v>
          </cell>
          <cell r="B6821" t="str">
            <v>FISURA DEL PALADAR BILATERAL, SIN OTRA ESPECIFICACION</v>
          </cell>
          <cell r="C6821" t="str">
            <v>093</v>
          </cell>
        </row>
        <row r="6822">
          <cell r="A6822" t="str">
            <v>Q359</v>
          </cell>
          <cell r="B6822" t="str">
            <v>FISURA DEL PALADAR UNILATERAL, SIN OTRA ESPECIFICACION</v>
          </cell>
          <cell r="C6822" t="str">
            <v>093</v>
          </cell>
        </row>
        <row r="6823">
          <cell r="A6823" t="str">
            <v>Q36</v>
          </cell>
          <cell r="B6823" t="str">
            <v>LABIO LEPORINO</v>
          </cell>
          <cell r="C6823" t="str">
            <v>093</v>
          </cell>
        </row>
        <row r="6824">
          <cell r="A6824" t="str">
            <v>Q360</v>
          </cell>
          <cell r="B6824" t="str">
            <v>LABIO LEPORINO, BILATERAL</v>
          </cell>
          <cell r="C6824" t="str">
            <v>093</v>
          </cell>
        </row>
        <row r="6825">
          <cell r="A6825" t="str">
            <v>Q361</v>
          </cell>
          <cell r="B6825" t="str">
            <v>LABIO LEPORINO, LINEA MEDIA</v>
          </cell>
          <cell r="C6825" t="str">
            <v>093</v>
          </cell>
        </row>
        <row r="6826">
          <cell r="A6826" t="str">
            <v>Q369</v>
          </cell>
          <cell r="B6826" t="str">
            <v>LABIO LEPORINO UNILATERAL</v>
          </cell>
          <cell r="C6826" t="str">
            <v>093</v>
          </cell>
        </row>
        <row r="6827">
          <cell r="A6827" t="str">
            <v>Q37</v>
          </cell>
          <cell r="B6827" t="str">
            <v>FISURA DEL PALADAR CON LABIO LEPORINO</v>
          </cell>
          <cell r="C6827" t="str">
            <v>093</v>
          </cell>
        </row>
        <row r="6828">
          <cell r="A6828" t="str">
            <v>Q370</v>
          </cell>
          <cell r="B6828" t="str">
            <v>FISURA DEL PALADAR DURO CON LABIO LEPORINO, BILATERAL</v>
          </cell>
          <cell r="C6828" t="str">
            <v>093</v>
          </cell>
        </row>
        <row r="6829">
          <cell r="A6829" t="str">
            <v>Q371</v>
          </cell>
          <cell r="B6829" t="str">
            <v>FISURA DEL PALADAR DURO CON LABIO LEPORINO, UNILATERAL</v>
          </cell>
          <cell r="C6829" t="str">
            <v>093</v>
          </cell>
        </row>
        <row r="6830">
          <cell r="A6830" t="str">
            <v>Q372</v>
          </cell>
          <cell r="B6830" t="str">
            <v>FISURA DEL PALADAR BLANDO CON LABIO LEPORINO, BILATERAL</v>
          </cell>
          <cell r="C6830" t="str">
            <v>093</v>
          </cell>
        </row>
        <row r="6831">
          <cell r="A6831" t="str">
            <v>Q373</v>
          </cell>
          <cell r="B6831" t="str">
            <v>FISURA DEL PALADAR BLANDO CON LABIO LEPORINO, UNILATERAL</v>
          </cell>
          <cell r="C6831" t="str">
            <v>093</v>
          </cell>
        </row>
        <row r="6832">
          <cell r="A6832" t="str">
            <v>Q374</v>
          </cell>
          <cell r="B6832" t="str">
            <v>FISURA DEL PALADAR DURO Y DEL PALADAR BLANDO CON LABIO LEPORINO, BILAT</v>
          </cell>
          <cell r="C6832" t="str">
            <v>093</v>
          </cell>
        </row>
        <row r="6833">
          <cell r="A6833" t="str">
            <v>Q375</v>
          </cell>
          <cell r="B6833" t="str">
            <v>FISURA DEL PALADAR DURO Y DEL PALADAR BLANDO CON LABIO LEPORINO, UNIL</v>
          </cell>
          <cell r="C6833" t="str">
            <v>093</v>
          </cell>
        </row>
        <row r="6834">
          <cell r="A6834" t="str">
            <v>Q378</v>
          </cell>
          <cell r="B6834" t="str">
            <v>FISURA DEL PALADAR CON LABIO LEPORINO BILATERAL, SIN OTRA ESPECIFIC</v>
          </cell>
          <cell r="C6834" t="str">
            <v>093</v>
          </cell>
        </row>
        <row r="6835">
          <cell r="A6835" t="str">
            <v>Q379</v>
          </cell>
          <cell r="B6835" t="str">
            <v>FISURA DEL PALADAR CON LABIO LEPORINO UNILATERAL, SIN OTRA ESPECIFIC</v>
          </cell>
          <cell r="C6835" t="str">
            <v>093</v>
          </cell>
        </row>
        <row r="6836">
          <cell r="A6836" t="str">
            <v>Q38</v>
          </cell>
          <cell r="B6836" t="str">
            <v>OTRAS MALFORMACIONES CONGENITAS DE LA LENGUA, DE LA BOCA Y DE LA FARIN</v>
          </cell>
          <cell r="C6836" t="str">
            <v>093</v>
          </cell>
        </row>
        <row r="6837">
          <cell r="A6837" t="str">
            <v>Q380</v>
          </cell>
          <cell r="B6837" t="str">
            <v>MALFORMACIONES CONGENITAS DE LOS LABIOS, NO CLASIFIC. EN OTRA PARTE</v>
          </cell>
          <cell r="C6837" t="str">
            <v>093</v>
          </cell>
        </row>
        <row r="6838">
          <cell r="A6838" t="str">
            <v>Q381</v>
          </cell>
          <cell r="B6838" t="str">
            <v>ANQUILOGLOSIA</v>
          </cell>
          <cell r="C6838" t="str">
            <v>093</v>
          </cell>
        </row>
        <row r="6839">
          <cell r="A6839" t="str">
            <v>Q382</v>
          </cell>
          <cell r="B6839" t="str">
            <v>MACROGLOSIA</v>
          </cell>
          <cell r="C6839" t="str">
            <v>093</v>
          </cell>
        </row>
        <row r="6840">
          <cell r="A6840" t="str">
            <v>Q383</v>
          </cell>
          <cell r="B6840" t="str">
            <v>OTRAS MALFORMACIONES CONGENITAS DE LA LENGUA</v>
          </cell>
          <cell r="C6840" t="str">
            <v>093</v>
          </cell>
        </row>
        <row r="6841">
          <cell r="A6841" t="str">
            <v>Q384</v>
          </cell>
          <cell r="B6841" t="str">
            <v>MALFORM. CONGEN. DE LAS GLANDULAS Y DE LOS CONDUCTOS SALIVALES</v>
          </cell>
          <cell r="C6841" t="str">
            <v>093</v>
          </cell>
        </row>
        <row r="6842">
          <cell r="A6842" t="str">
            <v>Q385</v>
          </cell>
          <cell r="B6842" t="str">
            <v>MALFORM. CONGEN. DEL PALADAR, NO CLASIFICADAS EN OTRA PARTE</v>
          </cell>
          <cell r="C6842" t="str">
            <v>093</v>
          </cell>
        </row>
        <row r="6843">
          <cell r="A6843" t="str">
            <v>Q386</v>
          </cell>
          <cell r="B6843" t="str">
            <v>OTRAS MALFORMACIONES CONGENITAS DE LA BOCA</v>
          </cell>
          <cell r="C6843" t="str">
            <v>093</v>
          </cell>
        </row>
        <row r="6844">
          <cell r="A6844" t="str">
            <v>Q387</v>
          </cell>
          <cell r="B6844" t="str">
            <v>DIVERTICULO FARINGEO</v>
          </cell>
          <cell r="C6844" t="str">
            <v>093</v>
          </cell>
        </row>
        <row r="6845">
          <cell r="A6845" t="str">
            <v>Q388</v>
          </cell>
          <cell r="B6845" t="str">
            <v>OTRAS MALFORMACIONES CONGENITAS DE LA FARINGE</v>
          </cell>
          <cell r="C6845" t="str">
            <v>093</v>
          </cell>
        </row>
        <row r="6846">
          <cell r="A6846" t="str">
            <v>Q39</v>
          </cell>
          <cell r="B6846" t="str">
            <v>MALFORMACIONES CONGENITAS DEL ESOFAGO</v>
          </cell>
          <cell r="C6846" t="str">
            <v>093</v>
          </cell>
        </row>
        <row r="6847">
          <cell r="A6847" t="str">
            <v>Q390</v>
          </cell>
          <cell r="B6847" t="str">
            <v>ATRESIA DEL ESOFAGO SIN MENCION DE FISTULA</v>
          </cell>
          <cell r="C6847" t="str">
            <v>093</v>
          </cell>
        </row>
        <row r="6848">
          <cell r="A6848" t="str">
            <v>Q391</v>
          </cell>
          <cell r="B6848" t="str">
            <v>ATRESIA DEL ESOFAGO CON FISTULA TRAQUEOESOFAGICA</v>
          </cell>
          <cell r="C6848" t="str">
            <v>093</v>
          </cell>
        </row>
        <row r="6849">
          <cell r="A6849" t="str">
            <v>Q392</v>
          </cell>
          <cell r="B6849" t="str">
            <v>FISTULA TRAQUEOESOFAGICA CONGENITA SIN MENCION DE ATRESIA</v>
          </cell>
          <cell r="C6849" t="str">
            <v>093</v>
          </cell>
        </row>
        <row r="6850">
          <cell r="A6850" t="str">
            <v>Q393</v>
          </cell>
          <cell r="B6850" t="str">
            <v>ESTRECHEZ O ESTENOSIS CONGENITA DEL ESOFAGO</v>
          </cell>
          <cell r="C6850" t="str">
            <v>093</v>
          </cell>
        </row>
        <row r="6851">
          <cell r="A6851" t="str">
            <v>Q394</v>
          </cell>
          <cell r="B6851" t="str">
            <v>PTERIGION DEL ESOFAGO</v>
          </cell>
          <cell r="C6851" t="str">
            <v>093</v>
          </cell>
        </row>
        <row r="6852">
          <cell r="A6852" t="str">
            <v>Q395</v>
          </cell>
          <cell r="B6852" t="str">
            <v>DILATACION CONGENITA DEL ESOFAGO</v>
          </cell>
          <cell r="C6852" t="str">
            <v>093</v>
          </cell>
        </row>
        <row r="6853">
          <cell r="A6853" t="str">
            <v>Q396</v>
          </cell>
          <cell r="B6853" t="str">
            <v>DIVERTICULO DEL ESOFAGO</v>
          </cell>
          <cell r="C6853" t="str">
            <v>093</v>
          </cell>
        </row>
        <row r="6854">
          <cell r="A6854" t="str">
            <v>Q398</v>
          </cell>
          <cell r="B6854" t="str">
            <v>OTRAS MALFORMACIONES CONGENITAS DEL ESOFAGO</v>
          </cell>
          <cell r="C6854" t="str">
            <v>093</v>
          </cell>
        </row>
        <row r="6855">
          <cell r="A6855" t="str">
            <v>Q399</v>
          </cell>
          <cell r="B6855" t="str">
            <v>MALFORMACION CONGENITA DEL ESOFAGO, NO ESPECIFICADA</v>
          </cell>
          <cell r="C6855" t="str">
            <v>093</v>
          </cell>
        </row>
        <row r="6856">
          <cell r="A6856" t="str">
            <v>Q40</v>
          </cell>
          <cell r="B6856" t="str">
            <v>OTRAS MALFORM. CONGEN. DE LA PARTE SUPERIOR DEL TUBO DIGESTIVO</v>
          </cell>
          <cell r="C6856" t="str">
            <v>093</v>
          </cell>
        </row>
        <row r="6857">
          <cell r="A6857" t="str">
            <v>Q400</v>
          </cell>
          <cell r="B6857" t="str">
            <v>ESTENOSIS HIPERTROFICA CONGENITA DEL PILORO</v>
          </cell>
          <cell r="C6857" t="str">
            <v>093</v>
          </cell>
        </row>
        <row r="6858">
          <cell r="A6858" t="str">
            <v>Q401</v>
          </cell>
          <cell r="B6858" t="str">
            <v>HERNIA HIATAL CONGENITA</v>
          </cell>
          <cell r="C6858" t="str">
            <v>093</v>
          </cell>
        </row>
        <row r="6859">
          <cell r="A6859" t="str">
            <v>Q402</v>
          </cell>
          <cell r="B6859" t="str">
            <v>OTRAS MALFORMACIONES CONGENITAS DEL ESTOMAGO, ESPECIFICADAS</v>
          </cell>
          <cell r="C6859" t="str">
            <v>093</v>
          </cell>
        </row>
        <row r="6860">
          <cell r="A6860" t="str">
            <v>Q403</v>
          </cell>
          <cell r="B6860" t="str">
            <v>MALFORMACION CONGENITA DEL ESTOMAGO, NO ESPECIFICADA</v>
          </cell>
          <cell r="C6860" t="str">
            <v>093</v>
          </cell>
        </row>
        <row r="6861">
          <cell r="A6861" t="str">
            <v>Q408</v>
          </cell>
          <cell r="B6861" t="str">
            <v>OTRAS MALFORNACIONES CONGN. DE LA PARTE SUPERIOR DEL TUBO DIGESTIVO</v>
          </cell>
          <cell r="C6861" t="str">
            <v>093</v>
          </cell>
        </row>
        <row r="6862">
          <cell r="A6862" t="str">
            <v>Q409</v>
          </cell>
          <cell r="B6862" t="str">
            <v>MALFORM. CONGEN. DE LA PARTE SUPERIOR DEL TIBO DIGESTIVO, NO ESPECIF</v>
          </cell>
          <cell r="C6862" t="str">
            <v>093</v>
          </cell>
        </row>
        <row r="6863">
          <cell r="A6863" t="str">
            <v>Q41</v>
          </cell>
          <cell r="B6863" t="str">
            <v>AUSENCIA, ATRESIA Y ESTENOSIS CONGENITA DEL INTESTINO DELGADO</v>
          </cell>
          <cell r="C6863" t="str">
            <v>093</v>
          </cell>
        </row>
        <row r="6864">
          <cell r="A6864" t="str">
            <v>Q410</v>
          </cell>
          <cell r="B6864" t="str">
            <v>AUSENCIA, ATRESIA Y ESTENOSIS CONGENITA DEL DUODENO</v>
          </cell>
          <cell r="C6864" t="str">
            <v>093</v>
          </cell>
        </row>
        <row r="6865">
          <cell r="A6865" t="str">
            <v>Q411</v>
          </cell>
          <cell r="B6865" t="str">
            <v>AUSENCIA, ATRESIA Y ESTENOSIS CONGENITA DEL YEYUNO</v>
          </cell>
          <cell r="C6865" t="str">
            <v>093</v>
          </cell>
        </row>
        <row r="6866">
          <cell r="A6866" t="str">
            <v>Q412</v>
          </cell>
          <cell r="B6866" t="str">
            <v>AUSENCIA, ATRESIA Y ESTENOSIS CONGENITA DEL ILEON</v>
          </cell>
          <cell r="C6866" t="str">
            <v>093</v>
          </cell>
        </row>
        <row r="6867">
          <cell r="A6867" t="str">
            <v>Q418</v>
          </cell>
          <cell r="B6867" t="str">
            <v>AUSENCIA, ATRESIA Y ESTENOSIS CONGEN. DE OTRAS PARTES ESPECIF. DEL INT</v>
          </cell>
          <cell r="C6867" t="str">
            <v>093</v>
          </cell>
        </row>
        <row r="6868">
          <cell r="A6868" t="str">
            <v>Q419</v>
          </cell>
          <cell r="B6868" t="str">
            <v>AUSENCIA, ATRESIA Y ESTENOSIS CONG. DEL INTESTINO DELGADO, PARTE NO ES</v>
          </cell>
          <cell r="C6868" t="str">
            <v>093</v>
          </cell>
        </row>
        <row r="6869">
          <cell r="A6869" t="str">
            <v>Q422</v>
          </cell>
          <cell r="B6869" t="str">
            <v>AUSENCIA, ATRESIA Y ESTENOSIS DEL ANO, CON FISTULA</v>
          </cell>
          <cell r="C6869" t="str">
            <v>093</v>
          </cell>
        </row>
        <row r="6870">
          <cell r="A6870" t="str">
            <v>Q423</v>
          </cell>
          <cell r="B6870" t="str">
            <v>AUSENCIA, ATRESIA Y ESTENOSIS CONGENITA DEL ANO, SIN FISTULA</v>
          </cell>
          <cell r="C6870" t="str">
            <v>093</v>
          </cell>
        </row>
        <row r="6871">
          <cell r="A6871" t="str">
            <v>Q428</v>
          </cell>
          <cell r="B6871" t="str">
            <v>AUSENCIA, ATRESIA Y ESTENOSIS CONG. DE OTRAS PARTES DEL INTESTINO GRUE</v>
          </cell>
          <cell r="C6871" t="str">
            <v>093</v>
          </cell>
        </row>
        <row r="6872">
          <cell r="A6872" t="str">
            <v>Q429</v>
          </cell>
          <cell r="B6872" t="str">
            <v>AUSENCIA, ATRESIA Y ESTENOSIS CONG. DEL INTEST. GRUESO, PARTE NO ESPEC</v>
          </cell>
          <cell r="C6872" t="str">
            <v>093</v>
          </cell>
        </row>
        <row r="6873">
          <cell r="A6873" t="str">
            <v>Q43</v>
          </cell>
          <cell r="B6873" t="str">
            <v>OTRAS MALFORMACIONES CONGENITAS DEL INTESTINO</v>
          </cell>
          <cell r="C6873" t="str">
            <v>093</v>
          </cell>
        </row>
        <row r="6874">
          <cell r="A6874" t="str">
            <v>Q430</v>
          </cell>
          <cell r="B6874" t="str">
            <v>DIVERTICULO DE MECKEL</v>
          </cell>
          <cell r="C6874" t="str">
            <v>093</v>
          </cell>
        </row>
        <row r="6875">
          <cell r="A6875" t="str">
            <v>Q431</v>
          </cell>
          <cell r="B6875" t="str">
            <v>ENFERMEDAD DE HIRSCHSPRUNG</v>
          </cell>
          <cell r="C6875" t="str">
            <v>093</v>
          </cell>
        </row>
        <row r="6876">
          <cell r="A6876" t="str">
            <v>Q432</v>
          </cell>
          <cell r="B6876" t="str">
            <v>OTROS TRASTORNMOS FUNCIONALES CONGENITOS DEL COLON</v>
          </cell>
          <cell r="C6876" t="str">
            <v>093</v>
          </cell>
        </row>
        <row r="6877">
          <cell r="A6877" t="str">
            <v>Q433</v>
          </cell>
          <cell r="B6877" t="str">
            <v>MALFORMACIONES CONGENITAS DE LA FIJACION DEL INTESTINO</v>
          </cell>
          <cell r="C6877" t="str">
            <v>093</v>
          </cell>
        </row>
        <row r="6878">
          <cell r="A6878" t="str">
            <v>Q434</v>
          </cell>
          <cell r="B6878" t="str">
            <v>DUPLICACION DEL INTESTINO</v>
          </cell>
          <cell r="C6878" t="str">
            <v>093</v>
          </cell>
        </row>
        <row r="6879">
          <cell r="A6879" t="str">
            <v>Q435</v>
          </cell>
          <cell r="B6879" t="str">
            <v>ANO ECTOPICO</v>
          </cell>
          <cell r="C6879" t="str">
            <v>093</v>
          </cell>
        </row>
        <row r="6880">
          <cell r="A6880" t="str">
            <v>Q436</v>
          </cell>
          <cell r="B6880" t="str">
            <v>FISTULA CONGENITA DEL RECTO Y DEL ANO</v>
          </cell>
          <cell r="C6880" t="str">
            <v>093</v>
          </cell>
        </row>
        <row r="6881">
          <cell r="A6881" t="str">
            <v>Q437</v>
          </cell>
          <cell r="B6881" t="str">
            <v>PERSISTENCIA DE LA CLOACA</v>
          </cell>
          <cell r="C6881" t="str">
            <v>093</v>
          </cell>
        </row>
        <row r="6882">
          <cell r="A6882" t="str">
            <v>Q438</v>
          </cell>
          <cell r="B6882" t="str">
            <v>OTRAS MALFORMACIONES CONGENITAS DEL INTESTINO, ESPECIFICADAS</v>
          </cell>
          <cell r="C6882" t="str">
            <v>093</v>
          </cell>
        </row>
        <row r="6883">
          <cell r="A6883" t="str">
            <v>Q439</v>
          </cell>
          <cell r="B6883" t="str">
            <v>MALFORMACION CONGENITA DEL INTESTINO, NO ESPECIFICADA</v>
          </cell>
          <cell r="C6883" t="str">
            <v>093</v>
          </cell>
        </row>
        <row r="6884">
          <cell r="A6884" t="str">
            <v>Q44</v>
          </cell>
          <cell r="B6884" t="str">
            <v>MALFORM. CONG. DE LA VESICULA BILIAR, DE LOS CONDUCTOS BILIAR. Y DEL H</v>
          </cell>
          <cell r="C6884" t="str">
            <v>093</v>
          </cell>
        </row>
        <row r="6885">
          <cell r="A6885" t="str">
            <v>Q440</v>
          </cell>
          <cell r="B6885" t="str">
            <v>AGENESIA, APLASIA E HIPOPLASIA DE LA VESICULA BILIAR</v>
          </cell>
          <cell r="C6885" t="str">
            <v>093</v>
          </cell>
        </row>
        <row r="6886">
          <cell r="A6886" t="str">
            <v>Q441</v>
          </cell>
          <cell r="B6886" t="str">
            <v>OTRAS MALFORMACIONES CONGENITAS DE LA VASICULA BILIAR</v>
          </cell>
          <cell r="C6886" t="str">
            <v>093</v>
          </cell>
        </row>
        <row r="6887">
          <cell r="A6887" t="str">
            <v>Q442</v>
          </cell>
          <cell r="B6887" t="str">
            <v>ATRESIA DE LOS CONDUCTOS BILIARES</v>
          </cell>
          <cell r="C6887" t="str">
            <v>093</v>
          </cell>
        </row>
        <row r="6888">
          <cell r="A6888" t="str">
            <v>Q443</v>
          </cell>
          <cell r="B6888" t="str">
            <v>ESTRECHEZ Y ESTENOSIS CONGENITA DE LOS CONDUCTOS BILIARES</v>
          </cell>
          <cell r="C6888" t="str">
            <v>093</v>
          </cell>
        </row>
        <row r="6889">
          <cell r="A6889" t="str">
            <v>Q444</v>
          </cell>
          <cell r="B6889" t="str">
            <v>QUISTE DEL COLEDOCO</v>
          </cell>
          <cell r="C6889" t="str">
            <v>093</v>
          </cell>
        </row>
        <row r="6890">
          <cell r="A6890" t="str">
            <v>Q445</v>
          </cell>
          <cell r="B6890" t="str">
            <v>OTRAS MALFORMACIONES CONGENITAS DE LOS CONDUCTOS BILIARES</v>
          </cell>
          <cell r="C6890" t="str">
            <v>093</v>
          </cell>
        </row>
        <row r="6891">
          <cell r="A6891" t="str">
            <v>Q446</v>
          </cell>
          <cell r="B6891" t="str">
            <v>ENFERMEDAD QUISTICA DEL HIGADO</v>
          </cell>
          <cell r="C6891" t="str">
            <v>093</v>
          </cell>
        </row>
        <row r="6892">
          <cell r="A6892" t="str">
            <v>Q447</v>
          </cell>
          <cell r="B6892" t="str">
            <v>OTRAS MALFORMACIONES CONGENITAS DEL HIGADO</v>
          </cell>
          <cell r="C6892" t="str">
            <v>093</v>
          </cell>
        </row>
        <row r="6893">
          <cell r="A6893" t="str">
            <v>Q45</v>
          </cell>
          <cell r="B6893" t="str">
            <v>OTRAS MALFORMACIONES CONGENITAS DEL SISTEMA DIGESTIVO</v>
          </cell>
          <cell r="C6893" t="str">
            <v>093</v>
          </cell>
        </row>
        <row r="6894">
          <cell r="A6894" t="str">
            <v>Q450</v>
          </cell>
          <cell r="B6894" t="str">
            <v>AGENESIA, APLASIA E HIPOPLASIA DEL PANCREAS</v>
          </cell>
          <cell r="C6894" t="str">
            <v>093</v>
          </cell>
        </row>
        <row r="6895">
          <cell r="A6895" t="str">
            <v>Q451</v>
          </cell>
          <cell r="B6895" t="str">
            <v>PANCREAS ANULAR</v>
          </cell>
          <cell r="C6895" t="str">
            <v>093</v>
          </cell>
        </row>
        <row r="6896">
          <cell r="A6896" t="str">
            <v>Q452</v>
          </cell>
          <cell r="B6896" t="str">
            <v>QUISTE CONGENITO DEL PANCREAS</v>
          </cell>
          <cell r="C6896" t="str">
            <v>093</v>
          </cell>
        </row>
        <row r="6897">
          <cell r="A6897" t="str">
            <v>Q453</v>
          </cell>
          <cell r="B6897" t="str">
            <v>OTRAS MALFORM. CONGEN. DEL PANCREAS Y DEL CONDUCTO PANCREATICO</v>
          </cell>
          <cell r="C6897" t="str">
            <v>093</v>
          </cell>
        </row>
        <row r="6898">
          <cell r="A6898" t="str">
            <v>Q458</v>
          </cell>
          <cell r="B6898" t="str">
            <v>OTRAS MALFORMACIONES CONGENITAS DEL SISTEMA DIGESTIVO. ESPECIFICADAS</v>
          </cell>
          <cell r="C6898" t="str">
            <v>093</v>
          </cell>
        </row>
        <row r="6899">
          <cell r="A6899" t="str">
            <v>Q459</v>
          </cell>
          <cell r="B6899" t="str">
            <v>MALFORMACION CONGENITA DEL SISTEMA DIGESTIVO, NO ESPECIFICADA</v>
          </cell>
          <cell r="C6899" t="str">
            <v>093</v>
          </cell>
        </row>
        <row r="6900">
          <cell r="A6900" t="str">
            <v>Q50</v>
          </cell>
          <cell r="B6900" t="str">
            <v>MALFORM. CONG. DE LOS OVARIOS, DE LAS TROMPAS DE FALOPIO E DE LOS LIG</v>
          </cell>
          <cell r="C6900" t="str">
            <v>093</v>
          </cell>
        </row>
        <row r="6901">
          <cell r="A6901" t="str">
            <v>Q500</v>
          </cell>
          <cell r="B6901" t="str">
            <v>AUSENCIA CONGENITA DE OVARIO</v>
          </cell>
          <cell r="C6901" t="str">
            <v>093</v>
          </cell>
        </row>
        <row r="6902">
          <cell r="A6902" t="str">
            <v>Q501</v>
          </cell>
          <cell r="B6902" t="str">
            <v>QUISTE EN DESARROLLO DEL OVARIO</v>
          </cell>
          <cell r="C6902" t="str">
            <v>093</v>
          </cell>
        </row>
        <row r="6903">
          <cell r="A6903" t="str">
            <v>Q502</v>
          </cell>
          <cell r="B6903" t="str">
            <v>TORSION CONGENITA DEL OVARIO</v>
          </cell>
          <cell r="C6903" t="str">
            <v>093</v>
          </cell>
        </row>
        <row r="6904">
          <cell r="A6904" t="str">
            <v>Q503</v>
          </cell>
          <cell r="B6904" t="str">
            <v>OTRAS MALFORMACIONES CONGENITAS DE LOS OVARIOS</v>
          </cell>
          <cell r="C6904" t="str">
            <v>093</v>
          </cell>
        </row>
        <row r="6905">
          <cell r="A6905" t="str">
            <v>Q504</v>
          </cell>
          <cell r="B6905" t="str">
            <v>QUISTE EMBRIONARIO DE LA TROMPA DE FALOPIO</v>
          </cell>
          <cell r="C6905" t="str">
            <v>093</v>
          </cell>
        </row>
        <row r="6906">
          <cell r="A6906" t="str">
            <v>Q505</v>
          </cell>
          <cell r="B6906" t="str">
            <v>QUISTE EMBRIONARIO DEL LIGAMENTO ANCHO</v>
          </cell>
          <cell r="C6906" t="str">
            <v>093</v>
          </cell>
        </row>
        <row r="6907">
          <cell r="A6907" t="str">
            <v>Q506</v>
          </cell>
          <cell r="B6907" t="str">
            <v>OTRAS MALFORM. GONGEN. DE LA TROMPA DE FALOPIO Y DEL LIGAM. ANCHO</v>
          </cell>
          <cell r="C6907" t="str">
            <v>093</v>
          </cell>
        </row>
        <row r="6908">
          <cell r="A6908" t="str">
            <v>Q51</v>
          </cell>
          <cell r="B6908" t="str">
            <v>MALFORMACIONES CONGENITAS DEL UTERO Y DEL CUELLO UTERINO</v>
          </cell>
          <cell r="C6908" t="str">
            <v>093</v>
          </cell>
        </row>
        <row r="6909">
          <cell r="A6909" t="str">
            <v>Q510</v>
          </cell>
          <cell r="B6909" t="str">
            <v>AGENESIA Y APLASIA DEL UTERO</v>
          </cell>
          <cell r="C6909" t="str">
            <v>093</v>
          </cell>
        </row>
        <row r="6910">
          <cell r="A6910" t="str">
            <v>Q511</v>
          </cell>
          <cell r="B6910" t="str">
            <v>DIPLICACION DEL UERO CON DUPLICACION DEL CUELLO UTERINO Y DE LA VAGINA</v>
          </cell>
          <cell r="C6910" t="str">
            <v>093</v>
          </cell>
        </row>
        <row r="6911">
          <cell r="A6911" t="str">
            <v>Q512</v>
          </cell>
          <cell r="B6911" t="str">
            <v xml:space="preserve"> OTRA DUPLICACION DEL UTERO</v>
          </cell>
          <cell r="C6911" t="str">
            <v>093</v>
          </cell>
        </row>
        <row r="6912">
          <cell r="A6912" t="str">
            <v>Q513</v>
          </cell>
          <cell r="B6912" t="str">
            <v>UTERO BICORNE</v>
          </cell>
          <cell r="C6912" t="str">
            <v>093</v>
          </cell>
        </row>
        <row r="6913">
          <cell r="A6913" t="str">
            <v>Q514</v>
          </cell>
          <cell r="B6913" t="str">
            <v>UTERO UNICORNE</v>
          </cell>
          <cell r="C6913" t="str">
            <v>093</v>
          </cell>
        </row>
        <row r="6914">
          <cell r="A6914" t="str">
            <v>Q515</v>
          </cell>
          <cell r="B6914" t="str">
            <v>AGENESIA Y APLASIA DEL CUELLO UTERINO</v>
          </cell>
          <cell r="C6914" t="str">
            <v>093</v>
          </cell>
        </row>
        <row r="6915">
          <cell r="A6915" t="str">
            <v>Q516</v>
          </cell>
          <cell r="B6915" t="str">
            <v>QUISTE EMBRIONARIO DEL CUELLO UTERINO</v>
          </cell>
          <cell r="C6915" t="str">
            <v>093</v>
          </cell>
        </row>
        <row r="6916">
          <cell r="A6916" t="str">
            <v>Q517</v>
          </cell>
          <cell r="B6916" t="str">
            <v>FISTULA CONGENITA ENTRE EL UTERO Y EL TRACTO DIGESTIVO Y URINARIO</v>
          </cell>
          <cell r="C6916" t="str">
            <v>093</v>
          </cell>
        </row>
        <row r="6917">
          <cell r="A6917" t="str">
            <v>Q518</v>
          </cell>
          <cell r="B6917" t="str">
            <v>OTRAS MALFORMACIONES CONGENITAS DEL UTERO Y DEL CUELLO UTERINO</v>
          </cell>
          <cell r="C6917" t="str">
            <v>093</v>
          </cell>
        </row>
        <row r="6918">
          <cell r="A6918" t="str">
            <v>Q519</v>
          </cell>
          <cell r="B6918" t="str">
            <v>MALFORMACION CONGENITA DEL UTERO Y DEL CUELLO UTERINO, NO ESPECIFIC</v>
          </cell>
          <cell r="C6918" t="str">
            <v>093</v>
          </cell>
        </row>
        <row r="6919">
          <cell r="A6919" t="str">
            <v>Q52</v>
          </cell>
          <cell r="B6919" t="str">
            <v>OTRAS MALFORMACIONES CONGENITAS DE LOS ORGANOS GENITALES FEMENINOS</v>
          </cell>
          <cell r="C6919" t="str">
            <v>093</v>
          </cell>
        </row>
        <row r="6920">
          <cell r="A6920" t="str">
            <v>Q520</v>
          </cell>
          <cell r="B6920" t="str">
            <v>AUSENCIA CONGENITA DE LA VAGINA</v>
          </cell>
          <cell r="C6920" t="str">
            <v>093</v>
          </cell>
        </row>
        <row r="6921">
          <cell r="A6921" t="str">
            <v>Q521</v>
          </cell>
          <cell r="B6921" t="str">
            <v>DUPLICACION DE LA VAGINA</v>
          </cell>
          <cell r="C6921" t="str">
            <v>093</v>
          </cell>
        </row>
        <row r="6922">
          <cell r="A6922" t="str">
            <v>Q522</v>
          </cell>
          <cell r="B6922" t="str">
            <v>FISTULA RECTOVAGINAL CONGENITA</v>
          </cell>
          <cell r="C6922" t="str">
            <v>093</v>
          </cell>
        </row>
        <row r="6923">
          <cell r="A6923" t="str">
            <v>Q523</v>
          </cell>
          <cell r="B6923" t="str">
            <v>HIMEN IMPERFORADO</v>
          </cell>
          <cell r="C6923" t="str">
            <v>093</v>
          </cell>
        </row>
        <row r="6924">
          <cell r="A6924" t="str">
            <v>Q524</v>
          </cell>
          <cell r="B6924" t="str">
            <v>OTRAS MALFORMACIONES CONGENITAS DE LA VAGINA</v>
          </cell>
          <cell r="C6924" t="str">
            <v>093</v>
          </cell>
        </row>
        <row r="6925">
          <cell r="A6925" t="str">
            <v>Q525</v>
          </cell>
          <cell r="B6925" t="str">
            <v>FUSION DE LABIOS DE LA VULVA</v>
          </cell>
          <cell r="C6925" t="str">
            <v>093</v>
          </cell>
        </row>
        <row r="6926">
          <cell r="A6926" t="str">
            <v>Q526</v>
          </cell>
          <cell r="B6926" t="str">
            <v>MALFORMACION CONGENITA DEL CLITORIS</v>
          </cell>
          <cell r="C6926" t="str">
            <v>093</v>
          </cell>
        </row>
        <row r="6927">
          <cell r="A6927" t="str">
            <v>Q527</v>
          </cell>
          <cell r="B6927" t="str">
            <v>OTRAS MALFORMACIONES CONGENITAS DE LA VULVA</v>
          </cell>
          <cell r="C6927" t="str">
            <v>093</v>
          </cell>
        </row>
        <row r="6928">
          <cell r="A6928" t="str">
            <v>Q528</v>
          </cell>
          <cell r="B6928" t="str">
            <v>OTRAS MALFORM. CONGEN. DE LOS ORGANOS GENITALES FEMENINOS, ESPECIF</v>
          </cell>
          <cell r="C6928" t="str">
            <v>093</v>
          </cell>
        </row>
        <row r="6929">
          <cell r="A6929" t="str">
            <v>Q529</v>
          </cell>
          <cell r="B6929" t="str">
            <v>MALFORMACION CONGENITA DE LOS ORGANOS FEMENINOS, NO ESPECIFICADA</v>
          </cell>
          <cell r="C6929" t="str">
            <v>093</v>
          </cell>
        </row>
        <row r="6930">
          <cell r="A6930" t="str">
            <v>Q53</v>
          </cell>
          <cell r="B6930" t="str">
            <v>TESTICULO NO DESCENDIDO</v>
          </cell>
          <cell r="C6930" t="str">
            <v>093</v>
          </cell>
        </row>
        <row r="6931">
          <cell r="A6931" t="str">
            <v>Q530</v>
          </cell>
          <cell r="B6931" t="str">
            <v>ECTOPIA TESTICULAR</v>
          </cell>
          <cell r="C6931" t="str">
            <v>093</v>
          </cell>
        </row>
        <row r="6932">
          <cell r="A6932" t="str">
            <v>Q531</v>
          </cell>
          <cell r="B6932" t="str">
            <v>TESTICULO NO DESCENDIDO, UNILATERAL</v>
          </cell>
          <cell r="C6932" t="str">
            <v>093</v>
          </cell>
        </row>
        <row r="6933">
          <cell r="A6933" t="str">
            <v>Q532</v>
          </cell>
          <cell r="B6933" t="str">
            <v>TESTICULO NO DESCENDIDO, BILATERAL</v>
          </cell>
          <cell r="C6933" t="str">
            <v>093</v>
          </cell>
        </row>
        <row r="6934">
          <cell r="A6934" t="str">
            <v>Q539</v>
          </cell>
          <cell r="B6934" t="str">
            <v>TESTICULO NO DESCENDIDO, SIN OTRA ESPECIFICACION</v>
          </cell>
          <cell r="C6934" t="str">
            <v>093</v>
          </cell>
        </row>
        <row r="6935">
          <cell r="A6935" t="str">
            <v>Q54</v>
          </cell>
          <cell r="B6935" t="str">
            <v>HIPOSPADIAS</v>
          </cell>
          <cell r="C6935" t="str">
            <v>093</v>
          </cell>
        </row>
        <row r="6936">
          <cell r="A6936" t="str">
            <v>Q540</v>
          </cell>
          <cell r="B6936" t="str">
            <v>HIPOSPADIAS DEL GLANDE</v>
          </cell>
          <cell r="C6936" t="str">
            <v>093</v>
          </cell>
        </row>
        <row r="6937">
          <cell r="A6937" t="str">
            <v>Q541</v>
          </cell>
          <cell r="B6937" t="str">
            <v>HIPOSPADIAS PENEANA</v>
          </cell>
          <cell r="C6937" t="str">
            <v>093</v>
          </cell>
        </row>
        <row r="6938">
          <cell r="A6938" t="str">
            <v>Q542</v>
          </cell>
          <cell r="B6938" t="str">
            <v>HIPOSPADIAS PENOSCROTAL</v>
          </cell>
          <cell r="C6938" t="str">
            <v>093</v>
          </cell>
        </row>
        <row r="6939">
          <cell r="A6939" t="str">
            <v>Q543</v>
          </cell>
          <cell r="B6939" t="str">
            <v>HIPOSPADIAS PERINEAL</v>
          </cell>
          <cell r="C6939" t="str">
            <v>093</v>
          </cell>
        </row>
        <row r="6940">
          <cell r="A6940" t="str">
            <v>Q544</v>
          </cell>
          <cell r="B6940" t="str">
            <v>ENCORDAMIENTO CONGENITO DEL PENE</v>
          </cell>
          <cell r="C6940" t="str">
            <v>093</v>
          </cell>
        </row>
        <row r="6941">
          <cell r="A6941" t="str">
            <v>Q548</v>
          </cell>
          <cell r="B6941" t="str">
            <v>OTRAS HIPOSPADIAS</v>
          </cell>
          <cell r="C6941" t="str">
            <v>093</v>
          </cell>
        </row>
        <row r="6942">
          <cell r="A6942" t="str">
            <v>Q549</v>
          </cell>
          <cell r="B6942" t="str">
            <v>HIPOSPADIAS, NO ESPECIFICADA</v>
          </cell>
          <cell r="C6942" t="str">
            <v>093</v>
          </cell>
        </row>
        <row r="6943">
          <cell r="A6943" t="str">
            <v>Q55</v>
          </cell>
          <cell r="B6943" t="str">
            <v>OTRAS MALFORMACIONES CONGENITAS DE LOS ORGANOS GENITALES MASCULINOS</v>
          </cell>
          <cell r="C6943" t="str">
            <v>093</v>
          </cell>
        </row>
        <row r="6944">
          <cell r="A6944" t="str">
            <v>Q550</v>
          </cell>
          <cell r="B6944" t="str">
            <v>AUSENCIA Y APLASIA DEL TESTICULO</v>
          </cell>
          <cell r="C6944" t="str">
            <v>093</v>
          </cell>
        </row>
        <row r="6945">
          <cell r="A6945" t="str">
            <v>Q551</v>
          </cell>
          <cell r="B6945" t="str">
            <v>HIPOPLASIA DEL TESTICULO Y DEL ESCROTO</v>
          </cell>
          <cell r="C6945" t="str">
            <v>093</v>
          </cell>
        </row>
        <row r="6946">
          <cell r="A6946" t="str">
            <v>Q552</v>
          </cell>
          <cell r="B6946" t="str">
            <v>OTRAS MALFORMACIONES CONGENITAS DE LOS TESTICULOS Y DEL ESCROTO</v>
          </cell>
          <cell r="C6946" t="str">
            <v>093</v>
          </cell>
        </row>
        <row r="6947">
          <cell r="A6947" t="str">
            <v>Q553</v>
          </cell>
          <cell r="B6947" t="str">
            <v>ATRESIA DEL CONDUCTO DEFERENTE</v>
          </cell>
          <cell r="C6947" t="str">
            <v>093</v>
          </cell>
        </row>
        <row r="6948">
          <cell r="A6948" t="str">
            <v>Q554</v>
          </cell>
          <cell r="B6948" t="str">
            <v>OTRAS MALFORM. CONGEN. DE LOS CONDUC. DEFERENTE, DEL EPIDIDIMO, DE LAS</v>
          </cell>
          <cell r="C6948" t="str">
            <v>093</v>
          </cell>
        </row>
        <row r="6949">
          <cell r="A6949" t="str">
            <v>Q555</v>
          </cell>
          <cell r="B6949" t="str">
            <v>APLASIA Y AUSENCIA CONGENITA DEL PENE</v>
          </cell>
          <cell r="C6949" t="str">
            <v>093</v>
          </cell>
        </row>
        <row r="6950">
          <cell r="A6950" t="str">
            <v>Q556</v>
          </cell>
          <cell r="B6950" t="str">
            <v>OTRAS MALFORMACIONES CONGENITAS DEL PENE</v>
          </cell>
          <cell r="C6950" t="str">
            <v>093</v>
          </cell>
        </row>
        <row r="6951">
          <cell r="A6951" t="str">
            <v>Q558</v>
          </cell>
          <cell r="B6951" t="str">
            <v>OTRAS MALFORM. CONGEN. DE LOS ORG. GENIT. MASCULINOS, ESPECIFICADAS</v>
          </cell>
          <cell r="C6951" t="str">
            <v>093</v>
          </cell>
        </row>
        <row r="6952">
          <cell r="A6952" t="str">
            <v>Q559</v>
          </cell>
          <cell r="B6952" t="str">
            <v>MALFORMACION CONG. DE LOS ORGANOS GENITALES MASCULINOS, NO ESPECIF</v>
          </cell>
          <cell r="C6952" t="str">
            <v>093</v>
          </cell>
        </row>
        <row r="6953">
          <cell r="A6953" t="str">
            <v>Q56</v>
          </cell>
          <cell r="B6953" t="str">
            <v>SEXO INDETERMINADO Y SEUDOHERMAFRODITISMO</v>
          </cell>
          <cell r="C6953" t="str">
            <v>093</v>
          </cell>
        </row>
        <row r="6954">
          <cell r="A6954" t="str">
            <v>Q560</v>
          </cell>
          <cell r="B6954" t="str">
            <v>HERMAFRODITISMO, NO CLASIFICADO EN OTRA PARTE</v>
          </cell>
          <cell r="C6954" t="str">
            <v>093</v>
          </cell>
        </row>
        <row r="6955">
          <cell r="A6955" t="str">
            <v>Q561</v>
          </cell>
          <cell r="B6955" t="str">
            <v>SEUDOHERMAFRODITISMO MASCULINO, NO CLASIFICADO EN OTRA PARTE</v>
          </cell>
          <cell r="C6955" t="str">
            <v>093</v>
          </cell>
        </row>
        <row r="6956">
          <cell r="A6956" t="str">
            <v>Q562</v>
          </cell>
          <cell r="B6956" t="str">
            <v>SEUDOHERMAFRODITISMO FEMENINO, NO CLASIFICADO EN OTRA PARTE</v>
          </cell>
          <cell r="C6956" t="str">
            <v>093</v>
          </cell>
        </row>
        <row r="6957">
          <cell r="A6957" t="str">
            <v>Q563</v>
          </cell>
          <cell r="B6957" t="str">
            <v>SEUDOHERMAFRODITISMO, NO ESPECIFICADO</v>
          </cell>
          <cell r="C6957" t="str">
            <v>093</v>
          </cell>
        </row>
        <row r="6958">
          <cell r="A6958" t="str">
            <v>Q564</v>
          </cell>
          <cell r="B6958" t="str">
            <v>SEXO INDETERMINADO, SIN OTRA ESPECIFICACION</v>
          </cell>
          <cell r="C6958" t="str">
            <v>093</v>
          </cell>
        </row>
        <row r="6959">
          <cell r="A6959" t="str">
            <v>Q60</v>
          </cell>
          <cell r="B6959" t="str">
            <v>AGENESIA RENAL Y OTRAS MALFORMACIONES HIPOPLASICAS DEL RIÑON</v>
          </cell>
          <cell r="C6959" t="str">
            <v>093</v>
          </cell>
        </row>
        <row r="6960">
          <cell r="A6960" t="str">
            <v>Q600</v>
          </cell>
          <cell r="B6960" t="str">
            <v>AGENESIA RENAL, UNILATERAL</v>
          </cell>
          <cell r="C6960" t="str">
            <v>093</v>
          </cell>
        </row>
        <row r="6961">
          <cell r="A6961" t="str">
            <v>Q601</v>
          </cell>
          <cell r="B6961" t="str">
            <v>AGENESIA RENAL, BILATERAL</v>
          </cell>
          <cell r="C6961" t="str">
            <v>093</v>
          </cell>
        </row>
        <row r="6962">
          <cell r="A6962" t="str">
            <v>Q602</v>
          </cell>
          <cell r="B6962" t="str">
            <v>AGENESIA RENAL, SIN OTRA ESPECIFICACION</v>
          </cell>
          <cell r="C6962" t="str">
            <v>093</v>
          </cell>
        </row>
        <row r="6963">
          <cell r="A6963" t="str">
            <v>Q603</v>
          </cell>
          <cell r="B6963" t="str">
            <v>HIPOPLASIA RENAL, UNILATERAL</v>
          </cell>
          <cell r="C6963" t="str">
            <v>093</v>
          </cell>
        </row>
        <row r="6964">
          <cell r="A6964" t="str">
            <v>Q604</v>
          </cell>
          <cell r="B6964" t="str">
            <v>HIPOPLASIA RENAL, BILATERAL</v>
          </cell>
          <cell r="C6964" t="str">
            <v>093</v>
          </cell>
        </row>
        <row r="6965">
          <cell r="A6965" t="str">
            <v>Q605</v>
          </cell>
          <cell r="B6965" t="str">
            <v>HIPOPLASIA RENAL, NO ESPECIFICADA</v>
          </cell>
          <cell r="C6965" t="str">
            <v>093</v>
          </cell>
        </row>
        <row r="6966">
          <cell r="A6966" t="str">
            <v>Q606</v>
          </cell>
          <cell r="B6966" t="str">
            <v>SINDROME DE POTTER</v>
          </cell>
          <cell r="C6966" t="str">
            <v>093</v>
          </cell>
        </row>
        <row r="6967">
          <cell r="A6967" t="str">
            <v>Q61</v>
          </cell>
          <cell r="B6967" t="str">
            <v>ENFERMEDAD QUISTICA DEL RIÑON</v>
          </cell>
          <cell r="C6967" t="str">
            <v>093</v>
          </cell>
        </row>
        <row r="6968">
          <cell r="A6968" t="str">
            <v>Q610</v>
          </cell>
          <cell r="B6968" t="str">
            <v>QUISTE RENAL SOLITARIO CONGENITO</v>
          </cell>
          <cell r="C6968" t="str">
            <v>093</v>
          </cell>
        </row>
        <row r="6969">
          <cell r="A6969" t="str">
            <v>Q611</v>
          </cell>
          <cell r="B6969" t="str">
            <v>RIÑON POLIQUISTICO, TIPO INFANTIL</v>
          </cell>
          <cell r="C6969" t="str">
            <v>093</v>
          </cell>
        </row>
        <row r="6970">
          <cell r="A6970" t="str">
            <v>Q612</v>
          </cell>
          <cell r="B6970" t="str">
            <v>RIÑON POLIQUISTICO, TIPO ADULTO</v>
          </cell>
          <cell r="C6970" t="str">
            <v>093</v>
          </cell>
        </row>
        <row r="6971">
          <cell r="A6971" t="str">
            <v>Q613</v>
          </cell>
          <cell r="B6971" t="str">
            <v>RIÑON POLIQUISTICO, TIPO NO ESPECIFICADO</v>
          </cell>
          <cell r="C6971" t="str">
            <v>093</v>
          </cell>
        </row>
        <row r="6972">
          <cell r="A6972" t="str">
            <v>Q614</v>
          </cell>
          <cell r="B6972" t="str">
            <v>DISPLASIA RENAL</v>
          </cell>
          <cell r="C6972" t="str">
            <v>093</v>
          </cell>
        </row>
        <row r="6973">
          <cell r="A6973" t="str">
            <v>Q615</v>
          </cell>
          <cell r="B6973" t="str">
            <v>RIÑON QUISTICO MEDULAR</v>
          </cell>
          <cell r="C6973" t="str">
            <v>093</v>
          </cell>
        </row>
        <row r="6974">
          <cell r="A6974" t="str">
            <v>Q618</v>
          </cell>
          <cell r="B6974" t="str">
            <v>OTRAS ENFERMEDADES RENALES QUISTICAS</v>
          </cell>
          <cell r="C6974" t="str">
            <v>093</v>
          </cell>
        </row>
        <row r="6975">
          <cell r="A6975" t="str">
            <v>Q619</v>
          </cell>
          <cell r="B6975" t="str">
            <v>ENFERMEDAD QUISTICA DEL RIÑON, NO ESPECIFICADA</v>
          </cell>
          <cell r="C6975" t="str">
            <v>093</v>
          </cell>
        </row>
        <row r="6976">
          <cell r="A6976" t="str">
            <v>Q62</v>
          </cell>
          <cell r="B6976" t="str">
            <v>DEFECTOS OBSTRUCTIVOS CONG. DE LA PELVIS RENAL Y MALFORM. CONG. DEL UR</v>
          </cell>
          <cell r="C6976" t="str">
            <v>093</v>
          </cell>
        </row>
        <row r="6977">
          <cell r="A6977" t="str">
            <v>Q620</v>
          </cell>
          <cell r="B6977" t="str">
            <v>HIDRONEFROSIS CONGENITA</v>
          </cell>
          <cell r="C6977" t="str">
            <v>093</v>
          </cell>
        </row>
        <row r="6978">
          <cell r="A6978" t="str">
            <v>Q621</v>
          </cell>
          <cell r="B6978" t="str">
            <v>ATRESIA Y ESTENOSIS DEL URETER</v>
          </cell>
          <cell r="C6978" t="str">
            <v>093</v>
          </cell>
        </row>
        <row r="6979">
          <cell r="A6979" t="str">
            <v>Q622</v>
          </cell>
          <cell r="B6979" t="str">
            <v>MEGALOURETER CONGENITO</v>
          </cell>
          <cell r="C6979" t="str">
            <v>093</v>
          </cell>
        </row>
        <row r="6980">
          <cell r="A6980" t="str">
            <v>Q623</v>
          </cell>
          <cell r="B6980" t="str">
            <v>OTROS DEFECTOS OBSTRUCTIVOS DE LA PELVIS RENAL Y DEL URETER</v>
          </cell>
          <cell r="C6980" t="str">
            <v>093</v>
          </cell>
        </row>
        <row r="6981">
          <cell r="A6981" t="str">
            <v>Q624</v>
          </cell>
          <cell r="B6981" t="str">
            <v>AGENECIA DEL URETER</v>
          </cell>
          <cell r="C6981" t="str">
            <v>093</v>
          </cell>
        </row>
        <row r="6982">
          <cell r="A6982" t="str">
            <v>Q625</v>
          </cell>
          <cell r="B6982" t="str">
            <v>DUPLICACION DEL URETER</v>
          </cell>
          <cell r="C6982" t="str">
            <v>093</v>
          </cell>
        </row>
        <row r="6983">
          <cell r="A6983" t="str">
            <v>Q626</v>
          </cell>
          <cell r="B6983" t="str">
            <v>MALA POSICION DEL URETER</v>
          </cell>
          <cell r="C6983" t="str">
            <v>093</v>
          </cell>
        </row>
        <row r="6984">
          <cell r="A6984" t="str">
            <v>Q627</v>
          </cell>
          <cell r="B6984" t="str">
            <v>REFLUJO VESICO-URETERO- RENAL CONGENITO</v>
          </cell>
          <cell r="C6984" t="str">
            <v>093</v>
          </cell>
        </row>
        <row r="6985">
          <cell r="A6985" t="str">
            <v>Q628</v>
          </cell>
          <cell r="B6985" t="str">
            <v>OTRAS MALFORMACIONES CONGENITAS DEL URETER</v>
          </cell>
          <cell r="C6985" t="str">
            <v>093</v>
          </cell>
        </row>
        <row r="6986">
          <cell r="A6986" t="str">
            <v>Q63</v>
          </cell>
          <cell r="B6986" t="str">
            <v>OTRAS MALFORMACIONES CONGENITAS DEL RIÑON</v>
          </cell>
          <cell r="C6986" t="str">
            <v>093</v>
          </cell>
        </row>
        <row r="6987">
          <cell r="A6987" t="str">
            <v>Q630</v>
          </cell>
          <cell r="B6987" t="str">
            <v>RIÑON SUPERNUMERARIO</v>
          </cell>
          <cell r="C6987" t="str">
            <v>093</v>
          </cell>
        </row>
        <row r="6988">
          <cell r="A6988" t="str">
            <v>Q631</v>
          </cell>
          <cell r="B6988" t="str">
            <v>RIÑON LOBULADO, FUSIONADO Y HERRADURA</v>
          </cell>
          <cell r="C6988" t="str">
            <v>093</v>
          </cell>
        </row>
        <row r="6989">
          <cell r="A6989" t="str">
            <v>Q632</v>
          </cell>
          <cell r="B6989" t="str">
            <v>RIÑON ECTOPICO</v>
          </cell>
          <cell r="C6989" t="str">
            <v>093</v>
          </cell>
        </row>
        <row r="6990">
          <cell r="A6990" t="str">
            <v>Q633</v>
          </cell>
          <cell r="B6990" t="str">
            <v>HIPERPLASIA RENAL Y RIÑON GIGANTE</v>
          </cell>
          <cell r="C6990" t="str">
            <v>093</v>
          </cell>
        </row>
        <row r="6991">
          <cell r="A6991" t="str">
            <v>Q638</v>
          </cell>
          <cell r="B6991" t="str">
            <v>OTRAS MALFORMACIONES CONGENITAS DEL RIÑON, ESPECIFICADAS</v>
          </cell>
          <cell r="C6991" t="str">
            <v>093</v>
          </cell>
        </row>
        <row r="6992">
          <cell r="A6992" t="str">
            <v>Q639</v>
          </cell>
          <cell r="B6992" t="str">
            <v>MALFORMACION CONGENITA DEL RIÑON, NO ESPECIFICADA</v>
          </cell>
          <cell r="C6992" t="str">
            <v>093</v>
          </cell>
        </row>
        <row r="6993">
          <cell r="A6993" t="str">
            <v>Q64</v>
          </cell>
          <cell r="B6993" t="str">
            <v>OTRAS MALFORMACIONES CONGENITAS DEL SISTEMA URINARIO</v>
          </cell>
          <cell r="C6993" t="str">
            <v>093</v>
          </cell>
        </row>
        <row r="6994">
          <cell r="A6994" t="str">
            <v>Q640</v>
          </cell>
          <cell r="B6994" t="str">
            <v>EPISPADIAS</v>
          </cell>
          <cell r="C6994" t="str">
            <v>093</v>
          </cell>
        </row>
        <row r="6995">
          <cell r="A6995" t="str">
            <v>Q641</v>
          </cell>
          <cell r="B6995" t="str">
            <v>EXTROFIA DE LA VEJIGA URINARIA</v>
          </cell>
          <cell r="C6995" t="str">
            <v>093</v>
          </cell>
        </row>
        <row r="6996">
          <cell r="A6996" t="str">
            <v>Q642</v>
          </cell>
          <cell r="B6996" t="str">
            <v>VALVULA URETRALES POSTERIORES CONGENITAS</v>
          </cell>
          <cell r="C6996" t="str">
            <v>093</v>
          </cell>
        </row>
        <row r="6997">
          <cell r="A6997" t="str">
            <v>Q643</v>
          </cell>
          <cell r="B6997" t="str">
            <v>OTRAS ATRESIAS Y ESTENOSIS DE LA URETRA Y DEL CUELLO DE LA VEJIGA</v>
          </cell>
          <cell r="C6997" t="str">
            <v>093</v>
          </cell>
        </row>
        <row r="6998">
          <cell r="A6998" t="str">
            <v>Q644</v>
          </cell>
          <cell r="B6998" t="str">
            <v>MALFORMACION DEL URACO</v>
          </cell>
          <cell r="C6998" t="str">
            <v>093</v>
          </cell>
        </row>
        <row r="6999">
          <cell r="A6999" t="str">
            <v>Q645</v>
          </cell>
          <cell r="B6999" t="str">
            <v>AUSENCIA CONGENITA DE LA VEJIGA Y DE LA URETRA</v>
          </cell>
          <cell r="C6999" t="str">
            <v>093</v>
          </cell>
        </row>
        <row r="7000">
          <cell r="A7000" t="str">
            <v>Q646</v>
          </cell>
          <cell r="B7000" t="str">
            <v>DIVERTICULO CONGENITO DE LA VAJIGA</v>
          </cell>
          <cell r="C7000" t="str">
            <v>093</v>
          </cell>
        </row>
        <row r="7001">
          <cell r="A7001" t="str">
            <v>Q647</v>
          </cell>
          <cell r="B7001" t="str">
            <v>OTRAS MALFORMACIONES CONGENITAS DE LA VEJIGA Y DE LA URETRA</v>
          </cell>
          <cell r="C7001" t="str">
            <v>093</v>
          </cell>
        </row>
        <row r="7002">
          <cell r="A7002" t="str">
            <v>Q648</v>
          </cell>
          <cell r="B7002" t="str">
            <v>OTRAS MALFORMACIONES CONGENITAS DEL APARATO URINARIO, ESPECIFICADAS</v>
          </cell>
          <cell r="C7002" t="str">
            <v>093</v>
          </cell>
        </row>
        <row r="7003">
          <cell r="A7003" t="str">
            <v>Q649</v>
          </cell>
          <cell r="B7003" t="str">
            <v>MALFORMACION CONGENITA DEL APARATO URINARIO, NO ESPECIFICADA</v>
          </cell>
          <cell r="C7003" t="str">
            <v>093</v>
          </cell>
        </row>
        <row r="7004">
          <cell r="A7004" t="str">
            <v>Q65</v>
          </cell>
          <cell r="B7004" t="str">
            <v>DEFOMIDADES CONGENITAS DE LA CADERA</v>
          </cell>
          <cell r="C7004" t="str">
            <v>093</v>
          </cell>
        </row>
        <row r="7005">
          <cell r="A7005" t="str">
            <v>Q650</v>
          </cell>
          <cell r="B7005" t="str">
            <v>LUXACION CONGENITA DE LA CADERA, UNILATERAL</v>
          </cell>
          <cell r="C7005" t="str">
            <v>093</v>
          </cell>
        </row>
        <row r="7006">
          <cell r="A7006" t="str">
            <v>Q651</v>
          </cell>
          <cell r="B7006" t="str">
            <v>LUXACION CONGENITA DE LA CADERA, BILATERAL</v>
          </cell>
          <cell r="C7006" t="str">
            <v>093</v>
          </cell>
        </row>
        <row r="7007">
          <cell r="A7007" t="str">
            <v>Q652</v>
          </cell>
          <cell r="B7007" t="str">
            <v>LUXACION CONGENITA DE LA CADERA, NO ESPECIFICADA</v>
          </cell>
          <cell r="C7007" t="str">
            <v>093</v>
          </cell>
        </row>
        <row r="7008">
          <cell r="A7008" t="str">
            <v>Q653</v>
          </cell>
          <cell r="B7008" t="str">
            <v>SUBLUXACION CONGENITA DE LA CADERA, UNILATERAL</v>
          </cell>
          <cell r="C7008" t="str">
            <v>093</v>
          </cell>
        </row>
        <row r="7009">
          <cell r="A7009" t="str">
            <v>Q654</v>
          </cell>
          <cell r="B7009" t="str">
            <v>SUBLUXACION CONGENITA DE LA CADERA, BILATERAL</v>
          </cell>
          <cell r="C7009" t="str">
            <v>093</v>
          </cell>
        </row>
        <row r="7010">
          <cell r="A7010" t="str">
            <v>Q655</v>
          </cell>
          <cell r="B7010" t="str">
            <v>SUBLUXACION CONGENITA DE LA CADERA, NO ESPECIFICADA</v>
          </cell>
          <cell r="C7010" t="str">
            <v>093</v>
          </cell>
        </row>
        <row r="7011">
          <cell r="A7011" t="str">
            <v>Q656</v>
          </cell>
          <cell r="B7011" t="str">
            <v>CADERA INESTABLE</v>
          </cell>
          <cell r="C7011" t="str">
            <v>093</v>
          </cell>
        </row>
        <row r="7012">
          <cell r="A7012" t="str">
            <v>Q658</v>
          </cell>
          <cell r="B7012" t="str">
            <v>OTRAS DEFORMIDADES CONGENITAS DE LA CADERA</v>
          </cell>
          <cell r="C7012" t="str">
            <v>093</v>
          </cell>
        </row>
        <row r="7013">
          <cell r="A7013" t="str">
            <v>Q659</v>
          </cell>
          <cell r="B7013" t="str">
            <v>DEFORMIDAD CONGENITA DE LA CADERA, NO ESPECIFICADA</v>
          </cell>
          <cell r="C7013" t="str">
            <v>093</v>
          </cell>
        </row>
        <row r="7014">
          <cell r="A7014" t="str">
            <v>Q66</v>
          </cell>
          <cell r="B7014" t="str">
            <v>DEFORMIDADES CONGENITAS DE LOS PIES</v>
          </cell>
          <cell r="C7014" t="str">
            <v>093</v>
          </cell>
        </row>
        <row r="7015">
          <cell r="A7015" t="str">
            <v>Q660</v>
          </cell>
          <cell r="B7015" t="str">
            <v>TAPILES EQUINOVARUS</v>
          </cell>
          <cell r="C7015" t="str">
            <v>093</v>
          </cell>
        </row>
        <row r="7016">
          <cell r="A7016" t="str">
            <v>Q661</v>
          </cell>
          <cell r="B7016" t="str">
            <v>TAPILES CALCANEOVARUS</v>
          </cell>
          <cell r="C7016" t="str">
            <v>093</v>
          </cell>
        </row>
        <row r="7017">
          <cell r="A7017" t="str">
            <v>Q662</v>
          </cell>
          <cell r="B7017" t="str">
            <v>METATARSUS VARUS</v>
          </cell>
          <cell r="C7017" t="str">
            <v>093</v>
          </cell>
        </row>
        <row r="7018">
          <cell r="A7018" t="str">
            <v>Q663</v>
          </cell>
          <cell r="B7018" t="str">
            <v>OTRAS DEFORMIDADES VARUS CONGENITAS DE LOS PIES</v>
          </cell>
          <cell r="C7018" t="str">
            <v>093</v>
          </cell>
        </row>
        <row r="7019">
          <cell r="A7019" t="str">
            <v>Q664</v>
          </cell>
          <cell r="B7019" t="str">
            <v>TAPILES CALCANEOVALGUS</v>
          </cell>
          <cell r="C7019" t="str">
            <v>093</v>
          </cell>
        </row>
        <row r="7020">
          <cell r="A7020" t="str">
            <v>Q665</v>
          </cell>
          <cell r="B7020" t="str">
            <v>PIE PLANO CONGENITO</v>
          </cell>
          <cell r="C7020" t="str">
            <v>093</v>
          </cell>
        </row>
        <row r="7021">
          <cell r="A7021" t="str">
            <v>Q666</v>
          </cell>
          <cell r="B7021" t="str">
            <v>OTRAS DEFORMIDADES VALGUS CONGENITAS DE LOS PIES</v>
          </cell>
          <cell r="C7021" t="str">
            <v>093</v>
          </cell>
        </row>
        <row r="7022">
          <cell r="A7022" t="str">
            <v>Q667</v>
          </cell>
          <cell r="B7022" t="str">
            <v>PIE CAVUS</v>
          </cell>
          <cell r="C7022" t="str">
            <v>093</v>
          </cell>
        </row>
        <row r="7023">
          <cell r="A7023" t="str">
            <v>Q668</v>
          </cell>
          <cell r="B7023" t="str">
            <v>OTRAS DEFORMIDADES CONGENITAS DE LOS PIES</v>
          </cell>
          <cell r="C7023" t="str">
            <v>093</v>
          </cell>
        </row>
        <row r="7024">
          <cell r="A7024" t="str">
            <v>Q669</v>
          </cell>
          <cell r="B7024" t="str">
            <v>DEFORMIDAD CONGENITA DE LOS PIES, NO ESPECIFICADA</v>
          </cell>
          <cell r="C7024" t="str">
            <v>093</v>
          </cell>
        </row>
        <row r="7025">
          <cell r="A7025" t="str">
            <v>Q67</v>
          </cell>
          <cell r="B7025" t="str">
            <v>DEFORMIDADES OSTEOMUSCULARES CONG. DE LA CABEZA, DE LA CARA, DE LA COL</v>
          </cell>
          <cell r="C7025" t="str">
            <v>093</v>
          </cell>
        </row>
        <row r="7026">
          <cell r="A7026" t="str">
            <v>Q670</v>
          </cell>
          <cell r="B7026" t="str">
            <v>ASIMETRIA FACIAL</v>
          </cell>
          <cell r="C7026" t="str">
            <v>093</v>
          </cell>
        </row>
        <row r="7027">
          <cell r="A7027" t="str">
            <v>Q671</v>
          </cell>
          <cell r="B7027" t="str">
            <v>FACIES COMPRIMIDA</v>
          </cell>
          <cell r="C7027" t="str">
            <v>093</v>
          </cell>
        </row>
        <row r="7028">
          <cell r="A7028" t="str">
            <v>Q672</v>
          </cell>
          <cell r="B7028" t="str">
            <v>DOLICOCEFALIA</v>
          </cell>
          <cell r="C7028" t="str">
            <v>093</v>
          </cell>
        </row>
        <row r="7029">
          <cell r="A7029" t="str">
            <v>Q673</v>
          </cell>
          <cell r="B7029" t="str">
            <v>PLAGIOCEFALIA</v>
          </cell>
          <cell r="C7029" t="str">
            <v>093</v>
          </cell>
        </row>
        <row r="7030">
          <cell r="A7030" t="str">
            <v>Q674</v>
          </cell>
          <cell r="B7030" t="str">
            <v>OTRAS DEFORMIDADES CONG. DEL CRANEO, DE LA CARA Y DE LA MANDIBULA</v>
          </cell>
          <cell r="C7030" t="str">
            <v>093</v>
          </cell>
        </row>
        <row r="7031">
          <cell r="A7031" t="str">
            <v>Q675</v>
          </cell>
          <cell r="B7031" t="str">
            <v>DEFORMIDAD CONGENITA DE LA COLUMNA VERTEBRAL</v>
          </cell>
          <cell r="C7031" t="str">
            <v>093</v>
          </cell>
        </row>
        <row r="7032">
          <cell r="A7032" t="str">
            <v>Q676</v>
          </cell>
          <cell r="B7032" t="str">
            <v>TORAX EXCAVADO</v>
          </cell>
          <cell r="C7032" t="str">
            <v>093</v>
          </cell>
        </row>
        <row r="7033">
          <cell r="A7033" t="str">
            <v>Q677</v>
          </cell>
          <cell r="B7033" t="str">
            <v>TORAX EN QUILLA</v>
          </cell>
          <cell r="C7033" t="str">
            <v>093</v>
          </cell>
        </row>
        <row r="7034">
          <cell r="A7034" t="str">
            <v>Q678</v>
          </cell>
          <cell r="B7034" t="str">
            <v>OTRAS DEFORMIDADES CONGENITAS DEL TORAX</v>
          </cell>
          <cell r="C7034" t="str">
            <v>093</v>
          </cell>
        </row>
        <row r="7035">
          <cell r="A7035" t="str">
            <v>Q68</v>
          </cell>
          <cell r="B7035" t="str">
            <v>OTRAS DEFORMIDADES OSTEOMUSCULARES CONGENITAS</v>
          </cell>
          <cell r="C7035" t="str">
            <v>093</v>
          </cell>
        </row>
        <row r="7036">
          <cell r="A7036" t="str">
            <v>Q680</v>
          </cell>
          <cell r="B7036" t="str">
            <v>DEFORMIDAD CONGENITA DEL MUSCULO ESTERNOCLEIDOMASTOIDEO</v>
          </cell>
          <cell r="C7036" t="str">
            <v>093</v>
          </cell>
        </row>
        <row r="7037">
          <cell r="A7037" t="str">
            <v>Q681</v>
          </cell>
          <cell r="B7037" t="str">
            <v>DEFORMIDAD CONGENITA DE LA MANO</v>
          </cell>
          <cell r="C7037" t="str">
            <v>093</v>
          </cell>
        </row>
        <row r="7038">
          <cell r="A7038" t="str">
            <v>Q682</v>
          </cell>
          <cell r="B7038" t="str">
            <v>DEFORMIDAD CONGENITA DE LA RODILLA</v>
          </cell>
          <cell r="C7038" t="str">
            <v>093</v>
          </cell>
        </row>
        <row r="7039">
          <cell r="A7039" t="str">
            <v>Q683</v>
          </cell>
          <cell r="B7039" t="str">
            <v>CURVATURA CONGENITA DEL FEMUR</v>
          </cell>
          <cell r="C7039" t="str">
            <v>093</v>
          </cell>
        </row>
        <row r="7040">
          <cell r="A7040" t="str">
            <v>Q684</v>
          </cell>
          <cell r="B7040" t="str">
            <v>CURVATURA CONGENITA DE LA TIBIA Y DEL PERONE</v>
          </cell>
          <cell r="C7040" t="str">
            <v>093</v>
          </cell>
        </row>
        <row r="7041">
          <cell r="A7041" t="str">
            <v>Q685</v>
          </cell>
          <cell r="B7041" t="str">
            <v>CURVATURA CONGENITA DE HUESO (S) LARGO (S) DEL MIENBR. INFER. SIN OTRA</v>
          </cell>
          <cell r="C7041" t="str">
            <v>093</v>
          </cell>
        </row>
        <row r="7042">
          <cell r="A7042" t="str">
            <v>Q688</v>
          </cell>
          <cell r="B7042" t="str">
            <v>OTRAS DEFORMIDADES CONGENITAS OSTEOMUSCULARES, ESPECIFICADAS</v>
          </cell>
          <cell r="C7042" t="str">
            <v>093</v>
          </cell>
        </row>
        <row r="7043">
          <cell r="A7043" t="str">
            <v>Q69</v>
          </cell>
          <cell r="B7043" t="str">
            <v>POLIDACTILIA</v>
          </cell>
          <cell r="C7043" t="str">
            <v>093</v>
          </cell>
        </row>
        <row r="7044">
          <cell r="A7044" t="str">
            <v>Q690</v>
          </cell>
          <cell r="B7044" t="str">
            <v>DEDO(S) SUPERNUMERARIO(S) DE LA MANO</v>
          </cell>
          <cell r="C7044" t="str">
            <v>093</v>
          </cell>
        </row>
        <row r="7045">
          <cell r="A7045" t="str">
            <v>Q691</v>
          </cell>
          <cell r="B7045" t="str">
            <v>PULGAR(ES) SUPERNUMERARIO(S)</v>
          </cell>
          <cell r="C7045" t="str">
            <v>093</v>
          </cell>
        </row>
        <row r="7046">
          <cell r="A7046" t="str">
            <v>Q692</v>
          </cell>
          <cell r="B7046" t="str">
            <v>DEDO(S) SUPERNIMERARIO(S) DEL PIE</v>
          </cell>
          <cell r="C7046" t="str">
            <v>093</v>
          </cell>
        </row>
        <row r="7047">
          <cell r="A7047" t="str">
            <v>Q699</v>
          </cell>
          <cell r="B7047" t="str">
            <v>POLIDACTILIA, NO ESPECIFICAD</v>
          </cell>
          <cell r="C7047" t="str">
            <v>093</v>
          </cell>
        </row>
        <row r="7048">
          <cell r="A7048" t="str">
            <v>Q70</v>
          </cell>
          <cell r="B7048" t="str">
            <v>SINDACTILIA</v>
          </cell>
          <cell r="C7048" t="str">
            <v>093</v>
          </cell>
        </row>
        <row r="7049">
          <cell r="A7049" t="str">
            <v>Q700</v>
          </cell>
          <cell r="B7049" t="str">
            <v>FUSION DE LOS DEDOS DE LA MANO</v>
          </cell>
          <cell r="C7049" t="str">
            <v>093</v>
          </cell>
        </row>
        <row r="7050">
          <cell r="A7050" t="str">
            <v>Q701</v>
          </cell>
          <cell r="B7050" t="str">
            <v>MENBRANA INTERDIGITAL DE LA MANO</v>
          </cell>
          <cell r="C7050" t="str">
            <v>093</v>
          </cell>
        </row>
        <row r="7051">
          <cell r="A7051" t="str">
            <v>Q702</v>
          </cell>
          <cell r="B7051" t="str">
            <v>FUSION DE LOS DEDOS DEL PIE</v>
          </cell>
          <cell r="C7051" t="str">
            <v>093</v>
          </cell>
        </row>
        <row r="7052">
          <cell r="A7052" t="str">
            <v>Q703</v>
          </cell>
          <cell r="B7052" t="str">
            <v>MENBRANA INTERDIGITAL DEL PIE</v>
          </cell>
          <cell r="C7052" t="str">
            <v>093</v>
          </cell>
        </row>
        <row r="7053">
          <cell r="A7053" t="str">
            <v>Q704</v>
          </cell>
          <cell r="B7053" t="str">
            <v>POLISINDACTILIA</v>
          </cell>
          <cell r="C7053" t="str">
            <v>093</v>
          </cell>
        </row>
        <row r="7054">
          <cell r="A7054" t="str">
            <v>Q709</v>
          </cell>
          <cell r="B7054" t="str">
            <v>SINDACTILIA, NO ESPECIFICADA</v>
          </cell>
          <cell r="C7054" t="str">
            <v>093</v>
          </cell>
        </row>
        <row r="7055">
          <cell r="A7055" t="str">
            <v>Q71</v>
          </cell>
          <cell r="B7055" t="str">
            <v>DEFECTOS POR REDUCCION DEL MIEMBRO SUPEROR</v>
          </cell>
          <cell r="C7055" t="str">
            <v>093</v>
          </cell>
        </row>
        <row r="7056">
          <cell r="A7056" t="str">
            <v>Q710</v>
          </cell>
          <cell r="B7056" t="str">
            <v>AUSENCIA CONGENITA COMPLETA DEL (DE LOS) MIEMBRO(S) SUPERIOR(ES)</v>
          </cell>
          <cell r="C7056" t="str">
            <v>093</v>
          </cell>
        </row>
        <row r="7057">
          <cell r="A7057" t="str">
            <v>Q711</v>
          </cell>
          <cell r="B7057" t="str">
            <v>AUSENCIA CONG. DEL BRAZO Y DEL ANTABRAZO CON PRESENCIA DE LA MANO</v>
          </cell>
          <cell r="C7057" t="str">
            <v>093</v>
          </cell>
        </row>
        <row r="7058">
          <cell r="A7058" t="str">
            <v>Q712</v>
          </cell>
          <cell r="B7058" t="str">
            <v>AUSENCIA CONGENITA DEL ANTEBRAZO Y DE LA MANO</v>
          </cell>
          <cell r="C7058" t="str">
            <v>093</v>
          </cell>
        </row>
        <row r="7059">
          <cell r="A7059" t="str">
            <v>Q713</v>
          </cell>
          <cell r="B7059" t="str">
            <v>AUSENCIA CONGENITA DE LA MANO Y EL (LOS) DEDO(S)</v>
          </cell>
          <cell r="C7059" t="str">
            <v>093</v>
          </cell>
        </row>
        <row r="7060">
          <cell r="A7060" t="str">
            <v>Q714</v>
          </cell>
          <cell r="B7060" t="str">
            <v>DEFECTO POR REDUCCION LONGITUDINAL DEL RADIO</v>
          </cell>
          <cell r="C7060" t="str">
            <v>093</v>
          </cell>
        </row>
        <row r="7061">
          <cell r="A7061" t="str">
            <v>Q715</v>
          </cell>
          <cell r="B7061" t="str">
            <v>DEFECTO POR REDUCCION LONGITUDINAL DEL CUBITO</v>
          </cell>
          <cell r="C7061" t="str">
            <v>093</v>
          </cell>
        </row>
        <row r="7062">
          <cell r="A7062" t="str">
            <v>Q716</v>
          </cell>
          <cell r="B7062" t="str">
            <v>MANO EN PINZA DE LANGOSTA</v>
          </cell>
          <cell r="C7062" t="str">
            <v>093</v>
          </cell>
        </row>
        <row r="7063">
          <cell r="A7063" t="str">
            <v>Q718</v>
          </cell>
          <cell r="B7063" t="str">
            <v>OTROS DEFECTOS POR REDUCCION DEL  (DE LOS) MIEMBRO(S) SUPERIOR(ES)</v>
          </cell>
          <cell r="C7063" t="str">
            <v>093</v>
          </cell>
        </row>
        <row r="7064">
          <cell r="A7064" t="str">
            <v>Q719</v>
          </cell>
          <cell r="B7064" t="str">
            <v>DEFECTO POR REDUCCION DEL MIEMBRO SUPERIOR, NO ESPECIFICADO</v>
          </cell>
          <cell r="C7064" t="str">
            <v>093</v>
          </cell>
        </row>
        <row r="7065">
          <cell r="A7065" t="str">
            <v>Q72</v>
          </cell>
          <cell r="B7065" t="str">
            <v>DEFECTOS POR REDUCCION DEL MIEMBRO INFERIOR</v>
          </cell>
          <cell r="C7065" t="str">
            <v>093</v>
          </cell>
        </row>
        <row r="7066">
          <cell r="A7066" t="str">
            <v>Q720</v>
          </cell>
          <cell r="B7066" t="str">
            <v>AUSENCIA CONGENITA COMPLETA DEL (DE LOS) MIEMBRO(S) INFERIOR(ES)</v>
          </cell>
          <cell r="C7066" t="str">
            <v>093</v>
          </cell>
        </row>
        <row r="7067">
          <cell r="A7067" t="str">
            <v>Q721</v>
          </cell>
          <cell r="B7067" t="str">
            <v>AUSENCIA CONGENITA DEL MUSLO Y DE LA PIERNA CON PRESENCIA DEL PIE</v>
          </cell>
          <cell r="C7067" t="str">
            <v>093</v>
          </cell>
        </row>
        <row r="7068">
          <cell r="A7068" t="str">
            <v>Q722</v>
          </cell>
          <cell r="B7068" t="str">
            <v>AUSENCIA CONGENITA DE LA PIERNA Y DEL PIE</v>
          </cell>
          <cell r="C7068" t="str">
            <v>093</v>
          </cell>
        </row>
        <row r="7069">
          <cell r="A7069" t="str">
            <v>Q723</v>
          </cell>
          <cell r="B7069" t="str">
            <v>AUSENCIA CONGENITA DEL PIE Y DEDO(S) DEL PIE</v>
          </cell>
          <cell r="C7069" t="str">
            <v>093</v>
          </cell>
        </row>
        <row r="7070">
          <cell r="A7070" t="str">
            <v>Q724</v>
          </cell>
          <cell r="B7070" t="str">
            <v>CEFECTO POR REDUCCION LONGITUDINAL DEL FEMUR</v>
          </cell>
          <cell r="C7070" t="str">
            <v>093</v>
          </cell>
        </row>
        <row r="7071">
          <cell r="A7071" t="str">
            <v>Q725</v>
          </cell>
          <cell r="B7071" t="str">
            <v>DEFECTO POR REDUCCION LONGITUDINAL DE LA TIBIA</v>
          </cell>
          <cell r="C7071" t="str">
            <v>093</v>
          </cell>
        </row>
        <row r="7072">
          <cell r="A7072" t="str">
            <v>Q726</v>
          </cell>
          <cell r="B7072" t="str">
            <v>DEFECTO POR REDUCCION LONGITUDINAL DEL PERONE</v>
          </cell>
          <cell r="C7072" t="str">
            <v>093</v>
          </cell>
        </row>
        <row r="7073">
          <cell r="A7073" t="str">
            <v>Q727</v>
          </cell>
          <cell r="B7073" t="str">
            <v>PIE HENDIDO</v>
          </cell>
          <cell r="C7073" t="str">
            <v>093</v>
          </cell>
        </row>
        <row r="7074">
          <cell r="A7074" t="str">
            <v>Q728</v>
          </cell>
          <cell r="B7074" t="str">
            <v>OTROS DEFECTOS POR REDUCCION DEL (DE LOS) MIEMBRO(S) INFERIOR(ES)</v>
          </cell>
          <cell r="C7074" t="str">
            <v>093</v>
          </cell>
        </row>
        <row r="7075">
          <cell r="A7075" t="str">
            <v>Q729</v>
          </cell>
          <cell r="B7075" t="str">
            <v>DEFECTO POR REDUCCION DEL MIEMBRO INFERIOR, NO ESPECIFICADO</v>
          </cell>
          <cell r="C7075" t="str">
            <v>093</v>
          </cell>
        </row>
        <row r="7076">
          <cell r="A7076" t="str">
            <v>Q73</v>
          </cell>
          <cell r="B7076" t="str">
            <v>DEFECTOS POR REDUCCION DE MIEMBRO NO ESPECIFICADO</v>
          </cell>
          <cell r="C7076" t="str">
            <v>093</v>
          </cell>
        </row>
        <row r="7077">
          <cell r="A7077" t="str">
            <v>Q730</v>
          </cell>
          <cell r="B7077" t="str">
            <v>AUSENCIA COMPLETA DE MIEMBRO(S) NO ESPECIFICADO(S)</v>
          </cell>
          <cell r="C7077" t="str">
            <v>093</v>
          </cell>
        </row>
        <row r="7078">
          <cell r="A7078" t="str">
            <v>Q731</v>
          </cell>
          <cell r="B7078" t="str">
            <v>FOCOMELIA, MIEMBRO(S) NO ESPECIFICADO(S)</v>
          </cell>
          <cell r="C7078" t="str">
            <v>093</v>
          </cell>
        </row>
        <row r="7079">
          <cell r="A7079" t="str">
            <v>Q738</v>
          </cell>
          <cell r="B7079" t="str">
            <v>OTROS DEFECTOS POR REDUCCION DE MIEMBRO(S) NO ESPECIFICADO(S)</v>
          </cell>
          <cell r="C7079" t="str">
            <v>093</v>
          </cell>
        </row>
        <row r="7080">
          <cell r="A7080" t="str">
            <v>Q74</v>
          </cell>
          <cell r="B7080" t="str">
            <v>OTRAS ANOMALIAS CONGENITAS DEL (DE LOS) MIEMBROS(S)</v>
          </cell>
          <cell r="C7080" t="str">
            <v>093</v>
          </cell>
        </row>
        <row r="7081">
          <cell r="A7081" t="str">
            <v>Q740</v>
          </cell>
          <cell r="B7081" t="str">
            <v>OTRAS MALFORM. CONG. DEL (DE LOS) MIEMBRO(S) SUPEROR(ES), INCLUIDA LA</v>
          </cell>
          <cell r="C7081" t="str">
            <v>093</v>
          </cell>
        </row>
        <row r="7082">
          <cell r="A7082" t="str">
            <v>Q741</v>
          </cell>
          <cell r="B7082" t="str">
            <v>MALFORMACION CONGENITA DE LA RODILLA</v>
          </cell>
          <cell r="C7082" t="str">
            <v>093</v>
          </cell>
        </row>
        <row r="7083">
          <cell r="A7083" t="str">
            <v>Q742</v>
          </cell>
          <cell r="B7083" t="str">
            <v>OTRAS MALFORM. CONG. DEL (DE LOS) MIEMB. INF. INCLUIDA LA CINTURA PELV</v>
          </cell>
          <cell r="C7083" t="str">
            <v>093</v>
          </cell>
        </row>
        <row r="7084">
          <cell r="A7084" t="str">
            <v>Q743</v>
          </cell>
          <cell r="B7084" t="str">
            <v>ARTROGRIPOSIS MULTIPLE CONGENITA</v>
          </cell>
          <cell r="C7084" t="str">
            <v>093</v>
          </cell>
        </row>
        <row r="7085">
          <cell r="A7085" t="str">
            <v>Q748</v>
          </cell>
          <cell r="B7085" t="str">
            <v>OTRAS MALFORM. CONG. ESPECIFICADAS DEL (DE LOS) MIEMBRO(S)</v>
          </cell>
          <cell r="C7085" t="str">
            <v>093</v>
          </cell>
        </row>
        <row r="7086">
          <cell r="A7086" t="str">
            <v>Q749</v>
          </cell>
          <cell r="B7086" t="str">
            <v>MALFORMACION CONGENITA DE MIEMBRO(S), NO ESPECIFICADA</v>
          </cell>
          <cell r="C7086" t="str">
            <v>093</v>
          </cell>
        </row>
        <row r="7087">
          <cell r="A7087" t="str">
            <v>Q75</v>
          </cell>
          <cell r="B7087" t="str">
            <v>OTRAS MALFORMACIONES CONGENITAS DE LOS HUESOS DEL CRANEO Y DE LA CARA</v>
          </cell>
          <cell r="C7087" t="str">
            <v>093</v>
          </cell>
        </row>
        <row r="7088">
          <cell r="A7088" t="str">
            <v>Q750</v>
          </cell>
          <cell r="B7088" t="str">
            <v>CRANEOSINOSTOSIS</v>
          </cell>
          <cell r="C7088" t="str">
            <v>093</v>
          </cell>
        </row>
        <row r="7089">
          <cell r="A7089" t="str">
            <v>Q751</v>
          </cell>
          <cell r="B7089" t="str">
            <v>DISOSTOSIS CRANEOFACIAL</v>
          </cell>
          <cell r="C7089" t="str">
            <v>093</v>
          </cell>
        </row>
        <row r="7090">
          <cell r="A7090" t="str">
            <v>Q752</v>
          </cell>
          <cell r="B7090" t="str">
            <v>HIPERTELORISMO</v>
          </cell>
          <cell r="C7090" t="str">
            <v>093</v>
          </cell>
        </row>
        <row r="7091">
          <cell r="A7091" t="str">
            <v>Q753</v>
          </cell>
          <cell r="B7091" t="str">
            <v>MACROCEFALIA</v>
          </cell>
          <cell r="C7091" t="str">
            <v>093</v>
          </cell>
        </row>
        <row r="7092">
          <cell r="A7092" t="str">
            <v>Q754</v>
          </cell>
          <cell r="B7092" t="str">
            <v>DISOSTOSIS MAXILOFACIAL</v>
          </cell>
          <cell r="C7092" t="str">
            <v>093</v>
          </cell>
        </row>
        <row r="7093">
          <cell r="A7093" t="str">
            <v>Q755</v>
          </cell>
          <cell r="B7093" t="str">
            <v>DISOSTOSIS OCULOMAXILAR</v>
          </cell>
          <cell r="C7093" t="str">
            <v>093</v>
          </cell>
        </row>
        <row r="7094">
          <cell r="A7094" t="str">
            <v>Q758</v>
          </cell>
          <cell r="B7094" t="str">
            <v>OTRAS MALFORM. CONG. ESPECIF. DE LOS HUESOS DEL CRANEO Y DE LA CARA</v>
          </cell>
          <cell r="C7094" t="str">
            <v>093</v>
          </cell>
        </row>
        <row r="7095">
          <cell r="A7095" t="str">
            <v>Q759</v>
          </cell>
          <cell r="B7095" t="str">
            <v>MALFORM. CONG. NO ESPECIF. DE LOS HUESOS DEL CRANEO Y DE LA CARA</v>
          </cell>
          <cell r="C7095" t="str">
            <v>093</v>
          </cell>
        </row>
        <row r="7096">
          <cell r="A7096" t="str">
            <v>Q76</v>
          </cell>
          <cell r="B7096" t="str">
            <v>MALFORMACIONES CONGENITAS DE LA COLUMNA VERTEBRAL Y TORAX OSEO</v>
          </cell>
          <cell r="C7096" t="str">
            <v>093</v>
          </cell>
        </row>
        <row r="7097">
          <cell r="A7097" t="str">
            <v>Q760</v>
          </cell>
          <cell r="B7097" t="str">
            <v>ESPINA BIFIDA OCULTA</v>
          </cell>
          <cell r="C7097" t="str">
            <v>093</v>
          </cell>
        </row>
        <row r="7098">
          <cell r="A7098" t="str">
            <v>Q761</v>
          </cell>
          <cell r="B7098" t="str">
            <v>SINDROME DE KLIPPEL-FEIL</v>
          </cell>
          <cell r="C7098" t="str">
            <v>093</v>
          </cell>
        </row>
        <row r="7099">
          <cell r="A7099" t="str">
            <v>Q762</v>
          </cell>
          <cell r="B7099" t="str">
            <v>ESPONDILOLISTESIS CONGENITA</v>
          </cell>
          <cell r="C7099" t="str">
            <v>093</v>
          </cell>
        </row>
        <row r="7100">
          <cell r="A7100" t="str">
            <v>Q763</v>
          </cell>
          <cell r="B7100" t="str">
            <v>ESCOLIOSIS CONGENITA DEBIDA A MALFORMACION CONGENITA OSEA</v>
          </cell>
          <cell r="C7100" t="str">
            <v>093</v>
          </cell>
        </row>
        <row r="7101">
          <cell r="A7101" t="str">
            <v>Q764</v>
          </cell>
          <cell r="B7101" t="str">
            <v>OTRAS MALFORM. CONG. DE LA COLUMNA VERTEBRAL, NO ASOCIADA CON ESCOL</v>
          </cell>
          <cell r="C7101" t="str">
            <v>093</v>
          </cell>
        </row>
        <row r="7102">
          <cell r="A7102" t="str">
            <v>Q765</v>
          </cell>
          <cell r="B7102" t="str">
            <v>COSTILLA CERVICAL</v>
          </cell>
          <cell r="C7102" t="str">
            <v>093</v>
          </cell>
        </row>
        <row r="7103">
          <cell r="A7103" t="str">
            <v>Q766</v>
          </cell>
          <cell r="B7103" t="str">
            <v>OTRAS MALFORMACIONES CONGENITAS DE LAS COSTILLAS</v>
          </cell>
          <cell r="C7103" t="str">
            <v>093</v>
          </cell>
        </row>
        <row r="7104">
          <cell r="A7104" t="str">
            <v>Q767</v>
          </cell>
          <cell r="B7104" t="str">
            <v>MALFORMACION CONGENITA DEL ESTERNON</v>
          </cell>
          <cell r="C7104" t="str">
            <v>093</v>
          </cell>
        </row>
        <row r="7105">
          <cell r="A7105" t="str">
            <v>Q768</v>
          </cell>
          <cell r="B7105" t="str">
            <v>OTRAS MALFORMACIONES CONGENITAS DEL TORAX OSEO</v>
          </cell>
          <cell r="C7105" t="str">
            <v>093</v>
          </cell>
        </row>
        <row r="7106">
          <cell r="A7106" t="str">
            <v>Q769</v>
          </cell>
          <cell r="B7106" t="str">
            <v>MALFORMACION CONGENITA DEL TORAX OSEO, NO ESPECIFICADA</v>
          </cell>
          <cell r="C7106" t="str">
            <v>093</v>
          </cell>
        </row>
        <row r="7107">
          <cell r="A7107" t="str">
            <v>Q77</v>
          </cell>
          <cell r="B7107" t="str">
            <v>OSTEOCONDRODISPLASIA CON DEFECTO DEL CREC. DE LOS HUESOS LARGOS Y LA</v>
          </cell>
          <cell r="C7107" t="str">
            <v>093</v>
          </cell>
        </row>
        <row r="7108">
          <cell r="A7108" t="str">
            <v>Q770</v>
          </cell>
          <cell r="B7108" t="str">
            <v>ACONDROGENESIS</v>
          </cell>
          <cell r="C7108" t="str">
            <v>093</v>
          </cell>
        </row>
        <row r="7109">
          <cell r="A7109" t="str">
            <v>Q771</v>
          </cell>
          <cell r="B7109" t="str">
            <v>ENANISMO TANATOFORICO</v>
          </cell>
          <cell r="C7109" t="str">
            <v>093</v>
          </cell>
        </row>
        <row r="7110">
          <cell r="A7110" t="str">
            <v>Q772</v>
          </cell>
          <cell r="B7110" t="str">
            <v>SINDROME DE COSTILLA CORTA</v>
          </cell>
          <cell r="C7110" t="str">
            <v>093</v>
          </cell>
        </row>
        <row r="7111">
          <cell r="A7111" t="str">
            <v>Q773</v>
          </cell>
          <cell r="B7111" t="str">
            <v>CONDRODISPLASIA PUNCTATA</v>
          </cell>
          <cell r="C7111" t="str">
            <v>093</v>
          </cell>
        </row>
        <row r="7112">
          <cell r="A7112" t="str">
            <v>Q774</v>
          </cell>
          <cell r="B7112" t="str">
            <v>ACONDROPLASIA</v>
          </cell>
          <cell r="C7112" t="str">
            <v>093</v>
          </cell>
        </row>
        <row r="7113">
          <cell r="A7113" t="str">
            <v>Q775</v>
          </cell>
          <cell r="B7113" t="str">
            <v>DISPLASIA DISTROFICA</v>
          </cell>
          <cell r="C7113" t="str">
            <v>093</v>
          </cell>
        </row>
        <row r="7114">
          <cell r="A7114" t="str">
            <v>Q776</v>
          </cell>
          <cell r="B7114" t="str">
            <v>DISPLASIA CONDROECTODERMICA</v>
          </cell>
          <cell r="C7114" t="str">
            <v>093</v>
          </cell>
        </row>
        <row r="7115">
          <cell r="A7115" t="str">
            <v>Q777</v>
          </cell>
          <cell r="B7115" t="str">
            <v>DISPLASIA ESPONDILOEPIFISARIA</v>
          </cell>
          <cell r="C7115" t="str">
            <v>093</v>
          </cell>
        </row>
        <row r="7116">
          <cell r="A7116" t="str">
            <v>Q778</v>
          </cell>
          <cell r="B7116" t="str">
            <v>OTRAS OSTEOCONDR. CON DEFECTOS DEL CREC. DE LOS HUESOS LARGOS Y DE LA</v>
          </cell>
          <cell r="C7116" t="str">
            <v>093</v>
          </cell>
        </row>
        <row r="7117">
          <cell r="A7117" t="str">
            <v>Q779</v>
          </cell>
          <cell r="B7117" t="str">
            <v>OSTEOCONDRO. CON DEFECTOS DEL CREC. DE LOS HUESOS LARGOS Y DE LA COLUM</v>
          </cell>
          <cell r="C7117" t="str">
            <v>093</v>
          </cell>
        </row>
        <row r="7118">
          <cell r="A7118" t="str">
            <v>Q78</v>
          </cell>
          <cell r="B7118" t="str">
            <v>OTRAS OSTEOCONDRODISPLASIAS</v>
          </cell>
          <cell r="C7118" t="str">
            <v>093</v>
          </cell>
        </row>
        <row r="7119">
          <cell r="A7119" t="str">
            <v>Q780</v>
          </cell>
          <cell r="B7119" t="str">
            <v>OSTEOGENESIS IMPERFECTA</v>
          </cell>
          <cell r="C7119" t="str">
            <v>093</v>
          </cell>
        </row>
        <row r="7120">
          <cell r="A7120" t="str">
            <v>Q781</v>
          </cell>
          <cell r="B7120" t="str">
            <v>DISPLASIA POLIOSTOTICA FIBROSA</v>
          </cell>
          <cell r="C7120" t="str">
            <v>093</v>
          </cell>
        </row>
        <row r="7121">
          <cell r="A7121" t="str">
            <v>Q782</v>
          </cell>
          <cell r="B7121" t="str">
            <v>OSTEOPETROSIS</v>
          </cell>
          <cell r="C7121" t="str">
            <v>093</v>
          </cell>
        </row>
        <row r="7122">
          <cell r="A7122" t="str">
            <v>Q783</v>
          </cell>
          <cell r="B7122" t="str">
            <v>DISPLASIA DIAFISARIA PROGRESIVA</v>
          </cell>
          <cell r="C7122" t="str">
            <v>093</v>
          </cell>
        </row>
        <row r="7123">
          <cell r="A7123" t="str">
            <v>Q784</v>
          </cell>
          <cell r="B7123" t="str">
            <v>ENCONDROMATOSIS</v>
          </cell>
          <cell r="C7123" t="str">
            <v>093</v>
          </cell>
        </row>
        <row r="7124">
          <cell r="A7124" t="str">
            <v>Q785</v>
          </cell>
          <cell r="B7124" t="str">
            <v>DISPLASIA METAFISARIA</v>
          </cell>
          <cell r="C7124" t="str">
            <v>093</v>
          </cell>
        </row>
        <row r="7125">
          <cell r="A7125" t="str">
            <v>Q786</v>
          </cell>
          <cell r="B7125" t="str">
            <v>EXOSTOSIS CONGENITA MULTIPLE</v>
          </cell>
          <cell r="C7125" t="str">
            <v>093</v>
          </cell>
        </row>
        <row r="7126">
          <cell r="A7126" t="str">
            <v>Q788</v>
          </cell>
          <cell r="B7126" t="str">
            <v>OTRAS OSTEOCONDRODISPLASIA ESPECIFICADAS</v>
          </cell>
          <cell r="C7126" t="str">
            <v>093</v>
          </cell>
        </row>
        <row r="7127">
          <cell r="A7127" t="str">
            <v>Q789</v>
          </cell>
          <cell r="B7127" t="str">
            <v>OSTEOCONDRODISPLASIA, NO ESPECIFICADA</v>
          </cell>
          <cell r="C7127" t="str">
            <v>093</v>
          </cell>
        </row>
        <row r="7128">
          <cell r="A7128" t="str">
            <v>Q79</v>
          </cell>
          <cell r="B7128" t="str">
            <v>MALFOR. CONG. DEL SISTEMA OSTEOMUSCULAR, NO CLASIF. EN OTRA PARTE</v>
          </cell>
          <cell r="C7128" t="str">
            <v>093</v>
          </cell>
        </row>
        <row r="7129">
          <cell r="A7129" t="str">
            <v>Q790</v>
          </cell>
          <cell r="B7129" t="str">
            <v>HERNIA DIAFRAGMATICA CONGENITA</v>
          </cell>
          <cell r="C7129" t="str">
            <v>093</v>
          </cell>
        </row>
        <row r="7130">
          <cell r="A7130" t="str">
            <v>Q791</v>
          </cell>
          <cell r="B7130" t="str">
            <v>OTRAS MALFORMACIONES CONGENITAS DEL DIAFRAGMA</v>
          </cell>
          <cell r="C7130" t="str">
            <v>093</v>
          </cell>
        </row>
        <row r="7131">
          <cell r="A7131" t="str">
            <v>Q792</v>
          </cell>
          <cell r="B7131" t="str">
            <v>EXONFALOS</v>
          </cell>
          <cell r="C7131" t="str">
            <v>093</v>
          </cell>
        </row>
        <row r="7132">
          <cell r="A7132" t="str">
            <v>Q793</v>
          </cell>
          <cell r="B7132" t="str">
            <v>GASTROSQUISIS</v>
          </cell>
          <cell r="C7132" t="str">
            <v>093</v>
          </cell>
        </row>
        <row r="7133">
          <cell r="A7133" t="str">
            <v>Q794</v>
          </cell>
          <cell r="B7133" t="str">
            <v>SINDROME DEL ABDOMEN EN CIRUELA PASA</v>
          </cell>
          <cell r="C7133" t="str">
            <v>093</v>
          </cell>
        </row>
        <row r="7134">
          <cell r="A7134" t="str">
            <v>Q795</v>
          </cell>
          <cell r="B7134" t="str">
            <v>OTRAS MALFORMACIONES CONGENITAS DE LA PARED ABDOMINAL</v>
          </cell>
          <cell r="C7134" t="str">
            <v>093</v>
          </cell>
        </row>
        <row r="7135">
          <cell r="A7135" t="str">
            <v>Q796</v>
          </cell>
          <cell r="B7135" t="str">
            <v>SINDROME DE EHLERS-DANLOS</v>
          </cell>
          <cell r="C7135" t="str">
            <v>093</v>
          </cell>
        </row>
        <row r="7136">
          <cell r="A7136" t="str">
            <v>Q798</v>
          </cell>
          <cell r="B7136" t="str">
            <v>OTRAS MALFORMACIONES CONGENITAS DEL SISTEMA OSTEOMUSCULAR</v>
          </cell>
          <cell r="C7136" t="str">
            <v>093</v>
          </cell>
        </row>
        <row r="7137">
          <cell r="A7137" t="str">
            <v>Q799</v>
          </cell>
          <cell r="B7137" t="str">
            <v>MALFORMACION CONGENITA DEL SISTEMA OSTEOMUSCULAR, NO ESPECIFICADA</v>
          </cell>
          <cell r="C7137" t="str">
            <v>093</v>
          </cell>
        </row>
        <row r="7138">
          <cell r="A7138" t="str">
            <v>Q80</v>
          </cell>
          <cell r="B7138" t="str">
            <v>ICTIOSIS CONGENITA</v>
          </cell>
          <cell r="C7138" t="str">
            <v>093</v>
          </cell>
        </row>
        <row r="7139">
          <cell r="A7139" t="str">
            <v>Q800</v>
          </cell>
          <cell r="B7139" t="str">
            <v>ICTIOSIS VULGAR</v>
          </cell>
          <cell r="C7139" t="str">
            <v>093</v>
          </cell>
        </row>
        <row r="7140">
          <cell r="A7140" t="str">
            <v>Q801</v>
          </cell>
          <cell r="B7140" t="str">
            <v>ICTIOSIS LIGADA AL CROMOSOMA X</v>
          </cell>
          <cell r="C7140" t="str">
            <v>093</v>
          </cell>
        </row>
        <row r="7141">
          <cell r="A7141" t="str">
            <v>Q802</v>
          </cell>
          <cell r="B7141" t="str">
            <v>ICTIOSIS LAMELAR</v>
          </cell>
          <cell r="C7141" t="str">
            <v>093</v>
          </cell>
        </row>
        <row r="7142">
          <cell r="A7142" t="str">
            <v>Q803</v>
          </cell>
          <cell r="B7142" t="str">
            <v>ERITRODERMIA ICTIOSIFORME VESICULAR CONGENITA</v>
          </cell>
          <cell r="C7142" t="str">
            <v>093</v>
          </cell>
        </row>
        <row r="7143">
          <cell r="A7143" t="str">
            <v>Q804</v>
          </cell>
          <cell r="B7143" t="str">
            <v>FETO ARLEQUIN</v>
          </cell>
          <cell r="C7143" t="str">
            <v>093</v>
          </cell>
        </row>
        <row r="7144">
          <cell r="A7144" t="str">
            <v>Q808</v>
          </cell>
          <cell r="B7144" t="str">
            <v>OTRAS ICTIOSIS CONGENITAS</v>
          </cell>
          <cell r="C7144" t="str">
            <v>093</v>
          </cell>
        </row>
        <row r="7145">
          <cell r="A7145" t="str">
            <v>Q809</v>
          </cell>
          <cell r="B7145" t="str">
            <v>ICTIOSIS CONGENITA, NO ESPECIFICADA</v>
          </cell>
          <cell r="C7145" t="str">
            <v>093</v>
          </cell>
        </row>
        <row r="7146">
          <cell r="A7146" t="str">
            <v>Q81</v>
          </cell>
          <cell r="B7146" t="str">
            <v>EPIDERMOLISIS BULLOSA</v>
          </cell>
          <cell r="C7146" t="str">
            <v>093</v>
          </cell>
        </row>
        <row r="7147">
          <cell r="A7147" t="str">
            <v>Q810</v>
          </cell>
          <cell r="B7147" t="str">
            <v>EPIDERMOLISIS BULLOSA SIMPLE</v>
          </cell>
          <cell r="C7147" t="str">
            <v>093</v>
          </cell>
        </row>
        <row r="7148">
          <cell r="A7148" t="str">
            <v>Q811</v>
          </cell>
          <cell r="B7148" t="str">
            <v>EPIDERMOLISIS BULLOSA LETAL</v>
          </cell>
          <cell r="C7148" t="str">
            <v>093</v>
          </cell>
        </row>
        <row r="7149">
          <cell r="A7149" t="str">
            <v>Q812</v>
          </cell>
          <cell r="B7149" t="str">
            <v>EPIDERMOLISIS BULLOSA DISTROFICA</v>
          </cell>
          <cell r="C7149" t="str">
            <v>093</v>
          </cell>
        </row>
        <row r="7150">
          <cell r="A7150" t="str">
            <v>Q818</v>
          </cell>
          <cell r="B7150" t="str">
            <v>OTRAS EPIDERMOLISIS BULLOSAS</v>
          </cell>
          <cell r="C7150" t="str">
            <v>093</v>
          </cell>
        </row>
        <row r="7151">
          <cell r="A7151" t="str">
            <v>Q819</v>
          </cell>
          <cell r="B7151" t="str">
            <v>EPIDERMOLISIS BULLOSA, NO ESPECIFICADA</v>
          </cell>
          <cell r="C7151" t="str">
            <v>093</v>
          </cell>
        </row>
        <row r="7152">
          <cell r="A7152" t="str">
            <v>Q82</v>
          </cell>
          <cell r="B7152" t="str">
            <v>OTRAS MALFORMACIONES CONGENITAS DE LA PIEL</v>
          </cell>
          <cell r="C7152" t="str">
            <v>093</v>
          </cell>
        </row>
        <row r="7153">
          <cell r="A7153" t="str">
            <v>Q820</v>
          </cell>
          <cell r="B7153" t="str">
            <v>LINFEDEMA HEREDITARIO</v>
          </cell>
          <cell r="C7153" t="str">
            <v>093</v>
          </cell>
        </row>
        <row r="7154">
          <cell r="A7154" t="str">
            <v>Q821</v>
          </cell>
          <cell r="B7154" t="str">
            <v>XERODERMA PIGMENTOSO</v>
          </cell>
          <cell r="C7154" t="str">
            <v>093</v>
          </cell>
        </row>
        <row r="7155">
          <cell r="A7155" t="str">
            <v>Q822</v>
          </cell>
          <cell r="B7155" t="str">
            <v>MASTOCITOSIS</v>
          </cell>
          <cell r="C7155" t="str">
            <v>093</v>
          </cell>
        </row>
        <row r="7156">
          <cell r="A7156" t="str">
            <v>Q823</v>
          </cell>
          <cell r="B7156" t="str">
            <v>INCONTINENCIA PIGMENTARIA</v>
          </cell>
          <cell r="C7156" t="str">
            <v>093</v>
          </cell>
        </row>
        <row r="7157">
          <cell r="A7157" t="str">
            <v>Q824</v>
          </cell>
          <cell r="B7157" t="str">
            <v>DISPLASIA ECTODERMICA (ANHIDROTICA)</v>
          </cell>
          <cell r="C7157" t="str">
            <v>093</v>
          </cell>
        </row>
        <row r="7158">
          <cell r="A7158" t="str">
            <v>Q825</v>
          </cell>
          <cell r="B7158" t="str">
            <v>NEVO NO NEOPLASICO, CONGENITO</v>
          </cell>
          <cell r="C7158" t="str">
            <v>093</v>
          </cell>
        </row>
        <row r="7159">
          <cell r="A7159" t="str">
            <v>Q828</v>
          </cell>
          <cell r="B7159" t="str">
            <v>OTRAS MALFORMACIONES CONGENITAS DE LA PIEL, ESPECIFICADAS</v>
          </cell>
          <cell r="C7159" t="str">
            <v>093</v>
          </cell>
        </row>
        <row r="7160">
          <cell r="A7160" t="str">
            <v>Q829</v>
          </cell>
          <cell r="B7160" t="str">
            <v>MALFORMACION CONGENITA DE LA PIEL, NO ESPECIFICADA</v>
          </cell>
          <cell r="C7160" t="str">
            <v>093</v>
          </cell>
        </row>
        <row r="7161">
          <cell r="A7161" t="str">
            <v>Q83</v>
          </cell>
          <cell r="B7161" t="str">
            <v>MALFORMACIONES CONGENITAS DE LA MAMA</v>
          </cell>
          <cell r="C7161" t="str">
            <v>093</v>
          </cell>
        </row>
        <row r="7162">
          <cell r="A7162" t="str">
            <v>Q830</v>
          </cell>
          <cell r="B7162" t="str">
            <v>AUSENCIA CONGENITA DE LA MAMA CON AUSENCIA DEL PEZON</v>
          </cell>
          <cell r="C7162" t="str">
            <v>093</v>
          </cell>
        </row>
        <row r="7163">
          <cell r="A7163" t="str">
            <v>Q832</v>
          </cell>
          <cell r="B7163" t="str">
            <v>AUSENCIA DEL PEZON</v>
          </cell>
          <cell r="C7163" t="str">
            <v>093</v>
          </cell>
        </row>
        <row r="7164">
          <cell r="A7164" t="str">
            <v>Q833</v>
          </cell>
          <cell r="B7164" t="str">
            <v>PEZON SUPERNUMERARIO</v>
          </cell>
          <cell r="C7164" t="str">
            <v>093</v>
          </cell>
        </row>
        <row r="7165">
          <cell r="A7165" t="str">
            <v>Q838</v>
          </cell>
          <cell r="B7165" t="str">
            <v>OTRAS MALFORMACIONES CONGENITAS DE LA MAMA</v>
          </cell>
          <cell r="C7165" t="str">
            <v>093</v>
          </cell>
        </row>
        <row r="7166">
          <cell r="A7166" t="str">
            <v>Q839</v>
          </cell>
          <cell r="B7166" t="str">
            <v>MALFORMACION CONGENITA DE LA MAMA, NO ESPECIFICADA</v>
          </cell>
          <cell r="C7166" t="str">
            <v>093</v>
          </cell>
        </row>
        <row r="7167">
          <cell r="A7167" t="str">
            <v>Q84</v>
          </cell>
          <cell r="B7167" t="str">
            <v>OTRAS MALFORMACIONES CONGENITAS DE LAS FANERAS</v>
          </cell>
          <cell r="C7167" t="str">
            <v>093</v>
          </cell>
        </row>
        <row r="7168">
          <cell r="A7168" t="str">
            <v>Q840</v>
          </cell>
          <cell r="B7168" t="str">
            <v>ALOPECIA CONGENITA</v>
          </cell>
          <cell r="C7168" t="str">
            <v>093</v>
          </cell>
        </row>
        <row r="7169">
          <cell r="A7169" t="str">
            <v>Q841</v>
          </cell>
          <cell r="B7169" t="str">
            <v>ALTERACIONES MORFOLOGICAS CONG. DEL PELO, NO CLASIFICADAS EN OTRA PART</v>
          </cell>
          <cell r="C7169" t="str">
            <v>093</v>
          </cell>
        </row>
        <row r="7170">
          <cell r="A7170" t="str">
            <v>Q842</v>
          </cell>
          <cell r="B7170" t="str">
            <v>OTRAS MALFORMACIONES CONGENITAS DEL PELO</v>
          </cell>
          <cell r="C7170" t="str">
            <v>093</v>
          </cell>
        </row>
        <row r="7171">
          <cell r="A7171" t="str">
            <v>Q843</v>
          </cell>
          <cell r="B7171" t="str">
            <v>ANONIQUIA</v>
          </cell>
          <cell r="C7171" t="str">
            <v>093</v>
          </cell>
        </row>
        <row r="7172">
          <cell r="A7172" t="str">
            <v>Q844</v>
          </cell>
          <cell r="B7172" t="str">
            <v>LEUCONIQUIA CONGENITA</v>
          </cell>
          <cell r="C7172" t="str">
            <v>093</v>
          </cell>
        </row>
        <row r="7173">
          <cell r="A7173" t="str">
            <v>Q845</v>
          </cell>
          <cell r="B7173" t="str">
            <v>AGRANDAMIENTO E HIPERTROFIA DE LAS UÑAS</v>
          </cell>
          <cell r="C7173" t="str">
            <v>093</v>
          </cell>
        </row>
        <row r="7174">
          <cell r="A7174" t="str">
            <v>Q846</v>
          </cell>
          <cell r="B7174" t="str">
            <v>OTRAS MALFORMACIONES CONGENITAS DE LAS UÑAS</v>
          </cell>
          <cell r="C7174" t="str">
            <v>093</v>
          </cell>
        </row>
        <row r="7175">
          <cell r="A7175" t="str">
            <v>Q848</v>
          </cell>
          <cell r="B7175" t="str">
            <v>OTRAS MALFORMACIONES CONGENITAS DE LAS FANERAS, ESPECIFICADAS</v>
          </cell>
          <cell r="C7175" t="str">
            <v>093</v>
          </cell>
        </row>
        <row r="7176">
          <cell r="A7176" t="str">
            <v>Q849</v>
          </cell>
          <cell r="B7176" t="str">
            <v>MALFORMACION CONGENITA DE LAS FANERAS, NO ESPECIFICADA</v>
          </cell>
          <cell r="C7176" t="str">
            <v>093</v>
          </cell>
        </row>
        <row r="7177">
          <cell r="A7177" t="str">
            <v>Q85</v>
          </cell>
          <cell r="B7177" t="str">
            <v>FACOMATOSIS, NO CLASIFICADA EN OTRA PARTE</v>
          </cell>
          <cell r="C7177" t="str">
            <v>093</v>
          </cell>
        </row>
        <row r="7178">
          <cell r="A7178" t="str">
            <v>Q850</v>
          </cell>
          <cell r="B7178" t="str">
            <v>NEUROFIBROMATOSIS (NO MALIGNA)</v>
          </cell>
          <cell r="C7178" t="str">
            <v>093</v>
          </cell>
        </row>
        <row r="7179">
          <cell r="A7179" t="str">
            <v>Q851</v>
          </cell>
          <cell r="B7179" t="str">
            <v>ESCLEROSIS TUBEROSA</v>
          </cell>
          <cell r="C7179" t="str">
            <v>093</v>
          </cell>
        </row>
        <row r="7180">
          <cell r="A7180" t="str">
            <v>Q858</v>
          </cell>
          <cell r="B7180" t="str">
            <v>OTRAS FACOMATOSIS, NO CLASIFICADAS EN OTRA PARTE</v>
          </cell>
          <cell r="C7180" t="str">
            <v>093</v>
          </cell>
        </row>
        <row r="7181">
          <cell r="A7181" t="str">
            <v>Q859</v>
          </cell>
          <cell r="B7181" t="str">
            <v>FACOMATOSIS, NO ESPECIFICADA</v>
          </cell>
          <cell r="C7181" t="str">
            <v>093</v>
          </cell>
        </row>
        <row r="7182">
          <cell r="A7182" t="str">
            <v>Q86</v>
          </cell>
          <cell r="B7182" t="str">
            <v>SINDROMES DEMALFOR. CONG. DEBIDOS A CAUSAS EXOGENAS CONOCIDAS, NO CL</v>
          </cell>
          <cell r="C7182" t="str">
            <v>093</v>
          </cell>
        </row>
        <row r="7183">
          <cell r="A7183" t="str">
            <v>Q860</v>
          </cell>
          <cell r="B7183" t="str">
            <v>SINDROME FETAL (DISMORFICO) DEBIDO AL ALCOHOL</v>
          </cell>
          <cell r="C7183" t="str">
            <v>093</v>
          </cell>
        </row>
        <row r="7184">
          <cell r="A7184" t="str">
            <v>Q861</v>
          </cell>
          <cell r="B7184" t="str">
            <v>SINDROME DE HIDANTONIA FETAL</v>
          </cell>
          <cell r="C7184" t="str">
            <v>093</v>
          </cell>
        </row>
        <row r="7185">
          <cell r="A7185" t="str">
            <v>Q862</v>
          </cell>
          <cell r="B7185" t="str">
            <v>DISMORFISMO DEBIDO A WARFARINA</v>
          </cell>
          <cell r="C7185" t="str">
            <v>093</v>
          </cell>
        </row>
        <row r="7186">
          <cell r="A7186" t="str">
            <v>Q868</v>
          </cell>
          <cell r="B7186" t="str">
            <v>OTROS SINDROMES DE MALFOR. CONG. DEBIDOS A CAUSAS EXOGENAS CONOCIDAS</v>
          </cell>
          <cell r="C7186" t="str">
            <v>093</v>
          </cell>
        </row>
        <row r="7187">
          <cell r="A7187" t="str">
            <v>Q87</v>
          </cell>
          <cell r="B7187" t="str">
            <v>OTROS SINDROMES DE MALFOR. CONG. ESPECIF. QUE AFECTAN MULTIPLES SIST</v>
          </cell>
          <cell r="C7187" t="str">
            <v>093</v>
          </cell>
        </row>
        <row r="7188">
          <cell r="A7188" t="str">
            <v>Q870</v>
          </cell>
          <cell r="B7188" t="str">
            <v>SINDROMES DE MALFOR. CONG. QUE AFECTAN PRINCIPALMENTE LA APARIENCIA</v>
          </cell>
          <cell r="C7188" t="str">
            <v>093</v>
          </cell>
        </row>
        <row r="7189">
          <cell r="A7189" t="str">
            <v>Q871</v>
          </cell>
          <cell r="B7189" t="str">
            <v>SINDROMES DE MALFOR. CONG. ASOCIADAS PRINCIPALMENTE CON ESTATURA BAJA</v>
          </cell>
          <cell r="C7189" t="str">
            <v>093</v>
          </cell>
        </row>
        <row r="7190">
          <cell r="A7190" t="str">
            <v>Q872</v>
          </cell>
          <cell r="B7190" t="str">
            <v>SINDROMES DE MALFOR. CONG. QUE AFECTAN PRINCIPALMENTE LOS MIEMBROS</v>
          </cell>
          <cell r="C7190" t="str">
            <v>093</v>
          </cell>
        </row>
        <row r="7191">
          <cell r="A7191" t="str">
            <v>Q873</v>
          </cell>
          <cell r="B7191" t="str">
            <v>SINDROMES DE MALFOR. CONG. CON EXCESO DE CRECIMIENTO PRECOZ</v>
          </cell>
          <cell r="C7191" t="str">
            <v>093</v>
          </cell>
        </row>
        <row r="7192">
          <cell r="A7192" t="str">
            <v>Q874</v>
          </cell>
          <cell r="B7192" t="str">
            <v>SINDROME DE MARFAN</v>
          </cell>
          <cell r="C7192" t="str">
            <v>093</v>
          </cell>
        </row>
        <row r="7193">
          <cell r="A7193" t="str">
            <v>Q875</v>
          </cell>
          <cell r="B7193" t="str">
            <v>OTROS SIENDROMES DE MALFOR. CONG. CON OTROS CAMBIOS ESQUELETICOS</v>
          </cell>
          <cell r="C7193" t="str">
            <v>093</v>
          </cell>
        </row>
        <row r="7194">
          <cell r="A7194" t="str">
            <v>Q878</v>
          </cell>
          <cell r="B7194" t="str">
            <v>OTROS SINDROMES DE MALFOR. CONG. ESPECIF. NO CLASIF. EN OTRA PARTE</v>
          </cell>
          <cell r="C7194" t="str">
            <v>093</v>
          </cell>
        </row>
        <row r="7195">
          <cell r="A7195" t="str">
            <v>Q89</v>
          </cell>
          <cell r="B7195" t="str">
            <v>OTRAS MALFORMCIONES CONGENITAS, NO CLASIFICADAS EN OTRA PARTE</v>
          </cell>
          <cell r="C7195" t="str">
            <v>093</v>
          </cell>
        </row>
        <row r="7196">
          <cell r="A7196" t="str">
            <v>Q890</v>
          </cell>
          <cell r="B7196" t="str">
            <v>MALFORMACIONES CONGENITAS DEL BAZO</v>
          </cell>
          <cell r="C7196" t="str">
            <v>093</v>
          </cell>
        </row>
        <row r="7197">
          <cell r="A7197" t="str">
            <v>Q891</v>
          </cell>
          <cell r="B7197" t="str">
            <v>MALFORMACIONES CONGENITAS DE LA GLANDULA SUPRARRENAL</v>
          </cell>
          <cell r="C7197" t="str">
            <v>093</v>
          </cell>
        </row>
        <row r="7198">
          <cell r="A7198" t="str">
            <v>Q892</v>
          </cell>
          <cell r="B7198" t="str">
            <v>MALFORMACIONES CONGENITAS DE OTRAS GLANDULAS ENDOCRINAS</v>
          </cell>
          <cell r="C7198" t="str">
            <v>093</v>
          </cell>
        </row>
        <row r="7199">
          <cell r="A7199" t="str">
            <v>Q893</v>
          </cell>
          <cell r="B7199" t="str">
            <v>SITUS INVERSUS</v>
          </cell>
          <cell r="C7199" t="str">
            <v>093</v>
          </cell>
        </row>
        <row r="7200">
          <cell r="A7200" t="str">
            <v>Q894</v>
          </cell>
          <cell r="B7200" t="str">
            <v>GEMELOS SIAMESES</v>
          </cell>
          <cell r="C7200" t="str">
            <v>093</v>
          </cell>
        </row>
        <row r="7201">
          <cell r="A7201" t="str">
            <v>Q897</v>
          </cell>
          <cell r="B7201" t="str">
            <v>MALFORMACIONES CONGENITAS MULTIPLES, NO CLASIFICADAS EN OTRA PARTE</v>
          </cell>
          <cell r="C7201" t="str">
            <v>093</v>
          </cell>
        </row>
        <row r="7202">
          <cell r="A7202" t="str">
            <v>Q898</v>
          </cell>
          <cell r="B7202" t="str">
            <v>OTRAS MALFORMACIONES CONGENITAS, ESPECIFICADAS</v>
          </cell>
          <cell r="C7202" t="str">
            <v>093</v>
          </cell>
        </row>
        <row r="7203">
          <cell r="A7203" t="str">
            <v>Q899</v>
          </cell>
          <cell r="B7203" t="str">
            <v>MALFORMACION CONGENITA, NO ESPECIFICADA</v>
          </cell>
          <cell r="C7203" t="str">
            <v>093</v>
          </cell>
        </row>
        <row r="7204">
          <cell r="A7204" t="str">
            <v>Q90</v>
          </cell>
          <cell r="B7204" t="str">
            <v>SINDROME DE DOWN</v>
          </cell>
          <cell r="C7204" t="str">
            <v>093</v>
          </cell>
        </row>
        <row r="7205">
          <cell r="A7205" t="str">
            <v>Q900</v>
          </cell>
          <cell r="B7205" t="str">
            <v>TRISOMIA 21, POR FALTA DE DISYUNCION MEIOTICA</v>
          </cell>
          <cell r="C7205" t="str">
            <v>093</v>
          </cell>
        </row>
        <row r="7206">
          <cell r="A7206" t="str">
            <v>Q901</v>
          </cell>
          <cell r="B7206" t="str">
            <v>TRISOMIA 21, MOSAICO (POR FALTA DE DISYUNCION MITOTICA)</v>
          </cell>
          <cell r="C7206" t="str">
            <v>093</v>
          </cell>
        </row>
        <row r="7207">
          <cell r="A7207" t="str">
            <v>Q902</v>
          </cell>
          <cell r="B7207" t="str">
            <v>TRISOMIA 21, POR TRANSLOCACION</v>
          </cell>
          <cell r="C7207" t="str">
            <v>093</v>
          </cell>
        </row>
        <row r="7208">
          <cell r="A7208" t="str">
            <v>Q909</v>
          </cell>
          <cell r="B7208" t="str">
            <v>SINDROME DE DWON, NO ESPECIFICADO</v>
          </cell>
          <cell r="C7208" t="str">
            <v>093</v>
          </cell>
        </row>
        <row r="7209">
          <cell r="A7209" t="str">
            <v>Q91</v>
          </cell>
          <cell r="B7209" t="str">
            <v>SINDROME DE EDWARDS Y SINDROME DE PATAU</v>
          </cell>
          <cell r="C7209" t="str">
            <v>093</v>
          </cell>
        </row>
        <row r="7210">
          <cell r="A7210" t="str">
            <v>Q910</v>
          </cell>
          <cell r="B7210" t="str">
            <v>TRISOMIA 18, POR FALTA DE DISUNCION MEIOTICA</v>
          </cell>
          <cell r="C7210" t="str">
            <v>093</v>
          </cell>
        </row>
        <row r="7211">
          <cell r="A7211" t="str">
            <v>Q911</v>
          </cell>
          <cell r="B7211" t="str">
            <v>TRISOMIA 18, MOSAICO (POR FALTA DE DISYUNCION MITOTICA)</v>
          </cell>
          <cell r="C7211" t="str">
            <v>093</v>
          </cell>
        </row>
        <row r="7212">
          <cell r="A7212" t="str">
            <v>Q912</v>
          </cell>
          <cell r="B7212" t="str">
            <v>TRISOMIA 18, POR TRANSLOCACION</v>
          </cell>
          <cell r="C7212" t="str">
            <v>093</v>
          </cell>
        </row>
        <row r="7213">
          <cell r="A7213" t="str">
            <v>Q913</v>
          </cell>
          <cell r="B7213" t="str">
            <v>SINDROME DE EDWARDS, NO ESPECIFICADO</v>
          </cell>
          <cell r="C7213" t="str">
            <v>093</v>
          </cell>
        </row>
        <row r="7214">
          <cell r="A7214" t="str">
            <v>Q914</v>
          </cell>
          <cell r="B7214" t="str">
            <v>TRISOMIA 13, POR FALTA DE DISYUNCION MEIOTICA</v>
          </cell>
          <cell r="C7214" t="str">
            <v>093</v>
          </cell>
        </row>
        <row r="7215">
          <cell r="A7215" t="str">
            <v>Q915</v>
          </cell>
          <cell r="B7215" t="str">
            <v>TRISOMIA 13, MOSAICO (POR FALTA DE DISYUNCION MITOTICA)</v>
          </cell>
          <cell r="C7215" t="str">
            <v>093</v>
          </cell>
        </row>
        <row r="7216">
          <cell r="A7216" t="str">
            <v>Q916</v>
          </cell>
          <cell r="B7216" t="str">
            <v>TRISOMIA 13, POR TRANSLOCACION</v>
          </cell>
          <cell r="C7216" t="str">
            <v>093</v>
          </cell>
        </row>
        <row r="7217">
          <cell r="A7217" t="str">
            <v>Q917</v>
          </cell>
          <cell r="B7217" t="str">
            <v>SINDROME DE PATAU, NO ESPECIFICADO</v>
          </cell>
          <cell r="C7217" t="str">
            <v>093</v>
          </cell>
        </row>
        <row r="7218">
          <cell r="A7218" t="str">
            <v>Q92</v>
          </cell>
          <cell r="B7218" t="str">
            <v>OTRAS TRISOMIAS Y TRISOMIAS PARCIALES DE LOS AUTOSOMAS, NO CLASIF. EN</v>
          </cell>
          <cell r="C7218" t="str">
            <v>093</v>
          </cell>
        </row>
        <row r="7219">
          <cell r="A7219" t="str">
            <v>Q920</v>
          </cell>
          <cell r="B7219" t="str">
            <v>TRISOMIA DE UN CROMOSOMA COMPLETO, POR FALTA DE DISYUNCION MEIOTICA</v>
          </cell>
          <cell r="C7219" t="str">
            <v>093</v>
          </cell>
        </row>
        <row r="7220">
          <cell r="A7220" t="str">
            <v>Q921</v>
          </cell>
          <cell r="B7220" t="str">
            <v>TRISOMIA DE UN CROMOSOMA COMPLETO, MOSAICO (POR FALTA DE DISYUNCION MI</v>
          </cell>
          <cell r="C7220" t="str">
            <v>093</v>
          </cell>
        </row>
        <row r="7221">
          <cell r="A7221" t="str">
            <v>Q922</v>
          </cell>
          <cell r="B7221" t="str">
            <v>TRISOMIA PARDIAL MAYOR</v>
          </cell>
          <cell r="C7221" t="str">
            <v>093</v>
          </cell>
        </row>
        <row r="7222">
          <cell r="A7222" t="str">
            <v>Q923</v>
          </cell>
          <cell r="B7222" t="str">
            <v>TRISOMIA PARCIAL MENOR</v>
          </cell>
          <cell r="C7222" t="str">
            <v>093</v>
          </cell>
        </row>
        <row r="7223">
          <cell r="A7223" t="str">
            <v>Q924</v>
          </cell>
          <cell r="B7223" t="str">
            <v>DUPLICACION VISIBLE SOLO EN LA PROMETAFASE</v>
          </cell>
          <cell r="C7223" t="str">
            <v>093</v>
          </cell>
        </row>
        <row r="7224">
          <cell r="A7224" t="str">
            <v>Q925</v>
          </cell>
          <cell r="B7224" t="str">
            <v>DUPLICACION CON OTROS REORDENAMIENTOS COMPLEJOS</v>
          </cell>
          <cell r="C7224" t="str">
            <v>093</v>
          </cell>
        </row>
        <row r="7225">
          <cell r="A7225" t="str">
            <v>Q926</v>
          </cell>
          <cell r="B7225" t="str">
            <v>CROMOSOMAS MARCADORES SUPLEMENTARIOS</v>
          </cell>
          <cell r="C7225" t="str">
            <v>093</v>
          </cell>
        </row>
        <row r="7226">
          <cell r="A7226" t="str">
            <v>Q927</v>
          </cell>
          <cell r="B7226" t="str">
            <v>TRIPLOIDIA Y POLIPLOIDIA</v>
          </cell>
          <cell r="C7226" t="str">
            <v>093</v>
          </cell>
        </row>
        <row r="7227">
          <cell r="A7227" t="str">
            <v>Q928</v>
          </cell>
          <cell r="B7227" t="str">
            <v>OTRAS TRISOMIAS Y TRISOMIAS PARCIALES DE LOS AUTOSOMAS, ESPECIFICADAS</v>
          </cell>
          <cell r="C7227" t="str">
            <v>093</v>
          </cell>
        </row>
        <row r="7228">
          <cell r="A7228" t="str">
            <v>Q929</v>
          </cell>
          <cell r="B7228" t="str">
            <v>TRISOMIA Y TRISOMIA PARCIAL DE LOS AUTOSOMAS, SIN OTRA ESPECIFICACION</v>
          </cell>
          <cell r="C7228" t="str">
            <v>093</v>
          </cell>
        </row>
        <row r="7229">
          <cell r="A7229" t="str">
            <v>Q93</v>
          </cell>
          <cell r="B7229" t="str">
            <v>MONOSOMIAS Y SUPRESIONES DE LOS AUTOSOMAS, NO CLASIFICADAS EN OTRA PAR</v>
          </cell>
          <cell r="C7229" t="str">
            <v>093</v>
          </cell>
        </row>
        <row r="7230">
          <cell r="A7230" t="str">
            <v>Q930</v>
          </cell>
          <cell r="B7230" t="str">
            <v>MONOSOMIA COMPLETA DE UN CROMOSOMA, POR FALTA DE DISYUNCION MEIOTICA</v>
          </cell>
          <cell r="C7230" t="str">
            <v>093</v>
          </cell>
        </row>
        <row r="7231">
          <cell r="A7231" t="str">
            <v>Q931</v>
          </cell>
          <cell r="B7231" t="str">
            <v>MONOSOMIA COMPLETA DE UN CROMOSOMA, MOSAICO (POR FALTA DE DISYUNCION</v>
          </cell>
          <cell r="C7231" t="str">
            <v>093</v>
          </cell>
        </row>
        <row r="7232">
          <cell r="A7232" t="str">
            <v>Q932</v>
          </cell>
          <cell r="B7232" t="str">
            <v>CROMOSOMA REEMPLAZADO POR ANILLO O DICENTRICO</v>
          </cell>
          <cell r="C7232" t="str">
            <v>093</v>
          </cell>
        </row>
        <row r="7233">
          <cell r="A7233" t="str">
            <v>Q933</v>
          </cell>
          <cell r="B7233" t="str">
            <v>SUPRESION DEL BRAZO CORTO DEL CROMOSOMA 4</v>
          </cell>
          <cell r="C7233" t="str">
            <v>093</v>
          </cell>
        </row>
        <row r="7234">
          <cell r="A7234" t="str">
            <v>Q934</v>
          </cell>
          <cell r="B7234" t="str">
            <v>SUPRESION DEL BRAZO CORTO DEL CROMOSOMA 5</v>
          </cell>
          <cell r="C7234" t="str">
            <v>093</v>
          </cell>
        </row>
        <row r="7235">
          <cell r="A7235" t="str">
            <v>Q935</v>
          </cell>
          <cell r="B7235" t="str">
            <v>OTRAS SUPRESIONES DE PARTE DE UN CROMOSOMA</v>
          </cell>
          <cell r="C7235" t="str">
            <v>093</v>
          </cell>
        </row>
        <row r="7236">
          <cell r="A7236" t="str">
            <v>Q936</v>
          </cell>
          <cell r="B7236" t="str">
            <v>SUPRESIONES VISIBLES SOLO EN LA PROMETAFASE</v>
          </cell>
          <cell r="C7236" t="str">
            <v>093</v>
          </cell>
        </row>
        <row r="7237">
          <cell r="A7237" t="str">
            <v>Q937</v>
          </cell>
          <cell r="B7237" t="str">
            <v>SUPRESIONES CON OTROS REORDENAMIENTOS COMPLEJOS</v>
          </cell>
          <cell r="C7237" t="str">
            <v>093</v>
          </cell>
        </row>
        <row r="7238">
          <cell r="A7238" t="str">
            <v>Q938</v>
          </cell>
          <cell r="B7238" t="str">
            <v>OTRAS SUPRESIONES DE LOS AUTOSOMAS</v>
          </cell>
          <cell r="C7238" t="str">
            <v>093</v>
          </cell>
        </row>
        <row r="7239">
          <cell r="A7239" t="str">
            <v>Q939</v>
          </cell>
          <cell r="B7239" t="str">
            <v>SUPRESION DE LOS AUTOSOMAS, NO ESPECIFICADA</v>
          </cell>
          <cell r="C7239" t="str">
            <v>093</v>
          </cell>
        </row>
        <row r="7240">
          <cell r="A7240" t="str">
            <v>Q95</v>
          </cell>
          <cell r="B7240" t="str">
            <v>REORDENAMIENTOS EQUILIBRADOS Y MARCADORES ESTRUCTURALES, NO CLAS</v>
          </cell>
          <cell r="C7240" t="str">
            <v>093</v>
          </cell>
        </row>
        <row r="7241">
          <cell r="A7241" t="str">
            <v>Q950</v>
          </cell>
          <cell r="B7241" t="str">
            <v>TRANSLOCACION EQUILIBRADA E INSERCION EN INDIVIDUO NORMAL</v>
          </cell>
          <cell r="C7241" t="str">
            <v>093</v>
          </cell>
        </row>
        <row r="7242">
          <cell r="A7242" t="str">
            <v>Q951</v>
          </cell>
          <cell r="B7242" t="str">
            <v>INVERSION CROMOSOMICA EN INDIVIDUO NORMAL</v>
          </cell>
          <cell r="C7242" t="str">
            <v>093</v>
          </cell>
        </row>
        <row r="7243">
          <cell r="A7243" t="str">
            <v>Q952</v>
          </cell>
          <cell r="B7243" t="str">
            <v>REORDENAMIENTO AUTOSOMICO EQUILIBRADO EN INDIVIDUO ANORMAL</v>
          </cell>
          <cell r="C7243" t="str">
            <v>093</v>
          </cell>
        </row>
        <row r="7244">
          <cell r="A7244" t="str">
            <v>Q953</v>
          </cell>
          <cell r="B7244" t="str">
            <v>REORDENAMIENTO AUTOSOMICO/SEXUAL EQUILIBRADO EN INDIVIDUO ANORMAL</v>
          </cell>
          <cell r="C7244" t="str">
            <v>093</v>
          </cell>
        </row>
        <row r="7245">
          <cell r="A7245" t="str">
            <v>Q954</v>
          </cell>
          <cell r="B7245" t="str">
            <v>INDIVIDUOS CON HETEROCROMATINA MARCADORA</v>
          </cell>
          <cell r="C7245" t="str">
            <v>093</v>
          </cell>
        </row>
        <row r="7246">
          <cell r="A7246" t="str">
            <v>Q955</v>
          </cell>
          <cell r="B7246" t="str">
            <v>INDIVIDUOS CON SITIO FRAGIL AUTOSOMICO</v>
          </cell>
          <cell r="C7246" t="str">
            <v>093</v>
          </cell>
        </row>
        <row r="7247">
          <cell r="A7247" t="str">
            <v>Q958</v>
          </cell>
          <cell r="B7247" t="str">
            <v>OTROS REORDENAMIENTOS EQUILIBRADOS Y MARCADORES ESTRUCTURALES</v>
          </cell>
          <cell r="C7247" t="str">
            <v>093</v>
          </cell>
        </row>
        <row r="7248">
          <cell r="A7248" t="str">
            <v>Q959</v>
          </cell>
          <cell r="B7248" t="str">
            <v>REORDENAMIENTO EQUILIBRADO Y MARCADOR ESTRUCTURAL, SIN OTRA ESPECIF</v>
          </cell>
          <cell r="C7248" t="str">
            <v>093</v>
          </cell>
        </row>
        <row r="7249">
          <cell r="A7249" t="str">
            <v>Q96</v>
          </cell>
          <cell r="B7249" t="str">
            <v>SINDROME DE TURNER</v>
          </cell>
          <cell r="C7249" t="str">
            <v>093</v>
          </cell>
        </row>
        <row r="7250">
          <cell r="A7250" t="str">
            <v>Q960</v>
          </cell>
          <cell r="B7250" t="str">
            <v>CARIOTIPO 45,X</v>
          </cell>
          <cell r="C7250" t="str">
            <v>093</v>
          </cell>
        </row>
        <row r="7251">
          <cell r="A7251" t="str">
            <v>Q961</v>
          </cell>
          <cell r="B7251" t="str">
            <v>CARIOTIPO 46,X ISO (XQ)</v>
          </cell>
          <cell r="C7251" t="str">
            <v>093</v>
          </cell>
        </row>
        <row r="7252">
          <cell r="A7252" t="str">
            <v>Q962</v>
          </cell>
          <cell r="B7252" t="str">
            <v>CARIOTIPO 46,X CON CROMOSOMA SEXUAL ANORMAL EXCEPTO ISO (XQ)</v>
          </cell>
          <cell r="C7252" t="str">
            <v>093</v>
          </cell>
        </row>
        <row r="7253">
          <cell r="A7253" t="str">
            <v>Q963</v>
          </cell>
          <cell r="B7253" t="str">
            <v>MOSAICO 45,X/46,XX O XY</v>
          </cell>
          <cell r="C7253" t="str">
            <v>093</v>
          </cell>
        </row>
        <row r="7254">
          <cell r="A7254" t="str">
            <v>Q964</v>
          </cell>
          <cell r="B7254" t="str">
            <v>MOSAICO 45,X/OTRA(S) LINEA(S) CELULAR(ES) CON CROMOSOMA SEXUAL ANORMAL</v>
          </cell>
          <cell r="C7254" t="str">
            <v>093</v>
          </cell>
        </row>
        <row r="7255">
          <cell r="A7255" t="str">
            <v>Q968</v>
          </cell>
          <cell r="B7255" t="str">
            <v>OTRAS VARIANTES DEL SINDROME DE TURNER</v>
          </cell>
          <cell r="C7255" t="str">
            <v>093</v>
          </cell>
        </row>
        <row r="7256">
          <cell r="A7256" t="str">
            <v>Q969</v>
          </cell>
          <cell r="B7256" t="str">
            <v>SINDROME DE TURNER, NO ESPECIFICADO</v>
          </cell>
          <cell r="C7256" t="str">
            <v>093</v>
          </cell>
        </row>
        <row r="7257">
          <cell r="A7257" t="str">
            <v>Q97</v>
          </cell>
          <cell r="B7257" t="str">
            <v>OTRAS ANOMALIAS DE LOS CROMOSOMAS SEXUALES, CON FENOTIPO FEMENINO</v>
          </cell>
          <cell r="C7257" t="str">
            <v>093</v>
          </cell>
        </row>
        <row r="7258">
          <cell r="A7258" t="str">
            <v>Q970</v>
          </cell>
          <cell r="B7258" t="str">
            <v>CARIOTIPO 47,XXX</v>
          </cell>
          <cell r="C7258" t="str">
            <v>093</v>
          </cell>
        </row>
        <row r="7259">
          <cell r="A7259" t="str">
            <v>Q971</v>
          </cell>
          <cell r="B7259" t="str">
            <v>MUJER CON MAS DE TRES CROMOSOMAS X</v>
          </cell>
          <cell r="C7259" t="str">
            <v>093</v>
          </cell>
        </row>
        <row r="7260">
          <cell r="A7260" t="str">
            <v>Q972</v>
          </cell>
          <cell r="B7260" t="str">
            <v>MOSAICO, LINEAS CON NUMERO VARIABLES DE CROMOSOMAS X</v>
          </cell>
          <cell r="C7260" t="str">
            <v>093</v>
          </cell>
        </row>
        <row r="7261">
          <cell r="A7261" t="str">
            <v>Q973</v>
          </cell>
          <cell r="B7261" t="str">
            <v>MUJER CON CARIOTIPO 46, XY</v>
          </cell>
          <cell r="C7261" t="str">
            <v>093</v>
          </cell>
        </row>
        <row r="7262">
          <cell r="A7262" t="str">
            <v>Q978</v>
          </cell>
          <cell r="B7262" t="str">
            <v>OTRAS ANOMALIAS DE LOS CROMOSOMAS SEXUALES, CON FENOTIPO FEMENONO</v>
          </cell>
          <cell r="C7262" t="str">
            <v>093</v>
          </cell>
        </row>
        <row r="7263">
          <cell r="A7263" t="str">
            <v>Q979</v>
          </cell>
          <cell r="B7263" t="str">
            <v>ANOMALIA DE LOS CROMOSOMAS SEXUALES, CON FENOTIPO FEMENONO, SIN OTRA</v>
          </cell>
          <cell r="C7263" t="str">
            <v>093</v>
          </cell>
        </row>
        <row r="7264">
          <cell r="A7264" t="str">
            <v>Q98</v>
          </cell>
          <cell r="B7264" t="str">
            <v>OTRAS ANOMALIAS DE LOS CROMOSOMAS SEXUALES, CON FENOTIPO MASCULINO</v>
          </cell>
          <cell r="C7264" t="str">
            <v>093</v>
          </cell>
        </row>
        <row r="7265">
          <cell r="A7265" t="str">
            <v>Q980</v>
          </cell>
          <cell r="B7265" t="str">
            <v>SINDROME DE KLINEFELTER, CARIOTIPO 47, XXY</v>
          </cell>
          <cell r="C7265" t="str">
            <v>093</v>
          </cell>
        </row>
        <row r="7266">
          <cell r="A7266" t="str">
            <v>Q981</v>
          </cell>
          <cell r="B7266" t="str">
            <v>SINDROME DE KLINEFELTER, HOMBRE CON MAS DE DOS CROMOSOMAS X</v>
          </cell>
          <cell r="C7266" t="str">
            <v>093</v>
          </cell>
        </row>
        <row r="7267">
          <cell r="A7267" t="str">
            <v>Q982</v>
          </cell>
          <cell r="B7267" t="str">
            <v>SINDROME DE KLINEFELTER, HOMBRE CON CARIOTIPO 46, XX</v>
          </cell>
          <cell r="C7267" t="str">
            <v>093</v>
          </cell>
        </row>
        <row r="7268">
          <cell r="A7268" t="str">
            <v>Q983</v>
          </cell>
          <cell r="B7268" t="str">
            <v>OTRO HOMBRE CON CARIOTIPO 46, ZZ</v>
          </cell>
          <cell r="C7268" t="str">
            <v>093</v>
          </cell>
        </row>
        <row r="7269">
          <cell r="A7269" t="str">
            <v>Q984</v>
          </cell>
          <cell r="B7269" t="str">
            <v>SINDROMEDE KLINEFELTER, NO ESPECIFICADO</v>
          </cell>
          <cell r="C7269" t="str">
            <v>093</v>
          </cell>
        </row>
        <row r="7270">
          <cell r="A7270" t="str">
            <v>Q985</v>
          </cell>
          <cell r="B7270" t="str">
            <v>CARIOTIPO 47, XYY</v>
          </cell>
          <cell r="C7270" t="str">
            <v>093</v>
          </cell>
        </row>
        <row r="7271">
          <cell r="A7271" t="str">
            <v>Q986</v>
          </cell>
          <cell r="B7271" t="str">
            <v>HOMBRE CON CROMOSOMA SEXUAL ESTRUCTURALMENTE ANORMAL</v>
          </cell>
          <cell r="C7271" t="str">
            <v>093</v>
          </cell>
        </row>
        <row r="7272">
          <cell r="A7272" t="str">
            <v>Q987</v>
          </cell>
          <cell r="B7272" t="str">
            <v>HOMBRE CON MOSAICO DE CROMOSOMAS SEXUALES</v>
          </cell>
          <cell r="C7272" t="str">
            <v>093</v>
          </cell>
        </row>
        <row r="7273">
          <cell r="A7273" t="str">
            <v>Q988</v>
          </cell>
          <cell r="B7273" t="str">
            <v>OTRAS ANOMALIAS DE LOS CROMOSOMAS SEXUALES, CON FENOTIPO MASCULINO</v>
          </cell>
          <cell r="C7273" t="str">
            <v>093</v>
          </cell>
        </row>
        <row r="7274">
          <cell r="A7274" t="str">
            <v>Q989</v>
          </cell>
          <cell r="B7274" t="str">
            <v>ANOMALIA DE LOS CROMOSOMAS SEXUALES, FENOTIPO MASCULINO, SIN OTRA</v>
          </cell>
          <cell r="C7274" t="str">
            <v>093</v>
          </cell>
        </row>
        <row r="7275">
          <cell r="A7275" t="str">
            <v>Q99</v>
          </cell>
          <cell r="B7275" t="str">
            <v>OTRAS ANOMALIAS CROMOSOMICAS, NO CLASIFICADAS EN OTRA PARTE</v>
          </cell>
          <cell r="C7275" t="str">
            <v>093</v>
          </cell>
        </row>
        <row r="7276">
          <cell r="A7276" t="str">
            <v>Q990</v>
          </cell>
          <cell r="B7276" t="str">
            <v>QUIMERA 46, XX/46, XY</v>
          </cell>
          <cell r="C7276" t="str">
            <v>093</v>
          </cell>
        </row>
        <row r="7277">
          <cell r="A7277" t="str">
            <v>Q991</v>
          </cell>
          <cell r="B7277" t="str">
            <v>HERMAFRODITA VERDADERO 46, XX</v>
          </cell>
          <cell r="C7277" t="str">
            <v>093</v>
          </cell>
        </row>
        <row r="7278">
          <cell r="A7278" t="str">
            <v>Q992</v>
          </cell>
          <cell r="B7278" t="str">
            <v>CROMOSOMA X FRAGIL</v>
          </cell>
          <cell r="C7278" t="str">
            <v>093</v>
          </cell>
        </row>
        <row r="7279">
          <cell r="A7279" t="str">
            <v>Q998</v>
          </cell>
          <cell r="B7279" t="str">
            <v>OTRAS ANOMALIAS DE LOS CROMOSOMAS, ESPECIFICADAS</v>
          </cell>
          <cell r="C7279" t="str">
            <v>093</v>
          </cell>
        </row>
        <row r="7280">
          <cell r="A7280" t="str">
            <v>Q999</v>
          </cell>
          <cell r="B7280" t="str">
            <v>ANOMALIA CROMOSOMICA, NO ESPECIFICADA</v>
          </cell>
          <cell r="C7280" t="str">
            <v>093</v>
          </cell>
        </row>
        <row r="7281">
          <cell r="A7281" t="str">
            <v>R00</v>
          </cell>
          <cell r="B7281" t="str">
            <v>ANORMALIDADES DEL LATIDO CARDIACO</v>
          </cell>
          <cell r="C7281" t="str">
            <v>094</v>
          </cell>
        </row>
        <row r="7282">
          <cell r="A7282" t="str">
            <v>R000</v>
          </cell>
          <cell r="B7282" t="str">
            <v>TAQUICARDIA, NO ESPECIFICADA</v>
          </cell>
          <cell r="C7282" t="str">
            <v>094</v>
          </cell>
        </row>
        <row r="7283">
          <cell r="A7283" t="str">
            <v>R001</v>
          </cell>
          <cell r="B7283" t="str">
            <v>BRADICARDIA, NO ESPECIFICADA</v>
          </cell>
          <cell r="C7283" t="str">
            <v>094</v>
          </cell>
        </row>
        <row r="7284">
          <cell r="A7284" t="str">
            <v>R002</v>
          </cell>
          <cell r="B7284" t="str">
            <v>PALPITACIONES</v>
          </cell>
          <cell r="C7284" t="str">
            <v>094</v>
          </cell>
        </row>
        <row r="7285">
          <cell r="A7285" t="str">
            <v>R008</v>
          </cell>
          <cell r="B7285" t="str">
            <v>OTRAS ANORMALIDADES DEL LATIDO CARDIACO Y LAS NO ESPECIFICADAS</v>
          </cell>
          <cell r="C7285" t="str">
            <v>094</v>
          </cell>
        </row>
        <row r="7286">
          <cell r="A7286" t="str">
            <v>R01</v>
          </cell>
          <cell r="B7286" t="str">
            <v>SOPLOS Y OTROS SONIDOS CARDIACOS</v>
          </cell>
          <cell r="C7286" t="str">
            <v>094</v>
          </cell>
        </row>
        <row r="7287">
          <cell r="A7287" t="str">
            <v>R010</v>
          </cell>
          <cell r="B7287" t="str">
            <v>SOPLOS CARDIACOS BENIGNOS O INOCENTES</v>
          </cell>
          <cell r="C7287" t="str">
            <v>094</v>
          </cell>
        </row>
        <row r="7288">
          <cell r="A7288" t="str">
            <v>R011</v>
          </cell>
          <cell r="B7288" t="str">
            <v>SOPLO CARDIACO, NO ESPECIFICADO</v>
          </cell>
          <cell r="C7288" t="str">
            <v>094</v>
          </cell>
        </row>
        <row r="7289">
          <cell r="A7289" t="str">
            <v>R012</v>
          </cell>
          <cell r="B7289" t="str">
            <v>OTROS SONIDOS CARDIACOS</v>
          </cell>
          <cell r="C7289" t="str">
            <v>094</v>
          </cell>
        </row>
        <row r="7290">
          <cell r="A7290" t="str">
            <v>R02</v>
          </cell>
          <cell r="B7290" t="str">
            <v>GANGRENA, NO CLASIFICADA EN OTRA PARTE</v>
          </cell>
          <cell r="C7290" t="str">
            <v>094</v>
          </cell>
        </row>
        <row r="7291">
          <cell r="A7291" t="str">
            <v>R03</v>
          </cell>
          <cell r="B7291" t="str">
            <v>LECTURA DE PRESION SANGUINEA ANORMAL, SIN DIAGNOSTICO</v>
          </cell>
          <cell r="C7291" t="str">
            <v>094</v>
          </cell>
        </row>
        <row r="7292">
          <cell r="A7292" t="str">
            <v>R030</v>
          </cell>
          <cell r="B7292" t="str">
            <v>LECTURA ELEVADA DE LA PRESION SANGUINEA, SIN DIAGNOSTICO DE HIPERTENSI</v>
          </cell>
          <cell r="C7292" t="str">
            <v>094</v>
          </cell>
        </row>
        <row r="7293">
          <cell r="A7293" t="str">
            <v>R031</v>
          </cell>
          <cell r="B7293" t="str">
            <v>LECTURA DE PRESION BAJA NO ESPECIFICA</v>
          </cell>
          <cell r="C7293" t="str">
            <v>094</v>
          </cell>
        </row>
        <row r="7294">
          <cell r="A7294" t="str">
            <v>R04</v>
          </cell>
          <cell r="B7294" t="str">
            <v>HEMORRAGIAS DE LAS VIAS RESPIRATORIAS</v>
          </cell>
          <cell r="C7294" t="str">
            <v>094</v>
          </cell>
        </row>
        <row r="7295">
          <cell r="A7295" t="str">
            <v>R040</v>
          </cell>
          <cell r="B7295" t="str">
            <v>EPISTAXIS</v>
          </cell>
          <cell r="C7295" t="str">
            <v>094</v>
          </cell>
        </row>
        <row r="7296">
          <cell r="A7296" t="str">
            <v>R041</v>
          </cell>
          <cell r="B7296" t="str">
            <v>HEMORRAGIA DE LA GARGANTA</v>
          </cell>
          <cell r="C7296" t="str">
            <v>094</v>
          </cell>
        </row>
        <row r="7297">
          <cell r="A7297" t="str">
            <v>R042</v>
          </cell>
          <cell r="B7297" t="str">
            <v>HEMOPTISIS</v>
          </cell>
          <cell r="C7297" t="str">
            <v>094</v>
          </cell>
        </row>
        <row r="7298">
          <cell r="A7298" t="str">
            <v>R048</v>
          </cell>
          <cell r="B7298" t="str">
            <v>HEMORRAGIA DE OTROS SITIOS DE LAS VIAS RESPIRATORIAS</v>
          </cell>
          <cell r="C7298" t="str">
            <v>094</v>
          </cell>
        </row>
        <row r="7299">
          <cell r="A7299" t="str">
            <v>R049</v>
          </cell>
          <cell r="B7299" t="str">
            <v>HEMORRAGIA DE LAS VIAS RESPIRATORIAS, NO ESPECIFICADA</v>
          </cell>
          <cell r="C7299" t="str">
            <v>094</v>
          </cell>
        </row>
        <row r="7300">
          <cell r="A7300" t="str">
            <v>R05</v>
          </cell>
          <cell r="B7300" t="str">
            <v>TOS</v>
          </cell>
          <cell r="C7300" t="str">
            <v>094</v>
          </cell>
        </row>
        <row r="7301">
          <cell r="A7301" t="str">
            <v>R06</v>
          </cell>
          <cell r="B7301" t="str">
            <v>ANORMALIDADES DE LA RESPIRACION</v>
          </cell>
          <cell r="C7301" t="str">
            <v>094</v>
          </cell>
        </row>
        <row r="7302">
          <cell r="A7302" t="str">
            <v>R060</v>
          </cell>
          <cell r="B7302" t="str">
            <v>DISNEA</v>
          </cell>
          <cell r="C7302" t="str">
            <v>094</v>
          </cell>
        </row>
        <row r="7303">
          <cell r="A7303" t="str">
            <v>R061</v>
          </cell>
          <cell r="B7303" t="str">
            <v>ESTRIDOR</v>
          </cell>
          <cell r="C7303" t="str">
            <v>094</v>
          </cell>
        </row>
        <row r="7304">
          <cell r="A7304" t="str">
            <v>R062</v>
          </cell>
          <cell r="B7304" t="str">
            <v>SILBIDO</v>
          </cell>
          <cell r="C7304" t="str">
            <v>094</v>
          </cell>
        </row>
        <row r="7305">
          <cell r="A7305" t="str">
            <v>R063</v>
          </cell>
          <cell r="B7305" t="str">
            <v>RESPIRACION PERIODICA</v>
          </cell>
          <cell r="C7305" t="str">
            <v>094</v>
          </cell>
        </row>
        <row r="7306">
          <cell r="A7306" t="str">
            <v>R064</v>
          </cell>
          <cell r="B7306" t="str">
            <v>HIPERVENTILACION</v>
          </cell>
          <cell r="C7306" t="str">
            <v>094</v>
          </cell>
        </row>
        <row r="7307">
          <cell r="A7307" t="str">
            <v>R065</v>
          </cell>
          <cell r="B7307" t="str">
            <v>RESPIRACION CON LA BOCA</v>
          </cell>
          <cell r="C7307" t="str">
            <v>094</v>
          </cell>
        </row>
        <row r="7308">
          <cell r="A7308" t="str">
            <v>R066</v>
          </cell>
          <cell r="B7308" t="str">
            <v>HIPO</v>
          </cell>
          <cell r="C7308" t="str">
            <v>094</v>
          </cell>
        </row>
        <row r="7309">
          <cell r="A7309" t="str">
            <v>R067</v>
          </cell>
          <cell r="B7309" t="str">
            <v>ESTORNUDO</v>
          </cell>
          <cell r="C7309" t="str">
            <v>094</v>
          </cell>
        </row>
        <row r="7310">
          <cell r="A7310" t="str">
            <v>R068</v>
          </cell>
          <cell r="B7310" t="str">
            <v>OTRAS ANORMALIDADES DE LA RESPIRACION Y LAS NO ESPECIFICADAS</v>
          </cell>
          <cell r="C7310" t="str">
            <v>094</v>
          </cell>
        </row>
        <row r="7311">
          <cell r="A7311" t="str">
            <v>R07</v>
          </cell>
          <cell r="B7311" t="str">
            <v>DOLOR DE GARGANTA Y EN EL PECHO</v>
          </cell>
          <cell r="C7311" t="str">
            <v>094</v>
          </cell>
        </row>
        <row r="7312">
          <cell r="A7312" t="str">
            <v>R070</v>
          </cell>
          <cell r="B7312" t="str">
            <v>DOLOR DE GARGANTA</v>
          </cell>
          <cell r="C7312" t="str">
            <v>094</v>
          </cell>
        </row>
        <row r="7313">
          <cell r="A7313" t="str">
            <v>R071</v>
          </cell>
          <cell r="B7313" t="str">
            <v>DOLOR EN EL PECHO AL RESPIRAR</v>
          </cell>
          <cell r="C7313" t="str">
            <v>094</v>
          </cell>
        </row>
        <row r="7314">
          <cell r="A7314" t="str">
            <v>R072</v>
          </cell>
          <cell r="B7314" t="str">
            <v>DOLOR PRECORDIAL</v>
          </cell>
          <cell r="C7314" t="str">
            <v>094</v>
          </cell>
        </row>
        <row r="7315">
          <cell r="A7315" t="str">
            <v>R073</v>
          </cell>
          <cell r="B7315" t="str">
            <v>OTROS DOLORES EN EL PECHO</v>
          </cell>
          <cell r="C7315" t="str">
            <v>094</v>
          </cell>
        </row>
        <row r="7316">
          <cell r="A7316" t="str">
            <v>R074</v>
          </cell>
          <cell r="B7316" t="str">
            <v>DOLOR EN LE PECHO, NO ESPECIFICADO</v>
          </cell>
          <cell r="C7316" t="str">
            <v>094</v>
          </cell>
        </row>
        <row r="7317">
          <cell r="A7317" t="str">
            <v>R09</v>
          </cell>
          <cell r="B7317" t="str">
            <v>OTROS SINTOMAS Y SIGNOS QUE INVOLUCRAN LOS SISTEMAS CIRCULATORIO Y RES</v>
          </cell>
          <cell r="C7317" t="str">
            <v>094</v>
          </cell>
        </row>
        <row r="7318">
          <cell r="A7318" t="str">
            <v>R090</v>
          </cell>
          <cell r="B7318" t="str">
            <v>ASFIXIA</v>
          </cell>
          <cell r="C7318" t="str">
            <v>094</v>
          </cell>
        </row>
        <row r="7319">
          <cell r="A7319" t="str">
            <v>R091</v>
          </cell>
          <cell r="B7319" t="str">
            <v>PLEURESIA</v>
          </cell>
          <cell r="C7319" t="str">
            <v>094</v>
          </cell>
        </row>
        <row r="7320">
          <cell r="A7320" t="str">
            <v>R092</v>
          </cell>
          <cell r="B7320" t="str">
            <v>PARO RESPIRATORIO</v>
          </cell>
          <cell r="C7320" t="str">
            <v>094</v>
          </cell>
        </row>
        <row r="7321">
          <cell r="A7321" t="str">
            <v>R093</v>
          </cell>
          <cell r="B7321" t="str">
            <v>ESPUTO ANORMAL</v>
          </cell>
          <cell r="C7321" t="str">
            <v>094</v>
          </cell>
        </row>
        <row r="7322">
          <cell r="A7322" t="str">
            <v>R098</v>
          </cell>
          <cell r="B7322" t="str">
            <v>OTROS SINTOMAS Y SIGNOS ESPECIF. QUE INVOLUCRAN LOS SISTEMAS CIRCULATO</v>
          </cell>
          <cell r="C7322" t="str">
            <v>094</v>
          </cell>
        </row>
        <row r="7323">
          <cell r="A7323" t="str">
            <v>R10</v>
          </cell>
          <cell r="B7323" t="str">
            <v>DOLOR ABDOMINAL Y PELVICO</v>
          </cell>
          <cell r="C7323" t="str">
            <v>094</v>
          </cell>
        </row>
        <row r="7324">
          <cell r="A7324" t="str">
            <v>R100</v>
          </cell>
          <cell r="B7324" t="str">
            <v>ABDOMEN AGUDO</v>
          </cell>
          <cell r="C7324" t="str">
            <v>094</v>
          </cell>
        </row>
        <row r="7325">
          <cell r="A7325" t="str">
            <v>R101</v>
          </cell>
          <cell r="B7325" t="str">
            <v>DOLOR ABDOMINAL LOCALIZADO EN PARTE SUPERIOR</v>
          </cell>
          <cell r="C7325" t="str">
            <v>094</v>
          </cell>
        </row>
        <row r="7326">
          <cell r="A7326" t="str">
            <v>R102</v>
          </cell>
          <cell r="B7326" t="str">
            <v>DOLOR PELVICO Y PERINEAL</v>
          </cell>
          <cell r="C7326" t="str">
            <v>094</v>
          </cell>
        </row>
        <row r="7327">
          <cell r="A7327" t="str">
            <v>R103</v>
          </cell>
          <cell r="B7327" t="str">
            <v>DOLOR LOCALIZADO EN OTRAS PARTES INFERIORES DEL ABDOMEN</v>
          </cell>
          <cell r="C7327" t="str">
            <v>094</v>
          </cell>
        </row>
        <row r="7328">
          <cell r="A7328" t="str">
            <v>R104</v>
          </cell>
          <cell r="B7328" t="str">
            <v>OTROS DOLORES ABDOMINALES Y LOS NO ESPECIFICADOS</v>
          </cell>
          <cell r="C7328" t="str">
            <v>094</v>
          </cell>
        </row>
        <row r="7329">
          <cell r="A7329" t="str">
            <v>R11</v>
          </cell>
          <cell r="B7329" t="str">
            <v>NAUSEA Y VOMITO</v>
          </cell>
          <cell r="C7329" t="str">
            <v>094</v>
          </cell>
        </row>
        <row r="7330">
          <cell r="A7330" t="str">
            <v>R12</v>
          </cell>
          <cell r="B7330" t="str">
            <v>ACIDEZ</v>
          </cell>
          <cell r="C7330" t="str">
            <v>094</v>
          </cell>
        </row>
        <row r="7331">
          <cell r="A7331" t="str">
            <v>R13</v>
          </cell>
          <cell r="B7331" t="str">
            <v>DISFAGIA</v>
          </cell>
          <cell r="C7331" t="str">
            <v>094</v>
          </cell>
        </row>
        <row r="7332">
          <cell r="A7332" t="str">
            <v>R14</v>
          </cell>
          <cell r="B7332" t="str">
            <v>FLATULENCIA Y AFECCIONES AFINES</v>
          </cell>
          <cell r="C7332" t="str">
            <v>094</v>
          </cell>
        </row>
        <row r="7333">
          <cell r="A7333" t="str">
            <v>R15</v>
          </cell>
          <cell r="B7333" t="str">
            <v>INCONTINENCIA FECAL</v>
          </cell>
          <cell r="C7333" t="str">
            <v>094</v>
          </cell>
        </row>
        <row r="7334">
          <cell r="A7334" t="str">
            <v>R16</v>
          </cell>
          <cell r="B7334" t="str">
            <v>HEPATOMEGALIA Y ESPLENOMEGALIA, NO CLASIFICADAS EN OTRA PARTE</v>
          </cell>
          <cell r="C7334" t="str">
            <v>094</v>
          </cell>
        </row>
        <row r="7335">
          <cell r="A7335" t="str">
            <v>R160</v>
          </cell>
          <cell r="B7335" t="str">
            <v>HEPATOMEGALIA, NO CLASIFICADA EN OTRA PARTE</v>
          </cell>
          <cell r="C7335" t="str">
            <v>094</v>
          </cell>
        </row>
        <row r="7336">
          <cell r="A7336" t="str">
            <v>R161</v>
          </cell>
          <cell r="B7336" t="str">
            <v>ESPLENOMEGALIA, NO CLASIFICADA EN OTRA PARTE</v>
          </cell>
          <cell r="C7336" t="str">
            <v>094</v>
          </cell>
        </row>
        <row r="7337">
          <cell r="A7337" t="str">
            <v>R162</v>
          </cell>
          <cell r="B7337" t="str">
            <v>HEPATOMEGALIA CON ESPLENOMEGALIA, NO CLASIFICADAS EN OTRA PARTE</v>
          </cell>
          <cell r="C7337" t="str">
            <v>094</v>
          </cell>
        </row>
        <row r="7338">
          <cell r="A7338" t="str">
            <v>R17</v>
          </cell>
          <cell r="B7338" t="str">
            <v>ICTERICIA NO ESPECIFICADA</v>
          </cell>
          <cell r="C7338" t="str">
            <v>094</v>
          </cell>
        </row>
        <row r="7339">
          <cell r="A7339" t="str">
            <v>R18</v>
          </cell>
          <cell r="B7339" t="str">
            <v>ASCITIS</v>
          </cell>
          <cell r="C7339" t="str">
            <v>094</v>
          </cell>
        </row>
        <row r="7340">
          <cell r="A7340" t="str">
            <v>R19</v>
          </cell>
          <cell r="B7340" t="str">
            <v>OTROS SINTOMAS Y SIGNOS QUE IVOLUCRAN EL SISTEMA DIGESTIVO Y EL ABDM</v>
          </cell>
          <cell r="C7340" t="str">
            <v>094</v>
          </cell>
        </row>
        <row r="7341">
          <cell r="A7341" t="str">
            <v>R190</v>
          </cell>
          <cell r="B7341" t="str">
            <v>TUMEFACCION, MASA O PROMINENCIA INTRABDOMINALES Y PELVICA</v>
          </cell>
          <cell r="C7341" t="str">
            <v>094</v>
          </cell>
        </row>
        <row r="7342">
          <cell r="A7342" t="str">
            <v>R191</v>
          </cell>
          <cell r="B7342" t="str">
            <v>SONIDOS INTESTINALES ANORMALES</v>
          </cell>
          <cell r="C7342" t="str">
            <v>094</v>
          </cell>
        </row>
        <row r="7343">
          <cell r="A7343" t="str">
            <v>R192</v>
          </cell>
          <cell r="B7343" t="str">
            <v>PERISTALSIS VISIBLE</v>
          </cell>
          <cell r="C7343" t="str">
            <v>094</v>
          </cell>
        </row>
        <row r="7344">
          <cell r="A7344" t="str">
            <v>R193</v>
          </cell>
          <cell r="B7344" t="str">
            <v>RIGIDEZ ABDOMINAL</v>
          </cell>
          <cell r="C7344" t="str">
            <v>094</v>
          </cell>
        </row>
        <row r="7345">
          <cell r="A7345" t="str">
            <v>R194</v>
          </cell>
          <cell r="B7345" t="str">
            <v>CAMBIOS EN LOS HABITOS INTESTINALES</v>
          </cell>
          <cell r="C7345" t="str">
            <v>094</v>
          </cell>
        </row>
        <row r="7346">
          <cell r="A7346" t="str">
            <v>R195</v>
          </cell>
          <cell r="B7346" t="str">
            <v>OTRAS ANORMALIDADES FECALES</v>
          </cell>
          <cell r="C7346" t="str">
            <v>094</v>
          </cell>
        </row>
        <row r="7347">
          <cell r="A7347" t="str">
            <v>R196</v>
          </cell>
          <cell r="B7347" t="str">
            <v>HALITOSIS</v>
          </cell>
          <cell r="C7347" t="str">
            <v>094</v>
          </cell>
        </row>
        <row r="7348">
          <cell r="A7348" t="str">
            <v>R198</v>
          </cell>
          <cell r="B7348" t="str">
            <v>OTROS SINTOMAS Y SIGNOS ESPECIF. QUE INVOLUCRAN EL SISTEMA DIGESTIVO</v>
          </cell>
          <cell r="C7348" t="str">
            <v>094</v>
          </cell>
        </row>
        <row r="7349">
          <cell r="A7349" t="str">
            <v>R20</v>
          </cell>
          <cell r="B7349" t="str">
            <v>ALTERACIONES DE LA SENSIBILIDAD CUTANEA</v>
          </cell>
          <cell r="C7349" t="str">
            <v>094</v>
          </cell>
        </row>
        <row r="7350">
          <cell r="A7350" t="str">
            <v>R200</v>
          </cell>
          <cell r="B7350" t="str">
            <v>ANESTESIA DE LA PIEL</v>
          </cell>
          <cell r="C7350" t="str">
            <v>094</v>
          </cell>
        </row>
        <row r="7351">
          <cell r="A7351" t="str">
            <v>R201</v>
          </cell>
          <cell r="B7351" t="str">
            <v>HIPOESTESIA DE LA PIEL</v>
          </cell>
          <cell r="C7351" t="str">
            <v>094</v>
          </cell>
        </row>
        <row r="7352">
          <cell r="A7352" t="str">
            <v>R202</v>
          </cell>
          <cell r="B7352" t="str">
            <v>PARESTESIA DE LA PIEL</v>
          </cell>
          <cell r="C7352" t="str">
            <v>094</v>
          </cell>
        </row>
        <row r="7353">
          <cell r="A7353" t="str">
            <v>R203</v>
          </cell>
          <cell r="B7353" t="str">
            <v>HIPERESTESIA</v>
          </cell>
          <cell r="C7353" t="str">
            <v>094</v>
          </cell>
        </row>
        <row r="7354">
          <cell r="A7354" t="str">
            <v>R208</v>
          </cell>
          <cell r="B7354" t="str">
            <v>OTRAS ALTERACIONES DE LA SENSIBILIDAD CUTANEA Y LAS NO ESPECIFICADAS</v>
          </cell>
          <cell r="C7354" t="str">
            <v>094</v>
          </cell>
        </row>
        <row r="7355">
          <cell r="A7355" t="str">
            <v>R21</v>
          </cell>
          <cell r="B7355" t="str">
            <v>SALPULLIDO Y OTRAS ERUPCIONES CUTANEAS NO ESPECIFICADAS</v>
          </cell>
          <cell r="C7355" t="str">
            <v>094</v>
          </cell>
        </row>
        <row r="7356">
          <cell r="A7356" t="str">
            <v>R22</v>
          </cell>
          <cell r="B7356" t="str">
            <v>TUMEFACCION, MASA O PROMINENCIA DE LA PIEL Y DEL TEJIDO SUBCUTANEO LOC</v>
          </cell>
          <cell r="C7356" t="str">
            <v>094</v>
          </cell>
        </row>
        <row r="7357">
          <cell r="A7357" t="str">
            <v>R220</v>
          </cell>
          <cell r="B7357" t="str">
            <v>TUMEFACCION, MASA O PROMINENCIA LOCALIZADA EN LA CABEZA</v>
          </cell>
          <cell r="C7357" t="str">
            <v>094</v>
          </cell>
        </row>
        <row r="7358">
          <cell r="A7358" t="str">
            <v>R221</v>
          </cell>
          <cell r="B7358" t="str">
            <v>TUMEFACCION, MASA O PROMINENCIA LOCALIZADA EN EL CUELLO</v>
          </cell>
          <cell r="C7358" t="str">
            <v>094</v>
          </cell>
        </row>
        <row r="7359">
          <cell r="A7359" t="str">
            <v>R222</v>
          </cell>
          <cell r="B7359" t="str">
            <v>TUMEFACCION, MASA O PROMINENCIA LOCALIZADA EN EL TRONCO</v>
          </cell>
          <cell r="C7359" t="str">
            <v>094</v>
          </cell>
        </row>
        <row r="7360">
          <cell r="A7360" t="str">
            <v>R223</v>
          </cell>
          <cell r="B7360" t="str">
            <v>TUMEFACCION, MASA O PROMINENCIA LOCALIZADA EN EL MIEMBRO SUPERIOR</v>
          </cell>
          <cell r="C7360" t="str">
            <v>094</v>
          </cell>
        </row>
        <row r="7361">
          <cell r="A7361" t="str">
            <v>R224</v>
          </cell>
          <cell r="B7361" t="str">
            <v>TUMEFACCION, MASA O PROMINENCIA LOCALIZADA EN EL MIEMBRO INFERIOR</v>
          </cell>
          <cell r="C7361" t="str">
            <v>094</v>
          </cell>
        </row>
        <row r="7362">
          <cell r="A7362" t="str">
            <v>R227</v>
          </cell>
          <cell r="B7362" t="str">
            <v>TUMEFACCION, MASA O PROMINENCIA LOCALIZADA EN SITIOS MULTIPLES</v>
          </cell>
          <cell r="C7362" t="str">
            <v>094</v>
          </cell>
        </row>
        <row r="7363">
          <cell r="A7363" t="str">
            <v>R229</v>
          </cell>
          <cell r="B7363" t="str">
            <v>TUMEFACCION, MASA O PROMINENCIA LOCALIZADA EN PARTE NO ESPECIFICADA</v>
          </cell>
          <cell r="C7363" t="str">
            <v>094</v>
          </cell>
        </row>
        <row r="7364">
          <cell r="A7364" t="str">
            <v>R23</v>
          </cell>
          <cell r="B7364" t="str">
            <v>OTROS CAMBIOS EN LA PIEL</v>
          </cell>
          <cell r="C7364" t="str">
            <v>094</v>
          </cell>
        </row>
        <row r="7365">
          <cell r="A7365" t="str">
            <v>R230</v>
          </cell>
          <cell r="B7365" t="str">
            <v>CIANOSIS</v>
          </cell>
          <cell r="C7365" t="str">
            <v>094</v>
          </cell>
        </row>
        <row r="7366">
          <cell r="A7366" t="str">
            <v>R231</v>
          </cell>
          <cell r="B7366" t="str">
            <v>PALIDEZ</v>
          </cell>
          <cell r="C7366" t="str">
            <v>094</v>
          </cell>
        </row>
        <row r="7367">
          <cell r="A7367" t="str">
            <v>R232</v>
          </cell>
          <cell r="B7367" t="str">
            <v>RUBOR</v>
          </cell>
          <cell r="C7367" t="str">
            <v>094</v>
          </cell>
        </row>
        <row r="7368">
          <cell r="A7368" t="str">
            <v>R233</v>
          </cell>
          <cell r="B7368" t="str">
            <v>EQUIMOSIS ESPONTANEA</v>
          </cell>
          <cell r="C7368" t="str">
            <v>094</v>
          </cell>
        </row>
        <row r="7369">
          <cell r="A7369" t="str">
            <v>R234</v>
          </cell>
          <cell r="B7369" t="str">
            <v>CAMBIOS EN LA TEXTURA DE LA PIEL</v>
          </cell>
          <cell r="C7369" t="str">
            <v>094</v>
          </cell>
        </row>
        <row r="7370">
          <cell r="A7370" t="str">
            <v>R238</v>
          </cell>
          <cell r="B7370" t="str">
            <v>OTROS CAMBIOS DE LA PIEL Y LOS NO ESPECIFICADOS</v>
          </cell>
          <cell r="C7370" t="str">
            <v>094</v>
          </cell>
        </row>
        <row r="7371">
          <cell r="A7371" t="str">
            <v>R25</v>
          </cell>
          <cell r="B7371" t="str">
            <v>MOVIMIENTOS INVOLUNTARIOS ANORMALES</v>
          </cell>
          <cell r="C7371" t="str">
            <v>094</v>
          </cell>
        </row>
        <row r="7372">
          <cell r="A7372" t="str">
            <v>R250</v>
          </cell>
          <cell r="B7372" t="str">
            <v>MOVIMIENTOS ANORMALES DE LA CABEZA</v>
          </cell>
          <cell r="C7372" t="str">
            <v>094</v>
          </cell>
        </row>
        <row r="7373">
          <cell r="A7373" t="str">
            <v>R251</v>
          </cell>
          <cell r="B7373" t="str">
            <v>TEMBLOR NO ESPECIFICADO</v>
          </cell>
          <cell r="C7373" t="str">
            <v>094</v>
          </cell>
        </row>
        <row r="7374">
          <cell r="A7374" t="str">
            <v>R252</v>
          </cell>
          <cell r="B7374" t="str">
            <v>CALAMBRES Y ESPASMOS</v>
          </cell>
          <cell r="C7374" t="str">
            <v>094</v>
          </cell>
        </row>
        <row r="7375">
          <cell r="A7375" t="str">
            <v>R253</v>
          </cell>
          <cell r="B7375" t="str">
            <v>FASCICULACION</v>
          </cell>
          <cell r="C7375" t="str">
            <v>094</v>
          </cell>
        </row>
        <row r="7376">
          <cell r="A7376" t="str">
            <v>R258</v>
          </cell>
          <cell r="B7376" t="str">
            <v>OTROS MIVIMIENTOS ANORMALES INVOLUNTARIOS Y LOS NO ESPECIFICADOS</v>
          </cell>
          <cell r="C7376" t="str">
            <v>094</v>
          </cell>
        </row>
        <row r="7377">
          <cell r="A7377" t="str">
            <v>R26</v>
          </cell>
          <cell r="B7377" t="str">
            <v>ANORMALIDADES DE LA MARCHA Y DE LA MOVILIDAD</v>
          </cell>
          <cell r="C7377" t="str">
            <v>094</v>
          </cell>
        </row>
        <row r="7378">
          <cell r="A7378" t="str">
            <v>R260</v>
          </cell>
          <cell r="B7378" t="str">
            <v>MARCHA ATAXICA</v>
          </cell>
          <cell r="C7378" t="str">
            <v>094</v>
          </cell>
        </row>
        <row r="7379">
          <cell r="A7379" t="str">
            <v>R261</v>
          </cell>
          <cell r="B7379" t="str">
            <v>MARCHA PARALITICA</v>
          </cell>
          <cell r="C7379" t="str">
            <v>094</v>
          </cell>
        </row>
        <row r="7380">
          <cell r="A7380" t="str">
            <v>R262</v>
          </cell>
          <cell r="B7380" t="str">
            <v>DIFICULTAD PARA CAMINAR, NO CLASIFICADA EN OTRA PARTE</v>
          </cell>
          <cell r="C7380" t="str">
            <v>094</v>
          </cell>
        </row>
        <row r="7381">
          <cell r="A7381" t="str">
            <v>R268</v>
          </cell>
          <cell r="B7381" t="str">
            <v>OTRAS ANORMALIDADES DE LA MARCHA Y DE LA MOVILIDAD Y LAS NO ESPECIF</v>
          </cell>
          <cell r="C7381" t="str">
            <v>094</v>
          </cell>
        </row>
        <row r="7382">
          <cell r="A7382" t="str">
            <v>R27</v>
          </cell>
          <cell r="B7382" t="str">
            <v>OTRAS FALLAS DE COORDINACION</v>
          </cell>
          <cell r="C7382" t="str">
            <v>094</v>
          </cell>
        </row>
        <row r="7383">
          <cell r="A7383" t="str">
            <v>R270</v>
          </cell>
          <cell r="B7383" t="str">
            <v>ATAXIA, NO ESPECIFICADA</v>
          </cell>
          <cell r="C7383" t="str">
            <v>094</v>
          </cell>
        </row>
        <row r="7384">
          <cell r="A7384" t="str">
            <v>R278</v>
          </cell>
          <cell r="B7384" t="str">
            <v>OTRAS FALLAS DE LA COORDINACION Y LAS NO ESPECIFICADAS</v>
          </cell>
          <cell r="C7384" t="str">
            <v>094</v>
          </cell>
        </row>
        <row r="7385">
          <cell r="A7385" t="str">
            <v>R29</v>
          </cell>
          <cell r="B7385" t="str">
            <v>OTROS SINTOMAS Y SIGNOS QUE INVOLUCRAN LOS SITEMAS NERVIOSOS Y OSTEOM</v>
          </cell>
          <cell r="C7385" t="str">
            <v>094</v>
          </cell>
        </row>
        <row r="7386">
          <cell r="A7386" t="str">
            <v>R290</v>
          </cell>
          <cell r="B7386" t="str">
            <v>TETANIA</v>
          </cell>
          <cell r="C7386" t="str">
            <v>094</v>
          </cell>
        </row>
        <row r="7387">
          <cell r="A7387" t="str">
            <v>R291</v>
          </cell>
          <cell r="B7387" t="str">
            <v>MENINGISMO</v>
          </cell>
          <cell r="C7387" t="str">
            <v>094</v>
          </cell>
        </row>
        <row r="7388">
          <cell r="A7388" t="str">
            <v>R292</v>
          </cell>
          <cell r="B7388" t="str">
            <v>REFLEJOS ANORMALES</v>
          </cell>
          <cell r="C7388" t="str">
            <v>094</v>
          </cell>
        </row>
        <row r="7389">
          <cell r="A7389" t="str">
            <v>R293</v>
          </cell>
          <cell r="B7389" t="str">
            <v>POSTURA ANORMAL</v>
          </cell>
          <cell r="C7389" t="str">
            <v>094</v>
          </cell>
        </row>
        <row r="7390">
          <cell r="A7390" t="str">
            <v>R294</v>
          </cell>
          <cell r="B7390" t="str">
            <v>CHASQUIDO DE LA CADERA</v>
          </cell>
          <cell r="C7390" t="str">
            <v>094</v>
          </cell>
        </row>
        <row r="7391">
          <cell r="A7391" t="str">
            <v>R298</v>
          </cell>
          <cell r="B7391" t="str">
            <v>OTROS SINTOMAS Y SIGNOS QUE INVOLUCRAN LOS SISTEMAS NERVIOSOS Y OST</v>
          </cell>
          <cell r="C7391" t="str">
            <v>094</v>
          </cell>
        </row>
        <row r="7392">
          <cell r="A7392" t="str">
            <v>R30</v>
          </cell>
          <cell r="B7392" t="str">
            <v>DOLOR ASOCIADO CON LA MICCION</v>
          </cell>
          <cell r="C7392" t="str">
            <v>094</v>
          </cell>
        </row>
        <row r="7393">
          <cell r="A7393" t="str">
            <v>R300</v>
          </cell>
          <cell r="B7393" t="str">
            <v>DISURIA</v>
          </cell>
          <cell r="C7393" t="str">
            <v>094</v>
          </cell>
        </row>
        <row r="7394">
          <cell r="A7394" t="str">
            <v>R301</v>
          </cell>
          <cell r="B7394" t="str">
            <v>TENESMO VESICAL</v>
          </cell>
          <cell r="C7394" t="str">
            <v>094</v>
          </cell>
        </row>
        <row r="7395">
          <cell r="A7395" t="str">
            <v>R309</v>
          </cell>
          <cell r="B7395" t="str">
            <v>MICCION DOLOROSA, NO ESPECIFICADA</v>
          </cell>
          <cell r="C7395" t="str">
            <v>094</v>
          </cell>
        </row>
        <row r="7396">
          <cell r="A7396" t="str">
            <v>R31</v>
          </cell>
          <cell r="B7396" t="str">
            <v>HEMATURIA, NO ESPECIFICADA</v>
          </cell>
          <cell r="C7396" t="str">
            <v>094</v>
          </cell>
        </row>
        <row r="7397">
          <cell r="A7397" t="str">
            <v>R32</v>
          </cell>
          <cell r="B7397" t="str">
            <v>INCONTINENCIA URINARIA, NO ESPECIFICADA</v>
          </cell>
          <cell r="C7397" t="str">
            <v>094</v>
          </cell>
        </row>
        <row r="7398">
          <cell r="A7398" t="str">
            <v>R33</v>
          </cell>
          <cell r="B7398" t="str">
            <v>RETENCION DE ORINA</v>
          </cell>
          <cell r="C7398" t="str">
            <v>094</v>
          </cell>
        </row>
        <row r="7399">
          <cell r="A7399" t="str">
            <v>R34</v>
          </cell>
          <cell r="B7399" t="str">
            <v>ANURIA Y OLIGURIA</v>
          </cell>
          <cell r="C7399" t="str">
            <v>094</v>
          </cell>
        </row>
        <row r="7400">
          <cell r="A7400" t="str">
            <v>R35</v>
          </cell>
          <cell r="B7400" t="str">
            <v>POLIURIA</v>
          </cell>
          <cell r="C7400" t="str">
            <v>094</v>
          </cell>
        </row>
        <row r="7401">
          <cell r="A7401" t="str">
            <v>R36</v>
          </cell>
          <cell r="B7401" t="str">
            <v>DESCARGA URETRAL</v>
          </cell>
          <cell r="C7401" t="str">
            <v>094</v>
          </cell>
        </row>
        <row r="7402">
          <cell r="A7402" t="str">
            <v>R39</v>
          </cell>
          <cell r="B7402" t="str">
            <v>OTROS SINTOMAS Y SIGNOS QUE INVOLUCRAN EL SISTEMA URINARIO</v>
          </cell>
          <cell r="C7402" t="str">
            <v>094</v>
          </cell>
        </row>
        <row r="7403">
          <cell r="A7403" t="str">
            <v>R390</v>
          </cell>
          <cell r="B7403" t="str">
            <v>EXTRAVASACION DE LA ORINA</v>
          </cell>
          <cell r="C7403" t="str">
            <v>094</v>
          </cell>
        </row>
        <row r="7404">
          <cell r="A7404" t="str">
            <v>R391</v>
          </cell>
          <cell r="B7404" t="str">
            <v>OTRAS DIFICULTADES DE LA MICCION</v>
          </cell>
          <cell r="C7404" t="str">
            <v>094</v>
          </cell>
        </row>
        <row r="7405">
          <cell r="A7405" t="str">
            <v>R392</v>
          </cell>
          <cell r="B7405" t="str">
            <v>UREMIA EXTRARRENAL</v>
          </cell>
          <cell r="C7405" t="str">
            <v>094</v>
          </cell>
        </row>
        <row r="7406">
          <cell r="A7406" t="str">
            <v>R398</v>
          </cell>
          <cell r="B7406" t="str">
            <v>OTROS SINTOMAS Y SIGNOS QUE INVOLUCRAN EL SISTEMA URINARIO Y LOS NO ES</v>
          </cell>
          <cell r="C7406" t="str">
            <v>094</v>
          </cell>
        </row>
        <row r="7407">
          <cell r="A7407" t="str">
            <v>R40</v>
          </cell>
          <cell r="B7407" t="str">
            <v>SOMNOLENCIA, ESTUPOR Y COMA</v>
          </cell>
          <cell r="C7407" t="str">
            <v>094</v>
          </cell>
        </row>
        <row r="7408">
          <cell r="A7408" t="str">
            <v>R400</v>
          </cell>
          <cell r="B7408" t="str">
            <v>SOMNLENCIA</v>
          </cell>
          <cell r="C7408" t="str">
            <v>094</v>
          </cell>
        </row>
        <row r="7409">
          <cell r="A7409" t="str">
            <v>R401</v>
          </cell>
          <cell r="B7409" t="str">
            <v>ESTUPOR</v>
          </cell>
          <cell r="C7409" t="str">
            <v>094</v>
          </cell>
        </row>
        <row r="7410">
          <cell r="A7410" t="str">
            <v>R402</v>
          </cell>
          <cell r="B7410" t="str">
            <v>COMA, NO ESPECIFICADO</v>
          </cell>
          <cell r="C7410" t="str">
            <v>094</v>
          </cell>
        </row>
        <row r="7411">
          <cell r="A7411" t="str">
            <v>R41</v>
          </cell>
          <cell r="B7411" t="str">
            <v>OTROS SINTOMAS Y SIGNOS QUE INVOLUCRAN LA FUNCION COGNOSCITIVA Y LA CO</v>
          </cell>
          <cell r="C7411" t="str">
            <v>094</v>
          </cell>
        </row>
        <row r="7412">
          <cell r="A7412" t="str">
            <v>R410</v>
          </cell>
          <cell r="B7412" t="str">
            <v>DESORIENTACION NO ESPECIFICADA</v>
          </cell>
          <cell r="C7412" t="str">
            <v>094</v>
          </cell>
        </row>
        <row r="7413">
          <cell r="A7413" t="str">
            <v>R411</v>
          </cell>
          <cell r="B7413" t="str">
            <v>AMNESIA ANTEROGRADA</v>
          </cell>
          <cell r="C7413" t="str">
            <v>094</v>
          </cell>
        </row>
        <row r="7414">
          <cell r="A7414" t="str">
            <v>R412</v>
          </cell>
          <cell r="B7414" t="str">
            <v>AMNESIA RETROGADA</v>
          </cell>
          <cell r="C7414" t="str">
            <v>094</v>
          </cell>
        </row>
        <row r="7415">
          <cell r="A7415" t="str">
            <v>R413</v>
          </cell>
          <cell r="B7415" t="str">
            <v>OTRA AMNESIA</v>
          </cell>
          <cell r="C7415" t="str">
            <v>094</v>
          </cell>
        </row>
        <row r="7416">
          <cell r="A7416" t="str">
            <v>R418</v>
          </cell>
          <cell r="B7416" t="str">
            <v>OTROS SINTOMAS Y SIGNOS QUE INVOLUCRAN LA FUNCION COGNOSCITIVA Y LA</v>
          </cell>
          <cell r="C7416" t="str">
            <v>094</v>
          </cell>
        </row>
        <row r="7417">
          <cell r="A7417" t="str">
            <v>R42</v>
          </cell>
          <cell r="B7417" t="str">
            <v>MAREO Y DESVANECIMIENTO</v>
          </cell>
          <cell r="C7417" t="str">
            <v>094</v>
          </cell>
        </row>
        <row r="7418">
          <cell r="A7418" t="str">
            <v>R43</v>
          </cell>
          <cell r="B7418" t="str">
            <v>TRASTORNOS DEL OLFATO Y GUSTO</v>
          </cell>
          <cell r="C7418" t="str">
            <v>094</v>
          </cell>
        </row>
        <row r="7419">
          <cell r="A7419" t="str">
            <v>R430</v>
          </cell>
          <cell r="B7419" t="str">
            <v>ANOSMIA</v>
          </cell>
          <cell r="C7419" t="str">
            <v>094</v>
          </cell>
        </row>
        <row r="7420">
          <cell r="A7420" t="str">
            <v>R431</v>
          </cell>
          <cell r="B7420" t="str">
            <v>PAROSMIA</v>
          </cell>
          <cell r="C7420" t="str">
            <v>094</v>
          </cell>
        </row>
        <row r="7421">
          <cell r="A7421" t="str">
            <v>R432</v>
          </cell>
          <cell r="B7421" t="str">
            <v>PARAGEUSIA</v>
          </cell>
          <cell r="C7421" t="str">
            <v>094</v>
          </cell>
        </row>
        <row r="7422">
          <cell r="A7422" t="str">
            <v>R438</v>
          </cell>
          <cell r="B7422" t="str">
            <v>OTRAS ALTERACIONES DEL GUSTO Y DEL OLFATO Y LAS NO ESPECIFICADAS</v>
          </cell>
          <cell r="C7422" t="str">
            <v>094</v>
          </cell>
        </row>
        <row r="7423">
          <cell r="A7423" t="str">
            <v>R44</v>
          </cell>
          <cell r="B7423" t="str">
            <v>OTROS SINTOMAS Y SIGNOS QUE UNVOLUCRAN LAS SENSACIONES Y PERCEPCIONES</v>
          </cell>
          <cell r="C7423" t="str">
            <v>094</v>
          </cell>
        </row>
        <row r="7424">
          <cell r="A7424" t="str">
            <v>R440</v>
          </cell>
          <cell r="B7424" t="str">
            <v>ALUCINACIONES AUDITIVAS</v>
          </cell>
          <cell r="C7424" t="str">
            <v>094</v>
          </cell>
        </row>
        <row r="7425">
          <cell r="A7425" t="str">
            <v>R441</v>
          </cell>
          <cell r="B7425" t="str">
            <v>ALUCINACIONES VISUALES</v>
          </cell>
          <cell r="C7425" t="str">
            <v>094</v>
          </cell>
        </row>
        <row r="7426">
          <cell r="A7426" t="str">
            <v>R442</v>
          </cell>
          <cell r="B7426" t="str">
            <v>OTRAS ALUCINACIONES</v>
          </cell>
          <cell r="C7426" t="str">
            <v>094</v>
          </cell>
        </row>
        <row r="7427">
          <cell r="A7427" t="str">
            <v>R443</v>
          </cell>
          <cell r="B7427" t="str">
            <v>ALUCINACIONES, NO ESPECIFICADAS</v>
          </cell>
          <cell r="C7427" t="str">
            <v>094</v>
          </cell>
        </row>
        <row r="7428">
          <cell r="A7428" t="str">
            <v>R448</v>
          </cell>
          <cell r="B7428" t="str">
            <v>OTROS SINTOMAS Y SIGNOS QUE INVOLUCRAN LAS SENSACIONES Y PERCEPCIONES</v>
          </cell>
          <cell r="C7428" t="str">
            <v>094</v>
          </cell>
        </row>
        <row r="7429">
          <cell r="A7429" t="str">
            <v>R45</v>
          </cell>
          <cell r="B7429" t="str">
            <v>SINTOMAS Y SIGNOS QUE INVOLUCRAN EL ESTADO AMOCIONAL</v>
          </cell>
          <cell r="C7429" t="str">
            <v>094</v>
          </cell>
        </row>
        <row r="7430">
          <cell r="A7430" t="str">
            <v>R450</v>
          </cell>
          <cell r="B7430" t="str">
            <v>NERVIOSISMO</v>
          </cell>
          <cell r="C7430" t="str">
            <v>094</v>
          </cell>
        </row>
        <row r="7431">
          <cell r="A7431" t="str">
            <v>R451</v>
          </cell>
          <cell r="B7431" t="str">
            <v>INQUIETUD Y AGITACION</v>
          </cell>
          <cell r="C7431" t="str">
            <v>094</v>
          </cell>
        </row>
        <row r="7432">
          <cell r="A7432" t="str">
            <v>R452</v>
          </cell>
          <cell r="B7432" t="str">
            <v>INFELICIDAD</v>
          </cell>
          <cell r="C7432" t="str">
            <v>094</v>
          </cell>
        </row>
        <row r="7433">
          <cell r="A7433" t="str">
            <v>R453</v>
          </cell>
          <cell r="B7433" t="str">
            <v>DESMORALIZACION Y APATIA</v>
          </cell>
          <cell r="C7433" t="str">
            <v>094</v>
          </cell>
        </row>
        <row r="7434">
          <cell r="A7434" t="str">
            <v>R454</v>
          </cell>
          <cell r="B7434" t="str">
            <v>IRRITABILIDAD Y ENOJO</v>
          </cell>
          <cell r="C7434" t="str">
            <v>094</v>
          </cell>
        </row>
        <row r="7435">
          <cell r="A7435" t="str">
            <v>R455</v>
          </cell>
          <cell r="B7435" t="str">
            <v>HOSTILIDAD</v>
          </cell>
          <cell r="C7435" t="str">
            <v>094</v>
          </cell>
        </row>
        <row r="7436">
          <cell r="A7436" t="str">
            <v>R456</v>
          </cell>
          <cell r="B7436" t="str">
            <v>VIOLENCIA FISICA</v>
          </cell>
          <cell r="C7436" t="str">
            <v>094</v>
          </cell>
        </row>
        <row r="7437">
          <cell r="A7437" t="str">
            <v>R457</v>
          </cell>
          <cell r="B7437" t="str">
            <v>TENSION Y ESTADO DE CHOQUE EMOCIONAL, NO ESPECIFICADO</v>
          </cell>
          <cell r="C7437" t="str">
            <v>094</v>
          </cell>
        </row>
        <row r="7438">
          <cell r="A7438" t="str">
            <v>R458</v>
          </cell>
          <cell r="B7438" t="str">
            <v>OTROS SINTOMAS Y SIGNOS QUE INVOLUCRAN EL ESTADO EMOCIONAL</v>
          </cell>
          <cell r="C7438" t="str">
            <v>094</v>
          </cell>
        </row>
        <row r="7439">
          <cell r="A7439" t="str">
            <v>R46</v>
          </cell>
          <cell r="B7439" t="str">
            <v>SINTOMAS Y SIGNOS QUE INVOLUCRAN LA APARIENCIA Y EL COMPORTAMIENTO</v>
          </cell>
          <cell r="C7439" t="str">
            <v>094</v>
          </cell>
        </row>
        <row r="7440">
          <cell r="A7440" t="str">
            <v>R460</v>
          </cell>
          <cell r="B7440" t="str">
            <v>MUY BAJO NIVEL DE HIGIENE PERSONAL</v>
          </cell>
          <cell r="C7440" t="str">
            <v>094</v>
          </cell>
        </row>
        <row r="7441">
          <cell r="A7441" t="str">
            <v>R461</v>
          </cell>
          <cell r="B7441" t="str">
            <v>APARIENCIA PERSONAL EXTRAÑA</v>
          </cell>
          <cell r="C7441" t="str">
            <v>094</v>
          </cell>
        </row>
        <row r="7442">
          <cell r="A7442" t="str">
            <v>R462</v>
          </cell>
          <cell r="B7442" t="str">
            <v>CONDUCTA EXTRAÑA E INEXPLICABLE</v>
          </cell>
          <cell r="C7442" t="str">
            <v>094</v>
          </cell>
        </row>
        <row r="7443">
          <cell r="A7443" t="str">
            <v>R463</v>
          </cell>
          <cell r="B7443" t="str">
            <v>HIPERACTIVIDAD</v>
          </cell>
          <cell r="C7443" t="str">
            <v>094</v>
          </cell>
        </row>
        <row r="7444">
          <cell r="A7444" t="str">
            <v>R464</v>
          </cell>
          <cell r="B7444" t="str">
            <v>LENTITUD Y POBRE RESPUESTA</v>
          </cell>
          <cell r="C7444" t="str">
            <v>094</v>
          </cell>
        </row>
        <row r="7445">
          <cell r="A7445" t="str">
            <v>R465</v>
          </cell>
          <cell r="B7445" t="str">
            <v>SUSPICACIA Y EVASIVIDAD MARCADAS</v>
          </cell>
          <cell r="C7445" t="str">
            <v>094</v>
          </cell>
        </row>
        <row r="7446">
          <cell r="A7446" t="str">
            <v>R466</v>
          </cell>
          <cell r="B7446" t="str">
            <v>PREOCUPACION INDEBIDA POR SUCESOS QUE CAUSAN TENSION</v>
          </cell>
          <cell r="C7446" t="str">
            <v>094</v>
          </cell>
        </row>
        <row r="7447">
          <cell r="A7447" t="str">
            <v>R467</v>
          </cell>
          <cell r="B7447" t="str">
            <v>VERBOSIDAD Y DETALLES CIRCUNSTANCIALES QUE OSCURECEN LA RAZON DE LA CO</v>
          </cell>
          <cell r="C7447" t="str">
            <v>094</v>
          </cell>
        </row>
        <row r="7448">
          <cell r="A7448" t="str">
            <v>R468</v>
          </cell>
          <cell r="B7448" t="str">
            <v>OTROS SINTOMAS Y SIGNOS QUE INVOLUCRAN LA APARIENCIA Y EL COMPORTAMIEN</v>
          </cell>
          <cell r="C7448" t="str">
            <v>094</v>
          </cell>
        </row>
        <row r="7449">
          <cell r="A7449" t="str">
            <v>R47</v>
          </cell>
          <cell r="B7449" t="str">
            <v>ALTERACION DEL HABLA, NO CLASIFICADAS EN OTRA PARTE</v>
          </cell>
          <cell r="C7449" t="str">
            <v>094</v>
          </cell>
        </row>
        <row r="7450">
          <cell r="A7450" t="str">
            <v>R470</v>
          </cell>
          <cell r="B7450" t="str">
            <v>DISFASIA Y AFASIA</v>
          </cell>
          <cell r="C7450" t="str">
            <v>094</v>
          </cell>
        </row>
        <row r="7451">
          <cell r="A7451" t="str">
            <v>R471</v>
          </cell>
          <cell r="B7451" t="str">
            <v>DISARTRIA Y ANARTRIA</v>
          </cell>
          <cell r="C7451" t="str">
            <v>094</v>
          </cell>
        </row>
        <row r="7452">
          <cell r="A7452" t="str">
            <v>R478</v>
          </cell>
          <cell r="B7452" t="str">
            <v>OTRAS ALTERACIONES DEL HABLA Y LAS NO ESPECIFICADAS</v>
          </cell>
          <cell r="C7452" t="str">
            <v>094</v>
          </cell>
        </row>
        <row r="7453">
          <cell r="A7453" t="str">
            <v>R48</v>
          </cell>
          <cell r="B7453" t="str">
            <v>DISLEXIA Y OTRAS DISFUNCIONES SIMBOLICAS, NO CLASIFICADAS EN OTRA PART</v>
          </cell>
          <cell r="C7453" t="str">
            <v>094</v>
          </cell>
        </row>
        <row r="7454">
          <cell r="A7454" t="str">
            <v>R480</v>
          </cell>
          <cell r="B7454" t="str">
            <v>DISLEXIA Y ALEXIA</v>
          </cell>
          <cell r="C7454" t="str">
            <v>094</v>
          </cell>
        </row>
        <row r="7455">
          <cell r="A7455" t="str">
            <v>R481</v>
          </cell>
          <cell r="B7455" t="str">
            <v>AGNOSIA</v>
          </cell>
          <cell r="C7455" t="str">
            <v>094</v>
          </cell>
        </row>
        <row r="7456">
          <cell r="A7456" t="str">
            <v>R482</v>
          </cell>
          <cell r="B7456" t="str">
            <v>APRAXIA</v>
          </cell>
          <cell r="C7456" t="str">
            <v>094</v>
          </cell>
        </row>
        <row r="7457">
          <cell r="A7457" t="str">
            <v>R488</v>
          </cell>
          <cell r="B7457" t="str">
            <v>OTRAS DISFUNCIONES SIMBOLICAS Y LAS NO ESPECIFICADAS</v>
          </cell>
          <cell r="C7457" t="str">
            <v>094</v>
          </cell>
        </row>
        <row r="7458">
          <cell r="A7458" t="str">
            <v>R49</v>
          </cell>
          <cell r="B7458" t="str">
            <v>ALTERACIONES DE LA VOZ</v>
          </cell>
          <cell r="C7458" t="str">
            <v>094</v>
          </cell>
        </row>
        <row r="7459">
          <cell r="A7459" t="str">
            <v>R490</v>
          </cell>
          <cell r="B7459" t="str">
            <v>DISFONIA</v>
          </cell>
          <cell r="C7459" t="str">
            <v>094</v>
          </cell>
        </row>
        <row r="7460">
          <cell r="A7460" t="str">
            <v>R491</v>
          </cell>
          <cell r="B7460" t="str">
            <v>AFONIA</v>
          </cell>
          <cell r="C7460" t="str">
            <v>094</v>
          </cell>
        </row>
        <row r="7461">
          <cell r="A7461" t="str">
            <v>R492</v>
          </cell>
          <cell r="B7461" t="str">
            <v>HIPERNASALIDAD E HIPONASALIDAD</v>
          </cell>
          <cell r="C7461" t="str">
            <v>094</v>
          </cell>
        </row>
        <row r="7462">
          <cell r="A7462" t="str">
            <v>R498</v>
          </cell>
          <cell r="B7462" t="str">
            <v>OTRAS ALTERACIONES DE LA VOZ Y LAS NO ESPECIFICADAS</v>
          </cell>
          <cell r="C7462" t="str">
            <v>094</v>
          </cell>
        </row>
        <row r="7463">
          <cell r="A7463" t="str">
            <v>R50</v>
          </cell>
          <cell r="B7463" t="str">
            <v>FIEBRE DE ORIGEN DESCONOCIDO</v>
          </cell>
          <cell r="C7463" t="str">
            <v>094</v>
          </cell>
        </row>
        <row r="7464">
          <cell r="A7464" t="str">
            <v>R500</v>
          </cell>
          <cell r="B7464" t="str">
            <v>FIEBRE CON ESCALOFRIO</v>
          </cell>
          <cell r="C7464" t="str">
            <v>094</v>
          </cell>
        </row>
        <row r="7465">
          <cell r="A7465" t="str">
            <v>R501</v>
          </cell>
          <cell r="B7465" t="str">
            <v>FIEBRE PERSISTENTE</v>
          </cell>
          <cell r="C7465" t="str">
            <v>094</v>
          </cell>
        </row>
        <row r="7466">
          <cell r="A7466" t="str">
            <v>R509</v>
          </cell>
          <cell r="B7466" t="str">
            <v>FIEBRE, NO ESPECIFICADA</v>
          </cell>
          <cell r="C7466" t="str">
            <v>094</v>
          </cell>
        </row>
        <row r="7467">
          <cell r="A7467" t="str">
            <v>R51</v>
          </cell>
          <cell r="B7467" t="str">
            <v>CEFALEA</v>
          </cell>
          <cell r="C7467" t="str">
            <v>094</v>
          </cell>
        </row>
        <row r="7468">
          <cell r="A7468" t="str">
            <v>R52</v>
          </cell>
          <cell r="B7468" t="str">
            <v>DOLOR, NO CLASIFICADO EN OTRA PARTE</v>
          </cell>
          <cell r="C7468" t="str">
            <v>094</v>
          </cell>
        </row>
        <row r="7469">
          <cell r="A7469" t="str">
            <v>R520</v>
          </cell>
          <cell r="B7469" t="str">
            <v>DOLOR AGUDO</v>
          </cell>
          <cell r="C7469" t="str">
            <v>094</v>
          </cell>
        </row>
        <row r="7470">
          <cell r="A7470" t="str">
            <v>R521</v>
          </cell>
          <cell r="B7470" t="str">
            <v>DOLOR CRONICO INTRATABLE</v>
          </cell>
          <cell r="C7470" t="str">
            <v>094</v>
          </cell>
        </row>
        <row r="7471">
          <cell r="A7471" t="str">
            <v>R522</v>
          </cell>
          <cell r="B7471" t="str">
            <v>OTRO DOLOR CRONICO</v>
          </cell>
          <cell r="C7471" t="str">
            <v>094</v>
          </cell>
        </row>
        <row r="7472">
          <cell r="A7472" t="str">
            <v>R529</v>
          </cell>
          <cell r="B7472" t="str">
            <v>DOLOR, NO ESPECIFICADO</v>
          </cell>
          <cell r="C7472" t="str">
            <v>094</v>
          </cell>
        </row>
        <row r="7473">
          <cell r="A7473" t="str">
            <v>R53</v>
          </cell>
          <cell r="B7473" t="str">
            <v>MALESTAR Y FATIGA</v>
          </cell>
          <cell r="C7473" t="str">
            <v>094</v>
          </cell>
        </row>
        <row r="7474">
          <cell r="A7474" t="str">
            <v>R54</v>
          </cell>
          <cell r="B7474" t="str">
            <v>SENILIDAD</v>
          </cell>
          <cell r="C7474" t="str">
            <v>094</v>
          </cell>
        </row>
        <row r="7475">
          <cell r="A7475" t="str">
            <v>R55</v>
          </cell>
          <cell r="B7475" t="str">
            <v>SINCOPE Y COLAPSO</v>
          </cell>
          <cell r="C7475" t="str">
            <v>094</v>
          </cell>
        </row>
        <row r="7476">
          <cell r="A7476" t="str">
            <v>R56</v>
          </cell>
          <cell r="B7476" t="str">
            <v>CONVULSIONES, NO CLASIFICADAS EN OTRA PARTE</v>
          </cell>
          <cell r="C7476" t="str">
            <v>094</v>
          </cell>
        </row>
        <row r="7477">
          <cell r="A7477" t="str">
            <v>R560</v>
          </cell>
          <cell r="B7477" t="str">
            <v>CONVULSIONES FEBRILES</v>
          </cell>
          <cell r="C7477" t="str">
            <v>094</v>
          </cell>
        </row>
        <row r="7478">
          <cell r="A7478" t="str">
            <v>R568</v>
          </cell>
          <cell r="B7478" t="str">
            <v>OTRAS CONVULSIONES Y LAS NO ESPECIFICADAS</v>
          </cell>
          <cell r="C7478" t="str">
            <v>094</v>
          </cell>
        </row>
        <row r="7479">
          <cell r="A7479" t="str">
            <v>R57</v>
          </cell>
          <cell r="B7479" t="str">
            <v>CHOQUE, NO CLASIFICADO EN OTRA PARTE</v>
          </cell>
          <cell r="C7479" t="str">
            <v>094</v>
          </cell>
        </row>
        <row r="7480">
          <cell r="A7480" t="str">
            <v>R570</v>
          </cell>
          <cell r="B7480" t="str">
            <v>CHOQUE CARDIOGENICO</v>
          </cell>
          <cell r="C7480" t="str">
            <v>094</v>
          </cell>
        </row>
        <row r="7481">
          <cell r="A7481" t="str">
            <v>R571</v>
          </cell>
          <cell r="B7481" t="str">
            <v>CHOQUE HIPOVOLEMICO</v>
          </cell>
          <cell r="C7481" t="str">
            <v>094</v>
          </cell>
        </row>
        <row r="7482">
          <cell r="A7482" t="str">
            <v>R578</v>
          </cell>
          <cell r="B7482" t="str">
            <v>OTRAS FORMAS DE CHOQUE</v>
          </cell>
          <cell r="C7482" t="str">
            <v>094</v>
          </cell>
        </row>
        <row r="7483">
          <cell r="A7483" t="str">
            <v>R579</v>
          </cell>
          <cell r="B7483" t="str">
            <v>CHOQUE, NO ESPECIFICADO</v>
          </cell>
          <cell r="C7483" t="str">
            <v>094</v>
          </cell>
        </row>
        <row r="7484">
          <cell r="A7484" t="str">
            <v>R58</v>
          </cell>
          <cell r="B7484" t="str">
            <v>HEMORRAGIA, NO CLASIFICADA EN OTRA PARTE</v>
          </cell>
          <cell r="C7484" t="str">
            <v>094</v>
          </cell>
        </row>
        <row r="7485">
          <cell r="A7485" t="str">
            <v>R59</v>
          </cell>
          <cell r="B7485" t="str">
            <v>ADENOMEGALIA</v>
          </cell>
          <cell r="C7485" t="str">
            <v>094</v>
          </cell>
        </row>
        <row r="7486">
          <cell r="A7486" t="str">
            <v>R590</v>
          </cell>
          <cell r="B7486" t="str">
            <v>ADENOMEGALIA LOCALIZADA</v>
          </cell>
          <cell r="C7486" t="str">
            <v>094</v>
          </cell>
        </row>
        <row r="7487">
          <cell r="A7487" t="str">
            <v>R591</v>
          </cell>
          <cell r="B7487" t="str">
            <v>ADENOMEGALIA GENERALIZADA</v>
          </cell>
          <cell r="C7487" t="str">
            <v>094</v>
          </cell>
        </row>
        <row r="7488">
          <cell r="A7488" t="str">
            <v>R599</v>
          </cell>
          <cell r="B7488" t="str">
            <v>ADENOMEGALIA, NO ESPECIFICADA</v>
          </cell>
          <cell r="C7488" t="str">
            <v>094</v>
          </cell>
        </row>
        <row r="7489">
          <cell r="A7489" t="str">
            <v>R60</v>
          </cell>
          <cell r="B7489" t="str">
            <v>EDEMA, NO CLASIFICADO EN OTRA PARTE</v>
          </cell>
          <cell r="C7489" t="str">
            <v>094</v>
          </cell>
        </row>
        <row r="7490">
          <cell r="A7490" t="str">
            <v>R600</v>
          </cell>
          <cell r="B7490" t="str">
            <v>EDEMA LOCALIZADO</v>
          </cell>
          <cell r="C7490" t="str">
            <v>094</v>
          </cell>
        </row>
        <row r="7491">
          <cell r="A7491" t="str">
            <v>R601</v>
          </cell>
          <cell r="B7491" t="str">
            <v>EDEMA GENERALIZADO</v>
          </cell>
          <cell r="C7491" t="str">
            <v>094</v>
          </cell>
        </row>
        <row r="7492">
          <cell r="A7492" t="str">
            <v>R609</v>
          </cell>
          <cell r="B7492" t="str">
            <v>EDEMA, NO ESPECIFICADO</v>
          </cell>
          <cell r="C7492" t="str">
            <v>094</v>
          </cell>
        </row>
        <row r="7493">
          <cell r="A7493" t="str">
            <v>R61</v>
          </cell>
          <cell r="B7493" t="str">
            <v>HIPERHIDROSIS</v>
          </cell>
          <cell r="C7493" t="str">
            <v>094</v>
          </cell>
        </row>
        <row r="7494">
          <cell r="A7494" t="str">
            <v>R610</v>
          </cell>
          <cell r="B7494" t="str">
            <v>HIPERHIDROSIS LOCALIZADA</v>
          </cell>
          <cell r="C7494" t="str">
            <v>094</v>
          </cell>
        </row>
        <row r="7495">
          <cell r="A7495" t="str">
            <v>R611</v>
          </cell>
          <cell r="B7495" t="str">
            <v>HIPERHIDROSIS GENERALIZADA</v>
          </cell>
          <cell r="C7495" t="str">
            <v>094</v>
          </cell>
        </row>
        <row r="7496">
          <cell r="A7496" t="str">
            <v>R619</v>
          </cell>
          <cell r="B7496" t="str">
            <v>HIPERHIDROSIS, NO ESPECIFICADA</v>
          </cell>
          <cell r="C7496" t="str">
            <v>094</v>
          </cell>
        </row>
        <row r="7497">
          <cell r="A7497" t="str">
            <v>R62</v>
          </cell>
          <cell r="B7497" t="str">
            <v>FALTA DEL DESARROLLO FISIOLOGICO NORMAL ESPERADO</v>
          </cell>
          <cell r="C7497" t="str">
            <v>094</v>
          </cell>
        </row>
        <row r="7498">
          <cell r="A7498" t="str">
            <v>R620</v>
          </cell>
          <cell r="B7498" t="str">
            <v>RETARDO DEL DESARROLLO</v>
          </cell>
          <cell r="C7498" t="str">
            <v>094</v>
          </cell>
        </row>
        <row r="7499">
          <cell r="A7499" t="str">
            <v>R628</v>
          </cell>
          <cell r="B7499" t="str">
            <v>OTRAS FALTAS DEL DESARROLLO FISIOLOGICO NORMAL ESPERADO</v>
          </cell>
          <cell r="C7499" t="str">
            <v>094</v>
          </cell>
        </row>
        <row r="7500">
          <cell r="A7500" t="str">
            <v>R629</v>
          </cell>
          <cell r="B7500" t="str">
            <v>FALTA DEL DESARROLLO FISIOLOGICO NORMAL ESPERADO, SIN OTRA ESPECIFIC</v>
          </cell>
          <cell r="C7500" t="str">
            <v>094</v>
          </cell>
        </row>
        <row r="7501">
          <cell r="A7501" t="str">
            <v>R63</v>
          </cell>
          <cell r="B7501" t="str">
            <v>SINTOMAS Y SIGNOS CONCERNIENTES A LA ALIMENTACION Y A LA INGESTION DE</v>
          </cell>
          <cell r="C7501" t="str">
            <v>094</v>
          </cell>
        </row>
        <row r="7502">
          <cell r="A7502" t="str">
            <v>R630</v>
          </cell>
          <cell r="B7502" t="str">
            <v>ANOREXIA</v>
          </cell>
          <cell r="C7502" t="str">
            <v>094</v>
          </cell>
        </row>
        <row r="7503">
          <cell r="A7503" t="str">
            <v>R631</v>
          </cell>
          <cell r="B7503" t="str">
            <v>POLIDIPSIA</v>
          </cell>
          <cell r="C7503" t="str">
            <v>094</v>
          </cell>
        </row>
        <row r="7504">
          <cell r="A7504" t="str">
            <v>R632</v>
          </cell>
          <cell r="B7504" t="str">
            <v>POLIFAGIA</v>
          </cell>
          <cell r="C7504" t="str">
            <v>094</v>
          </cell>
        </row>
        <row r="7505">
          <cell r="A7505" t="str">
            <v>R633</v>
          </cell>
          <cell r="B7505" t="str">
            <v>DIFICULTADES Y MALA ADMINISTRACION DE LA ALIMENTACION</v>
          </cell>
          <cell r="C7505" t="str">
            <v>094</v>
          </cell>
        </row>
        <row r="7506">
          <cell r="A7506" t="str">
            <v>R634</v>
          </cell>
          <cell r="B7506" t="str">
            <v>PERDIDA ANORMAL DE PESO</v>
          </cell>
          <cell r="C7506" t="str">
            <v>094</v>
          </cell>
        </row>
        <row r="7507">
          <cell r="A7507" t="str">
            <v>R635</v>
          </cell>
          <cell r="B7507" t="str">
            <v>AUMENTO ANORMAL DE PESO</v>
          </cell>
          <cell r="C7507" t="str">
            <v>094</v>
          </cell>
        </row>
        <row r="7508">
          <cell r="A7508" t="str">
            <v>R638</v>
          </cell>
          <cell r="B7508" t="str">
            <v>OTROS SINTOMAS Y SIGNOS CONCERNIENTES A LA ALIMENTACION Y A LA INGESTI</v>
          </cell>
          <cell r="C7508" t="str">
            <v>094</v>
          </cell>
        </row>
        <row r="7509">
          <cell r="A7509" t="str">
            <v>R64</v>
          </cell>
          <cell r="B7509" t="str">
            <v>CAQUEXIA</v>
          </cell>
          <cell r="C7509" t="str">
            <v>094</v>
          </cell>
        </row>
        <row r="7510">
          <cell r="A7510" t="str">
            <v>R68</v>
          </cell>
          <cell r="B7510" t="str">
            <v>OTROS SINTOMAS Y SIGNOS GENERALES</v>
          </cell>
          <cell r="C7510" t="str">
            <v>094</v>
          </cell>
        </row>
        <row r="7511">
          <cell r="A7511" t="str">
            <v>R680</v>
          </cell>
          <cell r="B7511" t="str">
            <v>HIPOTERMIA NO ASOCIADA CON BAJA TEMPERATURA DEL AMBIENTE</v>
          </cell>
          <cell r="C7511" t="str">
            <v>094</v>
          </cell>
        </row>
        <row r="7512">
          <cell r="A7512" t="str">
            <v>R681</v>
          </cell>
          <cell r="B7512" t="str">
            <v>SINTOMAS NO ESPECIFICOS PROPIOS DE LA INFANCIA</v>
          </cell>
          <cell r="C7512" t="str">
            <v>094</v>
          </cell>
        </row>
        <row r="7513">
          <cell r="A7513" t="str">
            <v>R683</v>
          </cell>
          <cell r="B7513" t="str">
            <v>DEDOS DE LA MANO DEFORMES</v>
          </cell>
          <cell r="C7513" t="str">
            <v>094</v>
          </cell>
        </row>
        <row r="7514">
          <cell r="A7514" t="str">
            <v>R688</v>
          </cell>
          <cell r="B7514" t="str">
            <v>OTROS SINTOMAS Y SIGNOS GENERALES ESPECIFICADOS</v>
          </cell>
          <cell r="C7514" t="str">
            <v>094</v>
          </cell>
        </row>
        <row r="7515">
          <cell r="A7515" t="str">
            <v>R69</v>
          </cell>
          <cell r="B7515" t="str">
            <v>CAUSAS DE MORBILIDAD DESCONOCIDAS Y NO ESPECIFICADAS</v>
          </cell>
          <cell r="C7515" t="str">
            <v>094</v>
          </cell>
        </row>
        <row r="7516">
          <cell r="A7516" t="str">
            <v>R70</v>
          </cell>
          <cell r="B7516" t="str">
            <v>VELOCIDAD DE ERITROSEDIMENTACION ELEVADA Y OTRAS ANORMALIDADES DE LA</v>
          </cell>
          <cell r="C7516" t="str">
            <v>094</v>
          </cell>
        </row>
        <row r="7517">
          <cell r="A7517" t="str">
            <v>R700</v>
          </cell>
          <cell r="B7517" t="str">
            <v>VELOCIDAD DE ERITROSEDIMENTACION ELEVADA</v>
          </cell>
          <cell r="C7517" t="str">
            <v>094</v>
          </cell>
        </row>
        <row r="7518">
          <cell r="A7518" t="str">
            <v>R701</v>
          </cell>
          <cell r="B7518" t="str">
            <v>VISCOSIDAD PLASMATICA ANORMAL</v>
          </cell>
          <cell r="C7518" t="str">
            <v>094</v>
          </cell>
        </row>
        <row r="7519">
          <cell r="A7519" t="str">
            <v>R71</v>
          </cell>
          <cell r="B7519" t="str">
            <v>ANORMALIDAD DE LOS ERITROCITOS</v>
          </cell>
          <cell r="C7519" t="str">
            <v>094</v>
          </cell>
        </row>
        <row r="7520">
          <cell r="A7520" t="str">
            <v>R72</v>
          </cell>
          <cell r="B7520" t="str">
            <v>ANORMALIDADES DE LOS LEUCOCITOS, NO CLASIFACADAS EN OTRA PARTE</v>
          </cell>
          <cell r="C7520" t="str">
            <v>094</v>
          </cell>
        </row>
        <row r="7521">
          <cell r="A7521" t="str">
            <v>R73</v>
          </cell>
          <cell r="B7521" t="str">
            <v>NIVEL ELEVADO DE GLUCOSA EN SANGRE</v>
          </cell>
          <cell r="C7521" t="str">
            <v>094</v>
          </cell>
        </row>
        <row r="7522">
          <cell r="A7522" t="str">
            <v>R730</v>
          </cell>
          <cell r="B7522" t="str">
            <v>ANORMALIDADES EN LA PRUEBA DE TOLERANCIA A LA GLUCOSA</v>
          </cell>
          <cell r="C7522" t="str">
            <v>094</v>
          </cell>
        </row>
        <row r="7523">
          <cell r="A7523" t="str">
            <v>R739</v>
          </cell>
          <cell r="B7523" t="str">
            <v>HIPERGLICEMIA, NO ESPECIFICADA</v>
          </cell>
          <cell r="C7523" t="str">
            <v>094</v>
          </cell>
        </row>
        <row r="7524">
          <cell r="A7524" t="str">
            <v>R74</v>
          </cell>
          <cell r="B7524" t="str">
            <v>NIVEL ANORMAL DE ENZIMAS EN SUERO</v>
          </cell>
          <cell r="C7524" t="str">
            <v>094</v>
          </cell>
        </row>
        <row r="7525">
          <cell r="A7525" t="str">
            <v>R740</v>
          </cell>
          <cell r="B7525" t="str">
            <v>ELEVACION DE LOS NIVELES DE TRANSAMINASAS O DESHIDROGENASA LACTICA</v>
          </cell>
          <cell r="C7525" t="str">
            <v>094</v>
          </cell>
        </row>
        <row r="7526">
          <cell r="A7526" t="str">
            <v>R748</v>
          </cell>
          <cell r="B7526" t="str">
            <v>NIVELES ANORMALES DE OTRAS ENZIMAS EN SUERO</v>
          </cell>
          <cell r="C7526" t="str">
            <v>094</v>
          </cell>
        </row>
        <row r="7527">
          <cell r="A7527" t="str">
            <v>R749</v>
          </cell>
          <cell r="B7527" t="str">
            <v>NIVEL ANORMAL DE ENZIMAS EN SUERO, NO ESPECIFICADO</v>
          </cell>
          <cell r="C7527" t="str">
            <v>094</v>
          </cell>
        </row>
        <row r="7528">
          <cell r="A7528" t="str">
            <v>R75</v>
          </cell>
          <cell r="B7528" t="str">
            <v>EVIDENCIAS DE LABORATORIO DEL VIRUS DE LA INMUNODEFICIENCIA HUMANA (VI</v>
          </cell>
          <cell r="C7528" t="str">
            <v>094</v>
          </cell>
        </row>
        <row r="7529">
          <cell r="A7529" t="str">
            <v>R76</v>
          </cell>
          <cell r="B7529" t="str">
            <v>OTROS HALLAZGOS INMUNOLOGICOS ANORMALES EN SUERO</v>
          </cell>
          <cell r="C7529" t="str">
            <v>094</v>
          </cell>
        </row>
        <row r="7530">
          <cell r="A7530" t="str">
            <v>R760</v>
          </cell>
          <cell r="B7530" t="str">
            <v>TITULACION ELEVADA DE ANTICUERPOS</v>
          </cell>
          <cell r="C7530" t="str">
            <v>094</v>
          </cell>
        </row>
        <row r="7531">
          <cell r="A7531" t="str">
            <v>R761</v>
          </cell>
          <cell r="B7531" t="str">
            <v>REACCION ANORMAL A LA PRUEBA CON TUBERCULINA</v>
          </cell>
          <cell r="C7531" t="str">
            <v>094</v>
          </cell>
        </row>
        <row r="7532">
          <cell r="A7532" t="str">
            <v>R762</v>
          </cell>
          <cell r="B7532" t="str">
            <v>FALSO POSITIVO EN LA PRUEBA SEROLOGICA PARA SIFILIS</v>
          </cell>
          <cell r="C7532" t="str">
            <v>094</v>
          </cell>
        </row>
        <row r="7533">
          <cell r="A7533" t="str">
            <v>R768</v>
          </cell>
          <cell r="B7533" t="str">
            <v>OTROS HALLAZGOS INMUNOLOGICOS ANORMALES ESPECIFICADOS EN SUERO</v>
          </cell>
          <cell r="C7533" t="str">
            <v>094</v>
          </cell>
        </row>
        <row r="7534">
          <cell r="A7534" t="str">
            <v>R769</v>
          </cell>
          <cell r="B7534" t="str">
            <v>HALLAZGOS INMUNOLOGICOS ANORMALES NO ESPECIFICADOS EN SUERO</v>
          </cell>
          <cell r="C7534" t="str">
            <v>094</v>
          </cell>
        </row>
        <row r="7535">
          <cell r="A7535" t="str">
            <v>R77</v>
          </cell>
          <cell r="B7535" t="str">
            <v>OTRAS ANORMALIDADES DE LAS PROTEINAS PLASMATICAS</v>
          </cell>
          <cell r="C7535" t="str">
            <v>094</v>
          </cell>
        </row>
        <row r="7536">
          <cell r="A7536" t="str">
            <v>R770</v>
          </cell>
          <cell r="B7536" t="str">
            <v>ANORMALIDAD DE LA ALBUMINA</v>
          </cell>
          <cell r="C7536" t="str">
            <v>094</v>
          </cell>
        </row>
        <row r="7537">
          <cell r="A7537" t="str">
            <v>R771</v>
          </cell>
          <cell r="B7537" t="str">
            <v>ANORMALIDAD DE LA GLOBULINA</v>
          </cell>
          <cell r="C7537" t="str">
            <v>094</v>
          </cell>
        </row>
        <row r="7538">
          <cell r="A7538" t="str">
            <v>R772</v>
          </cell>
          <cell r="B7538" t="str">
            <v>ANORMALIDAD DE LA ALFAFETOPROTEINA</v>
          </cell>
          <cell r="C7538" t="str">
            <v>094</v>
          </cell>
        </row>
        <row r="7539">
          <cell r="A7539" t="str">
            <v>R778</v>
          </cell>
          <cell r="B7539" t="str">
            <v>OTRAS ANORMALIDADES ESPECIFICADAS DE LAS PROTEINAS PLASMATICAS</v>
          </cell>
          <cell r="C7539" t="str">
            <v>094</v>
          </cell>
        </row>
        <row r="7540">
          <cell r="A7540" t="str">
            <v>R779</v>
          </cell>
          <cell r="B7540" t="str">
            <v>ANORMALIDADES NO ESPECIFICADAS DE LAS PROTEINAS PLASMATICAS</v>
          </cell>
          <cell r="C7540" t="str">
            <v>094</v>
          </cell>
        </row>
        <row r="7541">
          <cell r="A7541" t="str">
            <v>R78</v>
          </cell>
          <cell r="B7541" t="str">
            <v>HALLAZGOS DE DROGAS Y OTRAS SUSTANCIAS QUE NORMAL/ NO SE ENCUENTRA</v>
          </cell>
          <cell r="C7541" t="str">
            <v>094</v>
          </cell>
        </row>
        <row r="7542">
          <cell r="A7542" t="str">
            <v>R780</v>
          </cell>
          <cell r="B7542" t="str">
            <v>HALLAZGOS DE ALCOHOL EN LA SANGRE</v>
          </cell>
          <cell r="C7542" t="str">
            <v>094</v>
          </cell>
        </row>
        <row r="7543">
          <cell r="A7543" t="str">
            <v>R781</v>
          </cell>
          <cell r="B7543" t="str">
            <v>HALLAZGOS DE DROGAS OPIACEAS EN LA SANGRE</v>
          </cell>
          <cell r="C7543" t="str">
            <v>094</v>
          </cell>
        </row>
        <row r="7544">
          <cell r="A7544" t="str">
            <v>R782</v>
          </cell>
          <cell r="B7544" t="str">
            <v>HALLAZGOS DE COCAINA EN LA SANGRE</v>
          </cell>
          <cell r="C7544" t="str">
            <v>094</v>
          </cell>
        </row>
        <row r="7545">
          <cell r="A7545" t="str">
            <v>R783</v>
          </cell>
          <cell r="B7545" t="str">
            <v>HALLAZGOS DE ALUCINOGENOS EN LA SANFRE</v>
          </cell>
          <cell r="C7545" t="str">
            <v>094</v>
          </cell>
        </row>
        <row r="7546">
          <cell r="A7546" t="str">
            <v>R784</v>
          </cell>
          <cell r="B7546" t="str">
            <v>HALLAZGOS DE OTRAS DROGAS POTENCIALMENTE ADICTIVAS EN LA SANGRE</v>
          </cell>
          <cell r="C7546" t="str">
            <v>094</v>
          </cell>
        </row>
        <row r="7547">
          <cell r="A7547" t="str">
            <v>R785</v>
          </cell>
          <cell r="B7547" t="str">
            <v>HALLAZGOS DE DROGAS PSICOTROPICAS EN LA SANGRE</v>
          </cell>
          <cell r="C7547" t="str">
            <v>094</v>
          </cell>
        </row>
        <row r="7548">
          <cell r="A7548" t="str">
            <v>R786</v>
          </cell>
          <cell r="B7548" t="str">
            <v>HALLAZGOS DE AGENTES ESTEROIDES EN LA SANGRE</v>
          </cell>
          <cell r="C7548" t="str">
            <v>094</v>
          </cell>
        </row>
        <row r="7549">
          <cell r="A7549" t="str">
            <v>R787</v>
          </cell>
          <cell r="B7549" t="str">
            <v>HALLAZGOS DE NIVELES ANORMALES DE METALES PESADOS EN LA SANGRE</v>
          </cell>
          <cell r="C7549" t="str">
            <v>094</v>
          </cell>
        </row>
        <row r="7550">
          <cell r="A7550" t="str">
            <v>R788</v>
          </cell>
          <cell r="B7550" t="str">
            <v>HALLAZGOS DE OTRAS SUTANCIAS ESPECIF.QUE NORMAL/ NO SE ENCUENTRA EN LA</v>
          </cell>
          <cell r="C7550" t="str">
            <v>094</v>
          </cell>
        </row>
        <row r="7551">
          <cell r="A7551" t="str">
            <v>R789</v>
          </cell>
          <cell r="B7551" t="str">
            <v>HALLAZGOS DE SUSTANCIAS NO ESPECIF. QUE NORMAL/ NO SE ENCUENTRA EN LA</v>
          </cell>
          <cell r="C7551" t="str">
            <v>094</v>
          </cell>
        </row>
        <row r="7552">
          <cell r="A7552" t="str">
            <v>R79</v>
          </cell>
          <cell r="B7552" t="str">
            <v>OTROS HALLAZGOS ANORMALES EN LA QUIMICA SANGUINEA</v>
          </cell>
          <cell r="C7552" t="str">
            <v>094</v>
          </cell>
        </row>
        <row r="7553">
          <cell r="A7553" t="str">
            <v>R790</v>
          </cell>
          <cell r="B7553" t="str">
            <v>NIVEL ANORMAL DE MINERAL EN LA SANGRE</v>
          </cell>
          <cell r="C7553" t="str">
            <v>094</v>
          </cell>
        </row>
        <row r="7554">
          <cell r="A7554" t="str">
            <v>R798</v>
          </cell>
          <cell r="B7554" t="str">
            <v>OTROS HALLAZGOS ANORMALES ESPECIF. EN LA QUIMICA SANGUINEA</v>
          </cell>
          <cell r="C7554" t="str">
            <v>094</v>
          </cell>
        </row>
        <row r="7555">
          <cell r="A7555" t="str">
            <v>R799</v>
          </cell>
          <cell r="B7555" t="str">
            <v>HALLAZGOS ANORMAL EN LA QUIMICA SANGUINEA, SIN OTRA ESPECIFICACION</v>
          </cell>
          <cell r="C7555" t="str">
            <v>094</v>
          </cell>
        </row>
        <row r="7556">
          <cell r="A7556" t="str">
            <v>R80</v>
          </cell>
          <cell r="B7556" t="str">
            <v>PROTEINURIA AISLADA</v>
          </cell>
          <cell r="C7556" t="str">
            <v>094</v>
          </cell>
        </row>
        <row r="7557">
          <cell r="A7557" t="str">
            <v>R81</v>
          </cell>
          <cell r="B7557" t="str">
            <v>GLUCOSURIA</v>
          </cell>
          <cell r="C7557" t="str">
            <v>094</v>
          </cell>
        </row>
        <row r="7558">
          <cell r="A7558" t="str">
            <v>R82</v>
          </cell>
          <cell r="B7558" t="str">
            <v>OTROS HALLAZGOS ANORMALES EN LA ORINA</v>
          </cell>
          <cell r="C7558" t="str">
            <v>094</v>
          </cell>
        </row>
        <row r="7559">
          <cell r="A7559" t="str">
            <v>R820</v>
          </cell>
          <cell r="B7559" t="str">
            <v>QUILURIA</v>
          </cell>
          <cell r="C7559" t="str">
            <v>094</v>
          </cell>
        </row>
        <row r="7560">
          <cell r="A7560" t="str">
            <v>R821</v>
          </cell>
          <cell r="B7560" t="str">
            <v>MIOGLOBINURIA</v>
          </cell>
          <cell r="C7560" t="str">
            <v>094</v>
          </cell>
        </row>
        <row r="7561">
          <cell r="A7561" t="str">
            <v>R822</v>
          </cell>
          <cell r="B7561" t="str">
            <v>BILIURIA</v>
          </cell>
          <cell r="C7561" t="str">
            <v>094</v>
          </cell>
        </row>
        <row r="7562">
          <cell r="A7562" t="str">
            <v>R823</v>
          </cell>
          <cell r="B7562" t="str">
            <v>HEMOGLOBINURIA</v>
          </cell>
          <cell r="C7562" t="str">
            <v>094</v>
          </cell>
        </row>
        <row r="7563">
          <cell r="A7563" t="str">
            <v>R824</v>
          </cell>
          <cell r="B7563" t="str">
            <v>ACETONURIA</v>
          </cell>
          <cell r="C7563" t="str">
            <v>094</v>
          </cell>
        </row>
        <row r="7564">
          <cell r="A7564" t="str">
            <v>R825</v>
          </cell>
          <cell r="B7564" t="str">
            <v>ELEVACION DE LOS NIVELES DE DROGAS, MEDICAMENTOS Y SUSTANCIAS BILOLOGI</v>
          </cell>
          <cell r="C7564" t="str">
            <v>094</v>
          </cell>
        </row>
        <row r="7565">
          <cell r="A7565" t="str">
            <v>R826</v>
          </cell>
          <cell r="B7565" t="str">
            <v>NIVELES ANORMALES EN LA ORINA DE SUSTANCIAS DE ORIGEN PRICIPAL/ NO MED</v>
          </cell>
          <cell r="C7565" t="str">
            <v>094</v>
          </cell>
        </row>
        <row r="7566">
          <cell r="A7566" t="str">
            <v>R827</v>
          </cell>
          <cell r="B7566" t="str">
            <v>HALLAZGOS ANORMALES EN EL EXAMEN MICROBIOLOGICO DE LA ORINA</v>
          </cell>
          <cell r="C7566" t="str">
            <v>094</v>
          </cell>
        </row>
        <row r="7567">
          <cell r="A7567" t="str">
            <v>R828</v>
          </cell>
          <cell r="B7567" t="str">
            <v>HALLAZGOS ANORMALES EN EL EXAMEN CITOLOGICO E HISTOLOGICO DE LA ORINA</v>
          </cell>
          <cell r="C7567" t="str">
            <v>094</v>
          </cell>
        </row>
        <row r="7568">
          <cell r="A7568" t="str">
            <v>R829</v>
          </cell>
          <cell r="B7568" t="str">
            <v>OTROS HALLAZGOS ANORMALES EN LA ORINA Y LOS NO ESPECIFICADOS</v>
          </cell>
          <cell r="C7568" t="str">
            <v>094</v>
          </cell>
        </row>
        <row r="7569">
          <cell r="A7569" t="str">
            <v>R83</v>
          </cell>
          <cell r="B7569" t="str">
            <v>HALLAZGOS ANORMALES EN EL LIQUIDO CEFALORRAQUIDEO</v>
          </cell>
          <cell r="C7569" t="str">
            <v>094</v>
          </cell>
        </row>
        <row r="7570">
          <cell r="A7570" t="str">
            <v>R84</v>
          </cell>
          <cell r="B7570" t="str">
            <v>HALLAZGOS ANORMALES EN MUETRAS TOMADAS DE ORGANOS RESP. Y TORACICOS</v>
          </cell>
          <cell r="C7570" t="str">
            <v>094</v>
          </cell>
        </row>
        <row r="7571">
          <cell r="A7571" t="str">
            <v>R85</v>
          </cell>
          <cell r="B7571" t="str">
            <v>HALLAZGOS ANORMALES EN MUETRAS TOMADAS DE ORG. DIGESTIVOS Y DE LA CAV</v>
          </cell>
          <cell r="C7571" t="str">
            <v>094</v>
          </cell>
        </row>
        <row r="7572">
          <cell r="A7572" t="str">
            <v>R86</v>
          </cell>
          <cell r="B7572" t="str">
            <v>HALLAZGOS ANORMALES EN MUESTRAS TOMADAS DE ORG. GENIT. MASCULINOS</v>
          </cell>
          <cell r="C7572" t="str">
            <v>094</v>
          </cell>
        </row>
        <row r="7573">
          <cell r="A7573" t="str">
            <v>R87</v>
          </cell>
          <cell r="B7573" t="str">
            <v>HALLAZGOS ANORMALES EN MUETRAS TOMADAS DE ORG. GENIT. FEMENINOS</v>
          </cell>
          <cell r="C7573" t="str">
            <v>094</v>
          </cell>
        </row>
        <row r="7574">
          <cell r="A7574" t="str">
            <v>R89</v>
          </cell>
          <cell r="B7574" t="str">
            <v>HALLAZGOS ANORMALES EN MUESTRAS TOMADAS DE OTROS ORG. SISTEMAS Y TEJ</v>
          </cell>
          <cell r="C7574" t="str">
            <v>094</v>
          </cell>
        </row>
        <row r="7575">
          <cell r="A7575" t="str">
            <v>R90</v>
          </cell>
          <cell r="B7575" t="str">
            <v>HALLAZGOS ANORMALES EN DIAGNOSTICO POR IMAGEN DEL SISTEMA NERVIOSO CEN</v>
          </cell>
          <cell r="C7575" t="str">
            <v>094</v>
          </cell>
        </row>
        <row r="7576">
          <cell r="A7576" t="str">
            <v>R900</v>
          </cell>
          <cell r="B7576" t="str">
            <v>LESION QUE OCUPA EL ESPACIO INTRACRANEAL</v>
          </cell>
          <cell r="C7576" t="str">
            <v>094</v>
          </cell>
        </row>
        <row r="7577">
          <cell r="A7577" t="str">
            <v>R908</v>
          </cell>
          <cell r="B7577" t="str">
            <v>OTROS HALLAZGOS ANORMALES EN DIAGNOSTICO POR IMAGEN DEL SISTEMA NERVIO</v>
          </cell>
          <cell r="C7577" t="str">
            <v>094</v>
          </cell>
        </row>
        <row r="7578">
          <cell r="A7578" t="str">
            <v>R91</v>
          </cell>
          <cell r="B7578" t="str">
            <v>HALLAZGOS ANORMALES EN DIAGNOSTICO POR IMAGEN DEL PULMON</v>
          </cell>
          <cell r="C7578" t="str">
            <v>094</v>
          </cell>
        </row>
        <row r="7579">
          <cell r="A7579" t="str">
            <v>R92</v>
          </cell>
          <cell r="B7579" t="str">
            <v>HALLAZGOS ANORMALES EN DIAGNOSTICO POR IMAGEN DE LA MAMA</v>
          </cell>
          <cell r="C7579" t="str">
            <v>094</v>
          </cell>
        </row>
        <row r="7580">
          <cell r="A7580" t="str">
            <v>R93</v>
          </cell>
          <cell r="B7580" t="str">
            <v>HALLAZGOS ANORMALES EN DX POR IMAGEN DE OTRAS ESTRUCTURAS DEL CUERPO</v>
          </cell>
          <cell r="C7580" t="str">
            <v>094</v>
          </cell>
        </row>
        <row r="7581">
          <cell r="A7581" t="str">
            <v>R930</v>
          </cell>
          <cell r="B7581" t="str">
            <v>HALLAZGOS ANORMALES EN DX. POR IMAGEN DEL CRANEO Y DE LA CABEZA, NO CL</v>
          </cell>
          <cell r="C7581" t="str">
            <v>094</v>
          </cell>
        </row>
        <row r="7582">
          <cell r="A7582" t="str">
            <v>R931</v>
          </cell>
          <cell r="B7582" t="str">
            <v>HALLAZGOS ANORMALES EN DX. POR IMAGEN DEL CORAZON Y DE LA CIRCULACION</v>
          </cell>
          <cell r="C7582" t="str">
            <v>094</v>
          </cell>
        </row>
        <row r="7583">
          <cell r="A7583" t="str">
            <v>R932</v>
          </cell>
          <cell r="B7583" t="str">
            <v>HALLAZGOS ANORMALES EN DX. POR IMAGEN DEL HIGADO Y DE LAS VIAS BILIARE</v>
          </cell>
          <cell r="C7583" t="str">
            <v>094</v>
          </cell>
        </row>
        <row r="7584">
          <cell r="A7584" t="str">
            <v>R933</v>
          </cell>
          <cell r="B7584" t="str">
            <v>HALLAZGOS ANORMALES EN DX. POR IMAGEN DE OTRAS PARTES DE LAS VIAS DIG</v>
          </cell>
          <cell r="C7584" t="str">
            <v>094</v>
          </cell>
        </row>
        <row r="7585">
          <cell r="A7585" t="str">
            <v>R934</v>
          </cell>
          <cell r="B7585" t="str">
            <v>HALLAZGOS ANORMALES EN DX. POR IMAGEN DE LOS ORGANOS URINARIOS</v>
          </cell>
          <cell r="C7585" t="str">
            <v>094</v>
          </cell>
        </row>
        <row r="7586">
          <cell r="A7586" t="str">
            <v>R935</v>
          </cell>
          <cell r="B7586" t="str">
            <v>HALLAZGOS ANORMALES EN DX. POR IMAGEN DE OTRAS REGINONES ABDOMINALES</v>
          </cell>
          <cell r="C7586" t="str">
            <v>094</v>
          </cell>
        </row>
        <row r="7587">
          <cell r="A7587" t="str">
            <v>R936</v>
          </cell>
          <cell r="B7587" t="str">
            <v>HALLAZGOS ANORMALES EN DX. POR IMAGEN DE LOS MIEMBROS</v>
          </cell>
          <cell r="C7587" t="str">
            <v>094</v>
          </cell>
        </row>
        <row r="7588">
          <cell r="A7588" t="str">
            <v>R937</v>
          </cell>
          <cell r="B7588" t="str">
            <v>HALLAZGOS ANORMALES EN DX. POR IMAGEN DE OTRAS PARTES DEL SIST. OSTEOM</v>
          </cell>
          <cell r="C7588" t="str">
            <v>094</v>
          </cell>
        </row>
        <row r="7589">
          <cell r="A7589" t="str">
            <v>R938</v>
          </cell>
          <cell r="B7589" t="str">
            <v>HALLAZGOS ANORM. EN DX. POR IMAGEN DE OTRAS ESTRUCTURAS ESPECIF. DEL C</v>
          </cell>
          <cell r="C7589" t="str">
            <v>094</v>
          </cell>
        </row>
        <row r="7590">
          <cell r="A7590" t="str">
            <v>R94</v>
          </cell>
          <cell r="B7590" t="str">
            <v>RESULTADOS ANORMALES DE ESTUDIOS FUNCIONALES</v>
          </cell>
          <cell r="C7590" t="str">
            <v>094</v>
          </cell>
        </row>
        <row r="7591">
          <cell r="A7591" t="str">
            <v>R940</v>
          </cell>
          <cell r="B7591" t="str">
            <v>RESULTADOS ANORMALES EN ESTUDIOS FUNCIONALES DEL SISTEMA NERVIOSO CENT</v>
          </cell>
          <cell r="C7591" t="str">
            <v>094</v>
          </cell>
        </row>
        <row r="7592">
          <cell r="A7592" t="str">
            <v>R941</v>
          </cell>
          <cell r="B7592" t="str">
            <v>RESULTADOS ANORM. DE ESTUD. FUNCIONALES DEL SIST. NERV. PERIFERICO Y S</v>
          </cell>
          <cell r="C7592" t="str">
            <v>094</v>
          </cell>
        </row>
        <row r="7593">
          <cell r="A7593" t="str">
            <v>R942</v>
          </cell>
          <cell r="B7593" t="str">
            <v>RESULTADOS ANORMALES EN ESTUDIOS FUNCIONALES DEL PULMON</v>
          </cell>
          <cell r="C7593" t="str">
            <v>094</v>
          </cell>
        </row>
        <row r="7594">
          <cell r="A7594" t="str">
            <v>R943</v>
          </cell>
          <cell r="B7594" t="str">
            <v>RESULTADOS ANORMALES EN ESTUDIOS FUNCIONALES CARDIOVASCULARES</v>
          </cell>
          <cell r="C7594" t="str">
            <v>094</v>
          </cell>
        </row>
        <row r="7595">
          <cell r="A7595" t="str">
            <v>R944</v>
          </cell>
          <cell r="B7595" t="str">
            <v>RESULTADOS ANORMALES EN ESTUDIOS FUNCIONALES DEL RIÑON</v>
          </cell>
          <cell r="C7595" t="str">
            <v>094</v>
          </cell>
        </row>
        <row r="7596">
          <cell r="A7596" t="str">
            <v>R945</v>
          </cell>
          <cell r="B7596" t="str">
            <v>RESULTADOS ANORMALES EN ESTUDIOS FUNCIONALES DEL HIGADO</v>
          </cell>
          <cell r="C7596" t="str">
            <v>094</v>
          </cell>
        </row>
        <row r="7597">
          <cell r="A7597" t="str">
            <v>R946</v>
          </cell>
          <cell r="B7597" t="str">
            <v>RESULTADOS ANORMALES EN ESTUDIOS FUNCIONALES DE LA TIROIDES</v>
          </cell>
          <cell r="C7597" t="str">
            <v>094</v>
          </cell>
        </row>
        <row r="7598">
          <cell r="A7598" t="str">
            <v>R947</v>
          </cell>
          <cell r="B7598" t="str">
            <v>RESULTADOS ANORMALES EN OTROS ESTUDIOS FUNCIONALES ENDOCRINOS</v>
          </cell>
          <cell r="C7598" t="str">
            <v>094</v>
          </cell>
        </row>
        <row r="7599">
          <cell r="A7599" t="str">
            <v>R948</v>
          </cell>
          <cell r="B7599" t="str">
            <v>RESULTADOS ANORMALES EN LOS ESTUDIOS FUNCIONALES DE OTROS ORGANOS Y SI</v>
          </cell>
          <cell r="C7599" t="str">
            <v>094</v>
          </cell>
        </row>
        <row r="7600">
          <cell r="A7600" t="str">
            <v>R95</v>
          </cell>
          <cell r="B7600" t="str">
            <v>SINDROME DE LA MUERTE SUBITA INFANTIL</v>
          </cell>
          <cell r="C7600" t="str">
            <v>094</v>
          </cell>
        </row>
        <row r="7601">
          <cell r="A7601" t="str">
            <v>R96</v>
          </cell>
          <cell r="B7601" t="str">
            <v>OTRAS MUERTES SUBITAS DE CAUSA DESCONOCIDA</v>
          </cell>
          <cell r="C7601" t="str">
            <v>094</v>
          </cell>
        </row>
        <row r="7602">
          <cell r="A7602" t="str">
            <v>R960</v>
          </cell>
          <cell r="B7602" t="str">
            <v>MUERTE INSTANTANEA</v>
          </cell>
          <cell r="C7602" t="str">
            <v>094</v>
          </cell>
        </row>
        <row r="7603">
          <cell r="A7603" t="str">
            <v>R961</v>
          </cell>
          <cell r="B7603" t="str">
            <v>MUERTE QUE OCURRE EN MENOS DE 24 HORAS DEL INICIO DE LOS SINTOMAS, NO</v>
          </cell>
          <cell r="C7603" t="str">
            <v>094</v>
          </cell>
        </row>
        <row r="7604">
          <cell r="A7604" t="str">
            <v>R98X</v>
          </cell>
          <cell r="B7604" t="str">
            <v>MUERTE SIN ASISTENCIA</v>
          </cell>
          <cell r="C7604" t="str">
            <v>094</v>
          </cell>
        </row>
        <row r="7605">
          <cell r="A7605" t="str">
            <v>R99X</v>
          </cell>
          <cell r="B7605" t="str">
            <v>OTRAS CAUSAS MAL DEFINIDAS Y LAS NO ESPECIFICADAS DE MORTALIDAD</v>
          </cell>
          <cell r="C7605" t="str">
            <v>094</v>
          </cell>
        </row>
        <row r="7606">
          <cell r="A7606" t="str">
            <v>RESI</v>
          </cell>
          <cell r="B7606" t="str">
            <v>VIGILANCIA DE LA DISPOSICION DE LAS AGUAS RESIDUALES</v>
          </cell>
          <cell r="C7606" t="str">
            <v>000</v>
          </cell>
        </row>
        <row r="7607">
          <cell r="A7607" t="str">
            <v>S00</v>
          </cell>
          <cell r="B7607" t="str">
            <v>TRAUMATISMO SUPERFICIAL DE LA CABEZA</v>
          </cell>
          <cell r="C7607" t="str">
            <v>00</v>
          </cell>
        </row>
        <row r="7608">
          <cell r="A7608" t="str">
            <v>S000</v>
          </cell>
          <cell r="B7608" t="str">
            <v>TRAUMATISMO SUPERFICIAL DEL CUERO CABELLUDO</v>
          </cell>
          <cell r="C7608" t="str">
            <v>00</v>
          </cell>
        </row>
        <row r="7609">
          <cell r="A7609" t="str">
            <v>S001</v>
          </cell>
          <cell r="B7609" t="str">
            <v>CONTUSION DE LOS PARPADOS Y DE LA REGION PERIOCULAR</v>
          </cell>
          <cell r="C7609" t="str">
            <v>00</v>
          </cell>
        </row>
        <row r="7610">
          <cell r="A7610" t="str">
            <v>S002</v>
          </cell>
          <cell r="B7610" t="str">
            <v>OTROS TRAUMATISMOS SUPERFICIALES DEL PARPADO Y DE LA REGION PERIOCULAR</v>
          </cell>
          <cell r="C7610" t="str">
            <v>00</v>
          </cell>
        </row>
        <row r="7611">
          <cell r="A7611" t="str">
            <v>S003</v>
          </cell>
          <cell r="B7611" t="str">
            <v>TRAUMATISMO SUPERFICIAL DE LA NARIZ</v>
          </cell>
          <cell r="C7611" t="str">
            <v>00</v>
          </cell>
        </row>
        <row r="7612">
          <cell r="A7612" t="str">
            <v>S004</v>
          </cell>
          <cell r="B7612" t="str">
            <v>TRAUMATISMO SUPERFICIAL DEL OIDO</v>
          </cell>
          <cell r="C7612" t="str">
            <v>00</v>
          </cell>
        </row>
        <row r="7613">
          <cell r="A7613" t="str">
            <v>S005</v>
          </cell>
          <cell r="B7613" t="str">
            <v>TRAUMATISMO SUPERFICIAL DEL LABIO Y DE LA CAVIDAD BUCAL</v>
          </cell>
          <cell r="C7613" t="str">
            <v>000</v>
          </cell>
        </row>
        <row r="7614">
          <cell r="A7614" t="str">
            <v>S007</v>
          </cell>
          <cell r="B7614" t="str">
            <v>TRAUMATISMOS SUPERFICIALES MULTIPLES DE LA CABEZA</v>
          </cell>
          <cell r="C7614" t="str">
            <v>00</v>
          </cell>
        </row>
        <row r="7615">
          <cell r="A7615" t="str">
            <v>S008</v>
          </cell>
          <cell r="B7615" t="str">
            <v>TRAUMATISMO SUPERFICIALES DE OTRAS PARTES DE LA CABEZA</v>
          </cell>
          <cell r="C7615" t="str">
            <v>00</v>
          </cell>
        </row>
        <row r="7616">
          <cell r="A7616" t="str">
            <v>S009</v>
          </cell>
          <cell r="B7616" t="str">
            <v>TRAUMATISMO SUPERFICIAL DE LA CABEZA, PARTE NO ESPECIFICADA</v>
          </cell>
          <cell r="C7616" t="str">
            <v>00</v>
          </cell>
        </row>
        <row r="7617">
          <cell r="A7617" t="str">
            <v>S01</v>
          </cell>
          <cell r="B7617" t="str">
            <v>HERIDA DE LA CABEZA</v>
          </cell>
          <cell r="C7617" t="str">
            <v>00</v>
          </cell>
        </row>
        <row r="7618">
          <cell r="A7618" t="str">
            <v>S010</v>
          </cell>
          <cell r="B7618" t="str">
            <v>HERIDA DEL CUERO CABELLUDO</v>
          </cell>
          <cell r="C7618" t="str">
            <v>00</v>
          </cell>
        </row>
        <row r="7619">
          <cell r="A7619" t="str">
            <v>S011</v>
          </cell>
          <cell r="B7619" t="str">
            <v>HERIDA DEL PARPADO Y DE LA REGION PERIOCULAR</v>
          </cell>
          <cell r="C7619" t="str">
            <v>00</v>
          </cell>
        </row>
        <row r="7620">
          <cell r="A7620" t="str">
            <v>S012</v>
          </cell>
          <cell r="B7620" t="str">
            <v>HERIDA DE LA NARIZ</v>
          </cell>
          <cell r="C7620" t="str">
            <v>00</v>
          </cell>
        </row>
        <row r="7621">
          <cell r="A7621" t="str">
            <v>S013</v>
          </cell>
          <cell r="B7621" t="str">
            <v>HERIDA DEL OIDO</v>
          </cell>
          <cell r="C7621" t="str">
            <v>00</v>
          </cell>
        </row>
        <row r="7622">
          <cell r="A7622" t="str">
            <v>S014</v>
          </cell>
          <cell r="B7622" t="str">
            <v>HERIDA DE LA MEJILLA Y DE LA REGION TEMPOROMANDIBULAR</v>
          </cell>
          <cell r="C7622" t="str">
            <v>00</v>
          </cell>
        </row>
        <row r="7623">
          <cell r="A7623" t="str">
            <v>S015</v>
          </cell>
          <cell r="B7623" t="str">
            <v>HERIDA DEL LABIO Y DE LA CAVIDAD BUCAL</v>
          </cell>
          <cell r="C7623" t="str">
            <v>00</v>
          </cell>
        </row>
        <row r="7624">
          <cell r="A7624" t="str">
            <v>S017</v>
          </cell>
          <cell r="B7624" t="str">
            <v>HERIDAS MULTIPLES DE LA CABEZA</v>
          </cell>
          <cell r="C7624" t="str">
            <v>00</v>
          </cell>
        </row>
        <row r="7625">
          <cell r="A7625" t="str">
            <v>S018</v>
          </cell>
          <cell r="B7625" t="str">
            <v>HERIDA DE OTRAS PARTES DE LA CABEZA</v>
          </cell>
          <cell r="C7625" t="str">
            <v>00</v>
          </cell>
        </row>
        <row r="7626">
          <cell r="A7626" t="str">
            <v>S019</v>
          </cell>
          <cell r="B7626" t="str">
            <v>HERIDA DE LA CABEZA, PARTE NO ESPECIFICADA</v>
          </cell>
          <cell r="C7626" t="str">
            <v>00</v>
          </cell>
        </row>
        <row r="7627">
          <cell r="A7627" t="str">
            <v>S02</v>
          </cell>
          <cell r="B7627" t="str">
            <v>FRACTURA DE HUESOS DEL CRANEO Y DE LA CARA</v>
          </cell>
          <cell r="C7627" t="str">
            <v>00</v>
          </cell>
        </row>
        <row r="7628">
          <cell r="A7628" t="str">
            <v>S020</v>
          </cell>
          <cell r="B7628" t="str">
            <v>FRACTURA DE LA BOVEDA DEL CRANEO</v>
          </cell>
          <cell r="C7628" t="str">
            <v>00</v>
          </cell>
        </row>
        <row r="7629">
          <cell r="A7629" t="str">
            <v>S021</v>
          </cell>
          <cell r="B7629" t="str">
            <v>FRACTURA DE LA BASE DEL CRANEO</v>
          </cell>
          <cell r="C7629" t="str">
            <v>00</v>
          </cell>
        </row>
        <row r="7630">
          <cell r="A7630" t="str">
            <v>S022</v>
          </cell>
          <cell r="B7630" t="str">
            <v>FRACTURA DE LOS HUESOS DE LA NARIZ</v>
          </cell>
          <cell r="C7630" t="str">
            <v>00</v>
          </cell>
        </row>
        <row r="7631">
          <cell r="A7631" t="str">
            <v>S023</v>
          </cell>
          <cell r="B7631" t="str">
            <v>FRACTURA DEL SUELO DE LA ORBITA</v>
          </cell>
          <cell r="C7631" t="str">
            <v>00</v>
          </cell>
        </row>
        <row r="7632">
          <cell r="A7632" t="str">
            <v>S024</v>
          </cell>
          <cell r="B7632" t="str">
            <v>FRACTURA DEL MALAR Y DEL HUESO MAXILAR SUPERIOR</v>
          </cell>
          <cell r="C7632" t="str">
            <v>00</v>
          </cell>
        </row>
        <row r="7633">
          <cell r="A7633" t="str">
            <v>S025</v>
          </cell>
          <cell r="B7633" t="str">
            <v>FRACTURA DE LOS DIENTES</v>
          </cell>
          <cell r="C7633" t="str">
            <v>00</v>
          </cell>
        </row>
        <row r="7634">
          <cell r="A7634" t="str">
            <v>S026</v>
          </cell>
          <cell r="B7634" t="str">
            <v>FRACTURA DEL MAXILAR INFERIOR</v>
          </cell>
          <cell r="C7634" t="str">
            <v>00</v>
          </cell>
        </row>
        <row r="7635">
          <cell r="A7635" t="str">
            <v>S027</v>
          </cell>
          <cell r="B7635" t="str">
            <v>FRACTURAS MULTIPLES QUE COMPROMETEN EL CRANEO Y LOS HUESOS DE LA CARA</v>
          </cell>
          <cell r="C7635" t="str">
            <v>00</v>
          </cell>
        </row>
        <row r="7636">
          <cell r="A7636" t="str">
            <v>S028</v>
          </cell>
          <cell r="B7636" t="str">
            <v>FRACTURA DE OTROS HUESOS DEL CRANEO Y DE LA CARA</v>
          </cell>
          <cell r="C7636" t="str">
            <v>00</v>
          </cell>
        </row>
        <row r="7637">
          <cell r="A7637" t="str">
            <v>S029</v>
          </cell>
          <cell r="B7637" t="str">
            <v>FRACTURA DEL CRANEO Y DE LOS HUESOS DE LA CARA, PARTE NO ESPECIFICADA</v>
          </cell>
          <cell r="C7637" t="str">
            <v>00</v>
          </cell>
        </row>
        <row r="7638">
          <cell r="A7638" t="str">
            <v>S03</v>
          </cell>
          <cell r="B7638" t="str">
            <v>LUXACION, ESGUINCE Y TORCEDURA DE ARTICULACIONES Y DE LIGAM. DE LA CAB</v>
          </cell>
          <cell r="C7638" t="str">
            <v>00</v>
          </cell>
        </row>
        <row r="7639">
          <cell r="A7639" t="str">
            <v>S030</v>
          </cell>
          <cell r="B7639" t="str">
            <v>LUXACION DEL MAXILAR</v>
          </cell>
          <cell r="C7639" t="str">
            <v>00</v>
          </cell>
        </row>
        <row r="7640">
          <cell r="A7640" t="str">
            <v>S031</v>
          </cell>
          <cell r="B7640" t="str">
            <v>LUXACION DEL CARTILAGO SEPTAL DE LA NARIZ</v>
          </cell>
          <cell r="C7640" t="str">
            <v>00</v>
          </cell>
        </row>
        <row r="7641">
          <cell r="A7641" t="str">
            <v>S032</v>
          </cell>
          <cell r="B7641" t="str">
            <v>LUXACION DE DIENTE</v>
          </cell>
          <cell r="C7641" t="str">
            <v>00</v>
          </cell>
        </row>
        <row r="7642">
          <cell r="A7642" t="str">
            <v>S033</v>
          </cell>
          <cell r="B7642" t="str">
            <v>LUXACION DE OTRAS PARTES Y DE LAS NO ESPECIFICADAS DE LA CABEZA</v>
          </cell>
          <cell r="C7642" t="str">
            <v>00</v>
          </cell>
        </row>
        <row r="7643">
          <cell r="A7643" t="str">
            <v>S034</v>
          </cell>
          <cell r="B7643" t="str">
            <v>ESGUINCE Y TROCEDURAS DEL MAXILAR</v>
          </cell>
          <cell r="C7643" t="str">
            <v>00</v>
          </cell>
        </row>
        <row r="7644">
          <cell r="A7644" t="str">
            <v>S035</v>
          </cell>
          <cell r="B7644" t="str">
            <v>EAGUINCES Y TORCEDURAS DE ARTIC. Y LIGAM. DE OTRAS PARTES Y LAS NO ESP</v>
          </cell>
          <cell r="C7644" t="str">
            <v>00</v>
          </cell>
        </row>
        <row r="7645">
          <cell r="A7645" t="str">
            <v>S04</v>
          </cell>
          <cell r="B7645" t="str">
            <v>TRAUMATISMO DE NERVIOS CRANEALES</v>
          </cell>
          <cell r="C7645" t="str">
            <v>00</v>
          </cell>
        </row>
        <row r="7646">
          <cell r="A7646" t="str">
            <v>S040</v>
          </cell>
          <cell r="B7646" t="str">
            <v>TRAUMATISMO DEL NERVIO OPTICO (II PAR)Y DE LAS VIAS OPTICAS</v>
          </cell>
          <cell r="C7646" t="str">
            <v>00</v>
          </cell>
        </row>
        <row r="7647">
          <cell r="A7647" t="str">
            <v>S041</v>
          </cell>
          <cell r="B7647" t="str">
            <v>TRAUMATISMO DEL NERVIO MOTOR OCULAR COMUN (III PAR)</v>
          </cell>
          <cell r="C7647" t="str">
            <v>00</v>
          </cell>
        </row>
        <row r="7648">
          <cell r="A7648" t="str">
            <v>S042</v>
          </cell>
          <cell r="B7648" t="str">
            <v>TRAUMATISMO DEL NERVIO PATETICO (IV PAR)</v>
          </cell>
          <cell r="C7648" t="str">
            <v>00</v>
          </cell>
        </row>
        <row r="7649">
          <cell r="A7649" t="str">
            <v>S043</v>
          </cell>
          <cell r="B7649" t="str">
            <v>TRAUMATISMO DEL NERVIO TRIGEMINO (V PAR)</v>
          </cell>
          <cell r="C7649" t="str">
            <v>00</v>
          </cell>
        </row>
        <row r="7650">
          <cell r="A7650" t="str">
            <v>S044</v>
          </cell>
          <cell r="B7650" t="str">
            <v>TRAUMATISMO DEL NERVIO MOTOR OCULAR EXTERNO (VI PAR)</v>
          </cell>
          <cell r="C7650" t="str">
            <v>00</v>
          </cell>
        </row>
        <row r="7651">
          <cell r="A7651" t="str">
            <v>S045</v>
          </cell>
          <cell r="B7651" t="str">
            <v>TRAUMATISMO DEL NERVIO FACIAL (VII PAR)</v>
          </cell>
          <cell r="C7651" t="str">
            <v>00</v>
          </cell>
        </row>
        <row r="7652">
          <cell r="A7652" t="str">
            <v>S046</v>
          </cell>
          <cell r="B7652" t="str">
            <v>TRAUMATISMO DEL NERVIO ACUSTICO (VIII PAR)</v>
          </cell>
          <cell r="C7652" t="str">
            <v>00</v>
          </cell>
        </row>
        <row r="7653">
          <cell r="A7653" t="str">
            <v>S047</v>
          </cell>
          <cell r="B7653" t="str">
            <v>TRAUMATISMO DEL NERVIO ESPINAL (XI PAR)</v>
          </cell>
          <cell r="C7653" t="str">
            <v>00</v>
          </cell>
        </row>
        <row r="7654">
          <cell r="A7654" t="str">
            <v>S048</v>
          </cell>
          <cell r="B7654" t="str">
            <v>TRAUMATISMO DE OTROS NERVIOS CRANEALES</v>
          </cell>
          <cell r="C7654" t="str">
            <v>00</v>
          </cell>
        </row>
        <row r="7655">
          <cell r="A7655" t="str">
            <v>S049</v>
          </cell>
          <cell r="B7655" t="str">
            <v>TRAUMATISMO DE NERVIOS CRANEALES, NO ESPECIFICADO</v>
          </cell>
          <cell r="C7655" t="str">
            <v>00</v>
          </cell>
        </row>
        <row r="7656">
          <cell r="A7656" t="str">
            <v>S05</v>
          </cell>
          <cell r="B7656" t="str">
            <v>TRAUMATISMO DEL OJO Y DE LA ORBITA</v>
          </cell>
          <cell r="C7656" t="str">
            <v>00</v>
          </cell>
        </row>
        <row r="7657">
          <cell r="A7657" t="str">
            <v>S050</v>
          </cell>
          <cell r="B7657" t="str">
            <v>TRAUMATISMO DE LA CONJUNTIVA Y CORNEAL SIN MENCION DE CUERPO EXTRAÑO</v>
          </cell>
          <cell r="C7657" t="str">
            <v>00</v>
          </cell>
        </row>
        <row r="7658">
          <cell r="A7658" t="str">
            <v>S051</v>
          </cell>
          <cell r="B7658" t="str">
            <v>CONTUSION DEL GLOBO OCULAR Y DEL TEJIDO ORBITARIO</v>
          </cell>
          <cell r="C7658" t="str">
            <v>00</v>
          </cell>
        </row>
        <row r="7659">
          <cell r="A7659" t="str">
            <v>S052</v>
          </cell>
          <cell r="B7659" t="str">
            <v>LACERACION Y RUPTURA OCULAR CON PROLAPSO O PERDIDA DEL TEJIDO INTRAOC</v>
          </cell>
          <cell r="C7659" t="str">
            <v>00</v>
          </cell>
        </row>
        <row r="7660">
          <cell r="A7660" t="str">
            <v>S053</v>
          </cell>
          <cell r="B7660" t="str">
            <v>LACERACION OCULAR SIN PROLAPSO O PERDIDA DEL TEJIDO INTRAOCULAR</v>
          </cell>
          <cell r="C7660" t="str">
            <v>00</v>
          </cell>
        </row>
        <row r="7661">
          <cell r="A7661" t="str">
            <v>S054</v>
          </cell>
          <cell r="B7661" t="str">
            <v>HERIDA PENETRANTE DE LA ORBITA CON O SIN CUERPO EXTRAÑO</v>
          </cell>
          <cell r="C7661" t="str">
            <v>00</v>
          </cell>
        </row>
        <row r="7662">
          <cell r="A7662" t="str">
            <v>S055</v>
          </cell>
          <cell r="B7662" t="str">
            <v>HERIDA PENETRANTE DEL GLOBO OCULAR CON CUERPO EXTRAÑO</v>
          </cell>
          <cell r="C7662" t="str">
            <v>00</v>
          </cell>
        </row>
        <row r="7663">
          <cell r="A7663" t="str">
            <v>S056</v>
          </cell>
          <cell r="B7663" t="str">
            <v>HERIDA PENETRANTE DE GLOBO OCULAR SIN CUERPO EXTRAÑO</v>
          </cell>
          <cell r="C7663" t="str">
            <v>00</v>
          </cell>
        </row>
        <row r="7664">
          <cell r="A7664" t="str">
            <v>S057</v>
          </cell>
          <cell r="B7664" t="str">
            <v>AVULSION DE OJO</v>
          </cell>
          <cell r="C7664" t="str">
            <v>00</v>
          </cell>
        </row>
        <row r="7665">
          <cell r="A7665" t="str">
            <v>S058</v>
          </cell>
          <cell r="B7665" t="str">
            <v>OTROS TRAUMATISMOS DEL OJO  Y DE LA ORBITA</v>
          </cell>
          <cell r="C7665" t="str">
            <v>00</v>
          </cell>
        </row>
        <row r="7666">
          <cell r="A7666" t="str">
            <v>S059</v>
          </cell>
          <cell r="B7666" t="str">
            <v>TRAUMATISMO DEL OJO Y DE LA ORBITA, NO ESPECIFICADO</v>
          </cell>
          <cell r="C7666" t="str">
            <v>00</v>
          </cell>
        </row>
        <row r="7667">
          <cell r="A7667" t="str">
            <v>S06</v>
          </cell>
          <cell r="B7667" t="str">
            <v>TRAUMATISMO INTRACRANEAL</v>
          </cell>
          <cell r="C7667" t="str">
            <v>00</v>
          </cell>
        </row>
        <row r="7668">
          <cell r="A7668" t="str">
            <v>S060</v>
          </cell>
          <cell r="B7668" t="str">
            <v>CONCUSION</v>
          </cell>
          <cell r="C7668" t="str">
            <v>00</v>
          </cell>
        </row>
        <row r="7669">
          <cell r="A7669" t="str">
            <v>S061</v>
          </cell>
          <cell r="B7669" t="str">
            <v>EDEMA CEREBRAL TRAUMATICO</v>
          </cell>
          <cell r="C7669" t="str">
            <v>00</v>
          </cell>
        </row>
        <row r="7670">
          <cell r="A7670" t="str">
            <v>S062</v>
          </cell>
          <cell r="B7670" t="str">
            <v>TRAUMATISMO CEREBRAL DIFUSO</v>
          </cell>
          <cell r="C7670" t="str">
            <v>00</v>
          </cell>
        </row>
        <row r="7671">
          <cell r="A7671" t="str">
            <v>S063</v>
          </cell>
          <cell r="B7671" t="str">
            <v>TRAUMATISMO CEREBRAL FOCAL</v>
          </cell>
          <cell r="C7671" t="str">
            <v>00</v>
          </cell>
        </row>
        <row r="7672">
          <cell r="A7672" t="str">
            <v>S064</v>
          </cell>
          <cell r="B7672" t="str">
            <v>HEMORRAGIA EPIDURAL</v>
          </cell>
          <cell r="C7672" t="str">
            <v>00</v>
          </cell>
        </row>
        <row r="7673">
          <cell r="A7673" t="str">
            <v>S065</v>
          </cell>
          <cell r="B7673" t="str">
            <v>HEMORRAGIA SUBDURAL TRAUMATICA</v>
          </cell>
          <cell r="C7673" t="str">
            <v>00</v>
          </cell>
        </row>
        <row r="7674">
          <cell r="A7674" t="str">
            <v>S066</v>
          </cell>
          <cell r="B7674" t="str">
            <v>HEMORRAGIA SUBARACNOIDEA TRAUMATICA</v>
          </cell>
          <cell r="C7674" t="str">
            <v>00</v>
          </cell>
        </row>
        <row r="7675">
          <cell r="A7675" t="str">
            <v>S067</v>
          </cell>
          <cell r="B7675" t="str">
            <v>TRAUMATISMO INTRACRANEAL CON COMA PROLONGADO</v>
          </cell>
          <cell r="C7675" t="str">
            <v>00</v>
          </cell>
        </row>
        <row r="7676">
          <cell r="A7676" t="str">
            <v>S068</v>
          </cell>
          <cell r="B7676" t="str">
            <v>OTROS TRAUMATISMOS INTRACRANEALES</v>
          </cell>
          <cell r="C7676" t="str">
            <v>00</v>
          </cell>
        </row>
        <row r="7677">
          <cell r="A7677" t="str">
            <v>S069</v>
          </cell>
          <cell r="B7677" t="str">
            <v>TRAUMATISMO INTRACRANEAL, NO ESPECIFICADO</v>
          </cell>
          <cell r="C7677" t="str">
            <v>00</v>
          </cell>
        </row>
        <row r="7678">
          <cell r="A7678" t="str">
            <v>S07</v>
          </cell>
          <cell r="B7678" t="str">
            <v>TRAUMATISMO POR APLASTAMIENTO DE LA CABEZA</v>
          </cell>
          <cell r="C7678" t="str">
            <v>00</v>
          </cell>
        </row>
        <row r="7679">
          <cell r="A7679" t="str">
            <v>S070</v>
          </cell>
          <cell r="B7679" t="str">
            <v>TRAUMATISMO POR APLASTAMIENTO DE LA CARA</v>
          </cell>
          <cell r="C7679" t="str">
            <v>00</v>
          </cell>
        </row>
        <row r="7680">
          <cell r="A7680" t="str">
            <v>S071</v>
          </cell>
          <cell r="B7680" t="str">
            <v>TRAUMATISMO POR APLASTAMIENTO DEL CRANEO</v>
          </cell>
          <cell r="C7680" t="str">
            <v>00</v>
          </cell>
        </row>
        <row r="7681">
          <cell r="A7681" t="str">
            <v>S078</v>
          </cell>
          <cell r="B7681" t="str">
            <v>TRAUMATISMO POR APLASTAMIENTO DE OTRAS PARTES DE LA CABEZA</v>
          </cell>
          <cell r="C7681" t="str">
            <v>00</v>
          </cell>
        </row>
        <row r="7682">
          <cell r="A7682" t="str">
            <v>S079</v>
          </cell>
          <cell r="B7682" t="str">
            <v>TRAUMATISMO POR APLASTAMIENTO DE LA CABEZA, PARTE NO ESPECIFICADA</v>
          </cell>
          <cell r="C7682" t="str">
            <v>00</v>
          </cell>
        </row>
        <row r="7683">
          <cell r="A7683" t="str">
            <v>S08</v>
          </cell>
          <cell r="B7683" t="str">
            <v>AMPUTACION TRAUMATICA DE PARTE DE LA CABEZA</v>
          </cell>
          <cell r="C7683" t="str">
            <v>00</v>
          </cell>
        </row>
        <row r="7684">
          <cell r="A7684" t="str">
            <v>S080</v>
          </cell>
          <cell r="B7684" t="str">
            <v>AVULSION DEL CUERO CABELLUDO</v>
          </cell>
          <cell r="C7684" t="str">
            <v>00</v>
          </cell>
        </row>
        <row r="7685">
          <cell r="A7685" t="str">
            <v>S081</v>
          </cell>
          <cell r="B7685" t="str">
            <v>AMPUTACION TRAUMATICA DE LA OREJA</v>
          </cell>
          <cell r="C7685" t="str">
            <v>00</v>
          </cell>
        </row>
        <row r="7686">
          <cell r="A7686" t="str">
            <v>S088</v>
          </cell>
          <cell r="B7686" t="str">
            <v>AMPUTACION TRAUMATICA DE OTRAS PARTES DE LA CABEZA</v>
          </cell>
          <cell r="C7686" t="str">
            <v>00</v>
          </cell>
        </row>
        <row r="7687">
          <cell r="A7687" t="str">
            <v>S089</v>
          </cell>
          <cell r="B7687" t="str">
            <v>AMPUTACION TRAUMATICA DE PARTE NO ESPECIFICADA DE LA CABEZA</v>
          </cell>
          <cell r="C7687" t="str">
            <v>00</v>
          </cell>
        </row>
        <row r="7688">
          <cell r="A7688" t="str">
            <v>S09</v>
          </cell>
          <cell r="B7688" t="str">
            <v>OTROS TRAUMATISMOS Y LOS NO ESPECIFICADOS DE LA CABEZA</v>
          </cell>
          <cell r="C7688" t="str">
            <v>00</v>
          </cell>
        </row>
        <row r="7689">
          <cell r="A7689" t="str">
            <v>S090</v>
          </cell>
          <cell r="B7689" t="str">
            <v>TRAUMATISMO DE LOS VASOS SANGUINEOS DE LA CABEZA NO CLASIFICADOS EN OT</v>
          </cell>
          <cell r="C7689" t="str">
            <v>00</v>
          </cell>
        </row>
        <row r="7690">
          <cell r="A7690" t="str">
            <v>S091</v>
          </cell>
          <cell r="B7690" t="str">
            <v>TRAUMATISMO DE TENDON Y MUSCULOS DE LA CABEZA</v>
          </cell>
          <cell r="C7690" t="str">
            <v>00</v>
          </cell>
        </row>
        <row r="7691">
          <cell r="A7691" t="str">
            <v>S092</v>
          </cell>
          <cell r="B7691" t="str">
            <v>RUPTURA TRAUMATICA DEL TIMPANO DEL OIDO</v>
          </cell>
          <cell r="C7691" t="str">
            <v>00</v>
          </cell>
        </row>
        <row r="7692">
          <cell r="A7692" t="str">
            <v>S097</v>
          </cell>
          <cell r="B7692" t="str">
            <v>TRAUMATISMOS MULTIPLES DE LA CABEZA</v>
          </cell>
          <cell r="C7692" t="str">
            <v>00</v>
          </cell>
        </row>
        <row r="7693">
          <cell r="A7693" t="str">
            <v>S098</v>
          </cell>
          <cell r="B7693" t="str">
            <v>OTROS TRAUMATISMOS DE LA CABEZA, ESPECIFICADOS</v>
          </cell>
          <cell r="C7693" t="str">
            <v>00</v>
          </cell>
        </row>
        <row r="7694">
          <cell r="A7694" t="str">
            <v>S099</v>
          </cell>
          <cell r="B7694" t="str">
            <v>TRAUMATISMO DE LA CABEZA, NO ESPECIFICADO</v>
          </cell>
          <cell r="C7694" t="str">
            <v>00</v>
          </cell>
        </row>
        <row r="7695">
          <cell r="A7695" t="str">
            <v>S10</v>
          </cell>
          <cell r="B7695" t="str">
            <v>TRAUMATISMO SUPERFICIAL DEL CUELLO</v>
          </cell>
          <cell r="C7695" t="str">
            <v>00</v>
          </cell>
        </row>
        <row r="7696">
          <cell r="A7696" t="str">
            <v>S100</v>
          </cell>
          <cell r="B7696" t="str">
            <v>CUNTUSION DE LA GARGANTA</v>
          </cell>
          <cell r="C7696" t="str">
            <v>00</v>
          </cell>
        </row>
        <row r="7697">
          <cell r="A7697" t="str">
            <v>S101</v>
          </cell>
          <cell r="B7697" t="str">
            <v>OTROS TRAUMATISMOS SUPERFICIALES Y LOS NO ESPECIF. DE LA GARGANTA</v>
          </cell>
          <cell r="C7697" t="str">
            <v>00</v>
          </cell>
        </row>
        <row r="7698">
          <cell r="A7698" t="str">
            <v>S107</v>
          </cell>
          <cell r="B7698" t="str">
            <v>TRAUMATISMO SUPERFICIAL MULTIPLE DEL CUELLO</v>
          </cell>
          <cell r="C7698" t="str">
            <v>00</v>
          </cell>
        </row>
        <row r="7699">
          <cell r="A7699" t="str">
            <v>S108</v>
          </cell>
          <cell r="B7699" t="str">
            <v>TRAUMATISMO SUPERFICIAL DE OTRAS PARTES DEL CUELLO</v>
          </cell>
          <cell r="C7699" t="str">
            <v>00</v>
          </cell>
        </row>
        <row r="7700">
          <cell r="A7700" t="str">
            <v>S109</v>
          </cell>
          <cell r="B7700" t="str">
            <v>TRAUMATISMO SUPERFICIAL DEL CUELLO, PARTE NO ESPECIFICADA</v>
          </cell>
          <cell r="C7700" t="str">
            <v>00</v>
          </cell>
        </row>
        <row r="7701">
          <cell r="A7701" t="str">
            <v>S11</v>
          </cell>
          <cell r="B7701" t="str">
            <v>HERIDA DEL CUELLO</v>
          </cell>
          <cell r="C7701" t="str">
            <v>00</v>
          </cell>
        </row>
        <row r="7702">
          <cell r="A7702" t="str">
            <v>S110</v>
          </cell>
          <cell r="B7702" t="str">
            <v>HERIDA QUE COMPROMETE LA LARINGE Y LA TRAQUEA</v>
          </cell>
          <cell r="C7702" t="str">
            <v>00</v>
          </cell>
        </row>
        <row r="7703">
          <cell r="A7703" t="str">
            <v>S111</v>
          </cell>
          <cell r="B7703" t="str">
            <v>HERIDA QUE COMPROMETE LA GLANDULA TIROIDES</v>
          </cell>
          <cell r="C7703" t="str">
            <v>00</v>
          </cell>
        </row>
        <row r="7704">
          <cell r="A7704" t="str">
            <v>S112</v>
          </cell>
          <cell r="B7704" t="str">
            <v>HERIDA QUE COMPROMETE LA FARINGE Y EL ESOFAGO CERVICAL</v>
          </cell>
          <cell r="C7704" t="str">
            <v>00</v>
          </cell>
        </row>
        <row r="7705">
          <cell r="A7705" t="str">
            <v>S117</v>
          </cell>
          <cell r="B7705" t="str">
            <v>HERIDAS MULTIPLES DEL CUELLO</v>
          </cell>
          <cell r="C7705" t="str">
            <v>00</v>
          </cell>
        </row>
        <row r="7706">
          <cell r="A7706" t="str">
            <v>S118</v>
          </cell>
          <cell r="B7706" t="str">
            <v>HERIDAS DE OTRAS PARTES DEL CUELLO</v>
          </cell>
          <cell r="C7706" t="str">
            <v>00</v>
          </cell>
        </row>
        <row r="7707">
          <cell r="A7707" t="str">
            <v>S119</v>
          </cell>
          <cell r="B7707" t="str">
            <v>HERIDA DE CUELLO, PARTE NO ESPECIFICADA</v>
          </cell>
          <cell r="C7707" t="str">
            <v>00</v>
          </cell>
        </row>
        <row r="7708">
          <cell r="A7708" t="str">
            <v>S12</v>
          </cell>
          <cell r="B7708" t="str">
            <v>FRACTURA DEL CUELLO</v>
          </cell>
          <cell r="C7708" t="str">
            <v>00</v>
          </cell>
        </row>
        <row r="7709">
          <cell r="A7709" t="str">
            <v>S120</v>
          </cell>
          <cell r="B7709" t="str">
            <v>FRACTURA DE LA PRIMERA VERTEBRA CERVICAL</v>
          </cell>
          <cell r="C7709" t="str">
            <v>00</v>
          </cell>
        </row>
        <row r="7710">
          <cell r="A7710" t="str">
            <v>S121</v>
          </cell>
          <cell r="B7710" t="str">
            <v>FRACTURA DE LA SEGUNDA VERTEBRA CERVICAL</v>
          </cell>
          <cell r="C7710" t="str">
            <v>00</v>
          </cell>
        </row>
        <row r="7711">
          <cell r="A7711" t="str">
            <v>S122</v>
          </cell>
          <cell r="B7711" t="str">
            <v>FRACTURA DE OTRAS VERTEBRAS CERVICALES ESPECIFICADAS</v>
          </cell>
          <cell r="C7711" t="str">
            <v>00</v>
          </cell>
        </row>
        <row r="7712">
          <cell r="A7712" t="str">
            <v>S127</v>
          </cell>
          <cell r="B7712" t="str">
            <v>FRACTURAS MULTIPLES DE COLUMNA CERVICAL</v>
          </cell>
          <cell r="C7712" t="str">
            <v>00</v>
          </cell>
        </row>
        <row r="7713">
          <cell r="A7713" t="str">
            <v>S128</v>
          </cell>
          <cell r="B7713" t="str">
            <v>FRACTURA DE OTRAS PARTES DEL CUELLO</v>
          </cell>
          <cell r="C7713" t="str">
            <v>00</v>
          </cell>
        </row>
        <row r="7714">
          <cell r="A7714" t="str">
            <v>S129</v>
          </cell>
          <cell r="B7714" t="str">
            <v>FRACTURA DEL CUELLO, PARTE NO ESPECIFICADA</v>
          </cell>
          <cell r="C7714" t="str">
            <v>00</v>
          </cell>
        </row>
        <row r="7715">
          <cell r="A7715" t="str">
            <v>S13</v>
          </cell>
          <cell r="B7715" t="str">
            <v>LUXACION, ESGUINCE Y TORCEDURA DE ARTIC. Y LIGAM. DEL CUELLO</v>
          </cell>
          <cell r="C7715" t="str">
            <v>00</v>
          </cell>
        </row>
        <row r="7716">
          <cell r="A7716" t="str">
            <v>S130</v>
          </cell>
          <cell r="B7716" t="str">
            <v>RUPTURA TRAUMATICA DE DISCO CERVICAL INTERVERTEBRAL</v>
          </cell>
          <cell r="C7716" t="str">
            <v>00</v>
          </cell>
        </row>
        <row r="7717">
          <cell r="A7717" t="str">
            <v>S131</v>
          </cell>
          <cell r="B7717" t="str">
            <v>LUXACION DE VERTEBRA CERVICAL</v>
          </cell>
          <cell r="C7717" t="str">
            <v>00</v>
          </cell>
        </row>
        <row r="7718">
          <cell r="A7718" t="str">
            <v>S132</v>
          </cell>
          <cell r="B7718" t="str">
            <v>LUXACIONES DE OTRAS PARTES Y DE LAS NO ESPECIFICADAS DEL CUELLO</v>
          </cell>
          <cell r="C7718" t="str">
            <v>00</v>
          </cell>
        </row>
        <row r="7719">
          <cell r="A7719" t="str">
            <v>S133</v>
          </cell>
          <cell r="B7719" t="str">
            <v>LUXACIONES MULTIPLES DEL CUELLO</v>
          </cell>
          <cell r="C7719" t="str">
            <v>00</v>
          </cell>
        </row>
        <row r="7720">
          <cell r="A7720" t="str">
            <v>S134</v>
          </cell>
          <cell r="B7720" t="str">
            <v>ESGUINCES Y TORCEDURAS DE LA COLUMNA CERVICAL</v>
          </cell>
          <cell r="C7720" t="str">
            <v>00</v>
          </cell>
        </row>
        <row r="7721">
          <cell r="A7721" t="str">
            <v>S135</v>
          </cell>
          <cell r="B7721" t="str">
            <v>ESGUINCES Y TORCEDURAS DE LA REGION TIROIDEA</v>
          </cell>
          <cell r="C7721" t="str">
            <v>00</v>
          </cell>
        </row>
        <row r="7722">
          <cell r="A7722" t="str">
            <v>S136</v>
          </cell>
          <cell r="B7722" t="str">
            <v>ESGUINCES Y TORCEDURAS DE ARTIC. Y LIGAM. DE OTROS SITIOS ESPEC. Y DE</v>
          </cell>
          <cell r="C7722" t="str">
            <v>00</v>
          </cell>
        </row>
        <row r="7723">
          <cell r="A7723" t="str">
            <v>S14</v>
          </cell>
          <cell r="B7723" t="str">
            <v>TRAUMATISMO DE LA MEDULA ESPINAL Y DE NERVIOS A NIVEL DEL CUELLO</v>
          </cell>
          <cell r="C7723" t="str">
            <v>00</v>
          </cell>
        </row>
        <row r="7724">
          <cell r="A7724" t="str">
            <v>S140</v>
          </cell>
          <cell r="B7724" t="str">
            <v>CONCUSION Y EDEMA DE LA MEDULA ESPINAL CERVICAL</v>
          </cell>
          <cell r="C7724" t="str">
            <v>00</v>
          </cell>
        </row>
        <row r="7725">
          <cell r="A7725" t="str">
            <v>S141</v>
          </cell>
          <cell r="B7725" t="str">
            <v>OTROS TRAUMATISMOS DE LA MEDULA ESPINAL CERVICAL Y LOS NO ESPECIFIC</v>
          </cell>
          <cell r="C7725" t="str">
            <v>00</v>
          </cell>
        </row>
        <row r="7726">
          <cell r="A7726" t="str">
            <v>S142</v>
          </cell>
          <cell r="B7726" t="str">
            <v>TRAUMATISMO DE RAIZ NERVIOSA DE COLUMNA CERVICAL</v>
          </cell>
          <cell r="C7726" t="str">
            <v>00</v>
          </cell>
        </row>
        <row r="7727">
          <cell r="A7727" t="str">
            <v>S143</v>
          </cell>
          <cell r="B7727" t="str">
            <v>TRAUMATISMO DEL PLEXO BRAQUIAL</v>
          </cell>
          <cell r="C7727" t="str">
            <v>00</v>
          </cell>
        </row>
        <row r="7728">
          <cell r="A7728" t="str">
            <v>S144</v>
          </cell>
          <cell r="B7728" t="str">
            <v>TRAUMATISMO DE NERVIOS PERIFERICOS DEL CUELLO</v>
          </cell>
          <cell r="C7728" t="str">
            <v>00</v>
          </cell>
        </row>
        <row r="7729">
          <cell r="A7729" t="str">
            <v>S145</v>
          </cell>
          <cell r="B7729" t="str">
            <v>TRAUMATISMO DE NERVIOS CERVICALES SIMPATICOS</v>
          </cell>
          <cell r="C7729" t="str">
            <v>00</v>
          </cell>
        </row>
        <row r="7730">
          <cell r="A7730" t="str">
            <v>S146</v>
          </cell>
          <cell r="B7730" t="str">
            <v>TRAUMATISMO DE OTROS NERVIOS Y DE LOS NO ESPECIFICADOS DEL CUELLO</v>
          </cell>
          <cell r="C7730" t="str">
            <v>00</v>
          </cell>
        </row>
        <row r="7731">
          <cell r="A7731" t="str">
            <v>S15</v>
          </cell>
          <cell r="B7731" t="str">
            <v>TRAUMATISMO DE VASOS SANGUINEOS A NIVEL DEL CUELLO</v>
          </cell>
          <cell r="C7731" t="str">
            <v>00</v>
          </cell>
        </row>
        <row r="7732">
          <cell r="A7732" t="str">
            <v>S150</v>
          </cell>
          <cell r="B7732" t="str">
            <v>TRAUMATISMO DE LA ARTERIA CAROTIDA</v>
          </cell>
          <cell r="C7732" t="str">
            <v>00</v>
          </cell>
        </row>
        <row r="7733">
          <cell r="A7733" t="str">
            <v>S151</v>
          </cell>
          <cell r="B7733" t="str">
            <v>TRAUMATISMO DE LA ARTERIA VERTEBRAL</v>
          </cell>
          <cell r="C7733" t="str">
            <v>00</v>
          </cell>
        </row>
        <row r="7734">
          <cell r="A7734" t="str">
            <v>S152</v>
          </cell>
          <cell r="B7734" t="str">
            <v>TRAUMATISMO DE LA VENA YUGULAR EXTERNA</v>
          </cell>
          <cell r="C7734" t="str">
            <v>00</v>
          </cell>
        </row>
        <row r="7735">
          <cell r="A7735" t="str">
            <v>S153</v>
          </cell>
          <cell r="B7735" t="str">
            <v>TRAUMATISMO DE LA VENA YUGULAR INTERNA</v>
          </cell>
          <cell r="C7735" t="str">
            <v>00</v>
          </cell>
        </row>
        <row r="7736">
          <cell r="A7736" t="str">
            <v>S157</v>
          </cell>
          <cell r="B7736" t="str">
            <v>TRAUMATISMO DE MULTIPLES VASOS SANGUINEOS A NIVEL DEL CUELLO</v>
          </cell>
          <cell r="C7736" t="str">
            <v>00</v>
          </cell>
        </row>
        <row r="7737">
          <cell r="A7737" t="str">
            <v>S158</v>
          </cell>
          <cell r="B7737" t="str">
            <v>TRAUMATISMO DE OTROS VASOS SANGUINEOS A NIVEL DEL CUELLO</v>
          </cell>
          <cell r="C7737" t="str">
            <v>00</v>
          </cell>
        </row>
        <row r="7738">
          <cell r="A7738" t="str">
            <v>S159</v>
          </cell>
          <cell r="B7738" t="str">
            <v>TRAUMATISMO DE VASOS SANGUINEOS NO ESPECIFICADOS A NIVEL DEL CUELLO</v>
          </cell>
          <cell r="C7738" t="str">
            <v>00</v>
          </cell>
        </row>
        <row r="7739">
          <cell r="A7739" t="str">
            <v>S16</v>
          </cell>
          <cell r="B7739" t="str">
            <v>TRAUMATISMO DEL TENDON Y MUSCULOS A NIVEL DEL CUELLO</v>
          </cell>
          <cell r="C7739" t="str">
            <v>00</v>
          </cell>
        </row>
        <row r="7740">
          <cell r="A7740" t="str">
            <v>S17</v>
          </cell>
          <cell r="B7740" t="str">
            <v>TRAUMATISMO POR APLASTAMIENTO DEL CUELLO</v>
          </cell>
          <cell r="C7740" t="str">
            <v>00</v>
          </cell>
        </row>
        <row r="7741">
          <cell r="A7741" t="str">
            <v>S170</v>
          </cell>
          <cell r="B7741" t="str">
            <v>TRAUMATISMO POR APLASTAMIENTO DE LA LARINGE Y DE LA TRAQUEA</v>
          </cell>
          <cell r="C7741" t="str">
            <v>00</v>
          </cell>
        </row>
        <row r="7742">
          <cell r="A7742" t="str">
            <v>S178</v>
          </cell>
          <cell r="B7742" t="str">
            <v>TRAUMATISMO POR APLASTAMIENTO DE OTRAS PARTES DEL CUELLO</v>
          </cell>
          <cell r="C7742" t="str">
            <v>00</v>
          </cell>
        </row>
        <row r="7743">
          <cell r="A7743" t="str">
            <v>S179</v>
          </cell>
          <cell r="B7743" t="str">
            <v>TRAUMATISMO POR APLASTAMIENTO DEL CUELLO, PARTE NO ESPECIFICADA</v>
          </cell>
          <cell r="C7743" t="str">
            <v>00</v>
          </cell>
        </row>
        <row r="7744">
          <cell r="A7744" t="str">
            <v>S18</v>
          </cell>
          <cell r="B7744" t="str">
            <v>AMPUTACION TRAMATICA A NIVEL DEL CUELLO</v>
          </cell>
          <cell r="C7744" t="str">
            <v>00</v>
          </cell>
        </row>
        <row r="7745">
          <cell r="A7745" t="str">
            <v>S19</v>
          </cell>
          <cell r="B7745" t="str">
            <v>OTROS TRAUMATISMOS Y LOS NO ESPECIFICADOS DEL CUELLO</v>
          </cell>
          <cell r="C7745" t="str">
            <v>00</v>
          </cell>
        </row>
        <row r="7746">
          <cell r="A7746" t="str">
            <v>S197</v>
          </cell>
          <cell r="B7746" t="str">
            <v>TRAUMATISMOS MULTIPLES DEL CUELLO</v>
          </cell>
          <cell r="C7746" t="str">
            <v>00</v>
          </cell>
        </row>
        <row r="7747">
          <cell r="A7747" t="str">
            <v>S198</v>
          </cell>
          <cell r="B7747" t="str">
            <v>OTROS TRAUMATISMOS DEL CUELLO, ESPECIFICADOS</v>
          </cell>
          <cell r="C7747" t="str">
            <v>00</v>
          </cell>
        </row>
        <row r="7748">
          <cell r="A7748" t="str">
            <v>S199</v>
          </cell>
          <cell r="B7748" t="str">
            <v>TRAUMATISMO DEL CUELLO, NO ESPECIFICADO</v>
          </cell>
          <cell r="C7748" t="str">
            <v>00</v>
          </cell>
        </row>
        <row r="7749">
          <cell r="A7749" t="str">
            <v>S20</v>
          </cell>
          <cell r="B7749" t="str">
            <v>TRAUMATISMO SUPERFICIAL DEL TORAX</v>
          </cell>
          <cell r="C7749" t="str">
            <v>00</v>
          </cell>
        </row>
        <row r="7750">
          <cell r="A7750" t="str">
            <v>S200</v>
          </cell>
          <cell r="B7750" t="str">
            <v>CONTUSION DE LA MAMA</v>
          </cell>
          <cell r="C7750" t="str">
            <v>00</v>
          </cell>
        </row>
        <row r="7751">
          <cell r="A7751" t="str">
            <v>S201</v>
          </cell>
          <cell r="B7751" t="str">
            <v>OTROS TRAUMATISMOS SUPERFICIALES Y LOS NO ESPECIFICADOS DE LA MAMA</v>
          </cell>
          <cell r="C7751" t="str">
            <v>00</v>
          </cell>
        </row>
        <row r="7752">
          <cell r="A7752" t="str">
            <v>S202</v>
          </cell>
          <cell r="B7752" t="str">
            <v>CONTUSION DEL TORAX</v>
          </cell>
          <cell r="C7752" t="str">
            <v>00</v>
          </cell>
        </row>
        <row r="7753">
          <cell r="A7753" t="str">
            <v>S203</v>
          </cell>
          <cell r="B7753" t="str">
            <v>OTROS TRAUMATISMOS SUPERFICIALES DE LA PARED ANTERIOR DEL TORAX</v>
          </cell>
          <cell r="C7753" t="str">
            <v>00</v>
          </cell>
        </row>
        <row r="7754">
          <cell r="A7754" t="str">
            <v>S204</v>
          </cell>
          <cell r="B7754" t="str">
            <v>OTROS TRAUMATISMOS SUPERFICIALES DE LA PARED POSTERIOR DEL TORAX</v>
          </cell>
          <cell r="C7754" t="str">
            <v>00</v>
          </cell>
        </row>
        <row r="7755">
          <cell r="A7755" t="str">
            <v>S207</v>
          </cell>
          <cell r="B7755" t="str">
            <v>TRAUMATISMO SUPERFICIALES MULTIPLES DEL TORAX</v>
          </cell>
          <cell r="C7755" t="str">
            <v>00</v>
          </cell>
        </row>
        <row r="7756">
          <cell r="A7756" t="str">
            <v>S208</v>
          </cell>
          <cell r="B7756" t="str">
            <v>TRAUMATISMO SUPERFICIAL DE OTRAS PARTES Y DE LAS NO ESPECIF. DEL TORAX</v>
          </cell>
          <cell r="C7756" t="str">
            <v>00</v>
          </cell>
        </row>
        <row r="7757">
          <cell r="A7757" t="str">
            <v>S21</v>
          </cell>
          <cell r="B7757" t="str">
            <v>HERIDA DEL TORAX</v>
          </cell>
          <cell r="C7757" t="str">
            <v>00</v>
          </cell>
        </row>
        <row r="7758">
          <cell r="A7758" t="str">
            <v>S210</v>
          </cell>
          <cell r="B7758" t="str">
            <v>HERIDA DE LA MAMA</v>
          </cell>
          <cell r="C7758" t="str">
            <v>00</v>
          </cell>
        </row>
        <row r="7759">
          <cell r="A7759" t="str">
            <v>S211</v>
          </cell>
          <cell r="B7759" t="str">
            <v>HERIDA DE LA PARED ANTERIOR DEL TORAX</v>
          </cell>
          <cell r="C7759" t="str">
            <v>00</v>
          </cell>
        </row>
        <row r="7760">
          <cell r="A7760" t="str">
            <v>S212</v>
          </cell>
          <cell r="B7760" t="str">
            <v>HERIDA DE LA PARED POSTERIOR DEL TORAX</v>
          </cell>
          <cell r="C7760" t="str">
            <v>00</v>
          </cell>
        </row>
        <row r="7761">
          <cell r="A7761" t="str">
            <v>S217</v>
          </cell>
          <cell r="B7761" t="str">
            <v>HERIDA MULTIPLE DE LA PARED TORACICA</v>
          </cell>
          <cell r="C7761" t="str">
            <v>00</v>
          </cell>
        </row>
        <row r="7762">
          <cell r="A7762" t="str">
            <v>S218</v>
          </cell>
          <cell r="B7762" t="str">
            <v>HERIDA DE OTRAS PARTES DEL TORAX</v>
          </cell>
          <cell r="C7762" t="str">
            <v>00</v>
          </cell>
        </row>
        <row r="7763">
          <cell r="A7763" t="str">
            <v>S219</v>
          </cell>
          <cell r="B7763" t="str">
            <v>HERIDA DEL TORAX, PARTE NO ESPECIFICADA</v>
          </cell>
          <cell r="C7763" t="str">
            <v>00</v>
          </cell>
        </row>
        <row r="7764">
          <cell r="A7764" t="str">
            <v>S22</v>
          </cell>
          <cell r="B7764" t="str">
            <v>FRACTURA DE LAS COSTILLAS, DEL ESTERNON Y DE LA COLUMNA TORACICA (DOR)</v>
          </cell>
          <cell r="C7764" t="str">
            <v>00</v>
          </cell>
        </row>
        <row r="7765">
          <cell r="A7765" t="str">
            <v>S220</v>
          </cell>
          <cell r="B7765" t="str">
            <v>FRACTURA DE VERTEBRA TORACICA</v>
          </cell>
          <cell r="C7765" t="str">
            <v>00</v>
          </cell>
        </row>
        <row r="7766">
          <cell r="A7766" t="str">
            <v>S221</v>
          </cell>
          <cell r="B7766" t="str">
            <v>FRACTURAS MULTIPLES DE COLUMNA TORACICA</v>
          </cell>
          <cell r="C7766" t="str">
            <v>00</v>
          </cell>
        </row>
        <row r="7767">
          <cell r="A7767" t="str">
            <v>S222</v>
          </cell>
          <cell r="B7767" t="str">
            <v>FRACTURA DEL ESTERNON</v>
          </cell>
          <cell r="C7767" t="str">
            <v>00</v>
          </cell>
        </row>
        <row r="7768">
          <cell r="A7768" t="str">
            <v>S223</v>
          </cell>
          <cell r="B7768" t="str">
            <v>FRACTURA DE COSTILLA</v>
          </cell>
          <cell r="C7768" t="str">
            <v>00</v>
          </cell>
        </row>
        <row r="7769">
          <cell r="A7769" t="str">
            <v>S224</v>
          </cell>
          <cell r="B7769" t="str">
            <v>FRACTURAS MULTIPLES DE COSTILLAS</v>
          </cell>
          <cell r="C7769" t="str">
            <v>00</v>
          </cell>
        </row>
        <row r="7770">
          <cell r="A7770" t="str">
            <v>S225</v>
          </cell>
          <cell r="B7770" t="str">
            <v>TORAX AZOTADO</v>
          </cell>
          <cell r="C7770" t="str">
            <v>00</v>
          </cell>
        </row>
        <row r="7771">
          <cell r="A7771" t="str">
            <v>S228</v>
          </cell>
          <cell r="B7771" t="str">
            <v>FRACTURA DE OTRAS PARTES DEL TORAX OSEO</v>
          </cell>
          <cell r="C7771" t="str">
            <v>00</v>
          </cell>
        </row>
        <row r="7772">
          <cell r="A7772" t="str">
            <v>S229</v>
          </cell>
          <cell r="B7772" t="str">
            <v>FRACTURA DEL TORAX OSEO, PARTE NO ESPECIFICADA</v>
          </cell>
          <cell r="C7772" t="str">
            <v>00</v>
          </cell>
        </row>
        <row r="7773">
          <cell r="A7773" t="str">
            <v>S23</v>
          </cell>
          <cell r="B7773" t="str">
            <v>LUXACION, ESGUINCE Y TORCEDURA DE ARTIC. Y LIGAM. DEL TORAX</v>
          </cell>
          <cell r="C7773" t="str">
            <v>00</v>
          </cell>
        </row>
        <row r="7774">
          <cell r="A7774" t="str">
            <v>S230</v>
          </cell>
          <cell r="B7774" t="str">
            <v>RUPTURA TRAUMATICA DE DISCO INTERVERTEBRAL TORACICO</v>
          </cell>
          <cell r="C7774" t="str">
            <v>00</v>
          </cell>
        </row>
        <row r="7775">
          <cell r="A7775" t="str">
            <v>S231</v>
          </cell>
          <cell r="B7775" t="str">
            <v>LUXACION DE VERTEBRA TORACICA</v>
          </cell>
          <cell r="C7775" t="str">
            <v>00</v>
          </cell>
        </row>
        <row r="7776">
          <cell r="A7776" t="str">
            <v>S232</v>
          </cell>
          <cell r="B7776" t="str">
            <v>LUXACION DE OTRAS PARTES Y DE LAS NO ESPECIFICADAS DEL TORAX</v>
          </cell>
          <cell r="C7776" t="str">
            <v>00</v>
          </cell>
        </row>
        <row r="7777">
          <cell r="A7777" t="str">
            <v>S233</v>
          </cell>
          <cell r="B7777" t="str">
            <v>ESGUINCES Y TORCEDURAS DE COLUMNA TORACICA</v>
          </cell>
          <cell r="C7777" t="str">
            <v>00</v>
          </cell>
        </row>
        <row r="7778">
          <cell r="A7778" t="str">
            <v>S234</v>
          </cell>
          <cell r="B7778" t="str">
            <v>ESGUINCE Y TORCEDURAS DE COSTILLAS Y ESTERNON</v>
          </cell>
          <cell r="C7778" t="str">
            <v>00</v>
          </cell>
        </row>
        <row r="7779">
          <cell r="A7779" t="str">
            <v>S235</v>
          </cell>
          <cell r="B7779" t="str">
            <v>ESGUINCES Y TORCEDURAS DE OTRAS PARTES Y DE LAS NO ESPCIF. DEL TORAX</v>
          </cell>
          <cell r="C7779" t="str">
            <v>00</v>
          </cell>
        </row>
        <row r="7780">
          <cell r="A7780" t="str">
            <v>S24</v>
          </cell>
          <cell r="B7780" t="str">
            <v>TRAUMATISMO DE NERVIOS Y DE LA MEDULA ESPINAL A NIVEL DEL TORAX</v>
          </cell>
          <cell r="C7780" t="str">
            <v>00</v>
          </cell>
        </row>
        <row r="7781">
          <cell r="A7781" t="str">
            <v>S240</v>
          </cell>
          <cell r="B7781" t="str">
            <v>CONCUSION Y EDEMA DE LA MEDULA ESPINAL TORACICA</v>
          </cell>
          <cell r="C7781" t="str">
            <v>00</v>
          </cell>
        </row>
        <row r="7782">
          <cell r="A7782" t="str">
            <v>S241</v>
          </cell>
          <cell r="B7782" t="str">
            <v>OTROS TRAUM. Y LOS NO ESPECIF. DE LA MEDULA ESPINAL TORACICA</v>
          </cell>
          <cell r="C7782" t="str">
            <v>00</v>
          </cell>
        </row>
        <row r="7783">
          <cell r="A7783" t="str">
            <v>S242</v>
          </cell>
          <cell r="B7783" t="str">
            <v>TRAUMATISMO DE RAICES NERVIOSAS DE LA COLUMNA TORACICA</v>
          </cell>
          <cell r="C7783" t="str">
            <v>00</v>
          </cell>
        </row>
        <row r="7784">
          <cell r="A7784" t="str">
            <v>S243</v>
          </cell>
          <cell r="B7784" t="str">
            <v>TRAUMATISMO DE NERVIOS PERIFERICOS DEL TORAX</v>
          </cell>
          <cell r="C7784" t="str">
            <v>00</v>
          </cell>
        </row>
        <row r="7785">
          <cell r="A7785" t="str">
            <v>S244</v>
          </cell>
          <cell r="B7785" t="str">
            <v>TRAUMATISMO DE NERVIOS SIMPATICOS TORACICOS</v>
          </cell>
          <cell r="C7785" t="str">
            <v>00</v>
          </cell>
        </row>
        <row r="7786">
          <cell r="A7786" t="str">
            <v>S245</v>
          </cell>
          <cell r="B7786" t="str">
            <v>TRAUMATISMO DE OTROS NERVIOS DEL TORAX</v>
          </cell>
          <cell r="C7786" t="str">
            <v>00</v>
          </cell>
        </row>
        <row r="7787">
          <cell r="A7787" t="str">
            <v>S246</v>
          </cell>
          <cell r="B7787" t="str">
            <v>TRAUMATISMO DE NERVIO NO ESPECIFICADO DEL TORAX</v>
          </cell>
          <cell r="C7787" t="str">
            <v>00</v>
          </cell>
        </row>
        <row r="7788">
          <cell r="A7788" t="str">
            <v>S25</v>
          </cell>
          <cell r="B7788" t="str">
            <v>TRAUMATISMO DE VASOS SANGUINEOS DEL TORAX</v>
          </cell>
          <cell r="C7788" t="str">
            <v>00</v>
          </cell>
        </row>
        <row r="7789">
          <cell r="A7789" t="str">
            <v>S250</v>
          </cell>
          <cell r="B7789" t="str">
            <v>TRAUMATISMO DE LA AORTA TORACICA</v>
          </cell>
          <cell r="C7789" t="str">
            <v>00</v>
          </cell>
        </row>
        <row r="7790">
          <cell r="A7790" t="str">
            <v>S251</v>
          </cell>
          <cell r="B7790" t="str">
            <v>TRAUMATISMO DE LA ARTERIA INNOMINADA O SUBCLAVIA</v>
          </cell>
          <cell r="C7790" t="str">
            <v>00</v>
          </cell>
        </row>
        <row r="7791">
          <cell r="A7791" t="str">
            <v>S252</v>
          </cell>
          <cell r="B7791" t="str">
            <v>TRAUMATISMO DE VENA CAVA SUPERIOR</v>
          </cell>
          <cell r="C7791" t="str">
            <v>00</v>
          </cell>
        </row>
        <row r="7792">
          <cell r="A7792" t="str">
            <v>S253</v>
          </cell>
          <cell r="B7792" t="str">
            <v>TRAUMATISMO DE LA VENA INNOMINADA O SUBCLAVIA</v>
          </cell>
          <cell r="C7792" t="str">
            <v>00</v>
          </cell>
        </row>
        <row r="7793">
          <cell r="A7793" t="str">
            <v>S254</v>
          </cell>
          <cell r="B7793" t="str">
            <v>TRAUMATISMO DE VASOS SANGUINEOS PULMONARES</v>
          </cell>
          <cell r="C7793" t="str">
            <v>00</v>
          </cell>
        </row>
        <row r="7794">
          <cell r="A7794" t="str">
            <v>S255</v>
          </cell>
          <cell r="B7794" t="str">
            <v>TRAUMATISMO DE VASOS SANGUINEOS INTERCOSTALES</v>
          </cell>
          <cell r="C7794" t="str">
            <v>00</v>
          </cell>
        </row>
        <row r="7795">
          <cell r="A7795" t="str">
            <v>S257</v>
          </cell>
          <cell r="B7795" t="str">
            <v>TRAUMATISMO DE MULTIPLES VASOS SANGUINEOS DEL TORAX</v>
          </cell>
          <cell r="C7795" t="str">
            <v>00</v>
          </cell>
        </row>
        <row r="7796">
          <cell r="A7796" t="str">
            <v>S258</v>
          </cell>
          <cell r="B7796" t="str">
            <v>TRAUMATISMO DE OTROS VASOS SANGUINEOS DEL TORAX</v>
          </cell>
          <cell r="C7796" t="str">
            <v>00</v>
          </cell>
        </row>
        <row r="7797">
          <cell r="A7797" t="str">
            <v>S259</v>
          </cell>
          <cell r="B7797" t="str">
            <v>TRAUMATISMO DE VASOS SANGUINEOS NO ESPECIFICADOS DEL TORAX</v>
          </cell>
          <cell r="C7797" t="str">
            <v>00</v>
          </cell>
        </row>
        <row r="7798">
          <cell r="A7798" t="str">
            <v>S26</v>
          </cell>
          <cell r="B7798" t="str">
            <v>TRAUMATISMO DEL CORAZON</v>
          </cell>
          <cell r="C7798" t="str">
            <v>00</v>
          </cell>
        </row>
        <row r="7799">
          <cell r="A7799" t="str">
            <v>S260</v>
          </cell>
          <cell r="B7799" t="str">
            <v>TRAUMATISMO DEL CORAZON CON HEMOPERICARDIO</v>
          </cell>
          <cell r="C7799" t="str">
            <v>00</v>
          </cell>
        </row>
        <row r="7800">
          <cell r="A7800" t="str">
            <v>S268</v>
          </cell>
          <cell r="B7800" t="str">
            <v>OTROS TRAUMATISMOS DEL CORAZON</v>
          </cell>
          <cell r="C7800" t="str">
            <v>00</v>
          </cell>
        </row>
        <row r="7801">
          <cell r="A7801" t="str">
            <v>S269</v>
          </cell>
          <cell r="B7801" t="str">
            <v>TRAUMATISMO DEL CORAZON, NO ESPECIFICADO</v>
          </cell>
          <cell r="C7801" t="str">
            <v>00</v>
          </cell>
        </row>
        <row r="7802">
          <cell r="A7802" t="str">
            <v>S27</v>
          </cell>
          <cell r="B7802" t="str">
            <v>TRAUMATISMO DE OTROS ORG, INTRATORACICOS Y DE LOS NO ESPECIFICADOS</v>
          </cell>
          <cell r="C7802" t="str">
            <v>00</v>
          </cell>
        </row>
        <row r="7803">
          <cell r="A7803" t="str">
            <v>S270</v>
          </cell>
          <cell r="B7803" t="str">
            <v>NEUMOTORAX TRAUMATICO</v>
          </cell>
          <cell r="C7803" t="str">
            <v>00</v>
          </cell>
        </row>
        <row r="7804">
          <cell r="A7804" t="str">
            <v>S271</v>
          </cell>
          <cell r="B7804" t="str">
            <v>HEMOTORAX TRAUMATICO</v>
          </cell>
          <cell r="C7804" t="str">
            <v>00</v>
          </cell>
        </row>
        <row r="7805">
          <cell r="A7805" t="str">
            <v>S272</v>
          </cell>
          <cell r="B7805" t="str">
            <v>HEMONEUMOTORAX TRAUMATICO</v>
          </cell>
          <cell r="C7805" t="str">
            <v>00</v>
          </cell>
        </row>
        <row r="7806">
          <cell r="A7806" t="str">
            <v>S273</v>
          </cell>
          <cell r="B7806" t="str">
            <v>OTROS TRAUMATISMOS DEL PULMON</v>
          </cell>
          <cell r="C7806" t="str">
            <v>00</v>
          </cell>
        </row>
        <row r="7807">
          <cell r="A7807" t="str">
            <v>S274</v>
          </cell>
          <cell r="B7807" t="str">
            <v>TRAUMATISMO DE LOS BROMQUIOS</v>
          </cell>
          <cell r="C7807" t="str">
            <v>00</v>
          </cell>
        </row>
        <row r="7808">
          <cell r="A7808" t="str">
            <v>S275</v>
          </cell>
          <cell r="B7808" t="str">
            <v>TRAUMATISMO DE LA TRAQUEA TORACICA</v>
          </cell>
          <cell r="C7808" t="str">
            <v>00</v>
          </cell>
        </row>
        <row r="7809">
          <cell r="A7809" t="str">
            <v>S276</v>
          </cell>
          <cell r="B7809" t="str">
            <v>TRAUMATISMO DE LA PLEURA</v>
          </cell>
          <cell r="C7809" t="str">
            <v>00</v>
          </cell>
        </row>
        <row r="7810">
          <cell r="A7810" t="str">
            <v>S277</v>
          </cell>
          <cell r="B7810" t="str">
            <v>TRAUMATISMOS MULTIPLES DE ORGANOS INTRATORACICOS</v>
          </cell>
          <cell r="C7810" t="str">
            <v>00</v>
          </cell>
        </row>
        <row r="7811">
          <cell r="A7811" t="str">
            <v>S278</v>
          </cell>
          <cell r="B7811" t="str">
            <v>TRAUMATISNO DE OTROS ORGANOS INTRATORACICOS, ESPECIFICADOS</v>
          </cell>
          <cell r="C7811" t="str">
            <v>00</v>
          </cell>
        </row>
        <row r="7812">
          <cell r="A7812" t="str">
            <v>S279</v>
          </cell>
          <cell r="B7812" t="str">
            <v>TRAUMATISMO DE ORGANO INTRATORACICO, NO ESPECIFICADO</v>
          </cell>
          <cell r="C7812" t="str">
            <v>00</v>
          </cell>
        </row>
        <row r="7813">
          <cell r="A7813" t="str">
            <v>S28</v>
          </cell>
          <cell r="B7813" t="str">
            <v>TRAUM. POR APLAST. DEL TORAX Y AMPUTACION TRAUM. DE PARTE DEL TORAX</v>
          </cell>
          <cell r="C7813" t="str">
            <v>00</v>
          </cell>
        </row>
        <row r="7814">
          <cell r="A7814" t="str">
            <v>S280</v>
          </cell>
          <cell r="B7814" t="str">
            <v>APLASTAMIENTO DEL TORAX</v>
          </cell>
          <cell r="C7814" t="str">
            <v>00</v>
          </cell>
        </row>
        <row r="7815">
          <cell r="A7815" t="str">
            <v>S281</v>
          </cell>
          <cell r="B7815" t="str">
            <v>AMPUTACION TRAUMATICA DE PARTE DEL TORAX</v>
          </cell>
          <cell r="C7815" t="str">
            <v>00</v>
          </cell>
        </row>
        <row r="7816">
          <cell r="A7816" t="str">
            <v>S29</v>
          </cell>
          <cell r="B7816" t="str">
            <v>OTROS TRAUMATISMOS Y LOS NO ESPECIFICADOS DEL TORAX</v>
          </cell>
          <cell r="C7816" t="str">
            <v>00</v>
          </cell>
        </row>
        <row r="7817">
          <cell r="A7817" t="str">
            <v>S290</v>
          </cell>
          <cell r="B7817" t="str">
            <v>TRAUMATISMO DE TENDON Y MUSCULOS A NIVEL DEL TORAX</v>
          </cell>
          <cell r="C7817" t="str">
            <v>00</v>
          </cell>
        </row>
        <row r="7818">
          <cell r="A7818" t="str">
            <v>S297</v>
          </cell>
          <cell r="B7818" t="str">
            <v>TRAUMATISMOS MULTIPLES DEL TORAX</v>
          </cell>
          <cell r="C7818" t="str">
            <v>00</v>
          </cell>
        </row>
        <row r="7819">
          <cell r="A7819" t="str">
            <v>S298</v>
          </cell>
          <cell r="B7819" t="str">
            <v>OTROS TRAUMATIMOS DEL TORAX, ESPECIFICADOS</v>
          </cell>
          <cell r="C7819" t="str">
            <v>00</v>
          </cell>
        </row>
        <row r="7820">
          <cell r="A7820" t="str">
            <v>S299</v>
          </cell>
          <cell r="B7820" t="str">
            <v>TRAUMATISMO DEL TORAX, NO ESPECIFICADO</v>
          </cell>
          <cell r="C7820" t="str">
            <v>00</v>
          </cell>
        </row>
        <row r="7821">
          <cell r="A7821" t="str">
            <v>S30</v>
          </cell>
          <cell r="B7821" t="str">
            <v>TRAUMATISMO SUPERFICIAL DEL ABDOMEN, DE LA REGION LUMBOSACRA Y DE LA P</v>
          </cell>
          <cell r="C7821" t="str">
            <v>00</v>
          </cell>
        </row>
        <row r="7822">
          <cell r="A7822" t="str">
            <v>S300</v>
          </cell>
          <cell r="B7822" t="str">
            <v>CONTUSION DE LA REGION LUMBOSACRA Y DE LA PELVIS</v>
          </cell>
          <cell r="C7822" t="str">
            <v>00</v>
          </cell>
        </row>
        <row r="7823">
          <cell r="A7823" t="str">
            <v>S301</v>
          </cell>
          <cell r="B7823" t="str">
            <v>CONTUSION DE LA PARED ABDOMINAL</v>
          </cell>
          <cell r="C7823" t="str">
            <v>00</v>
          </cell>
        </row>
        <row r="7824">
          <cell r="A7824" t="str">
            <v>S302</v>
          </cell>
          <cell r="B7824" t="str">
            <v>CONTUSION DE ORGANOS GENITALES EXTERNOS</v>
          </cell>
          <cell r="C7824" t="str">
            <v>00</v>
          </cell>
        </row>
        <row r="7825">
          <cell r="A7825" t="str">
            <v>S307</v>
          </cell>
          <cell r="B7825" t="str">
            <v>TRAUM. SUPERF. MULTIPLES DEL ABDOMEN, DE LA REG. LUMBOSACRA Y DE LA P</v>
          </cell>
          <cell r="C7825" t="str">
            <v>00</v>
          </cell>
        </row>
        <row r="7826">
          <cell r="A7826" t="str">
            <v>S308</v>
          </cell>
          <cell r="B7826" t="str">
            <v>OTROS TRAUM. SUPERF. DEL ABDOMEN, DE LA REG. LUMBOSACRA Y DE LA PELVIS</v>
          </cell>
          <cell r="C7826" t="str">
            <v>00</v>
          </cell>
        </row>
        <row r="7827">
          <cell r="A7827" t="str">
            <v>S309</v>
          </cell>
          <cell r="B7827" t="str">
            <v>TRUAM. SUPERF. DEL ABDOMEN, DE LA REG. LUMBOSAC. Y DE LA PELVIS PARTE</v>
          </cell>
          <cell r="C7827" t="str">
            <v>00</v>
          </cell>
        </row>
        <row r="7828">
          <cell r="A7828" t="str">
            <v>S31</v>
          </cell>
          <cell r="B7828" t="str">
            <v>HERIDA DEL ABDOMEN, DE LA REGION LUMBOSACRA Y DE LA PELVIS</v>
          </cell>
          <cell r="C7828" t="str">
            <v>00</v>
          </cell>
        </row>
        <row r="7829">
          <cell r="A7829" t="str">
            <v>S310</v>
          </cell>
          <cell r="B7829" t="str">
            <v>HERIDA DE LA REGION LUMBOSACRA Y DE LA PELVIS</v>
          </cell>
          <cell r="C7829" t="str">
            <v>00</v>
          </cell>
        </row>
        <row r="7830">
          <cell r="A7830" t="str">
            <v>S311</v>
          </cell>
          <cell r="B7830" t="str">
            <v>HERIDA DE LA PARED ABDOMINAL</v>
          </cell>
          <cell r="C7830" t="str">
            <v>00</v>
          </cell>
        </row>
        <row r="7831">
          <cell r="A7831" t="str">
            <v>S312</v>
          </cell>
          <cell r="B7831" t="str">
            <v>HERIDA DEL PENE</v>
          </cell>
          <cell r="C7831" t="str">
            <v>00</v>
          </cell>
        </row>
        <row r="7832">
          <cell r="A7832" t="str">
            <v>S313</v>
          </cell>
          <cell r="B7832" t="str">
            <v>HERIDA DEL ESCROTO Y DE LOS TESTICULOS</v>
          </cell>
          <cell r="C7832" t="str">
            <v>00</v>
          </cell>
        </row>
        <row r="7833">
          <cell r="A7833" t="str">
            <v>S314</v>
          </cell>
          <cell r="B7833" t="str">
            <v>HERIDA DE LA VAGINA Y DE LA VULVA</v>
          </cell>
          <cell r="C7833" t="str">
            <v>00</v>
          </cell>
        </row>
        <row r="7834">
          <cell r="A7834" t="str">
            <v>S315</v>
          </cell>
          <cell r="B7834" t="str">
            <v>HERIDA DE OTROS ORGANOS GENITALES EXTERNOS Y DE LOS NO ESPECIFICADOS</v>
          </cell>
          <cell r="C7834" t="str">
            <v>00</v>
          </cell>
        </row>
        <row r="7835">
          <cell r="A7835" t="str">
            <v>S317</v>
          </cell>
          <cell r="B7835" t="str">
            <v>HERIDAS MULTIPLES DEL ABDOMEN, DE LA REGION LUMBOSACRA Y DE LA PELVIS</v>
          </cell>
          <cell r="C7835" t="str">
            <v>00</v>
          </cell>
        </row>
        <row r="7836">
          <cell r="A7836" t="str">
            <v>S318</v>
          </cell>
          <cell r="B7836" t="str">
            <v>HERIDAS DE OTRAS PARTES Y DE LAS NO ESPECIFICADAS DEL ABDOMEN</v>
          </cell>
          <cell r="C7836" t="str">
            <v>00</v>
          </cell>
        </row>
        <row r="7837">
          <cell r="A7837" t="str">
            <v>S32</v>
          </cell>
          <cell r="B7837" t="str">
            <v>FRACTURA DE LA COLUMNA LUMBAR Y DE LA PELVIS</v>
          </cell>
          <cell r="C7837" t="str">
            <v>00</v>
          </cell>
        </row>
        <row r="7838">
          <cell r="A7838" t="str">
            <v>S320</v>
          </cell>
          <cell r="B7838" t="str">
            <v>FRACTURA DE VERTEBRA LUNBAR</v>
          </cell>
          <cell r="C7838" t="str">
            <v>00</v>
          </cell>
        </row>
        <row r="7839">
          <cell r="A7839" t="str">
            <v>S321</v>
          </cell>
          <cell r="B7839" t="str">
            <v>FRACTURA DEL SACRO</v>
          </cell>
          <cell r="C7839" t="str">
            <v>00</v>
          </cell>
        </row>
        <row r="7840">
          <cell r="A7840" t="str">
            <v>S322</v>
          </cell>
          <cell r="B7840" t="str">
            <v>FRACTURA DEL COCCIX</v>
          </cell>
          <cell r="C7840" t="str">
            <v>00</v>
          </cell>
        </row>
        <row r="7841">
          <cell r="A7841" t="str">
            <v>S323</v>
          </cell>
          <cell r="B7841" t="str">
            <v>FRACTURA DEL HUESO ILIACO</v>
          </cell>
          <cell r="C7841" t="str">
            <v>00</v>
          </cell>
        </row>
        <row r="7842">
          <cell r="A7842" t="str">
            <v>S324</v>
          </cell>
          <cell r="B7842" t="str">
            <v>FRACTURA DEL ACETABULO</v>
          </cell>
          <cell r="C7842" t="str">
            <v>00</v>
          </cell>
        </row>
        <row r="7843">
          <cell r="A7843" t="str">
            <v>S325</v>
          </cell>
          <cell r="B7843" t="str">
            <v>FRACTURA DEL PUBIS</v>
          </cell>
          <cell r="C7843" t="str">
            <v>00</v>
          </cell>
        </row>
        <row r="7844">
          <cell r="A7844" t="str">
            <v>S327</v>
          </cell>
          <cell r="B7844" t="str">
            <v>FRACTURAS MULTIPLES DE LA COLUMNA LUMBAR Y DE LA PELVIS</v>
          </cell>
          <cell r="C7844" t="str">
            <v>00</v>
          </cell>
        </row>
        <row r="7845">
          <cell r="A7845" t="str">
            <v>S328</v>
          </cell>
          <cell r="B7845" t="str">
            <v>FRACTURA DE OTRAS PARTES Y DE LAS NO ESPECIF. DE LA COLUMNA LUMBAR</v>
          </cell>
          <cell r="C7845" t="str">
            <v>00</v>
          </cell>
        </row>
        <row r="7846">
          <cell r="A7846" t="str">
            <v>S33</v>
          </cell>
          <cell r="B7846" t="str">
            <v>LUXACION, ESGUINCE Y TORCEDURA DE ARTUC. Y LIG. DE LA COLUMNA LUMBAR</v>
          </cell>
          <cell r="C7846" t="str">
            <v>00</v>
          </cell>
        </row>
        <row r="7847">
          <cell r="A7847" t="str">
            <v>S330</v>
          </cell>
          <cell r="B7847" t="str">
            <v>RUPTURA TRAUMATICA DE DISCO INTERVERTEBRAL LUMBAR</v>
          </cell>
          <cell r="C7847" t="str">
            <v>00</v>
          </cell>
        </row>
        <row r="7848">
          <cell r="A7848" t="str">
            <v>S331</v>
          </cell>
          <cell r="B7848" t="str">
            <v>LUXACION DE VERTEBRA LUMBAR</v>
          </cell>
          <cell r="C7848" t="str">
            <v>00</v>
          </cell>
        </row>
        <row r="7849">
          <cell r="A7849" t="str">
            <v>S332</v>
          </cell>
          <cell r="B7849" t="str">
            <v>LUXACION DE ARTICULACION SACROCOCCIGEA Y SACROILIACA</v>
          </cell>
          <cell r="C7849" t="str">
            <v>00</v>
          </cell>
        </row>
        <row r="7850">
          <cell r="A7850" t="str">
            <v>S333</v>
          </cell>
          <cell r="B7850" t="str">
            <v>LUXACION DE OTRAS PARTES Y DE LAS NO ESPECIF. DE LA COLUMNA LUMBAR Y D</v>
          </cell>
          <cell r="C7850" t="str">
            <v>00</v>
          </cell>
        </row>
        <row r="7851">
          <cell r="A7851" t="str">
            <v>S334</v>
          </cell>
          <cell r="B7851" t="str">
            <v>RUPTURA TRAUMATICA DE LA SINFISIS DEL PUBIS</v>
          </cell>
          <cell r="C7851" t="str">
            <v>00</v>
          </cell>
        </row>
        <row r="7852">
          <cell r="A7852" t="str">
            <v>S335</v>
          </cell>
          <cell r="B7852" t="str">
            <v>ESGUINCES Y TORCEDURAS DE LA COLUMNA LUMBAR</v>
          </cell>
          <cell r="C7852" t="str">
            <v>00</v>
          </cell>
        </row>
        <row r="7853">
          <cell r="A7853" t="str">
            <v>S336</v>
          </cell>
          <cell r="B7853" t="str">
            <v>ESGUINCES Y TORCEDURAS DE LA ARTICULACION  SACROILIACA</v>
          </cell>
          <cell r="C7853" t="str">
            <v>00</v>
          </cell>
        </row>
        <row r="7854">
          <cell r="A7854" t="str">
            <v>S337</v>
          </cell>
          <cell r="B7854" t="str">
            <v>ESGUINCES Y TORCED. DE OTRAS PARTES Y DE LAS NO ESPECIF. DE LA COLUMNA</v>
          </cell>
          <cell r="C7854" t="str">
            <v>00</v>
          </cell>
        </row>
        <row r="7855">
          <cell r="A7855" t="str">
            <v>S34</v>
          </cell>
          <cell r="B7855" t="str">
            <v>TRAUM. DE LOS NERVIOS Y DE LA MEDULA ESPINAL LUMBAR, A NIVEL DEL ABDOM</v>
          </cell>
          <cell r="C7855" t="str">
            <v>00</v>
          </cell>
        </row>
        <row r="7856">
          <cell r="A7856" t="str">
            <v>S340</v>
          </cell>
          <cell r="B7856" t="str">
            <v>CONCUSION Y EDEMA DE LA MEDULA ESPINAL LUMBAR</v>
          </cell>
          <cell r="C7856" t="str">
            <v>00</v>
          </cell>
        </row>
        <row r="7857">
          <cell r="A7857" t="str">
            <v>S341</v>
          </cell>
          <cell r="B7857" t="str">
            <v>OTRO TRAUMATISMO DE LA MEDULA ESPINAL LUMBAR</v>
          </cell>
          <cell r="C7857" t="str">
            <v>00</v>
          </cell>
        </row>
        <row r="7858">
          <cell r="A7858" t="str">
            <v>S342</v>
          </cell>
          <cell r="B7858" t="str">
            <v>TRAUMATISMO DE RAIZ NERVIOSA DE LA COLUMNA LUMBAR Y SACRA</v>
          </cell>
          <cell r="C7858" t="str">
            <v>00</v>
          </cell>
        </row>
        <row r="7859">
          <cell r="A7859" t="str">
            <v>S343</v>
          </cell>
          <cell r="B7859" t="str">
            <v>TRAUMATISMO DE LA COLA DE CABALLO</v>
          </cell>
          <cell r="C7859" t="str">
            <v>00</v>
          </cell>
        </row>
        <row r="7860">
          <cell r="A7860" t="str">
            <v>S344</v>
          </cell>
          <cell r="B7860" t="str">
            <v>TRAUMATISMO DEL PLEXO LUMBOSACRO</v>
          </cell>
          <cell r="C7860" t="str">
            <v>00</v>
          </cell>
        </row>
        <row r="7861">
          <cell r="A7861" t="str">
            <v>S345</v>
          </cell>
          <cell r="B7861" t="str">
            <v>TRAUMATISMO DE NERVIO(S) SIMPATICO(S) LUMBAR(ES), SACRO(S) Y PELVICO(S</v>
          </cell>
          <cell r="C7861" t="str">
            <v>00</v>
          </cell>
        </row>
        <row r="7862">
          <cell r="A7862" t="str">
            <v>S346</v>
          </cell>
          <cell r="B7862" t="str">
            <v>TRAUM. DE NERVIO(S) PERIFERICO(S) DEL ABDOMEN, DE LA REG. LUMBOSACRA Y</v>
          </cell>
          <cell r="C7862" t="str">
            <v>00</v>
          </cell>
        </row>
        <row r="7863">
          <cell r="A7863" t="str">
            <v>S348</v>
          </cell>
          <cell r="B7863" t="str">
            <v>TRAUM. DE OTROS NERVIOS A NIVEL DEL ABDOMEN, DE LA REG. LUMBOSACRA</v>
          </cell>
          <cell r="C7863" t="str">
            <v>00</v>
          </cell>
        </row>
        <row r="7864">
          <cell r="A7864" t="str">
            <v>S35</v>
          </cell>
          <cell r="B7864" t="str">
            <v>TRAUMATISMO DE VASOS SANGUINEOS A NIVEL DEL ABDOMEN, DE LA REG. LUMBOS</v>
          </cell>
          <cell r="C7864" t="str">
            <v>00</v>
          </cell>
        </row>
        <row r="7865">
          <cell r="A7865" t="str">
            <v>S350</v>
          </cell>
          <cell r="B7865" t="str">
            <v>TRAUMATISMO DE LA AORTA ABDOMINAL</v>
          </cell>
          <cell r="C7865" t="str">
            <v>00</v>
          </cell>
        </row>
        <row r="7866">
          <cell r="A7866" t="str">
            <v>S351</v>
          </cell>
          <cell r="B7866" t="str">
            <v>TRAUMATISMO DE LA VENA CAVA INFERIOR</v>
          </cell>
          <cell r="C7866" t="str">
            <v>00</v>
          </cell>
        </row>
        <row r="7867">
          <cell r="A7867" t="str">
            <v>S352</v>
          </cell>
          <cell r="B7867" t="str">
            <v>TRAUMATISMO DE ARTERIAS CELIACAS Y MESENTERICAS</v>
          </cell>
          <cell r="C7867" t="str">
            <v>00</v>
          </cell>
        </row>
        <row r="7868">
          <cell r="A7868" t="str">
            <v>S353</v>
          </cell>
          <cell r="B7868" t="str">
            <v>TRAUMATISMO DE VENA PORTA Y ESPLENICA</v>
          </cell>
          <cell r="C7868" t="str">
            <v>00</v>
          </cell>
        </row>
        <row r="7869">
          <cell r="A7869" t="str">
            <v>S354</v>
          </cell>
          <cell r="B7869" t="str">
            <v>TRAUMATISMO DE VASOS SANGUINEOS RENALES</v>
          </cell>
          <cell r="C7869" t="str">
            <v>00</v>
          </cell>
        </row>
        <row r="7870">
          <cell r="A7870" t="str">
            <v>S355</v>
          </cell>
          <cell r="B7870" t="str">
            <v>TRAUMATISMO DE VASOS SANGUINEOS ILIACOS</v>
          </cell>
          <cell r="C7870" t="str">
            <v>00</v>
          </cell>
        </row>
        <row r="7871">
          <cell r="A7871" t="str">
            <v>S357</v>
          </cell>
          <cell r="B7871" t="str">
            <v>TRAUMAT. DE MULTIPLES VASOS SANGUINEOS A NIVEL DEL ABDOMEN. DE LA REG.</v>
          </cell>
          <cell r="C7871" t="str">
            <v>00</v>
          </cell>
        </row>
        <row r="7872">
          <cell r="A7872" t="str">
            <v>S358</v>
          </cell>
          <cell r="B7872" t="str">
            <v>TRAUM. DE OTROS VASOS SANGU. A NIVEL DEL ABDOMEN, DE LA REG. LUMBOSACR</v>
          </cell>
          <cell r="C7872" t="str">
            <v>00</v>
          </cell>
        </row>
        <row r="7873">
          <cell r="A7873" t="str">
            <v>S359</v>
          </cell>
          <cell r="B7873" t="str">
            <v>TRAUM. DE VASOS SANGU. NO ESPECIF. A NIVEL DEL ABDOMEN, DE LA REG. LUM</v>
          </cell>
          <cell r="C7873" t="str">
            <v>00</v>
          </cell>
        </row>
        <row r="7874">
          <cell r="A7874" t="str">
            <v>S36</v>
          </cell>
          <cell r="B7874" t="str">
            <v>TRAUMATISMO DE ORGANOS INTRAABDOMINALES</v>
          </cell>
          <cell r="C7874" t="str">
            <v>00</v>
          </cell>
        </row>
        <row r="7875">
          <cell r="A7875" t="str">
            <v>S360</v>
          </cell>
          <cell r="B7875" t="str">
            <v>TRAUMATISMO DEL BAZO</v>
          </cell>
          <cell r="C7875" t="str">
            <v>00</v>
          </cell>
        </row>
        <row r="7876">
          <cell r="A7876" t="str">
            <v>S361</v>
          </cell>
          <cell r="B7876" t="str">
            <v>TRAUMATISMO DEL HIGADO Y DE LA VASICULA BILIAR</v>
          </cell>
          <cell r="C7876" t="str">
            <v>00</v>
          </cell>
        </row>
        <row r="7877">
          <cell r="A7877" t="str">
            <v>S362</v>
          </cell>
          <cell r="B7877" t="str">
            <v>TRAUMATISMO DEL PANCREAS</v>
          </cell>
          <cell r="C7877" t="str">
            <v>00</v>
          </cell>
        </row>
        <row r="7878">
          <cell r="A7878" t="str">
            <v>S363</v>
          </cell>
          <cell r="B7878" t="str">
            <v>TRAUMATISMO DEL ESTOMAGO</v>
          </cell>
          <cell r="C7878" t="str">
            <v>00</v>
          </cell>
        </row>
        <row r="7879">
          <cell r="A7879" t="str">
            <v>S364</v>
          </cell>
          <cell r="B7879" t="str">
            <v>TRAUMATISMO DEL INTESTINO DELGADO</v>
          </cell>
          <cell r="C7879" t="str">
            <v>00</v>
          </cell>
        </row>
        <row r="7880">
          <cell r="A7880" t="str">
            <v>S365</v>
          </cell>
          <cell r="B7880" t="str">
            <v>TRAUMATISMO DEL COLON</v>
          </cell>
          <cell r="C7880" t="str">
            <v>00</v>
          </cell>
        </row>
        <row r="7881">
          <cell r="A7881" t="str">
            <v>S366</v>
          </cell>
          <cell r="B7881" t="str">
            <v>TRAUMATISMO DEL RECTO</v>
          </cell>
          <cell r="C7881" t="str">
            <v>00</v>
          </cell>
        </row>
        <row r="7882">
          <cell r="A7882" t="str">
            <v>S367</v>
          </cell>
          <cell r="B7882" t="str">
            <v>TRAUMATISMO DE MULTIPLES ORGANOS INTRAABDOMINALES</v>
          </cell>
          <cell r="C7882" t="str">
            <v>00</v>
          </cell>
        </row>
        <row r="7883">
          <cell r="A7883" t="str">
            <v>S368</v>
          </cell>
          <cell r="B7883" t="str">
            <v>TRAUMATISMO DE OTROS ORGANOS INTRAABDOMINALES</v>
          </cell>
          <cell r="C7883" t="str">
            <v>00</v>
          </cell>
        </row>
        <row r="7884">
          <cell r="A7884" t="str">
            <v>S369</v>
          </cell>
          <cell r="B7884" t="str">
            <v>TRAUMATISMO DE ORGANO INTRAABDOMINALES NO ESPECIFICADO</v>
          </cell>
          <cell r="C7884" t="str">
            <v>00</v>
          </cell>
        </row>
        <row r="7885">
          <cell r="A7885" t="str">
            <v>S37</v>
          </cell>
          <cell r="B7885" t="str">
            <v>TRAUMATISMO DE ORGANOS PELVICOS</v>
          </cell>
          <cell r="C7885" t="str">
            <v>00</v>
          </cell>
        </row>
        <row r="7886">
          <cell r="A7886" t="str">
            <v>S370</v>
          </cell>
          <cell r="B7886" t="str">
            <v>TRAUMATISMO DEL RIÑON</v>
          </cell>
          <cell r="C7886" t="str">
            <v>00</v>
          </cell>
        </row>
        <row r="7887">
          <cell r="A7887" t="str">
            <v>S371</v>
          </cell>
          <cell r="B7887" t="str">
            <v>TRAUMATISMO DEL URETER</v>
          </cell>
          <cell r="C7887" t="str">
            <v>00</v>
          </cell>
        </row>
        <row r="7888">
          <cell r="A7888" t="str">
            <v>S372</v>
          </cell>
          <cell r="B7888" t="str">
            <v>TRAUMATISMO DE LA VEJIGA</v>
          </cell>
          <cell r="C7888" t="str">
            <v>00</v>
          </cell>
        </row>
        <row r="7889">
          <cell r="A7889" t="str">
            <v>S373</v>
          </cell>
          <cell r="B7889" t="str">
            <v>TRAUMATISMO DE LA URETRA</v>
          </cell>
          <cell r="C7889" t="str">
            <v>00</v>
          </cell>
        </row>
        <row r="7890">
          <cell r="A7890" t="str">
            <v>S374</v>
          </cell>
          <cell r="B7890" t="str">
            <v>TRAUMATISMO DEL OVARIO</v>
          </cell>
          <cell r="C7890" t="str">
            <v>00</v>
          </cell>
        </row>
        <row r="7891">
          <cell r="A7891" t="str">
            <v>S375</v>
          </cell>
          <cell r="B7891" t="str">
            <v>TRAUMATISMO DE LA TROMPA DE FALOPIO</v>
          </cell>
          <cell r="C7891" t="str">
            <v>00</v>
          </cell>
        </row>
        <row r="7892">
          <cell r="A7892" t="str">
            <v>S376</v>
          </cell>
          <cell r="B7892" t="str">
            <v>TRAUMATISMO DEL UTERO</v>
          </cell>
          <cell r="C7892" t="str">
            <v>00</v>
          </cell>
        </row>
        <row r="7893">
          <cell r="A7893" t="str">
            <v>S377</v>
          </cell>
          <cell r="B7893" t="str">
            <v>TRAUMATISMO DE MULTIPLES DE ORGANOS PELVICOS</v>
          </cell>
          <cell r="C7893" t="str">
            <v>00</v>
          </cell>
        </row>
        <row r="7894">
          <cell r="A7894" t="str">
            <v>S378</v>
          </cell>
          <cell r="B7894" t="str">
            <v>TRAUMATISMO DE OTROS ORGANOS PELVICOS</v>
          </cell>
          <cell r="C7894" t="str">
            <v>00</v>
          </cell>
        </row>
        <row r="7895">
          <cell r="A7895" t="str">
            <v>S379</v>
          </cell>
          <cell r="B7895" t="str">
            <v>TRAUMATISMO DE ORGANO PELVICO NO ESPECIFICADO</v>
          </cell>
          <cell r="C7895" t="str">
            <v>00</v>
          </cell>
        </row>
        <row r="7896">
          <cell r="A7896" t="str">
            <v>S38</v>
          </cell>
          <cell r="B7896" t="str">
            <v>TRAUM. POR APLAST. Y AMPUTACION TRAUMATICA DE PARTE DEL ABDOMEN, DE LA</v>
          </cell>
          <cell r="C7896" t="str">
            <v>00</v>
          </cell>
        </row>
        <row r="7897">
          <cell r="A7897" t="str">
            <v>S380</v>
          </cell>
          <cell r="B7897" t="str">
            <v>TRAUMATISMO POR APLASTAMIENTO DE ORGANOS GENITALES EXTERNOS</v>
          </cell>
          <cell r="C7897" t="str">
            <v>00</v>
          </cell>
        </row>
        <row r="7898">
          <cell r="A7898" t="str">
            <v>S381</v>
          </cell>
          <cell r="B7898" t="str">
            <v>TRAUM. POR APLAST. DE OTRAS PARTES Y DE LAS NO ESPECIF. DEL ABDOMEN, D</v>
          </cell>
          <cell r="C7898" t="str">
            <v>00</v>
          </cell>
        </row>
        <row r="7899">
          <cell r="A7899" t="str">
            <v>S382</v>
          </cell>
          <cell r="B7899" t="str">
            <v>AMPUTACION TRAUMATICA DE ORGANOS GENITALES EXTERNOS</v>
          </cell>
          <cell r="C7899" t="str">
            <v>00</v>
          </cell>
        </row>
        <row r="7900">
          <cell r="A7900" t="str">
            <v>S383</v>
          </cell>
          <cell r="B7900" t="str">
            <v>AMPUTACION TRAUM. DE OTRAS PARTES Y DE LAS NO ESPECIF. DEL ABDOMEN REG</v>
          </cell>
          <cell r="C7900" t="str">
            <v>00</v>
          </cell>
        </row>
        <row r="7901">
          <cell r="A7901" t="str">
            <v>S39</v>
          </cell>
          <cell r="B7901" t="str">
            <v>OTROS TRAUM. Y LOS NO ESPECIFI. DEL ABDOMEN. DE LA REG. LUMBOS.Y DE LA</v>
          </cell>
          <cell r="C7901" t="str">
            <v>00</v>
          </cell>
        </row>
        <row r="7902">
          <cell r="A7902" t="str">
            <v>S390</v>
          </cell>
          <cell r="B7902" t="str">
            <v>TRAUM. DE TENDON Y DE MUSCULOS DEL ABDOMEN, DE LA REG. LUMBOS. Y DE LA</v>
          </cell>
          <cell r="C7902" t="str">
            <v>00</v>
          </cell>
        </row>
        <row r="7903">
          <cell r="A7903" t="str">
            <v>S396</v>
          </cell>
          <cell r="B7903" t="str">
            <v>TRAUM. DE ORG. INTRAABDONINAL(ES) CON ORGANO(S) PELVICO(S)</v>
          </cell>
          <cell r="C7903" t="str">
            <v>00</v>
          </cell>
        </row>
        <row r="7904">
          <cell r="A7904" t="str">
            <v>S397</v>
          </cell>
          <cell r="B7904" t="str">
            <v>OTROS TRAUM. MULTIPLES DEL ABDOMEN, DE LA REG. LUMBOSACRA Y DE LA PEL</v>
          </cell>
          <cell r="C7904" t="str">
            <v>00</v>
          </cell>
        </row>
        <row r="7905">
          <cell r="A7905" t="str">
            <v>S398</v>
          </cell>
          <cell r="B7905" t="str">
            <v>OTROA TRAUM. ESPECIF. DEL ABDOMEN, DE LA REG. LUMBOS. Y DE LA PELVIS</v>
          </cell>
          <cell r="C7905" t="str">
            <v>00</v>
          </cell>
        </row>
        <row r="7906">
          <cell r="A7906" t="str">
            <v>S399</v>
          </cell>
          <cell r="B7906" t="str">
            <v>TRAUM. NO ESPECIF. DEL ABDOMEN, DE LA REG. LUMBOSACRA Y DE LA PELVIS</v>
          </cell>
          <cell r="C7906" t="str">
            <v>00</v>
          </cell>
        </row>
        <row r="7907">
          <cell r="A7907" t="str">
            <v>S40</v>
          </cell>
          <cell r="B7907" t="str">
            <v>TRAUMATISMO SUPERFICIAL DEL HOMBRO Y DEL BRAZO</v>
          </cell>
          <cell r="C7907" t="str">
            <v>00</v>
          </cell>
        </row>
        <row r="7908">
          <cell r="A7908" t="str">
            <v>S400</v>
          </cell>
          <cell r="B7908" t="str">
            <v>CONTUSION DEL HOMBRO Y DEL BRAZO</v>
          </cell>
          <cell r="C7908" t="str">
            <v>00</v>
          </cell>
        </row>
        <row r="7909">
          <cell r="A7909" t="str">
            <v>S407</v>
          </cell>
          <cell r="B7909" t="str">
            <v>TRAUMATISMO SUPERFICIALES MULTIPLES DEL HOMBRO Y DEL BRAZO</v>
          </cell>
          <cell r="C7909" t="str">
            <v>00</v>
          </cell>
        </row>
        <row r="7910">
          <cell r="A7910" t="str">
            <v>S408</v>
          </cell>
          <cell r="B7910" t="str">
            <v>OTROS TRAUMATISMOS SUPERFICIALES DEL HOMBRO Y DEL BRAZO</v>
          </cell>
          <cell r="C7910" t="str">
            <v>00</v>
          </cell>
        </row>
        <row r="7911">
          <cell r="A7911" t="str">
            <v>S409</v>
          </cell>
          <cell r="B7911" t="str">
            <v>TRAUMATISMO SUPERFICIALES NO ESPECIFICADO DEL HOMBRO Y DEL BRAZO</v>
          </cell>
          <cell r="C7911" t="str">
            <v>00</v>
          </cell>
        </row>
        <row r="7912">
          <cell r="A7912" t="str">
            <v>S41</v>
          </cell>
          <cell r="B7912" t="str">
            <v>HERIDA DEL HOMBRO Y DEL BRAZO</v>
          </cell>
          <cell r="C7912" t="str">
            <v>00</v>
          </cell>
        </row>
        <row r="7913">
          <cell r="A7913" t="str">
            <v>S410</v>
          </cell>
          <cell r="B7913" t="str">
            <v>HERIDA DEL HOMBRO</v>
          </cell>
          <cell r="C7913" t="str">
            <v>00</v>
          </cell>
        </row>
        <row r="7914">
          <cell r="A7914" t="str">
            <v>S411</v>
          </cell>
          <cell r="B7914" t="str">
            <v>HERIDA DEL BRAZO</v>
          </cell>
          <cell r="C7914" t="str">
            <v>00</v>
          </cell>
        </row>
        <row r="7915">
          <cell r="A7915" t="str">
            <v>S417</v>
          </cell>
          <cell r="B7915" t="str">
            <v>HERIDAS MULTIPLES DEL HOMBRO Y DEL BRAZO</v>
          </cell>
          <cell r="C7915" t="str">
            <v>00</v>
          </cell>
        </row>
        <row r="7916">
          <cell r="A7916" t="str">
            <v>S418</v>
          </cell>
          <cell r="B7916" t="str">
            <v>HERIDA DE OTRAS PARTES Y DE LAS NO ESPECIFICADAS DEL HOMBRO Y DEL BRAZ</v>
          </cell>
          <cell r="C7916" t="str">
            <v>00</v>
          </cell>
        </row>
        <row r="7917">
          <cell r="A7917" t="str">
            <v>S42</v>
          </cell>
          <cell r="B7917" t="str">
            <v>FRACTURA DEL HOMBRO Y DEL BRAZO</v>
          </cell>
          <cell r="C7917" t="str">
            <v>00</v>
          </cell>
        </row>
        <row r="7918">
          <cell r="A7918" t="str">
            <v>S420</v>
          </cell>
          <cell r="B7918" t="str">
            <v>FRACTURA DE LA CLAVICULA</v>
          </cell>
          <cell r="C7918" t="str">
            <v>00</v>
          </cell>
        </row>
        <row r="7919">
          <cell r="A7919" t="str">
            <v>S421</v>
          </cell>
          <cell r="B7919" t="str">
            <v>FRACTURA DEL OMOPLATO</v>
          </cell>
          <cell r="C7919" t="str">
            <v>00</v>
          </cell>
        </row>
        <row r="7920">
          <cell r="A7920" t="str">
            <v>S422</v>
          </cell>
          <cell r="B7920" t="str">
            <v>FRACTURA DE LA EPIFISIS SUPERIOR DEL HUMERO</v>
          </cell>
          <cell r="C7920" t="str">
            <v>00</v>
          </cell>
        </row>
        <row r="7921">
          <cell r="A7921" t="str">
            <v>S423</v>
          </cell>
          <cell r="B7921" t="str">
            <v>FRACTURA DE LA DIAFISIS DEL HUMERO</v>
          </cell>
          <cell r="C7921" t="str">
            <v>00</v>
          </cell>
        </row>
        <row r="7922">
          <cell r="A7922" t="str">
            <v>S424</v>
          </cell>
          <cell r="B7922" t="str">
            <v>FRACTURA DE LA EPIFISIS INFERIOR DEL HUMERO</v>
          </cell>
          <cell r="C7922" t="str">
            <v>00</v>
          </cell>
        </row>
        <row r="7923">
          <cell r="A7923" t="str">
            <v>S427</v>
          </cell>
          <cell r="B7923" t="str">
            <v>FRACTURAS MULTIPLES DE LA CLAVICULA, DEL OMOPLATO Y DEL HUMERO</v>
          </cell>
          <cell r="C7923" t="str">
            <v>00</v>
          </cell>
        </row>
        <row r="7924">
          <cell r="A7924" t="str">
            <v>S428</v>
          </cell>
          <cell r="B7924" t="str">
            <v>FRACTURA DE OTRAS PARTES DEL HOMBRO Y DEL BRAZO</v>
          </cell>
          <cell r="C7924" t="str">
            <v>00</v>
          </cell>
        </row>
        <row r="7925">
          <cell r="A7925" t="str">
            <v>S429</v>
          </cell>
          <cell r="B7925" t="str">
            <v>FRACTURA DEL HOMBRO Y DEL BRAZO, PARTE NO ESPECIFICADA</v>
          </cell>
          <cell r="C7925" t="str">
            <v>00</v>
          </cell>
        </row>
        <row r="7926">
          <cell r="A7926" t="str">
            <v>S43</v>
          </cell>
          <cell r="B7926" t="str">
            <v>LUXACION, ESGUINCE Y TORCEDURA DE ARTIC. Y LIG. DE LA CINTURA ESCAPULA</v>
          </cell>
          <cell r="C7926" t="str">
            <v>00</v>
          </cell>
        </row>
        <row r="7927">
          <cell r="A7927" t="str">
            <v>S430</v>
          </cell>
          <cell r="B7927" t="str">
            <v>LUXACION DE LA ARTICULACION DEL HOMBRO</v>
          </cell>
          <cell r="C7927" t="str">
            <v>00</v>
          </cell>
        </row>
        <row r="7928">
          <cell r="A7928" t="str">
            <v>S431</v>
          </cell>
          <cell r="B7928" t="str">
            <v>LUXACION DE LA ARTICULACION ACROMIOCLAVICULAR</v>
          </cell>
          <cell r="C7928" t="str">
            <v>00</v>
          </cell>
        </row>
        <row r="7929">
          <cell r="A7929" t="str">
            <v>S432</v>
          </cell>
          <cell r="B7929" t="str">
            <v>LUXACION DE LA ARTICULACION ESTERNOCLAVICULAR</v>
          </cell>
          <cell r="C7929" t="str">
            <v>00</v>
          </cell>
        </row>
        <row r="7930">
          <cell r="A7930" t="str">
            <v>S433</v>
          </cell>
          <cell r="B7930" t="str">
            <v>LUXACION DE OTRAS PARTES DE LA CINTURA ESCAPULAR Y DE LAS NO ESPECIF.</v>
          </cell>
          <cell r="C7930" t="str">
            <v>00</v>
          </cell>
        </row>
        <row r="7931">
          <cell r="A7931" t="str">
            <v>S434</v>
          </cell>
          <cell r="B7931" t="str">
            <v>ESGUINCES Y TORCEDURAS DE LA ARTICULACION DEL HOMBRO</v>
          </cell>
          <cell r="C7931" t="str">
            <v>00</v>
          </cell>
        </row>
        <row r="7932">
          <cell r="A7932" t="str">
            <v>S435</v>
          </cell>
          <cell r="B7932" t="str">
            <v>ESGUINCES Y TORCEDURAS DE LA ARTICULACION ACROMIOCLAVICULAR</v>
          </cell>
          <cell r="C7932" t="str">
            <v>00</v>
          </cell>
        </row>
        <row r="7933">
          <cell r="A7933" t="str">
            <v>S436</v>
          </cell>
          <cell r="B7933" t="str">
            <v>ESGUINCES Y TORCEDURAS DE LA ARTICULACION ESTERNOCLAVICULAR</v>
          </cell>
          <cell r="C7933" t="str">
            <v>00</v>
          </cell>
        </row>
        <row r="7934">
          <cell r="A7934" t="str">
            <v>S437</v>
          </cell>
          <cell r="B7934" t="str">
            <v>ESGUINCES Y TORCEDURAS DE OTRAS PARTES Y DE LAS NO ESPECIF. DE LA CINT</v>
          </cell>
          <cell r="C7934" t="str">
            <v>00</v>
          </cell>
        </row>
        <row r="7935">
          <cell r="A7935" t="str">
            <v>S44</v>
          </cell>
          <cell r="B7935" t="str">
            <v>TRAUMATISMO DE NERVIOS A NIVEL DEL HOMBRO Y DEL BRAZO</v>
          </cell>
          <cell r="C7935" t="str">
            <v>00</v>
          </cell>
        </row>
        <row r="7936">
          <cell r="A7936" t="str">
            <v>S440</v>
          </cell>
          <cell r="B7936" t="str">
            <v>TRAUMATISMO DEL NERVIO CUBITAL A NIVEL DEL BRAZO</v>
          </cell>
          <cell r="C7936" t="str">
            <v>00</v>
          </cell>
        </row>
        <row r="7937">
          <cell r="A7937" t="str">
            <v>S441</v>
          </cell>
          <cell r="B7937" t="str">
            <v>TRAUMATISMO DEL NERVIO MEDIANO A NIVEL DEL BRAZO</v>
          </cell>
          <cell r="C7937" t="str">
            <v>00</v>
          </cell>
        </row>
        <row r="7938">
          <cell r="A7938" t="str">
            <v>S442</v>
          </cell>
          <cell r="B7938" t="str">
            <v>TRAUMATISMO DEL NERVIO RADIAL A NIVEL DEL BRAZO</v>
          </cell>
          <cell r="C7938" t="str">
            <v>00</v>
          </cell>
        </row>
        <row r="7939">
          <cell r="A7939" t="str">
            <v>S443</v>
          </cell>
          <cell r="B7939" t="str">
            <v>TRAUMATISMO DEL NERVIO AXILAR</v>
          </cell>
          <cell r="C7939" t="str">
            <v>00</v>
          </cell>
        </row>
        <row r="7940">
          <cell r="A7940" t="str">
            <v>S444</v>
          </cell>
          <cell r="B7940" t="str">
            <v>TRAUMATISMO DEL NERVIO MUSCULOCUTANEO</v>
          </cell>
          <cell r="C7940" t="str">
            <v>00</v>
          </cell>
        </row>
        <row r="7941">
          <cell r="A7941" t="str">
            <v>S445</v>
          </cell>
          <cell r="B7941" t="str">
            <v>TRAUMATISMO DEL NERVIO SENSITIVO CUTANEO A NIVEL DEL HOMBRO Y DEL BRAZ</v>
          </cell>
          <cell r="C7941" t="str">
            <v>00</v>
          </cell>
        </row>
        <row r="7942">
          <cell r="A7942" t="str">
            <v>S447</v>
          </cell>
          <cell r="B7942" t="str">
            <v>TRAUMATISMO DE MULTIPLES NERVIOS A NIVEL DEL HOMBRO Y DEL BRAZO</v>
          </cell>
          <cell r="C7942" t="str">
            <v>00</v>
          </cell>
        </row>
        <row r="7943">
          <cell r="A7943" t="str">
            <v>S448</v>
          </cell>
          <cell r="B7943" t="str">
            <v>TRAUMATISMO DE OTROS NERVIOS DEL HOMBRO Y DEL BRAZO</v>
          </cell>
          <cell r="C7943" t="str">
            <v>00</v>
          </cell>
        </row>
        <row r="7944">
          <cell r="A7944" t="str">
            <v>S449</v>
          </cell>
          <cell r="B7944" t="str">
            <v>TRAUMATISMO DE NERVIO NO ESPECIFICADO A NIVEL DEL HOMBRO Y DEL BRAZO</v>
          </cell>
          <cell r="C7944" t="str">
            <v>00</v>
          </cell>
        </row>
        <row r="7945">
          <cell r="A7945" t="str">
            <v>S45</v>
          </cell>
          <cell r="B7945" t="str">
            <v>TRAUMATISMO DE VASOS SANGUINEOS A NIVEL DEL HOMBRO Y DEL BRAZO</v>
          </cell>
          <cell r="C7945" t="str">
            <v>00</v>
          </cell>
        </row>
        <row r="7946">
          <cell r="A7946" t="str">
            <v>S450</v>
          </cell>
          <cell r="B7946" t="str">
            <v>TRAUMATISMO DE LA ARTERIA AXILAR</v>
          </cell>
          <cell r="C7946" t="str">
            <v>00</v>
          </cell>
        </row>
        <row r="7947">
          <cell r="A7947" t="str">
            <v>S451</v>
          </cell>
          <cell r="B7947" t="str">
            <v>TRAUMATISMO DE LA ARTERIA BRAQUIAL</v>
          </cell>
          <cell r="C7947" t="str">
            <v>00</v>
          </cell>
        </row>
        <row r="7948">
          <cell r="A7948" t="str">
            <v>S452</v>
          </cell>
          <cell r="B7948" t="str">
            <v>TRAUMATISMO DE LA VENA AXILAR O BRAQUIAL</v>
          </cell>
          <cell r="C7948" t="str">
            <v>00</v>
          </cell>
        </row>
        <row r="7949">
          <cell r="A7949" t="str">
            <v>S453</v>
          </cell>
          <cell r="B7949" t="str">
            <v>TRAUMATISMO DE VENA SUPERFICIAL  A NIVEL DEL HOMBRO Y DEL BRAZO</v>
          </cell>
          <cell r="C7949" t="str">
            <v>00</v>
          </cell>
        </row>
        <row r="7950">
          <cell r="A7950" t="str">
            <v>S457</v>
          </cell>
          <cell r="B7950" t="str">
            <v>TRAUMATISMO DE MULTIPLES VASOS SANGUINEOS A NIVEL DEL HOMBRO Y DEL BRA</v>
          </cell>
          <cell r="C7950" t="str">
            <v>00</v>
          </cell>
        </row>
        <row r="7951">
          <cell r="A7951" t="str">
            <v>S458</v>
          </cell>
          <cell r="B7951" t="str">
            <v>TRAUMATISMO DE OTROS VASOS SANGUINEOS A NIVEL DEL HOMBRO Y DEL BRAZO</v>
          </cell>
          <cell r="C7951" t="str">
            <v>00</v>
          </cell>
        </row>
        <row r="7952">
          <cell r="A7952" t="str">
            <v>S459</v>
          </cell>
          <cell r="B7952" t="str">
            <v>TRAUM. DE VASO SANGUINEO NO ESPECIF. A NIVEL DEL HOMBRO Y DEL BRAZO</v>
          </cell>
          <cell r="C7952" t="str">
            <v>00</v>
          </cell>
        </row>
        <row r="7953">
          <cell r="A7953" t="str">
            <v>S46</v>
          </cell>
          <cell r="B7953" t="str">
            <v>TRAUMATISMO DE TENDON Y MUSCULO A NIVEL DEL HOMBRO Y DEL BRAZO</v>
          </cell>
          <cell r="C7953" t="str">
            <v>00</v>
          </cell>
        </row>
        <row r="7954">
          <cell r="A7954" t="str">
            <v>S460</v>
          </cell>
          <cell r="B7954" t="str">
            <v>TRAUMATISMO DEL TENDON DEL MANGUITO ROTATORIO DEL HOMBRO</v>
          </cell>
          <cell r="C7954" t="str">
            <v>00</v>
          </cell>
        </row>
        <row r="7955">
          <cell r="A7955" t="str">
            <v>S461</v>
          </cell>
          <cell r="B7955" t="str">
            <v>TRAUMATISMO DEL TENDON Y MUSCULO DE LA CABEZA LARGA DEL BICEPS</v>
          </cell>
          <cell r="C7955" t="str">
            <v>00</v>
          </cell>
        </row>
        <row r="7956">
          <cell r="A7956" t="str">
            <v>S462</v>
          </cell>
          <cell r="B7956" t="str">
            <v>TRAUMATISMO DEL TENDON Y MUSCULO DE OTRAS PARTES DEL BICEPS</v>
          </cell>
          <cell r="C7956" t="str">
            <v>00</v>
          </cell>
        </row>
        <row r="7957">
          <cell r="A7957" t="str">
            <v>S463</v>
          </cell>
          <cell r="B7957" t="str">
            <v>TRAUMATISMO DEL TENDON Y MUSCULO DEL TRICEPS</v>
          </cell>
          <cell r="C7957" t="str">
            <v>00</v>
          </cell>
        </row>
        <row r="7958">
          <cell r="A7958" t="str">
            <v>S467</v>
          </cell>
          <cell r="B7958" t="str">
            <v>TRAUMATISMO DE MULTIPLES TENDONES Y MUSCULOS A NIVEL DEL HOMB. Y DEL B</v>
          </cell>
          <cell r="C7958" t="str">
            <v>00</v>
          </cell>
        </row>
        <row r="7959">
          <cell r="A7959" t="str">
            <v>S468</v>
          </cell>
          <cell r="B7959" t="str">
            <v>TRAUMATISMO DE OTROS TENDONES Y MUSCULOS A NIVEL DEL HOMBRO I DEL BRAZ</v>
          </cell>
          <cell r="C7959" t="str">
            <v>00</v>
          </cell>
        </row>
        <row r="7960">
          <cell r="A7960" t="str">
            <v>S469</v>
          </cell>
          <cell r="B7960" t="str">
            <v>TRAUMATISMO DE TENDON Y MUSCULO NO ESPECIF. A NIVEL DEL HOMBRO Y DEL B</v>
          </cell>
          <cell r="C7960" t="str">
            <v>00</v>
          </cell>
        </row>
        <row r="7961">
          <cell r="A7961" t="str">
            <v>S47</v>
          </cell>
          <cell r="B7961" t="str">
            <v xml:space="preserve"> TRAUMATISMO POR APLASTAMIENTO DEL HOMBRO Y DEL BRAZO</v>
          </cell>
          <cell r="C7961" t="str">
            <v>00</v>
          </cell>
        </row>
        <row r="7962">
          <cell r="A7962" t="str">
            <v>S48</v>
          </cell>
          <cell r="B7962" t="str">
            <v>AMPUTACION TRAUMATICA DEL HOMBRO Y DEL BRAZO</v>
          </cell>
          <cell r="C7962" t="str">
            <v>00</v>
          </cell>
        </row>
        <row r="7963">
          <cell r="A7963" t="str">
            <v>S480</v>
          </cell>
          <cell r="B7963" t="str">
            <v>AMPUTACION TRAUMATICA EN LA ARTICULACION DEL HOMBRO</v>
          </cell>
          <cell r="C7963" t="str">
            <v>00</v>
          </cell>
        </row>
        <row r="7964">
          <cell r="A7964" t="str">
            <v>S481</v>
          </cell>
          <cell r="B7964" t="str">
            <v>AMPUTACION TRAUMATICA A NIVEL ENTRE EL HOMBRO Y EL CODO</v>
          </cell>
          <cell r="C7964" t="str">
            <v>00</v>
          </cell>
        </row>
        <row r="7965">
          <cell r="A7965" t="str">
            <v>S489</v>
          </cell>
          <cell r="B7965" t="str">
            <v>AMPUTACION TRAUMATICA DEL HOMBRO Y DEL BRAZO, NIVEL NO ESPECIFICADO</v>
          </cell>
          <cell r="C7965" t="str">
            <v>00</v>
          </cell>
        </row>
        <row r="7966">
          <cell r="A7966" t="str">
            <v>S49</v>
          </cell>
          <cell r="B7966" t="str">
            <v>OTROS TRAUMATISMOS Y LOS NO ESPECIFICADOS DEL HOMBRO Y DEL BRAZO</v>
          </cell>
          <cell r="C7966" t="str">
            <v>00</v>
          </cell>
        </row>
        <row r="7967">
          <cell r="A7967" t="str">
            <v>S497</v>
          </cell>
          <cell r="B7967" t="str">
            <v>TRAUMATISMOS MULTIPLES DEL HOMBRO Y DEL BRAZO</v>
          </cell>
          <cell r="C7967" t="str">
            <v>00</v>
          </cell>
        </row>
        <row r="7968">
          <cell r="A7968" t="str">
            <v>S498</v>
          </cell>
          <cell r="B7968" t="str">
            <v>OTROS TRAUMATISMOS ESPECIFICADOS DEL HOMBRO Y DEL BRAZO</v>
          </cell>
          <cell r="C7968" t="str">
            <v>00</v>
          </cell>
        </row>
        <row r="7969">
          <cell r="A7969" t="str">
            <v>S499</v>
          </cell>
          <cell r="B7969" t="str">
            <v>TRAUMATISMOS NO ESPECIFICADOS DEL HOMBRO Y DEL BRAZO</v>
          </cell>
          <cell r="C7969" t="str">
            <v>00</v>
          </cell>
        </row>
        <row r="7970">
          <cell r="A7970" t="str">
            <v>S50</v>
          </cell>
          <cell r="B7970" t="str">
            <v>TRAUMATISMO SUPERFICIAL DEL ANTEBRAZO Y DEL CODO</v>
          </cell>
          <cell r="C7970" t="str">
            <v>00</v>
          </cell>
        </row>
        <row r="7971">
          <cell r="A7971" t="str">
            <v>S500</v>
          </cell>
          <cell r="B7971" t="str">
            <v>CONTUSION DEL CODO</v>
          </cell>
          <cell r="C7971" t="str">
            <v>00</v>
          </cell>
        </row>
        <row r="7972">
          <cell r="A7972" t="str">
            <v>S501</v>
          </cell>
          <cell r="B7972" t="str">
            <v>CONTUSION DE OTRAS PARTES DEL ANTEBRAZO Y DE LAS NO ESPECIFICADAS</v>
          </cell>
          <cell r="C7972" t="str">
            <v>00</v>
          </cell>
        </row>
        <row r="7973">
          <cell r="A7973" t="str">
            <v>S507</v>
          </cell>
          <cell r="B7973" t="str">
            <v>TRAUMATISMOS SUPERFICIALES MULTIPLES DEL ANTEBRAZO</v>
          </cell>
          <cell r="C7973" t="str">
            <v>00</v>
          </cell>
        </row>
        <row r="7974">
          <cell r="A7974" t="str">
            <v>S508</v>
          </cell>
          <cell r="B7974" t="str">
            <v>OTROS TRAUMATISMOS SUOERFICIALES DEL ANTEBRAZO</v>
          </cell>
          <cell r="C7974" t="str">
            <v>00</v>
          </cell>
        </row>
        <row r="7975">
          <cell r="A7975" t="str">
            <v>S509</v>
          </cell>
          <cell r="B7975" t="str">
            <v>TRAUMATISMO SUPERFICIAL DEL ANTEBRAZO, NO ESPECIFICADO</v>
          </cell>
          <cell r="C7975" t="str">
            <v>00</v>
          </cell>
        </row>
        <row r="7976">
          <cell r="A7976" t="str">
            <v>S51</v>
          </cell>
          <cell r="B7976" t="str">
            <v>HERIDA DEL ANTEBRAZO Y DEL CODO</v>
          </cell>
          <cell r="C7976" t="str">
            <v>00</v>
          </cell>
        </row>
        <row r="7977">
          <cell r="A7977" t="str">
            <v>S510</v>
          </cell>
          <cell r="B7977" t="str">
            <v>HERIDA DEL CODO</v>
          </cell>
          <cell r="C7977" t="str">
            <v>00</v>
          </cell>
        </row>
        <row r="7978">
          <cell r="A7978" t="str">
            <v>S517</v>
          </cell>
          <cell r="B7978" t="str">
            <v>HERIDAS MULTIPLES DEL ANTEBRAZO</v>
          </cell>
          <cell r="C7978" t="str">
            <v>00</v>
          </cell>
        </row>
        <row r="7979">
          <cell r="A7979" t="str">
            <v>S518</v>
          </cell>
          <cell r="B7979" t="str">
            <v>HERIDA DE OTRAS PARTES DEL ANTEBRAZO</v>
          </cell>
          <cell r="C7979" t="str">
            <v>00</v>
          </cell>
        </row>
        <row r="7980">
          <cell r="A7980" t="str">
            <v>S519</v>
          </cell>
          <cell r="B7980" t="str">
            <v>HERIDA DEL ANTEBRAZO, PARTE NO ESPECIFICADA</v>
          </cell>
          <cell r="C7980" t="str">
            <v>00</v>
          </cell>
        </row>
        <row r="7981">
          <cell r="A7981" t="str">
            <v>S52</v>
          </cell>
          <cell r="B7981" t="str">
            <v>FRACTURA DEL ANTEBRAZO</v>
          </cell>
          <cell r="C7981" t="str">
            <v>00</v>
          </cell>
        </row>
        <row r="7982">
          <cell r="A7982" t="str">
            <v>S520</v>
          </cell>
          <cell r="B7982" t="str">
            <v>FRACTURA DE LA EPIFISIS SUPERIOR DEL CUBITO</v>
          </cell>
          <cell r="C7982" t="str">
            <v>00</v>
          </cell>
        </row>
        <row r="7983">
          <cell r="A7983" t="str">
            <v>S521</v>
          </cell>
          <cell r="B7983" t="str">
            <v>FRACTURA DE LA EPIFISIS SUPERIOR DEL RADIO</v>
          </cell>
          <cell r="C7983" t="str">
            <v>00</v>
          </cell>
        </row>
        <row r="7984">
          <cell r="A7984" t="str">
            <v>S522</v>
          </cell>
          <cell r="B7984" t="str">
            <v>FRACTURA DE LA DIAFISIS DEL CUBITO</v>
          </cell>
          <cell r="C7984" t="str">
            <v>00</v>
          </cell>
        </row>
        <row r="7985">
          <cell r="A7985" t="str">
            <v>S523</v>
          </cell>
          <cell r="B7985" t="str">
            <v>FRACTURA DE LA DIAFISIS DEL RADIO</v>
          </cell>
          <cell r="C7985" t="str">
            <v>00</v>
          </cell>
        </row>
        <row r="7986">
          <cell r="A7986" t="str">
            <v>S524</v>
          </cell>
          <cell r="B7986" t="str">
            <v>FRACTURA DE LA DIAFISIS DEL CUBITO Y DEL RADIO</v>
          </cell>
          <cell r="C7986" t="str">
            <v>00</v>
          </cell>
        </row>
        <row r="7987">
          <cell r="A7987" t="str">
            <v>S525</v>
          </cell>
          <cell r="B7987" t="str">
            <v>FRACTURA DE LA EPIFISIS INFERIOR DEL RADIO</v>
          </cell>
          <cell r="C7987" t="str">
            <v>00</v>
          </cell>
        </row>
        <row r="7988">
          <cell r="A7988" t="str">
            <v>S526</v>
          </cell>
          <cell r="B7988" t="str">
            <v>FRACTURA DE LA EPIFISIS INFERIOR DEL CUBITO Y DEL RADIO</v>
          </cell>
          <cell r="C7988" t="str">
            <v>00</v>
          </cell>
        </row>
        <row r="7989">
          <cell r="A7989" t="str">
            <v>S527</v>
          </cell>
          <cell r="B7989" t="str">
            <v>FRACTURAS MULTIPLES DEL ANTEBRAZO</v>
          </cell>
          <cell r="C7989" t="str">
            <v>00</v>
          </cell>
        </row>
        <row r="7990">
          <cell r="A7990" t="str">
            <v>S528</v>
          </cell>
          <cell r="B7990" t="str">
            <v>FRACTURA DE OTRAS PARTES DEL ANTEBRAZO</v>
          </cell>
          <cell r="C7990" t="str">
            <v>00</v>
          </cell>
        </row>
        <row r="7991">
          <cell r="A7991" t="str">
            <v>S529</v>
          </cell>
          <cell r="B7991" t="str">
            <v>FRACTURA DEL ANTEBRAZO, PARTE NO ESPECIFICADA</v>
          </cell>
          <cell r="C7991" t="str">
            <v>00</v>
          </cell>
        </row>
        <row r="7992">
          <cell r="A7992" t="str">
            <v>S53</v>
          </cell>
          <cell r="B7992" t="str">
            <v>LUXACION, ESGUINCE Y TORCEDURA DE ARTIC. Y LIGAMENTOS DEL CODO</v>
          </cell>
          <cell r="C7992" t="str">
            <v>00</v>
          </cell>
        </row>
        <row r="7993">
          <cell r="A7993" t="str">
            <v>S530</v>
          </cell>
          <cell r="B7993" t="str">
            <v>LUXACION DE LA CABEZA DEL RADIO</v>
          </cell>
          <cell r="C7993" t="str">
            <v>00</v>
          </cell>
        </row>
        <row r="7994">
          <cell r="A7994" t="str">
            <v>S531</v>
          </cell>
          <cell r="B7994" t="str">
            <v>LUXACION DEL CODO, NO ESPECIFICADA</v>
          </cell>
          <cell r="C7994" t="str">
            <v>00</v>
          </cell>
        </row>
        <row r="7995">
          <cell r="A7995" t="str">
            <v>S532</v>
          </cell>
          <cell r="B7995" t="str">
            <v>RUPTURA TRAUMATICA DEL LIGAMENTO LATERAL DEL RADIO</v>
          </cell>
          <cell r="C7995" t="str">
            <v>00</v>
          </cell>
        </row>
        <row r="7996">
          <cell r="A7996" t="str">
            <v>S533</v>
          </cell>
          <cell r="B7996" t="str">
            <v>RUPTURA TRAUMATICA DEL LIGAMENTO LATERAL DEL CUBITO</v>
          </cell>
          <cell r="C7996" t="str">
            <v>00</v>
          </cell>
        </row>
        <row r="7997">
          <cell r="A7997" t="str">
            <v>S534</v>
          </cell>
          <cell r="B7997" t="str">
            <v>EAGUINCE Y TORCEDURAS DEL CODO</v>
          </cell>
          <cell r="C7997" t="str">
            <v>00</v>
          </cell>
        </row>
        <row r="7998">
          <cell r="A7998" t="str">
            <v>S54</v>
          </cell>
          <cell r="B7998" t="str">
            <v>TRAUMATISMO DE NERVIOS A NIVEL DEL ANTEBRAZO</v>
          </cell>
          <cell r="C7998" t="str">
            <v>00</v>
          </cell>
        </row>
        <row r="7999">
          <cell r="A7999" t="str">
            <v>S540</v>
          </cell>
          <cell r="B7999" t="str">
            <v>TRAUMATISMO DEL NERVIO CUBITAL A NIVEL DEL ANTEBRAZO</v>
          </cell>
          <cell r="C7999" t="str">
            <v>00</v>
          </cell>
        </row>
        <row r="8000">
          <cell r="A8000" t="str">
            <v>S541</v>
          </cell>
          <cell r="B8000" t="str">
            <v>TRAUMATISMO DEL NERVIO MEDIANO A NIVEL DEL ANTEBRAZO</v>
          </cell>
          <cell r="C8000" t="str">
            <v>00</v>
          </cell>
        </row>
        <row r="8001">
          <cell r="A8001" t="str">
            <v>S542</v>
          </cell>
          <cell r="B8001" t="str">
            <v>TRAUMATISMO DEL NERVIO RADIAL A NIVEL DEL ANTEBRAZO</v>
          </cell>
          <cell r="C8001" t="str">
            <v>00</v>
          </cell>
        </row>
        <row r="8002">
          <cell r="A8002" t="str">
            <v>S543</v>
          </cell>
          <cell r="B8002" t="str">
            <v>TRAUMATISMO DEL NERVIO SENSORIAL CUTANEO A NIVEL DEL ANTEBRAZO</v>
          </cell>
          <cell r="C8002" t="str">
            <v>00</v>
          </cell>
        </row>
        <row r="8003">
          <cell r="A8003" t="str">
            <v>S547</v>
          </cell>
          <cell r="B8003" t="str">
            <v>TRAUMATISMO DE MULTIPLES NERVIOS A NIVEL DEL ANTEBRAZO</v>
          </cell>
          <cell r="C8003" t="str">
            <v>00</v>
          </cell>
        </row>
        <row r="8004">
          <cell r="A8004" t="str">
            <v>S548</v>
          </cell>
          <cell r="B8004" t="str">
            <v>TRAUMATISMO DE OTROS NERVIOS A NIVEL DEL ANTEBRAZO</v>
          </cell>
          <cell r="C8004" t="str">
            <v>00</v>
          </cell>
        </row>
        <row r="8005">
          <cell r="A8005" t="str">
            <v>S549</v>
          </cell>
          <cell r="B8005" t="str">
            <v>TRAUMATISMO DE NERVIO NO ESPECIFICADO A NIVEL DEL ANTEBRAZO</v>
          </cell>
          <cell r="C8005" t="str">
            <v>00</v>
          </cell>
        </row>
        <row r="8006">
          <cell r="A8006" t="str">
            <v>S55</v>
          </cell>
          <cell r="B8006" t="str">
            <v>TRAUMATISMO DE LOS VASOS SANGUINEOS A NIVEL DEL ANTEBRAZO</v>
          </cell>
          <cell r="C8006" t="str">
            <v>00</v>
          </cell>
        </row>
        <row r="8007">
          <cell r="A8007" t="str">
            <v>S550</v>
          </cell>
          <cell r="B8007" t="str">
            <v>TRAUMATISMO DE LA ARTERIA CUBITAL A NIVEL DEL ANTEBRAZO</v>
          </cell>
          <cell r="C8007" t="str">
            <v>00</v>
          </cell>
        </row>
        <row r="8008">
          <cell r="A8008" t="str">
            <v>S551</v>
          </cell>
          <cell r="B8008" t="str">
            <v>TRAUMATISMO DE LA ARTERIA RADIAL A NIVEL DEL ANTEBRAZO</v>
          </cell>
          <cell r="C8008" t="str">
            <v>00</v>
          </cell>
        </row>
        <row r="8009">
          <cell r="A8009" t="str">
            <v>S552</v>
          </cell>
          <cell r="B8009" t="str">
            <v>TRAUMATISMO DE VENA A NIVEL DEL ANTEBRAZO</v>
          </cell>
          <cell r="C8009" t="str">
            <v>00</v>
          </cell>
        </row>
        <row r="8010">
          <cell r="A8010" t="str">
            <v>S557</v>
          </cell>
          <cell r="B8010" t="str">
            <v>TRAUMATISMO DE MULTIPLES VASOS SANGUINEOS A NIVEL DEL ANTEBRAZO</v>
          </cell>
          <cell r="C8010" t="str">
            <v>00</v>
          </cell>
        </row>
        <row r="8011">
          <cell r="A8011" t="str">
            <v>S558</v>
          </cell>
          <cell r="B8011" t="str">
            <v>TRAUMATISMO DE OTROS VASOS SANGUINEOS A NIVEL DEL ANTEBRAZO</v>
          </cell>
          <cell r="C8011" t="str">
            <v>00</v>
          </cell>
        </row>
        <row r="8012">
          <cell r="A8012" t="str">
            <v>S559</v>
          </cell>
          <cell r="B8012" t="str">
            <v>TRAUMATISMO DE VASO SANGUINEO NO ESPECIFICADO A NIVEL DEL ANTEBRAZO</v>
          </cell>
          <cell r="C8012" t="str">
            <v>00</v>
          </cell>
        </row>
        <row r="8013">
          <cell r="A8013" t="str">
            <v>S56</v>
          </cell>
          <cell r="B8013" t="str">
            <v>TRAUMATISMO DE TENDON Y MUSCULO A NIVEL DEL ANTEBRAZO</v>
          </cell>
          <cell r="C8013" t="str">
            <v>00</v>
          </cell>
        </row>
        <row r="8014">
          <cell r="A8014" t="str">
            <v>S560</v>
          </cell>
          <cell r="B8014" t="str">
            <v>TRAUMATISMO DEL TENDON Y MUSCULO FLEXOR DEL PULGAR A NIVEL DEL ANTEB</v>
          </cell>
          <cell r="C8014" t="str">
            <v>00</v>
          </cell>
        </row>
        <row r="8015">
          <cell r="A8015" t="str">
            <v>S561</v>
          </cell>
          <cell r="B8015" t="str">
            <v>TRAUM. DEL TENDON Y MUSCULO FLEXOR DE OTRO(S) DEDO(S) A NIVEL DEL ANTE</v>
          </cell>
          <cell r="C8015" t="str">
            <v>00</v>
          </cell>
        </row>
        <row r="8016">
          <cell r="A8016" t="str">
            <v>S562</v>
          </cell>
          <cell r="B8016" t="str">
            <v>TRAUMATISMO DE OTRO TENDON Y MUSCULO FLEXOR A NIVEL DEL ANTEBRAZO</v>
          </cell>
          <cell r="C8016" t="str">
            <v>00</v>
          </cell>
        </row>
        <row r="8017">
          <cell r="A8017" t="str">
            <v>S563</v>
          </cell>
          <cell r="B8017" t="str">
            <v>TRAUM. DE TENDONES Y MUSC. ABDUCT. Y EXTENS. DEL PULGAR A NIVEL DEL AN</v>
          </cell>
          <cell r="C8017" t="str">
            <v>00</v>
          </cell>
        </row>
        <row r="8018">
          <cell r="A8018" t="str">
            <v>S564</v>
          </cell>
          <cell r="B8018" t="str">
            <v>TRAUM. DEL TENDON Y MUSC. EXTEN. DE OTRO(S) DEDO(S) A NIVEL DEL ANTEBR</v>
          </cell>
          <cell r="C8018" t="str">
            <v>00</v>
          </cell>
        </row>
        <row r="8019">
          <cell r="A8019" t="str">
            <v>S565</v>
          </cell>
          <cell r="B8019" t="str">
            <v>TRAUMATISMO DE OTRO TENDON Y MUSCULO EXTENSOR A NIVEL DEL ANTEBRAZO</v>
          </cell>
          <cell r="C8019" t="str">
            <v>00</v>
          </cell>
        </row>
        <row r="8020">
          <cell r="A8020" t="str">
            <v>S567</v>
          </cell>
          <cell r="B8020" t="str">
            <v>TRAUMATISMO DE MULTIPLE TENDONES Y MUSCULOS A NIVEL DEL ANTEBRAZO</v>
          </cell>
          <cell r="C8020" t="str">
            <v>00</v>
          </cell>
        </row>
        <row r="8021">
          <cell r="A8021" t="str">
            <v>S568</v>
          </cell>
          <cell r="B8021" t="str">
            <v>TRAUM. DE OTROS TENDONES Y MUSCULOS Y DE LOS NO ESOECIFI. A NIVEL DEL</v>
          </cell>
          <cell r="C8021" t="str">
            <v>00</v>
          </cell>
        </row>
        <row r="8022">
          <cell r="A8022" t="str">
            <v>S57</v>
          </cell>
          <cell r="B8022" t="str">
            <v>TRAUMATISMO POR APLASTAMIENTO DEL ANTEBRAZO</v>
          </cell>
          <cell r="C8022" t="str">
            <v>00</v>
          </cell>
        </row>
        <row r="8023">
          <cell r="A8023" t="str">
            <v>S570</v>
          </cell>
          <cell r="B8023" t="str">
            <v>TRAUMATISMO POR APLASTAMIENTO DEL CODO</v>
          </cell>
          <cell r="C8023" t="str">
            <v>00</v>
          </cell>
        </row>
        <row r="8024">
          <cell r="A8024" t="str">
            <v>S578</v>
          </cell>
          <cell r="B8024" t="str">
            <v>TRAUMATISMO POR APLASTAMIENTO DE OTRAS PARTES DEL AMTEBRAZO</v>
          </cell>
          <cell r="C8024" t="str">
            <v>00</v>
          </cell>
        </row>
        <row r="8025">
          <cell r="A8025" t="str">
            <v>S579</v>
          </cell>
          <cell r="B8025" t="str">
            <v>TRAUMATISMO POR APLASTAMIENTO DEL ANTEBRAZO, PARTE NO ESPECIFICADA</v>
          </cell>
          <cell r="C8025" t="str">
            <v>00</v>
          </cell>
        </row>
        <row r="8026">
          <cell r="A8026" t="str">
            <v>S58</v>
          </cell>
          <cell r="B8026" t="str">
            <v>AMPUTACION TRAUMATICA DEL ANTEBRAZO</v>
          </cell>
          <cell r="C8026" t="str">
            <v>00</v>
          </cell>
        </row>
        <row r="8027">
          <cell r="A8027" t="str">
            <v>S580</v>
          </cell>
          <cell r="B8027" t="str">
            <v>AMPUTACION TRAUMATICA A NIVEL DEL CODO</v>
          </cell>
          <cell r="C8027" t="str">
            <v>00</v>
          </cell>
        </row>
        <row r="8028">
          <cell r="A8028" t="str">
            <v>S581</v>
          </cell>
          <cell r="B8028" t="str">
            <v>AMPUTACION TRAUMATICA NIVEL ENTRE EL CODO Y LA NUÑECA</v>
          </cell>
          <cell r="C8028" t="str">
            <v>00</v>
          </cell>
        </row>
        <row r="8029">
          <cell r="A8029" t="str">
            <v>S589</v>
          </cell>
          <cell r="B8029" t="str">
            <v>AMPUTACION TRAUMATICA DEL ANTEBRAZO, NIVEL NO ESPECIFIACDO</v>
          </cell>
          <cell r="C8029" t="str">
            <v>00</v>
          </cell>
        </row>
        <row r="8030">
          <cell r="A8030" t="str">
            <v>S59</v>
          </cell>
          <cell r="B8030" t="str">
            <v>OTROS TRAUMATISMOS Y LOS NO ESPECIFICADOS DEL ANTEBRAZO</v>
          </cell>
          <cell r="C8030" t="str">
            <v>00</v>
          </cell>
        </row>
        <row r="8031">
          <cell r="A8031" t="str">
            <v>S597</v>
          </cell>
          <cell r="B8031" t="str">
            <v>TRAUMATISMOS MULTIPLES DEL ANTEBRAZO</v>
          </cell>
          <cell r="C8031" t="str">
            <v>00</v>
          </cell>
        </row>
        <row r="8032">
          <cell r="A8032" t="str">
            <v>S598</v>
          </cell>
          <cell r="B8032" t="str">
            <v>OTROS TRAUMATISMOS ESPECIFICADOS DEL ANTEBRAZO</v>
          </cell>
          <cell r="C8032" t="str">
            <v>00</v>
          </cell>
        </row>
        <row r="8033">
          <cell r="A8033" t="str">
            <v>S599</v>
          </cell>
          <cell r="B8033" t="str">
            <v>TRAUMARISMO NO ESPECIFICADO DEL ANTEBRAZO</v>
          </cell>
          <cell r="C8033" t="str">
            <v>00</v>
          </cell>
        </row>
        <row r="8034">
          <cell r="A8034" t="str">
            <v>S60</v>
          </cell>
          <cell r="B8034" t="str">
            <v>TRAUMATISMO SUPERFICIAL DE LA MUÑECA Y DE LA MANO</v>
          </cell>
          <cell r="C8034" t="str">
            <v>00</v>
          </cell>
        </row>
        <row r="8035">
          <cell r="A8035" t="str">
            <v>S600</v>
          </cell>
          <cell r="B8035" t="str">
            <v>CONTUSION DE DEDO(S) DE LA MANO, SIN DAÑO DE LA(S) UÑA(S)</v>
          </cell>
          <cell r="C8035" t="str">
            <v>00</v>
          </cell>
        </row>
        <row r="8036">
          <cell r="A8036" t="str">
            <v>S601</v>
          </cell>
          <cell r="B8036" t="str">
            <v>CONTUSION DE DEDO(S) DE LA MANO CON DAÑO DE LA(S) UÑA(S)</v>
          </cell>
          <cell r="C8036" t="str">
            <v>00</v>
          </cell>
        </row>
        <row r="8037">
          <cell r="A8037" t="str">
            <v>S602</v>
          </cell>
          <cell r="B8037" t="str">
            <v>CONTUSION DE OTRAS PARTES DE LA MUÑECA Y DE LA MANO</v>
          </cell>
          <cell r="C8037" t="str">
            <v>00</v>
          </cell>
        </row>
        <row r="8038">
          <cell r="A8038" t="str">
            <v>S607</v>
          </cell>
          <cell r="B8038" t="str">
            <v>TRAUMATISMOS SUPERFICIALES MULTIPLES DE LA MUÑECA Y DE LA MANO</v>
          </cell>
          <cell r="C8038" t="str">
            <v>00</v>
          </cell>
        </row>
        <row r="8039">
          <cell r="A8039" t="str">
            <v>S608</v>
          </cell>
          <cell r="B8039" t="str">
            <v>OTROS TRAUMATISMOS SUPERFICIALES  DE LA MUÑECA Y DE LA MANO</v>
          </cell>
          <cell r="C8039" t="str">
            <v>00</v>
          </cell>
        </row>
        <row r="8040">
          <cell r="A8040" t="str">
            <v>S609</v>
          </cell>
          <cell r="B8040" t="str">
            <v>TRAUMATISMO SUPERFICIAL DE LA MUÑECA Y DE LA MANO, NO ESPECIFICADO</v>
          </cell>
          <cell r="C8040" t="str">
            <v>00</v>
          </cell>
        </row>
        <row r="8041">
          <cell r="A8041" t="str">
            <v>S61</v>
          </cell>
          <cell r="B8041" t="str">
            <v>HERIDA DE LA MUÑECA Y DE LA MANO</v>
          </cell>
          <cell r="C8041" t="str">
            <v>00</v>
          </cell>
        </row>
        <row r="8042">
          <cell r="A8042" t="str">
            <v>S610</v>
          </cell>
          <cell r="B8042" t="str">
            <v>HERIDA DE DEDO(S) DE LA MANO, SIN DAÑO DE LA(S) UÑA(S)</v>
          </cell>
          <cell r="C8042" t="str">
            <v>00</v>
          </cell>
        </row>
        <row r="8043">
          <cell r="A8043" t="str">
            <v>S611</v>
          </cell>
          <cell r="B8043" t="str">
            <v>HERIDA DE DEDO(S) DE LA MANO, CON DAÑO DE LA(S) UÑA(S)</v>
          </cell>
          <cell r="C8043" t="str">
            <v>00</v>
          </cell>
        </row>
        <row r="8044">
          <cell r="A8044" t="str">
            <v>S617</v>
          </cell>
          <cell r="B8044" t="str">
            <v>HERIDAS MULTIPLES DE LA MUÑECA Y DE LA MANO</v>
          </cell>
          <cell r="C8044" t="str">
            <v>00</v>
          </cell>
        </row>
        <row r="8045">
          <cell r="A8045" t="str">
            <v>S618</v>
          </cell>
          <cell r="B8045" t="str">
            <v>HERIDA DE OTRAS PARTES DE LA MUÑECA  Y DE LA MANO</v>
          </cell>
          <cell r="C8045" t="str">
            <v>00</v>
          </cell>
        </row>
        <row r="8046">
          <cell r="A8046" t="str">
            <v>S619</v>
          </cell>
          <cell r="B8046" t="str">
            <v>HERIDA DE LA MUÑECA Y DE LA MANO, PARTE NO ESPECIFICADA</v>
          </cell>
          <cell r="C8046" t="str">
            <v>00</v>
          </cell>
        </row>
        <row r="8047">
          <cell r="A8047" t="str">
            <v>S62</v>
          </cell>
          <cell r="B8047" t="str">
            <v>FRACTURA A NIVEL DE LA MUÑECA Y DE LA MANO</v>
          </cell>
          <cell r="C8047" t="str">
            <v>00</v>
          </cell>
        </row>
        <row r="8048">
          <cell r="A8048" t="str">
            <v>S620</v>
          </cell>
          <cell r="B8048" t="str">
            <v>FRACTURA DEL HUESO ESCAFOIDES (NAVICULAR) DE LA MANO</v>
          </cell>
          <cell r="C8048" t="str">
            <v>00</v>
          </cell>
        </row>
        <row r="8049">
          <cell r="A8049" t="str">
            <v>S621</v>
          </cell>
          <cell r="B8049" t="str">
            <v>FRACTURA DE OTRO(S) HUESO(S) DEL CARPO</v>
          </cell>
          <cell r="C8049" t="str">
            <v>00</v>
          </cell>
        </row>
        <row r="8050">
          <cell r="A8050" t="str">
            <v>S622</v>
          </cell>
          <cell r="B8050" t="str">
            <v>FRACTURA DEL PRIMER METACARPIANO</v>
          </cell>
          <cell r="C8050" t="str">
            <v>00</v>
          </cell>
        </row>
        <row r="8051">
          <cell r="A8051" t="str">
            <v>S623</v>
          </cell>
          <cell r="B8051" t="str">
            <v>FRACTURA DE OTROS HUESOS METACARPIANOS</v>
          </cell>
          <cell r="C8051" t="str">
            <v>00</v>
          </cell>
        </row>
        <row r="8052">
          <cell r="A8052" t="str">
            <v>S624</v>
          </cell>
          <cell r="B8052" t="str">
            <v>FRACTURAS MULTIPLES DE HUESOS METACARPIANOS</v>
          </cell>
          <cell r="C8052" t="str">
            <v>00</v>
          </cell>
        </row>
        <row r="8053">
          <cell r="A8053" t="str">
            <v>S625</v>
          </cell>
          <cell r="B8053" t="str">
            <v>FRACTURA PULGAR</v>
          </cell>
          <cell r="C8053" t="str">
            <v>00</v>
          </cell>
        </row>
        <row r="8054">
          <cell r="A8054" t="str">
            <v>S626</v>
          </cell>
          <cell r="B8054" t="str">
            <v>FRACTURA DE OTRO DEDO DE LA MANO</v>
          </cell>
          <cell r="C8054" t="str">
            <v>00</v>
          </cell>
        </row>
        <row r="8055">
          <cell r="A8055" t="str">
            <v>S627</v>
          </cell>
          <cell r="B8055" t="str">
            <v>FRACTURAS MULTIPLES DE LOS DEDOS DE LA MANO</v>
          </cell>
          <cell r="C8055" t="str">
            <v>00</v>
          </cell>
        </row>
        <row r="8056">
          <cell r="A8056" t="str">
            <v>S628</v>
          </cell>
          <cell r="B8056" t="str">
            <v>FRACTURA DE OTRAS PARTES Y DE LAS NO ESPECIFICADAS DE LA MUÑECA Y DE L</v>
          </cell>
          <cell r="C8056" t="str">
            <v>00</v>
          </cell>
        </row>
        <row r="8057">
          <cell r="A8057" t="str">
            <v>S63</v>
          </cell>
          <cell r="B8057" t="str">
            <v>LUXACION, ESGUINCE Y TORCEDURA DE ARTIC. Y LIGAM. A NIVEL DE LA MUÑECA</v>
          </cell>
          <cell r="C8057" t="str">
            <v>00</v>
          </cell>
        </row>
        <row r="8058">
          <cell r="A8058" t="str">
            <v>S630</v>
          </cell>
          <cell r="B8058" t="str">
            <v>LUXACION DE LA MUÑECA</v>
          </cell>
          <cell r="C8058" t="str">
            <v>00</v>
          </cell>
        </row>
        <row r="8059">
          <cell r="A8059" t="str">
            <v>S631</v>
          </cell>
          <cell r="B8059" t="str">
            <v>LUXACION DE DEDOS DE LA MANO</v>
          </cell>
          <cell r="C8059" t="str">
            <v>00</v>
          </cell>
        </row>
        <row r="8060">
          <cell r="A8060" t="str">
            <v>S632</v>
          </cell>
          <cell r="B8060" t="str">
            <v>LUXACIONES MULTIPLES DE DEDOS DE LA MANO</v>
          </cell>
          <cell r="C8060" t="str">
            <v>00</v>
          </cell>
        </row>
        <row r="8061">
          <cell r="A8061" t="str">
            <v>S633</v>
          </cell>
          <cell r="B8061" t="str">
            <v>RUPTURA TRAUMATICA DE LIGAMENTOS DE LA MUÑECA Y DEL CARPO</v>
          </cell>
          <cell r="C8061" t="str">
            <v>00</v>
          </cell>
        </row>
        <row r="8062">
          <cell r="A8062" t="str">
            <v>S634</v>
          </cell>
          <cell r="B8062" t="str">
            <v>RUPTURA TRAUM. DE LIGAM. DEL DEOD DE LA MANO EN LA(S) ARTIC. METACARPO</v>
          </cell>
          <cell r="C8062" t="str">
            <v>00</v>
          </cell>
        </row>
        <row r="8063">
          <cell r="A8063" t="str">
            <v>S635</v>
          </cell>
          <cell r="B8063" t="str">
            <v>ESGUINCE Y TORCEDURA DE LA MUÑECA</v>
          </cell>
          <cell r="C8063" t="str">
            <v>00</v>
          </cell>
        </row>
        <row r="8064">
          <cell r="A8064" t="str">
            <v>S636</v>
          </cell>
          <cell r="B8064" t="str">
            <v>ESGUINCE Y TORCEDURAS DE DEDO(S) DE LA MANO</v>
          </cell>
          <cell r="C8064" t="str">
            <v>00</v>
          </cell>
        </row>
        <row r="8065">
          <cell r="A8065" t="str">
            <v>S637</v>
          </cell>
          <cell r="B8065" t="str">
            <v>ESGUINCES Y TORCEDURAS DE OTRAS PARTES Y DE LAS NO ESPECIF. DE LA MUÑE</v>
          </cell>
          <cell r="C8065" t="str">
            <v>00</v>
          </cell>
        </row>
        <row r="8066">
          <cell r="A8066" t="str">
            <v>S64</v>
          </cell>
          <cell r="B8066" t="str">
            <v>TRAUMATISMO DE NERVIOS A NIVEL DE LA MUÑECA Y DE LA MANO</v>
          </cell>
          <cell r="C8066" t="str">
            <v>00</v>
          </cell>
        </row>
        <row r="8067">
          <cell r="A8067" t="str">
            <v>S640</v>
          </cell>
          <cell r="B8067" t="str">
            <v>TRAUMATISMO DEL NERVIO CUBITAL A NIVEL DE LA MUÑECA Y DE LA MANO</v>
          </cell>
          <cell r="C8067" t="str">
            <v>00</v>
          </cell>
        </row>
        <row r="8068">
          <cell r="A8068" t="str">
            <v>S641</v>
          </cell>
          <cell r="B8068" t="str">
            <v>TRAUMATISMO DEL NERVIO MEDIANO A NIVEL DE LA MUÑECA Y DE LA MANO</v>
          </cell>
          <cell r="C8068" t="str">
            <v>00</v>
          </cell>
        </row>
        <row r="8069">
          <cell r="A8069" t="str">
            <v>S642</v>
          </cell>
          <cell r="B8069" t="str">
            <v>TRAUMATISMO DEL NERVIO RADIAL A NIVEL DE LA MUÑECA Y DE LA MANO</v>
          </cell>
          <cell r="C8069" t="str">
            <v>00</v>
          </cell>
        </row>
        <row r="8070">
          <cell r="A8070" t="str">
            <v>S643</v>
          </cell>
          <cell r="B8070" t="str">
            <v>TRAUMATISMO DEL NERVIO DIGITAL DEL PULGAR</v>
          </cell>
          <cell r="C8070" t="str">
            <v>00</v>
          </cell>
        </row>
        <row r="8071">
          <cell r="A8071" t="str">
            <v>S644</v>
          </cell>
          <cell r="B8071" t="str">
            <v>TRAUMATISMO DEL NERVIO DIGITAL DE OTRO DEDO</v>
          </cell>
          <cell r="C8071" t="str">
            <v>00</v>
          </cell>
        </row>
        <row r="8072">
          <cell r="A8072" t="str">
            <v>S647</v>
          </cell>
          <cell r="B8072" t="str">
            <v>TRAUMATISMO DE MULTIPLES NERVIOS A NIVEL DE LA MUÑECA Y DE LA MANO</v>
          </cell>
          <cell r="C8072" t="str">
            <v>00</v>
          </cell>
        </row>
        <row r="8073">
          <cell r="A8073" t="str">
            <v>S648</v>
          </cell>
          <cell r="B8073" t="str">
            <v>TRAUMATISMO DE OTROS NERVIOS A NIVEL DE LA MUÑECA Y DE LA MANO</v>
          </cell>
          <cell r="C8073" t="str">
            <v>00</v>
          </cell>
        </row>
        <row r="8074">
          <cell r="A8074" t="str">
            <v>S649</v>
          </cell>
          <cell r="B8074" t="str">
            <v>TRAUMATISMO DE NERVIO NO ESPECIF. A NIVEL DE LA MUÑECA Y DE LA MANO</v>
          </cell>
          <cell r="C8074" t="str">
            <v>00</v>
          </cell>
        </row>
        <row r="8075">
          <cell r="A8075" t="str">
            <v>S65</v>
          </cell>
          <cell r="B8075" t="str">
            <v>TRAUMATISMO DE VASOS SANGUINEOS A NIVEL DE LA MUÑECA Y DE LA MANO</v>
          </cell>
          <cell r="C8075" t="str">
            <v>00</v>
          </cell>
        </row>
        <row r="8076">
          <cell r="A8076" t="str">
            <v>S650</v>
          </cell>
          <cell r="B8076" t="str">
            <v>TRAUMATISMO DE LA ARTERIA CUBITAL A NIVEL DE LA MUÑECA Y DE LA MANO</v>
          </cell>
          <cell r="C8076" t="str">
            <v>00</v>
          </cell>
        </row>
        <row r="8077">
          <cell r="A8077" t="str">
            <v>S651</v>
          </cell>
          <cell r="B8077" t="str">
            <v>TRAUMATISMO DE LA ARTERIA RADIAL A NIVEL DE LA MUÑECA Y DE LA MANO</v>
          </cell>
          <cell r="C8077" t="str">
            <v>00</v>
          </cell>
        </row>
        <row r="8078">
          <cell r="A8078" t="str">
            <v>S652</v>
          </cell>
          <cell r="B8078" t="str">
            <v>TRAUMATISMO DEL ARCO PALMAR SUPERFICIAL</v>
          </cell>
          <cell r="C8078" t="str">
            <v>00</v>
          </cell>
        </row>
        <row r="8079">
          <cell r="A8079" t="str">
            <v>S653</v>
          </cell>
          <cell r="B8079" t="str">
            <v>TRAUMATISMO DEL ARCO PALMAR PROFUNDO</v>
          </cell>
          <cell r="C8079" t="str">
            <v>00</v>
          </cell>
        </row>
        <row r="8080">
          <cell r="A8080" t="str">
            <v>S654</v>
          </cell>
          <cell r="B8080" t="str">
            <v>TRAUMATISMO DE VASO(S) SANGUINEO(S) DEL PULGAR</v>
          </cell>
          <cell r="C8080" t="str">
            <v>00</v>
          </cell>
        </row>
        <row r="8081">
          <cell r="A8081" t="str">
            <v>S655</v>
          </cell>
          <cell r="B8081" t="str">
            <v>TRAUMATISMO DE VASO(S) SANGUINEO(S)  DE OTRO DEDO</v>
          </cell>
          <cell r="C8081" t="str">
            <v>00</v>
          </cell>
        </row>
        <row r="8082">
          <cell r="A8082" t="str">
            <v>S657</v>
          </cell>
          <cell r="B8082" t="str">
            <v>TRAUMATISMO DE MULTIPLES VASOS SANGU. A NIVEL DE LA MUÑECA Y DE LA MAN</v>
          </cell>
          <cell r="C8082" t="str">
            <v>00</v>
          </cell>
        </row>
        <row r="8083">
          <cell r="A8083" t="str">
            <v>S658</v>
          </cell>
          <cell r="B8083" t="str">
            <v>TRAUM. DE OTROS VASOS SANGU. A NIVEL DE LA MUÑECA Y DE LA MANO</v>
          </cell>
          <cell r="C8083" t="str">
            <v>00</v>
          </cell>
        </row>
        <row r="8084">
          <cell r="A8084" t="str">
            <v>S659</v>
          </cell>
          <cell r="B8084" t="str">
            <v>TRAUM. DE VASO SANGU. NO ESPECIF. A NUVEL DE LA MUÑECA Y DE LA MANO</v>
          </cell>
          <cell r="C8084" t="str">
            <v>00</v>
          </cell>
        </row>
        <row r="8085">
          <cell r="A8085" t="str">
            <v>S66</v>
          </cell>
          <cell r="B8085" t="str">
            <v>TRAUM. DE TENDON Y MUSCULO A NIVEL DE LA MUÑECA Y DE LA MANO</v>
          </cell>
          <cell r="C8085" t="str">
            <v>00</v>
          </cell>
        </row>
        <row r="8086">
          <cell r="A8086" t="str">
            <v>S660</v>
          </cell>
          <cell r="B8086" t="str">
            <v>TRAUM. DEL TENDON Y MUSC. FLEXOR LARGO DEL PULGAR A NIVEL DE LA MUÑECA</v>
          </cell>
          <cell r="C8086" t="str">
            <v>00</v>
          </cell>
        </row>
        <row r="8087">
          <cell r="A8087" t="str">
            <v>S661</v>
          </cell>
          <cell r="B8087" t="str">
            <v>TRAUM. DEL TENDON Y MUSC. FLEXOR DE OTRO DEDO A NIVEL DE LA MUÑECA</v>
          </cell>
          <cell r="C8087" t="str">
            <v>00</v>
          </cell>
        </row>
        <row r="8088">
          <cell r="A8088" t="str">
            <v>S662</v>
          </cell>
          <cell r="B8088" t="str">
            <v>TRAUM. DEL TENDON Y MUSC. EXTENSOR DEL PULGAR A NIVEL DE LA MUÑECA</v>
          </cell>
          <cell r="C8088" t="str">
            <v>00</v>
          </cell>
        </row>
        <row r="8089">
          <cell r="A8089" t="str">
            <v>S663</v>
          </cell>
          <cell r="B8089" t="str">
            <v>TRAUM. DEL TENDON Y MUSC. EXTENSOR DE OTRO(S) DEDO(S) A NIVEL DE LA MU</v>
          </cell>
          <cell r="C8089" t="str">
            <v>00</v>
          </cell>
        </row>
        <row r="8090">
          <cell r="A8090" t="str">
            <v>S664</v>
          </cell>
          <cell r="B8090" t="str">
            <v>TRAUM. DEL MUSC. Y TENDON INTRINSECO DEL PULGAR A NIVEL DE LA MUÑECA</v>
          </cell>
          <cell r="C8090" t="str">
            <v>00</v>
          </cell>
        </row>
        <row r="8091">
          <cell r="A8091" t="str">
            <v>S665</v>
          </cell>
          <cell r="B8091" t="str">
            <v>TRAUM. DEL MUSC. Y TENDON INTRINSECO DE OTRO(S) DEDO(S) A NIVEL DE LA</v>
          </cell>
          <cell r="C8091" t="str">
            <v>00</v>
          </cell>
        </row>
        <row r="8092">
          <cell r="A8092" t="str">
            <v>S666</v>
          </cell>
          <cell r="B8092" t="str">
            <v>TRAUM. DE MULT. TENDONES Y MUSC. FLEXORES A NIVEL DE LA MUÑECA Y DE LA</v>
          </cell>
          <cell r="C8092" t="str">
            <v>00</v>
          </cell>
        </row>
        <row r="8093">
          <cell r="A8093" t="str">
            <v>S667</v>
          </cell>
          <cell r="B8093" t="str">
            <v>TRAUM. DE MULT. TENDONES Y MUSC. EXTENSORES A NIVEL DE LA MUÑECA Y DE</v>
          </cell>
          <cell r="C8093" t="str">
            <v>00</v>
          </cell>
        </row>
        <row r="8094">
          <cell r="A8094" t="str">
            <v>S668</v>
          </cell>
          <cell r="B8094" t="str">
            <v>TRAUM. DE OTROS TENDONES Y MUSC. A NIVEL DE LA MUÑECA Y DE LA MANO</v>
          </cell>
          <cell r="C8094" t="str">
            <v>00</v>
          </cell>
        </row>
        <row r="8095">
          <cell r="A8095" t="str">
            <v>S669</v>
          </cell>
          <cell r="B8095" t="str">
            <v>TRAUM. DE TENDON Y MUSC. NO ESPECIF. A NIVEL DE LA MUÑECA Y DE LA MANO</v>
          </cell>
          <cell r="C8095" t="str">
            <v>00</v>
          </cell>
        </row>
        <row r="8096">
          <cell r="A8096" t="str">
            <v>S67</v>
          </cell>
          <cell r="B8096" t="str">
            <v>TRAUMATISMO POR APLASTAMIENTO DE LA MUÑECA Y DE LA MANO</v>
          </cell>
          <cell r="C8096" t="str">
            <v>00</v>
          </cell>
        </row>
        <row r="8097">
          <cell r="A8097" t="str">
            <v>S670</v>
          </cell>
          <cell r="B8097" t="str">
            <v>TRAUMATISMO POR APLASTAMIENTO DEL PULGAR Y OTRO(S) DEDO(S)</v>
          </cell>
          <cell r="C8097" t="str">
            <v>00</v>
          </cell>
        </row>
        <row r="8098">
          <cell r="A8098" t="str">
            <v>S678</v>
          </cell>
          <cell r="B8098" t="str">
            <v>TRAUM. POR APLAT. DE OTRAS PARTES Y DE LAS NO ESPECIF. DE LA MUÑECA Y</v>
          </cell>
          <cell r="C8098" t="str">
            <v>00</v>
          </cell>
        </row>
        <row r="8099">
          <cell r="A8099" t="str">
            <v>S68</v>
          </cell>
          <cell r="B8099" t="str">
            <v>AMPUTACION TRAUMATICA DE LA MUÑECA Y DE LA MANO</v>
          </cell>
          <cell r="C8099" t="str">
            <v>00</v>
          </cell>
        </row>
        <row r="8100">
          <cell r="A8100" t="str">
            <v>S680</v>
          </cell>
          <cell r="B8100" t="str">
            <v>AMPUTACION TRAUMATICA DEL PULGAR (COMPLETA) (PARCIAL)</v>
          </cell>
          <cell r="C8100" t="str">
            <v>00</v>
          </cell>
        </row>
        <row r="8101">
          <cell r="A8101" t="str">
            <v>S681</v>
          </cell>
          <cell r="B8101" t="str">
            <v>AMPUTACION TRAUMATICA DE OTRO DEDO UNICO (COMPLETA) (PARCIAL)</v>
          </cell>
          <cell r="C8101" t="str">
            <v>00</v>
          </cell>
        </row>
        <row r="8102">
          <cell r="A8102" t="str">
            <v>S682</v>
          </cell>
          <cell r="B8102" t="str">
            <v>AMPUTACION TRAUMATICA DE DOS O MAS DEDOS SOLAMENTE (CMPL.) (PARCIAL)</v>
          </cell>
          <cell r="C8102" t="str">
            <v>00</v>
          </cell>
        </row>
        <row r="8103">
          <cell r="A8103" t="str">
            <v>S683</v>
          </cell>
          <cell r="B8103" t="str">
            <v>AMPUT. TRAUM. COMBINADA (DE PARTE) DE DEDO(S) CON OTRAS PARTES DE LA M</v>
          </cell>
          <cell r="C8103" t="str">
            <v>00</v>
          </cell>
        </row>
        <row r="8104">
          <cell r="A8104" t="str">
            <v>S684</v>
          </cell>
          <cell r="B8104" t="str">
            <v>AMPUTACION TRAUMATICA DE LA MANO A NIVEL DE LA MUÑECA</v>
          </cell>
          <cell r="C8104" t="str">
            <v>00</v>
          </cell>
        </row>
        <row r="8105">
          <cell r="A8105" t="str">
            <v>S688</v>
          </cell>
          <cell r="B8105" t="str">
            <v>AMPUTACION TRAUMATICA DE OTRAS PARTES DE LA MUÑECA Y DE LA MANO</v>
          </cell>
          <cell r="C8105" t="str">
            <v>00</v>
          </cell>
        </row>
        <row r="8106">
          <cell r="A8106" t="str">
            <v>S689</v>
          </cell>
          <cell r="B8106" t="str">
            <v>AMPUTACION TRAUMATICA DE LA MUÑECA Y DE LA MANO, NIVEL NO ESPECIFICADO</v>
          </cell>
          <cell r="C8106" t="str">
            <v>00</v>
          </cell>
        </row>
        <row r="8107">
          <cell r="A8107" t="str">
            <v>S69</v>
          </cell>
          <cell r="B8107" t="str">
            <v>OTROS TRAUMATISMOS Y LOS NO ESPECIFICADOS DE LA MUÑECA Y DE LA MANO</v>
          </cell>
          <cell r="C8107" t="str">
            <v>00</v>
          </cell>
        </row>
        <row r="8108">
          <cell r="A8108" t="str">
            <v>S697</v>
          </cell>
          <cell r="B8108" t="str">
            <v>TRAUMATISMOS MULTIPLES DE LA MUÑECA Y DE LA MANO</v>
          </cell>
          <cell r="C8108" t="str">
            <v>00</v>
          </cell>
        </row>
        <row r="8109">
          <cell r="A8109" t="str">
            <v>S698</v>
          </cell>
          <cell r="B8109" t="str">
            <v>OTROS TRAUMATIMOS ESPECIFICADOS DE LA MUÑECA Y DE LA MANO</v>
          </cell>
          <cell r="C8109" t="str">
            <v>00</v>
          </cell>
        </row>
        <row r="8110">
          <cell r="A8110" t="str">
            <v>S699</v>
          </cell>
          <cell r="B8110" t="str">
            <v>TRAUMATISMO NO ESPECIFICADO DE LA MUÑECA Y DE LA MANO</v>
          </cell>
          <cell r="C8110" t="str">
            <v>00</v>
          </cell>
        </row>
        <row r="8111">
          <cell r="A8111" t="str">
            <v>S70</v>
          </cell>
          <cell r="B8111" t="str">
            <v>TRAUMATISMO SUPERFICIAL DE LA CADERA Y DEL MUSLO</v>
          </cell>
          <cell r="C8111" t="str">
            <v>00</v>
          </cell>
        </row>
        <row r="8112">
          <cell r="A8112" t="str">
            <v>S700</v>
          </cell>
          <cell r="B8112" t="str">
            <v>CONTUSION DE LA CADERA</v>
          </cell>
          <cell r="C8112" t="str">
            <v>00</v>
          </cell>
        </row>
        <row r="8113">
          <cell r="A8113" t="str">
            <v>S701</v>
          </cell>
          <cell r="B8113" t="str">
            <v>CONTUSION DEL MUSLO</v>
          </cell>
          <cell r="C8113" t="str">
            <v>00</v>
          </cell>
        </row>
        <row r="8114">
          <cell r="A8114" t="str">
            <v>S707</v>
          </cell>
          <cell r="B8114" t="str">
            <v>TRAUMATISMOS SUPERFICIALES MULTIPLES DE LA CADERA Y DEL MUSLO</v>
          </cell>
          <cell r="C8114" t="str">
            <v>00</v>
          </cell>
        </row>
        <row r="8115">
          <cell r="A8115" t="str">
            <v>S708</v>
          </cell>
          <cell r="B8115" t="str">
            <v>OTROS TRAUMATISMOS SUPERFICIALES DE LA CADERA Y DEL MUSLO</v>
          </cell>
          <cell r="C8115" t="str">
            <v>00</v>
          </cell>
        </row>
        <row r="8116">
          <cell r="A8116" t="str">
            <v>S709</v>
          </cell>
          <cell r="B8116" t="str">
            <v>TRAUMATISMO SUPERFICIAL DE LA CADERA Y DEL MUSLO, NO ESPECIFICADO</v>
          </cell>
          <cell r="C8116" t="str">
            <v>00</v>
          </cell>
        </row>
        <row r="8117">
          <cell r="A8117" t="str">
            <v>S71</v>
          </cell>
          <cell r="B8117" t="str">
            <v>HERIDA DE LA CADERA Y DEL MUSLO</v>
          </cell>
          <cell r="C8117" t="str">
            <v>00</v>
          </cell>
        </row>
        <row r="8118">
          <cell r="A8118" t="str">
            <v>S710</v>
          </cell>
          <cell r="B8118" t="str">
            <v>HERIDA DE LA CADERA</v>
          </cell>
          <cell r="C8118" t="str">
            <v>00</v>
          </cell>
        </row>
        <row r="8119">
          <cell r="A8119" t="str">
            <v>S711</v>
          </cell>
          <cell r="B8119" t="str">
            <v>HERIDA DEL MUSLO</v>
          </cell>
          <cell r="C8119" t="str">
            <v>00</v>
          </cell>
        </row>
        <row r="8120">
          <cell r="A8120" t="str">
            <v>S717</v>
          </cell>
          <cell r="B8120" t="str">
            <v>HERIDAS MULTIPLES DE LA CADERA Y DEL MUSLO</v>
          </cell>
          <cell r="C8120" t="str">
            <v>00</v>
          </cell>
        </row>
        <row r="8121">
          <cell r="A8121" t="str">
            <v>S718</v>
          </cell>
          <cell r="B8121" t="str">
            <v>HERIDA DE OTRAS PARTES Y DE LAS NO ESPECIFICADAS DE LA CINTURA PELVICA</v>
          </cell>
          <cell r="C8121" t="str">
            <v>00</v>
          </cell>
        </row>
        <row r="8122">
          <cell r="A8122" t="str">
            <v>S72</v>
          </cell>
          <cell r="B8122" t="str">
            <v>FRACTURA DEL FEMUR</v>
          </cell>
          <cell r="C8122" t="str">
            <v>00</v>
          </cell>
        </row>
        <row r="8123">
          <cell r="A8123" t="str">
            <v>S720</v>
          </cell>
          <cell r="B8123" t="str">
            <v>FRACTURA DEL CUELLO DE FEMUR</v>
          </cell>
          <cell r="C8123" t="str">
            <v>00</v>
          </cell>
        </row>
        <row r="8124">
          <cell r="A8124" t="str">
            <v>S721</v>
          </cell>
          <cell r="B8124" t="str">
            <v>FRACTURA PERTROCANTERIANA</v>
          </cell>
          <cell r="C8124" t="str">
            <v>00</v>
          </cell>
        </row>
        <row r="8125">
          <cell r="A8125" t="str">
            <v>S722</v>
          </cell>
          <cell r="B8125" t="str">
            <v>FRACTURA SUBTROCANTERIANA</v>
          </cell>
          <cell r="C8125" t="str">
            <v>00</v>
          </cell>
        </row>
        <row r="8126">
          <cell r="A8126" t="str">
            <v>S723</v>
          </cell>
          <cell r="B8126" t="str">
            <v>FRACTURA DE LA DIAFISIS DEL FEMUR</v>
          </cell>
          <cell r="C8126" t="str">
            <v>00</v>
          </cell>
        </row>
        <row r="8127">
          <cell r="A8127" t="str">
            <v>S724</v>
          </cell>
          <cell r="B8127" t="str">
            <v>FRACTURA DE LA EPIFISIS INFERIOR DEL FEMUR</v>
          </cell>
          <cell r="C8127" t="str">
            <v>00</v>
          </cell>
        </row>
        <row r="8128">
          <cell r="A8128" t="str">
            <v>S727</v>
          </cell>
          <cell r="B8128" t="str">
            <v>FRACTURAS MULTIPLES DEL FEMUR</v>
          </cell>
          <cell r="C8128" t="str">
            <v>00</v>
          </cell>
        </row>
        <row r="8129">
          <cell r="A8129" t="str">
            <v>S728</v>
          </cell>
          <cell r="B8129" t="str">
            <v>FRACTURAS DE OTRAS PARTES DEL FEMUR</v>
          </cell>
          <cell r="C8129" t="str">
            <v>00</v>
          </cell>
        </row>
        <row r="8130">
          <cell r="A8130" t="str">
            <v>S729</v>
          </cell>
          <cell r="B8130" t="str">
            <v>FRACTURA DEL FEMUR, PARTE NO ESPECIFICADA</v>
          </cell>
          <cell r="C8130" t="str">
            <v>00</v>
          </cell>
        </row>
        <row r="8131">
          <cell r="A8131" t="str">
            <v>S73</v>
          </cell>
          <cell r="B8131" t="str">
            <v>LUXACION, ESGUINCE Y TORCEDURA DE LA ARTIC. Y DE LOS LIG. DE LA CADERA</v>
          </cell>
          <cell r="C8131" t="str">
            <v>00</v>
          </cell>
        </row>
        <row r="8132">
          <cell r="A8132" t="str">
            <v>S730</v>
          </cell>
          <cell r="B8132" t="str">
            <v>LUXACION DE LA CADERA</v>
          </cell>
          <cell r="C8132" t="str">
            <v>00</v>
          </cell>
        </row>
        <row r="8133">
          <cell r="A8133" t="str">
            <v>S731</v>
          </cell>
          <cell r="B8133" t="str">
            <v>ESGUINCES Y TORCEDURAS DE LA CADERA</v>
          </cell>
          <cell r="C8133" t="str">
            <v>00</v>
          </cell>
        </row>
        <row r="8134">
          <cell r="A8134" t="str">
            <v>S74</v>
          </cell>
          <cell r="B8134" t="str">
            <v>TRAUMATISMO DE NERVIOS A NIVEL DE LA CADERA Y DEL MUSLO</v>
          </cell>
          <cell r="C8134" t="str">
            <v>00</v>
          </cell>
        </row>
        <row r="8135">
          <cell r="A8135" t="str">
            <v>S740</v>
          </cell>
          <cell r="B8135" t="str">
            <v>TRAUMATISMO DEL NERVIO CIATICO A NIVEL DE LA CADERA Y DEL MUSLO</v>
          </cell>
          <cell r="C8135" t="str">
            <v>00</v>
          </cell>
        </row>
        <row r="8136">
          <cell r="A8136" t="str">
            <v>S741</v>
          </cell>
          <cell r="B8136" t="str">
            <v>TRAUMATISMO DEL NERVIO FEMOROCUTANEO A NIVEL DE LA CADERA Y DEL MUSLO</v>
          </cell>
          <cell r="C8136" t="str">
            <v>00</v>
          </cell>
        </row>
        <row r="8137">
          <cell r="A8137" t="str">
            <v>S742</v>
          </cell>
          <cell r="B8137" t="str">
            <v>TRAUMATISMO DEL NERVIO SENSORIAL CUTANEO A NIVEL DE LA CADERA Y DEL MU</v>
          </cell>
          <cell r="C8137" t="str">
            <v>00</v>
          </cell>
        </row>
        <row r="8138">
          <cell r="A8138" t="str">
            <v>S747</v>
          </cell>
          <cell r="B8138" t="str">
            <v>TRAUMATISMO DE NERVIOS MULTIPLES A NIVEL DE LA CADERA Y DEL MUSLO</v>
          </cell>
          <cell r="C8138" t="str">
            <v>00</v>
          </cell>
        </row>
        <row r="8139">
          <cell r="A8139" t="str">
            <v>S748</v>
          </cell>
          <cell r="B8139" t="str">
            <v>TRAUMATISMO DE OTROS NERVIOS A NIVEL DE LA CADERA Y DEL MUSLO</v>
          </cell>
          <cell r="C8139" t="str">
            <v>00</v>
          </cell>
        </row>
        <row r="8140">
          <cell r="A8140" t="str">
            <v>S749</v>
          </cell>
          <cell r="B8140" t="str">
            <v>TRAUM. DE NERVIO NO ESPECIF. A NIVEL DE LA CADERA Y DEL MUSLO</v>
          </cell>
          <cell r="C8140" t="str">
            <v>00</v>
          </cell>
        </row>
        <row r="8141">
          <cell r="A8141" t="str">
            <v>S75</v>
          </cell>
          <cell r="B8141" t="str">
            <v>TRAUMATISMO DE VASOS SANGUINEOS A NIVEL DE LA CADERA Y DEL MUSLO</v>
          </cell>
          <cell r="C8141" t="str">
            <v>00</v>
          </cell>
        </row>
        <row r="8142">
          <cell r="A8142" t="str">
            <v>S750</v>
          </cell>
          <cell r="B8142" t="str">
            <v>TRAUMATISMO DE LA ARTERIA FEMORAL</v>
          </cell>
          <cell r="C8142" t="str">
            <v>00</v>
          </cell>
        </row>
        <row r="8143">
          <cell r="A8143" t="str">
            <v>S751</v>
          </cell>
          <cell r="B8143" t="str">
            <v>TRAUMATISMO DE LA VENA FEMORAL A NIVEL DE LA CADERA Y DEL MUSLO</v>
          </cell>
          <cell r="C8143" t="str">
            <v>00</v>
          </cell>
        </row>
        <row r="8144">
          <cell r="A8144" t="str">
            <v>S752</v>
          </cell>
          <cell r="B8144" t="str">
            <v>TRAUMATISMO DE LA GRAN VENA SAFENA A NIVEL DE LA CADERA Y DEL MUSLO</v>
          </cell>
          <cell r="C8144" t="str">
            <v>00</v>
          </cell>
        </row>
        <row r="8145">
          <cell r="A8145" t="str">
            <v>S757</v>
          </cell>
          <cell r="B8145" t="str">
            <v>TRAUMATISMO DE MULTIPLES VASOS SANGUIN. A NIVEL DE LA CADERA Y DEL MUS</v>
          </cell>
          <cell r="C8145" t="str">
            <v>00</v>
          </cell>
        </row>
        <row r="8146">
          <cell r="A8146" t="str">
            <v>S758</v>
          </cell>
          <cell r="B8146" t="str">
            <v>TRAUMATISMO DE OTROS VASOS SANGUINEOS A NIVEL DE LA CADERA Y DEL MUSLO</v>
          </cell>
          <cell r="C8146" t="str">
            <v>00</v>
          </cell>
        </row>
        <row r="8147">
          <cell r="A8147" t="str">
            <v>S759</v>
          </cell>
          <cell r="B8147" t="str">
            <v>TRAUMATISMO DE VASO SANGUINEO NO ESPECIF. A NIVEL DE LA CADERA Y DEL M</v>
          </cell>
          <cell r="C8147" t="str">
            <v>00</v>
          </cell>
        </row>
        <row r="8148">
          <cell r="A8148" t="str">
            <v>S76</v>
          </cell>
          <cell r="B8148" t="str">
            <v>TRAUMATISMO DE TENDON Y MUSCULO A NIVEL DE LA CADERA Y DEL MUSLO</v>
          </cell>
          <cell r="C8148" t="str">
            <v>00</v>
          </cell>
        </row>
        <row r="8149">
          <cell r="A8149" t="str">
            <v>S760</v>
          </cell>
          <cell r="B8149" t="str">
            <v>TRAUMATISMO DEL TENDON Y MUSCULO DE LA CADERA</v>
          </cell>
          <cell r="C8149" t="str">
            <v>00</v>
          </cell>
        </row>
        <row r="8150">
          <cell r="A8150" t="str">
            <v>S761</v>
          </cell>
          <cell r="B8150" t="str">
            <v>TRAUMATISMO DEL TENDON Y MUSCULO CUADRICEPS</v>
          </cell>
          <cell r="C8150" t="str">
            <v>00</v>
          </cell>
        </row>
        <row r="8151">
          <cell r="A8151" t="str">
            <v>S762</v>
          </cell>
          <cell r="B8151" t="str">
            <v>TRAUMATISMO DEL TENDON Y MUSCULO ADUCTOR MAYOR DEL MUSLO</v>
          </cell>
          <cell r="C8151" t="str">
            <v>00</v>
          </cell>
        </row>
        <row r="8152">
          <cell r="A8152" t="str">
            <v>S763</v>
          </cell>
          <cell r="B8152" t="str">
            <v>TRAUM. DE TENDON Y MUSCULO DEL GRUPO MUSCULAR POST. A NIVEL DEL MUSLO</v>
          </cell>
          <cell r="C8152" t="str">
            <v>00</v>
          </cell>
        </row>
        <row r="8153">
          <cell r="A8153" t="str">
            <v>S764</v>
          </cell>
          <cell r="B8153" t="str">
            <v>TRAUM. DE OTROS TENDONES Y MUSCULOS Y LOS NO ESPECIF. A NIVEL DEL MUSL</v>
          </cell>
          <cell r="C8153" t="str">
            <v>00</v>
          </cell>
        </row>
        <row r="8154">
          <cell r="A8154" t="str">
            <v>S767</v>
          </cell>
          <cell r="B8154" t="str">
            <v>TRAUM. DE MULTIP. TENDONES Y MUSCULOS A NIVEL DE LA CADERA Y DEL MUSLO</v>
          </cell>
          <cell r="C8154" t="str">
            <v>00</v>
          </cell>
        </row>
        <row r="8155">
          <cell r="A8155" t="str">
            <v>S77</v>
          </cell>
          <cell r="B8155" t="str">
            <v>TRAUMATISMO POR APLASTAMIENTO DE LA CADERA Y DEL MUSLO</v>
          </cell>
          <cell r="C8155" t="str">
            <v>00</v>
          </cell>
        </row>
        <row r="8156">
          <cell r="A8156" t="str">
            <v>S770</v>
          </cell>
          <cell r="B8156" t="str">
            <v>TRAUMATISMO POR APLASTAMIENTO DE LA CADERA</v>
          </cell>
          <cell r="C8156" t="str">
            <v>00</v>
          </cell>
        </row>
        <row r="8157">
          <cell r="A8157" t="str">
            <v>S771</v>
          </cell>
          <cell r="B8157" t="str">
            <v>TRAUMATISMO POR APLASTAMIENTO DEL MUSLO</v>
          </cell>
          <cell r="C8157" t="str">
            <v>00</v>
          </cell>
        </row>
        <row r="8158">
          <cell r="A8158" t="str">
            <v>S772</v>
          </cell>
          <cell r="B8158" t="str">
            <v>TRAUMATISMO POR APLASTAMIENTO DE LA CADERA CON EL MUSLO</v>
          </cell>
          <cell r="C8158" t="str">
            <v>00</v>
          </cell>
        </row>
        <row r="8159">
          <cell r="A8159" t="str">
            <v>S78</v>
          </cell>
          <cell r="B8159" t="str">
            <v>AMPUTACION TRAUMATICA DE LA CADERA Y DEL MUSLO</v>
          </cell>
          <cell r="C8159" t="str">
            <v>00</v>
          </cell>
        </row>
        <row r="8160">
          <cell r="A8160" t="str">
            <v>S780</v>
          </cell>
          <cell r="B8160" t="str">
            <v>AMPUTACION TRAUMATICA DE LA ARTICULACION DE LA CADERA</v>
          </cell>
          <cell r="C8160" t="str">
            <v>00</v>
          </cell>
        </row>
        <row r="8161">
          <cell r="A8161" t="str">
            <v>S781</v>
          </cell>
          <cell r="B8161" t="str">
            <v>AMPUTACION TRAUMATICA EN ALGUN NIVEL ENTRE LA CADERA Y LA RODILLA</v>
          </cell>
          <cell r="C8161" t="str">
            <v>00</v>
          </cell>
        </row>
        <row r="8162">
          <cell r="A8162" t="str">
            <v>S789</v>
          </cell>
          <cell r="B8162" t="str">
            <v>AMPUTACION TRAUMATICA DE CADERA Y MUSLO, NIVEL NO ESPECIFICADO</v>
          </cell>
          <cell r="C8162" t="str">
            <v>00</v>
          </cell>
        </row>
        <row r="8163">
          <cell r="A8163" t="str">
            <v>S79</v>
          </cell>
          <cell r="B8163" t="str">
            <v>OTROS TRAUMATISMOS Y LOS NO ESPECIFICADOS DE LA CADERA Y DEL MUSLO</v>
          </cell>
          <cell r="C8163" t="str">
            <v>00</v>
          </cell>
        </row>
        <row r="8164">
          <cell r="A8164" t="str">
            <v>S797</v>
          </cell>
          <cell r="B8164" t="str">
            <v>TRAUMATISMOS MULTIPLES DE LA CADERA Y DEL MUSLO</v>
          </cell>
          <cell r="C8164" t="str">
            <v>00</v>
          </cell>
        </row>
        <row r="8165">
          <cell r="A8165" t="str">
            <v>S798</v>
          </cell>
          <cell r="B8165" t="str">
            <v>OTROS TRAUMATISMOS ESPECIFICADOS DE LA CADERA Y DEL MUSLO</v>
          </cell>
          <cell r="C8165" t="str">
            <v>00</v>
          </cell>
        </row>
        <row r="8166">
          <cell r="A8166" t="str">
            <v>S799</v>
          </cell>
          <cell r="B8166" t="str">
            <v>TRAUMATISMO NO ESPECIFICADO DE LA CADERA Y DEL MUSLO</v>
          </cell>
          <cell r="C8166" t="str">
            <v>00</v>
          </cell>
        </row>
        <row r="8167">
          <cell r="A8167" t="str">
            <v>S80</v>
          </cell>
          <cell r="B8167" t="str">
            <v>TRAUMATISMO SUPERFICIAL DE LA PIERNA</v>
          </cell>
          <cell r="C8167" t="str">
            <v>00</v>
          </cell>
        </row>
        <row r="8168">
          <cell r="A8168" t="str">
            <v>S800</v>
          </cell>
          <cell r="B8168" t="str">
            <v>CONTUSION DE LA RODILLA</v>
          </cell>
          <cell r="C8168" t="str">
            <v>00</v>
          </cell>
        </row>
        <row r="8169">
          <cell r="A8169" t="str">
            <v>S801</v>
          </cell>
          <cell r="B8169" t="str">
            <v>CONTUSION DE OTRAS PARTES Y LAS NO ESPECIFICADAS DE LA PIERNA</v>
          </cell>
          <cell r="C8169" t="str">
            <v>00</v>
          </cell>
        </row>
        <row r="8170">
          <cell r="A8170" t="str">
            <v>S807</v>
          </cell>
          <cell r="B8170" t="str">
            <v>TRAUMATISMOS SUPERFICIALES MULTIPLES DE LA PIERNA</v>
          </cell>
          <cell r="C8170" t="str">
            <v>00</v>
          </cell>
        </row>
        <row r="8171">
          <cell r="A8171" t="str">
            <v>S808</v>
          </cell>
          <cell r="B8171" t="str">
            <v>OTROS TRAUMATISMOS SUPERFICIALES DE LA PIERNA</v>
          </cell>
          <cell r="C8171" t="str">
            <v>00</v>
          </cell>
        </row>
        <row r="8172">
          <cell r="A8172" t="str">
            <v>S809</v>
          </cell>
          <cell r="B8172" t="str">
            <v>TRAUMATISMO SUPERFICIAL DE LA PIERNA, NO ESPECIFICADO</v>
          </cell>
          <cell r="C8172" t="str">
            <v>00</v>
          </cell>
        </row>
        <row r="8173">
          <cell r="A8173" t="str">
            <v>S81</v>
          </cell>
          <cell r="B8173" t="str">
            <v>HERIDA DE LA PIERNA</v>
          </cell>
          <cell r="C8173" t="str">
            <v>00</v>
          </cell>
        </row>
        <row r="8174">
          <cell r="A8174" t="str">
            <v>S810</v>
          </cell>
          <cell r="B8174" t="str">
            <v>HERIDA DE LA RODILLA</v>
          </cell>
          <cell r="C8174" t="str">
            <v>00</v>
          </cell>
        </row>
        <row r="8175">
          <cell r="A8175" t="str">
            <v>S817</v>
          </cell>
          <cell r="B8175" t="str">
            <v>HERIDAS MULTIPLES DE LA PIERNA</v>
          </cell>
          <cell r="C8175" t="str">
            <v>00</v>
          </cell>
        </row>
        <row r="8176">
          <cell r="A8176" t="str">
            <v>S818</v>
          </cell>
          <cell r="B8176" t="str">
            <v>HERIDA DE OTRAS PARTES DE LA PIERNA</v>
          </cell>
          <cell r="C8176" t="str">
            <v>00</v>
          </cell>
        </row>
        <row r="8177">
          <cell r="A8177" t="str">
            <v>S819</v>
          </cell>
          <cell r="B8177" t="str">
            <v>HERIDA DE LA PIERNA, PARTE NO ESPECIFICADA</v>
          </cell>
          <cell r="C8177" t="str">
            <v>00</v>
          </cell>
        </row>
        <row r="8178">
          <cell r="A8178" t="str">
            <v>S82</v>
          </cell>
          <cell r="B8178" t="str">
            <v>FRACTURA DE LA PIERNA, INCLUSIVE EL TOBILLO</v>
          </cell>
          <cell r="C8178" t="str">
            <v>00</v>
          </cell>
        </row>
        <row r="8179">
          <cell r="A8179" t="str">
            <v>S820</v>
          </cell>
          <cell r="B8179" t="str">
            <v>FRACTURA DE LA ROTULA</v>
          </cell>
          <cell r="C8179" t="str">
            <v>00</v>
          </cell>
        </row>
        <row r="8180">
          <cell r="A8180" t="str">
            <v>S821</v>
          </cell>
          <cell r="B8180" t="str">
            <v>FRACTURA DE LA EPIFISIS SUPERIOR DE LA TIBIA</v>
          </cell>
          <cell r="C8180" t="str">
            <v>00</v>
          </cell>
        </row>
        <row r="8181">
          <cell r="A8181" t="str">
            <v>S822</v>
          </cell>
          <cell r="B8181" t="str">
            <v>FRACTURA DE LA DIAFISIS DE LA TIBIA</v>
          </cell>
          <cell r="C8181" t="str">
            <v>00</v>
          </cell>
        </row>
        <row r="8182">
          <cell r="A8182" t="str">
            <v>S823</v>
          </cell>
          <cell r="B8182" t="str">
            <v>FRACTURA DE LA EPIFISIS INFERIOR DE LA TIBIA</v>
          </cell>
          <cell r="C8182" t="str">
            <v>00</v>
          </cell>
        </row>
        <row r="8183">
          <cell r="A8183" t="str">
            <v>S824</v>
          </cell>
          <cell r="B8183" t="str">
            <v>FRACTURA DEL PERONE SOLAMENTE</v>
          </cell>
          <cell r="C8183" t="str">
            <v>00</v>
          </cell>
        </row>
        <row r="8184">
          <cell r="A8184" t="str">
            <v>S825</v>
          </cell>
          <cell r="B8184" t="str">
            <v>FRACTURA DEL MALEOLO INTERNO</v>
          </cell>
          <cell r="C8184" t="str">
            <v>00</v>
          </cell>
        </row>
        <row r="8185">
          <cell r="A8185" t="str">
            <v>S826</v>
          </cell>
          <cell r="B8185" t="str">
            <v>FRACTURA DEL MALEOLO EXTERNO</v>
          </cell>
          <cell r="C8185" t="str">
            <v>00</v>
          </cell>
        </row>
        <row r="8186">
          <cell r="A8186" t="str">
            <v>S827</v>
          </cell>
          <cell r="B8186" t="str">
            <v>FRACTURAS MULTIPLES DE LA PIERNA</v>
          </cell>
          <cell r="C8186" t="str">
            <v>00</v>
          </cell>
        </row>
        <row r="8187">
          <cell r="A8187" t="str">
            <v>S828</v>
          </cell>
          <cell r="B8187" t="str">
            <v>FRACTURA DE OTRAS PARTES DE LA PIERNA</v>
          </cell>
          <cell r="C8187" t="str">
            <v>00</v>
          </cell>
        </row>
        <row r="8188">
          <cell r="A8188" t="str">
            <v>S829</v>
          </cell>
          <cell r="B8188" t="str">
            <v>FRACTURA DE LA PIERNA, NO ESPECIFICADA</v>
          </cell>
          <cell r="C8188" t="str">
            <v>00</v>
          </cell>
        </row>
        <row r="8189">
          <cell r="A8189" t="str">
            <v>S83</v>
          </cell>
          <cell r="B8189" t="str">
            <v>LUXACION, ESGUINCE Y TORCEDURA DE ARTICUL. Y LIGAM. DE LA RODILLA</v>
          </cell>
          <cell r="C8189" t="str">
            <v>00</v>
          </cell>
        </row>
        <row r="8190">
          <cell r="A8190" t="str">
            <v>S830</v>
          </cell>
          <cell r="B8190" t="str">
            <v>LUXACION DE LA ROTULA</v>
          </cell>
          <cell r="C8190" t="str">
            <v>00</v>
          </cell>
        </row>
        <row r="8191">
          <cell r="A8191" t="str">
            <v>S831</v>
          </cell>
          <cell r="B8191" t="str">
            <v>LUXACION DE LA RODILLA</v>
          </cell>
          <cell r="C8191" t="str">
            <v>00</v>
          </cell>
        </row>
        <row r="8192">
          <cell r="A8192" t="str">
            <v>S832</v>
          </cell>
          <cell r="B8192" t="str">
            <v>DESGARRO DE MENISCOS, PRESENTE</v>
          </cell>
          <cell r="C8192" t="str">
            <v>00</v>
          </cell>
        </row>
        <row r="8193">
          <cell r="A8193" t="str">
            <v>S833</v>
          </cell>
          <cell r="B8193" t="str">
            <v>DESGARRO DEL CARTILAGO ARTICULAR DE LA RODILLA, PRESENTE</v>
          </cell>
          <cell r="C8193" t="str">
            <v>00</v>
          </cell>
        </row>
        <row r="8194">
          <cell r="A8194" t="str">
            <v>S834</v>
          </cell>
          <cell r="B8194" t="str">
            <v>ESGUINCES Y TORCEDURAS QUE CMPROM. LOS LIGAM. LATERALES (EXT) INT) DE</v>
          </cell>
          <cell r="C8194" t="str">
            <v>00</v>
          </cell>
        </row>
        <row r="8195">
          <cell r="A8195" t="str">
            <v>S835</v>
          </cell>
          <cell r="B8195" t="str">
            <v>ESGUINCES Y TORCEDURAS QUE COMPR. EL LIGAM. CRUZADO (ANT) (POST) DE LA</v>
          </cell>
          <cell r="C8195" t="str">
            <v>00</v>
          </cell>
        </row>
        <row r="8196">
          <cell r="A8196" t="str">
            <v>S836</v>
          </cell>
          <cell r="B8196" t="str">
            <v>ESGUICES Y TORCEDURAS DE OTRAS PARTES Y LAS NO ESPECIF. DE LA RODILLA</v>
          </cell>
          <cell r="C8196" t="str">
            <v>00</v>
          </cell>
        </row>
        <row r="8197">
          <cell r="A8197" t="str">
            <v>S837</v>
          </cell>
          <cell r="B8197" t="str">
            <v>TRAUMATISMO DE ESTRUCTURAS MULTIPLES DE LA RODILLA</v>
          </cell>
          <cell r="C8197" t="str">
            <v>00</v>
          </cell>
        </row>
        <row r="8198">
          <cell r="A8198" t="str">
            <v>S84</v>
          </cell>
          <cell r="B8198" t="str">
            <v>TRUAMATISMO DE NERVIOS A NIVEL DE LA PIERNA</v>
          </cell>
          <cell r="C8198" t="str">
            <v>00</v>
          </cell>
        </row>
        <row r="8199">
          <cell r="A8199" t="str">
            <v>S840</v>
          </cell>
          <cell r="B8199" t="str">
            <v>TRAUMATISMO DEL NERVIO TIBIAL A NIVEL DE LA PIERNA</v>
          </cell>
          <cell r="C8199" t="str">
            <v>00</v>
          </cell>
        </row>
        <row r="8200">
          <cell r="A8200" t="str">
            <v>S841</v>
          </cell>
          <cell r="B8200" t="str">
            <v>TRAUMATISMO DEL NERVIO PERONEO A NIVEL DE LA PIERNA</v>
          </cell>
          <cell r="C8200" t="str">
            <v>00</v>
          </cell>
        </row>
        <row r="8201">
          <cell r="A8201" t="str">
            <v>S842</v>
          </cell>
          <cell r="B8201" t="str">
            <v>TRAUMATISMO DEL NERVIO SENSORIAL CUTANEO A NIVEL DE LA PIERNA</v>
          </cell>
          <cell r="C8201" t="str">
            <v>00</v>
          </cell>
        </row>
        <row r="8202">
          <cell r="A8202" t="str">
            <v>S847</v>
          </cell>
          <cell r="B8202" t="str">
            <v>TRAUMATISMO DE NERVIOS MULTIPLES A NIVEL DE LA PIERNA</v>
          </cell>
          <cell r="C8202" t="str">
            <v>00</v>
          </cell>
        </row>
        <row r="8203">
          <cell r="A8203" t="str">
            <v>S848</v>
          </cell>
          <cell r="B8203" t="str">
            <v>TRAUMATISMO DE OTROS NERVIOS A NIVEL DE LA PIERNA</v>
          </cell>
          <cell r="C8203" t="str">
            <v>00</v>
          </cell>
        </row>
        <row r="8204">
          <cell r="A8204" t="str">
            <v>S849</v>
          </cell>
          <cell r="B8204" t="str">
            <v>TRAUMATISMO DE NERVIO NO ESPECIFICADO A NIVEL DE LA PIERNA</v>
          </cell>
          <cell r="C8204" t="str">
            <v>00</v>
          </cell>
        </row>
        <row r="8205">
          <cell r="A8205" t="str">
            <v>S85</v>
          </cell>
          <cell r="B8205" t="str">
            <v>TRAUMATISMO DE VASOS SANGUINEOS A NIVEL DE LA PIERNA</v>
          </cell>
          <cell r="C8205" t="str">
            <v>00</v>
          </cell>
        </row>
        <row r="8206">
          <cell r="A8206" t="str">
            <v>S850</v>
          </cell>
          <cell r="B8206" t="str">
            <v>TRAUMATISMO DE LA ARTERIA POPLITEA</v>
          </cell>
          <cell r="C8206" t="str">
            <v>00</v>
          </cell>
        </row>
        <row r="8207">
          <cell r="A8207" t="str">
            <v>S851</v>
          </cell>
          <cell r="B8207" t="str">
            <v>TRAUMATISMO DE LA ARTERIA TIBIAL (ANTERIOR) (POSTERIOR)</v>
          </cell>
          <cell r="C8207" t="str">
            <v>00</v>
          </cell>
        </row>
        <row r="8208">
          <cell r="A8208" t="str">
            <v>S852</v>
          </cell>
          <cell r="B8208" t="str">
            <v>TRAUMATISMO DE LA ARTERIA PERONEA</v>
          </cell>
          <cell r="C8208" t="str">
            <v>00</v>
          </cell>
        </row>
        <row r="8209">
          <cell r="A8209" t="str">
            <v>S853</v>
          </cell>
          <cell r="B8209" t="str">
            <v>TRAUMATISMO DE LA GRAN VENA SAFENA A NIVEL DE LA PIERNA</v>
          </cell>
          <cell r="C8209" t="str">
            <v>00</v>
          </cell>
        </row>
        <row r="8210">
          <cell r="A8210" t="str">
            <v>S854</v>
          </cell>
          <cell r="B8210" t="str">
            <v>TRAUMATISMO DE LA VENA SAFENA EXTERNA A NIVEL DE LA PIERNA</v>
          </cell>
          <cell r="C8210" t="str">
            <v>00</v>
          </cell>
        </row>
        <row r="8211">
          <cell r="A8211" t="str">
            <v>S855</v>
          </cell>
          <cell r="B8211" t="str">
            <v>TRAUMATISMO DE LA VENA POPLITEA</v>
          </cell>
          <cell r="C8211" t="str">
            <v>00</v>
          </cell>
        </row>
        <row r="8212">
          <cell r="A8212" t="str">
            <v>S857</v>
          </cell>
          <cell r="B8212" t="str">
            <v>TRAUMATISMO DE VASOS SANGUINEOS MULTIPLES A NIVEL DE LA PIERNA</v>
          </cell>
          <cell r="C8212" t="str">
            <v>00</v>
          </cell>
        </row>
        <row r="8213">
          <cell r="A8213" t="str">
            <v>S858</v>
          </cell>
          <cell r="B8213" t="str">
            <v>TRAUMATISMO DE OTROS VASOS SANGUINEOS A NIVEL DE LA PIERNA</v>
          </cell>
          <cell r="C8213" t="str">
            <v>00</v>
          </cell>
        </row>
        <row r="8214">
          <cell r="A8214" t="str">
            <v>S859</v>
          </cell>
          <cell r="B8214" t="str">
            <v>TRAUMATISMO DE VASO SANGUINEO NO ESPECIFICADO A NIVEL DE LA PIERNA</v>
          </cell>
          <cell r="C8214" t="str">
            <v>00</v>
          </cell>
        </row>
        <row r="8215">
          <cell r="A8215" t="str">
            <v>S86</v>
          </cell>
          <cell r="B8215" t="str">
            <v>TRUAMATISMO DE TENDON Y MUSCULO A NIVEL DE LA PIERNA</v>
          </cell>
          <cell r="C8215" t="str">
            <v>00</v>
          </cell>
        </row>
        <row r="8216">
          <cell r="A8216" t="str">
            <v>S860</v>
          </cell>
          <cell r="B8216" t="str">
            <v>TRAUMATISMO SEL TENDON DE AQUILES</v>
          </cell>
          <cell r="C8216" t="str">
            <v>00</v>
          </cell>
        </row>
        <row r="8217">
          <cell r="A8217" t="str">
            <v>S861</v>
          </cell>
          <cell r="B8217" t="str">
            <v>TRAUM. DE OTRO(S) TENDON(ES) Y MUSCULO(S) DEL GRUPO MUSC. POST. A NIVE</v>
          </cell>
          <cell r="C8217" t="str">
            <v>00</v>
          </cell>
        </row>
        <row r="8218">
          <cell r="A8218" t="str">
            <v>S862</v>
          </cell>
          <cell r="B8218" t="str">
            <v>TRAUM. DE TENDON(ES) Y MUSCULO(S) DEL GRUPO MUSC. ANTER. A NIVEL DE LA</v>
          </cell>
          <cell r="C8218" t="str">
            <v>00</v>
          </cell>
        </row>
        <row r="8219">
          <cell r="A8219" t="str">
            <v>S863</v>
          </cell>
          <cell r="B8219" t="str">
            <v>TRAUM. DE TENDON(ES) Y MUSCULO(S) DEL GRUPO MUSC. PERONEO A NIVEL DE L</v>
          </cell>
          <cell r="C8219" t="str">
            <v>00</v>
          </cell>
        </row>
        <row r="8220">
          <cell r="A8220" t="str">
            <v>S867</v>
          </cell>
          <cell r="B8220" t="str">
            <v>TRAUMATISMO DE MULTIPLES TENDONES Y MUSCULOS A NIVEL DE LA PIERNA</v>
          </cell>
          <cell r="C8220" t="str">
            <v>00</v>
          </cell>
        </row>
        <row r="8221">
          <cell r="A8221" t="str">
            <v>S868</v>
          </cell>
          <cell r="B8221" t="str">
            <v>TRAUMATISMO DE OTROS TENDONES Y MUSCULOS A NIVEL DE LA PIERNA</v>
          </cell>
          <cell r="C8221" t="str">
            <v>00</v>
          </cell>
        </row>
        <row r="8222">
          <cell r="A8222" t="str">
            <v>S869</v>
          </cell>
          <cell r="B8222" t="str">
            <v>TRAUMATISMO DE TENDON Y MUSCULO NO ESPECIFICADO A NIVEL DE LA PIERNA</v>
          </cell>
          <cell r="C8222" t="str">
            <v>00</v>
          </cell>
        </row>
        <row r="8223">
          <cell r="A8223" t="str">
            <v>S87</v>
          </cell>
          <cell r="B8223" t="str">
            <v>TRAUMATISMO POR APLASTAMIENTO DE LA PIERNA</v>
          </cell>
          <cell r="C8223" t="str">
            <v>00</v>
          </cell>
        </row>
        <row r="8224">
          <cell r="A8224" t="str">
            <v>S870</v>
          </cell>
          <cell r="B8224" t="str">
            <v>TRAUMATISMO POR APLASTAMIENTO DE LA RODILLA</v>
          </cell>
          <cell r="C8224" t="str">
            <v>00</v>
          </cell>
        </row>
        <row r="8225">
          <cell r="A8225" t="str">
            <v>S878</v>
          </cell>
          <cell r="B8225" t="str">
            <v>TRAUMATISMO POR APLASTAMIENTO DE OTRAS PARTES Y DE LAS NO ESPECIF.</v>
          </cell>
          <cell r="C8225" t="str">
            <v>00</v>
          </cell>
        </row>
        <row r="8226">
          <cell r="A8226" t="str">
            <v>S88</v>
          </cell>
          <cell r="B8226" t="str">
            <v>AMPUTACION TRAUMATICA DE LA PIERNA</v>
          </cell>
          <cell r="C8226" t="str">
            <v>00</v>
          </cell>
        </row>
        <row r="8227">
          <cell r="A8227" t="str">
            <v>S880</v>
          </cell>
          <cell r="B8227" t="str">
            <v>AMPUTACION TRAUMATICA A NIVEL DE LA RODILLA</v>
          </cell>
          <cell r="C8227" t="str">
            <v>00</v>
          </cell>
        </row>
        <row r="8228">
          <cell r="A8228" t="str">
            <v>S881</v>
          </cell>
          <cell r="B8228" t="str">
            <v>AMPUTACION TRAUMATICA EN ALGUN NIVEL ENTRE LA RODILLA Y EL TOBILLO</v>
          </cell>
          <cell r="C8228" t="str">
            <v>00</v>
          </cell>
        </row>
        <row r="8229">
          <cell r="A8229" t="str">
            <v>S889</v>
          </cell>
          <cell r="B8229" t="str">
            <v>AMPUTACION TRAUMATICA DE LA PIERNA, NIVEL NO ESPECIFICADO</v>
          </cell>
          <cell r="C8229" t="str">
            <v>00</v>
          </cell>
        </row>
        <row r="8230">
          <cell r="A8230" t="str">
            <v>S89</v>
          </cell>
          <cell r="B8230" t="str">
            <v>OTROS TRAUMATISMOS Y LOS NO ESPECIFICADOS DE LA PIERNA</v>
          </cell>
          <cell r="C8230" t="str">
            <v>00</v>
          </cell>
        </row>
        <row r="8231">
          <cell r="A8231" t="str">
            <v>S897</v>
          </cell>
          <cell r="B8231" t="str">
            <v>TRAUMATISMOS MULTIPLES DE LA PIERNA</v>
          </cell>
          <cell r="C8231" t="str">
            <v>00</v>
          </cell>
        </row>
        <row r="8232">
          <cell r="A8232" t="str">
            <v>S898</v>
          </cell>
          <cell r="B8232" t="str">
            <v>OTROS TRASTORNOS DE LA PIERNA, ESPECIFICADOS</v>
          </cell>
          <cell r="C8232" t="str">
            <v>00</v>
          </cell>
        </row>
        <row r="8233">
          <cell r="A8233" t="str">
            <v>S899</v>
          </cell>
          <cell r="B8233" t="str">
            <v>TRAUMATISMO DE LA PIERNA, NO ESPECIFICADO</v>
          </cell>
          <cell r="C8233" t="str">
            <v>00</v>
          </cell>
        </row>
        <row r="8234">
          <cell r="A8234" t="str">
            <v>S90</v>
          </cell>
          <cell r="B8234" t="str">
            <v>TRAUMATISMO SUPERFICIAL DEL TOBILLO Y DEL PIE</v>
          </cell>
          <cell r="C8234" t="str">
            <v>00</v>
          </cell>
        </row>
        <row r="8235">
          <cell r="A8235" t="str">
            <v>S900</v>
          </cell>
          <cell r="B8235" t="str">
            <v>CONTUSION DEL TOBILLO</v>
          </cell>
          <cell r="C8235" t="str">
            <v>00</v>
          </cell>
        </row>
        <row r="8236">
          <cell r="A8236" t="str">
            <v>S901</v>
          </cell>
          <cell r="B8236" t="str">
            <v>CONTUSION DE DEDO(S) DEL PIE SIN DAÑO DE LA(S) UÑA(S)</v>
          </cell>
          <cell r="C8236" t="str">
            <v>00</v>
          </cell>
        </row>
        <row r="8237">
          <cell r="A8237" t="str">
            <v>S902</v>
          </cell>
          <cell r="B8237" t="str">
            <v>CONTUSION DE DEDO(S) DEL PIE CON DAÑO DE LA(S) UÑA(S)</v>
          </cell>
          <cell r="C8237" t="str">
            <v>00</v>
          </cell>
        </row>
        <row r="8238">
          <cell r="A8238" t="str">
            <v>S903</v>
          </cell>
          <cell r="B8238" t="str">
            <v>CONTUSION DE OTRAS PARTES Y DE LAS NO ESPECIFICADAS DEL PIE</v>
          </cell>
          <cell r="C8238" t="str">
            <v>00</v>
          </cell>
        </row>
        <row r="8239">
          <cell r="A8239" t="str">
            <v>S907</v>
          </cell>
          <cell r="B8239" t="str">
            <v>TRAUMATISMO SUPERFICIALES MULTIPLES DEL PIE Y DEL TOBILLO</v>
          </cell>
          <cell r="C8239" t="str">
            <v>00</v>
          </cell>
        </row>
        <row r="8240">
          <cell r="A8240" t="str">
            <v>S908</v>
          </cell>
          <cell r="B8240" t="str">
            <v>OTROS TRAUMATISMOS SUPERFICIALES DEL PIE Y DEL TOBILLO</v>
          </cell>
          <cell r="C8240" t="str">
            <v>00</v>
          </cell>
        </row>
        <row r="8241">
          <cell r="A8241" t="str">
            <v>S909</v>
          </cell>
          <cell r="B8241" t="str">
            <v>TRAUMATISMO SUPERFICIAL DEL PIE Y DEL TOBILLO, NO ESPECIFICADO</v>
          </cell>
          <cell r="C8241" t="str">
            <v>00</v>
          </cell>
        </row>
        <row r="8242">
          <cell r="A8242" t="str">
            <v>S91</v>
          </cell>
          <cell r="B8242" t="str">
            <v>HARIDA DEL TOBILLO Y DEL PIE</v>
          </cell>
          <cell r="C8242" t="str">
            <v>00</v>
          </cell>
        </row>
        <row r="8243">
          <cell r="A8243" t="str">
            <v>S910</v>
          </cell>
          <cell r="B8243" t="str">
            <v>HERIDA DEL TOBILLO</v>
          </cell>
          <cell r="C8243" t="str">
            <v>00</v>
          </cell>
        </row>
        <row r="8244">
          <cell r="A8244" t="str">
            <v>S911</v>
          </cell>
          <cell r="B8244" t="str">
            <v>HERIDA DE DEDO(S) DEL PIE SIN DAÑO DE LA(S) UÑA(S)</v>
          </cell>
          <cell r="C8244" t="str">
            <v>00</v>
          </cell>
        </row>
        <row r="8245">
          <cell r="A8245" t="str">
            <v>S912</v>
          </cell>
          <cell r="B8245" t="str">
            <v>HERIDA DE DEDO(S) DEL PIE CON DAÑO DE LA(S) UÑA(S)</v>
          </cell>
          <cell r="C8245" t="str">
            <v>00</v>
          </cell>
        </row>
        <row r="8246">
          <cell r="A8246" t="str">
            <v>S913</v>
          </cell>
          <cell r="B8246" t="str">
            <v>HERIDA DE OTRAS PARTES DEL PIE</v>
          </cell>
          <cell r="C8246" t="str">
            <v>00</v>
          </cell>
        </row>
        <row r="8247">
          <cell r="A8247" t="str">
            <v>S917</v>
          </cell>
          <cell r="B8247" t="str">
            <v>HERIDAS MULTIPLES DEL TOBILLO Y DEL PIE</v>
          </cell>
          <cell r="C8247" t="str">
            <v>00</v>
          </cell>
        </row>
        <row r="8248">
          <cell r="A8248" t="str">
            <v>S92</v>
          </cell>
          <cell r="B8248" t="str">
            <v>FRACTURA DEL PIE, EXCEPTO DEL TOBILLO</v>
          </cell>
          <cell r="C8248" t="str">
            <v>00</v>
          </cell>
        </row>
        <row r="8249">
          <cell r="A8249" t="str">
            <v>S920</v>
          </cell>
          <cell r="B8249" t="str">
            <v>FRACTURA DEL CALCANEO</v>
          </cell>
          <cell r="C8249" t="str">
            <v>00</v>
          </cell>
        </row>
        <row r="8250">
          <cell r="A8250" t="str">
            <v>S921</v>
          </cell>
          <cell r="B8250" t="str">
            <v>FRACTURA DEL ASTRAGALO</v>
          </cell>
          <cell r="C8250" t="str">
            <v>00</v>
          </cell>
        </row>
        <row r="8251">
          <cell r="A8251" t="str">
            <v>S922</v>
          </cell>
          <cell r="B8251" t="str">
            <v>FRACTURA DE OTRO(S) HUESO(S) DEL TARSO</v>
          </cell>
          <cell r="C8251" t="str">
            <v>00</v>
          </cell>
        </row>
        <row r="8252">
          <cell r="A8252" t="str">
            <v>S923</v>
          </cell>
          <cell r="B8252" t="str">
            <v>FRACTURA DE HUESO DEL METATARSO</v>
          </cell>
          <cell r="C8252" t="str">
            <v>00</v>
          </cell>
        </row>
        <row r="8253">
          <cell r="A8253" t="str">
            <v>S924</v>
          </cell>
          <cell r="B8253" t="str">
            <v>FRACTURA DE LOS HUESOS DEL DEDO GORDO DEL PIE</v>
          </cell>
          <cell r="C8253" t="str">
            <v>00</v>
          </cell>
        </row>
        <row r="8254">
          <cell r="A8254" t="str">
            <v>S925</v>
          </cell>
          <cell r="B8254" t="str">
            <v>FRACTURA DE LOS HUESOS DE OTRO(S) DEDO(S) DEL PIE</v>
          </cell>
          <cell r="C8254" t="str">
            <v>00</v>
          </cell>
        </row>
        <row r="8255">
          <cell r="A8255" t="str">
            <v>S927</v>
          </cell>
          <cell r="B8255" t="str">
            <v>FRACTURAS MULTIPLES DEL PIE</v>
          </cell>
          <cell r="C8255" t="str">
            <v>00</v>
          </cell>
        </row>
        <row r="8256">
          <cell r="A8256" t="str">
            <v>S929</v>
          </cell>
          <cell r="B8256" t="str">
            <v>FRACTURA DEL PIE, NO ESPECIFICADA</v>
          </cell>
          <cell r="C8256" t="str">
            <v>00</v>
          </cell>
        </row>
        <row r="8257">
          <cell r="A8257" t="str">
            <v>S93</v>
          </cell>
          <cell r="B8257" t="str">
            <v>LUXACION, ESGUINCE Y TORCEDURA DE ARTIC. Y LIGAM. DEL TOBILLO DEL PIE</v>
          </cell>
          <cell r="C8257" t="str">
            <v>00</v>
          </cell>
        </row>
        <row r="8258">
          <cell r="A8258" t="str">
            <v>S930</v>
          </cell>
          <cell r="B8258" t="str">
            <v>LUXACION DE LA ARTICULACION DEL TOBILLO</v>
          </cell>
          <cell r="C8258" t="str">
            <v>00</v>
          </cell>
        </row>
        <row r="8259">
          <cell r="A8259" t="str">
            <v>S931</v>
          </cell>
          <cell r="B8259" t="str">
            <v>LUXACION DE DEDO(S) DEL PIE</v>
          </cell>
          <cell r="C8259" t="str">
            <v>00</v>
          </cell>
        </row>
        <row r="8260">
          <cell r="A8260" t="str">
            <v>S932</v>
          </cell>
          <cell r="B8260" t="str">
            <v>RUPTURA DE LIGAMENTOS A NIVEL DEL TOBILLO Y DEL PIE</v>
          </cell>
          <cell r="C8260" t="str">
            <v>00</v>
          </cell>
        </row>
        <row r="8261">
          <cell r="A8261" t="str">
            <v>S933</v>
          </cell>
          <cell r="B8261" t="str">
            <v>LUXACION DE OTROS SITIOS Y LOS NO ESPECIFICADOS DEL PIE</v>
          </cell>
          <cell r="C8261" t="str">
            <v>00</v>
          </cell>
        </row>
        <row r="8262">
          <cell r="A8262" t="str">
            <v>S934</v>
          </cell>
          <cell r="B8262" t="str">
            <v>ESGUINCES Y TORCEDURAS DEL TOBILLO</v>
          </cell>
          <cell r="C8262" t="str">
            <v>00</v>
          </cell>
        </row>
        <row r="8263">
          <cell r="A8263" t="str">
            <v>S935</v>
          </cell>
          <cell r="B8263" t="str">
            <v>ESGUINCES Y TORCEDURAS DE DEDO(S) DEL PIE</v>
          </cell>
          <cell r="C8263" t="str">
            <v>00</v>
          </cell>
        </row>
        <row r="8264">
          <cell r="A8264" t="str">
            <v>S936</v>
          </cell>
          <cell r="B8264" t="str">
            <v>ESGUICES Y TORCEDURAS DE OTROS SITIOS Y DE LOS NO ESPECIF. DEL PIE</v>
          </cell>
          <cell r="C8264" t="str">
            <v>00</v>
          </cell>
        </row>
        <row r="8265">
          <cell r="A8265" t="str">
            <v>S94</v>
          </cell>
          <cell r="B8265" t="str">
            <v>TRAUMATISMO DE NERVIOS A NIVEL DEL PIE Y DEL TOBILLO</v>
          </cell>
          <cell r="C8265" t="str">
            <v>00</v>
          </cell>
        </row>
        <row r="8266">
          <cell r="A8266" t="str">
            <v>S940</v>
          </cell>
          <cell r="B8266" t="str">
            <v>TRAUMATISMO DEL NERVIO PLANTAR EXTERNO</v>
          </cell>
          <cell r="C8266" t="str">
            <v>00</v>
          </cell>
        </row>
        <row r="8267">
          <cell r="A8267" t="str">
            <v>S941</v>
          </cell>
          <cell r="B8267" t="str">
            <v>TRAUMATISMO DEL NERVIO PLANTAR INTERNO</v>
          </cell>
          <cell r="C8267" t="str">
            <v>00</v>
          </cell>
        </row>
        <row r="8268">
          <cell r="A8268" t="str">
            <v>S942</v>
          </cell>
          <cell r="B8268" t="str">
            <v>TRAUMATISMO DEL NERVIO PERONEAL PROFUNDO A NIVEL DEL PIE Y DEL TOBILLO</v>
          </cell>
          <cell r="C8268" t="str">
            <v>00</v>
          </cell>
        </row>
        <row r="8269">
          <cell r="A8269" t="str">
            <v>S943</v>
          </cell>
          <cell r="B8269" t="str">
            <v>TRAUMATISMO DE NERVIO SENSORIAL CUTANEO A NIVEL DEL PIE Y DEL TOBILLO</v>
          </cell>
          <cell r="C8269" t="str">
            <v>00</v>
          </cell>
        </row>
        <row r="8270">
          <cell r="A8270" t="str">
            <v>S947</v>
          </cell>
          <cell r="B8270" t="str">
            <v>TRAUMATISMO MULTIPLES NERVIOS A NIVEL DEL PIE Y DEL TOBILLO</v>
          </cell>
          <cell r="C8270" t="str">
            <v>00</v>
          </cell>
        </row>
        <row r="8271">
          <cell r="A8271" t="str">
            <v>S948</v>
          </cell>
          <cell r="B8271" t="str">
            <v>TRAUMATISMO DE OTROS NERVIOS A NIVEL DEL PIE Y DEL TOBILLO</v>
          </cell>
          <cell r="C8271" t="str">
            <v>00</v>
          </cell>
        </row>
        <row r="8272">
          <cell r="A8272" t="str">
            <v>S949</v>
          </cell>
          <cell r="B8272" t="str">
            <v>TRAUMATISMO DE NERVIO NO ESPECIFICADO A NIVEL DEL PIE Y DEL TOBILLO</v>
          </cell>
          <cell r="C8272" t="str">
            <v>00</v>
          </cell>
        </row>
        <row r="8273">
          <cell r="A8273" t="str">
            <v>S95</v>
          </cell>
          <cell r="B8273" t="str">
            <v>TRAUMATISMO DE VASOS SANGUINEOS A NIVEL DEL PIE Y DEL TOBILLO</v>
          </cell>
          <cell r="C8273" t="str">
            <v>00</v>
          </cell>
        </row>
        <row r="8274">
          <cell r="A8274" t="str">
            <v>S950</v>
          </cell>
          <cell r="B8274" t="str">
            <v>TRAUMATISMO DE LA ARTERIA DORSAL DEL PIE</v>
          </cell>
          <cell r="C8274" t="str">
            <v>00</v>
          </cell>
        </row>
        <row r="8275">
          <cell r="A8275" t="str">
            <v>S951</v>
          </cell>
          <cell r="B8275" t="str">
            <v>TRAUMATISMO DE LA ARTERIA PLANTAR DEL PIE</v>
          </cell>
          <cell r="C8275" t="str">
            <v>00</v>
          </cell>
        </row>
        <row r="8276">
          <cell r="A8276" t="str">
            <v>S952</v>
          </cell>
          <cell r="B8276" t="str">
            <v>TRAUMATISMO DE LA VENA DORSAL DEL PIE</v>
          </cell>
          <cell r="C8276" t="str">
            <v>00</v>
          </cell>
        </row>
        <row r="8277">
          <cell r="A8277" t="str">
            <v>S957</v>
          </cell>
          <cell r="B8277" t="str">
            <v>TRAUMATISMO DE MULTIPLES VASOS SANGUINEOS A NIVEL DEL PIE Y DEL TOBILL</v>
          </cell>
          <cell r="C8277" t="str">
            <v>00</v>
          </cell>
        </row>
        <row r="8278">
          <cell r="A8278" t="str">
            <v>S958</v>
          </cell>
          <cell r="B8278" t="str">
            <v>TRAUMATISMO DE OTROS VASOS SANGUINEOS A NIVEL DEL PIE Y DEL TOBILLO</v>
          </cell>
          <cell r="C8278" t="str">
            <v>00</v>
          </cell>
        </row>
        <row r="8279">
          <cell r="A8279" t="str">
            <v>S959</v>
          </cell>
          <cell r="B8279" t="str">
            <v>TRAUMATISMO DE VASO SANGUINEO NO ESPECIF. A NIVEL DEL PIE Y DEL TOBILL</v>
          </cell>
          <cell r="C8279" t="str">
            <v>00</v>
          </cell>
        </row>
        <row r="8280">
          <cell r="A8280" t="str">
            <v>S96</v>
          </cell>
          <cell r="B8280" t="str">
            <v>TRAUMATISMO DE TENDON Y MUSCULO A NIVEL DEL PIE Y DEL TOBILLO</v>
          </cell>
          <cell r="C8280" t="str">
            <v>00</v>
          </cell>
        </row>
        <row r="8281">
          <cell r="A8281" t="str">
            <v>S960</v>
          </cell>
          <cell r="B8281" t="str">
            <v>TRAUMATISMO DEL TENDON Y MUSCULO DEL FLEXOR LARGO DEL DEDO A NIVEL DEL</v>
          </cell>
          <cell r="C8281" t="str">
            <v>00</v>
          </cell>
        </row>
        <row r="8282">
          <cell r="A8282" t="str">
            <v>S961</v>
          </cell>
          <cell r="B8282" t="str">
            <v>TRAUMATISMO DEL TENDON Y MUSC. DEL EXTENSOR LARGO DEL (DE LOS) DEDO(S)</v>
          </cell>
          <cell r="C8282" t="str">
            <v>00</v>
          </cell>
        </row>
        <row r="8283">
          <cell r="A8283" t="str">
            <v>S962</v>
          </cell>
          <cell r="B8283" t="str">
            <v>TRAUM. DE TENDONES Y MUSC. INTRINSECOS A NIVEL DEL PIE Y DEL TOBILLO</v>
          </cell>
          <cell r="C8283" t="str">
            <v>00</v>
          </cell>
        </row>
        <row r="8284">
          <cell r="A8284" t="str">
            <v>S967</v>
          </cell>
          <cell r="B8284" t="str">
            <v>TRAUM. DE MULTIPLES TENDONES Y MUSC. A NIVEL DEL PIE Y DEL TOBILLO</v>
          </cell>
          <cell r="C8284" t="str">
            <v>00</v>
          </cell>
        </row>
        <row r="8285">
          <cell r="A8285" t="str">
            <v>S968</v>
          </cell>
          <cell r="B8285" t="str">
            <v>TRUAMATISMO DE OTROS TENDONES Y MUSCULOS A NIVEL DEL PIE Y DEL TOBILLO</v>
          </cell>
          <cell r="C8285" t="str">
            <v>00</v>
          </cell>
        </row>
        <row r="8286">
          <cell r="A8286" t="str">
            <v>S969</v>
          </cell>
          <cell r="B8286" t="str">
            <v>TRAUMATISMO DE TENDONES Y MUSCULOS NO ESPECIFICADOS A NIVEL DEL PIE Y</v>
          </cell>
          <cell r="C8286" t="str">
            <v>00</v>
          </cell>
        </row>
        <row r="8287">
          <cell r="A8287" t="str">
            <v>S97</v>
          </cell>
          <cell r="B8287" t="str">
            <v>TRAUMATISMO POR APLASTAMIENTO DEL PIE Y DEL TOBILLO</v>
          </cell>
          <cell r="C8287" t="str">
            <v>00</v>
          </cell>
        </row>
        <row r="8288">
          <cell r="A8288" t="str">
            <v>S970</v>
          </cell>
          <cell r="B8288" t="str">
            <v>TRAUMATISMO POR APLASTAMIENTO DEL TOBILLO</v>
          </cell>
          <cell r="C8288" t="str">
            <v>00</v>
          </cell>
        </row>
        <row r="8289">
          <cell r="A8289" t="str">
            <v>S971</v>
          </cell>
          <cell r="B8289" t="str">
            <v>TRAUMATISMO POR APLASTAMIENTO DE DEDO(S) DEL PIE</v>
          </cell>
          <cell r="C8289" t="str">
            <v>00</v>
          </cell>
        </row>
        <row r="8290">
          <cell r="A8290" t="str">
            <v>S978</v>
          </cell>
          <cell r="B8290" t="str">
            <v>TRAUMATISMO POR APLASTAMIENTO DE OTRAS PARTES DEL PIE Y DEL TOBILLO</v>
          </cell>
          <cell r="C8290" t="str">
            <v>00</v>
          </cell>
        </row>
        <row r="8291">
          <cell r="A8291" t="str">
            <v>S98</v>
          </cell>
          <cell r="B8291" t="str">
            <v>AMPUTACION TRAUMATICA DEL PIE Y DEL TOBILLO</v>
          </cell>
          <cell r="C8291" t="str">
            <v>00</v>
          </cell>
        </row>
        <row r="8292">
          <cell r="A8292" t="str">
            <v>S980</v>
          </cell>
          <cell r="B8292" t="str">
            <v>AMPUTACION TRAUMATICA DEL PIE A NIVEL DEL TOBILLO</v>
          </cell>
          <cell r="C8292" t="str">
            <v>00</v>
          </cell>
        </row>
        <row r="8293">
          <cell r="A8293" t="str">
            <v>S981</v>
          </cell>
          <cell r="B8293" t="str">
            <v>AMPUTACION TRAUMATICA DE UN DEDO DEL PIE</v>
          </cell>
          <cell r="C8293" t="str">
            <v>00</v>
          </cell>
        </row>
        <row r="8294">
          <cell r="A8294" t="str">
            <v>S982</v>
          </cell>
          <cell r="B8294" t="str">
            <v>AMPUTACION TRAUMATICA DE DOS O MAS DEDOS DEL PIE</v>
          </cell>
          <cell r="C8294" t="str">
            <v>00</v>
          </cell>
        </row>
        <row r="8295">
          <cell r="A8295" t="str">
            <v>S983</v>
          </cell>
          <cell r="B8295" t="str">
            <v>AMPUTACION TRAUMATICA DE OTRAS PARTES DEL PIE</v>
          </cell>
          <cell r="C8295" t="str">
            <v>00</v>
          </cell>
        </row>
        <row r="8296">
          <cell r="A8296" t="str">
            <v>S984</v>
          </cell>
          <cell r="B8296" t="str">
            <v>AMPUTACION DEL PIE, NIVEL NO ESPECIFICADO</v>
          </cell>
          <cell r="C8296" t="str">
            <v>00</v>
          </cell>
        </row>
        <row r="8297">
          <cell r="A8297" t="str">
            <v>S99</v>
          </cell>
          <cell r="B8297" t="str">
            <v>OTROS TRAUMATISMOS Y LOS NO ESPECIFICADOS DEL PIE Y DEL TOBILLO</v>
          </cell>
          <cell r="C8297" t="str">
            <v>00</v>
          </cell>
        </row>
        <row r="8298">
          <cell r="A8298" t="str">
            <v>S997</v>
          </cell>
          <cell r="B8298" t="str">
            <v>TRAUMATIMOS MULTIPLES DEL PIE Y DEL TOBILLO</v>
          </cell>
          <cell r="C8298" t="str">
            <v>00</v>
          </cell>
        </row>
        <row r="8299">
          <cell r="A8299" t="str">
            <v>S998</v>
          </cell>
          <cell r="B8299" t="str">
            <v>OTROS TRAUMATISMOS DEL PIE Y DEL TOBILLO, ESPECIFICADOS</v>
          </cell>
          <cell r="C8299" t="str">
            <v>00</v>
          </cell>
        </row>
        <row r="8300">
          <cell r="A8300" t="str">
            <v>S999</v>
          </cell>
          <cell r="B8300" t="str">
            <v>TRAUMATISMO DEL PIE Y DEL TOBILLO, NO ESPECIFICADO</v>
          </cell>
          <cell r="C8300" t="str">
            <v>00</v>
          </cell>
        </row>
        <row r="8301">
          <cell r="A8301" t="str">
            <v>T00</v>
          </cell>
          <cell r="B8301" t="str">
            <v>TRAUMATISMOS SUPERFICIALES QUE AFECTAN MULTIPLES REGIONES DE CUERPO</v>
          </cell>
          <cell r="C8301" t="str">
            <v>00</v>
          </cell>
        </row>
        <row r="8302">
          <cell r="A8302" t="str">
            <v>T000</v>
          </cell>
          <cell r="B8302" t="str">
            <v>TRAUMATISMOS SUPERFICIALES QUE AFECTAN LA CABEZA CON EL CUELLO</v>
          </cell>
          <cell r="C8302" t="str">
            <v>00</v>
          </cell>
        </row>
        <row r="8303">
          <cell r="A8303" t="str">
            <v>T001</v>
          </cell>
          <cell r="B8303" t="str">
            <v>TRAUM. SUPERF. QUE AFECTAN EL TORAX CON EL ABDOMEN, LA REG. LUMB. Y LA</v>
          </cell>
          <cell r="C8303" t="str">
            <v>00</v>
          </cell>
        </row>
        <row r="8304">
          <cell r="A8304" t="str">
            <v>T002</v>
          </cell>
          <cell r="B8304" t="str">
            <v>TRAUM. SUPERF. QUE AFECTAN MULTIP. REGON. DEL(OS) MIENBRO(S) SUPERIORE</v>
          </cell>
          <cell r="C8304" t="str">
            <v>00</v>
          </cell>
        </row>
        <row r="8305">
          <cell r="A8305" t="str">
            <v>T003</v>
          </cell>
          <cell r="B8305" t="str">
            <v>TRAUM. SUPERF. QUE AFECTAN MULTIP. REGION. DEL(DE LOS) NIEMBR. INFERIO</v>
          </cell>
          <cell r="C8305" t="str">
            <v>00</v>
          </cell>
        </row>
        <row r="8306">
          <cell r="A8306" t="str">
            <v>T006</v>
          </cell>
          <cell r="B8306" t="str">
            <v>TRAUMA. SUPERF. QUE AFECTAN MULTIP. REGION. DE (DE LOS) MIENB. SUP. CO</v>
          </cell>
          <cell r="C8306" t="str">
            <v>00</v>
          </cell>
        </row>
        <row r="8307">
          <cell r="A8307" t="str">
            <v>T008</v>
          </cell>
          <cell r="B8307" t="str">
            <v>TRAUM. SUPERF. QUE AFECTAN OTRAS COMBINACIONES DE REGIONES DEL CUERPO</v>
          </cell>
          <cell r="C8307" t="str">
            <v>00</v>
          </cell>
        </row>
        <row r="8308">
          <cell r="A8308" t="str">
            <v>T009</v>
          </cell>
          <cell r="B8308" t="str">
            <v>TRAUMATISMOS SUPERFICIALES MULTIPLES, NO ESPECIFICADOS</v>
          </cell>
          <cell r="C8308" t="str">
            <v>00</v>
          </cell>
        </row>
        <row r="8309">
          <cell r="A8309" t="str">
            <v>T01</v>
          </cell>
          <cell r="B8309" t="str">
            <v>HERIDAS QUE AFECTAN MULTIPLES REGIONES DEL CUERPO</v>
          </cell>
          <cell r="C8309" t="str">
            <v>00</v>
          </cell>
        </row>
        <row r="8310">
          <cell r="A8310" t="str">
            <v>T010</v>
          </cell>
          <cell r="B8310" t="str">
            <v>HERIDAS QUE AFECTAN LA CABEZA CON EL CUELLO</v>
          </cell>
          <cell r="C8310" t="str">
            <v>00</v>
          </cell>
        </row>
        <row r="8311">
          <cell r="A8311" t="str">
            <v>T011</v>
          </cell>
          <cell r="B8311" t="str">
            <v>HERIDAS QUE AFECTAN EL TORAX CON EL ABDOMEN, LA REGION LUMBOS. Y LA PE</v>
          </cell>
          <cell r="C8311" t="str">
            <v>00</v>
          </cell>
        </row>
        <row r="8312">
          <cell r="A8312" t="str">
            <v>T012</v>
          </cell>
          <cell r="B8312" t="str">
            <v>HERIDAS QUE AFECTAN MULTIPLES REGIONES DEL(DE LOS) MIEMBR. SUPERIORES</v>
          </cell>
          <cell r="C8312" t="str">
            <v>00</v>
          </cell>
        </row>
        <row r="8313">
          <cell r="A8313" t="str">
            <v>T013</v>
          </cell>
          <cell r="B8313" t="str">
            <v>HERIDAS QUE AFECTAN MULTIPLES REGIONES DEL (DE LOS) MIENB. INFERIOR(ES</v>
          </cell>
          <cell r="C8313" t="str">
            <v>00</v>
          </cell>
        </row>
        <row r="8314">
          <cell r="A8314" t="str">
            <v>T016</v>
          </cell>
          <cell r="B8314" t="str">
            <v>HERIDAS QUE AFECTAN MULTIP. REGION. DEL (DE LOS) MIEMB. SUPER. CON MIE</v>
          </cell>
          <cell r="C8314" t="str">
            <v>00</v>
          </cell>
        </row>
        <row r="8315">
          <cell r="A8315" t="str">
            <v>T018</v>
          </cell>
          <cell r="B8315" t="str">
            <v>HERIDAS QUE AFECTAN OTRAS COMBINACIONES DE LAS REGIONES DEL CUERPO</v>
          </cell>
          <cell r="C8315" t="str">
            <v>00</v>
          </cell>
        </row>
        <row r="8316">
          <cell r="A8316" t="str">
            <v>T019</v>
          </cell>
          <cell r="B8316" t="str">
            <v>HERIDAS MULTIPLES, NO ESPECIFICADAS</v>
          </cell>
          <cell r="C8316" t="str">
            <v>00</v>
          </cell>
        </row>
        <row r="8317">
          <cell r="A8317" t="str">
            <v>T02</v>
          </cell>
          <cell r="B8317" t="str">
            <v>FRACTURAS QUE AFECTAN MULTIPLES REGIONES DEL CUERPO</v>
          </cell>
          <cell r="C8317" t="str">
            <v>00</v>
          </cell>
        </row>
        <row r="8318">
          <cell r="A8318" t="str">
            <v>T020</v>
          </cell>
          <cell r="B8318" t="str">
            <v>FRACTURAS QUE AFECTAN LA CABEZA CON EL CUELLO</v>
          </cell>
          <cell r="C8318" t="str">
            <v>00</v>
          </cell>
        </row>
        <row r="8319">
          <cell r="A8319" t="str">
            <v>T021</v>
          </cell>
          <cell r="B8319" t="str">
            <v>FRACTURAS QUE AFECTAN EL TORAX CON LA REGION LUMBOSACRA Y LA PELVIS</v>
          </cell>
          <cell r="C8319" t="str">
            <v>00</v>
          </cell>
        </row>
        <row r="8320">
          <cell r="A8320" t="str">
            <v>T022</v>
          </cell>
          <cell r="B8320" t="str">
            <v>FRACTURAS QUE AFECTAN MULTIPLES REGIONES DE UN MIEMBRO SUPERIOR</v>
          </cell>
          <cell r="C8320" t="str">
            <v>00</v>
          </cell>
        </row>
        <row r="8321">
          <cell r="A8321" t="str">
            <v>T023</v>
          </cell>
          <cell r="B8321" t="str">
            <v>FRACTURAS QUE AFECTAN MULTIPLES REGIONES DE UN MIEMBRO INFERIOR</v>
          </cell>
          <cell r="C8321" t="str">
            <v>00</v>
          </cell>
        </row>
        <row r="8322">
          <cell r="A8322" t="str">
            <v>T024</v>
          </cell>
          <cell r="B8322" t="str">
            <v>FRACTURAS QUE AFECTAN MULTIPLES REGIONES DE AMBOS MIEMBROS SUPERIOR</v>
          </cell>
          <cell r="C8322" t="str">
            <v>00</v>
          </cell>
        </row>
        <row r="8323">
          <cell r="A8323" t="str">
            <v>T025</v>
          </cell>
          <cell r="B8323" t="str">
            <v>FRACTURAS QUE AFECTAN MULTIPLES REGIONES DE AMBOS MIEMBROS INFERIORES</v>
          </cell>
          <cell r="C8323" t="str">
            <v>00</v>
          </cell>
        </row>
        <row r="8324">
          <cell r="A8324" t="str">
            <v>T026</v>
          </cell>
          <cell r="B8324" t="str">
            <v>FRACT. QUE AFECTAN MULTIPL. REGION. DE MIEMB. SUPER. CON MIEMB. INFERE</v>
          </cell>
          <cell r="C8324" t="str">
            <v>00</v>
          </cell>
        </row>
        <row r="8325">
          <cell r="A8325" t="str">
            <v>T027</v>
          </cell>
          <cell r="B8325" t="str">
            <v>FRACT. QUE AFECTAN EL TORAX CON LA REGION LUMBOS. Y LA PELVIS CON MIEM</v>
          </cell>
          <cell r="C8325" t="str">
            <v>00</v>
          </cell>
        </row>
        <row r="8326">
          <cell r="A8326" t="str">
            <v>T028</v>
          </cell>
          <cell r="B8326" t="str">
            <v>FRACTURAS QUE AFECTAN OTRAS COMBINACIONES DE LAS REGIONES DEL CUERPO</v>
          </cell>
          <cell r="C8326" t="str">
            <v>00</v>
          </cell>
        </row>
        <row r="8327">
          <cell r="A8327" t="str">
            <v>T029</v>
          </cell>
          <cell r="B8327" t="str">
            <v>FRACTURAS MULTIPLES, NO ESPECIFICADAS</v>
          </cell>
          <cell r="C8327" t="str">
            <v>00</v>
          </cell>
        </row>
        <row r="8328">
          <cell r="A8328" t="str">
            <v>T03</v>
          </cell>
          <cell r="B8328" t="str">
            <v>LUXACIONES, TORCEDURAS Y ESGUINCES QUE AFECTAN MULT. REGIN. DEL CUERPO</v>
          </cell>
          <cell r="C8328" t="str">
            <v>00</v>
          </cell>
        </row>
        <row r="8329">
          <cell r="A8329" t="str">
            <v>T030</v>
          </cell>
          <cell r="B8329" t="str">
            <v>LUXACIONES, TORCEDURAS Y ESGUINCES QUE AFECTAN LA CABEZA CON EL CUELLO</v>
          </cell>
          <cell r="C8329" t="str">
            <v>00</v>
          </cell>
        </row>
        <row r="8330">
          <cell r="A8330" t="str">
            <v>T031</v>
          </cell>
          <cell r="B8330" t="str">
            <v>LUXACIONES, TORCEDURAS Y ESGUINCES QUE AFECTAN EL TORAX CON LA REGION</v>
          </cell>
          <cell r="C8330" t="str">
            <v>00</v>
          </cell>
        </row>
        <row r="8331">
          <cell r="A8331" t="str">
            <v>T032</v>
          </cell>
          <cell r="B8331" t="str">
            <v>LUXACIONES, TORCED. Y ESGUIN. QUE AFECTAN MULTIPL. REGION. DEL (DE LOS</v>
          </cell>
          <cell r="C8331" t="str">
            <v>00</v>
          </cell>
        </row>
        <row r="8332">
          <cell r="A8332" t="str">
            <v>T033</v>
          </cell>
          <cell r="B8332" t="str">
            <v>LUXAC. TORCED. Y  ESGUIN. QUE AFECTAN MULTIPL. REGION. DEL (DE LOS) MI</v>
          </cell>
          <cell r="C8332" t="str">
            <v>00</v>
          </cell>
        </row>
        <row r="8333">
          <cell r="A8333" t="str">
            <v>T034</v>
          </cell>
          <cell r="B8333" t="str">
            <v>LUXAC. TORCED. Y ESGUIN. QUE AFECTAN MULTIPL. MIEMBR. DEL (DE LOS) MIE</v>
          </cell>
          <cell r="C8333" t="str">
            <v>00</v>
          </cell>
        </row>
        <row r="8334">
          <cell r="A8334" t="str">
            <v>T038</v>
          </cell>
          <cell r="B8334" t="str">
            <v>LUXAC. TORCED. Y ESGUIN. QUE AFECTAN OTRAS COMBINACIONES DE REGION. DE</v>
          </cell>
          <cell r="C8334" t="str">
            <v>00</v>
          </cell>
        </row>
        <row r="8335">
          <cell r="A8335" t="str">
            <v>T039</v>
          </cell>
          <cell r="B8335" t="str">
            <v>LUXACIONES, TORCEDURAS Y ESGUINCES MULTIPLES, NO ESPECIFICADOS</v>
          </cell>
          <cell r="C8335" t="str">
            <v>00</v>
          </cell>
        </row>
        <row r="8336">
          <cell r="A8336" t="str">
            <v>T04</v>
          </cell>
          <cell r="B8336" t="str">
            <v>TRAUMATISMOS POR APLASTAMIENTO QUE AFECTAN MULTIPLES REGIONES DEL CUER</v>
          </cell>
          <cell r="C8336" t="str">
            <v>00</v>
          </cell>
        </row>
        <row r="8337">
          <cell r="A8337" t="str">
            <v>T040</v>
          </cell>
          <cell r="B8337" t="str">
            <v>TRAUMATISMO POR APLASTAMIENTO QUE AFECTAN LA CABEZA CON EL CUELLO</v>
          </cell>
          <cell r="C8337" t="str">
            <v>00</v>
          </cell>
        </row>
        <row r="8338">
          <cell r="A8338" t="str">
            <v>T041</v>
          </cell>
          <cell r="B8338" t="str">
            <v>TRAUM. POR APLAST. QUE AFECTAN EL TORAX CON AL ABDOMEN, LA REGION. LUM</v>
          </cell>
          <cell r="C8338" t="str">
            <v>00</v>
          </cell>
        </row>
        <row r="8339">
          <cell r="A8339" t="str">
            <v>T042</v>
          </cell>
          <cell r="B8339" t="str">
            <v>TRAUM. POR APLAST. QUE AFECTAN MULTIPL. REGION. DEL (DE LOS) MIEMBROS</v>
          </cell>
          <cell r="C8339" t="str">
            <v>00</v>
          </cell>
        </row>
        <row r="8340">
          <cell r="A8340" t="str">
            <v>T043</v>
          </cell>
          <cell r="B8340" t="str">
            <v>TRAUM. POR APLAST. QUE AFECTAN MULTIPL. REGION. DEL (DE LOS) MIEMB. IN</v>
          </cell>
          <cell r="C8340" t="str">
            <v>00</v>
          </cell>
        </row>
        <row r="8341">
          <cell r="A8341" t="str">
            <v>T044</v>
          </cell>
          <cell r="B8341" t="str">
            <v>TRAUM. POR APLAST. QUE AFECTAN MULTIPL. REGION. DEL (DE LOS) MIEMB. SU</v>
          </cell>
          <cell r="C8341" t="str">
            <v>00</v>
          </cell>
        </row>
        <row r="8342">
          <cell r="A8342" t="str">
            <v>T047</v>
          </cell>
          <cell r="B8342" t="str">
            <v>TRAUM. POR APLAST. DEL TORAX, DEL ABDOMEN, DE LA REG. LUMBOS. Y DE LA</v>
          </cell>
          <cell r="C8342" t="str">
            <v>00</v>
          </cell>
        </row>
        <row r="8343">
          <cell r="A8343" t="str">
            <v>T048</v>
          </cell>
          <cell r="B8343" t="str">
            <v>TRAUM. POR APLAST. QUE AFECTAN OTRAS COMBINACIONES DE REGION. DEL CUER</v>
          </cell>
          <cell r="C8343" t="str">
            <v>00</v>
          </cell>
        </row>
        <row r="8344">
          <cell r="A8344" t="str">
            <v>T049</v>
          </cell>
          <cell r="B8344" t="str">
            <v>TRAUMATISMOS POR APLASTAMIENTOS MULTIPLES, NO ESPECIFICADOS</v>
          </cell>
          <cell r="C8344" t="str">
            <v>00</v>
          </cell>
        </row>
        <row r="8345">
          <cell r="A8345" t="str">
            <v>T05</v>
          </cell>
          <cell r="B8345" t="str">
            <v>AMPUTACIONES TRAUM. QUE AFECTAN MULTIPLES REGIONES DEL CUERPO</v>
          </cell>
          <cell r="C8345" t="str">
            <v>00</v>
          </cell>
        </row>
        <row r="8346">
          <cell r="A8346" t="str">
            <v>T050</v>
          </cell>
          <cell r="B8346" t="str">
            <v>AMPUTACION TRAUMATICA DE AMBAS MANOS</v>
          </cell>
          <cell r="C8346" t="str">
            <v>00</v>
          </cell>
        </row>
        <row r="8347">
          <cell r="A8347" t="str">
            <v>T051</v>
          </cell>
          <cell r="B8347" t="str">
            <v>AMPUTACION TRAUM. DE UNA MANO Y EL OTRO BRAZO (CUALQUIER NIVEL, EXCEPT</v>
          </cell>
          <cell r="C8347" t="str">
            <v>00</v>
          </cell>
        </row>
        <row r="8348">
          <cell r="A8348" t="str">
            <v>T052</v>
          </cell>
          <cell r="B8348" t="str">
            <v>AMPUTACION TRAUMATICA DE AMBOS BRAZOS (CUALQUIER NIVEL)</v>
          </cell>
          <cell r="C8348" t="str">
            <v>00</v>
          </cell>
        </row>
        <row r="8349">
          <cell r="A8349" t="str">
            <v>T053</v>
          </cell>
          <cell r="B8349" t="str">
            <v>AMPUTACION TRAUMATICA DE AMBOS PIES</v>
          </cell>
          <cell r="C8349" t="str">
            <v>00</v>
          </cell>
        </row>
        <row r="8350">
          <cell r="A8350" t="str">
            <v>T054</v>
          </cell>
          <cell r="B8350" t="str">
            <v>AMPUTACION TRAUMATICA DE UN PIE Y LA OTRA PIERNA (CUALQUIER NIVEL, EXC</v>
          </cell>
          <cell r="C8350" t="str">
            <v>00</v>
          </cell>
        </row>
        <row r="8351">
          <cell r="A8351" t="str">
            <v>T055</v>
          </cell>
          <cell r="B8351" t="str">
            <v>AMPUTACION TRAUMATICA DE AMBAS PIERNAS (CUALQUIER NIVEL, EXCEPTO PIE)</v>
          </cell>
          <cell r="C8351" t="str">
            <v>00</v>
          </cell>
        </row>
        <row r="8352">
          <cell r="A8352" t="str">
            <v>T056</v>
          </cell>
          <cell r="B8352" t="str">
            <v>AMPUT. TRAUM. DE MIEMB. SUPER. E INFER. CUALQUIER COMBINAC. (CUALQ. NI</v>
          </cell>
          <cell r="C8352" t="str">
            <v>00</v>
          </cell>
        </row>
        <row r="8353">
          <cell r="A8353" t="str">
            <v>T058</v>
          </cell>
          <cell r="B8353" t="str">
            <v>AMPUT. TRAUM. QUE AFECTA OTRAS COMBINACIONES DE REGIONES DEL CUERPO</v>
          </cell>
          <cell r="C8353" t="str">
            <v>00</v>
          </cell>
        </row>
        <row r="8354">
          <cell r="A8354" t="str">
            <v>T059</v>
          </cell>
          <cell r="B8354" t="str">
            <v>AMPUTACIONES TRAUMATICAS MULTIPLES, NO ESPECIFICADAS</v>
          </cell>
          <cell r="C8354" t="str">
            <v>00</v>
          </cell>
        </row>
        <row r="8355">
          <cell r="A8355" t="str">
            <v>T06</v>
          </cell>
          <cell r="B8355" t="str">
            <v>OTROS TRAUM. QUE AFECTAN MULTIPL. REGION. DEL CUERPO, NO CLASIF. EN OT</v>
          </cell>
          <cell r="C8355" t="str">
            <v>00</v>
          </cell>
        </row>
        <row r="8356">
          <cell r="A8356" t="str">
            <v>T060</v>
          </cell>
          <cell r="B8356" t="str">
            <v>TRAUM. DEL ENCEFALO Y DE NERV. CRANEALES CON TRAUM. DE NERV. Y MEDULA</v>
          </cell>
          <cell r="C8356" t="str">
            <v>00</v>
          </cell>
        </row>
        <row r="8357">
          <cell r="A8357" t="str">
            <v>T061</v>
          </cell>
          <cell r="B8357" t="str">
            <v>TRAUM. DE NERVIOS Y MEDULA ESPINAL QUE AFECT. OTRAS REGION. DEL CUERPO</v>
          </cell>
          <cell r="C8357" t="str">
            <v>00</v>
          </cell>
        </row>
        <row r="8358">
          <cell r="A8358" t="str">
            <v>T062</v>
          </cell>
          <cell r="B8358" t="str">
            <v>TRAUM. DE NERVIOS QUE AFECTAN MULTIPLES REGIONES DEL CUERPO</v>
          </cell>
          <cell r="C8358" t="str">
            <v>00</v>
          </cell>
        </row>
        <row r="8359">
          <cell r="A8359" t="str">
            <v>T063</v>
          </cell>
          <cell r="B8359" t="str">
            <v>TRAUMATISMOS DE VASOS SANGUINEOS QUE AFECTAN MULTIPLES REGION. DEL CUE</v>
          </cell>
          <cell r="C8359" t="str">
            <v>00</v>
          </cell>
        </row>
        <row r="8360">
          <cell r="A8360" t="str">
            <v>T064</v>
          </cell>
          <cell r="B8360" t="str">
            <v>TRAUM. DE TENDONES Y MUSC. QUE AFECTAN MULTIPL. REGIONES DEL CUERPO</v>
          </cell>
          <cell r="C8360" t="str">
            <v>00</v>
          </cell>
        </row>
        <row r="8361">
          <cell r="A8361" t="str">
            <v>T065</v>
          </cell>
          <cell r="B8361" t="str">
            <v>TRAUM. DE ORGAN. INTRATORACICOS CON ORGAN. INTRAABDOM. Y PELVICOS</v>
          </cell>
          <cell r="C8361" t="str">
            <v>00</v>
          </cell>
        </row>
        <row r="8362">
          <cell r="A8362" t="str">
            <v>T068</v>
          </cell>
          <cell r="B8362" t="str">
            <v>OTROS TRAUM. ESPECIF. QUE AFECTAN MULTIPLES REGIONES DEL CUERPO</v>
          </cell>
          <cell r="C8362" t="str">
            <v>00</v>
          </cell>
        </row>
        <row r="8363">
          <cell r="A8363" t="str">
            <v>T07</v>
          </cell>
          <cell r="B8363" t="str">
            <v>TRAUMATISMOS MULTIPLES, NO ESPECIFICADOS</v>
          </cell>
          <cell r="C8363" t="str">
            <v>00</v>
          </cell>
        </row>
        <row r="8364">
          <cell r="A8364" t="str">
            <v>T08</v>
          </cell>
          <cell r="B8364" t="str">
            <v>FRACTURA DE LA COLUMNA VERTEBRAL, NIVEL NO ESPECIFICADO</v>
          </cell>
          <cell r="C8364" t="str">
            <v>00</v>
          </cell>
        </row>
        <row r="8365">
          <cell r="A8365" t="str">
            <v>T090</v>
          </cell>
          <cell r="B8365" t="str">
            <v>TRAUMATISMO SUPERFICIAL DEL TRONCO, NIVEL NO ESPECIFICADO</v>
          </cell>
          <cell r="C8365" t="str">
            <v>00</v>
          </cell>
        </row>
        <row r="8366">
          <cell r="A8366" t="str">
            <v>T091</v>
          </cell>
          <cell r="B8366" t="str">
            <v>HERIDA DEL TRONCO, NIVEL NO ESPECIFICADO</v>
          </cell>
          <cell r="C8366" t="str">
            <v>00</v>
          </cell>
        </row>
        <row r="8367">
          <cell r="A8367" t="str">
            <v>T092</v>
          </cell>
          <cell r="B8367" t="str">
            <v>LUXACION, ESGUINCE O TORCED. DE ARTIC. Y LIGAM. DEL TRONCO, NO ESPECIF</v>
          </cell>
          <cell r="C8367" t="str">
            <v>00</v>
          </cell>
        </row>
        <row r="8368">
          <cell r="A8368" t="str">
            <v>T093</v>
          </cell>
          <cell r="B8368" t="str">
            <v>TRAUMATISMO DE LA MEDULA ESPINAL, NIVEL NO ESPECIFICADO</v>
          </cell>
          <cell r="C8368" t="str">
            <v>00</v>
          </cell>
        </row>
        <row r="8369">
          <cell r="A8369" t="str">
            <v>T094</v>
          </cell>
          <cell r="B8369" t="str">
            <v>TRUAM. DE NERVIOS, RAIZ DE NERVIO ESPINAL Y PLEXOS DEL TRONCO NO ESPEC</v>
          </cell>
          <cell r="C8369" t="str">
            <v>00</v>
          </cell>
        </row>
        <row r="8370">
          <cell r="A8370" t="str">
            <v>T095</v>
          </cell>
          <cell r="B8370" t="str">
            <v>TRAUMATISMO DE TENDONES Y MUSCULOS DEL TRONCO NO ESPECIFICADO</v>
          </cell>
          <cell r="C8370" t="str">
            <v>00</v>
          </cell>
        </row>
        <row r="8371">
          <cell r="A8371" t="str">
            <v>T096</v>
          </cell>
          <cell r="B8371" t="str">
            <v>AMPUTACION TRAUMATICA DEL TRONCO, NIVEL NO ESPECIFICADO</v>
          </cell>
          <cell r="C8371" t="str">
            <v>00</v>
          </cell>
        </row>
        <row r="8372">
          <cell r="A8372" t="str">
            <v>T098</v>
          </cell>
          <cell r="B8372" t="str">
            <v>OTROS TRAUMATISMOS ESPECIFICADOS DEL TRONCO, NIVEL NO ESPECIFICADO</v>
          </cell>
          <cell r="C8372" t="str">
            <v>00</v>
          </cell>
        </row>
        <row r="8373">
          <cell r="A8373" t="str">
            <v>T099</v>
          </cell>
          <cell r="B8373" t="str">
            <v>TRAUMATISMO NO ESPECIFICADO DEL TRONCO, NIVEL NO ESPECIFICADO</v>
          </cell>
          <cell r="C8373" t="str">
            <v>00</v>
          </cell>
        </row>
        <row r="8374">
          <cell r="A8374" t="str">
            <v>T10</v>
          </cell>
          <cell r="B8374" t="str">
            <v>FRACTURA DE MIEMBRO SUPERIOR, NIVEL NO ESPECIFICADO</v>
          </cell>
          <cell r="C8374" t="str">
            <v>00</v>
          </cell>
        </row>
        <row r="8375">
          <cell r="A8375" t="str">
            <v>T11</v>
          </cell>
          <cell r="B8375" t="str">
            <v>OTROS TRAUM. DE MIEMBROS SUPERIOR, NIVEL NO ESPECIFICADO</v>
          </cell>
          <cell r="C8375" t="str">
            <v>00</v>
          </cell>
        </row>
        <row r="8376">
          <cell r="A8376" t="str">
            <v>T110</v>
          </cell>
          <cell r="B8376" t="str">
            <v>TRAUMATISMO SUPERFICIAL DE MIEMBRO SUPERIOR, NIVEL NO ESPECIFICADO</v>
          </cell>
          <cell r="C8376" t="str">
            <v>00</v>
          </cell>
        </row>
        <row r="8377">
          <cell r="A8377" t="str">
            <v>T111</v>
          </cell>
          <cell r="B8377" t="str">
            <v>HERIDA DE MIEMBRO SUPERIOR, NIVEL NO ESPECIFICADO</v>
          </cell>
          <cell r="C8377" t="str">
            <v>00</v>
          </cell>
        </row>
        <row r="8378">
          <cell r="A8378" t="str">
            <v>T112</v>
          </cell>
          <cell r="B8378" t="str">
            <v>LUXAC. ESGUIN. Y TORCED. DE ARTIC. O LIGAM. NO ESPECIF. DE MIEMB. SUPE</v>
          </cell>
          <cell r="C8378" t="str">
            <v>00</v>
          </cell>
        </row>
        <row r="8379">
          <cell r="A8379" t="str">
            <v>T113</v>
          </cell>
          <cell r="B8379" t="str">
            <v>TRUAM. DE NERV. NO ESPECIF. DE MIEMB. SUPERIOR, NIVEL NO ESPECIFICADO</v>
          </cell>
          <cell r="C8379" t="str">
            <v>00</v>
          </cell>
        </row>
        <row r="8380">
          <cell r="A8380" t="str">
            <v>T114</v>
          </cell>
          <cell r="B8380" t="str">
            <v>TRAUM. DE VASOS SANGUIN. NO ESPECIF. DE MIEMB. SUPER. NIVEL NO ESPECIF</v>
          </cell>
          <cell r="C8380" t="str">
            <v>00</v>
          </cell>
        </row>
        <row r="8381">
          <cell r="A8381" t="str">
            <v>T115</v>
          </cell>
          <cell r="B8381" t="str">
            <v>TRAUM. DE TENDON Y MUSC. NO ESPECIF. DE MIEMB. SUPER. NIVEL NO ESPECIF</v>
          </cell>
          <cell r="C8381" t="str">
            <v>00</v>
          </cell>
        </row>
        <row r="8382">
          <cell r="A8382" t="str">
            <v>T116</v>
          </cell>
          <cell r="B8382" t="str">
            <v>AMPUTACION TRAUMATICA DE MIEMBRO SUPERIOR, NOVEL NO ESPECIFICADO</v>
          </cell>
          <cell r="C8382" t="str">
            <v>00</v>
          </cell>
        </row>
        <row r="8383">
          <cell r="A8383" t="str">
            <v>T118</v>
          </cell>
          <cell r="B8383" t="str">
            <v>OTROS TRAUM. ESPECIF. DE MIEMBRO SUPERIOR, NIVEL NO ESPECIFICADO</v>
          </cell>
          <cell r="C8383" t="str">
            <v>00</v>
          </cell>
        </row>
        <row r="8384">
          <cell r="A8384" t="str">
            <v>T119</v>
          </cell>
          <cell r="B8384" t="str">
            <v>TRAUMATISMO NO ESPECIFICADO DE MIEMBRO SUPERIOR, NIVEL NO ESPECIFICADO</v>
          </cell>
          <cell r="C8384" t="str">
            <v>00</v>
          </cell>
        </row>
        <row r="8385">
          <cell r="A8385" t="str">
            <v>T12</v>
          </cell>
          <cell r="B8385" t="str">
            <v>FRACTURA DE MIEMBRO INFERIOR, NIVEL NO ESPECIFICADO</v>
          </cell>
          <cell r="C8385" t="str">
            <v>00</v>
          </cell>
        </row>
        <row r="8386">
          <cell r="A8386" t="str">
            <v>T13</v>
          </cell>
          <cell r="B8386" t="str">
            <v>OTROS TRAUMATISMOS DE MIEMBRO INFERIOR, NIVEL NO ESPECIFICADO</v>
          </cell>
          <cell r="C8386" t="str">
            <v>00</v>
          </cell>
        </row>
        <row r="8387">
          <cell r="A8387" t="str">
            <v>T130</v>
          </cell>
          <cell r="B8387" t="str">
            <v>TRAUMATISMO SUPERFICIAL DE MIEMBRO INFERIOR, NIVEL NO ESPECIFICADO</v>
          </cell>
          <cell r="C8387" t="str">
            <v>00</v>
          </cell>
        </row>
        <row r="8388">
          <cell r="A8388" t="str">
            <v>T131</v>
          </cell>
          <cell r="B8388" t="str">
            <v>HERIDA DE MIEMBRO INFERIOR, NIVEL NO ESPECIFICADO</v>
          </cell>
          <cell r="C8388" t="str">
            <v>00</v>
          </cell>
        </row>
        <row r="8389">
          <cell r="A8389" t="str">
            <v>T132</v>
          </cell>
          <cell r="B8389" t="str">
            <v>LUXAC. ESGUIN. O TORCED. DE ARTIC. Y LIGAM. NO ESPECIF. DE MIEMB. INF.</v>
          </cell>
          <cell r="C8389" t="str">
            <v>00</v>
          </cell>
        </row>
        <row r="8390">
          <cell r="A8390" t="str">
            <v>T133</v>
          </cell>
          <cell r="B8390" t="str">
            <v>TRAUM. DE NERV. NO ESPECIF. DE MIEMBRO INFERIOR, NIVEL NO ESPECIFICADO</v>
          </cell>
          <cell r="C8390" t="str">
            <v>00</v>
          </cell>
        </row>
        <row r="8391">
          <cell r="A8391" t="str">
            <v>T134</v>
          </cell>
          <cell r="B8391" t="str">
            <v>TRAUM. DE VASOS SANGUIN. NO ESPECIF. DE MIEMB. INFERIOR, NIVEL NO ESPE</v>
          </cell>
          <cell r="C8391" t="str">
            <v>00</v>
          </cell>
        </row>
        <row r="8392">
          <cell r="A8392" t="str">
            <v>T135</v>
          </cell>
          <cell r="B8392" t="str">
            <v>TRAUMA. DE TENDONES Y MUSC. NO ESPECIF. DE MIEMB. INFERIOR, NIVEL NO E</v>
          </cell>
          <cell r="C8392" t="str">
            <v>00</v>
          </cell>
        </row>
        <row r="8393">
          <cell r="A8393" t="str">
            <v>T136</v>
          </cell>
          <cell r="B8393" t="str">
            <v>AMPUTACION TRAUM. DE MIEMB. INFERIOR, NIVEL NO ESPECIFICADO</v>
          </cell>
          <cell r="C8393" t="str">
            <v>00</v>
          </cell>
        </row>
        <row r="8394">
          <cell r="A8394" t="str">
            <v>T138</v>
          </cell>
          <cell r="B8394" t="str">
            <v>OTROS TRAUMATISMOS ESPECIFICADOS DE MIEMBRO INFERIOR NIVEL NO ESPECIF</v>
          </cell>
          <cell r="C8394" t="str">
            <v>00</v>
          </cell>
        </row>
        <row r="8395">
          <cell r="A8395" t="str">
            <v>T139</v>
          </cell>
          <cell r="B8395" t="str">
            <v>TRAUMATISMO NO ESPECIFICADO DE MIEMBRO INFERIOR, NIVEL NO ESPECIFICADO</v>
          </cell>
          <cell r="C8395" t="str">
            <v>00</v>
          </cell>
        </row>
        <row r="8396">
          <cell r="A8396" t="str">
            <v>T14</v>
          </cell>
          <cell r="B8396" t="str">
            <v>TRAUMATISMO DE REGIONES NO ESPECIFICADAS DEL CUERPO</v>
          </cell>
          <cell r="C8396" t="str">
            <v>00</v>
          </cell>
        </row>
        <row r="8397">
          <cell r="A8397" t="str">
            <v>T140</v>
          </cell>
          <cell r="B8397" t="str">
            <v>TRAUMATISMO SUPERFICIAL DE REGION NO ESPECIFICADA DEL CUERPO</v>
          </cell>
          <cell r="C8397" t="str">
            <v>00</v>
          </cell>
        </row>
        <row r="8398">
          <cell r="A8398" t="str">
            <v>T141</v>
          </cell>
          <cell r="B8398" t="str">
            <v>HERIDA DE REGION NO ESPECIFICADA DEL CUERPO</v>
          </cell>
          <cell r="C8398" t="str">
            <v>00</v>
          </cell>
        </row>
        <row r="8399">
          <cell r="A8399" t="str">
            <v>T142</v>
          </cell>
          <cell r="B8399" t="str">
            <v>FRACTURA DE REGION NO ESPECIFICADA DEL CUERPO</v>
          </cell>
          <cell r="C8399" t="str">
            <v>00</v>
          </cell>
        </row>
        <row r="8400">
          <cell r="A8400" t="str">
            <v>T143</v>
          </cell>
          <cell r="B8400" t="str">
            <v>LUXACION, ESGUINCE Y TORCEDURA DE REGION NO ESPECIFICADA DEL CUERPO</v>
          </cell>
          <cell r="C8400" t="str">
            <v>00</v>
          </cell>
        </row>
        <row r="8401">
          <cell r="A8401" t="str">
            <v>T144</v>
          </cell>
          <cell r="B8401" t="str">
            <v>TRAUMATISMO DE NERVIO(S) NO ESPECIFICADO DEL CUERPO</v>
          </cell>
          <cell r="C8401" t="str">
            <v>00</v>
          </cell>
        </row>
        <row r="8402">
          <cell r="A8402" t="str">
            <v>T145</v>
          </cell>
          <cell r="B8402" t="str">
            <v>TRAUMATISMO DE VASO(S) SANGINEO(S) DE REGION NO ESPECIFICADA DEL CUERP</v>
          </cell>
          <cell r="C8402" t="str">
            <v>00</v>
          </cell>
        </row>
        <row r="8403">
          <cell r="A8403" t="str">
            <v>T146</v>
          </cell>
          <cell r="B8403" t="str">
            <v>TRAUMATISMO DE TENDONES Y MUSCULOS DE REGION NO ESPECIF. DEL CUERPO</v>
          </cell>
          <cell r="C8403" t="str">
            <v>00</v>
          </cell>
        </row>
        <row r="8404">
          <cell r="A8404" t="str">
            <v>T147</v>
          </cell>
          <cell r="B8404" t="str">
            <v>TRAUM. POR APLAST. Y AMPUT. TRAUM. DE REGION NO ESPECIF. DEL CUERPO</v>
          </cell>
          <cell r="C8404" t="str">
            <v>00</v>
          </cell>
        </row>
        <row r="8405">
          <cell r="A8405" t="str">
            <v>T148</v>
          </cell>
          <cell r="B8405" t="str">
            <v>OTROS TRAUMATISMOS DE REGION NO ESPECIFICADA DEL CUERPO</v>
          </cell>
          <cell r="C8405" t="str">
            <v>00</v>
          </cell>
        </row>
        <row r="8406">
          <cell r="A8406" t="str">
            <v>T149</v>
          </cell>
          <cell r="B8406" t="str">
            <v>TRAUMATISMO, NO ESPECIFICADO</v>
          </cell>
          <cell r="C8406" t="str">
            <v>00</v>
          </cell>
        </row>
        <row r="8407">
          <cell r="A8407" t="str">
            <v>T15</v>
          </cell>
          <cell r="B8407" t="str">
            <v>CUERPO EXTRÑO EN PARTE EXTERNA DEL OJO</v>
          </cell>
          <cell r="C8407" t="str">
            <v>00</v>
          </cell>
        </row>
        <row r="8408">
          <cell r="A8408" t="str">
            <v>T150</v>
          </cell>
          <cell r="B8408" t="str">
            <v>CUERPO EXTRAÑO EN LA CORNEA</v>
          </cell>
          <cell r="C8408" t="str">
            <v>00</v>
          </cell>
        </row>
        <row r="8409">
          <cell r="A8409" t="str">
            <v>T151</v>
          </cell>
          <cell r="B8409" t="str">
            <v>CUERPO EXTRAÑO EN EL SACO CONJUNTIVAL</v>
          </cell>
          <cell r="C8409" t="str">
            <v>00</v>
          </cell>
        </row>
        <row r="8410">
          <cell r="A8410" t="str">
            <v>T158</v>
          </cell>
          <cell r="B8410" t="str">
            <v>CUERPO EXTRAÑO EN OTRAS Y EN MULTIPLES PARTES DE LA PARTE EXT. DEL OJO</v>
          </cell>
          <cell r="C8410" t="str">
            <v>00</v>
          </cell>
        </row>
        <row r="8411">
          <cell r="A8411" t="str">
            <v>T159</v>
          </cell>
          <cell r="B8411" t="str">
            <v>CUERPO EXTR. EN PARTE EXTER. DEL OJO, SITIO NO ESPECIFICADO</v>
          </cell>
          <cell r="C8411" t="str">
            <v>00</v>
          </cell>
        </row>
        <row r="8412">
          <cell r="A8412" t="str">
            <v>T16</v>
          </cell>
          <cell r="B8412" t="str">
            <v>CUERPO EXTRAÑO EN EL OIDO</v>
          </cell>
          <cell r="C8412" t="str">
            <v>00</v>
          </cell>
        </row>
        <row r="8413">
          <cell r="A8413" t="str">
            <v>T17</v>
          </cell>
          <cell r="B8413" t="str">
            <v>CUERPO EXTRAÑO EN LAS VIAS RESPIRATORIAS</v>
          </cell>
          <cell r="C8413" t="str">
            <v>00</v>
          </cell>
        </row>
        <row r="8414">
          <cell r="A8414" t="str">
            <v>T170</v>
          </cell>
          <cell r="B8414" t="str">
            <v>CUERPO EXTRAÑO EN SENO PARANASAL</v>
          </cell>
          <cell r="C8414" t="str">
            <v>00</v>
          </cell>
        </row>
        <row r="8415">
          <cell r="A8415" t="str">
            <v>T171</v>
          </cell>
          <cell r="B8415" t="str">
            <v>CUERPO EXTRAÑO EN EL ORIFICIO NASAL</v>
          </cell>
          <cell r="C8415" t="str">
            <v>00</v>
          </cell>
        </row>
        <row r="8416">
          <cell r="A8416" t="str">
            <v>T172</v>
          </cell>
          <cell r="B8416" t="str">
            <v>CUERPO EXTRAÑO EN LA FARINGE</v>
          </cell>
          <cell r="C8416" t="str">
            <v>00</v>
          </cell>
        </row>
        <row r="8417">
          <cell r="A8417" t="str">
            <v>T173</v>
          </cell>
          <cell r="B8417" t="str">
            <v>CUERPO EXTRAÑO EN AL LARINGE</v>
          </cell>
          <cell r="C8417" t="str">
            <v>00</v>
          </cell>
        </row>
        <row r="8418">
          <cell r="A8418" t="str">
            <v>T174</v>
          </cell>
          <cell r="B8418" t="str">
            <v>CUERPO EXTRAÑO EN LA TRAQUEA</v>
          </cell>
          <cell r="C8418" t="str">
            <v>00</v>
          </cell>
        </row>
        <row r="8419">
          <cell r="A8419" t="str">
            <v>T175</v>
          </cell>
          <cell r="B8419" t="str">
            <v>CUERPO EXTRAÑO EN BRONQUIOS</v>
          </cell>
          <cell r="C8419" t="str">
            <v>00</v>
          </cell>
        </row>
        <row r="8420">
          <cell r="A8420" t="str">
            <v>T178</v>
          </cell>
          <cell r="B8420" t="str">
            <v>CUERPO EXTRAÑO EN OTRAS Y EN MULTIPL. PARTES DE LAS VIAS RESPIRATORIAS</v>
          </cell>
          <cell r="C8420" t="str">
            <v>00</v>
          </cell>
        </row>
        <row r="8421">
          <cell r="A8421" t="str">
            <v>T179</v>
          </cell>
          <cell r="B8421" t="str">
            <v>CUERPO EXTRAÑO EN LAS VIAS RESPIRATORIAS, PARTE NO ESPECIFICADA</v>
          </cell>
          <cell r="C8421" t="str">
            <v>00</v>
          </cell>
        </row>
        <row r="8422">
          <cell r="A8422" t="str">
            <v>T18</v>
          </cell>
          <cell r="B8422" t="str">
            <v>CUERPO EXTRAÑO EN EL TUBO DIGESTIVO</v>
          </cell>
          <cell r="C8422" t="str">
            <v>00</v>
          </cell>
        </row>
        <row r="8423">
          <cell r="A8423" t="str">
            <v>T180</v>
          </cell>
          <cell r="B8423" t="str">
            <v>CUERPO EXTRAÑO EN LA BOCA</v>
          </cell>
          <cell r="C8423" t="str">
            <v>00</v>
          </cell>
        </row>
        <row r="8424">
          <cell r="A8424" t="str">
            <v>T181</v>
          </cell>
          <cell r="B8424" t="str">
            <v>CUERPO EXTRAÑO EN EL ESOFAGO</v>
          </cell>
          <cell r="C8424" t="str">
            <v>00</v>
          </cell>
        </row>
        <row r="8425">
          <cell r="A8425" t="str">
            <v>T182</v>
          </cell>
          <cell r="B8425" t="str">
            <v>CUERPO EXTRAÑO EN EL ESTOMAGO</v>
          </cell>
          <cell r="C8425" t="str">
            <v>00</v>
          </cell>
        </row>
        <row r="8426">
          <cell r="A8426" t="str">
            <v>T183</v>
          </cell>
          <cell r="B8426" t="str">
            <v>CUERPO EXTRAÑO EN EL INTESTINO DELGADO</v>
          </cell>
          <cell r="C8426" t="str">
            <v>00</v>
          </cell>
        </row>
        <row r="8427">
          <cell r="A8427" t="str">
            <v>T184</v>
          </cell>
          <cell r="B8427" t="str">
            <v>CUERPO EXTRAÑO EN EL COLON</v>
          </cell>
          <cell r="C8427" t="str">
            <v>00</v>
          </cell>
        </row>
        <row r="8428">
          <cell r="A8428" t="str">
            <v>T185</v>
          </cell>
          <cell r="B8428" t="str">
            <v>CUERPO EXTRAÑO EN EL ANO Y EN EL RECTO</v>
          </cell>
          <cell r="C8428" t="str">
            <v>00</v>
          </cell>
        </row>
        <row r="8429">
          <cell r="A8429" t="str">
            <v>T188</v>
          </cell>
          <cell r="B8429" t="str">
            <v>CUERPO EXTRAÑO EN OTRAS Y MULTIPLES PARTES DEL TUBO DIGESTIVO</v>
          </cell>
          <cell r="C8429" t="str">
            <v>00</v>
          </cell>
        </row>
        <row r="8430">
          <cell r="A8430" t="str">
            <v>T189</v>
          </cell>
          <cell r="B8430" t="str">
            <v>CUERPO EXTRAÑO EN EL TUBO DIGESTIVO, PARTE NO ESPECIFICADA</v>
          </cell>
          <cell r="C8430" t="str">
            <v>00</v>
          </cell>
        </row>
        <row r="8431">
          <cell r="A8431" t="str">
            <v>T19</v>
          </cell>
          <cell r="B8431" t="str">
            <v>CUERPO EXTRAÑO EN LAS VIAS GENITOURINARIAS</v>
          </cell>
          <cell r="C8431" t="str">
            <v>00</v>
          </cell>
        </row>
        <row r="8432">
          <cell r="A8432" t="str">
            <v>T190</v>
          </cell>
          <cell r="B8432" t="str">
            <v>CUERPO EXTRAÑO EN LA URETRA</v>
          </cell>
          <cell r="C8432" t="str">
            <v>00</v>
          </cell>
        </row>
        <row r="8433">
          <cell r="A8433" t="str">
            <v>T191</v>
          </cell>
          <cell r="B8433" t="str">
            <v>CUERPO EXTRAÑO EN LA VEJIGA</v>
          </cell>
          <cell r="C8433" t="str">
            <v>00</v>
          </cell>
        </row>
        <row r="8434">
          <cell r="A8434" t="str">
            <v>T192</v>
          </cell>
          <cell r="B8434" t="str">
            <v>CUERPO EXTRAÑO EN LA VULVA Y EN LA VAGINA</v>
          </cell>
          <cell r="C8434" t="str">
            <v>00</v>
          </cell>
        </row>
        <row r="8435">
          <cell r="A8435" t="str">
            <v>T193</v>
          </cell>
          <cell r="B8435" t="str">
            <v>CUERPO EXTRAÑO EN EL UTERO (CUALQUIER PARTE)</v>
          </cell>
          <cell r="C8435" t="str">
            <v>00</v>
          </cell>
        </row>
        <row r="8436">
          <cell r="A8436" t="str">
            <v>T198</v>
          </cell>
          <cell r="B8436" t="str">
            <v>CUERPO EXTRAÑO EN OTRAS Y MULTIPLES PARTES DE LAS VIAS GENITOURINARIAS</v>
          </cell>
          <cell r="C8436" t="str">
            <v>00</v>
          </cell>
        </row>
        <row r="8437">
          <cell r="A8437" t="str">
            <v>T199</v>
          </cell>
          <cell r="B8437" t="str">
            <v>CUERPO EXTRAÑO EN LAS VIAS GENITOURINARIAS, PARTE NO ESPECIFICADA</v>
          </cell>
          <cell r="C8437" t="str">
            <v>00</v>
          </cell>
        </row>
        <row r="8438">
          <cell r="A8438" t="str">
            <v>T20</v>
          </cell>
          <cell r="B8438" t="str">
            <v>QUEMADURA Y CORROSION DE LA CABEZA Y DEL CUELLO</v>
          </cell>
          <cell r="C8438" t="str">
            <v>00</v>
          </cell>
        </row>
        <row r="8439">
          <cell r="A8439" t="str">
            <v>T200</v>
          </cell>
          <cell r="B8439" t="str">
            <v>QUEMADURA DE LA CABEZA Y DEL CUELLO, GRADO NO ESPECIFICADO</v>
          </cell>
          <cell r="C8439" t="str">
            <v>00</v>
          </cell>
        </row>
        <row r="8440">
          <cell r="A8440" t="str">
            <v>T201</v>
          </cell>
          <cell r="B8440" t="str">
            <v>QUEMADURA DE LA CABEZA Y DEL CUELLO, DE PRIMER GRADO</v>
          </cell>
          <cell r="C8440" t="str">
            <v>00</v>
          </cell>
        </row>
        <row r="8441">
          <cell r="A8441" t="str">
            <v>T202</v>
          </cell>
          <cell r="B8441" t="str">
            <v>QUEMQDURA DE LA CABEZA Y DEL CUELLO. DE SEGUNDO GRADO</v>
          </cell>
          <cell r="C8441" t="str">
            <v>00</v>
          </cell>
        </row>
        <row r="8442">
          <cell r="A8442" t="str">
            <v>T203</v>
          </cell>
          <cell r="B8442" t="str">
            <v>QUEMADURA DE LA CABEZA Y DEL CUELLO DE TERCER GRADO</v>
          </cell>
          <cell r="C8442" t="str">
            <v>00</v>
          </cell>
        </row>
        <row r="8443">
          <cell r="A8443" t="str">
            <v>T204</v>
          </cell>
          <cell r="B8443" t="str">
            <v>QUEMADURA DE LA CABEZA Y DEL CUELLO, GRADO NO ESPECIFICADO</v>
          </cell>
          <cell r="C8443" t="str">
            <v>00</v>
          </cell>
        </row>
        <row r="8444">
          <cell r="A8444" t="str">
            <v>T205</v>
          </cell>
          <cell r="B8444" t="str">
            <v>CORROSION DE LA CABEZA Y DEL CUELLO, DE PRIMER GRADO</v>
          </cell>
          <cell r="C8444" t="str">
            <v>00</v>
          </cell>
        </row>
        <row r="8445">
          <cell r="A8445" t="str">
            <v>T206</v>
          </cell>
          <cell r="B8445" t="str">
            <v>CORROSION DE LA CABEZA Y DEL CUELLO, DE SUGUNDO GRADO</v>
          </cell>
          <cell r="C8445" t="str">
            <v>00</v>
          </cell>
        </row>
        <row r="8446">
          <cell r="A8446" t="str">
            <v>T207</v>
          </cell>
          <cell r="B8446" t="str">
            <v>CORROSION DE LA CABEZA Y DEL CUELLO, DE TERCER GRADO</v>
          </cell>
          <cell r="C8446" t="str">
            <v>00</v>
          </cell>
        </row>
        <row r="8447">
          <cell r="A8447" t="str">
            <v>T21</v>
          </cell>
          <cell r="B8447" t="str">
            <v>QUEMADURA Y CORROSION DEL TRONCO</v>
          </cell>
          <cell r="C8447" t="str">
            <v>00</v>
          </cell>
        </row>
        <row r="8448">
          <cell r="A8448" t="str">
            <v>T210</v>
          </cell>
          <cell r="B8448" t="str">
            <v>QUEMADURA DEL TRONCO, GRADO NO ESPECIFICADO</v>
          </cell>
          <cell r="C8448" t="str">
            <v>00</v>
          </cell>
        </row>
        <row r="8449">
          <cell r="A8449" t="str">
            <v>T211</v>
          </cell>
          <cell r="B8449" t="str">
            <v>QUEMADURA DEL TRONCO, DE PRIMER GRADO</v>
          </cell>
          <cell r="C8449" t="str">
            <v>00</v>
          </cell>
        </row>
        <row r="8450">
          <cell r="A8450" t="str">
            <v>T212</v>
          </cell>
          <cell r="B8450" t="str">
            <v>QUEMQDURA DEL TRONCO, DE SEGUNDO GRADO</v>
          </cell>
          <cell r="C8450" t="str">
            <v>00</v>
          </cell>
        </row>
        <row r="8451">
          <cell r="A8451" t="str">
            <v>T213</v>
          </cell>
          <cell r="B8451" t="str">
            <v>QUEMADURA DEL TRONCO, DEL TERCER GRADO</v>
          </cell>
          <cell r="C8451" t="str">
            <v>00</v>
          </cell>
        </row>
        <row r="8452">
          <cell r="A8452" t="str">
            <v>T214</v>
          </cell>
          <cell r="B8452" t="str">
            <v>CORROSION DEL TRONCO, GRADO NO ESPECIFICADO</v>
          </cell>
          <cell r="C8452" t="str">
            <v>00</v>
          </cell>
        </row>
        <row r="8453">
          <cell r="A8453" t="str">
            <v>T215</v>
          </cell>
          <cell r="B8453" t="str">
            <v>CORROSION DEL TRONCO, DE PRIMER GRADO</v>
          </cell>
          <cell r="C8453" t="str">
            <v>00</v>
          </cell>
        </row>
        <row r="8454">
          <cell r="A8454" t="str">
            <v>T216</v>
          </cell>
          <cell r="B8454" t="str">
            <v>CORROSION DEL TRONCO, DE SEGUNDO GRADO</v>
          </cell>
          <cell r="C8454" t="str">
            <v>00</v>
          </cell>
        </row>
        <row r="8455">
          <cell r="A8455" t="str">
            <v>T217</v>
          </cell>
          <cell r="B8455" t="str">
            <v>CORROSION DEL TRONCO, DE TERCER GRADO</v>
          </cell>
          <cell r="C8455" t="str">
            <v>00</v>
          </cell>
        </row>
        <row r="8456">
          <cell r="A8456" t="str">
            <v>T22</v>
          </cell>
          <cell r="B8456" t="str">
            <v>QUEM. Y CORROS. DEL HOMBRO Y MIEMB. SUPER. EXCEP. DE LA MUÑECA Y DE LA</v>
          </cell>
          <cell r="C8456" t="str">
            <v>00</v>
          </cell>
        </row>
        <row r="8457">
          <cell r="A8457" t="str">
            <v>T220</v>
          </cell>
          <cell r="B8457" t="str">
            <v>QUEM. DEL HOMBRO Y MIEMB. SUPER. GRADO NO ESPECIF. EXCEP. DE LA MUÑECA</v>
          </cell>
          <cell r="C8457" t="str">
            <v>00</v>
          </cell>
        </row>
        <row r="8458">
          <cell r="A8458" t="str">
            <v>T221</v>
          </cell>
          <cell r="B8458" t="str">
            <v>QUEM. DEL HOMBRO Y MIEMB. SUPER. DE PRIMER GRADO, EXCEP. DE LA MUÑECA</v>
          </cell>
          <cell r="C8458" t="str">
            <v>00</v>
          </cell>
        </row>
        <row r="8459">
          <cell r="A8459" t="str">
            <v>T222</v>
          </cell>
          <cell r="B8459" t="str">
            <v>QUEM. DEL HOMBRO Y MIEMB. SUPER. DE SUGUNDO GRADO, EXCEP. DE LA MUÑECA</v>
          </cell>
          <cell r="C8459" t="str">
            <v>00</v>
          </cell>
        </row>
        <row r="8460">
          <cell r="A8460" t="str">
            <v>T223</v>
          </cell>
          <cell r="B8460" t="str">
            <v>QUEM. DEL HOMBRO Y MIEMB. SUPER. DE TERCER GRADO, EXCEP. DE LA MUÑECA</v>
          </cell>
          <cell r="C8460" t="str">
            <v>00</v>
          </cell>
        </row>
        <row r="8461">
          <cell r="A8461" t="str">
            <v>T224</v>
          </cell>
          <cell r="B8461" t="str">
            <v>CORROS. DEL HOMBRO Y MIEMB. SUPER. GRADO NO ESPECIF. EXCEP. DE LA MUÑE</v>
          </cell>
          <cell r="C8461" t="str">
            <v>00</v>
          </cell>
        </row>
        <row r="8462">
          <cell r="A8462" t="str">
            <v>T225</v>
          </cell>
          <cell r="B8462" t="str">
            <v>CORROS. DEL HOMBRO Y MIEMB. SUPER. DE PRIMER GRADO, EXCEP. DE LA MUÑEC</v>
          </cell>
          <cell r="C8462" t="str">
            <v>00</v>
          </cell>
        </row>
        <row r="8463">
          <cell r="A8463" t="str">
            <v>T226</v>
          </cell>
          <cell r="B8463" t="str">
            <v>CORROS. DEL HOMBRO Y MIEMB. SUPER. DE SEGUNDO GRADO, EXCEP. DE LA MUÑE</v>
          </cell>
          <cell r="C8463" t="str">
            <v>00</v>
          </cell>
        </row>
        <row r="8464">
          <cell r="A8464" t="str">
            <v>T227</v>
          </cell>
          <cell r="B8464" t="str">
            <v>CORROS. DEL HOMBRO Y MIEMB. SUPER. DE TERCER GRADO, EXCEP. DE LA MUÑEC</v>
          </cell>
          <cell r="C8464" t="str">
            <v>00</v>
          </cell>
        </row>
        <row r="8465">
          <cell r="A8465" t="str">
            <v>T23</v>
          </cell>
          <cell r="B8465" t="str">
            <v>QUEMQDURA Y CORROSION DE LA MUÑECA Y DE LA MANO</v>
          </cell>
          <cell r="C8465" t="str">
            <v>00</v>
          </cell>
        </row>
        <row r="8466">
          <cell r="A8466" t="str">
            <v>T230</v>
          </cell>
          <cell r="B8466" t="str">
            <v>QUEMADURA DE LA MUÑECA Y DE LA MANO, GRADO NO ESPECIFICADO</v>
          </cell>
          <cell r="C8466" t="str">
            <v>00</v>
          </cell>
        </row>
        <row r="8467">
          <cell r="A8467" t="str">
            <v>T231</v>
          </cell>
          <cell r="B8467" t="str">
            <v>QUEMADURA DE LA MUÑECA Y DE LA MANO, DE PRIMER GRADO</v>
          </cell>
          <cell r="C8467" t="str">
            <v>00</v>
          </cell>
        </row>
        <row r="8468">
          <cell r="A8468" t="str">
            <v>T232</v>
          </cell>
          <cell r="B8468" t="str">
            <v>QUEMADURA DE LA MUÑECA Y DE LA MANO, DE SEGUNDO GRADO</v>
          </cell>
          <cell r="C8468" t="str">
            <v>00</v>
          </cell>
        </row>
        <row r="8469">
          <cell r="A8469" t="str">
            <v>T233</v>
          </cell>
          <cell r="B8469" t="str">
            <v>QUEMADURA DE LA MUÑECA Y DE LA MANO, DE TERCER GRADO</v>
          </cell>
          <cell r="C8469" t="str">
            <v>00</v>
          </cell>
        </row>
        <row r="8470">
          <cell r="A8470" t="str">
            <v>T234</v>
          </cell>
          <cell r="B8470" t="str">
            <v>CORROSION DE LA MUÑECA Y DE LA MANO, GRADO NO ESPECIFICADO</v>
          </cell>
          <cell r="C8470" t="str">
            <v>00</v>
          </cell>
        </row>
        <row r="8471">
          <cell r="A8471" t="str">
            <v>T235</v>
          </cell>
          <cell r="B8471" t="str">
            <v>CORROSION DE LA MUÑECA Y DE LA MANO, DE PRIMER GRADO</v>
          </cell>
          <cell r="C8471" t="str">
            <v>00</v>
          </cell>
        </row>
        <row r="8472">
          <cell r="A8472" t="str">
            <v>T236</v>
          </cell>
          <cell r="B8472" t="str">
            <v>CORROSION DE LA MUÑECA Y DE LA MANO, DE SEGUNDO GRADO</v>
          </cell>
          <cell r="C8472" t="str">
            <v>00</v>
          </cell>
        </row>
        <row r="8473">
          <cell r="A8473" t="str">
            <v>T237</v>
          </cell>
          <cell r="B8473" t="str">
            <v>CORROSION DE LA MUÑECA Y DE LA MANO, DE TERCER GRADO</v>
          </cell>
          <cell r="C8473" t="str">
            <v>00</v>
          </cell>
        </row>
        <row r="8474">
          <cell r="A8474" t="str">
            <v>T24</v>
          </cell>
          <cell r="B8474" t="str">
            <v>QUEMADURA Y CORROSION DE LA CADERA Y MIEMB. INFERIOR, EXCEP. TOBILLO Y</v>
          </cell>
          <cell r="C8474" t="str">
            <v>00</v>
          </cell>
        </row>
        <row r="8475">
          <cell r="A8475" t="str">
            <v>T240</v>
          </cell>
          <cell r="B8475" t="str">
            <v>QUEM.  DE LA CADERA Y MIEMB. INFERIOR, GRADO NO ESPECIF. EXCEP. TOBILL</v>
          </cell>
          <cell r="C8475" t="str">
            <v>00</v>
          </cell>
        </row>
        <row r="8476">
          <cell r="A8476" t="str">
            <v>T241</v>
          </cell>
          <cell r="B8476" t="str">
            <v>QUEM. DE LA CADERA Y MIEMB. INFER. DE PRIMER GRADO EXCEP. TOBILLO Y PI</v>
          </cell>
          <cell r="C8476" t="str">
            <v>00</v>
          </cell>
        </row>
        <row r="8477">
          <cell r="A8477" t="str">
            <v>T242</v>
          </cell>
          <cell r="B8477" t="str">
            <v>QUEM. DE LA CADERA Y MIEMB. IMFER. DE SEGUNDO GRADO, EXCEP. TOBILLO Y</v>
          </cell>
          <cell r="C8477" t="str">
            <v>00</v>
          </cell>
        </row>
        <row r="8478">
          <cell r="A8478" t="str">
            <v>T243</v>
          </cell>
          <cell r="B8478" t="str">
            <v>QUEM. DE LA CADERA Y MIEMB. INFER. DE TERCER GRADO, EXCEP. TOBILLO Y P</v>
          </cell>
          <cell r="C8478" t="str">
            <v>00</v>
          </cell>
        </row>
        <row r="8479">
          <cell r="A8479" t="str">
            <v>T244</v>
          </cell>
          <cell r="B8479" t="str">
            <v>CORROS. DE LA CADERA Y MIEMB. INFER. GRADO NO ESPECIF. EXCEP. TOBILLO</v>
          </cell>
          <cell r="C8479" t="str">
            <v>00</v>
          </cell>
        </row>
        <row r="8480">
          <cell r="A8480" t="str">
            <v>T245</v>
          </cell>
          <cell r="B8480" t="str">
            <v>CORROS. DE LA CADERA Y MIEMB. INFER. DE PRIMER GRADO, EXCEP. TOBILLO Y</v>
          </cell>
          <cell r="C8480" t="str">
            <v>00</v>
          </cell>
        </row>
        <row r="8481">
          <cell r="A8481" t="str">
            <v>T246</v>
          </cell>
          <cell r="B8481" t="str">
            <v>CORROS. DE LA CADERA Y MIEMB. INFER. DE SEGUNDO GRADO, EXCEP. TOBILLO</v>
          </cell>
          <cell r="C8481" t="str">
            <v>00</v>
          </cell>
        </row>
        <row r="8482">
          <cell r="A8482" t="str">
            <v>T247</v>
          </cell>
          <cell r="B8482" t="str">
            <v>CORROS. DE LA CADERA Y MIEMB. INFER. DE TERCER GRADO, EXCEP. TOBILLO Y</v>
          </cell>
          <cell r="C8482" t="str">
            <v>00</v>
          </cell>
        </row>
        <row r="8483">
          <cell r="A8483" t="str">
            <v>T25</v>
          </cell>
          <cell r="B8483" t="str">
            <v>QUEMADURA Y CORROSION DEL TOBILLO Y DEL PIE</v>
          </cell>
          <cell r="C8483" t="str">
            <v>00</v>
          </cell>
        </row>
        <row r="8484">
          <cell r="A8484" t="str">
            <v>T250</v>
          </cell>
          <cell r="B8484" t="str">
            <v>QUEMADURA DEL TOBILLO Y DEL PIE, GRADO NO ESPECIFICADO</v>
          </cell>
          <cell r="C8484" t="str">
            <v>00</v>
          </cell>
        </row>
        <row r="8485">
          <cell r="A8485" t="str">
            <v>T251</v>
          </cell>
          <cell r="B8485" t="str">
            <v>QUEMADURA DEL TOBILLO Y DEL PIE, DE PRIMER GRADO</v>
          </cell>
          <cell r="C8485" t="str">
            <v>00</v>
          </cell>
        </row>
        <row r="8486">
          <cell r="A8486" t="str">
            <v>T252</v>
          </cell>
          <cell r="B8486" t="str">
            <v>QUEMADURA DEL TOBILLO Y DEL PIE, DE SEGUNDO GRADO</v>
          </cell>
          <cell r="C8486" t="str">
            <v>00</v>
          </cell>
        </row>
        <row r="8487">
          <cell r="A8487" t="str">
            <v>T253</v>
          </cell>
          <cell r="B8487" t="str">
            <v>QUEMADURA DEL TOBILLO Y DEL PIE, DE TERCER GRADO</v>
          </cell>
          <cell r="C8487" t="str">
            <v>00</v>
          </cell>
        </row>
        <row r="8488">
          <cell r="A8488" t="str">
            <v>T254</v>
          </cell>
          <cell r="B8488" t="str">
            <v>CORROSION DEL TOBILLO Y DEL PIE, GRADO NO ESPECIFICADO</v>
          </cell>
          <cell r="C8488" t="str">
            <v>00</v>
          </cell>
        </row>
        <row r="8489">
          <cell r="A8489" t="str">
            <v>T255</v>
          </cell>
          <cell r="B8489" t="str">
            <v>CORROSION DEL TOBILLO Y DEL PIE, DE PRIMER GRADO</v>
          </cell>
          <cell r="C8489" t="str">
            <v>00</v>
          </cell>
        </row>
        <row r="8490">
          <cell r="A8490" t="str">
            <v>T256</v>
          </cell>
          <cell r="B8490" t="str">
            <v>CORROSION DEL TOBILLO Y DEL PIE, DE SEGUNDO GRADO</v>
          </cell>
          <cell r="C8490" t="str">
            <v>00</v>
          </cell>
        </row>
        <row r="8491">
          <cell r="A8491" t="str">
            <v>T257</v>
          </cell>
          <cell r="B8491" t="str">
            <v>CORROSION DEL TOBILLO Y DEL PIE, DE TERCER GRADO</v>
          </cell>
          <cell r="C8491" t="str">
            <v>00</v>
          </cell>
        </row>
        <row r="8492">
          <cell r="A8492" t="str">
            <v>T26</v>
          </cell>
          <cell r="B8492" t="str">
            <v>QUEMADURA Y CORROSION LIMITADA AL OJO Y SUS ANEXOS</v>
          </cell>
          <cell r="C8492" t="str">
            <v>00</v>
          </cell>
        </row>
        <row r="8493">
          <cell r="A8493" t="str">
            <v>T260</v>
          </cell>
          <cell r="B8493" t="str">
            <v>QUEMADURA DEL PARPADO Y AREA PERIOCULAR</v>
          </cell>
          <cell r="C8493" t="str">
            <v>00</v>
          </cell>
        </row>
        <row r="8494">
          <cell r="A8494" t="str">
            <v>T261</v>
          </cell>
          <cell r="B8494" t="str">
            <v>QUEMADURA DE LA CORNEA Y SACO CONJUNTIVAL</v>
          </cell>
          <cell r="C8494" t="str">
            <v>00</v>
          </cell>
        </row>
        <row r="8495">
          <cell r="A8495" t="str">
            <v>T262</v>
          </cell>
          <cell r="B8495" t="str">
            <v>QUEMADURA CON RUPTURA Y DESTRUCCION RESULTANTES DEL GLOBO OCULAR</v>
          </cell>
          <cell r="C8495" t="str">
            <v>00</v>
          </cell>
        </row>
        <row r="8496">
          <cell r="A8496" t="str">
            <v>T263</v>
          </cell>
          <cell r="B8496" t="str">
            <v>QUEMADURA DE OTRAS PARTES DEL OJO Y SUS ANEXOS</v>
          </cell>
          <cell r="C8496" t="str">
            <v>00</v>
          </cell>
        </row>
        <row r="8497">
          <cell r="A8497" t="str">
            <v>T264</v>
          </cell>
          <cell r="B8497" t="str">
            <v>QUEMADURA DEL OJO Y ANWXOS, PARTE NO ESPECIFICADA</v>
          </cell>
          <cell r="C8497" t="str">
            <v>00</v>
          </cell>
        </row>
        <row r="8498">
          <cell r="A8498" t="str">
            <v>T265</v>
          </cell>
          <cell r="B8498" t="str">
            <v>CORROSION DEL PARPADO Y AREA PERIOCULAR</v>
          </cell>
          <cell r="C8498" t="str">
            <v>00</v>
          </cell>
        </row>
        <row r="8499">
          <cell r="A8499" t="str">
            <v>T266</v>
          </cell>
          <cell r="B8499" t="str">
            <v>CORROSION DE LA CORNEA Y SACO CONJUNTIVAL</v>
          </cell>
          <cell r="C8499" t="str">
            <v>00</v>
          </cell>
        </row>
        <row r="8500">
          <cell r="A8500" t="str">
            <v>T267</v>
          </cell>
          <cell r="B8500" t="str">
            <v>CORROSION CON RUPTURA Y DESTRUCCION RESULTANTES DEL GLOBO OCULAR</v>
          </cell>
          <cell r="C8500" t="str">
            <v>00</v>
          </cell>
        </row>
        <row r="8501">
          <cell r="A8501" t="str">
            <v>T268</v>
          </cell>
          <cell r="B8501" t="str">
            <v>CORROSION DE OTRAS PARTES DEL OJO Y SUS ANEXOS</v>
          </cell>
          <cell r="C8501" t="str">
            <v>00</v>
          </cell>
        </row>
        <row r="8502">
          <cell r="A8502" t="str">
            <v>T269</v>
          </cell>
          <cell r="B8502" t="str">
            <v>CORROSION DEL OJO Y SUS ANEXOS, PARTE NO ESPECIFICADA</v>
          </cell>
          <cell r="C8502" t="str">
            <v>00</v>
          </cell>
        </row>
        <row r="8503">
          <cell r="A8503" t="str">
            <v>T27</v>
          </cell>
          <cell r="B8503" t="str">
            <v>QUEMADURA Y CORROSION DE LAS VIAS RESPIRATORIAS</v>
          </cell>
          <cell r="C8503" t="str">
            <v>00</v>
          </cell>
        </row>
        <row r="8504">
          <cell r="A8504" t="str">
            <v>T270</v>
          </cell>
          <cell r="B8504" t="str">
            <v>QUEMADURA DE LA LARINGE Y DE LA TRAQUEA</v>
          </cell>
          <cell r="C8504" t="str">
            <v>00</v>
          </cell>
        </row>
        <row r="8505">
          <cell r="A8505" t="str">
            <v>T271</v>
          </cell>
          <cell r="B8505" t="str">
            <v>QUEMADURA QUE AFECTAN LA LARINGE Y LA TRAQUEA CON PULMON</v>
          </cell>
          <cell r="C8505" t="str">
            <v>00</v>
          </cell>
        </row>
        <row r="8506">
          <cell r="A8506" t="str">
            <v>T272</v>
          </cell>
          <cell r="B8506" t="str">
            <v>QUEMADURA DE OTRAS PARTES DE LA VIAS RESPIRATORIAS</v>
          </cell>
          <cell r="C8506" t="str">
            <v>00</v>
          </cell>
        </row>
        <row r="8507">
          <cell r="A8507" t="str">
            <v>T273</v>
          </cell>
          <cell r="B8507" t="str">
            <v>QUEMADURA DE LAS VIAS RESPIRATORIAS, PARTE NO ESPECIFICADA</v>
          </cell>
          <cell r="C8507" t="str">
            <v>00</v>
          </cell>
        </row>
        <row r="8508">
          <cell r="A8508" t="str">
            <v>T274</v>
          </cell>
          <cell r="B8508" t="str">
            <v>CORROSION DE LA LARINGE Y DE LA TRAQUEA</v>
          </cell>
          <cell r="C8508" t="str">
            <v>00</v>
          </cell>
        </row>
        <row r="8509">
          <cell r="A8509" t="str">
            <v>T275</v>
          </cell>
          <cell r="B8509" t="str">
            <v>CORROSION QUE AFECTAN LA LARINGE Y LA TRAQUEA CON EL PULMON</v>
          </cell>
          <cell r="C8509" t="str">
            <v>00</v>
          </cell>
        </row>
        <row r="8510">
          <cell r="A8510" t="str">
            <v>T276</v>
          </cell>
          <cell r="B8510" t="str">
            <v>CORROSION DE OTRAS PARTES DE LAS VIAS RESPIRATORIAS</v>
          </cell>
          <cell r="C8510" t="str">
            <v>00</v>
          </cell>
        </row>
        <row r="8511">
          <cell r="A8511" t="str">
            <v>T277</v>
          </cell>
          <cell r="B8511" t="str">
            <v>CORROSION DE LAS VIAS RESPIRATORIAS, PARTE NO ESPECIFICADA</v>
          </cell>
          <cell r="C8511" t="str">
            <v>00</v>
          </cell>
        </row>
        <row r="8512">
          <cell r="A8512" t="str">
            <v>T28</v>
          </cell>
          <cell r="B8512" t="str">
            <v>QUEMADURA Y CORROSION DE OTROS ORGANOS INTERNOS</v>
          </cell>
          <cell r="C8512" t="str">
            <v>00</v>
          </cell>
        </row>
        <row r="8513">
          <cell r="A8513" t="str">
            <v>T280</v>
          </cell>
          <cell r="B8513" t="str">
            <v>QUEMADURA DE LA BOCA Y DE LA FARINGE</v>
          </cell>
          <cell r="C8513" t="str">
            <v>00</v>
          </cell>
        </row>
        <row r="8514">
          <cell r="A8514" t="str">
            <v>T281</v>
          </cell>
          <cell r="B8514" t="str">
            <v>QUEMADURA DEL ESOFAGO</v>
          </cell>
          <cell r="C8514" t="str">
            <v>00</v>
          </cell>
        </row>
        <row r="8515">
          <cell r="A8515" t="str">
            <v>T282</v>
          </cell>
          <cell r="B8515" t="str">
            <v>QUEMADURA DE OTRAS PARTES DEL TUBO DIGESTIVO</v>
          </cell>
          <cell r="C8515" t="str">
            <v>00</v>
          </cell>
        </row>
        <row r="8516">
          <cell r="A8516" t="str">
            <v>T283</v>
          </cell>
          <cell r="B8516" t="str">
            <v>QUEMADURA DE ORGANOS GENITOURINARIOS INTERNOS</v>
          </cell>
          <cell r="C8516" t="str">
            <v>00</v>
          </cell>
        </row>
        <row r="8517">
          <cell r="A8517" t="str">
            <v>T284</v>
          </cell>
          <cell r="B8517" t="str">
            <v>QUEMADURA DE OTROS ORGANOS INTERNOS Y DE LOS NO ESPECIFICADOS</v>
          </cell>
          <cell r="C8517" t="str">
            <v>00</v>
          </cell>
        </row>
        <row r="8518">
          <cell r="A8518" t="str">
            <v>T285</v>
          </cell>
          <cell r="B8518" t="str">
            <v>CORROSION DE LA BOCA</v>
          </cell>
          <cell r="C8518" t="str">
            <v>00</v>
          </cell>
        </row>
        <row r="8519">
          <cell r="A8519" t="str">
            <v>T286</v>
          </cell>
          <cell r="B8519" t="str">
            <v>CORROSION DEL ESOFAGO</v>
          </cell>
          <cell r="C8519" t="str">
            <v>00</v>
          </cell>
        </row>
        <row r="8520">
          <cell r="A8520" t="str">
            <v>T287</v>
          </cell>
          <cell r="B8520" t="str">
            <v>CORROSION DE OTRAS PARTES DEL TUBO DIGESTIVO</v>
          </cell>
          <cell r="C8520" t="str">
            <v>00</v>
          </cell>
        </row>
        <row r="8521">
          <cell r="A8521" t="str">
            <v>T288</v>
          </cell>
          <cell r="B8521" t="str">
            <v>CORROSION DE ORGANOS GENITOURINARIOS INTERNOS</v>
          </cell>
          <cell r="C8521" t="str">
            <v>00</v>
          </cell>
        </row>
        <row r="8522">
          <cell r="A8522" t="str">
            <v>T289</v>
          </cell>
          <cell r="B8522" t="str">
            <v>CORROSION DE OTROS ORGANOS INTERNOS Y DE LOS NO ESPECIFICADOS</v>
          </cell>
          <cell r="C8522" t="str">
            <v>00</v>
          </cell>
        </row>
        <row r="8523">
          <cell r="A8523" t="str">
            <v>T29</v>
          </cell>
          <cell r="B8523" t="str">
            <v>QUEMADURAS Y CORROSIONES DE MULTIPLES REGIONES DEL CUERPO</v>
          </cell>
          <cell r="C8523" t="str">
            <v>00</v>
          </cell>
        </row>
        <row r="8524">
          <cell r="A8524" t="str">
            <v>T290</v>
          </cell>
          <cell r="B8524" t="str">
            <v>QUEMADURAS DE MULTIPLES REGIONES, GRADO NO ESPECIFICADO</v>
          </cell>
          <cell r="C8524" t="str">
            <v>00</v>
          </cell>
        </row>
        <row r="8525">
          <cell r="A8525" t="str">
            <v>T291</v>
          </cell>
          <cell r="B8525" t="str">
            <v>QUEMADURAS DE MULTIPLES REGIONES, MENCIONADAS COMO DE NO MAS DE PRIMER</v>
          </cell>
          <cell r="C8525" t="str">
            <v>00</v>
          </cell>
        </row>
        <row r="8526">
          <cell r="A8526" t="str">
            <v>T292</v>
          </cell>
          <cell r="B8526" t="str">
            <v>QUEMADURAS DE MULTIPLES REGIONES, MENCIONADAS COMO DE NO MAS DE SEGUND</v>
          </cell>
          <cell r="C8526" t="str">
            <v>00</v>
          </cell>
        </row>
        <row r="8527">
          <cell r="A8527" t="str">
            <v>T293</v>
          </cell>
          <cell r="B8527" t="str">
            <v>QUEM. MULTIPL. CON MENCION AL MENOS DE UNA QUEMADURA DE TERCER GRADO</v>
          </cell>
          <cell r="C8527" t="str">
            <v>00</v>
          </cell>
        </row>
        <row r="8528">
          <cell r="A8528" t="str">
            <v>T294</v>
          </cell>
          <cell r="B8528" t="str">
            <v>CORROSIONES DE MULTIPLES REGIONES, GRADO NO ESPECIFICADO</v>
          </cell>
          <cell r="C8528" t="str">
            <v>00</v>
          </cell>
        </row>
        <row r="8529">
          <cell r="A8529" t="str">
            <v>T295</v>
          </cell>
          <cell r="B8529" t="str">
            <v>CORROSIONES MULTIPLES, MENCIONADAS COMO DE NO MAS DE PRIMER GRADO</v>
          </cell>
          <cell r="C8529" t="str">
            <v>00</v>
          </cell>
        </row>
        <row r="8530">
          <cell r="A8530" t="str">
            <v>T296</v>
          </cell>
          <cell r="B8530" t="str">
            <v>CORROSIONES MULTIPLES, MENCIONADAS COMO DE NO MAS DE SEGUNDO GRADO</v>
          </cell>
          <cell r="C8530" t="str">
            <v>00</v>
          </cell>
        </row>
        <row r="8531">
          <cell r="A8531" t="str">
            <v>T297</v>
          </cell>
          <cell r="B8531" t="str">
            <v>CORROSIONES MULTIPLES, CON MENCION AL MENOS DE UNA CORROSION DE TERCER</v>
          </cell>
          <cell r="C8531" t="str">
            <v>00</v>
          </cell>
        </row>
        <row r="8532">
          <cell r="A8532" t="str">
            <v>T30</v>
          </cell>
          <cell r="B8532" t="str">
            <v>QUEMADURA Y CORROSION, REGION DEL CUERPO NO ESPECIFICADA</v>
          </cell>
          <cell r="C8532" t="str">
            <v>00</v>
          </cell>
        </row>
        <row r="8533">
          <cell r="A8533" t="str">
            <v>T300</v>
          </cell>
          <cell r="B8533" t="str">
            <v>QUEMADURA DE REGION DEL CUERPO Y GRADO NO ESPECIFICADOS</v>
          </cell>
          <cell r="C8533" t="str">
            <v>00</v>
          </cell>
        </row>
        <row r="8534">
          <cell r="A8534" t="str">
            <v>T301</v>
          </cell>
          <cell r="B8534" t="str">
            <v>QUEMADURA DE PRIMER GRADO, REGION DEL CUERPO NO ESPECIFICADA</v>
          </cell>
          <cell r="C8534" t="str">
            <v>00</v>
          </cell>
        </row>
        <row r="8535">
          <cell r="A8535" t="str">
            <v>T302</v>
          </cell>
          <cell r="B8535" t="str">
            <v>QUEMADURA DE SEGUNDO GRADO, REGION DEL CUERPO NO ESPECIFICADA</v>
          </cell>
          <cell r="C8535" t="str">
            <v>00</v>
          </cell>
        </row>
        <row r="8536">
          <cell r="A8536" t="str">
            <v>T303</v>
          </cell>
          <cell r="B8536" t="str">
            <v>QUEMADURA DE TERCER GRADO, REGION DEL CUERPO NO ESPECIFICADA</v>
          </cell>
          <cell r="C8536" t="str">
            <v>00</v>
          </cell>
        </row>
        <row r="8537">
          <cell r="A8537" t="str">
            <v>T304</v>
          </cell>
          <cell r="B8537" t="str">
            <v>CORROSION DE REGION DEL CUERPO Y GRADO NO ESPECIFICADOS</v>
          </cell>
          <cell r="C8537" t="str">
            <v>00</v>
          </cell>
        </row>
        <row r="8538">
          <cell r="A8538" t="str">
            <v>T305</v>
          </cell>
          <cell r="B8538" t="str">
            <v>CORROSION DE PRIMER GRADO, REGION DEL CUERPO NO ESPECIFICADA</v>
          </cell>
          <cell r="C8538" t="str">
            <v>00</v>
          </cell>
        </row>
        <row r="8539">
          <cell r="A8539" t="str">
            <v>T306</v>
          </cell>
          <cell r="B8539" t="str">
            <v>CORROSION DE SEGUNDO GRADO, REGION DEL CUERPO NO ESPECIFICADA</v>
          </cell>
          <cell r="C8539" t="str">
            <v>00</v>
          </cell>
        </row>
        <row r="8540">
          <cell r="A8540" t="str">
            <v>T307</v>
          </cell>
          <cell r="B8540" t="str">
            <v>CORROSION DE TERCER GRADO, REGION DEL CUERPO NO ESPECIFICADA</v>
          </cell>
          <cell r="C8540" t="str">
            <v>00</v>
          </cell>
        </row>
        <row r="8541">
          <cell r="A8541" t="str">
            <v>T31</v>
          </cell>
          <cell r="B8541" t="str">
            <v>QUEM. CLASIFICADAS SEGUN LA EXTENSION DE LA SUPERFICIE DEL CUERPO AFEC</v>
          </cell>
          <cell r="C8541" t="str">
            <v>00</v>
          </cell>
        </row>
        <row r="8542">
          <cell r="A8542" t="str">
            <v>T310</v>
          </cell>
          <cell r="B8542" t="str">
            <v>QUEMADURA QUE AFECTAN MENOS DEL 10% DE LA SUPERFICIE DEL CUERPO</v>
          </cell>
          <cell r="C8542" t="str">
            <v>00</v>
          </cell>
        </row>
        <row r="8543">
          <cell r="A8543" t="str">
            <v>T311</v>
          </cell>
          <cell r="B8543" t="str">
            <v>QUEMADURAS QUE AFECTAN DEL 10% DE LA SUPERFICIE DEL CUERPO</v>
          </cell>
          <cell r="C8543" t="str">
            <v>00</v>
          </cell>
        </row>
        <row r="8544">
          <cell r="A8544" t="str">
            <v>T312</v>
          </cell>
          <cell r="B8544" t="str">
            <v>QUEMADURAS QUE AFECTAN DEL 20% DE LA SUPERFICIE DEL CUERPO</v>
          </cell>
          <cell r="C8544" t="str">
            <v>00</v>
          </cell>
        </row>
        <row r="8545">
          <cell r="A8545" t="str">
            <v>T313</v>
          </cell>
          <cell r="B8545" t="str">
            <v>QUEMADURAS QUE AFECTAN DEL 39% DE LA SUPERFICIE DEL CUERPO</v>
          </cell>
          <cell r="C8545" t="str">
            <v>00</v>
          </cell>
        </row>
        <row r="8546">
          <cell r="A8546" t="str">
            <v>T314</v>
          </cell>
          <cell r="B8546" t="str">
            <v>QUEMQDURAS QUE AFECTAN DEL 40% DE LA SUPERFICIE DEL CUERPO</v>
          </cell>
          <cell r="C8546" t="str">
            <v>00</v>
          </cell>
        </row>
        <row r="8547">
          <cell r="A8547" t="str">
            <v>T315</v>
          </cell>
          <cell r="B8547" t="str">
            <v>QUEMADURAS QUE AFECTAN DEL 50% DE LA SUPERFICIE DEL CUERPO</v>
          </cell>
          <cell r="C8547" t="str">
            <v>00</v>
          </cell>
        </row>
        <row r="8548">
          <cell r="A8548" t="str">
            <v>T316</v>
          </cell>
          <cell r="B8548" t="str">
            <v>QUEMADURAS QUE AFECTAN DEL 60 AL 69% DE LA SUPERFICIE DEL CUERPO</v>
          </cell>
          <cell r="C8548" t="str">
            <v>00</v>
          </cell>
        </row>
        <row r="8549">
          <cell r="A8549" t="str">
            <v>T317</v>
          </cell>
          <cell r="B8549" t="str">
            <v>QUEMADURAS QUE AFECTAN DEL 70 AL 79% DE LA SUPERFICIE DEL CUERPO</v>
          </cell>
          <cell r="C8549" t="str">
            <v>00</v>
          </cell>
        </row>
        <row r="8550">
          <cell r="A8550" t="str">
            <v>T318</v>
          </cell>
          <cell r="B8550" t="str">
            <v>QUEMADURAS QUE AFECTAN DEL 80 AL 89% DE LA SUPERFICIE DEL CUERPO</v>
          </cell>
          <cell r="C8550" t="str">
            <v>00</v>
          </cell>
        </row>
        <row r="8551">
          <cell r="A8551" t="str">
            <v>T319</v>
          </cell>
          <cell r="B8551" t="str">
            <v>QUEMADURAS QUE AFECTAN EL 90% O MAS DE LA SUPERFICIE DEL CUERPO</v>
          </cell>
          <cell r="C8551" t="str">
            <v>00</v>
          </cell>
        </row>
        <row r="8552">
          <cell r="A8552" t="str">
            <v>T32</v>
          </cell>
          <cell r="B8552" t="str">
            <v>CORROSIONES CLASIFICADAS SEGUN LA EXTENSION DE LA SUPERFICIE DEL CUERP</v>
          </cell>
          <cell r="C8552" t="str">
            <v>00</v>
          </cell>
        </row>
        <row r="8553">
          <cell r="A8553" t="str">
            <v>T320</v>
          </cell>
          <cell r="B8553" t="str">
            <v>CORROSIONES QUE AFECTAN MENOS DEL 10% DE LA SUPERFICIE DEL CUERPO</v>
          </cell>
          <cell r="C8553" t="str">
            <v>00</v>
          </cell>
        </row>
        <row r="8554">
          <cell r="A8554" t="str">
            <v>T321</v>
          </cell>
          <cell r="B8554" t="str">
            <v>CORROSIONES QUE AFECTAN DEL 10 AL 19% DE LA SUPERFICIE DEL CUERPO</v>
          </cell>
          <cell r="C8554" t="str">
            <v>00</v>
          </cell>
        </row>
        <row r="8555">
          <cell r="A8555" t="str">
            <v>T322</v>
          </cell>
          <cell r="B8555" t="str">
            <v>CORROSIONES QUE AFECTAN DEL 20 AL 29% DE LA SUPERFICIE DEL CUERPO</v>
          </cell>
          <cell r="C8555" t="str">
            <v>00</v>
          </cell>
        </row>
        <row r="8556">
          <cell r="A8556" t="str">
            <v>T323</v>
          </cell>
          <cell r="B8556" t="str">
            <v>CORROSIONES QUE AFECTAN DEL 30 AL 39% DE LA SUPERFICIE DEL CUERPO</v>
          </cell>
          <cell r="C8556" t="str">
            <v>00</v>
          </cell>
        </row>
        <row r="8557">
          <cell r="A8557" t="str">
            <v>T324</v>
          </cell>
          <cell r="B8557" t="str">
            <v>CORROSIONES QUE AFECTAN DEL 40 AL 49% DE LA SUPERFICIE DEL CUERPO</v>
          </cell>
          <cell r="C8557" t="str">
            <v>00</v>
          </cell>
        </row>
        <row r="8558">
          <cell r="A8558" t="str">
            <v>T325</v>
          </cell>
          <cell r="B8558" t="str">
            <v>CORROSIONES QUE AFECTAN DEL 50 AL 59% DE LA SUPERFICIE DEL CUERPO</v>
          </cell>
          <cell r="C8558" t="str">
            <v>00</v>
          </cell>
        </row>
        <row r="8559">
          <cell r="A8559" t="str">
            <v>T326</v>
          </cell>
          <cell r="B8559" t="str">
            <v>CORROSIONES QUE AFECTAN DEL 60 AL 69% DE LA SUPERFICIE DEL CUERPO</v>
          </cell>
          <cell r="C8559" t="str">
            <v>00</v>
          </cell>
        </row>
        <row r="8560">
          <cell r="A8560" t="str">
            <v>T327</v>
          </cell>
          <cell r="B8560" t="str">
            <v>CORROSIONES QUE AFECTAN DEL 70 AL 79% DE LA SUPERFICIE DEL CUERPO</v>
          </cell>
          <cell r="C8560" t="str">
            <v>00</v>
          </cell>
        </row>
        <row r="8561">
          <cell r="A8561" t="str">
            <v>T328</v>
          </cell>
          <cell r="B8561" t="str">
            <v>CORROSIONES QUE AFECTAN DE 80 AL 89% DE LA SUPERFICIE DEL CUERPO</v>
          </cell>
          <cell r="C8561" t="str">
            <v>00</v>
          </cell>
        </row>
        <row r="8562">
          <cell r="A8562" t="str">
            <v>T329</v>
          </cell>
          <cell r="B8562" t="str">
            <v>CORROSIONES QUE AFECTAN AL 90% O MAS DE LA SUPERFICIE DEL CUERPO</v>
          </cell>
          <cell r="C8562" t="str">
            <v>00</v>
          </cell>
        </row>
        <row r="8563">
          <cell r="A8563" t="str">
            <v>T33</v>
          </cell>
          <cell r="B8563" t="str">
            <v>CONGELAMINETO SUPERFICIAL</v>
          </cell>
          <cell r="C8563" t="str">
            <v>00</v>
          </cell>
        </row>
        <row r="8564">
          <cell r="A8564" t="str">
            <v>T330</v>
          </cell>
          <cell r="B8564" t="str">
            <v>CONGELAMIENTO SUPERFICIAL DE LA CABEZA</v>
          </cell>
          <cell r="C8564" t="str">
            <v>00</v>
          </cell>
        </row>
        <row r="8565">
          <cell r="A8565" t="str">
            <v>T331</v>
          </cell>
          <cell r="B8565" t="str">
            <v>CONGELAMIENTO SUPERFICIAL DEL CUELLO</v>
          </cell>
          <cell r="C8565" t="str">
            <v>00</v>
          </cell>
        </row>
        <row r="8566">
          <cell r="A8566" t="str">
            <v>T332</v>
          </cell>
          <cell r="B8566" t="str">
            <v>CONGELAMIENTO SUPERFICIAL DEL TORAX</v>
          </cell>
          <cell r="C8566" t="str">
            <v>00</v>
          </cell>
        </row>
        <row r="8567">
          <cell r="A8567" t="str">
            <v>T333</v>
          </cell>
          <cell r="B8567" t="str">
            <v>CONGELAMIENTO SUPERFICIAL DE LA PARED ABDOMINAL, REG. LUMBOS. Y PELVIS</v>
          </cell>
          <cell r="C8567" t="str">
            <v>00</v>
          </cell>
        </row>
        <row r="8568">
          <cell r="A8568" t="str">
            <v>T334</v>
          </cell>
          <cell r="B8568" t="str">
            <v>CONGELAMIENTO SUPERFICIAL DEL BRAZO</v>
          </cell>
          <cell r="C8568" t="str">
            <v>00</v>
          </cell>
        </row>
        <row r="8569">
          <cell r="A8569" t="str">
            <v>T335</v>
          </cell>
          <cell r="B8569" t="str">
            <v>CONGELAMIENTO SUPERFICIAL DE LA MUÑECA Y DE LA MANO</v>
          </cell>
          <cell r="C8569" t="str">
            <v>00</v>
          </cell>
        </row>
        <row r="8570">
          <cell r="A8570" t="str">
            <v>T336</v>
          </cell>
          <cell r="B8570" t="str">
            <v>CONGELAMIENTO SUPERFICIAL DE LA CADERA Y DEL MUSLO</v>
          </cell>
          <cell r="C8570" t="str">
            <v>00</v>
          </cell>
        </row>
        <row r="8571">
          <cell r="A8571" t="str">
            <v>T337</v>
          </cell>
          <cell r="B8571" t="str">
            <v>CONGELAMIENTO SUPERFICIAL DE LA RODILLA Y DE LA PIERNA</v>
          </cell>
          <cell r="C8571" t="str">
            <v>00</v>
          </cell>
        </row>
        <row r="8572">
          <cell r="A8572" t="str">
            <v>T338</v>
          </cell>
          <cell r="B8572" t="str">
            <v>CONGELAMIENTO SUPERFICIAL DEL TOBILLO Y DEL PIE</v>
          </cell>
          <cell r="C8572" t="str">
            <v>00</v>
          </cell>
        </row>
        <row r="8573">
          <cell r="A8573" t="str">
            <v>T339</v>
          </cell>
          <cell r="B8573" t="str">
            <v>CONGELAMIENTO SUPERFICIAL DE OTROS SITIOS Y DE LOS NO ESPECIFICADOS</v>
          </cell>
          <cell r="C8573" t="str">
            <v>00</v>
          </cell>
        </row>
        <row r="8574">
          <cell r="A8574" t="str">
            <v>T34</v>
          </cell>
          <cell r="B8574" t="str">
            <v>CONGELAMIENTO CON NECROSIS TISULAR</v>
          </cell>
          <cell r="C8574" t="str">
            <v>00</v>
          </cell>
        </row>
        <row r="8575">
          <cell r="A8575" t="str">
            <v>T340</v>
          </cell>
          <cell r="B8575" t="str">
            <v>CONGELAMIENTO CON NECROSIS TISULAR DE LA CABEZA</v>
          </cell>
          <cell r="C8575" t="str">
            <v>00</v>
          </cell>
        </row>
        <row r="8576">
          <cell r="A8576" t="str">
            <v>T341</v>
          </cell>
          <cell r="B8576" t="str">
            <v>CONGELAMIENTO CON NECROSIS TISULAR DEL CUELLO</v>
          </cell>
          <cell r="C8576" t="str">
            <v>00</v>
          </cell>
        </row>
        <row r="8577">
          <cell r="A8577" t="str">
            <v>T342</v>
          </cell>
          <cell r="B8577" t="str">
            <v>CONGELAMIENTO CON NECROSIS TISULAR DEL TORAX</v>
          </cell>
          <cell r="C8577" t="str">
            <v>00</v>
          </cell>
        </row>
        <row r="8578">
          <cell r="A8578" t="str">
            <v>T343</v>
          </cell>
          <cell r="B8578" t="str">
            <v>CONGELAMIENTO CON NECROSIS TISULAR DE LA PARED ABDOMINAL, REG. LUMBOS</v>
          </cell>
          <cell r="C8578" t="str">
            <v>00</v>
          </cell>
        </row>
        <row r="8579">
          <cell r="A8579" t="str">
            <v>T344</v>
          </cell>
          <cell r="B8579" t="str">
            <v>CONGELAMIENTO CON NECROSIS TISULAR DEL BRAZO</v>
          </cell>
          <cell r="C8579" t="str">
            <v>00</v>
          </cell>
        </row>
        <row r="8580">
          <cell r="A8580" t="str">
            <v>T345</v>
          </cell>
          <cell r="B8580" t="str">
            <v>CONGELAMIENTO CON NECROSIS TISULAR DE LA MUÑECA Y DE LA MANO</v>
          </cell>
          <cell r="C8580" t="str">
            <v>00</v>
          </cell>
        </row>
        <row r="8581">
          <cell r="A8581" t="str">
            <v>T346</v>
          </cell>
          <cell r="B8581" t="str">
            <v>CONGELAMIENTO CON NECROSIS TISULAR DE LA CADERA Y DEL MUSLO</v>
          </cell>
          <cell r="C8581" t="str">
            <v>00</v>
          </cell>
        </row>
        <row r="8582">
          <cell r="A8582" t="str">
            <v>T347</v>
          </cell>
          <cell r="B8582" t="str">
            <v>CONGELAMIENTO CON NECROSIS TISULAR DE LA RODILLA Y DE LA PIERNA</v>
          </cell>
          <cell r="C8582" t="str">
            <v>00</v>
          </cell>
        </row>
        <row r="8583">
          <cell r="A8583" t="str">
            <v>T348</v>
          </cell>
          <cell r="B8583" t="str">
            <v>CONGELAMIENTO CON NECROSIS TISULAR DEL TOBILLO Y DEL PIE</v>
          </cell>
          <cell r="C8583" t="str">
            <v>00</v>
          </cell>
        </row>
        <row r="8584">
          <cell r="A8584" t="str">
            <v>T349</v>
          </cell>
          <cell r="B8584" t="str">
            <v>CONGELAMIENTO CON NECROSIS TISULAR DE OTROS SITIOS Y DE LOS NO ESPECIF</v>
          </cell>
          <cell r="C8584" t="str">
            <v>00</v>
          </cell>
        </row>
        <row r="8585">
          <cell r="A8585" t="str">
            <v>T35</v>
          </cell>
          <cell r="B8585" t="str">
            <v>CONGELAMIENTO QUE AFECTAN MULTIPL. REGION. DEL CUERPO Y CONGEL. NO ESP</v>
          </cell>
          <cell r="C8585" t="str">
            <v>00</v>
          </cell>
        </row>
        <row r="8586">
          <cell r="A8586" t="str">
            <v>T350</v>
          </cell>
          <cell r="B8586" t="str">
            <v>CONGELAMIENTO SUPERFICIAL QUE AFECTAN MULTIPLES REGIONES DEL CUERPO</v>
          </cell>
          <cell r="C8586" t="str">
            <v>00</v>
          </cell>
        </row>
        <row r="8587">
          <cell r="A8587" t="str">
            <v>T351</v>
          </cell>
          <cell r="B8587" t="str">
            <v>CONGELAMIENTO CON NECROSIS TISULAR QUE AFECTAN MULTIPL. REG. DEL CUERP</v>
          </cell>
          <cell r="C8587" t="str">
            <v>00</v>
          </cell>
        </row>
        <row r="8588">
          <cell r="A8588" t="str">
            <v>T352</v>
          </cell>
          <cell r="B8588" t="str">
            <v>CONGELAMIENTO NO ESPECIFICADO DE LA CABEZA Y DEL CUELLO</v>
          </cell>
          <cell r="C8588" t="str">
            <v>00</v>
          </cell>
        </row>
        <row r="8589">
          <cell r="A8589" t="str">
            <v>T353</v>
          </cell>
          <cell r="B8589" t="str">
            <v>CONGEL. NO ESPECIF. DEL TORAX, DEL ABDOMEN, DE LA REG. LUMBOS. Y DE LA</v>
          </cell>
          <cell r="C8589" t="str">
            <v>00</v>
          </cell>
        </row>
        <row r="8590">
          <cell r="A8590" t="str">
            <v>T354</v>
          </cell>
          <cell r="B8590" t="str">
            <v>CONGELAMIENTO NO ESPECIFICADO DEL MIEMBRO SUPERIOR</v>
          </cell>
          <cell r="C8590" t="str">
            <v>00</v>
          </cell>
        </row>
        <row r="8591">
          <cell r="A8591" t="str">
            <v>T355</v>
          </cell>
          <cell r="B8591" t="str">
            <v>CONGELAMIENTO NO ESPECIFICADO DEL MIEMBRO INFERIOR</v>
          </cell>
          <cell r="C8591" t="str">
            <v>00</v>
          </cell>
        </row>
        <row r="8592">
          <cell r="A8592" t="str">
            <v>T356</v>
          </cell>
          <cell r="B8592" t="str">
            <v>CONGEL. NO ESPECIF. QUE AFECTA MULTIPLES REGIONES DEL CUERPO</v>
          </cell>
          <cell r="C8592" t="str">
            <v>00</v>
          </cell>
        </row>
        <row r="8593">
          <cell r="A8593" t="str">
            <v>T357</v>
          </cell>
          <cell r="B8593" t="str">
            <v>CONGELAMIENTO NO ESPECIFICADO, DE SITIO NO ESPECIFICADO</v>
          </cell>
          <cell r="C8593" t="str">
            <v>00</v>
          </cell>
        </row>
        <row r="8594">
          <cell r="A8594" t="str">
            <v>T36</v>
          </cell>
          <cell r="B8594" t="str">
            <v>ENVENENAMIENTO POR ANTIBIOTICOS SISTEMICOS</v>
          </cell>
          <cell r="C8594" t="str">
            <v>00</v>
          </cell>
        </row>
        <row r="8595">
          <cell r="A8595" t="str">
            <v>T360</v>
          </cell>
          <cell r="B8595" t="str">
            <v>PENICILINAS</v>
          </cell>
          <cell r="C8595" t="str">
            <v>00</v>
          </cell>
        </row>
        <row r="8596">
          <cell r="A8596" t="str">
            <v>T361</v>
          </cell>
          <cell r="B8596" t="str">
            <v>CEFALOSPORINAS Y OTROS ANTIBIOTICOS BETA-LACTAMICOS</v>
          </cell>
          <cell r="C8596" t="str">
            <v>00</v>
          </cell>
        </row>
        <row r="8597">
          <cell r="A8597" t="str">
            <v>T362</v>
          </cell>
          <cell r="B8597" t="str">
            <v>GRUPO DEL CLORAMFENICOL</v>
          </cell>
          <cell r="C8597" t="str">
            <v>00</v>
          </cell>
        </row>
        <row r="8598">
          <cell r="A8598" t="str">
            <v>T363</v>
          </cell>
          <cell r="B8598" t="str">
            <v>MACROLIDOS</v>
          </cell>
          <cell r="C8598" t="str">
            <v>00</v>
          </cell>
        </row>
        <row r="8599">
          <cell r="A8599" t="str">
            <v>T364</v>
          </cell>
          <cell r="B8599" t="str">
            <v>TETRACICLINAS</v>
          </cell>
          <cell r="C8599" t="str">
            <v>00</v>
          </cell>
        </row>
        <row r="8600">
          <cell r="A8600" t="str">
            <v>T365</v>
          </cell>
          <cell r="B8600" t="str">
            <v>AMINOGLUCOSIDOS</v>
          </cell>
          <cell r="C8600" t="str">
            <v>00</v>
          </cell>
        </row>
        <row r="8601">
          <cell r="A8601" t="str">
            <v>T366</v>
          </cell>
          <cell r="B8601" t="str">
            <v>RIFAMICINAS</v>
          </cell>
          <cell r="C8601" t="str">
            <v>00</v>
          </cell>
        </row>
        <row r="8602">
          <cell r="A8602" t="str">
            <v>T367</v>
          </cell>
          <cell r="B8602" t="str">
            <v>ANTIBIOTICOS ANTIMICOTICOS USADOS SISTEMICAMENTE</v>
          </cell>
          <cell r="C8602" t="str">
            <v>00</v>
          </cell>
        </row>
        <row r="8603">
          <cell r="A8603" t="str">
            <v>T368</v>
          </cell>
          <cell r="B8603" t="str">
            <v>OTROS ANTIBIOTICOS SISTEMICOS</v>
          </cell>
          <cell r="C8603" t="str">
            <v>00</v>
          </cell>
        </row>
        <row r="8604">
          <cell r="A8604" t="str">
            <v>T369</v>
          </cell>
          <cell r="B8604" t="str">
            <v>ANTIBIOTICOS SISTEMICOS, NO ESPECIFICADOS</v>
          </cell>
          <cell r="C8604" t="str">
            <v>00</v>
          </cell>
        </row>
        <row r="8605">
          <cell r="A8605" t="str">
            <v>T37</v>
          </cell>
          <cell r="B8605" t="str">
            <v>ENVENENAMIENTO POR OTROS ANTIINFECCIOSOS Y ANTIPARASITARIOS SISTEMICOS</v>
          </cell>
          <cell r="C8605" t="str">
            <v>00</v>
          </cell>
        </row>
        <row r="8606">
          <cell r="A8606" t="str">
            <v>T370</v>
          </cell>
          <cell r="B8606" t="str">
            <v>SULFANAMIDAS</v>
          </cell>
          <cell r="C8606" t="str">
            <v>00</v>
          </cell>
        </row>
        <row r="8607">
          <cell r="A8607" t="str">
            <v>T371</v>
          </cell>
          <cell r="B8607" t="str">
            <v>DROGAS ANTIMICOBACTERIANAS</v>
          </cell>
          <cell r="C8607" t="str">
            <v>00</v>
          </cell>
        </row>
        <row r="8608">
          <cell r="A8608" t="str">
            <v>T372</v>
          </cell>
          <cell r="B8608" t="str">
            <v>ANTIPALUDICOS Y DROGAS DE ACCION COTRA OTROS PROTOZOARIOS SANGUINEOS</v>
          </cell>
          <cell r="C8608" t="str">
            <v>00</v>
          </cell>
        </row>
        <row r="8609">
          <cell r="A8609" t="str">
            <v>T373</v>
          </cell>
          <cell r="B8609" t="str">
            <v>OTRAS DROGAS ANTIPROTOZOATIOS</v>
          </cell>
          <cell r="C8609" t="str">
            <v>00</v>
          </cell>
        </row>
        <row r="8610">
          <cell r="A8610" t="str">
            <v>T374</v>
          </cell>
          <cell r="B8610" t="str">
            <v>ANTIHELMINTICOS</v>
          </cell>
          <cell r="C8610" t="str">
            <v>00</v>
          </cell>
        </row>
        <row r="8611">
          <cell r="A8611" t="str">
            <v>T375</v>
          </cell>
          <cell r="B8611" t="str">
            <v>DROGAS ANTIVIRALES</v>
          </cell>
          <cell r="C8611" t="str">
            <v>00</v>
          </cell>
        </row>
        <row r="8612">
          <cell r="A8612" t="str">
            <v>T378</v>
          </cell>
          <cell r="B8612" t="str">
            <v>OTROS ANTIIFECCIOSOS Y ANTIPARASITARIOS SISTEMICOS ESPECIFICADOS</v>
          </cell>
          <cell r="C8612" t="str">
            <v>00</v>
          </cell>
        </row>
        <row r="8613">
          <cell r="A8613" t="str">
            <v>T379</v>
          </cell>
          <cell r="B8613" t="str">
            <v>ANTIINFECCIOSOS Y ANTIPARASITARIOS SISTEMICOS, NO ESPECIFICADOS</v>
          </cell>
          <cell r="C8613" t="str">
            <v>00</v>
          </cell>
        </row>
        <row r="8614">
          <cell r="A8614" t="str">
            <v>T38</v>
          </cell>
          <cell r="B8614" t="str">
            <v>ENVEN. POR HORMONAS Y SUS SUSTITUTOS Y ANTAGONICOS SINTETICOS, NO CLAS</v>
          </cell>
          <cell r="C8614" t="str">
            <v>00</v>
          </cell>
        </row>
        <row r="8615">
          <cell r="A8615" t="str">
            <v>T380</v>
          </cell>
          <cell r="B8615" t="str">
            <v>GLUCOCORTICOIDES Y ANALOGOS SINTETICOS</v>
          </cell>
          <cell r="C8615" t="str">
            <v>00</v>
          </cell>
        </row>
        <row r="8616">
          <cell r="A8616" t="str">
            <v>T381</v>
          </cell>
          <cell r="B8616" t="str">
            <v>HORMONAS TIROIDEAS Y SUSTITUTOS</v>
          </cell>
          <cell r="C8616" t="str">
            <v>00</v>
          </cell>
        </row>
        <row r="8617">
          <cell r="A8617" t="str">
            <v>T382</v>
          </cell>
          <cell r="B8617" t="str">
            <v>DROGAS ANTITIROIDEAS</v>
          </cell>
          <cell r="C8617" t="str">
            <v>00</v>
          </cell>
        </row>
        <row r="8618">
          <cell r="A8618" t="str">
            <v>T383</v>
          </cell>
          <cell r="B8618" t="str">
            <v>INSULINA Y DROGAS HIPOGLUCEMIANTES ORALES (ANTIDIABETICAS)</v>
          </cell>
          <cell r="C8618" t="str">
            <v>00</v>
          </cell>
        </row>
        <row r="8619">
          <cell r="A8619" t="str">
            <v>T384</v>
          </cell>
          <cell r="B8619" t="str">
            <v>ANTICONCEPTIVOS ORALES</v>
          </cell>
          <cell r="C8619" t="str">
            <v>00</v>
          </cell>
        </row>
        <row r="8620">
          <cell r="A8620" t="str">
            <v>T385</v>
          </cell>
          <cell r="B8620" t="str">
            <v>OTROS ESTROGENOS Y PROGESTOGENOS</v>
          </cell>
          <cell r="C8620" t="str">
            <v>00</v>
          </cell>
        </row>
        <row r="8621">
          <cell r="A8621" t="str">
            <v>T386</v>
          </cell>
          <cell r="B8621" t="str">
            <v>ANTIGONADOTROFINAS, ANTIESTROGENOS Y ANTIANDROGENOS, NO CLASIF. EN OTR</v>
          </cell>
          <cell r="C8621" t="str">
            <v>00</v>
          </cell>
        </row>
        <row r="8622">
          <cell r="A8622" t="str">
            <v>T387</v>
          </cell>
          <cell r="B8622" t="str">
            <v>ANDROGENOS Y SUS CONGENERES ANABOLICOS</v>
          </cell>
          <cell r="C8622" t="str">
            <v>00</v>
          </cell>
        </row>
        <row r="8623">
          <cell r="A8623" t="str">
            <v>T388</v>
          </cell>
          <cell r="B8623" t="str">
            <v>OTRAS HORMONAS Y SUSTITUTOS SINTETICOS Y LOS NO ESPECIFICADOS</v>
          </cell>
          <cell r="C8623" t="str">
            <v>00</v>
          </cell>
        </row>
        <row r="8624">
          <cell r="A8624" t="str">
            <v>T389</v>
          </cell>
          <cell r="B8624" t="str">
            <v>OTROS ANTAGONISTAS DE LAS HORMONAS Y LOS NO ESPECIFICADOS</v>
          </cell>
          <cell r="C8624" t="str">
            <v>00</v>
          </cell>
        </row>
        <row r="8625">
          <cell r="A8625" t="str">
            <v>T39</v>
          </cell>
          <cell r="B8625" t="str">
            <v>ENVENEN. POR ANALGESICOS NO NARCOTICOS, ANTIPIRETICOS Y ANTIRREUMATICO</v>
          </cell>
          <cell r="C8625" t="str">
            <v>00</v>
          </cell>
        </row>
        <row r="8626">
          <cell r="A8626" t="str">
            <v>T390</v>
          </cell>
          <cell r="B8626" t="str">
            <v>SALICILATOS</v>
          </cell>
          <cell r="C8626" t="str">
            <v>00</v>
          </cell>
        </row>
        <row r="8627">
          <cell r="A8627" t="str">
            <v>T391</v>
          </cell>
          <cell r="B8627" t="str">
            <v>DERIVADOS DEL PARAAMINOFENOL</v>
          </cell>
          <cell r="C8627" t="str">
            <v>00</v>
          </cell>
        </row>
        <row r="8628">
          <cell r="A8628" t="str">
            <v>T392</v>
          </cell>
          <cell r="B8628" t="str">
            <v>DERIVADOS DE LA PIRAZOLONA</v>
          </cell>
          <cell r="C8628" t="str">
            <v>00</v>
          </cell>
        </row>
        <row r="8629">
          <cell r="A8629" t="str">
            <v>T393</v>
          </cell>
          <cell r="B8629" t="str">
            <v>OTRAS DROGAS ANTIINFLAMATORIAS NO ESTEROIDEAS (DAINE)</v>
          </cell>
          <cell r="C8629" t="str">
            <v>00</v>
          </cell>
        </row>
        <row r="8630">
          <cell r="A8630" t="str">
            <v>T394</v>
          </cell>
          <cell r="B8630" t="str">
            <v>ANTIRREUMATICOS, NO CLASIFICADOS EN OTRA PARTE</v>
          </cell>
          <cell r="C8630" t="str">
            <v>00</v>
          </cell>
        </row>
        <row r="8631">
          <cell r="A8631" t="str">
            <v>T398</v>
          </cell>
          <cell r="B8631" t="str">
            <v>OTROS ANALGESICOS NO NARCOTICOS Y ANTIPIRETICOS, NO CLASIF. EN OTRA PA</v>
          </cell>
          <cell r="C8631" t="str">
            <v>00</v>
          </cell>
        </row>
        <row r="8632">
          <cell r="A8632" t="str">
            <v>T399</v>
          </cell>
          <cell r="B8632" t="str">
            <v>ANALGESICOS NO NARCOTICOS, ANTIPIRETICOS Y ANTIRREUM. NO ESPECIFICADOS</v>
          </cell>
          <cell r="C8632" t="str">
            <v>00</v>
          </cell>
        </row>
        <row r="8633">
          <cell r="A8633" t="str">
            <v>T40</v>
          </cell>
          <cell r="B8633" t="str">
            <v>ENVENENAMIENTO POR NARCOTICOS Y PSICODISLEPTICOS (ALUCINOGENOS)</v>
          </cell>
          <cell r="C8633" t="str">
            <v>00</v>
          </cell>
        </row>
        <row r="8634">
          <cell r="A8634" t="str">
            <v>T400</v>
          </cell>
          <cell r="B8634" t="str">
            <v>OPIO</v>
          </cell>
          <cell r="C8634" t="str">
            <v>00</v>
          </cell>
        </row>
        <row r="8635">
          <cell r="A8635" t="str">
            <v>T401</v>
          </cell>
          <cell r="B8635" t="str">
            <v>HEROINA</v>
          </cell>
          <cell r="C8635" t="str">
            <v>00</v>
          </cell>
        </row>
        <row r="8636">
          <cell r="A8636" t="str">
            <v>T402</v>
          </cell>
          <cell r="B8636" t="str">
            <v>OTROS OPIACEOS</v>
          </cell>
          <cell r="C8636" t="str">
            <v>00</v>
          </cell>
        </row>
        <row r="8637">
          <cell r="A8637" t="str">
            <v>T403</v>
          </cell>
          <cell r="B8637" t="str">
            <v>METADONA</v>
          </cell>
          <cell r="C8637" t="str">
            <v>00</v>
          </cell>
        </row>
        <row r="8638">
          <cell r="A8638" t="str">
            <v>T404</v>
          </cell>
          <cell r="B8638" t="str">
            <v>OTROS NARCOTICOS SINTETICOS</v>
          </cell>
          <cell r="C8638" t="str">
            <v>00</v>
          </cell>
        </row>
        <row r="8639">
          <cell r="A8639" t="str">
            <v>T405</v>
          </cell>
          <cell r="B8639" t="str">
            <v>COCAINA</v>
          </cell>
          <cell r="C8639" t="str">
            <v>00</v>
          </cell>
        </row>
        <row r="8640">
          <cell r="A8640" t="str">
            <v>T406</v>
          </cell>
          <cell r="B8640" t="str">
            <v>OTROS NARCOTICOS Y LOS NO ESPECIFICADOS</v>
          </cell>
          <cell r="C8640" t="str">
            <v>00</v>
          </cell>
        </row>
        <row r="8641">
          <cell r="A8641" t="str">
            <v>T407</v>
          </cell>
          <cell r="B8641" t="str">
            <v>CANNABIS (DERIVADOS)</v>
          </cell>
          <cell r="C8641" t="str">
            <v>00</v>
          </cell>
        </row>
        <row r="8642">
          <cell r="A8642" t="str">
            <v>T408</v>
          </cell>
          <cell r="B8642" t="str">
            <v>ACIDO LISERGICO (LSD)</v>
          </cell>
          <cell r="C8642" t="str">
            <v>00</v>
          </cell>
        </row>
        <row r="8643">
          <cell r="A8643" t="str">
            <v>T409</v>
          </cell>
          <cell r="B8643" t="str">
            <v>OTROS PSICODISLEPTICOSY LOS NO ESPECIFICADOS</v>
          </cell>
          <cell r="C8643" t="str">
            <v>00</v>
          </cell>
        </row>
        <row r="8644">
          <cell r="A8644" t="str">
            <v>T41</v>
          </cell>
          <cell r="B8644" t="str">
            <v>ENVENENAMIENTO POR ANESTESICOS Y GASES TERAPEUTICOS</v>
          </cell>
          <cell r="C8644" t="str">
            <v>00</v>
          </cell>
        </row>
        <row r="8645">
          <cell r="A8645" t="str">
            <v>T410</v>
          </cell>
          <cell r="B8645" t="str">
            <v>ANESTESICOS POR INHALACION</v>
          </cell>
          <cell r="C8645" t="str">
            <v>00</v>
          </cell>
        </row>
        <row r="8646">
          <cell r="A8646" t="str">
            <v>T411</v>
          </cell>
          <cell r="B8646" t="str">
            <v>ANESTESICOS INTRAVENOSOS</v>
          </cell>
          <cell r="C8646" t="str">
            <v>00</v>
          </cell>
        </row>
        <row r="8647">
          <cell r="A8647" t="str">
            <v>T412</v>
          </cell>
          <cell r="B8647" t="str">
            <v>OTROS ANESTESICOS GENERALES Y LOS NO ESPECIFICADOS</v>
          </cell>
          <cell r="C8647" t="str">
            <v>00</v>
          </cell>
        </row>
        <row r="8648">
          <cell r="A8648" t="str">
            <v>T413</v>
          </cell>
          <cell r="B8648" t="str">
            <v>ANESTESICOS LOCALES</v>
          </cell>
          <cell r="C8648" t="str">
            <v>00</v>
          </cell>
        </row>
        <row r="8649">
          <cell r="A8649" t="str">
            <v>T414</v>
          </cell>
          <cell r="B8649" t="str">
            <v>ANESTESICOS, NO ESPECIFICADOS</v>
          </cell>
          <cell r="C8649" t="str">
            <v>00</v>
          </cell>
        </row>
        <row r="8650">
          <cell r="A8650" t="str">
            <v>T415</v>
          </cell>
          <cell r="B8650" t="str">
            <v>GASES TERAPEUTICOS</v>
          </cell>
          <cell r="C8650" t="str">
            <v>00</v>
          </cell>
        </row>
        <row r="8651">
          <cell r="A8651" t="str">
            <v>T42</v>
          </cell>
          <cell r="B8651" t="str">
            <v>ENVEN. POR ANTIEPILEPTICOS, HIPNOTICOS-SEDANTES Y DROGAS ANTIPARKINSO</v>
          </cell>
          <cell r="C8651" t="str">
            <v>00</v>
          </cell>
        </row>
        <row r="8652">
          <cell r="A8652" t="str">
            <v>T420</v>
          </cell>
          <cell r="B8652" t="str">
            <v>DERIVADOS DE LA HIDANTOINA</v>
          </cell>
          <cell r="C8652" t="str">
            <v>00</v>
          </cell>
        </row>
        <row r="8653">
          <cell r="A8653" t="str">
            <v>T421</v>
          </cell>
          <cell r="B8653" t="str">
            <v>IMINOSTILBENOS</v>
          </cell>
          <cell r="C8653" t="str">
            <v>00</v>
          </cell>
        </row>
        <row r="8654">
          <cell r="A8654" t="str">
            <v>T422</v>
          </cell>
          <cell r="B8654" t="str">
            <v>SUCCINAMIDAS Y DERIVADOS DE LA OXAZOLIDINA</v>
          </cell>
          <cell r="C8654" t="str">
            <v>00</v>
          </cell>
        </row>
        <row r="8655">
          <cell r="A8655" t="str">
            <v>T423</v>
          </cell>
          <cell r="B8655" t="str">
            <v>BARBITURICOS</v>
          </cell>
          <cell r="C8655" t="str">
            <v>00</v>
          </cell>
        </row>
        <row r="8656">
          <cell r="A8656" t="str">
            <v>T424</v>
          </cell>
          <cell r="B8656" t="str">
            <v>BENZODIAZEPINAS</v>
          </cell>
          <cell r="C8656" t="str">
            <v>00</v>
          </cell>
        </row>
        <row r="8657">
          <cell r="A8657" t="str">
            <v>T425</v>
          </cell>
          <cell r="B8657" t="str">
            <v>ANTIEPILEPTICOS MIXTOS, NO CLASIFICADOS EN OTRA PARTE</v>
          </cell>
          <cell r="C8657" t="str">
            <v>00</v>
          </cell>
        </row>
        <row r="8658">
          <cell r="A8658" t="str">
            <v>T426</v>
          </cell>
          <cell r="B8658" t="str">
            <v>OTROS ANTIEPILEPTICOS Y DROGAS HIPNOTICO-SEDANTES</v>
          </cell>
          <cell r="C8658" t="str">
            <v>00</v>
          </cell>
        </row>
        <row r="8659">
          <cell r="A8659" t="str">
            <v>T427</v>
          </cell>
          <cell r="B8659" t="str">
            <v>ANTIEPILEPTICOS Y DROGAS HIPNOTICO-SEDANTES, NO ESPECIFICADOS</v>
          </cell>
          <cell r="C8659" t="str">
            <v>00</v>
          </cell>
        </row>
        <row r="8660">
          <cell r="A8660" t="str">
            <v>T428</v>
          </cell>
          <cell r="B8660" t="str">
            <v>DROGAS ANTIPARKINSONIANAS Y OTROS DEPRESORES DEL TONO MUSCULAR CENTRAL</v>
          </cell>
          <cell r="C8660" t="str">
            <v>00</v>
          </cell>
        </row>
        <row r="8661">
          <cell r="A8661" t="str">
            <v>T43</v>
          </cell>
          <cell r="B8661" t="str">
            <v>ENVENENAMIENTO POR PSICOTROPICOS, NO CLASIFICADOS EN OTRA PARTE</v>
          </cell>
          <cell r="C8661" t="str">
            <v>00</v>
          </cell>
        </row>
        <row r="8662">
          <cell r="A8662" t="str">
            <v>T430</v>
          </cell>
          <cell r="B8662" t="str">
            <v>ANTIDEPRESIVOS TRICICLICOS Y TETRACICLICOS</v>
          </cell>
          <cell r="C8662" t="str">
            <v>00</v>
          </cell>
        </row>
        <row r="8663">
          <cell r="A8663" t="str">
            <v>T431</v>
          </cell>
          <cell r="B8663" t="str">
            <v>ANTIDEPRESIVOS INHIBIDORES DE LA MONOAMINOXIDASA</v>
          </cell>
          <cell r="C8663" t="str">
            <v>00</v>
          </cell>
        </row>
        <row r="8664">
          <cell r="A8664" t="str">
            <v>T432</v>
          </cell>
          <cell r="B8664" t="str">
            <v>OTROS ANTIDEPRESIVOS Y LOS NO ESPECIFICADOS</v>
          </cell>
          <cell r="C8664" t="str">
            <v>00</v>
          </cell>
        </row>
        <row r="8665">
          <cell r="A8665" t="str">
            <v>T433</v>
          </cell>
          <cell r="B8665" t="str">
            <v>ANTIPSICOTICOS Y NEUROLEPTICOS FENOTIACINICOS</v>
          </cell>
          <cell r="C8665" t="str">
            <v>00</v>
          </cell>
        </row>
        <row r="8666">
          <cell r="A8666" t="str">
            <v>T434</v>
          </cell>
          <cell r="B8666" t="str">
            <v>BUTIROFENONA Y NEUROLEPTICOS TIOXANTENICOS</v>
          </cell>
          <cell r="C8666" t="str">
            <v>00</v>
          </cell>
        </row>
        <row r="8667">
          <cell r="A8667" t="str">
            <v>T435</v>
          </cell>
          <cell r="B8667" t="str">
            <v>OTROS ANTIPSICOTICOS Y NEUROLEPTICOS Y LOS NO ESPECIFICADOS</v>
          </cell>
          <cell r="C8667" t="str">
            <v>00</v>
          </cell>
        </row>
        <row r="8668">
          <cell r="A8668" t="str">
            <v>T436</v>
          </cell>
          <cell r="B8668" t="str">
            <v>PSICOESTIMULANTES CON ABUSO POTENCIAL</v>
          </cell>
          <cell r="C8668" t="str">
            <v>00</v>
          </cell>
        </row>
        <row r="8669">
          <cell r="A8669" t="str">
            <v>T438</v>
          </cell>
          <cell r="B8669" t="str">
            <v>OTRAS DROGAS PSICOTROPICAS, NO CLASIFICADAS EN OTRA PARTE</v>
          </cell>
          <cell r="C8669" t="str">
            <v>00</v>
          </cell>
        </row>
        <row r="8670">
          <cell r="A8670" t="str">
            <v>T439</v>
          </cell>
          <cell r="B8670" t="str">
            <v>DROGAS PSICOTROPICA, NO ESPECIFICADA</v>
          </cell>
          <cell r="C8670" t="str">
            <v>00</v>
          </cell>
        </row>
        <row r="8671">
          <cell r="A8671" t="str">
            <v>T44</v>
          </cell>
          <cell r="B8671" t="str">
            <v>ENVEN. POR GROGAS QUE AFECTAN PRICIPAL/ EL SISTEMA NERVIOSO AUTONOMO</v>
          </cell>
          <cell r="C8671" t="str">
            <v>00</v>
          </cell>
        </row>
        <row r="8672">
          <cell r="A8672" t="str">
            <v>T440</v>
          </cell>
          <cell r="B8672" t="str">
            <v>AGENTES ANTICOLINESTERASA</v>
          </cell>
          <cell r="C8672" t="str">
            <v>00</v>
          </cell>
        </row>
        <row r="8673">
          <cell r="A8673" t="str">
            <v>T441</v>
          </cell>
          <cell r="B8673" t="str">
            <v>OTROS PARASIMPATICOMIMETICOS (COLINERGICOS)</v>
          </cell>
          <cell r="C8673" t="str">
            <v>00</v>
          </cell>
        </row>
        <row r="8674">
          <cell r="A8674" t="str">
            <v>T442</v>
          </cell>
          <cell r="B8674" t="str">
            <v>DROGAS BLOQUEADORAS GANGLIONARES, NO CLASIFICADAS EN OTRA PARTE</v>
          </cell>
          <cell r="C8674" t="str">
            <v>00</v>
          </cell>
        </row>
        <row r="8675">
          <cell r="A8675" t="str">
            <v>T443</v>
          </cell>
          <cell r="B8675" t="str">
            <v>OTROS PARASIMPAT. (ANTICOLINERGICOS Y ANTIMUS.) Y ESPASMOLITICOS, NO C</v>
          </cell>
          <cell r="C8675" t="str">
            <v>00</v>
          </cell>
        </row>
        <row r="8676">
          <cell r="A8676" t="str">
            <v>T444</v>
          </cell>
          <cell r="B8676" t="str">
            <v>AGONISTAS, PREDOMINANTE/ ALFA-ADRENERGICOS, NO CLASIFICADOS EN OTRA PA</v>
          </cell>
          <cell r="C8676" t="str">
            <v>00</v>
          </cell>
        </row>
        <row r="8677">
          <cell r="A8677" t="str">
            <v>T445</v>
          </cell>
          <cell r="B8677" t="str">
            <v>AGONISTAS, PREDOMINANTE/ BETA-ADRENERGICOS, NO CLASIFICADOS EN OTRA PA</v>
          </cell>
          <cell r="C8677" t="str">
            <v>00</v>
          </cell>
        </row>
        <row r="8678">
          <cell r="A8678" t="str">
            <v>T446</v>
          </cell>
          <cell r="B8678" t="str">
            <v>ANTAGONISTAS ALFA-ADRENERGICOS, NO CLASIFICADOS EN OTRA PARTE</v>
          </cell>
          <cell r="C8678" t="str">
            <v>00</v>
          </cell>
        </row>
        <row r="8679">
          <cell r="A8679" t="str">
            <v>T447</v>
          </cell>
          <cell r="B8679" t="str">
            <v>ANTAGONISTAS BETA-ADRENERGICOS, NO CLASIFICADOS EN OTRA PARTE</v>
          </cell>
          <cell r="C8679" t="str">
            <v>00</v>
          </cell>
        </row>
        <row r="8680">
          <cell r="A8680" t="str">
            <v>T448</v>
          </cell>
          <cell r="B8680" t="str">
            <v>AGENTES DE ACCION CENTRAL Y BLOQUEADORES NEURONALES ADRENERGICOS, NO C</v>
          </cell>
          <cell r="C8680" t="str">
            <v>00</v>
          </cell>
        </row>
        <row r="8681">
          <cell r="A8681" t="str">
            <v>T449</v>
          </cell>
          <cell r="B8681" t="str">
            <v>OTRAS DROGAS Y LAS NO ESPECIFICADAS QUE AFECTAN PRICIPAL/ EL SISTEMA N</v>
          </cell>
          <cell r="C8681" t="str">
            <v>00</v>
          </cell>
        </row>
        <row r="8682">
          <cell r="A8682" t="str">
            <v>T45</v>
          </cell>
          <cell r="B8682" t="str">
            <v>ENVEN. POR AGENTES PRICIPAL/ SISTEMICOS Y HEMATOLOGICOS, NO CLASIF. EN</v>
          </cell>
          <cell r="C8682" t="str">
            <v>00</v>
          </cell>
        </row>
        <row r="8683">
          <cell r="A8683" t="str">
            <v>T450</v>
          </cell>
          <cell r="B8683" t="str">
            <v>DROGAS ANTIALERGICAS Y ANTIEMETICAS</v>
          </cell>
          <cell r="C8683" t="str">
            <v>00</v>
          </cell>
        </row>
        <row r="8684">
          <cell r="A8684" t="str">
            <v>T451</v>
          </cell>
          <cell r="B8684" t="str">
            <v>DROGAS ANTINEOPLASICAS E INMUNOSUPRESORAS</v>
          </cell>
          <cell r="C8684" t="str">
            <v>00</v>
          </cell>
        </row>
        <row r="8685">
          <cell r="A8685" t="str">
            <v>T452</v>
          </cell>
          <cell r="B8685" t="str">
            <v>VITAMINAS, NO CLASIFICADAS EN OTRA PARTE</v>
          </cell>
          <cell r="C8685" t="str">
            <v>00</v>
          </cell>
        </row>
        <row r="8686">
          <cell r="A8686" t="str">
            <v>T453</v>
          </cell>
          <cell r="B8686" t="str">
            <v>ENZIMAS, NO CLASIFICADAS EN OTRA PARTE</v>
          </cell>
          <cell r="C8686" t="str">
            <v>00</v>
          </cell>
        </row>
        <row r="8687">
          <cell r="A8687" t="str">
            <v>T454</v>
          </cell>
          <cell r="B8687" t="str">
            <v>HIERRO Y SUS COMPUESTOS</v>
          </cell>
          <cell r="C8687" t="str">
            <v>00</v>
          </cell>
        </row>
        <row r="8688">
          <cell r="A8688" t="str">
            <v>T455</v>
          </cell>
          <cell r="B8688" t="str">
            <v>ANTICOAGULANTES</v>
          </cell>
          <cell r="C8688" t="str">
            <v>00</v>
          </cell>
        </row>
        <row r="8689">
          <cell r="A8689" t="str">
            <v>T456</v>
          </cell>
          <cell r="B8689" t="str">
            <v>DROGAS QUE AFECTAN LA FIBRINOLISIS</v>
          </cell>
          <cell r="C8689" t="str">
            <v>00</v>
          </cell>
        </row>
        <row r="8690">
          <cell r="A8690" t="str">
            <v>T457</v>
          </cell>
          <cell r="B8690" t="str">
            <v>ANTAGONISTAS DE ANTICOAGULANTES, VITAMINA K Y OTROS COAGULANTES</v>
          </cell>
          <cell r="C8690" t="str">
            <v>00</v>
          </cell>
        </row>
        <row r="8691">
          <cell r="A8691" t="str">
            <v>T458</v>
          </cell>
          <cell r="B8691" t="str">
            <v>OTROS AGENTES PRINCIPAL/ SISTEMICOS Y HEMATOLOGICOS</v>
          </cell>
          <cell r="C8691" t="str">
            <v>00</v>
          </cell>
        </row>
        <row r="8692">
          <cell r="A8692" t="str">
            <v>T459</v>
          </cell>
          <cell r="B8692" t="str">
            <v>AGENTES PRINCIPAL/ SISTEMICOS Y HEMATOLOGICOS, NO ESPECIFICADOS</v>
          </cell>
          <cell r="C8692" t="str">
            <v>00</v>
          </cell>
        </row>
        <row r="8693">
          <cell r="A8693" t="str">
            <v>T46</v>
          </cell>
          <cell r="B8693" t="str">
            <v>ENVENENAMIENTO POR AGENTES QUE AFECTAN PRICIPAL/ EL SISTEMA CARDIOVASC</v>
          </cell>
          <cell r="C8693" t="str">
            <v>00</v>
          </cell>
        </row>
        <row r="8694">
          <cell r="A8694" t="str">
            <v>T460</v>
          </cell>
          <cell r="B8694" t="str">
            <v>GLICOSIDOS CARDIOTONICOS Y MEDICAMENTOS DE ACCION SIMILAR</v>
          </cell>
          <cell r="C8694" t="str">
            <v>00</v>
          </cell>
        </row>
        <row r="8695">
          <cell r="A8695" t="str">
            <v>T461</v>
          </cell>
          <cell r="B8695" t="str">
            <v>BLOQUEADORES DEL CANAL DEL CALCIO</v>
          </cell>
          <cell r="C8695" t="str">
            <v>00</v>
          </cell>
        </row>
        <row r="8696">
          <cell r="A8696" t="str">
            <v>T462</v>
          </cell>
          <cell r="B8696" t="str">
            <v>OTRAS DROGAS ANTIARRITMICAS, NO CLASIFICADAS EN OTRA PARTE</v>
          </cell>
          <cell r="C8696" t="str">
            <v>00</v>
          </cell>
        </row>
        <row r="8697">
          <cell r="A8697" t="str">
            <v>T463</v>
          </cell>
          <cell r="B8697" t="str">
            <v>VASODILATADORES CORONARIOS, NO CLASIFICADOS EN OTRA PARTE</v>
          </cell>
          <cell r="C8697" t="str">
            <v>00</v>
          </cell>
        </row>
        <row r="8698">
          <cell r="A8698" t="str">
            <v>T464</v>
          </cell>
          <cell r="B8698" t="str">
            <v>INHIBIDORES DE LA ENZIMA CONVERTIDORA DE LA ANGIOTENSINA</v>
          </cell>
          <cell r="C8698" t="str">
            <v>00</v>
          </cell>
        </row>
        <row r="8699">
          <cell r="A8699" t="str">
            <v>T465</v>
          </cell>
          <cell r="B8699" t="str">
            <v>OTRAS DROGAS ANTIHIPERTENSIVAS, NO CLASIFICADAS EN OTRA PARTE</v>
          </cell>
          <cell r="C8699" t="str">
            <v>00</v>
          </cell>
        </row>
        <row r="8700">
          <cell r="A8700" t="str">
            <v>T466</v>
          </cell>
          <cell r="B8700" t="str">
            <v>DROGAS ANTILIPEMICAS Y ANTIARTERIOSCLEROTICAS</v>
          </cell>
          <cell r="C8700" t="str">
            <v>00</v>
          </cell>
        </row>
        <row r="8701">
          <cell r="A8701" t="str">
            <v>T467</v>
          </cell>
          <cell r="B8701" t="str">
            <v>VASODILATADORES PERIFERICOS</v>
          </cell>
          <cell r="C8701" t="str">
            <v>00</v>
          </cell>
        </row>
        <row r="8702">
          <cell r="A8702" t="str">
            <v>T468</v>
          </cell>
          <cell r="B8702" t="str">
            <v>DROGAS ANTIVARICOSAS, INCLUSIVE AGENTES ESCLEROSANTES</v>
          </cell>
          <cell r="C8702" t="str">
            <v>00</v>
          </cell>
        </row>
        <row r="8703">
          <cell r="A8703" t="str">
            <v>T469</v>
          </cell>
          <cell r="B8703" t="str">
            <v>OTROS AGENTES Y LOS NO ESPECIF. QUE AFECTAN PRINCIPAL/ EL SISTEMA CARD</v>
          </cell>
          <cell r="C8703" t="str">
            <v>00</v>
          </cell>
        </row>
        <row r="8704">
          <cell r="A8704" t="str">
            <v>T47</v>
          </cell>
          <cell r="B8704" t="str">
            <v>ENVENEN. POR AGENTES QUE AFECTAN PRICIPAL/ EL SISTEMA GASTROINTESTINAL</v>
          </cell>
          <cell r="C8704" t="str">
            <v>00</v>
          </cell>
        </row>
        <row r="8705">
          <cell r="A8705" t="str">
            <v>T470</v>
          </cell>
          <cell r="B8705" t="str">
            <v>ANTAGONISTAS DEL RECEPTOR H2 DE HISTAMONA</v>
          </cell>
          <cell r="C8705" t="str">
            <v>00</v>
          </cell>
        </row>
        <row r="8706">
          <cell r="A8706" t="str">
            <v>T471</v>
          </cell>
          <cell r="B8706" t="str">
            <v>OTRAS DROGAS ANTIACIDAS Y QUE INHIBEN LA SECRECION GASTRICA</v>
          </cell>
          <cell r="C8706" t="str">
            <v>00</v>
          </cell>
        </row>
        <row r="8707">
          <cell r="A8707" t="str">
            <v>T472</v>
          </cell>
          <cell r="B8707" t="str">
            <v>LAXANTES ESTIMULANTES</v>
          </cell>
          <cell r="C8707" t="str">
            <v>00</v>
          </cell>
        </row>
        <row r="8708">
          <cell r="A8708" t="str">
            <v>T473</v>
          </cell>
          <cell r="B8708" t="str">
            <v>LAXANTES SALINOS Y OSMOTICOS</v>
          </cell>
          <cell r="C8708" t="str">
            <v>00</v>
          </cell>
        </row>
        <row r="8709">
          <cell r="A8709" t="str">
            <v>T474</v>
          </cell>
          <cell r="B8709" t="str">
            <v>OTROS LAXANTES</v>
          </cell>
          <cell r="C8709" t="str">
            <v>00</v>
          </cell>
        </row>
        <row r="8710">
          <cell r="A8710" t="str">
            <v>T475</v>
          </cell>
          <cell r="B8710" t="str">
            <v>DIGESTIVOS</v>
          </cell>
          <cell r="C8710" t="str">
            <v>00</v>
          </cell>
        </row>
        <row r="8711">
          <cell r="A8711" t="str">
            <v>T476</v>
          </cell>
          <cell r="B8711" t="str">
            <v>DROGAS ANTIDIARREICAS</v>
          </cell>
          <cell r="C8711" t="str">
            <v>00</v>
          </cell>
        </row>
        <row r="8712">
          <cell r="A8712" t="str">
            <v>T477</v>
          </cell>
          <cell r="B8712" t="str">
            <v>EMETICOS</v>
          </cell>
          <cell r="C8712" t="str">
            <v>00</v>
          </cell>
        </row>
        <row r="8713">
          <cell r="A8713" t="str">
            <v>T478</v>
          </cell>
          <cell r="B8713" t="str">
            <v>OTROS AGENTES QUE AFECTAN PRICIPAL/ EL SISTEMA GASTROINTESTINAL</v>
          </cell>
          <cell r="C8713" t="str">
            <v>00</v>
          </cell>
        </row>
        <row r="8714">
          <cell r="A8714" t="str">
            <v>T479</v>
          </cell>
          <cell r="B8714" t="str">
            <v>AGENTES NO ESPECIF. QUE AFECTAN PRICIPAL/ EL SISTEMA GASTROINTESTINAL</v>
          </cell>
          <cell r="C8714" t="str">
            <v>00</v>
          </cell>
        </row>
        <row r="8715">
          <cell r="A8715" t="str">
            <v>T48</v>
          </cell>
          <cell r="B8715" t="str">
            <v>ENVENEN. POR AGENTES CON ACCION PRINCIPAL SOBRE LOS MUSCULOS LISOS Y E</v>
          </cell>
          <cell r="C8715" t="str">
            <v>00</v>
          </cell>
        </row>
        <row r="8716">
          <cell r="A8716" t="str">
            <v>T480</v>
          </cell>
          <cell r="B8716" t="str">
            <v>DROGAS OXITOCICAS</v>
          </cell>
          <cell r="C8716" t="str">
            <v>00</v>
          </cell>
        </row>
        <row r="8717">
          <cell r="A8717" t="str">
            <v>T481</v>
          </cell>
          <cell r="B8717" t="str">
            <v>RELAJANTES MUSCULOESQUELETICOS (AGENTES BLOQUEADORES NEUROMUSC.)</v>
          </cell>
          <cell r="C8717" t="str">
            <v>00</v>
          </cell>
        </row>
        <row r="8718">
          <cell r="A8718" t="str">
            <v>T482</v>
          </cell>
          <cell r="B8718" t="str">
            <v>OTROS MEDICAMENTOS Y LOS ESPECIFICADOS DE ACCION PRINCIPAL SOBRE LOS M</v>
          </cell>
          <cell r="C8718" t="str">
            <v>00</v>
          </cell>
        </row>
        <row r="8719">
          <cell r="A8719" t="str">
            <v>T483</v>
          </cell>
          <cell r="B8719" t="str">
            <v>ANTITUSIGENOS</v>
          </cell>
          <cell r="C8719" t="str">
            <v>00</v>
          </cell>
        </row>
        <row r="8720">
          <cell r="A8720" t="str">
            <v>T484</v>
          </cell>
          <cell r="B8720" t="str">
            <v>EXPECTORANTES</v>
          </cell>
          <cell r="C8720" t="str">
            <v>00</v>
          </cell>
        </row>
        <row r="8721">
          <cell r="A8721" t="str">
            <v>T485</v>
          </cell>
          <cell r="B8721" t="str">
            <v>DROGAS CONTRA EL CATARRO COMUN</v>
          </cell>
          <cell r="C8721" t="str">
            <v>00</v>
          </cell>
        </row>
        <row r="8722">
          <cell r="A8722" t="str">
            <v>T486</v>
          </cell>
          <cell r="B8722" t="str">
            <v>ANTIASMATICOS, NO CLASIFICADOS EN OTRA PARTE</v>
          </cell>
          <cell r="C8722" t="str">
            <v>00</v>
          </cell>
        </row>
        <row r="8723">
          <cell r="A8723" t="str">
            <v>T487</v>
          </cell>
          <cell r="B8723" t="str">
            <v>OTROS AGENTES Y LOS NO ESPECIF. DE ACCION PRINCIPAL SOBRE EL SISTEMA R</v>
          </cell>
          <cell r="C8723" t="str">
            <v>00</v>
          </cell>
        </row>
        <row r="8724">
          <cell r="A8724" t="str">
            <v>T49</v>
          </cell>
          <cell r="B8724" t="str">
            <v>ENVENEN. POR AGENT. TOPICOS QUE AFECTAN PRINCIPAL/ LA PIEL Y LAS MENBR</v>
          </cell>
          <cell r="C8724" t="str">
            <v>00</v>
          </cell>
        </row>
        <row r="8725">
          <cell r="A8725" t="str">
            <v>T490</v>
          </cell>
          <cell r="B8725" t="str">
            <v>DROGAS LOCALES ANTIMICOTICAS Y ANTIINFLAMATORIAS, NO CLASIF. EN OTRA P</v>
          </cell>
          <cell r="C8725" t="str">
            <v>00</v>
          </cell>
        </row>
        <row r="8726">
          <cell r="A8726" t="str">
            <v>T491</v>
          </cell>
          <cell r="B8726" t="str">
            <v>ANTIPRURITICOS</v>
          </cell>
          <cell r="C8726" t="str">
            <v>00</v>
          </cell>
        </row>
        <row r="8727">
          <cell r="A8727" t="str">
            <v>T492</v>
          </cell>
          <cell r="B8727" t="str">
            <v>ASTRIGENTES Y DETERGENTES LOCALES</v>
          </cell>
          <cell r="C8727" t="str">
            <v>00</v>
          </cell>
        </row>
        <row r="8728">
          <cell r="A8728" t="str">
            <v>T493</v>
          </cell>
          <cell r="B8728" t="str">
            <v>EMOLIENTES, DEMULCENTES Y PROTECTORES</v>
          </cell>
          <cell r="C8728" t="str">
            <v>00</v>
          </cell>
        </row>
        <row r="8729">
          <cell r="A8729" t="str">
            <v>T494</v>
          </cell>
          <cell r="B8729" t="str">
            <v>QUERATOLITICOS, QUERATOPLASTICOS, DROGAS Y OTRAS PREPARACIONES PARA EL</v>
          </cell>
          <cell r="C8729" t="str">
            <v>00</v>
          </cell>
        </row>
        <row r="8730">
          <cell r="A8730" t="str">
            <v>T495</v>
          </cell>
          <cell r="B8730" t="str">
            <v>DROGAS Y PREPARACIONES OFTALMOLOGICAS</v>
          </cell>
          <cell r="C8730" t="str">
            <v>00</v>
          </cell>
        </row>
        <row r="8731">
          <cell r="A8731" t="str">
            <v>T496</v>
          </cell>
          <cell r="B8731" t="str">
            <v>DROGAS Y PREPARACIONES OTORRINOLARINGOLOGICAS</v>
          </cell>
          <cell r="C8731" t="str">
            <v>00</v>
          </cell>
        </row>
        <row r="8732">
          <cell r="A8732" t="str">
            <v>T497</v>
          </cell>
          <cell r="B8732" t="str">
            <v>DROGAS DENTALES, APLICADAS TOPICAMENTE</v>
          </cell>
          <cell r="C8732" t="str">
            <v>00</v>
          </cell>
        </row>
        <row r="8733">
          <cell r="A8733" t="str">
            <v>T498</v>
          </cell>
          <cell r="B8733" t="str">
            <v>OTROS AGENTES TOPICOS</v>
          </cell>
          <cell r="C8733" t="str">
            <v>00</v>
          </cell>
        </row>
        <row r="8734">
          <cell r="A8734" t="str">
            <v>T499</v>
          </cell>
          <cell r="B8734" t="str">
            <v>AGENTES TOPICOS, NO ESPECIFICADOS</v>
          </cell>
          <cell r="C8734" t="str">
            <v>00</v>
          </cell>
        </row>
        <row r="8735">
          <cell r="A8735" t="str">
            <v>T50</v>
          </cell>
          <cell r="B8735" t="str">
            <v>ENVENEN. POR DIURETICOS Y OTRAS DROGAS, MEDICAMENTOS Y SUSTANCIAS BIOL</v>
          </cell>
          <cell r="C8735" t="str">
            <v>00</v>
          </cell>
        </row>
        <row r="8736">
          <cell r="A8736" t="str">
            <v>T500</v>
          </cell>
          <cell r="B8736" t="str">
            <v>MONERALOCORTICOIDES Y SUS ANTAGONISTAS</v>
          </cell>
          <cell r="C8736" t="str">
            <v>00</v>
          </cell>
        </row>
        <row r="8737">
          <cell r="A8737" t="str">
            <v>T501</v>
          </cell>
          <cell r="B8737" t="str">
            <v>DIURETICOS DEL ASA (DINTEL ALTO)</v>
          </cell>
          <cell r="C8737" t="str">
            <v>00</v>
          </cell>
        </row>
        <row r="8738">
          <cell r="A8738" t="str">
            <v>T502</v>
          </cell>
          <cell r="B8738" t="str">
            <v>ANHIBIDORES DE LA ANHIDRASA DEL ACIDO CARBONICO, BENZOTIAZIDAS Y OTROS</v>
          </cell>
          <cell r="C8738" t="str">
            <v>00</v>
          </cell>
        </row>
        <row r="8739">
          <cell r="A8739" t="str">
            <v>T503</v>
          </cell>
          <cell r="B8739" t="str">
            <v>AGENTES DEL EQUILIBRIO HIDROLITICO. ELECTROLITICO Y CALORICO</v>
          </cell>
          <cell r="C8739" t="str">
            <v>00</v>
          </cell>
        </row>
        <row r="8740">
          <cell r="A8740" t="str">
            <v>T504</v>
          </cell>
          <cell r="B8740" t="str">
            <v>DROGAS QUE AFECTAN EL METABOLISMO DEL ACIDO URICO</v>
          </cell>
          <cell r="C8740" t="str">
            <v>00</v>
          </cell>
        </row>
        <row r="8741">
          <cell r="A8741" t="str">
            <v>T505</v>
          </cell>
          <cell r="B8741" t="str">
            <v>DEPRESORES DEL APETITO</v>
          </cell>
          <cell r="C8741" t="str">
            <v>00</v>
          </cell>
        </row>
        <row r="8742">
          <cell r="A8742" t="str">
            <v>T506</v>
          </cell>
          <cell r="B8742" t="str">
            <v>ANTIDOTOS Y AGENTES QUELANTES, NO CLASIFICADOS EN OTRA PARTE</v>
          </cell>
          <cell r="C8742" t="str">
            <v>00</v>
          </cell>
        </row>
        <row r="8743">
          <cell r="A8743" t="str">
            <v>T507</v>
          </cell>
          <cell r="B8743" t="str">
            <v>ANALEPTICOS Y ANTAGONISTAS DEL OPIO</v>
          </cell>
          <cell r="C8743" t="str">
            <v>00</v>
          </cell>
        </row>
        <row r="8744">
          <cell r="A8744" t="str">
            <v>T508</v>
          </cell>
          <cell r="B8744" t="str">
            <v>AGENTES DIAGNOSTICOS</v>
          </cell>
          <cell r="C8744" t="str">
            <v>00</v>
          </cell>
        </row>
        <row r="8745">
          <cell r="A8745" t="str">
            <v>T509</v>
          </cell>
          <cell r="B8745" t="str">
            <v>OTRAS DROGAS Y SUSTANCIAS BIOLOGICAS, Y LAS NO ESPECIFICADAS</v>
          </cell>
          <cell r="C8745" t="str">
            <v>00</v>
          </cell>
        </row>
        <row r="8746">
          <cell r="A8746" t="str">
            <v>T51</v>
          </cell>
          <cell r="B8746" t="str">
            <v>EFECTO TOXICO DEL ALCOHOL</v>
          </cell>
          <cell r="C8746" t="str">
            <v>00</v>
          </cell>
        </row>
        <row r="8747">
          <cell r="A8747" t="str">
            <v>T510</v>
          </cell>
          <cell r="B8747" t="str">
            <v>ETANOL</v>
          </cell>
          <cell r="C8747" t="str">
            <v>00</v>
          </cell>
        </row>
        <row r="8748">
          <cell r="A8748" t="str">
            <v>T511</v>
          </cell>
          <cell r="B8748" t="str">
            <v>METANOL</v>
          </cell>
          <cell r="C8748" t="str">
            <v>00</v>
          </cell>
        </row>
        <row r="8749">
          <cell r="A8749" t="str">
            <v>T512</v>
          </cell>
          <cell r="B8749" t="str">
            <v>PROPANOL-2</v>
          </cell>
          <cell r="C8749" t="str">
            <v>00</v>
          </cell>
        </row>
        <row r="8750">
          <cell r="A8750" t="str">
            <v>T513</v>
          </cell>
          <cell r="B8750" t="str">
            <v>LICOR DE ALCOHOL INSUFICIENTEMENTE DESTILADO</v>
          </cell>
          <cell r="C8750" t="str">
            <v>00</v>
          </cell>
        </row>
        <row r="8751">
          <cell r="A8751" t="str">
            <v>T518</v>
          </cell>
          <cell r="B8751" t="str">
            <v>OTROS ALCOHOLES</v>
          </cell>
          <cell r="C8751" t="str">
            <v>00</v>
          </cell>
        </row>
        <row r="8752">
          <cell r="A8752" t="str">
            <v>T519</v>
          </cell>
          <cell r="B8752" t="str">
            <v>ALCOHOL, NO ESPECIFICADO</v>
          </cell>
          <cell r="C8752" t="str">
            <v>00</v>
          </cell>
        </row>
        <row r="8753">
          <cell r="A8753" t="str">
            <v>T52</v>
          </cell>
          <cell r="B8753" t="str">
            <v>EFECTO TOXICO DE DISOLVENTES ORGANICOS</v>
          </cell>
          <cell r="C8753" t="str">
            <v>00</v>
          </cell>
        </row>
        <row r="8754">
          <cell r="A8754" t="str">
            <v>T520</v>
          </cell>
          <cell r="B8754" t="str">
            <v>PRODUCTOS DEL PETROLEO</v>
          </cell>
          <cell r="C8754" t="str">
            <v>00</v>
          </cell>
        </row>
        <row r="8755">
          <cell r="A8755" t="str">
            <v>T521</v>
          </cell>
          <cell r="B8755" t="str">
            <v>BENCENO</v>
          </cell>
          <cell r="C8755" t="str">
            <v>00</v>
          </cell>
        </row>
        <row r="8756">
          <cell r="A8756" t="str">
            <v>T522</v>
          </cell>
          <cell r="B8756" t="str">
            <v>HOMOLOGOS DEL BENCENO</v>
          </cell>
          <cell r="C8756" t="str">
            <v>00</v>
          </cell>
        </row>
        <row r="8757">
          <cell r="A8757" t="str">
            <v>T523</v>
          </cell>
          <cell r="B8757" t="str">
            <v>GLICOLES</v>
          </cell>
          <cell r="C8757" t="str">
            <v>00</v>
          </cell>
        </row>
        <row r="8758">
          <cell r="A8758" t="str">
            <v>T524</v>
          </cell>
          <cell r="B8758" t="str">
            <v>CETONAS</v>
          </cell>
          <cell r="C8758" t="str">
            <v>00</v>
          </cell>
        </row>
        <row r="8759">
          <cell r="A8759" t="str">
            <v>T528</v>
          </cell>
          <cell r="B8759" t="str">
            <v>OTROS DISOLVENTES ORGANICOS</v>
          </cell>
          <cell r="C8759" t="str">
            <v>00</v>
          </cell>
        </row>
        <row r="8760">
          <cell r="A8760" t="str">
            <v>T529</v>
          </cell>
          <cell r="B8760" t="str">
            <v>DISOLVENTES ORGANICOS, NO ESPECIFICADOS</v>
          </cell>
          <cell r="C8760" t="str">
            <v>00</v>
          </cell>
        </row>
        <row r="8761">
          <cell r="A8761" t="str">
            <v>T53</v>
          </cell>
          <cell r="B8761" t="str">
            <v>EFECTO TOXICO DE LOS DERIVADOS HALOGENADOS DE LOS HIDROCARBUROS</v>
          </cell>
          <cell r="C8761" t="str">
            <v>00</v>
          </cell>
        </row>
        <row r="8762">
          <cell r="A8762" t="str">
            <v>T530</v>
          </cell>
          <cell r="B8762" t="str">
            <v>TETRACLORURO DE CARBONO</v>
          </cell>
          <cell r="C8762" t="str">
            <v>00</v>
          </cell>
        </row>
        <row r="8763">
          <cell r="A8763" t="str">
            <v>T531</v>
          </cell>
          <cell r="B8763" t="str">
            <v>CLOROFORMO</v>
          </cell>
          <cell r="C8763" t="str">
            <v>00</v>
          </cell>
        </row>
        <row r="8764">
          <cell r="A8764" t="str">
            <v>T532</v>
          </cell>
          <cell r="B8764" t="str">
            <v>TRICLOROETILENO</v>
          </cell>
          <cell r="C8764" t="str">
            <v>00</v>
          </cell>
        </row>
        <row r="8765">
          <cell r="A8765" t="str">
            <v>T533</v>
          </cell>
          <cell r="B8765" t="str">
            <v>TETRACLOROETILENO</v>
          </cell>
          <cell r="C8765" t="str">
            <v>00</v>
          </cell>
        </row>
        <row r="8766">
          <cell r="A8766" t="str">
            <v>T534</v>
          </cell>
          <cell r="B8766" t="str">
            <v>DICLOROETANO</v>
          </cell>
          <cell r="C8766" t="str">
            <v>00</v>
          </cell>
        </row>
        <row r="8767">
          <cell r="A8767" t="str">
            <v>T535</v>
          </cell>
          <cell r="B8767" t="str">
            <v>CLOROFLUOROCARBUROS</v>
          </cell>
          <cell r="C8767" t="str">
            <v>00</v>
          </cell>
        </row>
        <row r="8768">
          <cell r="A8768" t="str">
            <v>T536</v>
          </cell>
          <cell r="B8768" t="str">
            <v>OTROS DERIVADOS HALOGENADOS DE HIDROCARBUROS ALIFATICOS</v>
          </cell>
          <cell r="C8768" t="str">
            <v>00</v>
          </cell>
        </row>
        <row r="8769">
          <cell r="A8769" t="str">
            <v>T537</v>
          </cell>
          <cell r="B8769" t="str">
            <v>OTROS DERIVADOS HALOGENADOS DE HIDROCARBUROS AROMATICOS</v>
          </cell>
          <cell r="C8769" t="str">
            <v>00</v>
          </cell>
        </row>
        <row r="8770">
          <cell r="A8770" t="str">
            <v>T539</v>
          </cell>
          <cell r="B8770" t="str">
            <v>DERIVADOS HALOGENADOS DE HIDROCARBUROS ALIFATICOS Y AROMT. NO ESP.</v>
          </cell>
          <cell r="C8770" t="str">
            <v>00</v>
          </cell>
        </row>
        <row r="8771">
          <cell r="A8771" t="str">
            <v>T54</v>
          </cell>
          <cell r="B8771" t="str">
            <v>EFECTO TOXICO DE SUSTANCIAS CORROSIVAS</v>
          </cell>
          <cell r="C8771" t="str">
            <v>00</v>
          </cell>
        </row>
        <row r="8772">
          <cell r="A8772" t="str">
            <v>T540</v>
          </cell>
          <cell r="B8772" t="str">
            <v>FENOL HOMOLOGOS DEL FENOL</v>
          </cell>
          <cell r="C8772" t="str">
            <v>00</v>
          </cell>
        </row>
        <row r="8773">
          <cell r="A8773" t="str">
            <v>T541</v>
          </cell>
          <cell r="B8773" t="str">
            <v>OTROS COMPUESTOS ORGANICOS CORROSIVOS</v>
          </cell>
          <cell r="C8773" t="str">
            <v>00</v>
          </cell>
        </row>
        <row r="8774">
          <cell r="A8774" t="str">
            <v>T542</v>
          </cell>
          <cell r="B8774" t="str">
            <v>ACIDOS CORROSIVOS Y SUSTANCIAS ACIDAS SIMILARES</v>
          </cell>
          <cell r="C8774" t="str">
            <v>00</v>
          </cell>
        </row>
        <row r="8775">
          <cell r="A8775" t="str">
            <v>T543</v>
          </cell>
          <cell r="B8775" t="str">
            <v>ALCALIS CAUSTICOS Y SUSTANCIAS ALCALINAS SIMILARES</v>
          </cell>
          <cell r="C8775" t="str">
            <v>00</v>
          </cell>
        </row>
        <row r="8776">
          <cell r="A8776" t="str">
            <v>T549</v>
          </cell>
          <cell r="B8776" t="str">
            <v>EFECTO TOXICO DE SUSTANCIA CORROSIVA, NO ESPECIFICADA</v>
          </cell>
          <cell r="C8776" t="str">
            <v>00</v>
          </cell>
        </row>
        <row r="8777">
          <cell r="A8777" t="str">
            <v>T55</v>
          </cell>
          <cell r="B8777" t="str">
            <v>EFECTO TOXICO DE DETERGENTES Y JABONES</v>
          </cell>
          <cell r="C8777" t="str">
            <v>00</v>
          </cell>
        </row>
        <row r="8778">
          <cell r="A8778" t="str">
            <v>T56</v>
          </cell>
          <cell r="B8778" t="str">
            <v>EFECTO TOXICO DE METALES</v>
          </cell>
          <cell r="C8778" t="str">
            <v>00</v>
          </cell>
        </row>
        <row r="8779">
          <cell r="A8779" t="str">
            <v>T560</v>
          </cell>
          <cell r="B8779" t="str">
            <v>PLOMO Y SUS COMPUESTOS</v>
          </cell>
          <cell r="C8779" t="str">
            <v>00</v>
          </cell>
        </row>
        <row r="8780">
          <cell r="A8780" t="str">
            <v>T561</v>
          </cell>
          <cell r="B8780" t="str">
            <v>MERCURIO Y SUS COMPUESTOS</v>
          </cell>
          <cell r="C8780" t="str">
            <v>00</v>
          </cell>
        </row>
        <row r="8781">
          <cell r="A8781" t="str">
            <v>T562</v>
          </cell>
          <cell r="B8781" t="str">
            <v>CROMO Y SUS COMPUESTOS</v>
          </cell>
          <cell r="C8781" t="str">
            <v>00</v>
          </cell>
        </row>
        <row r="8782">
          <cell r="A8782" t="str">
            <v>T563</v>
          </cell>
          <cell r="B8782" t="str">
            <v>CADMIO Y SUS COMPUESTOS</v>
          </cell>
          <cell r="C8782" t="str">
            <v>00</v>
          </cell>
        </row>
        <row r="8783">
          <cell r="A8783" t="str">
            <v>T564</v>
          </cell>
          <cell r="B8783" t="str">
            <v>COBRE Y SUS COMPUESTOS</v>
          </cell>
          <cell r="C8783" t="str">
            <v>00</v>
          </cell>
        </row>
        <row r="8784">
          <cell r="A8784" t="str">
            <v>T565</v>
          </cell>
          <cell r="B8784" t="str">
            <v>ZINC Y SUS COMPUESTOS</v>
          </cell>
          <cell r="C8784" t="str">
            <v>00</v>
          </cell>
        </row>
        <row r="8785">
          <cell r="A8785" t="str">
            <v>T566</v>
          </cell>
          <cell r="B8785" t="str">
            <v>ESTAÑO Y SUS COMPUESTOS</v>
          </cell>
          <cell r="C8785" t="str">
            <v>00</v>
          </cell>
        </row>
        <row r="8786">
          <cell r="A8786" t="str">
            <v>T567</v>
          </cell>
          <cell r="B8786" t="str">
            <v>BERILIO Y SUS COMPUESTOS</v>
          </cell>
          <cell r="C8786" t="str">
            <v>00</v>
          </cell>
        </row>
        <row r="8787">
          <cell r="A8787" t="str">
            <v>T568</v>
          </cell>
          <cell r="B8787" t="str">
            <v>OTROS METALES</v>
          </cell>
          <cell r="C8787" t="str">
            <v>00</v>
          </cell>
        </row>
        <row r="8788">
          <cell r="A8788" t="str">
            <v>T569</v>
          </cell>
          <cell r="B8788" t="str">
            <v>METAL, NO ESPECIFICADO</v>
          </cell>
          <cell r="C8788" t="str">
            <v>00</v>
          </cell>
        </row>
        <row r="8789">
          <cell r="A8789" t="str">
            <v>T57</v>
          </cell>
          <cell r="B8789" t="str">
            <v>EFECTO TOXICO DE OTRAS SUSTANCIAS INORGANICAS</v>
          </cell>
          <cell r="C8789" t="str">
            <v>00</v>
          </cell>
        </row>
        <row r="8790">
          <cell r="A8790" t="str">
            <v>T570</v>
          </cell>
          <cell r="B8790" t="str">
            <v>ARSENICO Y SUS COMPUESTOS</v>
          </cell>
          <cell r="C8790" t="str">
            <v>00</v>
          </cell>
        </row>
        <row r="8791">
          <cell r="A8791" t="str">
            <v>T571</v>
          </cell>
          <cell r="B8791" t="str">
            <v>FOSFORO Y SUS COMPUESTOS</v>
          </cell>
          <cell r="C8791" t="str">
            <v>00</v>
          </cell>
        </row>
        <row r="8792">
          <cell r="A8792" t="str">
            <v>T572</v>
          </cell>
          <cell r="B8792" t="str">
            <v>MANGANESO Y SUS COMPUESTOS</v>
          </cell>
          <cell r="C8792" t="str">
            <v>00</v>
          </cell>
        </row>
        <row r="8793">
          <cell r="A8793" t="str">
            <v>T573</v>
          </cell>
          <cell r="B8793" t="str">
            <v>ACIDO CIANHIDRICO</v>
          </cell>
          <cell r="C8793" t="str">
            <v>00</v>
          </cell>
        </row>
        <row r="8794">
          <cell r="A8794" t="str">
            <v>T578</v>
          </cell>
          <cell r="B8794" t="str">
            <v>OTRAS SUSTANCIAS INORGANICAS, ESPECIFICADAS</v>
          </cell>
          <cell r="C8794" t="str">
            <v>00</v>
          </cell>
        </row>
        <row r="8795">
          <cell r="A8795" t="str">
            <v>T579</v>
          </cell>
          <cell r="B8795" t="str">
            <v>SUSTANCIAS INORGANICAS, NO ESPECIFICADA</v>
          </cell>
          <cell r="C8795" t="str">
            <v>00</v>
          </cell>
        </row>
        <row r="8796">
          <cell r="A8796" t="str">
            <v>T58</v>
          </cell>
          <cell r="B8796" t="str">
            <v>EFECTO TOXICO DEL MONOXIDO DE CARBONO</v>
          </cell>
          <cell r="C8796" t="str">
            <v>00</v>
          </cell>
        </row>
        <row r="8797">
          <cell r="A8797" t="str">
            <v>T59</v>
          </cell>
          <cell r="B8797" t="str">
            <v>EFECTO TOXICO DE OTROS GASES, HUMOS Y VAPORES</v>
          </cell>
          <cell r="C8797" t="str">
            <v>00</v>
          </cell>
        </row>
        <row r="8798">
          <cell r="A8798" t="str">
            <v>T590</v>
          </cell>
          <cell r="B8798" t="str">
            <v>OXIDOS DE NITROGENO</v>
          </cell>
          <cell r="C8798" t="str">
            <v>00</v>
          </cell>
        </row>
        <row r="8799">
          <cell r="A8799" t="str">
            <v>T591</v>
          </cell>
          <cell r="B8799" t="str">
            <v>DIOXIDO DE SULFURO</v>
          </cell>
          <cell r="C8799" t="str">
            <v>00</v>
          </cell>
        </row>
        <row r="8800">
          <cell r="A8800" t="str">
            <v>T592</v>
          </cell>
          <cell r="B8800" t="str">
            <v>FORMALDEHIDO</v>
          </cell>
          <cell r="C8800" t="str">
            <v>00</v>
          </cell>
        </row>
        <row r="8801">
          <cell r="A8801" t="str">
            <v>T593</v>
          </cell>
          <cell r="B8801" t="str">
            <v>GAS LACRIMOGENO</v>
          </cell>
          <cell r="C8801" t="str">
            <v>00</v>
          </cell>
        </row>
        <row r="8802">
          <cell r="A8802" t="str">
            <v>T594</v>
          </cell>
          <cell r="B8802" t="str">
            <v>CLORO GASEOSO</v>
          </cell>
          <cell r="C8802" t="str">
            <v>00</v>
          </cell>
        </row>
        <row r="8803">
          <cell r="A8803" t="str">
            <v>T595</v>
          </cell>
          <cell r="B8803" t="str">
            <v>GAS DE FLUOR Y FLUORURO DE HIDROGENO</v>
          </cell>
          <cell r="C8803" t="str">
            <v>00</v>
          </cell>
        </row>
        <row r="8804">
          <cell r="A8804" t="str">
            <v>T596</v>
          </cell>
          <cell r="B8804" t="str">
            <v>SULFURO DE HIDROGENO</v>
          </cell>
          <cell r="C8804" t="str">
            <v>00</v>
          </cell>
        </row>
        <row r="8805">
          <cell r="A8805" t="str">
            <v>T597</v>
          </cell>
          <cell r="B8805" t="str">
            <v>DIOXIDO DE CARBONO</v>
          </cell>
          <cell r="C8805" t="str">
            <v>00</v>
          </cell>
        </row>
        <row r="8806">
          <cell r="A8806" t="str">
            <v>T598</v>
          </cell>
          <cell r="B8806" t="str">
            <v>OTROS GASES, Y VAPORES ESPECIFICADOS</v>
          </cell>
          <cell r="C8806" t="str">
            <v>00</v>
          </cell>
        </row>
        <row r="8807">
          <cell r="A8807" t="str">
            <v>T599</v>
          </cell>
          <cell r="B8807" t="str">
            <v>GASES, HUMOS Y VAPORES NO ESPECIFICADOS</v>
          </cell>
          <cell r="C8807" t="str">
            <v>00</v>
          </cell>
        </row>
        <row r="8808">
          <cell r="A8808" t="str">
            <v>T60</v>
          </cell>
          <cell r="B8808" t="str">
            <v>EFECTO TOXICO DE PLAGUICIDAS (PESTICIDAS)</v>
          </cell>
          <cell r="C8808" t="str">
            <v>00</v>
          </cell>
        </row>
        <row r="8809">
          <cell r="A8809" t="str">
            <v>T600</v>
          </cell>
          <cell r="B8809" t="str">
            <v>INSECTICIDAS ORGANOFOSFORADOS Y CARBAMATOS</v>
          </cell>
          <cell r="C8809" t="str">
            <v>00</v>
          </cell>
        </row>
        <row r="8810">
          <cell r="A8810" t="str">
            <v>T601</v>
          </cell>
          <cell r="B8810" t="str">
            <v>INSECTICIDAS HALOGENADOS</v>
          </cell>
          <cell r="C8810" t="str">
            <v>00</v>
          </cell>
        </row>
        <row r="8811">
          <cell r="A8811" t="str">
            <v>T602</v>
          </cell>
          <cell r="B8811" t="str">
            <v>OTROS INSECTICIDAS</v>
          </cell>
          <cell r="C8811" t="str">
            <v>00</v>
          </cell>
        </row>
        <row r="8812">
          <cell r="A8812" t="str">
            <v>T603</v>
          </cell>
          <cell r="B8812" t="str">
            <v>HERBICIDAS Y FUNGICIDAS</v>
          </cell>
          <cell r="C8812" t="str">
            <v>00</v>
          </cell>
        </row>
        <row r="8813">
          <cell r="A8813" t="str">
            <v>T604</v>
          </cell>
          <cell r="B8813" t="str">
            <v>RODENTICIDAS</v>
          </cell>
          <cell r="C8813" t="str">
            <v>00</v>
          </cell>
        </row>
        <row r="8814">
          <cell r="A8814" t="str">
            <v>T608</v>
          </cell>
          <cell r="B8814" t="str">
            <v>OTROS PLAGUICIDAS</v>
          </cell>
          <cell r="C8814" t="str">
            <v>00</v>
          </cell>
        </row>
        <row r="8815">
          <cell r="A8815" t="str">
            <v>T609</v>
          </cell>
          <cell r="B8815" t="str">
            <v>PLAGUICIDAS, NO ESPECIFICADO</v>
          </cell>
          <cell r="C8815" t="str">
            <v>00</v>
          </cell>
        </row>
        <row r="8816">
          <cell r="A8816" t="str">
            <v>T61</v>
          </cell>
          <cell r="B8816" t="str">
            <v>EFECTO TOXICO DE SUSTANCIAS NOCIVAS INGERIDAS COMO ALIMENTOS MARINOS</v>
          </cell>
          <cell r="C8816" t="str">
            <v>00</v>
          </cell>
        </row>
        <row r="8817">
          <cell r="A8817" t="str">
            <v>T610</v>
          </cell>
          <cell r="B8817" t="str">
            <v>ENVENENAMIENTO CIGUATERO POR PESCADO</v>
          </cell>
          <cell r="C8817" t="str">
            <v>00</v>
          </cell>
        </row>
        <row r="8818">
          <cell r="A8818" t="str">
            <v>T611</v>
          </cell>
          <cell r="B8818" t="str">
            <v>ENVENENAMIENTO ESCOMBROIDEO POR PESCADO</v>
          </cell>
          <cell r="C8818" t="str">
            <v>00</v>
          </cell>
        </row>
        <row r="8819">
          <cell r="A8819" t="str">
            <v>T612</v>
          </cell>
          <cell r="B8819" t="str">
            <v>OTROS ENVENENAMIENTOS POR PESCADOS Y MARISCOS</v>
          </cell>
          <cell r="C8819" t="str">
            <v>00</v>
          </cell>
        </row>
        <row r="8820">
          <cell r="A8820" t="str">
            <v>T618</v>
          </cell>
          <cell r="B8820" t="str">
            <v>EFECTO TOXICO DE OTROS ALIMENTOS MARINOS</v>
          </cell>
          <cell r="C8820" t="str">
            <v>00</v>
          </cell>
        </row>
        <row r="8821">
          <cell r="A8821" t="str">
            <v>T619</v>
          </cell>
          <cell r="B8821" t="str">
            <v>EFECTO TOXICO DE ALIMENTOS MARINOS NO ESPECIFICADOS</v>
          </cell>
          <cell r="C8821" t="str">
            <v>00</v>
          </cell>
        </row>
        <row r="8822">
          <cell r="A8822" t="str">
            <v>T62</v>
          </cell>
          <cell r="B8822" t="str">
            <v>EFECTO TOXICO DE OTRAS SUSTANCIAS NOCIVAS INGERIDAS COMO ALIMENTOS</v>
          </cell>
          <cell r="C8822" t="str">
            <v>00</v>
          </cell>
        </row>
        <row r="8823">
          <cell r="A8823" t="str">
            <v>T620</v>
          </cell>
          <cell r="B8823" t="str">
            <v>HONGOS INGERIDOS</v>
          </cell>
          <cell r="C8823" t="str">
            <v>00</v>
          </cell>
        </row>
        <row r="8824">
          <cell r="A8824" t="str">
            <v>T621</v>
          </cell>
          <cell r="B8824" t="str">
            <v>BAYAS INGERIDAS</v>
          </cell>
          <cell r="C8824" t="str">
            <v>00</v>
          </cell>
        </row>
        <row r="8825">
          <cell r="A8825" t="str">
            <v>T622</v>
          </cell>
          <cell r="B8825" t="str">
            <v>OTRA(S) (PARTES DE) PLANTA(S) NIGERIDA(S)</v>
          </cell>
          <cell r="C8825" t="str">
            <v>00</v>
          </cell>
        </row>
        <row r="8826">
          <cell r="A8826" t="str">
            <v>T628</v>
          </cell>
          <cell r="B8826" t="str">
            <v>OTRAS SUSTANCIAS NOCIVAS ESPECIFICADAS INGERIDAS COMO ALIMENTO</v>
          </cell>
          <cell r="C8826" t="str">
            <v>00</v>
          </cell>
        </row>
        <row r="8827">
          <cell r="A8827" t="str">
            <v>T629</v>
          </cell>
          <cell r="B8827" t="str">
            <v>SUSTANCIA NOCIVA INGERIDA COMO ALIMENTO, NO ESPECIFICADA</v>
          </cell>
          <cell r="C8827" t="str">
            <v>00</v>
          </cell>
        </row>
        <row r="8828">
          <cell r="A8828" t="str">
            <v>T63</v>
          </cell>
          <cell r="B8828" t="str">
            <v>EFECTO TOXICO DEL CONTACTO CON ANIMALES VENENOSOS</v>
          </cell>
          <cell r="C8828" t="str">
            <v>00</v>
          </cell>
        </row>
        <row r="8829">
          <cell r="A8829" t="str">
            <v>T630</v>
          </cell>
          <cell r="B8829" t="str">
            <v>VENENO DE SERPIENTE</v>
          </cell>
          <cell r="C8829" t="str">
            <v>00</v>
          </cell>
        </row>
        <row r="8830">
          <cell r="A8830" t="str">
            <v>T631</v>
          </cell>
          <cell r="B8830" t="str">
            <v>VENENO DE OTROS REPTILES</v>
          </cell>
          <cell r="C8830" t="str">
            <v>00</v>
          </cell>
        </row>
        <row r="8831">
          <cell r="A8831" t="str">
            <v>T632</v>
          </cell>
          <cell r="B8831" t="str">
            <v>VENENO DE ESCORPION</v>
          </cell>
          <cell r="C8831" t="str">
            <v>00</v>
          </cell>
        </row>
        <row r="8832">
          <cell r="A8832" t="str">
            <v>T633</v>
          </cell>
          <cell r="B8832" t="str">
            <v>VENENO DE ARAÑAS</v>
          </cell>
          <cell r="C8832" t="str">
            <v>00</v>
          </cell>
        </row>
        <row r="8833">
          <cell r="A8833" t="str">
            <v>T634</v>
          </cell>
          <cell r="B8833" t="str">
            <v>VENENO DE OTROS ARTROPODOS</v>
          </cell>
          <cell r="C8833" t="str">
            <v>00</v>
          </cell>
        </row>
        <row r="8834">
          <cell r="A8834" t="str">
            <v>T635</v>
          </cell>
          <cell r="B8834" t="str">
            <v>EFECTO TOXICO DEL CONTACTO CON PECES</v>
          </cell>
          <cell r="C8834" t="str">
            <v>00</v>
          </cell>
        </row>
        <row r="8835">
          <cell r="A8835" t="str">
            <v>T636</v>
          </cell>
          <cell r="B8835" t="str">
            <v>EFECTO TOXICO DEL CONTACTO CON OTROS ANIMALES MARINOS</v>
          </cell>
          <cell r="C8835" t="str">
            <v>00</v>
          </cell>
        </row>
        <row r="8836">
          <cell r="A8836" t="str">
            <v>T638</v>
          </cell>
          <cell r="B8836" t="str">
            <v>EFECTOS TOXICOS DEL CONTACTO CON OTROS ANIMALES VENENOSOS</v>
          </cell>
          <cell r="C8836" t="str">
            <v>00</v>
          </cell>
        </row>
        <row r="8837">
          <cell r="A8837" t="str">
            <v>T639</v>
          </cell>
          <cell r="B8837" t="str">
            <v>EFECTO TOXICO DEL CONTACTO CON ANIMAL VENENOSO NO ESPECIFICADO</v>
          </cell>
          <cell r="C8837" t="str">
            <v>00</v>
          </cell>
        </row>
        <row r="8838">
          <cell r="A8838" t="str">
            <v>T64</v>
          </cell>
          <cell r="B8838" t="str">
            <v>EFECTO TOXICO DE AFLATOXINA Y OTRAS MICOTOXINAS CONTAMINANTES DE AL</v>
          </cell>
          <cell r="C8838" t="str">
            <v>00</v>
          </cell>
        </row>
        <row r="8839">
          <cell r="A8839" t="str">
            <v>T65</v>
          </cell>
          <cell r="B8839" t="str">
            <v>EFECTO TOXICO DE OTRAS SUSTANCIAS Y LAS NO ESPECIFICADAS</v>
          </cell>
          <cell r="C8839" t="str">
            <v>00</v>
          </cell>
        </row>
        <row r="8840">
          <cell r="A8840" t="str">
            <v>T650</v>
          </cell>
          <cell r="B8840" t="str">
            <v>CIANURO</v>
          </cell>
          <cell r="C8840" t="str">
            <v>00</v>
          </cell>
        </row>
        <row r="8841">
          <cell r="A8841" t="str">
            <v>T651</v>
          </cell>
          <cell r="B8841" t="str">
            <v>ESTRICNINA Y SUS SALES</v>
          </cell>
          <cell r="C8841" t="str">
            <v>00</v>
          </cell>
        </row>
        <row r="8842">
          <cell r="A8842" t="str">
            <v>T652</v>
          </cell>
          <cell r="B8842" t="str">
            <v>TABACO Y NICOTINA</v>
          </cell>
          <cell r="C8842" t="str">
            <v>00</v>
          </cell>
        </row>
        <row r="8843">
          <cell r="A8843" t="str">
            <v>T653</v>
          </cell>
          <cell r="B8843" t="str">
            <v>NITRODERIVADOS Y AMINODERIVADOS DEL BENCENO Y SUS HOMOLOGOS</v>
          </cell>
          <cell r="C8843" t="str">
            <v>00</v>
          </cell>
        </row>
        <row r="8844">
          <cell r="A8844" t="str">
            <v>T654</v>
          </cell>
          <cell r="B8844" t="str">
            <v>BISULFURO DE CARBONO</v>
          </cell>
          <cell r="C8844" t="str">
            <v>00</v>
          </cell>
        </row>
        <row r="8845">
          <cell r="A8845" t="str">
            <v>T655</v>
          </cell>
          <cell r="B8845" t="str">
            <v>NITROGLICERINA Y OTROS ACIDOS Y ESTERES NITRICOS</v>
          </cell>
          <cell r="C8845" t="str">
            <v>00</v>
          </cell>
        </row>
        <row r="8846">
          <cell r="A8846" t="str">
            <v>T656</v>
          </cell>
          <cell r="B8846" t="str">
            <v>PINTURAS Y COLORANTES, NO CLASIFICADOA EN OTRA PARTE</v>
          </cell>
          <cell r="C8846" t="str">
            <v>00</v>
          </cell>
        </row>
        <row r="8847">
          <cell r="A8847" t="str">
            <v>T658</v>
          </cell>
          <cell r="B8847" t="str">
            <v>EFECTOS TOXICOS DE OTRAS SUSTANCIAS ESPECIFICADAS</v>
          </cell>
          <cell r="C8847" t="str">
            <v>00</v>
          </cell>
        </row>
        <row r="8848">
          <cell r="A8848" t="str">
            <v>T659</v>
          </cell>
          <cell r="B8848" t="str">
            <v>EFECTO TOXICO DE SUSTANCIA NO ESPECIFICADA</v>
          </cell>
          <cell r="C8848" t="str">
            <v>00</v>
          </cell>
        </row>
        <row r="8849">
          <cell r="A8849" t="str">
            <v>T66</v>
          </cell>
          <cell r="B8849" t="str">
            <v>EFECTO NO ESPECIFICADOS DE LA RADIACION</v>
          </cell>
          <cell r="C8849" t="str">
            <v>00</v>
          </cell>
        </row>
        <row r="8850">
          <cell r="A8850" t="str">
            <v>T67</v>
          </cell>
          <cell r="B8850" t="str">
            <v>EFECTOS DEL CALOR Y DE LA LUZ</v>
          </cell>
          <cell r="C8850" t="str">
            <v>00</v>
          </cell>
        </row>
        <row r="8851">
          <cell r="A8851" t="str">
            <v>T670</v>
          </cell>
          <cell r="B8851" t="str">
            <v>GOLPE DE CALOR E INSOLACION</v>
          </cell>
          <cell r="C8851" t="str">
            <v>00</v>
          </cell>
        </row>
        <row r="8852">
          <cell r="A8852" t="str">
            <v>T671</v>
          </cell>
          <cell r="B8852" t="str">
            <v>SINCOPE POR CALOR</v>
          </cell>
          <cell r="C8852" t="str">
            <v>00</v>
          </cell>
        </row>
        <row r="8853">
          <cell r="A8853" t="str">
            <v>T672</v>
          </cell>
          <cell r="B8853" t="str">
            <v>CALMBRE POR CALOR</v>
          </cell>
          <cell r="C8853" t="str">
            <v>00</v>
          </cell>
        </row>
        <row r="8854">
          <cell r="A8854" t="str">
            <v>T673</v>
          </cell>
          <cell r="B8854" t="str">
            <v>AGOTAMIENTO POR CALOR, ANHIDROTICO</v>
          </cell>
          <cell r="C8854" t="str">
            <v>00</v>
          </cell>
        </row>
        <row r="8855">
          <cell r="A8855" t="str">
            <v>T674</v>
          </cell>
          <cell r="B8855" t="str">
            <v>AGOTAMIENTO POR CALOR DEBIDA A DEPLECION DE SAL</v>
          </cell>
          <cell r="C8855" t="str">
            <v>00</v>
          </cell>
        </row>
        <row r="8856">
          <cell r="A8856" t="str">
            <v>T675</v>
          </cell>
          <cell r="B8856" t="str">
            <v>AGOTAMIENTO POR CALOR, NO ESPECIFICADO</v>
          </cell>
          <cell r="C8856" t="str">
            <v>00</v>
          </cell>
        </row>
        <row r="8857">
          <cell r="A8857" t="str">
            <v>T676</v>
          </cell>
          <cell r="B8857" t="str">
            <v>FATIGA POR CALOR, TRANSITORIA</v>
          </cell>
          <cell r="C8857" t="str">
            <v>00</v>
          </cell>
        </row>
        <row r="8858">
          <cell r="A8858" t="str">
            <v>T677</v>
          </cell>
          <cell r="B8858" t="str">
            <v>EDEMA POR CALOR</v>
          </cell>
          <cell r="C8858" t="str">
            <v>00</v>
          </cell>
        </row>
        <row r="8859">
          <cell r="A8859" t="str">
            <v>T678</v>
          </cell>
          <cell r="B8859" t="str">
            <v>OTROS EFECTOS DEL CALOR Y DE LA LUZ</v>
          </cell>
          <cell r="C8859" t="str">
            <v>00</v>
          </cell>
        </row>
        <row r="8860">
          <cell r="A8860" t="str">
            <v>T679</v>
          </cell>
          <cell r="B8860" t="str">
            <v>EFECTO DEL CALOR Y DE LA LUZ, NO ESPECIFICADO</v>
          </cell>
          <cell r="C8860" t="str">
            <v>00</v>
          </cell>
        </row>
        <row r="8861">
          <cell r="A8861" t="str">
            <v>T68</v>
          </cell>
          <cell r="B8861" t="str">
            <v>HIPOTERMIA</v>
          </cell>
          <cell r="C8861" t="str">
            <v>00</v>
          </cell>
        </row>
        <row r="8862">
          <cell r="A8862" t="str">
            <v>T682</v>
          </cell>
          <cell r="B8862" t="str">
            <v>BOCA SECA, NO ESPECIFICADA</v>
          </cell>
          <cell r="C8862" t="str">
            <v>094</v>
          </cell>
        </row>
        <row r="8863">
          <cell r="A8863" t="str">
            <v>T69</v>
          </cell>
          <cell r="B8863" t="str">
            <v>OTROS EFECTOS DE LA REDUCCION DE LA TEMPERATURA</v>
          </cell>
          <cell r="C8863" t="str">
            <v>00</v>
          </cell>
        </row>
        <row r="8864">
          <cell r="A8864" t="str">
            <v>T690</v>
          </cell>
          <cell r="B8864" t="str">
            <v>MANO Y PIE DE INMERSION</v>
          </cell>
          <cell r="C8864" t="str">
            <v>00</v>
          </cell>
        </row>
        <row r="8865">
          <cell r="A8865" t="str">
            <v>T691</v>
          </cell>
          <cell r="B8865" t="str">
            <v>SABAÑON (ES)</v>
          </cell>
          <cell r="C8865" t="str">
            <v>00</v>
          </cell>
        </row>
        <row r="8866">
          <cell r="A8866" t="str">
            <v>T698</v>
          </cell>
          <cell r="B8866" t="str">
            <v>OTROS EFECTOS ESPECIFICADOS DE LA REDUCCION DE LA TEMPERATURA</v>
          </cell>
          <cell r="C8866" t="str">
            <v>00</v>
          </cell>
        </row>
        <row r="8867">
          <cell r="A8867" t="str">
            <v>T699</v>
          </cell>
          <cell r="B8867" t="str">
            <v>EFECTO DE LA REDUCCION DE LA TEMPERATURA, NO ESPECIFICADO</v>
          </cell>
          <cell r="C8867" t="str">
            <v>00</v>
          </cell>
        </row>
        <row r="8868">
          <cell r="A8868" t="str">
            <v>T70</v>
          </cell>
          <cell r="B8868" t="str">
            <v>EFECTOS DE LA PRESION DEL AIRE Y DE LA PRESION DEL AGUA</v>
          </cell>
          <cell r="C8868" t="str">
            <v>00</v>
          </cell>
        </row>
        <row r="8869">
          <cell r="A8869" t="str">
            <v>T700</v>
          </cell>
          <cell r="B8869" t="str">
            <v>BAROTRAUMA OTITICO</v>
          </cell>
          <cell r="C8869" t="str">
            <v>00</v>
          </cell>
        </row>
        <row r="8870">
          <cell r="A8870" t="str">
            <v>T701</v>
          </cell>
          <cell r="B8870" t="str">
            <v>BAROTRAUMA SINUSAL</v>
          </cell>
          <cell r="C8870" t="str">
            <v>00</v>
          </cell>
        </row>
        <row r="8871">
          <cell r="A8871" t="str">
            <v>T702</v>
          </cell>
          <cell r="B8871" t="str">
            <v>OTROS EFECTOS Y LOS NO ESPECIFICADOS DE LA GRAN ALTITUD</v>
          </cell>
          <cell r="C8871" t="str">
            <v>00</v>
          </cell>
        </row>
        <row r="8872">
          <cell r="A8872" t="str">
            <v>T703</v>
          </cell>
          <cell r="B8872" t="str">
            <v>ENFERMEDAD POR DESCOMPRESION (DE LOS CAJONES SUMERGIDOS)</v>
          </cell>
          <cell r="C8872" t="str">
            <v>00</v>
          </cell>
        </row>
        <row r="8873">
          <cell r="A8873" t="str">
            <v>T704</v>
          </cell>
          <cell r="B8873" t="str">
            <v>EFECTOS DE LIQUIDOS CON ALTA PRESION</v>
          </cell>
          <cell r="C8873" t="str">
            <v>00</v>
          </cell>
        </row>
        <row r="8874">
          <cell r="A8874" t="str">
            <v>T708</v>
          </cell>
          <cell r="B8874" t="str">
            <v>OTROS EFECTOS DE LA PRESION DEL AIRE Y DEL AGUA</v>
          </cell>
          <cell r="C8874" t="str">
            <v>00</v>
          </cell>
        </row>
        <row r="8875">
          <cell r="A8875" t="str">
            <v>T709</v>
          </cell>
          <cell r="B8875" t="str">
            <v>EFECTO DE LA PRESION DEL AIRE Y DEL AGUA, NO ESPECIFICADO</v>
          </cell>
          <cell r="C8875" t="str">
            <v>00</v>
          </cell>
        </row>
        <row r="8876">
          <cell r="A8876" t="str">
            <v>T71</v>
          </cell>
          <cell r="B8876" t="str">
            <v>ASFIXIA</v>
          </cell>
          <cell r="C8876" t="str">
            <v>00</v>
          </cell>
        </row>
        <row r="8877">
          <cell r="A8877" t="str">
            <v>T73</v>
          </cell>
          <cell r="B8877" t="str">
            <v>EFECTOS DE OTRAS PRIVACIONES</v>
          </cell>
          <cell r="C8877" t="str">
            <v>00</v>
          </cell>
        </row>
        <row r="8878">
          <cell r="A8878" t="str">
            <v>T730</v>
          </cell>
          <cell r="B8878" t="str">
            <v>EFECTOS DEL HAMBRE</v>
          </cell>
          <cell r="C8878" t="str">
            <v>00</v>
          </cell>
        </row>
        <row r="8879">
          <cell r="A8879" t="str">
            <v>T731</v>
          </cell>
          <cell r="B8879" t="str">
            <v>EFECTOS DE LA SED</v>
          </cell>
          <cell r="C8879" t="str">
            <v>00</v>
          </cell>
        </row>
        <row r="8880">
          <cell r="A8880" t="str">
            <v>T732</v>
          </cell>
          <cell r="B8880" t="str">
            <v>AGOTAMIENTO DEBIDO A EXPOSICION A LA INTEMPERIE</v>
          </cell>
          <cell r="C8880" t="str">
            <v>00</v>
          </cell>
        </row>
        <row r="8881">
          <cell r="A8881" t="str">
            <v>T733</v>
          </cell>
          <cell r="B8881" t="str">
            <v>AGOTAMIENTO DEBIDO A ESFUERZO EXCESIVO</v>
          </cell>
          <cell r="C8881" t="str">
            <v>00</v>
          </cell>
        </row>
        <row r="8882">
          <cell r="A8882" t="str">
            <v>T738</v>
          </cell>
          <cell r="B8882" t="str">
            <v>OTROS EFECTOS DE PRIVACION</v>
          </cell>
          <cell r="C8882" t="str">
            <v>00</v>
          </cell>
        </row>
        <row r="8883">
          <cell r="A8883" t="str">
            <v>T739</v>
          </cell>
          <cell r="B8883" t="str">
            <v>EFECTOS DE PRIVACION, NO ESPECIFICADO</v>
          </cell>
          <cell r="C8883" t="str">
            <v>00</v>
          </cell>
        </row>
        <row r="8884">
          <cell r="A8884" t="str">
            <v>T74</v>
          </cell>
          <cell r="B8884" t="str">
            <v>SINDROMES DEL MALTRATO</v>
          </cell>
          <cell r="C8884" t="str">
            <v>00</v>
          </cell>
        </row>
        <row r="8885">
          <cell r="A8885" t="str">
            <v>T740</v>
          </cell>
          <cell r="B8885" t="str">
            <v>NEGLIGENCIA O ABANDONO</v>
          </cell>
          <cell r="C8885" t="str">
            <v>00</v>
          </cell>
        </row>
        <row r="8886">
          <cell r="A8886" t="str">
            <v>T741</v>
          </cell>
          <cell r="B8886" t="str">
            <v>ABUSO FISICO</v>
          </cell>
          <cell r="C8886" t="str">
            <v>00</v>
          </cell>
        </row>
        <row r="8887">
          <cell r="A8887" t="str">
            <v>T742</v>
          </cell>
          <cell r="B8887" t="str">
            <v>ABUSO SEXUAL</v>
          </cell>
          <cell r="C8887" t="str">
            <v>00</v>
          </cell>
        </row>
        <row r="8888">
          <cell r="A8888" t="str">
            <v>T743</v>
          </cell>
          <cell r="B8888" t="str">
            <v>ABUSO PSICOLOGICO</v>
          </cell>
          <cell r="C8888" t="str">
            <v>00</v>
          </cell>
        </row>
        <row r="8889">
          <cell r="A8889" t="str">
            <v>T748</v>
          </cell>
          <cell r="B8889" t="str">
            <v>OTROS SINDROMES DEL MALTRATO</v>
          </cell>
          <cell r="C8889" t="str">
            <v>00</v>
          </cell>
        </row>
        <row r="8890">
          <cell r="A8890" t="str">
            <v>T749</v>
          </cell>
          <cell r="B8890" t="str">
            <v>SINDROME DEL MALTRATO, NO ESPECIFICADO</v>
          </cell>
          <cell r="C8890" t="str">
            <v>00</v>
          </cell>
        </row>
        <row r="8891">
          <cell r="A8891" t="str">
            <v>T75</v>
          </cell>
          <cell r="B8891" t="str">
            <v>EFECTOS DE OTRAS CAUSAS EXTERNAS</v>
          </cell>
          <cell r="C8891" t="str">
            <v>00</v>
          </cell>
        </row>
        <row r="8892">
          <cell r="A8892" t="str">
            <v>T750</v>
          </cell>
          <cell r="B8892" t="str">
            <v>EFECTOS DEL RAYO</v>
          </cell>
          <cell r="C8892" t="str">
            <v>00</v>
          </cell>
        </row>
        <row r="8893">
          <cell r="A8893" t="str">
            <v>T751</v>
          </cell>
          <cell r="B8893" t="str">
            <v>AHOGAMIENTO Y SUMERSION NO MORTAL</v>
          </cell>
          <cell r="C8893" t="str">
            <v>00</v>
          </cell>
        </row>
        <row r="8894">
          <cell r="A8894" t="str">
            <v>T752</v>
          </cell>
          <cell r="B8894" t="str">
            <v>EFECTOS DE LA VIBRACION</v>
          </cell>
          <cell r="C8894" t="str">
            <v>00</v>
          </cell>
        </row>
        <row r="8895">
          <cell r="A8895" t="str">
            <v>T753</v>
          </cell>
          <cell r="B8895" t="str">
            <v>MAL DEL MOVIMIENTO</v>
          </cell>
          <cell r="C8895" t="str">
            <v>00</v>
          </cell>
        </row>
        <row r="8896">
          <cell r="A8896" t="str">
            <v>T754</v>
          </cell>
          <cell r="B8896" t="str">
            <v>EFECTOS DE LA CORRIENTE ELECTRICA</v>
          </cell>
          <cell r="C8896" t="str">
            <v>00</v>
          </cell>
        </row>
        <row r="8897">
          <cell r="A8897" t="str">
            <v>T758</v>
          </cell>
          <cell r="B8897" t="str">
            <v>OTROS EFECTOS ESPECIFICADOS DE CAUSAS EXTERNAS</v>
          </cell>
          <cell r="C8897" t="str">
            <v>00</v>
          </cell>
        </row>
        <row r="8898">
          <cell r="A8898" t="str">
            <v>T78</v>
          </cell>
          <cell r="B8898" t="str">
            <v>EFECTOS ADVERSOS, NO CLASIFICADOS EN OTRA PARTE</v>
          </cell>
          <cell r="C8898" t="str">
            <v>00</v>
          </cell>
        </row>
        <row r="8899">
          <cell r="A8899" t="str">
            <v>T780</v>
          </cell>
          <cell r="B8899" t="str">
            <v>CHOQUE ANAFILACTICO DEBIDO A REACCION ADVERSA A ALIMENTOS</v>
          </cell>
          <cell r="C8899" t="str">
            <v>00</v>
          </cell>
        </row>
        <row r="8900">
          <cell r="A8900" t="str">
            <v>T781</v>
          </cell>
          <cell r="B8900" t="str">
            <v>OTRA REACCION ADVERSA A ALIMENTOS, NO CLASIFICADA EN OTRA PARTE</v>
          </cell>
          <cell r="C8900" t="str">
            <v>00</v>
          </cell>
        </row>
        <row r="8901">
          <cell r="A8901" t="str">
            <v>T782</v>
          </cell>
          <cell r="B8901" t="str">
            <v>CHOQUE ANAFILACTICO, NO ESPECIFICADO</v>
          </cell>
          <cell r="C8901" t="str">
            <v>00</v>
          </cell>
        </row>
        <row r="8902">
          <cell r="A8902" t="str">
            <v>T783</v>
          </cell>
          <cell r="B8902" t="str">
            <v>EDEMA ANGIONEUROTICO</v>
          </cell>
          <cell r="C8902" t="str">
            <v>00</v>
          </cell>
        </row>
        <row r="8903">
          <cell r="A8903" t="str">
            <v>T784</v>
          </cell>
          <cell r="B8903" t="str">
            <v>ALERGIA NO ESPECIFICADA</v>
          </cell>
          <cell r="C8903" t="str">
            <v>00</v>
          </cell>
        </row>
        <row r="8904">
          <cell r="A8904" t="str">
            <v>T788</v>
          </cell>
          <cell r="B8904" t="str">
            <v>OTROS EFECTOS ADVERSOS, NO CLASIFICADOS EN OTRA PARTE</v>
          </cell>
          <cell r="C8904" t="str">
            <v>00</v>
          </cell>
        </row>
        <row r="8905">
          <cell r="A8905" t="str">
            <v>T789</v>
          </cell>
          <cell r="B8905" t="str">
            <v>EFECTO ADVERSO NO ESPECIFICADO</v>
          </cell>
          <cell r="C8905" t="str">
            <v>00</v>
          </cell>
        </row>
        <row r="8906">
          <cell r="A8906" t="str">
            <v>T79</v>
          </cell>
          <cell r="B8906" t="str">
            <v>ALGUNAS COMPLICACIONES PRECOCES DE TRAUM. NO CLASIF. EN OTRA PARTE</v>
          </cell>
          <cell r="C8906" t="str">
            <v>00</v>
          </cell>
        </row>
        <row r="8907">
          <cell r="A8907" t="str">
            <v>T790</v>
          </cell>
          <cell r="B8907" t="str">
            <v>EMBOLIA GASEOSA (TRAUMATICA)</v>
          </cell>
          <cell r="C8907" t="str">
            <v>00</v>
          </cell>
        </row>
        <row r="8908">
          <cell r="A8908" t="str">
            <v>T791</v>
          </cell>
          <cell r="B8908" t="str">
            <v>EMBOLIA GRASA (TRAUMATICA)</v>
          </cell>
          <cell r="C8908" t="str">
            <v>00</v>
          </cell>
        </row>
        <row r="8909">
          <cell r="A8909" t="str">
            <v>T792</v>
          </cell>
          <cell r="B8909" t="str">
            <v>HEMORRAGIA TRAUMATICA SECUNDARIA Y RECURRENTE</v>
          </cell>
          <cell r="C8909" t="str">
            <v>00</v>
          </cell>
        </row>
        <row r="8910">
          <cell r="A8910" t="str">
            <v>T793</v>
          </cell>
          <cell r="B8910" t="str">
            <v>INFECCION POSTRAUMATICA DE HERIDA, NO CLASIFICADA EN OTRA PARTE</v>
          </cell>
          <cell r="C8910" t="str">
            <v>00</v>
          </cell>
        </row>
        <row r="8911">
          <cell r="A8911" t="str">
            <v>T794</v>
          </cell>
          <cell r="B8911" t="str">
            <v>CHOQUE TRAUMATICO</v>
          </cell>
          <cell r="C8911" t="str">
            <v>00</v>
          </cell>
        </row>
        <row r="8912">
          <cell r="A8912" t="str">
            <v>T795</v>
          </cell>
          <cell r="B8912" t="str">
            <v>ANURIA TRAUMATICA</v>
          </cell>
          <cell r="C8912" t="str">
            <v>00</v>
          </cell>
        </row>
        <row r="8913">
          <cell r="A8913" t="str">
            <v>T796</v>
          </cell>
          <cell r="B8913" t="str">
            <v>ISQUEMIA TRAUMATICA DE MUSCULO</v>
          </cell>
          <cell r="C8913" t="str">
            <v>00</v>
          </cell>
        </row>
        <row r="8914">
          <cell r="A8914" t="str">
            <v>T797</v>
          </cell>
          <cell r="B8914" t="str">
            <v>ENFISEMA SUBCUTANEO TRAUMATICO</v>
          </cell>
          <cell r="C8914" t="str">
            <v>00</v>
          </cell>
        </row>
        <row r="8915">
          <cell r="A8915" t="str">
            <v>T798</v>
          </cell>
          <cell r="B8915" t="str">
            <v>OTRAS COMPLICACIONES PRECOCES DE LOS TRAUMATISMOS</v>
          </cell>
          <cell r="C8915" t="str">
            <v>00</v>
          </cell>
        </row>
        <row r="8916">
          <cell r="A8916" t="str">
            <v>T799</v>
          </cell>
          <cell r="B8916" t="str">
            <v>COMPLICACIONES PRECOCES NO ESPECIFICADAS DE LOS TRAUMATISMOS</v>
          </cell>
          <cell r="C8916" t="str">
            <v>00</v>
          </cell>
        </row>
        <row r="8917">
          <cell r="A8917" t="str">
            <v>T80</v>
          </cell>
          <cell r="B8917" t="str">
            <v>COMPLICACIONES CONSECUTIVAS A INFUSION, TRANSFUSION E INYECCION TERP</v>
          </cell>
          <cell r="C8917" t="str">
            <v>00</v>
          </cell>
        </row>
        <row r="8918">
          <cell r="A8918" t="str">
            <v>T800</v>
          </cell>
          <cell r="B8918" t="str">
            <v>EMBOLIA GASEOSA CONSECUTIVA A INFUSION, TRANSFUSION E INYECCION TERP</v>
          </cell>
          <cell r="C8918" t="str">
            <v>00</v>
          </cell>
        </row>
        <row r="8919">
          <cell r="A8919" t="str">
            <v>T801</v>
          </cell>
          <cell r="B8919" t="str">
            <v>COMPLIC. VASCULARES CONSEC. A INFUSION, TRANSFUSION E INYECC. TERAPEU.</v>
          </cell>
          <cell r="C8919" t="str">
            <v>00</v>
          </cell>
        </row>
        <row r="8920">
          <cell r="A8920" t="str">
            <v>T802</v>
          </cell>
          <cell r="B8920" t="str">
            <v>INFECCIONES CONSEC. A INFUSION, TRANSFUSION E INYECCION, TERAPEUTICA</v>
          </cell>
          <cell r="C8920" t="str">
            <v>00</v>
          </cell>
        </row>
        <row r="8921">
          <cell r="A8921" t="str">
            <v>T803</v>
          </cell>
          <cell r="B8921" t="str">
            <v>REACCION DE INCOMPATIBILIDAD AL GRUPO ABO</v>
          </cell>
          <cell r="C8921" t="str">
            <v>00</v>
          </cell>
        </row>
        <row r="8922">
          <cell r="A8922" t="str">
            <v>T804</v>
          </cell>
          <cell r="B8922" t="str">
            <v>REACCION DE INCOMPATIBILIDAD A RH</v>
          </cell>
          <cell r="C8922" t="str">
            <v>00</v>
          </cell>
        </row>
        <row r="8923">
          <cell r="A8923" t="str">
            <v>T805</v>
          </cell>
          <cell r="B8923" t="str">
            <v>CHOQUE ANAFILACTICO DEBIDO A SUERO</v>
          </cell>
          <cell r="C8923" t="str">
            <v>00</v>
          </cell>
        </row>
        <row r="8924">
          <cell r="A8924" t="str">
            <v>T806</v>
          </cell>
          <cell r="B8924" t="str">
            <v>OTRAS REACCIONES AL SUERO</v>
          </cell>
          <cell r="C8924" t="str">
            <v>00</v>
          </cell>
        </row>
        <row r="8925">
          <cell r="A8925" t="str">
            <v>T808</v>
          </cell>
          <cell r="B8925" t="str">
            <v>OTRAS COMPLIC. CONSECUT. A INFUSION, TRANSFUSION, E INYECC. TERAPEUTIC</v>
          </cell>
          <cell r="C8925" t="str">
            <v>00</v>
          </cell>
        </row>
        <row r="8926">
          <cell r="A8926" t="str">
            <v>T809</v>
          </cell>
          <cell r="B8926" t="str">
            <v>COMPLIC. NO ESPECIF. CONSEC. A INFUSION, TRANSFUSION, E INYECC. TERAPE</v>
          </cell>
          <cell r="C8926" t="str">
            <v>00</v>
          </cell>
        </row>
        <row r="8927">
          <cell r="A8927" t="str">
            <v>T81</v>
          </cell>
          <cell r="B8927" t="str">
            <v>COMPLICACIONES DE PROCEDIMIENTOS, NO CLASIFICADOS EN OTRA PARTE</v>
          </cell>
          <cell r="C8927" t="str">
            <v>00</v>
          </cell>
        </row>
        <row r="8928">
          <cell r="A8928" t="str">
            <v>T810</v>
          </cell>
          <cell r="B8928" t="str">
            <v>HEMORRAGIA Y HEMATOMA QUE COMPL. UN PROCED. NO CLASIF. EN OTRA PARTE</v>
          </cell>
          <cell r="C8928" t="str">
            <v>00</v>
          </cell>
        </row>
        <row r="8929">
          <cell r="A8929" t="str">
            <v>T811</v>
          </cell>
          <cell r="B8929" t="str">
            <v>CHOQUE DURANTE O RESULTANTE DE UN PROCED. NO CLASIF. EN OTRA PARTE</v>
          </cell>
          <cell r="C8929" t="str">
            <v>00</v>
          </cell>
        </row>
        <row r="8930">
          <cell r="A8930" t="str">
            <v>T812</v>
          </cell>
          <cell r="B8930" t="str">
            <v>PUNCION O LACERACION ACCIDENTAL DURANTE UN PROCED. NO CLASIF. EN OTRA</v>
          </cell>
          <cell r="C8930" t="str">
            <v>00</v>
          </cell>
        </row>
        <row r="8931">
          <cell r="A8931" t="str">
            <v>T813</v>
          </cell>
          <cell r="B8931" t="str">
            <v>DESGARRO DE HERIDA OPERATORIA, NO CLASIFICADO EN OTRA PARTE</v>
          </cell>
          <cell r="C8931" t="str">
            <v>00</v>
          </cell>
        </row>
        <row r="8932">
          <cell r="A8932" t="str">
            <v>T814</v>
          </cell>
          <cell r="B8932" t="str">
            <v>INFECCION CONSECUTIVA A PROCEDIMIENTO, NO CLASIFICADA EN OTRA PARTE</v>
          </cell>
          <cell r="C8932" t="str">
            <v>00</v>
          </cell>
        </row>
        <row r="8933">
          <cell r="A8933" t="str">
            <v>T815</v>
          </cell>
          <cell r="B8933" t="str">
            <v>CUERPO EXTRAÑO DEJADO ACCIDENTAL/ EN CAVIDAD CORPORAL O EN HERIDA</v>
          </cell>
          <cell r="C8933" t="str">
            <v>00</v>
          </cell>
        </row>
        <row r="8934">
          <cell r="A8934" t="str">
            <v>T816</v>
          </cell>
          <cell r="B8934" t="str">
            <v>REACCION AGUDA A SUSTANCIA EXTRAÑA DEJADA ACCIDENTAL/ DURANTE UN PROC</v>
          </cell>
          <cell r="C8934" t="str">
            <v>00</v>
          </cell>
        </row>
        <row r="8935">
          <cell r="A8935" t="str">
            <v>T817</v>
          </cell>
          <cell r="B8935" t="str">
            <v>COMPLIC. VASCULARES CONSECUT. A PROCED. NO CLASIFICADA EN OTRA PARTE</v>
          </cell>
          <cell r="C8935" t="str">
            <v>00</v>
          </cell>
        </row>
        <row r="8936">
          <cell r="A8936" t="str">
            <v>T818</v>
          </cell>
          <cell r="B8936" t="str">
            <v>OTRAS COMPLC. DE PROCEDIMIENTOS, NO CLASIFICADAS EN OTRA PARTE</v>
          </cell>
          <cell r="C8936" t="str">
            <v>00</v>
          </cell>
        </row>
        <row r="8937">
          <cell r="A8937" t="str">
            <v>T819</v>
          </cell>
          <cell r="B8937" t="str">
            <v>COMPLICACION DE PROCEDIMIENTOS, NO ESPECIFICADA</v>
          </cell>
          <cell r="C8937" t="str">
            <v>00</v>
          </cell>
        </row>
        <row r="8938">
          <cell r="A8938" t="str">
            <v>T82</v>
          </cell>
          <cell r="B8938" t="str">
            <v>COMPLC. DE DISPOSITIVOS PROTESICOS, IMPLANTES E INJERTOS CARDIOVASC.</v>
          </cell>
          <cell r="C8938" t="str">
            <v>00</v>
          </cell>
        </row>
        <row r="8939">
          <cell r="A8939" t="str">
            <v>T820</v>
          </cell>
          <cell r="B8939" t="str">
            <v>COMPLICACION MECANICA DE PROTESIS DE VALVULA CARDIACA</v>
          </cell>
          <cell r="C8939" t="str">
            <v>00</v>
          </cell>
        </row>
        <row r="8940">
          <cell r="A8940" t="str">
            <v>T821</v>
          </cell>
          <cell r="B8940" t="str">
            <v>COMPLICACION MECANICA DE DISPOSITIVO ELETRONICO CARDIACO</v>
          </cell>
          <cell r="C8940" t="str">
            <v>00</v>
          </cell>
        </row>
        <row r="8941">
          <cell r="A8941" t="str">
            <v>T822</v>
          </cell>
          <cell r="B8941" t="str">
            <v>COMPLICACION MECANICA DE DERIVACION DE ARTERIA CORONARIA E INJERTO VAL</v>
          </cell>
          <cell r="C8941" t="str">
            <v>00</v>
          </cell>
        </row>
        <row r="8942">
          <cell r="A8942" t="str">
            <v>T823</v>
          </cell>
          <cell r="B8942" t="str">
            <v>COMPLICACION MECANICA DE OTROS INJERTOS VASCULARES</v>
          </cell>
          <cell r="C8942" t="str">
            <v>00</v>
          </cell>
        </row>
        <row r="8943">
          <cell r="A8943" t="str">
            <v>T824</v>
          </cell>
          <cell r="B8943" t="str">
            <v>COMPLICACION MECANICA DE CATETER PARA DIALISIS VASCULAR</v>
          </cell>
          <cell r="C8943" t="str">
            <v>00</v>
          </cell>
        </row>
        <row r="8944">
          <cell r="A8944" t="str">
            <v>T825</v>
          </cell>
          <cell r="B8944" t="str">
            <v>COMPLICACION MECANICA DE OTROS DISPOSITIVOS E IMPLANTES CARDIOVASCULAR</v>
          </cell>
          <cell r="C8944" t="str">
            <v>00</v>
          </cell>
        </row>
        <row r="8945">
          <cell r="A8945" t="str">
            <v>T826</v>
          </cell>
          <cell r="B8945" t="str">
            <v>INFECCION Y REACCION INFLAMATORIA DEBIDA A PROTESIS DE VALVULA CARDIAC</v>
          </cell>
          <cell r="C8945" t="str">
            <v>00</v>
          </cell>
        </row>
        <row r="8946">
          <cell r="A8946" t="str">
            <v>T827</v>
          </cell>
          <cell r="B8946" t="str">
            <v>INFECCION Y REACCION INFLAMAT. DEBIDA A OTROS DISPOSIT. IMPLANT. E INJ</v>
          </cell>
          <cell r="C8946" t="str">
            <v>00</v>
          </cell>
        </row>
        <row r="8947">
          <cell r="A8947" t="str">
            <v>T828</v>
          </cell>
          <cell r="B8947" t="str">
            <v>OTRAS COMPL. DE DISPOSITIVOS PROTESICOS. IMPLANT. E INJERT. CARDIOVASC</v>
          </cell>
          <cell r="C8947" t="str">
            <v>00</v>
          </cell>
        </row>
        <row r="8948">
          <cell r="A8948" t="str">
            <v>T829</v>
          </cell>
          <cell r="B8948" t="str">
            <v>COMPLICACION NO ESPECIF. DE DISPOSIT. PROTESICO, IMPL. E INJERTO CARDI</v>
          </cell>
          <cell r="C8948" t="str">
            <v>00</v>
          </cell>
        </row>
        <row r="8949">
          <cell r="A8949" t="str">
            <v>T83</v>
          </cell>
          <cell r="B8949" t="str">
            <v>COMPLICACIONES DE DISPOSITIVOS, IMPLANTES E INJERTOS GENITOURINARIOS</v>
          </cell>
          <cell r="C8949" t="str">
            <v>00</v>
          </cell>
        </row>
        <row r="8950">
          <cell r="A8950" t="str">
            <v>T830</v>
          </cell>
          <cell r="B8950" t="str">
            <v>COMPLICACION MECANICA DE CATETER URINARIO ( FIJO)</v>
          </cell>
          <cell r="C8950" t="str">
            <v>00</v>
          </cell>
        </row>
        <row r="8951">
          <cell r="A8951" t="str">
            <v>T831</v>
          </cell>
          <cell r="B8951" t="str">
            <v>COMPLICACION MECANICA DE OTROS DISPOSITIVOS E IMPLANTES URINARIOS</v>
          </cell>
          <cell r="C8951" t="str">
            <v>00</v>
          </cell>
        </row>
        <row r="8952">
          <cell r="A8952" t="str">
            <v>T832</v>
          </cell>
          <cell r="B8952" t="str">
            <v>COMPLICACION MECANICA DE INJERTO EN ORGANO URINARIO</v>
          </cell>
          <cell r="C8952" t="str">
            <v>00</v>
          </cell>
        </row>
        <row r="8953">
          <cell r="A8953" t="str">
            <v>T833</v>
          </cell>
          <cell r="B8953" t="str">
            <v>COMPLICACION MECANICA DE DISPOSITIVO ANTICONCEPTIVO INTRAUTERINO</v>
          </cell>
          <cell r="C8953" t="str">
            <v>00</v>
          </cell>
        </row>
        <row r="8954">
          <cell r="A8954" t="str">
            <v>T834</v>
          </cell>
          <cell r="B8954" t="str">
            <v>COMPLICACION MECANICA DE OTROS DISPOSITIVOS, IMPLANTES E INJ. EN LE TR</v>
          </cell>
          <cell r="C8954" t="str">
            <v>00</v>
          </cell>
        </row>
        <row r="8955">
          <cell r="A8955" t="str">
            <v>T835</v>
          </cell>
          <cell r="B8955" t="str">
            <v>INFECCION Y REACCION INFLAM. DEBIDA A DISPOSIT. PROTESICO. IMPL. E INJ</v>
          </cell>
          <cell r="C8955" t="str">
            <v>00</v>
          </cell>
        </row>
        <row r="8956">
          <cell r="A8956" t="str">
            <v>T836</v>
          </cell>
          <cell r="B8956" t="str">
            <v>INFECC. Y REACC. INFLAM. DEBIDA A DISPOSIT. PROTESICO, E INJ. EN LE TR</v>
          </cell>
          <cell r="C8956" t="str">
            <v>00</v>
          </cell>
        </row>
        <row r="8957">
          <cell r="A8957" t="str">
            <v>T838</v>
          </cell>
          <cell r="B8957" t="str">
            <v>OTRAS COMPL. DE DISPOST. PROTESICOS, IMPL. E INJ. GENITOURINARIOS</v>
          </cell>
          <cell r="C8957" t="str">
            <v>00</v>
          </cell>
        </row>
        <row r="8958">
          <cell r="A8958" t="str">
            <v>T839</v>
          </cell>
          <cell r="B8958" t="str">
            <v>COMPL. NO ESPECIF. DE DISPOSITIVO PROTESICO, IMPL. E INJ. GENITOURINAR</v>
          </cell>
          <cell r="C8958" t="str">
            <v>00</v>
          </cell>
        </row>
        <row r="8959">
          <cell r="A8959" t="str">
            <v>T84</v>
          </cell>
          <cell r="B8959" t="str">
            <v>COMPL. DE DISPOSIT. PROTESICOS, IMPL. E INJ. ORTOPEDICOS INTERNOS</v>
          </cell>
          <cell r="C8959" t="str">
            <v>00</v>
          </cell>
        </row>
        <row r="8960">
          <cell r="A8960" t="str">
            <v>T840</v>
          </cell>
          <cell r="B8960" t="str">
            <v>COMPLICACION MECANICA DE PROTESIS ARTICULAR INTERNA</v>
          </cell>
          <cell r="C8960" t="str">
            <v>00</v>
          </cell>
        </row>
        <row r="8961">
          <cell r="A8961" t="str">
            <v>T841</v>
          </cell>
          <cell r="B8961" t="str">
            <v>COMPLICACION MECANICA DE DISPOSITIVO DE FIJACION INTERNA DE HUESOS DE</v>
          </cell>
          <cell r="C8961" t="str">
            <v>00</v>
          </cell>
        </row>
        <row r="8962">
          <cell r="A8962" t="str">
            <v>T842</v>
          </cell>
          <cell r="B8962" t="str">
            <v>COMPLICACION MECANICA DE DISPOSITIVO DE FIJACION INTERNA DE OTROS HUES</v>
          </cell>
          <cell r="C8962" t="str">
            <v>00</v>
          </cell>
        </row>
        <row r="8963">
          <cell r="A8963" t="str">
            <v>T843</v>
          </cell>
          <cell r="B8963" t="str">
            <v>COMPLICACION MECANICA DE OTROS DISPOSITIVOS OSEOS, IMPLANTES E INJERTO</v>
          </cell>
          <cell r="C8963" t="str">
            <v>00</v>
          </cell>
        </row>
        <row r="8964">
          <cell r="A8964" t="str">
            <v>T844</v>
          </cell>
          <cell r="B8964" t="str">
            <v>COMPLICACION DE OTROS DISPOSIT. PROTESICOS, IMPL. E INJ. ORTOPEDICOS I</v>
          </cell>
          <cell r="C8964" t="str">
            <v>00</v>
          </cell>
        </row>
        <row r="8965">
          <cell r="A8965" t="str">
            <v>T845</v>
          </cell>
          <cell r="B8965" t="str">
            <v>INFECCION Y REACCION INFLAMATORIA DEBIDAS A PROTESIS ARTICULAR INTERNA</v>
          </cell>
          <cell r="C8965" t="str">
            <v>00</v>
          </cell>
        </row>
        <row r="8966">
          <cell r="A8966" t="str">
            <v>T846</v>
          </cell>
          <cell r="B8966" t="str">
            <v>INFECC. Y REACC. INFLAMT. DEBIDAS A DISPOSIT. DE FIJACION INTERNA (CUA</v>
          </cell>
          <cell r="C8966" t="str">
            <v>000</v>
          </cell>
        </row>
        <row r="8967">
          <cell r="A8967" t="str">
            <v>T847</v>
          </cell>
          <cell r="B8967" t="str">
            <v>INFECC. Y REACC. INFLAM. DEBIDAS A OTROS DISPOSIT. PROTES. IMPL. E INJ</v>
          </cell>
          <cell r="C8967" t="str">
            <v>00</v>
          </cell>
        </row>
        <row r="8968">
          <cell r="A8968" t="str">
            <v>T848</v>
          </cell>
          <cell r="B8968" t="str">
            <v>OTRAS COMPL. DE DISPOSIT. PROTES. IMPL. E INJERTOS ORTOPEDICOS INTERNO</v>
          </cell>
          <cell r="C8968" t="str">
            <v>00</v>
          </cell>
        </row>
        <row r="8969">
          <cell r="A8969" t="str">
            <v>T849</v>
          </cell>
          <cell r="B8969" t="str">
            <v>COMPL. NO ESPECIF. DE DISPOSIT. PROTES. IMPL. E INJ. ORTOPEDICOS INTER</v>
          </cell>
          <cell r="C8969" t="str">
            <v>00</v>
          </cell>
        </row>
        <row r="8970">
          <cell r="A8970" t="str">
            <v>T85</v>
          </cell>
          <cell r="B8970" t="str">
            <v>COMPL. DE OTROS DISPOSIT. PROTESICOS, IMPLANTE E INJERTOS INTERNOS</v>
          </cell>
          <cell r="C8970" t="str">
            <v>00</v>
          </cell>
        </row>
        <row r="8971">
          <cell r="A8971" t="str">
            <v>T850</v>
          </cell>
          <cell r="B8971" t="str">
            <v>COMPLICACION MECANICA DE DERIVACION (ANASTOMOTICA) VENTRICULAR INTRACR</v>
          </cell>
          <cell r="C8971" t="str">
            <v>00</v>
          </cell>
        </row>
        <row r="8972">
          <cell r="A8972" t="str">
            <v>T851</v>
          </cell>
          <cell r="B8972" t="str">
            <v>COPML. MECANICA DE IMPL. DE ESTIMULADOR ELETRONICO DEL SISTEMA NERVIOS</v>
          </cell>
          <cell r="C8972" t="str">
            <v>00</v>
          </cell>
        </row>
        <row r="8973">
          <cell r="A8973" t="str">
            <v>T852</v>
          </cell>
          <cell r="B8973" t="str">
            <v>COMPLICACION MECANICA DE LENTES INTRAOCULARES</v>
          </cell>
          <cell r="C8973" t="str">
            <v>00</v>
          </cell>
        </row>
        <row r="8974">
          <cell r="A8974" t="str">
            <v>T853</v>
          </cell>
          <cell r="B8974" t="str">
            <v>COMPLICACION MECANICA DE OTROS DISPOSIT. PROTES. IMPL. E INJ. OCULARES</v>
          </cell>
          <cell r="C8974" t="str">
            <v>00</v>
          </cell>
        </row>
        <row r="8975">
          <cell r="A8975" t="str">
            <v>T854</v>
          </cell>
          <cell r="B8975" t="str">
            <v>COMPLICACION MECANICA DE PROTSIS, E IMPLANTE DE MAMA</v>
          </cell>
          <cell r="C8975" t="str">
            <v>00</v>
          </cell>
        </row>
        <row r="8976">
          <cell r="A8976" t="str">
            <v>T855</v>
          </cell>
          <cell r="B8976" t="str">
            <v>COMPL. MECANICA DE DISPOSITIVO PROTESICO, IMPLANTE E INJ. GASTROINTEST</v>
          </cell>
          <cell r="C8976" t="str">
            <v>00</v>
          </cell>
        </row>
        <row r="8977">
          <cell r="A8977" t="str">
            <v>T856</v>
          </cell>
          <cell r="B8977" t="str">
            <v>COMPL. MECANICA DE OTROS DISPOSIT. PROTS. IMPL. E INJ. INTERNOS ESPECI</v>
          </cell>
          <cell r="C8977" t="str">
            <v>00</v>
          </cell>
        </row>
        <row r="8978">
          <cell r="A8978" t="str">
            <v>T857</v>
          </cell>
          <cell r="B8978" t="str">
            <v>INFECC. Y REACC. INFLAM. DEBIDAS A OTROS DISPOSIT. PROTES. IMPL. E INJ</v>
          </cell>
          <cell r="C8978" t="str">
            <v>00</v>
          </cell>
        </row>
        <row r="8979">
          <cell r="A8979" t="str">
            <v>T858</v>
          </cell>
          <cell r="B8979" t="str">
            <v>OTRAS COMPL. DE DISPOSIT. PROTES. IMPL. E INJ. INTERNOS, NO CLASIF. EN</v>
          </cell>
          <cell r="C8979" t="str">
            <v>00</v>
          </cell>
        </row>
        <row r="8980">
          <cell r="A8980" t="str">
            <v>T859</v>
          </cell>
          <cell r="B8980" t="str">
            <v>COMPL. NO ESPECIF. DE DISPOSIT. PROTESICO, IMPLANTE E INJERTO INTERNO</v>
          </cell>
          <cell r="C8980" t="str">
            <v>00</v>
          </cell>
        </row>
        <row r="8981">
          <cell r="A8981" t="str">
            <v>T86</v>
          </cell>
          <cell r="B8981" t="str">
            <v>FALLA Y RECHAZO DEL TRASPLANTE DE ORGANO Y TEJIDOS</v>
          </cell>
          <cell r="C8981" t="str">
            <v>00</v>
          </cell>
        </row>
        <row r="8982">
          <cell r="A8982" t="str">
            <v>T860</v>
          </cell>
          <cell r="B8982" t="str">
            <v>RECHAZO DE TRASPLANTE DE MEDULA OSEA</v>
          </cell>
          <cell r="C8982" t="str">
            <v>00</v>
          </cell>
        </row>
        <row r="8983">
          <cell r="A8983" t="str">
            <v>T861</v>
          </cell>
          <cell r="B8983" t="str">
            <v>FALLA Y RECHAZO DE TRASPLANTE DE RIÑON</v>
          </cell>
          <cell r="C8983" t="str">
            <v>00</v>
          </cell>
        </row>
        <row r="8984">
          <cell r="A8984" t="str">
            <v>T862</v>
          </cell>
          <cell r="B8984" t="str">
            <v>FALLA Y RECHAZO DE TRASPLANTE DE CORAZON</v>
          </cell>
          <cell r="C8984" t="str">
            <v>00</v>
          </cell>
        </row>
        <row r="8985">
          <cell r="A8985" t="str">
            <v>T863</v>
          </cell>
          <cell r="B8985" t="str">
            <v>FALLA Y RECHAZO DE TRASPLANTE DE PULMON-CORAZON</v>
          </cell>
          <cell r="C8985" t="str">
            <v>00</v>
          </cell>
        </row>
        <row r="8986">
          <cell r="A8986" t="str">
            <v>T864</v>
          </cell>
          <cell r="B8986" t="str">
            <v>FALLA Y RECHAZO DE TRASPLANTE DE HIGADO</v>
          </cell>
          <cell r="C8986" t="str">
            <v>00</v>
          </cell>
        </row>
        <row r="8987">
          <cell r="A8987" t="str">
            <v>T868</v>
          </cell>
          <cell r="B8987" t="str">
            <v>FALLA Y RECHAZO DE OTROS ORGANOS Y TEJIDOS TRASPLANTADOS</v>
          </cell>
          <cell r="C8987" t="str">
            <v>00</v>
          </cell>
        </row>
        <row r="8988">
          <cell r="A8988" t="str">
            <v>T869</v>
          </cell>
          <cell r="B8988" t="str">
            <v>FALLA Y RECHAZO DE TRASPLANTE DE ORGANO Y TEJIDO NO ESPECIFICADO</v>
          </cell>
          <cell r="C8988" t="str">
            <v>00</v>
          </cell>
        </row>
        <row r="8989">
          <cell r="A8989" t="str">
            <v>T87</v>
          </cell>
          <cell r="B8989" t="str">
            <v>COMPLICACIONES PECULIARES DE LA REISERCION Y AMPUTACION</v>
          </cell>
          <cell r="C8989" t="str">
            <v>00</v>
          </cell>
        </row>
        <row r="8990">
          <cell r="A8990" t="str">
            <v>T870</v>
          </cell>
          <cell r="B8990" t="str">
            <v>COMPLICACIONES DE LA REINSERCION (DE PARTE) DE EXTREMIDAD SUPERIOR</v>
          </cell>
          <cell r="C8990" t="str">
            <v>00</v>
          </cell>
        </row>
        <row r="8991">
          <cell r="A8991" t="str">
            <v>T871</v>
          </cell>
          <cell r="B8991" t="str">
            <v>COMPLICACIONES DE LA REISERCION (DE PARTE) DE EXTREMIDAD INFERIOR</v>
          </cell>
          <cell r="C8991" t="str">
            <v>00</v>
          </cell>
        </row>
        <row r="8992">
          <cell r="A8992" t="str">
            <v>T872</v>
          </cell>
          <cell r="B8992" t="str">
            <v>COMPLICACIONES DE OTRAS PARTES DEL CUERPO REINSERTADAS</v>
          </cell>
          <cell r="C8992" t="str">
            <v>00</v>
          </cell>
        </row>
        <row r="8993">
          <cell r="A8993" t="str">
            <v>T873</v>
          </cell>
          <cell r="B8993" t="str">
            <v>NEUROMA DE MUÑON DE AMPUTACION</v>
          </cell>
          <cell r="C8993" t="str">
            <v>00</v>
          </cell>
        </row>
        <row r="8994">
          <cell r="A8994" t="str">
            <v>T874</v>
          </cell>
          <cell r="B8994" t="str">
            <v>INFECCION DE MUÑON DE AMPUTACION</v>
          </cell>
          <cell r="C8994" t="str">
            <v>00</v>
          </cell>
        </row>
        <row r="8995">
          <cell r="A8995" t="str">
            <v>T875</v>
          </cell>
          <cell r="B8995" t="str">
            <v>NECROSIS DE MUÑON DE AMPUTACION</v>
          </cell>
          <cell r="C8995" t="str">
            <v>00</v>
          </cell>
        </row>
        <row r="8996">
          <cell r="A8996" t="str">
            <v>T876</v>
          </cell>
          <cell r="B8996" t="str">
            <v>OTRAS COMPLICACIONES Y LAS NO ESPECIFICADAS DE MUÑON DE AMPUTACION</v>
          </cell>
          <cell r="C8996" t="str">
            <v>00</v>
          </cell>
        </row>
        <row r="8997">
          <cell r="A8997" t="str">
            <v>T88</v>
          </cell>
          <cell r="B8997" t="str">
            <v>OTRAS COMPLI. DE LA ATENCION MEDICA Y QUIRURGICA, NO CLASIF. EN OTRA P</v>
          </cell>
          <cell r="C8997" t="str">
            <v>00</v>
          </cell>
        </row>
        <row r="8998">
          <cell r="A8998" t="str">
            <v>T880</v>
          </cell>
          <cell r="B8998" t="str">
            <v>INFECCION CONSECUTIVA A INMUNIZACION</v>
          </cell>
          <cell r="C8998" t="str">
            <v>00</v>
          </cell>
        </row>
        <row r="8999">
          <cell r="A8999" t="str">
            <v>T881</v>
          </cell>
          <cell r="B8999" t="str">
            <v>OTRAS COMPL. CONSECUTIVAS A INMUNIZACION, NO CLASIFICADAS EN OTRA PART</v>
          </cell>
          <cell r="C8999" t="str">
            <v>00</v>
          </cell>
        </row>
        <row r="9000">
          <cell r="A9000" t="str">
            <v>T882</v>
          </cell>
          <cell r="B9000" t="str">
            <v>CHOQUE DEBIDO A LA ANESTESIA</v>
          </cell>
          <cell r="C9000" t="str">
            <v>00</v>
          </cell>
        </row>
        <row r="9001">
          <cell r="A9001" t="str">
            <v>T883</v>
          </cell>
          <cell r="B9001" t="str">
            <v>HIPERTERMIA MALIGNA DEBIDA A LA ANESTESIA</v>
          </cell>
          <cell r="C9001" t="str">
            <v>00</v>
          </cell>
        </row>
        <row r="9002">
          <cell r="A9002" t="str">
            <v>T884</v>
          </cell>
          <cell r="B9002" t="str">
            <v>FALLA O DIFICULTAD DE LA INTUBACION</v>
          </cell>
          <cell r="C9002" t="str">
            <v>00</v>
          </cell>
        </row>
        <row r="9003">
          <cell r="A9003" t="str">
            <v>T885</v>
          </cell>
          <cell r="B9003" t="str">
            <v>OTRAS COMPLICACIONES DE LA ANESTESIA</v>
          </cell>
          <cell r="C9003" t="str">
            <v>00</v>
          </cell>
        </row>
        <row r="9004">
          <cell r="A9004" t="str">
            <v>T886</v>
          </cell>
          <cell r="B9004" t="str">
            <v>CHOQUE ANAFIL. DEBIDO A EFECTO ADVERSO DE DROGA O MEDIC. CORRECTO ADM</v>
          </cell>
          <cell r="C9004" t="str">
            <v>00</v>
          </cell>
        </row>
        <row r="9005">
          <cell r="A9005" t="str">
            <v>T887</v>
          </cell>
          <cell r="B9005" t="str">
            <v>EFECTO ADVERSO NO ESPECIFICADO DE DE DROGA O MEDICAMENTO</v>
          </cell>
          <cell r="C9005" t="str">
            <v>00</v>
          </cell>
        </row>
        <row r="9006">
          <cell r="A9006" t="str">
            <v>T888</v>
          </cell>
          <cell r="B9006" t="str">
            <v>OTRAS COMPL. ESPECIF. DE LA ATENCION MEDICA Y QUIR. NO CLASIF. EN OTRA</v>
          </cell>
          <cell r="C9006" t="str">
            <v>00</v>
          </cell>
        </row>
        <row r="9007">
          <cell r="A9007" t="str">
            <v>T889</v>
          </cell>
          <cell r="B9007" t="str">
            <v>CPMPLICACIONES NO ESPECIF. DE LA ATENCION MEDICA Y QUIRURGICA</v>
          </cell>
          <cell r="C9007" t="str">
            <v>00</v>
          </cell>
        </row>
        <row r="9008">
          <cell r="A9008" t="str">
            <v>T90</v>
          </cell>
          <cell r="B9008" t="str">
            <v>SECUELAS DE TRAUMATISMOS DE LA CABEZA</v>
          </cell>
          <cell r="C9008" t="str">
            <v>00</v>
          </cell>
        </row>
        <row r="9009">
          <cell r="A9009" t="str">
            <v>T900</v>
          </cell>
          <cell r="B9009" t="str">
            <v>SECUELAS DE TRAUMATISMO SUPERFICIAL DE LA CABEZA</v>
          </cell>
          <cell r="C9009" t="str">
            <v>00</v>
          </cell>
        </row>
        <row r="9010">
          <cell r="A9010" t="str">
            <v>T901</v>
          </cell>
          <cell r="B9010" t="str">
            <v>SECUELAS DE HERIDA DE LA CABEZA</v>
          </cell>
          <cell r="C9010" t="str">
            <v>00</v>
          </cell>
        </row>
        <row r="9011">
          <cell r="A9011" t="str">
            <v>T902</v>
          </cell>
          <cell r="B9011" t="str">
            <v>SECUELAS DE FRACTURA DEL CRANEO Y DE HUESOS FACIALES</v>
          </cell>
          <cell r="C9011" t="str">
            <v>00</v>
          </cell>
        </row>
        <row r="9012">
          <cell r="A9012" t="str">
            <v>T903</v>
          </cell>
          <cell r="B9012" t="str">
            <v>SECUELAS DE TRAUMATISMO DE NERVIOS CRANEALES</v>
          </cell>
          <cell r="C9012" t="str">
            <v>00</v>
          </cell>
        </row>
        <row r="9013">
          <cell r="A9013" t="str">
            <v>T904</v>
          </cell>
          <cell r="B9013" t="str">
            <v>SECUELAS DE TRAUMATISMO DEL OJO Y DE LA ORBITA</v>
          </cell>
          <cell r="C9013" t="str">
            <v>00</v>
          </cell>
        </row>
        <row r="9014">
          <cell r="A9014" t="str">
            <v>T905</v>
          </cell>
          <cell r="B9014" t="str">
            <v>SECUELAS DE TRAUMATISMO INTRACRANEAL</v>
          </cell>
          <cell r="C9014" t="str">
            <v>00</v>
          </cell>
        </row>
        <row r="9015">
          <cell r="A9015" t="str">
            <v>T908</v>
          </cell>
          <cell r="B9015" t="str">
            <v>SECUELAS DE OTROS TRAUMATISMOS ESPECIFICADOS DE LA CABEZA</v>
          </cell>
          <cell r="C9015" t="str">
            <v>00</v>
          </cell>
        </row>
        <row r="9016">
          <cell r="A9016" t="str">
            <v>T909</v>
          </cell>
          <cell r="B9016" t="str">
            <v>SECUELAS DE TRAUMATISMO NO ESPECIFICADO DE LA CABEZA</v>
          </cell>
          <cell r="C9016" t="str">
            <v>00</v>
          </cell>
        </row>
        <row r="9017">
          <cell r="A9017" t="str">
            <v>T91</v>
          </cell>
          <cell r="B9017" t="str">
            <v>SECUELAS DE TRAUMATISMOS DEL CUELLO Y DEL TRONCO</v>
          </cell>
          <cell r="C9017" t="str">
            <v>00</v>
          </cell>
        </row>
        <row r="9018">
          <cell r="A9018" t="str">
            <v>T910</v>
          </cell>
          <cell r="B9018" t="str">
            <v>SECUELAS DE TRAUMATISMO SUPERFICIAL Y DE HERIDAS DEL CUELLO U DEL TRON</v>
          </cell>
          <cell r="C9018" t="str">
            <v>00</v>
          </cell>
        </row>
        <row r="9019">
          <cell r="A9019" t="str">
            <v>T911</v>
          </cell>
          <cell r="B9019" t="str">
            <v>SECUELAS DE FRACTURA DE LA COLUMNA VERTEBRAL</v>
          </cell>
          <cell r="C9019" t="str">
            <v>00</v>
          </cell>
        </row>
        <row r="9020">
          <cell r="A9020" t="str">
            <v>T912</v>
          </cell>
          <cell r="B9020" t="str">
            <v>SECUELAS DE OTRA FRACTURA DEL TORAX Y DE LA PELVIS</v>
          </cell>
          <cell r="C9020" t="str">
            <v>00</v>
          </cell>
        </row>
        <row r="9021">
          <cell r="A9021" t="str">
            <v>T913</v>
          </cell>
          <cell r="B9021" t="str">
            <v>SECUELAS DE TRAUMATISMO DE LA MEDULA ESPINAL</v>
          </cell>
          <cell r="C9021" t="str">
            <v>00</v>
          </cell>
        </row>
        <row r="9022">
          <cell r="A9022" t="str">
            <v>T914</v>
          </cell>
          <cell r="B9022" t="str">
            <v>SECUELAS DE TRAUMATISMO DE ORGANOS INTRATORACICOS</v>
          </cell>
          <cell r="C9022" t="str">
            <v>00</v>
          </cell>
        </row>
        <row r="9023">
          <cell r="A9023" t="str">
            <v>T915</v>
          </cell>
          <cell r="B9023" t="str">
            <v>SECUELAS DE TRAUMATISMO DE ORGANOS INTRAABDOMINALES Y PELVICOS</v>
          </cell>
          <cell r="C9023" t="str">
            <v>00</v>
          </cell>
        </row>
        <row r="9024">
          <cell r="A9024" t="str">
            <v>T918</v>
          </cell>
          <cell r="B9024" t="str">
            <v>SECUELAS DE OTROS TRAUMATISMOS ESPECIFICADOS DEL CUELLO Y DEL TRONCO</v>
          </cell>
          <cell r="C9024" t="str">
            <v>00</v>
          </cell>
        </row>
        <row r="9025">
          <cell r="A9025" t="str">
            <v>T919</v>
          </cell>
          <cell r="B9025" t="str">
            <v>SECUELAS DE TRAUMATISMO NO ESPECIFICADO DEL CUELLO Y DEL TRONCO</v>
          </cell>
          <cell r="C9025" t="str">
            <v>00</v>
          </cell>
        </row>
        <row r="9026">
          <cell r="A9026" t="str">
            <v>T92</v>
          </cell>
          <cell r="B9026" t="str">
            <v>SECUELAS DE TRAUMATISMOS DE MIEMBRO SUPERIOR</v>
          </cell>
          <cell r="C9026" t="str">
            <v>00</v>
          </cell>
        </row>
        <row r="9027">
          <cell r="A9027" t="str">
            <v>T920</v>
          </cell>
          <cell r="B9027" t="str">
            <v>SECUELAS DE HERIDA DE MIEMBRO SUPERIOR</v>
          </cell>
          <cell r="C9027" t="str">
            <v>00</v>
          </cell>
        </row>
        <row r="9028">
          <cell r="A9028" t="str">
            <v>T921</v>
          </cell>
          <cell r="B9028" t="str">
            <v>SECUELAS DE FRACTURA DEL BRAZO</v>
          </cell>
          <cell r="C9028" t="str">
            <v>00</v>
          </cell>
        </row>
        <row r="9029">
          <cell r="A9029" t="str">
            <v>T922</v>
          </cell>
          <cell r="B9029" t="str">
            <v>SECUELAS DE FRACTURA DE LA MUÑECA Y DE LA MANO</v>
          </cell>
          <cell r="C9029" t="str">
            <v>00</v>
          </cell>
        </row>
        <row r="9030">
          <cell r="A9030" t="str">
            <v>T923</v>
          </cell>
          <cell r="B9030" t="str">
            <v>SECUELAS DE LUXACION, TORCEDURA Y ESGUINCE DE MIEMBRO SUPERIOR</v>
          </cell>
          <cell r="C9030" t="str">
            <v>00</v>
          </cell>
        </row>
        <row r="9031">
          <cell r="A9031" t="str">
            <v>T924</v>
          </cell>
          <cell r="B9031" t="str">
            <v>SECUELAS DE TRAUMATISMO DE NERVIO DE MIEMBRO SUPERIOR</v>
          </cell>
          <cell r="C9031" t="str">
            <v>00</v>
          </cell>
        </row>
        <row r="9032">
          <cell r="A9032" t="str">
            <v>T925</v>
          </cell>
          <cell r="B9032" t="str">
            <v>SECUELAS DE TRAUMATIMO DE TENDON Y MUSCULO DE MIEMBRO SUPERIOR</v>
          </cell>
          <cell r="C9032" t="str">
            <v>00</v>
          </cell>
        </row>
        <row r="9033">
          <cell r="A9033" t="str">
            <v>T926</v>
          </cell>
          <cell r="B9033" t="str">
            <v>SECUELAS DE APLASTAMIENTO Y AMPUTACION TRAUMATICAS DE MIEMBRO SUPERIOR</v>
          </cell>
          <cell r="C9033" t="str">
            <v>00</v>
          </cell>
        </row>
        <row r="9034">
          <cell r="A9034" t="str">
            <v>T928</v>
          </cell>
          <cell r="B9034" t="str">
            <v>SECUELAS DE OTROS TRAUMATISMOS ESPECIFICADOS DE MIEMBRO SUPERIOR</v>
          </cell>
          <cell r="C9034" t="str">
            <v>00</v>
          </cell>
        </row>
        <row r="9035">
          <cell r="A9035" t="str">
            <v>T929</v>
          </cell>
          <cell r="B9035" t="str">
            <v>SECUELAS DE TRAUMATISMO NO ESPECIFICADO DE MIEMBRO SUPERIOR</v>
          </cell>
          <cell r="C9035" t="str">
            <v>00</v>
          </cell>
        </row>
        <row r="9036">
          <cell r="A9036" t="str">
            <v>T93</v>
          </cell>
          <cell r="B9036" t="str">
            <v>SECUELAS DE TRAUMATISMOS DE MIEMBRO INFERIOR</v>
          </cell>
          <cell r="C9036" t="str">
            <v>00</v>
          </cell>
        </row>
        <row r="9037">
          <cell r="A9037" t="str">
            <v>T930</v>
          </cell>
          <cell r="B9037" t="str">
            <v>SECUELAS DE HERIDA DE MIEMBRO INFERIOR</v>
          </cell>
          <cell r="C9037" t="str">
            <v>00</v>
          </cell>
        </row>
        <row r="9038">
          <cell r="A9038" t="str">
            <v>T931</v>
          </cell>
          <cell r="B9038" t="str">
            <v>SECUELAS DE FRACTURA DEL FEMUR</v>
          </cell>
          <cell r="C9038" t="str">
            <v>00</v>
          </cell>
        </row>
        <row r="9039">
          <cell r="A9039" t="str">
            <v>T932</v>
          </cell>
          <cell r="B9039" t="str">
            <v>SECUELAS DE OTRAS FRACTURAS DE MIEMBRO INFERIOR</v>
          </cell>
          <cell r="C9039" t="str">
            <v>00</v>
          </cell>
        </row>
        <row r="9040">
          <cell r="A9040" t="str">
            <v>T933</v>
          </cell>
          <cell r="B9040" t="str">
            <v>SECUELAS DE LUXACION, TORCEDURA Y ESGUINCE DE MIEMBRO INFERIOR</v>
          </cell>
          <cell r="C9040" t="str">
            <v>00</v>
          </cell>
        </row>
        <row r="9041">
          <cell r="A9041" t="str">
            <v>T934</v>
          </cell>
          <cell r="B9041" t="str">
            <v>SECUELAS DE TRAUMATISMO DE NERVIO DE MIEMBRO INFERIOR</v>
          </cell>
          <cell r="C9041" t="str">
            <v>00</v>
          </cell>
        </row>
        <row r="9042">
          <cell r="A9042" t="str">
            <v>T935</v>
          </cell>
          <cell r="B9042" t="str">
            <v>SECUELAS DE TRAUMATISMO DE TENDON Y MUSCULO DE MIEMBRO INFERIOR</v>
          </cell>
          <cell r="C9042" t="str">
            <v>00</v>
          </cell>
        </row>
        <row r="9043">
          <cell r="A9043" t="str">
            <v>T936</v>
          </cell>
          <cell r="B9043" t="str">
            <v>SECUELAS DE APLASTAMIENTO Y AMPUTACION TRAUMATICA DE MIEMBRO INFERIOR</v>
          </cell>
          <cell r="C9043" t="str">
            <v>00</v>
          </cell>
        </row>
        <row r="9044">
          <cell r="A9044" t="str">
            <v>T938</v>
          </cell>
          <cell r="B9044" t="str">
            <v>SECUELAS DE OTROS TRAUMATISMOS ESPECIFICADOS DE MIEMBRO INFERIOR</v>
          </cell>
          <cell r="C9044" t="str">
            <v>00</v>
          </cell>
        </row>
        <row r="9045">
          <cell r="A9045" t="str">
            <v>T939</v>
          </cell>
          <cell r="B9045" t="str">
            <v>SECUELAS DE TRAUMATISMO NO ESPECIFICADO DE MIEMBRO INFERIOR</v>
          </cell>
          <cell r="C9045" t="str">
            <v>00</v>
          </cell>
        </row>
        <row r="9046">
          <cell r="A9046" t="str">
            <v>T94</v>
          </cell>
          <cell r="B9046" t="str">
            <v>SECUELAS DE TRAUMAT. QUE AFECTAN MULT. REGION. DEL CUERPO Y LAS NO ESP</v>
          </cell>
          <cell r="C9046" t="str">
            <v>00</v>
          </cell>
        </row>
        <row r="9047">
          <cell r="A9047" t="str">
            <v>T940</v>
          </cell>
          <cell r="B9047" t="str">
            <v>SECUELAS DE TRAUMATISMO QUE AFECTAN MULTIPLES REGIONES DEL CUERPO</v>
          </cell>
          <cell r="C9047" t="str">
            <v>00</v>
          </cell>
        </row>
        <row r="9048">
          <cell r="A9048" t="str">
            <v>T941</v>
          </cell>
          <cell r="B9048" t="str">
            <v>SECUELAS DE TRAUMATISMOS DE REGIONES NO ESPECIFICADAS DEL CUERPO</v>
          </cell>
          <cell r="C9048" t="str">
            <v>00</v>
          </cell>
        </row>
        <row r="9049">
          <cell r="A9049" t="str">
            <v>T95</v>
          </cell>
          <cell r="B9049" t="str">
            <v>SECUELAS DE QUEMADURAS, CORROSIONES Y CONGELAMIENTOS</v>
          </cell>
          <cell r="C9049" t="str">
            <v>00</v>
          </cell>
        </row>
        <row r="9050">
          <cell r="A9050" t="str">
            <v>T950</v>
          </cell>
          <cell r="B9050" t="str">
            <v>SECUELAS DE QUEMADURA, CORROSION Y CONGELAMIENTO DE LA CABEZA Y DEL CU</v>
          </cell>
          <cell r="C9050" t="str">
            <v>00</v>
          </cell>
        </row>
        <row r="9051">
          <cell r="A9051" t="str">
            <v>T951</v>
          </cell>
          <cell r="B9051" t="str">
            <v>SECUELAS DE QUEMADURA, CORROSION Y CONGELAMIENTO DEL TRONCO</v>
          </cell>
          <cell r="C9051" t="str">
            <v>00</v>
          </cell>
        </row>
        <row r="9052">
          <cell r="A9052" t="str">
            <v>T952</v>
          </cell>
          <cell r="B9052" t="str">
            <v>SECUELAS DE QUEMADURA, CORROSION Y CONGELAMIENTO DE MIEMBRO SUPERIOR</v>
          </cell>
          <cell r="C9052" t="str">
            <v>00</v>
          </cell>
        </row>
        <row r="9053">
          <cell r="A9053" t="str">
            <v>T953</v>
          </cell>
          <cell r="B9053" t="str">
            <v>SECUELAS DE QUEMADURA, CORROSION Y CONGELAMIENTO DE MIEMBRO INFERIOR</v>
          </cell>
          <cell r="C9053" t="str">
            <v>00</v>
          </cell>
        </row>
        <row r="9054">
          <cell r="A9054" t="str">
            <v>T954</v>
          </cell>
          <cell r="B9054" t="str">
            <v>SECUELAS DE QUEM. Y CORROSION CLASIF. SOLO DE ACUERDO CON LA EXTENSION</v>
          </cell>
          <cell r="C9054" t="str">
            <v>00</v>
          </cell>
        </row>
        <row r="9055">
          <cell r="A9055" t="str">
            <v>T958</v>
          </cell>
          <cell r="B9055" t="str">
            <v>SECUELAS DE OTRAS QUEMADURAS, CORROSIONES Y CONGELAMIENTOS ESPECIF</v>
          </cell>
          <cell r="C9055" t="str">
            <v>00</v>
          </cell>
        </row>
        <row r="9056">
          <cell r="A9056" t="str">
            <v>T959</v>
          </cell>
          <cell r="B9056" t="str">
            <v>SECUELAS DE QUEMADURA, CORROSION Y CONGELAMIENTO NO ESPECIFICADOS</v>
          </cell>
          <cell r="C9056" t="str">
            <v>00</v>
          </cell>
        </row>
        <row r="9057">
          <cell r="A9057" t="str">
            <v>T96</v>
          </cell>
          <cell r="B9057" t="str">
            <v>SECUELAS DE ENVENENAMIENTOS POR DROGAS, MEDICAMENTOS Y SUSTANCIAS BIOL</v>
          </cell>
          <cell r="C9057" t="str">
            <v>00</v>
          </cell>
        </row>
        <row r="9058">
          <cell r="A9058" t="str">
            <v>T97</v>
          </cell>
          <cell r="B9058" t="str">
            <v>SECUELAS DE EFECTOS TOXICOS DE SUSTANCIAS DE PROCED. PRINCIP/ NO MEDIC</v>
          </cell>
          <cell r="C9058" t="str">
            <v>00</v>
          </cell>
        </row>
        <row r="9059">
          <cell r="A9059" t="str">
            <v>T98</v>
          </cell>
          <cell r="B9059" t="str">
            <v>SECUELAS DE OTROS EFECTOS Y LOS NO ESPECIFICADOS DE CAUSAS EXTERNAS</v>
          </cell>
          <cell r="C9059" t="str">
            <v>00</v>
          </cell>
        </row>
        <row r="9060">
          <cell r="A9060" t="str">
            <v>T980</v>
          </cell>
          <cell r="B9060" t="str">
            <v>SECUELAS DE EFECTOS DE CUERPOS EXTRAÑOS QUE PENETRAN EN ORIFICIOS NATU</v>
          </cell>
          <cell r="C9060" t="str">
            <v>00</v>
          </cell>
        </row>
        <row r="9061">
          <cell r="A9061" t="str">
            <v>T981</v>
          </cell>
          <cell r="B9061" t="str">
            <v>SECUELAS DE OTROS EFECTOS Y LOS NO ESPECIFICADOS DE CAUSAS EXTERNAS</v>
          </cell>
          <cell r="C9061" t="str">
            <v>00</v>
          </cell>
        </row>
        <row r="9062">
          <cell r="A9062" t="str">
            <v>T982</v>
          </cell>
          <cell r="B9062" t="str">
            <v>SECUELAS DE CIERTAS COMPLICACIONES PRECOSES DE LOS TRAUMATISMOS</v>
          </cell>
          <cell r="C9062" t="str">
            <v>00</v>
          </cell>
        </row>
        <row r="9063">
          <cell r="A9063" t="str">
            <v>T983</v>
          </cell>
          <cell r="B9063" t="str">
            <v>SECUELAS DE COMPL. DE LA ATENCION MEDICA Y QUIRURG. NO CLASIF. EN OTRA</v>
          </cell>
          <cell r="C9063" t="str">
            <v>00</v>
          </cell>
        </row>
        <row r="9064">
          <cell r="A9064" t="str">
            <v>V01</v>
          </cell>
          <cell r="B9064" t="str">
            <v>PEATON LESIONADO POR COLISION CON VEHICULO DE PEDAL</v>
          </cell>
          <cell r="C9064" t="str">
            <v>096</v>
          </cell>
        </row>
        <row r="9065">
          <cell r="A9065" t="str">
            <v>V02</v>
          </cell>
          <cell r="B9065" t="str">
            <v>PEATON LESIONADO POR COLISION CON VEHICULO DE MOTOR DE DOS O TRES RUED</v>
          </cell>
          <cell r="C9065" t="str">
            <v>096</v>
          </cell>
        </row>
        <row r="9066">
          <cell r="A9066" t="str">
            <v>V03</v>
          </cell>
          <cell r="B9066" t="str">
            <v>PEATON LESIONADO POR COLISION CON AUTOMOVIL, CAMIONETA O FURGONETA</v>
          </cell>
          <cell r="C9066" t="str">
            <v>096</v>
          </cell>
        </row>
        <row r="9067">
          <cell r="A9067" t="str">
            <v>V04</v>
          </cell>
          <cell r="B9067" t="str">
            <v>PEATON LESION. POR COLISION CON VEHIC. DE TRANSPORTE PESADO O AUTOBUS</v>
          </cell>
          <cell r="C9067" t="str">
            <v>096</v>
          </cell>
        </row>
        <row r="9068">
          <cell r="A9068" t="str">
            <v>V05</v>
          </cell>
          <cell r="B9068" t="str">
            <v>PEATON LESIONADO POR COLISION CON TREN O VEHICULO DE RIELES</v>
          </cell>
          <cell r="C9068" t="str">
            <v>096</v>
          </cell>
        </row>
        <row r="9069">
          <cell r="A9069" t="str">
            <v>V06</v>
          </cell>
          <cell r="B9069" t="str">
            <v>PEATON LESIONADO POR COLISION CON OTROS VEHICULOS SIN MOTOR</v>
          </cell>
          <cell r="C9069" t="str">
            <v>096</v>
          </cell>
        </row>
        <row r="9070">
          <cell r="A9070" t="str">
            <v>V09</v>
          </cell>
          <cell r="B9070" t="str">
            <v>PEATON LESIONADO EN OTROS ACCIDENTES DE TRANSPORTE, Y EN LOS NO ESPEC</v>
          </cell>
          <cell r="C9070" t="str">
            <v>096</v>
          </cell>
        </row>
        <row r="9071">
          <cell r="A9071" t="str">
            <v>V090</v>
          </cell>
          <cell r="B9071" t="str">
            <v>PEATON LESION. EN ACCID. NO DE TRANS. QUE INVOLUCRA OTROS VEHIC. DE MO</v>
          </cell>
          <cell r="C9071" t="str">
            <v>096</v>
          </cell>
        </row>
        <row r="9072">
          <cell r="A9072" t="str">
            <v>V091</v>
          </cell>
          <cell r="B9072" t="str">
            <v>PEATON LESIONADO EN ACCIDENTE NO DE TRANSITO NO ESPECIFICADO</v>
          </cell>
          <cell r="C9072" t="str">
            <v>096</v>
          </cell>
        </row>
        <row r="9073">
          <cell r="A9073" t="str">
            <v>V092</v>
          </cell>
          <cell r="B9073" t="str">
            <v>PEATON LESION. EN ACCID. DE TRANS. QUE INVOL. OTROS VEHIC. DE MOTOR Y</v>
          </cell>
          <cell r="C9073" t="str">
            <v>096</v>
          </cell>
        </row>
        <row r="9074">
          <cell r="A9074" t="str">
            <v>V093</v>
          </cell>
          <cell r="B9074" t="str">
            <v>PEATON LESIONADO EN ACCIDENTE DE TRANSITO NO ESPECIFICADO</v>
          </cell>
          <cell r="C9074" t="str">
            <v>096</v>
          </cell>
        </row>
        <row r="9075">
          <cell r="A9075" t="str">
            <v>V099</v>
          </cell>
          <cell r="B9075" t="str">
            <v>PEATON LESIONADO EN ACCIDENTE DE TRANSPORTE NO ESPECIFICADO</v>
          </cell>
          <cell r="C9075" t="str">
            <v>096</v>
          </cell>
        </row>
        <row r="9076">
          <cell r="A9076" t="str">
            <v>V10</v>
          </cell>
          <cell r="B9076" t="str">
            <v>CICLISTA LESIONADO POR COLISION CON PEATON O ANIMAL</v>
          </cell>
          <cell r="C9076" t="str">
            <v>096</v>
          </cell>
        </row>
        <row r="9077">
          <cell r="A9077" t="str">
            <v>V11</v>
          </cell>
          <cell r="B9077" t="str">
            <v>CICLISTA LESIONADO POR COLISION CON OTRO CICLISTA</v>
          </cell>
          <cell r="C9077" t="str">
            <v>096</v>
          </cell>
        </row>
        <row r="9078">
          <cell r="A9078" t="str">
            <v>V12</v>
          </cell>
          <cell r="B9078" t="str">
            <v>CICLISTA LESION. POR COLISION CON VEHIC. DE MOTOR DE DOS O TRES RUEDAS</v>
          </cell>
          <cell r="C9078" t="str">
            <v>096</v>
          </cell>
        </row>
        <row r="9079">
          <cell r="A9079" t="str">
            <v>V13</v>
          </cell>
          <cell r="B9079" t="str">
            <v>CICLISTA LESIONADO POR COLISION CON AUTOMOVIL, CAMIONETA O FURGONETA</v>
          </cell>
          <cell r="C9079" t="str">
            <v>096</v>
          </cell>
        </row>
        <row r="9080">
          <cell r="A9080" t="str">
            <v>V14</v>
          </cell>
          <cell r="B9080" t="str">
            <v>CICLISTA LESIONADO POR COLISION CON VEHIC. DE TRANSP. PESADO O AUTOBUS</v>
          </cell>
          <cell r="C9080" t="str">
            <v>096</v>
          </cell>
        </row>
        <row r="9081">
          <cell r="A9081" t="str">
            <v>V15</v>
          </cell>
          <cell r="B9081" t="str">
            <v>CICLISTA LESIONADO POR COLISION CON TREN O VEHICULO DE RIELES</v>
          </cell>
          <cell r="C9081" t="str">
            <v>096</v>
          </cell>
        </row>
        <row r="9082">
          <cell r="A9082" t="str">
            <v>V16</v>
          </cell>
          <cell r="B9082" t="str">
            <v>CICLISTA LESIONADO POR COLISION CON OTROS VEHICULOS SIN MOTOR</v>
          </cell>
          <cell r="C9082" t="str">
            <v>096</v>
          </cell>
        </row>
        <row r="9083">
          <cell r="A9083" t="str">
            <v>V17</v>
          </cell>
          <cell r="B9083" t="str">
            <v>CICLISTA LESIONADO POR COLISION CON OBJETO ESTACIONADO O FIJO</v>
          </cell>
          <cell r="C9083" t="str">
            <v>096</v>
          </cell>
        </row>
        <row r="9084">
          <cell r="A9084" t="str">
            <v>V18</v>
          </cell>
          <cell r="B9084" t="str">
            <v>CICLISTA LESIONADO EN ACCIDENTE DE TRANSPORTE SIN COLISION</v>
          </cell>
          <cell r="C9084" t="str">
            <v>096</v>
          </cell>
        </row>
        <row r="9085">
          <cell r="A9085" t="str">
            <v>V19</v>
          </cell>
          <cell r="B9085" t="str">
            <v>CICLISTA LESIONADO EN OTROS ACCID. DE TRANSP. Y EN LOS NO ESPECIFICADO</v>
          </cell>
          <cell r="C9085" t="str">
            <v>096</v>
          </cell>
        </row>
        <row r="9086">
          <cell r="A9086" t="str">
            <v>V190</v>
          </cell>
          <cell r="B9086" t="str">
            <v>CONDUCT. DE VEHIC. DE PEDAL LESION. POR COLISION CON OTROS VAHIC. DE M</v>
          </cell>
          <cell r="C9086" t="str">
            <v>096</v>
          </cell>
        </row>
        <row r="9087">
          <cell r="A9087" t="str">
            <v>V191</v>
          </cell>
          <cell r="B9087" t="str">
            <v>PASAJERO DE VEHIC. DE PEDAL LESION. POR COLISION CON OTRO VEHIC. DE MO</v>
          </cell>
          <cell r="C9087" t="str">
            <v>096</v>
          </cell>
        </row>
        <row r="9088">
          <cell r="A9088" t="str">
            <v>V192</v>
          </cell>
          <cell r="B9088" t="str">
            <v>CICLISTA NO ESPECIF. LESION. POR COLISION CON OTROS VEHIC. DE MOTOR, Y</v>
          </cell>
          <cell r="C9088" t="str">
            <v>096</v>
          </cell>
        </row>
        <row r="9089">
          <cell r="A9089" t="str">
            <v>V193</v>
          </cell>
          <cell r="B9089" t="str">
            <v>CILCISTA (CUALQUIERA) LESIONADO EN ACCID. NO DE TRANSITO, NO ESPECIFIC</v>
          </cell>
          <cell r="C9089" t="str">
            <v>096</v>
          </cell>
        </row>
        <row r="9090">
          <cell r="A9090" t="str">
            <v>V194</v>
          </cell>
          <cell r="B9090" t="str">
            <v>CONDUC. DE VEHIC. DE PEDAL LESION. POR COLISION CON OTRO VEHIC. DE MOT</v>
          </cell>
          <cell r="C9090" t="str">
            <v>096</v>
          </cell>
        </row>
        <row r="9091">
          <cell r="A9091" t="str">
            <v>V195</v>
          </cell>
          <cell r="B9091" t="str">
            <v>PASAJERO DE VEHIC. DE PEDAL LESION. POR COLISION CON OTRO VEHIC. DE MO</v>
          </cell>
          <cell r="C9091" t="str">
            <v>096</v>
          </cell>
        </row>
        <row r="9092">
          <cell r="A9092" t="str">
            <v>V196</v>
          </cell>
          <cell r="B9092" t="str">
            <v>CICLISTA NO ESPECIF. LESION. POR COLISION CON OTRO VEHIC. DE MOTOR, Y</v>
          </cell>
          <cell r="C9092" t="str">
            <v>096</v>
          </cell>
        </row>
        <row r="9093">
          <cell r="A9093" t="str">
            <v>V198</v>
          </cell>
          <cell r="B9093" t="str">
            <v>CICLISTA (CUALQUIERA) LESION. EN OTROS ACCID. DE TRANSPORTE ESPECIFICA</v>
          </cell>
          <cell r="C9093" t="str">
            <v>096</v>
          </cell>
        </row>
        <row r="9094">
          <cell r="A9094" t="str">
            <v>V199</v>
          </cell>
          <cell r="B9094" t="str">
            <v>CICLISTA (CUALQUIERA) LESIONADO EN ACCIDENTE DE TRANSITO NO ESPECIFICA</v>
          </cell>
          <cell r="C9094" t="str">
            <v>096</v>
          </cell>
        </row>
        <row r="9095">
          <cell r="A9095" t="str">
            <v>V20</v>
          </cell>
          <cell r="B9095" t="str">
            <v>MOTOCICLISTA LESIONADO POR COLISION CON PEATON O ANIMAL</v>
          </cell>
          <cell r="C9095" t="str">
            <v>096</v>
          </cell>
        </row>
        <row r="9096">
          <cell r="A9096" t="str">
            <v>V21</v>
          </cell>
          <cell r="B9096" t="str">
            <v>MOTOCICLISTA LESIONADO POR COLISION CON VEHICULO DE PEDAL</v>
          </cell>
          <cell r="C9096" t="str">
            <v>096</v>
          </cell>
        </row>
        <row r="9097">
          <cell r="A9097" t="str">
            <v>V22</v>
          </cell>
          <cell r="B9097" t="str">
            <v>MOTOCICLISTA LESION. POR COLISION CON VEHICULO DE MOTOR, DE DOS O TRES</v>
          </cell>
          <cell r="C9097" t="str">
            <v>096</v>
          </cell>
        </row>
        <row r="9098">
          <cell r="A9098" t="str">
            <v>V23</v>
          </cell>
          <cell r="B9098" t="str">
            <v>MOTOCICLISTA LESION.POR COLISION CON AUTOMOVIL, CAMIONETA O FURGONETA</v>
          </cell>
          <cell r="C9098" t="str">
            <v>096</v>
          </cell>
        </row>
        <row r="9099">
          <cell r="A9099" t="str">
            <v>V24</v>
          </cell>
          <cell r="B9099" t="str">
            <v>MOTOCICLISTA LESION. POR COLISION CON VEHIC. DE TRANSP. PESADO O AUTOB</v>
          </cell>
          <cell r="C9099" t="str">
            <v>096</v>
          </cell>
        </row>
        <row r="9100">
          <cell r="A9100" t="str">
            <v>V25</v>
          </cell>
          <cell r="B9100" t="str">
            <v>MOTOCICLISTA LESION. POR COLISION CON TREN O VEHICULO DE RIELES</v>
          </cell>
          <cell r="C9100" t="str">
            <v>096</v>
          </cell>
        </row>
        <row r="9101">
          <cell r="A9101" t="str">
            <v>V26</v>
          </cell>
          <cell r="B9101" t="str">
            <v>MOTOCICLISTA LESION. POR COLISION CON OTROS VEHICULOS SIN MOTOR</v>
          </cell>
          <cell r="C9101" t="str">
            <v>096</v>
          </cell>
        </row>
        <row r="9102">
          <cell r="A9102" t="str">
            <v>V268</v>
          </cell>
          <cell r="B9102" t="str">
            <v>MOTOCICL. (CUALQUIERA) LESION. EN OTROS ACCID. DE TRANSP. ESPECIFICADO</v>
          </cell>
          <cell r="C9102" t="str">
            <v>096</v>
          </cell>
        </row>
        <row r="9103">
          <cell r="A9103" t="str">
            <v>V27</v>
          </cell>
          <cell r="B9103" t="str">
            <v>MOTOCICLISTA LESIONADO POR COLISION CON OBJETO FIJO O ESTACIONADO</v>
          </cell>
          <cell r="C9103" t="str">
            <v>096</v>
          </cell>
        </row>
        <row r="9104">
          <cell r="A9104" t="str">
            <v>V28</v>
          </cell>
          <cell r="B9104" t="str">
            <v>MOTOCICLISTA LESIONADO EN ACCIDENTE DE TRANSPORTE SIN COLISION</v>
          </cell>
          <cell r="C9104" t="str">
            <v>096</v>
          </cell>
        </row>
        <row r="9105">
          <cell r="A9105" t="str">
            <v>V29</v>
          </cell>
          <cell r="B9105" t="str">
            <v>MOTOCICLISTA LESION. EN OTROS ACCID. DE TRANSP. Y EN LOS NO ESPECIFICA</v>
          </cell>
          <cell r="C9105" t="str">
            <v>096</v>
          </cell>
        </row>
        <row r="9106">
          <cell r="A9106" t="str">
            <v>V290</v>
          </cell>
          <cell r="B9106" t="str">
            <v>CONDUC. DE MOTOCICLETA LESION. POR COLISION CON OTROS VEHIC. DE MOTOR</v>
          </cell>
          <cell r="C9106" t="str">
            <v>096</v>
          </cell>
        </row>
        <row r="9107">
          <cell r="A9107" t="str">
            <v>V291</v>
          </cell>
          <cell r="B9107" t="str">
            <v>PASAJERO DE MOTOC. LESION. POR COLISION CON OTROS VEHIC. DE MOTOR Y CO</v>
          </cell>
          <cell r="C9107" t="str">
            <v>096</v>
          </cell>
        </row>
        <row r="9108">
          <cell r="A9108" t="str">
            <v>V292</v>
          </cell>
          <cell r="B9108" t="str">
            <v>MOTOCICL. NO ESPECIF. LESION. POR COLISION CON OTROS VEHIC. DE MOTOR</v>
          </cell>
          <cell r="C9108" t="str">
            <v>096</v>
          </cell>
        </row>
        <row r="9109">
          <cell r="A9109" t="str">
            <v>V293</v>
          </cell>
          <cell r="B9109" t="str">
            <v>MOTOCICL. (CUALQUIERA) LESIONADO EN ACCIDENTE NO DE TRANSITO, NO ESPEC</v>
          </cell>
          <cell r="C9109" t="str">
            <v>096</v>
          </cell>
        </row>
        <row r="9110">
          <cell r="A9110" t="str">
            <v>V294</v>
          </cell>
          <cell r="B9110" t="str">
            <v>CONDUC. DE MOTOCICL. LESION. POR COLISION CON OTROS VEHIC. DE MOTOR, Y</v>
          </cell>
          <cell r="C9110" t="str">
            <v>096</v>
          </cell>
        </row>
        <row r="9111">
          <cell r="A9111" t="str">
            <v>V295</v>
          </cell>
          <cell r="B9111" t="str">
            <v>PASAJERO DE MOTOCICL. LESION. POR COLISION CON OTROS VEHIC. DE MOTOR</v>
          </cell>
          <cell r="C9111" t="str">
            <v>096</v>
          </cell>
        </row>
        <row r="9112">
          <cell r="A9112" t="str">
            <v>V296</v>
          </cell>
          <cell r="B9112" t="str">
            <v>MOTOCICL. NO ESPECIF. LESION. POR COLISION CON OTROS VEHIC. DE MOTOR</v>
          </cell>
          <cell r="C9112" t="str">
            <v>096</v>
          </cell>
        </row>
        <row r="9113">
          <cell r="A9113" t="str">
            <v>V298</v>
          </cell>
          <cell r="B9113" t="str">
            <v>MOTOCICL. (CUALQUIERA) LESION. EN OTROS ACCID. DE TRANSP. ESPECIFICADO</v>
          </cell>
          <cell r="C9113" t="str">
            <v>096</v>
          </cell>
        </row>
        <row r="9114">
          <cell r="A9114" t="str">
            <v>V299</v>
          </cell>
          <cell r="B9114" t="str">
            <v>MOTOCICLISTA (CUALQUIERA) LESIONADO EN ACCIDENTE DE TRANSITO NO ESPECI</v>
          </cell>
          <cell r="C9114" t="str">
            <v>096</v>
          </cell>
        </row>
        <row r="9115">
          <cell r="A9115" t="str">
            <v>V30</v>
          </cell>
          <cell r="B9115" t="str">
            <v>OCUPANTE DE VEHICULO DE MOTOR DE TRES RUEDAS LESION. POR COLISION CON</v>
          </cell>
          <cell r="C9115" t="str">
            <v>096</v>
          </cell>
        </row>
        <row r="9116">
          <cell r="A9116" t="str">
            <v>V31</v>
          </cell>
          <cell r="B9116" t="str">
            <v>OCUPANT. DE VEHIC. DE MOTOR DE TRES RUEDAS LESION. POR COLISION CON VE</v>
          </cell>
          <cell r="C9116" t="str">
            <v>096</v>
          </cell>
        </row>
        <row r="9117">
          <cell r="A9117" t="str">
            <v>V32</v>
          </cell>
          <cell r="B9117" t="str">
            <v>OCUPAN. DE VEHIC. DE MOTOR DE TRES RUEDAS LESION. POR COLISION CON OTR</v>
          </cell>
          <cell r="C9117" t="str">
            <v>096</v>
          </cell>
        </row>
        <row r="9118">
          <cell r="A9118" t="str">
            <v>V33</v>
          </cell>
          <cell r="B9118" t="str">
            <v>OCUPAN. DE VEHIC. DE MOTOR DE TRES RUEDAS LESION. POR COLISION CON AUT</v>
          </cell>
          <cell r="C9118" t="str">
            <v>096</v>
          </cell>
        </row>
        <row r="9119">
          <cell r="A9119" t="str">
            <v>V34</v>
          </cell>
          <cell r="B9119" t="str">
            <v>OCUPAN. DE VEHIC. DE MOTOR DE TRES RUEDAS LESION. POR COLISION CON VEH</v>
          </cell>
          <cell r="C9119" t="str">
            <v>096</v>
          </cell>
        </row>
        <row r="9120">
          <cell r="A9120" t="str">
            <v>V35</v>
          </cell>
          <cell r="B9120" t="str">
            <v>OCUPAN. DE VEHIC. DE MOTOR DE TRES RUEDAS LESION. POR COLISION CON TRE</v>
          </cell>
          <cell r="C9120" t="str">
            <v>096</v>
          </cell>
        </row>
        <row r="9121">
          <cell r="A9121" t="str">
            <v>V36</v>
          </cell>
          <cell r="B9121" t="str">
            <v>OCUPAN. DE VEHIC. DE MOTOR DE TRES RUEDAS LESION. POR COLISION CON OTR</v>
          </cell>
          <cell r="C9121" t="str">
            <v>096</v>
          </cell>
        </row>
        <row r="9122">
          <cell r="A9122" t="str">
            <v>V37</v>
          </cell>
          <cell r="B9122" t="str">
            <v>OCUPAN. DE VEHIC. DE MOTOR DE TRES RUEDAS LESION. POR COLISION CON OBJ</v>
          </cell>
          <cell r="C9122" t="str">
            <v>096</v>
          </cell>
        </row>
        <row r="9123">
          <cell r="A9123" t="str">
            <v>V38</v>
          </cell>
          <cell r="B9123" t="str">
            <v>OCUPAN. DE VEHIC. DE MOTOR DE TRES RUEDAS LESION. EN ACCID. DE TRANSP.</v>
          </cell>
          <cell r="C9123" t="str">
            <v>096</v>
          </cell>
        </row>
        <row r="9124">
          <cell r="A9124" t="str">
            <v>V39</v>
          </cell>
          <cell r="B9124" t="str">
            <v>OCUPAN. DE VEHIC. DE MOTOR DE TRES RUEDAS LESION. EN OTRO ACCID. DE TR</v>
          </cell>
          <cell r="C9124" t="str">
            <v>096</v>
          </cell>
        </row>
        <row r="9125">
          <cell r="A9125" t="str">
            <v>V390</v>
          </cell>
          <cell r="B9125" t="str">
            <v>CONDUC. DE VEHIC. DE MOTOR DE TRES RUEDAS LESION. POR COLISION CON OTR</v>
          </cell>
          <cell r="C9125" t="str">
            <v>096</v>
          </cell>
        </row>
        <row r="9126">
          <cell r="A9126" t="str">
            <v>V391</v>
          </cell>
          <cell r="B9126" t="str">
            <v>PASAJERO DE VEHIC. DE MOTOR DE TRES RUEDAS LESION. POR COLISION CON OT</v>
          </cell>
          <cell r="C9126" t="str">
            <v>096</v>
          </cell>
        </row>
        <row r="9127">
          <cell r="A9127" t="str">
            <v>V392</v>
          </cell>
          <cell r="B9127" t="str">
            <v>OCUPAN. NO ESPECIF. DE VEHIC. DE MOTOR DE TRES RUEDAS LESION. POR COLI</v>
          </cell>
          <cell r="C9127" t="str">
            <v>096</v>
          </cell>
        </row>
        <row r="9128">
          <cell r="A9128" t="str">
            <v>V393</v>
          </cell>
          <cell r="B9128" t="str">
            <v>OCUPAN. (CUALQ.) DE VEHIC. DE MOTOR DE TRES RUEDAS LESION. EN ACCID. N</v>
          </cell>
          <cell r="C9128" t="str">
            <v>096</v>
          </cell>
        </row>
        <row r="9129">
          <cell r="A9129" t="str">
            <v>V394</v>
          </cell>
          <cell r="B9129" t="str">
            <v>CONDUC. DE VEHIC. DE MOTOR DE TRES RUEDAS LESION. POR COLISION CON OTR</v>
          </cell>
          <cell r="C9129" t="str">
            <v>096</v>
          </cell>
        </row>
        <row r="9130">
          <cell r="A9130" t="str">
            <v>V395</v>
          </cell>
          <cell r="B9130" t="str">
            <v>PASAJERO DE VEHIC. DE MOTOR DE TRES RUEDAS LESION. POR COLISION CON OT</v>
          </cell>
          <cell r="C9130" t="str">
            <v>096</v>
          </cell>
        </row>
        <row r="9131">
          <cell r="A9131" t="str">
            <v>V396</v>
          </cell>
          <cell r="B9131" t="str">
            <v>OCUPAN. NO ESPECIF. DE VEHIC. DE MOTOR DE TRES RUEDAS LESION. POR COLI</v>
          </cell>
          <cell r="C9131" t="str">
            <v>096</v>
          </cell>
        </row>
        <row r="9132">
          <cell r="A9132" t="str">
            <v>V398</v>
          </cell>
          <cell r="B9132" t="str">
            <v>OCUPAN. (CUALQ.) DE VEHIC. DE MOTOR DE TRES RUEDAS LESION. EN OTROS AC</v>
          </cell>
          <cell r="C9132" t="str">
            <v>096</v>
          </cell>
        </row>
        <row r="9133">
          <cell r="A9133" t="str">
            <v>V399</v>
          </cell>
          <cell r="B9133" t="str">
            <v>OCUPAN. (CUALQ.) DE VEHIC. DE MOTOR DE TRES RUEDAS EN ACCID. DE TRAMSI</v>
          </cell>
          <cell r="C9133" t="str">
            <v>096</v>
          </cell>
        </row>
        <row r="9134">
          <cell r="A9134" t="str">
            <v>V40</v>
          </cell>
          <cell r="B9134" t="str">
            <v>OCUPANTE DE AUTOMOVIL LESIONADO POR COLISION CON PEATON O ANIMAL</v>
          </cell>
          <cell r="C9134" t="str">
            <v>096</v>
          </cell>
        </row>
        <row r="9135">
          <cell r="A9135" t="str">
            <v>V41</v>
          </cell>
          <cell r="B9135" t="str">
            <v>OCUPANTE DE AUTOMOVIL LESIONADO POR COLISION CON VEHICULO DE PEDAL</v>
          </cell>
          <cell r="C9135" t="str">
            <v>096</v>
          </cell>
        </row>
        <row r="9136">
          <cell r="A9136" t="str">
            <v>V42</v>
          </cell>
          <cell r="B9136" t="str">
            <v>OCUPANTE DE AUTOMOVIL LESIONADO POR COLISION CON VEHIC. DE MOTOR DE DO</v>
          </cell>
          <cell r="C9136" t="str">
            <v>096</v>
          </cell>
        </row>
        <row r="9137">
          <cell r="A9137" t="str">
            <v>V43</v>
          </cell>
          <cell r="B9137" t="str">
            <v>OCUPANT. DE AUTOMOVIL LESION. POR COLISION. CON OTRO AUTOM. CAMION. O</v>
          </cell>
          <cell r="C9137" t="str">
            <v>096</v>
          </cell>
        </row>
        <row r="9138">
          <cell r="A9138" t="str">
            <v>V44</v>
          </cell>
          <cell r="B9138" t="str">
            <v>OCUPANT. DE AUTOM. LESION. POR COLISION CON VEHIC. DE TRANSP. PESADO O</v>
          </cell>
          <cell r="C9138" t="str">
            <v>096</v>
          </cell>
        </row>
        <row r="9139">
          <cell r="A9139" t="str">
            <v>V45</v>
          </cell>
          <cell r="B9139" t="str">
            <v>OCUPANTE DE AUTOM. LESION. POR COLISION CON TREN O VEHICULO DE RIELES</v>
          </cell>
          <cell r="C9139" t="str">
            <v>096</v>
          </cell>
        </row>
        <row r="9140">
          <cell r="A9140" t="str">
            <v>V46</v>
          </cell>
          <cell r="B9140" t="str">
            <v>OCUPANT. DE AUTOM. LESION. POR COLISION CON OTROS VEHIC. SIN MOTOR</v>
          </cell>
          <cell r="C9140" t="str">
            <v>096</v>
          </cell>
        </row>
        <row r="9141">
          <cell r="A9141" t="str">
            <v>V47</v>
          </cell>
          <cell r="B9141" t="str">
            <v>OCUPANTE DE AUTOMOVIL LESIONADO POR COLISION CON OBJETO FIJO O ESTACIO</v>
          </cell>
          <cell r="C9141" t="str">
            <v>096</v>
          </cell>
        </row>
        <row r="9142">
          <cell r="A9142" t="str">
            <v>V48</v>
          </cell>
          <cell r="B9142" t="str">
            <v>OCUPANTE DE AUTOM. LESIONADO EN ACCIDENTE DE TRANSPORTE SIN COLISION</v>
          </cell>
          <cell r="C9142" t="str">
            <v>096</v>
          </cell>
        </row>
        <row r="9143">
          <cell r="A9143" t="str">
            <v>V49</v>
          </cell>
          <cell r="B9143" t="str">
            <v>OCUPAN. DE AUTOM. LESION. EN OTROS ACCID. DE TRANSP. Y EN LOS NO ESPEC</v>
          </cell>
          <cell r="C9143" t="str">
            <v>096</v>
          </cell>
        </row>
        <row r="9144">
          <cell r="A9144" t="str">
            <v>V490</v>
          </cell>
          <cell r="B9144" t="str">
            <v>CONDUC. DE AUTOM. LESION. POR COLISION CON OTROS VEHIC. DE MOTOR, Y LO</v>
          </cell>
          <cell r="C9144" t="str">
            <v>096</v>
          </cell>
        </row>
        <row r="9145">
          <cell r="A9145" t="str">
            <v>V491</v>
          </cell>
          <cell r="B9145" t="str">
            <v>PASAJERO DE AUTOM. LESION. POR COLISION CON OTROS VEHIC. DE MOTOR, Y</v>
          </cell>
          <cell r="C9145" t="str">
            <v>096</v>
          </cell>
        </row>
        <row r="9146">
          <cell r="A9146" t="str">
            <v>V492</v>
          </cell>
          <cell r="B9146" t="str">
            <v>OCUPAN. NO ESPECIF. DE AUTOM. LESION. POR COLISION CON OTROS VEHIC. DE</v>
          </cell>
          <cell r="C9146" t="str">
            <v>096</v>
          </cell>
        </row>
        <row r="9147">
          <cell r="A9147" t="str">
            <v>V493</v>
          </cell>
          <cell r="B9147" t="str">
            <v>OCUPAN. (CUALQ.) DE AUTOM. LESION. EN ACCID. NO DE TRANSITO, NO ESPECI</v>
          </cell>
          <cell r="C9147" t="str">
            <v>096</v>
          </cell>
        </row>
        <row r="9148">
          <cell r="A9148" t="str">
            <v>V494</v>
          </cell>
          <cell r="B9148" t="str">
            <v>COND. DE AUTOM. LESION. POR COLISION CON OTROS VEHIC. DE MOTOR, Y CON</v>
          </cell>
          <cell r="C9148" t="str">
            <v>096</v>
          </cell>
        </row>
        <row r="9149">
          <cell r="A9149" t="str">
            <v>V495</v>
          </cell>
          <cell r="B9149" t="str">
            <v>PASAJERO DE AUTOM. LESION. POR COLISION CON OTROS VEHIC. DE MOTOR, Y C</v>
          </cell>
          <cell r="C9149" t="str">
            <v>096</v>
          </cell>
        </row>
        <row r="9150">
          <cell r="A9150" t="str">
            <v>V496</v>
          </cell>
          <cell r="B9150" t="str">
            <v>OCUPAN. NO ESPECIF. DE AUTOM. LESION. POR COLISION CON OTROS VEHIC. DE</v>
          </cell>
          <cell r="C9150" t="str">
            <v>096</v>
          </cell>
        </row>
        <row r="9151">
          <cell r="A9151" t="str">
            <v>V498</v>
          </cell>
          <cell r="B9151" t="str">
            <v>OCUPAN. (CUALQ.) DE AUTOM. LESION. EN OTROS ACCID. DE TRANSP. ESPECIFI</v>
          </cell>
          <cell r="C9151" t="str">
            <v>096</v>
          </cell>
        </row>
        <row r="9152">
          <cell r="A9152" t="str">
            <v>V499</v>
          </cell>
          <cell r="B9152" t="str">
            <v>OCUPAN. (CUALQ.) DE AUTOM. LESION. EN ACCID. DE TRANSITO NO ESPECIFICA</v>
          </cell>
          <cell r="C9152" t="str">
            <v>096</v>
          </cell>
        </row>
        <row r="9153">
          <cell r="A9153" t="str">
            <v>V50</v>
          </cell>
          <cell r="B9153" t="str">
            <v>OCUPANTE DE CAMIONETA O FURGONETA LESIONADO POR COLISION CON PEATON</v>
          </cell>
          <cell r="C9153" t="str">
            <v>096</v>
          </cell>
        </row>
        <row r="9154">
          <cell r="A9154" t="str">
            <v>V51</v>
          </cell>
          <cell r="B9154" t="str">
            <v>OCUPANTE DE CAMION. O FURGON. LESION. POR COLISION CON VEHIC. DE PEDAL</v>
          </cell>
          <cell r="C9154" t="str">
            <v>096</v>
          </cell>
        </row>
        <row r="9155">
          <cell r="A9155" t="str">
            <v>V52</v>
          </cell>
          <cell r="B9155" t="str">
            <v>OCUPAN. DE CAMION. O FURGON. LESION. POR COLISION CON VEHIC. DE MOTOR</v>
          </cell>
          <cell r="C9155" t="str">
            <v>096</v>
          </cell>
        </row>
        <row r="9156">
          <cell r="A9156" t="str">
            <v>V53</v>
          </cell>
          <cell r="B9156" t="str">
            <v>OCUPAN. DE CAMION. O FURGON. LESION. POR COLISION CON AUTOM. CAMION. O</v>
          </cell>
          <cell r="C9156" t="str">
            <v>096</v>
          </cell>
        </row>
        <row r="9157">
          <cell r="A9157" t="str">
            <v>V54</v>
          </cell>
          <cell r="B9157" t="str">
            <v>OCUPAN. DE CAMION. O FORGUN. LESION. POR COLISION CON VEHIC. DE TRANSP</v>
          </cell>
          <cell r="C9157" t="str">
            <v>096</v>
          </cell>
        </row>
        <row r="9158">
          <cell r="A9158" t="str">
            <v>V55</v>
          </cell>
          <cell r="B9158" t="str">
            <v>OCUPAN. DE CAMION. O FURGON. LESION. POR COLISION CON TREN O VEHIC. DE</v>
          </cell>
          <cell r="C9158" t="str">
            <v>096</v>
          </cell>
        </row>
        <row r="9159">
          <cell r="A9159" t="str">
            <v>V56</v>
          </cell>
          <cell r="B9159" t="str">
            <v>OCUPAN. DE CAMION. O FURGON. LESION. CON OTROS VEHICULOS SIN MOTOR</v>
          </cell>
          <cell r="C9159" t="str">
            <v>096</v>
          </cell>
        </row>
        <row r="9160">
          <cell r="A9160" t="str">
            <v>V57</v>
          </cell>
          <cell r="B9160" t="str">
            <v>OCUPAN. DE CAMION. O FURGON. LESION. POR COLISION CON OBJETO FIJO O ES</v>
          </cell>
          <cell r="C9160" t="str">
            <v>096</v>
          </cell>
        </row>
        <row r="9161">
          <cell r="A9161" t="str">
            <v>V58</v>
          </cell>
          <cell r="B9161" t="str">
            <v>OCUPAN. DE CAMION. O FURGON. LESION. EN ACCID. DE TRANSP. SIN COLISION</v>
          </cell>
          <cell r="C9161" t="str">
            <v>096</v>
          </cell>
        </row>
        <row r="9162">
          <cell r="A9162" t="str">
            <v>V59</v>
          </cell>
          <cell r="B9162" t="str">
            <v>OCUPAN. DE CAMION. O FURGON. LESION. EN OTROS ACCID. DE TRANSP. Y EN L</v>
          </cell>
          <cell r="C9162" t="str">
            <v>096</v>
          </cell>
        </row>
        <row r="9163">
          <cell r="A9163" t="str">
            <v>V590</v>
          </cell>
          <cell r="B9163" t="str">
            <v>CONDUC. DE CAMION. O FURGON. LESION. POR COLISION CON OTROS VEHIC. DE</v>
          </cell>
          <cell r="C9163" t="str">
            <v>096</v>
          </cell>
        </row>
        <row r="9164">
          <cell r="A9164" t="str">
            <v>V591</v>
          </cell>
          <cell r="B9164" t="str">
            <v>PASAJERO DE CAMION. O FURGON. LESION. POR COLISION CON OTROS VEHIC. DE</v>
          </cell>
          <cell r="C9164" t="str">
            <v>096</v>
          </cell>
        </row>
        <row r="9165">
          <cell r="A9165" t="str">
            <v>V592</v>
          </cell>
          <cell r="B9165" t="str">
            <v>OCUPAN. NO ESPECIF. DE CAMION. O FURGON. LESION. POR COLISION CON OTRO</v>
          </cell>
          <cell r="C9165" t="str">
            <v>096</v>
          </cell>
        </row>
        <row r="9166">
          <cell r="A9166" t="str">
            <v>V593</v>
          </cell>
          <cell r="B9166" t="str">
            <v>OCUPAN. (CUALQ.) DE CAMION. O FURGON. LESION. EN ACCID. NO DE TRANSITO</v>
          </cell>
          <cell r="C9166" t="str">
            <v>096</v>
          </cell>
        </row>
        <row r="9167">
          <cell r="A9167" t="str">
            <v>V594</v>
          </cell>
          <cell r="B9167" t="str">
            <v>CONDUC. DE CAMION. O FURGON. LESION. POR COLISION CON OTROS VEHIC. DE</v>
          </cell>
          <cell r="C9167" t="str">
            <v>096</v>
          </cell>
        </row>
        <row r="9168">
          <cell r="A9168" t="str">
            <v>V595</v>
          </cell>
          <cell r="B9168" t="str">
            <v>PASAJERO DE CAMION. O FURGON. LESION. POR COLISION CON OTROS VEHIC. DE</v>
          </cell>
          <cell r="C9168" t="str">
            <v>096</v>
          </cell>
        </row>
        <row r="9169">
          <cell r="A9169" t="str">
            <v>V596</v>
          </cell>
          <cell r="B9169" t="str">
            <v>OCUPAN. NO ESPECIF. DE CAMION. O FURGON. LESION. POR COLISION CON OTRO</v>
          </cell>
          <cell r="C9169" t="str">
            <v>096</v>
          </cell>
        </row>
        <row r="9170">
          <cell r="A9170" t="str">
            <v>V598</v>
          </cell>
          <cell r="B9170" t="str">
            <v>OCUPAN. (CUALQ.) DE CAMION. O FURGON. LESION. EN OTROS ACCID. DE TRANS</v>
          </cell>
          <cell r="C9170" t="str">
            <v>096</v>
          </cell>
        </row>
        <row r="9171">
          <cell r="A9171" t="str">
            <v>V599</v>
          </cell>
          <cell r="B9171" t="str">
            <v>OCUPAN. (CUALQ.) DE CAMION. O FURGON. LESION. EN ACCID. DE TRANSITO NO</v>
          </cell>
          <cell r="C9171" t="str">
            <v>096</v>
          </cell>
        </row>
        <row r="9172">
          <cell r="A9172" t="str">
            <v>V60</v>
          </cell>
          <cell r="B9172" t="str">
            <v>OCUPAN. DE VEHIC. DE TRANSP. PESADO LESION. POR COLISION CON PEATON O</v>
          </cell>
          <cell r="C9172" t="str">
            <v>096</v>
          </cell>
        </row>
        <row r="9173">
          <cell r="A9173" t="str">
            <v>V61</v>
          </cell>
          <cell r="B9173" t="str">
            <v>OCUPAN. DE VEHIC. DE TRANSP. PESADO LESION. POR COLISION CON VEHIC. DE</v>
          </cell>
          <cell r="C9173" t="str">
            <v>096</v>
          </cell>
        </row>
        <row r="9174">
          <cell r="A9174" t="str">
            <v>V62</v>
          </cell>
          <cell r="B9174" t="str">
            <v>OCUPAN. DE VEHIC. DE TRANSP. PESADO LESION. POR COLISION CON VEHIC. DE</v>
          </cell>
          <cell r="C9174" t="str">
            <v>096</v>
          </cell>
        </row>
        <row r="9175">
          <cell r="A9175" t="str">
            <v>V63</v>
          </cell>
          <cell r="B9175" t="str">
            <v>OCUPAN. DE VEHIC. DE TRANSP. PESADO LESION. POR COLISION CON AUTOM. CA</v>
          </cell>
          <cell r="C9175" t="str">
            <v>096</v>
          </cell>
        </row>
        <row r="9176">
          <cell r="A9176" t="str">
            <v>V64</v>
          </cell>
          <cell r="B9176" t="str">
            <v>OCUPAN. DE VEHIC. DE TRANSP. PESADO LESION. POR COLISION CON OTRO VEHI</v>
          </cell>
          <cell r="C9176" t="str">
            <v>096</v>
          </cell>
        </row>
        <row r="9177">
          <cell r="A9177" t="str">
            <v>V65</v>
          </cell>
          <cell r="B9177" t="str">
            <v>OCUPAN. DE VEHIC. DE TRANSP. PESADO LESION. POR COLISION CON TREN O V</v>
          </cell>
          <cell r="C9177" t="str">
            <v>096</v>
          </cell>
        </row>
        <row r="9178">
          <cell r="A9178" t="str">
            <v>V66</v>
          </cell>
          <cell r="B9178" t="str">
            <v>OCUPAN. DE VEHIC. DE TRANSP. PESADO LESION. POR COLISION CON OTROS VEH</v>
          </cell>
          <cell r="C9178" t="str">
            <v>096</v>
          </cell>
        </row>
        <row r="9179">
          <cell r="A9179" t="str">
            <v>V67</v>
          </cell>
          <cell r="B9179" t="str">
            <v>OCUPAN. DE VEHIC. DE TRANSP. PESADO LESION. POR COLISION CON OBJETO FI</v>
          </cell>
          <cell r="C9179" t="str">
            <v>096</v>
          </cell>
        </row>
        <row r="9180">
          <cell r="A9180" t="str">
            <v>V68</v>
          </cell>
          <cell r="B9180" t="str">
            <v>OCUPAN. DE VEHIC. DE TRANSP. PESADO LESION. EN ACCID. DE TRANSP. SIN C</v>
          </cell>
          <cell r="C9180" t="str">
            <v>096</v>
          </cell>
        </row>
        <row r="9181">
          <cell r="A9181" t="str">
            <v>V69</v>
          </cell>
          <cell r="B9181" t="str">
            <v>OCUPAN. DE VEHIC. DE TRANSP. PESADO LESION. EN OTROS ACCID. DE TRANSP.</v>
          </cell>
          <cell r="C9181" t="str">
            <v>096</v>
          </cell>
        </row>
        <row r="9182">
          <cell r="A9182" t="str">
            <v>V690</v>
          </cell>
          <cell r="B9182" t="str">
            <v>CANDUC. DE VEHIC. DE TRANSP. PESADO LESION. POR COLISION CON OTROS VEH</v>
          </cell>
          <cell r="C9182" t="str">
            <v>096</v>
          </cell>
        </row>
        <row r="9183">
          <cell r="A9183" t="str">
            <v>V691</v>
          </cell>
          <cell r="B9183" t="str">
            <v>PASAJERO DE VEHIC. DE TRANSP. PESADO LESION. POR COLISION CON OTROS VE</v>
          </cell>
          <cell r="C9183" t="str">
            <v>096</v>
          </cell>
        </row>
        <row r="9184">
          <cell r="A9184" t="str">
            <v>V692</v>
          </cell>
          <cell r="B9184" t="str">
            <v>OCUPAN. NO ESPECIF. DE VEHIC. DE TRANSP. PESADO LESION. POR COLISION C</v>
          </cell>
          <cell r="C9184" t="str">
            <v>096</v>
          </cell>
        </row>
        <row r="9185">
          <cell r="A9185" t="str">
            <v>V693</v>
          </cell>
          <cell r="B9185" t="str">
            <v>OCUPAN. (CUALQ.) DE VEHIC. DE TRANSP. PESADO LESION. EN ACCID. NO DE T</v>
          </cell>
          <cell r="C9185" t="str">
            <v>096</v>
          </cell>
        </row>
        <row r="9186">
          <cell r="A9186" t="str">
            <v>V694</v>
          </cell>
          <cell r="B9186" t="str">
            <v>CONDUC. DE VEHIC. DE TRANSP. PESADO LESION POR COLISION CON OTROS VEHI</v>
          </cell>
          <cell r="C9186" t="str">
            <v>096</v>
          </cell>
        </row>
        <row r="9187">
          <cell r="A9187" t="str">
            <v>V695</v>
          </cell>
          <cell r="B9187" t="str">
            <v>PASAJERO DE VEHIC. DE TRANSP. PESADO LESION. POR COLISION CON OTROS VE</v>
          </cell>
          <cell r="C9187" t="str">
            <v>096</v>
          </cell>
        </row>
        <row r="9188">
          <cell r="A9188" t="str">
            <v>V696</v>
          </cell>
          <cell r="B9188" t="str">
            <v>OCUPAN. NO ESPECIF. DE VEHIC. DE TRANSP. PESADO LESION. POR COLISION C</v>
          </cell>
          <cell r="C9188" t="str">
            <v>096</v>
          </cell>
        </row>
        <row r="9189">
          <cell r="A9189" t="str">
            <v>V698</v>
          </cell>
          <cell r="B9189" t="str">
            <v>OCUPAN. (CUALQ.) DE VEHIC. DE TRANSP. PESADO LESION. NE OTROS ACCID. D</v>
          </cell>
          <cell r="C9189" t="str">
            <v>096</v>
          </cell>
        </row>
        <row r="9190">
          <cell r="A9190" t="str">
            <v>V699</v>
          </cell>
          <cell r="B9190" t="str">
            <v>OCUPAN. (CUALQ.) DE VEHIC. DE TRANSP. PESADO LESION. EN ACCID. DE TRAN</v>
          </cell>
          <cell r="C9190" t="str">
            <v>096</v>
          </cell>
        </row>
        <row r="9191">
          <cell r="A9191" t="str">
            <v>V70</v>
          </cell>
          <cell r="B9191" t="str">
            <v>OCUPAN. DE AUTOBUS LESIONADO POR COLISION CON PEATON O ANIMAL</v>
          </cell>
          <cell r="C9191" t="str">
            <v>096</v>
          </cell>
        </row>
        <row r="9192">
          <cell r="A9192" t="str">
            <v>V71</v>
          </cell>
          <cell r="B9192" t="str">
            <v>OCUPANTE DE AUTOBUS LESIONADO POR COLISION CON VEHICULO DE PEDAL</v>
          </cell>
          <cell r="C9192" t="str">
            <v>096</v>
          </cell>
        </row>
        <row r="9193">
          <cell r="A9193" t="str">
            <v>V72</v>
          </cell>
          <cell r="B9193" t="str">
            <v>OCUPANTE DE ATOBUS LESION. POR COLISION CON VEHIC. DE MOTOR DE DOS O T</v>
          </cell>
          <cell r="C9193" t="str">
            <v>096</v>
          </cell>
        </row>
        <row r="9194">
          <cell r="A9194" t="str">
            <v>V73</v>
          </cell>
          <cell r="B9194" t="str">
            <v>OCUPAN. DE AUTOBUS LESION. POR COLISION CON AUTOMOVIL, CAMION. O FURGO</v>
          </cell>
          <cell r="C9194" t="str">
            <v>096</v>
          </cell>
        </row>
        <row r="9195">
          <cell r="A9195" t="str">
            <v>V74</v>
          </cell>
          <cell r="B9195" t="str">
            <v>OCUPAN. DE AUTOBUS LESION. POR COLISION CON VEHIC. DE TRANSP. PESADO O</v>
          </cell>
          <cell r="C9195" t="str">
            <v>096</v>
          </cell>
        </row>
        <row r="9196">
          <cell r="A9196" t="str">
            <v>V75</v>
          </cell>
          <cell r="B9196" t="str">
            <v>OCUPANTE DE AUTOBUS LESIONADO POR COLISION CON TREN O VEHIC. DE RIELES</v>
          </cell>
          <cell r="C9196" t="str">
            <v>096</v>
          </cell>
        </row>
        <row r="9197">
          <cell r="A9197" t="str">
            <v>V76</v>
          </cell>
          <cell r="B9197" t="str">
            <v>OCUPAN. DE AUTOBUS LESIONADO POR COLISION CON OTROS VEHICULOS SIN MOTO</v>
          </cell>
          <cell r="C9197" t="str">
            <v>096</v>
          </cell>
        </row>
        <row r="9198">
          <cell r="A9198" t="str">
            <v>V77</v>
          </cell>
          <cell r="B9198" t="str">
            <v>OCUPAN. DE AUTOBUS LESION. POR COLISION CON OBJETO FIJO O ESTACIONADO</v>
          </cell>
          <cell r="C9198" t="str">
            <v>096</v>
          </cell>
        </row>
        <row r="9199">
          <cell r="A9199" t="str">
            <v>V78</v>
          </cell>
          <cell r="B9199" t="str">
            <v>OCUPAN. DE AUTOBUS LESIONADO EN ACCIDENTE DE TRANSPORTE SIN COLISION</v>
          </cell>
          <cell r="C9199" t="str">
            <v>096</v>
          </cell>
        </row>
        <row r="9200">
          <cell r="A9200" t="str">
            <v>V79</v>
          </cell>
          <cell r="B9200" t="str">
            <v>OCUPAN. DE AUTOBUS LESION. EN OTROS ACCID. DE TRANSP. Y EN LOS NO ESPE</v>
          </cell>
          <cell r="C9200" t="str">
            <v>096</v>
          </cell>
        </row>
        <row r="9201">
          <cell r="A9201" t="str">
            <v>V790</v>
          </cell>
          <cell r="B9201" t="str">
            <v>CONDUC. DE AUTOBUS LESION. POR COLISION CON OTROS VEHIC. DE MOTOR, Y C</v>
          </cell>
          <cell r="C9201" t="str">
            <v>096</v>
          </cell>
        </row>
        <row r="9202">
          <cell r="A9202" t="str">
            <v>V791</v>
          </cell>
          <cell r="B9202" t="str">
            <v>PASAJERO DE AUTOBUS LESION. POR COLISION CON OTROS VEHIC. DE MOTOR, Y</v>
          </cell>
          <cell r="C9202" t="str">
            <v>096</v>
          </cell>
        </row>
        <row r="9203">
          <cell r="A9203" t="str">
            <v>V792</v>
          </cell>
          <cell r="B9203" t="str">
            <v>OCUPAN. NO ESPECIF. DE AUTOBUS LESION. POR COLISION CON OTROS VEHIC. D</v>
          </cell>
          <cell r="C9203" t="str">
            <v>096</v>
          </cell>
        </row>
        <row r="9204">
          <cell r="A9204" t="str">
            <v>V793</v>
          </cell>
          <cell r="B9204" t="str">
            <v>OCUPAN. (CUALQ.) DE AUTOBUS LESION. EN ACCID. NO DE TRANSITO, NO ESPEC</v>
          </cell>
          <cell r="C9204" t="str">
            <v>096</v>
          </cell>
        </row>
        <row r="9205">
          <cell r="A9205" t="str">
            <v>V794</v>
          </cell>
          <cell r="B9205" t="str">
            <v>CONDUC. DE AUTOBUS LESION. POR COLISION CON OTROS VEHIC. DE MOTOR, Y C</v>
          </cell>
          <cell r="C9205" t="str">
            <v>096</v>
          </cell>
        </row>
        <row r="9206">
          <cell r="A9206" t="str">
            <v>V795</v>
          </cell>
          <cell r="B9206" t="str">
            <v>PASAJERO DE AUTOBUS LESION. POR COLISION CON OTROS VEHIC. DE MOTOR, Y</v>
          </cell>
          <cell r="C9206" t="str">
            <v>096</v>
          </cell>
        </row>
        <row r="9207">
          <cell r="A9207" t="str">
            <v>V796</v>
          </cell>
          <cell r="B9207" t="str">
            <v>OCUPAN. NO ESPECIF. DE AUTOBUS LESION. POR COLISION CON OTROS VEHIC. D</v>
          </cell>
          <cell r="C9207" t="str">
            <v>096</v>
          </cell>
        </row>
        <row r="9208">
          <cell r="A9208" t="str">
            <v>V798</v>
          </cell>
          <cell r="B9208" t="str">
            <v>OCUPAN. (CUALQ.) DE AUTOBUS LESION. EN OTROS ACCID. DE TRANSP. ESPECIF</v>
          </cell>
          <cell r="C9208" t="str">
            <v>096</v>
          </cell>
        </row>
        <row r="9209">
          <cell r="A9209" t="str">
            <v>V799</v>
          </cell>
          <cell r="B9209" t="str">
            <v>OCUPAN. (CUALQ.) DE AUTOBUS LESION. EN ACCID. DE TRANSITO NO ESPECIFIC</v>
          </cell>
          <cell r="C9209" t="str">
            <v>096</v>
          </cell>
        </row>
        <row r="9210">
          <cell r="A9210" t="str">
            <v>V80</v>
          </cell>
          <cell r="B9210" t="str">
            <v>JINETE U OCUPANTE DE VEHIC. DE TRACCION ANIMAL LESION. EN ACCID. DE TR</v>
          </cell>
          <cell r="C9210" t="str">
            <v>096</v>
          </cell>
        </row>
        <row r="9211">
          <cell r="A9211" t="str">
            <v>V800</v>
          </cell>
          <cell r="B9211" t="str">
            <v>JINETE U OCUPAN. DE VEHIC. DE TRACCION ANIMAL LESION. POR CAIDA (O POR</v>
          </cell>
          <cell r="C9211" t="str">
            <v>096</v>
          </cell>
        </row>
        <row r="9212">
          <cell r="A9212" t="str">
            <v>V801</v>
          </cell>
          <cell r="B9212" t="str">
            <v>JINETE U OCUPAN. DE VEHIC. DE TRACCION ANIMAL LESION. POR COLISION CON</v>
          </cell>
          <cell r="C9212" t="str">
            <v>096</v>
          </cell>
        </row>
        <row r="9213">
          <cell r="A9213" t="str">
            <v>V802</v>
          </cell>
          <cell r="B9213" t="str">
            <v>JINETE U OCUPAN. DE VEHIC. DE TRACCION ANIMAL LESION. POR COLISION CON</v>
          </cell>
          <cell r="C9213" t="str">
            <v>096</v>
          </cell>
        </row>
        <row r="9214">
          <cell r="A9214" t="str">
            <v>V803</v>
          </cell>
          <cell r="B9214" t="str">
            <v>JINETE U OCUPAN. DE VEHIC. DE TRACCION ANIMAL LESION. POR COLISION CON</v>
          </cell>
          <cell r="C9214" t="str">
            <v>096</v>
          </cell>
        </row>
        <row r="9215">
          <cell r="A9215" t="str">
            <v>V804</v>
          </cell>
          <cell r="B9215" t="str">
            <v>JINETE U OCUPAN. DE VEHIC. DE TRACCION ANIMAL LESION. POR COLISION CON</v>
          </cell>
          <cell r="C9215" t="str">
            <v>096</v>
          </cell>
        </row>
        <row r="9216">
          <cell r="A9216" t="str">
            <v>V805</v>
          </cell>
          <cell r="B9216" t="str">
            <v>JINETE U OCUPAN. DE VEHIC. DE TRACCION ANIMAL LESION. POR COLISION CON</v>
          </cell>
          <cell r="C9216" t="str">
            <v>096</v>
          </cell>
        </row>
        <row r="9217">
          <cell r="A9217" t="str">
            <v>V806</v>
          </cell>
          <cell r="B9217" t="str">
            <v>JINETE U OCUPAN. DE VEHIC. DE TRACCION ANIMAL LESION. POR COLISION CON</v>
          </cell>
          <cell r="C9217" t="str">
            <v>096</v>
          </cell>
        </row>
        <row r="9218">
          <cell r="A9218" t="str">
            <v>V807</v>
          </cell>
          <cell r="B9218" t="str">
            <v>JINETE U OCUPAN. DE VEHIC. DE TRACCION ANIMAL LESION. POR COLISION CON</v>
          </cell>
          <cell r="C9218" t="str">
            <v>096</v>
          </cell>
        </row>
        <row r="9219">
          <cell r="A9219" t="str">
            <v>V808</v>
          </cell>
          <cell r="B9219" t="str">
            <v>JINETE U OCUPAN. DE VEHIC. DE TRACCION ANIMAL LESION. POR COLISION CON</v>
          </cell>
          <cell r="C9219" t="str">
            <v>096</v>
          </cell>
        </row>
        <row r="9220">
          <cell r="A9220" t="str">
            <v>V809</v>
          </cell>
          <cell r="B9220" t="str">
            <v>JINETE U OCUPAN. DE VEHIC. DE TRACCION ANIMAL LESION. EN OTROS ACCID.</v>
          </cell>
          <cell r="C9220" t="str">
            <v>096</v>
          </cell>
        </row>
        <row r="9221">
          <cell r="A9221" t="str">
            <v>V81</v>
          </cell>
          <cell r="B9221" t="str">
            <v>OCUPANTE DE TREN O VEHIC. DE RIELES LESION. EN ACCIDENTE DE TRANSPORTE</v>
          </cell>
          <cell r="C9221" t="str">
            <v>096</v>
          </cell>
        </row>
        <row r="9222">
          <cell r="A9222" t="str">
            <v>V810</v>
          </cell>
          <cell r="B9222" t="str">
            <v>OCUPAN. DE TREN O VEHIC. DE RIELES LESION. POR COLISION CON VEHIC. DE</v>
          </cell>
          <cell r="C9222" t="str">
            <v>096</v>
          </cell>
        </row>
        <row r="9223">
          <cell r="A9223" t="str">
            <v>V811</v>
          </cell>
          <cell r="B9223" t="str">
            <v>OCUPAN. DE TREN O VEHIC. DE RIELES LESION. POR COLISION CON VEHIC. DE</v>
          </cell>
          <cell r="C9223" t="str">
            <v>096</v>
          </cell>
        </row>
        <row r="9224">
          <cell r="A9224" t="str">
            <v>V812</v>
          </cell>
          <cell r="B9224" t="str">
            <v>OCUPAN. DE TREN O VEHIC. DE RIELES LESION. POR COLISION CON, O GOLPEAD</v>
          </cell>
          <cell r="C9224" t="str">
            <v>096</v>
          </cell>
        </row>
        <row r="9225">
          <cell r="A9225" t="str">
            <v>V813</v>
          </cell>
          <cell r="B9225" t="str">
            <v>OCUPANTE DE TREN O VEHIC. DE RIELES LESION. POR COLISION CON OTROS OBJ</v>
          </cell>
          <cell r="C9225" t="str">
            <v>096</v>
          </cell>
        </row>
        <row r="9226">
          <cell r="A9226" t="str">
            <v>V814</v>
          </cell>
          <cell r="B9226" t="str">
            <v>PERSONA LESIONADA AL SUBIR O BAJAR DEL TREN O VEHICULO DE RIELES</v>
          </cell>
          <cell r="C9226" t="str">
            <v>096</v>
          </cell>
        </row>
        <row r="9227">
          <cell r="A9227" t="str">
            <v>V815</v>
          </cell>
          <cell r="B9227" t="str">
            <v>OCUPAN. DE TREN O VEHIC. DE RIELES LESION. POR CAIDA DENTRO DEL TREN O</v>
          </cell>
          <cell r="C9227" t="str">
            <v>096</v>
          </cell>
        </row>
        <row r="9228">
          <cell r="A9228" t="str">
            <v>V816</v>
          </cell>
          <cell r="B9228" t="str">
            <v>OCUPAN. DE TREN O VEHIC. DE RIELES LESION. POR CAIDA DESDE EL TREN O V</v>
          </cell>
          <cell r="C9228" t="str">
            <v>096</v>
          </cell>
        </row>
        <row r="9229">
          <cell r="A9229" t="str">
            <v>V817</v>
          </cell>
          <cell r="B9229" t="str">
            <v>OCUPAN. DE TREN O VEHIC. DE RIELES LESION. EN DESCARRILAMIENTO SIN COL</v>
          </cell>
          <cell r="C9229" t="str">
            <v>096</v>
          </cell>
        </row>
        <row r="9230">
          <cell r="A9230" t="str">
            <v>V818</v>
          </cell>
          <cell r="B9230" t="str">
            <v>OCUPAN. DE TREN O VEHIC. DE RIELES LESION. EN OTROS ACCID. FERROV. ESP</v>
          </cell>
          <cell r="C9230" t="str">
            <v>096</v>
          </cell>
        </row>
        <row r="9231">
          <cell r="A9231" t="str">
            <v>V819</v>
          </cell>
          <cell r="B9231" t="str">
            <v>OCUPAN. DE TREN O VEHIC. DE RIELES LESION. EN ACCID. FERROV. NO ESPECI</v>
          </cell>
          <cell r="C9231" t="str">
            <v>096</v>
          </cell>
        </row>
        <row r="9232">
          <cell r="A9232" t="str">
            <v>V82</v>
          </cell>
          <cell r="B9232" t="str">
            <v>OCUPANTE DE TRANVIA LESIONADO EN ACCIDENTE DE TRANSPORTE</v>
          </cell>
          <cell r="C9232" t="str">
            <v>096</v>
          </cell>
        </row>
        <row r="9233">
          <cell r="A9233" t="str">
            <v>V820</v>
          </cell>
          <cell r="B9233" t="str">
            <v>OCUPAN. DE TRANVIA LESION. POR COLISION CON VEHIC. DE MOTOR, EN ACCID.</v>
          </cell>
          <cell r="C9233" t="str">
            <v>096</v>
          </cell>
        </row>
        <row r="9234">
          <cell r="A9234" t="str">
            <v>V821</v>
          </cell>
          <cell r="B9234" t="str">
            <v>OCUPAN. DE TRANVIA LESION. POR COLISION CON VEHIC. DE MOTOR, EN ACCID</v>
          </cell>
          <cell r="C9234" t="str">
            <v>096</v>
          </cell>
        </row>
        <row r="9235">
          <cell r="A9235" t="str">
            <v>V822</v>
          </cell>
          <cell r="B9235" t="str">
            <v>OCUPAN. DE TRANVIA LESIONADO POR COLISION CON, O GOLPEADO POR VAGON</v>
          </cell>
          <cell r="C9235" t="str">
            <v>096</v>
          </cell>
        </row>
        <row r="9236">
          <cell r="A9236" t="str">
            <v>V823</v>
          </cell>
          <cell r="B9236" t="str">
            <v>OCUPANTE DE TRANVIA LESIONADO POR COLISION CON OTROS OBJETOS</v>
          </cell>
          <cell r="C9236" t="str">
            <v>096</v>
          </cell>
        </row>
        <row r="9237">
          <cell r="A9237" t="str">
            <v>V824</v>
          </cell>
          <cell r="B9237" t="str">
            <v>PERSONA LESIONADA AL SUBIR O BAJAR DEL TRANVIA</v>
          </cell>
          <cell r="C9237" t="str">
            <v>096</v>
          </cell>
        </row>
        <row r="9238">
          <cell r="A9238" t="str">
            <v>V825</v>
          </cell>
          <cell r="B9238" t="str">
            <v>OCUPANTE DE TRANVIA LESIONADO POR CAIDA DENTRO DEL TRANVIA</v>
          </cell>
          <cell r="C9238" t="str">
            <v>096</v>
          </cell>
        </row>
        <row r="9239">
          <cell r="A9239" t="str">
            <v>V826</v>
          </cell>
          <cell r="B9239" t="str">
            <v>OCUPANTE DE TRANVIA LESIONADO POR CAIDA DESDE EL TRANVIA</v>
          </cell>
          <cell r="C9239" t="str">
            <v>096</v>
          </cell>
        </row>
        <row r="9240">
          <cell r="A9240" t="str">
            <v>V827</v>
          </cell>
          <cell r="B9240" t="str">
            <v>OCUPANTE DE TRANVIA LESIONADO POR DESCARRILAMIENTO, SIN COLISION ANTER</v>
          </cell>
          <cell r="C9240" t="str">
            <v>096</v>
          </cell>
        </row>
        <row r="9241">
          <cell r="A9241" t="str">
            <v>V828</v>
          </cell>
          <cell r="B9241" t="str">
            <v>OCUPAN. DE TRANVIA LESION. EN OTROS ACCIDENTES DE TRANSP. ESPECIFICADO</v>
          </cell>
          <cell r="C9241" t="str">
            <v>096</v>
          </cell>
        </row>
        <row r="9242">
          <cell r="A9242" t="str">
            <v>V829</v>
          </cell>
          <cell r="B9242" t="str">
            <v>OCUPANTE DE TRANVIA LESIONADO EN ACCIDENTE DE TRANSITO NO ESPECIFICADO</v>
          </cell>
          <cell r="C9242" t="str">
            <v>096</v>
          </cell>
        </row>
        <row r="9243">
          <cell r="A9243" t="str">
            <v>V83</v>
          </cell>
          <cell r="B9243" t="str">
            <v>OCUPAN. DE VEHIC. ESPECIAL (DE MOTOR) PARA USO PRICIPA/ EN PLANTAS IND</v>
          </cell>
          <cell r="C9243" t="str">
            <v>096</v>
          </cell>
        </row>
        <row r="9244">
          <cell r="A9244" t="str">
            <v>V830</v>
          </cell>
          <cell r="B9244" t="str">
            <v>CONDUCTOR DE VEHIC. INDUSTRIAL ESPECIAL LESIONADO EN ACCID. DE TRANSIT</v>
          </cell>
          <cell r="C9244" t="str">
            <v>096</v>
          </cell>
        </row>
        <row r="9245">
          <cell r="A9245" t="str">
            <v>V831</v>
          </cell>
          <cell r="B9245" t="str">
            <v>PASAJERO DE VEHIC. INDUSTRIAL ESPCIAL LESIONADO EN ACCIDENTE DE TRANSI</v>
          </cell>
          <cell r="C9245" t="str">
            <v>096</v>
          </cell>
        </row>
        <row r="9246">
          <cell r="A9246" t="str">
            <v>V832</v>
          </cell>
          <cell r="B9246" t="str">
            <v>PERSONA QUE VIAJA FUERA DEL VEHIC. INDUSTRIAL ESPECIAL LESION. EN ACCI</v>
          </cell>
          <cell r="C9246" t="str">
            <v>096</v>
          </cell>
        </row>
        <row r="9247">
          <cell r="A9247" t="str">
            <v>V833</v>
          </cell>
          <cell r="B9247" t="str">
            <v>OCUPAN. NO ESPECIF. DE VEHIC. INDUSTRIAL ESPECIAL LESION. EN ACCID. DE</v>
          </cell>
          <cell r="C9247" t="str">
            <v>096</v>
          </cell>
        </row>
        <row r="9248">
          <cell r="A9248" t="str">
            <v>V834</v>
          </cell>
          <cell r="B9248" t="str">
            <v>PERSONA LESIONADA AL SUBIR O BAJAR DEL VEHIC. ESPECIAL INDUSTRIAL ESPE</v>
          </cell>
          <cell r="C9248" t="str">
            <v>096</v>
          </cell>
        </row>
        <row r="9249">
          <cell r="A9249" t="str">
            <v>V835</v>
          </cell>
          <cell r="B9249" t="str">
            <v>CONDUC. DE VEHIC. INDUSTRIAL ESPECIAL LESIONADO EN ACCID. NO DE TRANSI</v>
          </cell>
          <cell r="C9249" t="str">
            <v>096</v>
          </cell>
        </row>
        <row r="9250">
          <cell r="A9250" t="str">
            <v>V836</v>
          </cell>
          <cell r="B9250" t="str">
            <v>PASAJERO DE VEHIC. INDUSTRIAL ESPECIAL LESIONADO EN ACCID. NO DE TRANS</v>
          </cell>
          <cell r="C9250" t="str">
            <v>096</v>
          </cell>
        </row>
        <row r="9251">
          <cell r="A9251" t="str">
            <v>V837</v>
          </cell>
          <cell r="B9251" t="str">
            <v>PERSONA QUE VIAJA FUERA DEL VEHIC. INDUST. ESPECIAL LESION. EN ACCID.</v>
          </cell>
          <cell r="C9251" t="str">
            <v>096</v>
          </cell>
        </row>
        <row r="9252">
          <cell r="A9252" t="str">
            <v>V839</v>
          </cell>
          <cell r="B9252" t="str">
            <v>OCUPAN. NO ESPECIF. DEL VEHIC. INDUST. ESPECIAL LESION. EN ACCID. NO D</v>
          </cell>
          <cell r="C9252" t="str">
            <v>096</v>
          </cell>
        </row>
        <row r="9253">
          <cell r="A9253" t="str">
            <v>V84</v>
          </cell>
          <cell r="B9253" t="str">
            <v>OCUPAN. DE VEHIC. ESPEC. (DE MOTOR) PARA USO PRINCIPAL/ EN AGRICULTURA</v>
          </cell>
          <cell r="C9253" t="str">
            <v>096</v>
          </cell>
        </row>
        <row r="9254">
          <cell r="A9254" t="str">
            <v>V840</v>
          </cell>
          <cell r="B9254" t="str">
            <v>CONDUC. DE VEHIC. AGRICOLA ESPECIAL LESION. EN ACCID. DE TRANSITO</v>
          </cell>
          <cell r="C9254" t="str">
            <v>096</v>
          </cell>
        </row>
        <row r="9255">
          <cell r="A9255" t="str">
            <v>V841</v>
          </cell>
          <cell r="B9255" t="str">
            <v>PASAJERO DE VEHIC. AGRICOLA LESION. EN ACCIDENTE DE TRANSITO</v>
          </cell>
          <cell r="C9255" t="str">
            <v>096</v>
          </cell>
        </row>
        <row r="9256">
          <cell r="A9256" t="str">
            <v>V842</v>
          </cell>
          <cell r="B9256" t="str">
            <v>PERSONA QUE VIAJA FUERA DEL VEHIC. AGRICOLA ESPECIAL LESION. EN ACCIDE</v>
          </cell>
          <cell r="C9256" t="str">
            <v>096</v>
          </cell>
        </row>
        <row r="9257">
          <cell r="A9257" t="str">
            <v>V843</v>
          </cell>
          <cell r="B9257" t="str">
            <v>OCUPAN. NO ESPECIF. DE VEHIC. AGRICOLA ESPECIAL LESION. EN ACCID. DE T</v>
          </cell>
          <cell r="C9257" t="str">
            <v>096</v>
          </cell>
        </row>
        <row r="9258">
          <cell r="A9258" t="str">
            <v>V844</v>
          </cell>
          <cell r="B9258" t="str">
            <v>PERSONA LESIONADA AL SUBIR O BAJAR DEL VEHICULO AGRICOLA ESPECIAL</v>
          </cell>
          <cell r="C9258" t="str">
            <v>096</v>
          </cell>
        </row>
        <row r="9259">
          <cell r="A9259" t="str">
            <v>V845</v>
          </cell>
          <cell r="B9259" t="str">
            <v>CONDUC. DE VEHIC. AGRICOLA ESPECIAL LESIONADA EN ACCIDENTE NO DE TRANS</v>
          </cell>
          <cell r="C9259" t="str">
            <v>096</v>
          </cell>
        </row>
        <row r="9260">
          <cell r="A9260" t="str">
            <v>V846</v>
          </cell>
          <cell r="B9260" t="str">
            <v>PASAJERO DE VEHIC. AGRICOLA ESPECIAL LESION. EN ACCIDENTE NO DE TRANSI</v>
          </cell>
          <cell r="C9260" t="str">
            <v>096</v>
          </cell>
        </row>
        <row r="9261">
          <cell r="A9261" t="str">
            <v>V847</v>
          </cell>
          <cell r="B9261" t="str">
            <v>PERSONA QUE VIAJA FUERA DEL VEHIC. AGRICOLA ESPEC. LESION. EN ACCID. N</v>
          </cell>
          <cell r="C9261" t="str">
            <v>096</v>
          </cell>
        </row>
        <row r="9262">
          <cell r="A9262" t="str">
            <v>V849</v>
          </cell>
          <cell r="B9262" t="str">
            <v>OCUPAN. NO ESPECIF. DE VEHIC. AGRICOLA ESPEC. LESION. EN ACCID. NO DE</v>
          </cell>
          <cell r="C9262" t="str">
            <v>096</v>
          </cell>
        </row>
        <row r="9263">
          <cell r="A9263" t="str">
            <v>V85</v>
          </cell>
          <cell r="B9263" t="str">
            <v>OCUPAN. DE VEHIC. ESPEC. (DE MOTOR) PARA CONSTRUC. LESION. EN ACCID. D</v>
          </cell>
          <cell r="C9263" t="str">
            <v>096</v>
          </cell>
        </row>
        <row r="9264">
          <cell r="A9264" t="str">
            <v>V850</v>
          </cell>
          <cell r="B9264" t="str">
            <v>CONDUC. DE VEHIC. ESPECIAL PARA CONSTRUCCION LESION. EN ACCID. DE TRAN</v>
          </cell>
          <cell r="C9264" t="str">
            <v>096</v>
          </cell>
        </row>
        <row r="9265">
          <cell r="A9265" t="str">
            <v>V851</v>
          </cell>
          <cell r="B9265" t="str">
            <v>PASAJERO DE VEHIC. ESPECIAL PARA CONSTRUC. LESIONADO EN ACCID. DE TRAN</v>
          </cell>
          <cell r="C9265" t="str">
            <v>096</v>
          </cell>
        </row>
        <row r="9266">
          <cell r="A9266" t="str">
            <v>V852</v>
          </cell>
          <cell r="B9266" t="str">
            <v>PERSONA QUE VIAJA FUERA DEL VEHIC. ESPEC. PARA CONSTRUC. LESION. EN AC</v>
          </cell>
          <cell r="C9266" t="str">
            <v>096</v>
          </cell>
        </row>
        <row r="9267">
          <cell r="A9267" t="str">
            <v>V853</v>
          </cell>
          <cell r="B9267" t="str">
            <v>OCUPAN. NO ESPECIF. DE VEHIC. ESPECIAL PARA CONSTRUC. LESION. EN ACCID</v>
          </cell>
          <cell r="C9267" t="str">
            <v>096</v>
          </cell>
        </row>
        <row r="9268">
          <cell r="A9268" t="str">
            <v>V854</v>
          </cell>
          <cell r="B9268" t="str">
            <v>PERSONA LESION. AL SUBIR O BAJAR DEL VEHIC. ESPECIAL PARA CONSTRUCCION</v>
          </cell>
          <cell r="C9268" t="str">
            <v>096</v>
          </cell>
        </row>
        <row r="9269">
          <cell r="A9269" t="str">
            <v>V855</v>
          </cell>
          <cell r="B9269" t="str">
            <v>CONDUCTOR DE VEHIC. ESPECIAL PARA CONSTRC. LESIONADO EN ACCID. NO DE T</v>
          </cell>
          <cell r="C9269" t="str">
            <v>096</v>
          </cell>
        </row>
        <row r="9270">
          <cell r="A9270" t="str">
            <v>V856</v>
          </cell>
          <cell r="B9270" t="str">
            <v>PASAJERO DE VEHIC. ESPECIAL PARA CONTRUC. LESION. EN ACCID. NO DE TRAN</v>
          </cell>
          <cell r="C9270" t="str">
            <v>096</v>
          </cell>
        </row>
        <row r="9271">
          <cell r="A9271" t="str">
            <v>V857</v>
          </cell>
          <cell r="B9271" t="str">
            <v>PERSONA QUE VIAJA FUERA DEL VEHIC. ESPECIAL PARA CONSTRUC. LESION. EN</v>
          </cell>
          <cell r="C9271" t="str">
            <v>096</v>
          </cell>
        </row>
        <row r="9272">
          <cell r="A9272" t="str">
            <v>V859</v>
          </cell>
          <cell r="B9272" t="str">
            <v>OCUPAN. NO ESPECIF. DE VEHIC. ESPECIAL PARA CONSTRUC. LESION. EN ACCID</v>
          </cell>
          <cell r="C9272" t="str">
            <v>096</v>
          </cell>
        </row>
        <row r="9273">
          <cell r="A9273" t="str">
            <v>V86</v>
          </cell>
          <cell r="B9273" t="str">
            <v>OCUPAN. DE VEHIC. ESPECIAL PARA TODO TERRENO O DE OTRO VEHIC. DE MOTOR</v>
          </cell>
          <cell r="C9273" t="str">
            <v>096</v>
          </cell>
        </row>
        <row r="9274">
          <cell r="A9274" t="str">
            <v>V860</v>
          </cell>
          <cell r="B9274" t="str">
            <v>CONDUC. DE VEHIC. PARA TODO TERRENO O DE OTRO VEHIC. DE MOTOR PARA USO</v>
          </cell>
          <cell r="C9274" t="str">
            <v>096</v>
          </cell>
        </row>
        <row r="9275">
          <cell r="A9275" t="str">
            <v>V861</v>
          </cell>
          <cell r="B9275" t="str">
            <v>PASAJERO DE VEHIC. PARA TODO TERRENO O DE OTRO VEHIC. DE MOTOR PARA US</v>
          </cell>
          <cell r="C9275" t="str">
            <v>096</v>
          </cell>
        </row>
        <row r="9276">
          <cell r="A9276" t="str">
            <v>V862</v>
          </cell>
          <cell r="B9276" t="str">
            <v>PERSONA QUE VIAJA FUERA DEL VEHIC. PARA TODO TERRENO O DE OTRO VEHIC.</v>
          </cell>
          <cell r="C9276" t="str">
            <v>096</v>
          </cell>
        </row>
        <row r="9277">
          <cell r="A9277" t="str">
            <v>V863</v>
          </cell>
          <cell r="B9277" t="str">
            <v>OCUPAN. NO ESPECIF. DE VEHIC. PARA TODO TERRENO O DE OTRO VEHIC. DE MO</v>
          </cell>
          <cell r="C9277" t="str">
            <v>096</v>
          </cell>
        </row>
        <row r="9278">
          <cell r="A9278" t="str">
            <v>V864</v>
          </cell>
          <cell r="B9278" t="str">
            <v>PERSONA LESION. EN ACCID. DE TRANSITO AL SUBIR O BAJAR DE VEHIC. PARA</v>
          </cell>
          <cell r="C9278" t="str">
            <v>096</v>
          </cell>
        </row>
        <row r="9279">
          <cell r="A9279" t="str">
            <v>V865</v>
          </cell>
          <cell r="B9279" t="str">
            <v>CONDUC. DE VEHIC. PARA TODO TERRENO O DE OTRO VEHIC. DE MOTOR PARA USO</v>
          </cell>
          <cell r="C9279" t="str">
            <v>096</v>
          </cell>
        </row>
        <row r="9280">
          <cell r="A9280" t="str">
            <v>V866</v>
          </cell>
          <cell r="B9280" t="str">
            <v>PASAJERO DE VEHIC. PARA TODO TERRENO O DE OTRO VEHIC. DE MOTOR PARA US</v>
          </cell>
          <cell r="C9280" t="str">
            <v>096</v>
          </cell>
        </row>
        <row r="9281">
          <cell r="A9281" t="str">
            <v>V867</v>
          </cell>
          <cell r="B9281" t="str">
            <v>PERSONA QUE VIAJA FUERA DE VEHIC. PARA TODO TERRENO O DE OTRO VEHIC.</v>
          </cell>
          <cell r="C9281" t="str">
            <v>096</v>
          </cell>
        </row>
        <row r="9282">
          <cell r="A9282" t="str">
            <v>V869</v>
          </cell>
          <cell r="B9282" t="str">
            <v>OCUPAN. NO ESPECIF. DE VEHIC. PARA TODO TERRENO O DE OTRO VEHIC. DE MO</v>
          </cell>
          <cell r="C9282" t="str">
            <v>096</v>
          </cell>
        </row>
        <row r="9283">
          <cell r="A9283" t="str">
            <v>V87</v>
          </cell>
          <cell r="B9283" t="str">
            <v>ACCID. DE TRANSITO DE TIPO ESPECIF. PERO DONDE SE DESCONOCE EL MODO DE</v>
          </cell>
          <cell r="C9283" t="str">
            <v>096</v>
          </cell>
        </row>
        <row r="9284">
          <cell r="A9284" t="str">
            <v>V870</v>
          </cell>
          <cell r="B9284" t="str">
            <v>PERSONA LESIONADA POR COLISION ENTRE AUTOM. Y VEHIC. DE MOTOR DE DOS O</v>
          </cell>
          <cell r="C9284" t="str">
            <v>096</v>
          </cell>
        </row>
        <row r="9285">
          <cell r="A9285" t="str">
            <v>V871</v>
          </cell>
          <cell r="B9285" t="str">
            <v>PERSONA LESIONADA POR COLISION ENTRE OTROS VEHIC. DE MOTOR Y UN VEHIC.</v>
          </cell>
          <cell r="C9285" t="str">
            <v>096</v>
          </cell>
        </row>
        <row r="9286">
          <cell r="A9286" t="str">
            <v>V872</v>
          </cell>
          <cell r="B9286" t="str">
            <v>PERSONA LESIONADA POR COLISION ENTRE AUTOMOVIL Y CAMIONETA O FURGON</v>
          </cell>
          <cell r="C9286" t="str">
            <v>096</v>
          </cell>
        </row>
        <row r="9287">
          <cell r="A9287" t="str">
            <v>V873</v>
          </cell>
          <cell r="B9287" t="str">
            <v>PERSONA LESIONADA POR COLISION ENTRE AUTOMOVIL I AUTOBUS (TRANSITO)</v>
          </cell>
          <cell r="C9287" t="str">
            <v>096</v>
          </cell>
        </row>
        <row r="9288">
          <cell r="A9288" t="str">
            <v>V874</v>
          </cell>
          <cell r="B9288" t="str">
            <v>PERSONA LESIONADA POR COLISION ENTRE AUTOMOVIL Y VEHIC. DE TRANSP. PES</v>
          </cell>
          <cell r="C9288" t="str">
            <v>096</v>
          </cell>
        </row>
        <row r="9289">
          <cell r="A9289" t="str">
            <v>V875</v>
          </cell>
          <cell r="B9289" t="str">
            <v>PERSONA LESIONADA POR COLISION ENTRE VEHICULO DE TRANSP. Y AUTOBUS</v>
          </cell>
          <cell r="C9289" t="str">
            <v>096</v>
          </cell>
        </row>
        <row r="9290">
          <cell r="A9290" t="str">
            <v>V876</v>
          </cell>
          <cell r="B9290" t="str">
            <v>PERSONA LESION. POR COLISION ENTRE TREN O VEHIC. DE RIELES Y AUTOMOVIL</v>
          </cell>
          <cell r="C9290" t="str">
            <v>096</v>
          </cell>
        </row>
        <row r="9291">
          <cell r="A9291" t="str">
            <v>V877</v>
          </cell>
          <cell r="B9291" t="str">
            <v>PERSONA LESIONADA POR COLISION ENTRE OTROS VEHIC. DE MOTOR ESPECIF.</v>
          </cell>
          <cell r="C9291" t="str">
            <v>096</v>
          </cell>
        </row>
        <row r="9292">
          <cell r="A9292" t="str">
            <v>V878</v>
          </cell>
          <cell r="B9292" t="str">
            <v>PERSONA LESION. EN OTROS ACCID. ESPECIF. DE TRANSP. DE VEHIC. DE MOTOR</v>
          </cell>
          <cell r="C9292" t="str">
            <v>096</v>
          </cell>
        </row>
        <row r="9293">
          <cell r="A9293" t="str">
            <v>V879</v>
          </cell>
          <cell r="B9293" t="str">
            <v>PERSONA LESION. EN OTROS ACCID. ESPECIF. DE TRANSP. DE VEHIC. SIN MOTO</v>
          </cell>
          <cell r="C9293" t="str">
            <v>096</v>
          </cell>
        </row>
        <row r="9294">
          <cell r="A9294" t="str">
            <v>V88</v>
          </cell>
          <cell r="B9294" t="str">
            <v>ACCID. NO DE TRANSITO DE TIPO ESPECIF. PERO DONDE SE DESCON. EL MODO D</v>
          </cell>
          <cell r="C9294" t="str">
            <v>096</v>
          </cell>
        </row>
        <row r="9295">
          <cell r="A9295" t="str">
            <v>V880</v>
          </cell>
          <cell r="B9295" t="str">
            <v>PERSONA LESION. POR COLISION ENTRE AUTOM. Y VEHIC. DE MOTOR DE DOS O T</v>
          </cell>
          <cell r="C9295" t="str">
            <v>096</v>
          </cell>
        </row>
        <row r="9296">
          <cell r="A9296" t="str">
            <v>V881</v>
          </cell>
          <cell r="B9296" t="str">
            <v>PERSONA LESION. POR COLISION ENTRE OTROS VEHIC. DE MOTOR Y UN VEHIC. D</v>
          </cell>
          <cell r="C9296" t="str">
            <v>096</v>
          </cell>
        </row>
        <row r="9297">
          <cell r="A9297" t="str">
            <v>V882</v>
          </cell>
          <cell r="B9297" t="str">
            <v>PERSONA LESION. POR COLISION ENTRE AUTOM. Y CAMION. O FURGON. NO DE TR</v>
          </cell>
          <cell r="C9297" t="str">
            <v>096</v>
          </cell>
        </row>
        <row r="9298">
          <cell r="A9298" t="str">
            <v>V883</v>
          </cell>
          <cell r="B9298" t="str">
            <v>PERSONA LESION. POR COLISION ENTRE AUTOM. Y AUTOBUS, NO DE TRANSITO</v>
          </cell>
          <cell r="C9298" t="str">
            <v>096</v>
          </cell>
        </row>
        <row r="9299">
          <cell r="A9299" t="str">
            <v>V884</v>
          </cell>
          <cell r="B9299" t="str">
            <v>PERSONA LESION. POR COLISION ENTRE AUTOM. Y VEHIC. DE TRANSP. PESADO N</v>
          </cell>
          <cell r="C9299" t="str">
            <v>096</v>
          </cell>
        </row>
        <row r="9300">
          <cell r="A9300" t="str">
            <v>V885</v>
          </cell>
          <cell r="B9300" t="str">
            <v>PERSONA LESION. POR COLISION ENTRE VEHIC. DE TRANSP. PESADO Y AUTOBUS</v>
          </cell>
          <cell r="C9300" t="str">
            <v>096</v>
          </cell>
        </row>
        <row r="9301">
          <cell r="A9301" t="str">
            <v>V886</v>
          </cell>
          <cell r="B9301" t="str">
            <v>PERSONA LESION. POR COLISION ENTRE TREN O VEHIC. DE RIELES Y AUTOM. NO</v>
          </cell>
          <cell r="C9301" t="str">
            <v>096</v>
          </cell>
        </row>
        <row r="9302">
          <cell r="A9302" t="str">
            <v>V887</v>
          </cell>
          <cell r="B9302" t="str">
            <v>PERSONA LESION. POR COLISION ENTRE OTROS VEHIC. DE MOTOR ESPECIF. NO D</v>
          </cell>
          <cell r="C9302" t="str">
            <v>096</v>
          </cell>
        </row>
        <row r="9303">
          <cell r="A9303" t="str">
            <v>V888</v>
          </cell>
          <cell r="B9303" t="str">
            <v>PERSONA LESION. EN OTROS ACCID. ESPECIF. DE TRANSP. DE VEHIC. DE MOTOR</v>
          </cell>
          <cell r="C9303" t="str">
            <v>096</v>
          </cell>
        </row>
        <row r="9304">
          <cell r="A9304" t="str">
            <v>V889</v>
          </cell>
          <cell r="B9304" t="str">
            <v>PERSONA LESION. EN OTROS ACCID. ESPECIF. DE TRANSP. DE VEHIC. SIN MOTO</v>
          </cell>
          <cell r="C9304" t="str">
            <v>096</v>
          </cell>
        </row>
        <row r="9305">
          <cell r="A9305" t="str">
            <v>V89</v>
          </cell>
          <cell r="B9305" t="str">
            <v>ACCID. DE VEHICULO DE MOTOR O SIN MOTOR, TIPO DE VEHICULO NO ESPECIFIC</v>
          </cell>
          <cell r="C9305" t="str">
            <v>096</v>
          </cell>
        </row>
        <row r="9306">
          <cell r="A9306" t="str">
            <v>V890</v>
          </cell>
          <cell r="B9306" t="str">
            <v>PERSONA LESION. EN ACCID. NO DE TRANSITO, DE VEHICULO DE MOTOR NO ESPE</v>
          </cell>
          <cell r="C9306" t="str">
            <v>096</v>
          </cell>
        </row>
        <row r="9307">
          <cell r="A9307" t="str">
            <v>V891</v>
          </cell>
          <cell r="B9307" t="str">
            <v>PERSONA LESION. EN ACCID. NO DE TRANSITO, DE VEHICULO SIN MOTOR NO ESP</v>
          </cell>
          <cell r="C9307" t="str">
            <v>096</v>
          </cell>
        </row>
        <row r="9308">
          <cell r="A9308" t="str">
            <v>V892</v>
          </cell>
          <cell r="B9308" t="str">
            <v>PERSONA LESIONADA EN ACCIDENTE DE TRANSITO, DE VEHICULO DE MOTOR NO ES</v>
          </cell>
          <cell r="C9308" t="str">
            <v>096</v>
          </cell>
        </row>
        <row r="9309">
          <cell r="A9309" t="str">
            <v>V893</v>
          </cell>
          <cell r="B9309" t="str">
            <v>PERSONA LESION. EN ACCID. DE TRANSITO, DE VEHICULO SIN MOTOR NO ESPECI</v>
          </cell>
          <cell r="C9309" t="str">
            <v>096</v>
          </cell>
        </row>
        <row r="9310">
          <cell r="A9310" t="str">
            <v>V899</v>
          </cell>
          <cell r="B9310" t="str">
            <v>PERSONA LESIONADA EN ACCIDENTE DE VEHICULO NO ESPECIFICADO</v>
          </cell>
          <cell r="C9310" t="str">
            <v>096</v>
          </cell>
        </row>
        <row r="9311">
          <cell r="A9311" t="str">
            <v>V90</v>
          </cell>
          <cell r="B9311" t="str">
            <v>ACCIDENTE DE EMBARCACION QUE CAUSA AHOGAMIENTO Y SUMERSION</v>
          </cell>
          <cell r="C9311" t="str">
            <v>096</v>
          </cell>
        </row>
        <row r="9312">
          <cell r="A9312" t="str">
            <v>V91</v>
          </cell>
          <cell r="B9312" t="str">
            <v>ACCID. DE EMBARCACION QUE CAUSA OTROS TIPOS DE TRAUMATISMO</v>
          </cell>
          <cell r="C9312" t="str">
            <v>096</v>
          </cell>
        </row>
        <row r="9313">
          <cell r="A9313" t="str">
            <v>V92</v>
          </cell>
          <cell r="B9313" t="str">
            <v>AHOGAMIENTO Y SUMERSION RELACIONADOS CON TRANSP. POR AGUA, SIN ACCID.</v>
          </cell>
          <cell r="C9313" t="str">
            <v>096</v>
          </cell>
        </row>
        <row r="9314">
          <cell r="A9314" t="str">
            <v>V93</v>
          </cell>
          <cell r="B9314" t="str">
            <v>ACCID. EN UNA EMBARC. SIN ACCID. A LA EMBARC. QUE NO CAUSA AHOGAMIENTO</v>
          </cell>
          <cell r="C9314" t="str">
            <v>096</v>
          </cell>
        </row>
        <row r="9315">
          <cell r="A9315" t="str">
            <v>V94</v>
          </cell>
          <cell r="B9315" t="str">
            <v>OTROS ACCIDENTES DE TRANSPORTE POR AGUA, Y LAS NO ESPECIFICADOS</v>
          </cell>
          <cell r="C9315" t="str">
            <v>096</v>
          </cell>
        </row>
        <row r="9316">
          <cell r="A9316" t="str">
            <v>V95</v>
          </cell>
          <cell r="B9316" t="str">
            <v>ACCIDENTE DE AERONAVES DE MOTOR, CON OCUPANTE LESIONADO</v>
          </cell>
          <cell r="C9316" t="str">
            <v>096</v>
          </cell>
        </row>
        <row r="9317">
          <cell r="A9317" t="str">
            <v>V950</v>
          </cell>
          <cell r="B9317" t="str">
            <v>ACCIDENTE DE HELICOPTERO CON OCUPANTE LESIONADO</v>
          </cell>
          <cell r="C9317" t="str">
            <v>096</v>
          </cell>
        </row>
        <row r="9318">
          <cell r="A9318" t="str">
            <v>V951</v>
          </cell>
          <cell r="B9318" t="str">
            <v>ACCID. DE PLANEADOR ULTRA LIVIANO, MICRO LIVIANO O MOTORIZADO, CON OCU</v>
          </cell>
          <cell r="C9318" t="str">
            <v>096</v>
          </cell>
        </row>
        <row r="9319">
          <cell r="A9319" t="str">
            <v>V952</v>
          </cell>
          <cell r="B9319" t="str">
            <v>ACCID. DE OTROS VEHICULOS AEREOS DE ALAS FIJAS, PRIVADOS CON OCUP. LES</v>
          </cell>
          <cell r="C9319" t="str">
            <v>096</v>
          </cell>
        </row>
        <row r="9320">
          <cell r="A9320" t="str">
            <v>V953</v>
          </cell>
          <cell r="B9320" t="str">
            <v>ACCIDENTE DE VEHICULO AEREO DE ALAS FIJAS, COMERCIAL, CON OCUP. LESION</v>
          </cell>
          <cell r="C9320" t="str">
            <v>096</v>
          </cell>
        </row>
        <row r="9321">
          <cell r="A9321" t="str">
            <v>V954</v>
          </cell>
          <cell r="B9321" t="str">
            <v>ACCIDENTE DE NAVE ESPECIAL, CON OCUPANTE LESIONADO</v>
          </cell>
          <cell r="C9321" t="str">
            <v>096</v>
          </cell>
        </row>
        <row r="9322">
          <cell r="A9322" t="str">
            <v>V958</v>
          </cell>
          <cell r="B9322" t="str">
            <v>ACCIDENTE DE OTRAS AERONAVES, CON OCUPANTE LESIONADO</v>
          </cell>
          <cell r="C9322" t="str">
            <v>096</v>
          </cell>
        </row>
        <row r="9323">
          <cell r="A9323" t="str">
            <v>V959</v>
          </cell>
          <cell r="B9323" t="str">
            <v>ACCIDENTE DE AERONAVE NO ESPECIFICADA, CON OCUPANTE LESIONADO</v>
          </cell>
          <cell r="C9323" t="str">
            <v>096</v>
          </cell>
        </row>
        <row r="9324">
          <cell r="A9324" t="str">
            <v>V96</v>
          </cell>
          <cell r="B9324" t="str">
            <v>ACCIDENTE DE AERONAVE SIN MOTOR, CON OCUPANTE LESIONADO</v>
          </cell>
          <cell r="C9324" t="str">
            <v>096</v>
          </cell>
        </row>
        <row r="9325">
          <cell r="A9325" t="str">
            <v>V960</v>
          </cell>
          <cell r="B9325" t="str">
            <v>ACCIDENTE DE GLOBO AEROSTATICO, CON OCUPANTE LESIONADO</v>
          </cell>
          <cell r="C9325" t="str">
            <v>096</v>
          </cell>
        </row>
        <row r="9326">
          <cell r="A9326" t="str">
            <v>V961</v>
          </cell>
          <cell r="B9326" t="str">
            <v>ACCIDENTE DE ALA DELTA, CON OCUPANTE LESIONADO</v>
          </cell>
          <cell r="C9326" t="str">
            <v>096</v>
          </cell>
        </row>
        <row r="9327">
          <cell r="A9327" t="str">
            <v>V962</v>
          </cell>
          <cell r="B9327" t="str">
            <v>ACCIDENTE DE PLANEADOR (SIN MOTOR), CON OCUPANTE LESIONADO</v>
          </cell>
          <cell r="C9327" t="str">
            <v>096</v>
          </cell>
        </row>
        <row r="9328">
          <cell r="A9328" t="str">
            <v>V968</v>
          </cell>
          <cell r="B9328" t="str">
            <v>ACCIDENTE DE OTRAS AERONAVES SIN MOTOR, CON OCUPANTE LESIONADO</v>
          </cell>
          <cell r="C9328" t="str">
            <v>096</v>
          </cell>
        </row>
        <row r="9329">
          <cell r="A9329" t="str">
            <v>V969</v>
          </cell>
          <cell r="B9329" t="str">
            <v>ACCIDENTE DE AERONAVE SIN MOTOR NO ESPECIFICADA, CON OCUPANTE LESION</v>
          </cell>
          <cell r="C9329" t="str">
            <v>096</v>
          </cell>
        </row>
        <row r="9330">
          <cell r="A9330" t="str">
            <v>V97</v>
          </cell>
          <cell r="B9330" t="str">
            <v>OTROS ACCIDENTES DE TRANSPORTE AEREO ESPECIFICADOS</v>
          </cell>
          <cell r="C9330" t="str">
            <v>096</v>
          </cell>
        </row>
        <row r="9331">
          <cell r="A9331" t="str">
            <v>V970</v>
          </cell>
          <cell r="B9331" t="str">
            <v>OCUPANTE DE AERONAVE LESIONADO EN OTROS ACCIDENTES ESPECIF. DE TRANSP</v>
          </cell>
          <cell r="C9331" t="str">
            <v>096</v>
          </cell>
        </row>
        <row r="9332">
          <cell r="A9332" t="str">
            <v>V971</v>
          </cell>
          <cell r="B9332" t="str">
            <v>PERSONA LESIONADA AL SUBIR O BAJAR DE UNA AERONAVE</v>
          </cell>
          <cell r="C9332" t="str">
            <v>096</v>
          </cell>
        </row>
        <row r="9333">
          <cell r="A9333" t="str">
            <v>V972</v>
          </cell>
          <cell r="B9333" t="str">
            <v>PARACAIDISTA LESIONADO EN ACCIDENTE DE TRANSPORTE AEREO</v>
          </cell>
          <cell r="C9333" t="str">
            <v>096</v>
          </cell>
        </row>
        <row r="9334">
          <cell r="A9334" t="str">
            <v>V973</v>
          </cell>
          <cell r="B9334" t="str">
            <v>PERSONA EN TIERRA LESIONADA POR ACCIDENTE DE TRANSPORTE AEREO</v>
          </cell>
          <cell r="C9334" t="str">
            <v>096</v>
          </cell>
        </row>
        <row r="9335">
          <cell r="A9335" t="str">
            <v>V978</v>
          </cell>
          <cell r="B9335" t="str">
            <v>OTROS ACCIDENTES DE TRANSPORTE AEREO, NO CLASIFICADOS EN OTRA PARTE</v>
          </cell>
          <cell r="C9335" t="str">
            <v>096</v>
          </cell>
        </row>
        <row r="9336">
          <cell r="A9336" t="str">
            <v>V98</v>
          </cell>
          <cell r="B9336" t="str">
            <v>OTROS ACCIDENTES DE TRANSPORTE ESPECIFICADOS</v>
          </cell>
          <cell r="C9336" t="str">
            <v>096</v>
          </cell>
        </row>
        <row r="9337">
          <cell r="A9337" t="str">
            <v>V99</v>
          </cell>
          <cell r="B9337" t="str">
            <v>ACCIDENTE DE TRANSPORTE NO ESPECIFICADO</v>
          </cell>
          <cell r="C9337" t="str">
            <v>096</v>
          </cell>
        </row>
        <row r="9338">
          <cell r="A9338" t="str">
            <v>W00</v>
          </cell>
          <cell r="B9338" t="str">
            <v>CAIDA EN EL MISMO NIVEL POR HIELO O NIEVE</v>
          </cell>
          <cell r="C9338" t="str">
            <v>097</v>
          </cell>
        </row>
        <row r="9339">
          <cell r="A9339" t="str">
            <v>W01</v>
          </cell>
          <cell r="B9339" t="str">
            <v>CAIDA EN EL MISMO NIVEL POR DESLIZAMIENTO, TROPEZON Y TRASPIE</v>
          </cell>
          <cell r="C9339" t="str">
            <v>097</v>
          </cell>
        </row>
        <row r="9340">
          <cell r="A9340" t="str">
            <v>W02</v>
          </cell>
          <cell r="B9340" t="str">
            <v>CAIDA POR PATINES PARA HIELO, ESQUIS, PATINES DE RUEDAS O PATINETA</v>
          </cell>
          <cell r="C9340" t="str">
            <v>097</v>
          </cell>
        </row>
        <row r="9341">
          <cell r="A9341" t="str">
            <v>W03</v>
          </cell>
          <cell r="B9341" t="str">
            <v>OTRAS CAIDAS EN EL MISMO NIVEL POR COLISION CON O POR EMPUJON DE OTRA</v>
          </cell>
          <cell r="C9341" t="str">
            <v>097</v>
          </cell>
        </row>
        <row r="9342">
          <cell r="A9342" t="str">
            <v>W04</v>
          </cell>
          <cell r="B9342" t="str">
            <v>CAIDA AL SER TRASLADADO O SOSTENIDO POR OTRAS PERSONAS</v>
          </cell>
          <cell r="C9342" t="str">
            <v>097</v>
          </cell>
        </row>
        <row r="9343">
          <cell r="A9343" t="str">
            <v>W05</v>
          </cell>
          <cell r="B9343" t="str">
            <v>CAIDA QUE IMPLICA SILLA DE RUEDAS</v>
          </cell>
          <cell r="C9343" t="str">
            <v>097</v>
          </cell>
        </row>
        <row r="9344">
          <cell r="A9344" t="str">
            <v>W06</v>
          </cell>
          <cell r="B9344" t="str">
            <v>CAIDA QUE IMPLICA CAMA</v>
          </cell>
          <cell r="C9344" t="str">
            <v>097</v>
          </cell>
        </row>
        <row r="9345">
          <cell r="A9345" t="str">
            <v>W07</v>
          </cell>
          <cell r="B9345" t="str">
            <v>CAIDA QUE IMPLICA SILLA</v>
          </cell>
          <cell r="C9345" t="str">
            <v>097</v>
          </cell>
        </row>
        <row r="9346">
          <cell r="A9346" t="str">
            <v>W08</v>
          </cell>
          <cell r="B9346" t="str">
            <v>CAIDA QUE IMPLICA OTRO MUEBLE</v>
          </cell>
          <cell r="C9346" t="str">
            <v>097</v>
          </cell>
        </row>
        <row r="9347">
          <cell r="A9347" t="str">
            <v>W09</v>
          </cell>
          <cell r="B9347" t="str">
            <v>CAIDA QUE IMPLICA EQUIPOS PARA JUEGOS INFANTILES</v>
          </cell>
          <cell r="C9347" t="str">
            <v>097</v>
          </cell>
        </row>
        <row r="9348">
          <cell r="A9348" t="str">
            <v>W10</v>
          </cell>
          <cell r="B9348" t="str">
            <v>CAIDA EN O DESDE ESCALERA Y ESCALONES</v>
          </cell>
          <cell r="C9348" t="str">
            <v>097</v>
          </cell>
        </row>
        <row r="9349">
          <cell r="A9349" t="str">
            <v>W11</v>
          </cell>
          <cell r="B9349" t="str">
            <v>CAIDA EN O DESDE ESCALERAS MANUALES</v>
          </cell>
          <cell r="C9349" t="str">
            <v>097</v>
          </cell>
        </row>
        <row r="9350">
          <cell r="A9350" t="str">
            <v>W12</v>
          </cell>
          <cell r="B9350" t="str">
            <v>CAIDA EN O DESDE ANDAMIO</v>
          </cell>
          <cell r="C9350" t="str">
            <v>097</v>
          </cell>
        </row>
        <row r="9351">
          <cell r="A9351" t="str">
            <v>W13</v>
          </cell>
          <cell r="B9351" t="str">
            <v>CAIDA DESDE, FUERA O A TRAVES DE UN EDIFICIO U OTRA CONSTRUCCION</v>
          </cell>
          <cell r="C9351" t="str">
            <v>097</v>
          </cell>
        </row>
        <row r="9352">
          <cell r="A9352" t="str">
            <v>W14</v>
          </cell>
          <cell r="B9352" t="str">
            <v>CAIDA DESDE UN ARBOL</v>
          </cell>
          <cell r="C9352" t="str">
            <v>097</v>
          </cell>
        </row>
        <row r="9353">
          <cell r="A9353" t="str">
            <v>W15</v>
          </cell>
          <cell r="B9353" t="str">
            <v>CAIDA DESDE PEÑASCO</v>
          </cell>
          <cell r="C9353" t="str">
            <v>097</v>
          </cell>
        </row>
        <row r="9354">
          <cell r="A9354" t="str">
            <v>W16</v>
          </cell>
          <cell r="B9354" t="str">
            <v>SALTO O ZAMBULLIDA DENTRO DEL AGUA QUE CAUSA OTRO TRAUMATISMO SIN</v>
          </cell>
          <cell r="C9354" t="str">
            <v>097</v>
          </cell>
        </row>
        <row r="9355">
          <cell r="A9355" t="str">
            <v>W17</v>
          </cell>
          <cell r="B9355" t="str">
            <v>OTRAS CAIDAS DE UN NIVEL A OTRO</v>
          </cell>
          <cell r="C9355" t="str">
            <v>097</v>
          </cell>
        </row>
        <row r="9356">
          <cell r="A9356" t="str">
            <v>W18</v>
          </cell>
          <cell r="B9356" t="str">
            <v>OTRAS CAIDAS EN EL MISMO NIVEL</v>
          </cell>
          <cell r="C9356" t="str">
            <v>097</v>
          </cell>
        </row>
        <row r="9357">
          <cell r="A9357" t="str">
            <v>W19</v>
          </cell>
          <cell r="B9357" t="str">
            <v>CAIDA NO ESPECIFICADA</v>
          </cell>
          <cell r="C9357" t="str">
            <v>097</v>
          </cell>
        </row>
        <row r="9358">
          <cell r="A9358" t="str">
            <v>W20</v>
          </cell>
          <cell r="B9358" t="str">
            <v>GOLPE POR OBJETO ARROJADO, PROYECTADO O QUE CAE</v>
          </cell>
          <cell r="C9358" t="str">
            <v>103</v>
          </cell>
        </row>
        <row r="9359">
          <cell r="A9359" t="str">
            <v>W21</v>
          </cell>
          <cell r="B9359" t="str">
            <v>GOLPE CONTRA O GOPEADO POR EQUIPO PARA DEPORTE</v>
          </cell>
          <cell r="C9359" t="str">
            <v>103</v>
          </cell>
        </row>
        <row r="9360">
          <cell r="A9360" t="str">
            <v>W22</v>
          </cell>
          <cell r="B9360" t="str">
            <v>GOLPE CONTRA O GOLPEADO POR OTROS OBJETOS</v>
          </cell>
          <cell r="C9360" t="str">
            <v>103</v>
          </cell>
        </row>
        <row r="9361">
          <cell r="A9361" t="str">
            <v>W23</v>
          </cell>
          <cell r="B9361" t="str">
            <v>ATRAPADO, APLASTADO, TRABADO O APRETADO EN O ENTRE OBJETOS</v>
          </cell>
          <cell r="C9361" t="str">
            <v>103</v>
          </cell>
        </row>
        <row r="9362">
          <cell r="A9362" t="str">
            <v>W24</v>
          </cell>
          <cell r="B9362" t="str">
            <v>CONTACTO TRAUMATICO CON DISPOSITIVOS DE ELEVACION Y TRANSMISION, NO</v>
          </cell>
          <cell r="C9362" t="str">
            <v>103</v>
          </cell>
        </row>
        <row r="9363">
          <cell r="A9363" t="str">
            <v>W25</v>
          </cell>
          <cell r="B9363" t="str">
            <v>CONTACTO TRAUMATICO CON VIDRIO CORTANTE</v>
          </cell>
          <cell r="C9363" t="str">
            <v>103</v>
          </cell>
        </row>
        <row r="9364">
          <cell r="A9364" t="str">
            <v>W26</v>
          </cell>
          <cell r="B9364" t="str">
            <v>CONTACTO TRAUMATICO CON CUCHILLO, ESPADA, DAGA O PUÑAL</v>
          </cell>
          <cell r="C9364" t="str">
            <v>103</v>
          </cell>
        </row>
        <row r="9365">
          <cell r="A9365" t="str">
            <v>W27</v>
          </cell>
          <cell r="B9365" t="str">
            <v>CONTACTO TRAUMATICO CON HERRAMIENTAS MANUALES SIN MOTOR</v>
          </cell>
          <cell r="C9365" t="str">
            <v>103</v>
          </cell>
        </row>
        <row r="9366">
          <cell r="A9366" t="str">
            <v>W28</v>
          </cell>
          <cell r="B9366" t="str">
            <v>CONTACTO TRAUMATICO CON CORTADORA DE CESPED, CON MOTOR</v>
          </cell>
          <cell r="C9366" t="str">
            <v>103</v>
          </cell>
        </row>
        <row r="9367">
          <cell r="A9367" t="str">
            <v>W29</v>
          </cell>
          <cell r="B9367" t="str">
            <v>CONTACTO TRAUMT. CON OTRAS HERRAMIENTAS MANUALES Y ARTEF. DEL HOGAR</v>
          </cell>
          <cell r="C9367" t="str">
            <v>103</v>
          </cell>
        </row>
        <row r="9368">
          <cell r="A9368" t="str">
            <v>W30</v>
          </cell>
          <cell r="B9368" t="str">
            <v>CONTACTO TRAUMATICO CON MAQUINARIA AGRICOLA</v>
          </cell>
          <cell r="C9368" t="str">
            <v>103</v>
          </cell>
        </row>
        <row r="9369">
          <cell r="A9369" t="str">
            <v>W31</v>
          </cell>
          <cell r="B9369" t="str">
            <v>CONTACTO TRAUMATICO CON OTRAS MAQUINARIAS, Y LAS NO ESPECIFICADAS</v>
          </cell>
          <cell r="C9369" t="str">
            <v>103</v>
          </cell>
        </row>
        <row r="9370">
          <cell r="A9370" t="str">
            <v>W32</v>
          </cell>
          <cell r="B9370" t="str">
            <v>DISPARO DE ARMA CORTA</v>
          </cell>
          <cell r="C9370" t="str">
            <v>103</v>
          </cell>
        </row>
        <row r="9371">
          <cell r="A9371" t="str">
            <v>W33</v>
          </cell>
          <cell r="B9371" t="str">
            <v>DISPARO DE RIFLE, ESCOPETA Y ARMA LARGA</v>
          </cell>
          <cell r="C9371" t="str">
            <v>103</v>
          </cell>
        </row>
        <row r="9372">
          <cell r="A9372" t="str">
            <v>W34</v>
          </cell>
          <cell r="B9372" t="str">
            <v>DISPARO DE OTRAS ARMAS DE FUEGO, Y LAS NO ESPECIFIACDAS</v>
          </cell>
          <cell r="C9372" t="str">
            <v>103</v>
          </cell>
        </row>
        <row r="9373">
          <cell r="A9373" t="str">
            <v>W35</v>
          </cell>
          <cell r="B9373" t="str">
            <v>EXPLOSION Y ROTURA DE CALDERA</v>
          </cell>
          <cell r="C9373" t="str">
            <v>103</v>
          </cell>
        </row>
        <row r="9374">
          <cell r="A9374" t="str">
            <v>W36</v>
          </cell>
          <cell r="B9374" t="str">
            <v>EXPLOSION Y ROTURA DE CILINDRO CON GAS</v>
          </cell>
          <cell r="C9374" t="str">
            <v>103</v>
          </cell>
        </row>
        <row r="9375">
          <cell r="A9375" t="str">
            <v>W37</v>
          </cell>
          <cell r="B9375" t="str">
            <v>EXPLOSION Y ROTURA DE NEUMATICO, TUBO O MANGUERA DE GOMA PRESURIZADA</v>
          </cell>
          <cell r="C9375" t="str">
            <v>103</v>
          </cell>
        </row>
        <row r="9376">
          <cell r="A9376" t="str">
            <v>W38</v>
          </cell>
          <cell r="B9376" t="str">
            <v>EXPLOSION Y ROTURA DE OTROS DISPOSITIVOS PRESURIZADOS ESPECIFICADOS</v>
          </cell>
          <cell r="C9376" t="str">
            <v>103</v>
          </cell>
        </row>
        <row r="9377">
          <cell r="A9377" t="str">
            <v>W39</v>
          </cell>
          <cell r="B9377" t="str">
            <v>EXPLOSION DE FUEGOS ARTIFICIALES</v>
          </cell>
          <cell r="C9377" t="str">
            <v>103</v>
          </cell>
        </row>
        <row r="9378">
          <cell r="A9378" t="str">
            <v>W40</v>
          </cell>
          <cell r="B9378" t="str">
            <v>EXPLOSION DE OTROS MATERIALES</v>
          </cell>
          <cell r="C9378" t="str">
            <v>103</v>
          </cell>
        </row>
        <row r="9379">
          <cell r="A9379" t="str">
            <v>W41</v>
          </cell>
          <cell r="B9379" t="str">
            <v>EXPLOSION A CHORRO DE ALTA PRESION</v>
          </cell>
          <cell r="C9379" t="str">
            <v>103</v>
          </cell>
        </row>
        <row r="9380">
          <cell r="A9380" t="str">
            <v>W42</v>
          </cell>
          <cell r="B9380" t="str">
            <v>EXPOSICION AL RUIDO</v>
          </cell>
          <cell r="C9380" t="str">
            <v>103</v>
          </cell>
        </row>
        <row r="9381">
          <cell r="A9381" t="str">
            <v>W43</v>
          </cell>
          <cell r="B9381" t="str">
            <v>EXPOSICION A VIBRACIONES</v>
          </cell>
          <cell r="C9381" t="str">
            <v>103</v>
          </cell>
        </row>
        <row r="9382">
          <cell r="A9382" t="str">
            <v>W44</v>
          </cell>
          <cell r="B9382" t="str">
            <v>CUERPO EXTRAÑO QUE PENETRA POR EL OJO U ORIFICIO NATURAL</v>
          </cell>
          <cell r="C9382" t="str">
            <v>103</v>
          </cell>
        </row>
        <row r="9383">
          <cell r="A9383" t="str">
            <v>W45</v>
          </cell>
          <cell r="B9383" t="str">
            <v>CUERPO EXTRAÑO QUE PENETRA A TRAVES DE LA PIEL</v>
          </cell>
          <cell r="C9383" t="str">
            <v>103</v>
          </cell>
        </row>
        <row r="9384">
          <cell r="A9384" t="str">
            <v>W49</v>
          </cell>
          <cell r="B9384" t="str">
            <v>EXPOSICION A OTRAS FUERZAS MECANICAS INANIMADAS, Y LAS NO ESPECIFICADA</v>
          </cell>
          <cell r="C9384" t="str">
            <v>103</v>
          </cell>
        </row>
        <row r="9385">
          <cell r="A9385" t="str">
            <v>W50</v>
          </cell>
          <cell r="B9385" t="str">
            <v>APORREO, GOLPE, MORDEDURA, PATADA, RASGUÑO O TORCEDURA INFLIGIDOS</v>
          </cell>
          <cell r="C9385" t="str">
            <v>103</v>
          </cell>
        </row>
        <row r="9386">
          <cell r="A9386" t="str">
            <v>W51</v>
          </cell>
          <cell r="B9386" t="str">
            <v>CHOQUE O EMPELLON CONTRA OTRA PERSONA</v>
          </cell>
          <cell r="C9386" t="str">
            <v>103</v>
          </cell>
        </row>
        <row r="9387">
          <cell r="A9387" t="str">
            <v>W52</v>
          </cell>
          <cell r="B9387" t="str">
            <v>PERSONA APLASTADA, EMPUJADA O PISOTEADA POR UNA MULTITUD O ESTAMPIDA</v>
          </cell>
          <cell r="C9387" t="str">
            <v>103</v>
          </cell>
        </row>
        <row r="9388">
          <cell r="A9388" t="str">
            <v>W53</v>
          </cell>
          <cell r="B9388" t="str">
            <v>MORDEDURA DE RATA</v>
          </cell>
          <cell r="C9388" t="str">
            <v>103</v>
          </cell>
        </row>
        <row r="9389">
          <cell r="A9389" t="str">
            <v>W54</v>
          </cell>
          <cell r="B9389" t="str">
            <v>MORDEDURA O ATAQUE DE PERRO</v>
          </cell>
          <cell r="C9389" t="str">
            <v>103</v>
          </cell>
        </row>
        <row r="9390">
          <cell r="A9390" t="str">
            <v>W55</v>
          </cell>
          <cell r="B9390" t="str">
            <v>MORDEDURA O ATAQUE DE OTROS MAMIFEROS</v>
          </cell>
          <cell r="C9390" t="str">
            <v>103</v>
          </cell>
        </row>
        <row r="9391">
          <cell r="A9391" t="str">
            <v>W56</v>
          </cell>
          <cell r="B9391" t="str">
            <v>CONTACTO TRAUMATICO CON ANIMALES MARINOS</v>
          </cell>
          <cell r="C9391" t="str">
            <v>103</v>
          </cell>
        </row>
        <row r="9392">
          <cell r="A9392" t="str">
            <v>W57</v>
          </cell>
          <cell r="B9392" t="str">
            <v>MORDEDURA O PICADURA DE UNSECTO Y OTROS ARTROPODOS NO VENENOSOS</v>
          </cell>
          <cell r="C9392" t="str">
            <v>103</v>
          </cell>
        </row>
        <row r="9393">
          <cell r="A9393" t="str">
            <v>W58</v>
          </cell>
          <cell r="B9393" t="str">
            <v>MORDEDURA O ATAQUE DE COCODRILO O CAIMAN</v>
          </cell>
          <cell r="C9393" t="str">
            <v>103</v>
          </cell>
        </row>
        <row r="9394">
          <cell r="A9394" t="str">
            <v>W59</v>
          </cell>
          <cell r="B9394" t="str">
            <v>MORDEDURA O APLASTAMIENTO POR OTROS REPTILES</v>
          </cell>
          <cell r="C9394" t="str">
            <v>103</v>
          </cell>
        </row>
        <row r="9395">
          <cell r="A9395" t="str">
            <v>W60</v>
          </cell>
          <cell r="B9395" t="str">
            <v>CONTACTO TRAUMATICO CON AGUIJONES, ESPINAS U HOJAS CORTANTES DE PLANTA</v>
          </cell>
          <cell r="C9395" t="str">
            <v>103</v>
          </cell>
        </row>
        <row r="9396">
          <cell r="A9396" t="str">
            <v>W64</v>
          </cell>
          <cell r="B9396" t="str">
            <v>EXPOSICION A OTRAS FUERZAS MECANICAS ANIMADAS, Y LAS NO ESPECIFICADAS</v>
          </cell>
          <cell r="C9396" t="str">
            <v>103</v>
          </cell>
        </row>
        <row r="9397">
          <cell r="A9397" t="str">
            <v>W65</v>
          </cell>
          <cell r="B9397" t="str">
            <v>AHOGAMIENTO Y SUMERSION MIETRAS SE ESTA EN LA BAÑERA</v>
          </cell>
          <cell r="C9397" t="str">
            <v>098</v>
          </cell>
        </row>
        <row r="9398">
          <cell r="A9398" t="str">
            <v>W66</v>
          </cell>
          <cell r="B9398" t="str">
            <v>AHOGAMIENTO Y SUMERSION CONSECUTIVO A CAIDA EN LA BEÑERA</v>
          </cell>
          <cell r="C9398" t="str">
            <v>098</v>
          </cell>
        </row>
        <row r="9399">
          <cell r="A9399" t="str">
            <v>W67</v>
          </cell>
          <cell r="B9399" t="str">
            <v>AHOGAMIENTO Y SUMERSION MIETRAS SE ESTA EN UNA PISCINA</v>
          </cell>
          <cell r="C9399" t="str">
            <v>098</v>
          </cell>
        </row>
        <row r="9400">
          <cell r="A9400" t="str">
            <v>W68</v>
          </cell>
          <cell r="B9400" t="str">
            <v>AHOGAMIENTO Y SUMERSION CONSECUTIVO A CAIDA EN UNA PISCINA</v>
          </cell>
          <cell r="C9400" t="str">
            <v>098</v>
          </cell>
        </row>
        <row r="9401">
          <cell r="A9401" t="str">
            <v>W69</v>
          </cell>
          <cell r="B9401" t="str">
            <v>AHOGAMIENTO Y SUMERSION MIENTRAS SE ESTA EN AGUAS NATURALES</v>
          </cell>
          <cell r="C9401" t="str">
            <v>098</v>
          </cell>
        </row>
        <row r="9402">
          <cell r="A9402" t="str">
            <v>W70</v>
          </cell>
          <cell r="B9402" t="str">
            <v>AHOGAMIENTO Y SUMERSION POSTERIOR A CAIDA EN AGUAS NATURALES</v>
          </cell>
          <cell r="C9402" t="str">
            <v>098</v>
          </cell>
        </row>
        <row r="9403">
          <cell r="A9403" t="str">
            <v>W73</v>
          </cell>
          <cell r="B9403" t="str">
            <v>OTROS AHOGAMIENTOS Y SUMERSIONES ESPECIFICADOS</v>
          </cell>
          <cell r="C9403" t="str">
            <v>098</v>
          </cell>
        </row>
        <row r="9404">
          <cell r="A9404" t="str">
            <v>W74</v>
          </cell>
          <cell r="B9404" t="str">
            <v>AHOGAMIENTO Y SUMERSION NO ESPECIFICADOS</v>
          </cell>
          <cell r="C9404" t="str">
            <v>098</v>
          </cell>
        </row>
        <row r="9405">
          <cell r="A9405" t="str">
            <v>W75</v>
          </cell>
          <cell r="B9405" t="str">
            <v>SOFOCACION Y ESTRANGULAMIENTO ACCIDENTAL EN LA CAMA</v>
          </cell>
          <cell r="C9405" t="str">
            <v>103</v>
          </cell>
        </row>
        <row r="9406">
          <cell r="A9406" t="str">
            <v>W76</v>
          </cell>
          <cell r="B9406" t="str">
            <v>OTROS ESTRANGULAMIENTOS Y AHORCAMIENTOS ACCIDENTALES</v>
          </cell>
          <cell r="C9406" t="str">
            <v>103</v>
          </cell>
        </row>
        <row r="9407">
          <cell r="A9407" t="str">
            <v>W77</v>
          </cell>
          <cell r="B9407" t="str">
            <v>OBSTRUCCION DE LA RESPIRACION DEBIDA A HUNDIMIENTO, CAIDA DE TIERRA U</v>
          </cell>
          <cell r="C9407" t="str">
            <v>103</v>
          </cell>
        </row>
        <row r="9408">
          <cell r="A9408" t="str">
            <v>W78</v>
          </cell>
          <cell r="B9408" t="str">
            <v>INHALACION DE CONTENIDOS GASTRICOS</v>
          </cell>
          <cell r="C9408" t="str">
            <v>103</v>
          </cell>
        </row>
        <row r="9409">
          <cell r="A9409" t="str">
            <v>W79</v>
          </cell>
          <cell r="B9409" t="str">
            <v>INHALACION E INGESTION DE ALIMENTO QUE CAUSA OBSTR. DE LAS VIAS RESPIR</v>
          </cell>
          <cell r="C9409" t="str">
            <v>103</v>
          </cell>
        </row>
        <row r="9410">
          <cell r="A9410" t="str">
            <v>W80</v>
          </cell>
          <cell r="B9410" t="str">
            <v>INHALACION E INGESTION DE OTROS OBJETOS QUE CAUSAN OBST. EN LAS VIAS R</v>
          </cell>
          <cell r="C9410" t="str">
            <v>103</v>
          </cell>
        </row>
        <row r="9411">
          <cell r="A9411" t="str">
            <v>W81</v>
          </cell>
          <cell r="B9411" t="str">
            <v>CONFINADO O ATRAPADO EN UN AMBIENTE CON BAJO CONTENIDO DE OXIGENO</v>
          </cell>
          <cell r="C9411" t="str">
            <v>103</v>
          </cell>
        </row>
        <row r="9412">
          <cell r="A9412" t="str">
            <v>W83</v>
          </cell>
          <cell r="B9412" t="str">
            <v>OTRAS OBSTRUCCIONES ESPECIFICADAS DE LA RESPIRACION</v>
          </cell>
          <cell r="C9412" t="str">
            <v>103</v>
          </cell>
        </row>
        <row r="9413">
          <cell r="A9413" t="str">
            <v>W84</v>
          </cell>
          <cell r="B9413" t="str">
            <v>OBSTRUCCION NO ESPECIFICADA DE LA RESPIRACION</v>
          </cell>
          <cell r="C9413" t="str">
            <v>103</v>
          </cell>
        </row>
        <row r="9414">
          <cell r="A9414" t="str">
            <v>W85</v>
          </cell>
          <cell r="B9414" t="str">
            <v>EXPOSICION A LINEAS DE TRANSMISION ELETRICA</v>
          </cell>
          <cell r="C9414" t="str">
            <v>103</v>
          </cell>
        </row>
        <row r="9415">
          <cell r="A9415" t="str">
            <v>W86</v>
          </cell>
          <cell r="B9415" t="str">
            <v>EXPOSICION A OTRAS CORRIENTES ELETRICAS ESPECIFICADAS</v>
          </cell>
          <cell r="C9415" t="str">
            <v>103</v>
          </cell>
        </row>
        <row r="9416">
          <cell r="A9416" t="str">
            <v>W87</v>
          </cell>
          <cell r="B9416" t="str">
            <v>EXPOSICION A CORRIENTE ELETRICA NO ESPECIFICADA</v>
          </cell>
          <cell r="C9416" t="str">
            <v>103</v>
          </cell>
        </row>
        <row r="9417">
          <cell r="A9417" t="str">
            <v>W88</v>
          </cell>
          <cell r="B9417" t="str">
            <v>EXPOSICION A RADIACION IONIZANTE</v>
          </cell>
          <cell r="C9417" t="str">
            <v>103</v>
          </cell>
        </row>
        <row r="9418">
          <cell r="A9418" t="str">
            <v>W89</v>
          </cell>
          <cell r="B9418" t="str">
            <v>EXPOSICION A FUENTE DE LUZ VISIBLE Y ULTRAVIOLETA, DE ORIGEN ARTIFICIA</v>
          </cell>
          <cell r="C9418" t="str">
            <v>103</v>
          </cell>
        </row>
        <row r="9419">
          <cell r="A9419" t="str">
            <v>W90</v>
          </cell>
          <cell r="B9419" t="str">
            <v>EXPOSICION A OTROS TIPOS DE RADIACION NO IONIZANTE</v>
          </cell>
          <cell r="C9419" t="str">
            <v>103</v>
          </cell>
        </row>
        <row r="9420">
          <cell r="A9420" t="str">
            <v>W91</v>
          </cell>
          <cell r="B9420" t="str">
            <v>EXPOSICION A RADIACION DE TIPO NO ESPECIFICADO</v>
          </cell>
          <cell r="C9420" t="str">
            <v>103</v>
          </cell>
        </row>
        <row r="9421">
          <cell r="A9421" t="str">
            <v>W92</v>
          </cell>
          <cell r="B9421" t="str">
            <v>EXPOSICION A CALOR EXCESIVO DE ORIGEN ARTIFICIAL</v>
          </cell>
          <cell r="C9421" t="str">
            <v>103</v>
          </cell>
        </row>
        <row r="9422">
          <cell r="A9422" t="str">
            <v>W93</v>
          </cell>
          <cell r="B9422" t="str">
            <v>EXPOSICION A FRIO EXCESIVO DE ORIGEN ARTIFICIAL</v>
          </cell>
          <cell r="C9422" t="str">
            <v>103</v>
          </cell>
        </row>
        <row r="9423">
          <cell r="A9423" t="str">
            <v>W94</v>
          </cell>
          <cell r="B9423" t="str">
            <v>EXPOSICION A PRESION DE AIRE ALTA Y BAJA Y A CAMBIOS EN LA PRESION DEL</v>
          </cell>
          <cell r="C9423" t="str">
            <v>103</v>
          </cell>
        </row>
        <row r="9424">
          <cell r="A9424" t="str">
            <v>W990</v>
          </cell>
          <cell r="B9424" t="str">
            <v>EXPOSICION A OTROS FACTORES AMBIENTALES Y A LOS NO ESPEC. DE ORIG. ART</v>
          </cell>
          <cell r="C9424" t="str">
            <v>103</v>
          </cell>
        </row>
        <row r="9425">
          <cell r="A9425" t="str">
            <v>X00</v>
          </cell>
          <cell r="B9425" t="str">
            <v>EXPOSICION A FUEGO NO CONTROLADO EN EDIFICIO U OTRA CONSTRUCCION</v>
          </cell>
          <cell r="C9425" t="str">
            <v>099</v>
          </cell>
        </row>
        <row r="9426">
          <cell r="A9426" t="str">
            <v>X01</v>
          </cell>
          <cell r="B9426" t="str">
            <v>EXPOSIC. A FUEGO NO CONTROLADO EN LUGAR QUE NO ES EDIFICIO U OTRA CONS</v>
          </cell>
          <cell r="C9426" t="str">
            <v>099</v>
          </cell>
        </row>
        <row r="9427">
          <cell r="A9427" t="str">
            <v>X02</v>
          </cell>
          <cell r="B9427" t="str">
            <v>EXPOSICION A FUEGO CONTROLADO EN EDIFICIO U OTRA CONSTRUCION</v>
          </cell>
          <cell r="C9427" t="str">
            <v>099</v>
          </cell>
        </row>
        <row r="9428">
          <cell r="A9428" t="str">
            <v>X03</v>
          </cell>
          <cell r="B9428" t="str">
            <v>EXPOSICION A FUEGO CONTROLADO EN LUGAR QUE NO ES EDIFICIO U OTRA CONST</v>
          </cell>
          <cell r="C9428" t="str">
            <v>099</v>
          </cell>
        </row>
        <row r="9429">
          <cell r="A9429" t="str">
            <v>X04</v>
          </cell>
          <cell r="B9429" t="str">
            <v>EXPOSICION A IGNICION DE MATERIAL ALTAMENTE INFLAMABLE</v>
          </cell>
          <cell r="C9429" t="str">
            <v>099</v>
          </cell>
        </row>
        <row r="9430">
          <cell r="A9430" t="str">
            <v>X05</v>
          </cell>
          <cell r="B9430" t="str">
            <v>EXPOSICION A IGNICION O FUSION DE ROPAS DE DORMIR</v>
          </cell>
          <cell r="C9430" t="str">
            <v>099</v>
          </cell>
        </row>
        <row r="9431">
          <cell r="A9431" t="str">
            <v>X06</v>
          </cell>
          <cell r="B9431" t="str">
            <v>EXPOSICION A IGNICION O FUSION DE OTRAS ROPAS Y ACCESORIOS</v>
          </cell>
          <cell r="C9431" t="str">
            <v>099</v>
          </cell>
        </row>
        <row r="9432">
          <cell r="A9432" t="str">
            <v>X08</v>
          </cell>
          <cell r="B9432" t="str">
            <v>EXPOSICION A OTROS HUMOS, FUEGOS O LLAMAS ESPECIFICADOS</v>
          </cell>
          <cell r="C9432" t="str">
            <v>099</v>
          </cell>
        </row>
        <row r="9433">
          <cell r="A9433" t="str">
            <v>X09</v>
          </cell>
          <cell r="B9433" t="str">
            <v>EXPOSICION A HUMOS, FUEGOS O LLAMAS NO ESPECIFICADOS</v>
          </cell>
          <cell r="C9433" t="str">
            <v>099</v>
          </cell>
        </row>
        <row r="9434">
          <cell r="A9434" t="str">
            <v>X10</v>
          </cell>
          <cell r="B9434" t="str">
            <v>CONTACTO CON BEBIDAS, ALIMENTOS, GRASA Y ACEITES PARA COCINAR, CALIENT</v>
          </cell>
          <cell r="C9434" t="str">
            <v>103</v>
          </cell>
        </row>
        <row r="9435">
          <cell r="A9435" t="str">
            <v>X11</v>
          </cell>
          <cell r="B9435" t="str">
            <v>CONTACTO CON AGUA CALIENTE CORRIENTE</v>
          </cell>
          <cell r="C9435" t="str">
            <v>103</v>
          </cell>
        </row>
        <row r="9436">
          <cell r="A9436" t="str">
            <v>X12</v>
          </cell>
          <cell r="B9436" t="str">
            <v>CONTACTO CON OTROS LIQUIDOS CALIENTES</v>
          </cell>
          <cell r="C9436" t="str">
            <v>103</v>
          </cell>
        </row>
        <row r="9437">
          <cell r="A9437" t="str">
            <v>X13</v>
          </cell>
          <cell r="B9437" t="str">
            <v>CONTACTO CON VAPOR DE AGUA Y OTROS VAPORES CALIENTES</v>
          </cell>
          <cell r="C9437" t="str">
            <v>103</v>
          </cell>
        </row>
        <row r="9438">
          <cell r="A9438" t="str">
            <v>X14</v>
          </cell>
          <cell r="B9438" t="str">
            <v>CONTACTO CON AIRE Y GASES CALIENTES</v>
          </cell>
          <cell r="C9438" t="str">
            <v>103</v>
          </cell>
        </row>
        <row r="9439">
          <cell r="A9439" t="str">
            <v>X15</v>
          </cell>
          <cell r="B9439" t="str">
            <v>CONTACTO CON UTENSILIOS DOMESTICOS CALIENTE</v>
          </cell>
          <cell r="C9439" t="str">
            <v>103</v>
          </cell>
        </row>
        <row r="9440">
          <cell r="A9440" t="str">
            <v>X16</v>
          </cell>
          <cell r="B9440" t="str">
            <v>CONTACTO CON RADIADORES, CAÑERIAS Y ARTEFACTOS PARA CALEFACCION, CALIE</v>
          </cell>
          <cell r="C9440" t="str">
            <v>103</v>
          </cell>
        </row>
        <row r="9441">
          <cell r="A9441" t="str">
            <v>X17</v>
          </cell>
          <cell r="B9441" t="str">
            <v>CONTACTO CON MAQUINAS, MOTORES Y HERRAMIENTAS CALIENTES</v>
          </cell>
          <cell r="C9441" t="str">
            <v>103</v>
          </cell>
        </row>
        <row r="9442">
          <cell r="A9442" t="str">
            <v>X18</v>
          </cell>
          <cell r="B9442" t="str">
            <v>CONTACTO CON OTROS METALES CALIENTES</v>
          </cell>
          <cell r="C9442" t="str">
            <v>103</v>
          </cell>
        </row>
        <row r="9443">
          <cell r="A9443" t="str">
            <v>X19</v>
          </cell>
          <cell r="B9443" t="str">
            <v>CONTACTO CON OTRAS SUSTANCIAS CALIENTES, Y LAS NO ESPECIFICADAS</v>
          </cell>
          <cell r="C9443" t="str">
            <v>103</v>
          </cell>
        </row>
        <row r="9444">
          <cell r="A9444" t="str">
            <v>X20</v>
          </cell>
          <cell r="B9444" t="str">
            <v>CONTACTO TRAUMATICO CON SERPIENTES Y LAGARTOS VENENOSOS</v>
          </cell>
          <cell r="C9444" t="str">
            <v>103</v>
          </cell>
        </row>
        <row r="9445">
          <cell r="A9445" t="str">
            <v>X21</v>
          </cell>
          <cell r="B9445" t="str">
            <v>CONTACTO TRAUMATICO CON ARAÑAS VENENOSAS</v>
          </cell>
          <cell r="C9445" t="str">
            <v>103</v>
          </cell>
        </row>
        <row r="9446">
          <cell r="A9446" t="str">
            <v>X22</v>
          </cell>
          <cell r="B9446" t="str">
            <v>CONTACTO TRAUMATICO CON ESCORPION</v>
          </cell>
          <cell r="C9446" t="str">
            <v>103</v>
          </cell>
        </row>
        <row r="9447">
          <cell r="A9447" t="str">
            <v>X228</v>
          </cell>
          <cell r="B9447" t="str">
            <v>PORTADOR DE OTRAS ENFERMEDADES INFECCIOSAS</v>
          </cell>
          <cell r="C9447" t="str">
            <v>00</v>
          </cell>
        </row>
        <row r="9448">
          <cell r="A9448" t="str">
            <v>X23</v>
          </cell>
          <cell r="B9448" t="str">
            <v>CONTACTO TRAUMATICO CON AVISPONES, AVISPAS Y ABEJAS</v>
          </cell>
          <cell r="C9448" t="str">
            <v>103</v>
          </cell>
        </row>
        <row r="9449">
          <cell r="A9449" t="str">
            <v>X24</v>
          </cell>
          <cell r="B9449" t="str">
            <v>CONTACTO TRAUMATICO CON CENTIPODOS Y MIRIAPODOS VENENOSOS (TROPIC.)</v>
          </cell>
          <cell r="C9449" t="str">
            <v>103</v>
          </cell>
        </row>
        <row r="9450">
          <cell r="A9450" t="str">
            <v>X25</v>
          </cell>
          <cell r="B9450" t="str">
            <v>CONTACTO TRAUMATICO CON OTROS ARTROPODOS VENENOSOS ESPECIFICADOS</v>
          </cell>
          <cell r="C9450" t="str">
            <v>103</v>
          </cell>
        </row>
        <row r="9451">
          <cell r="A9451" t="str">
            <v>X26</v>
          </cell>
          <cell r="B9451" t="str">
            <v>CONTACTO TRAUMATICO CON ANIMALES Y PLANTAS MARINAS VENENOSOS</v>
          </cell>
          <cell r="C9451" t="str">
            <v>103</v>
          </cell>
        </row>
        <row r="9452">
          <cell r="A9452" t="str">
            <v>X27</v>
          </cell>
          <cell r="B9452" t="str">
            <v>CONTACTO TRAUMATICO CON OTROS ANIMALES VENENOSOS ESPECIFICADOS</v>
          </cell>
          <cell r="C9452" t="str">
            <v>103</v>
          </cell>
        </row>
        <row r="9453">
          <cell r="A9453" t="str">
            <v>X28</v>
          </cell>
          <cell r="B9453" t="str">
            <v>CONTACTO TRAUMATICO CON OTRAS PLANTAS VENENOSAS ESPECIFICADAS</v>
          </cell>
          <cell r="C9453" t="str">
            <v>103</v>
          </cell>
        </row>
        <row r="9454">
          <cell r="A9454" t="str">
            <v>X29</v>
          </cell>
          <cell r="B9454" t="str">
            <v>CONTACTO TRAUMATICO CON ANIMALES Y PLANTAS VENENOSAS NO ESPECIFICADAS</v>
          </cell>
          <cell r="C9454" t="str">
            <v>103</v>
          </cell>
        </row>
        <row r="9455">
          <cell r="A9455" t="str">
            <v>X30</v>
          </cell>
          <cell r="B9455" t="str">
            <v>EXPOSICION AL CALOR NATURAL EXCESIVO</v>
          </cell>
          <cell r="C9455" t="str">
            <v>103</v>
          </cell>
        </row>
        <row r="9456">
          <cell r="A9456" t="str">
            <v>X31</v>
          </cell>
          <cell r="B9456" t="str">
            <v>EXPOSICION AL FRIO NATURAL EXCESIVO</v>
          </cell>
          <cell r="C9456" t="str">
            <v>103</v>
          </cell>
        </row>
        <row r="9457">
          <cell r="A9457" t="str">
            <v>X32</v>
          </cell>
          <cell r="B9457" t="str">
            <v>EXPOSICION A RAYOS SOLARES</v>
          </cell>
          <cell r="C9457" t="str">
            <v>103</v>
          </cell>
        </row>
        <row r="9458">
          <cell r="A9458" t="str">
            <v>X33</v>
          </cell>
          <cell r="B9458" t="str">
            <v>VICTIMA DE RAYO</v>
          </cell>
          <cell r="C9458" t="str">
            <v>103</v>
          </cell>
        </row>
        <row r="9459">
          <cell r="A9459" t="str">
            <v>X34</v>
          </cell>
          <cell r="B9459" t="str">
            <v>VICTIMA DE TERREMOTO</v>
          </cell>
          <cell r="C9459" t="str">
            <v>103</v>
          </cell>
        </row>
        <row r="9460">
          <cell r="A9460" t="str">
            <v>X35</v>
          </cell>
          <cell r="B9460" t="str">
            <v>VICTIMA DE ERUPCION VOLCANICA</v>
          </cell>
          <cell r="C9460" t="str">
            <v>103</v>
          </cell>
        </row>
        <row r="9461">
          <cell r="A9461" t="str">
            <v>X36</v>
          </cell>
          <cell r="B9461" t="str">
            <v>VICTIMA DE AVALANCHA, DERRUMBE Y OTROS MOVIMIENTOS DE TIERRA</v>
          </cell>
          <cell r="C9461" t="str">
            <v>103</v>
          </cell>
        </row>
        <row r="9462">
          <cell r="A9462" t="str">
            <v>X37</v>
          </cell>
          <cell r="B9462" t="str">
            <v>VICTIMA DE TORMENTA CATACLISMICA</v>
          </cell>
          <cell r="C9462" t="str">
            <v>103</v>
          </cell>
        </row>
        <row r="9463">
          <cell r="A9463" t="str">
            <v>X38</v>
          </cell>
          <cell r="B9463" t="str">
            <v>VICTIMA DE INUNDACION</v>
          </cell>
          <cell r="C9463" t="str">
            <v>103</v>
          </cell>
        </row>
        <row r="9464">
          <cell r="A9464" t="str">
            <v>X39</v>
          </cell>
          <cell r="B9464" t="str">
            <v>EXPOSICION A OTRAS FUERZAS DE LA NATURALEZA, Y LAS NO ESPECIFICADAS</v>
          </cell>
          <cell r="C9464" t="str">
            <v>103</v>
          </cell>
        </row>
        <row r="9465">
          <cell r="A9465" t="str">
            <v>X40</v>
          </cell>
          <cell r="B9465" t="str">
            <v>ENVENENAM. ACCID. POR, Y EXPOSIC. ANALGESICOS NO NARCOTICOS, ANTIPIRET</v>
          </cell>
          <cell r="C9465" t="str">
            <v>100</v>
          </cell>
        </row>
        <row r="9466">
          <cell r="A9466" t="str">
            <v>X41</v>
          </cell>
          <cell r="B9466" t="str">
            <v>ENVEN. ACCID. POR Y EXPOS. A DROGAS ANTIEPIL. SEDANT. HIPN. ANTIPARK.</v>
          </cell>
          <cell r="C9466" t="str">
            <v>100</v>
          </cell>
        </row>
        <row r="9467">
          <cell r="A9467" t="str">
            <v>X42</v>
          </cell>
          <cell r="B9467" t="str">
            <v>ENVEN. ACCID. POR, Y EXPOS. A NARCOT. Y PSICODIS. (ALUCIN) NO CLAS. EN</v>
          </cell>
          <cell r="C9467" t="str">
            <v>100</v>
          </cell>
        </row>
        <row r="9468">
          <cell r="A9468" t="str">
            <v>X43</v>
          </cell>
          <cell r="B9468" t="str">
            <v>ENVEN. ACCID. POR, Y EXPOS. A OTRAS DROGAS QUE ACTUAN SOBRE EL SIST. N</v>
          </cell>
          <cell r="C9468" t="str">
            <v>100</v>
          </cell>
        </row>
        <row r="9469">
          <cell r="A9469" t="str">
            <v>X44</v>
          </cell>
          <cell r="B9469" t="str">
            <v>ENVEN. ACCID. POR, Y EXPOS. A OTRAS DROGAS MEDIC. Y SUSTAN. BIOLOG. Y</v>
          </cell>
          <cell r="C9469" t="str">
            <v>100</v>
          </cell>
        </row>
        <row r="9470">
          <cell r="A9470" t="str">
            <v>X45</v>
          </cell>
          <cell r="B9470" t="str">
            <v>ENVENENAMIENTO ACCIDENTAL POR, Y EXPOSICION AL ALCOHOL</v>
          </cell>
          <cell r="C9470" t="str">
            <v>100</v>
          </cell>
        </row>
        <row r="9471">
          <cell r="A9471" t="str">
            <v>X46</v>
          </cell>
          <cell r="B9471" t="str">
            <v>ENVEN. ACCID. POR, Y EXPOS. A DISOLV. ORGAN. E HIDROCARB. HALOGEN. Y S</v>
          </cell>
          <cell r="C9471" t="str">
            <v>100</v>
          </cell>
        </row>
        <row r="9472">
          <cell r="A9472" t="str">
            <v>X47</v>
          </cell>
          <cell r="B9472" t="str">
            <v>ENVENENAMIENTO ACCIDENTAL POR, Y EXPOSICION A OTROS GASES Y VAPORES</v>
          </cell>
          <cell r="C9472" t="str">
            <v>100</v>
          </cell>
        </row>
        <row r="9473">
          <cell r="A9473" t="str">
            <v>X48</v>
          </cell>
          <cell r="B9473" t="str">
            <v>ENVENENAMIENTO ACCIDENTAL POR, Y EXPOSICION A PLAGUICIDAS</v>
          </cell>
          <cell r="C9473" t="str">
            <v>100</v>
          </cell>
        </row>
        <row r="9474">
          <cell r="A9474" t="str">
            <v>X49</v>
          </cell>
          <cell r="B9474" t="str">
            <v>ENVEN. ACCID. POR, EXPOS. A OTROS PRODUC. QUIM. Y SUSTAN. NOCIVAS, Y L</v>
          </cell>
          <cell r="C9474" t="str">
            <v>100</v>
          </cell>
        </row>
        <row r="9475">
          <cell r="A9475" t="str">
            <v>X50</v>
          </cell>
          <cell r="B9475" t="str">
            <v>EXCESO DE ESFUERZO Y MOVIMIENTOS EXTENUANTES Y REPETITIVOS</v>
          </cell>
          <cell r="C9475" t="str">
            <v>103</v>
          </cell>
        </row>
        <row r="9476">
          <cell r="A9476" t="str">
            <v>X51</v>
          </cell>
          <cell r="B9476" t="str">
            <v>VIAJES Y DESPLAZAMIENTOS</v>
          </cell>
          <cell r="C9476" t="str">
            <v>103</v>
          </cell>
        </row>
        <row r="9477">
          <cell r="A9477" t="str">
            <v>X52</v>
          </cell>
          <cell r="B9477" t="str">
            <v>PERMANENCIA PROLONGADA EN AMBIENTE SIN GRAVEDAD</v>
          </cell>
          <cell r="C9477" t="str">
            <v>103</v>
          </cell>
        </row>
        <row r="9478">
          <cell r="A9478" t="str">
            <v>X53</v>
          </cell>
          <cell r="B9478" t="str">
            <v>PRIVACION DE ALIMENTOS</v>
          </cell>
          <cell r="C9478" t="str">
            <v>103</v>
          </cell>
        </row>
        <row r="9479">
          <cell r="A9479" t="str">
            <v>X54</v>
          </cell>
          <cell r="B9479" t="str">
            <v>PRIVACION DE AGUA</v>
          </cell>
          <cell r="C9479" t="str">
            <v>103</v>
          </cell>
        </row>
        <row r="9480">
          <cell r="A9480" t="str">
            <v>X57</v>
          </cell>
          <cell r="B9480" t="str">
            <v>PRIVACION NO ESPECIFICADA</v>
          </cell>
          <cell r="C9480" t="str">
            <v>103</v>
          </cell>
        </row>
        <row r="9481">
          <cell r="A9481" t="str">
            <v>X58</v>
          </cell>
          <cell r="B9481" t="str">
            <v>EXPOSICION A OTROS FACTORES ESPECIFICADOS</v>
          </cell>
          <cell r="C9481" t="str">
            <v>103</v>
          </cell>
        </row>
        <row r="9482">
          <cell r="A9482" t="str">
            <v>X59</v>
          </cell>
          <cell r="B9482" t="str">
            <v>EXPOSICION A FACTORES NO ESPECIFICADOS</v>
          </cell>
          <cell r="C9482" t="str">
            <v>103</v>
          </cell>
        </row>
        <row r="9483">
          <cell r="A9483" t="str">
            <v>X60</v>
          </cell>
          <cell r="B9483" t="str">
            <v>ENVEN. AUTOINFL. INTENCION/ POR, Y EXPOS. A ANALGES. NO NARCOTICOS, AN</v>
          </cell>
          <cell r="C9483" t="str">
            <v>101</v>
          </cell>
        </row>
        <row r="9484">
          <cell r="A9484" t="str">
            <v>X61</v>
          </cell>
          <cell r="B9484" t="str">
            <v>ENVEN. AUTOINFL. INTENSION/ POR, Y EXPOS. A DROGAS ANTIEPIL. SEDANT. H</v>
          </cell>
          <cell r="C9484" t="str">
            <v>101</v>
          </cell>
        </row>
        <row r="9485">
          <cell r="A9485" t="str">
            <v>X62</v>
          </cell>
          <cell r="B9485" t="str">
            <v>ENVEN. AUTOINFL. INTENCIONAL/ POR, Y EXPOS. A NARCOT. Y PSICODIS. (ALU</v>
          </cell>
          <cell r="C9485" t="str">
            <v>101</v>
          </cell>
        </row>
        <row r="9486">
          <cell r="A9486" t="str">
            <v>X63</v>
          </cell>
          <cell r="B9486" t="str">
            <v>ENVEN. AUTOINFL. INTENCION/ POR, Y EXPOS. A OTRAS DROGAS QUE ACTUAN SO</v>
          </cell>
          <cell r="C9486" t="str">
            <v>101</v>
          </cell>
        </row>
        <row r="9487">
          <cell r="A9487" t="str">
            <v>X64</v>
          </cell>
          <cell r="B9487" t="str">
            <v>ENVEN. AUTOINFL. INTENCIONAL/ POR, Y EXPOS. A OTRAS DROGAS MEDIC. Y SU</v>
          </cell>
          <cell r="C9487" t="str">
            <v>101</v>
          </cell>
        </row>
        <row r="9488">
          <cell r="A9488" t="str">
            <v>X65</v>
          </cell>
          <cell r="B9488" t="str">
            <v>ENVEN. AUTOINFL. INTENCIONAL/ POR, Y EXPOSICION AL ALCOHOL</v>
          </cell>
          <cell r="C9488" t="str">
            <v>101</v>
          </cell>
        </row>
        <row r="9489">
          <cell r="A9489" t="str">
            <v>X66</v>
          </cell>
          <cell r="B9489" t="str">
            <v>ENVEN. AUTOINFL. INTENCIONAL/ POR, Y EXPOS. A DISOLV. ORGAN. E HIDROC.</v>
          </cell>
          <cell r="C9489" t="str">
            <v>101</v>
          </cell>
        </row>
        <row r="9490">
          <cell r="A9490" t="str">
            <v>X67</v>
          </cell>
          <cell r="B9490" t="str">
            <v>ENVEN. AUTOINFL. INTENCIONAL/ POR, Y EXPOSICION A OTROS GASES Y VAPORE</v>
          </cell>
          <cell r="C9490" t="str">
            <v>101</v>
          </cell>
        </row>
        <row r="9491">
          <cell r="A9491" t="str">
            <v>X68</v>
          </cell>
          <cell r="B9491" t="str">
            <v>ENVEN. AUTOINFL. INTENCIONAL/ POR, Y EXPOSICION A PLAGUICIDAS</v>
          </cell>
          <cell r="C9491" t="str">
            <v>101</v>
          </cell>
        </row>
        <row r="9492">
          <cell r="A9492" t="str">
            <v>X69</v>
          </cell>
          <cell r="B9492" t="str">
            <v>ENVEN. AUTOINFL. INTENCIONAL/ POR, Y EXPOS. A OTROS PRODUC. QUIM. Y SU</v>
          </cell>
          <cell r="C9492" t="str">
            <v>101</v>
          </cell>
        </row>
        <row r="9493">
          <cell r="A9493" t="str">
            <v>X70</v>
          </cell>
          <cell r="B9493" t="str">
            <v>LESION AUTOINFL. INTENCIONAL/ POR AHORCAMIENTO, ESTRANGUL. O SOFOCAC</v>
          </cell>
          <cell r="C9493" t="str">
            <v>101</v>
          </cell>
        </row>
        <row r="9494">
          <cell r="A9494" t="str">
            <v>X71</v>
          </cell>
          <cell r="B9494" t="str">
            <v>LESION AUTOINFL. INTENCIONAL/ POR AHORCAMIENTO Y SUMERSION</v>
          </cell>
          <cell r="C9494" t="str">
            <v>101</v>
          </cell>
        </row>
        <row r="9495">
          <cell r="A9495" t="str">
            <v>X72</v>
          </cell>
          <cell r="B9495" t="str">
            <v>LESION AUTOINFLIGIDA INTENCIONAL/ POR DISPARO DE ARMA CORTA</v>
          </cell>
          <cell r="C9495" t="str">
            <v>101</v>
          </cell>
        </row>
        <row r="9496">
          <cell r="A9496" t="str">
            <v>X73</v>
          </cell>
          <cell r="B9496" t="str">
            <v>LESION AUTOINFLIGIDA INTENCIONAL/ POR DISPARO DE RIFLE, ESCOPETA Y ARM</v>
          </cell>
          <cell r="C9496" t="str">
            <v>101</v>
          </cell>
        </row>
        <row r="9497">
          <cell r="A9497" t="str">
            <v>X74</v>
          </cell>
          <cell r="B9497" t="str">
            <v>LESION AUTOINFL. INTENCIONAL/ POR DISPARO DE OTRAS ARMAS DE FUEGO, Y L</v>
          </cell>
          <cell r="C9497" t="str">
            <v>101</v>
          </cell>
        </row>
        <row r="9498">
          <cell r="A9498" t="str">
            <v>X75</v>
          </cell>
          <cell r="B9498" t="str">
            <v>LESION AUTOINFLIGIDA INTENCIONAL/ POR MATERIAL EXPLOSIVO</v>
          </cell>
          <cell r="C9498" t="str">
            <v>101</v>
          </cell>
        </row>
        <row r="9499">
          <cell r="A9499" t="str">
            <v>X76</v>
          </cell>
          <cell r="B9499" t="str">
            <v>LESION AUTOINFLIGIDA INTENCIONAL/ POR HUMO, FUEGO Y LLAMAS</v>
          </cell>
          <cell r="C9499" t="str">
            <v>101</v>
          </cell>
        </row>
        <row r="9500">
          <cell r="A9500" t="str">
            <v>X77</v>
          </cell>
          <cell r="B9500" t="str">
            <v>LESION AUTOINFL. INTENCIONAL/ POR VAPOR DE AGUA, VAPORES Y OBJET. CALI</v>
          </cell>
          <cell r="C9500" t="str">
            <v>101</v>
          </cell>
        </row>
        <row r="9501">
          <cell r="A9501" t="str">
            <v>X78</v>
          </cell>
          <cell r="B9501" t="str">
            <v>LESION AUTOINFLIGIDA INTENCIONAL/ POR OBJETO CORTANTE</v>
          </cell>
          <cell r="C9501" t="str">
            <v>101</v>
          </cell>
        </row>
        <row r="9502">
          <cell r="A9502" t="str">
            <v>X79</v>
          </cell>
          <cell r="B9502" t="str">
            <v>LESION AUTOINFLIGIDA INTENCIONAL/ POR OBJETO ROMO O SIN FILO</v>
          </cell>
          <cell r="C9502" t="str">
            <v>101</v>
          </cell>
        </row>
        <row r="9503">
          <cell r="A9503" t="str">
            <v>X80</v>
          </cell>
          <cell r="B9503" t="str">
            <v>LESION AUTOINFLIGIDA INTENCIONAL/ AL SALTAR DESDE UN LUGAR ELEVADO</v>
          </cell>
          <cell r="C9503" t="str">
            <v>101</v>
          </cell>
        </row>
        <row r="9504">
          <cell r="A9504" t="str">
            <v>X81</v>
          </cell>
          <cell r="B9504" t="str">
            <v>LESION AUTOINFL. INTENCIONAL/ POR ARROJARSE O COLOCARSE DELANTE DE OBJ</v>
          </cell>
          <cell r="C9504" t="str">
            <v>101</v>
          </cell>
        </row>
        <row r="9505">
          <cell r="A9505" t="str">
            <v>X82</v>
          </cell>
          <cell r="B9505" t="str">
            <v>LESION AUTOINFL. INTENCIONAL/ POR COLISION DE VEHICULO DE MOTOR</v>
          </cell>
          <cell r="C9505" t="str">
            <v>101</v>
          </cell>
        </row>
        <row r="9506">
          <cell r="A9506" t="str">
            <v>X83</v>
          </cell>
          <cell r="B9506" t="str">
            <v>LESION AUTOINFLIGIDA INTENCIONAL/ POR OTROS MEDIOS ESPECIFICADOS</v>
          </cell>
          <cell r="C9506" t="str">
            <v>101</v>
          </cell>
        </row>
        <row r="9507">
          <cell r="A9507" t="str">
            <v>X84</v>
          </cell>
          <cell r="B9507" t="str">
            <v>LESION AUTOINFLIGIDA INTENCIONAL/ POR MEDIOS NO ESPECIFICADOS</v>
          </cell>
          <cell r="C9507" t="str">
            <v>101</v>
          </cell>
        </row>
        <row r="9508">
          <cell r="A9508" t="str">
            <v>X85</v>
          </cell>
          <cell r="B9508" t="str">
            <v>AGRESION CON DROGAS, MEDICAMENTOS Y SUSTANCIAS BIOLOGICAS</v>
          </cell>
          <cell r="C9508" t="str">
            <v>102</v>
          </cell>
        </row>
        <row r="9509">
          <cell r="A9509" t="str">
            <v>X86</v>
          </cell>
          <cell r="B9509" t="str">
            <v>AGRESION CON SUSTANCIA CORROSIVA</v>
          </cell>
          <cell r="C9509" t="str">
            <v>102</v>
          </cell>
        </row>
        <row r="9510">
          <cell r="A9510" t="str">
            <v>X87</v>
          </cell>
          <cell r="B9510" t="str">
            <v>AGRESION CON PLAGUICIDAS</v>
          </cell>
          <cell r="C9510" t="str">
            <v>102</v>
          </cell>
        </row>
        <row r="9511">
          <cell r="A9511" t="str">
            <v>X88</v>
          </cell>
          <cell r="B9511" t="str">
            <v>AGRESION CON GASES Y VAPORES</v>
          </cell>
          <cell r="C9511" t="str">
            <v>102</v>
          </cell>
        </row>
        <row r="9512">
          <cell r="A9512" t="str">
            <v>X89</v>
          </cell>
          <cell r="B9512" t="str">
            <v>AGRESION CON OTROS PRODUCTOS QUIMICOS Y SUSTANCIAS NOCIVAS ESPECIFIC</v>
          </cell>
          <cell r="C9512" t="str">
            <v>102</v>
          </cell>
        </row>
        <row r="9513">
          <cell r="A9513" t="str">
            <v>X90</v>
          </cell>
          <cell r="B9513" t="str">
            <v>AGRESION CON PRODUCTOS QUIMICOS Y SUSTANCIAS NOCIVAS NO ESPECIFICADAS</v>
          </cell>
          <cell r="C9513" t="str">
            <v>102</v>
          </cell>
        </row>
        <row r="9514">
          <cell r="A9514" t="str">
            <v>X91</v>
          </cell>
          <cell r="B9514" t="str">
            <v>AGRESION POR AHORCAMIENTO, ESTRANGULAMIENTO Y SOFOCACION</v>
          </cell>
          <cell r="C9514" t="str">
            <v>102</v>
          </cell>
        </row>
        <row r="9515">
          <cell r="A9515" t="str">
            <v>X92</v>
          </cell>
          <cell r="B9515" t="str">
            <v>AGRESION POR AHOGAMIENTO Y SUMERSION</v>
          </cell>
          <cell r="C9515" t="str">
            <v>102</v>
          </cell>
        </row>
        <row r="9516">
          <cell r="A9516" t="str">
            <v>X93</v>
          </cell>
          <cell r="B9516" t="str">
            <v>AGRESION CON DISPARO DE ARMA CORTA</v>
          </cell>
          <cell r="C9516" t="str">
            <v>102</v>
          </cell>
        </row>
        <row r="9517">
          <cell r="A9517" t="str">
            <v>X939</v>
          </cell>
          <cell r="B9517" t="str">
            <v>AGRESION CON DISPARO DE ARMA CORTA</v>
          </cell>
          <cell r="C9517" t="str">
            <v>102</v>
          </cell>
        </row>
        <row r="9518">
          <cell r="A9518" t="str">
            <v>X94</v>
          </cell>
          <cell r="B9518" t="str">
            <v>AGRESION CON DISPARO DE RIFLE, ESCOPETA Y ARMA LARGA</v>
          </cell>
          <cell r="C9518" t="str">
            <v>102</v>
          </cell>
        </row>
        <row r="9519">
          <cell r="A9519" t="str">
            <v>X950</v>
          </cell>
          <cell r="B9519" t="str">
            <v>AGRESION CON DISPARO DE OTRAS ARMAS DE FUEGO, Y LAS NO ESPECIFICADAS</v>
          </cell>
          <cell r="C9519" t="str">
            <v>102</v>
          </cell>
        </row>
        <row r="9520">
          <cell r="A9520" t="str">
            <v>X954</v>
          </cell>
          <cell r="B9520" t="str">
            <v>AGRESION CON DISPARO DE OTRAS ARMAS DE FUEGO, Y LAS NO ESPECIFICADAS</v>
          </cell>
          <cell r="C9520" t="str">
            <v>102</v>
          </cell>
        </row>
        <row r="9521">
          <cell r="A9521" t="str">
            <v>X958</v>
          </cell>
          <cell r="C9521">
            <v>102</v>
          </cell>
        </row>
        <row r="9522">
          <cell r="A9522" t="str">
            <v>X959</v>
          </cell>
          <cell r="B9522" t="str">
            <v>AGRESION CON DISPARO DE OTRAS ARMAS DE FUEGO, Y LAS NO ESPECIFICADAS</v>
          </cell>
          <cell r="C9522" t="str">
            <v>102</v>
          </cell>
        </row>
        <row r="9523">
          <cell r="A9523" t="str">
            <v>X96</v>
          </cell>
          <cell r="B9523" t="str">
            <v>AGRESION CON MATERIAL EXPLOSIVO</v>
          </cell>
          <cell r="C9523" t="str">
            <v>102</v>
          </cell>
        </row>
        <row r="9524">
          <cell r="A9524" t="str">
            <v>X969</v>
          </cell>
          <cell r="B9524" t="str">
            <v>AGRESION CON MATERIAL EXPLOSIVO</v>
          </cell>
          <cell r="C9524" t="str">
            <v>102</v>
          </cell>
        </row>
        <row r="9525">
          <cell r="A9525" t="str">
            <v>X97</v>
          </cell>
          <cell r="B9525" t="str">
            <v>AGRESION CON HUMO, FUEGO Y LLAMAS</v>
          </cell>
          <cell r="C9525" t="str">
            <v>102</v>
          </cell>
        </row>
        <row r="9526">
          <cell r="A9526" t="str">
            <v>X988</v>
          </cell>
          <cell r="C9526">
            <v>102</v>
          </cell>
        </row>
        <row r="9527">
          <cell r="A9527" t="str">
            <v>X98</v>
          </cell>
          <cell r="B9527" t="str">
            <v>AGRESION CON VAPOR DE AGUA, VAPORES Y OBJETOS CALIENTES</v>
          </cell>
          <cell r="C9527" t="str">
            <v>102</v>
          </cell>
        </row>
        <row r="9528">
          <cell r="A9528" t="str">
            <v>X990</v>
          </cell>
          <cell r="C9528">
            <v>102</v>
          </cell>
        </row>
        <row r="9529">
          <cell r="A9529" t="str">
            <v>X994</v>
          </cell>
          <cell r="B9529" t="str">
            <v xml:space="preserve"> </v>
          </cell>
          <cell r="C9529" t="str">
            <v>102</v>
          </cell>
        </row>
        <row r="9530">
          <cell r="A9530" t="str">
            <v>X998</v>
          </cell>
          <cell r="B9530" t="str">
            <v>AGRESION CON OBJETO CORTANTE</v>
          </cell>
          <cell r="C9530" t="str">
            <v>102</v>
          </cell>
        </row>
        <row r="9531">
          <cell r="A9531" t="str">
            <v>X999</v>
          </cell>
          <cell r="B9531" t="str">
            <v>AGRESION CON OBJETO CORTANTE</v>
          </cell>
          <cell r="C9531" t="str">
            <v>102</v>
          </cell>
        </row>
        <row r="9532">
          <cell r="A9532" t="str">
            <v>Y00</v>
          </cell>
          <cell r="B9532" t="str">
            <v>AGRESION CON OBJETO ROMO O SIN FILO</v>
          </cell>
          <cell r="C9532" t="str">
            <v>102</v>
          </cell>
        </row>
        <row r="9533">
          <cell r="A9533" t="str">
            <v>Y004</v>
          </cell>
          <cell r="B9533" t="str">
            <v>AGRESION CON OBJETO ROMO O SIN FILO</v>
          </cell>
          <cell r="C9533" t="str">
            <v>102</v>
          </cell>
        </row>
        <row r="9534">
          <cell r="A9534" t="str">
            <v>Y008</v>
          </cell>
          <cell r="B9534" t="str">
            <v>AGRESION CON OBJETO ROMO O SIN FILO</v>
          </cell>
          <cell r="C9534" t="str">
            <v>102</v>
          </cell>
        </row>
        <row r="9535">
          <cell r="A9535" t="str">
            <v>Y01</v>
          </cell>
          <cell r="B9535" t="str">
            <v>AGRESION POR EMPUJON DESDE UN LUGAR ELEVADO</v>
          </cell>
          <cell r="C9535" t="str">
            <v>102</v>
          </cell>
        </row>
        <row r="9536">
          <cell r="A9536" t="str">
            <v>Y02</v>
          </cell>
          <cell r="B9536" t="str">
            <v>AGRESION POR EMPUJON O COLOCAR A LA VICTIMA DELANTE DE OBJETO EN MOV</v>
          </cell>
          <cell r="C9536" t="str">
            <v>102</v>
          </cell>
        </row>
        <row r="9537">
          <cell r="A9537" t="str">
            <v>Y03</v>
          </cell>
          <cell r="B9537" t="str">
            <v>AGRESION POR COLISION DE VEHICULO DE MOTOR</v>
          </cell>
          <cell r="C9537" t="str">
            <v>102</v>
          </cell>
        </row>
        <row r="9538">
          <cell r="A9538" t="str">
            <v>Y04</v>
          </cell>
          <cell r="B9538" t="str">
            <v>AGRESION CON FUERZA CORPORAL</v>
          </cell>
          <cell r="C9538" t="str">
            <v>102</v>
          </cell>
        </row>
        <row r="9539">
          <cell r="A9539" t="str">
            <v>Y05</v>
          </cell>
          <cell r="B9539" t="str">
            <v>AGRESION SEXUAL CON FUERZA CORPORAL</v>
          </cell>
          <cell r="C9539" t="str">
            <v>102</v>
          </cell>
        </row>
        <row r="9540">
          <cell r="A9540" t="str">
            <v>Y06</v>
          </cell>
          <cell r="B9540" t="str">
            <v>NEGLIGENCIA Y ABANDONO</v>
          </cell>
          <cell r="C9540" t="str">
            <v>102</v>
          </cell>
        </row>
        <row r="9541">
          <cell r="A9541" t="str">
            <v>Y060</v>
          </cell>
          <cell r="B9541" t="str">
            <v>POR ESPOSO O PAREJA</v>
          </cell>
          <cell r="C9541" t="str">
            <v>102</v>
          </cell>
        </row>
        <row r="9542">
          <cell r="A9542" t="str">
            <v>Y061</v>
          </cell>
          <cell r="B9542" t="str">
            <v>POR PADRE O MADRE</v>
          </cell>
          <cell r="C9542" t="str">
            <v>102</v>
          </cell>
        </row>
        <row r="9543">
          <cell r="A9543" t="str">
            <v>Y062</v>
          </cell>
          <cell r="B9543" t="str">
            <v>POR CONOCIDO O AMIGO</v>
          </cell>
          <cell r="C9543" t="str">
            <v>102</v>
          </cell>
        </row>
        <row r="9544">
          <cell r="A9544" t="str">
            <v>Y068</v>
          </cell>
          <cell r="B9544" t="str">
            <v>POR OTRA PERSONA ESPECIFICADA</v>
          </cell>
          <cell r="C9544" t="str">
            <v>102</v>
          </cell>
        </row>
        <row r="9545">
          <cell r="A9545" t="str">
            <v>Y069</v>
          </cell>
          <cell r="B9545" t="str">
            <v>POR PERSONA NO ESPECIFICADA</v>
          </cell>
          <cell r="C9545" t="str">
            <v>102</v>
          </cell>
        </row>
        <row r="9546">
          <cell r="A9546" t="str">
            <v>Y07</v>
          </cell>
          <cell r="B9546" t="str">
            <v>OTROS SINDROMES DE MALTRATO</v>
          </cell>
          <cell r="C9546" t="str">
            <v>102</v>
          </cell>
        </row>
        <row r="9547">
          <cell r="A9547" t="str">
            <v>Y070</v>
          </cell>
          <cell r="B9547" t="str">
            <v>POR ESPOSO O PAREJA</v>
          </cell>
          <cell r="C9547" t="str">
            <v>102</v>
          </cell>
        </row>
        <row r="9548">
          <cell r="A9548" t="str">
            <v>Y071</v>
          </cell>
          <cell r="B9548" t="str">
            <v>POR PADRE O MADRE</v>
          </cell>
          <cell r="C9548" t="str">
            <v>102</v>
          </cell>
        </row>
        <row r="9549">
          <cell r="A9549" t="str">
            <v>Y072</v>
          </cell>
          <cell r="B9549" t="str">
            <v>POR CONOCIDO O AMIGO</v>
          </cell>
          <cell r="C9549" t="str">
            <v>102</v>
          </cell>
        </row>
        <row r="9550">
          <cell r="A9550" t="str">
            <v>Y073</v>
          </cell>
          <cell r="B9550" t="str">
            <v>POR AUTORIDADES OFICIALES</v>
          </cell>
          <cell r="C9550" t="str">
            <v>102</v>
          </cell>
        </row>
        <row r="9551">
          <cell r="A9551" t="str">
            <v>Y078</v>
          </cell>
          <cell r="B9551" t="str">
            <v>POR OTRA PERSONA ESPECIFICADA</v>
          </cell>
          <cell r="C9551" t="str">
            <v>102</v>
          </cell>
        </row>
        <row r="9552">
          <cell r="A9552" t="str">
            <v>Y079</v>
          </cell>
          <cell r="B9552" t="str">
            <v>POR PERSONA NO ESPECIFICADA</v>
          </cell>
          <cell r="C9552" t="str">
            <v>102</v>
          </cell>
        </row>
        <row r="9553">
          <cell r="A9553" t="str">
            <v>Y08</v>
          </cell>
          <cell r="B9553" t="str">
            <v>AGRESION POR OTROS MEDIOS ESPECIFICADOS</v>
          </cell>
          <cell r="C9553" t="str">
            <v>102</v>
          </cell>
        </row>
        <row r="9554">
          <cell r="A9554" t="str">
            <v>Y09</v>
          </cell>
          <cell r="B9554" t="str">
            <v>AGRESION POR MEDIOS NO ESPECIFICADOS</v>
          </cell>
          <cell r="C9554" t="str">
            <v>102</v>
          </cell>
        </row>
        <row r="9555">
          <cell r="A9555" t="str">
            <v>Y10</v>
          </cell>
          <cell r="B9555" t="str">
            <v>ENVEN. POR, Y EXPOS. A ANALGES. NO NARC. ANTIPIRET. Y ANTIRREUM. DE IN</v>
          </cell>
          <cell r="C9555" t="str">
            <v>103</v>
          </cell>
        </row>
        <row r="9556">
          <cell r="A9556" t="str">
            <v>Y11</v>
          </cell>
          <cell r="B9556" t="str">
            <v>ENVEN. POR, Y EXPOS. A DROGAS ANTIEPILEPT. SEDANT. HIPNOT. ANTIPARK. Y</v>
          </cell>
          <cell r="C9556" t="str">
            <v>103</v>
          </cell>
        </row>
        <row r="9557">
          <cell r="A9557" t="str">
            <v>Y12</v>
          </cell>
          <cell r="B9557" t="str">
            <v>ENVEN. POR, Y EXPOS. A NARC. Y PSIDILEP. (ALUCINOG.) NO CLAS. EN OTRA</v>
          </cell>
          <cell r="C9557" t="str">
            <v>103</v>
          </cell>
        </row>
        <row r="9558">
          <cell r="A9558" t="str">
            <v>Y13</v>
          </cell>
          <cell r="B9558" t="str">
            <v>ENVEN. POR, Y EXPOS. A OTRAS DROGAS QUE ACTUAN SOBRE EL SIST. NERV. AU</v>
          </cell>
          <cell r="C9558" t="str">
            <v>103</v>
          </cell>
        </row>
        <row r="9559">
          <cell r="A9559" t="str">
            <v>Y14</v>
          </cell>
          <cell r="B9559" t="str">
            <v>ENVEN. POR, Y EXPOS. A OTRAS DROGAS, MEDIC. Y SUSTAN. BIOLOG. Y LAS NO</v>
          </cell>
          <cell r="C9559" t="str">
            <v>103</v>
          </cell>
        </row>
        <row r="9560">
          <cell r="A9560" t="str">
            <v>Y15</v>
          </cell>
          <cell r="B9560" t="str">
            <v>ENVENAMIENTO POR, Y EXPOS. AL ALCOHOL, DE INTENCION NO DETERMINADA</v>
          </cell>
          <cell r="C9560" t="str">
            <v>103</v>
          </cell>
        </row>
        <row r="9561">
          <cell r="A9561" t="str">
            <v>Y16</v>
          </cell>
          <cell r="B9561" t="str">
            <v>ENVEN. POR, Y EXPOS. A DISOLV. ORGAN. E HIDROC. HALOG. Y SUS VAPORES,</v>
          </cell>
          <cell r="C9561" t="str">
            <v>103</v>
          </cell>
        </row>
        <row r="9562">
          <cell r="A9562" t="str">
            <v>Y17</v>
          </cell>
          <cell r="B9562" t="str">
            <v>ENVEN. POR, Y EXPOS. A OTROS GASES Y VAPORES, DE INTENCION NO DETERM</v>
          </cell>
          <cell r="C9562" t="str">
            <v>103</v>
          </cell>
        </row>
        <row r="9563">
          <cell r="A9563" t="str">
            <v>Y18</v>
          </cell>
          <cell r="B9563" t="str">
            <v>ENVEN. POR, Y EXPOS. A PLAGUICIDAS, DE INTENCION NO DETERMINADA</v>
          </cell>
          <cell r="C9563" t="str">
            <v>103</v>
          </cell>
        </row>
        <row r="9564">
          <cell r="A9564" t="str">
            <v>Y19</v>
          </cell>
          <cell r="B9564" t="str">
            <v>ENVEN. POR, Y EXPOS. A OTROS PRODUC. QUIM. Y SUSTANC. NOCIVAS, Y LOS N</v>
          </cell>
          <cell r="C9564" t="str">
            <v>103</v>
          </cell>
        </row>
        <row r="9565">
          <cell r="A9565" t="str">
            <v>Y20</v>
          </cell>
          <cell r="B9565" t="str">
            <v>AHORCAMIENTO, ESTRANGULAMIENTO Y SOFOCACION, DE INTENTO NO DETERM</v>
          </cell>
          <cell r="C9565" t="str">
            <v>103</v>
          </cell>
        </row>
        <row r="9566">
          <cell r="A9566" t="str">
            <v>Y21</v>
          </cell>
          <cell r="B9566" t="str">
            <v>AHOGAMIENTO Y SUMERSION, DE INTENCION NO DETERMINADA</v>
          </cell>
          <cell r="C9566" t="str">
            <v>103</v>
          </cell>
        </row>
        <row r="9567">
          <cell r="A9567" t="str">
            <v>Y22</v>
          </cell>
          <cell r="B9567" t="str">
            <v>DISPARO DE ARMA CORTA, DE INTENCION NO DETERMINADA</v>
          </cell>
          <cell r="C9567" t="str">
            <v>103</v>
          </cell>
        </row>
        <row r="9568">
          <cell r="A9568" t="str">
            <v>Y23</v>
          </cell>
          <cell r="B9568" t="str">
            <v>DISPARO DE RIFLE, ESCOPETA Y ARMA LARGA, DE INTENCION NO DETERMINADA</v>
          </cell>
          <cell r="C9568" t="str">
            <v>103</v>
          </cell>
        </row>
        <row r="9569">
          <cell r="A9569" t="str">
            <v>Y24</v>
          </cell>
          <cell r="B9569" t="str">
            <v>DISPARO DE OTRAS ARMAS DE FUEGO, Y LAS NO ESPECIF. DE INTENCION NO DET</v>
          </cell>
          <cell r="C9569" t="str">
            <v>103</v>
          </cell>
        </row>
        <row r="9570">
          <cell r="A9570" t="str">
            <v>Y25</v>
          </cell>
          <cell r="B9570" t="str">
            <v>CONTACTO TRAUMATICO CON MATERIAL EXPLOSIVO, DE INTENCION NO DETERMIN</v>
          </cell>
          <cell r="C9570" t="str">
            <v>103</v>
          </cell>
        </row>
        <row r="9571">
          <cell r="A9571" t="str">
            <v>Y26</v>
          </cell>
          <cell r="B9571" t="str">
            <v>EXPOSICION AL HUMO, FUEGO Y LLAMAS, DE INTENCION NO DETERMINADA</v>
          </cell>
          <cell r="C9571" t="str">
            <v>103</v>
          </cell>
        </row>
        <row r="9572">
          <cell r="A9572" t="str">
            <v>Y27</v>
          </cell>
          <cell r="B9572" t="str">
            <v>CONTACTO CON VAPOR DE AGUA, VAPORES Y OBJETOS CALIENTES, DE INTENCION</v>
          </cell>
          <cell r="C9572" t="str">
            <v>103</v>
          </cell>
        </row>
        <row r="9573">
          <cell r="A9573" t="str">
            <v>Y28</v>
          </cell>
          <cell r="B9573" t="str">
            <v>CONTACTO TRAUMATICO CON OBJETO CORTANTE, DE INTENCION NO DETERMINADA</v>
          </cell>
          <cell r="C9573" t="str">
            <v>103</v>
          </cell>
        </row>
        <row r="9574">
          <cell r="A9574" t="str">
            <v>Y29</v>
          </cell>
          <cell r="B9574" t="str">
            <v>CONTACTO TRAUMATICO CON OBJETO ROMO O SIN FILO, DE INTENCION NO DETERM</v>
          </cell>
          <cell r="C9574" t="str">
            <v>103</v>
          </cell>
        </row>
        <row r="9575">
          <cell r="A9575" t="str">
            <v>Y30</v>
          </cell>
          <cell r="B9575" t="str">
            <v>CAIDA, SALTO O EMPUJON DESDE LUGAR ELEVADO, DE INTENCION NO DETERMINAD</v>
          </cell>
          <cell r="C9575" t="str">
            <v>103</v>
          </cell>
        </row>
        <row r="9576">
          <cell r="A9576" t="str">
            <v>Y31</v>
          </cell>
          <cell r="B9576" t="str">
            <v>CAIDA, PERMANENCIA O CARRERA DELANTE O HACIA OBJETO EN MOVIM. DE INTEN</v>
          </cell>
          <cell r="C9576" t="str">
            <v>103</v>
          </cell>
        </row>
        <row r="9577">
          <cell r="A9577" t="str">
            <v>Y32</v>
          </cell>
          <cell r="B9577" t="str">
            <v>COLISION DE VEHICULO DE MOTOR, DE INTENCION NO DETERMINADA</v>
          </cell>
          <cell r="C9577" t="str">
            <v>103</v>
          </cell>
        </row>
        <row r="9578">
          <cell r="A9578" t="str">
            <v>Y33</v>
          </cell>
          <cell r="B9578" t="str">
            <v>OTROS EVENTOS ESPECIFICADOS, DE INTENCION NO DETERMINADA</v>
          </cell>
          <cell r="C9578" t="str">
            <v>103</v>
          </cell>
        </row>
        <row r="9579">
          <cell r="A9579" t="str">
            <v>Y34</v>
          </cell>
          <cell r="B9579" t="str">
            <v>EVENTO NO ESPECIFICADO, DE INTENCION NO DETERMINADA</v>
          </cell>
          <cell r="C9579" t="str">
            <v>103</v>
          </cell>
        </row>
        <row r="9580">
          <cell r="A9580" t="str">
            <v>Y35</v>
          </cell>
          <cell r="B9580" t="str">
            <v>INTERVENCION LEGAL</v>
          </cell>
          <cell r="C9580" t="str">
            <v>103</v>
          </cell>
        </row>
        <row r="9581">
          <cell r="A9581" t="str">
            <v>Y350</v>
          </cell>
          <cell r="B9581" t="str">
            <v>INTERVENCION LEGAL CON DISPARO DE ARMA DE FUEGO</v>
          </cell>
          <cell r="C9581" t="str">
            <v>103</v>
          </cell>
        </row>
        <row r="9582">
          <cell r="A9582" t="str">
            <v>Y351</v>
          </cell>
          <cell r="B9582" t="str">
            <v>INTERVENCION LEGAL CON EXPLOSIVOS</v>
          </cell>
          <cell r="C9582" t="str">
            <v>103</v>
          </cell>
        </row>
        <row r="9583">
          <cell r="A9583" t="str">
            <v>Y352</v>
          </cell>
          <cell r="B9583" t="str">
            <v>INTERVENCION LEGAL CON GAS</v>
          </cell>
          <cell r="C9583" t="str">
            <v>103</v>
          </cell>
        </row>
        <row r="9584">
          <cell r="A9584" t="str">
            <v>Y353</v>
          </cell>
          <cell r="B9584" t="str">
            <v>INTERVENCION LEGAL CON OBJETOS ROMOS O SIN FILO</v>
          </cell>
          <cell r="C9584" t="str">
            <v>103</v>
          </cell>
        </row>
        <row r="9585">
          <cell r="A9585" t="str">
            <v>Y354</v>
          </cell>
          <cell r="B9585" t="str">
            <v>INTERVENCION LEGAL CON OBJETOS CORTANTES</v>
          </cell>
          <cell r="C9585" t="str">
            <v>103</v>
          </cell>
        </row>
        <row r="9586">
          <cell r="A9586" t="str">
            <v>Y355</v>
          </cell>
          <cell r="B9586" t="str">
            <v>EJECUCION LEGAL</v>
          </cell>
          <cell r="C9586" t="str">
            <v>103</v>
          </cell>
        </row>
        <row r="9587">
          <cell r="A9587" t="str">
            <v>Y356</v>
          </cell>
          <cell r="B9587" t="str">
            <v>INTEVENCION LEGAL CON OTROS MEDIOS ESPECIFICADOS</v>
          </cell>
          <cell r="C9587" t="str">
            <v>103</v>
          </cell>
        </row>
        <row r="9588">
          <cell r="A9588" t="str">
            <v>Y357</v>
          </cell>
          <cell r="B9588" t="str">
            <v>INTERVENCION LEGAL, MEDIOS NO ESPECIFICADOS</v>
          </cell>
          <cell r="C9588" t="str">
            <v>103</v>
          </cell>
        </row>
        <row r="9589">
          <cell r="A9589" t="str">
            <v>Y36</v>
          </cell>
          <cell r="B9589" t="str">
            <v>OPERACIONES DE GUERRA</v>
          </cell>
          <cell r="C9589" t="str">
            <v>103</v>
          </cell>
        </row>
        <row r="9590">
          <cell r="A9590" t="str">
            <v>Y360</v>
          </cell>
          <cell r="B9590" t="str">
            <v>OPERACIONES DE GUERRA CON EXPLOSION DE ARMAMENTO NAVAL</v>
          </cell>
          <cell r="C9590" t="str">
            <v>103</v>
          </cell>
        </row>
        <row r="9591">
          <cell r="A9591" t="str">
            <v>Y361</v>
          </cell>
          <cell r="B9591" t="str">
            <v>OPERACIONES DE GUERRA CON DESTRUCCION DE AERONAVE</v>
          </cell>
          <cell r="C9591" t="str">
            <v>103</v>
          </cell>
        </row>
        <row r="9592">
          <cell r="A9592" t="str">
            <v>Y362</v>
          </cell>
          <cell r="B9592" t="str">
            <v>OPERACIONES DE GUERRA CON OTRAS EXPLOCIONES Y ESQUIRLAS</v>
          </cell>
          <cell r="C9592" t="str">
            <v>103</v>
          </cell>
        </row>
        <row r="9593">
          <cell r="A9593" t="str">
            <v>Y363</v>
          </cell>
          <cell r="B9593" t="str">
            <v>OPERACIONES DE GUERRA CON FUEGO Y SUSTANCIAS INCENDIARIAS Y CALIENTES</v>
          </cell>
          <cell r="C9593" t="str">
            <v>103</v>
          </cell>
        </row>
        <row r="9594">
          <cell r="A9594" t="str">
            <v>Y364</v>
          </cell>
          <cell r="B9594" t="str">
            <v>OPERACIONES DE GUERRA CON DISPARO DE ARMA DE FUEGO Y OTRAS FORMAS DE G</v>
          </cell>
          <cell r="C9594" t="str">
            <v>103</v>
          </cell>
        </row>
        <row r="9595">
          <cell r="A9595" t="str">
            <v>Y365</v>
          </cell>
          <cell r="B9595" t="str">
            <v>OPERACIONES DE GUERRA CON ARMAS NUCLEARES</v>
          </cell>
          <cell r="C9595" t="str">
            <v>103</v>
          </cell>
        </row>
        <row r="9596">
          <cell r="A9596" t="str">
            <v>Y366</v>
          </cell>
          <cell r="B9596" t="str">
            <v>OPERACIONES DE GUERRA CON ARMAS BIOLOGICAS</v>
          </cell>
          <cell r="C9596" t="str">
            <v>103</v>
          </cell>
        </row>
        <row r="9597">
          <cell r="A9597" t="str">
            <v>Y367</v>
          </cell>
          <cell r="B9597" t="str">
            <v>OPERAC. DE GUERRA CON ARMAS Y OTRAS FORMAS DE GUERRA NO CONVENCIONAL</v>
          </cell>
          <cell r="C9597" t="str">
            <v>103</v>
          </cell>
        </row>
        <row r="9598">
          <cell r="A9598" t="str">
            <v>Y368</v>
          </cell>
          <cell r="B9598" t="str">
            <v>OPERACIONES DE GUERRA QUE OCURREN DESPUES DEL CESE DE HOSTILIDADADES</v>
          </cell>
          <cell r="C9598" t="str">
            <v>103</v>
          </cell>
        </row>
        <row r="9599">
          <cell r="A9599" t="str">
            <v>Y369</v>
          </cell>
          <cell r="B9599" t="str">
            <v>OPERACION DE GUERRA NO ESPECIFICADA</v>
          </cell>
          <cell r="C9599" t="str">
            <v>103</v>
          </cell>
        </row>
        <row r="9600">
          <cell r="A9600" t="str">
            <v>Y40</v>
          </cell>
          <cell r="B9600" t="str">
            <v>EFECTOS ADVERSOS DE ANTIBIOTICOS SISTEMICOS</v>
          </cell>
          <cell r="C9600" t="str">
            <v>103</v>
          </cell>
        </row>
        <row r="9601">
          <cell r="A9601" t="str">
            <v>Y400</v>
          </cell>
          <cell r="B9601" t="str">
            <v>EFECTOS ADVERSOS DE PENICILINAS</v>
          </cell>
          <cell r="C9601" t="str">
            <v>103</v>
          </cell>
        </row>
        <row r="9602">
          <cell r="A9602" t="str">
            <v>Y401</v>
          </cell>
          <cell r="B9602" t="str">
            <v>EFETOS ADVERSOS DE CEFALOSPORINAS Y OTROS ANTIBIOTICOS BETA-LACTAMICOS</v>
          </cell>
          <cell r="C9602" t="str">
            <v>103</v>
          </cell>
        </row>
        <row r="9603">
          <cell r="A9603" t="str">
            <v>Y402</v>
          </cell>
          <cell r="B9603" t="str">
            <v>EFECTOS ADVERSOS DEL GRUPO DE CLORAMFENICOL</v>
          </cell>
          <cell r="C9603" t="str">
            <v>103</v>
          </cell>
        </row>
        <row r="9604">
          <cell r="A9604" t="str">
            <v>Y403</v>
          </cell>
          <cell r="B9604" t="str">
            <v>EFECTOS ADVERSOS DE LOS MACROLIDOS</v>
          </cell>
          <cell r="C9604" t="str">
            <v>103</v>
          </cell>
        </row>
        <row r="9605">
          <cell r="A9605" t="str">
            <v>Y404</v>
          </cell>
          <cell r="B9605" t="str">
            <v>EFECTOS ADVERSOS DE TETRACICLINAS</v>
          </cell>
          <cell r="C9605" t="str">
            <v>103</v>
          </cell>
        </row>
        <row r="9606">
          <cell r="A9606" t="str">
            <v>Y405</v>
          </cell>
          <cell r="B9606" t="str">
            <v>EFECTOS ADVERSOS DE AMINOGLUCOSIDOS</v>
          </cell>
          <cell r="C9606" t="str">
            <v>103</v>
          </cell>
        </row>
        <row r="9607">
          <cell r="A9607" t="str">
            <v>Y406</v>
          </cell>
          <cell r="B9607" t="str">
            <v>EFECTOS ADVERSOS DE RIFAMICINAS</v>
          </cell>
          <cell r="C9607" t="str">
            <v>103</v>
          </cell>
        </row>
        <row r="9608">
          <cell r="A9608" t="str">
            <v>Y407</v>
          </cell>
          <cell r="B9608" t="str">
            <v>EFECTOS ADVERSOS DE ANTIBIOTICOS ANTIMICOTICOS USADOS SISTEMICAMENTE</v>
          </cell>
          <cell r="C9608" t="str">
            <v>103</v>
          </cell>
        </row>
        <row r="9609">
          <cell r="A9609" t="str">
            <v>Y408</v>
          </cell>
          <cell r="B9609" t="str">
            <v>EFECTOS ADVERSOS DE OTROS ANTIBIOTICOS SISTEMICOS</v>
          </cell>
          <cell r="C9609" t="str">
            <v>103</v>
          </cell>
        </row>
        <row r="9610">
          <cell r="A9610" t="str">
            <v>Y409</v>
          </cell>
          <cell r="B9610" t="str">
            <v>EFECTOS ADVERSOS DE ANTIBIOTICO SISTEMICO NO ESPECIFICADO</v>
          </cell>
          <cell r="C9610" t="str">
            <v>103</v>
          </cell>
        </row>
        <row r="9611">
          <cell r="A9611" t="str">
            <v>Y41</v>
          </cell>
          <cell r="B9611" t="str">
            <v>EFECTOS ADVERSOS DE OTROS ANTIINFECCIOSOS Y ANTIPARASITARIOS SISTEMICO</v>
          </cell>
          <cell r="C9611" t="str">
            <v>103</v>
          </cell>
        </row>
        <row r="9612">
          <cell r="A9612" t="str">
            <v>Y410</v>
          </cell>
          <cell r="B9612" t="str">
            <v>EFECTOS ADVERSOS DE SULFONAMIDAS</v>
          </cell>
          <cell r="C9612" t="str">
            <v>103</v>
          </cell>
        </row>
        <row r="9613">
          <cell r="A9613" t="str">
            <v>Y411</v>
          </cell>
          <cell r="B9613" t="str">
            <v>EFECTOS ADVERSOS DE DROGAS ANTIMICOBACTERIANAS</v>
          </cell>
          <cell r="C9613" t="str">
            <v>103</v>
          </cell>
        </row>
        <row r="9614">
          <cell r="A9614" t="str">
            <v>Y412</v>
          </cell>
          <cell r="B9614" t="str">
            <v>EFECTOS ADVERSOS DE DROGAS ANTIPALUDICA Y AGENTES QUE ACTUAN SOBRE OTR</v>
          </cell>
          <cell r="C9614" t="str">
            <v>103</v>
          </cell>
        </row>
        <row r="9615">
          <cell r="A9615" t="str">
            <v>Y413</v>
          </cell>
          <cell r="B9615" t="str">
            <v>EFECTOS ADVERSOS DE OTRAS DROGAS ANTIPROTOZOARIAS</v>
          </cell>
          <cell r="C9615" t="str">
            <v>103</v>
          </cell>
        </row>
        <row r="9616">
          <cell r="A9616" t="str">
            <v>Y414</v>
          </cell>
          <cell r="B9616" t="str">
            <v>EFECTOS ADVERSOS DE ANTIHELMINTICOS</v>
          </cell>
          <cell r="C9616" t="str">
            <v>103</v>
          </cell>
        </row>
        <row r="9617">
          <cell r="A9617" t="str">
            <v>Y415</v>
          </cell>
          <cell r="B9617" t="str">
            <v>EFECTOS ADVERSOS DE DROGAS ANTIVIRALES</v>
          </cell>
          <cell r="C9617" t="str">
            <v>103</v>
          </cell>
        </row>
        <row r="9618">
          <cell r="A9618" t="str">
            <v>Y418</v>
          </cell>
          <cell r="B9618" t="str">
            <v>EFECTOS ADVERSOS DE OTROS ANTIINFECCIOSOS Y ANTIPARAS. SISTEM. ESPECIF</v>
          </cell>
          <cell r="C9618" t="str">
            <v>103</v>
          </cell>
        </row>
        <row r="9619">
          <cell r="A9619" t="str">
            <v>Y419</v>
          </cell>
          <cell r="B9619" t="str">
            <v>EFECTOS ADVERSOS DE ANTIINFECIOSOS Y ANTIPARAS. SISTEM. NO ESPECIFICAD</v>
          </cell>
          <cell r="C9619" t="str">
            <v>103</v>
          </cell>
        </row>
        <row r="9620">
          <cell r="A9620" t="str">
            <v>Y42</v>
          </cell>
          <cell r="B9620" t="str">
            <v>EFECTOS ADVERSOS DE HORMONAS Y SUS SUSTITUTOS SINTETICOS Y ANTAGONISTA</v>
          </cell>
          <cell r="C9620" t="str">
            <v>103</v>
          </cell>
        </row>
        <row r="9621">
          <cell r="A9621" t="str">
            <v>Y420</v>
          </cell>
          <cell r="B9621" t="str">
            <v>EFECTOS ADVERSOS DE GLUCOCORTICOIDES Y ANALOGOS SINTETICOS</v>
          </cell>
          <cell r="C9621" t="str">
            <v>103</v>
          </cell>
        </row>
        <row r="9622">
          <cell r="A9622" t="str">
            <v>Y421</v>
          </cell>
          <cell r="B9622" t="str">
            <v>EFECTOS ADVERSOS DE HORMONAS TIROIDEAS Y SUSTITUTOS</v>
          </cell>
          <cell r="C9622" t="str">
            <v>103</v>
          </cell>
        </row>
        <row r="9623">
          <cell r="A9623" t="str">
            <v>Y422</v>
          </cell>
          <cell r="B9623" t="str">
            <v>EFECTOS ADVERSOS DE DROGAS ANTITIROIDEAS</v>
          </cell>
          <cell r="C9623" t="str">
            <v>103</v>
          </cell>
        </row>
        <row r="9624">
          <cell r="A9624" t="str">
            <v>Y423</v>
          </cell>
          <cell r="B9624" t="str">
            <v>EFECTOS ADVERSOS DE DROGAS HIPOGLUCEMIANTES ORALES E INSULINA (ANTIDI</v>
          </cell>
          <cell r="C9624" t="str">
            <v>103</v>
          </cell>
        </row>
        <row r="9625">
          <cell r="A9625" t="str">
            <v>Y424</v>
          </cell>
          <cell r="B9625" t="str">
            <v>EFECTOS ADVERSOS DE ANTICONCEPTIVOS ORALES</v>
          </cell>
          <cell r="C9625" t="str">
            <v>103</v>
          </cell>
        </row>
        <row r="9626">
          <cell r="A9626" t="str">
            <v>Y425</v>
          </cell>
          <cell r="B9626" t="str">
            <v>EFECTOS ADVERSOS DE OTROS ESTROGENOS Y PROGESTAGENOS</v>
          </cell>
          <cell r="C9626" t="str">
            <v>103</v>
          </cell>
        </row>
        <row r="9627">
          <cell r="A9627" t="str">
            <v>Y426</v>
          </cell>
          <cell r="B9627" t="str">
            <v>EFECTOS ADVERSOS DE ANTIGONADOTROPINAS, ANTIESTROGENOS Y ANTIANDROGEN</v>
          </cell>
          <cell r="C9627" t="str">
            <v>103</v>
          </cell>
        </row>
        <row r="9628">
          <cell r="A9628" t="str">
            <v>Y427</v>
          </cell>
          <cell r="B9628" t="str">
            <v>EFECTOS ADVERSOS DE ANDROGENOS Y CONGENERES ANABOLITICOS</v>
          </cell>
          <cell r="C9628" t="str">
            <v>103</v>
          </cell>
        </row>
        <row r="9629">
          <cell r="A9629" t="str">
            <v>Y428</v>
          </cell>
          <cell r="B9629" t="str">
            <v>EFECTOS ADVERSOS DE OTRAS HORMONAS Y SUS SUSTITUTOS SINTET. Y LAS NO E</v>
          </cell>
          <cell r="C9629" t="str">
            <v>103</v>
          </cell>
        </row>
        <row r="9630">
          <cell r="A9630" t="str">
            <v>Y429</v>
          </cell>
          <cell r="B9630" t="str">
            <v>EFECTOS ADVERSOS DE OTRAS HORMONAS ANTAGONISTAS, Y LAS NO ESPECIFIC</v>
          </cell>
          <cell r="C9630" t="str">
            <v>103</v>
          </cell>
        </row>
        <row r="9631">
          <cell r="A9631" t="str">
            <v>Y43</v>
          </cell>
          <cell r="B9631" t="str">
            <v>EFECTOS ADVERSOS DE AGENTES SISTEMICOS PRIMARIOS</v>
          </cell>
          <cell r="C9631" t="str">
            <v>103</v>
          </cell>
        </row>
        <row r="9632">
          <cell r="A9632" t="str">
            <v>Y430</v>
          </cell>
          <cell r="B9632" t="str">
            <v>EFECTOS ADVERSOS DE ANTIALERGICOS Y ANTIEMETICOS</v>
          </cell>
          <cell r="C9632" t="str">
            <v>103</v>
          </cell>
        </row>
        <row r="9633">
          <cell r="A9633" t="str">
            <v>Y431</v>
          </cell>
          <cell r="B9633" t="str">
            <v>EFECTOS ADVERSOS DE ANTIMETABOLITOS ANTINEOPLASICOS</v>
          </cell>
          <cell r="C9633" t="str">
            <v>103</v>
          </cell>
        </row>
        <row r="9634">
          <cell r="A9634" t="str">
            <v>Y432</v>
          </cell>
          <cell r="B9634" t="str">
            <v>EFECTOS ADVERSOS DE PRODUCTOS NATURALES ANTINEOPLASICOS</v>
          </cell>
          <cell r="C9634" t="str">
            <v>103</v>
          </cell>
        </row>
        <row r="9635">
          <cell r="A9635" t="str">
            <v>Y433</v>
          </cell>
          <cell r="B9635" t="str">
            <v>EFECTOS ADVERSOS DE OTRAS DROGAS ANTINEOPLASICAS</v>
          </cell>
          <cell r="C9635" t="str">
            <v>103</v>
          </cell>
        </row>
        <row r="9636">
          <cell r="A9636" t="str">
            <v>Y434</v>
          </cell>
          <cell r="B9636" t="str">
            <v>EFECTOS ADVERSOS DE AGENTES INMUNOSUPRESORES</v>
          </cell>
          <cell r="C9636" t="str">
            <v>103</v>
          </cell>
        </row>
        <row r="9637">
          <cell r="A9637" t="str">
            <v>Y435</v>
          </cell>
          <cell r="B9637" t="str">
            <v>EFECTOS ADVERSOS DE AGENTES ACIDIFICANTES Y ALCALINIZANTES</v>
          </cell>
          <cell r="C9637" t="str">
            <v>103</v>
          </cell>
        </row>
        <row r="9638">
          <cell r="A9638" t="str">
            <v>Y436</v>
          </cell>
          <cell r="B9638" t="str">
            <v>EFECTOS ADVERSOS DE ENZIMAS NO CLASIFICADAS EN OTRA PARTE</v>
          </cell>
          <cell r="C9638" t="str">
            <v>103</v>
          </cell>
        </row>
        <row r="9639">
          <cell r="A9639" t="str">
            <v>Y438</v>
          </cell>
          <cell r="B9639" t="str">
            <v>EFECTOS ADVERSOS DE OTROS AGENTES SISTEMICOS PRIMARIOS NO CLAS. EN OTR</v>
          </cell>
          <cell r="C9639" t="str">
            <v>103</v>
          </cell>
        </row>
        <row r="9640">
          <cell r="A9640" t="str">
            <v>Y439</v>
          </cell>
          <cell r="B9640" t="str">
            <v>EFECTOS ADVERSOS DE AGENTE SISTEMICO PRIMARIO NO ESPECIFICADO</v>
          </cell>
          <cell r="C9640" t="str">
            <v>103</v>
          </cell>
        </row>
        <row r="9641">
          <cell r="A9641" t="str">
            <v>Y44</v>
          </cell>
          <cell r="B9641" t="str">
            <v>EFECTOS ADVERSOS DE AGENT. QUE AFECTAN PRIMARIA/ LOS CONSTTITUY. DE LA</v>
          </cell>
          <cell r="C9641" t="str">
            <v>103</v>
          </cell>
        </row>
        <row r="9642">
          <cell r="A9642" t="str">
            <v>Y440</v>
          </cell>
          <cell r="B9642" t="str">
            <v>EFECTOS ADVERSOS  DE PREPAR. CON HIERRO Y OTROS PREPAR. CONTRA LA ANEM</v>
          </cell>
          <cell r="C9642" t="str">
            <v>103</v>
          </cell>
        </row>
        <row r="9643">
          <cell r="A9643" t="str">
            <v>Y441</v>
          </cell>
          <cell r="B9643" t="str">
            <v>EFECTOS ADVERSOS DE VITAM. B12 ACIDO FOLICO Y OTROS PREPAR. CONTRA LA</v>
          </cell>
          <cell r="C9643" t="str">
            <v>103</v>
          </cell>
        </row>
        <row r="9644">
          <cell r="A9644" t="str">
            <v>Y442</v>
          </cell>
          <cell r="B9644" t="str">
            <v>EFECTOS ADVERSOS DE ANTICOAGULANTES</v>
          </cell>
          <cell r="C9644" t="str">
            <v>103</v>
          </cell>
        </row>
        <row r="9645">
          <cell r="A9645" t="str">
            <v>Y443</v>
          </cell>
          <cell r="B9645" t="str">
            <v>EFECTOS ADVERSOS DE ANTAGONISTA DE ANTICOAG. VITAMINA K Y OTROS COAGUL</v>
          </cell>
          <cell r="C9645" t="str">
            <v>103</v>
          </cell>
        </row>
        <row r="9646">
          <cell r="A9646" t="str">
            <v>Y444</v>
          </cell>
          <cell r="B9646" t="str">
            <v>EFECTOS ADVERSOS DE DROGAS ANTITROMBOTICAS (INHIBID. DE LA AGREG. PLAQ</v>
          </cell>
          <cell r="C9646" t="str">
            <v>103</v>
          </cell>
        </row>
        <row r="9647">
          <cell r="A9647" t="str">
            <v>Y445</v>
          </cell>
          <cell r="B9647" t="str">
            <v>EFECTOS ADVERSOS DE DROGAS TROMBOLITICAS</v>
          </cell>
          <cell r="C9647" t="str">
            <v>103</v>
          </cell>
        </row>
        <row r="9648">
          <cell r="A9648" t="str">
            <v>Y446</v>
          </cell>
          <cell r="B9648" t="str">
            <v>EFECTOS ADVERSOS DE SANGRE NATURAL Y PRODUCTOS SANGUINEOS</v>
          </cell>
          <cell r="C9648" t="str">
            <v>103</v>
          </cell>
        </row>
        <row r="9649">
          <cell r="A9649" t="str">
            <v>Y447</v>
          </cell>
          <cell r="B9649" t="str">
            <v>EFECTOAS ADVERSOS DE LOS SUSTITUTOS DEL PLASMA</v>
          </cell>
          <cell r="C9649" t="str">
            <v>103</v>
          </cell>
        </row>
        <row r="9650">
          <cell r="A9650" t="str">
            <v>Y449</v>
          </cell>
          <cell r="B9650" t="str">
            <v>EFECTOS ADVERSOS DE OTROS AGENT. AFECTAN LOS CONSTITUY. DE LA SANGRE</v>
          </cell>
          <cell r="C9650" t="str">
            <v>103</v>
          </cell>
        </row>
        <row r="9651">
          <cell r="A9651" t="str">
            <v>Y45</v>
          </cell>
          <cell r="B9651" t="str">
            <v>EFECTOS ADVERSOS DE DROGAS ANALG. ANTIPIRETICAS Y ANTIINFLAMATORIAS</v>
          </cell>
          <cell r="C9651" t="str">
            <v>103</v>
          </cell>
        </row>
        <row r="9652">
          <cell r="A9652" t="str">
            <v>Y450</v>
          </cell>
          <cell r="B9652" t="str">
            <v>EFECTOS ADVERSOS DE OPIACEOS Y ANALGESICOS RELACIONADOS</v>
          </cell>
          <cell r="C9652" t="str">
            <v>103</v>
          </cell>
        </row>
        <row r="9653">
          <cell r="A9653" t="str">
            <v>Y451</v>
          </cell>
          <cell r="B9653" t="str">
            <v>EFECTOS ADVERSOS DE SALICILATOS</v>
          </cell>
          <cell r="C9653" t="str">
            <v>103</v>
          </cell>
        </row>
        <row r="9654">
          <cell r="A9654" t="str">
            <v>Y452</v>
          </cell>
          <cell r="B9654" t="str">
            <v>EFECTOS ADVERSOS DE DERIVADOS DEL ACIDO PROPIONICO</v>
          </cell>
          <cell r="C9654" t="str">
            <v>103</v>
          </cell>
        </row>
        <row r="9655">
          <cell r="A9655" t="str">
            <v>Y453</v>
          </cell>
          <cell r="B9655" t="str">
            <v>EFECTOS ADVERSOS DE OTRAS DROGAS ANTIINFLAMATORIAS NO ESTEROIDES (DAIN</v>
          </cell>
          <cell r="C9655" t="str">
            <v>103</v>
          </cell>
        </row>
        <row r="9656">
          <cell r="A9656" t="str">
            <v>Y454</v>
          </cell>
          <cell r="B9656" t="str">
            <v>EFECTOS ADVERSOS DE LOS ANTIRREUMATICOS</v>
          </cell>
          <cell r="C9656" t="str">
            <v>103</v>
          </cell>
        </row>
        <row r="9657">
          <cell r="A9657" t="str">
            <v>Y455</v>
          </cell>
          <cell r="B9657" t="str">
            <v>EFECTOS ADVERSOS DE LOS DERIVADOS DEL 4-AMINOFENOL</v>
          </cell>
          <cell r="C9657" t="str">
            <v>103</v>
          </cell>
        </row>
        <row r="9658">
          <cell r="A9658" t="str">
            <v>Y458</v>
          </cell>
          <cell r="B9658" t="str">
            <v>EFECTOS ADVERSOS DE OTROS ANALGESICOS Y ANTIPIRETICOS</v>
          </cell>
          <cell r="C9658" t="str">
            <v>103</v>
          </cell>
        </row>
        <row r="9659">
          <cell r="A9659" t="str">
            <v>Y459</v>
          </cell>
          <cell r="B9659" t="str">
            <v>EFECTOS ADVERSOS DE DROGAS ANALG. ANTIPIRET. Y ANTIINFL. NO ESPECIFICA</v>
          </cell>
          <cell r="C9659" t="str">
            <v>103</v>
          </cell>
        </row>
        <row r="9660">
          <cell r="A9660" t="str">
            <v>Y46</v>
          </cell>
          <cell r="B9660" t="str">
            <v>EFECTOS ADVERSOS DE DROGAS ANTIEPILEPTICAS Y ANTIPARKINSONIANAS</v>
          </cell>
          <cell r="C9660" t="str">
            <v>103</v>
          </cell>
        </row>
        <row r="9661">
          <cell r="A9661" t="str">
            <v>Y460</v>
          </cell>
          <cell r="B9661" t="str">
            <v>EFECTOS ADVERSOS DE SUCCINAMIDAS</v>
          </cell>
          <cell r="C9661" t="str">
            <v>103</v>
          </cell>
        </row>
        <row r="9662">
          <cell r="A9662" t="str">
            <v>Y461</v>
          </cell>
          <cell r="B9662" t="str">
            <v>EFECTOS ADVERSOS DE OXAZOLIDINADIONAS</v>
          </cell>
          <cell r="C9662" t="str">
            <v>103</v>
          </cell>
        </row>
        <row r="9663">
          <cell r="A9663" t="str">
            <v>Y462</v>
          </cell>
          <cell r="B9663" t="str">
            <v>EFECTOS ADVERSOS DE DERIVADOS DE LA HIDANTOINA</v>
          </cell>
          <cell r="C9663" t="str">
            <v>103</v>
          </cell>
        </row>
        <row r="9664">
          <cell r="A9664" t="str">
            <v>Y463</v>
          </cell>
          <cell r="B9664" t="str">
            <v>EFECTOS ADVERSOS DE DESOXIBARBITURICOS</v>
          </cell>
          <cell r="C9664" t="str">
            <v>103</v>
          </cell>
        </row>
        <row r="9665">
          <cell r="A9665" t="str">
            <v>Y464</v>
          </cell>
          <cell r="B9665" t="str">
            <v>EFECTOS ADVERSOS DE IMINOESTILBENOS</v>
          </cell>
          <cell r="C9665" t="str">
            <v>103</v>
          </cell>
        </row>
        <row r="9666">
          <cell r="A9666" t="str">
            <v>Y465</v>
          </cell>
          <cell r="B9666" t="str">
            <v>EFECTOS ADVERSOS DEL ACIDO VALPROICO</v>
          </cell>
          <cell r="C9666" t="str">
            <v>103</v>
          </cell>
        </row>
        <row r="9667">
          <cell r="A9667" t="str">
            <v>Y466</v>
          </cell>
          <cell r="B9667" t="str">
            <v>EFECTOS ADVERSOS DE OTROS ANTIEPILEPTICOS, Y LOS NO ESPECIFICADOS</v>
          </cell>
          <cell r="C9667" t="str">
            <v>103</v>
          </cell>
        </row>
        <row r="9668">
          <cell r="A9668" t="str">
            <v>Y467</v>
          </cell>
          <cell r="B9668" t="str">
            <v>EFECTOS ADVERSOS DE DROGAS ANTIPARKINSONIANAS</v>
          </cell>
          <cell r="C9668" t="str">
            <v>103</v>
          </cell>
        </row>
        <row r="9669">
          <cell r="A9669" t="str">
            <v>Y468</v>
          </cell>
          <cell r="B9669" t="str">
            <v>EFECTOS ADVERSOS DE DROGAS ANTIESPASTICAS</v>
          </cell>
          <cell r="C9669" t="str">
            <v>103</v>
          </cell>
        </row>
        <row r="9670">
          <cell r="A9670" t="str">
            <v>Y47</v>
          </cell>
          <cell r="B9670" t="str">
            <v>EFECTOS ADVERSOS DE DROGAS SEDANTES, HIPNOTICAS Y ANSIOLITICAS</v>
          </cell>
          <cell r="C9670" t="str">
            <v>103</v>
          </cell>
        </row>
        <row r="9671">
          <cell r="A9671" t="str">
            <v>Y470</v>
          </cell>
          <cell r="B9671" t="str">
            <v>EFECTOS ADVERSOS DE BARBITURICOS, NO CLASIFICADOS EN OTRA PARTE</v>
          </cell>
          <cell r="C9671" t="str">
            <v>103</v>
          </cell>
        </row>
        <row r="9672">
          <cell r="A9672" t="str">
            <v>Y471</v>
          </cell>
          <cell r="B9672" t="str">
            <v>EFECTOS ADVERSOS DE BENZODIAZEPINAS</v>
          </cell>
          <cell r="C9672" t="str">
            <v>103</v>
          </cell>
        </row>
        <row r="9673">
          <cell r="A9673" t="str">
            <v>Y472</v>
          </cell>
          <cell r="B9673" t="str">
            <v>EFECTOS ADVERSOS DE DERIVADOS CLORALES</v>
          </cell>
          <cell r="C9673" t="str">
            <v>103</v>
          </cell>
        </row>
        <row r="9674">
          <cell r="A9674" t="str">
            <v>Y473</v>
          </cell>
          <cell r="B9674" t="str">
            <v>EFECTOS ADVERSOS DE PARALDEHIDO</v>
          </cell>
          <cell r="C9674" t="str">
            <v>103</v>
          </cell>
        </row>
        <row r="9675">
          <cell r="A9675" t="str">
            <v>Y474</v>
          </cell>
          <cell r="B9675" t="str">
            <v>EFECTOS ADVERSOS DE COMPUESTOS DEL BROMO</v>
          </cell>
          <cell r="C9675" t="str">
            <v>103</v>
          </cell>
        </row>
        <row r="9676">
          <cell r="A9676" t="str">
            <v>Y475</v>
          </cell>
          <cell r="B9676" t="str">
            <v>EFECTOS ADVERSOS DE MEZCLAS SEDANTES E HIPNOTICAS, NO CLASCIF. EN OTRA</v>
          </cell>
          <cell r="C9676" t="str">
            <v>103</v>
          </cell>
        </row>
        <row r="9677">
          <cell r="A9677" t="str">
            <v>Y478</v>
          </cell>
          <cell r="B9677" t="str">
            <v>EFECTOS ADVERSOS DE OTRAS DROGAS SEDANTES, HIPNOTICAS Y ANSIOLITICAS</v>
          </cell>
          <cell r="C9677" t="str">
            <v>103</v>
          </cell>
        </row>
        <row r="9678">
          <cell r="A9678" t="str">
            <v>Y479</v>
          </cell>
          <cell r="B9678" t="str">
            <v>EFECTOS ADVERSOS DE DROGAS SEDANTES, HIPNOTICAS Y ANSIOLITICAS NO ESPE</v>
          </cell>
          <cell r="C9678" t="str">
            <v>103</v>
          </cell>
        </row>
        <row r="9679">
          <cell r="A9679" t="str">
            <v>Y48</v>
          </cell>
          <cell r="B9679" t="str">
            <v>EFECTOS ADVERSOS DE GASES ANESTESICOS Y TERAPEUTICOS</v>
          </cell>
          <cell r="C9679" t="str">
            <v>103</v>
          </cell>
        </row>
        <row r="9680">
          <cell r="A9680" t="str">
            <v>Y480</v>
          </cell>
          <cell r="B9680" t="str">
            <v>EFECTOS ADVERSOS DE GASES ANESTESICOS POR INHALACION</v>
          </cell>
          <cell r="C9680" t="str">
            <v>103</v>
          </cell>
        </row>
        <row r="9681">
          <cell r="A9681" t="str">
            <v>Y481</v>
          </cell>
          <cell r="B9681" t="str">
            <v>EFECTOS ADVERSOS DE GASES ANESTESICOS PARENTERALES</v>
          </cell>
          <cell r="C9681" t="str">
            <v>103</v>
          </cell>
        </row>
        <row r="9682">
          <cell r="A9682" t="str">
            <v>Y482</v>
          </cell>
          <cell r="B9682" t="str">
            <v>EFECTOS ADVERSOS DE OTROS GASES ANESTESICOS GENERALES, Y LOS NO ESPECI</v>
          </cell>
          <cell r="C9682" t="str">
            <v>103</v>
          </cell>
        </row>
        <row r="9683">
          <cell r="A9683" t="str">
            <v>Y483</v>
          </cell>
          <cell r="B9683" t="str">
            <v>EFECTOS ADVERSOS DE GASES ANESTESICOS LOCALES</v>
          </cell>
          <cell r="C9683" t="str">
            <v>103</v>
          </cell>
        </row>
        <row r="9684">
          <cell r="A9684" t="str">
            <v>Y484</v>
          </cell>
          <cell r="B9684" t="str">
            <v>EFECTOS ADVERSOS DE ANESTESICOS NO ESPECIFICADOS</v>
          </cell>
          <cell r="C9684" t="str">
            <v>103</v>
          </cell>
        </row>
        <row r="9685">
          <cell r="A9685" t="str">
            <v>Y485</v>
          </cell>
          <cell r="B9685" t="str">
            <v>EFECTOS ADVERSOS DE GASES TERAPEUTICOS</v>
          </cell>
          <cell r="C9685" t="str">
            <v>103</v>
          </cell>
        </row>
        <row r="9686">
          <cell r="A9686" t="str">
            <v>Y49</v>
          </cell>
          <cell r="B9686" t="str">
            <v>EFECTOS ADVERSOS DE DROGAS PSICOTROPICAS, NO CLASIF. EN OTRA PARTE</v>
          </cell>
          <cell r="C9686" t="str">
            <v>103</v>
          </cell>
        </row>
        <row r="9687">
          <cell r="A9687" t="str">
            <v>Y490</v>
          </cell>
          <cell r="B9687" t="str">
            <v>EFECTOS ADVERSOS DE ANTIDEPRESIVOS TRICICLICOS Y TETRACICLICOS</v>
          </cell>
          <cell r="C9687" t="str">
            <v>103</v>
          </cell>
        </row>
        <row r="9688">
          <cell r="A9688" t="str">
            <v>Y491</v>
          </cell>
          <cell r="B9688" t="str">
            <v>EFECTOS ADVERSOS DE ANTIDEPRESIVOS INHIBIDORES DE LA MONOAMINOOXIDASA</v>
          </cell>
          <cell r="C9688" t="str">
            <v>103</v>
          </cell>
        </row>
        <row r="9689">
          <cell r="A9689" t="str">
            <v>Y492</v>
          </cell>
          <cell r="B9689" t="str">
            <v>EFECTOS ADVERSOS DE OTROS ANTIDEPRESIVOS, Y LOS NO ESPECIFICADOS</v>
          </cell>
          <cell r="C9689" t="str">
            <v>103</v>
          </cell>
        </row>
        <row r="9690">
          <cell r="A9690" t="str">
            <v>Y493</v>
          </cell>
          <cell r="B9690" t="str">
            <v>EFECTOS ADVERSOS DE ANTIPSICOTICOS Y NEUROLEPTICOS FENOTIAZINICOS</v>
          </cell>
          <cell r="C9690" t="str">
            <v>103</v>
          </cell>
        </row>
        <row r="9691">
          <cell r="A9691" t="str">
            <v>Y494</v>
          </cell>
          <cell r="B9691" t="str">
            <v>EFECTOS ADVERSOS DE NEUROLEPTICOS DE LA BUTIROFENONA Y TIOXANTINA</v>
          </cell>
          <cell r="C9691" t="str">
            <v>103</v>
          </cell>
        </row>
        <row r="9692">
          <cell r="A9692" t="str">
            <v>Y495</v>
          </cell>
          <cell r="B9692" t="str">
            <v>EFECTOS ADVERSOS DE OTROS ANTIPSICOTICOS Y NEUROLEPTICOS</v>
          </cell>
          <cell r="C9692" t="str">
            <v>103</v>
          </cell>
        </row>
        <row r="9693">
          <cell r="A9693" t="str">
            <v>Y496</v>
          </cell>
          <cell r="B9693" t="str">
            <v>EFECTOS ADVERSOS DE PSICODISLEPTICOS (ALUCINOGENOS)</v>
          </cell>
          <cell r="C9693" t="str">
            <v>103</v>
          </cell>
        </row>
        <row r="9694">
          <cell r="A9694" t="str">
            <v>Y497</v>
          </cell>
          <cell r="B9694" t="str">
            <v>EFECTOS ADVERSOS DE PSICOESTIMULANTES CON ABUSO POTENCIAL</v>
          </cell>
          <cell r="C9694" t="str">
            <v>103</v>
          </cell>
        </row>
        <row r="9695">
          <cell r="A9695" t="str">
            <v>Y498</v>
          </cell>
          <cell r="B9695" t="str">
            <v>EFECTOS ADVERSOS DE OTRAS DROGAS PSICOTROPICAS, NO CLASIF. EN OTRA PAR</v>
          </cell>
          <cell r="C9695" t="str">
            <v>103</v>
          </cell>
        </row>
        <row r="9696">
          <cell r="A9696" t="str">
            <v>Y499</v>
          </cell>
          <cell r="B9696" t="str">
            <v>EFECTOS ADVERSOS DE DROGAS PSICOTROPICAS NO ESPECIFICADAS</v>
          </cell>
          <cell r="C9696" t="str">
            <v>103</v>
          </cell>
        </row>
        <row r="9697">
          <cell r="A9697" t="str">
            <v>Y50</v>
          </cell>
          <cell r="B9697" t="str">
            <v>EFECTOS ADVERSOS DE ESTIMULANTES DEL SISTEMA NERVIOSO CENTRAL NO CLAS.</v>
          </cell>
          <cell r="C9697" t="str">
            <v>103</v>
          </cell>
        </row>
        <row r="9698">
          <cell r="A9698" t="str">
            <v>Y500</v>
          </cell>
          <cell r="B9698" t="str">
            <v>EFECTOS ADVERSOS DE ANALEPTICOS</v>
          </cell>
          <cell r="C9698" t="str">
            <v>103</v>
          </cell>
        </row>
        <row r="9699">
          <cell r="A9699" t="str">
            <v>Y501</v>
          </cell>
          <cell r="B9699" t="str">
            <v>EFECTOS ADVERSOS DE ANTAGONISTAS DE OPIACEOS</v>
          </cell>
          <cell r="C9699" t="str">
            <v>103</v>
          </cell>
        </row>
        <row r="9700">
          <cell r="A9700" t="str">
            <v>Y502</v>
          </cell>
          <cell r="B9700" t="str">
            <v>EFECTOS ADVERSOS DE METILXANTINAS, NO CLASIFICADAS EN OTRA PARTE</v>
          </cell>
          <cell r="C9700" t="str">
            <v>103</v>
          </cell>
        </row>
        <row r="9701">
          <cell r="A9701" t="str">
            <v>Y508</v>
          </cell>
          <cell r="B9701" t="str">
            <v>EFECTOS ADVERSOS DE OTROS ESTIMULANTES DEL SISTEMA NERVIOSO CENTRAL</v>
          </cell>
          <cell r="C9701" t="str">
            <v>103</v>
          </cell>
        </row>
        <row r="9702">
          <cell r="A9702" t="str">
            <v>Y509</v>
          </cell>
          <cell r="B9702" t="str">
            <v>EFECTOS ADVERSOS DE ESTIMULANTE NO ESPECIFICADO DEL SIST. NERV. CENTRA</v>
          </cell>
          <cell r="C9702" t="str">
            <v>103</v>
          </cell>
        </row>
        <row r="9703">
          <cell r="A9703" t="str">
            <v>Y51</v>
          </cell>
          <cell r="B9703" t="str">
            <v>EFECTOS ADVERSOS DE DROGAS QUE AFECTAN PRIMARIA/ EL SIST. NERV. CENT.</v>
          </cell>
          <cell r="C9703" t="str">
            <v>103</v>
          </cell>
        </row>
        <row r="9704">
          <cell r="A9704" t="str">
            <v>Y510</v>
          </cell>
          <cell r="B9704" t="str">
            <v>EFECTOS ADVERSOS DE AGENTES ANTICOLINESTERASA</v>
          </cell>
          <cell r="C9704" t="str">
            <v>103</v>
          </cell>
        </row>
        <row r="9705">
          <cell r="A9705" t="str">
            <v>Y511</v>
          </cell>
          <cell r="B9705" t="str">
            <v>EFECTOS ADVERSOS DE OTROS PARASIMPATICOMIMETICOS (COLINERGICOS)</v>
          </cell>
          <cell r="C9705" t="str">
            <v>103</v>
          </cell>
        </row>
        <row r="9706">
          <cell r="A9706" t="str">
            <v>Y512</v>
          </cell>
          <cell r="B9706" t="str">
            <v>EFECTOS ADVERSOS DE DROGAS BLOQUEADORAS GANGLIONARES, NO CLASIF. EN OT</v>
          </cell>
          <cell r="C9706" t="str">
            <v>103</v>
          </cell>
        </row>
        <row r="9707">
          <cell r="A9707" t="str">
            <v>Y513</v>
          </cell>
          <cell r="B9707" t="str">
            <v>EFECTOS ADVERSOS DE OTROS PARASIMPATICOLITICOS ( ANTICOLIN. Y ANTIMUS.</v>
          </cell>
          <cell r="C9707" t="str">
            <v>103</v>
          </cell>
        </row>
        <row r="9708">
          <cell r="A9708" t="str">
            <v>Y514</v>
          </cell>
          <cell r="B9708" t="str">
            <v>EFECTOS ADVERSOS DE AGONISTAS (ESTIMULANTES) PREDOMINANTE/ ALFA-ADRENE</v>
          </cell>
          <cell r="C9708" t="str">
            <v>103</v>
          </cell>
        </row>
        <row r="9709">
          <cell r="A9709" t="str">
            <v>Y515</v>
          </cell>
          <cell r="B9709" t="str">
            <v>EFECTOS ADVERSOS DE AGONISTAS (ESTIMULANTES) PREDOMINANTE/ BETA-ADRENE</v>
          </cell>
          <cell r="C9709" t="str">
            <v>103</v>
          </cell>
        </row>
        <row r="9710">
          <cell r="A9710" t="str">
            <v>Y516</v>
          </cell>
          <cell r="B9710" t="str">
            <v>EFECTOS ADVERSOS DE ANTAGONISTAS (BLOQUEADORES) ALFA-ANDREN.) NO CLASI</v>
          </cell>
          <cell r="C9710" t="str">
            <v>103</v>
          </cell>
        </row>
        <row r="9711">
          <cell r="A9711" t="str">
            <v>Y517</v>
          </cell>
          <cell r="B9711" t="str">
            <v>EFECTOS ADVERSOS DE ANTAGONISTA (BLOQUEADORES) BETA- ADREN.) NO CLASIF</v>
          </cell>
          <cell r="C9711" t="str">
            <v>103</v>
          </cell>
        </row>
        <row r="9712">
          <cell r="A9712" t="str">
            <v>Y518</v>
          </cell>
          <cell r="B9712" t="str">
            <v>EFECTOS ADVERSOS DE AGENT. BLOQUEAD. NEURO-ANDREN. QUE ACTUAN CENTRAL/</v>
          </cell>
          <cell r="C9712" t="str">
            <v>103</v>
          </cell>
        </row>
        <row r="9713">
          <cell r="A9713" t="str">
            <v>Y519</v>
          </cell>
          <cell r="B9713" t="str">
            <v>EFECTOS ADVERSOS DE OTRAS DROGAS QUE AFECTAN PRIMARIA/ EL SIST. NERV.</v>
          </cell>
          <cell r="C9713" t="str">
            <v>103</v>
          </cell>
        </row>
        <row r="9714">
          <cell r="A9714" t="str">
            <v>Y52</v>
          </cell>
          <cell r="B9714" t="str">
            <v>EFECTOS ADVERSOS DE AGENTES QUE AFECTAN PRIMARIA/ EL SIST. CARDIOVASCU</v>
          </cell>
          <cell r="C9714" t="str">
            <v>103</v>
          </cell>
        </row>
        <row r="9715">
          <cell r="A9715" t="str">
            <v>Y520</v>
          </cell>
          <cell r="B9715" t="str">
            <v>EFECTOS ADVERSOS DE GLUCOSIDOS CARDIOTONICOS Y DROGAS DE ACCION SIMILA</v>
          </cell>
          <cell r="C9715" t="str">
            <v>103</v>
          </cell>
        </row>
        <row r="9716">
          <cell r="A9716" t="str">
            <v>Y521</v>
          </cell>
          <cell r="B9716" t="str">
            <v>EFECTOS ADVERSOS DE BLOQUEADORES DEL CANAL DEL CALCIO</v>
          </cell>
          <cell r="C9716" t="str">
            <v>103</v>
          </cell>
        </row>
        <row r="9717">
          <cell r="A9717" t="str">
            <v>Y522</v>
          </cell>
          <cell r="B9717" t="str">
            <v>EFECTOS ADVERSOS DE OTRAS DROGAS ANTIARRITMICAS, NO CLAS. EN OTRA PART</v>
          </cell>
          <cell r="C9717" t="str">
            <v>103</v>
          </cell>
        </row>
        <row r="9718">
          <cell r="A9718" t="str">
            <v>Y523</v>
          </cell>
          <cell r="B9718" t="str">
            <v>EFECTOS ADVERSOS DE VASODILATADORES CORONARIOS, NO CLASIF. EN OTRA PAR</v>
          </cell>
          <cell r="C9718" t="str">
            <v>103</v>
          </cell>
        </row>
        <row r="9719">
          <cell r="A9719" t="str">
            <v>Y524</v>
          </cell>
          <cell r="B9719" t="str">
            <v>EFECTOS ADVERSOS DE INHIBIDORES DE LA ENZIMA CONVERTIDORA DE ANGIOTENS</v>
          </cell>
          <cell r="C9719" t="str">
            <v>103</v>
          </cell>
        </row>
        <row r="9720">
          <cell r="A9720" t="str">
            <v>Y525</v>
          </cell>
          <cell r="B9720" t="str">
            <v>EFECTOS ADVERSOS DE OTRAS DROGAS ANTIHIPERTENSIVAS, NO CLAS. EN OTRA P</v>
          </cell>
          <cell r="C9720" t="str">
            <v>103</v>
          </cell>
        </row>
        <row r="9721">
          <cell r="A9721" t="str">
            <v>Y526</v>
          </cell>
          <cell r="B9721" t="str">
            <v>EFECTOS ADVERSOS DE DROGAS ANTIHIPERLIPIDEMICAS Y ANTIARTERIOSCLEROTIC</v>
          </cell>
          <cell r="C9721" t="str">
            <v>103</v>
          </cell>
        </row>
        <row r="9722">
          <cell r="A9722" t="str">
            <v>Y527</v>
          </cell>
          <cell r="B9722" t="str">
            <v>EFECTOS ADVERSOS DE VASODILATODORES PERIFERICOS</v>
          </cell>
          <cell r="C9722" t="str">
            <v>103</v>
          </cell>
        </row>
        <row r="9723">
          <cell r="A9723" t="str">
            <v>Y528</v>
          </cell>
          <cell r="B9723" t="str">
            <v>EFECTOS ADVERSOS DE DROGAS ANTIVARICOSAS, INCLUSIVE AGENTES ESCLEROSAN</v>
          </cell>
          <cell r="C9723" t="str">
            <v>103</v>
          </cell>
        </row>
        <row r="9724">
          <cell r="A9724" t="str">
            <v>Y529</v>
          </cell>
          <cell r="B9724" t="str">
            <v>EFECTOS ADVERSOS DE OTROS AGENTES QUE AFENTAN PRIMARIA/ EL SIST. CARDI</v>
          </cell>
          <cell r="C9724" t="str">
            <v>103</v>
          </cell>
        </row>
        <row r="9725">
          <cell r="A9725" t="str">
            <v>Y53</v>
          </cell>
          <cell r="B9725" t="str">
            <v>EFECTOS ADVERSOS DE AGENTES QUE AFECTAN PRIMARIA/ EL SIST. GASTROINTES</v>
          </cell>
          <cell r="C9725" t="str">
            <v>103</v>
          </cell>
        </row>
        <row r="9726">
          <cell r="A9726" t="str">
            <v>Y530</v>
          </cell>
          <cell r="B9726" t="str">
            <v>EFECTOS ADVERSOS DE AGENTES QUE AFECTAN PRIMARIA/ EL SIST. GASTROINTES</v>
          </cell>
          <cell r="C9726" t="str">
            <v>103</v>
          </cell>
        </row>
        <row r="9727">
          <cell r="A9727" t="str">
            <v>Y531</v>
          </cell>
          <cell r="B9727" t="str">
            <v>EFECTOS ADVERSOS DE OTRAS DROGAS ANTIACIDAS E INHIBIDORAS DE LA SECREC</v>
          </cell>
          <cell r="C9727" t="str">
            <v>103</v>
          </cell>
        </row>
        <row r="9728">
          <cell r="A9728" t="str">
            <v>Y532</v>
          </cell>
          <cell r="B9728" t="str">
            <v>EFECTOS ADVERSOS DE LA LAXANTES ESTIMULANTES</v>
          </cell>
          <cell r="C9728" t="str">
            <v>103</v>
          </cell>
        </row>
        <row r="9729">
          <cell r="A9729" t="str">
            <v>Y533</v>
          </cell>
          <cell r="B9729" t="str">
            <v>EFECTOS ADVERSOS DE LAXANTES SALINOS Y OSMOTICOS</v>
          </cell>
          <cell r="C9729" t="str">
            <v>103</v>
          </cell>
        </row>
        <row r="9730">
          <cell r="A9730" t="str">
            <v>Y534</v>
          </cell>
          <cell r="B9730" t="str">
            <v>EFECTOS ADVERSOS DE OTROS LAXANTES</v>
          </cell>
          <cell r="C9730" t="str">
            <v>103</v>
          </cell>
        </row>
        <row r="9731">
          <cell r="A9731" t="str">
            <v>Y535</v>
          </cell>
          <cell r="B9731" t="str">
            <v>EFECTOS ADVERSOS DE DIGESTIVOS</v>
          </cell>
          <cell r="C9731" t="str">
            <v>103</v>
          </cell>
        </row>
        <row r="9732">
          <cell r="A9732" t="str">
            <v>Y536</v>
          </cell>
          <cell r="B9732" t="str">
            <v>EFECTOS ADVERSOS DE DROGAS ANTIDIARREICAS</v>
          </cell>
          <cell r="C9732" t="str">
            <v>103</v>
          </cell>
        </row>
        <row r="9733">
          <cell r="A9733" t="str">
            <v>Y537</v>
          </cell>
          <cell r="B9733" t="str">
            <v>EFECTOS ADVERSOS DE EMETICOS</v>
          </cell>
          <cell r="C9733" t="str">
            <v>103</v>
          </cell>
        </row>
        <row r="9734">
          <cell r="A9734" t="str">
            <v>Y538</v>
          </cell>
          <cell r="B9734" t="str">
            <v>EFECTOS ADVERSOS DE OTROS AGENTES QUE AFECTAN PRIMARIA/ EL SIST. GASTR</v>
          </cell>
          <cell r="C9734" t="str">
            <v>103</v>
          </cell>
        </row>
        <row r="9735">
          <cell r="A9735" t="str">
            <v>Y539</v>
          </cell>
          <cell r="B9735" t="str">
            <v>EFECTOS ADVERSOS DE AGENTES QUE AFECTAN EL SIST. GASTROINT. NO ESPECIF</v>
          </cell>
          <cell r="C9735" t="str">
            <v>103</v>
          </cell>
        </row>
        <row r="9736">
          <cell r="A9736" t="str">
            <v>Y54</v>
          </cell>
          <cell r="B9736" t="str">
            <v>EFECTOS ADVERSOS DE AGENT. QUE AFECTAN EL EQUILIBRIO HIDRICO Y EL META</v>
          </cell>
          <cell r="C9736" t="str">
            <v>103</v>
          </cell>
        </row>
        <row r="9737">
          <cell r="A9737" t="str">
            <v>Y540</v>
          </cell>
          <cell r="B9737" t="str">
            <v>EFECTOS ADVERSOS DE MINERALOCORTICOIDES</v>
          </cell>
          <cell r="C9737" t="str">
            <v>103</v>
          </cell>
        </row>
        <row r="9738">
          <cell r="A9738" t="str">
            <v>Y541</v>
          </cell>
          <cell r="B9738" t="str">
            <v>EFECTOS ADVERSOS DE LOS BLOQUEADORES DE MINERALOCORTICOIDES (ANTAGONIS</v>
          </cell>
          <cell r="C9738" t="str">
            <v>103</v>
          </cell>
        </row>
        <row r="9739">
          <cell r="A9739" t="str">
            <v>Y542</v>
          </cell>
          <cell r="B9739" t="str">
            <v>EFECTOS ADVERSOS DE LOS INHIBIDORES DE LA ANHIDRASA CARBONICA</v>
          </cell>
          <cell r="C9739" t="str">
            <v>103</v>
          </cell>
        </row>
        <row r="9740">
          <cell r="A9740" t="str">
            <v>Y543</v>
          </cell>
          <cell r="B9740" t="str">
            <v>EFECTOS ADVERSOS DE LOS DERIVADOS DE LA BENZOTIADIAZINA</v>
          </cell>
          <cell r="C9740" t="str">
            <v>103</v>
          </cell>
        </row>
        <row r="9741">
          <cell r="A9741" t="str">
            <v>Y544</v>
          </cell>
          <cell r="B9741" t="str">
            <v>EFECTOS ADVERSOS DE DIURETICOS DE ASA ("HIGH-CEILING")</v>
          </cell>
          <cell r="C9741" t="str">
            <v>103</v>
          </cell>
        </row>
        <row r="9742">
          <cell r="A9742" t="str">
            <v>Y545</v>
          </cell>
          <cell r="B9742" t="str">
            <v>EFECTOS ADVERSOS DE OTROS DIURETICOS</v>
          </cell>
          <cell r="C9742" t="str">
            <v>103</v>
          </cell>
        </row>
        <row r="9743">
          <cell r="A9743" t="str">
            <v>Y546</v>
          </cell>
          <cell r="B9743" t="str">
            <v>EFECTOS ADVERSOS DE AGENTES ELECTROLITICOS, CALORICOS Y DEL EQUILIBRIO</v>
          </cell>
          <cell r="C9743" t="str">
            <v>103</v>
          </cell>
        </row>
        <row r="9744">
          <cell r="A9744" t="str">
            <v>Y547</v>
          </cell>
          <cell r="B9744" t="str">
            <v>EFECTOS ADVERSOS DE AGENTES QUE AFECTAN LA CALCIFICACION</v>
          </cell>
          <cell r="C9744" t="str">
            <v>103</v>
          </cell>
        </row>
        <row r="9745">
          <cell r="A9745" t="str">
            <v>Y548</v>
          </cell>
          <cell r="B9745" t="str">
            <v>EFECTOS ADVERSOS DE AGENTES QUE AFECTAN EL METABOLISMO DEL ACIDO URICO</v>
          </cell>
          <cell r="C9745" t="str">
            <v>103</v>
          </cell>
        </row>
        <row r="9746">
          <cell r="A9746" t="str">
            <v>Y549</v>
          </cell>
          <cell r="B9746" t="str">
            <v>EFECTOS ADVERSOS DE SALES MINERALES, NO CLASIFICADAS EN OTRA PARTE</v>
          </cell>
          <cell r="C9746" t="str">
            <v>103</v>
          </cell>
        </row>
        <row r="9747">
          <cell r="A9747" t="str">
            <v>Y55</v>
          </cell>
          <cell r="B9747" t="str">
            <v>EFECTOS ADVERSOS DE AGENTES QUE ACTUAN PRIMARIA/ SOBRE LOS MUSCULOS LI</v>
          </cell>
          <cell r="C9747" t="str">
            <v>103</v>
          </cell>
        </row>
        <row r="9748">
          <cell r="A9748" t="str">
            <v>Y550</v>
          </cell>
          <cell r="B9748" t="str">
            <v>EFECTOS ADVERSOS DE DROGAS OXITOCICAS</v>
          </cell>
          <cell r="C9748" t="str">
            <v>103</v>
          </cell>
        </row>
        <row r="9749">
          <cell r="A9749" t="str">
            <v>Y551</v>
          </cell>
          <cell r="B9749" t="str">
            <v>EFECTOS ADVERSOS DE RELAJANTES DE LOS MUSCULOS ESTRIADOS ( AGEN. BLO)</v>
          </cell>
          <cell r="C9749" t="str">
            <v>103</v>
          </cell>
        </row>
        <row r="9750">
          <cell r="A9750" t="str">
            <v>Y552</v>
          </cell>
          <cell r="B9750" t="str">
            <v>EFECTOS ADVERSOS DE OTROS AGEN. QUE ACTUAN PRIMARIA/ SOBRE LOS MUSCULO</v>
          </cell>
          <cell r="C9750" t="str">
            <v>103</v>
          </cell>
        </row>
        <row r="9751">
          <cell r="A9751" t="str">
            <v>Y553</v>
          </cell>
          <cell r="B9751" t="str">
            <v>EFECTOS ADVERSOS DE ANTITUSIGENOS</v>
          </cell>
          <cell r="C9751" t="str">
            <v>103</v>
          </cell>
        </row>
        <row r="9752">
          <cell r="A9752" t="str">
            <v>Y554</v>
          </cell>
          <cell r="B9752" t="str">
            <v>EFECTOS ADVERSOS DE EXPECTORANTES</v>
          </cell>
          <cell r="C9752" t="str">
            <v>103</v>
          </cell>
        </row>
        <row r="9753">
          <cell r="A9753" t="str">
            <v>Y555</v>
          </cell>
          <cell r="B9753" t="str">
            <v>EFECTOS ADVERSOS DE DROGAS CONTRA EL RESFRIADO COMUN</v>
          </cell>
          <cell r="C9753" t="str">
            <v>103</v>
          </cell>
        </row>
        <row r="9754">
          <cell r="A9754" t="str">
            <v>Y556</v>
          </cell>
          <cell r="B9754" t="str">
            <v>EFECTOS ADVERSOS DE ANTIASMATICO, NO CLASIFICADOS EN OTRA PARTE</v>
          </cell>
          <cell r="C9754" t="str">
            <v>103</v>
          </cell>
        </row>
        <row r="9755">
          <cell r="A9755" t="str">
            <v>Y557</v>
          </cell>
          <cell r="B9755" t="str">
            <v>EFECTOS ADVERSOS DE OTROS AGEN. QUE ACTUAN PRIMARIA/ SOBRE EL SIST. RE</v>
          </cell>
          <cell r="C9755" t="str">
            <v>103</v>
          </cell>
        </row>
        <row r="9756">
          <cell r="A9756" t="str">
            <v>Y56</v>
          </cell>
          <cell r="B9756" t="str">
            <v>EFECTOS ADVERSOS DE AGEN. TOPICOS QUE AFECTAN PRIMARIA/ LA PIEL Y LAS</v>
          </cell>
          <cell r="C9756" t="str">
            <v>103</v>
          </cell>
        </row>
        <row r="9757">
          <cell r="A9757" t="str">
            <v>Y560</v>
          </cell>
          <cell r="B9757" t="str">
            <v>EFECTOS ADVERSOS DE DROGAS ANTIMICOTICAS, ANTIINFECC. Y ANTIINFLM. DE</v>
          </cell>
          <cell r="C9757" t="str">
            <v>103</v>
          </cell>
        </row>
        <row r="9758">
          <cell r="A9758" t="str">
            <v>Y561</v>
          </cell>
          <cell r="B9758" t="str">
            <v>EFECTOS ADVERSOS DE ANTIPRURIGINOSOS</v>
          </cell>
          <cell r="C9758" t="str">
            <v>103</v>
          </cell>
        </row>
        <row r="9759">
          <cell r="A9759" t="str">
            <v>Y562</v>
          </cell>
          <cell r="B9759" t="str">
            <v>EFECTOS ADVERSOS DE ASTRINGENTES Y DETERGENTES LOCALES</v>
          </cell>
          <cell r="C9759" t="str">
            <v>103</v>
          </cell>
        </row>
        <row r="9760">
          <cell r="A9760" t="str">
            <v>Y563</v>
          </cell>
          <cell r="B9760" t="str">
            <v>EFECTOS ADVERSOS DE EMOLIENTES, DEMULCENTES Y PROTECTORES</v>
          </cell>
          <cell r="C9760" t="str">
            <v>103</v>
          </cell>
        </row>
        <row r="9761">
          <cell r="A9761" t="str">
            <v>Y564</v>
          </cell>
          <cell r="B9761" t="str">
            <v>EFECTOS ADVERSOS DE DROGAS Y PREPARADOS QUERATOLITICOS, QUEROTOPLASTIC</v>
          </cell>
          <cell r="C9761" t="str">
            <v>103</v>
          </cell>
        </row>
        <row r="9762">
          <cell r="A9762" t="str">
            <v>Y565</v>
          </cell>
          <cell r="B9762" t="str">
            <v>EFECTOS ADVERSOS DE DROGAS Y PREPARADOS OFTALMOLOGICOS</v>
          </cell>
          <cell r="C9762" t="str">
            <v>103</v>
          </cell>
        </row>
        <row r="9763">
          <cell r="A9763" t="str">
            <v>Y566</v>
          </cell>
          <cell r="B9763" t="str">
            <v>EFECTOS ADVERSOS DE DROGAS Y PREPARADOS OTORRINOLARINGOLOGICOS</v>
          </cell>
          <cell r="C9763" t="str">
            <v>103</v>
          </cell>
        </row>
        <row r="9764">
          <cell r="A9764" t="str">
            <v>Y567</v>
          </cell>
          <cell r="B9764" t="str">
            <v>EFECTOS ADVERSOS DE DROGAS DENTALES, DE APLICACION TOPICA</v>
          </cell>
          <cell r="C9764" t="str">
            <v>103</v>
          </cell>
        </row>
        <row r="9765">
          <cell r="A9765" t="str">
            <v>Y568</v>
          </cell>
          <cell r="B9765" t="str">
            <v>EFECTOS ADVERSOS DE OTROS AGENTES TOPICOS</v>
          </cell>
          <cell r="C9765" t="str">
            <v>103</v>
          </cell>
        </row>
        <row r="9766">
          <cell r="A9766" t="str">
            <v>Y569</v>
          </cell>
          <cell r="B9766" t="str">
            <v>EFECTOS ADVERSOS DE OTROS AGENTES TOPICOS NO ESPECIFICADOS</v>
          </cell>
          <cell r="C9766" t="str">
            <v>103</v>
          </cell>
        </row>
        <row r="9767">
          <cell r="A9767" t="str">
            <v>Y57</v>
          </cell>
          <cell r="B9767" t="str">
            <v>EFECTOS ADVERSOS DE OTRAS DROGAS Y MEDICAMENTOS, Y LOS NO ESPECIFICADO</v>
          </cell>
          <cell r="C9767" t="str">
            <v>103</v>
          </cell>
        </row>
        <row r="9768">
          <cell r="A9768" t="str">
            <v>Y570</v>
          </cell>
          <cell r="B9768" t="str">
            <v>EFECTOS ADVERSOS DE DEPRESORES DEL APETITO ( ANOREXICOS)</v>
          </cell>
          <cell r="C9768" t="str">
            <v>103</v>
          </cell>
        </row>
        <row r="9769">
          <cell r="A9769" t="str">
            <v>Y571</v>
          </cell>
          <cell r="B9769" t="str">
            <v>EFECTOS ADVERSOS DE DROGAS LIPOTROPICAS</v>
          </cell>
          <cell r="C9769" t="str">
            <v>103</v>
          </cell>
        </row>
        <row r="9770">
          <cell r="A9770" t="str">
            <v>Y572</v>
          </cell>
          <cell r="B9770" t="str">
            <v>EFECTOS ADVERSOS DE ANTIDOTOS Y AGENTES QUELANTES, NO CLASIF. EN OTRA</v>
          </cell>
          <cell r="C9770" t="str">
            <v>103</v>
          </cell>
        </row>
        <row r="9771">
          <cell r="A9771" t="str">
            <v>Y573</v>
          </cell>
          <cell r="B9771" t="str">
            <v>EFECTOS ADVERSOS DE DISUASIVOS DEL ALCOHOL</v>
          </cell>
          <cell r="C9771" t="str">
            <v>103</v>
          </cell>
        </row>
        <row r="9772">
          <cell r="A9772" t="str">
            <v>Y574</v>
          </cell>
          <cell r="B9772" t="str">
            <v>EFECTOS ADVERSOS DE EXCIPIENTES FARMACEUTICOS</v>
          </cell>
          <cell r="C9772" t="str">
            <v>103</v>
          </cell>
        </row>
        <row r="9773">
          <cell r="A9773" t="str">
            <v>Y575</v>
          </cell>
          <cell r="B9773" t="str">
            <v>EFECTOS ADVERSOS DE MEDIOS DE CONTRASTE PARA RAYOS X</v>
          </cell>
          <cell r="C9773" t="str">
            <v>103</v>
          </cell>
        </row>
        <row r="9774">
          <cell r="A9774" t="str">
            <v>Y576</v>
          </cell>
          <cell r="B9774" t="str">
            <v>EFECTOS ADVERSOS DE OTROS AGENTES DIGNOSTICOS</v>
          </cell>
          <cell r="C9774" t="str">
            <v>103</v>
          </cell>
        </row>
        <row r="9775">
          <cell r="A9775" t="str">
            <v>Y577</v>
          </cell>
          <cell r="B9775" t="str">
            <v>EFECTOS ADVERSOS DE VITAMINAS, NO CLASIFICADAS EN OTRA PARTE</v>
          </cell>
          <cell r="C9775" t="str">
            <v>103</v>
          </cell>
        </row>
        <row r="9776">
          <cell r="A9776" t="str">
            <v>Y578</v>
          </cell>
          <cell r="B9776" t="str">
            <v>EFECTOS ADVERSOS DE OTRAS DROGAS Y MEDICAMENTOS</v>
          </cell>
          <cell r="C9776" t="str">
            <v>103</v>
          </cell>
        </row>
        <row r="9777">
          <cell r="A9777" t="str">
            <v>Y579</v>
          </cell>
          <cell r="B9777" t="str">
            <v>EFECTOS ADVERSOS DE DROGAS O MEDICAMENTOS NO ESPECIFICADOS</v>
          </cell>
          <cell r="C9777" t="str">
            <v>103</v>
          </cell>
        </row>
        <row r="9778">
          <cell r="A9778" t="str">
            <v>Y58</v>
          </cell>
          <cell r="B9778" t="str">
            <v>EFECTOS ADVERSOS DE VACUNAS BACTERIANAS</v>
          </cell>
          <cell r="C9778" t="str">
            <v>103</v>
          </cell>
        </row>
        <row r="9779">
          <cell r="A9779" t="str">
            <v>Y580</v>
          </cell>
          <cell r="B9779" t="str">
            <v>EFECTOS ADVERSOS DE LA VACUNA BCG</v>
          </cell>
          <cell r="C9779" t="str">
            <v>103</v>
          </cell>
        </row>
        <row r="9780">
          <cell r="A9780" t="str">
            <v>Y581</v>
          </cell>
          <cell r="B9780" t="str">
            <v>EFECTOS ADVERSOS DE LA VACUNA TIFOIDEA Y PARATIFOIDEA</v>
          </cell>
          <cell r="C9780" t="str">
            <v>103</v>
          </cell>
        </row>
        <row r="9781">
          <cell r="A9781" t="str">
            <v>Y582</v>
          </cell>
          <cell r="B9781" t="str">
            <v>EFECTOS ADVERSOS DE LA VACUNA CONTRA EL COLERA</v>
          </cell>
          <cell r="C9781" t="str">
            <v>103</v>
          </cell>
        </row>
        <row r="9782">
          <cell r="A9782" t="str">
            <v>Y583</v>
          </cell>
          <cell r="B9782" t="str">
            <v>EFECTOS ADVERSOS DE LA VACUNA CONTRA LA PESTE</v>
          </cell>
          <cell r="C9782" t="str">
            <v>103</v>
          </cell>
        </row>
        <row r="9783">
          <cell r="A9783" t="str">
            <v>Y584</v>
          </cell>
          <cell r="B9783" t="str">
            <v>EFECTOS ADVERSOS DE LA VACUNA EL TETANOS</v>
          </cell>
          <cell r="C9783" t="str">
            <v>103</v>
          </cell>
        </row>
        <row r="9784">
          <cell r="A9784" t="str">
            <v>Y585</v>
          </cell>
          <cell r="B9784" t="str">
            <v>EFECTOS ADVERSOS DE LA VACUNA CONTRA LA DIFTERIA</v>
          </cell>
          <cell r="C9784" t="str">
            <v>103</v>
          </cell>
        </row>
        <row r="9785">
          <cell r="A9785" t="str">
            <v>Y586</v>
          </cell>
          <cell r="B9785" t="str">
            <v>EFECTOS ADVERSOS DE LA VACUNA CONTRA LA TOS FERINA INCLUSIVE COMBINACI</v>
          </cell>
          <cell r="C9785" t="str">
            <v>103</v>
          </cell>
        </row>
        <row r="9786">
          <cell r="A9786" t="str">
            <v>Y588</v>
          </cell>
          <cell r="B9786" t="str">
            <v>EFECTOS ADVERSOS DE VACUNA BACTERIANA MIXTA, EXCEPTO COMBINAC. CON UN</v>
          </cell>
          <cell r="C9786" t="str">
            <v>103</v>
          </cell>
        </row>
        <row r="9787">
          <cell r="A9787" t="str">
            <v>Y589</v>
          </cell>
          <cell r="B9787" t="str">
            <v>EFECTOS ADVERSOS DE OTRAS VACUNAS BACTERIANAS, Y LAS NO ESPECIFICADAS</v>
          </cell>
          <cell r="C9787" t="str">
            <v>103</v>
          </cell>
        </row>
        <row r="9788">
          <cell r="A9788" t="str">
            <v>Y59</v>
          </cell>
          <cell r="B9788" t="str">
            <v>EFECTOS ADVERSOS DE OTRAS VACUNAS Y SUSTANCIAS BIOLOGICAS, Y LAS NO ES</v>
          </cell>
          <cell r="C9788" t="str">
            <v>103</v>
          </cell>
        </row>
        <row r="9789">
          <cell r="A9789" t="str">
            <v>Y590</v>
          </cell>
          <cell r="B9789" t="str">
            <v>EFECTOS ADVERSOS DE VACUNAS VIRALES</v>
          </cell>
          <cell r="C9789" t="str">
            <v>103</v>
          </cell>
        </row>
        <row r="9790">
          <cell r="A9790" t="str">
            <v>Y591</v>
          </cell>
          <cell r="B9790" t="str">
            <v>EFECTOS ADVERSOS DE VACUNAS CONTRA RICKETTSIAS</v>
          </cell>
          <cell r="C9790" t="str">
            <v>103</v>
          </cell>
        </row>
        <row r="9791">
          <cell r="A9791" t="str">
            <v>Y592</v>
          </cell>
          <cell r="B9791" t="str">
            <v>EFECTOS ADVERSOS DE VACUNAS ANTIPROTOZOARIAS</v>
          </cell>
          <cell r="C9791" t="str">
            <v>103</v>
          </cell>
        </row>
        <row r="9792">
          <cell r="A9792" t="str">
            <v>Y593</v>
          </cell>
          <cell r="B9792" t="str">
            <v>EFECTOS ADVERSOS DE LA INMUNOGLOBULINA</v>
          </cell>
          <cell r="C9792" t="str">
            <v>103</v>
          </cell>
        </row>
        <row r="9793">
          <cell r="A9793" t="str">
            <v>Y598</v>
          </cell>
          <cell r="B9793" t="str">
            <v>EFECTOS ADVERSOS DE OTRAS VACUNAS Y SUSTANCIAS BIOLOGICAS ESPECIFICADA</v>
          </cell>
          <cell r="C9793" t="str">
            <v>103</v>
          </cell>
        </row>
        <row r="9794">
          <cell r="A9794" t="str">
            <v>Y599</v>
          </cell>
          <cell r="B9794" t="str">
            <v>EFECTOS ADVERSOS DE VACUNAS O SUSTANCIAS BIOLOGICAS NO ESPECIFICADAS</v>
          </cell>
          <cell r="C9794" t="str">
            <v>103</v>
          </cell>
        </row>
        <row r="9795">
          <cell r="A9795" t="str">
            <v>Y60</v>
          </cell>
          <cell r="B9795" t="str">
            <v>CORTE, PUNCION, PERFORACION O HEMORRAGIA NO INTENC. DURANTE LA ATENCIO</v>
          </cell>
          <cell r="C9795" t="str">
            <v>103</v>
          </cell>
        </row>
        <row r="9796">
          <cell r="A9796" t="str">
            <v>Y600</v>
          </cell>
          <cell r="B9796" t="str">
            <v>INCIDENTE DURANTE OPERACION QUIRURGICA</v>
          </cell>
          <cell r="C9796" t="str">
            <v>103</v>
          </cell>
        </row>
        <row r="9797">
          <cell r="A9797" t="str">
            <v>Y601</v>
          </cell>
          <cell r="B9797" t="str">
            <v>INCIDENTE DURANTE INFUSION O TRANSFUSION</v>
          </cell>
          <cell r="C9797" t="str">
            <v>103</v>
          </cell>
        </row>
        <row r="9798">
          <cell r="A9798" t="str">
            <v>Y602</v>
          </cell>
          <cell r="B9798" t="str">
            <v>INCIDENTE DURANTE DIALISIS RENAL U OTRA PERFUSION</v>
          </cell>
          <cell r="C9798" t="str">
            <v>103</v>
          </cell>
        </row>
        <row r="9799">
          <cell r="A9799" t="str">
            <v>Y603</v>
          </cell>
          <cell r="B9799" t="str">
            <v>INCIDENTE DURANTE INYECCION O INMUNIZACION</v>
          </cell>
          <cell r="C9799" t="str">
            <v>103</v>
          </cell>
        </row>
        <row r="9800">
          <cell r="A9800" t="str">
            <v>Y604</v>
          </cell>
          <cell r="B9800" t="str">
            <v>INCIDENTE DURANTE EXAMEN ENDOSCOPICO</v>
          </cell>
          <cell r="C9800" t="str">
            <v>103</v>
          </cell>
        </row>
        <row r="9801">
          <cell r="A9801" t="str">
            <v>Y605</v>
          </cell>
          <cell r="B9801" t="str">
            <v>INCIDENTE DURANTE CATETERIZACION CARDIACA</v>
          </cell>
          <cell r="C9801" t="str">
            <v>103</v>
          </cell>
        </row>
        <row r="9802">
          <cell r="A9802" t="str">
            <v>Y606</v>
          </cell>
          <cell r="B9802" t="str">
            <v>INCIDENTE DURANTE ASPIRACION, PUNCION Y OTRA CATETERIZACION</v>
          </cell>
          <cell r="C9802" t="str">
            <v>103</v>
          </cell>
        </row>
        <row r="9803">
          <cell r="A9803" t="str">
            <v>Y607</v>
          </cell>
          <cell r="B9803" t="str">
            <v>INCIDENTE DURANTE ADMINISTRACION DE ENEMA</v>
          </cell>
          <cell r="C9803" t="str">
            <v>103</v>
          </cell>
        </row>
        <row r="9804">
          <cell r="A9804" t="str">
            <v>Y608</v>
          </cell>
          <cell r="B9804" t="str">
            <v>INCIDENTE DURANTE OTRAS ATENCIONES MEDICAS Y QUIRURGICAS</v>
          </cell>
          <cell r="C9804" t="str">
            <v>103</v>
          </cell>
        </row>
        <row r="9805">
          <cell r="A9805" t="str">
            <v>Y609</v>
          </cell>
          <cell r="B9805" t="str">
            <v>INCIDENTE DURANTE ATENCION MEDICA Y QUIRURGICA NO ESPECIFICADA</v>
          </cell>
          <cell r="C9805" t="str">
            <v>103</v>
          </cell>
        </row>
        <row r="9806">
          <cell r="A9806" t="str">
            <v>Y61</v>
          </cell>
          <cell r="B9806" t="str">
            <v>OBJETO EXTRAÑO DEJADO ACCIDENTAL/ EN EL CUERPO DURANTE LA ATENCION MED</v>
          </cell>
          <cell r="C9806" t="str">
            <v>103</v>
          </cell>
        </row>
        <row r="9807">
          <cell r="A9807" t="str">
            <v>Y610</v>
          </cell>
          <cell r="B9807" t="str">
            <v>OBJETO EXTRAÑO DEJADO ACCIDENTAL/ EN LE CUERPO DURANTE OPER. QUIRURGIC</v>
          </cell>
          <cell r="C9807" t="str">
            <v>103</v>
          </cell>
        </row>
        <row r="9808">
          <cell r="A9808" t="str">
            <v>Y611</v>
          </cell>
          <cell r="B9808" t="str">
            <v>OBJETO EXT. DEJADO ACCIDENT. EN EL CUEPO DURANTE INFUSION O TRANSFUSIO</v>
          </cell>
          <cell r="C9808" t="str">
            <v>103</v>
          </cell>
        </row>
        <row r="9809">
          <cell r="A9809" t="str">
            <v>Y612</v>
          </cell>
          <cell r="B9809" t="str">
            <v>OBJETO EXT. DEJADO ACCIDENT. EN EL CUERPO DURANTE DIALISIS RENAL U OTR</v>
          </cell>
          <cell r="C9809" t="str">
            <v>103</v>
          </cell>
        </row>
        <row r="9810">
          <cell r="A9810" t="str">
            <v>Y613</v>
          </cell>
          <cell r="B9810" t="str">
            <v>OBJETO EXT. DEJADO ACCIDENT. EN LE CUERPO DURANTE INYECC. O INMUNIZAC</v>
          </cell>
          <cell r="C9810" t="str">
            <v>103</v>
          </cell>
        </row>
        <row r="9811">
          <cell r="A9811" t="str">
            <v>Y614</v>
          </cell>
          <cell r="B9811" t="str">
            <v>OBJETO EXT. DEJADO ACCIDENT. EN LE CUERPO DURANTE EXAMEN ENDOSCOPICO</v>
          </cell>
          <cell r="C9811" t="str">
            <v>103</v>
          </cell>
        </row>
        <row r="9812">
          <cell r="A9812" t="str">
            <v>Y615</v>
          </cell>
          <cell r="B9812" t="str">
            <v>OBJETO EXT. DEJADO ACCIDENT. EN EL CUERPO DURANTE CATETERIZACION CARDI</v>
          </cell>
          <cell r="C9812" t="str">
            <v>103</v>
          </cell>
        </row>
        <row r="9813">
          <cell r="A9813" t="str">
            <v>Y616</v>
          </cell>
          <cell r="B9813" t="str">
            <v>OBJETO EXT. DEJADO ACCIDENT. EN EL CUERPO DURANTE ASPIRACION, PUNCION</v>
          </cell>
          <cell r="C9813" t="str">
            <v>103</v>
          </cell>
        </row>
        <row r="9814">
          <cell r="A9814" t="str">
            <v>Y617</v>
          </cell>
          <cell r="B9814" t="str">
            <v>OBJETO EXT. DEJADO ACCIDENT. EN EL CUERPO DURANTE REMOCION DE CATETER</v>
          </cell>
          <cell r="C9814" t="str">
            <v>103</v>
          </cell>
        </row>
        <row r="9815">
          <cell r="A9815" t="str">
            <v>Y618</v>
          </cell>
          <cell r="B9815" t="str">
            <v>OBJETO EXT. DEJADO ACCIDENT. EN LE CUERPO DURANTE OTRAS ATENCIONES MED</v>
          </cell>
          <cell r="C9815" t="str">
            <v>103</v>
          </cell>
        </row>
        <row r="9816">
          <cell r="A9816" t="str">
            <v>Y619</v>
          </cell>
          <cell r="B9816" t="str">
            <v>OBJETO EXT. DEJADO ACCIDENT. EN EL CUERPO DURANTE ATENC. MED. Y QUIR.</v>
          </cell>
          <cell r="C9816" t="str">
            <v>103</v>
          </cell>
        </row>
        <row r="9817">
          <cell r="A9817" t="str">
            <v>Y62</v>
          </cell>
          <cell r="B9817" t="str">
            <v>FALLAS EN LA ESTERILIZACION DURANTE LA ATENCION MEDICA Y QUIRURGICA</v>
          </cell>
          <cell r="C9817" t="str">
            <v>103</v>
          </cell>
        </row>
        <row r="9818">
          <cell r="A9818" t="str">
            <v>Y620</v>
          </cell>
          <cell r="B9818" t="str">
            <v>FALLAS EN LA ESTERILIZACION DURANTE OPERACION QUIRURGICA</v>
          </cell>
          <cell r="C9818" t="str">
            <v>103</v>
          </cell>
        </row>
        <row r="9819">
          <cell r="A9819" t="str">
            <v>Y621</v>
          </cell>
          <cell r="B9819" t="str">
            <v>FALLAS EN LA ESTERILIZACION DURANTE INFUNSION O TRANSFUNSION</v>
          </cell>
          <cell r="C9819" t="str">
            <v>103</v>
          </cell>
        </row>
        <row r="9820">
          <cell r="A9820" t="str">
            <v>Y622</v>
          </cell>
          <cell r="B9820" t="str">
            <v>FALLAS EN LA ESTERILIZACION DURANTE DIALISIS RENAL U OTRA PERFUSION</v>
          </cell>
          <cell r="C9820" t="str">
            <v>103</v>
          </cell>
        </row>
        <row r="9821">
          <cell r="A9821" t="str">
            <v>Y623</v>
          </cell>
          <cell r="B9821" t="str">
            <v>FALLAS EN LA ESTERILIZACION DURANTE INYECCION O INMUNIZACION</v>
          </cell>
          <cell r="C9821" t="str">
            <v>103</v>
          </cell>
        </row>
        <row r="9822">
          <cell r="A9822" t="str">
            <v>Y624</v>
          </cell>
          <cell r="B9822" t="str">
            <v>FALLAS EN LA ESTERILIZACION DURANTE EXAMEN ENDOSCOPICO</v>
          </cell>
          <cell r="C9822" t="str">
            <v>103</v>
          </cell>
        </row>
        <row r="9823">
          <cell r="A9823" t="str">
            <v>Y625</v>
          </cell>
          <cell r="B9823" t="str">
            <v>FALLAS EN LA ESTERILIZACION DURANTE CATETERIZACION CARDIACA</v>
          </cell>
          <cell r="C9823" t="str">
            <v>103</v>
          </cell>
        </row>
        <row r="9824">
          <cell r="A9824" t="str">
            <v>Y626</v>
          </cell>
          <cell r="B9824" t="str">
            <v>FALLAS EN LA ESTERILIZACION DURANTE ASPIRACION, PUNCION Y OTRAS CATETE</v>
          </cell>
          <cell r="C9824" t="str">
            <v>103</v>
          </cell>
        </row>
        <row r="9825">
          <cell r="A9825" t="str">
            <v>Y628</v>
          </cell>
          <cell r="B9825" t="str">
            <v>FALLAS EN LA ESTERILIZACION DURANTE OTRAS ATENCIONES MEDICAS Y QUIRURG</v>
          </cell>
          <cell r="C9825" t="str">
            <v>103</v>
          </cell>
        </row>
        <row r="9826">
          <cell r="A9826" t="str">
            <v>Y629</v>
          </cell>
          <cell r="B9826" t="str">
            <v>FALLAS EN LA ESTERILIZACION DURANTE ATENCION MEDICA Y QUIRURG. NO ESPE</v>
          </cell>
          <cell r="C9826" t="str">
            <v>103</v>
          </cell>
        </row>
        <row r="9827">
          <cell r="A9827" t="str">
            <v>Y63</v>
          </cell>
          <cell r="B9827" t="str">
            <v>FALLA EN LA DOSIFICACION DURANTE LA ATENCION MEDICA Y QUIRURGICA</v>
          </cell>
          <cell r="C9827" t="str">
            <v>103</v>
          </cell>
        </row>
        <row r="9828">
          <cell r="A9828" t="str">
            <v>Y630</v>
          </cell>
          <cell r="B9828" t="str">
            <v>EXCESIVA CANTIDAD DE SANGRE U OTRO LIQUIDO ADMINST. DURANTE UNA INFUSI</v>
          </cell>
          <cell r="C9828" t="str">
            <v>103</v>
          </cell>
        </row>
        <row r="9829">
          <cell r="A9829" t="str">
            <v>Y631</v>
          </cell>
          <cell r="B9829" t="str">
            <v>DILUCION INCORRECTA DE LIQUIDO DURANTE UNA INFUSION</v>
          </cell>
          <cell r="C9829" t="str">
            <v>103</v>
          </cell>
        </row>
        <row r="9830">
          <cell r="A9830" t="str">
            <v>Y632</v>
          </cell>
          <cell r="B9830" t="str">
            <v>SOBREDOSIS DE RADIACION ADMINISTRADA DURANTE TERAPIA</v>
          </cell>
          <cell r="C9830" t="str">
            <v>103</v>
          </cell>
        </row>
        <row r="9831">
          <cell r="A9831" t="str">
            <v>Y633</v>
          </cell>
          <cell r="B9831" t="str">
            <v>EXPOSICION INADVERTIDA DEL PACIENTE A RADIACION DURANTE LA ATENC. MEDI</v>
          </cell>
          <cell r="C9831" t="str">
            <v>103</v>
          </cell>
        </row>
        <row r="9832">
          <cell r="A9832" t="str">
            <v>Y634</v>
          </cell>
          <cell r="B9832" t="str">
            <v>FALLA EN LA DOSIFICACION EN ELETROCHOQUE O CHOQUE INSULINICO</v>
          </cell>
          <cell r="C9832" t="str">
            <v>103</v>
          </cell>
        </row>
        <row r="9833">
          <cell r="A9833" t="str">
            <v>Y635</v>
          </cell>
          <cell r="B9833" t="str">
            <v>FALLA EN EL CONTROL DE LA TEMPERATURA, EN TAPONAMIENTOS Y APLIC. LOCAL</v>
          </cell>
          <cell r="C9833" t="str">
            <v>103</v>
          </cell>
        </row>
        <row r="9834">
          <cell r="A9834" t="str">
            <v>Y636</v>
          </cell>
          <cell r="B9834" t="str">
            <v>NO ADMINISTRACION DE DROGAS, MEDICAMENTOS O SUSTANCIAS BIOLOG. NECESAR</v>
          </cell>
          <cell r="C9834" t="str">
            <v>103</v>
          </cell>
        </row>
        <row r="9835">
          <cell r="A9835" t="str">
            <v>Y638</v>
          </cell>
          <cell r="B9835" t="str">
            <v>FALLA EN LA DOSIFICACION DURANTE OTRAS ATENCIONES MEDICAS Y QUIRURGICA</v>
          </cell>
          <cell r="C9835" t="str">
            <v>103</v>
          </cell>
        </row>
        <row r="9836">
          <cell r="A9836" t="str">
            <v>Y639</v>
          </cell>
          <cell r="B9836" t="str">
            <v>FALLA EN LA DOSIFICACION DURANTE ATENCION MEDICA Y QUIRURG. NO ESPECIF</v>
          </cell>
          <cell r="C9836" t="str">
            <v>103</v>
          </cell>
        </row>
        <row r="9837">
          <cell r="A9837" t="str">
            <v>Y64</v>
          </cell>
          <cell r="B9837" t="str">
            <v>MEDICAMENTOS O SUSTANCIAS BIOLOGICAS CONTAMINADOS</v>
          </cell>
          <cell r="C9837" t="str">
            <v>103</v>
          </cell>
        </row>
        <row r="9838">
          <cell r="A9838" t="str">
            <v>Y640</v>
          </cell>
          <cell r="B9838" t="str">
            <v>MEDICAMENTOS O SUSTANCIAS BIOLOGICAS CONTAMINADO EN INFIS. O TRANSF</v>
          </cell>
          <cell r="C9838" t="str">
            <v>103</v>
          </cell>
        </row>
        <row r="9839">
          <cell r="A9839" t="str">
            <v>Y641</v>
          </cell>
          <cell r="B9839" t="str">
            <v>MEDICAMENTOS O SUSTANCIAS BIOLOG. CONTAMINADO, INYECT. O USADO PARA IN</v>
          </cell>
          <cell r="C9839" t="str">
            <v>103</v>
          </cell>
        </row>
        <row r="9840">
          <cell r="A9840" t="str">
            <v>Y648</v>
          </cell>
          <cell r="B9840" t="str">
            <v>MEDICAMENTO O SUSTANCIA BIOLOG. CONTAM. ADMINIST. POR OTROS MEDIOS</v>
          </cell>
          <cell r="C9840" t="str">
            <v>103</v>
          </cell>
        </row>
        <row r="9841">
          <cell r="A9841" t="str">
            <v>Y649</v>
          </cell>
          <cell r="B9841" t="str">
            <v>MEDICAMENTO O SUSTANCIAS BILOG. CONTAM. ADMINIST. POR MEDIOS NO ESPECI</v>
          </cell>
          <cell r="C9841" t="str">
            <v>103</v>
          </cell>
        </row>
        <row r="9842">
          <cell r="A9842" t="str">
            <v>Y65</v>
          </cell>
          <cell r="B9842" t="str">
            <v>OTROS INCIDENTES DURANTE LA ATENCION MEDICA Y QUIRURGICA</v>
          </cell>
          <cell r="C9842" t="str">
            <v>103</v>
          </cell>
        </row>
        <row r="9843">
          <cell r="A9843" t="str">
            <v>Y650</v>
          </cell>
          <cell r="B9843" t="str">
            <v>SANGRE INCOMPATIBLE USADA EN TRANSFUSION</v>
          </cell>
          <cell r="C9843" t="str">
            <v>103</v>
          </cell>
        </row>
        <row r="9844">
          <cell r="A9844" t="str">
            <v>Y651</v>
          </cell>
          <cell r="B9844" t="str">
            <v>LIQUIDO ERRONEO USADO EN INFUSION</v>
          </cell>
          <cell r="C9844" t="str">
            <v>103</v>
          </cell>
        </row>
        <row r="9845">
          <cell r="A9845" t="str">
            <v>Y652</v>
          </cell>
          <cell r="B9845" t="str">
            <v>FALLA EN LA SUTURA O LIGADURA DURANTE OPERACION QUIRURGICA</v>
          </cell>
          <cell r="C9845" t="str">
            <v>103</v>
          </cell>
        </row>
        <row r="9846">
          <cell r="A9846" t="str">
            <v>Y653</v>
          </cell>
          <cell r="B9846" t="str">
            <v>TUBO ENDOTRAQUEAL COLOCADO ERRONEA/ DURANTE PROCED. ANESTESICO</v>
          </cell>
          <cell r="C9846" t="str">
            <v>103</v>
          </cell>
        </row>
        <row r="9847">
          <cell r="A9847" t="str">
            <v>Y654</v>
          </cell>
          <cell r="B9847" t="str">
            <v>FALLA EN LA INTRODUCCION O REMOCION DE OTRO TUBO O INSTRUMENTO</v>
          </cell>
          <cell r="C9847" t="str">
            <v>103</v>
          </cell>
        </row>
        <row r="9848">
          <cell r="A9848" t="str">
            <v>Y655</v>
          </cell>
          <cell r="B9848" t="str">
            <v>REALIZACION DE UNA OPERACION INADECUADA</v>
          </cell>
          <cell r="C9848" t="str">
            <v>103</v>
          </cell>
        </row>
        <row r="9849">
          <cell r="A9849" t="str">
            <v>Y658</v>
          </cell>
          <cell r="B9849" t="str">
            <v>OTROS INCIDENTES ESPECIFICADOS DURANTE LA ATENC. MEDICA Y QUIRURGICA</v>
          </cell>
          <cell r="C9849" t="str">
            <v>103</v>
          </cell>
        </row>
        <row r="9850">
          <cell r="A9850" t="str">
            <v>Y66</v>
          </cell>
          <cell r="B9850" t="str">
            <v>NO ADMINISTRACION DE LA ATENCION MEDICA Y QUIRURGICA</v>
          </cell>
          <cell r="C9850" t="str">
            <v>103</v>
          </cell>
        </row>
        <row r="9851">
          <cell r="A9851" t="str">
            <v>Y69</v>
          </cell>
          <cell r="B9851" t="str">
            <v>INCIDENTES NO ESPECIFICADOS DURANTE LA ATENCION MEDICA Y QUIRURGICA</v>
          </cell>
          <cell r="C9851" t="str">
            <v>103</v>
          </cell>
        </row>
        <row r="9852">
          <cell r="A9852" t="str">
            <v>Y70</v>
          </cell>
          <cell r="B9852" t="str">
            <v>DISPOSITIVOS DE ANESTESIOLOGIA CON INCIDENTES ADVERSOS</v>
          </cell>
          <cell r="C9852" t="str">
            <v>103</v>
          </cell>
        </row>
        <row r="9853">
          <cell r="A9853" t="str">
            <v>Y71</v>
          </cell>
          <cell r="B9853" t="str">
            <v>DISPOSITIVOS CARDIOVASCULARES ASOCIADOS CON INCIDENTES ADVERSOS</v>
          </cell>
          <cell r="C9853" t="str">
            <v>103</v>
          </cell>
        </row>
        <row r="9854">
          <cell r="A9854" t="str">
            <v>Y72</v>
          </cell>
          <cell r="B9854" t="str">
            <v>DISPOSITIVOS OTORRINOLARINGOLOGICOS ASOCIADOS CON INCIDENT. ADVERSOS</v>
          </cell>
          <cell r="C9854" t="str">
            <v>103</v>
          </cell>
        </row>
        <row r="9855">
          <cell r="A9855" t="str">
            <v>Y73</v>
          </cell>
          <cell r="B9855" t="str">
            <v>DSIPOSITIVOS DE GASTROENTEROLOGIA Y UROLOGIA ASOCIADOS CON INCID. ADVE</v>
          </cell>
          <cell r="C9855" t="str">
            <v>103</v>
          </cell>
        </row>
        <row r="9856">
          <cell r="A9856" t="str">
            <v>Y74</v>
          </cell>
          <cell r="B9856" t="str">
            <v>DISPOSIT. PARA USO HOPITAL. GENERAL Y PERSONAL ASOCIADOS CON INCID. AD</v>
          </cell>
          <cell r="C9856" t="str">
            <v>103</v>
          </cell>
        </row>
        <row r="9857">
          <cell r="A9857" t="str">
            <v>Y75</v>
          </cell>
          <cell r="B9857" t="str">
            <v>DISPOSIT. NEUROLOGICOS ASOCIADOS CON INCIDENTES ADVERSOS</v>
          </cell>
          <cell r="C9857" t="str">
            <v>103</v>
          </cell>
        </row>
        <row r="9858">
          <cell r="A9858" t="str">
            <v>Y76</v>
          </cell>
          <cell r="B9858" t="str">
            <v>DSIPOSIT. GINECOLOGICOS Y OBSTETRICOS ASOCIADOS CON INCID. ADVERSOS</v>
          </cell>
          <cell r="C9858" t="str">
            <v>103</v>
          </cell>
        </row>
        <row r="9859">
          <cell r="A9859" t="str">
            <v>Y77</v>
          </cell>
          <cell r="B9859" t="str">
            <v>DISPOSITIVOS OFTALMICOS ASOCIADOS CON INCIDENTE ADVERSOS</v>
          </cell>
          <cell r="C9859" t="str">
            <v>103</v>
          </cell>
        </row>
        <row r="9860">
          <cell r="A9860" t="str">
            <v>Y78</v>
          </cell>
          <cell r="B9860" t="str">
            <v>APARATOS RADIOLOGICOS ASOCIADOS CON INCIDENTES ADVERSOS</v>
          </cell>
          <cell r="C9860" t="str">
            <v>103</v>
          </cell>
        </row>
        <row r="9861">
          <cell r="A9861" t="str">
            <v>Y79</v>
          </cell>
          <cell r="B9861" t="str">
            <v>DISPOSITIVOS ORTOPEDICOS ASOCIADOS CON INCIDENTES ADVERSOS</v>
          </cell>
          <cell r="C9861" t="str">
            <v>103</v>
          </cell>
        </row>
        <row r="9862">
          <cell r="A9862" t="str">
            <v>Y80</v>
          </cell>
          <cell r="B9862" t="str">
            <v>APARATOS DE MEDICINA FISICA ASOCIADOS CON INCIDENTES ADVERSOS</v>
          </cell>
          <cell r="C9862" t="str">
            <v>103</v>
          </cell>
        </row>
        <row r="9863">
          <cell r="A9863" t="str">
            <v>Y81</v>
          </cell>
          <cell r="B9863" t="str">
            <v>DISPOSITIVOS DE CIRUGIA GENERAL Y PLASTICA ASOCIADOS CON INCID. ADVERS</v>
          </cell>
          <cell r="C9863" t="str">
            <v>103</v>
          </cell>
        </row>
        <row r="9864">
          <cell r="A9864" t="str">
            <v>Y82</v>
          </cell>
          <cell r="B9864" t="str">
            <v>OTROS DISPOSITIVOS MEDICOS, Y LOS NO ESPECIF. ASOCIADOS CON INCID. ADV</v>
          </cell>
          <cell r="C9864" t="str">
            <v>103</v>
          </cell>
        </row>
        <row r="9865">
          <cell r="A9865" t="str">
            <v>Y83</v>
          </cell>
          <cell r="B9865" t="str">
            <v>CIRUGIA Y OTROS PROCED. QUIRUG. COMO LA CAUSA DE REACC. ANORMAL DEL PT</v>
          </cell>
          <cell r="C9865" t="str">
            <v>103</v>
          </cell>
        </row>
        <row r="9866">
          <cell r="A9866" t="str">
            <v>Y830</v>
          </cell>
          <cell r="B9866" t="str">
            <v>OPERACION QUIRURGICA CON TRASPLANTE DE UN ORGANO COMPLETO</v>
          </cell>
          <cell r="C9866" t="str">
            <v>103</v>
          </cell>
        </row>
        <row r="9867">
          <cell r="A9867" t="str">
            <v>Y831</v>
          </cell>
          <cell r="B9867" t="str">
            <v>OPERACION QUIRURGICA CON IMPLANTE DE UN DISPOSITIVO ARTIFICIAL INTERNO</v>
          </cell>
          <cell r="C9867" t="str">
            <v>103</v>
          </cell>
        </row>
        <row r="9868">
          <cell r="A9868" t="str">
            <v>Y832</v>
          </cell>
          <cell r="B9868" t="str">
            <v>OPERACION QUIRURGICA CON ANASTOMOSIS, DERIVACION O INJERTO</v>
          </cell>
          <cell r="C9868" t="str">
            <v>103</v>
          </cell>
        </row>
        <row r="9869">
          <cell r="A9869" t="str">
            <v>Y833</v>
          </cell>
          <cell r="B9869" t="str">
            <v>OPERACION QUIRURGICA CON FORMACION DE ESTOMA EXTERNO</v>
          </cell>
          <cell r="C9869" t="str">
            <v>103</v>
          </cell>
        </row>
        <row r="9870">
          <cell r="A9870" t="str">
            <v>Y834</v>
          </cell>
          <cell r="B9870" t="str">
            <v>OTRA CIRUGIA RECONSTRUCTIVA</v>
          </cell>
          <cell r="C9870" t="str">
            <v>103</v>
          </cell>
        </row>
        <row r="9871">
          <cell r="A9871" t="str">
            <v>Y835</v>
          </cell>
          <cell r="B9871" t="str">
            <v>AMPUTACION DE MIEMBRO(S)</v>
          </cell>
          <cell r="C9871" t="str">
            <v>103</v>
          </cell>
        </row>
        <row r="9872">
          <cell r="A9872" t="str">
            <v>Y836</v>
          </cell>
          <cell r="B9872" t="str">
            <v>REMOCION DE OTRO ORGANO (PARCIAL) (TOTAL)</v>
          </cell>
          <cell r="C9872" t="str">
            <v>103</v>
          </cell>
        </row>
        <row r="9873">
          <cell r="A9873" t="str">
            <v>Y838</v>
          </cell>
          <cell r="B9873" t="str">
            <v>OTROS PROCEDIMIENTOS QUIRURGICOS</v>
          </cell>
          <cell r="C9873" t="str">
            <v>103</v>
          </cell>
        </row>
        <row r="9874">
          <cell r="A9874" t="str">
            <v>Y839</v>
          </cell>
          <cell r="B9874" t="str">
            <v>PROCEDIMIENTO QUIRURGICO NO ESPECIFICADO</v>
          </cell>
          <cell r="C9874" t="str">
            <v>103</v>
          </cell>
        </row>
        <row r="9875">
          <cell r="A9875" t="str">
            <v>Y84</v>
          </cell>
          <cell r="B9875" t="str">
            <v>OTROS PROCED. MEDICOS COMO LA CAUSA DE REACC. ANORMAL DEL PTE. O DE CO</v>
          </cell>
          <cell r="C9875" t="str">
            <v>103</v>
          </cell>
        </row>
        <row r="9876">
          <cell r="A9876" t="str">
            <v>Y840</v>
          </cell>
          <cell r="B9876" t="str">
            <v>CATETERIZACION CARDIACA</v>
          </cell>
          <cell r="C9876" t="str">
            <v>103</v>
          </cell>
        </row>
        <row r="9877">
          <cell r="A9877" t="str">
            <v>Y841</v>
          </cell>
          <cell r="B9877" t="str">
            <v>DIALISIS RENAL</v>
          </cell>
          <cell r="C9877" t="str">
            <v>103</v>
          </cell>
        </row>
        <row r="9878">
          <cell r="A9878" t="str">
            <v>Y842</v>
          </cell>
          <cell r="B9878" t="str">
            <v>PROCEDIMIENTO RADIOLOGICO Y RADIOTERAPIA</v>
          </cell>
          <cell r="C9878" t="str">
            <v>103</v>
          </cell>
        </row>
        <row r="9879">
          <cell r="A9879" t="str">
            <v>Y843</v>
          </cell>
          <cell r="B9879" t="str">
            <v>TERAPIA POR CHOQUE</v>
          </cell>
          <cell r="C9879" t="str">
            <v>103</v>
          </cell>
        </row>
        <row r="9880">
          <cell r="A9880" t="str">
            <v>Y844</v>
          </cell>
          <cell r="B9880" t="str">
            <v>ASPIRACION DE LIQUIDOS</v>
          </cell>
          <cell r="C9880" t="str">
            <v>103</v>
          </cell>
        </row>
        <row r="9881">
          <cell r="A9881" t="str">
            <v>Y845</v>
          </cell>
          <cell r="B9881" t="str">
            <v>INSERCION DE SONDA GASTRICA O DUODENAL</v>
          </cell>
          <cell r="C9881" t="str">
            <v>103</v>
          </cell>
        </row>
        <row r="9882">
          <cell r="A9882" t="str">
            <v>Y846</v>
          </cell>
          <cell r="B9882" t="str">
            <v>CATETERIZACION URINARIA</v>
          </cell>
          <cell r="C9882" t="str">
            <v>103</v>
          </cell>
        </row>
        <row r="9883">
          <cell r="A9883" t="str">
            <v>Y847</v>
          </cell>
          <cell r="B9883" t="str">
            <v>MUETRA DE SANGRE</v>
          </cell>
          <cell r="C9883" t="str">
            <v>103</v>
          </cell>
        </row>
        <row r="9884">
          <cell r="A9884" t="str">
            <v>Y848</v>
          </cell>
          <cell r="B9884" t="str">
            <v>OTROS PROCEDIMIENTOS MEDICOS</v>
          </cell>
          <cell r="C9884" t="str">
            <v>103</v>
          </cell>
        </row>
        <row r="9885">
          <cell r="A9885" t="str">
            <v>Y849</v>
          </cell>
          <cell r="B9885" t="str">
            <v>PROCEDIMIENTO MEDICO NO ESPECIFICADO</v>
          </cell>
          <cell r="C9885" t="str">
            <v>103</v>
          </cell>
        </row>
        <row r="9886">
          <cell r="A9886" t="str">
            <v>Y85</v>
          </cell>
          <cell r="B9886" t="str">
            <v>SECUELAS DE ACCIDENTE DE TRANSPORTE</v>
          </cell>
          <cell r="C9886" t="str">
            <v>103</v>
          </cell>
        </row>
        <row r="9887">
          <cell r="A9887" t="str">
            <v>Y850</v>
          </cell>
          <cell r="B9887" t="str">
            <v>SECUELAS DE ACCIDENTE DE VEHICULO DE MOTOR</v>
          </cell>
          <cell r="C9887" t="str">
            <v>103</v>
          </cell>
        </row>
        <row r="9888">
          <cell r="A9888" t="str">
            <v>Y859</v>
          </cell>
          <cell r="B9888" t="str">
            <v>SECUELAS DE OTROS ACCIDENTES DE TRANSPORTE, Y LOS NO ESPECIFICADOS</v>
          </cell>
          <cell r="C9888" t="str">
            <v>103</v>
          </cell>
        </row>
        <row r="9889">
          <cell r="A9889" t="str">
            <v>Y86</v>
          </cell>
          <cell r="B9889" t="str">
            <v>SECUELAS DE OTROS ACCIDENTES</v>
          </cell>
          <cell r="C9889" t="str">
            <v>103</v>
          </cell>
        </row>
        <row r="9890">
          <cell r="A9890" t="str">
            <v>Y87</v>
          </cell>
          <cell r="B9890" t="str">
            <v>SECUELAS DE LESIONES AUTOINFL. INTENCIONAL/ AGRESIONES Y EVENTOS DE IN</v>
          </cell>
          <cell r="C9890" t="str">
            <v>103</v>
          </cell>
        </row>
        <row r="9891">
          <cell r="A9891" t="str">
            <v>Y870</v>
          </cell>
          <cell r="B9891" t="str">
            <v>SECUELAS DE LESIONES AUTOINFLIGIDAS</v>
          </cell>
          <cell r="C9891" t="str">
            <v>103</v>
          </cell>
        </row>
        <row r="9892">
          <cell r="A9892" t="str">
            <v>Y871</v>
          </cell>
          <cell r="B9892" t="str">
            <v>SECUELAS DE AGRESIONES</v>
          </cell>
          <cell r="C9892" t="str">
            <v>103</v>
          </cell>
        </row>
        <row r="9893">
          <cell r="A9893" t="str">
            <v>Y872</v>
          </cell>
          <cell r="B9893" t="str">
            <v>SECUELAS DE EVENTOS DE INTENCION NO DETERMINADA</v>
          </cell>
          <cell r="C9893" t="str">
            <v>103</v>
          </cell>
        </row>
        <row r="9894">
          <cell r="A9894" t="str">
            <v>Y88</v>
          </cell>
          <cell r="B9894" t="str">
            <v>SECUELAS CON ATENCION MEDICA Y QUIRURGICA COMO CAUSA EXTERNA</v>
          </cell>
          <cell r="C9894" t="str">
            <v>103</v>
          </cell>
        </row>
        <row r="9895">
          <cell r="A9895" t="str">
            <v>Y880</v>
          </cell>
          <cell r="B9895" t="str">
            <v>SECUELAS DE EFECTOS ADVERSOS CAUSADOS POR DROGAS, MEDIC. Y SUSTAN. BIO</v>
          </cell>
          <cell r="C9895" t="str">
            <v>103</v>
          </cell>
        </row>
        <row r="9896">
          <cell r="A9896" t="str">
            <v>Y881</v>
          </cell>
          <cell r="B9896" t="str">
            <v>SECUELAS DE INCIDENTES OCURRIDOS AL PTE. DURANTE PROCED. MED. Y QUIRUR</v>
          </cell>
          <cell r="C9896" t="str">
            <v>103</v>
          </cell>
        </row>
        <row r="9897">
          <cell r="A9897" t="str">
            <v>Y882</v>
          </cell>
          <cell r="B9897" t="str">
            <v>SECUELAS DE INCID. ADV. ASOCIADOS CON DISPOSIT. MEDICOS EN DX. Y USO T</v>
          </cell>
          <cell r="C9897" t="str">
            <v>103</v>
          </cell>
        </row>
        <row r="9898">
          <cell r="A9898" t="str">
            <v>Y883</v>
          </cell>
          <cell r="B9898" t="str">
            <v>SECUELAS DE PROCED. MED. Y QUIRURG. COMO LA CAUSA DE REACC. ANORMAL DE</v>
          </cell>
          <cell r="C9898" t="str">
            <v>103</v>
          </cell>
        </row>
        <row r="9899">
          <cell r="A9899" t="str">
            <v>Y89</v>
          </cell>
          <cell r="B9899" t="str">
            <v>SECUELAS DE OTRAS CAUSAS EXTERNAS</v>
          </cell>
          <cell r="C9899" t="str">
            <v>103</v>
          </cell>
        </row>
        <row r="9900">
          <cell r="A9900" t="str">
            <v>Y890</v>
          </cell>
          <cell r="B9900" t="str">
            <v>SECUELAS DE INTERVENCION LEGAL</v>
          </cell>
          <cell r="C9900" t="str">
            <v>103</v>
          </cell>
        </row>
        <row r="9901">
          <cell r="A9901" t="str">
            <v>Y891</v>
          </cell>
          <cell r="B9901" t="str">
            <v>SECUELAS DE OPERACONES DE GUERRA</v>
          </cell>
          <cell r="C9901" t="str">
            <v>103</v>
          </cell>
        </row>
        <row r="9902">
          <cell r="A9902" t="str">
            <v>Y899</v>
          </cell>
          <cell r="B9902" t="str">
            <v>SECUELAS DE CAUSAS EXTERNA NO ESPECIFICADA</v>
          </cell>
          <cell r="C9902" t="str">
            <v>103</v>
          </cell>
        </row>
        <row r="9903">
          <cell r="A9903" t="str">
            <v>Z00</v>
          </cell>
          <cell r="B9903" t="str">
            <v>EXAMEN GENERAL E INVESTIGACION DE PERSONAS SIN QUEJAS O SIN DX. INFORM</v>
          </cell>
          <cell r="C9903" t="str">
            <v>000</v>
          </cell>
        </row>
        <row r="9904">
          <cell r="A9904" t="str">
            <v>Z000</v>
          </cell>
          <cell r="B9904" t="str">
            <v>EXAMEN MEDICO GENERAL</v>
          </cell>
          <cell r="C9904" t="str">
            <v>000</v>
          </cell>
        </row>
        <row r="9905">
          <cell r="A9905" t="str">
            <v>Z001</v>
          </cell>
          <cell r="B9905" t="str">
            <v>CONTROL DE SALUD DE RUTINA DEL NIÑO</v>
          </cell>
          <cell r="C9905" t="str">
            <v>00</v>
          </cell>
        </row>
        <row r="9906">
          <cell r="A9906" t="str">
            <v>Z002</v>
          </cell>
          <cell r="B9906" t="str">
            <v>EXAMEN DURANTE EL PERIODO DE CRECIMIENTO EN AL INFANCIA</v>
          </cell>
          <cell r="C9906" t="str">
            <v>00</v>
          </cell>
        </row>
        <row r="9907">
          <cell r="A9907" t="str">
            <v>Z003</v>
          </cell>
          <cell r="B9907" t="str">
            <v>EXAMEN DEL ESTADO DE DESARROLLO DEL ADOLESCENTE</v>
          </cell>
          <cell r="C9907" t="str">
            <v>00</v>
          </cell>
        </row>
        <row r="9908">
          <cell r="A9908" t="str">
            <v>Z004</v>
          </cell>
          <cell r="B9908" t="str">
            <v>EXAMEN PSIQUIATRICO GENERAL, NO CLASIFICADO EN OTRA PARTE</v>
          </cell>
          <cell r="C9908" t="str">
            <v>00</v>
          </cell>
        </row>
        <row r="9909">
          <cell r="A9909" t="str">
            <v>Z005</v>
          </cell>
          <cell r="B9909" t="str">
            <v>EXAMEN DE DONANTE POTENCIAL DE ORGANO O TEJIDO</v>
          </cell>
          <cell r="C9909" t="str">
            <v>00</v>
          </cell>
        </row>
        <row r="9910">
          <cell r="A9910" t="str">
            <v>Z006</v>
          </cell>
          <cell r="B9910" t="str">
            <v>EXAMEN PARA COMPARACION Y CONTROL EN PROGRAMA DE INVESTIGACION CLINICA</v>
          </cell>
          <cell r="C9910" t="str">
            <v>00</v>
          </cell>
        </row>
        <row r="9911">
          <cell r="A9911" t="str">
            <v>Z008</v>
          </cell>
          <cell r="B9911" t="str">
            <v>OTROS EXAMNES GENERALES</v>
          </cell>
          <cell r="C9911" t="str">
            <v>00</v>
          </cell>
        </row>
        <row r="9912">
          <cell r="A9912" t="str">
            <v>Z01</v>
          </cell>
          <cell r="B9912" t="str">
            <v>OTROS EXAMENES ESPECIALES E INVESTIG. EN PERSONAS SIN QUEJAS O SIN DX.</v>
          </cell>
          <cell r="C9912" t="str">
            <v>00</v>
          </cell>
        </row>
        <row r="9913">
          <cell r="A9913" t="str">
            <v>Z010</v>
          </cell>
          <cell r="B9913" t="str">
            <v>EXAMEN DE OJOS Y DE LA VISION</v>
          </cell>
          <cell r="C9913" t="str">
            <v>00</v>
          </cell>
        </row>
        <row r="9914">
          <cell r="A9914" t="str">
            <v>Z011</v>
          </cell>
          <cell r="B9914" t="str">
            <v>EXAMEN DE OIDOS Y DE LA AUDICION</v>
          </cell>
          <cell r="C9914" t="str">
            <v>00</v>
          </cell>
        </row>
        <row r="9915">
          <cell r="A9915" t="str">
            <v>Z012</v>
          </cell>
          <cell r="B9915" t="str">
            <v>EXAMEN ODONTOLOGICO</v>
          </cell>
          <cell r="C9915" t="str">
            <v>00</v>
          </cell>
        </row>
        <row r="9916">
          <cell r="A9916" t="str">
            <v>Z013</v>
          </cell>
          <cell r="B9916" t="str">
            <v>EXAMEN DE LA PRESION SANGUINEA</v>
          </cell>
          <cell r="C9916" t="str">
            <v>00</v>
          </cell>
        </row>
        <row r="9917">
          <cell r="A9917" t="str">
            <v>Z014</v>
          </cell>
          <cell r="B9917" t="str">
            <v>EXAMEN GINECOLOGICO (GENERAL) (DE RUTINA)</v>
          </cell>
          <cell r="C9917" t="str">
            <v>00</v>
          </cell>
        </row>
        <row r="9918">
          <cell r="A9918" t="str">
            <v>Z015</v>
          </cell>
          <cell r="B9918" t="str">
            <v>PRUEBAS DE SESIBILIZACION Y DIAGNOSTICO CUTANEO</v>
          </cell>
          <cell r="C9918" t="str">
            <v>00</v>
          </cell>
        </row>
        <row r="9919">
          <cell r="A9919" t="str">
            <v>Z016</v>
          </cell>
          <cell r="B9919" t="str">
            <v>EXAMEN RADIOLOGICO, NO CLASIFICADO EN OTRA PARTE</v>
          </cell>
          <cell r="C9919" t="str">
            <v>00</v>
          </cell>
        </row>
        <row r="9920">
          <cell r="A9920" t="str">
            <v>Z017</v>
          </cell>
          <cell r="B9920" t="str">
            <v>EXAMEN DE LABORATORIO</v>
          </cell>
          <cell r="C9920" t="str">
            <v>00</v>
          </cell>
        </row>
        <row r="9921">
          <cell r="A9921" t="str">
            <v>Z018</v>
          </cell>
          <cell r="B9921" t="str">
            <v>OTROS EXAMENES ESPECIALES ESPECIFICADOS</v>
          </cell>
          <cell r="C9921" t="str">
            <v>00</v>
          </cell>
        </row>
        <row r="9922">
          <cell r="A9922" t="str">
            <v>Z019</v>
          </cell>
          <cell r="B9922" t="str">
            <v>EXAMEN ESPECIAL NO ESPECIFICADO</v>
          </cell>
          <cell r="C9922" t="str">
            <v>00</v>
          </cell>
        </row>
        <row r="9923">
          <cell r="A9923" t="str">
            <v>Z02</v>
          </cell>
          <cell r="B9923" t="str">
            <v>EXAMENES Y CONTACTOS PARA FINES ADMINISTRATIVOS</v>
          </cell>
          <cell r="C9923" t="str">
            <v>00</v>
          </cell>
        </row>
        <row r="9924">
          <cell r="A9924" t="str">
            <v>Z020</v>
          </cell>
          <cell r="B9924" t="str">
            <v>EXAMEN PARA ADMISION A INSTITUCIONES EDUCATIVAS</v>
          </cell>
          <cell r="C9924" t="str">
            <v>00</v>
          </cell>
        </row>
        <row r="9925">
          <cell r="A9925" t="str">
            <v>Z021</v>
          </cell>
          <cell r="B9925" t="str">
            <v>EXAMEN PREEMPLEO</v>
          </cell>
          <cell r="C9925" t="str">
            <v>00</v>
          </cell>
        </row>
        <row r="9926">
          <cell r="A9926" t="str">
            <v>Z022</v>
          </cell>
          <cell r="B9926" t="str">
            <v>EXAMEN PARA ADMISION A INSTITUCIONES RESIDENCIALES</v>
          </cell>
          <cell r="C9926" t="str">
            <v>00</v>
          </cell>
        </row>
        <row r="9927">
          <cell r="A9927" t="str">
            <v>Z023</v>
          </cell>
          <cell r="B9927" t="str">
            <v>EXAMEN PARA RECLUTAMIENTO EN LAS FUERZAS ARMADAS</v>
          </cell>
          <cell r="C9927" t="str">
            <v>00</v>
          </cell>
        </row>
        <row r="9928">
          <cell r="A9928" t="str">
            <v>Z024</v>
          </cell>
          <cell r="B9928" t="str">
            <v>EXAMEN PARA OBTENCION DE LICENCIA DE CONDUCTOR</v>
          </cell>
          <cell r="C9928" t="str">
            <v>00</v>
          </cell>
        </row>
        <row r="9929">
          <cell r="A9929" t="str">
            <v>Z025</v>
          </cell>
          <cell r="B9929" t="str">
            <v>EXAMEN PARA PARTICIPACION EN COMPETENCIA DEPORTIVA</v>
          </cell>
          <cell r="C9929" t="str">
            <v>00</v>
          </cell>
        </row>
        <row r="9930">
          <cell r="A9930" t="str">
            <v>Z026</v>
          </cell>
          <cell r="B9930" t="str">
            <v>EXAMEN PARA FINES DE SEGUROS</v>
          </cell>
          <cell r="C9930" t="str">
            <v>00</v>
          </cell>
        </row>
        <row r="9931">
          <cell r="A9931" t="str">
            <v>Z027</v>
          </cell>
          <cell r="B9931" t="str">
            <v>EXTENSION DE CERTIFICADO MEDICO</v>
          </cell>
          <cell r="C9931" t="str">
            <v>00</v>
          </cell>
        </row>
        <row r="9932">
          <cell r="A9932" t="str">
            <v>Z028</v>
          </cell>
          <cell r="B9932" t="str">
            <v>OTROS EXAMENES PARA FINES ADMINISTRATIVOS</v>
          </cell>
          <cell r="C9932" t="str">
            <v>00</v>
          </cell>
        </row>
        <row r="9933">
          <cell r="A9933" t="str">
            <v>Z029</v>
          </cell>
          <cell r="B9933" t="str">
            <v>EXAMEN PARA FINES ADMINISTRATIVOS, NO ESPECIFICADO</v>
          </cell>
          <cell r="C9933" t="str">
            <v>00</v>
          </cell>
        </row>
        <row r="9934">
          <cell r="A9934" t="str">
            <v>Z03</v>
          </cell>
          <cell r="B9934" t="str">
            <v>OBSERVACION Y EVALUACION MEDICAS POR SOSPECHA DE ENF. Y AFECCIONES</v>
          </cell>
          <cell r="C9934" t="str">
            <v>00</v>
          </cell>
        </row>
        <row r="9935">
          <cell r="A9935" t="str">
            <v>Z030</v>
          </cell>
          <cell r="B9935" t="str">
            <v>OBSERVACION POR SOSPECHA DE TUBERCULOSIS</v>
          </cell>
          <cell r="C9935" t="str">
            <v>00</v>
          </cell>
        </row>
        <row r="9936">
          <cell r="A9936" t="str">
            <v>Z031</v>
          </cell>
          <cell r="B9936" t="str">
            <v>OBSERVACION POR SOSPECHA DE TUMOR MALIGNO</v>
          </cell>
          <cell r="C9936" t="str">
            <v>00</v>
          </cell>
        </row>
        <row r="9937">
          <cell r="A9937" t="str">
            <v>Z032</v>
          </cell>
          <cell r="B9937" t="str">
            <v>OBSERVACION POR SOSPECHA DE TRASTORNO MENTAL Y DEL COMPORTAMIENTO</v>
          </cell>
          <cell r="C9937" t="str">
            <v>00</v>
          </cell>
        </row>
        <row r="9938">
          <cell r="A9938" t="str">
            <v>Z033</v>
          </cell>
          <cell r="B9938" t="str">
            <v>OBSERVACION POR SOSPECHA DE TRASTORNO DEL SISTEMA NERVIOSO</v>
          </cell>
          <cell r="C9938" t="str">
            <v>00</v>
          </cell>
        </row>
        <row r="9939">
          <cell r="A9939" t="str">
            <v>Z034</v>
          </cell>
          <cell r="B9939" t="str">
            <v>OBSERVACION POR SOSPECHA DE INFARTO DE MIOCARDIO</v>
          </cell>
          <cell r="C9939" t="str">
            <v>00</v>
          </cell>
        </row>
        <row r="9940">
          <cell r="A9940" t="str">
            <v>Z035</v>
          </cell>
          <cell r="B9940" t="str">
            <v>OBSERVACION POR SOSPECHA DE OTRAS ENFERMEDADES CARDIOVASCULARES</v>
          </cell>
          <cell r="C9940" t="str">
            <v>00</v>
          </cell>
        </row>
        <row r="9941">
          <cell r="A9941" t="str">
            <v>Z036</v>
          </cell>
          <cell r="B9941" t="str">
            <v>OBSERVACION POR SOSPECHA DE EFECTOS TOXICOS DE SUSTANCIAS INGERIDAS</v>
          </cell>
          <cell r="C9941" t="str">
            <v>00</v>
          </cell>
        </row>
        <row r="9942">
          <cell r="A9942" t="str">
            <v>Z038</v>
          </cell>
          <cell r="B9942" t="str">
            <v>OBSERVACION POR SOSPECHA DE OTRAS ENFERMEDADES Y AFECCIONES</v>
          </cell>
          <cell r="C9942" t="str">
            <v>00</v>
          </cell>
        </row>
        <row r="9943">
          <cell r="A9943" t="str">
            <v>Z039</v>
          </cell>
          <cell r="B9943" t="str">
            <v>OBSERVACION POR SOSPECHA DE ENFERMEDAD O AFECCION NO ESPECIFICADA</v>
          </cell>
          <cell r="C9943" t="str">
            <v>00</v>
          </cell>
        </row>
        <row r="9944">
          <cell r="A9944" t="str">
            <v>Z04</v>
          </cell>
          <cell r="B9944" t="str">
            <v>EXAMEN Y OBSERVACION POR OTRAS RAZONES</v>
          </cell>
          <cell r="C9944" t="str">
            <v>00</v>
          </cell>
        </row>
        <row r="9945">
          <cell r="A9945" t="str">
            <v>Z040</v>
          </cell>
          <cell r="B9945" t="str">
            <v>PRUEBA DE ALCOHOL O DROGAS EN LA SANGRE</v>
          </cell>
          <cell r="C9945" t="str">
            <v>00</v>
          </cell>
        </row>
        <row r="9946">
          <cell r="A9946" t="str">
            <v>Z041</v>
          </cell>
          <cell r="B9946" t="str">
            <v>EXAMEN Y OBSERVACION CONSECUTIVOS A ACCIDENTE DE TRANSPORTE</v>
          </cell>
          <cell r="C9946" t="str">
            <v>00</v>
          </cell>
        </row>
        <row r="9947">
          <cell r="A9947" t="str">
            <v>Z042</v>
          </cell>
          <cell r="B9947" t="str">
            <v>EXAMEN Y OBSERVACION CONSECUTIVO A ACCIDENTE DE TRABAJO</v>
          </cell>
          <cell r="C9947" t="str">
            <v>00</v>
          </cell>
        </row>
        <row r="9948">
          <cell r="A9948" t="str">
            <v>Z043</v>
          </cell>
          <cell r="B9948" t="str">
            <v>EXAMEN Y OBSERVACION CONSECUTIVO A OTRO ACCIDENTE</v>
          </cell>
          <cell r="C9948" t="str">
            <v>00</v>
          </cell>
        </row>
        <row r="9949">
          <cell r="A9949" t="str">
            <v>Z044</v>
          </cell>
          <cell r="B9949" t="str">
            <v>EXAMEN Y OBSERVACION CONSECUTIVO A DENUNCIA DE VIOLACION Y SEDUCCION</v>
          </cell>
          <cell r="C9949" t="str">
            <v>00</v>
          </cell>
        </row>
        <row r="9950">
          <cell r="A9950" t="str">
            <v>Z045</v>
          </cell>
          <cell r="B9950" t="str">
            <v>EXAMEN Y OBSERVACION CONSECUTIVOS A OTRA LESION NIFLIGIDA</v>
          </cell>
          <cell r="C9950" t="str">
            <v>00</v>
          </cell>
        </row>
        <row r="9951">
          <cell r="A9951" t="str">
            <v>Z046</v>
          </cell>
          <cell r="B9951" t="str">
            <v>EXAMEN PSIQUIATRICO GENERAL, SOLICITADO POR UNA AUTORIDAD</v>
          </cell>
          <cell r="C9951" t="str">
            <v>00</v>
          </cell>
        </row>
        <row r="9952">
          <cell r="A9952" t="str">
            <v>Z048</v>
          </cell>
          <cell r="B9952" t="str">
            <v>EXAMEN Y OBSERVACION POR OTRAS RAZONES ESPECIFICADAS</v>
          </cell>
          <cell r="C9952" t="str">
            <v>00</v>
          </cell>
        </row>
        <row r="9953">
          <cell r="A9953" t="str">
            <v>Z049</v>
          </cell>
          <cell r="B9953" t="str">
            <v>EXAMEN Y OBSERVACION POR RAZONES NO ESPECIFICADAS</v>
          </cell>
          <cell r="C9953" t="str">
            <v>00</v>
          </cell>
        </row>
        <row r="9954">
          <cell r="A9954" t="str">
            <v>Z08</v>
          </cell>
          <cell r="B9954" t="str">
            <v>EXAMEN DE SEGUIMIENTO CONSECUTIVO AL TRATAMIENTO POR TUMOR MALIGNO</v>
          </cell>
          <cell r="C9954" t="str">
            <v>00</v>
          </cell>
        </row>
        <row r="9955">
          <cell r="A9955" t="str">
            <v>Z080</v>
          </cell>
          <cell r="B9955" t="str">
            <v>EXAMEN DE SIGUMIENTO CONSECUTIVO A CIRUGIA POR TUMOR MALIGNO</v>
          </cell>
          <cell r="C9955" t="str">
            <v>00</v>
          </cell>
        </row>
        <row r="9956">
          <cell r="A9956" t="str">
            <v>Z081</v>
          </cell>
          <cell r="B9956" t="str">
            <v>EXAMEN DE SEGUIMIENTO CONSECUTIVO A RADIOTERAPIA POR TUMOR MALIGNO</v>
          </cell>
          <cell r="C9956" t="str">
            <v>00</v>
          </cell>
        </row>
        <row r="9957">
          <cell r="A9957" t="str">
            <v>Z082</v>
          </cell>
          <cell r="B9957" t="str">
            <v>EXAMEN DE SEGUIMIENTO CONSECUTIVO A QUIMIOTERAPIA POR TUMOR MALIGNO</v>
          </cell>
          <cell r="C9957" t="str">
            <v>00</v>
          </cell>
        </row>
        <row r="9958">
          <cell r="A9958" t="str">
            <v>Z087</v>
          </cell>
          <cell r="B9958" t="str">
            <v>EXAMEN DE SEGUIMIENTO CONSECUTIVO A TRATAM. COMBINADO POR TUMOR MALIGN</v>
          </cell>
          <cell r="C9958" t="str">
            <v>00</v>
          </cell>
        </row>
        <row r="9959">
          <cell r="A9959" t="str">
            <v>Z088</v>
          </cell>
          <cell r="B9959" t="str">
            <v>EXAMEN DE SEGUIMIENTO CONSECUTIVO A OTRO TRATAM. POR TUMOR MALIGNO</v>
          </cell>
          <cell r="C9959" t="str">
            <v>00</v>
          </cell>
        </row>
        <row r="9960">
          <cell r="A9960" t="str">
            <v>Z089</v>
          </cell>
          <cell r="B9960" t="str">
            <v>EXAMEN DE SEGUIM. CONSECUT. A TRATAM. NO ESPECIF. POR TUMOR MALIGNO</v>
          </cell>
          <cell r="C9960" t="str">
            <v>00</v>
          </cell>
        </row>
        <row r="9961">
          <cell r="A9961" t="str">
            <v>Z09</v>
          </cell>
          <cell r="B9961" t="str">
            <v>EXAMEN DE SEGUIM. CONSECUTIVO A TRATAM. POR OTRAS AFECC. DIFER. A TUMO</v>
          </cell>
          <cell r="C9961" t="str">
            <v>00</v>
          </cell>
        </row>
        <row r="9962">
          <cell r="A9962" t="str">
            <v>Z090</v>
          </cell>
          <cell r="B9962" t="str">
            <v>EXAMEN DE SEGUIMIENTO CONSECUTIVO A CIRUGIA POR OTRAS AFECCIONES</v>
          </cell>
          <cell r="C9962" t="str">
            <v>00</v>
          </cell>
        </row>
        <row r="9963">
          <cell r="A9963" t="str">
            <v>Z091</v>
          </cell>
          <cell r="B9963" t="str">
            <v>EXAMEN DE SEGUIM. CONSECUTIVO A RADIOTERAPIA POR OTRAS AFECCIONES</v>
          </cell>
          <cell r="C9963" t="str">
            <v>00</v>
          </cell>
        </row>
        <row r="9964">
          <cell r="A9964" t="str">
            <v>Z092</v>
          </cell>
          <cell r="B9964" t="str">
            <v>EXAMEN DE SEGUIM. CONSECUTIVO A QUIMIOTERAPIA POR OTRAS AFECCIONES</v>
          </cell>
          <cell r="C9964" t="str">
            <v>00</v>
          </cell>
        </row>
        <row r="9965">
          <cell r="A9965" t="str">
            <v>Z093</v>
          </cell>
          <cell r="B9965" t="str">
            <v>EXAMEN DE SEGUIMIENTO CONSECUTIVO A PSICOTERAPIA</v>
          </cell>
          <cell r="C9965" t="str">
            <v>00</v>
          </cell>
        </row>
        <row r="9966">
          <cell r="A9966" t="str">
            <v>Z094</v>
          </cell>
          <cell r="B9966" t="str">
            <v>EXAMEN DE SEGUIMIENTO CONSECUTIVO A TRATAMIENTO DE FRACTURA</v>
          </cell>
          <cell r="C9966" t="str">
            <v>00</v>
          </cell>
        </row>
        <row r="9967">
          <cell r="A9967" t="str">
            <v>Z097</v>
          </cell>
          <cell r="B9967" t="str">
            <v>EXAMEN DE SEGUIMIENTO CONSECUTIVO A TRATAM. COMBIN. POR OTRAS AFECCION</v>
          </cell>
          <cell r="C9967" t="str">
            <v>00</v>
          </cell>
        </row>
        <row r="9968">
          <cell r="A9968" t="str">
            <v>Z098</v>
          </cell>
          <cell r="B9968" t="str">
            <v>EXAMEN DE SEGUIMIENTO CONSECUTIVO A OTRO TRATAM. POR OTRAS AFECCIONES</v>
          </cell>
          <cell r="C9968" t="str">
            <v>00</v>
          </cell>
        </row>
        <row r="9969">
          <cell r="A9969" t="str">
            <v>Z099</v>
          </cell>
          <cell r="B9969" t="str">
            <v>EXAMEN DE SSGUIMIENTO CONSECUTIVO A TRATAM. NO ESPECIF. POR OTRAS AFEC</v>
          </cell>
          <cell r="C9969" t="str">
            <v>00</v>
          </cell>
        </row>
        <row r="9970">
          <cell r="A9970" t="str">
            <v>Z10</v>
          </cell>
          <cell r="B9970" t="str">
            <v>CONTROL GENRAL DE SALUD DE RUTINA DE SUBPOBLACIONES DEFINIDAS</v>
          </cell>
          <cell r="C9970" t="str">
            <v>00</v>
          </cell>
        </row>
        <row r="9971">
          <cell r="A9971" t="str">
            <v>Z100</v>
          </cell>
          <cell r="B9971" t="str">
            <v>EXAMEN DE SALUD OCUPACIONAL</v>
          </cell>
          <cell r="C9971" t="str">
            <v>00</v>
          </cell>
        </row>
        <row r="9972">
          <cell r="A9972" t="str">
            <v>Z101</v>
          </cell>
          <cell r="B9972" t="str">
            <v>CONTROL GENERAL DE SALUD DE RUTINA DE RESIDENTES DE INSTITUCIONES</v>
          </cell>
          <cell r="C9972" t="str">
            <v>00</v>
          </cell>
        </row>
        <row r="9973">
          <cell r="A9973" t="str">
            <v>Z102</v>
          </cell>
          <cell r="B9973" t="str">
            <v>CONTROL GENERAL DE SALUD DE RUTINA A MIEMBROS DE LAS FUERZAS ARMADAS</v>
          </cell>
          <cell r="C9973" t="str">
            <v>00</v>
          </cell>
        </row>
        <row r="9974">
          <cell r="A9974" t="str">
            <v>Z103</v>
          </cell>
          <cell r="B9974" t="str">
            <v>CONTROL GENERAL DE SALUD DE RUTINA A INTEGRANTES DE EQUIPOS DEPORTIVOS</v>
          </cell>
          <cell r="C9974" t="str">
            <v>00</v>
          </cell>
        </row>
        <row r="9975">
          <cell r="A9975" t="str">
            <v>Z108</v>
          </cell>
          <cell r="B9975" t="str">
            <v>OTROS CONTROLES GENERALES DE SALUD DE RUTINA DE OTRAS SUBPOBL. DEFINID</v>
          </cell>
          <cell r="C9975" t="str">
            <v>00</v>
          </cell>
        </row>
        <row r="9976">
          <cell r="A9976" t="str">
            <v>Z11</v>
          </cell>
          <cell r="B9976" t="str">
            <v>EXAMEN DE PESQUISA ESPECIAL PARA ENFERM. INFECCIOSAS Y PARASITARIAS</v>
          </cell>
          <cell r="C9976" t="str">
            <v>00</v>
          </cell>
        </row>
        <row r="9977">
          <cell r="A9977" t="str">
            <v>Z110</v>
          </cell>
          <cell r="B9977" t="str">
            <v>EXAMEN DE PESQUISA ESPECIAL PARA ENFERM. INFECCIOSAS INTESTINALES</v>
          </cell>
          <cell r="C9977" t="str">
            <v>00</v>
          </cell>
        </row>
        <row r="9978">
          <cell r="A9978" t="str">
            <v>Z111</v>
          </cell>
          <cell r="B9978" t="str">
            <v>EXAMEN DE PESQUISA ESPECIAL PARA TUBERCULOSIS RESPIRATORIA</v>
          </cell>
          <cell r="C9978" t="str">
            <v>00</v>
          </cell>
        </row>
        <row r="9979">
          <cell r="A9979" t="str">
            <v>Z112</v>
          </cell>
          <cell r="B9979" t="str">
            <v>EXAMEN DE PESQUISA ESPECIAL PARA OTRAS ENFERMEDADES BACTERIANAS</v>
          </cell>
          <cell r="C9979" t="str">
            <v>00</v>
          </cell>
        </row>
        <row r="9980">
          <cell r="A9980" t="str">
            <v>Z113</v>
          </cell>
          <cell r="B9980" t="str">
            <v>EXAMEN DE PESQUISA ESPECIAL PARA INFECC. DE TRANSM. PREDOMINATE/ SEXUA</v>
          </cell>
          <cell r="C9980" t="str">
            <v>00</v>
          </cell>
        </row>
        <row r="9981">
          <cell r="A9981" t="str">
            <v>Z114</v>
          </cell>
          <cell r="B9981" t="str">
            <v>EXAMEN DE PESQUISA ESPECIAL PARA EL VIRUS DE LA INMUNODEFIC. HUMAN. (V</v>
          </cell>
          <cell r="C9981" t="str">
            <v>000</v>
          </cell>
        </row>
        <row r="9982">
          <cell r="A9982" t="str">
            <v>Z115</v>
          </cell>
          <cell r="B9982" t="str">
            <v>EXAMEN DE PESQUISA ESPECIAL PARA OTRAS ENFERMEDADES VIRALES</v>
          </cell>
          <cell r="C9982" t="str">
            <v>00</v>
          </cell>
        </row>
        <row r="9983">
          <cell r="A9983" t="str">
            <v>Z116</v>
          </cell>
          <cell r="B9983" t="str">
            <v>EXAMEN DE PESQUISA PARA OTRAS ENFERM. DEBIDAS A PROTOZOARIOS Y HELMINT</v>
          </cell>
          <cell r="C9983" t="str">
            <v>00</v>
          </cell>
        </row>
        <row r="9984">
          <cell r="A9984" t="str">
            <v>Z118</v>
          </cell>
          <cell r="B9984" t="str">
            <v>EXAMEN DE PESQUISA ESPECIAL PARA OTRAS ENFERM. INFECC. Y PARASIT. ESPE</v>
          </cell>
          <cell r="C9984" t="str">
            <v>00</v>
          </cell>
        </row>
        <row r="9985">
          <cell r="A9985" t="str">
            <v>Z119</v>
          </cell>
          <cell r="B9985" t="str">
            <v>EXAMEN DE PESQUISA ESPECIAL PARA ENFERM. INFECC. Y PARASIT. NO ESPECIF</v>
          </cell>
          <cell r="C9985" t="str">
            <v>00</v>
          </cell>
        </row>
        <row r="9986">
          <cell r="A9986" t="str">
            <v>Z12</v>
          </cell>
          <cell r="B9986" t="str">
            <v>EXAMEN DE PESQUISA ESPECIAL PARA TUMORES</v>
          </cell>
          <cell r="C9986" t="str">
            <v>00</v>
          </cell>
        </row>
        <row r="9987">
          <cell r="A9987" t="str">
            <v>Z120</v>
          </cell>
          <cell r="B9987" t="str">
            <v>EXAMEN DE PESQUISA ESPECIAL PARA TUMOR DE ESTOMAGO</v>
          </cell>
          <cell r="C9987" t="str">
            <v>00</v>
          </cell>
        </row>
        <row r="9988">
          <cell r="A9988" t="str">
            <v>Z121</v>
          </cell>
          <cell r="B9988" t="str">
            <v>EXAMEN DE PESQUISA ESPECIAL PARA TUMOR DEL INTESTINO</v>
          </cell>
          <cell r="C9988" t="str">
            <v>00</v>
          </cell>
        </row>
        <row r="9989">
          <cell r="A9989" t="str">
            <v>Z122</v>
          </cell>
          <cell r="B9989" t="str">
            <v>EXAMEN DE PESQUISA ESPECIAL PARA TUMORES DE ORGANOS RESPIRATORIOS</v>
          </cell>
          <cell r="C9989" t="str">
            <v>00</v>
          </cell>
        </row>
        <row r="9990">
          <cell r="A9990" t="str">
            <v>Z123</v>
          </cell>
          <cell r="B9990" t="str">
            <v>EXAMEN DE PESQUISA ESPECIAL PARA TUMOR DE LA MAMA</v>
          </cell>
          <cell r="C9990" t="str">
            <v>00</v>
          </cell>
        </row>
        <row r="9991">
          <cell r="A9991" t="str">
            <v>Z124</v>
          </cell>
          <cell r="B9991" t="str">
            <v>EXAMEN DE PESQUISA ESPECIAL PARA TUMOR DEL CUELLO UTERINO</v>
          </cell>
          <cell r="C9991" t="str">
            <v>00</v>
          </cell>
        </row>
        <row r="9992">
          <cell r="A9992" t="str">
            <v>Z125</v>
          </cell>
          <cell r="B9992" t="str">
            <v>EXAMEN DE PESQUISA ESPECIAL PARA TUMOR DE LA PROSTATA</v>
          </cell>
          <cell r="C9992" t="str">
            <v>00</v>
          </cell>
        </row>
        <row r="9993">
          <cell r="A9993" t="str">
            <v>Z126</v>
          </cell>
          <cell r="B9993" t="str">
            <v>EXAMEN DE PESQUISA ESPECIAL PARA TUMOR DE LA VEJIGA</v>
          </cell>
          <cell r="C9993" t="str">
            <v>00</v>
          </cell>
        </row>
        <row r="9994">
          <cell r="A9994" t="str">
            <v>Z128</v>
          </cell>
          <cell r="B9994" t="str">
            <v>EXAMEN DE PESQUISA ESPECIAL PARA TUMORES DE OTROS SITIOS</v>
          </cell>
          <cell r="C9994" t="str">
            <v>000</v>
          </cell>
        </row>
        <row r="9995">
          <cell r="A9995" t="str">
            <v>Z129</v>
          </cell>
          <cell r="B9995" t="str">
            <v>EXAMEN DE PESQUISA ESPECIAL PARA TUMOR DE SITIO NO ESPECIFICADO</v>
          </cell>
          <cell r="C9995" t="str">
            <v>00</v>
          </cell>
        </row>
        <row r="9996">
          <cell r="A9996" t="str">
            <v>Z13</v>
          </cell>
          <cell r="B9996" t="str">
            <v>EXAMEN DE PESQUISA ESPECIAL PARA OTRAS ENFERMEDADES Y TRASTORNOS</v>
          </cell>
          <cell r="C9996" t="str">
            <v>00</v>
          </cell>
        </row>
        <row r="9997">
          <cell r="A9997" t="str">
            <v>Z130</v>
          </cell>
          <cell r="B9997" t="str">
            <v>EXAMEN DE PESQUISA ESPECIAL PARA ENF. DE LA SANGRE Y ORG. HEMATOP. Y T</v>
          </cell>
          <cell r="C9997" t="str">
            <v>00</v>
          </cell>
        </row>
        <row r="9998">
          <cell r="A9998" t="str">
            <v>Z131</v>
          </cell>
          <cell r="B9998" t="str">
            <v>EXAMEN DE PESQUISA ESPECIAL PARA DIABETES MELLITUS</v>
          </cell>
          <cell r="C9998" t="str">
            <v>00</v>
          </cell>
        </row>
        <row r="9999">
          <cell r="A9999" t="str">
            <v>Z132</v>
          </cell>
          <cell r="B9999" t="str">
            <v>EXAMEN DE PESQUISA ESPECIAL PARA TRASTORNO DE LA NUTRICION</v>
          </cell>
          <cell r="C9999" t="str">
            <v>00</v>
          </cell>
        </row>
        <row r="10000">
          <cell r="A10000" t="str">
            <v>Z133</v>
          </cell>
          <cell r="B10000" t="str">
            <v>EXAMEN DE PESQUISA ESPECIAL PARA TRASTORNOS MENTALES Y DEL COMPORTAMIE</v>
          </cell>
          <cell r="C10000" t="str">
            <v>00</v>
          </cell>
        </row>
        <row r="10001">
          <cell r="A10001" t="str">
            <v>Z134</v>
          </cell>
          <cell r="B10001" t="str">
            <v>EXAMEN DE PESQUISA ESPECIAL PARA CIERTOS TRAST. DEL DESARR. EN EL NIÑO</v>
          </cell>
          <cell r="C10001" t="str">
            <v>00</v>
          </cell>
        </row>
        <row r="10002">
          <cell r="A10002" t="str">
            <v>Z135</v>
          </cell>
          <cell r="B10002" t="str">
            <v>EXAMEN DE PESQUISA ESPECIAL PARA TRASTORNO DEL OJO Y DEL OIDO</v>
          </cell>
          <cell r="C10002" t="str">
            <v>00</v>
          </cell>
        </row>
        <row r="10003">
          <cell r="A10003" t="str">
            <v>Z136</v>
          </cell>
          <cell r="B10003" t="str">
            <v>EXAMEN DE PESQUISA ESPECIAL PARA TRASTORNOS CARDIOVASCULARES</v>
          </cell>
          <cell r="C10003" t="str">
            <v>00</v>
          </cell>
        </row>
        <row r="10004">
          <cell r="A10004" t="str">
            <v>Z137</v>
          </cell>
          <cell r="B10004" t="str">
            <v>EXAMEN DE PESQUISA ESPECIAL PARA MALFORM. CONG. DEFORMID. Y ANOMAL. CR</v>
          </cell>
          <cell r="C10004" t="str">
            <v>00</v>
          </cell>
        </row>
        <row r="10005">
          <cell r="A10005" t="str">
            <v>Z138</v>
          </cell>
          <cell r="B10005" t="str">
            <v>EXAMEN DE PESQUISA ESPECIAL PARA OTRAS ENF. Y TRASTORN. ESPECIFICADOS</v>
          </cell>
          <cell r="C10005" t="str">
            <v>00</v>
          </cell>
        </row>
        <row r="10006">
          <cell r="A10006" t="str">
            <v>Z139</v>
          </cell>
          <cell r="B10006" t="str">
            <v>EXAMEN DE PESQUISA ESPECIAL, NO ESPECIFICADO</v>
          </cell>
          <cell r="C10006" t="str">
            <v>00</v>
          </cell>
        </row>
        <row r="10007">
          <cell r="A10007" t="str">
            <v>Z20</v>
          </cell>
          <cell r="B10007" t="str">
            <v>CONTACTO CON Y EXPOSICION A ENFERMEDADES TRANSMISIBLES</v>
          </cell>
          <cell r="C10007" t="str">
            <v>00</v>
          </cell>
        </row>
        <row r="10008">
          <cell r="A10008" t="str">
            <v>Z200</v>
          </cell>
          <cell r="B10008" t="str">
            <v>CONTACTO CON Y ESPOSICION A ENFERMEDADES INFECCIOSAS INTESTINALES</v>
          </cell>
          <cell r="C10008" t="str">
            <v>00</v>
          </cell>
        </row>
        <row r="10009">
          <cell r="A10009" t="str">
            <v>Z201</v>
          </cell>
          <cell r="B10009" t="str">
            <v>CONTACTO CON Y EXPOSICION A TUBERCULOSIS</v>
          </cell>
          <cell r="C10009" t="str">
            <v>00</v>
          </cell>
        </row>
        <row r="10010">
          <cell r="A10010" t="str">
            <v>Z202</v>
          </cell>
          <cell r="B10010" t="str">
            <v>CONTACTO CON Y EXPOSICION A ENF. INFECC. CON UN MODO DE TRNSM. PREDOMI</v>
          </cell>
          <cell r="C10010" t="str">
            <v>00</v>
          </cell>
        </row>
        <row r="10011">
          <cell r="A10011" t="str">
            <v>Z203</v>
          </cell>
          <cell r="B10011" t="str">
            <v>CONTACTO CON Y EXPOSICION A RABIA</v>
          </cell>
          <cell r="C10011" t="str">
            <v>00</v>
          </cell>
        </row>
        <row r="10012">
          <cell r="A10012" t="str">
            <v>Z204</v>
          </cell>
          <cell r="B10012" t="str">
            <v>CONTACTO CON Y EXPOSICION A RUBEOLA</v>
          </cell>
          <cell r="C10012" t="str">
            <v>00</v>
          </cell>
        </row>
        <row r="10013">
          <cell r="A10013" t="str">
            <v>Z205</v>
          </cell>
          <cell r="B10013" t="str">
            <v>CONTACTO CON Y EXPOSICION A HEPATITIS VIRAL</v>
          </cell>
          <cell r="C10013" t="str">
            <v>00</v>
          </cell>
        </row>
        <row r="10014">
          <cell r="A10014" t="str">
            <v>Z206</v>
          </cell>
          <cell r="B10014" t="str">
            <v>CONTACTO CON Y EXPOSICION AL VIRUS DE LA INMUNODEFICIENCIA HUMANA(VIH)</v>
          </cell>
          <cell r="C10014" t="str">
            <v>00</v>
          </cell>
        </row>
        <row r="10015">
          <cell r="A10015" t="str">
            <v>Z207</v>
          </cell>
          <cell r="B10015" t="str">
            <v>CONTACTO CON Y EXPOSICION A PEDICULOSIS, ACARIASIS Y OTRAS INFESTACION</v>
          </cell>
          <cell r="C10015" t="str">
            <v>00</v>
          </cell>
        </row>
        <row r="10016">
          <cell r="A10016" t="str">
            <v>Z208</v>
          </cell>
          <cell r="B10016" t="str">
            <v>CONTACTO CON Y EXPOSICION A OTRAS ENFERMEDADES TRANSMISIBLES</v>
          </cell>
          <cell r="C10016" t="str">
            <v>00</v>
          </cell>
        </row>
        <row r="10017">
          <cell r="A10017" t="str">
            <v>Z209</v>
          </cell>
          <cell r="B10017" t="str">
            <v>CONTACTO CON Y EXPOSICION A ENFERM. TRANSMISIBLES NO ESPECIFICADAS</v>
          </cell>
          <cell r="C10017" t="str">
            <v>00</v>
          </cell>
        </row>
        <row r="10018">
          <cell r="A10018" t="str">
            <v>Z21</v>
          </cell>
          <cell r="B10018" t="str">
            <v>ESTADO DE INFECCION ASINTOMATICA POR EL VIRUS DE LA INMUNODEF. HUMANA</v>
          </cell>
          <cell r="C10018" t="str">
            <v>00</v>
          </cell>
        </row>
        <row r="10019">
          <cell r="A10019" t="str">
            <v>Z22</v>
          </cell>
          <cell r="B10019" t="str">
            <v>PORTADOR DE ENFERMEDAD INFECCIOSA</v>
          </cell>
          <cell r="C10019" t="str">
            <v>00</v>
          </cell>
        </row>
        <row r="10020">
          <cell r="A10020" t="str">
            <v>Z220</v>
          </cell>
          <cell r="B10020" t="str">
            <v>PORTADOR DE FIEBRE TIFOIDEA</v>
          </cell>
          <cell r="C10020" t="str">
            <v>00</v>
          </cell>
        </row>
        <row r="10021">
          <cell r="A10021" t="str">
            <v>Z221</v>
          </cell>
          <cell r="B10021" t="str">
            <v>PORTADOR DE OTRAS ENFERMEDADES INFECCIOSAS INTESTINALES</v>
          </cell>
          <cell r="C10021" t="str">
            <v>00</v>
          </cell>
        </row>
        <row r="10022">
          <cell r="A10022" t="str">
            <v>Z222</v>
          </cell>
          <cell r="B10022" t="str">
            <v>PORTADOR DE DIFTERIA</v>
          </cell>
          <cell r="C10022" t="str">
            <v>00</v>
          </cell>
        </row>
        <row r="10023">
          <cell r="A10023" t="str">
            <v>Z223</v>
          </cell>
          <cell r="B10023" t="str">
            <v>PORTADOR DE OTRAS ENFERMEDADES BACTERIANAS ESPECIFICADAS</v>
          </cell>
          <cell r="C10023" t="str">
            <v>00</v>
          </cell>
        </row>
        <row r="10024">
          <cell r="A10024" t="str">
            <v>Z224</v>
          </cell>
          <cell r="B10024" t="str">
            <v>PORTADOR DE ENFERM. INFECC. CON UN MODO DE TRANSM. PREDOMIN. SEXUAL</v>
          </cell>
          <cell r="C10024" t="str">
            <v>00</v>
          </cell>
        </row>
        <row r="10025">
          <cell r="A10025" t="str">
            <v>Z225</v>
          </cell>
          <cell r="B10025" t="str">
            <v>PORTADOR DE HEPATITIS VIRAL</v>
          </cell>
          <cell r="C10025" t="str">
            <v>00</v>
          </cell>
        </row>
        <row r="10026">
          <cell r="A10026" t="str">
            <v>Z226</v>
          </cell>
          <cell r="B10026" t="str">
            <v>PORTADOR DE ENFERM. INFECC. DEBIDA AL VIRUS HUMANO T-LINFOTROPICO TIPO</v>
          </cell>
          <cell r="C10026" t="str">
            <v>00</v>
          </cell>
        </row>
        <row r="10027">
          <cell r="A10027" t="str">
            <v>Z229</v>
          </cell>
          <cell r="B10027" t="str">
            <v>PORTADOR DE ENFERMEDADES INFECCIOSAS NO ESPECIFICADA</v>
          </cell>
          <cell r="C10027" t="str">
            <v>00</v>
          </cell>
        </row>
        <row r="10028">
          <cell r="A10028" t="str">
            <v>Z23</v>
          </cell>
          <cell r="B10028" t="str">
            <v>NACESIDAD DE INMUNIZACION CONTRA ENFERMEDAD BACTERIANA UNICA</v>
          </cell>
          <cell r="C10028" t="str">
            <v>00</v>
          </cell>
        </row>
        <row r="10029">
          <cell r="A10029" t="str">
            <v>Z230</v>
          </cell>
          <cell r="B10029" t="str">
            <v>NECESIDAD DE INMUNIZACION SOLO CONTRA EL COLERA</v>
          </cell>
          <cell r="C10029" t="str">
            <v>00</v>
          </cell>
        </row>
        <row r="10030">
          <cell r="A10030" t="str">
            <v>Z231</v>
          </cell>
          <cell r="B10030" t="str">
            <v>NECESIDAD DE INMUNIZACION SOLO CONTRA LA TIFOIDEA-PARATIFOIDEA (TAB)</v>
          </cell>
          <cell r="C10030" t="str">
            <v>00</v>
          </cell>
        </row>
        <row r="10031">
          <cell r="A10031" t="str">
            <v>Z232</v>
          </cell>
          <cell r="B10031" t="str">
            <v>NECESIDAD DE INMUNIZACION CONTRA LA TUBERCULOSIS (BCG)</v>
          </cell>
          <cell r="C10031" t="str">
            <v>00</v>
          </cell>
        </row>
        <row r="10032">
          <cell r="A10032" t="str">
            <v>Z233</v>
          </cell>
          <cell r="B10032" t="str">
            <v>NACESIDAD DE INMUNIZACION CONTRA LA PESTE</v>
          </cell>
          <cell r="C10032" t="str">
            <v>00</v>
          </cell>
        </row>
        <row r="10033">
          <cell r="A10033" t="str">
            <v>Z234</v>
          </cell>
          <cell r="B10033" t="str">
            <v>NECESIDAD DE INMUNIZACION CONTRA LA TULAREMIA</v>
          </cell>
          <cell r="C10033" t="str">
            <v>00</v>
          </cell>
        </row>
        <row r="10034">
          <cell r="A10034" t="str">
            <v>Z235</v>
          </cell>
          <cell r="B10034" t="str">
            <v>NECESIDAD DE INMUNIZACION SOLO COMTRA EL TETANOS</v>
          </cell>
          <cell r="C10034" t="str">
            <v>000</v>
          </cell>
        </row>
        <row r="10035">
          <cell r="A10035" t="str">
            <v>Z236</v>
          </cell>
          <cell r="B10035" t="str">
            <v>NECESIDAD DE INMUNIZACION SOLO CONTRA LA DIFTERIA</v>
          </cell>
          <cell r="C10035" t="str">
            <v>00</v>
          </cell>
        </row>
        <row r="10036">
          <cell r="A10036" t="str">
            <v>Z237</v>
          </cell>
          <cell r="B10036" t="str">
            <v>NECESIDAD DE INMUNIZACION SOLO CONTRA LA TOS FERINA</v>
          </cell>
          <cell r="C10036" t="str">
            <v>00</v>
          </cell>
        </row>
        <row r="10037">
          <cell r="A10037" t="str">
            <v>Z238</v>
          </cell>
          <cell r="B10037" t="str">
            <v>NECESIDAD DE INMUNIZACION SOLO CONTRA OTRA ENFERMEDAD BACTERIANA</v>
          </cell>
          <cell r="C10037" t="str">
            <v>00</v>
          </cell>
        </row>
        <row r="10038">
          <cell r="A10038" t="str">
            <v>Z24</v>
          </cell>
          <cell r="B10038" t="str">
            <v>NECESIDAD DE INMUNIZACION CONTRA CIERTAS ENFERMEDADES VIRALES</v>
          </cell>
          <cell r="C10038" t="str">
            <v>00</v>
          </cell>
        </row>
        <row r="10039">
          <cell r="A10039" t="str">
            <v>Z240</v>
          </cell>
          <cell r="B10039" t="str">
            <v>NECESIDAD DE INMUNIZACION CONTRA LA POLIOMIELITIS</v>
          </cell>
          <cell r="C10039" t="str">
            <v>00</v>
          </cell>
        </row>
        <row r="10040">
          <cell r="A10040" t="str">
            <v>Z241</v>
          </cell>
          <cell r="B10040" t="str">
            <v>NECESIDAD DE INMUNIZACION CONTRA LA ENCEFALITIS VIRAL TRNSM. POR ARTRO</v>
          </cell>
          <cell r="C10040" t="str">
            <v>00</v>
          </cell>
        </row>
        <row r="10041">
          <cell r="A10041" t="str">
            <v>Z242</v>
          </cell>
          <cell r="B10041" t="str">
            <v>NECESIDAD DE INMUNIZACION CONTRA LA RABIA</v>
          </cell>
          <cell r="C10041" t="str">
            <v>00</v>
          </cell>
        </row>
        <row r="10042">
          <cell r="A10042" t="str">
            <v>Z243</v>
          </cell>
          <cell r="B10042" t="str">
            <v>NECESIDAD DE INMUNIZACION CONTRA LA FIEBRE AMARILLA</v>
          </cell>
          <cell r="C10042" t="str">
            <v>00</v>
          </cell>
        </row>
        <row r="10043">
          <cell r="A10043" t="str">
            <v>Z244</v>
          </cell>
          <cell r="B10043" t="str">
            <v>NECESIDAD DE INMUNIZACION SOLO CONTRA EL SARMPION</v>
          </cell>
          <cell r="C10043" t="str">
            <v>00</v>
          </cell>
        </row>
        <row r="10044">
          <cell r="A10044" t="str">
            <v>Z245</v>
          </cell>
          <cell r="B10044" t="str">
            <v>NECESIDAD DE INMUNIZACION SOLO CONTRA LA RUBEOLA</v>
          </cell>
          <cell r="C10044" t="str">
            <v>00</v>
          </cell>
        </row>
        <row r="10045">
          <cell r="A10045" t="str">
            <v>Z246</v>
          </cell>
          <cell r="B10045" t="str">
            <v>NECESIDAD DE INMUNIZACION CONTRA LA HEPATITIS VIRAL</v>
          </cell>
          <cell r="C10045" t="str">
            <v>00</v>
          </cell>
        </row>
        <row r="10046">
          <cell r="A10046" t="str">
            <v>Z25</v>
          </cell>
          <cell r="B10046" t="str">
            <v>NECESIDAD DE INMUNIZACION CONTRA OTRAS ENFERMEDADES VIRALES UNICAS</v>
          </cell>
          <cell r="C10046" t="str">
            <v>00</v>
          </cell>
        </row>
        <row r="10047">
          <cell r="A10047" t="str">
            <v>Z250</v>
          </cell>
          <cell r="B10047" t="str">
            <v>NECESIDAD DE INMUNIZACION SOLO CONTRA LA PAROTIDITIS</v>
          </cell>
          <cell r="C10047" t="str">
            <v>00</v>
          </cell>
        </row>
        <row r="10048">
          <cell r="A10048" t="str">
            <v>Z251</v>
          </cell>
          <cell r="B10048" t="str">
            <v>NECESIDAD DE INMUNIZACION CONTRA LA INFLUENZA (GRIPE)</v>
          </cell>
          <cell r="C10048" t="str">
            <v>00</v>
          </cell>
        </row>
        <row r="10049">
          <cell r="A10049" t="str">
            <v>Z258</v>
          </cell>
          <cell r="B10049" t="str">
            <v>NECESIDAD DE INMUNIZACION CONTRA OTRAS ENFERM. VIRALES UNICAS ESPECIFI</v>
          </cell>
          <cell r="C10049" t="str">
            <v>00</v>
          </cell>
        </row>
        <row r="10050">
          <cell r="A10050" t="str">
            <v>Z26</v>
          </cell>
          <cell r="B10050" t="str">
            <v>NECESIDAD DE INMUNIZACION CONTRA OTRAS ENFERM. INFECCIOSAS UNICAS</v>
          </cell>
          <cell r="C10050" t="str">
            <v>00</v>
          </cell>
        </row>
        <row r="10051">
          <cell r="A10051" t="str">
            <v>Z260</v>
          </cell>
          <cell r="B10051" t="str">
            <v>NECESIDAD DE INMUNIZACION CONTRA LA LEISHMANIASIS</v>
          </cell>
          <cell r="C10051" t="str">
            <v>00</v>
          </cell>
        </row>
        <row r="10052">
          <cell r="A10052" t="str">
            <v>Z268</v>
          </cell>
          <cell r="B10052" t="str">
            <v>NECESIDAD DE INMUNIZACION CONTRA OTRAS ENFERM. INFECC. UNICAS ESPECIFI</v>
          </cell>
          <cell r="C10052" t="str">
            <v>00</v>
          </cell>
        </row>
        <row r="10053">
          <cell r="A10053" t="str">
            <v>Z269</v>
          </cell>
          <cell r="B10053" t="str">
            <v>NECESIDAD DE INMUNIZACION CONTRA ENFERM. INFECCIOSA NO ESPECIFICADA</v>
          </cell>
          <cell r="C10053" t="str">
            <v>00</v>
          </cell>
        </row>
        <row r="10054">
          <cell r="A10054" t="str">
            <v>Z27</v>
          </cell>
          <cell r="B10054" t="str">
            <v>NECESIDAD DE INMUNIZACION CONTRA COMBINACIONES DE ENFERM. INFECCIOSAS</v>
          </cell>
          <cell r="C10054" t="str">
            <v>00</v>
          </cell>
        </row>
        <row r="10055">
          <cell r="A10055" t="str">
            <v>Z270</v>
          </cell>
          <cell r="B10055" t="str">
            <v>NECESIDAD DE INMUNIZACION CONTRA EL COLERA Y LA TIFOIDEA-PARATIFOIDEA</v>
          </cell>
          <cell r="C10055" t="str">
            <v>00</v>
          </cell>
        </row>
        <row r="10056">
          <cell r="A10056" t="str">
            <v>Z271</v>
          </cell>
          <cell r="B10056" t="str">
            <v>NECESIDAD DE INMUNIZACION CONTRA DIFTERIA-PERTUSSIS-TETANOS COMBINADOS</v>
          </cell>
          <cell r="C10056" t="str">
            <v>00</v>
          </cell>
        </row>
        <row r="10057">
          <cell r="A10057" t="str">
            <v>Z272</v>
          </cell>
          <cell r="B10057" t="str">
            <v>NECESIDAD DE INMUNIZACION CONTRA DIFTERIA-PERTUSSIS-TETANOS Y TIFOIDEA</v>
          </cell>
          <cell r="C10057" t="str">
            <v>00</v>
          </cell>
        </row>
        <row r="10058">
          <cell r="A10058" t="str">
            <v>Z273</v>
          </cell>
          <cell r="B10058" t="str">
            <v>NECESIDAD DE INMUNIZACION CONTRA DIFTERIA-PERTUSSIS-TETANOS Y POLIOMIE</v>
          </cell>
          <cell r="C10058" t="str">
            <v>00</v>
          </cell>
        </row>
        <row r="10059">
          <cell r="A10059" t="str">
            <v>Z274</v>
          </cell>
          <cell r="B10059" t="str">
            <v>NECESIDAD DE INMUNIZACION CONTRA SARAMPION -PAROTIDITIS-RUBEOLA (SPR)</v>
          </cell>
          <cell r="C10059" t="str">
            <v>00</v>
          </cell>
        </row>
        <row r="10060">
          <cell r="A10060" t="str">
            <v>Z278</v>
          </cell>
          <cell r="B10060" t="str">
            <v>NECESIDAD DE INMUNIZACION CONTRA OTRAS COMBINACIONES DE ENFERM. INFECC</v>
          </cell>
          <cell r="C10060" t="str">
            <v>00</v>
          </cell>
        </row>
        <row r="10061">
          <cell r="A10061" t="str">
            <v>Z279</v>
          </cell>
          <cell r="B10061" t="str">
            <v>NECESIDAD DE INMUNIZACION CONTRA COMBIN. NO ESPECIF. DE ENFERM. INFECC</v>
          </cell>
          <cell r="C10061" t="str">
            <v>00</v>
          </cell>
        </row>
        <row r="10062">
          <cell r="A10062" t="str">
            <v>Z28</v>
          </cell>
          <cell r="B10062" t="str">
            <v>INMUNIZACION NO REALIZADA</v>
          </cell>
          <cell r="C10062" t="str">
            <v>00</v>
          </cell>
        </row>
        <row r="10063">
          <cell r="A10063" t="str">
            <v>Z280</v>
          </cell>
          <cell r="B10063" t="str">
            <v>INMUNIZACION NO REALIZADA POR CONTRAINDICACION</v>
          </cell>
          <cell r="C10063" t="str">
            <v>00</v>
          </cell>
        </row>
        <row r="10064">
          <cell r="A10064" t="str">
            <v>Z281</v>
          </cell>
          <cell r="B10064" t="str">
            <v>INMUNIZACION NO REALIZADA POR DECISION DEL PACIENTE, POR MOTIVOS DE CR</v>
          </cell>
          <cell r="C10064" t="str">
            <v>00</v>
          </cell>
        </row>
        <row r="10065">
          <cell r="A10065" t="str">
            <v>Z282</v>
          </cell>
          <cell r="B10065" t="str">
            <v>INMUNIZACION NO REALIZADA POR DECISION DEL PACIENTE, POR OTRAS RAZONES</v>
          </cell>
          <cell r="C10065" t="str">
            <v>00</v>
          </cell>
        </row>
        <row r="10066">
          <cell r="A10066" t="str">
            <v>Z288</v>
          </cell>
          <cell r="B10066" t="str">
            <v>INMUNIZACION NO REALIZADA POR OTRAS RAZONES</v>
          </cell>
          <cell r="C10066" t="str">
            <v>00</v>
          </cell>
        </row>
        <row r="10067">
          <cell r="A10067" t="str">
            <v>Z289</v>
          </cell>
          <cell r="B10067" t="str">
            <v>INMUNIZACION NO REALIZADA POR RAZON NO ESPECIFICADA</v>
          </cell>
          <cell r="C10067" t="str">
            <v>00</v>
          </cell>
        </row>
        <row r="10068">
          <cell r="A10068" t="str">
            <v>Z29</v>
          </cell>
          <cell r="B10068" t="str">
            <v>NECESIDAD DE OTRAS MEDIDAS PROFILACTICAS</v>
          </cell>
          <cell r="C10068" t="str">
            <v>00</v>
          </cell>
        </row>
        <row r="10069">
          <cell r="A10069" t="str">
            <v>Z290</v>
          </cell>
          <cell r="B10069" t="str">
            <v>AISLAMIENTO</v>
          </cell>
          <cell r="C10069" t="str">
            <v>00</v>
          </cell>
        </row>
        <row r="10070">
          <cell r="A10070" t="str">
            <v>Z291</v>
          </cell>
          <cell r="B10070" t="str">
            <v>INMUNOTERAPIA PROFILACTICA</v>
          </cell>
          <cell r="C10070" t="str">
            <v>00</v>
          </cell>
        </row>
        <row r="10071">
          <cell r="A10071" t="str">
            <v>Z292</v>
          </cell>
          <cell r="B10071" t="str">
            <v>OTRAS QUIMIOTERAPIA PROFILACTICA</v>
          </cell>
          <cell r="C10071" t="str">
            <v>00</v>
          </cell>
        </row>
        <row r="10072">
          <cell r="A10072" t="str">
            <v>Z298</v>
          </cell>
          <cell r="B10072" t="str">
            <v>OTRAS MEDIDAS PROFILACTICAS ESPECIFICADAS</v>
          </cell>
          <cell r="C10072" t="str">
            <v>00</v>
          </cell>
        </row>
        <row r="10073">
          <cell r="A10073" t="str">
            <v>Z299</v>
          </cell>
          <cell r="B10073" t="str">
            <v>MEDIDAS PROFILACTICA NO ESPECIFICADA</v>
          </cell>
          <cell r="C10073" t="str">
            <v>00</v>
          </cell>
        </row>
        <row r="10074">
          <cell r="A10074" t="str">
            <v>Z30</v>
          </cell>
          <cell r="B10074" t="str">
            <v>ATENCION PARA LA ANTICONCEPCION</v>
          </cell>
          <cell r="C10074" t="str">
            <v>00</v>
          </cell>
        </row>
        <row r="10075">
          <cell r="A10075" t="str">
            <v>Z300</v>
          </cell>
          <cell r="B10075" t="str">
            <v>CONSEJO Y ASESORAMIENTO GENERAL SOBRE LA ANTICONCEPCION</v>
          </cell>
          <cell r="C10075" t="str">
            <v>00</v>
          </cell>
        </row>
        <row r="10076">
          <cell r="A10076" t="str">
            <v>Z301</v>
          </cell>
          <cell r="B10076" t="str">
            <v>INSERCION DE DISPOSITIVO ANTICONCEPTIVO (INTRAUTERINO)</v>
          </cell>
          <cell r="C10076" t="str">
            <v>00</v>
          </cell>
        </row>
        <row r="10077">
          <cell r="A10077" t="str">
            <v>Z302</v>
          </cell>
          <cell r="B10077" t="str">
            <v>ESTERILIZACION</v>
          </cell>
          <cell r="C10077" t="str">
            <v>00</v>
          </cell>
        </row>
        <row r="10078">
          <cell r="A10078" t="str">
            <v>Z303</v>
          </cell>
          <cell r="B10078" t="str">
            <v>EXTRACCION MENSTRUAL</v>
          </cell>
          <cell r="C10078" t="str">
            <v>00</v>
          </cell>
        </row>
        <row r="10079">
          <cell r="A10079" t="str">
            <v>Z304</v>
          </cell>
          <cell r="B10079" t="str">
            <v>SUPERVISION DE USO DE DROGAS ANTICONCEPTIVAS</v>
          </cell>
          <cell r="C10079" t="str">
            <v>00</v>
          </cell>
        </row>
        <row r="10080">
          <cell r="A10080" t="str">
            <v>Z305</v>
          </cell>
          <cell r="B10080" t="str">
            <v>SUPERVISION DEL USO DISPOSITIVO ANTICONCEPTIVO (INTRAUTERINO)</v>
          </cell>
          <cell r="C10080" t="str">
            <v>00</v>
          </cell>
        </row>
        <row r="10081">
          <cell r="A10081" t="str">
            <v>Z308</v>
          </cell>
          <cell r="B10081" t="str">
            <v>OTRAS ATENCIONES ESPECIFICADAS PARA LA ANTICONCEPCION</v>
          </cell>
          <cell r="C10081" t="str">
            <v>00</v>
          </cell>
        </row>
        <row r="10082">
          <cell r="A10082" t="str">
            <v>Z309</v>
          </cell>
          <cell r="B10082" t="str">
            <v>ASISTENCIA PARA LA ANTICONCEPCION, NO ESPECIFICADA</v>
          </cell>
          <cell r="C10082" t="str">
            <v>00</v>
          </cell>
        </row>
        <row r="10083">
          <cell r="A10083" t="str">
            <v>Z31</v>
          </cell>
          <cell r="B10083" t="str">
            <v>ATENCION PARA LA PROCREACION</v>
          </cell>
          <cell r="C10083" t="str">
            <v>00</v>
          </cell>
        </row>
        <row r="10084">
          <cell r="A10084" t="str">
            <v>Z310</v>
          </cell>
          <cell r="B10084" t="str">
            <v>TUBOPLASTIA O VASOPLASTIA POSTERIOR A ESTERILIZACION</v>
          </cell>
          <cell r="C10084" t="str">
            <v>00</v>
          </cell>
        </row>
        <row r="10085">
          <cell r="A10085" t="str">
            <v>Z311</v>
          </cell>
          <cell r="B10085" t="str">
            <v>INSEMINACION ARTIFICIAL</v>
          </cell>
          <cell r="C10085" t="str">
            <v>00</v>
          </cell>
        </row>
        <row r="10086">
          <cell r="A10086" t="str">
            <v>Z312</v>
          </cell>
          <cell r="B10086" t="str">
            <v>FECUNDACION IN VITRO</v>
          </cell>
          <cell r="C10086" t="str">
            <v>00</v>
          </cell>
        </row>
        <row r="10087">
          <cell r="A10087" t="str">
            <v>Z313</v>
          </cell>
          <cell r="B10087" t="str">
            <v>OTROS METODOS DE ATENCION PARA LA FECUNDACION</v>
          </cell>
          <cell r="C10087" t="str">
            <v>00</v>
          </cell>
        </row>
        <row r="10088">
          <cell r="A10088" t="str">
            <v>Z314</v>
          </cell>
          <cell r="B10088" t="str">
            <v>INVESTIGACION Y PRUEBA PARA LA PROCREACION</v>
          </cell>
          <cell r="C10088" t="str">
            <v>00</v>
          </cell>
        </row>
        <row r="10089">
          <cell r="A10089" t="str">
            <v>Z315</v>
          </cell>
          <cell r="B10089" t="str">
            <v>ASESORAMIENTO GENETICO</v>
          </cell>
          <cell r="C10089" t="str">
            <v>00</v>
          </cell>
        </row>
        <row r="10090">
          <cell r="A10090" t="str">
            <v>Z316</v>
          </cell>
          <cell r="B10090" t="str">
            <v>CONSEJO Y ASESORAMIENTO GENERAL SOBRE LA PROCREACION</v>
          </cell>
          <cell r="C10090" t="str">
            <v>00</v>
          </cell>
        </row>
        <row r="10091">
          <cell r="A10091" t="str">
            <v>Z318</v>
          </cell>
          <cell r="B10091" t="str">
            <v>OTRA ATENCION ESPECIFICADA PARA LA PROCREACION</v>
          </cell>
          <cell r="C10091" t="str">
            <v>00</v>
          </cell>
        </row>
        <row r="10092">
          <cell r="A10092" t="str">
            <v>Z319</v>
          </cell>
          <cell r="B10092" t="str">
            <v>ATENCION NO ESPECIFICADA RELACIONADA CON LA PROCREACION</v>
          </cell>
          <cell r="C10092" t="str">
            <v>00</v>
          </cell>
        </row>
        <row r="10093">
          <cell r="A10093" t="str">
            <v>Z32</v>
          </cell>
          <cell r="B10093" t="str">
            <v>EXAMEN Y PRUEBA DEL EMBARAZO</v>
          </cell>
          <cell r="C10093" t="str">
            <v>00</v>
          </cell>
        </row>
        <row r="10094">
          <cell r="A10094" t="str">
            <v>Z320</v>
          </cell>
          <cell r="B10094" t="str">
            <v>EMBARAZO (AUN) NO CONFIRMADO</v>
          </cell>
          <cell r="C10094" t="str">
            <v>00</v>
          </cell>
        </row>
        <row r="10095">
          <cell r="A10095" t="str">
            <v>Z321</v>
          </cell>
          <cell r="B10095" t="str">
            <v>EMBARAZO CONFIRMADO</v>
          </cell>
          <cell r="C10095" t="str">
            <v>00</v>
          </cell>
        </row>
        <row r="10096">
          <cell r="A10096" t="str">
            <v>Z33</v>
          </cell>
          <cell r="B10096" t="str">
            <v>ESTADO DE EMBARAZO, INCIDENTAL</v>
          </cell>
          <cell r="C10096" t="str">
            <v>00</v>
          </cell>
        </row>
        <row r="10097">
          <cell r="A10097" t="str">
            <v>Z34</v>
          </cell>
          <cell r="B10097" t="str">
            <v>SUPERVISION DE EMBARAZO NORMAL</v>
          </cell>
          <cell r="C10097" t="str">
            <v>00</v>
          </cell>
        </row>
        <row r="10098">
          <cell r="A10098" t="str">
            <v>Z340</v>
          </cell>
          <cell r="B10098" t="str">
            <v>SUPERVISION DE PRIMER EMBARAZO NORMAL</v>
          </cell>
          <cell r="C10098" t="str">
            <v>00</v>
          </cell>
        </row>
        <row r="10099">
          <cell r="A10099" t="str">
            <v>Z348</v>
          </cell>
          <cell r="B10099" t="str">
            <v>SUPERVISION DE OTROS EMBARAZOS NORMALES</v>
          </cell>
          <cell r="C10099" t="str">
            <v>00</v>
          </cell>
        </row>
        <row r="10100">
          <cell r="A10100" t="str">
            <v>Z349</v>
          </cell>
          <cell r="B10100" t="str">
            <v>SUPERVISION DE EMBARAZO NORMAL NO ESPECIFICADO</v>
          </cell>
          <cell r="C10100" t="str">
            <v>00</v>
          </cell>
        </row>
        <row r="10101">
          <cell r="A10101" t="str">
            <v>Z35</v>
          </cell>
          <cell r="B10101" t="str">
            <v>SUPERVISION DE EMBARAZO DE ALTO RIESGO</v>
          </cell>
          <cell r="C10101" t="str">
            <v>00</v>
          </cell>
        </row>
        <row r="10102">
          <cell r="A10102" t="str">
            <v>Z350</v>
          </cell>
          <cell r="B10102" t="str">
            <v>SUPERVISION DE EMBARAZO CON HISTORIA DE ESTERILIDAD</v>
          </cell>
          <cell r="C10102" t="str">
            <v>00</v>
          </cell>
        </row>
        <row r="10103">
          <cell r="A10103" t="str">
            <v>Z351</v>
          </cell>
          <cell r="B10103" t="str">
            <v>SUPERVISION DE EMBARAZO CON HISTORIA DE ABORTO</v>
          </cell>
          <cell r="C10103" t="str">
            <v>00</v>
          </cell>
        </row>
        <row r="10104">
          <cell r="A10104" t="str">
            <v>Z352</v>
          </cell>
          <cell r="B10104" t="str">
            <v>SUPERVISION DE EMBARAZO CON OTRO RIESGO EN LA HISTORIA OBSTETRICA O RE</v>
          </cell>
          <cell r="C10104" t="str">
            <v>00</v>
          </cell>
        </row>
        <row r="10105">
          <cell r="A10105" t="str">
            <v>Z353</v>
          </cell>
          <cell r="B10105" t="str">
            <v>SUPERVISION DE EMBARAZO CON HISTORIA DE INSUFICIENTE ATENCION PRENATAL</v>
          </cell>
          <cell r="C10105" t="str">
            <v>00</v>
          </cell>
        </row>
        <row r="10106">
          <cell r="A10106" t="str">
            <v>Z354</v>
          </cell>
          <cell r="B10106" t="str">
            <v>SUPERVISION DE EMBARAZO CON GRAN MULTIPARIDAD</v>
          </cell>
          <cell r="C10106" t="str">
            <v>00</v>
          </cell>
        </row>
        <row r="10107">
          <cell r="A10107" t="str">
            <v>Z355</v>
          </cell>
          <cell r="B10107" t="str">
            <v>SUPERVISION DE PRIMIGESTA AÑOSA</v>
          </cell>
          <cell r="C10107" t="str">
            <v>00</v>
          </cell>
        </row>
        <row r="10108">
          <cell r="A10108" t="str">
            <v>Z356</v>
          </cell>
          <cell r="B10108" t="str">
            <v>SUPERVISION DE PRIMIGESTA MUY JOVEN</v>
          </cell>
          <cell r="C10108" t="str">
            <v>00</v>
          </cell>
        </row>
        <row r="10109">
          <cell r="A10109" t="str">
            <v>Z357</v>
          </cell>
          <cell r="B10109" t="str">
            <v>SUPERVISION DE EMBARAZO DE ALTO RIESGO DEBIDO A PROBLEMA SOCIALES</v>
          </cell>
          <cell r="C10109" t="str">
            <v>00</v>
          </cell>
        </row>
        <row r="10110">
          <cell r="A10110" t="str">
            <v>Z358</v>
          </cell>
          <cell r="B10110" t="str">
            <v>SUPERVISION DE OTROS EMBARAZOS DE ALTO RIESGO</v>
          </cell>
          <cell r="C10110" t="str">
            <v>00</v>
          </cell>
        </row>
        <row r="10111">
          <cell r="A10111" t="str">
            <v>Z359</v>
          </cell>
          <cell r="B10111" t="str">
            <v>SUPERVISION DE EMBARAZO DE ALTO RIESGO, SIN OTRA ESPECIFICACION</v>
          </cell>
          <cell r="C10111" t="str">
            <v>00</v>
          </cell>
        </row>
        <row r="10112">
          <cell r="A10112" t="str">
            <v>Z36</v>
          </cell>
          <cell r="B10112" t="str">
            <v>PESQUISAS PRENATAL</v>
          </cell>
          <cell r="C10112" t="str">
            <v>00</v>
          </cell>
        </row>
        <row r="10113">
          <cell r="A10113" t="str">
            <v>Z360</v>
          </cell>
          <cell r="B10113" t="str">
            <v>PESQUISA PRENATAL PARA ANOMALIAS CROMOSOMICAS</v>
          </cell>
          <cell r="C10113" t="str">
            <v>00</v>
          </cell>
        </row>
        <row r="10114">
          <cell r="A10114" t="str">
            <v>Z361</v>
          </cell>
          <cell r="B10114" t="str">
            <v>PESQUISA PRENATAL PARA MEDIR NIVELES ELEVADOS DE ALFAFETOPROTEINAS</v>
          </cell>
          <cell r="C10114" t="str">
            <v>00</v>
          </cell>
        </row>
        <row r="10115">
          <cell r="A10115" t="str">
            <v>Z362</v>
          </cell>
          <cell r="B10115" t="str">
            <v>OTRAS PESQUISAS PRENATALES BASADAS EN AMNIOCENTESIS</v>
          </cell>
          <cell r="C10115" t="str">
            <v>00</v>
          </cell>
        </row>
        <row r="10116">
          <cell r="A10116" t="str">
            <v>Z363</v>
          </cell>
          <cell r="B10116" t="str">
            <v>PESQUISAS PRENATALES DE MALFORMACIONES USANDO ULTRASONIDO Y OTROS METO</v>
          </cell>
          <cell r="C10116" t="str">
            <v>00</v>
          </cell>
        </row>
        <row r="10117">
          <cell r="A10117" t="str">
            <v>Z364</v>
          </cell>
          <cell r="B10117" t="str">
            <v>PESQUISA PRENATAL DEL RETARDO DEL CRECIMIENTO FETAL USANDO ULTRASONIDO</v>
          </cell>
          <cell r="C10117" t="str">
            <v>00</v>
          </cell>
        </row>
        <row r="10118">
          <cell r="A10118" t="str">
            <v>Z365</v>
          </cell>
          <cell r="B10118" t="str">
            <v>PESQUISA PRENATAL PARA ISOINMUNIZACION</v>
          </cell>
          <cell r="C10118" t="str">
            <v>00</v>
          </cell>
        </row>
        <row r="10119">
          <cell r="A10119" t="str">
            <v>Z368</v>
          </cell>
          <cell r="B10119" t="str">
            <v>OTRAS PESQUISAS PRENATALES ESPECIFICADAS</v>
          </cell>
          <cell r="C10119" t="str">
            <v>00</v>
          </cell>
        </row>
        <row r="10120">
          <cell r="A10120" t="str">
            <v>Z369</v>
          </cell>
          <cell r="B10120" t="str">
            <v>PESQUISA PRENATAL, SIN OTRA ESPECIFICACION</v>
          </cell>
          <cell r="C10120" t="str">
            <v>00</v>
          </cell>
        </row>
        <row r="10121">
          <cell r="A10121" t="str">
            <v>Z37</v>
          </cell>
          <cell r="B10121" t="str">
            <v>PRODUCTO DEL PARTO</v>
          </cell>
          <cell r="C10121" t="str">
            <v>00</v>
          </cell>
        </row>
        <row r="10122">
          <cell r="A10122" t="str">
            <v>Z370</v>
          </cell>
          <cell r="B10122" t="str">
            <v>NACIDO VIVO, UNICO</v>
          </cell>
          <cell r="C10122" t="str">
            <v>00</v>
          </cell>
        </row>
        <row r="10123">
          <cell r="A10123" t="str">
            <v>Z371</v>
          </cell>
          <cell r="B10123" t="str">
            <v>NACIDO MUERTO, UNICO</v>
          </cell>
          <cell r="C10123" t="str">
            <v>00</v>
          </cell>
        </row>
        <row r="10124">
          <cell r="A10124" t="str">
            <v>Z372</v>
          </cell>
          <cell r="B10124" t="str">
            <v>GEMELOS, AMBOS NACIDOS VIVOS</v>
          </cell>
          <cell r="C10124" t="str">
            <v>00</v>
          </cell>
        </row>
        <row r="10125">
          <cell r="A10125" t="str">
            <v>Z373</v>
          </cell>
          <cell r="B10125" t="str">
            <v>GEMELOS, UN NACIDO VIVO Y UN NACIDO MUERTO</v>
          </cell>
          <cell r="C10125" t="str">
            <v>00</v>
          </cell>
        </row>
        <row r="10126">
          <cell r="A10126" t="str">
            <v>Z374</v>
          </cell>
          <cell r="B10126" t="str">
            <v>GEMELOS, AMBOS NACIDOS MUERTOS</v>
          </cell>
          <cell r="C10126" t="str">
            <v>00</v>
          </cell>
        </row>
        <row r="10127">
          <cell r="A10127" t="str">
            <v>Z375</v>
          </cell>
          <cell r="B10127" t="str">
            <v>OTROS NACIMIENTOS MULTIPLES, TODOS NACIDOS VIVOS</v>
          </cell>
          <cell r="C10127" t="str">
            <v>00</v>
          </cell>
        </row>
        <row r="10128">
          <cell r="A10128" t="str">
            <v>Z376</v>
          </cell>
          <cell r="B10128" t="str">
            <v>OTROS NACIMIENTOS MULTIPLES, ALGUNOS NACIDOS VIVOS</v>
          </cell>
          <cell r="C10128" t="str">
            <v>00</v>
          </cell>
        </row>
        <row r="10129">
          <cell r="A10129" t="str">
            <v>Z377</v>
          </cell>
          <cell r="B10129" t="str">
            <v>OTROS NACIMIENTOS MULTIPLES, TODOS NACIDOS MUERTOS</v>
          </cell>
          <cell r="C10129" t="str">
            <v>00</v>
          </cell>
        </row>
        <row r="10130">
          <cell r="A10130" t="str">
            <v>Z379</v>
          </cell>
          <cell r="B10130" t="str">
            <v>PRODUCTO DEL PARTO NO ESPECIFICADO</v>
          </cell>
          <cell r="C10130" t="str">
            <v>00</v>
          </cell>
        </row>
        <row r="10131">
          <cell r="A10131" t="str">
            <v>Z38</v>
          </cell>
          <cell r="B10131" t="str">
            <v>NACIDO VIVO SEGUN LUGAR DE NACIMIENTO</v>
          </cell>
          <cell r="C10131" t="str">
            <v>00</v>
          </cell>
        </row>
        <row r="10132">
          <cell r="A10132" t="str">
            <v>Z380</v>
          </cell>
          <cell r="B10132" t="str">
            <v>PRODUCTO UNICO, NACIDO  EN HOSPITAL</v>
          </cell>
          <cell r="C10132" t="str">
            <v>00</v>
          </cell>
        </row>
        <row r="10133">
          <cell r="A10133" t="str">
            <v>Z381</v>
          </cell>
          <cell r="B10133" t="str">
            <v>PRODUCTO UNICO, NACIDO FUERA DE HOSPITAL</v>
          </cell>
          <cell r="C10133" t="str">
            <v>00</v>
          </cell>
        </row>
        <row r="10134">
          <cell r="A10134" t="str">
            <v>Z382</v>
          </cell>
          <cell r="B10134" t="str">
            <v>PRODUCTO UNICO, LUGAR DE NACIMIENTO NO ESPECIFICADO</v>
          </cell>
          <cell r="C10134" t="str">
            <v>00</v>
          </cell>
        </row>
        <row r="10135">
          <cell r="A10135" t="str">
            <v>Z383</v>
          </cell>
          <cell r="B10135" t="str">
            <v>GEMELOS, NACIDOS EN HOSPITAL</v>
          </cell>
          <cell r="C10135" t="str">
            <v>00</v>
          </cell>
        </row>
        <row r="10136">
          <cell r="A10136" t="str">
            <v>Z384</v>
          </cell>
          <cell r="B10136" t="str">
            <v>GEMELOS, NACIDOS FUERA DE HOSPITAL</v>
          </cell>
          <cell r="C10136" t="str">
            <v>00</v>
          </cell>
        </row>
        <row r="10137">
          <cell r="A10137" t="str">
            <v>Z385</v>
          </cell>
          <cell r="B10137" t="str">
            <v>GEMELOS, LUGAR DE NACIMIENTO NO ESPECIFICADO</v>
          </cell>
          <cell r="C10137" t="str">
            <v>00</v>
          </cell>
        </row>
        <row r="10138">
          <cell r="A10138" t="str">
            <v>Z386</v>
          </cell>
          <cell r="B10138" t="str">
            <v>OTROS NACIMIENTOS MULTIPLES, EN HOSPITAL</v>
          </cell>
          <cell r="C10138" t="str">
            <v>00</v>
          </cell>
        </row>
        <row r="10139">
          <cell r="A10139" t="str">
            <v>Z387</v>
          </cell>
          <cell r="B10139" t="str">
            <v>OTROS NACIMIENTOS MULTIPLES, FUERA DEL HOSPITAL</v>
          </cell>
          <cell r="C10139" t="str">
            <v>00</v>
          </cell>
        </row>
        <row r="10140">
          <cell r="A10140" t="str">
            <v>Z388</v>
          </cell>
          <cell r="B10140" t="str">
            <v>OTROS NACIMIENTOS MULTIPLES, LUGAR DE NACIMIENTO NO ESPECIFICADO</v>
          </cell>
          <cell r="C10140" t="str">
            <v>00</v>
          </cell>
        </row>
        <row r="10141">
          <cell r="A10141" t="str">
            <v>Z39</v>
          </cell>
          <cell r="B10141" t="str">
            <v>EXAMEN Y ATENCION DEL POSPARTO</v>
          </cell>
          <cell r="C10141" t="str">
            <v>00</v>
          </cell>
        </row>
        <row r="10142">
          <cell r="A10142" t="str">
            <v>Z390</v>
          </cell>
          <cell r="B10142" t="str">
            <v>ATENCION Y EXAMEN INMEDIATAMENTE DESPUES DEL PARTO</v>
          </cell>
          <cell r="C10142" t="str">
            <v>00</v>
          </cell>
        </row>
        <row r="10143">
          <cell r="A10143" t="str">
            <v>Z391</v>
          </cell>
          <cell r="B10143" t="str">
            <v>ATENCION Y EXAMEN DE MADRE EN PERIODO DE LACTANCIA</v>
          </cell>
          <cell r="C10143" t="str">
            <v>00</v>
          </cell>
        </row>
        <row r="10144">
          <cell r="A10144" t="str">
            <v>Z392</v>
          </cell>
          <cell r="B10144" t="str">
            <v>SEGUIMIENTO POSPARTO, DE RUTINA</v>
          </cell>
          <cell r="C10144" t="str">
            <v>00</v>
          </cell>
        </row>
        <row r="10145">
          <cell r="A10145" t="str">
            <v>Z40</v>
          </cell>
          <cell r="B10145" t="str">
            <v>CIRUGIA PROFILACTICA</v>
          </cell>
          <cell r="C10145" t="str">
            <v>00</v>
          </cell>
        </row>
        <row r="10146">
          <cell r="A10146" t="str">
            <v>Z400</v>
          </cell>
          <cell r="B10146" t="str">
            <v>CIRUGIA PROFILACTICA POR FACTORES DE RIESGO RELACIONADOS CON TUMORES M</v>
          </cell>
          <cell r="C10146" t="str">
            <v>00</v>
          </cell>
        </row>
        <row r="10147">
          <cell r="A10147" t="str">
            <v>Z408</v>
          </cell>
          <cell r="B10147" t="str">
            <v>OTRA CIRUGIA PROFILACTICA</v>
          </cell>
          <cell r="C10147" t="str">
            <v>00</v>
          </cell>
        </row>
        <row r="10148">
          <cell r="A10148" t="str">
            <v>Z409</v>
          </cell>
          <cell r="B10148" t="str">
            <v>CIRUGIA PROFILACTICA NO ESPECIFICADA</v>
          </cell>
          <cell r="C10148" t="str">
            <v>00</v>
          </cell>
        </row>
        <row r="10149">
          <cell r="A10149" t="str">
            <v>Z41</v>
          </cell>
          <cell r="B10149" t="str">
            <v>PROCEDIMIENTOS PARA OTROS PROPOSITOS QUE NO SEAN LOS DE MEJORAR EL EST</v>
          </cell>
          <cell r="C10149" t="str">
            <v>00</v>
          </cell>
        </row>
        <row r="10150">
          <cell r="A10150" t="str">
            <v>Z410</v>
          </cell>
          <cell r="B10150" t="str">
            <v>TRASPLANTE DE PELO</v>
          </cell>
          <cell r="C10150" t="str">
            <v>00</v>
          </cell>
        </row>
        <row r="10151">
          <cell r="A10151" t="str">
            <v>Z411</v>
          </cell>
          <cell r="B10151" t="str">
            <v>OTRAS CIRUGIAS PLASTICAS POR RAZONES ESTETICAS</v>
          </cell>
          <cell r="C10151" t="str">
            <v>00</v>
          </cell>
        </row>
        <row r="10152">
          <cell r="A10152" t="str">
            <v>Z412</v>
          </cell>
          <cell r="B10152" t="str">
            <v>CIRCUNCISION RITUAL O DE RUTINA</v>
          </cell>
          <cell r="C10152" t="str">
            <v>00</v>
          </cell>
        </row>
        <row r="10153">
          <cell r="A10153" t="str">
            <v>Z413</v>
          </cell>
          <cell r="B10153" t="str">
            <v>PERFORACION DE LA OREJA</v>
          </cell>
          <cell r="C10153" t="str">
            <v>00</v>
          </cell>
        </row>
        <row r="10154">
          <cell r="A10154" t="str">
            <v>Z418</v>
          </cell>
          <cell r="B10154" t="str">
            <v>OTROS PROCEDIMIENTOS PARA OTROS PROPOSITOS QUE NO SEAN LOS DE MEJORAR</v>
          </cell>
          <cell r="C10154" t="str">
            <v>00</v>
          </cell>
        </row>
        <row r="10155">
          <cell r="A10155" t="str">
            <v>Z419</v>
          </cell>
          <cell r="B10155" t="str">
            <v>PROCEDIMIENTO NO ESPECIF. PARA OTROS PROPOSIT. QUE NO SEAN LOS DE MEJO</v>
          </cell>
          <cell r="C10155" t="str">
            <v>00</v>
          </cell>
        </row>
        <row r="10156">
          <cell r="A10156" t="str">
            <v>Z42</v>
          </cell>
          <cell r="B10156" t="str">
            <v>CUIDADOS POSTERIORES A LA CIRUGIA PLASTICA</v>
          </cell>
          <cell r="C10156" t="str">
            <v>00</v>
          </cell>
        </row>
        <row r="10157">
          <cell r="A10157" t="str">
            <v>Z420</v>
          </cell>
          <cell r="B10157" t="str">
            <v>CUIDADOS POSTERIORES A LA CIRUGIA PLASTICA DE LA CABEZA Y DEL CUELLO</v>
          </cell>
          <cell r="C10157" t="str">
            <v>00</v>
          </cell>
        </row>
        <row r="10158">
          <cell r="A10158" t="str">
            <v>Z421</v>
          </cell>
          <cell r="B10158" t="str">
            <v>CUIDADOS POSTERIORES A LA CIRUGIA PLASTICA DE LA MAMA</v>
          </cell>
          <cell r="C10158" t="str">
            <v>00</v>
          </cell>
        </row>
        <row r="10159">
          <cell r="A10159" t="str">
            <v>Z422</v>
          </cell>
          <cell r="B10159" t="str">
            <v>CUIDADOS POSTERIORES A LA CIRUGIA PLASTICA DE OTRAS PARTES ESPECIF. DE</v>
          </cell>
          <cell r="C10159" t="str">
            <v>00</v>
          </cell>
        </row>
        <row r="10160">
          <cell r="A10160" t="str">
            <v>Z423</v>
          </cell>
          <cell r="B10160" t="str">
            <v>CUIDADOS POSTERIORES A LA CIRUGIA PLASTICA DE LAS EXTREMIDADES SUPERIO</v>
          </cell>
          <cell r="C10160" t="str">
            <v>00</v>
          </cell>
        </row>
        <row r="10161">
          <cell r="A10161" t="str">
            <v>Z424</v>
          </cell>
          <cell r="B10161" t="str">
            <v>CUIDADOS POSTERIORES A LA CIRUGIA PLASTICA DE LAS EXTREMIDADES INFERIO</v>
          </cell>
          <cell r="C10161" t="str">
            <v>00</v>
          </cell>
        </row>
        <row r="10162">
          <cell r="A10162" t="str">
            <v>Z428</v>
          </cell>
          <cell r="B10162" t="str">
            <v>CUIDADOS POSTERIORES A LA CIRUGIA PLASTICA DE OTRAS PARTES ESPECIF. DE</v>
          </cell>
          <cell r="C10162" t="str">
            <v>00</v>
          </cell>
        </row>
        <row r="10163">
          <cell r="A10163" t="str">
            <v>Z429</v>
          </cell>
          <cell r="B10163" t="str">
            <v>CUIDADOS POSTERIORES A LA CIRUGIA PLASTICA NO ESPECIFICADA</v>
          </cell>
          <cell r="C10163" t="str">
            <v>00</v>
          </cell>
        </row>
        <row r="10164">
          <cell r="A10164" t="str">
            <v>Z43</v>
          </cell>
          <cell r="B10164" t="str">
            <v>ATENCION DE ORIFICOS ARTIFICIALES</v>
          </cell>
          <cell r="C10164" t="str">
            <v>00</v>
          </cell>
        </row>
        <row r="10165">
          <cell r="A10165" t="str">
            <v>Z430</v>
          </cell>
          <cell r="B10165" t="str">
            <v>ATENCION DE TRAQUEOSTOMIA</v>
          </cell>
          <cell r="C10165" t="str">
            <v>00</v>
          </cell>
        </row>
        <row r="10166">
          <cell r="A10166" t="str">
            <v>Z431</v>
          </cell>
          <cell r="B10166" t="str">
            <v>ATENCION DE GASTROTOMIA</v>
          </cell>
          <cell r="C10166" t="str">
            <v>00</v>
          </cell>
        </row>
        <row r="10167">
          <cell r="A10167" t="str">
            <v>Z432</v>
          </cell>
          <cell r="B10167" t="str">
            <v>ATENCION DE ILEOSTOMIA</v>
          </cell>
          <cell r="C10167" t="str">
            <v>00</v>
          </cell>
        </row>
        <row r="10168">
          <cell r="A10168" t="str">
            <v>Z433</v>
          </cell>
          <cell r="B10168" t="str">
            <v>ATENCION DE COLOSTOMIA</v>
          </cell>
          <cell r="C10168" t="str">
            <v>00</v>
          </cell>
        </row>
        <row r="10169">
          <cell r="A10169" t="str">
            <v>Z434</v>
          </cell>
          <cell r="B10169" t="str">
            <v>ATENCION DE OTROS ARIFICIOS ARTIFICIALES DE LAS VIAS DIGESTIVAS</v>
          </cell>
          <cell r="C10169" t="str">
            <v>00</v>
          </cell>
        </row>
        <row r="10170">
          <cell r="A10170" t="str">
            <v>Z435</v>
          </cell>
          <cell r="B10170" t="str">
            <v>ATENCION DE CISTOSTOMIA</v>
          </cell>
          <cell r="C10170" t="str">
            <v>00</v>
          </cell>
        </row>
        <row r="10171">
          <cell r="A10171" t="str">
            <v>Z436</v>
          </cell>
          <cell r="B10171" t="str">
            <v>ATENCION DE OTROS ORIFICIOS ARTIFICIALES DE LAS VIAS URINARIAS</v>
          </cell>
          <cell r="C10171" t="str">
            <v>00</v>
          </cell>
        </row>
        <row r="10172">
          <cell r="A10172" t="str">
            <v>Z437</v>
          </cell>
          <cell r="B10172" t="str">
            <v>ATENCION DE VAGINA ARTIFICIAL</v>
          </cell>
          <cell r="C10172" t="str">
            <v>00</v>
          </cell>
        </row>
        <row r="10173">
          <cell r="A10173" t="str">
            <v>Z438</v>
          </cell>
          <cell r="B10173" t="str">
            <v>ATENCION DE OTROS 0RIFICIOS ARTIFICIALES</v>
          </cell>
          <cell r="C10173" t="str">
            <v>00</v>
          </cell>
        </row>
        <row r="10174">
          <cell r="A10174" t="str">
            <v>Z439</v>
          </cell>
          <cell r="B10174" t="str">
            <v>ATENCION DE ORIFICIO ARTIFICIAL NO ESPECIFICADO</v>
          </cell>
          <cell r="C10174" t="str">
            <v>00</v>
          </cell>
        </row>
        <row r="10175">
          <cell r="A10175" t="str">
            <v>Z44</v>
          </cell>
          <cell r="B10175" t="str">
            <v>PRUEBA Y AJUESTE DE DISPOSITIVOS PROTESICOS EXTERNOS</v>
          </cell>
          <cell r="C10175" t="str">
            <v>00</v>
          </cell>
        </row>
        <row r="10176">
          <cell r="A10176" t="str">
            <v>Z440</v>
          </cell>
          <cell r="B10176" t="str">
            <v>PRUEBA Y AJUSTE DE BRAZO ARTIFICIAL (COMPLETO) ( PARCIAL)</v>
          </cell>
          <cell r="C10176" t="str">
            <v>00</v>
          </cell>
        </row>
        <row r="10177">
          <cell r="A10177" t="str">
            <v>Z441</v>
          </cell>
          <cell r="B10177" t="str">
            <v>PRUEBA Y AJUSTE DE PIERNA ARTIFICIAL (COMPLETA) (PARCIAL)</v>
          </cell>
          <cell r="C10177" t="str">
            <v>00</v>
          </cell>
        </row>
        <row r="10178">
          <cell r="A10178" t="str">
            <v>Z442</v>
          </cell>
          <cell r="B10178" t="str">
            <v>PRUEBA Y AJUSTE DE OJO ARTIFICIAL</v>
          </cell>
          <cell r="C10178" t="str">
            <v>00</v>
          </cell>
        </row>
        <row r="10179">
          <cell r="A10179" t="str">
            <v>Z443</v>
          </cell>
          <cell r="B10179" t="str">
            <v>PRUEBA Y AJUSTE DE PROTESIS MAMARIA EXTERNA</v>
          </cell>
          <cell r="C10179" t="str">
            <v>00</v>
          </cell>
        </row>
        <row r="10180">
          <cell r="A10180" t="str">
            <v>Z448</v>
          </cell>
          <cell r="B10180" t="str">
            <v>PRUEBA Y AJUSTE DE OTROS DISPOSITIVOS PROTESICOS EXTERNOS</v>
          </cell>
          <cell r="C10180" t="str">
            <v>00</v>
          </cell>
        </row>
        <row r="10181">
          <cell r="A10181" t="str">
            <v>Z449</v>
          </cell>
          <cell r="B10181" t="str">
            <v>PRUEBA Y AJUSTE DE DISPOSITIVO PROTESICO EXTERNO NO ESPEIFICADO</v>
          </cell>
          <cell r="C10181" t="str">
            <v>000</v>
          </cell>
        </row>
        <row r="10182">
          <cell r="A10182" t="str">
            <v>Z45</v>
          </cell>
          <cell r="B10182" t="str">
            <v>ASISTENCIA Y AJUSTE DE DISPOSITIVOS IMPLATADOS</v>
          </cell>
          <cell r="C10182" t="str">
            <v>00</v>
          </cell>
        </row>
        <row r="10183">
          <cell r="A10183" t="str">
            <v>Z450</v>
          </cell>
          <cell r="B10183" t="str">
            <v>ASITENCIA Y AJUSTE DE MARCAPASO CARDIACO</v>
          </cell>
          <cell r="C10183" t="str">
            <v>00</v>
          </cell>
        </row>
        <row r="10184">
          <cell r="A10184" t="str">
            <v>Z451</v>
          </cell>
          <cell r="B10184" t="str">
            <v>ASISTENCIA Y AJUSTE DE BOMBA DE INFUSION</v>
          </cell>
          <cell r="C10184" t="str">
            <v>00</v>
          </cell>
        </row>
        <row r="10185">
          <cell r="A10185" t="str">
            <v>Z452</v>
          </cell>
          <cell r="B10185" t="str">
            <v>ASISTENCIA Y AJUSTE DE DISPOSITIVOS DE ACCESO VASCULAR</v>
          </cell>
          <cell r="C10185" t="str">
            <v>00</v>
          </cell>
        </row>
        <row r="10186">
          <cell r="A10186" t="str">
            <v>Z453</v>
          </cell>
          <cell r="B10186" t="str">
            <v>ASISTENCIA Y AJUSTE DE DISPOSITIVO AUDITIVO IMPLANTADO</v>
          </cell>
          <cell r="C10186" t="str">
            <v>00</v>
          </cell>
        </row>
        <row r="10187">
          <cell r="A10187" t="str">
            <v>Z458</v>
          </cell>
          <cell r="B10187" t="str">
            <v>ASISTENCIA Y AJUSTE DE OTROS DISPOSITIVOS IMPLANTADOS</v>
          </cell>
          <cell r="C10187" t="str">
            <v>00</v>
          </cell>
        </row>
        <row r="10188">
          <cell r="A10188" t="str">
            <v>Z459</v>
          </cell>
          <cell r="B10188" t="str">
            <v>ASISTENCIA Y AJUSTE DE DISPOSITIVO IMPLANTADO NO ESPECIFICADO</v>
          </cell>
          <cell r="C10188" t="str">
            <v>00</v>
          </cell>
        </row>
        <row r="10189">
          <cell r="A10189" t="str">
            <v>Z46</v>
          </cell>
          <cell r="B10189" t="str">
            <v>PRUEBA Y AJUSTE DE OTROS DISPOSITIVOS</v>
          </cell>
          <cell r="C10189" t="str">
            <v>000</v>
          </cell>
        </row>
        <row r="10190">
          <cell r="A10190" t="str">
            <v>Z460</v>
          </cell>
          <cell r="B10190" t="str">
            <v>PRUEBA Y AJUSTE DE ANTEOJOS Y LENTES DE CONTACTO</v>
          </cell>
          <cell r="C10190" t="str">
            <v>00</v>
          </cell>
        </row>
        <row r="10191">
          <cell r="A10191" t="str">
            <v>Z461</v>
          </cell>
          <cell r="B10191" t="str">
            <v>PRUEBA Y AJUSTE DE AUDIFONOS</v>
          </cell>
          <cell r="C10191" t="str">
            <v>00</v>
          </cell>
        </row>
        <row r="10192">
          <cell r="A10192" t="str">
            <v>Z462</v>
          </cell>
          <cell r="B10192" t="str">
            <v>PRUEBA Y AJUSTE DE OTROS DISPOSITIVOS RELACIONADOS CON EL SISTEMA NERV</v>
          </cell>
          <cell r="C10192" t="str">
            <v>00</v>
          </cell>
        </row>
        <row r="10193">
          <cell r="A10193" t="str">
            <v>Z463</v>
          </cell>
          <cell r="B10193" t="str">
            <v>PRUEBA Y AJUSTE DE PROTESIS DENTAL</v>
          </cell>
          <cell r="C10193" t="str">
            <v>00</v>
          </cell>
        </row>
        <row r="10194">
          <cell r="A10194" t="str">
            <v>Z464</v>
          </cell>
          <cell r="B10194" t="str">
            <v>PRUEBA Y AJUSTE DE DISPOSITIVO ORTONDONCICO</v>
          </cell>
          <cell r="C10194" t="str">
            <v>00</v>
          </cell>
        </row>
        <row r="10195">
          <cell r="A10195" t="str">
            <v>Z465</v>
          </cell>
          <cell r="B10195" t="str">
            <v>PRUEBA Y AJUSTE DE ILEOSTOMIA U OTRO DISPOSITIVO INTESTINAL</v>
          </cell>
          <cell r="C10195" t="str">
            <v>00</v>
          </cell>
        </row>
        <row r="10196">
          <cell r="A10196" t="str">
            <v>Z466</v>
          </cell>
          <cell r="B10196" t="str">
            <v>PRUEBA Y AJUSTE DE DISPOSITIVO URINARIO</v>
          </cell>
          <cell r="C10196" t="str">
            <v>00</v>
          </cell>
        </row>
        <row r="10197">
          <cell r="A10197" t="str">
            <v>Z467</v>
          </cell>
          <cell r="B10197" t="str">
            <v>PRUEBA Y AJUSTE DE DISPOSITIVO ORTOPEDICO</v>
          </cell>
          <cell r="C10197" t="str">
            <v>00</v>
          </cell>
        </row>
        <row r="10198">
          <cell r="A10198" t="str">
            <v>Z468</v>
          </cell>
          <cell r="B10198" t="str">
            <v>PRUEBA Y AJUSTE DE OTROS DISPOSITIVOS ESPECIFICADOS</v>
          </cell>
          <cell r="C10198" t="str">
            <v>00</v>
          </cell>
        </row>
        <row r="10199">
          <cell r="A10199" t="str">
            <v>Z469</v>
          </cell>
          <cell r="B10199" t="str">
            <v>PRUEBA Y AJUSTE DE DISPOSITIVO NO ESPECIFICADO</v>
          </cell>
          <cell r="C10199" t="str">
            <v>00</v>
          </cell>
        </row>
        <row r="10200">
          <cell r="A10200" t="str">
            <v>Z47</v>
          </cell>
          <cell r="B10200" t="str">
            <v>OTROS CUIDADOS POSTERIORES A LA ORTOPEDIA</v>
          </cell>
          <cell r="C10200" t="str">
            <v>00</v>
          </cell>
        </row>
        <row r="10201">
          <cell r="A10201" t="str">
            <v>Z470</v>
          </cell>
          <cell r="B10201" t="str">
            <v>CUIDADOS POSTERIORES A LA EXTRACCION DE PLACA U OTRO DISPOSITIVO DE FI</v>
          </cell>
          <cell r="C10201" t="str">
            <v>00</v>
          </cell>
        </row>
        <row r="10202">
          <cell r="A10202" t="str">
            <v>Z478</v>
          </cell>
          <cell r="B10202" t="str">
            <v>OTROS CUIDADOS ESPECIFICADOS POSTERIORES A LA ORTOPEDIA</v>
          </cell>
          <cell r="C10202" t="str">
            <v>00</v>
          </cell>
        </row>
        <row r="10203">
          <cell r="A10203" t="str">
            <v>Z479</v>
          </cell>
          <cell r="B10203" t="str">
            <v>CUIDADO POSTERIOR A LA ORTOPEDIA, NO ESPECIFICADO</v>
          </cell>
          <cell r="C10203" t="str">
            <v>00</v>
          </cell>
        </row>
        <row r="10204">
          <cell r="A10204" t="str">
            <v>Z48</v>
          </cell>
          <cell r="B10204" t="str">
            <v>OTROS CUIDADOS POSTERIORES A LA CIRUGIA</v>
          </cell>
          <cell r="C10204" t="str">
            <v>00</v>
          </cell>
        </row>
        <row r="10205">
          <cell r="A10205" t="str">
            <v>Z480</v>
          </cell>
          <cell r="B10205" t="str">
            <v>ARENCION DE LOS APOSITOS Y SUTURAS</v>
          </cell>
          <cell r="C10205" t="str">
            <v>00</v>
          </cell>
        </row>
        <row r="10206">
          <cell r="A10206" t="str">
            <v>Z488</v>
          </cell>
          <cell r="B10206" t="str">
            <v>OTROS CUIDADOS ESPECIFICADOS POSTERIORES A LA CIRUGIA</v>
          </cell>
          <cell r="C10206" t="str">
            <v>00</v>
          </cell>
        </row>
        <row r="10207">
          <cell r="A10207" t="str">
            <v>Z489</v>
          </cell>
          <cell r="B10207" t="str">
            <v>CUIDADO POSTERIOR A LA CIRUGIA, NO ESPECIFICADO</v>
          </cell>
          <cell r="C10207" t="str">
            <v>00</v>
          </cell>
        </row>
        <row r="10208">
          <cell r="A10208" t="str">
            <v>Z49</v>
          </cell>
          <cell r="B10208" t="str">
            <v>CUIDADOS RELATIVOS AL PROCEDIMIENTO DE DIALISIS</v>
          </cell>
          <cell r="C10208" t="str">
            <v>00</v>
          </cell>
        </row>
        <row r="10209">
          <cell r="A10209" t="str">
            <v>Z490</v>
          </cell>
          <cell r="B10209" t="str">
            <v>CUIDADOS PREPARATORIOS PARA DIALISIS</v>
          </cell>
          <cell r="C10209" t="str">
            <v>00</v>
          </cell>
        </row>
        <row r="10210">
          <cell r="A10210" t="str">
            <v>Z491</v>
          </cell>
          <cell r="B10210" t="str">
            <v>DIALISIS EXTRACORPOREA</v>
          </cell>
          <cell r="C10210" t="str">
            <v>00</v>
          </cell>
        </row>
        <row r="10211">
          <cell r="A10211" t="str">
            <v>Z492</v>
          </cell>
          <cell r="B10211" t="str">
            <v>OTRAS DIALISIS</v>
          </cell>
          <cell r="C10211" t="str">
            <v>00</v>
          </cell>
        </row>
        <row r="10212">
          <cell r="A10212" t="str">
            <v>Z50</v>
          </cell>
          <cell r="B10212" t="str">
            <v>ATENCION POR EL USO DE PROCEDIMIENTOS DE RAHABILITACION</v>
          </cell>
          <cell r="C10212" t="str">
            <v>00</v>
          </cell>
        </row>
        <row r="10213">
          <cell r="A10213" t="str">
            <v>Z500</v>
          </cell>
          <cell r="B10213" t="str">
            <v>REAHABILITACION CARDIACA</v>
          </cell>
          <cell r="C10213" t="str">
            <v>00</v>
          </cell>
        </row>
        <row r="10214">
          <cell r="A10214" t="str">
            <v>Z501</v>
          </cell>
          <cell r="B10214" t="str">
            <v>OTRAS TERPIAS FISICAS</v>
          </cell>
          <cell r="C10214" t="str">
            <v>00</v>
          </cell>
        </row>
        <row r="10215">
          <cell r="A10215" t="str">
            <v>Z502</v>
          </cell>
          <cell r="B10215" t="str">
            <v>REHABILITACION DEL ALCOHOLICO</v>
          </cell>
          <cell r="C10215" t="str">
            <v>00</v>
          </cell>
        </row>
        <row r="10216">
          <cell r="A10216" t="str">
            <v>Z503</v>
          </cell>
          <cell r="B10216" t="str">
            <v>REHABILITACION DEL DROGADICTO</v>
          </cell>
          <cell r="C10216" t="str">
            <v>00</v>
          </cell>
        </row>
        <row r="10217">
          <cell r="A10217" t="str">
            <v>Z504</v>
          </cell>
          <cell r="B10217" t="str">
            <v>PSICOTERAPIA, NO CLASIFICADAS EN OTRA PARTE</v>
          </cell>
          <cell r="C10217" t="str">
            <v>00</v>
          </cell>
        </row>
        <row r="10218">
          <cell r="A10218" t="str">
            <v>Z505</v>
          </cell>
          <cell r="B10218" t="str">
            <v>TERAPIA DEL LENGUAJE</v>
          </cell>
          <cell r="C10218" t="str">
            <v>00</v>
          </cell>
        </row>
        <row r="10219">
          <cell r="A10219" t="str">
            <v>Z506</v>
          </cell>
          <cell r="B10219" t="str">
            <v>ADIESTRAMIENTO ORTOPTICO</v>
          </cell>
          <cell r="C10219" t="str">
            <v>00</v>
          </cell>
        </row>
        <row r="10220">
          <cell r="A10220" t="str">
            <v>Z507</v>
          </cell>
          <cell r="B10220" t="str">
            <v>TERAPIA OCUPACIONAL Y REHABILITACION VOCACIONAL, NO CLASIF. EN OTRA PA</v>
          </cell>
          <cell r="C10220" t="str">
            <v>00</v>
          </cell>
        </row>
        <row r="10221">
          <cell r="A10221" t="str">
            <v>Z508</v>
          </cell>
          <cell r="B10221" t="str">
            <v>ATENCION POR OTROS PROCEDIMIENTOS DE REHABILITACION</v>
          </cell>
          <cell r="C10221" t="str">
            <v>00</v>
          </cell>
        </row>
        <row r="10222">
          <cell r="A10222" t="str">
            <v>Z509</v>
          </cell>
          <cell r="B10222" t="str">
            <v>ATENCION POR PROCEDIMIENTO DE REHABILITACION, NO ESPECIFICADA</v>
          </cell>
          <cell r="C10222" t="str">
            <v>00</v>
          </cell>
        </row>
        <row r="10223">
          <cell r="A10223" t="str">
            <v>Z51</v>
          </cell>
          <cell r="B10223" t="str">
            <v>OTRA ATENCION MEDICA</v>
          </cell>
          <cell r="C10223" t="str">
            <v>00</v>
          </cell>
        </row>
        <row r="10224">
          <cell r="A10224" t="str">
            <v>Z510</v>
          </cell>
          <cell r="B10224" t="str">
            <v>SESION DE RADIOTERAPIA</v>
          </cell>
          <cell r="C10224" t="str">
            <v>00</v>
          </cell>
        </row>
        <row r="10225">
          <cell r="A10225" t="str">
            <v>Z511</v>
          </cell>
          <cell r="B10225" t="str">
            <v>SESION DE QUIMIOTERAPIA POR TUMOR</v>
          </cell>
          <cell r="C10225" t="str">
            <v>00</v>
          </cell>
        </row>
        <row r="10226">
          <cell r="A10226" t="str">
            <v>Z512</v>
          </cell>
          <cell r="B10226" t="str">
            <v>OTRA QUIMIOTERAPIA</v>
          </cell>
          <cell r="C10226" t="str">
            <v>00</v>
          </cell>
        </row>
        <row r="10227">
          <cell r="A10227" t="str">
            <v>Z513</v>
          </cell>
          <cell r="B10227" t="str">
            <v>TRANSFUNSION DE SANGRE, SIN DIAGNOSTICO INFORMADO</v>
          </cell>
          <cell r="C10227" t="str">
            <v>00</v>
          </cell>
        </row>
        <row r="10228">
          <cell r="A10228" t="str">
            <v>Z514</v>
          </cell>
          <cell r="B10228" t="str">
            <v>ATENCION PREPARATORIA PARA TRATAMIENTO SUBSECUENTE, NO CLASIF. EN OTRA</v>
          </cell>
          <cell r="C10228" t="str">
            <v>00</v>
          </cell>
        </row>
        <row r="10229">
          <cell r="A10229" t="str">
            <v>Z515</v>
          </cell>
          <cell r="B10229" t="str">
            <v>ATENCION PALIATIVA</v>
          </cell>
          <cell r="C10229" t="str">
            <v>00</v>
          </cell>
        </row>
        <row r="10230">
          <cell r="A10230" t="str">
            <v>Z516</v>
          </cell>
          <cell r="B10230" t="str">
            <v>DESENSIBILIZACION A ALERGENOS</v>
          </cell>
          <cell r="C10230" t="str">
            <v>00</v>
          </cell>
        </row>
        <row r="10231">
          <cell r="A10231" t="str">
            <v>Z518</v>
          </cell>
          <cell r="B10231" t="str">
            <v>OTRAS ATENCIONES MEDICAS ESPECIFICADAS</v>
          </cell>
          <cell r="C10231" t="str">
            <v>00</v>
          </cell>
        </row>
        <row r="10232">
          <cell r="A10232" t="str">
            <v>Z519</v>
          </cell>
          <cell r="B10232" t="str">
            <v>ATENCION MEDICA, NO ESPECIFICADA</v>
          </cell>
          <cell r="C10232" t="str">
            <v>00</v>
          </cell>
        </row>
        <row r="10233">
          <cell r="A10233" t="str">
            <v>Z52</v>
          </cell>
          <cell r="B10233" t="str">
            <v>DONANTES DE ORGANOS Y TEJIDOS</v>
          </cell>
          <cell r="C10233" t="str">
            <v>00</v>
          </cell>
        </row>
        <row r="10234">
          <cell r="A10234" t="str">
            <v>Z520</v>
          </cell>
          <cell r="B10234" t="str">
            <v>DONANTE DE SANGRE</v>
          </cell>
          <cell r="C10234" t="str">
            <v>00</v>
          </cell>
        </row>
        <row r="10235">
          <cell r="A10235" t="str">
            <v>Z521</v>
          </cell>
          <cell r="B10235" t="str">
            <v>DONANTE DE PIEL</v>
          </cell>
          <cell r="C10235" t="str">
            <v>00</v>
          </cell>
        </row>
        <row r="10236">
          <cell r="A10236" t="str">
            <v>Z522</v>
          </cell>
          <cell r="B10236" t="str">
            <v>DONANTE DE HUESO</v>
          </cell>
          <cell r="C10236" t="str">
            <v>00</v>
          </cell>
        </row>
        <row r="10237">
          <cell r="A10237" t="str">
            <v>Z523</v>
          </cell>
          <cell r="B10237" t="str">
            <v>DONANTE DE MEDULA OSEA</v>
          </cell>
          <cell r="C10237" t="str">
            <v>00</v>
          </cell>
        </row>
        <row r="10238">
          <cell r="A10238" t="str">
            <v>Z524</v>
          </cell>
          <cell r="B10238" t="str">
            <v>DONANTE DE RIÑON</v>
          </cell>
          <cell r="C10238" t="str">
            <v>00</v>
          </cell>
        </row>
        <row r="10239">
          <cell r="A10239" t="str">
            <v>Z525</v>
          </cell>
          <cell r="B10239" t="str">
            <v>DONANTE DE CORNEA</v>
          </cell>
          <cell r="C10239" t="str">
            <v>00</v>
          </cell>
        </row>
        <row r="10240">
          <cell r="A10240" t="str">
            <v>Z528</v>
          </cell>
          <cell r="B10240" t="str">
            <v>DONANTE DE OTROS ORGANOS O TEJIDOS</v>
          </cell>
          <cell r="C10240" t="str">
            <v>00</v>
          </cell>
        </row>
        <row r="10241">
          <cell r="A10241" t="str">
            <v>Z529</v>
          </cell>
          <cell r="B10241" t="str">
            <v>DONANTE DE ORGANO O TEJIDO NO ESPECIFICADO</v>
          </cell>
          <cell r="C10241" t="str">
            <v>00</v>
          </cell>
        </row>
        <row r="10242">
          <cell r="A10242" t="str">
            <v>Z53</v>
          </cell>
          <cell r="B10242" t="str">
            <v>PERSONA EN CONTACTO CON LOS SERVICIOS DE SALUD PARA PROCED. ESPEC. NO</v>
          </cell>
          <cell r="C10242" t="str">
            <v>00</v>
          </cell>
        </row>
        <row r="10243">
          <cell r="A10243" t="str">
            <v>Z530</v>
          </cell>
          <cell r="B10243" t="str">
            <v>PROCEDIMIENTO NO REALIZADO POR CONTRAINDICACION</v>
          </cell>
          <cell r="C10243" t="str">
            <v>00</v>
          </cell>
        </row>
        <row r="10244">
          <cell r="A10244" t="str">
            <v>Z531</v>
          </cell>
          <cell r="B10244" t="str">
            <v>PROCEDIMIENTO NO REALIZADO POR DECISION DEL PACIENTE, POR RAZONES DE C</v>
          </cell>
          <cell r="C10244" t="str">
            <v>00</v>
          </cell>
        </row>
        <row r="10245">
          <cell r="A10245" t="str">
            <v>Z532</v>
          </cell>
          <cell r="B10245" t="str">
            <v>PROCEDIMIENTO NO REALIZADO POR DECISION DEL PACIENTE, POR OTRAS RAZONE</v>
          </cell>
          <cell r="C10245" t="str">
            <v>00</v>
          </cell>
        </row>
        <row r="10246">
          <cell r="A10246" t="str">
            <v>Z538</v>
          </cell>
          <cell r="B10246" t="str">
            <v>PROCEDIMIENTO NO REALIZADO POR OTRAS RAZONES</v>
          </cell>
          <cell r="C10246" t="str">
            <v>00</v>
          </cell>
        </row>
        <row r="10247">
          <cell r="A10247" t="str">
            <v>Z539</v>
          </cell>
          <cell r="B10247" t="str">
            <v>PROCEDIMIENTO NO REALIZADO POR RAZON NO ESPECIFICADA</v>
          </cell>
          <cell r="C10247" t="str">
            <v>00</v>
          </cell>
        </row>
        <row r="10248">
          <cell r="A10248" t="str">
            <v>Z54</v>
          </cell>
          <cell r="B10248" t="str">
            <v>CONVALECENCIA</v>
          </cell>
          <cell r="C10248" t="str">
            <v>00</v>
          </cell>
        </row>
        <row r="10249">
          <cell r="A10249" t="str">
            <v>Z540</v>
          </cell>
          <cell r="B10249" t="str">
            <v>CONVALECENCIA CONSECUTIVA A CIRUGIA</v>
          </cell>
          <cell r="C10249" t="str">
            <v>00</v>
          </cell>
        </row>
        <row r="10250">
          <cell r="A10250" t="str">
            <v>Z541</v>
          </cell>
          <cell r="B10250" t="str">
            <v>CONVALECENCIA CONSECUTIVA A RADIOTERAPIA</v>
          </cell>
          <cell r="C10250" t="str">
            <v>00</v>
          </cell>
        </row>
        <row r="10251">
          <cell r="A10251" t="str">
            <v>Z542</v>
          </cell>
          <cell r="B10251" t="str">
            <v>CONVALECENCIA CONSECUTIVA A QUIMIOTERAPIA</v>
          </cell>
          <cell r="C10251" t="str">
            <v>00</v>
          </cell>
        </row>
        <row r="10252">
          <cell r="A10252" t="str">
            <v>Z543</v>
          </cell>
          <cell r="B10252" t="str">
            <v>CONVALECENCIA CONSECUTIVA A TRATAMIENTO DE FRACTURA</v>
          </cell>
          <cell r="C10252" t="str">
            <v>00</v>
          </cell>
        </row>
        <row r="10253">
          <cell r="A10253" t="str">
            <v>Z547</v>
          </cell>
          <cell r="B10253" t="str">
            <v>CONVALECENCIA CONSECUTIVA A TRATAMIENTO COMBINADO</v>
          </cell>
          <cell r="C10253" t="str">
            <v>00</v>
          </cell>
        </row>
        <row r="10254">
          <cell r="A10254" t="str">
            <v>Z548</v>
          </cell>
          <cell r="B10254" t="str">
            <v>CONVALECENCIA CONSECUTIVA A OTROS TRATAMIENTOS</v>
          </cell>
          <cell r="C10254" t="str">
            <v>00</v>
          </cell>
        </row>
        <row r="10255">
          <cell r="A10255" t="str">
            <v>Z549</v>
          </cell>
          <cell r="B10255" t="str">
            <v>CONVALECENCIA CONSECUTIVA A TRATAMIENTO NO ESPECIFICADO</v>
          </cell>
          <cell r="C10255" t="str">
            <v>00</v>
          </cell>
        </row>
        <row r="10256">
          <cell r="A10256" t="str">
            <v>Z55</v>
          </cell>
          <cell r="B10256" t="str">
            <v>PROBLEMAS RELACIONADOS CON LA EDUCACION Y LA ALFABETIZACION</v>
          </cell>
          <cell r="C10256" t="str">
            <v>00</v>
          </cell>
        </row>
        <row r="10257">
          <cell r="A10257" t="str">
            <v>Z550</v>
          </cell>
          <cell r="B10257" t="str">
            <v>PROBLEMAS RELACIONADOS CON EL ANALFABETISMO O BAJO NIVEL DE INTRUCCION</v>
          </cell>
          <cell r="C10257" t="str">
            <v>00</v>
          </cell>
        </row>
        <row r="10258">
          <cell r="A10258" t="str">
            <v>Z551</v>
          </cell>
          <cell r="B10258" t="str">
            <v>PROBLEMAS RELACIONADOS CON EDUACION NO DISPONIBLE O INACCESIBLE</v>
          </cell>
          <cell r="C10258" t="str">
            <v>00</v>
          </cell>
        </row>
        <row r="10259">
          <cell r="A10259" t="str">
            <v>Z552</v>
          </cell>
          <cell r="B10259" t="str">
            <v>PROBLEMAS RELACIONADOS CON LA FALLA EN LOS EXAMENES</v>
          </cell>
          <cell r="C10259" t="str">
            <v>00</v>
          </cell>
        </row>
        <row r="10260">
          <cell r="A10260" t="str">
            <v>Z553</v>
          </cell>
          <cell r="B10260" t="str">
            <v>PROBLEMAS RELACIONADOS CON EL BAJO RENDIMIENTO ESCOLAR</v>
          </cell>
          <cell r="C10260" t="str">
            <v>00</v>
          </cell>
        </row>
        <row r="10261">
          <cell r="A10261" t="str">
            <v>Z554</v>
          </cell>
          <cell r="B10261" t="str">
            <v>PROBLEM. RELACION. CON LA INADAPT. EDUCAC. Y DESAVENEN. CON MAESTRO Y</v>
          </cell>
          <cell r="C10261" t="str">
            <v>00</v>
          </cell>
        </row>
        <row r="10262">
          <cell r="A10262" t="str">
            <v>Z558</v>
          </cell>
          <cell r="B10262" t="str">
            <v>OTROS PROBLEMAS RELACIONADOS CON LA EDUCACION Y LA ALFABETIZACION</v>
          </cell>
          <cell r="C10262" t="str">
            <v>00</v>
          </cell>
        </row>
        <row r="10263">
          <cell r="A10263" t="str">
            <v>Z559</v>
          </cell>
          <cell r="B10263" t="str">
            <v>PROBLEMA NO ESPECIFICADO RELACIONADO CON LA EDUCACION Y LA ALFABETIZAC</v>
          </cell>
          <cell r="C10263" t="str">
            <v>00</v>
          </cell>
        </row>
        <row r="10264">
          <cell r="A10264" t="str">
            <v>Z56</v>
          </cell>
          <cell r="B10264" t="str">
            <v>PROBLEMAS RELACIONADOS CON EL EMPLEO Y EL DESEMPLEO</v>
          </cell>
          <cell r="C10264" t="str">
            <v>00</v>
          </cell>
        </row>
        <row r="10265">
          <cell r="A10265" t="str">
            <v>Z560</v>
          </cell>
          <cell r="B10265" t="str">
            <v>PROBLEMAS RELACIONADOS CON EL DESEMPLEO, NO ESPECIFICADOS</v>
          </cell>
          <cell r="C10265" t="str">
            <v>00</v>
          </cell>
        </row>
        <row r="10266">
          <cell r="A10266" t="str">
            <v>Z561</v>
          </cell>
          <cell r="B10266" t="str">
            <v>PROBLEMAS RELACIONADOS CON EL CAMBIO DE EMPLEO</v>
          </cell>
          <cell r="C10266" t="str">
            <v>00</v>
          </cell>
        </row>
        <row r="10267">
          <cell r="A10267" t="str">
            <v>Z562</v>
          </cell>
          <cell r="B10267" t="str">
            <v>PROBLEMAS RELACIONADOS CON AMENAZA DE PERDIDA DEL EMPLEO</v>
          </cell>
          <cell r="C10267" t="str">
            <v>00</v>
          </cell>
        </row>
        <row r="10268">
          <cell r="A10268" t="str">
            <v>Z563</v>
          </cell>
          <cell r="B10268" t="str">
            <v>PROBLEMAS RELACIONADOS CON HORARIO ESTRESANTE DE TRABAJO</v>
          </cell>
          <cell r="C10268" t="str">
            <v>00</v>
          </cell>
        </row>
        <row r="10269">
          <cell r="A10269" t="str">
            <v>Z564</v>
          </cell>
          <cell r="B10269" t="str">
            <v>PROBLEMAS REALCIONADOS CON DESAVENENCIAS CON EL JEFE Y LOS COMPAÑEROS</v>
          </cell>
          <cell r="C10269" t="str">
            <v>00</v>
          </cell>
        </row>
        <row r="10270">
          <cell r="A10270" t="str">
            <v>Z565</v>
          </cell>
          <cell r="B10270" t="str">
            <v>PROBLEMAS RELACIONADOS CON EL TRABAJO INCOMPATIBLE</v>
          </cell>
          <cell r="C10270" t="str">
            <v>00</v>
          </cell>
        </row>
        <row r="10271">
          <cell r="A10271" t="str">
            <v>Z566</v>
          </cell>
          <cell r="B10271" t="str">
            <v>OTROS PROBLEMAS DE TENSION FISICA O MENTAL RELACIONADAS CON EL TRABAJO</v>
          </cell>
          <cell r="C10271" t="str">
            <v>00</v>
          </cell>
        </row>
        <row r="10272">
          <cell r="A10272" t="str">
            <v>Z567</v>
          </cell>
          <cell r="B10272" t="str">
            <v>OTROS PROBLEMAS Y LOS NO ESPECIFICADOS RELACIONADOS CON EL EMPLEO</v>
          </cell>
          <cell r="C10272" t="str">
            <v>00</v>
          </cell>
        </row>
        <row r="10273">
          <cell r="A10273" t="str">
            <v>Z57</v>
          </cell>
          <cell r="B10273" t="str">
            <v>EXPOSICION A FACTORES DE RIESGO OCUPACIONAL</v>
          </cell>
          <cell r="C10273" t="str">
            <v>00</v>
          </cell>
        </row>
        <row r="10274">
          <cell r="A10274" t="str">
            <v>Z570</v>
          </cell>
          <cell r="B10274" t="str">
            <v>EXPOSICION OCUPACIONAL AL RUIDO</v>
          </cell>
          <cell r="C10274" t="str">
            <v>00</v>
          </cell>
        </row>
        <row r="10275">
          <cell r="A10275" t="str">
            <v>Z571</v>
          </cell>
          <cell r="B10275" t="str">
            <v>EXPOSICION OCUPACIONAL A LA RADIACION</v>
          </cell>
          <cell r="C10275" t="str">
            <v>00</v>
          </cell>
        </row>
        <row r="10276">
          <cell r="A10276" t="str">
            <v>Z572</v>
          </cell>
          <cell r="B10276" t="str">
            <v>EXPOSICION OCUPACIONAL AL POLVO</v>
          </cell>
          <cell r="C10276" t="str">
            <v>00</v>
          </cell>
        </row>
        <row r="10277">
          <cell r="A10277" t="str">
            <v>Z573</v>
          </cell>
          <cell r="B10277" t="str">
            <v>EXPOSICION OCUPACIONAL A OTRO CONTAMINANTE DEL AIRE</v>
          </cell>
          <cell r="C10277" t="str">
            <v>00</v>
          </cell>
        </row>
        <row r="10278">
          <cell r="A10278" t="str">
            <v>Z574</v>
          </cell>
          <cell r="B10278" t="str">
            <v>EXPOSICION OCUPACIONAL A AGENTES TOXICOS EN AGRICULTURA</v>
          </cell>
          <cell r="C10278" t="str">
            <v>00</v>
          </cell>
        </row>
        <row r="10279">
          <cell r="A10279" t="str">
            <v>Z575</v>
          </cell>
          <cell r="B10279" t="str">
            <v>EXPOSICION OCUPACIONAL A AGENTES TOXICOS EN OTRAS INDUSTRIAS</v>
          </cell>
          <cell r="C10279" t="str">
            <v>00</v>
          </cell>
        </row>
        <row r="10280">
          <cell r="A10280" t="str">
            <v>Z576</v>
          </cell>
          <cell r="B10280" t="str">
            <v>EXPOSICION OCUPACIONAL A TEMPERATURA EXTERNA</v>
          </cell>
          <cell r="C10280" t="str">
            <v>00</v>
          </cell>
        </row>
        <row r="10281">
          <cell r="A10281" t="str">
            <v>Z577</v>
          </cell>
          <cell r="B10281" t="str">
            <v>EXPOSICION OCUPACIONAL A LA VIBRACION</v>
          </cell>
          <cell r="C10281" t="str">
            <v>00</v>
          </cell>
        </row>
        <row r="10282">
          <cell r="A10282" t="str">
            <v>Z578</v>
          </cell>
          <cell r="B10282" t="str">
            <v>EXPOSICION OCUPACIONAL A OTROS FACTORES DE RIESGO</v>
          </cell>
          <cell r="C10282" t="str">
            <v>00</v>
          </cell>
        </row>
        <row r="10283">
          <cell r="A10283" t="str">
            <v>Z579</v>
          </cell>
          <cell r="B10283" t="str">
            <v>EXPOSICION OCUPACIONAL A FACTOR DE RIESGO NO ESPECIFICADO</v>
          </cell>
          <cell r="C10283" t="str">
            <v>00</v>
          </cell>
        </row>
        <row r="10284">
          <cell r="A10284" t="str">
            <v>Z58</v>
          </cell>
          <cell r="B10284" t="str">
            <v>PROBLEMAS RELACIONADOS CON EL AMBIENTE FISICO</v>
          </cell>
          <cell r="C10284" t="str">
            <v>00</v>
          </cell>
        </row>
        <row r="10285">
          <cell r="A10285" t="str">
            <v>Z580</v>
          </cell>
          <cell r="B10285" t="str">
            <v>EXPOSICION AL RUIDO</v>
          </cell>
          <cell r="C10285" t="str">
            <v>00</v>
          </cell>
        </row>
        <row r="10286">
          <cell r="A10286" t="str">
            <v>Z581</v>
          </cell>
          <cell r="B10286" t="str">
            <v>EXPOSICION AL AIRE CONTAMINADO</v>
          </cell>
          <cell r="C10286" t="str">
            <v>00</v>
          </cell>
        </row>
        <row r="10287">
          <cell r="A10287" t="str">
            <v>Z582</v>
          </cell>
          <cell r="B10287" t="str">
            <v>EXPOSICION AL AGUA CONTAMINADA</v>
          </cell>
          <cell r="C10287" t="str">
            <v>00</v>
          </cell>
        </row>
        <row r="10288">
          <cell r="A10288" t="str">
            <v>Z583</v>
          </cell>
          <cell r="B10288" t="str">
            <v>EXPOSICION AL SUELO CONTAMINADO</v>
          </cell>
          <cell r="C10288" t="str">
            <v>00</v>
          </cell>
        </row>
        <row r="10289">
          <cell r="A10289" t="str">
            <v>Z584</v>
          </cell>
          <cell r="B10289" t="str">
            <v>EXPOSICION A LA RADIACION</v>
          </cell>
          <cell r="C10289" t="str">
            <v>00</v>
          </cell>
        </row>
        <row r="10290">
          <cell r="A10290" t="str">
            <v>Z585</v>
          </cell>
          <cell r="B10290" t="str">
            <v>EXPOSICION A OTRAS CONTAMINACIONES DEL AMBIENTE FISICO</v>
          </cell>
          <cell r="C10290" t="str">
            <v>00</v>
          </cell>
        </row>
        <row r="10291">
          <cell r="A10291" t="str">
            <v>Z586</v>
          </cell>
          <cell r="B10291" t="str">
            <v>SUMINISTRO INADECUADO DE AGUA POTABLE</v>
          </cell>
          <cell r="C10291" t="str">
            <v>00</v>
          </cell>
        </row>
        <row r="10292">
          <cell r="A10292" t="str">
            <v>Z588</v>
          </cell>
          <cell r="B10292" t="str">
            <v>OTROS PROBLEMAS RELACIONADOS CON EL AMBIENTE FISICO</v>
          </cell>
          <cell r="C10292" t="str">
            <v>00</v>
          </cell>
        </row>
        <row r="10293">
          <cell r="A10293" t="str">
            <v>Z589</v>
          </cell>
          <cell r="B10293" t="str">
            <v>PROBLEMA NO ESPECIFICADO RELACIONADO CON EL AMBIENTE FISICO</v>
          </cell>
          <cell r="C10293" t="str">
            <v>00</v>
          </cell>
        </row>
        <row r="10294">
          <cell r="A10294" t="str">
            <v>Z59</v>
          </cell>
          <cell r="B10294" t="str">
            <v>PROBLEMAS RELACIONADOS CON LA VIVIENDA Y LAS CIRCUNSTANCIAS ECONOMICAS</v>
          </cell>
          <cell r="C10294" t="str">
            <v>00</v>
          </cell>
        </row>
        <row r="10295">
          <cell r="A10295" t="str">
            <v>Z590</v>
          </cell>
          <cell r="B10295" t="str">
            <v>PROBLEMAS RELACIONADOS CON LA FALTA DE VIVIENDA</v>
          </cell>
          <cell r="C10295" t="str">
            <v>00</v>
          </cell>
        </row>
        <row r="10296">
          <cell r="A10296" t="str">
            <v>Z591</v>
          </cell>
          <cell r="B10296" t="str">
            <v>PROBLEMAS RELACIONADOS CON VIVIENDA INADECUADA</v>
          </cell>
          <cell r="C10296" t="str">
            <v>00</v>
          </cell>
        </row>
        <row r="10297">
          <cell r="A10297" t="str">
            <v>Z592</v>
          </cell>
          <cell r="B10297" t="str">
            <v>PROBLEMAS CASEROS Y CON VECINOS E INQUILINOS</v>
          </cell>
          <cell r="C10297" t="str">
            <v>00</v>
          </cell>
        </row>
        <row r="10298">
          <cell r="A10298" t="str">
            <v>Z593</v>
          </cell>
          <cell r="B10298" t="str">
            <v>PROBLEMAS RELACIONADOS CON PERSONA QUE RESIDE EN UNA INSTITUCION</v>
          </cell>
          <cell r="C10298" t="str">
            <v>00</v>
          </cell>
        </row>
        <row r="10299">
          <cell r="A10299" t="str">
            <v>Z594</v>
          </cell>
          <cell r="B10299" t="str">
            <v>PROBLEMAS RELACIONADOS CON LA FALTA DE ALIMENTOS ADECUADOS</v>
          </cell>
          <cell r="C10299" t="str">
            <v>00</v>
          </cell>
        </row>
        <row r="10300">
          <cell r="A10300" t="str">
            <v>Z595</v>
          </cell>
          <cell r="B10300" t="str">
            <v>PROBLEMAS RELACIONADOS CON POBREZA EXTREMA</v>
          </cell>
          <cell r="C10300" t="str">
            <v>00</v>
          </cell>
        </row>
        <row r="10301">
          <cell r="A10301" t="str">
            <v>Z596</v>
          </cell>
          <cell r="B10301" t="str">
            <v>PROBLEMAS RELACIONADOS CON BAJOS INGRESOS</v>
          </cell>
          <cell r="C10301" t="str">
            <v>00</v>
          </cell>
        </row>
        <row r="10302">
          <cell r="A10302" t="str">
            <v>Z597</v>
          </cell>
          <cell r="B10302" t="str">
            <v>PROBLEMAS RELACIONADOS CON SEGURIDAD SOCIAL Y SOSTENIMIENTO INSUFICIEN</v>
          </cell>
          <cell r="C10302" t="str">
            <v>00</v>
          </cell>
        </row>
        <row r="10303">
          <cell r="A10303" t="str">
            <v>Z598</v>
          </cell>
          <cell r="B10303" t="str">
            <v>OTROS PROBLEMAS RELACIONADOS CON LA VIVIENDA Y LAS CIRCUNSTANCIAS ECON</v>
          </cell>
          <cell r="C10303" t="str">
            <v>00</v>
          </cell>
        </row>
        <row r="10304">
          <cell r="A10304" t="str">
            <v>Z599</v>
          </cell>
          <cell r="B10304" t="str">
            <v>PROBLEMAS NO ESPECIFICADOS RELACIONADOS CON LA VIVIENDA Y LAS CIRCUNST</v>
          </cell>
          <cell r="C10304" t="str">
            <v>00</v>
          </cell>
        </row>
        <row r="10305">
          <cell r="A10305" t="str">
            <v>Z60</v>
          </cell>
          <cell r="B10305" t="str">
            <v>PROBLEMAS RELACIONADOS CON EL AMBIENTE SOCIAL</v>
          </cell>
          <cell r="C10305" t="str">
            <v>00</v>
          </cell>
        </row>
        <row r="10306">
          <cell r="A10306" t="str">
            <v>Z600</v>
          </cell>
          <cell r="B10306" t="str">
            <v>PROBLEMAS RELACIONADOS CON EL AJUSTE A LAS TRANSICIONES DEL CICLO VITA</v>
          </cell>
          <cell r="C10306" t="str">
            <v>00</v>
          </cell>
        </row>
        <row r="10307">
          <cell r="A10307" t="str">
            <v>Z601</v>
          </cell>
          <cell r="B10307" t="str">
            <v>PROBLEMAS RELACIONADOS CON SITUACION FAMILIAR ATIPICA</v>
          </cell>
          <cell r="C10307" t="str">
            <v>00</v>
          </cell>
        </row>
        <row r="10308">
          <cell r="A10308" t="str">
            <v>Z602</v>
          </cell>
          <cell r="B10308" t="str">
            <v>PROBLEMAS RELACIONADOS CON PERSONA QUE VIVE SOLA</v>
          </cell>
          <cell r="C10308" t="str">
            <v>00</v>
          </cell>
        </row>
        <row r="10309">
          <cell r="A10309" t="str">
            <v>Z603</v>
          </cell>
          <cell r="B10309" t="str">
            <v>PROBLEMAS RELACIONADOS CON LA ADAPTACION CULTURAL</v>
          </cell>
          <cell r="C10309" t="str">
            <v>00</v>
          </cell>
        </row>
        <row r="10310">
          <cell r="A10310" t="str">
            <v>Z604</v>
          </cell>
          <cell r="B10310" t="str">
            <v>PROBLEMAS RELACIONADOS CON EXCLUSION Y RECHAZO SOCIAL</v>
          </cell>
          <cell r="C10310" t="str">
            <v>00</v>
          </cell>
        </row>
        <row r="10311">
          <cell r="A10311" t="str">
            <v>Z605</v>
          </cell>
          <cell r="B10311" t="str">
            <v>PROBLEMAS RELACIONADOS CON LA DISCRIMINACION Y PERSECUCION PERCIBIDAS</v>
          </cell>
          <cell r="C10311" t="str">
            <v>00</v>
          </cell>
        </row>
        <row r="10312">
          <cell r="A10312" t="str">
            <v>Z608</v>
          </cell>
          <cell r="B10312" t="str">
            <v>OTROS PROBLEMAS RELACIONADOS CON EL AMBIENTE SOCIAL</v>
          </cell>
          <cell r="C10312" t="str">
            <v>00</v>
          </cell>
        </row>
        <row r="10313">
          <cell r="A10313" t="str">
            <v>Z609</v>
          </cell>
          <cell r="B10313" t="str">
            <v>PROBLEMAS NO ESPECIFICADO RELACIONADO CON EL AMBIENTE SOCIAL</v>
          </cell>
          <cell r="C10313" t="str">
            <v>00</v>
          </cell>
        </row>
        <row r="10314">
          <cell r="A10314" t="str">
            <v>Z61</v>
          </cell>
          <cell r="B10314" t="str">
            <v>PROBLEMAS RELACIONADOS CON HECHOS NEGATIVOS EN LA NIÑEZ</v>
          </cell>
          <cell r="C10314" t="str">
            <v>00</v>
          </cell>
        </row>
        <row r="10315">
          <cell r="A10315" t="str">
            <v>Z610</v>
          </cell>
          <cell r="B10315" t="str">
            <v>PROBLEMAS RELACIONADOS CON LA PERDIDA DE RELACION AFECTIVA EN LA INFAN</v>
          </cell>
          <cell r="C10315" t="str">
            <v>00</v>
          </cell>
        </row>
        <row r="10316">
          <cell r="A10316" t="str">
            <v>Z611</v>
          </cell>
          <cell r="B10316" t="str">
            <v>PROBLEMAS RELACIONADOS CON EL ALEJAMIENTO DEL HOGAR EN LA INFANCIA</v>
          </cell>
          <cell r="C10316" t="str">
            <v>00</v>
          </cell>
        </row>
        <row r="10317">
          <cell r="A10317" t="str">
            <v>Z612</v>
          </cell>
          <cell r="B10317" t="str">
            <v>PROBLEMAS RELACIONADOS CON ALTERACION EN LE PATRON DE LA RELACION FAMI</v>
          </cell>
          <cell r="C10317" t="str">
            <v>00</v>
          </cell>
        </row>
        <row r="10318">
          <cell r="A10318" t="str">
            <v>Z613</v>
          </cell>
          <cell r="B10318" t="str">
            <v>PROBLEMAS RELACIONADOS CON EVENTOS QUE LLEVARON A LA PERDIDA DE LA AUT</v>
          </cell>
          <cell r="C10318" t="str">
            <v>00</v>
          </cell>
        </row>
        <row r="10319">
          <cell r="A10319" t="str">
            <v>Z614</v>
          </cell>
          <cell r="B10319" t="str">
            <v>PROBL. RELAC. CON EL ABUSO SEXUAL DEL NIÑO POR PERSONA DENTRO DEL GRUP</v>
          </cell>
          <cell r="C10319" t="str">
            <v>00</v>
          </cell>
        </row>
        <row r="10320">
          <cell r="A10320" t="str">
            <v>Z615</v>
          </cell>
          <cell r="B10320" t="str">
            <v>PROBL. RELAC. CON EL ABUSO SEXUAL DEL NIÑO POR PERSONA AJENA AL GRUPO</v>
          </cell>
          <cell r="C10320" t="str">
            <v>00</v>
          </cell>
        </row>
        <row r="10321">
          <cell r="A10321" t="str">
            <v>Z616</v>
          </cell>
          <cell r="B10321" t="str">
            <v>PROBLEMAS RELACIONADOS CON ABUSO FISICO DEL NIÑO</v>
          </cell>
          <cell r="C10321" t="str">
            <v>00</v>
          </cell>
        </row>
        <row r="10322">
          <cell r="A10322" t="str">
            <v>Z617</v>
          </cell>
          <cell r="B10322" t="str">
            <v>PROBL. RELAC. CON EXPERIEN. PERSONALES ATEMORIZANTES EN LA INFANCIA</v>
          </cell>
          <cell r="C10322" t="str">
            <v>00</v>
          </cell>
        </row>
        <row r="10323">
          <cell r="A10323" t="str">
            <v>Z618</v>
          </cell>
          <cell r="B10323" t="str">
            <v>PROBLEMAS RELACIONADOS CON OTRAS EXPERIENCIAS NEGATIVAS EN LA INFANCIA</v>
          </cell>
          <cell r="C10323" t="str">
            <v>00</v>
          </cell>
        </row>
        <row r="10324">
          <cell r="A10324" t="str">
            <v>Z619</v>
          </cell>
          <cell r="B10324" t="str">
            <v>PROBL. REALC. CON EXPERIENCIA NEGATIVA NO ESPECIFICADA EN LA INFANCIA</v>
          </cell>
          <cell r="C10324" t="str">
            <v>00</v>
          </cell>
        </row>
        <row r="10325">
          <cell r="A10325" t="str">
            <v>Z62</v>
          </cell>
          <cell r="B10325" t="str">
            <v>OTROS PROBLEMAS RELACIONADOS CON LA CRIANZA DEL NIÑO</v>
          </cell>
          <cell r="C10325" t="str">
            <v>00</v>
          </cell>
        </row>
        <row r="10326">
          <cell r="A10326" t="str">
            <v>Z620</v>
          </cell>
          <cell r="B10326" t="str">
            <v>PROBL. REALC. CON LA SUPERVISION O EL CONTROL INADECUADA DE LOS PADRES</v>
          </cell>
          <cell r="C10326" t="str">
            <v>00</v>
          </cell>
        </row>
        <row r="10327">
          <cell r="A10327" t="str">
            <v>Z621</v>
          </cell>
          <cell r="B10327" t="str">
            <v>PROBLEMAS RELACIONADOS CON LA SOBREPROTECCION DE LOS PADRES</v>
          </cell>
          <cell r="C10327" t="str">
            <v>00</v>
          </cell>
        </row>
        <row r="10328">
          <cell r="A10328" t="str">
            <v>Z622</v>
          </cell>
          <cell r="B10328" t="str">
            <v>PROBLEMAS RELACIONADOS CON LA CRIANZA EN INSTITUCION</v>
          </cell>
          <cell r="C10328" t="str">
            <v>00</v>
          </cell>
        </row>
        <row r="10329">
          <cell r="A10329" t="str">
            <v>Z623</v>
          </cell>
          <cell r="B10329" t="str">
            <v>PROBLEMAS RELACIONADOS CON HOSTILIDAD Y REPROBACION AL NIÑO</v>
          </cell>
          <cell r="C10329" t="str">
            <v>00</v>
          </cell>
        </row>
        <row r="10330">
          <cell r="A10330" t="str">
            <v>Z624</v>
          </cell>
          <cell r="B10330" t="str">
            <v>PROBLEMAS RELACIONADOS CON EL ABANDONO EMOCIONAL DEL NIÑO</v>
          </cell>
          <cell r="C10330" t="str">
            <v>00</v>
          </cell>
        </row>
        <row r="10331">
          <cell r="A10331" t="str">
            <v>Z625</v>
          </cell>
          <cell r="B10331" t="str">
            <v>OTROS PROBLEMAS RELACIONADOS CON NEGLIGENCIA EN LA CRIANZA DEL NIÑO</v>
          </cell>
          <cell r="C10331" t="str">
            <v>00</v>
          </cell>
        </row>
        <row r="10332">
          <cell r="A10332" t="str">
            <v>Z626</v>
          </cell>
          <cell r="B10332" t="str">
            <v>PROBL. REALC. CON PRESIONES INAPROPIADOS DE LOS PADRES Y OTRAS ANORMAL</v>
          </cell>
          <cell r="C10332" t="str">
            <v>00</v>
          </cell>
        </row>
        <row r="10333">
          <cell r="A10333" t="str">
            <v>Z628</v>
          </cell>
          <cell r="B10333" t="str">
            <v>OTROS PROBLEMAS ESPECIFICADOS Y RELACIONADOS CON LA CRIANZA DEL NIÑO</v>
          </cell>
          <cell r="C10333" t="str">
            <v>00</v>
          </cell>
        </row>
        <row r="10334">
          <cell r="A10334" t="str">
            <v>Z629</v>
          </cell>
          <cell r="B10334" t="str">
            <v>PROBLEMA NO ESPECIFICADO RELACIONADO CON LA CRIANZA DEL NIÑO</v>
          </cell>
          <cell r="C10334" t="str">
            <v>00</v>
          </cell>
        </row>
        <row r="10335">
          <cell r="A10335" t="str">
            <v>Z63</v>
          </cell>
          <cell r="B10335" t="str">
            <v>OTROS PROBLEMAS RELACIONADOS CON EL CRUPO PRIM. DE APOYO, INCLUSIVE CI</v>
          </cell>
          <cell r="C10335" t="str">
            <v>00</v>
          </cell>
        </row>
        <row r="10336">
          <cell r="A10336" t="str">
            <v>Z630</v>
          </cell>
          <cell r="B10336" t="str">
            <v>PROBLEMAS EN LA RELACION ENTRE ESPOSO O PAREJA</v>
          </cell>
          <cell r="C10336" t="str">
            <v>00</v>
          </cell>
        </row>
        <row r="10337">
          <cell r="A10337" t="str">
            <v>Z631</v>
          </cell>
          <cell r="B10337" t="str">
            <v>PROBLEMAS EN LA RELACION CON LOS FAMILIARES POLITICOS</v>
          </cell>
          <cell r="C10337" t="str">
            <v>00</v>
          </cell>
        </row>
        <row r="10338">
          <cell r="A10338" t="str">
            <v>Z632</v>
          </cell>
          <cell r="B10338" t="str">
            <v>PROBLEMAS RELACIONADOS CON EL APOYO FAMILIAR INADECUADO</v>
          </cell>
          <cell r="C10338" t="str">
            <v>00</v>
          </cell>
        </row>
        <row r="10339">
          <cell r="A10339" t="str">
            <v>Z633</v>
          </cell>
          <cell r="B10339" t="str">
            <v>PROBLEMAS RELACIONADOS CON LA AUSENCIA DE UN MIEMBRO DE LA FAMILIA</v>
          </cell>
          <cell r="C10339" t="str">
            <v>00</v>
          </cell>
        </row>
        <row r="10340">
          <cell r="A10340" t="str">
            <v>Z634</v>
          </cell>
          <cell r="B10340" t="str">
            <v>PROBLEMAS RELACIONADOS CON LA DESAPARICION O MUERTE DE UN MIEMBRO DE L</v>
          </cell>
          <cell r="C10340" t="str">
            <v>00</v>
          </cell>
        </row>
        <row r="10341">
          <cell r="A10341" t="str">
            <v>Z635</v>
          </cell>
          <cell r="B10341" t="str">
            <v>PROBLEMAS RELACIONADOS CON LA RUPTURA FAMILIAR POR SEPARACION O DIVORC</v>
          </cell>
          <cell r="C10341" t="str">
            <v>00</v>
          </cell>
        </row>
        <row r="10342">
          <cell r="A10342" t="str">
            <v>Z636</v>
          </cell>
          <cell r="B10342" t="str">
            <v>PROBLEMAS RELACIONADOS CON FAMILIAR DEPENDIENTE, NECESITADO DE CUIDADO</v>
          </cell>
          <cell r="C10342" t="str">
            <v>00</v>
          </cell>
        </row>
        <row r="10343">
          <cell r="A10343" t="str">
            <v>Z637</v>
          </cell>
          <cell r="B10343" t="str">
            <v>PROBLEMAS RELACIONADOS CON OTROS HECHOS ESTRESANTES QUE AFECTAN A LA F</v>
          </cell>
          <cell r="C10343" t="str">
            <v>00</v>
          </cell>
        </row>
        <row r="10344">
          <cell r="A10344" t="str">
            <v>Z638</v>
          </cell>
          <cell r="B10344" t="str">
            <v>OTROS PROBLEMAS ESPECIFICADOS RELACIONADOS CON EL GRUPO PRIMARIO DE AP</v>
          </cell>
          <cell r="C10344" t="str">
            <v>00</v>
          </cell>
        </row>
        <row r="10345">
          <cell r="A10345" t="str">
            <v>Z639</v>
          </cell>
          <cell r="B10345" t="str">
            <v>PROBLEMAS NO ESPECIFICADOS RELACIONADOS CON EL GRUPO PRIMARIO DE APOYO</v>
          </cell>
          <cell r="C10345" t="str">
            <v>00</v>
          </cell>
        </row>
        <row r="10346">
          <cell r="A10346" t="str">
            <v>Z64</v>
          </cell>
          <cell r="B10346" t="str">
            <v>PROBLEMAS RELACIONADOS CON CIERTAS CIRCUNSTANCIAS PSICOSOCIALES</v>
          </cell>
          <cell r="C10346" t="str">
            <v>00</v>
          </cell>
        </row>
        <row r="10347">
          <cell r="A10347" t="str">
            <v>Z640</v>
          </cell>
          <cell r="B10347" t="str">
            <v>PROBLEMAS RELACIONADOS CON EMBARAZO NO DESEADO</v>
          </cell>
          <cell r="C10347" t="str">
            <v>00</v>
          </cell>
        </row>
        <row r="10348">
          <cell r="A10348" t="str">
            <v>Z641</v>
          </cell>
          <cell r="B10348" t="str">
            <v>PROBLEMAS RELACIONADOS CON LA MULTIPARIDAD</v>
          </cell>
          <cell r="C10348" t="str">
            <v>00</v>
          </cell>
        </row>
        <row r="10349">
          <cell r="A10349" t="str">
            <v>Z642</v>
          </cell>
          <cell r="B10349" t="str">
            <v>PROBL. RELACION. CON LA SOLICITUD O ACEPTACION DE INTEVERNC. FISICAS,</v>
          </cell>
          <cell r="C10349" t="str">
            <v>00</v>
          </cell>
        </row>
        <row r="10350">
          <cell r="A10350" t="str">
            <v>Z643</v>
          </cell>
          <cell r="B10350" t="str">
            <v>PROBL. RELACION. CON LA SOLICIT. O ACEPT. DE INTERVEN. PSICOLOG. DE LA</v>
          </cell>
          <cell r="C10350" t="str">
            <v>00</v>
          </cell>
        </row>
        <row r="10351">
          <cell r="A10351" t="str">
            <v>Z644</v>
          </cell>
          <cell r="B10351" t="str">
            <v>PROBLEMAS RELACIONADOS CON EL DESACUERDO CON CONSEJEROS</v>
          </cell>
          <cell r="C10351" t="str">
            <v>00</v>
          </cell>
        </row>
        <row r="10352">
          <cell r="A10352" t="str">
            <v>Z65</v>
          </cell>
          <cell r="B10352" t="str">
            <v>PROBLEMAS RELACIONADOS CON OTRAS CIRCUNSTANCIAS PSICOLOGICAS</v>
          </cell>
          <cell r="C10352" t="str">
            <v>00</v>
          </cell>
        </row>
        <row r="10353">
          <cell r="A10353" t="str">
            <v>Z650</v>
          </cell>
          <cell r="B10353" t="str">
            <v>PROBL. RELACION. CON CULPABIL. EN PROCEDIM. CIVILES O CRIMINALES CON P</v>
          </cell>
          <cell r="C10353" t="str">
            <v>00</v>
          </cell>
        </row>
        <row r="10354">
          <cell r="A10354" t="str">
            <v>Z651</v>
          </cell>
          <cell r="B10354" t="str">
            <v>PROBLEMAS RELACIONADOS CON PRISION Y OTRO ENCARCELAMIENTO</v>
          </cell>
          <cell r="C10354" t="str">
            <v>00</v>
          </cell>
        </row>
        <row r="10355">
          <cell r="A10355" t="str">
            <v>Z652</v>
          </cell>
          <cell r="B10355" t="str">
            <v>PROBLEMAS RELACIONADOS A LA LIBERACION DE LA PRISION</v>
          </cell>
          <cell r="C10355" t="str">
            <v>00</v>
          </cell>
        </row>
        <row r="10356">
          <cell r="A10356" t="str">
            <v>Z653</v>
          </cell>
          <cell r="B10356" t="str">
            <v>PROBLEMAS RELACIONADOS CON OTRAS CIRCUNSTANCIAS LEGALES</v>
          </cell>
          <cell r="C10356" t="str">
            <v>00</v>
          </cell>
        </row>
        <row r="10357">
          <cell r="A10357" t="str">
            <v>Z654</v>
          </cell>
          <cell r="B10357" t="str">
            <v>PROBLEMAS RELACIONADOS CON VICTIMA DE CRIMEN O TERRORISMO</v>
          </cell>
          <cell r="C10357" t="str">
            <v>00</v>
          </cell>
        </row>
        <row r="10358">
          <cell r="A10358" t="str">
            <v>Z655</v>
          </cell>
          <cell r="B10358" t="str">
            <v>PROBL. RELACION. CON LA EXPOSICION A DESASTRE, GUERRA U OTRAS HOSTILID</v>
          </cell>
          <cell r="C10358" t="str">
            <v>00</v>
          </cell>
        </row>
        <row r="10359">
          <cell r="A10359" t="str">
            <v>Z658</v>
          </cell>
          <cell r="B10359" t="str">
            <v>OTROS PROBL. ESPECIF. RELACIONADOS CON CIRCUNSTANCIAS PSICOSOCIALES</v>
          </cell>
          <cell r="C10359" t="str">
            <v>00</v>
          </cell>
        </row>
        <row r="10360">
          <cell r="A10360" t="str">
            <v>Z659</v>
          </cell>
          <cell r="B10360" t="str">
            <v>PROBL. RELACION. CON CIRCUNSTANCIAS PSICOSOCIALES NO ESPECIFICADAS</v>
          </cell>
          <cell r="C10360" t="str">
            <v>00</v>
          </cell>
        </row>
        <row r="10361">
          <cell r="A10361" t="str">
            <v>Z70</v>
          </cell>
          <cell r="B10361" t="str">
            <v>CONSULTA RELACIONADA CON ACTITUD, CONDUCTA U ORIENTACION SEXUAL</v>
          </cell>
          <cell r="C10361" t="str">
            <v>00</v>
          </cell>
        </row>
        <row r="10362">
          <cell r="A10362" t="str">
            <v>Z700</v>
          </cell>
          <cell r="B10362" t="str">
            <v>CONSULTA RELACIONADA CON LA ACTITUD SEXUAL</v>
          </cell>
          <cell r="C10362" t="str">
            <v>00</v>
          </cell>
        </row>
        <row r="10363">
          <cell r="A10363" t="str">
            <v>Z701</v>
          </cell>
          <cell r="B10363" t="str">
            <v>CONSULTA RELACIONADA CON LA ORIENTACION Y CONDUCTA SEXUAL DEL PACIENTE</v>
          </cell>
          <cell r="C10363" t="str">
            <v>00</v>
          </cell>
        </row>
        <row r="10364">
          <cell r="A10364" t="str">
            <v>Z702</v>
          </cell>
          <cell r="B10364" t="str">
            <v>CONSULTA RELACIONADA CON LA ORIENTACION Y CONDUCTA SEXUAL DE UNA TERCE</v>
          </cell>
          <cell r="C10364" t="str">
            <v>00</v>
          </cell>
        </row>
        <row r="10365">
          <cell r="A10365" t="str">
            <v>Z703</v>
          </cell>
          <cell r="B10365" t="str">
            <v>CONSULTA RELACION. CON PREOCUP. COMBIN. SOBRE LA ACTITUD, LA CONDUCTA</v>
          </cell>
          <cell r="C10365" t="str">
            <v>00</v>
          </cell>
        </row>
        <row r="10366">
          <cell r="A10366" t="str">
            <v>Z708</v>
          </cell>
          <cell r="B10366" t="str">
            <v>OTRAS CONSULTAS SEXUALES ESPECIFICAS</v>
          </cell>
          <cell r="C10366" t="str">
            <v>00</v>
          </cell>
        </row>
        <row r="10367">
          <cell r="A10367" t="str">
            <v>Z709</v>
          </cell>
          <cell r="B10367" t="str">
            <v>CONSULTA SEXUAL, NO ESPECIFICADA</v>
          </cell>
          <cell r="C10367" t="str">
            <v>00</v>
          </cell>
        </row>
        <row r="10368">
          <cell r="A10368" t="str">
            <v>Z71</v>
          </cell>
          <cell r="B10368" t="str">
            <v>PERSONAS EN CONTACTO CON LOS SERV. DE SALUD POR OTRAS CONSUL. Y CONSEJ</v>
          </cell>
          <cell r="C10368" t="str">
            <v>00</v>
          </cell>
        </row>
        <row r="10369">
          <cell r="A10369" t="str">
            <v>Z710</v>
          </cell>
          <cell r="B10369" t="str">
            <v>PERSONA QUE CONSULTA EN NOMBRE DE OTRA PERSONA</v>
          </cell>
          <cell r="C10369" t="str">
            <v>00</v>
          </cell>
        </row>
        <row r="10370">
          <cell r="A10370" t="str">
            <v>Z711</v>
          </cell>
          <cell r="B10370" t="str">
            <v>PERSONA QUE TEME ESTAR ENFERMA, A QUIEN NO SE HACE DIAGNOSTICO</v>
          </cell>
          <cell r="C10370" t="str">
            <v>00</v>
          </cell>
        </row>
        <row r="10371">
          <cell r="A10371" t="str">
            <v>Z712</v>
          </cell>
          <cell r="B10371" t="str">
            <v>PERSONA QUE CONSULTA PARA LA EXPLICACION DE HALLAZGOS DE INVESTIGACION</v>
          </cell>
          <cell r="C10371" t="str">
            <v>00</v>
          </cell>
        </row>
        <row r="10372">
          <cell r="A10372" t="str">
            <v>Z713</v>
          </cell>
          <cell r="B10372" t="str">
            <v>CONSULTA PARA INSTRUCCION Y VIGILANCIA DE LA DIETA</v>
          </cell>
          <cell r="C10372" t="str">
            <v>00</v>
          </cell>
        </row>
        <row r="10373">
          <cell r="A10373" t="str">
            <v>Z714</v>
          </cell>
          <cell r="B10373" t="str">
            <v>CONSULTA PARA ASESORIA Y VIGILANCIA POR ABUSO DE ALCOHOL</v>
          </cell>
          <cell r="C10373" t="str">
            <v>00</v>
          </cell>
        </row>
        <row r="10374">
          <cell r="A10374" t="str">
            <v>Z715</v>
          </cell>
          <cell r="B10374" t="str">
            <v>CONSULTA PARA ASESORIA Y VIGILANCIA POR ABUSO DE DROGAS</v>
          </cell>
          <cell r="C10374" t="str">
            <v>00</v>
          </cell>
        </row>
        <row r="10375">
          <cell r="A10375" t="str">
            <v>Z716</v>
          </cell>
          <cell r="B10375" t="str">
            <v>CONSULTA PARA ASESORIA POR ABUSO DE TABACO</v>
          </cell>
          <cell r="C10375" t="str">
            <v>00</v>
          </cell>
        </row>
        <row r="10376">
          <cell r="A10376" t="str">
            <v>Z717</v>
          </cell>
          <cell r="B10376" t="str">
            <v>CONSULTA PARA ASESORIA SOBRE EL VIRUS DE LA INMUNODEF. HUMANA (VIH)</v>
          </cell>
          <cell r="C10376" t="str">
            <v>00</v>
          </cell>
        </row>
        <row r="10377">
          <cell r="A10377" t="str">
            <v>Z718</v>
          </cell>
          <cell r="B10377" t="str">
            <v>OTRAS CONSULTAS ESPECIFICADAS</v>
          </cell>
          <cell r="C10377" t="str">
            <v>00</v>
          </cell>
        </row>
        <row r="10378">
          <cell r="A10378" t="str">
            <v>Z719</v>
          </cell>
          <cell r="B10378" t="str">
            <v>CONSULTA, NO ESPECIFICADA</v>
          </cell>
          <cell r="C10378" t="str">
            <v>00</v>
          </cell>
        </row>
        <row r="10379">
          <cell r="A10379" t="str">
            <v>Z72</v>
          </cell>
          <cell r="B10379" t="str">
            <v>PROBLEMAS RELACIONADOS CON EL ESTILO DE VIDA</v>
          </cell>
          <cell r="C10379" t="str">
            <v>00</v>
          </cell>
        </row>
        <row r="10380">
          <cell r="A10380" t="str">
            <v>Z720</v>
          </cell>
          <cell r="B10380" t="str">
            <v>PROBLEMAS RELACIONADOS CON EL USO DEL TABACO</v>
          </cell>
          <cell r="C10380" t="str">
            <v>00</v>
          </cell>
        </row>
        <row r="10381">
          <cell r="A10381" t="str">
            <v>Z721</v>
          </cell>
          <cell r="B10381" t="str">
            <v>PROBLEMAS RELACIONADOS CON EL USO DEL ALCOHOL</v>
          </cell>
          <cell r="C10381" t="str">
            <v>00</v>
          </cell>
        </row>
        <row r="10382">
          <cell r="A10382" t="str">
            <v>Z722</v>
          </cell>
          <cell r="B10382" t="str">
            <v>PROBLEMAS RELACIONADOS CON EL USO DE DROGAS</v>
          </cell>
          <cell r="C10382" t="str">
            <v>00</v>
          </cell>
        </row>
        <row r="10383">
          <cell r="A10383" t="str">
            <v>Z723</v>
          </cell>
          <cell r="B10383" t="str">
            <v>PROBLEMAS RELACIONADOS CON LA FALTA DE EJERCICIO FISICO</v>
          </cell>
          <cell r="C10383" t="str">
            <v>00</v>
          </cell>
        </row>
        <row r="10384">
          <cell r="A10384" t="str">
            <v>Z724</v>
          </cell>
          <cell r="B10384" t="str">
            <v>PROBLEMAS RELACIONADOS CON LA DIETA Y HABITOS ALIMENTARIOS INAPROPIADO</v>
          </cell>
          <cell r="C10384" t="str">
            <v>00</v>
          </cell>
        </row>
        <row r="10385">
          <cell r="A10385" t="str">
            <v>Z725</v>
          </cell>
          <cell r="B10385" t="str">
            <v>PROBLEMAS RELACIONADOS CON LA CONDUCTA SEXUAL DE ALTO RIESGO</v>
          </cell>
          <cell r="C10385" t="str">
            <v>00</v>
          </cell>
        </row>
        <row r="10386">
          <cell r="A10386" t="str">
            <v>Z726</v>
          </cell>
          <cell r="B10386" t="str">
            <v>PROBLEMAS RELACIONADOS CON EL JUEGO Y LAS APUESTAS</v>
          </cell>
          <cell r="C10386" t="str">
            <v>00</v>
          </cell>
        </row>
        <row r="10387">
          <cell r="A10387" t="str">
            <v>Z728</v>
          </cell>
          <cell r="B10387" t="str">
            <v>OTROS PROBLEMAS RELACIONADOS CON ESTILO DE VIDA</v>
          </cell>
          <cell r="C10387" t="str">
            <v>00</v>
          </cell>
        </row>
        <row r="10388">
          <cell r="A10388" t="str">
            <v>Z729</v>
          </cell>
          <cell r="B10388" t="str">
            <v>PROBLEMA NO ESPECIFICADO RELACIONADO CON EL ESTILO DE VIDA</v>
          </cell>
          <cell r="C10388" t="str">
            <v>00</v>
          </cell>
        </row>
        <row r="10389">
          <cell r="A10389" t="str">
            <v>Z73</v>
          </cell>
          <cell r="B10389" t="str">
            <v>PROBLEMAS RELACIONADOS CON DIFICULTADES CON EL MODO DE VIDA</v>
          </cell>
          <cell r="C10389" t="str">
            <v>00</v>
          </cell>
        </row>
        <row r="10390">
          <cell r="A10390" t="str">
            <v>Z730</v>
          </cell>
          <cell r="B10390" t="str">
            <v>PROBLEMAS RELACIONADOS CON LA ENFERMEDAD CONSUNTIVA</v>
          </cell>
          <cell r="C10390" t="str">
            <v>00</v>
          </cell>
        </row>
        <row r="10391">
          <cell r="A10391" t="str">
            <v>Z731</v>
          </cell>
          <cell r="B10391" t="str">
            <v>PROBLEMAS RELACIONADOS CON LA ACENTUACION DE RASGOS DE LA PERSONALIDAD</v>
          </cell>
          <cell r="C10391" t="str">
            <v>00</v>
          </cell>
        </row>
        <row r="10392">
          <cell r="A10392" t="str">
            <v>Z732</v>
          </cell>
          <cell r="B10392" t="str">
            <v>PROBLEMAS RELACIONADOS CON LA FALTA DE RELAJACION Y DESCANSO</v>
          </cell>
          <cell r="C10392" t="str">
            <v>00</v>
          </cell>
        </row>
        <row r="10393">
          <cell r="A10393" t="str">
            <v>Z733</v>
          </cell>
          <cell r="B10393" t="str">
            <v>PROBLEMAS RELACIONADOS CON EL ESTRES, NO CLASIFICADOS EN OTRA PARTE</v>
          </cell>
          <cell r="C10393" t="str">
            <v>00</v>
          </cell>
        </row>
        <row r="10394">
          <cell r="A10394" t="str">
            <v>Z734</v>
          </cell>
          <cell r="B10394" t="str">
            <v>PROEBL. RELACION. CON HABILIDADES SOCIALES INADECUADAS, NO CLASIF. EN</v>
          </cell>
          <cell r="C10394" t="str">
            <v>00</v>
          </cell>
        </row>
        <row r="10395">
          <cell r="A10395" t="str">
            <v>Z735</v>
          </cell>
          <cell r="B10395" t="str">
            <v>PROBL. RELACION. CON EL CONFLICTO DEL ROL SOCIAL, NO CLASIF. EN OTRA P</v>
          </cell>
          <cell r="C10395" t="str">
            <v>00</v>
          </cell>
        </row>
        <row r="10396">
          <cell r="A10396" t="str">
            <v>Z736</v>
          </cell>
          <cell r="B10396" t="str">
            <v>PROBL. RELACION. CON LA LIMITACION DE LAS ACTIVIDADES DEBIDO A DISCAPA</v>
          </cell>
          <cell r="C10396" t="str">
            <v>00</v>
          </cell>
        </row>
        <row r="10397">
          <cell r="A10397" t="str">
            <v>Z738</v>
          </cell>
          <cell r="B10397" t="str">
            <v>OTROS PROBLEMAS RELACIONADOS CON DIFICULTADES CON EL MODO DE VIDA</v>
          </cell>
          <cell r="C10397" t="str">
            <v>00</v>
          </cell>
        </row>
        <row r="10398">
          <cell r="A10398" t="str">
            <v>Z739</v>
          </cell>
          <cell r="B10398" t="str">
            <v>PROBL. NO ESPECIFICADOS RELACIONADOS CON DIFICULTADES CON EL MODO DE V</v>
          </cell>
          <cell r="C10398" t="str">
            <v>00</v>
          </cell>
        </row>
        <row r="10399">
          <cell r="A10399" t="str">
            <v>Z74</v>
          </cell>
          <cell r="B10399" t="str">
            <v>PROBLEMAS RELACIONADOS CON DEPENDENCIA DEL PRESTADOR DE SERVICIOS</v>
          </cell>
          <cell r="C10399" t="str">
            <v>00</v>
          </cell>
        </row>
        <row r="10400">
          <cell r="A10400" t="str">
            <v>Z740</v>
          </cell>
          <cell r="B10400" t="str">
            <v>PROBLEMAS RELACIONADOS CON MOVILIDAD REDUCIDA</v>
          </cell>
          <cell r="C10400" t="str">
            <v>00</v>
          </cell>
        </row>
        <row r="10401">
          <cell r="A10401" t="str">
            <v>Z741</v>
          </cell>
          <cell r="B10401" t="str">
            <v>PROBLEMAS RELACIONADOS CON LA NECESIDAD DE AYUDA PARA EL CUIDADO PERSO</v>
          </cell>
          <cell r="C10401" t="str">
            <v>00</v>
          </cell>
        </row>
        <row r="10402">
          <cell r="A10402" t="str">
            <v>Z742</v>
          </cell>
          <cell r="B10402" t="str">
            <v>PROBL. RELACION. CON LA NECESIDAD DE ASISTEN. DOMICIL. Y QUE NINGUN OT</v>
          </cell>
          <cell r="C10402" t="str">
            <v>00</v>
          </cell>
        </row>
        <row r="10403">
          <cell r="A10403" t="str">
            <v>Z743</v>
          </cell>
          <cell r="B10403" t="str">
            <v>PROBLEMAS RELACIONADOS CON LA NECESIDAD DE SUPERVISION CONTINUA</v>
          </cell>
          <cell r="C10403" t="str">
            <v>00</v>
          </cell>
        </row>
        <row r="10404">
          <cell r="A10404" t="str">
            <v>Z748</v>
          </cell>
          <cell r="B10404" t="str">
            <v>OTROS PROBL. RELACIONADOS CON DEPENDENCIA DEL PRESTADOR DE SERVICIOS</v>
          </cell>
          <cell r="C10404" t="str">
            <v>00</v>
          </cell>
        </row>
        <row r="10405">
          <cell r="A10405" t="str">
            <v>Z749</v>
          </cell>
          <cell r="B10405" t="str">
            <v>PROBLEMA NO ESPECIF. RELACIONADO CON DEPENDENCIA DEL PRESTADOR DE SERV</v>
          </cell>
          <cell r="C10405" t="str">
            <v>00</v>
          </cell>
        </row>
        <row r="10406">
          <cell r="A10406" t="str">
            <v>Z75</v>
          </cell>
          <cell r="B10406" t="str">
            <v>PROBL. RELACION. CON FACILIDADES DE ATENCION MEDICA U OTROS SERVICIOS</v>
          </cell>
          <cell r="C10406" t="str">
            <v>00</v>
          </cell>
        </row>
        <row r="10407">
          <cell r="A10407" t="str">
            <v>Z750</v>
          </cell>
          <cell r="B10407" t="str">
            <v>PROBLEMAS RELACIONADOS CON SERVICIO MEDICO NO DISPONIBLE EN EL DOMICIL</v>
          </cell>
          <cell r="C10407" t="str">
            <v>00</v>
          </cell>
        </row>
        <row r="10408">
          <cell r="A10408" t="str">
            <v>Z751</v>
          </cell>
          <cell r="B10408" t="str">
            <v>PROBL. RELACION. CON PERSONA ESPERANDO ADMISION EN UNA INSTITUCION APR</v>
          </cell>
          <cell r="C10408" t="str">
            <v>00</v>
          </cell>
        </row>
        <row r="10409">
          <cell r="A10409" t="str">
            <v>Z752</v>
          </cell>
          <cell r="B10409" t="str">
            <v>PROBL. RELACION. CON PERSONA EN OTRO PERIODO DE ESPERA PARA INVESTIGAC</v>
          </cell>
          <cell r="C10409" t="str">
            <v>00</v>
          </cell>
        </row>
        <row r="10410">
          <cell r="A10410" t="str">
            <v>Z753</v>
          </cell>
          <cell r="B10410" t="str">
            <v>PROBL. RELACION. CON ATENCION DE SALUD NO DISPONIBLE O INACCESIBLE</v>
          </cell>
          <cell r="C10410" t="str">
            <v>00</v>
          </cell>
        </row>
        <row r="10411">
          <cell r="A10411" t="str">
            <v>Z754</v>
          </cell>
          <cell r="B10411" t="str">
            <v>PROBL. RELACION. CON OTROS SERVICIOS ASISTENCIALES NO DISPON. O INACCE</v>
          </cell>
          <cell r="C10411" t="str">
            <v>00</v>
          </cell>
        </row>
        <row r="10412">
          <cell r="A10412" t="str">
            <v>Z755</v>
          </cell>
          <cell r="B10412" t="str">
            <v>PROBL. RELACION. CON LA ATENCION DURANTE VACACIONES DE LA FAMILIA</v>
          </cell>
          <cell r="C10412" t="str">
            <v>00</v>
          </cell>
        </row>
        <row r="10413">
          <cell r="A10413" t="str">
            <v>Z758</v>
          </cell>
          <cell r="B10413" t="str">
            <v>OTROS PROBLEMAS RELACIONADOS CON SERVICIO MEDICOS Y DE SALUD</v>
          </cell>
          <cell r="C10413" t="str">
            <v>00</v>
          </cell>
        </row>
        <row r="10414">
          <cell r="A10414" t="str">
            <v>Z759</v>
          </cell>
          <cell r="B10414" t="str">
            <v>PROBLEMAS NO ESPECIFICADOS RELACIONADOS CON SERVICIOS MEDICOS Y DE SAL</v>
          </cell>
          <cell r="C10414" t="str">
            <v>00</v>
          </cell>
        </row>
        <row r="10415">
          <cell r="A10415" t="str">
            <v>Z76</v>
          </cell>
          <cell r="B10415" t="str">
            <v>PERSONA EN CONTACTO CON LOS SERVICIOS DE SALUD POR OTRAS CIRCUNSTANCIA</v>
          </cell>
          <cell r="C10415" t="str">
            <v>00</v>
          </cell>
        </row>
        <row r="10416">
          <cell r="A10416" t="str">
            <v>Z760</v>
          </cell>
          <cell r="B10416" t="str">
            <v>CONSULTA PARA REPETICION DE RECETA</v>
          </cell>
          <cell r="C10416" t="str">
            <v>00</v>
          </cell>
        </row>
        <row r="10417">
          <cell r="A10417" t="str">
            <v>Z761</v>
          </cell>
          <cell r="B10417" t="str">
            <v>CONSULTA PARA ATENCION Y SUPERVISION DE LA SALUD DEL NIÑO ABANDONADO</v>
          </cell>
          <cell r="C10417" t="str">
            <v>00</v>
          </cell>
        </row>
        <row r="10418">
          <cell r="A10418" t="str">
            <v>Z762</v>
          </cell>
          <cell r="B10418" t="str">
            <v>CONSULTA PARA ATENCION Y SUPERVISION DE LA SALUD DE OTROS NIÑOS O LACT</v>
          </cell>
          <cell r="C10418" t="str">
            <v>00</v>
          </cell>
        </row>
        <row r="10419">
          <cell r="A10419" t="str">
            <v>Z763</v>
          </cell>
          <cell r="B10419" t="str">
            <v>PERSONA SANA QUE ACOMPAÑA AL ENFERMO</v>
          </cell>
          <cell r="C10419" t="str">
            <v>00</v>
          </cell>
        </row>
        <row r="10420">
          <cell r="A10420" t="str">
            <v>Z764</v>
          </cell>
          <cell r="B10420" t="str">
            <v>OTRO HUESPED EN SERVICIOS DE SALUD</v>
          </cell>
          <cell r="C10420" t="str">
            <v>00</v>
          </cell>
        </row>
        <row r="10421">
          <cell r="A10421" t="str">
            <v>Z765</v>
          </cell>
          <cell r="B10421" t="str">
            <v>PERSONA QUE CONSULTA CON SIMULACION CONSCIENTE (SIMULADOR)</v>
          </cell>
          <cell r="C10421" t="str">
            <v>00</v>
          </cell>
        </row>
        <row r="10422">
          <cell r="A10422" t="str">
            <v>Z768</v>
          </cell>
          <cell r="B10422" t="str">
            <v>PERSONA EN CONTACTO CON LOS SERVICIOS DE SALUD EN OTRAS CIRCUNST. ESPE</v>
          </cell>
          <cell r="C10422" t="str">
            <v>00</v>
          </cell>
        </row>
        <row r="10423">
          <cell r="A10423" t="str">
            <v>Z769</v>
          </cell>
          <cell r="B10423" t="str">
            <v>PERSONA EN CONTACTO CON LOS SERVICIOS DE SALUD EN CIRCUNST. NO ESPECIF</v>
          </cell>
          <cell r="C10423" t="str">
            <v>00</v>
          </cell>
        </row>
        <row r="10424">
          <cell r="A10424" t="str">
            <v>Z80</v>
          </cell>
          <cell r="B10424" t="str">
            <v>HISTORIA FAMILIAR DE TUMOR MALIGNO</v>
          </cell>
          <cell r="C10424" t="str">
            <v>00</v>
          </cell>
        </row>
        <row r="10425">
          <cell r="A10425" t="str">
            <v>Z800</v>
          </cell>
          <cell r="B10425" t="str">
            <v>HISTORIA FAMILIAR DE TUMOR MALIGNO DE ORGANOS DIGESTIVOS</v>
          </cell>
          <cell r="C10425" t="str">
            <v>00</v>
          </cell>
        </row>
        <row r="10426">
          <cell r="A10426" t="str">
            <v>Z801</v>
          </cell>
          <cell r="B10426" t="str">
            <v>HISTORIA FAMILIAR DE TUMOR MALIGNOP DE TRAQUEA, BRONQUIOS Y PULMON</v>
          </cell>
          <cell r="C10426" t="str">
            <v>00</v>
          </cell>
        </row>
        <row r="10427">
          <cell r="A10427" t="str">
            <v>Z802</v>
          </cell>
          <cell r="B10427" t="str">
            <v>HISTORIA FAMILIAR DE TUMOR MALIGNO DE OTROS ORGANOS RESPIRAT. E INTRAT</v>
          </cell>
          <cell r="C10427" t="str">
            <v>00</v>
          </cell>
        </row>
        <row r="10428">
          <cell r="A10428" t="str">
            <v>Z803</v>
          </cell>
          <cell r="B10428" t="str">
            <v>HISTORIA FAMILIAR DE TUMOR DE MAMA</v>
          </cell>
          <cell r="C10428" t="str">
            <v>00</v>
          </cell>
        </row>
        <row r="10429">
          <cell r="A10429" t="str">
            <v>Z804</v>
          </cell>
          <cell r="B10429" t="str">
            <v>HISTORIA FAMILIAR DE TUMOR MALIGNO DE ORGANOS GENITALES</v>
          </cell>
          <cell r="C10429" t="str">
            <v>00</v>
          </cell>
        </row>
        <row r="10430">
          <cell r="A10430" t="str">
            <v>Z805</v>
          </cell>
          <cell r="B10430" t="str">
            <v>HISTORIA FAMILIAR DE TUMOR MALIGNO DE VIAS URINARIAS</v>
          </cell>
          <cell r="C10430" t="str">
            <v>00</v>
          </cell>
        </row>
        <row r="10431">
          <cell r="A10431" t="str">
            <v>Z806</v>
          </cell>
          <cell r="B10431" t="str">
            <v>HISTORIA FAMILIAR DE LEUCEMIA</v>
          </cell>
          <cell r="C10431" t="str">
            <v>00</v>
          </cell>
        </row>
        <row r="10432">
          <cell r="A10432" t="str">
            <v>Z807</v>
          </cell>
          <cell r="B10432" t="str">
            <v>HISTORIA FAMILIAR DE OTROS TUMORES MALIGNOS DEL TEJIDO LINFOIDE, HEM</v>
          </cell>
          <cell r="C10432" t="str">
            <v>00</v>
          </cell>
        </row>
        <row r="10433">
          <cell r="A10433" t="str">
            <v>Z808</v>
          </cell>
          <cell r="B10433" t="str">
            <v>HISTORIA FAMILIAR DE TUMOR MALIGNO DE OTROS ORGANOS O SISTEMAS ESPECIF</v>
          </cell>
          <cell r="C10433" t="str">
            <v>00</v>
          </cell>
        </row>
        <row r="10434">
          <cell r="A10434" t="str">
            <v>Z809</v>
          </cell>
          <cell r="B10434" t="str">
            <v>HISTORIA FAMILIAR DE TUMOR MALIGNO, DE SITIO NO ESPECIFICADO</v>
          </cell>
          <cell r="C10434" t="str">
            <v>00</v>
          </cell>
        </row>
        <row r="10435">
          <cell r="A10435" t="str">
            <v>Z81</v>
          </cell>
          <cell r="B10435" t="str">
            <v>HISTORIA FAMILIAR DE TRASTORNOS MENTALES Y DEL COMPORTAMIENTO</v>
          </cell>
          <cell r="C10435" t="str">
            <v>00</v>
          </cell>
        </row>
        <row r="10436">
          <cell r="A10436" t="str">
            <v>Z810</v>
          </cell>
          <cell r="B10436" t="str">
            <v>HISTORIA FAMILIAR DE RETARDO MENTAL</v>
          </cell>
          <cell r="C10436" t="str">
            <v>00</v>
          </cell>
        </row>
        <row r="10437">
          <cell r="A10437" t="str">
            <v>Z811</v>
          </cell>
          <cell r="B10437" t="str">
            <v>HISTORIA FAMILIAR DE ABUSO DE ALCOHOL</v>
          </cell>
          <cell r="C10437" t="str">
            <v>000</v>
          </cell>
        </row>
        <row r="10438">
          <cell r="A10438" t="str">
            <v>Z812</v>
          </cell>
          <cell r="B10438" t="str">
            <v>HISTORIA FAMILIAR DE ABUSO DEL TABACO</v>
          </cell>
          <cell r="C10438" t="str">
            <v>00</v>
          </cell>
        </row>
        <row r="10439">
          <cell r="A10439" t="str">
            <v>Z813</v>
          </cell>
          <cell r="B10439" t="str">
            <v>HISTORIA FAMILIAR DE ABUSO DE OTRAS SUSTANCIAS PSICOACTIVAS</v>
          </cell>
          <cell r="C10439" t="str">
            <v>00</v>
          </cell>
        </row>
        <row r="10440">
          <cell r="A10440" t="str">
            <v>Z814</v>
          </cell>
          <cell r="B10440" t="str">
            <v>HISTORIA FAMILIAR DE ABUSO DE OTRAS SUSTANCIAS</v>
          </cell>
          <cell r="C10440" t="str">
            <v>00</v>
          </cell>
        </row>
        <row r="10441">
          <cell r="A10441" t="str">
            <v>Z818</v>
          </cell>
          <cell r="B10441" t="str">
            <v>HISTORIA FAMILIAR DE OTROS TRASTORNOS MENTALES Y DEL COMPORTAMIENTO</v>
          </cell>
          <cell r="C10441" t="str">
            <v>00</v>
          </cell>
        </row>
        <row r="10442">
          <cell r="A10442" t="str">
            <v>Z82</v>
          </cell>
          <cell r="B10442" t="str">
            <v>HISTORIA FAMILIAR DE CIERTAS DISCAPACIDADES Y ENFERM. CRONICAS INCAPAC</v>
          </cell>
          <cell r="C10442" t="str">
            <v>00</v>
          </cell>
        </row>
        <row r="10443">
          <cell r="A10443" t="str">
            <v>Z820</v>
          </cell>
          <cell r="B10443" t="str">
            <v>HISTORIA FAMILIAR DE EPILPSIA Y OTRAS ENFERM. DEL SISTEMA NERVIOSO</v>
          </cell>
          <cell r="C10443" t="str">
            <v>00</v>
          </cell>
        </row>
        <row r="10444">
          <cell r="A10444" t="str">
            <v>Z821</v>
          </cell>
          <cell r="B10444" t="str">
            <v>HISTORIA FAMILIAR DE CEGUERA O PERDIDA DE LA VISION</v>
          </cell>
          <cell r="C10444" t="str">
            <v>00</v>
          </cell>
        </row>
        <row r="10445">
          <cell r="A10445" t="str">
            <v>Z822</v>
          </cell>
          <cell r="B10445" t="str">
            <v>HISTORIA FAMILIAR DE SORDERA O PERDIDA DE LA AUDICION</v>
          </cell>
          <cell r="C10445" t="str">
            <v>00</v>
          </cell>
        </row>
        <row r="10446">
          <cell r="A10446" t="str">
            <v>Z823</v>
          </cell>
          <cell r="B10446" t="str">
            <v>HISTORIA FAMILIAR DE APOPLEJIA</v>
          </cell>
          <cell r="C10446" t="str">
            <v>00</v>
          </cell>
        </row>
        <row r="10447">
          <cell r="A10447" t="str">
            <v>Z824</v>
          </cell>
          <cell r="B10447" t="str">
            <v>HISTORIA FAMILIAR DE ENFERMEDAD ISQUEMICA DEL CORAZON Y OTRAS ENF. DEL</v>
          </cell>
          <cell r="C10447" t="str">
            <v>00</v>
          </cell>
        </row>
        <row r="10448">
          <cell r="A10448" t="str">
            <v>Z825</v>
          </cell>
          <cell r="B10448" t="str">
            <v>HISTORIA FAMILIAR DE ASMA Y DE OTRAS ENFERM. CRONICAS DE LAS VIAS RESP</v>
          </cell>
          <cell r="C10448" t="str">
            <v>00</v>
          </cell>
        </row>
        <row r="10449">
          <cell r="A10449" t="str">
            <v>Z826</v>
          </cell>
          <cell r="B10449" t="str">
            <v>HISTORIA FAMILIAR DE ARTRITIS Y OTRAS ENFERM. DEL SISTEMA OSTEMUSC. Y</v>
          </cell>
          <cell r="C10449" t="str">
            <v>00</v>
          </cell>
        </row>
        <row r="10450">
          <cell r="A10450" t="str">
            <v>Z827</v>
          </cell>
          <cell r="B10450" t="str">
            <v>HISTORIA FAMILIAR DE MALFORM. CONG. DEFORM. Y OTRAS ANOMALIAS CROMOSOM</v>
          </cell>
          <cell r="C10450" t="str">
            <v>00</v>
          </cell>
        </row>
        <row r="10451">
          <cell r="A10451" t="str">
            <v>Z828</v>
          </cell>
          <cell r="B10451" t="str">
            <v>HISTORIA FAMILIAR DE OTRAS DISCAPACID. Y ENFERM. CRONICAS INCAPAC. NO</v>
          </cell>
          <cell r="C10451" t="str">
            <v>00</v>
          </cell>
        </row>
        <row r="10452">
          <cell r="A10452" t="str">
            <v>Z83</v>
          </cell>
          <cell r="B10452" t="str">
            <v>HISTORIA FAMILIAR DE OTROS TRASTORNOS ESPECIFICADOS</v>
          </cell>
          <cell r="C10452" t="str">
            <v>00</v>
          </cell>
        </row>
        <row r="10453">
          <cell r="A10453" t="str">
            <v>Z830</v>
          </cell>
          <cell r="B10453" t="str">
            <v>HISTORIA FAMILIAR DE INFECCION POR EL VIRUS DE LA INMUNODEF. HUMANA (V</v>
          </cell>
          <cell r="C10453" t="str">
            <v>00</v>
          </cell>
        </row>
        <row r="10454">
          <cell r="A10454" t="str">
            <v>Z831</v>
          </cell>
          <cell r="B10454" t="str">
            <v>HISTORIA FAMILIAR DE OTRAS ENFERM. INFECCIOSAS Y PARASITARIAS</v>
          </cell>
          <cell r="C10454" t="str">
            <v>00</v>
          </cell>
        </row>
        <row r="10455">
          <cell r="A10455" t="str">
            <v>Z832</v>
          </cell>
          <cell r="B10455" t="str">
            <v>HISTORIA FAMILIAR DE ENFERM. DE LA SANGRE Y DE LOS ORGANOS HEMTOPOY</v>
          </cell>
          <cell r="C10455" t="str">
            <v>00</v>
          </cell>
        </row>
        <row r="10456">
          <cell r="A10456" t="str">
            <v>Z833</v>
          </cell>
          <cell r="B10456" t="str">
            <v>HISTORIA FAMILIAR DE DIABETES MELLITUS</v>
          </cell>
          <cell r="C10456" t="str">
            <v>00</v>
          </cell>
        </row>
        <row r="10457">
          <cell r="A10457" t="str">
            <v>Z834</v>
          </cell>
          <cell r="B10457" t="str">
            <v>HISTORIA FAMILIAR DE OTRAS ENFERM. ENDOCRINAS, NUTRIC. Y METABOLICAS</v>
          </cell>
          <cell r="C10457" t="str">
            <v>00</v>
          </cell>
        </row>
        <row r="10458">
          <cell r="A10458" t="str">
            <v>Z835</v>
          </cell>
          <cell r="B10458" t="str">
            <v>HISTORIA FAMILIAR DE TRASTORNOS DE LOS OJOS Y DE LOS OIDOS</v>
          </cell>
          <cell r="C10458" t="str">
            <v>00</v>
          </cell>
        </row>
        <row r="10459">
          <cell r="A10459" t="str">
            <v>Z836</v>
          </cell>
          <cell r="B10459" t="str">
            <v>HISTORIA FAMILIAR DE ENFERMEDADES DEL SISTEMA RESPIRATORIO</v>
          </cell>
          <cell r="C10459" t="str">
            <v>00</v>
          </cell>
        </row>
        <row r="10460">
          <cell r="A10460" t="str">
            <v>Z837</v>
          </cell>
          <cell r="B10460" t="str">
            <v>HISTORIA FAMILIAR DE ENFERMEDADES DEL SISTEMA DIGESTIVO</v>
          </cell>
          <cell r="C10460" t="str">
            <v>00</v>
          </cell>
        </row>
        <row r="10461">
          <cell r="A10461" t="str">
            <v>Z84</v>
          </cell>
          <cell r="B10461" t="str">
            <v>HISTORIA FAMILIAR DE OTRAS AFECCIONES</v>
          </cell>
          <cell r="C10461" t="str">
            <v>00</v>
          </cell>
        </row>
        <row r="10462">
          <cell r="A10462" t="str">
            <v>Z840</v>
          </cell>
          <cell r="B10462" t="str">
            <v>HISTORIA FAMILIAR DE ENFERM. DE LA PIEL Y DEL TEJIDO SUBCUTANEO</v>
          </cell>
          <cell r="C10462" t="str">
            <v>00</v>
          </cell>
        </row>
        <row r="10463">
          <cell r="A10463" t="str">
            <v>Z841</v>
          </cell>
          <cell r="B10463" t="str">
            <v>HISTORIA FAMILIAR DE TRASTORNOS DEL RIÑON Y DEL URETER</v>
          </cell>
          <cell r="C10463" t="str">
            <v>00</v>
          </cell>
        </row>
        <row r="10464">
          <cell r="A10464" t="str">
            <v>Z842</v>
          </cell>
          <cell r="B10464" t="str">
            <v>HISTORIA FAMILIAR DE OTRAS ENFERMEDADES DEL SISTEMA GENITOURINARIO</v>
          </cell>
          <cell r="C10464" t="str">
            <v>00</v>
          </cell>
        </row>
        <row r="10465">
          <cell r="A10465" t="str">
            <v>Z843</v>
          </cell>
          <cell r="B10465" t="str">
            <v>HISTORIA FAMILIAR DE CONSANGUINIDAD</v>
          </cell>
          <cell r="C10465" t="str">
            <v>00</v>
          </cell>
        </row>
        <row r="10466">
          <cell r="A10466" t="str">
            <v>Z848</v>
          </cell>
          <cell r="B10466" t="str">
            <v>HISTORIA FAMILIAR DE OTRAS AFECCIONES ESPECIFICADAS</v>
          </cell>
          <cell r="C10466" t="str">
            <v>00</v>
          </cell>
        </row>
        <row r="10467">
          <cell r="A10467" t="str">
            <v>Z85</v>
          </cell>
          <cell r="B10467" t="str">
            <v>HISTORIA PERSONAL DE TUMOR MALIGNO</v>
          </cell>
          <cell r="C10467" t="str">
            <v>00</v>
          </cell>
        </row>
        <row r="10468">
          <cell r="A10468" t="str">
            <v>Z850</v>
          </cell>
          <cell r="B10468" t="str">
            <v>HISTORIA PERSONAL DE TUMOR MALIGNO DE ORGANOS DIGESTIVOS</v>
          </cell>
          <cell r="C10468" t="str">
            <v>00</v>
          </cell>
        </row>
        <row r="10469">
          <cell r="A10469" t="str">
            <v>Z851</v>
          </cell>
          <cell r="B10469" t="str">
            <v>HISTORIA PERSONAL DE TUMOR MALIGNO DE TRAQUEA, BRONQUIOS Y PULMON</v>
          </cell>
          <cell r="C10469" t="str">
            <v>00</v>
          </cell>
        </row>
        <row r="10470">
          <cell r="A10470" t="str">
            <v>Z852</v>
          </cell>
          <cell r="B10470" t="str">
            <v>HISTORIA PERSONAL DE TUMOR MALIGNO DE OTROS ORGANOS RESPIRATORIOS E IN</v>
          </cell>
          <cell r="C10470" t="str">
            <v>00</v>
          </cell>
        </row>
        <row r="10471">
          <cell r="A10471" t="str">
            <v>Z853</v>
          </cell>
          <cell r="B10471" t="str">
            <v>HISTORIA PERSONAL DE TUMOR MALIGNO DE MAMA</v>
          </cell>
          <cell r="C10471" t="str">
            <v>00</v>
          </cell>
        </row>
        <row r="10472">
          <cell r="A10472" t="str">
            <v>Z854</v>
          </cell>
          <cell r="B10472" t="str">
            <v>HISTORIA PERSONAL DE TUMOR MALIGNO DE ORGANOS GENITALES</v>
          </cell>
          <cell r="C10472" t="str">
            <v>00</v>
          </cell>
        </row>
        <row r="10473">
          <cell r="A10473" t="str">
            <v>Z855</v>
          </cell>
          <cell r="B10473" t="str">
            <v>HISTORIA PERSONAL DE TUMOR MALIGNO DE VIAS URINARIAS</v>
          </cell>
          <cell r="C10473" t="str">
            <v>00</v>
          </cell>
        </row>
        <row r="10474">
          <cell r="A10474" t="str">
            <v>Z856</v>
          </cell>
          <cell r="B10474" t="str">
            <v>HISTORIA PERSONAL DE LEUCEMIA</v>
          </cell>
          <cell r="C10474" t="str">
            <v>00</v>
          </cell>
        </row>
        <row r="10475">
          <cell r="A10475" t="str">
            <v>Z857</v>
          </cell>
          <cell r="B10475" t="str">
            <v>HISTORIA PERSONAL DE OTROS TUMORES MALIGNOS DEL TEJIDO LINFOIDE, HEMAT</v>
          </cell>
          <cell r="C10475" t="str">
            <v>00</v>
          </cell>
        </row>
        <row r="10476">
          <cell r="A10476" t="str">
            <v>Z858</v>
          </cell>
          <cell r="B10476" t="str">
            <v>HISTORIA PERSONAL DE TUMOR MALIGNO DE OTROS ORGANOS Y SISTEMAS</v>
          </cell>
          <cell r="C10476" t="str">
            <v>00</v>
          </cell>
        </row>
        <row r="10477">
          <cell r="A10477" t="str">
            <v>Z859</v>
          </cell>
          <cell r="B10477" t="str">
            <v>HISTORIA PERSONAL DE TUMOR MALIGNO, DE SITIO NO ESPECIFICADO</v>
          </cell>
          <cell r="C10477" t="str">
            <v>00</v>
          </cell>
        </row>
        <row r="10478">
          <cell r="A10478" t="str">
            <v>Z86</v>
          </cell>
          <cell r="B10478" t="str">
            <v>HISTORIA PERSONAL DE ALGUNAS OTRAS ENFERMEDADES</v>
          </cell>
          <cell r="C10478" t="str">
            <v>00</v>
          </cell>
        </row>
        <row r="10479">
          <cell r="A10479" t="str">
            <v>Z860</v>
          </cell>
          <cell r="B10479" t="str">
            <v>HISTORIA PERSONAL DE OTROS TUMORES</v>
          </cell>
          <cell r="C10479" t="str">
            <v>00</v>
          </cell>
        </row>
        <row r="10480">
          <cell r="A10480" t="str">
            <v>Z861</v>
          </cell>
          <cell r="B10480" t="str">
            <v>HISTORIA PERSONAL DE ENFERMEDADES INFECCIOSAS Y PARASITARIAS</v>
          </cell>
          <cell r="C10480" t="str">
            <v>00</v>
          </cell>
        </row>
        <row r="10481">
          <cell r="A10481" t="str">
            <v>Z862</v>
          </cell>
          <cell r="B10481" t="str">
            <v>HISTORIA PERSONAL DE ENFERM. DE LA SANGRE Y DE LOS ORGANOS HEMTPOY</v>
          </cell>
          <cell r="C10481" t="str">
            <v>00</v>
          </cell>
        </row>
        <row r="10482">
          <cell r="A10482" t="str">
            <v>Z863</v>
          </cell>
          <cell r="B10482" t="str">
            <v>HISTORIA PERSONAL DE ENFERM. ENDOCRINAS, NUTRICIONALES Y METABOLICAS</v>
          </cell>
          <cell r="C10482" t="str">
            <v>00</v>
          </cell>
        </row>
        <row r="10483">
          <cell r="A10483" t="str">
            <v>Z864</v>
          </cell>
          <cell r="B10483" t="str">
            <v>HISTORIA PERSONAL DE ABUSO DE SUSTANCIAS PSICOACTIVAS</v>
          </cell>
          <cell r="C10483" t="str">
            <v>00</v>
          </cell>
        </row>
        <row r="10484">
          <cell r="A10484" t="str">
            <v>Z865</v>
          </cell>
          <cell r="B10484" t="str">
            <v>HISTORIA PERSONAL DE OTROS TRASTORNOS MENTALES O DEL COMPORTAMIENTO</v>
          </cell>
          <cell r="C10484" t="str">
            <v>00</v>
          </cell>
        </row>
        <row r="10485">
          <cell r="A10485" t="str">
            <v>Z866</v>
          </cell>
          <cell r="B10485" t="str">
            <v>HISTORIA PERSONAL DE ENFERM. DEL SISTEMA NERVIOSO Y DE LOS ORGAN. DE L</v>
          </cell>
          <cell r="C10485" t="str">
            <v>00</v>
          </cell>
        </row>
        <row r="10486">
          <cell r="A10486" t="str">
            <v>Z867</v>
          </cell>
          <cell r="B10486" t="str">
            <v>HISTORIA PERSONAL DE ENFERMEDADES DEL SISTEMA CIRCULATORIO</v>
          </cell>
          <cell r="C10486" t="str">
            <v>00</v>
          </cell>
        </row>
        <row r="10487">
          <cell r="A10487" t="str">
            <v>Z87</v>
          </cell>
          <cell r="B10487" t="str">
            <v>HISTORIA PERSONAL DE OTRAS ENFERMEDADES Y AFECCIONES</v>
          </cell>
          <cell r="C10487" t="str">
            <v>00</v>
          </cell>
        </row>
        <row r="10488">
          <cell r="A10488" t="str">
            <v>Z870</v>
          </cell>
          <cell r="B10488" t="str">
            <v>HISTORIA PERSONAL DE ENFERMEDADES DEL SISTEMA RESPIRATORIO</v>
          </cell>
          <cell r="C10488" t="str">
            <v>00</v>
          </cell>
        </row>
        <row r="10489">
          <cell r="A10489" t="str">
            <v>Z871</v>
          </cell>
          <cell r="B10489" t="str">
            <v>HISTORIA PERSONAL DE ENFERMEDADES DEL SISTEMA DIGESTIVO</v>
          </cell>
          <cell r="C10489" t="str">
            <v>00</v>
          </cell>
        </row>
        <row r="10490">
          <cell r="A10490" t="str">
            <v>Z872</v>
          </cell>
          <cell r="B10490" t="str">
            <v>HISTORIA PERSONAL DE ENFERMEDADES DE LA PIEL Y DEL TEJIDO SUBCUTANEO</v>
          </cell>
          <cell r="C10490" t="str">
            <v>00</v>
          </cell>
        </row>
        <row r="10491">
          <cell r="A10491" t="str">
            <v>Z873</v>
          </cell>
          <cell r="B10491" t="str">
            <v>HISTORIA PERSONAL DE ENFERM. DEL SISTEMA OSTEOMUSCULAR Y DEL TEJ. CONJ</v>
          </cell>
          <cell r="C10491" t="str">
            <v>00</v>
          </cell>
        </row>
        <row r="10492">
          <cell r="A10492" t="str">
            <v>Z874</v>
          </cell>
          <cell r="B10492" t="str">
            <v>HISTORIA PERSONAL DE ENFERMEDADES DEL SISTEMA GENITOURINARIO</v>
          </cell>
          <cell r="C10492" t="str">
            <v>00</v>
          </cell>
        </row>
        <row r="10493">
          <cell r="A10493" t="str">
            <v>Z875</v>
          </cell>
          <cell r="B10493" t="str">
            <v>HISTORIA PERSONAL DE COMPLICACIONES DEL EMBARAZO, DEL PARTO Y DEL PUER</v>
          </cell>
          <cell r="C10493" t="str">
            <v>00</v>
          </cell>
        </row>
        <row r="10494">
          <cell r="A10494" t="str">
            <v>Z876</v>
          </cell>
          <cell r="B10494" t="str">
            <v>HISTORIA PERSONAL DE CIERTAS AFECCIONES ORIGINADAS EN EL PERIODO PERIN</v>
          </cell>
          <cell r="C10494" t="str">
            <v>00</v>
          </cell>
        </row>
        <row r="10495">
          <cell r="A10495" t="str">
            <v>Z877</v>
          </cell>
          <cell r="B10495" t="str">
            <v>HISTORIA PERSONAL DE MALFORM. CONG. DEFORM. Y ANOMALIAS CROMOSOMICAS</v>
          </cell>
          <cell r="C10495" t="str">
            <v>00</v>
          </cell>
        </row>
        <row r="10496">
          <cell r="A10496" t="str">
            <v>Z878</v>
          </cell>
          <cell r="B10496" t="str">
            <v>HISTORIA PERSONAL DE OTRAS AFECCIONES ESPECIFICADAS</v>
          </cell>
          <cell r="C10496" t="str">
            <v>00</v>
          </cell>
        </row>
        <row r="10497">
          <cell r="A10497" t="str">
            <v>Z88</v>
          </cell>
          <cell r="B10497" t="str">
            <v>HISTORIA PERSONAL DE ALERGIA A DROGAS, MEDICAMENTOS Y SUSTANCIAS BIOLO</v>
          </cell>
          <cell r="C10497" t="str">
            <v>00</v>
          </cell>
        </row>
        <row r="10498">
          <cell r="A10498" t="str">
            <v>Z880</v>
          </cell>
          <cell r="B10498" t="str">
            <v>HISTORIA PERSONAL DE ALERGIA A PENICILINA</v>
          </cell>
          <cell r="C10498" t="str">
            <v>00</v>
          </cell>
        </row>
        <row r="10499">
          <cell r="A10499" t="str">
            <v>Z881</v>
          </cell>
          <cell r="B10499" t="str">
            <v>HISTORIA PERSONAL DE ALERGIA A OTROS AGENTES ANTIBIOTICOS</v>
          </cell>
          <cell r="C10499" t="str">
            <v>00</v>
          </cell>
        </row>
        <row r="10500">
          <cell r="A10500" t="str">
            <v>Z882</v>
          </cell>
          <cell r="B10500" t="str">
            <v>HISTORIA PERSONAL DE ALERGIA A SULFONAMIDAS</v>
          </cell>
          <cell r="C10500" t="str">
            <v>00</v>
          </cell>
        </row>
        <row r="10501">
          <cell r="A10501" t="str">
            <v>Z883</v>
          </cell>
          <cell r="B10501" t="str">
            <v>HISTORIA PERSONAL DE ALERGIA A OTROS AGENTES ANTIINFECCIOSOS</v>
          </cell>
          <cell r="C10501" t="str">
            <v>00</v>
          </cell>
        </row>
        <row r="10502">
          <cell r="A10502" t="str">
            <v>Z884</v>
          </cell>
          <cell r="B10502" t="str">
            <v>HISTORIA PERSONAL DE ALERGIA A AGENTE ANESTESICO</v>
          </cell>
          <cell r="C10502" t="str">
            <v>00</v>
          </cell>
        </row>
        <row r="10503">
          <cell r="A10503" t="str">
            <v>Z885</v>
          </cell>
          <cell r="B10503" t="str">
            <v>HISTORIA PERSONAL DE ALERGIA A AGENTE NARCOTICO</v>
          </cell>
          <cell r="C10503" t="str">
            <v>00</v>
          </cell>
        </row>
        <row r="10504">
          <cell r="A10504" t="str">
            <v>Z886</v>
          </cell>
          <cell r="B10504" t="str">
            <v>HISTORIA PERSONAL DE ALERGIA A AGENTE ANALGESICO</v>
          </cell>
          <cell r="C10504" t="str">
            <v>00</v>
          </cell>
        </row>
        <row r="10505">
          <cell r="A10505" t="str">
            <v>Z887</v>
          </cell>
          <cell r="B10505" t="str">
            <v>HISTORIA PERSONAL DE ALERGIA A  SUERO O VACUNA</v>
          </cell>
          <cell r="C10505" t="str">
            <v>00</v>
          </cell>
        </row>
        <row r="10506">
          <cell r="A10506" t="str">
            <v>Z888</v>
          </cell>
          <cell r="B10506" t="str">
            <v>HISTORIA PERSONAL DE ALERGIA A OTRAS DROGAS, MEDICAM. Y SUSTANC. BIOLO</v>
          </cell>
          <cell r="C10506" t="str">
            <v>00</v>
          </cell>
        </row>
        <row r="10507">
          <cell r="A10507" t="str">
            <v>Z889</v>
          </cell>
          <cell r="B10507" t="str">
            <v>HISTORIA PERSONAL DE ALERGIA A DROGAS, MEDIC. Y SUST. BIOLOG. NO ESPEC</v>
          </cell>
          <cell r="C10507" t="str">
            <v>00</v>
          </cell>
        </row>
        <row r="10508">
          <cell r="A10508" t="str">
            <v>Z89</v>
          </cell>
          <cell r="B10508" t="str">
            <v>AUSENCIA ADQUIRIDA DE MIEMBROS</v>
          </cell>
          <cell r="C10508" t="str">
            <v>00</v>
          </cell>
        </row>
        <row r="10509">
          <cell r="A10509" t="str">
            <v>Z890</v>
          </cell>
          <cell r="B10509" t="str">
            <v>AUSENCIA ADQUIRIDA DE DEDO(S), (INCLUSO EL PUGAR) UNILATERAL</v>
          </cell>
          <cell r="C10509" t="str">
            <v>00</v>
          </cell>
        </row>
        <row r="10510">
          <cell r="A10510" t="str">
            <v>Z891</v>
          </cell>
          <cell r="B10510" t="str">
            <v>AUSENCIA ADQUIRIDA DE MANO Y MUÑECA</v>
          </cell>
          <cell r="C10510" t="str">
            <v>00</v>
          </cell>
        </row>
        <row r="10511">
          <cell r="A10511" t="str">
            <v>Z892</v>
          </cell>
          <cell r="B10511" t="str">
            <v>AUSENCIA ADQUIRIDA DE MIEMBRO SUPERIOR POR ARRIBA DE LA MUÑECA</v>
          </cell>
          <cell r="C10511" t="str">
            <v>00</v>
          </cell>
        </row>
        <row r="10512">
          <cell r="A10512" t="str">
            <v>Z893</v>
          </cell>
          <cell r="B10512" t="str">
            <v>AUSENCIA ADQUIRIDA DE AMBOS MIEMBROS SUPERIORES (CUALQUIER NIVEL)</v>
          </cell>
          <cell r="C10512" t="str">
            <v>00</v>
          </cell>
        </row>
        <row r="10513">
          <cell r="A10513" t="str">
            <v>Z894</v>
          </cell>
          <cell r="B10513" t="str">
            <v>AUSENCIA ADQUIRIDA DE PIE Y TOBILLO</v>
          </cell>
          <cell r="C10513" t="str">
            <v>00</v>
          </cell>
        </row>
        <row r="10514">
          <cell r="A10514" t="str">
            <v>Z895</v>
          </cell>
          <cell r="B10514" t="str">
            <v>AUESNCIA ADQUIRIDA DE PIERNA A NIVEL DE O DEBAJO DE LA RODILLA</v>
          </cell>
          <cell r="C10514" t="str">
            <v>00</v>
          </cell>
        </row>
        <row r="10515">
          <cell r="A10515" t="str">
            <v>Z896</v>
          </cell>
          <cell r="B10515" t="str">
            <v>AUSENCIA ADQUIRIDA DE PIERNA POR ARRIBA DE LA RODILLA</v>
          </cell>
          <cell r="C10515" t="str">
            <v>00</v>
          </cell>
        </row>
        <row r="10516">
          <cell r="A10516" t="str">
            <v>Z897</v>
          </cell>
          <cell r="B10516" t="str">
            <v>AUSENCIA ADQUIRIDA DE AMBOS MIEMBROS INFERIORES (CUALQUIER NIVEL, EXCE</v>
          </cell>
          <cell r="C10516" t="str">
            <v>00</v>
          </cell>
        </row>
        <row r="10517">
          <cell r="A10517" t="str">
            <v>Z898</v>
          </cell>
          <cell r="B10517" t="str">
            <v>AUSENCIA ADQUIRIDA DE MIEMBROS SUPERIORES E INFERIORES (CUALQ. NIVEL)</v>
          </cell>
          <cell r="C10517" t="str">
            <v>00</v>
          </cell>
        </row>
        <row r="10518">
          <cell r="A10518" t="str">
            <v>Z899</v>
          </cell>
          <cell r="B10518" t="str">
            <v>AUSENCIA ADQUIRIDA DE MIEMBROS NO ESPECIFICADOS</v>
          </cell>
          <cell r="C10518" t="str">
            <v>00</v>
          </cell>
        </row>
        <row r="10519">
          <cell r="A10519" t="str">
            <v>Z90</v>
          </cell>
          <cell r="B10519" t="str">
            <v>AUSENCIA ADQUIRIDA DE ORGANOS, NO CLASIFICADA EN OTRA PARTE</v>
          </cell>
          <cell r="C10519" t="str">
            <v>00</v>
          </cell>
        </row>
        <row r="10520">
          <cell r="A10520" t="str">
            <v>Z900</v>
          </cell>
          <cell r="B10520" t="str">
            <v>AUSENCIA ADQUIRIDA DE PARTE DE LA CABEZA Y DEL CUELLO</v>
          </cell>
          <cell r="C10520" t="str">
            <v>00</v>
          </cell>
        </row>
        <row r="10521">
          <cell r="A10521" t="str">
            <v>Z901</v>
          </cell>
          <cell r="B10521" t="str">
            <v>AUSENCIA ADQUIRIDA DE MAMA(S)</v>
          </cell>
          <cell r="C10521" t="str">
            <v>00</v>
          </cell>
        </row>
        <row r="10522">
          <cell r="A10522" t="str">
            <v>Z902</v>
          </cell>
          <cell r="B10522" t="str">
            <v>AUSENCIA ADQUIRIDA (DE PARTE) DEL PULMON</v>
          </cell>
          <cell r="C10522" t="str">
            <v>00</v>
          </cell>
        </row>
        <row r="10523">
          <cell r="A10523" t="str">
            <v>Z903</v>
          </cell>
          <cell r="B10523" t="str">
            <v>AUSENCIA ADQUIRIDA DE PARTE DEL ESTOMAGO</v>
          </cell>
          <cell r="C10523" t="str">
            <v>00</v>
          </cell>
        </row>
        <row r="10524">
          <cell r="A10524" t="str">
            <v>Z904</v>
          </cell>
          <cell r="B10524" t="str">
            <v>AUSENCIA ADQUIRIDA DE OTRAS PARTES DEL TUBO DIGESTIVO</v>
          </cell>
          <cell r="C10524" t="str">
            <v>00</v>
          </cell>
        </row>
        <row r="10525">
          <cell r="A10525" t="str">
            <v>Z905</v>
          </cell>
          <cell r="B10525" t="str">
            <v>AUSENCIA ADQUIRIDA DE RIÑON</v>
          </cell>
          <cell r="C10525" t="str">
            <v>00</v>
          </cell>
        </row>
        <row r="10526">
          <cell r="A10526" t="str">
            <v>Z906</v>
          </cell>
          <cell r="B10526" t="str">
            <v>AUSENCIA ADQUIRIDA DE OTRAS PARTES DE LAS VIAS URINARIAS</v>
          </cell>
          <cell r="C10526" t="str">
            <v>00</v>
          </cell>
        </row>
        <row r="10527">
          <cell r="A10527" t="str">
            <v>Z907</v>
          </cell>
          <cell r="B10527" t="str">
            <v>AUSENCIA ADQUIRIDA DE ORGANO(S) GENITAL(ES)</v>
          </cell>
          <cell r="C10527" t="str">
            <v>00</v>
          </cell>
        </row>
        <row r="10528">
          <cell r="A10528" t="str">
            <v>Z908</v>
          </cell>
          <cell r="B10528" t="str">
            <v>AUSENCIA ADQUIRIDA DE OTROS ORGANOS</v>
          </cell>
          <cell r="C10528" t="str">
            <v>00</v>
          </cell>
        </row>
        <row r="10529">
          <cell r="A10529" t="str">
            <v>Z91</v>
          </cell>
          <cell r="B10529" t="str">
            <v>HISTORIA PERSONAL DE FACTORES DE RIESGO, NO CLASIFICADOS EN OTRA PARTE</v>
          </cell>
          <cell r="C10529" t="str">
            <v>00</v>
          </cell>
        </row>
        <row r="10530">
          <cell r="A10530" t="str">
            <v>Z910</v>
          </cell>
          <cell r="B10530" t="str">
            <v>HISTORIA PERSONAL DE ALERGIA, NO DEBIDA A DROGAS Y A SUSTANCIAS BIOLOG</v>
          </cell>
          <cell r="C10530" t="str">
            <v>00</v>
          </cell>
        </row>
        <row r="10531">
          <cell r="A10531" t="str">
            <v>Z911</v>
          </cell>
          <cell r="B10531" t="str">
            <v>HISTORIA PERSONAL DE INCUMPLIMIENTO DEL REGIMEN O TRATAMIENTO MEDICO</v>
          </cell>
          <cell r="C10531" t="str">
            <v>00</v>
          </cell>
        </row>
        <row r="10532">
          <cell r="A10532" t="str">
            <v>Z912</v>
          </cell>
          <cell r="B10532" t="str">
            <v>HISTORIA PERSONAL DE HIGIENE PERSONAL DEFICIENTE</v>
          </cell>
          <cell r="C10532" t="str">
            <v>00</v>
          </cell>
        </row>
        <row r="10533">
          <cell r="A10533" t="str">
            <v>Z913</v>
          </cell>
          <cell r="B10533" t="str">
            <v>HISTORIA PERSONAL DE CICLO SUEÑO-VIGILIA NO SALUDABLE</v>
          </cell>
          <cell r="C10533" t="str">
            <v>00</v>
          </cell>
        </row>
        <row r="10534">
          <cell r="A10534" t="str">
            <v>Z914</v>
          </cell>
          <cell r="B10534" t="str">
            <v>HISTORIA PERSONAL DE TRAUMA PSICOLOGICO, NO CLASIFICADO EN OTRA PARTE</v>
          </cell>
          <cell r="C10534" t="str">
            <v>00</v>
          </cell>
        </row>
        <row r="10535">
          <cell r="A10535" t="str">
            <v>Z915</v>
          </cell>
          <cell r="B10535" t="str">
            <v>HISTORIA PERSONAL DE LESION AUTOINFLIGIDA INTENCIONALMENTE</v>
          </cell>
          <cell r="C10535" t="str">
            <v>00</v>
          </cell>
        </row>
        <row r="10536">
          <cell r="A10536" t="str">
            <v>Z916</v>
          </cell>
          <cell r="B10536" t="str">
            <v>HISTORIA PERSONAL DE OTRO TRAUMA FISICO</v>
          </cell>
          <cell r="C10536" t="str">
            <v>00</v>
          </cell>
        </row>
        <row r="10537">
          <cell r="A10537" t="str">
            <v>Z918</v>
          </cell>
          <cell r="B10537" t="str">
            <v>HISTORIA PERSONAL DE OTROS FACTORES DE RIESGO, NO CLASIFICADOS EN OTRA</v>
          </cell>
          <cell r="C10537" t="str">
            <v>00</v>
          </cell>
        </row>
        <row r="10538">
          <cell r="A10538" t="str">
            <v>Z92</v>
          </cell>
          <cell r="B10538" t="str">
            <v>HISTORIA PERSONAL DE TRATAMIENTO MEDICO</v>
          </cell>
          <cell r="C10538" t="str">
            <v>00</v>
          </cell>
        </row>
        <row r="10539">
          <cell r="A10539" t="str">
            <v>Z920</v>
          </cell>
          <cell r="B10539" t="str">
            <v>HISTORIA PERSONAL DE ANTICONCEPCION</v>
          </cell>
          <cell r="C10539" t="str">
            <v>00</v>
          </cell>
        </row>
        <row r="10540">
          <cell r="A10540" t="str">
            <v>Z921</v>
          </cell>
          <cell r="B10540" t="str">
            <v>HISTORIA PERSONAL DE USO (PRESENTE) DE ANTICOAGULANTES POR LARGO TIEMP</v>
          </cell>
          <cell r="C10540" t="str">
            <v>00</v>
          </cell>
        </row>
        <row r="10541">
          <cell r="A10541" t="str">
            <v>Z922</v>
          </cell>
          <cell r="B10541" t="str">
            <v>HISTORIA PERSONAL DE USO (PRESENTE) DE OTROS MEDICAM. POR LARGO TIEMPO</v>
          </cell>
          <cell r="C10541" t="str">
            <v>00</v>
          </cell>
        </row>
        <row r="10542">
          <cell r="A10542" t="str">
            <v>Z923</v>
          </cell>
          <cell r="B10542" t="str">
            <v>HISTORIA PERSONAL DE IRRADIACION</v>
          </cell>
          <cell r="C10542" t="str">
            <v>00</v>
          </cell>
        </row>
        <row r="10543">
          <cell r="A10543" t="str">
            <v>Z924</v>
          </cell>
          <cell r="B10543" t="str">
            <v>HISTORIA PERSONAL DE CIRUGIA MAYOR, NO CLASIFICADA EN OTRA PARTE</v>
          </cell>
          <cell r="C10543" t="str">
            <v>00</v>
          </cell>
        </row>
        <row r="10544">
          <cell r="A10544" t="str">
            <v>Z925</v>
          </cell>
          <cell r="B10544" t="str">
            <v>HISTORIA PERSONAL DE MEDIDAS DE REHABILITACION</v>
          </cell>
          <cell r="C10544" t="str">
            <v>00</v>
          </cell>
        </row>
        <row r="10545">
          <cell r="A10545" t="str">
            <v>Z928</v>
          </cell>
          <cell r="B10545" t="str">
            <v>HISTORIA PERSONAL DE OTROS TRATAMIENTOS MEDICOS</v>
          </cell>
          <cell r="C10545" t="str">
            <v>00</v>
          </cell>
        </row>
        <row r="10546">
          <cell r="A10546" t="str">
            <v>Z929</v>
          </cell>
          <cell r="B10546" t="str">
            <v>HISTORIA PERSONAL DE TRATAMIENTO MEDICO NO ESPECIFICADO</v>
          </cell>
          <cell r="C10546" t="str">
            <v>00</v>
          </cell>
        </row>
        <row r="10547">
          <cell r="A10547" t="str">
            <v>Z93</v>
          </cell>
          <cell r="B10547" t="str">
            <v>ABERTURAS ARTIFICIALES</v>
          </cell>
          <cell r="C10547" t="str">
            <v>00</v>
          </cell>
        </row>
        <row r="10548">
          <cell r="A10548" t="str">
            <v>Z930</v>
          </cell>
          <cell r="B10548" t="str">
            <v>TRAQUEOSTOMIA</v>
          </cell>
          <cell r="C10548" t="str">
            <v>00</v>
          </cell>
        </row>
        <row r="10549">
          <cell r="A10549" t="str">
            <v>Z931</v>
          </cell>
          <cell r="B10549" t="str">
            <v>GASTROSTOMIA</v>
          </cell>
          <cell r="C10549" t="str">
            <v>00</v>
          </cell>
        </row>
        <row r="10550">
          <cell r="A10550" t="str">
            <v>Z932</v>
          </cell>
          <cell r="B10550" t="str">
            <v>ILEOSTOMIA</v>
          </cell>
          <cell r="C10550" t="str">
            <v>00</v>
          </cell>
        </row>
        <row r="10551">
          <cell r="A10551" t="str">
            <v>Z933</v>
          </cell>
          <cell r="B10551" t="str">
            <v>COLOSTOMIA</v>
          </cell>
          <cell r="C10551" t="str">
            <v>00</v>
          </cell>
        </row>
        <row r="10552">
          <cell r="A10552" t="str">
            <v>Z934</v>
          </cell>
          <cell r="B10552" t="str">
            <v>OTROS ORIFICIOS ARTIFICIALES DEL TUBO GASTROINTESTINAL</v>
          </cell>
          <cell r="C10552" t="str">
            <v>00</v>
          </cell>
        </row>
        <row r="10553">
          <cell r="A10553" t="str">
            <v>Z935</v>
          </cell>
          <cell r="B10553" t="str">
            <v>CISTOSTOMIA</v>
          </cell>
          <cell r="C10553" t="str">
            <v>00</v>
          </cell>
        </row>
        <row r="10554">
          <cell r="A10554" t="str">
            <v>Z936</v>
          </cell>
          <cell r="B10554" t="str">
            <v>OTROS ORIFICIOS ARTIFICIALES DE LAS VIAS URINARIAS</v>
          </cell>
          <cell r="C10554" t="str">
            <v>00</v>
          </cell>
        </row>
        <row r="10555">
          <cell r="A10555" t="str">
            <v>Z938</v>
          </cell>
          <cell r="B10555" t="str">
            <v>OTRAS ABERTURAS ARTIFICIALES</v>
          </cell>
          <cell r="C10555" t="str">
            <v>00</v>
          </cell>
        </row>
        <row r="10556">
          <cell r="A10556" t="str">
            <v>Z939</v>
          </cell>
          <cell r="B10556" t="str">
            <v>ABERTURA ARTIFICIAL, NO ESPECIFICADA</v>
          </cell>
          <cell r="C10556" t="str">
            <v>00</v>
          </cell>
        </row>
        <row r="10557">
          <cell r="A10557" t="str">
            <v>Z94</v>
          </cell>
          <cell r="B10557" t="str">
            <v>ORGANOS Y TEJIDOS TRASPLANTADOS</v>
          </cell>
          <cell r="C10557" t="str">
            <v>00</v>
          </cell>
        </row>
        <row r="10558">
          <cell r="A10558" t="str">
            <v>Z940</v>
          </cell>
          <cell r="B10558" t="str">
            <v>TRASPLANTE DE RIÑON</v>
          </cell>
          <cell r="C10558" t="str">
            <v>00</v>
          </cell>
        </row>
        <row r="10559">
          <cell r="A10559" t="str">
            <v>Z941</v>
          </cell>
          <cell r="B10559" t="str">
            <v>TRASPLANTE DE CORAZON</v>
          </cell>
          <cell r="C10559" t="str">
            <v>00</v>
          </cell>
        </row>
        <row r="10560">
          <cell r="A10560" t="str">
            <v>Z942</v>
          </cell>
          <cell r="B10560" t="str">
            <v>TRASPLANTE DE PULMON</v>
          </cell>
          <cell r="C10560" t="str">
            <v>00</v>
          </cell>
        </row>
        <row r="10561">
          <cell r="A10561" t="str">
            <v>Z943</v>
          </cell>
          <cell r="B10561" t="str">
            <v>TRASPLANTE DE CORAZON Y PULMONES</v>
          </cell>
          <cell r="C10561" t="str">
            <v>00</v>
          </cell>
        </row>
        <row r="10562">
          <cell r="A10562" t="str">
            <v>Z944</v>
          </cell>
          <cell r="B10562" t="str">
            <v>TRASPLANTE DE HIGADO</v>
          </cell>
          <cell r="C10562" t="str">
            <v>00</v>
          </cell>
        </row>
        <row r="10563">
          <cell r="A10563" t="str">
            <v>Z945</v>
          </cell>
          <cell r="B10563" t="str">
            <v>TRASPLANTE DE PIEL</v>
          </cell>
          <cell r="C10563" t="str">
            <v>00</v>
          </cell>
        </row>
        <row r="10564">
          <cell r="A10564" t="str">
            <v>Z946</v>
          </cell>
          <cell r="B10564" t="str">
            <v>TRASPLANTE DE HUESO</v>
          </cell>
          <cell r="C10564" t="str">
            <v>00</v>
          </cell>
        </row>
        <row r="10565">
          <cell r="A10565" t="str">
            <v>Z947</v>
          </cell>
          <cell r="B10565" t="str">
            <v>TRASPLANTE DE CORNEA</v>
          </cell>
          <cell r="C10565" t="str">
            <v>00</v>
          </cell>
        </row>
        <row r="10566">
          <cell r="A10566" t="str">
            <v>Z948</v>
          </cell>
          <cell r="B10566" t="str">
            <v>OTROS ORGANOS Y TEJIDOS TRASPLANTADOS</v>
          </cell>
          <cell r="C10566" t="str">
            <v>00</v>
          </cell>
        </row>
        <row r="10567">
          <cell r="A10567" t="str">
            <v>Z949</v>
          </cell>
          <cell r="B10567" t="str">
            <v>ORGANO O TEJIDO TRASPLANTADO NO ESPECIFICADO</v>
          </cell>
          <cell r="C10567" t="str">
            <v>00</v>
          </cell>
        </row>
        <row r="10568">
          <cell r="A10568" t="str">
            <v>Z95</v>
          </cell>
          <cell r="B10568" t="str">
            <v>PRESENCIA DE IMPLANTES E INJERTOS CARDIOVASCULARES</v>
          </cell>
          <cell r="C10568" t="str">
            <v>00</v>
          </cell>
        </row>
        <row r="10569">
          <cell r="A10569" t="str">
            <v>Z950</v>
          </cell>
          <cell r="B10569" t="str">
            <v>PRESENCIA DE MARCAPASO CARDIACO</v>
          </cell>
          <cell r="C10569" t="str">
            <v>00</v>
          </cell>
        </row>
        <row r="10570">
          <cell r="A10570" t="str">
            <v>Z951</v>
          </cell>
          <cell r="B10570" t="str">
            <v>PRESENCIA DE DERIVACION AORTOCORONARIA</v>
          </cell>
          <cell r="C10570" t="str">
            <v>00</v>
          </cell>
        </row>
        <row r="10571">
          <cell r="A10571" t="str">
            <v>Z952</v>
          </cell>
          <cell r="B10571" t="str">
            <v>PRESENCIA DE VALVULA CARDIACA PROTESICA</v>
          </cell>
          <cell r="C10571" t="str">
            <v>00</v>
          </cell>
        </row>
        <row r="10572">
          <cell r="A10572" t="str">
            <v>Z953</v>
          </cell>
          <cell r="B10572" t="str">
            <v>PRESENCIA DE VALVULA CARDIACA XENOGENICA</v>
          </cell>
          <cell r="C10572" t="str">
            <v>00</v>
          </cell>
        </row>
        <row r="10573">
          <cell r="A10573" t="str">
            <v>Z954</v>
          </cell>
          <cell r="B10573" t="str">
            <v>PRESENCIA DE OTROS REEMPLAZOS DE VALVULA CARDIACA</v>
          </cell>
          <cell r="C10573" t="str">
            <v>00</v>
          </cell>
        </row>
        <row r="10574">
          <cell r="A10574" t="str">
            <v>Z955</v>
          </cell>
          <cell r="B10574" t="str">
            <v>PRESENCIA DE ANGIOPLASTIA, INJERTO Y PROTESIS CORONARIAS</v>
          </cell>
          <cell r="C10574" t="str">
            <v>00</v>
          </cell>
        </row>
        <row r="10575">
          <cell r="A10575" t="str">
            <v>Z958</v>
          </cell>
          <cell r="B10575" t="str">
            <v>PRESENCIA DE OTROS INJERTOS Y PROTESIS CARDIOVASCULARES</v>
          </cell>
          <cell r="C10575" t="str">
            <v>00</v>
          </cell>
        </row>
        <row r="10576">
          <cell r="A10576" t="str">
            <v>Z959</v>
          </cell>
          <cell r="B10576" t="str">
            <v>PRESENCIA DE INJERTOS E IMPLANTES CARDIOVASCULARES NO ESPECIFICADOS</v>
          </cell>
          <cell r="C10576" t="str">
            <v>00</v>
          </cell>
        </row>
        <row r="10577">
          <cell r="A10577" t="str">
            <v>Z96</v>
          </cell>
          <cell r="B10577" t="str">
            <v>PRESENCIA DE OTROS IMPLANTES FUNCIONALES</v>
          </cell>
          <cell r="C10577" t="str">
            <v>00</v>
          </cell>
        </row>
        <row r="10578">
          <cell r="A10578" t="str">
            <v>Z960</v>
          </cell>
          <cell r="B10578" t="str">
            <v>PRESENCIA DE IMPLANTE UROGENITAL</v>
          </cell>
          <cell r="C10578" t="str">
            <v>00</v>
          </cell>
        </row>
        <row r="10579">
          <cell r="A10579" t="str">
            <v>Z961</v>
          </cell>
          <cell r="B10579" t="str">
            <v>PRESENCIA DE LENTES INTRAOCULARES</v>
          </cell>
          <cell r="C10579" t="str">
            <v>00</v>
          </cell>
        </row>
        <row r="10580">
          <cell r="A10580" t="str">
            <v>Z962</v>
          </cell>
          <cell r="B10580" t="str">
            <v>PRESENCIA DE IMPLANTES OTICOS Y AUDITIVOS</v>
          </cell>
          <cell r="C10580" t="str">
            <v>00</v>
          </cell>
        </row>
        <row r="10581">
          <cell r="A10581" t="str">
            <v>Z963</v>
          </cell>
          <cell r="B10581" t="str">
            <v>PRESENCIA DE LARINGE ARTIFICIAL</v>
          </cell>
          <cell r="C10581" t="str">
            <v>00</v>
          </cell>
        </row>
        <row r="10582">
          <cell r="A10582" t="str">
            <v>Z964</v>
          </cell>
          <cell r="B10582" t="str">
            <v>PRESENCIA DE IMPLANTES ENDOCRINOS</v>
          </cell>
          <cell r="C10582" t="str">
            <v>00</v>
          </cell>
        </row>
        <row r="10583">
          <cell r="A10583" t="str">
            <v>Z965</v>
          </cell>
          <cell r="B10583" t="str">
            <v>PRESENCIA DE IMPLANTES DE RAIZ DE DIENTE Y DE MANDIBULA</v>
          </cell>
          <cell r="C10583" t="str">
            <v>00</v>
          </cell>
        </row>
        <row r="10584">
          <cell r="A10584" t="str">
            <v>Z966</v>
          </cell>
          <cell r="B10584" t="str">
            <v>PRESENCIA DE IMPLANTE ORTOPEDICO ARTICULAR</v>
          </cell>
          <cell r="C10584" t="str">
            <v>00</v>
          </cell>
        </row>
        <row r="10585">
          <cell r="A10585" t="str">
            <v>Z967</v>
          </cell>
          <cell r="B10585" t="str">
            <v>PRESENCIA DE OTROS IMPLANTES DE TENDONES Y HUESO</v>
          </cell>
          <cell r="C10585" t="str">
            <v>00</v>
          </cell>
        </row>
        <row r="10586">
          <cell r="A10586" t="str">
            <v>Z968</v>
          </cell>
          <cell r="B10586" t="str">
            <v>PRESENCIA DE OTROS IMPLANTES FUNCIONALES ESPECIFICADOS</v>
          </cell>
          <cell r="C10586" t="str">
            <v>00</v>
          </cell>
        </row>
        <row r="10587">
          <cell r="A10587" t="str">
            <v>Z969</v>
          </cell>
          <cell r="B10587" t="str">
            <v>PRESENCIA DE IMPLANTES FUNCIONALES NO ESPECIFICADOS</v>
          </cell>
          <cell r="C10587" t="str">
            <v>00</v>
          </cell>
        </row>
        <row r="10588">
          <cell r="A10588" t="str">
            <v>Z97</v>
          </cell>
          <cell r="B10588" t="str">
            <v>PRESENCIA DE OTROS DISPOSITIVOS</v>
          </cell>
          <cell r="C10588" t="str">
            <v>00</v>
          </cell>
        </row>
        <row r="10589">
          <cell r="A10589" t="str">
            <v>Z970</v>
          </cell>
          <cell r="B10589" t="str">
            <v>PRESENCIA DE OJO ARTIFICIAL</v>
          </cell>
          <cell r="C10589" t="str">
            <v>00</v>
          </cell>
        </row>
        <row r="10590">
          <cell r="A10590" t="str">
            <v>Z971</v>
          </cell>
          <cell r="B10590" t="str">
            <v>PRESENCIA DE MIEMBRO ARTIFICIAL (COMPLETO) (PARCIAL)</v>
          </cell>
          <cell r="C10590" t="str">
            <v>00</v>
          </cell>
        </row>
        <row r="10591">
          <cell r="A10591" t="str">
            <v>Z972</v>
          </cell>
          <cell r="B10591" t="str">
            <v>PRESENCIA DE DISPOSITIVO PROTESICO DENTAL (COMPLETO) (PARCIAL)</v>
          </cell>
          <cell r="C10591" t="str">
            <v>00</v>
          </cell>
        </row>
        <row r="10592">
          <cell r="A10592" t="str">
            <v>Z973</v>
          </cell>
          <cell r="B10592" t="str">
            <v>PRESENCIA DE ANTEOJOS Y LENTES DE CONTACTO</v>
          </cell>
          <cell r="C10592" t="str">
            <v>00</v>
          </cell>
        </row>
        <row r="10593">
          <cell r="A10593" t="str">
            <v>Z974</v>
          </cell>
          <cell r="B10593" t="str">
            <v>PRESENCIA DE AUDIFONO EXTERNO</v>
          </cell>
          <cell r="C10593" t="str">
            <v>00</v>
          </cell>
        </row>
        <row r="10594">
          <cell r="A10594" t="str">
            <v>Z975</v>
          </cell>
          <cell r="B10594" t="str">
            <v>PRESENCIA DE DISPOSITIVO ANTICONCEPTIVO (INTRAUTERINO)</v>
          </cell>
          <cell r="C10594" t="str">
            <v>00</v>
          </cell>
        </row>
        <row r="10595">
          <cell r="A10595" t="str">
            <v>Z978</v>
          </cell>
          <cell r="B10595" t="str">
            <v>PRESENCIA DE OTRO DISPOSITIVO ESPECIFICADOS</v>
          </cell>
          <cell r="C10595" t="str">
            <v>00</v>
          </cell>
        </row>
        <row r="10596">
          <cell r="A10596" t="str">
            <v>Z98</v>
          </cell>
          <cell r="B10596" t="str">
            <v>OTROS ESTADOS POSTQUIRURGICOS</v>
          </cell>
          <cell r="C10596" t="str">
            <v>00</v>
          </cell>
        </row>
        <row r="10597">
          <cell r="A10597" t="str">
            <v>Z980</v>
          </cell>
          <cell r="B10597" t="str">
            <v>ESTADO DE DERIVACION INTESTINAL O ANASTOMOSIS</v>
          </cell>
          <cell r="C10597" t="str">
            <v>00</v>
          </cell>
        </row>
        <row r="10598">
          <cell r="A10598" t="str">
            <v>Z981</v>
          </cell>
          <cell r="B10598" t="str">
            <v>ESTADO DE ARTRODESIS</v>
          </cell>
          <cell r="C10598" t="str">
            <v>00</v>
          </cell>
        </row>
        <row r="10599">
          <cell r="A10599" t="str">
            <v>Z982</v>
          </cell>
          <cell r="B10599" t="str">
            <v>PRESENCIA DE DISPOSITIVO PARA DRENAJE DE LIQUIDO CEFALORRAQUIDEO</v>
          </cell>
          <cell r="C10599" t="str">
            <v>00</v>
          </cell>
        </row>
        <row r="10600">
          <cell r="A10600" t="str">
            <v>Z988</v>
          </cell>
          <cell r="B10600" t="str">
            <v>OTROS ESTADOS POSTQUIRUGICOS ESPECIFICADOS</v>
          </cell>
          <cell r="C10600" t="str">
            <v>00</v>
          </cell>
        </row>
        <row r="10601">
          <cell r="A10601" t="str">
            <v>Z99</v>
          </cell>
          <cell r="B10601" t="str">
            <v>DEPENDENCIA DE MAQUINAS Y DISPOSITIVOS CAPACITANTES, NO CLASIF. EN OTR</v>
          </cell>
          <cell r="C10601" t="str">
            <v>00</v>
          </cell>
        </row>
        <row r="10602">
          <cell r="A10602" t="str">
            <v>Z990</v>
          </cell>
          <cell r="B10602" t="str">
            <v>DEPENDENCIA DE ASPIRADOR</v>
          </cell>
          <cell r="C10602" t="str">
            <v>00</v>
          </cell>
        </row>
        <row r="10603">
          <cell r="A10603" t="str">
            <v>Z991</v>
          </cell>
          <cell r="B10603" t="str">
            <v>DEPENDENCIA DE RESPIRADOR</v>
          </cell>
          <cell r="C10603" t="str">
            <v>00</v>
          </cell>
        </row>
        <row r="10604">
          <cell r="A10604" t="str">
            <v>Z992</v>
          </cell>
          <cell r="B10604" t="str">
            <v>DEPENDENCIA DE DIALISIS RENAL</v>
          </cell>
          <cell r="C10604" t="str">
            <v>00</v>
          </cell>
        </row>
        <row r="10605">
          <cell r="A10605" t="str">
            <v>Z993</v>
          </cell>
          <cell r="B10605" t="str">
            <v>DEPENDENCIA DE SILLA DE RUEDAS</v>
          </cell>
          <cell r="C10605" t="str">
            <v>00</v>
          </cell>
        </row>
        <row r="10606">
          <cell r="A10606" t="str">
            <v>Z998</v>
          </cell>
          <cell r="B10606" t="str">
            <v>DEPENDENCIA DE OTRAS MAQUINAS Y DISPOSITIVOS CAPACITANTES</v>
          </cell>
          <cell r="C10606" t="str">
            <v>00</v>
          </cell>
        </row>
        <row r="10607">
          <cell r="A10607" t="str">
            <v>Z999</v>
          </cell>
          <cell r="B10607" t="str">
            <v>DEPENDENCIA DE MAQUINA Y DISPOSITIVOS CAPACITANTE, NO ESPECIFICADA</v>
          </cell>
          <cell r="C10607" t="str">
            <v>00</v>
          </cell>
        </row>
      </sheetData>
      <sheetData sheetId="1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defabr05"/>
    </sheetNames>
    <sheetDataSet>
      <sheetData sheetId="0">
        <row r="1">
          <cell r="A1" t="str">
            <v>CODIGO</v>
          </cell>
          <cell r="B1" t="str">
            <v>CAUSA</v>
          </cell>
          <cell r="C1" t="str">
            <v>dx103</v>
          </cell>
        </row>
        <row r="2">
          <cell r="A2" t="str">
            <v>A00</v>
          </cell>
          <cell r="B2" t="str">
            <v>COLERA</v>
          </cell>
          <cell r="C2" t="str">
            <v>002</v>
          </cell>
        </row>
        <row r="3">
          <cell r="A3" t="str">
            <v>A000</v>
          </cell>
          <cell r="B3" t="str">
            <v>COLERA CLASICO</v>
          </cell>
          <cell r="C3" t="str">
            <v>001</v>
          </cell>
        </row>
        <row r="4">
          <cell r="A4" t="str">
            <v>A001</v>
          </cell>
          <cell r="B4" t="str">
            <v>COLERA EL TOR</v>
          </cell>
          <cell r="C4" t="str">
            <v>002</v>
          </cell>
        </row>
        <row r="5">
          <cell r="A5" t="str">
            <v>A009</v>
          </cell>
          <cell r="B5" t="str">
            <v>COLERA, NO ESPECIFICADO</v>
          </cell>
          <cell r="C5" t="str">
            <v>002</v>
          </cell>
        </row>
        <row r="6">
          <cell r="A6" t="str">
            <v>A01</v>
          </cell>
          <cell r="B6" t="str">
            <v>FIEBRES TIFOIDEA Y PARATIFOIDEA</v>
          </cell>
          <cell r="C6" t="str">
            <v>004</v>
          </cell>
        </row>
        <row r="7">
          <cell r="A7" t="str">
            <v>A010</v>
          </cell>
          <cell r="B7" t="str">
            <v>FIEBRE TIFOIDEA</v>
          </cell>
          <cell r="C7" t="str">
            <v>003</v>
          </cell>
        </row>
        <row r="8">
          <cell r="A8" t="str">
            <v>A011</v>
          </cell>
          <cell r="B8" t="str">
            <v>FIEBRE PARATIFOIDEA A</v>
          </cell>
          <cell r="C8" t="str">
            <v>004</v>
          </cell>
        </row>
        <row r="9">
          <cell r="A9" t="str">
            <v>A012</v>
          </cell>
          <cell r="B9" t="str">
            <v>FIEBRE PARATIFOIDEA B</v>
          </cell>
          <cell r="C9" t="str">
            <v>003</v>
          </cell>
        </row>
        <row r="10">
          <cell r="A10" t="str">
            <v>A013</v>
          </cell>
          <cell r="B10" t="str">
            <v>FIEBRE PARATIFOIDEA C</v>
          </cell>
          <cell r="C10" t="str">
            <v>004</v>
          </cell>
        </row>
        <row r="11">
          <cell r="A11" t="str">
            <v>A014</v>
          </cell>
          <cell r="B11" t="str">
            <v>FIEBRE PARATIFOIDEA, NO ESPECIFICADA</v>
          </cell>
          <cell r="C11" t="str">
            <v>004</v>
          </cell>
        </row>
        <row r="12">
          <cell r="A12" t="str">
            <v>A02</v>
          </cell>
          <cell r="B12" t="str">
            <v>OTRAS INFECCIONES DEBIDAS A SALMONELLA</v>
          </cell>
          <cell r="C12" t="str">
            <v>004</v>
          </cell>
        </row>
        <row r="13">
          <cell r="A13" t="str">
            <v>A020</v>
          </cell>
          <cell r="B13" t="str">
            <v>ENTERITIS DEBIDA A SALMONELLA</v>
          </cell>
          <cell r="C13" t="str">
            <v>004</v>
          </cell>
        </row>
        <row r="14">
          <cell r="A14" t="str">
            <v>A021</v>
          </cell>
          <cell r="B14" t="str">
            <v>SEPTICEMIA DEBIDA A SALMONELLA</v>
          </cell>
          <cell r="C14" t="str">
            <v>004</v>
          </cell>
        </row>
        <row r="15">
          <cell r="A15" t="str">
            <v>A022</v>
          </cell>
          <cell r="B15" t="str">
            <v>INFECCIONES LOCALIZADAS DEBIDAS A SALMONELLA</v>
          </cell>
          <cell r="C15" t="str">
            <v>004</v>
          </cell>
        </row>
        <row r="16">
          <cell r="A16" t="str">
            <v>A028</v>
          </cell>
          <cell r="B16" t="str">
            <v>OTRAS INFECCIONES ESPECIFICADAS COMO DEBIDAS A SALMONELLA</v>
          </cell>
          <cell r="C16" t="str">
            <v>004</v>
          </cell>
        </row>
        <row r="17">
          <cell r="A17" t="str">
            <v>A029</v>
          </cell>
          <cell r="B17" t="str">
            <v>INFECCION DEBIDA A SALMONELLA, NO ESPECIFICADA</v>
          </cell>
          <cell r="C17" t="str">
            <v>004</v>
          </cell>
        </row>
        <row r="18">
          <cell r="A18" t="str">
            <v>A03</v>
          </cell>
          <cell r="B18" t="str">
            <v>SHIGELOSIS</v>
          </cell>
          <cell r="C18" t="str">
            <v>004</v>
          </cell>
        </row>
        <row r="19">
          <cell r="A19" t="str">
            <v>A030</v>
          </cell>
          <cell r="B19" t="str">
            <v>SHIGELOSIS DEBIDA A SHIGELLA DYSENTERIAE</v>
          </cell>
          <cell r="C19" t="str">
            <v>004</v>
          </cell>
        </row>
        <row r="20">
          <cell r="A20" t="str">
            <v>A031</v>
          </cell>
          <cell r="B20" t="str">
            <v>SHIGELOSIS DEBIDA A SHIGELLA FLEXNERI</v>
          </cell>
          <cell r="C20" t="str">
            <v>004</v>
          </cell>
        </row>
        <row r="21">
          <cell r="A21" t="str">
            <v>A032</v>
          </cell>
          <cell r="B21" t="str">
            <v>SHIGELOSIS DEBIDA A SHIGELLA BOYDII</v>
          </cell>
          <cell r="C21" t="str">
            <v>004</v>
          </cell>
        </row>
        <row r="22">
          <cell r="A22" t="str">
            <v>A033</v>
          </cell>
          <cell r="B22" t="str">
            <v>SHIGELOSIS DEBIDA A SHIGELLA SONNEI</v>
          </cell>
          <cell r="C22" t="str">
            <v>004</v>
          </cell>
        </row>
        <row r="23">
          <cell r="A23" t="str">
            <v>A038</v>
          </cell>
          <cell r="B23" t="str">
            <v>OTRAS SHIGELOSIS</v>
          </cell>
          <cell r="C23" t="str">
            <v>004</v>
          </cell>
        </row>
        <row r="24">
          <cell r="A24" t="str">
            <v>A039</v>
          </cell>
          <cell r="B24" t="str">
            <v>SHIGELOSIS DE TIPO NO ESPECIFICADO</v>
          </cell>
          <cell r="C24" t="str">
            <v>004</v>
          </cell>
        </row>
        <row r="25">
          <cell r="A25" t="str">
            <v>A04</v>
          </cell>
          <cell r="B25" t="str">
            <v>OTRAS INFECCIONES INTESTINALES BACTERIANAS</v>
          </cell>
          <cell r="C25" t="str">
            <v>004</v>
          </cell>
        </row>
        <row r="26">
          <cell r="A26" t="str">
            <v>A040</v>
          </cell>
          <cell r="B26" t="str">
            <v>INFECCION DEBIDA A ESCHERICHIA COLI ENTEROPATOGENA</v>
          </cell>
          <cell r="C26" t="str">
            <v>004</v>
          </cell>
        </row>
        <row r="27">
          <cell r="A27" t="str">
            <v>A041</v>
          </cell>
          <cell r="B27" t="str">
            <v>INFECCION DEBIDA A ESCHERICHIA COLI ENTEROTOXIGENA</v>
          </cell>
          <cell r="C27" t="str">
            <v>004</v>
          </cell>
        </row>
        <row r="28">
          <cell r="A28" t="str">
            <v>A042</v>
          </cell>
          <cell r="B28" t="str">
            <v>INFECCION DEBIDA A ESCHERICHIA COLI ENTEROINVASIVA</v>
          </cell>
          <cell r="C28" t="str">
            <v>004</v>
          </cell>
        </row>
        <row r="29">
          <cell r="A29" t="str">
            <v>A043</v>
          </cell>
          <cell r="B29" t="str">
            <v>INFECCION DEBIDA A ESCHERICHIA COLI ENTEROHEMORRAGICA</v>
          </cell>
          <cell r="C29" t="str">
            <v>004</v>
          </cell>
        </row>
        <row r="30">
          <cell r="A30" t="str">
            <v>A044</v>
          </cell>
          <cell r="B30" t="str">
            <v>OTRAS INFECCIONES INTESTINALES DEBIDAS A ESCHERICHIA COLI</v>
          </cell>
          <cell r="C30" t="str">
            <v>004</v>
          </cell>
        </row>
        <row r="31">
          <cell r="A31" t="str">
            <v>A045</v>
          </cell>
          <cell r="B31" t="str">
            <v>ENTERITIS DEBIDA A CAMPYLOBACTER</v>
          </cell>
          <cell r="C31" t="str">
            <v>004</v>
          </cell>
        </row>
        <row r="32">
          <cell r="A32" t="str">
            <v>A046</v>
          </cell>
          <cell r="B32" t="str">
            <v>ENTERITIS DEBIDA A YERSINIA ENTEROCOLITICA</v>
          </cell>
          <cell r="C32" t="str">
            <v>004</v>
          </cell>
        </row>
        <row r="33">
          <cell r="A33" t="str">
            <v>A047</v>
          </cell>
          <cell r="B33" t="str">
            <v>ENTEROCOLITIS DEBIDO A CLOSTRIDIUM DIFFICILE</v>
          </cell>
          <cell r="C33" t="str">
            <v>004</v>
          </cell>
        </row>
        <row r="34">
          <cell r="A34" t="str">
            <v>A048</v>
          </cell>
          <cell r="B34" t="str">
            <v>OTRAS INFECCIONES INTESTINALES BACTERIANAS ESPECIFICADAS</v>
          </cell>
          <cell r="C34" t="str">
            <v>004</v>
          </cell>
        </row>
        <row r="35">
          <cell r="A35" t="str">
            <v>A049</v>
          </cell>
          <cell r="B35" t="str">
            <v>INFECCION INTESTINAL BACTERIANA, NO ESPECIFICADA</v>
          </cell>
          <cell r="C35" t="str">
            <v>004</v>
          </cell>
        </row>
        <row r="36">
          <cell r="A36" t="str">
            <v>A05</v>
          </cell>
          <cell r="B36" t="str">
            <v>OTRAS INTOXICACIONES ALIMENTARIAS BACTERIANAS</v>
          </cell>
          <cell r="C36" t="str">
            <v>004</v>
          </cell>
        </row>
        <row r="37">
          <cell r="A37" t="str">
            <v>A050</v>
          </cell>
          <cell r="B37" t="str">
            <v>INTOXICACION ALIMENTARIA ESTAFILOCOCICA</v>
          </cell>
          <cell r="C37" t="str">
            <v>004</v>
          </cell>
        </row>
        <row r="38">
          <cell r="A38" t="str">
            <v>A051</v>
          </cell>
          <cell r="B38" t="str">
            <v>BOTULISMO</v>
          </cell>
          <cell r="C38" t="str">
            <v>004</v>
          </cell>
        </row>
        <row r="39">
          <cell r="A39" t="str">
            <v>A052</v>
          </cell>
          <cell r="B39" t="str">
            <v>INTOXICACION ALIMENTARIA DEBIDO A CLOSTRIDIUM PERFRINGES</v>
          </cell>
          <cell r="C39" t="str">
            <v>004</v>
          </cell>
        </row>
        <row r="40">
          <cell r="A40" t="str">
            <v>A053</v>
          </cell>
          <cell r="B40" t="str">
            <v>INTOXICACION ALIMENTARIA DEBIDO A VIBRIO PARAHAEMOLYTICUS</v>
          </cell>
          <cell r="C40" t="str">
            <v>004</v>
          </cell>
        </row>
        <row r="41">
          <cell r="A41" t="str">
            <v>A054</v>
          </cell>
          <cell r="B41" t="str">
            <v>INTOXICACION ALIMENTARIA DEBIDO A BACILLUS CEREUS</v>
          </cell>
          <cell r="C41" t="str">
            <v>004</v>
          </cell>
        </row>
        <row r="42">
          <cell r="A42" t="str">
            <v>A058</v>
          </cell>
          <cell r="B42" t="str">
            <v>OTRAS INTOXICACIONES ALIMENTARIAS DEBIDAS A BACTERIAS ESPECIFICADAS</v>
          </cell>
          <cell r="C42" t="str">
            <v>004</v>
          </cell>
        </row>
        <row r="43">
          <cell r="A43" t="str">
            <v>A059</v>
          </cell>
          <cell r="B43" t="str">
            <v>INTOXICACION ALIMENTARIA BACTERIANA, NO ESPECIFICADA</v>
          </cell>
          <cell r="C43" t="str">
            <v>004</v>
          </cell>
        </row>
        <row r="44">
          <cell r="A44" t="str">
            <v>A06</v>
          </cell>
          <cell r="B44" t="str">
            <v>AMEBIASIS</v>
          </cell>
          <cell r="C44" t="str">
            <v>004</v>
          </cell>
        </row>
        <row r="45">
          <cell r="A45" t="str">
            <v>A060</v>
          </cell>
          <cell r="B45" t="str">
            <v>DISENTERIA AMEBIANA AGUDA</v>
          </cell>
          <cell r="C45" t="str">
            <v>004</v>
          </cell>
        </row>
        <row r="46">
          <cell r="A46" t="str">
            <v>A061</v>
          </cell>
          <cell r="B46" t="str">
            <v>AMEBIASIS INTESTINAL CRONICA</v>
          </cell>
          <cell r="C46" t="str">
            <v>004</v>
          </cell>
        </row>
        <row r="47">
          <cell r="A47" t="str">
            <v>A062</v>
          </cell>
          <cell r="B47" t="str">
            <v>COLITIS AMEBIANA NO DISENTERICA</v>
          </cell>
          <cell r="C47" t="str">
            <v>004</v>
          </cell>
        </row>
        <row r="48">
          <cell r="A48" t="str">
            <v>A063</v>
          </cell>
          <cell r="B48" t="str">
            <v>AMEBOMA INTESTINAL</v>
          </cell>
          <cell r="C48" t="str">
            <v>004</v>
          </cell>
        </row>
        <row r="49">
          <cell r="A49" t="str">
            <v>A064</v>
          </cell>
          <cell r="B49" t="str">
            <v>ABSCESO AMEBIANO DEL HIGADO</v>
          </cell>
          <cell r="C49" t="str">
            <v>004</v>
          </cell>
        </row>
        <row r="50">
          <cell r="A50" t="str">
            <v>A065</v>
          </cell>
          <cell r="B50" t="str">
            <v>ABSCESO AMEBIANO DEL PULMON</v>
          </cell>
          <cell r="C50" t="str">
            <v>004</v>
          </cell>
        </row>
        <row r="51">
          <cell r="A51" t="str">
            <v>A066</v>
          </cell>
          <cell r="B51" t="str">
            <v>ABSCESO AMEBIANO DEL CEREBRO</v>
          </cell>
          <cell r="C51" t="str">
            <v>004</v>
          </cell>
        </row>
        <row r="52">
          <cell r="A52" t="str">
            <v>A067</v>
          </cell>
          <cell r="B52" t="str">
            <v>AMEBIASIS CUTANEA</v>
          </cell>
          <cell r="C52" t="str">
            <v>004</v>
          </cell>
        </row>
        <row r="53">
          <cell r="A53" t="str">
            <v>A068</v>
          </cell>
          <cell r="B53" t="str">
            <v>INFECCION AMEBIANA DE OTRAS LOCALIZACIONES</v>
          </cell>
          <cell r="C53" t="str">
            <v>004</v>
          </cell>
        </row>
        <row r="54">
          <cell r="A54" t="str">
            <v>A069</v>
          </cell>
          <cell r="B54" t="str">
            <v>AMEBIASIS, NO ESPECIFICADA</v>
          </cell>
          <cell r="C54" t="str">
            <v>004</v>
          </cell>
        </row>
        <row r="55">
          <cell r="A55" t="str">
            <v>A07</v>
          </cell>
          <cell r="B55" t="str">
            <v>OTRAS ENFERMEDADES INTESTINALES DEBIDAS A PROTOZOARIOS</v>
          </cell>
          <cell r="C55" t="str">
            <v>004</v>
          </cell>
        </row>
        <row r="56">
          <cell r="A56" t="str">
            <v>A070</v>
          </cell>
          <cell r="B56" t="str">
            <v>BALANTIDIASIS</v>
          </cell>
          <cell r="C56" t="str">
            <v>004</v>
          </cell>
        </row>
        <row r="57">
          <cell r="A57" t="str">
            <v>A071</v>
          </cell>
          <cell r="B57" t="str">
            <v>GIARDIASIS (LAMBLIASIS)</v>
          </cell>
          <cell r="C57" t="str">
            <v>004</v>
          </cell>
        </row>
        <row r="58">
          <cell r="A58" t="str">
            <v>A072</v>
          </cell>
          <cell r="B58" t="str">
            <v>CRIPTOSPORIDIOSIS</v>
          </cell>
          <cell r="C58" t="str">
            <v>004</v>
          </cell>
        </row>
        <row r="59">
          <cell r="A59" t="str">
            <v>A073</v>
          </cell>
          <cell r="B59" t="str">
            <v>ISOSPORIASIS</v>
          </cell>
          <cell r="C59" t="str">
            <v>004</v>
          </cell>
        </row>
        <row r="60">
          <cell r="A60" t="str">
            <v>A078</v>
          </cell>
          <cell r="B60" t="str">
            <v>OTRAS ENFERMEDADES INTESTINALES ESPECIFICADAS DEBIDAS A PROTOZOARIOS</v>
          </cell>
          <cell r="C60" t="str">
            <v>004</v>
          </cell>
        </row>
        <row r="61">
          <cell r="A61" t="str">
            <v>A079</v>
          </cell>
          <cell r="B61" t="str">
            <v>ENFERMEDAD INTESTINAL DEBIDO A PROTOZOARIOS, NO ESPECIFICADA</v>
          </cell>
          <cell r="C61" t="str">
            <v>004</v>
          </cell>
        </row>
        <row r="62">
          <cell r="A62" t="str">
            <v>A08</v>
          </cell>
          <cell r="B62" t="str">
            <v>INFECCIONES INTESTINALES DEBIDAS A VIRUS Y OTROS ORGANISM. ESPECIFICOS</v>
          </cell>
          <cell r="C62" t="str">
            <v>004</v>
          </cell>
        </row>
        <row r="63">
          <cell r="A63" t="str">
            <v>A080</v>
          </cell>
          <cell r="B63" t="str">
            <v>ENTERITIS DEBIDA A ROTAVIRUS</v>
          </cell>
          <cell r="C63" t="str">
            <v>004</v>
          </cell>
        </row>
        <row r="64">
          <cell r="A64" t="str">
            <v>A081</v>
          </cell>
          <cell r="B64" t="str">
            <v>GASTROENTEROPATIA AGUDA DEBIDA AL AGENTE DE NORWALK</v>
          </cell>
          <cell r="C64" t="str">
            <v>004</v>
          </cell>
        </row>
        <row r="65">
          <cell r="A65" t="str">
            <v>A082</v>
          </cell>
          <cell r="B65" t="str">
            <v>ENTERITIS DEBIDA A ADENOVIRUS</v>
          </cell>
          <cell r="C65" t="str">
            <v>004</v>
          </cell>
        </row>
        <row r="66">
          <cell r="A66" t="str">
            <v>A083</v>
          </cell>
          <cell r="B66" t="str">
            <v>OTRAS ENTERITIS VIRALES</v>
          </cell>
          <cell r="C66" t="str">
            <v>004</v>
          </cell>
        </row>
        <row r="67">
          <cell r="A67" t="str">
            <v>A084</v>
          </cell>
          <cell r="B67" t="str">
            <v>INFECCION INTESTINAL VIRAL, SIN OTRA ESPECIFICACION</v>
          </cell>
          <cell r="C67" t="str">
            <v>004</v>
          </cell>
        </row>
        <row r="68">
          <cell r="A68" t="str">
            <v>A085</v>
          </cell>
          <cell r="B68" t="str">
            <v>OTRAS INFECCIONES INTESTINALES ESPECIFICADAS</v>
          </cell>
          <cell r="C68" t="str">
            <v>004</v>
          </cell>
        </row>
        <row r="69">
          <cell r="A69" t="str">
            <v>A09X</v>
          </cell>
          <cell r="B69" t="str">
            <v>DIARREA Y GASTROENTERITIS DE PRESUNTO ORIGEN INFECCIOSO</v>
          </cell>
          <cell r="C69" t="str">
            <v>003</v>
          </cell>
        </row>
        <row r="70">
          <cell r="A70" t="str">
            <v>A122</v>
          </cell>
          <cell r="B70" t="str">
            <v>TULAREMIA PULMONAR</v>
          </cell>
          <cell r="C70" t="str">
            <v>025</v>
          </cell>
        </row>
        <row r="71">
          <cell r="A71" t="str">
            <v>A15</v>
          </cell>
          <cell r="B71" t="str">
            <v>TUBERCULOSIS RESPIRATORIA, CONFIRMAD.BACTERIOLOGICA E HISTOLOGICAMENTE</v>
          </cell>
          <cell r="C71" t="str">
            <v>005</v>
          </cell>
        </row>
        <row r="72">
          <cell r="A72" t="str">
            <v>A150</v>
          </cell>
          <cell r="B72" t="str">
            <v>TUBERCUL.DEL PULM.CONF.POR HALLAZ.MICRS.DEL BAC.TUB.EN ESP.C/SIN CULT.</v>
          </cell>
          <cell r="C72" t="str">
            <v>005</v>
          </cell>
        </row>
        <row r="73">
          <cell r="A73" t="str">
            <v>A151</v>
          </cell>
          <cell r="B73" t="str">
            <v>TUBERCULOSIS DEL PULMON, CONFIRMADA UNICAMENTE POR CULTIVO</v>
          </cell>
          <cell r="C73" t="str">
            <v>005</v>
          </cell>
        </row>
        <row r="74">
          <cell r="A74" t="str">
            <v>A152</v>
          </cell>
          <cell r="B74" t="str">
            <v>TUBERCULOSIS DEL PULMON, CONFIRMADA HISTOLOGICAMENTE</v>
          </cell>
          <cell r="C74" t="str">
            <v>005</v>
          </cell>
        </row>
        <row r="75">
          <cell r="A75" t="str">
            <v>A153</v>
          </cell>
          <cell r="B75" t="str">
            <v>TUBERCULOSIS DEL PULMON,CONFIRMADA POR MEDIOS NO ESPECIFICADOS</v>
          </cell>
          <cell r="C75" t="str">
            <v>005</v>
          </cell>
        </row>
        <row r="76">
          <cell r="A76" t="str">
            <v>A154</v>
          </cell>
          <cell r="B76" t="str">
            <v>TUB.DE GLANGLIOS LINFAT.INTRATORAC.CONF.BACATERIOLOG.E HISTOLOGICAMENT</v>
          </cell>
          <cell r="C76" t="str">
            <v>005</v>
          </cell>
        </row>
        <row r="77">
          <cell r="A77" t="str">
            <v>A155</v>
          </cell>
          <cell r="B77" t="str">
            <v>TUB.DE LARINGE,TRAQ.Y BRONQ.CONFIRMADA BACTERIOLOG.E HISTOLOGICAMENTE</v>
          </cell>
          <cell r="C77" t="str">
            <v>005</v>
          </cell>
        </row>
        <row r="78">
          <cell r="A78" t="str">
            <v>A156</v>
          </cell>
          <cell r="B78" t="str">
            <v>PLEURESIA TUBERCULOSA,CONFIRMAD.BACTERIOLOGICA E HISTOLOGICAMENTE</v>
          </cell>
          <cell r="C78" t="str">
            <v>005</v>
          </cell>
        </row>
        <row r="79">
          <cell r="A79" t="str">
            <v>A157</v>
          </cell>
          <cell r="B79" t="str">
            <v>TUBERCULOSIS RESP.PRIM.CONFIRM.BACTERIOLOGICA E HISTOLOGICAMENTE</v>
          </cell>
          <cell r="C79" t="str">
            <v>005</v>
          </cell>
        </row>
        <row r="80">
          <cell r="A80" t="str">
            <v>A158</v>
          </cell>
          <cell r="B80" t="str">
            <v>OTRAS TUBERC.RESP.CONFIRMADAS BACTERIOLOGICA E HISTOLOGICAMENTE</v>
          </cell>
          <cell r="C80" t="str">
            <v>005</v>
          </cell>
        </row>
        <row r="81">
          <cell r="A81" t="str">
            <v>A159</v>
          </cell>
          <cell r="B81" t="str">
            <v>TUBERC.RESP.NO ESPECIF.CONF.BACTERIOLOGICA E HISTOLOGICAMENTE</v>
          </cell>
          <cell r="C81" t="str">
            <v>005</v>
          </cell>
        </row>
        <row r="82">
          <cell r="A82" t="str">
            <v>A16</v>
          </cell>
          <cell r="B82" t="str">
            <v>TUBERCULOS.RESP.NO CONFIRMADA BACTERIOLOGICA E HISTOLOGICAMENTE</v>
          </cell>
          <cell r="C82" t="str">
            <v>005</v>
          </cell>
        </row>
        <row r="83">
          <cell r="A83" t="str">
            <v>A160</v>
          </cell>
          <cell r="B83" t="str">
            <v>TUBERCULOSIS DEL PULMON CON EXAM.BACTERIOLOG.E HISTOLOGIC.NEGATIVO</v>
          </cell>
          <cell r="C83" t="str">
            <v>005</v>
          </cell>
        </row>
        <row r="84">
          <cell r="A84" t="str">
            <v>A161</v>
          </cell>
          <cell r="B84" t="str">
            <v>TUBERCULOSIS DE PULMON,SIN EXAMEN BACTERIOLOGICO E HISTOLOGICO</v>
          </cell>
          <cell r="C84" t="str">
            <v>005</v>
          </cell>
        </row>
        <row r="85">
          <cell r="A85" t="str">
            <v>A162</v>
          </cell>
          <cell r="B85" t="str">
            <v>TUBERCULOSIS DE PULMON, SIN MENC.DE CONF.BACTERIOLOGICA E HISTOLOGICA</v>
          </cell>
          <cell r="C85" t="str">
            <v>005</v>
          </cell>
        </row>
        <row r="86">
          <cell r="A86" t="str">
            <v>A163</v>
          </cell>
          <cell r="B86" t="str">
            <v>TUBERC.DE GANG.LINF.INTRAT.SIN MENC.DE CONF.BACTERILOGICA O HISTOLOGIC</v>
          </cell>
          <cell r="C86" t="str">
            <v>005</v>
          </cell>
        </row>
        <row r="87">
          <cell r="A87" t="str">
            <v>A164</v>
          </cell>
          <cell r="B87" t="str">
            <v>TUBERC.DE LARING.TRAQ.BRONQ.SIN MENC.DE CONF. BACTERIOLOG.E HISTOLOGIC</v>
          </cell>
          <cell r="C87" t="str">
            <v>005</v>
          </cell>
        </row>
        <row r="88">
          <cell r="A88" t="str">
            <v>A165</v>
          </cell>
          <cell r="B88" t="str">
            <v>PLEURESIA TUBERC.SIN MENCION DE CONF. BACTERIOLOGICA O HISTOLOGICA</v>
          </cell>
          <cell r="C88" t="str">
            <v>005</v>
          </cell>
        </row>
        <row r="89">
          <cell r="A89" t="str">
            <v>A167</v>
          </cell>
          <cell r="B89" t="str">
            <v>TUBERBUL.RESP.PRIMAR.SIN MENC.DE CONFIRM. BACTERIOLOGICA O HISTOLOGICA</v>
          </cell>
          <cell r="C89" t="str">
            <v>005</v>
          </cell>
        </row>
        <row r="90">
          <cell r="A90" t="str">
            <v>A168</v>
          </cell>
          <cell r="B90" t="str">
            <v>OTRAS TUBERCULOSIS RESPIRATORIAS, SIN MENCION DE CONFIRMACION</v>
          </cell>
          <cell r="C90" t="str">
            <v>005</v>
          </cell>
        </row>
        <row r="91">
          <cell r="A91" t="str">
            <v>A169</v>
          </cell>
          <cell r="B91" t="str">
            <v>TUBERCULOS.RESP.NO ESPEC.SIN MENC.DE CONFIRM.BACTERIOLOG.O HISTOLOGICA</v>
          </cell>
          <cell r="C91" t="str">
            <v>005</v>
          </cell>
        </row>
        <row r="92">
          <cell r="A92" t="str">
            <v>A17</v>
          </cell>
          <cell r="B92" t="str">
            <v>TUBERCULOSIS DEL SISTEMA NERVIOSO</v>
          </cell>
          <cell r="C92" t="str">
            <v>006</v>
          </cell>
        </row>
        <row r="93">
          <cell r="A93" t="str">
            <v>A170</v>
          </cell>
          <cell r="B93" t="str">
            <v>MENINGITIS TUBERCULOSA</v>
          </cell>
          <cell r="C93" t="str">
            <v>006</v>
          </cell>
        </row>
        <row r="94">
          <cell r="A94" t="str">
            <v>A171</v>
          </cell>
          <cell r="B94" t="str">
            <v>TUBERCULOMA MENINGEO</v>
          </cell>
          <cell r="C94" t="str">
            <v>006</v>
          </cell>
        </row>
        <row r="95">
          <cell r="A95" t="str">
            <v>A178</v>
          </cell>
          <cell r="B95" t="str">
            <v>OTRAS TUBERCULOSIS DEL SISTEMA NERVIOSO</v>
          </cell>
          <cell r="C95" t="str">
            <v>006</v>
          </cell>
        </row>
        <row r="96">
          <cell r="A96" t="str">
            <v>A179</v>
          </cell>
          <cell r="B96" t="str">
            <v>TUBERCULOSIS DEL SISTEMA NERVIOSO, NO ESPECIFICADA</v>
          </cell>
          <cell r="C96" t="str">
            <v>006</v>
          </cell>
        </row>
        <row r="97">
          <cell r="A97" t="str">
            <v>A18</v>
          </cell>
          <cell r="B97" t="str">
            <v>TUBERCULOSIS DE OTROS ORGANOS</v>
          </cell>
          <cell r="C97" t="str">
            <v>006</v>
          </cell>
        </row>
        <row r="98">
          <cell r="A98" t="str">
            <v>A180</v>
          </cell>
          <cell r="B98" t="str">
            <v>TUBERCULOSIS DE HUESOS Y ARTICULACIONES</v>
          </cell>
          <cell r="C98" t="str">
            <v>006</v>
          </cell>
        </row>
        <row r="99">
          <cell r="A99" t="str">
            <v>A181</v>
          </cell>
          <cell r="B99" t="str">
            <v>TUBERCULOSIS DEL APARATO GENITOURINARIO</v>
          </cell>
          <cell r="C99" t="str">
            <v>006</v>
          </cell>
        </row>
        <row r="100">
          <cell r="A100" t="str">
            <v>A182</v>
          </cell>
          <cell r="B100" t="str">
            <v>LINFADENOPATIA PERIFERICA TUBERCULOSA</v>
          </cell>
          <cell r="C100" t="str">
            <v>006</v>
          </cell>
        </row>
        <row r="101">
          <cell r="A101" t="str">
            <v>A183</v>
          </cell>
          <cell r="B101" t="str">
            <v>TUBERCULOSIS DE LOS INTESTINOS, EL PERITONEO Y LOS GANGL.MESENTERICOS</v>
          </cell>
          <cell r="C101" t="str">
            <v>006</v>
          </cell>
        </row>
        <row r="102">
          <cell r="A102" t="str">
            <v>A184</v>
          </cell>
          <cell r="B102" t="str">
            <v>TUBERCULOSIS DE LA PIEL Y EL TEJIDO SUBCUTANEO</v>
          </cell>
          <cell r="C102" t="str">
            <v>006</v>
          </cell>
        </row>
        <row r="103">
          <cell r="A103" t="str">
            <v>A185</v>
          </cell>
          <cell r="B103" t="str">
            <v>TUBERCULOSIS DEL OJO</v>
          </cell>
          <cell r="C103" t="str">
            <v>006</v>
          </cell>
        </row>
        <row r="104">
          <cell r="A104" t="str">
            <v>A186</v>
          </cell>
          <cell r="B104" t="str">
            <v>TUBERCULOSIS DEL OIDO</v>
          </cell>
          <cell r="C104" t="str">
            <v>006</v>
          </cell>
        </row>
        <row r="105">
          <cell r="A105" t="str">
            <v>A187</v>
          </cell>
          <cell r="B105" t="str">
            <v>TUBERCULOSIS DE GLANDULAS SUPRARRENALES</v>
          </cell>
          <cell r="C105" t="str">
            <v>006</v>
          </cell>
        </row>
        <row r="106">
          <cell r="A106" t="str">
            <v>A188</v>
          </cell>
          <cell r="B106" t="str">
            <v>TUBERCULOSIS DE OTROS ORGANOS ESPECIFICADOS</v>
          </cell>
          <cell r="C106" t="str">
            <v>006</v>
          </cell>
        </row>
        <row r="107">
          <cell r="A107" t="str">
            <v>A19</v>
          </cell>
          <cell r="B107" t="str">
            <v>TUBERCULOSIS MILIAR</v>
          </cell>
          <cell r="C107" t="str">
            <v>006</v>
          </cell>
        </row>
        <row r="108">
          <cell r="A108" t="str">
            <v>A190</v>
          </cell>
          <cell r="B108" t="str">
            <v>TUBERCULOSIS MILIAR AGUDA DE UN SOLO SITIO ESPECIFICO</v>
          </cell>
          <cell r="C108" t="str">
            <v>006</v>
          </cell>
        </row>
        <row r="109">
          <cell r="A109" t="str">
            <v>A191</v>
          </cell>
          <cell r="B109" t="str">
            <v>TUBERCULOSIS MILIAR AGUDA DE SITIOS MULTIPLES</v>
          </cell>
          <cell r="C109" t="str">
            <v>006</v>
          </cell>
        </row>
        <row r="110">
          <cell r="A110" t="str">
            <v>A192</v>
          </cell>
          <cell r="B110" t="str">
            <v>TUBERCULOSIS MILIAR AGUDA, NO ESPECIFICADA</v>
          </cell>
          <cell r="C110" t="str">
            <v>006</v>
          </cell>
        </row>
        <row r="111">
          <cell r="A111" t="str">
            <v>A198</v>
          </cell>
          <cell r="B111" t="str">
            <v>OTRAS TUBERCULOSIS MILIARES</v>
          </cell>
          <cell r="C111" t="str">
            <v>006</v>
          </cell>
        </row>
        <row r="112">
          <cell r="A112" t="str">
            <v>A199</v>
          </cell>
          <cell r="B112" t="str">
            <v>TUBERCULOSIS MILIAR, SIN OTRA ESPECIFICACION</v>
          </cell>
          <cell r="C112" t="str">
            <v>006</v>
          </cell>
        </row>
        <row r="113">
          <cell r="A113" t="str">
            <v>A20</v>
          </cell>
          <cell r="B113" t="str">
            <v>PESTE</v>
          </cell>
          <cell r="C113" t="str">
            <v>007</v>
          </cell>
        </row>
        <row r="114">
          <cell r="A114" t="str">
            <v>A200</v>
          </cell>
          <cell r="B114" t="str">
            <v>PESTE BUBONICA</v>
          </cell>
          <cell r="C114" t="str">
            <v>007</v>
          </cell>
        </row>
        <row r="115">
          <cell r="A115" t="str">
            <v>A201</v>
          </cell>
          <cell r="B115" t="str">
            <v>PESTE CELULOCOTANEA</v>
          </cell>
          <cell r="C115" t="str">
            <v>007</v>
          </cell>
        </row>
        <row r="116">
          <cell r="A116" t="str">
            <v>A202</v>
          </cell>
          <cell r="B116" t="str">
            <v>PESTE NEUMONICA</v>
          </cell>
          <cell r="C116" t="str">
            <v>007</v>
          </cell>
        </row>
        <row r="117">
          <cell r="A117" t="str">
            <v>A203</v>
          </cell>
          <cell r="B117" t="str">
            <v>MENINGITIS POR PESTE</v>
          </cell>
          <cell r="C117" t="str">
            <v>007</v>
          </cell>
        </row>
        <row r="118">
          <cell r="A118" t="str">
            <v>A207</v>
          </cell>
          <cell r="B118" t="str">
            <v>PESTE SEPTICEMIA</v>
          </cell>
          <cell r="C118" t="str">
            <v>007</v>
          </cell>
        </row>
        <row r="119">
          <cell r="A119" t="str">
            <v>A208</v>
          </cell>
          <cell r="B119" t="str">
            <v>OTRAS FORMAS DE PESTE</v>
          </cell>
          <cell r="C119" t="str">
            <v>007</v>
          </cell>
        </row>
        <row r="120">
          <cell r="A120" t="str">
            <v>A209</v>
          </cell>
          <cell r="B120" t="str">
            <v>PESTE, NO ESPECIFICADA</v>
          </cell>
          <cell r="C120" t="str">
            <v>007</v>
          </cell>
        </row>
        <row r="121">
          <cell r="A121" t="str">
            <v>A21</v>
          </cell>
          <cell r="B121" t="str">
            <v>TULAREMIA</v>
          </cell>
          <cell r="C121" t="str">
            <v>025</v>
          </cell>
        </row>
        <row r="122">
          <cell r="A122" t="str">
            <v>A210</v>
          </cell>
          <cell r="B122" t="str">
            <v>TULAREMIA ULCEROGLANDULAR</v>
          </cell>
          <cell r="C122" t="str">
            <v>025</v>
          </cell>
        </row>
        <row r="123">
          <cell r="A123" t="str">
            <v>A211</v>
          </cell>
          <cell r="B123" t="str">
            <v>TULAREMIA OCULOGLANDULAR</v>
          </cell>
          <cell r="C123" t="str">
            <v>025</v>
          </cell>
        </row>
        <row r="124">
          <cell r="A124" t="str">
            <v>A213</v>
          </cell>
          <cell r="B124" t="str">
            <v>TULAREMIA GASTROINTESTINAL</v>
          </cell>
          <cell r="C124" t="str">
            <v>025</v>
          </cell>
        </row>
        <row r="125">
          <cell r="A125" t="str">
            <v>A217</v>
          </cell>
          <cell r="B125" t="str">
            <v>TULAREMIA GENERALIZADA</v>
          </cell>
          <cell r="C125" t="str">
            <v>025</v>
          </cell>
        </row>
        <row r="126">
          <cell r="A126" t="str">
            <v>A218</v>
          </cell>
          <cell r="B126" t="str">
            <v>OTRAS FORMAS DE TULAREMIA</v>
          </cell>
          <cell r="C126" t="str">
            <v>025</v>
          </cell>
        </row>
        <row r="127">
          <cell r="A127" t="str">
            <v>A219</v>
          </cell>
          <cell r="B127" t="str">
            <v>TULAREMIA, NO ESPECIFICADA</v>
          </cell>
          <cell r="C127" t="str">
            <v>025</v>
          </cell>
        </row>
        <row r="128">
          <cell r="A128" t="str">
            <v>A22</v>
          </cell>
          <cell r="B128" t="str">
            <v>CARBUNCO (ANTRAX)</v>
          </cell>
          <cell r="C128" t="str">
            <v>025</v>
          </cell>
        </row>
        <row r="129">
          <cell r="A129" t="str">
            <v>A220</v>
          </cell>
          <cell r="B129" t="str">
            <v>CARBUNCO CUTANEO</v>
          </cell>
          <cell r="C129" t="str">
            <v>025</v>
          </cell>
        </row>
        <row r="130">
          <cell r="A130" t="str">
            <v>A221</v>
          </cell>
          <cell r="B130" t="str">
            <v>CARBUNCO PULMONAR</v>
          </cell>
          <cell r="C130" t="str">
            <v>025</v>
          </cell>
        </row>
        <row r="131">
          <cell r="A131" t="str">
            <v>A222</v>
          </cell>
          <cell r="B131" t="str">
            <v>CARBUNCO GASTROINTESTINAL</v>
          </cell>
          <cell r="C131" t="str">
            <v>025</v>
          </cell>
        </row>
        <row r="132">
          <cell r="A132" t="str">
            <v>A227</v>
          </cell>
          <cell r="B132" t="str">
            <v>CARBUNCO SEPTICEMICO</v>
          </cell>
          <cell r="C132" t="str">
            <v>025</v>
          </cell>
        </row>
        <row r="133">
          <cell r="A133" t="str">
            <v>A228</v>
          </cell>
          <cell r="B133" t="str">
            <v>OTRAS FORMAS DE CARBUNCO</v>
          </cell>
          <cell r="C133" t="str">
            <v>025</v>
          </cell>
        </row>
        <row r="134">
          <cell r="A134" t="str">
            <v>A229</v>
          </cell>
          <cell r="B134" t="str">
            <v>CARBUNCO, NO ESPECIFICADO</v>
          </cell>
          <cell r="C134" t="str">
            <v>025</v>
          </cell>
        </row>
        <row r="135">
          <cell r="A135" t="str">
            <v>A23</v>
          </cell>
          <cell r="B135" t="str">
            <v>BRUCELOSIS</v>
          </cell>
          <cell r="C135" t="str">
            <v>025</v>
          </cell>
        </row>
        <row r="136">
          <cell r="A136" t="str">
            <v>A230</v>
          </cell>
          <cell r="B136" t="str">
            <v>BRUCELOSIS DEBIDA A BRUCELLA MELITENSIS</v>
          </cell>
          <cell r="C136" t="str">
            <v>025</v>
          </cell>
        </row>
        <row r="137">
          <cell r="A137" t="str">
            <v>A231</v>
          </cell>
          <cell r="B137" t="str">
            <v>BRUCELOSIS DEBIDA A BRUCELLA ABORTUS</v>
          </cell>
          <cell r="C137" t="str">
            <v>025</v>
          </cell>
        </row>
        <row r="138">
          <cell r="A138" t="str">
            <v>A232</v>
          </cell>
          <cell r="B138" t="str">
            <v>BRUCELOSIS DEBIDA A BRUCELLA SUIS</v>
          </cell>
          <cell r="C138" t="str">
            <v>025</v>
          </cell>
        </row>
        <row r="139">
          <cell r="A139" t="str">
            <v>A233</v>
          </cell>
          <cell r="B139" t="str">
            <v>BRUCELOSIS DEBIDA A BRUCELLO CANIS</v>
          </cell>
          <cell r="C139" t="str">
            <v>025</v>
          </cell>
        </row>
        <row r="140">
          <cell r="A140" t="str">
            <v>A238</v>
          </cell>
          <cell r="B140" t="str">
            <v>OTRAS BRUCELOSIS</v>
          </cell>
          <cell r="C140" t="str">
            <v>025</v>
          </cell>
        </row>
        <row r="141">
          <cell r="A141" t="str">
            <v>A239</v>
          </cell>
          <cell r="B141" t="str">
            <v>BRUCELOSIS, NO ESPECIFICADA</v>
          </cell>
          <cell r="C141" t="str">
            <v>025</v>
          </cell>
        </row>
        <row r="142">
          <cell r="A142" t="str">
            <v>A24</v>
          </cell>
          <cell r="B142" t="str">
            <v>MUERMO Y MELIOIDOSIS</v>
          </cell>
          <cell r="C142" t="str">
            <v>025</v>
          </cell>
        </row>
        <row r="143">
          <cell r="A143" t="str">
            <v>A240</v>
          </cell>
          <cell r="B143" t="str">
            <v>MUERMO</v>
          </cell>
          <cell r="C143" t="str">
            <v>025</v>
          </cell>
        </row>
        <row r="144">
          <cell r="A144" t="str">
            <v>A241</v>
          </cell>
          <cell r="B144" t="str">
            <v>MELIOIDOSIS AGUDA Y FULMINANTE</v>
          </cell>
          <cell r="C144" t="str">
            <v>025</v>
          </cell>
        </row>
        <row r="145">
          <cell r="A145" t="str">
            <v>A242</v>
          </cell>
          <cell r="B145" t="str">
            <v>MELIOIDOSIS SUBAGUDA Y CRONICA</v>
          </cell>
          <cell r="C145" t="str">
            <v>025</v>
          </cell>
        </row>
        <row r="146">
          <cell r="A146" t="str">
            <v>A243</v>
          </cell>
          <cell r="B146" t="str">
            <v>OTRAS MELIOIDOSIS</v>
          </cell>
          <cell r="C146" t="str">
            <v>025</v>
          </cell>
        </row>
        <row r="147">
          <cell r="A147" t="str">
            <v>A244</v>
          </cell>
          <cell r="B147" t="str">
            <v>MELIOIDOSIS, NO ESPECIFICADA</v>
          </cell>
          <cell r="C147" t="str">
            <v>025</v>
          </cell>
        </row>
        <row r="148">
          <cell r="A148" t="str">
            <v>A25</v>
          </cell>
          <cell r="B148" t="str">
            <v>FIEBRES POR MORDEDURA DE RATA</v>
          </cell>
          <cell r="C148" t="str">
            <v>025</v>
          </cell>
        </row>
        <row r="149">
          <cell r="A149" t="str">
            <v>A250</v>
          </cell>
          <cell r="B149" t="str">
            <v>ESPIRILOSIS</v>
          </cell>
          <cell r="C149" t="str">
            <v>025</v>
          </cell>
        </row>
        <row r="150">
          <cell r="A150" t="str">
            <v>A251</v>
          </cell>
          <cell r="B150" t="str">
            <v>ESTREPTOBACILOSIS</v>
          </cell>
          <cell r="C150" t="str">
            <v>025</v>
          </cell>
        </row>
        <row r="151">
          <cell r="A151" t="str">
            <v>A259</v>
          </cell>
          <cell r="B151" t="str">
            <v>FIEBRE POR MORDEDURA DE RATA, NO ESPECIFICADA</v>
          </cell>
          <cell r="C151" t="str">
            <v>025</v>
          </cell>
        </row>
        <row r="152">
          <cell r="A152" t="str">
            <v>A26</v>
          </cell>
          <cell r="B152" t="str">
            <v>ERISIPELOIDE</v>
          </cell>
          <cell r="C152" t="str">
            <v>025</v>
          </cell>
        </row>
        <row r="153">
          <cell r="A153" t="str">
            <v>A260</v>
          </cell>
          <cell r="B153" t="str">
            <v>ERISIPELOIDE CUTANEO</v>
          </cell>
          <cell r="C153" t="str">
            <v>025</v>
          </cell>
        </row>
        <row r="154">
          <cell r="A154" t="str">
            <v>A267</v>
          </cell>
          <cell r="B154" t="str">
            <v>SEPTICEMIA POR ERYSIPELOTHRIX</v>
          </cell>
          <cell r="C154" t="str">
            <v>025</v>
          </cell>
        </row>
        <row r="155">
          <cell r="A155" t="str">
            <v>A268</v>
          </cell>
          <cell r="B155" t="str">
            <v>OTRAS FORMAS DE ERISIPELOIDE</v>
          </cell>
          <cell r="C155" t="str">
            <v>025</v>
          </cell>
        </row>
        <row r="156">
          <cell r="A156" t="str">
            <v>A269</v>
          </cell>
          <cell r="B156" t="str">
            <v>ERISIPELOIDE, NO ESPECIFICADA</v>
          </cell>
          <cell r="C156" t="str">
            <v>025</v>
          </cell>
        </row>
        <row r="157">
          <cell r="A157" t="str">
            <v>A27</v>
          </cell>
          <cell r="B157" t="str">
            <v>LEPTOSPIROSIS</v>
          </cell>
          <cell r="C157" t="str">
            <v>025</v>
          </cell>
        </row>
        <row r="158">
          <cell r="A158" t="str">
            <v>A270</v>
          </cell>
          <cell r="B158" t="str">
            <v>LEPTOSPIROSIS ICTEROHEMORRAGICA</v>
          </cell>
          <cell r="C158" t="str">
            <v>025</v>
          </cell>
        </row>
        <row r="159">
          <cell r="A159" t="str">
            <v>A278</v>
          </cell>
          <cell r="B159" t="str">
            <v>OTRAS FORMAS DE LEPTOSPIROSIS</v>
          </cell>
          <cell r="C159" t="str">
            <v>025</v>
          </cell>
        </row>
        <row r="160">
          <cell r="A160" t="str">
            <v>A279</v>
          </cell>
          <cell r="B160" t="str">
            <v>LEPTOSPIROSIS, NO ESPECIFICADA</v>
          </cell>
          <cell r="C160" t="str">
            <v>025</v>
          </cell>
        </row>
        <row r="161">
          <cell r="A161" t="str">
            <v>A28</v>
          </cell>
          <cell r="B161" t="str">
            <v>OTRAS ENF.ZOONOTICAS BACTERIANAS,NO CLASIFICADAS EN OTRA PARTE</v>
          </cell>
          <cell r="C161" t="str">
            <v>025</v>
          </cell>
        </row>
        <row r="162">
          <cell r="A162" t="str">
            <v>A280</v>
          </cell>
          <cell r="B162" t="str">
            <v>PASTEURILOSIS</v>
          </cell>
          <cell r="C162" t="str">
            <v>025</v>
          </cell>
        </row>
        <row r="163">
          <cell r="A163" t="str">
            <v>A281</v>
          </cell>
          <cell r="B163" t="str">
            <v>ENFERMEDAD POR RASGUÑO DE GATO</v>
          </cell>
          <cell r="C163" t="str">
            <v>025</v>
          </cell>
        </row>
        <row r="164">
          <cell r="A164" t="str">
            <v>A282</v>
          </cell>
          <cell r="B164" t="str">
            <v>YERSINIOSIS EXTRAINTESTINAL</v>
          </cell>
          <cell r="C164" t="str">
            <v>025</v>
          </cell>
        </row>
        <row r="165">
          <cell r="A165" t="str">
            <v>A288</v>
          </cell>
          <cell r="B165" t="str">
            <v>OTRAS ENFERM.ZOONOTICAS BACTER.ESPECIF.NO CLASIFICADAS EN OTRA PARTE</v>
          </cell>
          <cell r="C165" t="str">
            <v>025</v>
          </cell>
        </row>
        <row r="166">
          <cell r="A166" t="str">
            <v>A289</v>
          </cell>
          <cell r="B166" t="str">
            <v>ENFERMEDAD ZOONOTICA BACTERIANA, SIN OTRA ESPECIFICACION</v>
          </cell>
          <cell r="C166" t="str">
            <v>025</v>
          </cell>
        </row>
        <row r="167">
          <cell r="A167" t="str">
            <v>A30</v>
          </cell>
          <cell r="B167" t="str">
            <v>LEPRA (ENFERMEDAD DE HANSEN)</v>
          </cell>
          <cell r="C167" t="str">
            <v>025</v>
          </cell>
        </row>
        <row r="168">
          <cell r="A168" t="str">
            <v>A300</v>
          </cell>
          <cell r="B168" t="str">
            <v>LEPRA INDETERMINADA</v>
          </cell>
          <cell r="C168" t="str">
            <v>025</v>
          </cell>
        </row>
        <row r="169">
          <cell r="A169" t="str">
            <v>A301</v>
          </cell>
          <cell r="B169" t="str">
            <v>LEPRA TUBERCULOIDE</v>
          </cell>
          <cell r="C169" t="str">
            <v>025</v>
          </cell>
        </row>
        <row r="170">
          <cell r="A170" t="str">
            <v>A302</v>
          </cell>
          <cell r="B170" t="str">
            <v>LEPRA TUBERCULOIDE LIMITROFE</v>
          </cell>
          <cell r="C170" t="str">
            <v>025</v>
          </cell>
        </row>
        <row r="171">
          <cell r="A171" t="str">
            <v>A303</v>
          </cell>
          <cell r="B171" t="str">
            <v>LEPRA LIMITROFE</v>
          </cell>
          <cell r="C171" t="str">
            <v>025</v>
          </cell>
        </row>
        <row r="172">
          <cell r="A172" t="str">
            <v>A304</v>
          </cell>
          <cell r="B172" t="str">
            <v>LEPRA LEPROMATOSA LIMITROFE</v>
          </cell>
          <cell r="C172" t="str">
            <v>025</v>
          </cell>
        </row>
        <row r="173">
          <cell r="A173" t="str">
            <v>A305</v>
          </cell>
          <cell r="B173" t="str">
            <v>LEPRA LEPROMATOSA</v>
          </cell>
          <cell r="C173" t="str">
            <v>025</v>
          </cell>
        </row>
        <row r="174">
          <cell r="A174" t="str">
            <v>A308</v>
          </cell>
          <cell r="B174" t="str">
            <v>OTRAS FORMAS DE LEPRA</v>
          </cell>
          <cell r="C174" t="str">
            <v>025</v>
          </cell>
        </row>
        <row r="175">
          <cell r="A175" t="str">
            <v>A309</v>
          </cell>
          <cell r="B175" t="str">
            <v>LEPRA, NO ESPECIFICADA</v>
          </cell>
          <cell r="C175" t="str">
            <v>025</v>
          </cell>
        </row>
        <row r="176">
          <cell r="A176" t="str">
            <v>A31</v>
          </cell>
          <cell r="B176" t="str">
            <v>INFECCIONES DEBIDAS A OTRAS MICOBACTERIAS</v>
          </cell>
          <cell r="C176" t="str">
            <v>025</v>
          </cell>
        </row>
        <row r="177">
          <cell r="A177" t="str">
            <v>A310</v>
          </cell>
          <cell r="B177" t="str">
            <v>INFECCIONES POR MICOBACTERIAS PULMONARES</v>
          </cell>
          <cell r="C177" t="str">
            <v>025</v>
          </cell>
        </row>
        <row r="178">
          <cell r="A178" t="str">
            <v>A311</v>
          </cell>
          <cell r="B178" t="str">
            <v>INFECCION CUTANEA POR MICOBACTERIAS</v>
          </cell>
          <cell r="C178" t="str">
            <v>025</v>
          </cell>
        </row>
        <row r="179">
          <cell r="A179" t="str">
            <v>A318</v>
          </cell>
          <cell r="B179" t="str">
            <v xml:space="preserve"> OTRAS INFECCIONES POR MICOBACTERIAS</v>
          </cell>
          <cell r="C179" t="str">
            <v>025</v>
          </cell>
        </row>
        <row r="180">
          <cell r="A180" t="str">
            <v>A319</v>
          </cell>
          <cell r="B180" t="str">
            <v>INFECCION POR MICOBACTERIA, NO ESPECIFICADA</v>
          </cell>
          <cell r="C180" t="str">
            <v>025</v>
          </cell>
        </row>
        <row r="181">
          <cell r="A181" t="str">
            <v>A32</v>
          </cell>
          <cell r="B181" t="str">
            <v>LISTERIOSIS</v>
          </cell>
          <cell r="C181" t="str">
            <v>025</v>
          </cell>
        </row>
        <row r="182">
          <cell r="A182" t="str">
            <v>A320</v>
          </cell>
          <cell r="B182" t="str">
            <v>LISTERIOSIS CUTANEA</v>
          </cell>
          <cell r="C182" t="str">
            <v>025</v>
          </cell>
        </row>
        <row r="183">
          <cell r="A183" t="str">
            <v>A321</v>
          </cell>
          <cell r="B183" t="str">
            <v>MENINGITIS Y MENINGOENCEFALITIS LISTERIANA</v>
          </cell>
          <cell r="C183" t="str">
            <v>025</v>
          </cell>
        </row>
        <row r="184">
          <cell r="A184" t="str">
            <v>A327</v>
          </cell>
          <cell r="B184" t="str">
            <v>SEPTICEMIA LISTERIANA</v>
          </cell>
          <cell r="C184" t="str">
            <v>025</v>
          </cell>
        </row>
        <row r="185">
          <cell r="A185" t="str">
            <v>A328</v>
          </cell>
          <cell r="B185" t="str">
            <v>OTRAS FORMAS DE LISTERIOSIS</v>
          </cell>
          <cell r="C185" t="str">
            <v>025</v>
          </cell>
        </row>
        <row r="186">
          <cell r="A186" t="str">
            <v>A329</v>
          </cell>
          <cell r="B186" t="str">
            <v>LISTERIOSIS, NO ESPECIFICADA</v>
          </cell>
          <cell r="C186" t="str">
            <v>025</v>
          </cell>
        </row>
        <row r="187">
          <cell r="A187" t="str">
            <v>A33</v>
          </cell>
          <cell r="B187" t="str">
            <v>TETANOS NEONATAL</v>
          </cell>
          <cell r="C187" t="str">
            <v>008</v>
          </cell>
        </row>
        <row r="188">
          <cell r="A188" t="str">
            <v>A34</v>
          </cell>
          <cell r="B188" t="str">
            <v>TETANOS OBSTETRICOS</v>
          </cell>
          <cell r="C188" t="str">
            <v>008</v>
          </cell>
        </row>
        <row r="189">
          <cell r="A189" t="str">
            <v>A35</v>
          </cell>
          <cell r="B189" t="str">
            <v>OTROS TETANOS</v>
          </cell>
          <cell r="C189" t="str">
            <v>008</v>
          </cell>
        </row>
        <row r="190">
          <cell r="A190" t="str">
            <v>A36</v>
          </cell>
          <cell r="B190" t="str">
            <v>DIFTERIA</v>
          </cell>
          <cell r="C190" t="str">
            <v>009</v>
          </cell>
        </row>
        <row r="191">
          <cell r="A191" t="str">
            <v>A360</v>
          </cell>
          <cell r="B191" t="str">
            <v>DIFTERIA FARINGEA</v>
          </cell>
          <cell r="C191" t="str">
            <v>009</v>
          </cell>
        </row>
        <row r="192">
          <cell r="A192" t="str">
            <v>A361</v>
          </cell>
          <cell r="B192" t="str">
            <v>DIFTERIA NASOFARINGEA</v>
          </cell>
          <cell r="C192" t="str">
            <v>009</v>
          </cell>
        </row>
        <row r="193">
          <cell r="A193" t="str">
            <v>A362</v>
          </cell>
          <cell r="B193" t="str">
            <v>DIFTERIA LARINGEA</v>
          </cell>
          <cell r="C193" t="str">
            <v>009</v>
          </cell>
        </row>
        <row r="194">
          <cell r="A194" t="str">
            <v>A363</v>
          </cell>
          <cell r="B194" t="str">
            <v>DIFTERIA CUTANEA</v>
          </cell>
          <cell r="C194" t="str">
            <v>009</v>
          </cell>
        </row>
        <row r="195">
          <cell r="A195" t="str">
            <v>A368</v>
          </cell>
          <cell r="B195" t="str">
            <v>OTRAS DIFTERIAS</v>
          </cell>
          <cell r="C195" t="str">
            <v>009</v>
          </cell>
        </row>
        <row r="196">
          <cell r="A196" t="str">
            <v>A369</v>
          </cell>
          <cell r="B196" t="str">
            <v>DIFTERIA, NO ESPECIFICADA</v>
          </cell>
          <cell r="C196" t="str">
            <v>009</v>
          </cell>
        </row>
        <row r="197">
          <cell r="A197" t="str">
            <v>A37</v>
          </cell>
          <cell r="B197" t="str">
            <v>TOS FERINA (TOS CONVULSIVA)</v>
          </cell>
          <cell r="C197" t="str">
            <v>010</v>
          </cell>
        </row>
        <row r="198">
          <cell r="A198" t="str">
            <v>A370</v>
          </cell>
          <cell r="B198" t="str">
            <v>TOS FERINA DEBIDA A BORDETELLA PERTUSSIS</v>
          </cell>
          <cell r="C198" t="str">
            <v>009</v>
          </cell>
        </row>
        <row r="199">
          <cell r="A199" t="str">
            <v>A371</v>
          </cell>
          <cell r="B199" t="str">
            <v>TOS FERINA DEBIDA A BORDETELLA PARAPERTUSSIS</v>
          </cell>
          <cell r="C199" t="str">
            <v>009</v>
          </cell>
        </row>
        <row r="200">
          <cell r="A200" t="str">
            <v>A378</v>
          </cell>
          <cell r="B200" t="str">
            <v>TOS FERINA DEBIDA A OTRAS ESPECIES DE BORDETELLA</v>
          </cell>
          <cell r="C200" t="str">
            <v>009</v>
          </cell>
        </row>
        <row r="201">
          <cell r="A201" t="str">
            <v>A379</v>
          </cell>
          <cell r="B201" t="str">
            <v>TOS FERINA, NO ESPECIFICADA</v>
          </cell>
          <cell r="C201" t="str">
            <v>009</v>
          </cell>
        </row>
        <row r="202">
          <cell r="A202" t="str">
            <v>A38</v>
          </cell>
          <cell r="B202" t="str">
            <v>ESCARLATINA</v>
          </cell>
          <cell r="C202" t="str">
            <v>025</v>
          </cell>
        </row>
        <row r="203">
          <cell r="A203" t="str">
            <v>A39</v>
          </cell>
          <cell r="B203" t="str">
            <v>INFECCION MENINGOCOCICA</v>
          </cell>
          <cell r="C203" t="str">
            <v>011</v>
          </cell>
        </row>
        <row r="204">
          <cell r="A204" t="str">
            <v>A390</v>
          </cell>
          <cell r="B204" t="str">
            <v>MENINGITIS MENINGOCOCICA</v>
          </cell>
          <cell r="C204" t="str">
            <v>011</v>
          </cell>
        </row>
        <row r="205">
          <cell r="A205" t="str">
            <v>A391</v>
          </cell>
          <cell r="B205" t="str">
            <v>SINDROME DE WATHERHOUSE-FRIDERICHSEN</v>
          </cell>
          <cell r="C205" t="str">
            <v>011</v>
          </cell>
        </row>
        <row r="206">
          <cell r="A206" t="str">
            <v>A392</v>
          </cell>
          <cell r="B206" t="str">
            <v>MENINGOCOCEMIA AGUDA</v>
          </cell>
          <cell r="C206" t="str">
            <v>011</v>
          </cell>
        </row>
        <row r="207">
          <cell r="A207" t="str">
            <v>A393</v>
          </cell>
          <cell r="B207" t="str">
            <v>MENINGOCOCEMIA CRONICA</v>
          </cell>
          <cell r="C207" t="str">
            <v>011</v>
          </cell>
        </row>
        <row r="208">
          <cell r="A208" t="str">
            <v>A394</v>
          </cell>
          <cell r="B208" t="str">
            <v>MENINGOCOCEMIA, NO ESPECIFICADA</v>
          </cell>
          <cell r="C208" t="str">
            <v>011</v>
          </cell>
        </row>
        <row r="209">
          <cell r="A209" t="str">
            <v>A395</v>
          </cell>
          <cell r="B209" t="str">
            <v>ENFERMEDAD CARDIACA, DEBIDA A MENIGOCOCO</v>
          </cell>
          <cell r="C209" t="str">
            <v>011</v>
          </cell>
        </row>
        <row r="210">
          <cell r="A210" t="str">
            <v>A398</v>
          </cell>
          <cell r="B210" t="str">
            <v>OTRAS INFECCIONES MENINGOCOCICAS</v>
          </cell>
          <cell r="C210" t="str">
            <v>011</v>
          </cell>
        </row>
        <row r="211">
          <cell r="A211" t="str">
            <v>A399</v>
          </cell>
          <cell r="B211" t="str">
            <v>INFECCION MENIGOCOCICA, NO ESPECIFICADA</v>
          </cell>
          <cell r="C211" t="str">
            <v>011</v>
          </cell>
        </row>
        <row r="212">
          <cell r="A212" t="str">
            <v>A40</v>
          </cell>
          <cell r="B212" t="str">
            <v>SEPTICEMIA ESTREPTOCOCICA</v>
          </cell>
          <cell r="C212" t="str">
            <v>012</v>
          </cell>
        </row>
        <row r="213">
          <cell r="A213" t="str">
            <v>A400</v>
          </cell>
          <cell r="B213" t="str">
            <v>SEPTICEMIA DEBIDA A ESTREPTOCOCO, GRUPO A</v>
          </cell>
          <cell r="C213" t="str">
            <v>012</v>
          </cell>
        </row>
        <row r="214">
          <cell r="A214" t="str">
            <v>A401</v>
          </cell>
          <cell r="B214" t="str">
            <v>SEPTICEMIA DEBIDA A ESTREPTOCOCO, GRUPO B</v>
          </cell>
          <cell r="C214" t="str">
            <v>012</v>
          </cell>
        </row>
        <row r="215">
          <cell r="A215" t="str">
            <v>A402</v>
          </cell>
          <cell r="B215" t="str">
            <v>SEPTICEMIA DEBIDA A ESTREPTOCOCO, GRUPO D</v>
          </cell>
          <cell r="C215" t="str">
            <v>012</v>
          </cell>
        </row>
        <row r="216">
          <cell r="A216" t="str">
            <v>A403</v>
          </cell>
          <cell r="B216" t="str">
            <v>SEPTICEMIA DEBIDA A STREPTOCOCCUS PNEUMONIAE</v>
          </cell>
          <cell r="C216" t="str">
            <v>012</v>
          </cell>
        </row>
        <row r="217">
          <cell r="A217" t="str">
            <v>A408</v>
          </cell>
          <cell r="B217" t="str">
            <v>OTRAS SEPTICEMIAS ESTREPTOCOCICAS</v>
          </cell>
          <cell r="C217" t="str">
            <v>012</v>
          </cell>
        </row>
        <row r="218">
          <cell r="A218" t="str">
            <v>A409</v>
          </cell>
          <cell r="B218" t="str">
            <v>SEPTICEMIA ESTREPTOCOCICA, NO ESPECIFICADA</v>
          </cell>
          <cell r="C218" t="str">
            <v>012</v>
          </cell>
        </row>
        <row r="219">
          <cell r="A219" t="str">
            <v>A41</v>
          </cell>
          <cell r="B219" t="str">
            <v>OTRAS SEPTICEMIAS</v>
          </cell>
          <cell r="C219" t="str">
            <v>012</v>
          </cell>
        </row>
        <row r="220">
          <cell r="A220" t="str">
            <v>A410</v>
          </cell>
          <cell r="B220" t="str">
            <v>SEPTICEMIA DEBIDA A STAPHYLOCOCCUS AUREUS</v>
          </cell>
          <cell r="C220" t="str">
            <v>012</v>
          </cell>
        </row>
        <row r="221">
          <cell r="A221" t="str">
            <v>A411</v>
          </cell>
          <cell r="B221" t="str">
            <v>SEPTICEMIA DEBIDA A OTRO ESTAFILOCOCO ESPECIFICADO</v>
          </cell>
          <cell r="C221" t="str">
            <v>012</v>
          </cell>
        </row>
        <row r="222">
          <cell r="A222" t="str">
            <v>A412</v>
          </cell>
          <cell r="B222" t="str">
            <v>SEPTICEMIA DEBIDA A ESTAFILOCOCO NO ESPECIFICADA</v>
          </cell>
          <cell r="C222" t="str">
            <v>012</v>
          </cell>
        </row>
        <row r="223">
          <cell r="A223" t="str">
            <v>A413</v>
          </cell>
          <cell r="B223" t="str">
            <v>SEPTICEMIA DEBIDA A HAEMOPHILUS INFLUENZAE</v>
          </cell>
          <cell r="C223" t="str">
            <v>012</v>
          </cell>
        </row>
        <row r="224">
          <cell r="A224" t="str">
            <v>A414</v>
          </cell>
          <cell r="B224" t="str">
            <v>SEPTICEMIA DEBIDA A ANAEROBIOS</v>
          </cell>
          <cell r="C224" t="str">
            <v>012</v>
          </cell>
        </row>
        <row r="225">
          <cell r="A225" t="str">
            <v>A415</v>
          </cell>
          <cell r="B225" t="str">
            <v>SEPTICEMIA DEBIDA A OTROS ORGANISMOS GRAMNEGATIVOS</v>
          </cell>
          <cell r="C225" t="str">
            <v>012</v>
          </cell>
        </row>
        <row r="226">
          <cell r="A226" t="str">
            <v>A418</v>
          </cell>
          <cell r="B226" t="str">
            <v>OTRAS SEPTICEMIA ESPECIFICADAS</v>
          </cell>
          <cell r="C226" t="str">
            <v>012</v>
          </cell>
        </row>
        <row r="227">
          <cell r="A227" t="str">
            <v>A419</v>
          </cell>
          <cell r="B227" t="str">
            <v>SEPTICEMIA, NO ESPECIFICADA</v>
          </cell>
          <cell r="C227" t="str">
            <v>012</v>
          </cell>
        </row>
        <row r="228">
          <cell r="A228" t="str">
            <v>A42</v>
          </cell>
          <cell r="B228" t="str">
            <v>ACTINOMICOSIS</v>
          </cell>
          <cell r="C228" t="str">
            <v>025</v>
          </cell>
        </row>
        <row r="229">
          <cell r="A229" t="str">
            <v>A420</v>
          </cell>
          <cell r="B229" t="str">
            <v>ACTINOMICOSIS PULMONAR</v>
          </cell>
          <cell r="C229" t="str">
            <v>025</v>
          </cell>
        </row>
        <row r="230">
          <cell r="A230" t="str">
            <v>A421</v>
          </cell>
          <cell r="B230" t="str">
            <v>ACTINOMICOSIS ABDOMINAL</v>
          </cell>
          <cell r="C230" t="str">
            <v>025</v>
          </cell>
        </row>
        <row r="231">
          <cell r="A231" t="str">
            <v>A422</v>
          </cell>
          <cell r="B231" t="str">
            <v>ACTINOMICOSIS CERVICOFACIAL</v>
          </cell>
          <cell r="C231" t="str">
            <v>025</v>
          </cell>
        </row>
        <row r="232">
          <cell r="A232" t="str">
            <v>A427</v>
          </cell>
          <cell r="B232" t="str">
            <v>SEPTICEMIA ACTINOMICOTICA</v>
          </cell>
          <cell r="C232" t="str">
            <v>025</v>
          </cell>
        </row>
        <row r="233">
          <cell r="A233" t="str">
            <v>A428</v>
          </cell>
          <cell r="B233" t="str">
            <v>OTRAS FORMAS DE ACTINOMICOSIS</v>
          </cell>
          <cell r="C233" t="str">
            <v>025</v>
          </cell>
        </row>
        <row r="234">
          <cell r="A234" t="str">
            <v>A429</v>
          </cell>
          <cell r="B234" t="str">
            <v>ACTINOMICOSIS, SIN OTRA ESPECIFICACION</v>
          </cell>
          <cell r="C234" t="str">
            <v>025</v>
          </cell>
        </row>
        <row r="235">
          <cell r="A235" t="str">
            <v>A43</v>
          </cell>
          <cell r="B235" t="str">
            <v>NOCARDIOSIS</v>
          </cell>
          <cell r="C235" t="str">
            <v>025</v>
          </cell>
        </row>
        <row r="236">
          <cell r="A236" t="str">
            <v>A430</v>
          </cell>
          <cell r="B236" t="str">
            <v>NOCARDIOSIS PULMONAR</v>
          </cell>
          <cell r="C236" t="str">
            <v>025</v>
          </cell>
        </row>
        <row r="237">
          <cell r="A237" t="str">
            <v>A431</v>
          </cell>
          <cell r="B237" t="str">
            <v>NOCARDIOSIS CUTANEA</v>
          </cell>
          <cell r="C237" t="str">
            <v>025</v>
          </cell>
        </row>
        <row r="238">
          <cell r="A238" t="str">
            <v>A438</v>
          </cell>
          <cell r="B238" t="str">
            <v>OTRA FORMAS DE NOCARDIOSIS</v>
          </cell>
          <cell r="C238" t="str">
            <v>025</v>
          </cell>
        </row>
        <row r="239">
          <cell r="A239" t="str">
            <v>A439</v>
          </cell>
          <cell r="B239" t="str">
            <v>NOCARDIOSIS, NO ESPECIFICADA</v>
          </cell>
          <cell r="C239" t="str">
            <v>025</v>
          </cell>
        </row>
        <row r="240">
          <cell r="A240" t="str">
            <v>A44</v>
          </cell>
          <cell r="B240" t="str">
            <v>BARTONELOSIS</v>
          </cell>
          <cell r="C240" t="str">
            <v>025</v>
          </cell>
        </row>
        <row r="241">
          <cell r="A241" t="str">
            <v>A440</v>
          </cell>
          <cell r="B241" t="str">
            <v>BARTONELOSIS SISTEMICA</v>
          </cell>
          <cell r="C241" t="str">
            <v>025</v>
          </cell>
        </row>
        <row r="242">
          <cell r="A242" t="str">
            <v>A441</v>
          </cell>
          <cell r="B242" t="str">
            <v>BARTONELOSIS CUTANEA Y MUCOCUTANEA</v>
          </cell>
          <cell r="C242" t="str">
            <v>025</v>
          </cell>
        </row>
        <row r="243">
          <cell r="A243" t="str">
            <v>A448</v>
          </cell>
          <cell r="B243" t="str">
            <v>OTRA FORMAS DE BARTONELOSIS</v>
          </cell>
          <cell r="C243" t="str">
            <v>025</v>
          </cell>
        </row>
        <row r="244">
          <cell r="A244" t="str">
            <v>A449</v>
          </cell>
          <cell r="B244" t="str">
            <v>BARTONELOSIS, NO ESPECIFICADA</v>
          </cell>
          <cell r="C244" t="str">
            <v>025</v>
          </cell>
        </row>
        <row r="245">
          <cell r="A245" t="str">
            <v>A46</v>
          </cell>
          <cell r="B245" t="str">
            <v>ERISIPELA</v>
          </cell>
          <cell r="C245" t="str">
            <v>025</v>
          </cell>
        </row>
        <row r="246">
          <cell r="A246" t="str">
            <v>A48</v>
          </cell>
          <cell r="B246" t="str">
            <v>OTRAS ENFERMEDADES BACTERIANAS,NO CLASIFICADAS EN OTRA PARTE</v>
          </cell>
          <cell r="C246" t="str">
            <v>025</v>
          </cell>
        </row>
        <row r="247">
          <cell r="A247" t="str">
            <v>A480</v>
          </cell>
          <cell r="B247" t="str">
            <v>GANGRENA GASEOSA</v>
          </cell>
          <cell r="C247" t="str">
            <v>025</v>
          </cell>
        </row>
        <row r="248">
          <cell r="A248" t="str">
            <v>A481</v>
          </cell>
          <cell r="B248" t="str">
            <v>ENFERMEDAD DE LOS LEGIONARIOS</v>
          </cell>
          <cell r="C248" t="str">
            <v>025</v>
          </cell>
        </row>
        <row r="249">
          <cell r="A249" t="str">
            <v>A482</v>
          </cell>
          <cell r="B249" t="str">
            <v>ENFERMEDAD DE LOS LEGIONARIOS  NO NEUMONICA (FIEBRE DE PONTIAC)</v>
          </cell>
          <cell r="C249" t="str">
            <v>025</v>
          </cell>
        </row>
        <row r="250">
          <cell r="A250" t="str">
            <v>A483</v>
          </cell>
          <cell r="B250" t="str">
            <v>SINDROME DEL CHOQUE TOXICO</v>
          </cell>
          <cell r="C250" t="str">
            <v>025</v>
          </cell>
        </row>
        <row r="251">
          <cell r="A251" t="str">
            <v>A484</v>
          </cell>
          <cell r="B251" t="str">
            <v>FIEBRE PUERPURICA BRASILEÑA</v>
          </cell>
          <cell r="C251" t="str">
            <v>025</v>
          </cell>
        </row>
        <row r="252">
          <cell r="A252" t="str">
            <v>A488</v>
          </cell>
          <cell r="B252" t="str">
            <v>OTRAS ENFERMEDADES BACTERIANAS ESPECIFICADAS</v>
          </cell>
          <cell r="C252" t="str">
            <v>025</v>
          </cell>
        </row>
        <row r="253">
          <cell r="A253" t="str">
            <v>A49</v>
          </cell>
          <cell r="B253" t="str">
            <v>INFECCION BACTERIANA DE SITIO NO ESPECIFICADO</v>
          </cell>
          <cell r="C253" t="str">
            <v>025</v>
          </cell>
        </row>
        <row r="254">
          <cell r="A254" t="str">
            <v>A490</v>
          </cell>
          <cell r="B254" t="str">
            <v>INFECCION ESTAFILOCOCICA, SIN OTRA ESPECIFICACION</v>
          </cell>
          <cell r="C254" t="str">
            <v>025</v>
          </cell>
        </row>
        <row r="255">
          <cell r="A255" t="str">
            <v>A491</v>
          </cell>
          <cell r="B255" t="str">
            <v>INFECCION ESTREPTOCOCIA, SIN OTRA ESPECIFICACION</v>
          </cell>
          <cell r="C255" t="str">
            <v>025</v>
          </cell>
        </row>
        <row r="256">
          <cell r="A256" t="str">
            <v>A492</v>
          </cell>
          <cell r="B256" t="str">
            <v>INFECCION POR HAEMOPHILUS INFLUENZAE, SIN OTRA</v>
          </cell>
          <cell r="C256" t="str">
            <v>025</v>
          </cell>
        </row>
        <row r="257">
          <cell r="A257" t="str">
            <v>A493</v>
          </cell>
          <cell r="B257" t="str">
            <v>INFECCION POR MICOPLASMA, SIN OTRA ESPECIFICACION</v>
          </cell>
          <cell r="C257" t="str">
            <v>025</v>
          </cell>
        </row>
        <row r="258">
          <cell r="A258" t="str">
            <v>A498</v>
          </cell>
          <cell r="B258" t="str">
            <v>OTRAS INFECCIONES BACTERIANAS DE SITIO NO ESPECIFICADO</v>
          </cell>
          <cell r="C258" t="str">
            <v>025</v>
          </cell>
        </row>
        <row r="259">
          <cell r="A259" t="str">
            <v>A499</v>
          </cell>
          <cell r="B259" t="str">
            <v>INFECCION BACTERIANA, NO ESPECIFICADA</v>
          </cell>
          <cell r="C259" t="str">
            <v>025</v>
          </cell>
        </row>
        <row r="260">
          <cell r="A260" t="str">
            <v>A50</v>
          </cell>
          <cell r="B260" t="str">
            <v>SIFILIS CONGENITA</v>
          </cell>
          <cell r="C260" t="str">
            <v>013</v>
          </cell>
        </row>
        <row r="261">
          <cell r="A261" t="str">
            <v>A501</v>
          </cell>
          <cell r="B261" t="str">
            <v>SIFILIS CONGENITA PRECOZ, LATENTE</v>
          </cell>
          <cell r="C261" t="str">
            <v>013</v>
          </cell>
        </row>
        <row r="262">
          <cell r="A262" t="str">
            <v>A502</v>
          </cell>
          <cell r="B262" t="str">
            <v>SIFILIS CONGENITA PRECOZ, SIN OTRA ESPECIFICACION</v>
          </cell>
          <cell r="C262" t="str">
            <v>013</v>
          </cell>
        </row>
        <row r="263">
          <cell r="A263" t="str">
            <v>A503</v>
          </cell>
          <cell r="B263" t="str">
            <v>OCULOPATIA SIFILITICA CONGENITA TARDIA</v>
          </cell>
          <cell r="C263" t="str">
            <v>013</v>
          </cell>
        </row>
        <row r="264">
          <cell r="A264" t="str">
            <v>A504</v>
          </cell>
          <cell r="B264" t="str">
            <v>NEUROSIFILIS CONGENITA TARDIA (NEUROSIFILIS JUVENIL)</v>
          </cell>
          <cell r="C264" t="str">
            <v>013</v>
          </cell>
        </row>
        <row r="265">
          <cell r="A265" t="str">
            <v>A505</v>
          </cell>
          <cell r="B265" t="str">
            <v>OTRAS FORMAS DE SIFILIS CONGENITA TARDIA, SINTOMATICA</v>
          </cell>
          <cell r="C265" t="str">
            <v>013</v>
          </cell>
        </row>
        <row r="266">
          <cell r="A266" t="str">
            <v>A506</v>
          </cell>
          <cell r="B266" t="str">
            <v>SIFILIS CONGENITA TARDIA, LATENTE</v>
          </cell>
          <cell r="C266" t="str">
            <v>013</v>
          </cell>
        </row>
        <row r="267">
          <cell r="A267" t="str">
            <v>A507</v>
          </cell>
          <cell r="B267" t="str">
            <v>SIFILIS CONGENITA TARDIA, SIN OTRA ESPECIFICACION</v>
          </cell>
          <cell r="C267" t="str">
            <v>013</v>
          </cell>
        </row>
        <row r="268">
          <cell r="A268" t="str">
            <v>A509</v>
          </cell>
          <cell r="B268" t="str">
            <v>SIFILIS CONGENITA, SIN OTRA ESPECIFICACION</v>
          </cell>
          <cell r="C268" t="str">
            <v>013</v>
          </cell>
        </row>
        <row r="269">
          <cell r="A269" t="str">
            <v>A51</v>
          </cell>
          <cell r="B269" t="str">
            <v>SIFILIS PRECOZ</v>
          </cell>
          <cell r="C269" t="str">
            <v>013</v>
          </cell>
        </row>
        <row r="270">
          <cell r="A270" t="str">
            <v>A510</v>
          </cell>
          <cell r="B270" t="str">
            <v>SIFILIS GENITAL PRIMARIA</v>
          </cell>
          <cell r="C270" t="str">
            <v>013</v>
          </cell>
        </row>
        <row r="271">
          <cell r="A271" t="str">
            <v>A511</v>
          </cell>
          <cell r="B271" t="str">
            <v>SIFILIOS PRIMARIA ANAL</v>
          </cell>
          <cell r="C271" t="str">
            <v>013</v>
          </cell>
        </row>
        <row r="272">
          <cell r="A272" t="str">
            <v>A512</v>
          </cell>
          <cell r="B272" t="str">
            <v>SIFILIS PRIMARIA EN OTROS SITIOS</v>
          </cell>
          <cell r="C272" t="str">
            <v>013</v>
          </cell>
        </row>
        <row r="273">
          <cell r="A273" t="str">
            <v>A513</v>
          </cell>
          <cell r="B273" t="str">
            <v>SIFILIS SECUNDARIA DE PIEL Y MEMBRANAS MUCOSAS</v>
          </cell>
          <cell r="C273" t="str">
            <v>013</v>
          </cell>
        </row>
        <row r="274">
          <cell r="A274" t="str">
            <v>A514</v>
          </cell>
          <cell r="B274" t="str">
            <v>OTRAS SIFILIS SECUNDARIAS</v>
          </cell>
          <cell r="C274" t="str">
            <v>013</v>
          </cell>
        </row>
        <row r="275">
          <cell r="A275" t="str">
            <v>A515</v>
          </cell>
          <cell r="B275" t="str">
            <v>SIFILIS PRECOZ, LATENTE</v>
          </cell>
          <cell r="C275" t="str">
            <v>013</v>
          </cell>
        </row>
        <row r="276">
          <cell r="A276" t="str">
            <v>A519</v>
          </cell>
          <cell r="B276" t="str">
            <v>SIFILIS PRECOZ, SIN OTRA ESPECIFICACION</v>
          </cell>
          <cell r="C276" t="str">
            <v>013</v>
          </cell>
        </row>
        <row r="277">
          <cell r="A277" t="str">
            <v>A52</v>
          </cell>
          <cell r="B277" t="str">
            <v>SIFILIS TARDIA</v>
          </cell>
          <cell r="C277" t="str">
            <v>013</v>
          </cell>
        </row>
        <row r="278">
          <cell r="A278" t="str">
            <v>A520</v>
          </cell>
          <cell r="B278" t="str">
            <v>SIFILIS CARDIOVASCULAR</v>
          </cell>
          <cell r="C278" t="str">
            <v>013</v>
          </cell>
        </row>
        <row r="279">
          <cell r="A279" t="str">
            <v>A521</v>
          </cell>
          <cell r="B279" t="str">
            <v>NEUROSIFILIS SINTOMATICA</v>
          </cell>
          <cell r="C279" t="str">
            <v>013</v>
          </cell>
        </row>
        <row r="280">
          <cell r="A280" t="str">
            <v>A522</v>
          </cell>
          <cell r="B280" t="str">
            <v>NEUROSIFILIS ASINTOMATICA</v>
          </cell>
          <cell r="C280" t="str">
            <v>013</v>
          </cell>
        </row>
        <row r="281">
          <cell r="A281" t="str">
            <v>A523</v>
          </cell>
          <cell r="B281" t="str">
            <v>NEUROSIFILIS NO ESPECIFICADA</v>
          </cell>
          <cell r="C281" t="str">
            <v>013</v>
          </cell>
        </row>
        <row r="282">
          <cell r="A282" t="str">
            <v>A527</v>
          </cell>
          <cell r="B282" t="str">
            <v>OTRAS SIFILIS TARDIAS SINTOMATICAS</v>
          </cell>
          <cell r="C282" t="str">
            <v>013</v>
          </cell>
        </row>
        <row r="283">
          <cell r="A283" t="str">
            <v>A528</v>
          </cell>
          <cell r="B283" t="str">
            <v>SIFILIS TARDIA, LATENTE</v>
          </cell>
          <cell r="C283" t="str">
            <v>013</v>
          </cell>
        </row>
        <row r="284">
          <cell r="A284" t="str">
            <v>A529</v>
          </cell>
          <cell r="B284" t="str">
            <v>SIFILIS TARDIA, NO ESPECIFICADA</v>
          </cell>
          <cell r="C284" t="str">
            <v>013</v>
          </cell>
        </row>
        <row r="285">
          <cell r="A285" t="str">
            <v>A53</v>
          </cell>
          <cell r="B285" t="str">
            <v>OTRAS SIFILIS Y LAS NO ESPECIFICADAS</v>
          </cell>
          <cell r="C285" t="str">
            <v>013</v>
          </cell>
        </row>
        <row r="286">
          <cell r="A286" t="str">
            <v>A530</v>
          </cell>
          <cell r="B286" t="str">
            <v>SIFILIS LATENTE, NO ESPECIFICADA COMO PRECOZ O TARDIA</v>
          </cell>
          <cell r="C286" t="str">
            <v>013</v>
          </cell>
        </row>
        <row r="287">
          <cell r="A287" t="str">
            <v>A539</v>
          </cell>
          <cell r="B287" t="str">
            <v>SIFILIS, NO ESPECIFICADA</v>
          </cell>
          <cell r="C287" t="str">
            <v>013</v>
          </cell>
        </row>
        <row r="288">
          <cell r="A288" t="str">
            <v>A54</v>
          </cell>
          <cell r="B288" t="str">
            <v>INFECCION GONOCOCICA</v>
          </cell>
          <cell r="C288" t="str">
            <v>013</v>
          </cell>
        </row>
        <row r="289">
          <cell r="A289" t="str">
            <v>A540</v>
          </cell>
          <cell r="B289" t="str">
            <v>INF.GONOCOC. DE TRACTO GENITOUR.INF.SIN ABS.PERIURET.O GLAND.ACCESORIA</v>
          </cell>
          <cell r="C289" t="str">
            <v>013</v>
          </cell>
        </row>
        <row r="290">
          <cell r="A290" t="str">
            <v>A541</v>
          </cell>
          <cell r="B290" t="str">
            <v>INF.GONOC.DEL TRACT.GENITOURIN.INF.CON ABSC.PREIUR.Y DE GLAND.ACCESORI</v>
          </cell>
          <cell r="C290" t="str">
            <v>013</v>
          </cell>
        </row>
        <row r="291">
          <cell r="A291" t="str">
            <v>A542</v>
          </cell>
          <cell r="B291" t="str">
            <v>PELVIPERON.GONOC.Y OTRAS INFECCIONES GONOCOCICAS GENITOURINARIAS</v>
          </cell>
          <cell r="C291" t="str">
            <v>013</v>
          </cell>
        </row>
        <row r="292">
          <cell r="A292" t="str">
            <v>A543</v>
          </cell>
          <cell r="B292" t="str">
            <v>INFECCION GONOCOCICA DEL OJO</v>
          </cell>
          <cell r="C292" t="str">
            <v>013</v>
          </cell>
        </row>
        <row r="293">
          <cell r="A293" t="str">
            <v>A544</v>
          </cell>
          <cell r="B293" t="str">
            <v>INFECCION GONOCOCICA DEL SISTEMA OSTEOMUSCULAR</v>
          </cell>
          <cell r="C293" t="str">
            <v>013</v>
          </cell>
        </row>
        <row r="294">
          <cell r="A294" t="str">
            <v>A545</v>
          </cell>
          <cell r="B294" t="str">
            <v>FARINGITIS GONOCOCICA</v>
          </cell>
          <cell r="C294" t="str">
            <v>013</v>
          </cell>
        </row>
        <row r="295">
          <cell r="A295" t="str">
            <v>A546</v>
          </cell>
          <cell r="B295" t="str">
            <v>INFECCION GONOCOCICA DEL ANO Y DEL RECTO</v>
          </cell>
          <cell r="C295" t="str">
            <v>013</v>
          </cell>
        </row>
        <row r="296">
          <cell r="A296" t="str">
            <v>A548</v>
          </cell>
          <cell r="B296" t="str">
            <v>OTRAS INFECCIONES GONOCOCICAS</v>
          </cell>
          <cell r="C296" t="str">
            <v>013</v>
          </cell>
        </row>
        <row r="297">
          <cell r="A297" t="str">
            <v>A549</v>
          </cell>
          <cell r="B297" t="str">
            <v>INFECCION GONOCOCICA, NO ESPECIFICADA</v>
          </cell>
          <cell r="C297" t="str">
            <v>013</v>
          </cell>
        </row>
        <row r="298">
          <cell r="A298" t="str">
            <v>A55</v>
          </cell>
          <cell r="B298" t="str">
            <v>LINFOGRANULOMA (VENEREO) POR CLAMIDIAS</v>
          </cell>
          <cell r="C298" t="str">
            <v>013</v>
          </cell>
        </row>
        <row r="299">
          <cell r="A299" t="str">
            <v>A56</v>
          </cell>
          <cell r="B299" t="str">
            <v>OTRAS ENFERMEDADES DE TRANSMISION SEXUAL DEBIDAS A CLAMIDIAS</v>
          </cell>
          <cell r="C299" t="str">
            <v>013</v>
          </cell>
        </row>
        <row r="300">
          <cell r="A300" t="str">
            <v>A560</v>
          </cell>
          <cell r="B300" t="str">
            <v>INFECCION DE TRACTO GENITOURINARIO INFERIOR DEBIDA A CLAMIDIAS</v>
          </cell>
          <cell r="C300" t="str">
            <v>013</v>
          </cell>
        </row>
        <row r="301">
          <cell r="A301" t="str">
            <v>A561</v>
          </cell>
          <cell r="B301" t="str">
            <v>INFECC.DE PELVIPERITONEO Y OTROS ORGANOS GENITOUR.DEBID.A CLAMIDIAS</v>
          </cell>
          <cell r="C301" t="str">
            <v>013</v>
          </cell>
        </row>
        <row r="302">
          <cell r="A302" t="str">
            <v>A562</v>
          </cell>
          <cell r="B302" t="str">
            <v>INFECC.DE TRACTO GENITOURIN.DEBIDAS A CLAM.SIN OTRA ESPECIFICACION</v>
          </cell>
          <cell r="C302" t="str">
            <v>013</v>
          </cell>
        </row>
        <row r="303">
          <cell r="A303" t="str">
            <v>A563</v>
          </cell>
          <cell r="B303" t="str">
            <v>INFECCION DEL ANO Y DEL RECTO DEBIDA A CLAMIDIAS</v>
          </cell>
          <cell r="C303" t="str">
            <v>013</v>
          </cell>
        </row>
        <row r="304">
          <cell r="A304" t="str">
            <v>A564</v>
          </cell>
          <cell r="B304" t="str">
            <v>INFECCION DE FARINGE DEBIDA A CLAMIDIAS</v>
          </cell>
          <cell r="C304" t="str">
            <v>013</v>
          </cell>
        </row>
        <row r="305">
          <cell r="A305" t="str">
            <v>A568</v>
          </cell>
          <cell r="B305" t="str">
            <v>INFECCION DE TRNASMIS.SEXUAL DE OTROS SITIOS DEBIDA A CLAMIDIAS</v>
          </cell>
          <cell r="C305" t="str">
            <v>013</v>
          </cell>
        </row>
        <row r="306">
          <cell r="A306" t="str">
            <v>A57</v>
          </cell>
          <cell r="B306" t="str">
            <v>CHANCRO BLANDO</v>
          </cell>
          <cell r="C306" t="str">
            <v>013</v>
          </cell>
        </row>
        <row r="307">
          <cell r="A307" t="str">
            <v>A58</v>
          </cell>
          <cell r="B307" t="str">
            <v>GRANULOMA INGUINAL</v>
          </cell>
          <cell r="C307" t="str">
            <v>013</v>
          </cell>
        </row>
        <row r="308">
          <cell r="A308" t="str">
            <v>A59</v>
          </cell>
          <cell r="B308" t="str">
            <v>TRICOMONIASIS</v>
          </cell>
          <cell r="C308" t="str">
            <v>013</v>
          </cell>
        </row>
        <row r="309">
          <cell r="A309" t="str">
            <v>A590</v>
          </cell>
          <cell r="B309" t="str">
            <v>TRICOMONIASIS UROGENITAL</v>
          </cell>
          <cell r="C309" t="str">
            <v>013</v>
          </cell>
        </row>
        <row r="310">
          <cell r="A310" t="str">
            <v>A598</v>
          </cell>
          <cell r="B310" t="str">
            <v>TRICOMONIASIS DE OTROS SITIOS</v>
          </cell>
          <cell r="C310" t="str">
            <v>013</v>
          </cell>
        </row>
        <row r="311">
          <cell r="A311" t="str">
            <v>A599</v>
          </cell>
          <cell r="B311" t="str">
            <v>TRICOMONIASIS, NO ESPECIFICADA</v>
          </cell>
          <cell r="C311" t="str">
            <v>013</v>
          </cell>
        </row>
        <row r="312">
          <cell r="A312" t="str">
            <v>A60</v>
          </cell>
          <cell r="B312" t="str">
            <v>INFECCION ANOGENITAL DEBIDA A VIRUS DEL HERPES</v>
          </cell>
          <cell r="C312" t="str">
            <v>013</v>
          </cell>
        </row>
        <row r="313">
          <cell r="A313" t="str">
            <v>A600</v>
          </cell>
          <cell r="B313" t="str">
            <v>INFECCION DE GENITALES Y TRAYECTO UROGENITAL DEBIDA A VIRUS</v>
          </cell>
          <cell r="C313" t="str">
            <v>013</v>
          </cell>
        </row>
        <row r="314">
          <cell r="A314" t="str">
            <v>A601</v>
          </cell>
          <cell r="B314" t="str">
            <v>INFECCION DE LA PIEL PERIANAL Y RECTO POR VIRUS DEL HERPES SIMPLE</v>
          </cell>
          <cell r="C314" t="str">
            <v>013</v>
          </cell>
        </row>
        <row r="315">
          <cell r="A315" t="str">
            <v>A609</v>
          </cell>
          <cell r="B315" t="str">
            <v>INFECCION ANOGENITAL POR VIRUS DEL HERPES SIMPLE,SIN OTRA ESPECIFICAC.</v>
          </cell>
          <cell r="C315" t="str">
            <v>013</v>
          </cell>
        </row>
        <row r="316">
          <cell r="A316" t="str">
            <v>A63</v>
          </cell>
          <cell r="B316" t="str">
            <v>OTRAS ENF.DE TRNAMIS.PREDOMIN.SEXUAL,NO CLASIFICADA EN OTRA PARTE</v>
          </cell>
          <cell r="C316" t="str">
            <v>013</v>
          </cell>
        </row>
        <row r="317">
          <cell r="A317" t="str">
            <v>A630</v>
          </cell>
          <cell r="B317" t="str">
            <v>VERRUGAS (VENEREAS) ANOGENITALES</v>
          </cell>
          <cell r="C317" t="str">
            <v>013</v>
          </cell>
        </row>
        <row r="318">
          <cell r="A318" t="str">
            <v>A638</v>
          </cell>
          <cell r="B318" t="str">
            <v>OTRAS ENFERMED.DE TRANSMISION PREDOMINANTE SEXUAL, ESPECIFICADAS</v>
          </cell>
          <cell r="C318" t="str">
            <v>013</v>
          </cell>
        </row>
        <row r="319">
          <cell r="A319" t="str">
            <v>A64</v>
          </cell>
          <cell r="B319" t="str">
            <v>ENFERMEDADES DE TRANSMISION SEXUAL NO ESPECIFICADAS</v>
          </cell>
          <cell r="C319" t="str">
            <v>013</v>
          </cell>
        </row>
        <row r="320">
          <cell r="A320" t="str">
            <v>A65</v>
          </cell>
          <cell r="B320" t="str">
            <v>SIFILIS NO VENEREA</v>
          </cell>
          <cell r="C320" t="str">
            <v>025</v>
          </cell>
        </row>
        <row r="321">
          <cell r="A321" t="str">
            <v>A66</v>
          </cell>
          <cell r="B321" t="str">
            <v>FRAMBESIA</v>
          </cell>
          <cell r="C321" t="str">
            <v>025</v>
          </cell>
        </row>
        <row r="322">
          <cell r="A322" t="str">
            <v>A660</v>
          </cell>
          <cell r="B322" t="str">
            <v>LESIONES INICIALES DE FRAMBESIA</v>
          </cell>
          <cell r="C322" t="str">
            <v>025</v>
          </cell>
        </row>
        <row r="323">
          <cell r="A323" t="str">
            <v>A661</v>
          </cell>
          <cell r="B323" t="str">
            <v>LESIONES PAPILOMATOSAS MULTIPLES Y FRAMBESIA CON PASO DE CANGREJO</v>
          </cell>
          <cell r="C323" t="str">
            <v>025</v>
          </cell>
        </row>
        <row r="324">
          <cell r="A324" t="str">
            <v>A662</v>
          </cell>
          <cell r="B324" t="str">
            <v>OTRAS LESIONES PRECOCES DE LA PIEL EN LA FRAMBESIA</v>
          </cell>
          <cell r="C324" t="str">
            <v>025</v>
          </cell>
        </row>
        <row r="325">
          <cell r="A325" t="str">
            <v>A663</v>
          </cell>
          <cell r="B325" t="str">
            <v>HIPERQUERATOSIS DE FRAMBESIA</v>
          </cell>
          <cell r="C325" t="str">
            <v>025</v>
          </cell>
        </row>
        <row r="326">
          <cell r="A326" t="str">
            <v>A664</v>
          </cell>
          <cell r="B326" t="str">
            <v>GOMA Y ULCERAS DE FRAMBESIA</v>
          </cell>
          <cell r="C326" t="str">
            <v>025</v>
          </cell>
        </row>
        <row r="327">
          <cell r="A327" t="str">
            <v>A665</v>
          </cell>
          <cell r="B327" t="str">
            <v>GANGOSA</v>
          </cell>
          <cell r="C327" t="str">
            <v>025</v>
          </cell>
        </row>
        <row r="328">
          <cell r="A328" t="str">
            <v>A666</v>
          </cell>
          <cell r="B328" t="str">
            <v>LESIONES FRAMBESICAS DE LOS HUESOS Y DE LAS ARTICULACIONES</v>
          </cell>
          <cell r="C328" t="str">
            <v>025</v>
          </cell>
        </row>
        <row r="329">
          <cell r="A329" t="str">
            <v>A667</v>
          </cell>
          <cell r="B329" t="str">
            <v>OTRAS MANIFESTACIONES DE FRAMBESIA</v>
          </cell>
          <cell r="C329" t="str">
            <v>025</v>
          </cell>
        </row>
        <row r="330">
          <cell r="A330" t="str">
            <v>A668</v>
          </cell>
          <cell r="B330" t="str">
            <v>FRAMBESIA LATENTE</v>
          </cell>
          <cell r="C330" t="str">
            <v>025</v>
          </cell>
        </row>
        <row r="331">
          <cell r="A331" t="str">
            <v>A669</v>
          </cell>
          <cell r="B331" t="str">
            <v>FRAMBESIA, NO ESPECIFICADA</v>
          </cell>
          <cell r="C331" t="str">
            <v>025</v>
          </cell>
        </row>
        <row r="332">
          <cell r="A332" t="str">
            <v>A67</v>
          </cell>
          <cell r="B332" t="str">
            <v>PINTA (CARATE)</v>
          </cell>
          <cell r="C332" t="str">
            <v>025</v>
          </cell>
        </row>
        <row r="333">
          <cell r="A333" t="str">
            <v>A670</v>
          </cell>
          <cell r="B333" t="str">
            <v>LESIONES PRIMARIAS DE LA PINTA</v>
          </cell>
          <cell r="C333" t="str">
            <v>025</v>
          </cell>
        </row>
        <row r="334">
          <cell r="A334" t="str">
            <v>A671</v>
          </cell>
          <cell r="B334" t="str">
            <v>LESIONES INTERMEDIAS DE LA PINTA</v>
          </cell>
          <cell r="C334" t="str">
            <v>025</v>
          </cell>
        </row>
        <row r="335">
          <cell r="A335" t="str">
            <v>A672</v>
          </cell>
          <cell r="B335" t="str">
            <v>LESIONES TARDIAS DE LA PINTA</v>
          </cell>
          <cell r="C335" t="str">
            <v>025</v>
          </cell>
        </row>
        <row r="336">
          <cell r="A336" t="str">
            <v>A673</v>
          </cell>
          <cell r="B336" t="str">
            <v>LESIONES MIXTAS DE LA PINTA</v>
          </cell>
          <cell r="C336" t="str">
            <v>025</v>
          </cell>
        </row>
        <row r="337">
          <cell r="A337" t="str">
            <v>A679</v>
          </cell>
          <cell r="B337" t="str">
            <v>PINTA, NO ESPECIFICADA</v>
          </cell>
          <cell r="C337" t="str">
            <v>025</v>
          </cell>
        </row>
        <row r="338">
          <cell r="A338" t="str">
            <v>A68</v>
          </cell>
          <cell r="B338" t="str">
            <v>FIEBRES RECURRENTES</v>
          </cell>
          <cell r="C338" t="str">
            <v>025</v>
          </cell>
        </row>
        <row r="339">
          <cell r="A339" t="str">
            <v>A680</v>
          </cell>
          <cell r="B339" t="str">
            <v>FIEBRE RECURRENTE TRANSMITIDA POR PIOJOS</v>
          </cell>
          <cell r="C339" t="str">
            <v>025</v>
          </cell>
        </row>
        <row r="340">
          <cell r="A340" t="str">
            <v>A681</v>
          </cell>
          <cell r="B340" t="str">
            <v>FIEBRE RECURRENTE TRANSMITIDA POR GARRAPATAS</v>
          </cell>
          <cell r="C340" t="str">
            <v>025</v>
          </cell>
        </row>
        <row r="341">
          <cell r="A341" t="str">
            <v>A689</v>
          </cell>
          <cell r="B341" t="str">
            <v>FIEBRE RECURRENTE, NO ESPECIFICADA</v>
          </cell>
          <cell r="C341" t="str">
            <v>025</v>
          </cell>
        </row>
        <row r="342">
          <cell r="A342" t="str">
            <v>A69</v>
          </cell>
          <cell r="B342" t="str">
            <v>OTRAS INFECCIONES CAUSADAS POR ESPIROQUETAS</v>
          </cell>
          <cell r="C342" t="str">
            <v>025</v>
          </cell>
        </row>
        <row r="343">
          <cell r="A343" t="str">
            <v>A690</v>
          </cell>
          <cell r="B343" t="str">
            <v>ESTOMATITIS ULCERATIVA NECROTIZANTE</v>
          </cell>
          <cell r="C343" t="str">
            <v>025</v>
          </cell>
        </row>
        <row r="344">
          <cell r="A344" t="str">
            <v>A691</v>
          </cell>
          <cell r="B344" t="str">
            <v>OTRAS INFECCIONES DE VINCENT</v>
          </cell>
          <cell r="C344" t="str">
            <v>025</v>
          </cell>
        </row>
        <row r="345">
          <cell r="A345" t="str">
            <v>A692</v>
          </cell>
          <cell r="B345" t="str">
            <v>ENFERMEDAD DE LYME</v>
          </cell>
          <cell r="C345" t="str">
            <v>025</v>
          </cell>
        </row>
        <row r="346">
          <cell r="A346" t="str">
            <v>A698</v>
          </cell>
          <cell r="B346" t="str">
            <v>OTRAS INFECCIONES ESPECIFICADAS POR ESPIROQUETAS</v>
          </cell>
          <cell r="C346" t="str">
            <v>025</v>
          </cell>
        </row>
        <row r="347">
          <cell r="A347" t="str">
            <v>A699</v>
          </cell>
          <cell r="B347" t="str">
            <v>INFECCION POR ESPIROQUETA, NO ESPECIFICADAS</v>
          </cell>
          <cell r="C347" t="str">
            <v>025</v>
          </cell>
        </row>
        <row r="348">
          <cell r="A348" t="str">
            <v>A70</v>
          </cell>
          <cell r="B348" t="str">
            <v>INFECCION DEBIDA A CHLAMYDIA PSITTACI</v>
          </cell>
          <cell r="C348" t="str">
            <v>025</v>
          </cell>
        </row>
        <row r="349">
          <cell r="A349" t="str">
            <v>A71</v>
          </cell>
          <cell r="B349" t="str">
            <v>TRACOMA</v>
          </cell>
          <cell r="C349" t="str">
            <v>025</v>
          </cell>
        </row>
        <row r="350">
          <cell r="A350" t="str">
            <v>A710</v>
          </cell>
          <cell r="B350" t="str">
            <v>ESTADO INICIAL DE TRACOMA</v>
          </cell>
          <cell r="C350" t="str">
            <v>025</v>
          </cell>
        </row>
        <row r="351">
          <cell r="A351" t="str">
            <v>A711</v>
          </cell>
          <cell r="B351" t="str">
            <v>ESTADO ACTIVO DE TRACOMA</v>
          </cell>
          <cell r="C351" t="str">
            <v>025</v>
          </cell>
        </row>
        <row r="352">
          <cell r="A352" t="str">
            <v>A719</v>
          </cell>
          <cell r="B352" t="str">
            <v>TRACOMA, NO ESPECIFICADO</v>
          </cell>
          <cell r="C352" t="str">
            <v>025</v>
          </cell>
        </row>
        <row r="353">
          <cell r="A353" t="str">
            <v>A74</v>
          </cell>
          <cell r="B353" t="str">
            <v>OTRAS ENFERMEDADES CAUSADAS POR CLAMIDIAS</v>
          </cell>
          <cell r="C353" t="str">
            <v>025</v>
          </cell>
        </row>
        <row r="354">
          <cell r="A354" t="str">
            <v>A740</v>
          </cell>
          <cell r="B354" t="str">
            <v>CONJUNTIVITIS POR CLAMIDIAS</v>
          </cell>
          <cell r="C354" t="str">
            <v>025</v>
          </cell>
        </row>
        <row r="355">
          <cell r="A355" t="str">
            <v>A748</v>
          </cell>
          <cell r="B355" t="str">
            <v>OTRAS ENFERMEDADES POR CLAMIDIAS</v>
          </cell>
          <cell r="C355" t="str">
            <v>025</v>
          </cell>
        </row>
        <row r="356">
          <cell r="A356" t="str">
            <v>A749</v>
          </cell>
          <cell r="B356" t="str">
            <v>INFECCION POR CLAMIDIAS, NO ESPECIFICADA</v>
          </cell>
          <cell r="C356" t="str">
            <v>025</v>
          </cell>
        </row>
        <row r="357">
          <cell r="A357" t="str">
            <v>A75</v>
          </cell>
          <cell r="B357" t="str">
            <v>TIFUS</v>
          </cell>
          <cell r="C357" t="str">
            <v>025</v>
          </cell>
        </row>
        <row r="358">
          <cell r="A358" t="str">
            <v>A750</v>
          </cell>
          <cell r="B358" t="str">
            <v>TIFUS EPIDEMICO DEB.A RICKETTSIA PROWAZEKII TRANSMITIDO POR PIOJOS</v>
          </cell>
          <cell r="C358" t="str">
            <v>025</v>
          </cell>
        </row>
        <row r="359">
          <cell r="A359" t="str">
            <v>A751</v>
          </cell>
          <cell r="B359" t="str">
            <v>TIFUS RECRUDESCENTE (ENFERMEDAD DE BRILL)</v>
          </cell>
          <cell r="C359" t="str">
            <v>025</v>
          </cell>
        </row>
        <row r="360">
          <cell r="A360" t="str">
            <v>A752</v>
          </cell>
          <cell r="B360" t="str">
            <v>TIFUS DEBIDO A RICKETTSIA TYPHI</v>
          </cell>
          <cell r="C360" t="str">
            <v>025</v>
          </cell>
        </row>
        <row r="361">
          <cell r="A361" t="str">
            <v>A753</v>
          </cell>
          <cell r="B361" t="str">
            <v>TIFUS DEBIDO A RICKETTSIA TSUTSUGAMUSHI</v>
          </cell>
          <cell r="C361" t="str">
            <v>025</v>
          </cell>
        </row>
        <row r="362">
          <cell r="A362" t="str">
            <v>A759</v>
          </cell>
          <cell r="B362" t="str">
            <v>TIFUS, NO ESPECIFICADO</v>
          </cell>
          <cell r="C362" t="str">
            <v>025</v>
          </cell>
        </row>
        <row r="363">
          <cell r="A363" t="str">
            <v>A77</v>
          </cell>
          <cell r="B363" t="str">
            <v>FIEBRE MACULOSA (RICKETTSIOSIS TRANSMITIDA POR GARRAPATAS)</v>
          </cell>
          <cell r="C363" t="str">
            <v>025</v>
          </cell>
        </row>
        <row r="364">
          <cell r="A364" t="str">
            <v>A770</v>
          </cell>
          <cell r="B364" t="str">
            <v>FIEBRE MACULOSA DEBIDA A RICKETTSIA RICKETTSII</v>
          </cell>
          <cell r="C364" t="str">
            <v>025</v>
          </cell>
        </row>
        <row r="365">
          <cell r="A365" t="str">
            <v>A771</v>
          </cell>
          <cell r="B365" t="str">
            <v>FIEBRE  MACULOSA DEBIDA A RICKETTSIA CONORII</v>
          </cell>
          <cell r="C365" t="str">
            <v>025</v>
          </cell>
        </row>
        <row r="366">
          <cell r="A366" t="str">
            <v>A772</v>
          </cell>
          <cell r="B366" t="str">
            <v>FIEBRE MACULOSA DEBIDA A RICKETTSIA SIBERICA</v>
          </cell>
          <cell r="C366" t="str">
            <v>025</v>
          </cell>
        </row>
        <row r="367">
          <cell r="A367" t="str">
            <v>A773</v>
          </cell>
          <cell r="B367" t="str">
            <v>FIEBRE MACULOSA DEBIDA A RICKETTSIA AUSTRALIS</v>
          </cell>
          <cell r="C367" t="str">
            <v>025</v>
          </cell>
        </row>
        <row r="368">
          <cell r="A368" t="str">
            <v>A778</v>
          </cell>
          <cell r="B368" t="str">
            <v>OTRAS FIEBRES MACULOSAS</v>
          </cell>
          <cell r="C368" t="str">
            <v>025</v>
          </cell>
        </row>
        <row r="369">
          <cell r="A369" t="str">
            <v>A779</v>
          </cell>
          <cell r="B369" t="str">
            <v>FIEBRE MACULOSA, NO ESPECIFICADA</v>
          </cell>
          <cell r="C369" t="str">
            <v>025</v>
          </cell>
        </row>
        <row r="370">
          <cell r="A370" t="str">
            <v>A78</v>
          </cell>
          <cell r="B370" t="str">
            <v>FIEBRE Q</v>
          </cell>
          <cell r="C370" t="str">
            <v>025</v>
          </cell>
        </row>
        <row r="371">
          <cell r="A371" t="str">
            <v>A79</v>
          </cell>
          <cell r="B371" t="str">
            <v>OTRAS RICKETTSIOSIS</v>
          </cell>
          <cell r="C371" t="str">
            <v>025</v>
          </cell>
        </row>
        <row r="372">
          <cell r="A372" t="str">
            <v>A790</v>
          </cell>
          <cell r="B372" t="str">
            <v>FIEBRE DE LAS TRINCHERAS</v>
          </cell>
          <cell r="C372" t="str">
            <v>025</v>
          </cell>
        </row>
        <row r="373">
          <cell r="A373" t="str">
            <v>A791</v>
          </cell>
          <cell r="B373" t="str">
            <v>RICKETTSIOSIS PUSTULOSA DEBIDA A RICKETTSIA AKARI</v>
          </cell>
          <cell r="C373" t="str">
            <v>025</v>
          </cell>
        </row>
        <row r="374">
          <cell r="A374" t="str">
            <v>A798</v>
          </cell>
          <cell r="B374" t="str">
            <v>OTRAS RICKETTSIOSIS ESPECIFICADAS</v>
          </cell>
          <cell r="C374" t="str">
            <v>025</v>
          </cell>
        </row>
        <row r="375">
          <cell r="A375" t="str">
            <v>A799</v>
          </cell>
          <cell r="B375" t="str">
            <v>RICKETTSIOSIS, NO ESPECIFICADA</v>
          </cell>
          <cell r="C375" t="str">
            <v>025</v>
          </cell>
        </row>
        <row r="376">
          <cell r="A376" t="str">
            <v>A80</v>
          </cell>
          <cell r="B376" t="str">
            <v>POLIOMIELITIS AGUDA</v>
          </cell>
          <cell r="C376" t="str">
            <v>014</v>
          </cell>
        </row>
        <row r="377">
          <cell r="A377" t="str">
            <v>A800</v>
          </cell>
          <cell r="B377" t="str">
            <v>POLIOMIELITIS AGUDA PARALITICA, ASOCIADA A VACUNA</v>
          </cell>
          <cell r="C377" t="str">
            <v>014</v>
          </cell>
        </row>
        <row r="378">
          <cell r="A378" t="str">
            <v>A801</v>
          </cell>
          <cell r="B378" t="str">
            <v>POLIOMIELITIS AGUDA PARALITICA DEBIDA A VIRUS SALVAJE IMPORTADO</v>
          </cell>
          <cell r="C378" t="str">
            <v>014</v>
          </cell>
        </row>
        <row r="379">
          <cell r="A379" t="str">
            <v>A802</v>
          </cell>
          <cell r="B379" t="str">
            <v>POLIOMIELITIS AGUDA PARALITICA DEBIDA A VIRUS SALVAJE AUTOCTONO</v>
          </cell>
          <cell r="C379" t="str">
            <v>014</v>
          </cell>
        </row>
        <row r="380">
          <cell r="A380" t="str">
            <v>A803</v>
          </cell>
          <cell r="B380" t="str">
            <v>OTRAS POLIOMIELITIS AGUDAS PARALITICAS, Y LAS NO ESPECIFICADAS</v>
          </cell>
          <cell r="C380" t="str">
            <v>014</v>
          </cell>
        </row>
        <row r="381">
          <cell r="A381" t="str">
            <v>A804</v>
          </cell>
          <cell r="B381" t="str">
            <v>POLIOMIELITIS AGUDA NO PARALITICA</v>
          </cell>
          <cell r="C381" t="str">
            <v>014</v>
          </cell>
        </row>
        <row r="382">
          <cell r="A382" t="str">
            <v>A809</v>
          </cell>
          <cell r="B382" t="str">
            <v>POLIOMIELITIS AGUDA, SIN OTRA ESPECIFICACION</v>
          </cell>
          <cell r="C382" t="str">
            <v>014</v>
          </cell>
        </row>
        <row r="383">
          <cell r="A383" t="str">
            <v>A81</v>
          </cell>
          <cell r="B383" t="str">
            <v>INFECCIONES DEL SISTEMA NERVIOSO CENTRAL POR VIRUS LENTO</v>
          </cell>
          <cell r="C383" t="str">
            <v>025</v>
          </cell>
        </row>
        <row r="384">
          <cell r="A384" t="str">
            <v>A810</v>
          </cell>
          <cell r="B384" t="str">
            <v>ENFERMEDAD DE CREUTZFELDT-JAKOB</v>
          </cell>
          <cell r="C384" t="str">
            <v>025</v>
          </cell>
        </row>
        <row r="385">
          <cell r="A385" t="str">
            <v>A811</v>
          </cell>
          <cell r="B385" t="str">
            <v>PANENCEFALITIS ESCLEROSANTE SUBAGUDA</v>
          </cell>
          <cell r="C385" t="str">
            <v>025</v>
          </cell>
        </row>
        <row r="386">
          <cell r="A386" t="str">
            <v>A812</v>
          </cell>
          <cell r="B386" t="str">
            <v>LEUCOENCEFALOPATIA MULTIFOCAL PROGRESIVA</v>
          </cell>
          <cell r="C386" t="str">
            <v>025</v>
          </cell>
        </row>
        <row r="387">
          <cell r="A387" t="str">
            <v>A818</v>
          </cell>
          <cell r="B387" t="str">
            <v>OTRAS INFECCIONES DEL SISTEMA NERVIOSO CENTRAL POR VIRUS LENTO</v>
          </cell>
          <cell r="C387" t="str">
            <v>025</v>
          </cell>
        </row>
        <row r="388">
          <cell r="A388" t="str">
            <v>A819</v>
          </cell>
          <cell r="B388" t="str">
            <v>INFECCIONES DEL SISTEMA NERV CENTRAL POR VIRUS LENTO, SIN OTRA ESPECIF</v>
          </cell>
          <cell r="C388" t="str">
            <v>025</v>
          </cell>
        </row>
        <row r="389">
          <cell r="A389" t="str">
            <v>A82</v>
          </cell>
          <cell r="B389" t="str">
            <v>RABIA</v>
          </cell>
          <cell r="C389" t="str">
            <v>015</v>
          </cell>
        </row>
        <row r="390">
          <cell r="A390" t="str">
            <v>A820</v>
          </cell>
          <cell r="B390" t="str">
            <v>RABIA SELVATICA</v>
          </cell>
          <cell r="C390" t="str">
            <v>015</v>
          </cell>
        </row>
        <row r="391">
          <cell r="A391" t="str">
            <v>A821</v>
          </cell>
          <cell r="B391" t="str">
            <v>RABIA URBANA</v>
          </cell>
          <cell r="C391" t="str">
            <v>015</v>
          </cell>
        </row>
        <row r="392">
          <cell r="A392" t="str">
            <v>A829</v>
          </cell>
          <cell r="B392" t="str">
            <v>RABIA, SIN OTRA ESPECIFICACION</v>
          </cell>
          <cell r="C392" t="str">
            <v>015</v>
          </cell>
        </row>
        <row r="393">
          <cell r="A393" t="str">
            <v>A83</v>
          </cell>
          <cell r="B393" t="str">
            <v>ENCEFALITIS VIRAL TRANSMITIDA POR MOSQUITOS</v>
          </cell>
          <cell r="C393" t="str">
            <v>025</v>
          </cell>
        </row>
        <row r="394">
          <cell r="A394" t="str">
            <v>A830</v>
          </cell>
          <cell r="B394" t="str">
            <v>ENCEFALITIS JAPONESA</v>
          </cell>
          <cell r="C394" t="str">
            <v>025</v>
          </cell>
        </row>
        <row r="395">
          <cell r="A395" t="str">
            <v>A831</v>
          </cell>
          <cell r="B395" t="str">
            <v>ENCEFALITIS EQUINA DEL OESTE</v>
          </cell>
          <cell r="C395" t="str">
            <v>025</v>
          </cell>
        </row>
        <row r="396">
          <cell r="A396" t="str">
            <v>A832</v>
          </cell>
          <cell r="B396" t="str">
            <v>ENCEFALITIS EQUINA DEL ESTE</v>
          </cell>
          <cell r="C396" t="str">
            <v>025</v>
          </cell>
        </row>
        <row r="397">
          <cell r="A397" t="str">
            <v>A833</v>
          </cell>
          <cell r="B397" t="str">
            <v>ENCEFALITIS DE SAN LUIS</v>
          </cell>
          <cell r="C397" t="str">
            <v>025</v>
          </cell>
        </row>
        <row r="398">
          <cell r="A398" t="str">
            <v>A834</v>
          </cell>
          <cell r="B398" t="str">
            <v>ENCEFALITIS AUSTRALIANA</v>
          </cell>
          <cell r="C398" t="str">
            <v>025</v>
          </cell>
        </row>
        <row r="399">
          <cell r="A399" t="str">
            <v>A835</v>
          </cell>
          <cell r="B399" t="str">
            <v>ENCEFALITIS DE CALIFORNIA</v>
          </cell>
          <cell r="C399" t="str">
            <v>025</v>
          </cell>
        </row>
        <row r="400">
          <cell r="A400" t="str">
            <v>A836</v>
          </cell>
          <cell r="B400" t="str">
            <v>ENFERMEDAD POR VIRUS ROCIO</v>
          </cell>
          <cell r="C400" t="str">
            <v>025</v>
          </cell>
        </row>
        <row r="401">
          <cell r="A401" t="str">
            <v>A838</v>
          </cell>
          <cell r="B401" t="str">
            <v>OTRAS ENCEFALITIS VIRALES TRANSMITIDAS POR MOSQUITOS</v>
          </cell>
          <cell r="C401" t="str">
            <v>025</v>
          </cell>
        </row>
        <row r="402">
          <cell r="A402" t="str">
            <v>A839</v>
          </cell>
          <cell r="B402" t="str">
            <v>ENCEF.VIRAL TRANSMITIDA POR MOSQUITOS, SIN OTRA ESPECIFICACION</v>
          </cell>
          <cell r="C402" t="str">
            <v>025</v>
          </cell>
        </row>
        <row r="403">
          <cell r="A403" t="str">
            <v>A84</v>
          </cell>
          <cell r="B403" t="str">
            <v>ENCEFALITIS VIRAL TRANSMITIDA POR GARRAPATA</v>
          </cell>
          <cell r="C403" t="str">
            <v>025</v>
          </cell>
        </row>
        <row r="404">
          <cell r="A404" t="str">
            <v>A840</v>
          </cell>
          <cell r="B404" t="str">
            <v>ENCEFALIT.LEJANO ORIENTE TRANS.POR GARRAPATA (ENCEF.PRIMAVEROIN.RUSA)</v>
          </cell>
          <cell r="C404" t="str">
            <v>025</v>
          </cell>
        </row>
        <row r="405">
          <cell r="A405" t="str">
            <v>A841</v>
          </cell>
          <cell r="B405" t="str">
            <v>ENCEFALITIS CENTROEUROPEA TRANSMITIDA POR GARRAPATAS</v>
          </cell>
          <cell r="C405" t="str">
            <v>025</v>
          </cell>
        </row>
        <row r="406">
          <cell r="A406" t="str">
            <v>A848</v>
          </cell>
          <cell r="B406" t="str">
            <v>OTRAS ENCEFALITIS VIRALES TRANSMITIDAS POR GARRAPATAS</v>
          </cell>
          <cell r="C406" t="str">
            <v>025</v>
          </cell>
        </row>
        <row r="407">
          <cell r="A407" t="str">
            <v>A849</v>
          </cell>
          <cell r="B407" t="str">
            <v>ENCEFALITIS VIRAL TRANSMITIDA POR GARRAPATAS, SIN OTRA ESPECIFICACION</v>
          </cell>
          <cell r="C407" t="str">
            <v>025</v>
          </cell>
        </row>
        <row r="408">
          <cell r="A408" t="str">
            <v>A85</v>
          </cell>
          <cell r="B408" t="str">
            <v>OTRAS ENCEFALITIS VIRALES, NO CLASIFICADAS EN OTRA PARTE</v>
          </cell>
          <cell r="C408" t="str">
            <v>025</v>
          </cell>
        </row>
        <row r="409">
          <cell r="A409" t="str">
            <v>A850</v>
          </cell>
          <cell r="B409" t="str">
            <v>ENCEFALITIS ENTEROVIRAL</v>
          </cell>
          <cell r="C409" t="str">
            <v>025</v>
          </cell>
        </row>
        <row r="410">
          <cell r="A410" t="str">
            <v>A851</v>
          </cell>
          <cell r="B410" t="str">
            <v>ENCEFALITIS POR ADENOVIRUS</v>
          </cell>
          <cell r="C410" t="str">
            <v>025</v>
          </cell>
        </row>
        <row r="411">
          <cell r="A411" t="str">
            <v>A852</v>
          </cell>
          <cell r="B411" t="str">
            <v>ENCEFALITIS VIRAL TRANSMITIDA POR ARTROPODOS, SIN OTRA ESPECIFICACION</v>
          </cell>
          <cell r="C411" t="str">
            <v>025</v>
          </cell>
        </row>
        <row r="412">
          <cell r="A412" t="str">
            <v>A858</v>
          </cell>
          <cell r="B412" t="str">
            <v>OTRAS ENCEFALITIS VIRALES ESPECIFICADAS</v>
          </cell>
          <cell r="C412" t="str">
            <v>025</v>
          </cell>
        </row>
        <row r="413">
          <cell r="A413" t="str">
            <v>A86</v>
          </cell>
          <cell r="B413" t="str">
            <v>ENCEFALITIS VIRAL, NO ESPECIFICADA</v>
          </cell>
          <cell r="C413" t="str">
            <v>025</v>
          </cell>
        </row>
        <row r="414">
          <cell r="A414" t="str">
            <v>A87</v>
          </cell>
          <cell r="B414" t="str">
            <v>MENIGITIS VIRAL</v>
          </cell>
          <cell r="C414" t="str">
            <v>025</v>
          </cell>
        </row>
        <row r="415">
          <cell r="A415" t="str">
            <v>A870</v>
          </cell>
          <cell r="B415" t="str">
            <v>MENINGITIS ENTEROVIRAL</v>
          </cell>
          <cell r="C415" t="str">
            <v>025</v>
          </cell>
        </row>
        <row r="416">
          <cell r="A416" t="str">
            <v>A871</v>
          </cell>
          <cell r="B416" t="str">
            <v>MENINGITIS DEBIDA A ADENOVIRUS</v>
          </cell>
          <cell r="C416" t="str">
            <v>025</v>
          </cell>
        </row>
        <row r="417">
          <cell r="A417" t="str">
            <v>A872</v>
          </cell>
          <cell r="B417" t="str">
            <v>CORIOMENINGITIS LINFOCITICA</v>
          </cell>
          <cell r="C417" t="str">
            <v>025</v>
          </cell>
        </row>
        <row r="418">
          <cell r="A418" t="str">
            <v>A878</v>
          </cell>
          <cell r="B418" t="str">
            <v>OTRAS MENIGITIS VIRALES</v>
          </cell>
          <cell r="C418" t="str">
            <v>025</v>
          </cell>
        </row>
        <row r="419">
          <cell r="A419" t="str">
            <v>A879</v>
          </cell>
          <cell r="B419" t="str">
            <v>MENINGITIS VIRAL, SIN OTRA ESPECIFICACION</v>
          </cell>
          <cell r="C419" t="str">
            <v>025</v>
          </cell>
        </row>
        <row r="420">
          <cell r="A420" t="str">
            <v>A88</v>
          </cell>
          <cell r="B420" t="str">
            <v>OTRAS INFECCIONES VIRALES DEL SISTEMA NERVIOSO</v>
          </cell>
          <cell r="C420" t="str">
            <v>025</v>
          </cell>
        </row>
        <row r="421">
          <cell r="A421" t="str">
            <v>A880</v>
          </cell>
          <cell r="B421" t="str">
            <v>FIEBRE EXANTEMATICA ENTEROVIRAL (EXANTEMA DE BOSTON)</v>
          </cell>
          <cell r="C421" t="str">
            <v>025</v>
          </cell>
        </row>
        <row r="422">
          <cell r="A422" t="str">
            <v>A881</v>
          </cell>
          <cell r="B422" t="str">
            <v>VERTIGO EPIDEMICO</v>
          </cell>
          <cell r="C422" t="str">
            <v>025</v>
          </cell>
        </row>
        <row r="423">
          <cell r="A423" t="str">
            <v>A888</v>
          </cell>
          <cell r="B423" t="str">
            <v>OTRAS INFECCIONES VIRALES ESPECIFICADAS DEL SISTEMA</v>
          </cell>
          <cell r="C423" t="str">
            <v>025</v>
          </cell>
        </row>
        <row r="424">
          <cell r="A424" t="str">
            <v>A89</v>
          </cell>
          <cell r="B424" t="str">
            <v>INFECCION VIRAL DEL SISTEMA NERVIOSO CENTRAL, NO ESPECIFICADA</v>
          </cell>
          <cell r="C424" t="str">
            <v>025</v>
          </cell>
        </row>
        <row r="425">
          <cell r="A425" t="str">
            <v>A90</v>
          </cell>
          <cell r="B425" t="str">
            <v>FIEBRE DEL DENGUE (DENGUE CLASICO)</v>
          </cell>
          <cell r="C425" t="str">
            <v>017</v>
          </cell>
        </row>
        <row r="426">
          <cell r="A426" t="str">
            <v>A91</v>
          </cell>
          <cell r="B426" t="str">
            <v>FIEBRE DEL DENGUE HEMORRAGICO</v>
          </cell>
          <cell r="C426" t="str">
            <v>017</v>
          </cell>
        </row>
        <row r="427">
          <cell r="A427" t="str">
            <v>A92</v>
          </cell>
          <cell r="B427" t="str">
            <v>OTRAS FIEBRES VIRALES TRANSMITIDAS POR MOSQUITOS</v>
          </cell>
          <cell r="C427" t="str">
            <v>014</v>
          </cell>
        </row>
        <row r="428">
          <cell r="A428" t="str">
            <v>A920</v>
          </cell>
          <cell r="B428" t="str">
            <v>ENFERMEDAD POR VIRUS CHIKUNGUNYA</v>
          </cell>
          <cell r="C428" t="str">
            <v>017</v>
          </cell>
        </row>
        <row r="429">
          <cell r="A429" t="str">
            <v>A921</v>
          </cell>
          <cell r="B429" t="str">
            <v>FIEBRE DE O,NYONG-NYONG</v>
          </cell>
          <cell r="C429" t="str">
            <v>017</v>
          </cell>
        </row>
        <row r="430">
          <cell r="A430" t="str">
            <v>A922</v>
          </cell>
          <cell r="B430" t="str">
            <v>FIEBRE EQUINA VENEZOLANA</v>
          </cell>
          <cell r="C430" t="str">
            <v>017</v>
          </cell>
        </row>
        <row r="431">
          <cell r="A431" t="str">
            <v>A923</v>
          </cell>
          <cell r="B431" t="str">
            <v>FIEBRE DEL OESTE DEL NILO</v>
          </cell>
          <cell r="C431" t="str">
            <v>017</v>
          </cell>
        </row>
        <row r="432">
          <cell r="A432" t="str">
            <v>A924</v>
          </cell>
          <cell r="B432" t="str">
            <v>FIEBRE DEL VALLE DEL RIFT</v>
          </cell>
          <cell r="C432" t="str">
            <v>017</v>
          </cell>
        </row>
        <row r="433">
          <cell r="A433" t="str">
            <v>A928</v>
          </cell>
          <cell r="B433" t="str">
            <v>OTRAS FIEBRES VIRALES ESPECIFICADAS TRANSMITIDAS POR MOSQUITOS</v>
          </cell>
          <cell r="C433" t="str">
            <v>017</v>
          </cell>
        </row>
        <row r="434">
          <cell r="A434" t="str">
            <v>A929</v>
          </cell>
          <cell r="B434" t="str">
            <v>FIEBRE VIRAL  TRANSMITIDA POR MOSQUITOS, SIN OTRA ESPECIFICACION</v>
          </cell>
          <cell r="C434" t="str">
            <v>017</v>
          </cell>
        </row>
        <row r="435">
          <cell r="A435" t="str">
            <v>A93</v>
          </cell>
          <cell r="B435" t="str">
            <v>OTRAS FIEBRES VIRALES TRANSMITIDAS POR ATROPODOS NO CLAS.EN O/PARTE</v>
          </cell>
          <cell r="C435" t="str">
            <v>017</v>
          </cell>
        </row>
        <row r="436">
          <cell r="A436" t="str">
            <v>A930</v>
          </cell>
          <cell r="B436" t="str">
            <v>ENFERMEDAD POR VIRUS DE OROPOUCHE</v>
          </cell>
          <cell r="C436" t="str">
            <v>017</v>
          </cell>
        </row>
        <row r="437">
          <cell r="A437" t="str">
            <v>A931</v>
          </cell>
          <cell r="B437" t="str">
            <v>FIEBRE TRANSMITIDA POR FLEBOTOMOS</v>
          </cell>
          <cell r="C437" t="str">
            <v>017</v>
          </cell>
        </row>
        <row r="438">
          <cell r="A438" t="str">
            <v>A932</v>
          </cell>
          <cell r="B438" t="str">
            <v>FIEBRE DE COLORADO, TRANSMITIDA POR GARRAPATA</v>
          </cell>
          <cell r="C438" t="str">
            <v>017</v>
          </cell>
        </row>
        <row r="439">
          <cell r="A439" t="str">
            <v>A938</v>
          </cell>
          <cell r="B439" t="str">
            <v>OTRAS FIEBRES VIRALES ESPECIFICADAS TRANSMITIDAS POR ARTROPODOS</v>
          </cell>
          <cell r="C439" t="str">
            <v>017</v>
          </cell>
        </row>
        <row r="440">
          <cell r="A440" t="str">
            <v>A94</v>
          </cell>
          <cell r="B440" t="str">
            <v>FIEBRE VIRAL TRANSMITIDA POR ARTROPODOS, NO ESPECIFICADA</v>
          </cell>
          <cell r="C440" t="str">
            <v>017</v>
          </cell>
        </row>
        <row r="441">
          <cell r="A441" t="str">
            <v>A95</v>
          </cell>
          <cell r="B441" t="str">
            <v>FIEBRE AMARILLA</v>
          </cell>
          <cell r="C441" t="str">
            <v>016</v>
          </cell>
        </row>
        <row r="442">
          <cell r="A442" t="str">
            <v>A950</v>
          </cell>
          <cell r="B442" t="str">
            <v>FIEBRE AMARILLA SELVATICA</v>
          </cell>
          <cell r="C442" t="str">
            <v>016</v>
          </cell>
        </row>
        <row r="443">
          <cell r="A443" t="str">
            <v>A951</v>
          </cell>
          <cell r="B443" t="str">
            <v>FIEBRE AMARILLA URBANA</v>
          </cell>
          <cell r="C443" t="str">
            <v>016</v>
          </cell>
        </row>
        <row r="444">
          <cell r="A444" t="str">
            <v>A959</v>
          </cell>
          <cell r="B444" t="str">
            <v>FIEBRE AMARILLA, NO ESPECIFICADA</v>
          </cell>
          <cell r="C444" t="str">
            <v>016</v>
          </cell>
        </row>
        <row r="445">
          <cell r="A445" t="str">
            <v>A96</v>
          </cell>
          <cell r="B445" t="str">
            <v>FIEBRE HEMORRAGICA POR ARENAVIRUS</v>
          </cell>
          <cell r="C445" t="str">
            <v>017</v>
          </cell>
        </row>
        <row r="446">
          <cell r="A446" t="str">
            <v>A960</v>
          </cell>
          <cell r="B446" t="str">
            <v>FIEBRE HEMORRAGICA DE JUNIN</v>
          </cell>
          <cell r="C446" t="str">
            <v>017</v>
          </cell>
        </row>
        <row r="447">
          <cell r="A447" t="str">
            <v>A961</v>
          </cell>
          <cell r="B447" t="str">
            <v>FIEBRE HEMORRAGICA DE MACHUPO</v>
          </cell>
          <cell r="C447" t="str">
            <v>017</v>
          </cell>
        </row>
        <row r="448">
          <cell r="A448" t="str">
            <v>A962</v>
          </cell>
          <cell r="B448" t="str">
            <v>FIEBRE DE LASSA</v>
          </cell>
          <cell r="C448" t="str">
            <v>017</v>
          </cell>
        </row>
        <row r="449">
          <cell r="A449" t="str">
            <v>A968</v>
          </cell>
          <cell r="B449" t="str">
            <v>OTRAS FIEBRES HEMORRAGICAS POR ARENAVIRUS</v>
          </cell>
          <cell r="C449" t="str">
            <v>017</v>
          </cell>
        </row>
        <row r="450">
          <cell r="A450" t="str">
            <v>A969</v>
          </cell>
          <cell r="B450" t="str">
            <v>FIEBRE HEMORRAGICA POR ARENAVIRUS, SIN OTRA ESPECIFICACION</v>
          </cell>
          <cell r="C450" t="str">
            <v>017</v>
          </cell>
        </row>
        <row r="451">
          <cell r="A451" t="str">
            <v>A98</v>
          </cell>
          <cell r="B451" t="str">
            <v>OTRAS FIEBRES VIRALES HEMORRAGICAS,NO CLASIFICADAS EN OTRA PARTE</v>
          </cell>
          <cell r="C451" t="str">
            <v>017</v>
          </cell>
        </row>
        <row r="452">
          <cell r="A452" t="str">
            <v>A980</v>
          </cell>
          <cell r="B452" t="str">
            <v>FIEBRE HEMORRAGICA DE CRIMEA-CONGO</v>
          </cell>
          <cell r="C452" t="str">
            <v>017</v>
          </cell>
        </row>
        <row r="453">
          <cell r="A453" t="str">
            <v>A981</v>
          </cell>
          <cell r="B453" t="str">
            <v>FIEBRE HEMORRAGICA DE OMSK</v>
          </cell>
          <cell r="C453" t="str">
            <v>017</v>
          </cell>
        </row>
        <row r="454">
          <cell r="A454" t="str">
            <v>A982</v>
          </cell>
          <cell r="B454" t="str">
            <v>ENFERMEDAD DE LA SELVA DE KYASANUR</v>
          </cell>
          <cell r="C454" t="str">
            <v>017</v>
          </cell>
        </row>
        <row r="455">
          <cell r="A455" t="str">
            <v>A983</v>
          </cell>
          <cell r="B455" t="str">
            <v>ENFERMEDAD POR EL VIRUS DE MARBURG</v>
          </cell>
          <cell r="C455" t="str">
            <v>017</v>
          </cell>
        </row>
        <row r="456">
          <cell r="A456" t="str">
            <v>A984</v>
          </cell>
          <cell r="B456" t="str">
            <v>ENFERMEDAD POR EL VIRUS DE EBOLA</v>
          </cell>
          <cell r="C456" t="str">
            <v>017</v>
          </cell>
        </row>
        <row r="457">
          <cell r="A457" t="str">
            <v>A985</v>
          </cell>
          <cell r="B457" t="str">
            <v>FIEBRES HEMORRAGICAS CON SINDROME RENAL</v>
          </cell>
          <cell r="C457" t="str">
            <v>017</v>
          </cell>
        </row>
        <row r="458">
          <cell r="A458" t="str">
            <v>A988</v>
          </cell>
          <cell r="B458" t="str">
            <v>OTRAS FIEBRES HEMORRAGICAS VIRALES ESPECIFICADAS</v>
          </cell>
          <cell r="C458" t="str">
            <v>017</v>
          </cell>
        </row>
        <row r="459">
          <cell r="A459" t="str">
            <v>A99</v>
          </cell>
          <cell r="B459" t="str">
            <v>FIEBRE VIRAL HEMORRAGICA, NO ESPECIFICADA</v>
          </cell>
          <cell r="C459" t="str">
            <v>017</v>
          </cell>
        </row>
        <row r="460">
          <cell r="A460" t="str">
            <v>AGUA</v>
          </cell>
          <cell r="B460" t="str">
            <v>VIGILANCIA DE LA CALIDAD DEL AGUA</v>
          </cell>
          <cell r="C460" t="str">
            <v>000</v>
          </cell>
        </row>
        <row r="461">
          <cell r="A461" t="str">
            <v>AIRE</v>
          </cell>
          <cell r="B461" t="str">
            <v>VIGILANCIA DE LA CALIDAD DEL AIRE</v>
          </cell>
          <cell r="C461" t="str">
            <v>000</v>
          </cell>
        </row>
        <row r="462">
          <cell r="A462" t="str">
            <v>B00</v>
          </cell>
          <cell r="B462" t="str">
            <v>INFECCIONES HERPETICAS (HERPES SIMPLE)</v>
          </cell>
          <cell r="C462" t="str">
            <v>025</v>
          </cell>
        </row>
        <row r="463">
          <cell r="A463" t="str">
            <v>B000</v>
          </cell>
          <cell r="B463" t="str">
            <v>ECZEMA HERPETICO</v>
          </cell>
          <cell r="C463" t="str">
            <v>025</v>
          </cell>
        </row>
        <row r="464">
          <cell r="A464" t="str">
            <v>B001</v>
          </cell>
          <cell r="B464" t="str">
            <v>DERMATITIS VESICULAR HERPETICA</v>
          </cell>
          <cell r="C464" t="str">
            <v>025</v>
          </cell>
        </row>
        <row r="465">
          <cell r="A465" t="str">
            <v>B002</v>
          </cell>
          <cell r="B465" t="str">
            <v>GINGIVOESTOMATITIS Y FARINGOAMIGDALITIS HERPETICA</v>
          </cell>
          <cell r="C465" t="str">
            <v>025</v>
          </cell>
        </row>
        <row r="466">
          <cell r="A466" t="str">
            <v>B003</v>
          </cell>
          <cell r="B466" t="str">
            <v>MENINGITIS HERPETICA</v>
          </cell>
          <cell r="C466" t="str">
            <v>025</v>
          </cell>
        </row>
        <row r="467">
          <cell r="A467" t="str">
            <v>B004</v>
          </cell>
          <cell r="B467" t="str">
            <v>ENCEFALITIS HERPETICA</v>
          </cell>
          <cell r="C467" t="str">
            <v>025</v>
          </cell>
        </row>
        <row r="468">
          <cell r="A468" t="str">
            <v>B005</v>
          </cell>
          <cell r="B468" t="str">
            <v>OCULOPATIA HERPETICA</v>
          </cell>
          <cell r="C468" t="str">
            <v>025</v>
          </cell>
        </row>
        <row r="469">
          <cell r="A469" t="str">
            <v>B007</v>
          </cell>
          <cell r="B469" t="str">
            <v>ENFERMEDAD HERPETICA DISEMINADA</v>
          </cell>
          <cell r="C469" t="str">
            <v>025</v>
          </cell>
        </row>
        <row r="470">
          <cell r="A470" t="str">
            <v>B008</v>
          </cell>
          <cell r="B470" t="str">
            <v>OTRAS FORMAS DE INFECCIONES HERPETICAS</v>
          </cell>
          <cell r="C470" t="str">
            <v>025</v>
          </cell>
        </row>
        <row r="471">
          <cell r="A471" t="str">
            <v>B009</v>
          </cell>
          <cell r="B471" t="str">
            <v>INFECCION DEBIDA AL VIRUS DEL HERPES, NO ESPECIFICADA</v>
          </cell>
          <cell r="C471" t="str">
            <v>025</v>
          </cell>
        </row>
        <row r="472">
          <cell r="A472" t="str">
            <v>B01</v>
          </cell>
          <cell r="B472" t="str">
            <v>VARICELA</v>
          </cell>
          <cell r="C472" t="str">
            <v>025</v>
          </cell>
        </row>
        <row r="473">
          <cell r="A473" t="str">
            <v>B010</v>
          </cell>
          <cell r="B473" t="str">
            <v>MENINGITIS DEBIDA A VARICELA</v>
          </cell>
          <cell r="C473" t="str">
            <v>025</v>
          </cell>
        </row>
        <row r="474">
          <cell r="A474" t="str">
            <v>B011</v>
          </cell>
          <cell r="B474" t="str">
            <v>ENCEFALITIS DEBIDA A VARICELA</v>
          </cell>
          <cell r="C474" t="str">
            <v>025</v>
          </cell>
        </row>
        <row r="475">
          <cell r="A475" t="str">
            <v>B012</v>
          </cell>
          <cell r="B475" t="str">
            <v>NEUMONIA DEBIDA A VARICELA</v>
          </cell>
          <cell r="C475" t="str">
            <v>025</v>
          </cell>
        </row>
        <row r="476">
          <cell r="A476" t="str">
            <v>B018</v>
          </cell>
          <cell r="B476" t="str">
            <v>VARICELA CON OTRAS COMPLICACIONES</v>
          </cell>
          <cell r="C476" t="str">
            <v>025</v>
          </cell>
        </row>
        <row r="477">
          <cell r="A477" t="str">
            <v>B019</v>
          </cell>
          <cell r="B477" t="str">
            <v>VARICELA SIN COMPLICACIONES</v>
          </cell>
          <cell r="C477" t="str">
            <v>025</v>
          </cell>
        </row>
        <row r="478">
          <cell r="A478" t="str">
            <v>B02</v>
          </cell>
          <cell r="B478" t="str">
            <v>HERPES ZOSTER</v>
          </cell>
          <cell r="C478" t="str">
            <v>025</v>
          </cell>
        </row>
        <row r="479">
          <cell r="A479" t="str">
            <v>B020</v>
          </cell>
          <cell r="B479" t="str">
            <v>ENCEFALITIS DEBIDA A HERPES ZOSTER</v>
          </cell>
          <cell r="C479" t="str">
            <v>025</v>
          </cell>
        </row>
        <row r="480">
          <cell r="A480" t="str">
            <v>B021</v>
          </cell>
          <cell r="B480" t="str">
            <v>MENINGITIS DEBIDA A HERPES ZOSTER</v>
          </cell>
          <cell r="C480" t="str">
            <v>025</v>
          </cell>
        </row>
        <row r="481">
          <cell r="A481" t="str">
            <v>B022</v>
          </cell>
          <cell r="B481" t="str">
            <v>HERPES ZOSTER CON OTROS COMPROMISOS DEL SISTEMA NERVIOSO</v>
          </cell>
          <cell r="C481" t="str">
            <v>025</v>
          </cell>
        </row>
        <row r="482">
          <cell r="A482" t="str">
            <v>B023</v>
          </cell>
          <cell r="B482" t="str">
            <v>HERPES ZOSTER OCULAR</v>
          </cell>
          <cell r="C482" t="str">
            <v>025</v>
          </cell>
        </row>
        <row r="483">
          <cell r="A483" t="str">
            <v>B027</v>
          </cell>
          <cell r="B483" t="str">
            <v>HERPES ZOSTER DISEMINADO</v>
          </cell>
          <cell r="C483" t="str">
            <v>025</v>
          </cell>
        </row>
        <row r="484">
          <cell r="A484" t="str">
            <v>B028</v>
          </cell>
          <cell r="B484" t="str">
            <v>HERPES ZOSTER CON OTRAS COMPLICACIONES</v>
          </cell>
          <cell r="C484" t="str">
            <v>025</v>
          </cell>
        </row>
        <row r="485">
          <cell r="A485" t="str">
            <v>B029</v>
          </cell>
          <cell r="B485" t="str">
            <v>HERPES ZOSTER SIN COMPLICACIONES</v>
          </cell>
          <cell r="C485" t="str">
            <v>025</v>
          </cell>
        </row>
        <row r="486">
          <cell r="A486" t="str">
            <v>B03</v>
          </cell>
          <cell r="B486" t="str">
            <v>VIRUELA</v>
          </cell>
          <cell r="C486" t="str">
            <v>025</v>
          </cell>
        </row>
        <row r="487">
          <cell r="A487" t="str">
            <v>B04</v>
          </cell>
          <cell r="B487" t="str">
            <v>VIRUELA DE LOS MONOS</v>
          </cell>
          <cell r="C487" t="str">
            <v>025</v>
          </cell>
        </row>
        <row r="488">
          <cell r="A488" t="str">
            <v>B05</v>
          </cell>
          <cell r="B488" t="str">
            <v>SARAMPION</v>
          </cell>
          <cell r="C488" t="str">
            <v>018</v>
          </cell>
        </row>
        <row r="489">
          <cell r="A489" t="str">
            <v>B050</v>
          </cell>
          <cell r="B489" t="str">
            <v>SARAMPION COMPLICADO CON ENCEFALITIS</v>
          </cell>
          <cell r="C489" t="str">
            <v>018</v>
          </cell>
        </row>
        <row r="490">
          <cell r="A490" t="str">
            <v>B051</v>
          </cell>
          <cell r="B490" t="str">
            <v>SARAMPION COMPLICADO CON MENINGITIS</v>
          </cell>
          <cell r="C490" t="str">
            <v>018</v>
          </cell>
        </row>
        <row r="491">
          <cell r="A491" t="str">
            <v>B052</v>
          </cell>
          <cell r="B491" t="str">
            <v>SARAMPION COMPLICADA CON NEUMONIA</v>
          </cell>
          <cell r="C491" t="str">
            <v>018</v>
          </cell>
        </row>
        <row r="492">
          <cell r="A492" t="str">
            <v>B053</v>
          </cell>
          <cell r="B492" t="str">
            <v>SARAMPION COMPLICADO CON OTITIS MEDIA</v>
          </cell>
          <cell r="C492" t="str">
            <v>018</v>
          </cell>
        </row>
        <row r="493">
          <cell r="A493" t="str">
            <v>B054</v>
          </cell>
          <cell r="B493" t="str">
            <v>SARAMPION CON COMPLICACIONES INTESTINALES</v>
          </cell>
          <cell r="C493" t="str">
            <v>018</v>
          </cell>
        </row>
        <row r="494">
          <cell r="A494" t="str">
            <v>B058</v>
          </cell>
          <cell r="B494" t="str">
            <v>SARAMPION CON OTRAS COMPLICACIONES</v>
          </cell>
          <cell r="C494" t="str">
            <v>018</v>
          </cell>
        </row>
        <row r="495">
          <cell r="A495" t="str">
            <v>B059</v>
          </cell>
          <cell r="B495" t="str">
            <v>SARAMPION SIN COMPLICACIONES</v>
          </cell>
          <cell r="C495" t="str">
            <v>018</v>
          </cell>
        </row>
        <row r="496">
          <cell r="A496" t="str">
            <v>B06</v>
          </cell>
          <cell r="B496" t="str">
            <v>RUBEOLA (SARAMPION ALEMAN)</v>
          </cell>
          <cell r="C496" t="str">
            <v>025</v>
          </cell>
        </row>
        <row r="497">
          <cell r="A497" t="str">
            <v>B060</v>
          </cell>
          <cell r="B497" t="str">
            <v>RUBEOLA CON COMPLICACIONES NEUROLOGICAS</v>
          </cell>
          <cell r="C497" t="str">
            <v>025</v>
          </cell>
        </row>
        <row r="498">
          <cell r="A498" t="str">
            <v>B068</v>
          </cell>
          <cell r="B498" t="str">
            <v>RUBEOLA CON OTRAS COMPLICACIONES</v>
          </cell>
          <cell r="C498" t="str">
            <v>025</v>
          </cell>
        </row>
        <row r="499">
          <cell r="A499" t="str">
            <v>B069</v>
          </cell>
          <cell r="B499" t="str">
            <v>RUBEOLA SIN COMPLICACIONES</v>
          </cell>
          <cell r="C499" t="str">
            <v>025</v>
          </cell>
        </row>
        <row r="500">
          <cell r="A500" t="str">
            <v>B07</v>
          </cell>
          <cell r="B500" t="str">
            <v>VERRUGAS VIRICAS</v>
          </cell>
          <cell r="C500" t="str">
            <v>025</v>
          </cell>
        </row>
        <row r="501">
          <cell r="A501" t="str">
            <v>B08</v>
          </cell>
          <cell r="B501" t="str">
            <v>OTRAS INF.VIRIC.CARACT.POR LESIONES PIEL,MEMBR.MUCOS.NO CLAS.EN O/PART</v>
          </cell>
          <cell r="C501" t="str">
            <v>025</v>
          </cell>
        </row>
        <row r="502">
          <cell r="A502" t="str">
            <v>B080</v>
          </cell>
          <cell r="B502" t="str">
            <v>OTRAS INFECCIONES DEBIDAS A ORTOPOXVIRUS</v>
          </cell>
          <cell r="C502" t="str">
            <v>025</v>
          </cell>
        </row>
        <row r="503">
          <cell r="A503" t="str">
            <v>B081</v>
          </cell>
          <cell r="B503" t="str">
            <v>MOLUSCO CONTAGIOSO</v>
          </cell>
          <cell r="C503" t="str">
            <v>025</v>
          </cell>
        </row>
        <row r="504">
          <cell r="A504" t="str">
            <v>B082</v>
          </cell>
          <cell r="B504" t="str">
            <v>EXANTEMA SUBITO (SEXTA ENFERMEDAD)</v>
          </cell>
          <cell r="C504" t="str">
            <v>025</v>
          </cell>
        </row>
        <row r="505">
          <cell r="A505" t="str">
            <v>B083</v>
          </cell>
          <cell r="B505" t="str">
            <v>ERITEMA INFECCIOSO (QUINTA ENFERMEDAD)</v>
          </cell>
          <cell r="C505" t="str">
            <v>025</v>
          </cell>
        </row>
        <row r="506">
          <cell r="A506" t="str">
            <v>B084</v>
          </cell>
          <cell r="B506" t="str">
            <v>ESTOMATITIS VESICULAR ENTEROVIRAL CON EXANTEMA</v>
          </cell>
          <cell r="C506" t="str">
            <v>025</v>
          </cell>
        </row>
        <row r="507">
          <cell r="A507" t="str">
            <v>B085</v>
          </cell>
          <cell r="B507" t="str">
            <v>FARINGITIS VESICULAR ENTEROVIRICA</v>
          </cell>
          <cell r="C507" t="str">
            <v>025</v>
          </cell>
        </row>
        <row r="508">
          <cell r="A508" t="str">
            <v>B088</v>
          </cell>
          <cell r="B508" t="str">
            <v>OTRAS INF.VIR.ESPEC.CARACTERIZ.POR LESION.PIEL Y MEMBRANA MUCOSA</v>
          </cell>
          <cell r="C508" t="str">
            <v>025</v>
          </cell>
        </row>
        <row r="509">
          <cell r="A509" t="str">
            <v>B09</v>
          </cell>
          <cell r="B509" t="str">
            <v>INF.VIRAL NO ESPECIF.CARACT.POR LESION DE PIEL Y MEMBRANAS MUCOSAS</v>
          </cell>
          <cell r="C509" t="str">
            <v>025</v>
          </cell>
        </row>
        <row r="510">
          <cell r="A510" t="str">
            <v>B15</v>
          </cell>
          <cell r="B510" t="str">
            <v>HEPATITIS AGUDA TIPO A</v>
          </cell>
          <cell r="C510" t="str">
            <v>019</v>
          </cell>
        </row>
        <row r="511">
          <cell r="A511" t="str">
            <v>B150</v>
          </cell>
          <cell r="B511" t="str">
            <v>HEPATITIS AGUDA TIPO A, CON COMA HEPATICO</v>
          </cell>
          <cell r="C511" t="str">
            <v>019</v>
          </cell>
        </row>
        <row r="512">
          <cell r="A512" t="str">
            <v>B159</v>
          </cell>
          <cell r="B512" t="str">
            <v>HEPATITIS AGUDO TIPO A, SIN COMA HEPATICO</v>
          </cell>
          <cell r="C512" t="str">
            <v>019</v>
          </cell>
        </row>
        <row r="513">
          <cell r="A513" t="str">
            <v>B16</v>
          </cell>
          <cell r="B513" t="str">
            <v>HEPATITIS AGUDA TIPO B</v>
          </cell>
          <cell r="C513" t="str">
            <v>019</v>
          </cell>
        </row>
        <row r="514">
          <cell r="A514" t="str">
            <v>B160</v>
          </cell>
          <cell r="B514" t="str">
            <v>HEPATITIS AGUDA TIPO B, CON AGENTE DELTA (COINFECCION)SIN COMA HEPATIC</v>
          </cell>
          <cell r="C514" t="str">
            <v>019</v>
          </cell>
        </row>
        <row r="515">
          <cell r="A515" t="str">
            <v>B161</v>
          </cell>
          <cell r="B515" t="str">
            <v>HEPATITIS AGUDA TIPO B, CON AGENTE DELTA (COINFECCION)SIN COMA HEPATIC</v>
          </cell>
          <cell r="C515" t="str">
            <v>019</v>
          </cell>
        </row>
        <row r="516">
          <cell r="A516" t="str">
            <v>B162</v>
          </cell>
          <cell r="B516" t="str">
            <v>HEPATITIS AGUDA TIPO B, SIN AGENTE DELTA, CON COMA HEPATICO</v>
          </cell>
          <cell r="C516" t="str">
            <v>019</v>
          </cell>
        </row>
        <row r="517">
          <cell r="A517" t="str">
            <v>B169</v>
          </cell>
          <cell r="B517" t="str">
            <v>HEPATITIS AGUDA TIPO B, SIN AGENTE DELTA Y SIN COMA</v>
          </cell>
          <cell r="C517" t="str">
            <v>019</v>
          </cell>
        </row>
        <row r="518">
          <cell r="A518" t="str">
            <v>B17</v>
          </cell>
          <cell r="B518" t="str">
            <v>OTRAS HEPATITIS VIRALES AGUDAS</v>
          </cell>
          <cell r="C518" t="str">
            <v>019</v>
          </cell>
        </row>
        <row r="519">
          <cell r="A519" t="str">
            <v>B170</v>
          </cell>
          <cell r="B519" t="str">
            <v>INFECCION (SUPERINFECC)AGUDA POR AGENTE DELTA EN EL PORTAD.HEPAT.B</v>
          </cell>
          <cell r="C519" t="str">
            <v>019</v>
          </cell>
        </row>
        <row r="520">
          <cell r="A520" t="str">
            <v>B171</v>
          </cell>
          <cell r="B520" t="str">
            <v>HEPATITIS AGUDA TIPO C</v>
          </cell>
          <cell r="C520" t="str">
            <v>019</v>
          </cell>
        </row>
        <row r="521">
          <cell r="A521" t="str">
            <v>B172</v>
          </cell>
          <cell r="B521" t="str">
            <v>HEPATITIS AGUDA TIPO E</v>
          </cell>
          <cell r="C521" t="str">
            <v>019</v>
          </cell>
        </row>
        <row r="522">
          <cell r="A522" t="str">
            <v>B178</v>
          </cell>
          <cell r="B522" t="str">
            <v>OTRAS HEPATITIS VIRALES AGUDAS ESPECIFICADAS</v>
          </cell>
          <cell r="C522" t="str">
            <v>019</v>
          </cell>
        </row>
        <row r="523">
          <cell r="A523" t="str">
            <v>B18</v>
          </cell>
          <cell r="B523" t="str">
            <v>HEPATITIS VIRAL CRONICA</v>
          </cell>
          <cell r="C523" t="str">
            <v>019</v>
          </cell>
        </row>
        <row r="524">
          <cell r="A524" t="str">
            <v>B180</v>
          </cell>
          <cell r="B524" t="str">
            <v>HEPATITIS VIRAL TIPO B CRONICA, CON AGENTE DELTA</v>
          </cell>
          <cell r="C524" t="str">
            <v>019</v>
          </cell>
        </row>
        <row r="525">
          <cell r="A525" t="str">
            <v>B181</v>
          </cell>
          <cell r="B525" t="str">
            <v>HEPATITIS VIRAL TIPO B CRONICA, SIN AGENTE DELTA</v>
          </cell>
          <cell r="C525" t="str">
            <v>019</v>
          </cell>
        </row>
        <row r="526">
          <cell r="A526" t="str">
            <v>B182</v>
          </cell>
          <cell r="B526" t="str">
            <v>HEPATITIS VIRAL TIPO C CRONICA</v>
          </cell>
          <cell r="C526" t="str">
            <v>019</v>
          </cell>
        </row>
        <row r="527">
          <cell r="A527" t="str">
            <v>B189</v>
          </cell>
          <cell r="B527" t="str">
            <v>HEPATITIS VIRAL CRONICA, SIN OTRA ESPECIFICACION</v>
          </cell>
          <cell r="C527" t="str">
            <v>019</v>
          </cell>
        </row>
        <row r="528">
          <cell r="A528" t="str">
            <v>B19</v>
          </cell>
          <cell r="B528" t="str">
            <v>HEPATITIS VIRAL, SIN OTRA ESPECIFICACION</v>
          </cell>
          <cell r="C528" t="str">
            <v>019</v>
          </cell>
        </row>
        <row r="529">
          <cell r="A529" t="str">
            <v>B190</v>
          </cell>
          <cell r="B529" t="str">
            <v>HEPATITIS VIRAL NO ESPECIFICADA CON COMA</v>
          </cell>
          <cell r="C529" t="str">
            <v>019</v>
          </cell>
        </row>
        <row r="530">
          <cell r="A530" t="str">
            <v>B199</v>
          </cell>
          <cell r="B530" t="str">
            <v>HEPATITIS VIRAL NO ESPECIFICADA SIN COMA</v>
          </cell>
          <cell r="C530" t="str">
            <v>019</v>
          </cell>
        </row>
        <row r="531">
          <cell r="A531" t="str">
            <v>B20</v>
          </cell>
          <cell r="B531" t="str">
            <v>ENFERMEDAD POR VIRUS DE LA INMUNODEFICIENCIA HUMANA (VHI)</v>
          </cell>
          <cell r="C531" t="str">
            <v>020</v>
          </cell>
        </row>
        <row r="532">
          <cell r="A532" t="str">
            <v>B200</v>
          </cell>
          <cell r="B532" t="str">
            <v>ENERMEDAD POR VIH,RESULTANTE EN INFECCION POR MICOBACTERIAS</v>
          </cell>
          <cell r="C532" t="str">
            <v>020</v>
          </cell>
        </row>
        <row r="533">
          <cell r="A533" t="str">
            <v>B201</v>
          </cell>
          <cell r="B533" t="str">
            <v>ENFERMEDAD POR VIH, RESULTANTE EN OTRAS INFECCIONES BACTERIANAS</v>
          </cell>
          <cell r="C533" t="str">
            <v>020</v>
          </cell>
        </row>
        <row r="534">
          <cell r="A534" t="str">
            <v>B202</v>
          </cell>
          <cell r="B534" t="str">
            <v>ENFERMEDAD POR VIH, RESULTANTE EN ENFERMEDAD POR CITOMEGALOVIRUS</v>
          </cell>
          <cell r="C534" t="str">
            <v>020</v>
          </cell>
        </row>
        <row r="535">
          <cell r="A535" t="str">
            <v>B203</v>
          </cell>
          <cell r="B535" t="str">
            <v>ENFERMEDAD POR VIH, RESULTANTE  EN OTRAS INFECCIONES VIRALES</v>
          </cell>
          <cell r="C535" t="str">
            <v>020</v>
          </cell>
        </row>
        <row r="536">
          <cell r="A536" t="str">
            <v>B204</v>
          </cell>
          <cell r="B536" t="str">
            <v>ENFERMEDAD POR VIH, RESULTANTE EN CANDIDIASIS</v>
          </cell>
          <cell r="C536" t="str">
            <v>020</v>
          </cell>
        </row>
        <row r="537">
          <cell r="A537" t="str">
            <v>B205</v>
          </cell>
          <cell r="B537" t="str">
            <v>ENFERMEDAD POR VIH, RESULTANTE EN OTRAS MICOSIS</v>
          </cell>
          <cell r="C537" t="str">
            <v>020</v>
          </cell>
        </row>
        <row r="538">
          <cell r="A538" t="str">
            <v>B206</v>
          </cell>
          <cell r="B538" t="str">
            <v>ENFERMEDAD POR VIH, RESULTANTE EN NEUMONIA POR PNEUMOCYSTIS CARINII</v>
          </cell>
          <cell r="C538" t="str">
            <v>020</v>
          </cell>
        </row>
        <row r="539">
          <cell r="A539" t="str">
            <v>B207</v>
          </cell>
          <cell r="B539" t="str">
            <v>ENFERMEDAD POR VIH, RESULTANTE EN INFECCIONES MULTIPLES</v>
          </cell>
          <cell r="C539" t="str">
            <v>020</v>
          </cell>
        </row>
        <row r="540">
          <cell r="A540" t="str">
            <v>B208</v>
          </cell>
          <cell r="B540" t="str">
            <v>ENFERMEDAD POR VIH, RESULTANTE  EN OTRAS ENF.INFECCIOS.O PARASITARIAS</v>
          </cell>
          <cell r="C540" t="str">
            <v>020</v>
          </cell>
        </row>
        <row r="541">
          <cell r="A541" t="str">
            <v>B209</v>
          </cell>
          <cell r="B541" t="str">
            <v>ENFERMEDAD POR VIH, RESULTANTE EN ENF.INFECC.O PARASIT.NO ESPECIFICADA</v>
          </cell>
          <cell r="C541" t="str">
            <v>020</v>
          </cell>
        </row>
        <row r="542">
          <cell r="A542" t="str">
            <v>B21</v>
          </cell>
          <cell r="B542" t="str">
            <v>ENFERMEDAD POR VIRUS DE LA INMUNOD.HUM.VIH,RESUTTE EN TUMORES MALIGNOS</v>
          </cell>
          <cell r="C542" t="str">
            <v>020</v>
          </cell>
        </row>
        <row r="543">
          <cell r="A543" t="str">
            <v>B210</v>
          </cell>
          <cell r="B543" t="str">
            <v>ENFERMEDAD POR VIH, RESULTANTE EN SARCOMA DE KAPOSI</v>
          </cell>
          <cell r="C543" t="str">
            <v>020</v>
          </cell>
        </row>
        <row r="544">
          <cell r="A544" t="str">
            <v>B211</v>
          </cell>
          <cell r="B544" t="str">
            <v>ENFERMEDAR POR VIH, RESULTANTE EN LIFOMA DE BURKITT</v>
          </cell>
          <cell r="C544" t="str">
            <v>020</v>
          </cell>
        </row>
        <row r="545">
          <cell r="A545" t="str">
            <v>B212</v>
          </cell>
          <cell r="B545" t="str">
            <v>ENFERMEDAD POR VIH, RESULTANTE EN OTROS TIPOS DE LINFOMA NO HODGKIN</v>
          </cell>
          <cell r="C545" t="str">
            <v>020</v>
          </cell>
        </row>
        <row r="546">
          <cell r="A546" t="str">
            <v>B213</v>
          </cell>
          <cell r="B546" t="str">
            <v>ENF.POR VIH,RESULT.EN TUMORES MALIG. DEL TEJIDO HEMATOP.Y TEJ.RELACION</v>
          </cell>
          <cell r="C546" t="str">
            <v>020</v>
          </cell>
        </row>
        <row r="547">
          <cell r="A547" t="str">
            <v>B217</v>
          </cell>
          <cell r="B547" t="str">
            <v>ENFERMEDA POR VIH, RESULTANTE EN TUMORES MALIGNOS MULTIPLES</v>
          </cell>
          <cell r="C547" t="str">
            <v>020</v>
          </cell>
        </row>
        <row r="548">
          <cell r="A548" t="str">
            <v>B218</v>
          </cell>
          <cell r="B548" t="str">
            <v>ENFERMEDAD POR VIH, RESULTANTE EN OTROS TUMORES MALIGNOS</v>
          </cell>
          <cell r="C548" t="str">
            <v>020</v>
          </cell>
        </row>
        <row r="549">
          <cell r="A549" t="str">
            <v>B219</v>
          </cell>
          <cell r="B549" t="str">
            <v>ENFERMEDAD POR VIH, RESULTANTE EN TUMORES MALIGNOS NO ESPECIFICADOS</v>
          </cell>
          <cell r="C549" t="str">
            <v>020</v>
          </cell>
        </row>
        <row r="550">
          <cell r="A550" t="str">
            <v>B22</v>
          </cell>
          <cell r="B550" t="str">
            <v>ENFERMEDAD POR VIRUS DE LA INMUNODEF.HUM HIV,RESULT.EN O/ENF.ESPECIFIC</v>
          </cell>
          <cell r="C550" t="str">
            <v>020</v>
          </cell>
        </row>
        <row r="551">
          <cell r="A551" t="str">
            <v>B220</v>
          </cell>
          <cell r="B551" t="str">
            <v>ENFERMEDAD POR VIH, RESULTANTE EN ENCEFALOPATIA</v>
          </cell>
          <cell r="C551" t="str">
            <v>020</v>
          </cell>
        </row>
        <row r="552">
          <cell r="A552" t="str">
            <v>B221</v>
          </cell>
          <cell r="B552" t="str">
            <v>ENFERMEDAD POR VIH, RESULTANTE EN NEUMONITIS LINFOIDE</v>
          </cell>
          <cell r="C552" t="str">
            <v>020</v>
          </cell>
        </row>
        <row r="553">
          <cell r="A553" t="str">
            <v>B222</v>
          </cell>
          <cell r="B553" t="str">
            <v>ENFERMEDAD POR VIH, RESULTANTE EN SIDROME CAQUECTICO</v>
          </cell>
          <cell r="C553" t="str">
            <v>020</v>
          </cell>
        </row>
        <row r="554">
          <cell r="A554" t="str">
            <v>B227</v>
          </cell>
          <cell r="B554" t="str">
            <v>ENFERMEDAD POR VIH,RESULT. EN ENF.MULTIPLES CLASIFICADA EN OTRA PARTE</v>
          </cell>
          <cell r="C554" t="str">
            <v>020</v>
          </cell>
        </row>
        <row r="555">
          <cell r="A555" t="str">
            <v>B23</v>
          </cell>
          <cell r="B555" t="str">
            <v>ENFERMEDAD POR VIRUS DE INMUNOD.HUM.VIH,RESULTANT.EN OTRAS AFECCIONES</v>
          </cell>
          <cell r="C555" t="str">
            <v>020</v>
          </cell>
        </row>
        <row r="556">
          <cell r="A556" t="str">
            <v>B230</v>
          </cell>
          <cell r="B556" t="str">
            <v>SINDROME DE INFECCION AGUDA DEBIDA A VIH</v>
          </cell>
          <cell r="C556" t="str">
            <v>020</v>
          </cell>
        </row>
        <row r="557">
          <cell r="A557" t="str">
            <v>B231</v>
          </cell>
          <cell r="B557" t="str">
            <v>ENFERMEDAD POR VIH, RESULTANTE EN LIFADENOPATIA</v>
          </cell>
          <cell r="C557" t="str">
            <v>020</v>
          </cell>
        </row>
        <row r="558">
          <cell r="A558" t="str">
            <v>B232</v>
          </cell>
          <cell r="B558" t="str">
            <v>ENFERMEDAD POR VIH, RESULTANTE EN ANORMALIDADES</v>
          </cell>
          <cell r="C558" t="str">
            <v>020</v>
          </cell>
        </row>
        <row r="559">
          <cell r="A559" t="str">
            <v>B238</v>
          </cell>
          <cell r="B559" t="str">
            <v>ENFERMEDAD POR VIH, RESULTANTE EN OTRAS AFECCIONES ESPECIFICADAS</v>
          </cell>
          <cell r="C559" t="str">
            <v>020</v>
          </cell>
        </row>
        <row r="560">
          <cell r="A560" t="str">
            <v>B24X</v>
          </cell>
          <cell r="B560" t="str">
            <v>ENFERMEDAD POR VIRUS DE LA INMUNODEF.HUM.VIH, SIN OTRA ESPECIFICACION</v>
          </cell>
          <cell r="C560" t="str">
            <v>020</v>
          </cell>
        </row>
        <row r="561">
          <cell r="A561" t="str">
            <v>B25</v>
          </cell>
          <cell r="B561" t="str">
            <v>ENFERMEDAD DEBIDA A VIRUS CITOMEGALICO</v>
          </cell>
          <cell r="C561" t="str">
            <v>025</v>
          </cell>
        </row>
        <row r="562">
          <cell r="A562" t="str">
            <v>B250</v>
          </cell>
          <cell r="B562" t="str">
            <v>NEUMONITIS DEBIDA A VIRUS CITOMEGALICO</v>
          </cell>
          <cell r="C562" t="str">
            <v>025</v>
          </cell>
        </row>
        <row r="563">
          <cell r="A563" t="str">
            <v>B251</v>
          </cell>
          <cell r="B563" t="str">
            <v>HEPATITIS DEBIDA A VIRUS CITOMEGALICO</v>
          </cell>
          <cell r="C563" t="str">
            <v>025</v>
          </cell>
        </row>
        <row r="564">
          <cell r="A564" t="str">
            <v>B252</v>
          </cell>
          <cell r="B564" t="str">
            <v>PANCREATITIS DEBIDA A VIRUS CITOMEGALICO</v>
          </cell>
          <cell r="C564" t="str">
            <v>025</v>
          </cell>
        </row>
        <row r="565">
          <cell r="A565" t="str">
            <v>B258</v>
          </cell>
          <cell r="B565" t="str">
            <v>OTRAS ENFERMEDADES DEBIDA A VIRUS CITOMEGALICO</v>
          </cell>
          <cell r="C565" t="str">
            <v>025</v>
          </cell>
        </row>
        <row r="566">
          <cell r="A566" t="str">
            <v>B259</v>
          </cell>
          <cell r="B566" t="str">
            <v>ENFERMEDA POR VIRUS CITOMEGALICO, NO ESPECIFICADA</v>
          </cell>
          <cell r="C566" t="str">
            <v>025</v>
          </cell>
        </row>
        <row r="567">
          <cell r="A567" t="str">
            <v>B26</v>
          </cell>
          <cell r="B567" t="str">
            <v>PAROTIDITIS INFECCIOSA</v>
          </cell>
          <cell r="C567" t="str">
            <v>025</v>
          </cell>
        </row>
        <row r="568">
          <cell r="A568" t="str">
            <v>B260</v>
          </cell>
          <cell r="B568" t="str">
            <v>ORQUITIS POR PAROTIDITIS</v>
          </cell>
          <cell r="C568" t="str">
            <v>025</v>
          </cell>
        </row>
        <row r="569">
          <cell r="A569" t="str">
            <v>B261</v>
          </cell>
          <cell r="B569" t="str">
            <v>MENINGITIS POR PAROTIDITIS</v>
          </cell>
          <cell r="C569" t="str">
            <v>025</v>
          </cell>
        </row>
        <row r="570">
          <cell r="A570" t="str">
            <v>B262</v>
          </cell>
          <cell r="B570" t="str">
            <v>ENCEFALITIS POR PAROTIDITIS</v>
          </cell>
          <cell r="C570" t="str">
            <v>025</v>
          </cell>
        </row>
        <row r="571">
          <cell r="A571" t="str">
            <v>B263</v>
          </cell>
          <cell r="B571" t="str">
            <v>PANCREATITIS POR PAROTIDITIS</v>
          </cell>
          <cell r="C571" t="str">
            <v>025</v>
          </cell>
        </row>
        <row r="572">
          <cell r="A572" t="str">
            <v>B268</v>
          </cell>
          <cell r="B572" t="str">
            <v>PAROTIDITIS INFECCIOSA CON OTRAS COMPLICACIONES</v>
          </cell>
          <cell r="C572" t="str">
            <v>025</v>
          </cell>
        </row>
        <row r="573">
          <cell r="A573" t="str">
            <v>B269</v>
          </cell>
          <cell r="B573" t="str">
            <v>PAROTIDITIS, SIN COMPLICACIONES</v>
          </cell>
          <cell r="C573" t="str">
            <v>025</v>
          </cell>
        </row>
        <row r="574">
          <cell r="A574" t="str">
            <v>B27</v>
          </cell>
          <cell r="B574" t="str">
            <v>MONONUCLEOSIS INFECCIOSA</v>
          </cell>
          <cell r="C574" t="str">
            <v>025</v>
          </cell>
        </row>
        <row r="575">
          <cell r="A575" t="str">
            <v>B270</v>
          </cell>
          <cell r="B575" t="str">
            <v>MONONUCLEOSIS DEBIDA A HERPES VIRUS GAMMA</v>
          </cell>
          <cell r="C575" t="str">
            <v>025</v>
          </cell>
        </row>
        <row r="576">
          <cell r="A576" t="str">
            <v>B271</v>
          </cell>
          <cell r="B576" t="str">
            <v>MONUNUCLEOSIS POR CITOMEGALOVIRUS</v>
          </cell>
          <cell r="C576" t="str">
            <v>025</v>
          </cell>
        </row>
        <row r="577">
          <cell r="A577" t="str">
            <v>B278</v>
          </cell>
          <cell r="B577" t="str">
            <v>OTRAS MONUNUCLEOSIS INFECCIOSAS</v>
          </cell>
          <cell r="C577" t="str">
            <v>025</v>
          </cell>
        </row>
        <row r="578">
          <cell r="A578" t="str">
            <v>B279</v>
          </cell>
          <cell r="B578" t="str">
            <v>MONONUCLEOSIS INFECCIOSA, NO ESPECIFICADA</v>
          </cell>
          <cell r="C578" t="str">
            <v>025</v>
          </cell>
        </row>
        <row r="579">
          <cell r="A579" t="str">
            <v>B30</v>
          </cell>
          <cell r="B579" t="str">
            <v>CONJUNTIVITIS VIRAL</v>
          </cell>
          <cell r="C579" t="str">
            <v>025</v>
          </cell>
        </row>
        <row r="580">
          <cell r="A580" t="str">
            <v>B300</v>
          </cell>
          <cell r="B580" t="str">
            <v>QUERATOCONJUNTIVITIS DEBIDA A ADENOVIRUS</v>
          </cell>
          <cell r="C580" t="str">
            <v>025</v>
          </cell>
        </row>
        <row r="581">
          <cell r="A581" t="str">
            <v>B301</v>
          </cell>
          <cell r="B581" t="str">
            <v>CONJUNTIVITIS DEBIDA A ADENOVIRUS</v>
          </cell>
          <cell r="C581" t="str">
            <v>025</v>
          </cell>
        </row>
        <row r="582">
          <cell r="A582" t="str">
            <v>B302</v>
          </cell>
          <cell r="B582" t="str">
            <v>FARINGOCONJUNTIVITIS VIRAL</v>
          </cell>
          <cell r="C582" t="str">
            <v>025</v>
          </cell>
        </row>
        <row r="583">
          <cell r="A583" t="str">
            <v>B303</v>
          </cell>
          <cell r="B583" t="str">
            <v>CONJUNTIVITIS EPIDEMICA AGUDA HEMORRAGICA (ENTEROVIRICA)</v>
          </cell>
          <cell r="C583" t="str">
            <v>025</v>
          </cell>
        </row>
        <row r="584">
          <cell r="A584" t="str">
            <v>B308</v>
          </cell>
          <cell r="B584" t="str">
            <v>OTRAS CONJUNTIVITIS VIRALES</v>
          </cell>
          <cell r="C584" t="str">
            <v>025</v>
          </cell>
        </row>
        <row r="585">
          <cell r="A585" t="str">
            <v>B309</v>
          </cell>
          <cell r="B585" t="str">
            <v>CONJUNTIVITIS VIRAL, SIN OTRA ESPECIFICACION</v>
          </cell>
          <cell r="C585" t="str">
            <v>025</v>
          </cell>
        </row>
        <row r="586">
          <cell r="A586" t="str">
            <v>B33</v>
          </cell>
          <cell r="B586" t="str">
            <v>OTRAS ENFERMEDADES VIRALES, NO CLASIFICADAS EN OTRA PARTE</v>
          </cell>
          <cell r="C586" t="str">
            <v>025</v>
          </cell>
        </row>
        <row r="587">
          <cell r="A587" t="str">
            <v>B330</v>
          </cell>
          <cell r="B587" t="str">
            <v>MIALGIA EPIDEMICA</v>
          </cell>
          <cell r="C587" t="str">
            <v>025</v>
          </cell>
        </row>
        <row r="588">
          <cell r="A588" t="str">
            <v>B331</v>
          </cell>
          <cell r="B588" t="str">
            <v>ENFERMEDAD DEL RIO ROSS</v>
          </cell>
          <cell r="C588" t="str">
            <v>025</v>
          </cell>
        </row>
        <row r="589">
          <cell r="A589" t="str">
            <v>B332</v>
          </cell>
          <cell r="B589" t="str">
            <v>CARDITIS VIRAL</v>
          </cell>
          <cell r="C589" t="str">
            <v>025</v>
          </cell>
        </row>
        <row r="590">
          <cell r="A590" t="str">
            <v>B333</v>
          </cell>
          <cell r="B590" t="str">
            <v>INFECCIONES DEBIDAS A RETROVIRUS, NO CLASIFICADAS EN OTRA PARTE</v>
          </cell>
          <cell r="C590" t="str">
            <v>025</v>
          </cell>
        </row>
        <row r="591">
          <cell r="A591" t="str">
            <v>B338</v>
          </cell>
          <cell r="B591" t="str">
            <v>OTRAS ENFERMEDADES VIRALES ESPECIFICADAS</v>
          </cell>
          <cell r="C591" t="str">
            <v>025</v>
          </cell>
        </row>
        <row r="592">
          <cell r="A592" t="str">
            <v>B34</v>
          </cell>
          <cell r="B592" t="str">
            <v>INFECCION VIRAL DE SITIO NO ESPECIFICADO</v>
          </cell>
          <cell r="C592" t="str">
            <v>025</v>
          </cell>
        </row>
        <row r="593">
          <cell r="A593" t="str">
            <v>B340</v>
          </cell>
          <cell r="B593" t="str">
            <v>INFECCION DEBIDA A ADENOVIRUS, SIN OTRA ESPECIFICACION</v>
          </cell>
          <cell r="C593" t="str">
            <v>025</v>
          </cell>
        </row>
        <row r="594">
          <cell r="A594" t="str">
            <v>B341</v>
          </cell>
          <cell r="B594" t="str">
            <v>INFECCION DEBIDA A ENTEROVIRUS, SIN OTRA ESPECIFICACION</v>
          </cell>
          <cell r="C594" t="str">
            <v>025</v>
          </cell>
        </row>
        <row r="595">
          <cell r="A595" t="str">
            <v>B342</v>
          </cell>
          <cell r="B595" t="str">
            <v>INFECCION DEBIDA A CORONAVIRUS, SIN OTRA ESPECIFICACION</v>
          </cell>
          <cell r="C595" t="str">
            <v>025</v>
          </cell>
        </row>
        <row r="596">
          <cell r="A596" t="str">
            <v>B343</v>
          </cell>
          <cell r="B596" t="str">
            <v>INFECCION DEBIDA A PARVOVIRUS, SIN OTRA ESPECIFICACION</v>
          </cell>
          <cell r="C596" t="str">
            <v>025</v>
          </cell>
        </row>
        <row r="597">
          <cell r="A597" t="str">
            <v>B344</v>
          </cell>
          <cell r="B597" t="str">
            <v>INFECCION DEBIDA A PAPOVAVIRUS, SIN OTRA ESPECIFICACION</v>
          </cell>
          <cell r="C597" t="str">
            <v>025</v>
          </cell>
        </row>
        <row r="598">
          <cell r="A598" t="str">
            <v>B348</v>
          </cell>
          <cell r="B598" t="str">
            <v>OTRAS INFECCIONES VIRALES DE SITIO NO ESPECIFICADO</v>
          </cell>
          <cell r="C598" t="str">
            <v>025</v>
          </cell>
        </row>
        <row r="599">
          <cell r="A599" t="str">
            <v>B349</v>
          </cell>
          <cell r="B599" t="str">
            <v>INFECCION VIRAL, NO ESPECIFICADA</v>
          </cell>
          <cell r="C599" t="str">
            <v>025</v>
          </cell>
        </row>
        <row r="600">
          <cell r="A600" t="str">
            <v>B35</v>
          </cell>
          <cell r="B600" t="str">
            <v>DERMATOFITOSIS</v>
          </cell>
          <cell r="C600" t="str">
            <v>025</v>
          </cell>
        </row>
        <row r="601">
          <cell r="A601" t="str">
            <v>B350</v>
          </cell>
          <cell r="B601" t="str">
            <v>TIÑA DE LA BARBA Y DEL CUERO CABELLUDO</v>
          </cell>
          <cell r="C601" t="str">
            <v>025</v>
          </cell>
        </row>
        <row r="602">
          <cell r="A602" t="str">
            <v>B351</v>
          </cell>
          <cell r="B602" t="str">
            <v>TIÑA DE LAS UÑAS</v>
          </cell>
          <cell r="C602" t="str">
            <v>025</v>
          </cell>
        </row>
        <row r="603">
          <cell r="A603" t="str">
            <v>B352</v>
          </cell>
          <cell r="B603" t="str">
            <v>TIÑA DE LA MANO</v>
          </cell>
          <cell r="C603" t="str">
            <v>025</v>
          </cell>
        </row>
        <row r="604">
          <cell r="A604" t="str">
            <v>B353</v>
          </cell>
          <cell r="B604" t="str">
            <v>TIÑA DEL PIE (TINEA PEDIS)</v>
          </cell>
          <cell r="C604" t="str">
            <v>025</v>
          </cell>
        </row>
        <row r="605">
          <cell r="A605" t="str">
            <v>B354</v>
          </cell>
          <cell r="B605" t="str">
            <v>TIÑA DEL CUERPO (TINEA CORPORIS)</v>
          </cell>
          <cell r="C605" t="str">
            <v>025</v>
          </cell>
        </row>
        <row r="606">
          <cell r="A606" t="str">
            <v>B355</v>
          </cell>
          <cell r="B606" t="str">
            <v>TIÑA LIMBRICADA (TINEA IMBRICATA)</v>
          </cell>
          <cell r="C606" t="str">
            <v>025</v>
          </cell>
        </row>
        <row r="607">
          <cell r="A607" t="str">
            <v>B356</v>
          </cell>
          <cell r="B607" t="str">
            <v>TIÑA INGUINAL (TINEA CRURIS)</v>
          </cell>
          <cell r="C607" t="str">
            <v>025</v>
          </cell>
        </row>
        <row r="608">
          <cell r="A608" t="str">
            <v>B358</v>
          </cell>
          <cell r="B608" t="str">
            <v>OTRAS DERMATOFITOSIS</v>
          </cell>
          <cell r="C608" t="str">
            <v>025</v>
          </cell>
        </row>
        <row r="609">
          <cell r="A609" t="str">
            <v>B359</v>
          </cell>
          <cell r="B609" t="str">
            <v>DERMATOFITOSIS, NO ESPECIFICADA</v>
          </cell>
          <cell r="C609" t="str">
            <v>025</v>
          </cell>
        </row>
        <row r="610">
          <cell r="A610" t="str">
            <v>B36</v>
          </cell>
          <cell r="B610" t="str">
            <v>OTRAS MICOSIS SUPERFICIALES</v>
          </cell>
          <cell r="C610" t="str">
            <v>025</v>
          </cell>
        </row>
        <row r="611">
          <cell r="A611" t="str">
            <v>B360</v>
          </cell>
          <cell r="B611" t="str">
            <v>PITIRIASIS VERSICOLOR</v>
          </cell>
          <cell r="C611" t="str">
            <v>025</v>
          </cell>
        </row>
        <row r="612">
          <cell r="A612" t="str">
            <v>B361</v>
          </cell>
          <cell r="B612" t="str">
            <v>TIÑA NEGRA</v>
          </cell>
          <cell r="C612" t="str">
            <v>025</v>
          </cell>
        </row>
        <row r="613">
          <cell r="A613" t="str">
            <v>B362</v>
          </cell>
          <cell r="B613" t="str">
            <v>PIEDRA BLANCA</v>
          </cell>
          <cell r="C613" t="str">
            <v>025</v>
          </cell>
        </row>
        <row r="614">
          <cell r="A614" t="str">
            <v>B363</v>
          </cell>
          <cell r="B614" t="str">
            <v>PIEDRA NEGRA</v>
          </cell>
          <cell r="C614" t="str">
            <v>025</v>
          </cell>
        </row>
        <row r="615">
          <cell r="A615" t="str">
            <v>B368</v>
          </cell>
          <cell r="B615" t="str">
            <v>OTRAS MICOSIS SUPERFICIALES ESPECIFICADAS</v>
          </cell>
          <cell r="C615" t="str">
            <v>025</v>
          </cell>
        </row>
        <row r="616">
          <cell r="A616" t="str">
            <v>B369</v>
          </cell>
          <cell r="B616" t="str">
            <v>MICOSIS SUPERFICIAL, SIN OTRA ESPECIFICACION</v>
          </cell>
          <cell r="C616" t="str">
            <v>025</v>
          </cell>
        </row>
        <row r="617">
          <cell r="A617" t="str">
            <v>B37</v>
          </cell>
          <cell r="B617" t="str">
            <v>CANDIDIASIS</v>
          </cell>
          <cell r="C617" t="str">
            <v>025</v>
          </cell>
        </row>
        <row r="618">
          <cell r="A618" t="str">
            <v>B370</v>
          </cell>
          <cell r="B618" t="str">
            <v>ESTOMATITIS CANDIDIASICA</v>
          </cell>
          <cell r="C618" t="str">
            <v>025</v>
          </cell>
        </row>
        <row r="619">
          <cell r="A619" t="str">
            <v>B371</v>
          </cell>
          <cell r="B619" t="str">
            <v>CANDIDIASIS PULMONAR</v>
          </cell>
          <cell r="C619" t="str">
            <v>025</v>
          </cell>
        </row>
        <row r="620">
          <cell r="A620" t="str">
            <v>B372</v>
          </cell>
          <cell r="B620" t="str">
            <v>CANDIDIASIS DE LA PIEL Y DE LAS UÑAS</v>
          </cell>
          <cell r="C620" t="str">
            <v>025</v>
          </cell>
        </row>
        <row r="621">
          <cell r="A621" t="str">
            <v>B373</v>
          </cell>
          <cell r="B621" t="str">
            <v>CANDIDIASIS DE LA VALVULA Y DE LA VAGINA</v>
          </cell>
          <cell r="C621" t="str">
            <v>025</v>
          </cell>
        </row>
        <row r="622">
          <cell r="A622" t="str">
            <v>B374</v>
          </cell>
          <cell r="B622" t="str">
            <v>CANDIDIASIS DE OTRAS LOCALIZACIONES UROGENITALES</v>
          </cell>
          <cell r="C622" t="str">
            <v>025</v>
          </cell>
        </row>
        <row r="623">
          <cell r="A623" t="str">
            <v>B375</v>
          </cell>
          <cell r="B623" t="str">
            <v>MENINGITIS DEBIDA A CANDIDA</v>
          </cell>
          <cell r="C623" t="str">
            <v>025</v>
          </cell>
        </row>
        <row r="624">
          <cell r="A624" t="str">
            <v>B376</v>
          </cell>
          <cell r="B624" t="str">
            <v>ENDOCARDITIS DEBIDA A CANDIDA</v>
          </cell>
          <cell r="C624" t="str">
            <v>025</v>
          </cell>
        </row>
        <row r="625">
          <cell r="A625" t="str">
            <v>B377</v>
          </cell>
          <cell r="B625" t="str">
            <v>SEPTICEMIA DEBIDA A CANDIDA</v>
          </cell>
          <cell r="C625" t="str">
            <v>025</v>
          </cell>
        </row>
        <row r="626">
          <cell r="A626" t="str">
            <v>B378</v>
          </cell>
          <cell r="B626" t="str">
            <v>CANDIDIASIS DE OTROS SITIOS</v>
          </cell>
          <cell r="C626" t="str">
            <v>025</v>
          </cell>
        </row>
        <row r="627">
          <cell r="A627" t="str">
            <v>B38</v>
          </cell>
          <cell r="B627" t="str">
            <v>COCCIDIOIDOMICOSIS</v>
          </cell>
          <cell r="C627" t="str">
            <v>025</v>
          </cell>
        </row>
        <row r="628">
          <cell r="A628" t="str">
            <v>B380</v>
          </cell>
          <cell r="B628" t="str">
            <v>COCCIDIOIDOMICOSIS PULMONAR AGUDA</v>
          </cell>
          <cell r="C628" t="str">
            <v>025</v>
          </cell>
        </row>
        <row r="629">
          <cell r="A629" t="str">
            <v>B381</v>
          </cell>
          <cell r="B629" t="str">
            <v>COCCIDIOIDOMICOSIS PULMONAR CRONICA</v>
          </cell>
          <cell r="C629" t="str">
            <v>025</v>
          </cell>
        </row>
        <row r="630">
          <cell r="A630" t="str">
            <v>B382</v>
          </cell>
          <cell r="B630" t="str">
            <v>COCCIDIODOMICOSIS PULMONAR, SIN OTRA ESPECIFICACION</v>
          </cell>
          <cell r="C630" t="str">
            <v>025</v>
          </cell>
        </row>
        <row r="631">
          <cell r="A631" t="str">
            <v>B383</v>
          </cell>
          <cell r="B631" t="str">
            <v>COCCIDIOIDOMICOSIS CUTANEA</v>
          </cell>
          <cell r="C631" t="str">
            <v>025</v>
          </cell>
        </row>
        <row r="632">
          <cell r="A632" t="str">
            <v>B384</v>
          </cell>
          <cell r="B632" t="str">
            <v>MENINGITIS DEBIDA A COCCIDIOIDOMICOSIS</v>
          </cell>
          <cell r="C632" t="str">
            <v>025</v>
          </cell>
        </row>
        <row r="633">
          <cell r="A633" t="str">
            <v>B387</v>
          </cell>
          <cell r="B633" t="str">
            <v>COCCIDIOIDOMICOSIS DISEMINADA</v>
          </cell>
          <cell r="C633" t="str">
            <v>025</v>
          </cell>
        </row>
        <row r="634">
          <cell r="A634" t="str">
            <v>B388</v>
          </cell>
          <cell r="B634" t="str">
            <v>OTRAS FOMRAS DE COCCIDIOIDOMICOSIS</v>
          </cell>
          <cell r="C634" t="str">
            <v>025</v>
          </cell>
        </row>
        <row r="635">
          <cell r="A635" t="str">
            <v>B389</v>
          </cell>
          <cell r="B635" t="str">
            <v>COCCIDIOIDOMICOSIS, NO ESPECIFICADA</v>
          </cell>
          <cell r="C635" t="str">
            <v>025</v>
          </cell>
        </row>
        <row r="636">
          <cell r="A636" t="str">
            <v>B39</v>
          </cell>
          <cell r="B636" t="str">
            <v>HISTOPLASMOSIS</v>
          </cell>
          <cell r="C636" t="str">
            <v>025</v>
          </cell>
        </row>
        <row r="637">
          <cell r="A637" t="str">
            <v>B390</v>
          </cell>
          <cell r="B637" t="str">
            <v>INFECCION PULMONAR AGUDA DEBIDA A HISTOPLASMA</v>
          </cell>
          <cell r="C637" t="str">
            <v>025</v>
          </cell>
        </row>
        <row r="638">
          <cell r="A638" t="str">
            <v>B391</v>
          </cell>
          <cell r="B638" t="str">
            <v>INFECCION PULMONAR CRONICA DEBIDA A HISTOPLASMA CAPSULATUM</v>
          </cell>
          <cell r="C638" t="str">
            <v>025</v>
          </cell>
        </row>
        <row r="639">
          <cell r="A639" t="str">
            <v>B392</v>
          </cell>
          <cell r="B639" t="str">
            <v>INFECCION PULMONAR DEBIDA A HISTOPLASMA CAPSULATUM, SIN OTRA ESPECIF..</v>
          </cell>
          <cell r="C639" t="str">
            <v>025</v>
          </cell>
        </row>
        <row r="640">
          <cell r="A640" t="str">
            <v>B393</v>
          </cell>
          <cell r="B640" t="str">
            <v>INFECCION DISEMINADA DEBIDA A HISTOPLASMA  CAPSULATUM</v>
          </cell>
          <cell r="C640" t="str">
            <v>025</v>
          </cell>
        </row>
        <row r="641">
          <cell r="A641" t="str">
            <v>B394</v>
          </cell>
          <cell r="B641" t="str">
            <v>HISTOPLASMOSIS DEBIDA A HISTOPLASMA CAPSULATUM SIN OTRA ESPECIFICAC.</v>
          </cell>
          <cell r="C641" t="str">
            <v>025</v>
          </cell>
        </row>
        <row r="642">
          <cell r="A642" t="str">
            <v>B395</v>
          </cell>
          <cell r="B642" t="str">
            <v>INFECCION DEBIDA A HISTOPLASMA DUBOISII</v>
          </cell>
          <cell r="C642" t="str">
            <v>025</v>
          </cell>
        </row>
        <row r="643">
          <cell r="A643" t="str">
            <v>B399</v>
          </cell>
          <cell r="B643" t="str">
            <v>HISTOPLASMOSIS, NO ESPECIFICADA</v>
          </cell>
          <cell r="C643" t="str">
            <v>025</v>
          </cell>
        </row>
        <row r="644">
          <cell r="A644" t="str">
            <v>B40</v>
          </cell>
          <cell r="B644" t="str">
            <v>BLASTOMICOSIS</v>
          </cell>
          <cell r="C644" t="str">
            <v>025</v>
          </cell>
        </row>
        <row r="645">
          <cell r="A645" t="str">
            <v>B400</v>
          </cell>
          <cell r="B645" t="str">
            <v>BLASTOMICOS PULMONAR AGUDA</v>
          </cell>
          <cell r="C645" t="str">
            <v>025</v>
          </cell>
        </row>
        <row r="646">
          <cell r="A646" t="str">
            <v>B401</v>
          </cell>
          <cell r="B646" t="str">
            <v>BLASTOMICOSIS PULMONAR CRONICA</v>
          </cell>
          <cell r="C646" t="str">
            <v>025</v>
          </cell>
        </row>
        <row r="647">
          <cell r="A647" t="str">
            <v>B402</v>
          </cell>
          <cell r="B647" t="str">
            <v>BLASTOMICOSIS PULMONAR, SIN OTRA ESPECIFICACION</v>
          </cell>
          <cell r="C647" t="str">
            <v>025</v>
          </cell>
        </row>
        <row r="648">
          <cell r="A648" t="str">
            <v>B403</v>
          </cell>
          <cell r="B648" t="str">
            <v>BLASTOMICOSIS CUTANEA</v>
          </cell>
          <cell r="C648" t="str">
            <v>025</v>
          </cell>
        </row>
        <row r="649">
          <cell r="A649" t="str">
            <v>B407</v>
          </cell>
          <cell r="B649" t="str">
            <v>BLASTOMICOSIS DISEMINADA</v>
          </cell>
          <cell r="C649" t="str">
            <v>025</v>
          </cell>
        </row>
        <row r="650">
          <cell r="A650" t="str">
            <v>B408</v>
          </cell>
          <cell r="B650" t="str">
            <v>OTRAS FORMAS DE BLASTOMICOSIS</v>
          </cell>
          <cell r="C650" t="str">
            <v>025</v>
          </cell>
        </row>
        <row r="651">
          <cell r="A651" t="str">
            <v>B409</v>
          </cell>
          <cell r="B651" t="str">
            <v>BLASTOMICOSIS, NO ESPECIFICADA</v>
          </cell>
          <cell r="C651" t="str">
            <v>025</v>
          </cell>
        </row>
        <row r="652">
          <cell r="A652" t="str">
            <v>B41</v>
          </cell>
          <cell r="B652" t="str">
            <v>PARACOCCIDIOIDOMICOSIS</v>
          </cell>
          <cell r="C652" t="str">
            <v>025</v>
          </cell>
        </row>
        <row r="653">
          <cell r="A653" t="str">
            <v>B410</v>
          </cell>
          <cell r="B653" t="str">
            <v>PARACOCCIDIOIDOMICOSIS PULMONAR</v>
          </cell>
          <cell r="C653" t="str">
            <v>025</v>
          </cell>
        </row>
        <row r="654">
          <cell r="A654" t="str">
            <v>B417</v>
          </cell>
          <cell r="B654" t="str">
            <v>PARACOCCIDIOIDOMICOSIS DISEMINADA</v>
          </cell>
          <cell r="C654" t="str">
            <v>025</v>
          </cell>
        </row>
        <row r="655">
          <cell r="A655" t="str">
            <v>B418</v>
          </cell>
          <cell r="B655" t="str">
            <v>OTRAS FORMAS DE PARACOCCIDIOIDOMICOSIS</v>
          </cell>
          <cell r="C655" t="str">
            <v>025</v>
          </cell>
        </row>
        <row r="656">
          <cell r="A656" t="str">
            <v>B419</v>
          </cell>
          <cell r="B656" t="str">
            <v>PARACOCCIDIOIDOMICOSIS, NO ESPECIFICADA</v>
          </cell>
          <cell r="C656" t="str">
            <v>025</v>
          </cell>
        </row>
        <row r="657">
          <cell r="A657" t="str">
            <v>B42</v>
          </cell>
          <cell r="B657" t="str">
            <v>ESPOROTRICOCIS</v>
          </cell>
          <cell r="C657" t="str">
            <v>025</v>
          </cell>
        </row>
        <row r="658">
          <cell r="A658" t="str">
            <v>B420</v>
          </cell>
          <cell r="B658" t="str">
            <v>ESPOROTRICOSIS PULMONAR</v>
          </cell>
          <cell r="C658" t="str">
            <v>025</v>
          </cell>
        </row>
        <row r="659">
          <cell r="A659" t="str">
            <v>B421</v>
          </cell>
          <cell r="B659" t="str">
            <v>ESPOROTRICOSIS LINFOCUTANEA</v>
          </cell>
          <cell r="C659" t="str">
            <v>025</v>
          </cell>
        </row>
        <row r="660">
          <cell r="A660" t="str">
            <v>B427</v>
          </cell>
          <cell r="B660" t="str">
            <v>ESPOROTRICOSIS DISEMINADA</v>
          </cell>
          <cell r="C660" t="str">
            <v>025</v>
          </cell>
        </row>
        <row r="661">
          <cell r="A661" t="str">
            <v>B428</v>
          </cell>
          <cell r="B661" t="str">
            <v>OTRAS FORMAS DE ESPOROTRICOSIS</v>
          </cell>
          <cell r="C661" t="str">
            <v>025</v>
          </cell>
        </row>
        <row r="662">
          <cell r="A662" t="str">
            <v>B429</v>
          </cell>
          <cell r="B662" t="str">
            <v>ESPOROTRICOSIS, NO ESPECIFICADA</v>
          </cell>
          <cell r="C662" t="str">
            <v>025</v>
          </cell>
        </row>
        <row r="663">
          <cell r="A663" t="str">
            <v>B43</v>
          </cell>
          <cell r="B663" t="str">
            <v>CROMICOSIS Y ABSCESO FEOMICOTICO</v>
          </cell>
          <cell r="C663" t="str">
            <v>025</v>
          </cell>
        </row>
        <row r="664">
          <cell r="A664" t="str">
            <v>B430</v>
          </cell>
          <cell r="B664" t="str">
            <v>CROMOMICOSIS CUTANEA</v>
          </cell>
          <cell r="C664" t="str">
            <v>025</v>
          </cell>
        </row>
        <row r="665">
          <cell r="A665" t="str">
            <v>B431</v>
          </cell>
          <cell r="B665" t="str">
            <v>ABSCESO CEREBRAL FEOMICOTICO</v>
          </cell>
          <cell r="C665" t="str">
            <v>025</v>
          </cell>
        </row>
        <row r="666">
          <cell r="A666" t="str">
            <v>B432</v>
          </cell>
          <cell r="B666" t="str">
            <v>ABSCESO Y QUISTE SUBCUTANEA FEOMICOTICO</v>
          </cell>
          <cell r="C666" t="str">
            <v>025</v>
          </cell>
        </row>
        <row r="667">
          <cell r="A667" t="str">
            <v>B438</v>
          </cell>
          <cell r="B667" t="str">
            <v>OTRAS FORMAS DE CROMOMICOSIS</v>
          </cell>
          <cell r="C667" t="str">
            <v>025</v>
          </cell>
        </row>
        <row r="668">
          <cell r="A668" t="str">
            <v>B439</v>
          </cell>
          <cell r="B668" t="str">
            <v>CROMOMICOSIS, NO ESPECIFICADA</v>
          </cell>
          <cell r="C668" t="str">
            <v>025</v>
          </cell>
        </row>
        <row r="669">
          <cell r="A669" t="str">
            <v>B44</v>
          </cell>
          <cell r="B669" t="str">
            <v>ASPERGILOSIS</v>
          </cell>
          <cell r="C669" t="str">
            <v>025</v>
          </cell>
        </row>
        <row r="670">
          <cell r="A670" t="str">
            <v>B440</v>
          </cell>
          <cell r="B670" t="str">
            <v>ASPERGILOSIS PULMONAR INVASIVA</v>
          </cell>
          <cell r="C670" t="str">
            <v>025</v>
          </cell>
        </row>
        <row r="671">
          <cell r="A671" t="str">
            <v>B441</v>
          </cell>
          <cell r="B671" t="str">
            <v>OTRAS ASPERGILOSIS PULMONARES</v>
          </cell>
          <cell r="C671" t="str">
            <v>025</v>
          </cell>
        </row>
        <row r="672">
          <cell r="A672" t="str">
            <v>B442</v>
          </cell>
          <cell r="B672" t="str">
            <v>ASPERGILOSIS AMIGDALINA</v>
          </cell>
          <cell r="C672" t="str">
            <v>025</v>
          </cell>
        </row>
        <row r="673">
          <cell r="A673" t="str">
            <v>B447</v>
          </cell>
          <cell r="B673" t="str">
            <v>ASPERGILOSIS DISEMINADA</v>
          </cell>
          <cell r="C673" t="str">
            <v>025</v>
          </cell>
        </row>
        <row r="674">
          <cell r="A674" t="str">
            <v>B448</v>
          </cell>
          <cell r="B674" t="str">
            <v>OTRAS FORMAS DE ASPERGILOSIS</v>
          </cell>
          <cell r="C674" t="str">
            <v>025</v>
          </cell>
        </row>
        <row r="675">
          <cell r="A675" t="str">
            <v>B449</v>
          </cell>
          <cell r="B675" t="str">
            <v>ASPERGILOSIS, NO ESPECIFICADA</v>
          </cell>
          <cell r="C675" t="str">
            <v>025</v>
          </cell>
        </row>
        <row r="676">
          <cell r="A676" t="str">
            <v>B45</v>
          </cell>
          <cell r="B676" t="str">
            <v>CRIPTOCOCOSIS</v>
          </cell>
          <cell r="C676" t="str">
            <v>025</v>
          </cell>
        </row>
        <row r="677">
          <cell r="A677" t="str">
            <v>B450</v>
          </cell>
          <cell r="B677" t="str">
            <v>CRIPTOCOCOSIS PULMONAR</v>
          </cell>
          <cell r="C677" t="str">
            <v>025</v>
          </cell>
        </row>
        <row r="678">
          <cell r="A678" t="str">
            <v>B451</v>
          </cell>
          <cell r="B678" t="str">
            <v>CRIPTOCOCOSIS CEREBRAL</v>
          </cell>
          <cell r="C678" t="str">
            <v>025</v>
          </cell>
        </row>
        <row r="679">
          <cell r="A679" t="str">
            <v>B452</v>
          </cell>
          <cell r="B679" t="str">
            <v>CRIPTOCOCOSIS CUTANEA</v>
          </cell>
          <cell r="C679" t="str">
            <v>025</v>
          </cell>
        </row>
        <row r="680">
          <cell r="A680" t="str">
            <v>B453</v>
          </cell>
          <cell r="B680" t="str">
            <v>CRIPTOCOCOSIS OSEA</v>
          </cell>
          <cell r="C680" t="str">
            <v>025</v>
          </cell>
        </row>
        <row r="681">
          <cell r="A681" t="str">
            <v>B457</v>
          </cell>
          <cell r="B681" t="str">
            <v>CRIPTOCOCOSIS DISEMINADA</v>
          </cell>
          <cell r="C681" t="str">
            <v>025</v>
          </cell>
        </row>
        <row r="682">
          <cell r="A682" t="str">
            <v>B458</v>
          </cell>
          <cell r="B682" t="str">
            <v>OTRAS FORMAS DE CRIPTOCOCOSIS</v>
          </cell>
          <cell r="C682" t="str">
            <v>025</v>
          </cell>
        </row>
        <row r="683">
          <cell r="A683" t="str">
            <v>B459</v>
          </cell>
          <cell r="B683" t="str">
            <v>CRIPTOCOCOSIS, NO ESPECIFICADA</v>
          </cell>
          <cell r="C683" t="str">
            <v>025</v>
          </cell>
        </row>
        <row r="684">
          <cell r="A684" t="str">
            <v>B46</v>
          </cell>
          <cell r="B684" t="str">
            <v>CIGOMICOSIS</v>
          </cell>
          <cell r="C684" t="str">
            <v>025</v>
          </cell>
        </row>
        <row r="685">
          <cell r="A685" t="str">
            <v>B460</v>
          </cell>
          <cell r="B685" t="str">
            <v>MUCORMICOSIS PULMONAR</v>
          </cell>
          <cell r="C685" t="str">
            <v>025</v>
          </cell>
        </row>
        <row r="686">
          <cell r="A686" t="str">
            <v>B461</v>
          </cell>
          <cell r="B686" t="str">
            <v>MUCORMICOSIS RINOCEREBRAL</v>
          </cell>
          <cell r="C686" t="str">
            <v>025</v>
          </cell>
        </row>
        <row r="687">
          <cell r="A687" t="str">
            <v>B462</v>
          </cell>
          <cell r="B687" t="str">
            <v>MUCORMICOSIS GASTROINTESTINAL</v>
          </cell>
          <cell r="C687" t="str">
            <v>025</v>
          </cell>
        </row>
        <row r="688">
          <cell r="A688" t="str">
            <v>B463</v>
          </cell>
          <cell r="B688" t="str">
            <v>MUCORMICOSIS CUTANEA</v>
          </cell>
          <cell r="C688" t="str">
            <v>025</v>
          </cell>
        </row>
        <row r="689">
          <cell r="A689" t="str">
            <v>B464</v>
          </cell>
          <cell r="B689" t="str">
            <v>MUCORMICOSIS DISEMINADA</v>
          </cell>
          <cell r="C689" t="str">
            <v>025</v>
          </cell>
        </row>
        <row r="690">
          <cell r="A690" t="str">
            <v>B465</v>
          </cell>
          <cell r="B690" t="str">
            <v>MUCORMICOSIS, SIN OTRA ESPECIFICACION</v>
          </cell>
          <cell r="C690" t="str">
            <v>025</v>
          </cell>
        </row>
        <row r="691">
          <cell r="A691" t="str">
            <v>B468</v>
          </cell>
          <cell r="B691" t="str">
            <v>OTRAS CIGOMICOSIS</v>
          </cell>
          <cell r="C691" t="str">
            <v>025</v>
          </cell>
        </row>
        <row r="692">
          <cell r="A692" t="str">
            <v>B469</v>
          </cell>
          <cell r="B692" t="str">
            <v>CIGOMICOSIS, NO ESPECIFICADA</v>
          </cell>
          <cell r="C692" t="str">
            <v>025</v>
          </cell>
        </row>
        <row r="693">
          <cell r="A693" t="str">
            <v>B47</v>
          </cell>
          <cell r="B693" t="str">
            <v>MICETOMA</v>
          </cell>
          <cell r="C693" t="str">
            <v>025</v>
          </cell>
        </row>
        <row r="694">
          <cell r="A694" t="str">
            <v>B470</v>
          </cell>
          <cell r="B694" t="str">
            <v>EUMICETOMA</v>
          </cell>
          <cell r="C694" t="str">
            <v>025</v>
          </cell>
        </row>
        <row r="695">
          <cell r="A695" t="str">
            <v>B471</v>
          </cell>
          <cell r="B695" t="str">
            <v>ACTINOMICETOMA</v>
          </cell>
          <cell r="C695" t="str">
            <v>025</v>
          </cell>
        </row>
        <row r="696">
          <cell r="A696" t="str">
            <v>B479</v>
          </cell>
          <cell r="B696" t="str">
            <v>MICETOMA, NO ESPECIFICADO</v>
          </cell>
          <cell r="C696" t="str">
            <v>025</v>
          </cell>
        </row>
        <row r="697">
          <cell r="A697" t="str">
            <v>B48</v>
          </cell>
          <cell r="B697" t="str">
            <v>OTRAS MICOSIS, NO CLASIFICADAS EN OTRA PARTE</v>
          </cell>
          <cell r="C697" t="str">
            <v>025</v>
          </cell>
        </row>
        <row r="698">
          <cell r="A698" t="str">
            <v>B480</v>
          </cell>
          <cell r="B698" t="str">
            <v>LOBOMICOSIS</v>
          </cell>
          <cell r="C698" t="str">
            <v>025</v>
          </cell>
        </row>
        <row r="699">
          <cell r="A699" t="str">
            <v>B481</v>
          </cell>
          <cell r="B699" t="str">
            <v>RINOSPORIDIOSIS</v>
          </cell>
          <cell r="C699" t="str">
            <v>025</v>
          </cell>
        </row>
        <row r="700">
          <cell r="A700" t="str">
            <v>B482</v>
          </cell>
          <cell r="B700" t="str">
            <v>ALESQUERIASIS</v>
          </cell>
          <cell r="C700" t="str">
            <v>025</v>
          </cell>
        </row>
        <row r="701">
          <cell r="A701" t="str">
            <v>B483</v>
          </cell>
          <cell r="B701" t="str">
            <v>GEOTRICOSIS</v>
          </cell>
          <cell r="C701" t="str">
            <v>025</v>
          </cell>
        </row>
        <row r="702">
          <cell r="A702" t="str">
            <v>B484</v>
          </cell>
          <cell r="B702" t="str">
            <v>PENICILOSIS</v>
          </cell>
          <cell r="C702" t="str">
            <v>025</v>
          </cell>
        </row>
        <row r="703">
          <cell r="A703" t="str">
            <v>B487</v>
          </cell>
          <cell r="B703" t="str">
            <v>MICOSIS OPORTUNISTAS</v>
          </cell>
          <cell r="C703" t="str">
            <v>025</v>
          </cell>
        </row>
        <row r="704">
          <cell r="A704" t="str">
            <v>B488</v>
          </cell>
          <cell r="B704" t="str">
            <v>OTRAS MICOSIS ESPECIFICADAS</v>
          </cell>
          <cell r="C704" t="str">
            <v>025</v>
          </cell>
        </row>
        <row r="705">
          <cell r="A705" t="str">
            <v>B49</v>
          </cell>
          <cell r="B705" t="str">
            <v>MICOSIS, NO ESPECIFICADA</v>
          </cell>
          <cell r="C705" t="str">
            <v>025</v>
          </cell>
        </row>
        <row r="706">
          <cell r="A706" t="str">
            <v>B50</v>
          </cell>
          <cell r="B706" t="str">
            <v>PALUDISMO (MALARIA) DEBIDA A PLASMODIUM FALCIPARUM</v>
          </cell>
          <cell r="C706" t="str">
            <v>021</v>
          </cell>
        </row>
        <row r="707">
          <cell r="A707" t="str">
            <v>B500</v>
          </cell>
          <cell r="B707" t="str">
            <v>PALUDISMO DEBIDA A PLASMODIUM FALCIP.CON COMPLICACIONES CEREBRALES</v>
          </cell>
          <cell r="C707" t="str">
            <v>021</v>
          </cell>
        </row>
        <row r="708">
          <cell r="A708" t="str">
            <v>B508</v>
          </cell>
          <cell r="B708" t="str">
            <v>OTRO PALUDISMO GRAVE Y COMPLICADA DEBIDO A PLASMODDIUM FALCIPARUM</v>
          </cell>
          <cell r="C708" t="str">
            <v>021</v>
          </cell>
        </row>
        <row r="709">
          <cell r="A709" t="str">
            <v>B509</v>
          </cell>
          <cell r="B709" t="str">
            <v>PALUDISMO DEBIDO A PLASMODIUM FALCIPARUM, SIN OTRA ESPECIFICACION</v>
          </cell>
          <cell r="C709" t="str">
            <v>021</v>
          </cell>
        </row>
        <row r="710">
          <cell r="A710" t="str">
            <v>B51</v>
          </cell>
          <cell r="B710" t="str">
            <v>PALUDIMSO (MALARIA)DEBIDO A PLASMODIUM VIVAX</v>
          </cell>
          <cell r="C710" t="str">
            <v>021</v>
          </cell>
        </row>
        <row r="711">
          <cell r="A711" t="str">
            <v>B510</v>
          </cell>
          <cell r="B711" t="str">
            <v>PALUDISMO DEBIDO A PLASMODIUM VIVAX CON RUPTURA  ESPLENICA</v>
          </cell>
          <cell r="C711" t="str">
            <v>021</v>
          </cell>
        </row>
        <row r="712">
          <cell r="A712" t="str">
            <v>B518</v>
          </cell>
          <cell r="B712" t="str">
            <v>PALUDISMO DEBIDO A PLASMODIUM VIVAX CON OTRAS COMPLICACIONES</v>
          </cell>
          <cell r="C712" t="str">
            <v>021</v>
          </cell>
        </row>
        <row r="713">
          <cell r="A713" t="str">
            <v>B519</v>
          </cell>
          <cell r="B713" t="str">
            <v>PALUDISMO DEBIDO A PLASMODIUM VIVAX, SIN COMPLICACIONES</v>
          </cell>
          <cell r="C713" t="str">
            <v>021</v>
          </cell>
        </row>
        <row r="714">
          <cell r="A714" t="str">
            <v>B52</v>
          </cell>
          <cell r="B714" t="str">
            <v>PALUDISMO (MALARIA)DEBIDO A PLASMODIUM MALARIAE</v>
          </cell>
          <cell r="C714" t="str">
            <v>021</v>
          </cell>
        </row>
        <row r="715">
          <cell r="A715" t="str">
            <v>B520</v>
          </cell>
          <cell r="B715" t="str">
            <v>PALUDISMO DEBIDO A PLASMODIUM MALARIAE CON NEFROPATIA</v>
          </cell>
          <cell r="C715" t="str">
            <v>021</v>
          </cell>
        </row>
        <row r="716">
          <cell r="A716" t="str">
            <v>B528</v>
          </cell>
          <cell r="B716" t="str">
            <v>PALUDISMO DEBIDO A PLASMODIUM MALARIAE CON OTRAS</v>
          </cell>
          <cell r="C716" t="str">
            <v>021</v>
          </cell>
        </row>
        <row r="717">
          <cell r="A717" t="str">
            <v>B529</v>
          </cell>
          <cell r="B717" t="str">
            <v>PALUDISMO DEBIDO A PLASMADIUM MALARIAE, SIN COMPLICACIONES</v>
          </cell>
          <cell r="C717" t="str">
            <v>021</v>
          </cell>
        </row>
        <row r="718">
          <cell r="A718" t="str">
            <v>B53</v>
          </cell>
          <cell r="B718" t="str">
            <v>OTRO PALUDISMO (MALARIA)CONFIRMADO PARASITOLOGICAMENTE</v>
          </cell>
          <cell r="C718" t="str">
            <v>021</v>
          </cell>
        </row>
        <row r="719">
          <cell r="A719" t="str">
            <v>B530</v>
          </cell>
          <cell r="B719" t="str">
            <v>PALUDISMO DEBIDO A PLASMODIUM OVALE</v>
          </cell>
          <cell r="C719" t="str">
            <v>021</v>
          </cell>
        </row>
        <row r="720">
          <cell r="A720" t="str">
            <v>B531</v>
          </cell>
          <cell r="B720" t="str">
            <v>PALUDISMO DEBIDO A PLASMODIOS DE LOS SIMIOS</v>
          </cell>
          <cell r="C720" t="str">
            <v>021</v>
          </cell>
        </row>
        <row r="721">
          <cell r="A721" t="str">
            <v>B538</v>
          </cell>
          <cell r="B721" t="str">
            <v>OTRO PALUDISMO CONFIRMADO PARASITOLOGICAMENTE, NO CLASIF.EN OTRA PARTE</v>
          </cell>
          <cell r="C721" t="str">
            <v>021</v>
          </cell>
        </row>
        <row r="722">
          <cell r="A722" t="str">
            <v>B54</v>
          </cell>
          <cell r="B722" t="str">
            <v>PALUDISMO (MALARIA) NO ESPECIFICADO</v>
          </cell>
          <cell r="C722" t="str">
            <v>021</v>
          </cell>
        </row>
        <row r="723">
          <cell r="A723" t="str">
            <v>B55</v>
          </cell>
          <cell r="B723" t="str">
            <v>LEISHMANIASIS</v>
          </cell>
          <cell r="C723" t="str">
            <v>022</v>
          </cell>
        </row>
        <row r="724">
          <cell r="A724" t="str">
            <v>B550</v>
          </cell>
          <cell r="B724" t="str">
            <v>LEISHMANIASIS VISCERAL</v>
          </cell>
          <cell r="C724" t="str">
            <v>022</v>
          </cell>
        </row>
        <row r="725">
          <cell r="A725" t="str">
            <v>B551</v>
          </cell>
          <cell r="B725" t="str">
            <v>LEISHMANIASIS CUTANEA</v>
          </cell>
          <cell r="C725" t="str">
            <v>022</v>
          </cell>
        </row>
        <row r="726">
          <cell r="A726" t="str">
            <v>B552</v>
          </cell>
          <cell r="B726" t="str">
            <v>LEISHMANIASIS MUCOCUTANEA</v>
          </cell>
          <cell r="C726" t="str">
            <v>022</v>
          </cell>
        </row>
        <row r="727">
          <cell r="A727" t="str">
            <v>B559</v>
          </cell>
          <cell r="B727" t="str">
            <v>LEISHMANIASIS, NO ESPECIFICADA</v>
          </cell>
          <cell r="C727" t="str">
            <v>022</v>
          </cell>
        </row>
        <row r="728">
          <cell r="A728" t="str">
            <v>B56</v>
          </cell>
          <cell r="B728" t="str">
            <v>TRIPANOSOMIASIS AFRICANA</v>
          </cell>
          <cell r="C728" t="str">
            <v>023</v>
          </cell>
        </row>
        <row r="729">
          <cell r="A729" t="str">
            <v>B560</v>
          </cell>
          <cell r="B729" t="str">
            <v>TRIPANOSOMIASIS GAMBIENSE</v>
          </cell>
          <cell r="C729" t="str">
            <v>023</v>
          </cell>
        </row>
        <row r="730">
          <cell r="A730" t="str">
            <v>B561</v>
          </cell>
          <cell r="B730" t="str">
            <v>TRIPANOSOMIASIS RHODESIENSE</v>
          </cell>
          <cell r="C730" t="str">
            <v>023</v>
          </cell>
        </row>
        <row r="731">
          <cell r="A731" t="str">
            <v>B569</v>
          </cell>
          <cell r="B731" t="str">
            <v>TRIPANOSOMIASIS AFRICANA, SIN OTRA ESPECIFICACION</v>
          </cell>
          <cell r="C731" t="str">
            <v>023</v>
          </cell>
        </row>
        <row r="732">
          <cell r="A732" t="str">
            <v>B57</v>
          </cell>
          <cell r="B732" t="str">
            <v>ENFERMEDAD DE CHAGAS</v>
          </cell>
          <cell r="C732" t="str">
            <v>023</v>
          </cell>
        </row>
        <row r="733">
          <cell r="A733" t="str">
            <v>B570</v>
          </cell>
          <cell r="B733" t="str">
            <v>ENFERMEDAD DE CHAGAS AGUDA QUE AFECTA AL CORAZON</v>
          </cell>
          <cell r="C733" t="str">
            <v>023</v>
          </cell>
        </row>
        <row r="734">
          <cell r="A734" t="str">
            <v>B571</v>
          </cell>
          <cell r="B734" t="str">
            <v>ENFERMEDAD DE CHAGAS AGUDA QUE NO AFECTA  AL CORAZON</v>
          </cell>
          <cell r="C734" t="str">
            <v>023</v>
          </cell>
        </row>
        <row r="735">
          <cell r="A735" t="str">
            <v>B572</v>
          </cell>
          <cell r="B735" t="str">
            <v>ENFERMEDAD DE CHAGAS (CRONICA) QUE AFECTA AL CORAZON</v>
          </cell>
          <cell r="C735" t="str">
            <v>023</v>
          </cell>
        </row>
        <row r="736">
          <cell r="A736" t="str">
            <v>B573</v>
          </cell>
          <cell r="B736" t="str">
            <v>ENFERMEDAD DE CHAGAS (CRONICA)QUE AFECTA AL SISTEMA DIGESTIVO</v>
          </cell>
          <cell r="C736" t="str">
            <v>023</v>
          </cell>
        </row>
        <row r="737">
          <cell r="A737" t="str">
            <v>B574</v>
          </cell>
          <cell r="B737" t="str">
            <v>ENFERMEDAD DE CHAGAS (CRONICA) QUE AFECTA AL SISTEMA NERVIOSO</v>
          </cell>
          <cell r="C737" t="str">
            <v>023</v>
          </cell>
        </row>
        <row r="738">
          <cell r="A738" t="str">
            <v>B575</v>
          </cell>
          <cell r="B738" t="str">
            <v>ENFERMEDAD DE CHAGAS (CRONICA) QUE AFECTA OTROS ORGANOS</v>
          </cell>
          <cell r="C738" t="str">
            <v>023</v>
          </cell>
        </row>
        <row r="739">
          <cell r="A739" t="str">
            <v>B58</v>
          </cell>
          <cell r="B739" t="str">
            <v>TOXOPLASMOSIS</v>
          </cell>
          <cell r="C739" t="str">
            <v>025</v>
          </cell>
        </row>
        <row r="740">
          <cell r="A740" t="str">
            <v>B580</v>
          </cell>
          <cell r="B740" t="str">
            <v>OCULOPATIA DEBIDA A TOXOPLASMA</v>
          </cell>
          <cell r="C740" t="str">
            <v>025</v>
          </cell>
        </row>
        <row r="741">
          <cell r="A741" t="str">
            <v>B581</v>
          </cell>
          <cell r="B741" t="str">
            <v>HEPATITIS DEBIDA A TOXOPLASMA</v>
          </cell>
          <cell r="C741" t="str">
            <v>025</v>
          </cell>
        </row>
        <row r="742">
          <cell r="A742" t="str">
            <v>B582</v>
          </cell>
          <cell r="B742" t="str">
            <v>MENINGOENCEFALITIS DEBIDA A TOXOPLASMA</v>
          </cell>
          <cell r="C742" t="str">
            <v>025</v>
          </cell>
        </row>
        <row r="743">
          <cell r="A743" t="str">
            <v>B583</v>
          </cell>
          <cell r="B743" t="str">
            <v>TOXOPLASMOSIS PULMONAR</v>
          </cell>
          <cell r="C743" t="str">
            <v>025</v>
          </cell>
        </row>
        <row r="744">
          <cell r="A744" t="str">
            <v>B588</v>
          </cell>
          <cell r="B744" t="str">
            <v>TOXOPLASMOSIS CON OTRO ORGANO AFECTADO</v>
          </cell>
          <cell r="C744" t="str">
            <v>025</v>
          </cell>
        </row>
        <row r="745">
          <cell r="A745" t="str">
            <v>B589</v>
          </cell>
          <cell r="B745" t="str">
            <v>TOXOPLASMOSIS NO ESPECIFICADA</v>
          </cell>
          <cell r="C745" t="str">
            <v>025</v>
          </cell>
        </row>
        <row r="746">
          <cell r="A746" t="str">
            <v>B59</v>
          </cell>
          <cell r="B746" t="str">
            <v>NEUMOCISTOSIS</v>
          </cell>
          <cell r="C746" t="str">
            <v>025</v>
          </cell>
        </row>
        <row r="747">
          <cell r="A747" t="str">
            <v>B60</v>
          </cell>
          <cell r="B747" t="str">
            <v>OTRAS ENF.DEBIDAS A PORTOZOARIOS,NO CLASIFICADAS EN OTRA PARTE</v>
          </cell>
          <cell r="C747" t="str">
            <v>025</v>
          </cell>
        </row>
        <row r="748">
          <cell r="A748" t="str">
            <v>B600</v>
          </cell>
          <cell r="B748" t="str">
            <v>BABESIOSIS</v>
          </cell>
          <cell r="C748" t="str">
            <v>025</v>
          </cell>
        </row>
        <row r="749">
          <cell r="A749" t="str">
            <v>B601</v>
          </cell>
          <cell r="B749" t="str">
            <v>ACANTAMEBIASIS</v>
          </cell>
          <cell r="C749" t="str">
            <v>025</v>
          </cell>
        </row>
        <row r="750">
          <cell r="A750" t="str">
            <v>B602</v>
          </cell>
          <cell r="B750" t="str">
            <v>NAEGLERIASIS</v>
          </cell>
          <cell r="C750" t="str">
            <v>025</v>
          </cell>
        </row>
        <row r="751">
          <cell r="A751" t="str">
            <v>B608</v>
          </cell>
          <cell r="B751" t="str">
            <v>OTRAS ENFERMEDADES ESPECIFICADAS DEBIDAS A PROTOZOARIOS</v>
          </cell>
          <cell r="C751" t="str">
            <v>025</v>
          </cell>
        </row>
        <row r="752">
          <cell r="A752" t="str">
            <v>B64</v>
          </cell>
          <cell r="B752" t="str">
            <v>ENFERMEDADES DEBIDAS A PROTOZOARIOS NO ESPECIFICADAS</v>
          </cell>
          <cell r="C752" t="str">
            <v>025</v>
          </cell>
        </row>
        <row r="753">
          <cell r="A753" t="str">
            <v>B65</v>
          </cell>
          <cell r="B753" t="str">
            <v>ESQUITOSOMIASIS  (BILHARZIASIS)</v>
          </cell>
          <cell r="C753" t="str">
            <v>024</v>
          </cell>
        </row>
        <row r="754">
          <cell r="A754" t="str">
            <v>B650</v>
          </cell>
          <cell r="B754" t="str">
            <v>ESQUISTOSOMIASIS DEBIDA A SCHISTOSOMA HAEMATOBIUM</v>
          </cell>
          <cell r="C754" t="str">
            <v>024</v>
          </cell>
        </row>
        <row r="755">
          <cell r="A755" t="str">
            <v>B651</v>
          </cell>
          <cell r="B755" t="str">
            <v>ESQUISTOSOMIASIS DEBIDA A SCHISTOSOMA MANSONI</v>
          </cell>
          <cell r="C755" t="str">
            <v>024</v>
          </cell>
        </row>
        <row r="756">
          <cell r="A756" t="str">
            <v>B652</v>
          </cell>
          <cell r="B756" t="str">
            <v>SEQUITOSOMIASIS DEBIDA A SCHISTOSOMA JAPONICUM</v>
          </cell>
          <cell r="C756" t="str">
            <v>024</v>
          </cell>
        </row>
        <row r="757">
          <cell r="A757" t="str">
            <v>B653</v>
          </cell>
          <cell r="B757" t="str">
            <v>DERMTITIS POR CERCARIAS</v>
          </cell>
          <cell r="C757" t="str">
            <v>024</v>
          </cell>
        </row>
        <row r="758">
          <cell r="A758" t="str">
            <v>B658</v>
          </cell>
          <cell r="B758" t="str">
            <v>OTRAS ESQUISTOSOMIASIS</v>
          </cell>
          <cell r="C758" t="str">
            <v>024</v>
          </cell>
        </row>
        <row r="759">
          <cell r="A759" t="str">
            <v>B659</v>
          </cell>
          <cell r="B759" t="str">
            <v>ESQUISTOSOMIASIS,NO ESPECIFICADAS</v>
          </cell>
          <cell r="C759" t="str">
            <v>024</v>
          </cell>
        </row>
        <row r="760">
          <cell r="A760" t="str">
            <v>B66</v>
          </cell>
          <cell r="B760" t="str">
            <v>OTRAS INFECCIONES DEBIDA A TREMATODOS</v>
          </cell>
          <cell r="C760" t="str">
            <v>025</v>
          </cell>
        </row>
        <row r="761">
          <cell r="A761" t="str">
            <v>B660</v>
          </cell>
          <cell r="B761" t="str">
            <v>OPISTORQUIASIS</v>
          </cell>
          <cell r="C761" t="str">
            <v>024</v>
          </cell>
        </row>
        <row r="762">
          <cell r="A762" t="str">
            <v>B661</v>
          </cell>
          <cell r="B762" t="str">
            <v>CLONORQUIASIS</v>
          </cell>
          <cell r="C762" t="str">
            <v>025</v>
          </cell>
        </row>
        <row r="763">
          <cell r="A763" t="str">
            <v>B662</v>
          </cell>
          <cell r="B763" t="str">
            <v>DICROCOELIASIS</v>
          </cell>
          <cell r="C763" t="str">
            <v>025</v>
          </cell>
        </row>
        <row r="764">
          <cell r="A764" t="str">
            <v>B663</v>
          </cell>
          <cell r="B764" t="str">
            <v>FASCIOLASIS</v>
          </cell>
          <cell r="C764" t="str">
            <v>025</v>
          </cell>
        </row>
        <row r="765">
          <cell r="A765" t="str">
            <v>B664</v>
          </cell>
          <cell r="B765" t="str">
            <v>PARAGONIMIASIS</v>
          </cell>
          <cell r="C765" t="str">
            <v>025</v>
          </cell>
        </row>
        <row r="766">
          <cell r="A766" t="str">
            <v>B665</v>
          </cell>
          <cell r="B766" t="str">
            <v>FASCIOLOPSIASIS</v>
          </cell>
          <cell r="C766" t="str">
            <v>025</v>
          </cell>
        </row>
        <row r="767">
          <cell r="A767" t="str">
            <v>B668</v>
          </cell>
          <cell r="B767" t="str">
            <v>OTRAS IFECCIONES ESPECIFICADAS DEBIDAS A TREMATODOS</v>
          </cell>
          <cell r="C767" t="str">
            <v>025</v>
          </cell>
        </row>
        <row r="768">
          <cell r="A768" t="str">
            <v>B669</v>
          </cell>
          <cell r="B768" t="str">
            <v>INFECCION DEBIDA A TREMATODOS,NO ESPECIFICADA</v>
          </cell>
          <cell r="C768" t="str">
            <v>025</v>
          </cell>
        </row>
        <row r="769">
          <cell r="A769" t="str">
            <v>B67</v>
          </cell>
          <cell r="B769" t="str">
            <v>EQUINOCOCOSIS</v>
          </cell>
          <cell r="C769" t="str">
            <v>025</v>
          </cell>
        </row>
        <row r="770">
          <cell r="A770" t="str">
            <v>B670</v>
          </cell>
          <cell r="B770" t="str">
            <v>INFECCION DEL HIGADO DEBIDA A ECHINOCOCCUS GRANULOSUS</v>
          </cell>
          <cell r="C770" t="str">
            <v>025</v>
          </cell>
        </row>
        <row r="771">
          <cell r="A771" t="str">
            <v>B671</v>
          </cell>
          <cell r="B771" t="str">
            <v>INFECCION DEL PULMON DEBIDA A ECHINOCOCCUS GRANULOSUS</v>
          </cell>
          <cell r="C771" t="str">
            <v>025</v>
          </cell>
        </row>
        <row r="772">
          <cell r="A772" t="str">
            <v>B672</v>
          </cell>
          <cell r="B772" t="str">
            <v>INFECCION DE HUESO DEBIDA A ECHINOCOCCUS GRANULOSUS</v>
          </cell>
          <cell r="C772" t="str">
            <v>025</v>
          </cell>
        </row>
        <row r="773">
          <cell r="A773" t="str">
            <v>B673</v>
          </cell>
          <cell r="B773" t="str">
            <v>INF. DE OTRO ORGANO Y DE SITIOS MULT. DEBIDA A ECHINOCOCCUS GRAN.</v>
          </cell>
          <cell r="C773" t="str">
            <v>025</v>
          </cell>
        </row>
        <row r="774">
          <cell r="A774" t="str">
            <v>B674</v>
          </cell>
          <cell r="B774" t="str">
            <v>INF.DEBIDA A ECHINOCOCCUS GRAN.SIN OTRA ESPECIFICACION</v>
          </cell>
          <cell r="C774" t="str">
            <v>025</v>
          </cell>
        </row>
        <row r="775">
          <cell r="A775" t="str">
            <v>B675</v>
          </cell>
          <cell r="B775" t="str">
            <v>INFECCION DEL HIGADO DEBIDA A ECHINOCOCCUS MULTILOCULARIS</v>
          </cell>
          <cell r="C775" t="str">
            <v>025</v>
          </cell>
        </row>
        <row r="776">
          <cell r="A776" t="str">
            <v>B676</v>
          </cell>
          <cell r="B776" t="str">
            <v>INF. DE OTRO ORGANO Y DE SITIOS MULT.DEBIDA A ACHINOCOCCUS MULTILOCULA</v>
          </cell>
          <cell r="C776" t="str">
            <v>025</v>
          </cell>
        </row>
        <row r="777">
          <cell r="A777" t="str">
            <v>B677</v>
          </cell>
          <cell r="B777" t="str">
            <v>INF.DEBIDA A ECHINOCOCCUS MULTILOCUL.SIN OTRA ESPECIFICACION</v>
          </cell>
          <cell r="C777" t="str">
            <v>025</v>
          </cell>
        </row>
        <row r="778">
          <cell r="A778" t="str">
            <v>B678</v>
          </cell>
          <cell r="B778" t="str">
            <v>EQUINOCOCOSIS DEL HIGADO, NO ESPECIFICADA</v>
          </cell>
          <cell r="C778" t="str">
            <v>025</v>
          </cell>
        </row>
        <row r="779">
          <cell r="A779" t="str">
            <v>B679</v>
          </cell>
          <cell r="B779" t="str">
            <v>EQUINOCOCOSIS,OTRA Y LA NO ESPECIFICADA</v>
          </cell>
          <cell r="C779" t="str">
            <v>025</v>
          </cell>
        </row>
        <row r="780">
          <cell r="A780" t="str">
            <v>B68</v>
          </cell>
          <cell r="B780" t="str">
            <v>TENIASIS</v>
          </cell>
          <cell r="C780" t="str">
            <v>025</v>
          </cell>
        </row>
        <row r="781">
          <cell r="A781" t="str">
            <v>B680</v>
          </cell>
          <cell r="B781" t="str">
            <v>TENIASIS DEBIDA A TAENIA SOLIUM</v>
          </cell>
          <cell r="C781" t="str">
            <v>025</v>
          </cell>
        </row>
        <row r="782">
          <cell r="A782" t="str">
            <v>B681</v>
          </cell>
          <cell r="B782" t="str">
            <v>INFECCION DE DEBIDA A TAENIA SAGINATA</v>
          </cell>
          <cell r="C782" t="str">
            <v>025</v>
          </cell>
        </row>
        <row r="783">
          <cell r="A783" t="str">
            <v>B689</v>
          </cell>
          <cell r="B783" t="str">
            <v>TENIASIS,NO ESPECIFICADA</v>
          </cell>
          <cell r="C783" t="str">
            <v>025</v>
          </cell>
        </row>
        <row r="784">
          <cell r="A784" t="str">
            <v>B69</v>
          </cell>
          <cell r="B784" t="str">
            <v>CISTICERCOSIS</v>
          </cell>
          <cell r="C784" t="str">
            <v>025</v>
          </cell>
        </row>
        <row r="785">
          <cell r="A785" t="str">
            <v>B690</v>
          </cell>
          <cell r="B785" t="str">
            <v>CISTICERCOSIS DEL SISTEMA NERVIOSO CENTRAL</v>
          </cell>
          <cell r="C785" t="str">
            <v>025</v>
          </cell>
        </row>
        <row r="786">
          <cell r="A786" t="str">
            <v>B691</v>
          </cell>
          <cell r="B786" t="str">
            <v>CISTICERCOSIS DEL OJO</v>
          </cell>
          <cell r="C786" t="str">
            <v>025</v>
          </cell>
        </row>
        <row r="787">
          <cell r="A787" t="str">
            <v>B698</v>
          </cell>
          <cell r="B787" t="str">
            <v>CISTICERCOSIS DE OTROS SITIOS</v>
          </cell>
          <cell r="C787" t="str">
            <v>025</v>
          </cell>
        </row>
        <row r="788">
          <cell r="A788" t="str">
            <v>B699</v>
          </cell>
          <cell r="B788" t="str">
            <v>CISTICERCOSIS,NO ESPECIFICADA</v>
          </cell>
          <cell r="C788" t="str">
            <v>025</v>
          </cell>
        </row>
        <row r="789">
          <cell r="A789" t="str">
            <v>B70</v>
          </cell>
          <cell r="B789" t="str">
            <v>DIFILOBOTRIASIS Y ESPARGANOSIS</v>
          </cell>
          <cell r="C789" t="str">
            <v>025</v>
          </cell>
        </row>
        <row r="790">
          <cell r="A790" t="str">
            <v>B700</v>
          </cell>
          <cell r="B790" t="str">
            <v>DIFILOBOTRIASIS INTESTINAL</v>
          </cell>
          <cell r="C790" t="str">
            <v>025</v>
          </cell>
        </row>
        <row r="791">
          <cell r="A791" t="str">
            <v>B701</v>
          </cell>
          <cell r="B791" t="str">
            <v>ESPARGANOSIS</v>
          </cell>
          <cell r="C791" t="str">
            <v>025</v>
          </cell>
        </row>
        <row r="792">
          <cell r="A792" t="str">
            <v>B71</v>
          </cell>
          <cell r="B792" t="str">
            <v>OTRAS INFECCIONES DEBIDAS A CESTODOS</v>
          </cell>
          <cell r="C792" t="str">
            <v>025</v>
          </cell>
        </row>
        <row r="793">
          <cell r="A793" t="str">
            <v>B710</v>
          </cell>
          <cell r="B793" t="str">
            <v>HIMENOLEPIASIS</v>
          </cell>
          <cell r="C793" t="str">
            <v>025</v>
          </cell>
        </row>
        <row r="794">
          <cell r="A794" t="str">
            <v>B711</v>
          </cell>
          <cell r="B794" t="str">
            <v>DIPILIDIASIS</v>
          </cell>
          <cell r="C794" t="str">
            <v>025</v>
          </cell>
        </row>
        <row r="795">
          <cell r="A795" t="str">
            <v>B718</v>
          </cell>
          <cell r="B795" t="str">
            <v>OTRAS INFECCIONES DEBIDA A CESTODOS ESPECIFICADAS</v>
          </cell>
          <cell r="C795" t="str">
            <v>025</v>
          </cell>
        </row>
        <row r="796">
          <cell r="A796" t="str">
            <v>B719</v>
          </cell>
          <cell r="B796" t="str">
            <v>INFECCION DEBIDA A CESTODOS, NO ESPECIFICADA</v>
          </cell>
          <cell r="C796" t="str">
            <v>025</v>
          </cell>
        </row>
        <row r="797">
          <cell r="A797" t="str">
            <v>B72</v>
          </cell>
          <cell r="B797" t="str">
            <v>DRACONTIASIS</v>
          </cell>
          <cell r="C797" t="str">
            <v>025</v>
          </cell>
        </row>
        <row r="798">
          <cell r="A798" t="str">
            <v>B73</v>
          </cell>
          <cell r="B798" t="str">
            <v>ONCOCERCOSIS</v>
          </cell>
          <cell r="C798" t="str">
            <v>025</v>
          </cell>
        </row>
        <row r="799">
          <cell r="A799" t="str">
            <v>B74</v>
          </cell>
          <cell r="B799" t="str">
            <v>FILARIASIS</v>
          </cell>
          <cell r="C799" t="str">
            <v>025</v>
          </cell>
        </row>
        <row r="800">
          <cell r="A800" t="str">
            <v>B740</v>
          </cell>
          <cell r="B800" t="str">
            <v>FILARIASIS DEBIDA A WUCHERERIA BANCROFTI</v>
          </cell>
          <cell r="C800" t="str">
            <v>025</v>
          </cell>
        </row>
        <row r="801">
          <cell r="A801" t="str">
            <v>B741</v>
          </cell>
          <cell r="B801" t="str">
            <v>FILARIASIS DEBIDA A BRUGIA MALAYI</v>
          </cell>
          <cell r="C801" t="str">
            <v>025</v>
          </cell>
        </row>
        <row r="802">
          <cell r="A802" t="str">
            <v>B742</v>
          </cell>
          <cell r="B802" t="str">
            <v>FILARIASIS DEBIDA A BRUGIA TIMORI</v>
          </cell>
          <cell r="C802" t="str">
            <v>025</v>
          </cell>
        </row>
        <row r="803">
          <cell r="A803" t="str">
            <v>B743</v>
          </cell>
          <cell r="B803" t="str">
            <v>LOAIASIS</v>
          </cell>
          <cell r="C803" t="str">
            <v>025</v>
          </cell>
        </row>
        <row r="804">
          <cell r="A804" t="str">
            <v>B744</v>
          </cell>
          <cell r="B804" t="str">
            <v>MANSONELIASIS</v>
          </cell>
          <cell r="C804" t="str">
            <v>025</v>
          </cell>
        </row>
        <row r="805">
          <cell r="A805" t="str">
            <v>B748</v>
          </cell>
          <cell r="B805" t="str">
            <v>OTRAS FILARIASIS</v>
          </cell>
          <cell r="C805" t="str">
            <v>025</v>
          </cell>
        </row>
        <row r="806">
          <cell r="A806" t="str">
            <v>B749</v>
          </cell>
          <cell r="B806" t="str">
            <v>FILARIASIS, NO ESPECIFICADA</v>
          </cell>
          <cell r="C806" t="str">
            <v>025</v>
          </cell>
        </row>
        <row r="807">
          <cell r="A807" t="str">
            <v>B75</v>
          </cell>
          <cell r="B807" t="str">
            <v>TRIQUINOSIS</v>
          </cell>
          <cell r="C807" t="str">
            <v>025</v>
          </cell>
        </row>
        <row r="808">
          <cell r="A808" t="str">
            <v>B76</v>
          </cell>
          <cell r="B808" t="str">
            <v>ANQUILOSTOMIASIS Y NECATORIASIS</v>
          </cell>
          <cell r="C808" t="str">
            <v>025</v>
          </cell>
        </row>
        <row r="809">
          <cell r="A809" t="str">
            <v>B760</v>
          </cell>
          <cell r="B809" t="str">
            <v>ANQUILOSTOMIASIS</v>
          </cell>
          <cell r="C809" t="str">
            <v>025</v>
          </cell>
        </row>
        <row r="810">
          <cell r="A810" t="str">
            <v>B761</v>
          </cell>
          <cell r="B810" t="str">
            <v>NECATORIASIS</v>
          </cell>
          <cell r="C810" t="str">
            <v>025</v>
          </cell>
        </row>
        <row r="811">
          <cell r="A811" t="str">
            <v>B768</v>
          </cell>
          <cell r="B811" t="str">
            <v>OTRAS ENFERMEDADES DEBIDA A ANQUILOSTOMAS</v>
          </cell>
          <cell r="C811" t="str">
            <v>025</v>
          </cell>
        </row>
        <row r="812">
          <cell r="A812" t="str">
            <v>B769</v>
          </cell>
          <cell r="B812" t="str">
            <v>ENFERMEDAD DEBIDA A ANQUILOSTOMAS, NO ESPECIFICADAS</v>
          </cell>
          <cell r="C812" t="str">
            <v>025</v>
          </cell>
        </row>
        <row r="813">
          <cell r="A813" t="str">
            <v>B77</v>
          </cell>
          <cell r="B813" t="str">
            <v>ASCARIASIS</v>
          </cell>
          <cell r="C813" t="str">
            <v>025</v>
          </cell>
        </row>
        <row r="814">
          <cell r="A814" t="str">
            <v>B770</v>
          </cell>
          <cell r="B814" t="str">
            <v>ASCARIASIS CON COMPLICACIONES INTESTINALES</v>
          </cell>
          <cell r="C814" t="str">
            <v>025</v>
          </cell>
        </row>
        <row r="815">
          <cell r="A815" t="str">
            <v>B778</v>
          </cell>
          <cell r="B815" t="str">
            <v>ASCARIASIS CON OTRAS COMPLICACIONES</v>
          </cell>
          <cell r="C815" t="str">
            <v>025</v>
          </cell>
        </row>
        <row r="816">
          <cell r="A816" t="str">
            <v>B779</v>
          </cell>
          <cell r="B816" t="str">
            <v>SACARIASIS, NO ESPECIFICADAS</v>
          </cell>
          <cell r="C816" t="str">
            <v>025</v>
          </cell>
        </row>
        <row r="817">
          <cell r="A817" t="str">
            <v>B78</v>
          </cell>
          <cell r="B817" t="str">
            <v>ESTRONGILOIDIASIS</v>
          </cell>
          <cell r="C817" t="str">
            <v>025</v>
          </cell>
        </row>
        <row r="818">
          <cell r="A818" t="str">
            <v>B780</v>
          </cell>
          <cell r="B818" t="str">
            <v>ESTRONGILOIDIASIS INTESTINAL</v>
          </cell>
          <cell r="C818" t="str">
            <v>025</v>
          </cell>
        </row>
        <row r="819">
          <cell r="A819" t="str">
            <v>B781</v>
          </cell>
          <cell r="B819" t="str">
            <v>ESTRONGILOIDIASIS CUTANEA</v>
          </cell>
          <cell r="C819" t="str">
            <v>025</v>
          </cell>
        </row>
        <row r="820">
          <cell r="A820" t="str">
            <v>B787</v>
          </cell>
          <cell r="B820" t="str">
            <v>ESTRONGILOIDIASIS DISEMINADA</v>
          </cell>
          <cell r="C820" t="str">
            <v>025</v>
          </cell>
        </row>
        <row r="821">
          <cell r="A821" t="str">
            <v>B789</v>
          </cell>
          <cell r="B821" t="str">
            <v>ESTRONGILOIDIASIS, NO ESPECIFICADA</v>
          </cell>
          <cell r="C821" t="str">
            <v>025</v>
          </cell>
        </row>
        <row r="822">
          <cell r="A822" t="str">
            <v>B79</v>
          </cell>
          <cell r="B822" t="str">
            <v>TRICURIASIS</v>
          </cell>
          <cell r="C822" t="str">
            <v>025</v>
          </cell>
        </row>
        <row r="823">
          <cell r="A823" t="str">
            <v>B80</v>
          </cell>
          <cell r="B823" t="str">
            <v>ENTEROBIASIS</v>
          </cell>
          <cell r="C823" t="str">
            <v>025</v>
          </cell>
        </row>
        <row r="824">
          <cell r="A824" t="str">
            <v>B81</v>
          </cell>
          <cell r="B824" t="str">
            <v>OTRAS HELMINTIASIS INTESTINALES,NO CLACIFICADAS OTRA PARTE</v>
          </cell>
          <cell r="C824" t="str">
            <v>025</v>
          </cell>
        </row>
        <row r="825">
          <cell r="A825" t="str">
            <v>B810</v>
          </cell>
          <cell r="B825" t="str">
            <v>ANISAQUIASIS</v>
          </cell>
          <cell r="C825" t="str">
            <v>025</v>
          </cell>
        </row>
        <row r="826">
          <cell r="A826" t="str">
            <v>B811</v>
          </cell>
          <cell r="B826" t="str">
            <v>CAPILARIASIS INTESTINAL</v>
          </cell>
          <cell r="C826" t="str">
            <v>025</v>
          </cell>
        </row>
        <row r="827">
          <cell r="A827" t="str">
            <v>B812</v>
          </cell>
          <cell r="B827" t="str">
            <v>TRICOESTRONGILIASIS</v>
          </cell>
          <cell r="C827" t="str">
            <v>025</v>
          </cell>
        </row>
        <row r="828">
          <cell r="A828" t="str">
            <v>B813</v>
          </cell>
          <cell r="B828" t="str">
            <v>ANGIOESTRONGILIASIS INTESTINAL</v>
          </cell>
          <cell r="C828" t="str">
            <v>025</v>
          </cell>
        </row>
        <row r="829">
          <cell r="A829" t="str">
            <v>B814</v>
          </cell>
          <cell r="B829" t="str">
            <v>HELMINTIASIS INTESTINAL MIXTA</v>
          </cell>
          <cell r="C829" t="str">
            <v>025</v>
          </cell>
        </row>
        <row r="830">
          <cell r="A830" t="str">
            <v>B818</v>
          </cell>
          <cell r="B830" t="str">
            <v>OTRAS HELMINTIASIS INTESTINALES ESPECIFICADAS</v>
          </cell>
          <cell r="C830" t="str">
            <v>025</v>
          </cell>
        </row>
        <row r="831">
          <cell r="A831" t="str">
            <v>B82</v>
          </cell>
          <cell r="B831" t="str">
            <v>PARASITOSIS INTESTINALES, SIN OTRA ESPECIFICACION</v>
          </cell>
          <cell r="C831" t="str">
            <v>025</v>
          </cell>
        </row>
        <row r="832">
          <cell r="A832" t="str">
            <v>B820</v>
          </cell>
          <cell r="B832" t="str">
            <v>HELMINTIASIS INTESTINAL, SIN OTRA ESPECIFICACION</v>
          </cell>
          <cell r="C832" t="str">
            <v>025</v>
          </cell>
        </row>
        <row r="833">
          <cell r="A833" t="str">
            <v>B829</v>
          </cell>
          <cell r="B833" t="str">
            <v>PARASITOSIS INTESTINAL, SIN OTRA ESPECIFICACION</v>
          </cell>
          <cell r="C833" t="str">
            <v>025</v>
          </cell>
        </row>
        <row r="834">
          <cell r="A834" t="str">
            <v>B83</v>
          </cell>
          <cell r="B834" t="str">
            <v>OTRAS HELMINTIASIS</v>
          </cell>
          <cell r="C834" t="str">
            <v>025</v>
          </cell>
        </row>
        <row r="835">
          <cell r="A835" t="str">
            <v>B830</v>
          </cell>
          <cell r="B835" t="str">
            <v>LARVA MUGRANS VISCERAL</v>
          </cell>
          <cell r="C835" t="str">
            <v>025</v>
          </cell>
        </row>
        <row r="836">
          <cell r="A836" t="str">
            <v>B831</v>
          </cell>
          <cell r="B836" t="str">
            <v>GNATOSTOMIASIS</v>
          </cell>
          <cell r="C836" t="str">
            <v>025</v>
          </cell>
        </row>
        <row r="837">
          <cell r="A837" t="str">
            <v>B832</v>
          </cell>
          <cell r="B837" t="str">
            <v>ANGIOESTRONGILIASIS DEBIDA A PARASTRONGYLUS CANTONENSIS</v>
          </cell>
          <cell r="C837" t="str">
            <v>025</v>
          </cell>
        </row>
        <row r="838">
          <cell r="A838" t="str">
            <v>B833</v>
          </cell>
          <cell r="B838" t="str">
            <v>SINGAMIASIS</v>
          </cell>
          <cell r="C838" t="str">
            <v>025</v>
          </cell>
        </row>
        <row r="839">
          <cell r="A839" t="str">
            <v>B834</v>
          </cell>
          <cell r="B839" t="str">
            <v>HIRUDINIASIS INTERNA</v>
          </cell>
          <cell r="C839" t="str">
            <v>025</v>
          </cell>
        </row>
        <row r="840">
          <cell r="A840" t="str">
            <v>B838</v>
          </cell>
          <cell r="B840" t="str">
            <v>OTRAS HELMINTIASIS ESPECIFICADAS</v>
          </cell>
          <cell r="C840" t="str">
            <v>025</v>
          </cell>
        </row>
        <row r="841">
          <cell r="A841" t="str">
            <v>B839</v>
          </cell>
          <cell r="B841" t="str">
            <v>HELMINTIASIS, NO ESPECIFICADAS</v>
          </cell>
          <cell r="C841" t="str">
            <v>025</v>
          </cell>
        </row>
        <row r="842">
          <cell r="A842" t="str">
            <v>B85</v>
          </cell>
          <cell r="B842" t="str">
            <v>PEDICULOSIS Y PHTHIRIASIS</v>
          </cell>
          <cell r="C842" t="str">
            <v>025</v>
          </cell>
        </row>
        <row r="843">
          <cell r="A843" t="str">
            <v>B850</v>
          </cell>
          <cell r="B843" t="str">
            <v>PEDICULOSIS DEBIDA A PEDICULUS HUMANUS CAPITIS</v>
          </cell>
          <cell r="C843" t="str">
            <v>025</v>
          </cell>
        </row>
        <row r="844">
          <cell r="A844" t="str">
            <v>B851</v>
          </cell>
          <cell r="B844" t="str">
            <v>PEDICULOSIS DEBIDA A PEDICULUS HUMANUS CORPORIS</v>
          </cell>
          <cell r="C844" t="str">
            <v>025</v>
          </cell>
        </row>
        <row r="845">
          <cell r="A845" t="str">
            <v>B852</v>
          </cell>
          <cell r="B845" t="str">
            <v>PEDICULOSIS, SIN OTRA ESPECIFICACION</v>
          </cell>
          <cell r="C845" t="str">
            <v>025</v>
          </cell>
        </row>
        <row r="846">
          <cell r="A846" t="str">
            <v>B853</v>
          </cell>
          <cell r="B846" t="str">
            <v>PHTHIRIASIS</v>
          </cell>
          <cell r="C846" t="str">
            <v>025</v>
          </cell>
        </row>
        <row r="847">
          <cell r="A847" t="str">
            <v>B854</v>
          </cell>
          <cell r="B847" t="str">
            <v>PEDICULOSIS Y PHTHIRIASIS MIXTAS</v>
          </cell>
          <cell r="C847" t="str">
            <v>025</v>
          </cell>
        </row>
        <row r="848">
          <cell r="A848" t="str">
            <v>B86</v>
          </cell>
          <cell r="B848" t="str">
            <v>ESCABIOSIS</v>
          </cell>
          <cell r="C848" t="str">
            <v>025</v>
          </cell>
        </row>
        <row r="849">
          <cell r="A849" t="str">
            <v>B87</v>
          </cell>
          <cell r="B849" t="str">
            <v>MIASIS</v>
          </cell>
          <cell r="C849" t="str">
            <v>025</v>
          </cell>
        </row>
        <row r="850">
          <cell r="A850" t="str">
            <v>B870</v>
          </cell>
          <cell r="B850" t="str">
            <v>MIASIS CUTANEA</v>
          </cell>
          <cell r="C850" t="str">
            <v>025</v>
          </cell>
        </row>
        <row r="851">
          <cell r="A851" t="str">
            <v>B871</v>
          </cell>
          <cell r="B851" t="str">
            <v>MIASIS EN HERIDAS</v>
          </cell>
          <cell r="C851" t="str">
            <v>025</v>
          </cell>
        </row>
        <row r="852">
          <cell r="A852" t="str">
            <v>B872</v>
          </cell>
          <cell r="B852" t="str">
            <v>MIASIS OCULAR</v>
          </cell>
          <cell r="C852" t="str">
            <v>025</v>
          </cell>
        </row>
        <row r="853">
          <cell r="A853" t="str">
            <v>B873</v>
          </cell>
          <cell r="B853" t="str">
            <v>MIASIS NASOFARINGEA</v>
          </cell>
          <cell r="C853" t="str">
            <v>025</v>
          </cell>
        </row>
        <row r="854">
          <cell r="A854" t="str">
            <v>B874</v>
          </cell>
          <cell r="B854" t="str">
            <v>MIASIS AURAL</v>
          </cell>
          <cell r="C854" t="str">
            <v>025</v>
          </cell>
        </row>
        <row r="855">
          <cell r="A855" t="str">
            <v>B878</v>
          </cell>
          <cell r="B855" t="str">
            <v>MIASIS DE OTROS SITIOS</v>
          </cell>
          <cell r="C855" t="str">
            <v>025</v>
          </cell>
        </row>
        <row r="856">
          <cell r="A856" t="str">
            <v>B879</v>
          </cell>
          <cell r="B856" t="str">
            <v>MIASIS, NO ESPECIFICADA</v>
          </cell>
          <cell r="C856" t="str">
            <v>025</v>
          </cell>
        </row>
        <row r="857">
          <cell r="A857" t="str">
            <v>B88</v>
          </cell>
          <cell r="B857" t="str">
            <v>OTRAS INFESTACIONES</v>
          </cell>
          <cell r="C857" t="str">
            <v>025</v>
          </cell>
        </row>
        <row r="858">
          <cell r="A858" t="str">
            <v>B880</v>
          </cell>
          <cell r="B858" t="str">
            <v>OTRAS ACARIASIS</v>
          </cell>
          <cell r="C858" t="str">
            <v>025</v>
          </cell>
        </row>
        <row r="859">
          <cell r="A859" t="str">
            <v>B881</v>
          </cell>
          <cell r="B859" t="str">
            <v>TUNGIASIS (INFECCION DEBIDA A PULGA DE ARENA)</v>
          </cell>
          <cell r="C859" t="str">
            <v>025</v>
          </cell>
        </row>
        <row r="860">
          <cell r="A860" t="str">
            <v>B882</v>
          </cell>
          <cell r="B860" t="str">
            <v>OTRAS INFESTACIONES DEBIDA A ARTROPODOS</v>
          </cell>
          <cell r="C860" t="str">
            <v>025</v>
          </cell>
        </row>
        <row r="861">
          <cell r="A861" t="str">
            <v>B883</v>
          </cell>
          <cell r="B861" t="str">
            <v>HIRUDINIASIS EXTERNA</v>
          </cell>
          <cell r="C861" t="str">
            <v>025</v>
          </cell>
        </row>
        <row r="862">
          <cell r="A862" t="str">
            <v>B888</v>
          </cell>
          <cell r="B862" t="str">
            <v>OTRAS INFESTACIONES ESPECIFICADAS</v>
          </cell>
          <cell r="C862" t="str">
            <v>025</v>
          </cell>
        </row>
        <row r="863">
          <cell r="A863" t="str">
            <v>B889</v>
          </cell>
          <cell r="B863" t="str">
            <v>INFESTACION, NO ESPECIFICADAS</v>
          </cell>
          <cell r="C863" t="str">
            <v>025</v>
          </cell>
        </row>
        <row r="864">
          <cell r="A864" t="str">
            <v>B89</v>
          </cell>
          <cell r="B864" t="str">
            <v>ENFERMEDAD PARASITARIA, NO ESPECIFICADA</v>
          </cell>
          <cell r="C864" t="str">
            <v>025</v>
          </cell>
        </row>
        <row r="865">
          <cell r="A865" t="str">
            <v>B90</v>
          </cell>
          <cell r="B865" t="str">
            <v>SECUELAS DE TUBERCULOSIS</v>
          </cell>
          <cell r="C865" t="str">
            <v>025</v>
          </cell>
        </row>
        <row r="866">
          <cell r="A866" t="str">
            <v>B900</v>
          </cell>
          <cell r="B866" t="str">
            <v>SECUELAS DE TUBERCULOSIS DEL SISTEMA NERVIOSO CENTRAL</v>
          </cell>
          <cell r="C866" t="str">
            <v>025</v>
          </cell>
        </row>
        <row r="867">
          <cell r="A867" t="str">
            <v>B901</v>
          </cell>
          <cell r="B867" t="str">
            <v>SECUELAS DE TUBERCULOSIS GENITOURINARIA</v>
          </cell>
          <cell r="C867" t="str">
            <v>025</v>
          </cell>
        </row>
        <row r="868">
          <cell r="A868" t="str">
            <v>B902</v>
          </cell>
          <cell r="B868" t="str">
            <v>SECUELAS DE TUBERCULOSIS DE HUESOS Y ARTICILACIONES</v>
          </cell>
          <cell r="C868" t="str">
            <v>025</v>
          </cell>
        </row>
        <row r="869">
          <cell r="A869" t="str">
            <v>B908</v>
          </cell>
          <cell r="B869" t="str">
            <v>SECUELAS DE TUBERCULOSIS DE OTROS ORGANOS ESPECIFICADOS</v>
          </cell>
          <cell r="C869" t="str">
            <v>025</v>
          </cell>
        </row>
        <row r="870">
          <cell r="A870" t="str">
            <v>B909</v>
          </cell>
          <cell r="B870" t="str">
            <v>SECUELAS DE TUBERC. RESPIRATORIA Y DE TUBERC. NO ESPECIFICADA</v>
          </cell>
          <cell r="C870" t="str">
            <v>025</v>
          </cell>
        </row>
        <row r="871">
          <cell r="A871" t="str">
            <v>B91</v>
          </cell>
          <cell r="B871" t="str">
            <v>SECUELAS DE POLIOMIELITIS</v>
          </cell>
          <cell r="C871" t="str">
            <v>025</v>
          </cell>
        </row>
        <row r="872">
          <cell r="A872" t="str">
            <v>B92</v>
          </cell>
          <cell r="B872" t="str">
            <v>SECUELAS DE LEPRA</v>
          </cell>
          <cell r="C872" t="str">
            <v>025</v>
          </cell>
        </row>
        <row r="873">
          <cell r="A873" t="str">
            <v>B94</v>
          </cell>
          <cell r="B873" t="str">
            <v>SECUELAS DE OTRAS ENF. INFECC. Y PARASITARIAS Y DE LAS NO ESPECIFICADA</v>
          </cell>
          <cell r="C873" t="str">
            <v>025</v>
          </cell>
        </row>
        <row r="874">
          <cell r="A874" t="str">
            <v>B940</v>
          </cell>
          <cell r="B874" t="str">
            <v>SECUELAS DE TRACOMA</v>
          </cell>
          <cell r="C874" t="str">
            <v>025</v>
          </cell>
        </row>
        <row r="875">
          <cell r="A875" t="str">
            <v>B941</v>
          </cell>
          <cell r="B875" t="str">
            <v>SECUELAS DE ENCEFALITIS VIRAL</v>
          </cell>
          <cell r="C875" t="str">
            <v>025</v>
          </cell>
        </row>
        <row r="876">
          <cell r="A876" t="str">
            <v>B942</v>
          </cell>
          <cell r="B876" t="str">
            <v>SECUELAS DE HEPATITIS VIRAL</v>
          </cell>
          <cell r="C876" t="str">
            <v>025</v>
          </cell>
        </row>
        <row r="877">
          <cell r="A877" t="str">
            <v>B948</v>
          </cell>
          <cell r="B877" t="str">
            <v>SECUELAS DE OTRAS ENF. INFECCIOSAS Y PARASITAEIAS ESPECIFICADAS</v>
          </cell>
          <cell r="C877" t="str">
            <v>025</v>
          </cell>
        </row>
        <row r="878">
          <cell r="A878" t="str">
            <v>B949</v>
          </cell>
          <cell r="B878" t="str">
            <v>SECUELAS DE ENF. INFECCIOSAS Y PARASITARIAS NO ESPECIFICADAS</v>
          </cell>
          <cell r="C878" t="str">
            <v>025</v>
          </cell>
        </row>
        <row r="879">
          <cell r="A879" t="str">
            <v>B95</v>
          </cell>
          <cell r="B879" t="str">
            <v>ESTREPTOCOCOS Y ESTAFILOCOCOS COMO CAUSA DE ENF.CLAS.EN OTROS CAP.</v>
          </cell>
          <cell r="C879" t="str">
            <v>025</v>
          </cell>
        </row>
        <row r="880">
          <cell r="A880" t="str">
            <v>B950</v>
          </cell>
          <cell r="B880" t="str">
            <v>ESTREPTOCOCO, GRUPO A, COMO CAUSA DE ENF.CLAS. EN OTROS CAPITULOS</v>
          </cell>
          <cell r="C880" t="str">
            <v>025</v>
          </cell>
        </row>
        <row r="881">
          <cell r="A881" t="str">
            <v>B951</v>
          </cell>
          <cell r="B881" t="str">
            <v>ESTREPTOCOCO, GRUPOB, COMO CAUSA DE ENF. CLASIFICADAS EN OTROS CAP.</v>
          </cell>
          <cell r="C881" t="str">
            <v>025</v>
          </cell>
        </row>
        <row r="882">
          <cell r="A882" t="str">
            <v>B952</v>
          </cell>
          <cell r="B882" t="str">
            <v>ESTREPTOCOCO,GRUPO D, COMO CAUSA DE ENF. CLASIFICADAS EN OTROS CAP.</v>
          </cell>
          <cell r="C882" t="str">
            <v>025</v>
          </cell>
        </row>
        <row r="883">
          <cell r="A883" t="str">
            <v>B953</v>
          </cell>
          <cell r="B883" t="str">
            <v>STREPTOCOCCUS PNEUMONIAE COMO CAUSA DE ENF. CLASIF. EN OTROS CAP.</v>
          </cell>
          <cell r="C883" t="str">
            <v>025</v>
          </cell>
        </row>
        <row r="884">
          <cell r="A884" t="str">
            <v>B954</v>
          </cell>
          <cell r="B884" t="str">
            <v>OTROS ESTREPTOCOCOS COMO CAUSA DE ENF.CLASIF. EN OTROS CAPITULOS</v>
          </cell>
          <cell r="C884" t="str">
            <v>025</v>
          </cell>
        </row>
        <row r="885">
          <cell r="A885" t="str">
            <v>B955</v>
          </cell>
          <cell r="B885" t="str">
            <v>ESTREPTOCOCO NO ESPECIFI.COMO CAUSA DE ENF. CLASIF. EN OTROS CAPITUL.</v>
          </cell>
          <cell r="C885" t="str">
            <v>025</v>
          </cell>
        </row>
        <row r="886">
          <cell r="A886" t="str">
            <v>B956</v>
          </cell>
          <cell r="B886" t="str">
            <v>STAPHYLOCOCCUS AUREUS COMO CAUSA DE ENF.CLASIF.EN OTROS CAPITULOS</v>
          </cell>
          <cell r="C886" t="str">
            <v>025</v>
          </cell>
        </row>
        <row r="887">
          <cell r="A887" t="str">
            <v>B957</v>
          </cell>
          <cell r="B887" t="str">
            <v>OTROS ESTAFILOCOCOS COMO CAUSA DE ENF.CLASIF. EN OTROS CAPITULOS</v>
          </cell>
          <cell r="C887" t="str">
            <v>025</v>
          </cell>
        </row>
        <row r="888">
          <cell r="A888" t="str">
            <v>B958</v>
          </cell>
          <cell r="B888" t="str">
            <v>ESTAFILOCOCO NO ESPECIF. COMO CAUSA DE ENF. CLASIF.EN OTROS CAPITULOS</v>
          </cell>
          <cell r="C888" t="str">
            <v>025</v>
          </cell>
        </row>
        <row r="889">
          <cell r="A889" t="str">
            <v>B96</v>
          </cell>
          <cell r="B889" t="str">
            <v>OTORS AGENTES BACTERIANOS COMO CAUSA DE ENF.CLASIF. EN OTROS CAP.</v>
          </cell>
          <cell r="C889" t="str">
            <v>025</v>
          </cell>
        </row>
        <row r="890">
          <cell r="A890" t="str">
            <v>B960</v>
          </cell>
          <cell r="B890" t="str">
            <v>MYCOPLASMA PNEUMONIAE COMO CAUSA DE ENF. CLASIF.EN OTROS CAPITULOS</v>
          </cell>
          <cell r="C890" t="str">
            <v>025</v>
          </cell>
        </row>
        <row r="891">
          <cell r="A891" t="str">
            <v>B961</v>
          </cell>
          <cell r="B891" t="str">
            <v>KLEBSIELLA PNEUMONIAE COMO CAUSA DE ENF.CLASF.EN OTROS CAPITULOS</v>
          </cell>
          <cell r="C891" t="str">
            <v>025</v>
          </cell>
        </row>
        <row r="892">
          <cell r="A892" t="str">
            <v>B962</v>
          </cell>
          <cell r="B892" t="str">
            <v>ESCHERICHIA COLI COMO CAUSA DE ENF.CLASIF. EN OTROS CAPITULOS</v>
          </cell>
          <cell r="C892" t="str">
            <v>025</v>
          </cell>
        </row>
        <row r="893">
          <cell r="A893" t="str">
            <v>B963</v>
          </cell>
          <cell r="B893" t="str">
            <v>HAEMOPHILUS INFLUENZAE COMO CAUSA DE ENF. CLASIF.EN OTROS CAPITULOS</v>
          </cell>
          <cell r="C893" t="str">
            <v>025</v>
          </cell>
        </row>
        <row r="894">
          <cell r="A894" t="str">
            <v>B964</v>
          </cell>
          <cell r="B894" t="str">
            <v>PROTEUS (MIRABILIS) (MORGANII) COMO CAUSA DE ENF.CLAS.EN OTROS CAP.</v>
          </cell>
          <cell r="C894" t="str">
            <v>025</v>
          </cell>
        </row>
        <row r="895">
          <cell r="A895" t="str">
            <v>B965</v>
          </cell>
          <cell r="B895" t="str">
            <v>PSEUDOMONAS (AERUGINOSA) (MALLEI) COMO CAUSA DE ENF. CLAS.EN OTROS C.</v>
          </cell>
          <cell r="C895" t="str">
            <v>025</v>
          </cell>
        </row>
        <row r="896">
          <cell r="A896" t="str">
            <v>B966</v>
          </cell>
          <cell r="B896" t="str">
            <v>BACILLUS FRAGILIS (B. FRAGILIS)COMO CAUSA DE ENF.CLASIF.EN OTROS CAPIT</v>
          </cell>
          <cell r="C896" t="str">
            <v>025</v>
          </cell>
        </row>
        <row r="897">
          <cell r="A897" t="str">
            <v>B967</v>
          </cell>
          <cell r="B897" t="str">
            <v>CLOSTRIDIUM PERFRINGES (C. PERFRINGENS)COMO CAUSA DE ENF.CLAS.EN OTRO</v>
          </cell>
          <cell r="C897" t="str">
            <v>025</v>
          </cell>
        </row>
        <row r="898">
          <cell r="A898" t="str">
            <v>B968</v>
          </cell>
          <cell r="B898" t="str">
            <v>OTROS AGENTES BACTERIANOS ESPEC. COMO CAUSA DE ENF. CLASF. EN OTROS</v>
          </cell>
          <cell r="C898" t="str">
            <v>025</v>
          </cell>
        </row>
        <row r="899">
          <cell r="A899" t="str">
            <v>B97</v>
          </cell>
          <cell r="B899" t="str">
            <v>AGENTES VIRALES COMO CAUSA DE ENF. CLASIF. EN OTROS CAPITULOS</v>
          </cell>
          <cell r="C899" t="str">
            <v>025</v>
          </cell>
        </row>
        <row r="900">
          <cell r="A900" t="str">
            <v>B970</v>
          </cell>
          <cell r="B900" t="str">
            <v>ADENOVIRUS COMO CAUSA DE ENF.CLASIFICADAS EN OTROS CAPITULOS</v>
          </cell>
          <cell r="C900" t="str">
            <v>025</v>
          </cell>
        </row>
        <row r="901">
          <cell r="A901" t="str">
            <v>B971</v>
          </cell>
          <cell r="B901" t="str">
            <v>ENTEROVIRUS COMO CAUSA DE ENF. CLASIFICADAS EN OTROS CAPITULOS</v>
          </cell>
          <cell r="C901" t="str">
            <v>025</v>
          </cell>
        </row>
        <row r="902">
          <cell r="A902" t="str">
            <v>B972</v>
          </cell>
          <cell r="B902" t="str">
            <v>CORONAVIRUS COMO CAUSA DE ENF. CLASIFICADAS EN OTROS CAPITULOS</v>
          </cell>
          <cell r="C902" t="str">
            <v>025</v>
          </cell>
        </row>
        <row r="903">
          <cell r="A903" t="str">
            <v>B973</v>
          </cell>
          <cell r="B903" t="str">
            <v>RETROVIRUS COMO CAUSA DE ENF.CLASIFICADAS EN OTROS CAPITULOS</v>
          </cell>
          <cell r="C903" t="str">
            <v>025</v>
          </cell>
        </row>
        <row r="904">
          <cell r="A904" t="str">
            <v>B974</v>
          </cell>
          <cell r="B904" t="str">
            <v>VIRUS SINCICIAL RESPIRATORIO COMO CAUSA DE ENF.CLAS.EN OTROS CAPIT.</v>
          </cell>
          <cell r="C904" t="str">
            <v>025</v>
          </cell>
        </row>
        <row r="905">
          <cell r="A905" t="str">
            <v>B975</v>
          </cell>
          <cell r="B905" t="str">
            <v>REOVIRUS COMO CAUSA DE ENF. CLASIFICADAS EN OTROS CAPITULOS</v>
          </cell>
          <cell r="C905" t="str">
            <v>025</v>
          </cell>
        </row>
        <row r="906">
          <cell r="A906" t="str">
            <v>B976</v>
          </cell>
          <cell r="B906" t="str">
            <v>PARVOVIRUS COMO CAUSA DE ENF. CLASIFICADAS  EN OTROS CAPITULOS</v>
          </cell>
          <cell r="C906" t="str">
            <v>025</v>
          </cell>
        </row>
        <row r="907">
          <cell r="A907" t="str">
            <v>B977</v>
          </cell>
          <cell r="B907" t="str">
            <v>PAPILOMAVIRUS COMO CAUSA DE ENF.CLASIFICADAS EN OTROS CAPITULOS</v>
          </cell>
          <cell r="C907" t="str">
            <v>025</v>
          </cell>
        </row>
        <row r="908">
          <cell r="A908" t="str">
            <v>B978</v>
          </cell>
          <cell r="B908" t="str">
            <v>OTROS AGENTES VIRALES COMO CAUSA DE ENF.CLASIF. EN OTROS CAPITULOS</v>
          </cell>
          <cell r="C908" t="str">
            <v>025</v>
          </cell>
        </row>
        <row r="909">
          <cell r="A909" t="str">
            <v>B99</v>
          </cell>
          <cell r="B909" t="str">
            <v>OTRAS ENFERMEDADES INFECCIOSAS Y LAS NO ESPESIFICADAS</v>
          </cell>
          <cell r="C909" t="str">
            <v>025</v>
          </cell>
        </row>
        <row r="910">
          <cell r="A910" t="str">
            <v>C00</v>
          </cell>
          <cell r="B910" t="str">
            <v>TUMOR MALIGNO DEL LABIO</v>
          </cell>
          <cell r="C910" t="str">
            <v>027</v>
          </cell>
        </row>
        <row r="911">
          <cell r="A911" t="str">
            <v>C000</v>
          </cell>
          <cell r="B911" t="str">
            <v>TUMOR MALIGNO DEL LABIO SUPERIOR,CARA EXTERNA</v>
          </cell>
          <cell r="C911" t="str">
            <v>027</v>
          </cell>
        </row>
        <row r="912">
          <cell r="A912" t="str">
            <v>C001</v>
          </cell>
          <cell r="B912" t="str">
            <v>TUMOR MALIGNO DEL LABIO INFERIOR, CARA EXTERNA</v>
          </cell>
          <cell r="C912" t="str">
            <v>027</v>
          </cell>
        </row>
        <row r="913">
          <cell r="A913" t="str">
            <v>C002</v>
          </cell>
          <cell r="B913" t="str">
            <v>TUMOR MALIGNO DEL LABIO, CARA EXTERNA, SIN OTRA ESPECIFICACION</v>
          </cell>
          <cell r="C913" t="str">
            <v>027</v>
          </cell>
        </row>
        <row r="914">
          <cell r="A914" t="str">
            <v>C003</v>
          </cell>
          <cell r="B914" t="str">
            <v>TUMOR MALIGNO DEL LABIO SUPERIOR, CARA INTERNA</v>
          </cell>
          <cell r="C914" t="str">
            <v>027</v>
          </cell>
        </row>
        <row r="915">
          <cell r="A915" t="str">
            <v>C004</v>
          </cell>
          <cell r="B915" t="str">
            <v>TUMOR MALIGNO DEL LABIO INFERIOR, CARA INTERNA</v>
          </cell>
          <cell r="C915" t="str">
            <v>027</v>
          </cell>
        </row>
        <row r="916">
          <cell r="A916" t="str">
            <v>C005</v>
          </cell>
          <cell r="B916" t="str">
            <v>TUMOR MALIGNO DEL LABIO, CARA INTERNA, SIN OTRA ESPECIFICACION</v>
          </cell>
          <cell r="C916" t="str">
            <v>027</v>
          </cell>
        </row>
        <row r="917">
          <cell r="A917" t="str">
            <v>C006</v>
          </cell>
          <cell r="B917" t="str">
            <v>TUMOR MALIGNO DE LA COMISURA LABIAL</v>
          </cell>
          <cell r="C917" t="str">
            <v>027</v>
          </cell>
        </row>
        <row r="918">
          <cell r="A918" t="str">
            <v>C008</v>
          </cell>
          <cell r="B918" t="str">
            <v>LESION DE SITIOS CONTIGUOS DEL LABIO</v>
          </cell>
          <cell r="C918" t="str">
            <v>027</v>
          </cell>
        </row>
        <row r="919">
          <cell r="A919" t="str">
            <v>C009</v>
          </cell>
          <cell r="B919" t="str">
            <v>TUMOR MALIGNO DEL LABIO, PARTE NO ESPECIFICADA</v>
          </cell>
          <cell r="C919" t="str">
            <v>027</v>
          </cell>
        </row>
        <row r="920">
          <cell r="A920" t="str">
            <v>C01</v>
          </cell>
          <cell r="B920" t="str">
            <v>TUMOR MALIGNO DE LA BASE DE LA LENGUA</v>
          </cell>
          <cell r="C920" t="str">
            <v>027</v>
          </cell>
        </row>
        <row r="921">
          <cell r="A921" t="str">
            <v>C02</v>
          </cell>
          <cell r="B921" t="str">
            <v>TUMOR MALIGNO DE OTRAS PARTES Y DE LAS NO ESPECIF. DE LA LENGUA</v>
          </cell>
          <cell r="C921" t="str">
            <v>027</v>
          </cell>
        </row>
        <row r="922">
          <cell r="A922" t="str">
            <v>C020</v>
          </cell>
          <cell r="B922" t="str">
            <v>TUMOR MALIGNO DE LA CARA DORSAL DE LA LENGUA</v>
          </cell>
          <cell r="C922" t="str">
            <v>027</v>
          </cell>
        </row>
        <row r="923">
          <cell r="A923" t="str">
            <v>C021</v>
          </cell>
          <cell r="B923" t="str">
            <v>TUMOR MALIGNO DEL BORDE DE LA LENGUA</v>
          </cell>
          <cell r="C923" t="str">
            <v>027</v>
          </cell>
        </row>
        <row r="924">
          <cell r="A924" t="str">
            <v>C022</v>
          </cell>
          <cell r="B924" t="str">
            <v>TUMOR MALIGNO DE LA CARA VEMTRAL DE LA LENGUA</v>
          </cell>
          <cell r="C924" t="str">
            <v>027</v>
          </cell>
        </row>
        <row r="925">
          <cell r="A925" t="str">
            <v>C023</v>
          </cell>
          <cell r="B925" t="str">
            <v>TUMOR MALIGNO DE LOS DOS TERCIOS ANT. DE LA LENGUA PARTE NO ESPEC.</v>
          </cell>
          <cell r="C925" t="str">
            <v>027</v>
          </cell>
        </row>
        <row r="926">
          <cell r="A926" t="str">
            <v>C024</v>
          </cell>
          <cell r="B926" t="str">
            <v>TUMOR MALIGNO DE LA AMIGDALA LINGUAL</v>
          </cell>
          <cell r="C926" t="str">
            <v>027</v>
          </cell>
        </row>
        <row r="927">
          <cell r="A927" t="str">
            <v>C028</v>
          </cell>
          <cell r="B927" t="str">
            <v>LESION DE SITIOS CONTIGUOS DE LA LENGUA</v>
          </cell>
          <cell r="C927" t="str">
            <v>027</v>
          </cell>
        </row>
        <row r="928">
          <cell r="A928" t="str">
            <v>C029</v>
          </cell>
          <cell r="B928" t="str">
            <v>TUMOR MALIGNO DE LA LENGUA, PARTE NO ESPECIFICADA</v>
          </cell>
          <cell r="C928" t="str">
            <v>027</v>
          </cell>
        </row>
        <row r="929">
          <cell r="A929" t="str">
            <v>C03</v>
          </cell>
          <cell r="B929" t="str">
            <v>TUMOR MALIGNO DE LA ENCIA</v>
          </cell>
          <cell r="C929" t="str">
            <v>027</v>
          </cell>
        </row>
        <row r="930">
          <cell r="A930" t="str">
            <v>C030</v>
          </cell>
          <cell r="B930" t="str">
            <v>TUMOR MALIGNO DE LA ENCIA SUPERIOR</v>
          </cell>
          <cell r="C930" t="str">
            <v>027</v>
          </cell>
        </row>
        <row r="931">
          <cell r="A931" t="str">
            <v>C031</v>
          </cell>
          <cell r="B931" t="str">
            <v>TUMOR MALIGNO DE LA ENCIA INFERIOR</v>
          </cell>
          <cell r="C931" t="str">
            <v>027</v>
          </cell>
        </row>
        <row r="932">
          <cell r="A932" t="str">
            <v>C039</v>
          </cell>
          <cell r="B932" t="str">
            <v>TUMOR MALIGNO DE LA ENCIA, PARTE NO ESPECIFICADA</v>
          </cell>
          <cell r="C932" t="str">
            <v>027</v>
          </cell>
        </row>
        <row r="933">
          <cell r="A933" t="str">
            <v>C04</v>
          </cell>
          <cell r="B933" t="str">
            <v>TUMOR MALIGNO DEL PISO DE LA BOCA</v>
          </cell>
          <cell r="C933" t="str">
            <v>027</v>
          </cell>
        </row>
        <row r="934">
          <cell r="A934" t="str">
            <v>C040</v>
          </cell>
          <cell r="B934" t="str">
            <v>TUMOR MALIGNO DE LA PARTE ANTERIOR DEL PISO DE LA BOCA</v>
          </cell>
          <cell r="C934" t="str">
            <v>027</v>
          </cell>
        </row>
        <row r="935">
          <cell r="A935" t="str">
            <v>C041</v>
          </cell>
          <cell r="B935" t="str">
            <v>TUMOR MALIGNO DE LA PARTE LATERAL DEL PISO DE LA BOCA</v>
          </cell>
          <cell r="C935" t="str">
            <v>027</v>
          </cell>
        </row>
        <row r="936">
          <cell r="A936" t="str">
            <v>C048</v>
          </cell>
          <cell r="B936" t="str">
            <v>LESION DE SITIOS CONTIGUOS DEL PISO DE LA BOCA</v>
          </cell>
          <cell r="C936" t="str">
            <v>027</v>
          </cell>
        </row>
        <row r="937">
          <cell r="A937" t="str">
            <v>C049</v>
          </cell>
          <cell r="B937" t="str">
            <v>TUMOR MALIGNO DEL PISO DE LA BOCA, PARTE NO ESPECIFICADA</v>
          </cell>
          <cell r="C937" t="str">
            <v>027</v>
          </cell>
        </row>
        <row r="938">
          <cell r="A938" t="str">
            <v>C05</v>
          </cell>
          <cell r="B938" t="str">
            <v>TUMOR MALIGNO DEL PALADAR</v>
          </cell>
          <cell r="C938" t="str">
            <v>027</v>
          </cell>
        </row>
        <row r="939">
          <cell r="A939" t="str">
            <v>C050</v>
          </cell>
          <cell r="B939" t="str">
            <v>TUMOR MALIGNO DEL PALADAR DURO</v>
          </cell>
          <cell r="C939" t="str">
            <v>027</v>
          </cell>
        </row>
        <row r="940">
          <cell r="A940" t="str">
            <v>C051</v>
          </cell>
          <cell r="B940" t="str">
            <v>TUMOR MALIGNO DEL PALADAR BLANDO</v>
          </cell>
          <cell r="C940" t="str">
            <v>027</v>
          </cell>
        </row>
        <row r="941">
          <cell r="A941" t="str">
            <v>C052</v>
          </cell>
          <cell r="B941" t="str">
            <v>TUMOR MALIGNO DE LA UVULA</v>
          </cell>
          <cell r="C941" t="str">
            <v>027</v>
          </cell>
        </row>
        <row r="942">
          <cell r="A942" t="str">
            <v>C058</v>
          </cell>
          <cell r="B942" t="str">
            <v>LESION DE SITIOS CONTUGUOS DEL PALADAR</v>
          </cell>
          <cell r="C942" t="str">
            <v>027</v>
          </cell>
        </row>
        <row r="943">
          <cell r="A943" t="str">
            <v>C059</v>
          </cell>
          <cell r="B943" t="str">
            <v>TUMOR MALIGNO DEL PALADAR, PARTE NO ESPECIFICADA</v>
          </cell>
          <cell r="C943" t="str">
            <v>027</v>
          </cell>
        </row>
        <row r="944">
          <cell r="A944" t="str">
            <v>C06</v>
          </cell>
          <cell r="B944" t="str">
            <v>TUMOR MALIGNO DE OTRAS PARTES Y DE LAS NO ESPECIFICADAS DE LA BOCA</v>
          </cell>
          <cell r="C944" t="str">
            <v>027</v>
          </cell>
        </row>
        <row r="945">
          <cell r="A945" t="str">
            <v>C060</v>
          </cell>
          <cell r="B945" t="str">
            <v>TUMOR MALIGNO DE LA MUCOSA DE LA BOCA</v>
          </cell>
          <cell r="C945" t="str">
            <v>027</v>
          </cell>
        </row>
        <row r="946">
          <cell r="A946" t="str">
            <v>C061</v>
          </cell>
          <cell r="B946" t="str">
            <v>TUMOR MALIGNO DEL VESTIBULO DE LA BOCA</v>
          </cell>
          <cell r="C946" t="str">
            <v>027</v>
          </cell>
        </row>
        <row r="947">
          <cell r="A947" t="str">
            <v>C062</v>
          </cell>
          <cell r="B947" t="str">
            <v>TUMOR MALIGNO DEL AREA RETROMOLAR</v>
          </cell>
          <cell r="C947" t="str">
            <v>027</v>
          </cell>
        </row>
        <row r="948">
          <cell r="A948" t="str">
            <v>C068</v>
          </cell>
          <cell r="B948" t="str">
            <v>LESION DE SITIOS CONTIGUOS DE OTRAS PARTES Y DE LAS NO ESP.DE LA BOCA</v>
          </cell>
          <cell r="C948" t="str">
            <v>027</v>
          </cell>
        </row>
        <row r="949">
          <cell r="A949" t="str">
            <v>C069</v>
          </cell>
          <cell r="B949" t="str">
            <v>TUMOR MALIGNO DE LA BOCA, PARTE NO ESPECIFICADA</v>
          </cell>
          <cell r="C949" t="str">
            <v>027</v>
          </cell>
        </row>
        <row r="950">
          <cell r="A950" t="str">
            <v>C07</v>
          </cell>
          <cell r="B950" t="str">
            <v>TUMOR MALIGNO DE LA GLANDULA PAROTIDA</v>
          </cell>
          <cell r="C950" t="str">
            <v>027</v>
          </cell>
        </row>
        <row r="951">
          <cell r="A951" t="str">
            <v>C08</v>
          </cell>
          <cell r="B951" t="str">
            <v>TUMOR MALIG. DE OTRAS GLAND. SALIVALES MAYORES Y DE LAS NO ESPCIF.</v>
          </cell>
          <cell r="C951" t="str">
            <v>027</v>
          </cell>
        </row>
        <row r="952">
          <cell r="A952" t="str">
            <v>C080</v>
          </cell>
          <cell r="B952" t="str">
            <v>TUMOR MALIGNO DE LA GLANDULA SUBMAXILAR</v>
          </cell>
          <cell r="C952" t="str">
            <v>027</v>
          </cell>
        </row>
        <row r="953">
          <cell r="A953" t="str">
            <v>C081</v>
          </cell>
          <cell r="B953" t="str">
            <v>TUMOR MALIGNO DE LA GLANDULA SUBLINGUAL</v>
          </cell>
          <cell r="C953" t="str">
            <v>027</v>
          </cell>
        </row>
        <row r="954">
          <cell r="A954" t="str">
            <v>C088</v>
          </cell>
          <cell r="B954" t="str">
            <v>LESION DE SITIOS CONTIGUOS DE LAS GLANDULAS SALIVALES</v>
          </cell>
          <cell r="C954" t="str">
            <v>027</v>
          </cell>
        </row>
        <row r="955">
          <cell r="A955" t="str">
            <v>C089</v>
          </cell>
          <cell r="B955" t="str">
            <v>TUMOR MALIGNO DE GLANDULA SALIVAL MAYOR, NO ESPECIFICADA</v>
          </cell>
          <cell r="C955" t="str">
            <v>027</v>
          </cell>
        </row>
        <row r="956">
          <cell r="A956" t="str">
            <v>C09</v>
          </cell>
          <cell r="B956" t="str">
            <v>TUMOR MALIGNO DE LA AMIGDALA</v>
          </cell>
          <cell r="C956" t="str">
            <v>027</v>
          </cell>
        </row>
        <row r="957">
          <cell r="A957" t="str">
            <v>C090</v>
          </cell>
          <cell r="B957" t="str">
            <v>TUMOR MALIGNO DE LA FOSA AMIGDALINA</v>
          </cell>
          <cell r="C957" t="str">
            <v>027</v>
          </cell>
        </row>
        <row r="958">
          <cell r="A958" t="str">
            <v>C091</v>
          </cell>
          <cell r="B958" t="str">
            <v>TUMOR MALIGNO DEL PILAR AMIGDALINO (ANTERIOR) (POSTERIOR)</v>
          </cell>
          <cell r="C958" t="str">
            <v>027</v>
          </cell>
        </row>
        <row r="959">
          <cell r="A959" t="str">
            <v>C098</v>
          </cell>
          <cell r="B959" t="str">
            <v>LESION DE SITIOS CONTIGUOS DE LA AMIGDALA</v>
          </cell>
          <cell r="C959" t="str">
            <v>027</v>
          </cell>
        </row>
        <row r="960">
          <cell r="A960" t="str">
            <v>C099</v>
          </cell>
          <cell r="B960" t="str">
            <v>TUMOR MALIGNO DE LA AMIGDALA, PARTE NO ESPECIFICADA</v>
          </cell>
          <cell r="C960" t="str">
            <v>027</v>
          </cell>
        </row>
        <row r="961">
          <cell r="A961" t="str">
            <v>C10</v>
          </cell>
          <cell r="B961" t="str">
            <v>TUMOR MALIGNO DE LA OROFARINGE</v>
          </cell>
          <cell r="C961" t="str">
            <v>027</v>
          </cell>
        </row>
        <row r="962">
          <cell r="A962" t="str">
            <v>C100</v>
          </cell>
          <cell r="B962" t="str">
            <v>TUMOR MALIGNO DE LA VALECULA</v>
          </cell>
          <cell r="C962" t="str">
            <v>027</v>
          </cell>
        </row>
        <row r="963">
          <cell r="A963" t="str">
            <v>C101</v>
          </cell>
          <cell r="B963" t="str">
            <v>TUMOR MALIGNO DE LA CARA ANTERIOR DE LA EPIGLOTIS</v>
          </cell>
          <cell r="C963" t="str">
            <v>027</v>
          </cell>
        </row>
        <row r="964">
          <cell r="A964" t="str">
            <v>C102</v>
          </cell>
          <cell r="B964" t="str">
            <v>TUMOR MALIGNO DE LA PARED LATERAL DE LA OROFARINGE</v>
          </cell>
          <cell r="C964" t="str">
            <v>027</v>
          </cell>
        </row>
        <row r="965">
          <cell r="A965" t="str">
            <v>C103</v>
          </cell>
          <cell r="B965" t="str">
            <v>TUMOR MALIGNO DE LA PARED POSTERIOR DE LA OROFARINGE</v>
          </cell>
          <cell r="C965" t="str">
            <v>027</v>
          </cell>
        </row>
        <row r="966">
          <cell r="A966" t="str">
            <v>C104</v>
          </cell>
          <cell r="B966" t="str">
            <v>TUMOR MALIGNO DE LA HENDIDURA BRANQUIAL</v>
          </cell>
          <cell r="C966" t="str">
            <v>027</v>
          </cell>
        </row>
        <row r="967">
          <cell r="A967" t="str">
            <v>C108</v>
          </cell>
          <cell r="B967" t="str">
            <v>LESION DE SITIOS CONTIGUOS DE LA OROFARINGE</v>
          </cell>
          <cell r="C967" t="str">
            <v>027</v>
          </cell>
        </row>
        <row r="968">
          <cell r="A968" t="str">
            <v>C109</v>
          </cell>
          <cell r="B968" t="str">
            <v>TUMOR MALIGNO DE LA OROFARINGE, PARTE NO ESPECIFICADA</v>
          </cell>
          <cell r="C968" t="str">
            <v>027</v>
          </cell>
        </row>
        <row r="969">
          <cell r="A969" t="str">
            <v>C11</v>
          </cell>
          <cell r="B969" t="str">
            <v>TUMOR MALIGNO DE LA NASOFARINGE</v>
          </cell>
          <cell r="C969" t="str">
            <v>027</v>
          </cell>
        </row>
        <row r="970">
          <cell r="A970" t="str">
            <v>C110</v>
          </cell>
          <cell r="B970" t="str">
            <v>TUMOR MALIGNO DE LA PARED SUPERIOR DE LA NASOFARINGE</v>
          </cell>
          <cell r="C970" t="str">
            <v>027</v>
          </cell>
        </row>
        <row r="971">
          <cell r="A971" t="str">
            <v>C111</v>
          </cell>
          <cell r="B971" t="str">
            <v>TUMOR MALIGNO DE LA PARED POSTERIOR DE LA NASOFARINGE</v>
          </cell>
          <cell r="C971" t="str">
            <v>027</v>
          </cell>
        </row>
        <row r="972">
          <cell r="A972" t="str">
            <v>C112</v>
          </cell>
          <cell r="B972" t="str">
            <v>TUMOR MALIGNO DE LA PARED LATERAL DE LA NASOFARNGE</v>
          </cell>
          <cell r="C972" t="str">
            <v>027</v>
          </cell>
        </row>
        <row r="973">
          <cell r="A973" t="str">
            <v>C113</v>
          </cell>
          <cell r="B973" t="str">
            <v>TUMOR MALIGNO DE LA PARED ANTERIOR DE LA NASOFARINGE</v>
          </cell>
          <cell r="C973" t="str">
            <v>027</v>
          </cell>
        </row>
        <row r="974">
          <cell r="A974" t="str">
            <v>C118</v>
          </cell>
          <cell r="B974" t="str">
            <v>LESION DE SITIOS CONTIGUOS DE LA NASOFARINGE</v>
          </cell>
          <cell r="C974" t="str">
            <v>027</v>
          </cell>
        </row>
        <row r="975">
          <cell r="A975" t="str">
            <v>C119</v>
          </cell>
          <cell r="B975" t="str">
            <v>TUMOR MALIGNO DE LA NASOFRINGE, PARTE NO ESPECIFICADA</v>
          </cell>
          <cell r="C975" t="str">
            <v>027</v>
          </cell>
        </row>
        <row r="976">
          <cell r="A976" t="str">
            <v>C12</v>
          </cell>
          <cell r="B976" t="str">
            <v>TUMOR MALIGNO DEL SENO PIRIFORME</v>
          </cell>
          <cell r="C976" t="str">
            <v>027</v>
          </cell>
        </row>
        <row r="977">
          <cell r="A977" t="str">
            <v>C13</v>
          </cell>
          <cell r="B977" t="str">
            <v>TUMOR MALIGNO DE LA HIPOFARINGE</v>
          </cell>
          <cell r="C977" t="str">
            <v>027</v>
          </cell>
        </row>
        <row r="978">
          <cell r="A978" t="str">
            <v>C130</v>
          </cell>
          <cell r="B978" t="str">
            <v>TUMOR MALIGNO DE LA REGION POSTCRICOIDEA</v>
          </cell>
          <cell r="C978" t="str">
            <v>027</v>
          </cell>
        </row>
        <row r="979">
          <cell r="A979" t="str">
            <v>C131</v>
          </cell>
          <cell r="B979" t="str">
            <v>TUMOR MALIGNO DEL ARITENOEPIGLOTICO, CARA HIPOFARINGEA</v>
          </cell>
          <cell r="C979" t="str">
            <v>027</v>
          </cell>
        </row>
        <row r="980">
          <cell r="A980" t="str">
            <v>C132</v>
          </cell>
          <cell r="B980" t="str">
            <v>TUMOR MALIGNO DE LA PARED POSTERIOR DE LA HIPOFARINGE</v>
          </cell>
          <cell r="C980" t="str">
            <v>027</v>
          </cell>
        </row>
        <row r="981">
          <cell r="A981" t="str">
            <v>C138</v>
          </cell>
          <cell r="B981" t="str">
            <v>LESION DE SITIOS CONTIGUOS DE LA HIPOFARINGE</v>
          </cell>
          <cell r="C981" t="str">
            <v>027</v>
          </cell>
        </row>
        <row r="982">
          <cell r="A982" t="str">
            <v>C139</v>
          </cell>
          <cell r="B982" t="str">
            <v>TUMOR MALIGNO DE LA HIPOFARINGE, PARTE NO ESPECIFICADA</v>
          </cell>
          <cell r="C982" t="str">
            <v>027</v>
          </cell>
        </row>
        <row r="983">
          <cell r="A983" t="str">
            <v>C14</v>
          </cell>
          <cell r="B983" t="str">
            <v>TUMOR MALIG. DE OTROS SITIOS Y DE LOS MALDEF.DEL LABIO, DE LA CAV.BAC.</v>
          </cell>
          <cell r="C983" t="str">
            <v>027</v>
          </cell>
        </row>
        <row r="984">
          <cell r="A984" t="str">
            <v>C140</v>
          </cell>
          <cell r="B984" t="str">
            <v>TUMOR MALIGNO DE LA FARINGE, PARTE NO ESPECIFICADA</v>
          </cell>
          <cell r="C984" t="str">
            <v>027</v>
          </cell>
        </row>
        <row r="985">
          <cell r="A985" t="str">
            <v>C142</v>
          </cell>
          <cell r="B985" t="str">
            <v>TUMOR MALIGNO DEL ANILLO DE WALDEYE</v>
          </cell>
          <cell r="C985" t="str">
            <v>027</v>
          </cell>
        </row>
        <row r="986">
          <cell r="A986" t="str">
            <v>C148</v>
          </cell>
          <cell r="B986" t="str">
            <v>LESION DE SITIOS CONTIGUOS DEL LABIO,DE LA CAVIDAD BUCAL Y DE LA FAR.</v>
          </cell>
          <cell r="C986" t="str">
            <v>027</v>
          </cell>
        </row>
        <row r="987">
          <cell r="A987" t="str">
            <v>C15</v>
          </cell>
          <cell r="B987" t="str">
            <v>TUMOR MALIGNO DEL ESOFAGO</v>
          </cell>
          <cell r="C987" t="str">
            <v>028</v>
          </cell>
        </row>
        <row r="988">
          <cell r="A988" t="str">
            <v>C150</v>
          </cell>
          <cell r="B988" t="str">
            <v>TUMOR MALIGNO DEL ESOFAGO, PORCION CERVICAL</v>
          </cell>
          <cell r="C988" t="str">
            <v>028</v>
          </cell>
        </row>
        <row r="989">
          <cell r="A989" t="str">
            <v>C151</v>
          </cell>
          <cell r="B989" t="str">
            <v>TUMOR MALIGNO DEL ESOFAGO, PORCION TORACICA</v>
          </cell>
          <cell r="C989" t="str">
            <v>028</v>
          </cell>
        </row>
        <row r="990">
          <cell r="A990" t="str">
            <v>C152</v>
          </cell>
          <cell r="B990" t="str">
            <v>TUMOR MALIGNO DEL ESOFAGO, PORCION ABDOMINAL</v>
          </cell>
          <cell r="C990" t="str">
            <v>028</v>
          </cell>
        </row>
        <row r="991">
          <cell r="A991" t="str">
            <v>C153</v>
          </cell>
          <cell r="B991" t="str">
            <v>TUMOR MALIGNO DEL TERCIO SUPERIOR DEL ESOFAGO</v>
          </cell>
          <cell r="C991" t="str">
            <v>028</v>
          </cell>
        </row>
        <row r="992">
          <cell r="A992" t="str">
            <v>C154</v>
          </cell>
          <cell r="B992" t="str">
            <v>TUMOR MALIGNO DEL TERCIO MEDIO DEL ESOFAGO</v>
          </cell>
          <cell r="C992" t="str">
            <v>028</v>
          </cell>
        </row>
        <row r="993">
          <cell r="A993" t="str">
            <v>C155</v>
          </cell>
          <cell r="B993" t="str">
            <v>TUMOR MALIGNO DEL TERCIO INFERIOR DEL ESOFAGO</v>
          </cell>
          <cell r="C993" t="str">
            <v>028</v>
          </cell>
        </row>
        <row r="994">
          <cell r="A994" t="str">
            <v>C158</v>
          </cell>
          <cell r="B994" t="str">
            <v>LESION DE SITIOS CONTIGUOS DEL ESOFAGO</v>
          </cell>
          <cell r="C994" t="str">
            <v>028</v>
          </cell>
        </row>
        <row r="995">
          <cell r="A995" t="str">
            <v>C159</v>
          </cell>
          <cell r="B995" t="str">
            <v>TUMOR MALIGNO DEL ESOFAGO, PARTE NO ESPECIFICADA</v>
          </cell>
          <cell r="C995" t="str">
            <v>028</v>
          </cell>
        </row>
        <row r="996">
          <cell r="A996" t="str">
            <v>C16</v>
          </cell>
          <cell r="B996" t="str">
            <v>TUMOR MALIGNO DEL ESTOMAGO</v>
          </cell>
          <cell r="C996" t="str">
            <v>029</v>
          </cell>
        </row>
        <row r="997">
          <cell r="A997" t="str">
            <v>C160</v>
          </cell>
          <cell r="B997" t="str">
            <v>TUMOR MALIGNO DEL CARDIAS</v>
          </cell>
          <cell r="C997" t="str">
            <v>029</v>
          </cell>
        </row>
        <row r="998">
          <cell r="A998" t="str">
            <v>C161</v>
          </cell>
          <cell r="B998" t="str">
            <v>TUMOR MALIGNO DEL FUNDUS GASTRICO</v>
          </cell>
          <cell r="C998" t="str">
            <v>029</v>
          </cell>
        </row>
        <row r="999">
          <cell r="A999" t="str">
            <v>C162</v>
          </cell>
          <cell r="B999" t="str">
            <v>TUMOR MALIGNO DEL CUERPO DEL ESTOMAGO</v>
          </cell>
          <cell r="C999" t="str">
            <v>029</v>
          </cell>
        </row>
        <row r="1000">
          <cell r="A1000" t="str">
            <v>C163</v>
          </cell>
          <cell r="B1000" t="str">
            <v>TUMOR MALIGNO DEL ANTRO PILORICO</v>
          </cell>
          <cell r="C1000" t="str">
            <v>029</v>
          </cell>
        </row>
        <row r="1001">
          <cell r="A1001" t="str">
            <v>C164</v>
          </cell>
          <cell r="B1001" t="str">
            <v>TUMOR MALIGNO DEL PILORO</v>
          </cell>
          <cell r="C1001" t="str">
            <v>029</v>
          </cell>
        </row>
        <row r="1002">
          <cell r="A1002" t="str">
            <v>C165</v>
          </cell>
          <cell r="B1002" t="str">
            <v>TUMOR MALIGNO DE LA CURVATURA MANOR DEL ESTO.SIN OTRA ESPECIFIC.</v>
          </cell>
          <cell r="C1002" t="str">
            <v>029</v>
          </cell>
        </row>
        <row r="1003">
          <cell r="A1003" t="str">
            <v>C166</v>
          </cell>
          <cell r="B1003" t="str">
            <v>TUMOR MALIG. DE LA CURVATURA MAYOR DEL ESTOM.SIN OTRA ESPRCIFIC.</v>
          </cell>
          <cell r="C1003" t="str">
            <v>029</v>
          </cell>
        </row>
        <row r="1004">
          <cell r="A1004" t="str">
            <v>C168</v>
          </cell>
          <cell r="B1004" t="str">
            <v>LESION DE SITIOS CONTIGUOS DEL ESTOMAGO</v>
          </cell>
          <cell r="C1004" t="str">
            <v>029</v>
          </cell>
        </row>
        <row r="1005">
          <cell r="A1005" t="str">
            <v>C169</v>
          </cell>
          <cell r="B1005" t="str">
            <v>TUMOR MALIGNO DEL ESTOMAGO, PARTE NO ESPECIFICADA</v>
          </cell>
          <cell r="C1005" t="str">
            <v>029</v>
          </cell>
        </row>
        <row r="1006">
          <cell r="A1006" t="str">
            <v>C17</v>
          </cell>
          <cell r="B1006" t="str">
            <v>TUMOR MALIGNO DEL INTESTINO DELGADO</v>
          </cell>
          <cell r="C1006" t="str">
            <v>046</v>
          </cell>
        </row>
        <row r="1007">
          <cell r="A1007" t="str">
            <v>C170</v>
          </cell>
          <cell r="B1007" t="str">
            <v>TUMOR MALIGNO DEL DUODENO</v>
          </cell>
          <cell r="C1007" t="str">
            <v>046</v>
          </cell>
        </row>
        <row r="1008">
          <cell r="A1008" t="str">
            <v>C171</v>
          </cell>
          <cell r="B1008" t="str">
            <v>TUMOR MALIGNO DEL YEYUNO</v>
          </cell>
          <cell r="C1008" t="str">
            <v>046</v>
          </cell>
        </row>
        <row r="1009">
          <cell r="A1009" t="str">
            <v>C172</v>
          </cell>
          <cell r="B1009" t="str">
            <v>TUMOR MALIGNO DEL ILEON</v>
          </cell>
          <cell r="C1009" t="str">
            <v>046</v>
          </cell>
        </row>
        <row r="1010">
          <cell r="A1010" t="str">
            <v>C173</v>
          </cell>
          <cell r="B1010" t="str">
            <v>TUMOR MALIGNO DEL DIVERTICULO DE MECKEL</v>
          </cell>
          <cell r="C1010" t="str">
            <v>046</v>
          </cell>
        </row>
        <row r="1011">
          <cell r="A1011" t="str">
            <v>C178</v>
          </cell>
          <cell r="B1011" t="str">
            <v>LESION DE SITIOS CONTIGUOS DEL INTESTINO DELGADO</v>
          </cell>
          <cell r="C1011" t="str">
            <v>046</v>
          </cell>
        </row>
        <row r="1012">
          <cell r="A1012" t="str">
            <v>C179</v>
          </cell>
          <cell r="B1012" t="str">
            <v>TUMOR MALIGNO DEL INTESTINO DELGADO, PARTE NO ESPECIFICADA</v>
          </cell>
          <cell r="C1012" t="str">
            <v>046</v>
          </cell>
        </row>
        <row r="1013">
          <cell r="A1013" t="str">
            <v>C18</v>
          </cell>
          <cell r="B1013" t="str">
            <v>TUMOR MALIGNO DEL COLON</v>
          </cell>
          <cell r="C1013" t="str">
            <v>030</v>
          </cell>
        </row>
        <row r="1014">
          <cell r="A1014" t="str">
            <v>C180</v>
          </cell>
          <cell r="B1014" t="str">
            <v>TUMOR MALIGNO DEL CIEGO</v>
          </cell>
          <cell r="C1014" t="str">
            <v>030</v>
          </cell>
        </row>
        <row r="1015">
          <cell r="A1015" t="str">
            <v>C181</v>
          </cell>
          <cell r="B1015" t="str">
            <v>TUMOR MALIGNO DEL APENDICE</v>
          </cell>
          <cell r="C1015" t="str">
            <v>030</v>
          </cell>
        </row>
        <row r="1016">
          <cell r="A1016" t="str">
            <v>C182</v>
          </cell>
          <cell r="B1016" t="str">
            <v>TUMOR MALIGNO DEL COLON  ASCENDENTE</v>
          </cell>
          <cell r="C1016" t="str">
            <v>030</v>
          </cell>
        </row>
        <row r="1017">
          <cell r="A1017" t="str">
            <v>C183</v>
          </cell>
          <cell r="B1017" t="str">
            <v>TUMOR MALIGNO DEL ANGULO HEPATICO</v>
          </cell>
          <cell r="C1017" t="str">
            <v>030</v>
          </cell>
        </row>
        <row r="1018">
          <cell r="A1018" t="str">
            <v>C184</v>
          </cell>
          <cell r="B1018" t="str">
            <v>TUMOR MALIGNO DEL COLON TRANSVERSO</v>
          </cell>
          <cell r="C1018" t="str">
            <v>030</v>
          </cell>
        </row>
        <row r="1019">
          <cell r="A1019" t="str">
            <v>C185</v>
          </cell>
          <cell r="B1019" t="str">
            <v>TUMOR MALIGNO DEL ANGULO ESPLENICO</v>
          </cell>
          <cell r="C1019" t="str">
            <v>030</v>
          </cell>
        </row>
        <row r="1020">
          <cell r="A1020" t="str">
            <v>C186</v>
          </cell>
          <cell r="B1020" t="str">
            <v>TUMOR MALIGNO DEL COLON DESCENDENTE</v>
          </cell>
          <cell r="C1020" t="str">
            <v>030</v>
          </cell>
        </row>
        <row r="1021">
          <cell r="A1021" t="str">
            <v>C187</v>
          </cell>
          <cell r="B1021" t="str">
            <v>TUMOR MALIGNO DEL COLON SIGMOIDE</v>
          </cell>
          <cell r="C1021" t="str">
            <v>030</v>
          </cell>
        </row>
        <row r="1022">
          <cell r="A1022" t="str">
            <v>C188</v>
          </cell>
          <cell r="B1022" t="str">
            <v>LESION DE SITIOS CONTIGUOS DEL COLON</v>
          </cell>
          <cell r="C1022" t="str">
            <v>030</v>
          </cell>
        </row>
        <row r="1023">
          <cell r="A1023" t="str">
            <v>C189</v>
          </cell>
          <cell r="B1023" t="str">
            <v>TUMOR MALIGNO DEL COLON, PARTE NO ESPECIFICADA</v>
          </cell>
          <cell r="C1023" t="str">
            <v>030</v>
          </cell>
        </row>
        <row r="1024">
          <cell r="A1024" t="str">
            <v>C19</v>
          </cell>
          <cell r="B1024" t="str">
            <v>TUMOR MALIGNO DE LA UNION RECTOSIGMOIDEA</v>
          </cell>
          <cell r="C1024" t="str">
            <v>030</v>
          </cell>
        </row>
        <row r="1025">
          <cell r="A1025" t="str">
            <v>C20X</v>
          </cell>
          <cell r="B1025" t="str">
            <v>TUMOR MALIGNO DEL RECTO</v>
          </cell>
          <cell r="C1025" t="str">
            <v>030</v>
          </cell>
        </row>
        <row r="1026">
          <cell r="A1026" t="str">
            <v>C21</v>
          </cell>
          <cell r="B1026" t="str">
            <v>TUMOR MALIGNO DEL ANO Y DEL CONDUCTO ANAL</v>
          </cell>
          <cell r="C1026" t="str">
            <v>030</v>
          </cell>
        </row>
        <row r="1027">
          <cell r="A1027" t="str">
            <v>C210</v>
          </cell>
          <cell r="B1027" t="str">
            <v>TUMOR MALIGNO DEL ANO, PARTE NO ESPECIFICADA</v>
          </cell>
          <cell r="C1027" t="str">
            <v>030</v>
          </cell>
        </row>
        <row r="1028">
          <cell r="A1028" t="str">
            <v>C211</v>
          </cell>
          <cell r="B1028" t="str">
            <v>TUMOR MALIGNO DEL CONDUCTO ANAL</v>
          </cell>
          <cell r="C1028" t="str">
            <v>030</v>
          </cell>
        </row>
        <row r="1029">
          <cell r="A1029" t="str">
            <v>C212</v>
          </cell>
          <cell r="B1029" t="str">
            <v>TUMOR MALIGNO DE LA ZONA CLOACOGENICA</v>
          </cell>
          <cell r="C1029" t="str">
            <v>030</v>
          </cell>
        </row>
        <row r="1030">
          <cell r="A1030" t="str">
            <v>C218</v>
          </cell>
          <cell r="B1030" t="str">
            <v>LESION DE SITIOS CONT.DEL ANO, DEL CONDUCTO ANAL Y DEL RECTO</v>
          </cell>
          <cell r="C1030" t="str">
            <v>030</v>
          </cell>
        </row>
        <row r="1031">
          <cell r="A1031" t="str">
            <v>C22</v>
          </cell>
          <cell r="B1031" t="str">
            <v>TUMOR MALIGNO DEL HIGADO Y DE LAS VIAS BILIARES INTRAHEPATICAS</v>
          </cell>
          <cell r="C1031" t="str">
            <v>031</v>
          </cell>
        </row>
        <row r="1032">
          <cell r="A1032" t="str">
            <v>C220</v>
          </cell>
          <cell r="B1032" t="str">
            <v>CARCINOMA DE CELULAS HEPATICAS</v>
          </cell>
          <cell r="C1032" t="str">
            <v>031</v>
          </cell>
        </row>
        <row r="1033">
          <cell r="A1033" t="str">
            <v>C221</v>
          </cell>
          <cell r="B1033" t="str">
            <v>CARCINOMA DE VIAS BILIARES INTRAHEPATICAS</v>
          </cell>
          <cell r="C1033" t="str">
            <v>031</v>
          </cell>
        </row>
        <row r="1034">
          <cell r="A1034" t="str">
            <v>C222</v>
          </cell>
          <cell r="B1034" t="str">
            <v>HEPATOBLASTOMA</v>
          </cell>
          <cell r="C1034" t="str">
            <v>031</v>
          </cell>
        </row>
        <row r="1035">
          <cell r="A1035" t="str">
            <v>C223</v>
          </cell>
          <cell r="B1035" t="str">
            <v>ANGIOSARCOMA DEL HIGADO</v>
          </cell>
          <cell r="C1035" t="str">
            <v>031</v>
          </cell>
        </row>
        <row r="1036">
          <cell r="A1036" t="str">
            <v>C224</v>
          </cell>
          <cell r="B1036" t="str">
            <v>OTROS SARCOMAS DEL HIGADO</v>
          </cell>
          <cell r="C1036" t="str">
            <v>031</v>
          </cell>
        </row>
        <row r="1037">
          <cell r="A1037" t="str">
            <v>C227</v>
          </cell>
          <cell r="B1037" t="str">
            <v>OTROS CARCINOMAS ESPECIFICADOS DEL HIGADO</v>
          </cell>
          <cell r="C1037" t="str">
            <v>031</v>
          </cell>
        </row>
        <row r="1038">
          <cell r="A1038" t="str">
            <v>C229</v>
          </cell>
          <cell r="B1038" t="str">
            <v>TUMOR MALIGNO DEL HIGADO, NO ESPECIFICADO</v>
          </cell>
          <cell r="C1038" t="str">
            <v>031</v>
          </cell>
        </row>
        <row r="1039">
          <cell r="A1039" t="str">
            <v>C23X</v>
          </cell>
          <cell r="B1039" t="str">
            <v>TUMOR MALIGNO DE LA VESICULA BILIAR</v>
          </cell>
          <cell r="C1039" t="str">
            <v>046</v>
          </cell>
        </row>
        <row r="1040">
          <cell r="A1040" t="str">
            <v>C24</v>
          </cell>
          <cell r="B1040" t="str">
            <v>TUMOR MALIG. DE OTRAS PARTES Y DE LAS NO ESPEC.DE LAS VIAS BILIARES</v>
          </cell>
          <cell r="C1040" t="str">
            <v>046</v>
          </cell>
        </row>
        <row r="1041">
          <cell r="A1041" t="str">
            <v>C240</v>
          </cell>
          <cell r="B1041" t="str">
            <v>TUMOR MALIGNO DE LAS VIAS BILIARES EXTRAHEPATICAS</v>
          </cell>
          <cell r="C1041" t="str">
            <v>046</v>
          </cell>
        </row>
        <row r="1042">
          <cell r="A1042" t="str">
            <v>C241</v>
          </cell>
          <cell r="B1042" t="str">
            <v>TUMOR MALIGNO DE LA AMPOLLA DE VATER</v>
          </cell>
          <cell r="C1042" t="str">
            <v>046</v>
          </cell>
        </row>
        <row r="1043">
          <cell r="A1043" t="str">
            <v>C248</v>
          </cell>
          <cell r="B1043" t="str">
            <v>LESION DE SITIOS CONTIGUOS DE LAS VIAS BILIARES</v>
          </cell>
          <cell r="C1043" t="str">
            <v>046</v>
          </cell>
        </row>
        <row r="1044">
          <cell r="A1044" t="str">
            <v>C249</v>
          </cell>
          <cell r="B1044" t="str">
            <v>TUMOR MALIGNO DE LAS VIAS BILIARES, PARTE NO ESPECIFICADA</v>
          </cell>
          <cell r="C1044" t="str">
            <v>046</v>
          </cell>
        </row>
        <row r="1045">
          <cell r="A1045" t="str">
            <v>C25</v>
          </cell>
          <cell r="B1045" t="str">
            <v>TUMOR MALIGNO DEL PANCREAS</v>
          </cell>
          <cell r="C1045" t="str">
            <v>032</v>
          </cell>
        </row>
        <row r="1046">
          <cell r="A1046" t="str">
            <v>C250</v>
          </cell>
          <cell r="B1046" t="str">
            <v>TUMOR MALIGNO DE LA CABEZA DEL PANCREAS</v>
          </cell>
          <cell r="C1046" t="str">
            <v>032</v>
          </cell>
        </row>
        <row r="1047">
          <cell r="A1047" t="str">
            <v>C251</v>
          </cell>
          <cell r="B1047" t="str">
            <v>TUMOR MALIGNO DEL CUERPO DEL PANCREAS</v>
          </cell>
          <cell r="C1047" t="str">
            <v>032</v>
          </cell>
        </row>
        <row r="1048">
          <cell r="A1048" t="str">
            <v>C252</v>
          </cell>
          <cell r="B1048" t="str">
            <v>TUMOR MALIGNO DE LA COLA DEL PANCREAS</v>
          </cell>
          <cell r="C1048" t="str">
            <v>032</v>
          </cell>
        </row>
        <row r="1049">
          <cell r="A1049" t="str">
            <v>C253</v>
          </cell>
          <cell r="B1049" t="str">
            <v>TUMOR MALIGNO DEL CONDUCTO PANCREATICO</v>
          </cell>
          <cell r="C1049" t="str">
            <v>032</v>
          </cell>
        </row>
        <row r="1050">
          <cell r="A1050" t="str">
            <v>C254</v>
          </cell>
          <cell r="B1050" t="str">
            <v>TUMOR MALIGNO DEL PANCREAS ENDOCRINO</v>
          </cell>
          <cell r="C1050" t="str">
            <v>032</v>
          </cell>
        </row>
        <row r="1051">
          <cell r="A1051" t="str">
            <v>C257</v>
          </cell>
          <cell r="B1051" t="str">
            <v>TUMOR MALIGNO DE OTRAS PARTES ESPECIFICADAS DEL PANCREAS</v>
          </cell>
          <cell r="C1051" t="str">
            <v>032</v>
          </cell>
        </row>
        <row r="1052">
          <cell r="A1052" t="str">
            <v>C258</v>
          </cell>
          <cell r="B1052" t="str">
            <v>LESION DE SITIOS CONTIGUOS DEL PANCREAS</v>
          </cell>
          <cell r="C1052" t="str">
            <v>032</v>
          </cell>
        </row>
        <row r="1053">
          <cell r="A1053" t="str">
            <v>C259</v>
          </cell>
          <cell r="B1053" t="str">
            <v>TUMOR MALIGNO DEL PANCREAS, PARTE NO ESPECIFICADA</v>
          </cell>
          <cell r="C1053" t="str">
            <v>032</v>
          </cell>
        </row>
        <row r="1054">
          <cell r="A1054" t="str">
            <v>C26</v>
          </cell>
          <cell r="B1054" t="str">
            <v>TUMOR MALIG.DE OTROS SITIOS Y DE LOS MAL DEF. DE LOS ORG. DIGESTIVOS</v>
          </cell>
          <cell r="C1054" t="str">
            <v>046</v>
          </cell>
        </row>
        <row r="1055">
          <cell r="A1055" t="str">
            <v>C260</v>
          </cell>
          <cell r="B1055" t="str">
            <v>TUMOR MALIGNO DEL INTESTINO, PARTE NO ESPECIFICADA</v>
          </cell>
          <cell r="C1055" t="str">
            <v>046</v>
          </cell>
        </row>
        <row r="1056">
          <cell r="A1056" t="str">
            <v>C261</v>
          </cell>
          <cell r="B1056" t="str">
            <v>TUMOR MALIGNO DEL BAZO</v>
          </cell>
          <cell r="C1056" t="str">
            <v>046</v>
          </cell>
        </row>
        <row r="1057">
          <cell r="A1057" t="str">
            <v>C268</v>
          </cell>
          <cell r="B1057" t="str">
            <v>LESION DE SITIOS CONTIGUOS DE LOS ORGANOS DIGESTIVOS</v>
          </cell>
          <cell r="C1057" t="str">
            <v>046</v>
          </cell>
        </row>
        <row r="1058">
          <cell r="A1058" t="str">
            <v>C269</v>
          </cell>
          <cell r="B1058" t="str">
            <v>TUMOR MALIGNO DE SITIOS MAL DEFINIDOS DE LOS ORGANOS DIGESTIVOS</v>
          </cell>
          <cell r="C1058" t="str">
            <v>046</v>
          </cell>
        </row>
        <row r="1059">
          <cell r="A1059" t="str">
            <v>C30</v>
          </cell>
          <cell r="B1059" t="str">
            <v>TUMOR MALIGNO DE LAS FOSAS NASALES Y DEL OIDO MEDIO</v>
          </cell>
          <cell r="C1059" t="str">
            <v>046</v>
          </cell>
        </row>
        <row r="1060">
          <cell r="A1060" t="str">
            <v>C300</v>
          </cell>
          <cell r="B1060" t="str">
            <v>TUMOR MALIGNO DE LA FOSA NASAL</v>
          </cell>
          <cell r="C1060" t="str">
            <v>046</v>
          </cell>
        </row>
        <row r="1061">
          <cell r="A1061" t="str">
            <v>C301</v>
          </cell>
          <cell r="B1061" t="str">
            <v>TUMOR MALIGNO DEL OIDO MEDIO</v>
          </cell>
          <cell r="C1061" t="str">
            <v>046</v>
          </cell>
        </row>
        <row r="1062">
          <cell r="A1062" t="str">
            <v>C31</v>
          </cell>
          <cell r="B1062" t="str">
            <v>TUMOR MALIGNO DE LOS SENOS PARANASALES</v>
          </cell>
          <cell r="C1062" t="str">
            <v>046</v>
          </cell>
        </row>
        <row r="1063">
          <cell r="A1063" t="str">
            <v>C310</v>
          </cell>
          <cell r="B1063" t="str">
            <v>TUMOR MALIGNO DEL SENO MAXILAR</v>
          </cell>
          <cell r="C1063" t="str">
            <v>046</v>
          </cell>
        </row>
        <row r="1064">
          <cell r="A1064" t="str">
            <v>C311</v>
          </cell>
          <cell r="B1064" t="str">
            <v>TUMOR MALIGNO DEL SENO ETMOIDAL</v>
          </cell>
          <cell r="C1064" t="str">
            <v>046</v>
          </cell>
        </row>
        <row r="1065">
          <cell r="A1065" t="str">
            <v>C312</v>
          </cell>
          <cell r="B1065" t="str">
            <v>TUMOR MALIGNO DEL SENO FRONTAL</v>
          </cell>
          <cell r="C1065" t="str">
            <v>046</v>
          </cell>
        </row>
        <row r="1066">
          <cell r="A1066" t="str">
            <v>C313</v>
          </cell>
          <cell r="B1066" t="str">
            <v>TUMOR MALIGNO DEL SENO ESFENOIDAL</v>
          </cell>
          <cell r="C1066" t="str">
            <v>046</v>
          </cell>
        </row>
        <row r="1067">
          <cell r="A1067" t="str">
            <v>C318</v>
          </cell>
          <cell r="B1067" t="str">
            <v>LESION DE SITIOS CONTIGUOS DE LOS SENOS PARANASALES</v>
          </cell>
          <cell r="C1067" t="str">
            <v>046</v>
          </cell>
        </row>
        <row r="1068">
          <cell r="A1068" t="str">
            <v>C319</v>
          </cell>
          <cell r="B1068" t="str">
            <v>TUMOR MALIGNO DE SENO PARANASAL NO ESPECIFICADO</v>
          </cell>
          <cell r="C1068" t="str">
            <v>046</v>
          </cell>
        </row>
        <row r="1069">
          <cell r="A1069" t="str">
            <v>C32</v>
          </cell>
          <cell r="B1069" t="str">
            <v>TUMOR MALIGNO DE LA LARINGE</v>
          </cell>
          <cell r="C1069" t="str">
            <v>033</v>
          </cell>
        </row>
        <row r="1070">
          <cell r="A1070" t="str">
            <v>C320</v>
          </cell>
          <cell r="B1070" t="str">
            <v>TUMOR MALIGNO DE LA GLOTIS</v>
          </cell>
          <cell r="C1070" t="str">
            <v>033</v>
          </cell>
        </row>
        <row r="1071">
          <cell r="A1071" t="str">
            <v>C321</v>
          </cell>
          <cell r="B1071" t="str">
            <v>TUMOR MALIGNO DE LA REGION SUPRAGLOTICA</v>
          </cell>
          <cell r="C1071" t="str">
            <v>033</v>
          </cell>
        </row>
        <row r="1072">
          <cell r="A1072" t="str">
            <v>C322</v>
          </cell>
          <cell r="B1072" t="str">
            <v>TUMOR MALIGNO DE LA SUBGLOTICA</v>
          </cell>
          <cell r="C1072" t="str">
            <v>033</v>
          </cell>
        </row>
        <row r="1073">
          <cell r="A1073" t="str">
            <v>C323</v>
          </cell>
          <cell r="B1073" t="str">
            <v>TUMOR MALIGNO DEL CARTILAGO LARINGEO</v>
          </cell>
          <cell r="C1073" t="str">
            <v>033</v>
          </cell>
        </row>
        <row r="1074">
          <cell r="A1074" t="str">
            <v>C328</v>
          </cell>
          <cell r="B1074" t="str">
            <v>LESION DE SITIOS CONTIGUOS DE LA LARINGE</v>
          </cell>
          <cell r="C1074" t="str">
            <v>033</v>
          </cell>
        </row>
        <row r="1075">
          <cell r="A1075" t="str">
            <v>C329</v>
          </cell>
          <cell r="B1075" t="str">
            <v>TUMOR MALIGNO DE LA LARINGE, PARTE NO ESPECIFICADA</v>
          </cell>
          <cell r="C1075" t="str">
            <v>033</v>
          </cell>
        </row>
        <row r="1076">
          <cell r="A1076" t="str">
            <v>C33</v>
          </cell>
          <cell r="B1076" t="str">
            <v>TUMOR MALIGNO DE LA TRAQUEA</v>
          </cell>
          <cell r="C1076" t="str">
            <v>034</v>
          </cell>
        </row>
        <row r="1077">
          <cell r="A1077" t="str">
            <v>C34</v>
          </cell>
          <cell r="B1077" t="str">
            <v>TUMOR MALIGNO DE LOS BRONQUIOS Y DEL PULMON</v>
          </cell>
          <cell r="C1077" t="str">
            <v>034</v>
          </cell>
        </row>
        <row r="1078">
          <cell r="A1078" t="str">
            <v>C340</v>
          </cell>
          <cell r="B1078" t="str">
            <v>TUMOR MALIGNO DEL BRONQUIO PRINCIPAL</v>
          </cell>
          <cell r="C1078" t="str">
            <v>034</v>
          </cell>
        </row>
        <row r="1079">
          <cell r="A1079" t="str">
            <v>C341</v>
          </cell>
          <cell r="B1079" t="str">
            <v>TUMOR MALIGNO DEL LOBULO SUPERIOR, BRONQUIO O PULMON</v>
          </cell>
          <cell r="C1079" t="str">
            <v>034</v>
          </cell>
        </row>
        <row r="1080">
          <cell r="A1080" t="str">
            <v>C342</v>
          </cell>
          <cell r="B1080" t="str">
            <v>TUMOR MALIGNO DEL LOBULO MEDIO, BRONQUIO O PULMON</v>
          </cell>
          <cell r="C1080" t="str">
            <v>034</v>
          </cell>
        </row>
        <row r="1081">
          <cell r="A1081" t="str">
            <v>C343</v>
          </cell>
          <cell r="B1081" t="str">
            <v>TUMOR MALIGNO DEL LOBULO INFERIOR, BRONQUIO O PULMON</v>
          </cell>
          <cell r="C1081" t="str">
            <v>034</v>
          </cell>
        </row>
        <row r="1082">
          <cell r="A1082" t="str">
            <v>C348</v>
          </cell>
          <cell r="B1082" t="str">
            <v>LESION DE SITIOS CONTIGUOS DE LOS BRONQUIOS Y DEL PULMON</v>
          </cell>
          <cell r="C1082" t="str">
            <v>034</v>
          </cell>
        </row>
        <row r="1083">
          <cell r="A1083" t="str">
            <v>C349</v>
          </cell>
          <cell r="B1083" t="str">
            <v>TUMOR MALIGNO DE LOS BRONQUIOS O DEL PULMON, PARTE NO ESPECIFICADA</v>
          </cell>
          <cell r="C1083" t="str">
            <v>034</v>
          </cell>
        </row>
        <row r="1084">
          <cell r="A1084" t="str">
            <v>C37X</v>
          </cell>
          <cell r="B1084" t="str">
            <v>TUMOR MALIGNO DEL TIMO</v>
          </cell>
          <cell r="C1084" t="str">
            <v>046</v>
          </cell>
        </row>
        <row r="1085">
          <cell r="A1085" t="str">
            <v>C38</v>
          </cell>
          <cell r="B1085" t="str">
            <v>TUMOR MALIGNO DEL CORAZON, DEL MEDIASTINO Y DE LA PLEURA</v>
          </cell>
          <cell r="C1085" t="str">
            <v>046</v>
          </cell>
        </row>
        <row r="1086">
          <cell r="A1086" t="str">
            <v>C380</v>
          </cell>
          <cell r="B1086" t="str">
            <v>TUMOR MALIGNO DEL CORAZON</v>
          </cell>
          <cell r="C1086" t="str">
            <v>046</v>
          </cell>
        </row>
        <row r="1087">
          <cell r="A1087" t="str">
            <v>C381</v>
          </cell>
          <cell r="B1087" t="str">
            <v>TUMOR MALIGNO DEL MEDIASTINO ANTERIOR</v>
          </cell>
          <cell r="C1087" t="str">
            <v>046</v>
          </cell>
        </row>
        <row r="1088">
          <cell r="A1088" t="str">
            <v>C382</v>
          </cell>
          <cell r="B1088" t="str">
            <v>TUMOR MALIGNO DEL MEDIASTINO POSTERIOR</v>
          </cell>
          <cell r="C1088" t="str">
            <v>046</v>
          </cell>
        </row>
        <row r="1089">
          <cell r="A1089" t="str">
            <v>C383</v>
          </cell>
          <cell r="B1089" t="str">
            <v>TUMOR MALIGNO DEL MEDIASTINO, PARTE NO ESPECIFICADA</v>
          </cell>
          <cell r="C1089" t="str">
            <v>046</v>
          </cell>
        </row>
        <row r="1090">
          <cell r="A1090" t="str">
            <v>C384</v>
          </cell>
          <cell r="B1090" t="str">
            <v>TUMOR MALIGNO DE LA PLEURA</v>
          </cell>
          <cell r="C1090" t="str">
            <v>046</v>
          </cell>
        </row>
        <row r="1091">
          <cell r="A1091" t="str">
            <v>C388</v>
          </cell>
          <cell r="B1091" t="str">
            <v>LESION DE SITIOS CONTIGUOS DEL CORAZON, DEL MEDIAST. Y DE LA PLEURA</v>
          </cell>
          <cell r="C1091" t="str">
            <v>046</v>
          </cell>
        </row>
        <row r="1092">
          <cell r="A1092" t="str">
            <v>C39</v>
          </cell>
          <cell r="B1092" t="str">
            <v>TUMOR MALIG. DE OTROS SITIOS Y DE LOS MAL DEF.DEL SISTEMA RESPIRATORIO</v>
          </cell>
          <cell r="C1092" t="str">
            <v>046</v>
          </cell>
        </row>
        <row r="1093">
          <cell r="A1093" t="str">
            <v>C390</v>
          </cell>
          <cell r="B1093" t="str">
            <v>TUMOR MALIG. DE LAS VIAS RESP.SUPERIORES, PARTE NO ESPECIFICADA</v>
          </cell>
          <cell r="C1093" t="str">
            <v>046</v>
          </cell>
        </row>
        <row r="1094">
          <cell r="A1094" t="str">
            <v>C398</v>
          </cell>
          <cell r="B1094" t="str">
            <v>LESION DE SITIOS CONTIGUOS DE LOS ORG. RESPIRATORIOS E INTRATORACIC.</v>
          </cell>
          <cell r="C1094" t="str">
            <v>046</v>
          </cell>
        </row>
        <row r="1095">
          <cell r="A1095" t="str">
            <v>C399</v>
          </cell>
          <cell r="B1095" t="str">
            <v>TUMOR MALIGNO DE SITIOS MAL DEFINIDOS DEL SISTEMA RESPIRATORIOS</v>
          </cell>
          <cell r="C1095" t="str">
            <v>046</v>
          </cell>
        </row>
        <row r="1096">
          <cell r="A1096" t="str">
            <v>C40</v>
          </cell>
          <cell r="B1096" t="str">
            <v>TUMOR MALIG. DE LOS HUESOS Y DE LOS CARTILAGOS ART. DE LOS MIEMBROS</v>
          </cell>
          <cell r="C1096" t="str">
            <v>046</v>
          </cell>
        </row>
        <row r="1097">
          <cell r="A1097" t="str">
            <v>C400</v>
          </cell>
          <cell r="B1097" t="str">
            <v>TUMOR MALIG. DEL OMOPLATO Y DE LOS HUESOS LARGOS DEL MIEMB. SUPERIOR</v>
          </cell>
          <cell r="C1097" t="str">
            <v>046</v>
          </cell>
        </row>
        <row r="1098">
          <cell r="A1098" t="str">
            <v>C401</v>
          </cell>
          <cell r="B1098" t="str">
            <v>TUMOR MALIGNO DE LOS HUESOS CORTOS DEL MIEMBRO SUPERIOR</v>
          </cell>
          <cell r="C1098" t="str">
            <v>046</v>
          </cell>
        </row>
        <row r="1099">
          <cell r="A1099" t="str">
            <v>C402</v>
          </cell>
          <cell r="B1099" t="str">
            <v>TUMOR MALIGNO DE LOS HUESOS LARGOS DEL MIEMBRO INFERIOR</v>
          </cell>
          <cell r="C1099" t="str">
            <v>046</v>
          </cell>
        </row>
        <row r="1100">
          <cell r="A1100" t="str">
            <v>C403</v>
          </cell>
          <cell r="B1100" t="str">
            <v>TUMOR MALIGNO DE LOS HUESOS CORTOS DEL MIEMBRO INFERIOR</v>
          </cell>
          <cell r="C1100" t="str">
            <v>046</v>
          </cell>
        </row>
        <row r="1101">
          <cell r="A1101" t="str">
            <v>C408</v>
          </cell>
          <cell r="B1101" t="str">
            <v>LESION DE SITIOS CONT. DE LOS HUESOS Y DE LOS CART. ARTIC. DE LOS MIEM</v>
          </cell>
          <cell r="C1101" t="str">
            <v>046</v>
          </cell>
        </row>
        <row r="1102">
          <cell r="A1102" t="str">
            <v>C409</v>
          </cell>
          <cell r="B1102" t="str">
            <v>TUMOR MALIG. DE LOS HUESOS Y DE LOS CART. ARTIC.DE LOS MIEMB. SIN OTRA</v>
          </cell>
          <cell r="C1102" t="str">
            <v>046</v>
          </cell>
        </row>
        <row r="1103">
          <cell r="A1103" t="str">
            <v>C41</v>
          </cell>
          <cell r="B1103" t="str">
            <v>TUMOR MALIG. DE LOS HUESOS Y DE LODS CART. ART. DE OTROS SITIOS</v>
          </cell>
          <cell r="C1103" t="str">
            <v>046</v>
          </cell>
        </row>
        <row r="1104">
          <cell r="A1104" t="str">
            <v>C410</v>
          </cell>
          <cell r="B1104" t="str">
            <v>TUMOR MALIGNO DE LOS HUESOS DEL CRANEO Y DE LA CARA</v>
          </cell>
          <cell r="C1104" t="str">
            <v>046</v>
          </cell>
        </row>
        <row r="1105">
          <cell r="A1105" t="str">
            <v>C411</v>
          </cell>
          <cell r="B1105" t="str">
            <v>TUMOR MALIGNO DEL HUESO DEL MAXILAR INFERIOR</v>
          </cell>
          <cell r="C1105" t="str">
            <v>046</v>
          </cell>
        </row>
        <row r="1106">
          <cell r="A1106" t="str">
            <v>C412</v>
          </cell>
          <cell r="B1106" t="str">
            <v>TUMOR MALIGNO DE LA COLUMNA VERTEBRAL</v>
          </cell>
          <cell r="C1106" t="str">
            <v>046</v>
          </cell>
        </row>
        <row r="1107">
          <cell r="A1107" t="str">
            <v>C413</v>
          </cell>
          <cell r="B1107" t="str">
            <v>TUMOR MALIGNO DE LA COSTILLA, ESTERNON Y CLAVICULA</v>
          </cell>
          <cell r="C1107" t="str">
            <v>046</v>
          </cell>
        </row>
        <row r="1108">
          <cell r="A1108" t="str">
            <v>C414</v>
          </cell>
          <cell r="B1108" t="str">
            <v>TUMOR MALIGNO DE LOS HUESOS DE LA PELVIS, SACRO Y COCCIX</v>
          </cell>
          <cell r="C1108" t="str">
            <v>046</v>
          </cell>
        </row>
        <row r="1109">
          <cell r="A1109" t="str">
            <v>C418</v>
          </cell>
          <cell r="B1109" t="str">
            <v>LESION DE SITIOS CONTIGUOS DEL HUESO Y DEL CARTILAGO ARTICULAR</v>
          </cell>
          <cell r="C1109" t="str">
            <v>046</v>
          </cell>
        </row>
        <row r="1110">
          <cell r="A1110" t="str">
            <v>C419</v>
          </cell>
          <cell r="B1110" t="str">
            <v>TUMOR MALIGNO DEL HUESO Y DEL CARTILAGO ARTICULAR, NO ESPECIFICADO</v>
          </cell>
          <cell r="C1110" t="str">
            <v>046</v>
          </cell>
        </row>
        <row r="1111">
          <cell r="A1111" t="str">
            <v>C43</v>
          </cell>
          <cell r="B1111" t="str">
            <v>MELANOMA MALIGNO DE LA PIEL</v>
          </cell>
          <cell r="C1111" t="str">
            <v>035</v>
          </cell>
        </row>
        <row r="1112">
          <cell r="A1112" t="str">
            <v>C430</v>
          </cell>
          <cell r="B1112" t="str">
            <v>MELANOMA MALIGNO DEL LABIO</v>
          </cell>
          <cell r="C1112" t="str">
            <v>035</v>
          </cell>
        </row>
        <row r="1113">
          <cell r="A1113" t="str">
            <v>C431</v>
          </cell>
          <cell r="B1113" t="str">
            <v>MELANOMA MALIGNO DEL PARPADO, INCLUIDA LA COMISURA PALPEBRAL</v>
          </cell>
          <cell r="C1113" t="str">
            <v>035</v>
          </cell>
        </row>
        <row r="1114">
          <cell r="A1114" t="str">
            <v>C432</v>
          </cell>
          <cell r="B1114" t="str">
            <v>MELANOMA MALIGNO DE LA OREJA Y DEL CONDUCTO AUDITIVO EXTERNO</v>
          </cell>
          <cell r="C1114" t="str">
            <v>035</v>
          </cell>
        </row>
        <row r="1115">
          <cell r="A1115" t="str">
            <v>C433</v>
          </cell>
          <cell r="B1115" t="str">
            <v>MELANOMA MALIGNO DE LAS OTRAS PARTES Y LAS NO ESPECIF. DE LA CARA</v>
          </cell>
          <cell r="C1115" t="str">
            <v>035</v>
          </cell>
        </row>
        <row r="1116">
          <cell r="A1116" t="str">
            <v>C434</v>
          </cell>
          <cell r="B1116" t="str">
            <v>MELANOMA MALIGNO DEL CUERPO CABELLUDO Y DEL CUELLO</v>
          </cell>
          <cell r="C1116" t="str">
            <v>035</v>
          </cell>
        </row>
        <row r="1117">
          <cell r="A1117" t="str">
            <v>C435</v>
          </cell>
          <cell r="B1117" t="str">
            <v>MELANOMA MALIGNO DEL TRONCO</v>
          </cell>
          <cell r="C1117" t="str">
            <v>035</v>
          </cell>
        </row>
        <row r="1118">
          <cell r="A1118" t="str">
            <v>C436</v>
          </cell>
          <cell r="B1118" t="str">
            <v>MELANOMA MALIGNO DEL MIEMBRO SUPERIOR, INCLUIDA EL HOMBRO</v>
          </cell>
          <cell r="C1118" t="str">
            <v>035</v>
          </cell>
        </row>
        <row r="1119">
          <cell r="A1119" t="str">
            <v>C437</v>
          </cell>
          <cell r="B1119" t="str">
            <v>MELANOMA MALIGNO DEL MIEMBRO INFERIOR, INCLUIDO LA CADERA</v>
          </cell>
          <cell r="C1119" t="str">
            <v>035</v>
          </cell>
        </row>
        <row r="1120">
          <cell r="A1120" t="str">
            <v>C438</v>
          </cell>
          <cell r="B1120" t="str">
            <v>MELANOMA MALIGNO DE SITIOS CONTIGUOS DE LA PIEL</v>
          </cell>
          <cell r="C1120" t="str">
            <v>035</v>
          </cell>
        </row>
        <row r="1121">
          <cell r="A1121" t="str">
            <v>C439</v>
          </cell>
          <cell r="B1121" t="str">
            <v>MELANOMA MALIGNO DE LA PIEL, SITIO NO ESPECIFICADO</v>
          </cell>
          <cell r="C1121" t="str">
            <v>035</v>
          </cell>
        </row>
        <row r="1122">
          <cell r="A1122" t="str">
            <v>C44</v>
          </cell>
          <cell r="B1122" t="str">
            <v>OTROS TUMORES MALIGNOS DE LA PIEL</v>
          </cell>
          <cell r="C1122" t="str">
            <v>046</v>
          </cell>
        </row>
        <row r="1123">
          <cell r="A1123" t="str">
            <v>C440</v>
          </cell>
          <cell r="B1123" t="str">
            <v>TUMOR MALIGNO DE LA PIEL DEL LABIO</v>
          </cell>
          <cell r="C1123" t="str">
            <v>046</v>
          </cell>
        </row>
        <row r="1124">
          <cell r="A1124" t="str">
            <v>C441</v>
          </cell>
          <cell r="B1124" t="str">
            <v>TUMOR MALIGNO DE LA PIEL DEL PARPADO, INCLUIDA LA COMISURA PALPEBRAL</v>
          </cell>
          <cell r="C1124" t="str">
            <v>046</v>
          </cell>
        </row>
        <row r="1125">
          <cell r="A1125" t="str">
            <v>C442</v>
          </cell>
          <cell r="B1125" t="str">
            <v>TUMOR MALIGNO DE LA PIEL DE LA OREJA Y DEL CONDUCTO AUDITIVO EXTERNO</v>
          </cell>
          <cell r="C1125" t="str">
            <v>046</v>
          </cell>
        </row>
        <row r="1126">
          <cell r="A1126" t="str">
            <v>C443</v>
          </cell>
          <cell r="B1126" t="str">
            <v>TUMOR MALIGNO DE LA PIEL DE OTRAS PARTES Y DE LAS NO ESPEC. DE LA CARA</v>
          </cell>
          <cell r="C1126" t="str">
            <v>046</v>
          </cell>
        </row>
        <row r="1127">
          <cell r="A1127" t="str">
            <v>C444</v>
          </cell>
          <cell r="B1127" t="str">
            <v>TUMOR MALIGNO DE LA PIEL DEL CUERO CABELLUDO Y DEL CUELLO</v>
          </cell>
          <cell r="C1127" t="str">
            <v>046</v>
          </cell>
        </row>
        <row r="1128">
          <cell r="A1128" t="str">
            <v>C445</v>
          </cell>
          <cell r="B1128" t="str">
            <v>TUMOR MALIGNO DE LA PIEL DEL TRONCO</v>
          </cell>
          <cell r="C1128" t="str">
            <v>046</v>
          </cell>
        </row>
        <row r="1129">
          <cell r="A1129" t="str">
            <v>C446</v>
          </cell>
          <cell r="B1129" t="str">
            <v>TUMOR MALIGNO DE LA PIEL DEL MIEMBRO SUPERIOR, INCLUIDO EL HOMBRO</v>
          </cell>
          <cell r="C1129" t="str">
            <v>046</v>
          </cell>
        </row>
        <row r="1130">
          <cell r="A1130" t="str">
            <v>C447</v>
          </cell>
          <cell r="B1130" t="str">
            <v>TUMOR MALIGNO DE LA PIEL DEL MIEMBRO INFERIOR, INCLUIDA LA CADERA</v>
          </cell>
          <cell r="C1130" t="str">
            <v>046</v>
          </cell>
        </row>
        <row r="1131">
          <cell r="A1131" t="str">
            <v>C448</v>
          </cell>
          <cell r="B1131" t="str">
            <v>LESION DE SITIOS CONTIGUOS DE LA PIEL</v>
          </cell>
          <cell r="C1131" t="str">
            <v>046</v>
          </cell>
        </row>
        <row r="1132">
          <cell r="A1132" t="str">
            <v>C449</v>
          </cell>
          <cell r="B1132" t="str">
            <v>TUMOR MALIGNO DE LA PIEL, SITIO NO ESPECIFICADO</v>
          </cell>
          <cell r="C1132" t="str">
            <v>046</v>
          </cell>
        </row>
        <row r="1133">
          <cell r="A1133" t="str">
            <v>C45</v>
          </cell>
          <cell r="B1133" t="str">
            <v>MESOTELIOMA</v>
          </cell>
          <cell r="C1133" t="str">
            <v>046</v>
          </cell>
        </row>
        <row r="1134">
          <cell r="A1134" t="str">
            <v>C450</v>
          </cell>
          <cell r="B1134" t="str">
            <v>MESOTELIOMA DE LA PLEURA</v>
          </cell>
          <cell r="C1134" t="str">
            <v>046</v>
          </cell>
        </row>
        <row r="1135">
          <cell r="A1135" t="str">
            <v>C451</v>
          </cell>
          <cell r="B1135" t="str">
            <v>MESOTELIOMA DEL PERITONEO</v>
          </cell>
          <cell r="C1135" t="str">
            <v>046</v>
          </cell>
        </row>
        <row r="1136">
          <cell r="A1136" t="str">
            <v>C452</v>
          </cell>
          <cell r="B1136" t="str">
            <v>MESOTELIOMA DEL PERICARDIO</v>
          </cell>
          <cell r="C1136" t="str">
            <v>046</v>
          </cell>
        </row>
        <row r="1137">
          <cell r="A1137" t="str">
            <v>C457</v>
          </cell>
          <cell r="B1137" t="str">
            <v>MESOTELIOMA DE OTROS SITIOS ESPECIFICADOS</v>
          </cell>
          <cell r="C1137" t="str">
            <v>046</v>
          </cell>
        </row>
        <row r="1138">
          <cell r="A1138" t="str">
            <v>C459</v>
          </cell>
          <cell r="B1138" t="str">
            <v>MESOTELIOMA, DE SITIO NO ESPECIFICADO</v>
          </cell>
          <cell r="C1138" t="str">
            <v>046</v>
          </cell>
        </row>
        <row r="1139">
          <cell r="A1139" t="str">
            <v>C46</v>
          </cell>
          <cell r="B1139" t="str">
            <v>SARCOMA DE KAPOSI</v>
          </cell>
          <cell r="C1139" t="str">
            <v>046</v>
          </cell>
        </row>
        <row r="1140">
          <cell r="A1140" t="str">
            <v>C460</v>
          </cell>
          <cell r="B1140" t="str">
            <v>SARCOMA DE KAPOSI DE LA PIEL</v>
          </cell>
          <cell r="C1140" t="str">
            <v>046</v>
          </cell>
        </row>
        <row r="1141">
          <cell r="A1141" t="str">
            <v>C461</v>
          </cell>
          <cell r="B1141" t="str">
            <v>SARCOMA DE KAPOSI DEL TEJIDO BLANDO</v>
          </cell>
          <cell r="C1141" t="str">
            <v>046</v>
          </cell>
        </row>
        <row r="1142">
          <cell r="A1142" t="str">
            <v>C462</v>
          </cell>
          <cell r="B1142" t="str">
            <v>SARCOMA DE KAPOSI DEL PALADAR</v>
          </cell>
          <cell r="C1142" t="str">
            <v>046</v>
          </cell>
        </row>
        <row r="1143">
          <cell r="A1143" t="str">
            <v>C463</v>
          </cell>
          <cell r="B1143" t="str">
            <v>SARCOMA DE KAPOSI DE LOS GANGLIOS LINFATICOS</v>
          </cell>
          <cell r="C1143" t="str">
            <v>046</v>
          </cell>
        </row>
        <row r="1144">
          <cell r="A1144" t="str">
            <v>C467</v>
          </cell>
          <cell r="B1144" t="str">
            <v>SARCOMA DE KAPOSI DE OTROS SITIOS ESPECIFICADOS</v>
          </cell>
          <cell r="C1144" t="str">
            <v>046</v>
          </cell>
        </row>
        <row r="1145">
          <cell r="A1145" t="str">
            <v>C468</v>
          </cell>
          <cell r="B1145" t="str">
            <v>SARCOMA DE KAPOSI DE MULTIPLES ORGANOS</v>
          </cell>
          <cell r="C1145" t="str">
            <v>046</v>
          </cell>
        </row>
        <row r="1146">
          <cell r="A1146" t="str">
            <v>C469</v>
          </cell>
          <cell r="B1146" t="str">
            <v>SARCOMA DE KAPOSI, DE SITIO NO ESPECIFICADO</v>
          </cell>
          <cell r="C1146" t="str">
            <v>046</v>
          </cell>
        </row>
        <row r="1147">
          <cell r="A1147" t="str">
            <v>C47</v>
          </cell>
          <cell r="B1147" t="str">
            <v>TUMOR MALIGNO DE LOS NERVIOS PERIFERICOS Y DEL SIST. NERV. AUTONOMO</v>
          </cell>
          <cell r="C1147" t="str">
            <v>046</v>
          </cell>
        </row>
        <row r="1148">
          <cell r="A1148" t="str">
            <v>C470</v>
          </cell>
          <cell r="B1148" t="str">
            <v>TUMOR MALIGNO DE LOS NERVIOS PERIFERICOS DE LA CABEZA, CARA Y CUELLO</v>
          </cell>
          <cell r="C1148" t="str">
            <v>046</v>
          </cell>
        </row>
        <row r="1149">
          <cell r="A1149" t="str">
            <v>C471</v>
          </cell>
          <cell r="B1149" t="str">
            <v>TUMOR MALIG. DE LOS NERVIOS PERIF. DEL MIEMB. SUPER. INCLUIDO EL HOMB.</v>
          </cell>
          <cell r="C1149" t="str">
            <v>046</v>
          </cell>
        </row>
        <row r="1150">
          <cell r="A1150" t="str">
            <v>C472</v>
          </cell>
          <cell r="B1150" t="str">
            <v>TUMOR MALIG. DE LOS NERVIOS PERF.DEL MIEMB.INFERIOR, INCLUIDA LA CADE.</v>
          </cell>
          <cell r="C1150" t="str">
            <v>046</v>
          </cell>
        </row>
        <row r="1151">
          <cell r="A1151" t="str">
            <v>C473</v>
          </cell>
          <cell r="B1151" t="str">
            <v>TUMOR MALIGNO DE LOS NERVIOS PERIFERICOS DEL TORAX</v>
          </cell>
          <cell r="C1151" t="str">
            <v>046</v>
          </cell>
        </row>
        <row r="1152">
          <cell r="A1152" t="str">
            <v>C474</v>
          </cell>
          <cell r="B1152" t="str">
            <v>TUMOR MALIGNO DE LOS NERVIOS PERIFERICOS DEL ABDOMEN</v>
          </cell>
          <cell r="C1152" t="str">
            <v>046</v>
          </cell>
        </row>
        <row r="1153">
          <cell r="A1153" t="str">
            <v>C475</v>
          </cell>
          <cell r="B1153" t="str">
            <v>TUMOR MALIGNO DE LOS NERVIOS PERIFERICOS DE LA PELVIS</v>
          </cell>
          <cell r="C1153" t="str">
            <v>046</v>
          </cell>
        </row>
        <row r="1154">
          <cell r="A1154" t="str">
            <v>C476</v>
          </cell>
          <cell r="B1154" t="str">
            <v>TUMOR MALIG. DE LOS NERVIOS PERIF. DEL TRONCO, SIN OTRA ESPECIFICACION</v>
          </cell>
          <cell r="C1154" t="str">
            <v>046</v>
          </cell>
        </row>
        <row r="1155">
          <cell r="A1155" t="str">
            <v>C478</v>
          </cell>
          <cell r="B1155" t="str">
            <v>LESION DE SITIOS CONTIG. DE LOS NERVIOS PERIF. Y DEL SIST.NERV. AUTONO</v>
          </cell>
          <cell r="C1155" t="str">
            <v>046</v>
          </cell>
        </row>
        <row r="1156">
          <cell r="A1156" t="str">
            <v>C479</v>
          </cell>
          <cell r="B1156" t="str">
            <v>TUMOR MALIG. DE LOS NERVIOS PERIF. Y DEL SIST.NERV. AUTON. PARTE NO ES</v>
          </cell>
          <cell r="C1156" t="str">
            <v>046</v>
          </cell>
        </row>
        <row r="1157">
          <cell r="A1157" t="str">
            <v>C48</v>
          </cell>
          <cell r="B1157" t="str">
            <v>TUMOR MALIGNO DEL PERITONEO Y DEL RETROPERITONEO</v>
          </cell>
          <cell r="C1157" t="str">
            <v>046</v>
          </cell>
        </row>
        <row r="1158">
          <cell r="A1158" t="str">
            <v>C480</v>
          </cell>
          <cell r="B1158" t="str">
            <v>TUMOR MALIGNO DEL RETROPERITONEO</v>
          </cell>
          <cell r="C1158" t="str">
            <v>046</v>
          </cell>
        </row>
        <row r="1159">
          <cell r="A1159" t="str">
            <v>C481</v>
          </cell>
          <cell r="B1159" t="str">
            <v>TUMOR MALIGNO DE PARTE ESPECIFICADA DEL PERITONEO</v>
          </cell>
          <cell r="C1159" t="str">
            <v>046</v>
          </cell>
        </row>
        <row r="1160">
          <cell r="A1160" t="str">
            <v>C482</v>
          </cell>
          <cell r="B1160" t="str">
            <v>TUMOR MALIGNO DEL PERITONEO, SIN OTRA ESPECIFICACION</v>
          </cell>
          <cell r="C1160" t="str">
            <v>046</v>
          </cell>
        </row>
        <row r="1161">
          <cell r="A1161" t="str">
            <v>C488</v>
          </cell>
          <cell r="B1161" t="str">
            <v>LESION DE SITIOS CONTIGUOS DEL PERITONEO Y DEL RETROPERITONEO</v>
          </cell>
          <cell r="C1161" t="str">
            <v>046</v>
          </cell>
        </row>
        <row r="1162">
          <cell r="A1162" t="str">
            <v>C49</v>
          </cell>
          <cell r="B1162" t="str">
            <v>TUMOR MALIGNO DE OTROS TEJIDOS CONJUNTIVOS Y DE TEJIDOS BLANDOS</v>
          </cell>
          <cell r="C1162" t="str">
            <v>046</v>
          </cell>
        </row>
        <row r="1163">
          <cell r="A1163" t="str">
            <v>C490</v>
          </cell>
          <cell r="B1163" t="str">
            <v>TUMOR MALIG.DEL TEJIDO CONJUNTIVO Y DEL TEJIDO BLANDO DE LA CABEZA</v>
          </cell>
          <cell r="C1163" t="str">
            <v>046</v>
          </cell>
        </row>
        <row r="1164">
          <cell r="A1164" t="str">
            <v>C491</v>
          </cell>
          <cell r="B1164" t="str">
            <v>TUMOR MALIG. DEL TEJIDO CONJ. Y TEJIDO BLANDO DEL MIEMB.SUPERIOR</v>
          </cell>
          <cell r="C1164" t="str">
            <v>046</v>
          </cell>
        </row>
        <row r="1165">
          <cell r="A1165" t="str">
            <v>C492</v>
          </cell>
          <cell r="B1165" t="str">
            <v>TUMOR MALIG. DEL TEJIDO CONJ. Y TEJIDO BLANDO DEL MIEMB.INFERIOR</v>
          </cell>
          <cell r="C1165" t="str">
            <v>046</v>
          </cell>
        </row>
        <row r="1166">
          <cell r="A1166" t="str">
            <v>C493</v>
          </cell>
          <cell r="B1166" t="str">
            <v>TUMOR MALIGNO DEL TEJIDO CONJUNTIVO Y DEL TEJIDO BLANDO DEL TORAX</v>
          </cell>
          <cell r="C1166" t="str">
            <v>046</v>
          </cell>
        </row>
        <row r="1167">
          <cell r="A1167" t="str">
            <v>C494</v>
          </cell>
          <cell r="B1167" t="str">
            <v>TUMOR MALIG. DEL TEJIDO CONJUNTIVO Y TEJIDO BLANDO DEL ABDOMEN</v>
          </cell>
          <cell r="C1167" t="str">
            <v>046</v>
          </cell>
        </row>
        <row r="1168">
          <cell r="A1168" t="str">
            <v>C495</v>
          </cell>
          <cell r="B1168" t="str">
            <v>TUMOR MALIG. DEL TEJIDO CONJUNTIVO Y TEJIDO BLANDO DE LA PELVIS</v>
          </cell>
          <cell r="C1168" t="str">
            <v>046</v>
          </cell>
        </row>
        <row r="1169">
          <cell r="A1169" t="str">
            <v>C496</v>
          </cell>
          <cell r="B1169" t="str">
            <v>TUMOR MALIGNO DEL TEJIDO CONJUNTIVO Y TEJIDO BLANDO DEL TRONCO</v>
          </cell>
          <cell r="C1169" t="str">
            <v>046</v>
          </cell>
        </row>
        <row r="1170">
          <cell r="A1170" t="str">
            <v>C498</v>
          </cell>
          <cell r="B1170" t="str">
            <v>LESION DE SITIOS CONTIGUOS DEL TEJIDO CONJUNTIVO Y DEL TEJIDO BLANDO</v>
          </cell>
          <cell r="C1170" t="str">
            <v>046</v>
          </cell>
        </row>
        <row r="1171">
          <cell r="A1171" t="str">
            <v>C499</v>
          </cell>
          <cell r="B1171" t="str">
            <v>TUMOR MALIG. DEL TEJIDO CONJ. Y TEJIDO BLAN. DE SITIO NO ESPECIFICADO</v>
          </cell>
          <cell r="C1171" t="str">
            <v>046</v>
          </cell>
        </row>
        <row r="1172">
          <cell r="A1172" t="str">
            <v>C50</v>
          </cell>
          <cell r="B1172" t="str">
            <v>TUMOR MALIGNO DE LA MAMA</v>
          </cell>
          <cell r="C1172" t="str">
            <v>036</v>
          </cell>
        </row>
        <row r="1173">
          <cell r="A1173" t="str">
            <v>C500</v>
          </cell>
          <cell r="B1173" t="str">
            <v>TUMOR MALIGNO DEL PEZON Y AREOLA MAMARIA</v>
          </cell>
          <cell r="C1173" t="str">
            <v>036</v>
          </cell>
        </row>
        <row r="1174">
          <cell r="A1174" t="str">
            <v>C501</v>
          </cell>
          <cell r="B1174" t="str">
            <v>TUMOR MALIGNO DE LA PORCION CENTRAL DE LA MAMA</v>
          </cell>
          <cell r="C1174" t="str">
            <v>036</v>
          </cell>
        </row>
        <row r="1175">
          <cell r="A1175" t="str">
            <v>C502</v>
          </cell>
          <cell r="B1175" t="str">
            <v>TUMOR MALUGNO DEL CUADRANTE SUPERIOR INTERNO DE LA MAMA</v>
          </cell>
          <cell r="C1175" t="str">
            <v>036</v>
          </cell>
        </row>
        <row r="1176">
          <cell r="A1176" t="str">
            <v>C503</v>
          </cell>
          <cell r="B1176" t="str">
            <v>TUMOR MALIGNO DEL CUADRANTE INFERIOR INTERNO DE LA MAMA</v>
          </cell>
          <cell r="C1176" t="str">
            <v>036</v>
          </cell>
        </row>
        <row r="1177">
          <cell r="A1177" t="str">
            <v>C504</v>
          </cell>
          <cell r="B1177" t="str">
            <v>TUMOR MALIGNO DEL CUADRANTE SUPERIOR EXTERNO DE LA MAMA</v>
          </cell>
          <cell r="C1177" t="str">
            <v>036</v>
          </cell>
        </row>
        <row r="1178">
          <cell r="A1178" t="str">
            <v>C505</v>
          </cell>
          <cell r="B1178" t="str">
            <v>TUMOR MALIGNO DEL CUADRANTE INFERIOR EXTERNO DE LA MAMA</v>
          </cell>
          <cell r="C1178" t="str">
            <v>036</v>
          </cell>
        </row>
        <row r="1179">
          <cell r="A1179" t="str">
            <v>C506</v>
          </cell>
          <cell r="B1179" t="str">
            <v>TUMOR MALIGNO DE LA PROLONGACION AXILAR DE LA MAMA</v>
          </cell>
          <cell r="C1179" t="str">
            <v>036</v>
          </cell>
        </row>
        <row r="1180">
          <cell r="A1180" t="str">
            <v>C508</v>
          </cell>
          <cell r="B1180" t="str">
            <v>LESION DE SITIOS CONTIGUOS DE LA MAMA</v>
          </cell>
          <cell r="C1180" t="str">
            <v>036</v>
          </cell>
        </row>
        <row r="1181">
          <cell r="A1181" t="str">
            <v>C509</v>
          </cell>
          <cell r="B1181" t="str">
            <v>TUMOR MALIGNO DE LA MAMA NO ESPECIFICADA</v>
          </cell>
          <cell r="C1181" t="str">
            <v>036</v>
          </cell>
        </row>
        <row r="1182">
          <cell r="A1182" t="str">
            <v>C51</v>
          </cell>
          <cell r="B1182" t="str">
            <v>TUMOR MALIGNO DE LA VULVA</v>
          </cell>
          <cell r="C1182" t="str">
            <v>046</v>
          </cell>
        </row>
        <row r="1183">
          <cell r="A1183" t="str">
            <v>C510</v>
          </cell>
          <cell r="B1183" t="str">
            <v>TUMOR MALIGNO DEL LABIO MAYOR</v>
          </cell>
          <cell r="C1183" t="str">
            <v>046</v>
          </cell>
        </row>
        <row r="1184">
          <cell r="A1184" t="str">
            <v>C511</v>
          </cell>
          <cell r="B1184" t="str">
            <v>TUMOR MALIGNO DEL LABIO MENOR</v>
          </cell>
          <cell r="C1184" t="str">
            <v>046</v>
          </cell>
        </row>
        <row r="1185">
          <cell r="A1185" t="str">
            <v>C512</v>
          </cell>
          <cell r="B1185" t="str">
            <v>TUMOR MALIGNO DEL CLITORIS</v>
          </cell>
          <cell r="C1185" t="str">
            <v>046</v>
          </cell>
        </row>
        <row r="1186">
          <cell r="A1186" t="str">
            <v>C518</v>
          </cell>
          <cell r="B1186" t="str">
            <v>LESION DE SITIOS CONTIGUOS DE LA VULVA</v>
          </cell>
          <cell r="C1186" t="str">
            <v>046</v>
          </cell>
        </row>
        <row r="1187">
          <cell r="A1187" t="str">
            <v>C519</v>
          </cell>
          <cell r="B1187" t="str">
            <v>TUMOR MALIGNO DE LA VULVA, PARTE NO ESPECIFICADA</v>
          </cell>
          <cell r="C1187" t="str">
            <v>046</v>
          </cell>
        </row>
        <row r="1188">
          <cell r="A1188" t="str">
            <v>C52</v>
          </cell>
          <cell r="B1188" t="str">
            <v>TUMOR MALIGNO DE LA VAGINA</v>
          </cell>
          <cell r="C1188" t="str">
            <v>046</v>
          </cell>
        </row>
        <row r="1189">
          <cell r="A1189" t="str">
            <v>C53</v>
          </cell>
          <cell r="B1189" t="str">
            <v>TUMOR MALIGNO DEL CUELLO DEL UTERO</v>
          </cell>
          <cell r="C1189" t="str">
            <v>037</v>
          </cell>
        </row>
        <row r="1190">
          <cell r="A1190" t="str">
            <v>C530</v>
          </cell>
          <cell r="B1190" t="str">
            <v>TUMOR MALIGNO DEL ENDOCERVIX</v>
          </cell>
          <cell r="C1190" t="str">
            <v>037</v>
          </cell>
        </row>
        <row r="1191">
          <cell r="A1191" t="str">
            <v>C531</v>
          </cell>
          <cell r="B1191" t="str">
            <v>TUMOR MALIGNO DEL EXOCERVIX</v>
          </cell>
          <cell r="C1191" t="str">
            <v>037</v>
          </cell>
        </row>
        <row r="1192">
          <cell r="A1192" t="str">
            <v>C538</v>
          </cell>
          <cell r="B1192" t="str">
            <v>LESION DE SITIOS CONTIGUOS DEL CUELLO DEL UTERO</v>
          </cell>
          <cell r="C1192" t="str">
            <v>037</v>
          </cell>
        </row>
        <row r="1193">
          <cell r="A1193" t="str">
            <v>C539</v>
          </cell>
          <cell r="B1193" t="str">
            <v>TUMOR MALIGNO DEL CUELLO DEL UTERO, SIN OTRA ESPECIFICACION</v>
          </cell>
          <cell r="C1193" t="str">
            <v>037</v>
          </cell>
        </row>
        <row r="1194">
          <cell r="A1194" t="str">
            <v>C54</v>
          </cell>
          <cell r="B1194" t="str">
            <v>TUMOR MALIGNO DEL CUERPO DEL UTERO</v>
          </cell>
          <cell r="C1194" t="str">
            <v>038</v>
          </cell>
        </row>
        <row r="1195">
          <cell r="A1195" t="str">
            <v>C540</v>
          </cell>
          <cell r="B1195" t="str">
            <v>TUMOR MALIGNO DEL ISTMO UTERINO</v>
          </cell>
          <cell r="C1195" t="str">
            <v>038</v>
          </cell>
        </row>
        <row r="1196">
          <cell r="A1196" t="str">
            <v>C541</v>
          </cell>
          <cell r="B1196" t="str">
            <v>TUMOR MALIGNO DEL ENDOMETRIO</v>
          </cell>
          <cell r="C1196" t="str">
            <v>038</v>
          </cell>
        </row>
        <row r="1197">
          <cell r="A1197" t="str">
            <v>C542</v>
          </cell>
          <cell r="B1197" t="str">
            <v>TUMOR MALIGNO DEL MIOMETRIO</v>
          </cell>
          <cell r="C1197" t="str">
            <v>038</v>
          </cell>
        </row>
        <row r="1198">
          <cell r="A1198" t="str">
            <v>C543</v>
          </cell>
          <cell r="B1198" t="str">
            <v>TUMOR MALIGNO DEL FONDO DEL UTERO</v>
          </cell>
          <cell r="C1198" t="str">
            <v>038</v>
          </cell>
        </row>
        <row r="1199">
          <cell r="A1199" t="str">
            <v>C548</v>
          </cell>
          <cell r="B1199" t="str">
            <v>LESION DE SITIOS CONTIGUOS DEL CUERPO DEL UTERO</v>
          </cell>
          <cell r="C1199" t="str">
            <v>038</v>
          </cell>
        </row>
        <row r="1200">
          <cell r="A1200" t="str">
            <v>C549</v>
          </cell>
          <cell r="B1200" t="str">
            <v>TUMOR MALIGNO DEL CUERPO DEL UTERO, PARTE NO ESPECIFICADA</v>
          </cell>
          <cell r="C1200" t="str">
            <v>038</v>
          </cell>
        </row>
        <row r="1201">
          <cell r="A1201" t="str">
            <v>C55</v>
          </cell>
          <cell r="B1201" t="str">
            <v>TUMOR MALIGNO DEL UTERO, PARTE NO ESPECIFICADA</v>
          </cell>
          <cell r="C1201" t="str">
            <v>038</v>
          </cell>
        </row>
        <row r="1202">
          <cell r="A1202" t="str">
            <v>C56X</v>
          </cell>
          <cell r="B1202" t="str">
            <v>TUMOR MALIGNO DEL OVARIO</v>
          </cell>
          <cell r="C1202" t="str">
            <v>039</v>
          </cell>
        </row>
        <row r="1203">
          <cell r="A1203" t="str">
            <v>C57</v>
          </cell>
          <cell r="B1203" t="str">
            <v>TUMOR MALIG.DE OTROS ORG.GENITALES FEMEN. Y DE LOS NO ESPECIFICADOS</v>
          </cell>
          <cell r="C1203" t="str">
            <v>046</v>
          </cell>
        </row>
        <row r="1204">
          <cell r="A1204" t="str">
            <v>C570</v>
          </cell>
          <cell r="B1204" t="str">
            <v>TUMOR MALIGNO DE LA TROMPA DE FALOPIO</v>
          </cell>
          <cell r="C1204" t="str">
            <v>046</v>
          </cell>
        </row>
        <row r="1205">
          <cell r="A1205" t="str">
            <v>C571</v>
          </cell>
          <cell r="B1205" t="str">
            <v>TUMOR MALIGNO DEL LIGAMENTO ANCHO</v>
          </cell>
          <cell r="C1205" t="str">
            <v>046</v>
          </cell>
        </row>
        <row r="1206">
          <cell r="A1206" t="str">
            <v>C572</v>
          </cell>
          <cell r="B1206" t="str">
            <v>TUMOR MALIGNO DEL LIGAMENTO REDONDO</v>
          </cell>
          <cell r="C1206" t="str">
            <v>046</v>
          </cell>
        </row>
        <row r="1207">
          <cell r="A1207" t="str">
            <v>C573</v>
          </cell>
          <cell r="B1207" t="str">
            <v>TUMOR MALIGNO DEL PARAMETRIO</v>
          </cell>
          <cell r="C1207" t="str">
            <v>046</v>
          </cell>
        </row>
        <row r="1208">
          <cell r="A1208" t="str">
            <v>C574</v>
          </cell>
          <cell r="B1208" t="str">
            <v>TUMOR MALIGNO DE LOS ANEXOS UTERINOS, SIN OTRA ESPECIFICACION</v>
          </cell>
          <cell r="C1208" t="str">
            <v>046</v>
          </cell>
        </row>
        <row r="1209">
          <cell r="A1209" t="str">
            <v>C577</v>
          </cell>
          <cell r="B1209" t="str">
            <v>TUMOR MALIG. DE OTRAS PARTES ESPECIF. DE LOS ORG. GENITALES FEMEN.</v>
          </cell>
          <cell r="C1209" t="str">
            <v>046</v>
          </cell>
        </row>
        <row r="1210">
          <cell r="A1210" t="str">
            <v>C578</v>
          </cell>
          <cell r="B1210" t="str">
            <v>LESION DE SITIOS CONTIGUOS DE LOS ORGANOS GENITALES FEMENINOS</v>
          </cell>
          <cell r="C1210" t="str">
            <v>046</v>
          </cell>
        </row>
        <row r="1211">
          <cell r="A1211" t="str">
            <v>C579</v>
          </cell>
          <cell r="B1211" t="str">
            <v>TUMOR MALIGNO DE ORGANO GENITAL FEMENINO, PARTE NO ESPECIFICADA</v>
          </cell>
          <cell r="C1211" t="str">
            <v>046</v>
          </cell>
        </row>
        <row r="1212">
          <cell r="A1212" t="str">
            <v>C58</v>
          </cell>
          <cell r="B1212" t="str">
            <v>TUMOR MALIGNO DE LA PLACENTA</v>
          </cell>
          <cell r="C1212" t="str">
            <v>046</v>
          </cell>
        </row>
        <row r="1213">
          <cell r="A1213" t="str">
            <v>C60</v>
          </cell>
          <cell r="B1213" t="str">
            <v>TUMOR MALIGNO DEL PENE</v>
          </cell>
          <cell r="C1213" t="str">
            <v>046</v>
          </cell>
        </row>
        <row r="1214">
          <cell r="A1214" t="str">
            <v>C600</v>
          </cell>
          <cell r="B1214" t="str">
            <v>TUMOR MALIGNO DEL PREPUCIO</v>
          </cell>
          <cell r="C1214" t="str">
            <v>046</v>
          </cell>
        </row>
        <row r="1215">
          <cell r="A1215" t="str">
            <v>C601</v>
          </cell>
          <cell r="B1215" t="str">
            <v>TUMOR MALIGNO DEL GLANDE</v>
          </cell>
          <cell r="C1215" t="str">
            <v>046</v>
          </cell>
        </row>
        <row r="1216">
          <cell r="A1216" t="str">
            <v>C602</v>
          </cell>
          <cell r="B1216" t="str">
            <v>TUMOR MALIGNO DEL CUERPO DEL PENE</v>
          </cell>
          <cell r="C1216" t="str">
            <v>046</v>
          </cell>
        </row>
        <row r="1217">
          <cell r="A1217" t="str">
            <v>C608</v>
          </cell>
          <cell r="B1217" t="str">
            <v>LESION DE SITIOS CONTIGUOS DEL PENE</v>
          </cell>
          <cell r="C1217" t="str">
            <v>046</v>
          </cell>
        </row>
        <row r="1218">
          <cell r="A1218" t="str">
            <v>C609</v>
          </cell>
          <cell r="B1218" t="str">
            <v>TUMOR MALIGNO DEL PENE, PARTE NO ESPECIFICADA</v>
          </cell>
          <cell r="C1218" t="str">
            <v>046</v>
          </cell>
        </row>
        <row r="1219">
          <cell r="A1219" t="str">
            <v>C61X</v>
          </cell>
          <cell r="B1219" t="str">
            <v>TUMOR MALIGNO DE LA PROSTATA</v>
          </cell>
          <cell r="C1219" t="str">
            <v>040</v>
          </cell>
        </row>
        <row r="1220">
          <cell r="A1220" t="str">
            <v>C62X</v>
          </cell>
          <cell r="B1220" t="str">
            <v>TUMOR MALIGNO DEL TESTICULO</v>
          </cell>
          <cell r="C1220" t="str">
            <v>046</v>
          </cell>
        </row>
        <row r="1221">
          <cell r="A1221" t="str">
            <v>C620</v>
          </cell>
          <cell r="B1221" t="str">
            <v>TUMOR MALIGNO DEL TESTICULO NO DESCENDIDO</v>
          </cell>
          <cell r="C1221" t="str">
            <v>046</v>
          </cell>
        </row>
        <row r="1222">
          <cell r="A1222" t="str">
            <v>C621</v>
          </cell>
          <cell r="B1222" t="str">
            <v>TUMOR MALIGNO DEL TESTICULO DESCENDIDO</v>
          </cell>
          <cell r="C1222" t="str">
            <v>046</v>
          </cell>
        </row>
        <row r="1223">
          <cell r="A1223" t="str">
            <v>C629</v>
          </cell>
          <cell r="B1223" t="str">
            <v>TUMOR MALIGNO DEL TESTICULO, NO ESPECIFICADO</v>
          </cell>
          <cell r="C1223" t="str">
            <v>046</v>
          </cell>
        </row>
        <row r="1224">
          <cell r="A1224" t="str">
            <v>C63X</v>
          </cell>
          <cell r="B1224" t="str">
            <v>TUMOR MALIG. DE OTROS ORAG. GENITALES MASCULINOS Y DE LOS NO ESPEC.</v>
          </cell>
          <cell r="C1224" t="str">
            <v>046</v>
          </cell>
        </row>
        <row r="1225">
          <cell r="A1225" t="str">
            <v>C630</v>
          </cell>
          <cell r="B1225" t="str">
            <v>TUMOR MALIGNO DEL EPIDIDIMO</v>
          </cell>
          <cell r="C1225" t="str">
            <v>046</v>
          </cell>
        </row>
        <row r="1226">
          <cell r="A1226" t="str">
            <v>C631</v>
          </cell>
          <cell r="B1226" t="str">
            <v>TUMOR MALIGNO DEL CORDON ESPERMATICO</v>
          </cell>
          <cell r="C1226" t="str">
            <v>046</v>
          </cell>
        </row>
        <row r="1227">
          <cell r="A1227" t="str">
            <v>C632</v>
          </cell>
          <cell r="B1227" t="str">
            <v>TUMOR MALIGNO DEL ESCROTO</v>
          </cell>
          <cell r="C1227" t="str">
            <v>046</v>
          </cell>
        </row>
        <row r="1228">
          <cell r="A1228" t="str">
            <v>C637</v>
          </cell>
          <cell r="B1228" t="str">
            <v>TUMOR MALIG. DE OTRAS PARTES ESPEC. DE LOS ORG. GENITALES MASCULINOS</v>
          </cell>
          <cell r="C1228" t="str">
            <v>046</v>
          </cell>
        </row>
        <row r="1229">
          <cell r="A1229" t="str">
            <v>C638</v>
          </cell>
          <cell r="B1229" t="str">
            <v>LESION DE SITIOS CONTIGUOS DE LOS ORGANOS GENITALES MASCULINOS</v>
          </cell>
          <cell r="C1229" t="str">
            <v>046</v>
          </cell>
        </row>
        <row r="1230">
          <cell r="A1230" t="str">
            <v>C639</v>
          </cell>
          <cell r="B1230" t="str">
            <v>TUMOR MALIGNO DE ORG. GENITAL MASCULINO, NO ESPECIFICADA</v>
          </cell>
          <cell r="C1230" t="str">
            <v>046</v>
          </cell>
        </row>
        <row r="1231">
          <cell r="A1231" t="str">
            <v>C64X</v>
          </cell>
          <cell r="B1231" t="str">
            <v>TUMOR MALIGNO DEL RIÑON, EXCEPTO DE LA PELVIS RENAL</v>
          </cell>
          <cell r="C1231" t="str">
            <v>046</v>
          </cell>
        </row>
        <row r="1232">
          <cell r="A1232" t="str">
            <v>C65X</v>
          </cell>
          <cell r="B1232" t="str">
            <v>TUMOR MALIGNO DE LA PELVIS RENAL</v>
          </cell>
          <cell r="C1232" t="str">
            <v>046</v>
          </cell>
        </row>
        <row r="1233">
          <cell r="A1233" t="str">
            <v>C66X</v>
          </cell>
          <cell r="B1233" t="str">
            <v>TUMOR MALIGNO DEL URETER</v>
          </cell>
          <cell r="C1233" t="str">
            <v>046</v>
          </cell>
        </row>
        <row r="1234">
          <cell r="A1234" t="str">
            <v>C67X</v>
          </cell>
          <cell r="B1234" t="str">
            <v>TUMOR MALIGNO DE LA VEJIGA URINARIA</v>
          </cell>
          <cell r="C1234" t="str">
            <v>041</v>
          </cell>
        </row>
        <row r="1235">
          <cell r="A1235" t="str">
            <v>C670</v>
          </cell>
          <cell r="B1235" t="str">
            <v>TUMOR MALIGNO DEL TRIGONO VESICAL</v>
          </cell>
          <cell r="C1235" t="str">
            <v>041</v>
          </cell>
        </row>
        <row r="1236">
          <cell r="A1236" t="str">
            <v>C671</v>
          </cell>
          <cell r="B1236" t="str">
            <v>TUMOR MALIGNO DE LA CUPULA VESICAL</v>
          </cell>
          <cell r="C1236" t="str">
            <v>041</v>
          </cell>
        </row>
        <row r="1237">
          <cell r="A1237" t="str">
            <v>C672</v>
          </cell>
          <cell r="B1237" t="str">
            <v>TUMOR MALIGNO DE LA PARED LATERAL DE LA VEJIGA</v>
          </cell>
          <cell r="C1237" t="str">
            <v>041</v>
          </cell>
        </row>
        <row r="1238">
          <cell r="A1238" t="str">
            <v>C673</v>
          </cell>
          <cell r="B1238" t="str">
            <v>TUMOR MALIGNO DE LA PARED ANTERIOR DE LA VEJIGA</v>
          </cell>
          <cell r="C1238" t="str">
            <v>041</v>
          </cell>
        </row>
        <row r="1239">
          <cell r="A1239" t="str">
            <v>C674</v>
          </cell>
          <cell r="B1239" t="str">
            <v>TUMOR MALIGNO DE LA PARED POSTERIOR DE LA VEJIGA</v>
          </cell>
          <cell r="C1239" t="str">
            <v>041</v>
          </cell>
        </row>
        <row r="1240">
          <cell r="A1240" t="str">
            <v>C675</v>
          </cell>
          <cell r="B1240" t="str">
            <v>TUMOR MALIGNO DEL CUELLO DE LA VEJIGA</v>
          </cell>
          <cell r="C1240" t="str">
            <v>041</v>
          </cell>
        </row>
        <row r="1241">
          <cell r="A1241" t="str">
            <v>C676</v>
          </cell>
          <cell r="B1241" t="str">
            <v>TUMOR MALIGNO DEL ORIFICIO URETERAL</v>
          </cell>
          <cell r="C1241" t="str">
            <v>041</v>
          </cell>
        </row>
        <row r="1242">
          <cell r="A1242" t="str">
            <v>C677</v>
          </cell>
          <cell r="B1242" t="str">
            <v>TUMOR MALIGNO DEL URACO</v>
          </cell>
          <cell r="C1242" t="str">
            <v>041</v>
          </cell>
        </row>
        <row r="1243">
          <cell r="A1243" t="str">
            <v>C678</v>
          </cell>
          <cell r="B1243" t="str">
            <v>LESION DE SITIOS CONTIGUOS DE LA VEJIGA</v>
          </cell>
          <cell r="C1243" t="str">
            <v>041</v>
          </cell>
        </row>
        <row r="1244">
          <cell r="A1244" t="str">
            <v>C679</v>
          </cell>
          <cell r="B1244" t="str">
            <v>TUMOR MALIGNO DE LA VEJIGA URINARIA, PARTE NO ESPECIFICADA</v>
          </cell>
          <cell r="C1244" t="str">
            <v>041</v>
          </cell>
        </row>
        <row r="1245">
          <cell r="A1245" t="str">
            <v>C68</v>
          </cell>
          <cell r="B1245" t="str">
            <v>TUMOR MALIGNO DE OTROS ORGANOS URINARIOS Y DE LOS NO ESPECIFICADOS</v>
          </cell>
          <cell r="C1245" t="str">
            <v>046</v>
          </cell>
        </row>
        <row r="1246">
          <cell r="A1246" t="str">
            <v>C680</v>
          </cell>
          <cell r="B1246" t="str">
            <v>TUMOR MALIGNO DE LA URETRA</v>
          </cell>
          <cell r="C1246" t="str">
            <v>046</v>
          </cell>
        </row>
        <row r="1247">
          <cell r="A1247" t="str">
            <v>C681</v>
          </cell>
          <cell r="B1247" t="str">
            <v>TUMOR MALIGNO DE LAS GLANDULAS PARAURETRALES</v>
          </cell>
          <cell r="C1247" t="str">
            <v>046</v>
          </cell>
        </row>
        <row r="1248">
          <cell r="A1248" t="str">
            <v>C688</v>
          </cell>
          <cell r="B1248" t="str">
            <v>LESION DE SITIOS CONTIGUOS DE LOS ORGANOS URINARIOS</v>
          </cell>
          <cell r="C1248" t="str">
            <v>046</v>
          </cell>
        </row>
        <row r="1249">
          <cell r="A1249" t="str">
            <v>C689</v>
          </cell>
          <cell r="B1249" t="str">
            <v>TUM0R MALIGNO DE ORGANO URINARIO NO ESPECIFICADO</v>
          </cell>
          <cell r="C1249" t="str">
            <v>046</v>
          </cell>
        </row>
        <row r="1250">
          <cell r="A1250" t="str">
            <v>C69</v>
          </cell>
          <cell r="B1250" t="str">
            <v>TUMOR MALIGNO DEL OJO Y SUS ANEXOS</v>
          </cell>
          <cell r="C1250" t="str">
            <v>046</v>
          </cell>
        </row>
        <row r="1251">
          <cell r="A1251" t="str">
            <v>C690</v>
          </cell>
          <cell r="B1251" t="str">
            <v>TUMOR MALIGNO DE LA CONJUNTIVA</v>
          </cell>
          <cell r="C1251" t="str">
            <v>046</v>
          </cell>
        </row>
        <row r="1252">
          <cell r="A1252" t="str">
            <v>C691</v>
          </cell>
          <cell r="B1252" t="str">
            <v>TUMOR MALIGNO DE LA CORNEA</v>
          </cell>
          <cell r="C1252" t="str">
            <v>046</v>
          </cell>
        </row>
        <row r="1253">
          <cell r="A1253" t="str">
            <v>C692</v>
          </cell>
          <cell r="B1253" t="str">
            <v>TUMOR MALIGNO DE LA RETINA</v>
          </cell>
          <cell r="C1253" t="str">
            <v>046</v>
          </cell>
        </row>
        <row r="1254">
          <cell r="A1254" t="str">
            <v>C693</v>
          </cell>
          <cell r="B1254" t="str">
            <v>TUMOR MALIGNO DE LA COROIDES</v>
          </cell>
          <cell r="C1254" t="str">
            <v>046</v>
          </cell>
        </row>
        <row r="1255">
          <cell r="A1255" t="str">
            <v>C694</v>
          </cell>
          <cell r="B1255" t="str">
            <v>TUMOR MALIGNO DEL CUERPO CILIAR</v>
          </cell>
          <cell r="C1255" t="str">
            <v>046</v>
          </cell>
        </row>
        <row r="1256">
          <cell r="A1256" t="str">
            <v>C695</v>
          </cell>
          <cell r="B1256" t="str">
            <v>TUMOR MALIGNO DE LA GLANDULA Y CONDUCTO LAGRIMALES</v>
          </cell>
          <cell r="C1256" t="str">
            <v>046</v>
          </cell>
        </row>
        <row r="1257">
          <cell r="A1257" t="str">
            <v>C696</v>
          </cell>
          <cell r="B1257" t="str">
            <v>TUMOR MALIGNO DE LA ORBITA</v>
          </cell>
          <cell r="C1257" t="str">
            <v>046</v>
          </cell>
        </row>
        <row r="1258">
          <cell r="A1258" t="str">
            <v>C698</v>
          </cell>
          <cell r="B1258" t="str">
            <v>LESION DE SITIOS CONTIGUOS DEL OJO Y SUS ANEXOS</v>
          </cell>
          <cell r="C1258" t="str">
            <v>046</v>
          </cell>
        </row>
        <row r="1259">
          <cell r="A1259" t="str">
            <v>C699</v>
          </cell>
          <cell r="B1259" t="str">
            <v>TUMOR MALIGNO DEL OJO, PARTE NO ESPECIFICADA</v>
          </cell>
          <cell r="C1259" t="str">
            <v>046</v>
          </cell>
        </row>
        <row r="1260">
          <cell r="A1260" t="str">
            <v>C70</v>
          </cell>
          <cell r="B1260" t="str">
            <v>TUMOR MALIGNO DE LAS MENINGES</v>
          </cell>
          <cell r="C1260" t="str">
            <v>042</v>
          </cell>
        </row>
        <row r="1261">
          <cell r="A1261" t="str">
            <v>C700</v>
          </cell>
          <cell r="B1261" t="str">
            <v>TUMOR MALIGNO DE LAS MENINGES CEREBRALES</v>
          </cell>
          <cell r="C1261" t="str">
            <v>042</v>
          </cell>
        </row>
        <row r="1262">
          <cell r="A1262" t="str">
            <v>C701</v>
          </cell>
          <cell r="B1262" t="str">
            <v>TUMOR MALIGNO DE LAS MENINGES RAQUIDEAS</v>
          </cell>
          <cell r="C1262" t="str">
            <v>042</v>
          </cell>
        </row>
        <row r="1263">
          <cell r="A1263" t="str">
            <v>C709</v>
          </cell>
          <cell r="B1263" t="str">
            <v>TUMOR MALIGNO DE LAS MENINGES, PARTE NO ESPECIFICADA</v>
          </cell>
          <cell r="C1263" t="str">
            <v>042</v>
          </cell>
        </row>
        <row r="1264">
          <cell r="A1264" t="str">
            <v>C71</v>
          </cell>
          <cell r="B1264" t="str">
            <v>TUMOR MALIGNO DEL ENCEFALO</v>
          </cell>
          <cell r="C1264" t="str">
            <v>042</v>
          </cell>
        </row>
        <row r="1265">
          <cell r="A1265" t="str">
            <v>C710</v>
          </cell>
          <cell r="B1265" t="str">
            <v>TUMOR MALIGNO DEL CEREBRO, EXCEPTO LOBULOS Y VENTRICULOS</v>
          </cell>
          <cell r="C1265" t="str">
            <v>042</v>
          </cell>
        </row>
        <row r="1266">
          <cell r="A1266" t="str">
            <v>C711</v>
          </cell>
          <cell r="B1266" t="str">
            <v>TUMOR MALIGNO DEL LOBULO FRONTAL</v>
          </cell>
          <cell r="C1266" t="str">
            <v>042</v>
          </cell>
        </row>
        <row r="1267">
          <cell r="A1267" t="str">
            <v>C712</v>
          </cell>
          <cell r="B1267" t="str">
            <v>TUMOR MALIGNO DEL LOBULO TEMPORAL</v>
          </cell>
          <cell r="C1267" t="str">
            <v>042</v>
          </cell>
        </row>
        <row r="1268">
          <cell r="A1268" t="str">
            <v>C713</v>
          </cell>
          <cell r="B1268" t="str">
            <v>TUMOR MALIGNO DEL LOBULO PARIETAL</v>
          </cell>
          <cell r="C1268" t="str">
            <v>042</v>
          </cell>
        </row>
        <row r="1269">
          <cell r="A1269" t="str">
            <v>C714</v>
          </cell>
          <cell r="B1269" t="str">
            <v>TUMOR MALIGNO DEL LOBULO OCCIPITAL</v>
          </cell>
          <cell r="C1269" t="str">
            <v>042</v>
          </cell>
        </row>
        <row r="1270">
          <cell r="A1270" t="str">
            <v>C715</v>
          </cell>
          <cell r="B1270" t="str">
            <v>TUMOR MALIGNO DEL VENTRICULO CEREBRAL</v>
          </cell>
          <cell r="C1270" t="str">
            <v>042</v>
          </cell>
        </row>
        <row r="1271">
          <cell r="A1271" t="str">
            <v>C716</v>
          </cell>
          <cell r="B1271" t="str">
            <v>TUMOR MALIGNO DEL CEREBELO</v>
          </cell>
          <cell r="C1271" t="str">
            <v>042</v>
          </cell>
        </row>
        <row r="1272">
          <cell r="A1272" t="str">
            <v>C717</v>
          </cell>
          <cell r="B1272" t="str">
            <v>TUMOR MALIGNO DEL PEDUNCULO CEREBRAL</v>
          </cell>
          <cell r="C1272" t="str">
            <v>042</v>
          </cell>
        </row>
        <row r="1273">
          <cell r="A1273" t="str">
            <v>C718</v>
          </cell>
          <cell r="B1273" t="str">
            <v>LESION DE SITIOS CONTIGUOS DEL ENCEFALO</v>
          </cell>
          <cell r="C1273" t="str">
            <v>042</v>
          </cell>
        </row>
        <row r="1274">
          <cell r="A1274" t="str">
            <v>C719</v>
          </cell>
          <cell r="B1274" t="str">
            <v>TUMOR MALIGNO DEL ENCEFALO, PARTE NO ESPECIFICADA</v>
          </cell>
          <cell r="C1274" t="str">
            <v>042</v>
          </cell>
        </row>
        <row r="1275">
          <cell r="A1275" t="str">
            <v>C72</v>
          </cell>
          <cell r="B1275" t="str">
            <v>TUMOR MALIG. DE LA MEDULA ESPINAL, DE LOS NERV.CRANEALES Y DE OTRAS</v>
          </cell>
          <cell r="C1275" t="str">
            <v>042</v>
          </cell>
        </row>
        <row r="1276">
          <cell r="A1276" t="str">
            <v>C720</v>
          </cell>
          <cell r="B1276" t="str">
            <v>TUMOR MALIGNO DE LA MEDULA ESPINAL</v>
          </cell>
          <cell r="C1276" t="str">
            <v>042</v>
          </cell>
        </row>
        <row r="1277">
          <cell r="A1277" t="str">
            <v>C721</v>
          </cell>
          <cell r="B1277" t="str">
            <v>TUMOR MALIGNO DE LA COLA DE CABALLO</v>
          </cell>
          <cell r="C1277" t="str">
            <v>042</v>
          </cell>
        </row>
        <row r="1278">
          <cell r="A1278" t="str">
            <v>C722</v>
          </cell>
          <cell r="B1278" t="str">
            <v>TUMOR MALIGNO DEL NERVIO OLFATORIO</v>
          </cell>
          <cell r="C1278" t="str">
            <v>042</v>
          </cell>
        </row>
        <row r="1279">
          <cell r="A1279" t="str">
            <v>C723</v>
          </cell>
          <cell r="B1279" t="str">
            <v>TUMOR MALIGNO DEL NERVIO OPTICO</v>
          </cell>
          <cell r="C1279" t="str">
            <v>042</v>
          </cell>
        </row>
        <row r="1280">
          <cell r="A1280" t="str">
            <v>C724</v>
          </cell>
          <cell r="B1280" t="str">
            <v>TUMOR MALIGNO DEL NERVIO ACUSTICO</v>
          </cell>
          <cell r="C1280" t="str">
            <v>042</v>
          </cell>
        </row>
        <row r="1281">
          <cell r="A1281" t="str">
            <v>C725</v>
          </cell>
          <cell r="B1281" t="str">
            <v>TUMOR MALIGNO DE OTROS NERVIOS CRANEALES Y LOS NO ESPECIFICADOS</v>
          </cell>
          <cell r="C1281" t="str">
            <v>042</v>
          </cell>
        </row>
        <row r="1282">
          <cell r="A1282" t="str">
            <v>C728</v>
          </cell>
          <cell r="B1282" t="str">
            <v>LESION DE OTROS SITIOS CONTIGUOS DEL ENCEFALO Y OTRAS PARTES DEL SIS.</v>
          </cell>
          <cell r="C1282" t="str">
            <v>042</v>
          </cell>
        </row>
        <row r="1283">
          <cell r="A1283" t="str">
            <v>C729</v>
          </cell>
          <cell r="B1283" t="str">
            <v>TUMOR MALIGNO DEL SISTEMA NERVIOSO CENTRAL, SIN OTRA ESPECIFICACION</v>
          </cell>
          <cell r="C1283" t="str">
            <v>042</v>
          </cell>
        </row>
        <row r="1284">
          <cell r="A1284" t="str">
            <v>C73</v>
          </cell>
          <cell r="B1284" t="str">
            <v>TUMOR MALIGNO DE LA GLANDULA TIROIDES</v>
          </cell>
          <cell r="C1284" t="str">
            <v>046</v>
          </cell>
        </row>
        <row r="1285">
          <cell r="A1285" t="str">
            <v>C74</v>
          </cell>
          <cell r="B1285" t="str">
            <v>TUMOR MALIGNO DE LA GLANDULA SUPRARRENAL</v>
          </cell>
          <cell r="C1285" t="str">
            <v>046</v>
          </cell>
        </row>
        <row r="1286">
          <cell r="A1286" t="str">
            <v>C740</v>
          </cell>
          <cell r="B1286" t="str">
            <v>TUMOR MALIGNO DE LA CORTEZA DE LA GLANDULA SUPRARRENAL</v>
          </cell>
          <cell r="C1286" t="str">
            <v>046</v>
          </cell>
        </row>
        <row r="1287">
          <cell r="A1287" t="str">
            <v>C741</v>
          </cell>
          <cell r="B1287" t="str">
            <v>TUMOR MALIGNO DE LA MEDULA DE LA GLANDULA SUPRARRENAL</v>
          </cell>
          <cell r="C1287" t="str">
            <v>046</v>
          </cell>
        </row>
        <row r="1288">
          <cell r="A1288" t="str">
            <v>C749</v>
          </cell>
          <cell r="B1288" t="str">
            <v>TUMOR MALIGNO DE LA GLANDULA SUPRARRENAL, PARTE NO ESPECIFICADA</v>
          </cell>
          <cell r="C1288" t="str">
            <v>046</v>
          </cell>
        </row>
        <row r="1289">
          <cell r="A1289" t="str">
            <v>C75</v>
          </cell>
          <cell r="B1289" t="str">
            <v>TUMOR MALIG. DE OTRAS GLANDULAS ENDOCRINAS Y DE ESTRUCTURA AFINES</v>
          </cell>
          <cell r="C1289" t="str">
            <v>046</v>
          </cell>
        </row>
        <row r="1290">
          <cell r="A1290" t="str">
            <v>C750</v>
          </cell>
          <cell r="B1290" t="str">
            <v>TUMOR MALIGNO DE LA GLANDULA PARATIROIDES</v>
          </cell>
          <cell r="C1290" t="str">
            <v>046</v>
          </cell>
        </row>
        <row r="1291">
          <cell r="A1291" t="str">
            <v>C751</v>
          </cell>
          <cell r="B1291" t="str">
            <v>TUMOR MALIGNO DE LA HIPOFISIS</v>
          </cell>
          <cell r="C1291" t="str">
            <v>046</v>
          </cell>
        </row>
        <row r="1292">
          <cell r="A1292" t="str">
            <v>C752</v>
          </cell>
          <cell r="B1292" t="str">
            <v>TUMOR MALIGNO DEL CONDUCTO CRANEOFARINGEO</v>
          </cell>
          <cell r="C1292" t="str">
            <v>046</v>
          </cell>
        </row>
        <row r="1293">
          <cell r="A1293" t="str">
            <v>C753</v>
          </cell>
          <cell r="B1293" t="str">
            <v>TUMOR MALIGNO DE LA GLANDULA PINEAL</v>
          </cell>
          <cell r="C1293" t="str">
            <v>046</v>
          </cell>
        </row>
        <row r="1294">
          <cell r="A1294" t="str">
            <v>C754</v>
          </cell>
          <cell r="B1294" t="str">
            <v>TUMOR MALIGNO DEL CUERPO CAROTIDEO</v>
          </cell>
          <cell r="C1294" t="str">
            <v>046</v>
          </cell>
        </row>
        <row r="1295">
          <cell r="A1295" t="str">
            <v>C755</v>
          </cell>
          <cell r="B1295" t="str">
            <v>TUMOR MALIGNO DEL CUERPO AORTICO Y OTROS CUERPOS CROMAFINES</v>
          </cell>
          <cell r="C1295" t="str">
            <v>046</v>
          </cell>
        </row>
        <row r="1296">
          <cell r="A1296" t="str">
            <v>C758</v>
          </cell>
          <cell r="B1296" t="str">
            <v>TUMOR MALIGNO PLURIGLANDULAR, NO ESPECIFICADO</v>
          </cell>
          <cell r="C1296" t="str">
            <v>046</v>
          </cell>
        </row>
        <row r="1297">
          <cell r="A1297" t="str">
            <v>C759</v>
          </cell>
          <cell r="B1297" t="str">
            <v>TUMOR MALIGNO DE GLANDULA ENDOCRINA NO ESPECIFICADA</v>
          </cell>
          <cell r="C1297" t="str">
            <v>046</v>
          </cell>
        </row>
        <row r="1298">
          <cell r="A1298" t="str">
            <v>C76</v>
          </cell>
          <cell r="B1298" t="str">
            <v>TUMOR MALIGNO DE OTROS SITIOS Y DE SITIOS MAL DEFINIDOS</v>
          </cell>
          <cell r="C1298" t="str">
            <v>046</v>
          </cell>
        </row>
        <row r="1299">
          <cell r="A1299" t="str">
            <v>C760</v>
          </cell>
          <cell r="B1299" t="str">
            <v>TUMOR MALIGNO DE LA CABEZA, CARA Y CUELLO</v>
          </cell>
          <cell r="C1299" t="str">
            <v>046</v>
          </cell>
        </row>
        <row r="1300">
          <cell r="A1300" t="str">
            <v>C761</v>
          </cell>
          <cell r="B1300" t="str">
            <v>TUMOR MALIGNO DEL TORAX</v>
          </cell>
          <cell r="C1300" t="str">
            <v>046</v>
          </cell>
        </row>
        <row r="1301">
          <cell r="A1301" t="str">
            <v>C762</v>
          </cell>
          <cell r="B1301" t="str">
            <v>TUMOR MALIGNO DEL ABDOMEN</v>
          </cell>
          <cell r="C1301" t="str">
            <v>046</v>
          </cell>
        </row>
        <row r="1302">
          <cell r="A1302" t="str">
            <v>C763</v>
          </cell>
          <cell r="B1302" t="str">
            <v>TUMOR MALIGNO DE LA PELVIS</v>
          </cell>
          <cell r="C1302" t="str">
            <v>046</v>
          </cell>
        </row>
        <row r="1303">
          <cell r="A1303" t="str">
            <v>C764</v>
          </cell>
          <cell r="B1303" t="str">
            <v>TUMOR MALIGNO DEL MIENBRO SUPERIOR</v>
          </cell>
          <cell r="C1303" t="str">
            <v>046</v>
          </cell>
        </row>
        <row r="1304">
          <cell r="A1304" t="str">
            <v>C765</v>
          </cell>
          <cell r="B1304" t="str">
            <v>TUMOR MALIGNO DEL MIEMBRO INFERIOR</v>
          </cell>
          <cell r="C1304" t="str">
            <v>046</v>
          </cell>
        </row>
        <row r="1305">
          <cell r="A1305" t="str">
            <v>C767</v>
          </cell>
          <cell r="B1305" t="str">
            <v>TUMOR MALIGNO DE OTROS SITIOS MAL DEFINIDOS</v>
          </cell>
          <cell r="C1305" t="str">
            <v>046</v>
          </cell>
        </row>
        <row r="1306">
          <cell r="A1306" t="str">
            <v>C768</v>
          </cell>
          <cell r="B1306" t="str">
            <v>LESION DE SITIOS CONTIGUOS MAL DEFINIDOS</v>
          </cell>
          <cell r="C1306" t="str">
            <v>046</v>
          </cell>
        </row>
        <row r="1307">
          <cell r="A1307" t="str">
            <v>C77</v>
          </cell>
          <cell r="B1307" t="str">
            <v>TUMOR MALIGNO SECUNDARIO Y EL NO ESPECIFICADODE LOS GANG. LINFATICOS</v>
          </cell>
          <cell r="C1307" t="str">
            <v>046</v>
          </cell>
        </row>
        <row r="1308">
          <cell r="A1308" t="str">
            <v>C770</v>
          </cell>
          <cell r="B1308" t="str">
            <v>TUMOR MALIGNO DE LOS GANGLIOS LINFATICOS DE LA CABEZA, CARA Y CUELLO</v>
          </cell>
          <cell r="C1308" t="str">
            <v>046</v>
          </cell>
        </row>
        <row r="1309">
          <cell r="A1309" t="str">
            <v>C771</v>
          </cell>
          <cell r="B1309" t="str">
            <v>TUMOR MALIGNO DE LOS GANGLIOS LINFATICOS INTRATORACICOS</v>
          </cell>
          <cell r="C1309" t="str">
            <v>046</v>
          </cell>
        </row>
        <row r="1310">
          <cell r="A1310" t="str">
            <v>C772</v>
          </cell>
          <cell r="B1310" t="str">
            <v>TUMOR MALIGNO DE LOS GANGLIOS LINFATICOS INTRAABDOMINALES</v>
          </cell>
          <cell r="C1310" t="str">
            <v>046</v>
          </cell>
        </row>
        <row r="1311">
          <cell r="A1311" t="str">
            <v>C773</v>
          </cell>
          <cell r="B1311" t="str">
            <v>TUMOR MALIG. DE LOS GANGL. LINFAT. DE LA AXILA Y DEL MIENBRO SUPERIOR</v>
          </cell>
          <cell r="C1311" t="str">
            <v>046</v>
          </cell>
        </row>
        <row r="1312">
          <cell r="A1312" t="str">
            <v>C774</v>
          </cell>
          <cell r="B1312" t="str">
            <v>TUMOR MALIG. DE LOS GANGL. LINF. DE LA REGION INGUINAL Y DEL MIENB.IMF</v>
          </cell>
          <cell r="C1312" t="str">
            <v>046</v>
          </cell>
        </row>
        <row r="1313">
          <cell r="A1313" t="str">
            <v>C775</v>
          </cell>
          <cell r="B1313" t="str">
            <v>TUMOR MALIGNO DE LOS GANGLIOS LINFATICOS DE LA PELVIS</v>
          </cell>
          <cell r="C1313" t="str">
            <v>046</v>
          </cell>
        </row>
        <row r="1314">
          <cell r="A1314" t="str">
            <v>C778</v>
          </cell>
          <cell r="B1314" t="str">
            <v>TUMOR MALIG.DE LOS GANGLIOS LINFATICOS DE REGIONES MULTIPLES</v>
          </cell>
          <cell r="C1314" t="str">
            <v>046</v>
          </cell>
        </row>
        <row r="1315">
          <cell r="A1315" t="str">
            <v>C779</v>
          </cell>
          <cell r="B1315" t="str">
            <v>TUMOR MALIGNO DEL GANGLIO LINFATICO, SITIO NO ESPECIFICADO</v>
          </cell>
          <cell r="C1315" t="str">
            <v>046</v>
          </cell>
        </row>
        <row r="1316">
          <cell r="A1316" t="str">
            <v>C78</v>
          </cell>
          <cell r="B1316" t="str">
            <v>TUMOR MALIGNO SUCUNDARIO DE LOS ORGANOS RESPIRATORIOS Y DEGESTIVO</v>
          </cell>
          <cell r="C1316" t="str">
            <v>046</v>
          </cell>
        </row>
        <row r="1317">
          <cell r="A1317" t="str">
            <v>C780</v>
          </cell>
          <cell r="B1317" t="str">
            <v>TUMOR MAKIGNO SECUNDARIO DEL PULMON</v>
          </cell>
          <cell r="C1317" t="str">
            <v>046</v>
          </cell>
        </row>
        <row r="1318">
          <cell r="A1318" t="str">
            <v>C781</v>
          </cell>
          <cell r="B1318" t="str">
            <v>TUMOR MALIGNO SECUNDARIO DEL MEDIASTINO</v>
          </cell>
          <cell r="C1318" t="str">
            <v>046</v>
          </cell>
        </row>
        <row r="1319">
          <cell r="A1319" t="str">
            <v>C782</v>
          </cell>
          <cell r="B1319" t="str">
            <v>TUMOR MALIGNO SECUNDARIO DE LA PLEURA</v>
          </cell>
          <cell r="C1319" t="str">
            <v>046</v>
          </cell>
        </row>
        <row r="1320">
          <cell r="A1320" t="str">
            <v>C783</v>
          </cell>
          <cell r="B1320" t="str">
            <v>TUMOR MALIGNO SECUNDARIO DE OTROS ORG. RESPIRAT. Y DE LOS NO ESPECIF.</v>
          </cell>
          <cell r="C1320" t="str">
            <v>046</v>
          </cell>
        </row>
        <row r="1321">
          <cell r="A1321" t="str">
            <v>C784</v>
          </cell>
          <cell r="B1321" t="str">
            <v>TUMOR MALIGNO SECUNDARIO DEL INTESTINO DELGADO</v>
          </cell>
          <cell r="C1321" t="str">
            <v>046</v>
          </cell>
        </row>
        <row r="1322">
          <cell r="A1322" t="str">
            <v>C785</v>
          </cell>
          <cell r="B1322" t="str">
            <v>TUMOR MALIGNO SECUNDARIO DEL INTESTINO GRUESO Y DEL RECTO</v>
          </cell>
          <cell r="C1322" t="str">
            <v>046</v>
          </cell>
        </row>
        <row r="1323">
          <cell r="A1323" t="str">
            <v>C786</v>
          </cell>
          <cell r="B1323" t="str">
            <v>TUMOR MALIGNO SECUNDARIO DEL PERITONEO Y DEL RETROPERITONEO</v>
          </cell>
          <cell r="C1323" t="str">
            <v>046</v>
          </cell>
        </row>
        <row r="1324">
          <cell r="A1324" t="str">
            <v>C787</v>
          </cell>
          <cell r="B1324" t="str">
            <v>TUMOR MALIGNO SECUNDARIO DEL HIGADO</v>
          </cell>
          <cell r="C1324" t="str">
            <v>046</v>
          </cell>
        </row>
        <row r="1325">
          <cell r="A1325" t="str">
            <v>C788</v>
          </cell>
          <cell r="B1325" t="str">
            <v>TUMOR MALIG. SECUND. DE OTROS ORG. DIGEST. Y DE LOS NO ESPECIFICADOS</v>
          </cell>
          <cell r="C1325" t="str">
            <v>046</v>
          </cell>
        </row>
        <row r="1326">
          <cell r="A1326" t="str">
            <v>C79</v>
          </cell>
          <cell r="B1326" t="str">
            <v>TUMOR MALIGNO SECUNDARIO DE OTROS SITIOS</v>
          </cell>
          <cell r="C1326" t="str">
            <v>046</v>
          </cell>
        </row>
        <row r="1327">
          <cell r="A1327" t="str">
            <v>C790</v>
          </cell>
          <cell r="B1327" t="str">
            <v>TUMOR MALIGNO SECUNDARIO DEL RIÑON Y DE LA PELVIS RENAL</v>
          </cell>
          <cell r="C1327" t="str">
            <v>046</v>
          </cell>
        </row>
        <row r="1328">
          <cell r="A1328" t="str">
            <v>C791</v>
          </cell>
          <cell r="B1328" t="str">
            <v>TUMOR MALIG. SECUN. DE LA VEJIGA, Y DE OTROS ORG. Y LOS NO ESPECIF.</v>
          </cell>
          <cell r="C1328" t="str">
            <v>046</v>
          </cell>
        </row>
        <row r="1329">
          <cell r="A1329" t="str">
            <v>C792</v>
          </cell>
          <cell r="B1329" t="str">
            <v>TUMOR MALIGNO SECUNDARIO DE LA PIEL</v>
          </cell>
          <cell r="C1329" t="str">
            <v>046</v>
          </cell>
        </row>
        <row r="1330">
          <cell r="A1330" t="str">
            <v>C793</v>
          </cell>
          <cell r="B1330" t="str">
            <v>TUMOR MALIGNO SECUNDARIO DEL ENCEFALO Y DE LAS MANINGES CEREBRALES</v>
          </cell>
          <cell r="C1330" t="str">
            <v>046</v>
          </cell>
        </row>
        <row r="1331">
          <cell r="A1331" t="str">
            <v>C794</v>
          </cell>
          <cell r="B1331" t="str">
            <v>TUMOR MALIG. SECUN. DE OTRAS PARTES DEL SIST. NERV. Y DE LAS NO ESPEC.</v>
          </cell>
          <cell r="C1331" t="str">
            <v>046</v>
          </cell>
        </row>
        <row r="1332">
          <cell r="A1332" t="str">
            <v>C795</v>
          </cell>
          <cell r="B1332" t="str">
            <v>TUMOR MALIGNO SECUNDARIO DE LOS HUESOS Y DE LA MEDULA OSEA</v>
          </cell>
          <cell r="C1332" t="str">
            <v>046</v>
          </cell>
        </row>
        <row r="1333">
          <cell r="A1333" t="str">
            <v>C796</v>
          </cell>
          <cell r="B1333" t="str">
            <v>TUMOR MALIGNO SECUNDARIO DEL OVARIO</v>
          </cell>
          <cell r="C1333" t="str">
            <v>046</v>
          </cell>
        </row>
        <row r="1334">
          <cell r="A1334" t="str">
            <v>C797</v>
          </cell>
          <cell r="B1334" t="str">
            <v>TUMOR MALIGNO SECUNDARIO DE LA GLANDULA SUPRARRENAL</v>
          </cell>
          <cell r="C1334" t="str">
            <v>046</v>
          </cell>
        </row>
        <row r="1335">
          <cell r="A1335" t="str">
            <v>C798</v>
          </cell>
          <cell r="B1335" t="str">
            <v>TUMOR MALIGNO SECUNDARIO DE OTROS SITIOS ESPECIFICADOS</v>
          </cell>
          <cell r="C1335" t="str">
            <v>046</v>
          </cell>
        </row>
        <row r="1336">
          <cell r="A1336" t="str">
            <v>C80X</v>
          </cell>
          <cell r="B1336" t="str">
            <v>TUMOR MALIGNO DE SITIOS NO ESPECIFICADOS</v>
          </cell>
          <cell r="C1336" t="str">
            <v>046</v>
          </cell>
        </row>
        <row r="1337">
          <cell r="A1337" t="str">
            <v>C81</v>
          </cell>
          <cell r="B1337" t="str">
            <v>ENFERMEDAD DE HODKIN</v>
          </cell>
          <cell r="C1337" t="str">
            <v>046</v>
          </cell>
        </row>
        <row r="1338">
          <cell r="A1338" t="str">
            <v>C810</v>
          </cell>
          <cell r="B1338" t="str">
            <v>ENFERMEDAD DE HODKIN CON PREDOMINIO LINFOCITICO</v>
          </cell>
          <cell r="C1338" t="str">
            <v>046</v>
          </cell>
        </row>
        <row r="1339">
          <cell r="A1339" t="str">
            <v>C811</v>
          </cell>
          <cell r="B1339" t="str">
            <v>ENFERMEDAD DE HODKIN CON ESCLEROSIS NODULAR</v>
          </cell>
          <cell r="C1339" t="str">
            <v>046</v>
          </cell>
        </row>
        <row r="1340">
          <cell r="A1340" t="str">
            <v>C812</v>
          </cell>
          <cell r="B1340" t="str">
            <v>ENFERMEDAD DE HODKIN CON CELULARIDAD MIXTA</v>
          </cell>
          <cell r="C1340" t="str">
            <v>046</v>
          </cell>
        </row>
        <row r="1341">
          <cell r="A1341" t="str">
            <v>C813</v>
          </cell>
          <cell r="B1341" t="str">
            <v>ENFERMEDAD DE HODKIN CON DEPLECION LINFOCITICA</v>
          </cell>
          <cell r="C1341" t="str">
            <v>046</v>
          </cell>
        </row>
        <row r="1342">
          <cell r="A1342" t="str">
            <v>C817</v>
          </cell>
          <cell r="B1342" t="str">
            <v>OTROS TIPOS DE ENFERMEDAD DE HODKIN</v>
          </cell>
          <cell r="C1342" t="str">
            <v>046</v>
          </cell>
        </row>
        <row r="1343">
          <cell r="A1343" t="str">
            <v>C819</v>
          </cell>
          <cell r="B1343" t="str">
            <v>ENFERMEDAD DE HODKIN, NO ESPECIFICADA</v>
          </cell>
          <cell r="C1343" t="str">
            <v>046</v>
          </cell>
        </row>
        <row r="1344">
          <cell r="A1344" t="str">
            <v>C82</v>
          </cell>
          <cell r="B1344" t="str">
            <v>LINFOMA NO DE HODKIN (NODULAR)</v>
          </cell>
          <cell r="C1344" t="str">
            <v>043</v>
          </cell>
        </row>
        <row r="1345">
          <cell r="A1345" t="str">
            <v>C820</v>
          </cell>
          <cell r="B1345" t="str">
            <v>LINFOMA NO DE HODKIN DE CELULAS PEQUEÑAS HENDIDAS, FOLICULAR</v>
          </cell>
          <cell r="C1345" t="str">
            <v>043</v>
          </cell>
        </row>
        <row r="1346">
          <cell r="A1346" t="str">
            <v>C821</v>
          </cell>
          <cell r="B1346" t="str">
            <v>LINFOMA NO DE HODKIN MIXTO, DE PEQ. CELULAS HEND. Y DE GRANDES CELUL.</v>
          </cell>
          <cell r="C1346" t="str">
            <v>043</v>
          </cell>
        </row>
        <row r="1347">
          <cell r="A1347" t="str">
            <v>C822</v>
          </cell>
          <cell r="B1347" t="str">
            <v>LINFOMA NO DE HODKIN DE CELULAS GRANDES, FOLICULAR</v>
          </cell>
          <cell r="C1347" t="str">
            <v>043</v>
          </cell>
        </row>
        <row r="1348">
          <cell r="A1348" t="str">
            <v>C827</v>
          </cell>
          <cell r="B1348" t="str">
            <v>OTROS TIPOS ESPECIFICADOS DE LINFOMA NO DE HODKIN FOLICULAR</v>
          </cell>
          <cell r="C1348" t="str">
            <v>043</v>
          </cell>
        </row>
        <row r="1349">
          <cell r="A1349" t="str">
            <v>C829</v>
          </cell>
          <cell r="B1349" t="str">
            <v>LINFOMA NO DE HODKIN FOLICULAR, SIN OTRA ESPECIFICACION</v>
          </cell>
          <cell r="C1349" t="str">
            <v>043</v>
          </cell>
        </row>
        <row r="1350">
          <cell r="A1350" t="str">
            <v>C83</v>
          </cell>
          <cell r="B1350" t="str">
            <v>LINFOMA NO  HODKIN DIFUSO</v>
          </cell>
          <cell r="C1350" t="str">
            <v>043</v>
          </cell>
        </row>
        <row r="1351">
          <cell r="A1351" t="str">
            <v>C830</v>
          </cell>
          <cell r="B1351" t="str">
            <v>LINFOMA NO HODKIN DE CELULAS PEQUEÑAS (DIFUSO)</v>
          </cell>
          <cell r="C1351" t="str">
            <v>043</v>
          </cell>
        </row>
        <row r="1352">
          <cell r="A1352" t="str">
            <v>C831</v>
          </cell>
          <cell r="B1352" t="str">
            <v>LINFOMA NO HODKIN DE CELULAS PEQUEÑAS HENDIDAS (DIFUSO)</v>
          </cell>
          <cell r="C1352" t="str">
            <v>043</v>
          </cell>
        </row>
        <row r="1353">
          <cell r="A1353" t="str">
            <v>C832</v>
          </cell>
          <cell r="B1353" t="str">
            <v>LINFOMA NO HODKIN MIXTO, DE CELULAS PEQUEÑAS Y GRANDES (DIFUSO)</v>
          </cell>
          <cell r="C1353" t="str">
            <v>043</v>
          </cell>
        </row>
        <row r="1354">
          <cell r="A1354" t="str">
            <v>C833</v>
          </cell>
          <cell r="B1354" t="str">
            <v>LINFOMA NO HODKIN DE CELULAS GRANDES (DIFUSO)</v>
          </cell>
          <cell r="C1354" t="str">
            <v>043</v>
          </cell>
        </row>
        <row r="1355">
          <cell r="A1355" t="str">
            <v>C834</v>
          </cell>
          <cell r="B1355" t="str">
            <v>LINFOMA NO HODKIN INMUNOBLASTICO (DIFUSO)</v>
          </cell>
          <cell r="C1355" t="str">
            <v>043</v>
          </cell>
        </row>
        <row r="1356">
          <cell r="A1356" t="str">
            <v>C835</v>
          </cell>
          <cell r="B1356" t="str">
            <v>LINFOMA NO HODKIN LINFOBLASTICO (DIFUSO)</v>
          </cell>
          <cell r="C1356" t="str">
            <v>043</v>
          </cell>
        </row>
        <row r="1357">
          <cell r="A1357" t="str">
            <v>C836</v>
          </cell>
          <cell r="B1357" t="str">
            <v>LINFOMA NO HODKIN INDEFERENCIADO (DIFUSO)</v>
          </cell>
          <cell r="C1357" t="str">
            <v>043</v>
          </cell>
        </row>
        <row r="1358">
          <cell r="A1358" t="str">
            <v>C837</v>
          </cell>
          <cell r="B1358" t="str">
            <v>TUMOR DE BURKITT</v>
          </cell>
          <cell r="C1358" t="str">
            <v>043</v>
          </cell>
        </row>
        <row r="1359">
          <cell r="A1359" t="str">
            <v>C838</v>
          </cell>
          <cell r="B1359" t="str">
            <v>OTROS TIPOS ESPECIFICADOS DE LINFOMA NO HODKIN DIFUSO</v>
          </cell>
          <cell r="C1359" t="str">
            <v>043</v>
          </cell>
        </row>
        <row r="1360">
          <cell r="A1360" t="str">
            <v>C839</v>
          </cell>
          <cell r="B1360" t="str">
            <v>LINFOMA NO HODKIN DIFUSO, SIN OTRA ESPECIFICACION</v>
          </cell>
          <cell r="C1360" t="str">
            <v>043</v>
          </cell>
        </row>
        <row r="1361">
          <cell r="A1361" t="str">
            <v>C84</v>
          </cell>
          <cell r="B1361" t="str">
            <v>LINFOMA DE CELULAS T, PERIFERICO Y CUTANEO</v>
          </cell>
          <cell r="C1361" t="str">
            <v>043</v>
          </cell>
        </row>
        <row r="1362">
          <cell r="A1362" t="str">
            <v>C840</v>
          </cell>
          <cell r="B1362" t="str">
            <v>MICOSIS FUNGOIDE</v>
          </cell>
          <cell r="C1362" t="str">
            <v>043</v>
          </cell>
        </row>
        <row r="1363">
          <cell r="A1363" t="str">
            <v>C841</v>
          </cell>
          <cell r="B1363" t="str">
            <v>ENFERMEDAD DE SEZARY</v>
          </cell>
          <cell r="C1363" t="str">
            <v>043</v>
          </cell>
        </row>
        <row r="1364">
          <cell r="A1364" t="str">
            <v>C842</v>
          </cell>
          <cell r="B1364" t="str">
            <v>LINFOMA DE ZONA T</v>
          </cell>
          <cell r="C1364" t="str">
            <v>043</v>
          </cell>
        </row>
        <row r="1365">
          <cell r="A1365" t="str">
            <v>C843</v>
          </cell>
          <cell r="B1365" t="str">
            <v>LINFOMA LINFOEPITELIOIDE</v>
          </cell>
          <cell r="C1365" t="str">
            <v>043</v>
          </cell>
        </row>
        <row r="1366">
          <cell r="A1366" t="str">
            <v>C844</v>
          </cell>
          <cell r="B1366" t="str">
            <v>LINFOMA DE CELULAS T PERIFERICO</v>
          </cell>
          <cell r="C1366" t="str">
            <v>043</v>
          </cell>
        </row>
        <row r="1367">
          <cell r="A1367" t="str">
            <v>C845</v>
          </cell>
          <cell r="B1367" t="str">
            <v>OTROS LINFOMAS DE CELULAS T Y LOS NO ESPECIFICADOS</v>
          </cell>
          <cell r="C1367" t="str">
            <v>043</v>
          </cell>
        </row>
        <row r="1368">
          <cell r="A1368" t="str">
            <v>C85</v>
          </cell>
          <cell r="B1368" t="str">
            <v>LINFOMA NO HODKIN DE OTRO TIPO Y EL NO ESPECIFICADO</v>
          </cell>
          <cell r="C1368" t="str">
            <v>043</v>
          </cell>
        </row>
        <row r="1369">
          <cell r="A1369" t="str">
            <v>C850</v>
          </cell>
          <cell r="B1369" t="str">
            <v>LINFOSARCOMA</v>
          </cell>
          <cell r="C1369" t="str">
            <v>043</v>
          </cell>
        </row>
        <row r="1370">
          <cell r="A1370" t="str">
            <v>C851</v>
          </cell>
          <cell r="B1370" t="str">
            <v>LINFOMA DE CELULAS B, SIN OTRA ESPECIFICACION</v>
          </cell>
          <cell r="C1370" t="str">
            <v>043</v>
          </cell>
        </row>
        <row r="1371">
          <cell r="A1371" t="str">
            <v>C857</v>
          </cell>
          <cell r="B1371" t="str">
            <v>OTROS TIPOS ESPECIFICADOS DE LINFOMA NO HODKIN</v>
          </cell>
          <cell r="C1371" t="str">
            <v>043</v>
          </cell>
        </row>
        <row r="1372">
          <cell r="A1372" t="str">
            <v>C859</v>
          </cell>
          <cell r="B1372" t="str">
            <v>LINFOMA NO HODKIN, NO ESPECIFICADO</v>
          </cell>
          <cell r="C1372" t="str">
            <v>043</v>
          </cell>
        </row>
        <row r="1373">
          <cell r="A1373" t="str">
            <v>C88</v>
          </cell>
          <cell r="B1373" t="str">
            <v>ENFERMEDADES INMUNOPROLIFERATIVAS MALIGNAS</v>
          </cell>
          <cell r="C1373" t="str">
            <v>046</v>
          </cell>
        </row>
        <row r="1374">
          <cell r="A1374" t="str">
            <v>C880</v>
          </cell>
          <cell r="B1374" t="str">
            <v>MACROGLOBULINEMIA DE WALDENSTROM</v>
          </cell>
          <cell r="C1374" t="str">
            <v>046</v>
          </cell>
        </row>
        <row r="1375">
          <cell r="A1375" t="str">
            <v>C881</v>
          </cell>
          <cell r="B1375" t="str">
            <v>ENFERMEDAD DE CADENA PESADA ALFA</v>
          </cell>
          <cell r="C1375" t="str">
            <v>046</v>
          </cell>
        </row>
        <row r="1376">
          <cell r="A1376" t="str">
            <v>C882</v>
          </cell>
          <cell r="B1376" t="str">
            <v>ENFERMEDAD DE CADENA PESADA GAMMA</v>
          </cell>
          <cell r="C1376" t="str">
            <v>046</v>
          </cell>
        </row>
        <row r="1377">
          <cell r="A1377" t="str">
            <v>C883</v>
          </cell>
          <cell r="B1377" t="str">
            <v>ENFERMEDAD INMUNOPROLIFERATIVA DEL INTESTINO DELGADO</v>
          </cell>
          <cell r="C1377" t="str">
            <v>046</v>
          </cell>
        </row>
        <row r="1378">
          <cell r="A1378" t="str">
            <v>C887</v>
          </cell>
          <cell r="B1378" t="str">
            <v>OTRAS ENFERMEDADES INMUNOPROLIFERATIVAS MALIGNAS</v>
          </cell>
          <cell r="C1378" t="str">
            <v>046</v>
          </cell>
        </row>
        <row r="1379">
          <cell r="A1379" t="str">
            <v>C889</v>
          </cell>
          <cell r="B1379" t="str">
            <v>ENFERMEDAD INMUNOPROLIFERATIVA MALIGNA, SIN OTRA ESPECIFICACION</v>
          </cell>
          <cell r="C1379" t="str">
            <v>046</v>
          </cell>
        </row>
        <row r="1380">
          <cell r="A1380" t="str">
            <v>C90</v>
          </cell>
          <cell r="B1380" t="str">
            <v>MIELOMA MULTIPLE Y TUMORES MALIGNOS DE CELULAS PLASMATICAS</v>
          </cell>
          <cell r="C1380" t="str">
            <v>044</v>
          </cell>
        </row>
        <row r="1381">
          <cell r="A1381" t="str">
            <v>C900</v>
          </cell>
          <cell r="B1381" t="str">
            <v>MIELOMA MULTIPLE</v>
          </cell>
          <cell r="C1381" t="str">
            <v>044</v>
          </cell>
        </row>
        <row r="1382">
          <cell r="A1382" t="str">
            <v>C901</v>
          </cell>
          <cell r="B1382" t="str">
            <v>LEUCEMIA DE CELULAS PLASMATICAS</v>
          </cell>
          <cell r="C1382" t="str">
            <v>044</v>
          </cell>
        </row>
        <row r="1383">
          <cell r="A1383" t="str">
            <v>C902</v>
          </cell>
          <cell r="B1383" t="str">
            <v>PLASMOCITOMA, EXTRAMEDULAR</v>
          </cell>
          <cell r="C1383" t="str">
            <v>044</v>
          </cell>
        </row>
        <row r="1384">
          <cell r="A1384" t="str">
            <v>C91</v>
          </cell>
          <cell r="B1384" t="str">
            <v>LEUCEMIA LINFOIDE</v>
          </cell>
          <cell r="C1384" t="str">
            <v>045</v>
          </cell>
        </row>
        <row r="1385">
          <cell r="A1385" t="str">
            <v>C910</v>
          </cell>
          <cell r="B1385" t="str">
            <v>LEUCEMIA LINFOBLASTICA AGUDA</v>
          </cell>
          <cell r="C1385" t="str">
            <v>045</v>
          </cell>
        </row>
        <row r="1386">
          <cell r="A1386" t="str">
            <v>C911</v>
          </cell>
          <cell r="B1386" t="str">
            <v>LEUCEMIA LINFOCITICA CRONICA</v>
          </cell>
          <cell r="C1386" t="str">
            <v>045</v>
          </cell>
        </row>
        <row r="1387">
          <cell r="A1387" t="str">
            <v>C912</v>
          </cell>
          <cell r="B1387" t="str">
            <v>LEUCEMIA LINFOCITICA SUBAGUDA</v>
          </cell>
          <cell r="C1387" t="str">
            <v>045</v>
          </cell>
        </row>
        <row r="1388">
          <cell r="A1388" t="str">
            <v>C913</v>
          </cell>
          <cell r="B1388" t="str">
            <v>LEUCEMIA PROLINFOCITICA</v>
          </cell>
          <cell r="C1388" t="str">
            <v>045</v>
          </cell>
        </row>
        <row r="1389">
          <cell r="A1389" t="str">
            <v>C914</v>
          </cell>
          <cell r="B1389" t="str">
            <v>LEUCEMIA DE CELULAS VELLOSAS</v>
          </cell>
          <cell r="C1389" t="str">
            <v>045</v>
          </cell>
        </row>
        <row r="1390">
          <cell r="A1390" t="str">
            <v>C915</v>
          </cell>
          <cell r="B1390" t="str">
            <v>LEUCEMIA DE CELULAS T ADULTAS</v>
          </cell>
          <cell r="C1390" t="str">
            <v>045</v>
          </cell>
        </row>
        <row r="1391">
          <cell r="A1391" t="str">
            <v>C917</v>
          </cell>
          <cell r="B1391" t="str">
            <v>OTRAS LEUCEMIALINFOIDES</v>
          </cell>
          <cell r="C1391" t="str">
            <v>045</v>
          </cell>
        </row>
        <row r="1392">
          <cell r="A1392" t="str">
            <v>C919</v>
          </cell>
          <cell r="B1392" t="str">
            <v>LEUCEMIA LINFOIDE, SIN OTRA ESPECIFICACION</v>
          </cell>
          <cell r="C1392" t="str">
            <v>045</v>
          </cell>
        </row>
        <row r="1393">
          <cell r="A1393" t="str">
            <v>C92</v>
          </cell>
          <cell r="B1393" t="str">
            <v>LEUCEMIA MIELOIDE</v>
          </cell>
          <cell r="C1393" t="str">
            <v>045</v>
          </cell>
        </row>
        <row r="1394">
          <cell r="A1394" t="str">
            <v>C920</v>
          </cell>
          <cell r="B1394" t="str">
            <v>LEUCEMIA MIELOIDE AGUDA</v>
          </cell>
          <cell r="C1394" t="str">
            <v>045</v>
          </cell>
        </row>
        <row r="1395">
          <cell r="A1395" t="str">
            <v>C921</v>
          </cell>
          <cell r="B1395" t="str">
            <v>LEUCEMIA MIELOIDE CRONICA</v>
          </cell>
          <cell r="C1395" t="str">
            <v>045</v>
          </cell>
        </row>
        <row r="1396">
          <cell r="A1396" t="str">
            <v>C922</v>
          </cell>
          <cell r="B1396" t="str">
            <v>LEUCEMIA MIELIODE SUBAGUDA</v>
          </cell>
          <cell r="C1396" t="str">
            <v>045</v>
          </cell>
        </row>
        <row r="1397">
          <cell r="A1397" t="str">
            <v>C923</v>
          </cell>
          <cell r="B1397" t="str">
            <v>SARCOMA MIELOIDE</v>
          </cell>
          <cell r="C1397" t="str">
            <v>045</v>
          </cell>
        </row>
        <row r="1398">
          <cell r="A1398" t="str">
            <v>C924</v>
          </cell>
          <cell r="B1398" t="str">
            <v>LEUCEMIA PROMIELOCITICA AGUDA</v>
          </cell>
          <cell r="C1398" t="str">
            <v>045</v>
          </cell>
        </row>
        <row r="1399">
          <cell r="A1399" t="str">
            <v>C925</v>
          </cell>
          <cell r="B1399" t="str">
            <v>LEUCEMIA MIELOMONOCITICA AGUDA</v>
          </cell>
          <cell r="C1399" t="str">
            <v>045</v>
          </cell>
        </row>
        <row r="1400">
          <cell r="A1400" t="str">
            <v>C927</v>
          </cell>
          <cell r="B1400" t="str">
            <v>OTRAS LEUCEMIAS MIELOIDES</v>
          </cell>
          <cell r="C1400" t="str">
            <v>045</v>
          </cell>
        </row>
        <row r="1401">
          <cell r="A1401" t="str">
            <v>C929</v>
          </cell>
          <cell r="B1401" t="str">
            <v>LEUCEMIA MIELOIDE, SIN OTRA ESPECIFICACION</v>
          </cell>
          <cell r="C1401" t="str">
            <v>045</v>
          </cell>
        </row>
        <row r="1402">
          <cell r="A1402" t="str">
            <v>C93</v>
          </cell>
          <cell r="B1402" t="str">
            <v>LEUCEMIA MONOCITICA</v>
          </cell>
          <cell r="C1402" t="str">
            <v>045</v>
          </cell>
        </row>
        <row r="1403">
          <cell r="A1403" t="str">
            <v>C930</v>
          </cell>
          <cell r="B1403" t="str">
            <v>LEUCEMIA MONOCITICA AGUDA</v>
          </cell>
          <cell r="C1403" t="str">
            <v>045</v>
          </cell>
        </row>
        <row r="1404">
          <cell r="A1404" t="str">
            <v>C931</v>
          </cell>
          <cell r="B1404" t="str">
            <v>LEUCEMIA MONOCITICA CRONICA</v>
          </cell>
          <cell r="C1404" t="str">
            <v>045</v>
          </cell>
        </row>
        <row r="1405">
          <cell r="A1405" t="str">
            <v>C932</v>
          </cell>
          <cell r="B1405" t="str">
            <v>LEUCEMIA MONOCITICA SUBAGUDA</v>
          </cell>
          <cell r="C1405" t="str">
            <v>045</v>
          </cell>
        </row>
        <row r="1406">
          <cell r="A1406" t="str">
            <v>C937</v>
          </cell>
          <cell r="B1406" t="str">
            <v>OTRAS LEUCEMIAS MONOCITICAS</v>
          </cell>
          <cell r="C1406" t="str">
            <v>045</v>
          </cell>
        </row>
        <row r="1407">
          <cell r="A1407" t="str">
            <v>C939</v>
          </cell>
          <cell r="B1407" t="str">
            <v>LEUCEMIA MONOCITICA, SIN OTRA ESPECIFICACION</v>
          </cell>
          <cell r="C1407" t="str">
            <v>045</v>
          </cell>
        </row>
        <row r="1408">
          <cell r="A1408" t="str">
            <v>C94</v>
          </cell>
          <cell r="B1408" t="str">
            <v>OTRAS LEUCEMIAS DE TIPO CELULAR ESPECIFICADO</v>
          </cell>
          <cell r="C1408" t="str">
            <v>045</v>
          </cell>
        </row>
        <row r="1409">
          <cell r="A1409" t="str">
            <v>C940</v>
          </cell>
          <cell r="B1409" t="str">
            <v>ERITREMIA AGUDA Y ERITROLEUCEMIA</v>
          </cell>
          <cell r="C1409" t="str">
            <v>045</v>
          </cell>
        </row>
        <row r="1410">
          <cell r="A1410" t="str">
            <v>C941</v>
          </cell>
          <cell r="B1410" t="str">
            <v>ERITREMIA CRONICA</v>
          </cell>
          <cell r="C1410" t="str">
            <v>045</v>
          </cell>
        </row>
        <row r="1411">
          <cell r="A1411" t="str">
            <v>C942</v>
          </cell>
          <cell r="B1411" t="str">
            <v>LEUCEMIA MEGACARIOBLASTICA AGUDA</v>
          </cell>
          <cell r="C1411" t="str">
            <v>045</v>
          </cell>
        </row>
        <row r="1412">
          <cell r="A1412" t="str">
            <v>C943</v>
          </cell>
          <cell r="B1412" t="str">
            <v>LEUCEMIA DE MASTOCITOS</v>
          </cell>
          <cell r="C1412" t="str">
            <v>045</v>
          </cell>
        </row>
        <row r="1413">
          <cell r="A1413" t="str">
            <v>C944</v>
          </cell>
          <cell r="B1413" t="str">
            <v>PANMIELOSIS AGUDA</v>
          </cell>
          <cell r="C1413" t="str">
            <v>045</v>
          </cell>
        </row>
        <row r="1414">
          <cell r="A1414" t="str">
            <v>C945</v>
          </cell>
          <cell r="B1414" t="str">
            <v>MIELOFIBROSIS AGUDA</v>
          </cell>
          <cell r="C1414" t="str">
            <v>045</v>
          </cell>
        </row>
        <row r="1415">
          <cell r="A1415" t="str">
            <v>C947</v>
          </cell>
          <cell r="B1415" t="str">
            <v>OTRAS LEUCEMIAS ESPECIFICADAS</v>
          </cell>
          <cell r="C1415" t="str">
            <v>045</v>
          </cell>
        </row>
        <row r="1416">
          <cell r="A1416" t="str">
            <v>C95</v>
          </cell>
          <cell r="B1416" t="str">
            <v>LEUCEMIA DE CELULAS DE TIPO NO ESPECIFICADO</v>
          </cell>
          <cell r="C1416" t="str">
            <v>045</v>
          </cell>
        </row>
        <row r="1417">
          <cell r="A1417" t="str">
            <v>C950</v>
          </cell>
          <cell r="B1417" t="str">
            <v>LEUCEMIA AGUDA, CELULAS DE TIPO NO ESPECIFICADO</v>
          </cell>
          <cell r="C1417" t="str">
            <v>045</v>
          </cell>
        </row>
        <row r="1418">
          <cell r="A1418" t="str">
            <v>C951</v>
          </cell>
          <cell r="B1418" t="str">
            <v>LEUCEMIA CRONICA, CELULAS DE TIPO NO ESPECIFICADO</v>
          </cell>
          <cell r="C1418" t="str">
            <v>045</v>
          </cell>
        </row>
        <row r="1419">
          <cell r="A1419" t="str">
            <v>C952</v>
          </cell>
          <cell r="B1419" t="str">
            <v>LEUCEMIA SUBAGUDA, CELULAS DE TIPO NO ESPECIFICADO</v>
          </cell>
          <cell r="C1419" t="str">
            <v>045</v>
          </cell>
        </row>
        <row r="1420">
          <cell r="A1420" t="str">
            <v>C957</v>
          </cell>
          <cell r="B1420" t="str">
            <v>OTRAS LEUCEMIAS DE CELULAS DE TIPO NO ESPECIFICADO</v>
          </cell>
          <cell r="C1420" t="str">
            <v>045</v>
          </cell>
        </row>
        <row r="1421">
          <cell r="A1421" t="str">
            <v>C959</v>
          </cell>
          <cell r="B1421" t="str">
            <v>LEUCEMIA, NO ESPECIFICADA</v>
          </cell>
          <cell r="C1421" t="str">
            <v>045</v>
          </cell>
        </row>
        <row r="1422">
          <cell r="A1422" t="str">
            <v>C96</v>
          </cell>
          <cell r="B1422" t="str">
            <v>OTROS TUMORES MALIG.Y LOS NO ESP.DEL TEJIDO LINFATICO, DE LOS ORG.HEM</v>
          </cell>
          <cell r="C1422" t="str">
            <v>046</v>
          </cell>
        </row>
        <row r="1423">
          <cell r="A1423" t="str">
            <v>C960</v>
          </cell>
          <cell r="B1423" t="str">
            <v>ENFERMEDAD DE LETTERER-SIWE</v>
          </cell>
          <cell r="C1423" t="str">
            <v>046</v>
          </cell>
        </row>
        <row r="1424">
          <cell r="A1424" t="str">
            <v>C961</v>
          </cell>
          <cell r="B1424" t="str">
            <v>HISTIOCITOSIS MALGNA</v>
          </cell>
          <cell r="C1424" t="str">
            <v>046</v>
          </cell>
        </row>
        <row r="1425">
          <cell r="A1425" t="str">
            <v>C962</v>
          </cell>
          <cell r="B1425" t="str">
            <v>TUMOR MALIGNO DE MASTOCITOS</v>
          </cell>
          <cell r="C1425" t="str">
            <v>046</v>
          </cell>
        </row>
        <row r="1426">
          <cell r="A1426" t="str">
            <v>C963</v>
          </cell>
          <cell r="B1426" t="str">
            <v>LINFOMA HISTIOCITICO VERDADERO</v>
          </cell>
          <cell r="C1426" t="str">
            <v>046</v>
          </cell>
        </row>
        <row r="1427">
          <cell r="A1427" t="str">
            <v>C967</v>
          </cell>
          <cell r="B1427" t="str">
            <v>OTROS TUMORES MALIG. ESPEC.DEL TEJIDO LINFATICO, HEMATOPOYETICO</v>
          </cell>
          <cell r="C1427" t="str">
            <v>046</v>
          </cell>
        </row>
        <row r="1428">
          <cell r="A1428" t="str">
            <v>C969</v>
          </cell>
          <cell r="B1428" t="str">
            <v>TUMOR MALIG.DEL TEJIDO LINFATICO, HEMATOP. Y TEJIDOS AFINES, SIN OTRA</v>
          </cell>
          <cell r="C1428" t="str">
            <v>046</v>
          </cell>
        </row>
        <row r="1429">
          <cell r="A1429" t="str">
            <v>C97X</v>
          </cell>
          <cell r="B1429" t="str">
            <v>TUMORES MALIGNOS (PRIMARIO) DE SITIOS MULTIPLES INDEPENDIENTES</v>
          </cell>
          <cell r="C1429" t="str">
            <v>046</v>
          </cell>
        </row>
        <row r="1430">
          <cell r="A1430" t="str">
            <v>CITO</v>
          </cell>
          <cell r="B1430" t="str">
            <v>CITOLOGIA ANORMAL</v>
          </cell>
          <cell r="C1430" t="str">
            <v>000</v>
          </cell>
        </row>
        <row r="1431">
          <cell r="A1431" t="str">
            <v>D00</v>
          </cell>
          <cell r="B1431" t="str">
            <v>CARCINOMA IN SITU DE LA CAVIDAD BUCAL, DEL ESOFAGO Y DEL ESTOMAGO</v>
          </cell>
          <cell r="C1431" t="str">
            <v>047</v>
          </cell>
        </row>
        <row r="1432">
          <cell r="A1432" t="str">
            <v>D000</v>
          </cell>
          <cell r="B1432" t="str">
            <v>CARCINOMA IN SITU DEL LABIO, DE LA CAVIDAD BUCAL Y DE LA FARINGE</v>
          </cell>
          <cell r="C1432" t="str">
            <v>047</v>
          </cell>
        </row>
        <row r="1433">
          <cell r="A1433" t="str">
            <v>D001</v>
          </cell>
          <cell r="B1433" t="str">
            <v>CARCINOMA IN SITU DEL ESOFAGO</v>
          </cell>
          <cell r="C1433" t="str">
            <v>047</v>
          </cell>
        </row>
        <row r="1434">
          <cell r="A1434" t="str">
            <v>D002</v>
          </cell>
          <cell r="B1434" t="str">
            <v>CARCINOMA IN SITU DEL ESTOMAGO</v>
          </cell>
          <cell r="C1434" t="str">
            <v>047</v>
          </cell>
        </row>
        <row r="1435">
          <cell r="A1435" t="str">
            <v>D01</v>
          </cell>
          <cell r="B1435" t="str">
            <v>CARCINOMA IN SITU DE OTROS ORG. DIGESTIVOS Y DE LOS NO ESPECIFICADOS</v>
          </cell>
          <cell r="C1435" t="str">
            <v>047</v>
          </cell>
        </row>
        <row r="1436">
          <cell r="A1436" t="str">
            <v>D010</v>
          </cell>
          <cell r="B1436" t="str">
            <v>CARCINOMA IN SITU DEL COLON</v>
          </cell>
          <cell r="C1436" t="str">
            <v>047</v>
          </cell>
        </row>
        <row r="1437">
          <cell r="A1437" t="str">
            <v>D011</v>
          </cell>
          <cell r="B1437" t="str">
            <v>CARCINOMA IN SITU DE LA UNION RECTOSIGMOIDEA.</v>
          </cell>
          <cell r="C1437" t="str">
            <v>047</v>
          </cell>
        </row>
        <row r="1438">
          <cell r="A1438" t="str">
            <v>D012</v>
          </cell>
          <cell r="B1438" t="str">
            <v>CARCINOMA IN SITU DEL RECTO</v>
          </cell>
          <cell r="C1438" t="str">
            <v>047</v>
          </cell>
        </row>
        <row r="1439">
          <cell r="A1439" t="str">
            <v>D013</v>
          </cell>
          <cell r="B1439" t="str">
            <v>CARCINOMA IN SITU DEL ANO Y DEL CONDUCTO ANAL</v>
          </cell>
          <cell r="C1439" t="str">
            <v>047</v>
          </cell>
        </row>
        <row r="1440">
          <cell r="A1440" t="str">
            <v>D014</v>
          </cell>
          <cell r="B1440" t="str">
            <v>CARCINOMA IN SITU DE OTRAS PARTES Y DE LAS NO ESPECIFICADAS DEL INTES.</v>
          </cell>
          <cell r="C1440" t="str">
            <v>047</v>
          </cell>
        </row>
        <row r="1441">
          <cell r="A1441" t="str">
            <v>D015</v>
          </cell>
          <cell r="B1441" t="str">
            <v>CARCINOMA IN SITU DEL HIGADO, DE LA VESICULA BILIAR Y DEL CONDUCTO BIL</v>
          </cell>
          <cell r="C1441" t="str">
            <v>047</v>
          </cell>
        </row>
        <row r="1442">
          <cell r="A1442" t="str">
            <v>D017</v>
          </cell>
          <cell r="B1442" t="str">
            <v>CARCINOMA IN SITU DE OTRAS PARTES ESPEC. DE ORGANOS DIGESTIVOS</v>
          </cell>
          <cell r="C1442" t="str">
            <v>047</v>
          </cell>
        </row>
        <row r="1443">
          <cell r="A1443" t="str">
            <v>D019</v>
          </cell>
          <cell r="B1443" t="str">
            <v>CARCINOMA IN SITU DE ORGANOS DIGESTIVOS NO ESPECIFICADOS</v>
          </cell>
          <cell r="C1443" t="str">
            <v>047</v>
          </cell>
        </row>
        <row r="1444">
          <cell r="A1444" t="str">
            <v>D02</v>
          </cell>
          <cell r="B1444" t="str">
            <v>CARCINOMA IN SITU DEL SISTEMA RESPIRATORIO Y DEL OIDO MEDIO</v>
          </cell>
          <cell r="C1444" t="str">
            <v>047</v>
          </cell>
        </row>
        <row r="1445">
          <cell r="A1445" t="str">
            <v>D020</v>
          </cell>
          <cell r="B1445" t="str">
            <v>CARCINOMA IN SITU DE LA LARINGE</v>
          </cell>
          <cell r="C1445" t="str">
            <v>047</v>
          </cell>
        </row>
        <row r="1446">
          <cell r="A1446" t="str">
            <v>D021</v>
          </cell>
          <cell r="B1446" t="str">
            <v>CARCINOMA IN SITU DE LA TRAQUEA</v>
          </cell>
          <cell r="C1446" t="str">
            <v>047</v>
          </cell>
        </row>
        <row r="1447">
          <cell r="A1447" t="str">
            <v>D022</v>
          </cell>
          <cell r="B1447" t="str">
            <v>CARCINOMA IN SITU DEL BRONQUIO Y DEL PULMON</v>
          </cell>
          <cell r="C1447" t="str">
            <v>047</v>
          </cell>
        </row>
        <row r="1448">
          <cell r="A1448" t="str">
            <v>D023</v>
          </cell>
          <cell r="B1448" t="str">
            <v>CACINOMA IN SITU DE OTRAS DEL SISTEMA RESPIRATORIO</v>
          </cell>
          <cell r="C1448" t="str">
            <v>047</v>
          </cell>
        </row>
        <row r="1449">
          <cell r="A1449" t="str">
            <v>D024</v>
          </cell>
          <cell r="B1449" t="str">
            <v>CARCINOMA IN SITU DE ORGANOS RESPIRATORIOS NO ESPECIFICADOS3</v>
          </cell>
          <cell r="C1449" t="str">
            <v>047</v>
          </cell>
        </row>
        <row r="1450">
          <cell r="A1450" t="str">
            <v>D03</v>
          </cell>
          <cell r="B1450" t="str">
            <v>MELANOMA IN SITU</v>
          </cell>
          <cell r="C1450" t="str">
            <v>047</v>
          </cell>
        </row>
        <row r="1451">
          <cell r="A1451" t="str">
            <v>D030</v>
          </cell>
          <cell r="B1451" t="str">
            <v>MELANOMA IN SITU DEL LABIO</v>
          </cell>
          <cell r="C1451" t="str">
            <v>047</v>
          </cell>
        </row>
        <row r="1452">
          <cell r="A1452" t="str">
            <v>D031</v>
          </cell>
          <cell r="B1452" t="str">
            <v>MELANOMA IN SITU DEL PARPADO Y DE LA COMISURA PALPEBRAL</v>
          </cell>
          <cell r="C1452" t="str">
            <v>047</v>
          </cell>
        </row>
        <row r="1453">
          <cell r="A1453" t="str">
            <v>D032</v>
          </cell>
          <cell r="B1453" t="str">
            <v>MELANOMA IN SITU DE LA OREJA Y DEL CONDUCTO AUDITIVO</v>
          </cell>
          <cell r="C1453" t="str">
            <v>047</v>
          </cell>
        </row>
        <row r="1454">
          <cell r="A1454" t="str">
            <v>D033</v>
          </cell>
          <cell r="B1454" t="str">
            <v>MELANOMA IN SITU DE OTRAS PARTES Y DE LAS NO ESPECIFICADAS</v>
          </cell>
          <cell r="C1454" t="str">
            <v>047</v>
          </cell>
        </row>
        <row r="1455">
          <cell r="A1455" t="str">
            <v>D034</v>
          </cell>
          <cell r="B1455" t="str">
            <v>MELANOMA IN SITU DEL CUERO CABELLUDO Y DEL CUELLO</v>
          </cell>
          <cell r="C1455" t="str">
            <v>047</v>
          </cell>
        </row>
        <row r="1456">
          <cell r="A1456" t="str">
            <v>D035</v>
          </cell>
          <cell r="B1456" t="str">
            <v>MELANOMA IN SITU DEL TRONCO</v>
          </cell>
          <cell r="C1456" t="str">
            <v>047</v>
          </cell>
        </row>
        <row r="1457">
          <cell r="A1457" t="str">
            <v>D036</v>
          </cell>
          <cell r="B1457" t="str">
            <v>MELANOMA IN SITU DEL MIEMBRO SUPERIOR, INCLUIDO EL HOMBRO</v>
          </cell>
          <cell r="C1457" t="str">
            <v>047</v>
          </cell>
        </row>
        <row r="1458">
          <cell r="A1458" t="str">
            <v>D037</v>
          </cell>
          <cell r="B1458" t="str">
            <v>MELANOMA IN SITU DEL MIEMBRO INFERIOR, INCLUIDA LA CADERA</v>
          </cell>
          <cell r="C1458" t="str">
            <v>047</v>
          </cell>
        </row>
        <row r="1459">
          <cell r="A1459" t="str">
            <v>D038</v>
          </cell>
          <cell r="B1459" t="str">
            <v>MELANOMA IN SITU DE OTROS SITIOS</v>
          </cell>
          <cell r="C1459" t="str">
            <v>047</v>
          </cell>
        </row>
        <row r="1460">
          <cell r="A1460" t="str">
            <v>D039</v>
          </cell>
          <cell r="B1460" t="str">
            <v>MELANOMA IN SITU, SITIO NO ESPECIFICADO</v>
          </cell>
          <cell r="C1460" t="str">
            <v>047</v>
          </cell>
        </row>
        <row r="1461">
          <cell r="A1461" t="str">
            <v>D04</v>
          </cell>
          <cell r="B1461" t="str">
            <v>CARCINOMA IN SITU DE LA PIEL</v>
          </cell>
          <cell r="C1461" t="str">
            <v>047</v>
          </cell>
        </row>
        <row r="1462">
          <cell r="A1462" t="str">
            <v>D040</v>
          </cell>
          <cell r="B1462" t="str">
            <v>CARCINOMA IN SITU DE LA PIEL DEL LABIO</v>
          </cell>
          <cell r="C1462" t="str">
            <v>047</v>
          </cell>
        </row>
        <row r="1463">
          <cell r="A1463" t="str">
            <v>D041</v>
          </cell>
          <cell r="B1463" t="str">
            <v>CARCINOMA IN SITU DE LA PIEL Y DE LA COMISURA PALPEBRAL</v>
          </cell>
          <cell r="C1463" t="str">
            <v>047</v>
          </cell>
        </row>
        <row r="1464">
          <cell r="A1464" t="str">
            <v>D042</v>
          </cell>
          <cell r="B1464" t="str">
            <v>CARCINOMA IN SITU DE LA PIEL DE LA OREJA Y DEL CONDUCTO AUDITIVO EXT.</v>
          </cell>
          <cell r="C1464" t="str">
            <v>047</v>
          </cell>
        </row>
        <row r="1465">
          <cell r="A1465" t="str">
            <v>D043</v>
          </cell>
          <cell r="B1465" t="str">
            <v>CARCINOMA IN SITU DE LA PIEL DE OTRAS PARTES Y DE LAS NO ESP.DE LA CAR</v>
          </cell>
          <cell r="C1465" t="str">
            <v>047</v>
          </cell>
        </row>
        <row r="1466">
          <cell r="A1466" t="str">
            <v>D044</v>
          </cell>
          <cell r="B1466" t="str">
            <v>CARCINOMA IN SITU DE LA PIEL DEL CUERO CABELLUDO Y CUELLO</v>
          </cell>
          <cell r="C1466" t="str">
            <v>047</v>
          </cell>
        </row>
        <row r="1467">
          <cell r="A1467" t="str">
            <v>D045</v>
          </cell>
          <cell r="B1467" t="str">
            <v>CARCINOMA IN SITU DE LA PIEL DEL TRONCO</v>
          </cell>
          <cell r="C1467" t="str">
            <v>047</v>
          </cell>
        </row>
        <row r="1468">
          <cell r="A1468" t="str">
            <v>D046</v>
          </cell>
          <cell r="B1468" t="str">
            <v>CARCINOMA IN SITU DE LA PIEL DEL MIEMBRO SUPERIOR, INCLUIDO EL HOMBRO</v>
          </cell>
          <cell r="C1468" t="str">
            <v>047</v>
          </cell>
        </row>
        <row r="1469">
          <cell r="A1469" t="str">
            <v>D047</v>
          </cell>
          <cell r="B1469" t="str">
            <v>CARCINOMA IN SITU DE LA PIEL DEL MIEMBRO INFERIOR, INCLUIDA LA CADERA</v>
          </cell>
          <cell r="C1469" t="str">
            <v>047</v>
          </cell>
        </row>
        <row r="1470">
          <cell r="A1470" t="str">
            <v>D048</v>
          </cell>
          <cell r="B1470" t="str">
            <v>CARCINOMA IN SITU DE LA PIEL DE OTROS SITIOS ESPECIFICADOS</v>
          </cell>
          <cell r="C1470" t="str">
            <v>047</v>
          </cell>
        </row>
        <row r="1471">
          <cell r="A1471" t="str">
            <v>D049</v>
          </cell>
          <cell r="B1471" t="str">
            <v>CARCINOMA IN SITU DE LA PIEL, SITIO NO ESPECIFICADO</v>
          </cell>
          <cell r="C1471" t="str">
            <v>047</v>
          </cell>
        </row>
        <row r="1472">
          <cell r="A1472" t="str">
            <v>D05</v>
          </cell>
          <cell r="B1472" t="str">
            <v>CARCINOMA IN SITU DE LA MAMA</v>
          </cell>
          <cell r="C1472" t="str">
            <v>047</v>
          </cell>
        </row>
        <row r="1473">
          <cell r="A1473" t="str">
            <v>D050</v>
          </cell>
          <cell r="B1473" t="str">
            <v>CARCINOMA IN SITU LOBULAR</v>
          </cell>
          <cell r="C1473" t="str">
            <v>047</v>
          </cell>
        </row>
        <row r="1474">
          <cell r="A1474" t="str">
            <v>D051</v>
          </cell>
          <cell r="B1474" t="str">
            <v>CARCINOMA IN SITU INTRACANACULAR</v>
          </cell>
          <cell r="C1474" t="str">
            <v>047</v>
          </cell>
        </row>
        <row r="1475">
          <cell r="A1475" t="str">
            <v>D057</v>
          </cell>
          <cell r="B1475" t="str">
            <v>OTROS CARCINOMAS IN SITU DE LA MAMA</v>
          </cell>
          <cell r="C1475" t="str">
            <v>047</v>
          </cell>
        </row>
        <row r="1476">
          <cell r="A1476" t="str">
            <v>D059</v>
          </cell>
          <cell r="B1476" t="str">
            <v>CARCINOMA IN SITU DE LA MAMA, PARTE NO ESPECIFICADA</v>
          </cell>
          <cell r="C1476" t="str">
            <v>047</v>
          </cell>
        </row>
        <row r="1477">
          <cell r="A1477" t="str">
            <v>D06</v>
          </cell>
          <cell r="B1477" t="str">
            <v>CARCINOMA IN SITU DEL CUELLO DEL UTERO</v>
          </cell>
          <cell r="C1477" t="str">
            <v>047</v>
          </cell>
        </row>
        <row r="1478">
          <cell r="A1478" t="str">
            <v>D060</v>
          </cell>
          <cell r="B1478" t="str">
            <v>CARCINOMA IN SITU DEL ENDOCERVIX</v>
          </cell>
          <cell r="C1478" t="str">
            <v>047</v>
          </cell>
        </row>
        <row r="1479">
          <cell r="A1479" t="str">
            <v>D061</v>
          </cell>
          <cell r="B1479" t="str">
            <v>CARCINOMA IN SITU DEL EXOCERVIX</v>
          </cell>
          <cell r="C1479" t="str">
            <v>047</v>
          </cell>
        </row>
        <row r="1480">
          <cell r="A1480" t="str">
            <v>D067</v>
          </cell>
          <cell r="B1480" t="str">
            <v>CARCINOMA IN SITU DE OTRAS PARTES ESPECIFICADAS DEL CUELLO DEL UTERO</v>
          </cell>
          <cell r="C1480" t="str">
            <v>047</v>
          </cell>
        </row>
        <row r="1481">
          <cell r="A1481" t="str">
            <v>D069</v>
          </cell>
          <cell r="B1481" t="str">
            <v>CARCINOMA IN SITU DEL CUELLO DEL UTERO, PARTE NO ESPECIFICADA</v>
          </cell>
          <cell r="C1481" t="str">
            <v>047</v>
          </cell>
        </row>
        <row r="1482">
          <cell r="A1482" t="str">
            <v>D07</v>
          </cell>
          <cell r="B1482" t="str">
            <v>CARCINOMA IN SITU DE OTROS ORG. GENITALES Y DE LOS NO ESPECIFICADOS</v>
          </cell>
          <cell r="C1482" t="str">
            <v>047</v>
          </cell>
        </row>
        <row r="1483">
          <cell r="A1483" t="str">
            <v>D070</v>
          </cell>
          <cell r="B1483" t="str">
            <v>CARCINOMA IN SITU DEL ENDOMETRIO</v>
          </cell>
          <cell r="C1483" t="str">
            <v>047</v>
          </cell>
        </row>
        <row r="1484">
          <cell r="A1484" t="str">
            <v>D071</v>
          </cell>
          <cell r="B1484" t="str">
            <v>CARCONOMA IN SITU DE LA VULVA</v>
          </cell>
          <cell r="C1484" t="str">
            <v>047</v>
          </cell>
        </row>
        <row r="1485">
          <cell r="A1485" t="str">
            <v>D072</v>
          </cell>
          <cell r="B1485" t="str">
            <v>CARCINOMA IN SITU DE LA VAGINA</v>
          </cell>
          <cell r="C1485" t="str">
            <v>047</v>
          </cell>
        </row>
        <row r="1486">
          <cell r="A1486" t="str">
            <v>D073</v>
          </cell>
          <cell r="B1486" t="str">
            <v>CARCINOMA IN SITU DE OTROS SITIOS DE ORG. GENIT. FEM. Y DE LOS NO ESP.</v>
          </cell>
          <cell r="C1486" t="str">
            <v>047</v>
          </cell>
        </row>
        <row r="1487">
          <cell r="A1487" t="str">
            <v>D074</v>
          </cell>
          <cell r="B1487" t="str">
            <v>CARCINOMA IN SITU DEL PENE.</v>
          </cell>
          <cell r="C1487" t="str">
            <v>047</v>
          </cell>
        </row>
        <row r="1488">
          <cell r="A1488" t="str">
            <v>D075</v>
          </cell>
          <cell r="B1488" t="str">
            <v>CARCINOMA IN SITU DE LA PROSTATA</v>
          </cell>
          <cell r="C1488" t="str">
            <v>047</v>
          </cell>
        </row>
        <row r="1489">
          <cell r="A1489" t="str">
            <v>D076</v>
          </cell>
          <cell r="B1489" t="str">
            <v>CARCINOMA IN SITU DE OTROS ROG. GENIT. MASC. Y DE LOS NO ESPECIFICADOS</v>
          </cell>
          <cell r="C1489" t="str">
            <v>047</v>
          </cell>
        </row>
        <row r="1490">
          <cell r="A1490" t="str">
            <v>D09</v>
          </cell>
          <cell r="B1490" t="str">
            <v>CARCINOMA IN SITU DE OTROS SITIOS Y DE LOS NO ESPECIFICADOS</v>
          </cell>
          <cell r="C1490" t="str">
            <v>047</v>
          </cell>
        </row>
        <row r="1491">
          <cell r="A1491" t="str">
            <v>D090</v>
          </cell>
          <cell r="B1491" t="str">
            <v>CARCINOMA IN SITU DE LA VEJIGA</v>
          </cell>
          <cell r="C1491" t="str">
            <v>047</v>
          </cell>
        </row>
        <row r="1492">
          <cell r="A1492" t="str">
            <v>D091</v>
          </cell>
          <cell r="B1492" t="str">
            <v>CARCINOMA IN SITU DE OTROS ORGANOS URINARIOS Y DE LOS NO ESPECIFIC.</v>
          </cell>
          <cell r="C1492" t="str">
            <v>047</v>
          </cell>
        </row>
        <row r="1493">
          <cell r="A1493" t="str">
            <v>D092</v>
          </cell>
          <cell r="B1493" t="str">
            <v>CARCINOMA IN SITU DEL OJO</v>
          </cell>
          <cell r="C1493" t="str">
            <v>047</v>
          </cell>
        </row>
        <row r="1494">
          <cell r="A1494" t="str">
            <v>D093</v>
          </cell>
          <cell r="B1494" t="str">
            <v>CARCINOMA IN SITU DE LA GLANDULA TIROIDDE Y DE OTRAS GLAN. ENDOCRIN.</v>
          </cell>
          <cell r="C1494" t="str">
            <v>047</v>
          </cell>
        </row>
        <row r="1495">
          <cell r="A1495" t="str">
            <v>D097</v>
          </cell>
          <cell r="B1495" t="str">
            <v>CARCINOMA IN SITU DE OTROS SITIOS ESPECIFICADOS</v>
          </cell>
          <cell r="C1495" t="str">
            <v>047</v>
          </cell>
        </row>
        <row r="1496">
          <cell r="A1496" t="str">
            <v>D099</v>
          </cell>
          <cell r="B1496" t="str">
            <v>CARCINOMA IN SITU, SITIO NO ESPECIFICADO</v>
          </cell>
          <cell r="C1496" t="str">
            <v>047</v>
          </cell>
        </row>
        <row r="1497">
          <cell r="A1497" t="str">
            <v>D10</v>
          </cell>
          <cell r="B1497" t="str">
            <v>TUMOR BENIGNO DE LA BOCA Y DE LA FARINGE</v>
          </cell>
          <cell r="C1497" t="str">
            <v>047</v>
          </cell>
        </row>
        <row r="1498">
          <cell r="A1498" t="str">
            <v>D100</v>
          </cell>
          <cell r="B1498" t="str">
            <v>TUMOR BENIGNO DEL LABIO</v>
          </cell>
          <cell r="C1498" t="str">
            <v>047</v>
          </cell>
        </row>
        <row r="1499">
          <cell r="A1499" t="str">
            <v>D101</v>
          </cell>
          <cell r="B1499" t="str">
            <v>TUMOR BENIGNO DE LA LENGUA</v>
          </cell>
          <cell r="C1499" t="str">
            <v>047</v>
          </cell>
        </row>
        <row r="1500">
          <cell r="A1500" t="str">
            <v>D102</v>
          </cell>
          <cell r="B1500" t="str">
            <v>TUMOR BENIGNO DEL PISO DE LA BOCA</v>
          </cell>
          <cell r="C1500" t="str">
            <v>047</v>
          </cell>
        </row>
        <row r="1501">
          <cell r="A1501" t="str">
            <v>D103</v>
          </cell>
          <cell r="B1501" t="str">
            <v>TUMOR BENIGNO DE OTRAS PARTES Y DE LAS NO ESPECIFICADAS DE LA BOCA</v>
          </cell>
          <cell r="C1501" t="str">
            <v>047</v>
          </cell>
        </row>
        <row r="1502">
          <cell r="A1502" t="str">
            <v>D104</v>
          </cell>
          <cell r="B1502" t="str">
            <v>TUMOR BENIGNO DE LA AMIGDALA</v>
          </cell>
          <cell r="C1502" t="str">
            <v>047</v>
          </cell>
        </row>
        <row r="1503">
          <cell r="A1503" t="str">
            <v>D105</v>
          </cell>
          <cell r="B1503" t="str">
            <v>TUMOR BENIGNO DE OTRAS PARTES DE LA OROFARINGE</v>
          </cell>
          <cell r="C1503" t="str">
            <v>047</v>
          </cell>
        </row>
        <row r="1504">
          <cell r="A1504" t="str">
            <v>D106</v>
          </cell>
          <cell r="B1504" t="str">
            <v>TUMOR BENIGNO DE LA NASOFARINGE</v>
          </cell>
          <cell r="C1504" t="str">
            <v>047</v>
          </cell>
        </row>
        <row r="1505">
          <cell r="A1505" t="str">
            <v>D107</v>
          </cell>
          <cell r="B1505" t="str">
            <v>TUMOR BENIGNO DE LA HIPOFARINGE</v>
          </cell>
          <cell r="C1505" t="str">
            <v>047</v>
          </cell>
        </row>
        <row r="1506">
          <cell r="A1506" t="str">
            <v>D109</v>
          </cell>
          <cell r="B1506" t="str">
            <v>TUMOR BENIGNO DE LA FARINGE, PARTE NO ESPECIFICADA</v>
          </cell>
          <cell r="C1506" t="str">
            <v>047</v>
          </cell>
        </row>
        <row r="1507">
          <cell r="A1507" t="str">
            <v>D11</v>
          </cell>
          <cell r="B1507" t="str">
            <v>TUMOR BENIGNO DE LAS GLANDULAS SALIVALES</v>
          </cell>
          <cell r="C1507" t="str">
            <v>047</v>
          </cell>
        </row>
        <row r="1508">
          <cell r="A1508" t="str">
            <v>D110</v>
          </cell>
          <cell r="B1508" t="str">
            <v>TUMOR BENIGNO DE LA GLANDULA PAROTIDA</v>
          </cell>
          <cell r="C1508" t="str">
            <v>047</v>
          </cell>
        </row>
        <row r="1509">
          <cell r="A1509" t="str">
            <v>D117</v>
          </cell>
          <cell r="B1509" t="str">
            <v>TUMOR BENIGNO DE OTRAS GLANDULAS SALIVALES MAYORES ESPECIFICADAS</v>
          </cell>
          <cell r="C1509" t="str">
            <v>047</v>
          </cell>
        </row>
        <row r="1510">
          <cell r="A1510" t="str">
            <v>D119</v>
          </cell>
          <cell r="B1510" t="str">
            <v>TUMOR BENIGNO DE LA GLANDULA SALIVAL MAYOR, SIN OTRA ESPECIFICACION</v>
          </cell>
          <cell r="C1510" t="str">
            <v>047</v>
          </cell>
        </row>
        <row r="1511">
          <cell r="A1511" t="str">
            <v>D12</v>
          </cell>
          <cell r="B1511" t="str">
            <v>TUMOR BENIGNO DEL COLON, DEL RECTO, DEL CONDUCTO ANAL Y DEL ANO</v>
          </cell>
          <cell r="C1511" t="str">
            <v>047</v>
          </cell>
        </row>
        <row r="1512">
          <cell r="A1512" t="str">
            <v>D120</v>
          </cell>
          <cell r="B1512" t="str">
            <v>TUMOR BENIGNO DEL CIEGO</v>
          </cell>
          <cell r="C1512" t="str">
            <v>047</v>
          </cell>
        </row>
        <row r="1513">
          <cell r="A1513" t="str">
            <v>D121</v>
          </cell>
          <cell r="B1513" t="str">
            <v>TUMOR BENIGNO DEL APENDICE</v>
          </cell>
          <cell r="C1513" t="str">
            <v>047</v>
          </cell>
        </row>
        <row r="1514">
          <cell r="A1514" t="str">
            <v>D122</v>
          </cell>
          <cell r="B1514" t="str">
            <v>TUMOR BENIGNO DEL COLON ASCENDENTE</v>
          </cell>
          <cell r="C1514" t="str">
            <v>047</v>
          </cell>
        </row>
        <row r="1515">
          <cell r="A1515" t="str">
            <v>D123</v>
          </cell>
          <cell r="B1515" t="str">
            <v>TUMOR BENIGNO DEL COLON TRANSVERSO</v>
          </cell>
          <cell r="C1515" t="str">
            <v>047</v>
          </cell>
        </row>
        <row r="1516">
          <cell r="A1516" t="str">
            <v>D124</v>
          </cell>
          <cell r="B1516" t="str">
            <v>TUMOR BENIGNO DEL COLON DESCENDENTE</v>
          </cell>
          <cell r="C1516" t="str">
            <v>047</v>
          </cell>
        </row>
        <row r="1517">
          <cell r="A1517" t="str">
            <v>D125</v>
          </cell>
          <cell r="B1517" t="str">
            <v>TUMOR BENIGNO DEL COLON SIGMOIDE</v>
          </cell>
          <cell r="C1517" t="str">
            <v>047</v>
          </cell>
        </row>
        <row r="1518">
          <cell r="A1518" t="str">
            <v>D126</v>
          </cell>
          <cell r="B1518" t="str">
            <v>TUMOR BENIGNO DEL COLON, PARTE NO ESPECIFICADA</v>
          </cell>
          <cell r="C1518" t="str">
            <v>047</v>
          </cell>
        </row>
        <row r="1519">
          <cell r="A1519" t="str">
            <v>D127</v>
          </cell>
          <cell r="B1519" t="str">
            <v>TUMOR BENIGNO DE LA UNION RECTOSIGMOIDEA</v>
          </cell>
          <cell r="C1519" t="str">
            <v>047</v>
          </cell>
        </row>
        <row r="1520">
          <cell r="A1520" t="str">
            <v>D128</v>
          </cell>
          <cell r="B1520" t="str">
            <v>TUMOR BENIGNO DEL RECTO</v>
          </cell>
          <cell r="C1520" t="str">
            <v>047</v>
          </cell>
        </row>
        <row r="1521">
          <cell r="A1521" t="str">
            <v>D129</v>
          </cell>
          <cell r="B1521" t="str">
            <v>TUMOR BENIGNO DEL CONDUCTO ANAL Y DEL ANO</v>
          </cell>
          <cell r="C1521" t="str">
            <v>047</v>
          </cell>
        </row>
        <row r="1522">
          <cell r="A1522" t="str">
            <v>D13</v>
          </cell>
          <cell r="B1522" t="str">
            <v>TUMOR BENIGNO DE OTRAS PARTES Y DE LAS MAL DEF.DEL SIST. DIGESTIVO</v>
          </cell>
          <cell r="C1522" t="str">
            <v>047</v>
          </cell>
        </row>
        <row r="1523">
          <cell r="A1523" t="str">
            <v>D130</v>
          </cell>
          <cell r="B1523" t="str">
            <v>TUMOR BENIGNO DEL ESOFAGO</v>
          </cell>
          <cell r="C1523" t="str">
            <v>047</v>
          </cell>
        </row>
        <row r="1524">
          <cell r="A1524" t="str">
            <v>D131</v>
          </cell>
          <cell r="B1524" t="str">
            <v>TUMOR BENIGNO DEL ESTOMAGO</v>
          </cell>
          <cell r="C1524" t="str">
            <v>047</v>
          </cell>
        </row>
        <row r="1525">
          <cell r="A1525" t="str">
            <v>D132</v>
          </cell>
          <cell r="B1525" t="str">
            <v>TUMOR BENIGNO DEL DUODENO</v>
          </cell>
          <cell r="C1525" t="str">
            <v>047</v>
          </cell>
        </row>
        <row r="1526">
          <cell r="A1526" t="str">
            <v>D133</v>
          </cell>
          <cell r="B1526" t="str">
            <v>TUMOR BENIG. DE OTRAS PARTES Y DE LAS NO ESPEC.DEL INTESTINO DELGADO</v>
          </cell>
          <cell r="C1526" t="str">
            <v>047</v>
          </cell>
        </row>
        <row r="1527">
          <cell r="A1527" t="str">
            <v>D134</v>
          </cell>
          <cell r="B1527" t="str">
            <v>TUMOR BENIGNO DEL HIGADO</v>
          </cell>
          <cell r="C1527" t="str">
            <v>047</v>
          </cell>
        </row>
        <row r="1528">
          <cell r="A1528" t="str">
            <v>D135</v>
          </cell>
          <cell r="B1528" t="str">
            <v>TUMOR BENIGNO DE LAS VIAS BILIARES EXTRAHEPATICAS</v>
          </cell>
          <cell r="C1528" t="str">
            <v>047</v>
          </cell>
        </row>
        <row r="1529">
          <cell r="A1529" t="str">
            <v>D136</v>
          </cell>
          <cell r="B1529" t="str">
            <v>TUMOR BENIGNO DEL PANCREAS</v>
          </cell>
          <cell r="C1529" t="str">
            <v>047</v>
          </cell>
        </row>
        <row r="1530">
          <cell r="A1530" t="str">
            <v>D137</v>
          </cell>
          <cell r="B1530" t="str">
            <v>TUMOR BENIGNO DEL PACREAS ENDOCRINO</v>
          </cell>
          <cell r="C1530" t="str">
            <v>047</v>
          </cell>
        </row>
        <row r="1531">
          <cell r="A1531" t="str">
            <v>D139</v>
          </cell>
          <cell r="B1531" t="str">
            <v>TUMOR BENIGNO DE SITIOS MAL DEFINIDOS DEL SISTEMA DIGESTIVO</v>
          </cell>
          <cell r="C1531" t="str">
            <v>047</v>
          </cell>
        </row>
        <row r="1532">
          <cell r="A1532" t="str">
            <v>D14</v>
          </cell>
          <cell r="B1532" t="str">
            <v>TUMOR BENIGNO DEL OIDO, DE LA CAVIDAD NASAL Y DE LOS SENOS PARANAS.</v>
          </cell>
          <cell r="C1532" t="str">
            <v>047</v>
          </cell>
        </row>
        <row r="1533">
          <cell r="A1533" t="str">
            <v>D140</v>
          </cell>
          <cell r="B1533" t="str">
            <v>TUMOR BEN. DEL OIDO, DE LA CAVIDAD NASAL Y DE LOS SENOS PARANASALES</v>
          </cell>
          <cell r="C1533" t="str">
            <v>047</v>
          </cell>
        </row>
        <row r="1534">
          <cell r="A1534" t="str">
            <v>D141</v>
          </cell>
          <cell r="B1534" t="str">
            <v>TUMOR BENIGNO DE LA LARINGE</v>
          </cell>
          <cell r="C1534" t="str">
            <v>047</v>
          </cell>
        </row>
        <row r="1535">
          <cell r="A1535" t="str">
            <v>D142</v>
          </cell>
          <cell r="B1535" t="str">
            <v>TUMOR BENIGNO DE LA TRAQUEA</v>
          </cell>
          <cell r="C1535" t="str">
            <v>047</v>
          </cell>
        </row>
        <row r="1536">
          <cell r="A1536" t="str">
            <v>D143</v>
          </cell>
          <cell r="B1536" t="str">
            <v>TUMOR BENIGNO DE LOS BRONQUIOS Y DEL PULMON</v>
          </cell>
          <cell r="C1536" t="str">
            <v>047</v>
          </cell>
        </row>
        <row r="1537">
          <cell r="A1537" t="str">
            <v>D144</v>
          </cell>
          <cell r="B1537" t="str">
            <v>TUMOR BENIGNO DEL SISTEMA RESPIRATORIO, SITIO NO ESPECIFICADO</v>
          </cell>
          <cell r="C1537" t="str">
            <v>047</v>
          </cell>
        </row>
        <row r="1538">
          <cell r="A1538" t="str">
            <v>D15</v>
          </cell>
          <cell r="B1538" t="str">
            <v>TUMOR BENIGNO DE OTROS ORGANOS INTRATORACICOS Y DE LOS NO ESPEC.</v>
          </cell>
          <cell r="C1538" t="str">
            <v>047</v>
          </cell>
        </row>
        <row r="1539">
          <cell r="A1539" t="str">
            <v>D150</v>
          </cell>
          <cell r="B1539" t="str">
            <v>TUMOR BENIGNO DEL TIMO</v>
          </cell>
          <cell r="C1539" t="str">
            <v>047</v>
          </cell>
        </row>
        <row r="1540">
          <cell r="A1540" t="str">
            <v>D151</v>
          </cell>
          <cell r="B1540" t="str">
            <v>TUMOR BENIGNO DEL CORAZON</v>
          </cell>
          <cell r="C1540" t="str">
            <v>047</v>
          </cell>
        </row>
        <row r="1541">
          <cell r="A1541" t="str">
            <v>D152</v>
          </cell>
          <cell r="B1541" t="str">
            <v>TUMOR BENIGNO DEL MEDIASTINO</v>
          </cell>
          <cell r="C1541" t="str">
            <v>047</v>
          </cell>
        </row>
        <row r="1542">
          <cell r="A1542" t="str">
            <v>D157</v>
          </cell>
          <cell r="B1542" t="str">
            <v>TUMOR BENIGNO DE OTROS ORGANOS INTRATORACICOS</v>
          </cell>
          <cell r="C1542" t="str">
            <v>047</v>
          </cell>
        </row>
        <row r="1543">
          <cell r="A1543" t="str">
            <v>D159</v>
          </cell>
          <cell r="B1543" t="str">
            <v>TUMOR BENIGNO DE ORGANO INTRATORACICO NO ESPECIFICADO</v>
          </cell>
          <cell r="C1543" t="str">
            <v>047</v>
          </cell>
        </row>
        <row r="1544">
          <cell r="A1544" t="str">
            <v>D16</v>
          </cell>
          <cell r="B1544" t="str">
            <v>TUMOR BENIGNO DEL HUESO Y DEL CARTILAGO ARTICULAR</v>
          </cell>
          <cell r="C1544" t="str">
            <v>047</v>
          </cell>
        </row>
        <row r="1545">
          <cell r="A1545" t="str">
            <v>D160</v>
          </cell>
          <cell r="B1545" t="str">
            <v>TUMOR BENIGNO DEL OMOPLARO Y HUESOS LARGOS DEL MIEMBRO SUPERIOR</v>
          </cell>
          <cell r="C1545" t="str">
            <v>047</v>
          </cell>
        </row>
        <row r="1546">
          <cell r="A1546" t="str">
            <v>D161</v>
          </cell>
          <cell r="B1546" t="str">
            <v>TUMOR BENIGNO DE LOS HUESOS CORTOS DEL MIEMBRO SUPERIOR</v>
          </cell>
          <cell r="C1546" t="str">
            <v>047</v>
          </cell>
        </row>
        <row r="1547">
          <cell r="A1547" t="str">
            <v>D162</v>
          </cell>
          <cell r="B1547" t="str">
            <v>TUMOR BENIGNO DE LOS HUESOS LARGOS DEL MIEMBRO INFERIOR</v>
          </cell>
          <cell r="C1547" t="str">
            <v>047</v>
          </cell>
        </row>
        <row r="1548">
          <cell r="A1548" t="str">
            <v>D163</v>
          </cell>
          <cell r="B1548" t="str">
            <v>TUMOR BENIGNO DE LOS HUESOS CORTOS DEL MIEMBRO INFERIOR</v>
          </cell>
          <cell r="C1548" t="str">
            <v>047</v>
          </cell>
        </row>
        <row r="1549">
          <cell r="A1549" t="str">
            <v>D164</v>
          </cell>
          <cell r="B1549" t="str">
            <v>TUMOR BENIGNO DE LOS HUESOS DEL CRANEO Y DE LA CARA</v>
          </cell>
          <cell r="C1549" t="str">
            <v>047</v>
          </cell>
        </row>
        <row r="1550">
          <cell r="A1550" t="str">
            <v>D165</v>
          </cell>
          <cell r="B1550" t="str">
            <v>TUMOR BENIGNO DEL MAXILAR INFERIOR</v>
          </cell>
          <cell r="C1550" t="str">
            <v>047</v>
          </cell>
        </row>
        <row r="1551">
          <cell r="A1551" t="str">
            <v>D166</v>
          </cell>
          <cell r="B1551" t="str">
            <v>TUMOR BENIGNO DE LA COLUMNA VERTEBRAL</v>
          </cell>
          <cell r="C1551" t="str">
            <v>047</v>
          </cell>
        </row>
        <row r="1552">
          <cell r="A1552" t="str">
            <v>D167</v>
          </cell>
          <cell r="B1552" t="str">
            <v>TUMOR BENIGNO DE LAS COSTILLAS, ESTERNON Y CLAVICULA</v>
          </cell>
          <cell r="C1552" t="str">
            <v>047</v>
          </cell>
        </row>
        <row r="1553">
          <cell r="A1553" t="str">
            <v>D168</v>
          </cell>
          <cell r="B1553" t="str">
            <v>TUMOR BENIGNO DE LOS HUESOS PELVICOS, SACRO Y COCCIX</v>
          </cell>
          <cell r="C1553" t="str">
            <v>047</v>
          </cell>
        </row>
        <row r="1554">
          <cell r="A1554" t="str">
            <v>D169</v>
          </cell>
          <cell r="B1554" t="str">
            <v>TUMOR BENIGNO DEL HUESO Y DEL CARTILAGO ARTICULAR, SITIO NO ESPECIFI.</v>
          </cell>
          <cell r="C1554" t="str">
            <v>047</v>
          </cell>
        </row>
        <row r="1555">
          <cell r="A1555" t="str">
            <v>D17</v>
          </cell>
          <cell r="B1555" t="str">
            <v>TUMORES BENIGNOS LIPOMATOSOS</v>
          </cell>
          <cell r="C1555" t="str">
            <v>047</v>
          </cell>
        </row>
        <row r="1556">
          <cell r="A1556" t="str">
            <v>D170</v>
          </cell>
          <cell r="B1556" t="str">
            <v>TUMOR BENIGNO LIPOMATOSO DE PIEL Y DE TEJ. SUBCUT. DE CABEZA, CARA</v>
          </cell>
          <cell r="C1556" t="str">
            <v>047</v>
          </cell>
        </row>
        <row r="1557">
          <cell r="A1557" t="str">
            <v>D171</v>
          </cell>
          <cell r="B1557" t="str">
            <v>TUMOR BENIGNO LIPOMATOSO DE PIEL Y TEJIDO SUBCUTANEO DEL TRONCO</v>
          </cell>
          <cell r="C1557" t="str">
            <v>047</v>
          </cell>
        </row>
        <row r="1558">
          <cell r="A1558" t="str">
            <v>D172</v>
          </cell>
          <cell r="B1558" t="str">
            <v>TUMOR BENIGNO LIPOMATOSO DE PIEL Y TEJIDO SUBCUTANEO DE MIEMBROS</v>
          </cell>
          <cell r="C1558" t="str">
            <v>047</v>
          </cell>
        </row>
        <row r="1559">
          <cell r="A1559" t="str">
            <v>D173</v>
          </cell>
          <cell r="B1559" t="str">
            <v>TUMOR BENIG. DE PIEL Y DE TEJ. SUBCUT. DE OTROS SITIOS Y DE LOS NO ESP</v>
          </cell>
          <cell r="C1559" t="str">
            <v>047</v>
          </cell>
        </row>
        <row r="1560">
          <cell r="A1560" t="str">
            <v>D174</v>
          </cell>
          <cell r="B1560" t="str">
            <v>TUMOR BENIGNO LIPOMATOSO DE LOS ORGANOS INTRATORACICOS</v>
          </cell>
          <cell r="C1560" t="str">
            <v>047</v>
          </cell>
        </row>
        <row r="1561">
          <cell r="A1561" t="str">
            <v>D175</v>
          </cell>
          <cell r="B1561" t="str">
            <v>TUMOR BENIGNO LIPOMATOSO DE LOS ORGANOS INTRAABDOMINALES</v>
          </cell>
          <cell r="C1561" t="str">
            <v>047</v>
          </cell>
        </row>
        <row r="1562">
          <cell r="A1562" t="str">
            <v>D176</v>
          </cell>
          <cell r="B1562" t="str">
            <v>TUMOR BENIGNO LIPOMATOSO DEL CORDON ESPERMATICO</v>
          </cell>
          <cell r="C1562" t="str">
            <v>047</v>
          </cell>
        </row>
        <row r="1563">
          <cell r="A1563" t="str">
            <v>D177</v>
          </cell>
          <cell r="B1563" t="str">
            <v>TUMOR BENIGNO LIPOMATOSO DE OTROS SITIOS ESPECIFICADOS</v>
          </cell>
          <cell r="C1563" t="str">
            <v>047</v>
          </cell>
        </row>
        <row r="1564">
          <cell r="A1564" t="str">
            <v>D179</v>
          </cell>
          <cell r="B1564" t="str">
            <v>TUMOR BENIGNO LIPOMATOSO, DE SITIO NO ESPECIFICADO</v>
          </cell>
          <cell r="C1564" t="str">
            <v>047</v>
          </cell>
        </row>
        <row r="1565">
          <cell r="A1565" t="str">
            <v>D18</v>
          </cell>
          <cell r="B1565" t="str">
            <v>HEMANGIOMA Y LINFAGIOMA DE CUALQUIER SITIO</v>
          </cell>
          <cell r="C1565" t="str">
            <v>047</v>
          </cell>
        </row>
        <row r="1566">
          <cell r="A1566" t="str">
            <v>D180</v>
          </cell>
          <cell r="B1566" t="str">
            <v>LINFAGIOMA, DE CUALQUIER SITIO</v>
          </cell>
          <cell r="C1566" t="str">
            <v>047</v>
          </cell>
        </row>
        <row r="1567">
          <cell r="A1567" t="str">
            <v>D181</v>
          </cell>
          <cell r="B1567" t="str">
            <v>LINFAGIOMA, DE CUALQUIER SITIO</v>
          </cell>
          <cell r="C1567" t="str">
            <v>047</v>
          </cell>
        </row>
        <row r="1568">
          <cell r="A1568" t="str">
            <v>D19</v>
          </cell>
          <cell r="B1568" t="str">
            <v>TUMORES BENIGNOS DEL TEJIDO MESOTELIAL</v>
          </cell>
          <cell r="C1568" t="str">
            <v>047</v>
          </cell>
        </row>
        <row r="1569">
          <cell r="A1569" t="str">
            <v>D190</v>
          </cell>
          <cell r="B1569" t="str">
            <v>TUMOR BENIGNO DEL TEJIDO MESOTELIAL DE LA PLEURA</v>
          </cell>
          <cell r="C1569" t="str">
            <v>047</v>
          </cell>
        </row>
        <row r="1570">
          <cell r="A1570" t="str">
            <v>D191</v>
          </cell>
          <cell r="B1570" t="str">
            <v>TUMOR BENIGNO DEL TEJIDO MESOTELIAL DEL PERITONEO</v>
          </cell>
          <cell r="C1570" t="str">
            <v>047</v>
          </cell>
        </row>
        <row r="1571">
          <cell r="A1571" t="str">
            <v>D197</v>
          </cell>
          <cell r="B1571" t="str">
            <v>TUMOR BENIGNO DEL TEJIDO MESOTELIAL DE OTROS SITIOS</v>
          </cell>
          <cell r="C1571" t="str">
            <v>047</v>
          </cell>
        </row>
        <row r="1572">
          <cell r="A1572" t="str">
            <v>D199</v>
          </cell>
          <cell r="B1572" t="str">
            <v>TUMOR BENIGNO DEL TEJIDO MESOTILIAL, DE SITIO NO ESPECIFICADO</v>
          </cell>
          <cell r="C1572" t="str">
            <v>047</v>
          </cell>
        </row>
        <row r="1573">
          <cell r="A1573" t="str">
            <v>D20</v>
          </cell>
          <cell r="B1573" t="str">
            <v>TUMOR BENIGNO DEL TEJIDO BLANDO DEL PERITONEO Y DEL RETROPERITONEO</v>
          </cell>
          <cell r="C1573" t="str">
            <v>047</v>
          </cell>
        </row>
        <row r="1574">
          <cell r="A1574" t="str">
            <v>D200</v>
          </cell>
          <cell r="B1574" t="str">
            <v>TUMOR BENIGNO DEL RETROPERITONEO</v>
          </cell>
          <cell r="C1574" t="str">
            <v>047</v>
          </cell>
        </row>
        <row r="1575">
          <cell r="A1575" t="str">
            <v>D201</v>
          </cell>
          <cell r="B1575" t="str">
            <v>TUMOR BENIGNO DEL PERITONEO</v>
          </cell>
          <cell r="C1575" t="str">
            <v>047</v>
          </cell>
        </row>
        <row r="1576">
          <cell r="A1576" t="str">
            <v>D21</v>
          </cell>
          <cell r="B1576" t="str">
            <v>OTROS TUMORES BENIGNOS DEL TEJIDO CONJUNTIVO Y DE LOS TEJ. BLANDOS</v>
          </cell>
          <cell r="C1576" t="str">
            <v>047</v>
          </cell>
        </row>
        <row r="1577">
          <cell r="A1577" t="str">
            <v>D210</v>
          </cell>
          <cell r="B1577" t="str">
            <v>TUMOR BENIG. DEL TEJ. CONJUN. Y DE OTROS TEJ. BLANDOS DE CABEZA, CARA</v>
          </cell>
          <cell r="C1577" t="str">
            <v>047</v>
          </cell>
        </row>
        <row r="1578">
          <cell r="A1578" t="str">
            <v>D211</v>
          </cell>
          <cell r="B1578" t="str">
            <v>TUMOR BENIG. DEL TEJ. CONJ. YDE OTROS TEJ. BLANDOS DEL MIEMB.SUPERIOR</v>
          </cell>
          <cell r="C1578" t="str">
            <v>047</v>
          </cell>
        </row>
        <row r="1579">
          <cell r="A1579" t="str">
            <v>D212</v>
          </cell>
          <cell r="B1579" t="str">
            <v>TUMOR BENIG. DEL TEJ. CONJ. Y DE OTROS TEJ. BLANDOS DEL MIEMB.INFERIOR</v>
          </cell>
          <cell r="C1579" t="str">
            <v>047</v>
          </cell>
        </row>
        <row r="1580">
          <cell r="A1580" t="str">
            <v>D213</v>
          </cell>
          <cell r="B1580" t="str">
            <v>TUMOR BENIG. DEL TEJ. CONJ. Y DE OTROS TEJIDOS BLANDOS DEL TORAX</v>
          </cell>
          <cell r="C1580" t="str">
            <v>047</v>
          </cell>
        </row>
        <row r="1581">
          <cell r="A1581" t="str">
            <v>D214</v>
          </cell>
          <cell r="B1581" t="str">
            <v>TUMOR BENIG. DEL TEJ. CONJ. Y OTROS TEJIDOS BLANDOS DEL ABDOMEN</v>
          </cell>
          <cell r="C1581" t="str">
            <v>047</v>
          </cell>
        </row>
        <row r="1582">
          <cell r="A1582" t="str">
            <v>D215</v>
          </cell>
          <cell r="B1582" t="str">
            <v>TUMOR BENIG. DEL TEJIDO CONJUNTIVO Y OTROS TEJI. BLANDOS DE LA PELVIS</v>
          </cell>
          <cell r="C1582" t="str">
            <v>047</v>
          </cell>
        </row>
        <row r="1583">
          <cell r="A1583" t="str">
            <v>D216</v>
          </cell>
          <cell r="B1583" t="str">
            <v>TUMOR BENIG. DEL TEJ. CONJ. Y OTROS TEJ. BLANDOS DEL TRONCO, SIN OTRA</v>
          </cell>
          <cell r="C1583" t="str">
            <v>047</v>
          </cell>
        </row>
        <row r="1584">
          <cell r="A1584" t="str">
            <v>D219</v>
          </cell>
          <cell r="B1584" t="str">
            <v>TUMOR BENIG. DEL TEJ. CONJ. Y OTROS TEJ. BLANDOS, DE SITIO NO ESPECIFI</v>
          </cell>
          <cell r="C1584" t="str">
            <v>047</v>
          </cell>
        </row>
        <row r="1585">
          <cell r="A1585" t="str">
            <v>D22</v>
          </cell>
          <cell r="B1585" t="str">
            <v>NEVO MELANOCITICO</v>
          </cell>
          <cell r="C1585" t="str">
            <v>047</v>
          </cell>
        </row>
        <row r="1586">
          <cell r="A1586" t="str">
            <v>D220</v>
          </cell>
          <cell r="B1586" t="str">
            <v>NEVO MELANOCITICO DEL LABIO</v>
          </cell>
          <cell r="C1586" t="str">
            <v>047</v>
          </cell>
        </row>
        <row r="1587">
          <cell r="A1587" t="str">
            <v>D221</v>
          </cell>
          <cell r="B1587" t="str">
            <v>NEVO MELANOCITICO DEL PARPADO, INCLUIDA LA COMISURA PALPEBRAL</v>
          </cell>
          <cell r="C1587" t="str">
            <v>047</v>
          </cell>
        </row>
        <row r="1588">
          <cell r="A1588" t="str">
            <v>D222</v>
          </cell>
          <cell r="B1588" t="str">
            <v>NEVO MELANOCITICO DE LA OREJA Y DEL CONDUCTO AUDITIVO EXTERNO</v>
          </cell>
          <cell r="C1588" t="str">
            <v>047</v>
          </cell>
        </row>
        <row r="1589">
          <cell r="A1589" t="str">
            <v>D223</v>
          </cell>
          <cell r="B1589" t="str">
            <v>NEVO MELANOCITICO DE OTRAS PARTES Y DE LAS NO ESPCIFICADAS DE LA CARA</v>
          </cell>
          <cell r="C1589" t="str">
            <v>047</v>
          </cell>
        </row>
        <row r="1590">
          <cell r="A1590" t="str">
            <v>D224</v>
          </cell>
          <cell r="B1590" t="str">
            <v>NEVO MELANOCITICO DEL CUERO CABELLUDO Y DEL CUELLO</v>
          </cell>
          <cell r="C1590" t="str">
            <v>047</v>
          </cell>
        </row>
        <row r="1591">
          <cell r="A1591" t="str">
            <v>D225</v>
          </cell>
          <cell r="B1591" t="str">
            <v>NEVO MELANOCITICO DEL TRONCO</v>
          </cell>
          <cell r="C1591" t="str">
            <v>047</v>
          </cell>
        </row>
        <row r="1592">
          <cell r="A1592" t="str">
            <v>D226</v>
          </cell>
          <cell r="B1592" t="str">
            <v>NEVO MELANOCITICO DEL MIEMBRO SUPERIOR, INCLUIDO EL HOMBRO</v>
          </cell>
          <cell r="C1592" t="str">
            <v>047</v>
          </cell>
        </row>
        <row r="1593">
          <cell r="A1593" t="str">
            <v>D227</v>
          </cell>
          <cell r="B1593" t="str">
            <v>NEVO MELANOCITICO DEL MIEMBRO INFERIOR, INCLUIDA LA CADERA</v>
          </cell>
          <cell r="C1593" t="str">
            <v>047</v>
          </cell>
        </row>
        <row r="1594">
          <cell r="A1594" t="str">
            <v>D229</v>
          </cell>
          <cell r="B1594" t="str">
            <v>NEVO MELANOCITICO, SITIO NO ESPECIFICADO</v>
          </cell>
          <cell r="C1594" t="str">
            <v>047</v>
          </cell>
        </row>
        <row r="1595">
          <cell r="A1595" t="str">
            <v>D23</v>
          </cell>
          <cell r="B1595" t="str">
            <v>OTROS TUMORES BENIGNOS DE LA PIEL</v>
          </cell>
          <cell r="C1595" t="str">
            <v>047</v>
          </cell>
        </row>
        <row r="1596">
          <cell r="A1596" t="str">
            <v>D230</v>
          </cell>
          <cell r="B1596" t="str">
            <v>TUMOR BENIGNO DE LA PIEL DEL LABIO</v>
          </cell>
          <cell r="C1596" t="str">
            <v>047</v>
          </cell>
        </row>
        <row r="1597">
          <cell r="A1597" t="str">
            <v>D231</v>
          </cell>
          <cell r="B1597" t="str">
            <v>TUMOR BENIGNO DE LA PIEL DEL PARPADO, INCLUIDA LA COMISURA PALPEBRAL</v>
          </cell>
          <cell r="C1597" t="str">
            <v>047</v>
          </cell>
        </row>
        <row r="1598">
          <cell r="A1598" t="str">
            <v>D232</v>
          </cell>
          <cell r="B1598" t="str">
            <v>TUMOR BENIGNO DE LA PIEL DE LA OREJA Y DEL CONDUCTO AUDITIVO EXTERNO</v>
          </cell>
          <cell r="C1598" t="str">
            <v>047</v>
          </cell>
        </row>
        <row r="1599">
          <cell r="A1599" t="str">
            <v>D233</v>
          </cell>
          <cell r="B1599" t="str">
            <v>TUMOR BENIGNO DE LA PIEL DE OTRAS PARTES Y DE LAS NO ESP. DE LA CARA</v>
          </cell>
          <cell r="C1599" t="str">
            <v>047</v>
          </cell>
        </row>
        <row r="1600">
          <cell r="A1600" t="str">
            <v>D234</v>
          </cell>
          <cell r="B1600" t="str">
            <v>TUMOR BENIGNO DE LA PIEL DEL CUERO CABELLUDO Y DEL CUELLO</v>
          </cell>
          <cell r="C1600" t="str">
            <v>047</v>
          </cell>
        </row>
        <row r="1601">
          <cell r="A1601" t="str">
            <v>D235</v>
          </cell>
          <cell r="B1601" t="str">
            <v>TUMOR BENIGNO DE LA PIEL DEL TRONCO</v>
          </cell>
          <cell r="C1601" t="str">
            <v>047</v>
          </cell>
        </row>
        <row r="1602">
          <cell r="A1602" t="str">
            <v>D236</v>
          </cell>
          <cell r="B1602" t="str">
            <v>TUMOR BENIGNO DE LA PIEL DEL MIEMBRO SUPERIOR, INCLUIDO EL HOMBRO</v>
          </cell>
          <cell r="C1602" t="str">
            <v>047</v>
          </cell>
        </row>
        <row r="1603">
          <cell r="A1603" t="str">
            <v>D237</v>
          </cell>
          <cell r="B1603" t="str">
            <v>TUMOR BENIGNO DE LA PIEL DEL MIENBRO INFERIOR, INCLUIDA LA CADERA</v>
          </cell>
          <cell r="C1603" t="str">
            <v>047</v>
          </cell>
        </row>
        <row r="1604">
          <cell r="A1604" t="str">
            <v>D239</v>
          </cell>
          <cell r="B1604" t="str">
            <v>TUMOR BENIGNO DE LA PIEL, SITIO NO ESPECIFICADO</v>
          </cell>
          <cell r="C1604" t="str">
            <v>047</v>
          </cell>
        </row>
        <row r="1605">
          <cell r="A1605" t="str">
            <v>D24</v>
          </cell>
          <cell r="B1605" t="str">
            <v>TUMOR BENIGNO DE LA MAMA</v>
          </cell>
          <cell r="C1605" t="str">
            <v>047</v>
          </cell>
        </row>
        <row r="1606">
          <cell r="A1606" t="str">
            <v>D25</v>
          </cell>
          <cell r="B1606" t="str">
            <v>LEIOMIOMA DEL UERO</v>
          </cell>
          <cell r="C1606" t="str">
            <v>047</v>
          </cell>
        </row>
        <row r="1607">
          <cell r="A1607" t="str">
            <v>D250</v>
          </cell>
          <cell r="B1607" t="str">
            <v>LEIOMIOMA SUBMUCOSO DEL UTERO</v>
          </cell>
          <cell r="C1607" t="str">
            <v>047</v>
          </cell>
        </row>
        <row r="1608">
          <cell r="A1608" t="str">
            <v>D251</v>
          </cell>
          <cell r="B1608" t="str">
            <v>LEIOMIOMA INTRAMURAL DEL UTERO</v>
          </cell>
          <cell r="C1608" t="str">
            <v>047</v>
          </cell>
        </row>
        <row r="1609">
          <cell r="A1609" t="str">
            <v>D252</v>
          </cell>
          <cell r="B1609" t="str">
            <v>LEIOMIOMA SUBSEROSO DEL UTERO</v>
          </cell>
          <cell r="C1609" t="str">
            <v>047</v>
          </cell>
        </row>
        <row r="1610">
          <cell r="A1610" t="str">
            <v>D259</v>
          </cell>
          <cell r="B1610" t="str">
            <v>LEIOMIOMA DEL UTERO, SIN OTRA ESPECIFICACION</v>
          </cell>
          <cell r="C1610" t="str">
            <v>047</v>
          </cell>
        </row>
        <row r="1611">
          <cell r="A1611" t="str">
            <v>D26</v>
          </cell>
          <cell r="B1611" t="str">
            <v>OTROS TUMORES BENIGNOS DEL UTERO</v>
          </cell>
          <cell r="C1611" t="str">
            <v>047</v>
          </cell>
        </row>
        <row r="1612">
          <cell r="A1612" t="str">
            <v>D260</v>
          </cell>
          <cell r="B1612" t="str">
            <v>TUMOR BENIGNO DEL CUELLO DEL UTERO</v>
          </cell>
          <cell r="C1612" t="str">
            <v>047</v>
          </cell>
        </row>
        <row r="1613">
          <cell r="A1613" t="str">
            <v>D261</v>
          </cell>
          <cell r="B1613" t="str">
            <v>TUMOR BENIGNO DEL CUERPO DEL UTERO</v>
          </cell>
          <cell r="C1613" t="str">
            <v>047</v>
          </cell>
        </row>
        <row r="1614">
          <cell r="A1614" t="str">
            <v>D267</v>
          </cell>
          <cell r="B1614" t="str">
            <v>TUMOR BENIGNO DE OTRAS PARTES ESPECIFICADAS DEL UTERO</v>
          </cell>
          <cell r="C1614" t="str">
            <v>047</v>
          </cell>
        </row>
        <row r="1615">
          <cell r="A1615" t="str">
            <v>D269</v>
          </cell>
          <cell r="B1615" t="str">
            <v>TUMOR BENIGNO DEL UTERO, PARTE NO ESPECIFICADA</v>
          </cell>
          <cell r="C1615" t="str">
            <v>047</v>
          </cell>
        </row>
        <row r="1616">
          <cell r="A1616" t="str">
            <v>D27</v>
          </cell>
          <cell r="B1616" t="str">
            <v>TUMOR BENIGNO DEL OVARIO</v>
          </cell>
          <cell r="C1616" t="str">
            <v>047</v>
          </cell>
        </row>
        <row r="1617">
          <cell r="A1617" t="str">
            <v>D28</v>
          </cell>
          <cell r="B1617" t="str">
            <v>TUMOR BENIG. DE OTROS ORG. GENIT. FEMENINOS Y DE LOS NO ESPECIFICADOS</v>
          </cell>
          <cell r="C1617" t="str">
            <v>047</v>
          </cell>
        </row>
        <row r="1618">
          <cell r="A1618" t="str">
            <v>D280</v>
          </cell>
          <cell r="B1618" t="str">
            <v>TUMOR BENIGNO DE LA VULVA</v>
          </cell>
          <cell r="C1618" t="str">
            <v>047</v>
          </cell>
        </row>
        <row r="1619">
          <cell r="A1619" t="str">
            <v>D281</v>
          </cell>
          <cell r="B1619" t="str">
            <v>TUMOR BENIGNO DE LA VAGINA</v>
          </cell>
          <cell r="C1619" t="str">
            <v>047</v>
          </cell>
        </row>
        <row r="1620">
          <cell r="A1620" t="str">
            <v>D282</v>
          </cell>
          <cell r="B1620" t="str">
            <v>TUMOR BENIGNO DE LA TROMPA DE FALOPIO Y DE LOS LIGAMENTOS UTERINOS</v>
          </cell>
          <cell r="C1620" t="str">
            <v>047</v>
          </cell>
        </row>
        <row r="1621">
          <cell r="A1621" t="str">
            <v>D287</v>
          </cell>
          <cell r="B1621" t="str">
            <v>TUMOR BENIG. DE OTROS SITIOS ESPEC. DE LOS ORG. GENIT. FEMENINOS</v>
          </cell>
          <cell r="C1621" t="str">
            <v>047</v>
          </cell>
        </row>
        <row r="1622">
          <cell r="A1622" t="str">
            <v>D289</v>
          </cell>
          <cell r="B1622" t="str">
            <v>TUMOR BENIG. DE ORG.GENITAL FEMENINO, SITIO NO ESPECIFICADO</v>
          </cell>
          <cell r="C1622" t="str">
            <v>047</v>
          </cell>
        </row>
        <row r="1623">
          <cell r="A1623" t="str">
            <v>D29</v>
          </cell>
          <cell r="B1623" t="str">
            <v>TUMOR BENIGNO DE LOS ORGANOS GENITALES MASCULINOS</v>
          </cell>
          <cell r="C1623" t="str">
            <v>047</v>
          </cell>
        </row>
        <row r="1624">
          <cell r="A1624" t="str">
            <v>D290</v>
          </cell>
          <cell r="B1624" t="str">
            <v>TUMOR BENIGNO DEL PENE</v>
          </cell>
          <cell r="C1624" t="str">
            <v>047</v>
          </cell>
        </row>
        <row r="1625">
          <cell r="A1625" t="str">
            <v>D291</v>
          </cell>
          <cell r="B1625" t="str">
            <v>TIMOR BENIGNO DE LA PROSTATA</v>
          </cell>
          <cell r="C1625" t="str">
            <v>047</v>
          </cell>
        </row>
        <row r="1626">
          <cell r="A1626" t="str">
            <v>D292</v>
          </cell>
          <cell r="B1626" t="str">
            <v>TUMOR BENIGNO DE LOS TESTICULOS</v>
          </cell>
          <cell r="C1626" t="str">
            <v>047</v>
          </cell>
        </row>
        <row r="1627">
          <cell r="A1627" t="str">
            <v>D293</v>
          </cell>
          <cell r="B1627" t="str">
            <v>TUMOR BENIGNO DEL EPIDIDIMO</v>
          </cell>
          <cell r="C1627" t="str">
            <v>047</v>
          </cell>
        </row>
        <row r="1628">
          <cell r="A1628" t="str">
            <v>D294</v>
          </cell>
          <cell r="B1628" t="str">
            <v>TUMOR BENIGNO DEL ESCROTO</v>
          </cell>
          <cell r="C1628" t="str">
            <v>047</v>
          </cell>
        </row>
        <row r="1629">
          <cell r="A1629" t="str">
            <v>D297</v>
          </cell>
          <cell r="B1629" t="str">
            <v>TUMOR BENIGNO DE OTROS ORGANOS GENITALES MASCULINOS</v>
          </cell>
          <cell r="C1629" t="str">
            <v>047</v>
          </cell>
        </row>
        <row r="1630">
          <cell r="A1630" t="str">
            <v>D299</v>
          </cell>
          <cell r="B1630" t="str">
            <v>TUMOR BENIGNO DE ORGANO GENITAL MASCULINO, SITIO ESPECIFICADO</v>
          </cell>
          <cell r="C1630" t="str">
            <v>047</v>
          </cell>
        </row>
        <row r="1631">
          <cell r="A1631" t="str">
            <v>D30</v>
          </cell>
          <cell r="B1631" t="str">
            <v>TIMOR BENIGNO DE LOS ORGANOS URINARIOS</v>
          </cell>
          <cell r="C1631" t="str">
            <v>047</v>
          </cell>
        </row>
        <row r="1632">
          <cell r="A1632" t="str">
            <v>D300</v>
          </cell>
          <cell r="B1632" t="str">
            <v>TUMOR BENIGNO DEL RIÑON</v>
          </cell>
          <cell r="C1632" t="str">
            <v>047</v>
          </cell>
        </row>
        <row r="1633">
          <cell r="A1633" t="str">
            <v>D301</v>
          </cell>
          <cell r="B1633" t="str">
            <v>TUMOR BENIGNO DE LA PELVIS RENAL</v>
          </cell>
          <cell r="C1633" t="str">
            <v>047</v>
          </cell>
        </row>
        <row r="1634">
          <cell r="A1634" t="str">
            <v>D302</v>
          </cell>
          <cell r="B1634" t="str">
            <v>TUMOR BENIGNO DEL URETER</v>
          </cell>
          <cell r="C1634" t="str">
            <v>047</v>
          </cell>
        </row>
        <row r="1635">
          <cell r="A1635" t="str">
            <v>D303</v>
          </cell>
          <cell r="B1635" t="str">
            <v>TUMOR BENIGNO DE LA VEJIGA</v>
          </cell>
          <cell r="C1635" t="str">
            <v>047</v>
          </cell>
        </row>
        <row r="1636">
          <cell r="A1636" t="str">
            <v>D304</v>
          </cell>
          <cell r="B1636" t="str">
            <v>TUMOR BENIGNO DE LA URETRA</v>
          </cell>
          <cell r="C1636" t="str">
            <v>047</v>
          </cell>
        </row>
        <row r="1637">
          <cell r="A1637" t="str">
            <v>D307</v>
          </cell>
          <cell r="B1637" t="str">
            <v>TUMOR BENIGNO DE OTROS ORGANOS URINARIOS</v>
          </cell>
          <cell r="C1637" t="str">
            <v>047</v>
          </cell>
        </row>
        <row r="1638">
          <cell r="A1638" t="str">
            <v>D309</v>
          </cell>
          <cell r="B1638" t="str">
            <v>TUMOR BENIGNO DE ORGANO URINARIO NO ESPECIFICADO</v>
          </cell>
          <cell r="C1638" t="str">
            <v>047</v>
          </cell>
        </row>
        <row r="1639">
          <cell r="A1639" t="str">
            <v>D31</v>
          </cell>
          <cell r="B1639" t="str">
            <v>TUMOR BENIGNO DEL OJO Y SUS ANEXOS</v>
          </cell>
          <cell r="C1639" t="str">
            <v>047</v>
          </cell>
        </row>
        <row r="1640">
          <cell r="A1640" t="str">
            <v>D310</v>
          </cell>
          <cell r="B1640" t="str">
            <v>TUMOR BENIGNO DE LA CONJUNTIVA</v>
          </cell>
          <cell r="C1640" t="str">
            <v>047</v>
          </cell>
        </row>
        <row r="1641">
          <cell r="A1641" t="str">
            <v>D311</v>
          </cell>
          <cell r="B1641" t="str">
            <v>TUMOR BENIGNO DE LA CORNEA</v>
          </cell>
          <cell r="C1641" t="str">
            <v>047</v>
          </cell>
        </row>
        <row r="1642">
          <cell r="A1642" t="str">
            <v>D312</v>
          </cell>
          <cell r="B1642" t="str">
            <v>TUMOR BENIGNO DE LA RETINA</v>
          </cell>
          <cell r="C1642" t="str">
            <v>047</v>
          </cell>
        </row>
        <row r="1643">
          <cell r="A1643" t="str">
            <v>D313</v>
          </cell>
          <cell r="B1643" t="str">
            <v>TUMOR BENIGNO DE LA COROIDES</v>
          </cell>
          <cell r="C1643" t="str">
            <v>047</v>
          </cell>
        </row>
        <row r="1644">
          <cell r="A1644" t="str">
            <v>D314</v>
          </cell>
          <cell r="B1644" t="str">
            <v>TUMOR BENIGNO DEL CUERPO CILIAR</v>
          </cell>
          <cell r="C1644" t="str">
            <v>047</v>
          </cell>
        </row>
        <row r="1645">
          <cell r="A1645" t="str">
            <v>D315</v>
          </cell>
          <cell r="B1645" t="str">
            <v>TUMOR BENIGNO DE LAS GLANDULAS Y DE LOS CONDUCTOS LAGRIMALES</v>
          </cell>
          <cell r="C1645" t="str">
            <v>047</v>
          </cell>
        </row>
        <row r="1646">
          <cell r="A1646" t="str">
            <v>D316</v>
          </cell>
          <cell r="B1646" t="str">
            <v>TUMOR BENIGNO DE LA ORBITA, PARTE NO ESPECIFICADA</v>
          </cell>
          <cell r="C1646" t="str">
            <v>047</v>
          </cell>
        </row>
        <row r="1647">
          <cell r="A1647" t="str">
            <v>D319</v>
          </cell>
          <cell r="B1647" t="str">
            <v>TUMOR BENIGNO DEL OJO, PARTE NO ESPECIFICADA</v>
          </cell>
          <cell r="C1647" t="str">
            <v>047</v>
          </cell>
        </row>
        <row r="1648">
          <cell r="A1648" t="str">
            <v>D32</v>
          </cell>
          <cell r="B1648" t="str">
            <v>TUMORES BENIGNOS DE LAS MENINGES</v>
          </cell>
          <cell r="C1648" t="str">
            <v>047</v>
          </cell>
        </row>
        <row r="1649">
          <cell r="A1649" t="str">
            <v>D320</v>
          </cell>
          <cell r="B1649" t="str">
            <v>TUMOR BENIGNO DE LAS MENINGES CEREBRALES</v>
          </cell>
          <cell r="C1649" t="str">
            <v>047</v>
          </cell>
        </row>
        <row r="1650">
          <cell r="A1650" t="str">
            <v>D321</v>
          </cell>
          <cell r="B1650" t="str">
            <v>TUMOR BENIGNO DE LAS MENINGES RAQUIDEAS</v>
          </cell>
          <cell r="C1650" t="str">
            <v>047</v>
          </cell>
        </row>
        <row r="1651">
          <cell r="A1651" t="str">
            <v>D329</v>
          </cell>
          <cell r="B1651" t="str">
            <v>TUMOR BENIGNO DE LAS MENINGES, PARTE NO ESPECIFICADA</v>
          </cell>
          <cell r="C1651" t="str">
            <v>047</v>
          </cell>
        </row>
        <row r="1652">
          <cell r="A1652" t="str">
            <v>D33</v>
          </cell>
          <cell r="B1652" t="str">
            <v>TUMOR BENIGNO DEL ENCEFALO Y DE OTRAS PARTES DEL SIST. NERVIOSO CEN.</v>
          </cell>
          <cell r="C1652" t="str">
            <v>047</v>
          </cell>
        </row>
        <row r="1653">
          <cell r="A1653" t="str">
            <v>D330</v>
          </cell>
          <cell r="B1653" t="str">
            <v>TUMOR BENIGNO DEL ENCEFALO, SUPRATENTORIAL</v>
          </cell>
          <cell r="C1653" t="str">
            <v>047</v>
          </cell>
        </row>
        <row r="1654">
          <cell r="A1654" t="str">
            <v>D331</v>
          </cell>
          <cell r="B1654" t="str">
            <v>TUMOR BENIGNO DEL ENCEFALO, INFRATENTORIAL</v>
          </cell>
          <cell r="C1654" t="str">
            <v>047</v>
          </cell>
        </row>
        <row r="1655">
          <cell r="A1655" t="str">
            <v>D332</v>
          </cell>
          <cell r="B1655" t="str">
            <v>TUMOR BENIGNO DEL ENCEFALO, PARTE NO ESPECIFICADA</v>
          </cell>
          <cell r="C1655" t="str">
            <v>047</v>
          </cell>
        </row>
        <row r="1656">
          <cell r="A1656" t="str">
            <v>D333</v>
          </cell>
          <cell r="B1656" t="str">
            <v>TUMOR BENIGNO DE LOS NERVIOS CRANEALES</v>
          </cell>
          <cell r="C1656" t="str">
            <v>047</v>
          </cell>
        </row>
        <row r="1657">
          <cell r="A1657" t="str">
            <v>D334</v>
          </cell>
          <cell r="B1657" t="str">
            <v>TUMOR BENIGNO DE LA MEDULA ESPINAL</v>
          </cell>
          <cell r="C1657" t="str">
            <v>047</v>
          </cell>
        </row>
        <row r="1658">
          <cell r="A1658" t="str">
            <v>D337</v>
          </cell>
          <cell r="B1658" t="str">
            <v>TUMOR BENIG. DE OTRAS PARTES ESPECIF. DEL SIST. NERVIOSO CENTRAL</v>
          </cell>
          <cell r="C1658" t="str">
            <v>047</v>
          </cell>
        </row>
        <row r="1659">
          <cell r="A1659" t="str">
            <v>D339</v>
          </cell>
          <cell r="B1659" t="str">
            <v>TUMOR BENIGNO DEL SISTEMA NERVIOSO CENTRAL, SITIO NO ESPECIFICADO</v>
          </cell>
          <cell r="C1659" t="str">
            <v>047</v>
          </cell>
        </row>
        <row r="1660">
          <cell r="A1660" t="str">
            <v>D34</v>
          </cell>
          <cell r="B1660" t="str">
            <v>TUMOR BENIGNO DE LA GLANDULA TIROIDES</v>
          </cell>
          <cell r="C1660" t="str">
            <v>047</v>
          </cell>
        </row>
        <row r="1661">
          <cell r="A1661" t="str">
            <v>D35</v>
          </cell>
          <cell r="B1661" t="str">
            <v>TUMOR BENIGNO DE OTRAS GLANDULAS ENDOCRINAS Y DE LAS NO ESPECIFIC.</v>
          </cell>
          <cell r="C1661" t="str">
            <v>047</v>
          </cell>
        </row>
        <row r="1662">
          <cell r="A1662" t="str">
            <v>D350</v>
          </cell>
          <cell r="B1662" t="str">
            <v>TUMOR BENIGNO DE LA GLANDULA SUPRARRENAL</v>
          </cell>
          <cell r="C1662" t="str">
            <v>047</v>
          </cell>
        </row>
        <row r="1663">
          <cell r="A1663" t="str">
            <v>D351</v>
          </cell>
          <cell r="B1663" t="str">
            <v>TUMOR BENIGNO DE LA GLANDULA PARATIROIDES</v>
          </cell>
          <cell r="C1663" t="str">
            <v>047</v>
          </cell>
        </row>
        <row r="1664">
          <cell r="A1664" t="str">
            <v>D352</v>
          </cell>
          <cell r="B1664" t="str">
            <v>TUMOR BENIGNO DE LA HIPOFISIS</v>
          </cell>
          <cell r="C1664" t="str">
            <v>047</v>
          </cell>
        </row>
        <row r="1665">
          <cell r="A1665" t="str">
            <v>D353</v>
          </cell>
          <cell r="B1665" t="str">
            <v>TUMOR BENIGNO DEL CONDUCTO CRANEOFARINGEO</v>
          </cell>
          <cell r="C1665" t="str">
            <v>047</v>
          </cell>
        </row>
        <row r="1666">
          <cell r="A1666" t="str">
            <v>D354</v>
          </cell>
          <cell r="B1666" t="str">
            <v>TUMOR BENIGNO DE LA GLANDULA PINEAL</v>
          </cell>
          <cell r="C1666" t="str">
            <v>047</v>
          </cell>
        </row>
        <row r="1667">
          <cell r="A1667" t="str">
            <v>D355</v>
          </cell>
          <cell r="B1667" t="str">
            <v>TUMOR BENIGNO DEL CUERPO CAROTIDEO</v>
          </cell>
          <cell r="C1667" t="str">
            <v>047</v>
          </cell>
        </row>
        <row r="1668">
          <cell r="A1668" t="str">
            <v>D356</v>
          </cell>
          <cell r="B1668" t="str">
            <v>TUMOR BENIGNO DEL CUERPO AORTICO Y DE OTROS CUERPOS CROMAFINES</v>
          </cell>
          <cell r="C1668" t="str">
            <v>047</v>
          </cell>
        </row>
        <row r="1669">
          <cell r="A1669" t="str">
            <v>D357</v>
          </cell>
          <cell r="B1669" t="str">
            <v>TUMOR BENIGNO DE OTRAS GLANDULAS ENDOCRINAS ESPECIFICADAS</v>
          </cell>
          <cell r="C1669" t="str">
            <v>047</v>
          </cell>
        </row>
        <row r="1670">
          <cell r="A1670" t="str">
            <v>D358</v>
          </cell>
          <cell r="B1670" t="str">
            <v>TUMOR BENIGNO PLURIGLANDULAR</v>
          </cell>
          <cell r="C1670" t="str">
            <v>047</v>
          </cell>
        </row>
        <row r="1671">
          <cell r="A1671" t="str">
            <v>D359</v>
          </cell>
          <cell r="B1671" t="str">
            <v>TUMOR BENIGNO DE GLANDULA ENDOCRINA NO ESPECIFICADA</v>
          </cell>
          <cell r="C1671" t="str">
            <v>047</v>
          </cell>
        </row>
        <row r="1672">
          <cell r="A1672" t="str">
            <v>D36</v>
          </cell>
          <cell r="B1672" t="str">
            <v>TUMOR BENIGNO DE OTROS SITIOS Y DE LOS NO ESPECIFICADOS</v>
          </cell>
          <cell r="C1672" t="str">
            <v>047</v>
          </cell>
        </row>
        <row r="1673">
          <cell r="A1673" t="str">
            <v>D360</v>
          </cell>
          <cell r="B1673" t="str">
            <v>TUMOR BENIGNO DE LOS GANGLIOS LINFATICOS</v>
          </cell>
          <cell r="C1673" t="str">
            <v>047</v>
          </cell>
        </row>
        <row r="1674">
          <cell r="A1674" t="str">
            <v>D361</v>
          </cell>
          <cell r="B1674" t="str">
            <v>TUMOR BENIGNO DE LOS NERVIOS PERIFERICOS Y DEL SISTEMA NERV. AUTONO.</v>
          </cell>
          <cell r="C1674" t="str">
            <v>047</v>
          </cell>
        </row>
        <row r="1675">
          <cell r="A1675" t="str">
            <v>D362</v>
          </cell>
          <cell r="B1675" t="str">
            <v>TRAUMATISMO DEL PANCREAS</v>
          </cell>
          <cell r="C1675" t="str">
            <v>00</v>
          </cell>
        </row>
        <row r="1676">
          <cell r="A1676" t="str">
            <v>D367</v>
          </cell>
          <cell r="B1676" t="str">
            <v>TUMOR BENIGNO DE OTROS SITIOS ESPECIFICADOS</v>
          </cell>
          <cell r="C1676" t="str">
            <v>047</v>
          </cell>
        </row>
        <row r="1677">
          <cell r="A1677" t="str">
            <v>D369</v>
          </cell>
          <cell r="B1677" t="str">
            <v>TUMOR BENIGNO DE SITIOS NO ESPECIFICADO</v>
          </cell>
          <cell r="C1677" t="str">
            <v>047</v>
          </cell>
        </row>
        <row r="1678">
          <cell r="A1678" t="str">
            <v>D37</v>
          </cell>
          <cell r="B1678" t="str">
            <v>TUMOR DE COMPORT. INCIERTO O DESC. DE LA CAV. BUCAL Y DE LOS ORG.DIG.</v>
          </cell>
          <cell r="C1678" t="str">
            <v>047</v>
          </cell>
        </row>
        <row r="1679">
          <cell r="A1679" t="str">
            <v>D370</v>
          </cell>
          <cell r="B1679" t="str">
            <v>TUMOR DE COMPORT. INCIERTO O DESC. DEL LABIO, DE LA CAV. BUCAL Y DE LA</v>
          </cell>
          <cell r="C1679" t="str">
            <v>047</v>
          </cell>
        </row>
        <row r="1680">
          <cell r="A1680" t="str">
            <v>D371</v>
          </cell>
          <cell r="B1680" t="str">
            <v>TUMOR DE COMPORT. INCIERTO O DESCONOCIDO DEL ESTOMAGO</v>
          </cell>
          <cell r="C1680" t="str">
            <v>047</v>
          </cell>
        </row>
        <row r="1681">
          <cell r="A1681" t="str">
            <v>D372</v>
          </cell>
          <cell r="B1681" t="str">
            <v>TUMOR DE COMPORT. INCIERTO O DESCONOCIDO DEL INTESTINO DELGADO</v>
          </cell>
          <cell r="C1681" t="str">
            <v>047</v>
          </cell>
        </row>
        <row r="1682">
          <cell r="A1682" t="str">
            <v>D373</v>
          </cell>
          <cell r="B1682" t="str">
            <v>TUMOR DE COMPORT. INCIERTO O DESCONOCIDO DEL APENDICE</v>
          </cell>
          <cell r="C1682" t="str">
            <v>047</v>
          </cell>
        </row>
        <row r="1683">
          <cell r="A1683" t="str">
            <v>D374</v>
          </cell>
          <cell r="B1683" t="str">
            <v>TRUMOR DE COMPORTAMIENTO INCIERTO O DESCONOCIDO DEL COLON</v>
          </cell>
          <cell r="C1683" t="str">
            <v>047</v>
          </cell>
        </row>
        <row r="1684">
          <cell r="A1684" t="str">
            <v>D375</v>
          </cell>
          <cell r="B1684" t="str">
            <v>TOMOR DE COMPOTAMIENTO INCIERTO O DESCONOCIDO DEL RECTO</v>
          </cell>
          <cell r="C1684" t="str">
            <v>047</v>
          </cell>
        </row>
        <row r="1685">
          <cell r="A1685" t="str">
            <v>D376</v>
          </cell>
          <cell r="B1685" t="str">
            <v>TUMOR DE COMP. INCIERTO O DESC. DEL HIGADO, DE LA VES. BILIAR Y DEL CO</v>
          </cell>
          <cell r="C1685" t="str">
            <v>047</v>
          </cell>
        </row>
        <row r="1686">
          <cell r="A1686" t="str">
            <v>D377</v>
          </cell>
          <cell r="B1686" t="str">
            <v>TUMOR DE COMPORT. INCIERTO O DESC. DE OTROS ORG. DIGEST.ESPECIFICADOS</v>
          </cell>
          <cell r="C1686" t="str">
            <v>047</v>
          </cell>
        </row>
        <row r="1687">
          <cell r="A1687" t="str">
            <v>D379</v>
          </cell>
          <cell r="B1687" t="str">
            <v>TUMOR DE COMPORT. INCIERTO O DESC. DE ORG. DIGESTIVOS, SITIO NO ESPSC.</v>
          </cell>
          <cell r="C1687" t="str">
            <v>047</v>
          </cell>
        </row>
        <row r="1688">
          <cell r="A1688" t="str">
            <v>D38</v>
          </cell>
          <cell r="B1688" t="str">
            <v>TUMOR DE COMPORT. INCIERTO O DESC. DEL OIDO MEDIO Y DE LOS ORG. RESP.</v>
          </cell>
          <cell r="C1688" t="str">
            <v>047</v>
          </cell>
        </row>
        <row r="1689">
          <cell r="A1689" t="str">
            <v>D380</v>
          </cell>
          <cell r="B1689" t="str">
            <v>TUMOR DE COMPORT. INCIERTO O DESCONOCIDO DE LARINGE</v>
          </cell>
          <cell r="C1689" t="str">
            <v>047</v>
          </cell>
        </row>
        <row r="1690">
          <cell r="A1690" t="str">
            <v>D381</v>
          </cell>
          <cell r="B1690" t="str">
            <v>TUMOR DE COMPORT. INCIERTO O DESC. DE LA TRAQUEA, DE LOS BRONQ. Y DEL</v>
          </cell>
          <cell r="C1690" t="str">
            <v>047</v>
          </cell>
        </row>
        <row r="1691">
          <cell r="A1691" t="str">
            <v>D382</v>
          </cell>
          <cell r="B1691" t="str">
            <v>TUMOR DE COMPORTAMIENTO INCIERTO O DESCONOCIDO DE LA PLEURA</v>
          </cell>
          <cell r="C1691" t="str">
            <v>047</v>
          </cell>
        </row>
        <row r="1692">
          <cell r="A1692" t="str">
            <v>D383</v>
          </cell>
          <cell r="B1692" t="str">
            <v>TUMOR DE COMPORTAMIENTO INCIERTO O DESCONOCIDO DEL MEDIASTINO</v>
          </cell>
          <cell r="C1692" t="str">
            <v>047</v>
          </cell>
        </row>
        <row r="1693">
          <cell r="A1693" t="str">
            <v>D384</v>
          </cell>
          <cell r="B1693" t="str">
            <v>TUMOR DE COMPORTAMIENTO INCIERTO O DESCONOCIDO DEL TIMO</v>
          </cell>
          <cell r="C1693" t="str">
            <v>047</v>
          </cell>
        </row>
        <row r="1694">
          <cell r="A1694" t="str">
            <v>D385</v>
          </cell>
          <cell r="B1694" t="str">
            <v>TUMOR DE COMPORT. INCIERTO O DESC. DE OTROS ORGANOS RESPIRATORIOS</v>
          </cell>
          <cell r="C1694" t="str">
            <v>047</v>
          </cell>
        </row>
        <row r="1695">
          <cell r="A1695" t="str">
            <v>D386</v>
          </cell>
          <cell r="B1695" t="str">
            <v>TUMOR DE COMPORT. INCIERTO O DESC. DE ORG. RESP. SITIO NO ESPECIFICADO</v>
          </cell>
          <cell r="C1695" t="str">
            <v>047</v>
          </cell>
        </row>
        <row r="1696">
          <cell r="A1696" t="str">
            <v>D39</v>
          </cell>
          <cell r="B1696" t="str">
            <v>TUMOR DE COMPORT. INCIETO O DESC. DE LOS ORGANOS GENITALES FEMENINOS</v>
          </cell>
          <cell r="C1696" t="str">
            <v>047</v>
          </cell>
        </row>
        <row r="1697">
          <cell r="A1697" t="str">
            <v>D390</v>
          </cell>
          <cell r="B1697" t="str">
            <v>TUMOR DE COMPORTAMIENTO INCIERTO O DESCONOCIDO DEL UTERO</v>
          </cell>
          <cell r="C1697" t="str">
            <v>047</v>
          </cell>
        </row>
        <row r="1698">
          <cell r="A1698" t="str">
            <v>D391</v>
          </cell>
          <cell r="B1698" t="str">
            <v>TUMOR DE COMPORTAMIENTO INCIERTO O DESCONOCIDO DEL OVARIO</v>
          </cell>
          <cell r="C1698" t="str">
            <v>047</v>
          </cell>
        </row>
        <row r="1699">
          <cell r="A1699" t="str">
            <v>D392</v>
          </cell>
          <cell r="B1699" t="str">
            <v>TUMOR DE COMPORTAMIENTO INCIERTO O DESCONOCIDO DE LA PLACENTA</v>
          </cell>
          <cell r="C1699" t="str">
            <v>047</v>
          </cell>
        </row>
        <row r="1700">
          <cell r="A1700" t="str">
            <v>D397</v>
          </cell>
          <cell r="B1700" t="str">
            <v>TUMOR DE COMPORT. INCIERTO O DESC. DE OTROS ORG. GENIT. FEMENINOS</v>
          </cell>
          <cell r="C1700" t="str">
            <v>047</v>
          </cell>
        </row>
        <row r="1701">
          <cell r="A1701" t="str">
            <v>D399</v>
          </cell>
          <cell r="B1701" t="str">
            <v>TUMOR DE COMPORT. INCIERTO O DESC. DE ORG. GENIT. FEMEN. NO ESPECIF.</v>
          </cell>
          <cell r="C1701" t="str">
            <v>047</v>
          </cell>
        </row>
        <row r="1702">
          <cell r="A1702" t="str">
            <v>D40</v>
          </cell>
          <cell r="B1702" t="str">
            <v>TUMOR DE COMPORT. INCIERTO O DESC. DE LOS ORG.GENITALES MASCULINOS</v>
          </cell>
          <cell r="C1702" t="str">
            <v>047</v>
          </cell>
        </row>
        <row r="1703">
          <cell r="A1703" t="str">
            <v>D400</v>
          </cell>
          <cell r="B1703" t="str">
            <v>TUMOR DE COMPORTAMIENTO INCIERTO O DESCONOCIDO DE LA PROSTATA</v>
          </cell>
          <cell r="C1703" t="str">
            <v>047</v>
          </cell>
        </row>
        <row r="1704">
          <cell r="A1704" t="str">
            <v>D401</v>
          </cell>
          <cell r="B1704" t="str">
            <v>TUMOR DE COMPORTAMIENTO INCIERTO O DESCONOCIDO DEL TESTICULO</v>
          </cell>
          <cell r="C1704" t="str">
            <v>047</v>
          </cell>
        </row>
        <row r="1705">
          <cell r="A1705" t="str">
            <v>D407</v>
          </cell>
          <cell r="B1705" t="str">
            <v>TUMOR DE COMPORT. INCIERTO O DESC. DE OTROS ORG.GENIT. MASCULINOS</v>
          </cell>
          <cell r="C1705" t="str">
            <v>047</v>
          </cell>
        </row>
        <row r="1706">
          <cell r="A1706" t="str">
            <v>D409</v>
          </cell>
          <cell r="B1706" t="str">
            <v>TUMOR DE COMPORT. INCIERTO O DESC. DE ORG. GEN. MASC. NO ESPECIFICADO</v>
          </cell>
          <cell r="C1706" t="str">
            <v>047</v>
          </cell>
        </row>
        <row r="1707">
          <cell r="A1707" t="str">
            <v>D41</v>
          </cell>
          <cell r="B1707" t="str">
            <v>TUMOR DE COMPORT. INCIERTO O DESC. DE LOS ORGANOS URINARIOS</v>
          </cell>
          <cell r="C1707" t="str">
            <v>047</v>
          </cell>
        </row>
        <row r="1708">
          <cell r="A1708" t="str">
            <v>D410</v>
          </cell>
          <cell r="B1708" t="str">
            <v>TUMOR DE COMPORT.INCIERTO O DESCONOCIDO DE LOS ORGANOS URINARIOS</v>
          </cell>
          <cell r="C1708" t="str">
            <v>047</v>
          </cell>
        </row>
        <row r="1709">
          <cell r="A1709" t="str">
            <v>D411</v>
          </cell>
          <cell r="B1709" t="str">
            <v>TUMOR DE COMPORT. INCIERTO O DESCONOCIDO DE LA PEVIS RENAL</v>
          </cell>
          <cell r="C1709" t="str">
            <v>047</v>
          </cell>
        </row>
        <row r="1710">
          <cell r="A1710" t="str">
            <v>D412</v>
          </cell>
          <cell r="B1710" t="str">
            <v>TUMOR DE COMPORTAMIENTO INCIERTO O DESCONOCIDO DEL URETER</v>
          </cell>
          <cell r="C1710" t="str">
            <v>047</v>
          </cell>
        </row>
        <row r="1711">
          <cell r="A1711" t="str">
            <v>D413</v>
          </cell>
          <cell r="B1711" t="str">
            <v>TUMOR DE COMPORTAMIENTO INCIERTO O DESCONOCIDO DE LA URETRA</v>
          </cell>
          <cell r="C1711" t="str">
            <v>047</v>
          </cell>
        </row>
        <row r="1712">
          <cell r="A1712" t="str">
            <v>D414</v>
          </cell>
          <cell r="B1712" t="str">
            <v>TUMOR DE COMPORTAMIENTO INCIERTO O DESCONOCIDO DE LA VEJIGA</v>
          </cell>
          <cell r="C1712" t="str">
            <v>047</v>
          </cell>
        </row>
        <row r="1713">
          <cell r="A1713" t="str">
            <v>D417</v>
          </cell>
          <cell r="B1713" t="str">
            <v>TUMOR DE COMPORT. INCIERTO O DESC. DE OTROS ORGANOS URINARIOS</v>
          </cell>
          <cell r="C1713" t="str">
            <v>047</v>
          </cell>
        </row>
        <row r="1714">
          <cell r="A1714" t="str">
            <v>D419</v>
          </cell>
          <cell r="B1714" t="str">
            <v>TUMOR DE COMPOT. INCIERTO O DESC. DE ORG. URINARIOS NO ESPECICIFICADO</v>
          </cell>
          <cell r="C1714" t="str">
            <v>047</v>
          </cell>
        </row>
        <row r="1715">
          <cell r="A1715" t="str">
            <v>D42</v>
          </cell>
          <cell r="B1715" t="str">
            <v>TUMOR DE COMPORTAMIENTO INCIERTO O DESCONOCIDO DE LAS MENINGES</v>
          </cell>
          <cell r="C1715" t="str">
            <v>047</v>
          </cell>
        </row>
        <row r="1716">
          <cell r="A1716" t="str">
            <v>D420</v>
          </cell>
          <cell r="B1716" t="str">
            <v>TUMOR DE COMPOT. INCIERTO O DESC. DE LAS MANINGES CEREBRALES</v>
          </cell>
          <cell r="C1716" t="str">
            <v>047</v>
          </cell>
        </row>
        <row r="1717">
          <cell r="A1717" t="str">
            <v>D421</v>
          </cell>
          <cell r="B1717" t="str">
            <v>TUMOR DE COMPOT. INCIERTO O DESC. DE LAS MENINGES RAQUIDEAS</v>
          </cell>
          <cell r="C1717" t="str">
            <v>047</v>
          </cell>
        </row>
        <row r="1718">
          <cell r="A1718" t="str">
            <v>D429</v>
          </cell>
          <cell r="B1718" t="str">
            <v>TUMOR DE COMPORT. INCIERTO O DESC. DE LAS MENINGES, PARTE NO ESPCIF.</v>
          </cell>
          <cell r="C1718" t="str">
            <v>047</v>
          </cell>
        </row>
        <row r="1719">
          <cell r="A1719" t="str">
            <v>D43</v>
          </cell>
          <cell r="B1719" t="str">
            <v>TUMOR DE COMPORT. INCIERTO O DESC. DEL ENCEFALO Y SIST. NERV. CENTRAL</v>
          </cell>
          <cell r="C1719" t="str">
            <v>047</v>
          </cell>
        </row>
        <row r="1720">
          <cell r="A1720" t="str">
            <v>D430</v>
          </cell>
          <cell r="B1720" t="str">
            <v>TUMOR DE COMPORT. INCIERTO O DESC. DEL ENCEFALO, SUPRATENTORIAL</v>
          </cell>
          <cell r="C1720" t="str">
            <v>047</v>
          </cell>
        </row>
        <row r="1721">
          <cell r="A1721" t="str">
            <v>D431</v>
          </cell>
          <cell r="B1721" t="str">
            <v>TUMOR DE COMPORT. INCIERTO O DESC. DEL ENCEFALO, INFRATENTORIAL</v>
          </cell>
          <cell r="C1721" t="str">
            <v>047</v>
          </cell>
        </row>
        <row r="1722">
          <cell r="A1722" t="str">
            <v>D432</v>
          </cell>
          <cell r="B1722" t="str">
            <v>TUMOR DE COMPORT. INCIERTO O DESC. DEL ENCEFALO, PARTE NO ESPECIFACADA</v>
          </cell>
          <cell r="C1722" t="str">
            <v>047</v>
          </cell>
        </row>
        <row r="1723">
          <cell r="A1723" t="str">
            <v>D433</v>
          </cell>
          <cell r="B1723" t="str">
            <v>TUMOR DE COMPORT. INCIERTO O DESC. DE LOS NERVIOS CRANEALES</v>
          </cell>
          <cell r="C1723" t="str">
            <v>047</v>
          </cell>
        </row>
        <row r="1724">
          <cell r="A1724" t="str">
            <v>D434</v>
          </cell>
          <cell r="B1724" t="str">
            <v>TUMOR DE COMPORT. INCIERTO O DESC. DE LA MEDULA ESPINAL</v>
          </cell>
          <cell r="C1724" t="str">
            <v>047</v>
          </cell>
        </row>
        <row r="1725">
          <cell r="A1725" t="str">
            <v>D437</v>
          </cell>
          <cell r="B1725" t="str">
            <v>TUMOR DE COMPORT. INCIERTO O DESC. DE OTRAS PARTES ESP. DEL SIST.NERV</v>
          </cell>
          <cell r="C1725" t="str">
            <v>047</v>
          </cell>
        </row>
        <row r="1726">
          <cell r="A1726" t="str">
            <v>D439</v>
          </cell>
          <cell r="B1726" t="str">
            <v>TUMOR DE COMPORT. INCIERTO O DESC. DEL SIST. NERV. CENTRAL SITIO NO ES</v>
          </cell>
          <cell r="C1726" t="str">
            <v>047</v>
          </cell>
        </row>
        <row r="1727">
          <cell r="A1727" t="str">
            <v>D44</v>
          </cell>
          <cell r="B1727" t="str">
            <v>TUMOR DE COMPORT. INCIERTO O DESC. DE LAS GLANDULAS ENDOCRINAS</v>
          </cell>
          <cell r="C1727" t="str">
            <v>047</v>
          </cell>
        </row>
        <row r="1728">
          <cell r="A1728" t="str">
            <v>D440</v>
          </cell>
          <cell r="B1728" t="str">
            <v>TUMOR DE COMPOT. INCIERTO O DESC. DE LA GLADULA TIROIDES</v>
          </cell>
          <cell r="C1728" t="str">
            <v>047</v>
          </cell>
        </row>
        <row r="1729">
          <cell r="A1729" t="str">
            <v>D441</v>
          </cell>
          <cell r="B1729" t="str">
            <v>TUMOR DE COMPORT.INCIERTO O DESC. DE LA GLANDULA SUPRARRENAL</v>
          </cell>
          <cell r="C1729" t="str">
            <v>047</v>
          </cell>
        </row>
        <row r="1730">
          <cell r="A1730" t="str">
            <v>D442</v>
          </cell>
          <cell r="B1730" t="str">
            <v>TUMOR DE COMPORT. INCIERTO O DESC. DE LA GLANDULA PARATIROIDES</v>
          </cell>
          <cell r="C1730" t="str">
            <v>047</v>
          </cell>
        </row>
        <row r="1731">
          <cell r="A1731" t="str">
            <v>D443</v>
          </cell>
          <cell r="B1731" t="str">
            <v>TUMOR CE COMPORT. INCIERTO O DESC. DE LA GLANDULA HIPOFISIS</v>
          </cell>
          <cell r="C1731" t="str">
            <v>047</v>
          </cell>
        </row>
        <row r="1732">
          <cell r="A1732" t="str">
            <v>D444</v>
          </cell>
          <cell r="B1732" t="str">
            <v>TUMOR DE COMPORT. INCIERTO O DESC. DEL CONDUCTO CRANEOFARINGEO</v>
          </cell>
          <cell r="C1732" t="str">
            <v>047</v>
          </cell>
        </row>
        <row r="1733">
          <cell r="A1733" t="str">
            <v>D445</v>
          </cell>
          <cell r="B1733" t="str">
            <v>TUMOR DE COMPORT. INCIERTO O DESC. DE LA GLANDULA PINEAL</v>
          </cell>
          <cell r="C1733" t="str">
            <v>047</v>
          </cell>
        </row>
        <row r="1734">
          <cell r="A1734" t="str">
            <v>D446</v>
          </cell>
          <cell r="B1734" t="str">
            <v>TUMOR DE COMPORT. INCIERTO O DESC. DEL CUERPO CAROTIDEO</v>
          </cell>
          <cell r="C1734" t="str">
            <v>047</v>
          </cell>
        </row>
        <row r="1735">
          <cell r="A1735" t="str">
            <v>D447</v>
          </cell>
          <cell r="B1735" t="str">
            <v>TUMOR DE COMPORT. INCIERTO O DESC. DEL CUERPO AORTICO Y OTROS C. CROM</v>
          </cell>
          <cell r="C1735" t="str">
            <v>047</v>
          </cell>
        </row>
        <row r="1736">
          <cell r="A1736" t="str">
            <v>D448</v>
          </cell>
          <cell r="B1736" t="str">
            <v>TUMOR DE COMPORT. INCIERTO O DESC. CON AFECTACION PLURIGLANDULAR</v>
          </cell>
          <cell r="C1736" t="str">
            <v>047</v>
          </cell>
        </row>
        <row r="1737">
          <cell r="A1737" t="str">
            <v>D449</v>
          </cell>
          <cell r="B1737" t="str">
            <v>TUMOR DE COMPORT. INCIERTO O DESC. DE GLANDULA ENDOCRINA NO ESPEC</v>
          </cell>
          <cell r="C1737" t="str">
            <v>047</v>
          </cell>
        </row>
        <row r="1738">
          <cell r="A1738" t="str">
            <v>D45</v>
          </cell>
          <cell r="B1738" t="str">
            <v>POLICITEMIA VERA</v>
          </cell>
          <cell r="C1738" t="str">
            <v>047</v>
          </cell>
        </row>
        <row r="1739">
          <cell r="A1739" t="str">
            <v>D46</v>
          </cell>
          <cell r="B1739" t="str">
            <v>SINDROMES MIELODISPLASICOS</v>
          </cell>
          <cell r="C1739" t="str">
            <v>047</v>
          </cell>
        </row>
        <row r="1740">
          <cell r="A1740" t="str">
            <v>D460</v>
          </cell>
          <cell r="B1740" t="str">
            <v>ANEMIA REFRACTARIA SIN SIDEROBLASTOS, ASI DESCRITA</v>
          </cell>
          <cell r="C1740" t="str">
            <v>047</v>
          </cell>
        </row>
        <row r="1741">
          <cell r="A1741" t="str">
            <v>D461</v>
          </cell>
          <cell r="B1741" t="str">
            <v>ANEMIA REFRACTARIA CON SIDEROBLASTOS</v>
          </cell>
          <cell r="C1741" t="str">
            <v>047</v>
          </cell>
        </row>
        <row r="1742">
          <cell r="A1742" t="str">
            <v>D462</v>
          </cell>
          <cell r="B1742" t="str">
            <v>ANEMIA REFRACTARIA CON EXCESO DE BLASTOS</v>
          </cell>
          <cell r="C1742" t="str">
            <v>047</v>
          </cell>
        </row>
        <row r="1743">
          <cell r="A1743" t="str">
            <v>D463</v>
          </cell>
          <cell r="B1743" t="str">
            <v>ANEMIA REFRACTARIA CON EXCESO DE BLASTOS CON TRANSFORMACION</v>
          </cell>
          <cell r="C1743" t="str">
            <v>047</v>
          </cell>
        </row>
        <row r="1744">
          <cell r="A1744" t="str">
            <v>D464</v>
          </cell>
          <cell r="B1744" t="str">
            <v>ANEMIA REFRACTARIA, SIN OTRA ESPECIFICACION</v>
          </cell>
          <cell r="C1744" t="str">
            <v>047</v>
          </cell>
        </row>
        <row r="1745">
          <cell r="A1745" t="str">
            <v>D467</v>
          </cell>
          <cell r="B1745" t="str">
            <v>OTROS SINDROMES MIELODISPLASTICOS</v>
          </cell>
          <cell r="C1745" t="str">
            <v>047</v>
          </cell>
        </row>
        <row r="1746">
          <cell r="A1746" t="str">
            <v>D469</v>
          </cell>
          <cell r="B1746" t="str">
            <v>SINDROME MIELODISPLASICO, SIN OTRA ESPECIFICACION</v>
          </cell>
          <cell r="C1746" t="str">
            <v>047</v>
          </cell>
        </row>
        <row r="1747">
          <cell r="A1747" t="str">
            <v>D47</v>
          </cell>
          <cell r="B1747" t="str">
            <v>OTROS TUMORES DE COMPORT. INCIERTO O DESC. DEL TEJIDO LINFATICO</v>
          </cell>
          <cell r="C1747" t="str">
            <v>047</v>
          </cell>
        </row>
        <row r="1748">
          <cell r="A1748" t="str">
            <v>D470</v>
          </cell>
          <cell r="B1748" t="str">
            <v>TUMOR DE COMPORT.INCIERTO O DESC. DE LOS MASTOCITOS E HISTIOCITOS</v>
          </cell>
          <cell r="C1748" t="str">
            <v>047</v>
          </cell>
        </row>
        <row r="1749">
          <cell r="A1749" t="str">
            <v>D471</v>
          </cell>
          <cell r="B1749" t="str">
            <v>ENFERMEDAD MIELOPROLIFERATIVA CRONICA</v>
          </cell>
          <cell r="C1749" t="str">
            <v>047</v>
          </cell>
        </row>
        <row r="1750">
          <cell r="A1750" t="str">
            <v>D472</v>
          </cell>
          <cell r="B1750" t="str">
            <v>GAMMOPATIA MONOCIONAL</v>
          </cell>
          <cell r="C1750" t="str">
            <v>047</v>
          </cell>
        </row>
        <row r="1751">
          <cell r="A1751" t="str">
            <v>D473</v>
          </cell>
          <cell r="B1751" t="str">
            <v>TROMBOCITOPENIA (HEMORRAGICA) ESENCIAL</v>
          </cell>
          <cell r="C1751" t="str">
            <v>047</v>
          </cell>
        </row>
        <row r="1752">
          <cell r="A1752" t="str">
            <v>D477</v>
          </cell>
          <cell r="B1752" t="str">
            <v>OTROS TUMORES ESPEC. DE COMPORT. INCIERTO O DESC. DEL TEJIDO LINFATIC</v>
          </cell>
          <cell r="C1752" t="str">
            <v>047</v>
          </cell>
        </row>
        <row r="1753">
          <cell r="A1753" t="str">
            <v>D479</v>
          </cell>
          <cell r="B1753" t="str">
            <v>TUMORES DE COMPORT. INCIERTO O DESC. DEL TEJIDO LINFATICO, DE LOS ORG.</v>
          </cell>
          <cell r="C1753" t="str">
            <v>047</v>
          </cell>
        </row>
        <row r="1754">
          <cell r="A1754" t="str">
            <v>D48</v>
          </cell>
          <cell r="B1754" t="str">
            <v>TUMOR DE COMPORT. INCIERTO O DESC. DE OTROS SITIOS Y DE LOS NO ESPC.</v>
          </cell>
          <cell r="C1754" t="str">
            <v>047</v>
          </cell>
        </row>
        <row r="1755">
          <cell r="A1755" t="str">
            <v>D480</v>
          </cell>
          <cell r="B1755" t="str">
            <v>TUMOR DE COMPORT. INCIERTO O DESC. DEL HUESO Y CARTILAGO ARTICULAR</v>
          </cell>
          <cell r="C1755" t="str">
            <v>047</v>
          </cell>
        </row>
        <row r="1756">
          <cell r="A1756" t="str">
            <v>D481</v>
          </cell>
          <cell r="B1756" t="str">
            <v>TUMOR DE COMPORT. INCIERTO O DESC. DEL TEJIDO CONJ. Y OTRO TEJ. BLANDO</v>
          </cell>
          <cell r="C1756" t="str">
            <v>047</v>
          </cell>
        </row>
        <row r="1757">
          <cell r="A1757" t="str">
            <v>D482</v>
          </cell>
          <cell r="B1757" t="str">
            <v>TUMOR DE COMPORT. INCIERTO O DESC. DE LOS NERV. PERIF. Y DEL SIST. NER</v>
          </cell>
          <cell r="C1757" t="str">
            <v>047</v>
          </cell>
        </row>
        <row r="1758">
          <cell r="A1758" t="str">
            <v>D483</v>
          </cell>
          <cell r="B1758" t="str">
            <v>TUMOR DE COMPORTAMIENTO INCIERTO O DESCONOCIDO DEL RETROPERITONEO</v>
          </cell>
          <cell r="C1758" t="str">
            <v>047</v>
          </cell>
        </row>
        <row r="1759">
          <cell r="A1759" t="str">
            <v>D484</v>
          </cell>
          <cell r="B1759" t="str">
            <v>TUMOR DE COMPORTAMIENTO INCIERTO O DESCONOCIDO DEL PERITONEO</v>
          </cell>
          <cell r="C1759" t="str">
            <v>047</v>
          </cell>
        </row>
        <row r="1760">
          <cell r="A1760" t="str">
            <v>D485</v>
          </cell>
          <cell r="B1760" t="str">
            <v>TUMOR DE COMPORTAMIENTO INCIERTO O DESCONOCIDO DE LA PIEL</v>
          </cell>
          <cell r="C1760" t="str">
            <v>047</v>
          </cell>
        </row>
        <row r="1761">
          <cell r="A1761" t="str">
            <v>D486</v>
          </cell>
          <cell r="B1761" t="str">
            <v>TUMOR DE COMPORTAMIENTO INCIERTO O DESCONOCIDO DE LA MAMA</v>
          </cell>
          <cell r="C1761" t="str">
            <v>047</v>
          </cell>
        </row>
        <row r="1762">
          <cell r="A1762" t="str">
            <v>D487</v>
          </cell>
          <cell r="B1762" t="str">
            <v>TUMOR DE COMPORT. INCIERTO O DESC. DE OTROS SITIOS ESPECIFICADOS</v>
          </cell>
          <cell r="C1762" t="str">
            <v>047</v>
          </cell>
        </row>
        <row r="1763">
          <cell r="A1763" t="str">
            <v>D489</v>
          </cell>
          <cell r="B1763" t="str">
            <v>TUMOR DE COMPORTAMIENTO INCIERTO O DESC. DE SITIO NO ESPECIFICADO</v>
          </cell>
          <cell r="C1763" t="str">
            <v>047</v>
          </cell>
        </row>
        <row r="1764">
          <cell r="A1764" t="str">
            <v>D50</v>
          </cell>
          <cell r="B1764" t="str">
            <v>ANEMIAS POR DEFICIENCIA DE HIERRO</v>
          </cell>
          <cell r="C1764" t="str">
            <v>049</v>
          </cell>
        </row>
        <row r="1765">
          <cell r="A1765" t="str">
            <v>D500</v>
          </cell>
          <cell r="B1765" t="str">
            <v>ANEMIA POR DEFICIENCIA DE HIERRO SECUNDARIA A PERDIDA DE SANGRE (CRO)</v>
          </cell>
          <cell r="C1765" t="str">
            <v>049</v>
          </cell>
        </row>
        <row r="1766">
          <cell r="A1766" t="str">
            <v>D501</v>
          </cell>
          <cell r="B1766" t="str">
            <v>DISFAGIA SIDEROPENICA</v>
          </cell>
          <cell r="C1766" t="str">
            <v>049</v>
          </cell>
        </row>
        <row r="1767">
          <cell r="A1767" t="str">
            <v>D508</v>
          </cell>
          <cell r="B1767" t="str">
            <v>OTRAS ANEMIAS POR DEFICIENCIA DE HIERRO</v>
          </cell>
          <cell r="C1767" t="str">
            <v>049</v>
          </cell>
        </row>
        <row r="1768">
          <cell r="A1768" t="str">
            <v>D509</v>
          </cell>
          <cell r="B1768" t="str">
            <v>ANEMIA POR DEFICIENCIA DE HIERRO SIN OTRA ESPECIFICACION</v>
          </cell>
          <cell r="C1768" t="str">
            <v>049</v>
          </cell>
        </row>
        <row r="1769">
          <cell r="A1769" t="str">
            <v>D51</v>
          </cell>
          <cell r="B1769" t="str">
            <v>ANEMIA POR DEFICIENCIA DE VITAMINA B12</v>
          </cell>
          <cell r="C1769" t="str">
            <v>049</v>
          </cell>
        </row>
        <row r="1770">
          <cell r="A1770" t="str">
            <v>D510</v>
          </cell>
          <cell r="B1770" t="str">
            <v>ANEMIA POR DEF. DE VITAMINA B12 DEBIDA A DEF. DEL FACTOR INTRINSECO</v>
          </cell>
          <cell r="C1770" t="str">
            <v>049</v>
          </cell>
        </row>
        <row r="1771">
          <cell r="A1771" t="str">
            <v>D511</v>
          </cell>
          <cell r="B1771" t="str">
            <v>ANEMIA POR DEF. DE VIT. B12 DEBIDA A MALA ABSORCION SELECTIVA DE VITAM</v>
          </cell>
          <cell r="C1771" t="str">
            <v>049</v>
          </cell>
        </row>
        <row r="1772">
          <cell r="A1772" t="str">
            <v>D512</v>
          </cell>
          <cell r="B1772" t="str">
            <v>DEFICIENCIA DE TRASCOBALAMINA</v>
          </cell>
          <cell r="C1772" t="str">
            <v>049</v>
          </cell>
        </row>
        <row r="1773">
          <cell r="A1773" t="str">
            <v>D513</v>
          </cell>
          <cell r="B1773" t="str">
            <v>OTRAS ANEMIAS POR DEFICIENCIA DIETETICA DE VITAMINA B12</v>
          </cell>
          <cell r="C1773" t="str">
            <v>049</v>
          </cell>
        </row>
        <row r="1774">
          <cell r="A1774" t="str">
            <v>D518</v>
          </cell>
          <cell r="B1774" t="str">
            <v>OTRAS ANEMIAS POR DEFICIENCIA DE VITAMINA B12</v>
          </cell>
          <cell r="C1774" t="str">
            <v>049</v>
          </cell>
        </row>
        <row r="1775">
          <cell r="A1775" t="str">
            <v>D519</v>
          </cell>
          <cell r="B1775" t="str">
            <v>ANEMIA POR DEFICIENCIA DE VITAMINA B12, SIN OTRA ESPECIFICACION</v>
          </cell>
          <cell r="C1775" t="str">
            <v>049</v>
          </cell>
        </row>
        <row r="1776">
          <cell r="A1776" t="str">
            <v>D52</v>
          </cell>
          <cell r="B1776" t="str">
            <v>ANEMIA POR DEFICIENCIA DE FOLATOS</v>
          </cell>
          <cell r="C1776" t="str">
            <v>049</v>
          </cell>
        </row>
        <row r="1777">
          <cell r="A1777" t="str">
            <v>D520</v>
          </cell>
          <cell r="B1777" t="str">
            <v>ANEMIA POR DEFICIENCIA DIETETICA DE FOLATOS</v>
          </cell>
          <cell r="C1777" t="str">
            <v>049</v>
          </cell>
        </row>
        <row r="1778">
          <cell r="A1778" t="str">
            <v>D521</v>
          </cell>
          <cell r="B1778" t="str">
            <v>ANEMIA POR DEFICIENCIA DE FOLATOS INDUCIDA POR DROGAS</v>
          </cell>
          <cell r="C1778" t="str">
            <v>049</v>
          </cell>
        </row>
        <row r="1779">
          <cell r="A1779" t="str">
            <v>D528</v>
          </cell>
          <cell r="B1779" t="str">
            <v>OTRAS ANEMIAS POR DEFICIENCIA DE FOLATOS</v>
          </cell>
          <cell r="C1779" t="str">
            <v>049</v>
          </cell>
        </row>
        <row r="1780">
          <cell r="A1780" t="str">
            <v>D529</v>
          </cell>
          <cell r="B1780" t="str">
            <v>ANEMIA POR DEFICIENCIA DE FOLATOS, SIN OTRA ESPECIFICACION</v>
          </cell>
          <cell r="C1780" t="str">
            <v>049</v>
          </cell>
        </row>
        <row r="1781">
          <cell r="A1781" t="str">
            <v>D53</v>
          </cell>
          <cell r="B1781" t="str">
            <v>OTRS ANEMIAS NUTRICIONALES</v>
          </cell>
          <cell r="C1781" t="str">
            <v>049</v>
          </cell>
        </row>
        <row r="1782">
          <cell r="A1782" t="str">
            <v>D530</v>
          </cell>
          <cell r="B1782" t="str">
            <v>ANEMIA POR DEFICIENCIA DE PROTEINAS</v>
          </cell>
          <cell r="C1782" t="str">
            <v>049</v>
          </cell>
        </row>
        <row r="1783">
          <cell r="A1783" t="str">
            <v>D531</v>
          </cell>
          <cell r="B1783" t="str">
            <v>OTRAS ENEMIAS MAGALOBLASTICAS, NO ESPECIFICADAS EN OTRA PARTE</v>
          </cell>
          <cell r="C1783" t="str">
            <v>049</v>
          </cell>
        </row>
        <row r="1784">
          <cell r="A1784" t="str">
            <v>D532</v>
          </cell>
          <cell r="B1784" t="str">
            <v>ANEMIA ESCORBUTICA</v>
          </cell>
          <cell r="C1784" t="str">
            <v>049</v>
          </cell>
        </row>
        <row r="1785">
          <cell r="A1785" t="str">
            <v>D538</v>
          </cell>
          <cell r="B1785" t="str">
            <v>OTRAS ANEMIAS NUTRICIONALES ESPECIFICADAS</v>
          </cell>
          <cell r="C1785" t="str">
            <v>049</v>
          </cell>
        </row>
        <row r="1786">
          <cell r="A1786" t="str">
            <v>D539</v>
          </cell>
          <cell r="B1786" t="str">
            <v>ANEMIA NUTRICIONALES, NO ESPECIFICADAS</v>
          </cell>
          <cell r="C1786" t="str">
            <v>049</v>
          </cell>
        </row>
        <row r="1787">
          <cell r="A1787" t="str">
            <v>D55</v>
          </cell>
          <cell r="B1787" t="str">
            <v>ANEMIA DEBIDA A TRASTORNOS ENZIMATICOS</v>
          </cell>
          <cell r="C1787" t="str">
            <v>049</v>
          </cell>
        </row>
        <row r="1788">
          <cell r="A1788" t="str">
            <v>D550</v>
          </cell>
          <cell r="B1788" t="str">
            <v>ANEMIA DEBIDA A DEFICIENCIA DE GLUCOSA-6-FOSFATO DESHIDROGENASA (G6FD)</v>
          </cell>
          <cell r="C1788" t="str">
            <v>049</v>
          </cell>
        </row>
        <row r="1789">
          <cell r="A1789" t="str">
            <v>D551</v>
          </cell>
          <cell r="B1789" t="str">
            <v>ANEMIA DEBIDA A OTROS TRASTORNOS DEL METABOLISMO DEL GLUTATION</v>
          </cell>
          <cell r="C1789" t="str">
            <v>049</v>
          </cell>
        </row>
        <row r="1790">
          <cell r="A1790" t="str">
            <v>D552</v>
          </cell>
          <cell r="B1790" t="str">
            <v>ANEMIA DEBIDA A TRASTORNOS DE LA ENZIMAS GLUCOLITICAS</v>
          </cell>
          <cell r="C1790" t="str">
            <v>049</v>
          </cell>
        </row>
        <row r="1791">
          <cell r="A1791" t="str">
            <v>D553</v>
          </cell>
          <cell r="B1791" t="str">
            <v>ANEMIA DEBIDA A TRASTORNOS DEL METABOLISMO DE LOS NUCLEOTIDOS</v>
          </cell>
          <cell r="C1791" t="str">
            <v>049</v>
          </cell>
        </row>
        <row r="1792">
          <cell r="A1792" t="str">
            <v>D558</v>
          </cell>
          <cell r="B1792" t="str">
            <v>OTRAS ANEMIAS DEBIDAS A TRASTORNOS ENZIMATICOS</v>
          </cell>
          <cell r="C1792" t="str">
            <v>049</v>
          </cell>
        </row>
        <row r="1793">
          <cell r="A1793" t="str">
            <v>D559</v>
          </cell>
          <cell r="B1793" t="str">
            <v>ANEMIA DEBIDA A TRASTORNOS ENZIMATICOS, SIN OTRA ESPECIFICACION</v>
          </cell>
          <cell r="C1793" t="str">
            <v>049</v>
          </cell>
        </row>
        <row r="1794">
          <cell r="A1794" t="str">
            <v>D56</v>
          </cell>
          <cell r="B1794" t="str">
            <v>TALASEMIA</v>
          </cell>
          <cell r="C1794" t="str">
            <v>049</v>
          </cell>
        </row>
        <row r="1795">
          <cell r="A1795" t="str">
            <v>D560</v>
          </cell>
          <cell r="B1795" t="str">
            <v>ALFA TALASEMIA</v>
          </cell>
          <cell r="C1795" t="str">
            <v>049</v>
          </cell>
        </row>
        <row r="1796">
          <cell r="A1796" t="str">
            <v>D561</v>
          </cell>
          <cell r="B1796" t="str">
            <v>BETA TALASEMIA</v>
          </cell>
          <cell r="C1796" t="str">
            <v>049</v>
          </cell>
        </row>
        <row r="1797">
          <cell r="A1797" t="str">
            <v>D562</v>
          </cell>
          <cell r="B1797" t="str">
            <v>DELTA-BETA TALASEMIA</v>
          </cell>
          <cell r="C1797" t="str">
            <v>049</v>
          </cell>
        </row>
        <row r="1798">
          <cell r="A1798" t="str">
            <v>D563</v>
          </cell>
          <cell r="B1798" t="str">
            <v>RASGO TALASEMICO</v>
          </cell>
          <cell r="C1798" t="str">
            <v>049</v>
          </cell>
        </row>
        <row r="1799">
          <cell r="A1799" t="str">
            <v>D564</v>
          </cell>
          <cell r="B1799" t="str">
            <v>PERSISTENCIA HEREDITARIA DE LA HEMOGLOBINA FETAL (PHHF)</v>
          </cell>
          <cell r="C1799" t="str">
            <v>049</v>
          </cell>
        </row>
        <row r="1800">
          <cell r="A1800" t="str">
            <v>D568</v>
          </cell>
          <cell r="B1800" t="str">
            <v>OTRAS TALASEMIAS</v>
          </cell>
          <cell r="C1800" t="str">
            <v>049</v>
          </cell>
        </row>
        <row r="1801">
          <cell r="A1801" t="str">
            <v>D569</v>
          </cell>
          <cell r="B1801" t="str">
            <v>TALASEMIA, NO ESPECIFICADA</v>
          </cell>
          <cell r="C1801" t="str">
            <v>049</v>
          </cell>
        </row>
        <row r="1802">
          <cell r="A1802" t="str">
            <v>D57</v>
          </cell>
          <cell r="B1802" t="str">
            <v>TRASTORNOS FALCIFORMES</v>
          </cell>
          <cell r="C1802" t="str">
            <v>049</v>
          </cell>
        </row>
        <row r="1803">
          <cell r="A1803" t="str">
            <v>D570</v>
          </cell>
          <cell r="B1803" t="str">
            <v>ANEMIA FALCIFORME CO CRISIS</v>
          </cell>
          <cell r="C1803" t="str">
            <v>049</v>
          </cell>
        </row>
        <row r="1804">
          <cell r="A1804" t="str">
            <v>D571</v>
          </cell>
          <cell r="B1804" t="str">
            <v>ANEMIA FALCIFORME SIN CRISIS</v>
          </cell>
          <cell r="C1804" t="str">
            <v>049</v>
          </cell>
        </row>
        <row r="1805">
          <cell r="A1805" t="str">
            <v>D572</v>
          </cell>
          <cell r="B1805" t="str">
            <v>TRASTORNOS FALCIFORMES HETEROCIGOTOS DOBLES</v>
          </cell>
          <cell r="C1805" t="str">
            <v>049</v>
          </cell>
        </row>
        <row r="1806">
          <cell r="A1806" t="str">
            <v>D573</v>
          </cell>
          <cell r="B1806" t="str">
            <v>RASGO DREPANOCITICO</v>
          </cell>
          <cell r="C1806" t="str">
            <v>049</v>
          </cell>
        </row>
        <row r="1807">
          <cell r="A1807" t="str">
            <v>D578</v>
          </cell>
          <cell r="B1807" t="str">
            <v>OTROS TRASTORNOS FALCIFORMES</v>
          </cell>
          <cell r="C1807" t="str">
            <v>049</v>
          </cell>
        </row>
        <row r="1808">
          <cell r="A1808" t="str">
            <v>D58</v>
          </cell>
          <cell r="B1808" t="str">
            <v>OTRAS ANEMIAS HEMOLITICAS HEREDITARIAS</v>
          </cell>
          <cell r="C1808" t="str">
            <v>049</v>
          </cell>
        </row>
        <row r="1809">
          <cell r="A1809" t="str">
            <v>D580</v>
          </cell>
          <cell r="B1809" t="str">
            <v>ESFEROCITOSIS HEREDITARIA</v>
          </cell>
          <cell r="C1809" t="str">
            <v>049</v>
          </cell>
        </row>
        <row r="1810">
          <cell r="A1810" t="str">
            <v>D581</v>
          </cell>
          <cell r="B1810" t="str">
            <v>ELIPTOCITOSIS HEREDITARIA</v>
          </cell>
          <cell r="C1810" t="str">
            <v>049</v>
          </cell>
        </row>
        <row r="1811">
          <cell r="A1811" t="str">
            <v>D582</v>
          </cell>
          <cell r="B1811" t="str">
            <v>OTRAS HEMOGLOBINOPATIAS</v>
          </cell>
          <cell r="C1811" t="str">
            <v>049</v>
          </cell>
        </row>
        <row r="1812">
          <cell r="A1812" t="str">
            <v>D588</v>
          </cell>
          <cell r="B1812" t="str">
            <v>OTRAS ANEMIAS HEMOLITICAS HEREDITARIAS ESPECIFICADAS</v>
          </cell>
          <cell r="C1812" t="str">
            <v>049</v>
          </cell>
        </row>
        <row r="1813">
          <cell r="A1813" t="str">
            <v>D589</v>
          </cell>
          <cell r="B1813" t="str">
            <v>ANEMIA HEMOLITICA HEREDITARIA, SIN OTRA ESPECIFICACION</v>
          </cell>
          <cell r="C1813" t="str">
            <v>049</v>
          </cell>
        </row>
        <row r="1814">
          <cell r="A1814" t="str">
            <v>D59</v>
          </cell>
          <cell r="B1814" t="str">
            <v>ANEMIA HEMOLITICA ADQUIRIDA</v>
          </cell>
          <cell r="C1814" t="str">
            <v>049</v>
          </cell>
        </row>
        <row r="1815">
          <cell r="A1815" t="str">
            <v>D590</v>
          </cell>
          <cell r="B1815" t="str">
            <v>ANEMIA HEMOLITICA AUTOINMUNE INCLUIDA POR DROGAS</v>
          </cell>
          <cell r="C1815" t="str">
            <v>049</v>
          </cell>
        </row>
        <row r="1816">
          <cell r="A1816" t="str">
            <v>D591</v>
          </cell>
          <cell r="B1816" t="str">
            <v>OTRAS ANEMIAS HEMOLITICAS AUTOINMUNES</v>
          </cell>
          <cell r="C1816" t="str">
            <v>049</v>
          </cell>
        </row>
        <row r="1817">
          <cell r="A1817" t="str">
            <v>D592</v>
          </cell>
          <cell r="B1817" t="str">
            <v>ANEMIA HEMOLITICA NO AUTOINMUNE INDUCIDA POR DROGAS</v>
          </cell>
          <cell r="C1817" t="str">
            <v>049</v>
          </cell>
        </row>
        <row r="1818">
          <cell r="A1818" t="str">
            <v>D593</v>
          </cell>
          <cell r="B1818" t="str">
            <v>SIDROME HEMOLITICO-UREMICO</v>
          </cell>
          <cell r="C1818" t="str">
            <v>049</v>
          </cell>
        </row>
        <row r="1819">
          <cell r="A1819" t="str">
            <v>D594</v>
          </cell>
          <cell r="B1819" t="str">
            <v>OTRAS ANEMIAS HEMOLITICAS NO AUTOINMUNES</v>
          </cell>
          <cell r="C1819" t="str">
            <v>049</v>
          </cell>
        </row>
        <row r="1820">
          <cell r="A1820" t="str">
            <v>D595</v>
          </cell>
          <cell r="B1820" t="str">
            <v>HEMOGLOBINURIA PAROXISTICA NOCTURNA (MARCHIAFAVA-MICHELI)</v>
          </cell>
          <cell r="C1820" t="str">
            <v>049</v>
          </cell>
        </row>
        <row r="1821">
          <cell r="A1821" t="str">
            <v>D596</v>
          </cell>
          <cell r="B1821" t="str">
            <v>HEMOGLOBINURIA DEBIDA A HEMOLISIS POR OTRAS CAUSAS EXTERNAS</v>
          </cell>
          <cell r="C1821" t="str">
            <v>049</v>
          </cell>
        </row>
        <row r="1822">
          <cell r="A1822" t="str">
            <v>D598</v>
          </cell>
          <cell r="B1822" t="str">
            <v>OTRS ANEMIAS HEMOLITICAS ADQUIRIDAS</v>
          </cell>
          <cell r="C1822" t="str">
            <v>049</v>
          </cell>
        </row>
        <row r="1823">
          <cell r="A1823" t="str">
            <v>D599</v>
          </cell>
          <cell r="B1823" t="str">
            <v>ANEMIA HEMOLITICA ADQUIRIDA, SIN OTRA ESPECIFICACION</v>
          </cell>
          <cell r="C1823" t="str">
            <v>049</v>
          </cell>
        </row>
        <row r="1824">
          <cell r="A1824" t="str">
            <v>D60</v>
          </cell>
          <cell r="B1824" t="str">
            <v>APLASIA ADQUIRIDA, EXCLUSIVA DE LA SERIE ROJA (ERITROBLASTOPENIA)</v>
          </cell>
          <cell r="C1824" t="str">
            <v>049</v>
          </cell>
        </row>
        <row r="1825">
          <cell r="A1825" t="str">
            <v>D600</v>
          </cell>
          <cell r="B1825" t="str">
            <v>APLASIA CRONICA ADQUIRIDA, EXCLUSIVA DE LA SERIE ROJA</v>
          </cell>
          <cell r="C1825" t="str">
            <v>049</v>
          </cell>
        </row>
        <row r="1826">
          <cell r="A1826" t="str">
            <v>D601</v>
          </cell>
          <cell r="B1826" t="str">
            <v>APLASIA TRANSITORIA ADQUIRIDA, EXCLUSIVA DE LA SERIE ROJA</v>
          </cell>
          <cell r="C1826" t="str">
            <v>049</v>
          </cell>
        </row>
        <row r="1827">
          <cell r="A1827" t="str">
            <v>D608</v>
          </cell>
          <cell r="B1827" t="str">
            <v>OTRAS APLASIAS ADQUIRIDAS, EXCLUSIVAS DE LA SERIE ROJA</v>
          </cell>
          <cell r="C1827" t="str">
            <v>049</v>
          </cell>
        </row>
        <row r="1828">
          <cell r="A1828" t="str">
            <v>D609</v>
          </cell>
          <cell r="B1828" t="str">
            <v>APLASIA ADQUIRIDA, EXCLUSIVA DE LA SERIE ROJA, NO ESPECIFICADA</v>
          </cell>
          <cell r="C1828" t="str">
            <v>049</v>
          </cell>
        </row>
        <row r="1829">
          <cell r="A1829" t="str">
            <v>D61</v>
          </cell>
          <cell r="B1829" t="str">
            <v>ORTAS ANEMIAS APLASTICAS</v>
          </cell>
          <cell r="C1829" t="str">
            <v>049</v>
          </cell>
        </row>
        <row r="1830">
          <cell r="A1830" t="str">
            <v>D610</v>
          </cell>
          <cell r="B1830" t="str">
            <v>ANEMIA APLASTICA CONSTITUCIONAL</v>
          </cell>
          <cell r="C1830" t="str">
            <v>049</v>
          </cell>
        </row>
        <row r="1831">
          <cell r="A1831" t="str">
            <v>D611</v>
          </cell>
          <cell r="B1831" t="str">
            <v>ANEMIA APLASTICA INDUCIDA POR DROGAS</v>
          </cell>
          <cell r="C1831" t="str">
            <v>049</v>
          </cell>
        </row>
        <row r="1832">
          <cell r="A1832" t="str">
            <v>D612</v>
          </cell>
          <cell r="B1832" t="str">
            <v>ANEMIA APLASTICA DEBIDA A OTROS AGENTES EXTERNOS</v>
          </cell>
          <cell r="C1832" t="str">
            <v>049</v>
          </cell>
        </row>
        <row r="1833">
          <cell r="A1833" t="str">
            <v>D613</v>
          </cell>
          <cell r="B1833" t="str">
            <v>ANEMIA APLASTICA IDIOPATICA</v>
          </cell>
          <cell r="C1833" t="str">
            <v>049</v>
          </cell>
        </row>
        <row r="1834">
          <cell r="A1834" t="str">
            <v>D618</v>
          </cell>
          <cell r="B1834" t="str">
            <v>OTRAS ANEMIAS APLASTICAS ESPECIFICADAS</v>
          </cell>
          <cell r="C1834" t="str">
            <v>049</v>
          </cell>
        </row>
        <row r="1835">
          <cell r="A1835" t="str">
            <v>D619</v>
          </cell>
          <cell r="B1835" t="str">
            <v>ANEMIA APLASTICA SIN OTRA EPECIFICACION</v>
          </cell>
          <cell r="C1835" t="str">
            <v>049</v>
          </cell>
        </row>
        <row r="1836">
          <cell r="A1836" t="str">
            <v>D62</v>
          </cell>
          <cell r="B1836" t="str">
            <v>ANEMIA POSTHEMORRAGICO AGUDA</v>
          </cell>
          <cell r="C1836" t="str">
            <v>049</v>
          </cell>
        </row>
        <row r="1837">
          <cell r="A1837" t="str">
            <v>D63*</v>
          </cell>
          <cell r="B1837" t="str">
            <v>ANEMIA EN ENFERMEDADES CRONICAS CLASIFICADAS EN OTRAS PARTES</v>
          </cell>
          <cell r="C1837" t="str">
            <v>049</v>
          </cell>
        </row>
        <row r="1838">
          <cell r="A1838" t="str">
            <v>D630</v>
          </cell>
          <cell r="B1838" t="str">
            <v>ANEMIA EN ENFERMEDADES NEOPLASTICA (C00-D48+)</v>
          </cell>
          <cell r="C1838" t="str">
            <v>049</v>
          </cell>
        </row>
        <row r="1839">
          <cell r="A1839" t="str">
            <v>D638</v>
          </cell>
          <cell r="B1839" t="str">
            <v>ANEMIA EN OTRAS ENFERMEDADES CRONICAS CLASIFICADAS EN OTRA PARTE</v>
          </cell>
          <cell r="C1839" t="str">
            <v>049</v>
          </cell>
        </row>
        <row r="1840">
          <cell r="A1840" t="str">
            <v>D64</v>
          </cell>
          <cell r="B1840" t="str">
            <v>OTRAS ANEMIAS</v>
          </cell>
          <cell r="C1840" t="str">
            <v>049</v>
          </cell>
        </row>
        <row r="1841">
          <cell r="A1841" t="str">
            <v>D640</v>
          </cell>
          <cell r="B1841" t="str">
            <v>ANEMIA SIDEROBLASTICA HEREDITARIA</v>
          </cell>
          <cell r="C1841" t="str">
            <v>049</v>
          </cell>
        </row>
        <row r="1842">
          <cell r="A1842" t="str">
            <v>D641</v>
          </cell>
          <cell r="B1842" t="str">
            <v>ANEMIA SIDEROBLASTICA SECUNDARIA A OTRA ENFERMEDAD</v>
          </cell>
          <cell r="C1842" t="str">
            <v>049</v>
          </cell>
        </row>
        <row r="1843">
          <cell r="A1843" t="str">
            <v>D642</v>
          </cell>
          <cell r="B1843" t="str">
            <v>ANEMIA SIDEROBLASTICA SECUNDARIA, DEBIDA A DROGAS Y TOXINAS</v>
          </cell>
          <cell r="C1843" t="str">
            <v>049</v>
          </cell>
        </row>
        <row r="1844">
          <cell r="A1844" t="str">
            <v>D643</v>
          </cell>
          <cell r="B1844" t="str">
            <v>OTRAS ANEMIAS SIDEROBLASTICAS</v>
          </cell>
          <cell r="C1844" t="str">
            <v>049</v>
          </cell>
        </row>
        <row r="1845">
          <cell r="A1845" t="str">
            <v>D644</v>
          </cell>
          <cell r="B1845" t="str">
            <v>ANEMIA DISERITROPOYETICA CONGENITA</v>
          </cell>
          <cell r="C1845" t="str">
            <v>049</v>
          </cell>
        </row>
        <row r="1846">
          <cell r="A1846" t="str">
            <v>D648</v>
          </cell>
          <cell r="B1846" t="str">
            <v>OTRAS ANEMIAS ESPECIFICADAS</v>
          </cell>
          <cell r="C1846" t="str">
            <v>049</v>
          </cell>
        </row>
        <row r="1847">
          <cell r="A1847" t="str">
            <v>D649</v>
          </cell>
          <cell r="B1847" t="str">
            <v>ANEMIA DE TIPO NO ESPECIFICADO</v>
          </cell>
          <cell r="C1847" t="str">
            <v>049</v>
          </cell>
        </row>
        <row r="1848">
          <cell r="A1848" t="str">
            <v>D65</v>
          </cell>
          <cell r="B1848" t="str">
            <v>COAGULACION INTRAVASCULAR DISEMINADA (SINDROME DE DESFIBRINACION)</v>
          </cell>
          <cell r="C1848" t="str">
            <v>050</v>
          </cell>
        </row>
        <row r="1849">
          <cell r="A1849" t="str">
            <v>D66</v>
          </cell>
          <cell r="B1849" t="str">
            <v>DEFICIENCIA HEREDITARIA DEL FACTOR VIII</v>
          </cell>
          <cell r="C1849" t="str">
            <v>050</v>
          </cell>
        </row>
        <row r="1850">
          <cell r="A1850" t="str">
            <v>D67</v>
          </cell>
          <cell r="B1850" t="str">
            <v>DEFICIENCIA HEREDITARIA DEL FACTOR IX</v>
          </cell>
          <cell r="C1850" t="str">
            <v>050</v>
          </cell>
        </row>
        <row r="1851">
          <cell r="A1851" t="str">
            <v>D68</v>
          </cell>
          <cell r="B1851" t="str">
            <v>OTROS DEFECTOS DE LA COAGULACION</v>
          </cell>
          <cell r="C1851" t="str">
            <v>050</v>
          </cell>
        </row>
        <row r="1852">
          <cell r="A1852" t="str">
            <v>D680</v>
          </cell>
          <cell r="B1852" t="str">
            <v>ENFERMEDAD DE VON WILLEBRAND</v>
          </cell>
          <cell r="C1852" t="str">
            <v>050</v>
          </cell>
        </row>
        <row r="1853">
          <cell r="A1853" t="str">
            <v>D681</v>
          </cell>
          <cell r="B1853" t="str">
            <v>DEFICIENCIA HEREDITARIA DEL FACTOR XI</v>
          </cell>
          <cell r="C1853" t="str">
            <v>050</v>
          </cell>
        </row>
        <row r="1854">
          <cell r="A1854" t="str">
            <v>D682</v>
          </cell>
          <cell r="B1854" t="str">
            <v>DEFICIENCIA HEREDITARIA DE OTROS FACTORES DE LA COAGULACION</v>
          </cell>
          <cell r="C1854" t="str">
            <v>050</v>
          </cell>
        </row>
        <row r="1855">
          <cell r="A1855" t="str">
            <v>D683</v>
          </cell>
          <cell r="B1855" t="str">
            <v>TRASTORNO HEMORRAGICO DEBIDO A ANTICOAGULANTES CIRCULANTES</v>
          </cell>
          <cell r="C1855" t="str">
            <v>050</v>
          </cell>
        </row>
        <row r="1856">
          <cell r="A1856" t="str">
            <v>D684</v>
          </cell>
          <cell r="B1856" t="str">
            <v>DEFICIENCIA ADQUIRIDA DE FACTORES DE LA COAGULACION</v>
          </cell>
          <cell r="C1856" t="str">
            <v>050</v>
          </cell>
        </row>
        <row r="1857">
          <cell r="A1857" t="str">
            <v>D688</v>
          </cell>
          <cell r="B1857" t="str">
            <v>OTROS DEFECTOS ESPECIFICADOS DE LA COAGULACION</v>
          </cell>
          <cell r="C1857" t="str">
            <v>050</v>
          </cell>
        </row>
        <row r="1858">
          <cell r="A1858" t="str">
            <v>D689</v>
          </cell>
          <cell r="B1858" t="str">
            <v>DEFECTO DE LA COAGULACION, NO ESPECIFICADO</v>
          </cell>
          <cell r="C1858" t="str">
            <v>050</v>
          </cell>
        </row>
        <row r="1859">
          <cell r="A1859" t="str">
            <v>D69</v>
          </cell>
          <cell r="B1859" t="str">
            <v>PURPURA Y OTRAS AFECCIONES HEMORRAGICOS</v>
          </cell>
          <cell r="C1859" t="str">
            <v>048</v>
          </cell>
        </row>
        <row r="1860">
          <cell r="A1860" t="str">
            <v>D690</v>
          </cell>
          <cell r="B1860" t="str">
            <v>PURPURA ALERGICA</v>
          </cell>
          <cell r="C1860" t="str">
            <v>048</v>
          </cell>
        </row>
        <row r="1861">
          <cell r="A1861" t="str">
            <v>D691</v>
          </cell>
          <cell r="B1861" t="str">
            <v>DEFECTOS CUALITATIVOS DE LAS PLAQUETAS</v>
          </cell>
          <cell r="C1861" t="str">
            <v>048</v>
          </cell>
        </row>
        <row r="1862">
          <cell r="A1862" t="str">
            <v>D692</v>
          </cell>
          <cell r="B1862" t="str">
            <v>OTRAS PURPURAS NO TROMBOCITOPENICAS</v>
          </cell>
          <cell r="C1862" t="str">
            <v>048</v>
          </cell>
        </row>
        <row r="1863">
          <cell r="A1863" t="str">
            <v>D693</v>
          </cell>
          <cell r="B1863" t="str">
            <v>PURPURA TROMBOCITOPENICAS IDIOPATICA</v>
          </cell>
          <cell r="C1863" t="str">
            <v>048</v>
          </cell>
        </row>
        <row r="1864">
          <cell r="A1864" t="str">
            <v>D694</v>
          </cell>
          <cell r="B1864" t="str">
            <v>OTRAS TROMBOCITOPENIAS PRIMARIAS</v>
          </cell>
          <cell r="C1864" t="str">
            <v>048</v>
          </cell>
        </row>
        <row r="1865">
          <cell r="A1865" t="str">
            <v>D695</v>
          </cell>
          <cell r="B1865" t="str">
            <v>TROMBOCITOPENIA SECUNDARIA</v>
          </cell>
          <cell r="C1865" t="str">
            <v>048</v>
          </cell>
        </row>
        <row r="1866">
          <cell r="A1866" t="str">
            <v>D696</v>
          </cell>
          <cell r="B1866" t="str">
            <v>TROMBOCITOPENIA NO ESPECIFICADA</v>
          </cell>
          <cell r="C1866" t="str">
            <v>048</v>
          </cell>
        </row>
        <row r="1867">
          <cell r="A1867" t="str">
            <v>D698</v>
          </cell>
          <cell r="B1867" t="str">
            <v>OTRAS AFECCIONES HEMORRAGICAS ESPECIFICADAS</v>
          </cell>
          <cell r="C1867" t="str">
            <v>048</v>
          </cell>
        </row>
        <row r="1868">
          <cell r="A1868" t="str">
            <v>D699</v>
          </cell>
          <cell r="B1868" t="str">
            <v>AFECCIONES HEMORRAGICA, NO ESPECIFICADA</v>
          </cell>
          <cell r="C1868" t="str">
            <v>048</v>
          </cell>
        </row>
        <row r="1869">
          <cell r="A1869" t="str">
            <v>D70</v>
          </cell>
          <cell r="B1869" t="str">
            <v>AGRANULOCITOSIS</v>
          </cell>
          <cell r="C1869" t="str">
            <v>050</v>
          </cell>
        </row>
        <row r="1870">
          <cell r="A1870" t="str">
            <v>D71</v>
          </cell>
          <cell r="B1870" t="str">
            <v>TRASTORNO FUNCIONALES DE LOS POLIMORFONUCLEARES NEUTROFILOS</v>
          </cell>
          <cell r="C1870" t="str">
            <v>050</v>
          </cell>
        </row>
        <row r="1871">
          <cell r="A1871" t="str">
            <v>D72</v>
          </cell>
          <cell r="B1871" t="str">
            <v>OTROS TRASTORNOS DE LOS LEUCOCITOS</v>
          </cell>
          <cell r="C1871" t="str">
            <v>050</v>
          </cell>
        </row>
        <row r="1872">
          <cell r="A1872" t="str">
            <v>D720</v>
          </cell>
          <cell r="B1872" t="str">
            <v>ANOMALIAS GENETICAS DE LOS LEUCOCITOS</v>
          </cell>
          <cell r="C1872" t="str">
            <v>050</v>
          </cell>
        </row>
        <row r="1873">
          <cell r="A1873" t="str">
            <v>D721</v>
          </cell>
          <cell r="B1873" t="str">
            <v>EOSINOFILIA</v>
          </cell>
          <cell r="C1873" t="str">
            <v>050</v>
          </cell>
        </row>
        <row r="1874">
          <cell r="A1874" t="str">
            <v>D728</v>
          </cell>
          <cell r="B1874" t="str">
            <v>OTROS TRASTORNOS ESPECIFICADOS DE LOS LEUCOCITOS</v>
          </cell>
          <cell r="C1874" t="str">
            <v>050</v>
          </cell>
        </row>
        <row r="1875">
          <cell r="A1875" t="str">
            <v>D729</v>
          </cell>
          <cell r="B1875" t="str">
            <v>TRASTORNOS DE LOS LEUCOCITOS, NO ESPECIFICADOS</v>
          </cell>
          <cell r="C1875" t="str">
            <v>050</v>
          </cell>
        </row>
        <row r="1876">
          <cell r="A1876" t="str">
            <v>D73</v>
          </cell>
          <cell r="B1876" t="str">
            <v>ENFERMEDADES DEL BAZO</v>
          </cell>
          <cell r="C1876" t="str">
            <v>050</v>
          </cell>
        </row>
        <row r="1877">
          <cell r="A1877" t="str">
            <v>D730</v>
          </cell>
          <cell r="B1877" t="str">
            <v>HIPOESPLENISMO</v>
          </cell>
          <cell r="C1877" t="str">
            <v>050</v>
          </cell>
        </row>
        <row r="1878">
          <cell r="A1878" t="str">
            <v>D731</v>
          </cell>
          <cell r="B1878" t="str">
            <v>HIPERESPLENISMO</v>
          </cell>
          <cell r="C1878" t="str">
            <v>050</v>
          </cell>
        </row>
        <row r="1879">
          <cell r="A1879" t="str">
            <v>D732</v>
          </cell>
          <cell r="B1879" t="str">
            <v>ESPLENOMEGALIA CONGESTIVA CRONICA</v>
          </cell>
          <cell r="C1879" t="str">
            <v>050</v>
          </cell>
        </row>
        <row r="1880">
          <cell r="A1880" t="str">
            <v>D733</v>
          </cell>
          <cell r="B1880" t="str">
            <v>ABSCESO DEL BAZO</v>
          </cell>
          <cell r="C1880" t="str">
            <v>050</v>
          </cell>
        </row>
        <row r="1881">
          <cell r="A1881" t="str">
            <v>D734</v>
          </cell>
          <cell r="B1881" t="str">
            <v>QUISTE DEL BAZO</v>
          </cell>
          <cell r="C1881" t="str">
            <v>050</v>
          </cell>
        </row>
        <row r="1882">
          <cell r="A1882" t="str">
            <v>D735</v>
          </cell>
          <cell r="B1882" t="str">
            <v>INFARTO DEL BAZO</v>
          </cell>
          <cell r="C1882" t="str">
            <v>050</v>
          </cell>
        </row>
        <row r="1883">
          <cell r="A1883" t="str">
            <v>D738</v>
          </cell>
          <cell r="B1883" t="str">
            <v>OTRAS ENFERMEDADES DEL BAZO</v>
          </cell>
          <cell r="C1883" t="str">
            <v>050</v>
          </cell>
        </row>
        <row r="1884">
          <cell r="A1884" t="str">
            <v>D739</v>
          </cell>
          <cell r="B1884" t="str">
            <v>ENFERMEDAD DEL BAZO, NO ESPECIFICADA</v>
          </cell>
          <cell r="C1884" t="str">
            <v>050</v>
          </cell>
        </row>
        <row r="1885">
          <cell r="A1885" t="str">
            <v>D74</v>
          </cell>
          <cell r="B1885" t="str">
            <v>METAHEMOGLOBINEMIA</v>
          </cell>
          <cell r="C1885" t="str">
            <v>050</v>
          </cell>
        </row>
        <row r="1886">
          <cell r="A1886" t="str">
            <v>D740</v>
          </cell>
          <cell r="B1886" t="str">
            <v>METAHEMOGLOBINEMIA CONGENITA</v>
          </cell>
          <cell r="C1886" t="str">
            <v>050</v>
          </cell>
        </row>
        <row r="1887">
          <cell r="A1887" t="str">
            <v>D748</v>
          </cell>
          <cell r="B1887" t="str">
            <v>OTRAS METAHEMOGLOBINEMIAS</v>
          </cell>
          <cell r="C1887" t="str">
            <v>050</v>
          </cell>
        </row>
        <row r="1888">
          <cell r="A1888" t="str">
            <v>D749</v>
          </cell>
          <cell r="B1888" t="str">
            <v>METAHEMOGLOBINEMIA, NO ESPECIFICADA</v>
          </cell>
          <cell r="C1888" t="str">
            <v>050</v>
          </cell>
        </row>
        <row r="1889">
          <cell r="A1889" t="str">
            <v>D75</v>
          </cell>
          <cell r="B1889" t="str">
            <v>OTRAS ENFERMEDADES DE LA SANGRE Y DE LOS ORG. HEMATOPOYETICOS</v>
          </cell>
          <cell r="C1889" t="str">
            <v>050</v>
          </cell>
        </row>
        <row r="1890">
          <cell r="A1890" t="str">
            <v>D750</v>
          </cell>
          <cell r="B1890" t="str">
            <v>ERITROCITOSIS FAMILIAR</v>
          </cell>
          <cell r="C1890" t="str">
            <v>050</v>
          </cell>
        </row>
        <row r="1891">
          <cell r="A1891" t="str">
            <v>D751</v>
          </cell>
          <cell r="B1891" t="str">
            <v>POLICITEMIA SECUNDARIA</v>
          </cell>
          <cell r="C1891" t="str">
            <v>050</v>
          </cell>
        </row>
        <row r="1892">
          <cell r="A1892" t="str">
            <v>D752</v>
          </cell>
          <cell r="B1892" t="str">
            <v>TROMBOCITOSIS ESENCIAL</v>
          </cell>
          <cell r="C1892" t="str">
            <v>050</v>
          </cell>
        </row>
        <row r="1893">
          <cell r="A1893" t="str">
            <v>D758</v>
          </cell>
          <cell r="B1893" t="str">
            <v>OTRAS ENF. ESPECIF. DE LA SANGRE Y DE LOS ORGANOS HEMATOPOYETICOS</v>
          </cell>
          <cell r="C1893" t="str">
            <v>050</v>
          </cell>
        </row>
        <row r="1894">
          <cell r="A1894" t="str">
            <v>D759</v>
          </cell>
          <cell r="B1894" t="str">
            <v>ENF. DE LA SANGRE Y DE LOS ORGANOS HEMATOPOYETICOS, NO ESPECIFICADA</v>
          </cell>
          <cell r="C1894" t="str">
            <v>050</v>
          </cell>
        </row>
        <row r="1895">
          <cell r="A1895" t="str">
            <v>D76</v>
          </cell>
          <cell r="B1895" t="str">
            <v>CIERTAS ENF. QUE AFECTAN AL TEJ. LINFORRETICULAR Y AL SIST.RETICULOEN</v>
          </cell>
          <cell r="C1895" t="str">
            <v>050</v>
          </cell>
        </row>
        <row r="1896">
          <cell r="A1896" t="str">
            <v>D760</v>
          </cell>
          <cell r="B1896" t="str">
            <v>HISTIOCITOSIS DE LAS CELULAS DE LANGERHANS, NO CLASIF. EN OTRA PARTE</v>
          </cell>
          <cell r="C1896" t="str">
            <v>050</v>
          </cell>
        </row>
        <row r="1897">
          <cell r="A1897" t="str">
            <v>D761</v>
          </cell>
          <cell r="B1897" t="str">
            <v>LINFOHISTIOCITOSIS HEMOFAGOCITICA</v>
          </cell>
          <cell r="C1897" t="str">
            <v>050</v>
          </cell>
        </row>
        <row r="1898">
          <cell r="A1898" t="str">
            <v>D762</v>
          </cell>
          <cell r="B1898" t="str">
            <v>SIDROME HEMOFAGOCITICO ASOCIADO A INFECCION</v>
          </cell>
          <cell r="C1898" t="str">
            <v>050</v>
          </cell>
        </row>
        <row r="1899">
          <cell r="A1899" t="str">
            <v>D763</v>
          </cell>
          <cell r="B1899" t="str">
            <v>OTROS SINDROMES HISTIOCITICOS</v>
          </cell>
          <cell r="C1899" t="str">
            <v>050</v>
          </cell>
        </row>
        <row r="1900">
          <cell r="A1900" t="str">
            <v>D80</v>
          </cell>
          <cell r="B1900" t="str">
            <v>INMUNODEFICIENCIA CON PREDOMINIO DE DEFECTOS DE LOS ANTICUERPOS</v>
          </cell>
          <cell r="C1900" t="str">
            <v>050</v>
          </cell>
        </row>
        <row r="1901">
          <cell r="A1901" t="str">
            <v>D800</v>
          </cell>
          <cell r="B1901" t="str">
            <v>HIPOGAMMAGLOBULINEMIA HEREDITARIA</v>
          </cell>
          <cell r="C1901" t="str">
            <v>050</v>
          </cell>
        </row>
        <row r="1902">
          <cell r="A1902" t="str">
            <v>D801</v>
          </cell>
          <cell r="B1902" t="str">
            <v>HIPOGAMMAGLOBULINEMIA NO FAMILIAR</v>
          </cell>
          <cell r="C1902" t="str">
            <v>050</v>
          </cell>
        </row>
        <row r="1903">
          <cell r="A1903" t="str">
            <v>D802</v>
          </cell>
          <cell r="B1903" t="str">
            <v>DEFICIENCIA SELECTIVA DE INMUNOGLOBULINA A (IGA)</v>
          </cell>
          <cell r="C1903" t="str">
            <v>050</v>
          </cell>
        </row>
        <row r="1904">
          <cell r="A1904" t="str">
            <v>D803</v>
          </cell>
          <cell r="B1904" t="str">
            <v>DEFICIENCIA SELECTIVA DE SUBCLASE DE LA INMUNOGLOBULINA G (IGG)</v>
          </cell>
          <cell r="C1904" t="str">
            <v>050</v>
          </cell>
        </row>
        <row r="1905">
          <cell r="A1905" t="str">
            <v>D804</v>
          </cell>
          <cell r="B1905" t="str">
            <v>DEFICIENCIA SELECTIVA DE INMUNOGLOBULINA M (IGM)</v>
          </cell>
          <cell r="C1905" t="str">
            <v>050</v>
          </cell>
        </row>
        <row r="1906">
          <cell r="A1906" t="str">
            <v>D805</v>
          </cell>
          <cell r="B1906" t="str">
            <v>INMUNODEFICIENCIA CON INCREMENTO DE INMUNOGLOBULINA M (IGM)</v>
          </cell>
          <cell r="C1906" t="str">
            <v>050</v>
          </cell>
        </row>
        <row r="1907">
          <cell r="A1907" t="str">
            <v>D806</v>
          </cell>
          <cell r="B1907" t="str">
            <v>DEFICIENCIA DE ANTICUERPOS CON INMUNO. CASI NORMALES O CON HIPERINMUNO</v>
          </cell>
          <cell r="C1907" t="str">
            <v>050</v>
          </cell>
        </row>
        <row r="1908">
          <cell r="A1908" t="str">
            <v>D807</v>
          </cell>
          <cell r="B1908" t="str">
            <v>HIPOGAMMAGLOBULINEMIA TRANSITORIA DE LA INFANCIA</v>
          </cell>
          <cell r="C1908" t="str">
            <v>050</v>
          </cell>
        </row>
        <row r="1909">
          <cell r="A1909" t="str">
            <v>D808</v>
          </cell>
          <cell r="B1909" t="str">
            <v>OTRAS INMUNODEFICIENCIAS CON PREDOMINIO DE DEFECTOS DE ANTICUERPOS</v>
          </cell>
          <cell r="C1909" t="str">
            <v>050</v>
          </cell>
        </row>
        <row r="1910">
          <cell r="A1910" t="str">
            <v>D809</v>
          </cell>
          <cell r="B1910" t="str">
            <v>INMUNODEF. CON PREDOMINIO DE DEFECTOS DE LOS ANTIC. NO ESPECIFICADA</v>
          </cell>
          <cell r="C1910" t="str">
            <v>050</v>
          </cell>
        </row>
        <row r="1911">
          <cell r="A1911" t="str">
            <v>D81</v>
          </cell>
          <cell r="B1911" t="str">
            <v>INMUNODEFICIENCIAS COMBINADAS</v>
          </cell>
          <cell r="C1911" t="str">
            <v>050</v>
          </cell>
        </row>
        <row r="1912">
          <cell r="A1912" t="str">
            <v>D810</v>
          </cell>
          <cell r="B1912" t="str">
            <v>INMUNODEFICIENCA COMBINADA SEVERA (IDCS) CON DISGENECIA RETICULAR</v>
          </cell>
          <cell r="C1912" t="str">
            <v>050</v>
          </cell>
        </row>
        <row r="1913">
          <cell r="A1913" t="str">
            <v>D811</v>
          </cell>
          <cell r="B1913" t="str">
            <v>INMUNODEFICIENCIA COMBINADA SEVERA (IDCS) CON LINFOCITOPENIA T Y B</v>
          </cell>
          <cell r="C1913" t="str">
            <v>050</v>
          </cell>
        </row>
        <row r="1914">
          <cell r="A1914" t="str">
            <v>D812</v>
          </cell>
          <cell r="B1914" t="str">
            <v>INMUNODEFICIENCIA COMBINADA SEVERA (IDCS) CON CIFRA BAJA O NORMAL</v>
          </cell>
          <cell r="C1914" t="str">
            <v>050</v>
          </cell>
        </row>
        <row r="1915">
          <cell r="A1915" t="str">
            <v>D813</v>
          </cell>
          <cell r="B1915" t="str">
            <v>DEFICIENCIA DE LA ADENOSINA DEAMINASA (ADA)</v>
          </cell>
          <cell r="C1915" t="str">
            <v>050</v>
          </cell>
        </row>
        <row r="1916">
          <cell r="A1916" t="str">
            <v>D814</v>
          </cell>
          <cell r="B1916" t="str">
            <v>SINDROME DE NEZELOF</v>
          </cell>
          <cell r="C1916" t="str">
            <v>050</v>
          </cell>
        </row>
        <row r="1917">
          <cell r="A1917" t="str">
            <v>D815</v>
          </cell>
          <cell r="B1917" t="str">
            <v>DEFICIENCIA DE LA FOSFORILASA PURINONUCLEOSIDA (FPN)</v>
          </cell>
          <cell r="C1917" t="str">
            <v>050</v>
          </cell>
        </row>
        <row r="1918">
          <cell r="A1918" t="str">
            <v>D816</v>
          </cell>
          <cell r="B1918" t="str">
            <v>DEFICIENCIA DE LA CLASE I DEL COMPLEJO DE HISTOCOMPATIBILIDAD MAYOR</v>
          </cell>
          <cell r="C1918" t="str">
            <v>050</v>
          </cell>
        </row>
        <row r="1919">
          <cell r="A1919" t="str">
            <v>D817</v>
          </cell>
          <cell r="B1919" t="str">
            <v>DEFICIENCIA DE LA CLASE II DEL COMPLEJO DE HISTOCOMPATIBILIDAD MAYOR</v>
          </cell>
          <cell r="C1919" t="str">
            <v>050</v>
          </cell>
        </row>
        <row r="1920">
          <cell r="A1920" t="str">
            <v>D818</v>
          </cell>
          <cell r="B1920" t="str">
            <v>OTRAS INMUNODEFICIENCIAS COMBINADAS</v>
          </cell>
          <cell r="C1920" t="str">
            <v>050</v>
          </cell>
        </row>
        <row r="1921">
          <cell r="A1921" t="str">
            <v>D819</v>
          </cell>
          <cell r="B1921" t="str">
            <v>INMUNODEFICIENCIA COMBINADA, NO ESPECIFICADA</v>
          </cell>
          <cell r="C1921" t="str">
            <v>050</v>
          </cell>
        </row>
        <row r="1922">
          <cell r="A1922" t="str">
            <v>D82</v>
          </cell>
          <cell r="B1922" t="str">
            <v>INMUNODEFICIENCIA ASOCIADA CON OTROS DEFECTOS MAYORES</v>
          </cell>
          <cell r="C1922" t="str">
            <v>050</v>
          </cell>
        </row>
        <row r="1923">
          <cell r="A1923" t="str">
            <v>D820</v>
          </cell>
          <cell r="B1923" t="str">
            <v>SINDROME DE WISKOTT-ALDRICH</v>
          </cell>
          <cell r="C1923" t="str">
            <v>050</v>
          </cell>
        </row>
        <row r="1924">
          <cell r="A1924" t="str">
            <v>D821</v>
          </cell>
          <cell r="B1924" t="str">
            <v>SINDROME DE DI GEORGE</v>
          </cell>
          <cell r="C1924" t="str">
            <v>050</v>
          </cell>
        </row>
        <row r="1925">
          <cell r="A1925" t="str">
            <v>D822</v>
          </cell>
          <cell r="B1925" t="str">
            <v>INMUNODEFICIENCIA CON ENANISMO MICROMELICO (MIEBROS CORTOS)</v>
          </cell>
          <cell r="C1925" t="str">
            <v>050</v>
          </cell>
        </row>
        <row r="1926">
          <cell r="A1926" t="str">
            <v>D823</v>
          </cell>
          <cell r="B1926" t="str">
            <v>INMUNODEF. CONSECUTIVA A RESPUESTA DEFECTUOSA HERED. CONTRA EL VIR</v>
          </cell>
          <cell r="C1926" t="str">
            <v>050</v>
          </cell>
        </row>
        <row r="1927">
          <cell r="A1927" t="str">
            <v>D824</v>
          </cell>
          <cell r="B1927" t="str">
            <v>SINDROME DE HIPERINMUNOGLOBULINA E (IGE)</v>
          </cell>
          <cell r="C1927" t="str">
            <v>050</v>
          </cell>
        </row>
        <row r="1928">
          <cell r="A1928" t="str">
            <v>D828</v>
          </cell>
          <cell r="B1928" t="str">
            <v>INMUNODEFICIENCIA ASOCIADA CON OTROS DEFECTOS MAYORES ESPECIFICADOS</v>
          </cell>
          <cell r="C1928" t="str">
            <v>050</v>
          </cell>
        </row>
        <row r="1929">
          <cell r="A1929" t="str">
            <v>D829</v>
          </cell>
          <cell r="B1929" t="str">
            <v>INMUNODEFICIENCIA ASOCIADA CON DEFECTOS MAYORES NO ESPECIFICADOS</v>
          </cell>
          <cell r="C1929" t="str">
            <v>050</v>
          </cell>
        </row>
        <row r="1930">
          <cell r="A1930" t="str">
            <v>D83</v>
          </cell>
          <cell r="B1930" t="str">
            <v>INMUNODEFICIENCIA VARAIBLE COMUN</v>
          </cell>
          <cell r="C1930" t="str">
            <v>050</v>
          </cell>
        </row>
        <row r="1931">
          <cell r="A1931" t="str">
            <v>D830</v>
          </cell>
          <cell r="B1931" t="str">
            <v>INMUNODEF. VARIABLE COMUN CON PRED. DE ANORMALIDAD EN EL MUMERO</v>
          </cell>
          <cell r="C1931" t="str">
            <v>050</v>
          </cell>
        </row>
        <row r="1932">
          <cell r="A1932" t="str">
            <v>D831</v>
          </cell>
          <cell r="B1932" t="str">
            <v>INMUNODEF. VARIABLE COMUN CON PRED. DE TRASTORNOS INMUNORREGUL.</v>
          </cell>
          <cell r="C1932" t="str">
            <v>050</v>
          </cell>
        </row>
        <row r="1933">
          <cell r="A1933" t="str">
            <v>D832</v>
          </cell>
          <cell r="B1933" t="str">
            <v>INMUNODEF. VARIABLE COMUN CON AUTOANTICUERPOS ANTI-B O ANTI-T</v>
          </cell>
          <cell r="C1933" t="str">
            <v>050</v>
          </cell>
        </row>
        <row r="1934">
          <cell r="A1934" t="str">
            <v>D838</v>
          </cell>
          <cell r="B1934" t="str">
            <v>OTRAS INMUNODEFICIENCIA VARIABLES COMUNES</v>
          </cell>
          <cell r="C1934" t="str">
            <v>050</v>
          </cell>
        </row>
        <row r="1935">
          <cell r="A1935" t="str">
            <v>D839</v>
          </cell>
          <cell r="B1935" t="str">
            <v>INMUNODEFICIENCIA VARIABLES COMUN, NO ESPECIFICADA</v>
          </cell>
          <cell r="C1935" t="str">
            <v>050</v>
          </cell>
        </row>
        <row r="1936">
          <cell r="A1936" t="str">
            <v>D84</v>
          </cell>
          <cell r="B1936" t="str">
            <v>OTRAS INMUNODEFICIENCIAS</v>
          </cell>
          <cell r="C1936" t="str">
            <v>050</v>
          </cell>
        </row>
        <row r="1937">
          <cell r="A1937" t="str">
            <v>D840</v>
          </cell>
          <cell r="B1937" t="str">
            <v>DEFECTO DE LA FUNCION-1 DEL LINFOCITO (LFA-1)</v>
          </cell>
          <cell r="C1937" t="str">
            <v>050</v>
          </cell>
        </row>
        <row r="1938">
          <cell r="A1938" t="str">
            <v>D841</v>
          </cell>
          <cell r="B1938" t="str">
            <v>DEFECTO DEL SISTEMA DEL COMPLEMENTO</v>
          </cell>
          <cell r="C1938" t="str">
            <v>050</v>
          </cell>
        </row>
        <row r="1939">
          <cell r="A1939" t="str">
            <v>D848</v>
          </cell>
          <cell r="B1939" t="str">
            <v>OTRAS INMUNODEFICIENCIAS ESPECIFICADAS</v>
          </cell>
          <cell r="C1939" t="str">
            <v>050</v>
          </cell>
        </row>
        <row r="1940">
          <cell r="A1940" t="str">
            <v>D849</v>
          </cell>
          <cell r="B1940" t="str">
            <v>INMUNODEFICIENCIA, NO ESPECIFICADA</v>
          </cell>
          <cell r="C1940" t="str">
            <v>050</v>
          </cell>
        </row>
        <row r="1941">
          <cell r="A1941" t="str">
            <v>D86</v>
          </cell>
          <cell r="B1941" t="str">
            <v>SARCOIDOSIS</v>
          </cell>
          <cell r="C1941" t="str">
            <v>050</v>
          </cell>
        </row>
        <row r="1942">
          <cell r="A1942" t="str">
            <v>D860</v>
          </cell>
          <cell r="B1942" t="str">
            <v>SARCOIDOSIS DEL PULMON</v>
          </cell>
          <cell r="C1942" t="str">
            <v>050</v>
          </cell>
        </row>
        <row r="1943">
          <cell r="A1943" t="str">
            <v>D861</v>
          </cell>
          <cell r="B1943" t="str">
            <v>SARCOIDOSIS DE LOS GANGLIOS LINFATICOS</v>
          </cell>
          <cell r="C1943" t="str">
            <v>050</v>
          </cell>
        </row>
        <row r="1944">
          <cell r="A1944" t="str">
            <v>D862</v>
          </cell>
          <cell r="B1944" t="str">
            <v>SARCOIDOSIS DEL PULMON Y DE LOS GANGLIOS LINFATICOS</v>
          </cell>
          <cell r="C1944" t="str">
            <v>050</v>
          </cell>
        </row>
        <row r="1945">
          <cell r="A1945" t="str">
            <v>D863</v>
          </cell>
          <cell r="B1945" t="str">
            <v>SARCOIDOSIS DE LA PIEL</v>
          </cell>
          <cell r="C1945" t="str">
            <v>050</v>
          </cell>
        </row>
        <row r="1946">
          <cell r="A1946" t="str">
            <v>D868</v>
          </cell>
          <cell r="B1946" t="str">
            <v>SARCOIDOSIS DE OTROS SITIOS ESPECIFICADOS O DE SITIOS COMBINADOS</v>
          </cell>
          <cell r="C1946" t="str">
            <v>050</v>
          </cell>
        </row>
        <row r="1947">
          <cell r="A1947" t="str">
            <v>D869</v>
          </cell>
          <cell r="B1947" t="str">
            <v>SARCOIDOSIS DE SITIO NO ESPECIFICADO</v>
          </cell>
          <cell r="C1947" t="str">
            <v>050</v>
          </cell>
        </row>
        <row r="1948">
          <cell r="A1948" t="str">
            <v>D89</v>
          </cell>
          <cell r="B1948" t="str">
            <v>OTROS TRASTORNOS QUE AFECTAN EL MECANISMO DE LA INMUNIDAD, NO CLAS.</v>
          </cell>
          <cell r="C1948" t="str">
            <v>050</v>
          </cell>
        </row>
        <row r="1949">
          <cell r="A1949" t="str">
            <v>D890</v>
          </cell>
          <cell r="B1949" t="str">
            <v>HIPRGAMMAGLOBULINEMIA POLICIONAL</v>
          </cell>
          <cell r="C1949" t="str">
            <v>050</v>
          </cell>
        </row>
        <row r="1950">
          <cell r="A1950" t="str">
            <v>D891</v>
          </cell>
          <cell r="B1950" t="str">
            <v>CRIOGLOBULINEMIA</v>
          </cell>
          <cell r="C1950" t="str">
            <v>050</v>
          </cell>
        </row>
        <row r="1951">
          <cell r="A1951" t="str">
            <v>D892</v>
          </cell>
          <cell r="B1951" t="str">
            <v>HIPERGAMMAGLOBULINEMIA, NO ESPECIFICADA</v>
          </cell>
          <cell r="C1951" t="str">
            <v>050</v>
          </cell>
        </row>
        <row r="1952">
          <cell r="A1952" t="str">
            <v>D898</v>
          </cell>
          <cell r="B1952" t="str">
            <v>OTROS TRASTORNOS ESPECIF. QUE AFECTAN EL MECANISMO DE LA INMUNIDAD</v>
          </cell>
          <cell r="C1952" t="str">
            <v>050</v>
          </cell>
        </row>
        <row r="1953">
          <cell r="A1953" t="str">
            <v>D899</v>
          </cell>
          <cell r="B1953" t="str">
            <v>TRASTORNOS QUE AFECTAN AL MECANISMO DE LA INMUNIDAD, NO ESPECIFICAD</v>
          </cell>
          <cell r="C1953" t="str">
            <v>050</v>
          </cell>
        </row>
        <row r="1954">
          <cell r="A1954" t="str">
            <v>E00</v>
          </cell>
          <cell r="B1954" t="str">
            <v>SINDROME CONGENITO DE DEFICIENCIA DE YODO</v>
          </cell>
          <cell r="C1954" t="str">
            <v>054</v>
          </cell>
        </row>
        <row r="1955">
          <cell r="A1955" t="str">
            <v>E000</v>
          </cell>
          <cell r="B1955" t="str">
            <v>SIDROME CONGENITO DE DEFICIENCIA DE YODO, TIPO NUROLOGICO</v>
          </cell>
          <cell r="C1955" t="str">
            <v>054</v>
          </cell>
        </row>
        <row r="1956">
          <cell r="A1956" t="str">
            <v>E001</v>
          </cell>
          <cell r="B1956" t="str">
            <v>SIDROME DE DEFICIENCIA CONGENITA DE YODO, TIPO MIXEDEMATOSO</v>
          </cell>
          <cell r="C1956" t="str">
            <v>054</v>
          </cell>
        </row>
        <row r="1957">
          <cell r="A1957" t="str">
            <v>E002</v>
          </cell>
          <cell r="B1957" t="str">
            <v>SIDROME CONGENITO DE DEFICIENCIA DE YODO, TIPO MIXTO</v>
          </cell>
          <cell r="C1957" t="str">
            <v>054</v>
          </cell>
        </row>
        <row r="1958">
          <cell r="A1958" t="str">
            <v>E009</v>
          </cell>
          <cell r="B1958" t="str">
            <v>SIDROME CONGENITO DE YODO, NO ESPECIFICADO</v>
          </cell>
          <cell r="C1958" t="str">
            <v>054</v>
          </cell>
        </row>
        <row r="1959">
          <cell r="A1959" t="str">
            <v>E01</v>
          </cell>
          <cell r="B1959" t="str">
            <v>TRASTORNOS TIROIDEOS VINCULADOS A DEFICIENCIA DE YODO Y AFECCIONES</v>
          </cell>
          <cell r="C1959" t="str">
            <v>054</v>
          </cell>
        </row>
        <row r="1960">
          <cell r="A1960" t="str">
            <v>E010</v>
          </cell>
          <cell r="B1960" t="str">
            <v>BOCIO DIFUSO (ENDEMICO) RELACIONADO CON DEFICIENCIA DE YODO</v>
          </cell>
          <cell r="C1960" t="str">
            <v>054</v>
          </cell>
        </row>
        <row r="1961">
          <cell r="A1961" t="str">
            <v>E011</v>
          </cell>
          <cell r="B1961" t="str">
            <v>BOCIO MULTINODULAR (ENDEMICO) RELACIONADO CON DEFICIENCIA DE YODO</v>
          </cell>
          <cell r="C1961" t="str">
            <v>054</v>
          </cell>
        </row>
        <row r="1962">
          <cell r="A1962" t="str">
            <v>E012</v>
          </cell>
          <cell r="B1962" t="str">
            <v>BOCIO (ENDEMICO) RELACIONADO CON DEFICIENCIA DE YODO, NO ESPECIFICADO</v>
          </cell>
          <cell r="C1962" t="str">
            <v>054</v>
          </cell>
        </row>
        <row r="1963">
          <cell r="A1963" t="str">
            <v>E018</v>
          </cell>
          <cell r="B1963" t="str">
            <v>OTROS TRASTORNOS DE LA TIROIDES RELACIONADOS CON DEFIC. DE YODO</v>
          </cell>
          <cell r="C1963" t="str">
            <v>054</v>
          </cell>
        </row>
        <row r="1964">
          <cell r="A1964" t="str">
            <v>E02</v>
          </cell>
          <cell r="B1964" t="str">
            <v>HIPOTIROIDISMO SUBCLINICO POR DEFICIENCIA DE YODO</v>
          </cell>
          <cell r="C1964" t="str">
            <v>054</v>
          </cell>
        </row>
        <row r="1965">
          <cell r="A1965" t="str">
            <v>E03</v>
          </cell>
          <cell r="B1965" t="str">
            <v>OTROS HIPOTIROIDISMO</v>
          </cell>
          <cell r="C1965" t="str">
            <v>054</v>
          </cell>
        </row>
        <row r="1966">
          <cell r="A1966" t="str">
            <v>E030</v>
          </cell>
          <cell r="B1966" t="str">
            <v>HIPOTIROIDISMO CONGENITO CON BOCIO DIFUSO</v>
          </cell>
          <cell r="C1966" t="str">
            <v>054</v>
          </cell>
        </row>
        <row r="1967">
          <cell r="A1967" t="str">
            <v>E031</v>
          </cell>
          <cell r="B1967" t="str">
            <v>HIPOTIROIDISMO CONGENITO SIN BOCIO</v>
          </cell>
          <cell r="C1967" t="str">
            <v>054</v>
          </cell>
        </row>
        <row r="1968">
          <cell r="A1968" t="str">
            <v>E033</v>
          </cell>
          <cell r="B1968" t="str">
            <v>HIPOTIROIDISMO POSTINFECCIOOSO</v>
          </cell>
          <cell r="C1968" t="str">
            <v>054</v>
          </cell>
        </row>
        <row r="1969">
          <cell r="A1969" t="str">
            <v>E034</v>
          </cell>
          <cell r="B1969" t="str">
            <v>ATROFIA DE TIROIDES (ADQUIRIDA)</v>
          </cell>
          <cell r="C1969" t="str">
            <v>054</v>
          </cell>
        </row>
        <row r="1970">
          <cell r="A1970" t="str">
            <v>E035</v>
          </cell>
          <cell r="B1970" t="str">
            <v>COMA MIXEDEMATOSO</v>
          </cell>
          <cell r="C1970" t="str">
            <v>054</v>
          </cell>
        </row>
        <row r="1971">
          <cell r="A1971" t="str">
            <v>E038</v>
          </cell>
          <cell r="B1971" t="str">
            <v>OTROS HIPOTIROIDISMO ESPECIFICADOS</v>
          </cell>
          <cell r="C1971" t="str">
            <v>054</v>
          </cell>
        </row>
        <row r="1972">
          <cell r="A1972" t="str">
            <v>E039</v>
          </cell>
          <cell r="B1972" t="str">
            <v>HIPOTIROIDISMO, NO ESPECIFICADO</v>
          </cell>
          <cell r="C1972" t="str">
            <v>054</v>
          </cell>
        </row>
        <row r="1973">
          <cell r="A1973" t="str">
            <v>E04</v>
          </cell>
          <cell r="B1973" t="str">
            <v>OTROS BOCIOS NO TOXICOS</v>
          </cell>
          <cell r="C1973" t="str">
            <v>054</v>
          </cell>
        </row>
        <row r="1974">
          <cell r="A1974" t="str">
            <v>E040</v>
          </cell>
          <cell r="B1974" t="str">
            <v>BOCIO DIFUSO NO TOXICO</v>
          </cell>
          <cell r="C1974" t="str">
            <v>054</v>
          </cell>
        </row>
        <row r="1975">
          <cell r="A1975" t="str">
            <v>E041</v>
          </cell>
          <cell r="B1975" t="str">
            <v>NODULO TIROIDEO SOLITARIO NO TOXICO</v>
          </cell>
          <cell r="C1975" t="str">
            <v>054</v>
          </cell>
        </row>
        <row r="1976">
          <cell r="A1976" t="str">
            <v>E042</v>
          </cell>
          <cell r="B1976" t="str">
            <v>BOCIO MULTINODULAR NO TOXICO</v>
          </cell>
          <cell r="C1976" t="str">
            <v>054</v>
          </cell>
        </row>
        <row r="1977">
          <cell r="A1977" t="str">
            <v>E048</v>
          </cell>
          <cell r="B1977" t="str">
            <v>OTROS BOCIOS NO TOXICOS ESPECIFICADOS</v>
          </cell>
          <cell r="C1977" t="str">
            <v>054</v>
          </cell>
        </row>
        <row r="1978">
          <cell r="A1978" t="str">
            <v>E049</v>
          </cell>
          <cell r="B1978" t="str">
            <v>BOCIO NO TOXICO, NO ESPECIFICADO</v>
          </cell>
          <cell r="C1978" t="str">
            <v>054</v>
          </cell>
        </row>
        <row r="1979">
          <cell r="A1979" t="str">
            <v>E05</v>
          </cell>
          <cell r="B1979" t="str">
            <v>TIROTOXICOSIS (HIPERTIROIDISMO)</v>
          </cell>
          <cell r="C1979" t="str">
            <v>054</v>
          </cell>
        </row>
        <row r="1980">
          <cell r="A1980" t="str">
            <v>E050</v>
          </cell>
          <cell r="B1980" t="str">
            <v>TIROTOXICOSIS CON BOCIO DIFUSO</v>
          </cell>
          <cell r="C1980" t="str">
            <v>054</v>
          </cell>
        </row>
        <row r="1981">
          <cell r="A1981" t="str">
            <v>E051</v>
          </cell>
          <cell r="B1981" t="str">
            <v>TIORTOXICOSIS CON NODULO SOLITARIO TIROIDEO TOXICO</v>
          </cell>
          <cell r="C1981" t="str">
            <v>054</v>
          </cell>
        </row>
        <row r="1982">
          <cell r="A1982" t="str">
            <v>E052</v>
          </cell>
          <cell r="B1982" t="str">
            <v>TIROTOXICOSIS CON BOCIO MULTINODULAR TOXICO</v>
          </cell>
          <cell r="C1982" t="str">
            <v>054</v>
          </cell>
        </row>
        <row r="1983">
          <cell r="A1983" t="str">
            <v>E053</v>
          </cell>
          <cell r="B1983" t="str">
            <v>TIROTOXICOSIS POR TEJIDO TIROIDEO ECTOPICO</v>
          </cell>
          <cell r="C1983" t="str">
            <v>054</v>
          </cell>
        </row>
        <row r="1984">
          <cell r="A1984" t="str">
            <v>E054</v>
          </cell>
          <cell r="B1984" t="str">
            <v>TIROTOXICOSIS FACTICIA</v>
          </cell>
          <cell r="C1984" t="str">
            <v>054</v>
          </cell>
        </row>
        <row r="1985">
          <cell r="A1985" t="str">
            <v>E055</v>
          </cell>
          <cell r="B1985" t="str">
            <v>CRISIS O TORMENTA TIROTOXICA</v>
          </cell>
          <cell r="C1985" t="str">
            <v>054</v>
          </cell>
        </row>
        <row r="1986">
          <cell r="A1986" t="str">
            <v>E058</v>
          </cell>
          <cell r="B1986" t="str">
            <v>OTRAS TIROTOXICOSIS</v>
          </cell>
          <cell r="C1986" t="str">
            <v>054</v>
          </cell>
        </row>
        <row r="1987">
          <cell r="A1987" t="str">
            <v>E059</v>
          </cell>
          <cell r="B1987" t="str">
            <v>TIROTOXICOSIS, NO ESPECIFICADA</v>
          </cell>
          <cell r="C1987" t="str">
            <v>054</v>
          </cell>
        </row>
        <row r="1988">
          <cell r="A1988" t="str">
            <v>E06</v>
          </cell>
          <cell r="B1988" t="str">
            <v>TIROIDITIS</v>
          </cell>
          <cell r="C1988" t="str">
            <v>054</v>
          </cell>
        </row>
        <row r="1989">
          <cell r="A1989" t="str">
            <v>E060</v>
          </cell>
          <cell r="B1989" t="str">
            <v>TIROIDITIS AGUDA</v>
          </cell>
          <cell r="C1989" t="str">
            <v>054</v>
          </cell>
        </row>
        <row r="1990">
          <cell r="A1990" t="str">
            <v>E061</v>
          </cell>
          <cell r="B1990" t="str">
            <v>TIROIDITIS SUBAGUDA</v>
          </cell>
          <cell r="C1990" t="str">
            <v>054</v>
          </cell>
        </row>
        <row r="1991">
          <cell r="A1991" t="str">
            <v>E062</v>
          </cell>
          <cell r="B1991" t="str">
            <v>TIROIDITIS CRONICA CON TIROTOXICOSIS TRANSITORIA</v>
          </cell>
          <cell r="C1991" t="str">
            <v>054</v>
          </cell>
        </row>
        <row r="1992">
          <cell r="A1992" t="str">
            <v>E063</v>
          </cell>
          <cell r="B1992" t="str">
            <v>TIROIDITIS AUTOINMUNE</v>
          </cell>
          <cell r="C1992" t="str">
            <v>054</v>
          </cell>
        </row>
        <row r="1993">
          <cell r="A1993" t="str">
            <v>E064</v>
          </cell>
          <cell r="B1993" t="str">
            <v>TIROIDITIS INDUCIDA POR DROGAS</v>
          </cell>
          <cell r="C1993" t="str">
            <v>054</v>
          </cell>
        </row>
        <row r="1994">
          <cell r="A1994" t="str">
            <v>E065</v>
          </cell>
          <cell r="B1994" t="str">
            <v>OTRAS TIROIDITIS CRONICAS</v>
          </cell>
          <cell r="C1994" t="str">
            <v>054</v>
          </cell>
        </row>
        <row r="1995">
          <cell r="A1995" t="str">
            <v>E069</v>
          </cell>
          <cell r="B1995" t="str">
            <v>TIROIDITIS, NO ESPECIFICADA</v>
          </cell>
          <cell r="C1995" t="str">
            <v>054</v>
          </cell>
        </row>
        <row r="1996">
          <cell r="A1996" t="str">
            <v>E07</v>
          </cell>
          <cell r="B1996" t="str">
            <v>OTROS TRASTORNOS TIROIDEOS</v>
          </cell>
          <cell r="C1996" t="str">
            <v>054</v>
          </cell>
        </row>
        <row r="1997">
          <cell r="A1997" t="str">
            <v>E070</v>
          </cell>
          <cell r="B1997" t="str">
            <v>HIPERSECRECION DE CALCITONINA</v>
          </cell>
          <cell r="C1997" t="str">
            <v>054</v>
          </cell>
        </row>
        <row r="1998">
          <cell r="A1998" t="str">
            <v>E071</v>
          </cell>
          <cell r="B1998" t="str">
            <v>BOCIO DISHORMOGENETICO</v>
          </cell>
          <cell r="C1998" t="str">
            <v>054</v>
          </cell>
        </row>
        <row r="1999">
          <cell r="A1999" t="str">
            <v>E078</v>
          </cell>
          <cell r="B1999" t="str">
            <v>OTROS TRASTORNOS ESPECIFICADOS DE LA GLANDULA TIROIDES</v>
          </cell>
          <cell r="C1999" t="str">
            <v>054</v>
          </cell>
        </row>
        <row r="2000">
          <cell r="A2000" t="str">
            <v>E079</v>
          </cell>
          <cell r="B2000" t="str">
            <v>TRASTORNO DE LA GLANDULA TIROIDES, NO ESPECIFICADO</v>
          </cell>
          <cell r="C2000" t="str">
            <v>054</v>
          </cell>
        </row>
        <row r="2001">
          <cell r="A2001" t="str">
            <v>E10</v>
          </cell>
          <cell r="B2001" t="str">
            <v>DIABETES MELLITUS INSULINODEPENDIENTE</v>
          </cell>
          <cell r="C2001" t="str">
            <v>052</v>
          </cell>
        </row>
        <row r="2002">
          <cell r="A2002" t="str">
            <v>E107</v>
          </cell>
          <cell r="B2002" t="str">
            <v>DIABETES MELLITUS INSULINODEPENDIENTE</v>
          </cell>
          <cell r="C2002" t="str">
            <v>052</v>
          </cell>
        </row>
        <row r="2003">
          <cell r="A2003" t="str">
            <v>E109</v>
          </cell>
          <cell r="B2003" t="str">
            <v>DIABETES MELLITUS INSULINODEPENDIENTE</v>
          </cell>
          <cell r="C2003" t="str">
            <v>052</v>
          </cell>
        </row>
        <row r="2004">
          <cell r="A2004" t="str">
            <v>E11</v>
          </cell>
          <cell r="B2004" t="str">
            <v>DIABETES MELLITUS NO INSULINODEPENDIENTE</v>
          </cell>
          <cell r="C2004" t="str">
            <v>052</v>
          </cell>
        </row>
        <row r="2005">
          <cell r="A2005" t="str">
            <v>E112</v>
          </cell>
          <cell r="B2005" t="str">
            <v>DIABETES MELLITUS NO INSULINODEPENDIENTE</v>
          </cell>
          <cell r="C2005" t="str">
            <v>052</v>
          </cell>
        </row>
        <row r="2006">
          <cell r="A2006" t="str">
            <v>E116</v>
          </cell>
          <cell r="B2006" t="str">
            <v>DIABETES MELLITUS NO INSULINODEPENDIENTE</v>
          </cell>
          <cell r="C2006" t="str">
            <v>052</v>
          </cell>
        </row>
        <row r="2007">
          <cell r="A2007" t="str">
            <v>E117</v>
          </cell>
          <cell r="B2007" t="str">
            <v>DIABETES MELLITUS NO INSULINODEPENDIENTE</v>
          </cell>
          <cell r="C2007" t="str">
            <v>052</v>
          </cell>
        </row>
        <row r="2008">
          <cell r="A2008" t="str">
            <v>E119</v>
          </cell>
          <cell r="B2008" t="str">
            <v>DIABETES MELLITUS NO INSULINODEPENDIENTE</v>
          </cell>
          <cell r="C2008" t="str">
            <v>052</v>
          </cell>
        </row>
        <row r="2009">
          <cell r="A2009" t="str">
            <v>E122</v>
          </cell>
          <cell r="B2009" t="str">
            <v>DIABETES MELLITUS ASOCIADA CON DESNUTRICION</v>
          </cell>
          <cell r="C2009" t="str">
            <v>052</v>
          </cell>
        </row>
        <row r="2010">
          <cell r="A2010" t="str">
            <v>E13</v>
          </cell>
          <cell r="B2010" t="str">
            <v>OTRAS DIABETES MELLITUS ESPECIFICADAS</v>
          </cell>
          <cell r="C2010" t="str">
            <v>052</v>
          </cell>
        </row>
        <row r="2011">
          <cell r="A2011" t="str">
            <v>E142</v>
          </cell>
          <cell r="B2011" t="str">
            <v>DIABETES MELLITUS, NO ESPECIFICADA</v>
          </cell>
          <cell r="C2011" t="str">
            <v>052</v>
          </cell>
        </row>
        <row r="2012">
          <cell r="A2012" t="str">
            <v>E145</v>
          </cell>
          <cell r="B2012" t="str">
            <v>DIABETES MELLITUS, NO ESPECIFICADA</v>
          </cell>
          <cell r="C2012" t="str">
            <v>052</v>
          </cell>
        </row>
        <row r="2013">
          <cell r="A2013" t="str">
            <v>E146</v>
          </cell>
          <cell r="B2013" t="str">
            <v>DIABETES MELLITUS, NO ESPECIFICADA</v>
          </cell>
          <cell r="C2013" t="str">
            <v>052</v>
          </cell>
        </row>
        <row r="2014">
          <cell r="A2014" t="str">
            <v>E147</v>
          </cell>
          <cell r="B2014" t="str">
            <v>DIABETES MELLITUS, NO ESPECIFICADA</v>
          </cell>
          <cell r="C2014" t="str">
            <v>052</v>
          </cell>
        </row>
        <row r="2015">
          <cell r="A2015" t="str">
            <v>E149</v>
          </cell>
          <cell r="B2015" t="str">
            <v>DIABETES MELLITUS, NO ESPECIFICADA</v>
          </cell>
          <cell r="C2015" t="str">
            <v>052</v>
          </cell>
        </row>
        <row r="2016">
          <cell r="A2016" t="str">
            <v>E15</v>
          </cell>
          <cell r="B2016" t="str">
            <v>COMA HIPOGLICEMICO NO DIABETICO</v>
          </cell>
          <cell r="C2016" t="str">
            <v>054</v>
          </cell>
        </row>
        <row r="2017">
          <cell r="A2017" t="str">
            <v>E16</v>
          </cell>
          <cell r="B2017" t="str">
            <v>OTROS TRASTORNOS DE LA SECRECION INTERNA DEL PANCREAS</v>
          </cell>
          <cell r="C2017" t="str">
            <v>054</v>
          </cell>
        </row>
        <row r="2018">
          <cell r="A2018" t="str">
            <v>E160</v>
          </cell>
          <cell r="B2018" t="str">
            <v>HIPOGLICEMIA SIN COMA, INDUCIDA POR DROGAS</v>
          </cell>
          <cell r="C2018" t="str">
            <v>054</v>
          </cell>
        </row>
        <row r="2019">
          <cell r="A2019" t="str">
            <v>E161</v>
          </cell>
          <cell r="B2019" t="str">
            <v>OTRAS HIPOGLICEMIAS</v>
          </cell>
          <cell r="C2019" t="str">
            <v>054</v>
          </cell>
        </row>
        <row r="2020">
          <cell r="A2020" t="str">
            <v>E162</v>
          </cell>
          <cell r="B2020" t="str">
            <v>HIPOGLICEMIA, NO ESPECIFICADA</v>
          </cell>
          <cell r="C2020" t="str">
            <v>054</v>
          </cell>
        </row>
        <row r="2021">
          <cell r="A2021" t="str">
            <v>E163</v>
          </cell>
          <cell r="B2021" t="str">
            <v>SECRECION EXAGERADA DEL GLUCAGON</v>
          </cell>
          <cell r="C2021" t="str">
            <v>054</v>
          </cell>
        </row>
        <row r="2022">
          <cell r="A2022" t="str">
            <v>E168</v>
          </cell>
          <cell r="B2022" t="str">
            <v>OTROS TRASTORNOS ESPECIFICADOS DE LA SECRECION INTERNA DEL PANCREAS</v>
          </cell>
          <cell r="C2022" t="str">
            <v>054</v>
          </cell>
        </row>
        <row r="2023">
          <cell r="A2023" t="str">
            <v>E169</v>
          </cell>
          <cell r="B2023" t="str">
            <v>TRASTORNOS DE LA SECRECION INTERNA DEL PANCREAS, SIN OTRA ESPECIFIC</v>
          </cell>
          <cell r="C2023" t="str">
            <v>054</v>
          </cell>
        </row>
        <row r="2024">
          <cell r="A2024" t="str">
            <v>E21</v>
          </cell>
          <cell r="B2024" t="str">
            <v>HIPERPARATIRIODIMO Y OTROS TRASTORNOS DE LA GLANDULA PARATIROIDES</v>
          </cell>
          <cell r="C2024" t="str">
            <v>054</v>
          </cell>
        </row>
        <row r="2025">
          <cell r="A2025" t="str">
            <v>E210</v>
          </cell>
          <cell r="B2025" t="str">
            <v>HIPERPARATIROIDISMO PRIMARIO</v>
          </cell>
          <cell r="C2025" t="str">
            <v>054</v>
          </cell>
        </row>
        <row r="2026">
          <cell r="A2026" t="str">
            <v>E211</v>
          </cell>
          <cell r="B2026" t="str">
            <v>HIPERPARATIROIDISMO SECUNDARIO NO CLASIFICADO EN OTRA PARTE</v>
          </cell>
          <cell r="C2026" t="str">
            <v>054</v>
          </cell>
        </row>
        <row r="2027">
          <cell r="A2027" t="str">
            <v>E212</v>
          </cell>
          <cell r="B2027" t="str">
            <v>OTROS TIPOS DE HIPERTIROIDISMO</v>
          </cell>
          <cell r="C2027" t="str">
            <v>054</v>
          </cell>
        </row>
        <row r="2028">
          <cell r="A2028" t="str">
            <v>E213</v>
          </cell>
          <cell r="B2028" t="str">
            <v>HIPERPARATIROIDISMO, SIN OTRA ESPECIFICACION</v>
          </cell>
          <cell r="C2028" t="str">
            <v>054</v>
          </cell>
        </row>
        <row r="2029">
          <cell r="A2029" t="str">
            <v>E214</v>
          </cell>
          <cell r="B2029" t="str">
            <v>OTROS TRASTORNOS ESPECIFICADOS DE LA GLANDULA PARATIROIDES</v>
          </cell>
          <cell r="C2029" t="str">
            <v>054</v>
          </cell>
        </row>
        <row r="2030">
          <cell r="A2030" t="str">
            <v>E215</v>
          </cell>
          <cell r="B2030" t="str">
            <v>TRASTORNOS DE LA GANDULA PARATIROIDES, NO ESPECIFICADO</v>
          </cell>
          <cell r="C2030" t="str">
            <v>054</v>
          </cell>
        </row>
        <row r="2031">
          <cell r="A2031" t="str">
            <v>E22</v>
          </cell>
          <cell r="B2031" t="str">
            <v>HIPERFICION DE LA GLANDULA HIPOFISIS</v>
          </cell>
          <cell r="C2031" t="str">
            <v>054</v>
          </cell>
        </row>
        <row r="2032">
          <cell r="A2032" t="str">
            <v>E220</v>
          </cell>
          <cell r="B2032" t="str">
            <v>ACROMEGALIA Y GIGANTISMO HIPOFISARIO</v>
          </cell>
          <cell r="C2032" t="str">
            <v>054</v>
          </cell>
        </row>
        <row r="2033">
          <cell r="A2033" t="str">
            <v>E221</v>
          </cell>
          <cell r="B2033" t="str">
            <v>HIPERPROLACTINEMIA</v>
          </cell>
          <cell r="C2033" t="str">
            <v>054</v>
          </cell>
        </row>
        <row r="2034">
          <cell r="A2034" t="str">
            <v>E222</v>
          </cell>
          <cell r="B2034" t="str">
            <v>SIDROME DE SECRECION INAPROPIADA DE HORMONA ANTIDIURETICA</v>
          </cell>
          <cell r="C2034" t="str">
            <v>054</v>
          </cell>
        </row>
        <row r="2035">
          <cell r="A2035" t="str">
            <v>E228</v>
          </cell>
          <cell r="B2035" t="str">
            <v>OTRAS HIPERFUNCIONES DE LA GLANDULA HIPOFISIS</v>
          </cell>
          <cell r="C2035" t="str">
            <v>054</v>
          </cell>
        </row>
        <row r="2036">
          <cell r="A2036" t="str">
            <v>E229</v>
          </cell>
          <cell r="B2036" t="str">
            <v>HIPERFUNCION DE LA GLANDULA HIPOFISIS, NO ESPECIFICADA</v>
          </cell>
          <cell r="C2036" t="str">
            <v>054</v>
          </cell>
        </row>
        <row r="2037">
          <cell r="A2037" t="str">
            <v>E23</v>
          </cell>
          <cell r="B2037" t="str">
            <v>HIPOFUNCION Y OTROS TRASTORNOS DE LA GLANDULA HIPOFISIS</v>
          </cell>
          <cell r="C2037" t="str">
            <v>054</v>
          </cell>
        </row>
        <row r="2038">
          <cell r="A2038" t="str">
            <v>E230</v>
          </cell>
          <cell r="B2038" t="str">
            <v>HIPOPITUITARISMO</v>
          </cell>
          <cell r="C2038" t="str">
            <v>054</v>
          </cell>
        </row>
        <row r="2039">
          <cell r="A2039" t="str">
            <v>E231</v>
          </cell>
          <cell r="B2039" t="str">
            <v>HIPOPITUITARISMO INDUCIDO POR DROGAS</v>
          </cell>
          <cell r="C2039" t="str">
            <v>054</v>
          </cell>
        </row>
        <row r="2040">
          <cell r="A2040" t="str">
            <v>E232</v>
          </cell>
          <cell r="B2040" t="str">
            <v>DIABETES INSIPIDA</v>
          </cell>
          <cell r="C2040" t="str">
            <v>054</v>
          </cell>
        </row>
        <row r="2041">
          <cell r="A2041" t="str">
            <v>E233</v>
          </cell>
          <cell r="B2041" t="str">
            <v>DISFINCION HIPOTALAMICA, NO CLASIFICADA EN OTRA PARTE</v>
          </cell>
          <cell r="C2041" t="str">
            <v>054</v>
          </cell>
        </row>
        <row r="2042">
          <cell r="A2042" t="str">
            <v>E236</v>
          </cell>
          <cell r="B2042" t="str">
            <v>OTROS TRASTORNOS DE LA GLANDULA HIPOFISIS</v>
          </cell>
          <cell r="C2042" t="str">
            <v>054</v>
          </cell>
        </row>
        <row r="2043">
          <cell r="A2043" t="str">
            <v>E237</v>
          </cell>
          <cell r="B2043" t="str">
            <v>TRASTORNO DE LA GLANDULA HIPOFISIS, NO ESPECIFICADO</v>
          </cell>
          <cell r="C2043" t="str">
            <v>054</v>
          </cell>
        </row>
        <row r="2044">
          <cell r="A2044" t="str">
            <v>E24</v>
          </cell>
          <cell r="B2044" t="str">
            <v>SIDROME DE CUSHING</v>
          </cell>
          <cell r="C2044" t="str">
            <v>054</v>
          </cell>
        </row>
        <row r="2045">
          <cell r="A2045" t="str">
            <v>E240</v>
          </cell>
          <cell r="B2045" t="str">
            <v>ENFERMEDAD DE CUSHING DEPENDIENTE DE LA HIPOFISIS</v>
          </cell>
          <cell r="C2045" t="str">
            <v>054</v>
          </cell>
        </row>
        <row r="2046">
          <cell r="A2046" t="str">
            <v>E241</v>
          </cell>
          <cell r="B2046" t="str">
            <v>SINDROME DE NELSON</v>
          </cell>
          <cell r="C2046" t="str">
            <v>054</v>
          </cell>
        </row>
        <row r="2047">
          <cell r="A2047" t="str">
            <v>E242</v>
          </cell>
          <cell r="B2047" t="str">
            <v>SIDROME DE CUSHING INDUCIDO POR DROGAS</v>
          </cell>
          <cell r="C2047" t="str">
            <v>054</v>
          </cell>
        </row>
        <row r="2048">
          <cell r="A2048" t="str">
            <v>E243</v>
          </cell>
          <cell r="B2048" t="str">
            <v>SINDROME DE ACTH ECTOPICO</v>
          </cell>
          <cell r="C2048" t="str">
            <v>054</v>
          </cell>
        </row>
        <row r="2049">
          <cell r="A2049" t="str">
            <v>E244</v>
          </cell>
          <cell r="B2049" t="str">
            <v>SINDROME DE SEUDO-CUSHING INDUCIDO POR ALCOHOL</v>
          </cell>
          <cell r="C2049" t="str">
            <v>054</v>
          </cell>
        </row>
        <row r="2050">
          <cell r="A2050" t="str">
            <v>E248</v>
          </cell>
          <cell r="B2050" t="str">
            <v>OTROS TIPOS DE SINDROME DE CUSHING</v>
          </cell>
          <cell r="C2050" t="str">
            <v>054</v>
          </cell>
        </row>
        <row r="2051">
          <cell r="A2051" t="str">
            <v>E25</v>
          </cell>
          <cell r="B2051" t="str">
            <v>TRASTORNOS ADRENOGENITALES</v>
          </cell>
          <cell r="C2051" t="str">
            <v>054</v>
          </cell>
        </row>
        <row r="2052">
          <cell r="A2052" t="str">
            <v>E250</v>
          </cell>
          <cell r="B2052" t="str">
            <v>TRASTORNOS ADRENOGENITALES CONGENITOS CON DEFICIENCIA ENZIMATICA</v>
          </cell>
          <cell r="C2052" t="str">
            <v>054</v>
          </cell>
        </row>
        <row r="2053">
          <cell r="A2053" t="str">
            <v>E258</v>
          </cell>
          <cell r="B2053" t="str">
            <v>OTROS TRASTORNOS ADRENOGENITALES</v>
          </cell>
          <cell r="C2053" t="str">
            <v>054</v>
          </cell>
        </row>
        <row r="2054">
          <cell r="A2054" t="str">
            <v>E259</v>
          </cell>
          <cell r="B2054" t="str">
            <v>TRASTORNO ADRENOGENITALES, NO ESPECIFICADO</v>
          </cell>
          <cell r="C2054" t="str">
            <v>054</v>
          </cell>
        </row>
        <row r="2055">
          <cell r="A2055" t="str">
            <v>E26</v>
          </cell>
          <cell r="B2055" t="str">
            <v>HIPERALDOSTERONISMO</v>
          </cell>
          <cell r="C2055" t="str">
            <v>054</v>
          </cell>
        </row>
        <row r="2056">
          <cell r="A2056" t="str">
            <v>E260</v>
          </cell>
          <cell r="B2056" t="str">
            <v>HIPRALDOSTERONISMO PRIMARIO</v>
          </cell>
          <cell r="C2056" t="str">
            <v>054</v>
          </cell>
        </row>
        <row r="2057">
          <cell r="A2057" t="str">
            <v>E261</v>
          </cell>
          <cell r="B2057" t="str">
            <v>HIPERALDOSTERONISMO SECUNDARIO</v>
          </cell>
          <cell r="C2057" t="str">
            <v>054</v>
          </cell>
        </row>
        <row r="2058">
          <cell r="A2058" t="str">
            <v>E268</v>
          </cell>
          <cell r="B2058" t="str">
            <v>OTROS TIPOS DE HIPERALDOSTERONISMO</v>
          </cell>
          <cell r="C2058" t="str">
            <v>054</v>
          </cell>
        </row>
        <row r="2059">
          <cell r="A2059" t="str">
            <v>E269</v>
          </cell>
          <cell r="B2059" t="str">
            <v>HIPERALDOSTERONISMO, NO ESPECIFICADO</v>
          </cell>
          <cell r="C2059" t="str">
            <v>054</v>
          </cell>
        </row>
        <row r="2060">
          <cell r="A2060" t="str">
            <v>E27</v>
          </cell>
          <cell r="B2060" t="str">
            <v>OTROS TRASTORNOS DE LA GLANDULA SUPRARRENAL</v>
          </cell>
          <cell r="C2060" t="str">
            <v>054</v>
          </cell>
        </row>
        <row r="2061">
          <cell r="A2061" t="str">
            <v>E270</v>
          </cell>
          <cell r="B2061" t="str">
            <v>OTRA HIPERACTIVIDAD CORTICOSUPRARRENAL</v>
          </cell>
          <cell r="C2061" t="str">
            <v>054</v>
          </cell>
        </row>
        <row r="2062">
          <cell r="A2062" t="str">
            <v>E271</v>
          </cell>
          <cell r="B2062" t="str">
            <v>INSUFICIENCIA CORTICOSUPRARRENAL PRIMARIA</v>
          </cell>
          <cell r="C2062" t="str">
            <v>054</v>
          </cell>
        </row>
        <row r="2063">
          <cell r="A2063" t="str">
            <v>E272</v>
          </cell>
          <cell r="B2063" t="str">
            <v>CRISIS ADDISONIANA</v>
          </cell>
          <cell r="C2063" t="str">
            <v>054</v>
          </cell>
        </row>
        <row r="2064">
          <cell r="A2064" t="str">
            <v>E273</v>
          </cell>
          <cell r="B2064" t="str">
            <v>INSUFICIENCIA CORTICOSUPRARRENAL INDUCIDA PÓR DROGAS</v>
          </cell>
          <cell r="C2064" t="str">
            <v>054</v>
          </cell>
        </row>
        <row r="2065">
          <cell r="A2065" t="str">
            <v>E274</v>
          </cell>
          <cell r="B2065" t="str">
            <v>OTRAS INSUFICIENCIA CORTICOSUPRARRENAL Y LAS NO ESPECIFICADAS</v>
          </cell>
          <cell r="C2065" t="str">
            <v>054</v>
          </cell>
        </row>
        <row r="2066">
          <cell r="A2066" t="str">
            <v>E275</v>
          </cell>
          <cell r="B2066" t="str">
            <v>HIPERFUNCION DE LA MEDULA SUPRARRENAL</v>
          </cell>
          <cell r="C2066" t="str">
            <v>054</v>
          </cell>
        </row>
        <row r="2067">
          <cell r="A2067" t="str">
            <v>E278</v>
          </cell>
          <cell r="B2067" t="str">
            <v>OTROS TRASTORNOS ESPECIFICADOS DE LA GLANDULA SUPRARRENAL</v>
          </cell>
          <cell r="C2067" t="str">
            <v>054</v>
          </cell>
        </row>
        <row r="2068">
          <cell r="A2068" t="str">
            <v>E279</v>
          </cell>
          <cell r="B2068" t="str">
            <v>TRASTORNO DE LA GLANDULA SUPRARRENAL, NO ESPECIFICADO</v>
          </cell>
          <cell r="C2068" t="str">
            <v>054</v>
          </cell>
        </row>
        <row r="2069">
          <cell r="A2069" t="str">
            <v>E28</v>
          </cell>
          <cell r="B2069" t="str">
            <v>DISFUNCION OVARICA</v>
          </cell>
          <cell r="C2069" t="str">
            <v>054</v>
          </cell>
        </row>
        <row r="2070">
          <cell r="A2070" t="str">
            <v>E280</v>
          </cell>
          <cell r="B2070" t="str">
            <v>EXCESO DE ESTROGENOS</v>
          </cell>
          <cell r="C2070" t="str">
            <v>054</v>
          </cell>
        </row>
        <row r="2071">
          <cell r="A2071" t="str">
            <v>E281</v>
          </cell>
          <cell r="B2071" t="str">
            <v>EXCESO DE ANDROGENOS</v>
          </cell>
          <cell r="C2071" t="str">
            <v>054</v>
          </cell>
        </row>
        <row r="2072">
          <cell r="A2072" t="str">
            <v>E282</v>
          </cell>
          <cell r="B2072" t="str">
            <v>SINDROME DE OVARIO POLIQUISTICO</v>
          </cell>
          <cell r="C2072" t="str">
            <v>054</v>
          </cell>
        </row>
        <row r="2073">
          <cell r="A2073" t="str">
            <v>E283</v>
          </cell>
          <cell r="B2073" t="str">
            <v>INSUFICIENCIA OVARICA PRIMARIA</v>
          </cell>
          <cell r="C2073" t="str">
            <v>054</v>
          </cell>
        </row>
        <row r="2074">
          <cell r="A2074" t="str">
            <v>E288</v>
          </cell>
          <cell r="B2074" t="str">
            <v>OTRAS DISFUNCIONES OVARICAS</v>
          </cell>
          <cell r="C2074" t="str">
            <v>054</v>
          </cell>
        </row>
        <row r="2075">
          <cell r="A2075" t="str">
            <v>E289</v>
          </cell>
          <cell r="B2075" t="str">
            <v>DISFUNCION OVARICA, NO ESPECIFICADA</v>
          </cell>
          <cell r="C2075" t="str">
            <v>054</v>
          </cell>
        </row>
        <row r="2076">
          <cell r="A2076" t="str">
            <v>E29</v>
          </cell>
          <cell r="B2076" t="str">
            <v>DISFUNCION TESTICULAR</v>
          </cell>
          <cell r="C2076" t="str">
            <v>054</v>
          </cell>
        </row>
        <row r="2077">
          <cell r="A2077" t="str">
            <v>E290</v>
          </cell>
          <cell r="B2077" t="str">
            <v>HIPERFUNCION TESTICULAR</v>
          </cell>
          <cell r="C2077" t="str">
            <v>054</v>
          </cell>
        </row>
        <row r="2078">
          <cell r="A2078" t="str">
            <v>E291</v>
          </cell>
          <cell r="B2078" t="str">
            <v>HIPOFUNCION TESTICULAR</v>
          </cell>
          <cell r="C2078" t="str">
            <v>054</v>
          </cell>
        </row>
        <row r="2079">
          <cell r="A2079" t="str">
            <v>E298</v>
          </cell>
          <cell r="B2079" t="str">
            <v>OTRAS DISFUNCIONES TESTICULARES</v>
          </cell>
          <cell r="C2079" t="str">
            <v>054</v>
          </cell>
        </row>
        <row r="2080">
          <cell r="A2080" t="str">
            <v>E299</v>
          </cell>
          <cell r="B2080" t="str">
            <v>DISFUNCION TESTICULAR, NO ESPECIFICADA</v>
          </cell>
          <cell r="C2080" t="str">
            <v>054</v>
          </cell>
        </row>
        <row r="2081">
          <cell r="A2081" t="str">
            <v>E30</v>
          </cell>
          <cell r="B2081" t="str">
            <v>TRASTORNOS DE LA PUBERTAD, CLASIFIVADOS EN OTRA PARTE</v>
          </cell>
          <cell r="C2081" t="str">
            <v>054</v>
          </cell>
        </row>
        <row r="2082">
          <cell r="A2082" t="str">
            <v>E300</v>
          </cell>
          <cell r="B2082" t="str">
            <v>PUBERTAD RETARDADA</v>
          </cell>
          <cell r="C2082" t="str">
            <v>054</v>
          </cell>
        </row>
        <row r="2083">
          <cell r="A2083" t="str">
            <v>E301</v>
          </cell>
          <cell r="B2083" t="str">
            <v>PUBERTAD PRECOZ</v>
          </cell>
          <cell r="C2083" t="str">
            <v>054</v>
          </cell>
        </row>
        <row r="2084">
          <cell r="A2084" t="str">
            <v>E308</v>
          </cell>
          <cell r="B2084" t="str">
            <v>OTROS TRASTORNOS DE LA PUBERTAD</v>
          </cell>
          <cell r="C2084" t="str">
            <v>054</v>
          </cell>
        </row>
        <row r="2085">
          <cell r="A2085" t="str">
            <v>E309</v>
          </cell>
          <cell r="B2085" t="str">
            <v>TRASTORNOS DE LA PUBERTAD</v>
          </cell>
          <cell r="C2085" t="str">
            <v>054</v>
          </cell>
        </row>
        <row r="2086">
          <cell r="A2086" t="str">
            <v>E31</v>
          </cell>
          <cell r="B2086" t="str">
            <v>DISFUNCION POLIGLANDULAR</v>
          </cell>
          <cell r="C2086" t="str">
            <v>054</v>
          </cell>
        </row>
        <row r="2087">
          <cell r="A2087" t="str">
            <v>E310</v>
          </cell>
          <cell r="B2087" t="str">
            <v>INSUFICIENCIA POLIGLANDULAR AUTOINMUNE</v>
          </cell>
          <cell r="C2087" t="str">
            <v>054</v>
          </cell>
        </row>
        <row r="2088">
          <cell r="A2088" t="str">
            <v>E311</v>
          </cell>
          <cell r="B2088" t="str">
            <v>HIPERFUNCION POLIGLANDULAR</v>
          </cell>
          <cell r="C2088" t="str">
            <v>054</v>
          </cell>
        </row>
        <row r="2089">
          <cell r="A2089" t="str">
            <v>E318</v>
          </cell>
          <cell r="B2089" t="str">
            <v>OTRAS DISFUNCIONES POLIGLANDULAR</v>
          </cell>
          <cell r="C2089" t="str">
            <v>054</v>
          </cell>
        </row>
        <row r="2090">
          <cell r="A2090" t="str">
            <v>E319</v>
          </cell>
          <cell r="B2090" t="str">
            <v>DISFUCION POLIGLANDULAR, NO ESPECIFICADA</v>
          </cell>
          <cell r="C2090" t="str">
            <v>054</v>
          </cell>
        </row>
        <row r="2091">
          <cell r="A2091" t="str">
            <v>E32</v>
          </cell>
          <cell r="B2091" t="str">
            <v>ENFERMEDAD DEL TIMO</v>
          </cell>
          <cell r="C2091" t="str">
            <v>054</v>
          </cell>
        </row>
        <row r="2092">
          <cell r="A2092" t="str">
            <v>E320</v>
          </cell>
          <cell r="B2092" t="str">
            <v>HIPERPLASIA PERSISTENTE DEL TIMO</v>
          </cell>
          <cell r="C2092" t="str">
            <v>054</v>
          </cell>
        </row>
        <row r="2093">
          <cell r="A2093" t="str">
            <v>E321</v>
          </cell>
          <cell r="B2093" t="str">
            <v>ABSCESO DEL TIMO</v>
          </cell>
          <cell r="C2093" t="str">
            <v>054</v>
          </cell>
        </row>
        <row r="2094">
          <cell r="A2094" t="str">
            <v>E328</v>
          </cell>
          <cell r="B2094" t="str">
            <v>OTRAS ENFERMEDADES DEL TIMO</v>
          </cell>
          <cell r="C2094" t="str">
            <v>054</v>
          </cell>
        </row>
        <row r="2095">
          <cell r="A2095" t="str">
            <v>E329</v>
          </cell>
          <cell r="B2095" t="str">
            <v>ENFERMEDAD DEL TIMO, NO ESPECIFICADA</v>
          </cell>
          <cell r="C2095" t="str">
            <v>054</v>
          </cell>
        </row>
        <row r="2096">
          <cell r="A2096" t="str">
            <v>E34</v>
          </cell>
          <cell r="B2096" t="str">
            <v>OTROS TRASTORNOS ENDOCRINOS</v>
          </cell>
          <cell r="C2096" t="str">
            <v>054</v>
          </cell>
        </row>
        <row r="2097">
          <cell r="A2097" t="str">
            <v>E340</v>
          </cell>
          <cell r="B2097" t="str">
            <v>SIDROME CARCINOIDE</v>
          </cell>
          <cell r="C2097" t="str">
            <v>054</v>
          </cell>
        </row>
        <row r="2098">
          <cell r="A2098" t="str">
            <v>E341</v>
          </cell>
          <cell r="B2098" t="str">
            <v>OTRAS HIPERSECRECIONES DE ORMONAS INTESTINALES</v>
          </cell>
          <cell r="C2098" t="str">
            <v>054</v>
          </cell>
        </row>
        <row r="2099">
          <cell r="A2099" t="str">
            <v>E342</v>
          </cell>
          <cell r="B2099" t="str">
            <v>SECRECION HORMONAL ECTOPICA, NO CLASIFICADA EN OTRA PARTE</v>
          </cell>
          <cell r="C2099" t="str">
            <v>054</v>
          </cell>
        </row>
        <row r="2100">
          <cell r="A2100" t="str">
            <v>E343</v>
          </cell>
          <cell r="B2100" t="str">
            <v>ENANISMO, NO CLASIFICADO EN OTRA PARTE</v>
          </cell>
          <cell r="C2100" t="str">
            <v>054</v>
          </cell>
        </row>
        <row r="2101">
          <cell r="A2101" t="str">
            <v>E344</v>
          </cell>
          <cell r="B2101" t="str">
            <v>ESTATURA ALTA CONSTITUCIONAL</v>
          </cell>
          <cell r="C2101" t="str">
            <v>054</v>
          </cell>
        </row>
        <row r="2102">
          <cell r="A2102" t="str">
            <v>E345</v>
          </cell>
          <cell r="B2102" t="str">
            <v>SINDROME DE RESISTENCIA ANDROGENICA</v>
          </cell>
          <cell r="C2102" t="str">
            <v>054</v>
          </cell>
        </row>
        <row r="2103">
          <cell r="A2103" t="str">
            <v>E348</v>
          </cell>
          <cell r="B2103" t="str">
            <v>OTROS TRASTORNOS ENDOCRINOS ESPECIFICADOS</v>
          </cell>
          <cell r="C2103" t="str">
            <v>054</v>
          </cell>
        </row>
        <row r="2104">
          <cell r="A2104" t="str">
            <v>E349</v>
          </cell>
          <cell r="B2104" t="str">
            <v>TRASTORNOS ENDOCRINO, NO ESPECIFICADO</v>
          </cell>
          <cell r="C2104" t="str">
            <v>054</v>
          </cell>
        </row>
        <row r="2105">
          <cell r="A2105" t="str">
            <v>E40</v>
          </cell>
          <cell r="B2105" t="str">
            <v>KWASHIORKOR</v>
          </cell>
          <cell r="C2105" t="str">
            <v>053</v>
          </cell>
        </row>
        <row r="2106">
          <cell r="A2106" t="str">
            <v>E41</v>
          </cell>
          <cell r="B2106" t="str">
            <v>MARASMO NUTRICIONAL</v>
          </cell>
          <cell r="C2106" t="str">
            <v>053</v>
          </cell>
        </row>
        <row r="2107">
          <cell r="A2107" t="str">
            <v>E42</v>
          </cell>
          <cell r="B2107" t="str">
            <v>KWASHIORKOR MARASMATICO</v>
          </cell>
          <cell r="C2107" t="str">
            <v>053</v>
          </cell>
        </row>
        <row r="2108">
          <cell r="A2108" t="str">
            <v>E43X</v>
          </cell>
          <cell r="B2108" t="str">
            <v>DESNUTRICION PROTEICOCALORICA SEVERA, NO ESPECIFICADA</v>
          </cell>
          <cell r="C2108" t="str">
            <v>053</v>
          </cell>
        </row>
        <row r="2109">
          <cell r="A2109" t="str">
            <v>E44</v>
          </cell>
          <cell r="B2109" t="str">
            <v>DESNUTRICION PROTEICOCALORICA DE GRADO MODERADO Y LEVE</v>
          </cell>
          <cell r="C2109" t="str">
            <v>053</v>
          </cell>
        </row>
        <row r="2110">
          <cell r="A2110" t="str">
            <v>E440</v>
          </cell>
          <cell r="B2110" t="str">
            <v>DESNUTRICION PROTEICOCALORICA  MADERADA</v>
          </cell>
          <cell r="C2110" t="str">
            <v>053</v>
          </cell>
        </row>
        <row r="2111">
          <cell r="A2111" t="str">
            <v>E441</v>
          </cell>
          <cell r="B2111" t="str">
            <v>DESNUTRICION PROTEICOCALORICAS LEVE</v>
          </cell>
          <cell r="C2111" t="str">
            <v>053</v>
          </cell>
        </row>
        <row r="2112">
          <cell r="A2112" t="str">
            <v>E45</v>
          </cell>
          <cell r="B2112" t="str">
            <v>RETARDO DEL DESARROLLO DEBIDO A DESNUTRICION PROTEICOCALORICA</v>
          </cell>
          <cell r="C2112" t="str">
            <v>053</v>
          </cell>
        </row>
        <row r="2113">
          <cell r="A2113" t="str">
            <v>E46</v>
          </cell>
          <cell r="B2113" t="str">
            <v>DESNUTRICION PROTEICOCALORICA, NO ESPECIFICADA</v>
          </cell>
          <cell r="C2113" t="str">
            <v>053</v>
          </cell>
        </row>
        <row r="2114">
          <cell r="A2114" t="str">
            <v>E50</v>
          </cell>
          <cell r="B2114" t="str">
            <v>DEFICIENCIA DE VITAMINA A</v>
          </cell>
          <cell r="C2114" t="str">
            <v>054</v>
          </cell>
        </row>
        <row r="2115">
          <cell r="A2115" t="str">
            <v>E500</v>
          </cell>
          <cell r="B2115" t="str">
            <v>DEFICIENCIA DE VITAMINA A CON XEROSIS CONJUNTIVAL</v>
          </cell>
          <cell r="C2115" t="str">
            <v>054</v>
          </cell>
        </row>
        <row r="2116">
          <cell r="A2116" t="str">
            <v>E501</v>
          </cell>
          <cell r="B2116" t="str">
            <v>DEFICIENCIA DE VITAMINA A CON MANCHA DE BITOT Y XEROSIS CONJUNTIVAL</v>
          </cell>
          <cell r="C2116" t="str">
            <v>054</v>
          </cell>
        </row>
        <row r="2117">
          <cell r="A2117" t="str">
            <v>E502</v>
          </cell>
          <cell r="B2117" t="str">
            <v>DEFICIENCIA DE VITAMINA A CON XEROSIS CORNEAL</v>
          </cell>
          <cell r="C2117" t="str">
            <v>054</v>
          </cell>
        </row>
        <row r="2118">
          <cell r="A2118" t="str">
            <v>E503</v>
          </cell>
          <cell r="B2118" t="str">
            <v>DEFICIENCIA DE VITAMINA A CON ULCERACION CORNEAL Y XEROSIS</v>
          </cell>
          <cell r="C2118" t="str">
            <v>054</v>
          </cell>
        </row>
        <row r="2119">
          <cell r="A2119" t="str">
            <v>E504</v>
          </cell>
          <cell r="B2119" t="str">
            <v>DEFICIENCIA DE VITAMINA A CON QUERATOMALACIA</v>
          </cell>
          <cell r="C2119" t="str">
            <v>054</v>
          </cell>
        </row>
        <row r="2120">
          <cell r="A2120" t="str">
            <v>E505</v>
          </cell>
          <cell r="B2120" t="str">
            <v>DEFICIENCIA DE VITAMINA A CON CEGUERA NOCTURNA</v>
          </cell>
          <cell r="C2120" t="str">
            <v>054</v>
          </cell>
        </row>
        <row r="2121">
          <cell r="A2121" t="str">
            <v>E506</v>
          </cell>
          <cell r="B2121" t="str">
            <v>DEFICIENCIA DE VITAMINA A CON CICATRICES XEROFTALMICAS DE LA CORNEA</v>
          </cell>
          <cell r="C2121" t="str">
            <v>054</v>
          </cell>
        </row>
        <row r="2122">
          <cell r="A2122" t="str">
            <v>E507</v>
          </cell>
          <cell r="B2122" t="str">
            <v>OTRAS MANIFESTACIONES OCULARES DE DEFICIENCIA DE VITAMINA A</v>
          </cell>
          <cell r="C2122" t="str">
            <v>054</v>
          </cell>
        </row>
        <row r="2123">
          <cell r="A2123" t="str">
            <v>E508</v>
          </cell>
          <cell r="B2123" t="str">
            <v>OTRAS MANIFESTACIONES DE DEFICIENCIA DE VITAMINA A</v>
          </cell>
          <cell r="C2123" t="str">
            <v>054</v>
          </cell>
        </row>
        <row r="2124">
          <cell r="A2124" t="str">
            <v>E509</v>
          </cell>
          <cell r="B2124" t="str">
            <v>DEFICIENCIA DE VITAMINA A, NO ESPECIFICADA</v>
          </cell>
          <cell r="C2124" t="str">
            <v>054</v>
          </cell>
        </row>
        <row r="2125">
          <cell r="A2125" t="str">
            <v>E51</v>
          </cell>
          <cell r="B2125" t="str">
            <v>DEFICIENCIA DE TIAMINA</v>
          </cell>
          <cell r="C2125" t="str">
            <v>054</v>
          </cell>
        </row>
        <row r="2126">
          <cell r="A2126" t="str">
            <v>E511</v>
          </cell>
          <cell r="B2126" t="str">
            <v>BERIBERI</v>
          </cell>
          <cell r="C2126" t="str">
            <v>054</v>
          </cell>
        </row>
        <row r="2127">
          <cell r="A2127" t="str">
            <v>E512</v>
          </cell>
          <cell r="B2127" t="str">
            <v>ENCEFALOPATIA DE WERNICKE</v>
          </cell>
          <cell r="C2127" t="str">
            <v>054</v>
          </cell>
        </row>
        <row r="2128">
          <cell r="A2128" t="str">
            <v>E518</v>
          </cell>
          <cell r="B2128" t="str">
            <v>OTRAS MANIFESTACIONES DE LA DEFICIENCIA DE TIAMINA</v>
          </cell>
          <cell r="C2128" t="str">
            <v>054</v>
          </cell>
        </row>
        <row r="2129">
          <cell r="A2129" t="str">
            <v>E519</v>
          </cell>
          <cell r="B2129" t="str">
            <v>DEFICIENCIA DE TIAMINA, NO ESPECIFICADA</v>
          </cell>
          <cell r="C2129" t="str">
            <v>054</v>
          </cell>
        </row>
        <row r="2130">
          <cell r="A2130" t="str">
            <v>E52</v>
          </cell>
          <cell r="B2130" t="str">
            <v>DEFICIENCIA DE NIACINA (PELAGRA)</v>
          </cell>
          <cell r="C2130" t="str">
            <v>054</v>
          </cell>
        </row>
        <row r="2131">
          <cell r="A2131" t="str">
            <v>E53</v>
          </cell>
          <cell r="B2131" t="str">
            <v>DEFICIENCIA DE OTRAS VITAMINAS SEL GRUPO B</v>
          </cell>
          <cell r="C2131" t="str">
            <v>054</v>
          </cell>
        </row>
        <row r="2132">
          <cell r="A2132" t="str">
            <v>E530</v>
          </cell>
          <cell r="B2132" t="str">
            <v>DEFICIENCIA DE RIBOFLAVINA</v>
          </cell>
          <cell r="C2132" t="str">
            <v>054</v>
          </cell>
        </row>
        <row r="2133">
          <cell r="A2133" t="str">
            <v>E531</v>
          </cell>
          <cell r="B2133" t="str">
            <v>DEFICIENCIA DE PIRIDOXINA</v>
          </cell>
          <cell r="C2133" t="str">
            <v>054</v>
          </cell>
        </row>
        <row r="2134">
          <cell r="A2134" t="str">
            <v>E538</v>
          </cell>
          <cell r="B2134" t="str">
            <v>DEFICIENCIA DE OTRAS VITAMINAS DEL GRUPO B</v>
          </cell>
          <cell r="C2134" t="str">
            <v>054</v>
          </cell>
        </row>
        <row r="2135">
          <cell r="A2135" t="str">
            <v>E539</v>
          </cell>
          <cell r="B2135" t="str">
            <v>DEFICIENCIA DE VITAMINA B, NO ESPECIFICADA</v>
          </cell>
          <cell r="C2135" t="str">
            <v>054</v>
          </cell>
        </row>
        <row r="2136">
          <cell r="A2136" t="str">
            <v>E54</v>
          </cell>
          <cell r="B2136" t="str">
            <v>DEFICIENCIA DE ACIDO ASCORBICO</v>
          </cell>
          <cell r="C2136" t="str">
            <v>054</v>
          </cell>
        </row>
        <row r="2137">
          <cell r="A2137" t="str">
            <v>E55</v>
          </cell>
          <cell r="B2137" t="str">
            <v>DEFICIENCIA DE VITAMINA D</v>
          </cell>
          <cell r="C2137" t="str">
            <v>054</v>
          </cell>
        </row>
        <row r="2138">
          <cell r="A2138" t="str">
            <v>E550</v>
          </cell>
          <cell r="B2138" t="str">
            <v>RAQUITISMO ACTIVO</v>
          </cell>
          <cell r="C2138" t="str">
            <v>054</v>
          </cell>
        </row>
        <row r="2139">
          <cell r="A2139" t="str">
            <v>E559</v>
          </cell>
          <cell r="B2139" t="str">
            <v>DEFICIENCIA DE VITAMINA D, NO ESPECIFICADA</v>
          </cell>
          <cell r="C2139" t="str">
            <v>054</v>
          </cell>
        </row>
        <row r="2140">
          <cell r="A2140" t="str">
            <v>E56</v>
          </cell>
          <cell r="B2140" t="str">
            <v>OTRAS DEFICIENCIAS DE VITAMINAS</v>
          </cell>
          <cell r="C2140" t="str">
            <v>054</v>
          </cell>
        </row>
        <row r="2141">
          <cell r="A2141" t="str">
            <v>E560</v>
          </cell>
          <cell r="B2141" t="str">
            <v>DEFICIENCIA DE VITAMINA E</v>
          </cell>
          <cell r="C2141" t="str">
            <v>054</v>
          </cell>
        </row>
        <row r="2142">
          <cell r="A2142" t="str">
            <v>E561</v>
          </cell>
          <cell r="B2142" t="str">
            <v>DEFICIENCIA DE VITAMINA K</v>
          </cell>
          <cell r="C2142" t="str">
            <v>054</v>
          </cell>
        </row>
        <row r="2143">
          <cell r="A2143" t="str">
            <v>E568</v>
          </cell>
          <cell r="B2143" t="str">
            <v>DEFICIENCIA DE OTRAS VITAMINAS</v>
          </cell>
          <cell r="C2143" t="str">
            <v>054</v>
          </cell>
        </row>
        <row r="2144">
          <cell r="A2144" t="str">
            <v>E569</v>
          </cell>
          <cell r="B2144" t="str">
            <v>DEFICIENCIA DE VITAMINA, NO ESPECIFICADA</v>
          </cell>
          <cell r="C2144" t="str">
            <v>054</v>
          </cell>
        </row>
        <row r="2145">
          <cell r="A2145" t="str">
            <v>E58</v>
          </cell>
          <cell r="B2145" t="str">
            <v>DEFICIENCIA DIETETICA DE CALCIO</v>
          </cell>
          <cell r="C2145" t="str">
            <v>054</v>
          </cell>
        </row>
        <row r="2146">
          <cell r="A2146" t="str">
            <v>E59</v>
          </cell>
          <cell r="B2146" t="str">
            <v>DEFICIENCIA DIETETICA DE SELENIO</v>
          </cell>
          <cell r="C2146" t="str">
            <v>054</v>
          </cell>
        </row>
        <row r="2147">
          <cell r="A2147" t="str">
            <v>E60</v>
          </cell>
          <cell r="B2147" t="str">
            <v>DEFICIENCIA DIETETICA DE ZINC</v>
          </cell>
          <cell r="C2147" t="str">
            <v>054</v>
          </cell>
        </row>
        <row r="2148">
          <cell r="A2148" t="str">
            <v>E61</v>
          </cell>
          <cell r="B2148" t="str">
            <v>DEFICIENCIA DE OTROS ELEMENTOS NUTRICIONALES</v>
          </cell>
          <cell r="C2148" t="str">
            <v>054</v>
          </cell>
        </row>
        <row r="2149">
          <cell r="A2149" t="str">
            <v>E610</v>
          </cell>
          <cell r="B2149" t="str">
            <v>DEFICIENCIA DE COBRE</v>
          </cell>
          <cell r="C2149" t="str">
            <v>054</v>
          </cell>
        </row>
        <row r="2150">
          <cell r="A2150" t="str">
            <v>E611</v>
          </cell>
          <cell r="B2150" t="str">
            <v>DEFICIENCIA DE HIERRO</v>
          </cell>
          <cell r="C2150" t="str">
            <v>054</v>
          </cell>
        </row>
        <row r="2151">
          <cell r="A2151" t="str">
            <v>E612</v>
          </cell>
          <cell r="B2151" t="str">
            <v>DEFICIENCIA DE MAGNESIO</v>
          </cell>
          <cell r="C2151" t="str">
            <v>054</v>
          </cell>
        </row>
        <row r="2152">
          <cell r="A2152" t="str">
            <v>E613</v>
          </cell>
          <cell r="B2152" t="str">
            <v>DEFICIENCIA DE MANGANESO</v>
          </cell>
          <cell r="C2152" t="str">
            <v>054</v>
          </cell>
        </row>
        <row r="2153">
          <cell r="A2153" t="str">
            <v>E614</v>
          </cell>
          <cell r="B2153" t="str">
            <v>DEFICIENCIA DE CROMO</v>
          </cell>
          <cell r="C2153" t="str">
            <v>054</v>
          </cell>
        </row>
        <row r="2154">
          <cell r="A2154" t="str">
            <v>E615</v>
          </cell>
          <cell r="B2154" t="str">
            <v>DEFICIENCIA DE MOLIBDENO</v>
          </cell>
          <cell r="C2154" t="str">
            <v>054</v>
          </cell>
        </row>
        <row r="2155">
          <cell r="A2155" t="str">
            <v>E616</v>
          </cell>
          <cell r="B2155" t="str">
            <v>DEFICIENCIA DE VANADIO</v>
          </cell>
          <cell r="C2155" t="str">
            <v>054</v>
          </cell>
        </row>
        <row r="2156">
          <cell r="A2156" t="str">
            <v>E617</v>
          </cell>
          <cell r="B2156" t="str">
            <v>DEFICIENCIA DE MULTIPLES ELEMENTOS NUTRICIONALES</v>
          </cell>
          <cell r="C2156" t="str">
            <v>054</v>
          </cell>
        </row>
        <row r="2157">
          <cell r="A2157" t="str">
            <v>E618</v>
          </cell>
          <cell r="B2157" t="str">
            <v>DEFICIENCIA DE OTROS ELEMENTOS NUTRICIONALES ESPECIFICADOS</v>
          </cell>
          <cell r="C2157" t="str">
            <v>054</v>
          </cell>
        </row>
        <row r="2158">
          <cell r="A2158" t="str">
            <v>E619</v>
          </cell>
          <cell r="B2158" t="str">
            <v>DEFICIENCIA DE OTROS ELEMENTOS NUTRICIONAL, NO ESPECIFICADO</v>
          </cell>
          <cell r="C2158" t="str">
            <v>054</v>
          </cell>
        </row>
        <row r="2159">
          <cell r="A2159" t="str">
            <v>E63</v>
          </cell>
          <cell r="B2159" t="str">
            <v>OTRAS DEFICIENCIAS NUTRICIONALES</v>
          </cell>
          <cell r="C2159" t="str">
            <v>054</v>
          </cell>
        </row>
        <row r="2160">
          <cell r="A2160" t="str">
            <v>E630</v>
          </cell>
          <cell r="B2160" t="str">
            <v>DEFICIENCIA DE ACIDOS GRASOS ESENCIALES(AGE)</v>
          </cell>
          <cell r="C2160" t="str">
            <v>054</v>
          </cell>
        </row>
        <row r="2161">
          <cell r="A2161" t="str">
            <v>E631</v>
          </cell>
          <cell r="B2161" t="str">
            <v>DESEQUILIBRIO DE LOS CONSTITUYENTES EN LA DIETA</v>
          </cell>
          <cell r="C2161" t="str">
            <v>054</v>
          </cell>
        </row>
        <row r="2162">
          <cell r="A2162" t="str">
            <v>E638</v>
          </cell>
          <cell r="B2162" t="str">
            <v>OTRAS DEFICIENCIAS NUTRICIONALES ESPECIFICADAS</v>
          </cell>
          <cell r="C2162" t="str">
            <v>054</v>
          </cell>
        </row>
        <row r="2163">
          <cell r="A2163" t="str">
            <v>E639</v>
          </cell>
          <cell r="B2163" t="str">
            <v>DEFICIENCIA NUTRICIONAL, NO ESPECIFICADA</v>
          </cell>
          <cell r="C2163" t="str">
            <v>054</v>
          </cell>
        </row>
        <row r="2164">
          <cell r="A2164" t="str">
            <v>E64</v>
          </cell>
          <cell r="B2164" t="str">
            <v>SECUELAS DE LA DESNUTRICION Y DE OTRAS DEFICIENCIAS NUTRICIONALES</v>
          </cell>
          <cell r="C2164" t="str">
            <v>054</v>
          </cell>
        </row>
        <row r="2165">
          <cell r="A2165" t="str">
            <v>E640</v>
          </cell>
          <cell r="B2165" t="str">
            <v>SECUELAS DE LA DESNUTRICION PROTEICOCALORICAS</v>
          </cell>
          <cell r="C2165" t="str">
            <v>054</v>
          </cell>
        </row>
        <row r="2166">
          <cell r="A2166" t="str">
            <v>E641</v>
          </cell>
          <cell r="B2166" t="str">
            <v>SECUELAS DE LA DEFICIENCIA DE VITAMINA A</v>
          </cell>
          <cell r="C2166" t="str">
            <v>054</v>
          </cell>
        </row>
        <row r="2167">
          <cell r="A2167" t="str">
            <v>E642</v>
          </cell>
          <cell r="B2167" t="str">
            <v>SECUELAS DE LA DEFICIENCIA DE VITAMINA C</v>
          </cell>
          <cell r="C2167" t="str">
            <v>054</v>
          </cell>
        </row>
        <row r="2168">
          <cell r="A2168" t="str">
            <v>E643</v>
          </cell>
          <cell r="B2168" t="str">
            <v>SECUELAS DEL RAQUITISMO</v>
          </cell>
          <cell r="C2168" t="str">
            <v>054</v>
          </cell>
        </row>
        <row r="2169">
          <cell r="A2169" t="str">
            <v>E648</v>
          </cell>
          <cell r="B2169" t="str">
            <v>SECUELAS DE OTRAS DEFICIENCIAS NUTRICIONALES</v>
          </cell>
          <cell r="C2169" t="str">
            <v>054</v>
          </cell>
        </row>
        <row r="2170">
          <cell r="A2170" t="str">
            <v>E649</v>
          </cell>
          <cell r="B2170" t="str">
            <v>SECUELAS DE LA DEFICIENCIA NUTRICIONALES NO ESPECIFICADA</v>
          </cell>
          <cell r="C2170" t="str">
            <v>054</v>
          </cell>
        </row>
        <row r="2171">
          <cell r="A2171" t="str">
            <v>E65</v>
          </cell>
          <cell r="B2171" t="str">
            <v>ADIPOSIDAD LOCALIZADA</v>
          </cell>
          <cell r="C2171" t="str">
            <v>054</v>
          </cell>
        </row>
        <row r="2172">
          <cell r="A2172" t="str">
            <v>E66</v>
          </cell>
          <cell r="B2172" t="str">
            <v>OBESIDAD</v>
          </cell>
          <cell r="C2172" t="str">
            <v>054</v>
          </cell>
        </row>
        <row r="2173">
          <cell r="A2173" t="str">
            <v>E660</v>
          </cell>
          <cell r="B2173" t="str">
            <v>OBESIDAD DEBIDA A EXCESO DE CALORIAS</v>
          </cell>
          <cell r="C2173" t="str">
            <v>054</v>
          </cell>
        </row>
        <row r="2174">
          <cell r="A2174" t="str">
            <v>E661</v>
          </cell>
          <cell r="B2174" t="str">
            <v>OBESIDAD INDUCIDA POR DROGAS</v>
          </cell>
          <cell r="C2174" t="str">
            <v>054</v>
          </cell>
        </row>
        <row r="2175">
          <cell r="A2175" t="str">
            <v>E662</v>
          </cell>
          <cell r="B2175" t="str">
            <v>OBESIDAD EXTERNA CON HIPOVENTILACION ALVEOLAR</v>
          </cell>
          <cell r="C2175" t="str">
            <v>054</v>
          </cell>
        </row>
        <row r="2176">
          <cell r="A2176" t="str">
            <v>E668</v>
          </cell>
          <cell r="B2176" t="str">
            <v>OTROS TIPOS DE OBESIDAD</v>
          </cell>
          <cell r="C2176" t="str">
            <v>054</v>
          </cell>
        </row>
        <row r="2177">
          <cell r="A2177" t="str">
            <v>E669</v>
          </cell>
          <cell r="B2177" t="str">
            <v>OBESIDAD, NO ESPECIFICADA</v>
          </cell>
          <cell r="C2177" t="str">
            <v>054</v>
          </cell>
        </row>
        <row r="2178">
          <cell r="A2178" t="str">
            <v>E67</v>
          </cell>
          <cell r="B2178" t="str">
            <v>OTROS TIPOS DE HIPERALIMENTACION</v>
          </cell>
          <cell r="C2178" t="str">
            <v>054</v>
          </cell>
        </row>
        <row r="2179">
          <cell r="A2179" t="str">
            <v>E670</v>
          </cell>
          <cell r="B2179" t="str">
            <v>HIPERVITAMINOSIS A</v>
          </cell>
          <cell r="C2179" t="str">
            <v>054</v>
          </cell>
        </row>
        <row r="2180">
          <cell r="A2180" t="str">
            <v>E671</v>
          </cell>
          <cell r="B2180" t="str">
            <v>HIPERCAROTINEMIA</v>
          </cell>
          <cell r="C2180" t="str">
            <v>054</v>
          </cell>
        </row>
        <row r="2181">
          <cell r="A2181" t="str">
            <v>E672</v>
          </cell>
          <cell r="B2181" t="str">
            <v>SIDROME DE MEGAVITAMINA B6</v>
          </cell>
          <cell r="C2181" t="str">
            <v>054</v>
          </cell>
        </row>
        <row r="2182">
          <cell r="A2182" t="str">
            <v>E673</v>
          </cell>
          <cell r="B2182" t="str">
            <v>HIPERVITAMINOSIS D</v>
          </cell>
          <cell r="C2182" t="str">
            <v>054</v>
          </cell>
        </row>
        <row r="2183">
          <cell r="A2183" t="str">
            <v>E678</v>
          </cell>
          <cell r="B2183" t="str">
            <v>OTROS TIPOS DE HIPERALIMENTACION ESPECIFICADOS</v>
          </cell>
          <cell r="C2183" t="str">
            <v>054</v>
          </cell>
        </row>
        <row r="2184">
          <cell r="A2184" t="str">
            <v>E68</v>
          </cell>
          <cell r="B2184" t="str">
            <v>SECUELAS DE HIPERALIMENTACION</v>
          </cell>
          <cell r="C2184" t="str">
            <v>054</v>
          </cell>
        </row>
        <row r="2185">
          <cell r="A2185" t="str">
            <v>E70</v>
          </cell>
          <cell r="B2185" t="str">
            <v>TRASTORNOS DEL METABOLISMO DE LOS AMINOACIDOS AROMATICOS</v>
          </cell>
          <cell r="C2185" t="str">
            <v>054</v>
          </cell>
        </row>
        <row r="2186">
          <cell r="A2186" t="str">
            <v>E700</v>
          </cell>
          <cell r="B2186" t="str">
            <v>FENILCETONURIA CLASICA</v>
          </cell>
          <cell r="C2186" t="str">
            <v>054</v>
          </cell>
        </row>
        <row r="2187">
          <cell r="A2187" t="str">
            <v>E701</v>
          </cell>
          <cell r="B2187" t="str">
            <v>OTRAS HIPERFENILALANINEMIAS</v>
          </cell>
          <cell r="C2187" t="str">
            <v>054</v>
          </cell>
        </row>
        <row r="2188">
          <cell r="A2188" t="str">
            <v>E702</v>
          </cell>
          <cell r="B2188" t="str">
            <v>TRASTORNOS DEL METABOLISMO DE LA TIROSINA</v>
          </cell>
          <cell r="C2188" t="str">
            <v>054</v>
          </cell>
        </row>
        <row r="2189">
          <cell r="A2189" t="str">
            <v>E703</v>
          </cell>
          <cell r="B2189" t="str">
            <v>ALBINISMO</v>
          </cell>
          <cell r="C2189" t="str">
            <v>054</v>
          </cell>
        </row>
        <row r="2190">
          <cell r="A2190" t="str">
            <v>E708</v>
          </cell>
          <cell r="B2190" t="str">
            <v>OTROS TRASTORNOS DEL METABOLISMO DE LOS AMINOACIDOS</v>
          </cell>
          <cell r="C2190" t="str">
            <v>054</v>
          </cell>
        </row>
        <row r="2191">
          <cell r="A2191" t="str">
            <v>E709</v>
          </cell>
          <cell r="B2191" t="str">
            <v>TRASTORNOS DEL METAB. DE LOS AMINOACIDOS AROMATICOS, NO ESPECIF.</v>
          </cell>
          <cell r="C2191" t="str">
            <v>054</v>
          </cell>
        </row>
        <row r="2192">
          <cell r="A2192" t="str">
            <v>E71</v>
          </cell>
          <cell r="B2192" t="str">
            <v>TRASTORNOS DEL METAB. DE LOS AMINOACIDOS DE CADENA RAMIFICADA</v>
          </cell>
          <cell r="C2192" t="str">
            <v>054</v>
          </cell>
        </row>
        <row r="2193">
          <cell r="A2193" t="str">
            <v>E710</v>
          </cell>
          <cell r="B2193" t="str">
            <v>ENFERMEDAD DE LA ORINA EN JARABE DE ARCE</v>
          </cell>
          <cell r="C2193" t="str">
            <v>054</v>
          </cell>
        </row>
        <row r="2194">
          <cell r="A2194" t="str">
            <v>E711</v>
          </cell>
          <cell r="B2194" t="str">
            <v>OTROS TRASTORNOS DEL METABOLISMO DE LOS AMINACIDOS DE CADENA RAM.</v>
          </cell>
          <cell r="C2194" t="str">
            <v>054</v>
          </cell>
        </row>
        <row r="2195">
          <cell r="A2195" t="str">
            <v>E712</v>
          </cell>
          <cell r="B2195" t="str">
            <v>OTROS TRASTORNOS DEL METAB. DE LOS AMINOACIDOS DE CADENA RAM. NO</v>
          </cell>
          <cell r="C2195" t="str">
            <v>054</v>
          </cell>
        </row>
        <row r="2196">
          <cell r="A2196" t="str">
            <v>E713</v>
          </cell>
          <cell r="B2196" t="str">
            <v>TRASTORNOS DEL METABOLISMO DE LOS ACIDOS GRASOS</v>
          </cell>
          <cell r="C2196" t="str">
            <v>054</v>
          </cell>
        </row>
        <row r="2197">
          <cell r="A2197" t="str">
            <v>E72</v>
          </cell>
          <cell r="B2197" t="str">
            <v>OTROS TRASTORNOS DEL METABOLISMO DE LOS AMINOACIDOS</v>
          </cell>
          <cell r="C2197" t="str">
            <v>054</v>
          </cell>
        </row>
        <row r="2198">
          <cell r="A2198" t="str">
            <v>E720</v>
          </cell>
          <cell r="B2198" t="str">
            <v>TRASTORNOS DEL TRANSPORTE DE LOS AMINOACIDOS</v>
          </cell>
          <cell r="C2198" t="str">
            <v>054</v>
          </cell>
        </row>
        <row r="2199">
          <cell r="A2199" t="str">
            <v>E721</v>
          </cell>
          <cell r="B2199" t="str">
            <v>TRASTORNOS DEL MRTABOLISMO DE LOS AMINOACIDOS AZUFRADOS</v>
          </cell>
          <cell r="C2199" t="str">
            <v>054</v>
          </cell>
        </row>
        <row r="2200">
          <cell r="A2200" t="str">
            <v>E722</v>
          </cell>
          <cell r="B2200" t="str">
            <v>TRASTORNOS DEL METABOLISMO DEL CICLO DE LA UREA</v>
          </cell>
          <cell r="C2200" t="str">
            <v>054</v>
          </cell>
        </row>
        <row r="2201">
          <cell r="A2201" t="str">
            <v>E723</v>
          </cell>
          <cell r="B2201" t="str">
            <v>TRASTORNOS DEL METABOLISMO DE LA HDROXILISINA</v>
          </cell>
          <cell r="C2201" t="str">
            <v>054</v>
          </cell>
        </row>
        <row r="2202">
          <cell r="A2202" t="str">
            <v>E724</v>
          </cell>
          <cell r="B2202" t="str">
            <v>TRASTORNOS DEL METABOLISMO DE LA ORNITINA</v>
          </cell>
          <cell r="C2202" t="str">
            <v>054</v>
          </cell>
        </row>
        <row r="2203">
          <cell r="A2203" t="str">
            <v>E725</v>
          </cell>
          <cell r="B2203" t="str">
            <v>TRASTORNOS DEL METABOLISMO DE LA GLICINA</v>
          </cell>
          <cell r="C2203" t="str">
            <v>054</v>
          </cell>
        </row>
        <row r="2204">
          <cell r="A2204" t="str">
            <v>E728</v>
          </cell>
          <cell r="B2204" t="str">
            <v>OTROS TRASTORNOS ESPECIFICADOS DEL METABOLISMO DE LOS AMINOACIDOS</v>
          </cell>
          <cell r="C2204" t="str">
            <v>054</v>
          </cell>
        </row>
        <row r="2205">
          <cell r="A2205" t="str">
            <v>E729</v>
          </cell>
          <cell r="B2205" t="str">
            <v>TRASTORNOS DEL METABOLISMO DE LOS AMINOACIDOS, NO ESPECIFICADO</v>
          </cell>
          <cell r="C2205" t="str">
            <v>054</v>
          </cell>
        </row>
        <row r="2206">
          <cell r="A2206" t="str">
            <v>E73</v>
          </cell>
          <cell r="B2206" t="str">
            <v>INTOLERANCIA A LA LACTOSA</v>
          </cell>
          <cell r="C2206" t="str">
            <v>054</v>
          </cell>
        </row>
        <row r="2207">
          <cell r="A2207" t="str">
            <v>E730</v>
          </cell>
          <cell r="B2207" t="str">
            <v>DEFICIENCIA CONGENITA DE LACTOSA</v>
          </cell>
          <cell r="C2207" t="str">
            <v>054</v>
          </cell>
        </row>
        <row r="2208">
          <cell r="A2208" t="str">
            <v>E731</v>
          </cell>
          <cell r="B2208" t="str">
            <v>DEFICIENCIA SECUNDARIA DE LACTASA</v>
          </cell>
          <cell r="C2208" t="str">
            <v>054</v>
          </cell>
        </row>
        <row r="2209">
          <cell r="A2209" t="str">
            <v>E738</v>
          </cell>
          <cell r="B2209" t="str">
            <v>OTROS TIPOS DE INTOLERANCIA A LA LACTOSA</v>
          </cell>
          <cell r="C2209" t="str">
            <v>054</v>
          </cell>
        </row>
        <row r="2210">
          <cell r="A2210" t="str">
            <v>E739</v>
          </cell>
          <cell r="B2210" t="str">
            <v>INTOLERANCIA A LA LACTOSA, NO ESPECIFICADA</v>
          </cell>
          <cell r="C2210" t="str">
            <v>054</v>
          </cell>
        </row>
        <row r="2211">
          <cell r="A2211" t="str">
            <v>E74</v>
          </cell>
          <cell r="B2211" t="str">
            <v>OTROS TRASTORNOS DEL METABOLISMO DE LOS CARBOHIDRATOS</v>
          </cell>
          <cell r="C2211" t="str">
            <v>054</v>
          </cell>
        </row>
        <row r="2212">
          <cell r="A2212" t="str">
            <v>E740</v>
          </cell>
          <cell r="B2212" t="str">
            <v>ENFERMEDAD DEL ALMACENAMIENTO DE GLUCOGENO</v>
          </cell>
          <cell r="C2212" t="str">
            <v>054</v>
          </cell>
        </row>
        <row r="2213">
          <cell r="A2213" t="str">
            <v>E741</v>
          </cell>
          <cell r="B2213" t="str">
            <v>TRASTORNOS DEL METABOLISMO DE LA FRUCTOSA</v>
          </cell>
          <cell r="C2213" t="str">
            <v>054</v>
          </cell>
        </row>
        <row r="2214">
          <cell r="A2214" t="str">
            <v>E742</v>
          </cell>
          <cell r="B2214" t="str">
            <v>TRASTORNO DEL METABOLISMO DE LA GALACTOSA</v>
          </cell>
          <cell r="C2214" t="str">
            <v>054</v>
          </cell>
        </row>
        <row r="2215">
          <cell r="A2215" t="str">
            <v>E743</v>
          </cell>
          <cell r="B2215" t="str">
            <v>OTROS TRATORNOS DE LA ABSORCION INTESTINAL DE CARBOHIDRATOS</v>
          </cell>
          <cell r="C2215" t="str">
            <v>054</v>
          </cell>
        </row>
        <row r="2216">
          <cell r="A2216" t="str">
            <v>E744</v>
          </cell>
          <cell r="B2216" t="str">
            <v>TRASTORNOS DEL METABOLISMO DEL PIRUVATO Y DE LA GLUCONEOGENESIS</v>
          </cell>
          <cell r="C2216" t="str">
            <v>054</v>
          </cell>
        </row>
        <row r="2217">
          <cell r="A2217" t="str">
            <v>E748</v>
          </cell>
          <cell r="B2217" t="str">
            <v>OTROS TRASTORNOS ESPECIFICADOS DEL METABOLISMO DE LOS CARBOHIDRATOS</v>
          </cell>
          <cell r="C2217" t="str">
            <v>054</v>
          </cell>
        </row>
        <row r="2218">
          <cell r="A2218" t="str">
            <v>E749</v>
          </cell>
          <cell r="B2218" t="str">
            <v>TRASTORNO DEL METABOLISMO DE LOS CARBOHIDRATOS, NO ESAPECIFICADOS</v>
          </cell>
          <cell r="C2218" t="str">
            <v>054</v>
          </cell>
        </row>
        <row r="2219">
          <cell r="A2219" t="str">
            <v>E75</v>
          </cell>
          <cell r="B2219" t="str">
            <v>TRASTORNOS DEL METABOLISMO DE LOS ESFINGOLIPIDOS Y OTROS TRSTORNO</v>
          </cell>
          <cell r="C2219" t="str">
            <v>054</v>
          </cell>
        </row>
        <row r="2220">
          <cell r="A2220" t="str">
            <v>E750</v>
          </cell>
          <cell r="B2220" t="str">
            <v>GANGLIOSIDOSIS GM2</v>
          </cell>
          <cell r="C2220" t="str">
            <v>054</v>
          </cell>
        </row>
        <row r="2221">
          <cell r="A2221" t="str">
            <v>E751</v>
          </cell>
          <cell r="B2221" t="str">
            <v>OTRAS GANGLIOSIDOSIS</v>
          </cell>
          <cell r="C2221" t="str">
            <v>054</v>
          </cell>
        </row>
        <row r="2222">
          <cell r="A2222" t="str">
            <v>E752</v>
          </cell>
          <cell r="B2222" t="str">
            <v>OTRAS ESFINGOLIPIDOSIS</v>
          </cell>
          <cell r="C2222" t="str">
            <v>054</v>
          </cell>
        </row>
        <row r="2223">
          <cell r="A2223" t="str">
            <v>E753</v>
          </cell>
          <cell r="B2223" t="str">
            <v>ESFINGOLIPIDOSIS, NO ESPECIFICADA</v>
          </cell>
          <cell r="C2223" t="str">
            <v>054</v>
          </cell>
        </row>
        <row r="2224">
          <cell r="A2224" t="str">
            <v>E754</v>
          </cell>
          <cell r="B2224" t="str">
            <v>LIPOFUSCIONOSIS CEROIDE NEURAL</v>
          </cell>
          <cell r="C2224" t="str">
            <v>054</v>
          </cell>
        </row>
        <row r="2225">
          <cell r="A2225" t="str">
            <v>E755</v>
          </cell>
          <cell r="B2225" t="str">
            <v>OTROS TRASTORNOS DEL ALMACENAMIENTO DE LIPIDOS</v>
          </cell>
          <cell r="C2225" t="str">
            <v>054</v>
          </cell>
        </row>
        <row r="2226">
          <cell r="A2226" t="str">
            <v>E756</v>
          </cell>
          <cell r="B2226" t="str">
            <v>TRASTORNO DEL ALMCENAMIENTO DE LIPIDOS, NO ESPECIFICADO</v>
          </cell>
          <cell r="C2226" t="str">
            <v>054</v>
          </cell>
        </row>
        <row r="2227">
          <cell r="A2227" t="str">
            <v>E76</v>
          </cell>
          <cell r="B2227" t="str">
            <v>TRASTORNOS DEL METABOLISMO DE LOS GLUCOSAMINOGLICANOS</v>
          </cell>
          <cell r="C2227" t="str">
            <v>054</v>
          </cell>
        </row>
        <row r="2228">
          <cell r="A2228" t="str">
            <v>E760</v>
          </cell>
          <cell r="B2228" t="str">
            <v>MUCOPOLISACARIDOSIS TIPO I</v>
          </cell>
          <cell r="C2228" t="str">
            <v>054</v>
          </cell>
        </row>
        <row r="2229">
          <cell r="A2229" t="str">
            <v>E761</v>
          </cell>
          <cell r="B2229" t="str">
            <v>MUCOPOLISACARIDOSIS TIPO II</v>
          </cell>
          <cell r="C2229" t="str">
            <v>054</v>
          </cell>
        </row>
        <row r="2230">
          <cell r="A2230" t="str">
            <v>E762</v>
          </cell>
          <cell r="B2230" t="str">
            <v>OTRAS MUCOPOLISACARIDOSIS</v>
          </cell>
          <cell r="C2230" t="str">
            <v>054</v>
          </cell>
        </row>
        <row r="2231">
          <cell r="A2231" t="str">
            <v>E763</v>
          </cell>
          <cell r="B2231" t="str">
            <v>MUCOPOLISACARIDOSIS NO ESPECIFICADA</v>
          </cell>
          <cell r="C2231" t="str">
            <v>054</v>
          </cell>
        </row>
        <row r="2232">
          <cell r="A2232" t="str">
            <v>E768</v>
          </cell>
          <cell r="B2232" t="str">
            <v>OTROS TRASTORNOS DEL METABOLISMO DE LOS GLUCOSAMINOGLICANOS</v>
          </cell>
          <cell r="C2232" t="str">
            <v>054</v>
          </cell>
        </row>
        <row r="2233">
          <cell r="A2233" t="str">
            <v>E769</v>
          </cell>
          <cell r="B2233" t="str">
            <v>TRASTORNO DEL METABOLISMO DE LOS GLUCOSAMONOGLICANOS, NO ESPECIF.</v>
          </cell>
          <cell r="C2233" t="str">
            <v>054</v>
          </cell>
        </row>
        <row r="2234">
          <cell r="A2234" t="str">
            <v>E77</v>
          </cell>
          <cell r="B2234" t="str">
            <v>TRASTORNOS DEL METABOLISMO DE LAS GLUCOPROTEINAS</v>
          </cell>
          <cell r="C2234" t="str">
            <v>054</v>
          </cell>
        </row>
        <row r="2235">
          <cell r="A2235" t="str">
            <v>E770</v>
          </cell>
          <cell r="B2235" t="str">
            <v>DEFECTOS EN LA MODIFICACION POSTRASLACION DE ENZINAS LISOSOMALES</v>
          </cell>
          <cell r="C2235" t="str">
            <v>054</v>
          </cell>
        </row>
        <row r="2236">
          <cell r="A2236" t="str">
            <v>E778</v>
          </cell>
          <cell r="B2236" t="str">
            <v>OTROS TRASTORNOS DEL METABOLISMO DE LAS GLUCOPROTEINAS</v>
          </cell>
          <cell r="C2236" t="str">
            <v>054</v>
          </cell>
        </row>
        <row r="2237">
          <cell r="A2237" t="str">
            <v>E779</v>
          </cell>
          <cell r="B2237" t="str">
            <v>TRASTORNO DEL METABOLISMO DE LAS GLUCOPROTEINAS, NO ESPECIFICADO</v>
          </cell>
          <cell r="C2237" t="str">
            <v>054</v>
          </cell>
        </row>
        <row r="2238">
          <cell r="A2238" t="str">
            <v>E780</v>
          </cell>
          <cell r="B2238" t="str">
            <v>HIPERCOLESTEROLEMIA PURA</v>
          </cell>
          <cell r="C2238" t="str">
            <v>054</v>
          </cell>
        </row>
        <row r="2239">
          <cell r="A2239" t="str">
            <v>E781</v>
          </cell>
          <cell r="B2239" t="str">
            <v>HIPERGLICERIDEMIA PURA</v>
          </cell>
          <cell r="C2239" t="str">
            <v>054</v>
          </cell>
        </row>
        <row r="2240">
          <cell r="A2240" t="str">
            <v>E782</v>
          </cell>
          <cell r="B2240" t="str">
            <v>HIPERLIPIDEMIA MIXTA</v>
          </cell>
          <cell r="C2240" t="str">
            <v>054</v>
          </cell>
        </row>
        <row r="2241">
          <cell r="A2241" t="str">
            <v>E783</v>
          </cell>
          <cell r="B2241" t="str">
            <v>HIPERQUILOMICRONEMIA</v>
          </cell>
          <cell r="C2241" t="str">
            <v>054</v>
          </cell>
        </row>
        <row r="2242">
          <cell r="A2242" t="str">
            <v>E784</v>
          </cell>
          <cell r="B2242" t="str">
            <v>OTRA HIPERLIPIDEMIA</v>
          </cell>
          <cell r="C2242" t="str">
            <v>054</v>
          </cell>
        </row>
        <row r="2243">
          <cell r="A2243" t="str">
            <v>E785</v>
          </cell>
          <cell r="B2243" t="str">
            <v>HIPERLIPIDEMIA NO ESPECIFICADA</v>
          </cell>
          <cell r="C2243" t="str">
            <v>054</v>
          </cell>
        </row>
        <row r="2244">
          <cell r="A2244" t="str">
            <v>E786</v>
          </cell>
          <cell r="B2244" t="str">
            <v>DEFICIENCIA DE LIPOPROTEINAS</v>
          </cell>
          <cell r="C2244" t="str">
            <v>054</v>
          </cell>
        </row>
        <row r="2245">
          <cell r="A2245" t="str">
            <v>E788</v>
          </cell>
          <cell r="B2245" t="str">
            <v>OTROS TRASTORNOS DEL METABOLISMO DE LAS LIPOPROTEINAS</v>
          </cell>
          <cell r="C2245" t="str">
            <v>054</v>
          </cell>
        </row>
        <row r="2246">
          <cell r="A2246" t="str">
            <v>E789</v>
          </cell>
          <cell r="B2246" t="str">
            <v>TRASTORNOS DEL METABOLISMO DE LAS LIPOPROTEINAS, NO ESPECIFICADO</v>
          </cell>
          <cell r="C2246" t="str">
            <v>054</v>
          </cell>
        </row>
        <row r="2247">
          <cell r="A2247" t="str">
            <v>E79</v>
          </cell>
          <cell r="B2247" t="str">
            <v>TRASTORNOS DEL METABOLISMO DE LAS PURINAS Y DE LAS PIRIMIDINAS</v>
          </cell>
          <cell r="C2247" t="str">
            <v>054</v>
          </cell>
        </row>
        <row r="2248">
          <cell r="A2248" t="str">
            <v>E790</v>
          </cell>
          <cell r="B2248" t="str">
            <v>HIPERURICEMIA SIN SIGNOS DE ARTRITIS INFLAMATORIA Y ENF. TOFACEA</v>
          </cell>
          <cell r="C2248" t="str">
            <v>054</v>
          </cell>
        </row>
        <row r="2249">
          <cell r="A2249" t="str">
            <v>E791</v>
          </cell>
          <cell r="B2249" t="str">
            <v>SIDROME DE LESCH-NYHAN</v>
          </cell>
          <cell r="C2249" t="str">
            <v>054</v>
          </cell>
        </row>
        <row r="2250">
          <cell r="A2250" t="str">
            <v>E798</v>
          </cell>
          <cell r="B2250" t="str">
            <v>OTROS TRASTORNOS DEL METABOLISMO DE LAS PURINAS Y DE LAS PIRIMIDINA</v>
          </cell>
          <cell r="C2250" t="str">
            <v>054</v>
          </cell>
        </row>
        <row r="2251">
          <cell r="A2251" t="str">
            <v>E799</v>
          </cell>
          <cell r="B2251" t="str">
            <v>TRASTORNOS DEL METAB. DE LAS PURINAS Y DE LAS PIRIMIDINAS, NO ESPECIF</v>
          </cell>
          <cell r="C2251" t="str">
            <v>054</v>
          </cell>
        </row>
        <row r="2252">
          <cell r="A2252" t="str">
            <v>E80</v>
          </cell>
          <cell r="B2252" t="str">
            <v>TRASTORNOS DEL METABOLISMO DE LAS PORFIRINAS Y DE LA BILIRRUBINA</v>
          </cell>
          <cell r="C2252" t="str">
            <v>054</v>
          </cell>
        </row>
        <row r="2253">
          <cell r="A2253" t="str">
            <v>E800</v>
          </cell>
          <cell r="B2253" t="str">
            <v>PORFIRIA ERITROPOYETICA HEREDITARIA</v>
          </cell>
          <cell r="C2253" t="str">
            <v>054</v>
          </cell>
        </row>
        <row r="2254">
          <cell r="A2254" t="str">
            <v>E801</v>
          </cell>
          <cell r="B2254" t="str">
            <v>PORFIRIA CUTANEA TARDIA</v>
          </cell>
          <cell r="C2254" t="str">
            <v>054</v>
          </cell>
        </row>
        <row r="2255">
          <cell r="A2255" t="str">
            <v>E802</v>
          </cell>
          <cell r="B2255" t="str">
            <v>OTRAS PORFIRIAS</v>
          </cell>
          <cell r="C2255" t="str">
            <v>054</v>
          </cell>
        </row>
        <row r="2256">
          <cell r="A2256" t="str">
            <v>E803</v>
          </cell>
          <cell r="B2256" t="str">
            <v>DEFECTOS DE CATALASA Y PEROXIDASA</v>
          </cell>
          <cell r="C2256" t="str">
            <v>054</v>
          </cell>
        </row>
        <row r="2257">
          <cell r="A2257" t="str">
            <v>E804</v>
          </cell>
          <cell r="B2257" t="str">
            <v>SINDROME DE GILBERT</v>
          </cell>
          <cell r="C2257" t="str">
            <v>054</v>
          </cell>
        </row>
        <row r="2258">
          <cell r="A2258" t="str">
            <v>E805</v>
          </cell>
          <cell r="B2258" t="str">
            <v>SIDROME DE CRIGLER-NAJJAR</v>
          </cell>
          <cell r="C2258" t="str">
            <v>054</v>
          </cell>
        </row>
        <row r="2259">
          <cell r="A2259" t="str">
            <v>E806</v>
          </cell>
          <cell r="B2259" t="str">
            <v>OTROS TRASTORNOS DEL METABOLISMO DE LA BILIRRUBINA</v>
          </cell>
          <cell r="C2259" t="str">
            <v>054</v>
          </cell>
        </row>
        <row r="2260">
          <cell r="A2260" t="str">
            <v>E807</v>
          </cell>
          <cell r="B2260" t="str">
            <v>TRASTORNO DEL METABOLISMO DE LA BILIRRUBINA, NO ESPECIFICADO</v>
          </cell>
          <cell r="C2260" t="str">
            <v>054</v>
          </cell>
        </row>
        <row r="2261">
          <cell r="A2261" t="str">
            <v>E83</v>
          </cell>
          <cell r="B2261" t="str">
            <v>TRASTORNOS DEL METABOLISMO DE LOS MINERALES</v>
          </cell>
          <cell r="C2261" t="str">
            <v>054</v>
          </cell>
        </row>
        <row r="2262">
          <cell r="A2262" t="str">
            <v>E830</v>
          </cell>
          <cell r="B2262" t="str">
            <v>TRASTORNO DEL METABOLISMO DEL COBRE</v>
          </cell>
          <cell r="C2262" t="str">
            <v>054</v>
          </cell>
        </row>
        <row r="2263">
          <cell r="A2263" t="str">
            <v>E831</v>
          </cell>
          <cell r="B2263" t="str">
            <v>TRASTORNOS DEL METABOLISMO DEL HIERRO</v>
          </cell>
          <cell r="C2263" t="str">
            <v>054</v>
          </cell>
        </row>
        <row r="2264">
          <cell r="A2264" t="str">
            <v>E832</v>
          </cell>
          <cell r="B2264" t="str">
            <v>TRASTORNOS DEL METABOLISMO DEL ZINC</v>
          </cell>
          <cell r="C2264" t="str">
            <v>054</v>
          </cell>
        </row>
        <row r="2265">
          <cell r="A2265" t="str">
            <v>E833</v>
          </cell>
          <cell r="B2265" t="str">
            <v>TRASTORNOS DEL METABOLISMO DEL FOSFORO</v>
          </cell>
          <cell r="C2265" t="str">
            <v>054</v>
          </cell>
        </row>
        <row r="2266">
          <cell r="A2266" t="str">
            <v>E834</v>
          </cell>
          <cell r="B2266" t="str">
            <v>TRASTORNO DEL METABOLISMO DEL MAGNESIO</v>
          </cell>
          <cell r="C2266" t="str">
            <v>054</v>
          </cell>
        </row>
        <row r="2267">
          <cell r="A2267" t="str">
            <v>E835</v>
          </cell>
          <cell r="B2267" t="str">
            <v>TRASTORNOS DEL METABOLISMO DEL CALCIO</v>
          </cell>
          <cell r="C2267" t="str">
            <v>054</v>
          </cell>
        </row>
        <row r="2268">
          <cell r="A2268" t="str">
            <v>E838</v>
          </cell>
          <cell r="B2268" t="str">
            <v>OTROS TRASTORNOS DEL METABOLISMO DE LOS MINERALES</v>
          </cell>
          <cell r="C2268" t="str">
            <v>054</v>
          </cell>
        </row>
        <row r="2269">
          <cell r="A2269" t="str">
            <v>E839</v>
          </cell>
          <cell r="B2269" t="str">
            <v>TRASTORNO DEL METABOLISMO DE LOS MINERALES, NO ESPECIFICADO</v>
          </cell>
          <cell r="C2269" t="str">
            <v>054</v>
          </cell>
        </row>
        <row r="2270">
          <cell r="A2270" t="str">
            <v>E84</v>
          </cell>
          <cell r="B2270" t="str">
            <v>FIBROSIS QUISTICA</v>
          </cell>
          <cell r="C2270" t="str">
            <v>054</v>
          </cell>
        </row>
        <row r="2271">
          <cell r="A2271" t="str">
            <v>E840</v>
          </cell>
          <cell r="B2271" t="str">
            <v>FIBROSIS QUISTICA CON MANIFESTACIONES PULMONARES</v>
          </cell>
          <cell r="C2271" t="str">
            <v>054</v>
          </cell>
        </row>
        <row r="2272">
          <cell r="A2272" t="str">
            <v>E841</v>
          </cell>
          <cell r="B2272" t="str">
            <v>FIBROSIS QUISTICA CON MANIFESTACIONES INTESTINALES</v>
          </cell>
          <cell r="C2272" t="str">
            <v>054</v>
          </cell>
        </row>
        <row r="2273">
          <cell r="A2273" t="str">
            <v>E848</v>
          </cell>
          <cell r="B2273" t="str">
            <v>FIBROSIS QUISTICA CON OTRAS MANIFESTACIONES</v>
          </cell>
          <cell r="C2273" t="str">
            <v>054</v>
          </cell>
        </row>
        <row r="2274">
          <cell r="A2274" t="str">
            <v>E849</v>
          </cell>
          <cell r="B2274" t="str">
            <v>FIBROSIS QUISTICA, SIN OTRA ESPECIFICACION</v>
          </cell>
          <cell r="C2274" t="str">
            <v>054</v>
          </cell>
        </row>
        <row r="2275">
          <cell r="A2275" t="str">
            <v>E85</v>
          </cell>
          <cell r="B2275" t="str">
            <v>AMILOIDOSIS</v>
          </cell>
          <cell r="C2275" t="str">
            <v>054</v>
          </cell>
        </row>
        <row r="2276">
          <cell r="A2276" t="str">
            <v>E850</v>
          </cell>
          <cell r="B2276" t="str">
            <v>AMILOIDOSIS HEREDOFAMILIAR NO NEUROPATICA</v>
          </cell>
          <cell r="C2276" t="str">
            <v>054</v>
          </cell>
        </row>
        <row r="2277">
          <cell r="A2277" t="str">
            <v>E851</v>
          </cell>
          <cell r="B2277" t="str">
            <v>AMILOIDOSIS HEREDOFAMILIAR NEUROPATICA</v>
          </cell>
          <cell r="C2277" t="str">
            <v>054</v>
          </cell>
        </row>
        <row r="2278">
          <cell r="A2278" t="str">
            <v>E852</v>
          </cell>
          <cell r="B2278" t="str">
            <v>AMILOIDOSIS HEREDOFAMILIAR NO ESPECIFICADA</v>
          </cell>
          <cell r="C2278" t="str">
            <v>054</v>
          </cell>
        </row>
        <row r="2279">
          <cell r="A2279" t="str">
            <v>E853</v>
          </cell>
          <cell r="B2279" t="str">
            <v>AMILOIDOSIS SISTEMICA SECUNDARIA</v>
          </cell>
          <cell r="C2279" t="str">
            <v>054</v>
          </cell>
        </row>
        <row r="2280">
          <cell r="A2280" t="str">
            <v>E854</v>
          </cell>
          <cell r="B2280" t="str">
            <v>AMILOIDOSIS LIMITADA A UN ORGANO</v>
          </cell>
          <cell r="C2280" t="str">
            <v>054</v>
          </cell>
        </row>
        <row r="2281">
          <cell r="A2281" t="str">
            <v>E858</v>
          </cell>
          <cell r="B2281" t="str">
            <v>OTRAS AMILOIDOSIS</v>
          </cell>
          <cell r="C2281" t="str">
            <v>054</v>
          </cell>
        </row>
        <row r="2282">
          <cell r="A2282" t="str">
            <v>E859</v>
          </cell>
          <cell r="B2282" t="str">
            <v>AMILOIDOSIS, NO ESPECIFICADA</v>
          </cell>
          <cell r="C2282" t="str">
            <v>054</v>
          </cell>
        </row>
        <row r="2283">
          <cell r="A2283" t="str">
            <v>E86</v>
          </cell>
          <cell r="B2283" t="str">
            <v>DEPLECION DEL VOLUMEN</v>
          </cell>
          <cell r="C2283" t="str">
            <v>054</v>
          </cell>
        </row>
        <row r="2284">
          <cell r="A2284" t="str">
            <v>E87</v>
          </cell>
          <cell r="B2284" t="str">
            <v>OTROS TRASTORNOS DE LOS LIQUIDOS, DE LOS ELECTROLITOS Y DEL EQUIL.</v>
          </cell>
          <cell r="C2284" t="str">
            <v>054</v>
          </cell>
        </row>
        <row r="2285">
          <cell r="A2285" t="str">
            <v>E870</v>
          </cell>
          <cell r="B2285" t="str">
            <v>HIPEROSMOLARIDAD E HIPERNATREMIA</v>
          </cell>
          <cell r="C2285" t="str">
            <v>054</v>
          </cell>
        </row>
        <row r="2286">
          <cell r="A2286" t="str">
            <v>E871</v>
          </cell>
          <cell r="B2286" t="str">
            <v>HIPOSMOLARIDAD E HIPONATREMIA</v>
          </cell>
          <cell r="C2286" t="str">
            <v>054</v>
          </cell>
        </row>
        <row r="2287">
          <cell r="A2287" t="str">
            <v>E872</v>
          </cell>
          <cell r="B2287" t="str">
            <v>ACIDOSIS</v>
          </cell>
          <cell r="C2287" t="str">
            <v>054</v>
          </cell>
        </row>
        <row r="2288">
          <cell r="A2288" t="str">
            <v>E873</v>
          </cell>
          <cell r="B2288" t="str">
            <v>ALCALOSIS</v>
          </cell>
          <cell r="C2288" t="str">
            <v>054</v>
          </cell>
        </row>
        <row r="2289">
          <cell r="A2289" t="str">
            <v>E874</v>
          </cell>
          <cell r="B2289" t="str">
            <v>TRASTORNOS MIXTOS DEL BALANCE ACIDO-BASICO</v>
          </cell>
          <cell r="C2289" t="str">
            <v>054</v>
          </cell>
        </row>
        <row r="2290">
          <cell r="A2290" t="str">
            <v>E875</v>
          </cell>
          <cell r="B2290" t="str">
            <v>HIPERPOTASEMIA</v>
          </cell>
          <cell r="C2290" t="str">
            <v>054</v>
          </cell>
        </row>
        <row r="2291">
          <cell r="A2291" t="str">
            <v>E876</v>
          </cell>
          <cell r="B2291" t="str">
            <v>HIPOPOTASMIA</v>
          </cell>
          <cell r="C2291" t="str">
            <v>054</v>
          </cell>
        </row>
        <row r="2292">
          <cell r="A2292" t="str">
            <v>E877</v>
          </cell>
          <cell r="B2292" t="str">
            <v>SOBRECARGA DE LIQUIDOS</v>
          </cell>
          <cell r="C2292" t="str">
            <v>054</v>
          </cell>
        </row>
        <row r="2293">
          <cell r="A2293" t="str">
            <v>E878</v>
          </cell>
          <cell r="B2293" t="str">
            <v>OTROS TRASTORNOS DEL EQUILIBRIO DE LOS ELECTROLITOS Y DE LOS LIQUID.</v>
          </cell>
          <cell r="C2293" t="str">
            <v>054</v>
          </cell>
        </row>
        <row r="2294">
          <cell r="A2294" t="str">
            <v>E88</v>
          </cell>
          <cell r="B2294" t="str">
            <v>OTROS TRASTORNOS METABOLICOS</v>
          </cell>
          <cell r="C2294" t="str">
            <v>054</v>
          </cell>
        </row>
        <row r="2295">
          <cell r="A2295" t="str">
            <v>E880</v>
          </cell>
          <cell r="B2295" t="str">
            <v>TRASTORNOS DEL METABOLISMO DE LAS PROTEINAS PLASMATICAS, NO CLASIF.</v>
          </cell>
          <cell r="C2295" t="str">
            <v>054</v>
          </cell>
        </row>
        <row r="2296">
          <cell r="A2296" t="str">
            <v>E881</v>
          </cell>
          <cell r="B2296" t="str">
            <v>LIPODISTROFIA, NO CLASIFICADA EN OTRA PARTE</v>
          </cell>
          <cell r="C2296" t="str">
            <v>054</v>
          </cell>
        </row>
        <row r="2297">
          <cell r="A2297" t="str">
            <v>E882</v>
          </cell>
          <cell r="B2297" t="str">
            <v>LIPOMATOSIS, NO CLASIFICADA EN OTRA PARTE</v>
          </cell>
          <cell r="C2297" t="str">
            <v>054</v>
          </cell>
        </row>
        <row r="2298">
          <cell r="A2298" t="str">
            <v>E888</v>
          </cell>
          <cell r="B2298" t="str">
            <v>OTROS TRASTORNOS ESPECIFICADOS DEL METABOLISMO</v>
          </cell>
          <cell r="C2298" t="str">
            <v>054</v>
          </cell>
        </row>
        <row r="2299">
          <cell r="A2299" t="str">
            <v>E889</v>
          </cell>
          <cell r="B2299" t="str">
            <v>TRASTORNOS METABOLICO, NO ESPECIFICADO</v>
          </cell>
          <cell r="C2299" t="str">
            <v>054</v>
          </cell>
        </row>
        <row r="2300">
          <cell r="A2300" t="str">
            <v>E89</v>
          </cell>
          <cell r="B2300" t="str">
            <v>TRASTORNOS ENDOCRINOS Y METABOLICOS CONSECUTIVOS A PROC. NO CLSICF</v>
          </cell>
          <cell r="C2300" t="str">
            <v>054</v>
          </cell>
        </row>
        <row r="2301">
          <cell r="A2301" t="str">
            <v>E890</v>
          </cell>
          <cell r="B2301" t="str">
            <v>HIPOTIROIDISMO CONSECUTIVO A PROCEDIMIENTOS</v>
          </cell>
          <cell r="C2301" t="str">
            <v>054</v>
          </cell>
        </row>
        <row r="2302">
          <cell r="A2302" t="str">
            <v>E891</v>
          </cell>
          <cell r="B2302" t="str">
            <v>HIPOINSULINEMIA CONSECUTIVA A PROCEDIMIENTOS</v>
          </cell>
          <cell r="C2302" t="str">
            <v>054</v>
          </cell>
        </row>
        <row r="2303">
          <cell r="A2303" t="str">
            <v>E892</v>
          </cell>
          <cell r="B2303" t="str">
            <v>HIPOPARATIROIDISMO CONSECUTIVO A PROCEDIMIENTOS</v>
          </cell>
          <cell r="C2303" t="str">
            <v>054</v>
          </cell>
        </row>
        <row r="2304">
          <cell r="A2304" t="str">
            <v>E893</v>
          </cell>
          <cell r="B2304" t="str">
            <v>HIPOPITUITARISMO CONSECUTIVO A PROCEDIMIENTOS</v>
          </cell>
          <cell r="C2304" t="str">
            <v>054</v>
          </cell>
        </row>
        <row r="2305">
          <cell r="A2305" t="str">
            <v>E894</v>
          </cell>
          <cell r="B2305" t="str">
            <v>INSUFICIENCIA OVARICA CONSECUTIVA A PROCEDIMIENTOS</v>
          </cell>
          <cell r="C2305" t="str">
            <v>054</v>
          </cell>
        </row>
        <row r="2306">
          <cell r="A2306" t="str">
            <v>E895</v>
          </cell>
          <cell r="B2306" t="str">
            <v>HIPOFUNCION TESTICULAR CONSECUTIVA A PROCEDIMIENTOS</v>
          </cell>
          <cell r="C2306" t="str">
            <v>054</v>
          </cell>
        </row>
        <row r="2307">
          <cell r="A2307" t="str">
            <v>E896</v>
          </cell>
          <cell r="B2307" t="str">
            <v>HIPOFUNCION ADRENOCORTICAL (MEDULA SUPRARRENAL) CONSEC.A PROCEDIM</v>
          </cell>
          <cell r="C2307" t="str">
            <v>054</v>
          </cell>
        </row>
        <row r="2308">
          <cell r="A2308" t="str">
            <v>E898</v>
          </cell>
          <cell r="B2308" t="str">
            <v>OTROS TRASTORNOS METABOLICOS Y ENDOCRINOS CONSEC. A PROCEDIMIENT.</v>
          </cell>
          <cell r="C2308" t="str">
            <v>054</v>
          </cell>
        </row>
        <row r="2309">
          <cell r="A2309" t="str">
            <v>E899</v>
          </cell>
          <cell r="B2309" t="str">
            <v>TRASTORNOS ENDOCRINOS Y METABOLICO CONSEC. A PROC. NO ESPECIFICADO</v>
          </cell>
          <cell r="C2309" t="str">
            <v>054</v>
          </cell>
        </row>
        <row r="2310">
          <cell r="A2310" t="str">
            <v>F01</v>
          </cell>
          <cell r="B2310" t="str">
            <v>DEMENCIA VASCULAR</v>
          </cell>
          <cell r="C2310" t="str">
            <v>057</v>
          </cell>
        </row>
        <row r="2311">
          <cell r="A2311" t="str">
            <v>F010</v>
          </cell>
          <cell r="B2311" t="str">
            <v>DEMENCIA VASCULAR DE COMIENZO AGUDO</v>
          </cell>
          <cell r="C2311" t="str">
            <v>057</v>
          </cell>
        </row>
        <row r="2312">
          <cell r="A2312" t="str">
            <v>F011</v>
          </cell>
          <cell r="B2312" t="str">
            <v>DEMENCIA VASCULAR POR INFARTOS MULTIPLES</v>
          </cell>
          <cell r="C2312" t="str">
            <v>057</v>
          </cell>
        </row>
        <row r="2313">
          <cell r="A2313" t="str">
            <v>F012</v>
          </cell>
          <cell r="B2313" t="str">
            <v>DEMENCIA VASCULAR SUBCORTICAL</v>
          </cell>
          <cell r="C2313" t="str">
            <v>057</v>
          </cell>
        </row>
        <row r="2314">
          <cell r="A2314" t="str">
            <v>F013</v>
          </cell>
          <cell r="B2314" t="str">
            <v>DEMENCIA VASCULAR MIXTA, CORTICAL Y SUBCORTICAL</v>
          </cell>
          <cell r="C2314" t="str">
            <v>057</v>
          </cell>
        </row>
        <row r="2315">
          <cell r="A2315" t="str">
            <v>F018</v>
          </cell>
          <cell r="B2315" t="str">
            <v>OTRAS DEMENCIAS VASCULARES</v>
          </cell>
          <cell r="C2315" t="str">
            <v>057</v>
          </cell>
        </row>
        <row r="2316">
          <cell r="A2316" t="str">
            <v>F019</v>
          </cell>
          <cell r="B2316" t="str">
            <v>DEMENCIA VASCULAR, NO ESPECIFICADA</v>
          </cell>
          <cell r="C2316" t="str">
            <v>057</v>
          </cell>
        </row>
        <row r="2317">
          <cell r="A2317" t="str">
            <v>F03</v>
          </cell>
          <cell r="B2317" t="str">
            <v>DEMENCIA, NO ESPECIFICADA</v>
          </cell>
          <cell r="C2317" t="str">
            <v>057</v>
          </cell>
        </row>
        <row r="2318">
          <cell r="A2318" t="str">
            <v>F04</v>
          </cell>
          <cell r="B2318" t="str">
            <v>SINDROME AMNESICO ORGANICO, NO INDUCIDO POR ALCOHOL O POR OTRAS</v>
          </cell>
          <cell r="C2318" t="str">
            <v>057</v>
          </cell>
        </row>
        <row r="2319">
          <cell r="A2319" t="str">
            <v>F05</v>
          </cell>
          <cell r="B2319" t="str">
            <v>DELIRIO, NO INDUCIDO  POR ALCOHOL O POR OTRAS SUSTANCIAS PSICOACTIVAS</v>
          </cell>
          <cell r="C2319" t="str">
            <v>057</v>
          </cell>
        </row>
        <row r="2320">
          <cell r="A2320" t="str">
            <v>F050</v>
          </cell>
          <cell r="B2320" t="str">
            <v>DELIRIO NO SUPERPUESTO A UN CUADRO DE DEMENCIA, ASI DESCRITO</v>
          </cell>
          <cell r="C2320" t="str">
            <v>057</v>
          </cell>
        </row>
        <row r="2321">
          <cell r="A2321" t="str">
            <v>F051</v>
          </cell>
          <cell r="B2321" t="str">
            <v>DELIRIO SUPERPUESTO A UN CUADRO DE DEMENCIA</v>
          </cell>
          <cell r="C2321" t="str">
            <v>057</v>
          </cell>
        </row>
        <row r="2322">
          <cell r="A2322" t="str">
            <v>F058</v>
          </cell>
          <cell r="B2322" t="str">
            <v>OTROS DELIRIOS</v>
          </cell>
          <cell r="C2322" t="str">
            <v>057</v>
          </cell>
        </row>
        <row r="2323">
          <cell r="A2323" t="str">
            <v>F059</v>
          </cell>
          <cell r="B2323" t="str">
            <v>DELIRIO, NO ESPECIFICADO</v>
          </cell>
          <cell r="C2323" t="str">
            <v>057</v>
          </cell>
        </row>
        <row r="2324">
          <cell r="A2324" t="str">
            <v>F06</v>
          </cell>
          <cell r="B2324" t="str">
            <v>OTROS TRASTORNOS MENTALES DEBIDOS A LESION Y DISFUNCION CEREBRAL</v>
          </cell>
          <cell r="C2324" t="str">
            <v>057</v>
          </cell>
        </row>
        <row r="2325">
          <cell r="A2325" t="str">
            <v>F060</v>
          </cell>
          <cell r="B2325" t="str">
            <v>ALUCINOSIS ORGANICA</v>
          </cell>
          <cell r="C2325" t="str">
            <v>057</v>
          </cell>
        </row>
        <row r="2326">
          <cell r="A2326" t="str">
            <v>F061</v>
          </cell>
          <cell r="B2326" t="str">
            <v>TRASTORNOS CATATONICO, ORGANICO</v>
          </cell>
          <cell r="C2326" t="str">
            <v>057</v>
          </cell>
        </row>
        <row r="2327">
          <cell r="A2327" t="str">
            <v>F062</v>
          </cell>
          <cell r="B2327" t="str">
            <v>TRASTORNOS DELIRANTE (ESQUIZOFRENIFORME) ORGANICO</v>
          </cell>
          <cell r="C2327" t="str">
            <v>057</v>
          </cell>
        </row>
        <row r="2328">
          <cell r="A2328" t="str">
            <v>F063</v>
          </cell>
          <cell r="B2328" t="str">
            <v>TRASTORNOS DEL HUMOR (AFECTIVO), ORGANICO</v>
          </cell>
          <cell r="C2328" t="str">
            <v>057</v>
          </cell>
        </row>
        <row r="2329">
          <cell r="A2329" t="str">
            <v>F064</v>
          </cell>
          <cell r="B2329" t="str">
            <v>TRASTORNO DE ANSIEDAD, ORGANICO</v>
          </cell>
          <cell r="C2329" t="str">
            <v>057</v>
          </cell>
        </row>
        <row r="2330">
          <cell r="A2330" t="str">
            <v>F065</v>
          </cell>
          <cell r="B2330" t="str">
            <v>TRASTORNOS DISOCIATIVO, ORGANICO</v>
          </cell>
          <cell r="C2330" t="str">
            <v>057</v>
          </cell>
        </row>
        <row r="2331">
          <cell r="A2331" t="str">
            <v>F066</v>
          </cell>
          <cell r="B2331" t="str">
            <v>TRASTORNO DE LA LABILIDAD EMOCIONAL (ASTENICO), ORGANICO</v>
          </cell>
          <cell r="C2331" t="str">
            <v>057</v>
          </cell>
        </row>
        <row r="2332">
          <cell r="A2332" t="str">
            <v>F067</v>
          </cell>
          <cell r="B2332" t="str">
            <v>TRASTORNO COGNOSCITIVO LEVE</v>
          </cell>
          <cell r="C2332" t="str">
            <v>057</v>
          </cell>
        </row>
        <row r="2333">
          <cell r="A2333" t="str">
            <v>F068</v>
          </cell>
          <cell r="B2333" t="str">
            <v>OTROS TRASTORNOS MENTALES ESPECIFICADOS DEBIDOS A LESION Y DISFUNC.</v>
          </cell>
          <cell r="C2333" t="str">
            <v>057</v>
          </cell>
        </row>
        <row r="2334">
          <cell r="A2334" t="str">
            <v>F069</v>
          </cell>
          <cell r="B2334" t="str">
            <v>TRASTORNOS MENTALES NO ESPEC. DEBIDO A LESION Y DISF. CEREBRAL</v>
          </cell>
          <cell r="C2334" t="str">
            <v>057</v>
          </cell>
        </row>
        <row r="2335">
          <cell r="A2335" t="str">
            <v>F07</v>
          </cell>
          <cell r="B2335" t="str">
            <v>TRASTONOS DE LA PERSONALIDAD Y DEL COMPORT. DEBIDO A ENF. LESION</v>
          </cell>
          <cell r="C2335" t="str">
            <v>057</v>
          </cell>
        </row>
        <row r="2336">
          <cell r="A2336" t="str">
            <v>F070</v>
          </cell>
          <cell r="B2336" t="str">
            <v>TRASTORNO DE LA PERSONALIDAD, ORGANICO</v>
          </cell>
          <cell r="C2336" t="str">
            <v>057</v>
          </cell>
        </row>
        <row r="2337">
          <cell r="A2337" t="str">
            <v>F071</v>
          </cell>
          <cell r="B2337" t="str">
            <v>SIDROME POSTENCEFALITICO</v>
          </cell>
          <cell r="C2337" t="str">
            <v>057</v>
          </cell>
        </row>
        <row r="2338">
          <cell r="A2338" t="str">
            <v>F072</v>
          </cell>
          <cell r="B2338" t="str">
            <v>SINDROME POSTCONCUSIONAL</v>
          </cell>
          <cell r="C2338" t="str">
            <v>057</v>
          </cell>
        </row>
        <row r="2339">
          <cell r="A2339" t="str">
            <v>F078</v>
          </cell>
          <cell r="B2339" t="str">
            <v>OTROS TRAST. ORG. DE LA PERSONALIDAD Y DEL CMPORT. DEBIDO A ENF</v>
          </cell>
          <cell r="C2339" t="str">
            <v>057</v>
          </cell>
        </row>
        <row r="2340">
          <cell r="A2340" t="str">
            <v>F079</v>
          </cell>
          <cell r="B2340" t="str">
            <v>TRASTORNO ORG. DE LA PERSONALIDAD Y DEL COMPORT. NO ESPEC. DEBIDO</v>
          </cell>
          <cell r="C2340" t="str">
            <v>057</v>
          </cell>
        </row>
        <row r="2341">
          <cell r="A2341" t="str">
            <v>F09</v>
          </cell>
          <cell r="B2341" t="str">
            <v>TRASTORNO MENTAL ORGANICO O SINTOMATICO, NO ESPECIFICADO</v>
          </cell>
          <cell r="C2341" t="str">
            <v>057</v>
          </cell>
        </row>
        <row r="2342">
          <cell r="A2342" t="str">
            <v>F10</v>
          </cell>
          <cell r="B2342" t="str">
            <v>TRASTORNOS MENTALES Y DEL COMPORTAMIENTO DEBIDOS AL USO DE ALCOH.</v>
          </cell>
          <cell r="C2342" t="str">
            <v>056</v>
          </cell>
        </row>
        <row r="2343">
          <cell r="A2343" t="str">
            <v>F11</v>
          </cell>
          <cell r="B2343" t="str">
            <v>TRASTORNOS MENTALES Y DEL COMPORTAMIENTO DEBIDOS AL USO DE OPIACEO</v>
          </cell>
          <cell r="C2343" t="str">
            <v>056</v>
          </cell>
        </row>
        <row r="2344">
          <cell r="A2344" t="str">
            <v>F12</v>
          </cell>
          <cell r="B2344" t="str">
            <v>TRASTORNOS MENTALES Y DEL COMPORT.DEBIDOS AL USO DE CANNABINOIDES</v>
          </cell>
          <cell r="C2344" t="str">
            <v>056</v>
          </cell>
        </row>
        <row r="2345">
          <cell r="A2345" t="str">
            <v>F13</v>
          </cell>
          <cell r="B2345" t="str">
            <v>TRASTONOS MENTALES Y DEL COMPORT. DEBIDOS AL USO DE SEDANTES O HIP</v>
          </cell>
          <cell r="C2345" t="str">
            <v>056</v>
          </cell>
        </row>
        <row r="2346">
          <cell r="A2346" t="str">
            <v>F14</v>
          </cell>
          <cell r="B2346" t="str">
            <v>TRASTORNOS MENTALES Y DEL COMPORT. DEBIDOS AL USO DE COCAINA</v>
          </cell>
          <cell r="C2346" t="str">
            <v>056</v>
          </cell>
        </row>
        <row r="2347">
          <cell r="A2347" t="str">
            <v>F15</v>
          </cell>
          <cell r="B2347" t="str">
            <v>TRASTORNOS MENTALES Y DEL COMPORT. DEBIDOS AL USO DE OTROS ESTIM.</v>
          </cell>
          <cell r="C2347" t="str">
            <v>056</v>
          </cell>
        </row>
        <row r="2348">
          <cell r="A2348" t="str">
            <v>F16</v>
          </cell>
          <cell r="B2348" t="str">
            <v>TRASTORNOS MENTALES Y DEL COMPORT. DEBIDOS AL USO DE ALUCINOGENOS</v>
          </cell>
          <cell r="C2348" t="str">
            <v>056</v>
          </cell>
        </row>
        <row r="2349">
          <cell r="A2349" t="str">
            <v>F17</v>
          </cell>
          <cell r="B2349" t="str">
            <v>TRASTORNOS MENTALES Y DEL COMPORT. DEBIDOS AL USO DE TABACO</v>
          </cell>
          <cell r="C2349" t="str">
            <v>056</v>
          </cell>
        </row>
        <row r="2350">
          <cell r="A2350" t="str">
            <v>F18</v>
          </cell>
          <cell r="B2350" t="str">
            <v>TRASTORNOS MENTALES Y DEL COMPORT. DEBIDOS AL USO DE DISOLVENTES</v>
          </cell>
          <cell r="C2350" t="str">
            <v>056</v>
          </cell>
        </row>
        <row r="2351">
          <cell r="A2351" t="str">
            <v>F19</v>
          </cell>
          <cell r="B2351" t="str">
            <v>TRASTORNOS MENTALES Y DEL COMPORT. DEBIDOS AL USO DE MULTIPLE DROGAS</v>
          </cell>
          <cell r="C2351" t="str">
            <v>056</v>
          </cell>
        </row>
        <row r="2352">
          <cell r="A2352" t="str">
            <v>F20</v>
          </cell>
          <cell r="B2352" t="str">
            <v>ESQUIZOFRENIA</v>
          </cell>
          <cell r="C2352" t="str">
            <v>057</v>
          </cell>
        </row>
        <row r="2353">
          <cell r="A2353" t="str">
            <v>F200</v>
          </cell>
          <cell r="B2353" t="str">
            <v>ESQUIZOFRENIA PARANOIDE</v>
          </cell>
          <cell r="C2353" t="str">
            <v>057</v>
          </cell>
        </row>
        <row r="2354">
          <cell r="A2354" t="str">
            <v>F201</v>
          </cell>
          <cell r="B2354" t="str">
            <v>ESQUIZOFRENIA HEBEFRENICA</v>
          </cell>
          <cell r="C2354" t="str">
            <v>057</v>
          </cell>
        </row>
        <row r="2355">
          <cell r="A2355" t="str">
            <v>F202</v>
          </cell>
          <cell r="B2355" t="str">
            <v>ESQUIZOFRENIA CATATONICA</v>
          </cell>
          <cell r="C2355" t="str">
            <v>057</v>
          </cell>
        </row>
        <row r="2356">
          <cell r="A2356" t="str">
            <v>F203</v>
          </cell>
          <cell r="B2356" t="str">
            <v>ESQUIZOFRENIA INDIFERENCIADA</v>
          </cell>
          <cell r="C2356" t="str">
            <v>057</v>
          </cell>
        </row>
        <row r="2357">
          <cell r="A2357" t="str">
            <v>F204</v>
          </cell>
          <cell r="B2357" t="str">
            <v>DEPRESION POSTESQUIZOFRENICA</v>
          </cell>
          <cell r="C2357" t="str">
            <v>057</v>
          </cell>
        </row>
        <row r="2358">
          <cell r="A2358" t="str">
            <v>F205</v>
          </cell>
          <cell r="B2358" t="str">
            <v>ESQUIZOFRENIA RESIDUAL</v>
          </cell>
          <cell r="C2358" t="str">
            <v>057</v>
          </cell>
        </row>
        <row r="2359">
          <cell r="A2359" t="str">
            <v>F206</v>
          </cell>
          <cell r="B2359" t="str">
            <v>ESQUIZOFRENIA SIMPLE</v>
          </cell>
          <cell r="C2359" t="str">
            <v>057</v>
          </cell>
        </row>
        <row r="2360">
          <cell r="A2360" t="str">
            <v>F208</v>
          </cell>
          <cell r="B2360" t="str">
            <v>OTRAS ESQUIZOFRENIAS</v>
          </cell>
          <cell r="C2360" t="str">
            <v>057</v>
          </cell>
        </row>
        <row r="2361">
          <cell r="A2361" t="str">
            <v>F209</v>
          </cell>
          <cell r="B2361" t="str">
            <v>ESQUIZOFRENIA, NO ESPECIFICADA</v>
          </cell>
          <cell r="C2361" t="str">
            <v>057</v>
          </cell>
        </row>
        <row r="2362">
          <cell r="A2362" t="str">
            <v>F21</v>
          </cell>
          <cell r="B2362" t="str">
            <v>TRASTORNO ESQUIZOTIPICO</v>
          </cell>
          <cell r="C2362" t="str">
            <v>057</v>
          </cell>
        </row>
        <row r="2363">
          <cell r="A2363" t="str">
            <v>F22</v>
          </cell>
          <cell r="B2363" t="str">
            <v>TRASTORNOS DELIRANTES PERSISTENTES</v>
          </cell>
          <cell r="C2363" t="str">
            <v>057</v>
          </cell>
        </row>
        <row r="2364">
          <cell r="A2364" t="str">
            <v>F220</v>
          </cell>
          <cell r="B2364" t="str">
            <v>TRASTORNOS DELIRANTE</v>
          </cell>
          <cell r="C2364" t="str">
            <v>057</v>
          </cell>
        </row>
        <row r="2365">
          <cell r="A2365" t="str">
            <v>F228</v>
          </cell>
          <cell r="B2365" t="str">
            <v>OTROS TRASTORNOS DELIRANTES PERSISTENTES</v>
          </cell>
          <cell r="C2365" t="str">
            <v>057</v>
          </cell>
        </row>
        <row r="2366">
          <cell r="A2366" t="str">
            <v>F229</v>
          </cell>
          <cell r="B2366" t="str">
            <v>TRASTORNOS DELIRANTE PERSISTENTES, NO ESPECIFICADO</v>
          </cell>
          <cell r="C2366" t="str">
            <v>057</v>
          </cell>
        </row>
        <row r="2367">
          <cell r="A2367" t="str">
            <v>F23</v>
          </cell>
          <cell r="B2367" t="str">
            <v>TRASTORNOS PSICOTICOS AGUDOS Y TRANSITORIOS</v>
          </cell>
          <cell r="C2367" t="str">
            <v>057</v>
          </cell>
        </row>
        <row r="2368">
          <cell r="A2368" t="str">
            <v>F230</v>
          </cell>
          <cell r="B2368" t="str">
            <v>TRASTORNOS PSICOTICO AGUDO POLIMORFO, SIN SINTOMAS DE ESQUIZOFRENIA</v>
          </cell>
          <cell r="C2368" t="str">
            <v>057</v>
          </cell>
        </row>
        <row r="2369">
          <cell r="A2369" t="str">
            <v>F231</v>
          </cell>
          <cell r="B2369" t="str">
            <v>TRASTORNO PSICOTICO AGUDO POLIMORFO, CON SINTOMAS DE ESQUIZOFRENIA</v>
          </cell>
          <cell r="C2369" t="str">
            <v>057</v>
          </cell>
        </row>
        <row r="2370">
          <cell r="A2370" t="str">
            <v>F232</v>
          </cell>
          <cell r="B2370" t="str">
            <v>TRASTORNO PSICOTICO AGUDO DE TIPO ESQUIZOFRENICO</v>
          </cell>
          <cell r="C2370" t="str">
            <v>057</v>
          </cell>
        </row>
        <row r="2371">
          <cell r="A2371" t="str">
            <v>F233</v>
          </cell>
          <cell r="B2371" t="str">
            <v>OTRO TRASTORNO PSICOTICO AGUDO, CON PREDOMINIO DE IDEAS DELIRANTES</v>
          </cell>
          <cell r="C2371" t="str">
            <v>057</v>
          </cell>
        </row>
        <row r="2372">
          <cell r="A2372" t="str">
            <v>F238</v>
          </cell>
          <cell r="B2372" t="str">
            <v>OTROS TRASTORNOS PSICOTICOS AGUDOS Y TRANSITORIOS</v>
          </cell>
          <cell r="C2372" t="str">
            <v>057</v>
          </cell>
        </row>
        <row r="2373">
          <cell r="A2373" t="str">
            <v>F239</v>
          </cell>
          <cell r="B2373" t="str">
            <v>TRASTORNO PSICOTICO AGUDO Y TRANSITORIO, NO ESPECIFICADO</v>
          </cell>
          <cell r="C2373" t="str">
            <v>057</v>
          </cell>
        </row>
        <row r="2374">
          <cell r="A2374" t="str">
            <v>F24</v>
          </cell>
          <cell r="B2374" t="str">
            <v>TRASTORNO DELIRANTE INDUCIDO</v>
          </cell>
          <cell r="C2374" t="str">
            <v>057</v>
          </cell>
        </row>
        <row r="2375">
          <cell r="A2375" t="str">
            <v>F25</v>
          </cell>
          <cell r="B2375" t="str">
            <v>TRASTORNOS ESQUIZOAFECTIVOS</v>
          </cell>
          <cell r="C2375" t="str">
            <v>057</v>
          </cell>
        </row>
        <row r="2376">
          <cell r="A2376" t="str">
            <v>F250</v>
          </cell>
          <cell r="B2376" t="str">
            <v>TRASTORNO ESQUIZOAFECTIVO DE TIPO MANIACO</v>
          </cell>
          <cell r="C2376" t="str">
            <v>057</v>
          </cell>
        </row>
        <row r="2377">
          <cell r="A2377" t="str">
            <v>F251</v>
          </cell>
          <cell r="B2377" t="str">
            <v>TRASTORNO ESQUIZOAFECTIVO DE TIPO DEPRESIVO</v>
          </cell>
          <cell r="C2377" t="str">
            <v>057</v>
          </cell>
        </row>
        <row r="2378">
          <cell r="A2378" t="str">
            <v>F252</v>
          </cell>
          <cell r="B2378" t="str">
            <v>TRASTORNO ESQUIZOAFECTIVO DE TIPO MIXTO</v>
          </cell>
          <cell r="C2378" t="str">
            <v>057</v>
          </cell>
        </row>
        <row r="2379">
          <cell r="A2379" t="str">
            <v>F258</v>
          </cell>
          <cell r="B2379" t="str">
            <v>OTROS TRASTORNOS ESQUIZOAFECTIVOS</v>
          </cell>
          <cell r="C2379" t="str">
            <v>057</v>
          </cell>
        </row>
        <row r="2380">
          <cell r="A2380" t="str">
            <v>F259</v>
          </cell>
          <cell r="B2380" t="str">
            <v>TRASTORNO ESQUIZOAFECTIVO, NO ESPECIFCADO</v>
          </cell>
          <cell r="C2380" t="str">
            <v>057</v>
          </cell>
        </row>
        <row r="2381">
          <cell r="A2381" t="str">
            <v>F28</v>
          </cell>
          <cell r="B2381" t="str">
            <v>OTROS TRASTORNOS PSICOTICOS DE ORIGEN NO ORGANICO</v>
          </cell>
          <cell r="C2381" t="str">
            <v>057</v>
          </cell>
        </row>
        <row r="2382">
          <cell r="A2382" t="str">
            <v>F29</v>
          </cell>
          <cell r="B2382" t="str">
            <v>PSICOSIS DE ORIGEN NO ORGANICO, NO ESPECIFICADA</v>
          </cell>
          <cell r="C2382" t="str">
            <v>057</v>
          </cell>
        </row>
        <row r="2383">
          <cell r="A2383" t="str">
            <v>F30</v>
          </cell>
          <cell r="B2383" t="str">
            <v>EPISODIO MANIACO</v>
          </cell>
          <cell r="C2383" t="str">
            <v>057</v>
          </cell>
        </row>
        <row r="2384">
          <cell r="A2384" t="str">
            <v>F300</v>
          </cell>
          <cell r="B2384" t="str">
            <v>HIPOMANIA</v>
          </cell>
          <cell r="C2384" t="str">
            <v>057</v>
          </cell>
        </row>
        <row r="2385">
          <cell r="A2385" t="str">
            <v>F301</v>
          </cell>
          <cell r="B2385" t="str">
            <v>MANIA SIN SINTOMAS PSICOTICOS</v>
          </cell>
          <cell r="C2385" t="str">
            <v>057</v>
          </cell>
        </row>
        <row r="2386">
          <cell r="A2386" t="str">
            <v>F302</v>
          </cell>
          <cell r="B2386" t="str">
            <v>MANIA CON SINTOMAS PSICOTICOS</v>
          </cell>
          <cell r="C2386" t="str">
            <v>057</v>
          </cell>
        </row>
        <row r="2387">
          <cell r="A2387" t="str">
            <v>F308</v>
          </cell>
          <cell r="B2387" t="str">
            <v>OTROS EPISODIOS MANIACOS</v>
          </cell>
          <cell r="C2387" t="str">
            <v>057</v>
          </cell>
        </row>
        <row r="2388">
          <cell r="A2388" t="str">
            <v>F309</v>
          </cell>
          <cell r="B2388" t="str">
            <v>EPISODIO MANIACO, NO ESPECIFICADO</v>
          </cell>
          <cell r="C2388" t="str">
            <v>057</v>
          </cell>
        </row>
        <row r="2389">
          <cell r="A2389" t="str">
            <v>F31</v>
          </cell>
          <cell r="B2389" t="str">
            <v>TRASTORNO AFECTIVO BIPOLAR</v>
          </cell>
          <cell r="C2389" t="str">
            <v>057</v>
          </cell>
        </row>
        <row r="2390">
          <cell r="A2390" t="str">
            <v>F310</v>
          </cell>
          <cell r="B2390" t="str">
            <v>TRASTORNO AFECTIVO BIPOLAR, EPISODIO HIPOMANIACO PRESENTE</v>
          </cell>
          <cell r="C2390" t="str">
            <v>057</v>
          </cell>
        </row>
        <row r="2391">
          <cell r="A2391" t="str">
            <v>F311</v>
          </cell>
          <cell r="B2391" t="str">
            <v>TRASTORNO AFECTIVO BIPOLAR, EPISODIO MANIACO PRESENTE SIN SINT. PSIC</v>
          </cell>
          <cell r="C2391" t="str">
            <v>057</v>
          </cell>
        </row>
        <row r="2392">
          <cell r="A2392" t="str">
            <v>F312</v>
          </cell>
          <cell r="B2392" t="str">
            <v>TRASTORNOS AFECTIVOS BIPOLAR, EPISODIO MANIACO PRESENTE CON SINTOM</v>
          </cell>
          <cell r="C2392" t="str">
            <v>057</v>
          </cell>
        </row>
        <row r="2393">
          <cell r="A2393" t="str">
            <v>F313</v>
          </cell>
          <cell r="B2393" t="str">
            <v>TRASTORNO AFECTIVO BIPOLAR, EPIS. DEPRESIVO PRESENTE LEVE O MODERAD</v>
          </cell>
          <cell r="C2393" t="str">
            <v>057</v>
          </cell>
        </row>
        <row r="2394">
          <cell r="A2394" t="str">
            <v>F314</v>
          </cell>
          <cell r="B2394" t="str">
            <v>TRASTORNO AFECTIVO BIPOLAR, EPISODIO DEPRESIVO GRAVE PRESENTE SIN</v>
          </cell>
          <cell r="C2394" t="str">
            <v>057</v>
          </cell>
        </row>
        <row r="2395">
          <cell r="A2395" t="str">
            <v>F315</v>
          </cell>
          <cell r="B2395" t="str">
            <v>TRASTORNO AFECTIVO BIPOLAR, EPISODIO DEPRESIVO GRAVE PRES. CON SINT</v>
          </cell>
          <cell r="C2395" t="str">
            <v>057</v>
          </cell>
        </row>
        <row r="2396">
          <cell r="A2396" t="str">
            <v>F316</v>
          </cell>
          <cell r="B2396" t="str">
            <v>TRASTORNO AFECTIVO BIPOLAR, EPISODIO MIXTO PRESENTE</v>
          </cell>
          <cell r="C2396" t="str">
            <v>057</v>
          </cell>
        </row>
        <row r="2397">
          <cell r="A2397" t="str">
            <v>F317</v>
          </cell>
          <cell r="B2397" t="str">
            <v>TRASTORNO AFECTIVO BIPOLAR, ACTUALMENTE EN REMISION</v>
          </cell>
          <cell r="C2397" t="str">
            <v>057</v>
          </cell>
        </row>
        <row r="2398">
          <cell r="A2398" t="str">
            <v>F318</v>
          </cell>
          <cell r="B2398" t="str">
            <v>OTROS TRASTORNOS AFECTIVOS BIPOLARES</v>
          </cell>
          <cell r="C2398" t="str">
            <v>057</v>
          </cell>
        </row>
        <row r="2399">
          <cell r="A2399" t="str">
            <v>F319</v>
          </cell>
          <cell r="B2399" t="str">
            <v>TRASTORNO AFECTIVO BIPOLAR, NO ESPECIFICADO</v>
          </cell>
          <cell r="C2399" t="str">
            <v>057</v>
          </cell>
        </row>
        <row r="2400">
          <cell r="A2400" t="str">
            <v>F32</v>
          </cell>
          <cell r="B2400" t="str">
            <v>EPISODIO DEPRESIVO</v>
          </cell>
          <cell r="C2400" t="str">
            <v>057</v>
          </cell>
        </row>
        <row r="2401">
          <cell r="A2401" t="str">
            <v>F320</v>
          </cell>
          <cell r="B2401" t="str">
            <v>EPISODIO DEPRESIVO LEVE</v>
          </cell>
          <cell r="C2401" t="str">
            <v>057</v>
          </cell>
        </row>
        <row r="2402">
          <cell r="A2402" t="str">
            <v>F321</v>
          </cell>
          <cell r="B2402" t="str">
            <v>EPISODIO DEPRESIVO MODERADO</v>
          </cell>
          <cell r="C2402" t="str">
            <v>057</v>
          </cell>
        </row>
        <row r="2403">
          <cell r="A2403" t="str">
            <v>F322</v>
          </cell>
          <cell r="B2403" t="str">
            <v>EPISODIO DEPRESIVO GRAVE SIN SINTOMAS PSICOTICOS</v>
          </cell>
          <cell r="C2403" t="str">
            <v>057</v>
          </cell>
        </row>
        <row r="2404">
          <cell r="A2404" t="str">
            <v>F323</v>
          </cell>
          <cell r="B2404" t="str">
            <v>EPISODIO DEPRESIVO GRAVE CON SINTOMAS PSICOTICOS</v>
          </cell>
          <cell r="C2404" t="str">
            <v>057</v>
          </cell>
        </row>
        <row r="2405">
          <cell r="A2405" t="str">
            <v>F328</v>
          </cell>
          <cell r="B2405" t="str">
            <v>OTROS EPISODIOS DEPRESIVOS</v>
          </cell>
          <cell r="C2405" t="str">
            <v>057</v>
          </cell>
        </row>
        <row r="2406">
          <cell r="A2406" t="str">
            <v>F329</v>
          </cell>
          <cell r="B2406" t="str">
            <v>EPISODIO DEPRESIVO, NO ESPECIFICADO</v>
          </cell>
          <cell r="C2406" t="str">
            <v>057</v>
          </cell>
        </row>
        <row r="2407">
          <cell r="A2407" t="str">
            <v>F33</v>
          </cell>
          <cell r="B2407" t="str">
            <v>TRASTORNO DEPRESIVO RECURRENTE</v>
          </cell>
          <cell r="C2407" t="str">
            <v>057</v>
          </cell>
        </row>
        <row r="2408">
          <cell r="A2408" t="str">
            <v>F330</v>
          </cell>
          <cell r="B2408" t="str">
            <v>TRASTORNO DEPRESIVO RECURRENTE, EPISODIO LEVE PRESENTE</v>
          </cell>
          <cell r="C2408" t="str">
            <v>057</v>
          </cell>
        </row>
        <row r="2409">
          <cell r="A2409" t="str">
            <v>F331</v>
          </cell>
          <cell r="B2409" t="str">
            <v>TRASTORNOS DEPRESIVO RECURRENTE, EPISODIO MODERADO</v>
          </cell>
          <cell r="C2409" t="str">
            <v>057</v>
          </cell>
        </row>
        <row r="2410">
          <cell r="A2410" t="str">
            <v>F332</v>
          </cell>
          <cell r="B2410" t="str">
            <v>TRASTORNO DEPRESIVO RECURRENTE, EPISODIO DEPRESIVO GRAVE PRESENTE</v>
          </cell>
          <cell r="C2410" t="str">
            <v>057</v>
          </cell>
        </row>
        <row r="2411">
          <cell r="A2411" t="str">
            <v>F333</v>
          </cell>
          <cell r="B2411" t="str">
            <v>TRASTORNO DEPRESIVO RECURRENTE, EPISODIO DEPRESIVO GRAVE PRESENTE</v>
          </cell>
          <cell r="C2411" t="str">
            <v>057</v>
          </cell>
        </row>
        <row r="2412">
          <cell r="A2412" t="str">
            <v>F334</v>
          </cell>
          <cell r="B2412" t="str">
            <v>TRASTORNO DEPRESIVO RECURRENTE ACTUALMENTE EN REMISION</v>
          </cell>
          <cell r="C2412" t="str">
            <v>057</v>
          </cell>
        </row>
        <row r="2413">
          <cell r="A2413" t="str">
            <v>F338</v>
          </cell>
          <cell r="B2413" t="str">
            <v>OTROS TRASTORNOS DEPRESIVOS RECURRENTES</v>
          </cell>
          <cell r="C2413" t="str">
            <v>057</v>
          </cell>
        </row>
        <row r="2414">
          <cell r="A2414" t="str">
            <v>F339</v>
          </cell>
          <cell r="B2414" t="str">
            <v>TRASTORNO DEPRESIVO RECURRENTE, NO ESPECIFICADO</v>
          </cell>
          <cell r="C2414" t="str">
            <v>057</v>
          </cell>
        </row>
        <row r="2415">
          <cell r="A2415" t="str">
            <v>F34</v>
          </cell>
          <cell r="B2415" t="str">
            <v>TRASTORNOS DEL HUMOR (AFECTIVO) PERSISTENTE</v>
          </cell>
          <cell r="C2415" t="str">
            <v>057</v>
          </cell>
        </row>
        <row r="2416">
          <cell r="A2416" t="str">
            <v>F340</v>
          </cell>
          <cell r="B2416" t="str">
            <v>CICLOTIMIA</v>
          </cell>
          <cell r="C2416" t="str">
            <v>057</v>
          </cell>
        </row>
        <row r="2417">
          <cell r="A2417" t="str">
            <v>F341</v>
          </cell>
          <cell r="B2417" t="str">
            <v>DISTIMIA</v>
          </cell>
          <cell r="C2417" t="str">
            <v>057</v>
          </cell>
        </row>
        <row r="2418">
          <cell r="A2418" t="str">
            <v>F348</v>
          </cell>
          <cell r="B2418" t="str">
            <v>OTROS TRASTORNOS DEL HUMOR (AFECTIVO) PERSISTENTES</v>
          </cell>
          <cell r="C2418" t="str">
            <v>057</v>
          </cell>
        </row>
        <row r="2419">
          <cell r="A2419" t="str">
            <v>F349</v>
          </cell>
          <cell r="B2419" t="str">
            <v>TRASTORNOS PERSISTENTES DEL HUMOR (AFECTIVO), NO ESPECIFICADO</v>
          </cell>
          <cell r="C2419" t="str">
            <v>057</v>
          </cell>
        </row>
        <row r="2420">
          <cell r="A2420" t="str">
            <v>F38</v>
          </cell>
          <cell r="B2420" t="str">
            <v>OTROS TRASTORNOS DEL HUMOR (AFECTIVO)</v>
          </cell>
          <cell r="C2420" t="str">
            <v>057</v>
          </cell>
        </row>
        <row r="2421">
          <cell r="A2421" t="str">
            <v>F380</v>
          </cell>
          <cell r="B2421" t="str">
            <v>OTROS TRASTORNOS DEL HUMOR (AFECTIVOS), AISLADOS</v>
          </cell>
          <cell r="C2421" t="str">
            <v>057</v>
          </cell>
        </row>
        <row r="2422">
          <cell r="A2422" t="str">
            <v>F381</v>
          </cell>
          <cell r="B2422" t="str">
            <v>OTROS TRASTORNOS DEL HUMOR (AFECTIVOS), RECURRENTES</v>
          </cell>
          <cell r="C2422" t="str">
            <v>057</v>
          </cell>
        </row>
        <row r="2423">
          <cell r="A2423" t="str">
            <v>F388</v>
          </cell>
          <cell r="B2423" t="str">
            <v>OTROS TRASTORNOS DEL HUMOR (AFECTIVS) ESPECIFICADOS</v>
          </cell>
          <cell r="C2423" t="str">
            <v>057</v>
          </cell>
        </row>
        <row r="2424">
          <cell r="A2424" t="str">
            <v>F39</v>
          </cell>
          <cell r="B2424" t="str">
            <v>TRASTORNO DEL HUMOR (AFECTIVO), NO ESPECIFICADO</v>
          </cell>
          <cell r="C2424" t="str">
            <v>057</v>
          </cell>
        </row>
        <row r="2425">
          <cell r="A2425" t="str">
            <v>F40</v>
          </cell>
          <cell r="B2425" t="str">
            <v>TRASTORNOS FOBICOS DE ANSIEDAD</v>
          </cell>
          <cell r="C2425" t="str">
            <v>057</v>
          </cell>
        </row>
        <row r="2426">
          <cell r="A2426" t="str">
            <v>F400</v>
          </cell>
          <cell r="B2426" t="str">
            <v>AGORAFOBIA</v>
          </cell>
          <cell r="C2426" t="str">
            <v>057</v>
          </cell>
        </row>
        <row r="2427">
          <cell r="A2427" t="str">
            <v>F401</v>
          </cell>
          <cell r="B2427" t="str">
            <v>FOBIAS SOCIALES</v>
          </cell>
          <cell r="C2427" t="str">
            <v>057</v>
          </cell>
        </row>
        <row r="2428">
          <cell r="A2428" t="str">
            <v>F402</v>
          </cell>
          <cell r="B2428" t="str">
            <v>FOBIAS ESPECIFICADAS (AISLADAS)</v>
          </cell>
          <cell r="C2428" t="str">
            <v>057</v>
          </cell>
        </row>
        <row r="2429">
          <cell r="A2429" t="str">
            <v>F408</v>
          </cell>
          <cell r="B2429" t="str">
            <v>OTROS TRASTORNOS DE ANSIEDAD</v>
          </cell>
          <cell r="C2429" t="str">
            <v>057</v>
          </cell>
        </row>
        <row r="2430">
          <cell r="A2430" t="str">
            <v>F409</v>
          </cell>
          <cell r="B2430" t="str">
            <v>TRASTORNO FOBICO DE ANSIEDAD, NO ESPECIFICADO</v>
          </cell>
          <cell r="C2430" t="str">
            <v>057</v>
          </cell>
        </row>
        <row r="2431">
          <cell r="A2431" t="str">
            <v>F41</v>
          </cell>
          <cell r="B2431" t="str">
            <v>OTROS TRASTORNOS DE ANSIEDAD</v>
          </cell>
          <cell r="C2431" t="str">
            <v>057</v>
          </cell>
        </row>
        <row r="2432">
          <cell r="A2432" t="str">
            <v>F410</v>
          </cell>
          <cell r="B2432" t="str">
            <v>TRASTORNO DE PANICO (ANSIEDAD PAROXISTICA EPISODICA)</v>
          </cell>
          <cell r="C2432" t="str">
            <v>057</v>
          </cell>
        </row>
        <row r="2433">
          <cell r="A2433" t="str">
            <v>F411</v>
          </cell>
          <cell r="B2433" t="str">
            <v>TRASTORNO DE ANSIEDAD GENERALIZADA</v>
          </cell>
          <cell r="C2433" t="str">
            <v>057</v>
          </cell>
        </row>
        <row r="2434">
          <cell r="A2434" t="str">
            <v>F412</v>
          </cell>
          <cell r="B2434" t="str">
            <v>TRASTORNO MIXTO DE ANSIEDAD Y DEPRESION</v>
          </cell>
          <cell r="C2434" t="str">
            <v>057</v>
          </cell>
        </row>
        <row r="2435">
          <cell r="A2435" t="str">
            <v>F413</v>
          </cell>
          <cell r="B2435" t="str">
            <v>OTROS TRASTORNOS DE ANSIEDAD MIXTOS</v>
          </cell>
          <cell r="C2435" t="str">
            <v>057</v>
          </cell>
        </row>
        <row r="2436">
          <cell r="A2436" t="str">
            <v>F418</v>
          </cell>
          <cell r="B2436" t="str">
            <v>OTROS TRASTORNOS DE ANSIEDAD ESPECIFICADOS</v>
          </cell>
          <cell r="C2436" t="str">
            <v>057</v>
          </cell>
        </row>
        <row r="2437">
          <cell r="A2437" t="str">
            <v>F419</v>
          </cell>
          <cell r="B2437" t="str">
            <v>TRASTORNO DE ANSIEDAD, NO ESPECIFICADO</v>
          </cell>
          <cell r="C2437" t="str">
            <v>057</v>
          </cell>
        </row>
        <row r="2438">
          <cell r="A2438" t="str">
            <v>F42</v>
          </cell>
          <cell r="B2438" t="str">
            <v>TRASTORNO OBSESIVO-COMPULSIVO</v>
          </cell>
          <cell r="C2438" t="str">
            <v>057</v>
          </cell>
        </row>
        <row r="2439">
          <cell r="A2439" t="str">
            <v>F420</v>
          </cell>
          <cell r="B2439" t="str">
            <v>PREDOMINIO DE PENSAMIENTO O RUMIACIONES OBSESIVAS</v>
          </cell>
          <cell r="C2439" t="str">
            <v>057</v>
          </cell>
        </row>
        <row r="2440">
          <cell r="A2440" t="str">
            <v>F421</v>
          </cell>
          <cell r="B2440" t="str">
            <v>PREDOMINIO DE ACTOS COMPULSIVOS (RITUALES OBSESIVOS)</v>
          </cell>
          <cell r="C2440" t="str">
            <v>057</v>
          </cell>
        </row>
        <row r="2441">
          <cell r="A2441" t="str">
            <v>F422</v>
          </cell>
          <cell r="B2441" t="str">
            <v>ACTOS E IDEAS OBSESIVAS MIXTOS</v>
          </cell>
          <cell r="C2441" t="str">
            <v>057</v>
          </cell>
        </row>
        <row r="2442">
          <cell r="A2442" t="str">
            <v>F428</v>
          </cell>
          <cell r="B2442" t="str">
            <v>OTROS TRASTORNOS OBSESIVO-COMPULSIVOS</v>
          </cell>
          <cell r="C2442" t="str">
            <v>057</v>
          </cell>
        </row>
        <row r="2443">
          <cell r="A2443" t="str">
            <v>F429</v>
          </cell>
          <cell r="B2443" t="str">
            <v>TRASTORNO OBSESIVO-COMPULSIVO, NO ESPECIFICADO</v>
          </cell>
          <cell r="C2443" t="str">
            <v>057</v>
          </cell>
        </row>
        <row r="2444">
          <cell r="A2444" t="str">
            <v>F43</v>
          </cell>
          <cell r="B2444" t="str">
            <v>REACCION AL ESTRES GRAVE Y TRASTORNOS DE ADAPTACION</v>
          </cell>
          <cell r="C2444" t="str">
            <v>057</v>
          </cell>
        </row>
        <row r="2445">
          <cell r="A2445" t="str">
            <v>F430</v>
          </cell>
          <cell r="B2445" t="str">
            <v>REACION AL ESTRES AGUDO</v>
          </cell>
          <cell r="C2445" t="str">
            <v>057</v>
          </cell>
        </row>
        <row r="2446">
          <cell r="A2446" t="str">
            <v>F431</v>
          </cell>
          <cell r="B2446" t="str">
            <v>TRASTORNO DE ESTRES POSTRAUMATICO</v>
          </cell>
          <cell r="C2446" t="str">
            <v>057</v>
          </cell>
        </row>
        <row r="2447">
          <cell r="A2447" t="str">
            <v>F432</v>
          </cell>
          <cell r="B2447" t="str">
            <v>TRASTORNO DE ADAPTACION</v>
          </cell>
          <cell r="C2447" t="str">
            <v>057</v>
          </cell>
        </row>
        <row r="2448">
          <cell r="A2448" t="str">
            <v>F438</v>
          </cell>
          <cell r="B2448" t="str">
            <v>OTRAS REACCIONES AL ESTRES GRAVE</v>
          </cell>
          <cell r="C2448" t="str">
            <v>057</v>
          </cell>
        </row>
        <row r="2449">
          <cell r="A2449" t="str">
            <v>F439</v>
          </cell>
          <cell r="B2449" t="str">
            <v>REACCION AL ESTRES GRAVE, NO ESPECIFICADA</v>
          </cell>
          <cell r="C2449" t="str">
            <v>057</v>
          </cell>
        </row>
        <row r="2450">
          <cell r="A2450" t="str">
            <v>F44</v>
          </cell>
          <cell r="B2450" t="str">
            <v>TRASTORNOS DISOCIATIVOS (DE CONVERSION)</v>
          </cell>
          <cell r="C2450" t="str">
            <v>057</v>
          </cell>
        </row>
        <row r="2451">
          <cell r="A2451" t="str">
            <v>F440</v>
          </cell>
          <cell r="B2451" t="str">
            <v>AMNESIA DISOCIATIVA</v>
          </cell>
          <cell r="C2451" t="str">
            <v>057</v>
          </cell>
        </row>
        <row r="2452">
          <cell r="A2452" t="str">
            <v>F441</v>
          </cell>
          <cell r="B2452" t="str">
            <v>FUGA DISOCIATIVA</v>
          </cell>
          <cell r="C2452" t="str">
            <v>057</v>
          </cell>
        </row>
        <row r="2453">
          <cell r="A2453" t="str">
            <v>F442</v>
          </cell>
          <cell r="B2453" t="str">
            <v>ESTUPOR DISOCIATIVO</v>
          </cell>
          <cell r="C2453" t="str">
            <v>057</v>
          </cell>
        </row>
        <row r="2454">
          <cell r="A2454" t="str">
            <v>F443</v>
          </cell>
          <cell r="B2454" t="str">
            <v>TRASTORNOS DE TRANCE Y POSESION</v>
          </cell>
          <cell r="C2454" t="str">
            <v>057</v>
          </cell>
        </row>
        <row r="2455">
          <cell r="A2455" t="str">
            <v>F444</v>
          </cell>
          <cell r="B2455" t="str">
            <v>TRASTORNOS DISOCIATIVOS DEL MOVIMIENTO</v>
          </cell>
          <cell r="C2455" t="str">
            <v>057</v>
          </cell>
        </row>
        <row r="2456">
          <cell r="A2456" t="str">
            <v>F445</v>
          </cell>
          <cell r="B2456" t="str">
            <v>CONVULSIONES DISOCIATIVAS</v>
          </cell>
          <cell r="C2456" t="str">
            <v>057</v>
          </cell>
        </row>
        <row r="2457">
          <cell r="A2457" t="str">
            <v>F446</v>
          </cell>
          <cell r="B2457" t="str">
            <v>ANESTESIA DISOCIATIVA Y PERDIDA SENSORIAL</v>
          </cell>
          <cell r="C2457" t="str">
            <v>057</v>
          </cell>
        </row>
        <row r="2458">
          <cell r="A2458" t="str">
            <v>F447</v>
          </cell>
          <cell r="B2458" t="str">
            <v>TRASTORNOS DISOCIATIVOS MIXTOS (Y DE CONVERSION)</v>
          </cell>
          <cell r="C2458" t="str">
            <v>057</v>
          </cell>
        </row>
        <row r="2459">
          <cell r="A2459" t="str">
            <v>F448</v>
          </cell>
          <cell r="B2459" t="str">
            <v>OTROS TRASTORNOS DISOCIATIVOS (DE CONVERSION)</v>
          </cell>
          <cell r="C2459" t="str">
            <v>057</v>
          </cell>
        </row>
        <row r="2460">
          <cell r="A2460" t="str">
            <v>F449</v>
          </cell>
          <cell r="B2460" t="str">
            <v>TRASTORNOS DISOCIATIVO (DE CONVERSION), NO ESPECIFICADO</v>
          </cell>
          <cell r="C2460" t="str">
            <v>057</v>
          </cell>
        </row>
        <row r="2461">
          <cell r="A2461" t="str">
            <v>F45</v>
          </cell>
          <cell r="B2461" t="str">
            <v>TRASTORNOS SOMATOMORFOS</v>
          </cell>
          <cell r="C2461" t="str">
            <v>057</v>
          </cell>
        </row>
        <row r="2462">
          <cell r="A2462" t="str">
            <v>F450</v>
          </cell>
          <cell r="B2462" t="str">
            <v>TRASTORNO DE SOMATIZACION</v>
          </cell>
          <cell r="C2462" t="str">
            <v>057</v>
          </cell>
        </row>
        <row r="2463">
          <cell r="A2463" t="str">
            <v>F451</v>
          </cell>
          <cell r="B2463" t="str">
            <v>TRASTORNO SOMATOMORFO INDIFERENCIADO</v>
          </cell>
          <cell r="C2463" t="str">
            <v>057</v>
          </cell>
        </row>
        <row r="2464">
          <cell r="A2464" t="str">
            <v>F452</v>
          </cell>
          <cell r="B2464" t="str">
            <v>TRASTORNO HIPOCONDRIACO</v>
          </cell>
          <cell r="C2464" t="str">
            <v>057</v>
          </cell>
        </row>
        <row r="2465">
          <cell r="A2465" t="str">
            <v>F453</v>
          </cell>
          <cell r="B2465" t="str">
            <v>DISFUNCION AUTONOMICA SOMATOMORFA</v>
          </cell>
          <cell r="C2465" t="str">
            <v>057</v>
          </cell>
        </row>
        <row r="2466">
          <cell r="A2466" t="str">
            <v>F454</v>
          </cell>
          <cell r="B2466" t="str">
            <v>TRASTORNO DE DOLOR PERSISTENTE SOMATOMORFO</v>
          </cell>
          <cell r="C2466" t="str">
            <v>057</v>
          </cell>
        </row>
        <row r="2467">
          <cell r="A2467" t="str">
            <v>F458</v>
          </cell>
          <cell r="B2467" t="str">
            <v>OTROS TRASTORNOS SOMATOMORFOS</v>
          </cell>
          <cell r="C2467" t="str">
            <v>057</v>
          </cell>
        </row>
        <row r="2468">
          <cell r="A2468" t="str">
            <v>F459</v>
          </cell>
          <cell r="B2468" t="str">
            <v>TRASTRONO SOMATOMORFO, NO ESPECIFICADO</v>
          </cell>
          <cell r="C2468" t="str">
            <v>057</v>
          </cell>
        </row>
        <row r="2469">
          <cell r="A2469" t="str">
            <v>F48</v>
          </cell>
          <cell r="B2469" t="str">
            <v>OTROS TRASTORNOS NEUROTICOS</v>
          </cell>
          <cell r="C2469" t="str">
            <v>057</v>
          </cell>
        </row>
        <row r="2470">
          <cell r="A2470" t="str">
            <v>F480</v>
          </cell>
          <cell r="B2470" t="str">
            <v>NEURASTENIA</v>
          </cell>
          <cell r="C2470" t="str">
            <v>057</v>
          </cell>
        </row>
        <row r="2471">
          <cell r="A2471" t="str">
            <v>F481</v>
          </cell>
          <cell r="B2471" t="str">
            <v>SINDROME DE DESPERSONALIZACION Y DESVINCULACION DE LA REALIDAD</v>
          </cell>
          <cell r="C2471" t="str">
            <v>057</v>
          </cell>
        </row>
        <row r="2472">
          <cell r="A2472" t="str">
            <v>F488</v>
          </cell>
          <cell r="B2472" t="str">
            <v>OTROS TRASTORNOS NEUROTICOS ESPECIFICADOS</v>
          </cell>
          <cell r="C2472" t="str">
            <v>057</v>
          </cell>
        </row>
        <row r="2473">
          <cell r="A2473" t="str">
            <v>F489</v>
          </cell>
          <cell r="B2473" t="str">
            <v>TRASTORNO NEUROTICO, NO ESPECIFICADO</v>
          </cell>
          <cell r="C2473" t="str">
            <v>057</v>
          </cell>
        </row>
        <row r="2474">
          <cell r="A2474" t="str">
            <v>F50</v>
          </cell>
          <cell r="B2474" t="str">
            <v>TRASTORNOS DE LA INGESTION DE ALIMENTOS</v>
          </cell>
          <cell r="C2474" t="str">
            <v>057</v>
          </cell>
        </row>
        <row r="2475">
          <cell r="A2475" t="str">
            <v>F500</v>
          </cell>
          <cell r="B2475" t="str">
            <v>ANOREXIA NERVIOSA</v>
          </cell>
          <cell r="C2475" t="str">
            <v>057</v>
          </cell>
        </row>
        <row r="2476">
          <cell r="A2476" t="str">
            <v>F501</v>
          </cell>
          <cell r="B2476" t="str">
            <v>ANOREXIA NERVIOSA ATIPICA</v>
          </cell>
          <cell r="C2476" t="str">
            <v>057</v>
          </cell>
        </row>
        <row r="2477">
          <cell r="A2477" t="str">
            <v>F502</v>
          </cell>
          <cell r="B2477" t="str">
            <v>BULIMIA NERVIOSA</v>
          </cell>
          <cell r="C2477" t="str">
            <v>057</v>
          </cell>
        </row>
        <row r="2478">
          <cell r="A2478" t="str">
            <v>F503</v>
          </cell>
          <cell r="B2478" t="str">
            <v>BULIMIA NERVIOSA ATIPICA</v>
          </cell>
          <cell r="C2478" t="str">
            <v>057</v>
          </cell>
        </row>
        <row r="2479">
          <cell r="A2479" t="str">
            <v>F504</v>
          </cell>
          <cell r="B2479" t="str">
            <v>HIPERFAFIA ASOCIADA CON OTRAS ALTERACIONES PSICOLOGICAS</v>
          </cell>
          <cell r="C2479" t="str">
            <v>057</v>
          </cell>
        </row>
        <row r="2480">
          <cell r="A2480" t="str">
            <v>F505</v>
          </cell>
          <cell r="B2480" t="str">
            <v>VOMITOS ASOCIADOS CON OTRAS ALTERACIONES PSICOLOGICAS</v>
          </cell>
          <cell r="C2480" t="str">
            <v>057</v>
          </cell>
        </row>
        <row r="2481">
          <cell r="A2481" t="str">
            <v>F508</v>
          </cell>
          <cell r="B2481" t="str">
            <v>OTROS TRASTORNOS DE LA INGESTION DE ALIMENTOS</v>
          </cell>
          <cell r="C2481" t="str">
            <v>057</v>
          </cell>
        </row>
        <row r="2482">
          <cell r="A2482" t="str">
            <v>F509</v>
          </cell>
          <cell r="B2482" t="str">
            <v>TRASTORNO DE LA INGESTION DE ALIMENTOS, NO ESPECIFICADO</v>
          </cell>
          <cell r="C2482" t="str">
            <v>057</v>
          </cell>
        </row>
        <row r="2483">
          <cell r="A2483" t="str">
            <v>F51</v>
          </cell>
          <cell r="B2483" t="str">
            <v>TRASTORNOS NO ORGANICOS DEL SUEÑO</v>
          </cell>
          <cell r="C2483" t="str">
            <v>057</v>
          </cell>
        </row>
        <row r="2484">
          <cell r="A2484" t="str">
            <v>F510</v>
          </cell>
          <cell r="B2484" t="str">
            <v>INSOMNIO NO ORGANICO</v>
          </cell>
          <cell r="C2484" t="str">
            <v>057</v>
          </cell>
        </row>
        <row r="2485">
          <cell r="A2485" t="str">
            <v>F511</v>
          </cell>
          <cell r="B2485" t="str">
            <v>HIPERSOMNIO NO ORGANICO</v>
          </cell>
          <cell r="C2485" t="str">
            <v>057</v>
          </cell>
        </row>
        <row r="2486">
          <cell r="A2486" t="str">
            <v>F512</v>
          </cell>
          <cell r="B2486" t="str">
            <v>TRASTORNO NO ORGANICO DEL CICLO SUEÑO-VIGILIA</v>
          </cell>
          <cell r="C2486" t="str">
            <v>057</v>
          </cell>
        </row>
        <row r="2487">
          <cell r="A2487" t="str">
            <v>F513</v>
          </cell>
          <cell r="B2487" t="str">
            <v>SONAMBULISMO</v>
          </cell>
          <cell r="C2487" t="str">
            <v>057</v>
          </cell>
        </row>
        <row r="2488">
          <cell r="A2488" t="str">
            <v>F514</v>
          </cell>
          <cell r="B2488" t="str">
            <v>TERRORES DEL SUEÑO (TERRORES NOCTURNOS)</v>
          </cell>
          <cell r="C2488" t="str">
            <v>057</v>
          </cell>
        </row>
        <row r="2489">
          <cell r="A2489" t="str">
            <v>F515</v>
          </cell>
          <cell r="B2489" t="str">
            <v>PESADILLAS</v>
          </cell>
          <cell r="C2489" t="str">
            <v>057</v>
          </cell>
        </row>
        <row r="2490">
          <cell r="A2490" t="str">
            <v>F518</v>
          </cell>
          <cell r="B2490" t="str">
            <v>OTROS TRASTORNOS NO ORGANICOS DEL SUEÑO</v>
          </cell>
          <cell r="C2490" t="str">
            <v>057</v>
          </cell>
        </row>
        <row r="2491">
          <cell r="A2491" t="str">
            <v>F519</v>
          </cell>
          <cell r="B2491" t="str">
            <v>TRASTORNO NO ORGANICO DEL SUEÑO, NO ESPECIFICADO</v>
          </cell>
          <cell r="C2491" t="str">
            <v>057</v>
          </cell>
        </row>
        <row r="2492">
          <cell r="A2492" t="str">
            <v>F52</v>
          </cell>
          <cell r="B2492" t="str">
            <v>DISFUNCION SEXUAL NO OCASIONADA POR TRASTORNO NI ENF. ORGANICOS</v>
          </cell>
          <cell r="C2492" t="str">
            <v>057</v>
          </cell>
        </row>
        <row r="2493">
          <cell r="A2493" t="str">
            <v>F520</v>
          </cell>
          <cell r="B2493" t="str">
            <v>FALTA O PERDIDA DEL DESEO SEXUAL</v>
          </cell>
          <cell r="C2493" t="str">
            <v>057</v>
          </cell>
        </row>
        <row r="2494">
          <cell r="A2494" t="str">
            <v>F521</v>
          </cell>
          <cell r="B2494" t="str">
            <v>AVERSION AL SEXO Y FALTA DE GOCE SEXUAL</v>
          </cell>
          <cell r="C2494" t="str">
            <v>057</v>
          </cell>
        </row>
        <row r="2495">
          <cell r="A2495" t="str">
            <v>F522</v>
          </cell>
          <cell r="B2495" t="str">
            <v>FALLA DE LA RESPUESTA GENITAL</v>
          </cell>
          <cell r="C2495" t="str">
            <v>057</v>
          </cell>
        </row>
        <row r="2496">
          <cell r="A2496" t="str">
            <v>F523</v>
          </cell>
          <cell r="B2496" t="str">
            <v>DISFUNCION ORGANICA</v>
          </cell>
          <cell r="C2496" t="str">
            <v>057</v>
          </cell>
        </row>
        <row r="2497">
          <cell r="A2497" t="str">
            <v>F524</v>
          </cell>
          <cell r="B2497" t="str">
            <v>EYACULACION PRECOZ</v>
          </cell>
          <cell r="C2497" t="str">
            <v>057</v>
          </cell>
        </row>
        <row r="2498">
          <cell r="A2498" t="str">
            <v>F525</v>
          </cell>
          <cell r="B2498" t="str">
            <v>VAGINISMO NO ORGANICO</v>
          </cell>
          <cell r="C2498" t="str">
            <v>057</v>
          </cell>
        </row>
        <row r="2499">
          <cell r="A2499" t="str">
            <v>F526</v>
          </cell>
          <cell r="B2499" t="str">
            <v>DISPAREUNIA NO ORGANICA</v>
          </cell>
          <cell r="C2499" t="str">
            <v>057</v>
          </cell>
        </row>
        <row r="2500">
          <cell r="A2500" t="str">
            <v>F527</v>
          </cell>
          <cell r="B2500" t="str">
            <v>IMPULSO SEXUAL EXCESIVO</v>
          </cell>
          <cell r="C2500" t="str">
            <v>057</v>
          </cell>
        </row>
        <row r="2501">
          <cell r="A2501" t="str">
            <v>F528</v>
          </cell>
          <cell r="B2501" t="str">
            <v>OTRAS DISFUNCIONES SEXUALES, NO OCASIONADAS POR TRAST. NI ENF. ORG.</v>
          </cell>
          <cell r="C2501" t="str">
            <v>057</v>
          </cell>
        </row>
        <row r="2502">
          <cell r="A2502" t="str">
            <v>F529</v>
          </cell>
          <cell r="B2502" t="str">
            <v>DISFUNCION SEXUAL NO OCASIONADA POR TRAST. NI POR ENF. ORG. NO ESPEC</v>
          </cell>
          <cell r="C2502" t="str">
            <v>057</v>
          </cell>
        </row>
        <row r="2503">
          <cell r="A2503" t="str">
            <v>F53</v>
          </cell>
          <cell r="B2503" t="str">
            <v>TRASTORNOS MENTALES Y DEL COMPORT. ASOCIADOS CON EL PUERPERIO</v>
          </cell>
          <cell r="C2503" t="str">
            <v>057</v>
          </cell>
        </row>
        <row r="2504">
          <cell r="A2504" t="str">
            <v>F530</v>
          </cell>
          <cell r="B2504" t="str">
            <v>TRASTORNOS MENTALES Y DEL COMPORT. LEVES ASOCIADOS CON EL PUERPERIO</v>
          </cell>
          <cell r="C2504" t="str">
            <v>057</v>
          </cell>
        </row>
        <row r="2505">
          <cell r="A2505" t="str">
            <v>F531</v>
          </cell>
          <cell r="B2505" t="str">
            <v>TRASTORNOS MENTALES Y DEL COMPORT. GRAVES, ASOCIADOS CON EL PUERPERIO</v>
          </cell>
          <cell r="C2505" t="str">
            <v>057</v>
          </cell>
        </row>
        <row r="2506">
          <cell r="A2506" t="str">
            <v>F538</v>
          </cell>
          <cell r="B2506" t="str">
            <v>OTROS TRASTORNOS MENTALES Y DEL COMPORT. ASOCIADOS CO EL PUERPERIO</v>
          </cell>
          <cell r="C2506" t="str">
            <v>057</v>
          </cell>
        </row>
        <row r="2507">
          <cell r="A2507" t="str">
            <v>F539</v>
          </cell>
          <cell r="B2507" t="str">
            <v>TRASTORNO MENTAL PUERPERAL, NO ESPECIFICADO</v>
          </cell>
          <cell r="C2507" t="str">
            <v>057</v>
          </cell>
        </row>
        <row r="2508">
          <cell r="A2508" t="str">
            <v>F54</v>
          </cell>
          <cell r="B2508" t="str">
            <v>FACTORES PSICOLOGICOS Y DEL COMPORT. ASOCIADOS CON TRASTOR. O ENF.</v>
          </cell>
          <cell r="C2508" t="str">
            <v>057</v>
          </cell>
        </row>
        <row r="2509">
          <cell r="A2509" t="str">
            <v>F55</v>
          </cell>
          <cell r="B2509" t="str">
            <v>ABUSO DE SUSTANCIAS QUE NO PRODUCEN DEPENDENCIA</v>
          </cell>
          <cell r="C2509" t="str">
            <v>057</v>
          </cell>
        </row>
        <row r="2510">
          <cell r="A2510" t="str">
            <v>F59</v>
          </cell>
          <cell r="B2510" t="str">
            <v>SIDROMES DEL COMPORT. CON ALTER. FISIOLOGICAS Y FACTORES FISICOS, NO</v>
          </cell>
          <cell r="C2510" t="str">
            <v>057</v>
          </cell>
        </row>
        <row r="2511">
          <cell r="A2511" t="str">
            <v>F60</v>
          </cell>
          <cell r="B2511" t="str">
            <v>TRASTORNOS ESPECIFICOS DE LA PERSONALIDAD</v>
          </cell>
          <cell r="C2511" t="str">
            <v>057</v>
          </cell>
        </row>
        <row r="2512">
          <cell r="A2512" t="str">
            <v>F600</v>
          </cell>
          <cell r="B2512" t="str">
            <v>TRASTORNOS PARANOIDE DE LA PERSONALIDAD</v>
          </cell>
          <cell r="C2512" t="str">
            <v>057</v>
          </cell>
        </row>
        <row r="2513">
          <cell r="A2513" t="str">
            <v>F601</v>
          </cell>
          <cell r="B2513" t="str">
            <v>TRASTORNO ESQUIZOIDE DE LA PERSONALIDAD</v>
          </cell>
          <cell r="C2513" t="str">
            <v>057</v>
          </cell>
        </row>
        <row r="2514">
          <cell r="A2514" t="str">
            <v>F602</v>
          </cell>
          <cell r="B2514" t="str">
            <v>TRASTORNO ASOCIAL DE LA PERSONALIDAD</v>
          </cell>
          <cell r="C2514" t="str">
            <v>057</v>
          </cell>
        </row>
        <row r="2515">
          <cell r="A2515" t="str">
            <v>F603</v>
          </cell>
          <cell r="B2515" t="str">
            <v>TRASTORNO DE LA PERSONALIDAD EMOCIONALMENTE INESTABLE</v>
          </cell>
          <cell r="C2515" t="str">
            <v>057</v>
          </cell>
        </row>
        <row r="2516">
          <cell r="A2516" t="str">
            <v>F604</v>
          </cell>
          <cell r="B2516" t="str">
            <v>TRASTORNO HISTRIONICO DE LA PERSONALIDAD</v>
          </cell>
          <cell r="C2516" t="str">
            <v>057</v>
          </cell>
        </row>
        <row r="2517">
          <cell r="A2517" t="str">
            <v>F605</v>
          </cell>
          <cell r="B2517" t="str">
            <v>TRASTORNO ANANCASTICO DE LA PERSONALIDAD</v>
          </cell>
          <cell r="C2517" t="str">
            <v>057</v>
          </cell>
        </row>
        <row r="2518">
          <cell r="A2518" t="str">
            <v>F606</v>
          </cell>
          <cell r="B2518" t="str">
            <v>TRASTORNO DE LA PERSONLIDAD ANSIOSA (EVASIVA, ELUSIVA)</v>
          </cell>
          <cell r="C2518" t="str">
            <v>057</v>
          </cell>
        </row>
        <row r="2519">
          <cell r="A2519" t="str">
            <v>F607</v>
          </cell>
          <cell r="B2519" t="str">
            <v>TRASTORNO DE LA PERSINALIDAD DEPENDIENTE</v>
          </cell>
          <cell r="C2519" t="str">
            <v>057</v>
          </cell>
        </row>
        <row r="2520">
          <cell r="A2520" t="str">
            <v>F608</v>
          </cell>
          <cell r="B2520" t="str">
            <v>OTROS TRASTORNOS ESPECIFICOS DE LA PERSONALIDAD</v>
          </cell>
          <cell r="C2520" t="str">
            <v>057</v>
          </cell>
        </row>
        <row r="2521">
          <cell r="A2521" t="str">
            <v>F609</v>
          </cell>
          <cell r="B2521" t="str">
            <v>TRASTORNO DE LA PERSONALIDAD, NO ESPECIFICADO</v>
          </cell>
          <cell r="C2521" t="str">
            <v>057</v>
          </cell>
        </row>
        <row r="2522">
          <cell r="A2522" t="str">
            <v>F61</v>
          </cell>
          <cell r="B2522" t="str">
            <v>TRASTORNOS MIXTOS Y OTROS TRASTONOS DE LA PERSONALIDAD</v>
          </cell>
          <cell r="C2522" t="str">
            <v>057</v>
          </cell>
        </row>
        <row r="2523">
          <cell r="A2523" t="str">
            <v>F62</v>
          </cell>
          <cell r="B2523" t="str">
            <v>CAMBIOS PERDURABLES DE LA PERSON. NO ATRIBUIBLES A LA LESION O A ENF</v>
          </cell>
          <cell r="C2523" t="str">
            <v>057</v>
          </cell>
        </row>
        <row r="2524">
          <cell r="A2524" t="str">
            <v>F620</v>
          </cell>
          <cell r="B2524" t="str">
            <v>CAMBIO PERDURABLES DE LA PERSON. DESPUES DE UNA EXPERIENCIA CATAS.</v>
          </cell>
          <cell r="C2524" t="str">
            <v>057</v>
          </cell>
        </row>
        <row r="2525">
          <cell r="A2525" t="str">
            <v>F621</v>
          </cell>
          <cell r="B2525" t="str">
            <v>CAMBIO PERDURABLES DE LA PERS. CONSECUTIVO A UNA ENF. PSIQUIATRICA</v>
          </cell>
          <cell r="C2525" t="str">
            <v>057</v>
          </cell>
        </row>
        <row r="2526">
          <cell r="A2526" t="str">
            <v>F628</v>
          </cell>
          <cell r="B2526" t="str">
            <v>OTROS CAMBIOS PERDURABLES DE LA PERSONALIDAD</v>
          </cell>
          <cell r="C2526" t="str">
            <v>057</v>
          </cell>
        </row>
        <row r="2527">
          <cell r="A2527" t="str">
            <v>F629</v>
          </cell>
          <cell r="B2527" t="str">
            <v>CAMBIO PERDURABLE DE LA PERSONALIDAD, NO ESPECIFICADO</v>
          </cell>
          <cell r="C2527" t="str">
            <v>057</v>
          </cell>
        </row>
        <row r="2528">
          <cell r="A2528" t="str">
            <v>F63</v>
          </cell>
          <cell r="B2528" t="str">
            <v>TRASTORNOS DE LOS HABITOS Y DE LOS IMPULSOS</v>
          </cell>
          <cell r="C2528" t="str">
            <v>057</v>
          </cell>
        </row>
        <row r="2529">
          <cell r="A2529" t="str">
            <v>F630</v>
          </cell>
          <cell r="B2529" t="str">
            <v>JUEGO PATOLOGICO</v>
          </cell>
          <cell r="C2529" t="str">
            <v>057</v>
          </cell>
        </row>
        <row r="2530">
          <cell r="A2530" t="str">
            <v>F631</v>
          </cell>
          <cell r="B2530" t="str">
            <v>PIROMANIA</v>
          </cell>
          <cell r="C2530" t="str">
            <v>057</v>
          </cell>
        </row>
        <row r="2531">
          <cell r="A2531" t="str">
            <v>F632</v>
          </cell>
          <cell r="B2531" t="str">
            <v>HURTO PATOLOGICO (CLEPTOMANIA)</v>
          </cell>
          <cell r="C2531" t="str">
            <v>057</v>
          </cell>
        </row>
        <row r="2532">
          <cell r="A2532" t="str">
            <v>F633</v>
          </cell>
          <cell r="B2532" t="str">
            <v>TRICOTILOMANIA</v>
          </cell>
          <cell r="C2532" t="str">
            <v>057</v>
          </cell>
        </row>
        <row r="2533">
          <cell r="A2533" t="str">
            <v>F638</v>
          </cell>
          <cell r="B2533" t="str">
            <v>OTROS TRASTORNOS DE LOS HABITOS Y DE LOS IMPULSOS</v>
          </cell>
          <cell r="C2533" t="str">
            <v>057</v>
          </cell>
        </row>
        <row r="2534">
          <cell r="A2534" t="str">
            <v>F639</v>
          </cell>
          <cell r="B2534" t="str">
            <v>TRASTORNO DE LOS HABITOS Y DE LOS IMPULSOS, NO ESPECIFICADO</v>
          </cell>
          <cell r="C2534" t="str">
            <v>057</v>
          </cell>
        </row>
        <row r="2535">
          <cell r="A2535" t="str">
            <v>F64</v>
          </cell>
          <cell r="B2535" t="str">
            <v>TRASTORNOS DE LA IDENTIDAD DE GENERO</v>
          </cell>
          <cell r="C2535" t="str">
            <v>057</v>
          </cell>
        </row>
        <row r="2536">
          <cell r="A2536" t="str">
            <v>F640</v>
          </cell>
          <cell r="B2536" t="str">
            <v>TRANSEXUALISMO</v>
          </cell>
          <cell r="C2536" t="str">
            <v>057</v>
          </cell>
        </row>
        <row r="2537">
          <cell r="A2537" t="str">
            <v>F641</v>
          </cell>
          <cell r="B2537" t="str">
            <v>TRANSVESTISMO DE ROL DUAL</v>
          </cell>
          <cell r="C2537" t="str">
            <v>057</v>
          </cell>
        </row>
        <row r="2538">
          <cell r="A2538" t="str">
            <v>F642</v>
          </cell>
          <cell r="B2538" t="str">
            <v>TRASTORNO DE LA IDENTIDAD DE GENERO EN LA NIÑES</v>
          </cell>
          <cell r="C2538" t="str">
            <v>057</v>
          </cell>
        </row>
        <row r="2539">
          <cell r="A2539" t="str">
            <v>F648</v>
          </cell>
          <cell r="B2539" t="str">
            <v>OTROS TRASTORNOS DE LA IDENTIDAD DE GENERO, NO ESPECIFICADO</v>
          </cell>
          <cell r="C2539" t="str">
            <v>057</v>
          </cell>
        </row>
        <row r="2540">
          <cell r="A2540" t="str">
            <v>F649</v>
          </cell>
          <cell r="B2540" t="str">
            <v>TRASTORNO DE LA IDENTIDAD DE GENERO, NO ESPECIFICADO</v>
          </cell>
          <cell r="C2540" t="str">
            <v>057</v>
          </cell>
        </row>
        <row r="2541">
          <cell r="A2541" t="str">
            <v>F65</v>
          </cell>
          <cell r="B2541" t="str">
            <v>TRASTORNO DE LA PREFERENCIA SEXUAL</v>
          </cell>
          <cell r="C2541" t="str">
            <v>057</v>
          </cell>
        </row>
        <row r="2542">
          <cell r="A2542" t="str">
            <v>F650</v>
          </cell>
          <cell r="B2542" t="str">
            <v>FETICHISMO</v>
          </cell>
          <cell r="C2542" t="str">
            <v>057</v>
          </cell>
        </row>
        <row r="2543">
          <cell r="A2543" t="str">
            <v>F651</v>
          </cell>
          <cell r="B2543" t="str">
            <v>TRANSVESTISMO FETICHISTA</v>
          </cell>
          <cell r="C2543" t="str">
            <v>057</v>
          </cell>
        </row>
        <row r="2544">
          <cell r="A2544" t="str">
            <v>F652</v>
          </cell>
          <cell r="B2544" t="str">
            <v>EXHIBICIONISMO</v>
          </cell>
          <cell r="C2544" t="str">
            <v>057</v>
          </cell>
        </row>
        <row r="2545">
          <cell r="A2545" t="str">
            <v>F653</v>
          </cell>
          <cell r="B2545" t="str">
            <v>VOYEURISMO</v>
          </cell>
          <cell r="C2545" t="str">
            <v>057</v>
          </cell>
        </row>
        <row r="2546">
          <cell r="A2546" t="str">
            <v>F654</v>
          </cell>
          <cell r="B2546" t="str">
            <v>PEDOFILIA</v>
          </cell>
          <cell r="C2546" t="str">
            <v>057</v>
          </cell>
        </row>
        <row r="2547">
          <cell r="A2547" t="str">
            <v>F655</v>
          </cell>
          <cell r="B2547" t="str">
            <v>SADOMASOQUISMO</v>
          </cell>
          <cell r="C2547" t="str">
            <v>057</v>
          </cell>
        </row>
        <row r="2548">
          <cell r="A2548" t="str">
            <v>F656</v>
          </cell>
          <cell r="B2548" t="str">
            <v>TRASTORNOS MULTIPLES DE LA PREFERENCIA SEXUAL</v>
          </cell>
          <cell r="C2548" t="str">
            <v>057</v>
          </cell>
        </row>
        <row r="2549">
          <cell r="A2549" t="str">
            <v>F658</v>
          </cell>
          <cell r="B2549" t="str">
            <v>OTROS TRASTORNOS DE LA PREFERENCIA SEXUAL</v>
          </cell>
          <cell r="C2549" t="str">
            <v>057</v>
          </cell>
        </row>
        <row r="2550">
          <cell r="A2550" t="str">
            <v>F659</v>
          </cell>
          <cell r="B2550" t="str">
            <v>TRASTORNO DE LA PREFERENCIA SEXUAL, NO ESPECIFICADO</v>
          </cell>
          <cell r="C2550" t="str">
            <v>057</v>
          </cell>
        </row>
        <row r="2551">
          <cell r="A2551" t="str">
            <v>F66</v>
          </cell>
          <cell r="B2551" t="str">
            <v>TRASTORNOS PSICOLOGICOS Y DEL COMPORT. ASOCIADOS CON EL DESARROLLO</v>
          </cell>
          <cell r="C2551" t="str">
            <v>057</v>
          </cell>
        </row>
        <row r="2552">
          <cell r="A2552" t="str">
            <v>F660</v>
          </cell>
          <cell r="B2552" t="str">
            <v>TRASTORNO DE LA MADURACION SEXUAL</v>
          </cell>
          <cell r="C2552" t="str">
            <v>057</v>
          </cell>
        </row>
        <row r="2553">
          <cell r="A2553" t="str">
            <v>F661</v>
          </cell>
          <cell r="B2553" t="str">
            <v>ORIENTACION SEXUAL EGODISTONICA</v>
          </cell>
          <cell r="C2553" t="str">
            <v>057</v>
          </cell>
        </row>
        <row r="2554">
          <cell r="A2554" t="str">
            <v>F662</v>
          </cell>
          <cell r="B2554" t="str">
            <v>TRASTORNO DE LA RELACION SEXUAL</v>
          </cell>
          <cell r="C2554" t="str">
            <v>057</v>
          </cell>
        </row>
        <row r="2555">
          <cell r="A2555" t="str">
            <v>F668</v>
          </cell>
          <cell r="B2555" t="str">
            <v>OTROS TRASTORNOS DEL DESARROLLO PSICOSEXUAL</v>
          </cell>
          <cell r="C2555" t="str">
            <v>057</v>
          </cell>
        </row>
        <row r="2556">
          <cell r="A2556" t="str">
            <v>F669</v>
          </cell>
          <cell r="B2556" t="str">
            <v>TRASTORNO DEL DESARROLLO PSICOSEXUAL, NO ESPECIFICADO</v>
          </cell>
          <cell r="C2556" t="str">
            <v>057</v>
          </cell>
        </row>
        <row r="2557">
          <cell r="A2557" t="str">
            <v>F68</v>
          </cell>
          <cell r="B2557" t="str">
            <v>OTROS TRASTORNOS DE LA PERSONALIDAD Y DEL COMPORT. EN ADULTOS</v>
          </cell>
          <cell r="C2557" t="str">
            <v>057</v>
          </cell>
        </row>
        <row r="2558">
          <cell r="A2558" t="str">
            <v>F680</v>
          </cell>
          <cell r="B2558" t="str">
            <v>ELABORACION DE SINTOMAS FISICOS POR CAUSAS PSICOLOGICAS</v>
          </cell>
          <cell r="C2558" t="str">
            <v>057</v>
          </cell>
        </row>
        <row r="2559">
          <cell r="A2559" t="str">
            <v>F681</v>
          </cell>
          <cell r="B2559" t="str">
            <v>PRODUCCION INTENCIONAL O SIMULACION DE SINTOMAS O DE INCAPACIDADES</v>
          </cell>
          <cell r="C2559" t="str">
            <v>057</v>
          </cell>
        </row>
        <row r="2560">
          <cell r="A2560" t="str">
            <v>F688</v>
          </cell>
          <cell r="B2560" t="str">
            <v>OTROS TRASTORNOS ESPECIFICADOS DE LA PERSON. Y DEL COMPORT. EN ADULTOS</v>
          </cell>
          <cell r="C2560" t="str">
            <v>057</v>
          </cell>
        </row>
        <row r="2561">
          <cell r="A2561" t="str">
            <v>F69</v>
          </cell>
          <cell r="B2561" t="str">
            <v>TASTORNO DE LA PERSONALIDAD Y DEL COMPRT. EN ADULTOS, NO ESPECIF.</v>
          </cell>
          <cell r="C2561" t="str">
            <v>057</v>
          </cell>
        </row>
        <row r="2562">
          <cell r="A2562" t="str">
            <v>F70</v>
          </cell>
          <cell r="B2562" t="str">
            <v>RETRASO MENTAL LEVE</v>
          </cell>
          <cell r="C2562" t="str">
            <v>057</v>
          </cell>
        </row>
        <row r="2563">
          <cell r="A2563" t="str">
            <v>F71</v>
          </cell>
          <cell r="B2563" t="str">
            <v>RETRASO MENTAL MODERADO</v>
          </cell>
          <cell r="C2563" t="str">
            <v>057</v>
          </cell>
        </row>
        <row r="2564">
          <cell r="A2564" t="str">
            <v>F72</v>
          </cell>
          <cell r="B2564" t="str">
            <v>RETRASO MENTAL GRAVE</v>
          </cell>
          <cell r="C2564" t="str">
            <v>057</v>
          </cell>
        </row>
        <row r="2565">
          <cell r="A2565" t="str">
            <v>F721</v>
          </cell>
          <cell r="B2565" t="str">
            <v>PERFORACION  ATICA DE LA MENBRANA TIMPANICA</v>
          </cell>
          <cell r="C2565" t="str">
            <v>00</v>
          </cell>
        </row>
        <row r="2566">
          <cell r="A2566" t="str">
            <v>F73</v>
          </cell>
          <cell r="B2566" t="str">
            <v>RETRASO MENTAL PROFUNDO</v>
          </cell>
          <cell r="C2566" t="str">
            <v>057</v>
          </cell>
        </row>
        <row r="2567">
          <cell r="A2567" t="str">
            <v>F78</v>
          </cell>
          <cell r="B2567" t="str">
            <v>OTROS TIPOS DE RETRASO MENTAL</v>
          </cell>
          <cell r="C2567" t="str">
            <v>057</v>
          </cell>
        </row>
        <row r="2568">
          <cell r="A2568" t="str">
            <v>F79</v>
          </cell>
          <cell r="B2568" t="str">
            <v>RETRASO MENTAL, NO ESPECIFICADO</v>
          </cell>
          <cell r="C2568" t="str">
            <v>057</v>
          </cell>
        </row>
        <row r="2569">
          <cell r="A2569" t="str">
            <v>F80</v>
          </cell>
          <cell r="B2569" t="str">
            <v>TRASTORNOS ESPECIFICOS DEL DESARROLLO DEL HABLA Y DEL LENGUAJE</v>
          </cell>
          <cell r="C2569" t="str">
            <v>057</v>
          </cell>
        </row>
        <row r="2570">
          <cell r="A2570" t="str">
            <v>F800</v>
          </cell>
          <cell r="B2570" t="str">
            <v>TRASTORNO ESPECIFICO DE LA PRONUNCIACION</v>
          </cell>
          <cell r="C2570" t="str">
            <v>057</v>
          </cell>
        </row>
        <row r="2571">
          <cell r="A2571" t="str">
            <v>F801</v>
          </cell>
          <cell r="B2571" t="str">
            <v>TRASTORNO DEL LENGUAJE EXPRESIVO</v>
          </cell>
          <cell r="C2571" t="str">
            <v>057</v>
          </cell>
        </row>
        <row r="2572">
          <cell r="A2572" t="str">
            <v>F802</v>
          </cell>
          <cell r="B2572" t="str">
            <v>TRASTORNO DE LA RECEPCION DEL LENGUAJE</v>
          </cell>
          <cell r="C2572" t="str">
            <v>057</v>
          </cell>
        </row>
        <row r="2573">
          <cell r="A2573" t="str">
            <v>F803</v>
          </cell>
          <cell r="B2573" t="str">
            <v>AFASIA ADQUIRIDA CON EPILEPSIA (LANDAU-KLEFFNER)</v>
          </cell>
          <cell r="C2573" t="str">
            <v>057</v>
          </cell>
        </row>
        <row r="2574">
          <cell r="A2574" t="str">
            <v>F808</v>
          </cell>
          <cell r="B2574" t="str">
            <v>OTROS TRASTORNOS DEL DESARROLLO DEL HABLA Y DEL LENGUAJE</v>
          </cell>
          <cell r="C2574" t="str">
            <v>057</v>
          </cell>
        </row>
        <row r="2575">
          <cell r="A2575" t="str">
            <v>F809</v>
          </cell>
          <cell r="B2575" t="str">
            <v>TRASTRONO DEL DESARROLLO DEL HABLA Y DEL LENGUAJE NO ESPECIFICADO</v>
          </cell>
          <cell r="C2575" t="str">
            <v>057</v>
          </cell>
        </row>
        <row r="2576">
          <cell r="A2576" t="str">
            <v>F81</v>
          </cell>
          <cell r="B2576" t="str">
            <v>TRASTORNOS ESPECIFICOS DEL DESARROLLO DE LAS HABILIDADES ESCOLARES</v>
          </cell>
          <cell r="C2576" t="str">
            <v>057</v>
          </cell>
        </row>
        <row r="2577">
          <cell r="A2577" t="str">
            <v>F810</v>
          </cell>
          <cell r="B2577" t="str">
            <v>TRASTORNO ESPECIFICO DE LA LECTURA</v>
          </cell>
          <cell r="C2577" t="str">
            <v>057</v>
          </cell>
        </row>
        <row r="2578">
          <cell r="A2578" t="str">
            <v>F811</v>
          </cell>
          <cell r="B2578" t="str">
            <v>TRASTORNO ESPECIFICO DEL DELETREO (ORTOGRAFIA)</v>
          </cell>
          <cell r="C2578" t="str">
            <v>057</v>
          </cell>
        </row>
        <row r="2579">
          <cell r="A2579" t="str">
            <v>F812</v>
          </cell>
          <cell r="B2579" t="str">
            <v>TRASTORNO ESPECIFICO DE LAS HABILIDADES ARITMETICAS</v>
          </cell>
          <cell r="C2579" t="str">
            <v>057</v>
          </cell>
        </row>
        <row r="2580">
          <cell r="A2580" t="str">
            <v>F813</v>
          </cell>
          <cell r="B2580" t="str">
            <v>TRASTORNO MIXTO DE LAS HABILIDADES ESCOLARES</v>
          </cell>
          <cell r="C2580" t="str">
            <v>057</v>
          </cell>
        </row>
        <row r="2581">
          <cell r="A2581" t="str">
            <v>F818</v>
          </cell>
          <cell r="B2581" t="str">
            <v>OTROS TRASTORNOS DEL DESARROLLO DE LAS HABILIDADES ESCOLARES</v>
          </cell>
          <cell r="C2581" t="str">
            <v>057</v>
          </cell>
        </row>
        <row r="2582">
          <cell r="A2582" t="str">
            <v>F819</v>
          </cell>
          <cell r="B2582" t="str">
            <v>TRASTORNO DEL DESARROLLO DE LAS HABILIDADES ESCOLARES, NO ESPECIFIC</v>
          </cell>
          <cell r="C2582" t="str">
            <v>057</v>
          </cell>
        </row>
        <row r="2583">
          <cell r="A2583" t="str">
            <v>F82</v>
          </cell>
          <cell r="B2583" t="str">
            <v>TRASTORNO ESPECIFICO DEL DESARROLLO DE LA FUNCION MOTRIZ</v>
          </cell>
          <cell r="C2583" t="str">
            <v>057</v>
          </cell>
        </row>
        <row r="2584">
          <cell r="A2584" t="str">
            <v>F83</v>
          </cell>
          <cell r="B2584" t="str">
            <v>TRASTORNOS ESPECIFICOS MIXTOS DEL DESARROLLO</v>
          </cell>
          <cell r="C2584" t="str">
            <v>057</v>
          </cell>
        </row>
        <row r="2585">
          <cell r="A2585" t="str">
            <v>F84</v>
          </cell>
          <cell r="B2585" t="str">
            <v>TRASTORNOS GENERALIZADOS DEL DESARROLLO</v>
          </cell>
          <cell r="C2585" t="str">
            <v>057</v>
          </cell>
        </row>
        <row r="2586">
          <cell r="A2586" t="str">
            <v>F840</v>
          </cell>
          <cell r="B2586" t="str">
            <v>AUTISMO EN LA NIÑES</v>
          </cell>
          <cell r="C2586" t="str">
            <v>057</v>
          </cell>
        </row>
        <row r="2587">
          <cell r="A2587" t="str">
            <v>F841</v>
          </cell>
          <cell r="B2587" t="str">
            <v>AUTISMO ATIPICO</v>
          </cell>
          <cell r="C2587" t="str">
            <v>057</v>
          </cell>
        </row>
        <row r="2588">
          <cell r="A2588" t="str">
            <v>F842</v>
          </cell>
          <cell r="B2588" t="str">
            <v>SINDROME DE RETT</v>
          </cell>
          <cell r="C2588" t="str">
            <v>057</v>
          </cell>
        </row>
        <row r="2589">
          <cell r="A2589" t="str">
            <v>F843</v>
          </cell>
          <cell r="B2589" t="str">
            <v>OTRO TRASTORNO DESINTEGRATIVO DE LA NIÑES</v>
          </cell>
          <cell r="C2589" t="str">
            <v>057</v>
          </cell>
        </row>
        <row r="2590">
          <cell r="A2590" t="str">
            <v>F844</v>
          </cell>
          <cell r="B2590" t="str">
            <v>TRASTORNO HIPERACTIVO ASOCIADO CON RETRASO MENTAL Y MOVIM. ESTEREOT</v>
          </cell>
          <cell r="C2590" t="str">
            <v>057</v>
          </cell>
        </row>
        <row r="2591">
          <cell r="A2591" t="str">
            <v>F845</v>
          </cell>
          <cell r="B2591" t="str">
            <v>SINDROME DE ASPERGER</v>
          </cell>
          <cell r="C2591" t="str">
            <v>057</v>
          </cell>
        </row>
        <row r="2592">
          <cell r="A2592" t="str">
            <v>F848</v>
          </cell>
          <cell r="B2592" t="str">
            <v>OTROS TRASTORNOS GENERALIZADOS DEL DESARROLLO</v>
          </cell>
          <cell r="C2592" t="str">
            <v>057</v>
          </cell>
        </row>
        <row r="2593">
          <cell r="A2593" t="str">
            <v>F849</v>
          </cell>
          <cell r="B2593" t="str">
            <v>TRASTORNO GENERALIZADO DEL DESARROLLO NO ESPECIFICADO</v>
          </cell>
          <cell r="C2593" t="str">
            <v>057</v>
          </cell>
        </row>
        <row r="2594">
          <cell r="A2594" t="str">
            <v>F88</v>
          </cell>
          <cell r="B2594" t="str">
            <v>OTROS TRASTORNOS DEL DESARROLLO PSICOLOGICO</v>
          </cell>
          <cell r="C2594" t="str">
            <v>057</v>
          </cell>
        </row>
        <row r="2595">
          <cell r="A2595" t="str">
            <v>F89</v>
          </cell>
          <cell r="B2595" t="str">
            <v>TRASTORNO DEL DESARROLLO PSICOLOGICO, NO ESPECIFICADO</v>
          </cell>
          <cell r="C2595" t="str">
            <v>057</v>
          </cell>
        </row>
        <row r="2596">
          <cell r="A2596" t="str">
            <v>F90</v>
          </cell>
          <cell r="B2596" t="str">
            <v>TRASTORNOS HIPERCINETICOS</v>
          </cell>
          <cell r="C2596" t="str">
            <v>057</v>
          </cell>
        </row>
        <row r="2597">
          <cell r="A2597" t="str">
            <v>F900</v>
          </cell>
          <cell r="B2597" t="str">
            <v>PERTURBACION DE LA ACTIVIDAD Y DE LA ATENCION</v>
          </cell>
          <cell r="C2597" t="str">
            <v>057</v>
          </cell>
        </row>
        <row r="2598">
          <cell r="A2598" t="str">
            <v>F901</v>
          </cell>
          <cell r="B2598" t="str">
            <v>TRASTORNO HIPERCINETICO DE LA CONDUCTA</v>
          </cell>
          <cell r="C2598" t="str">
            <v>057</v>
          </cell>
        </row>
        <row r="2599">
          <cell r="A2599" t="str">
            <v>F908</v>
          </cell>
          <cell r="B2599" t="str">
            <v>OTROS TRASTORNOS HIPERCINETICOS</v>
          </cell>
          <cell r="C2599" t="str">
            <v>057</v>
          </cell>
        </row>
        <row r="2600">
          <cell r="A2600" t="str">
            <v>F909</v>
          </cell>
          <cell r="B2600" t="str">
            <v>TRASTORNO HIPERCINETICO, NO ESPECIFICADO</v>
          </cell>
          <cell r="C2600" t="str">
            <v>057</v>
          </cell>
        </row>
        <row r="2601">
          <cell r="A2601" t="str">
            <v>F91</v>
          </cell>
          <cell r="B2601" t="str">
            <v>TRASTRONOS DE LA CONDUCTA</v>
          </cell>
          <cell r="C2601" t="str">
            <v>057</v>
          </cell>
        </row>
        <row r="2602">
          <cell r="A2602" t="str">
            <v>F910</v>
          </cell>
          <cell r="B2602" t="str">
            <v>TRASTRONO DE LA CONDUCTA LIMITADO AL CONTEXTO FAMILIAR</v>
          </cell>
          <cell r="C2602" t="str">
            <v>057</v>
          </cell>
        </row>
        <row r="2603">
          <cell r="A2603" t="str">
            <v>F911</v>
          </cell>
          <cell r="B2603" t="str">
            <v>TRASTORNO DE LA CONDUCTA INSOCIABLE</v>
          </cell>
          <cell r="C2603" t="str">
            <v>057</v>
          </cell>
        </row>
        <row r="2604">
          <cell r="A2604" t="str">
            <v>F912</v>
          </cell>
          <cell r="B2604" t="str">
            <v>TRASTORNO DE LA CONDUCTA SOCIABLE</v>
          </cell>
          <cell r="C2604" t="str">
            <v>057</v>
          </cell>
        </row>
        <row r="2605">
          <cell r="A2605" t="str">
            <v>F913</v>
          </cell>
          <cell r="B2605" t="str">
            <v>TRASTORNO OPOSITOR DESAFIANTE</v>
          </cell>
          <cell r="C2605" t="str">
            <v>057</v>
          </cell>
        </row>
        <row r="2606">
          <cell r="A2606" t="str">
            <v>F918</v>
          </cell>
          <cell r="B2606" t="str">
            <v>OTROS TRASTORNOS DE LA CONDUCTA</v>
          </cell>
          <cell r="C2606" t="str">
            <v>057</v>
          </cell>
        </row>
        <row r="2607">
          <cell r="A2607" t="str">
            <v>F919</v>
          </cell>
          <cell r="B2607" t="str">
            <v>TRASTORNO DE LA CONDUCTA, NO ESPECIFICADO</v>
          </cell>
          <cell r="C2607" t="str">
            <v>057</v>
          </cell>
        </row>
        <row r="2608">
          <cell r="A2608" t="str">
            <v>F92</v>
          </cell>
          <cell r="B2608" t="str">
            <v>TRASTORNOS MIXTOS DE LA CONDUCTA Y DE LAS EMOCIONES</v>
          </cell>
          <cell r="C2608" t="str">
            <v>057</v>
          </cell>
        </row>
        <row r="2609">
          <cell r="A2609" t="str">
            <v>F920</v>
          </cell>
          <cell r="B2609" t="str">
            <v>TRASTORNO DEPRESIVO DE LA CONDUCTA</v>
          </cell>
          <cell r="C2609" t="str">
            <v>057</v>
          </cell>
        </row>
        <row r="2610">
          <cell r="A2610" t="str">
            <v>F928</v>
          </cell>
          <cell r="B2610" t="str">
            <v>OTROS TRASTORNOS MIXTOS DE LA CONDUCTA Y DE LAS EMOCIONES</v>
          </cell>
          <cell r="C2610" t="str">
            <v>057</v>
          </cell>
        </row>
        <row r="2611">
          <cell r="A2611" t="str">
            <v>F929</v>
          </cell>
          <cell r="B2611" t="str">
            <v>TRASTORNO MIXTO DE LA CONDUCTA Y DE LAS EMOCIONES, NO ESPECIFICADO</v>
          </cell>
          <cell r="C2611" t="str">
            <v>057</v>
          </cell>
        </row>
        <row r="2612">
          <cell r="A2612" t="str">
            <v>F93</v>
          </cell>
          <cell r="B2612" t="str">
            <v>TRASTORNOS EMOCIONALES DE COMIENZO ESPECIFICO EN LA NIÑEZ</v>
          </cell>
          <cell r="C2612" t="str">
            <v>057</v>
          </cell>
        </row>
        <row r="2613">
          <cell r="A2613" t="str">
            <v>F930</v>
          </cell>
          <cell r="B2613" t="str">
            <v>TRASTORNO DE ANSIEDAD DE SEPARACION EN LA NIÑEZ</v>
          </cell>
          <cell r="C2613" t="str">
            <v>057</v>
          </cell>
        </row>
        <row r="2614">
          <cell r="A2614" t="str">
            <v>F931</v>
          </cell>
          <cell r="B2614" t="str">
            <v>TRASTORNO DE ANSIEDAD FOBICA DE LA NIÑEZ</v>
          </cell>
          <cell r="C2614" t="str">
            <v>057</v>
          </cell>
        </row>
        <row r="2615">
          <cell r="A2615" t="str">
            <v>F932</v>
          </cell>
          <cell r="B2615" t="str">
            <v>TRASTORNO DE ANSIEDAD SOCIAL EN LA NIÑEZ</v>
          </cell>
          <cell r="C2615" t="str">
            <v>057</v>
          </cell>
        </row>
        <row r="2616">
          <cell r="A2616" t="str">
            <v>F933</v>
          </cell>
          <cell r="B2616" t="str">
            <v>TRASTORNO DE RIVALIDAD ENTRE HERMANOS</v>
          </cell>
          <cell r="C2616" t="str">
            <v>057</v>
          </cell>
        </row>
        <row r="2617">
          <cell r="A2617" t="str">
            <v>F938</v>
          </cell>
          <cell r="B2617" t="str">
            <v>OTROS TRASTORNOS EMOCIONALES EN LA NIÑEZ</v>
          </cell>
          <cell r="C2617" t="str">
            <v>057</v>
          </cell>
        </row>
        <row r="2618">
          <cell r="A2618" t="str">
            <v>F939</v>
          </cell>
          <cell r="B2618" t="str">
            <v>TRASTORNO EMOCIONAL EN LA NIÑEZ, NO ESPECIFICADO</v>
          </cell>
          <cell r="C2618" t="str">
            <v>057</v>
          </cell>
        </row>
        <row r="2619">
          <cell r="A2619" t="str">
            <v>F94</v>
          </cell>
          <cell r="B2619" t="str">
            <v>TRASTORNOS DEL COMPORT. SOCIAL DE COMIENZO ESPECIFICO EN LA NIÑEZ</v>
          </cell>
          <cell r="C2619" t="str">
            <v>057</v>
          </cell>
        </row>
        <row r="2620">
          <cell r="A2620" t="str">
            <v>F940</v>
          </cell>
          <cell r="B2620" t="str">
            <v>MUTISMO ELECTIVO</v>
          </cell>
          <cell r="C2620" t="str">
            <v>057</v>
          </cell>
        </row>
        <row r="2621">
          <cell r="A2621" t="str">
            <v>F941</v>
          </cell>
          <cell r="B2621" t="str">
            <v>TRASTORNO DE VINCULACION REACTIVA EN LA NIÑEZ</v>
          </cell>
          <cell r="C2621" t="str">
            <v>057</v>
          </cell>
        </row>
        <row r="2622">
          <cell r="A2622" t="str">
            <v>F942</v>
          </cell>
          <cell r="B2622" t="str">
            <v>TRASTORNO DE VINCULACION DESINHIBIDA  EN LA NIÑEZ</v>
          </cell>
          <cell r="C2622" t="str">
            <v>057</v>
          </cell>
        </row>
        <row r="2623">
          <cell r="A2623" t="str">
            <v>F948</v>
          </cell>
          <cell r="B2623" t="str">
            <v>OTROS TRASTORNOS DEL COMPORTAMIENTO SOCIAL EN LA NIÑEZ</v>
          </cell>
          <cell r="C2623" t="str">
            <v>057</v>
          </cell>
        </row>
        <row r="2624">
          <cell r="A2624" t="str">
            <v>F949</v>
          </cell>
          <cell r="B2624" t="str">
            <v>TRASTORNO DEL CMPORTAMIENTO SOCIAL EN LA NIÑEZ, NO ESPECIFICADO</v>
          </cell>
          <cell r="C2624" t="str">
            <v>057</v>
          </cell>
        </row>
        <row r="2625">
          <cell r="A2625" t="str">
            <v>F95</v>
          </cell>
          <cell r="B2625" t="str">
            <v>TRASTORNOS DEL TICS</v>
          </cell>
          <cell r="C2625" t="str">
            <v>057</v>
          </cell>
        </row>
        <row r="2626">
          <cell r="A2626" t="str">
            <v>F950</v>
          </cell>
          <cell r="B2626" t="str">
            <v>TRASTORNO POR TIC TRANSITORIO</v>
          </cell>
          <cell r="C2626" t="str">
            <v>057</v>
          </cell>
        </row>
        <row r="2627">
          <cell r="A2627" t="str">
            <v>F951</v>
          </cell>
          <cell r="B2627" t="str">
            <v>TRASTORNO POR TIC MOTOR O VOCAL CRONICO</v>
          </cell>
          <cell r="C2627" t="str">
            <v>057</v>
          </cell>
        </row>
        <row r="2628">
          <cell r="A2628" t="str">
            <v>F952</v>
          </cell>
          <cell r="B2628" t="str">
            <v>TRASTORNO POR TICS MOTORES Y VOCALES MULTIPLES COMBINADOS (DE LA T.)</v>
          </cell>
          <cell r="C2628" t="str">
            <v>057</v>
          </cell>
        </row>
        <row r="2629">
          <cell r="A2629" t="str">
            <v>F958</v>
          </cell>
          <cell r="B2629" t="str">
            <v>OTROS TRASTORNOS DEL TICS</v>
          </cell>
          <cell r="C2629" t="str">
            <v>057</v>
          </cell>
        </row>
        <row r="2630">
          <cell r="A2630" t="str">
            <v>F959</v>
          </cell>
          <cell r="B2630" t="str">
            <v>TRASTORNO POR TIC, NO ESPECIFICADO</v>
          </cell>
          <cell r="C2630" t="str">
            <v>057</v>
          </cell>
        </row>
        <row r="2631">
          <cell r="A2631" t="str">
            <v>F98</v>
          </cell>
          <cell r="B2631" t="str">
            <v>OTROS TRASTORNOS EMOCIONALES Y DEL COMPORT. QUE APARECEN HABITUAL.</v>
          </cell>
          <cell r="C2631" t="str">
            <v>057</v>
          </cell>
        </row>
        <row r="2632">
          <cell r="A2632" t="str">
            <v>F980</v>
          </cell>
          <cell r="B2632" t="str">
            <v>ENURESIS NO ORGANICA</v>
          </cell>
          <cell r="C2632" t="str">
            <v>057</v>
          </cell>
        </row>
        <row r="2633">
          <cell r="A2633" t="str">
            <v>F981</v>
          </cell>
          <cell r="B2633" t="str">
            <v>ENCOPRESIS NO ORGANICA</v>
          </cell>
          <cell r="C2633" t="str">
            <v>057</v>
          </cell>
        </row>
        <row r="2634">
          <cell r="A2634" t="str">
            <v>F982</v>
          </cell>
          <cell r="B2634" t="str">
            <v>TRASTORNO DE LA INGESTION ALIMENTARIA EN LA INFANCIA Y LA NIÑEZ</v>
          </cell>
          <cell r="C2634" t="str">
            <v>057</v>
          </cell>
        </row>
        <row r="2635">
          <cell r="A2635" t="str">
            <v>F983</v>
          </cell>
          <cell r="B2635" t="str">
            <v>PICA EN LA INFANCIA Y LA NIÑEZ</v>
          </cell>
          <cell r="C2635" t="str">
            <v>057</v>
          </cell>
        </row>
        <row r="2636">
          <cell r="A2636" t="str">
            <v>F984</v>
          </cell>
          <cell r="B2636" t="str">
            <v>TRASTORNOS DE LOS MOVIMIENTOS ESTEREOTIPADOS</v>
          </cell>
          <cell r="C2636" t="str">
            <v>057</v>
          </cell>
        </row>
        <row r="2637">
          <cell r="A2637" t="str">
            <v>F985</v>
          </cell>
          <cell r="B2637" t="str">
            <v>TARTAMUDEZ (ESPASMOFEMIA)</v>
          </cell>
          <cell r="C2637" t="str">
            <v>057</v>
          </cell>
        </row>
        <row r="2638">
          <cell r="A2638" t="str">
            <v>F986</v>
          </cell>
          <cell r="B2638" t="str">
            <v>FARFULLEO</v>
          </cell>
          <cell r="C2638" t="str">
            <v>057</v>
          </cell>
        </row>
        <row r="2639">
          <cell r="A2639" t="str">
            <v>F988</v>
          </cell>
          <cell r="B2639" t="str">
            <v>OTROS TRASTORNOS EMOCIONALES Y DEL COMPORT. QUE APARECEN HABITUAL</v>
          </cell>
          <cell r="C2639" t="str">
            <v>057</v>
          </cell>
        </row>
        <row r="2640">
          <cell r="A2640" t="str">
            <v>F989</v>
          </cell>
          <cell r="B2640" t="str">
            <v>TRASTORNO NO ESPEC. EMACIONAL Y DEL COMPORT. QUE APARECEN HABITUAL</v>
          </cell>
          <cell r="C2640" t="str">
            <v>057</v>
          </cell>
        </row>
        <row r="2641">
          <cell r="A2641" t="str">
            <v>F99</v>
          </cell>
          <cell r="B2641" t="str">
            <v>TRASTORNO MENTAL, NO ESPECIFICADO</v>
          </cell>
          <cell r="C2641" t="str">
            <v>057</v>
          </cell>
        </row>
        <row r="2642">
          <cell r="A2642" t="str">
            <v>FEB1</v>
          </cell>
          <cell r="B2642" t="str">
            <v>SINDROME FEBRIL EN ESTUDIO</v>
          </cell>
          <cell r="C2642" t="str">
            <v>000</v>
          </cell>
        </row>
        <row r="2643">
          <cell r="A2643" t="str">
            <v>FO4</v>
          </cell>
          <cell r="B2643" t="str">
            <v>SINDROME AMNESICO ORGANICO, NO INDUCIDO POR ALCOHOL O POR OTRAS</v>
          </cell>
          <cell r="C2643" t="str">
            <v>057</v>
          </cell>
        </row>
        <row r="2644">
          <cell r="A2644" t="str">
            <v>G00</v>
          </cell>
          <cell r="B2644" t="str">
            <v>MENINGITIS BACTERIANA, NO CLASIFICADA EN OTRA PARTE</v>
          </cell>
          <cell r="C2644" t="str">
            <v>059</v>
          </cell>
        </row>
        <row r="2645">
          <cell r="A2645" t="str">
            <v>G000</v>
          </cell>
          <cell r="B2645" t="str">
            <v>MENINGITIS POR HEMOFILOS</v>
          </cell>
          <cell r="C2645" t="str">
            <v>059</v>
          </cell>
        </row>
        <row r="2646">
          <cell r="A2646" t="str">
            <v>G001</v>
          </cell>
          <cell r="B2646" t="str">
            <v>MENINGITIS NEUMOCOCICA</v>
          </cell>
          <cell r="C2646" t="str">
            <v>059</v>
          </cell>
        </row>
        <row r="2647">
          <cell r="A2647" t="str">
            <v>G002</v>
          </cell>
          <cell r="B2647" t="str">
            <v>MENINGITIS ESTREPTOCOCICA</v>
          </cell>
          <cell r="C2647" t="str">
            <v>059</v>
          </cell>
        </row>
        <row r="2648">
          <cell r="A2648" t="str">
            <v>G003</v>
          </cell>
          <cell r="B2648" t="str">
            <v>MENINGITIS ESTAFILOCPCICA</v>
          </cell>
          <cell r="C2648" t="str">
            <v>059</v>
          </cell>
        </row>
        <row r="2649">
          <cell r="A2649" t="str">
            <v>G008</v>
          </cell>
          <cell r="B2649" t="str">
            <v>OTRAS MENINGITIS BACTERIANAS</v>
          </cell>
          <cell r="C2649" t="str">
            <v>059</v>
          </cell>
        </row>
        <row r="2650">
          <cell r="A2650" t="str">
            <v>G009</v>
          </cell>
          <cell r="B2650" t="str">
            <v>MENINGITIS BACTERIANA, NO ESPECIFICADAS</v>
          </cell>
          <cell r="C2650" t="str">
            <v>059</v>
          </cell>
        </row>
        <row r="2651">
          <cell r="A2651" t="str">
            <v>G03</v>
          </cell>
          <cell r="B2651" t="str">
            <v>MENINGITIS DEBIDA A OTRAS CAUSAS Y LAS NO ESPECIFICADAS</v>
          </cell>
          <cell r="C2651" t="str">
            <v>059</v>
          </cell>
        </row>
        <row r="2652">
          <cell r="A2652" t="str">
            <v>G030</v>
          </cell>
          <cell r="B2652" t="str">
            <v>MENINGITIS APIOGENA</v>
          </cell>
          <cell r="C2652" t="str">
            <v>059</v>
          </cell>
        </row>
        <row r="2653">
          <cell r="A2653" t="str">
            <v>G031</v>
          </cell>
          <cell r="B2653" t="str">
            <v>MENINGITIS CRONICA</v>
          </cell>
          <cell r="C2653" t="str">
            <v>059</v>
          </cell>
        </row>
        <row r="2654">
          <cell r="A2654" t="str">
            <v>G032</v>
          </cell>
          <cell r="B2654" t="str">
            <v>MENIGITIS RECURRENTE BENIGNA (MOLLARET)</v>
          </cell>
          <cell r="C2654" t="str">
            <v>059</v>
          </cell>
        </row>
        <row r="2655">
          <cell r="A2655" t="str">
            <v>G038</v>
          </cell>
          <cell r="B2655" t="str">
            <v>MENINGITIS DEBIDAS A OTRAS CAUSAS ESPECIFICADAS</v>
          </cell>
          <cell r="C2655" t="str">
            <v>059</v>
          </cell>
        </row>
        <row r="2656">
          <cell r="A2656" t="str">
            <v>G039</v>
          </cell>
          <cell r="B2656" t="str">
            <v>MENINGITIS, NO ESPECIFICADA</v>
          </cell>
          <cell r="C2656" t="str">
            <v>059</v>
          </cell>
        </row>
        <row r="2657">
          <cell r="A2657" t="str">
            <v>G04</v>
          </cell>
          <cell r="B2657" t="str">
            <v>ENCEFALITIS, MIELITIS Y ENCEFALOMIELITIS</v>
          </cell>
          <cell r="C2657" t="str">
            <v>061</v>
          </cell>
        </row>
        <row r="2658">
          <cell r="A2658" t="str">
            <v>G040</v>
          </cell>
          <cell r="B2658" t="str">
            <v>ENCEFALITIS AGUDA DISEMINADA</v>
          </cell>
          <cell r="C2658" t="str">
            <v>061</v>
          </cell>
        </row>
        <row r="2659">
          <cell r="A2659" t="str">
            <v>G041</v>
          </cell>
          <cell r="B2659" t="str">
            <v>PARAPLEJIA ESPASTICA TROPICAL</v>
          </cell>
          <cell r="C2659" t="str">
            <v>061</v>
          </cell>
        </row>
        <row r="2660">
          <cell r="A2660" t="str">
            <v>G042</v>
          </cell>
          <cell r="B2660" t="str">
            <v>MENINGOENCEFALITIS, MENINGOMIELITIS BACTERIANAS, NO CLAS. EN OTRA PTE.</v>
          </cell>
          <cell r="C2660" t="str">
            <v>061</v>
          </cell>
        </row>
        <row r="2661">
          <cell r="A2661" t="str">
            <v>G048</v>
          </cell>
          <cell r="B2661" t="str">
            <v>OTRAS ENCEFALITIS, MIELITIS Y ENCEFALOMIELITIS</v>
          </cell>
          <cell r="C2661" t="str">
            <v>061</v>
          </cell>
        </row>
        <row r="2662">
          <cell r="A2662" t="str">
            <v>G049</v>
          </cell>
          <cell r="B2662" t="str">
            <v>ENCEFALITIS, MIELITIS Y ENCEFALITIS, NO ESPECIFICADAS</v>
          </cell>
          <cell r="C2662" t="str">
            <v>061</v>
          </cell>
        </row>
        <row r="2663">
          <cell r="A2663" t="str">
            <v>G06</v>
          </cell>
          <cell r="B2663" t="str">
            <v>ABSCESO Y GRANULOMA INTRACRANEAL E INTRARRAQUIDEO</v>
          </cell>
          <cell r="C2663" t="str">
            <v>061</v>
          </cell>
        </row>
        <row r="2664">
          <cell r="A2664" t="str">
            <v>G060</v>
          </cell>
          <cell r="B2664" t="str">
            <v>ABSCESO Y GRANULOMA INTRACRANEAL</v>
          </cell>
          <cell r="C2664" t="str">
            <v>061</v>
          </cell>
        </row>
        <row r="2665">
          <cell r="A2665" t="str">
            <v>G061</v>
          </cell>
          <cell r="B2665" t="str">
            <v>ABSCESO Y GRANULOMA INTRARRAQUIDEO</v>
          </cell>
          <cell r="C2665" t="str">
            <v>061</v>
          </cell>
        </row>
        <row r="2666">
          <cell r="A2666" t="str">
            <v>G062</v>
          </cell>
          <cell r="B2666" t="str">
            <v>ABSCESO EXTRADURAL Y SUBDURAL, NO ESPECIFICADO</v>
          </cell>
          <cell r="C2666" t="str">
            <v>061</v>
          </cell>
        </row>
        <row r="2667">
          <cell r="A2667" t="str">
            <v>G08</v>
          </cell>
          <cell r="B2667" t="str">
            <v>FLIBITIS Y TROMBOFLEBITIS INTRACRANEAL E INTRARRAQUIDEA</v>
          </cell>
          <cell r="C2667" t="str">
            <v>061</v>
          </cell>
        </row>
        <row r="2668">
          <cell r="A2668" t="str">
            <v>G09X</v>
          </cell>
          <cell r="B2668" t="str">
            <v>SECUELAS DE ENFER. INFLAMATORIAS DEL SISTEMA NERVIOSO CENTRAL</v>
          </cell>
          <cell r="C2668" t="str">
            <v>061</v>
          </cell>
        </row>
        <row r="2669">
          <cell r="A2669" t="str">
            <v>G10</v>
          </cell>
          <cell r="B2669" t="str">
            <v>ENFERMEDAD DE HUNTINGTON</v>
          </cell>
          <cell r="C2669" t="str">
            <v>061</v>
          </cell>
        </row>
        <row r="2670">
          <cell r="A2670" t="str">
            <v>G11</v>
          </cell>
          <cell r="B2670" t="str">
            <v>ATAXIA HEREDITARIA</v>
          </cell>
          <cell r="C2670" t="str">
            <v>061</v>
          </cell>
        </row>
        <row r="2671">
          <cell r="A2671" t="str">
            <v>G110</v>
          </cell>
          <cell r="B2671" t="str">
            <v>ATAXIA CONGENITA NO PROGRESIVA</v>
          </cell>
          <cell r="C2671" t="str">
            <v>061</v>
          </cell>
        </row>
        <row r="2672">
          <cell r="A2672" t="str">
            <v>G111</v>
          </cell>
          <cell r="B2672" t="str">
            <v>ATAXIA CEREBELOSA DE INICIACION TEMPRANA</v>
          </cell>
          <cell r="C2672" t="str">
            <v>061</v>
          </cell>
        </row>
        <row r="2673">
          <cell r="A2673" t="str">
            <v>G112</v>
          </cell>
          <cell r="B2673" t="str">
            <v>ATAXIA CEREBELOSA DE INICIACION TARDIA</v>
          </cell>
          <cell r="C2673" t="str">
            <v>061</v>
          </cell>
        </row>
        <row r="2674">
          <cell r="A2674" t="str">
            <v>G113</v>
          </cell>
          <cell r="B2674" t="str">
            <v>ATAXIA CEREBELOSA CON REPARACION DEFECTUOSA DEL ADN</v>
          </cell>
          <cell r="C2674" t="str">
            <v>061</v>
          </cell>
        </row>
        <row r="2675">
          <cell r="A2675" t="str">
            <v>G114</v>
          </cell>
          <cell r="B2675" t="str">
            <v>PARAPLEJIA ESPASTICA HEREDITARIA</v>
          </cell>
          <cell r="C2675" t="str">
            <v>061</v>
          </cell>
        </row>
        <row r="2676">
          <cell r="A2676" t="str">
            <v>G118</v>
          </cell>
          <cell r="B2676" t="str">
            <v>OTRAS ATAXIAS HEREDITARIAS</v>
          </cell>
          <cell r="C2676" t="str">
            <v>061</v>
          </cell>
        </row>
        <row r="2677">
          <cell r="A2677" t="str">
            <v>G119</v>
          </cell>
          <cell r="B2677" t="str">
            <v>ATAXIA HEREDITARIA, NO ESPECIFICADA</v>
          </cell>
          <cell r="C2677" t="str">
            <v>061</v>
          </cell>
        </row>
        <row r="2678">
          <cell r="A2678" t="str">
            <v>G12</v>
          </cell>
          <cell r="B2678" t="str">
            <v>ATROFIA MUSCULAR ESPINAL Y SINDROMES AFINES</v>
          </cell>
          <cell r="C2678" t="str">
            <v>061</v>
          </cell>
        </row>
        <row r="2679">
          <cell r="A2679" t="str">
            <v>G120</v>
          </cell>
          <cell r="B2679" t="str">
            <v>ATROFIA MUSCULAR ESPINAL INFANTIL, TIPO I (WERDING-HOFFMAN)</v>
          </cell>
          <cell r="C2679" t="str">
            <v>061</v>
          </cell>
        </row>
        <row r="2680">
          <cell r="A2680" t="str">
            <v>G121</v>
          </cell>
          <cell r="B2680" t="str">
            <v>OTRAS ATROFIAS MUSCULARES ESPINALES HEREDITARIAS</v>
          </cell>
          <cell r="C2680" t="str">
            <v>061</v>
          </cell>
        </row>
        <row r="2681">
          <cell r="A2681" t="str">
            <v>G122</v>
          </cell>
          <cell r="B2681" t="str">
            <v>ENFERMEDADES DE LAS NEURONAS MOTORAS</v>
          </cell>
          <cell r="C2681" t="str">
            <v>061</v>
          </cell>
        </row>
        <row r="2682">
          <cell r="A2682" t="str">
            <v>G128</v>
          </cell>
          <cell r="B2682" t="str">
            <v>OTRAS ATROFIAS MUSCULARES ESPINALES Y SINDROMES AFINES</v>
          </cell>
          <cell r="C2682" t="str">
            <v>061</v>
          </cell>
        </row>
        <row r="2683">
          <cell r="A2683" t="str">
            <v>G129</v>
          </cell>
          <cell r="B2683" t="str">
            <v>ATROFIA MUSCULAR ESPINAL, SIN OTRA ESPECIFICACION</v>
          </cell>
          <cell r="C2683" t="str">
            <v>061</v>
          </cell>
        </row>
        <row r="2684">
          <cell r="A2684" t="str">
            <v>G20</v>
          </cell>
          <cell r="B2684" t="str">
            <v>ENFERMEDAD DE PARKINSON</v>
          </cell>
          <cell r="C2684" t="str">
            <v>061</v>
          </cell>
        </row>
        <row r="2685">
          <cell r="A2685" t="str">
            <v>G21</v>
          </cell>
          <cell r="B2685" t="str">
            <v>PARKINSONISMO SECUNDARIO</v>
          </cell>
          <cell r="C2685" t="str">
            <v>061</v>
          </cell>
        </row>
        <row r="2686">
          <cell r="A2686" t="str">
            <v>G210</v>
          </cell>
          <cell r="B2686" t="str">
            <v>SIDROME NEUROLEPTICO MALIGNO</v>
          </cell>
          <cell r="C2686" t="str">
            <v>061</v>
          </cell>
        </row>
        <row r="2687">
          <cell r="A2687" t="str">
            <v>G211</v>
          </cell>
          <cell r="B2687" t="str">
            <v>OTRO PARKINSONISMO SECUNDARIO INDUCIDO POR DROGAS</v>
          </cell>
          <cell r="C2687" t="str">
            <v>061</v>
          </cell>
        </row>
        <row r="2688">
          <cell r="A2688" t="str">
            <v>G212</v>
          </cell>
          <cell r="B2688" t="str">
            <v>PARKINSONISMO SECUNDARIO DEBIDO A OTROS AGENTES EXTERNOS</v>
          </cell>
          <cell r="C2688" t="str">
            <v>061</v>
          </cell>
        </row>
        <row r="2689">
          <cell r="A2689" t="str">
            <v>G213</v>
          </cell>
          <cell r="B2689" t="str">
            <v>PARKINSONISMO POSTENCEFALITICO</v>
          </cell>
          <cell r="C2689" t="str">
            <v>061</v>
          </cell>
        </row>
        <row r="2690">
          <cell r="A2690" t="str">
            <v>G218</v>
          </cell>
          <cell r="B2690" t="str">
            <v>OTROS TIPOS DE PARKINSONISMO SECUNDARIO</v>
          </cell>
          <cell r="C2690" t="str">
            <v>061</v>
          </cell>
        </row>
        <row r="2691">
          <cell r="A2691" t="str">
            <v>G219</v>
          </cell>
          <cell r="B2691" t="str">
            <v>PARKINSONISMO SECUNDARIO, NO ESPECIFICADO</v>
          </cell>
          <cell r="C2691" t="str">
            <v>061</v>
          </cell>
        </row>
        <row r="2692">
          <cell r="A2692" t="str">
            <v>G23</v>
          </cell>
          <cell r="B2692" t="str">
            <v>OTRAS ENFERMEDADES DEGENERATIVAS DE LOS NUCLEOS DE LA BASE</v>
          </cell>
          <cell r="C2692" t="str">
            <v>061</v>
          </cell>
        </row>
        <row r="2693">
          <cell r="A2693" t="str">
            <v>G230</v>
          </cell>
          <cell r="B2693" t="str">
            <v>ENFERMEDAD DE HALLERVORDEN-EPATZ</v>
          </cell>
          <cell r="C2693" t="str">
            <v>061</v>
          </cell>
        </row>
        <row r="2694">
          <cell r="A2694" t="str">
            <v>G231</v>
          </cell>
          <cell r="B2694" t="str">
            <v>OFTALMOPLEJIA SUPRANUCLEAR PROGRESIVA (STEELE-RICHARDSON-OLSZEW)</v>
          </cell>
          <cell r="C2694" t="str">
            <v>061</v>
          </cell>
        </row>
        <row r="2695">
          <cell r="A2695" t="str">
            <v>G232</v>
          </cell>
          <cell r="B2695" t="str">
            <v>DEGENERACION NIGROESTRIADA</v>
          </cell>
          <cell r="C2695" t="str">
            <v>061</v>
          </cell>
        </row>
        <row r="2696">
          <cell r="A2696" t="str">
            <v>G238</v>
          </cell>
          <cell r="B2696" t="str">
            <v>OTRAS ENF. DEGENERATIVAS ESPECIFICADAS DE LOS NUCLEOS DE LA BASE</v>
          </cell>
          <cell r="C2696" t="str">
            <v>061</v>
          </cell>
        </row>
        <row r="2697">
          <cell r="A2697" t="str">
            <v>G239</v>
          </cell>
          <cell r="B2697" t="str">
            <v>ENFERMEDAD DEGENERATIVA DE LOS NUCLEOS DE LA BASE, NO ESPECIFICADA</v>
          </cell>
          <cell r="C2697" t="str">
            <v>061</v>
          </cell>
        </row>
        <row r="2698">
          <cell r="A2698" t="str">
            <v>G24</v>
          </cell>
          <cell r="B2698" t="str">
            <v>DISTONIA</v>
          </cell>
          <cell r="C2698" t="str">
            <v>061</v>
          </cell>
        </row>
        <row r="2699">
          <cell r="A2699" t="str">
            <v>G240</v>
          </cell>
          <cell r="B2699" t="str">
            <v>DISTONIA INDUCIDA POR DROGAS</v>
          </cell>
          <cell r="C2699" t="str">
            <v>061</v>
          </cell>
        </row>
        <row r="2700">
          <cell r="A2700" t="str">
            <v>G241</v>
          </cell>
          <cell r="B2700" t="str">
            <v>DISTONIA IDIOPATICA FAMILIAR</v>
          </cell>
          <cell r="C2700" t="str">
            <v>061</v>
          </cell>
        </row>
        <row r="2701">
          <cell r="A2701" t="str">
            <v>G242</v>
          </cell>
          <cell r="B2701" t="str">
            <v>DISTONIA IDIOPATICA NO FAMILIAR</v>
          </cell>
          <cell r="C2701" t="str">
            <v>061</v>
          </cell>
        </row>
        <row r="2702">
          <cell r="A2702" t="str">
            <v>G243</v>
          </cell>
          <cell r="B2702" t="str">
            <v>TORTICOLIS ESPASMODICA</v>
          </cell>
          <cell r="C2702" t="str">
            <v>061</v>
          </cell>
        </row>
        <row r="2703">
          <cell r="A2703" t="str">
            <v>G244</v>
          </cell>
          <cell r="B2703" t="str">
            <v>DISTONIA BUCOFACIAL IDIOPATICA</v>
          </cell>
          <cell r="C2703" t="str">
            <v>061</v>
          </cell>
        </row>
        <row r="2704">
          <cell r="A2704" t="str">
            <v>G245</v>
          </cell>
          <cell r="B2704" t="str">
            <v>BLEFAROSPASMO</v>
          </cell>
          <cell r="C2704" t="str">
            <v>061</v>
          </cell>
        </row>
        <row r="2705">
          <cell r="A2705" t="str">
            <v>G248</v>
          </cell>
          <cell r="B2705" t="str">
            <v>OTRAS DISTONIAS</v>
          </cell>
          <cell r="C2705" t="str">
            <v>061</v>
          </cell>
        </row>
        <row r="2706">
          <cell r="A2706" t="str">
            <v>G249</v>
          </cell>
          <cell r="B2706" t="str">
            <v>DISTONIA, NO ESPECIFICADA</v>
          </cell>
          <cell r="C2706" t="str">
            <v>061</v>
          </cell>
        </row>
        <row r="2707">
          <cell r="A2707" t="str">
            <v>G25</v>
          </cell>
          <cell r="B2707" t="str">
            <v>OTROS TRASTORNOS EXTRAPIRAMIDALES Y DEL MOVIMIENTO</v>
          </cell>
          <cell r="C2707" t="str">
            <v>061</v>
          </cell>
        </row>
        <row r="2708">
          <cell r="A2708" t="str">
            <v>G250</v>
          </cell>
          <cell r="B2708" t="str">
            <v>TEMBLOR ESENCIAL</v>
          </cell>
          <cell r="C2708" t="str">
            <v>061</v>
          </cell>
        </row>
        <row r="2709">
          <cell r="A2709" t="str">
            <v>G251</v>
          </cell>
          <cell r="B2709" t="str">
            <v>TEMBLOR INDUCIDO POR DROGAS</v>
          </cell>
          <cell r="C2709" t="str">
            <v>061</v>
          </cell>
        </row>
        <row r="2710">
          <cell r="A2710" t="str">
            <v>G252</v>
          </cell>
          <cell r="B2710" t="str">
            <v>OTRAS FORMAS ESPECIFICADAS DEL TEMBLOR</v>
          </cell>
          <cell r="C2710" t="str">
            <v>061</v>
          </cell>
        </row>
        <row r="2711">
          <cell r="A2711" t="str">
            <v>G253</v>
          </cell>
          <cell r="B2711" t="str">
            <v>MIOCLONIA</v>
          </cell>
          <cell r="C2711" t="str">
            <v>061</v>
          </cell>
        </row>
        <row r="2712">
          <cell r="A2712" t="str">
            <v>G254</v>
          </cell>
          <cell r="B2712" t="str">
            <v>COREA INDUCIDA POR DROGAS</v>
          </cell>
          <cell r="C2712" t="str">
            <v>061</v>
          </cell>
        </row>
        <row r="2713">
          <cell r="A2713" t="str">
            <v>G255</v>
          </cell>
          <cell r="B2713" t="str">
            <v>OTRAS COREAS</v>
          </cell>
          <cell r="C2713" t="str">
            <v>061</v>
          </cell>
        </row>
        <row r="2714">
          <cell r="A2714" t="str">
            <v>G256</v>
          </cell>
          <cell r="B2714" t="str">
            <v>TICS INDUCIDOS POR DROGAS Y OTROS TICS DE ORIGEN ORGANICO</v>
          </cell>
          <cell r="C2714" t="str">
            <v>061</v>
          </cell>
        </row>
        <row r="2715">
          <cell r="A2715" t="str">
            <v>G258</v>
          </cell>
          <cell r="B2715" t="str">
            <v>OTROS TRASTORNOS EXTRAPIRAMIDALES Y DEL MOVIMIENTO</v>
          </cell>
          <cell r="C2715" t="str">
            <v>061</v>
          </cell>
        </row>
        <row r="2716">
          <cell r="A2716" t="str">
            <v>G259</v>
          </cell>
          <cell r="B2716" t="str">
            <v>TRASTORNOS EXTRAPIRAMIDAL Y DEL MOVIMIENTO, NO ESPECIFICADO</v>
          </cell>
          <cell r="C2716" t="str">
            <v>061</v>
          </cell>
        </row>
        <row r="2717">
          <cell r="A2717" t="str">
            <v>G30</v>
          </cell>
          <cell r="B2717" t="str">
            <v>ENFERMEDAD DE ALZHEIMER</v>
          </cell>
          <cell r="C2717" t="str">
            <v>060</v>
          </cell>
        </row>
        <row r="2718">
          <cell r="A2718" t="str">
            <v>G300</v>
          </cell>
          <cell r="B2718" t="str">
            <v>ENFERMEDAD DE ALZHEIMER DE COMIENZO TEMPRANO</v>
          </cell>
          <cell r="C2718" t="str">
            <v>060</v>
          </cell>
        </row>
        <row r="2719">
          <cell r="A2719" t="str">
            <v>G300</v>
          </cell>
          <cell r="B2719" t="str">
            <v>ENFERMEDAD DE ALZHEIMER DE COMIENZO TEMPRANO</v>
          </cell>
          <cell r="C2719" t="str">
            <v>060</v>
          </cell>
        </row>
        <row r="2720">
          <cell r="A2720" t="str">
            <v>G301</v>
          </cell>
          <cell r="B2720" t="str">
            <v>ENFERMEDAD DE ALZHEIMER DE COMIENZO TARDIO</v>
          </cell>
          <cell r="C2720" t="str">
            <v>060</v>
          </cell>
        </row>
        <row r="2721">
          <cell r="A2721" t="str">
            <v>G308</v>
          </cell>
          <cell r="B2721" t="str">
            <v>OTROS TIPOS DE ENFERMEDAD DE ALZHEIMER</v>
          </cell>
          <cell r="C2721" t="str">
            <v>060</v>
          </cell>
        </row>
        <row r="2722">
          <cell r="A2722" t="str">
            <v>G309</v>
          </cell>
          <cell r="B2722" t="str">
            <v>ENFERMEDAD DE ALZHEIMER, NO ESPECIFICADA</v>
          </cell>
          <cell r="C2722" t="str">
            <v>060</v>
          </cell>
        </row>
        <row r="2723">
          <cell r="A2723" t="str">
            <v>G31</v>
          </cell>
          <cell r="B2723" t="str">
            <v>OTRAS ENFERMEDADES DEGENERATIVAS DEL SIST. NERV. NO CLASIF. EN OTRA</v>
          </cell>
          <cell r="C2723" t="str">
            <v>061</v>
          </cell>
        </row>
        <row r="2724">
          <cell r="A2724" t="str">
            <v>G310</v>
          </cell>
          <cell r="B2724" t="str">
            <v>ATROFIA CEREBRAL CIRCUNSCRITA</v>
          </cell>
          <cell r="C2724" t="str">
            <v>061</v>
          </cell>
        </row>
        <row r="2725">
          <cell r="A2725" t="str">
            <v>G311</v>
          </cell>
          <cell r="B2725" t="str">
            <v>DEGENERACION CEREBRAL SENIL NO CLASIFICADA EN OTRA PARTE</v>
          </cell>
          <cell r="C2725" t="str">
            <v>061</v>
          </cell>
        </row>
        <row r="2726">
          <cell r="A2726" t="str">
            <v>G312</v>
          </cell>
          <cell r="B2726" t="str">
            <v>DEGENERACION DEL SISTEMA NERVIOSO DEBIDA AL ALCOHOL</v>
          </cell>
          <cell r="C2726" t="str">
            <v>061</v>
          </cell>
        </row>
        <row r="2727">
          <cell r="A2727" t="str">
            <v>G318</v>
          </cell>
          <cell r="B2727" t="str">
            <v>OTRAS ENFERMEDADES DEGENERATIVAS EPECIF.DEL SISTEMA NERVIOSO</v>
          </cell>
          <cell r="C2727" t="str">
            <v>061</v>
          </cell>
        </row>
        <row r="2728">
          <cell r="A2728" t="str">
            <v>G319</v>
          </cell>
          <cell r="B2728" t="str">
            <v>DEGENERACION DEL SISTEMA NERVIOSO, NO ESPECIFICADA</v>
          </cell>
          <cell r="C2728" t="str">
            <v>061</v>
          </cell>
        </row>
        <row r="2729">
          <cell r="A2729" t="str">
            <v>G35</v>
          </cell>
          <cell r="B2729" t="str">
            <v>ESCLEROSIS MULTIPLE</v>
          </cell>
          <cell r="C2729" t="str">
            <v>061</v>
          </cell>
        </row>
        <row r="2730">
          <cell r="A2730" t="str">
            <v>G36</v>
          </cell>
          <cell r="B2730" t="str">
            <v>OTRAS DESMIELINIZACION DISEMINADAS AGUDAS</v>
          </cell>
          <cell r="C2730" t="str">
            <v>061</v>
          </cell>
        </row>
        <row r="2731">
          <cell r="A2731" t="str">
            <v>G360</v>
          </cell>
          <cell r="B2731" t="str">
            <v>NEUROMIELITIS OPTICA (DEVIC)</v>
          </cell>
          <cell r="C2731" t="str">
            <v>061</v>
          </cell>
        </row>
        <row r="2732">
          <cell r="A2732" t="str">
            <v>G361</v>
          </cell>
          <cell r="B2732" t="str">
            <v>LEUCOENCEFALITIS HEMORRAGICA AGUDA Y SUBAGUDA (HURST)</v>
          </cell>
          <cell r="C2732" t="str">
            <v>061</v>
          </cell>
        </row>
        <row r="2733">
          <cell r="A2733" t="str">
            <v>G368</v>
          </cell>
          <cell r="B2733" t="str">
            <v>OTRAS DESMIELINIZACION DISEMINADA AGUDA, SIN OTRA ESPECIFICACION</v>
          </cell>
          <cell r="C2733" t="str">
            <v>061</v>
          </cell>
        </row>
        <row r="2734">
          <cell r="A2734" t="str">
            <v>G369</v>
          </cell>
          <cell r="B2734" t="str">
            <v>DESMIELINIZACION DISEMINADA AGUDA, SIN OTRA ESPECIFICACION</v>
          </cell>
          <cell r="C2734" t="str">
            <v>061</v>
          </cell>
        </row>
        <row r="2735">
          <cell r="A2735" t="str">
            <v>G37</v>
          </cell>
          <cell r="B2735" t="str">
            <v>OTRAS ENFERMEDADES DESMIELINIZANTES DEL SISTEMA NERVIOSO CENTRAL</v>
          </cell>
          <cell r="C2735" t="str">
            <v>061</v>
          </cell>
        </row>
        <row r="2736">
          <cell r="A2736" t="str">
            <v>G370</v>
          </cell>
          <cell r="B2736" t="str">
            <v>ESCLEROSIS DIFUSA</v>
          </cell>
          <cell r="C2736" t="str">
            <v>061</v>
          </cell>
        </row>
        <row r="2737">
          <cell r="A2737" t="str">
            <v>G371</v>
          </cell>
          <cell r="B2737" t="str">
            <v>DESMIELINIZACION CENTRAL DEL CUERPO CALLOSO</v>
          </cell>
          <cell r="C2737" t="str">
            <v>061</v>
          </cell>
        </row>
        <row r="2738">
          <cell r="A2738" t="str">
            <v>G372</v>
          </cell>
          <cell r="B2738" t="str">
            <v>MIELINOLISIS CENTRAL PONTINA</v>
          </cell>
          <cell r="C2738" t="str">
            <v>061</v>
          </cell>
        </row>
        <row r="2739">
          <cell r="A2739" t="str">
            <v>G373</v>
          </cell>
          <cell r="B2739" t="str">
            <v>MIELITIS TRANSVERSA AGUDA EN ENFERMEDADES DESMIELINIZANTE DEL SIST.</v>
          </cell>
          <cell r="C2739" t="str">
            <v>061</v>
          </cell>
        </row>
        <row r="2740">
          <cell r="A2740" t="str">
            <v>G374</v>
          </cell>
          <cell r="B2740" t="str">
            <v>MIELITIS NECROTIZANTE SUBAGUDA</v>
          </cell>
          <cell r="C2740" t="str">
            <v>061</v>
          </cell>
        </row>
        <row r="2741">
          <cell r="A2741" t="str">
            <v>G375</v>
          </cell>
          <cell r="B2741" t="str">
            <v>ESCLEROSIS CONCENTRICA (BALO)</v>
          </cell>
          <cell r="C2741" t="str">
            <v>061</v>
          </cell>
        </row>
        <row r="2742">
          <cell r="A2742" t="str">
            <v>G378</v>
          </cell>
          <cell r="B2742" t="str">
            <v>OTRAS ENFERMEDADES DESMIELINIZANTES DEL SIST. NERV. CENTRAL ESPECIF.</v>
          </cell>
          <cell r="C2742" t="str">
            <v>061</v>
          </cell>
        </row>
        <row r="2743">
          <cell r="A2743" t="str">
            <v>G379</v>
          </cell>
          <cell r="B2743" t="str">
            <v>ENFERMEDAD DESMIELINIZANTE DEL SIST. NERV. CENTRAL, NO ESPECIFICADA</v>
          </cell>
          <cell r="C2743" t="str">
            <v>061</v>
          </cell>
        </row>
        <row r="2744">
          <cell r="A2744" t="str">
            <v>G40</v>
          </cell>
          <cell r="B2744" t="str">
            <v>EPILEPSIA</v>
          </cell>
          <cell r="C2744" t="str">
            <v>061</v>
          </cell>
        </row>
        <row r="2745">
          <cell r="A2745" t="str">
            <v>G400</v>
          </cell>
          <cell r="B2745" t="str">
            <v>EPILEPSIA Y SINDROMES EPILEPTICOS IDIOPATICO RELACIONADOS (FOCALES)</v>
          </cell>
          <cell r="C2745" t="str">
            <v>061</v>
          </cell>
        </row>
        <row r="2746">
          <cell r="A2746" t="str">
            <v>G401</v>
          </cell>
          <cell r="B2746" t="str">
            <v>EPILEPSIA Y SINDROMES EPILEPTICOS SINTOMATICOS RALC. CON LOCALIZACION</v>
          </cell>
          <cell r="C2746" t="str">
            <v>061</v>
          </cell>
        </row>
        <row r="2747">
          <cell r="A2747" t="str">
            <v>G402</v>
          </cell>
          <cell r="B2747" t="str">
            <v>EPILEPSIA Y SINDROMES EPILEPTICOS SINTOMATICOS RELAC. CON LOCALIZAC.</v>
          </cell>
          <cell r="C2747" t="str">
            <v>061</v>
          </cell>
        </row>
        <row r="2748">
          <cell r="A2748" t="str">
            <v>G403</v>
          </cell>
          <cell r="B2748" t="str">
            <v>EPILEPSIA Y SINDROMES EPILEPTICOS IDIOPATICOS GENERALIZADOS</v>
          </cell>
          <cell r="C2748" t="str">
            <v>061</v>
          </cell>
        </row>
        <row r="2749">
          <cell r="A2749" t="str">
            <v>G404</v>
          </cell>
          <cell r="B2749" t="str">
            <v>OTRAS EPILEPSIAS Y SINDROMES EPILEPTICOS GENERALIZADOS</v>
          </cell>
          <cell r="C2749" t="str">
            <v>061</v>
          </cell>
        </row>
        <row r="2750">
          <cell r="A2750" t="str">
            <v>G405</v>
          </cell>
          <cell r="B2750" t="str">
            <v>SINDROME EPILEPTICOS ESPECIALES</v>
          </cell>
          <cell r="C2750" t="str">
            <v>061</v>
          </cell>
        </row>
        <row r="2751">
          <cell r="A2751" t="str">
            <v>G406</v>
          </cell>
          <cell r="B2751" t="str">
            <v>ATAQUES DE GRAN MAL, NO ESPECIFICADOS (CON O SIN PEQUEÑO MAL)</v>
          </cell>
          <cell r="C2751" t="str">
            <v>061</v>
          </cell>
        </row>
        <row r="2752">
          <cell r="A2752" t="str">
            <v>G407</v>
          </cell>
          <cell r="B2752" t="str">
            <v>PEQUEÑO MAL, NO ESPECIFICADO (SIN ATAQUE DE GRAN MAL)</v>
          </cell>
          <cell r="C2752" t="str">
            <v>061</v>
          </cell>
        </row>
        <row r="2753">
          <cell r="A2753" t="str">
            <v>G408</v>
          </cell>
          <cell r="B2753" t="str">
            <v>OTRAS EPILEPSIAS</v>
          </cell>
          <cell r="C2753" t="str">
            <v>061</v>
          </cell>
        </row>
        <row r="2754">
          <cell r="A2754" t="str">
            <v>G409</v>
          </cell>
          <cell r="B2754" t="str">
            <v>EPILEPSIA, TIPO NO ESPECIFICADO</v>
          </cell>
          <cell r="C2754" t="str">
            <v>061</v>
          </cell>
        </row>
        <row r="2755">
          <cell r="A2755" t="str">
            <v>G41</v>
          </cell>
          <cell r="B2755" t="str">
            <v>ESTADO DE MAL EPILEPTICO</v>
          </cell>
          <cell r="C2755" t="str">
            <v>061</v>
          </cell>
        </row>
        <row r="2756">
          <cell r="A2756" t="str">
            <v>G410</v>
          </cell>
          <cell r="B2756" t="str">
            <v>ESTADO DE GRAN MAL EPILEPTICO</v>
          </cell>
          <cell r="C2756" t="str">
            <v>061</v>
          </cell>
        </row>
        <row r="2757">
          <cell r="A2757" t="str">
            <v>G411</v>
          </cell>
          <cell r="B2757" t="str">
            <v>ESTADO DE PEQUEÑO MAL EPILEPTICO</v>
          </cell>
          <cell r="C2757" t="str">
            <v>061</v>
          </cell>
        </row>
        <row r="2758">
          <cell r="A2758" t="str">
            <v>G412</v>
          </cell>
          <cell r="B2758" t="str">
            <v>ESTADO DE MAL EPILEPTICO PARCIAL COMPLEJO</v>
          </cell>
          <cell r="C2758" t="str">
            <v>061</v>
          </cell>
        </row>
        <row r="2759">
          <cell r="A2759" t="str">
            <v>G418</v>
          </cell>
          <cell r="B2759" t="str">
            <v>OTROS ESTADOS EPILEPTICOS</v>
          </cell>
          <cell r="C2759" t="str">
            <v>061</v>
          </cell>
        </row>
        <row r="2760">
          <cell r="A2760" t="str">
            <v>G419</v>
          </cell>
          <cell r="B2760" t="str">
            <v>ESTADO DE MAL EPILEPTICO DE TIPO NO ESPECIFICADO</v>
          </cell>
          <cell r="C2760" t="str">
            <v>061</v>
          </cell>
        </row>
        <row r="2761">
          <cell r="A2761" t="str">
            <v>G43</v>
          </cell>
          <cell r="B2761" t="str">
            <v>MIGRAÑA</v>
          </cell>
          <cell r="C2761" t="str">
            <v>061</v>
          </cell>
        </row>
        <row r="2762">
          <cell r="A2762" t="str">
            <v>G430</v>
          </cell>
          <cell r="B2762" t="str">
            <v>MIGRAÑA SIN AURA (MIGRAÑA COMUN)</v>
          </cell>
          <cell r="C2762" t="str">
            <v>061</v>
          </cell>
        </row>
        <row r="2763">
          <cell r="A2763" t="str">
            <v>G431</v>
          </cell>
          <cell r="B2763" t="str">
            <v>MIGRAÑA CON AURA (MIGRAÑA CLASICA)</v>
          </cell>
          <cell r="C2763" t="str">
            <v>061</v>
          </cell>
        </row>
        <row r="2764">
          <cell r="A2764" t="str">
            <v>G432</v>
          </cell>
          <cell r="B2764" t="str">
            <v>ESTADO MIGRAÑOSO</v>
          </cell>
          <cell r="C2764" t="str">
            <v>061</v>
          </cell>
        </row>
        <row r="2765">
          <cell r="A2765" t="str">
            <v>G433</v>
          </cell>
          <cell r="B2765" t="str">
            <v>MIGRAÑA COMPLICADA</v>
          </cell>
          <cell r="C2765" t="str">
            <v>061</v>
          </cell>
        </row>
        <row r="2766">
          <cell r="A2766" t="str">
            <v>G438</v>
          </cell>
          <cell r="B2766" t="str">
            <v>OTRAS MIGRAÑAS</v>
          </cell>
          <cell r="C2766" t="str">
            <v>061</v>
          </cell>
        </row>
        <row r="2767">
          <cell r="A2767" t="str">
            <v>G439</v>
          </cell>
          <cell r="B2767" t="str">
            <v>MIGRAÑA, NO ESPECIFICADA</v>
          </cell>
          <cell r="C2767" t="str">
            <v>061</v>
          </cell>
        </row>
        <row r="2768">
          <cell r="A2768" t="str">
            <v>G44</v>
          </cell>
          <cell r="B2768" t="str">
            <v>OTROS SIDROMES DE CEFALEA</v>
          </cell>
          <cell r="C2768" t="str">
            <v>061</v>
          </cell>
        </row>
        <row r="2769">
          <cell r="A2769" t="str">
            <v>G440</v>
          </cell>
          <cell r="B2769" t="str">
            <v>SIDROME DE CEFALEA EN RACIMOS</v>
          </cell>
          <cell r="C2769" t="str">
            <v>061</v>
          </cell>
        </row>
        <row r="2770">
          <cell r="A2770" t="str">
            <v>G441</v>
          </cell>
          <cell r="B2770" t="str">
            <v>CEFALEA VASCULAR, NCOP</v>
          </cell>
          <cell r="C2770" t="str">
            <v>061</v>
          </cell>
        </row>
        <row r="2771">
          <cell r="A2771" t="str">
            <v>G442</v>
          </cell>
          <cell r="B2771" t="str">
            <v>CEFALEA DEBIDA A TENSION</v>
          </cell>
          <cell r="C2771" t="str">
            <v>061</v>
          </cell>
        </row>
        <row r="2772">
          <cell r="A2772" t="str">
            <v>G443</v>
          </cell>
          <cell r="B2772" t="str">
            <v>CEFALEA POETRAUMATICA CRONICA</v>
          </cell>
          <cell r="C2772" t="str">
            <v>061</v>
          </cell>
        </row>
        <row r="2773">
          <cell r="A2773" t="str">
            <v>G444</v>
          </cell>
          <cell r="B2773" t="str">
            <v>CEFALEA INDUCIDA POR DROGAS, NO CLASIFICADA EN OTRA PARTE</v>
          </cell>
          <cell r="C2773" t="str">
            <v>061</v>
          </cell>
        </row>
        <row r="2774">
          <cell r="A2774" t="str">
            <v>G448</v>
          </cell>
          <cell r="B2774" t="str">
            <v>OTROS SINDROMES DE CEFALEA ESPECIFICADA</v>
          </cell>
          <cell r="C2774" t="str">
            <v>061</v>
          </cell>
        </row>
        <row r="2775">
          <cell r="A2775" t="str">
            <v>G45</v>
          </cell>
          <cell r="B2775" t="str">
            <v>ATAQUES DE ISQUEMIA CEREBRAL TRANSITORIA Y SIDROMES AFINES</v>
          </cell>
          <cell r="C2775" t="str">
            <v>061</v>
          </cell>
        </row>
        <row r="2776">
          <cell r="A2776" t="str">
            <v>G450</v>
          </cell>
          <cell r="B2776" t="str">
            <v>SIDROME ARTERIAL VERTEBRO-BASILAR</v>
          </cell>
          <cell r="C2776" t="str">
            <v>061</v>
          </cell>
        </row>
        <row r="2777">
          <cell r="A2777" t="str">
            <v>G451</v>
          </cell>
          <cell r="B2777" t="str">
            <v>SIDROME DE LA ARTERIA CAROTIDA(HEMISFERICO)</v>
          </cell>
          <cell r="C2777" t="str">
            <v>061</v>
          </cell>
        </row>
        <row r="2778">
          <cell r="A2778" t="str">
            <v>G452</v>
          </cell>
          <cell r="B2778" t="str">
            <v>SINDROME ARTERIALES PRECEREBRALES BILATERALES Y MULTIPLES</v>
          </cell>
          <cell r="C2778" t="str">
            <v>061</v>
          </cell>
        </row>
        <row r="2779">
          <cell r="A2779" t="str">
            <v>G453</v>
          </cell>
          <cell r="B2779" t="str">
            <v>AMAUROSIS FUGAZ</v>
          </cell>
          <cell r="C2779" t="str">
            <v>061</v>
          </cell>
        </row>
        <row r="2780">
          <cell r="A2780" t="str">
            <v>G454</v>
          </cell>
          <cell r="B2780" t="str">
            <v>AMNESIA GLOBAL TRANSITORIA</v>
          </cell>
          <cell r="C2780" t="str">
            <v>061</v>
          </cell>
        </row>
        <row r="2781">
          <cell r="A2781" t="str">
            <v>G458</v>
          </cell>
          <cell r="B2781" t="str">
            <v>OTRAS IEQUEMIAS CEREBRALES TRANSITORIAS Y SINDROMES AFINES</v>
          </cell>
          <cell r="C2781" t="str">
            <v>061</v>
          </cell>
        </row>
        <row r="2782">
          <cell r="A2782" t="str">
            <v>G459</v>
          </cell>
          <cell r="B2782" t="str">
            <v>ISQUEMIA CEREBRAL TRANSITORIA, SIN OTRA ESPECIFICACION</v>
          </cell>
          <cell r="C2782" t="str">
            <v>061</v>
          </cell>
        </row>
        <row r="2783">
          <cell r="A2783" t="str">
            <v>G47</v>
          </cell>
          <cell r="B2783" t="str">
            <v>TRASTORNOS DEL SUEÑO</v>
          </cell>
          <cell r="C2783" t="str">
            <v>061</v>
          </cell>
        </row>
        <row r="2784">
          <cell r="A2784" t="str">
            <v>G470</v>
          </cell>
          <cell r="B2784" t="str">
            <v>TRASTORNOS DEL INICIO Y DEL MANTENIMIENTO DEL SUEÑO (INSOMNIOS)</v>
          </cell>
          <cell r="C2784" t="str">
            <v>061</v>
          </cell>
        </row>
        <row r="2785">
          <cell r="A2785" t="str">
            <v>G471</v>
          </cell>
          <cell r="B2785" t="str">
            <v>TRASTORNOS DE SOMNOLENCIA EXCESIVA (HIPERSOMNIOS)</v>
          </cell>
          <cell r="C2785" t="str">
            <v>061</v>
          </cell>
        </row>
        <row r="2786">
          <cell r="A2786" t="str">
            <v>G472</v>
          </cell>
          <cell r="B2786" t="str">
            <v>TRASTORNOS DEL RITMO NICTAMERAL</v>
          </cell>
          <cell r="C2786" t="str">
            <v>061</v>
          </cell>
        </row>
        <row r="2787">
          <cell r="A2787" t="str">
            <v>G473</v>
          </cell>
          <cell r="B2787" t="str">
            <v>APNEA DEL SUEÑO</v>
          </cell>
          <cell r="C2787" t="str">
            <v>061</v>
          </cell>
        </row>
        <row r="2788">
          <cell r="A2788" t="str">
            <v>G474</v>
          </cell>
          <cell r="B2788" t="str">
            <v>NARCOLEPSIA Y CATAPLEXIA</v>
          </cell>
          <cell r="C2788" t="str">
            <v>061</v>
          </cell>
        </row>
        <row r="2789">
          <cell r="A2789" t="str">
            <v>G478</v>
          </cell>
          <cell r="B2789" t="str">
            <v>OTROS TRASTORNOS DEL SUEÑO</v>
          </cell>
          <cell r="C2789" t="str">
            <v>061</v>
          </cell>
        </row>
        <row r="2790">
          <cell r="A2790" t="str">
            <v>G479</v>
          </cell>
          <cell r="B2790" t="str">
            <v>TRASTORNOS DEL SUEÑO, NO ESPECIFICADO</v>
          </cell>
          <cell r="C2790" t="str">
            <v>061</v>
          </cell>
        </row>
        <row r="2791">
          <cell r="A2791" t="str">
            <v>G50</v>
          </cell>
          <cell r="B2791" t="str">
            <v>TRASTORNOS DEL NERVIO TRIGEMINO</v>
          </cell>
          <cell r="C2791" t="str">
            <v>061</v>
          </cell>
        </row>
        <row r="2792">
          <cell r="A2792" t="str">
            <v>G500</v>
          </cell>
          <cell r="B2792" t="str">
            <v>NEURALGIA DEL TRIGEMINO</v>
          </cell>
          <cell r="C2792" t="str">
            <v>061</v>
          </cell>
        </row>
        <row r="2793">
          <cell r="A2793" t="str">
            <v>G501</v>
          </cell>
          <cell r="B2793" t="str">
            <v>DOLOR FACIAL ATIPICO</v>
          </cell>
          <cell r="C2793" t="str">
            <v>061</v>
          </cell>
        </row>
        <row r="2794">
          <cell r="A2794" t="str">
            <v>G508</v>
          </cell>
          <cell r="B2794" t="str">
            <v>OTROS TRASTORNOS DEL TRIGEMINO</v>
          </cell>
          <cell r="C2794" t="str">
            <v>061</v>
          </cell>
        </row>
        <row r="2795">
          <cell r="A2795" t="str">
            <v>G509</v>
          </cell>
          <cell r="B2795" t="str">
            <v>TRASTORNOS DEL TRIGEMINO, NO ESPECIFICADO</v>
          </cell>
          <cell r="C2795" t="str">
            <v>061</v>
          </cell>
        </row>
        <row r="2796">
          <cell r="A2796" t="str">
            <v>G51</v>
          </cell>
          <cell r="B2796" t="str">
            <v>TRASTORNOS DEL NERVIO FASCIAL</v>
          </cell>
          <cell r="C2796" t="str">
            <v>061</v>
          </cell>
        </row>
        <row r="2797">
          <cell r="A2797" t="str">
            <v>G510</v>
          </cell>
          <cell r="B2797" t="str">
            <v>PARALISIS DE BELL</v>
          </cell>
          <cell r="C2797" t="str">
            <v>061</v>
          </cell>
        </row>
        <row r="2798">
          <cell r="A2798" t="str">
            <v>G511</v>
          </cell>
          <cell r="B2798" t="str">
            <v>GANGLIONITIS GENICULADA</v>
          </cell>
          <cell r="C2798" t="str">
            <v>061</v>
          </cell>
        </row>
        <row r="2799">
          <cell r="A2799" t="str">
            <v>G512</v>
          </cell>
          <cell r="B2799" t="str">
            <v>SIDROME DE MELKERSSON</v>
          </cell>
          <cell r="C2799" t="str">
            <v>061</v>
          </cell>
        </row>
        <row r="2800">
          <cell r="A2800" t="str">
            <v>G513</v>
          </cell>
          <cell r="B2800" t="str">
            <v>ESPASMO HEMIFACIAL CLONICO</v>
          </cell>
          <cell r="C2800" t="str">
            <v>061</v>
          </cell>
        </row>
        <row r="2801">
          <cell r="A2801" t="str">
            <v>G514</v>
          </cell>
          <cell r="B2801" t="str">
            <v>MIOQUIMIA FACIAL</v>
          </cell>
          <cell r="C2801" t="str">
            <v>061</v>
          </cell>
        </row>
        <row r="2802">
          <cell r="A2802" t="str">
            <v>G518</v>
          </cell>
          <cell r="B2802" t="str">
            <v>OTROS TRASTORNOS DEL NERVIO FACIAL</v>
          </cell>
          <cell r="C2802" t="str">
            <v>061</v>
          </cell>
        </row>
        <row r="2803">
          <cell r="A2803" t="str">
            <v>G519</v>
          </cell>
          <cell r="B2803" t="str">
            <v>TRASTORNO DEL NERVIO FACIAL, NO ESPECIFICADO</v>
          </cell>
          <cell r="C2803" t="str">
            <v>061</v>
          </cell>
        </row>
        <row r="2804">
          <cell r="A2804" t="str">
            <v>G52</v>
          </cell>
          <cell r="B2804" t="str">
            <v>TRASTORNOS DE OTROS NERVIOS CRANEALES</v>
          </cell>
          <cell r="C2804" t="str">
            <v>061</v>
          </cell>
        </row>
        <row r="2805">
          <cell r="A2805" t="str">
            <v>G520</v>
          </cell>
          <cell r="B2805" t="str">
            <v>TRASTORNOS DEL NERVIO OLFATORIO</v>
          </cell>
          <cell r="C2805" t="str">
            <v>061</v>
          </cell>
        </row>
        <row r="2806">
          <cell r="A2806" t="str">
            <v>G521</v>
          </cell>
          <cell r="B2806" t="str">
            <v>TRASTORNOS DEL NERVIO GLOSOFARINGEO</v>
          </cell>
          <cell r="C2806" t="str">
            <v>061</v>
          </cell>
        </row>
        <row r="2807">
          <cell r="A2807" t="str">
            <v>G522</v>
          </cell>
          <cell r="B2807" t="str">
            <v>TRASTORNOS DEL NERVIO VAGO</v>
          </cell>
          <cell r="C2807" t="str">
            <v>061</v>
          </cell>
        </row>
        <row r="2808">
          <cell r="A2808" t="str">
            <v>G523</v>
          </cell>
          <cell r="B2808" t="str">
            <v>TRASTORNOS DEL NERVIO HIPOGLOSO</v>
          </cell>
          <cell r="C2808" t="str">
            <v>061</v>
          </cell>
        </row>
        <row r="2809">
          <cell r="A2809" t="str">
            <v>G527</v>
          </cell>
          <cell r="B2809" t="str">
            <v>TRASTORNOS DE MULTIPLES NERVIOS CRANEALES</v>
          </cell>
          <cell r="C2809" t="str">
            <v>061</v>
          </cell>
        </row>
        <row r="2810">
          <cell r="A2810" t="str">
            <v>G528</v>
          </cell>
          <cell r="B2810" t="str">
            <v>TRASTORNOS DE OTROS NERVIOS CRANEALES ESPECIFICADOS</v>
          </cell>
          <cell r="C2810" t="str">
            <v>061</v>
          </cell>
        </row>
        <row r="2811">
          <cell r="A2811" t="str">
            <v>G529</v>
          </cell>
          <cell r="B2811" t="str">
            <v>TRASTORNOS DEL NERVIO CRANEAL, NO ESPECIFICADO</v>
          </cell>
          <cell r="C2811" t="str">
            <v>061</v>
          </cell>
        </row>
        <row r="2812">
          <cell r="A2812" t="str">
            <v>G54</v>
          </cell>
          <cell r="B2812" t="str">
            <v>TRASTORNOS DE LAS RAICES Y DE LOS PLEXOS NERVIOSOS</v>
          </cell>
          <cell r="C2812" t="str">
            <v>061</v>
          </cell>
        </row>
        <row r="2813">
          <cell r="A2813" t="str">
            <v>G540</v>
          </cell>
          <cell r="B2813" t="str">
            <v>TRASTORNOS DEL PLEXO BRAQUIAL</v>
          </cell>
          <cell r="C2813" t="str">
            <v>061</v>
          </cell>
        </row>
        <row r="2814">
          <cell r="A2814" t="str">
            <v>G541</v>
          </cell>
          <cell r="B2814" t="str">
            <v>TRASTORNOS DEL PLEXO LUMBOSACRA</v>
          </cell>
          <cell r="C2814" t="str">
            <v>061</v>
          </cell>
        </row>
        <row r="2815">
          <cell r="A2815" t="str">
            <v>G542</v>
          </cell>
          <cell r="B2815" t="str">
            <v>TRASTORNOS DE LA RAIZ CERVICAL, NO CLASIFICADOS EN OTRA PARTE</v>
          </cell>
          <cell r="C2815" t="str">
            <v>061</v>
          </cell>
        </row>
        <row r="2816">
          <cell r="A2816" t="str">
            <v>G543</v>
          </cell>
          <cell r="B2816" t="str">
            <v>TRASTORNOS DE LA RAIZ TORACICA, NO CLASIFICADOS EN OTRA PARTE</v>
          </cell>
          <cell r="C2816" t="str">
            <v>061</v>
          </cell>
        </row>
        <row r="2817">
          <cell r="A2817" t="str">
            <v>G544</v>
          </cell>
          <cell r="B2817" t="str">
            <v>TRASTORNOS DE LA RAIZ LUMBOSACRA, NO CLASIFICADOS EN OTRA PARTE</v>
          </cell>
          <cell r="C2817" t="str">
            <v>061</v>
          </cell>
        </row>
        <row r="2818">
          <cell r="A2818" t="str">
            <v>G545</v>
          </cell>
          <cell r="B2818" t="str">
            <v>AMIOTROFIA NEURALGICA</v>
          </cell>
          <cell r="C2818" t="str">
            <v>061</v>
          </cell>
        </row>
        <row r="2819">
          <cell r="A2819" t="str">
            <v>G546</v>
          </cell>
          <cell r="B2819" t="str">
            <v>SINDROME DEL MIEMBRO FANTASMA CON DOLOR</v>
          </cell>
          <cell r="C2819" t="str">
            <v>061</v>
          </cell>
        </row>
        <row r="2820">
          <cell r="A2820" t="str">
            <v>G547</v>
          </cell>
          <cell r="B2820" t="str">
            <v>SIDROME DEL MIEMBRO FANTASMA SIN DOLOR</v>
          </cell>
          <cell r="C2820" t="str">
            <v>061</v>
          </cell>
        </row>
        <row r="2821">
          <cell r="A2821" t="str">
            <v>G548</v>
          </cell>
          <cell r="B2821" t="str">
            <v>OTROS TRASTORNOS DE LAS RAICES Y PLEXOS NERVIOSOS</v>
          </cell>
          <cell r="C2821" t="str">
            <v>061</v>
          </cell>
        </row>
        <row r="2822">
          <cell r="A2822" t="str">
            <v>G549</v>
          </cell>
          <cell r="B2822" t="str">
            <v>TRASTORNOS DE LA RAIZ Y PLEXOS NERVIOSOS, NO ESPECIFICADOS</v>
          </cell>
          <cell r="C2822" t="str">
            <v>061</v>
          </cell>
        </row>
        <row r="2823">
          <cell r="A2823" t="str">
            <v>G56</v>
          </cell>
          <cell r="B2823" t="str">
            <v>MONONEUROPATIAS DEL MIEMBRO SUPERIOR</v>
          </cell>
          <cell r="C2823" t="str">
            <v>061</v>
          </cell>
        </row>
        <row r="2824">
          <cell r="A2824" t="str">
            <v>G560</v>
          </cell>
          <cell r="B2824" t="str">
            <v>SINDROME DEL TUNEL CARPIANO</v>
          </cell>
          <cell r="C2824" t="str">
            <v>061</v>
          </cell>
        </row>
        <row r="2825">
          <cell r="A2825" t="str">
            <v>G561</v>
          </cell>
          <cell r="B2825" t="str">
            <v>OTRAS LESIONES DEL NERVIO MEDIANO</v>
          </cell>
          <cell r="C2825" t="str">
            <v>061</v>
          </cell>
        </row>
        <row r="2826">
          <cell r="A2826" t="str">
            <v>G562</v>
          </cell>
          <cell r="B2826" t="str">
            <v>LESION DEL NERVIO CUBITAL</v>
          </cell>
          <cell r="C2826" t="str">
            <v>061</v>
          </cell>
        </row>
        <row r="2827">
          <cell r="A2827" t="str">
            <v>G563</v>
          </cell>
          <cell r="B2827" t="str">
            <v>LESION DEL NERVIO RADIAL</v>
          </cell>
          <cell r="C2827" t="str">
            <v>061</v>
          </cell>
        </row>
        <row r="2828">
          <cell r="A2828" t="str">
            <v>G564</v>
          </cell>
          <cell r="B2828" t="str">
            <v>CAUSALGIA</v>
          </cell>
          <cell r="C2828" t="str">
            <v>061</v>
          </cell>
        </row>
        <row r="2829">
          <cell r="A2829" t="str">
            <v>G568</v>
          </cell>
          <cell r="B2829" t="str">
            <v>OTRAS MONONEUROPATIAS DEL MIEMBRO SUPERIOR</v>
          </cell>
          <cell r="C2829" t="str">
            <v>061</v>
          </cell>
        </row>
        <row r="2830">
          <cell r="A2830" t="str">
            <v>G569</v>
          </cell>
          <cell r="B2830" t="str">
            <v>MONONEUROPATIA DEL MIEMBRO SUPERIOR, SIN OTRA ESPECIFICACION</v>
          </cell>
          <cell r="C2830" t="str">
            <v>061</v>
          </cell>
        </row>
        <row r="2831">
          <cell r="A2831" t="str">
            <v>G57</v>
          </cell>
          <cell r="B2831" t="str">
            <v>MONONEUROPATIAS DEL MIEMBRO INFERIOR</v>
          </cell>
          <cell r="C2831" t="str">
            <v>061</v>
          </cell>
        </row>
        <row r="2832">
          <cell r="A2832" t="str">
            <v>G570</v>
          </cell>
          <cell r="B2832" t="str">
            <v>LESION DEL NERVIO CIATICO</v>
          </cell>
          <cell r="C2832" t="str">
            <v>061</v>
          </cell>
        </row>
        <row r="2833">
          <cell r="A2833" t="str">
            <v>G571</v>
          </cell>
          <cell r="B2833" t="str">
            <v>MERALGIA PARESTESICA</v>
          </cell>
          <cell r="C2833" t="str">
            <v>061</v>
          </cell>
        </row>
        <row r="2834">
          <cell r="A2834" t="str">
            <v>G572</v>
          </cell>
          <cell r="B2834" t="str">
            <v>LESION DEL NERVIO CRURAL</v>
          </cell>
          <cell r="C2834" t="str">
            <v>061</v>
          </cell>
        </row>
        <row r="2835">
          <cell r="A2835" t="str">
            <v>G573</v>
          </cell>
          <cell r="B2835" t="str">
            <v>LESION DEL NERVIO CIATICO POPLITEO EXTERNO</v>
          </cell>
          <cell r="C2835" t="str">
            <v>061</v>
          </cell>
        </row>
        <row r="2836">
          <cell r="A2836" t="str">
            <v>G574</v>
          </cell>
          <cell r="B2836" t="str">
            <v>LESION DEL NERVIO CIATICO POPLITEO INTERNO</v>
          </cell>
          <cell r="C2836" t="str">
            <v>061</v>
          </cell>
        </row>
        <row r="2837">
          <cell r="A2837" t="str">
            <v>G575</v>
          </cell>
          <cell r="B2837" t="str">
            <v>SIDROME DEL TUNEL CALCANEO</v>
          </cell>
          <cell r="C2837" t="str">
            <v>061</v>
          </cell>
        </row>
        <row r="2838">
          <cell r="A2838" t="str">
            <v>G576</v>
          </cell>
          <cell r="B2838" t="str">
            <v>LESION DEL NERVIO PLANTAR</v>
          </cell>
          <cell r="C2838" t="str">
            <v>061</v>
          </cell>
        </row>
        <row r="2839">
          <cell r="A2839" t="str">
            <v>G578</v>
          </cell>
          <cell r="B2839" t="str">
            <v>OTRAS MONONEUROPATIAS DEL MIEMBRO INFERIOR</v>
          </cell>
          <cell r="C2839" t="str">
            <v>061</v>
          </cell>
        </row>
        <row r="2840">
          <cell r="A2840" t="str">
            <v>G579</v>
          </cell>
          <cell r="B2840" t="str">
            <v>MONONEUROPATIA DEL MIEMBRO INFERIOR, SIN OTRA ESPECIFICACION</v>
          </cell>
          <cell r="C2840" t="str">
            <v>061</v>
          </cell>
        </row>
        <row r="2841">
          <cell r="A2841" t="str">
            <v>G58</v>
          </cell>
          <cell r="B2841" t="str">
            <v>OTRAS MONONEUROPATIAS</v>
          </cell>
          <cell r="C2841" t="str">
            <v>061</v>
          </cell>
        </row>
        <row r="2842">
          <cell r="A2842" t="str">
            <v>G580</v>
          </cell>
          <cell r="B2842" t="str">
            <v>NEUROPATIA INTERCOSTAL</v>
          </cell>
          <cell r="C2842" t="str">
            <v>061</v>
          </cell>
        </row>
        <row r="2843">
          <cell r="A2843" t="str">
            <v>G587</v>
          </cell>
          <cell r="B2843" t="str">
            <v>MONONEURITIS MULTIPLE</v>
          </cell>
          <cell r="C2843" t="str">
            <v>061</v>
          </cell>
        </row>
        <row r="2844">
          <cell r="A2844" t="str">
            <v>G588</v>
          </cell>
          <cell r="B2844" t="str">
            <v>OTRAS MONONEUROPATIAS ESPECIFICADAS</v>
          </cell>
          <cell r="C2844" t="str">
            <v>061</v>
          </cell>
        </row>
        <row r="2845">
          <cell r="A2845" t="str">
            <v>G589</v>
          </cell>
          <cell r="B2845" t="str">
            <v>MONONEUROPATIA, NO ESPECIFICADA</v>
          </cell>
          <cell r="C2845" t="str">
            <v>061</v>
          </cell>
        </row>
        <row r="2846">
          <cell r="A2846" t="str">
            <v>G60</v>
          </cell>
          <cell r="B2846" t="str">
            <v>NEUROPATIA HEREDITARIA E IDIOPATICA</v>
          </cell>
          <cell r="C2846" t="str">
            <v>061</v>
          </cell>
        </row>
        <row r="2847">
          <cell r="A2847" t="str">
            <v>G600</v>
          </cell>
          <cell r="B2847" t="str">
            <v>NEUROPATIA HEREDITARIA MOTORA Y SENSORIAL</v>
          </cell>
          <cell r="C2847" t="str">
            <v>061</v>
          </cell>
        </row>
        <row r="2848">
          <cell r="A2848" t="str">
            <v>G601</v>
          </cell>
          <cell r="B2848" t="str">
            <v>ENFERMEDAD DE REFSUM</v>
          </cell>
          <cell r="C2848" t="str">
            <v>061</v>
          </cell>
        </row>
        <row r="2849">
          <cell r="A2849" t="str">
            <v>G602</v>
          </cell>
          <cell r="B2849" t="str">
            <v>NEUROPATIA ASOCIADA CON ATAXIA HEREDITARIA</v>
          </cell>
          <cell r="C2849" t="str">
            <v>061</v>
          </cell>
        </row>
        <row r="2850">
          <cell r="A2850" t="str">
            <v>G603</v>
          </cell>
          <cell r="B2850" t="str">
            <v>NEUROPATIA PROGRESIVA IDIOPATICA</v>
          </cell>
          <cell r="C2850" t="str">
            <v>061</v>
          </cell>
        </row>
        <row r="2851">
          <cell r="A2851" t="str">
            <v>G608</v>
          </cell>
          <cell r="B2851" t="str">
            <v>OTRAS NEUROPATIAS HEREDITARIAS E IDIOPATICAS</v>
          </cell>
          <cell r="C2851" t="str">
            <v>061</v>
          </cell>
        </row>
        <row r="2852">
          <cell r="A2852" t="str">
            <v>G609</v>
          </cell>
          <cell r="B2852" t="str">
            <v>NEUROPATIA HEREDITARIA E IDIOPATICA, SIN OTRA ESPECIFICACION</v>
          </cell>
          <cell r="C2852" t="str">
            <v>061</v>
          </cell>
        </row>
        <row r="2853">
          <cell r="A2853" t="str">
            <v>G61</v>
          </cell>
          <cell r="B2853" t="str">
            <v>POLINEUROPATIA INFLAMATORIA</v>
          </cell>
          <cell r="C2853" t="str">
            <v>061</v>
          </cell>
        </row>
        <row r="2854">
          <cell r="A2854" t="str">
            <v>G610</v>
          </cell>
          <cell r="B2854" t="str">
            <v>SINDROME DE GUILLAIN-BARRE</v>
          </cell>
          <cell r="C2854" t="str">
            <v>061</v>
          </cell>
        </row>
        <row r="2855">
          <cell r="A2855" t="str">
            <v>G611</v>
          </cell>
          <cell r="B2855" t="str">
            <v>NEUROPATIA AL SUERO</v>
          </cell>
          <cell r="C2855" t="str">
            <v>061</v>
          </cell>
        </row>
        <row r="2856">
          <cell r="A2856" t="str">
            <v>G618</v>
          </cell>
          <cell r="B2856" t="str">
            <v>OTRAS POLINEUROPATIAS INFLAMATORIAS</v>
          </cell>
          <cell r="C2856" t="str">
            <v>061</v>
          </cell>
        </row>
        <row r="2857">
          <cell r="A2857" t="str">
            <v>G619</v>
          </cell>
          <cell r="B2857" t="str">
            <v>POLINEUROPATIA INFLAMATORIA, NO ESPECIFICADA</v>
          </cell>
          <cell r="C2857" t="str">
            <v>061</v>
          </cell>
        </row>
        <row r="2858">
          <cell r="A2858" t="str">
            <v>G62</v>
          </cell>
          <cell r="B2858" t="str">
            <v>OTRAS POLINEUROPATIAS</v>
          </cell>
          <cell r="C2858" t="str">
            <v>061</v>
          </cell>
        </row>
        <row r="2859">
          <cell r="A2859" t="str">
            <v>G620</v>
          </cell>
          <cell r="B2859" t="str">
            <v>POLINEUROPATIA INDUCIDA POR DROGAS</v>
          </cell>
          <cell r="C2859" t="str">
            <v>061</v>
          </cell>
        </row>
        <row r="2860">
          <cell r="A2860" t="str">
            <v>G621</v>
          </cell>
          <cell r="B2860" t="str">
            <v>POLINEUROPATIA ALCOHOLICA</v>
          </cell>
          <cell r="C2860" t="str">
            <v>061</v>
          </cell>
        </row>
        <row r="2861">
          <cell r="A2861" t="str">
            <v>G622</v>
          </cell>
          <cell r="B2861" t="str">
            <v>POLINEUROPATIA DEBIDA A OTRO AGENTE TOXICO</v>
          </cell>
          <cell r="C2861" t="str">
            <v>061</v>
          </cell>
        </row>
        <row r="2862">
          <cell r="A2862" t="str">
            <v>G628</v>
          </cell>
          <cell r="B2862" t="str">
            <v>OTRAS POLINEUROPATIAS ESPECIFICADAS</v>
          </cell>
          <cell r="C2862" t="str">
            <v>061</v>
          </cell>
        </row>
        <row r="2863">
          <cell r="A2863" t="str">
            <v>G629</v>
          </cell>
          <cell r="B2863" t="str">
            <v>POLINEUROPATIA, NO ESPECIFICADA</v>
          </cell>
          <cell r="C2863" t="str">
            <v>061</v>
          </cell>
        </row>
        <row r="2864">
          <cell r="A2864" t="str">
            <v>G64</v>
          </cell>
          <cell r="B2864" t="str">
            <v>OTROS TRASTORNOS DEL SISTEMA NERVIOSO PERIFERICO</v>
          </cell>
          <cell r="C2864" t="str">
            <v>061</v>
          </cell>
        </row>
        <row r="2865">
          <cell r="A2865" t="str">
            <v>G653</v>
          </cell>
          <cell r="B2865" t="str">
            <v>OTITIS MEDIA CRONICA MUCIODE</v>
          </cell>
          <cell r="C2865" t="str">
            <v>00</v>
          </cell>
        </row>
        <row r="2866">
          <cell r="A2866" t="str">
            <v>G70</v>
          </cell>
          <cell r="B2866" t="str">
            <v>MIASTENIA GRAVIS Y OTROS TRASTORNOS NEUROMUSCULARES</v>
          </cell>
          <cell r="C2866" t="str">
            <v>061</v>
          </cell>
        </row>
        <row r="2867">
          <cell r="A2867" t="str">
            <v>G700</v>
          </cell>
          <cell r="B2867" t="str">
            <v>MIASTENIA GRAVIS</v>
          </cell>
          <cell r="C2867" t="str">
            <v>061</v>
          </cell>
        </row>
        <row r="2868">
          <cell r="A2868" t="str">
            <v>G701</v>
          </cell>
          <cell r="B2868" t="str">
            <v>TRASTORNOS TOXICOS NEUROMUSCULARES</v>
          </cell>
          <cell r="C2868" t="str">
            <v>061</v>
          </cell>
        </row>
        <row r="2869">
          <cell r="A2869" t="str">
            <v>G702</v>
          </cell>
          <cell r="B2869" t="str">
            <v>MIASTENIA CONGENITA O DEL DESARROLLO</v>
          </cell>
          <cell r="C2869" t="str">
            <v>061</v>
          </cell>
        </row>
        <row r="2870">
          <cell r="A2870" t="str">
            <v>G708</v>
          </cell>
          <cell r="B2870" t="str">
            <v>OTROS TRASTORNOS NEUROMUSCULARES ESPECIFICADOS</v>
          </cell>
          <cell r="C2870" t="str">
            <v>061</v>
          </cell>
        </row>
        <row r="2871">
          <cell r="A2871" t="str">
            <v>G709</v>
          </cell>
          <cell r="B2871" t="str">
            <v>TRASTORNOS NEUROMUSCULAR, NO ESPECIFICADO</v>
          </cell>
          <cell r="C2871" t="str">
            <v>061</v>
          </cell>
        </row>
        <row r="2872">
          <cell r="A2872" t="str">
            <v>G71</v>
          </cell>
          <cell r="B2872" t="str">
            <v>TRASTORNOS MUSCULARES PRIMARIOS</v>
          </cell>
          <cell r="C2872" t="str">
            <v>061</v>
          </cell>
        </row>
        <row r="2873">
          <cell r="A2873" t="str">
            <v>G710</v>
          </cell>
          <cell r="B2873" t="str">
            <v>DITROFIA MUSCULAR</v>
          </cell>
          <cell r="C2873" t="str">
            <v>061</v>
          </cell>
        </row>
        <row r="2874">
          <cell r="A2874" t="str">
            <v>G711</v>
          </cell>
          <cell r="B2874" t="str">
            <v>TRASTORNOS MIOTONICOS</v>
          </cell>
          <cell r="C2874" t="str">
            <v>061</v>
          </cell>
        </row>
        <row r="2875">
          <cell r="A2875" t="str">
            <v>G712</v>
          </cell>
          <cell r="B2875" t="str">
            <v>MIOPATIAS CONGENITAS</v>
          </cell>
          <cell r="C2875" t="str">
            <v>061</v>
          </cell>
        </row>
        <row r="2876">
          <cell r="A2876" t="str">
            <v>G713</v>
          </cell>
          <cell r="B2876" t="str">
            <v>MIOPATIA MITOCONDRICA, NO CLASIFICADA EN OTRA PARTE</v>
          </cell>
          <cell r="C2876" t="str">
            <v>061</v>
          </cell>
        </row>
        <row r="2877">
          <cell r="A2877" t="str">
            <v>G718</v>
          </cell>
          <cell r="B2877" t="str">
            <v>OTROS TRASTRONOS PRIMARIOS DE LOS MUSCULOS</v>
          </cell>
          <cell r="C2877" t="str">
            <v>061</v>
          </cell>
        </row>
        <row r="2878">
          <cell r="A2878" t="str">
            <v>G719</v>
          </cell>
          <cell r="B2878" t="str">
            <v>TRASTORNOS PRIMARIO DEL MUSCULO, TIPO NO ESPECIFICADO</v>
          </cell>
          <cell r="C2878" t="str">
            <v>061</v>
          </cell>
        </row>
        <row r="2879">
          <cell r="A2879" t="str">
            <v>G72</v>
          </cell>
          <cell r="B2879" t="str">
            <v>OTRAS MIOPATIAS</v>
          </cell>
          <cell r="C2879" t="str">
            <v>061</v>
          </cell>
        </row>
        <row r="2880">
          <cell r="A2880" t="str">
            <v>G720</v>
          </cell>
          <cell r="B2880" t="str">
            <v>MIOPATIA INDUCIDA POR DROGAS</v>
          </cell>
          <cell r="C2880" t="str">
            <v>061</v>
          </cell>
        </row>
        <row r="2881">
          <cell r="A2881" t="str">
            <v>G721</v>
          </cell>
          <cell r="B2881" t="str">
            <v>MIOPATIA ALCOHOLICA</v>
          </cell>
          <cell r="C2881" t="str">
            <v>061</v>
          </cell>
        </row>
        <row r="2882">
          <cell r="A2882" t="str">
            <v>G722</v>
          </cell>
          <cell r="B2882" t="str">
            <v>MIOPATIA DEBIDA A OTROS AGENTES TOXICOS</v>
          </cell>
          <cell r="C2882" t="str">
            <v>061</v>
          </cell>
        </row>
        <row r="2883">
          <cell r="A2883" t="str">
            <v>G723</v>
          </cell>
          <cell r="B2883" t="str">
            <v>PARALISIS PERIODICA</v>
          </cell>
          <cell r="C2883" t="str">
            <v>061</v>
          </cell>
        </row>
        <row r="2884">
          <cell r="A2884" t="str">
            <v>G724</v>
          </cell>
          <cell r="B2884" t="str">
            <v>MIOPATIA INFLAMATORIA, NO CLASIFICADA EN OTRA PARTE</v>
          </cell>
          <cell r="C2884" t="str">
            <v>061</v>
          </cell>
        </row>
        <row r="2885">
          <cell r="A2885" t="str">
            <v>G728</v>
          </cell>
          <cell r="B2885" t="str">
            <v>OTRAS MIOPATIAS ESPECIFICADAS</v>
          </cell>
          <cell r="C2885" t="str">
            <v>061</v>
          </cell>
        </row>
        <row r="2886">
          <cell r="A2886" t="str">
            <v>G729</v>
          </cell>
          <cell r="B2886" t="str">
            <v>MIOPATIA, NO ESPECIFICADA</v>
          </cell>
          <cell r="C2886" t="str">
            <v>061</v>
          </cell>
        </row>
        <row r="2887">
          <cell r="A2887" t="str">
            <v>G80</v>
          </cell>
          <cell r="B2887" t="str">
            <v>PARALISIS CEREBRAL INFANTIL</v>
          </cell>
          <cell r="C2887" t="str">
            <v>061</v>
          </cell>
        </row>
        <row r="2888">
          <cell r="A2888" t="str">
            <v>G800</v>
          </cell>
          <cell r="B2888" t="str">
            <v>PARALISIS CEREBRAL ESPASTICA</v>
          </cell>
          <cell r="C2888" t="str">
            <v>061</v>
          </cell>
        </row>
        <row r="2889">
          <cell r="A2889" t="str">
            <v>G801</v>
          </cell>
          <cell r="B2889" t="str">
            <v>DIPLEJIA ESPASTICA</v>
          </cell>
          <cell r="C2889" t="str">
            <v>061</v>
          </cell>
        </row>
        <row r="2890">
          <cell r="A2890" t="str">
            <v>G802</v>
          </cell>
          <cell r="B2890" t="str">
            <v>HEMIPLEJIA INFANTIL</v>
          </cell>
          <cell r="C2890" t="str">
            <v>061</v>
          </cell>
        </row>
        <row r="2891">
          <cell r="A2891" t="str">
            <v>G803</v>
          </cell>
          <cell r="B2891" t="str">
            <v>PARALISIS CEREBRAL DISCINETICA</v>
          </cell>
          <cell r="C2891" t="str">
            <v>061</v>
          </cell>
        </row>
        <row r="2892">
          <cell r="A2892" t="str">
            <v>G804</v>
          </cell>
          <cell r="B2892" t="str">
            <v>PARALISIS CEREBRAL ATAXICA</v>
          </cell>
          <cell r="C2892" t="str">
            <v>061</v>
          </cell>
        </row>
        <row r="2893">
          <cell r="A2893" t="str">
            <v>G808</v>
          </cell>
          <cell r="B2893" t="str">
            <v>OTROS TIPOS DE PARALISIS CEREBRAL INFANTIL</v>
          </cell>
          <cell r="C2893" t="str">
            <v>061</v>
          </cell>
        </row>
        <row r="2894">
          <cell r="A2894" t="str">
            <v>G809</v>
          </cell>
          <cell r="B2894" t="str">
            <v>PARALISIS CEREBRAL INFANTIL, SIN OTRA ESPECIFICACION</v>
          </cell>
          <cell r="C2894" t="str">
            <v>061</v>
          </cell>
        </row>
        <row r="2895">
          <cell r="A2895" t="str">
            <v>G81</v>
          </cell>
          <cell r="B2895" t="str">
            <v>HEMIPLEJIA</v>
          </cell>
          <cell r="C2895" t="str">
            <v>061</v>
          </cell>
        </row>
        <row r="2896">
          <cell r="A2896" t="str">
            <v>G810</v>
          </cell>
          <cell r="B2896" t="str">
            <v>HEMIPLEJIA FLACIDA</v>
          </cell>
          <cell r="C2896" t="str">
            <v>061</v>
          </cell>
        </row>
        <row r="2897">
          <cell r="A2897" t="str">
            <v>G811</v>
          </cell>
          <cell r="B2897" t="str">
            <v>HEMIPLEJIA ESPASTICA</v>
          </cell>
          <cell r="C2897" t="str">
            <v>061</v>
          </cell>
        </row>
        <row r="2898">
          <cell r="A2898" t="str">
            <v>G819</v>
          </cell>
          <cell r="B2898" t="str">
            <v>HEMIPLEJIA, NO ESPECIFICADA</v>
          </cell>
          <cell r="C2898" t="str">
            <v>061</v>
          </cell>
        </row>
        <row r="2899">
          <cell r="A2899" t="str">
            <v>G82</v>
          </cell>
          <cell r="B2899" t="str">
            <v>PARAPLEJIA Y CUADRIPLEJIA</v>
          </cell>
          <cell r="C2899" t="str">
            <v>061</v>
          </cell>
        </row>
        <row r="2900">
          <cell r="A2900" t="str">
            <v>G820</v>
          </cell>
          <cell r="B2900" t="str">
            <v>PARAPLEJIA FLACIDA</v>
          </cell>
          <cell r="C2900" t="str">
            <v>061</v>
          </cell>
        </row>
        <row r="2901">
          <cell r="A2901" t="str">
            <v>G821</v>
          </cell>
          <cell r="B2901" t="str">
            <v>PARAPLEJIA ESPASTICA</v>
          </cell>
          <cell r="C2901" t="str">
            <v>061</v>
          </cell>
        </row>
        <row r="2902">
          <cell r="A2902" t="str">
            <v>G822</v>
          </cell>
          <cell r="B2902" t="str">
            <v>PARAPLEJIA, NO ESPECIFICADA</v>
          </cell>
          <cell r="C2902" t="str">
            <v>061</v>
          </cell>
        </row>
        <row r="2903">
          <cell r="A2903" t="str">
            <v>G823</v>
          </cell>
          <cell r="B2903" t="str">
            <v>CUADRIPLEJIA FLACIDA</v>
          </cell>
          <cell r="C2903" t="str">
            <v>061</v>
          </cell>
        </row>
        <row r="2904">
          <cell r="A2904" t="str">
            <v>G824</v>
          </cell>
          <cell r="B2904" t="str">
            <v>CUADRIPLEJIA ESPASTICA</v>
          </cell>
          <cell r="C2904" t="str">
            <v>061</v>
          </cell>
        </row>
        <row r="2905">
          <cell r="A2905" t="str">
            <v>G825</v>
          </cell>
          <cell r="B2905" t="str">
            <v>CUADRIPLEJIA, NO ESPECIFICADA</v>
          </cell>
          <cell r="C2905" t="str">
            <v>061</v>
          </cell>
        </row>
        <row r="2906">
          <cell r="A2906" t="str">
            <v>G83</v>
          </cell>
          <cell r="B2906" t="str">
            <v>OTROS SIDROMES PARALITICOS</v>
          </cell>
          <cell r="C2906" t="str">
            <v>061</v>
          </cell>
        </row>
        <row r="2907">
          <cell r="A2907" t="str">
            <v>G830</v>
          </cell>
          <cell r="B2907" t="str">
            <v>DIPLEJIA DE LOS MIEMBROS SUPERIORES</v>
          </cell>
          <cell r="C2907" t="str">
            <v>061</v>
          </cell>
        </row>
        <row r="2908">
          <cell r="A2908" t="str">
            <v>G831</v>
          </cell>
          <cell r="B2908" t="str">
            <v>MONOPLEJIA DE MIEMBRO INFERIOR</v>
          </cell>
          <cell r="C2908" t="str">
            <v>061</v>
          </cell>
        </row>
        <row r="2909">
          <cell r="A2909" t="str">
            <v>G832</v>
          </cell>
          <cell r="B2909" t="str">
            <v>MONOPLEJIA DE MIEMBRO SUPERIOR</v>
          </cell>
          <cell r="C2909" t="str">
            <v>061</v>
          </cell>
        </row>
        <row r="2910">
          <cell r="A2910" t="str">
            <v>G833</v>
          </cell>
          <cell r="B2910" t="str">
            <v>MONOPLEJIA, NO ESPECIFICADA</v>
          </cell>
          <cell r="C2910" t="str">
            <v>061</v>
          </cell>
        </row>
        <row r="2911">
          <cell r="A2911" t="str">
            <v>G834</v>
          </cell>
          <cell r="B2911" t="str">
            <v>SINDROME DE LA COLA DE CABALLO</v>
          </cell>
          <cell r="C2911" t="str">
            <v>061</v>
          </cell>
        </row>
        <row r="2912">
          <cell r="A2912" t="str">
            <v>G838</v>
          </cell>
          <cell r="B2912" t="str">
            <v>OTROS SINDROMES PARALITICOS ESPECIFICADOS</v>
          </cell>
          <cell r="C2912" t="str">
            <v>061</v>
          </cell>
        </row>
        <row r="2913">
          <cell r="A2913" t="str">
            <v>G839</v>
          </cell>
          <cell r="B2913" t="str">
            <v>SIDROME PARALITICO, NO ESPECIFICADO</v>
          </cell>
          <cell r="C2913" t="str">
            <v>061</v>
          </cell>
        </row>
        <row r="2914">
          <cell r="A2914" t="str">
            <v>G90</v>
          </cell>
          <cell r="B2914" t="str">
            <v>TRASTORNOS DEL SISTEMA NERVIOSO AUTONOMO</v>
          </cell>
          <cell r="C2914" t="str">
            <v>061</v>
          </cell>
        </row>
        <row r="2915">
          <cell r="A2915" t="str">
            <v>G900</v>
          </cell>
          <cell r="B2915" t="str">
            <v>NEUROPATIA AUTONOMA PERIFERICA IDIOPATICA</v>
          </cell>
          <cell r="C2915" t="str">
            <v>061</v>
          </cell>
        </row>
        <row r="2916">
          <cell r="A2916" t="str">
            <v>G901</v>
          </cell>
          <cell r="B2916" t="str">
            <v>DISAUTONOMIA FAMILIAR (SINDROME DE RILEY-DAY)</v>
          </cell>
          <cell r="C2916" t="str">
            <v>061</v>
          </cell>
        </row>
        <row r="2917">
          <cell r="A2917" t="str">
            <v>G902</v>
          </cell>
          <cell r="B2917" t="str">
            <v>SINDROME DE HORNER</v>
          </cell>
          <cell r="C2917" t="str">
            <v>061</v>
          </cell>
        </row>
        <row r="2918">
          <cell r="A2918" t="str">
            <v>G903</v>
          </cell>
          <cell r="B2918" t="str">
            <v>DEGENERACION DE SISTEMAS MULTIPLES</v>
          </cell>
          <cell r="C2918" t="str">
            <v>061</v>
          </cell>
        </row>
        <row r="2919">
          <cell r="A2919" t="str">
            <v>G908</v>
          </cell>
          <cell r="B2919" t="str">
            <v>OTROS TRASTORNOS DEL SISTEMA NERVIOSO AUTONOMO</v>
          </cell>
          <cell r="C2919" t="str">
            <v>061</v>
          </cell>
        </row>
        <row r="2920">
          <cell r="A2920" t="str">
            <v>G909</v>
          </cell>
          <cell r="B2920" t="str">
            <v>TRASTORNOS DEL SISTEMA NERVIOSO AUTONOMO, NO ESPECIFICADO</v>
          </cell>
          <cell r="C2920" t="str">
            <v>061</v>
          </cell>
        </row>
        <row r="2921">
          <cell r="A2921" t="str">
            <v>G91</v>
          </cell>
          <cell r="B2921" t="str">
            <v>HIDROCEFALO</v>
          </cell>
          <cell r="C2921" t="str">
            <v>061</v>
          </cell>
        </row>
        <row r="2922">
          <cell r="A2922" t="str">
            <v>G910</v>
          </cell>
          <cell r="B2922" t="str">
            <v>HIDROCEFALO COMUNICANTE</v>
          </cell>
          <cell r="C2922" t="str">
            <v>061</v>
          </cell>
        </row>
        <row r="2923">
          <cell r="A2923" t="str">
            <v>G911</v>
          </cell>
          <cell r="B2923" t="str">
            <v>HIDROCEFALO OBSTRUCTIVO</v>
          </cell>
          <cell r="C2923" t="str">
            <v>061</v>
          </cell>
        </row>
        <row r="2924">
          <cell r="A2924" t="str">
            <v>G912</v>
          </cell>
          <cell r="B2924" t="str">
            <v>HIDROCEFALO DE PRESION NORMAL</v>
          </cell>
          <cell r="C2924" t="str">
            <v>061</v>
          </cell>
        </row>
        <row r="2925">
          <cell r="A2925" t="str">
            <v>G913</v>
          </cell>
          <cell r="B2925" t="str">
            <v>HIDROCEFALO POSTRAUMATICO, SIN OTRA ESPECIFICACION</v>
          </cell>
          <cell r="C2925" t="str">
            <v>061</v>
          </cell>
        </row>
        <row r="2926">
          <cell r="A2926" t="str">
            <v>G918</v>
          </cell>
          <cell r="B2926" t="str">
            <v>OTROS TIPOS DE HIDROCEFALO</v>
          </cell>
          <cell r="C2926" t="str">
            <v>061</v>
          </cell>
        </row>
        <row r="2927">
          <cell r="A2927" t="str">
            <v>G919</v>
          </cell>
          <cell r="B2927" t="str">
            <v>HIDROCEFALO, NO ESPECIFICADO</v>
          </cell>
          <cell r="C2927" t="str">
            <v>061</v>
          </cell>
        </row>
        <row r="2928">
          <cell r="A2928" t="str">
            <v>G92</v>
          </cell>
          <cell r="B2928" t="str">
            <v>ENCEFALOPATIA TOXICA</v>
          </cell>
          <cell r="C2928" t="str">
            <v>061</v>
          </cell>
        </row>
        <row r="2929">
          <cell r="A2929" t="str">
            <v>G93</v>
          </cell>
          <cell r="B2929" t="str">
            <v>OTROS TRASTORNOS DEL ENCEFALO</v>
          </cell>
          <cell r="C2929" t="str">
            <v>061</v>
          </cell>
        </row>
        <row r="2930">
          <cell r="A2930" t="str">
            <v>G930</v>
          </cell>
          <cell r="B2930" t="str">
            <v>QUISTE CEREBRAL</v>
          </cell>
          <cell r="C2930" t="str">
            <v>061</v>
          </cell>
        </row>
        <row r="2931">
          <cell r="A2931" t="str">
            <v>G931</v>
          </cell>
          <cell r="B2931" t="str">
            <v>LESION CEREBRAL ANOXICA, NO CLASIFICADA EN OTRA PARTE</v>
          </cell>
          <cell r="C2931" t="str">
            <v>061</v>
          </cell>
        </row>
        <row r="2932">
          <cell r="A2932" t="str">
            <v>G932</v>
          </cell>
          <cell r="B2932" t="str">
            <v>HIPERTENCION INTRACRANEAL BENIGNA</v>
          </cell>
          <cell r="C2932" t="str">
            <v>061</v>
          </cell>
        </row>
        <row r="2933">
          <cell r="A2933" t="str">
            <v>G933</v>
          </cell>
          <cell r="B2933" t="str">
            <v>SINDROME DE FATIGA POSTVIRAL</v>
          </cell>
          <cell r="C2933" t="str">
            <v>061</v>
          </cell>
        </row>
        <row r="2934">
          <cell r="A2934" t="str">
            <v>G934</v>
          </cell>
          <cell r="B2934" t="str">
            <v>ENCEFALOPATIA NO ESPECIFICADA</v>
          </cell>
          <cell r="C2934" t="str">
            <v>061</v>
          </cell>
        </row>
        <row r="2935">
          <cell r="A2935" t="str">
            <v>G935</v>
          </cell>
          <cell r="B2935" t="str">
            <v>COMPRESION DEL ENCEFALO</v>
          </cell>
          <cell r="C2935" t="str">
            <v>061</v>
          </cell>
        </row>
        <row r="2936">
          <cell r="A2936" t="str">
            <v>G936</v>
          </cell>
          <cell r="B2936" t="str">
            <v>EDEMA CEREBRAL</v>
          </cell>
          <cell r="C2936" t="str">
            <v>061</v>
          </cell>
        </row>
        <row r="2937">
          <cell r="A2937" t="str">
            <v>G937</v>
          </cell>
          <cell r="B2937" t="str">
            <v>SINDROME DE REYE</v>
          </cell>
          <cell r="C2937" t="str">
            <v>061</v>
          </cell>
        </row>
        <row r="2938">
          <cell r="A2938" t="str">
            <v>G938</v>
          </cell>
          <cell r="B2938" t="str">
            <v>OTROS TRASTORNOS ESPECIFICADOS DEL ENCEFALO</v>
          </cell>
          <cell r="C2938" t="str">
            <v>061</v>
          </cell>
        </row>
        <row r="2939">
          <cell r="A2939" t="str">
            <v>G939</v>
          </cell>
          <cell r="B2939" t="str">
            <v>TRASTORNO DEL ENCEFALO, NO ESPECIFICADO</v>
          </cell>
          <cell r="C2939" t="str">
            <v>061</v>
          </cell>
        </row>
        <row r="2940">
          <cell r="A2940" t="str">
            <v>G95</v>
          </cell>
          <cell r="B2940" t="str">
            <v>OTRAS ENFERMEDADES DE LA MEDULA ESPENINAL</v>
          </cell>
          <cell r="C2940" t="str">
            <v>061</v>
          </cell>
        </row>
        <row r="2941">
          <cell r="A2941" t="str">
            <v>G950</v>
          </cell>
          <cell r="B2941" t="str">
            <v>SIRINGOMIELIA Y SIRINGOBULBIA</v>
          </cell>
          <cell r="C2941" t="str">
            <v>061</v>
          </cell>
        </row>
        <row r="2942">
          <cell r="A2942" t="str">
            <v>G951</v>
          </cell>
          <cell r="B2942" t="str">
            <v>MIELOPATIAS VASCULARES</v>
          </cell>
          <cell r="C2942" t="str">
            <v>061</v>
          </cell>
        </row>
        <row r="2943">
          <cell r="A2943" t="str">
            <v>G952</v>
          </cell>
          <cell r="B2943" t="str">
            <v>COMPRESION MEDULAR, NO ESPECIFICADA</v>
          </cell>
          <cell r="C2943" t="str">
            <v>061</v>
          </cell>
        </row>
        <row r="2944">
          <cell r="A2944" t="str">
            <v>G958</v>
          </cell>
          <cell r="B2944" t="str">
            <v>OTRAS ENFERMEDADES ESPECIFIACDAS DE LAS MEDULA ESPENINAL</v>
          </cell>
          <cell r="C2944" t="str">
            <v>061</v>
          </cell>
        </row>
        <row r="2945">
          <cell r="A2945" t="str">
            <v>G959</v>
          </cell>
          <cell r="B2945" t="str">
            <v>ENFERMEDAD DE LA MEDULA ESPENINAL, NO ESPECIFICADA</v>
          </cell>
          <cell r="C2945" t="str">
            <v>061</v>
          </cell>
        </row>
        <row r="2946">
          <cell r="A2946" t="str">
            <v>G96</v>
          </cell>
          <cell r="B2946" t="str">
            <v>OTROS TRASTORNOS DEL SISTEMA NERVIOSO CENTRAL</v>
          </cell>
          <cell r="C2946" t="str">
            <v>061</v>
          </cell>
        </row>
        <row r="2947">
          <cell r="A2947" t="str">
            <v>G960</v>
          </cell>
          <cell r="B2947" t="str">
            <v>PERDIDA DE LIQUIDO CEFALORRAQUIDEO</v>
          </cell>
          <cell r="C2947" t="str">
            <v>061</v>
          </cell>
        </row>
        <row r="2948">
          <cell r="A2948" t="str">
            <v>G961</v>
          </cell>
          <cell r="B2948" t="str">
            <v>TRASTORNOS DE LAS MENINGES, NO ESPECIFICADOS EN OTRA PARTE</v>
          </cell>
          <cell r="C2948" t="str">
            <v>061</v>
          </cell>
        </row>
        <row r="2949">
          <cell r="A2949" t="str">
            <v>G968</v>
          </cell>
          <cell r="B2949" t="str">
            <v>OTROS TRASTORNOS ESPECIFICADOS DEL SISTEMA NERVIOSO CENTRAL</v>
          </cell>
          <cell r="C2949" t="str">
            <v>061</v>
          </cell>
        </row>
        <row r="2950">
          <cell r="A2950" t="str">
            <v>G969</v>
          </cell>
          <cell r="B2950" t="str">
            <v>TRASTORNOS DEL SISTEMA NERVIOSO CENTRAL, NO ESPECIFICADO</v>
          </cell>
          <cell r="C2950" t="str">
            <v>061</v>
          </cell>
        </row>
        <row r="2951">
          <cell r="A2951" t="str">
            <v>G97</v>
          </cell>
          <cell r="B2951" t="str">
            <v>TRASTONOS DEL SISTEMA NERV. CONSECUTIVOS A PROCEDIMIENTOS, NO CLAS.</v>
          </cell>
          <cell r="C2951" t="str">
            <v>061</v>
          </cell>
        </row>
        <row r="2952">
          <cell r="A2952" t="str">
            <v>G970</v>
          </cell>
          <cell r="B2952" t="str">
            <v>PERDIDA DE LIQUIDO CEFALORRAQUIDEO POR PUNCION ESPINAL</v>
          </cell>
          <cell r="C2952" t="str">
            <v>061</v>
          </cell>
        </row>
        <row r="2953">
          <cell r="A2953" t="str">
            <v>G971</v>
          </cell>
          <cell r="B2953" t="str">
            <v>OTRA REACCION A LA PUNCION ESPINAL Y LUMBAR</v>
          </cell>
          <cell r="C2953" t="str">
            <v>061</v>
          </cell>
        </row>
        <row r="2954">
          <cell r="A2954" t="str">
            <v>G972</v>
          </cell>
          <cell r="B2954" t="str">
            <v>HIPOTENSION INTRACRANEAL POSTERIOR A ANASTOMOSIS</v>
          </cell>
          <cell r="C2954" t="str">
            <v>061</v>
          </cell>
        </row>
        <row r="2955">
          <cell r="A2955" t="str">
            <v>G978</v>
          </cell>
          <cell r="B2955" t="str">
            <v>OTROS TRASTORNOS DEL SISTEMA NERVIOSO CONSECUTIVOS A PROCEDIMIENTO</v>
          </cell>
          <cell r="C2955" t="str">
            <v>061</v>
          </cell>
        </row>
        <row r="2956">
          <cell r="A2956" t="str">
            <v>G979</v>
          </cell>
          <cell r="B2956" t="str">
            <v>TRASTORNOS NO ESPECIFICADOS DEL SISTEMA NERVIOSO, CONSECUTIVO A PRO.</v>
          </cell>
          <cell r="C2956" t="str">
            <v>061</v>
          </cell>
        </row>
        <row r="2957">
          <cell r="A2957" t="str">
            <v>G98</v>
          </cell>
          <cell r="B2957" t="str">
            <v>OTROS TRASTORNOS DEL SISTEMA NERVIOSO, NO CLASIFICADOS EN OTRA PARTE</v>
          </cell>
          <cell r="C2957" t="str">
            <v>061</v>
          </cell>
        </row>
        <row r="2958">
          <cell r="A2958" t="str">
            <v>H00</v>
          </cell>
          <cell r="B2958" t="str">
            <v>ORZUELO Y CALACIO</v>
          </cell>
          <cell r="C2958" t="str">
            <v>062</v>
          </cell>
        </row>
        <row r="2959">
          <cell r="A2959" t="str">
            <v>H000</v>
          </cell>
          <cell r="B2959" t="str">
            <v>ORZUELO Y OTRAS INFLAMACIONES PROFUNDAS DEL PAPARPADO</v>
          </cell>
          <cell r="C2959" t="str">
            <v>062</v>
          </cell>
        </row>
        <row r="2960">
          <cell r="A2960" t="str">
            <v>H001</v>
          </cell>
          <cell r="B2960" t="str">
            <v>CALACIO (CHALAZION)</v>
          </cell>
          <cell r="C2960" t="str">
            <v>062</v>
          </cell>
        </row>
        <row r="2961">
          <cell r="A2961" t="str">
            <v>H01</v>
          </cell>
          <cell r="B2961" t="str">
            <v>OTRAS INFLAMACIONES DEL PARPADO</v>
          </cell>
          <cell r="C2961" t="str">
            <v>062</v>
          </cell>
        </row>
        <row r="2962">
          <cell r="A2962" t="str">
            <v>H010</v>
          </cell>
          <cell r="B2962" t="str">
            <v>BLEFARITIS</v>
          </cell>
          <cell r="C2962" t="str">
            <v>062</v>
          </cell>
        </row>
        <row r="2963">
          <cell r="A2963" t="str">
            <v>H011</v>
          </cell>
          <cell r="B2963" t="str">
            <v>DERMATOSIS NO INFECCIOSA DEL PARPADO</v>
          </cell>
          <cell r="C2963" t="str">
            <v>062</v>
          </cell>
        </row>
        <row r="2964">
          <cell r="A2964" t="str">
            <v>H018</v>
          </cell>
          <cell r="B2964" t="str">
            <v>OTRAS INFLAMACIONES ESPECIFICADAS DEL PARPADO</v>
          </cell>
          <cell r="C2964" t="str">
            <v>062</v>
          </cell>
        </row>
        <row r="2965">
          <cell r="A2965" t="str">
            <v>H019</v>
          </cell>
          <cell r="B2965" t="str">
            <v>INFLAMACION DEL PARPADO, NO ESPECIFICADO</v>
          </cell>
          <cell r="C2965" t="str">
            <v>062</v>
          </cell>
        </row>
        <row r="2966">
          <cell r="A2966" t="str">
            <v>H02</v>
          </cell>
          <cell r="B2966" t="str">
            <v>OTROS TRASTORNOS DE LOS PARPADOS</v>
          </cell>
          <cell r="C2966" t="str">
            <v>062</v>
          </cell>
        </row>
        <row r="2967">
          <cell r="A2967" t="str">
            <v>H020</v>
          </cell>
          <cell r="B2967" t="str">
            <v>ENTROPION Y TRIQUIASIS PALPEBRAL</v>
          </cell>
          <cell r="C2967" t="str">
            <v>062</v>
          </cell>
        </row>
        <row r="2968">
          <cell r="A2968" t="str">
            <v>H021</v>
          </cell>
          <cell r="B2968" t="str">
            <v>ECTROPION DEL PARPADO</v>
          </cell>
          <cell r="C2968" t="str">
            <v>062</v>
          </cell>
        </row>
        <row r="2969">
          <cell r="A2969" t="str">
            <v>H022</v>
          </cell>
          <cell r="B2969" t="str">
            <v>LAGOFTALMOS</v>
          </cell>
          <cell r="C2969" t="str">
            <v>062</v>
          </cell>
        </row>
        <row r="2970">
          <cell r="A2970" t="str">
            <v>H023</v>
          </cell>
          <cell r="B2970" t="str">
            <v>BLEFAROCALASIA</v>
          </cell>
          <cell r="C2970" t="str">
            <v>062</v>
          </cell>
        </row>
        <row r="2971">
          <cell r="A2971" t="str">
            <v>H024</v>
          </cell>
          <cell r="B2971" t="str">
            <v>BLEFAROPTOSIS</v>
          </cell>
          <cell r="C2971" t="str">
            <v>062</v>
          </cell>
        </row>
        <row r="2972">
          <cell r="A2972" t="str">
            <v>H025</v>
          </cell>
          <cell r="B2972" t="str">
            <v>OTROS TRASTORNOS FUNCIONALES DEL PARPADO</v>
          </cell>
          <cell r="C2972" t="str">
            <v>062</v>
          </cell>
        </row>
        <row r="2973">
          <cell r="A2973" t="str">
            <v>H026</v>
          </cell>
          <cell r="B2973" t="str">
            <v>XANTELASMA DEL PARPADO</v>
          </cell>
          <cell r="C2973" t="str">
            <v>062</v>
          </cell>
        </row>
        <row r="2974">
          <cell r="A2974" t="str">
            <v>H027</v>
          </cell>
          <cell r="B2974" t="str">
            <v>OTROS TRASTORNOS DEGENERATIVOS DEL PARPADO Y DEL AREA PERIOCULAR</v>
          </cell>
          <cell r="C2974" t="str">
            <v>062</v>
          </cell>
        </row>
        <row r="2975">
          <cell r="A2975" t="str">
            <v>H028</v>
          </cell>
          <cell r="B2975" t="str">
            <v>OTROS TRASTORNOS ESPECIFICADOS DEL PARPADO</v>
          </cell>
          <cell r="C2975" t="str">
            <v>062</v>
          </cell>
        </row>
        <row r="2976">
          <cell r="A2976" t="str">
            <v>H029</v>
          </cell>
          <cell r="B2976" t="str">
            <v>TRASTORNO DEL PARPADO, NO ESPECIFICADO</v>
          </cell>
          <cell r="C2976" t="str">
            <v>062</v>
          </cell>
        </row>
        <row r="2977">
          <cell r="A2977" t="str">
            <v>H04</v>
          </cell>
          <cell r="B2977" t="str">
            <v>TRASTORNOS DEL APARATO LAGRIMAL</v>
          </cell>
          <cell r="C2977" t="str">
            <v>062</v>
          </cell>
        </row>
        <row r="2978">
          <cell r="A2978" t="str">
            <v>H040</v>
          </cell>
          <cell r="B2978" t="str">
            <v>DACRIOADENITIS</v>
          </cell>
          <cell r="C2978" t="str">
            <v>062</v>
          </cell>
        </row>
        <row r="2979">
          <cell r="A2979" t="str">
            <v>H041</v>
          </cell>
          <cell r="B2979" t="str">
            <v>OTROS TRASTORNOS DE LA GLANDULA LAGRIMAL</v>
          </cell>
          <cell r="C2979" t="str">
            <v>062</v>
          </cell>
        </row>
        <row r="2980">
          <cell r="A2980" t="str">
            <v>H042</v>
          </cell>
          <cell r="B2980" t="str">
            <v>EPIFORA</v>
          </cell>
          <cell r="C2980" t="str">
            <v>062</v>
          </cell>
        </row>
        <row r="2981">
          <cell r="A2981" t="str">
            <v>H043</v>
          </cell>
          <cell r="B2981" t="str">
            <v>INFLAMACION AGUDA Y LA NO ESPECIFICADA DE LAS VIAS LAGRIMALES</v>
          </cell>
          <cell r="C2981" t="str">
            <v>062</v>
          </cell>
        </row>
        <row r="2982">
          <cell r="A2982" t="str">
            <v>H044</v>
          </cell>
          <cell r="B2982" t="str">
            <v>INFLAMACION CRONICA DE LAS VIAS LAGRIMALES</v>
          </cell>
          <cell r="C2982" t="str">
            <v>062</v>
          </cell>
        </row>
        <row r="2983">
          <cell r="A2983" t="str">
            <v>H045</v>
          </cell>
          <cell r="B2983" t="str">
            <v>ESTENOSIS E INSUFICIENCIA DE LAS VIAS LAGRIMALES</v>
          </cell>
          <cell r="C2983" t="str">
            <v>062</v>
          </cell>
        </row>
        <row r="2984">
          <cell r="A2984" t="str">
            <v>H046</v>
          </cell>
          <cell r="B2984" t="str">
            <v>OTROS CAMBIOS DE LAS VIAS LAGRIMALES</v>
          </cell>
          <cell r="C2984" t="str">
            <v>062</v>
          </cell>
        </row>
        <row r="2985">
          <cell r="A2985" t="str">
            <v>H048</v>
          </cell>
          <cell r="B2985" t="str">
            <v>OTROS TRASTORNOS ESPECIFICADOS DEL APARATO LAGRIMAL</v>
          </cell>
          <cell r="C2985" t="str">
            <v>062</v>
          </cell>
        </row>
        <row r="2986">
          <cell r="A2986" t="str">
            <v>H049</v>
          </cell>
          <cell r="B2986" t="str">
            <v>TRASTORNO DEL APARATO LAGRIMAL, NO ESPECIFICADO</v>
          </cell>
          <cell r="C2986" t="str">
            <v>062</v>
          </cell>
        </row>
        <row r="2987">
          <cell r="A2987" t="str">
            <v>H05</v>
          </cell>
          <cell r="B2987" t="str">
            <v>TRASTORNOS DE LA ORBITA</v>
          </cell>
          <cell r="C2987" t="str">
            <v>062</v>
          </cell>
        </row>
        <row r="2988">
          <cell r="A2988" t="str">
            <v>H050</v>
          </cell>
          <cell r="B2988" t="str">
            <v>INFLAMACION AGUDA DE LA ORBITA</v>
          </cell>
          <cell r="C2988" t="str">
            <v>062</v>
          </cell>
        </row>
        <row r="2989">
          <cell r="A2989" t="str">
            <v>H051</v>
          </cell>
          <cell r="B2989" t="str">
            <v>TRASTORNOS INFLAMATORIOS CRONICOS DE LA ORBITA</v>
          </cell>
          <cell r="C2989" t="str">
            <v>062</v>
          </cell>
        </row>
        <row r="2990">
          <cell r="A2990" t="str">
            <v>H052</v>
          </cell>
          <cell r="B2990" t="str">
            <v>AFECCIONES EXOFTALMICAS</v>
          </cell>
          <cell r="C2990" t="str">
            <v>062</v>
          </cell>
        </row>
        <row r="2991">
          <cell r="A2991" t="str">
            <v>H053</v>
          </cell>
          <cell r="B2991" t="str">
            <v>DEFORMIDAD DE LA ORBITA</v>
          </cell>
          <cell r="C2991" t="str">
            <v>062</v>
          </cell>
        </row>
        <row r="2992">
          <cell r="A2992" t="str">
            <v>H054</v>
          </cell>
          <cell r="B2992" t="str">
            <v>ENOFTALMIA</v>
          </cell>
          <cell r="C2992" t="str">
            <v>062</v>
          </cell>
        </row>
        <row r="2993">
          <cell r="A2993" t="str">
            <v>H055</v>
          </cell>
          <cell r="B2993" t="str">
            <v>RETENCION DE CUERPO EXTRAÑO (ANTIGUO) CONSC. A HERIDA PENETR. DE LA OR</v>
          </cell>
          <cell r="C2993" t="str">
            <v>062</v>
          </cell>
        </row>
        <row r="2994">
          <cell r="A2994" t="str">
            <v>H058</v>
          </cell>
          <cell r="B2994" t="str">
            <v>OTROS TRASTORNOS DE LA ORBITA</v>
          </cell>
          <cell r="C2994" t="str">
            <v>062</v>
          </cell>
        </row>
        <row r="2995">
          <cell r="A2995" t="str">
            <v>H059</v>
          </cell>
          <cell r="B2995" t="str">
            <v>TRASTORNO DE LA ORBITA, NO ESPECIFICADO</v>
          </cell>
          <cell r="C2995" t="str">
            <v>062</v>
          </cell>
        </row>
        <row r="2996">
          <cell r="A2996" t="str">
            <v>H10</v>
          </cell>
          <cell r="B2996" t="str">
            <v>CONJUNTIVITIS</v>
          </cell>
          <cell r="C2996" t="str">
            <v>062</v>
          </cell>
        </row>
        <row r="2997">
          <cell r="A2997" t="str">
            <v>H100</v>
          </cell>
          <cell r="B2997" t="str">
            <v>CONJUNTIVITIS MUCOPURULENTA</v>
          </cell>
          <cell r="C2997" t="str">
            <v>062</v>
          </cell>
        </row>
        <row r="2998">
          <cell r="A2998" t="str">
            <v>H101</v>
          </cell>
          <cell r="B2998" t="str">
            <v>CONJUNTIVITIS ATOPICA AGUDA</v>
          </cell>
          <cell r="C2998" t="str">
            <v>062</v>
          </cell>
        </row>
        <row r="2999">
          <cell r="A2999" t="str">
            <v>H102</v>
          </cell>
          <cell r="B2999" t="str">
            <v>OTRAS CINJUNTIVITIS AGUDAS</v>
          </cell>
          <cell r="C2999" t="str">
            <v>062</v>
          </cell>
        </row>
        <row r="3000">
          <cell r="A3000" t="str">
            <v>H103</v>
          </cell>
          <cell r="B3000" t="str">
            <v>CONJUNTIVITIS AGUDA, NO ESPECIFICADA</v>
          </cell>
          <cell r="C3000" t="str">
            <v>062</v>
          </cell>
        </row>
        <row r="3001">
          <cell r="A3001" t="str">
            <v>H104</v>
          </cell>
          <cell r="B3001" t="str">
            <v>CONJUNTIVITIS CRONICA</v>
          </cell>
          <cell r="C3001" t="str">
            <v>062</v>
          </cell>
        </row>
        <row r="3002">
          <cell r="A3002" t="str">
            <v>H105</v>
          </cell>
          <cell r="B3002" t="str">
            <v>BLEFAROCONJUNTIVITIS</v>
          </cell>
          <cell r="C3002" t="str">
            <v>062</v>
          </cell>
        </row>
        <row r="3003">
          <cell r="A3003" t="str">
            <v>H108</v>
          </cell>
          <cell r="B3003" t="str">
            <v>OTRAS CONJUNTIVITIS</v>
          </cell>
          <cell r="C3003" t="str">
            <v>062</v>
          </cell>
        </row>
        <row r="3004">
          <cell r="A3004" t="str">
            <v>H109</v>
          </cell>
          <cell r="B3004" t="str">
            <v>CONJUNTIVITIS, NO ESPECIFICADA</v>
          </cell>
          <cell r="C3004" t="str">
            <v>062</v>
          </cell>
        </row>
        <row r="3005">
          <cell r="A3005" t="str">
            <v>H11</v>
          </cell>
          <cell r="B3005" t="str">
            <v>OTROS TRASTORNOS DE LA CONJUNTIVA</v>
          </cell>
          <cell r="C3005" t="str">
            <v>062</v>
          </cell>
        </row>
        <row r="3006">
          <cell r="A3006" t="str">
            <v>H110</v>
          </cell>
          <cell r="B3006" t="str">
            <v>PTERIGION</v>
          </cell>
          <cell r="C3006" t="str">
            <v>062</v>
          </cell>
        </row>
        <row r="3007">
          <cell r="A3007" t="str">
            <v>H111</v>
          </cell>
          <cell r="B3007" t="str">
            <v>DEGENERACION Y DEPOSITOS CONJUNTIVALES</v>
          </cell>
          <cell r="C3007" t="str">
            <v>062</v>
          </cell>
        </row>
        <row r="3008">
          <cell r="A3008" t="str">
            <v>H112</v>
          </cell>
          <cell r="B3008" t="str">
            <v>CICATRICES CONJUNTIVALES</v>
          </cell>
          <cell r="C3008" t="str">
            <v>062</v>
          </cell>
        </row>
        <row r="3009">
          <cell r="A3009" t="str">
            <v>H113</v>
          </cell>
          <cell r="B3009" t="str">
            <v>HEMORRAGIA CONJUNTIVAL</v>
          </cell>
          <cell r="C3009" t="str">
            <v>062</v>
          </cell>
        </row>
        <row r="3010">
          <cell r="A3010" t="str">
            <v>H114</v>
          </cell>
          <cell r="B3010" t="str">
            <v>OTROS TRASTORNOS VASCULARES Y QUISTES CONJUNTIVALES</v>
          </cell>
          <cell r="C3010" t="str">
            <v>062</v>
          </cell>
        </row>
        <row r="3011">
          <cell r="A3011" t="str">
            <v>H118</v>
          </cell>
          <cell r="B3011" t="str">
            <v>OTROS TRASTORNOS ESPECIFICADOS DE LA CONJUNTIVA</v>
          </cell>
          <cell r="C3011" t="str">
            <v>062</v>
          </cell>
        </row>
        <row r="3012">
          <cell r="A3012" t="str">
            <v>H119</v>
          </cell>
          <cell r="B3012" t="str">
            <v>TRASTORNO DE LA CONJUNTIVA, NO ESPECIFICADO</v>
          </cell>
          <cell r="C3012" t="str">
            <v>062</v>
          </cell>
        </row>
        <row r="3013">
          <cell r="A3013" t="str">
            <v>H15</v>
          </cell>
          <cell r="B3013" t="str">
            <v>TRASTORNOS DE LA ESCLEROTICA</v>
          </cell>
          <cell r="C3013" t="str">
            <v>062</v>
          </cell>
        </row>
        <row r="3014">
          <cell r="A3014" t="str">
            <v>H150</v>
          </cell>
          <cell r="B3014" t="str">
            <v>ESCLERITIS</v>
          </cell>
          <cell r="C3014" t="str">
            <v>062</v>
          </cell>
        </row>
        <row r="3015">
          <cell r="A3015" t="str">
            <v>H151</v>
          </cell>
          <cell r="B3015" t="str">
            <v>EPISCLERITIS</v>
          </cell>
          <cell r="C3015" t="str">
            <v>062</v>
          </cell>
        </row>
        <row r="3016">
          <cell r="A3016" t="str">
            <v>H158</v>
          </cell>
          <cell r="B3016" t="str">
            <v>OTROS TRASTORNOS DE LA ESCLEROTICA</v>
          </cell>
          <cell r="C3016" t="str">
            <v>062</v>
          </cell>
        </row>
        <row r="3017">
          <cell r="A3017" t="str">
            <v>H159</v>
          </cell>
          <cell r="B3017" t="str">
            <v>TRASTORNO DE LA ESCLEROTICA, NO ESPECIFICADO</v>
          </cell>
          <cell r="C3017" t="str">
            <v>062</v>
          </cell>
        </row>
        <row r="3018">
          <cell r="A3018" t="str">
            <v>H16</v>
          </cell>
          <cell r="B3018" t="str">
            <v>QUERATITIS</v>
          </cell>
          <cell r="C3018" t="str">
            <v>062</v>
          </cell>
        </row>
        <row r="3019">
          <cell r="A3019" t="str">
            <v>H160</v>
          </cell>
          <cell r="B3019" t="str">
            <v>ULCERA DE LA CORNEA</v>
          </cell>
          <cell r="C3019" t="str">
            <v>062</v>
          </cell>
        </row>
        <row r="3020">
          <cell r="A3020" t="str">
            <v>H161</v>
          </cell>
          <cell r="B3020" t="str">
            <v>OTRAS QUERATITIS SUPERFICIALES SIN CONJUNTIVITIS</v>
          </cell>
          <cell r="C3020" t="str">
            <v>062</v>
          </cell>
        </row>
        <row r="3021">
          <cell r="A3021" t="str">
            <v>H162</v>
          </cell>
          <cell r="B3021" t="str">
            <v>QUERATOCONJUNTIVITIS</v>
          </cell>
          <cell r="C3021" t="str">
            <v>062</v>
          </cell>
        </row>
        <row r="3022">
          <cell r="A3022" t="str">
            <v>H163</v>
          </cell>
          <cell r="B3022" t="str">
            <v>QUERATITIS INTERSTICIAL Y PROFUNDA</v>
          </cell>
          <cell r="C3022" t="str">
            <v>062</v>
          </cell>
        </row>
        <row r="3023">
          <cell r="A3023" t="str">
            <v>H164</v>
          </cell>
          <cell r="B3023" t="str">
            <v>NEOVASCULARIZACION DE LA CORNEA</v>
          </cell>
          <cell r="C3023" t="str">
            <v>062</v>
          </cell>
        </row>
        <row r="3024">
          <cell r="A3024" t="str">
            <v>H168</v>
          </cell>
          <cell r="B3024" t="str">
            <v>OTRAS QUERATITIS</v>
          </cell>
          <cell r="C3024" t="str">
            <v>062</v>
          </cell>
        </row>
        <row r="3025">
          <cell r="A3025" t="str">
            <v>H169</v>
          </cell>
          <cell r="B3025" t="str">
            <v>QUERATITIS, NO ESPECIFICADA</v>
          </cell>
          <cell r="C3025" t="str">
            <v>062</v>
          </cell>
        </row>
        <row r="3026">
          <cell r="A3026" t="str">
            <v>H17</v>
          </cell>
          <cell r="B3026" t="str">
            <v>OPACIDADES Y CICATRICES CORNEALES</v>
          </cell>
          <cell r="C3026" t="str">
            <v>062</v>
          </cell>
        </row>
        <row r="3027">
          <cell r="A3027" t="str">
            <v>H170</v>
          </cell>
          <cell r="B3027" t="str">
            <v>LEUCOMA ADHERENTE</v>
          </cell>
          <cell r="C3027" t="str">
            <v>062</v>
          </cell>
        </row>
        <row r="3028">
          <cell r="A3028" t="str">
            <v>H171</v>
          </cell>
          <cell r="B3028" t="str">
            <v>OTRAS OPACIDADES CENTRALES DE LA CORNEA</v>
          </cell>
          <cell r="C3028" t="str">
            <v>062</v>
          </cell>
        </row>
        <row r="3029">
          <cell r="A3029" t="str">
            <v>H178</v>
          </cell>
          <cell r="B3029" t="str">
            <v>OTRAS OPACIDADES O CICATRICES DE LA CORNEA</v>
          </cell>
          <cell r="C3029" t="str">
            <v>062</v>
          </cell>
        </row>
        <row r="3030">
          <cell r="A3030" t="str">
            <v>H179</v>
          </cell>
          <cell r="B3030" t="str">
            <v>CICATRIZ U OPACIDAD DE LA CORNEA, NO ESPECIFICADA</v>
          </cell>
          <cell r="C3030" t="str">
            <v>062</v>
          </cell>
        </row>
        <row r="3031">
          <cell r="A3031" t="str">
            <v>H18</v>
          </cell>
          <cell r="B3031" t="str">
            <v>OTROS TRASTORNOS DE LA CORNEA</v>
          </cell>
          <cell r="C3031" t="str">
            <v>062</v>
          </cell>
        </row>
        <row r="3032">
          <cell r="A3032" t="str">
            <v>H180</v>
          </cell>
          <cell r="B3032" t="str">
            <v>PIGMENTACIONES Y DEPOSITOS EN LA CORNEA</v>
          </cell>
          <cell r="C3032" t="str">
            <v>062</v>
          </cell>
        </row>
        <row r="3033">
          <cell r="A3033" t="str">
            <v>H181</v>
          </cell>
          <cell r="B3033" t="str">
            <v>QUERATOPATIA VESICULAR</v>
          </cell>
          <cell r="C3033" t="str">
            <v>062</v>
          </cell>
        </row>
        <row r="3034">
          <cell r="A3034" t="str">
            <v>H182</v>
          </cell>
          <cell r="B3034" t="str">
            <v>OTROS EDEMAS DE LA CORNEA</v>
          </cell>
          <cell r="C3034" t="str">
            <v>062</v>
          </cell>
        </row>
        <row r="3035">
          <cell r="A3035" t="str">
            <v>H183</v>
          </cell>
          <cell r="B3035" t="str">
            <v>CAMBIOS EN LA MENBRANAS DE LA CORNEA</v>
          </cell>
          <cell r="C3035" t="str">
            <v>062</v>
          </cell>
        </row>
        <row r="3036">
          <cell r="A3036" t="str">
            <v>H184</v>
          </cell>
          <cell r="B3036" t="str">
            <v>DEGENERACION DE LA CORNEA</v>
          </cell>
          <cell r="C3036" t="str">
            <v>062</v>
          </cell>
        </row>
        <row r="3037">
          <cell r="A3037" t="str">
            <v>H185</v>
          </cell>
          <cell r="B3037" t="str">
            <v>DISTROFIA HEREDITARIA DE LA CORNEA</v>
          </cell>
          <cell r="C3037" t="str">
            <v>062</v>
          </cell>
        </row>
        <row r="3038">
          <cell r="A3038" t="str">
            <v>H186</v>
          </cell>
          <cell r="B3038" t="str">
            <v>QUERATOCONO</v>
          </cell>
          <cell r="C3038" t="str">
            <v>062</v>
          </cell>
        </row>
        <row r="3039">
          <cell r="A3039" t="str">
            <v>H187</v>
          </cell>
          <cell r="B3039" t="str">
            <v>OTRAS DEFORMIDADES DE LA CORNEA</v>
          </cell>
          <cell r="C3039" t="str">
            <v>062</v>
          </cell>
        </row>
        <row r="3040">
          <cell r="A3040" t="str">
            <v>H188</v>
          </cell>
          <cell r="B3040" t="str">
            <v>OTROS TRASTORNOS ESPECIFICADOS DE LA CORNEA</v>
          </cell>
          <cell r="C3040" t="str">
            <v>062</v>
          </cell>
        </row>
        <row r="3041">
          <cell r="A3041" t="str">
            <v>H189</v>
          </cell>
          <cell r="B3041" t="str">
            <v>TRASTORNO DE LA CORNEA, NO ESPECIFICADO</v>
          </cell>
          <cell r="C3041" t="str">
            <v>062</v>
          </cell>
        </row>
        <row r="3042">
          <cell r="A3042" t="str">
            <v>H20</v>
          </cell>
          <cell r="B3042" t="str">
            <v>IRIDOCICLITIS</v>
          </cell>
          <cell r="C3042" t="str">
            <v>062</v>
          </cell>
        </row>
        <row r="3043">
          <cell r="A3043" t="str">
            <v>H200</v>
          </cell>
          <cell r="B3043" t="str">
            <v>IRIDOCICLITIS AGUDA Y SUBAGUDA</v>
          </cell>
          <cell r="C3043" t="str">
            <v>062</v>
          </cell>
        </row>
        <row r="3044">
          <cell r="A3044" t="str">
            <v>H201</v>
          </cell>
          <cell r="B3044" t="str">
            <v>IRIDOCICLITIS CRONICA</v>
          </cell>
          <cell r="C3044" t="str">
            <v>062</v>
          </cell>
        </row>
        <row r="3045">
          <cell r="A3045" t="str">
            <v>H202</v>
          </cell>
          <cell r="B3045" t="str">
            <v>IRIDOCICLITIS INDUCIDA POR TRASTORNO DEL CRISTALINO</v>
          </cell>
          <cell r="C3045" t="str">
            <v>062</v>
          </cell>
        </row>
        <row r="3046">
          <cell r="A3046" t="str">
            <v>H208</v>
          </cell>
          <cell r="B3046" t="str">
            <v>OTRAS IRIDOCICLITIS ESPECIFICADAS</v>
          </cell>
          <cell r="C3046" t="str">
            <v>062</v>
          </cell>
        </row>
        <row r="3047">
          <cell r="A3047" t="str">
            <v>H209</v>
          </cell>
          <cell r="B3047" t="str">
            <v>IRIDOCICLITIS, NO ESPECIFICADA</v>
          </cell>
          <cell r="C3047" t="str">
            <v>062</v>
          </cell>
        </row>
        <row r="3048">
          <cell r="A3048" t="str">
            <v>H21</v>
          </cell>
          <cell r="B3048" t="str">
            <v>OTROS TRASTORNOS DEL IRIS Y DEL CUERPO CILIAR</v>
          </cell>
          <cell r="C3048" t="str">
            <v>062</v>
          </cell>
        </row>
        <row r="3049">
          <cell r="A3049" t="str">
            <v>H210</v>
          </cell>
          <cell r="B3049" t="str">
            <v>HIFEMA</v>
          </cell>
          <cell r="C3049" t="str">
            <v>062</v>
          </cell>
        </row>
        <row r="3050">
          <cell r="A3050" t="str">
            <v>H211</v>
          </cell>
          <cell r="B3050" t="str">
            <v>OTROS TRASTORNOS VASCULARES DEL IRIS Y DEL CUERPO CILIAR</v>
          </cell>
          <cell r="C3050" t="str">
            <v>062</v>
          </cell>
        </row>
        <row r="3051">
          <cell r="A3051" t="str">
            <v>H212</v>
          </cell>
          <cell r="B3051" t="str">
            <v>DEGENERACION DEL IRIS Y DEL CUERPO CILIAR</v>
          </cell>
          <cell r="C3051" t="str">
            <v>062</v>
          </cell>
        </row>
        <row r="3052">
          <cell r="A3052" t="str">
            <v>H213</v>
          </cell>
          <cell r="B3052" t="str">
            <v>QUISTE DEL IRIS, DEL CUERPO CILIAR Y DE LA CAMARA ANTERIOR</v>
          </cell>
          <cell r="C3052" t="str">
            <v>062</v>
          </cell>
        </row>
        <row r="3053">
          <cell r="A3053" t="str">
            <v>H214</v>
          </cell>
          <cell r="B3053" t="str">
            <v>MENBRANAS PUPILARES</v>
          </cell>
          <cell r="C3053" t="str">
            <v>062</v>
          </cell>
        </row>
        <row r="3054">
          <cell r="A3054" t="str">
            <v>H215</v>
          </cell>
          <cell r="B3054" t="str">
            <v>OTRAS ADHERENCIAS Y DESGARROS DEL IRIS Y DEL CUERPO CILIAR</v>
          </cell>
          <cell r="C3054" t="str">
            <v>062</v>
          </cell>
        </row>
        <row r="3055">
          <cell r="A3055" t="str">
            <v>H218</v>
          </cell>
          <cell r="B3055" t="str">
            <v>OTROS TRASTORNOS ESPECIFICADOS DEL IRIS Y DEL CUERPO CILIAR</v>
          </cell>
          <cell r="C3055" t="str">
            <v>062</v>
          </cell>
        </row>
        <row r="3056">
          <cell r="A3056" t="str">
            <v>H219</v>
          </cell>
          <cell r="B3056" t="str">
            <v>TRASTORNO DEL IRIS Y DEL CUERPO CILIAR, NO ESPECIFICADO</v>
          </cell>
          <cell r="C3056" t="str">
            <v>062</v>
          </cell>
        </row>
        <row r="3057">
          <cell r="A3057" t="str">
            <v>H25</v>
          </cell>
          <cell r="B3057" t="str">
            <v>CATARATA SENIL</v>
          </cell>
          <cell r="C3057" t="str">
            <v>062</v>
          </cell>
        </row>
        <row r="3058">
          <cell r="A3058" t="str">
            <v>H250</v>
          </cell>
          <cell r="B3058" t="str">
            <v>CATARATA SENIL INCIPIENTE</v>
          </cell>
          <cell r="C3058" t="str">
            <v>062</v>
          </cell>
        </row>
        <row r="3059">
          <cell r="A3059" t="str">
            <v>H251</v>
          </cell>
          <cell r="B3059" t="str">
            <v>CATARATA SENIL NUCLEAR</v>
          </cell>
          <cell r="C3059" t="str">
            <v>062</v>
          </cell>
        </row>
        <row r="3060">
          <cell r="A3060" t="str">
            <v>H252</v>
          </cell>
          <cell r="B3060" t="str">
            <v>CATARATA SENIL, TIPO MORGAGNIAN</v>
          </cell>
          <cell r="C3060" t="str">
            <v>062</v>
          </cell>
        </row>
        <row r="3061">
          <cell r="A3061" t="str">
            <v>H258</v>
          </cell>
          <cell r="B3061" t="str">
            <v>OTRAS CATARATAS SENILES</v>
          </cell>
          <cell r="C3061" t="str">
            <v>062</v>
          </cell>
        </row>
        <row r="3062">
          <cell r="A3062" t="str">
            <v>H259</v>
          </cell>
          <cell r="B3062" t="str">
            <v>CATARATA SENIL, NO ESPECIFICADA</v>
          </cell>
          <cell r="C3062" t="str">
            <v>062</v>
          </cell>
        </row>
        <row r="3063">
          <cell r="A3063" t="str">
            <v>H26</v>
          </cell>
          <cell r="B3063" t="str">
            <v>OTRAS CATARATAS</v>
          </cell>
          <cell r="C3063" t="str">
            <v>062</v>
          </cell>
        </row>
        <row r="3064">
          <cell r="A3064" t="str">
            <v>H260</v>
          </cell>
          <cell r="B3064" t="str">
            <v>CATARATA INFANTIL, JUVENIL Y PRESENIL</v>
          </cell>
          <cell r="C3064" t="str">
            <v>062</v>
          </cell>
        </row>
        <row r="3065">
          <cell r="A3065" t="str">
            <v>H261</v>
          </cell>
          <cell r="B3065" t="str">
            <v>CATARATA TRAUMATICA</v>
          </cell>
          <cell r="C3065" t="str">
            <v>062</v>
          </cell>
        </row>
        <row r="3066">
          <cell r="A3066" t="str">
            <v>H262</v>
          </cell>
          <cell r="B3066" t="str">
            <v>CATARATA COMPLICADA</v>
          </cell>
          <cell r="C3066" t="str">
            <v>062</v>
          </cell>
        </row>
        <row r="3067">
          <cell r="A3067" t="str">
            <v>H263</v>
          </cell>
          <cell r="B3067" t="str">
            <v>CATARATA INDUCIDA POR DROGAS</v>
          </cell>
          <cell r="C3067" t="str">
            <v>062</v>
          </cell>
        </row>
        <row r="3068">
          <cell r="A3068" t="str">
            <v>H264</v>
          </cell>
          <cell r="B3068" t="str">
            <v>CATARATA RESIDUAL</v>
          </cell>
          <cell r="C3068" t="str">
            <v>062</v>
          </cell>
        </row>
        <row r="3069">
          <cell r="A3069" t="str">
            <v>H268</v>
          </cell>
          <cell r="B3069" t="str">
            <v>OTRAS FORMAS ESPECIFICADAS DE CATARATA</v>
          </cell>
          <cell r="C3069" t="str">
            <v>062</v>
          </cell>
        </row>
        <row r="3070">
          <cell r="A3070" t="str">
            <v>H269</v>
          </cell>
          <cell r="B3070" t="str">
            <v>CATARATA, NO ESPECIFICADA</v>
          </cell>
          <cell r="C3070" t="str">
            <v>062</v>
          </cell>
        </row>
        <row r="3071">
          <cell r="A3071" t="str">
            <v>H27</v>
          </cell>
          <cell r="B3071" t="str">
            <v>OTROS TRASTORNOS DEL CRISTALINO</v>
          </cell>
          <cell r="C3071" t="str">
            <v>062</v>
          </cell>
        </row>
        <row r="3072">
          <cell r="A3072" t="str">
            <v>H270</v>
          </cell>
          <cell r="B3072" t="str">
            <v>AFAQUIA</v>
          </cell>
          <cell r="C3072" t="str">
            <v>062</v>
          </cell>
        </row>
        <row r="3073">
          <cell r="A3073" t="str">
            <v>H271</v>
          </cell>
          <cell r="B3073" t="str">
            <v>LUXACION DEL CRISTALINO</v>
          </cell>
          <cell r="C3073" t="str">
            <v>062</v>
          </cell>
        </row>
        <row r="3074">
          <cell r="A3074" t="str">
            <v>H278</v>
          </cell>
          <cell r="B3074" t="str">
            <v>OTROS TRASTORNOS ESPECIFICADOS DEL CRISTALINO</v>
          </cell>
          <cell r="C3074" t="str">
            <v>062</v>
          </cell>
        </row>
        <row r="3075">
          <cell r="A3075" t="str">
            <v>H279</v>
          </cell>
          <cell r="B3075" t="str">
            <v>TRASTORNO DEL CRISTALINO, NO ESPECIFICADO</v>
          </cell>
          <cell r="C3075" t="str">
            <v>062</v>
          </cell>
        </row>
        <row r="3076">
          <cell r="A3076" t="str">
            <v>H30</v>
          </cell>
          <cell r="B3076" t="str">
            <v>INFLAMACION CORIORRETINIANA</v>
          </cell>
          <cell r="C3076" t="str">
            <v>062</v>
          </cell>
        </row>
        <row r="3077">
          <cell r="A3077" t="str">
            <v>H300</v>
          </cell>
          <cell r="B3077" t="str">
            <v>CORIORRETINITIS FOCAL</v>
          </cell>
          <cell r="C3077" t="str">
            <v>062</v>
          </cell>
        </row>
        <row r="3078">
          <cell r="A3078" t="str">
            <v>H301</v>
          </cell>
          <cell r="B3078" t="str">
            <v>CORIORRETINITIS DISEMINADA</v>
          </cell>
          <cell r="C3078" t="str">
            <v>062</v>
          </cell>
        </row>
        <row r="3079">
          <cell r="A3079" t="str">
            <v>H302</v>
          </cell>
          <cell r="B3079" t="str">
            <v>CICLITIS POSTERIOR</v>
          </cell>
          <cell r="C3079" t="str">
            <v>062</v>
          </cell>
        </row>
        <row r="3080">
          <cell r="A3080" t="str">
            <v>H308</v>
          </cell>
          <cell r="B3080" t="str">
            <v>OTRAS CORIORRETINITIS</v>
          </cell>
          <cell r="C3080" t="str">
            <v>062</v>
          </cell>
        </row>
        <row r="3081">
          <cell r="A3081" t="str">
            <v>H309</v>
          </cell>
          <cell r="B3081" t="str">
            <v>CORIORRETINITIS, NO ESPECIFICADA</v>
          </cell>
          <cell r="C3081" t="str">
            <v>062</v>
          </cell>
        </row>
        <row r="3082">
          <cell r="A3082" t="str">
            <v>H31</v>
          </cell>
          <cell r="B3082" t="str">
            <v>OTROS TRASTORNOS DE LA COROIDES</v>
          </cell>
          <cell r="C3082" t="str">
            <v>062</v>
          </cell>
        </row>
        <row r="3083">
          <cell r="A3083" t="str">
            <v>H310</v>
          </cell>
          <cell r="B3083" t="str">
            <v>CICATRICES CORIORRETINIANAS</v>
          </cell>
          <cell r="C3083" t="str">
            <v>062</v>
          </cell>
        </row>
        <row r="3084">
          <cell r="A3084" t="str">
            <v>H311</v>
          </cell>
          <cell r="B3084" t="str">
            <v>DEGENERACION COROIDEA</v>
          </cell>
          <cell r="C3084" t="str">
            <v>062</v>
          </cell>
        </row>
        <row r="3085">
          <cell r="A3085" t="str">
            <v>H312</v>
          </cell>
          <cell r="B3085" t="str">
            <v>DISTROFIA COROIDEA HEREDITARIA</v>
          </cell>
          <cell r="C3085" t="str">
            <v>062</v>
          </cell>
        </row>
        <row r="3086">
          <cell r="A3086" t="str">
            <v>H313</v>
          </cell>
          <cell r="B3086" t="str">
            <v>HEMORRAGIA Y RUPTURA DE LA COROIDES</v>
          </cell>
          <cell r="C3086" t="str">
            <v>062</v>
          </cell>
        </row>
        <row r="3087">
          <cell r="A3087" t="str">
            <v>H314</v>
          </cell>
          <cell r="B3087" t="str">
            <v>DESPRENDIMIENTO DE LA COROIDES</v>
          </cell>
          <cell r="C3087" t="str">
            <v>062</v>
          </cell>
        </row>
        <row r="3088">
          <cell r="A3088" t="str">
            <v>H318</v>
          </cell>
          <cell r="B3088" t="str">
            <v>OTROS TRASTORNOS ESPECIFICADOS DE LA COROIDES</v>
          </cell>
          <cell r="C3088" t="str">
            <v>062</v>
          </cell>
        </row>
        <row r="3089">
          <cell r="A3089" t="str">
            <v>H319</v>
          </cell>
          <cell r="B3089" t="str">
            <v>TRASTORNO DE LA COROIDES, NO ESPECIFICADO</v>
          </cell>
          <cell r="C3089" t="str">
            <v>062</v>
          </cell>
        </row>
        <row r="3090">
          <cell r="A3090" t="str">
            <v>H33</v>
          </cell>
          <cell r="B3090" t="str">
            <v>DESPRENDIMIENTO Y DESGARRO DE LA RETINA</v>
          </cell>
          <cell r="C3090" t="str">
            <v>062</v>
          </cell>
        </row>
        <row r="3091">
          <cell r="A3091" t="str">
            <v>H330</v>
          </cell>
          <cell r="B3091" t="str">
            <v>DESPRENDIMIENTO DE LA RETINA CON RUPTURA</v>
          </cell>
          <cell r="C3091" t="str">
            <v>062</v>
          </cell>
        </row>
        <row r="3092">
          <cell r="A3092" t="str">
            <v>H331</v>
          </cell>
          <cell r="B3092" t="str">
            <v>RETINOSQUISIS Y QUISTES DE LA RETINA</v>
          </cell>
          <cell r="C3092" t="str">
            <v>062</v>
          </cell>
        </row>
        <row r="3093">
          <cell r="A3093" t="str">
            <v>H332</v>
          </cell>
          <cell r="B3093" t="str">
            <v>DESPRENDIMIENTO SEROSO DE LA RETINA</v>
          </cell>
          <cell r="C3093" t="str">
            <v>062</v>
          </cell>
        </row>
        <row r="3094">
          <cell r="A3094" t="str">
            <v>H333</v>
          </cell>
          <cell r="B3094" t="str">
            <v>DESGARRO DE LA RETINA SIN DESPRENDIMIENTO</v>
          </cell>
          <cell r="C3094" t="str">
            <v>062</v>
          </cell>
        </row>
        <row r="3095">
          <cell r="A3095" t="str">
            <v>H334</v>
          </cell>
          <cell r="B3095" t="str">
            <v>DESPRENDIMIENTO DE LA RETINA POR TRACCION</v>
          </cell>
          <cell r="C3095" t="str">
            <v>062</v>
          </cell>
        </row>
        <row r="3096">
          <cell r="A3096" t="str">
            <v>H335</v>
          </cell>
          <cell r="B3096" t="str">
            <v>OTROS DESPRENDIMIENTOS DE LA RETINA</v>
          </cell>
          <cell r="C3096" t="str">
            <v>062</v>
          </cell>
        </row>
        <row r="3097">
          <cell r="A3097" t="str">
            <v>H34</v>
          </cell>
          <cell r="B3097" t="str">
            <v>OCLUSION VASCULAR DE LA RETINA</v>
          </cell>
          <cell r="C3097" t="str">
            <v>062</v>
          </cell>
        </row>
        <row r="3098">
          <cell r="A3098" t="str">
            <v>H340</v>
          </cell>
          <cell r="B3098" t="str">
            <v>OCLUSION ARTERIAL TRANSITORIA DE LA RETINA</v>
          </cell>
          <cell r="C3098" t="str">
            <v>062</v>
          </cell>
        </row>
        <row r="3099">
          <cell r="A3099" t="str">
            <v>H341</v>
          </cell>
          <cell r="B3099" t="str">
            <v>OCLUSION DE LA ARTERIA CENTRAL DE LA RETINA</v>
          </cell>
          <cell r="C3099" t="str">
            <v>062</v>
          </cell>
        </row>
        <row r="3100">
          <cell r="A3100" t="str">
            <v>H342</v>
          </cell>
          <cell r="B3100" t="str">
            <v>OTRAS FORMAS DE OCLUSION DE LA ARTERIA DE LA RETINA</v>
          </cell>
          <cell r="C3100" t="str">
            <v>062</v>
          </cell>
        </row>
        <row r="3101">
          <cell r="A3101" t="str">
            <v>H348</v>
          </cell>
          <cell r="B3101" t="str">
            <v>OTRAS OCLUSIONES VASCULARES RETINIANAS</v>
          </cell>
          <cell r="C3101" t="str">
            <v>062</v>
          </cell>
        </row>
        <row r="3102">
          <cell r="A3102" t="str">
            <v>H349</v>
          </cell>
          <cell r="B3102" t="str">
            <v>OCLUSION VASCULAR RETINIANA, SIN OTRA ESPECIFICACION</v>
          </cell>
          <cell r="C3102" t="str">
            <v>062</v>
          </cell>
        </row>
        <row r="3103">
          <cell r="A3103" t="str">
            <v>H35</v>
          </cell>
          <cell r="B3103" t="str">
            <v>OTROS TRASTORNOS DE LA RETINA</v>
          </cell>
          <cell r="C3103" t="str">
            <v>062</v>
          </cell>
        </row>
        <row r="3104">
          <cell r="A3104" t="str">
            <v>H350</v>
          </cell>
          <cell r="B3104" t="str">
            <v>RETINOPATIAS DEL FONDO Y CAMBIOS VASCULARES RETINIANOS</v>
          </cell>
          <cell r="C3104" t="str">
            <v>062</v>
          </cell>
        </row>
        <row r="3105">
          <cell r="A3105" t="str">
            <v>H351</v>
          </cell>
          <cell r="B3105" t="str">
            <v>RETINOPATIA DE LA PREMATURIDAD</v>
          </cell>
          <cell r="C3105" t="str">
            <v>062</v>
          </cell>
        </row>
        <row r="3106">
          <cell r="A3106" t="str">
            <v>H352</v>
          </cell>
          <cell r="B3106" t="str">
            <v>OTRAS RETINOPATIAS PROLIFERATIVAS</v>
          </cell>
          <cell r="C3106" t="str">
            <v>062</v>
          </cell>
        </row>
        <row r="3107">
          <cell r="A3107" t="str">
            <v>H353</v>
          </cell>
          <cell r="B3107" t="str">
            <v>DEGENERACION DE LA MASCULA Y DEL POLO POSTERIOR DEL OJO</v>
          </cell>
          <cell r="C3107" t="str">
            <v>062</v>
          </cell>
        </row>
        <row r="3108">
          <cell r="A3108" t="str">
            <v>H354</v>
          </cell>
          <cell r="B3108" t="str">
            <v>DEGENERACION PERIFERICA DE LA RETINA</v>
          </cell>
          <cell r="C3108" t="str">
            <v>062</v>
          </cell>
        </row>
        <row r="3109">
          <cell r="A3109" t="str">
            <v>H355</v>
          </cell>
          <cell r="B3109" t="str">
            <v>DISTROFIA HEREDITARIA DE LA RETINA</v>
          </cell>
          <cell r="C3109" t="str">
            <v>062</v>
          </cell>
        </row>
        <row r="3110">
          <cell r="A3110" t="str">
            <v>H356</v>
          </cell>
          <cell r="B3110" t="str">
            <v>HEMORRAGIA RETINIANA</v>
          </cell>
          <cell r="C3110" t="str">
            <v>062</v>
          </cell>
        </row>
        <row r="3111">
          <cell r="A3111" t="str">
            <v>H357</v>
          </cell>
          <cell r="B3111" t="str">
            <v>SEPARACION DE LAS CAPAS DE LA RETINA</v>
          </cell>
          <cell r="C3111" t="str">
            <v>062</v>
          </cell>
        </row>
        <row r="3112">
          <cell r="A3112" t="str">
            <v>H358</v>
          </cell>
          <cell r="B3112" t="str">
            <v>OTROS TRASTORNOS ESPECIFICADOS DE LA RETINA</v>
          </cell>
          <cell r="C3112" t="str">
            <v>062</v>
          </cell>
        </row>
        <row r="3113">
          <cell r="A3113" t="str">
            <v>H359</v>
          </cell>
          <cell r="B3113" t="str">
            <v>TRASTORNOS DE LA RETINA, NO ESPECIFICADO</v>
          </cell>
          <cell r="C3113" t="str">
            <v>062</v>
          </cell>
        </row>
        <row r="3114">
          <cell r="A3114" t="str">
            <v>H40</v>
          </cell>
          <cell r="B3114" t="str">
            <v>GLAUCOMA</v>
          </cell>
          <cell r="C3114" t="str">
            <v>062</v>
          </cell>
        </row>
        <row r="3115">
          <cell r="A3115" t="str">
            <v>H400</v>
          </cell>
          <cell r="B3115" t="str">
            <v>SOSPECHA DE GLAUCOMA</v>
          </cell>
          <cell r="C3115" t="str">
            <v>062</v>
          </cell>
        </row>
        <row r="3116">
          <cell r="A3116" t="str">
            <v>H401</v>
          </cell>
          <cell r="B3116" t="str">
            <v>GLAUCOMA PRIMARIO DE ANGULO ABIERTO</v>
          </cell>
          <cell r="C3116" t="str">
            <v>062</v>
          </cell>
        </row>
        <row r="3117">
          <cell r="A3117" t="str">
            <v>H402</v>
          </cell>
          <cell r="B3117" t="str">
            <v>GLAUCOMA PRIMARIO DE ANGULO CERRADO</v>
          </cell>
          <cell r="C3117" t="str">
            <v>062</v>
          </cell>
        </row>
        <row r="3118">
          <cell r="A3118" t="str">
            <v>H403</v>
          </cell>
          <cell r="B3118" t="str">
            <v>GLAUCOMA SECUNDARIO A TRAUMATISMO OCULAR</v>
          </cell>
          <cell r="C3118" t="str">
            <v>062</v>
          </cell>
        </row>
        <row r="3119">
          <cell r="A3119" t="str">
            <v>H404</v>
          </cell>
          <cell r="B3119" t="str">
            <v>GLAUCOMA SECUNDARIO A INFLAMACION OCULAR</v>
          </cell>
          <cell r="C3119" t="str">
            <v>062</v>
          </cell>
        </row>
        <row r="3120">
          <cell r="A3120" t="str">
            <v>H405</v>
          </cell>
          <cell r="B3120" t="str">
            <v>GLAUCOMA SECUNDARIO A OTROS TRASTORNOS DEL OJO</v>
          </cell>
          <cell r="C3120" t="str">
            <v>062</v>
          </cell>
        </row>
        <row r="3121">
          <cell r="A3121" t="str">
            <v>H406</v>
          </cell>
          <cell r="B3121" t="str">
            <v>GLAUCOMA SECUNDARIO A DROGAS</v>
          </cell>
          <cell r="C3121" t="str">
            <v>062</v>
          </cell>
        </row>
        <row r="3122">
          <cell r="A3122" t="str">
            <v>H408</v>
          </cell>
          <cell r="B3122" t="str">
            <v>OTROS GLAUCOMAS</v>
          </cell>
          <cell r="C3122" t="str">
            <v>062</v>
          </cell>
        </row>
        <row r="3123">
          <cell r="A3123" t="str">
            <v>H409</v>
          </cell>
          <cell r="B3123" t="str">
            <v>GLAUCOMA, NO ESPECIFICADO</v>
          </cell>
          <cell r="C3123" t="str">
            <v>062</v>
          </cell>
        </row>
        <row r="3124">
          <cell r="A3124" t="str">
            <v>H42</v>
          </cell>
          <cell r="B3124" t="str">
            <v>AUSENCIA, ATRESIA Y ESTENOSIS CONGENITA DEL INTESTINO GRUESO</v>
          </cell>
          <cell r="C3124" t="str">
            <v>093</v>
          </cell>
        </row>
        <row r="3125">
          <cell r="A3125" t="str">
            <v>H420</v>
          </cell>
          <cell r="B3125" t="str">
            <v>AUESENCIA., ATRESIA Y ESTANOSIS CONGENITA DEL RECTO, CON FISTULA</v>
          </cell>
          <cell r="C3125" t="str">
            <v>093</v>
          </cell>
        </row>
        <row r="3126">
          <cell r="A3126" t="str">
            <v>H421</v>
          </cell>
          <cell r="B3126" t="str">
            <v>AUSENCIA, ATRESIA Y ESTENOSIS CONGENITA  DEL RECTO, SIN FISTULA</v>
          </cell>
          <cell r="C3126" t="str">
            <v>093</v>
          </cell>
        </row>
        <row r="3127">
          <cell r="A3127" t="str">
            <v>H43</v>
          </cell>
          <cell r="B3127" t="str">
            <v>TRASTORNOS DEL CUERPO VITREO</v>
          </cell>
          <cell r="C3127" t="str">
            <v>062</v>
          </cell>
        </row>
        <row r="3128">
          <cell r="A3128" t="str">
            <v>H430</v>
          </cell>
          <cell r="B3128" t="str">
            <v>PROLAPSO DEL VITREO</v>
          </cell>
          <cell r="C3128" t="str">
            <v>062</v>
          </cell>
        </row>
        <row r="3129">
          <cell r="A3129" t="str">
            <v>H431</v>
          </cell>
          <cell r="B3129" t="str">
            <v>HEMORRAGIA DEL VITREO</v>
          </cell>
          <cell r="C3129" t="str">
            <v>062</v>
          </cell>
        </row>
        <row r="3130">
          <cell r="A3130" t="str">
            <v>H432</v>
          </cell>
          <cell r="B3130" t="str">
            <v>DEPOSITOS CRISTALINOS EN EL CUERPO VITREO</v>
          </cell>
          <cell r="C3130" t="str">
            <v>062</v>
          </cell>
        </row>
        <row r="3131">
          <cell r="A3131" t="str">
            <v>H433</v>
          </cell>
          <cell r="B3131" t="str">
            <v>OTRAS OPACIDADES VITREAS</v>
          </cell>
          <cell r="C3131" t="str">
            <v>062</v>
          </cell>
        </row>
        <row r="3132">
          <cell r="A3132" t="str">
            <v>H438</v>
          </cell>
          <cell r="B3132" t="str">
            <v>OTROS TRASTORNOS DEL CUERPO VITREO</v>
          </cell>
          <cell r="C3132" t="str">
            <v>062</v>
          </cell>
        </row>
        <row r="3133">
          <cell r="A3133" t="str">
            <v>H439</v>
          </cell>
          <cell r="B3133" t="str">
            <v>TRASTORNO DEL CUERPO VITREO, NO ESPECIFICADO</v>
          </cell>
          <cell r="C3133" t="str">
            <v>062</v>
          </cell>
        </row>
        <row r="3134">
          <cell r="A3134" t="str">
            <v>H44</v>
          </cell>
          <cell r="B3134" t="str">
            <v>TRASTORNOS DEL GLOBO OCULAR</v>
          </cell>
          <cell r="C3134" t="str">
            <v>062</v>
          </cell>
        </row>
        <row r="3135">
          <cell r="A3135" t="str">
            <v>H440</v>
          </cell>
          <cell r="B3135" t="str">
            <v>ENDOFTALMITIS PURULENTA</v>
          </cell>
          <cell r="C3135" t="str">
            <v>062</v>
          </cell>
        </row>
        <row r="3136">
          <cell r="A3136" t="str">
            <v>H441</v>
          </cell>
          <cell r="B3136" t="str">
            <v>OTRAS ENDOFTALMITIS</v>
          </cell>
          <cell r="C3136" t="str">
            <v>062</v>
          </cell>
        </row>
        <row r="3137">
          <cell r="A3137" t="str">
            <v>H442</v>
          </cell>
          <cell r="B3137" t="str">
            <v>MIOPIA DEGENERATIVA</v>
          </cell>
          <cell r="C3137" t="str">
            <v>062</v>
          </cell>
        </row>
        <row r="3138">
          <cell r="A3138" t="str">
            <v>H443</v>
          </cell>
          <cell r="B3138" t="str">
            <v>OTROS TRASTORNOS DEGENERATIVOS DEL GLOBO OCULAR</v>
          </cell>
          <cell r="C3138" t="str">
            <v>062</v>
          </cell>
        </row>
        <row r="3139">
          <cell r="A3139" t="str">
            <v>H444</v>
          </cell>
          <cell r="B3139" t="str">
            <v>HIPOTONIA OCULAR</v>
          </cell>
          <cell r="C3139" t="str">
            <v>062</v>
          </cell>
        </row>
        <row r="3140">
          <cell r="A3140" t="str">
            <v>H445</v>
          </cell>
          <cell r="B3140" t="str">
            <v>AFECCIONES DEGENERATIVAS DEL GLOBO OCULAR</v>
          </cell>
          <cell r="C3140" t="str">
            <v>062</v>
          </cell>
        </row>
        <row r="3141">
          <cell r="A3141" t="str">
            <v>H446</v>
          </cell>
          <cell r="B3141" t="str">
            <v>RETENCION INTRAOCULAR DE CUERPO EXTRAÑO MAGNETICO (ANTIGUO)</v>
          </cell>
          <cell r="C3141" t="str">
            <v>062</v>
          </cell>
        </row>
        <row r="3142">
          <cell r="A3142" t="str">
            <v>H447</v>
          </cell>
          <cell r="B3142" t="str">
            <v>RETENCION INTRAOCULAR DE CUERPO EXTRAÑO NO MAGNETICO (ANTIGUO)</v>
          </cell>
          <cell r="C3142" t="str">
            <v>062</v>
          </cell>
        </row>
        <row r="3143">
          <cell r="A3143" t="str">
            <v>H448</v>
          </cell>
          <cell r="B3143" t="str">
            <v>OTROS TRASTORNOS DEL GLOBO OCULAR</v>
          </cell>
          <cell r="C3143" t="str">
            <v>062</v>
          </cell>
        </row>
        <row r="3144">
          <cell r="A3144" t="str">
            <v>H449</v>
          </cell>
          <cell r="B3144" t="str">
            <v>TRASTORNOS DEL GLOBO OCULAR, NO ESPECIFICADO</v>
          </cell>
          <cell r="C3144" t="str">
            <v>062</v>
          </cell>
        </row>
        <row r="3145">
          <cell r="A3145" t="str">
            <v>H46</v>
          </cell>
          <cell r="B3145" t="str">
            <v>NEURITIS OPTICA</v>
          </cell>
          <cell r="C3145" t="str">
            <v>062</v>
          </cell>
        </row>
        <row r="3146">
          <cell r="A3146" t="str">
            <v>H47</v>
          </cell>
          <cell r="B3146" t="str">
            <v>OTROS TRASTORNOS DEL NERVIO OPTICO (II PAR) Y DE LAS VIAS OPTICAS</v>
          </cell>
          <cell r="C3146" t="str">
            <v>062</v>
          </cell>
        </row>
        <row r="3147">
          <cell r="A3147" t="str">
            <v>H470</v>
          </cell>
          <cell r="B3147" t="str">
            <v>TRASTORNOS DEL NERVIO OP´TICO, NO CLASIFICADOS EN OTRA PARTE</v>
          </cell>
          <cell r="C3147" t="str">
            <v>062</v>
          </cell>
        </row>
        <row r="3148">
          <cell r="A3148" t="str">
            <v>H471</v>
          </cell>
          <cell r="B3148" t="str">
            <v>PAPILEDEMA, NO ESPECIFICADO</v>
          </cell>
          <cell r="C3148" t="str">
            <v>062</v>
          </cell>
        </row>
        <row r="3149">
          <cell r="A3149" t="str">
            <v>H472</v>
          </cell>
          <cell r="B3149" t="str">
            <v>ATROFIA OPTICA</v>
          </cell>
          <cell r="C3149" t="str">
            <v>062</v>
          </cell>
        </row>
        <row r="3150">
          <cell r="A3150" t="str">
            <v>H473</v>
          </cell>
          <cell r="B3150" t="str">
            <v>OTROS TRASTORNOS DEL DISCO OPTICO</v>
          </cell>
          <cell r="C3150" t="str">
            <v>062</v>
          </cell>
        </row>
        <row r="3151">
          <cell r="A3151" t="str">
            <v>H474</v>
          </cell>
          <cell r="B3151" t="str">
            <v>TRASTORNOS DEL QUIASMA OPTICO</v>
          </cell>
          <cell r="C3151" t="str">
            <v>062</v>
          </cell>
        </row>
        <row r="3152">
          <cell r="A3152" t="str">
            <v>H475</v>
          </cell>
          <cell r="B3152" t="str">
            <v>TRASTORNOS DE OTRAS VIAS OPTICAS</v>
          </cell>
          <cell r="C3152" t="str">
            <v>062</v>
          </cell>
        </row>
        <row r="3153">
          <cell r="A3153" t="str">
            <v>H476</v>
          </cell>
          <cell r="B3153" t="str">
            <v>TRASTORNOS DE LA CORTEZA VISUAL</v>
          </cell>
          <cell r="C3153" t="str">
            <v>062</v>
          </cell>
        </row>
        <row r="3154">
          <cell r="A3154" t="str">
            <v>H477</v>
          </cell>
          <cell r="B3154" t="str">
            <v>TRASTORNO DE LAS VIAS OPTICAS, NO ESPECIFICADO</v>
          </cell>
          <cell r="C3154" t="str">
            <v>062</v>
          </cell>
        </row>
        <row r="3155">
          <cell r="A3155" t="str">
            <v>H49</v>
          </cell>
          <cell r="B3155" t="str">
            <v>ESTRABISMO PARALITICO</v>
          </cell>
          <cell r="C3155" t="str">
            <v>062</v>
          </cell>
        </row>
        <row r="3156">
          <cell r="A3156" t="str">
            <v>H490</v>
          </cell>
          <cell r="B3156" t="str">
            <v>PARALISIS DEL NERVIO MOTOR OCULAR COMUN (III PAR)</v>
          </cell>
          <cell r="C3156" t="str">
            <v>062</v>
          </cell>
        </row>
        <row r="3157">
          <cell r="A3157" t="str">
            <v>H491</v>
          </cell>
          <cell r="B3157" t="str">
            <v>PARALISIS DEL NERVIO PATETICO (IV PAR)</v>
          </cell>
          <cell r="C3157" t="str">
            <v>062</v>
          </cell>
        </row>
        <row r="3158">
          <cell r="A3158" t="str">
            <v>H492</v>
          </cell>
          <cell r="B3158" t="str">
            <v>PARALISIS DEL NERVIO MOTOR OCULAR EXTERNO (VI PAR)</v>
          </cell>
          <cell r="C3158" t="str">
            <v>062</v>
          </cell>
        </row>
        <row r="3159">
          <cell r="A3159" t="str">
            <v>H493</v>
          </cell>
          <cell r="B3159" t="str">
            <v>OFTALMOPLEJIA TOTAL (EXTERNA)</v>
          </cell>
          <cell r="C3159" t="str">
            <v>062</v>
          </cell>
        </row>
        <row r="3160">
          <cell r="A3160" t="str">
            <v>H494</v>
          </cell>
          <cell r="B3160" t="str">
            <v>OFTALMOPLEJIA EXTERNA PROGRESIVA</v>
          </cell>
          <cell r="C3160" t="str">
            <v>062</v>
          </cell>
        </row>
        <row r="3161">
          <cell r="A3161" t="str">
            <v>H498</v>
          </cell>
          <cell r="B3161" t="str">
            <v>OTROS ESTRABISMOS PARALITICOS</v>
          </cell>
          <cell r="C3161" t="str">
            <v>062</v>
          </cell>
        </row>
        <row r="3162">
          <cell r="A3162" t="str">
            <v>H499</v>
          </cell>
          <cell r="B3162" t="str">
            <v>ESTRABISMO PARALITICO, NO ESPECIFICADO</v>
          </cell>
          <cell r="C3162" t="str">
            <v>062</v>
          </cell>
        </row>
        <row r="3163">
          <cell r="A3163" t="str">
            <v>H50</v>
          </cell>
          <cell r="B3163" t="str">
            <v>OTROS ESTRABISMOS</v>
          </cell>
          <cell r="C3163" t="str">
            <v>062</v>
          </cell>
        </row>
        <row r="3164">
          <cell r="A3164" t="str">
            <v>H500</v>
          </cell>
          <cell r="B3164" t="str">
            <v>ESTRABISMO CONCOMITANTE CONVERGENTE</v>
          </cell>
          <cell r="C3164" t="str">
            <v>062</v>
          </cell>
        </row>
        <row r="3165">
          <cell r="A3165" t="str">
            <v>H501</v>
          </cell>
          <cell r="B3165" t="str">
            <v>ESTRABISMO CONCOMITANTE DIVERGENTE</v>
          </cell>
          <cell r="C3165" t="str">
            <v>062</v>
          </cell>
        </row>
        <row r="3166">
          <cell r="A3166" t="str">
            <v>H502</v>
          </cell>
          <cell r="B3166" t="str">
            <v>ESTRABISMO VERTICAL</v>
          </cell>
          <cell r="C3166" t="str">
            <v>062</v>
          </cell>
        </row>
        <row r="3167">
          <cell r="A3167" t="str">
            <v>H503</v>
          </cell>
          <cell r="B3167" t="str">
            <v>HETEROTROPIA INTERMITENTE</v>
          </cell>
          <cell r="C3167" t="str">
            <v>062</v>
          </cell>
        </row>
        <row r="3168">
          <cell r="A3168" t="str">
            <v>H504</v>
          </cell>
          <cell r="B3168" t="str">
            <v>OTRAS HETEROTROPIAS O LAS NO ESPECIFICADAS</v>
          </cell>
          <cell r="C3168" t="str">
            <v>062</v>
          </cell>
        </row>
        <row r="3169">
          <cell r="A3169" t="str">
            <v>H505</v>
          </cell>
          <cell r="B3169" t="str">
            <v>HETEROFORIA</v>
          </cell>
          <cell r="C3169" t="str">
            <v>062</v>
          </cell>
        </row>
        <row r="3170">
          <cell r="A3170" t="str">
            <v>H506</v>
          </cell>
          <cell r="B3170" t="str">
            <v>ESTRABISMO MECANICO</v>
          </cell>
          <cell r="C3170" t="str">
            <v>062</v>
          </cell>
        </row>
        <row r="3171">
          <cell r="A3171" t="str">
            <v>H508</v>
          </cell>
          <cell r="B3171" t="str">
            <v>OTROS ESTRABISMOS ESPECIFICADOS</v>
          </cell>
          <cell r="C3171" t="str">
            <v>062</v>
          </cell>
        </row>
        <row r="3172">
          <cell r="A3172" t="str">
            <v>H509</v>
          </cell>
          <cell r="B3172" t="str">
            <v>ESTRABISMO, NO ESPECIFICADO</v>
          </cell>
          <cell r="C3172" t="str">
            <v>062</v>
          </cell>
        </row>
        <row r="3173">
          <cell r="A3173" t="str">
            <v>H51</v>
          </cell>
          <cell r="B3173" t="str">
            <v>OTROS TRASTORNOS DE LOS MOVIMIENTOS BINOCULARES</v>
          </cell>
          <cell r="C3173" t="str">
            <v>062</v>
          </cell>
        </row>
        <row r="3174">
          <cell r="A3174" t="str">
            <v>H510</v>
          </cell>
          <cell r="B3174" t="str">
            <v>PARALISIS DE LA CONJUGACION DE LA MIRADA</v>
          </cell>
          <cell r="C3174" t="str">
            <v>062</v>
          </cell>
        </row>
        <row r="3175">
          <cell r="A3175" t="str">
            <v>H511</v>
          </cell>
          <cell r="B3175" t="str">
            <v>EXCESO E INSUFICIENCIA DE LA CONVERGENCIA OCULAR</v>
          </cell>
          <cell r="C3175" t="str">
            <v>062</v>
          </cell>
        </row>
        <row r="3176">
          <cell r="A3176" t="str">
            <v>H512</v>
          </cell>
          <cell r="B3176" t="str">
            <v>OFTALMOPLEJIA INTERNUCLEAR</v>
          </cell>
          <cell r="C3176" t="str">
            <v>062</v>
          </cell>
        </row>
        <row r="3177">
          <cell r="A3177" t="str">
            <v>H518</v>
          </cell>
          <cell r="B3177" t="str">
            <v>OTROS TRASTORNOS ESPECIFICADOS DE LOS MOVIMIENTOS BINOCULARES</v>
          </cell>
          <cell r="C3177" t="str">
            <v>062</v>
          </cell>
        </row>
        <row r="3178">
          <cell r="A3178" t="str">
            <v>H519</v>
          </cell>
          <cell r="B3178" t="str">
            <v>TRASTORNOS DEL MOVIMIENTO BINOCULAR, NO ESPECIFICADO</v>
          </cell>
          <cell r="C3178" t="str">
            <v>062</v>
          </cell>
        </row>
        <row r="3179">
          <cell r="A3179" t="str">
            <v>H52</v>
          </cell>
          <cell r="B3179" t="str">
            <v>TRASTORNOS DE LA ACOMODACION Y DE LA REFRACCION</v>
          </cell>
          <cell r="C3179" t="str">
            <v>062</v>
          </cell>
        </row>
        <row r="3180">
          <cell r="A3180" t="str">
            <v>H520</v>
          </cell>
          <cell r="B3180" t="str">
            <v>HIPERMETROPIA</v>
          </cell>
          <cell r="C3180" t="str">
            <v>062</v>
          </cell>
        </row>
        <row r="3181">
          <cell r="A3181" t="str">
            <v>H521</v>
          </cell>
          <cell r="B3181" t="str">
            <v>MIOPIA</v>
          </cell>
          <cell r="C3181" t="str">
            <v>062</v>
          </cell>
        </row>
        <row r="3182">
          <cell r="A3182" t="str">
            <v>H522</v>
          </cell>
          <cell r="B3182" t="str">
            <v>ASTIGMATISMO</v>
          </cell>
          <cell r="C3182" t="str">
            <v>062</v>
          </cell>
        </row>
        <row r="3183">
          <cell r="A3183" t="str">
            <v>H523</v>
          </cell>
          <cell r="B3183" t="str">
            <v>ANISOMETROPIA Y ANISEICONIA</v>
          </cell>
          <cell r="C3183" t="str">
            <v>062</v>
          </cell>
        </row>
        <row r="3184">
          <cell r="A3184" t="str">
            <v>H524</v>
          </cell>
          <cell r="B3184" t="str">
            <v>PRESBICIA</v>
          </cell>
          <cell r="C3184" t="str">
            <v>062</v>
          </cell>
        </row>
        <row r="3185">
          <cell r="A3185" t="str">
            <v>H525</v>
          </cell>
          <cell r="B3185" t="str">
            <v>TRASTORNOS DE LA ACOMODACION</v>
          </cell>
          <cell r="C3185" t="str">
            <v>062</v>
          </cell>
        </row>
        <row r="3186">
          <cell r="A3186" t="str">
            <v>H526</v>
          </cell>
          <cell r="B3186" t="str">
            <v>OTROS TRASTORNOS DE LA REFRACCION</v>
          </cell>
          <cell r="C3186" t="str">
            <v>062</v>
          </cell>
        </row>
        <row r="3187">
          <cell r="A3187" t="str">
            <v>H527</v>
          </cell>
          <cell r="B3187" t="str">
            <v>TRASTORNO DE LA REFRACCION, NO ESPECIFICADO</v>
          </cell>
          <cell r="C3187" t="str">
            <v>062</v>
          </cell>
        </row>
        <row r="3188">
          <cell r="A3188" t="str">
            <v>H53</v>
          </cell>
          <cell r="B3188" t="str">
            <v>ALTERACIONES DE LA VISION</v>
          </cell>
          <cell r="C3188" t="str">
            <v>062</v>
          </cell>
        </row>
        <row r="3189">
          <cell r="A3189" t="str">
            <v>H530</v>
          </cell>
          <cell r="B3189" t="str">
            <v>AMBLIOPIA EX ANOPSIA</v>
          </cell>
          <cell r="C3189" t="str">
            <v>062</v>
          </cell>
        </row>
        <row r="3190">
          <cell r="A3190" t="str">
            <v>H531</v>
          </cell>
          <cell r="B3190" t="str">
            <v>ALTERACIONES VISUALES SUBJETIVAS</v>
          </cell>
          <cell r="C3190" t="str">
            <v>062</v>
          </cell>
        </row>
        <row r="3191">
          <cell r="A3191" t="str">
            <v>H532</v>
          </cell>
          <cell r="B3191" t="str">
            <v>DIPLOPIA</v>
          </cell>
          <cell r="C3191" t="str">
            <v>062</v>
          </cell>
        </row>
        <row r="3192">
          <cell r="A3192" t="str">
            <v>H533</v>
          </cell>
          <cell r="B3192" t="str">
            <v>OTROS TRASTORNOS DE LA VISION BINOCULAR</v>
          </cell>
          <cell r="C3192" t="str">
            <v>062</v>
          </cell>
        </row>
        <row r="3193">
          <cell r="A3193" t="str">
            <v>H534</v>
          </cell>
          <cell r="B3193" t="str">
            <v>DEFECTOS DEL CAMPO VISUAL</v>
          </cell>
          <cell r="C3193" t="str">
            <v>062</v>
          </cell>
        </row>
        <row r="3194">
          <cell r="A3194" t="str">
            <v>H535</v>
          </cell>
          <cell r="B3194" t="str">
            <v>DEFICIENCIA DE LA VISION CROMATICA</v>
          </cell>
          <cell r="C3194" t="str">
            <v>062</v>
          </cell>
        </row>
        <row r="3195">
          <cell r="A3195" t="str">
            <v>H536</v>
          </cell>
          <cell r="B3195" t="str">
            <v>CEGUERA NOCTURNA</v>
          </cell>
          <cell r="C3195" t="str">
            <v>062</v>
          </cell>
        </row>
        <row r="3196">
          <cell r="A3196" t="str">
            <v>H538</v>
          </cell>
          <cell r="B3196" t="str">
            <v>OTRAS ALTERACIONES VISUALES</v>
          </cell>
          <cell r="C3196" t="str">
            <v>062</v>
          </cell>
        </row>
        <row r="3197">
          <cell r="A3197" t="str">
            <v>H539</v>
          </cell>
          <cell r="B3197" t="str">
            <v>ALTERACION VISUAL, NO ESPECIFICADA</v>
          </cell>
          <cell r="C3197" t="str">
            <v>062</v>
          </cell>
        </row>
        <row r="3198">
          <cell r="A3198" t="str">
            <v>H54</v>
          </cell>
          <cell r="B3198" t="str">
            <v>CEGUERA Y DISMINUCION DE LA AGUDEZA VISUAL</v>
          </cell>
          <cell r="C3198" t="str">
            <v>062</v>
          </cell>
        </row>
        <row r="3199">
          <cell r="A3199" t="str">
            <v>H540</v>
          </cell>
          <cell r="B3199" t="str">
            <v>CEGUERA DE AMBOS OJOS</v>
          </cell>
          <cell r="C3199" t="str">
            <v>062</v>
          </cell>
        </row>
        <row r="3200">
          <cell r="A3200" t="str">
            <v>H541</v>
          </cell>
          <cell r="B3200" t="str">
            <v>CEGUERA DE UN OJO, VISION SUBNORMAL DEL OTRO</v>
          </cell>
          <cell r="C3200" t="str">
            <v>062</v>
          </cell>
        </row>
        <row r="3201">
          <cell r="A3201" t="str">
            <v>H542</v>
          </cell>
          <cell r="B3201" t="str">
            <v>VISION SUBNORMAL DE AMBOS OJOS</v>
          </cell>
          <cell r="C3201" t="str">
            <v>062</v>
          </cell>
        </row>
        <row r="3202">
          <cell r="A3202" t="str">
            <v>H543</v>
          </cell>
          <cell r="B3202" t="str">
            <v>DISMINUCION INDETERMINADA DE LA AGUDEZA VISUAL EN AMBOS OJOS</v>
          </cell>
          <cell r="C3202" t="str">
            <v>062</v>
          </cell>
        </row>
        <row r="3203">
          <cell r="A3203" t="str">
            <v>H544</v>
          </cell>
          <cell r="B3203" t="str">
            <v>CEGUERA DE UN OJO</v>
          </cell>
          <cell r="C3203" t="str">
            <v>062</v>
          </cell>
        </row>
        <row r="3204">
          <cell r="A3204" t="str">
            <v>H545</v>
          </cell>
          <cell r="B3204" t="str">
            <v>VISION SUBNORMAL DE UN OJO</v>
          </cell>
          <cell r="C3204" t="str">
            <v>062</v>
          </cell>
        </row>
        <row r="3205">
          <cell r="A3205" t="str">
            <v>H546</v>
          </cell>
          <cell r="B3205" t="str">
            <v>DIMINUCION INDETERMINADA DE LA AGUDEZA VISUAL DE UN OJO</v>
          </cell>
          <cell r="C3205" t="str">
            <v>062</v>
          </cell>
        </row>
        <row r="3206">
          <cell r="A3206" t="str">
            <v>H547</v>
          </cell>
          <cell r="B3206" t="str">
            <v>DIMINUCION DE LA AGUDEZA VISUAL, SIN ESPECIFICACION</v>
          </cell>
          <cell r="C3206" t="str">
            <v>062</v>
          </cell>
        </row>
        <row r="3207">
          <cell r="A3207" t="str">
            <v>H55</v>
          </cell>
          <cell r="B3207" t="str">
            <v>NISTAGMO Y OTROS MOVIMIENTOS OCULARES IRREGULARES</v>
          </cell>
          <cell r="C3207" t="str">
            <v>062</v>
          </cell>
        </row>
        <row r="3208">
          <cell r="A3208" t="str">
            <v>H57</v>
          </cell>
          <cell r="B3208" t="str">
            <v>OTROS TRASTORNOS DEL OJO Y SUS ANEXOS</v>
          </cell>
          <cell r="C3208" t="str">
            <v>062</v>
          </cell>
        </row>
        <row r="3209">
          <cell r="A3209" t="str">
            <v>H570</v>
          </cell>
          <cell r="B3209" t="str">
            <v>ANOMALIAS DE LA FUNCION PUPILAR</v>
          </cell>
          <cell r="C3209" t="str">
            <v>062</v>
          </cell>
        </row>
        <row r="3210">
          <cell r="A3210" t="str">
            <v>H571</v>
          </cell>
          <cell r="B3210" t="str">
            <v>DOLOR OCULAR</v>
          </cell>
          <cell r="C3210" t="str">
            <v>062</v>
          </cell>
        </row>
        <row r="3211">
          <cell r="A3211" t="str">
            <v>H578</v>
          </cell>
          <cell r="B3211" t="str">
            <v>OTROS TRASTORNOS ESPECIFICADOS DEL OJO Y SUS ANEXOS</v>
          </cell>
          <cell r="C3211" t="str">
            <v>062</v>
          </cell>
        </row>
        <row r="3212">
          <cell r="A3212" t="str">
            <v>H579</v>
          </cell>
          <cell r="B3212" t="str">
            <v>TRASTORNO DEL OJO Y SUS ANEXOS, NO ESPECIFICADO</v>
          </cell>
          <cell r="C3212" t="str">
            <v>062</v>
          </cell>
        </row>
        <row r="3213">
          <cell r="A3213" t="str">
            <v>H59</v>
          </cell>
          <cell r="B3213" t="str">
            <v>TRASTORNOS DEL OJO Y SUS ANEXOS CONSC. A PROCEDIMIENTOS, NO NOP.</v>
          </cell>
          <cell r="C3213" t="str">
            <v>062</v>
          </cell>
        </row>
        <row r="3214">
          <cell r="A3214" t="str">
            <v>H590</v>
          </cell>
          <cell r="B3214" t="str">
            <v>SINDROME VITREO CONSECUTIVO A CIRUGIA DE CATARATA</v>
          </cell>
          <cell r="C3214" t="str">
            <v>062</v>
          </cell>
        </row>
        <row r="3215">
          <cell r="A3215" t="str">
            <v>H598</v>
          </cell>
          <cell r="B3215" t="str">
            <v>OTROS TRASTORNOS DEL OJO Y SUS ANEXOS, CONSECUTIVO A PROCEDIMIENTO</v>
          </cell>
          <cell r="C3215" t="str">
            <v>062</v>
          </cell>
        </row>
        <row r="3216">
          <cell r="A3216" t="str">
            <v>H599</v>
          </cell>
          <cell r="B3216" t="str">
            <v>TRASTORNO NO ESPECIFICADO DEL OJO Y SUS ANEXOS, CONSC. A PROCEDIM.</v>
          </cell>
          <cell r="C3216" t="str">
            <v>062</v>
          </cell>
        </row>
        <row r="3217">
          <cell r="A3217" t="str">
            <v>H60</v>
          </cell>
          <cell r="B3217" t="str">
            <v>OTITIS EXTERNA</v>
          </cell>
          <cell r="C3217" t="str">
            <v>063</v>
          </cell>
        </row>
        <row r="3218">
          <cell r="A3218" t="str">
            <v>H600</v>
          </cell>
          <cell r="B3218" t="str">
            <v>ABSCESO DEL OIDO EXTERNO</v>
          </cell>
          <cell r="C3218" t="str">
            <v>063</v>
          </cell>
        </row>
        <row r="3219">
          <cell r="A3219" t="str">
            <v>H601</v>
          </cell>
          <cell r="B3219" t="str">
            <v>CELULITIS DEL OIDO EXTERNO</v>
          </cell>
          <cell r="C3219" t="str">
            <v>063</v>
          </cell>
        </row>
        <row r="3220">
          <cell r="A3220" t="str">
            <v>H602</v>
          </cell>
          <cell r="B3220" t="str">
            <v>OTITIS EXTERNA MALIGNA</v>
          </cell>
          <cell r="C3220" t="str">
            <v>063</v>
          </cell>
        </row>
        <row r="3221">
          <cell r="A3221" t="str">
            <v>H603</v>
          </cell>
          <cell r="B3221" t="str">
            <v>OTRAS OTITIS EXTERNAS INFECCIOSAS</v>
          </cell>
          <cell r="C3221" t="str">
            <v>063</v>
          </cell>
        </row>
        <row r="3222">
          <cell r="A3222" t="str">
            <v>H604</v>
          </cell>
          <cell r="B3222" t="str">
            <v>COLESTEATOMA DEL OIDO EXTERNO</v>
          </cell>
          <cell r="C3222" t="str">
            <v>063</v>
          </cell>
        </row>
        <row r="3223">
          <cell r="A3223" t="str">
            <v>H605</v>
          </cell>
          <cell r="B3223" t="str">
            <v>OTITIS EXTERNA AGUDA, NO INFECCIOSA</v>
          </cell>
          <cell r="C3223" t="str">
            <v>063</v>
          </cell>
        </row>
        <row r="3224">
          <cell r="A3224" t="str">
            <v>H608</v>
          </cell>
          <cell r="B3224" t="str">
            <v>OTRAS OTITIS EXTERNA</v>
          </cell>
          <cell r="C3224" t="str">
            <v>063</v>
          </cell>
        </row>
        <row r="3225">
          <cell r="A3225" t="str">
            <v>H609</v>
          </cell>
          <cell r="B3225" t="str">
            <v>OTITIS EXTERNA, SIN OTRA ESPECIFICACION</v>
          </cell>
          <cell r="C3225" t="str">
            <v>063</v>
          </cell>
        </row>
        <row r="3226">
          <cell r="A3226" t="str">
            <v>H61</v>
          </cell>
          <cell r="B3226" t="str">
            <v>OTROS TRASTORNOS DEL OIDO EXTERNO</v>
          </cell>
          <cell r="C3226" t="str">
            <v>063</v>
          </cell>
        </row>
        <row r="3227">
          <cell r="A3227" t="str">
            <v>H610</v>
          </cell>
          <cell r="B3227" t="str">
            <v>PERICONDRITIS DEL OIDO EXTERNO</v>
          </cell>
          <cell r="C3227" t="str">
            <v>063</v>
          </cell>
        </row>
        <row r="3228">
          <cell r="A3228" t="str">
            <v>H611</v>
          </cell>
          <cell r="B3228" t="str">
            <v>AFECCIONES NO INFECCIONSAS DEL PABELLON SUDITIVO</v>
          </cell>
          <cell r="C3228" t="str">
            <v>063</v>
          </cell>
        </row>
        <row r="3229">
          <cell r="A3229" t="str">
            <v>H612</v>
          </cell>
          <cell r="B3229" t="str">
            <v>CERUMEN IMPACTADO</v>
          </cell>
          <cell r="C3229" t="str">
            <v>063</v>
          </cell>
        </row>
        <row r="3230">
          <cell r="A3230" t="str">
            <v>H613</v>
          </cell>
          <cell r="B3230" t="str">
            <v>ESTENOSIS ADQUIRIDA DEL CONDUCTO AUDITIVO EXTERNO</v>
          </cell>
          <cell r="C3230" t="str">
            <v>063</v>
          </cell>
        </row>
        <row r="3231">
          <cell r="A3231" t="str">
            <v>H618</v>
          </cell>
          <cell r="B3231" t="str">
            <v>OTROS TRASTORNOS ESPECIFICADOS DEL OIDO EXTERNO</v>
          </cell>
          <cell r="C3231" t="str">
            <v>063</v>
          </cell>
        </row>
        <row r="3232">
          <cell r="A3232" t="str">
            <v>H619</v>
          </cell>
          <cell r="B3232" t="str">
            <v>TRASTORNO DEL OIDO EXTERNO, NO ESPECIFICADO</v>
          </cell>
          <cell r="C3232" t="str">
            <v>063</v>
          </cell>
        </row>
        <row r="3233">
          <cell r="A3233" t="str">
            <v>H65</v>
          </cell>
          <cell r="B3233" t="str">
            <v>OTITIS MEDIA NO SUPURATIVA</v>
          </cell>
          <cell r="C3233" t="str">
            <v>063</v>
          </cell>
        </row>
        <row r="3234">
          <cell r="A3234" t="str">
            <v>H650</v>
          </cell>
          <cell r="B3234" t="str">
            <v>OTITIS MEDIA SEROSA</v>
          </cell>
          <cell r="C3234" t="str">
            <v>063</v>
          </cell>
        </row>
        <row r="3235">
          <cell r="A3235" t="str">
            <v>H651</v>
          </cell>
          <cell r="B3235" t="str">
            <v>OTRA OTITIS MEDIA AGUDA, NO SUPURATIVA</v>
          </cell>
          <cell r="C3235" t="str">
            <v>063</v>
          </cell>
        </row>
        <row r="3236">
          <cell r="A3236" t="str">
            <v>H652</v>
          </cell>
          <cell r="B3236" t="str">
            <v>OTITIS MEDIA CRONICA SEROSA</v>
          </cell>
          <cell r="C3236" t="str">
            <v>063</v>
          </cell>
        </row>
        <row r="3237">
          <cell r="A3237" t="str">
            <v>H653</v>
          </cell>
          <cell r="B3237" t="str">
            <v>OTITIS MEDIA CRONICA MUCOIDE</v>
          </cell>
          <cell r="C3237" t="str">
            <v>063</v>
          </cell>
        </row>
        <row r="3238">
          <cell r="A3238" t="str">
            <v>H654</v>
          </cell>
          <cell r="B3238" t="str">
            <v>OTRAS OTITIS MEDIAS CRONICAS NO SUPURATIVAS</v>
          </cell>
          <cell r="C3238" t="str">
            <v>063</v>
          </cell>
        </row>
        <row r="3239">
          <cell r="A3239" t="str">
            <v>H659</v>
          </cell>
          <cell r="B3239" t="str">
            <v>OTITIS MEDIA NO SUPURATIVA, SIN OTRA ESPECIFICACION</v>
          </cell>
          <cell r="C3239" t="str">
            <v>063</v>
          </cell>
        </row>
        <row r="3240">
          <cell r="A3240" t="str">
            <v>H66</v>
          </cell>
          <cell r="B3240" t="str">
            <v>OTITIS MEDIA SUPURATIVA Y LA NO ESPECIFICADA</v>
          </cell>
          <cell r="C3240" t="str">
            <v>063</v>
          </cell>
        </row>
        <row r="3241">
          <cell r="A3241" t="str">
            <v>H660</v>
          </cell>
          <cell r="B3241" t="str">
            <v>OTITIS MEDIA SUPURATIVA AGUDA</v>
          </cell>
          <cell r="C3241" t="str">
            <v>063</v>
          </cell>
        </row>
        <row r="3242">
          <cell r="A3242" t="str">
            <v>H661</v>
          </cell>
          <cell r="B3242" t="str">
            <v>OTITIS MEDIA TUBOTIMPANICA SUPURATIVA CRONICA</v>
          </cell>
          <cell r="C3242" t="str">
            <v>063</v>
          </cell>
        </row>
        <row r="3243">
          <cell r="A3243" t="str">
            <v>H662</v>
          </cell>
          <cell r="B3243" t="str">
            <v>OTITIS MEDIA SUPURATIVA CRONICA ATICOANTRAL</v>
          </cell>
          <cell r="C3243" t="str">
            <v>063</v>
          </cell>
        </row>
        <row r="3244">
          <cell r="A3244" t="str">
            <v>H663</v>
          </cell>
          <cell r="B3244" t="str">
            <v>OTRAS OTITIS MEDIAS CRONICAS SUPURATIVAS</v>
          </cell>
          <cell r="C3244" t="str">
            <v>063</v>
          </cell>
        </row>
        <row r="3245">
          <cell r="A3245" t="str">
            <v>H664</v>
          </cell>
          <cell r="B3245" t="str">
            <v>OTITIS MEDIA SUPURATIVA, SIN OTRA ESPECIFICACION</v>
          </cell>
          <cell r="C3245" t="str">
            <v>063</v>
          </cell>
        </row>
        <row r="3246">
          <cell r="A3246" t="str">
            <v>H669</v>
          </cell>
          <cell r="B3246" t="str">
            <v>OTITIS MEDIA, NO ESPECIFICADA</v>
          </cell>
          <cell r="C3246" t="str">
            <v>063</v>
          </cell>
        </row>
        <row r="3247">
          <cell r="A3247" t="str">
            <v>H68</v>
          </cell>
          <cell r="B3247" t="str">
            <v>INFLAMACION Y OBSTRUCCION DE LA TROMPA DE EUSTAQUIO</v>
          </cell>
          <cell r="C3247" t="str">
            <v>063</v>
          </cell>
        </row>
        <row r="3248">
          <cell r="A3248" t="str">
            <v>H680</v>
          </cell>
          <cell r="B3248" t="str">
            <v>SALPINGITIS EUSTAQUIANA</v>
          </cell>
          <cell r="C3248" t="str">
            <v>063</v>
          </cell>
        </row>
        <row r="3249">
          <cell r="A3249" t="str">
            <v>H681</v>
          </cell>
          <cell r="B3249" t="str">
            <v>OBSTRUCCION DE LA TROMPA DE EUSTAQUIO</v>
          </cell>
          <cell r="C3249" t="str">
            <v>063</v>
          </cell>
        </row>
        <row r="3250">
          <cell r="A3250" t="str">
            <v>H69</v>
          </cell>
          <cell r="B3250" t="str">
            <v>OTROS TRASTORNOS DE LA TROMPA DE EUSTAQUIO</v>
          </cell>
          <cell r="C3250" t="str">
            <v>063</v>
          </cell>
        </row>
        <row r="3251">
          <cell r="A3251" t="str">
            <v>H690</v>
          </cell>
          <cell r="B3251" t="str">
            <v>DISTENSION DE LA TROMPA DE EUSTAQUIO</v>
          </cell>
          <cell r="C3251" t="str">
            <v>063</v>
          </cell>
        </row>
        <row r="3252">
          <cell r="A3252" t="str">
            <v>H698</v>
          </cell>
          <cell r="B3252" t="str">
            <v>OTROS TRASTORNOS ESPECIFICADOS DE LA TROMPA DE EUSTAQUIO</v>
          </cell>
          <cell r="C3252" t="str">
            <v>063</v>
          </cell>
        </row>
        <row r="3253">
          <cell r="A3253" t="str">
            <v>H699</v>
          </cell>
          <cell r="B3253" t="str">
            <v>TRASTORNO DE LA TROMPA DE EUSTAQUIO, NO ESPECIFICADO</v>
          </cell>
          <cell r="C3253" t="str">
            <v>063</v>
          </cell>
        </row>
        <row r="3254">
          <cell r="A3254" t="str">
            <v>H70</v>
          </cell>
          <cell r="B3254" t="str">
            <v>MASTOIDITIS Y AFECCIONES RELACIONADAS</v>
          </cell>
          <cell r="C3254" t="str">
            <v>063</v>
          </cell>
        </row>
        <row r="3255">
          <cell r="A3255" t="str">
            <v>H700</v>
          </cell>
          <cell r="B3255" t="str">
            <v>MASTOIDITIS AGUDA</v>
          </cell>
          <cell r="C3255" t="str">
            <v>063</v>
          </cell>
        </row>
        <row r="3256">
          <cell r="A3256" t="str">
            <v>H701</v>
          </cell>
          <cell r="B3256" t="str">
            <v>MASTOIDITIS CRONICA</v>
          </cell>
          <cell r="C3256" t="str">
            <v>063</v>
          </cell>
        </row>
        <row r="3257">
          <cell r="A3257" t="str">
            <v>H702</v>
          </cell>
          <cell r="B3257" t="str">
            <v>PETROSITIS</v>
          </cell>
          <cell r="C3257" t="str">
            <v>063</v>
          </cell>
        </row>
        <row r="3258">
          <cell r="A3258" t="str">
            <v>H708</v>
          </cell>
          <cell r="B3258" t="str">
            <v>OTRAS MASTOIDITIS Y AFECCIONES RELACIONADAS</v>
          </cell>
          <cell r="C3258" t="str">
            <v>063</v>
          </cell>
        </row>
        <row r="3259">
          <cell r="A3259" t="str">
            <v>H709</v>
          </cell>
          <cell r="B3259" t="str">
            <v>MASTOIDITIS, NO ESPECIFICADA</v>
          </cell>
          <cell r="C3259" t="str">
            <v>063</v>
          </cell>
        </row>
        <row r="3260">
          <cell r="A3260" t="str">
            <v>H71</v>
          </cell>
          <cell r="B3260" t="str">
            <v>COLESTEATOMA DEL OIDO MEDIO</v>
          </cell>
          <cell r="C3260" t="str">
            <v>063</v>
          </cell>
        </row>
        <row r="3261">
          <cell r="A3261" t="str">
            <v>H72</v>
          </cell>
          <cell r="B3261" t="str">
            <v>PERFORACION DE LA MEMBRANA TIMPANICA</v>
          </cell>
          <cell r="C3261" t="str">
            <v>063</v>
          </cell>
        </row>
        <row r="3262">
          <cell r="A3262" t="str">
            <v>H720</v>
          </cell>
          <cell r="B3262" t="str">
            <v>PERFORACION CENTRAL DE LA MEMBRANA TIMPANICA</v>
          </cell>
          <cell r="C3262" t="str">
            <v>063</v>
          </cell>
        </row>
        <row r="3263">
          <cell r="A3263" t="str">
            <v>H721</v>
          </cell>
          <cell r="B3263" t="str">
            <v>PERFORACION ATICA DE LA MEMBRANA TIMPANICA</v>
          </cell>
          <cell r="C3263" t="str">
            <v>063</v>
          </cell>
        </row>
        <row r="3264">
          <cell r="A3264" t="str">
            <v>H722</v>
          </cell>
          <cell r="B3264" t="str">
            <v>OTRAS PERFORACIONES MARGINALES DE LA MEMBRANA TIMPANICA</v>
          </cell>
          <cell r="C3264" t="str">
            <v>063</v>
          </cell>
        </row>
        <row r="3265">
          <cell r="A3265" t="str">
            <v>H728</v>
          </cell>
          <cell r="B3265" t="str">
            <v>OTRAS PERFORACIONES DE LA MEMBRANA TIMPANICA</v>
          </cell>
          <cell r="C3265" t="str">
            <v>063</v>
          </cell>
        </row>
        <row r="3266">
          <cell r="A3266" t="str">
            <v>H729</v>
          </cell>
          <cell r="B3266" t="str">
            <v>PERFORACION DE LA MEMBRANA TIMPANICA, SIN OTRA ESPECIFICACION</v>
          </cell>
          <cell r="C3266" t="str">
            <v>063</v>
          </cell>
        </row>
        <row r="3267">
          <cell r="A3267" t="str">
            <v>H73</v>
          </cell>
          <cell r="B3267" t="str">
            <v>OTROS TRASTORNOS DE LA MEMBRANA TIMPANICA</v>
          </cell>
          <cell r="C3267" t="str">
            <v>063</v>
          </cell>
        </row>
        <row r="3268">
          <cell r="A3268" t="str">
            <v>H730</v>
          </cell>
          <cell r="B3268" t="str">
            <v>MIRINGITIS AGUDA</v>
          </cell>
          <cell r="C3268" t="str">
            <v>063</v>
          </cell>
        </row>
        <row r="3269">
          <cell r="A3269" t="str">
            <v>H731</v>
          </cell>
          <cell r="B3269" t="str">
            <v>MIRINGITIS CRONICA</v>
          </cell>
          <cell r="C3269" t="str">
            <v>063</v>
          </cell>
        </row>
        <row r="3270">
          <cell r="A3270" t="str">
            <v>H738</v>
          </cell>
          <cell r="B3270" t="str">
            <v>OTROS TRASTORNOS ESPECIFICADOS DE LA MEMBRANA TIMPANICA</v>
          </cell>
          <cell r="C3270" t="str">
            <v>063</v>
          </cell>
        </row>
        <row r="3271">
          <cell r="A3271" t="str">
            <v>H739</v>
          </cell>
          <cell r="B3271" t="str">
            <v>TRASTORNO DE LA MEMBRANA TIMPANICA, NO ESPECIFICADO</v>
          </cell>
          <cell r="C3271" t="str">
            <v>063</v>
          </cell>
        </row>
        <row r="3272">
          <cell r="A3272" t="str">
            <v>H74</v>
          </cell>
          <cell r="B3272" t="str">
            <v>OTROS TRASTORNOS DEL OIDO MEDIO Y DE LA APOFISIS MASTOIDES</v>
          </cell>
          <cell r="C3272" t="str">
            <v>063</v>
          </cell>
        </row>
        <row r="3273">
          <cell r="A3273" t="str">
            <v>H740</v>
          </cell>
          <cell r="B3273" t="str">
            <v>TIMPANOSCLEROSIS</v>
          </cell>
          <cell r="C3273" t="str">
            <v>063</v>
          </cell>
        </row>
        <row r="3274">
          <cell r="A3274" t="str">
            <v>H741</v>
          </cell>
          <cell r="B3274" t="str">
            <v>ENFERMEDAD ADHESIVA DEL OIDO MEDIO</v>
          </cell>
          <cell r="C3274" t="str">
            <v>063</v>
          </cell>
        </row>
        <row r="3275">
          <cell r="A3275" t="str">
            <v>H742</v>
          </cell>
          <cell r="B3275" t="str">
            <v>DISCONTINUIDAD Y DISLOCACION DE LOS HUESECILLOS DEL OIDO</v>
          </cell>
          <cell r="C3275" t="str">
            <v>063</v>
          </cell>
        </row>
        <row r="3276">
          <cell r="A3276" t="str">
            <v>H743</v>
          </cell>
          <cell r="B3276" t="str">
            <v>OTRAS ANORMALIDADES ADQUIRIDAS DE LOS HUESECILLOS DEL OIDO</v>
          </cell>
          <cell r="C3276" t="str">
            <v>063</v>
          </cell>
        </row>
        <row r="3277">
          <cell r="A3277" t="str">
            <v>H744</v>
          </cell>
          <cell r="B3277" t="str">
            <v>POLIPO DEL OIDO MEDIO</v>
          </cell>
          <cell r="C3277" t="str">
            <v>063</v>
          </cell>
        </row>
        <row r="3278">
          <cell r="A3278" t="str">
            <v>H748</v>
          </cell>
          <cell r="B3278" t="str">
            <v>OTROS TRASTORNOS ESPCIF. DEL OIDO MEDIO Y DE LA APOFISIS MASTOIDES</v>
          </cell>
          <cell r="C3278" t="str">
            <v>063</v>
          </cell>
        </row>
        <row r="3279">
          <cell r="A3279" t="str">
            <v>H749</v>
          </cell>
          <cell r="B3279" t="str">
            <v>TRASTORNO DEL OIDO MEDIO Y DE LA APOFISIS MASTOIDES, NO ESPECIFICADO</v>
          </cell>
          <cell r="C3279" t="str">
            <v>063</v>
          </cell>
        </row>
        <row r="3280">
          <cell r="A3280" t="str">
            <v>H80</v>
          </cell>
          <cell r="B3280" t="str">
            <v>OTOSCLEROSIS</v>
          </cell>
          <cell r="C3280" t="str">
            <v>063</v>
          </cell>
        </row>
        <row r="3281">
          <cell r="A3281" t="str">
            <v>H800</v>
          </cell>
          <cell r="B3281" t="str">
            <v>OTOSCLEROSIS QUE AFECTA LA VENTANA OVAL, NO OBLITERANTE</v>
          </cell>
          <cell r="C3281" t="str">
            <v>063</v>
          </cell>
        </row>
        <row r="3282">
          <cell r="A3282" t="str">
            <v>H801</v>
          </cell>
          <cell r="B3282" t="str">
            <v>OTOSCLEROSIS QUE AFECTA LA VENTANA OVAL, OBLITERANTE</v>
          </cell>
          <cell r="C3282" t="str">
            <v>063</v>
          </cell>
        </row>
        <row r="3283">
          <cell r="A3283" t="str">
            <v>H802</v>
          </cell>
          <cell r="B3283" t="str">
            <v>OTOSCLEROSIS COCLEAR</v>
          </cell>
          <cell r="C3283" t="str">
            <v>063</v>
          </cell>
        </row>
        <row r="3284">
          <cell r="A3284" t="str">
            <v>H808</v>
          </cell>
          <cell r="B3284" t="str">
            <v>OTRAS OTOSCLEROSIS</v>
          </cell>
          <cell r="C3284" t="str">
            <v>063</v>
          </cell>
        </row>
        <row r="3285">
          <cell r="A3285" t="str">
            <v>H809</v>
          </cell>
          <cell r="B3285" t="str">
            <v>OTOSCLEROSIS, NO ESPECIFICADA</v>
          </cell>
          <cell r="C3285" t="str">
            <v>063</v>
          </cell>
        </row>
        <row r="3286">
          <cell r="A3286" t="str">
            <v>H81</v>
          </cell>
          <cell r="B3286" t="str">
            <v>TRASTORNOS DE LA FUNCION VESTIBULAR</v>
          </cell>
          <cell r="C3286" t="str">
            <v>063</v>
          </cell>
        </row>
        <row r="3287">
          <cell r="A3287" t="str">
            <v>H810</v>
          </cell>
          <cell r="B3287" t="str">
            <v>ENFERMEDAD DE MENIERE</v>
          </cell>
          <cell r="C3287" t="str">
            <v>063</v>
          </cell>
        </row>
        <row r="3288">
          <cell r="A3288" t="str">
            <v>H811</v>
          </cell>
          <cell r="B3288" t="str">
            <v>VERTIGO PAROXISTICO BENIGNO</v>
          </cell>
          <cell r="C3288" t="str">
            <v>063</v>
          </cell>
        </row>
        <row r="3289">
          <cell r="A3289" t="str">
            <v>H812</v>
          </cell>
          <cell r="B3289" t="str">
            <v>NEURONITIS VESTIBULAR</v>
          </cell>
          <cell r="C3289" t="str">
            <v>063</v>
          </cell>
        </row>
        <row r="3290">
          <cell r="A3290" t="str">
            <v>H813</v>
          </cell>
          <cell r="B3290" t="str">
            <v>OTROS VERTIGOS PERIFERICOS</v>
          </cell>
          <cell r="C3290" t="str">
            <v>063</v>
          </cell>
        </row>
        <row r="3291">
          <cell r="A3291" t="str">
            <v>H814</v>
          </cell>
          <cell r="B3291" t="str">
            <v>VERTIGO DE ORIGEN CENTRAL</v>
          </cell>
          <cell r="C3291" t="str">
            <v>063</v>
          </cell>
        </row>
        <row r="3292">
          <cell r="A3292" t="str">
            <v>H818</v>
          </cell>
          <cell r="B3292" t="str">
            <v>OTROS TRASTORNOS DE LA FUNCION VESTIBULAR</v>
          </cell>
          <cell r="C3292" t="str">
            <v>063</v>
          </cell>
        </row>
        <row r="3293">
          <cell r="A3293" t="str">
            <v>H819</v>
          </cell>
          <cell r="B3293" t="str">
            <v>TRASTORNO DE LA FUNCION VESTIBULAR, NO ESPECIFICADO</v>
          </cell>
          <cell r="C3293" t="str">
            <v>063</v>
          </cell>
        </row>
        <row r="3294">
          <cell r="A3294" t="str">
            <v>H83</v>
          </cell>
          <cell r="B3294" t="str">
            <v>OTORS TRASTORNOS DEL OIDO INTERNO</v>
          </cell>
          <cell r="C3294" t="str">
            <v>063</v>
          </cell>
        </row>
        <row r="3295">
          <cell r="A3295" t="str">
            <v>H830</v>
          </cell>
          <cell r="B3295" t="str">
            <v>LABERINTITIS</v>
          </cell>
          <cell r="C3295" t="str">
            <v>063</v>
          </cell>
        </row>
        <row r="3296">
          <cell r="A3296" t="str">
            <v>H831</v>
          </cell>
          <cell r="B3296" t="str">
            <v>FISTULA DEL LABERINTO</v>
          </cell>
          <cell r="C3296" t="str">
            <v>063</v>
          </cell>
        </row>
        <row r="3297">
          <cell r="A3297" t="str">
            <v>H832</v>
          </cell>
          <cell r="B3297" t="str">
            <v>DISFUNCION DEL LABERINTO</v>
          </cell>
          <cell r="C3297" t="str">
            <v>063</v>
          </cell>
        </row>
        <row r="3298">
          <cell r="A3298" t="str">
            <v>H833</v>
          </cell>
          <cell r="B3298" t="str">
            <v>EFECTOS DEL RUIDO SOBRE EL OIDO INTERNO</v>
          </cell>
          <cell r="C3298" t="str">
            <v>063</v>
          </cell>
        </row>
        <row r="3299">
          <cell r="A3299" t="str">
            <v>H838</v>
          </cell>
          <cell r="B3299" t="str">
            <v>OTROS TRASTORNOS ESPECIFICADOS DEL OIDO INTERNO</v>
          </cell>
          <cell r="C3299" t="str">
            <v>063</v>
          </cell>
        </row>
        <row r="3300">
          <cell r="A3300" t="str">
            <v>H839</v>
          </cell>
          <cell r="B3300" t="str">
            <v>TRASTORNO DEL OIDO INTERNO, NO ESPECIFICADO</v>
          </cell>
          <cell r="C3300" t="str">
            <v>063</v>
          </cell>
        </row>
        <row r="3301">
          <cell r="A3301" t="str">
            <v>H90</v>
          </cell>
          <cell r="B3301" t="str">
            <v>HIPOACUSIA CONDUCTIVA Y NEUROSENSORIAL</v>
          </cell>
          <cell r="C3301" t="str">
            <v>063</v>
          </cell>
        </row>
        <row r="3302">
          <cell r="A3302" t="str">
            <v>H900</v>
          </cell>
          <cell r="B3302" t="str">
            <v>HIPOACUSIA CONDUCTIVA BILATERAL</v>
          </cell>
          <cell r="C3302" t="str">
            <v>063</v>
          </cell>
        </row>
        <row r="3303">
          <cell r="A3303" t="str">
            <v>H901</v>
          </cell>
          <cell r="B3303" t="str">
            <v>HIPOACUSIA CONDUCTIVA, UNILATERAL CON AUDICION IRRESTRICTA CONTRAL.</v>
          </cell>
          <cell r="C3303" t="str">
            <v>063</v>
          </cell>
        </row>
        <row r="3304">
          <cell r="A3304" t="str">
            <v>H902</v>
          </cell>
          <cell r="B3304" t="str">
            <v>HIPOACUSIA CONDUCTIVA, SIN OTRA ESPECIFICACION</v>
          </cell>
          <cell r="C3304" t="str">
            <v>063</v>
          </cell>
        </row>
        <row r="3305">
          <cell r="A3305" t="str">
            <v>H903</v>
          </cell>
          <cell r="B3305" t="str">
            <v>HIPOACUSIA NEUROSENSORIAL, BILATERAL</v>
          </cell>
          <cell r="C3305" t="str">
            <v>063</v>
          </cell>
        </row>
        <row r="3306">
          <cell r="A3306" t="str">
            <v>H904</v>
          </cell>
          <cell r="B3306" t="str">
            <v>HIPOACUSIA NEUROSENSORIAL, UNILATERAL CON AUDICION</v>
          </cell>
          <cell r="C3306" t="str">
            <v>063</v>
          </cell>
        </row>
        <row r="3307">
          <cell r="A3307" t="str">
            <v>H905</v>
          </cell>
          <cell r="B3307" t="str">
            <v>HIPOACUSIA NEUROSENSORIAL, SIN OTRA ESPECIFICACION</v>
          </cell>
          <cell r="C3307" t="str">
            <v>063</v>
          </cell>
        </row>
        <row r="3308">
          <cell r="A3308" t="str">
            <v>H906</v>
          </cell>
          <cell r="B3308" t="str">
            <v>HIPOACUSIA MIXTA CONDUCTIVA Y NEUROSENSORIAL. BILATERAL</v>
          </cell>
          <cell r="C3308" t="str">
            <v>063</v>
          </cell>
        </row>
        <row r="3309">
          <cell r="A3309" t="str">
            <v>H907</v>
          </cell>
          <cell r="B3309" t="str">
            <v>HIPOACUSIA MIXTA CONDUC. Y NEUROSENSORIAL, UNILATERAL CON UADICION</v>
          </cell>
          <cell r="C3309" t="str">
            <v>063</v>
          </cell>
        </row>
        <row r="3310">
          <cell r="A3310" t="str">
            <v>H908</v>
          </cell>
          <cell r="B3310" t="str">
            <v>HIPOACUSIA MIXTA CONDUCTIVA Y NEUROSENSORIAL, NO ESPECIFICADA</v>
          </cell>
          <cell r="C3310" t="str">
            <v>063</v>
          </cell>
        </row>
        <row r="3311">
          <cell r="A3311" t="str">
            <v>H91</v>
          </cell>
          <cell r="B3311" t="str">
            <v>OTRAS HIPOACUSIAS</v>
          </cell>
          <cell r="C3311" t="str">
            <v>063</v>
          </cell>
        </row>
        <row r="3312">
          <cell r="A3312" t="str">
            <v>H910</v>
          </cell>
          <cell r="B3312" t="str">
            <v>HIPOACUSIA OTOTOXICA</v>
          </cell>
          <cell r="C3312" t="str">
            <v>063</v>
          </cell>
        </row>
        <row r="3313">
          <cell r="A3313" t="str">
            <v>H911</v>
          </cell>
          <cell r="B3313" t="str">
            <v>PRESBIACUSIA</v>
          </cell>
          <cell r="C3313" t="str">
            <v>063</v>
          </cell>
        </row>
        <row r="3314">
          <cell r="A3314" t="str">
            <v>H912</v>
          </cell>
          <cell r="B3314" t="str">
            <v>HIPOACUSIA SUBITA IDIOPATICA</v>
          </cell>
          <cell r="C3314" t="str">
            <v>063</v>
          </cell>
        </row>
        <row r="3315">
          <cell r="A3315" t="str">
            <v>H913</v>
          </cell>
          <cell r="B3315" t="str">
            <v>SORDUMUDEZ, NO CLASIFICADA EN OTRA PARTE</v>
          </cell>
          <cell r="C3315" t="str">
            <v>063</v>
          </cell>
        </row>
        <row r="3316">
          <cell r="A3316" t="str">
            <v>H918</v>
          </cell>
          <cell r="B3316" t="str">
            <v>OTRAS HIPOACUSIAS ESPECIFICADAS</v>
          </cell>
          <cell r="C3316" t="str">
            <v>063</v>
          </cell>
        </row>
        <row r="3317">
          <cell r="A3317" t="str">
            <v>H919</v>
          </cell>
          <cell r="B3317" t="str">
            <v>HIPOACUSIA, NO ESEPCIFICADA</v>
          </cell>
          <cell r="C3317" t="str">
            <v>063</v>
          </cell>
        </row>
        <row r="3318">
          <cell r="A3318" t="str">
            <v>H92</v>
          </cell>
          <cell r="B3318" t="str">
            <v>OTALGIA Y SECRECION DEL OIDO</v>
          </cell>
          <cell r="C3318" t="str">
            <v>063</v>
          </cell>
        </row>
        <row r="3319">
          <cell r="A3319" t="str">
            <v>H920</v>
          </cell>
          <cell r="B3319" t="str">
            <v>OTALGIA</v>
          </cell>
          <cell r="C3319" t="str">
            <v>063</v>
          </cell>
        </row>
        <row r="3320">
          <cell r="A3320" t="str">
            <v>H921</v>
          </cell>
          <cell r="B3320" t="str">
            <v>OTORREA</v>
          </cell>
          <cell r="C3320" t="str">
            <v>063</v>
          </cell>
        </row>
        <row r="3321">
          <cell r="A3321" t="str">
            <v>H922</v>
          </cell>
          <cell r="B3321" t="str">
            <v>OTORRAGIA</v>
          </cell>
          <cell r="C3321" t="str">
            <v>063</v>
          </cell>
        </row>
        <row r="3322">
          <cell r="A3322" t="str">
            <v>H93</v>
          </cell>
          <cell r="B3322" t="str">
            <v>OTROS TRASTORNOS DEL OIDO, NO CLASIFICADOS EN OTRA PARTE</v>
          </cell>
          <cell r="C3322" t="str">
            <v>063</v>
          </cell>
        </row>
        <row r="3323">
          <cell r="A3323" t="str">
            <v>H930</v>
          </cell>
          <cell r="B3323" t="str">
            <v>TRASTORNO DEGENERATIVO Y VASCULARES DEL OIDO</v>
          </cell>
          <cell r="C3323" t="str">
            <v>063</v>
          </cell>
        </row>
        <row r="3324">
          <cell r="A3324" t="str">
            <v>H931</v>
          </cell>
          <cell r="B3324" t="str">
            <v>TINNITUS</v>
          </cell>
          <cell r="C3324" t="str">
            <v>063</v>
          </cell>
        </row>
        <row r="3325">
          <cell r="A3325" t="str">
            <v>H932</v>
          </cell>
          <cell r="B3325" t="str">
            <v>OTRAS PERCEPCIONES AUDITIVAS ANORMALES</v>
          </cell>
          <cell r="C3325" t="str">
            <v>063</v>
          </cell>
        </row>
        <row r="3326">
          <cell r="A3326" t="str">
            <v>H933</v>
          </cell>
          <cell r="B3326" t="str">
            <v>TRASTORNOS DEL NERVIO AUDITIVO</v>
          </cell>
          <cell r="C3326" t="str">
            <v>063</v>
          </cell>
        </row>
        <row r="3327">
          <cell r="A3327" t="str">
            <v>H938</v>
          </cell>
          <cell r="B3327" t="str">
            <v>OTROS TRASTORNOS ESPECIFICADOS DEL OIDO</v>
          </cell>
          <cell r="C3327" t="str">
            <v>063</v>
          </cell>
        </row>
        <row r="3328">
          <cell r="A3328" t="str">
            <v>H939</v>
          </cell>
          <cell r="B3328" t="str">
            <v>TRASTORNO DEL OIDO, NO ESPECIFICADO</v>
          </cell>
          <cell r="C3328" t="str">
            <v>063</v>
          </cell>
        </row>
        <row r="3329">
          <cell r="A3329" t="str">
            <v>H95</v>
          </cell>
          <cell r="B3329" t="str">
            <v>TRASTORNOS DEL OIDO Y DE LA APOFISIS MASTOIDES CONSC. A PROCEDIMIENTO</v>
          </cell>
          <cell r="C3329" t="str">
            <v>063</v>
          </cell>
        </row>
        <row r="3330">
          <cell r="A3330" t="str">
            <v>H950</v>
          </cell>
          <cell r="B3330" t="str">
            <v>COLESTEATOMA RECURRENTE DE LA CAVIDAD RESULTANTE DE LA MASTOIDECT</v>
          </cell>
          <cell r="C3330" t="str">
            <v>063</v>
          </cell>
        </row>
        <row r="3331">
          <cell r="A3331" t="str">
            <v>H951</v>
          </cell>
          <cell r="B3331" t="str">
            <v>OTROS TRASTORNOS POSTERIORES A LA MASTOIDECTOMIA</v>
          </cell>
          <cell r="C3331" t="str">
            <v>063</v>
          </cell>
        </row>
        <row r="3332">
          <cell r="A3332" t="str">
            <v>H958</v>
          </cell>
          <cell r="B3332" t="str">
            <v>OTROS TRASTORNOS DEL OIDO Y LA APOFISIS MASTOIDES, CONSC. A PROCED.</v>
          </cell>
          <cell r="C3332" t="str">
            <v>063</v>
          </cell>
        </row>
        <row r="3333">
          <cell r="A3333" t="str">
            <v>H959</v>
          </cell>
          <cell r="B3333" t="str">
            <v>TRASTORNOS NO ESEPCIF. DEL OIDO Y DE LA APOFISIS MASTOIDES CONSEC.</v>
          </cell>
          <cell r="C3333" t="str">
            <v>063</v>
          </cell>
        </row>
        <row r="3334">
          <cell r="A3334" t="str">
            <v>HOSP</v>
          </cell>
          <cell r="B3334" t="str">
            <v xml:space="preserve"> VIGILANCIA DE LA DISPOSICION RESIDUOS HOSPITALARIOS</v>
          </cell>
          <cell r="C3334" t="str">
            <v>000</v>
          </cell>
        </row>
        <row r="3335">
          <cell r="A3335" t="str">
            <v>I00</v>
          </cell>
          <cell r="B3335" t="str">
            <v>FIEBRE REUMATICA SIN MENCION DE COMPLICACION CARDIACA</v>
          </cell>
          <cell r="C3335" t="str">
            <v>065</v>
          </cell>
        </row>
        <row r="3336">
          <cell r="A3336" t="str">
            <v>I01</v>
          </cell>
          <cell r="B3336" t="str">
            <v>FIEBRE REUMATICA CON COMPLICACION CARDIACA</v>
          </cell>
          <cell r="C3336" t="str">
            <v>065</v>
          </cell>
        </row>
        <row r="3337">
          <cell r="A3337" t="str">
            <v>I010</v>
          </cell>
          <cell r="B3337" t="str">
            <v>PERICARDITIS REUMATICA AGUDA</v>
          </cell>
          <cell r="C3337" t="str">
            <v>065</v>
          </cell>
        </row>
        <row r="3338">
          <cell r="A3338" t="str">
            <v>I011</v>
          </cell>
          <cell r="B3338" t="str">
            <v>ENDOCARDITIS REUMATICA AGUDA</v>
          </cell>
          <cell r="C3338" t="str">
            <v>065</v>
          </cell>
        </row>
        <row r="3339">
          <cell r="A3339" t="str">
            <v>I012</v>
          </cell>
          <cell r="B3339" t="str">
            <v>MICARDITIS REUMATICA AGUDA</v>
          </cell>
          <cell r="C3339" t="str">
            <v>065</v>
          </cell>
        </row>
        <row r="3340">
          <cell r="A3340" t="str">
            <v>I018</v>
          </cell>
          <cell r="B3340" t="str">
            <v>OTRAS ENFERMEDADES REUMATICAS AGUDAS DEL CORAZON</v>
          </cell>
          <cell r="C3340" t="str">
            <v>065</v>
          </cell>
        </row>
        <row r="3341">
          <cell r="A3341" t="str">
            <v>I019</v>
          </cell>
          <cell r="B3341" t="str">
            <v>ENFERMEDAD REUMATICO AGUDA DEL CORAZON, NO ESPECIFICADA</v>
          </cell>
          <cell r="C3341" t="str">
            <v>065</v>
          </cell>
        </row>
        <row r="3342">
          <cell r="A3342" t="str">
            <v>I02</v>
          </cell>
          <cell r="B3342" t="str">
            <v>COREA REUMATICA</v>
          </cell>
          <cell r="C3342" t="str">
            <v>065</v>
          </cell>
        </row>
        <row r="3343">
          <cell r="A3343" t="str">
            <v>I020</v>
          </cell>
          <cell r="B3343" t="str">
            <v>COREA REUMATICA CON COMPLICACION CARDIACA</v>
          </cell>
          <cell r="C3343" t="str">
            <v>065</v>
          </cell>
        </row>
        <row r="3344">
          <cell r="A3344" t="str">
            <v>I029</v>
          </cell>
          <cell r="B3344" t="str">
            <v>COREA REUMATICA SIN MENCION DE COMPLICACION CARDIACA</v>
          </cell>
          <cell r="C3344" t="str">
            <v>065</v>
          </cell>
        </row>
        <row r="3345">
          <cell r="A3345" t="str">
            <v>I05</v>
          </cell>
          <cell r="B3345" t="str">
            <v>ENFERMEDADES REUMATICAS DE LA VALVULA MITRAL</v>
          </cell>
          <cell r="C3345" t="str">
            <v>065</v>
          </cell>
        </row>
        <row r="3346">
          <cell r="A3346" t="str">
            <v>I050</v>
          </cell>
          <cell r="B3346" t="str">
            <v>ESTENOSIS MITRAL</v>
          </cell>
          <cell r="C3346" t="str">
            <v>065</v>
          </cell>
        </row>
        <row r="3347">
          <cell r="A3347" t="str">
            <v>I051</v>
          </cell>
          <cell r="B3347" t="str">
            <v>INSUFICIENCIA MITRAL REUMATICA</v>
          </cell>
          <cell r="C3347" t="str">
            <v>065</v>
          </cell>
        </row>
        <row r="3348">
          <cell r="A3348" t="str">
            <v>I052</v>
          </cell>
          <cell r="B3348" t="str">
            <v>ESTENOSIS MITRAL CON INSUFICIENCIA</v>
          </cell>
          <cell r="C3348" t="str">
            <v>065</v>
          </cell>
        </row>
        <row r="3349">
          <cell r="A3349" t="str">
            <v>I058</v>
          </cell>
          <cell r="B3349" t="str">
            <v>OTRAS ENFERMEDADES DE LA VALVULA MITRAL</v>
          </cell>
          <cell r="C3349" t="str">
            <v>065</v>
          </cell>
        </row>
        <row r="3350">
          <cell r="A3350" t="str">
            <v>I059</v>
          </cell>
          <cell r="B3350" t="str">
            <v>ENFERMEDAD VALVULAR MITRAL, NO ESPECIFICADA</v>
          </cell>
          <cell r="C3350" t="str">
            <v>065</v>
          </cell>
        </row>
        <row r="3351">
          <cell r="A3351" t="str">
            <v>I06</v>
          </cell>
          <cell r="B3351" t="str">
            <v>ENFERMEDADES REUMATICAS DE LA VALVULA AORTICA</v>
          </cell>
          <cell r="C3351" t="str">
            <v>065</v>
          </cell>
        </row>
        <row r="3352">
          <cell r="A3352" t="str">
            <v>I060</v>
          </cell>
          <cell r="B3352" t="str">
            <v>ESTENOSIS AORTICA REUMATICA</v>
          </cell>
          <cell r="C3352" t="str">
            <v>065</v>
          </cell>
        </row>
        <row r="3353">
          <cell r="A3353" t="str">
            <v>I061</v>
          </cell>
          <cell r="B3353" t="str">
            <v>INSUFICIENCIA AORTICA REUMATICA</v>
          </cell>
          <cell r="C3353" t="str">
            <v>065</v>
          </cell>
        </row>
        <row r="3354">
          <cell r="A3354" t="str">
            <v>I062</v>
          </cell>
          <cell r="B3354" t="str">
            <v>ESTENOSIS AORTICA REUMATICA CON INSUFICIENCIA</v>
          </cell>
          <cell r="C3354" t="str">
            <v>065</v>
          </cell>
        </row>
        <row r="3355">
          <cell r="A3355" t="str">
            <v>I068</v>
          </cell>
          <cell r="B3355" t="str">
            <v>OTRAS ENFERMEDADES REUMATICAS DE LA VALVULA AORTICA</v>
          </cell>
          <cell r="C3355" t="str">
            <v>065</v>
          </cell>
        </row>
        <row r="3356">
          <cell r="A3356" t="str">
            <v>I069</v>
          </cell>
          <cell r="B3356" t="str">
            <v>ENFERMEDAD VALVULAR AORTICA REUMATICA, NO ESPECIFICADA</v>
          </cell>
          <cell r="C3356" t="str">
            <v>065</v>
          </cell>
        </row>
        <row r="3357">
          <cell r="A3357" t="str">
            <v>I07</v>
          </cell>
          <cell r="B3357" t="str">
            <v>ENFERMEDADES REUMATICAS DE LA VALVULA TRICUSPIDE</v>
          </cell>
          <cell r="C3357" t="str">
            <v>065</v>
          </cell>
        </row>
        <row r="3358">
          <cell r="A3358" t="str">
            <v>I070</v>
          </cell>
          <cell r="B3358" t="str">
            <v>ESTENOSIS TRICUSPIDE</v>
          </cell>
          <cell r="C3358" t="str">
            <v>065</v>
          </cell>
        </row>
        <row r="3359">
          <cell r="A3359" t="str">
            <v>I071</v>
          </cell>
          <cell r="B3359" t="str">
            <v>INSUFICIENCIA TRICUSPIDE</v>
          </cell>
          <cell r="C3359" t="str">
            <v>065</v>
          </cell>
        </row>
        <row r="3360">
          <cell r="A3360" t="str">
            <v>I072</v>
          </cell>
          <cell r="B3360" t="str">
            <v>ESTENOSIS E INSUFICIENCIA TRICUSPIDE</v>
          </cell>
          <cell r="C3360" t="str">
            <v>065</v>
          </cell>
        </row>
        <row r="3361">
          <cell r="A3361" t="str">
            <v>I078</v>
          </cell>
          <cell r="B3361" t="str">
            <v>OTRAS ENFERMEDADES DE LA VALVULA TRICUSPIDE</v>
          </cell>
          <cell r="C3361" t="str">
            <v>065</v>
          </cell>
        </row>
        <row r="3362">
          <cell r="A3362" t="str">
            <v>I079</v>
          </cell>
          <cell r="B3362" t="str">
            <v>ENFERMEDAD DE LA VALVULA TRICUSPIDE, NO ESPECIFICADA</v>
          </cell>
          <cell r="C3362" t="str">
            <v>065</v>
          </cell>
        </row>
        <row r="3363">
          <cell r="A3363" t="str">
            <v>I08</v>
          </cell>
          <cell r="B3363" t="str">
            <v>ENFERMEDADES VALVULARES MULTIPLES</v>
          </cell>
          <cell r="C3363" t="str">
            <v>065</v>
          </cell>
        </row>
        <row r="3364">
          <cell r="A3364" t="str">
            <v>I080</v>
          </cell>
          <cell r="B3364" t="str">
            <v>TRASTORNOS DE LAS VALVULAS MITRAL Y AORTICA</v>
          </cell>
          <cell r="C3364" t="str">
            <v>065</v>
          </cell>
        </row>
        <row r="3365">
          <cell r="A3365" t="str">
            <v>I081</v>
          </cell>
          <cell r="B3365" t="str">
            <v>TRASTORNOS DE LAS VALVULAS MITRAL Y TICUSPIDE</v>
          </cell>
          <cell r="C3365" t="str">
            <v>065</v>
          </cell>
        </row>
        <row r="3366">
          <cell r="A3366" t="str">
            <v>I082</v>
          </cell>
          <cell r="B3366" t="str">
            <v>TRASTORNOS DE LAS VALVULAS AORTICA Y TRICUSPIDE</v>
          </cell>
          <cell r="C3366" t="str">
            <v>065</v>
          </cell>
        </row>
        <row r="3367">
          <cell r="A3367" t="str">
            <v>I083</v>
          </cell>
          <cell r="B3367" t="str">
            <v>TRASTORNOS COMBINADOS DE LAS VALVULAS MITRAL, TICUSPIDE Y AORTICA</v>
          </cell>
          <cell r="C3367" t="str">
            <v>065</v>
          </cell>
        </row>
        <row r="3368">
          <cell r="A3368" t="str">
            <v>I088</v>
          </cell>
          <cell r="B3368" t="str">
            <v>OTRAS ENFERMEDADES DE MULTIPLES VALVULAS</v>
          </cell>
          <cell r="C3368" t="str">
            <v>065</v>
          </cell>
        </row>
        <row r="3369">
          <cell r="A3369" t="str">
            <v>I089</v>
          </cell>
          <cell r="B3369" t="str">
            <v>ENFERMEDAD DE MULTIPLES VALVULAS, NO ESPECIFICADA</v>
          </cell>
          <cell r="C3369" t="str">
            <v>065</v>
          </cell>
        </row>
        <row r="3370">
          <cell r="A3370" t="str">
            <v>I09</v>
          </cell>
          <cell r="B3370" t="str">
            <v>OTRAS ENFERMEDADES REUMATICAS DEL CORAZON</v>
          </cell>
          <cell r="C3370" t="str">
            <v>065</v>
          </cell>
        </row>
        <row r="3371">
          <cell r="A3371" t="str">
            <v>I090</v>
          </cell>
          <cell r="B3371" t="str">
            <v>MIOCARDITIS REUMATICA</v>
          </cell>
          <cell r="C3371" t="str">
            <v>065</v>
          </cell>
        </row>
        <row r="3372">
          <cell r="A3372" t="str">
            <v>I091</v>
          </cell>
          <cell r="B3372" t="str">
            <v>ENFERMEDADES REUMATICAS DEL ENDOCARDIO, VALVULA NO ESPECIFICADA</v>
          </cell>
          <cell r="C3372" t="str">
            <v>065</v>
          </cell>
        </row>
        <row r="3373">
          <cell r="A3373" t="str">
            <v>I092</v>
          </cell>
          <cell r="B3373" t="str">
            <v>PERICARDITIS REUMATICAS CRONICA</v>
          </cell>
          <cell r="C3373" t="str">
            <v>065</v>
          </cell>
        </row>
        <row r="3374">
          <cell r="A3374" t="str">
            <v>I098</v>
          </cell>
          <cell r="B3374" t="str">
            <v>OTRAS ENFERMEDADES REUMATICAS ESPECIFICADAS DEL CORAZON</v>
          </cell>
          <cell r="C3374" t="str">
            <v>065</v>
          </cell>
        </row>
        <row r="3375">
          <cell r="A3375" t="str">
            <v>I099</v>
          </cell>
          <cell r="B3375" t="str">
            <v>ENFERMEDAD REUMATICA DEL CORAZON, NO ESPECIFICADA</v>
          </cell>
          <cell r="C3375" t="str">
            <v>065</v>
          </cell>
        </row>
        <row r="3376">
          <cell r="A3376" t="str">
            <v>I10</v>
          </cell>
          <cell r="B3376" t="str">
            <v>HIPERTENSION ESENCIAL (PRIMARIA)</v>
          </cell>
          <cell r="C3376" t="str">
            <v>066</v>
          </cell>
        </row>
        <row r="3377">
          <cell r="A3377" t="str">
            <v>I101</v>
          </cell>
          <cell r="B3377" t="str">
            <v>ENDOCARDITIS REUMATICA AGUDA</v>
          </cell>
          <cell r="C3377" t="str">
            <v>065</v>
          </cell>
        </row>
        <row r="3378">
          <cell r="A3378" t="str">
            <v>I11</v>
          </cell>
          <cell r="B3378" t="str">
            <v>EMFREMEDAD CARDIACA HIPERTENSIVA</v>
          </cell>
          <cell r="C3378" t="str">
            <v>066</v>
          </cell>
        </row>
        <row r="3379">
          <cell r="A3379" t="str">
            <v>I110</v>
          </cell>
          <cell r="B3379" t="str">
            <v>ENFERMEDAD CARDIACA HIPERTENSIVA CON INSUFICIENCIA</v>
          </cell>
          <cell r="C3379" t="str">
            <v>066</v>
          </cell>
        </row>
        <row r="3380">
          <cell r="A3380" t="str">
            <v>I119</v>
          </cell>
          <cell r="B3380" t="str">
            <v>ENFERMEDAD CARDIACA HIPERTENSIVA SIN INSUFICIENCA</v>
          </cell>
          <cell r="C3380" t="str">
            <v>066</v>
          </cell>
        </row>
        <row r="3381">
          <cell r="A3381" t="str">
            <v>I12</v>
          </cell>
          <cell r="B3381" t="str">
            <v>ENFERMEDAD RENAL HIPERTENSIVA</v>
          </cell>
          <cell r="C3381" t="str">
            <v>066</v>
          </cell>
        </row>
        <row r="3382">
          <cell r="A3382" t="str">
            <v>I120</v>
          </cell>
          <cell r="B3382" t="str">
            <v>ENFERMEDAD RENAL HIPERTENSIVA CON INSUFICIENCIA RENAL</v>
          </cell>
          <cell r="C3382" t="str">
            <v>066</v>
          </cell>
        </row>
        <row r="3383">
          <cell r="A3383" t="str">
            <v>I129</v>
          </cell>
          <cell r="B3383" t="str">
            <v>ENFERMEDAD RENAL HIPERTENSIVA SIN INSUFICIENCIA RENAL</v>
          </cell>
          <cell r="C3383" t="str">
            <v>066</v>
          </cell>
        </row>
        <row r="3384">
          <cell r="A3384" t="str">
            <v>I13</v>
          </cell>
          <cell r="B3384" t="str">
            <v>ENFERMEDAD CARDIORRENAL HIPERTENSIVA</v>
          </cell>
          <cell r="C3384" t="str">
            <v>066</v>
          </cell>
        </row>
        <row r="3385">
          <cell r="A3385" t="str">
            <v>I130</v>
          </cell>
          <cell r="B3385" t="str">
            <v>ENFERMEDAD CARDIORRENAL HIPERTENSIVA CON INSUF. CARDIACA (CONGEST)</v>
          </cell>
          <cell r="C3385" t="str">
            <v>066</v>
          </cell>
        </row>
        <row r="3386">
          <cell r="A3386" t="str">
            <v>I131</v>
          </cell>
          <cell r="B3386" t="str">
            <v>ENFERMEDAD CARDIORRENAL HIPERT. CON INSUFICIENCIA RENAL</v>
          </cell>
          <cell r="C3386" t="str">
            <v>066</v>
          </cell>
        </row>
        <row r="3387">
          <cell r="A3387" t="str">
            <v>I132</v>
          </cell>
          <cell r="B3387" t="str">
            <v>ENFERMEDAD CARDIORRENAL HIPERT. CON INSUF. CARDIACA Y RENAL (CONG.)</v>
          </cell>
          <cell r="C3387" t="str">
            <v>066</v>
          </cell>
        </row>
        <row r="3388">
          <cell r="A3388" t="str">
            <v>I139</v>
          </cell>
          <cell r="B3388" t="str">
            <v>ENFERMEDAD CARDIORRENAL HIPERTENSIVA, NO ESPECIFICADA</v>
          </cell>
          <cell r="C3388" t="str">
            <v>066</v>
          </cell>
        </row>
        <row r="3389">
          <cell r="A3389" t="str">
            <v>I15</v>
          </cell>
          <cell r="B3389" t="str">
            <v>HIPERTENSION SECUNDARIA</v>
          </cell>
          <cell r="C3389" t="str">
            <v>066</v>
          </cell>
        </row>
        <row r="3390">
          <cell r="A3390" t="str">
            <v>I150</v>
          </cell>
          <cell r="B3390" t="str">
            <v>HIPERTENSION RENOVASCULAR</v>
          </cell>
          <cell r="C3390" t="str">
            <v>066</v>
          </cell>
        </row>
        <row r="3391">
          <cell r="A3391" t="str">
            <v>I151</v>
          </cell>
          <cell r="B3391" t="str">
            <v>HIPERTENSION SECUNDARIA A OTROS TRASTORNOS RENALES</v>
          </cell>
          <cell r="C3391" t="str">
            <v>066</v>
          </cell>
        </row>
        <row r="3392">
          <cell r="A3392" t="str">
            <v>I152</v>
          </cell>
          <cell r="B3392" t="str">
            <v>HIPERTENSION SECUNDARIA A TRASTORNOS ENDOCRINOS</v>
          </cell>
          <cell r="C3392" t="str">
            <v>066</v>
          </cell>
        </row>
        <row r="3393">
          <cell r="A3393" t="str">
            <v>I158</v>
          </cell>
          <cell r="B3393" t="str">
            <v>OTROS TIPOS DE HIPERTENSION SECUNDARIA</v>
          </cell>
          <cell r="C3393" t="str">
            <v>066</v>
          </cell>
        </row>
        <row r="3394">
          <cell r="A3394" t="str">
            <v>I159</v>
          </cell>
          <cell r="B3394" t="str">
            <v>HIPERTENSION SECUNDARIA, NO ESPECIFICADA</v>
          </cell>
          <cell r="C3394" t="str">
            <v>066</v>
          </cell>
        </row>
        <row r="3395">
          <cell r="A3395" t="str">
            <v>I20</v>
          </cell>
          <cell r="B3395" t="str">
            <v>ANGINA DE PECHO</v>
          </cell>
          <cell r="C3395" t="str">
            <v>067</v>
          </cell>
        </row>
        <row r="3396">
          <cell r="A3396" t="str">
            <v>I200</v>
          </cell>
          <cell r="B3396" t="str">
            <v>ANGINA INESTABLE</v>
          </cell>
          <cell r="C3396" t="str">
            <v>067</v>
          </cell>
        </row>
        <row r="3397">
          <cell r="A3397" t="str">
            <v>I201</v>
          </cell>
          <cell r="B3397" t="str">
            <v>ANGINA DE PECHO CON ESPASMO DOCUMENTADO</v>
          </cell>
          <cell r="C3397" t="str">
            <v>067</v>
          </cell>
        </row>
        <row r="3398">
          <cell r="A3398" t="str">
            <v>I208</v>
          </cell>
          <cell r="B3398" t="str">
            <v>OTRAS FORMAS ESPECIFICADAS DE ANGINA DE PECHO</v>
          </cell>
          <cell r="C3398" t="str">
            <v>067</v>
          </cell>
        </row>
        <row r="3399">
          <cell r="A3399" t="str">
            <v>I209</v>
          </cell>
          <cell r="B3399" t="str">
            <v>ANGINA DE PECHO, NO ESPECIFICADA</v>
          </cell>
          <cell r="C3399" t="str">
            <v>067</v>
          </cell>
        </row>
        <row r="3400">
          <cell r="A3400" t="str">
            <v>I21</v>
          </cell>
          <cell r="B3400" t="str">
            <v>INFARTO AGUDO DEL MIOCARDIO</v>
          </cell>
          <cell r="C3400" t="str">
            <v>067</v>
          </cell>
        </row>
        <row r="3401">
          <cell r="A3401" t="str">
            <v>I210</v>
          </cell>
          <cell r="B3401" t="str">
            <v>INFARTO TRASMURAL AGUDO DEL MIOCARDIO DE LA PARED ANTERIOR</v>
          </cell>
          <cell r="C3401" t="str">
            <v>067</v>
          </cell>
        </row>
        <row r="3402">
          <cell r="A3402" t="str">
            <v>I211</v>
          </cell>
          <cell r="B3402" t="str">
            <v>INFARTO TRANSMURAL AGUDO DEL MIOCARDIO DE LA PARED INFERIOR</v>
          </cell>
          <cell r="C3402" t="str">
            <v>067</v>
          </cell>
        </row>
        <row r="3403">
          <cell r="A3403" t="str">
            <v>I212</v>
          </cell>
          <cell r="B3403" t="str">
            <v>INFARTO AGUDO TRANSMURAL DEL MIOCARDIO DE OTROS SITIOS</v>
          </cell>
          <cell r="C3403" t="str">
            <v>067</v>
          </cell>
        </row>
        <row r="3404">
          <cell r="A3404" t="str">
            <v>I213</v>
          </cell>
          <cell r="B3404" t="str">
            <v>INFARTO TRANSMURAL AGUDO DEL MIOCARDIO, DE SITIO, NO ESPECIFICADO</v>
          </cell>
          <cell r="C3404" t="str">
            <v>067</v>
          </cell>
        </row>
        <row r="3405">
          <cell r="A3405" t="str">
            <v>I214</v>
          </cell>
          <cell r="B3405" t="str">
            <v>INFARTO SUBENDOCARDICO AGUDO DEL MIOCARDIO</v>
          </cell>
          <cell r="C3405" t="str">
            <v>067</v>
          </cell>
        </row>
        <row r="3406">
          <cell r="A3406" t="str">
            <v>I219</v>
          </cell>
          <cell r="B3406" t="str">
            <v>INFARTO AGUDO DEL MIOCARDIO, SIN OTRA ESPECIFICACION</v>
          </cell>
          <cell r="C3406" t="str">
            <v>067</v>
          </cell>
        </row>
        <row r="3407">
          <cell r="A3407" t="str">
            <v>I22</v>
          </cell>
          <cell r="B3407" t="str">
            <v>INFARTO SUBSECUENTE DEL MIOCARDIO</v>
          </cell>
          <cell r="C3407" t="str">
            <v>067</v>
          </cell>
        </row>
        <row r="3408">
          <cell r="A3408" t="str">
            <v>I220</v>
          </cell>
          <cell r="B3408" t="str">
            <v>INFARTO SUBSECUENTE DEL MIOCARDIO DE LA PARED ANTERIOR</v>
          </cell>
          <cell r="C3408" t="str">
            <v>067</v>
          </cell>
        </row>
        <row r="3409">
          <cell r="A3409" t="str">
            <v>I221</v>
          </cell>
          <cell r="B3409" t="str">
            <v>INFARTO SUBSECUENTE DEL MIOCARDIO DE LA PARED INFERIOR</v>
          </cell>
          <cell r="C3409" t="str">
            <v>067</v>
          </cell>
        </row>
        <row r="3410">
          <cell r="A3410" t="str">
            <v>I228</v>
          </cell>
          <cell r="B3410" t="str">
            <v>INFARTO SUBSECUENTE DEL MIOCARDIO DE OTROS SITIOS</v>
          </cell>
          <cell r="C3410" t="str">
            <v>067</v>
          </cell>
        </row>
        <row r="3411">
          <cell r="A3411" t="str">
            <v>I229</v>
          </cell>
          <cell r="B3411" t="str">
            <v>INFARTO SUBSECUENTE DEL MIOCARDIO, DE PARTE NO ESPECIFICADA</v>
          </cell>
          <cell r="C3411" t="str">
            <v>067</v>
          </cell>
        </row>
        <row r="3412">
          <cell r="A3412" t="str">
            <v>I23</v>
          </cell>
          <cell r="B3412" t="str">
            <v>CIERTAS COMPLIC. PRESENTES POSTERIORES AL INFARTO AGUDO DEL MIOCADIO</v>
          </cell>
          <cell r="C3412" t="str">
            <v>067</v>
          </cell>
        </row>
        <row r="3413">
          <cell r="A3413" t="str">
            <v>I230</v>
          </cell>
          <cell r="B3413" t="str">
            <v>HEMOPERICARDIO COMO COMPLIC. PRESENTE POSTERIOR AL INFARTO AGUDO</v>
          </cell>
          <cell r="C3413" t="str">
            <v>067</v>
          </cell>
        </row>
        <row r="3414">
          <cell r="A3414" t="str">
            <v>I231</v>
          </cell>
          <cell r="B3414" t="str">
            <v>DEFECTO DEL TABIQUE AURICULAR COMO COMPL. PRESENTE POST. AL INFARTO</v>
          </cell>
          <cell r="C3414" t="str">
            <v>067</v>
          </cell>
        </row>
        <row r="3415">
          <cell r="A3415" t="str">
            <v>I232</v>
          </cell>
          <cell r="B3415" t="str">
            <v>DEFECTO DEL TABIQUE VENTRICULAR COMO COMPL. POST. AL INFARTO DEL MIO</v>
          </cell>
          <cell r="C3415" t="str">
            <v>067</v>
          </cell>
        </row>
        <row r="3416">
          <cell r="A3416" t="str">
            <v>I233</v>
          </cell>
          <cell r="B3416" t="str">
            <v>RUPTURA DE LA PARED CARDIACA SIN HEMOPERICARDIO COMO COMPL. PRES</v>
          </cell>
          <cell r="C3416" t="str">
            <v>067</v>
          </cell>
        </row>
        <row r="3417">
          <cell r="A3417" t="str">
            <v>I234</v>
          </cell>
          <cell r="B3417" t="str">
            <v>RUPTURA DE LAS CUERDAS TENDINOSAS COMO COMPL. PRES. POST. AL INFARTO</v>
          </cell>
          <cell r="C3417" t="str">
            <v>067</v>
          </cell>
        </row>
        <row r="3418">
          <cell r="A3418" t="str">
            <v>I235</v>
          </cell>
          <cell r="B3418" t="str">
            <v>RUPTURA DE MUSCULO PAPILAR COMO COMPL. PRES. POST. AL INFARTO</v>
          </cell>
          <cell r="C3418" t="str">
            <v>067</v>
          </cell>
        </row>
        <row r="3419">
          <cell r="A3419" t="str">
            <v>I236</v>
          </cell>
          <cell r="B3419" t="str">
            <v>TROMBOSIS DE LA AURICULA, APENDICE AURICULAR Y VENTRICULO COMO COMPL.</v>
          </cell>
          <cell r="C3419" t="str">
            <v>067</v>
          </cell>
        </row>
        <row r="3420">
          <cell r="A3420" t="str">
            <v>I238</v>
          </cell>
          <cell r="B3420" t="str">
            <v>OTRAS COMPL. PRESENTES POST. AL INFARTO AGUDO DEL MIOCARDIO</v>
          </cell>
          <cell r="C3420" t="str">
            <v>067</v>
          </cell>
        </row>
        <row r="3421">
          <cell r="A3421" t="str">
            <v>I24</v>
          </cell>
          <cell r="B3421" t="str">
            <v>OTRAS ENFERMEDADES ISQUEMICAS AGUDAS DEL CORAZON</v>
          </cell>
          <cell r="C3421" t="str">
            <v>067</v>
          </cell>
        </row>
        <row r="3422">
          <cell r="A3422" t="str">
            <v>I240</v>
          </cell>
          <cell r="B3422" t="str">
            <v>TROMBOSIS CORONARIA QUE NO RESULTA EN INFARTO DEL MIOCARDIO</v>
          </cell>
          <cell r="C3422" t="str">
            <v>067</v>
          </cell>
        </row>
        <row r="3423">
          <cell r="A3423" t="str">
            <v>I241</v>
          </cell>
          <cell r="B3423" t="str">
            <v>SINDROME DE DRESSIER</v>
          </cell>
          <cell r="C3423" t="str">
            <v>067</v>
          </cell>
        </row>
        <row r="3424">
          <cell r="A3424" t="str">
            <v>I248</v>
          </cell>
          <cell r="B3424" t="str">
            <v>OTRAS FORMAS DE ENFERMEDADES ISQUEMICA AGUDA DEL CORAZON</v>
          </cell>
          <cell r="C3424" t="str">
            <v>067</v>
          </cell>
        </row>
        <row r="3425">
          <cell r="A3425" t="str">
            <v>I249</v>
          </cell>
          <cell r="B3425" t="str">
            <v>ENFERMEDAD ISQUEMICA AGUDA DEL CORAZON, NO ESPECIFICADA</v>
          </cell>
          <cell r="C3425" t="str">
            <v>067</v>
          </cell>
        </row>
        <row r="3426">
          <cell r="A3426" t="str">
            <v>I25</v>
          </cell>
          <cell r="B3426" t="str">
            <v>ENFERMEDAD ISQUEMICA CRONICA DEL CORAZON</v>
          </cell>
          <cell r="C3426" t="str">
            <v>067</v>
          </cell>
        </row>
        <row r="3427">
          <cell r="A3427" t="str">
            <v>I250</v>
          </cell>
          <cell r="B3427" t="str">
            <v>ENFERMEDAD CARDIOVASCULAR ATEROSCLEROTICA, ASI DESCRITA</v>
          </cell>
          <cell r="C3427" t="str">
            <v>067</v>
          </cell>
        </row>
        <row r="3428">
          <cell r="A3428" t="str">
            <v>I251</v>
          </cell>
          <cell r="B3428" t="str">
            <v>ENFERMEDAD ATEROSCLEROTICA DEL CORAZON</v>
          </cell>
          <cell r="C3428" t="str">
            <v>067</v>
          </cell>
        </row>
        <row r="3429">
          <cell r="A3429" t="str">
            <v>I252</v>
          </cell>
          <cell r="B3429" t="str">
            <v>INFARTO ANTIGUO DEL MIOCARDIO</v>
          </cell>
          <cell r="C3429" t="str">
            <v>067</v>
          </cell>
        </row>
        <row r="3430">
          <cell r="A3430" t="str">
            <v>I253</v>
          </cell>
          <cell r="B3430" t="str">
            <v>ANEURISMA  CARDIACO</v>
          </cell>
          <cell r="C3430" t="str">
            <v>067</v>
          </cell>
        </row>
        <row r="3431">
          <cell r="A3431" t="str">
            <v>I254</v>
          </cell>
          <cell r="B3431" t="str">
            <v>ANEURIMA DE ARTERIA CORONARIA</v>
          </cell>
          <cell r="C3431" t="str">
            <v>067</v>
          </cell>
        </row>
        <row r="3432">
          <cell r="A3432" t="str">
            <v>I255</v>
          </cell>
          <cell r="B3432" t="str">
            <v>CARDIOMIOPATIA ISQUEMICA</v>
          </cell>
          <cell r="C3432" t="str">
            <v>067</v>
          </cell>
        </row>
        <row r="3433">
          <cell r="A3433" t="str">
            <v>I256</v>
          </cell>
          <cell r="B3433" t="str">
            <v>ISQUEMIA SILENTE DEL MIOCARDIO</v>
          </cell>
          <cell r="C3433" t="str">
            <v>067</v>
          </cell>
        </row>
        <row r="3434">
          <cell r="A3434" t="str">
            <v>I258</v>
          </cell>
          <cell r="B3434" t="str">
            <v>OTRAS FORMAS DE ENFERMEDAD ISQUEMICA CRONICA DEL CORAZON</v>
          </cell>
          <cell r="C3434" t="str">
            <v>067</v>
          </cell>
        </row>
        <row r="3435">
          <cell r="A3435" t="str">
            <v>I259</v>
          </cell>
          <cell r="B3435" t="str">
            <v>ENFERMEDAD ISQUEMICA CRONICA DEL CORAZON, NO ESPECIFICADA</v>
          </cell>
          <cell r="C3435" t="str">
            <v>067</v>
          </cell>
        </row>
        <row r="3436">
          <cell r="A3436" t="str">
            <v>I26</v>
          </cell>
          <cell r="B3436" t="str">
            <v>EMBOLIA PULMONAR</v>
          </cell>
          <cell r="C3436" t="str">
            <v>068</v>
          </cell>
        </row>
        <row r="3437">
          <cell r="A3437" t="str">
            <v>I260</v>
          </cell>
          <cell r="B3437" t="str">
            <v>EMBOLIA PULMONAR CON MENCION DE CORAZON PULMONAR AGUDO</v>
          </cell>
          <cell r="C3437" t="str">
            <v>068</v>
          </cell>
        </row>
        <row r="3438">
          <cell r="A3438" t="str">
            <v>I269</v>
          </cell>
          <cell r="B3438" t="str">
            <v>EMBOLIA PULMONAR SIN MENCION DE CORAZON PULMONAR AGUDO</v>
          </cell>
          <cell r="C3438" t="str">
            <v>068</v>
          </cell>
        </row>
        <row r="3439">
          <cell r="A3439" t="str">
            <v>I27</v>
          </cell>
          <cell r="B3439" t="str">
            <v>OTRAS ENFERMEDADES CARDIOPULMONARES</v>
          </cell>
          <cell r="C3439" t="str">
            <v>068</v>
          </cell>
        </row>
        <row r="3440">
          <cell r="A3440" t="str">
            <v>I270</v>
          </cell>
          <cell r="B3440" t="str">
            <v>HIPERTESION PULMONAR PRIMARIA</v>
          </cell>
          <cell r="C3440" t="str">
            <v>068</v>
          </cell>
        </row>
        <row r="3441">
          <cell r="A3441" t="str">
            <v>I271</v>
          </cell>
          <cell r="B3441" t="str">
            <v>ENFERMEDAD CIFOSCOLIOTICA DEL CORAZON</v>
          </cell>
          <cell r="C3441" t="str">
            <v>068</v>
          </cell>
        </row>
        <row r="3442">
          <cell r="A3442" t="str">
            <v>I278</v>
          </cell>
          <cell r="B3442" t="str">
            <v>OTRAS ENFERMEDADES CARDIOPULMONARES ESPECIFICADAS</v>
          </cell>
          <cell r="C3442" t="str">
            <v>068</v>
          </cell>
        </row>
        <row r="3443">
          <cell r="A3443" t="str">
            <v>I279</v>
          </cell>
          <cell r="B3443" t="str">
            <v>ENFERMEDAD PULMONAR DEL CORAZON, NO ESPECIFICADO</v>
          </cell>
          <cell r="C3443" t="str">
            <v>068</v>
          </cell>
        </row>
        <row r="3444">
          <cell r="A3444" t="str">
            <v>I28</v>
          </cell>
          <cell r="B3444" t="str">
            <v>OTRAS ENFERMEDADES DE LOS VASOS PULMONARES</v>
          </cell>
          <cell r="C3444" t="str">
            <v>068</v>
          </cell>
        </row>
        <row r="3445">
          <cell r="A3445" t="str">
            <v>I280</v>
          </cell>
          <cell r="B3445" t="str">
            <v>FISTULA ARTERIOVENOSA DE LOS VASOS PULMONARES</v>
          </cell>
          <cell r="C3445" t="str">
            <v>068</v>
          </cell>
        </row>
        <row r="3446">
          <cell r="A3446" t="str">
            <v>I281</v>
          </cell>
          <cell r="B3446" t="str">
            <v>ANEURISMA DE LA ARTERIA PULMONAR</v>
          </cell>
          <cell r="C3446" t="str">
            <v>068</v>
          </cell>
        </row>
        <row r="3447">
          <cell r="A3447" t="str">
            <v>I288</v>
          </cell>
          <cell r="B3447" t="str">
            <v>OTRAS ENFERMEDADES ESPECIFICADAS DE LOS VASOS</v>
          </cell>
          <cell r="C3447" t="str">
            <v>068</v>
          </cell>
        </row>
        <row r="3448">
          <cell r="A3448" t="str">
            <v>I289</v>
          </cell>
          <cell r="B3448" t="str">
            <v>ENFERMEDAD DE LOS VASOS PULMONARES, NO ESPECIFICADA</v>
          </cell>
          <cell r="C3448" t="str">
            <v>068</v>
          </cell>
        </row>
        <row r="3449">
          <cell r="A3449" t="str">
            <v>I30</v>
          </cell>
          <cell r="B3449" t="str">
            <v>PERICARDITIS AGUDA</v>
          </cell>
          <cell r="C3449" t="str">
            <v>068</v>
          </cell>
        </row>
        <row r="3450">
          <cell r="A3450" t="str">
            <v>I300</v>
          </cell>
          <cell r="B3450" t="str">
            <v>PERICARDITIS IDIOPATICA AGUDA INESPECIFICA</v>
          </cell>
          <cell r="C3450" t="str">
            <v>068</v>
          </cell>
        </row>
        <row r="3451">
          <cell r="A3451" t="str">
            <v>I301</v>
          </cell>
          <cell r="B3451" t="str">
            <v>PERICARDITIS INFECCIOSA</v>
          </cell>
          <cell r="C3451" t="str">
            <v>068</v>
          </cell>
        </row>
        <row r="3452">
          <cell r="A3452" t="str">
            <v>I308</v>
          </cell>
          <cell r="B3452" t="str">
            <v>OTRAS FORMAS DE PERICARDITIS AGUDA</v>
          </cell>
          <cell r="C3452" t="str">
            <v>068</v>
          </cell>
        </row>
        <row r="3453">
          <cell r="A3453" t="str">
            <v>I309</v>
          </cell>
          <cell r="B3453" t="str">
            <v>PERICARDITIS AGUDA, NO ESPECIFICADA</v>
          </cell>
          <cell r="C3453" t="str">
            <v>068</v>
          </cell>
        </row>
        <row r="3454">
          <cell r="A3454" t="str">
            <v>I31</v>
          </cell>
          <cell r="B3454" t="str">
            <v>OTRAS ENFERMEDADES DEL PERICARDIO</v>
          </cell>
          <cell r="C3454" t="str">
            <v>068</v>
          </cell>
        </row>
        <row r="3455">
          <cell r="A3455" t="str">
            <v>I310</v>
          </cell>
          <cell r="B3455" t="str">
            <v>PERICARDITIS CRONICA ADHESIVA</v>
          </cell>
          <cell r="C3455" t="str">
            <v>068</v>
          </cell>
        </row>
        <row r="3456">
          <cell r="A3456" t="str">
            <v>I311</v>
          </cell>
          <cell r="B3456" t="str">
            <v>PERICARDITIS CONSTRICTIVA CRONICA</v>
          </cell>
          <cell r="C3456" t="str">
            <v>068</v>
          </cell>
        </row>
        <row r="3457">
          <cell r="A3457" t="str">
            <v>I312</v>
          </cell>
          <cell r="B3457" t="str">
            <v>HEMOPERICARDIO, NO CLASIFICADO EN OTRA PARTE</v>
          </cell>
          <cell r="C3457" t="str">
            <v>068</v>
          </cell>
        </row>
        <row r="3458">
          <cell r="A3458" t="str">
            <v>I313</v>
          </cell>
          <cell r="B3458" t="str">
            <v>DERRAME PERICARDIO (NO INFLAMATORIO)</v>
          </cell>
          <cell r="C3458" t="str">
            <v>068</v>
          </cell>
        </row>
        <row r="3459">
          <cell r="A3459" t="str">
            <v>I318</v>
          </cell>
          <cell r="B3459" t="str">
            <v>OTRAS ENFERMEDADES ESPECIFICADAS DEL PERICARDIO</v>
          </cell>
          <cell r="C3459" t="str">
            <v>068</v>
          </cell>
        </row>
        <row r="3460">
          <cell r="A3460" t="str">
            <v>I319</v>
          </cell>
          <cell r="B3460" t="str">
            <v>EBFERMEDAD DEL PERICARDIO, NO ESPECIFICADA</v>
          </cell>
          <cell r="C3460" t="str">
            <v>068</v>
          </cell>
        </row>
        <row r="3461">
          <cell r="A3461" t="str">
            <v>I33</v>
          </cell>
          <cell r="B3461" t="str">
            <v>ENDOCARDITIS AGUDA Y SUBAGUDA</v>
          </cell>
          <cell r="C3461" t="str">
            <v>068</v>
          </cell>
        </row>
        <row r="3462">
          <cell r="A3462" t="str">
            <v>I330</v>
          </cell>
          <cell r="B3462" t="str">
            <v>ENDOCARDITIS INFECCIOSA AGUDA Y SUBAGUDA</v>
          </cell>
          <cell r="C3462" t="str">
            <v>068</v>
          </cell>
        </row>
        <row r="3463">
          <cell r="A3463" t="str">
            <v>I339</v>
          </cell>
          <cell r="B3463" t="str">
            <v>ENDOCARDITIS AGUDA, NO ESPECIFICADA</v>
          </cell>
          <cell r="C3463" t="str">
            <v>068</v>
          </cell>
        </row>
        <row r="3464">
          <cell r="A3464" t="str">
            <v>I34</v>
          </cell>
          <cell r="B3464" t="str">
            <v>TRASTORNOS NO REUMATICOS DE LA VALVULA MITRAL</v>
          </cell>
          <cell r="C3464" t="str">
            <v>068</v>
          </cell>
        </row>
        <row r="3465">
          <cell r="A3465" t="str">
            <v>I340</v>
          </cell>
          <cell r="B3465" t="str">
            <v>INSUFICIENCIA (DE LA VALVULA) MITRAL</v>
          </cell>
          <cell r="C3465" t="str">
            <v>068</v>
          </cell>
        </row>
        <row r="3466">
          <cell r="A3466" t="str">
            <v>I341</v>
          </cell>
          <cell r="B3466" t="str">
            <v>PROLAPSO (DE LA VALVULA) MITRAL</v>
          </cell>
          <cell r="C3466" t="str">
            <v>068</v>
          </cell>
        </row>
        <row r="3467">
          <cell r="A3467" t="str">
            <v>I342</v>
          </cell>
          <cell r="B3467" t="str">
            <v>ESTENOSIS (DE LA VALVULA) MITRAL, REUMATICA</v>
          </cell>
          <cell r="C3467" t="str">
            <v>068</v>
          </cell>
        </row>
        <row r="3468">
          <cell r="A3468" t="str">
            <v>I348</v>
          </cell>
          <cell r="B3468" t="str">
            <v>OTROS TRASTORNOS NO REUMATICOS DE LA VALVULA MITRAL</v>
          </cell>
          <cell r="C3468" t="str">
            <v>068</v>
          </cell>
        </row>
        <row r="3469">
          <cell r="A3469" t="str">
            <v>I349</v>
          </cell>
          <cell r="B3469" t="str">
            <v>TRASTORNOS MITRAL NO REUMATICO, NO ESPECIFICADO</v>
          </cell>
          <cell r="C3469" t="str">
            <v>068</v>
          </cell>
        </row>
        <row r="3470">
          <cell r="A3470" t="str">
            <v>I35</v>
          </cell>
          <cell r="B3470" t="str">
            <v>TRASTORNOS NO REUMATICOS DE LA VALVULA AORTICA</v>
          </cell>
          <cell r="C3470" t="str">
            <v>068</v>
          </cell>
        </row>
        <row r="3471">
          <cell r="A3471" t="str">
            <v>I350</v>
          </cell>
          <cell r="B3471" t="str">
            <v>ESTENOSIS (DE LA VALVULA) AORTICA</v>
          </cell>
          <cell r="C3471" t="str">
            <v>068</v>
          </cell>
        </row>
        <row r="3472">
          <cell r="A3472" t="str">
            <v>I351</v>
          </cell>
          <cell r="B3472" t="str">
            <v>INSUFICIENCIA (DE LA VALVULA) AORTICA</v>
          </cell>
          <cell r="C3472" t="str">
            <v>068</v>
          </cell>
        </row>
        <row r="3473">
          <cell r="A3473" t="str">
            <v>I352</v>
          </cell>
          <cell r="B3473" t="str">
            <v>ESTENOSIS (DE LA VALVULA) AORTICA CON INSUFICIENCIA</v>
          </cell>
          <cell r="C3473" t="str">
            <v>068</v>
          </cell>
        </row>
        <row r="3474">
          <cell r="A3474" t="str">
            <v>I358</v>
          </cell>
          <cell r="B3474" t="str">
            <v>OTROS TRASTORNOS DE LA VALVULA AORTICA</v>
          </cell>
          <cell r="C3474" t="str">
            <v>068</v>
          </cell>
        </row>
        <row r="3475">
          <cell r="A3475" t="str">
            <v>I359</v>
          </cell>
          <cell r="B3475" t="str">
            <v>TRASTORNO DE LA VALVULA AORTICA, NO ESPECIFICADA</v>
          </cell>
          <cell r="C3475" t="str">
            <v>068</v>
          </cell>
        </row>
        <row r="3476">
          <cell r="A3476" t="str">
            <v>I36X</v>
          </cell>
          <cell r="B3476" t="str">
            <v>TRASTORNOS NO REUMATICOS DE LA VALVULA TRICUSPIDE</v>
          </cell>
          <cell r="C3476" t="str">
            <v>068</v>
          </cell>
        </row>
        <row r="3477">
          <cell r="A3477" t="str">
            <v>I360</v>
          </cell>
          <cell r="B3477" t="str">
            <v>ESTENOSIS NO REUMATICOS (DE LA VALVULA) TRICUSPIDE</v>
          </cell>
          <cell r="C3477" t="str">
            <v>068</v>
          </cell>
        </row>
        <row r="3478">
          <cell r="A3478" t="str">
            <v>I361</v>
          </cell>
          <cell r="B3478" t="str">
            <v>INSUFICIENCIA NO REUMATICA (DE LA VALVULA) TRICUSPIDE</v>
          </cell>
          <cell r="C3478" t="str">
            <v>068</v>
          </cell>
        </row>
        <row r="3479">
          <cell r="A3479" t="str">
            <v>I362</v>
          </cell>
          <cell r="B3479" t="str">
            <v>ESTENOSIS CON INSUFICIENCIA NO REUMATICA( DE LA VALVULA) TICUSPIDE</v>
          </cell>
          <cell r="C3479" t="str">
            <v>068</v>
          </cell>
        </row>
        <row r="3480">
          <cell r="A3480" t="str">
            <v>I368</v>
          </cell>
          <cell r="B3480" t="str">
            <v>OTROS TRASTORNOS NO REUMATICOS DE LA VALVULA TRICUSPIDE</v>
          </cell>
          <cell r="C3480" t="str">
            <v>068</v>
          </cell>
        </row>
        <row r="3481">
          <cell r="A3481" t="str">
            <v>I369</v>
          </cell>
          <cell r="B3481" t="str">
            <v>TRASTORNO NO REUMATICO DE LA VALVULA TRICUSPIDE, NO ESPECIFICADO</v>
          </cell>
          <cell r="C3481" t="str">
            <v>068</v>
          </cell>
        </row>
        <row r="3482">
          <cell r="A3482" t="str">
            <v>I37X</v>
          </cell>
          <cell r="B3482" t="str">
            <v>TRASTORNO DE LA VALVULA PULOMONAR</v>
          </cell>
          <cell r="C3482" t="str">
            <v>068</v>
          </cell>
        </row>
        <row r="3483">
          <cell r="A3483" t="str">
            <v>I370</v>
          </cell>
          <cell r="B3483" t="str">
            <v>ESTENOSIS DE LA VALVULA PULMONAR</v>
          </cell>
          <cell r="C3483" t="str">
            <v>068</v>
          </cell>
        </row>
        <row r="3484">
          <cell r="A3484" t="str">
            <v>I371</v>
          </cell>
          <cell r="B3484" t="str">
            <v>INSUFICIENCIA DE LA VALVULA PULMONAR</v>
          </cell>
          <cell r="C3484" t="str">
            <v>068</v>
          </cell>
        </row>
        <row r="3485">
          <cell r="A3485" t="str">
            <v>I372</v>
          </cell>
          <cell r="B3485" t="str">
            <v>ESTENOSIS DE LA VALVULA PULMONAR CON INSUFICIENCIA</v>
          </cell>
          <cell r="C3485" t="str">
            <v>068</v>
          </cell>
        </row>
        <row r="3486">
          <cell r="A3486" t="str">
            <v>I378</v>
          </cell>
          <cell r="B3486" t="str">
            <v>OTROS TRASTORNOS DE LA VALVULA PULMONAR</v>
          </cell>
          <cell r="C3486" t="str">
            <v>068</v>
          </cell>
        </row>
        <row r="3487">
          <cell r="A3487" t="str">
            <v>I379</v>
          </cell>
          <cell r="B3487" t="str">
            <v>TRASTORNO DE LA VALVULA PULMONAR, NO ESPECIFICADO</v>
          </cell>
          <cell r="C3487" t="str">
            <v>068</v>
          </cell>
        </row>
        <row r="3488">
          <cell r="A3488" t="str">
            <v>I38X</v>
          </cell>
          <cell r="B3488" t="str">
            <v>ENDOCARDITIS, VALVULA NO ESPECIFICADA</v>
          </cell>
          <cell r="C3488" t="str">
            <v>068</v>
          </cell>
        </row>
        <row r="3489">
          <cell r="A3489" t="str">
            <v>I40X</v>
          </cell>
          <cell r="B3489" t="str">
            <v>MIOCARDITIS AGUDA</v>
          </cell>
          <cell r="C3489" t="str">
            <v>068</v>
          </cell>
        </row>
        <row r="3490">
          <cell r="A3490" t="str">
            <v>I400</v>
          </cell>
          <cell r="B3490" t="str">
            <v>MIOCARDITIS INFECCIOSA</v>
          </cell>
          <cell r="C3490" t="str">
            <v>068</v>
          </cell>
        </row>
        <row r="3491">
          <cell r="A3491" t="str">
            <v>I401</v>
          </cell>
          <cell r="B3491" t="str">
            <v>MIOCARDITIS AISLADA</v>
          </cell>
          <cell r="C3491" t="str">
            <v>068</v>
          </cell>
        </row>
        <row r="3492">
          <cell r="A3492" t="str">
            <v>I408</v>
          </cell>
          <cell r="B3492" t="str">
            <v>OTRAS MIOCARDITIS AGUDAS</v>
          </cell>
          <cell r="C3492" t="str">
            <v>068</v>
          </cell>
        </row>
        <row r="3493">
          <cell r="A3493" t="str">
            <v>I409</v>
          </cell>
          <cell r="B3493" t="str">
            <v>MIOCARDITIS AGUDA, NO ESPECIFICADA</v>
          </cell>
          <cell r="C3493" t="str">
            <v>068</v>
          </cell>
        </row>
        <row r="3494">
          <cell r="A3494" t="str">
            <v>I42</v>
          </cell>
          <cell r="B3494" t="str">
            <v>CARDIOMIOPATIA</v>
          </cell>
          <cell r="C3494" t="str">
            <v>068</v>
          </cell>
        </row>
        <row r="3495">
          <cell r="A3495" t="str">
            <v>I420</v>
          </cell>
          <cell r="B3495" t="str">
            <v>CARDIOMIOPATIA DILATADA</v>
          </cell>
          <cell r="C3495" t="str">
            <v>068</v>
          </cell>
        </row>
        <row r="3496">
          <cell r="A3496" t="str">
            <v>I421</v>
          </cell>
          <cell r="B3496" t="str">
            <v>CARDIOMIOPATIA HIPERTROFICA OBSTRUCTIVA</v>
          </cell>
          <cell r="C3496" t="str">
            <v>068</v>
          </cell>
        </row>
        <row r="3497">
          <cell r="A3497" t="str">
            <v>I422</v>
          </cell>
          <cell r="B3497" t="str">
            <v>OTRAS CARDIOMIOPATIAS HIPERTROFICAS</v>
          </cell>
          <cell r="C3497" t="str">
            <v>068</v>
          </cell>
        </row>
        <row r="3498">
          <cell r="A3498" t="str">
            <v>I423</v>
          </cell>
          <cell r="B3498" t="str">
            <v>ENFERMEDAD ENDOMIOCARDIACA (EOSINOFILICA)</v>
          </cell>
          <cell r="C3498" t="str">
            <v>068</v>
          </cell>
        </row>
        <row r="3499">
          <cell r="A3499" t="str">
            <v>I424</v>
          </cell>
          <cell r="B3499" t="str">
            <v>FIBROELASTOSIS ENDOCARDICA</v>
          </cell>
          <cell r="C3499" t="str">
            <v>068</v>
          </cell>
        </row>
        <row r="3500">
          <cell r="A3500" t="str">
            <v>I425</v>
          </cell>
          <cell r="B3500" t="str">
            <v>OTRAS CARDIOMIOPATIAS RESTRICTIVAS</v>
          </cell>
          <cell r="C3500" t="str">
            <v>068</v>
          </cell>
        </row>
        <row r="3501">
          <cell r="A3501" t="str">
            <v>I426</v>
          </cell>
          <cell r="B3501" t="str">
            <v>CARDIOMIOPATIA ALCOHOLICA</v>
          </cell>
          <cell r="C3501" t="str">
            <v>068</v>
          </cell>
        </row>
        <row r="3502">
          <cell r="A3502" t="str">
            <v>I427</v>
          </cell>
          <cell r="B3502" t="str">
            <v>CARDIOMIOPATIA DEBIDA A DROGAS Y OTROS AGENTES EXTERNOS</v>
          </cell>
          <cell r="C3502" t="str">
            <v>068</v>
          </cell>
        </row>
        <row r="3503">
          <cell r="A3503" t="str">
            <v>I428</v>
          </cell>
          <cell r="B3503" t="str">
            <v>OTRAS MIOCARDIOPATIAS</v>
          </cell>
          <cell r="C3503" t="str">
            <v>068</v>
          </cell>
        </row>
        <row r="3504">
          <cell r="A3504" t="str">
            <v>I429</v>
          </cell>
          <cell r="B3504" t="str">
            <v>CARDIOMIOPATIA, NO ESPECIFICADA</v>
          </cell>
          <cell r="C3504" t="str">
            <v>068</v>
          </cell>
        </row>
        <row r="3505">
          <cell r="A3505" t="str">
            <v>I44</v>
          </cell>
          <cell r="B3505" t="str">
            <v>BOQUEO AURICULOVENTRICULAR Y  DE RAMA IZQUIERDA DEL HAZ</v>
          </cell>
          <cell r="C3505" t="str">
            <v>068</v>
          </cell>
        </row>
        <row r="3506">
          <cell r="A3506" t="str">
            <v>I440</v>
          </cell>
          <cell r="B3506" t="str">
            <v>BLOQUEO AURICULOVENTRICULAR DE PRIMER GRADO</v>
          </cell>
          <cell r="C3506" t="str">
            <v>068</v>
          </cell>
        </row>
        <row r="3507">
          <cell r="A3507" t="str">
            <v>I441</v>
          </cell>
          <cell r="B3507" t="str">
            <v>BLOQUEO AURICULOVENTRICULAR DE SEGUNDO GRADO</v>
          </cell>
          <cell r="C3507" t="str">
            <v>068</v>
          </cell>
        </row>
        <row r="3508">
          <cell r="A3508" t="str">
            <v>I442</v>
          </cell>
          <cell r="B3508" t="str">
            <v>BLOQUEO AURICULOVENTRICULAR COMPLETO</v>
          </cell>
          <cell r="C3508" t="str">
            <v>068</v>
          </cell>
        </row>
        <row r="3509">
          <cell r="A3509" t="str">
            <v>I443</v>
          </cell>
          <cell r="B3509" t="str">
            <v>OTROS TIPOS DE BLOQUEO AURICULOVENTRICULAR Y LOS NO ESPECIFICADOS</v>
          </cell>
          <cell r="C3509" t="str">
            <v>068</v>
          </cell>
        </row>
        <row r="3510">
          <cell r="A3510" t="str">
            <v>I444</v>
          </cell>
          <cell r="B3510" t="str">
            <v>BLOQUEO FASCICULAR ANTERIOR IZQUIERDO</v>
          </cell>
          <cell r="C3510" t="str">
            <v>068</v>
          </cell>
        </row>
        <row r="3511">
          <cell r="A3511" t="str">
            <v>I445</v>
          </cell>
          <cell r="B3511" t="str">
            <v>BLOQUEO FASCICULAR POSTERIOR IZQUIERDO</v>
          </cell>
          <cell r="C3511" t="str">
            <v>068</v>
          </cell>
        </row>
        <row r="3512">
          <cell r="A3512" t="str">
            <v>I446</v>
          </cell>
          <cell r="B3512" t="str">
            <v>OTROS TIPOS DE BLOQUEO FASCICULAR Y LOS NO ESPECIFICADOS</v>
          </cell>
          <cell r="C3512" t="str">
            <v>068</v>
          </cell>
        </row>
        <row r="3513">
          <cell r="A3513" t="str">
            <v>I447</v>
          </cell>
          <cell r="B3513" t="str">
            <v>BLOQUEO DE RAMA IZQUIERDO DEL HAZ, SIN OTRA ESPECIFICACION</v>
          </cell>
          <cell r="C3513" t="str">
            <v>068</v>
          </cell>
        </row>
        <row r="3514">
          <cell r="A3514" t="str">
            <v>I449</v>
          </cell>
          <cell r="B3514" t="str">
            <v>BLOQUEO DE RAMA IZQUIERDO DEL HAZ, SIN OTRA ESPECIFICACION</v>
          </cell>
          <cell r="C3514" t="str">
            <v>068</v>
          </cell>
        </row>
        <row r="3515">
          <cell r="A3515" t="str">
            <v>I45X</v>
          </cell>
          <cell r="B3515" t="str">
            <v>OTROS TRASTORNOS DE LA CONDUCCION</v>
          </cell>
          <cell r="C3515" t="str">
            <v>068</v>
          </cell>
        </row>
        <row r="3516">
          <cell r="A3516" t="str">
            <v>I450</v>
          </cell>
          <cell r="B3516" t="str">
            <v>BLOQUEO FASCICULAR DERECHO</v>
          </cell>
          <cell r="C3516" t="str">
            <v>068</v>
          </cell>
        </row>
        <row r="3517">
          <cell r="A3517" t="str">
            <v>I451</v>
          </cell>
          <cell r="B3517" t="str">
            <v>OTROS TIPOS DE BLOQUEO DE RAMA DERECHA DEL HAZ Y LOS NO ESPECIFICADOS</v>
          </cell>
          <cell r="C3517" t="str">
            <v>068</v>
          </cell>
        </row>
        <row r="3518">
          <cell r="A3518" t="str">
            <v>I452</v>
          </cell>
          <cell r="B3518" t="str">
            <v>BLOQUEO BIFASCICULAR</v>
          </cell>
          <cell r="C3518" t="str">
            <v>068</v>
          </cell>
        </row>
        <row r="3519">
          <cell r="A3519" t="str">
            <v>I453</v>
          </cell>
          <cell r="B3519" t="str">
            <v>BLOQUEO TRIFASCICULAR</v>
          </cell>
          <cell r="C3519" t="str">
            <v>068</v>
          </cell>
        </row>
        <row r="3520">
          <cell r="A3520" t="str">
            <v>I454</v>
          </cell>
          <cell r="B3520" t="str">
            <v>BLOQUEO INTRAVENTRICULAR NO ESPECIFICADO</v>
          </cell>
          <cell r="C3520" t="str">
            <v>068</v>
          </cell>
        </row>
        <row r="3521">
          <cell r="A3521" t="str">
            <v>I455</v>
          </cell>
          <cell r="B3521" t="str">
            <v>OTROS TIPOS ESPECIFICADOS DE BLOQUEO DEL CORAZON</v>
          </cell>
          <cell r="C3521" t="str">
            <v>068</v>
          </cell>
        </row>
        <row r="3522">
          <cell r="A3522" t="str">
            <v>I456</v>
          </cell>
          <cell r="B3522" t="str">
            <v>SINDROME DE PREEXCITACION</v>
          </cell>
          <cell r="C3522" t="str">
            <v>068</v>
          </cell>
        </row>
        <row r="3523">
          <cell r="A3523" t="str">
            <v>I458</v>
          </cell>
          <cell r="B3523" t="str">
            <v>OTROS TRASTORNOS ESPECIFICADOS DE LA CONDUCCION</v>
          </cell>
          <cell r="C3523" t="str">
            <v>068</v>
          </cell>
        </row>
        <row r="3524">
          <cell r="A3524" t="str">
            <v>I459</v>
          </cell>
          <cell r="B3524" t="str">
            <v>TRASTORNOS DE LA CONDUCCION, NO ESPECIFICADO</v>
          </cell>
          <cell r="C3524" t="str">
            <v>068</v>
          </cell>
        </row>
        <row r="3525">
          <cell r="A3525" t="str">
            <v>I46</v>
          </cell>
          <cell r="B3525" t="str">
            <v>PARO CARDIACO</v>
          </cell>
          <cell r="C3525" t="str">
            <v>068</v>
          </cell>
        </row>
        <row r="3526">
          <cell r="A3526" t="str">
            <v>I460</v>
          </cell>
          <cell r="B3526" t="str">
            <v>PARO CARDIACO CON RESUCITACION EXITOSA</v>
          </cell>
          <cell r="C3526" t="str">
            <v>068</v>
          </cell>
        </row>
        <row r="3527">
          <cell r="A3527" t="str">
            <v>I461</v>
          </cell>
          <cell r="B3527" t="str">
            <v>MUERTE CARDIACA SUBITA, ASI DESCRITA</v>
          </cell>
          <cell r="C3527" t="str">
            <v>068</v>
          </cell>
        </row>
        <row r="3528">
          <cell r="A3528" t="str">
            <v>I469</v>
          </cell>
          <cell r="B3528" t="str">
            <v>PARO CARDIACO, NO ESPECIFICADO</v>
          </cell>
          <cell r="C3528" t="str">
            <v>068</v>
          </cell>
        </row>
        <row r="3529">
          <cell r="A3529" t="str">
            <v>I47X</v>
          </cell>
          <cell r="B3529" t="str">
            <v>TAQUICARDIA PAROXISTICA</v>
          </cell>
          <cell r="C3529" t="str">
            <v>068</v>
          </cell>
        </row>
        <row r="3530">
          <cell r="A3530" t="str">
            <v>I470</v>
          </cell>
          <cell r="B3530" t="str">
            <v>ARRITMIA POR REENTRADA VENTRICULAR</v>
          </cell>
          <cell r="C3530" t="str">
            <v>068</v>
          </cell>
        </row>
        <row r="3531">
          <cell r="A3531" t="str">
            <v>I471</v>
          </cell>
          <cell r="B3531" t="str">
            <v>TAQUICARDIA SUPRAVENTRICULAR</v>
          </cell>
          <cell r="C3531" t="str">
            <v>068</v>
          </cell>
        </row>
        <row r="3532">
          <cell r="A3532" t="str">
            <v>I472</v>
          </cell>
          <cell r="B3532" t="str">
            <v>TAQUICARDIA VENTRICULAR</v>
          </cell>
          <cell r="C3532" t="str">
            <v>068</v>
          </cell>
        </row>
        <row r="3533">
          <cell r="A3533" t="str">
            <v>I479</v>
          </cell>
          <cell r="B3533" t="str">
            <v>TAQUICARDIA PAROXISTICA, NO ESPECIFICADA</v>
          </cell>
          <cell r="C3533" t="str">
            <v>068</v>
          </cell>
        </row>
        <row r="3534">
          <cell r="A3534" t="str">
            <v>I48X</v>
          </cell>
          <cell r="B3534" t="str">
            <v>FIBRILACION Y ALETEO AURICULAR</v>
          </cell>
          <cell r="C3534" t="str">
            <v>068</v>
          </cell>
        </row>
        <row r="3535">
          <cell r="A3535" t="str">
            <v>I49X</v>
          </cell>
          <cell r="B3535" t="str">
            <v>OTRAS ARRITMIAS CARDIACAS</v>
          </cell>
          <cell r="C3535" t="str">
            <v>068</v>
          </cell>
        </row>
        <row r="3536">
          <cell r="A3536" t="str">
            <v>I490</v>
          </cell>
          <cell r="B3536" t="str">
            <v>FIBRILACION Y ALETEO VENTRICULAR</v>
          </cell>
          <cell r="C3536" t="str">
            <v>068</v>
          </cell>
        </row>
        <row r="3537">
          <cell r="A3537" t="str">
            <v>I491</v>
          </cell>
          <cell r="B3537" t="str">
            <v>DESPOLARIZACION AURICULAR PREMATURA</v>
          </cell>
          <cell r="C3537" t="str">
            <v>068</v>
          </cell>
        </row>
        <row r="3538">
          <cell r="A3538" t="str">
            <v>I492</v>
          </cell>
          <cell r="B3538" t="str">
            <v>DESPOLARIZACION PREMATURA NODAL</v>
          </cell>
          <cell r="C3538" t="str">
            <v>068</v>
          </cell>
        </row>
        <row r="3539">
          <cell r="A3539" t="str">
            <v>I493</v>
          </cell>
          <cell r="B3539" t="str">
            <v>DESPOLARIZACION VENTRICULAR PREMATURA</v>
          </cell>
          <cell r="C3539" t="str">
            <v>068</v>
          </cell>
        </row>
        <row r="3540">
          <cell r="A3540" t="str">
            <v>I494</v>
          </cell>
          <cell r="B3540" t="str">
            <v>OTROS TIPOS DE DESPOLARIZACION PREMATURA Y LOS NO ESPECIFICADOS</v>
          </cell>
          <cell r="C3540" t="str">
            <v>068</v>
          </cell>
        </row>
        <row r="3541">
          <cell r="A3541" t="str">
            <v>I495</v>
          </cell>
          <cell r="B3541" t="str">
            <v>SINDROME DEL SENO ENFERMO</v>
          </cell>
          <cell r="C3541" t="str">
            <v>068</v>
          </cell>
        </row>
        <row r="3542">
          <cell r="A3542" t="str">
            <v>I498</v>
          </cell>
          <cell r="B3542" t="str">
            <v>OTRAS ARRITMIAS CARDIACAS ESPECIFICADAS</v>
          </cell>
          <cell r="C3542" t="str">
            <v>068</v>
          </cell>
        </row>
        <row r="3543">
          <cell r="A3543" t="str">
            <v>I499</v>
          </cell>
          <cell r="B3543" t="str">
            <v>ARRITMIA CARDIACA, NO ESPECIFICADA</v>
          </cell>
          <cell r="C3543" t="str">
            <v>068</v>
          </cell>
        </row>
        <row r="3544">
          <cell r="A3544" t="str">
            <v>I50X</v>
          </cell>
          <cell r="B3544" t="str">
            <v>INSUFICIENCIA CARDIACA</v>
          </cell>
          <cell r="C3544" t="str">
            <v>068</v>
          </cell>
        </row>
        <row r="3545">
          <cell r="A3545" t="str">
            <v>I500</v>
          </cell>
          <cell r="B3545" t="str">
            <v>INSUFICIENCIA CARDIACA CONGESTIVA</v>
          </cell>
          <cell r="C3545" t="str">
            <v>068</v>
          </cell>
        </row>
        <row r="3546">
          <cell r="A3546" t="str">
            <v>I501</v>
          </cell>
          <cell r="B3546" t="str">
            <v>INSUFICIENCIA VENTRICULAR IZQUIERDA</v>
          </cell>
          <cell r="C3546" t="str">
            <v>068</v>
          </cell>
        </row>
        <row r="3547">
          <cell r="A3547" t="str">
            <v>I509</v>
          </cell>
          <cell r="B3547" t="str">
            <v>INSUFICIENCIA CARDIACA, NO ESPECIFICADA</v>
          </cell>
          <cell r="C3547" t="str">
            <v>068</v>
          </cell>
        </row>
        <row r="3548">
          <cell r="A3548" t="str">
            <v>I51X</v>
          </cell>
          <cell r="B3548" t="str">
            <v>COMPLICACIONES Y DESCRIPCIONES MAL DEFINIDAS DE ENFERMEDAD CARDIACA</v>
          </cell>
          <cell r="C3548" t="str">
            <v>068</v>
          </cell>
        </row>
        <row r="3549">
          <cell r="A3549" t="str">
            <v>I510</v>
          </cell>
          <cell r="B3549" t="str">
            <v>DEFECTO DEL TABIQUE CARDIACO, ADQUIRIDO</v>
          </cell>
          <cell r="C3549" t="str">
            <v>068</v>
          </cell>
        </row>
        <row r="3550">
          <cell r="A3550" t="str">
            <v>I511</v>
          </cell>
          <cell r="B3550" t="str">
            <v>RUPTURA DE CUERDA TENDINOSA, NO CLASICIFICADA EN OTRA PARTE</v>
          </cell>
          <cell r="C3550" t="str">
            <v>068</v>
          </cell>
        </row>
        <row r="3551">
          <cell r="A3551" t="str">
            <v>I512</v>
          </cell>
          <cell r="B3551" t="str">
            <v>RUPTURA DE MUSCULO PAPILAR, NO CLASIFICADA EN OTRA PARTE</v>
          </cell>
          <cell r="C3551" t="str">
            <v>068</v>
          </cell>
        </row>
        <row r="3552">
          <cell r="A3552" t="str">
            <v>I513</v>
          </cell>
          <cell r="B3552" t="str">
            <v>TROMBOSIS INTRACARDIACA, NO CLASIFICADA EN OTRA PARTE</v>
          </cell>
          <cell r="C3552" t="str">
            <v>068</v>
          </cell>
        </row>
        <row r="3553">
          <cell r="A3553" t="str">
            <v>I514</v>
          </cell>
          <cell r="B3553" t="str">
            <v>MIOCARDITIS, NO ESPECIFICADA</v>
          </cell>
          <cell r="C3553" t="str">
            <v>068</v>
          </cell>
        </row>
        <row r="3554">
          <cell r="A3554" t="str">
            <v>I515</v>
          </cell>
          <cell r="B3554" t="str">
            <v>DEGENERACION MIOCARDICA</v>
          </cell>
          <cell r="C3554" t="str">
            <v>068</v>
          </cell>
        </row>
        <row r="3555">
          <cell r="A3555" t="str">
            <v>I516</v>
          </cell>
          <cell r="B3555" t="str">
            <v>ENFERMEDAD CARDIOVASCULAR, NO ESPECIFICADA</v>
          </cell>
          <cell r="C3555" t="str">
            <v>068</v>
          </cell>
        </row>
        <row r="3556">
          <cell r="A3556" t="str">
            <v>I517</v>
          </cell>
          <cell r="B3556" t="str">
            <v>CARDIOMEGALIA</v>
          </cell>
          <cell r="C3556" t="str">
            <v>068</v>
          </cell>
        </row>
        <row r="3557">
          <cell r="A3557" t="str">
            <v>I518</v>
          </cell>
          <cell r="B3557" t="str">
            <v>OTRAS ENFERMEDADES CARDIACAS MAL DEFINIDAS</v>
          </cell>
          <cell r="C3557" t="str">
            <v>068</v>
          </cell>
        </row>
        <row r="3558">
          <cell r="A3558" t="str">
            <v>I519</v>
          </cell>
          <cell r="B3558" t="str">
            <v>ENFERMEDAD CARDIACA, NO ESPECIFICADA</v>
          </cell>
          <cell r="C3558" t="str">
            <v>068</v>
          </cell>
        </row>
        <row r="3559">
          <cell r="A3559" t="str">
            <v>I60</v>
          </cell>
          <cell r="B3559" t="str">
            <v>HEMORRAGIA SUBARACNOIDEA</v>
          </cell>
          <cell r="C3559" t="str">
            <v>069</v>
          </cell>
        </row>
        <row r="3560">
          <cell r="A3560" t="str">
            <v>I600</v>
          </cell>
          <cell r="B3560" t="str">
            <v>HEMORRAGIA SUBARACNOIDEA DE SIFON Y BIFURCACION CAROTIDEA</v>
          </cell>
          <cell r="C3560" t="str">
            <v>069</v>
          </cell>
        </row>
        <row r="3561">
          <cell r="A3561" t="str">
            <v>I601</v>
          </cell>
          <cell r="B3561" t="str">
            <v>HEMORRAGIA SUBARACNOIDEA DE ARTERIA CEREBRAL MEDIA</v>
          </cell>
          <cell r="C3561" t="str">
            <v>069</v>
          </cell>
        </row>
        <row r="3562">
          <cell r="A3562" t="str">
            <v>I602</v>
          </cell>
          <cell r="B3562" t="str">
            <v>HEMORRAGIA SUBARACNOIDEA DE ARTERIA COMUNICANTE ANTERIOR</v>
          </cell>
          <cell r="C3562" t="str">
            <v>069</v>
          </cell>
        </row>
        <row r="3563">
          <cell r="A3563" t="str">
            <v>I603</v>
          </cell>
          <cell r="B3563" t="str">
            <v>HEMORRAGIA SUBARACNOIDEA DE ARTERIA COMUNICANTE POSTERIOR</v>
          </cell>
          <cell r="C3563" t="str">
            <v>069</v>
          </cell>
        </row>
        <row r="3564">
          <cell r="A3564" t="str">
            <v>I604</v>
          </cell>
          <cell r="B3564" t="str">
            <v>HEMORRAGIA SUBARACNOIDEA DE ARTERIA BASILAR</v>
          </cell>
          <cell r="C3564" t="str">
            <v>069</v>
          </cell>
        </row>
        <row r="3565">
          <cell r="A3565" t="str">
            <v>I605</v>
          </cell>
          <cell r="B3565" t="str">
            <v>HEMORRAGIA SUBARACNOIDEA DE ARTERIA VERTEBRAL</v>
          </cell>
          <cell r="C3565" t="str">
            <v>069</v>
          </cell>
        </row>
        <row r="3566">
          <cell r="A3566" t="str">
            <v>I606</v>
          </cell>
          <cell r="B3566" t="str">
            <v>HEMORRAGIA SUBARACNOIDEA DE OTRAS ARTERIAS INTRACRANEALES</v>
          </cell>
          <cell r="C3566" t="str">
            <v>069</v>
          </cell>
        </row>
        <row r="3567">
          <cell r="A3567" t="str">
            <v>I607</v>
          </cell>
          <cell r="B3567" t="str">
            <v>HEMORRAGIA SUBARACNOIDEA DE ARTERIA INTRACRANEAL NO ESPECIFICADA</v>
          </cell>
          <cell r="C3567" t="str">
            <v>069</v>
          </cell>
        </row>
        <row r="3568">
          <cell r="A3568" t="str">
            <v>I608</v>
          </cell>
          <cell r="B3568" t="str">
            <v>OTRAS HEMORRAGIAS SUBARACNOIDEAS</v>
          </cell>
          <cell r="C3568" t="str">
            <v>069</v>
          </cell>
        </row>
        <row r="3569">
          <cell r="A3569" t="str">
            <v>I609</v>
          </cell>
          <cell r="B3569" t="str">
            <v>HEMORRAGIA SUBARACNOIDEA, NO ESPECIFICADA</v>
          </cell>
          <cell r="C3569" t="str">
            <v>069</v>
          </cell>
        </row>
        <row r="3570">
          <cell r="A3570" t="str">
            <v>I61X</v>
          </cell>
          <cell r="B3570" t="str">
            <v>HEMORAGIA INTRAENCEFALICA</v>
          </cell>
          <cell r="C3570" t="str">
            <v>069</v>
          </cell>
        </row>
        <row r="3571">
          <cell r="A3571" t="str">
            <v>I610</v>
          </cell>
          <cell r="B3571" t="str">
            <v>HEMORRAGIA INTRACEREBRAL EN HEMISFERIO, SUBCORTICAL</v>
          </cell>
          <cell r="C3571" t="str">
            <v>069</v>
          </cell>
        </row>
        <row r="3572">
          <cell r="A3572" t="str">
            <v>I611</v>
          </cell>
          <cell r="B3572" t="str">
            <v>HEMORRAGIA INTRACEREBRAL EN HEMISFERIO, CORTICAL</v>
          </cell>
          <cell r="C3572" t="str">
            <v>069</v>
          </cell>
        </row>
        <row r="3573">
          <cell r="A3573" t="str">
            <v>I612</v>
          </cell>
          <cell r="B3573" t="str">
            <v>HEMORRAGIA INTRACEREBRAL EN HEMISFERIO, NO ESPECIFICADA</v>
          </cell>
          <cell r="C3573" t="str">
            <v>069</v>
          </cell>
        </row>
        <row r="3574">
          <cell r="A3574" t="str">
            <v>I613</v>
          </cell>
          <cell r="B3574" t="str">
            <v>HEMORRAGIA INTRAENCEFALICA EN TALLO CEREBRAL</v>
          </cell>
          <cell r="C3574" t="str">
            <v>069</v>
          </cell>
        </row>
        <row r="3575">
          <cell r="A3575" t="str">
            <v>I614</v>
          </cell>
          <cell r="B3575" t="str">
            <v>HEMORRAGIA INTRAENCEFALICA EN CEREBELO</v>
          </cell>
          <cell r="C3575" t="str">
            <v>069</v>
          </cell>
        </row>
        <row r="3576">
          <cell r="A3576" t="str">
            <v>I615</v>
          </cell>
          <cell r="B3576" t="str">
            <v>HEMORRAGIA INTRAENCEFALICA, INTRAVENTRICULAR</v>
          </cell>
          <cell r="C3576" t="str">
            <v>069</v>
          </cell>
        </row>
        <row r="3577">
          <cell r="A3577" t="str">
            <v>I616</v>
          </cell>
          <cell r="B3577" t="str">
            <v>HEMORRAGIA INTRAENCEFALICA DE LOCALIZACIONES MULTIPLES</v>
          </cell>
          <cell r="C3577" t="str">
            <v>069</v>
          </cell>
        </row>
        <row r="3578">
          <cell r="A3578" t="str">
            <v>I618</v>
          </cell>
          <cell r="B3578" t="str">
            <v>OTRAS HEMORRAGIAS INTRAENCEFALICAS</v>
          </cell>
          <cell r="C3578" t="str">
            <v>069</v>
          </cell>
        </row>
        <row r="3579">
          <cell r="A3579" t="str">
            <v>I619</v>
          </cell>
          <cell r="B3579" t="str">
            <v>HEMORRAGIA INTRAENCEFALICA, NO ESPECIFICADA</v>
          </cell>
          <cell r="C3579" t="str">
            <v>069</v>
          </cell>
        </row>
        <row r="3580">
          <cell r="A3580" t="str">
            <v>I62</v>
          </cell>
          <cell r="B3580" t="str">
            <v>OTRAS HEMORRAGIAS INTRACRANEALES NO TRAUMATICAS</v>
          </cell>
          <cell r="C3580" t="str">
            <v>069</v>
          </cell>
        </row>
        <row r="3581">
          <cell r="A3581" t="str">
            <v>I620</v>
          </cell>
          <cell r="B3581" t="str">
            <v>HEMORAGIA SUBDURAL (AGUDA) (NO TRAUMATICA)</v>
          </cell>
          <cell r="C3581" t="str">
            <v>069</v>
          </cell>
        </row>
        <row r="3582">
          <cell r="A3582" t="str">
            <v>I621</v>
          </cell>
          <cell r="B3582" t="str">
            <v>HEMORRAGIA EXTRADURAL NO TRAUMATICA</v>
          </cell>
          <cell r="C3582" t="str">
            <v>069</v>
          </cell>
        </row>
        <row r="3583">
          <cell r="A3583" t="str">
            <v>I629</v>
          </cell>
          <cell r="B3583" t="str">
            <v>HEMORRAGIA INTRACRANEAL (NO TRAUMATICA), NO ESPECIFICADA</v>
          </cell>
          <cell r="C3583" t="str">
            <v>069</v>
          </cell>
        </row>
        <row r="3584">
          <cell r="A3584" t="str">
            <v>I63X</v>
          </cell>
          <cell r="B3584" t="str">
            <v>INFARTO CEREBRAL</v>
          </cell>
          <cell r="C3584" t="str">
            <v>069</v>
          </cell>
        </row>
        <row r="3585">
          <cell r="A3585" t="str">
            <v>I630</v>
          </cell>
          <cell r="B3585" t="str">
            <v>INFARTO CEREBRAL DEBIDO A TROMBOSIS DE ARTERIAS</v>
          </cell>
          <cell r="C3585" t="str">
            <v>069</v>
          </cell>
        </row>
        <row r="3586">
          <cell r="A3586" t="str">
            <v>I631</v>
          </cell>
          <cell r="B3586" t="str">
            <v>INFARTO CEREBRAL A EMBOLIA DE ARTERIAS PRECEREBRALES</v>
          </cell>
          <cell r="C3586" t="str">
            <v>069</v>
          </cell>
        </row>
        <row r="3587">
          <cell r="A3587" t="str">
            <v>I632</v>
          </cell>
          <cell r="B3587" t="str">
            <v>INFARTO CEREBRAL DEBIDO A OCLUSION O ESTENOSIS NO ESPEC. DE ART.PRECER</v>
          </cell>
          <cell r="C3587" t="str">
            <v>069</v>
          </cell>
        </row>
        <row r="3588">
          <cell r="A3588" t="str">
            <v>I633</v>
          </cell>
          <cell r="B3588" t="str">
            <v>INFARTO CEREBRAL DEBIDO A TROMBOSIS DE ARTERIAS CEREBRALES</v>
          </cell>
          <cell r="C3588" t="str">
            <v>069</v>
          </cell>
        </row>
        <row r="3589">
          <cell r="A3589" t="str">
            <v>I634</v>
          </cell>
          <cell r="B3589" t="str">
            <v>INFARTO CEREBRAL DEBIDO A EMBOLIA DE ARTERIAS CEREBRALES</v>
          </cell>
          <cell r="C3589" t="str">
            <v>069</v>
          </cell>
        </row>
        <row r="3590">
          <cell r="A3590" t="str">
            <v>I635</v>
          </cell>
          <cell r="B3590" t="str">
            <v>INFARTO CEREBRAL A OCLUSION O ESTENOSIS NO ESPEC. DE ARTER. CEREBRALES</v>
          </cell>
          <cell r="C3590" t="str">
            <v>069</v>
          </cell>
        </row>
        <row r="3591">
          <cell r="A3591" t="str">
            <v>I636</v>
          </cell>
          <cell r="B3591" t="str">
            <v>INFARTO CEREBRAL DEBIDO A TROMBOSIS DE VENAS CEREBRALES, NO PIOGENO</v>
          </cell>
          <cell r="C3591" t="str">
            <v>069</v>
          </cell>
        </row>
        <row r="3592">
          <cell r="A3592" t="str">
            <v>I638</v>
          </cell>
          <cell r="B3592" t="str">
            <v>OTROS INFARTOS CEREBRALES</v>
          </cell>
          <cell r="C3592" t="str">
            <v>069</v>
          </cell>
        </row>
        <row r="3593">
          <cell r="A3593" t="str">
            <v>I639</v>
          </cell>
          <cell r="B3593" t="str">
            <v>INFARTO CEREBRAL, NO ESPECIFICADO</v>
          </cell>
          <cell r="C3593" t="str">
            <v>069</v>
          </cell>
        </row>
        <row r="3594">
          <cell r="A3594" t="str">
            <v>I64X</v>
          </cell>
          <cell r="B3594" t="str">
            <v>ACCIDENTE VASCULAR ENCEFALICO AGUDO, NO ESPECIF. COMO HEMORR. O ISQUE</v>
          </cell>
          <cell r="C3594" t="str">
            <v>069</v>
          </cell>
        </row>
        <row r="3595">
          <cell r="A3595" t="str">
            <v>I65X</v>
          </cell>
          <cell r="B3595" t="str">
            <v>OCLUSION Y ESTENOSIS DE LAS ARTERIAS PRECER. SIN OCASIONAR INFARTO</v>
          </cell>
          <cell r="C3595" t="str">
            <v>069</v>
          </cell>
        </row>
        <row r="3596">
          <cell r="A3596" t="str">
            <v>I650</v>
          </cell>
          <cell r="B3596" t="str">
            <v>OCLUSION Y ESTENOSIS DE ARTERIA VERTEBRAL</v>
          </cell>
          <cell r="C3596" t="str">
            <v>069</v>
          </cell>
        </row>
        <row r="3597">
          <cell r="A3597" t="str">
            <v>I651</v>
          </cell>
          <cell r="B3597" t="str">
            <v>OCLUSION Y ESTENOSIS DE ARTERIA BASILAR</v>
          </cell>
          <cell r="C3597" t="str">
            <v>069</v>
          </cell>
        </row>
        <row r="3598">
          <cell r="A3598" t="str">
            <v>I652</v>
          </cell>
          <cell r="B3598" t="str">
            <v>OCLUSION Y ESTENOSIS DE ARTERIA CAROTIDA</v>
          </cell>
          <cell r="C3598" t="str">
            <v>069</v>
          </cell>
        </row>
        <row r="3599">
          <cell r="A3599" t="str">
            <v>I653</v>
          </cell>
          <cell r="B3599" t="str">
            <v>OCLUSION Y ESTENOSIS MULTIPLE BILATERAL DE ARTERIAS PERECEBRALES</v>
          </cell>
          <cell r="C3599" t="str">
            <v>069</v>
          </cell>
        </row>
        <row r="3600">
          <cell r="A3600" t="str">
            <v>I658</v>
          </cell>
          <cell r="B3600" t="str">
            <v>OCLUSION Y ESTENOSIS DE OTRAS ARTERIAS PRECEREBRALES</v>
          </cell>
          <cell r="C3600" t="str">
            <v>069</v>
          </cell>
        </row>
        <row r="3601">
          <cell r="A3601" t="str">
            <v>I659</v>
          </cell>
          <cell r="B3601" t="str">
            <v>OCLUSION Y ESTENOSIS DE ARTERIA PRECEREBRAL NO ESPECIFICADA</v>
          </cell>
          <cell r="C3601" t="str">
            <v>069</v>
          </cell>
        </row>
        <row r="3602">
          <cell r="A3602" t="str">
            <v>I66X</v>
          </cell>
          <cell r="B3602" t="str">
            <v>OCLUSION Y ESTENOSIS DE LAS ARTERIAS CEREBRALES SIN OCASIONAR INF.</v>
          </cell>
          <cell r="C3602" t="str">
            <v>069</v>
          </cell>
        </row>
        <row r="3603">
          <cell r="A3603" t="str">
            <v>I660</v>
          </cell>
          <cell r="B3603" t="str">
            <v>OCLUSION Y ESTENOSIS DE LA ARTERIA CEREBRAL MEDIA</v>
          </cell>
          <cell r="C3603" t="str">
            <v>069</v>
          </cell>
        </row>
        <row r="3604">
          <cell r="A3604" t="str">
            <v>I661</v>
          </cell>
          <cell r="B3604" t="str">
            <v>OCLUSION Y ESTENOSIS DE LA ARTERIA CEREBRAL ANTERIOR</v>
          </cell>
          <cell r="C3604" t="str">
            <v>069</v>
          </cell>
        </row>
        <row r="3605">
          <cell r="A3605" t="str">
            <v>I662</v>
          </cell>
          <cell r="B3605" t="str">
            <v>OCLUSION Y ESTENOSIS DE LA ARTERIA CEREBRAL POSTERIOR</v>
          </cell>
          <cell r="C3605" t="str">
            <v>069</v>
          </cell>
        </row>
        <row r="3606">
          <cell r="A3606" t="str">
            <v>I663</v>
          </cell>
          <cell r="B3606" t="str">
            <v>OCLUSION Y ESTENOSIS DE ARTERIAS CEREBELOSAS</v>
          </cell>
          <cell r="C3606" t="str">
            <v>069</v>
          </cell>
        </row>
        <row r="3607">
          <cell r="A3607" t="str">
            <v>I664</v>
          </cell>
          <cell r="B3607" t="str">
            <v>OCLUSION Y ESTENOSIS MULTIPLE BILATERAL DE ARTERIAS CEREBRALES</v>
          </cell>
          <cell r="C3607" t="str">
            <v>069</v>
          </cell>
        </row>
        <row r="3608">
          <cell r="A3608" t="str">
            <v>I668</v>
          </cell>
          <cell r="B3608" t="str">
            <v>OCLUSION Y ESTENOSIS DE OTRAS ARTERIAS CEREBRALES</v>
          </cell>
          <cell r="C3608" t="str">
            <v>069</v>
          </cell>
        </row>
        <row r="3609">
          <cell r="A3609" t="str">
            <v>I669</v>
          </cell>
          <cell r="B3609" t="str">
            <v>OCLUSION Y ESTENOSIS DE ARTERIA CEREBRAL NO ESPECIFICADA</v>
          </cell>
          <cell r="C3609" t="str">
            <v>069</v>
          </cell>
        </row>
        <row r="3610">
          <cell r="A3610" t="str">
            <v>I67</v>
          </cell>
          <cell r="B3610" t="str">
            <v>OTRAS ENFERMEDADES CEREBROVASCULARES</v>
          </cell>
          <cell r="C3610" t="str">
            <v>069</v>
          </cell>
        </row>
        <row r="3611">
          <cell r="A3611" t="str">
            <v>I670</v>
          </cell>
          <cell r="B3611" t="str">
            <v>DISECCION DE ARTERIAS CEREBRALES, SIN RUPTURA</v>
          </cell>
          <cell r="C3611" t="str">
            <v>069</v>
          </cell>
        </row>
        <row r="3612">
          <cell r="A3612" t="str">
            <v>I671</v>
          </cell>
          <cell r="B3612" t="str">
            <v>ANEURISMA CEREBRAL, SIN RUPTURA</v>
          </cell>
          <cell r="C3612" t="str">
            <v>069</v>
          </cell>
        </row>
        <row r="3613">
          <cell r="A3613" t="str">
            <v>I672</v>
          </cell>
          <cell r="B3613" t="str">
            <v>ATEROSCLEROSIS CEREBRAL</v>
          </cell>
          <cell r="C3613" t="str">
            <v>069</v>
          </cell>
        </row>
        <row r="3614">
          <cell r="A3614" t="str">
            <v>I673</v>
          </cell>
          <cell r="B3614" t="str">
            <v>LEUCOENCEFALOPATIA VASCULAR PROGRESIVA</v>
          </cell>
          <cell r="C3614" t="str">
            <v>069</v>
          </cell>
        </row>
        <row r="3615">
          <cell r="A3615" t="str">
            <v>I674</v>
          </cell>
          <cell r="B3615" t="str">
            <v>ENCEFALOPATIA HIPERTENSIVA</v>
          </cell>
          <cell r="C3615" t="str">
            <v>069</v>
          </cell>
        </row>
        <row r="3616">
          <cell r="A3616" t="str">
            <v>I675</v>
          </cell>
          <cell r="B3616" t="str">
            <v>ENFERMEDAD DE MOYAMOYA</v>
          </cell>
          <cell r="C3616" t="str">
            <v>069</v>
          </cell>
        </row>
        <row r="3617">
          <cell r="A3617" t="str">
            <v>I676</v>
          </cell>
          <cell r="B3617" t="str">
            <v>TROMBOSIS APIOGENA DEL SISTEMA VENOSO INTRACRANEAL</v>
          </cell>
          <cell r="C3617" t="str">
            <v>069</v>
          </cell>
        </row>
        <row r="3618">
          <cell r="A3618" t="str">
            <v>I677</v>
          </cell>
          <cell r="B3618" t="str">
            <v>ARTERITIS CEREBRAL, NO CLASIFICADA EN OTRA PARTE</v>
          </cell>
          <cell r="C3618" t="str">
            <v>069</v>
          </cell>
        </row>
        <row r="3619">
          <cell r="A3619" t="str">
            <v>I678</v>
          </cell>
          <cell r="B3619" t="str">
            <v>OTRAS ENFERMEDADES CEREBROVASCULARES ESPECIFICADAS</v>
          </cell>
          <cell r="C3619" t="str">
            <v>069</v>
          </cell>
        </row>
        <row r="3620">
          <cell r="A3620" t="str">
            <v>I679</v>
          </cell>
          <cell r="B3620" t="str">
            <v>ENFERMEDAD CEREBROVASCULAR, NO ESPECIFICADA</v>
          </cell>
          <cell r="C3620" t="str">
            <v>069</v>
          </cell>
        </row>
        <row r="3621">
          <cell r="A3621" t="str">
            <v>I69</v>
          </cell>
          <cell r="B3621" t="str">
            <v>SECUELAS DE ENFERMEDAD CEREBROVASCULAR</v>
          </cell>
          <cell r="C3621" t="str">
            <v>069</v>
          </cell>
        </row>
        <row r="3622">
          <cell r="A3622" t="str">
            <v>I690</v>
          </cell>
          <cell r="B3622" t="str">
            <v>SECUELAS DE HEMORRAGIA SUBARACNOIDEA</v>
          </cell>
          <cell r="C3622" t="str">
            <v>069</v>
          </cell>
        </row>
        <row r="3623">
          <cell r="A3623" t="str">
            <v>I691</v>
          </cell>
          <cell r="B3623" t="str">
            <v>SECUELAS DE HEMORRAGIA INTRAENCEFALICA</v>
          </cell>
          <cell r="C3623" t="str">
            <v>069</v>
          </cell>
        </row>
        <row r="3624">
          <cell r="A3624" t="str">
            <v>I692</v>
          </cell>
          <cell r="B3624" t="str">
            <v>SECUELAS DE OTRAS HEMORRAGIAS INTRACRANEALES NO TRAUMATICAS</v>
          </cell>
          <cell r="C3624" t="str">
            <v>069</v>
          </cell>
        </row>
        <row r="3625">
          <cell r="A3625" t="str">
            <v>I693</v>
          </cell>
          <cell r="B3625" t="str">
            <v>SECUELAS DE INFARTO CEREBRAL</v>
          </cell>
          <cell r="C3625" t="str">
            <v>069</v>
          </cell>
        </row>
        <row r="3626">
          <cell r="A3626" t="str">
            <v>I694</v>
          </cell>
          <cell r="B3626" t="str">
            <v>SECUELAS DE ENFERMEDAD CEREBROVASCULAR, NO ESPECIF. COMO HEMORRG.</v>
          </cell>
          <cell r="C3626" t="str">
            <v>069</v>
          </cell>
        </row>
        <row r="3627">
          <cell r="A3627" t="str">
            <v>I698</v>
          </cell>
          <cell r="B3627" t="str">
            <v>SECUELAS DE OTRAS ENF. CEREBROVASCULARES ESPECIFICADAS O NO</v>
          </cell>
          <cell r="C3627" t="str">
            <v>069</v>
          </cell>
        </row>
        <row r="3628">
          <cell r="A3628" t="str">
            <v>I70</v>
          </cell>
          <cell r="B3628" t="str">
            <v>ATEROSCLEROSIS</v>
          </cell>
          <cell r="C3628" t="str">
            <v>070</v>
          </cell>
        </row>
        <row r="3629">
          <cell r="A3629" t="str">
            <v>I700</v>
          </cell>
          <cell r="B3629" t="str">
            <v>ATREOSCLEROSIS DE LA AORTA</v>
          </cell>
          <cell r="C3629" t="str">
            <v>070</v>
          </cell>
        </row>
        <row r="3630">
          <cell r="A3630" t="str">
            <v>I701</v>
          </cell>
          <cell r="B3630" t="str">
            <v>ATEROSCLEROSIS DE LA ARTERIA RENAL</v>
          </cell>
          <cell r="C3630" t="str">
            <v>070</v>
          </cell>
        </row>
        <row r="3631">
          <cell r="A3631" t="str">
            <v>I702</v>
          </cell>
          <cell r="B3631" t="str">
            <v>ATEROSCLEROSIS DE LAS ARTERIAS DE LOS MIEMBROS</v>
          </cell>
          <cell r="C3631" t="str">
            <v>070</v>
          </cell>
        </row>
        <row r="3632">
          <cell r="A3632" t="str">
            <v>I708</v>
          </cell>
          <cell r="B3632" t="str">
            <v>ATREOSCLEROSIS DE OTRAS ARTERIAS</v>
          </cell>
          <cell r="C3632" t="str">
            <v>070</v>
          </cell>
        </row>
        <row r="3633">
          <cell r="A3633" t="str">
            <v>I709</v>
          </cell>
          <cell r="B3633" t="str">
            <v>ATEROSCLEROSIS GENERALIZADA Y LA NO ESPECIFICADA</v>
          </cell>
          <cell r="C3633" t="str">
            <v>070</v>
          </cell>
        </row>
        <row r="3634">
          <cell r="A3634" t="str">
            <v>I71</v>
          </cell>
          <cell r="B3634" t="str">
            <v>ANEURISMA Y DISECCION AORTICOS</v>
          </cell>
          <cell r="C3634" t="str">
            <v>071</v>
          </cell>
        </row>
        <row r="3635">
          <cell r="A3635" t="str">
            <v>I710</v>
          </cell>
          <cell r="B3635" t="str">
            <v>DISECCION DE AORTA (CUALQUIER PARTE)</v>
          </cell>
          <cell r="C3635" t="str">
            <v>071</v>
          </cell>
        </row>
        <row r="3636">
          <cell r="A3636" t="str">
            <v>I711</v>
          </cell>
          <cell r="B3636" t="str">
            <v>RUPTURA DE ANEURISMA DE LA AORTA TORACICA</v>
          </cell>
          <cell r="C3636" t="str">
            <v>071</v>
          </cell>
        </row>
        <row r="3637">
          <cell r="A3637" t="str">
            <v>I712</v>
          </cell>
          <cell r="B3637" t="str">
            <v>ANEURISMA DE LA AORTA TORACICA, SIN MENCION DE RUPTURA</v>
          </cell>
          <cell r="C3637" t="str">
            <v>071</v>
          </cell>
        </row>
        <row r="3638">
          <cell r="A3638" t="str">
            <v>I713</v>
          </cell>
          <cell r="B3638" t="str">
            <v>RUPTURA DE ANEURISMA DE LA AORTA ABDOMINAL</v>
          </cell>
          <cell r="C3638" t="str">
            <v>071</v>
          </cell>
        </row>
        <row r="3639">
          <cell r="A3639" t="str">
            <v>I714</v>
          </cell>
          <cell r="B3639" t="str">
            <v>ANEURISMA DE LA AORTA ABDOMINAL, SIN MENCION DE RUPTURA</v>
          </cell>
          <cell r="C3639" t="str">
            <v>071</v>
          </cell>
        </row>
        <row r="3640">
          <cell r="A3640" t="str">
            <v>I715</v>
          </cell>
          <cell r="B3640" t="str">
            <v>RUPTURA DE ANEURISMA DE LA AORTA TORACOABDOMINAL</v>
          </cell>
          <cell r="C3640" t="str">
            <v>071</v>
          </cell>
        </row>
        <row r="3641">
          <cell r="A3641" t="str">
            <v>I716</v>
          </cell>
          <cell r="B3641" t="str">
            <v>ANEURISMA DE LA AORTA TORACOABDOMINAL, SIN MENCION DE RUPTURA</v>
          </cell>
          <cell r="C3641" t="str">
            <v>071</v>
          </cell>
        </row>
        <row r="3642">
          <cell r="A3642" t="str">
            <v>I718</v>
          </cell>
          <cell r="B3642" t="str">
            <v>RUPTURA DE ANEURISMA AORTICO, SITIO NO ESPECIFICADO</v>
          </cell>
          <cell r="C3642" t="str">
            <v>071</v>
          </cell>
        </row>
        <row r="3643">
          <cell r="A3643" t="str">
            <v>I719</v>
          </cell>
          <cell r="B3643" t="str">
            <v>ANEURISMA DE LA AORTA, SITIO NO ESEPCIFICADO, SIN MENCION DE RUPTURA</v>
          </cell>
          <cell r="C3643" t="str">
            <v>071</v>
          </cell>
        </row>
        <row r="3644">
          <cell r="A3644" t="str">
            <v>I72</v>
          </cell>
          <cell r="B3644" t="str">
            <v>OTROS ANEURISMAS</v>
          </cell>
          <cell r="C3644" t="str">
            <v>071</v>
          </cell>
        </row>
        <row r="3645">
          <cell r="A3645" t="str">
            <v>I720</v>
          </cell>
          <cell r="B3645" t="str">
            <v>ANEURISMA DE LA ARTERIA CAROTIDA</v>
          </cell>
          <cell r="C3645" t="str">
            <v>071</v>
          </cell>
        </row>
        <row r="3646">
          <cell r="A3646" t="str">
            <v>I721</v>
          </cell>
          <cell r="B3646" t="str">
            <v>ANEURISMA DE ARTERIA DEL MIEMBRO SUPERIOR</v>
          </cell>
          <cell r="C3646" t="str">
            <v>071</v>
          </cell>
        </row>
        <row r="3647">
          <cell r="A3647" t="str">
            <v>I722</v>
          </cell>
          <cell r="B3647" t="str">
            <v>ANEURISMA DE ARTERIA RENAL</v>
          </cell>
          <cell r="C3647" t="str">
            <v>071</v>
          </cell>
        </row>
        <row r="3648">
          <cell r="A3648" t="str">
            <v>I723</v>
          </cell>
          <cell r="B3648" t="str">
            <v>ANEURISMA DE ARTERIA ILIACA</v>
          </cell>
          <cell r="C3648" t="str">
            <v>071</v>
          </cell>
        </row>
        <row r="3649">
          <cell r="A3649" t="str">
            <v>I724</v>
          </cell>
          <cell r="B3649" t="str">
            <v>ANEURISMA DE ARTERIA DEL MIEMBRO INFERIOR</v>
          </cell>
          <cell r="C3649" t="str">
            <v>071</v>
          </cell>
        </row>
        <row r="3650">
          <cell r="A3650" t="str">
            <v>I728</v>
          </cell>
          <cell r="B3650" t="str">
            <v>ANEURISMA DE OTRAS ARTERIAS ESPECIFICADAS</v>
          </cell>
          <cell r="C3650" t="str">
            <v>071</v>
          </cell>
        </row>
        <row r="3651">
          <cell r="A3651" t="str">
            <v>I729</v>
          </cell>
          <cell r="B3651" t="str">
            <v>ANEURISMA DE SITIO NO ESPECIFICADO</v>
          </cell>
          <cell r="C3651" t="str">
            <v>071</v>
          </cell>
        </row>
        <row r="3652">
          <cell r="A3652" t="str">
            <v>I73</v>
          </cell>
          <cell r="B3652" t="str">
            <v>OTRAS ENFERMEDADES VASCULARES PERIFERICAS</v>
          </cell>
          <cell r="C3652" t="str">
            <v>071</v>
          </cell>
        </row>
        <row r="3653">
          <cell r="A3653" t="str">
            <v>I730</v>
          </cell>
          <cell r="B3653" t="str">
            <v>SINDROME DE RAYNAUD</v>
          </cell>
          <cell r="C3653" t="str">
            <v>071</v>
          </cell>
        </row>
        <row r="3654">
          <cell r="A3654" t="str">
            <v>I731</v>
          </cell>
          <cell r="B3654" t="str">
            <v>TROMBOANGEITIS OBLITERANTE (BUERGER)</v>
          </cell>
          <cell r="C3654" t="str">
            <v>071</v>
          </cell>
        </row>
        <row r="3655">
          <cell r="A3655" t="str">
            <v>I738</v>
          </cell>
          <cell r="B3655" t="str">
            <v>OTRAS ENFERMEDADES VASCULARES PERIFERICAS ESPECIFICADAS</v>
          </cell>
          <cell r="C3655" t="str">
            <v>071</v>
          </cell>
        </row>
        <row r="3656">
          <cell r="A3656" t="str">
            <v>I739</v>
          </cell>
          <cell r="B3656" t="str">
            <v>ENFERMEDAD VASCULAR PERIFERICA, NO ESPECIFICADA</v>
          </cell>
          <cell r="C3656" t="str">
            <v>071</v>
          </cell>
        </row>
        <row r="3657">
          <cell r="A3657" t="str">
            <v>I74</v>
          </cell>
          <cell r="B3657" t="str">
            <v>EMBOLIA Y TROMBOSIS ARTERIALES</v>
          </cell>
          <cell r="C3657" t="str">
            <v>071</v>
          </cell>
        </row>
        <row r="3658">
          <cell r="A3658" t="str">
            <v>I740</v>
          </cell>
          <cell r="B3658" t="str">
            <v>EMBOLIA Y TROMBOSIS DE LA AORTA ABDOMINAL</v>
          </cell>
          <cell r="C3658" t="str">
            <v>071</v>
          </cell>
        </row>
        <row r="3659">
          <cell r="A3659" t="str">
            <v>I741</v>
          </cell>
          <cell r="B3659" t="str">
            <v>EMBOLIA Y TROMBOSIS DE OTRAS PORCIONES Y LAS NO ESPECIF. DE LA AORTA</v>
          </cell>
          <cell r="C3659" t="str">
            <v>071</v>
          </cell>
        </row>
        <row r="3660">
          <cell r="A3660" t="str">
            <v>I742</v>
          </cell>
          <cell r="B3660" t="str">
            <v>EMBOLIA Y TROMBOSIS DE ARTERIAS DE LOS MIEMBROS SUPERIORES</v>
          </cell>
          <cell r="C3660" t="str">
            <v>071</v>
          </cell>
        </row>
        <row r="3661">
          <cell r="A3661" t="str">
            <v>I743</v>
          </cell>
          <cell r="B3661" t="str">
            <v>EMBOLIA Y TROMBOSIS DE ARTERIAS DE LOS MIEMBROS INFERIORES</v>
          </cell>
          <cell r="C3661" t="str">
            <v>071</v>
          </cell>
        </row>
        <row r="3662">
          <cell r="A3662" t="str">
            <v>I744</v>
          </cell>
          <cell r="B3662" t="str">
            <v>EMBOLIA Y TROMBOSIS DE ARTERIAS DE LOS MIEMBROS, NO ESPECIFICADAS</v>
          </cell>
          <cell r="C3662" t="str">
            <v>071</v>
          </cell>
        </row>
        <row r="3663">
          <cell r="A3663" t="str">
            <v>I745</v>
          </cell>
          <cell r="B3663" t="str">
            <v>EMBOLIA Y TROMBOSIS DE ARTERIA ILIACA</v>
          </cell>
          <cell r="C3663" t="str">
            <v>071</v>
          </cell>
        </row>
        <row r="3664">
          <cell r="A3664" t="str">
            <v>I748</v>
          </cell>
          <cell r="B3664" t="str">
            <v>EMBOLIA Y TROMBOSIS DE OTRAS ARTERIAS</v>
          </cell>
          <cell r="C3664" t="str">
            <v>071</v>
          </cell>
        </row>
        <row r="3665">
          <cell r="A3665" t="str">
            <v>I749</v>
          </cell>
          <cell r="B3665" t="str">
            <v>EMBOLIA Y TROMBOSIS DE ARTERIA NO ESPECIFICADA</v>
          </cell>
          <cell r="C3665" t="str">
            <v>071</v>
          </cell>
        </row>
        <row r="3666">
          <cell r="A3666" t="str">
            <v>I77</v>
          </cell>
          <cell r="B3666" t="str">
            <v>OTROS TRASTORNOS ARTERIALES O ARTERIOLARES</v>
          </cell>
          <cell r="C3666" t="str">
            <v>071</v>
          </cell>
        </row>
        <row r="3667">
          <cell r="A3667" t="str">
            <v>I770</v>
          </cell>
          <cell r="B3667" t="str">
            <v>FISTULA ARTERIOVENOSA, ADQUIRIDA</v>
          </cell>
          <cell r="C3667" t="str">
            <v>071</v>
          </cell>
        </row>
        <row r="3668">
          <cell r="A3668" t="str">
            <v>I771</v>
          </cell>
          <cell r="B3668" t="str">
            <v>ESTRECHEZ ARTERIAL</v>
          </cell>
          <cell r="C3668" t="str">
            <v>071</v>
          </cell>
        </row>
        <row r="3669">
          <cell r="A3669" t="str">
            <v>I772</v>
          </cell>
          <cell r="B3669" t="str">
            <v>RUPTURA ARTERIAL</v>
          </cell>
          <cell r="C3669" t="str">
            <v>071</v>
          </cell>
        </row>
        <row r="3670">
          <cell r="A3670" t="str">
            <v>I773</v>
          </cell>
          <cell r="B3670" t="str">
            <v>DISPLASIA FIBROMUSCULAR ARTERIAL</v>
          </cell>
          <cell r="C3670" t="str">
            <v>071</v>
          </cell>
        </row>
        <row r="3671">
          <cell r="A3671" t="str">
            <v>I774</v>
          </cell>
          <cell r="B3671" t="str">
            <v>SINDROME DE COMPRESION DEL TRONCO CELIACO</v>
          </cell>
          <cell r="C3671" t="str">
            <v>071</v>
          </cell>
        </row>
        <row r="3672">
          <cell r="A3672" t="str">
            <v>I775</v>
          </cell>
          <cell r="B3672" t="str">
            <v>NECROSIS ARTERIAL</v>
          </cell>
          <cell r="C3672" t="str">
            <v>071</v>
          </cell>
        </row>
        <row r="3673">
          <cell r="A3673" t="str">
            <v>I776</v>
          </cell>
          <cell r="B3673" t="str">
            <v>ARTERITIS, NO ESPECIFICADA</v>
          </cell>
          <cell r="C3673" t="str">
            <v>071</v>
          </cell>
        </row>
        <row r="3674">
          <cell r="A3674" t="str">
            <v>I778</v>
          </cell>
          <cell r="B3674" t="str">
            <v>OTROS TRASTORNOS ESPECIFICADOS DE ARTERIAS Y ARTERIOLAS</v>
          </cell>
          <cell r="C3674" t="str">
            <v>071</v>
          </cell>
        </row>
        <row r="3675">
          <cell r="A3675" t="str">
            <v>I779</v>
          </cell>
          <cell r="B3675" t="str">
            <v>TRASTORNO DE ARTERIAS Y ARTERIOLAS, NO ESPECIFICADO</v>
          </cell>
          <cell r="C3675" t="str">
            <v>071</v>
          </cell>
        </row>
        <row r="3676">
          <cell r="A3676" t="str">
            <v>I78</v>
          </cell>
          <cell r="B3676" t="str">
            <v>ENFERMEDADES DE LOS VASOS CAPILARES</v>
          </cell>
          <cell r="C3676" t="str">
            <v>071</v>
          </cell>
        </row>
        <row r="3677">
          <cell r="A3677" t="str">
            <v>I780</v>
          </cell>
          <cell r="B3677" t="str">
            <v>TELANGIECTASIA HEMORRAGICA HEREDITARIA</v>
          </cell>
          <cell r="C3677" t="str">
            <v>071</v>
          </cell>
        </row>
        <row r="3678">
          <cell r="A3678" t="str">
            <v>I781</v>
          </cell>
          <cell r="B3678" t="str">
            <v>NEVO, NO NEOPLASICO</v>
          </cell>
          <cell r="C3678" t="str">
            <v>071</v>
          </cell>
        </row>
        <row r="3679">
          <cell r="A3679" t="str">
            <v>I788</v>
          </cell>
          <cell r="B3679" t="str">
            <v>OTRAS ENFERMEDADES DE LOS CAPILARES</v>
          </cell>
          <cell r="C3679" t="str">
            <v>071</v>
          </cell>
        </row>
        <row r="3680">
          <cell r="A3680" t="str">
            <v>I789</v>
          </cell>
          <cell r="B3680" t="str">
            <v>ENFERMEDAD DE LOS VASOS CAPILARES, NO ESPECIFICADA</v>
          </cell>
          <cell r="C3680" t="str">
            <v>071</v>
          </cell>
        </row>
        <row r="3681">
          <cell r="A3681" t="str">
            <v>I80</v>
          </cell>
          <cell r="B3681" t="str">
            <v>FLEBITIS Y TROMBOFLEBITIS</v>
          </cell>
          <cell r="C3681" t="str">
            <v>071</v>
          </cell>
        </row>
        <row r="3682">
          <cell r="A3682" t="str">
            <v>I800</v>
          </cell>
          <cell r="B3682" t="str">
            <v>FLEBITIS Y TROMBOFLEBITIS DE VASOS SUPERFICIALES DE LOS MIENB. INFERIO</v>
          </cell>
          <cell r="C3682" t="str">
            <v>071</v>
          </cell>
        </row>
        <row r="3683">
          <cell r="A3683" t="str">
            <v>I801</v>
          </cell>
          <cell r="B3683" t="str">
            <v>FLEBITIS Y TROMBOFLEBITIS DE LA VENA FEMORAL</v>
          </cell>
          <cell r="C3683" t="str">
            <v>071</v>
          </cell>
        </row>
        <row r="3684">
          <cell r="A3684" t="str">
            <v>I802</v>
          </cell>
          <cell r="B3684" t="str">
            <v>FLEBITIS Y TROMBOFLEBITIS DE OTROS VASOS PROFUNDOS DE LOS MIEMB. INF</v>
          </cell>
          <cell r="C3684" t="str">
            <v>071</v>
          </cell>
        </row>
        <row r="3685">
          <cell r="A3685" t="str">
            <v>I803</v>
          </cell>
          <cell r="B3685" t="str">
            <v>FLEBITIS Y TROMBOFLEBITIS DE LOS MIENBROS NIFERIORES, NO ESPECIFICADA</v>
          </cell>
          <cell r="C3685" t="str">
            <v>071</v>
          </cell>
        </row>
        <row r="3686">
          <cell r="A3686" t="str">
            <v>I808</v>
          </cell>
          <cell r="B3686" t="str">
            <v>FLEBITIS Y TROMBOFLEBITIS DE OTROS SITIOS</v>
          </cell>
          <cell r="C3686" t="str">
            <v>071</v>
          </cell>
        </row>
        <row r="3687">
          <cell r="A3687" t="str">
            <v>I809</v>
          </cell>
          <cell r="B3687" t="str">
            <v>FLEBITIS Y TROMBOFLEBITIS DE SITIO NO ESPECIFICADO</v>
          </cell>
          <cell r="C3687" t="str">
            <v>071</v>
          </cell>
        </row>
        <row r="3688">
          <cell r="A3688" t="str">
            <v>I81</v>
          </cell>
          <cell r="B3688" t="str">
            <v>TROMBOSIS DE LA VENA PORTA</v>
          </cell>
          <cell r="C3688" t="str">
            <v>071</v>
          </cell>
        </row>
        <row r="3689">
          <cell r="A3689" t="str">
            <v>I82</v>
          </cell>
          <cell r="B3689" t="str">
            <v>OTRAS EMBOLIAS Y TROMBOSIS VENOSAS</v>
          </cell>
          <cell r="C3689" t="str">
            <v>071</v>
          </cell>
        </row>
        <row r="3690">
          <cell r="A3690" t="str">
            <v>I820</v>
          </cell>
          <cell r="B3690" t="str">
            <v>SINDROME DE BUDD-CHIARI</v>
          </cell>
          <cell r="C3690" t="str">
            <v>071</v>
          </cell>
        </row>
        <row r="3691">
          <cell r="A3691" t="str">
            <v>I821</v>
          </cell>
          <cell r="B3691" t="str">
            <v>TROMBOFLEBITIS MIGRATORIA</v>
          </cell>
          <cell r="C3691" t="str">
            <v>071</v>
          </cell>
        </row>
        <row r="3692">
          <cell r="A3692" t="str">
            <v>I822</v>
          </cell>
          <cell r="B3692" t="str">
            <v>EMBOLIA Y TROMBOSIS DE VENA CAVA</v>
          </cell>
          <cell r="C3692" t="str">
            <v>071</v>
          </cell>
        </row>
        <row r="3693">
          <cell r="A3693" t="str">
            <v>I823</v>
          </cell>
          <cell r="B3693" t="str">
            <v>EMBOLIA Y TROMBOSIS DE VENA RENAL</v>
          </cell>
          <cell r="C3693" t="str">
            <v>071</v>
          </cell>
        </row>
        <row r="3694">
          <cell r="A3694" t="str">
            <v>I828</v>
          </cell>
          <cell r="B3694" t="str">
            <v>EMBOLIA Y TROMBOSIS DE OTRAS VENAS ESPECIFICADAS</v>
          </cell>
          <cell r="C3694" t="str">
            <v>071</v>
          </cell>
        </row>
        <row r="3695">
          <cell r="A3695" t="str">
            <v>I829</v>
          </cell>
          <cell r="B3695" t="str">
            <v>EMBOLIA Y TROMBOSIS DE VENA NO ESPECIFICADA</v>
          </cell>
          <cell r="C3695" t="str">
            <v>071</v>
          </cell>
        </row>
        <row r="3696">
          <cell r="A3696" t="str">
            <v>I83</v>
          </cell>
          <cell r="B3696" t="str">
            <v>VENAS VARICOSAS DE LOS MIEMBROS INFERIORES</v>
          </cell>
          <cell r="C3696" t="str">
            <v>071</v>
          </cell>
        </row>
        <row r="3697">
          <cell r="A3697" t="str">
            <v>I830</v>
          </cell>
          <cell r="B3697" t="str">
            <v>VENAS VARICOSAS DE LOS MIEMBROS INFERIORES CON ULCERA</v>
          </cell>
          <cell r="C3697" t="str">
            <v>071</v>
          </cell>
        </row>
        <row r="3698">
          <cell r="A3698" t="str">
            <v>I831</v>
          </cell>
          <cell r="B3698" t="str">
            <v>VENAS VARICOSAS DE LOS MIEMBROS INFERIORES CON INFLAMACION</v>
          </cell>
          <cell r="C3698" t="str">
            <v>071</v>
          </cell>
        </row>
        <row r="3699">
          <cell r="A3699" t="str">
            <v>I832</v>
          </cell>
          <cell r="B3699" t="str">
            <v>VENAS VARICOSAS DE LOS MIEMBROS INFERIORES CON ULCERA E INFLMACION</v>
          </cell>
          <cell r="C3699" t="str">
            <v>071</v>
          </cell>
        </row>
        <row r="3700">
          <cell r="A3700" t="str">
            <v>I839</v>
          </cell>
          <cell r="B3700" t="str">
            <v>VENAS VARICOSAS DE LOS MIEMBROS INFERIORES SIN ULCERA NI INFLAMACION</v>
          </cell>
          <cell r="C3700" t="str">
            <v>071</v>
          </cell>
        </row>
        <row r="3701">
          <cell r="A3701" t="str">
            <v>I84</v>
          </cell>
          <cell r="B3701" t="str">
            <v>HEMORROIDES</v>
          </cell>
          <cell r="C3701" t="str">
            <v>071</v>
          </cell>
        </row>
        <row r="3702">
          <cell r="A3702" t="str">
            <v>I840</v>
          </cell>
          <cell r="B3702" t="str">
            <v>HEMORROIDES INTERNAS TROMBOSADAS</v>
          </cell>
          <cell r="C3702" t="str">
            <v>071</v>
          </cell>
        </row>
        <row r="3703">
          <cell r="A3703" t="str">
            <v>I841</v>
          </cell>
          <cell r="B3703" t="str">
            <v>HEMORROIDES INTERNAS CON OTRAS COMPLICACIONES</v>
          </cell>
          <cell r="C3703" t="str">
            <v>071</v>
          </cell>
        </row>
        <row r="3704">
          <cell r="A3704" t="str">
            <v>I842</v>
          </cell>
          <cell r="B3704" t="str">
            <v>HEMORROIDES INTERNAS SIN COMPLICACION</v>
          </cell>
          <cell r="C3704" t="str">
            <v>071</v>
          </cell>
        </row>
        <row r="3705">
          <cell r="A3705" t="str">
            <v>I843</v>
          </cell>
          <cell r="B3705" t="str">
            <v>HEMORROIDES EXTERNAS TROMBOSADAS</v>
          </cell>
          <cell r="C3705" t="str">
            <v>071</v>
          </cell>
        </row>
        <row r="3706">
          <cell r="A3706" t="str">
            <v>I844</v>
          </cell>
          <cell r="B3706" t="str">
            <v>HEMORROIDES EXTERNAS CON OTRAS COMPLICACIONES</v>
          </cell>
          <cell r="C3706" t="str">
            <v>071</v>
          </cell>
        </row>
        <row r="3707">
          <cell r="A3707" t="str">
            <v>I845</v>
          </cell>
          <cell r="B3707" t="str">
            <v>HEMORROIDES EXTERNAS SIN COMPLICACION</v>
          </cell>
          <cell r="C3707" t="str">
            <v>071</v>
          </cell>
        </row>
        <row r="3708">
          <cell r="A3708" t="str">
            <v>I846</v>
          </cell>
          <cell r="B3708" t="str">
            <v>PROMINENCIAS CUTANEAS, RESIDUO DE HEMORROIDES</v>
          </cell>
          <cell r="C3708" t="str">
            <v>071</v>
          </cell>
        </row>
        <row r="3709">
          <cell r="A3709" t="str">
            <v>I847</v>
          </cell>
          <cell r="B3709" t="str">
            <v>HEMORROIDES TROMBOSADAS NO ESPECIFICADAS</v>
          </cell>
          <cell r="C3709" t="str">
            <v>071</v>
          </cell>
        </row>
        <row r="3710">
          <cell r="A3710" t="str">
            <v>I848</v>
          </cell>
          <cell r="B3710" t="str">
            <v>HEMORROIDES NO ESPECIFICADAS, CON OTRAS COMPLICACIONES</v>
          </cell>
          <cell r="C3710" t="str">
            <v>071</v>
          </cell>
        </row>
        <row r="3711">
          <cell r="A3711" t="str">
            <v>I849</v>
          </cell>
          <cell r="B3711" t="str">
            <v>HEMORROIDES NO COMPLICADAS, SIN COMPLICACION</v>
          </cell>
          <cell r="C3711" t="str">
            <v>071</v>
          </cell>
        </row>
        <row r="3712">
          <cell r="A3712" t="str">
            <v>I85</v>
          </cell>
          <cell r="B3712" t="str">
            <v>VARICES ESOFAGICAS</v>
          </cell>
          <cell r="C3712" t="str">
            <v>071</v>
          </cell>
        </row>
        <row r="3713">
          <cell r="A3713" t="str">
            <v>I850</v>
          </cell>
          <cell r="B3713" t="str">
            <v>VARICES ESOFAGICAS CON HEMORRAGIA</v>
          </cell>
          <cell r="C3713" t="str">
            <v>071</v>
          </cell>
        </row>
        <row r="3714">
          <cell r="A3714" t="str">
            <v>I859</v>
          </cell>
          <cell r="B3714" t="str">
            <v>VARICES ESOFAGICAS SIN HEMORRAGIA</v>
          </cell>
          <cell r="C3714" t="str">
            <v>071</v>
          </cell>
        </row>
        <row r="3715">
          <cell r="A3715" t="str">
            <v>I86</v>
          </cell>
          <cell r="B3715" t="str">
            <v>VARICES DE OTROS SITIOS</v>
          </cell>
          <cell r="C3715" t="str">
            <v>071</v>
          </cell>
        </row>
        <row r="3716">
          <cell r="A3716" t="str">
            <v>I860</v>
          </cell>
          <cell r="B3716" t="str">
            <v>VARICES SUBLINGUALES</v>
          </cell>
          <cell r="C3716" t="str">
            <v>071</v>
          </cell>
        </row>
        <row r="3717">
          <cell r="A3717" t="str">
            <v>I861</v>
          </cell>
          <cell r="B3717" t="str">
            <v>VARICES ESCROTALES</v>
          </cell>
          <cell r="C3717" t="str">
            <v>071</v>
          </cell>
        </row>
        <row r="3718">
          <cell r="A3718" t="str">
            <v>I862</v>
          </cell>
          <cell r="B3718" t="str">
            <v>VARICES PELVICAS</v>
          </cell>
          <cell r="C3718" t="str">
            <v>071</v>
          </cell>
        </row>
        <row r="3719">
          <cell r="A3719" t="str">
            <v>I863</v>
          </cell>
          <cell r="B3719" t="str">
            <v>VARICES DE LA VULVA</v>
          </cell>
          <cell r="C3719" t="str">
            <v>071</v>
          </cell>
        </row>
        <row r="3720">
          <cell r="A3720" t="str">
            <v>I864</v>
          </cell>
          <cell r="B3720" t="str">
            <v>VARICES GASTRICAS</v>
          </cell>
          <cell r="C3720" t="str">
            <v>071</v>
          </cell>
        </row>
        <row r="3721">
          <cell r="A3721" t="str">
            <v>I868</v>
          </cell>
          <cell r="B3721" t="str">
            <v>VARICES EN OTROS SITIOS ESPECIFCADOS</v>
          </cell>
          <cell r="C3721" t="str">
            <v>071</v>
          </cell>
        </row>
        <row r="3722">
          <cell r="A3722" t="str">
            <v>I87</v>
          </cell>
          <cell r="B3722" t="str">
            <v>OTROS TRASTORNOS DE LAS VENAS</v>
          </cell>
          <cell r="C3722" t="str">
            <v>071</v>
          </cell>
        </row>
        <row r="3723">
          <cell r="A3723" t="str">
            <v>I870</v>
          </cell>
          <cell r="B3723" t="str">
            <v>SINDROME POSTFLEBITICO</v>
          </cell>
          <cell r="C3723" t="str">
            <v>071</v>
          </cell>
        </row>
        <row r="3724">
          <cell r="A3724" t="str">
            <v>I871</v>
          </cell>
          <cell r="B3724" t="str">
            <v>COMPRESION DE VENA</v>
          </cell>
          <cell r="C3724" t="str">
            <v>071</v>
          </cell>
        </row>
        <row r="3725">
          <cell r="A3725" t="str">
            <v>I872</v>
          </cell>
          <cell r="B3725" t="str">
            <v>INSUFICIENCIA VENOSA (CRONICA) (PERIFERICA)</v>
          </cell>
          <cell r="C3725" t="str">
            <v>071</v>
          </cell>
        </row>
        <row r="3726">
          <cell r="A3726" t="str">
            <v>I878</v>
          </cell>
          <cell r="B3726" t="str">
            <v>OTROS TRASTORNOS VENOSOS ESPECIFICADOS</v>
          </cell>
          <cell r="C3726" t="str">
            <v>071</v>
          </cell>
        </row>
        <row r="3727">
          <cell r="A3727" t="str">
            <v>I879</v>
          </cell>
          <cell r="B3727" t="str">
            <v>TRASTORNO VENOSO, NO ESPECIFICADO</v>
          </cell>
          <cell r="C3727" t="str">
            <v>071</v>
          </cell>
        </row>
        <row r="3728">
          <cell r="A3728" t="str">
            <v>I88</v>
          </cell>
          <cell r="B3728" t="str">
            <v>LINFADENITIS INESPECIFICA</v>
          </cell>
          <cell r="C3728" t="str">
            <v>071</v>
          </cell>
        </row>
        <row r="3729">
          <cell r="A3729" t="str">
            <v>I880</v>
          </cell>
          <cell r="B3729" t="str">
            <v>LINFADENITIS MESEMTERICA</v>
          </cell>
          <cell r="C3729" t="str">
            <v>071</v>
          </cell>
        </row>
        <row r="3730">
          <cell r="A3730" t="str">
            <v>I881</v>
          </cell>
          <cell r="B3730" t="str">
            <v>LINFADENITIS CRONICA, EXCEPTO LA MESENTERICA</v>
          </cell>
          <cell r="C3730" t="str">
            <v>071</v>
          </cell>
        </row>
        <row r="3731">
          <cell r="A3731" t="str">
            <v>I888</v>
          </cell>
          <cell r="B3731" t="str">
            <v>OTRAS LINFADENITIS INESPECIFICAS</v>
          </cell>
          <cell r="C3731" t="str">
            <v>071</v>
          </cell>
        </row>
        <row r="3732">
          <cell r="A3732" t="str">
            <v>I889</v>
          </cell>
          <cell r="B3732" t="str">
            <v>LINFADENITIS INESPECIFICA NO ESPECIFICADA</v>
          </cell>
          <cell r="C3732" t="str">
            <v>071</v>
          </cell>
        </row>
        <row r="3733">
          <cell r="A3733" t="str">
            <v>I89</v>
          </cell>
          <cell r="B3733" t="str">
            <v>OTROS TRASTORNOS NO INFECCIOSOS DE LOS VASOS Y GANGLIOS LINFATICOS</v>
          </cell>
          <cell r="C3733" t="str">
            <v>071</v>
          </cell>
        </row>
        <row r="3734">
          <cell r="A3734" t="str">
            <v>I890</v>
          </cell>
          <cell r="B3734" t="str">
            <v>LINFEDEMA, NO CLASIFICADO EN OTRA PARTE</v>
          </cell>
          <cell r="C3734" t="str">
            <v>071</v>
          </cell>
        </row>
        <row r="3735">
          <cell r="A3735" t="str">
            <v>I891</v>
          </cell>
          <cell r="B3735" t="str">
            <v>LINFANGITIS</v>
          </cell>
          <cell r="C3735" t="str">
            <v>071</v>
          </cell>
        </row>
        <row r="3736">
          <cell r="A3736" t="str">
            <v>I898</v>
          </cell>
          <cell r="B3736" t="str">
            <v>OTROS TRASTORNOS ESPECIF. NO INFECCIOSOS DE LOS VASOS Y GANGL. LINFAT</v>
          </cell>
          <cell r="C3736" t="str">
            <v>071</v>
          </cell>
        </row>
        <row r="3737">
          <cell r="A3737" t="str">
            <v>I899</v>
          </cell>
          <cell r="B3737" t="str">
            <v>TRASTORNO NO INFECCIOSO DE VASOS Y GANGLIOS LINFATICOS, NO ESPECIF</v>
          </cell>
          <cell r="C3737" t="str">
            <v>071</v>
          </cell>
        </row>
        <row r="3738">
          <cell r="A3738" t="str">
            <v>I95</v>
          </cell>
          <cell r="B3738" t="str">
            <v>HIPOTENSION</v>
          </cell>
          <cell r="C3738" t="str">
            <v>071</v>
          </cell>
        </row>
        <row r="3739">
          <cell r="A3739" t="str">
            <v>I950</v>
          </cell>
          <cell r="B3739" t="str">
            <v>HIPOTENSION IDIOPATICA</v>
          </cell>
          <cell r="C3739" t="str">
            <v>071</v>
          </cell>
        </row>
        <row r="3740">
          <cell r="A3740" t="str">
            <v>I951</v>
          </cell>
          <cell r="B3740" t="str">
            <v>HIPOTENSION ORTOSTATICA</v>
          </cell>
          <cell r="C3740" t="str">
            <v>071</v>
          </cell>
        </row>
        <row r="3741">
          <cell r="A3741" t="str">
            <v>I952</v>
          </cell>
          <cell r="B3741" t="str">
            <v>HIPOTENSION DEBIDA A DROGAS</v>
          </cell>
          <cell r="C3741" t="str">
            <v>071</v>
          </cell>
        </row>
        <row r="3742">
          <cell r="A3742" t="str">
            <v>I958</v>
          </cell>
          <cell r="B3742" t="str">
            <v>OTROS TIPOS DE HIPOTENSION</v>
          </cell>
          <cell r="C3742" t="str">
            <v>071</v>
          </cell>
        </row>
        <row r="3743">
          <cell r="A3743" t="str">
            <v>I959</v>
          </cell>
          <cell r="B3743" t="str">
            <v>HIPOTENSION, NO ESPECIFICADA</v>
          </cell>
          <cell r="C3743" t="str">
            <v>071</v>
          </cell>
        </row>
        <row r="3744">
          <cell r="A3744" t="str">
            <v>I97</v>
          </cell>
          <cell r="B3744" t="str">
            <v>TRASTORNOS DEL SISTEMA CIRCULATORIO CONSECUTIVO A PROCED. NO CLASIFI</v>
          </cell>
          <cell r="C3744" t="str">
            <v>071</v>
          </cell>
        </row>
        <row r="3745">
          <cell r="A3745" t="str">
            <v>I970</v>
          </cell>
          <cell r="B3745" t="str">
            <v>SIDROME DE POSTCARDIOTOMIA</v>
          </cell>
          <cell r="C3745" t="str">
            <v>071</v>
          </cell>
        </row>
        <row r="3746">
          <cell r="A3746" t="str">
            <v>I971</v>
          </cell>
          <cell r="B3746" t="str">
            <v>OTRAS ALTERACIONES FUNCIONALES CONSECUTIVAS A CIRUGIA CARDIACA</v>
          </cell>
          <cell r="C3746" t="str">
            <v>071</v>
          </cell>
        </row>
        <row r="3747">
          <cell r="A3747" t="str">
            <v>I972</v>
          </cell>
          <cell r="B3747" t="str">
            <v>SINDROME DE LINFEDEMA POSTMASTECTOMIA</v>
          </cell>
          <cell r="C3747" t="str">
            <v>071</v>
          </cell>
        </row>
        <row r="3748">
          <cell r="A3748" t="str">
            <v>I978</v>
          </cell>
          <cell r="B3748" t="str">
            <v>OTROS TRAST. DEL SIT. CICULATORIO CONSCUTIVOS A PROCED. NO CLASIF. EN</v>
          </cell>
          <cell r="C3748" t="str">
            <v>071</v>
          </cell>
        </row>
        <row r="3749">
          <cell r="A3749" t="str">
            <v>I979</v>
          </cell>
          <cell r="B3749" t="str">
            <v>TRASTORNO NO ESPECIF. DEL SISTEMA CIRCULATORIO CONSEC. A PROCEDIMIENTO</v>
          </cell>
          <cell r="C3749" t="str">
            <v>071</v>
          </cell>
        </row>
        <row r="3750">
          <cell r="A3750" t="str">
            <v>I99</v>
          </cell>
          <cell r="B3750" t="str">
            <v>OTROS TRAST. Y LOS NO ESPECIFICADOS DEL SISTEMA CIRCULATORIO</v>
          </cell>
          <cell r="C3750" t="str">
            <v>071</v>
          </cell>
        </row>
        <row r="3751">
          <cell r="A3751" t="str">
            <v>J00</v>
          </cell>
          <cell r="B3751" t="str">
            <v>RINOFARINGITIS AGUDA (RESFRIADO COMUN)</v>
          </cell>
          <cell r="C3751" t="str">
            <v>077</v>
          </cell>
        </row>
        <row r="3752">
          <cell r="A3752" t="str">
            <v>J01</v>
          </cell>
          <cell r="B3752" t="str">
            <v>SINUSITIS AGUDA</v>
          </cell>
          <cell r="C3752" t="str">
            <v>077</v>
          </cell>
        </row>
        <row r="3753">
          <cell r="A3753" t="str">
            <v>J010</v>
          </cell>
          <cell r="B3753" t="str">
            <v>SUNUSITIS MAXILAR AGUDA</v>
          </cell>
          <cell r="C3753" t="str">
            <v>077</v>
          </cell>
        </row>
        <row r="3754">
          <cell r="A3754" t="str">
            <v>J011</v>
          </cell>
          <cell r="B3754" t="str">
            <v>SINUSITIS FRONTAL AGUDA</v>
          </cell>
          <cell r="C3754" t="str">
            <v>077</v>
          </cell>
        </row>
        <row r="3755">
          <cell r="A3755" t="str">
            <v>J012</v>
          </cell>
          <cell r="B3755" t="str">
            <v>SINUSITIS ETMOIDAL AGUDA</v>
          </cell>
          <cell r="C3755" t="str">
            <v>077</v>
          </cell>
        </row>
        <row r="3756">
          <cell r="A3756" t="str">
            <v>J013</v>
          </cell>
          <cell r="B3756" t="str">
            <v>SINUSITIS ESFENOIDAL AGUDA</v>
          </cell>
          <cell r="C3756" t="str">
            <v>077</v>
          </cell>
        </row>
        <row r="3757">
          <cell r="A3757" t="str">
            <v>J014</v>
          </cell>
          <cell r="B3757" t="str">
            <v>PANSINUSITIS AGUDA</v>
          </cell>
          <cell r="C3757" t="str">
            <v>077</v>
          </cell>
        </row>
        <row r="3758">
          <cell r="A3758" t="str">
            <v>J018</v>
          </cell>
          <cell r="B3758" t="str">
            <v>OTRAS SINUSITIS AGUDAS</v>
          </cell>
          <cell r="C3758" t="str">
            <v>077</v>
          </cell>
        </row>
        <row r="3759">
          <cell r="A3759" t="str">
            <v>J019</v>
          </cell>
          <cell r="B3759" t="str">
            <v>SINUSITIS AGUDA, NO ESPECIFICADA</v>
          </cell>
          <cell r="C3759" t="str">
            <v>077</v>
          </cell>
        </row>
        <row r="3760">
          <cell r="A3760" t="str">
            <v>J02</v>
          </cell>
          <cell r="B3760" t="str">
            <v>FARINGITIS AGUDA</v>
          </cell>
          <cell r="C3760" t="str">
            <v>077</v>
          </cell>
        </row>
        <row r="3761">
          <cell r="A3761" t="str">
            <v>J020</v>
          </cell>
          <cell r="B3761" t="str">
            <v>FARINGITIS ESTREPTOCOCICA</v>
          </cell>
          <cell r="C3761" t="str">
            <v>077</v>
          </cell>
        </row>
        <row r="3762">
          <cell r="A3762" t="str">
            <v>J028</v>
          </cell>
          <cell r="B3762" t="str">
            <v>FARINGITIS AGUDA DEBIDA A OTROS MICROORGANISMOS</v>
          </cell>
          <cell r="C3762" t="str">
            <v>077</v>
          </cell>
        </row>
        <row r="3763">
          <cell r="A3763" t="str">
            <v>J029</v>
          </cell>
          <cell r="B3763" t="str">
            <v>FARINGITIS AGUDA, NO ESPECIFICADA</v>
          </cell>
          <cell r="C3763" t="str">
            <v>077</v>
          </cell>
        </row>
        <row r="3764">
          <cell r="A3764" t="str">
            <v>J03</v>
          </cell>
          <cell r="B3764" t="str">
            <v>AMIGDALITIS AGUDA</v>
          </cell>
          <cell r="C3764" t="str">
            <v>077</v>
          </cell>
        </row>
        <row r="3765">
          <cell r="A3765" t="str">
            <v>J030</v>
          </cell>
          <cell r="B3765" t="str">
            <v>AMIGDALITIS ESTREPTOCOCICA</v>
          </cell>
          <cell r="C3765" t="str">
            <v>077</v>
          </cell>
        </row>
        <row r="3766">
          <cell r="A3766" t="str">
            <v>J038</v>
          </cell>
          <cell r="B3766" t="str">
            <v>AMIGDALITIS AGUDA DEBIDA A OTROS MICROORGANISMOS</v>
          </cell>
          <cell r="C3766" t="str">
            <v>077</v>
          </cell>
        </row>
        <row r="3767">
          <cell r="A3767" t="str">
            <v>J039</v>
          </cell>
          <cell r="B3767" t="str">
            <v>AMIGDALITIS AGUDA, NO ESPECIFICADA</v>
          </cell>
          <cell r="C3767" t="str">
            <v>077</v>
          </cell>
        </row>
        <row r="3768">
          <cell r="A3768" t="str">
            <v>J04</v>
          </cell>
          <cell r="B3768" t="str">
            <v>LARINGITIS Y TRAQUEITIS AGUDAS</v>
          </cell>
          <cell r="C3768" t="str">
            <v>077</v>
          </cell>
        </row>
        <row r="3769">
          <cell r="A3769" t="str">
            <v>J040</v>
          </cell>
          <cell r="B3769" t="str">
            <v>LARINGITIS AGUDA</v>
          </cell>
          <cell r="C3769" t="str">
            <v>077</v>
          </cell>
        </row>
        <row r="3770">
          <cell r="A3770" t="str">
            <v>J041</v>
          </cell>
          <cell r="B3770" t="str">
            <v>TRAQUEITIS AGUDA</v>
          </cell>
          <cell r="C3770" t="str">
            <v>077</v>
          </cell>
        </row>
        <row r="3771">
          <cell r="A3771" t="str">
            <v>J042</v>
          </cell>
          <cell r="B3771" t="str">
            <v>LARIGOTRAQUEITIS AGUDA</v>
          </cell>
          <cell r="C3771" t="str">
            <v>077</v>
          </cell>
        </row>
        <row r="3772">
          <cell r="A3772" t="str">
            <v>J05</v>
          </cell>
          <cell r="B3772" t="str">
            <v>LARINGITIS OBSTRUCTIVA AGUDA (CRUP) Y EPIGLOTITIS</v>
          </cell>
          <cell r="C3772" t="str">
            <v>077</v>
          </cell>
        </row>
        <row r="3773">
          <cell r="A3773" t="str">
            <v>J050</v>
          </cell>
          <cell r="B3773" t="str">
            <v>LARINGITIS OBSTRUCTIVA, AGUDA (CRUP)</v>
          </cell>
          <cell r="C3773" t="str">
            <v>077</v>
          </cell>
        </row>
        <row r="3774">
          <cell r="A3774" t="str">
            <v>J051</v>
          </cell>
          <cell r="B3774" t="str">
            <v>EPIGLOTITIS AGUDA</v>
          </cell>
          <cell r="C3774" t="str">
            <v>077</v>
          </cell>
        </row>
        <row r="3775">
          <cell r="A3775" t="str">
            <v>J06</v>
          </cell>
          <cell r="B3775" t="str">
            <v>INFECCIONES AGUDAS DE LAS VIAS RESP. SUPERIORES, DE SITIOS MULTIPLES</v>
          </cell>
          <cell r="C3775" t="str">
            <v>077</v>
          </cell>
        </row>
        <row r="3776">
          <cell r="A3776" t="str">
            <v>J060</v>
          </cell>
          <cell r="B3776" t="str">
            <v>LARINGOFARINGITIS AGUDA</v>
          </cell>
          <cell r="C3776" t="str">
            <v>077</v>
          </cell>
        </row>
        <row r="3777">
          <cell r="A3777" t="str">
            <v>J068</v>
          </cell>
          <cell r="B3777" t="str">
            <v>OTRAS INFECC. AGUDAS DE SITIOS MULTIPLES DE LAS VIAS RESP. SUPERIORES</v>
          </cell>
          <cell r="C3777" t="str">
            <v>077</v>
          </cell>
        </row>
        <row r="3778">
          <cell r="A3778" t="str">
            <v>J069</v>
          </cell>
          <cell r="B3778" t="str">
            <v>INFECCION AGUDA DE LAS VIAS SUPERIORES, NO ESPECIFICADA</v>
          </cell>
          <cell r="C3778" t="str">
            <v>077</v>
          </cell>
        </row>
        <row r="3779">
          <cell r="A3779" t="str">
            <v>J10</v>
          </cell>
          <cell r="B3779" t="str">
            <v>INFLUENZA DEBIDA A VIRUS DE LA INFLUENZA IDENTIFICADO</v>
          </cell>
          <cell r="C3779" t="str">
            <v>073</v>
          </cell>
        </row>
        <row r="3780">
          <cell r="A3780" t="str">
            <v>J100</v>
          </cell>
          <cell r="B3780" t="str">
            <v>INFLUENZA CON NEUMONIA, DEBIDA A VIRUS DE LA INFLUENZA IDENTIFICADO</v>
          </cell>
          <cell r="C3780" t="str">
            <v>073</v>
          </cell>
        </row>
        <row r="3781">
          <cell r="A3781" t="str">
            <v>J101</v>
          </cell>
          <cell r="B3781" t="str">
            <v>INFLUENZA CON OTRAS MANIFESTACIONES RESPIRATORIAS, DEBIDA A VIRUS</v>
          </cell>
          <cell r="C3781" t="str">
            <v>073</v>
          </cell>
        </row>
        <row r="3782">
          <cell r="A3782" t="str">
            <v>J108</v>
          </cell>
          <cell r="B3782" t="str">
            <v>INFLUENZA, CON OTRAS MANIFESTACIONES, DEBIDA AVIRUS DE LA INFLUENZA</v>
          </cell>
          <cell r="C3782" t="str">
            <v>073</v>
          </cell>
        </row>
        <row r="3783">
          <cell r="A3783" t="str">
            <v>J11</v>
          </cell>
          <cell r="B3783" t="str">
            <v>INFLUENZA DEBIDA A VIRUS NO IDENTIFICADO</v>
          </cell>
          <cell r="C3783" t="str">
            <v>073</v>
          </cell>
        </row>
        <row r="3784">
          <cell r="A3784" t="str">
            <v>J110</v>
          </cell>
          <cell r="B3784" t="str">
            <v>INFLUENZA CON NEUMONIA, VIRUS NO IDENTIFICADO</v>
          </cell>
          <cell r="C3784" t="str">
            <v>073</v>
          </cell>
        </row>
        <row r="3785">
          <cell r="A3785" t="str">
            <v>J111</v>
          </cell>
          <cell r="B3785" t="str">
            <v>INFLUENZA CON OTRAS MANIFESTACIONES RESPIRAT. VIRUS NO IDENTIFICADO</v>
          </cell>
          <cell r="C3785" t="str">
            <v>073</v>
          </cell>
        </row>
        <row r="3786">
          <cell r="A3786" t="str">
            <v>J118</v>
          </cell>
          <cell r="B3786" t="str">
            <v>INFLUEZA CON OTRAS MANIFESTACIONES, VIRUS NO IDENTIFICADO</v>
          </cell>
          <cell r="C3786" t="str">
            <v>073</v>
          </cell>
        </row>
        <row r="3787">
          <cell r="A3787" t="str">
            <v>J12</v>
          </cell>
          <cell r="B3787" t="str">
            <v>NEUMONIA VIRAL, NO CLASIFICADA EN OTRA PARTE</v>
          </cell>
          <cell r="C3787" t="str">
            <v>074</v>
          </cell>
        </row>
        <row r="3788">
          <cell r="A3788" t="str">
            <v>J120</v>
          </cell>
          <cell r="B3788" t="str">
            <v>NEUMONIA DEBIDA A ADENOVIRUS</v>
          </cell>
          <cell r="C3788" t="str">
            <v>074</v>
          </cell>
        </row>
        <row r="3789">
          <cell r="A3789" t="str">
            <v>J121</v>
          </cell>
          <cell r="B3789" t="str">
            <v>NEUMONIA DEBIDA A VIRUS SINCITIAL RESPIRATORIO</v>
          </cell>
          <cell r="C3789" t="str">
            <v>074</v>
          </cell>
        </row>
        <row r="3790">
          <cell r="A3790" t="str">
            <v>J122</v>
          </cell>
          <cell r="B3790" t="str">
            <v>NEUMONIA DEBIDA A VIRUS PARAINFLUENZA</v>
          </cell>
          <cell r="C3790" t="str">
            <v>074</v>
          </cell>
        </row>
        <row r="3791">
          <cell r="A3791" t="str">
            <v>J128</v>
          </cell>
          <cell r="B3791" t="str">
            <v>NEUMONIA DEBIDA A OTROS VIRUS</v>
          </cell>
          <cell r="C3791" t="str">
            <v>074</v>
          </cell>
        </row>
        <row r="3792">
          <cell r="A3792" t="str">
            <v>J129</v>
          </cell>
          <cell r="B3792" t="str">
            <v>NEUMONIA VIRAL, NO ESPECIFICADA</v>
          </cell>
          <cell r="C3792" t="str">
            <v>074</v>
          </cell>
        </row>
        <row r="3793">
          <cell r="A3793" t="str">
            <v>J13</v>
          </cell>
          <cell r="B3793" t="str">
            <v>NEUMONIA DEBIDA A STREPTOCOCCUS PNEUMONIAE</v>
          </cell>
          <cell r="C3793" t="str">
            <v>074</v>
          </cell>
        </row>
        <row r="3794">
          <cell r="A3794" t="str">
            <v>J14</v>
          </cell>
          <cell r="B3794" t="str">
            <v>NEUMONIA DEBIDA A HAEMOPHILUS INFLUENZAE</v>
          </cell>
          <cell r="C3794" t="str">
            <v>074</v>
          </cell>
        </row>
        <row r="3795">
          <cell r="A3795" t="str">
            <v>J15</v>
          </cell>
          <cell r="B3795" t="str">
            <v>NEUMONIA BACTERIANA, NO CLASIFICADA EN OTRA PARTE</v>
          </cell>
          <cell r="C3795" t="str">
            <v>074</v>
          </cell>
        </row>
        <row r="3796">
          <cell r="A3796" t="str">
            <v>J150</v>
          </cell>
          <cell r="B3796" t="str">
            <v>NEUMONIA DEBIDA A KLEBSIELLA PNEUMONIAE</v>
          </cell>
          <cell r="C3796" t="str">
            <v>074</v>
          </cell>
        </row>
        <row r="3797">
          <cell r="A3797" t="str">
            <v>J151</v>
          </cell>
          <cell r="B3797" t="str">
            <v>NEUMONIA DEBIDA A PSEUDOMONAS</v>
          </cell>
          <cell r="C3797" t="str">
            <v>074</v>
          </cell>
        </row>
        <row r="3798">
          <cell r="A3798" t="str">
            <v>J152</v>
          </cell>
          <cell r="B3798" t="str">
            <v>NEUMONIA DEBIDA A ESTAFILOCOCOS</v>
          </cell>
          <cell r="C3798" t="str">
            <v>074</v>
          </cell>
        </row>
        <row r="3799">
          <cell r="A3799" t="str">
            <v>J153</v>
          </cell>
          <cell r="B3799" t="str">
            <v>NEUMONIA DEBIDA A ESTREPTOCOCOS DEL GRUPO B</v>
          </cell>
          <cell r="C3799" t="str">
            <v>074</v>
          </cell>
        </row>
        <row r="3800">
          <cell r="A3800" t="str">
            <v>J154</v>
          </cell>
          <cell r="B3800" t="str">
            <v>NEUMONIA DEBIDA A OTROS ESTREPTOCOCOS</v>
          </cell>
          <cell r="C3800" t="str">
            <v>074</v>
          </cell>
        </row>
        <row r="3801">
          <cell r="A3801" t="str">
            <v>J155</v>
          </cell>
          <cell r="B3801" t="str">
            <v>NEUMONIA DEBIDA A ESCHERICHIA COLI</v>
          </cell>
          <cell r="C3801" t="str">
            <v>074</v>
          </cell>
        </row>
        <row r="3802">
          <cell r="A3802" t="str">
            <v>J156</v>
          </cell>
          <cell r="B3802" t="str">
            <v>NEUMONIA DEBIDA A OTRAS BACTERIAS AEROBICAS</v>
          </cell>
          <cell r="C3802" t="str">
            <v>074</v>
          </cell>
        </row>
        <row r="3803">
          <cell r="A3803" t="str">
            <v>J157</v>
          </cell>
          <cell r="B3803" t="str">
            <v>NAUMONIA DEBIDA A MYCOPLASMA PNEUMONIAE</v>
          </cell>
          <cell r="C3803" t="str">
            <v>074</v>
          </cell>
        </row>
        <row r="3804">
          <cell r="A3804" t="str">
            <v>J158</v>
          </cell>
          <cell r="B3804" t="str">
            <v>OTRAS NEUMONIAS BACTERIANAS</v>
          </cell>
          <cell r="C3804" t="str">
            <v>074</v>
          </cell>
        </row>
        <row r="3805">
          <cell r="A3805" t="str">
            <v>J159</v>
          </cell>
          <cell r="B3805" t="str">
            <v>NEUMONIA BACTERIANA, NO ESPECIFICADA</v>
          </cell>
          <cell r="C3805" t="str">
            <v>074</v>
          </cell>
        </row>
        <row r="3806">
          <cell r="A3806" t="str">
            <v>J16</v>
          </cell>
          <cell r="B3806" t="str">
            <v>NEUMONIA DEBIDA A OTROS MOCROORGANISMOS INFECCIOSOS, NO CLASFICAD</v>
          </cell>
          <cell r="C3806" t="str">
            <v>074</v>
          </cell>
        </row>
        <row r="3807">
          <cell r="A3807" t="str">
            <v>J160</v>
          </cell>
          <cell r="B3807" t="str">
            <v>NEUMONIA DEBIDA A CLAMIDIAS</v>
          </cell>
          <cell r="C3807" t="str">
            <v>074</v>
          </cell>
        </row>
        <row r="3808">
          <cell r="A3808" t="str">
            <v>J168</v>
          </cell>
          <cell r="B3808" t="str">
            <v>NEUMONIA DEBIDA A OTROS MICROORGANISMOS INFECCIOSOS ESPECIFICADOS</v>
          </cell>
          <cell r="C3808" t="str">
            <v>074</v>
          </cell>
        </row>
        <row r="3809">
          <cell r="A3809" t="str">
            <v>J18</v>
          </cell>
          <cell r="B3809" t="str">
            <v>NEUMONIA, ORGANISMO NO ESPECIFICADO</v>
          </cell>
          <cell r="C3809" t="str">
            <v>074</v>
          </cell>
        </row>
        <row r="3810">
          <cell r="A3810" t="str">
            <v>J180</v>
          </cell>
          <cell r="B3810" t="str">
            <v>BRONCONEUMONIA, NO ESPECIFICADA</v>
          </cell>
          <cell r="C3810" t="str">
            <v>074</v>
          </cell>
        </row>
        <row r="3811">
          <cell r="A3811" t="str">
            <v>J181</v>
          </cell>
          <cell r="B3811" t="str">
            <v>NEUMONIA LOBAR, NO ESPECIFICADA</v>
          </cell>
          <cell r="C3811" t="str">
            <v>074</v>
          </cell>
        </row>
        <row r="3812">
          <cell r="A3812" t="str">
            <v>J182</v>
          </cell>
          <cell r="B3812" t="str">
            <v>NEUMONIA HIPOSTATICA, NO ESPECIFICADA</v>
          </cell>
          <cell r="C3812" t="str">
            <v>074</v>
          </cell>
        </row>
        <row r="3813">
          <cell r="A3813" t="str">
            <v>J188</v>
          </cell>
          <cell r="B3813" t="str">
            <v>OTRAS NEUMONIAS, DE MICROORGANISMO NO ESPECIFICADO</v>
          </cell>
          <cell r="C3813" t="str">
            <v>074</v>
          </cell>
        </row>
        <row r="3814">
          <cell r="A3814" t="str">
            <v>J189</v>
          </cell>
          <cell r="B3814" t="str">
            <v>NEUMONIA, NO ESEPCIFICADA</v>
          </cell>
          <cell r="C3814" t="str">
            <v>074</v>
          </cell>
        </row>
        <row r="3815">
          <cell r="A3815" t="str">
            <v>J20</v>
          </cell>
          <cell r="B3815" t="str">
            <v>BRONQUITIS AGUDA</v>
          </cell>
          <cell r="C3815" t="str">
            <v>075</v>
          </cell>
        </row>
        <row r="3816">
          <cell r="A3816" t="str">
            <v>J200</v>
          </cell>
          <cell r="B3816" t="str">
            <v>BRONQUITIS AGUDA DEBIDA A MYCOPLASMA PNEUMONIAE</v>
          </cell>
          <cell r="C3816" t="str">
            <v>075</v>
          </cell>
        </row>
        <row r="3817">
          <cell r="A3817" t="str">
            <v>J201</v>
          </cell>
          <cell r="B3817" t="str">
            <v>BRONQUITIS AGUDA DEBIDA A HAEMOPHILUS INFLUEZAE</v>
          </cell>
          <cell r="C3817" t="str">
            <v>075</v>
          </cell>
        </row>
        <row r="3818">
          <cell r="A3818" t="str">
            <v>J202</v>
          </cell>
          <cell r="B3818" t="str">
            <v>BRONQUITIS AGUDA DEBIDA A ESTREPTOCOCOS</v>
          </cell>
          <cell r="C3818" t="str">
            <v>075</v>
          </cell>
        </row>
        <row r="3819">
          <cell r="A3819" t="str">
            <v>J203</v>
          </cell>
          <cell r="B3819" t="str">
            <v>BRONQUITIA AGUDA DEBIDA A VIRUS COXSACKIE</v>
          </cell>
          <cell r="C3819" t="str">
            <v>075</v>
          </cell>
        </row>
        <row r="3820">
          <cell r="A3820" t="str">
            <v>J204</v>
          </cell>
          <cell r="B3820" t="str">
            <v>BRONQUITIS AGUDA DEBIDA A VIRUS PARAINFLUENZA</v>
          </cell>
          <cell r="C3820" t="str">
            <v>075</v>
          </cell>
        </row>
        <row r="3821">
          <cell r="A3821" t="str">
            <v>J205</v>
          </cell>
          <cell r="B3821" t="str">
            <v>BRONQUITIS AGUDA DEBIDA A VIRUS SINCITIAL RESPIRATORIO</v>
          </cell>
          <cell r="C3821" t="str">
            <v>075</v>
          </cell>
        </row>
        <row r="3822">
          <cell r="A3822" t="str">
            <v>J206</v>
          </cell>
          <cell r="B3822" t="str">
            <v>BRONQUITIS AGUDA DEBIDA A RINOVIRUS</v>
          </cell>
          <cell r="C3822" t="str">
            <v>075</v>
          </cell>
        </row>
        <row r="3823">
          <cell r="A3823" t="str">
            <v>J207</v>
          </cell>
          <cell r="B3823" t="str">
            <v>BRONQUITIS AGUDA DEBIDA A VIRUS ECHO</v>
          </cell>
          <cell r="C3823" t="str">
            <v>075</v>
          </cell>
        </row>
        <row r="3824">
          <cell r="A3824" t="str">
            <v>J208</v>
          </cell>
          <cell r="B3824" t="str">
            <v>BRONQUITIS AGUDA DEBIDA A OTROS MICROORGANISMOS ESPECIFICADOS</v>
          </cell>
          <cell r="C3824" t="str">
            <v>075</v>
          </cell>
        </row>
        <row r="3825">
          <cell r="A3825" t="str">
            <v>J209</v>
          </cell>
          <cell r="B3825" t="str">
            <v>BRONQUITIS AGUDA, NO ESPECIFICADA</v>
          </cell>
          <cell r="C3825" t="str">
            <v>075</v>
          </cell>
        </row>
        <row r="3826">
          <cell r="A3826" t="str">
            <v>J21</v>
          </cell>
          <cell r="B3826" t="str">
            <v>BONQUIOLITIS AGUDA</v>
          </cell>
          <cell r="C3826" t="str">
            <v>075</v>
          </cell>
        </row>
        <row r="3827">
          <cell r="A3827" t="str">
            <v>J210</v>
          </cell>
          <cell r="B3827" t="str">
            <v>BROQUIOLITIS AGUDA DEBIDA A VIRUS SINCITIAL RESPIRATORIO</v>
          </cell>
          <cell r="C3827" t="str">
            <v>075</v>
          </cell>
        </row>
        <row r="3828">
          <cell r="A3828" t="str">
            <v>J218</v>
          </cell>
          <cell r="B3828" t="str">
            <v>BRONQUIOLITIS AGUDA DEBIDA A OTROS MICROORGANISMOS ESPECIFICADOS</v>
          </cell>
          <cell r="C3828" t="str">
            <v>075</v>
          </cell>
        </row>
        <row r="3829">
          <cell r="A3829" t="str">
            <v>J219</v>
          </cell>
          <cell r="B3829" t="str">
            <v>BRONQUIOLITIS AGUDA, NO ESPECIFICADA</v>
          </cell>
          <cell r="C3829" t="str">
            <v>075</v>
          </cell>
        </row>
        <row r="3830">
          <cell r="A3830" t="str">
            <v>J22</v>
          </cell>
          <cell r="B3830" t="str">
            <v>INFECCION AGUDA NO ESPECIFICADA DE LAS VIAS RESPIRATORIAS INFERIORES</v>
          </cell>
          <cell r="C3830" t="str">
            <v>075</v>
          </cell>
        </row>
        <row r="3831">
          <cell r="A3831" t="str">
            <v>J30</v>
          </cell>
          <cell r="B3831" t="str">
            <v>RINITIS ALERGICA Y VASOMOTORA</v>
          </cell>
          <cell r="C3831" t="str">
            <v>077</v>
          </cell>
        </row>
        <row r="3832">
          <cell r="A3832" t="str">
            <v>J300</v>
          </cell>
          <cell r="B3832" t="str">
            <v>RINITIS VASOMOTORA</v>
          </cell>
          <cell r="C3832" t="str">
            <v>077</v>
          </cell>
        </row>
        <row r="3833">
          <cell r="A3833" t="str">
            <v>J301</v>
          </cell>
          <cell r="B3833" t="str">
            <v>RINITIS ALERGICA DEBIDA AL POLEN</v>
          </cell>
          <cell r="C3833" t="str">
            <v>077</v>
          </cell>
        </row>
        <row r="3834">
          <cell r="A3834" t="str">
            <v>J302</v>
          </cell>
          <cell r="B3834" t="str">
            <v>OTRA RINITIS ALERGICA ESTACIONAL</v>
          </cell>
          <cell r="C3834" t="str">
            <v>077</v>
          </cell>
        </row>
        <row r="3835">
          <cell r="A3835" t="str">
            <v>J303</v>
          </cell>
          <cell r="B3835" t="str">
            <v>OTRAS RINITIS ALERGICAS</v>
          </cell>
          <cell r="C3835" t="str">
            <v>077</v>
          </cell>
        </row>
        <row r="3836">
          <cell r="A3836" t="str">
            <v>J304</v>
          </cell>
          <cell r="B3836" t="str">
            <v>RINITIS ALERGICA, NO ESPECIFICADA</v>
          </cell>
          <cell r="C3836" t="str">
            <v>077</v>
          </cell>
        </row>
        <row r="3837">
          <cell r="A3837" t="str">
            <v>J31</v>
          </cell>
          <cell r="B3837" t="str">
            <v>RINITIS, RINOFARINGITIS Y FARINGITIS CRONICAS</v>
          </cell>
          <cell r="C3837" t="str">
            <v>077</v>
          </cell>
        </row>
        <row r="3838">
          <cell r="A3838" t="str">
            <v>J310</v>
          </cell>
          <cell r="B3838" t="str">
            <v>RINITIS CRONICA</v>
          </cell>
          <cell r="C3838" t="str">
            <v>077</v>
          </cell>
        </row>
        <row r="3839">
          <cell r="A3839" t="str">
            <v>J311</v>
          </cell>
          <cell r="B3839" t="str">
            <v>RINOFARINGITIS CRONICA</v>
          </cell>
          <cell r="C3839" t="str">
            <v>077</v>
          </cell>
        </row>
        <row r="3840">
          <cell r="A3840" t="str">
            <v>J312</v>
          </cell>
          <cell r="B3840" t="str">
            <v>FARINGITIS CRONICA</v>
          </cell>
          <cell r="C3840" t="str">
            <v>077</v>
          </cell>
        </row>
        <row r="3841">
          <cell r="A3841" t="str">
            <v>J32</v>
          </cell>
          <cell r="B3841" t="str">
            <v>SINUSITIS CRONICA</v>
          </cell>
          <cell r="C3841" t="str">
            <v>077</v>
          </cell>
        </row>
        <row r="3842">
          <cell r="A3842" t="str">
            <v>J320</v>
          </cell>
          <cell r="B3842" t="str">
            <v>SINUSITIS MAXILAR CRONICA</v>
          </cell>
          <cell r="C3842" t="str">
            <v>077</v>
          </cell>
        </row>
        <row r="3843">
          <cell r="A3843" t="str">
            <v>J321</v>
          </cell>
          <cell r="B3843" t="str">
            <v>SINUSITIS FRONTAL CRONICA</v>
          </cell>
          <cell r="C3843" t="str">
            <v>077</v>
          </cell>
        </row>
        <row r="3844">
          <cell r="A3844" t="str">
            <v>J322</v>
          </cell>
          <cell r="B3844" t="str">
            <v>SINUSITIS ETMOIDAL CRONICA</v>
          </cell>
          <cell r="C3844" t="str">
            <v>077</v>
          </cell>
        </row>
        <row r="3845">
          <cell r="A3845" t="str">
            <v>J323</v>
          </cell>
          <cell r="B3845" t="str">
            <v>SINUSITIS ESFENOIDAL CRONICA</v>
          </cell>
          <cell r="C3845" t="str">
            <v>077</v>
          </cell>
        </row>
        <row r="3846">
          <cell r="A3846" t="str">
            <v>J324</v>
          </cell>
          <cell r="B3846" t="str">
            <v>PANSINUSITIS CRONICA</v>
          </cell>
          <cell r="C3846" t="str">
            <v>077</v>
          </cell>
        </row>
        <row r="3847">
          <cell r="A3847" t="str">
            <v>J328</v>
          </cell>
          <cell r="B3847" t="str">
            <v>OTRAS SINUSITIS CRONICAS</v>
          </cell>
          <cell r="C3847" t="str">
            <v>077</v>
          </cell>
        </row>
        <row r="3848">
          <cell r="A3848" t="str">
            <v>J329</v>
          </cell>
          <cell r="B3848" t="str">
            <v>SINUSITIS CRONICA, NO ESPECIFICADA</v>
          </cell>
          <cell r="C3848" t="str">
            <v>077</v>
          </cell>
        </row>
        <row r="3849">
          <cell r="A3849" t="str">
            <v>J33</v>
          </cell>
          <cell r="B3849" t="str">
            <v>POLIPO NASAL</v>
          </cell>
          <cell r="C3849" t="str">
            <v>077</v>
          </cell>
        </row>
        <row r="3850">
          <cell r="A3850" t="str">
            <v>J330</v>
          </cell>
          <cell r="B3850" t="str">
            <v>POLIPO DE LA CAVIDAD NASAL</v>
          </cell>
          <cell r="C3850" t="str">
            <v>077</v>
          </cell>
        </row>
        <row r="3851">
          <cell r="A3851" t="str">
            <v>J331</v>
          </cell>
          <cell r="B3851" t="str">
            <v>DEGENERACION POLIPOIDE DE SENO PARANASAL</v>
          </cell>
          <cell r="C3851" t="str">
            <v>077</v>
          </cell>
        </row>
        <row r="3852">
          <cell r="A3852" t="str">
            <v>J338</v>
          </cell>
          <cell r="B3852" t="str">
            <v>OTROS POLIPOS DE LOS SENOS PARANASALES</v>
          </cell>
          <cell r="C3852" t="str">
            <v>077</v>
          </cell>
        </row>
        <row r="3853">
          <cell r="A3853" t="str">
            <v>J339</v>
          </cell>
          <cell r="B3853" t="str">
            <v>POLIPO NASAL, NO ESPECIFICADO</v>
          </cell>
          <cell r="C3853" t="str">
            <v>077</v>
          </cell>
        </row>
        <row r="3854">
          <cell r="A3854" t="str">
            <v>J34</v>
          </cell>
          <cell r="B3854" t="str">
            <v>OTROS TRASTORNOS DE LA NARIZ Y DE LOS SENOS PARANASALES</v>
          </cell>
          <cell r="C3854" t="str">
            <v>077</v>
          </cell>
        </row>
        <row r="3855">
          <cell r="A3855" t="str">
            <v>J340</v>
          </cell>
          <cell r="B3855" t="str">
            <v>ABSCESO, FURUNCULO Y CARBUNCO DE LA NARIZ</v>
          </cell>
          <cell r="C3855" t="str">
            <v>077</v>
          </cell>
        </row>
        <row r="3856">
          <cell r="A3856" t="str">
            <v>J341</v>
          </cell>
          <cell r="B3856" t="str">
            <v>QUISTE Y MUCOCELE DE SENO PARANASAL</v>
          </cell>
          <cell r="C3856" t="str">
            <v>077</v>
          </cell>
        </row>
        <row r="3857">
          <cell r="A3857" t="str">
            <v>J342</v>
          </cell>
          <cell r="B3857" t="str">
            <v>DESVIACION DEL TABIQUE NASAL</v>
          </cell>
          <cell r="C3857" t="str">
            <v>077</v>
          </cell>
        </row>
        <row r="3858">
          <cell r="A3858" t="str">
            <v>J343</v>
          </cell>
          <cell r="B3858" t="str">
            <v>HIPERTROFIA DE LOS CORNETES NASALES</v>
          </cell>
          <cell r="C3858" t="str">
            <v>077</v>
          </cell>
        </row>
        <row r="3859">
          <cell r="A3859" t="str">
            <v>J348</v>
          </cell>
          <cell r="B3859" t="str">
            <v>OTROS TRASTORNOS ESPECIFICADOS DE LA NARIZ Y DE LOS SENOS PARANASAL</v>
          </cell>
          <cell r="C3859" t="str">
            <v>077</v>
          </cell>
        </row>
        <row r="3860">
          <cell r="A3860" t="str">
            <v>J35</v>
          </cell>
          <cell r="B3860" t="str">
            <v>ENFERMEDADES CRONICAS DE LAS AMIGDALAS Y DE LAS ADENOIDES</v>
          </cell>
          <cell r="C3860" t="str">
            <v>077</v>
          </cell>
        </row>
        <row r="3861">
          <cell r="A3861" t="str">
            <v>J350</v>
          </cell>
          <cell r="B3861" t="str">
            <v>AMIGDALITIS CRONICA</v>
          </cell>
          <cell r="C3861" t="str">
            <v>077</v>
          </cell>
        </row>
        <row r="3862">
          <cell r="A3862" t="str">
            <v>J351</v>
          </cell>
          <cell r="B3862" t="str">
            <v>HIPERTROFIA DE LAS AMIGDALAS</v>
          </cell>
          <cell r="C3862" t="str">
            <v>077</v>
          </cell>
        </row>
        <row r="3863">
          <cell r="A3863" t="str">
            <v>J352</v>
          </cell>
          <cell r="B3863" t="str">
            <v>HIPERTROFIA DE LAS AMIGDALAS</v>
          </cell>
          <cell r="C3863" t="str">
            <v>077</v>
          </cell>
        </row>
        <row r="3864">
          <cell r="A3864" t="str">
            <v>J353</v>
          </cell>
          <cell r="B3864" t="str">
            <v>HIPERTROFIA DE LAS AMIGDALAS CON HIPERTROFIA DE LAS ADENOIDES</v>
          </cell>
          <cell r="C3864" t="str">
            <v>077</v>
          </cell>
        </row>
        <row r="3865">
          <cell r="A3865" t="str">
            <v>J358</v>
          </cell>
          <cell r="B3865" t="str">
            <v>OTRAS ENFERMEDADES CRONICAS DE LAS AMIGDALAS Y DE LAS ADENOIDES</v>
          </cell>
          <cell r="C3865" t="str">
            <v>077</v>
          </cell>
        </row>
        <row r="3866">
          <cell r="A3866" t="str">
            <v>J359</v>
          </cell>
          <cell r="B3866" t="str">
            <v>ENFERMEDAD CRONICA DE LAS AMIGDALAS Y DE LAS ADENOIDES, NO ESPECIF</v>
          </cell>
          <cell r="C3866" t="str">
            <v>077</v>
          </cell>
        </row>
        <row r="3867">
          <cell r="A3867" t="str">
            <v>J36</v>
          </cell>
          <cell r="B3867" t="str">
            <v>ABSCESO PERIAMIGDALINO</v>
          </cell>
          <cell r="C3867" t="str">
            <v>077</v>
          </cell>
        </row>
        <row r="3868">
          <cell r="A3868" t="str">
            <v>J37</v>
          </cell>
          <cell r="B3868" t="str">
            <v>LARINGITIS Y LARINGOTRAQUEITIS CRONICA</v>
          </cell>
          <cell r="C3868" t="str">
            <v>077</v>
          </cell>
        </row>
        <row r="3869">
          <cell r="A3869" t="str">
            <v>J370</v>
          </cell>
          <cell r="B3869" t="str">
            <v>LARINGITIS CRONICA</v>
          </cell>
          <cell r="C3869" t="str">
            <v>077</v>
          </cell>
        </row>
        <row r="3870">
          <cell r="A3870" t="str">
            <v>J371</v>
          </cell>
          <cell r="B3870" t="str">
            <v>LARINGOTRAQUEITIS CRONICA</v>
          </cell>
          <cell r="C3870" t="str">
            <v>077</v>
          </cell>
        </row>
        <row r="3871">
          <cell r="A3871" t="str">
            <v>J38</v>
          </cell>
          <cell r="B3871" t="str">
            <v>ENFERMEDADES DE LAS CUERDAS VOCALES Y DE LA LARINGE, NO CLASIFIC.</v>
          </cell>
          <cell r="C3871" t="str">
            <v>077</v>
          </cell>
        </row>
        <row r="3872">
          <cell r="A3872" t="str">
            <v>J380</v>
          </cell>
          <cell r="B3872" t="str">
            <v>PARALISIS DE LAS CUERDAS VOCALES Y DE LA LARINGE</v>
          </cell>
          <cell r="C3872" t="str">
            <v>077</v>
          </cell>
        </row>
        <row r="3873">
          <cell r="A3873" t="str">
            <v>J381</v>
          </cell>
          <cell r="B3873" t="str">
            <v>POLIPO DE LAS CUERDAS VOCALES Y DE LA LARINGE</v>
          </cell>
          <cell r="C3873" t="str">
            <v>077</v>
          </cell>
        </row>
        <row r="3874">
          <cell r="A3874" t="str">
            <v>J382</v>
          </cell>
          <cell r="B3874" t="str">
            <v>NODULOS DE LAS CUERDAS VOCALES</v>
          </cell>
          <cell r="C3874" t="str">
            <v>077</v>
          </cell>
        </row>
        <row r="3875">
          <cell r="A3875" t="str">
            <v>J383</v>
          </cell>
          <cell r="B3875" t="str">
            <v>OTRAS ENFERMEDADES DE LAS CUERDAS VOCALES</v>
          </cell>
          <cell r="C3875" t="str">
            <v>077</v>
          </cell>
        </row>
        <row r="3876">
          <cell r="A3876" t="str">
            <v>J384</v>
          </cell>
          <cell r="B3876" t="str">
            <v>EDEMA DE LA LARINGE</v>
          </cell>
          <cell r="C3876" t="str">
            <v>077</v>
          </cell>
        </row>
        <row r="3877">
          <cell r="A3877" t="str">
            <v>J385</v>
          </cell>
          <cell r="B3877" t="str">
            <v>ESPASMO LARINGEO</v>
          </cell>
          <cell r="C3877" t="str">
            <v>077</v>
          </cell>
        </row>
        <row r="3878">
          <cell r="A3878" t="str">
            <v>J386</v>
          </cell>
          <cell r="B3878" t="str">
            <v>ESTENOSIS LARINGEA</v>
          </cell>
          <cell r="C3878" t="str">
            <v>077</v>
          </cell>
        </row>
        <row r="3879">
          <cell r="A3879" t="str">
            <v>J387</v>
          </cell>
          <cell r="B3879" t="str">
            <v>OTRAS ENFERMEDADES DE LA LARINGE</v>
          </cell>
          <cell r="C3879" t="str">
            <v>077</v>
          </cell>
        </row>
        <row r="3880">
          <cell r="A3880" t="str">
            <v>J39</v>
          </cell>
          <cell r="B3880" t="str">
            <v>OTRAS ENFERMEDADES DE LAS VIAS RESPIRATORIAS SUPERIORES</v>
          </cell>
          <cell r="C3880" t="str">
            <v>077</v>
          </cell>
        </row>
        <row r="3881">
          <cell r="A3881" t="str">
            <v>J390</v>
          </cell>
          <cell r="B3881" t="str">
            <v>ABSCESO RETROFARINGEO Y PARAFARINGEO</v>
          </cell>
          <cell r="C3881" t="str">
            <v>077</v>
          </cell>
        </row>
        <row r="3882">
          <cell r="A3882" t="str">
            <v>J391</v>
          </cell>
          <cell r="B3882" t="str">
            <v>OTROS ABSCESOS DE LA FARINGE</v>
          </cell>
          <cell r="C3882" t="str">
            <v>077</v>
          </cell>
        </row>
        <row r="3883">
          <cell r="A3883" t="str">
            <v>J392</v>
          </cell>
          <cell r="B3883" t="str">
            <v>OTRAS ENFERMEDADES DE LA FARINGE</v>
          </cell>
          <cell r="C3883" t="str">
            <v>077</v>
          </cell>
        </row>
        <row r="3884">
          <cell r="A3884" t="str">
            <v>J393</v>
          </cell>
          <cell r="B3884" t="str">
            <v>REACCION DE HIPERSENSIBILIDAD DE LAS VIAS RESPIRATORIAS SUPERIORES</v>
          </cell>
          <cell r="C3884" t="str">
            <v>077</v>
          </cell>
        </row>
        <row r="3885">
          <cell r="A3885" t="str">
            <v>J398</v>
          </cell>
          <cell r="B3885" t="str">
            <v>OTRAS ENFERMEDADES ESPECIFICADAS DE LAS VIAS RESPIRT. SUPERIORES</v>
          </cell>
          <cell r="C3885" t="str">
            <v>077</v>
          </cell>
        </row>
        <row r="3886">
          <cell r="A3886" t="str">
            <v>J399</v>
          </cell>
          <cell r="B3886" t="str">
            <v>ENFERMEDAD DE LAS VIAS RESPIRATORIAS SUPERIORES, NO ESPECIFICADA</v>
          </cell>
          <cell r="C3886" t="str">
            <v>077</v>
          </cell>
        </row>
        <row r="3887">
          <cell r="A3887" t="str">
            <v>J409</v>
          </cell>
          <cell r="B3887" t="str">
            <v>BRONQUITIS, NO ESPECIFICADA COMO AGUDA O CRONICA</v>
          </cell>
          <cell r="C3887" t="str">
            <v>076</v>
          </cell>
        </row>
        <row r="3888">
          <cell r="A3888" t="str">
            <v>J41</v>
          </cell>
          <cell r="B3888" t="str">
            <v>BRONQUITIS CRONICA SIMPLE Y MUCOPURULENTA</v>
          </cell>
          <cell r="C3888" t="str">
            <v>076</v>
          </cell>
        </row>
        <row r="3889">
          <cell r="A3889" t="str">
            <v>J410</v>
          </cell>
          <cell r="B3889" t="str">
            <v>BRONQUITIS CRONICA SIMPLE</v>
          </cell>
          <cell r="C3889" t="str">
            <v>076</v>
          </cell>
        </row>
        <row r="3890">
          <cell r="A3890" t="str">
            <v>J411</v>
          </cell>
          <cell r="B3890" t="str">
            <v>BRONQUITIS CRONICA MUCOPURULENTA</v>
          </cell>
          <cell r="C3890" t="str">
            <v>076</v>
          </cell>
        </row>
        <row r="3891">
          <cell r="A3891" t="str">
            <v>J418</v>
          </cell>
          <cell r="B3891" t="str">
            <v>BRONQUITIS CRONICA MIXTA SIMPLE Y MUCOPURULENTA</v>
          </cell>
          <cell r="C3891" t="str">
            <v>076</v>
          </cell>
        </row>
        <row r="3892">
          <cell r="A3892" t="str">
            <v>J42</v>
          </cell>
          <cell r="B3892" t="str">
            <v>BRONQUITIS CRONICA NO ESPECIFICADA</v>
          </cell>
          <cell r="C3892" t="str">
            <v>076</v>
          </cell>
        </row>
        <row r="3893">
          <cell r="A3893" t="str">
            <v>J43</v>
          </cell>
          <cell r="B3893" t="str">
            <v>ENFISEMA</v>
          </cell>
          <cell r="C3893" t="str">
            <v>076</v>
          </cell>
        </row>
        <row r="3894">
          <cell r="A3894" t="str">
            <v>J430</v>
          </cell>
          <cell r="B3894" t="str">
            <v>SINDROME DE MACLEOD</v>
          </cell>
          <cell r="C3894" t="str">
            <v>076</v>
          </cell>
        </row>
        <row r="3895">
          <cell r="A3895" t="str">
            <v>J431</v>
          </cell>
          <cell r="B3895" t="str">
            <v>ENFISEMA PANLOBULAR</v>
          </cell>
          <cell r="C3895" t="str">
            <v>076</v>
          </cell>
        </row>
        <row r="3896">
          <cell r="A3896" t="str">
            <v>J432</v>
          </cell>
          <cell r="B3896" t="str">
            <v>ENFISEMA CENTROLOBULAR</v>
          </cell>
          <cell r="C3896" t="str">
            <v>076</v>
          </cell>
        </row>
        <row r="3897">
          <cell r="A3897" t="str">
            <v>J438</v>
          </cell>
          <cell r="B3897" t="str">
            <v>OTROS TIPOS DE ENFISEMA</v>
          </cell>
          <cell r="C3897" t="str">
            <v>076</v>
          </cell>
        </row>
        <row r="3898">
          <cell r="A3898" t="str">
            <v>J439</v>
          </cell>
          <cell r="B3898" t="str">
            <v>ENFISEMA, NO ESPECIFICADO</v>
          </cell>
          <cell r="C3898" t="str">
            <v>076</v>
          </cell>
        </row>
        <row r="3899">
          <cell r="A3899" t="str">
            <v>J44</v>
          </cell>
          <cell r="B3899" t="str">
            <v>OTRAS ENFERMEDADES PULMONARES OBSTRUCTIVAS CRONICAS</v>
          </cell>
          <cell r="C3899" t="str">
            <v>076</v>
          </cell>
        </row>
        <row r="3900">
          <cell r="A3900" t="str">
            <v>J440</v>
          </cell>
          <cell r="B3900" t="str">
            <v>ENFERMEDAD PULMONAR OBSTRUCTIVA CRONICA CON INFECCION AGUDA DE LAS</v>
          </cell>
          <cell r="C3900" t="str">
            <v>076</v>
          </cell>
        </row>
        <row r="3901">
          <cell r="A3901" t="str">
            <v>J441</v>
          </cell>
          <cell r="B3901" t="str">
            <v>ENFERMEDAD PULMONAR OBSTRUCTIVA CRONICA CON EXACERBACION AGUDA</v>
          </cell>
          <cell r="C3901" t="str">
            <v>076</v>
          </cell>
        </row>
        <row r="3902">
          <cell r="A3902" t="str">
            <v>J448</v>
          </cell>
          <cell r="B3902" t="str">
            <v>OTRAS ENFERMEDADES PULMONARES OBSTRUCTIVAS CRONICAS ESPECIFIC.</v>
          </cell>
          <cell r="C3902" t="str">
            <v>076</v>
          </cell>
        </row>
        <row r="3903">
          <cell r="A3903" t="str">
            <v>J449</v>
          </cell>
          <cell r="B3903" t="str">
            <v>ENFERMEDAD PULMONAR OBSTRUCTIVA CRONICA, NO ESPECIFICADA</v>
          </cell>
          <cell r="C3903" t="str">
            <v>076</v>
          </cell>
        </row>
        <row r="3904">
          <cell r="A3904" t="str">
            <v>J45</v>
          </cell>
          <cell r="B3904" t="str">
            <v>ASMA</v>
          </cell>
          <cell r="C3904" t="str">
            <v>076</v>
          </cell>
        </row>
        <row r="3905">
          <cell r="A3905" t="str">
            <v>J450</v>
          </cell>
          <cell r="B3905" t="str">
            <v>ASMA PREDOMINANTEMENTE ALERGICA</v>
          </cell>
          <cell r="C3905" t="str">
            <v>076</v>
          </cell>
        </row>
        <row r="3906">
          <cell r="A3906" t="str">
            <v>J451</v>
          </cell>
          <cell r="B3906" t="str">
            <v>ASMA NO ALERGICA</v>
          </cell>
          <cell r="C3906" t="str">
            <v>076</v>
          </cell>
        </row>
        <row r="3907">
          <cell r="A3907" t="str">
            <v>J458</v>
          </cell>
          <cell r="B3907" t="str">
            <v>ASMA MIXTA</v>
          </cell>
          <cell r="C3907" t="str">
            <v>076</v>
          </cell>
        </row>
        <row r="3908">
          <cell r="A3908" t="str">
            <v>J459</v>
          </cell>
          <cell r="B3908" t="str">
            <v>ASMA, NO ESPECIFICADO</v>
          </cell>
          <cell r="C3908" t="str">
            <v>076</v>
          </cell>
        </row>
        <row r="3909">
          <cell r="A3909" t="str">
            <v>J46X</v>
          </cell>
          <cell r="B3909" t="str">
            <v>ESTADO ASMATICO</v>
          </cell>
          <cell r="C3909" t="str">
            <v>076</v>
          </cell>
        </row>
        <row r="3910">
          <cell r="A3910" t="str">
            <v>J47</v>
          </cell>
          <cell r="B3910" t="str">
            <v>BRONQUIECTASIA</v>
          </cell>
          <cell r="C3910" t="str">
            <v>076</v>
          </cell>
        </row>
        <row r="3911">
          <cell r="A3911" t="str">
            <v>J60</v>
          </cell>
          <cell r="B3911" t="str">
            <v>NEUMOCONIOSIS DE LOS MINEROS DEL CARBON</v>
          </cell>
          <cell r="C3911" t="str">
            <v>077</v>
          </cell>
        </row>
        <row r="3912">
          <cell r="A3912" t="str">
            <v>J61</v>
          </cell>
          <cell r="B3912" t="str">
            <v>NEUMOCONIOSIS DEBIDA AL ASBESTO Y A OTRAS FIBRAS MINERALES</v>
          </cell>
          <cell r="C3912" t="str">
            <v>077</v>
          </cell>
        </row>
        <row r="3913">
          <cell r="A3913" t="str">
            <v>J62</v>
          </cell>
          <cell r="B3913" t="str">
            <v>NEUMOCONIOSIS DEBIDA A POLVO DE SILICE</v>
          </cell>
          <cell r="C3913" t="str">
            <v>077</v>
          </cell>
        </row>
        <row r="3914">
          <cell r="A3914" t="str">
            <v>J620</v>
          </cell>
          <cell r="B3914" t="str">
            <v>NEUMOCONIOSIS DEBIDA A POLVO DE TALCO</v>
          </cell>
          <cell r="C3914" t="str">
            <v>077</v>
          </cell>
        </row>
        <row r="3915">
          <cell r="A3915" t="str">
            <v>J628</v>
          </cell>
          <cell r="B3915" t="str">
            <v>NEUMOCONIOSIS DEBIDA A OTROS A OTROS POLVOS QUE CONTIENEN SILICE</v>
          </cell>
          <cell r="C3915" t="str">
            <v>077</v>
          </cell>
        </row>
        <row r="3916">
          <cell r="A3916" t="str">
            <v>J63</v>
          </cell>
          <cell r="B3916" t="str">
            <v>NEUMOCONIOSIS DEBIDA A OTROS POLVOS INORGANICOS</v>
          </cell>
          <cell r="C3916" t="str">
            <v>077</v>
          </cell>
        </row>
        <row r="3917">
          <cell r="A3917" t="str">
            <v>J630</v>
          </cell>
          <cell r="B3917" t="str">
            <v>ALUMINOSIS (DEL PULMON)</v>
          </cell>
          <cell r="C3917" t="str">
            <v>077</v>
          </cell>
        </row>
        <row r="3918">
          <cell r="A3918" t="str">
            <v>J631</v>
          </cell>
          <cell r="B3918" t="str">
            <v>FIBROSIS (DEL PULMON) DEBIDA A BAUXITA</v>
          </cell>
          <cell r="C3918" t="str">
            <v>077</v>
          </cell>
        </row>
        <row r="3919">
          <cell r="A3919" t="str">
            <v>J632</v>
          </cell>
          <cell r="B3919" t="str">
            <v>BERILIOSIS</v>
          </cell>
          <cell r="C3919" t="str">
            <v>077</v>
          </cell>
        </row>
        <row r="3920">
          <cell r="A3920" t="str">
            <v>J633</v>
          </cell>
          <cell r="B3920" t="str">
            <v>FIBROSIS (DEL PULMON) DEBIDA A GRAFITO</v>
          </cell>
          <cell r="C3920" t="str">
            <v>077</v>
          </cell>
        </row>
        <row r="3921">
          <cell r="A3921" t="str">
            <v>J634</v>
          </cell>
          <cell r="B3921" t="str">
            <v>SIDEROSIS</v>
          </cell>
          <cell r="C3921" t="str">
            <v>077</v>
          </cell>
        </row>
        <row r="3922">
          <cell r="A3922" t="str">
            <v>J635</v>
          </cell>
          <cell r="B3922" t="str">
            <v>ESTAÑOSIS</v>
          </cell>
          <cell r="C3922" t="str">
            <v>077</v>
          </cell>
        </row>
        <row r="3923">
          <cell r="A3923" t="str">
            <v>J638</v>
          </cell>
          <cell r="B3923" t="str">
            <v>NEUMOCONIOSIS DEBIDA A OTROS POLVOS INORGANICOS ESPECIFICADOS</v>
          </cell>
          <cell r="C3923" t="str">
            <v>077</v>
          </cell>
        </row>
        <row r="3924">
          <cell r="A3924" t="str">
            <v>J64</v>
          </cell>
          <cell r="B3924" t="str">
            <v>NEUMOCONIOSIS, NO ESPECIFICADA</v>
          </cell>
          <cell r="C3924" t="str">
            <v>077</v>
          </cell>
        </row>
        <row r="3925">
          <cell r="A3925" t="str">
            <v>J65</v>
          </cell>
          <cell r="B3925" t="str">
            <v>NEUMOCONIOSIS ASOCIADA CON TUBERCULOSIS</v>
          </cell>
          <cell r="C3925" t="str">
            <v>077</v>
          </cell>
        </row>
        <row r="3926">
          <cell r="A3926" t="str">
            <v>J66</v>
          </cell>
          <cell r="B3926" t="str">
            <v>ENFERMEDADES DE LAS VIAS AEREAS DEBIDAS A POLVOS ORGANICOS ESPECIFICAD</v>
          </cell>
          <cell r="C3926" t="str">
            <v>077</v>
          </cell>
        </row>
        <row r="3927">
          <cell r="A3927" t="str">
            <v>J660</v>
          </cell>
          <cell r="B3927" t="str">
            <v>BISINOSIS</v>
          </cell>
          <cell r="C3927" t="str">
            <v>077</v>
          </cell>
        </row>
        <row r="3928">
          <cell r="A3928" t="str">
            <v>J661</v>
          </cell>
          <cell r="B3928" t="str">
            <v>ENFERMEDAD DE LOS TRABAJADORES DEL LINO</v>
          </cell>
          <cell r="C3928" t="str">
            <v>077</v>
          </cell>
        </row>
        <row r="3929">
          <cell r="A3929" t="str">
            <v>J662</v>
          </cell>
          <cell r="B3929" t="str">
            <v>CANABINOSIS</v>
          </cell>
          <cell r="C3929" t="str">
            <v>077</v>
          </cell>
        </row>
        <row r="3930">
          <cell r="A3930" t="str">
            <v>J668</v>
          </cell>
          <cell r="B3930" t="str">
            <v>ENFERMEDAD DE LAS VIAS AEREAS DEBIDA A OTROS POLVOS ORG.ESPECIFICOS</v>
          </cell>
          <cell r="C3930" t="str">
            <v>077</v>
          </cell>
        </row>
        <row r="3931">
          <cell r="A3931" t="str">
            <v>J67</v>
          </cell>
          <cell r="B3931" t="str">
            <v>NEUMONITIS DEBIDA A HIPERSENSIBILIDAD AL POLVO ORGANICO</v>
          </cell>
          <cell r="C3931" t="str">
            <v>077</v>
          </cell>
        </row>
        <row r="3932">
          <cell r="A3932" t="str">
            <v>J670</v>
          </cell>
          <cell r="B3932" t="str">
            <v>PULMON DEL GRANJERO</v>
          </cell>
          <cell r="C3932" t="str">
            <v>077</v>
          </cell>
        </row>
        <row r="3933">
          <cell r="A3933" t="str">
            <v>J671</v>
          </cell>
          <cell r="B3933" t="str">
            <v>BAGAZOSIS</v>
          </cell>
          <cell r="C3933" t="str">
            <v>077</v>
          </cell>
        </row>
        <row r="3934">
          <cell r="A3934" t="str">
            <v>J672</v>
          </cell>
          <cell r="B3934" t="str">
            <v>PULMON DEL ORNITOFILO</v>
          </cell>
          <cell r="C3934" t="str">
            <v>077</v>
          </cell>
        </row>
        <row r="3935">
          <cell r="A3935" t="str">
            <v>J673</v>
          </cell>
          <cell r="B3935" t="str">
            <v>SUBEROSIS</v>
          </cell>
          <cell r="C3935" t="str">
            <v>077</v>
          </cell>
        </row>
        <row r="3936">
          <cell r="A3936" t="str">
            <v>J674</v>
          </cell>
          <cell r="B3936" t="str">
            <v>PULMON DEL MANIPULADOR DE MALTA</v>
          </cell>
          <cell r="C3936" t="str">
            <v>077</v>
          </cell>
        </row>
        <row r="3937">
          <cell r="A3937" t="str">
            <v>J675</v>
          </cell>
          <cell r="B3937" t="str">
            <v>PULMON DEL MANIPULADOR DE HONGOS</v>
          </cell>
          <cell r="C3937" t="str">
            <v>077</v>
          </cell>
        </row>
        <row r="3938">
          <cell r="A3938" t="str">
            <v>J676</v>
          </cell>
          <cell r="B3938" t="str">
            <v>PULMON DEL DESCORTEZADOR DEL ARCE</v>
          </cell>
          <cell r="C3938" t="str">
            <v>077</v>
          </cell>
        </row>
        <row r="3939">
          <cell r="A3939" t="str">
            <v>J677</v>
          </cell>
          <cell r="B3939" t="str">
            <v>NEUMONITIS DE LA VENTILACION DEBIDA AL ACONDICIONADOR Y HUMIDIFIC</v>
          </cell>
          <cell r="C3939" t="str">
            <v>077</v>
          </cell>
        </row>
        <row r="3940">
          <cell r="A3940" t="str">
            <v>J678</v>
          </cell>
          <cell r="B3940" t="str">
            <v>NEUMONITIS DEBIDAS A HIPERSENSIBILIDAD A OTROS POLVOS ORGANICOS</v>
          </cell>
          <cell r="C3940" t="str">
            <v>077</v>
          </cell>
        </row>
        <row r="3941">
          <cell r="A3941" t="str">
            <v>J679</v>
          </cell>
          <cell r="B3941" t="str">
            <v>NEUMONITIS DEBIDA A HIPERSENSIBILIDAD A POLVO ORGANICO NO ESPECIFIC</v>
          </cell>
          <cell r="C3941" t="str">
            <v>077</v>
          </cell>
        </row>
        <row r="3942">
          <cell r="A3942" t="str">
            <v>J68</v>
          </cell>
          <cell r="B3942" t="str">
            <v>AFECCIONES RESPIRATORIAS DEBIDAS A INHALACION DE GASES, HUMOS, VAPO</v>
          </cell>
          <cell r="C3942" t="str">
            <v>077</v>
          </cell>
        </row>
        <row r="3943">
          <cell r="A3943" t="str">
            <v>J680</v>
          </cell>
          <cell r="B3943" t="str">
            <v>BRONQUITIS Y NEUMONITIS DEBIDAS A INHALACION DE GASES, HUMOS, VAPORES</v>
          </cell>
          <cell r="C3943" t="str">
            <v>077</v>
          </cell>
        </row>
        <row r="3944">
          <cell r="A3944" t="str">
            <v>J681</v>
          </cell>
          <cell r="B3944" t="str">
            <v>EDEMA PULMONAR AGUDO DEBIDO A INHALACION DE GASES. HUMOS, VAPORES</v>
          </cell>
          <cell r="C3944" t="str">
            <v>077</v>
          </cell>
        </row>
        <row r="3945">
          <cell r="A3945" t="str">
            <v>J682</v>
          </cell>
          <cell r="B3945" t="str">
            <v>INFLAMACION RESPIRATORIA SUPERIOR DEBIDA A INHALACION DE GASES, HUMOS,</v>
          </cell>
          <cell r="C3945" t="str">
            <v>077</v>
          </cell>
        </row>
        <row r="3946">
          <cell r="A3946" t="str">
            <v>J683</v>
          </cell>
          <cell r="B3946" t="str">
            <v>OTRAS AFECCIONES RESPIRATORIAS AGUDAS Y SUBAGUDAS DEBIDAS A INHALA</v>
          </cell>
          <cell r="C3946" t="str">
            <v>077</v>
          </cell>
        </row>
        <row r="3947">
          <cell r="A3947" t="str">
            <v>J684</v>
          </cell>
          <cell r="B3947" t="str">
            <v>AFECCIONES RESPIRATORIAS CRONICAS DEBIDAS A INHALACION DE GASES. HUMOS</v>
          </cell>
          <cell r="C3947" t="str">
            <v>077</v>
          </cell>
        </row>
        <row r="3948">
          <cell r="A3948" t="str">
            <v>J688</v>
          </cell>
          <cell r="B3948" t="str">
            <v>OTRAS AFECCIONES RESPIRATORIAS DEBIDAS A INHALACION DE GASES. HUMOS</v>
          </cell>
          <cell r="C3948" t="str">
            <v>077</v>
          </cell>
        </row>
        <row r="3949">
          <cell r="A3949" t="str">
            <v>J689</v>
          </cell>
          <cell r="B3949" t="str">
            <v>AFECCION RESPIRATORIA NO ESPECIFICADA, DEBIDA A INHALACION DE GASES</v>
          </cell>
          <cell r="C3949" t="str">
            <v>077</v>
          </cell>
        </row>
        <row r="3950">
          <cell r="A3950" t="str">
            <v>J69</v>
          </cell>
          <cell r="B3950" t="str">
            <v>NEUMONITIS DEBIDA A SLIDOS Y LIQUIDOS</v>
          </cell>
          <cell r="C3950" t="str">
            <v>077</v>
          </cell>
        </row>
        <row r="3951">
          <cell r="A3951" t="str">
            <v>J690</v>
          </cell>
          <cell r="B3951" t="str">
            <v>NEUMONITIS DEBIDA A ASPIRACION DE ALIMENTOS O VOMITO</v>
          </cell>
          <cell r="C3951" t="str">
            <v>077</v>
          </cell>
        </row>
        <row r="3952">
          <cell r="A3952" t="str">
            <v>J691</v>
          </cell>
          <cell r="B3952" t="str">
            <v>NEUMONITIS DEBIDA A ASPIRACION DE ACEITES Y ESENCIAS</v>
          </cell>
          <cell r="C3952" t="str">
            <v>077</v>
          </cell>
        </row>
        <row r="3953">
          <cell r="A3953" t="str">
            <v>J698</v>
          </cell>
          <cell r="B3953" t="str">
            <v>NEUMONITIS DEBIDA A ASPIRACION DE OTROS SOLIDOS Y LIQUIDOS</v>
          </cell>
          <cell r="C3953" t="str">
            <v>077</v>
          </cell>
        </row>
        <row r="3954">
          <cell r="A3954" t="str">
            <v>J70</v>
          </cell>
          <cell r="B3954" t="str">
            <v>AFECCIONES RESPIRATORIAS DEBIDAS A OTROS AGENTES EXTERNOS</v>
          </cell>
          <cell r="C3954" t="str">
            <v>077</v>
          </cell>
        </row>
        <row r="3955">
          <cell r="A3955" t="str">
            <v>J700</v>
          </cell>
          <cell r="B3955" t="str">
            <v>MANIFESTACIONES PULMONARES AGUDAS DEBIDAS A RADIACION</v>
          </cell>
          <cell r="C3955" t="str">
            <v>077</v>
          </cell>
        </row>
        <row r="3956">
          <cell r="A3956" t="str">
            <v>J701</v>
          </cell>
          <cell r="B3956" t="str">
            <v>MANIFESTACIONES PULMONARES CRONICAS Y OTRAS MANIFESTACIONES DEBIDAS</v>
          </cell>
          <cell r="C3956" t="str">
            <v>077</v>
          </cell>
        </row>
        <row r="3957">
          <cell r="A3957" t="str">
            <v>J702</v>
          </cell>
          <cell r="B3957" t="str">
            <v>TRASTORNOS PULMONARES INTERSTICIALES AGUDOS INDUCIDO POR DROGAS</v>
          </cell>
          <cell r="C3957" t="str">
            <v>077</v>
          </cell>
        </row>
        <row r="3958">
          <cell r="A3958" t="str">
            <v>J703</v>
          </cell>
          <cell r="B3958" t="str">
            <v>TRASTORNOS PULMONARES INTERSTICIALES CRONICOS INDUCIDOS POR DROGAS</v>
          </cell>
          <cell r="C3958" t="str">
            <v>077</v>
          </cell>
        </row>
        <row r="3959">
          <cell r="A3959" t="str">
            <v>J704</v>
          </cell>
          <cell r="B3959" t="str">
            <v>TRASTORNOS PULMONARES INTERSTICIALES NO ESPECIFICADOS INDUCIDO</v>
          </cell>
          <cell r="C3959" t="str">
            <v>077</v>
          </cell>
        </row>
        <row r="3960">
          <cell r="A3960" t="str">
            <v>J708</v>
          </cell>
          <cell r="B3960" t="str">
            <v>AFECCIONES RESPIRATORIAS DEBIDAS A OTROS AGENTES EXTERNOS ESPECIF</v>
          </cell>
          <cell r="C3960" t="str">
            <v>077</v>
          </cell>
        </row>
        <row r="3961">
          <cell r="A3961" t="str">
            <v>J709</v>
          </cell>
          <cell r="B3961" t="str">
            <v>AFECCIONES RESPIRATORIAS DEBIDAS A AGENTES EXTERNOS NO ESPECIFICADOS</v>
          </cell>
          <cell r="C3961" t="str">
            <v>077</v>
          </cell>
        </row>
        <row r="3962">
          <cell r="A3962" t="str">
            <v>J80X</v>
          </cell>
          <cell r="B3962" t="str">
            <v>SIDROME DE DIFICULTAD RESPIRATORIA DEL ADULTO</v>
          </cell>
          <cell r="C3962" t="str">
            <v>077</v>
          </cell>
        </row>
        <row r="3963">
          <cell r="A3963" t="str">
            <v>J81</v>
          </cell>
          <cell r="B3963" t="str">
            <v>EDEMA PULMONAR</v>
          </cell>
          <cell r="C3963" t="str">
            <v>077</v>
          </cell>
        </row>
        <row r="3964">
          <cell r="A3964" t="str">
            <v>J82</v>
          </cell>
          <cell r="B3964" t="str">
            <v>EOSINOFILIA PULMONAR, NO CLASIFICADA EN OTRA PARTE</v>
          </cell>
          <cell r="C3964" t="str">
            <v>077</v>
          </cell>
        </row>
        <row r="3965">
          <cell r="A3965" t="str">
            <v>J84</v>
          </cell>
          <cell r="B3965" t="str">
            <v>OTRAS ENFERMEDADES PULMONARES INTERSTICIALES</v>
          </cell>
          <cell r="C3965" t="str">
            <v>077</v>
          </cell>
        </row>
        <row r="3966">
          <cell r="A3966" t="str">
            <v>J840</v>
          </cell>
          <cell r="B3966" t="str">
            <v>AFECCIONES ALVEOLARES Y ALVEOLOPARIETALES</v>
          </cell>
          <cell r="C3966" t="str">
            <v>077</v>
          </cell>
        </row>
        <row r="3967">
          <cell r="A3967" t="str">
            <v>J841</v>
          </cell>
          <cell r="B3967" t="str">
            <v>OTRAS ENFERMEDADES PULMONARES INTERSTICIALES CON FIBROSIS</v>
          </cell>
          <cell r="C3967" t="str">
            <v>077</v>
          </cell>
        </row>
        <row r="3968">
          <cell r="A3968" t="str">
            <v>J848</v>
          </cell>
          <cell r="B3968" t="str">
            <v>OTRAS ENFERMEDADES PULMONARES INTERSTICIALES ESPECIFICADAS</v>
          </cell>
          <cell r="C3968" t="str">
            <v>077</v>
          </cell>
        </row>
        <row r="3969">
          <cell r="A3969" t="str">
            <v>J849</v>
          </cell>
          <cell r="B3969" t="str">
            <v>ENFERMEDAD PULMONAR INTERSTICIAL, NO ESPECIFICADA</v>
          </cell>
          <cell r="C3969" t="str">
            <v>077</v>
          </cell>
        </row>
        <row r="3970">
          <cell r="A3970" t="str">
            <v>J85</v>
          </cell>
          <cell r="B3970" t="str">
            <v>ABSCESO DEL PULMON Y DEL MEDIASTINO</v>
          </cell>
          <cell r="C3970" t="str">
            <v>077</v>
          </cell>
        </row>
        <row r="3971">
          <cell r="A3971" t="str">
            <v>J850</v>
          </cell>
          <cell r="B3971" t="str">
            <v>GANGRENA Y NECROSIS DEL PULMON</v>
          </cell>
          <cell r="C3971" t="str">
            <v>077</v>
          </cell>
        </row>
        <row r="3972">
          <cell r="A3972" t="str">
            <v>J851</v>
          </cell>
          <cell r="B3972" t="str">
            <v>ABSCESO DEL PULMON CON NEUMONIA</v>
          </cell>
          <cell r="C3972" t="str">
            <v>077</v>
          </cell>
        </row>
        <row r="3973">
          <cell r="A3973" t="str">
            <v>J852</v>
          </cell>
          <cell r="B3973" t="str">
            <v>ABSCESO DEL PULMON SIN NEUMONIA</v>
          </cell>
          <cell r="C3973" t="str">
            <v>077</v>
          </cell>
        </row>
        <row r="3974">
          <cell r="A3974" t="str">
            <v>J853</v>
          </cell>
          <cell r="B3974" t="str">
            <v>ABSCESO DEL MEDIASTINO</v>
          </cell>
          <cell r="C3974" t="str">
            <v>077</v>
          </cell>
        </row>
        <row r="3975">
          <cell r="A3975" t="str">
            <v>J86</v>
          </cell>
          <cell r="B3975" t="str">
            <v>PIOTORAX</v>
          </cell>
          <cell r="C3975" t="str">
            <v>077</v>
          </cell>
        </row>
        <row r="3976">
          <cell r="A3976" t="str">
            <v>J860</v>
          </cell>
          <cell r="B3976" t="str">
            <v>PIOTORAX CON FISTULA</v>
          </cell>
          <cell r="C3976" t="str">
            <v>077</v>
          </cell>
        </row>
        <row r="3977">
          <cell r="A3977" t="str">
            <v>J869</v>
          </cell>
          <cell r="B3977" t="str">
            <v>PIOTORAX SIN FISTULA</v>
          </cell>
          <cell r="C3977" t="str">
            <v>077</v>
          </cell>
        </row>
        <row r="3978">
          <cell r="A3978" t="str">
            <v>J90</v>
          </cell>
          <cell r="B3978" t="str">
            <v>DERRAME PLEURAL NO CLASIFICADO EN OTRA PARTE</v>
          </cell>
          <cell r="C3978" t="str">
            <v>077</v>
          </cell>
        </row>
        <row r="3979">
          <cell r="A3979" t="str">
            <v>J92</v>
          </cell>
          <cell r="B3979" t="str">
            <v>PAQUIPLEURITIS</v>
          </cell>
          <cell r="C3979" t="str">
            <v>077</v>
          </cell>
        </row>
        <row r="3980">
          <cell r="A3980" t="str">
            <v>J920</v>
          </cell>
          <cell r="B3980" t="str">
            <v>PAQUIPLEURITIS CON ASBESTOSIS</v>
          </cell>
          <cell r="C3980" t="str">
            <v>077</v>
          </cell>
        </row>
        <row r="3981">
          <cell r="A3981" t="str">
            <v>J929</v>
          </cell>
          <cell r="B3981" t="str">
            <v>PAQUIPLEURITIS SIN ASBESTOSIS</v>
          </cell>
          <cell r="C3981" t="str">
            <v>077</v>
          </cell>
        </row>
        <row r="3982">
          <cell r="A3982" t="str">
            <v>J93</v>
          </cell>
          <cell r="B3982" t="str">
            <v>NEUMOTORAX</v>
          </cell>
          <cell r="C3982" t="str">
            <v>077</v>
          </cell>
        </row>
        <row r="3983">
          <cell r="A3983" t="str">
            <v>J930</v>
          </cell>
          <cell r="B3983" t="str">
            <v>NEUMOTORAX ESPONTANEO A PRESION</v>
          </cell>
          <cell r="C3983" t="str">
            <v>077</v>
          </cell>
        </row>
        <row r="3984">
          <cell r="A3984" t="str">
            <v>J931</v>
          </cell>
          <cell r="B3984" t="str">
            <v>OTROS TIPOS DE NEUMOTORAX ESPONTANEO</v>
          </cell>
          <cell r="C3984" t="str">
            <v>077</v>
          </cell>
        </row>
        <row r="3985">
          <cell r="A3985" t="str">
            <v>J938</v>
          </cell>
          <cell r="B3985" t="str">
            <v>OTROS NEUMOTORAX</v>
          </cell>
          <cell r="C3985" t="str">
            <v>077</v>
          </cell>
        </row>
        <row r="3986">
          <cell r="A3986" t="str">
            <v>J939</v>
          </cell>
          <cell r="B3986" t="str">
            <v>NEUMOTORAX, NO ESPECIFICADO</v>
          </cell>
          <cell r="C3986" t="str">
            <v>077</v>
          </cell>
        </row>
        <row r="3987">
          <cell r="A3987" t="str">
            <v>J94</v>
          </cell>
          <cell r="B3987" t="str">
            <v>OTRAS AFECCIONES DE LA PLEURA</v>
          </cell>
          <cell r="C3987" t="str">
            <v>077</v>
          </cell>
        </row>
        <row r="3988">
          <cell r="A3988" t="str">
            <v>J940</v>
          </cell>
          <cell r="B3988" t="str">
            <v>QUILOTORAX</v>
          </cell>
          <cell r="C3988" t="str">
            <v>077</v>
          </cell>
        </row>
        <row r="3989">
          <cell r="A3989" t="str">
            <v>J941</v>
          </cell>
          <cell r="B3989" t="str">
            <v>FIBROTORAX</v>
          </cell>
          <cell r="C3989" t="str">
            <v>077</v>
          </cell>
        </row>
        <row r="3990">
          <cell r="A3990" t="str">
            <v>J942</v>
          </cell>
          <cell r="B3990" t="str">
            <v>HEMOTORAX</v>
          </cell>
          <cell r="C3990" t="str">
            <v>077</v>
          </cell>
        </row>
        <row r="3991">
          <cell r="A3991" t="str">
            <v>J948</v>
          </cell>
          <cell r="B3991" t="str">
            <v>OTRAS AFECCIONES ESPECIFICADAS DE LA PLEURA</v>
          </cell>
          <cell r="C3991" t="str">
            <v>077</v>
          </cell>
        </row>
        <row r="3992">
          <cell r="A3992" t="str">
            <v>J949</v>
          </cell>
          <cell r="B3992" t="str">
            <v>AFECCIONES PLEURAL, NO ESPECIFICADA</v>
          </cell>
          <cell r="C3992" t="str">
            <v>077</v>
          </cell>
        </row>
        <row r="3993">
          <cell r="A3993" t="str">
            <v>J95</v>
          </cell>
          <cell r="B3993" t="str">
            <v>TRASTORNOS DEL SISTEMA RESPIRATORIO CONSECUTIVOS A PROC. NO CLASIF.</v>
          </cell>
          <cell r="C3993" t="str">
            <v>077</v>
          </cell>
        </row>
        <row r="3994">
          <cell r="A3994" t="str">
            <v>J950</v>
          </cell>
          <cell r="B3994" t="str">
            <v>FUNCIONAMIENTO DEFECTUOSO DE LA TRAQUEOSTOMIA</v>
          </cell>
          <cell r="C3994" t="str">
            <v>077</v>
          </cell>
        </row>
        <row r="3995">
          <cell r="A3995" t="str">
            <v>J951</v>
          </cell>
          <cell r="B3995" t="str">
            <v>INSUFICIENCIA PULMONAR AGUDA CONSECUTIVA A CIRUGIA TORACICA</v>
          </cell>
          <cell r="C3995" t="str">
            <v>077</v>
          </cell>
        </row>
        <row r="3996">
          <cell r="A3996" t="str">
            <v>J952</v>
          </cell>
          <cell r="B3996" t="str">
            <v>INSUFICIENCIA PULMONAR AGUDA CONSECUTIVA A CIRUGIA EXTRATORACICA</v>
          </cell>
          <cell r="C3996" t="str">
            <v>077</v>
          </cell>
        </row>
        <row r="3997">
          <cell r="A3997" t="str">
            <v>J953</v>
          </cell>
          <cell r="B3997" t="str">
            <v>INSUFICIENCIA PULMONAR CRONICA CONSECUTIVA A CIRUGIA</v>
          </cell>
          <cell r="C3997" t="str">
            <v>077</v>
          </cell>
        </row>
        <row r="3998">
          <cell r="A3998" t="str">
            <v>J954</v>
          </cell>
          <cell r="B3998" t="str">
            <v>SINDROME DE MENDELSON</v>
          </cell>
          <cell r="C3998" t="str">
            <v>077</v>
          </cell>
        </row>
        <row r="3999">
          <cell r="A3999" t="str">
            <v>J955</v>
          </cell>
          <cell r="B3999" t="str">
            <v>ESTENOSIS SUBGLOTICA CONSECUTIVA A PROSEDIMIENTOS</v>
          </cell>
          <cell r="C3999" t="str">
            <v>077</v>
          </cell>
        </row>
        <row r="4000">
          <cell r="A4000" t="str">
            <v>J958</v>
          </cell>
          <cell r="B4000" t="str">
            <v>OTROS TRASTORNOS RESPIRATORIOS CONSECUTIVOS A PROCEDIMIENTOS</v>
          </cell>
          <cell r="C4000" t="str">
            <v>077</v>
          </cell>
        </row>
        <row r="4001">
          <cell r="A4001" t="str">
            <v>J959</v>
          </cell>
          <cell r="B4001" t="str">
            <v>TRASTORNO NO ESPECIFICADO DEL SISTEMA RESPIRATORIO, CONSECUTIVO</v>
          </cell>
          <cell r="C4001" t="str">
            <v>077</v>
          </cell>
        </row>
        <row r="4002">
          <cell r="A4002" t="str">
            <v>J96</v>
          </cell>
          <cell r="B4002" t="str">
            <v>INSUFICIENCIA RESPIRATORIA, NO CLASIFICADA EN OTRA PARTE</v>
          </cell>
          <cell r="C4002" t="str">
            <v>077</v>
          </cell>
        </row>
        <row r="4003">
          <cell r="A4003" t="str">
            <v>J960</v>
          </cell>
          <cell r="B4003" t="str">
            <v>INSUFICIENCIA RESPIRATORIA AGUDA</v>
          </cell>
          <cell r="C4003" t="str">
            <v>077</v>
          </cell>
        </row>
        <row r="4004">
          <cell r="A4004" t="str">
            <v>J961</v>
          </cell>
          <cell r="B4004" t="str">
            <v>INSUFICIENCIA RESPIRATORIA CRONICA</v>
          </cell>
          <cell r="C4004" t="str">
            <v>077</v>
          </cell>
        </row>
        <row r="4005">
          <cell r="A4005" t="str">
            <v>J969</v>
          </cell>
          <cell r="B4005" t="str">
            <v>INSUFICIENCIA RESPIRATORIA, NO ESPECIFICADA</v>
          </cell>
          <cell r="C4005" t="str">
            <v>077</v>
          </cell>
        </row>
        <row r="4006">
          <cell r="A4006" t="str">
            <v>J98</v>
          </cell>
          <cell r="B4006" t="str">
            <v>OTROS TRASTORNOS RESPIRATORIOS</v>
          </cell>
          <cell r="C4006" t="str">
            <v>077</v>
          </cell>
        </row>
        <row r="4007">
          <cell r="A4007" t="str">
            <v>J980</v>
          </cell>
          <cell r="B4007" t="str">
            <v>ENFERMEDADES DE LA TRAQUEA Y DE LOS BRONQUIOS, NO CLASIFI. EN OTRA</v>
          </cell>
          <cell r="C4007" t="str">
            <v>077</v>
          </cell>
        </row>
        <row r="4008">
          <cell r="A4008" t="str">
            <v>J981</v>
          </cell>
          <cell r="B4008" t="str">
            <v>COLAPSO PULMONAR</v>
          </cell>
          <cell r="C4008" t="str">
            <v>077</v>
          </cell>
        </row>
        <row r="4009">
          <cell r="A4009" t="str">
            <v>J982</v>
          </cell>
          <cell r="B4009" t="str">
            <v>ENFISEMA INTERSTICIAL</v>
          </cell>
          <cell r="C4009" t="str">
            <v>077</v>
          </cell>
        </row>
        <row r="4010">
          <cell r="A4010" t="str">
            <v>J983</v>
          </cell>
          <cell r="B4010" t="str">
            <v>ENFISEMA COMPENSATORIO</v>
          </cell>
          <cell r="C4010" t="str">
            <v>077</v>
          </cell>
        </row>
        <row r="4011">
          <cell r="A4011" t="str">
            <v>J984</v>
          </cell>
          <cell r="B4011" t="str">
            <v>OTROS TRASTORNOS DEL PULMON</v>
          </cell>
          <cell r="C4011" t="str">
            <v>077</v>
          </cell>
        </row>
        <row r="4012">
          <cell r="A4012" t="str">
            <v>J985</v>
          </cell>
          <cell r="B4012" t="str">
            <v>ENFERMEDADES DEL MEDIASTINO, NO CLASIFICADAS EN OTRA PARTE</v>
          </cell>
          <cell r="C4012" t="str">
            <v>077</v>
          </cell>
        </row>
        <row r="4013">
          <cell r="A4013" t="str">
            <v>J986</v>
          </cell>
          <cell r="B4013" t="str">
            <v>TRASTORNOS DEL DIAFRAGMA</v>
          </cell>
          <cell r="C4013" t="str">
            <v>077</v>
          </cell>
        </row>
        <row r="4014">
          <cell r="A4014" t="str">
            <v>J988</v>
          </cell>
          <cell r="B4014" t="str">
            <v>OTROS TRASTORNOS RESPIRATORIOS ESPECIFICADOS</v>
          </cell>
          <cell r="C4014" t="str">
            <v>077</v>
          </cell>
        </row>
        <row r="4015">
          <cell r="A4015" t="str">
            <v>J989</v>
          </cell>
          <cell r="B4015" t="str">
            <v>TRASTORNO RESPIRATORIO, NO ESPECIFICADO</v>
          </cell>
          <cell r="C4015" t="str">
            <v>077</v>
          </cell>
        </row>
        <row r="4016">
          <cell r="A4016" t="str">
            <v>K00</v>
          </cell>
          <cell r="B4016" t="str">
            <v>TRASTORNOS DEL DESARROLLO Y DE LA ERUPCION DE LOS DIENTES</v>
          </cell>
          <cell r="C4016" t="str">
            <v>081</v>
          </cell>
        </row>
        <row r="4017">
          <cell r="A4017" t="str">
            <v>K000</v>
          </cell>
          <cell r="B4017" t="str">
            <v>ANODONCIA</v>
          </cell>
          <cell r="C4017" t="str">
            <v>081</v>
          </cell>
        </row>
        <row r="4018">
          <cell r="A4018" t="str">
            <v>K001</v>
          </cell>
          <cell r="B4018" t="str">
            <v>DIENTES SUPERNUMERARIOS</v>
          </cell>
          <cell r="C4018" t="str">
            <v>081</v>
          </cell>
        </row>
        <row r="4019">
          <cell r="A4019" t="str">
            <v>K002</v>
          </cell>
          <cell r="B4019" t="str">
            <v>ANOMALIAS DEL TAMAÑO Y DE LA FORMA DEL DIENTE</v>
          </cell>
          <cell r="C4019" t="str">
            <v>081</v>
          </cell>
        </row>
        <row r="4020">
          <cell r="A4020" t="str">
            <v>K003</v>
          </cell>
          <cell r="B4020" t="str">
            <v>DIENTES MOTEADOS</v>
          </cell>
          <cell r="C4020" t="str">
            <v>081</v>
          </cell>
        </row>
        <row r="4021">
          <cell r="A4021" t="str">
            <v>K004</v>
          </cell>
          <cell r="B4021" t="str">
            <v>ALTERACIONES EN LA FORMACION DENTARIA</v>
          </cell>
          <cell r="C4021" t="str">
            <v>081</v>
          </cell>
        </row>
        <row r="4022">
          <cell r="A4022" t="str">
            <v>K005</v>
          </cell>
          <cell r="B4022" t="str">
            <v>ALTERACIONES HEREDITARIAS DE LA ESTRUCTURA DENTARIA, NO CLASIF. EN OTR</v>
          </cell>
          <cell r="C4022" t="str">
            <v>081</v>
          </cell>
        </row>
        <row r="4023">
          <cell r="A4023" t="str">
            <v>K006</v>
          </cell>
          <cell r="B4023" t="str">
            <v>ALTERACIONES EN LA ERUPCION DENTARIA</v>
          </cell>
          <cell r="C4023" t="str">
            <v>081</v>
          </cell>
        </row>
        <row r="4024">
          <cell r="A4024" t="str">
            <v>K007</v>
          </cell>
          <cell r="B4024" t="str">
            <v>SINDROME DE LA ERUPCION DENTARIA</v>
          </cell>
          <cell r="C4024" t="str">
            <v>081</v>
          </cell>
        </row>
        <row r="4025">
          <cell r="A4025" t="str">
            <v>K008</v>
          </cell>
          <cell r="B4025" t="str">
            <v>OTROS TRASTORNOS DEL DESARROLLO DE LOS DIENTES</v>
          </cell>
          <cell r="C4025" t="str">
            <v>081</v>
          </cell>
        </row>
        <row r="4026">
          <cell r="A4026" t="str">
            <v>K009</v>
          </cell>
          <cell r="B4026" t="str">
            <v>TRASTORNO DEL DESARROLLO DE LOS DIENTES, NO ESPECIFICADO</v>
          </cell>
          <cell r="C4026" t="str">
            <v>081</v>
          </cell>
        </row>
        <row r="4027">
          <cell r="A4027" t="str">
            <v>K01</v>
          </cell>
          <cell r="B4027" t="str">
            <v>DIENTES INCLUIDOS E IMPACTADOS</v>
          </cell>
          <cell r="C4027" t="str">
            <v>081</v>
          </cell>
        </row>
        <row r="4028">
          <cell r="A4028" t="str">
            <v>K010</v>
          </cell>
          <cell r="B4028" t="str">
            <v>DIENTES INCLUIDOS</v>
          </cell>
          <cell r="C4028" t="str">
            <v>081</v>
          </cell>
        </row>
        <row r="4029">
          <cell r="A4029" t="str">
            <v>K011</v>
          </cell>
          <cell r="B4029" t="str">
            <v>DIENTES IMPACTADOS</v>
          </cell>
          <cell r="C4029" t="str">
            <v>081</v>
          </cell>
        </row>
        <row r="4030">
          <cell r="A4030" t="str">
            <v>K02</v>
          </cell>
          <cell r="B4030" t="str">
            <v>CARIES DENTAL</v>
          </cell>
          <cell r="C4030" t="str">
            <v>081</v>
          </cell>
        </row>
        <row r="4031">
          <cell r="A4031" t="str">
            <v>K020</v>
          </cell>
          <cell r="B4031" t="str">
            <v>CARIES LIMITADA AL ESMALTE</v>
          </cell>
          <cell r="C4031" t="str">
            <v>081</v>
          </cell>
        </row>
        <row r="4032">
          <cell r="A4032" t="str">
            <v>K021</v>
          </cell>
          <cell r="B4032" t="str">
            <v>CARIES DE LA DENTINA</v>
          </cell>
          <cell r="C4032" t="str">
            <v>081</v>
          </cell>
        </row>
        <row r="4033">
          <cell r="A4033" t="str">
            <v>K022</v>
          </cell>
          <cell r="B4033" t="str">
            <v>CARIES DEL CEMENTO</v>
          </cell>
          <cell r="C4033" t="str">
            <v>081</v>
          </cell>
        </row>
        <row r="4034">
          <cell r="A4034" t="str">
            <v>K023</v>
          </cell>
          <cell r="B4034" t="str">
            <v>CARIES DENTARIA DENTENIDA</v>
          </cell>
          <cell r="C4034" t="str">
            <v>081</v>
          </cell>
        </row>
        <row r="4035">
          <cell r="A4035" t="str">
            <v>K024</v>
          </cell>
          <cell r="B4035" t="str">
            <v>ODONTOCLASIA</v>
          </cell>
          <cell r="C4035" t="str">
            <v>081</v>
          </cell>
        </row>
        <row r="4036">
          <cell r="A4036" t="str">
            <v>K028</v>
          </cell>
          <cell r="B4036" t="str">
            <v>OTRAS CARIES DENTALES</v>
          </cell>
          <cell r="C4036" t="str">
            <v>081</v>
          </cell>
        </row>
        <row r="4037">
          <cell r="A4037" t="str">
            <v>K029</v>
          </cell>
          <cell r="B4037" t="str">
            <v>CARIES DENTAL, NO ESPECIFICADA</v>
          </cell>
          <cell r="C4037" t="str">
            <v>081</v>
          </cell>
        </row>
        <row r="4038">
          <cell r="A4038" t="str">
            <v>K03</v>
          </cell>
          <cell r="B4038" t="str">
            <v>OTRAS ENFERMEDADES DE LOS TEJIDOS DUROS DE LOS DIENTES</v>
          </cell>
          <cell r="C4038" t="str">
            <v>081</v>
          </cell>
        </row>
        <row r="4039">
          <cell r="A4039" t="str">
            <v>K030</v>
          </cell>
          <cell r="B4039" t="str">
            <v>ATRICION EXCESIVA DE LOS DIENTES</v>
          </cell>
          <cell r="C4039" t="str">
            <v>081</v>
          </cell>
        </row>
        <row r="4040">
          <cell r="A4040" t="str">
            <v>K031</v>
          </cell>
          <cell r="B4040" t="str">
            <v>ABRASION DE LOS DIENTES</v>
          </cell>
          <cell r="C4040" t="str">
            <v>081</v>
          </cell>
        </row>
        <row r="4041">
          <cell r="A4041" t="str">
            <v>K032</v>
          </cell>
          <cell r="B4041" t="str">
            <v>EROSION DE LOS DIENTES</v>
          </cell>
          <cell r="C4041" t="str">
            <v>081</v>
          </cell>
        </row>
        <row r="4042">
          <cell r="A4042" t="str">
            <v>K033</v>
          </cell>
          <cell r="B4042" t="str">
            <v>REABSORCION PATOLOGICA DE LOS DIENTES</v>
          </cell>
          <cell r="C4042" t="str">
            <v>081</v>
          </cell>
        </row>
        <row r="4043">
          <cell r="A4043" t="str">
            <v>K034</v>
          </cell>
          <cell r="B4043" t="str">
            <v>HIPERCEMENTOSIS</v>
          </cell>
          <cell r="C4043" t="str">
            <v>081</v>
          </cell>
        </row>
        <row r="4044">
          <cell r="A4044" t="str">
            <v>K035</v>
          </cell>
          <cell r="B4044" t="str">
            <v>ANQUILOSIS DENTAL</v>
          </cell>
          <cell r="C4044" t="str">
            <v>081</v>
          </cell>
        </row>
        <row r="4045">
          <cell r="A4045" t="str">
            <v>K036</v>
          </cell>
          <cell r="B4045" t="str">
            <v>DEPOSITO (ACRECIONES) EN LOS DIENTES</v>
          </cell>
          <cell r="C4045" t="str">
            <v>081</v>
          </cell>
        </row>
        <row r="4046">
          <cell r="A4046" t="str">
            <v>K037</v>
          </cell>
          <cell r="B4046" t="str">
            <v>CAMBIOS POSTERUPTIVOS DEL COLOR DE LOS TEJIDOS DENTALES DUROS</v>
          </cell>
          <cell r="C4046" t="str">
            <v>081</v>
          </cell>
        </row>
        <row r="4047">
          <cell r="A4047" t="str">
            <v>K038</v>
          </cell>
          <cell r="B4047" t="str">
            <v>OTRAS ENFERMEDADES ESPECIFICADAS DE LOS TEJODOS DUROS DE LOS DIENT</v>
          </cell>
          <cell r="C4047" t="str">
            <v>081</v>
          </cell>
        </row>
        <row r="4048">
          <cell r="A4048" t="str">
            <v>K039</v>
          </cell>
          <cell r="B4048" t="str">
            <v>ENFERMEDAD NO ESPECIFICADA DE LOS TEJIDOS DENTALES DUROS</v>
          </cell>
          <cell r="C4048" t="str">
            <v>081</v>
          </cell>
        </row>
        <row r="4049">
          <cell r="A4049" t="str">
            <v>K04</v>
          </cell>
          <cell r="B4049" t="str">
            <v>ENFERMEDADES DE LA PULPA Y DE LOS TEJIDOS PERIAPICALES</v>
          </cell>
          <cell r="C4049" t="str">
            <v>081</v>
          </cell>
        </row>
        <row r="4050">
          <cell r="A4050" t="str">
            <v>K040</v>
          </cell>
          <cell r="B4050" t="str">
            <v>PULPITIS</v>
          </cell>
          <cell r="C4050" t="str">
            <v>081</v>
          </cell>
        </row>
        <row r="4051">
          <cell r="A4051" t="str">
            <v>K041</v>
          </cell>
          <cell r="B4051" t="str">
            <v>NECROSIS DE LA PULPA</v>
          </cell>
          <cell r="C4051" t="str">
            <v>081</v>
          </cell>
        </row>
        <row r="4052">
          <cell r="A4052" t="str">
            <v>K042</v>
          </cell>
          <cell r="B4052" t="str">
            <v>DEGERACION DE LA PULPA</v>
          </cell>
          <cell r="C4052" t="str">
            <v>081</v>
          </cell>
        </row>
        <row r="4053">
          <cell r="A4053" t="str">
            <v>K043</v>
          </cell>
          <cell r="B4053" t="str">
            <v>FORMACION ANORMAL DE TEJIDO DURO EN LA PULPA</v>
          </cell>
          <cell r="C4053" t="str">
            <v>081</v>
          </cell>
        </row>
        <row r="4054">
          <cell r="A4054" t="str">
            <v>K044</v>
          </cell>
          <cell r="B4054" t="str">
            <v>PERIODONTITIS APICAL AGUDA ORIGINADA EN LA PULPA</v>
          </cell>
          <cell r="C4054" t="str">
            <v>081</v>
          </cell>
        </row>
        <row r="4055">
          <cell r="A4055" t="str">
            <v>K045</v>
          </cell>
          <cell r="B4055" t="str">
            <v>PERIODONTITIS APICAL CRONICA</v>
          </cell>
          <cell r="C4055" t="str">
            <v>081</v>
          </cell>
        </row>
        <row r="4056">
          <cell r="A4056" t="str">
            <v>K046</v>
          </cell>
          <cell r="B4056" t="str">
            <v>ABSCESO PERIAPICAL CON FISTULA</v>
          </cell>
          <cell r="C4056" t="str">
            <v>081</v>
          </cell>
        </row>
        <row r="4057">
          <cell r="A4057" t="str">
            <v>K047</v>
          </cell>
          <cell r="B4057" t="str">
            <v>ABSCESO PERIAPICAL SIN FISTULA</v>
          </cell>
          <cell r="C4057" t="str">
            <v>081</v>
          </cell>
        </row>
        <row r="4058">
          <cell r="A4058" t="str">
            <v>K048</v>
          </cell>
          <cell r="B4058" t="str">
            <v>QUISTE RADICULAR</v>
          </cell>
          <cell r="C4058" t="str">
            <v>081</v>
          </cell>
        </row>
        <row r="4059">
          <cell r="A4059" t="str">
            <v>K049</v>
          </cell>
          <cell r="B4059" t="str">
            <v>OTRAS ENFERMEDADES Y LAS NO ESPECIFICADAS DE LA PULPA Y DEL TEJIDO</v>
          </cell>
          <cell r="C4059" t="str">
            <v>081</v>
          </cell>
        </row>
        <row r="4060">
          <cell r="A4060" t="str">
            <v>K05</v>
          </cell>
          <cell r="B4060" t="str">
            <v>GINGIVITIS Y ENFERMEDADES PERIODONTALES</v>
          </cell>
          <cell r="C4060" t="str">
            <v>081</v>
          </cell>
        </row>
        <row r="4061">
          <cell r="A4061" t="str">
            <v>K050</v>
          </cell>
          <cell r="B4061" t="str">
            <v>GINGIVITIS AGUDA</v>
          </cell>
          <cell r="C4061" t="str">
            <v>081</v>
          </cell>
        </row>
        <row r="4062">
          <cell r="A4062" t="str">
            <v>K051</v>
          </cell>
          <cell r="B4062" t="str">
            <v>GINGIVITIS CRONICA</v>
          </cell>
          <cell r="C4062" t="str">
            <v>081</v>
          </cell>
        </row>
        <row r="4063">
          <cell r="A4063" t="str">
            <v>K052</v>
          </cell>
          <cell r="B4063" t="str">
            <v>PERIODONTITIS AGUDA</v>
          </cell>
          <cell r="C4063" t="str">
            <v>081</v>
          </cell>
        </row>
        <row r="4064">
          <cell r="A4064" t="str">
            <v>K053</v>
          </cell>
          <cell r="B4064" t="str">
            <v>PERIODONTITIS CRONICA</v>
          </cell>
          <cell r="C4064" t="str">
            <v>081</v>
          </cell>
        </row>
        <row r="4065">
          <cell r="A4065" t="str">
            <v>K054</v>
          </cell>
          <cell r="B4065" t="str">
            <v>PERIODONTOSIS</v>
          </cell>
          <cell r="C4065" t="str">
            <v>081</v>
          </cell>
        </row>
        <row r="4066">
          <cell r="A4066" t="str">
            <v>K055</v>
          </cell>
          <cell r="B4066" t="str">
            <v>OTRAS ENFERMEDADES PERIODONTALES</v>
          </cell>
          <cell r="C4066" t="str">
            <v>081</v>
          </cell>
        </row>
        <row r="4067">
          <cell r="A4067" t="str">
            <v>K056</v>
          </cell>
          <cell r="B4067" t="str">
            <v>ENFERMEDAD DEL PERIODONTO, NO ESPECIFICADA</v>
          </cell>
          <cell r="C4067" t="str">
            <v>081</v>
          </cell>
        </row>
        <row r="4068">
          <cell r="A4068" t="str">
            <v>K06</v>
          </cell>
          <cell r="B4068" t="str">
            <v>OTROS TRASTORNOS DE LA ENCIA Y DE LA ZONA EDENTULA</v>
          </cell>
          <cell r="C4068" t="str">
            <v>081</v>
          </cell>
        </row>
        <row r="4069">
          <cell r="A4069" t="str">
            <v>K060</v>
          </cell>
          <cell r="B4069" t="str">
            <v>RETRACCION GINGIVAL</v>
          </cell>
          <cell r="C4069" t="str">
            <v>081</v>
          </cell>
        </row>
        <row r="4070">
          <cell r="A4070" t="str">
            <v>K061</v>
          </cell>
          <cell r="B4070" t="str">
            <v>HIPERPLASIA GINGIVAL</v>
          </cell>
          <cell r="C4070" t="str">
            <v>081</v>
          </cell>
        </row>
        <row r="4071">
          <cell r="A4071" t="str">
            <v>K062</v>
          </cell>
          <cell r="B4071" t="str">
            <v>LESIONES DE LA ENCIA Y DE LA ZONA EDENTULA ASOCIADAS CON TRAUMATISMO</v>
          </cell>
          <cell r="C4071" t="str">
            <v>081</v>
          </cell>
        </row>
        <row r="4072">
          <cell r="A4072" t="str">
            <v>K068</v>
          </cell>
          <cell r="B4072" t="str">
            <v>OTROS TRASTORNOS ESPECIFICADOS DE LA ENCIA Y DE LA ZONA EDENTULA</v>
          </cell>
          <cell r="C4072" t="str">
            <v>081</v>
          </cell>
        </row>
        <row r="4073">
          <cell r="A4073" t="str">
            <v>K069</v>
          </cell>
          <cell r="B4073" t="str">
            <v>TRASTORNO NO ESPECIFICADO DE LA ENCIA Y DE LA ZONA EDENTULA</v>
          </cell>
          <cell r="C4073" t="str">
            <v>081</v>
          </cell>
        </row>
        <row r="4074">
          <cell r="A4074" t="str">
            <v>K07</v>
          </cell>
          <cell r="B4074" t="str">
            <v>ANOMALIAS DENTOFACIALES (INCLUSO LA MALOCLUSION)</v>
          </cell>
          <cell r="C4074" t="str">
            <v>081</v>
          </cell>
        </row>
        <row r="4075">
          <cell r="A4075" t="str">
            <v>K070</v>
          </cell>
          <cell r="B4075" t="str">
            <v>ANOMALIAS EVIDENTES DEL TAMAÑO DE LOS MAXILARES</v>
          </cell>
          <cell r="C4075" t="str">
            <v>081</v>
          </cell>
        </row>
        <row r="4076">
          <cell r="A4076" t="str">
            <v>K071</v>
          </cell>
          <cell r="B4076" t="str">
            <v>ANOMALIAS DE LA RELACION MAXILOBASILAR</v>
          </cell>
          <cell r="C4076" t="str">
            <v>081</v>
          </cell>
        </row>
        <row r="4077">
          <cell r="A4077" t="str">
            <v>K072</v>
          </cell>
          <cell r="B4077" t="str">
            <v>ANOMALIAS DE LA RELACION ENTRE LOS ARCOS DENTARIOS</v>
          </cell>
          <cell r="C4077" t="str">
            <v>081</v>
          </cell>
        </row>
        <row r="4078">
          <cell r="A4078" t="str">
            <v>K073</v>
          </cell>
          <cell r="B4078" t="str">
            <v>ANOMALIAS DE LA POSICION DEL DIENTE</v>
          </cell>
          <cell r="C4078" t="str">
            <v>081</v>
          </cell>
        </row>
        <row r="4079">
          <cell r="A4079" t="str">
            <v>K074</v>
          </cell>
          <cell r="B4079" t="str">
            <v>MALOCLUSION DE TIPO ESPECIFICADO</v>
          </cell>
          <cell r="C4079" t="str">
            <v>081</v>
          </cell>
        </row>
        <row r="4080">
          <cell r="A4080" t="str">
            <v>K075</v>
          </cell>
          <cell r="B4080" t="str">
            <v>ANOMALIAS DENTOFACIALES FUNCIONALES</v>
          </cell>
          <cell r="C4080" t="str">
            <v>081</v>
          </cell>
        </row>
        <row r="4081">
          <cell r="A4081" t="str">
            <v>K076</v>
          </cell>
          <cell r="B4081" t="str">
            <v>TRASTORNOS DE LA ARTICULACION TEMPOROMAXILAR</v>
          </cell>
          <cell r="C4081" t="str">
            <v>081</v>
          </cell>
        </row>
        <row r="4082">
          <cell r="A4082" t="str">
            <v>K078</v>
          </cell>
          <cell r="B4082" t="str">
            <v>OTRAS ANOMALIAS DENTOFACIALES</v>
          </cell>
          <cell r="C4082" t="str">
            <v>081</v>
          </cell>
        </row>
        <row r="4083">
          <cell r="A4083" t="str">
            <v>K079</v>
          </cell>
          <cell r="B4083" t="str">
            <v>ANOMALIA DENTOFACIAL, NO ESPECIFICADA</v>
          </cell>
          <cell r="C4083" t="str">
            <v>081</v>
          </cell>
        </row>
        <row r="4084">
          <cell r="A4084" t="str">
            <v>K08</v>
          </cell>
          <cell r="B4084" t="str">
            <v>OTROS TRASTORNOS DE LOS DIENTES Y DE SUS ESTRUCTURAS DE SOSTEN</v>
          </cell>
          <cell r="C4084" t="str">
            <v>081</v>
          </cell>
        </row>
        <row r="4085">
          <cell r="A4085" t="str">
            <v>K080</v>
          </cell>
          <cell r="B4085" t="str">
            <v>EXFOLIACION DE LOS DEINTES DEBIDA A CAUSAS SISTEMICAS</v>
          </cell>
          <cell r="C4085" t="str">
            <v>081</v>
          </cell>
        </row>
        <row r="4086">
          <cell r="A4086" t="str">
            <v>K081</v>
          </cell>
          <cell r="B4086" t="str">
            <v>PERDIDA DE DIENTES DEBIDA A ACCIDENTE, EXTRACCION O ENF. PERIODONTAL</v>
          </cell>
          <cell r="C4086" t="str">
            <v>081</v>
          </cell>
        </row>
        <row r="4087">
          <cell r="A4087" t="str">
            <v>K082</v>
          </cell>
          <cell r="B4087" t="str">
            <v>ATROFIA DEL REBORDE ALVEOLAR DESDENTADO</v>
          </cell>
          <cell r="C4087" t="str">
            <v>081</v>
          </cell>
        </row>
        <row r="4088">
          <cell r="A4088" t="str">
            <v>K083</v>
          </cell>
          <cell r="B4088" t="str">
            <v>RAIZ DENTAL RETENIDA</v>
          </cell>
          <cell r="C4088" t="str">
            <v>081</v>
          </cell>
        </row>
        <row r="4089">
          <cell r="A4089" t="str">
            <v>K088</v>
          </cell>
          <cell r="B4089" t="str">
            <v>OTRAS AFECCIONES ESPECIF. DE LOS DIENTES Y DE SUS ESTRUCTURAS DE SOST.</v>
          </cell>
          <cell r="C4089" t="str">
            <v>081</v>
          </cell>
        </row>
        <row r="4090">
          <cell r="A4090" t="str">
            <v>K089</v>
          </cell>
          <cell r="B4090" t="str">
            <v>TRASTORNOS DE LOS DIENTES Y DE SUS ESTRUCTURAS DE SOSTEN, NO ESPEC</v>
          </cell>
          <cell r="C4090" t="str">
            <v>081</v>
          </cell>
        </row>
        <row r="4091">
          <cell r="A4091" t="str">
            <v>K09</v>
          </cell>
          <cell r="B4091" t="str">
            <v>QUISTE DE LA REGION BUCAL, NO CLASIFICADA EN OTRA PARTE</v>
          </cell>
          <cell r="C4091" t="str">
            <v>081</v>
          </cell>
        </row>
        <row r="4092">
          <cell r="A4092" t="str">
            <v>K090</v>
          </cell>
          <cell r="B4092" t="str">
            <v>QUISTES ORIGINADOS POR EL DESARROLLO DE LOS DIENTES</v>
          </cell>
          <cell r="C4092" t="str">
            <v>081</v>
          </cell>
        </row>
        <row r="4093">
          <cell r="A4093" t="str">
            <v>K091</v>
          </cell>
          <cell r="B4093" t="str">
            <v>QUISTES DE LAS FISURAS (NO ODONTOGENICOS)</v>
          </cell>
          <cell r="C4093" t="str">
            <v>081</v>
          </cell>
        </row>
        <row r="4094">
          <cell r="A4094" t="str">
            <v>K092</v>
          </cell>
          <cell r="B4094" t="str">
            <v>OTROS QUISTES DE LOS MAXILARES</v>
          </cell>
          <cell r="C4094" t="str">
            <v>081</v>
          </cell>
        </row>
        <row r="4095">
          <cell r="A4095" t="str">
            <v>K098</v>
          </cell>
          <cell r="B4095" t="str">
            <v>OTROS QUISTES DE LA REGION BUCAL, NO CLASIFICADOS EN OTRA PARTE</v>
          </cell>
          <cell r="C4095" t="str">
            <v>081</v>
          </cell>
        </row>
        <row r="4096">
          <cell r="A4096" t="str">
            <v>K099</v>
          </cell>
          <cell r="B4096" t="str">
            <v>QUISTE DE LA REGION BUCAL, SIN OTRA ESPECIFICACION</v>
          </cell>
          <cell r="C4096" t="str">
            <v>081</v>
          </cell>
        </row>
        <row r="4097">
          <cell r="A4097" t="str">
            <v>K10</v>
          </cell>
          <cell r="B4097" t="str">
            <v>OTRAS ENFERMEDADES DE LOS MAXILARES</v>
          </cell>
          <cell r="C4097" t="str">
            <v>081</v>
          </cell>
        </row>
        <row r="4098">
          <cell r="A4098" t="str">
            <v>K100</v>
          </cell>
          <cell r="B4098" t="str">
            <v>TRASTORNOS DEL DESARROLLO DE LOS MAXILARES</v>
          </cell>
          <cell r="C4098" t="str">
            <v>081</v>
          </cell>
        </row>
        <row r="4099">
          <cell r="A4099" t="str">
            <v>K101</v>
          </cell>
          <cell r="B4099" t="str">
            <v>GRANULOMA CENTRAL DE CELULAS GIGANTES</v>
          </cell>
          <cell r="C4099" t="str">
            <v>081</v>
          </cell>
        </row>
        <row r="4100">
          <cell r="A4100" t="str">
            <v>K102</v>
          </cell>
          <cell r="B4100" t="str">
            <v>AFECCIONES INFLAMATORIAS DE LOS MAXILARES</v>
          </cell>
          <cell r="C4100" t="str">
            <v>081</v>
          </cell>
        </row>
        <row r="4101">
          <cell r="A4101" t="str">
            <v>K103</v>
          </cell>
          <cell r="B4101" t="str">
            <v>ALVEOLITIS DEL MAXILAR</v>
          </cell>
          <cell r="C4101" t="str">
            <v>081</v>
          </cell>
        </row>
        <row r="4102">
          <cell r="A4102" t="str">
            <v>K108</v>
          </cell>
          <cell r="B4102" t="str">
            <v>OTRAS ENFERMEDADES ESPECIFICADAS DE LOS MAXILARES</v>
          </cell>
          <cell r="C4102" t="str">
            <v>081</v>
          </cell>
        </row>
        <row r="4103">
          <cell r="A4103" t="str">
            <v>K109</v>
          </cell>
          <cell r="B4103" t="str">
            <v>ENFERMEDAD DE LOS MAXILARES, NO ESPECIFICADA</v>
          </cell>
          <cell r="C4103" t="str">
            <v>081</v>
          </cell>
        </row>
        <row r="4104">
          <cell r="A4104" t="str">
            <v>K11</v>
          </cell>
          <cell r="B4104" t="str">
            <v>ENFERMEDADES DE LAS GLANDULAS SALIVALES</v>
          </cell>
          <cell r="C4104" t="str">
            <v>081</v>
          </cell>
        </row>
        <row r="4105">
          <cell r="A4105" t="str">
            <v>K110</v>
          </cell>
          <cell r="B4105" t="str">
            <v>ATROFIA DE GLANDULA SALIVAL</v>
          </cell>
          <cell r="C4105" t="str">
            <v>081</v>
          </cell>
        </row>
        <row r="4106">
          <cell r="A4106" t="str">
            <v>K111</v>
          </cell>
          <cell r="B4106" t="str">
            <v>HIPERTROFIA DE GLANDULA SALIVAL</v>
          </cell>
          <cell r="C4106" t="str">
            <v>081</v>
          </cell>
        </row>
        <row r="4107">
          <cell r="A4107" t="str">
            <v>K112</v>
          </cell>
          <cell r="B4107" t="str">
            <v>SIALADENITIS</v>
          </cell>
          <cell r="C4107" t="str">
            <v>081</v>
          </cell>
        </row>
        <row r="4108">
          <cell r="A4108" t="str">
            <v>K113</v>
          </cell>
          <cell r="B4108" t="str">
            <v>ABSCESO DE GLANDULA SALIVAL</v>
          </cell>
          <cell r="C4108" t="str">
            <v>081</v>
          </cell>
        </row>
        <row r="4109">
          <cell r="A4109" t="str">
            <v>K114</v>
          </cell>
          <cell r="B4109" t="str">
            <v>FISTULA DE GLANDULA SALIVAL</v>
          </cell>
          <cell r="C4109" t="str">
            <v>081</v>
          </cell>
        </row>
        <row r="4110">
          <cell r="A4110" t="str">
            <v>K115</v>
          </cell>
          <cell r="B4110" t="str">
            <v>SIALOLITIASIS</v>
          </cell>
          <cell r="C4110" t="str">
            <v>081</v>
          </cell>
        </row>
        <row r="4111">
          <cell r="A4111" t="str">
            <v>K116</v>
          </cell>
          <cell r="B4111" t="str">
            <v>MUCOCELE DE GLANDULA SALIVAL</v>
          </cell>
          <cell r="C4111" t="str">
            <v>081</v>
          </cell>
        </row>
        <row r="4112">
          <cell r="A4112" t="str">
            <v>K117</v>
          </cell>
          <cell r="B4112" t="str">
            <v>ALTERACIONES DE LA SECRECION SALIVAL</v>
          </cell>
          <cell r="C4112" t="str">
            <v>081</v>
          </cell>
        </row>
        <row r="4113">
          <cell r="A4113" t="str">
            <v>K118</v>
          </cell>
          <cell r="B4113" t="str">
            <v>OTRAS ENFERMEDADES DE LAS GLANDULAS SALIVALES</v>
          </cell>
          <cell r="C4113" t="str">
            <v>081</v>
          </cell>
        </row>
        <row r="4114">
          <cell r="A4114" t="str">
            <v>K119</v>
          </cell>
          <cell r="B4114" t="str">
            <v>ENFERMEDAD DE GLANDULA SALIVAL, NO ESPECIFICADA</v>
          </cell>
          <cell r="C4114" t="str">
            <v>081</v>
          </cell>
        </row>
        <row r="4115">
          <cell r="A4115" t="str">
            <v>K12</v>
          </cell>
          <cell r="B4115" t="str">
            <v>ESTOMATITIS Y LESIONES AFINES</v>
          </cell>
          <cell r="C4115" t="str">
            <v>081</v>
          </cell>
        </row>
        <row r="4116">
          <cell r="A4116" t="str">
            <v>K120</v>
          </cell>
          <cell r="B4116" t="str">
            <v>ESTOMATITIS AFTOSA RECURRENTE</v>
          </cell>
          <cell r="C4116" t="str">
            <v>081</v>
          </cell>
        </row>
        <row r="4117">
          <cell r="A4117" t="str">
            <v>K121</v>
          </cell>
          <cell r="B4117" t="str">
            <v>OTRAS FORMAS DE ESTOMATITS</v>
          </cell>
          <cell r="C4117" t="str">
            <v>081</v>
          </cell>
        </row>
        <row r="4118">
          <cell r="A4118" t="str">
            <v>K122</v>
          </cell>
          <cell r="B4118" t="str">
            <v>CELULITIS Y ABSCESO DE BOCA</v>
          </cell>
          <cell r="C4118" t="str">
            <v>081</v>
          </cell>
        </row>
        <row r="4119">
          <cell r="A4119" t="str">
            <v>K13</v>
          </cell>
          <cell r="B4119" t="str">
            <v>OTRAS ENFERMEDADES DE LOS LABIOS Y DE LA MUCASA BUCAL</v>
          </cell>
          <cell r="C4119" t="str">
            <v>081</v>
          </cell>
        </row>
        <row r="4120">
          <cell r="A4120" t="str">
            <v>K130</v>
          </cell>
          <cell r="B4120" t="str">
            <v>ENFERMEDADES DE LOS LABIOS</v>
          </cell>
          <cell r="C4120" t="str">
            <v>081</v>
          </cell>
        </row>
        <row r="4121">
          <cell r="A4121" t="str">
            <v>K131</v>
          </cell>
          <cell r="B4121" t="str">
            <v>MORDEDURA DEL LABIO Y DE LA MEJILLA</v>
          </cell>
          <cell r="C4121" t="str">
            <v>081</v>
          </cell>
        </row>
        <row r="4122">
          <cell r="A4122" t="str">
            <v>K132</v>
          </cell>
          <cell r="B4122" t="str">
            <v>LEUCOPLASIA Y OTRAS ALTERACIONES DEL EPITELIO BUCAL, INCLUYENDO LA LEN</v>
          </cell>
          <cell r="C4122" t="str">
            <v>081</v>
          </cell>
        </row>
        <row r="4123">
          <cell r="A4123" t="str">
            <v>K133</v>
          </cell>
          <cell r="B4123" t="str">
            <v>LEUCOPLASIA PILOSA</v>
          </cell>
          <cell r="C4123" t="str">
            <v>081</v>
          </cell>
        </row>
        <row r="4124">
          <cell r="A4124" t="str">
            <v>K134</v>
          </cell>
          <cell r="B4124" t="str">
            <v>GRANULOMA Y LESIONES SEMEJANTES DE LA MUCOSA BUCAL</v>
          </cell>
          <cell r="C4124" t="str">
            <v>081</v>
          </cell>
        </row>
        <row r="4125">
          <cell r="A4125" t="str">
            <v>K135</v>
          </cell>
          <cell r="B4125" t="str">
            <v>FIBROSIS DE LA SUBMUCOSA BUCAL</v>
          </cell>
          <cell r="C4125" t="str">
            <v>081</v>
          </cell>
        </row>
        <row r="4126">
          <cell r="A4126" t="str">
            <v>K136</v>
          </cell>
          <cell r="B4126" t="str">
            <v>HIPERPLASIA IRRITATIVA DE LA MUCOSA BUCAL</v>
          </cell>
          <cell r="C4126" t="str">
            <v>081</v>
          </cell>
        </row>
        <row r="4127">
          <cell r="A4127" t="str">
            <v>K137</v>
          </cell>
          <cell r="B4127" t="str">
            <v>OTRAS LESIONES Y LAS NO ESPECIFICADAS DE LA MUCOSA BUCAL</v>
          </cell>
          <cell r="C4127" t="str">
            <v>081</v>
          </cell>
        </row>
        <row r="4128">
          <cell r="A4128" t="str">
            <v>K14</v>
          </cell>
          <cell r="B4128" t="str">
            <v>ENFERMEDADES DE LA LENGUA</v>
          </cell>
          <cell r="C4128" t="str">
            <v>081</v>
          </cell>
        </row>
        <row r="4129">
          <cell r="A4129" t="str">
            <v>K140</v>
          </cell>
          <cell r="B4129" t="str">
            <v>GLOSITIS</v>
          </cell>
          <cell r="C4129" t="str">
            <v>081</v>
          </cell>
        </row>
        <row r="4130">
          <cell r="A4130" t="str">
            <v>K141</v>
          </cell>
          <cell r="B4130" t="str">
            <v>LENGUA GEOGRAFICA</v>
          </cell>
          <cell r="C4130" t="str">
            <v>081</v>
          </cell>
        </row>
        <row r="4131">
          <cell r="A4131" t="str">
            <v>K142</v>
          </cell>
          <cell r="B4131" t="str">
            <v>GLOSITIS ROMBOIDEA MEDIANA</v>
          </cell>
          <cell r="C4131" t="str">
            <v>081</v>
          </cell>
        </row>
        <row r="4132">
          <cell r="A4132" t="str">
            <v>K143</v>
          </cell>
          <cell r="B4132" t="str">
            <v>HIPERTROFIA DE LAS PAPILAS LINGUALES</v>
          </cell>
          <cell r="C4132" t="str">
            <v>081</v>
          </cell>
        </row>
        <row r="4133">
          <cell r="A4133" t="str">
            <v>K144</v>
          </cell>
          <cell r="B4133" t="str">
            <v>ATROFIA DE LAS PAPILAS LINGUALES</v>
          </cell>
          <cell r="C4133" t="str">
            <v>081</v>
          </cell>
        </row>
        <row r="4134">
          <cell r="A4134" t="str">
            <v>K145</v>
          </cell>
          <cell r="B4134" t="str">
            <v>LENGUA PLEGADA</v>
          </cell>
          <cell r="C4134" t="str">
            <v>081</v>
          </cell>
        </row>
        <row r="4135">
          <cell r="A4135" t="str">
            <v>K146</v>
          </cell>
          <cell r="B4135" t="str">
            <v>GLOSODINIA</v>
          </cell>
          <cell r="C4135" t="str">
            <v>081</v>
          </cell>
        </row>
        <row r="4136">
          <cell r="A4136" t="str">
            <v>K148</v>
          </cell>
          <cell r="B4136" t="str">
            <v>OTRAS ENFERMEDADES DE LA LENGUA</v>
          </cell>
          <cell r="C4136" t="str">
            <v>081</v>
          </cell>
        </row>
        <row r="4137">
          <cell r="A4137" t="str">
            <v>K149</v>
          </cell>
          <cell r="B4137" t="str">
            <v>ENFERMEDAD DE LA LENGUA, NO ESPECIFICADA</v>
          </cell>
          <cell r="C4137" t="str">
            <v>081</v>
          </cell>
        </row>
        <row r="4138">
          <cell r="A4138" t="str">
            <v>K20</v>
          </cell>
          <cell r="B4138" t="str">
            <v>ESOFAGITIS</v>
          </cell>
          <cell r="C4138" t="str">
            <v>081</v>
          </cell>
        </row>
        <row r="4139">
          <cell r="A4139" t="str">
            <v>K21</v>
          </cell>
          <cell r="B4139" t="str">
            <v>ENFERMEDAD DEL REFLUJO GASTROESOFAGICO</v>
          </cell>
          <cell r="C4139" t="str">
            <v>081</v>
          </cell>
        </row>
        <row r="4140">
          <cell r="A4140" t="str">
            <v>K210</v>
          </cell>
          <cell r="B4140" t="str">
            <v>ENFERMEDAD DEL REFLUJO GASTROESOFAGICO CON ESOFAGITIS</v>
          </cell>
          <cell r="C4140" t="str">
            <v>081</v>
          </cell>
        </row>
        <row r="4141">
          <cell r="A4141" t="str">
            <v>K219</v>
          </cell>
          <cell r="B4141" t="str">
            <v>ENFERMEDAD DEL REFLUJO GASTROESOFAGICO SIN ESOFAGITIS</v>
          </cell>
          <cell r="C4141" t="str">
            <v>081</v>
          </cell>
        </row>
        <row r="4142">
          <cell r="A4142" t="str">
            <v>K22</v>
          </cell>
          <cell r="B4142" t="str">
            <v>OTRAS ENFERMEDADES DEL ESOFAGO</v>
          </cell>
          <cell r="C4142" t="str">
            <v>081</v>
          </cell>
        </row>
        <row r="4143">
          <cell r="A4143" t="str">
            <v>K220</v>
          </cell>
          <cell r="B4143" t="str">
            <v>ACALASIA DEL CARDIAS</v>
          </cell>
          <cell r="C4143" t="str">
            <v>081</v>
          </cell>
        </row>
        <row r="4144">
          <cell r="A4144" t="str">
            <v>K221</v>
          </cell>
          <cell r="B4144" t="str">
            <v>ULCERA DEL ESOFAGO</v>
          </cell>
          <cell r="C4144" t="str">
            <v>081</v>
          </cell>
        </row>
        <row r="4145">
          <cell r="A4145" t="str">
            <v>K222</v>
          </cell>
          <cell r="B4145" t="str">
            <v>OBSTRUCCION DEL ESOFAGO</v>
          </cell>
          <cell r="C4145" t="str">
            <v>081</v>
          </cell>
        </row>
        <row r="4146">
          <cell r="A4146" t="str">
            <v>K223</v>
          </cell>
          <cell r="B4146" t="str">
            <v>PERFORACION DEL ESOFAGO</v>
          </cell>
          <cell r="C4146" t="str">
            <v>081</v>
          </cell>
        </row>
        <row r="4147">
          <cell r="A4147" t="str">
            <v>K224</v>
          </cell>
          <cell r="B4147" t="str">
            <v>DISQUINESIA DEL ESOFAGO</v>
          </cell>
          <cell r="C4147" t="str">
            <v>081</v>
          </cell>
        </row>
        <row r="4148">
          <cell r="A4148" t="str">
            <v>K225</v>
          </cell>
          <cell r="B4148" t="str">
            <v>DIVERTICULO DEL ESOFAGO, ADQUIRIDO</v>
          </cell>
          <cell r="C4148" t="str">
            <v>081</v>
          </cell>
        </row>
        <row r="4149">
          <cell r="A4149" t="str">
            <v>K226</v>
          </cell>
          <cell r="B4149" t="str">
            <v>SINDROME DE LACERACION Y HEMORRAGIA GASTROESOFAGICAS</v>
          </cell>
          <cell r="C4149" t="str">
            <v>081</v>
          </cell>
        </row>
        <row r="4150">
          <cell r="A4150" t="str">
            <v>K228</v>
          </cell>
          <cell r="B4150" t="str">
            <v>OTRAS ENFERMEDADES ESPECIFICADAS DEL ESOFAGO</v>
          </cell>
          <cell r="C4150" t="str">
            <v>081</v>
          </cell>
        </row>
        <row r="4151">
          <cell r="A4151" t="str">
            <v>K229</v>
          </cell>
          <cell r="B4151" t="str">
            <v>ENFERMEDAD DEL ESOFAGO, NO ESPECIFICADA</v>
          </cell>
          <cell r="C4151" t="str">
            <v>081</v>
          </cell>
        </row>
        <row r="4152">
          <cell r="A4152" t="str">
            <v>K255</v>
          </cell>
          <cell r="B4152" t="str">
            <v>ULCERA GASTRICA</v>
          </cell>
          <cell r="C4152" t="str">
            <v>079</v>
          </cell>
        </row>
        <row r="4153">
          <cell r="A4153" t="str">
            <v>K26</v>
          </cell>
          <cell r="B4153" t="str">
            <v>ULCERA DUODENAL</v>
          </cell>
          <cell r="C4153" t="str">
            <v>079</v>
          </cell>
        </row>
        <row r="4154">
          <cell r="A4154" t="str">
            <v>K275</v>
          </cell>
          <cell r="B4154" t="str">
            <v>ULCERA PEPTICA, DE SITIO NO ESPECIFICADO</v>
          </cell>
          <cell r="C4154" t="str">
            <v>079</v>
          </cell>
        </row>
        <row r="4155">
          <cell r="A4155" t="str">
            <v>K28</v>
          </cell>
          <cell r="B4155" t="str">
            <v>ULCERA GASTROYEYUNAL</v>
          </cell>
          <cell r="C4155" t="str">
            <v>081</v>
          </cell>
        </row>
        <row r="4156">
          <cell r="A4156" t="str">
            <v>K29</v>
          </cell>
          <cell r="B4156" t="str">
            <v>GASTRITIS Y DUODENITIS</v>
          </cell>
          <cell r="C4156" t="str">
            <v>081</v>
          </cell>
        </row>
        <row r="4157">
          <cell r="A4157" t="str">
            <v>K290</v>
          </cell>
          <cell r="B4157" t="str">
            <v>GASTRITIS AGUDA HEMORRAGICA</v>
          </cell>
          <cell r="C4157" t="str">
            <v>081</v>
          </cell>
        </row>
        <row r="4158">
          <cell r="A4158" t="str">
            <v>K291</v>
          </cell>
          <cell r="B4158" t="str">
            <v>OTRAS GASTRITIS AGUDAS</v>
          </cell>
          <cell r="C4158" t="str">
            <v>081</v>
          </cell>
        </row>
        <row r="4159">
          <cell r="A4159" t="str">
            <v>K292</v>
          </cell>
          <cell r="B4159" t="str">
            <v>GASTRITIS ALCOHOLICA</v>
          </cell>
          <cell r="C4159" t="str">
            <v>081</v>
          </cell>
        </row>
        <row r="4160">
          <cell r="A4160" t="str">
            <v>K293</v>
          </cell>
          <cell r="B4160" t="str">
            <v>GASTRITIS CRONICA SUPERFICIAL</v>
          </cell>
          <cell r="C4160" t="str">
            <v>081</v>
          </cell>
        </row>
        <row r="4161">
          <cell r="A4161" t="str">
            <v>K294</v>
          </cell>
          <cell r="B4161" t="str">
            <v>GASTRITIS CRONICA ATROFICA</v>
          </cell>
          <cell r="C4161" t="str">
            <v>081</v>
          </cell>
        </row>
        <row r="4162">
          <cell r="A4162" t="str">
            <v>K295</v>
          </cell>
          <cell r="B4162" t="str">
            <v>GASTRITIS CRONICA, NO ESPECIFICADA</v>
          </cell>
          <cell r="C4162" t="str">
            <v>081</v>
          </cell>
        </row>
        <row r="4163">
          <cell r="A4163" t="str">
            <v>K296</v>
          </cell>
          <cell r="B4163" t="str">
            <v>OTRAS GASTRITIS</v>
          </cell>
          <cell r="C4163" t="str">
            <v>081</v>
          </cell>
        </row>
        <row r="4164">
          <cell r="A4164" t="str">
            <v>K297</v>
          </cell>
          <cell r="B4164" t="str">
            <v>GASTRITIS, NO ESPECIFICADA</v>
          </cell>
          <cell r="C4164" t="str">
            <v>081</v>
          </cell>
        </row>
        <row r="4165">
          <cell r="A4165" t="str">
            <v>K298</v>
          </cell>
          <cell r="B4165" t="str">
            <v>DUODENITIS</v>
          </cell>
          <cell r="C4165" t="str">
            <v>081</v>
          </cell>
        </row>
        <row r="4166">
          <cell r="A4166" t="str">
            <v>K299</v>
          </cell>
          <cell r="B4166" t="str">
            <v>GASTRODUODENITIS, NO ESPECIFICADA</v>
          </cell>
          <cell r="C4166" t="str">
            <v>081</v>
          </cell>
        </row>
        <row r="4167">
          <cell r="A4167" t="str">
            <v>K30</v>
          </cell>
          <cell r="B4167" t="str">
            <v>DISPEPSIA</v>
          </cell>
          <cell r="C4167" t="str">
            <v>081</v>
          </cell>
        </row>
        <row r="4168">
          <cell r="A4168" t="str">
            <v>K31</v>
          </cell>
          <cell r="B4168" t="str">
            <v>OTRAS ENFERMEDADES DEL ESTOMAGO Y DEL DUODENO</v>
          </cell>
          <cell r="C4168" t="str">
            <v>081</v>
          </cell>
        </row>
        <row r="4169">
          <cell r="A4169" t="str">
            <v>K310</v>
          </cell>
          <cell r="B4169" t="str">
            <v>DILATACION AGUDA DEL ESTOMAGO</v>
          </cell>
          <cell r="C4169" t="str">
            <v>081</v>
          </cell>
        </row>
        <row r="4170">
          <cell r="A4170" t="str">
            <v>K311</v>
          </cell>
          <cell r="B4170" t="str">
            <v>ESTENOSIS PILORICA HIPERTROFICA DEL ADULTO</v>
          </cell>
          <cell r="C4170" t="str">
            <v>081</v>
          </cell>
        </row>
        <row r="4171">
          <cell r="A4171" t="str">
            <v>K312</v>
          </cell>
          <cell r="B4171" t="str">
            <v>ESTRECHEZ  O ESTENOSIS DEL ESTOMAGO EN RELOJ DE ARENA</v>
          </cell>
          <cell r="C4171" t="str">
            <v>081</v>
          </cell>
        </row>
        <row r="4172">
          <cell r="A4172" t="str">
            <v>K313</v>
          </cell>
          <cell r="B4172" t="str">
            <v>ESPASMO DEL PILORO, NO CLASIFICADO EN OTRA PARTE</v>
          </cell>
          <cell r="C4172" t="str">
            <v>081</v>
          </cell>
        </row>
        <row r="4173">
          <cell r="A4173" t="str">
            <v>K314</v>
          </cell>
          <cell r="B4173" t="str">
            <v>DIVERTICULO GASTRICO</v>
          </cell>
          <cell r="C4173" t="str">
            <v>081</v>
          </cell>
        </row>
        <row r="4174">
          <cell r="A4174" t="str">
            <v>K315</v>
          </cell>
          <cell r="B4174" t="str">
            <v>OBSTRUCCION DEL DUODENO</v>
          </cell>
          <cell r="C4174" t="str">
            <v>081</v>
          </cell>
        </row>
        <row r="4175">
          <cell r="A4175" t="str">
            <v>K316</v>
          </cell>
          <cell r="B4175" t="str">
            <v>FISTULA DEL ESTOMAGO Y DEL DUODENO</v>
          </cell>
          <cell r="C4175" t="str">
            <v>081</v>
          </cell>
        </row>
        <row r="4176">
          <cell r="A4176" t="str">
            <v>K318</v>
          </cell>
          <cell r="B4176" t="str">
            <v>OTRAS ENFERMEDADES ESPECIFICADAS DEL ESTOMAGO Y DEL DUODENO</v>
          </cell>
          <cell r="C4176" t="str">
            <v>081</v>
          </cell>
        </row>
        <row r="4177">
          <cell r="A4177" t="str">
            <v>K319</v>
          </cell>
          <cell r="B4177" t="str">
            <v>ENFERMEDAD DEL ESTOMAGO Y DEL DUODENO, NO ESPECIFICADA</v>
          </cell>
          <cell r="C4177" t="str">
            <v>081</v>
          </cell>
        </row>
        <row r="4178">
          <cell r="A4178" t="str">
            <v>K35</v>
          </cell>
          <cell r="B4178" t="str">
            <v>APENDICITIS AGUDA</v>
          </cell>
          <cell r="C4178" t="str">
            <v>081</v>
          </cell>
        </row>
        <row r="4179">
          <cell r="A4179" t="str">
            <v>K350</v>
          </cell>
          <cell r="B4179" t="str">
            <v>APENDICITIS AGUDA CON PERITONITIS GENERALIZADA</v>
          </cell>
          <cell r="C4179" t="str">
            <v>081</v>
          </cell>
        </row>
        <row r="4180">
          <cell r="A4180" t="str">
            <v>K351</v>
          </cell>
          <cell r="B4180" t="str">
            <v>APENDICITIS AGUDA CON ABSCESO PERITONEAL</v>
          </cell>
          <cell r="C4180" t="str">
            <v>081</v>
          </cell>
        </row>
        <row r="4181">
          <cell r="A4181" t="str">
            <v>K359</v>
          </cell>
          <cell r="B4181" t="str">
            <v>APENDICITIS AGUDA, NO ESPECIFICADA</v>
          </cell>
          <cell r="C4181" t="str">
            <v>081</v>
          </cell>
        </row>
        <row r="4182">
          <cell r="A4182" t="str">
            <v>K36</v>
          </cell>
          <cell r="B4182" t="str">
            <v>OTROS TIPOS DE APENDICITIS</v>
          </cell>
          <cell r="C4182" t="str">
            <v>081</v>
          </cell>
        </row>
        <row r="4183">
          <cell r="A4183" t="str">
            <v>K37</v>
          </cell>
          <cell r="B4183" t="str">
            <v>APENDICITIS, NO ESPECIFICADA</v>
          </cell>
          <cell r="C4183" t="str">
            <v>081</v>
          </cell>
        </row>
        <row r="4184">
          <cell r="A4184" t="str">
            <v>K38</v>
          </cell>
          <cell r="B4184" t="str">
            <v>OTRAS ENFERMEDADES DEL APENDICES</v>
          </cell>
          <cell r="C4184" t="str">
            <v>081</v>
          </cell>
        </row>
        <row r="4185">
          <cell r="A4185" t="str">
            <v>K380</v>
          </cell>
          <cell r="B4185" t="str">
            <v>HIPERPLASIA DEL APENDICE</v>
          </cell>
          <cell r="C4185" t="str">
            <v>081</v>
          </cell>
        </row>
        <row r="4186">
          <cell r="A4186" t="str">
            <v>K381</v>
          </cell>
          <cell r="B4186" t="str">
            <v>CONCRECIONES APENDICULARES</v>
          </cell>
          <cell r="C4186" t="str">
            <v>081</v>
          </cell>
        </row>
        <row r="4187">
          <cell r="A4187" t="str">
            <v>K382</v>
          </cell>
          <cell r="B4187" t="str">
            <v>DIVERTICULO DEL APENDICE</v>
          </cell>
          <cell r="C4187" t="str">
            <v>081</v>
          </cell>
        </row>
        <row r="4188">
          <cell r="A4188" t="str">
            <v>K383</v>
          </cell>
          <cell r="B4188" t="str">
            <v>FISTULA DEL APENDICE</v>
          </cell>
          <cell r="C4188" t="str">
            <v>081</v>
          </cell>
        </row>
        <row r="4189">
          <cell r="A4189" t="str">
            <v>K388</v>
          </cell>
          <cell r="B4189" t="str">
            <v>OTRAS ENFERMEDADES ESPECIFICADAS DEL APENDICE</v>
          </cell>
          <cell r="C4189" t="str">
            <v>081</v>
          </cell>
        </row>
        <row r="4190">
          <cell r="A4190" t="str">
            <v>K389</v>
          </cell>
          <cell r="B4190" t="str">
            <v>ENFERMEDAD DEL APENDICE, NO ESPECIFICADA</v>
          </cell>
          <cell r="C4190" t="str">
            <v>081</v>
          </cell>
        </row>
        <row r="4191">
          <cell r="A4191" t="str">
            <v>K40</v>
          </cell>
          <cell r="B4191" t="str">
            <v>HERNIA INGUINAL</v>
          </cell>
          <cell r="C4191" t="str">
            <v>081</v>
          </cell>
        </row>
        <row r="4192">
          <cell r="A4192" t="str">
            <v>K400</v>
          </cell>
          <cell r="B4192" t="str">
            <v>HERNIA INGUINAL BILATERAL CON OBSTRUCCION, SIN GANGRENA</v>
          </cell>
          <cell r="C4192" t="str">
            <v>081</v>
          </cell>
        </row>
        <row r="4193">
          <cell r="A4193" t="str">
            <v>K401</v>
          </cell>
          <cell r="B4193" t="str">
            <v>HERNIA INGUINAL BILATERAL, CON GANGRENA</v>
          </cell>
          <cell r="C4193" t="str">
            <v>081</v>
          </cell>
        </row>
        <row r="4194">
          <cell r="A4194" t="str">
            <v>K402</v>
          </cell>
          <cell r="B4194" t="str">
            <v>HERNIA INGUNIAL BILATERAL, SIN OBSTRUCCION NI GANGRENA</v>
          </cell>
          <cell r="C4194" t="str">
            <v>081</v>
          </cell>
        </row>
        <row r="4195">
          <cell r="A4195" t="str">
            <v>K403</v>
          </cell>
          <cell r="B4195" t="str">
            <v>HERNIA INGUINAL UNILATERAL O NO ESPECIFICADA, CON OBSTRUCC. SIN GANG.</v>
          </cell>
          <cell r="C4195" t="str">
            <v>081</v>
          </cell>
        </row>
        <row r="4196">
          <cell r="A4196" t="str">
            <v>K404</v>
          </cell>
          <cell r="B4196" t="str">
            <v>HERNIA INGUINAL UNILATERAL O NO ESPECIFICADA, CON GANGRENA</v>
          </cell>
          <cell r="C4196" t="str">
            <v>081</v>
          </cell>
        </row>
        <row r="4197">
          <cell r="A4197" t="str">
            <v>K409</v>
          </cell>
          <cell r="B4197" t="str">
            <v>HERNIA INGUINAL UNILATERAL O NO ESPECIF. SIN OBSTRUCCION NI GANGRENA</v>
          </cell>
          <cell r="C4197" t="str">
            <v>081</v>
          </cell>
        </row>
        <row r="4198">
          <cell r="A4198" t="str">
            <v>K41</v>
          </cell>
          <cell r="B4198" t="str">
            <v>HERNIA FEMORAL</v>
          </cell>
          <cell r="C4198" t="str">
            <v>081</v>
          </cell>
        </row>
        <row r="4199">
          <cell r="A4199" t="str">
            <v>K410</v>
          </cell>
          <cell r="B4199" t="str">
            <v>HERNIA FEMORAL BILATERAL, CON OBSTRUCCION, SIN GANGRENA</v>
          </cell>
          <cell r="C4199" t="str">
            <v>081</v>
          </cell>
        </row>
        <row r="4200">
          <cell r="A4200" t="str">
            <v>K411</v>
          </cell>
          <cell r="B4200" t="str">
            <v>HERNIA FEMORAL BILATERAL, CON GANGRENA</v>
          </cell>
          <cell r="C4200" t="str">
            <v>081</v>
          </cell>
        </row>
        <row r="4201">
          <cell r="A4201" t="str">
            <v>K412</v>
          </cell>
          <cell r="B4201" t="str">
            <v>HERNIA FEMORAL BILATERAL, SIN OBSTRUCCION NI GANGRENA</v>
          </cell>
          <cell r="C4201" t="str">
            <v>081</v>
          </cell>
        </row>
        <row r="4202">
          <cell r="A4202" t="str">
            <v>K413</v>
          </cell>
          <cell r="B4202" t="str">
            <v>HERNIA FEMORAL UNILATERAL O NO ESPECIF. CON OBSTRUCCION SIN GANGRENA</v>
          </cell>
          <cell r="C4202" t="str">
            <v>081</v>
          </cell>
        </row>
        <row r="4203">
          <cell r="A4203" t="str">
            <v>K414</v>
          </cell>
          <cell r="B4203" t="str">
            <v>HERNIA FEMORAL UNILATERAL, CON GANGRENA</v>
          </cell>
          <cell r="C4203" t="str">
            <v>081</v>
          </cell>
        </row>
        <row r="4204">
          <cell r="A4204" t="str">
            <v>K419</v>
          </cell>
          <cell r="B4204" t="str">
            <v>HERNIA FEMORAL UNILATERAL O NO ESPECIF. SIN OBSTRUCCION NI GANFRENA</v>
          </cell>
          <cell r="C4204" t="str">
            <v>081</v>
          </cell>
        </row>
        <row r="4205">
          <cell r="A4205" t="str">
            <v>K42</v>
          </cell>
          <cell r="B4205" t="str">
            <v>HERNIA UMBILICAL</v>
          </cell>
          <cell r="C4205" t="str">
            <v>081</v>
          </cell>
        </row>
        <row r="4206">
          <cell r="A4206" t="str">
            <v>K420</v>
          </cell>
          <cell r="B4206" t="str">
            <v>HERNIA UMBILICAL CON OBSTRUCCION, SIN GANGRENA</v>
          </cell>
          <cell r="C4206" t="str">
            <v>081</v>
          </cell>
        </row>
        <row r="4207">
          <cell r="A4207" t="str">
            <v>K421</v>
          </cell>
          <cell r="B4207" t="str">
            <v>HERNIA UMBILICAL CON GANGRENA</v>
          </cell>
          <cell r="C4207" t="str">
            <v>081</v>
          </cell>
        </row>
        <row r="4208">
          <cell r="A4208" t="str">
            <v>K429</v>
          </cell>
          <cell r="B4208" t="str">
            <v>HERNIA UMBILICAL SIN OBSTRUCCION NI GANGRENA</v>
          </cell>
          <cell r="C4208" t="str">
            <v>081</v>
          </cell>
        </row>
        <row r="4209">
          <cell r="A4209" t="str">
            <v>K43</v>
          </cell>
          <cell r="B4209" t="str">
            <v>HERNIA VENTRAL</v>
          </cell>
          <cell r="C4209" t="str">
            <v>081</v>
          </cell>
        </row>
        <row r="4210">
          <cell r="A4210" t="str">
            <v>K430</v>
          </cell>
          <cell r="B4210" t="str">
            <v>HERNIA VENTRAL CON OBSTRUCCION, SIN GANGRENA</v>
          </cell>
          <cell r="C4210" t="str">
            <v>081</v>
          </cell>
        </row>
        <row r="4211">
          <cell r="A4211" t="str">
            <v>K431</v>
          </cell>
          <cell r="B4211" t="str">
            <v>HERNIA VENTRAL CON GANGRENA</v>
          </cell>
          <cell r="C4211" t="str">
            <v>081</v>
          </cell>
        </row>
        <row r="4212">
          <cell r="A4212" t="str">
            <v>K439</v>
          </cell>
          <cell r="B4212" t="str">
            <v>HERNIA VENTRAL SIN OBSTRUCCION NI GANGRENA</v>
          </cell>
          <cell r="C4212" t="str">
            <v>081</v>
          </cell>
        </row>
        <row r="4213">
          <cell r="A4213" t="str">
            <v>K44</v>
          </cell>
          <cell r="B4213" t="str">
            <v>HERNIA DIAFRAGMATICA</v>
          </cell>
          <cell r="C4213" t="str">
            <v>081</v>
          </cell>
        </row>
        <row r="4214">
          <cell r="A4214" t="str">
            <v>K440</v>
          </cell>
          <cell r="B4214" t="str">
            <v>HERNIA DIAFRAGMATICA CON OBSTRUCCION, SIN GANGRENA</v>
          </cell>
          <cell r="C4214" t="str">
            <v>081</v>
          </cell>
        </row>
        <row r="4215">
          <cell r="A4215" t="str">
            <v>K441</v>
          </cell>
          <cell r="B4215" t="str">
            <v>HERNIA DIAFRAGMATICA CON GANGRENA</v>
          </cell>
          <cell r="C4215" t="str">
            <v>081</v>
          </cell>
        </row>
        <row r="4216">
          <cell r="A4216" t="str">
            <v>K449</v>
          </cell>
          <cell r="B4216" t="str">
            <v>HERNIA DIAFRAGMATICA SIN OBSTRUCCION NI GANGRENA</v>
          </cell>
          <cell r="C4216" t="str">
            <v>081</v>
          </cell>
        </row>
        <row r="4217">
          <cell r="A4217" t="str">
            <v>K45</v>
          </cell>
          <cell r="B4217" t="str">
            <v>OTRAS HERNIAS DE LA CAVIDAD ABDOMINAL</v>
          </cell>
          <cell r="C4217" t="str">
            <v>081</v>
          </cell>
        </row>
        <row r="4218">
          <cell r="A4218" t="str">
            <v>K450</v>
          </cell>
          <cell r="B4218" t="str">
            <v>OTRAS HERNIAS DE LA CAVIDAD ABDOMINAL ESPECIF. CON OBSTR. SIN GANGREN</v>
          </cell>
          <cell r="C4218" t="str">
            <v>081</v>
          </cell>
        </row>
        <row r="4219">
          <cell r="A4219" t="str">
            <v>K451</v>
          </cell>
          <cell r="B4219" t="str">
            <v>OTRAS HERNIAS DE LA CAVIDAD ABDOMINAL ESPECIFICADAS, CON GANGRENA</v>
          </cell>
          <cell r="C4219" t="str">
            <v>081</v>
          </cell>
        </row>
        <row r="4220">
          <cell r="A4220" t="str">
            <v>K458</v>
          </cell>
          <cell r="B4220" t="str">
            <v>OTRAS HERNIAS DE LA CAVIDAD ABD. ESPECIF. SIN OBSTRUCCION NI GANGRENA</v>
          </cell>
          <cell r="C4220" t="str">
            <v>081</v>
          </cell>
        </row>
        <row r="4221">
          <cell r="A4221" t="str">
            <v>K46</v>
          </cell>
          <cell r="B4221" t="str">
            <v>HERNIA NO ESPECIFICADA DE LA CAVIDAD ABDOMINAL</v>
          </cell>
          <cell r="C4221" t="str">
            <v>081</v>
          </cell>
        </row>
        <row r="4222">
          <cell r="A4222" t="str">
            <v>K460</v>
          </cell>
          <cell r="B4222" t="str">
            <v>HERNIA ABDOMINAL NO ESPECIFICADA, CON OBSTRUCCION, SIN GANGRENA</v>
          </cell>
          <cell r="C4222" t="str">
            <v>081</v>
          </cell>
        </row>
        <row r="4223">
          <cell r="A4223" t="str">
            <v>K461</v>
          </cell>
          <cell r="B4223" t="str">
            <v>HERNIA ABDOMINAL NO ESPECIFICADA, CON GANGRENA</v>
          </cell>
          <cell r="C4223" t="str">
            <v>081</v>
          </cell>
        </row>
        <row r="4224">
          <cell r="A4224" t="str">
            <v>K469</v>
          </cell>
          <cell r="B4224" t="str">
            <v>HERNIA ABDOMINAL NO ESPECIFICADA, SIN OBSTRUCCION NI GANGRENA</v>
          </cell>
          <cell r="C4224" t="str">
            <v>081</v>
          </cell>
        </row>
        <row r="4225">
          <cell r="A4225" t="str">
            <v>K50</v>
          </cell>
          <cell r="B4225" t="str">
            <v>ENFERMEDAD DE CROHN (ENTERITIS REGIONAL)</v>
          </cell>
          <cell r="C4225" t="str">
            <v>081</v>
          </cell>
        </row>
        <row r="4226">
          <cell r="A4226" t="str">
            <v>K500</v>
          </cell>
          <cell r="B4226" t="str">
            <v>ENFERMEDAD DE CROHN DEL INTESTINO DELGADO</v>
          </cell>
          <cell r="C4226" t="str">
            <v>081</v>
          </cell>
        </row>
        <row r="4227">
          <cell r="A4227" t="str">
            <v>K501</v>
          </cell>
          <cell r="B4227" t="str">
            <v>ENFERMEDAD DE CROHN DEL INTESTINO GRUESO</v>
          </cell>
          <cell r="C4227" t="str">
            <v>081</v>
          </cell>
        </row>
        <row r="4228">
          <cell r="A4228" t="str">
            <v>K508</v>
          </cell>
          <cell r="B4228" t="str">
            <v>OTROS TIPOS DE ENFERMEDAD DE CROHN</v>
          </cell>
          <cell r="C4228" t="str">
            <v>081</v>
          </cell>
        </row>
        <row r="4229">
          <cell r="A4229" t="str">
            <v>K509</v>
          </cell>
          <cell r="B4229" t="str">
            <v>ENFERMEDAD DE CROHN, NO ESPECIFICADA</v>
          </cell>
          <cell r="C4229" t="str">
            <v>081</v>
          </cell>
        </row>
        <row r="4230">
          <cell r="A4230" t="str">
            <v>K51</v>
          </cell>
          <cell r="B4230" t="str">
            <v>COLITIS ULCERATIVA</v>
          </cell>
          <cell r="C4230" t="str">
            <v>081</v>
          </cell>
        </row>
        <row r="4231">
          <cell r="A4231" t="str">
            <v>K510</v>
          </cell>
          <cell r="B4231" t="str">
            <v>ENTEROCOLITIS (CRONICA) ULCERATIVA</v>
          </cell>
          <cell r="C4231" t="str">
            <v>081</v>
          </cell>
        </row>
        <row r="4232">
          <cell r="A4232" t="str">
            <v>K511</v>
          </cell>
          <cell r="B4232" t="str">
            <v>ILEOCOLITIS (CRONICA) ULCERATIVA</v>
          </cell>
          <cell r="C4232" t="str">
            <v>081</v>
          </cell>
        </row>
        <row r="4233">
          <cell r="A4233" t="str">
            <v>K512</v>
          </cell>
          <cell r="B4233" t="str">
            <v>PROCTITIS (CRONICA) ULCERATIVA</v>
          </cell>
          <cell r="C4233" t="str">
            <v>081</v>
          </cell>
        </row>
        <row r="4234">
          <cell r="A4234" t="str">
            <v>K513</v>
          </cell>
          <cell r="B4234" t="str">
            <v>RECTOSIGMOIDITIS (CRONICA) ULCERATIVA</v>
          </cell>
          <cell r="C4234" t="str">
            <v>081</v>
          </cell>
        </row>
        <row r="4235">
          <cell r="A4235" t="str">
            <v>K514</v>
          </cell>
          <cell r="B4235" t="str">
            <v>SEUDOPOLIPOSIS DEL COLON</v>
          </cell>
          <cell r="C4235" t="str">
            <v>081</v>
          </cell>
        </row>
        <row r="4236">
          <cell r="A4236" t="str">
            <v>K515</v>
          </cell>
          <cell r="B4236" t="str">
            <v>PROCTOCOLITIS MUCOSA</v>
          </cell>
          <cell r="C4236" t="str">
            <v>081</v>
          </cell>
        </row>
        <row r="4237">
          <cell r="A4237" t="str">
            <v>K518</v>
          </cell>
          <cell r="B4237" t="str">
            <v>OTRAS COLITIS ULCERATIVAS</v>
          </cell>
          <cell r="C4237" t="str">
            <v>081</v>
          </cell>
        </row>
        <row r="4238">
          <cell r="A4238" t="str">
            <v>K519</v>
          </cell>
          <cell r="B4238" t="str">
            <v>COLITIS ULCERATIVA, SIN OTRA ESPECIFICACION</v>
          </cell>
          <cell r="C4238" t="str">
            <v>081</v>
          </cell>
        </row>
        <row r="4239">
          <cell r="A4239" t="str">
            <v>K52</v>
          </cell>
          <cell r="B4239" t="str">
            <v>OTRAS COLITIS Y GATROENTERITIS NO INFECCIOSAS</v>
          </cell>
          <cell r="C4239" t="str">
            <v>081</v>
          </cell>
        </row>
        <row r="4240">
          <cell r="A4240" t="str">
            <v>K520</v>
          </cell>
          <cell r="B4240" t="str">
            <v>COLITIS Y GASTROENTERITIS DEBIDAS A RADIACION</v>
          </cell>
          <cell r="C4240" t="str">
            <v>081</v>
          </cell>
        </row>
        <row r="4241">
          <cell r="A4241" t="str">
            <v>K521</v>
          </cell>
          <cell r="B4241" t="str">
            <v>COLITIS Y GASTROENTERITIS TOXICAS</v>
          </cell>
          <cell r="C4241" t="str">
            <v>081</v>
          </cell>
        </row>
        <row r="4242">
          <cell r="A4242" t="str">
            <v>K522</v>
          </cell>
          <cell r="B4242" t="str">
            <v>COLITIS Y GASTROENTERITIS ALERGICAS Y DIETETICAS</v>
          </cell>
          <cell r="C4242" t="str">
            <v>081</v>
          </cell>
        </row>
        <row r="4243">
          <cell r="A4243" t="str">
            <v>K528</v>
          </cell>
          <cell r="B4243" t="str">
            <v>OTRAS COLITIS Y GASTROENTERITIS NO INFECCIOSAS ESPECIFICADAS</v>
          </cell>
          <cell r="C4243" t="str">
            <v>081</v>
          </cell>
        </row>
        <row r="4244">
          <cell r="A4244" t="str">
            <v>K529</v>
          </cell>
          <cell r="B4244" t="str">
            <v>COLITIS Y GASTROENTERITIS NO INFECCIOSAS, NO ESPECIFICADAS</v>
          </cell>
          <cell r="C4244" t="str">
            <v>081</v>
          </cell>
        </row>
        <row r="4245">
          <cell r="A4245" t="str">
            <v>K55</v>
          </cell>
          <cell r="B4245" t="str">
            <v>TRASTORNO VASCULAR AGUDO DE LOS INTESTINOS</v>
          </cell>
          <cell r="C4245" t="str">
            <v>081</v>
          </cell>
        </row>
        <row r="4246">
          <cell r="A4246" t="str">
            <v>K550</v>
          </cell>
          <cell r="B4246" t="str">
            <v>TRASTORNO VASCULAR AGUDO DE LOS INTESTINOS</v>
          </cell>
          <cell r="C4246" t="str">
            <v>081</v>
          </cell>
        </row>
        <row r="4247">
          <cell r="A4247" t="str">
            <v>K551</v>
          </cell>
          <cell r="B4247" t="str">
            <v>TRASTORNO VASCULAR CRONICO DEL INTESTINO</v>
          </cell>
          <cell r="C4247" t="str">
            <v>081</v>
          </cell>
        </row>
        <row r="4248">
          <cell r="A4248" t="str">
            <v>K552</v>
          </cell>
          <cell r="B4248" t="str">
            <v>ANGIODISPLASIA DEL COLON</v>
          </cell>
          <cell r="C4248" t="str">
            <v>081</v>
          </cell>
        </row>
        <row r="4249">
          <cell r="A4249" t="str">
            <v>K558</v>
          </cell>
          <cell r="B4249" t="str">
            <v>OTROS TRASTORNOS VASCULARES DEL INTESTINO</v>
          </cell>
          <cell r="C4249" t="str">
            <v>081</v>
          </cell>
        </row>
        <row r="4250">
          <cell r="A4250" t="str">
            <v>K559</v>
          </cell>
          <cell r="B4250" t="str">
            <v>TRASTORNOS VASCULAR DEL INTESTINO, NO ESPECIFICADO</v>
          </cell>
          <cell r="C4250" t="str">
            <v>081</v>
          </cell>
        </row>
        <row r="4251">
          <cell r="A4251" t="str">
            <v>K56</v>
          </cell>
          <cell r="B4251" t="str">
            <v>ILEO PARALITICO Y OBSTRUCCION INTESTINAL SIN HERNIA</v>
          </cell>
          <cell r="C4251" t="str">
            <v>081</v>
          </cell>
        </row>
        <row r="4252">
          <cell r="A4252" t="str">
            <v>K560</v>
          </cell>
          <cell r="B4252" t="str">
            <v>ILEO PARALITICO</v>
          </cell>
          <cell r="C4252" t="str">
            <v>081</v>
          </cell>
        </row>
        <row r="4253">
          <cell r="A4253" t="str">
            <v>K561</v>
          </cell>
          <cell r="B4253" t="str">
            <v>INVAGINACION</v>
          </cell>
          <cell r="C4253" t="str">
            <v>081</v>
          </cell>
        </row>
        <row r="4254">
          <cell r="A4254" t="str">
            <v>K562</v>
          </cell>
          <cell r="B4254" t="str">
            <v>VOLVULO</v>
          </cell>
          <cell r="C4254" t="str">
            <v>081</v>
          </cell>
        </row>
        <row r="4255">
          <cell r="A4255" t="str">
            <v>K563</v>
          </cell>
          <cell r="B4255" t="str">
            <v>ILEO POR CALCULO BILIAR</v>
          </cell>
          <cell r="C4255" t="str">
            <v>081</v>
          </cell>
        </row>
        <row r="4256">
          <cell r="A4256" t="str">
            <v>K564</v>
          </cell>
          <cell r="B4256" t="str">
            <v>OTRAS OBSTRUCCIONES DEL INTESTINO</v>
          </cell>
          <cell r="C4256" t="str">
            <v>081</v>
          </cell>
        </row>
        <row r="4257">
          <cell r="A4257" t="str">
            <v>K565</v>
          </cell>
          <cell r="B4257" t="str">
            <v>ADHERENCIAS (BRIDAS) INTESTINALES CON OBSTRUCCION</v>
          </cell>
          <cell r="C4257" t="str">
            <v>081</v>
          </cell>
        </row>
        <row r="4258">
          <cell r="A4258" t="str">
            <v>K566</v>
          </cell>
          <cell r="B4258" t="str">
            <v>OTRAS OBSTRUCCIONES INTESTINALES Y LAS NO ESPECIFICADAS</v>
          </cell>
          <cell r="C4258" t="str">
            <v>081</v>
          </cell>
        </row>
        <row r="4259">
          <cell r="A4259" t="str">
            <v>K567</v>
          </cell>
          <cell r="B4259" t="str">
            <v>ILEO, NO ESPECIFICADO</v>
          </cell>
          <cell r="C4259" t="str">
            <v>081</v>
          </cell>
        </row>
        <row r="4260">
          <cell r="A4260" t="str">
            <v>K57</v>
          </cell>
          <cell r="B4260" t="str">
            <v>ENFERMEDAD DIVERTICULAR DEL INTESTINO</v>
          </cell>
          <cell r="C4260" t="str">
            <v>081</v>
          </cell>
        </row>
        <row r="4261">
          <cell r="A4261" t="str">
            <v>K570</v>
          </cell>
          <cell r="B4261" t="str">
            <v>ENFERMEDAD DIVERTICULAR DEL INTEST. DELG. CON PERFORACION Y ABSCESO</v>
          </cell>
          <cell r="C4261" t="str">
            <v>081</v>
          </cell>
        </row>
        <row r="4262">
          <cell r="A4262" t="str">
            <v>K571</v>
          </cell>
          <cell r="B4262" t="str">
            <v>ENF. DIVERTICULAR DEL INTESTINO DELGADO SIN PERFORACION NI ABSCESO</v>
          </cell>
          <cell r="C4262" t="str">
            <v>081</v>
          </cell>
        </row>
        <row r="4263">
          <cell r="A4263" t="str">
            <v>K572</v>
          </cell>
          <cell r="B4263" t="str">
            <v>ENF. DIVERTICULAR DEL INTEST. GRUESO CON PERFORACION Y ABSCESO</v>
          </cell>
          <cell r="C4263" t="str">
            <v>081</v>
          </cell>
        </row>
        <row r="4264">
          <cell r="A4264" t="str">
            <v>K573</v>
          </cell>
          <cell r="B4264" t="str">
            <v>ENF. DIVERTICULAR DEL INTESTINO GRUESO SIN PERFORACION NI ABSCESO</v>
          </cell>
          <cell r="C4264" t="str">
            <v>081</v>
          </cell>
        </row>
        <row r="4265">
          <cell r="A4265" t="str">
            <v>K574</v>
          </cell>
          <cell r="B4265" t="str">
            <v>ENF. DIVERTICULAR DE AMBOS INTEST. CON PERFORACION Y ABSCESO</v>
          </cell>
          <cell r="C4265" t="str">
            <v>081</v>
          </cell>
        </row>
        <row r="4266">
          <cell r="A4266" t="str">
            <v>K575</v>
          </cell>
          <cell r="B4266" t="str">
            <v>ENF. DIVERTICULAR DE AMBOS INTESTINOS, SIN PERFORACION NI ABSCESO</v>
          </cell>
          <cell r="C4266" t="str">
            <v>081</v>
          </cell>
        </row>
        <row r="4267">
          <cell r="A4267" t="str">
            <v>K578</v>
          </cell>
          <cell r="B4267" t="str">
            <v>ENF. DIVERTICULAR DEL INTEST. PARTE NO ESPECIF. CON PERFOR. Y ABSCESO</v>
          </cell>
          <cell r="C4267" t="str">
            <v>081</v>
          </cell>
        </row>
        <row r="4268">
          <cell r="A4268" t="str">
            <v>K579</v>
          </cell>
          <cell r="B4268" t="str">
            <v>ENF. DIVERTICULAR DEL INTEST. PARTE NO ESPECIF. SIN PERFOR. NI ABSCESO</v>
          </cell>
          <cell r="C4268" t="str">
            <v>081</v>
          </cell>
        </row>
        <row r="4269">
          <cell r="A4269" t="str">
            <v>K58</v>
          </cell>
          <cell r="B4269" t="str">
            <v>SINDROME DEL COLON IRRITABLE</v>
          </cell>
          <cell r="C4269" t="str">
            <v>081</v>
          </cell>
        </row>
        <row r="4270">
          <cell r="A4270" t="str">
            <v>K580</v>
          </cell>
          <cell r="B4270" t="str">
            <v>SIDROME DEL COLON IRRITABLE CON DIARREA</v>
          </cell>
          <cell r="C4270" t="str">
            <v>081</v>
          </cell>
        </row>
        <row r="4271">
          <cell r="A4271" t="str">
            <v>K589</v>
          </cell>
          <cell r="B4271" t="str">
            <v>SINDROME DEL COLON IRRITABLE SIN DIARREA</v>
          </cell>
          <cell r="C4271" t="str">
            <v>081</v>
          </cell>
        </row>
        <row r="4272">
          <cell r="A4272" t="str">
            <v>K59</v>
          </cell>
          <cell r="B4272" t="str">
            <v>OTROS TRASTORNOS FUNCIONALES DEL INTESTINO</v>
          </cell>
          <cell r="C4272" t="str">
            <v>081</v>
          </cell>
        </row>
        <row r="4273">
          <cell r="A4273" t="str">
            <v>K590</v>
          </cell>
          <cell r="B4273" t="str">
            <v>CONSTIPACION</v>
          </cell>
          <cell r="C4273" t="str">
            <v>081</v>
          </cell>
        </row>
        <row r="4274">
          <cell r="A4274" t="str">
            <v>K591</v>
          </cell>
          <cell r="B4274" t="str">
            <v>DIARREA FUNCIONAL</v>
          </cell>
          <cell r="C4274" t="str">
            <v>081</v>
          </cell>
        </row>
        <row r="4275">
          <cell r="A4275" t="str">
            <v>K592</v>
          </cell>
          <cell r="B4275" t="str">
            <v>INTESTINO NEUROGENICO, NO CLASIFICADO EN OTRA PARTE</v>
          </cell>
          <cell r="C4275" t="str">
            <v>081</v>
          </cell>
        </row>
        <row r="4276">
          <cell r="A4276" t="str">
            <v>K593</v>
          </cell>
          <cell r="B4276" t="str">
            <v>MEGACOLON, NO CLASIFICADO EN OTRA PARTE</v>
          </cell>
          <cell r="C4276" t="str">
            <v>081</v>
          </cell>
        </row>
        <row r="4277">
          <cell r="A4277" t="str">
            <v>K594</v>
          </cell>
          <cell r="B4277" t="str">
            <v>ESPASMO ANAL</v>
          </cell>
          <cell r="C4277" t="str">
            <v>081</v>
          </cell>
        </row>
        <row r="4278">
          <cell r="A4278" t="str">
            <v>K598</v>
          </cell>
          <cell r="B4278" t="str">
            <v>OTROS TRASTORNOS FUNCIONALES ESPECIFICADOS DEL INTESTINO</v>
          </cell>
          <cell r="C4278" t="str">
            <v>081</v>
          </cell>
        </row>
        <row r="4279">
          <cell r="A4279" t="str">
            <v>K599</v>
          </cell>
          <cell r="B4279" t="str">
            <v>TRASTORNO FUNCIONALES INTESTINAL, NO ESPECIFICADO</v>
          </cell>
          <cell r="C4279" t="str">
            <v>081</v>
          </cell>
        </row>
        <row r="4280">
          <cell r="A4280" t="str">
            <v>K60</v>
          </cell>
          <cell r="B4280" t="str">
            <v>FISURA Y FISTULA DE LAS REGIONES ANAL Y RECTAL</v>
          </cell>
          <cell r="C4280" t="str">
            <v>081</v>
          </cell>
        </row>
        <row r="4281">
          <cell r="A4281" t="str">
            <v>K600</v>
          </cell>
          <cell r="B4281" t="str">
            <v>FISURA ANAL AGUDA</v>
          </cell>
          <cell r="C4281" t="str">
            <v>081</v>
          </cell>
        </row>
        <row r="4282">
          <cell r="A4282" t="str">
            <v>K601</v>
          </cell>
          <cell r="B4282" t="str">
            <v>FISURA ANAL CRONICA</v>
          </cell>
          <cell r="C4282" t="str">
            <v>081</v>
          </cell>
        </row>
        <row r="4283">
          <cell r="A4283" t="str">
            <v>K602</v>
          </cell>
          <cell r="B4283" t="str">
            <v>FISURA ANAL, NO ESPECIFICADA</v>
          </cell>
          <cell r="C4283" t="str">
            <v>081</v>
          </cell>
        </row>
        <row r="4284">
          <cell r="A4284" t="str">
            <v>K603</v>
          </cell>
          <cell r="B4284" t="str">
            <v>FISTULA ANAL</v>
          </cell>
          <cell r="C4284" t="str">
            <v>081</v>
          </cell>
        </row>
        <row r="4285">
          <cell r="A4285" t="str">
            <v>K604</v>
          </cell>
          <cell r="B4285" t="str">
            <v>FISTULA RECTAL</v>
          </cell>
          <cell r="C4285" t="str">
            <v>081</v>
          </cell>
        </row>
        <row r="4286">
          <cell r="A4286" t="str">
            <v>K605</v>
          </cell>
          <cell r="B4286" t="str">
            <v>FISTULA ANORRECTAL</v>
          </cell>
          <cell r="C4286" t="str">
            <v>081</v>
          </cell>
        </row>
        <row r="4287">
          <cell r="A4287" t="str">
            <v>K61</v>
          </cell>
          <cell r="B4287" t="str">
            <v>ABSCESO DE LAS REGIONES ANAL Y RECTAL</v>
          </cell>
          <cell r="C4287" t="str">
            <v>081</v>
          </cell>
        </row>
        <row r="4288">
          <cell r="A4288" t="str">
            <v>K610</v>
          </cell>
          <cell r="B4288" t="str">
            <v>ABSCESO ANAL</v>
          </cell>
          <cell r="C4288" t="str">
            <v>081</v>
          </cell>
        </row>
        <row r="4289">
          <cell r="A4289" t="str">
            <v>K611</v>
          </cell>
          <cell r="B4289" t="str">
            <v>ABSCESO RECTAL</v>
          </cell>
          <cell r="C4289" t="str">
            <v>081</v>
          </cell>
        </row>
        <row r="4290">
          <cell r="A4290" t="str">
            <v>K612</v>
          </cell>
          <cell r="B4290" t="str">
            <v>ABSCESO ANORRECTAL</v>
          </cell>
          <cell r="C4290" t="str">
            <v>081</v>
          </cell>
        </row>
        <row r="4291">
          <cell r="A4291" t="str">
            <v>K613</v>
          </cell>
          <cell r="B4291" t="str">
            <v>ABSCESO ISQUIORRECTAL</v>
          </cell>
          <cell r="C4291" t="str">
            <v>081</v>
          </cell>
        </row>
        <row r="4292">
          <cell r="A4292" t="str">
            <v>K614</v>
          </cell>
          <cell r="B4292" t="str">
            <v>ABSCESO INTRAESFINTERIANO</v>
          </cell>
          <cell r="C4292" t="str">
            <v>081</v>
          </cell>
        </row>
        <row r="4293">
          <cell r="A4293" t="str">
            <v>K62</v>
          </cell>
          <cell r="B4293" t="str">
            <v>OTRAS ENFERMEDADES DEL ANO Y RECTO</v>
          </cell>
          <cell r="C4293" t="str">
            <v>081</v>
          </cell>
        </row>
        <row r="4294">
          <cell r="A4294" t="str">
            <v>K620</v>
          </cell>
          <cell r="B4294" t="str">
            <v>POLIPO ANAL</v>
          </cell>
          <cell r="C4294" t="str">
            <v>081</v>
          </cell>
        </row>
        <row r="4295">
          <cell r="A4295" t="str">
            <v>K621</v>
          </cell>
          <cell r="B4295" t="str">
            <v>POLIPO RECTAL</v>
          </cell>
          <cell r="C4295" t="str">
            <v>081</v>
          </cell>
        </row>
        <row r="4296">
          <cell r="A4296" t="str">
            <v>K622</v>
          </cell>
          <cell r="B4296" t="str">
            <v>PROLAPSO ANAL</v>
          </cell>
          <cell r="C4296" t="str">
            <v>081</v>
          </cell>
        </row>
        <row r="4297">
          <cell r="A4297" t="str">
            <v>K623</v>
          </cell>
          <cell r="B4297" t="str">
            <v>PROLAPSO RECTAL</v>
          </cell>
          <cell r="C4297" t="str">
            <v>081</v>
          </cell>
        </row>
        <row r="4298">
          <cell r="A4298" t="str">
            <v>K624</v>
          </cell>
          <cell r="B4298" t="str">
            <v>ESTENOSIS DEL ANO Y DEL RECTO</v>
          </cell>
          <cell r="C4298" t="str">
            <v>081</v>
          </cell>
        </row>
        <row r="4299">
          <cell r="A4299" t="str">
            <v>K625</v>
          </cell>
          <cell r="B4299" t="str">
            <v>HEMORRAGIA DEL ANO Y DEL RECTO</v>
          </cell>
          <cell r="C4299" t="str">
            <v>081</v>
          </cell>
        </row>
        <row r="4300">
          <cell r="A4300" t="str">
            <v>K626</v>
          </cell>
          <cell r="B4300" t="str">
            <v>ULCERA DEL ANO Y DEL RECTO</v>
          </cell>
          <cell r="C4300" t="str">
            <v>081</v>
          </cell>
        </row>
        <row r="4301">
          <cell r="A4301" t="str">
            <v>K627</v>
          </cell>
          <cell r="B4301" t="str">
            <v>PROCTITIS POR RADIACION</v>
          </cell>
          <cell r="C4301" t="str">
            <v>081</v>
          </cell>
        </row>
        <row r="4302">
          <cell r="A4302" t="str">
            <v>K628</v>
          </cell>
          <cell r="B4302" t="str">
            <v>OTRAS ENFERMEDADES ESPECIFICADAS DEL ANO Y DEL RECTO</v>
          </cell>
          <cell r="C4302" t="str">
            <v>081</v>
          </cell>
        </row>
        <row r="4303">
          <cell r="A4303" t="str">
            <v>K629</v>
          </cell>
          <cell r="B4303" t="str">
            <v>ENFERMEDAD DEL ANO Y RECTO, NO ESPECIFICADA</v>
          </cell>
          <cell r="C4303" t="str">
            <v>081</v>
          </cell>
        </row>
        <row r="4304">
          <cell r="A4304" t="str">
            <v>K63</v>
          </cell>
          <cell r="B4304" t="str">
            <v>OTRAS ENFERMEDADES DE LOS INTESTINOS</v>
          </cell>
          <cell r="C4304" t="str">
            <v>081</v>
          </cell>
        </row>
        <row r="4305">
          <cell r="A4305" t="str">
            <v>K630</v>
          </cell>
          <cell r="B4305" t="str">
            <v>ABSCESO DEL INTESTINO</v>
          </cell>
          <cell r="C4305" t="str">
            <v>081</v>
          </cell>
        </row>
        <row r="4306">
          <cell r="A4306" t="str">
            <v>K631</v>
          </cell>
          <cell r="B4306" t="str">
            <v>PERFORACION DEL INTESTINO (NO TRAUMATICA)</v>
          </cell>
          <cell r="C4306" t="str">
            <v>081</v>
          </cell>
        </row>
        <row r="4307">
          <cell r="A4307" t="str">
            <v>K632</v>
          </cell>
          <cell r="B4307" t="str">
            <v>FISTULA DEL INTESTINO</v>
          </cell>
          <cell r="C4307" t="str">
            <v>081</v>
          </cell>
        </row>
        <row r="4308">
          <cell r="A4308" t="str">
            <v>K633</v>
          </cell>
          <cell r="B4308" t="str">
            <v>ULCERA DEL INTESTINO</v>
          </cell>
          <cell r="C4308" t="str">
            <v>081</v>
          </cell>
        </row>
        <row r="4309">
          <cell r="A4309" t="str">
            <v>K634</v>
          </cell>
          <cell r="B4309" t="str">
            <v>ENTEROPTOSIS</v>
          </cell>
          <cell r="C4309" t="str">
            <v>081</v>
          </cell>
        </row>
        <row r="4310">
          <cell r="A4310" t="str">
            <v>K638</v>
          </cell>
          <cell r="B4310" t="str">
            <v>OTRAS ENFERMEDADES ESPECIFICADAS DEL INTESTINO</v>
          </cell>
          <cell r="C4310" t="str">
            <v>081</v>
          </cell>
        </row>
        <row r="4311">
          <cell r="A4311" t="str">
            <v>K639</v>
          </cell>
          <cell r="B4311" t="str">
            <v>ENFERMEDAD DEL INTESTINO, NO ESPECIFICADA</v>
          </cell>
          <cell r="C4311" t="str">
            <v>081</v>
          </cell>
        </row>
        <row r="4312">
          <cell r="A4312" t="str">
            <v>K65</v>
          </cell>
          <cell r="B4312" t="str">
            <v>PERITONITIS</v>
          </cell>
          <cell r="C4312" t="str">
            <v>081</v>
          </cell>
        </row>
        <row r="4313">
          <cell r="A4313" t="str">
            <v>K650</v>
          </cell>
          <cell r="B4313" t="str">
            <v>PERITONITIS AGUDA</v>
          </cell>
          <cell r="C4313" t="str">
            <v>081</v>
          </cell>
        </row>
        <row r="4314">
          <cell r="A4314" t="str">
            <v>K658</v>
          </cell>
          <cell r="B4314" t="str">
            <v>OTRAS PERITONITIS</v>
          </cell>
          <cell r="C4314" t="str">
            <v>081</v>
          </cell>
        </row>
        <row r="4315">
          <cell r="A4315" t="str">
            <v>K659</v>
          </cell>
          <cell r="B4315" t="str">
            <v>PERITONITIS, NO ESPECIFICADA</v>
          </cell>
          <cell r="C4315" t="str">
            <v>081</v>
          </cell>
        </row>
        <row r="4316">
          <cell r="A4316" t="str">
            <v>K66</v>
          </cell>
          <cell r="B4316" t="str">
            <v>OTROS TRASTORNOS DEL PERITONEO</v>
          </cell>
          <cell r="C4316" t="str">
            <v>081</v>
          </cell>
        </row>
        <row r="4317">
          <cell r="A4317" t="str">
            <v>K660</v>
          </cell>
          <cell r="B4317" t="str">
            <v>ADHERENCIAS PERITONEALES</v>
          </cell>
          <cell r="C4317" t="str">
            <v>081</v>
          </cell>
        </row>
        <row r="4318">
          <cell r="A4318" t="str">
            <v>K661</v>
          </cell>
          <cell r="B4318" t="str">
            <v>HEMOPERITONEO</v>
          </cell>
          <cell r="C4318" t="str">
            <v>081</v>
          </cell>
        </row>
        <row r="4319">
          <cell r="A4319" t="str">
            <v>K668</v>
          </cell>
          <cell r="B4319" t="str">
            <v>OTROS TRASTORNOS ESPECIFICADOS DEL PERITONEO</v>
          </cell>
          <cell r="C4319" t="str">
            <v>081</v>
          </cell>
        </row>
        <row r="4320">
          <cell r="A4320" t="str">
            <v>K669</v>
          </cell>
          <cell r="B4320" t="str">
            <v>TRASTORNO DEL PERITONEO, NO ESPECIFICADO</v>
          </cell>
          <cell r="C4320" t="str">
            <v>081</v>
          </cell>
        </row>
        <row r="4321">
          <cell r="A4321" t="str">
            <v>K70</v>
          </cell>
          <cell r="B4321" t="str">
            <v>ENFERMEDAD ALCOHOLICA DEL HIGADO</v>
          </cell>
          <cell r="C4321" t="str">
            <v>080</v>
          </cell>
        </row>
        <row r="4322">
          <cell r="A4322" t="str">
            <v>K700</v>
          </cell>
          <cell r="B4322" t="str">
            <v>HIGADO ALCOHOLICO ADIPOSO</v>
          </cell>
          <cell r="C4322" t="str">
            <v>080</v>
          </cell>
        </row>
        <row r="4323">
          <cell r="A4323" t="str">
            <v>K701</v>
          </cell>
          <cell r="B4323" t="str">
            <v>HEPATITIS ALCOHOLICA</v>
          </cell>
          <cell r="C4323" t="str">
            <v>080</v>
          </cell>
        </row>
        <row r="4324">
          <cell r="A4324" t="str">
            <v>K702</v>
          </cell>
          <cell r="B4324" t="str">
            <v>FIBROSIS Y ESCLEROSIS DEL HIGADO, ALCOHOLICA</v>
          </cell>
          <cell r="C4324" t="str">
            <v>080</v>
          </cell>
        </row>
        <row r="4325">
          <cell r="A4325" t="str">
            <v>K703</v>
          </cell>
          <cell r="B4325" t="str">
            <v>CIRROSIS HEPATICA ALCOHOLICA</v>
          </cell>
          <cell r="C4325" t="str">
            <v>080</v>
          </cell>
        </row>
        <row r="4326">
          <cell r="A4326" t="str">
            <v>K704</v>
          </cell>
          <cell r="B4326" t="str">
            <v>INSUFICIENCIA HEPATICA ALCOHOLICA</v>
          </cell>
          <cell r="C4326" t="str">
            <v>080</v>
          </cell>
        </row>
        <row r="4327">
          <cell r="A4327" t="str">
            <v>K709</v>
          </cell>
          <cell r="B4327" t="str">
            <v>ENFERMEDAD HEPATICA ALCOHOLICA, NO ESPECIFICADA</v>
          </cell>
          <cell r="C4327" t="str">
            <v>080</v>
          </cell>
        </row>
        <row r="4328">
          <cell r="A4328" t="str">
            <v>K71</v>
          </cell>
          <cell r="B4328" t="str">
            <v>ENFERMEDAD TOXICA DEL HIGADO</v>
          </cell>
          <cell r="C4328" t="str">
            <v>080</v>
          </cell>
        </row>
        <row r="4329">
          <cell r="A4329" t="str">
            <v>K710</v>
          </cell>
          <cell r="B4329" t="str">
            <v>ENFERMEDAD TOXICA DEL HIGADO, CON COLESTASIS</v>
          </cell>
          <cell r="C4329" t="str">
            <v>080</v>
          </cell>
        </row>
        <row r="4330">
          <cell r="A4330" t="str">
            <v>K711</v>
          </cell>
          <cell r="B4330" t="str">
            <v>ENFERMEDAD TOXICA DEL HIGADO CON NECROSIS HEPATICA</v>
          </cell>
          <cell r="C4330" t="str">
            <v>080</v>
          </cell>
        </row>
        <row r="4331">
          <cell r="A4331" t="str">
            <v>K712</v>
          </cell>
          <cell r="B4331" t="str">
            <v>ENFERMEDAD TOXICA DEL HIGADO CON HEPATITIS AGUDA</v>
          </cell>
          <cell r="C4331" t="str">
            <v>080</v>
          </cell>
        </row>
        <row r="4332">
          <cell r="A4332" t="str">
            <v>K713</v>
          </cell>
          <cell r="B4332" t="str">
            <v>ENFERMEDAD TOXICA DEL HIGADO CON HEPATITIS CRONICA</v>
          </cell>
          <cell r="C4332" t="str">
            <v>080</v>
          </cell>
        </row>
        <row r="4333">
          <cell r="A4333" t="str">
            <v>K714</v>
          </cell>
          <cell r="B4333" t="str">
            <v>ENFERMEDAD TOXICA DEL HIGADO CON HEPATITIS CRONICA LOBULAR</v>
          </cell>
          <cell r="C4333" t="str">
            <v>080</v>
          </cell>
        </row>
        <row r="4334">
          <cell r="A4334" t="str">
            <v>K715</v>
          </cell>
          <cell r="B4334" t="str">
            <v>ENFERMEDAD TOXICA DEL HIGADO CON HEPATITIS CRONICA ACTIVA</v>
          </cell>
          <cell r="C4334" t="str">
            <v>080</v>
          </cell>
        </row>
        <row r="4335">
          <cell r="A4335" t="str">
            <v>K716</v>
          </cell>
          <cell r="B4335" t="str">
            <v>ENFERMEDAD TOXICA DEL HIGADO CON HEPATITIS NO CLASIFICADA EN OTRA PART</v>
          </cell>
          <cell r="C4335" t="str">
            <v>080</v>
          </cell>
        </row>
        <row r="4336">
          <cell r="A4336" t="str">
            <v>K717</v>
          </cell>
          <cell r="B4336" t="str">
            <v>ENFERMEDAD TOXICA DEL HIGADO CON CIRROSIS Y FIBROSIS DEL HIGADO</v>
          </cell>
          <cell r="C4336" t="str">
            <v>080</v>
          </cell>
        </row>
        <row r="4337">
          <cell r="A4337" t="str">
            <v>K718</v>
          </cell>
          <cell r="B4337" t="str">
            <v>ENFERMEDAD TOXICA DEL HIGADO CON OTROS TRASTORNOS HEPATICOS</v>
          </cell>
          <cell r="C4337" t="str">
            <v>080</v>
          </cell>
        </row>
        <row r="4338">
          <cell r="A4338" t="str">
            <v>K719</v>
          </cell>
          <cell r="B4338" t="str">
            <v>ENFERMEDAD TOXICA DEL HIGADO, NO ESPECIFICADA</v>
          </cell>
          <cell r="C4338" t="str">
            <v>080</v>
          </cell>
        </row>
        <row r="4339">
          <cell r="A4339" t="str">
            <v>K72</v>
          </cell>
          <cell r="B4339" t="str">
            <v>INSUFICIENCIA HEPATICA, NO CLASIFICADA EN OTRA PARTE</v>
          </cell>
          <cell r="C4339" t="str">
            <v>080</v>
          </cell>
        </row>
        <row r="4340">
          <cell r="A4340" t="str">
            <v>K720</v>
          </cell>
          <cell r="B4340" t="str">
            <v>INSUFICIENCIA HEPATICA AGUDA O SUBAGUDA</v>
          </cell>
          <cell r="C4340" t="str">
            <v>080</v>
          </cell>
        </row>
        <row r="4341">
          <cell r="A4341" t="str">
            <v>K721</v>
          </cell>
          <cell r="B4341" t="str">
            <v>INSUFICIENCIA HEPATICA CRONICA</v>
          </cell>
          <cell r="C4341" t="str">
            <v>080</v>
          </cell>
        </row>
        <row r="4342">
          <cell r="A4342" t="str">
            <v>K729</v>
          </cell>
          <cell r="B4342" t="str">
            <v>INSUFICIENCIA HEPATICA, NO ESPECIFICADA</v>
          </cell>
          <cell r="C4342" t="str">
            <v>080</v>
          </cell>
        </row>
        <row r="4343">
          <cell r="A4343" t="str">
            <v>K73</v>
          </cell>
          <cell r="B4343" t="str">
            <v>HEPATITIS CRONICA, NO CLASIFICADA EN OTRA PARTE</v>
          </cell>
          <cell r="C4343" t="str">
            <v>080</v>
          </cell>
        </row>
        <row r="4344">
          <cell r="A4344" t="str">
            <v>K730</v>
          </cell>
          <cell r="B4344" t="str">
            <v>HEPATITIS CRONICA PERSISTENTE, NO CLASIFICADA EN OTRA PARTE</v>
          </cell>
          <cell r="C4344" t="str">
            <v>080</v>
          </cell>
        </row>
        <row r="4345">
          <cell r="A4345" t="str">
            <v>K731</v>
          </cell>
          <cell r="B4345" t="str">
            <v>HEPATITIS CRONICA LOBULAR, NO ESPECIFICADA EN OTRA PARTE</v>
          </cell>
          <cell r="C4345" t="str">
            <v>080</v>
          </cell>
        </row>
        <row r="4346">
          <cell r="A4346" t="str">
            <v>K732</v>
          </cell>
          <cell r="B4346" t="str">
            <v>HEPATITIS CRONICA ACTIVA, NO CLASIFICADA EN OTRA PARTE</v>
          </cell>
          <cell r="C4346" t="str">
            <v>080</v>
          </cell>
        </row>
        <row r="4347">
          <cell r="A4347" t="str">
            <v>K738</v>
          </cell>
          <cell r="B4347" t="str">
            <v>OTRAS HEPATITIS CRONICAS, NO CLASIFICADA EN OTRA PARTE</v>
          </cell>
          <cell r="C4347" t="str">
            <v>080</v>
          </cell>
        </row>
        <row r="4348">
          <cell r="A4348" t="str">
            <v>K739</v>
          </cell>
          <cell r="B4348" t="str">
            <v>HEPATITIS CRONICA, NO ESPECIFICADA</v>
          </cell>
          <cell r="C4348" t="str">
            <v>080</v>
          </cell>
        </row>
        <row r="4349">
          <cell r="A4349" t="str">
            <v>K74</v>
          </cell>
          <cell r="B4349" t="str">
            <v>FIBROSIS Y CIRROSIS DEL HIGADO</v>
          </cell>
          <cell r="C4349" t="str">
            <v>080</v>
          </cell>
        </row>
        <row r="4350">
          <cell r="A4350" t="str">
            <v>K740</v>
          </cell>
          <cell r="B4350" t="str">
            <v>FIBROSIS HEPATICA</v>
          </cell>
          <cell r="C4350" t="str">
            <v>080</v>
          </cell>
        </row>
        <row r="4351">
          <cell r="A4351" t="str">
            <v>K741</v>
          </cell>
          <cell r="B4351" t="str">
            <v>ESCLEROSIS HEPATICA</v>
          </cell>
          <cell r="C4351" t="str">
            <v>080</v>
          </cell>
        </row>
        <row r="4352">
          <cell r="A4352" t="str">
            <v>K742</v>
          </cell>
          <cell r="B4352" t="str">
            <v>FIBROSIS HEPATICA CON ESCLEROSIS HEPATICA</v>
          </cell>
          <cell r="C4352" t="str">
            <v>080</v>
          </cell>
        </row>
        <row r="4353">
          <cell r="A4353" t="str">
            <v>K743</v>
          </cell>
          <cell r="B4353" t="str">
            <v>CIRROSIS BILIAR PRIMARIA</v>
          </cell>
          <cell r="C4353" t="str">
            <v>080</v>
          </cell>
        </row>
        <row r="4354">
          <cell r="A4354" t="str">
            <v>K744</v>
          </cell>
          <cell r="B4354" t="str">
            <v>CIRROSIS BILIAR SECUNDARIA</v>
          </cell>
          <cell r="C4354" t="str">
            <v>080</v>
          </cell>
        </row>
        <row r="4355">
          <cell r="A4355" t="str">
            <v>K745</v>
          </cell>
          <cell r="B4355" t="str">
            <v>CIRROSIS BILIAR, NO ESPECIFICADA</v>
          </cell>
          <cell r="C4355" t="str">
            <v>080</v>
          </cell>
        </row>
        <row r="4356">
          <cell r="A4356" t="str">
            <v>K746</v>
          </cell>
          <cell r="B4356" t="str">
            <v>OTRAS CIRROSIS DEL HIGADO Y LAS NO ESPECIFICADAS</v>
          </cell>
          <cell r="C4356" t="str">
            <v>080</v>
          </cell>
        </row>
        <row r="4357">
          <cell r="A4357" t="str">
            <v>K75</v>
          </cell>
          <cell r="B4357" t="str">
            <v>OTRAS ENFERMEDADES INFLAMATORIAS DEL HIGADO</v>
          </cell>
          <cell r="C4357" t="str">
            <v>080</v>
          </cell>
        </row>
        <row r="4358">
          <cell r="A4358" t="str">
            <v>K750</v>
          </cell>
          <cell r="B4358" t="str">
            <v>ABSCESO DEL HIGADO</v>
          </cell>
          <cell r="C4358" t="str">
            <v>080</v>
          </cell>
        </row>
        <row r="4359">
          <cell r="A4359" t="str">
            <v>K751</v>
          </cell>
          <cell r="B4359" t="str">
            <v>FLEBITIS DE LA VENA PORTA</v>
          </cell>
          <cell r="C4359" t="str">
            <v>080</v>
          </cell>
        </row>
        <row r="4360">
          <cell r="A4360" t="str">
            <v>K752</v>
          </cell>
          <cell r="B4360" t="str">
            <v>HEPATITIS REACTIVA NO ESPECIFICA</v>
          </cell>
          <cell r="C4360" t="str">
            <v>080</v>
          </cell>
        </row>
        <row r="4361">
          <cell r="A4361" t="str">
            <v>K753</v>
          </cell>
          <cell r="B4361" t="str">
            <v>HEPATITIS GRANULOMATOSA, NO CLASIFICADA EN OTRA PARTE</v>
          </cell>
          <cell r="C4361" t="str">
            <v>080</v>
          </cell>
        </row>
        <row r="4362">
          <cell r="A4362" t="str">
            <v>K758</v>
          </cell>
          <cell r="B4362" t="str">
            <v>OTRAS ENFERMEDADES INFLAMATORIAS DEL HIGADO, ESPECIFICADAS</v>
          </cell>
          <cell r="C4362" t="str">
            <v>080</v>
          </cell>
        </row>
        <row r="4363">
          <cell r="A4363" t="str">
            <v>K759</v>
          </cell>
          <cell r="B4363" t="str">
            <v>ENFERMEDAD INFLAMATORIA DEL HIGADO, NO ESPECIFICADA</v>
          </cell>
          <cell r="C4363" t="str">
            <v>080</v>
          </cell>
        </row>
        <row r="4364">
          <cell r="A4364" t="str">
            <v>K76</v>
          </cell>
          <cell r="B4364" t="str">
            <v>OTRAS ENFERMEDADES DEL HIGADO</v>
          </cell>
          <cell r="C4364" t="str">
            <v>080</v>
          </cell>
        </row>
        <row r="4365">
          <cell r="A4365" t="str">
            <v>K760</v>
          </cell>
          <cell r="B4365" t="str">
            <v>DEGENERACION GRASA DEL HOGADO, NO CLASIFICADA EN OTRA PARTE</v>
          </cell>
          <cell r="C4365" t="str">
            <v>080</v>
          </cell>
        </row>
        <row r="4366">
          <cell r="A4366" t="str">
            <v>K761</v>
          </cell>
          <cell r="B4366" t="str">
            <v>CONGESTION PASIVA CRONICA DEL HIGADO</v>
          </cell>
          <cell r="C4366" t="str">
            <v>080</v>
          </cell>
        </row>
        <row r="4367">
          <cell r="A4367" t="str">
            <v>K762</v>
          </cell>
          <cell r="B4367" t="str">
            <v>NECROSIS HEMORRAGICA CENTRAL DEL HIGADO</v>
          </cell>
          <cell r="C4367" t="str">
            <v>080</v>
          </cell>
        </row>
        <row r="4368">
          <cell r="A4368" t="str">
            <v>K763</v>
          </cell>
          <cell r="B4368" t="str">
            <v>INFARTO DEL HIGADO</v>
          </cell>
          <cell r="C4368" t="str">
            <v>080</v>
          </cell>
        </row>
        <row r="4369">
          <cell r="A4369" t="str">
            <v>K764</v>
          </cell>
          <cell r="B4369" t="str">
            <v>PELIOSIS HEPATICA</v>
          </cell>
          <cell r="C4369" t="str">
            <v>080</v>
          </cell>
        </row>
        <row r="4370">
          <cell r="A4370" t="str">
            <v>K765</v>
          </cell>
          <cell r="B4370" t="str">
            <v>ENFERMEDAD VENO-OCLUSIVA DEL HIGADO</v>
          </cell>
          <cell r="C4370" t="str">
            <v>080</v>
          </cell>
        </row>
        <row r="4371">
          <cell r="A4371" t="str">
            <v>K766</v>
          </cell>
          <cell r="B4371" t="str">
            <v>HIPERTENSION  PORTAL</v>
          </cell>
          <cell r="C4371" t="str">
            <v>080</v>
          </cell>
        </row>
        <row r="4372">
          <cell r="A4372" t="str">
            <v>K767</v>
          </cell>
          <cell r="B4372" t="str">
            <v>SINDROME HEPATORRENAL</v>
          </cell>
          <cell r="C4372" t="str">
            <v>080</v>
          </cell>
        </row>
        <row r="4373">
          <cell r="A4373" t="str">
            <v>K768</v>
          </cell>
          <cell r="B4373" t="str">
            <v>OTRAS ENFERMEDADES ESPECIFICADAS DEL HIGADO</v>
          </cell>
          <cell r="C4373" t="str">
            <v>080</v>
          </cell>
        </row>
        <row r="4374">
          <cell r="A4374" t="str">
            <v>K769</v>
          </cell>
          <cell r="B4374" t="str">
            <v>ENFERMEDAD DEL HIGADO, NO ESPECIFICADA</v>
          </cell>
          <cell r="C4374" t="str">
            <v>080</v>
          </cell>
        </row>
        <row r="4375">
          <cell r="A4375" t="str">
            <v>K80</v>
          </cell>
          <cell r="B4375" t="str">
            <v>COLELITIASIS</v>
          </cell>
          <cell r="C4375" t="str">
            <v>081</v>
          </cell>
        </row>
        <row r="4376">
          <cell r="A4376" t="str">
            <v>K800</v>
          </cell>
          <cell r="B4376" t="str">
            <v>CALCULO DE LA VESICULA BILIAR CON COLECISTITIS AGUDA</v>
          </cell>
          <cell r="C4376" t="str">
            <v>081</v>
          </cell>
        </row>
        <row r="4377">
          <cell r="A4377" t="str">
            <v>K801</v>
          </cell>
          <cell r="B4377" t="str">
            <v>CALCULO DE LA VESICULA BILIAR CON OTRA COLECISTITIS</v>
          </cell>
          <cell r="C4377" t="str">
            <v>081</v>
          </cell>
        </row>
        <row r="4378">
          <cell r="A4378" t="str">
            <v>K802</v>
          </cell>
          <cell r="B4378" t="str">
            <v>CALCULO DE LA VASICULA BILIAR SIN COLECISTITIS</v>
          </cell>
          <cell r="C4378" t="str">
            <v>081</v>
          </cell>
        </row>
        <row r="4379">
          <cell r="A4379" t="str">
            <v>K803</v>
          </cell>
          <cell r="B4379" t="str">
            <v>CALCULO DE CONDUCTO BILIAR CON COLANGITIS</v>
          </cell>
          <cell r="C4379" t="str">
            <v>081</v>
          </cell>
        </row>
        <row r="4380">
          <cell r="A4380" t="str">
            <v>K804</v>
          </cell>
          <cell r="B4380" t="str">
            <v>CALCULO CONDUCTO BILIAR CON COLECISTITIS</v>
          </cell>
          <cell r="C4380" t="str">
            <v>081</v>
          </cell>
        </row>
        <row r="4381">
          <cell r="A4381" t="str">
            <v>K805</v>
          </cell>
          <cell r="B4381" t="str">
            <v>CALCULO DE CONDUCTO BILIAR SIN COLANGITIS NI COLECISTITIS</v>
          </cell>
          <cell r="C4381" t="str">
            <v>081</v>
          </cell>
        </row>
        <row r="4382">
          <cell r="A4382" t="str">
            <v>K808</v>
          </cell>
          <cell r="B4382" t="str">
            <v>OTRAS COLELITIASIS</v>
          </cell>
          <cell r="C4382" t="str">
            <v>081</v>
          </cell>
        </row>
        <row r="4383">
          <cell r="A4383" t="str">
            <v>K81</v>
          </cell>
          <cell r="B4383" t="str">
            <v>COLECISTITIS</v>
          </cell>
          <cell r="C4383" t="str">
            <v>081</v>
          </cell>
        </row>
        <row r="4384">
          <cell r="A4384" t="str">
            <v>K810</v>
          </cell>
          <cell r="B4384" t="str">
            <v>COLECISTITIS AGUDA</v>
          </cell>
          <cell r="C4384" t="str">
            <v>081</v>
          </cell>
        </row>
        <row r="4385">
          <cell r="A4385" t="str">
            <v>K811</v>
          </cell>
          <cell r="B4385" t="str">
            <v>COLECISTITIS CRONICA</v>
          </cell>
          <cell r="C4385" t="str">
            <v>081</v>
          </cell>
        </row>
        <row r="4386">
          <cell r="A4386" t="str">
            <v>K818</v>
          </cell>
          <cell r="B4386" t="str">
            <v>OTRAS COLECISTITIS</v>
          </cell>
          <cell r="C4386" t="str">
            <v>081</v>
          </cell>
        </row>
        <row r="4387">
          <cell r="A4387" t="str">
            <v>K819</v>
          </cell>
          <cell r="B4387" t="str">
            <v>COLECISTITIS, NO ESPECIFICADA</v>
          </cell>
          <cell r="C4387" t="str">
            <v>081</v>
          </cell>
        </row>
        <row r="4388">
          <cell r="A4388" t="str">
            <v>K82</v>
          </cell>
          <cell r="B4388" t="str">
            <v>OTRAS ENFERMEDADES DE LA VASICULA BILIAR</v>
          </cell>
          <cell r="C4388" t="str">
            <v>081</v>
          </cell>
        </row>
        <row r="4389">
          <cell r="A4389" t="str">
            <v>K820</v>
          </cell>
          <cell r="B4389" t="str">
            <v>OBSTRUCCION DE LA VESICULA BILIAR</v>
          </cell>
          <cell r="C4389" t="str">
            <v>081</v>
          </cell>
        </row>
        <row r="4390">
          <cell r="A4390" t="str">
            <v>K821</v>
          </cell>
          <cell r="B4390" t="str">
            <v>HIDROPESIA DE LA VESICULA BILIAR</v>
          </cell>
          <cell r="C4390" t="str">
            <v>081</v>
          </cell>
        </row>
        <row r="4391">
          <cell r="A4391" t="str">
            <v>K822</v>
          </cell>
          <cell r="B4391" t="str">
            <v>PERFORACION DE LA VESICULA BILIAR</v>
          </cell>
          <cell r="C4391" t="str">
            <v>081</v>
          </cell>
        </row>
        <row r="4392">
          <cell r="A4392" t="str">
            <v>K823</v>
          </cell>
          <cell r="B4392" t="str">
            <v>FISTULA DE LA VESICULA BILIAR</v>
          </cell>
          <cell r="C4392" t="str">
            <v>081</v>
          </cell>
        </row>
        <row r="4393">
          <cell r="A4393" t="str">
            <v>K824</v>
          </cell>
          <cell r="B4393" t="str">
            <v>COLESTEROLOSIS DE LA VESICULA BILIAR</v>
          </cell>
          <cell r="C4393" t="str">
            <v>081</v>
          </cell>
        </row>
        <row r="4394">
          <cell r="A4394" t="str">
            <v>K828</v>
          </cell>
          <cell r="B4394" t="str">
            <v>OTRAS ENFERMEDADES ESPECIFICADAS DE LA VESICULA BILIAR</v>
          </cell>
          <cell r="C4394" t="str">
            <v>081</v>
          </cell>
        </row>
        <row r="4395">
          <cell r="A4395" t="str">
            <v>K829</v>
          </cell>
          <cell r="B4395" t="str">
            <v>ENFERMEDAD DE LA VESICULA BILIAR, NO ESPECIFICADA</v>
          </cell>
          <cell r="C4395" t="str">
            <v>081</v>
          </cell>
        </row>
        <row r="4396">
          <cell r="A4396" t="str">
            <v>K83</v>
          </cell>
          <cell r="B4396" t="str">
            <v>OTRAS ENFERMEDADES DE LAS VIAS BILIARES</v>
          </cell>
          <cell r="C4396" t="str">
            <v>081</v>
          </cell>
        </row>
        <row r="4397">
          <cell r="A4397" t="str">
            <v>K830</v>
          </cell>
          <cell r="B4397" t="str">
            <v>COLANGITIS</v>
          </cell>
          <cell r="C4397" t="str">
            <v>081</v>
          </cell>
        </row>
        <row r="4398">
          <cell r="A4398" t="str">
            <v>K831</v>
          </cell>
          <cell r="B4398" t="str">
            <v>OBSTRUCCION DEL CONDUCTO BILIAR</v>
          </cell>
          <cell r="C4398" t="str">
            <v>081</v>
          </cell>
        </row>
        <row r="4399">
          <cell r="A4399" t="str">
            <v>K832</v>
          </cell>
          <cell r="B4399" t="str">
            <v>PERFORACION DEL CONDUCTO BILIAR</v>
          </cell>
          <cell r="C4399" t="str">
            <v>081</v>
          </cell>
        </row>
        <row r="4400">
          <cell r="A4400" t="str">
            <v>K833</v>
          </cell>
          <cell r="B4400" t="str">
            <v>FISTULA DEL CONDUCTO BILIAR</v>
          </cell>
          <cell r="C4400" t="str">
            <v>081</v>
          </cell>
        </row>
        <row r="4401">
          <cell r="A4401" t="str">
            <v>K834</v>
          </cell>
          <cell r="B4401" t="str">
            <v>ESPASMO DEL ESFINTER DE ODDI</v>
          </cell>
          <cell r="C4401" t="str">
            <v>081</v>
          </cell>
        </row>
        <row r="4402">
          <cell r="A4402" t="str">
            <v>K835</v>
          </cell>
          <cell r="B4402" t="str">
            <v>QUISTE BILIAR</v>
          </cell>
          <cell r="C4402" t="str">
            <v>081</v>
          </cell>
        </row>
        <row r="4403">
          <cell r="A4403" t="str">
            <v>K838</v>
          </cell>
          <cell r="B4403" t="str">
            <v>OTRAS ENFERMEDADES ESPECIFICADAS DE LAS VIAS BILIARES</v>
          </cell>
          <cell r="C4403" t="str">
            <v>081</v>
          </cell>
        </row>
        <row r="4404">
          <cell r="A4404" t="str">
            <v>K839</v>
          </cell>
          <cell r="B4404" t="str">
            <v>ENFERMEDAD DE LAS VIAS BILIARES, NO ESPECIFICADA</v>
          </cell>
          <cell r="C4404" t="str">
            <v>081</v>
          </cell>
        </row>
        <row r="4405">
          <cell r="A4405" t="str">
            <v>K85</v>
          </cell>
          <cell r="B4405" t="str">
            <v>PANCREATITIS AGUDA</v>
          </cell>
          <cell r="C4405" t="str">
            <v>081</v>
          </cell>
        </row>
        <row r="4406">
          <cell r="A4406" t="str">
            <v>K86</v>
          </cell>
          <cell r="B4406" t="str">
            <v>OTRAS ENFERMEDADES DEL PANCREAS</v>
          </cell>
          <cell r="C4406" t="str">
            <v>081</v>
          </cell>
        </row>
        <row r="4407">
          <cell r="A4407" t="str">
            <v>K860</v>
          </cell>
          <cell r="B4407" t="str">
            <v>PANCREATITIS CRONICA INDUCIDA POR EL ALCOHOL</v>
          </cell>
          <cell r="C4407" t="str">
            <v>081</v>
          </cell>
        </row>
        <row r="4408">
          <cell r="A4408" t="str">
            <v>K861</v>
          </cell>
          <cell r="B4408" t="str">
            <v>OTRAS PANCREATITIS CRONICAS</v>
          </cell>
          <cell r="C4408" t="str">
            <v>081</v>
          </cell>
        </row>
        <row r="4409">
          <cell r="A4409" t="str">
            <v>K862</v>
          </cell>
          <cell r="B4409" t="str">
            <v>QUISTE DEL PANCREAS</v>
          </cell>
          <cell r="C4409" t="str">
            <v>081</v>
          </cell>
        </row>
        <row r="4410">
          <cell r="A4410" t="str">
            <v>K863</v>
          </cell>
          <cell r="B4410" t="str">
            <v>SEUDOQUISTE DEL PANCREAS</v>
          </cell>
          <cell r="C4410" t="str">
            <v>081</v>
          </cell>
        </row>
        <row r="4411">
          <cell r="A4411" t="str">
            <v>K868</v>
          </cell>
          <cell r="B4411" t="str">
            <v>OTRAS ENFERMEDADES ESPECIFICADAS DEL PANCREAS</v>
          </cell>
          <cell r="C4411" t="str">
            <v>081</v>
          </cell>
        </row>
        <row r="4412">
          <cell r="A4412" t="str">
            <v>K869</v>
          </cell>
          <cell r="B4412" t="str">
            <v>ENFERMEDAD DEL PANCREAS, NO ESPECIFICADA</v>
          </cell>
          <cell r="C4412" t="str">
            <v>081</v>
          </cell>
        </row>
        <row r="4413">
          <cell r="A4413" t="str">
            <v>K90</v>
          </cell>
          <cell r="B4413" t="str">
            <v>MALABSORCION INTESTINAL</v>
          </cell>
          <cell r="C4413" t="str">
            <v>081</v>
          </cell>
        </row>
        <row r="4414">
          <cell r="A4414" t="str">
            <v>K900</v>
          </cell>
          <cell r="B4414" t="str">
            <v>ENFERMEDAD CELIACA</v>
          </cell>
          <cell r="C4414" t="str">
            <v>081</v>
          </cell>
        </row>
        <row r="4415">
          <cell r="A4415" t="str">
            <v>K901</v>
          </cell>
          <cell r="B4415" t="str">
            <v>ESPRUE TROPICAL</v>
          </cell>
          <cell r="C4415" t="str">
            <v>081</v>
          </cell>
        </row>
        <row r="4416">
          <cell r="A4416" t="str">
            <v>K902</v>
          </cell>
          <cell r="B4416" t="str">
            <v>SINDROME DEL ASA CIEGA, NO CLASIFICADO EN OTRA PARTE</v>
          </cell>
          <cell r="C4416" t="str">
            <v>081</v>
          </cell>
        </row>
        <row r="4417">
          <cell r="A4417" t="str">
            <v>K903</v>
          </cell>
          <cell r="B4417" t="str">
            <v>ESTEATORREA PANCREATICA</v>
          </cell>
          <cell r="C4417" t="str">
            <v>081</v>
          </cell>
        </row>
        <row r="4418">
          <cell r="A4418" t="str">
            <v>K904</v>
          </cell>
          <cell r="B4418" t="str">
            <v>MALABSORCION DEBIDA A INTOLERANCIA, NO CLASIFICADA EN OTRA PARTE</v>
          </cell>
          <cell r="C4418" t="str">
            <v>081</v>
          </cell>
        </row>
        <row r="4419">
          <cell r="A4419" t="str">
            <v>K908</v>
          </cell>
          <cell r="B4419" t="str">
            <v>OTROS TIPOS DE MALABSORCION INTESTINAL</v>
          </cell>
          <cell r="C4419" t="str">
            <v>081</v>
          </cell>
        </row>
        <row r="4420">
          <cell r="A4420" t="str">
            <v>K909</v>
          </cell>
          <cell r="B4420" t="str">
            <v>MALABSORCION INTESTINAL, NO ESPECIFICADA</v>
          </cell>
          <cell r="C4420" t="str">
            <v>081</v>
          </cell>
        </row>
        <row r="4421">
          <cell r="A4421" t="str">
            <v>K91</v>
          </cell>
          <cell r="B4421" t="str">
            <v>TRASTORNOS DEL SISTEMA DIGESTIVO CONSEC. A PROCED. NO CLASIF. EN OTRA</v>
          </cell>
          <cell r="C4421" t="str">
            <v>081</v>
          </cell>
        </row>
        <row r="4422">
          <cell r="A4422" t="str">
            <v>K910</v>
          </cell>
          <cell r="B4422" t="str">
            <v>VOMITO POSTCIRUGIA GASTROINTESTINAL</v>
          </cell>
          <cell r="C4422" t="str">
            <v>081</v>
          </cell>
        </row>
        <row r="4423">
          <cell r="A4423" t="str">
            <v>K911</v>
          </cell>
          <cell r="B4423" t="str">
            <v>SINDROMES CONSECUTIVOS A LA CIRUGIA GASTRICA</v>
          </cell>
          <cell r="C4423" t="str">
            <v>081</v>
          </cell>
        </row>
        <row r="4424">
          <cell r="A4424" t="str">
            <v>K912</v>
          </cell>
          <cell r="B4424" t="str">
            <v>MALABSORCION POSTQUIRURGICA, NO CLASIFICADA EN OTRA PARTE</v>
          </cell>
          <cell r="C4424" t="str">
            <v>081</v>
          </cell>
        </row>
        <row r="4425">
          <cell r="A4425" t="str">
            <v>K913</v>
          </cell>
          <cell r="B4425" t="str">
            <v>OBSTRUCCION INTESTINAL POSTOPERATORIA</v>
          </cell>
          <cell r="C4425" t="str">
            <v>081</v>
          </cell>
        </row>
        <row r="4426">
          <cell r="A4426" t="str">
            <v>K914</v>
          </cell>
          <cell r="B4426" t="str">
            <v>DISFUNCION DE COLOSTOMIA O ENTEROSTOMIA</v>
          </cell>
          <cell r="C4426" t="str">
            <v>081</v>
          </cell>
        </row>
        <row r="4427">
          <cell r="A4427" t="str">
            <v>K915</v>
          </cell>
          <cell r="B4427" t="str">
            <v>SINDROME POSTCOLECISTECTOMIA</v>
          </cell>
          <cell r="C4427" t="str">
            <v>081</v>
          </cell>
        </row>
        <row r="4428">
          <cell r="A4428" t="str">
            <v>K918</v>
          </cell>
          <cell r="B4428" t="str">
            <v>OTROS TRAST. DEL SIST. DIGESTIVO CONSEC. A PROCED. NO CLASIF. EN OTRA</v>
          </cell>
          <cell r="C4428" t="str">
            <v>081</v>
          </cell>
        </row>
        <row r="4429">
          <cell r="A4429" t="str">
            <v>K919</v>
          </cell>
          <cell r="B4429" t="str">
            <v>TRASTORNOS NO ESPECIF. DEL SIST. DIGESTIVO CONSEC. A PROCEDIMIENTOS</v>
          </cell>
          <cell r="C4429" t="str">
            <v>081</v>
          </cell>
        </row>
        <row r="4430">
          <cell r="A4430" t="str">
            <v>K92</v>
          </cell>
          <cell r="B4430" t="str">
            <v>OTRAS ENFERMEDADES DEL SISTEMA DIGESTIVO</v>
          </cell>
          <cell r="C4430" t="str">
            <v>081</v>
          </cell>
        </row>
        <row r="4431">
          <cell r="A4431" t="str">
            <v>K920</v>
          </cell>
          <cell r="B4431" t="str">
            <v>HEMATEMESIS</v>
          </cell>
          <cell r="C4431" t="str">
            <v>081</v>
          </cell>
        </row>
        <row r="4432">
          <cell r="A4432" t="str">
            <v>K921</v>
          </cell>
          <cell r="B4432" t="str">
            <v>MELENA</v>
          </cell>
          <cell r="C4432" t="str">
            <v>081</v>
          </cell>
        </row>
        <row r="4433">
          <cell r="A4433" t="str">
            <v>K922</v>
          </cell>
          <cell r="B4433" t="str">
            <v>HEMORRAGIA GASTROINTESTINAL, NO ESPECIFICADA</v>
          </cell>
          <cell r="C4433" t="str">
            <v>081</v>
          </cell>
        </row>
        <row r="4434">
          <cell r="A4434" t="str">
            <v>K928</v>
          </cell>
          <cell r="B4434" t="str">
            <v>OTRAS ENFERMEDADES ESPECIFICADAS DEL SISTEMA DIGESTIVO</v>
          </cell>
          <cell r="C4434" t="str">
            <v>081</v>
          </cell>
        </row>
        <row r="4435">
          <cell r="A4435" t="str">
            <v>K929</v>
          </cell>
          <cell r="B4435" t="str">
            <v>ENFERMEDAD DEL SISTEMA DIGESTIVO, NO ESPECIFICADA</v>
          </cell>
          <cell r="C4435" t="str">
            <v>081</v>
          </cell>
        </row>
        <row r="4436">
          <cell r="A4436" t="str">
            <v>L00</v>
          </cell>
          <cell r="B4436" t="str">
            <v>SINDROME ESTAFILOCOCICO DE LA PIEL ESCALDADA</v>
          </cell>
          <cell r="C4436" t="str">
            <v>082</v>
          </cell>
        </row>
        <row r="4437">
          <cell r="A4437" t="str">
            <v>L018</v>
          </cell>
          <cell r="B4437" t="str">
            <v>IMPETIGO</v>
          </cell>
          <cell r="C4437" t="str">
            <v>082</v>
          </cell>
        </row>
        <row r="4438">
          <cell r="A4438" t="str">
            <v>L010</v>
          </cell>
          <cell r="B4438" t="str">
            <v>IMPETIGO (CUALQUIER SITIO ANATOMICO) (CUALQUIER ORGANISMO)</v>
          </cell>
          <cell r="C4438" t="str">
            <v>082</v>
          </cell>
        </row>
        <row r="4439">
          <cell r="A4439" t="str">
            <v>L011</v>
          </cell>
          <cell r="B4439" t="str">
            <v>IMPETIGINIZACION DE OTRAS DERMATOSIS</v>
          </cell>
          <cell r="C4439" t="str">
            <v>082</v>
          </cell>
        </row>
        <row r="4440">
          <cell r="A4440" t="str">
            <v>L02</v>
          </cell>
          <cell r="B4440" t="str">
            <v>ABSCESO CUTANEO, FURUNCULO Y CARBUNCO</v>
          </cell>
          <cell r="C4440" t="str">
            <v>082</v>
          </cell>
        </row>
        <row r="4441">
          <cell r="A4441" t="str">
            <v>L020</v>
          </cell>
          <cell r="B4441" t="str">
            <v>ABSCESO CUTANEO, FURUCULO Y CARBUNCO DE LA CARA</v>
          </cell>
          <cell r="C4441" t="str">
            <v>082</v>
          </cell>
        </row>
        <row r="4442">
          <cell r="A4442" t="str">
            <v>L021</v>
          </cell>
          <cell r="B4442" t="str">
            <v>ABSCESO CUTANEO, FURUNCULO Y CARBUNCO DEL CUELLO</v>
          </cell>
          <cell r="C4442" t="str">
            <v>082</v>
          </cell>
        </row>
        <row r="4443">
          <cell r="A4443" t="str">
            <v>L022</v>
          </cell>
          <cell r="B4443" t="str">
            <v>ABSCESO CUTANEO, FURUCULO Y CARBUNCO DEL TRONCO</v>
          </cell>
          <cell r="C4443" t="str">
            <v>082</v>
          </cell>
        </row>
        <row r="4444">
          <cell r="A4444" t="str">
            <v>L023</v>
          </cell>
          <cell r="B4444" t="str">
            <v>ABSCESO CUTANEO, FURUNCULO Y CARBUNCO DE GLUTEOS</v>
          </cell>
          <cell r="C4444" t="str">
            <v>082</v>
          </cell>
        </row>
        <row r="4445">
          <cell r="A4445" t="str">
            <v>L024</v>
          </cell>
          <cell r="B4445" t="str">
            <v>ABSCESO CUTANEO, FURUNCULO Y CARBUNCO DE MIEMBRO</v>
          </cell>
          <cell r="C4445" t="str">
            <v>082</v>
          </cell>
        </row>
        <row r="4446">
          <cell r="A4446" t="str">
            <v>L028</v>
          </cell>
          <cell r="B4446" t="str">
            <v>ABSCESO CUTANEO, FURUNCULO Y CARBUNCO DE OTROS SITIOS</v>
          </cell>
          <cell r="C4446" t="str">
            <v>082</v>
          </cell>
        </row>
        <row r="4447">
          <cell r="A4447" t="str">
            <v>L029</v>
          </cell>
          <cell r="B4447" t="str">
            <v>ABSCESO CUTANEO, FURUNCULO Y CARBUNCO DE SITIO NO ESPECIFICADO</v>
          </cell>
          <cell r="C4447" t="str">
            <v>082</v>
          </cell>
        </row>
        <row r="4448">
          <cell r="A4448" t="str">
            <v>L03</v>
          </cell>
          <cell r="B4448" t="str">
            <v>CELULITIS</v>
          </cell>
          <cell r="C4448" t="str">
            <v>082</v>
          </cell>
        </row>
        <row r="4449">
          <cell r="A4449" t="str">
            <v>L030</v>
          </cell>
          <cell r="B4449" t="str">
            <v>CALULITIS DE LOS DEDOS DE LA MANO Y DEL PIE</v>
          </cell>
          <cell r="C4449" t="str">
            <v>082</v>
          </cell>
        </row>
        <row r="4450">
          <cell r="A4450" t="str">
            <v>L031</v>
          </cell>
          <cell r="B4450" t="str">
            <v>CELULITIS DE OTRAS PARTES DE LOS MIEMBROS</v>
          </cell>
          <cell r="C4450" t="str">
            <v>082</v>
          </cell>
        </row>
        <row r="4451">
          <cell r="A4451" t="str">
            <v>L032</v>
          </cell>
          <cell r="B4451" t="str">
            <v>CELULITIS DE LA CARA</v>
          </cell>
          <cell r="C4451" t="str">
            <v>082</v>
          </cell>
        </row>
        <row r="4452">
          <cell r="A4452" t="str">
            <v>L033</v>
          </cell>
          <cell r="B4452" t="str">
            <v>CELULITIS DEL TRONCO</v>
          </cell>
          <cell r="C4452" t="str">
            <v>082</v>
          </cell>
        </row>
        <row r="4453">
          <cell r="A4453" t="str">
            <v>L038</v>
          </cell>
          <cell r="B4453" t="str">
            <v>CELULITIS DE OTROS SITIOS</v>
          </cell>
          <cell r="C4453" t="str">
            <v>082</v>
          </cell>
        </row>
        <row r="4454">
          <cell r="A4454" t="str">
            <v>L039</v>
          </cell>
          <cell r="B4454" t="str">
            <v>CELULITIS DE SITIO NO ESPECIFICADO</v>
          </cell>
          <cell r="C4454" t="str">
            <v>082</v>
          </cell>
        </row>
        <row r="4455">
          <cell r="A4455" t="str">
            <v>L04</v>
          </cell>
          <cell r="B4455" t="str">
            <v>LINFADENITIS AGUDA</v>
          </cell>
          <cell r="C4455" t="str">
            <v>082</v>
          </cell>
        </row>
        <row r="4456">
          <cell r="A4456" t="str">
            <v>L040</v>
          </cell>
          <cell r="B4456" t="str">
            <v>LINFADENITIS AGUDA DE CARA, CABEZA Y CUELLO</v>
          </cell>
          <cell r="C4456" t="str">
            <v>082</v>
          </cell>
        </row>
        <row r="4457">
          <cell r="A4457" t="str">
            <v>L041</v>
          </cell>
          <cell r="B4457" t="str">
            <v>LINFADENITIS AGUDA DEL TRONCO</v>
          </cell>
          <cell r="C4457" t="str">
            <v>082</v>
          </cell>
        </row>
        <row r="4458">
          <cell r="A4458" t="str">
            <v>L042</v>
          </cell>
          <cell r="B4458" t="str">
            <v>LINFADENITIS AGUDA DEL MIEMBRO SUPERIOR</v>
          </cell>
          <cell r="C4458" t="str">
            <v>082</v>
          </cell>
        </row>
        <row r="4459">
          <cell r="A4459" t="str">
            <v>L043</v>
          </cell>
          <cell r="B4459" t="str">
            <v>LINFADENITIS AGUDA DEL MIEMBRO INFERIOR</v>
          </cell>
          <cell r="C4459" t="str">
            <v>082</v>
          </cell>
        </row>
        <row r="4460">
          <cell r="A4460" t="str">
            <v>L048</v>
          </cell>
          <cell r="B4460" t="str">
            <v>LINFADENITIS AGUDA DE OTROS SITIOS</v>
          </cell>
          <cell r="C4460" t="str">
            <v>082</v>
          </cell>
        </row>
        <row r="4461">
          <cell r="A4461" t="str">
            <v>L049</v>
          </cell>
          <cell r="B4461" t="str">
            <v>LINFADENITIS AGUDA DE SITIO NO ESPECIFICADO</v>
          </cell>
          <cell r="C4461" t="str">
            <v>082</v>
          </cell>
        </row>
        <row r="4462">
          <cell r="A4462" t="str">
            <v>L05</v>
          </cell>
          <cell r="B4462" t="str">
            <v>QUISTE PILONIDAL</v>
          </cell>
          <cell r="C4462" t="str">
            <v>082</v>
          </cell>
        </row>
        <row r="4463">
          <cell r="A4463" t="str">
            <v>L050</v>
          </cell>
          <cell r="B4463" t="str">
            <v>QUISTE PILONIDAL CON ABSCESO</v>
          </cell>
          <cell r="C4463" t="str">
            <v>082</v>
          </cell>
        </row>
        <row r="4464">
          <cell r="A4464" t="str">
            <v>L059</v>
          </cell>
          <cell r="B4464" t="str">
            <v>QUISTE PILONIDAL SIN ABSCESO</v>
          </cell>
          <cell r="C4464" t="str">
            <v>082</v>
          </cell>
        </row>
        <row r="4465">
          <cell r="A4465" t="str">
            <v>L08</v>
          </cell>
          <cell r="B4465" t="str">
            <v>OTRAS INFECCIONES LOCALES DE LA PIEL Y DEL TEJIDO SUBCUTANEO</v>
          </cell>
          <cell r="C4465" t="str">
            <v>082</v>
          </cell>
        </row>
        <row r="4466">
          <cell r="A4466" t="str">
            <v>L080</v>
          </cell>
          <cell r="B4466" t="str">
            <v>PIODERMA</v>
          </cell>
          <cell r="C4466" t="str">
            <v>082</v>
          </cell>
        </row>
        <row r="4467">
          <cell r="A4467" t="str">
            <v>L081</v>
          </cell>
          <cell r="B4467" t="str">
            <v>ERITRASMA</v>
          </cell>
          <cell r="C4467" t="str">
            <v>082</v>
          </cell>
        </row>
        <row r="4468">
          <cell r="A4468" t="str">
            <v>L088</v>
          </cell>
          <cell r="B4468" t="str">
            <v>OTRAS INFECCIONES LOCALES ESPECIF. DE LA PIEL Y DEL TEJIDO SUBCUTANEO</v>
          </cell>
          <cell r="C4468" t="str">
            <v>082</v>
          </cell>
        </row>
        <row r="4469">
          <cell r="A4469" t="str">
            <v>L089</v>
          </cell>
          <cell r="B4469" t="str">
            <v>INFECCION LOCAL DE LA PIEL Y DEL TEJIDO SUBCUTANEO, NO ESPECIFICADA</v>
          </cell>
          <cell r="C4469" t="str">
            <v>082</v>
          </cell>
        </row>
        <row r="4470">
          <cell r="A4470" t="str">
            <v>L10</v>
          </cell>
          <cell r="B4470" t="str">
            <v>PENFIGO</v>
          </cell>
          <cell r="C4470" t="str">
            <v>082</v>
          </cell>
        </row>
        <row r="4471">
          <cell r="A4471" t="str">
            <v>L100</v>
          </cell>
          <cell r="B4471" t="str">
            <v>PENFIGO VULGAR</v>
          </cell>
          <cell r="C4471" t="str">
            <v>082</v>
          </cell>
        </row>
        <row r="4472">
          <cell r="A4472" t="str">
            <v>L101</v>
          </cell>
          <cell r="B4472" t="str">
            <v>PENFIGO VEGETANTE</v>
          </cell>
          <cell r="C4472" t="str">
            <v>082</v>
          </cell>
        </row>
        <row r="4473">
          <cell r="A4473" t="str">
            <v>L102</v>
          </cell>
          <cell r="B4473" t="str">
            <v>PENFIGO FOLIACEO</v>
          </cell>
          <cell r="C4473" t="str">
            <v>082</v>
          </cell>
        </row>
        <row r="4474">
          <cell r="A4474" t="str">
            <v>L103</v>
          </cell>
          <cell r="B4474" t="str">
            <v>PENFIGO BRASILEÑO (FOGO SELVAGEM)</v>
          </cell>
          <cell r="C4474" t="str">
            <v>082</v>
          </cell>
        </row>
        <row r="4475">
          <cell r="A4475" t="str">
            <v>L104</v>
          </cell>
          <cell r="B4475" t="str">
            <v>PENFIGO ERITEMATOSO</v>
          </cell>
          <cell r="C4475" t="str">
            <v>082</v>
          </cell>
        </row>
        <row r="4476">
          <cell r="A4476" t="str">
            <v>L105</v>
          </cell>
          <cell r="B4476" t="str">
            <v>PENFIGO INDUCIDO POR DROGAS</v>
          </cell>
          <cell r="C4476" t="str">
            <v>082</v>
          </cell>
        </row>
        <row r="4477">
          <cell r="A4477" t="str">
            <v>L108</v>
          </cell>
          <cell r="B4477" t="str">
            <v>OTROS PENFIGOS</v>
          </cell>
          <cell r="C4477" t="str">
            <v>082</v>
          </cell>
        </row>
        <row r="4478">
          <cell r="A4478" t="str">
            <v>L109</v>
          </cell>
          <cell r="B4478" t="str">
            <v>PENFIGO, NO ESPECIFICADO</v>
          </cell>
          <cell r="C4478" t="str">
            <v>082</v>
          </cell>
        </row>
        <row r="4479">
          <cell r="A4479" t="str">
            <v>L11</v>
          </cell>
          <cell r="B4479" t="str">
            <v>OTROS TRASTORNOS ACANTOLITICOS</v>
          </cell>
          <cell r="C4479" t="str">
            <v>082</v>
          </cell>
        </row>
        <row r="4480">
          <cell r="A4480" t="str">
            <v>L110</v>
          </cell>
          <cell r="B4480" t="str">
            <v>QUERATOSIS FOLICULAR ADQUIRIDA</v>
          </cell>
          <cell r="C4480" t="str">
            <v>082</v>
          </cell>
        </row>
        <row r="4481">
          <cell r="A4481" t="str">
            <v>L111</v>
          </cell>
          <cell r="B4481" t="str">
            <v>DERMATOSIS ACANTOLITICA TRANSITORIA (GROVER)</v>
          </cell>
          <cell r="C4481" t="str">
            <v>082</v>
          </cell>
        </row>
        <row r="4482">
          <cell r="A4482" t="str">
            <v>L118</v>
          </cell>
          <cell r="B4482" t="str">
            <v>OTROS TRASTORNOS ACANTOLITICOS ESPECIFICADOS</v>
          </cell>
          <cell r="C4482" t="str">
            <v>082</v>
          </cell>
        </row>
        <row r="4483">
          <cell r="A4483" t="str">
            <v>L119</v>
          </cell>
          <cell r="B4483" t="str">
            <v>TRASTORNO ACANTOLITICO, NO ESPECIFICADO</v>
          </cell>
          <cell r="C4483" t="str">
            <v>082</v>
          </cell>
        </row>
        <row r="4484">
          <cell r="A4484" t="str">
            <v>L12</v>
          </cell>
          <cell r="B4484" t="str">
            <v>PENFIGOIDE</v>
          </cell>
          <cell r="C4484" t="str">
            <v>082</v>
          </cell>
        </row>
        <row r="4485">
          <cell r="A4485" t="str">
            <v>L120</v>
          </cell>
          <cell r="B4485" t="str">
            <v>PENFIGOIDE FLICTENULAR</v>
          </cell>
          <cell r="C4485" t="str">
            <v>082</v>
          </cell>
        </row>
        <row r="4486">
          <cell r="A4486" t="str">
            <v>L121</v>
          </cell>
          <cell r="B4486" t="str">
            <v>PENFIGOIDE CICATRICIAL</v>
          </cell>
          <cell r="C4486" t="str">
            <v>082</v>
          </cell>
        </row>
        <row r="4487">
          <cell r="A4487" t="str">
            <v>L122</v>
          </cell>
          <cell r="B4487" t="str">
            <v>ENFERMEDAD FLICTENULAR CRONICA DE LA INFANCIA</v>
          </cell>
          <cell r="C4487" t="str">
            <v>082</v>
          </cell>
        </row>
        <row r="4488">
          <cell r="A4488" t="str">
            <v>L123</v>
          </cell>
          <cell r="B4488" t="str">
            <v>EPIDERMOLISIS BULLOSA ADQUIRIDA</v>
          </cell>
          <cell r="C4488" t="str">
            <v>082</v>
          </cell>
        </row>
        <row r="4489">
          <cell r="A4489" t="str">
            <v>L128</v>
          </cell>
          <cell r="B4489" t="str">
            <v>OTROS PENFIGOIDES</v>
          </cell>
          <cell r="C4489" t="str">
            <v>082</v>
          </cell>
        </row>
        <row r="4490">
          <cell r="A4490" t="str">
            <v>L129</v>
          </cell>
          <cell r="B4490" t="str">
            <v>PENFIGOIDE, NO ESPECIFICADO</v>
          </cell>
          <cell r="C4490" t="str">
            <v>082</v>
          </cell>
        </row>
        <row r="4491">
          <cell r="A4491" t="str">
            <v>L13</v>
          </cell>
          <cell r="B4491" t="str">
            <v>OTROS TRASTORNOS FLICTENULARES</v>
          </cell>
          <cell r="C4491" t="str">
            <v>082</v>
          </cell>
        </row>
        <row r="4492">
          <cell r="A4492" t="str">
            <v>L130</v>
          </cell>
          <cell r="B4492" t="str">
            <v>DERMATITIS HERPETIFORME</v>
          </cell>
          <cell r="C4492" t="str">
            <v>082</v>
          </cell>
        </row>
        <row r="4493">
          <cell r="A4493" t="str">
            <v>L131</v>
          </cell>
          <cell r="B4493" t="str">
            <v>DERMATITIS PUSTULOSA SUBCORNEAL</v>
          </cell>
          <cell r="C4493" t="str">
            <v>082</v>
          </cell>
        </row>
        <row r="4494">
          <cell r="A4494" t="str">
            <v>L138</v>
          </cell>
          <cell r="B4494" t="str">
            <v>OTROS TRASTORNOS FLICTENULARES ESPECIFICADOS</v>
          </cell>
          <cell r="C4494" t="str">
            <v>082</v>
          </cell>
        </row>
        <row r="4495">
          <cell r="A4495" t="str">
            <v>L139</v>
          </cell>
          <cell r="B4495" t="str">
            <v>TRASTORNO FLICTENULAR, NO ESPECIFICADO</v>
          </cell>
          <cell r="C4495" t="str">
            <v>082</v>
          </cell>
        </row>
        <row r="4496">
          <cell r="A4496" t="str">
            <v>L20</v>
          </cell>
          <cell r="B4496" t="str">
            <v>DERMATITIS ATOPICA</v>
          </cell>
          <cell r="C4496" t="str">
            <v>082</v>
          </cell>
        </row>
        <row r="4497">
          <cell r="A4497" t="str">
            <v>L200</v>
          </cell>
          <cell r="B4497" t="str">
            <v>PRURIGO DE BESNIER</v>
          </cell>
          <cell r="C4497" t="str">
            <v>082</v>
          </cell>
        </row>
        <row r="4498">
          <cell r="A4498" t="str">
            <v>L208</v>
          </cell>
          <cell r="B4498" t="str">
            <v>OTRAS DERMATITIS ATOPICAS</v>
          </cell>
          <cell r="C4498" t="str">
            <v>082</v>
          </cell>
        </row>
        <row r="4499">
          <cell r="A4499" t="str">
            <v>L209</v>
          </cell>
          <cell r="B4499" t="str">
            <v>DERMATITIS ATOPICA, NO ESPECIFICADA</v>
          </cell>
          <cell r="C4499" t="str">
            <v>082</v>
          </cell>
        </row>
        <row r="4500">
          <cell r="A4500" t="str">
            <v>L21</v>
          </cell>
          <cell r="B4500" t="str">
            <v>DERMATITIS SEBORREICA</v>
          </cell>
          <cell r="C4500" t="str">
            <v>082</v>
          </cell>
        </row>
        <row r="4501">
          <cell r="A4501" t="str">
            <v>L210</v>
          </cell>
          <cell r="B4501" t="str">
            <v>SEBORREA CAPITIS</v>
          </cell>
          <cell r="C4501" t="str">
            <v>082</v>
          </cell>
        </row>
        <row r="4502">
          <cell r="A4502" t="str">
            <v>L211</v>
          </cell>
          <cell r="B4502" t="str">
            <v>DERMATITIS SEBORREICA INFANTIL</v>
          </cell>
          <cell r="C4502" t="str">
            <v>082</v>
          </cell>
        </row>
        <row r="4503">
          <cell r="A4503" t="str">
            <v>L218</v>
          </cell>
          <cell r="B4503" t="str">
            <v>OTRAS DERMATITIS SEBORREICAS</v>
          </cell>
          <cell r="C4503" t="str">
            <v>082</v>
          </cell>
        </row>
        <row r="4504">
          <cell r="A4504" t="str">
            <v>L219</v>
          </cell>
          <cell r="B4504" t="str">
            <v>DERMATITIS SEBORREICA, NO ESPECIFICADA</v>
          </cell>
          <cell r="C4504" t="str">
            <v>082</v>
          </cell>
        </row>
        <row r="4505">
          <cell r="A4505" t="str">
            <v>L22</v>
          </cell>
          <cell r="B4505" t="str">
            <v>DERMATITIS DEL PAÑAL</v>
          </cell>
          <cell r="C4505" t="str">
            <v>082</v>
          </cell>
        </row>
        <row r="4506">
          <cell r="A4506" t="str">
            <v>L23</v>
          </cell>
          <cell r="B4506" t="str">
            <v>DERMATITIS ALERGICA DE CONTACTO</v>
          </cell>
          <cell r="C4506" t="str">
            <v>082</v>
          </cell>
        </row>
        <row r="4507">
          <cell r="A4507" t="str">
            <v>L230</v>
          </cell>
          <cell r="B4507" t="str">
            <v>DERMATITIS ALERGICA DE CONTACTO DEBIDA A METALES</v>
          </cell>
          <cell r="C4507" t="str">
            <v>082</v>
          </cell>
        </row>
        <row r="4508">
          <cell r="A4508" t="str">
            <v>L231</v>
          </cell>
          <cell r="B4508" t="str">
            <v>DERMATITIS ALERGICA DE CONTACTO DEBIDA A DEHESIVOS</v>
          </cell>
          <cell r="C4508" t="str">
            <v>082</v>
          </cell>
        </row>
        <row r="4509">
          <cell r="A4509" t="str">
            <v>L232</v>
          </cell>
          <cell r="B4509" t="str">
            <v>DERMATITIS ALERGICA DE CONTACTO DEBIDA A COSMETICOS</v>
          </cell>
          <cell r="C4509" t="str">
            <v>082</v>
          </cell>
        </row>
        <row r="4510">
          <cell r="A4510" t="str">
            <v>L233</v>
          </cell>
          <cell r="B4510" t="str">
            <v>DERMATITIS ALERGICA DE CONTACTO DEBIDA A DROGAS EN CONTACTO CON LA</v>
          </cell>
          <cell r="C4510" t="str">
            <v>082</v>
          </cell>
        </row>
        <row r="4511">
          <cell r="A4511" t="str">
            <v>L234</v>
          </cell>
          <cell r="B4511" t="str">
            <v>DERMATITIS ALERGICA DE CONTACTO DEBIDA A COLORANTES</v>
          </cell>
          <cell r="C4511" t="str">
            <v>082</v>
          </cell>
        </row>
        <row r="4512">
          <cell r="A4512" t="str">
            <v>L235</v>
          </cell>
          <cell r="B4512" t="str">
            <v>DERMATITIS ALERGICA DE CONTACTO DEBIDA A OTROS PRODUCTOS QUIMICOS</v>
          </cell>
          <cell r="C4512" t="str">
            <v>082</v>
          </cell>
        </row>
        <row r="4513">
          <cell r="A4513" t="str">
            <v>L236</v>
          </cell>
          <cell r="B4513" t="str">
            <v>DERMATITIS ALERG. DE CONTACTO DEBIDA A ALIMENTOS EN CONT. CON LA PIEL</v>
          </cell>
          <cell r="C4513" t="str">
            <v>082</v>
          </cell>
        </row>
        <row r="4514">
          <cell r="A4514" t="str">
            <v>L237</v>
          </cell>
          <cell r="B4514" t="str">
            <v>DERMATITIS ALERG. DE CONTAC. DEBIDA A PLANTAS. EXCEPTO LAS ALIMENTIC.</v>
          </cell>
          <cell r="C4514" t="str">
            <v>082</v>
          </cell>
        </row>
        <row r="4515">
          <cell r="A4515" t="str">
            <v>L238</v>
          </cell>
          <cell r="B4515" t="str">
            <v>DERMATITIS ALERG. DE CONTAC. DEBIDA A OTROS AGENTES</v>
          </cell>
          <cell r="C4515" t="str">
            <v>082</v>
          </cell>
        </row>
        <row r="4516">
          <cell r="A4516" t="str">
            <v>L239</v>
          </cell>
          <cell r="B4516" t="str">
            <v>DERMATITIS ALERGICA DE CONTACTO, DE CAUSA NO ESPECIFICADA</v>
          </cell>
          <cell r="C4516" t="str">
            <v>082</v>
          </cell>
        </row>
        <row r="4517">
          <cell r="A4517" t="str">
            <v>L24</v>
          </cell>
          <cell r="B4517" t="str">
            <v>DERMATITIS DE CONTACTO POR IRRITANTES</v>
          </cell>
          <cell r="C4517" t="str">
            <v>082</v>
          </cell>
        </row>
        <row r="4518">
          <cell r="A4518" t="str">
            <v>L240</v>
          </cell>
          <cell r="B4518" t="str">
            <v>DERMATITIS DE CONTACTO POR IRRITANTES, DEBIDA A DETERGENTES</v>
          </cell>
          <cell r="C4518" t="str">
            <v>082</v>
          </cell>
        </row>
        <row r="4519">
          <cell r="A4519" t="str">
            <v>L241</v>
          </cell>
          <cell r="B4519" t="str">
            <v>DERMATITIS DE CONTACTO POR IRRITANTES, DEBIDA A ACEITES Y GRASAS</v>
          </cell>
          <cell r="C4519" t="str">
            <v>082</v>
          </cell>
        </row>
        <row r="4520">
          <cell r="A4520" t="str">
            <v>L242</v>
          </cell>
          <cell r="B4520" t="str">
            <v>DERMATITIS DE CONTACTO POR IRRITANTES, DEBIDA A DISOLVENTES</v>
          </cell>
          <cell r="C4520" t="str">
            <v>082</v>
          </cell>
        </row>
        <row r="4521">
          <cell r="A4521" t="str">
            <v>L243</v>
          </cell>
          <cell r="B4521" t="str">
            <v>DERMATITIS DE CONTACTO POR IRRITANTES, DEBIDA A COSMETICOS</v>
          </cell>
          <cell r="C4521" t="str">
            <v>082</v>
          </cell>
        </row>
        <row r="4522">
          <cell r="A4522" t="str">
            <v>L244</v>
          </cell>
          <cell r="B4522" t="str">
            <v>DERMATITIS DE CONTAC. POR IRRITAN. DEBIDA A DROGAS EN CONTAC. CON LA P</v>
          </cell>
          <cell r="C4522" t="str">
            <v>082</v>
          </cell>
        </row>
        <row r="4523">
          <cell r="A4523" t="str">
            <v>L245</v>
          </cell>
          <cell r="B4523" t="str">
            <v>DERMATITIS DE CONTAC. POR IRRITAN. DEBIDA A OTROS PRODUCTOS QUIMICOS</v>
          </cell>
          <cell r="C4523" t="str">
            <v>082</v>
          </cell>
        </row>
        <row r="4524">
          <cell r="A4524" t="str">
            <v>L246</v>
          </cell>
          <cell r="B4524" t="str">
            <v>DERMATITIS DE CONTAC. POR IRRITAN. DEBIDA A ALIMEN. EN CONTAC. CON LA</v>
          </cell>
          <cell r="C4524" t="str">
            <v>082</v>
          </cell>
        </row>
        <row r="4525">
          <cell r="A4525" t="str">
            <v>L247</v>
          </cell>
          <cell r="B4525" t="str">
            <v>DERMATITIS DE CONTAC. POR IRRIT. DEBIDA A PLANTAS, EXCEPTO LAS ALIMENT</v>
          </cell>
          <cell r="C4525" t="str">
            <v>082</v>
          </cell>
        </row>
        <row r="4526">
          <cell r="A4526" t="str">
            <v>L248</v>
          </cell>
          <cell r="B4526" t="str">
            <v>DERMATITIS DE CONTACTO POR IRRITANTES, DEBIDA A OTROS AGENTES</v>
          </cell>
          <cell r="C4526" t="str">
            <v>082</v>
          </cell>
        </row>
        <row r="4527">
          <cell r="A4527" t="str">
            <v>L249</v>
          </cell>
          <cell r="B4527" t="str">
            <v>DERMATITIS DE CONTACTO POR IRRITANTES, DE CAUSA NO ESPECIFICADA</v>
          </cell>
          <cell r="C4527" t="str">
            <v>082</v>
          </cell>
        </row>
        <row r="4528">
          <cell r="A4528" t="str">
            <v>L25</v>
          </cell>
          <cell r="B4528" t="str">
            <v>DERMATITIS DE CONTACTO, FORMA NO ESPECIFICADA</v>
          </cell>
          <cell r="C4528" t="str">
            <v>082</v>
          </cell>
        </row>
        <row r="4529">
          <cell r="A4529" t="str">
            <v>L250</v>
          </cell>
          <cell r="B4529" t="str">
            <v>DERMATITIS DE CONTACTO, FORMA NO ESPECIFICADA, DEBIDA A COSMETICOS</v>
          </cell>
          <cell r="C4529" t="str">
            <v>082</v>
          </cell>
        </row>
        <row r="4530">
          <cell r="A4530" t="str">
            <v>L251</v>
          </cell>
          <cell r="B4530" t="str">
            <v>DERMATITIS DE CONTAC. FORMA NO ESPECIF. DEBIDA A DROGAS EN CONTAC. CON</v>
          </cell>
          <cell r="C4530" t="str">
            <v>082</v>
          </cell>
        </row>
        <row r="4531">
          <cell r="A4531" t="str">
            <v>L252</v>
          </cell>
          <cell r="B4531" t="str">
            <v>DERMATITIS DE CONTAC. FORMA NO ESPECIF. DEBIDA A COLORANTES</v>
          </cell>
          <cell r="C4531" t="str">
            <v>082</v>
          </cell>
        </row>
        <row r="4532">
          <cell r="A4532" t="str">
            <v>L253</v>
          </cell>
          <cell r="B4532" t="str">
            <v>DERMATITIS DE CONTAC. FORMA NO ESPECIF. DEBIDA A OTROS PRODUC. QUIM.</v>
          </cell>
          <cell r="C4532" t="str">
            <v>082</v>
          </cell>
        </row>
        <row r="4533">
          <cell r="A4533" t="str">
            <v>L254</v>
          </cell>
          <cell r="B4533" t="str">
            <v>DERMATITIS DE CONTAC. FORMA NO ESPECIF. DEBIDA A ALIMENT. EN CONTAC. C</v>
          </cell>
          <cell r="C4533" t="str">
            <v>082</v>
          </cell>
        </row>
        <row r="4534">
          <cell r="A4534" t="str">
            <v>L255</v>
          </cell>
          <cell r="B4534" t="str">
            <v>DERMATITIS DE CONTAC. FORMA NO ESPECIF. DEBIDA A PLANTAS, EXCEPTO LAS</v>
          </cell>
          <cell r="C4534" t="str">
            <v>082</v>
          </cell>
        </row>
        <row r="4535">
          <cell r="A4535" t="str">
            <v>L258</v>
          </cell>
          <cell r="B4535" t="str">
            <v>DERMATITIS DE CONTAC. FORMA NO ESPECIF. DEBIDA A OTROS AGENTES</v>
          </cell>
          <cell r="C4535" t="str">
            <v>082</v>
          </cell>
        </row>
        <row r="4536">
          <cell r="A4536" t="str">
            <v>L259</v>
          </cell>
          <cell r="B4536" t="str">
            <v>DERMATITIS DE CONTACTO, FORMA Y CAUSA NO ESPECIFICADA</v>
          </cell>
          <cell r="C4536" t="str">
            <v>082</v>
          </cell>
        </row>
        <row r="4537">
          <cell r="A4537" t="str">
            <v>L26</v>
          </cell>
          <cell r="B4537" t="str">
            <v>DERMATITIS EXFOLIATIVA</v>
          </cell>
          <cell r="C4537" t="str">
            <v>082</v>
          </cell>
        </row>
        <row r="4538">
          <cell r="A4538" t="str">
            <v>L27</v>
          </cell>
          <cell r="B4538" t="str">
            <v>DERMATITIS DEBIDA A SUSTANCIAS INGERIDAS</v>
          </cell>
          <cell r="C4538" t="str">
            <v>082</v>
          </cell>
        </row>
        <row r="4539">
          <cell r="A4539" t="str">
            <v>L270</v>
          </cell>
          <cell r="B4539" t="str">
            <v>ERUPCION CUTANEA GENERALIZADA DEBIDA A DROGAS Y MEDICAMENTOS</v>
          </cell>
          <cell r="C4539" t="str">
            <v>082</v>
          </cell>
        </row>
        <row r="4540">
          <cell r="A4540" t="str">
            <v>L271</v>
          </cell>
          <cell r="B4540" t="str">
            <v>ERUPCION CUTANEA LOCALIZADA DEBIDA A DROGAS Y MEDICAMENTOS</v>
          </cell>
          <cell r="C4540" t="str">
            <v>082</v>
          </cell>
        </row>
        <row r="4541">
          <cell r="A4541" t="str">
            <v>L272</v>
          </cell>
          <cell r="B4541" t="str">
            <v>DERMATITIS DEBIDA A INGESTION DE ALIMENTOS</v>
          </cell>
          <cell r="C4541" t="str">
            <v>082</v>
          </cell>
        </row>
        <row r="4542">
          <cell r="A4542" t="str">
            <v>L278</v>
          </cell>
          <cell r="B4542" t="str">
            <v>DERMATITIS DEBIDA A OTRAS SUSTANCIAS INGERIDAS</v>
          </cell>
          <cell r="C4542" t="str">
            <v>082</v>
          </cell>
        </row>
        <row r="4543">
          <cell r="A4543" t="str">
            <v>L279</v>
          </cell>
          <cell r="B4543" t="str">
            <v>DERMATITIS DEBIDAS A SUSTANCIAS INGERIDAS NO ESPECIFICADAS</v>
          </cell>
          <cell r="C4543" t="str">
            <v>082</v>
          </cell>
        </row>
        <row r="4544">
          <cell r="A4544" t="str">
            <v>L28</v>
          </cell>
          <cell r="B4544" t="str">
            <v>LIQUEN SIMPLE CRONICO Y PRURIGO</v>
          </cell>
          <cell r="C4544" t="str">
            <v>082</v>
          </cell>
        </row>
        <row r="4545">
          <cell r="A4545" t="str">
            <v>L280</v>
          </cell>
          <cell r="B4545" t="str">
            <v>LIQUEN SIMPLE CRONICO</v>
          </cell>
          <cell r="C4545" t="str">
            <v>082</v>
          </cell>
        </row>
        <row r="4546">
          <cell r="A4546" t="str">
            <v>L281</v>
          </cell>
          <cell r="B4546" t="str">
            <v>PRURIGO NODULAR</v>
          </cell>
          <cell r="C4546" t="str">
            <v>082</v>
          </cell>
        </row>
        <row r="4547">
          <cell r="A4547" t="str">
            <v>L282</v>
          </cell>
          <cell r="B4547" t="str">
            <v>OTROS PRURIGOS</v>
          </cell>
          <cell r="C4547" t="str">
            <v>082</v>
          </cell>
        </row>
        <row r="4548">
          <cell r="A4548" t="str">
            <v>L29</v>
          </cell>
          <cell r="B4548" t="str">
            <v>PRURITO</v>
          </cell>
          <cell r="C4548" t="str">
            <v>082</v>
          </cell>
        </row>
        <row r="4549">
          <cell r="A4549" t="str">
            <v>L290</v>
          </cell>
          <cell r="B4549" t="str">
            <v>PRURITO ANAL</v>
          </cell>
          <cell r="C4549" t="str">
            <v>082</v>
          </cell>
        </row>
        <row r="4550">
          <cell r="A4550" t="str">
            <v>L291</v>
          </cell>
          <cell r="B4550" t="str">
            <v>PRURITO ESCROTAL</v>
          </cell>
          <cell r="C4550" t="str">
            <v>082</v>
          </cell>
        </row>
        <row r="4551">
          <cell r="A4551" t="str">
            <v>L292</v>
          </cell>
          <cell r="B4551" t="str">
            <v>PRURITO VULVAR</v>
          </cell>
          <cell r="C4551" t="str">
            <v>082</v>
          </cell>
        </row>
        <row r="4552">
          <cell r="A4552" t="str">
            <v>L293</v>
          </cell>
          <cell r="B4552" t="str">
            <v>PRURITO ANOGENITAL, NO ESPECIFICADO</v>
          </cell>
          <cell r="C4552" t="str">
            <v>082</v>
          </cell>
        </row>
        <row r="4553">
          <cell r="A4553" t="str">
            <v>L298</v>
          </cell>
          <cell r="B4553" t="str">
            <v>OTROS PRURITOS</v>
          </cell>
          <cell r="C4553" t="str">
            <v>082</v>
          </cell>
        </row>
        <row r="4554">
          <cell r="A4554" t="str">
            <v>L299</v>
          </cell>
          <cell r="B4554" t="str">
            <v>PRURITO, NO ESPECIFICADO</v>
          </cell>
          <cell r="C4554" t="str">
            <v>082</v>
          </cell>
        </row>
        <row r="4555">
          <cell r="A4555" t="str">
            <v>L30</v>
          </cell>
          <cell r="B4555" t="str">
            <v>OTRAS DERMATITIS</v>
          </cell>
          <cell r="C4555" t="str">
            <v>082</v>
          </cell>
        </row>
        <row r="4556">
          <cell r="A4556" t="str">
            <v>L300</v>
          </cell>
          <cell r="B4556" t="str">
            <v>DERMATITIS NUMULAR</v>
          </cell>
          <cell r="C4556" t="str">
            <v>082</v>
          </cell>
        </row>
        <row r="4557">
          <cell r="A4557" t="str">
            <v>L301</v>
          </cell>
          <cell r="B4557" t="str">
            <v>DISHIDROSIS (PONFOLIX)</v>
          </cell>
          <cell r="C4557" t="str">
            <v>082</v>
          </cell>
        </row>
        <row r="4558">
          <cell r="A4558" t="str">
            <v>L302</v>
          </cell>
          <cell r="B4558" t="str">
            <v>AUTOSENSIBILIZACION CUTANEA</v>
          </cell>
          <cell r="C4558" t="str">
            <v>082</v>
          </cell>
        </row>
        <row r="4559">
          <cell r="A4559" t="str">
            <v>L303</v>
          </cell>
          <cell r="B4559" t="str">
            <v>DERMATITIS INFECCIOSA</v>
          </cell>
          <cell r="C4559" t="str">
            <v>082</v>
          </cell>
        </row>
        <row r="4560">
          <cell r="A4560" t="str">
            <v>L304</v>
          </cell>
          <cell r="B4560" t="str">
            <v>ERITEMA INTERTRIGO</v>
          </cell>
          <cell r="C4560" t="str">
            <v>082</v>
          </cell>
        </row>
        <row r="4561">
          <cell r="A4561" t="str">
            <v>L305</v>
          </cell>
          <cell r="B4561" t="str">
            <v>PITIRIASIS ALBA</v>
          </cell>
          <cell r="C4561" t="str">
            <v>082</v>
          </cell>
        </row>
        <row r="4562">
          <cell r="A4562" t="str">
            <v>L308</v>
          </cell>
          <cell r="B4562" t="str">
            <v>OTRAS DERMATITIS ESPECIFICADAS</v>
          </cell>
          <cell r="C4562" t="str">
            <v>082</v>
          </cell>
        </row>
        <row r="4563">
          <cell r="A4563" t="str">
            <v>L309</v>
          </cell>
          <cell r="B4563" t="str">
            <v>DERMATITIS, NO ESPECIFICADA</v>
          </cell>
          <cell r="C4563" t="str">
            <v>082</v>
          </cell>
        </row>
        <row r="4564">
          <cell r="A4564" t="str">
            <v>L40</v>
          </cell>
          <cell r="B4564" t="str">
            <v>PSORIASIS</v>
          </cell>
          <cell r="C4564" t="str">
            <v>082</v>
          </cell>
        </row>
        <row r="4565">
          <cell r="A4565" t="str">
            <v>L400</v>
          </cell>
          <cell r="B4565" t="str">
            <v>PSORIASIS VULGAR</v>
          </cell>
          <cell r="C4565" t="str">
            <v>082</v>
          </cell>
        </row>
        <row r="4566">
          <cell r="A4566" t="str">
            <v>L401</v>
          </cell>
          <cell r="B4566" t="str">
            <v>PSORIASIS PUSTULOSA GENERALIZADA</v>
          </cell>
          <cell r="C4566" t="str">
            <v>082</v>
          </cell>
        </row>
        <row r="4567">
          <cell r="A4567" t="str">
            <v>L402</v>
          </cell>
          <cell r="B4567" t="str">
            <v>ACRODERMATITIS CONTINUA</v>
          </cell>
          <cell r="C4567" t="str">
            <v>082</v>
          </cell>
        </row>
        <row r="4568">
          <cell r="A4568" t="str">
            <v>L403</v>
          </cell>
          <cell r="B4568" t="str">
            <v>PUSTULOSIS PALMAR Y PLANTAR</v>
          </cell>
          <cell r="C4568" t="str">
            <v>082</v>
          </cell>
        </row>
        <row r="4569">
          <cell r="A4569" t="str">
            <v>L404</v>
          </cell>
          <cell r="B4569" t="str">
            <v>PSORIASIS GUTTATA</v>
          </cell>
          <cell r="C4569" t="str">
            <v>082</v>
          </cell>
        </row>
        <row r="4570">
          <cell r="A4570" t="str">
            <v>L405</v>
          </cell>
          <cell r="B4570" t="str">
            <v>ARTROPATIA PSORIASICA (M07.0*- M07.3*, M09.0*)</v>
          </cell>
          <cell r="C4570" t="str">
            <v>082</v>
          </cell>
        </row>
        <row r="4571">
          <cell r="A4571" t="str">
            <v>L408</v>
          </cell>
          <cell r="B4571" t="str">
            <v>OTRAS PSORIASIS</v>
          </cell>
          <cell r="C4571" t="str">
            <v>082</v>
          </cell>
        </row>
        <row r="4572">
          <cell r="A4572" t="str">
            <v>L409</v>
          </cell>
          <cell r="B4572" t="str">
            <v>PSORIASIS, NO ESPECIFICADA</v>
          </cell>
          <cell r="C4572" t="str">
            <v>082</v>
          </cell>
        </row>
        <row r="4573">
          <cell r="A4573" t="str">
            <v>L41</v>
          </cell>
          <cell r="B4573" t="str">
            <v>PARAPSORIASIS</v>
          </cell>
          <cell r="C4573" t="str">
            <v>082</v>
          </cell>
        </row>
        <row r="4574">
          <cell r="A4574" t="str">
            <v>L410</v>
          </cell>
          <cell r="B4574" t="str">
            <v>PITIRIASIS LIQUENOIDE Y VARIOLIFORME AGUDA</v>
          </cell>
          <cell r="C4574" t="str">
            <v>082</v>
          </cell>
        </row>
        <row r="4575">
          <cell r="A4575" t="str">
            <v>L411</v>
          </cell>
          <cell r="B4575" t="str">
            <v>PITIRIASIS LIQUENOIDE CRONICA</v>
          </cell>
          <cell r="C4575" t="str">
            <v>082</v>
          </cell>
        </row>
        <row r="4576">
          <cell r="A4576" t="str">
            <v>L412</v>
          </cell>
          <cell r="B4576" t="str">
            <v>PAPULOSIS LINFOMATOIDE</v>
          </cell>
          <cell r="C4576" t="str">
            <v>082</v>
          </cell>
        </row>
        <row r="4577">
          <cell r="A4577" t="str">
            <v>L413</v>
          </cell>
          <cell r="B4577" t="str">
            <v>PARAPSORIASIS EN PLACAS PEQUEÑAS</v>
          </cell>
          <cell r="C4577" t="str">
            <v>082</v>
          </cell>
        </row>
        <row r="4578">
          <cell r="A4578" t="str">
            <v>L414</v>
          </cell>
          <cell r="B4578" t="str">
            <v>PARAPSORIASIS EN PLACAS GRANDES</v>
          </cell>
          <cell r="C4578" t="str">
            <v>082</v>
          </cell>
        </row>
        <row r="4579">
          <cell r="A4579" t="str">
            <v>L415</v>
          </cell>
          <cell r="B4579" t="str">
            <v>PARAPSORIASIS RETIFORME</v>
          </cell>
          <cell r="C4579" t="str">
            <v>082</v>
          </cell>
        </row>
        <row r="4580">
          <cell r="A4580" t="str">
            <v>L418</v>
          </cell>
          <cell r="B4580" t="str">
            <v>OTRAS PARAPSORIASIS</v>
          </cell>
          <cell r="C4580" t="str">
            <v>082</v>
          </cell>
        </row>
        <row r="4581">
          <cell r="A4581" t="str">
            <v>L419</v>
          </cell>
          <cell r="B4581" t="str">
            <v>PARAPSORIASIS, NO ESPECIFICADA</v>
          </cell>
          <cell r="C4581" t="str">
            <v>082</v>
          </cell>
        </row>
        <row r="4582">
          <cell r="A4582" t="str">
            <v>L42</v>
          </cell>
          <cell r="B4582" t="str">
            <v>PITIRIASIS ROSADA</v>
          </cell>
          <cell r="C4582" t="str">
            <v>082</v>
          </cell>
        </row>
        <row r="4583">
          <cell r="A4583" t="str">
            <v>L43</v>
          </cell>
          <cell r="B4583" t="str">
            <v>LIQUEN PLANO</v>
          </cell>
          <cell r="C4583" t="str">
            <v>082</v>
          </cell>
        </row>
        <row r="4584">
          <cell r="A4584" t="str">
            <v>L430</v>
          </cell>
          <cell r="B4584" t="str">
            <v>LIQUEN PLANO HIPERTROFICO</v>
          </cell>
          <cell r="C4584" t="str">
            <v>082</v>
          </cell>
        </row>
        <row r="4585">
          <cell r="A4585" t="str">
            <v>L431</v>
          </cell>
          <cell r="B4585" t="str">
            <v>LIQUEN PLANO FLICTENULAR</v>
          </cell>
          <cell r="C4585" t="str">
            <v>082</v>
          </cell>
        </row>
        <row r="4586">
          <cell r="A4586" t="str">
            <v>L432</v>
          </cell>
          <cell r="B4586" t="str">
            <v>REACCION LIQUENOIDE DEBIDA A DROGAS</v>
          </cell>
          <cell r="C4586" t="str">
            <v>082</v>
          </cell>
        </row>
        <row r="4587">
          <cell r="A4587" t="str">
            <v>L433</v>
          </cell>
          <cell r="B4587" t="str">
            <v>LIQUEN PLANO SUBAGUDO (ACTIVO)</v>
          </cell>
          <cell r="C4587" t="str">
            <v>082</v>
          </cell>
        </row>
        <row r="4588">
          <cell r="A4588" t="str">
            <v>L438</v>
          </cell>
          <cell r="B4588" t="str">
            <v>OTROS LIQUENES PLANOS</v>
          </cell>
          <cell r="C4588" t="str">
            <v>082</v>
          </cell>
        </row>
        <row r="4589">
          <cell r="A4589" t="str">
            <v>L439</v>
          </cell>
          <cell r="B4589" t="str">
            <v>LIQUEN PLANO, NO ESPECIFICADO</v>
          </cell>
          <cell r="C4589" t="str">
            <v>082</v>
          </cell>
        </row>
        <row r="4590">
          <cell r="A4590" t="str">
            <v>L44</v>
          </cell>
          <cell r="B4590" t="str">
            <v>OTROS TRASTORNOS PAPULOESCAMOSOS</v>
          </cell>
          <cell r="C4590" t="str">
            <v>082</v>
          </cell>
        </row>
        <row r="4591">
          <cell r="A4591" t="str">
            <v>L440</v>
          </cell>
          <cell r="B4591" t="str">
            <v>PITIRIASIS RUBRA PILARIS</v>
          </cell>
          <cell r="C4591" t="str">
            <v>082</v>
          </cell>
        </row>
        <row r="4592">
          <cell r="A4592" t="str">
            <v>L441</v>
          </cell>
          <cell r="B4592" t="str">
            <v>LIQUEN NITIDO</v>
          </cell>
          <cell r="C4592" t="str">
            <v>082</v>
          </cell>
        </row>
        <row r="4593">
          <cell r="A4593" t="str">
            <v>L442</v>
          </cell>
          <cell r="B4593" t="str">
            <v>LIQUEN ESTRIADO</v>
          </cell>
          <cell r="C4593" t="str">
            <v>082</v>
          </cell>
        </row>
        <row r="4594">
          <cell r="A4594" t="str">
            <v>L443</v>
          </cell>
          <cell r="B4594" t="str">
            <v>LIQUEN ROJO MONILIFORME</v>
          </cell>
          <cell r="C4594" t="str">
            <v>082</v>
          </cell>
        </row>
        <row r="4595">
          <cell r="A4595" t="str">
            <v>L444</v>
          </cell>
          <cell r="B4595" t="str">
            <v>ACRODERMATITIS PAPULAR INFANTIL (GIANNOTTI-CROSTI)</v>
          </cell>
          <cell r="C4595" t="str">
            <v>082</v>
          </cell>
        </row>
        <row r="4596">
          <cell r="A4596" t="str">
            <v>L448</v>
          </cell>
          <cell r="B4596" t="str">
            <v>OTROS TRASTORNOS PAPULOESCAMOSOS ESPECIFICADOS</v>
          </cell>
          <cell r="C4596" t="str">
            <v>082</v>
          </cell>
        </row>
        <row r="4597">
          <cell r="A4597" t="str">
            <v>L449</v>
          </cell>
          <cell r="B4597" t="str">
            <v>TRASTORNO PAPULOESCAMOSOS, NO ESPECIFICADO</v>
          </cell>
          <cell r="C4597" t="str">
            <v>082</v>
          </cell>
        </row>
        <row r="4598">
          <cell r="A4598" t="str">
            <v>L50</v>
          </cell>
          <cell r="B4598" t="str">
            <v>URTICARIA</v>
          </cell>
          <cell r="C4598" t="str">
            <v>082</v>
          </cell>
        </row>
        <row r="4599">
          <cell r="A4599" t="str">
            <v>L500</v>
          </cell>
          <cell r="B4599" t="str">
            <v>URTICARIA ALERGICA</v>
          </cell>
          <cell r="C4599" t="str">
            <v>082</v>
          </cell>
        </row>
        <row r="4600">
          <cell r="A4600" t="str">
            <v>L501</v>
          </cell>
          <cell r="B4600" t="str">
            <v>URTICARIA IDIOPATICA</v>
          </cell>
          <cell r="C4600" t="str">
            <v>082</v>
          </cell>
        </row>
        <row r="4601">
          <cell r="A4601" t="str">
            <v>L502</v>
          </cell>
          <cell r="B4601" t="str">
            <v>URTICARIA DEBIDA AL CALOR Y AL FRIO</v>
          </cell>
          <cell r="C4601" t="str">
            <v>082</v>
          </cell>
        </row>
        <row r="4602">
          <cell r="A4602" t="str">
            <v>L503</v>
          </cell>
          <cell r="B4602" t="str">
            <v>URTICARIA DERMATOGRAFICA</v>
          </cell>
          <cell r="C4602" t="str">
            <v>082</v>
          </cell>
        </row>
        <row r="4603">
          <cell r="A4603" t="str">
            <v>L504</v>
          </cell>
          <cell r="B4603" t="str">
            <v>URTICARIA VIBRATORIA</v>
          </cell>
          <cell r="C4603" t="str">
            <v>082</v>
          </cell>
        </row>
        <row r="4604">
          <cell r="A4604" t="str">
            <v>L505</v>
          </cell>
          <cell r="B4604" t="str">
            <v>URTICARIA COLINERGICA</v>
          </cell>
          <cell r="C4604" t="str">
            <v>082</v>
          </cell>
        </row>
        <row r="4605">
          <cell r="A4605" t="str">
            <v>L506</v>
          </cell>
          <cell r="B4605" t="str">
            <v>URTICARIA POR CONTACTO</v>
          </cell>
          <cell r="C4605" t="str">
            <v>082</v>
          </cell>
        </row>
        <row r="4606">
          <cell r="A4606" t="str">
            <v>L508</v>
          </cell>
          <cell r="B4606" t="str">
            <v>OTRAS URTICARIAS</v>
          </cell>
          <cell r="C4606" t="str">
            <v>082</v>
          </cell>
        </row>
        <row r="4607">
          <cell r="A4607" t="str">
            <v>L509</v>
          </cell>
          <cell r="B4607" t="str">
            <v>URTICARIA, NO ESPECIFICADA</v>
          </cell>
          <cell r="C4607" t="str">
            <v>082</v>
          </cell>
        </row>
        <row r="4608">
          <cell r="A4608" t="str">
            <v>L51</v>
          </cell>
          <cell r="B4608" t="str">
            <v>ERITEMA MULTIFORME</v>
          </cell>
          <cell r="C4608" t="str">
            <v>082</v>
          </cell>
        </row>
        <row r="4609">
          <cell r="A4609" t="str">
            <v>L510</v>
          </cell>
          <cell r="B4609" t="str">
            <v>ERITEMA MULTIFORME NO FLICTENULAR</v>
          </cell>
          <cell r="C4609" t="str">
            <v>082</v>
          </cell>
        </row>
        <row r="4610">
          <cell r="A4610" t="str">
            <v>L511</v>
          </cell>
          <cell r="B4610" t="str">
            <v>ERITEMA MULTIFORME FLICTENULAR</v>
          </cell>
          <cell r="C4610" t="str">
            <v>082</v>
          </cell>
        </row>
        <row r="4611">
          <cell r="A4611" t="str">
            <v>L512</v>
          </cell>
          <cell r="B4611" t="str">
            <v>NECROLISIS EPIDERMICA TOXICA (LYELI)</v>
          </cell>
          <cell r="C4611" t="str">
            <v>082</v>
          </cell>
        </row>
        <row r="4612">
          <cell r="A4612" t="str">
            <v>L518</v>
          </cell>
          <cell r="B4612" t="str">
            <v>OTROS ERITEMAS MULTIFORMES</v>
          </cell>
          <cell r="C4612" t="str">
            <v>082</v>
          </cell>
        </row>
        <row r="4613">
          <cell r="A4613" t="str">
            <v>L519</v>
          </cell>
          <cell r="B4613" t="str">
            <v>ERITEMA MULTIFORME, NO ESPECIFICADO</v>
          </cell>
          <cell r="C4613" t="str">
            <v>082</v>
          </cell>
        </row>
        <row r="4614">
          <cell r="A4614" t="str">
            <v>L52</v>
          </cell>
          <cell r="B4614" t="str">
            <v>ERITEMA NUDOSO</v>
          </cell>
          <cell r="C4614" t="str">
            <v>082</v>
          </cell>
        </row>
        <row r="4615">
          <cell r="A4615" t="str">
            <v>L53</v>
          </cell>
          <cell r="B4615" t="str">
            <v>OTRAS AFECCIONES ERITEMATOSAS</v>
          </cell>
          <cell r="C4615" t="str">
            <v>082</v>
          </cell>
        </row>
        <row r="4616">
          <cell r="A4616" t="str">
            <v>L530</v>
          </cell>
          <cell r="B4616" t="str">
            <v>ERITEMA TOXICO</v>
          </cell>
          <cell r="C4616" t="str">
            <v>082</v>
          </cell>
        </row>
        <row r="4617">
          <cell r="A4617" t="str">
            <v>L531</v>
          </cell>
          <cell r="B4617" t="str">
            <v>ERITEMA ANULAR CENTRIFUGO</v>
          </cell>
          <cell r="C4617" t="str">
            <v>082</v>
          </cell>
        </row>
        <row r="4618">
          <cell r="A4618" t="str">
            <v>L532</v>
          </cell>
          <cell r="B4618" t="str">
            <v>ERITEMA MARGINADO</v>
          </cell>
          <cell r="C4618" t="str">
            <v>082</v>
          </cell>
        </row>
        <row r="4619">
          <cell r="A4619" t="str">
            <v>L533</v>
          </cell>
          <cell r="B4619" t="str">
            <v>OTROS ERITEMAS FIGURADOS CRONICOS</v>
          </cell>
          <cell r="C4619" t="str">
            <v>082</v>
          </cell>
        </row>
        <row r="4620">
          <cell r="A4620" t="str">
            <v>L538</v>
          </cell>
          <cell r="B4620" t="str">
            <v>OTRAS AFECCIONES ERITEMATOSAS ESPECIFICADAS</v>
          </cell>
          <cell r="C4620" t="str">
            <v>082</v>
          </cell>
        </row>
        <row r="4621">
          <cell r="A4621" t="str">
            <v>L539</v>
          </cell>
          <cell r="B4621" t="str">
            <v>AFECCION ERITEMATOSA, NO ESPECIFICADA</v>
          </cell>
          <cell r="C4621" t="str">
            <v>082</v>
          </cell>
        </row>
        <row r="4622">
          <cell r="A4622" t="str">
            <v>L55</v>
          </cell>
          <cell r="B4622" t="str">
            <v>QUEMADURA SOLAR</v>
          </cell>
          <cell r="C4622" t="str">
            <v>082</v>
          </cell>
        </row>
        <row r="4623">
          <cell r="A4623" t="str">
            <v>L550</v>
          </cell>
          <cell r="B4623" t="str">
            <v>QUEMADURA SOLAR DE PRIMER GRADO</v>
          </cell>
          <cell r="C4623" t="str">
            <v>082</v>
          </cell>
        </row>
        <row r="4624">
          <cell r="A4624" t="str">
            <v>L551</v>
          </cell>
          <cell r="B4624" t="str">
            <v>QUEMADURA SOLAR DE SEGUNDO GRADO</v>
          </cell>
          <cell r="C4624" t="str">
            <v>082</v>
          </cell>
        </row>
        <row r="4625">
          <cell r="A4625" t="str">
            <v>L552</v>
          </cell>
          <cell r="B4625" t="str">
            <v>QUEMADURA SOLAR DE TERCER GRADO</v>
          </cell>
          <cell r="C4625" t="str">
            <v>082</v>
          </cell>
        </row>
        <row r="4626">
          <cell r="A4626" t="str">
            <v>L558</v>
          </cell>
          <cell r="B4626" t="str">
            <v>OTRAS QUEMADURAS SOLARES</v>
          </cell>
          <cell r="C4626" t="str">
            <v>082</v>
          </cell>
        </row>
        <row r="4627">
          <cell r="A4627" t="str">
            <v>L559</v>
          </cell>
          <cell r="B4627" t="str">
            <v>QUEMADURA SOLAR, NO ESPECIFICADA</v>
          </cell>
          <cell r="C4627" t="str">
            <v>082</v>
          </cell>
        </row>
        <row r="4628">
          <cell r="A4628" t="str">
            <v>L56</v>
          </cell>
          <cell r="B4628" t="str">
            <v>OTROS CAMBIOS AGUDOS DE LA PIEL DEBIDOS A RADIACION ULTRAVIOLETA</v>
          </cell>
          <cell r="C4628" t="str">
            <v>082</v>
          </cell>
        </row>
        <row r="4629">
          <cell r="A4629" t="str">
            <v>L560</v>
          </cell>
          <cell r="B4629" t="str">
            <v>RESPUESTA FOTOTOXICA A DROGAS</v>
          </cell>
          <cell r="C4629" t="str">
            <v>082</v>
          </cell>
        </row>
        <row r="4630">
          <cell r="A4630" t="str">
            <v>L561</v>
          </cell>
          <cell r="B4630" t="str">
            <v>RESPUESTA FOTOALERGICA A DROGAS</v>
          </cell>
          <cell r="C4630" t="str">
            <v>082</v>
          </cell>
        </row>
        <row r="4631">
          <cell r="A4631" t="str">
            <v>L562</v>
          </cell>
          <cell r="B4631" t="str">
            <v>DERMATITIS POR FOTOCONTACTO (DERMATITIS DE BERLOQUE)</v>
          </cell>
          <cell r="C4631" t="str">
            <v>082</v>
          </cell>
        </row>
        <row r="4632">
          <cell r="A4632" t="str">
            <v>L563</v>
          </cell>
          <cell r="B4632" t="str">
            <v>URTICARIA SOLAR</v>
          </cell>
          <cell r="C4632" t="str">
            <v>082</v>
          </cell>
        </row>
        <row r="4633">
          <cell r="A4633" t="str">
            <v>L564</v>
          </cell>
          <cell r="B4633" t="str">
            <v>ERUPCION POLIMORFA A LA LUZ</v>
          </cell>
          <cell r="C4633" t="str">
            <v>082</v>
          </cell>
        </row>
        <row r="4634">
          <cell r="A4634" t="str">
            <v>L568</v>
          </cell>
          <cell r="B4634" t="str">
            <v>OTROS CAMBIOS AGUDOS ESPEC. DE LA PIEL DEBIDOS A RADIACION ULTRAVIOL.</v>
          </cell>
          <cell r="C4634" t="str">
            <v>082</v>
          </cell>
        </row>
        <row r="4635">
          <cell r="A4635" t="str">
            <v>L569</v>
          </cell>
          <cell r="B4635" t="str">
            <v>CAMBIO AGUDO DE LA PIEL DEBIDO A RADIACION ULTRAV. SIN OTRA ESPECIFOC.</v>
          </cell>
          <cell r="C4635" t="str">
            <v>082</v>
          </cell>
        </row>
        <row r="4636">
          <cell r="A4636" t="str">
            <v>L57</v>
          </cell>
          <cell r="B4636" t="str">
            <v>CAMBIOS DE LA PIEL DEBIDOS A EXPOSICION CRONICA A RADIAC. NO IONIZANTE</v>
          </cell>
          <cell r="C4636" t="str">
            <v>082</v>
          </cell>
        </row>
        <row r="4637">
          <cell r="A4637" t="str">
            <v>L570</v>
          </cell>
          <cell r="B4637" t="str">
            <v>QUERATOSIS ACTINICA</v>
          </cell>
          <cell r="C4637" t="str">
            <v>082</v>
          </cell>
        </row>
        <row r="4638">
          <cell r="A4638" t="str">
            <v>L571</v>
          </cell>
          <cell r="B4638" t="str">
            <v>RETICULOIDE ACTINICO</v>
          </cell>
          <cell r="C4638" t="str">
            <v>082</v>
          </cell>
        </row>
        <row r="4639">
          <cell r="A4639" t="str">
            <v>L572</v>
          </cell>
          <cell r="B4639" t="str">
            <v>PIEL ROMBOIDAL DE LA NUCA</v>
          </cell>
          <cell r="C4639" t="str">
            <v>082</v>
          </cell>
        </row>
        <row r="4640">
          <cell r="A4640" t="str">
            <v>L573</v>
          </cell>
          <cell r="B4640" t="str">
            <v>POIQUILODERMIA DE CIVATTE</v>
          </cell>
          <cell r="C4640" t="str">
            <v>082</v>
          </cell>
        </row>
        <row r="4641">
          <cell r="A4641" t="str">
            <v>L574</v>
          </cell>
          <cell r="B4641" t="str">
            <v>PIEL LAXA SENIL</v>
          </cell>
          <cell r="C4641" t="str">
            <v>082</v>
          </cell>
        </row>
        <row r="4642">
          <cell r="A4642" t="str">
            <v>L575</v>
          </cell>
          <cell r="B4642" t="str">
            <v>GRANULOMA ACTINICO</v>
          </cell>
          <cell r="C4642" t="str">
            <v>082</v>
          </cell>
        </row>
        <row r="4643">
          <cell r="A4643" t="str">
            <v>L578</v>
          </cell>
          <cell r="B4643" t="str">
            <v>OTROS CAMBIOS DE LA PIEL DEBIDOS A EXPOSICION CRONICA A RADIAC. NO ION</v>
          </cell>
          <cell r="C4643" t="str">
            <v>082</v>
          </cell>
        </row>
        <row r="4644">
          <cell r="A4644" t="str">
            <v>L579</v>
          </cell>
          <cell r="B4644" t="str">
            <v>CAMBIOS DE LA PIEL DEBIDOS A EXPOS. CRONICA A RADIAC. NO IONIZ. SIN OT</v>
          </cell>
          <cell r="C4644" t="str">
            <v>082</v>
          </cell>
        </row>
        <row r="4645">
          <cell r="A4645" t="str">
            <v>L58</v>
          </cell>
          <cell r="B4645" t="str">
            <v>RADIODERMATITIS</v>
          </cell>
          <cell r="C4645" t="str">
            <v>082</v>
          </cell>
        </row>
        <row r="4646">
          <cell r="A4646" t="str">
            <v>L580</v>
          </cell>
          <cell r="B4646" t="str">
            <v>RADIODERMATITIS AGUDA</v>
          </cell>
          <cell r="C4646" t="str">
            <v>082</v>
          </cell>
        </row>
        <row r="4647">
          <cell r="A4647" t="str">
            <v>L581</v>
          </cell>
          <cell r="B4647" t="str">
            <v>RADIODERMATITIS CRONICA</v>
          </cell>
          <cell r="C4647" t="str">
            <v>082</v>
          </cell>
        </row>
        <row r="4648">
          <cell r="A4648" t="str">
            <v>L589</v>
          </cell>
          <cell r="B4648" t="str">
            <v>RADIODERMATITIS, NO ESPECIFICADA</v>
          </cell>
          <cell r="C4648" t="str">
            <v>082</v>
          </cell>
        </row>
        <row r="4649">
          <cell r="A4649" t="str">
            <v>L59</v>
          </cell>
          <cell r="B4649" t="str">
            <v>OTROS TRASTORNOS DE LA PIEL Y DEL TEJIDO SUBC. RELACIONADOS CON RADIA</v>
          </cell>
          <cell r="C4649" t="str">
            <v>082</v>
          </cell>
        </row>
        <row r="4650">
          <cell r="A4650" t="str">
            <v>L590</v>
          </cell>
          <cell r="B4650" t="str">
            <v>ERITEMA AB IGNE (DERMATITIS AB IGNE)</v>
          </cell>
          <cell r="C4650" t="str">
            <v>082</v>
          </cell>
        </row>
        <row r="4651">
          <cell r="A4651" t="str">
            <v>L598</v>
          </cell>
          <cell r="B4651" t="str">
            <v>OTROS TRASTORNOS ESPECIF. DE LA PIEL Y DEL TEJIDO SUBC. RELAC. CON RAD</v>
          </cell>
          <cell r="C4651" t="str">
            <v>082</v>
          </cell>
        </row>
        <row r="4652">
          <cell r="A4652" t="str">
            <v>L599</v>
          </cell>
          <cell r="B4652" t="str">
            <v>TRASTORNOS NO ESPECIF. DE LA PIEL Y DEL TEJIDO SUBC. RALACION. CON RAD</v>
          </cell>
          <cell r="C4652" t="str">
            <v>082</v>
          </cell>
        </row>
        <row r="4653">
          <cell r="A4653" t="str">
            <v>L60</v>
          </cell>
          <cell r="B4653" t="str">
            <v>TRASTORNOS DE LAS UÑAS</v>
          </cell>
          <cell r="C4653" t="str">
            <v>082</v>
          </cell>
        </row>
        <row r="4654">
          <cell r="A4654" t="str">
            <v>L600</v>
          </cell>
          <cell r="B4654" t="str">
            <v>UÑA ENCARNADA</v>
          </cell>
          <cell r="C4654" t="str">
            <v>082</v>
          </cell>
        </row>
        <row r="4655">
          <cell r="A4655" t="str">
            <v>L601</v>
          </cell>
          <cell r="B4655" t="str">
            <v>ONICOLISIS</v>
          </cell>
          <cell r="C4655" t="str">
            <v>082</v>
          </cell>
        </row>
        <row r="4656">
          <cell r="A4656" t="str">
            <v>L602</v>
          </cell>
          <cell r="B4656" t="str">
            <v>ONICOGRIPOSIS</v>
          </cell>
          <cell r="C4656" t="str">
            <v>082</v>
          </cell>
        </row>
        <row r="4657">
          <cell r="A4657" t="str">
            <v>L603</v>
          </cell>
          <cell r="B4657" t="str">
            <v>DISTROFIA UNGUEAL</v>
          </cell>
          <cell r="C4657" t="str">
            <v>082</v>
          </cell>
        </row>
        <row r="4658">
          <cell r="A4658" t="str">
            <v>L604</v>
          </cell>
          <cell r="B4658" t="str">
            <v>LINEAS DE BEAU</v>
          </cell>
          <cell r="C4658" t="str">
            <v>082</v>
          </cell>
        </row>
        <row r="4659">
          <cell r="A4659" t="str">
            <v>L605</v>
          </cell>
          <cell r="B4659" t="str">
            <v>SINDROME DE LA UÑA AMARILLA</v>
          </cell>
          <cell r="C4659" t="str">
            <v>082</v>
          </cell>
        </row>
        <row r="4660">
          <cell r="A4660" t="str">
            <v>L608</v>
          </cell>
          <cell r="B4660" t="str">
            <v>OTROS TRASTORNOS DE LAS UÑAS</v>
          </cell>
          <cell r="C4660" t="str">
            <v>082</v>
          </cell>
        </row>
        <row r="4661">
          <cell r="A4661" t="str">
            <v>L609</v>
          </cell>
          <cell r="B4661" t="str">
            <v>TRASTORNO DE LA UÑA, NO ESPECIFICADO</v>
          </cell>
          <cell r="C4661" t="str">
            <v>082</v>
          </cell>
        </row>
        <row r="4662">
          <cell r="A4662" t="str">
            <v>L63</v>
          </cell>
          <cell r="B4662" t="str">
            <v>ALOPECIA AREATA</v>
          </cell>
          <cell r="C4662" t="str">
            <v>082</v>
          </cell>
        </row>
        <row r="4663">
          <cell r="A4663" t="str">
            <v>L630</v>
          </cell>
          <cell r="B4663" t="str">
            <v>ALOPECIA (CAPITIS) TOTAL</v>
          </cell>
          <cell r="C4663" t="str">
            <v>082</v>
          </cell>
        </row>
        <row r="4664">
          <cell r="A4664" t="str">
            <v>L631</v>
          </cell>
          <cell r="B4664" t="str">
            <v>ALOPECIA UNIVERSAL</v>
          </cell>
          <cell r="C4664" t="str">
            <v>082</v>
          </cell>
        </row>
        <row r="4665">
          <cell r="A4665" t="str">
            <v>L632</v>
          </cell>
          <cell r="B4665" t="str">
            <v>OFIASIS</v>
          </cell>
          <cell r="C4665" t="str">
            <v>082</v>
          </cell>
        </row>
        <row r="4666">
          <cell r="A4666" t="str">
            <v>L638</v>
          </cell>
          <cell r="B4666" t="str">
            <v>OTRAS ALOPECIAS AREATAS</v>
          </cell>
          <cell r="C4666" t="str">
            <v>082</v>
          </cell>
        </row>
        <row r="4667">
          <cell r="A4667" t="str">
            <v>L639</v>
          </cell>
          <cell r="B4667" t="str">
            <v>ALOPECIA AREATA, NO ESPECIFICADA</v>
          </cell>
          <cell r="C4667" t="str">
            <v>082</v>
          </cell>
        </row>
        <row r="4668">
          <cell r="A4668" t="str">
            <v>L64</v>
          </cell>
          <cell r="B4668" t="str">
            <v>ALOPECIA ANDROGENA</v>
          </cell>
          <cell r="C4668" t="str">
            <v>082</v>
          </cell>
        </row>
        <row r="4669">
          <cell r="A4669" t="str">
            <v>L640</v>
          </cell>
          <cell r="B4669" t="str">
            <v>ALOPECIA ANDROGENA, INDUCIDA POR DROGAS</v>
          </cell>
          <cell r="C4669" t="str">
            <v>082</v>
          </cell>
        </row>
        <row r="4670">
          <cell r="A4670" t="str">
            <v>L648</v>
          </cell>
          <cell r="B4670" t="str">
            <v>OTRAS ALOPECIAS ANDROGENAS</v>
          </cell>
          <cell r="C4670" t="str">
            <v>082</v>
          </cell>
        </row>
        <row r="4671">
          <cell r="A4671" t="str">
            <v>L649</v>
          </cell>
          <cell r="B4671" t="str">
            <v>ALOPECIA ANDROGENA, NO ESPECIFICADA</v>
          </cell>
          <cell r="C4671" t="str">
            <v>082</v>
          </cell>
        </row>
        <row r="4672">
          <cell r="A4672" t="str">
            <v>L65</v>
          </cell>
          <cell r="B4672" t="str">
            <v>OTRA PERDIDA NO CICATRICIAL DEL PELO</v>
          </cell>
          <cell r="C4672" t="str">
            <v>082</v>
          </cell>
        </row>
        <row r="4673">
          <cell r="A4673" t="str">
            <v>L650</v>
          </cell>
          <cell r="B4673" t="str">
            <v>PERDIDA CAPILAR TELOGENA</v>
          </cell>
          <cell r="C4673" t="str">
            <v>082</v>
          </cell>
        </row>
        <row r="4674">
          <cell r="A4674" t="str">
            <v>L651</v>
          </cell>
          <cell r="B4674" t="str">
            <v>PERDIDA CAPILAR ANAGENA</v>
          </cell>
          <cell r="C4674" t="str">
            <v>082</v>
          </cell>
        </row>
        <row r="4675">
          <cell r="A4675" t="str">
            <v>L652</v>
          </cell>
          <cell r="B4675" t="str">
            <v>ALOPECIA MUCINOSA</v>
          </cell>
          <cell r="C4675" t="str">
            <v>082</v>
          </cell>
        </row>
        <row r="4676">
          <cell r="A4676" t="str">
            <v>L658</v>
          </cell>
          <cell r="B4676" t="str">
            <v>OTRAS PERDIDAS ESPECIFICADAS NO CICATRICIALES DEL PELO</v>
          </cell>
          <cell r="C4676" t="str">
            <v>082</v>
          </cell>
        </row>
        <row r="4677">
          <cell r="A4677" t="str">
            <v>L659</v>
          </cell>
          <cell r="B4677" t="str">
            <v>PERDIDA NO CICATRICIAL DEL PELO, SIN OTRA ESPECIFICACION</v>
          </cell>
          <cell r="C4677" t="str">
            <v>082</v>
          </cell>
        </row>
        <row r="4678">
          <cell r="A4678" t="str">
            <v>L66</v>
          </cell>
          <cell r="B4678" t="str">
            <v>ALOPECIA CICATRICIAL (PERDIDA CICATRICIAL DEL PELO)</v>
          </cell>
          <cell r="C4678" t="str">
            <v>082</v>
          </cell>
        </row>
        <row r="4679">
          <cell r="A4679" t="str">
            <v>L660</v>
          </cell>
          <cell r="B4679" t="str">
            <v>SEUDOPELADA</v>
          </cell>
          <cell r="C4679" t="str">
            <v>082</v>
          </cell>
        </row>
        <row r="4680">
          <cell r="A4680" t="str">
            <v>L661</v>
          </cell>
          <cell r="B4680" t="str">
            <v>LIQUEN PLANO PILARIS</v>
          </cell>
          <cell r="C4680" t="str">
            <v>082</v>
          </cell>
        </row>
        <row r="4681">
          <cell r="A4681" t="str">
            <v>L662</v>
          </cell>
          <cell r="B4681" t="str">
            <v>FOLICULITIS DECALVANTE</v>
          </cell>
          <cell r="C4681" t="str">
            <v>082</v>
          </cell>
        </row>
        <row r="4682">
          <cell r="A4682" t="str">
            <v>L663</v>
          </cell>
          <cell r="B4682" t="str">
            <v>PERIFOLICULITIS CAPITIS ABSCEDENS</v>
          </cell>
          <cell r="C4682" t="str">
            <v>082</v>
          </cell>
        </row>
        <row r="4683">
          <cell r="A4683" t="str">
            <v>L664</v>
          </cell>
          <cell r="B4683" t="str">
            <v>FOLICULITIS ULERITEMATOSA RETICULADA</v>
          </cell>
          <cell r="C4683" t="str">
            <v>082</v>
          </cell>
        </row>
        <row r="4684">
          <cell r="A4684" t="str">
            <v>L668</v>
          </cell>
          <cell r="B4684" t="str">
            <v>OTRAS ALOPECIAS CICATRICIALES</v>
          </cell>
          <cell r="C4684" t="str">
            <v>082</v>
          </cell>
        </row>
        <row r="4685">
          <cell r="A4685" t="str">
            <v>L669</v>
          </cell>
          <cell r="B4685" t="str">
            <v>ALOPECIA CICATRICIAL, NO ESPECIFICADA</v>
          </cell>
          <cell r="C4685" t="str">
            <v>082</v>
          </cell>
        </row>
        <row r="4686">
          <cell r="A4686" t="str">
            <v>L67</v>
          </cell>
          <cell r="B4686" t="str">
            <v>ANORMALIDADES DEL TALLO Y DEL COLOR DEL PELO</v>
          </cell>
          <cell r="C4686" t="str">
            <v>082</v>
          </cell>
        </row>
        <row r="4687">
          <cell r="A4687" t="str">
            <v>L670</v>
          </cell>
          <cell r="B4687" t="str">
            <v>TRICORREXIS NUDOSA</v>
          </cell>
          <cell r="C4687" t="str">
            <v>082</v>
          </cell>
        </row>
        <row r="4688">
          <cell r="A4688" t="str">
            <v>L671</v>
          </cell>
          <cell r="B4688" t="str">
            <v>VARIACION DEL COLOR DEL PELO</v>
          </cell>
          <cell r="C4688" t="str">
            <v>082</v>
          </cell>
        </row>
        <row r="4689">
          <cell r="A4689" t="str">
            <v>L678</v>
          </cell>
          <cell r="B4689" t="str">
            <v>OTRAS ANORMALIDADES DEL TALLO Y DEL COLOR DEL PELO</v>
          </cell>
          <cell r="C4689" t="str">
            <v>082</v>
          </cell>
        </row>
        <row r="4690">
          <cell r="A4690" t="str">
            <v>L679</v>
          </cell>
          <cell r="B4690" t="str">
            <v>ANORMALIDAD NO ESPECIFICADA DEL TALLO Y DEL COLOR DEL PELO</v>
          </cell>
          <cell r="C4690" t="str">
            <v>082</v>
          </cell>
        </row>
        <row r="4691">
          <cell r="A4691" t="str">
            <v>L68</v>
          </cell>
          <cell r="B4691" t="str">
            <v>HIPERTRICOSIS</v>
          </cell>
          <cell r="C4691" t="str">
            <v>082</v>
          </cell>
        </row>
        <row r="4692">
          <cell r="A4692" t="str">
            <v>L680</v>
          </cell>
          <cell r="B4692" t="str">
            <v>HIRSUTISMO</v>
          </cell>
          <cell r="C4692" t="str">
            <v>082</v>
          </cell>
        </row>
        <row r="4693">
          <cell r="A4693" t="str">
            <v>L681</v>
          </cell>
          <cell r="B4693" t="str">
            <v>HIPERTRICOSIS LANUGINOSA ADQUIRIDA</v>
          </cell>
          <cell r="C4693" t="str">
            <v>082</v>
          </cell>
        </row>
        <row r="4694">
          <cell r="A4694" t="str">
            <v>L682</v>
          </cell>
          <cell r="B4694" t="str">
            <v>HIPERTRICOSIS LOCALIZADA</v>
          </cell>
          <cell r="C4694" t="str">
            <v>082</v>
          </cell>
        </row>
        <row r="4695">
          <cell r="A4695" t="str">
            <v>L683</v>
          </cell>
          <cell r="B4695" t="str">
            <v>POLITRIQUIA</v>
          </cell>
          <cell r="C4695" t="str">
            <v>082</v>
          </cell>
        </row>
        <row r="4696">
          <cell r="A4696" t="str">
            <v>L688</v>
          </cell>
          <cell r="B4696" t="str">
            <v>OTRAS HIPERTRICOSIS</v>
          </cell>
          <cell r="C4696" t="str">
            <v>082</v>
          </cell>
        </row>
        <row r="4697">
          <cell r="A4697" t="str">
            <v>L689</v>
          </cell>
          <cell r="B4697" t="str">
            <v>HIPERTRICOSIS, NO ESPECIFICADA</v>
          </cell>
          <cell r="C4697" t="str">
            <v>082</v>
          </cell>
        </row>
        <row r="4698">
          <cell r="A4698" t="str">
            <v>L70</v>
          </cell>
          <cell r="B4698" t="str">
            <v>ACNE</v>
          </cell>
          <cell r="C4698" t="str">
            <v>082</v>
          </cell>
        </row>
        <row r="4699">
          <cell r="A4699" t="str">
            <v>L700</v>
          </cell>
          <cell r="B4699" t="str">
            <v>ACNE VULGAR</v>
          </cell>
          <cell r="C4699" t="str">
            <v>082</v>
          </cell>
        </row>
        <row r="4700">
          <cell r="A4700" t="str">
            <v>L701</v>
          </cell>
          <cell r="B4700" t="str">
            <v>ACNE CONGLOBADO</v>
          </cell>
          <cell r="C4700" t="str">
            <v>082</v>
          </cell>
        </row>
        <row r="4701">
          <cell r="A4701" t="str">
            <v>L702</v>
          </cell>
          <cell r="B4701" t="str">
            <v>ACNE VARIOLIFORME</v>
          </cell>
          <cell r="C4701" t="str">
            <v>082</v>
          </cell>
        </row>
        <row r="4702">
          <cell r="A4702" t="str">
            <v>L703</v>
          </cell>
          <cell r="B4702" t="str">
            <v>ACNE TROPICAL</v>
          </cell>
          <cell r="C4702" t="str">
            <v>082</v>
          </cell>
        </row>
        <row r="4703">
          <cell r="A4703" t="str">
            <v>L704</v>
          </cell>
          <cell r="B4703" t="str">
            <v>ACNE INFANTIL</v>
          </cell>
          <cell r="C4703" t="str">
            <v>082</v>
          </cell>
        </row>
        <row r="4704">
          <cell r="A4704" t="str">
            <v>L705</v>
          </cell>
          <cell r="B4704" t="str">
            <v>ACNE EXORIADO DE LA MUJER JOVEN</v>
          </cell>
          <cell r="C4704" t="str">
            <v>082</v>
          </cell>
        </row>
        <row r="4705">
          <cell r="A4705" t="str">
            <v>L708</v>
          </cell>
          <cell r="B4705" t="str">
            <v>OTROS ACNES</v>
          </cell>
          <cell r="C4705" t="str">
            <v>082</v>
          </cell>
        </row>
        <row r="4706">
          <cell r="A4706" t="str">
            <v>L709</v>
          </cell>
          <cell r="B4706" t="str">
            <v>ACNE, NO ESPECIFICADO</v>
          </cell>
          <cell r="C4706" t="str">
            <v>082</v>
          </cell>
        </row>
        <row r="4707">
          <cell r="A4707" t="str">
            <v>L71</v>
          </cell>
          <cell r="B4707" t="str">
            <v>ROSACEA</v>
          </cell>
          <cell r="C4707" t="str">
            <v>082</v>
          </cell>
        </row>
        <row r="4708">
          <cell r="A4708" t="str">
            <v>L710</v>
          </cell>
          <cell r="B4708" t="str">
            <v>DERMATITIS PERIBUCAL</v>
          </cell>
          <cell r="C4708" t="str">
            <v>082</v>
          </cell>
        </row>
        <row r="4709">
          <cell r="A4709" t="str">
            <v>L711</v>
          </cell>
          <cell r="B4709" t="str">
            <v>RINOFIMA</v>
          </cell>
          <cell r="C4709" t="str">
            <v>082</v>
          </cell>
        </row>
        <row r="4710">
          <cell r="A4710" t="str">
            <v>L718</v>
          </cell>
          <cell r="B4710" t="str">
            <v>OTRAS ROSACEAS</v>
          </cell>
          <cell r="C4710" t="str">
            <v>082</v>
          </cell>
        </row>
        <row r="4711">
          <cell r="A4711" t="str">
            <v>L719</v>
          </cell>
          <cell r="B4711" t="str">
            <v>ROSACEA, NO ESPECIFICADA</v>
          </cell>
          <cell r="C4711" t="str">
            <v>082</v>
          </cell>
        </row>
        <row r="4712">
          <cell r="A4712" t="str">
            <v>L72</v>
          </cell>
          <cell r="B4712" t="str">
            <v>QUISTE FOLICULAR DE LA PIEL Y DEL TEJIDO SUBCUTANEO</v>
          </cell>
          <cell r="C4712" t="str">
            <v>082</v>
          </cell>
        </row>
        <row r="4713">
          <cell r="A4713" t="str">
            <v>L720</v>
          </cell>
          <cell r="B4713" t="str">
            <v>QUISTE EPIDERMICO</v>
          </cell>
          <cell r="C4713" t="str">
            <v>082</v>
          </cell>
        </row>
        <row r="4714">
          <cell r="A4714" t="str">
            <v>L721</v>
          </cell>
          <cell r="B4714" t="str">
            <v>QUISTE TRICODERMICO</v>
          </cell>
          <cell r="C4714" t="str">
            <v>082</v>
          </cell>
        </row>
        <row r="4715">
          <cell r="A4715" t="str">
            <v>L722</v>
          </cell>
          <cell r="B4715" t="str">
            <v>ESTEATOCISTOMA MULTIPLE</v>
          </cell>
          <cell r="C4715" t="str">
            <v>082</v>
          </cell>
        </row>
        <row r="4716">
          <cell r="A4716" t="str">
            <v>L728</v>
          </cell>
          <cell r="B4716" t="str">
            <v>OTROS QUISTES FOLICULARES DE LA PIEL Y DEL TEJIDO SUBCUTANEO</v>
          </cell>
          <cell r="C4716" t="str">
            <v>082</v>
          </cell>
        </row>
        <row r="4717">
          <cell r="A4717" t="str">
            <v>L729</v>
          </cell>
          <cell r="B4717" t="str">
            <v>QUISTE FOLICULAR DE LA PIEL Y DEL TEJIDO SUBCUT. SIN OTRA ESPECIFICAC.</v>
          </cell>
          <cell r="C4717" t="str">
            <v>082</v>
          </cell>
        </row>
        <row r="4718">
          <cell r="A4718" t="str">
            <v>L73</v>
          </cell>
          <cell r="B4718" t="str">
            <v>OTROS TRASTORNOS FOLICULARES</v>
          </cell>
          <cell r="C4718" t="str">
            <v>082</v>
          </cell>
        </row>
        <row r="4719">
          <cell r="A4719" t="str">
            <v>L730</v>
          </cell>
          <cell r="B4719" t="str">
            <v>ACNE QUELOIDE</v>
          </cell>
          <cell r="C4719" t="str">
            <v>082</v>
          </cell>
        </row>
        <row r="4720">
          <cell r="A4720" t="str">
            <v>L731</v>
          </cell>
          <cell r="B4720" t="str">
            <v>SEUDOFOLICULITIS DE LA BARBA</v>
          </cell>
          <cell r="C4720" t="str">
            <v>082</v>
          </cell>
        </row>
        <row r="4721">
          <cell r="A4721" t="str">
            <v>L732</v>
          </cell>
          <cell r="B4721" t="str">
            <v>HIDRADENITIS SUPURATIVA</v>
          </cell>
          <cell r="C4721" t="str">
            <v>082</v>
          </cell>
        </row>
        <row r="4722">
          <cell r="A4722" t="str">
            <v>L738</v>
          </cell>
          <cell r="B4722" t="str">
            <v>OTROS TRASTORNOS FOLICULARES ESPECIFICADOS</v>
          </cell>
          <cell r="C4722" t="str">
            <v>082</v>
          </cell>
        </row>
        <row r="4723">
          <cell r="A4723" t="str">
            <v>L739</v>
          </cell>
          <cell r="B4723" t="str">
            <v>TRASTORNO FOLICULAR, NO ESPECIFICADO</v>
          </cell>
          <cell r="C4723" t="str">
            <v>082</v>
          </cell>
        </row>
        <row r="4724">
          <cell r="A4724" t="str">
            <v>L74</v>
          </cell>
          <cell r="B4724" t="str">
            <v>TRASTORNOS SUDORIPAROS ECRINOS</v>
          </cell>
          <cell r="C4724" t="str">
            <v>082</v>
          </cell>
        </row>
        <row r="4725">
          <cell r="A4725" t="str">
            <v>L740</v>
          </cell>
          <cell r="B4725" t="str">
            <v>MILIARIA RUBRA</v>
          </cell>
          <cell r="C4725" t="str">
            <v>082</v>
          </cell>
        </row>
        <row r="4726">
          <cell r="A4726" t="str">
            <v>L741</v>
          </cell>
          <cell r="B4726" t="str">
            <v>MILIARIA CRISTALINA</v>
          </cell>
          <cell r="C4726" t="str">
            <v>082</v>
          </cell>
        </row>
        <row r="4727">
          <cell r="A4727" t="str">
            <v>L742</v>
          </cell>
          <cell r="B4727" t="str">
            <v>MILIARIA PROFUNDA</v>
          </cell>
          <cell r="C4727" t="str">
            <v>082</v>
          </cell>
        </row>
        <row r="4728">
          <cell r="A4728" t="str">
            <v>L743</v>
          </cell>
          <cell r="B4728" t="str">
            <v>MILIARIA, NO ESPECIFICADA</v>
          </cell>
          <cell r="C4728" t="str">
            <v>082</v>
          </cell>
        </row>
        <row r="4729">
          <cell r="A4729" t="str">
            <v>L744</v>
          </cell>
          <cell r="B4729" t="str">
            <v>ANHIDROSIS</v>
          </cell>
          <cell r="C4729" t="str">
            <v>082</v>
          </cell>
        </row>
        <row r="4730">
          <cell r="A4730" t="str">
            <v>L748</v>
          </cell>
          <cell r="B4730" t="str">
            <v>OTROS TRASTORNOS SUDORIPAROS ECRINOS</v>
          </cell>
          <cell r="C4730" t="str">
            <v>082</v>
          </cell>
        </row>
        <row r="4731">
          <cell r="A4731" t="str">
            <v>L749</v>
          </cell>
          <cell r="B4731" t="str">
            <v>TRASTORNO SUDORIPARO ECRINO, NO ESPECIFICADO</v>
          </cell>
          <cell r="C4731" t="str">
            <v>082</v>
          </cell>
        </row>
        <row r="4732">
          <cell r="A4732" t="str">
            <v>L75</v>
          </cell>
          <cell r="B4732" t="str">
            <v>TRASTORNOS SUDORIPAROS APOCRINOS</v>
          </cell>
          <cell r="C4732" t="str">
            <v>082</v>
          </cell>
        </row>
        <row r="4733">
          <cell r="A4733" t="str">
            <v>L750</v>
          </cell>
          <cell r="B4733" t="str">
            <v>BROMHIDROSIS</v>
          </cell>
          <cell r="C4733" t="str">
            <v>082</v>
          </cell>
        </row>
        <row r="4734">
          <cell r="A4734" t="str">
            <v>L751</v>
          </cell>
          <cell r="B4734" t="str">
            <v>CROMHIDROSIS</v>
          </cell>
          <cell r="C4734" t="str">
            <v>082</v>
          </cell>
        </row>
        <row r="4735">
          <cell r="A4735" t="str">
            <v>L752</v>
          </cell>
          <cell r="B4735" t="str">
            <v>MILIARIA APOCRINA</v>
          </cell>
          <cell r="C4735" t="str">
            <v>082</v>
          </cell>
        </row>
        <row r="4736">
          <cell r="A4736" t="str">
            <v>L758</v>
          </cell>
          <cell r="B4736" t="str">
            <v>OTROS TRASTORNOS SUDORIPAROS APOCRINOS</v>
          </cell>
          <cell r="C4736" t="str">
            <v>082</v>
          </cell>
        </row>
        <row r="4737">
          <cell r="A4737" t="str">
            <v>L759</v>
          </cell>
          <cell r="B4737" t="str">
            <v>TRASTORNO SUDORIPARO APOCRINO, NO ESPECIFICADO</v>
          </cell>
          <cell r="C4737" t="str">
            <v>082</v>
          </cell>
        </row>
        <row r="4738">
          <cell r="A4738" t="str">
            <v>L80</v>
          </cell>
          <cell r="B4738" t="str">
            <v>VITILIGO</v>
          </cell>
          <cell r="C4738" t="str">
            <v>082</v>
          </cell>
        </row>
        <row r="4739">
          <cell r="A4739" t="str">
            <v>L81</v>
          </cell>
          <cell r="B4739" t="str">
            <v>OTROS TRASTORNOS DE LA PIGMENTACION</v>
          </cell>
          <cell r="C4739" t="str">
            <v>082</v>
          </cell>
        </row>
        <row r="4740">
          <cell r="A4740" t="str">
            <v>L810</v>
          </cell>
          <cell r="B4740" t="str">
            <v>HIPERPIGMENTACION POSTINFLAMATORIA</v>
          </cell>
          <cell r="C4740" t="str">
            <v>082</v>
          </cell>
        </row>
        <row r="4741">
          <cell r="A4741" t="str">
            <v>L811</v>
          </cell>
          <cell r="B4741" t="str">
            <v>CLOASMA</v>
          </cell>
          <cell r="C4741" t="str">
            <v>082</v>
          </cell>
        </row>
        <row r="4742">
          <cell r="A4742" t="str">
            <v>L812</v>
          </cell>
          <cell r="B4742" t="str">
            <v>EFELIDE</v>
          </cell>
          <cell r="C4742" t="str">
            <v>082</v>
          </cell>
        </row>
        <row r="4743">
          <cell r="A4743" t="str">
            <v>L813</v>
          </cell>
          <cell r="B4743" t="str">
            <v>MANCHAS CAFE CON LECHE</v>
          </cell>
          <cell r="C4743" t="str">
            <v>082</v>
          </cell>
        </row>
        <row r="4744">
          <cell r="A4744" t="str">
            <v>L814</v>
          </cell>
          <cell r="B4744" t="str">
            <v>OTROS TIPOS DE HIPERPIGMENTACION MELANODERMICA</v>
          </cell>
          <cell r="C4744" t="str">
            <v>082</v>
          </cell>
        </row>
        <row r="4745">
          <cell r="A4745" t="str">
            <v>L815</v>
          </cell>
          <cell r="B4745" t="str">
            <v>LEUCODERMIA, NO CLASIFICADA EN OTRA PARTE</v>
          </cell>
          <cell r="C4745" t="str">
            <v>082</v>
          </cell>
        </row>
        <row r="4746">
          <cell r="A4746" t="str">
            <v>L816</v>
          </cell>
          <cell r="B4746" t="str">
            <v>OTROS TRASTORNOS DE DISMINUCION DE LA FORMACION DE LA MELANINA</v>
          </cell>
          <cell r="C4746" t="str">
            <v>082</v>
          </cell>
        </row>
        <row r="4747">
          <cell r="A4747" t="str">
            <v>L817</v>
          </cell>
          <cell r="B4747" t="str">
            <v>DERMATOSIS PURPURICA PIGMENTADA</v>
          </cell>
          <cell r="C4747" t="str">
            <v>082</v>
          </cell>
        </row>
        <row r="4748">
          <cell r="A4748" t="str">
            <v>L818</v>
          </cell>
          <cell r="B4748" t="str">
            <v>OTROS TRASTORNOS ESPECIFICADOS DE LA PIGMENTACION</v>
          </cell>
          <cell r="C4748" t="str">
            <v>082</v>
          </cell>
        </row>
        <row r="4749">
          <cell r="A4749" t="str">
            <v>L819</v>
          </cell>
          <cell r="B4749" t="str">
            <v>TRASTORNO DE LA PIGMENTACION, NO ESPECIFICADO</v>
          </cell>
          <cell r="C4749" t="str">
            <v>082</v>
          </cell>
        </row>
        <row r="4750">
          <cell r="A4750" t="str">
            <v>L82</v>
          </cell>
          <cell r="B4750" t="str">
            <v>QUERATOSIS SEBORREICA</v>
          </cell>
          <cell r="C4750" t="str">
            <v>082</v>
          </cell>
        </row>
        <row r="4751">
          <cell r="A4751" t="str">
            <v>L83</v>
          </cell>
          <cell r="B4751" t="str">
            <v>ACANTOSIS NIGRICANS</v>
          </cell>
          <cell r="C4751" t="str">
            <v>082</v>
          </cell>
        </row>
        <row r="4752">
          <cell r="A4752" t="str">
            <v>L84</v>
          </cell>
          <cell r="B4752" t="str">
            <v>CALLOS Y CALLOSIDADES</v>
          </cell>
          <cell r="C4752" t="str">
            <v>082</v>
          </cell>
        </row>
        <row r="4753">
          <cell r="A4753" t="str">
            <v>L85</v>
          </cell>
          <cell r="B4753" t="str">
            <v>OTROS TIPOS DE ENGROSAMIENTO EPIDERMICO</v>
          </cell>
          <cell r="C4753" t="str">
            <v>082</v>
          </cell>
        </row>
        <row r="4754">
          <cell r="A4754" t="str">
            <v>L850</v>
          </cell>
          <cell r="B4754" t="str">
            <v>ICTIOSIS ADQUIRIDA</v>
          </cell>
          <cell r="C4754" t="str">
            <v>082</v>
          </cell>
        </row>
        <row r="4755">
          <cell r="A4755" t="str">
            <v>L851</v>
          </cell>
          <cell r="B4755" t="str">
            <v>QUERATOSIS (QUERATODERMIA) PALMAR Y PLANTAR ADQUIRIDA</v>
          </cell>
          <cell r="C4755" t="str">
            <v>082</v>
          </cell>
        </row>
        <row r="4756">
          <cell r="A4756" t="str">
            <v>L852</v>
          </cell>
          <cell r="B4756" t="str">
            <v>QUERATOSIS PUNCTATA (PALMAR Y PLANTAR)</v>
          </cell>
          <cell r="C4756" t="str">
            <v>082</v>
          </cell>
        </row>
        <row r="4757">
          <cell r="A4757" t="str">
            <v>L853</v>
          </cell>
          <cell r="B4757" t="str">
            <v>XEROSIS DEL CUTIS</v>
          </cell>
          <cell r="C4757" t="str">
            <v>082</v>
          </cell>
        </row>
        <row r="4758">
          <cell r="A4758" t="str">
            <v>L858</v>
          </cell>
          <cell r="B4758" t="str">
            <v>OTROS ENGROSAMIENTOS EPIDERMICOS ESPECIFICADOS</v>
          </cell>
          <cell r="C4758" t="str">
            <v>082</v>
          </cell>
        </row>
        <row r="4759">
          <cell r="A4759" t="str">
            <v>L859</v>
          </cell>
          <cell r="B4759" t="str">
            <v>ENGROSAMIENTO EPIDERMICO, NO ESPECIFICADO</v>
          </cell>
          <cell r="C4759" t="str">
            <v>082</v>
          </cell>
        </row>
        <row r="4760">
          <cell r="A4760" t="str">
            <v>L87</v>
          </cell>
          <cell r="B4760" t="str">
            <v>TRASTORNOS DE LA ELIMINACION TRANSEPIDERMICA</v>
          </cell>
          <cell r="C4760" t="str">
            <v>082</v>
          </cell>
        </row>
        <row r="4761">
          <cell r="A4761" t="str">
            <v>L870</v>
          </cell>
          <cell r="B4761" t="str">
            <v>QUERATOSIS FOLICULAR Y PARAFOLICULAR PENETRANTE DEL CUTIS</v>
          </cell>
          <cell r="C4761" t="str">
            <v>082</v>
          </cell>
        </row>
        <row r="4762">
          <cell r="A4762" t="str">
            <v>L871</v>
          </cell>
          <cell r="B4762" t="str">
            <v>COLAGENOSIS PERFORANTE REACTIVA</v>
          </cell>
          <cell r="C4762" t="str">
            <v>082</v>
          </cell>
        </row>
        <row r="4763">
          <cell r="A4763" t="str">
            <v>L872</v>
          </cell>
          <cell r="B4763" t="str">
            <v>ELASTOSIS SERPIGINOSA PERFORANTE</v>
          </cell>
          <cell r="C4763" t="str">
            <v>082</v>
          </cell>
        </row>
        <row r="4764">
          <cell r="A4764" t="str">
            <v>L878</v>
          </cell>
          <cell r="B4764" t="str">
            <v>OTROS TRASTORNOS DE LA ELIMINACION TRANSEPIDERMICA</v>
          </cell>
          <cell r="C4764" t="str">
            <v>082</v>
          </cell>
        </row>
        <row r="4765">
          <cell r="A4765" t="str">
            <v>L879</v>
          </cell>
          <cell r="B4765" t="str">
            <v>TRASTORNO DE LA ELIMINACION TRANSEPIDERMICA, NO ESPECIFICADO</v>
          </cell>
          <cell r="C4765" t="str">
            <v>082</v>
          </cell>
        </row>
        <row r="4766">
          <cell r="A4766" t="str">
            <v>L88</v>
          </cell>
          <cell r="B4766" t="str">
            <v>PIODERMA GANGRENOSO</v>
          </cell>
          <cell r="C4766" t="str">
            <v>082</v>
          </cell>
        </row>
        <row r="4767">
          <cell r="A4767" t="str">
            <v>L89X</v>
          </cell>
          <cell r="B4767" t="str">
            <v>ULCERA DE DECUBITO</v>
          </cell>
          <cell r="C4767" t="str">
            <v>082</v>
          </cell>
        </row>
        <row r="4768">
          <cell r="A4768" t="str">
            <v>L90</v>
          </cell>
          <cell r="B4768" t="str">
            <v>TRASTORNOS ATROFICOS DE LA PIEL</v>
          </cell>
          <cell r="C4768" t="str">
            <v>082</v>
          </cell>
        </row>
        <row r="4769">
          <cell r="A4769" t="str">
            <v>L900</v>
          </cell>
          <cell r="B4769" t="str">
            <v>LIQUEN ESCLEROSO Y ATROFICO</v>
          </cell>
          <cell r="C4769" t="str">
            <v>082</v>
          </cell>
        </row>
        <row r="4770">
          <cell r="A4770" t="str">
            <v>L901</v>
          </cell>
          <cell r="B4770" t="str">
            <v>ANETODERMIA DE SCHWENINGER-BUZZI</v>
          </cell>
          <cell r="C4770" t="str">
            <v>082</v>
          </cell>
        </row>
        <row r="4771">
          <cell r="A4771" t="str">
            <v>L902</v>
          </cell>
          <cell r="B4771" t="str">
            <v>ANETODERMIA DE JADASSOHN-PELLIZZARI</v>
          </cell>
          <cell r="C4771" t="str">
            <v>082</v>
          </cell>
        </row>
        <row r="4772">
          <cell r="A4772" t="str">
            <v>L903</v>
          </cell>
          <cell r="B4772" t="str">
            <v>ATROFODERMA DE PASINI Y PIERINI</v>
          </cell>
          <cell r="C4772" t="str">
            <v>082</v>
          </cell>
        </row>
        <row r="4773">
          <cell r="A4773" t="str">
            <v>L904</v>
          </cell>
          <cell r="B4773" t="str">
            <v>ACRODERMATITIS CRONICA ATROFICA</v>
          </cell>
          <cell r="C4773" t="str">
            <v>082</v>
          </cell>
        </row>
        <row r="4774">
          <cell r="A4774" t="str">
            <v>L905</v>
          </cell>
          <cell r="B4774" t="str">
            <v>FIBROSIS Y AFECCIONES CICATRICIALES DE LA PIEL</v>
          </cell>
          <cell r="C4774" t="str">
            <v>082</v>
          </cell>
        </row>
        <row r="4775">
          <cell r="A4775" t="str">
            <v>L906</v>
          </cell>
          <cell r="B4775" t="str">
            <v>ESTRIAS ATROFICAS</v>
          </cell>
          <cell r="C4775" t="str">
            <v>082</v>
          </cell>
        </row>
        <row r="4776">
          <cell r="A4776" t="str">
            <v>L908</v>
          </cell>
          <cell r="B4776" t="str">
            <v>OTROS TRASTORNOS ATROFICOS DE LA PIEL</v>
          </cell>
          <cell r="C4776" t="str">
            <v>082</v>
          </cell>
        </row>
        <row r="4777">
          <cell r="A4777" t="str">
            <v>L909</v>
          </cell>
          <cell r="B4777" t="str">
            <v>TRASTORNO ATROFICO DE LA PIEL, NO ESPECIFICADO</v>
          </cell>
          <cell r="C4777" t="str">
            <v>082</v>
          </cell>
        </row>
        <row r="4778">
          <cell r="A4778" t="str">
            <v>L91</v>
          </cell>
          <cell r="B4778" t="str">
            <v>TRASTORNOS HIPERTROFICOS DE LA PIEL</v>
          </cell>
          <cell r="C4778" t="str">
            <v>082</v>
          </cell>
        </row>
        <row r="4779">
          <cell r="A4779" t="str">
            <v>L910</v>
          </cell>
          <cell r="B4779" t="str">
            <v>CICATRIZ QUELOIDE</v>
          </cell>
          <cell r="C4779" t="str">
            <v>082</v>
          </cell>
        </row>
        <row r="4780">
          <cell r="A4780" t="str">
            <v>L918</v>
          </cell>
          <cell r="B4780" t="str">
            <v>OTROS TRASTORNOS HIPERTROFICOS DE LA PIEL</v>
          </cell>
          <cell r="C4780" t="str">
            <v>082</v>
          </cell>
        </row>
        <row r="4781">
          <cell r="A4781" t="str">
            <v>L919</v>
          </cell>
          <cell r="B4781" t="str">
            <v>TRASTORNO HIPERTROFICO DE LA PIEL, NO ESPECIFICADO</v>
          </cell>
          <cell r="C4781" t="str">
            <v>082</v>
          </cell>
        </row>
        <row r="4782">
          <cell r="A4782" t="str">
            <v>L92</v>
          </cell>
          <cell r="B4782" t="str">
            <v>TRASTORNOS GRANULOMATOSOS DE LA PIEL Y DEL TEJIDO SUBCUTANEO</v>
          </cell>
          <cell r="C4782" t="str">
            <v>082</v>
          </cell>
        </row>
        <row r="4783">
          <cell r="A4783" t="str">
            <v>L920</v>
          </cell>
          <cell r="B4783" t="str">
            <v>GRANULOMA ANULAR</v>
          </cell>
          <cell r="C4783" t="str">
            <v>082</v>
          </cell>
        </row>
        <row r="4784">
          <cell r="A4784" t="str">
            <v>L921</v>
          </cell>
          <cell r="B4784" t="str">
            <v>NECROBIOSIS LIPIDICA, NO CLASIFICADA EN OTRA PARTE</v>
          </cell>
          <cell r="C4784" t="str">
            <v>082</v>
          </cell>
        </row>
        <row r="4785">
          <cell r="A4785" t="str">
            <v>L922</v>
          </cell>
          <cell r="B4785" t="str">
            <v>GRANULOMA FACIAL (GRANULOMA EOSINOFILO DE LA PIEL)</v>
          </cell>
          <cell r="C4785" t="str">
            <v>082</v>
          </cell>
        </row>
        <row r="4786">
          <cell r="A4786" t="str">
            <v>L923</v>
          </cell>
          <cell r="B4786" t="str">
            <v>GRANULOMA POR CUERPO EXTRAÑO EN LA PIEL Y EN EL TEJIDO SUBCUTANEO</v>
          </cell>
          <cell r="C4786" t="str">
            <v>082</v>
          </cell>
        </row>
        <row r="4787">
          <cell r="A4787" t="str">
            <v>L928</v>
          </cell>
          <cell r="B4787" t="str">
            <v>OTROS TRASTORNOS GRANULOMATOSOS DE LA PIEL Y DEL TEJIDO SUBCUTANEO</v>
          </cell>
          <cell r="C4787" t="str">
            <v>082</v>
          </cell>
        </row>
        <row r="4788">
          <cell r="A4788" t="str">
            <v>L929</v>
          </cell>
          <cell r="B4788" t="str">
            <v>TRASTORNO GRANULOMATOSO DE LA PIEL Y DEL TEJIDO SUBC. NO ESPECIFIC.</v>
          </cell>
          <cell r="C4788" t="str">
            <v>082</v>
          </cell>
        </row>
        <row r="4789">
          <cell r="A4789" t="str">
            <v>L93</v>
          </cell>
          <cell r="B4789" t="str">
            <v>LUPUS ERITEMATOSO</v>
          </cell>
          <cell r="C4789" t="str">
            <v>082</v>
          </cell>
        </row>
        <row r="4790">
          <cell r="A4790" t="str">
            <v>L930</v>
          </cell>
          <cell r="B4790" t="str">
            <v>LUPUS ERITEMATOSO DISCOIDE</v>
          </cell>
          <cell r="C4790" t="str">
            <v>082</v>
          </cell>
        </row>
        <row r="4791">
          <cell r="A4791" t="str">
            <v>L931</v>
          </cell>
          <cell r="B4791" t="str">
            <v>LUPUS ERITEMATOSO CUTANEO SUBAGUDO</v>
          </cell>
          <cell r="C4791" t="str">
            <v>082</v>
          </cell>
        </row>
        <row r="4792">
          <cell r="A4792" t="str">
            <v>L932</v>
          </cell>
          <cell r="B4792" t="str">
            <v>OTROS LUPUS ERITEMATOSO LOCALIZADOS</v>
          </cell>
          <cell r="C4792" t="str">
            <v>082</v>
          </cell>
        </row>
        <row r="4793">
          <cell r="A4793" t="str">
            <v>L94</v>
          </cell>
          <cell r="B4793" t="str">
            <v>OTROS TRASTORNOS LOCALIZADOS DEL TEJIDO CONJUNTIVO</v>
          </cell>
          <cell r="C4793" t="str">
            <v>082</v>
          </cell>
        </row>
        <row r="4794">
          <cell r="A4794" t="str">
            <v>L940</v>
          </cell>
          <cell r="B4794" t="str">
            <v>ESCLERODERMA LOCALIZADO (MORFEA)</v>
          </cell>
          <cell r="C4794" t="str">
            <v>082</v>
          </cell>
        </row>
        <row r="4795">
          <cell r="A4795" t="str">
            <v>L941</v>
          </cell>
          <cell r="B4795" t="str">
            <v>ESCLERODERMA LINEAL</v>
          </cell>
          <cell r="C4795" t="str">
            <v>082</v>
          </cell>
        </row>
        <row r="4796">
          <cell r="A4796" t="str">
            <v>L942</v>
          </cell>
          <cell r="B4796" t="str">
            <v>CALCINOSIS DE LA PIEL</v>
          </cell>
          <cell r="C4796" t="str">
            <v>082</v>
          </cell>
        </row>
        <row r="4797">
          <cell r="A4797" t="str">
            <v>L943</v>
          </cell>
          <cell r="B4797" t="str">
            <v>ESCLERODACTILIA</v>
          </cell>
          <cell r="C4797" t="str">
            <v>082</v>
          </cell>
        </row>
        <row r="4798">
          <cell r="A4798" t="str">
            <v>L944</v>
          </cell>
          <cell r="B4798" t="str">
            <v>PAPULAS DE GOTTRON</v>
          </cell>
          <cell r="C4798" t="str">
            <v>082</v>
          </cell>
        </row>
        <row r="4799">
          <cell r="A4799" t="str">
            <v>L945</v>
          </cell>
          <cell r="B4799" t="str">
            <v>POIQUILODERMIA VASCULAR ATROFICA</v>
          </cell>
          <cell r="C4799" t="str">
            <v>082</v>
          </cell>
        </row>
        <row r="4800">
          <cell r="A4800" t="str">
            <v>L946</v>
          </cell>
          <cell r="B4800" t="str">
            <v>AINHUM</v>
          </cell>
          <cell r="C4800" t="str">
            <v>082</v>
          </cell>
        </row>
        <row r="4801">
          <cell r="A4801" t="str">
            <v>L948</v>
          </cell>
          <cell r="B4801" t="str">
            <v>OTROS TRASTORNOS LOCALIZADOS ESPECIFICADOS DEL TEJIDO CONJUNTIVO</v>
          </cell>
          <cell r="C4801" t="str">
            <v>082</v>
          </cell>
        </row>
        <row r="4802">
          <cell r="A4802" t="str">
            <v>L949</v>
          </cell>
          <cell r="B4802" t="str">
            <v>TRASTORNO LOCALIZADO DEL TEJIDO CONJUNTIVO, NO ESPECIFICADO</v>
          </cell>
          <cell r="C4802" t="str">
            <v>082</v>
          </cell>
        </row>
        <row r="4803">
          <cell r="A4803" t="str">
            <v>L95</v>
          </cell>
          <cell r="B4803" t="str">
            <v>VASCULITIS LIMITADA A LA PIEL, NO CLASIFICADA EN OTRA PARTE</v>
          </cell>
          <cell r="C4803" t="str">
            <v>082</v>
          </cell>
        </row>
        <row r="4804">
          <cell r="A4804" t="str">
            <v>L950</v>
          </cell>
          <cell r="B4804" t="str">
            <v>VASCULITIS LIVEDOIDE</v>
          </cell>
          <cell r="C4804" t="str">
            <v>082</v>
          </cell>
        </row>
        <row r="4805">
          <cell r="A4805" t="str">
            <v>L951</v>
          </cell>
          <cell r="B4805" t="str">
            <v>ERITEMA ELEVATUM DIUTINUM</v>
          </cell>
          <cell r="C4805" t="str">
            <v>082</v>
          </cell>
        </row>
        <row r="4806">
          <cell r="A4806" t="str">
            <v>L958</v>
          </cell>
          <cell r="B4806" t="str">
            <v>OTRAS VASCULITIS LIMITADAS A LA PIEL</v>
          </cell>
          <cell r="C4806" t="str">
            <v>082</v>
          </cell>
        </row>
        <row r="4807">
          <cell r="A4807" t="str">
            <v>L959</v>
          </cell>
          <cell r="B4807" t="str">
            <v>VASCULITIS LIMITADA A LA PIEL, SIN OTRA ESPECIFICACION</v>
          </cell>
          <cell r="C4807" t="str">
            <v>082</v>
          </cell>
        </row>
        <row r="4808">
          <cell r="A4808" t="str">
            <v>L97</v>
          </cell>
          <cell r="B4808" t="str">
            <v>ULCERA DE MIEMBRO INFERIOR, NO CLASIFICADA EN OTRA PARTE</v>
          </cell>
          <cell r="C4808" t="str">
            <v>082</v>
          </cell>
        </row>
        <row r="4809">
          <cell r="A4809" t="str">
            <v>L98</v>
          </cell>
          <cell r="B4809" t="str">
            <v>OTROS TRASTORNOS DE LA PIEL Y DEL TEJIDO SUBC. NO CLASIFIC. EN OTRA PA</v>
          </cell>
          <cell r="C4809" t="str">
            <v>082</v>
          </cell>
        </row>
        <row r="4810">
          <cell r="A4810" t="str">
            <v>L980</v>
          </cell>
          <cell r="B4810" t="str">
            <v>GRANULOMA PIOGENO</v>
          </cell>
          <cell r="C4810" t="str">
            <v>082</v>
          </cell>
        </row>
        <row r="4811">
          <cell r="A4811" t="str">
            <v>L981</v>
          </cell>
          <cell r="B4811" t="str">
            <v>DERMATITIS FACTICIA</v>
          </cell>
          <cell r="C4811" t="str">
            <v>082</v>
          </cell>
        </row>
        <row r="4812">
          <cell r="A4812" t="str">
            <v>L982</v>
          </cell>
          <cell r="B4812" t="str">
            <v>DERMATOSIS NEUTROFILA FEBRIL (SWEET)</v>
          </cell>
          <cell r="C4812" t="str">
            <v>082</v>
          </cell>
        </row>
        <row r="4813">
          <cell r="A4813" t="str">
            <v>L983</v>
          </cell>
          <cell r="B4813" t="str">
            <v>CELULITIS EOSINOFILA (WELLS)</v>
          </cell>
          <cell r="C4813" t="str">
            <v>082</v>
          </cell>
        </row>
        <row r="4814">
          <cell r="A4814" t="str">
            <v>L984</v>
          </cell>
          <cell r="B4814" t="str">
            <v>ULCERA CRONICA DE LA PIEL, NO CLASIFICADA EN OTRA PARTE</v>
          </cell>
          <cell r="C4814" t="str">
            <v>082</v>
          </cell>
        </row>
        <row r="4815">
          <cell r="A4815" t="str">
            <v>L984</v>
          </cell>
          <cell r="B4815" t="str">
            <v>ULCERA CRONICA DE LA PIEL, NO CLASIFICADA EN OTRA PARTE</v>
          </cell>
          <cell r="C4815" t="str">
            <v>082</v>
          </cell>
        </row>
        <row r="4816">
          <cell r="A4816" t="str">
            <v>L985</v>
          </cell>
          <cell r="B4816" t="str">
            <v>MUCINOSIS DE LA PIEL</v>
          </cell>
          <cell r="C4816" t="str">
            <v>082</v>
          </cell>
        </row>
        <row r="4817">
          <cell r="A4817" t="str">
            <v>L986</v>
          </cell>
          <cell r="B4817" t="str">
            <v>OTROS TRASTORNOS INFILTRATIVOS DE LA PIEL Y DEL TEJIDO SUBCUTANEO</v>
          </cell>
          <cell r="C4817" t="str">
            <v>082</v>
          </cell>
        </row>
        <row r="4818">
          <cell r="A4818" t="str">
            <v>L988</v>
          </cell>
          <cell r="B4818" t="str">
            <v>OTROS TRASTORNOS ESPECIFICADOS DE LA PIEL Y DEL TEJIDO SUBCUTANEO</v>
          </cell>
          <cell r="C4818" t="str">
            <v>082</v>
          </cell>
        </row>
        <row r="4819">
          <cell r="A4819" t="str">
            <v>L989</v>
          </cell>
          <cell r="B4819" t="str">
            <v>TRASTORNO DE LA PIEL Y DEL TEJIDO SUBCUTANEO, NO ESPECIFICADO</v>
          </cell>
          <cell r="C4819" t="str">
            <v>082</v>
          </cell>
        </row>
        <row r="4820">
          <cell r="A4820" t="str">
            <v>M00</v>
          </cell>
          <cell r="B4820" t="str">
            <v>ARTRITIS PIOGENA</v>
          </cell>
          <cell r="C4820" t="str">
            <v>083</v>
          </cell>
        </row>
        <row r="4821">
          <cell r="A4821" t="str">
            <v>M000</v>
          </cell>
          <cell r="B4821" t="str">
            <v>ARTRITIS Y POLIARTRITIS ESTAFILOCOCICA</v>
          </cell>
          <cell r="C4821" t="str">
            <v>083</v>
          </cell>
        </row>
        <row r="4822">
          <cell r="A4822" t="str">
            <v>M001</v>
          </cell>
          <cell r="B4822" t="str">
            <v>ARTRITIS Y POLIARTRITIS NEUMOCOCICA</v>
          </cell>
          <cell r="C4822" t="str">
            <v>083</v>
          </cell>
        </row>
        <row r="4823">
          <cell r="A4823" t="str">
            <v>M002</v>
          </cell>
          <cell r="B4823" t="str">
            <v>OTRAS ARTRITIS Y POLIARTRITIS ESTREPTOCOCICAS</v>
          </cell>
          <cell r="C4823" t="str">
            <v>083</v>
          </cell>
        </row>
        <row r="4824">
          <cell r="A4824" t="str">
            <v>M008</v>
          </cell>
          <cell r="B4824" t="str">
            <v>ARTRITIS Y POLIARTRITIS DEBIDAS A OTROS AGENTES BACTERIANOS ESPECIF.</v>
          </cell>
          <cell r="C4824" t="str">
            <v>083</v>
          </cell>
        </row>
        <row r="4825">
          <cell r="A4825" t="str">
            <v>M009</v>
          </cell>
          <cell r="B4825" t="str">
            <v>ARTRITIS PIOGENA, NO ESPECIFICADA</v>
          </cell>
          <cell r="C4825" t="str">
            <v>083</v>
          </cell>
        </row>
        <row r="4826">
          <cell r="A4826" t="str">
            <v>M02</v>
          </cell>
          <cell r="B4826" t="str">
            <v>ARTROPATIAS REACTIVAS</v>
          </cell>
          <cell r="C4826" t="str">
            <v>083</v>
          </cell>
        </row>
        <row r="4827">
          <cell r="A4827" t="str">
            <v>M020</v>
          </cell>
          <cell r="B4827" t="str">
            <v>ARTROPATIA CONSECUTIVA A DERIVACION INTESTINAL</v>
          </cell>
          <cell r="C4827" t="str">
            <v>083</v>
          </cell>
        </row>
        <row r="4828">
          <cell r="A4828" t="str">
            <v>M021</v>
          </cell>
          <cell r="B4828" t="str">
            <v>ARTROPATIA POSTDISENTERICA</v>
          </cell>
          <cell r="C4828" t="str">
            <v>083</v>
          </cell>
        </row>
        <row r="4829">
          <cell r="A4829" t="str">
            <v>M022</v>
          </cell>
          <cell r="B4829" t="str">
            <v>ARTROPATIA POSTINMUNIZACION</v>
          </cell>
          <cell r="C4829" t="str">
            <v>083</v>
          </cell>
        </row>
        <row r="4830">
          <cell r="A4830" t="str">
            <v>M023</v>
          </cell>
          <cell r="B4830" t="str">
            <v>ENFERMEDAD DE REITER</v>
          </cell>
          <cell r="C4830" t="str">
            <v>083</v>
          </cell>
        </row>
        <row r="4831">
          <cell r="A4831" t="str">
            <v>M028</v>
          </cell>
          <cell r="B4831" t="str">
            <v>OTRAS ARTROPATIAS REACTIVAS</v>
          </cell>
          <cell r="C4831" t="str">
            <v>083</v>
          </cell>
        </row>
        <row r="4832">
          <cell r="A4832" t="str">
            <v>M029</v>
          </cell>
          <cell r="B4832" t="str">
            <v>ARTROPATIA REACTIVA, NO ESPECIFICADA</v>
          </cell>
          <cell r="C4832" t="str">
            <v>083</v>
          </cell>
        </row>
        <row r="4833">
          <cell r="A4833" t="str">
            <v>M05</v>
          </cell>
          <cell r="B4833" t="str">
            <v>ARTRITIS REUMATOIDE SEROPOSITIVA</v>
          </cell>
          <cell r="C4833" t="str">
            <v>083</v>
          </cell>
        </row>
        <row r="4834">
          <cell r="A4834" t="str">
            <v>M050</v>
          </cell>
          <cell r="B4834" t="str">
            <v>SINDROME DE FELTY</v>
          </cell>
          <cell r="C4834" t="str">
            <v>083</v>
          </cell>
        </row>
        <row r="4835">
          <cell r="A4835" t="str">
            <v>M051</v>
          </cell>
          <cell r="B4835" t="str">
            <v>ENFERMEDAD REUMATOIDE DEL PULMON (J99.0*)</v>
          </cell>
          <cell r="C4835" t="str">
            <v>083</v>
          </cell>
        </row>
        <row r="4836">
          <cell r="A4836" t="str">
            <v>M052</v>
          </cell>
          <cell r="B4836" t="str">
            <v>VASCULITIS REUMATOIDE</v>
          </cell>
          <cell r="C4836" t="str">
            <v>083</v>
          </cell>
        </row>
        <row r="4837">
          <cell r="A4837" t="str">
            <v>M053</v>
          </cell>
          <cell r="B4837" t="str">
            <v>ARTRITIS REUMATOIDE CON COMPROMISO DE OTROS ORGANOS O SISTEMAS</v>
          </cell>
          <cell r="C4837" t="str">
            <v>083</v>
          </cell>
        </row>
        <row r="4838">
          <cell r="A4838" t="str">
            <v>M058</v>
          </cell>
          <cell r="B4838" t="str">
            <v>OTRAS ARTRITIS REUMATOIDEAS SEROPOSITIVAS</v>
          </cell>
          <cell r="C4838" t="str">
            <v>083</v>
          </cell>
        </row>
        <row r="4839">
          <cell r="A4839" t="str">
            <v>M059</v>
          </cell>
          <cell r="B4839" t="str">
            <v>ARTRITIS REUMATOIDEA SEROPÓSITIVA, SIN OTRA ESPECIFICACION</v>
          </cell>
          <cell r="C4839" t="str">
            <v>083</v>
          </cell>
        </row>
        <row r="4840">
          <cell r="A4840" t="str">
            <v>M06</v>
          </cell>
          <cell r="B4840" t="str">
            <v>OTRAS ARTRITIS REUMATOIDES</v>
          </cell>
          <cell r="C4840" t="str">
            <v>083</v>
          </cell>
        </row>
        <row r="4841">
          <cell r="A4841" t="str">
            <v>M060</v>
          </cell>
          <cell r="B4841" t="str">
            <v>ARTRITIS REUMATOIDE SERONEGATIVA</v>
          </cell>
          <cell r="C4841" t="str">
            <v>083</v>
          </cell>
        </row>
        <row r="4842">
          <cell r="A4842" t="str">
            <v>M061</v>
          </cell>
          <cell r="B4842" t="str">
            <v>ENFERMEDAD DE STILL DE COMIENZO EN EL ADULTO</v>
          </cell>
          <cell r="C4842" t="str">
            <v>083</v>
          </cell>
        </row>
        <row r="4843">
          <cell r="A4843" t="str">
            <v>M062</v>
          </cell>
          <cell r="B4843" t="str">
            <v>BURSITIS REUMATOIDE</v>
          </cell>
          <cell r="C4843" t="str">
            <v>083</v>
          </cell>
        </row>
        <row r="4844">
          <cell r="A4844" t="str">
            <v>M063</v>
          </cell>
          <cell r="B4844" t="str">
            <v>NODULO REUMATOIDE</v>
          </cell>
          <cell r="C4844" t="str">
            <v>083</v>
          </cell>
        </row>
        <row r="4845">
          <cell r="A4845" t="str">
            <v>M064</v>
          </cell>
          <cell r="B4845" t="str">
            <v>POLIARTROPATIA INFLAMATORIA</v>
          </cell>
          <cell r="C4845" t="str">
            <v>083</v>
          </cell>
        </row>
        <row r="4846">
          <cell r="A4846" t="str">
            <v>M068</v>
          </cell>
          <cell r="B4846" t="str">
            <v>OTRAS ARTRITIS REUMATOIDES ESPECIFICADAS</v>
          </cell>
          <cell r="C4846" t="str">
            <v>083</v>
          </cell>
        </row>
        <row r="4847">
          <cell r="A4847" t="str">
            <v>M069</v>
          </cell>
          <cell r="B4847" t="str">
            <v>ARTRITIS REUMATOIDE, NO ESPECIFICADA</v>
          </cell>
          <cell r="C4847" t="str">
            <v>083</v>
          </cell>
        </row>
        <row r="4848">
          <cell r="A4848" t="str">
            <v>M08</v>
          </cell>
          <cell r="B4848" t="str">
            <v>ARTRITIS JUVENIL</v>
          </cell>
          <cell r="C4848" t="str">
            <v>083</v>
          </cell>
        </row>
        <row r="4849">
          <cell r="A4849" t="str">
            <v>M080</v>
          </cell>
          <cell r="B4849" t="str">
            <v>ARTRITIS REUMATOIDE JUVENIL</v>
          </cell>
          <cell r="C4849" t="str">
            <v>083</v>
          </cell>
        </row>
        <row r="4850">
          <cell r="A4850" t="str">
            <v>M081</v>
          </cell>
          <cell r="B4850" t="str">
            <v>ESPONDILITIS ANQUILOSANTE JUVENIL</v>
          </cell>
          <cell r="C4850" t="str">
            <v>083</v>
          </cell>
        </row>
        <row r="4851">
          <cell r="A4851" t="str">
            <v>M082</v>
          </cell>
          <cell r="B4851" t="str">
            <v>ARTRITIS JUVENIL DE COMIENZO GENERALIZADO</v>
          </cell>
          <cell r="C4851" t="str">
            <v>083</v>
          </cell>
        </row>
        <row r="4852">
          <cell r="A4852" t="str">
            <v>M083</v>
          </cell>
          <cell r="B4852" t="str">
            <v>POLIARTRITIS JUVENIL (SERONEGATIVA)</v>
          </cell>
          <cell r="C4852" t="str">
            <v>083</v>
          </cell>
        </row>
        <row r="4853">
          <cell r="A4853" t="str">
            <v>M084</v>
          </cell>
          <cell r="B4853" t="str">
            <v>ARTRITIS JUVENIL PAUCIARTICULAR</v>
          </cell>
          <cell r="C4853" t="str">
            <v>083</v>
          </cell>
        </row>
        <row r="4854">
          <cell r="A4854" t="str">
            <v>M088</v>
          </cell>
          <cell r="B4854" t="str">
            <v>OTRAS ARTRITIS JUVENILES</v>
          </cell>
          <cell r="C4854" t="str">
            <v>083</v>
          </cell>
        </row>
        <row r="4855">
          <cell r="A4855" t="str">
            <v>M089</v>
          </cell>
          <cell r="B4855" t="str">
            <v>ARTRITIS JUVENIL. NO ESPECIFICADA</v>
          </cell>
          <cell r="C4855" t="str">
            <v>083</v>
          </cell>
        </row>
        <row r="4856">
          <cell r="A4856" t="str">
            <v>M10</v>
          </cell>
          <cell r="B4856" t="str">
            <v>GOTA</v>
          </cell>
          <cell r="C4856" t="str">
            <v>083</v>
          </cell>
        </row>
        <row r="4857">
          <cell r="A4857" t="str">
            <v>M100</v>
          </cell>
          <cell r="B4857" t="str">
            <v>GOTA IDIOPATICA</v>
          </cell>
          <cell r="C4857" t="str">
            <v>083</v>
          </cell>
        </row>
        <row r="4858">
          <cell r="A4858" t="str">
            <v>M101</v>
          </cell>
          <cell r="B4858" t="str">
            <v>GOTA SATURNINA</v>
          </cell>
          <cell r="C4858" t="str">
            <v>083</v>
          </cell>
        </row>
        <row r="4859">
          <cell r="A4859" t="str">
            <v>M102</v>
          </cell>
          <cell r="B4859" t="str">
            <v>GOTA INDUCIDA POR DROGAS</v>
          </cell>
          <cell r="C4859" t="str">
            <v>083</v>
          </cell>
        </row>
        <row r="4860">
          <cell r="A4860" t="str">
            <v>M103</v>
          </cell>
          <cell r="B4860" t="str">
            <v>GOTA DEBIDA A ALTERACION RENAL</v>
          </cell>
          <cell r="C4860" t="str">
            <v>083</v>
          </cell>
        </row>
        <row r="4861">
          <cell r="A4861" t="str">
            <v>M104</v>
          </cell>
          <cell r="B4861" t="str">
            <v>OTRAS GOTAS SECUNDARIAS</v>
          </cell>
          <cell r="C4861" t="str">
            <v>083</v>
          </cell>
        </row>
        <row r="4862">
          <cell r="A4862" t="str">
            <v>M109</v>
          </cell>
          <cell r="B4862" t="str">
            <v>GOTA, NO ESPECIFICADA</v>
          </cell>
          <cell r="C4862" t="str">
            <v>083</v>
          </cell>
        </row>
        <row r="4863">
          <cell r="A4863" t="str">
            <v>M11</v>
          </cell>
          <cell r="B4863" t="str">
            <v>OTRAS ARTROPATIAS POR CRISTALES</v>
          </cell>
          <cell r="C4863" t="str">
            <v>083</v>
          </cell>
        </row>
        <row r="4864">
          <cell r="A4864" t="str">
            <v>M110</v>
          </cell>
          <cell r="B4864" t="str">
            <v>ENFERMEDAD POR DEPOSITO DE HIDROXIAPATITA</v>
          </cell>
          <cell r="C4864" t="str">
            <v>083</v>
          </cell>
        </row>
        <row r="4865">
          <cell r="A4865" t="str">
            <v>M111</v>
          </cell>
          <cell r="B4865" t="str">
            <v>CONDROCALCINOSIS FAMILIAR</v>
          </cell>
          <cell r="C4865" t="str">
            <v>083</v>
          </cell>
        </row>
        <row r="4866">
          <cell r="A4866" t="str">
            <v>M112</v>
          </cell>
          <cell r="B4866" t="str">
            <v>OTRAS CONDROCALCINOSIS</v>
          </cell>
          <cell r="C4866" t="str">
            <v>083</v>
          </cell>
        </row>
        <row r="4867">
          <cell r="A4867" t="str">
            <v>M118</v>
          </cell>
          <cell r="B4867" t="str">
            <v>OTRAS ARTROPATIAS POR CRISTALES, ESPECIFICADAS</v>
          </cell>
          <cell r="C4867" t="str">
            <v>083</v>
          </cell>
        </row>
        <row r="4868">
          <cell r="A4868" t="str">
            <v>M119</v>
          </cell>
          <cell r="B4868" t="str">
            <v>ARTROPATIA POR CRISTALES, NO ESPECIFICADA</v>
          </cell>
          <cell r="C4868" t="str">
            <v>083</v>
          </cell>
        </row>
        <row r="4869">
          <cell r="A4869" t="str">
            <v>M12</v>
          </cell>
          <cell r="B4869" t="str">
            <v>OTRAS ARTROPATIAS ESPECIFICAS</v>
          </cell>
          <cell r="C4869" t="str">
            <v>083</v>
          </cell>
        </row>
        <row r="4870">
          <cell r="A4870" t="str">
            <v>M120</v>
          </cell>
          <cell r="B4870" t="str">
            <v>ARTROPATIA POSTREUMATICA CRONICA (DE JACCOUD)</v>
          </cell>
          <cell r="C4870" t="str">
            <v>083</v>
          </cell>
        </row>
        <row r="4871">
          <cell r="A4871" t="str">
            <v>M121</v>
          </cell>
          <cell r="B4871" t="str">
            <v>ENFERMEDAD DE KASCHIN-BECK</v>
          </cell>
          <cell r="C4871" t="str">
            <v>083</v>
          </cell>
        </row>
        <row r="4872">
          <cell r="A4872" t="str">
            <v>M122</v>
          </cell>
          <cell r="B4872" t="str">
            <v>SINOVITIS VELLONODULAR (PIGMENTADA)</v>
          </cell>
          <cell r="C4872" t="str">
            <v>083</v>
          </cell>
        </row>
        <row r="4873">
          <cell r="A4873" t="str">
            <v>M123</v>
          </cell>
          <cell r="B4873" t="str">
            <v>REUMATISMO PALINDROMICO</v>
          </cell>
          <cell r="C4873" t="str">
            <v>083</v>
          </cell>
        </row>
        <row r="4874">
          <cell r="A4874" t="str">
            <v>M124</v>
          </cell>
          <cell r="B4874" t="str">
            <v>HIDRARTROSIS INTERMITENTE</v>
          </cell>
          <cell r="C4874" t="str">
            <v>083</v>
          </cell>
        </row>
        <row r="4875">
          <cell r="A4875" t="str">
            <v>M125</v>
          </cell>
          <cell r="B4875" t="str">
            <v>ARTROPATIA TRAUMATICA</v>
          </cell>
          <cell r="C4875" t="str">
            <v>083</v>
          </cell>
        </row>
        <row r="4876">
          <cell r="A4876" t="str">
            <v>M128</v>
          </cell>
          <cell r="B4876" t="str">
            <v>OTRAS ARTROPATIAS ESPECIFICAS, NO CLASIFICADAS EN OTRA PARTE</v>
          </cell>
          <cell r="C4876" t="str">
            <v>083</v>
          </cell>
        </row>
        <row r="4877">
          <cell r="A4877" t="str">
            <v>M13</v>
          </cell>
          <cell r="B4877" t="str">
            <v>OTRAS ARTRITIS</v>
          </cell>
          <cell r="C4877" t="str">
            <v>083</v>
          </cell>
        </row>
        <row r="4878">
          <cell r="A4878" t="str">
            <v>M130</v>
          </cell>
          <cell r="B4878" t="str">
            <v>POLIARTRITIS, NO ESPECIFICADA</v>
          </cell>
          <cell r="C4878" t="str">
            <v>083</v>
          </cell>
        </row>
        <row r="4879">
          <cell r="A4879" t="str">
            <v>M131</v>
          </cell>
          <cell r="B4879" t="str">
            <v>MONOARTRITIS, NO CLASIFICADA EN OTRA PARTE</v>
          </cell>
          <cell r="C4879" t="str">
            <v>083</v>
          </cell>
        </row>
        <row r="4880">
          <cell r="A4880" t="str">
            <v>M138</v>
          </cell>
          <cell r="B4880" t="str">
            <v>OTRAS ARTRITIS ESPECIFICADAS</v>
          </cell>
          <cell r="C4880" t="str">
            <v>083</v>
          </cell>
        </row>
        <row r="4881">
          <cell r="A4881" t="str">
            <v>M139</v>
          </cell>
          <cell r="B4881" t="str">
            <v>ARTRITIS, NO ESPECIFICADA</v>
          </cell>
          <cell r="C4881" t="str">
            <v>083</v>
          </cell>
        </row>
        <row r="4882">
          <cell r="A4882" t="str">
            <v>M15</v>
          </cell>
          <cell r="B4882" t="str">
            <v>POLIARTROSIS</v>
          </cell>
          <cell r="C4882" t="str">
            <v>083</v>
          </cell>
        </row>
        <row r="4883">
          <cell r="A4883" t="str">
            <v>M150</v>
          </cell>
          <cell r="B4883" t="str">
            <v>(OSTEO) ARTROSIS PRIMARIA GENERALIZADA</v>
          </cell>
          <cell r="C4883" t="str">
            <v>083</v>
          </cell>
        </row>
        <row r="4884">
          <cell r="A4884" t="str">
            <v>M151</v>
          </cell>
          <cell r="B4884" t="str">
            <v>NODULOS DE HEBERDEN (CON ARTROPATIA)</v>
          </cell>
          <cell r="C4884" t="str">
            <v>083</v>
          </cell>
        </row>
        <row r="4885">
          <cell r="A4885" t="str">
            <v>M152</v>
          </cell>
          <cell r="B4885" t="str">
            <v>NODULOS DE BOUCHARD (CON ARTROPATIA)</v>
          </cell>
          <cell r="C4885" t="str">
            <v>083</v>
          </cell>
        </row>
        <row r="4886">
          <cell r="A4886" t="str">
            <v>M153</v>
          </cell>
          <cell r="B4886" t="str">
            <v>ARTROSIS SECUNDARIA MULTIPLE</v>
          </cell>
          <cell r="C4886" t="str">
            <v>083</v>
          </cell>
        </row>
        <row r="4887">
          <cell r="A4887" t="str">
            <v>M154</v>
          </cell>
          <cell r="B4887" t="str">
            <v>(OSTEO)ARTROSIS EROSIVA</v>
          </cell>
          <cell r="C4887" t="str">
            <v>083</v>
          </cell>
        </row>
        <row r="4888">
          <cell r="A4888" t="str">
            <v>M158</v>
          </cell>
          <cell r="B4888" t="str">
            <v>OTRAS POLIARTROSIS</v>
          </cell>
          <cell r="C4888" t="str">
            <v>083</v>
          </cell>
        </row>
        <row r="4889">
          <cell r="A4889" t="str">
            <v>M159</v>
          </cell>
          <cell r="B4889" t="str">
            <v>POLIARTROSIS, NO ESPECIFICADA</v>
          </cell>
          <cell r="C4889" t="str">
            <v>083</v>
          </cell>
        </row>
        <row r="4890">
          <cell r="A4890" t="str">
            <v>M16</v>
          </cell>
          <cell r="B4890" t="str">
            <v>COXARTROSIS (ARTROSIS DE LA CADERA)</v>
          </cell>
          <cell r="C4890" t="str">
            <v>083</v>
          </cell>
        </row>
        <row r="4891">
          <cell r="A4891" t="str">
            <v>M160</v>
          </cell>
          <cell r="B4891" t="str">
            <v>COXARTROSIS PRIMARIA, BILATERAL</v>
          </cell>
          <cell r="C4891" t="str">
            <v>083</v>
          </cell>
        </row>
        <row r="4892">
          <cell r="A4892" t="str">
            <v>M161</v>
          </cell>
          <cell r="B4892" t="str">
            <v>OTRAS COXARTROSIS PRIMARIAS</v>
          </cell>
          <cell r="C4892" t="str">
            <v>083</v>
          </cell>
        </row>
        <row r="4893">
          <cell r="A4893" t="str">
            <v>M162</v>
          </cell>
          <cell r="B4893" t="str">
            <v>COXARTROSIS A CONSECUENCIA DE DISPLASIA, BILATERAL</v>
          </cell>
          <cell r="C4893" t="str">
            <v>083</v>
          </cell>
        </row>
        <row r="4894">
          <cell r="A4894" t="str">
            <v>M163</v>
          </cell>
          <cell r="B4894" t="str">
            <v>OTRAS COXARTROSIS DISPLASICAS</v>
          </cell>
          <cell r="C4894" t="str">
            <v>083</v>
          </cell>
        </row>
        <row r="4895">
          <cell r="A4895" t="str">
            <v>M164</v>
          </cell>
          <cell r="B4895" t="str">
            <v>COXARTROSIS POSTRAUMATICA, BILATERAL</v>
          </cell>
          <cell r="C4895" t="str">
            <v>083</v>
          </cell>
        </row>
        <row r="4896">
          <cell r="A4896" t="str">
            <v>M165</v>
          </cell>
          <cell r="B4896" t="str">
            <v>OTRA COXARTROSIS POSTRAUMATICA</v>
          </cell>
          <cell r="C4896" t="str">
            <v>083</v>
          </cell>
        </row>
        <row r="4897">
          <cell r="A4897" t="str">
            <v>M166</v>
          </cell>
          <cell r="B4897" t="str">
            <v>OTRA COXARTROSIS SECUNDARIA, BILATERAL</v>
          </cell>
          <cell r="C4897" t="str">
            <v>083</v>
          </cell>
        </row>
        <row r="4898">
          <cell r="A4898" t="str">
            <v>M167</v>
          </cell>
          <cell r="B4898" t="str">
            <v>OTRAS COXARTROSIS SECUNDARIAS</v>
          </cell>
          <cell r="C4898" t="str">
            <v>083</v>
          </cell>
        </row>
        <row r="4899">
          <cell r="A4899" t="str">
            <v>M169</v>
          </cell>
          <cell r="B4899" t="str">
            <v>COXARTROSIS, NO ESPECIFCADA</v>
          </cell>
          <cell r="C4899" t="str">
            <v>083</v>
          </cell>
        </row>
        <row r="4900">
          <cell r="A4900" t="str">
            <v>M17</v>
          </cell>
          <cell r="B4900" t="str">
            <v>GONARTROSIS (ARTROSIS DE LA RODILLA)</v>
          </cell>
          <cell r="C4900" t="str">
            <v>083</v>
          </cell>
        </row>
        <row r="4901">
          <cell r="A4901" t="str">
            <v>M170</v>
          </cell>
          <cell r="B4901" t="str">
            <v>GONARTROSIS PRIMARIA, BILATERAL</v>
          </cell>
          <cell r="C4901" t="str">
            <v>083</v>
          </cell>
        </row>
        <row r="4902">
          <cell r="A4902" t="str">
            <v>M171</v>
          </cell>
          <cell r="B4902" t="str">
            <v>OTRAS GONARTROSIS PRIMARIAS</v>
          </cell>
          <cell r="C4902" t="str">
            <v>083</v>
          </cell>
        </row>
        <row r="4903">
          <cell r="A4903" t="str">
            <v>M172</v>
          </cell>
          <cell r="B4903" t="str">
            <v>GONARTROSIS POSTRAUMATICA, BILATERAL</v>
          </cell>
          <cell r="C4903" t="str">
            <v>083</v>
          </cell>
        </row>
        <row r="4904">
          <cell r="A4904" t="str">
            <v>M173</v>
          </cell>
          <cell r="B4904" t="str">
            <v>OTRAS GONARTROSIS POSTRAUMATICAS</v>
          </cell>
          <cell r="C4904" t="str">
            <v>083</v>
          </cell>
        </row>
        <row r="4905">
          <cell r="A4905" t="str">
            <v>M174</v>
          </cell>
          <cell r="B4905" t="str">
            <v>OTRAS GONARTROSIS SECUNDARIAS, BILATERALES</v>
          </cell>
          <cell r="C4905" t="str">
            <v>083</v>
          </cell>
        </row>
        <row r="4906">
          <cell r="A4906" t="str">
            <v>M175</v>
          </cell>
          <cell r="B4906" t="str">
            <v>OTRAS GONARTROSIS SECUNDARIAS</v>
          </cell>
          <cell r="C4906" t="str">
            <v>083</v>
          </cell>
        </row>
        <row r="4907">
          <cell r="A4907" t="str">
            <v>M179</v>
          </cell>
          <cell r="B4907" t="str">
            <v>GONARTROSIS, NO ESPECIFICADA</v>
          </cell>
          <cell r="C4907" t="str">
            <v>083</v>
          </cell>
        </row>
        <row r="4908">
          <cell r="A4908" t="str">
            <v>M18</v>
          </cell>
          <cell r="B4908" t="str">
            <v>ARTROSIS DE LA PRIMERA ARTICULACION CARPOMETACARPIANA</v>
          </cell>
          <cell r="C4908" t="str">
            <v>083</v>
          </cell>
        </row>
        <row r="4909">
          <cell r="A4909" t="str">
            <v>M180</v>
          </cell>
          <cell r="B4909" t="str">
            <v>ARTROSIS PRIMARIA DE LA ARTICULACION CARPOMETACARPIANA, BILATERAL</v>
          </cell>
          <cell r="C4909" t="str">
            <v>083</v>
          </cell>
        </row>
        <row r="4910">
          <cell r="A4910" t="str">
            <v>M181</v>
          </cell>
          <cell r="B4910" t="str">
            <v>OTRAS ARTROSIS PRIMARIAS DE LA ARTICULACION CARPOMETACARPIANA</v>
          </cell>
          <cell r="C4910" t="str">
            <v>083</v>
          </cell>
        </row>
        <row r="4911">
          <cell r="A4911" t="str">
            <v>M182</v>
          </cell>
          <cell r="B4911" t="str">
            <v>ARTROSIS POSTRAUMATICA DE LA PRIMERA ARTIC. CARPOMETACAR. BILATERAL</v>
          </cell>
          <cell r="C4911" t="str">
            <v>083</v>
          </cell>
        </row>
        <row r="4912">
          <cell r="A4912" t="str">
            <v>M183</v>
          </cell>
          <cell r="B4912" t="str">
            <v>OTRAS ARTROSIS POSTRAUMATICAS DE LA PRIMERA ARTIC. CARPOMETACARP.</v>
          </cell>
          <cell r="C4912" t="str">
            <v>083</v>
          </cell>
        </row>
        <row r="4913">
          <cell r="A4913" t="str">
            <v>M184</v>
          </cell>
          <cell r="B4913" t="str">
            <v>OTRAS ARTROSIS SECUNDARIAS DE LA PRIM. ARTIC. CARPOMET. BILATERAL</v>
          </cell>
          <cell r="C4913" t="str">
            <v>083</v>
          </cell>
        </row>
        <row r="4914">
          <cell r="A4914" t="str">
            <v>M185</v>
          </cell>
          <cell r="B4914" t="str">
            <v>OTRAS ARTROSIS SECUNDARIAS DE LA PRIM. ARTIC. CARPOMETACARPIANA</v>
          </cell>
          <cell r="C4914" t="str">
            <v>083</v>
          </cell>
        </row>
        <row r="4915">
          <cell r="A4915" t="str">
            <v>M189</v>
          </cell>
          <cell r="B4915" t="str">
            <v>ARTROSIS DE LA PRIM. ARTIC. CARPOMET. SIN OTRA ESPECIFICACION</v>
          </cell>
          <cell r="C4915" t="str">
            <v>083</v>
          </cell>
        </row>
        <row r="4916">
          <cell r="A4916" t="str">
            <v>M19</v>
          </cell>
          <cell r="B4916" t="str">
            <v>OTRAS ARTROSIS</v>
          </cell>
          <cell r="C4916" t="str">
            <v>083</v>
          </cell>
        </row>
        <row r="4917">
          <cell r="A4917" t="str">
            <v>M190</v>
          </cell>
          <cell r="B4917" t="str">
            <v>ARTROSIS PRIMARIA DE OTRAS ARTICULACIONES</v>
          </cell>
          <cell r="C4917" t="str">
            <v>083</v>
          </cell>
        </row>
        <row r="4918">
          <cell r="A4918" t="str">
            <v>M191</v>
          </cell>
          <cell r="B4918" t="str">
            <v>ARTROSIS POSTRAUMATICA DE OTRAS ARTICULACIONES</v>
          </cell>
          <cell r="C4918" t="str">
            <v>083</v>
          </cell>
        </row>
        <row r="4919">
          <cell r="A4919" t="str">
            <v>M192</v>
          </cell>
          <cell r="B4919" t="str">
            <v>ARTROSIS SECUNDARIA DE OTRAS ARTICULACIONES</v>
          </cell>
          <cell r="C4919" t="str">
            <v>083</v>
          </cell>
        </row>
        <row r="4920">
          <cell r="A4920" t="str">
            <v>M198</v>
          </cell>
          <cell r="B4920" t="str">
            <v>OTRAS ARTROSIS ESPECIFICADAS</v>
          </cell>
          <cell r="C4920" t="str">
            <v>083</v>
          </cell>
        </row>
        <row r="4921">
          <cell r="A4921" t="str">
            <v>M199</v>
          </cell>
          <cell r="B4921" t="str">
            <v>ARTROSIS, NO ESPECIFICADA</v>
          </cell>
          <cell r="C4921" t="str">
            <v>083</v>
          </cell>
        </row>
        <row r="4922">
          <cell r="A4922" t="str">
            <v>M20</v>
          </cell>
          <cell r="B4922" t="str">
            <v>DEFORMIDADES ADQUIRIDAS DE LOS DEDOS DE LA MANO Y DEL PIE</v>
          </cell>
          <cell r="C4922" t="str">
            <v>083</v>
          </cell>
        </row>
        <row r="4923">
          <cell r="A4923" t="str">
            <v>M200</v>
          </cell>
          <cell r="B4923" t="str">
            <v>DEFORMIDAD DE DEDO(S) DE LA MANO</v>
          </cell>
          <cell r="C4923" t="str">
            <v>083</v>
          </cell>
        </row>
        <row r="4924">
          <cell r="A4924" t="str">
            <v>M201</v>
          </cell>
          <cell r="B4924" t="str">
            <v>HALLUX VALGUS (ADQUIRIDO)</v>
          </cell>
          <cell r="C4924" t="str">
            <v>083</v>
          </cell>
        </row>
        <row r="4925">
          <cell r="A4925" t="str">
            <v>M202</v>
          </cell>
          <cell r="B4925" t="str">
            <v>HALLUX RIGIDUS</v>
          </cell>
          <cell r="C4925" t="str">
            <v>083</v>
          </cell>
        </row>
        <row r="4926">
          <cell r="A4926" t="str">
            <v>M203</v>
          </cell>
          <cell r="B4926" t="str">
            <v>OTRAS DEFORMIDADES DEL HALLUX (ADQUIRIDAS)</v>
          </cell>
          <cell r="C4926" t="str">
            <v>083</v>
          </cell>
        </row>
        <row r="4927">
          <cell r="A4927" t="str">
            <v>M204</v>
          </cell>
          <cell r="B4927" t="str">
            <v>OTRO(S) DEDO(S) DEL PIE EN MARTILLO (ADQUIRIDOS)</v>
          </cell>
          <cell r="C4927" t="str">
            <v>083</v>
          </cell>
        </row>
        <row r="4928">
          <cell r="A4928" t="str">
            <v>M205</v>
          </cell>
          <cell r="B4928" t="str">
            <v>OTRAS DEFORMIDADES (ADQUIRIDAS) DEL (DE LOS) DEDO(S) DEL PIE</v>
          </cell>
          <cell r="C4928" t="str">
            <v>083</v>
          </cell>
        </row>
        <row r="4929">
          <cell r="A4929" t="str">
            <v>M206</v>
          </cell>
          <cell r="B4929" t="str">
            <v>DEFORMIDADES ADQUIRIDAS DE LOS DEDOS DEL PIE, NO ESPECIFICADAS</v>
          </cell>
          <cell r="C4929" t="str">
            <v>083</v>
          </cell>
        </row>
        <row r="4930">
          <cell r="A4930" t="str">
            <v>M21</v>
          </cell>
          <cell r="B4930" t="str">
            <v>OTRAS DEFORMIDADES ADQUIRIDAS DE LOS MIEMBROS</v>
          </cell>
          <cell r="C4930" t="str">
            <v>083</v>
          </cell>
        </row>
        <row r="4931">
          <cell r="A4931" t="str">
            <v>M210</v>
          </cell>
          <cell r="B4931" t="str">
            <v>DEFORMIDAD EN VALGO, NO CLASIFICADA EN OTRA PARTE</v>
          </cell>
          <cell r="C4931" t="str">
            <v>083</v>
          </cell>
        </row>
        <row r="4932">
          <cell r="A4932" t="str">
            <v>M211</v>
          </cell>
          <cell r="B4932" t="str">
            <v>DEFORMIDAD EN VARO, NO CLASIFICADA EN OTRA PARTE</v>
          </cell>
          <cell r="C4932" t="str">
            <v>083</v>
          </cell>
        </row>
        <row r="4933">
          <cell r="A4933" t="str">
            <v>M212</v>
          </cell>
          <cell r="B4933" t="str">
            <v>DEFORMIDAD EN FLEXION</v>
          </cell>
          <cell r="C4933" t="str">
            <v>083</v>
          </cell>
        </row>
        <row r="4934">
          <cell r="A4934" t="str">
            <v>M213</v>
          </cell>
          <cell r="B4934" t="str">
            <v>MUÑECA O PIE EN PENDULO (ADQUIRIDO)</v>
          </cell>
          <cell r="C4934" t="str">
            <v>083</v>
          </cell>
        </row>
        <row r="4935">
          <cell r="A4935" t="str">
            <v>M214</v>
          </cell>
          <cell r="B4935" t="str">
            <v>PIE PLANO (PES PLANUS) (ADQUIRIDO)</v>
          </cell>
          <cell r="C4935" t="str">
            <v>083</v>
          </cell>
        </row>
        <row r="4936">
          <cell r="A4936" t="str">
            <v>M215</v>
          </cell>
          <cell r="B4936" t="str">
            <v>MANO O PIE EN GARRA O EN TAPILES, PIE EQUINOVARO O ZAMBO ADQUIRIDOS</v>
          </cell>
          <cell r="C4936" t="str">
            <v>083</v>
          </cell>
        </row>
        <row r="4937">
          <cell r="A4937" t="str">
            <v>M216</v>
          </cell>
          <cell r="B4937" t="str">
            <v>OTRAS DEFORMIDADES ADQUIRIDAS DEL TOBILLO Y DEL PIE</v>
          </cell>
          <cell r="C4937" t="str">
            <v>083</v>
          </cell>
        </row>
        <row r="4938">
          <cell r="A4938" t="str">
            <v>M217</v>
          </cell>
          <cell r="B4938" t="str">
            <v>LONGITUD DESIGUAL DE LOS MIEMBROS (ADQUIRIDA)</v>
          </cell>
          <cell r="C4938" t="str">
            <v>083</v>
          </cell>
        </row>
        <row r="4939">
          <cell r="A4939" t="str">
            <v>M218</v>
          </cell>
          <cell r="B4939" t="str">
            <v>OTRAS DEFORMIDADES ADQUIRIDAS DE LOS MIEMBROS, ESPECIFICADAS</v>
          </cell>
          <cell r="C4939" t="str">
            <v>083</v>
          </cell>
        </row>
        <row r="4940">
          <cell r="A4940" t="str">
            <v>M219</v>
          </cell>
          <cell r="B4940" t="str">
            <v>DEFORMIDAD ADQUIRIDA DEL MIEMBRO, NO ESPECIFICADA</v>
          </cell>
          <cell r="C4940" t="str">
            <v>083</v>
          </cell>
        </row>
        <row r="4941">
          <cell r="A4941" t="str">
            <v>M22</v>
          </cell>
          <cell r="B4941" t="str">
            <v>TRASTORNOS DE LA ROTULA</v>
          </cell>
          <cell r="C4941" t="str">
            <v>083</v>
          </cell>
        </row>
        <row r="4942">
          <cell r="A4942" t="str">
            <v>M220</v>
          </cell>
          <cell r="B4942" t="str">
            <v>LUXACION RECIDIVANTE DE LA ROTULA</v>
          </cell>
          <cell r="C4942" t="str">
            <v>083</v>
          </cell>
        </row>
        <row r="4943">
          <cell r="A4943" t="str">
            <v>M221</v>
          </cell>
          <cell r="B4943" t="str">
            <v>SUBLUXACION RECIDIVANTE DE LA ROTULA</v>
          </cell>
          <cell r="C4943" t="str">
            <v>083</v>
          </cell>
        </row>
        <row r="4944">
          <cell r="A4944" t="str">
            <v>M222</v>
          </cell>
          <cell r="B4944" t="str">
            <v>TRASTORNOS ROTULOFEMORALES</v>
          </cell>
          <cell r="C4944" t="str">
            <v>083</v>
          </cell>
        </row>
        <row r="4945">
          <cell r="A4945" t="str">
            <v>M223</v>
          </cell>
          <cell r="B4945" t="str">
            <v>OTROS DESARREGLOS DE LA ROTULA</v>
          </cell>
          <cell r="C4945" t="str">
            <v>083</v>
          </cell>
        </row>
        <row r="4946">
          <cell r="A4946" t="str">
            <v>M224</v>
          </cell>
          <cell r="B4946" t="str">
            <v>CONDROMALACIA DE LA ROTULA</v>
          </cell>
          <cell r="C4946" t="str">
            <v>083</v>
          </cell>
        </row>
        <row r="4947">
          <cell r="A4947" t="str">
            <v>M228</v>
          </cell>
          <cell r="B4947" t="str">
            <v>OTROS TRASTORNOS DE LA ROTULA</v>
          </cell>
          <cell r="C4947" t="str">
            <v>083</v>
          </cell>
        </row>
        <row r="4948">
          <cell r="A4948" t="str">
            <v>M229</v>
          </cell>
          <cell r="B4948" t="str">
            <v>TRASTORNO DE LA ROTULA, NO ESPECIFICADO</v>
          </cell>
          <cell r="C4948" t="str">
            <v>083</v>
          </cell>
        </row>
        <row r="4949">
          <cell r="A4949" t="str">
            <v>M23</v>
          </cell>
          <cell r="B4949" t="str">
            <v>TRASTORNO INTERNO DE LA RODILLA</v>
          </cell>
          <cell r="C4949" t="str">
            <v>083</v>
          </cell>
        </row>
        <row r="4950">
          <cell r="A4950" t="str">
            <v>M230</v>
          </cell>
          <cell r="B4950" t="str">
            <v>MENISCO QUISTICO</v>
          </cell>
          <cell r="C4950" t="str">
            <v>083</v>
          </cell>
        </row>
        <row r="4951">
          <cell r="A4951" t="str">
            <v>M231</v>
          </cell>
          <cell r="B4951" t="str">
            <v>MENISCO DISCOIDE (CONGENITO)</v>
          </cell>
          <cell r="C4951" t="str">
            <v>083</v>
          </cell>
        </row>
        <row r="4952">
          <cell r="A4952" t="str">
            <v>M232</v>
          </cell>
          <cell r="B4952" t="str">
            <v>TRASTORNO DE MENISCO DEBIDO A DESGARRO O LESION ANTIGUA</v>
          </cell>
          <cell r="C4952" t="str">
            <v>083</v>
          </cell>
        </row>
        <row r="4953">
          <cell r="A4953" t="str">
            <v>M233</v>
          </cell>
          <cell r="B4953" t="str">
            <v>OTROS TRASTORNOS DE LOS MENISCOS</v>
          </cell>
          <cell r="C4953" t="str">
            <v>083</v>
          </cell>
        </row>
        <row r="4954">
          <cell r="A4954" t="str">
            <v>M234</v>
          </cell>
          <cell r="B4954" t="str">
            <v>CUERPO FLOTANTE EN LA RODILLA</v>
          </cell>
          <cell r="C4954" t="str">
            <v>083</v>
          </cell>
        </row>
        <row r="4955">
          <cell r="A4955" t="str">
            <v>M235</v>
          </cell>
          <cell r="B4955" t="str">
            <v>INESTABILIDAD CRONICA DE LA RODILLA</v>
          </cell>
          <cell r="C4955" t="str">
            <v>083</v>
          </cell>
        </row>
        <row r="4956">
          <cell r="A4956" t="str">
            <v>M236</v>
          </cell>
          <cell r="B4956" t="str">
            <v>OTRA RUPTURA ESPONTANEA DEL (DE LOS) LIGAMENTO(S) DE LA RODILLA</v>
          </cell>
          <cell r="C4956" t="str">
            <v>083</v>
          </cell>
        </row>
        <row r="4957">
          <cell r="A4957" t="str">
            <v>M238</v>
          </cell>
          <cell r="B4957" t="str">
            <v>OTROS TRASTORNOS INTERNOS DE LA RODILLA</v>
          </cell>
          <cell r="C4957" t="str">
            <v>083</v>
          </cell>
        </row>
        <row r="4958">
          <cell r="A4958" t="str">
            <v>M239</v>
          </cell>
          <cell r="B4958" t="str">
            <v>TRASTORNO INTERNO DE LA RODILLA, NO ESPECIFICADO</v>
          </cell>
          <cell r="C4958" t="str">
            <v>083</v>
          </cell>
        </row>
        <row r="4959">
          <cell r="A4959" t="str">
            <v>M24</v>
          </cell>
          <cell r="B4959" t="str">
            <v>OTROS TRASTORNOS ARTICULARES ESPECIFICOS</v>
          </cell>
          <cell r="C4959" t="str">
            <v>083</v>
          </cell>
        </row>
        <row r="4960">
          <cell r="A4960" t="str">
            <v>M240</v>
          </cell>
          <cell r="B4960" t="str">
            <v>CUERPO FLOTANTE ARTICULAR</v>
          </cell>
          <cell r="C4960" t="str">
            <v>083</v>
          </cell>
        </row>
        <row r="4961">
          <cell r="A4961" t="str">
            <v>M241</v>
          </cell>
          <cell r="B4961" t="str">
            <v>OTROS TRASTORNOS DEL CARTILAGO ARTICULAR</v>
          </cell>
          <cell r="C4961" t="str">
            <v>083</v>
          </cell>
        </row>
        <row r="4962">
          <cell r="A4962" t="str">
            <v>M242</v>
          </cell>
          <cell r="B4962" t="str">
            <v>TRASTORNO DEL LIGAMENTO</v>
          </cell>
          <cell r="C4962" t="str">
            <v>083</v>
          </cell>
        </row>
        <row r="4963">
          <cell r="A4963" t="str">
            <v>M243</v>
          </cell>
          <cell r="B4963" t="str">
            <v>LUXACION Y SUBLUXACION PATOLOGICA DE LA ARTIC. NO CLASIF. EN OTRA PAR.</v>
          </cell>
          <cell r="C4963" t="str">
            <v>083</v>
          </cell>
        </row>
        <row r="4964">
          <cell r="A4964" t="str">
            <v>M244</v>
          </cell>
          <cell r="B4964" t="str">
            <v>LUXACION Y SUBLUXACION RECIDIVANTE DE LA ARTICULACION</v>
          </cell>
          <cell r="C4964" t="str">
            <v>083</v>
          </cell>
        </row>
        <row r="4965">
          <cell r="A4965" t="str">
            <v>M245</v>
          </cell>
          <cell r="B4965" t="str">
            <v>CONTRACTURA ARTICULAR</v>
          </cell>
          <cell r="C4965" t="str">
            <v>083</v>
          </cell>
        </row>
        <row r="4966">
          <cell r="A4966" t="str">
            <v>M246</v>
          </cell>
          <cell r="B4966" t="str">
            <v>ANQUILOSIS ARTICULAR</v>
          </cell>
          <cell r="C4966" t="str">
            <v>083</v>
          </cell>
        </row>
        <row r="4967">
          <cell r="A4967" t="str">
            <v>M247</v>
          </cell>
          <cell r="B4967" t="str">
            <v>PROTUSION DE ACETABULO</v>
          </cell>
          <cell r="C4967" t="str">
            <v>083</v>
          </cell>
        </row>
        <row r="4968">
          <cell r="A4968" t="str">
            <v>M248</v>
          </cell>
          <cell r="B4968" t="str">
            <v>OTRAS LESIONES ARTICULARES ESPECIFICAS, NO CLASIFIC. EN OTRA PARTE</v>
          </cell>
          <cell r="C4968" t="str">
            <v>083</v>
          </cell>
        </row>
        <row r="4969">
          <cell r="A4969" t="str">
            <v>M249</v>
          </cell>
          <cell r="B4969" t="str">
            <v>DESRREGLO ARTICULAR, NO ESPECIFICADO</v>
          </cell>
          <cell r="C4969" t="str">
            <v>083</v>
          </cell>
        </row>
        <row r="4970">
          <cell r="A4970" t="str">
            <v>M25</v>
          </cell>
          <cell r="B4970" t="str">
            <v>OTROS TRASTORNOS ARTICULARES, NO CLASIFICADOS EN OTRA PARTE</v>
          </cell>
          <cell r="C4970" t="str">
            <v>083</v>
          </cell>
        </row>
        <row r="4971">
          <cell r="A4971" t="str">
            <v>M250</v>
          </cell>
          <cell r="B4971" t="str">
            <v>HEMARTROSIS</v>
          </cell>
          <cell r="C4971" t="str">
            <v>083</v>
          </cell>
        </row>
        <row r="4972">
          <cell r="A4972" t="str">
            <v>M251</v>
          </cell>
          <cell r="B4972" t="str">
            <v>FISTULA ARTICULAR</v>
          </cell>
          <cell r="C4972" t="str">
            <v>083</v>
          </cell>
        </row>
        <row r="4973">
          <cell r="A4973" t="str">
            <v>M252</v>
          </cell>
          <cell r="B4973" t="str">
            <v>ARTICULACION INESTABLE</v>
          </cell>
          <cell r="C4973" t="str">
            <v>083</v>
          </cell>
        </row>
        <row r="4974">
          <cell r="A4974" t="str">
            <v>M253</v>
          </cell>
          <cell r="B4974" t="str">
            <v>OTRAS INESTABILIDADES ARTICULARES</v>
          </cell>
          <cell r="C4974" t="str">
            <v>083</v>
          </cell>
        </row>
        <row r="4975">
          <cell r="A4975" t="str">
            <v>M254</v>
          </cell>
          <cell r="B4975" t="str">
            <v>DERRAME ARTICULAR</v>
          </cell>
          <cell r="C4975" t="str">
            <v>083</v>
          </cell>
        </row>
        <row r="4976">
          <cell r="A4976" t="str">
            <v>M255</v>
          </cell>
          <cell r="B4976" t="str">
            <v>DOLOR ARTICULACION</v>
          </cell>
          <cell r="C4976" t="str">
            <v>083</v>
          </cell>
        </row>
        <row r="4977">
          <cell r="A4977" t="str">
            <v>M256</v>
          </cell>
          <cell r="B4977" t="str">
            <v>RIGIDEZ ARTICULAR, NO CLASIFICADA EN OTRA PARTE</v>
          </cell>
          <cell r="C4977" t="str">
            <v>083</v>
          </cell>
        </row>
        <row r="4978">
          <cell r="A4978" t="str">
            <v>M257</v>
          </cell>
          <cell r="B4978" t="str">
            <v>OSTEOFITO</v>
          </cell>
          <cell r="C4978" t="str">
            <v>083</v>
          </cell>
        </row>
        <row r="4979">
          <cell r="A4979" t="str">
            <v>M258</v>
          </cell>
          <cell r="B4979" t="str">
            <v>OTROS TRASTORNOS ARTICULARES ESPECIFICADOS</v>
          </cell>
          <cell r="C4979" t="str">
            <v>083</v>
          </cell>
        </row>
        <row r="4980">
          <cell r="A4980" t="str">
            <v>M259</v>
          </cell>
          <cell r="B4980" t="str">
            <v>TRASTORNO ARTICULAR, NO ESPECIFICADO</v>
          </cell>
          <cell r="C4980" t="str">
            <v>083</v>
          </cell>
        </row>
        <row r="4981">
          <cell r="A4981" t="str">
            <v>M30</v>
          </cell>
          <cell r="B4981" t="str">
            <v>POLIARTERITIS NUDOSA Y AFECCIONES RELACIONADAS</v>
          </cell>
          <cell r="C4981" t="str">
            <v>083</v>
          </cell>
        </row>
        <row r="4982">
          <cell r="A4982" t="str">
            <v>M300</v>
          </cell>
          <cell r="B4982" t="str">
            <v>POLIARTERITIS NUDOSA</v>
          </cell>
          <cell r="C4982" t="str">
            <v>083</v>
          </cell>
        </row>
        <row r="4983">
          <cell r="A4983" t="str">
            <v>M301</v>
          </cell>
          <cell r="B4983" t="str">
            <v>POLIARTERITIS CON COMPROMISO PULMONAR (CHURG-STRAUSS)</v>
          </cell>
          <cell r="C4983" t="str">
            <v>083</v>
          </cell>
        </row>
        <row r="4984">
          <cell r="A4984" t="str">
            <v>M302</v>
          </cell>
          <cell r="B4984" t="str">
            <v>POLIARTERITIS JUVENIL</v>
          </cell>
          <cell r="C4984" t="str">
            <v>083</v>
          </cell>
        </row>
        <row r="4985">
          <cell r="A4985" t="str">
            <v>M303</v>
          </cell>
          <cell r="B4985" t="str">
            <v>SINDROME MUCOCUTANEO LINFONODULAR (KAWASAKI)</v>
          </cell>
          <cell r="C4985" t="str">
            <v>083</v>
          </cell>
        </row>
        <row r="4986">
          <cell r="A4986" t="str">
            <v>M308</v>
          </cell>
          <cell r="B4986" t="str">
            <v>OTRAS AFECCIONES RELACIONADAS CON LA POLIARTERITIS NUDOSA</v>
          </cell>
          <cell r="C4986" t="str">
            <v>083</v>
          </cell>
        </row>
        <row r="4987">
          <cell r="A4987" t="str">
            <v>M31</v>
          </cell>
          <cell r="B4987" t="str">
            <v>OTRAS VASCULOPATIAS NECROTIZANTES</v>
          </cell>
          <cell r="C4987" t="str">
            <v>083</v>
          </cell>
        </row>
        <row r="4988">
          <cell r="A4988" t="str">
            <v>M310</v>
          </cell>
          <cell r="B4988" t="str">
            <v>ANGIITIS DEBIDA A HIPERSENSIBILIDAD</v>
          </cell>
          <cell r="C4988" t="str">
            <v>083</v>
          </cell>
        </row>
        <row r="4989">
          <cell r="A4989" t="str">
            <v>M311</v>
          </cell>
          <cell r="B4989" t="str">
            <v>MICROANGIOPATIA TROMBOTICA</v>
          </cell>
          <cell r="C4989" t="str">
            <v>083</v>
          </cell>
        </row>
        <row r="4990">
          <cell r="A4990" t="str">
            <v>M312</v>
          </cell>
          <cell r="B4990" t="str">
            <v>GRANULOMA LETAL DE LA LINEA MEDIA</v>
          </cell>
          <cell r="C4990" t="str">
            <v>083</v>
          </cell>
        </row>
        <row r="4991">
          <cell r="A4991" t="str">
            <v>M313</v>
          </cell>
          <cell r="B4991" t="str">
            <v>GRANULOMATOSIS DE WEGENER</v>
          </cell>
          <cell r="C4991" t="str">
            <v>083</v>
          </cell>
        </row>
        <row r="4992">
          <cell r="A4992" t="str">
            <v>M314</v>
          </cell>
          <cell r="B4992" t="str">
            <v>SINDROME DEL CAYADO DE LA AORTA (TAKAYASU)</v>
          </cell>
          <cell r="C4992" t="str">
            <v>083</v>
          </cell>
        </row>
        <row r="4993">
          <cell r="A4993" t="str">
            <v>M315</v>
          </cell>
          <cell r="B4993" t="str">
            <v>ARTERITIS DE CELULAS GIGANTES CON POLIMIALGIA REUMATICA</v>
          </cell>
          <cell r="C4993" t="str">
            <v>083</v>
          </cell>
        </row>
        <row r="4994">
          <cell r="A4994" t="str">
            <v>M316</v>
          </cell>
          <cell r="B4994" t="str">
            <v>OTRAS ARTERITIS DE CELULAS GIGANTES</v>
          </cell>
          <cell r="C4994" t="str">
            <v>083</v>
          </cell>
        </row>
        <row r="4995">
          <cell r="A4995" t="str">
            <v>M318</v>
          </cell>
          <cell r="B4995" t="str">
            <v>OTRAS VASCULOPATIAS NECROTIZANTES ESPECIFICADAS</v>
          </cell>
          <cell r="C4995" t="str">
            <v>083</v>
          </cell>
        </row>
        <row r="4996">
          <cell r="A4996" t="str">
            <v>M319</v>
          </cell>
          <cell r="B4996" t="str">
            <v>VASCULOPATIA NECROTIZANTE, NO ESPECIFICADA</v>
          </cell>
          <cell r="C4996" t="str">
            <v>083</v>
          </cell>
        </row>
        <row r="4997">
          <cell r="A4997" t="str">
            <v>M32</v>
          </cell>
          <cell r="B4997" t="str">
            <v>LUPUS ERITEMATOSO SISTEMICO</v>
          </cell>
          <cell r="C4997" t="str">
            <v>083</v>
          </cell>
        </row>
        <row r="4998">
          <cell r="A4998" t="str">
            <v>M320</v>
          </cell>
          <cell r="B4998" t="str">
            <v>LUPUS ERITEMATOSO SISTEMICO, INDUCIDO POR DROGAS</v>
          </cell>
          <cell r="C4998" t="str">
            <v>083</v>
          </cell>
        </row>
        <row r="4999">
          <cell r="A4999" t="str">
            <v>M321</v>
          </cell>
          <cell r="B4999" t="str">
            <v>LUPUS ERITEMATOSO SISTEMICO CON COMPROMISO DE ORGANOS O SISTEMAS</v>
          </cell>
          <cell r="C4999" t="str">
            <v>083</v>
          </cell>
        </row>
        <row r="5000">
          <cell r="A5000" t="str">
            <v>M328</v>
          </cell>
          <cell r="B5000" t="str">
            <v>OTRAS FORMAS DE LUPUS ERITEMATOSO SISTEMICO</v>
          </cell>
          <cell r="C5000" t="str">
            <v>083</v>
          </cell>
        </row>
        <row r="5001">
          <cell r="A5001" t="str">
            <v>M329</v>
          </cell>
          <cell r="B5001" t="str">
            <v>LUPUS ERITEMATOSO SISTEMICO, SIN OTRA ESPECIFICACION</v>
          </cell>
          <cell r="C5001" t="str">
            <v>083</v>
          </cell>
        </row>
        <row r="5002">
          <cell r="A5002" t="str">
            <v>M33</v>
          </cell>
          <cell r="B5002" t="str">
            <v>DERMATOPOLIMIOSITIS</v>
          </cell>
          <cell r="C5002" t="str">
            <v>083</v>
          </cell>
        </row>
        <row r="5003">
          <cell r="A5003" t="str">
            <v>M330</v>
          </cell>
          <cell r="B5003" t="str">
            <v>DERMATOMIOSITIS JUVENIL</v>
          </cell>
          <cell r="C5003" t="str">
            <v>083</v>
          </cell>
        </row>
        <row r="5004">
          <cell r="A5004" t="str">
            <v>M331</v>
          </cell>
          <cell r="B5004" t="str">
            <v>OTRAS DERMATOMIOSITIS</v>
          </cell>
          <cell r="C5004" t="str">
            <v>083</v>
          </cell>
        </row>
        <row r="5005">
          <cell r="A5005" t="str">
            <v>M332</v>
          </cell>
          <cell r="B5005" t="str">
            <v>POLIMIOSITIS</v>
          </cell>
          <cell r="C5005" t="str">
            <v>083</v>
          </cell>
        </row>
        <row r="5006">
          <cell r="A5006" t="str">
            <v>M339</v>
          </cell>
          <cell r="B5006" t="str">
            <v>DERMATOPOLIMIOSITIS, NO ESPECIFICADA</v>
          </cell>
          <cell r="C5006" t="str">
            <v>083</v>
          </cell>
        </row>
        <row r="5007">
          <cell r="A5007" t="str">
            <v>M34</v>
          </cell>
          <cell r="B5007" t="str">
            <v>ESCLEROSIS SISTEMICA</v>
          </cell>
          <cell r="C5007" t="str">
            <v>083</v>
          </cell>
        </row>
        <row r="5008">
          <cell r="A5008" t="str">
            <v>M340</v>
          </cell>
          <cell r="B5008" t="str">
            <v>ESCLEROSIS SISTEMICA PROGRESIVA</v>
          </cell>
          <cell r="C5008" t="str">
            <v>083</v>
          </cell>
        </row>
        <row r="5009">
          <cell r="A5009" t="str">
            <v>M341</v>
          </cell>
          <cell r="B5009" t="str">
            <v>SIDROME CR(E)ST</v>
          </cell>
          <cell r="C5009" t="str">
            <v>083</v>
          </cell>
        </row>
        <row r="5010">
          <cell r="A5010" t="str">
            <v>M342</v>
          </cell>
          <cell r="B5010" t="str">
            <v>ESCLEROSIS SISTEMICA INDUCIDA POR DROGAS O PRODUCTOS QUIMICOS</v>
          </cell>
          <cell r="C5010" t="str">
            <v>083</v>
          </cell>
        </row>
        <row r="5011">
          <cell r="A5011" t="str">
            <v>M348</v>
          </cell>
          <cell r="B5011" t="str">
            <v>OTRAS FORMAS DE ESCLEROSIS SISTEMICAS</v>
          </cell>
          <cell r="C5011" t="str">
            <v>083</v>
          </cell>
        </row>
        <row r="5012">
          <cell r="A5012" t="str">
            <v>M349</v>
          </cell>
          <cell r="B5012" t="str">
            <v>ESCLEROSIS SISTEMICAS, NO ESPECIFICADA</v>
          </cell>
          <cell r="C5012" t="str">
            <v>083</v>
          </cell>
        </row>
        <row r="5013">
          <cell r="A5013" t="str">
            <v>M35</v>
          </cell>
          <cell r="B5013" t="str">
            <v>OTRO COMPROMISO SISTEMICO DEL TEJIDO CONJUNTIVO</v>
          </cell>
          <cell r="C5013" t="str">
            <v>083</v>
          </cell>
        </row>
        <row r="5014">
          <cell r="A5014" t="str">
            <v>M350</v>
          </cell>
          <cell r="B5014" t="str">
            <v>SIDROME SECO (SJOGREN)</v>
          </cell>
          <cell r="C5014" t="str">
            <v>083</v>
          </cell>
        </row>
        <row r="5015">
          <cell r="A5015" t="str">
            <v>M351</v>
          </cell>
          <cell r="B5015" t="str">
            <v>OTROS SINDROMES SUPERPUESTOS</v>
          </cell>
          <cell r="C5015" t="str">
            <v>083</v>
          </cell>
        </row>
        <row r="5016">
          <cell r="A5016" t="str">
            <v>M352</v>
          </cell>
          <cell r="B5016" t="str">
            <v>ENFERMEDAD DE BEHCET</v>
          </cell>
          <cell r="C5016" t="str">
            <v>083</v>
          </cell>
        </row>
        <row r="5017">
          <cell r="A5017" t="str">
            <v>M353</v>
          </cell>
          <cell r="B5017" t="str">
            <v>POLIMIALGIA REUMATICA</v>
          </cell>
          <cell r="C5017" t="str">
            <v>083</v>
          </cell>
        </row>
        <row r="5018">
          <cell r="A5018" t="str">
            <v>M354</v>
          </cell>
          <cell r="B5018" t="str">
            <v>FASCITIS DIFUSA (EOSINOFILICA)</v>
          </cell>
          <cell r="C5018" t="str">
            <v>083</v>
          </cell>
        </row>
        <row r="5019">
          <cell r="A5019" t="str">
            <v>M355</v>
          </cell>
          <cell r="B5019" t="str">
            <v>FIBROSCLEROSIS MULTIFOCAL</v>
          </cell>
          <cell r="C5019" t="str">
            <v>083</v>
          </cell>
        </row>
        <row r="5020">
          <cell r="A5020" t="str">
            <v>M356</v>
          </cell>
          <cell r="B5020" t="str">
            <v>PANICULITIS RECIDIVANTE (WEBER-CHRISTIAN)</v>
          </cell>
          <cell r="C5020" t="str">
            <v>083</v>
          </cell>
        </row>
        <row r="5021">
          <cell r="A5021" t="str">
            <v>M357</v>
          </cell>
          <cell r="B5021" t="str">
            <v>SINDROME DE HIPERMOVILIDAD</v>
          </cell>
          <cell r="C5021" t="str">
            <v>083</v>
          </cell>
        </row>
        <row r="5022">
          <cell r="A5022" t="str">
            <v>M358</v>
          </cell>
          <cell r="B5022" t="str">
            <v>OTRAS ENFERMEDADES ESPECIFICADAS CON COMPROMISO SISTEMICO DEL TEJ</v>
          </cell>
          <cell r="C5022" t="str">
            <v>083</v>
          </cell>
        </row>
        <row r="5023">
          <cell r="A5023" t="str">
            <v>M359</v>
          </cell>
          <cell r="B5023" t="str">
            <v>COMPROMISO SISTEMICO DEL TEJIDO CONJUNTIVO, NO ESPECIFICADO</v>
          </cell>
          <cell r="C5023" t="str">
            <v>083</v>
          </cell>
        </row>
        <row r="5024">
          <cell r="A5024" t="str">
            <v>M40</v>
          </cell>
          <cell r="B5024" t="str">
            <v>CIFOSIS Y LORDOSIS</v>
          </cell>
          <cell r="C5024" t="str">
            <v>083</v>
          </cell>
        </row>
        <row r="5025">
          <cell r="A5025" t="str">
            <v>M400</v>
          </cell>
          <cell r="B5025" t="str">
            <v>CIFOSIS POSTURAL</v>
          </cell>
          <cell r="C5025" t="str">
            <v>083</v>
          </cell>
        </row>
        <row r="5026">
          <cell r="A5026" t="str">
            <v>M401</v>
          </cell>
          <cell r="B5026" t="str">
            <v>OTRAS CIFOSIS SECUNDARIAS</v>
          </cell>
          <cell r="C5026" t="str">
            <v>083</v>
          </cell>
        </row>
        <row r="5027">
          <cell r="A5027" t="str">
            <v>M402</v>
          </cell>
          <cell r="B5027" t="str">
            <v>OTRAS CIFOSIS Y LAS NO ESPECIFICADAS</v>
          </cell>
          <cell r="C5027" t="str">
            <v>083</v>
          </cell>
        </row>
        <row r="5028">
          <cell r="A5028" t="str">
            <v>M403</v>
          </cell>
          <cell r="B5028" t="str">
            <v>SINDROME DE ESPALDA PLANA</v>
          </cell>
          <cell r="C5028" t="str">
            <v>083</v>
          </cell>
        </row>
        <row r="5029">
          <cell r="A5029" t="str">
            <v>M404</v>
          </cell>
          <cell r="B5029" t="str">
            <v>OTRAS LORDOSIS</v>
          </cell>
          <cell r="C5029" t="str">
            <v>083</v>
          </cell>
        </row>
        <row r="5030">
          <cell r="A5030" t="str">
            <v>M405</v>
          </cell>
          <cell r="B5030" t="str">
            <v>LORDOSIS, NO ESPECIFICADA</v>
          </cell>
          <cell r="C5030" t="str">
            <v>083</v>
          </cell>
        </row>
        <row r="5031">
          <cell r="A5031" t="str">
            <v>M41</v>
          </cell>
          <cell r="B5031" t="str">
            <v>ESCOLIOSIS</v>
          </cell>
          <cell r="C5031" t="str">
            <v>083</v>
          </cell>
        </row>
        <row r="5032">
          <cell r="A5032" t="str">
            <v>M410</v>
          </cell>
          <cell r="B5032" t="str">
            <v>ESCOLIOSIS IDIOPATICA INFANTIL</v>
          </cell>
          <cell r="C5032" t="str">
            <v>083</v>
          </cell>
        </row>
        <row r="5033">
          <cell r="A5033" t="str">
            <v>M411</v>
          </cell>
          <cell r="B5033" t="str">
            <v>ESCOLIOSIS IDIOPATICA JUVENIL</v>
          </cell>
          <cell r="C5033" t="str">
            <v>083</v>
          </cell>
        </row>
        <row r="5034">
          <cell r="A5034" t="str">
            <v>M412</v>
          </cell>
          <cell r="B5034" t="str">
            <v>OTRAS ESCOLIOSIS IDIOPATICAS</v>
          </cell>
          <cell r="C5034" t="str">
            <v>083</v>
          </cell>
        </row>
        <row r="5035">
          <cell r="A5035" t="str">
            <v>M413</v>
          </cell>
          <cell r="B5035" t="str">
            <v>ESCOLIOSIS TORACOGENICA</v>
          </cell>
          <cell r="C5035" t="str">
            <v>083</v>
          </cell>
        </row>
        <row r="5036">
          <cell r="A5036" t="str">
            <v>M414</v>
          </cell>
          <cell r="B5036" t="str">
            <v>ESCOLIOSIS NEUROMUSCULAR</v>
          </cell>
          <cell r="C5036" t="str">
            <v>083</v>
          </cell>
        </row>
        <row r="5037">
          <cell r="A5037" t="str">
            <v>M415</v>
          </cell>
          <cell r="B5037" t="str">
            <v>OTRAS ESCOLIOSIS SECUNDARIAS</v>
          </cell>
          <cell r="C5037" t="str">
            <v>083</v>
          </cell>
        </row>
        <row r="5038">
          <cell r="A5038" t="str">
            <v>M418</v>
          </cell>
          <cell r="B5038" t="str">
            <v>OTRAS FORMAS DE ESCOLIOSIS</v>
          </cell>
          <cell r="C5038" t="str">
            <v>083</v>
          </cell>
        </row>
        <row r="5039">
          <cell r="A5039" t="str">
            <v>M419</v>
          </cell>
          <cell r="B5039" t="str">
            <v>ESCOLIOSIS, NO ESPECIFICADA</v>
          </cell>
          <cell r="C5039" t="str">
            <v>083</v>
          </cell>
        </row>
        <row r="5040">
          <cell r="A5040" t="str">
            <v>M42</v>
          </cell>
          <cell r="B5040" t="str">
            <v>OSTEOCONDROSIS DE LA COLUMNA VERTEBRAL</v>
          </cell>
          <cell r="C5040" t="str">
            <v>083</v>
          </cell>
        </row>
        <row r="5041">
          <cell r="A5041" t="str">
            <v>M420</v>
          </cell>
          <cell r="B5041" t="str">
            <v>OSTEOCONDROSIS JUVENIL DE LA COLUMNA VERTEBRAL</v>
          </cell>
          <cell r="C5041" t="str">
            <v>083</v>
          </cell>
        </row>
        <row r="5042">
          <cell r="A5042" t="str">
            <v>M421</v>
          </cell>
          <cell r="B5042" t="str">
            <v>OSTEOCONDROSIS DE LA COLUMNA VERTEBRAL DEL ADULTO</v>
          </cell>
          <cell r="C5042" t="str">
            <v>083</v>
          </cell>
        </row>
        <row r="5043">
          <cell r="A5043" t="str">
            <v>M429</v>
          </cell>
          <cell r="B5043" t="str">
            <v>OSTEOCONDROSIS VERTEBRAL, NO ESPECIFICADA</v>
          </cell>
          <cell r="C5043" t="str">
            <v>083</v>
          </cell>
        </row>
        <row r="5044">
          <cell r="A5044" t="str">
            <v>M43</v>
          </cell>
          <cell r="B5044" t="str">
            <v>OTRAS DORSOPATIAS DEFORMANTES</v>
          </cell>
          <cell r="C5044" t="str">
            <v>083</v>
          </cell>
        </row>
        <row r="5045">
          <cell r="A5045" t="str">
            <v>M430</v>
          </cell>
          <cell r="B5045" t="str">
            <v>ESPONDILOLISIS</v>
          </cell>
          <cell r="C5045" t="str">
            <v>083</v>
          </cell>
        </row>
        <row r="5046">
          <cell r="A5046" t="str">
            <v>M431</v>
          </cell>
          <cell r="B5046" t="str">
            <v>ESPONDILOLISTESIS</v>
          </cell>
          <cell r="C5046" t="str">
            <v>083</v>
          </cell>
        </row>
        <row r="5047">
          <cell r="A5047" t="str">
            <v>M432</v>
          </cell>
          <cell r="B5047" t="str">
            <v>OTRAS FUNSIONES DE LA COLUMNA VERTEBRAL</v>
          </cell>
          <cell r="C5047" t="str">
            <v>083</v>
          </cell>
        </row>
        <row r="5048">
          <cell r="A5048" t="str">
            <v>M433</v>
          </cell>
          <cell r="B5048" t="str">
            <v>SUBLUXACION ATLANTO-AXOIDEA RECURRENTE, CON MIELOPATIA</v>
          </cell>
          <cell r="C5048" t="str">
            <v>083</v>
          </cell>
        </row>
        <row r="5049">
          <cell r="A5049" t="str">
            <v>M434</v>
          </cell>
          <cell r="B5049" t="str">
            <v>OTRAS SUBLUXACIONES ATLANTO-AXOIDEAS RECURRENTES</v>
          </cell>
          <cell r="C5049" t="str">
            <v>083</v>
          </cell>
        </row>
        <row r="5050">
          <cell r="A5050" t="str">
            <v>M435</v>
          </cell>
          <cell r="B5050" t="str">
            <v>OTRAS SUBLUXACIONES VERTEBRALES RECURRENTES</v>
          </cell>
          <cell r="C5050" t="str">
            <v>083</v>
          </cell>
        </row>
        <row r="5051">
          <cell r="A5051" t="str">
            <v>M436</v>
          </cell>
          <cell r="B5051" t="str">
            <v>TORTICOLIS</v>
          </cell>
          <cell r="C5051" t="str">
            <v>083</v>
          </cell>
        </row>
        <row r="5052">
          <cell r="A5052" t="str">
            <v>M438</v>
          </cell>
          <cell r="B5052" t="str">
            <v>OTRAS DORSOPATIAS DEFORMANTES DE LA COLUMNA VERTEBRAL ESPECIFIC.</v>
          </cell>
          <cell r="C5052" t="str">
            <v>083</v>
          </cell>
        </row>
        <row r="5053">
          <cell r="A5053" t="str">
            <v>M439</v>
          </cell>
          <cell r="B5053" t="str">
            <v>DORSOPATIA DEFORMANTE, NO ESPECIFICADA</v>
          </cell>
          <cell r="C5053" t="str">
            <v>083</v>
          </cell>
        </row>
        <row r="5054">
          <cell r="A5054" t="str">
            <v>M45</v>
          </cell>
          <cell r="B5054" t="str">
            <v>ESPONDILITIS ANQUILOSANTE</v>
          </cell>
          <cell r="C5054" t="str">
            <v>083</v>
          </cell>
        </row>
        <row r="5055">
          <cell r="A5055" t="str">
            <v>M46</v>
          </cell>
          <cell r="B5055" t="str">
            <v>OTRAS ESPONDILOPATIAS INFLAMATORIAS</v>
          </cell>
          <cell r="C5055" t="str">
            <v>083</v>
          </cell>
        </row>
        <row r="5056">
          <cell r="A5056" t="str">
            <v>M460</v>
          </cell>
          <cell r="B5056" t="str">
            <v>ENTESOPATIA VERTEBRAL</v>
          </cell>
          <cell r="C5056" t="str">
            <v>083</v>
          </cell>
        </row>
        <row r="5057">
          <cell r="A5057" t="str">
            <v>M461</v>
          </cell>
          <cell r="B5057" t="str">
            <v>SACROILIITIS, NO CLASIFICADA EN OTRA PARTE</v>
          </cell>
          <cell r="C5057" t="str">
            <v>083</v>
          </cell>
        </row>
        <row r="5058">
          <cell r="A5058" t="str">
            <v>M462</v>
          </cell>
          <cell r="B5058" t="str">
            <v>OSTEOMIELITIS DE VERTEBRA</v>
          </cell>
          <cell r="C5058" t="str">
            <v>083</v>
          </cell>
        </row>
        <row r="5059">
          <cell r="A5059" t="str">
            <v>M463</v>
          </cell>
          <cell r="B5059" t="str">
            <v>INFECCION DE DISCO INTERVERTEBRAL (PIOGENA)</v>
          </cell>
          <cell r="C5059" t="str">
            <v>083</v>
          </cell>
        </row>
        <row r="5060">
          <cell r="A5060" t="str">
            <v>M464</v>
          </cell>
          <cell r="B5060" t="str">
            <v>DISCITIS, NO ESPECIFICADA</v>
          </cell>
          <cell r="C5060" t="str">
            <v>083</v>
          </cell>
        </row>
        <row r="5061">
          <cell r="A5061" t="str">
            <v>M465</v>
          </cell>
          <cell r="B5061" t="str">
            <v>OTRAS ESPONDILOPATIAS INFECCIOSAS</v>
          </cell>
          <cell r="C5061" t="str">
            <v>083</v>
          </cell>
        </row>
        <row r="5062">
          <cell r="A5062" t="str">
            <v>M468</v>
          </cell>
          <cell r="B5062" t="str">
            <v>OTRAS ESPONDILOPATIAS INFLAMATORIAS ESPECIFICADAS</v>
          </cell>
          <cell r="C5062" t="str">
            <v>083</v>
          </cell>
        </row>
        <row r="5063">
          <cell r="A5063" t="str">
            <v>M469</v>
          </cell>
          <cell r="B5063" t="str">
            <v>ESPONDILOPATIA INFLAMATORIA, NO ESPECIFICADA</v>
          </cell>
          <cell r="C5063" t="str">
            <v>083</v>
          </cell>
        </row>
        <row r="5064">
          <cell r="A5064" t="str">
            <v>M47</v>
          </cell>
          <cell r="B5064" t="str">
            <v>ESPONDILOSIS</v>
          </cell>
          <cell r="C5064" t="str">
            <v>083</v>
          </cell>
        </row>
        <row r="5065">
          <cell r="A5065" t="str">
            <v>M470</v>
          </cell>
          <cell r="B5065" t="str">
            <v>SINDROMES DE COMPR. DE LA ARTERIA ESPINAL O VERTEBRAL ANTERIOR (G99.2)</v>
          </cell>
          <cell r="C5065" t="str">
            <v>083</v>
          </cell>
        </row>
        <row r="5066">
          <cell r="A5066" t="str">
            <v>M471</v>
          </cell>
          <cell r="B5066" t="str">
            <v>OTRAS ESPONDILOSIS CON MIELOPATIA</v>
          </cell>
          <cell r="C5066" t="str">
            <v>083</v>
          </cell>
        </row>
        <row r="5067">
          <cell r="A5067" t="str">
            <v>M472</v>
          </cell>
          <cell r="B5067" t="str">
            <v>OTRAS ESPONDILOSIS CON RADICULOPATIA</v>
          </cell>
          <cell r="C5067" t="str">
            <v>083</v>
          </cell>
        </row>
        <row r="5068">
          <cell r="A5068" t="str">
            <v>M478</v>
          </cell>
          <cell r="B5068" t="str">
            <v>OTRAS ESPONDILOSIS</v>
          </cell>
          <cell r="C5068" t="str">
            <v>083</v>
          </cell>
        </row>
        <row r="5069">
          <cell r="A5069" t="str">
            <v>M479</v>
          </cell>
          <cell r="B5069" t="str">
            <v>ESPONDILOSIS, NO ESPECIFICADA</v>
          </cell>
          <cell r="C5069" t="str">
            <v>083</v>
          </cell>
        </row>
        <row r="5070">
          <cell r="A5070" t="str">
            <v>M48</v>
          </cell>
          <cell r="B5070" t="str">
            <v>OTRAS ESPONDILOPATIAS</v>
          </cell>
          <cell r="C5070" t="str">
            <v>083</v>
          </cell>
        </row>
        <row r="5071">
          <cell r="A5071" t="str">
            <v>M480</v>
          </cell>
          <cell r="B5071" t="str">
            <v>ESTENOSIS ESPINAL</v>
          </cell>
          <cell r="C5071" t="str">
            <v>083</v>
          </cell>
        </row>
        <row r="5072">
          <cell r="A5072" t="str">
            <v>M481</v>
          </cell>
          <cell r="B5072" t="str">
            <v>HIPEROSTOSIS ANQUILOSANTE (FORESTIER)</v>
          </cell>
          <cell r="C5072" t="str">
            <v>083</v>
          </cell>
        </row>
        <row r="5073">
          <cell r="A5073" t="str">
            <v>M482</v>
          </cell>
          <cell r="B5073" t="str">
            <v>ESPONDILOPATIA INTERESPINOSA (VERTEBRAS "EN BESO")</v>
          </cell>
          <cell r="C5073" t="str">
            <v>083</v>
          </cell>
        </row>
        <row r="5074">
          <cell r="A5074" t="str">
            <v>M483</v>
          </cell>
          <cell r="B5074" t="str">
            <v>ESPONDILOPATIA TRAUMATICA</v>
          </cell>
          <cell r="C5074" t="str">
            <v>083</v>
          </cell>
        </row>
        <row r="5075">
          <cell r="A5075" t="str">
            <v>M484</v>
          </cell>
          <cell r="B5075" t="str">
            <v>FRACTURA DE VERTEBRA POR FATIGA</v>
          </cell>
          <cell r="C5075" t="str">
            <v>083</v>
          </cell>
        </row>
        <row r="5076">
          <cell r="A5076" t="str">
            <v>M485</v>
          </cell>
          <cell r="B5076" t="str">
            <v>VERTEBRA COLAPSADA, NO CLASIFICADA EN OTRA PARTE</v>
          </cell>
          <cell r="C5076" t="str">
            <v>083</v>
          </cell>
        </row>
        <row r="5077">
          <cell r="A5077" t="str">
            <v>M488</v>
          </cell>
          <cell r="B5077" t="str">
            <v>OTRAS ESPONDILOPATIAS ESPECIFICADAS</v>
          </cell>
          <cell r="C5077" t="str">
            <v>083</v>
          </cell>
        </row>
        <row r="5078">
          <cell r="A5078" t="str">
            <v>M489</v>
          </cell>
          <cell r="B5078" t="str">
            <v>ESPONDILOPATIA, NO ESPECIFICADA</v>
          </cell>
          <cell r="C5078" t="str">
            <v>083</v>
          </cell>
        </row>
        <row r="5079">
          <cell r="A5079" t="str">
            <v>M50</v>
          </cell>
          <cell r="B5079" t="str">
            <v>TRASTORNOS DE DISCO CERVICAL</v>
          </cell>
          <cell r="C5079" t="str">
            <v>083</v>
          </cell>
        </row>
        <row r="5080">
          <cell r="A5080" t="str">
            <v>M500</v>
          </cell>
          <cell r="B5080" t="str">
            <v>TRASTORNO DE DISCO CERVICAL CON MIELOPATIA (G99.2*)</v>
          </cell>
          <cell r="C5080" t="str">
            <v>083</v>
          </cell>
        </row>
        <row r="5081">
          <cell r="A5081" t="str">
            <v>M501</v>
          </cell>
          <cell r="B5081" t="str">
            <v>TRASTORNO DE DISCO CERVICAL CON RADICULOPATIA</v>
          </cell>
          <cell r="C5081" t="str">
            <v>083</v>
          </cell>
        </row>
        <row r="5082">
          <cell r="A5082" t="str">
            <v>M502</v>
          </cell>
          <cell r="B5082" t="str">
            <v>OTROS DESPLAZAMIENTOS DE DISCO CERVICAL</v>
          </cell>
          <cell r="C5082" t="str">
            <v>083</v>
          </cell>
        </row>
        <row r="5083">
          <cell r="A5083" t="str">
            <v>M503</v>
          </cell>
          <cell r="B5083" t="str">
            <v>OTRAS DEGENERACIONES DE DISCO CERVICAL</v>
          </cell>
          <cell r="C5083" t="str">
            <v>083</v>
          </cell>
        </row>
        <row r="5084">
          <cell r="A5084" t="str">
            <v>M508</v>
          </cell>
          <cell r="B5084" t="str">
            <v>OTROS TRASTORNOS DE DISCO CERVICAL</v>
          </cell>
          <cell r="C5084" t="str">
            <v>083</v>
          </cell>
        </row>
        <row r="5085">
          <cell r="A5085" t="str">
            <v>M509</v>
          </cell>
          <cell r="B5085" t="str">
            <v>TRASTORNO DE DISCO CERVICAL, NO ESPECIFICADO</v>
          </cell>
          <cell r="C5085" t="str">
            <v>083</v>
          </cell>
        </row>
        <row r="5086">
          <cell r="A5086" t="str">
            <v>M51</v>
          </cell>
          <cell r="B5086" t="str">
            <v>OTROS TRASTORNOS DE LOS DISCOS INTERVERTEBRALES</v>
          </cell>
          <cell r="C5086" t="str">
            <v>083</v>
          </cell>
        </row>
        <row r="5087">
          <cell r="A5087" t="str">
            <v>M510</v>
          </cell>
          <cell r="B5087" t="str">
            <v>TRASTORNOS DE DISCOS INTERVERTEBRALES LUMBARES Y OTROS, CON MIELOP</v>
          </cell>
          <cell r="C5087" t="str">
            <v>083</v>
          </cell>
        </row>
        <row r="5088">
          <cell r="A5088" t="str">
            <v>M511</v>
          </cell>
          <cell r="B5088" t="str">
            <v>TRASTORNO DE DISCO LUMBAR Y OTROS, CON RADICULOPATIA</v>
          </cell>
          <cell r="C5088" t="str">
            <v>083</v>
          </cell>
        </row>
        <row r="5089">
          <cell r="A5089" t="str">
            <v>M512</v>
          </cell>
          <cell r="B5089" t="str">
            <v>OTROS DESPLAZAMIENTOS DE DISCO INTERVERTEBRALES, ESPECIFICADO</v>
          </cell>
          <cell r="C5089" t="str">
            <v>083</v>
          </cell>
        </row>
        <row r="5090">
          <cell r="A5090" t="str">
            <v>M513</v>
          </cell>
          <cell r="B5090" t="str">
            <v>OTRAS DEGENERACIONES ESPECIFICADAS DE DISCO INTERVERTEBRAL</v>
          </cell>
          <cell r="C5090" t="str">
            <v>083</v>
          </cell>
        </row>
        <row r="5091">
          <cell r="A5091" t="str">
            <v>M514</v>
          </cell>
          <cell r="B5091" t="str">
            <v>NODULOS DE SCHMORL</v>
          </cell>
          <cell r="C5091" t="str">
            <v>083</v>
          </cell>
        </row>
        <row r="5092">
          <cell r="A5092" t="str">
            <v>M518</v>
          </cell>
          <cell r="B5092" t="str">
            <v>OTROS TRASTORNOS ESPECIFICADOS DE LOS DISCOS INTERVERTEBRALES</v>
          </cell>
          <cell r="C5092" t="str">
            <v>083</v>
          </cell>
        </row>
        <row r="5093">
          <cell r="A5093" t="str">
            <v>M519</v>
          </cell>
          <cell r="B5093" t="str">
            <v>TRASTORNO DE LOS DISCOS INTERVERTEBRALES, NO ESPECIFICADO</v>
          </cell>
          <cell r="C5093" t="str">
            <v>083</v>
          </cell>
        </row>
        <row r="5094">
          <cell r="A5094" t="str">
            <v>M53</v>
          </cell>
          <cell r="B5094" t="str">
            <v>OTRAS DORSOPATIAS, NO CLASIFICADAS EN OTRA PARTE</v>
          </cell>
          <cell r="C5094" t="str">
            <v>083</v>
          </cell>
        </row>
        <row r="5095">
          <cell r="A5095" t="str">
            <v>M530</v>
          </cell>
          <cell r="B5095" t="str">
            <v>SINDROME CERVICOCRANEAL</v>
          </cell>
          <cell r="C5095" t="str">
            <v>083</v>
          </cell>
        </row>
        <row r="5096">
          <cell r="A5096" t="str">
            <v>M531</v>
          </cell>
          <cell r="B5096" t="str">
            <v>SINDROME CERVICOBRAQUIAL</v>
          </cell>
          <cell r="C5096" t="str">
            <v>083</v>
          </cell>
        </row>
        <row r="5097">
          <cell r="A5097" t="str">
            <v>M532</v>
          </cell>
          <cell r="B5097" t="str">
            <v>INESTABILIDAD DE LA COLUMNA VERTEBRAL</v>
          </cell>
          <cell r="C5097" t="str">
            <v>083</v>
          </cell>
        </row>
        <row r="5098">
          <cell r="A5098" t="str">
            <v>M533</v>
          </cell>
          <cell r="B5098" t="str">
            <v>TRASTORNOS SACROCOCCIGEOS, NO CLASIFICADOS EN OTRA PARTE</v>
          </cell>
          <cell r="C5098" t="str">
            <v>083</v>
          </cell>
        </row>
        <row r="5099">
          <cell r="A5099" t="str">
            <v>M538</v>
          </cell>
          <cell r="B5099" t="str">
            <v>OTRAS DORSOPATIAS ESPECIFICADAS</v>
          </cell>
          <cell r="C5099" t="str">
            <v>083</v>
          </cell>
        </row>
        <row r="5100">
          <cell r="A5100" t="str">
            <v>M539</v>
          </cell>
          <cell r="B5100" t="str">
            <v>DORSOPATIA, NO ESPECIFICADA</v>
          </cell>
          <cell r="C5100" t="str">
            <v>083</v>
          </cell>
        </row>
        <row r="5101">
          <cell r="A5101" t="str">
            <v>M54</v>
          </cell>
          <cell r="B5101" t="str">
            <v>DORSALGIA</v>
          </cell>
          <cell r="C5101" t="str">
            <v>083</v>
          </cell>
        </row>
        <row r="5102">
          <cell r="A5102" t="str">
            <v>M540</v>
          </cell>
          <cell r="B5102" t="str">
            <v>PANICULITIS QUE AFECTA REGIONES DEL CUELLO Y DE LA ESPALDA</v>
          </cell>
          <cell r="C5102" t="str">
            <v>083</v>
          </cell>
        </row>
        <row r="5103">
          <cell r="A5103" t="str">
            <v>M541</v>
          </cell>
          <cell r="B5103" t="str">
            <v>RADICULOPATIA</v>
          </cell>
          <cell r="C5103" t="str">
            <v>083</v>
          </cell>
        </row>
        <row r="5104">
          <cell r="A5104" t="str">
            <v>M542</v>
          </cell>
          <cell r="B5104" t="str">
            <v>CERVICALGIA</v>
          </cell>
          <cell r="C5104" t="str">
            <v>083</v>
          </cell>
        </row>
        <row r="5105">
          <cell r="A5105" t="str">
            <v>M543</v>
          </cell>
          <cell r="B5105" t="str">
            <v>CIATICA</v>
          </cell>
          <cell r="C5105" t="str">
            <v>083</v>
          </cell>
        </row>
        <row r="5106">
          <cell r="A5106" t="str">
            <v>M544</v>
          </cell>
          <cell r="B5106" t="str">
            <v>LUMBAGO CON CIATICA</v>
          </cell>
          <cell r="C5106" t="str">
            <v>083</v>
          </cell>
        </row>
        <row r="5107">
          <cell r="A5107" t="str">
            <v>M545</v>
          </cell>
          <cell r="B5107" t="str">
            <v>LUMBAGO NO ESPECIFICADO</v>
          </cell>
          <cell r="C5107" t="str">
            <v>083</v>
          </cell>
        </row>
        <row r="5108">
          <cell r="A5108" t="str">
            <v>M546</v>
          </cell>
          <cell r="B5108" t="str">
            <v>DOLOR EN LA COLUMNA DORSAL</v>
          </cell>
          <cell r="C5108" t="str">
            <v>083</v>
          </cell>
        </row>
        <row r="5109">
          <cell r="A5109" t="str">
            <v>M548</v>
          </cell>
          <cell r="B5109" t="str">
            <v>OTRAS DORSALGIAS</v>
          </cell>
          <cell r="C5109" t="str">
            <v>083</v>
          </cell>
        </row>
        <row r="5110">
          <cell r="A5110" t="str">
            <v>M549</v>
          </cell>
          <cell r="B5110" t="str">
            <v>DORSALGIA, NO ESPECIFICADA</v>
          </cell>
          <cell r="C5110" t="str">
            <v>083</v>
          </cell>
        </row>
        <row r="5111">
          <cell r="A5111" t="str">
            <v>M60</v>
          </cell>
          <cell r="B5111" t="str">
            <v>MIOSITIS</v>
          </cell>
          <cell r="C5111" t="str">
            <v>083</v>
          </cell>
        </row>
        <row r="5112">
          <cell r="A5112" t="str">
            <v>M600</v>
          </cell>
          <cell r="B5112" t="str">
            <v>MIOSITIS INFECCIOSA</v>
          </cell>
          <cell r="C5112" t="str">
            <v>083</v>
          </cell>
        </row>
        <row r="5113">
          <cell r="A5113" t="str">
            <v>M601</v>
          </cell>
          <cell r="B5113" t="str">
            <v>MIOSITIS INTERSTICIAL</v>
          </cell>
          <cell r="C5113" t="str">
            <v>083</v>
          </cell>
        </row>
        <row r="5114">
          <cell r="A5114" t="str">
            <v>M602</v>
          </cell>
          <cell r="B5114" t="str">
            <v>GRANULOMA POR CUERPO EXTRAÑO EN TEJIDO BLANDO, NO CLASIF. EN OTRA</v>
          </cell>
          <cell r="C5114" t="str">
            <v>083</v>
          </cell>
        </row>
        <row r="5115">
          <cell r="A5115" t="str">
            <v>M608</v>
          </cell>
          <cell r="B5115" t="str">
            <v>OTRAS MIOSITIS</v>
          </cell>
          <cell r="C5115" t="str">
            <v>083</v>
          </cell>
        </row>
        <row r="5116">
          <cell r="A5116" t="str">
            <v>M609</v>
          </cell>
          <cell r="B5116" t="str">
            <v>MIOSITIS, NO ESPECIFICADA</v>
          </cell>
          <cell r="C5116" t="str">
            <v>083</v>
          </cell>
        </row>
        <row r="5117">
          <cell r="A5117" t="str">
            <v>M61</v>
          </cell>
          <cell r="B5117" t="str">
            <v>CALCIFICACION Y OSIFICACION DEL MUSCULO</v>
          </cell>
          <cell r="C5117" t="str">
            <v>083</v>
          </cell>
        </row>
        <row r="5118">
          <cell r="A5118" t="str">
            <v>M610</v>
          </cell>
          <cell r="B5118" t="str">
            <v>MIOSITIS OSIFICANTE TRAUMATICA</v>
          </cell>
          <cell r="C5118" t="str">
            <v>083</v>
          </cell>
        </row>
        <row r="5119">
          <cell r="A5119" t="str">
            <v>M611</v>
          </cell>
          <cell r="B5119" t="str">
            <v>MIOSITIS OSIFICANTE PROGRESIVA</v>
          </cell>
          <cell r="C5119" t="str">
            <v>083</v>
          </cell>
        </row>
        <row r="5120">
          <cell r="A5120" t="str">
            <v>M612</v>
          </cell>
          <cell r="B5120" t="str">
            <v>CALCIFICACION Y OSIFICACION PARALITICA DEL MUSCULO</v>
          </cell>
          <cell r="C5120" t="str">
            <v>083</v>
          </cell>
        </row>
        <row r="5121">
          <cell r="A5121" t="str">
            <v>M613</v>
          </cell>
          <cell r="B5121" t="str">
            <v>CALCIFICACION Y OSIFICACION DE LOS MUSCULOS ASOCIADAS CON QUEMADURAS</v>
          </cell>
          <cell r="C5121" t="str">
            <v>083</v>
          </cell>
        </row>
        <row r="5122">
          <cell r="A5122" t="str">
            <v>M614</v>
          </cell>
          <cell r="B5122" t="str">
            <v>OTRAS CALCIFICACIONES DEL MUSCULO</v>
          </cell>
          <cell r="C5122" t="str">
            <v>083</v>
          </cell>
        </row>
        <row r="5123">
          <cell r="A5123" t="str">
            <v>M615</v>
          </cell>
          <cell r="B5123" t="str">
            <v>OTRAS OSIFICACIONES DEL MUSCULO</v>
          </cell>
          <cell r="C5123" t="str">
            <v>083</v>
          </cell>
        </row>
        <row r="5124">
          <cell r="A5124" t="str">
            <v>M619</v>
          </cell>
          <cell r="B5124" t="str">
            <v>CALCIFICACION Y OSIFICACION DEL MUSCULO, NO ESPECIFICADA</v>
          </cell>
          <cell r="C5124" t="str">
            <v>083</v>
          </cell>
        </row>
        <row r="5125">
          <cell r="A5125" t="str">
            <v>M62</v>
          </cell>
          <cell r="B5125" t="str">
            <v>OTROS TRASTORNOS DE LOS MUSCULOS</v>
          </cell>
          <cell r="C5125" t="str">
            <v>083</v>
          </cell>
        </row>
        <row r="5126">
          <cell r="A5126" t="str">
            <v>M620</v>
          </cell>
          <cell r="B5126" t="str">
            <v>DIASTASIS DEL MUSCULO</v>
          </cell>
          <cell r="C5126" t="str">
            <v>083</v>
          </cell>
        </row>
        <row r="5127">
          <cell r="A5127" t="str">
            <v>M621</v>
          </cell>
          <cell r="B5127" t="str">
            <v>OTROS DESGARROS (NO TRAUMATICOS) DEL MUSCULO</v>
          </cell>
          <cell r="C5127" t="str">
            <v>083</v>
          </cell>
        </row>
        <row r="5128">
          <cell r="A5128" t="str">
            <v>M622</v>
          </cell>
          <cell r="B5128" t="str">
            <v>INFARTO ISQUEMICO DEL MUSCULO</v>
          </cell>
          <cell r="C5128" t="str">
            <v>083</v>
          </cell>
        </row>
        <row r="5129">
          <cell r="A5129" t="str">
            <v>M623</v>
          </cell>
          <cell r="B5129" t="str">
            <v>SINDROME DE INMOVILIDAD (PARAPLEJICO)</v>
          </cell>
          <cell r="C5129" t="str">
            <v>083</v>
          </cell>
        </row>
        <row r="5130">
          <cell r="A5130" t="str">
            <v>M624</v>
          </cell>
          <cell r="B5130" t="str">
            <v>CONTRACTURA MUSCULAR</v>
          </cell>
          <cell r="C5130" t="str">
            <v>083</v>
          </cell>
        </row>
        <row r="5131">
          <cell r="A5131" t="str">
            <v>M625</v>
          </cell>
          <cell r="B5131" t="str">
            <v>ATROFIA Y DESGASTE MUSCULARES, NO CLASIFICADOS EN OTRA PARTE</v>
          </cell>
          <cell r="C5131" t="str">
            <v>083</v>
          </cell>
        </row>
        <row r="5132">
          <cell r="A5132" t="str">
            <v>M626</v>
          </cell>
          <cell r="B5132" t="str">
            <v>DISTENSION MUSCULAR</v>
          </cell>
          <cell r="C5132" t="str">
            <v>083</v>
          </cell>
        </row>
        <row r="5133">
          <cell r="A5133" t="str">
            <v>M628</v>
          </cell>
          <cell r="B5133" t="str">
            <v>OTROS TRASTORNOS ESPECIFICADOS DE LOS MUSCULOS</v>
          </cell>
          <cell r="C5133" t="str">
            <v>083</v>
          </cell>
        </row>
        <row r="5134">
          <cell r="A5134" t="str">
            <v>M629</v>
          </cell>
          <cell r="B5134" t="str">
            <v>TRASTORNO MUSCULAR, NO ESPECIFICADO</v>
          </cell>
          <cell r="C5134" t="str">
            <v>083</v>
          </cell>
        </row>
        <row r="5135">
          <cell r="A5135" t="str">
            <v>M65</v>
          </cell>
          <cell r="B5135" t="str">
            <v>SINOVITIS Y TENOSINOVITIS</v>
          </cell>
          <cell r="C5135" t="str">
            <v>083</v>
          </cell>
        </row>
        <row r="5136">
          <cell r="A5136" t="str">
            <v>M650</v>
          </cell>
          <cell r="B5136" t="str">
            <v>ABSCESO DE VAINA TENDINOSA</v>
          </cell>
          <cell r="C5136" t="str">
            <v>083</v>
          </cell>
        </row>
        <row r="5137">
          <cell r="A5137" t="str">
            <v>M651</v>
          </cell>
          <cell r="B5137" t="str">
            <v>OTRAS (TENO)SINOVITIS INFECCIOSAS</v>
          </cell>
          <cell r="C5137" t="str">
            <v>083</v>
          </cell>
        </row>
        <row r="5138">
          <cell r="A5138" t="str">
            <v>M652</v>
          </cell>
          <cell r="B5138" t="str">
            <v>TENDINITIS CALCIFICADA</v>
          </cell>
          <cell r="C5138" t="str">
            <v>083</v>
          </cell>
        </row>
        <row r="5139">
          <cell r="A5139" t="str">
            <v>M653</v>
          </cell>
          <cell r="B5139" t="str">
            <v>DEDO EN GATILLO</v>
          </cell>
          <cell r="C5139" t="str">
            <v>083</v>
          </cell>
        </row>
        <row r="5140">
          <cell r="A5140" t="str">
            <v>M654</v>
          </cell>
          <cell r="B5140" t="str">
            <v>TENOSINOVITIS DE ESTAFILOIDE RADIAL (DE QUERVAIN)</v>
          </cell>
          <cell r="C5140" t="str">
            <v>083</v>
          </cell>
        </row>
        <row r="5141">
          <cell r="A5141" t="str">
            <v>M658</v>
          </cell>
          <cell r="B5141" t="str">
            <v>OTRAS SINOVITIS Y TENOSINOVITIS</v>
          </cell>
          <cell r="C5141" t="str">
            <v>083</v>
          </cell>
        </row>
        <row r="5142">
          <cell r="A5142" t="str">
            <v>M659</v>
          </cell>
          <cell r="B5142" t="str">
            <v>SINOVITIS Y TENOSINOVITIS, NO ESPECIFICADA</v>
          </cell>
          <cell r="C5142" t="str">
            <v>083</v>
          </cell>
        </row>
        <row r="5143">
          <cell r="A5143" t="str">
            <v>M66</v>
          </cell>
          <cell r="B5143" t="str">
            <v>RUPTURA ESPONTANEA DE LA SINOVIA Y DEL TENDON</v>
          </cell>
          <cell r="C5143" t="str">
            <v>083</v>
          </cell>
        </row>
        <row r="5144">
          <cell r="A5144" t="str">
            <v>M660</v>
          </cell>
          <cell r="B5144" t="str">
            <v>RUPTURA DE QUISTE SINOVIAL POPLITEO</v>
          </cell>
          <cell r="C5144" t="str">
            <v>083</v>
          </cell>
        </row>
        <row r="5145">
          <cell r="A5145" t="str">
            <v>M661</v>
          </cell>
          <cell r="B5145" t="str">
            <v>RUPTURA DE LA SINOVIA</v>
          </cell>
          <cell r="C5145" t="str">
            <v>083</v>
          </cell>
        </row>
        <row r="5146">
          <cell r="A5146" t="str">
            <v>M662</v>
          </cell>
          <cell r="B5146" t="str">
            <v>RUPTURA ESPONTANEA DE TENDONES EXTENSORES</v>
          </cell>
          <cell r="C5146" t="str">
            <v>083</v>
          </cell>
        </row>
        <row r="5147">
          <cell r="A5147" t="str">
            <v>M663</v>
          </cell>
          <cell r="B5147" t="str">
            <v>RUPTURA ESPONTANEA DE TENDONES FLEXORES</v>
          </cell>
          <cell r="C5147" t="str">
            <v>083</v>
          </cell>
        </row>
        <row r="5148">
          <cell r="A5148" t="str">
            <v>M664</v>
          </cell>
          <cell r="B5148" t="str">
            <v>RUPTURA ESPONTANEA DE OTROS TENDONES</v>
          </cell>
          <cell r="C5148" t="str">
            <v>083</v>
          </cell>
        </row>
        <row r="5149">
          <cell r="A5149" t="str">
            <v>M665</v>
          </cell>
          <cell r="B5149" t="str">
            <v>RUPTURA ESPONTANEA DE TENDONES NO ESPECIFICADO</v>
          </cell>
          <cell r="C5149" t="str">
            <v>083</v>
          </cell>
        </row>
        <row r="5150">
          <cell r="A5150" t="str">
            <v>M67</v>
          </cell>
          <cell r="B5150" t="str">
            <v>OTROS TRASTORNOS DE LA SINOVIA Y DEL TENDON</v>
          </cell>
          <cell r="C5150" t="str">
            <v>083</v>
          </cell>
        </row>
        <row r="5151">
          <cell r="A5151" t="str">
            <v>M670</v>
          </cell>
          <cell r="B5151" t="str">
            <v>ACORTAMIENTO DEL TENDON DE AQUILES (ADQUIRIDO)</v>
          </cell>
          <cell r="C5151" t="str">
            <v>083</v>
          </cell>
        </row>
        <row r="5152">
          <cell r="A5152" t="str">
            <v>M671</v>
          </cell>
          <cell r="B5152" t="str">
            <v>OTRAS CONTRACTURAS DE TENDON (VAINA)</v>
          </cell>
          <cell r="C5152" t="str">
            <v>083</v>
          </cell>
        </row>
        <row r="5153">
          <cell r="A5153" t="str">
            <v>M672</v>
          </cell>
          <cell r="B5153" t="str">
            <v>HIPERTROFIA SINOVIAL, NO CLASIFICADA EN OTRA PARTE</v>
          </cell>
          <cell r="C5153" t="str">
            <v>083</v>
          </cell>
        </row>
        <row r="5154">
          <cell r="A5154" t="str">
            <v>M673</v>
          </cell>
          <cell r="B5154" t="str">
            <v>SINOVITIS TRANSITORIA</v>
          </cell>
          <cell r="C5154" t="str">
            <v>083</v>
          </cell>
        </row>
        <row r="5155">
          <cell r="A5155" t="str">
            <v>M674</v>
          </cell>
          <cell r="B5155" t="str">
            <v>GANGLION</v>
          </cell>
          <cell r="C5155" t="str">
            <v>083</v>
          </cell>
        </row>
        <row r="5156">
          <cell r="A5156" t="str">
            <v>M678</v>
          </cell>
          <cell r="B5156" t="str">
            <v>OTROS TRASTORNOS ESPECIFICADOS DE LA SINOVIA Y DEL TENDON</v>
          </cell>
          <cell r="C5156" t="str">
            <v>083</v>
          </cell>
        </row>
        <row r="5157">
          <cell r="A5157" t="str">
            <v>M679</v>
          </cell>
          <cell r="B5157" t="str">
            <v>TRASTORNO SINOVIAL Y TENDINOSO, NO ESPECIFICADO</v>
          </cell>
          <cell r="C5157" t="str">
            <v>083</v>
          </cell>
        </row>
        <row r="5158">
          <cell r="A5158" t="str">
            <v>M70</v>
          </cell>
          <cell r="B5158" t="str">
            <v>TRASTORNOS DE LOS TEJIDOS BLANDOS RELACIONADOS CON EL USO, EL USO</v>
          </cell>
          <cell r="C5158" t="str">
            <v>083</v>
          </cell>
        </row>
        <row r="5159">
          <cell r="A5159" t="str">
            <v>M700</v>
          </cell>
          <cell r="B5159" t="str">
            <v>SINOVITIS CREPITANTE CRONICA DE LA MANO Y DE LA MUÑECA</v>
          </cell>
          <cell r="C5159" t="str">
            <v>083</v>
          </cell>
        </row>
        <row r="5160">
          <cell r="A5160" t="str">
            <v>M701</v>
          </cell>
          <cell r="B5160" t="str">
            <v>BURSITIS DE LA MANO</v>
          </cell>
          <cell r="C5160" t="str">
            <v>083</v>
          </cell>
        </row>
        <row r="5161">
          <cell r="A5161" t="str">
            <v>M702</v>
          </cell>
          <cell r="B5161" t="str">
            <v>BURSITIS DEL OLECRANON</v>
          </cell>
          <cell r="C5161" t="str">
            <v>083</v>
          </cell>
        </row>
        <row r="5162">
          <cell r="A5162" t="str">
            <v>M703</v>
          </cell>
          <cell r="B5162" t="str">
            <v>OTRAS BURSITIS DEL CODO</v>
          </cell>
          <cell r="C5162" t="str">
            <v>083</v>
          </cell>
        </row>
        <row r="5163">
          <cell r="A5163" t="str">
            <v>M704</v>
          </cell>
          <cell r="B5163" t="str">
            <v>OTRAS BURSITIS PRERROTULIANAS</v>
          </cell>
          <cell r="C5163" t="str">
            <v>083</v>
          </cell>
        </row>
        <row r="5164">
          <cell r="A5164" t="str">
            <v>M705</v>
          </cell>
          <cell r="B5164" t="str">
            <v>OTRAS BURSITIS DE LA RODILLA</v>
          </cell>
          <cell r="C5164" t="str">
            <v>083</v>
          </cell>
        </row>
        <row r="5165">
          <cell r="A5165" t="str">
            <v>M706</v>
          </cell>
          <cell r="B5165" t="str">
            <v>BURSITIS DEL TROCANTER</v>
          </cell>
          <cell r="C5165" t="str">
            <v>083</v>
          </cell>
        </row>
        <row r="5166">
          <cell r="A5166" t="str">
            <v>M707</v>
          </cell>
          <cell r="B5166" t="str">
            <v>OTRAS BURSITIS DE LA CADERA</v>
          </cell>
          <cell r="C5166" t="str">
            <v>083</v>
          </cell>
        </row>
        <row r="5167">
          <cell r="A5167" t="str">
            <v>M708</v>
          </cell>
          <cell r="B5167" t="str">
            <v>OTROS TRASTORNOS DE LOS TEJIDOS BLANDOS RELACIONADOS CON EL USO.EL</v>
          </cell>
          <cell r="C5167" t="str">
            <v>083</v>
          </cell>
        </row>
        <row r="5168">
          <cell r="A5168" t="str">
            <v>M709</v>
          </cell>
          <cell r="B5168" t="str">
            <v>TRASTORNO NO ESPECIF. DE LOS TEJIDOS BLANDOS RELAC. CON EL USO,EL USO</v>
          </cell>
          <cell r="C5168" t="str">
            <v>083</v>
          </cell>
        </row>
        <row r="5169">
          <cell r="A5169" t="str">
            <v>M71</v>
          </cell>
          <cell r="B5169" t="str">
            <v>OTRAS BURSOPATIAS</v>
          </cell>
          <cell r="C5169" t="str">
            <v>083</v>
          </cell>
        </row>
        <row r="5170">
          <cell r="A5170" t="str">
            <v>M710</v>
          </cell>
          <cell r="B5170" t="str">
            <v>ABSCESO DE LA BOLSA SINOVIAL</v>
          </cell>
          <cell r="C5170" t="str">
            <v>083</v>
          </cell>
        </row>
        <row r="5171">
          <cell r="A5171" t="str">
            <v>M711</v>
          </cell>
          <cell r="B5171" t="str">
            <v>OTRAS BURSITIS INFECCIOSAS</v>
          </cell>
          <cell r="C5171" t="str">
            <v>083</v>
          </cell>
        </row>
        <row r="5172">
          <cell r="A5172" t="str">
            <v>M712</v>
          </cell>
          <cell r="B5172" t="str">
            <v>QUISTE SINOVIAL DEL HUECO POPLITEO (DE BAKER)</v>
          </cell>
          <cell r="C5172" t="str">
            <v>083</v>
          </cell>
        </row>
        <row r="5173">
          <cell r="A5173" t="str">
            <v>M713</v>
          </cell>
          <cell r="B5173" t="str">
            <v>OTROS QUISTES DE LA BOLSA SEROSA</v>
          </cell>
          <cell r="C5173" t="str">
            <v>083</v>
          </cell>
        </row>
        <row r="5174">
          <cell r="A5174" t="str">
            <v>M714</v>
          </cell>
          <cell r="B5174" t="str">
            <v>DEPOSITO DE CALCIO EN LA BOLSA SEROSA</v>
          </cell>
          <cell r="C5174" t="str">
            <v>083</v>
          </cell>
        </row>
        <row r="5175">
          <cell r="A5175" t="str">
            <v>M715</v>
          </cell>
          <cell r="B5175" t="str">
            <v>OTRAS BURSITIS, NO CLASIFICADA EN OTRA PARTE</v>
          </cell>
          <cell r="C5175" t="str">
            <v>083</v>
          </cell>
        </row>
        <row r="5176">
          <cell r="A5176" t="str">
            <v>M718</v>
          </cell>
          <cell r="B5176" t="str">
            <v>OTROS TRASTORNOS ESPECIFICADOS DE LA BOLSA SEROSA</v>
          </cell>
          <cell r="C5176" t="str">
            <v>083</v>
          </cell>
        </row>
        <row r="5177">
          <cell r="A5177" t="str">
            <v>M719</v>
          </cell>
          <cell r="B5177" t="str">
            <v>BURSOPATIA, NO ESPECIFICADA</v>
          </cell>
          <cell r="C5177" t="str">
            <v>083</v>
          </cell>
        </row>
        <row r="5178">
          <cell r="A5178" t="str">
            <v>M72</v>
          </cell>
          <cell r="B5178" t="str">
            <v>TRASTORNOS FIBROBLATICOS</v>
          </cell>
          <cell r="C5178" t="str">
            <v>083</v>
          </cell>
        </row>
        <row r="5179">
          <cell r="A5179" t="str">
            <v>M720</v>
          </cell>
          <cell r="B5179" t="str">
            <v>FIBROMATOSIS DE LA APONEUROSIS PALMAR (DUPUYTREN)</v>
          </cell>
          <cell r="C5179" t="str">
            <v>083</v>
          </cell>
        </row>
        <row r="5180">
          <cell r="A5180" t="str">
            <v>M721</v>
          </cell>
          <cell r="B5180" t="str">
            <v>NODULOS INTERFALANGICOS</v>
          </cell>
          <cell r="C5180" t="str">
            <v>083</v>
          </cell>
        </row>
        <row r="5181">
          <cell r="A5181" t="str">
            <v>M722</v>
          </cell>
          <cell r="B5181" t="str">
            <v>FIBROMATOSIS DE LA APONEUROSIS PLANTAR</v>
          </cell>
          <cell r="C5181" t="str">
            <v>083</v>
          </cell>
        </row>
        <row r="5182">
          <cell r="A5182" t="str">
            <v>M723</v>
          </cell>
          <cell r="B5182" t="str">
            <v>FASCITIS NODULAR</v>
          </cell>
          <cell r="C5182" t="str">
            <v>083</v>
          </cell>
        </row>
        <row r="5183">
          <cell r="A5183" t="str">
            <v>M724</v>
          </cell>
          <cell r="B5183" t="str">
            <v>FIBROMATOSIS SEUDOSARCOMATOSA</v>
          </cell>
          <cell r="C5183" t="str">
            <v>083</v>
          </cell>
        </row>
        <row r="5184">
          <cell r="A5184" t="str">
            <v>M725</v>
          </cell>
          <cell r="B5184" t="str">
            <v>FASCITIS, NO CLASIFICADA EN OTRA PARTE</v>
          </cell>
          <cell r="C5184" t="str">
            <v>083</v>
          </cell>
        </row>
        <row r="5185">
          <cell r="A5185" t="str">
            <v>M728</v>
          </cell>
          <cell r="B5185" t="str">
            <v>OTROS TRASTORNOS FIBROBLASTICOS</v>
          </cell>
          <cell r="C5185" t="str">
            <v>083</v>
          </cell>
        </row>
        <row r="5186">
          <cell r="A5186" t="str">
            <v>M729</v>
          </cell>
          <cell r="B5186" t="str">
            <v>TRASTORNO FIBROBLASTICO, NO ESPECIFICADO</v>
          </cell>
          <cell r="C5186" t="str">
            <v>083</v>
          </cell>
        </row>
        <row r="5187">
          <cell r="A5187" t="str">
            <v>M75</v>
          </cell>
          <cell r="B5187" t="str">
            <v>LESIONES DEL HOMBRO</v>
          </cell>
          <cell r="C5187" t="str">
            <v>083</v>
          </cell>
        </row>
        <row r="5188">
          <cell r="A5188" t="str">
            <v>M750</v>
          </cell>
          <cell r="B5188" t="str">
            <v>CAPSULITIS ADHESIVA DEL HOMBRO</v>
          </cell>
          <cell r="C5188" t="str">
            <v>083</v>
          </cell>
        </row>
        <row r="5189">
          <cell r="A5189" t="str">
            <v>M751</v>
          </cell>
          <cell r="B5189" t="str">
            <v>SINDROME DEL MANGUITO ROTATORIO</v>
          </cell>
          <cell r="C5189" t="str">
            <v>083</v>
          </cell>
        </row>
        <row r="5190">
          <cell r="A5190" t="str">
            <v>M752</v>
          </cell>
          <cell r="B5190" t="str">
            <v>TENDINITIS DEL BICEPS</v>
          </cell>
          <cell r="C5190" t="str">
            <v>083</v>
          </cell>
        </row>
        <row r="5191">
          <cell r="A5191" t="str">
            <v>M753</v>
          </cell>
          <cell r="B5191" t="str">
            <v>TENDINITIS CALCIFICANTE DEL HOMBRO</v>
          </cell>
          <cell r="C5191" t="str">
            <v>083</v>
          </cell>
        </row>
        <row r="5192">
          <cell r="A5192" t="str">
            <v>M754</v>
          </cell>
          <cell r="B5192" t="str">
            <v>SINDROME DE ABDUCCION DOLOROSA DEL HOMBRO</v>
          </cell>
          <cell r="C5192" t="str">
            <v>083</v>
          </cell>
        </row>
        <row r="5193">
          <cell r="A5193" t="str">
            <v>M755</v>
          </cell>
          <cell r="B5193" t="str">
            <v>BURSITIS DEL HOMBRO</v>
          </cell>
          <cell r="C5193" t="str">
            <v>083</v>
          </cell>
        </row>
        <row r="5194">
          <cell r="A5194" t="str">
            <v>M758</v>
          </cell>
          <cell r="B5194" t="str">
            <v>OTRAS LESIONES DEL HOMBRO</v>
          </cell>
          <cell r="C5194" t="str">
            <v>083</v>
          </cell>
        </row>
        <row r="5195">
          <cell r="A5195" t="str">
            <v>M759</v>
          </cell>
          <cell r="B5195" t="str">
            <v>LESION DEL HOMBRO, NO ESPECIFICADA</v>
          </cell>
          <cell r="C5195" t="str">
            <v>083</v>
          </cell>
        </row>
        <row r="5196">
          <cell r="A5196" t="str">
            <v>M76</v>
          </cell>
          <cell r="B5196" t="str">
            <v>ENTESOPATIAS DEL MIENBRO INFERIOR, EXCLUIDO EL PIE</v>
          </cell>
          <cell r="C5196" t="str">
            <v>083</v>
          </cell>
        </row>
        <row r="5197">
          <cell r="A5197" t="str">
            <v>M760</v>
          </cell>
          <cell r="B5197" t="str">
            <v>TENDINITIS DEL GLUTEO</v>
          </cell>
          <cell r="C5197" t="str">
            <v>083</v>
          </cell>
        </row>
        <row r="5198">
          <cell r="A5198" t="str">
            <v>M761</v>
          </cell>
          <cell r="B5198" t="str">
            <v>TENDINITIS DEL PSOAS</v>
          </cell>
          <cell r="C5198" t="str">
            <v>083</v>
          </cell>
        </row>
        <row r="5199">
          <cell r="A5199" t="str">
            <v>M762</v>
          </cell>
          <cell r="B5199" t="str">
            <v>ESPOLON DE LA CRESTA ILIACA</v>
          </cell>
          <cell r="C5199" t="str">
            <v>083</v>
          </cell>
        </row>
        <row r="5200">
          <cell r="A5200" t="str">
            <v>M763</v>
          </cell>
          <cell r="B5200" t="str">
            <v>SINDROME DEL TENDON DEL TENSOR DE LA FASCIA LATA</v>
          </cell>
          <cell r="C5200" t="str">
            <v>083</v>
          </cell>
        </row>
        <row r="5201">
          <cell r="A5201" t="str">
            <v>M764</v>
          </cell>
          <cell r="B5201" t="str">
            <v>BURSITIS TIBIAL COLATERAL (PELLEGRINI-STIEDA)</v>
          </cell>
          <cell r="C5201" t="str">
            <v>083</v>
          </cell>
        </row>
        <row r="5202">
          <cell r="A5202" t="str">
            <v>M765</v>
          </cell>
          <cell r="B5202" t="str">
            <v>TENDINITIS ROTULIANA</v>
          </cell>
          <cell r="C5202" t="str">
            <v>083</v>
          </cell>
        </row>
        <row r="5203">
          <cell r="A5203" t="str">
            <v>M766</v>
          </cell>
          <cell r="B5203" t="str">
            <v>TENDINITIS AQUILIANA</v>
          </cell>
          <cell r="C5203" t="str">
            <v>083</v>
          </cell>
        </row>
        <row r="5204">
          <cell r="A5204" t="str">
            <v>M767</v>
          </cell>
          <cell r="B5204" t="str">
            <v>TENDINITIS PERONEAL</v>
          </cell>
          <cell r="C5204" t="str">
            <v>083</v>
          </cell>
        </row>
        <row r="5205">
          <cell r="A5205" t="str">
            <v>M768</v>
          </cell>
          <cell r="B5205" t="str">
            <v>OTRAS ENTESOPATIAS DEL MIEMBRO INFERIOR, EXCLUIDO EL PIE</v>
          </cell>
          <cell r="C5205" t="str">
            <v>083</v>
          </cell>
        </row>
        <row r="5206">
          <cell r="A5206" t="str">
            <v>M769</v>
          </cell>
          <cell r="B5206" t="str">
            <v>ENTESOPATIA DEL MIEMBRO INFERIOR, NO ESPECIFICADA</v>
          </cell>
          <cell r="C5206" t="str">
            <v>083</v>
          </cell>
        </row>
        <row r="5207">
          <cell r="A5207" t="str">
            <v>M77</v>
          </cell>
          <cell r="B5207" t="str">
            <v>OTRAS ENTESOPATIAS</v>
          </cell>
          <cell r="C5207" t="str">
            <v>083</v>
          </cell>
        </row>
        <row r="5208">
          <cell r="A5208" t="str">
            <v>M770</v>
          </cell>
          <cell r="B5208" t="str">
            <v>EPICONDILITIS MEDIA</v>
          </cell>
          <cell r="C5208" t="str">
            <v>083</v>
          </cell>
        </row>
        <row r="5209">
          <cell r="A5209" t="str">
            <v>M771</v>
          </cell>
          <cell r="B5209" t="str">
            <v>EPICONDILITIS LATERAL</v>
          </cell>
          <cell r="C5209" t="str">
            <v>083</v>
          </cell>
        </row>
        <row r="5210">
          <cell r="A5210" t="str">
            <v>M772</v>
          </cell>
          <cell r="B5210" t="str">
            <v>PERIARTRITIS DE LA MUÑECA</v>
          </cell>
          <cell r="C5210" t="str">
            <v>083</v>
          </cell>
        </row>
        <row r="5211">
          <cell r="A5211" t="str">
            <v>M773</v>
          </cell>
          <cell r="B5211" t="str">
            <v>ESPOLON CALCANEO</v>
          </cell>
          <cell r="C5211" t="str">
            <v>083</v>
          </cell>
        </row>
        <row r="5212">
          <cell r="A5212" t="str">
            <v>M774</v>
          </cell>
          <cell r="B5212" t="str">
            <v>METATARSALGIA</v>
          </cell>
          <cell r="C5212" t="str">
            <v>083</v>
          </cell>
        </row>
        <row r="5213">
          <cell r="A5213" t="str">
            <v>M775</v>
          </cell>
          <cell r="B5213" t="str">
            <v>OTRAS ENTESOPATIAS DEL PIE</v>
          </cell>
          <cell r="C5213" t="str">
            <v>083</v>
          </cell>
        </row>
        <row r="5214">
          <cell r="A5214" t="str">
            <v>M778</v>
          </cell>
          <cell r="B5214" t="str">
            <v>OTRAS ENTESOPATIAS, NO CLASIFICADAS EN OTRA PARTE</v>
          </cell>
          <cell r="C5214" t="str">
            <v>083</v>
          </cell>
        </row>
        <row r="5215">
          <cell r="A5215" t="str">
            <v>M779</v>
          </cell>
          <cell r="B5215" t="str">
            <v>ENTESOPATIA, NO ESPECIFICADA</v>
          </cell>
          <cell r="C5215" t="str">
            <v>083</v>
          </cell>
        </row>
        <row r="5216">
          <cell r="A5216" t="str">
            <v>M79</v>
          </cell>
          <cell r="B5216" t="str">
            <v>OTROS TRASTORNOS DE LOS TEJIDOS BLANDOS, NO CLASIF. EN OTRA PARTE</v>
          </cell>
          <cell r="C5216" t="str">
            <v>083</v>
          </cell>
        </row>
        <row r="5217">
          <cell r="A5217" t="str">
            <v>M790</v>
          </cell>
          <cell r="B5217" t="str">
            <v>REUMATISMO, NO ESPECIFICADO</v>
          </cell>
          <cell r="C5217" t="str">
            <v>083</v>
          </cell>
        </row>
        <row r="5218">
          <cell r="A5218" t="str">
            <v>M791</v>
          </cell>
          <cell r="B5218" t="str">
            <v>MIALGIA</v>
          </cell>
          <cell r="C5218" t="str">
            <v>083</v>
          </cell>
        </row>
        <row r="5219">
          <cell r="A5219" t="str">
            <v>M792</v>
          </cell>
          <cell r="B5219" t="str">
            <v>NEURALGIA Y NEURITIS, NO ESPECIFICADAS</v>
          </cell>
          <cell r="C5219" t="str">
            <v>083</v>
          </cell>
        </row>
        <row r="5220">
          <cell r="A5220" t="str">
            <v>M793</v>
          </cell>
          <cell r="B5220" t="str">
            <v>PANICULITIS, NO ESPECIFICADA</v>
          </cell>
          <cell r="C5220" t="str">
            <v>083</v>
          </cell>
        </row>
        <row r="5221">
          <cell r="A5221" t="str">
            <v>M794</v>
          </cell>
          <cell r="B5221" t="str">
            <v>HIPERTROFIA DE PAQUETE ADIPOSO (INFRARROTULIANO)</v>
          </cell>
          <cell r="C5221" t="str">
            <v>083</v>
          </cell>
        </row>
        <row r="5222">
          <cell r="A5222" t="str">
            <v>M795</v>
          </cell>
          <cell r="B5222" t="str">
            <v>CUERPO EXTRAÑO RESIDUAL EN TEJIDO BLANDO</v>
          </cell>
          <cell r="C5222" t="str">
            <v>083</v>
          </cell>
        </row>
        <row r="5223">
          <cell r="A5223" t="str">
            <v>M796</v>
          </cell>
          <cell r="B5223" t="str">
            <v>DOLOR EN MIENBRO</v>
          </cell>
          <cell r="C5223" t="str">
            <v>083</v>
          </cell>
        </row>
        <row r="5224">
          <cell r="A5224" t="str">
            <v>M798</v>
          </cell>
          <cell r="B5224" t="str">
            <v>OTROS TRASTORNOS ESPECIFICADOS DE LOS TEJIDOS BLANDOS</v>
          </cell>
          <cell r="C5224" t="str">
            <v>083</v>
          </cell>
        </row>
        <row r="5225">
          <cell r="A5225" t="str">
            <v>M799</v>
          </cell>
          <cell r="B5225" t="str">
            <v>TRASTORNO DE LOS TEJIDOS BLANDOS, NO ESPECIFICADO</v>
          </cell>
          <cell r="C5225" t="str">
            <v>083</v>
          </cell>
        </row>
        <row r="5226">
          <cell r="A5226" t="str">
            <v>M80</v>
          </cell>
          <cell r="B5226" t="str">
            <v>OSTEOPOROSIS CON FRACTURA PATOLOGICA</v>
          </cell>
          <cell r="C5226" t="str">
            <v>083</v>
          </cell>
        </row>
        <row r="5227">
          <cell r="A5227" t="str">
            <v>M800</v>
          </cell>
          <cell r="B5227" t="str">
            <v>OSTEOPOROSIS POSTMENOPAUSICA CO FRACTURA PATOLOGICA</v>
          </cell>
          <cell r="C5227" t="str">
            <v>083</v>
          </cell>
        </row>
        <row r="5228">
          <cell r="A5228" t="str">
            <v>M801</v>
          </cell>
          <cell r="B5228" t="str">
            <v>OSTEOPOROSIS POSTOFORECTOMIA, CON FRACTURA PATOLOGICA</v>
          </cell>
          <cell r="C5228" t="str">
            <v>083</v>
          </cell>
        </row>
        <row r="5229">
          <cell r="A5229" t="str">
            <v>M802</v>
          </cell>
          <cell r="B5229" t="str">
            <v>OSTEOPOROSIS POR DESUSO, CON FRACTURA PATOLOGICA</v>
          </cell>
          <cell r="C5229" t="str">
            <v>083</v>
          </cell>
        </row>
        <row r="5230">
          <cell r="A5230" t="str">
            <v>M803</v>
          </cell>
          <cell r="B5230" t="str">
            <v>OSTEOPOROSIS POR MALABSORCION POSTQUIRUR. CON FRACTURA PATOLOGIC.</v>
          </cell>
          <cell r="C5230" t="str">
            <v>083</v>
          </cell>
        </row>
        <row r="5231">
          <cell r="A5231" t="str">
            <v>M804</v>
          </cell>
          <cell r="B5231" t="str">
            <v>OETEOPOROSIS INDUCIDA POR DROGAS, CON FRACTURA PATOLOGICA</v>
          </cell>
          <cell r="C5231" t="str">
            <v>083</v>
          </cell>
        </row>
        <row r="5232">
          <cell r="A5232" t="str">
            <v>M805</v>
          </cell>
          <cell r="B5232" t="str">
            <v>OSTEOPOROSIS IDIOPATICA, CON FRACTURA PATOLOGICA</v>
          </cell>
          <cell r="C5232" t="str">
            <v>083</v>
          </cell>
        </row>
        <row r="5233">
          <cell r="A5233" t="str">
            <v>M808</v>
          </cell>
          <cell r="B5233" t="str">
            <v>OTRAS OSTEOPOROSIS, CON FRACTURA PATOLOGICA</v>
          </cell>
          <cell r="C5233" t="str">
            <v>083</v>
          </cell>
        </row>
        <row r="5234">
          <cell r="A5234" t="str">
            <v>M809</v>
          </cell>
          <cell r="B5234" t="str">
            <v>OSTEOPOROSIS NO ESPECIFICADA, CON FRACTURA PATOLOGICA</v>
          </cell>
          <cell r="C5234" t="str">
            <v>083</v>
          </cell>
        </row>
        <row r="5235">
          <cell r="A5235" t="str">
            <v>M81</v>
          </cell>
          <cell r="B5235" t="str">
            <v>OSTEOPOROSIS SIN FRACTURA PATOLOGICA</v>
          </cell>
          <cell r="C5235" t="str">
            <v>083</v>
          </cell>
        </row>
        <row r="5236">
          <cell r="A5236" t="str">
            <v>M810</v>
          </cell>
          <cell r="B5236" t="str">
            <v>OSTEOPOROSIS POSTMENOPAUSICA, SIN FRACTURA PATOLOGICA</v>
          </cell>
          <cell r="C5236" t="str">
            <v>083</v>
          </cell>
        </row>
        <row r="5237">
          <cell r="A5237" t="str">
            <v>M811</v>
          </cell>
          <cell r="B5237" t="str">
            <v>OSTEPOROSIS POSTOOFORECTOMIA, SIN FRACTURA PATOLOGICA</v>
          </cell>
          <cell r="C5237" t="str">
            <v>083</v>
          </cell>
        </row>
        <row r="5238">
          <cell r="A5238" t="str">
            <v>M812</v>
          </cell>
          <cell r="B5238" t="str">
            <v>OSTEOPORISIS POR DESUSO, SIN FRACTURA PATOLOGICA</v>
          </cell>
          <cell r="C5238" t="str">
            <v>083</v>
          </cell>
        </row>
        <row r="5239">
          <cell r="A5239" t="str">
            <v>M813</v>
          </cell>
          <cell r="B5239" t="str">
            <v>OSTEOPOROSIS POR MALABSORCION POSTQUIRUR. SIN FRACTURA PATOLOGICA</v>
          </cell>
          <cell r="C5239" t="str">
            <v>083</v>
          </cell>
        </row>
        <row r="5240">
          <cell r="A5240" t="str">
            <v>M814</v>
          </cell>
          <cell r="B5240" t="str">
            <v>OSTEOPOROSIS INDUCIDA POR DROGAS, SIN FRACTURA PATOLOGICA</v>
          </cell>
          <cell r="C5240" t="str">
            <v>083</v>
          </cell>
        </row>
        <row r="5241">
          <cell r="A5241" t="str">
            <v>M815</v>
          </cell>
          <cell r="B5241" t="str">
            <v>OATEOPOROSIS IDIOPATICA, SIN FRACTURA PATOLOGICA</v>
          </cell>
          <cell r="C5241" t="str">
            <v>083</v>
          </cell>
        </row>
        <row r="5242">
          <cell r="A5242" t="str">
            <v>M816</v>
          </cell>
          <cell r="B5242" t="str">
            <v>OSTEOPOROSIS LOCALIZADA (LEQUESNE), SIN FRACTURA PATOLOGICA</v>
          </cell>
          <cell r="C5242" t="str">
            <v>083</v>
          </cell>
        </row>
        <row r="5243">
          <cell r="A5243" t="str">
            <v>M818</v>
          </cell>
          <cell r="B5243" t="str">
            <v>OTRAS OSTEOPOROSIS, SIN FRACTURA PATOLOGICA</v>
          </cell>
          <cell r="C5243" t="str">
            <v>083</v>
          </cell>
        </row>
        <row r="5244">
          <cell r="A5244" t="str">
            <v>M819</v>
          </cell>
          <cell r="B5244" t="str">
            <v>OSTEOPOROSIS NO ESPECIFICADA, SIN FRACTURA PATOLOGICA</v>
          </cell>
          <cell r="C5244" t="str">
            <v>083</v>
          </cell>
        </row>
        <row r="5245">
          <cell r="A5245" t="str">
            <v>M83</v>
          </cell>
          <cell r="B5245" t="str">
            <v>OSTEOMALACIA DEL ADULTO</v>
          </cell>
          <cell r="C5245" t="str">
            <v>083</v>
          </cell>
        </row>
        <row r="5246">
          <cell r="A5246" t="str">
            <v>M830</v>
          </cell>
          <cell r="B5246" t="str">
            <v>OSTEOMALACIA PUERPERAL</v>
          </cell>
          <cell r="C5246" t="str">
            <v>083</v>
          </cell>
        </row>
        <row r="5247">
          <cell r="A5247" t="str">
            <v>M831</v>
          </cell>
          <cell r="B5247" t="str">
            <v>OSTEOMALACIA SENIL</v>
          </cell>
          <cell r="C5247" t="str">
            <v>083</v>
          </cell>
        </row>
        <row r="5248">
          <cell r="A5248" t="str">
            <v>M832</v>
          </cell>
          <cell r="B5248" t="str">
            <v>OSTEOMALACIA DEL ADULTO DEBIDA A MALABSORCION</v>
          </cell>
          <cell r="C5248" t="str">
            <v>083</v>
          </cell>
        </row>
        <row r="5249">
          <cell r="A5249" t="str">
            <v>M833</v>
          </cell>
          <cell r="B5249" t="str">
            <v>OSTEOMALACIA DEL ADULTO DEBIDA A DESNUTRICION</v>
          </cell>
          <cell r="C5249" t="str">
            <v>083</v>
          </cell>
        </row>
        <row r="5250">
          <cell r="A5250" t="str">
            <v>M834</v>
          </cell>
          <cell r="B5250" t="str">
            <v>ENFERMEDAD DE LOS HUESOS POR ALUMINIO</v>
          </cell>
          <cell r="C5250" t="str">
            <v>083</v>
          </cell>
        </row>
        <row r="5251">
          <cell r="A5251" t="str">
            <v>M835</v>
          </cell>
          <cell r="B5251" t="str">
            <v>OTRAS OSTEOMALACIAS DEL ADULTO INDUCIDAS POR DROGAS</v>
          </cell>
          <cell r="C5251" t="str">
            <v>083</v>
          </cell>
        </row>
        <row r="5252">
          <cell r="A5252" t="str">
            <v>M838</v>
          </cell>
          <cell r="B5252" t="str">
            <v>OTRAS OSTEOMALACIAS DEL ADULTO</v>
          </cell>
          <cell r="C5252" t="str">
            <v>083</v>
          </cell>
        </row>
        <row r="5253">
          <cell r="A5253" t="str">
            <v>M839</v>
          </cell>
          <cell r="B5253" t="str">
            <v>OSTEMALACIA DEL ADULTO, NO ESPECIFICADA</v>
          </cell>
          <cell r="C5253" t="str">
            <v>083</v>
          </cell>
        </row>
        <row r="5254">
          <cell r="A5254" t="str">
            <v>M84</v>
          </cell>
          <cell r="B5254" t="str">
            <v>TRASTORNOS DE LA CONTINUIDAD DEL HUESO</v>
          </cell>
          <cell r="C5254" t="str">
            <v>083</v>
          </cell>
        </row>
        <row r="5255">
          <cell r="A5255" t="str">
            <v>M840</v>
          </cell>
          <cell r="B5255" t="str">
            <v>CONSOLIDACION DEFECTUOSA DE FRACTURA</v>
          </cell>
          <cell r="C5255" t="str">
            <v>083</v>
          </cell>
        </row>
        <row r="5256">
          <cell r="A5256" t="str">
            <v>M841</v>
          </cell>
          <cell r="B5256" t="str">
            <v>FALTA DE CONSOLIDACION DE FRACTURA (SEUDOARTROSIS)</v>
          </cell>
          <cell r="C5256" t="str">
            <v>083</v>
          </cell>
        </row>
        <row r="5257">
          <cell r="A5257" t="str">
            <v>M842</v>
          </cell>
          <cell r="B5257" t="str">
            <v>CONSOLIDACION RETARDADA DE FRACTURA</v>
          </cell>
          <cell r="C5257" t="str">
            <v>083</v>
          </cell>
        </row>
        <row r="5258">
          <cell r="A5258" t="str">
            <v>M843</v>
          </cell>
          <cell r="B5258" t="str">
            <v>FRACTURA POR TENSION, NO CLASIFICADA EN OTRA PARTE</v>
          </cell>
          <cell r="C5258" t="str">
            <v>083</v>
          </cell>
        </row>
        <row r="5259">
          <cell r="A5259" t="str">
            <v>M844</v>
          </cell>
          <cell r="B5259" t="str">
            <v>FRACTURA PATOLOGICA, NO CLASIFICADA EN OTRA PARTE</v>
          </cell>
          <cell r="C5259" t="str">
            <v>083</v>
          </cell>
        </row>
        <row r="5260">
          <cell r="A5260" t="str">
            <v>M848</v>
          </cell>
          <cell r="B5260" t="str">
            <v>OTROS TRASTORNOS DE LA CONTINUIDAD DEL HUESO</v>
          </cell>
          <cell r="C5260" t="str">
            <v>083</v>
          </cell>
        </row>
        <row r="5261">
          <cell r="A5261" t="str">
            <v>M849</v>
          </cell>
          <cell r="B5261" t="str">
            <v>TRASTORNO DE LA CONTINUIDAD DEL HUESO, NO ESPECIFICADO</v>
          </cell>
          <cell r="C5261" t="str">
            <v>083</v>
          </cell>
        </row>
        <row r="5262">
          <cell r="A5262" t="str">
            <v>M85</v>
          </cell>
          <cell r="B5262" t="str">
            <v>OTROS TRASTORNOS DE LA DENSIDAD Y DE LA ESTRUCTURA OSEAS</v>
          </cell>
          <cell r="C5262" t="str">
            <v>083</v>
          </cell>
        </row>
        <row r="5263">
          <cell r="A5263" t="str">
            <v>M850</v>
          </cell>
          <cell r="B5263" t="str">
            <v>DISPLASIA FIBROSA (MONOSTOTICA)</v>
          </cell>
          <cell r="C5263" t="str">
            <v>083</v>
          </cell>
        </row>
        <row r="5264">
          <cell r="A5264" t="str">
            <v>M851</v>
          </cell>
          <cell r="B5264" t="str">
            <v>FLUOROSIS DEL ESQUELETO</v>
          </cell>
          <cell r="C5264" t="str">
            <v>083</v>
          </cell>
        </row>
        <row r="5265">
          <cell r="A5265" t="str">
            <v>M852</v>
          </cell>
          <cell r="B5265" t="str">
            <v>HIPEROSTOSIS DEL CRANEO</v>
          </cell>
          <cell r="C5265" t="str">
            <v>083</v>
          </cell>
        </row>
        <row r="5266">
          <cell r="A5266" t="str">
            <v>M853</v>
          </cell>
          <cell r="B5266" t="str">
            <v>OSTEITIS CONDENSANTE</v>
          </cell>
          <cell r="C5266" t="str">
            <v>083</v>
          </cell>
        </row>
        <row r="5267">
          <cell r="A5267" t="str">
            <v>M854</v>
          </cell>
          <cell r="B5267" t="str">
            <v>QUISTE OSEO SOLITARIO</v>
          </cell>
          <cell r="C5267" t="str">
            <v>083</v>
          </cell>
        </row>
        <row r="5268">
          <cell r="A5268" t="str">
            <v>M855</v>
          </cell>
          <cell r="B5268" t="str">
            <v>QUISTE OSEO ANEURISMATICO</v>
          </cell>
          <cell r="C5268" t="str">
            <v>083</v>
          </cell>
        </row>
        <row r="5269">
          <cell r="A5269" t="str">
            <v>M856</v>
          </cell>
          <cell r="B5269" t="str">
            <v>OTROS QUISTES OSEOS</v>
          </cell>
          <cell r="C5269" t="str">
            <v>083</v>
          </cell>
        </row>
        <row r="5270">
          <cell r="A5270" t="str">
            <v>M858</v>
          </cell>
          <cell r="B5270" t="str">
            <v>OTROS TRASTORNOS ESPECIFICADOS DE LA DENSIDAD Y DE LA ESTRUCTURA OS</v>
          </cell>
          <cell r="C5270" t="str">
            <v>083</v>
          </cell>
        </row>
        <row r="5271">
          <cell r="A5271" t="str">
            <v>M859</v>
          </cell>
          <cell r="B5271" t="str">
            <v>TRASTORNO DE LA DENSIDAD Y DE LA ESTRUCTURA OSEAS, NO ESPECIFICADO</v>
          </cell>
          <cell r="C5271" t="str">
            <v>083</v>
          </cell>
        </row>
        <row r="5272">
          <cell r="A5272" t="str">
            <v>M86</v>
          </cell>
          <cell r="B5272" t="str">
            <v>OSTEOMIELITIS</v>
          </cell>
          <cell r="C5272" t="str">
            <v>083</v>
          </cell>
        </row>
        <row r="5273">
          <cell r="A5273" t="str">
            <v>M860</v>
          </cell>
          <cell r="B5273" t="str">
            <v>OSTEOMIELITIS HEMATOGENA AGUDA</v>
          </cell>
          <cell r="C5273" t="str">
            <v>083</v>
          </cell>
        </row>
        <row r="5274">
          <cell r="A5274" t="str">
            <v>M861</v>
          </cell>
          <cell r="B5274" t="str">
            <v>OTRAS OSTEOMIELITIS AGUDAS</v>
          </cell>
          <cell r="C5274" t="str">
            <v>083</v>
          </cell>
        </row>
        <row r="5275">
          <cell r="A5275" t="str">
            <v>M862</v>
          </cell>
          <cell r="B5275" t="str">
            <v>OSTEOMIELITIS SUBAGUDA</v>
          </cell>
          <cell r="C5275" t="str">
            <v>083</v>
          </cell>
        </row>
        <row r="5276">
          <cell r="A5276" t="str">
            <v>M863</v>
          </cell>
          <cell r="B5276" t="str">
            <v>OSTEOMIELITIS MULTIFOCAL CRONICA</v>
          </cell>
          <cell r="C5276" t="str">
            <v>083</v>
          </cell>
        </row>
        <row r="5277">
          <cell r="A5277" t="str">
            <v>M864</v>
          </cell>
          <cell r="B5277" t="str">
            <v>OSTEOMIELITIS CRONICA CON DRENAJE DEL SENO</v>
          </cell>
          <cell r="C5277" t="str">
            <v>083</v>
          </cell>
        </row>
        <row r="5278">
          <cell r="A5278" t="str">
            <v>M865</v>
          </cell>
          <cell r="B5278" t="str">
            <v>OTRAS OSTEOMIELITIS HEMATOGENAS CRONICAS</v>
          </cell>
          <cell r="C5278" t="str">
            <v>083</v>
          </cell>
        </row>
        <row r="5279">
          <cell r="A5279" t="str">
            <v>M866</v>
          </cell>
          <cell r="B5279" t="str">
            <v>OTRAS OSTEOMIELITIS CRONICAS</v>
          </cell>
          <cell r="C5279" t="str">
            <v>083</v>
          </cell>
        </row>
        <row r="5280">
          <cell r="A5280" t="str">
            <v>M868</v>
          </cell>
          <cell r="B5280" t="str">
            <v>OTRAS OSTEOMIELITIS</v>
          </cell>
          <cell r="C5280" t="str">
            <v>083</v>
          </cell>
        </row>
        <row r="5281">
          <cell r="A5281" t="str">
            <v>M869</v>
          </cell>
          <cell r="B5281" t="str">
            <v>OSTEOMIELITIS, NO ESPECIFICADA</v>
          </cell>
          <cell r="C5281" t="str">
            <v>083</v>
          </cell>
        </row>
        <row r="5282">
          <cell r="A5282" t="str">
            <v>M87</v>
          </cell>
          <cell r="B5282" t="str">
            <v>OSTEONECROSIS</v>
          </cell>
          <cell r="C5282" t="str">
            <v>083</v>
          </cell>
        </row>
        <row r="5283">
          <cell r="A5283" t="str">
            <v>M870</v>
          </cell>
          <cell r="B5283" t="str">
            <v>NECROSIS ASEPTICA IDIOPATICA OSEA</v>
          </cell>
          <cell r="C5283" t="str">
            <v>083</v>
          </cell>
        </row>
        <row r="5284">
          <cell r="A5284" t="str">
            <v>M871</v>
          </cell>
          <cell r="B5284" t="str">
            <v>OSTEONECROSIS DEBIDA A DROGAS</v>
          </cell>
          <cell r="C5284" t="str">
            <v>083</v>
          </cell>
        </row>
        <row r="5285">
          <cell r="A5285" t="str">
            <v>M872</v>
          </cell>
          <cell r="B5285" t="str">
            <v>OSTEONECROSIS DEBIDA A TRAUMATISMO PREVIO</v>
          </cell>
          <cell r="C5285" t="str">
            <v>083</v>
          </cell>
        </row>
        <row r="5286">
          <cell r="A5286" t="str">
            <v>M873</v>
          </cell>
          <cell r="B5286" t="str">
            <v>OTRAS OSTEONECROSIS SECUNDARIAS</v>
          </cell>
          <cell r="C5286" t="str">
            <v>083</v>
          </cell>
        </row>
        <row r="5287">
          <cell r="A5287" t="str">
            <v>M878</v>
          </cell>
          <cell r="B5287" t="str">
            <v>OTRAS OSTEONECROSIS</v>
          </cell>
          <cell r="C5287" t="str">
            <v>083</v>
          </cell>
        </row>
        <row r="5288">
          <cell r="A5288" t="str">
            <v>M879</v>
          </cell>
          <cell r="B5288" t="str">
            <v>OSTEONECROSIS, NO ESPECIFICADA</v>
          </cell>
          <cell r="C5288" t="str">
            <v>083</v>
          </cell>
        </row>
        <row r="5289">
          <cell r="A5289" t="str">
            <v>M88</v>
          </cell>
          <cell r="B5289" t="str">
            <v>ENFERMEDAD DE PAGET DE LOS HUESOS (OSTEITIS DEFORMANTE)</v>
          </cell>
          <cell r="C5289" t="str">
            <v>083</v>
          </cell>
        </row>
        <row r="5290">
          <cell r="A5290" t="str">
            <v>M880</v>
          </cell>
          <cell r="B5290" t="str">
            <v>ENFERMEDAD DE PAGET DEL CRANEO</v>
          </cell>
          <cell r="C5290" t="str">
            <v>083</v>
          </cell>
        </row>
        <row r="5291">
          <cell r="A5291" t="str">
            <v>M888</v>
          </cell>
          <cell r="B5291" t="str">
            <v>ENFERMEDAD DE PAGET DE OTROS HUESOS</v>
          </cell>
          <cell r="C5291" t="str">
            <v>083</v>
          </cell>
        </row>
        <row r="5292">
          <cell r="A5292" t="str">
            <v>M889</v>
          </cell>
          <cell r="B5292" t="str">
            <v>ENFERMEDAD OSEA DE PAGET, HUESOS NO ESPECIFICADOS</v>
          </cell>
          <cell r="C5292" t="str">
            <v>083</v>
          </cell>
        </row>
        <row r="5293">
          <cell r="A5293" t="str">
            <v>M89</v>
          </cell>
          <cell r="B5293" t="str">
            <v>OTROS TRASTORNOS DEL HUESO</v>
          </cell>
          <cell r="C5293" t="str">
            <v>083</v>
          </cell>
        </row>
        <row r="5294">
          <cell r="A5294" t="str">
            <v>M890</v>
          </cell>
          <cell r="B5294" t="str">
            <v>ALGONEURODISTROFIA</v>
          </cell>
          <cell r="C5294" t="str">
            <v>083</v>
          </cell>
        </row>
        <row r="5295">
          <cell r="A5295" t="str">
            <v>M891</v>
          </cell>
          <cell r="B5295" t="str">
            <v>DETENCION DEL CRECIMIENTO EPIFISARIO</v>
          </cell>
          <cell r="C5295" t="str">
            <v>083</v>
          </cell>
        </row>
        <row r="5296">
          <cell r="A5296" t="str">
            <v>M892</v>
          </cell>
          <cell r="B5296" t="str">
            <v>OTROS TRASTORNOS DEL DESARROLLO Y CRECIMIENTO OSEO</v>
          </cell>
          <cell r="C5296" t="str">
            <v>083</v>
          </cell>
        </row>
        <row r="5297">
          <cell r="A5297" t="str">
            <v>M893</v>
          </cell>
          <cell r="B5297" t="str">
            <v>HIPERTROFIA DEL HUESO</v>
          </cell>
          <cell r="C5297" t="str">
            <v>083</v>
          </cell>
        </row>
        <row r="5298">
          <cell r="A5298" t="str">
            <v>M894</v>
          </cell>
          <cell r="B5298" t="str">
            <v>OTRAS OSTEOARTROPATIAS HIPERTROFICAS</v>
          </cell>
          <cell r="C5298" t="str">
            <v>083</v>
          </cell>
        </row>
        <row r="5299">
          <cell r="A5299" t="str">
            <v>M895</v>
          </cell>
          <cell r="B5299" t="str">
            <v>OSTEOLISIS</v>
          </cell>
          <cell r="C5299" t="str">
            <v>083</v>
          </cell>
        </row>
        <row r="5300">
          <cell r="A5300" t="str">
            <v>M896</v>
          </cell>
          <cell r="B5300" t="str">
            <v>OSTEOPATIA A CONSECUENCIA DE POLIOMIELITIS</v>
          </cell>
          <cell r="C5300" t="str">
            <v>083</v>
          </cell>
        </row>
        <row r="5301">
          <cell r="A5301" t="str">
            <v>M898</v>
          </cell>
          <cell r="B5301" t="str">
            <v>OTROS TRASTORNOS ESPECIFICADOS DEL HUESO</v>
          </cell>
          <cell r="C5301" t="str">
            <v>083</v>
          </cell>
        </row>
        <row r="5302">
          <cell r="A5302" t="str">
            <v>M899</v>
          </cell>
          <cell r="B5302" t="str">
            <v>TRASTORNO DEL HUESO, NO ESPECIFICADO</v>
          </cell>
          <cell r="C5302" t="str">
            <v>083</v>
          </cell>
        </row>
        <row r="5303">
          <cell r="A5303" t="str">
            <v>M91</v>
          </cell>
          <cell r="B5303" t="str">
            <v>OSTEOCONDROSIS JUVENIL DE LA CADERA Y DE LA PELVIS</v>
          </cell>
          <cell r="C5303" t="str">
            <v>083</v>
          </cell>
        </row>
        <row r="5304">
          <cell r="A5304" t="str">
            <v>M910</v>
          </cell>
          <cell r="B5304" t="str">
            <v>OSTEOCONDROSIS JUVENIL DE LA PELVIS</v>
          </cell>
          <cell r="C5304" t="str">
            <v>083</v>
          </cell>
        </row>
        <row r="5305">
          <cell r="A5305" t="str">
            <v>M911</v>
          </cell>
          <cell r="B5305" t="str">
            <v>OSTEOCONDROSIS JUVENIL DE LA CABEZA DEL FEMUR (LEGG-CALVE-PERTHES)</v>
          </cell>
          <cell r="C5305" t="str">
            <v>083</v>
          </cell>
        </row>
        <row r="5306">
          <cell r="A5306" t="str">
            <v>M912</v>
          </cell>
          <cell r="B5306" t="str">
            <v>COXA PLANA</v>
          </cell>
          <cell r="C5306" t="str">
            <v>083</v>
          </cell>
        </row>
        <row r="5307">
          <cell r="A5307" t="str">
            <v>M913</v>
          </cell>
          <cell r="B5307" t="str">
            <v>PSEUDOCOXALGIA</v>
          </cell>
          <cell r="C5307" t="str">
            <v>083</v>
          </cell>
        </row>
        <row r="5308">
          <cell r="A5308" t="str">
            <v>M918</v>
          </cell>
          <cell r="B5308" t="str">
            <v>OTRAS OSTEOCONDROSIS JUVENILES DE LA CADERA Y DE LA PELVIS</v>
          </cell>
          <cell r="C5308" t="str">
            <v>083</v>
          </cell>
        </row>
        <row r="5309">
          <cell r="A5309" t="str">
            <v>M919</v>
          </cell>
          <cell r="B5309" t="str">
            <v>OSTEOCONDROSIS JUVENILES DE LA CADERA Y DE LA PELVIS, SIN OTRA ESPECIF</v>
          </cell>
          <cell r="C5309" t="str">
            <v>083</v>
          </cell>
        </row>
        <row r="5310">
          <cell r="A5310" t="str">
            <v>M92</v>
          </cell>
          <cell r="B5310" t="str">
            <v>OTRAS OSTEOCONDROSIS JUVENILES</v>
          </cell>
          <cell r="C5310" t="str">
            <v>083</v>
          </cell>
        </row>
        <row r="5311">
          <cell r="A5311" t="str">
            <v>M920</v>
          </cell>
          <cell r="B5311" t="str">
            <v>OSTEOCONDROSIS JUVENIL DEL HUMERO</v>
          </cell>
          <cell r="C5311" t="str">
            <v>083</v>
          </cell>
        </row>
        <row r="5312">
          <cell r="A5312" t="str">
            <v>M921</v>
          </cell>
          <cell r="B5312" t="str">
            <v>OATEOCONDROSIS JUVENIL DEL CUBITO Y DEL RADIO</v>
          </cell>
          <cell r="C5312" t="str">
            <v>083</v>
          </cell>
        </row>
        <row r="5313">
          <cell r="A5313" t="str">
            <v>M922</v>
          </cell>
          <cell r="B5313" t="str">
            <v>OSTEOCONDROSIS JUVENIL DE LA MANO</v>
          </cell>
          <cell r="C5313" t="str">
            <v>083</v>
          </cell>
        </row>
        <row r="5314">
          <cell r="A5314" t="str">
            <v>M923</v>
          </cell>
          <cell r="B5314" t="str">
            <v>OTRAS OSTEOCONDROSIS JUVENILES DEL MIEMBRO SUPERIOR</v>
          </cell>
          <cell r="C5314" t="str">
            <v>083</v>
          </cell>
        </row>
        <row r="5315">
          <cell r="A5315" t="str">
            <v>M924</v>
          </cell>
          <cell r="B5315" t="str">
            <v>OSTEOCONDROSIS JUVENIL DE LA ROTULA</v>
          </cell>
          <cell r="C5315" t="str">
            <v>083</v>
          </cell>
        </row>
        <row r="5316">
          <cell r="A5316" t="str">
            <v>M925</v>
          </cell>
          <cell r="B5316" t="str">
            <v>OATEOCONDROSIS JUVENIL DE LA TIBIA Y DEL PERONE</v>
          </cell>
          <cell r="C5316" t="str">
            <v>083</v>
          </cell>
        </row>
        <row r="5317">
          <cell r="A5317" t="str">
            <v>M926</v>
          </cell>
          <cell r="B5317" t="str">
            <v>OSTEOCONDROSIS JUVENIL DEL TARSO</v>
          </cell>
          <cell r="C5317" t="str">
            <v>083</v>
          </cell>
        </row>
        <row r="5318">
          <cell r="A5318" t="str">
            <v>M927</v>
          </cell>
          <cell r="B5318" t="str">
            <v>OSTEOCONDROSIS JUVENIL DEL METATARSO</v>
          </cell>
          <cell r="C5318" t="str">
            <v>083</v>
          </cell>
        </row>
        <row r="5319">
          <cell r="A5319" t="str">
            <v>M928</v>
          </cell>
          <cell r="B5319" t="str">
            <v>OTRAS OSTEOCONDROSIS JUVENILES ESPECIFICADAS</v>
          </cell>
          <cell r="C5319" t="str">
            <v>083</v>
          </cell>
        </row>
        <row r="5320">
          <cell r="A5320" t="str">
            <v>M929</v>
          </cell>
          <cell r="B5320" t="str">
            <v>OSTEOCONDROSIS JUVENIL, NO ESPECIFICADA</v>
          </cell>
          <cell r="C5320" t="str">
            <v>083</v>
          </cell>
        </row>
        <row r="5321">
          <cell r="A5321" t="str">
            <v>M93</v>
          </cell>
          <cell r="B5321" t="str">
            <v>OTRAS OSTEOCONDROPATIAS</v>
          </cell>
          <cell r="C5321" t="str">
            <v>083</v>
          </cell>
        </row>
        <row r="5322">
          <cell r="A5322" t="str">
            <v>M930</v>
          </cell>
          <cell r="B5322" t="str">
            <v>DESLIZAMIENTO DE LA EPIFISIS FEMORAL SUPERIOR (NO TRAUMATICO)</v>
          </cell>
          <cell r="C5322" t="str">
            <v>083</v>
          </cell>
        </row>
        <row r="5323">
          <cell r="A5323" t="str">
            <v>M931</v>
          </cell>
          <cell r="B5323" t="str">
            <v>ENFERMEDAD DE KIENBOCK DEL ADULTO</v>
          </cell>
          <cell r="C5323" t="str">
            <v>083</v>
          </cell>
        </row>
        <row r="5324">
          <cell r="A5324" t="str">
            <v>M932</v>
          </cell>
          <cell r="B5324" t="str">
            <v>OSTEOCONDRITIS DISECANTE</v>
          </cell>
          <cell r="C5324" t="str">
            <v>083</v>
          </cell>
        </row>
        <row r="5325">
          <cell r="A5325" t="str">
            <v>M938</v>
          </cell>
          <cell r="B5325" t="str">
            <v>OTRAS OSTEOCODROPATIAS ESPECIFICADAS</v>
          </cell>
          <cell r="C5325" t="str">
            <v>083</v>
          </cell>
        </row>
        <row r="5326">
          <cell r="A5326" t="str">
            <v>M939</v>
          </cell>
          <cell r="B5326" t="str">
            <v>OSTEOCONDROPATIA, NO ESPECIFICADA</v>
          </cell>
          <cell r="C5326" t="str">
            <v>083</v>
          </cell>
        </row>
        <row r="5327">
          <cell r="A5327" t="str">
            <v>M94</v>
          </cell>
          <cell r="B5327" t="str">
            <v>OTROS TRASTORNOS DEL CARTILAGO</v>
          </cell>
          <cell r="C5327" t="str">
            <v>083</v>
          </cell>
        </row>
        <row r="5328">
          <cell r="A5328" t="str">
            <v>M940</v>
          </cell>
          <cell r="B5328" t="str">
            <v>SINDROME DE LA ARTICULACION CONDROCOSTAL (TIETZE)</v>
          </cell>
          <cell r="C5328" t="str">
            <v>083</v>
          </cell>
        </row>
        <row r="5329">
          <cell r="A5329" t="str">
            <v>M941</v>
          </cell>
          <cell r="B5329" t="str">
            <v>POLICONDRITIS RECIDIVANTE</v>
          </cell>
          <cell r="C5329" t="str">
            <v>083</v>
          </cell>
        </row>
        <row r="5330">
          <cell r="A5330" t="str">
            <v>M942</v>
          </cell>
          <cell r="B5330" t="str">
            <v>CONDROMALACIA</v>
          </cell>
          <cell r="C5330" t="str">
            <v>083</v>
          </cell>
        </row>
        <row r="5331">
          <cell r="A5331" t="str">
            <v>M943</v>
          </cell>
          <cell r="B5331" t="str">
            <v>CONDROLISIS</v>
          </cell>
          <cell r="C5331" t="str">
            <v>083</v>
          </cell>
        </row>
        <row r="5332">
          <cell r="A5332" t="str">
            <v>M948</v>
          </cell>
          <cell r="B5332" t="str">
            <v>OTROS TRASTORNOS ESPECIFICADOS DEL CARTILAGO</v>
          </cell>
          <cell r="C5332" t="str">
            <v>083</v>
          </cell>
        </row>
        <row r="5333">
          <cell r="A5333" t="str">
            <v>M949</v>
          </cell>
          <cell r="B5333" t="str">
            <v>TRASTORNO DEL CARTILAGO, NO ESPECIFICADO</v>
          </cell>
          <cell r="C5333" t="str">
            <v>083</v>
          </cell>
        </row>
        <row r="5334">
          <cell r="A5334" t="str">
            <v>M95</v>
          </cell>
          <cell r="B5334" t="str">
            <v>OTRAS DEFORMIDADES ADQUIRIDAS DEL SISTEMA OSTEOMUSCULAR Y DEL TEJIDO</v>
          </cell>
          <cell r="C5334" t="str">
            <v>083</v>
          </cell>
        </row>
        <row r="5335">
          <cell r="A5335" t="str">
            <v>M950</v>
          </cell>
          <cell r="B5335" t="str">
            <v>DEFORMIDAD ADQUIRIDA DE LA NARIZ</v>
          </cell>
          <cell r="C5335" t="str">
            <v>083</v>
          </cell>
        </row>
        <row r="5336">
          <cell r="A5336" t="str">
            <v>M951</v>
          </cell>
          <cell r="B5336" t="str">
            <v>OREJA EN COLIFLOR</v>
          </cell>
          <cell r="C5336" t="str">
            <v>083</v>
          </cell>
        </row>
        <row r="5337">
          <cell r="A5337" t="str">
            <v>M952</v>
          </cell>
          <cell r="B5337" t="str">
            <v>OTRAS DEFORMIDADES ADQUIRIDAS DE LA CABEZA</v>
          </cell>
          <cell r="C5337" t="str">
            <v>083</v>
          </cell>
        </row>
        <row r="5338">
          <cell r="A5338" t="str">
            <v>M953</v>
          </cell>
          <cell r="B5338" t="str">
            <v>DEFORMIDAD ADQUIRIDA DEL CUELLO</v>
          </cell>
          <cell r="C5338" t="str">
            <v>083</v>
          </cell>
        </row>
        <row r="5339">
          <cell r="A5339" t="str">
            <v>M954</v>
          </cell>
          <cell r="B5339" t="str">
            <v>DEFORMIDAD ADQUIRIDA DE COSTILLAS Y TORAX</v>
          </cell>
          <cell r="C5339" t="str">
            <v>083</v>
          </cell>
        </row>
        <row r="5340">
          <cell r="A5340" t="str">
            <v>M955</v>
          </cell>
          <cell r="B5340" t="str">
            <v>DEFORMIDAD ADQUIRIDA DE LA PELVIS</v>
          </cell>
          <cell r="C5340" t="str">
            <v>083</v>
          </cell>
        </row>
        <row r="5341">
          <cell r="A5341" t="str">
            <v>M958</v>
          </cell>
          <cell r="B5341" t="str">
            <v>OTRAS DEFORMIDADES ADQUIRIDAS ESPECIFICADAS DEL SISTEMA OSTEOMUSC</v>
          </cell>
          <cell r="C5341" t="str">
            <v>083</v>
          </cell>
        </row>
        <row r="5342">
          <cell r="A5342" t="str">
            <v>M959</v>
          </cell>
          <cell r="B5342" t="str">
            <v>DEFORMIDAD ADQUIRIDA DEL SISTEMA  OSTEOMUSCULAR, NO ESPECIFICADA</v>
          </cell>
          <cell r="C5342" t="str">
            <v>083</v>
          </cell>
        </row>
        <row r="5343">
          <cell r="A5343" t="str">
            <v>M96</v>
          </cell>
          <cell r="B5343" t="str">
            <v>TRASTORNOS OSTEOMUSCULARES CONSECUTIVOS A PROCEDIMIENTOS, NO CLAS</v>
          </cell>
          <cell r="C5343" t="str">
            <v>083</v>
          </cell>
        </row>
        <row r="5344">
          <cell r="A5344" t="str">
            <v>M960</v>
          </cell>
          <cell r="B5344" t="str">
            <v>SEUDOARTROSIS CONSECUTIVA A FUSION  O  ARTRODESIS</v>
          </cell>
          <cell r="C5344" t="str">
            <v>083</v>
          </cell>
        </row>
        <row r="5345">
          <cell r="A5345" t="str">
            <v>M961</v>
          </cell>
          <cell r="B5345" t="str">
            <v>SINDROME POSTLAMINECTOMIA, NO CLASIFICADO EN OTRA PARTE</v>
          </cell>
          <cell r="C5345" t="str">
            <v>083</v>
          </cell>
        </row>
        <row r="5346">
          <cell r="A5346" t="str">
            <v>M962</v>
          </cell>
          <cell r="B5346" t="str">
            <v>CIFOSIS POSTRADIACION</v>
          </cell>
          <cell r="C5346" t="str">
            <v>083</v>
          </cell>
        </row>
        <row r="5347">
          <cell r="A5347" t="str">
            <v>M963</v>
          </cell>
          <cell r="B5347" t="str">
            <v>CIFOSIS POSTLAMINECTOMIA</v>
          </cell>
          <cell r="C5347" t="str">
            <v>083</v>
          </cell>
        </row>
        <row r="5348">
          <cell r="A5348" t="str">
            <v>M964</v>
          </cell>
          <cell r="B5348" t="str">
            <v>LORDOSIS POSTQUIRURGICA</v>
          </cell>
          <cell r="C5348" t="str">
            <v>083</v>
          </cell>
        </row>
        <row r="5349">
          <cell r="A5349" t="str">
            <v>M965</v>
          </cell>
          <cell r="B5349" t="str">
            <v>ESCOLIOSIS POSTRRADIACION</v>
          </cell>
          <cell r="C5349" t="str">
            <v>083</v>
          </cell>
        </row>
        <row r="5350">
          <cell r="A5350" t="str">
            <v>M966</v>
          </cell>
          <cell r="B5350" t="str">
            <v>FRACTURA DE HUESOS POSTERIOR A INSERCION O IMPLANTE</v>
          </cell>
          <cell r="C5350" t="str">
            <v>083</v>
          </cell>
        </row>
        <row r="5351">
          <cell r="A5351" t="str">
            <v>M968</v>
          </cell>
          <cell r="B5351" t="str">
            <v>OTROS TRASTORNOS OSTEOMUSCULARES CONSECUTIVO A PROCEDIMIENTOS</v>
          </cell>
          <cell r="C5351" t="str">
            <v>083</v>
          </cell>
        </row>
        <row r="5352">
          <cell r="A5352" t="str">
            <v>M969</v>
          </cell>
          <cell r="B5352" t="str">
            <v>TRASTORNOS OSTEOMUSCULARES NO ESPECIFICADOS CONSECUTIVOS A PROC</v>
          </cell>
          <cell r="C5352" t="str">
            <v>083</v>
          </cell>
        </row>
        <row r="5353">
          <cell r="A5353" t="str">
            <v>M99</v>
          </cell>
          <cell r="B5353" t="str">
            <v>LESIONES BIOMECANICAS, NO CLASIFICADAS EN OTRA PARTE</v>
          </cell>
          <cell r="C5353" t="str">
            <v>083</v>
          </cell>
        </row>
        <row r="5354">
          <cell r="A5354" t="str">
            <v>M990</v>
          </cell>
          <cell r="B5354" t="str">
            <v>DISFUNCION SEGMENTAL O SOMATICA</v>
          </cell>
          <cell r="C5354" t="str">
            <v>083</v>
          </cell>
        </row>
        <row r="5355">
          <cell r="A5355" t="str">
            <v>M991</v>
          </cell>
          <cell r="B5355" t="str">
            <v>COMPLEJO DE SUBLUXACION (VERTEBRAL)</v>
          </cell>
          <cell r="C5355" t="str">
            <v>083</v>
          </cell>
        </row>
        <row r="5356">
          <cell r="A5356" t="str">
            <v>M992</v>
          </cell>
          <cell r="B5356" t="str">
            <v>SUBLUXACION CON ESTENOSIS DEL CANAL NEURAL</v>
          </cell>
          <cell r="C5356" t="str">
            <v>083</v>
          </cell>
        </row>
        <row r="5357">
          <cell r="A5357" t="str">
            <v>M993</v>
          </cell>
          <cell r="B5357" t="str">
            <v>ESTENOSIS OSEA DEL CANAL NEURAL</v>
          </cell>
          <cell r="C5357" t="str">
            <v>083</v>
          </cell>
        </row>
        <row r="5358">
          <cell r="A5358" t="str">
            <v>M994</v>
          </cell>
          <cell r="B5358" t="str">
            <v>ESTENOSIS DEL CANAL NEURAL POR TEJIDO CONJUNTIVO</v>
          </cell>
          <cell r="C5358" t="str">
            <v>083</v>
          </cell>
        </row>
        <row r="5359">
          <cell r="A5359" t="str">
            <v>M995</v>
          </cell>
          <cell r="B5359" t="str">
            <v>ESTENOSIS DEL CANAL  NEURAL POR DISCO INTERVERTEBRAL</v>
          </cell>
          <cell r="C5359" t="str">
            <v>083</v>
          </cell>
        </row>
        <row r="5360">
          <cell r="A5360" t="str">
            <v>M996</v>
          </cell>
          <cell r="B5360" t="str">
            <v>ESTENOSIS OSEA Y SUBLUXACION DE LOS AGUJEROS</v>
          </cell>
          <cell r="C5360" t="str">
            <v>083</v>
          </cell>
        </row>
        <row r="5361">
          <cell r="A5361" t="str">
            <v>M997</v>
          </cell>
          <cell r="B5361" t="str">
            <v>ESTENOSIS DE LOS AGUJEROS INTERVERTEBRALES POR TEJIDO CONJUNTIVO</v>
          </cell>
          <cell r="C5361" t="str">
            <v>083</v>
          </cell>
        </row>
        <row r="5362">
          <cell r="A5362" t="str">
            <v>M998</v>
          </cell>
          <cell r="B5362" t="str">
            <v>OTRAS LESIONES BIOMECANICAS</v>
          </cell>
          <cell r="C5362" t="str">
            <v>083</v>
          </cell>
        </row>
        <row r="5363">
          <cell r="A5363" t="str">
            <v>M999</v>
          </cell>
          <cell r="B5363" t="str">
            <v>LESION BIOMECANICA, NO ESPECIFICADA</v>
          </cell>
          <cell r="C5363" t="str">
            <v>083</v>
          </cell>
        </row>
        <row r="5364">
          <cell r="A5364" t="str">
            <v>MERC</v>
          </cell>
          <cell r="B5364" t="str">
            <v>CONTAMINACION CON MERCURIO</v>
          </cell>
          <cell r="C5364" t="str">
            <v>000</v>
          </cell>
        </row>
        <row r="5365">
          <cell r="A5365" t="str">
            <v>N00</v>
          </cell>
          <cell r="B5365" t="str">
            <v>SINDROME NEFROTICO AGUDO</v>
          </cell>
          <cell r="C5365" t="str">
            <v>085</v>
          </cell>
        </row>
        <row r="5366">
          <cell r="A5366" t="str">
            <v>N01</v>
          </cell>
          <cell r="B5366" t="str">
            <v>SINDROME NEFROTICO RAPIDAMENTE PROGRESIVO</v>
          </cell>
          <cell r="C5366" t="str">
            <v>085</v>
          </cell>
        </row>
        <row r="5367">
          <cell r="A5367" t="str">
            <v>N02</v>
          </cell>
          <cell r="B5367" t="str">
            <v>HEMATURIA RECURRENTE Y PERSISTENTE</v>
          </cell>
          <cell r="C5367" t="str">
            <v>085</v>
          </cell>
        </row>
        <row r="5368">
          <cell r="A5368" t="str">
            <v>N03</v>
          </cell>
          <cell r="B5368" t="str">
            <v>SINDROME NEFRITICO CRONICO</v>
          </cell>
          <cell r="C5368" t="str">
            <v>085</v>
          </cell>
        </row>
        <row r="5369">
          <cell r="A5369" t="str">
            <v>N04</v>
          </cell>
          <cell r="B5369" t="str">
            <v>SINDROME NEFROTICO</v>
          </cell>
          <cell r="C5369" t="str">
            <v>085</v>
          </cell>
        </row>
        <row r="5370">
          <cell r="A5370" t="str">
            <v>N059</v>
          </cell>
          <cell r="B5370" t="str">
            <v>SINDROME NEFRITICO NO ESPECIFICADO</v>
          </cell>
          <cell r="C5370" t="str">
            <v>085</v>
          </cell>
        </row>
        <row r="5371">
          <cell r="A5371" t="str">
            <v>N06</v>
          </cell>
          <cell r="B5371" t="str">
            <v>PROTEINURIA AISLADA CON LESION MORFOLOGICA ESPECIFICADA</v>
          </cell>
          <cell r="C5371" t="str">
            <v>085</v>
          </cell>
        </row>
        <row r="5372">
          <cell r="A5372" t="str">
            <v>N07</v>
          </cell>
          <cell r="B5372" t="str">
            <v>NEFROPATIA HEREDITARIA, NO CLASIFICADA EN OTRA PARTE</v>
          </cell>
          <cell r="C5372" t="str">
            <v>085</v>
          </cell>
        </row>
        <row r="5373">
          <cell r="A5373" t="str">
            <v>N10</v>
          </cell>
          <cell r="B5373" t="str">
            <v>NEFRITIS TUBULOINTERSTICIAL AGUDA</v>
          </cell>
          <cell r="C5373" t="str">
            <v>085</v>
          </cell>
        </row>
        <row r="5374">
          <cell r="A5374" t="str">
            <v>N11</v>
          </cell>
          <cell r="B5374" t="str">
            <v>NEFRITIS TUBULOINTERSTICIAL CRONICA</v>
          </cell>
          <cell r="C5374" t="str">
            <v>085</v>
          </cell>
        </row>
        <row r="5375">
          <cell r="A5375" t="str">
            <v>N110</v>
          </cell>
          <cell r="B5375" t="str">
            <v>PIELONEFRITIS CRONICA NO ABSTRUCTIVA ASOCIADA CON REFLUJO</v>
          </cell>
          <cell r="C5375" t="str">
            <v>085</v>
          </cell>
        </row>
        <row r="5376">
          <cell r="A5376" t="str">
            <v>N111</v>
          </cell>
          <cell r="B5376" t="str">
            <v>PIELONEFRITIS CRONICA OBSTRUCTIVA</v>
          </cell>
          <cell r="C5376" t="str">
            <v>085</v>
          </cell>
        </row>
        <row r="5377">
          <cell r="A5377" t="str">
            <v>N118</v>
          </cell>
          <cell r="B5377" t="str">
            <v>OTRAS NEFRITIS TUBULOINTERSTICIALES CRONICAS</v>
          </cell>
          <cell r="C5377" t="str">
            <v>085</v>
          </cell>
        </row>
        <row r="5378">
          <cell r="A5378" t="str">
            <v>N119</v>
          </cell>
          <cell r="B5378" t="str">
            <v>NEFRITIS TUBULOINTERSTICIAL CRONICA, SIN OTRA ESPECIFICACION</v>
          </cell>
          <cell r="C5378" t="str">
            <v>085</v>
          </cell>
        </row>
        <row r="5379">
          <cell r="A5379" t="str">
            <v>N12</v>
          </cell>
          <cell r="B5379" t="str">
            <v>NEFRITIS TUBULOINTERSTICIAL, NO ESPECIFICADA COMO AGUDA O CRONICA</v>
          </cell>
          <cell r="C5379" t="str">
            <v>085</v>
          </cell>
        </row>
        <row r="5380">
          <cell r="A5380" t="str">
            <v>N13</v>
          </cell>
          <cell r="B5380" t="str">
            <v>UROPATIA OBSTRUCTIVA Y POR REFLUJO</v>
          </cell>
          <cell r="C5380" t="str">
            <v>085</v>
          </cell>
        </row>
        <row r="5381">
          <cell r="A5381" t="str">
            <v>N130</v>
          </cell>
          <cell r="B5381" t="str">
            <v>HIDRONEFROSIS CON OBSTRUCCION DE LA UNION UTERO-PELVICA</v>
          </cell>
          <cell r="C5381" t="str">
            <v>085</v>
          </cell>
        </row>
        <row r="5382">
          <cell r="A5382" t="str">
            <v>N131</v>
          </cell>
          <cell r="B5382" t="str">
            <v>HIDRONEFROSIS CON ESTRECHEZ URETERAL, NO CLASIFICADA EN OTRA PARTE</v>
          </cell>
          <cell r="C5382" t="str">
            <v>085</v>
          </cell>
        </row>
        <row r="5383">
          <cell r="A5383" t="str">
            <v>N132</v>
          </cell>
          <cell r="B5383" t="str">
            <v>HIDRONEFROSIS CON OBSTRUCCION POR CALCULOS DEL RIÑON Y DEL URETER</v>
          </cell>
          <cell r="C5383" t="str">
            <v>085</v>
          </cell>
        </row>
        <row r="5384">
          <cell r="A5384" t="str">
            <v>N133</v>
          </cell>
          <cell r="B5384" t="str">
            <v>OTRAS HIDRONEFROSIS Y LAS NO ESPECIFICADAS</v>
          </cell>
          <cell r="C5384" t="str">
            <v>085</v>
          </cell>
        </row>
        <row r="5385">
          <cell r="A5385" t="str">
            <v>N134</v>
          </cell>
          <cell r="B5385" t="str">
            <v>HIDROURETER</v>
          </cell>
          <cell r="C5385" t="str">
            <v>085</v>
          </cell>
        </row>
        <row r="5386">
          <cell r="A5386" t="str">
            <v>N135</v>
          </cell>
          <cell r="B5386" t="str">
            <v>TORSION Y ESTRECHEZ DEL URETER SIN HIDRONEFROSIS</v>
          </cell>
          <cell r="C5386" t="str">
            <v>085</v>
          </cell>
        </row>
        <row r="5387">
          <cell r="A5387" t="str">
            <v>N136</v>
          </cell>
          <cell r="B5387" t="str">
            <v>PIONEFROSIS</v>
          </cell>
          <cell r="C5387" t="str">
            <v>085</v>
          </cell>
        </row>
        <row r="5388">
          <cell r="A5388" t="str">
            <v>N137</v>
          </cell>
          <cell r="B5388" t="str">
            <v>UROPATIA ASOCIADA CON REFLUJO VESICOURETERAL</v>
          </cell>
          <cell r="C5388" t="str">
            <v>085</v>
          </cell>
        </row>
        <row r="5389">
          <cell r="A5389" t="str">
            <v>N138</v>
          </cell>
          <cell r="B5389" t="str">
            <v>OTRAS UROPATIAS OBSTRUCTIVAS Y POR REFLUJO</v>
          </cell>
          <cell r="C5389" t="str">
            <v>085</v>
          </cell>
        </row>
        <row r="5390">
          <cell r="A5390" t="str">
            <v>N139</v>
          </cell>
          <cell r="B5390" t="str">
            <v>UROPATIA OBSTRUCTIVA Y POR REFLUJO, SIN OTRA ESPECIFICACION</v>
          </cell>
          <cell r="C5390" t="str">
            <v>085</v>
          </cell>
        </row>
        <row r="5391">
          <cell r="A5391" t="str">
            <v>N14</v>
          </cell>
          <cell r="B5391" t="str">
            <v>AFECCIONES TUBULARES Y TUBULOINTERST. INDUCIDAS POR DROGAS Y POR MET.</v>
          </cell>
          <cell r="C5391" t="str">
            <v>085</v>
          </cell>
        </row>
        <row r="5392">
          <cell r="A5392" t="str">
            <v>N140</v>
          </cell>
          <cell r="B5392" t="str">
            <v>NEFROPATIA INDUCIDA POR ANALGESICOS</v>
          </cell>
          <cell r="C5392" t="str">
            <v>085</v>
          </cell>
        </row>
        <row r="5393">
          <cell r="A5393" t="str">
            <v>N141</v>
          </cell>
          <cell r="B5393" t="str">
            <v>NEFROPATIA INDUCIDA POR OTRAS DROGAS, MEDICAMENTOS Y SUSTAN. BIOLOG</v>
          </cell>
          <cell r="C5393" t="str">
            <v>085</v>
          </cell>
        </row>
        <row r="5394">
          <cell r="A5394" t="str">
            <v>N142</v>
          </cell>
          <cell r="B5394" t="str">
            <v>NEFROPATIA INDUCIDA POR DROGAS, MEDIC. Y SUST. BIOLOGICAS NO ESPECIF.</v>
          </cell>
          <cell r="C5394" t="str">
            <v>085</v>
          </cell>
        </row>
        <row r="5395">
          <cell r="A5395" t="str">
            <v>N143</v>
          </cell>
          <cell r="B5395" t="str">
            <v>NEFROPATIA INDUCIDA  POR METALES PESADOS</v>
          </cell>
          <cell r="C5395" t="str">
            <v>085</v>
          </cell>
        </row>
        <row r="5396">
          <cell r="A5396" t="str">
            <v>N144</v>
          </cell>
          <cell r="B5396" t="str">
            <v>NEFROPATIA TOXICA, NO CLASIFICADA EN OTRA PARTE</v>
          </cell>
          <cell r="C5396" t="str">
            <v>085</v>
          </cell>
        </row>
        <row r="5397">
          <cell r="A5397" t="str">
            <v>N15</v>
          </cell>
          <cell r="B5397" t="str">
            <v>OTRAS ENFERMEDADES RENALES TUBULOINTERSTICIALES</v>
          </cell>
          <cell r="C5397" t="str">
            <v>085</v>
          </cell>
        </row>
        <row r="5398">
          <cell r="A5398" t="str">
            <v>N150</v>
          </cell>
          <cell r="B5398" t="str">
            <v>NEFROPATIA DE LOS BALCANES</v>
          </cell>
          <cell r="C5398" t="str">
            <v>085</v>
          </cell>
        </row>
        <row r="5399">
          <cell r="A5399" t="str">
            <v>N151</v>
          </cell>
          <cell r="B5399" t="str">
            <v>ABSCESO RENAL Y PERIRRENAL</v>
          </cell>
          <cell r="C5399" t="str">
            <v>085</v>
          </cell>
        </row>
        <row r="5400">
          <cell r="A5400" t="str">
            <v>N158</v>
          </cell>
          <cell r="B5400" t="str">
            <v>OTRAS ENFERMEDADES RENALES TUBULOINTERSTICIALES ESPECIFICADAS</v>
          </cell>
          <cell r="C5400" t="str">
            <v>085</v>
          </cell>
        </row>
        <row r="5401">
          <cell r="A5401" t="str">
            <v>N159</v>
          </cell>
          <cell r="B5401" t="str">
            <v>ENFERMEDAD RENAL TUBULOINTERSTICIAL, NO ESPECIFICADA</v>
          </cell>
          <cell r="C5401" t="str">
            <v>085</v>
          </cell>
        </row>
        <row r="5402">
          <cell r="A5402" t="str">
            <v>N17X</v>
          </cell>
          <cell r="B5402" t="str">
            <v>INSUFICIENCIA RENAL AGUDA</v>
          </cell>
          <cell r="C5402" t="str">
            <v>086</v>
          </cell>
        </row>
        <row r="5403">
          <cell r="A5403" t="str">
            <v>N176</v>
          </cell>
          <cell r="B5403" t="str">
            <v>INSUFICIENCIA RENAL AGUDA</v>
          </cell>
          <cell r="C5403" t="str">
            <v>086</v>
          </cell>
        </row>
        <row r="5404">
          <cell r="A5404" t="str">
            <v>N170</v>
          </cell>
          <cell r="B5404" t="str">
            <v>INSUFICIENCIA RENAL AGUDA CON NECROSIS TUBULAR</v>
          </cell>
          <cell r="C5404" t="str">
            <v>086</v>
          </cell>
        </row>
        <row r="5405">
          <cell r="A5405" t="str">
            <v>N171</v>
          </cell>
          <cell r="B5405" t="str">
            <v>INSUFICIENCIA RENAL AGUDA CON NECROSIS CORTICAL AGUDA</v>
          </cell>
          <cell r="C5405" t="str">
            <v>086</v>
          </cell>
        </row>
        <row r="5406">
          <cell r="A5406" t="str">
            <v>N172</v>
          </cell>
          <cell r="B5406" t="str">
            <v>INSUFICIENCIA RENAL AGUDA CON NECROSIS MEDULAR</v>
          </cell>
          <cell r="C5406" t="str">
            <v>086</v>
          </cell>
        </row>
        <row r="5407">
          <cell r="A5407" t="str">
            <v>N178</v>
          </cell>
          <cell r="B5407" t="str">
            <v>OTRAS INSUFICIENCIAS RENALES AGUDAS</v>
          </cell>
          <cell r="C5407" t="str">
            <v>086</v>
          </cell>
        </row>
        <row r="5408">
          <cell r="A5408" t="str">
            <v>N179</v>
          </cell>
          <cell r="B5408" t="str">
            <v>INSUFICIENCIA RENAL AGUDA, NO ESPECIFICADA</v>
          </cell>
          <cell r="C5408" t="str">
            <v>086</v>
          </cell>
        </row>
        <row r="5409">
          <cell r="A5409" t="str">
            <v>N18</v>
          </cell>
          <cell r="B5409" t="str">
            <v>INSUFICIENCIA RENAL CRONICA</v>
          </cell>
          <cell r="C5409" t="str">
            <v>086</v>
          </cell>
        </row>
        <row r="5410">
          <cell r="A5410" t="str">
            <v>N180</v>
          </cell>
          <cell r="B5410" t="str">
            <v>INSUFICIENCIA RENAL TERMINAL</v>
          </cell>
          <cell r="C5410" t="str">
            <v>086</v>
          </cell>
        </row>
        <row r="5411">
          <cell r="A5411" t="str">
            <v>N188</v>
          </cell>
          <cell r="B5411" t="str">
            <v>OTRAS INSUFICIENCIAS RENALES CRONICAS</v>
          </cell>
          <cell r="C5411" t="str">
            <v>086</v>
          </cell>
        </row>
        <row r="5412">
          <cell r="A5412" t="str">
            <v>N189</v>
          </cell>
          <cell r="B5412" t="str">
            <v>INSUFICIENCIA RENAL CRONICA, NO ESPECIFICADA</v>
          </cell>
          <cell r="C5412" t="str">
            <v>086</v>
          </cell>
        </row>
        <row r="5413">
          <cell r="A5413" t="str">
            <v>N19X</v>
          </cell>
          <cell r="B5413" t="str">
            <v>INSUFICIENCIA RENAL NO ESPECIFICADA</v>
          </cell>
          <cell r="C5413" t="str">
            <v>086</v>
          </cell>
        </row>
        <row r="5414">
          <cell r="A5414" t="str">
            <v>N20</v>
          </cell>
          <cell r="B5414" t="str">
            <v>CALCULO DEL RIÑON Y DEL URETER</v>
          </cell>
          <cell r="C5414" t="str">
            <v>086</v>
          </cell>
        </row>
        <row r="5415">
          <cell r="A5415" t="str">
            <v>N200</v>
          </cell>
          <cell r="B5415" t="str">
            <v>CALCULO DEL RIÑON</v>
          </cell>
          <cell r="C5415" t="str">
            <v>086</v>
          </cell>
        </row>
        <row r="5416">
          <cell r="A5416" t="str">
            <v>N201</v>
          </cell>
          <cell r="B5416" t="str">
            <v>CALCULO DEL URETER</v>
          </cell>
          <cell r="C5416" t="str">
            <v>086</v>
          </cell>
        </row>
        <row r="5417">
          <cell r="A5417" t="str">
            <v>N202</v>
          </cell>
          <cell r="B5417" t="str">
            <v>CALCULO DEL RIÑON CON CALCULO DEL URETER</v>
          </cell>
          <cell r="C5417" t="str">
            <v>086</v>
          </cell>
        </row>
        <row r="5418">
          <cell r="A5418" t="str">
            <v>N209</v>
          </cell>
          <cell r="B5418" t="str">
            <v>CALCULO URINARIO, NO ESPECIFICADO</v>
          </cell>
          <cell r="C5418" t="str">
            <v>086</v>
          </cell>
        </row>
        <row r="5419">
          <cell r="A5419" t="str">
            <v>N21</v>
          </cell>
          <cell r="B5419" t="str">
            <v>CALCULO DE LAS VIAS URINARIAS INFERIORES</v>
          </cell>
          <cell r="C5419" t="str">
            <v>086</v>
          </cell>
        </row>
        <row r="5420">
          <cell r="A5420" t="str">
            <v>N210</v>
          </cell>
          <cell r="B5420" t="str">
            <v>CALCULO EN LA VEJIGA</v>
          </cell>
          <cell r="C5420" t="str">
            <v>086</v>
          </cell>
        </row>
        <row r="5421">
          <cell r="A5421" t="str">
            <v>N211</v>
          </cell>
          <cell r="B5421" t="str">
            <v>CALCULO EN LA URETRA</v>
          </cell>
          <cell r="C5421" t="str">
            <v>086</v>
          </cell>
        </row>
        <row r="5422">
          <cell r="A5422" t="str">
            <v>N218</v>
          </cell>
          <cell r="B5422" t="str">
            <v>OTROS CALCULOS DE LAS VIAS URINARIAS INFERIORES</v>
          </cell>
          <cell r="C5422" t="str">
            <v>086</v>
          </cell>
        </row>
        <row r="5423">
          <cell r="A5423" t="str">
            <v>N219</v>
          </cell>
          <cell r="B5423" t="str">
            <v>CALCULO DE LAS VIAS URINARIAS INFERIORES, NO ESPECIFICADO</v>
          </cell>
          <cell r="C5423" t="str">
            <v>086</v>
          </cell>
        </row>
        <row r="5424">
          <cell r="A5424" t="str">
            <v>N23</v>
          </cell>
          <cell r="B5424" t="str">
            <v>COLICO RENAL, NO ESPECIFICADO</v>
          </cell>
          <cell r="C5424" t="str">
            <v>086</v>
          </cell>
        </row>
        <row r="5425">
          <cell r="A5425" t="str">
            <v>N25</v>
          </cell>
          <cell r="B5425" t="str">
            <v>TRASTORNOS RESULTANTES DE LA FUNCION TUBULAR RENAL ALTERADA</v>
          </cell>
          <cell r="C5425" t="str">
            <v>086</v>
          </cell>
        </row>
        <row r="5426">
          <cell r="A5426" t="str">
            <v>N250</v>
          </cell>
          <cell r="B5426" t="str">
            <v>OSTEODISTROFIA RENAL</v>
          </cell>
          <cell r="C5426" t="str">
            <v>086</v>
          </cell>
        </row>
        <row r="5427">
          <cell r="A5427" t="str">
            <v>N251</v>
          </cell>
          <cell r="B5427" t="str">
            <v>DIABETES INSIPIDA NEFROGENA</v>
          </cell>
          <cell r="C5427" t="str">
            <v>086</v>
          </cell>
        </row>
        <row r="5428">
          <cell r="A5428" t="str">
            <v>N258</v>
          </cell>
          <cell r="B5428" t="str">
            <v>OTROS TRASTORNOS RESULTANTES DE LA FUNCION TUBULAR RENAL ALTERADA</v>
          </cell>
          <cell r="C5428" t="str">
            <v>086</v>
          </cell>
        </row>
        <row r="5429">
          <cell r="A5429" t="str">
            <v>N259</v>
          </cell>
          <cell r="B5429" t="str">
            <v>TRASTORNO NO ESPECIFICADO, RESULTANTE DE LA FUNCION TUBULAR RENAL</v>
          </cell>
          <cell r="C5429" t="str">
            <v>086</v>
          </cell>
        </row>
        <row r="5430">
          <cell r="A5430" t="str">
            <v>N26</v>
          </cell>
          <cell r="B5430" t="str">
            <v>RIÑON CONTRAIDO, NO ESPECIFICADO</v>
          </cell>
          <cell r="C5430" t="str">
            <v>086</v>
          </cell>
        </row>
        <row r="5431">
          <cell r="A5431" t="str">
            <v>N27</v>
          </cell>
          <cell r="B5431" t="str">
            <v>RIÑON PEQUEÑO DE CAUSA DESCONOCIDA</v>
          </cell>
          <cell r="C5431" t="str">
            <v>086</v>
          </cell>
        </row>
        <row r="5432">
          <cell r="A5432" t="str">
            <v>N270</v>
          </cell>
          <cell r="B5432" t="str">
            <v>RIÑON PEQUEÑO, UNILATERAL</v>
          </cell>
          <cell r="C5432" t="str">
            <v>086</v>
          </cell>
        </row>
        <row r="5433">
          <cell r="A5433" t="str">
            <v>N271</v>
          </cell>
          <cell r="B5433" t="str">
            <v>RIÑON PEQUEÑO, BILATERAL</v>
          </cell>
          <cell r="C5433" t="str">
            <v>086</v>
          </cell>
        </row>
        <row r="5434">
          <cell r="A5434" t="str">
            <v>N279</v>
          </cell>
          <cell r="B5434" t="str">
            <v>RIÑON PEQUEÑO, NO ESPECIFICADO</v>
          </cell>
          <cell r="C5434" t="str">
            <v>086</v>
          </cell>
        </row>
        <row r="5435">
          <cell r="A5435" t="str">
            <v>N28</v>
          </cell>
          <cell r="B5435" t="str">
            <v>OTROS TRASTORNOS DEL RIÑON Y DEL URETER, NO CLASIFICADOS EN OTRA PAR</v>
          </cell>
          <cell r="C5435" t="str">
            <v>086</v>
          </cell>
        </row>
        <row r="5436">
          <cell r="A5436" t="str">
            <v>N280</v>
          </cell>
          <cell r="B5436" t="str">
            <v>ISQUEMIA E INFARTO DEL RIÑON</v>
          </cell>
          <cell r="C5436" t="str">
            <v>086</v>
          </cell>
        </row>
        <row r="5437">
          <cell r="A5437" t="str">
            <v>N281</v>
          </cell>
          <cell r="B5437" t="str">
            <v>QUISTE DE RIÑON, ADQUIRIDO</v>
          </cell>
          <cell r="C5437" t="str">
            <v>086</v>
          </cell>
        </row>
        <row r="5438">
          <cell r="A5438" t="str">
            <v>N288</v>
          </cell>
          <cell r="B5438" t="str">
            <v>OTROS TRASTORNOS ESPECIFICADOS DEL RIÑON Y DEL URETER</v>
          </cell>
          <cell r="C5438" t="str">
            <v>086</v>
          </cell>
        </row>
        <row r="5439">
          <cell r="A5439" t="str">
            <v>N289</v>
          </cell>
          <cell r="B5439" t="str">
            <v>TRASTORNO DEL RIÑON Y DEL URETER, NO ESPECIFICADO</v>
          </cell>
          <cell r="C5439" t="str">
            <v>086</v>
          </cell>
        </row>
        <row r="5440">
          <cell r="A5440" t="str">
            <v>N30</v>
          </cell>
          <cell r="B5440" t="str">
            <v>CISTITIS</v>
          </cell>
          <cell r="C5440" t="str">
            <v>086</v>
          </cell>
        </row>
        <row r="5441">
          <cell r="A5441" t="str">
            <v>N300</v>
          </cell>
          <cell r="B5441" t="str">
            <v>CISTITIS AGUDA</v>
          </cell>
          <cell r="C5441" t="str">
            <v>086</v>
          </cell>
        </row>
        <row r="5442">
          <cell r="A5442" t="str">
            <v>N301</v>
          </cell>
          <cell r="B5442" t="str">
            <v>CISTITIS INTERSTICIAL (CRONICA)</v>
          </cell>
          <cell r="C5442" t="str">
            <v>086</v>
          </cell>
        </row>
        <row r="5443">
          <cell r="A5443" t="str">
            <v>N302</v>
          </cell>
          <cell r="B5443" t="str">
            <v>OTRAS CISTITIS CRONICAS</v>
          </cell>
          <cell r="C5443" t="str">
            <v>086</v>
          </cell>
        </row>
        <row r="5444">
          <cell r="A5444" t="str">
            <v>N303</v>
          </cell>
          <cell r="B5444" t="str">
            <v>TRIGONITIS</v>
          </cell>
          <cell r="C5444" t="str">
            <v>086</v>
          </cell>
        </row>
        <row r="5445">
          <cell r="A5445" t="str">
            <v>N304</v>
          </cell>
          <cell r="B5445" t="str">
            <v>CISTITIS POR IRRADIACION</v>
          </cell>
          <cell r="C5445" t="str">
            <v>086</v>
          </cell>
        </row>
        <row r="5446">
          <cell r="A5446" t="str">
            <v>N308</v>
          </cell>
          <cell r="B5446" t="str">
            <v>OTRAS CISTITIS</v>
          </cell>
          <cell r="C5446" t="str">
            <v>086</v>
          </cell>
        </row>
        <row r="5447">
          <cell r="A5447" t="str">
            <v>N309</v>
          </cell>
          <cell r="B5447" t="str">
            <v>CISTITIS, NO ESPECIFICADA</v>
          </cell>
          <cell r="C5447" t="str">
            <v>086</v>
          </cell>
        </row>
        <row r="5448">
          <cell r="A5448" t="str">
            <v>N31</v>
          </cell>
          <cell r="B5448" t="str">
            <v>DISFUNCION NEUROMUSCULAR DE LA VEJIGA, NO CLASIFICADA EN OTRA PARTE</v>
          </cell>
          <cell r="C5448" t="str">
            <v>086</v>
          </cell>
        </row>
        <row r="5449">
          <cell r="A5449" t="str">
            <v>N310</v>
          </cell>
          <cell r="B5449" t="str">
            <v>VEJIGA NEUROPATICA NO NIHIBIDA, NO CLASIFICADA EN OTRA PARTE</v>
          </cell>
          <cell r="C5449" t="str">
            <v>086</v>
          </cell>
        </row>
        <row r="5450">
          <cell r="A5450" t="str">
            <v>N311</v>
          </cell>
          <cell r="B5450" t="str">
            <v>VEJIGA NEUROPATICA REFLEJA, NO CLASIFICADA EN OTRA PARTE</v>
          </cell>
          <cell r="C5450" t="str">
            <v>086</v>
          </cell>
        </row>
        <row r="5451">
          <cell r="A5451" t="str">
            <v>N312</v>
          </cell>
          <cell r="B5451" t="str">
            <v>VEJIGA NEUROPATICA FLACIDA, NO CLASIFICADA EN OTRA PARTE</v>
          </cell>
          <cell r="C5451" t="str">
            <v>086</v>
          </cell>
        </row>
        <row r="5452">
          <cell r="A5452" t="str">
            <v>N318</v>
          </cell>
          <cell r="B5452" t="str">
            <v>OTRAS DISFUNCIONES NEUROMUSCULARES DE LA VEJIGA</v>
          </cell>
          <cell r="C5452" t="str">
            <v>086</v>
          </cell>
        </row>
        <row r="5453">
          <cell r="A5453" t="str">
            <v>N319</v>
          </cell>
          <cell r="B5453" t="str">
            <v>DISFUNCION NEUROMUSCULAR DE LA VEJIGA, NO ESPECIFICADA</v>
          </cell>
          <cell r="C5453" t="str">
            <v>086</v>
          </cell>
        </row>
        <row r="5454">
          <cell r="A5454" t="str">
            <v>N32</v>
          </cell>
          <cell r="B5454" t="str">
            <v>OTROS TRASTORNOS DE LA VEJIGA</v>
          </cell>
          <cell r="C5454" t="str">
            <v>086</v>
          </cell>
        </row>
        <row r="5455">
          <cell r="A5455" t="str">
            <v>N320</v>
          </cell>
          <cell r="B5455" t="str">
            <v>OBSTRUCCION DEL CUELLO DE LA VEJIGA</v>
          </cell>
          <cell r="C5455" t="str">
            <v>086</v>
          </cell>
        </row>
        <row r="5456">
          <cell r="A5456" t="str">
            <v>N321</v>
          </cell>
          <cell r="B5456" t="str">
            <v>FISTULA VESICOINTESTINAL</v>
          </cell>
          <cell r="C5456" t="str">
            <v>086</v>
          </cell>
        </row>
        <row r="5457">
          <cell r="A5457" t="str">
            <v>N322</v>
          </cell>
          <cell r="B5457" t="str">
            <v>FISTULA DE LA VEJIGA, NO CLASIFICADA EN OTRA PARTE</v>
          </cell>
          <cell r="C5457" t="str">
            <v>086</v>
          </cell>
        </row>
        <row r="5458">
          <cell r="A5458" t="str">
            <v>N323</v>
          </cell>
          <cell r="B5458" t="str">
            <v>DIVERTICULO DE LA VEJIGA</v>
          </cell>
          <cell r="C5458" t="str">
            <v>086</v>
          </cell>
        </row>
        <row r="5459">
          <cell r="A5459" t="str">
            <v>N324</v>
          </cell>
          <cell r="B5459" t="str">
            <v>RUPTURA DE LA VEJIGA, NO TRAUMATICA</v>
          </cell>
          <cell r="C5459" t="str">
            <v>086</v>
          </cell>
        </row>
        <row r="5460">
          <cell r="A5460" t="str">
            <v>N328</v>
          </cell>
          <cell r="B5460" t="str">
            <v>OTROS TRASTORNOS ESPECIFICADOS DE LA VEJIGA</v>
          </cell>
          <cell r="C5460" t="str">
            <v>086</v>
          </cell>
        </row>
        <row r="5461">
          <cell r="A5461" t="str">
            <v>N329</v>
          </cell>
          <cell r="B5461" t="str">
            <v>TRASTORNO DE LA VEJIGA, NO ESPECIFICADO</v>
          </cell>
          <cell r="C5461" t="str">
            <v>086</v>
          </cell>
        </row>
        <row r="5462">
          <cell r="A5462" t="str">
            <v>N34</v>
          </cell>
          <cell r="B5462" t="str">
            <v>URETRITIS Y SINDROME URETRAL</v>
          </cell>
          <cell r="C5462" t="str">
            <v>086</v>
          </cell>
        </row>
        <row r="5463">
          <cell r="A5463" t="str">
            <v>N340</v>
          </cell>
          <cell r="B5463" t="str">
            <v>ABSCESO URETRAL</v>
          </cell>
          <cell r="C5463" t="str">
            <v>086</v>
          </cell>
        </row>
        <row r="5464">
          <cell r="A5464" t="str">
            <v>N341</v>
          </cell>
          <cell r="B5464" t="str">
            <v>URETRITIS NO ESPECIFICA</v>
          </cell>
          <cell r="C5464" t="str">
            <v>086</v>
          </cell>
        </row>
        <row r="5465">
          <cell r="A5465" t="str">
            <v>N342</v>
          </cell>
          <cell r="B5465" t="str">
            <v>OTRAS URETRITIS</v>
          </cell>
          <cell r="C5465" t="str">
            <v>086</v>
          </cell>
        </row>
        <row r="5466">
          <cell r="A5466" t="str">
            <v>N343</v>
          </cell>
          <cell r="B5466" t="str">
            <v>SINDROME URETRAL, NO ESPECIFICADO</v>
          </cell>
          <cell r="C5466" t="str">
            <v>086</v>
          </cell>
        </row>
        <row r="5467">
          <cell r="A5467" t="str">
            <v>N35</v>
          </cell>
          <cell r="B5467" t="str">
            <v>ESTRECHEZ URETRAL</v>
          </cell>
          <cell r="C5467" t="str">
            <v>086</v>
          </cell>
        </row>
        <row r="5468">
          <cell r="A5468" t="str">
            <v>N350</v>
          </cell>
          <cell r="B5468" t="str">
            <v>ESTRECHEZ URETRAL POSTRAUMATICA</v>
          </cell>
          <cell r="C5468" t="str">
            <v>086</v>
          </cell>
        </row>
        <row r="5469">
          <cell r="A5469" t="str">
            <v>N351</v>
          </cell>
          <cell r="B5469" t="str">
            <v>ESTRECHEZ URETRAL POSTINFECCION, NO CLASIFICADA EN OTRA PARTE</v>
          </cell>
          <cell r="C5469" t="str">
            <v>086</v>
          </cell>
        </row>
        <row r="5470">
          <cell r="A5470" t="str">
            <v>N358</v>
          </cell>
          <cell r="B5470" t="str">
            <v>OTRAS ESTRECHECES URETRALES</v>
          </cell>
          <cell r="C5470" t="str">
            <v>086</v>
          </cell>
        </row>
        <row r="5471">
          <cell r="A5471" t="str">
            <v>N359</v>
          </cell>
          <cell r="B5471" t="str">
            <v>ESTRECHEZ URETRAL, NO ESPECIFICADA</v>
          </cell>
          <cell r="C5471" t="str">
            <v>086</v>
          </cell>
        </row>
        <row r="5472">
          <cell r="A5472" t="str">
            <v>N36</v>
          </cell>
          <cell r="B5472" t="str">
            <v>OTROS TRASTORNOS DE LA URETRA</v>
          </cell>
          <cell r="C5472" t="str">
            <v>086</v>
          </cell>
        </row>
        <row r="5473">
          <cell r="A5473" t="str">
            <v>N360</v>
          </cell>
          <cell r="B5473" t="str">
            <v>FISTULA DE LA URETRA</v>
          </cell>
          <cell r="C5473" t="str">
            <v>086</v>
          </cell>
        </row>
        <row r="5474">
          <cell r="A5474" t="str">
            <v>N361</v>
          </cell>
          <cell r="B5474" t="str">
            <v>DIVERTICULO DE LA URETRA</v>
          </cell>
          <cell r="C5474" t="str">
            <v>086</v>
          </cell>
        </row>
        <row r="5475">
          <cell r="A5475" t="str">
            <v>N362</v>
          </cell>
          <cell r="B5475" t="str">
            <v>CARUNCULA URETRAL</v>
          </cell>
          <cell r="C5475" t="str">
            <v>086</v>
          </cell>
        </row>
        <row r="5476">
          <cell r="A5476" t="str">
            <v>N363</v>
          </cell>
          <cell r="B5476" t="str">
            <v>PROLAPSO DE LA MUCOSA URETRAL</v>
          </cell>
          <cell r="C5476" t="str">
            <v>086</v>
          </cell>
        </row>
        <row r="5477">
          <cell r="A5477" t="str">
            <v>N368</v>
          </cell>
          <cell r="B5477" t="str">
            <v>OTROS TRASTORNOS ESPECIFICADOS DE LA URETRA</v>
          </cell>
          <cell r="C5477" t="str">
            <v>086</v>
          </cell>
        </row>
        <row r="5478">
          <cell r="A5478" t="str">
            <v>N369</v>
          </cell>
          <cell r="B5478" t="str">
            <v>TRASTORNO DE LA URETRA, NO ESPECIFICADO</v>
          </cell>
          <cell r="C5478" t="str">
            <v>086</v>
          </cell>
        </row>
        <row r="5479">
          <cell r="A5479" t="str">
            <v>N39</v>
          </cell>
          <cell r="B5479" t="str">
            <v>OTROS TRASTORNOS DEL SISTEMA URINARIO</v>
          </cell>
          <cell r="C5479" t="str">
            <v>086</v>
          </cell>
        </row>
        <row r="5480">
          <cell r="A5480" t="str">
            <v>N390</v>
          </cell>
          <cell r="B5480" t="str">
            <v>INFECCION DE LAS VIAS URINARIAS, SITIO NO ESPECIFICADO</v>
          </cell>
          <cell r="C5480" t="str">
            <v>086</v>
          </cell>
        </row>
        <row r="5481">
          <cell r="A5481" t="str">
            <v>N391</v>
          </cell>
          <cell r="B5481" t="str">
            <v>PROTEINURIA PERSISTENTE, NO ESPECIFICADA</v>
          </cell>
          <cell r="C5481" t="str">
            <v>086</v>
          </cell>
        </row>
        <row r="5482">
          <cell r="A5482" t="str">
            <v>N392</v>
          </cell>
          <cell r="B5482" t="str">
            <v>PROTEINURIA ORTOSTATICA, NO ESPECIFICADA</v>
          </cell>
          <cell r="C5482" t="str">
            <v>086</v>
          </cell>
        </row>
        <row r="5483">
          <cell r="A5483" t="str">
            <v>N393</v>
          </cell>
          <cell r="B5483" t="str">
            <v>INCONTINENCIA URINARIA POR TENSION</v>
          </cell>
          <cell r="C5483" t="str">
            <v>086</v>
          </cell>
        </row>
        <row r="5484">
          <cell r="A5484" t="str">
            <v>N394</v>
          </cell>
          <cell r="B5484" t="str">
            <v>OTRAS INCONTINENCIAS URINARIAS ESPECIFICADAS</v>
          </cell>
          <cell r="C5484" t="str">
            <v>086</v>
          </cell>
        </row>
        <row r="5485">
          <cell r="A5485" t="str">
            <v>N398</v>
          </cell>
          <cell r="B5485" t="str">
            <v>OTROS TRASTORNOS ESPECIFICADOS DEL SISTEMA URINARIO</v>
          </cell>
          <cell r="C5485" t="str">
            <v>086</v>
          </cell>
        </row>
        <row r="5486">
          <cell r="A5486" t="str">
            <v>N399</v>
          </cell>
          <cell r="B5486" t="str">
            <v>TRASTORNOS DEL SISTEMA URINARIO, NO ESPECIFICADO</v>
          </cell>
          <cell r="C5486" t="str">
            <v>086</v>
          </cell>
        </row>
        <row r="5487">
          <cell r="A5487" t="str">
            <v>N40</v>
          </cell>
          <cell r="B5487" t="str">
            <v>HIPERPLASIA DE LA PROSTATA</v>
          </cell>
          <cell r="C5487" t="str">
            <v>086</v>
          </cell>
        </row>
        <row r="5488">
          <cell r="A5488" t="str">
            <v>N41</v>
          </cell>
          <cell r="B5488" t="str">
            <v>ENFERMEDADES INFLAMATORIAS DE LA PROSTATA</v>
          </cell>
          <cell r="C5488" t="str">
            <v>086</v>
          </cell>
        </row>
        <row r="5489">
          <cell r="A5489" t="str">
            <v>N410</v>
          </cell>
          <cell r="B5489" t="str">
            <v>PROSTATITIS AGUDA</v>
          </cell>
          <cell r="C5489" t="str">
            <v>086</v>
          </cell>
        </row>
        <row r="5490">
          <cell r="A5490" t="str">
            <v>N411</v>
          </cell>
          <cell r="B5490" t="str">
            <v>PROSTATITIS CRONICA</v>
          </cell>
          <cell r="C5490" t="str">
            <v>086</v>
          </cell>
        </row>
        <row r="5491">
          <cell r="A5491" t="str">
            <v>N412</v>
          </cell>
          <cell r="B5491" t="str">
            <v>ABSCESO DE LA PROSTATA</v>
          </cell>
          <cell r="C5491" t="str">
            <v>086</v>
          </cell>
        </row>
        <row r="5492">
          <cell r="A5492" t="str">
            <v>N413</v>
          </cell>
          <cell r="B5492" t="str">
            <v>PROSTATOCISTITIS</v>
          </cell>
          <cell r="C5492" t="str">
            <v>086</v>
          </cell>
        </row>
        <row r="5493">
          <cell r="A5493" t="str">
            <v>N418</v>
          </cell>
          <cell r="B5493" t="str">
            <v>OTRAS ENFERMEDADES INFLAMATORIAS DE LA PROSTATA</v>
          </cell>
          <cell r="C5493" t="str">
            <v>086</v>
          </cell>
        </row>
        <row r="5494">
          <cell r="A5494" t="str">
            <v>N419</v>
          </cell>
          <cell r="B5494" t="str">
            <v>ENFERMEDAD INFLAMATORIA DE LA PROSTATA, NO ESPECIFICADA</v>
          </cell>
          <cell r="C5494" t="str">
            <v>086</v>
          </cell>
        </row>
        <row r="5495">
          <cell r="A5495" t="str">
            <v>N42</v>
          </cell>
          <cell r="B5495" t="str">
            <v>OTROS TRASTORNOS DE LA PROSTATA</v>
          </cell>
          <cell r="C5495" t="str">
            <v>086</v>
          </cell>
        </row>
        <row r="5496">
          <cell r="A5496" t="str">
            <v>N420</v>
          </cell>
          <cell r="B5496" t="str">
            <v>CALCULO DE LA PROSTATA</v>
          </cell>
          <cell r="C5496" t="str">
            <v>086</v>
          </cell>
        </row>
        <row r="5497">
          <cell r="A5497" t="str">
            <v>N421</v>
          </cell>
          <cell r="B5497" t="str">
            <v>CONGESTION Y HEMORRAGIA DE LA PROSTATA</v>
          </cell>
          <cell r="C5497" t="str">
            <v>086</v>
          </cell>
        </row>
        <row r="5498">
          <cell r="A5498" t="str">
            <v>N422</v>
          </cell>
          <cell r="B5498" t="str">
            <v>ATROFIA DE LA PROSTATA</v>
          </cell>
          <cell r="C5498" t="str">
            <v>086</v>
          </cell>
        </row>
        <row r="5499">
          <cell r="A5499" t="str">
            <v>N428</v>
          </cell>
          <cell r="B5499" t="str">
            <v>OTROS TRASTORNOS ESPECIFICADOS DE LA PROSTATA</v>
          </cell>
          <cell r="C5499" t="str">
            <v>086</v>
          </cell>
        </row>
        <row r="5500">
          <cell r="A5500" t="str">
            <v>N429</v>
          </cell>
          <cell r="B5500" t="str">
            <v>TRASTORNO DE LA PROSTATA, NO ESPECIFICADO</v>
          </cell>
          <cell r="C5500" t="str">
            <v>086</v>
          </cell>
        </row>
        <row r="5501">
          <cell r="A5501" t="str">
            <v>N43</v>
          </cell>
          <cell r="B5501" t="str">
            <v>HIDROCELE Y ESPERMATOCELE</v>
          </cell>
          <cell r="C5501" t="str">
            <v>086</v>
          </cell>
        </row>
        <row r="5502">
          <cell r="A5502" t="str">
            <v>N430</v>
          </cell>
          <cell r="B5502" t="str">
            <v>HIDROCELE ENQUISTADO</v>
          </cell>
          <cell r="C5502" t="str">
            <v>086</v>
          </cell>
        </row>
        <row r="5503">
          <cell r="A5503" t="str">
            <v>N431</v>
          </cell>
          <cell r="B5503" t="str">
            <v>HIDROCELE INFECTADO</v>
          </cell>
          <cell r="C5503" t="str">
            <v>086</v>
          </cell>
        </row>
        <row r="5504">
          <cell r="A5504" t="str">
            <v>N432</v>
          </cell>
          <cell r="B5504" t="str">
            <v>OTROS HIDROCELES</v>
          </cell>
          <cell r="C5504" t="str">
            <v>086</v>
          </cell>
        </row>
        <row r="5505">
          <cell r="A5505" t="str">
            <v>N433</v>
          </cell>
          <cell r="B5505" t="str">
            <v>HIDROCELE, NO ESPECIFICADO</v>
          </cell>
          <cell r="C5505" t="str">
            <v>086</v>
          </cell>
        </row>
        <row r="5506">
          <cell r="A5506" t="str">
            <v>N434</v>
          </cell>
          <cell r="B5506" t="str">
            <v>ESPERMATOCELE</v>
          </cell>
          <cell r="C5506" t="str">
            <v>086</v>
          </cell>
        </row>
        <row r="5507">
          <cell r="A5507" t="str">
            <v>N44</v>
          </cell>
          <cell r="B5507" t="str">
            <v>TORSION DEL TESTICULO</v>
          </cell>
          <cell r="C5507" t="str">
            <v>086</v>
          </cell>
        </row>
        <row r="5508">
          <cell r="A5508" t="str">
            <v>N45</v>
          </cell>
          <cell r="B5508" t="str">
            <v>ORQUITIS Y EPIDIDIMITIS</v>
          </cell>
          <cell r="C5508" t="str">
            <v>086</v>
          </cell>
        </row>
        <row r="5509">
          <cell r="A5509" t="str">
            <v>N450</v>
          </cell>
          <cell r="B5509" t="str">
            <v>ORQUITIS EPIDIDIMITIS Y ORQUIEPIDIDIMITIS CON ABSCESO</v>
          </cell>
          <cell r="C5509" t="str">
            <v>086</v>
          </cell>
        </row>
        <row r="5510">
          <cell r="A5510" t="str">
            <v>N459</v>
          </cell>
          <cell r="B5510" t="str">
            <v>ORQUITIS, EPIDIDIMITIS Y ORQUIEPIDIDIMITIS SIN ABSCESO</v>
          </cell>
          <cell r="C5510" t="str">
            <v>086</v>
          </cell>
        </row>
        <row r="5511">
          <cell r="A5511" t="str">
            <v>N46</v>
          </cell>
          <cell r="B5511" t="str">
            <v>ESTERILIDAD EN EL VARON</v>
          </cell>
          <cell r="C5511" t="str">
            <v>086</v>
          </cell>
        </row>
        <row r="5512">
          <cell r="A5512" t="str">
            <v>N47</v>
          </cell>
          <cell r="B5512" t="str">
            <v>PREPUCIO REDUNDANTE, FIMOSIS Y PARAFIMOSIS</v>
          </cell>
          <cell r="C5512" t="str">
            <v>086</v>
          </cell>
        </row>
        <row r="5513">
          <cell r="A5513" t="str">
            <v>N48</v>
          </cell>
          <cell r="B5513" t="str">
            <v>OTROS TRASTORNOS DEL PENE</v>
          </cell>
          <cell r="C5513" t="str">
            <v>086</v>
          </cell>
        </row>
        <row r="5514">
          <cell r="A5514" t="str">
            <v>N480</v>
          </cell>
          <cell r="B5514" t="str">
            <v>LEUCOPLASIA DEL PENE</v>
          </cell>
          <cell r="C5514" t="str">
            <v>086</v>
          </cell>
        </row>
        <row r="5515">
          <cell r="A5515" t="str">
            <v>N481</v>
          </cell>
          <cell r="B5515" t="str">
            <v>BALANOPOSTITIS</v>
          </cell>
          <cell r="C5515" t="str">
            <v>086</v>
          </cell>
        </row>
        <row r="5516">
          <cell r="A5516" t="str">
            <v>N482</v>
          </cell>
          <cell r="B5516" t="str">
            <v>OTROS TRASTORNOS INFLAMATORIOS DEL PENE</v>
          </cell>
          <cell r="C5516" t="str">
            <v>086</v>
          </cell>
        </row>
        <row r="5517">
          <cell r="A5517" t="str">
            <v>N483</v>
          </cell>
          <cell r="B5517" t="str">
            <v>PRIAPISMO</v>
          </cell>
          <cell r="C5517" t="str">
            <v>086</v>
          </cell>
        </row>
        <row r="5518">
          <cell r="A5518" t="str">
            <v>N484</v>
          </cell>
          <cell r="B5518" t="str">
            <v>IMPOTENCIA DE ORIGEN ORGANICO</v>
          </cell>
          <cell r="C5518" t="str">
            <v>086</v>
          </cell>
        </row>
        <row r="5519">
          <cell r="A5519" t="str">
            <v>N485</v>
          </cell>
          <cell r="B5519" t="str">
            <v>ULCERA DEL  PENE</v>
          </cell>
          <cell r="C5519" t="str">
            <v>086</v>
          </cell>
        </row>
        <row r="5520">
          <cell r="A5520" t="str">
            <v>N486</v>
          </cell>
          <cell r="B5520" t="str">
            <v>BALANITIS XEROTICA OBLITERANTE</v>
          </cell>
          <cell r="C5520" t="str">
            <v>086</v>
          </cell>
        </row>
        <row r="5521">
          <cell r="A5521" t="str">
            <v>N488</v>
          </cell>
          <cell r="B5521" t="str">
            <v>OTROS TRASTORNOS ESPECIFICADOS DEL PENE</v>
          </cell>
          <cell r="C5521" t="str">
            <v>086</v>
          </cell>
        </row>
        <row r="5522">
          <cell r="A5522" t="str">
            <v>N489</v>
          </cell>
          <cell r="B5522" t="str">
            <v>TRASTORNO DEL PENE, NO ESPECIFICADO</v>
          </cell>
          <cell r="C5522" t="str">
            <v>086</v>
          </cell>
        </row>
        <row r="5523">
          <cell r="A5523" t="str">
            <v>N49</v>
          </cell>
          <cell r="B5523" t="str">
            <v>TRASTRONOS INFLAMATORIOS DE ORGANOS GENITALES MASC. NO CLASIF. EN OTRA</v>
          </cell>
          <cell r="C5523" t="str">
            <v>086</v>
          </cell>
        </row>
        <row r="5524">
          <cell r="A5524" t="str">
            <v>N490</v>
          </cell>
          <cell r="B5524" t="str">
            <v>TRASTORNOS INFLAMATORIOS DE VESICULA SEMINAL</v>
          </cell>
          <cell r="C5524" t="str">
            <v>086</v>
          </cell>
        </row>
        <row r="5525">
          <cell r="A5525" t="str">
            <v>N491</v>
          </cell>
          <cell r="B5525" t="str">
            <v>TRASTORNOS INFLAM. DEL CORDON ESPERMATICO, TUNOCA VAGINAL Y CONDUC.</v>
          </cell>
          <cell r="C5525" t="str">
            <v>086</v>
          </cell>
        </row>
        <row r="5526">
          <cell r="A5526" t="str">
            <v>N492</v>
          </cell>
          <cell r="B5526" t="str">
            <v>TRASTORNOS INFLAMATORIOS DEL ESCROTO</v>
          </cell>
          <cell r="C5526" t="str">
            <v>086</v>
          </cell>
        </row>
        <row r="5527">
          <cell r="A5527" t="str">
            <v>N498</v>
          </cell>
          <cell r="B5527" t="str">
            <v>OTROS TRASTORNOS INFLAMATORIOS DE LOS ORGANOS GENITALES MASCULINOS</v>
          </cell>
          <cell r="C5527" t="str">
            <v>086</v>
          </cell>
        </row>
        <row r="5528">
          <cell r="A5528" t="str">
            <v>N499</v>
          </cell>
          <cell r="B5528" t="str">
            <v>TRASTORNO INFLAMATORIO DE ORGANO GENITAL MASCULINO, NO ESPECIFICADO</v>
          </cell>
          <cell r="C5528" t="str">
            <v>086</v>
          </cell>
        </row>
        <row r="5529">
          <cell r="A5529" t="str">
            <v>N50</v>
          </cell>
          <cell r="B5529" t="str">
            <v>OTROS TRASTORNOS DE LOS ORGANOS GENITALES MASCULINOS</v>
          </cell>
          <cell r="C5529" t="str">
            <v>086</v>
          </cell>
        </row>
        <row r="5530">
          <cell r="A5530" t="str">
            <v>N500</v>
          </cell>
          <cell r="B5530" t="str">
            <v>ATROFIA DEL TESTICULO</v>
          </cell>
          <cell r="C5530" t="str">
            <v>086</v>
          </cell>
        </row>
        <row r="5531">
          <cell r="A5531" t="str">
            <v>N501</v>
          </cell>
          <cell r="B5531" t="str">
            <v>TRASTORNOS VASCULARES DE LOS ORGANOS GENITALES MASCULINOS</v>
          </cell>
          <cell r="C5531" t="str">
            <v>086</v>
          </cell>
        </row>
        <row r="5532">
          <cell r="A5532" t="str">
            <v>N508</v>
          </cell>
          <cell r="B5532" t="str">
            <v>OTROS TRASTORNOS ESPECIFICADOS DE LOS ORGANOS GENITALES MASCULINOS</v>
          </cell>
          <cell r="C5532" t="str">
            <v>086</v>
          </cell>
        </row>
        <row r="5533">
          <cell r="A5533" t="str">
            <v>N509</v>
          </cell>
          <cell r="B5533" t="str">
            <v>TRASTORNO NO ESPECIFICADO DE LOS ORGANOS GENITALES MASCULINOS</v>
          </cell>
          <cell r="C5533" t="str">
            <v>086</v>
          </cell>
        </row>
        <row r="5534">
          <cell r="A5534" t="str">
            <v>N60</v>
          </cell>
          <cell r="B5534" t="str">
            <v>DISPLASIA MAMARIA BENIGNA</v>
          </cell>
          <cell r="C5534" t="str">
            <v>086</v>
          </cell>
        </row>
        <row r="5535">
          <cell r="A5535" t="str">
            <v>N600</v>
          </cell>
          <cell r="B5535" t="str">
            <v>QUISTE SOLITARIO DE LA MAMA</v>
          </cell>
          <cell r="C5535" t="str">
            <v>086</v>
          </cell>
        </row>
        <row r="5536">
          <cell r="A5536" t="str">
            <v>N601</v>
          </cell>
          <cell r="B5536" t="str">
            <v>MASTOPATIA QUISTICA DIFUSA</v>
          </cell>
          <cell r="C5536" t="str">
            <v>086</v>
          </cell>
        </row>
        <row r="5537">
          <cell r="A5537" t="str">
            <v>N602</v>
          </cell>
          <cell r="B5537" t="str">
            <v>FIBROADENOSIS DE MAMA</v>
          </cell>
          <cell r="C5537" t="str">
            <v>086</v>
          </cell>
        </row>
        <row r="5538">
          <cell r="A5538" t="str">
            <v>N603</v>
          </cell>
          <cell r="B5538" t="str">
            <v>FIBROESCLEROSIS DE MAMA</v>
          </cell>
          <cell r="C5538" t="str">
            <v>086</v>
          </cell>
        </row>
        <row r="5539">
          <cell r="A5539" t="str">
            <v>N604</v>
          </cell>
          <cell r="B5539" t="str">
            <v>ECTASIA DE CONDUCTO MAMARIO</v>
          </cell>
          <cell r="C5539" t="str">
            <v>086</v>
          </cell>
        </row>
        <row r="5540">
          <cell r="A5540" t="str">
            <v>N608</v>
          </cell>
          <cell r="B5540" t="str">
            <v>OTRAS DISPLASIAS MAMARIAS BENIGNAS</v>
          </cell>
          <cell r="C5540" t="str">
            <v>086</v>
          </cell>
        </row>
        <row r="5541">
          <cell r="A5541" t="str">
            <v>N609</v>
          </cell>
          <cell r="B5541" t="str">
            <v>DISPLASIA MAMARIA BENIGNA, SIN OTRA ESPECIFICACION</v>
          </cell>
          <cell r="C5541" t="str">
            <v>086</v>
          </cell>
        </row>
        <row r="5542">
          <cell r="A5542" t="str">
            <v>N61</v>
          </cell>
          <cell r="B5542" t="str">
            <v>TRASTORNOS INFLAMATORIOS DE LA MAMA</v>
          </cell>
          <cell r="C5542" t="str">
            <v>086</v>
          </cell>
        </row>
        <row r="5543">
          <cell r="A5543" t="str">
            <v>N62</v>
          </cell>
          <cell r="B5543" t="str">
            <v>HIPERTROFIA DE LA MAMA</v>
          </cell>
          <cell r="C5543" t="str">
            <v>086</v>
          </cell>
        </row>
        <row r="5544">
          <cell r="A5544" t="str">
            <v>N63</v>
          </cell>
          <cell r="B5544" t="str">
            <v>MASA NO ESPECIFICADA EN LA MAMA</v>
          </cell>
          <cell r="C5544" t="str">
            <v>086</v>
          </cell>
        </row>
        <row r="5545">
          <cell r="A5545" t="str">
            <v>N64</v>
          </cell>
          <cell r="B5545" t="str">
            <v>OTROS TRASTORNOS DE LA MAMA</v>
          </cell>
          <cell r="C5545" t="str">
            <v>086</v>
          </cell>
        </row>
        <row r="5546">
          <cell r="A5546" t="str">
            <v>N640</v>
          </cell>
          <cell r="B5546" t="str">
            <v>FISURA Y FISTULA DEL PEZON</v>
          </cell>
          <cell r="C5546" t="str">
            <v>086</v>
          </cell>
        </row>
        <row r="5547">
          <cell r="A5547" t="str">
            <v>N641</v>
          </cell>
          <cell r="B5547" t="str">
            <v>NECROSIS GRASA DE LA MAMA</v>
          </cell>
          <cell r="C5547" t="str">
            <v>086</v>
          </cell>
        </row>
        <row r="5548">
          <cell r="A5548" t="str">
            <v>N642</v>
          </cell>
          <cell r="B5548" t="str">
            <v>ATROFIA DE LA MAMA</v>
          </cell>
          <cell r="C5548" t="str">
            <v>086</v>
          </cell>
        </row>
        <row r="5549">
          <cell r="A5549" t="str">
            <v>N643</v>
          </cell>
          <cell r="B5549" t="str">
            <v>GALATORREA NO ASOCIADA CON EL PARTO</v>
          </cell>
          <cell r="C5549" t="str">
            <v>086</v>
          </cell>
        </row>
        <row r="5550">
          <cell r="A5550" t="str">
            <v>N644</v>
          </cell>
          <cell r="B5550" t="str">
            <v>MASTODINIA</v>
          </cell>
          <cell r="C5550" t="str">
            <v>086</v>
          </cell>
        </row>
        <row r="5551">
          <cell r="A5551" t="str">
            <v>N645</v>
          </cell>
          <cell r="B5551" t="str">
            <v>OTROS SIGNOS Y SINTOMAS RELATIVOS A LA MAMA</v>
          </cell>
          <cell r="C5551" t="str">
            <v>086</v>
          </cell>
        </row>
        <row r="5552">
          <cell r="A5552" t="str">
            <v>N648</v>
          </cell>
          <cell r="B5552" t="str">
            <v>OTROS TRASTORNOS ESPECIFICADOS DE LA MAMA</v>
          </cell>
          <cell r="C5552" t="str">
            <v>086</v>
          </cell>
        </row>
        <row r="5553">
          <cell r="A5553" t="str">
            <v>N649</v>
          </cell>
          <cell r="B5553" t="str">
            <v>TRASTORNO DE LA MAMA, NO ESPECIFICADO</v>
          </cell>
          <cell r="C5553" t="str">
            <v>086</v>
          </cell>
        </row>
        <row r="5554">
          <cell r="A5554" t="str">
            <v>N70</v>
          </cell>
          <cell r="B5554" t="str">
            <v>SALPINGITIS Y OOFORITIS</v>
          </cell>
          <cell r="C5554" t="str">
            <v>086</v>
          </cell>
        </row>
        <row r="5555">
          <cell r="A5555" t="str">
            <v>N700</v>
          </cell>
          <cell r="B5555" t="str">
            <v>SALPINGITIS Y OOFORITIS AGUDA</v>
          </cell>
          <cell r="C5555" t="str">
            <v>086</v>
          </cell>
        </row>
        <row r="5556">
          <cell r="A5556" t="str">
            <v>N701</v>
          </cell>
          <cell r="B5556" t="str">
            <v>SALPINGITIS Y OOFORITID CRONICA</v>
          </cell>
          <cell r="C5556" t="str">
            <v>086</v>
          </cell>
        </row>
        <row r="5557">
          <cell r="A5557" t="str">
            <v>N709</v>
          </cell>
          <cell r="B5557" t="str">
            <v>SALPINGITIS Y OOFORITIS, NO ESPECIFICADAS</v>
          </cell>
          <cell r="C5557" t="str">
            <v>086</v>
          </cell>
        </row>
        <row r="5558">
          <cell r="A5558" t="str">
            <v>N71</v>
          </cell>
          <cell r="B5558" t="str">
            <v>ENFERMEDAD INFLAMATORIA DEL UTERO, EXCEPTO DEL CUELLO UTERINO</v>
          </cell>
          <cell r="C5558" t="str">
            <v>086</v>
          </cell>
        </row>
        <row r="5559">
          <cell r="A5559" t="str">
            <v>N710</v>
          </cell>
          <cell r="B5559" t="str">
            <v>ENFERMEDAD INFLAMATORIA AGUDA DEL UTERO</v>
          </cell>
          <cell r="C5559" t="str">
            <v>086</v>
          </cell>
        </row>
        <row r="5560">
          <cell r="A5560" t="str">
            <v>N711</v>
          </cell>
          <cell r="B5560" t="str">
            <v>ENFERMEDAD INFLAMATORIA CRONICA DEL UTERO</v>
          </cell>
          <cell r="C5560" t="str">
            <v>086</v>
          </cell>
        </row>
        <row r="5561">
          <cell r="A5561" t="str">
            <v>N719</v>
          </cell>
          <cell r="B5561" t="str">
            <v>ENFERMEDAD INFLAMATORIA DEL UTERO, NO ESPECIFICADA</v>
          </cell>
          <cell r="C5561" t="str">
            <v>086</v>
          </cell>
        </row>
        <row r="5562">
          <cell r="A5562" t="str">
            <v>N72</v>
          </cell>
          <cell r="B5562" t="str">
            <v>ENFERMEDAD INFLAMATORIA DEL CUELLO UTERINO</v>
          </cell>
          <cell r="C5562" t="str">
            <v>086</v>
          </cell>
        </row>
        <row r="5563">
          <cell r="A5563" t="str">
            <v>N73</v>
          </cell>
          <cell r="B5563" t="str">
            <v>OTRAS ENFERMEDADES PELVICAS INFLAMATORIAS FEMENINAS</v>
          </cell>
          <cell r="C5563" t="str">
            <v>086</v>
          </cell>
        </row>
        <row r="5564">
          <cell r="A5564" t="str">
            <v>N730</v>
          </cell>
          <cell r="B5564" t="str">
            <v>PARAMETRITIS Y CELULITIS PELVICA AGUDA</v>
          </cell>
          <cell r="C5564" t="str">
            <v>086</v>
          </cell>
        </row>
        <row r="5565">
          <cell r="A5565" t="str">
            <v>N731</v>
          </cell>
          <cell r="B5565" t="str">
            <v>PARAMETRITIS Y CELULITIS PELVICA CRONICA</v>
          </cell>
          <cell r="C5565" t="str">
            <v>086</v>
          </cell>
        </row>
        <row r="5566">
          <cell r="A5566" t="str">
            <v>N732</v>
          </cell>
          <cell r="B5566" t="str">
            <v>PARAMETRITIS Y CELULITIS NO ESPECIFICADA</v>
          </cell>
          <cell r="C5566" t="str">
            <v>086</v>
          </cell>
        </row>
        <row r="5567">
          <cell r="A5567" t="str">
            <v>N733</v>
          </cell>
          <cell r="B5567" t="str">
            <v>PERITONITIS PELVICA AGUDA, FEMENINA</v>
          </cell>
          <cell r="C5567" t="str">
            <v>086</v>
          </cell>
        </row>
        <row r="5568">
          <cell r="A5568" t="str">
            <v>N734</v>
          </cell>
          <cell r="B5568" t="str">
            <v>PERITONITIS PELVICA CRONICA, FEMENINA</v>
          </cell>
          <cell r="C5568" t="str">
            <v>086</v>
          </cell>
        </row>
        <row r="5569">
          <cell r="A5569" t="str">
            <v>N735</v>
          </cell>
          <cell r="B5569" t="str">
            <v>PERITONITIS PELVICA FEMENINA, NO ESPECIFICADA</v>
          </cell>
          <cell r="C5569" t="str">
            <v>086</v>
          </cell>
        </row>
        <row r="5570">
          <cell r="A5570" t="str">
            <v>N736</v>
          </cell>
          <cell r="B5570" t="str">
            <v>ADHERENCIAS PERITONEALES PELVICAS FEMENINAS</v>
          </cell>
          <cell r="C5570" t="str">
            <v>086</v>
          </cell>
        </row>
        <row r="5571">
          <cell r="A5571" t="str">
            <v>N738</v>
          </cell>
          <cell r="B5571" t="str">
            <v>OTRAS ENFERMEDADES INFLATORIAS PELVICAS FEMENINAS</v>
          </cell>
          <cell r="C5571" t="str">
            <v>086</v>
          </cell>
        </row>
        <row r="5572">
          <cell r="A5572" t="str">
            <v>N739</v>
          </cell>
          <cell r="B5572" t="str">
            <v>ENFERMEDAD INFLAMATORIA PELVICA FEMENINA, NO ESPECIFICADA</v>
          </cell>
          <cell r="C5572" t="str">
            <v>086</v>
          </cell>
        </row>
        <row r="5573">
          <cell r="A5573" t="str">
            <v>N75</v>
          </cell>
          <cell r="B5573" t="str">
            <v>ENFERMEDADES DE LA GLANDULA DE BARTHOLIN</v>
          </cell>
          <cell r="C5573" t="str">
            <v>086</v>
          </cell>
        </row>
        <row r="5574">
          <cell r="A5574" t="str">
            <v>N750</v>
          </cell>
          <cell r="B5574" t="str">
            <v>QUISTE DE LA GLANDULA DE BARTHOLIN</v>
          </cell>
          <cell r="C5574" t="str">
            <v>086</v>
          </cell>
        </row>
        <row r="5575">
          <cell r="A5575" t="str">
            <v>N751</v>
          </cell>
          <cell r="B5575" t="str">
            <v>ABSCESO DE LA GLANDULA DE BARTHOLIN</v>
          </cell>
          <cell r="C5575" t="str">
            <v>086</v>
          </cell>
        </row>
        <row r="5576">
          <cell r="A5576" t="str">
            <v>N758</v>
          </cell>
          <cell r="B5576" t="str">
            <v>OTRAS ENFERMEDADES DE LA GLANDULA DE BARTHOLIN</v>
          </cell>
          <cell r="C5576" t="str">
            <v>086</v>
          </cell>
        </row>
        <row r="5577">
          <cell r="A5577" t="str">
            <v>N759</v>
          </cell>
          <cell r="B5577" t="str">
            <v>ENFERMEDAD DE LA GLANDULA DE BARTHOLIN, NO ESPECIFICADA</v>
          </cell>
          <cell r="C5577" t="str">
            <v>086</v>
          </cell>
        </row>
        <row r="5578">
          <cell r="A5578" t="str">
            <v>N76</v>
          </cell>
          <cell r="B5578" t="str">
            <v>OTRAS AFECCIONES INFLAMATORIAS DE LA VAGINA Y DE LA VULVA</v>
          </cell>
          <cell r="C5578" t="str">
            <v>086</v>
          </cell>
        </row>
        <row r="5579">
          <cell r="A5579" t="str">
            <v>N760</v>
          </cell>
          <cell r="B5579" t="str">
            <v>VAGINITIS AGUDA</v>
          </cell>
          <cell r="C5579" t="str">
            <v>086</v>
          </cell>
        </row>
        <row r="5580">
          <cell r="A5580" t="str">
            <v>N761</v>
          </cell>
          <cell r="B5580" t="str">
            <v>VAGINITIS SUBAGUDA Y CRONICA</v>
          </cell>
          <cell r="C5580" t="str">
            <v>086</v>
          </cell>
        </row>
        <row r="5581">
          <cell r="A5581" t="str">
            <v>N762</v>
          </cell>
          <cell r="B5581" t="str">
            <v>VULVITIS AGUDA</v>
          </cell>
          <cell r="C5581" t="str">
            <v>086</v>
          </cell>
        </row>
        <row r="5582">
          <cell r="A5582" t="str">
            <v>N763</v>
          </cell>
          <cell r="B5582" t="str">
            <v>VULVITIS SUBAGUDA Y CRONICA</v>
          </cell>
          <cell r="C5582" t="str">
            <v>086</v>
          </cell>
        </row>
        <row r="5583">
          <cell r="A5583" t="str">
            <v>N764</v>
          </cell>
          <cell r="B5583" t="str">
            <v>ABSCESO VULVAR</v>
          </cell>
          <cell r="C5583" t="str">
            <v>086</v>
          </cell>
        </row>
        <row r="5584">
          <cell r="A5584" t="str">
            <v>N765</v>
          </cell>
          <cell r="B5584" t="str">
            <v>ULCERACION DE LA VAGINA</v>
          </cell>
          <cell r="C5584" t="str">
            <v>086</v>
          </cell>
        </row>
        <row r="5585">
          <cell r="A5585" t="str">
            <v>N766</v>
          </cell>
          <cell r="B5585" t="str">
            <v>ULCERACION DE LA VULVA</v>
          </cell>
          <cell r="C5585" t="str">
            <v>086</v>
          </cell>
        </row>
        <row r="5586">
          <cell r="A5586" t="str">
            <v>N768</v>
          </cell>
          <cell r="B5586" t="str">
            <v>OTRAS INFLAMACIONES ESPECIFICADAS DE LA VAGINA Y DE LA VULVA</v>
          </cell>
          <cell r="C5586" t="str">
            <v>086</v>
          </cell>
        </row>
        <row r="5587">
          <cell r="A5587" t="str">
            <v>N80</v>
          </cell>
          <cell r="B5587" t="str">
            <v>ENDOMETRIOSIS</v>
          </cell>
          <cell r="C5587" t="str">
            <v>086</v>
          </cell>
        </row>
        <row r="5588">
          <cell r="A5588" t="str">
            <v>N800</v>
          </cell>
          <cell r="B5588" t="str">
            <v>ENDOMETRIOSIS DEL UTERO</v>
          </cell>
          <cell r="C5588" t="str">
            <v>086</v>
          </cell>
        </row>
        <row r="5589">
          <cell r="A5589" t="str">
            <v>N801</v>
          </cell>
          <cell r="B5589" t="str">
            <v>ENDOMETRIOSIS DEL OVARIO</v>
          </cell>
          <cell r="C5589" t="str">
            <v>086</v>
          </cell>
        </row>
        <row r="5590">
          <cell r="A5590" t="str">
            <v>N802</v>
          </cell>
          <cell r="B5590" t="str">
            <v>ENDOMETRIOSIS DE LA TROMPA DE FALOPIO</v>
          </cell>
          <cell r="C5590" t="str">
            <v>086</v>
          </cell>
        </row>
        <row r="5591">
          <cell r="A5591" t="str">
            <v>N803</v>
          </cell>
          <cell r="B5591" t="str">
            <v>ENDOMETRIOSIS DEL PERITONEO PELVICO</v>
          </cell>
          <cell r="C5591" t="str">
            <v>086</v>
          </cell>
        </row>
        <row r="5592">
          <cell r="A5592" t="str">
            <v>N804</v>
          </cell>
          <cell r="B5592" t="str">
            <v>ENDOMETRIOSIS DEL TABIQUE RECTOVAGINAL Y DE LA VAGINA</v>
          </cell>
          <cell r="C5592" t="str">
            <v>086</v>
          </cell>
        </row>
        <row r="5593">
          <cell r="A5593" t="str">
            <v>N805</v>
          </cell>
          <cell r="B5593" t="str">
            <v>ENDOMETRIOSIS DEL INTESTINO</v>
          </cell>
          <cell r="C5593" t="str">
            <v>086</v>
          </cell>
        </row>
        <row r="5594">
          <cell r="A5594" t="str">
            <v>N806</v>
          </cell>
          <cell r="B5594" t="str">
            <v>ENDOMETRIOSIS EN CICATRIZ CUTANEA</v>
          </cell>
          <cell r="C5594" t="str">
            <v>086</v>
          </cell>
        </row>
        <row r="5595">
          <cell r="A5595" t="str">
            <v>N808</v>
          </cell>
          <cell r="B5595" t="str">
            <v>OTRAS ENDOMETRIOSIS</v>
          </cell>
          <cell r="C5595" t="str">
            <v>086</v>
          </cell>
        </row>
        <row r="5596">
          <cell r="A5596" t="str">
            <v>N809</v>
          </cell>
          <cell r="B5596" t="str">
            <v>ENDOMETRIOSIS, NO ESPECIFICADA</v>
          </cell>
          <cell r="C5596" t="str">
            <v>086</v>
          </cell>
        </row>
        <row r="5597">
          <cell r="A5597" t="str">
            <v>N81</v>
          </cell>
          <cell r="B5597" t="str">
            <v>PROLAPSO GENITAL FEMENINO</v>
          </cell>
          <cell r="C5597" t="str">
            <v>086</v>
          </cell>
        </row>
        <row r="5598">
          <cell r="A5598" t="str">
            <v>N810</v>
          </cell>
          <cell r="B5598" t="str">
            <v>URETROCELE FEMENINO</v>
          </cell>
          <cell r="C5598" t="str">
            <v>086</v>
          </cell>
        </row>
        <row r="5599">
          <cell r="A5599" t="str">
            <v>N811</v>
          </cell>
          <cell r="B5599" t="str">
            <v>CISTOCELE</v>
          </cell>
          <cell r="C5599" t="str">
            <v>086</v>
          </cell>
        </row>
        <row r="5600">
          <cell r="A5600" t="str">
            <v>N812</v>
          </cell>
          <cell r="B5600" t="str">
            <v>PROLAPSO UTEROVAGINAL INCOMPLETO</v>
          </cell>
          <cell r="C5600" t="str">
            <v>086</v>
          </cell>
        </row>
        <row r="5601">
          <cell r="A5601" t="str">
            <v>N813</v>
          </cell>
          <cell r="B5601" t="str">
            <v>PROLAPSO UTEROVAGINAL COMPLETO</v>
          </cell>
          <cell r="C5601" t="str">
            <v>086</v>
          </cell>
        </row>
        <row r="5602">
          <cell r="A5602" t="str">
            <v>N814</v>
          </cell>
          <cell r="B5602" t="str">
            <v>PROLAPSO UTEROVAGINAL, SIN OTRA ESPECIFICACION</v>
          </cell>
          <cell r="C5602" t="str">
            <v>086</v>
          </cell>
        </row>
        <row r="5603">
          <cell r="A5603" t="str">
            <v>N815</v>
          </cell>
          <cell r="B5603" t="str">
            <v>ENTEROCELE VAGINAL</v>
          </cell>
          <cell r="C5603" t="str">
            <v>086</v>
          </cell>
        </row>
        <row r="5604">
          <cell r="A5604" t="str">
            <v>N816</v>
          </cell>
          <cell r="B5604" t="str">
            <v>RECTOCELE</v>
          </cell>
          <cell r="C5604" t="str">
            <v>086</v>
          </cell>
        </row>
        <row r="5605">
          <cell r="A5605" t="str">
            <v>N818</v>
          </cell>
          <cell r="B5605" t="str">
            <v>OTROS PROLAPSOS GENITALES FEMENINOS</v>
          </cell>
          <cell r="C5605" t="str">
            <v>086</v>
          </cell>
        </row>
        <row r="5606">
          <cell r="A5606" t="str">
            <v>N819</v>
          </cell>
          <cell r="B5606" t="str">
            <v>PROLAPSO GENITAL FEMENINO, NO ESPECIFICADO</v>
          </cell>
          <cell r="C5606" t="str">
            <v>086</v>
          </cell>
        </row>
        <row r="5607">
          <cell r="A5607" t="str">
            <v>N82</v>
          </cell>
          <cell r="B5607" t="str">
            <v>FISTULA QUE AFECTAN EL TRACTO GENITAL FEMENINO</v>
          </cell>
          <cell r="C5607" t="str">
            <v>086</v>
          </cell>
        </row>
        <row r="5608">
          <cell r="A5608" t="str">
            <v>N820</v>
          </cell>
          <cell r="B5608" t="str">
            <v>FISTULA VESICOVAGINAL</v>
          </cell>
          <cell r="C5608" t="str">
            <v>086</v>
          </cell>
        </row>
        <row r="5609">
          <cell r="A5609" t="str">
            <v>N821</v>
          </cell>
          <cell r="B5609" t="str">
            <v>OTRAS FISTULAS DE LAS VIAS GENITOURINARIAS FEMENINAS</v>
          </cell>
          <cell r="C5609" t="str">
            <v>086</v>
          </cell>
        </row>
        <row r="5610">
          <cell r="A5610" t="str">
            <v>N822</v>
          </cell>
          <cell r="B5610" t="str">
            <v>FISTULA DE LA VAGINA AL INTESTINO DELGADO</v>
          </cell>
          <cell r="C5610" t="str">
            <v>086</v>
          </cell>
        </row>
        <row r="5611">
          <cell r="A5611" t="str">
            <v>N823</v>
          </cell>
          <cell r="B5611" t="str">
            <v>FISTULA DE LA VAGINA AL INTESTINO GRUESO</v>
          </cell>
          <cell r="C5611" t="str">
            <v>086</v>
          </cell>
        </row>
        <row r="5612">
          <cell r="A5612" t="str">
            <v>N824</v>
          </cell>
          <cell r="B5612" t="str">
            <v>OTRAS FISTULAS DEL TRACTO INTESTINAL GENITAL FEMENINO</v>
          </cell>
          <cell r="C5612" t="str">
            <v>086</v>
          </cell>
        </row>
        <row r="5613">
          <cell r="A5613" t="str">
            <v>N825</v>
          </cell>
          <cell r="B5613" t="str">
            <v>FISTULA DEL TRACTO GENITAL FEMENINO A LA PIEL</v>
          </cell>
          <cell r="C5613" t="str">
            <v>086</v>
          </cell>
        </row>
        <row r="5614">
          <cell r="A5614" t="str">
            <v>N828</v>
          </cell>
          <cell r="B5614" t="str">
            <v>OTRAS FISTULA DEL TRACTO GENITAL FEMENINO</v>
          </cell>
          <cell r="C5614" t="str">
            <v>086</v>
          </cell>
        </row>
        <row r="5615">
          <cell r="A5615" t="str">
            <v>N829</v>
          </cell>
          <cell r="B5615" t="str">
            <v>FISTULA DEL TRACTO GENITAL FEMENINO, SIN OTRA ESPECIFICACION</v>
          </cell>
          <cell r="C5615" t="str">
            <v>086</v>
          </cell>
        </row>
        <row r="5616">
          <cell r="A5616" t="str">
            <v>N83</v>
          </cell>
          <cell r="B5616" t="str">
            <v>TRASTORNOS NO INFLAMATORIOS DEL OVARIO, DE LA TROMP. DE FALOPIO Y DEL</v>
          </cell>
          <cell r="C5616" t="str">
            <v>086</v>
          </cell>
        </row>
        <row r="5617">
          <cell r="A5617" t="str">
            <v>N830</v>
          </cell>
          <cell r="B5617" t="str">
            <v>QUISTE FOLICULAR DEL OVARIO</v>
          </cell>
          <cell r="C5617" t="str">
            <v>086</v>
          </cell>
        </row>
        <row r="5618">
          <cell r="A5618" t="str">
            <v>N831</v>
          </cell>
          <cell r="B5618" t="str">
            <v>QUISTE DEL CUERPO AMARILLO</v>
          </cell>
          <cell r="C5618" t="str">
            <v>086</v>
          </cell>
        </row>
        <row r="5619">
          <cell r="A5619" t="str">
            <v>N832</v>
          </cell>
          <cell r="B5619" t="str">
            <v>OTROS QUISTES OVARICOS Y LOS NO ESPECIFICADOS</v>
          </cell>
          <cell r="C5619" t="str">
            <v>086</v>
          </cell>
        </row>
        <row r="5620">
          <cell r="A5620" t="str">
            <v>N833</v>
          </cell>
          <cell r="B5620" t="str">
            <v>ATROFIA ADQUIRIDA DEL OVARIO Y DE LA TROMPA DE FALOPIO</v>
          </cell>
          <cell r="C5620" t="str">
            <v>086</v>
          </cell>
        </row>
        <row r="5621">
          <cell r="A5621" t="str">
            <v>N834</v>
          </cell>
          <cell r="B5621" t="str">
            <v>PROLAPSO Y HERNIA DEL OVARIO Y DE LA TROMPA DE FALOPIO</v>
          </cell>
          <cell r="C5621" t="str">
            <v>086</v>
          </cell>
        </row>
        <row r="5622">
          <cell r="A5622" t="str">
            <v>N835</v>
          </cell>
          <cell r="B5622" t="str">
            <v>TORSION DE OVARIO, PEDICULO DE OVARIO Y TROMPA DE FALOPIO</v>
          </cell>
          <cell r="C5622" t="str">
            <v>086</v>
          </cell>
        </row>
        <row r="5623">
          <cell r="A5623" t="str">
            <v>N836</v>
          </cell>
          <cell r="B5623" t="str">
            <v>HEMATOSALPINX</v>
          </cell>
          <cell r="C5623" t="str">
            <v>086</v>
          </cell>
        </row>
        <row r="5624">
          <cell r="A5624" t="str">
            <v>N837</v>
          </cell>
          <cell r="B5624" t="str">
            <v>HEMATOMA DEL LIGAMENTO ANCHO</v>
          </cell>
          <cell r="C5624" t="str">
            <v>086</v>
          </cell>
        </row>
        <row r="5625">
          <cell r="A5625" t="str">
            <v>N838</v>
          </cell>
          <cell r="B5625" t="str">
            <v>OTROS TRASTORNOS NO INFLAMATORIOS DEL OVARIO, DE LA TROMPA DE FALOP</v>
          </cell>
          <cell r="C5625" t="str">
            <v>086</v>
          </cell>
        </row>
        <row r="5626">
          <cell r="A5626" t="str">
            <v>N839</v>
          </cell>
          <cell r="B5626" t="str">
            <v>ENFERMEDAD NO INFLAMATORIA DEL OVARIO, DE LA TROMPA DE FALOPIO Y DEL</v>
          </cell>
          <cell r="C5626" t="str">
            <v>086</v>
          </cell>
        </row>
        <row r="5627">
          <cell r="A5627" t="str">
            <v>N84</v>
          </cell>
          <cell r="B5627" t="str">
            <v>POLIPO DEL TRACTO GENITAL FEMENINO</v>
          </cell>
          <cell r="C5627" t="str">
            <v>086</v>
          </cell>
        </row>
        <row r="5628">
          <cell r="A5628" t="str">
            <v>N840</v>
          </cell>
          <cell r="B5628" t="str">
            <v>POLIPO DEL CUERPO DEL UTERO</v>
          </cell>
          <cell r="C5628" t="str">
            <v>086</v>
          </cell>
        </row>
        <row r="5629">
          <cell r="A5629" t="str">
            <v>N841</v>
          </cell>
          <cell r="B5629" t="str">
            <v>POLIPO DEL CUELLO DEL UTERO</v>
          </cell>
          <cell r="C5629" t="str">
            <v>086</v>
          </cell>
        </row>
        <row r="5630">
          <cell r="A5630" t="str">
            <v>N842</v>
          </cell>
          <cell r="B5630" t="str">
            <v>POLIPO DE LA VAGINA</v>
          </cell>
          <cell r="C5630" t="str">
            <v>086</v>
          </cell>
        </row>
        <row r="5631">
          <cell r="A5631" t="str">
            <v>N843</v>
          </cell>
          <cell r="B5631" t="str">
            <v>POLIPO DE LA VULVA</v>
          </cell>
          <cell r="C5631" t="str">
            <v>086</v>
          </cell>
        </row>
        <row r="5632">
          <cell r="A5632" t="str">
            <v>N848</v>
          </cell>
          <cell r="B5632" t="str">
            <v>POLIPO DE OTRAS PARTES DEL TRACTO GENITAL FEMENINO</v>
          </cell>
          <cell r="C5632" t="str">
            <v>086</v>
          </cell>
        </row>
        <row r="5633">
          <cell r="A5633" t="str">
            <v>N849</v>
          </cell>
          <cell r="B5633" t="str">
            <v>POLIPO DEL TRACTO GENITAL FEMENINO, NO ESPECIFICADO</v>
          </cell>
          <cell r="C5633" t="str">
            <v>086</v>
          </cell>
        </row>
        <row r="5634">
          <cell r="A5634" t="str">
            <v>N85</v>
          </cell>
          <cell r="B5634" t="str">
            <v>OTROS TRASTORNOS NO INFLAMATOEIOS DEL UTERO, EXCEPTO DEL CUELLO</v>
          </cell>
          <cell r="C5634" t="str">
            <v>086</v>
          </cell>
        </row>
        <row r="5635">
          <cell r="A5635" t="str">
            <v>N850</v>
          </cell>
          <cell r="B5635" t="str">
            <v>HIPERPLASIA DE GLANDULA DEL ENDOMETRIO</v>
          </cell>
          <cell r="C5635" t="str">
            <v>086</v>
          </cell>
        </row>
        <row r="5636">
          <cell r="A5636" t="str">
            <v>N851</v>
          </cell>
          <cell r="B5636" t="str">
            <v>HIPERPLASIA ADENOMATOSA DEL ENDOMETRIO</v>
          </cell>
          <cell r="C5636" t="str">
            <v>086</v>
          </cell>
        </row>
        <row r="5637">
          <cell r="A5637" t="str">
            <v>N852</v>
          </cell>
          <cell r="B5637" t="str">
            <v>HIPERTROFIA DEL UTERO</v>
          </cell>
          <cell r="C5637" t="str">
            <v>086</v>
          </cell>
        </row>
        <row r="5638">
          <cell r="A5638" t="str">
            <v>N853</v>
          </cell>
          <cell r="B5638" t="str">
            <v>SUBINVOLUCION DEL UTERO</v>
          </cell>
          <cell r="C5638" t="str">
            <v>086</v>
          </cell>
        </row>
        <row r="5639">
          <cell r="A5639" t="str">
            <v>N854</v>
          </cell>
          <cell r="B5639" t="str">
            <v>MALA POSICION DEL UTERO</v>
          </cell>
          <cell r="C5639" t="str">
            <v>086</v>
          </cell>
        </row>
        <row r="5640">
          <cell r="A5640" t="str">
            <v>N855</v>
          </cell>
          <cell r="B5640" t="str">
            <v>INVERSION DEL UTERO</v>
          </cell>
          <cell r="C5640" t="str">
            <v>086</v>
          </cell>
        </row>
        <row r="5641">
          <cell r="A5641" t="str">
            <v>N856</v>
          </cell>
          <cell r="B5641" t="str">
            <v>SINEQUIAS INTRAUTERINAS</v>
          </cell>
          <cell r="C5641" t="str">
            <v>086</v>
          </cell>
        </row>
        <row r="5642">
          <cell r="A5642" t="str">
            <v>N857</v>
          </cell>
          <cell r="B5642" t="str">
            <v>HEMATOMETRA</v>
          </cell>
          <cell r="C5642" t="str">
            <v>086</v>
          </cell>
        </row>
        <row r="5643">
          <cell r="A5643" t="str">
            <v>N858</v>
          </cell>
          <cell r="B5643" t="str">
            <v>OTROS TRASTORNOS NO INFLATORIOS ESPECIFICADOS DEL UTERO</v>
          </cell>
          <cell r="C5643" t="str">
            <v>086</v>
          </cell>
        </row>
        <row r="5644">
          <cell r="A5644" t="str">
            <v>N859</v>
          </cell>
          <cell r="B5644" t="str">
            <v>TRASTORNO NO INFLAMATORIO DEL UTERO, NO ESPECIFICADO</v>
          </cell>
          <cell r="C5644" t="str">
            <v>086</v>
          </cell>
        </row>
        <row r="5645">
          <cell r="A5645" t="str">
            <v>N86</v>
          </cell>
          <cell r="B5645" t="str">
            <v>EROSION Y ECTROPION DEL CUELLO DEL UTERO</v>
          </cell>
          <cell r="C5645" t="str">
            <v>086</v>
          </cell>
        </row>
        <row r="5646">
          <cell r="A5646" t="str">
            <v>N87</v>
          </cell>
          <cell r="B5646" t="str">
            <v>DISPLASIA DEL CUELLO UTERINO</v>
          </cell>
          <cell r="C5646" t="str">
            <v>086</v>
          </cell>
        </row>
        <row r="5647">
          <cell r="A5647" t="str">
            <v>N870</v>
          </cell>
          <cell r="B5647" t="str">
            <v>DISPLASIA CERVICAL LEVE</v>
          </cell>
          <cell r="C5647" t="str">
            <v>086</v>
          </cell>
        </row>
        <row r="5648">
          <cell r="A5648" t="str">
            <v>N871</v>
          </cell>
          <cell r="B5648" t="str">
            <v>DISPLASIA CERVICAL MODERADA</v>
          </cell>
          <cell r="C5648" t="str">
            <v>086</v>
          </cell>
        </row>
        <row r="5649">
          <cell r="A5649" t="str">
            <v>N872</v>
          </cell>
          <cell r="B5649" t="str">
            <v>DISPLASIA CERVICAL SEVERA, NO CLASIFICADA EN OTRA PARTE</v>
          </cell>
          <cell r="C5649" t="str">
            <v>086</v>
          </cell>
        </row>
        <row r="5650">
          <cell r="A5650" t="str">
            <v>N879</v>
          </cell>
          <cell r="B5650" t="str">
            <v>DISPLASIA DEL CUELLO DEL UTERO, NO ESPECIFICADA</v>
          </cell>
          <cell r="C5650" t="str">
            <v>086</v>
          </cell>
        </row>
        <row r="5651">
          <cell r="A5651" t="str">
            <v>N88</v>
          </cell>
          <cell r="B5651" t="str">
            <v>OTROS TRASTORNOS NO INFLAMATORIOS DEL CUELLO DEL UTERO</v>
          </cell>
          <cell r="C5651" t="str">
            <v>086</v>
          </cell>
        </row>
        <row r="5652">
          <cell r="A5652" t="str">
            <v>N880</v>
          </cell>
          <cell r="B5652" t="str">
            <v>LEUCOPLASIA DEL CUELLO DEL UTERO</v>
          </cell>
          <cell r="C5652" t="str">
            <v>086</v>
          </cell>
        </row>
        <row r="5653">
          <cell r="A5653" t="str">
            <v>N881</v>
          </cell>
          <cell r="B5653" t="str">
            <v>LACERACION ANTIGUA DEL CUELLO DEL UTERO</v>
          </cell>
          <cell r="C5653" t="str">
            <v>086</v>
          </cell>
        </row>
        <row r="5654">
          <cell r="A5654" t="str">
            <v>N882</v>
          </cell>
          <cell r="B5654" t="str">
            <v>ESTRECHEZ Y ESTENOSIS DEL CUELLO DEL UTERO</v>
          </cell>
          <cell r="C5654" t="str">
            <v>086</v>
          </cell>
        </row>
        <row r="5655">
          <cell r="A5655" t="str">
            <v>N883</v>
          </cell>
          <cell r="B5655" t="str">
            <v>INCOMPETENCIA DEL CUELLO DEL UTERO</v>
          </cell>
          <cell r="C5655" t="str">
            <v>086</v>
          </cell>
        </row>
        <row r="5656">
          <cell r="A5656" t="str">
            <v>N884</v>
          </cell>
          <cell r="B5656" t="str">
            <v>ELONGACION HIPERTROFICA DEL CUELLO DEL UTERO</v>
          </cell>
          <cell r="C5656" t="str">
            <v>086</v>
          </cell>
        </row>
        <row r="5657">
          <cell r="A5657" t="str">
            <v>N888</v>
          </cell>
          <cell r="B5657" t="str">
            <v>OTROS TRASTORNOS NO INFLAMATORIOS ESPECIFICADOS DEL CUELLO DEL UTER</v>
          </cell>
          <cell r="C5657" t="str">
            <v>086</v>
          </cell>
        </row>
        <row r="5658">
          <cell r="A5658" t="str">
            <v>N889</v>
          </cell>
          <cell r="B5658" t="str">
            <v>TRASTORNO NO INFLAMATORIO DEL CUELLO DEL UTERO, NO ESPECIFICADO</v>
          </cell>
          <cell r="C5658" t="str">
            <v>086</v>
          </cell>
        </row>
        <row r="5659">
          <cell r="A5659" t="str">
            <v>N89</v>
          </cell>
          <cell r="B5659" t="str">
            <v>OTROS TRASTORNOS NO INFLAMATORIOS DE LA VAGINA</v>
          </cell>
          <cell r="C5659" t="str">
            <v>086</v>
          </cell>
        </row>
        <row r="5660">
          <cell r="A5660" t="str">
            <v>N890</v>
          </cell>
          <cell r="B5660" t="str">
            <v>DISPLASIA VAGINAL LEVE</v>
          </cell>
          <cell r="C5660" t="str">
            <v>086</v>
          </cell>
        </row>
        <row r="5661">
          <cell r="A5661" t="str">
            <v>N891</v>
          </cell>
          <cell r="B5661" t="str">
            <v>DISPLASIA VAGINAL MODERADA</v>
          </cell>
          <cell r="C5661" t="str">
            <v>086</v>
          </cell>
        </row>
        <row r="5662">
          <cell r="A5662" t="str">
            <v>N892</v>
          </cell>
          <cell r="B5662" t="str">
            <v>DISPLASIA VAGINAL SEVERA, NO CLASIFICADA EN OTRA PARTE</v>
          </cell>
          <cell r="C5662" t="str">
            <v>086</v>
          </cell>
        </row>
        <row r="5663">
          <cell r="A5663" t="str">
            <v>N893</v>
          </cell>
          <cell r="B5663" t="str">
            <v>DISPLASIA DE LA VAGINA, NO ESPECIFICADA</v>
          </cell>
          <cell r="C5663" t="str">
            <v>086</v>
          </cell>
        </row>
        <row r="5664">
          <cell r="A5664" t="str">
            <v>N894</v>
          </cell>
          <cell r="B5664" t="str">
            <v>LEUCOPLASIA DE LA VAGINA</v>
          </cell>
          <cell r="C5664" t="str">
            <v>086</v>
          </cell>
        </row>
        <row r="5665">
          <cell r="A5665" t="str">
            <v>N895</v>
          </cell>
          <cell r="B5665" t="str">
            <v>ESTRECHEZ Y ATRESIA DE LA VAGINA</v>
          </cell>
          <cell r="C5665" t="str">
            <v>086</v>
          </cell>
        </row>
        <row r="5666">
          <cell r="A5666" t="str">
            <v>N896</v>
          </cell>
          <cell r="B5666" t="str">
            <v>ANILLO DE HIMEN ESTRECHO</v>
          </cell>
          <cell r="C5666" t="str">
            <v>086</v>
          </cell>
        </row>
        <row r="5667">
          <cell r="A5667" t="str">
            <v>N897</v>
          </cell>
          <cell r="B5667" t="str">
            <v>HEMATOCOLPOS</v>
          </cell>
          <cell r="C5667" t="str">
            <v>086</v>
          </cell>
        </row>
        <row r="5668">
          <cell r="A5668" t="str">
            <v>N898</v>
          </cell>
          <cell r="B5668" t="str">
            <v>OTROS TRASTORNOS ESPECIFICADOS NO INFLAMATORIOS DE LA VAGINA</v>
          </cell>
          <cell r="C5668" t="str">
            <v>086</v>
          </cell>
        </row>
        <row r="5669">
          <cell r="A5669" t="str">
            <v>N899</v>
          </cell>
          <cell r="B5669" t="str">
            <v>TRASTORNO NO INFLAMATORIO DE LA VAGINA, NO ESPECIFICADO</v>
          </cell>
          <cell r="C5669" t="str">
            <v>086</v>
          </cell>
        </row>
        <row r="5670">
          <cell r="A5670" t="str">
            <v>N90</v>
          </cell>
          <cell r="B5670" t="str">
            <v>OTROS TRASTORNOS NO INFLAMATORIOS DE LA VULVA Y DEL PERINEO</v>
          </cell>
          <cell r="C5670" t="str">
            <v>086</v>
          </cell>
        </row>
        <row r="5671">
          <cell r="A5671" t="str">
            <v>N900</v>
          </cell>
          <cell r="B5671" t="str">
            <v>DISPLASIA VULVAR LEVE</v>
          </cell>
          <cell r="C5671" t="str">
            <v>086</v>
          </cell>
        </row>
        <row r="5672">
          <cell r="A5672" t="str">
            <v>N901</v>
          </cell>
          <cell r="B5672" t="str">
            <v>DISPLASIA VULVAR MODERADA</v>
          </cell>
          <cell r="C5672" t="str">
            <v>086</v>
          </cell>
        </row>
        <row r="5673">
          <cell r="A5673" t="str">
            <v>N902</v>
          </cell>
          <cell r="B5673" t="str">
            <v>DISPLASIA VULVAR SEVERA, NO CLASIFICADA EN OTRA PARTE</v>
          </cell>
          <cell r="C5673" t="str">
            <v>086</v>
          </cell>
        </row>
        <row r="5674">
          <cell r="A5674" t="str">
            <v>N903</v>
          </cell>
          <cell r="B5674" t="str">
            <v>DISPLASIA DE LA VULVA, NO ESPECIFICADA</v>
          </cell>
          <cell r="C5674" t="str">
            <v>086</v>
          </cell>
        </row>
        <row r="5675">
          <cell r="A5675" t="str">
            <v>N904</v>
          </cell>
          <cell r="B5675" t="str">
            <v>LEUCOPLASIA DE LA VULVA</v>
          </cell>
          <cell r="C5675" t="str">
            <v>086</v>
          </cell>
        </row>
        <row r="5676">
          <cell r="A5676" t="str">
            <v>N905</v>
          </cell>
          <cell r="B5676" t="str">
            <v>ATROFIA DE LA VULVA</v>
          </cell>
          <cell r="C5676" t="str">
            <v>086</v>
          </cell>
        </row>
        <row r="5677">
          <cell r="A5677" t="str">
            <v>N906</v>
          </cell>
          <cell r="B5677" t="str">
            <v>HIPERTROFIA DE LA VULVA</v>
          </cell>
          <cell r="C5677" t="str">
            <v>086</v>
          </cell>
        </row>
        <row r="5678">
          <cell r="A5678" t="str">
            <v>N907</v>
          </cell>
          <cell r="B5678" t="str">
            <v>QUISTE DE LA VULVA</v>
          </cell>
          <cell r="C5678" t="str">
            <v>086</v>
          </cell>
        </row>
        <row r="5679">
          <cell r="A5679" t="str">
            <v>N908</v>
          </cell>
          <cell r="B5679" t="str">
            <v>OTROS TRASTORNOS NO INFLAMATORIOS ESPECIFICADOS DE LA VULVA Y DEL P</v>
          </cell>
          <cell r="C5679" t="str">
            <v>086</v>
          </cell>
        </row>
        <row r="5680">
          <cell r="A5680" t="str">
            <v>N909</v>
          </cell>
          <cell r="B5680" t="str">
            <v>TRASTORNO NO INFLAMATORIO DE LA VULVA Y DEL PERINEO, NO ESPECIFICADO</v>
          </cell>
          <cell r="C5680" t="str">
            <v>086</v>
          </cell>
        </row>
        <row r="5681">
          <cell r="A5681" t="str">
            <v>N91</v>
          </cell>
          <cell r="B5681" t="str">
            <v>MENSTRUACION AUSENTE, ESCASA O RARA</v>
          </cell>
          <cell r="C5681" t="str">
            <v>086</v>
          </cell>
        </row>
        <row r="5682">
          <cell r="A5682" t="str">
            <v>N910</v>
          </cell>
          <cell r="B5682" t="str">
            <v>AMENORREA PRIMARIA</v>
          </cell>
          <cell r="C5682" t="str">
            <v>086</v>
          </cell>
        </row>
        <row r="5683">
          <cell r="A5683" t="str">
            <v>N911</v>
          </cell>
          <cell r="B5683" t="str">
            <v>AMENORREA SECUNDARIA</v>
          </cell>
          <cell r="C5683" t="str">
            <v>086</v>
          </cell>
        </row>
        <row r="5684">
          <cell r="A5684" t="str">
            <v>N912</v>
          </cell>
          <cell r="B5684" t="str">
            <v>AMENORREA, SIN OTRA ESPECIFICACION</v>
          </cell>
          <cell r="C5684" t="str">
            <v>086</v>
          </cell>
        </row>
        <row r="5685">
          <cell r="A5685" t="str">
            <v>N913</v>
          </cell>
          <cell r="B5685" t="str">
            <v>OLIGOMENORREA PRIMARIA</v>
          </cell>
          <cell r="C5685" t="str">
            <v>086</v>
          </cell>
        </row>
        <row r="5686">
          <cell r="A5686" t="str">
            <v>N914</v>
          </cell>
          <cell r="B5686" t="str">
            <v>OLIGOMENORREA SECUNDARIA</v>
          </cell>
          <cell r="C5686" t="str">
            <v>086</v>
          </cell>
        </row>
        <row r="5687">
          <cell r="A5687" t="str">
            <v>N915</v>
          </cell>
          <cell r="B5687" t="str">
            <v>OLIGOMENORREA, NO ESPECIFICADA</v>
          </cell>
          <cell r="C5687" t="str">
            <v>086</v>
          </cell>
        </row>
        <row r="5688">
          <cell r="A5688" t="str">
            <v>N92</v>
          </cell>
          <cell r="B5688" t="str">
            <v>MENSTRUACION EXCESIVA, FRECUENTE E IRREGULAR</v>
          </cell>
          <cell r="C5688" t="str">
            <v>086</v>
          </cell>
        </row>
        <row r="5689">
          <cell r="A5689" t="str">
            <v>N920</v>
          </cell>
          <cell r="B5689" t="str">
            <v>MENSTRUACION EXCESIVA Y FRECUENTE CON CICLO REGULAR</v>
          </cell>
          <cell r="C5689" t="str">
            <v>086</v>
          </cell>
        </row>
        <row r="5690">
          <cell r="A5690" t="str">
            <v>N921</v>
          </cell>
          <cell r="B5690" t="str">
            <v>MENSTRUACION EXCESIVA Y FRECUENTE CON CICLO IRREGULAR</v>
          </cell>
          <cell r="C5690" t="str">
            <v>086</v>
          </cell>
        </row>
        <row r="5691">
          <cell r="A5691" t="str">
            <v>N922</v>
          </cell>
          <cell r="B5691" t="str">
            <v>MENSTRUACION EXCESIVA EN LA PUBERTAD</v>
          </cell>
          <cell r="C5691" t="str">
            <v>086</v>
          </cell>
        </row>
        <row r="5692">
          <cell r="A5692" t="str">
            <v>N923</v>
          </cell>
          <cell r="B5692" t="str">
            <v>HEMORRAGIA POR OVULACION</v>
          </cell>
          <cell r="C5692" t="str">
            <v>086</v>
          </cell>
        </row>
        <row r="5693">
          <cell r="A5693" t="str">
            <v>N924</v>
          </cell>
          <cell r="B5693" t="str">
            <v>HEMORRAGIA EXCESIVA EN PERIODO PREMENOPAUSICO</v>
          </cell>
          <cell r="C5693" t="str">
            <v>086</v>
          </cell>
        </row>
        <row r="5694">
          <cell r="A5694" t="str">
            <v>N925</v>
          </cell>
          <cell r="B5694" t="str">
            <v>OTRAS MENSTRUACIONES IRREGULARES ESPECIFICADAS</v>
          </cell>
          <cell r="C5694" t="str">
            <v>086</v>
          </cell>
        </row>
        <row r="5695">
          <cell r="A5695" t="str">
            <v>N926</v>
          </cell>
          <cell r="B5695" t="str">
            <v>MENSTRUACION IRREGULAR, NO ESPECIFICADA</v>
          </cell>
          <cell r="C5695" t="str">
            <v>086</v>
          </cell>
        </row>
        <row r="5696">
          <cell r="A5696" t="str">
            <v>N93</v>
          </cell>
          <cell r="B5696" t="str">
            <v>OTRAS HEMORRAGIAS UTERINAS O VAGINALES ANORMALES</v>
          </cell>
          <cell r="C5696" t="str">
            <v>086</v>
          </cell>
        </row>
        <row r="5697">
          <cell r="A5697" t="str">
            <v>N930</v>
          </cell>
          <cell r="B5697" t="str">
            <v>HEMORRAGIA POSCOITO Y POSTCONTACTO</v>
          </cell>
          <cell r="C5697" t="str">
            <v>086</v>
          </cell>
        </row>
        <row r="5698">
          <cell r="A5698" t="str">
            <v>N938</v>
          </cell>
          <cell r="B5698" t="str">
            <v>OTRAS HEMORRAGIAS UTERINAS O VAGINALES ANORMALES ESPECIFICADAS</v>
          </cell>
          <cell r="C5698" t="str">
            <v>086</v>
          </cell>
        </row>
        <row r="5699">
          <cell r="A5699" t="str">
            <v>N939</v>
          </cell>
          <cell r="B5699" t="str">
            <v>HEMORRAGIA VAGINALES Y UTERINA ANORMAL, NO ESPECIFICADA</v>
          </cell>
          <cell r="C5699" t="str">
            <v>086</v>
          </cell>
        </row>
        <row r="5700">
          <cell r="A5700" t="str">
            <v>N94</v>
          </cell>
          <cell r="B5700" t="str">
            <v>DOLOR Y OTRAS AFECCIONES RELACIONADAS CON LOS ORGANOS GENITALES Y</v>
          </cell>
          <cell r="C5700" t="str">
            <v>086</v>
          </cell>
        </row>
        <row r="5701">
          <cell r="A5701" t="str">
            <v>N940</v>
          </cell>
          <cell r="B5701" t="str">
            <v>DOLOR INTERMENSTRUAL</v>
          </cell>
          <cell r="C5701" t="str">
            <v>086</v>
          </cell>
        </row>
        <row r="5702">
          <cell r="A5702" t="str">
            <v>N941</v>
          </cell>
          <cell r="B5702" t="str">
            <v>DISPAREUNIA</v>
          </cell>
          <cell r="C5702" t="str">
            <v>086</v>
          </cell>
        </row>
        <row r="5703">
          <cell r="A5703" t="str">
            <v>N942</v>
          </cell>
          <cell r="B5703" t="str">
            <v>VAGINISMO</v>
          </cell>
          <cell r="C5703" t="str">
            <v>086</v>
          </cell>
        </row>
        <row r="5704">
          <cell r="A5704" t="str">
            <v>N943</v>
          </cell>
          <cell r="B5704" t="str">
            <v>SINDROME DE TENSION PREMENSTRUAL</v>
          </cell>
          <cell r="C5704" t="str">
            <v>086</v>
          </cell>
        </row>
        <row r="5705">
          <cell r="A5705" t="str">
            <v>N944</v>
          </cell>
          <cell r="B5705" t="str">
            <v>DISMENORREA PRIMARIA</v>
          </cell>
          <cell r="C5705" t="str">
            <v>086</v>
          </cell>
        </row>
        <row r="5706">
          <cell r="A5706" t="str">
            <v>N945</v>
          </cell>
          <cell r="B5706" t="str">
            <v>DISMENORREA SECUNDARIA</v>
          </cell>
          <cell r="C5706" t="str">
            <v>086</v>
          </cell>
        </row>
        <row r="5707">
          <cell r="A5707" t="str">
            <v>N946</v>
          </cell>
          <cell r="B5707" t="str">
            <v>DISMENORREA, NO ESPECIFICADA</v>
          </cell>
          <cell r="C5707" t="str">
            <v>086</v>
          </cell>
        </row>
        <row r="5708">
          <cell r="A5708" t="str">
            <v>N948</v>
          </cell>
          <cell r="B5708" t="str">
            <v>OTRAS AFECCIONES ESPECIF. ASOCIADAS CON LOS ORGANOS GENITALES FEMEN</v>
          </cell>
          <cell r="C5708" t="str">
            <v>086</v>
          </cell>
        </row>
        <row r="5709">
          <cell r="A5709" t="str">
            <v>N949</v>
          </cell>
          <cell r="B5709" t="str">
            <v>AFECCIONES NO ESPECIF. ASOCIADAS CON LOS ORGANOS GENITALES FEMENIN</v>
          </cell>
          <cell r="C5709" t="str">
            <v>086</v>
          </cell>
        </row>
        <row r="5710">
          <cell r="A5710" t="str">
            <v>N95</v>
          </cell>
          <cell r="B5710" t="str">
            <v>OTROS TRASTORNOS MENOPAUSICOS Y PERIMENOPAUSICOS</v>
          </cell>
          <cell r="C5710" t="str">
            <v>086</v>
          </cell>
        </row>
        <row r="5711">
          <cell r="A5711" t="str">
            <v>N950</v>
          </cell>
          <cell r="B5711" t="str">
            <v>HEMORRAGIA POSTMENOPAUSICA</v>
          </cell>
          <cell r="C5711" t="str">
            <v>086</v>
          </cell>
        </row>
        <row r="5712">
          <cell r="A5712" t="str">
            <v>N951</v>
          </cell>
          <cell r="B5712" t="str">
            <v>ESTADOS MENOPAUSICOS Y CLIMATERICOS FEMENINOS</v>
          </cell>
          <cell r="C5712" t="str">
            <v>086</v>
          </cell>
        </row>
        <row r="5713">
          <cell r="A5713" t="str">
            <v>N952</v>
          </cell>
          <cell r="B5713" t="str">
            <v>VAGINITIS ATROFICA POSTMENOPAUSICA</v>
          </cell>
          <cell r="C5713" t="str">
            <v>086</v>
          </cell>
        </row>
        <row r="5714">
          <cell r="A5714" t="str">
            <v>N953</v>
          </cell>
          <cell r="B5714" t="str">
            <v>ESTADOS ASOCIADOS CON MENOPAUSIA ARTIFICIAL</v>
          </cell>
          <cell r="C5714" t="str">
            <v>086</v>
          </cell>
        </row>
        <row r="5715">
          <cell r="A5715" t="str">
            <v>N958</v>
          </cell>
          <cell r="B5715" t="str">
            <v>OTROS TRASTORNOS MENOPAUSICOS Y PERIMENOPAUSICOS ESPECIFICADOS</v>
          </cell>
          <cell r="C5715" t="str">
            <v>086</v>
          </cell>
        </row>
        <row r="5716">
          <cell r="A5716" t="str">
            <v>N959</v>
          </cell>
          <cell r="B5716" t="str">
            <v>TRASTORNO MENOPAUSICO Y PERIMENOPAUSICO, NO ESPECIFICADO</v>
          </cell>
          <cell r="C5716" t="str">
            <v>086</v>
          </cell>
        </row>
        <row r="5717">
          <cell r="A5717" t="str">
            <v>N96</v>
          </cell>
          <cell r="B5717" t="str">
            <v>ABORTADORA HABITUAL</v>
          </cell>
          <cell r="C5717" t="str">
            <v>086</v>
          </cell>
        </row>
        <row r="5718">
          <cell r="A5718" t="str">
            <v>N97</v>
          </cell>
          <cell r="B5718" t="str">
            <v>INFERTILIDAD FEMENINA</v>
          </cell>
          <cell r="C5718" t="str">
            <v>086</v>
          </cell>
        </row>
        <row r="5719">
          <cell r="A5719" t="str">
            <v>N970</v>
          </cell>
          <cell r="B5719" t="str">
            <v>INFERTILIDAD FEMENINA ASOCIADA CON FALTA DE OVULACION</v>
          </cell>
          <cell r="C5719" t="str">
            <v>086</v>
          </cell>
        </row>
        <row r="5720">
          <cell r="A5720" t="str">
            <v>N971</v>
          </cell>
          <cell r="B5720" t="str">
            <v>INFERTILIDAD FEMENINA DE ORIGEN TUBARICO</v>
          </cell>
          <cell r="C5720" t="str">
            <v>086</v>
          </cell>
        </row>
        <row r="5721">
          <cell r="A5721" t="str">
            <v>N972</v>
          </cell>
          <cell r="B5721" t="str">
            <v>INFERTILIDAD FEMENINA DE ORIGEN UTERINO</v>
          </cell>
          <cell r="C5721" t="str">
            <v>086</v>
          </cell>
        </row>
        <row r="5722">
          <cell r="A5722" t="str">
            <v>N973</v>
          </cell>
          <cell r="B5722" t="str">
            <v>INFERTILIDAD FEMENINA DE ORIGEN CERVICAL</v>
          </cell>
          <cell r="C5722" t="str">
            <v>086</v>
          </cell>
        </row>
        <row r="5723">
          <cell r="A5723" t="str">
            <v>N974</v>
          </cell>
          <cell r="B5723" t="str">
            <v>INFERTILIDAD FEMENINA ASOCIADA CON FACTORES MASCULINOS</v>
          </cell>
          <cell r="C5723" t="str">
            <v>086</v>
          </cell>
        </row>
        <row r="5724">
          <cell r="A5724" t="str">
            <v>N978</v>
          </cell>
          <cell r="B5724" t="str">
            <v>INFERTILIDAD FEMENINA DE OTRO ORIGEN</v>
          </cell>
          <cell r="C5724" t="str">
            <v>086</v>
          </cell>
        </row>
        <row r="5725">
          <cell r="A5725" t="str">
            <v>N979</v>
          </cell>
          <cell r="B5725" t="str">
            <v>INFERTILIDAD FEMENINA, NO ESPECIFICADA</v>
          </cell>
          <cell r="C5725" t="str">
            <v>086</v>
          </cell>
        </row>
        <row r="5726">
          <cell r="A5726" t="str">
            <v>N98</v>
          </cell>
          <cell r="B5726" t="str">
            <v>COMPLICACIONES ASOCIADOS CON LA FECUNDACION ARTIFICIAL</v>
          </cell>
          <cell r="C5726" t="str">
            <v>086</v>
          </cell>
        </row>
        <row r="5727">
          <cell r="A5727" t="str">
            <v>N980</v>
          </cell>
          <cell r="B5727" t="str">
            <v>INFECCION ASOCIADA INSEMINACION ARTIFICIAL</v>
          </cell>
          <cell r="C5727" t="str">
            <v>086</v>
          </cell>
        </row>
        <row r="5728">
          <cell r="A5728" t="str">
            <v>N981</v>
          </cell>
          <cell r="B5728" t="str">
            <v>HIPERESTIMULACION DE OVARIOS</v>
          </cell>
          <cell r="C5728" t="str">
            <v>086</v>
          </cell>
        </row>
        <row r="5729">
          <cell r="A5729" t="str">
            <v>N982</v>
          </cell>
          <cell r="B5729" t="str">
            <v>COMPLICACIONES EN EL INTENTO DE INTRODUCION DEL HUEVO FECUNDADO</v>
          </cell>
          <cell r="C5729" t="str">
            <v>086</v>
          </cell>
        </row>
        <row r="5730">
          <cell r="A5730" t="str">
            <v>N983</v>
          </cell>
          <cell r="B5730" t="str">
            <v>COMPLICACIONES EN EL INTENTO DE INTRODUCCION DEL EMBRION EN LA TRANS.</v>
          </cell>
          <cell r="C5730" t="str">
            <v>086</v>
          </cell>
        </row>
        <row r="5731">
          <cell r="A5731" t="str">
            <v>N988</v>
          </cell>
          <cell r="B5731" t="str">
            <v>OTRAS COMPLICACIONES ASOCIADAS CON LA FECUNDACION ARTIFICIAL</v>
          </cell>
          <cell r="C5731" t="str">
            <v>086</v>
          </cell>
        </row>
        <row r="5732">
          <cell r="A5732" t="str">
            <v>N989</v>
          </cell>
          <cell r="B5732" t="str">
            <v>COMPLICACION NO ESPECIFICADA ASOCIADA CON LA FECUNDACION ARTIFICIAL</v>
          </cell>
          <cell r="C5732" t="str">
            <v>086</v>
          </cell>
        </row>
        <row r="5733">
          <cell r="A5733" t="str">
            <v>N99</v>
          </cell>
          <cell r="B5733" t="str">
            <v>TRASTORNOS DEL SISTEMA GENITOURINARIO CONSECUTIVO A PROCEDIMIENTO</v>
          </cell>
          <cell r="C5733" t="str">
            <v>086</v>
          </cell>
        </row>
        <row r="5734">
          <cell r="A5734" t="str">
            <v>N990</v>
          </cell>
          <cell r="B5734" t="str">
            <v>INSUFICIENCIA RENAL CONSECUTIVO A PROCEDIMIENTOS</v>
          </cell>
          <cell r="C5734" t="str">
            <v>086</v>
          </cell>
        </row>
        <row r="5735">
          <cell r="A5735" t="str">
            <v>N991</v>
          </cell>
          <cell r="B5735" t="str">
            <v>ESTRECHEZ URETRAL CONSECUTIVA A PROCEDIMIENTOS</v>
          </cell>
          <cell r="C5735" t="str">
            <v>086</v>
          </cell>
        </row>
        <row r="5736">
          <cell r="A5736" t="str">
            <v>N992</v>
          </cell>
          <cell r="B5736" t="str">
            <v>ADHERENCIAS POSTOPERATORIAS DE LA VAGINA</v>
          </cell>
          <cell r="C5736" t="str">
            <v>086</v>
          </cell>
        </row>
        <row r="5737">
          <cell r="A5737" t="str">
            <v>N993</v>
          </cell>
          <cell r="B5737" t="str">
            <v>PROLAPSO DE LA CUPULA VAGINAL DESPUES HISTERECTOMIA</v>
          </cell>
          <cell r="C5737" t="str">
            <v>086</v>
          </cell>
        </row>
        <row r="5738">
          <cell r="A5738" t="str">
            <v>N994</v>
          </cell>
          <cell r="B5738" t="str">
            <v>ADHERENCIAS PERITONEALES PELVICAS CONSECUTIVAS A PROCEDIMIENTOS</v>
          </cell>
          <cell r="C5738" t="str">
            <v>086</v>
          </cell>
        </row>
        <row r="5739">
          <cell r="A5739" t="str">
            <v>N995</v>
          </cell>
          <cell r="B5739" t="str">
            <v>MAL FUNCIONAMIENTO DE ESTOMA EXTERNO DE VIAS URINARIAS</v>
          </cell>
          <cell r="C5739" t="str">
            <v>086</v>
          </cell>
        </row>
        <row r="5740">
          <cell r="A5740" t="str">
            <v>N998</v>
          </cell>
          <cell r="B5740" t="str">
            <v>OTROS TRASTORNOS DEL SISTEMA GENITOURINARIO CONSECUT.  A PROCEDIMIENTO</v>
          </cell>
          <cell r="C5740" t="str">
            <v>086</v>
          </cell>
        </row>
        <row r="5741">
          <cell r="A5741" t="str">
            <v>N999</v>
          </cell>
          <cell r="B5741" t="str">
            <v>TRASTORNO NO ESPECIFICADO DEL SIST. GENITOURINARIO CONSECUT. A PROC.</v>
          </cell>
          <cell r="C5741" t="str">
            <v>086</v>
          </cell>
        </row>
        <row r="5742">
          <cell r="A5742" t="str">
            <v>O00</v>
          </cell>
          <cell r="B5742" t="str">
            <v>EMBARAZO ECTOPICO</v>
          </cell>
          <cell r="C5742" t="str">
            <v>088</v>
          </cell>
        </row>
        <row r="5743">
          <cell r="A5743" t="str">
            <v>O000</v>
          </cell>
          <cell r="B5743" t="str">
            <v>EMBARAZO ABDOMINAL</v>
          </cell>
          <cell r="C5743" t="str">
            <v>088</v>
          </cell>
        </row>
        <row r="5744">
          <cell r="A5744" t="str">
            <v>O001</v>
          </cell>
          <cell r="B5744" t="str">
            <v>EMBARAZO TUBARICO</v>
          </cell>
          <cell r="C5744" t="str">
            <v>088</v>
          </cell>
        </row>
        <row r="5745">
          <cell r="A5745" t="str">
            <v>O002</v>
          </cell>
          <cell r="B5745" t="str">
            <v>EMBARAZO OVARICO</v>
          </cell>
          <cell r="C5745" t="str">
            <v>088</v>
          </cell>
        </row>
        <row r="5746">
          <cell r="A5746" t="str">
            <v>O008</v>
          </cell>
          <cell r="B5746" t="str">
            <v>OTROS EMBARAZOS ECTOPICOS</v>
          </cell>
          <cell r="C5746" t="str">
            <v>088</v>
          </cell>
        </row>
        <row r="5747">
          <cell r="A5747" t="str">
            <v>O009</v>
          </cell>
          <cell r="B5747" t="str">
            <v>EMBARAZO ECTOPICO, NO ESPECIFICADO</v>
          </cell>
          <cell r="C5747" t="str">
            <v>088</v>
          </cell>
        </row>
        <row r="5748">
          <cell r="A5748" t="str">
            <v>O01</v>
          </cell>
          <cell r="B5748" t="str">
            <v>MOLA HIDATIFORME</v>
          </cell>
          <cell r="C5748" t="str">
            <v>088</v>
          </cell>
        </row>
        <row r="5749">
          <cell r="A5749" t="str">
            <v>O010</v>
          </cell>
          <cell r="B5749" t="str">
            <v>MOLA HIDATIFORME CLASICA</v>
          </cell>
          <cell r="C5749" t="str">
            <v>088</v>
          </cell>
        </row>
        <row r="5750">
          <cell r="A5750" t="str">
            <v>O011</v>
          </cell>
          <cell r="B5750" t="str">
            <v>MOLA HIDATIFORME, INCOMPLETA O PARCIAL</v>
          </cell>
          <cell r="C5750" t="str">
            <v>088</v>
          </cell>
        </row>
        <row r="5751">
          <cell r="A5751" t="str">
            <v>O019</v>
          </cell>
          <cell r="B5751" t="str">
            <v>MOLA HIDATIFORME, NO ESPECIFICADA</v>
          </cell>
          <cell r="C5751" t="str">
            <v>088</v>
          </cell>
        </row>
        <row r="5752">
          <cell r="A5752" t="str">
            <v>O02</v>
          </cell>
          <cell r="B5752" t="str">
            <v>OTOROS PRODUCTOS ANORMALES DE LA CONCEPCION</v>
          </cell>
          <cell r="C5752" t="str">
            <v>088</v>
          </cell>
        </row>
        <row r="5753">
          <cell r="A5753" t="str">
            <v>O020</v>
          </cell>
          <cell r="B5753" t="str">
            <v>DETENCION DEL DESARROLLO DEL HUEVO Y MOLA NO HIDATIFORME</v>
          </cell>
          <cell r="C5753" t="str">
            <v>088</v>
          </cell>
        </row>
        <row r="5754">
          <cell r="A5754" t="str">
            <v>O021</v>
          </cell>
          <cell r="B5754" t="str">
            <v>ABORTO RETENIDO</v>
          </cell>
          <cell r="C5754" t="str">
            <v>088</v>
          </cell>
        </row>
        <row r="5755">
          <cell r="A5755" t="str">
            <v>O028</v>
          </cell>
          <cell r="B5755" t="str">
            <v>OTROS PRODUCTOS ANORMALES ESPECIFICADOS DE LA CONCEPCION</v>
          </cell>
          <cell r="C5755" t="str">
            <v>088</v>
          </cell>
        </row>
        <row r="5756">
          <cell r="A5756" t="str">
            <v>O029</v>
          </cell>
          <cell r="B5756" t="str">
            <v>PRODUCTO ANORMAL DE LA CONCEPCION, NO ESPECIFICADO</v>
          </cell>
          <cell r="C5756" t="str">
            <v>088</v>
          </cell>
        </row>
        <row r="5757">
          <cell r="A5757" t="str">
            <v>O03</v>
          </cell>
          <cell r="B5757" t="str">
            <v>ABORTO ESPONTANEO</v>
          </cell>
          <cell r="C5757" t="str">
            <v>088</v>
          </cell>
        </row>
        <row r="5758">
          <cell r="A5758" t="str">
            <v>O04</v>
          </cell>
          <cell r="B5758" t="str">
            <v>ABORTO MEDICO</v>
          </cell>
          <cell r="C5758" t="str">
            <v>088</v>
          </cell>
        </row>
        <row r="5759">
          <cell r="A5759" t="str">
            <v>O05</v>
          </cell>
          <cell r="B5759" t="str">
            <v>OTRO ABORTO</v>
          </cell>
          <cell r="C5759" t="str">
            <v>088</v>
          </cell>
        </row>
        <row r="5760">
          <cell r="A5760" t="str">
            <v>O065</v>
          </cell>
          <cell r="B5760" t="str">
            <v>ABORTO NO ESPECIFICADO</v>
          </cell>
          <cell r="C5760" t="str">
            <v>088</v>
          </cell>
        </row>
        <row r="5761">
          <cell r="A5761" t="str">
            <v>O07</v>
          </cell>
          <cell r="B5761" t="str">
            <v>INTENTO FALLIDO DE ABORTO</v>
          </cell>
          <cell r="C5761" t="str">
            <v>088</v>
          </cell>
        </row>
        <row r="5762">
          <cell r="A5762" t="str">
            <v>O070</v>
          </cell>
          <cell r="B5762" t="str">
            <v>FALLA DE LA INDUCCION MEDICA DEL ABORTO, COMPLICADO POR INFECCION</v>
          </cell>
          <cell r="C5762" t="str">
            <v>088</v>
          </cell>
        </row>
        <row r="5763">
          <cell r="A5763" t="str">
            <v>O071</v>
          </cell>
          <cell r="B5763" t="str">
            <v>FALLA DE LA INDUCCION MEDICA DEL ABORTO, COMPLICADO POR HEMORRAFIA</v>
          </cell>
          <cell r="C5763" t="str">
            <v>088</v>
          </cell>
        </row>
        <row r="5764">
          <cell r="A5764" t="str">
            <v>O072</v>
          </cell>
          <cell r="B5764" t="str">
            <v>FALLA DE LA INDUCCION MEDICA DEL ABORTO, COMPLICADO POR EMBOLIA</v>
          </cell>
          <cell r="C5764" t="str">
            <v>088</v>
          </cell>
        </row>
        <row r="5765">
          <cell r="A5765" t="str">
            <v>O073</v>
          </cell>
          <cell r="B5765" t="str">
            <v>FALLA DE LA INDUCCION MEDICA DEL ABORTO, CON OTRAS COMPLIC. Y LAS NO</v>
          </cell>
          <cell r="C5765" t="str">
            <v>088</v>
          </cell>
        </row>
        <row r="5766">
          <cell r="A5766" t="str">
            <v>O074</v>
          </cell>
          <cell r="B5766" t="str">
            <v>FALLA DE LA INDUCCION MEDICA DEL ABORTO, SIN COMPLICACION</v>
          </cell>
          <cell r="C5766" t="str">
            <v>088</v>
          </cell>
        </row>
        <row r="5767">
          <cell r="A5767" t="str">
            <v>O075</v>
          </cell>
          <cell r="B5767" t="str">
            <v>PTORS INTENTOS FALLIDOS DE ABORTO Y LOS NO ESPECIFICADOS COMPLICADOS</v>
          </cell>
          <cell r="C5767" t="str">
            <v>088</v>
          </cell>
        </row>
        <row r="5768">
          <cell r="A5768" t="str">
            <v>O076</v>
          </cell>
          <cell r="B5768" t="str">
            <v>OTROS INTENTOS FALLIDOS DE ABORTO Y LOS NO ESPECIF. COMPLICADOS POR</v>
          </cell>
          <cell r="C5768" t="str">
            <v>088</v>
          </cell>
        </row>
        <row r="5769">
          <cell r="A5769" t="str">
            <v>O077</v>
          </cell>
          <cell r="B5769" t="str">
            <v>OTROS INTENTOS FALLIDOS DE ABORTO Y LOS NO ESPECIF. COMPLIC. POR EMBOL</v>
          </cell>
          <cell r="C5769" t="str">
            <v>088</v>
          </cell>
        </row>
        <row r="5770">
          <cell r="A5770" t="str">
            <v>O078</v>
          </cell>
          <cell r="B5770" t="str">
            <v>OTROS INTENTOS FALLIDOS DE ABORTO Y LOS NO ESPECIF.CON OTRAS COMPL</v>
          </cell>
          <cell r="C5770" t="str">
            <v>088</v>
          </cell>
        </row>
        <row r="5771">
          <cell r="A5771" t="str">
            <v>O079</v>
          </cell>
          <cell r="B5771" t="str">
            <v>OTROS INTENTOS FALLIDOS DE ABORTO Y LOS NO ESPECIF. SIN COMPLICACION</v>
          </cell>
          <cell r="C5771" t="str">
            <v>088</v>
          </cell>
        </row>
        <row r="5772">
          <cell r="A5772" t="str">
            <v>O08</v>
          </cell>
          <cell r="B5772" t="str">
            <v>COMPLICACIONES CONSECUTIVAS AL ABORTO, AL EMBARAZO ECTOPICO Y AL EMB</v>
          </cell>
          <cell r="C5772" t="str">
            <v>088</v>
          </cell>
        </row>
        <row r="5773">
          <cell r="A5773" t="str">
            <v>O080</v>
          </cell>
          <cell r="B5773" t="str">
            <v>INFECCION GENITAL Y PELVIANA CONSECUTIVA AL ABORTO, AL EMBARAZO ECTOP</v>
          </cell>
          <cell r="C5773" t="str">
            <v>088</v>
          </cell>
        </row>
        <row r="5774">
          <cell r="A5774" t="str">
            <v>O081</v>
          </cell>
          <cell r="B5774" t="str">
            <v>HEMORRAGIA EXCESIVA O TARDIA CONSECUTIVA AL ABORTO, AL EMBARAZO ECTOP</v>
          </cell>
          <cell r="C5774" t="str">
            <v>088</v>
          </cell>
        </row>
        <row r="5775">
          <cell r="A5775" t="str">
            <v>O082</v>
          </cell>
          <cell r="B5775" t="str">
            <v>EMBOLIA CONSECUTIVA AL ABORTO, AL EMBARAZO ECTOPICO Y AL EMB. MOLAR</v>
          </cell>
          <cell r="C5775" t="str">
            <v>088</v>
          </cell>
        </row>
        <row r="5776">
          <cell r="A5776" t="str">
            <v>O083</v>
          </cell>
          <cell r="B5776" t="str">
            <v>CHOQUE CONSECUTIVO AL ABORTO, AL EMBARAZO ECTOPICO Y AL EMB. MOLAR</v>
          </cell>
          <cell r="C5776" t="str">
            <v>088</v>
          </cell>
        </row>
        <row r="5777">
          <cell r="A5777" t="str">
            <v>O084</v>
          </cell>
          <cell r="B5777" t="str">
            <v>INSUFICIENCIA RENAL CONSECUTIVA AL ABORTO, AL EMBARAZO ECTOPICO Y AL</v>
          </cell>
          <cell r="C5777" t="str">
            <v>088</v>
          </cell>
        </row>
        <row r="5778">
          <cell r="A5778" t="str">
            <v>O085</v>
          </cell>
          <cell r="B5778" t="str">
            <v>TRASTORNO METABOLICO CONSECUTIVO AL ABORTO, AL EMBARAZO ECTOPICO</v>
          </cell>
          <cell r="C5778" t="str">
            <v>088</v>
          </cell>
        </row>
        <row r="5779">
          <cell r="A5779" t="str">
            <v>O086</v>
          </cell>
          <cell r="B5779" t="str">
            <v>LESION DE ORGANOS O TEJIDOS DE LA PELVIS CONSECUTIVO AL ABORTO</v>
          </cell>
          <cell r="C5779" t="str">
            <v>088</v>
          </cell>
        </row>
        <row r="5780">
          <cell r="A5780" t="str">
            <v>O087</v>
          </cell>
          <cell r="B5780" t="str">
            <v>OTRAS COMPLICACIONES VENOSAS CONSECUTIVAS AL ABORTO, AL EMB. ECTOPICO</v>
          </cell>
          <cell r="C5780" t="str">
            <v>088</v>
          </cell>
        </row>
        <row r="5781">
          <cell r="A5781" t="str">
            <v>O088</v>
          </cell>
          <cell r="B5781" t="str">
            <v>OTRAS COMPLICACIONES CONSECUTIVAS AL ABORTO, AL EMBARAZO ECTOPICO</v>
          </cell>
          <cell r="C5781" t="str">
            <v>088</v>
          </cell>
        </row>
        <row r="5782">
          <cell r="A5782" t="str">
            <v>O089</v>
          </cell>
          <cell r="B5782" t="str">
            <v>COMPLICACION NO ESPECIF. CONSECUTIVA AL ABORTO, AL EMBARAZO ECTOPICO</v>
          </cell>
          <cell r="C5782" t="str">
            <v>088</v>
          </cell>
        </row>
        <row r="5783">
          <cell r="A5783" t="str">
            <v>O10</v>
          </cell>
          <cell r="B5783" t="str">
            <v>HIPERTENSION PREEXISTENTE QUE COMPLICA EL EMBARAZO, EL PARTO Y EL PUER</v>
          </cell>
          <cell r="C5783" t="str">
            <v>088</v>
          </cell>
        </row>
        <row r="5784">
          <cell r="A5784" t="str">
            <v>O100</v>
          </cell>
          <cell r="B5784" t="str">
            <v>HIPERTENSION ESENCIAL PREEXISTENTE QUE COMPLICA EL EMBARAZO, EL PARTO</v>
          </cell>
          <cell r="C5784" t="str">
            <v>088</v>
          </cell>
        </row>
        <row r="5785">
          <cell r="A5785" t="str">
            <v>O101</v>
          </cell>
          <cell r="B5785" t="str">
            <v>ENFERMEDAD CARDIACA HIPERTENSIVA PREEXISTENTE QUE COMPLICA EL EMB.</v>
          </cell>
          <cell r="C5785" t="str">
            <v>088</v>
          </cell>
        </row>
        <row r="5786">
          <cell r="A5786" t="str">
            <v>O102</v>
          </cell>
          <cell r="B5786" t="str">
            <v>ENFERMEDAD RENAL HIPERTENSIVA PREEXIS. QUE COMPLICA EL EMBARAZO</v>
          </cell>
          <cell r="C5786" t="str">
            <v>088</v>
          </cell>
        </row>
        <row r="5787">
          <cell r="A5787" t="str">
            <v>O103</v>
          </cell>
          <cell r="B5787" t="str">
            <v>ENFERMEDAD CARDIO-RENAL HIPERT. PREEX. QUE COMPL. EL EMBARAZO EL PARTO</v>
          </cell>
          <cell r="C5787" t="str">
            <v>088</v>
          </cell>
        </row>
        <row r="5788">
          <cell r="A5788" t="str">
            <v>O104</v>
          </cell>
          <cell r="B5788" t="str">
            <v>HIPERTENSION SECUNDARIA PREEX. QUE COMPL. EL EMBARAZO, EL PARTO Y EL</v>
          </cell>
          <cell r="C5788" t="str">
            <v>088</v>
          </cell>
        </row>
        <row r="5789">
          <cell r="A5789" t="str">
            <v>O109</v>
          </cell>
          <cell r="B5789" t="str">
            <v>HIPERTENSION PREEX. NO ESPECIF. QUE COMPL. EL EMBARAZO, EL PARTO Y EL</v>
          </cell>
          <cell r="C5789" t="str">
            <v>088</v>
          </cell>
        </row>
        <row r="5790">
          <cell r="A5790" t="str">
            <v>O11</v>
          </cell>
          <cell r="B5790" t="str">
            <v>TRASTORNO HIPERTENSIVOS PREEXISTENTES, CON PROTEINURIA AGREGADA</v>
          </cell>
          <cell r="C5790" t="str">
            <v>088</v>
          </cell>
        </row>
        <row r="5791">
          <cell r="A5791" t="str">
            <v>O12</v>
          </cell>
          <cell r="B5791" t="str">
            <v>EDEMA Y PROTEINURIA GESTACIONALES (INDUCIDO POR EL EMBARAZO) SIN HIP</v>
          </cell>
          <cell r="C5791" t="str">
            <v>088</v>
          </cell>
        </row>
        <row r="5792">
          <cell r="A5792" t="str">
            <v>O120</v>
          </cell>
          <cell r="B5792" t="str">
            <v>EDEMA GESTACIONAL</v>
          </cell>
          <cell r="C5792" t="str">
            <v>088</v>
          </cell>
        </row>
        <row r="5793">
          <cell r="A5793" t="str">
            <v>O121</v>
          </cell>
          <cell r="B5793" t="str">
            <v>PROTEINURIA GESTACIONAL</v>
          </cell>
          <cell r="C5793" t="str">
            <v>088</v>
          </cell>
        </row>
        <row r="5794">
          <cell r="A5794" t="str">
            <v>O122</v>
          </cell>
          <cell r="B5794" t="str">
            <v>EDEMA GESTACIONAL CON PROTEINURIA</v>
          </cell>
          <cell r="C5794" t="str">
            <v>088</v>
          </cell>
        </row>
        <row r="5795">
          <cell r="A5795" t="str">
            <v>O13</v>
          </cell>
          <cell r="B5795" t="str">
            <v>HIPERTENSION GESTACIONAL (INDUCIDA POR EL EMBARAZO) SIN PROTEIN. SIGNI</v>
          </cell>
          <cell r="C5795" t="str">
            <v>088</v>
          </cell>
        </row>
        <row r="5796">
          <cell r="A5796" t="str">
            <v>O14</v>
          </cell>
          <cell r="B5796" t="str">
            <v>HIPERTENSION GESTACIONAL (INDUCIDA POR EL EMBARAZO) CON PROTEIN.SIGN</v>
          </cell>
          <cell r="C5796" t="str">
            <v>088</v>
          </cell>
        </row>
        <row r="5797">
          <cell r="A5797" t="str">
            <v>O140</v>
          </cell>
          <cell r="B5797" t="str">
            <v>PREECLAMPSIA MODERADA</v>
          </cell>
          <cell r="C5797" t="str">
            <v>088</v>
          </cell>
        </row>
        <row r="5798">
          <cell r="A5798" t="str">
            <v>O141</v>
          </cell>
          <cell r="B5798" t="str">
            <v>PREECLAMPSIA SEVERA</v>
          </cell>
          <cell r="C5798" t="str">
            <v>088</v>
          </cell>
        </row>
        <row r="5799">
          <cell r="A5799" t="str">
            <v>O149</v>
          </cell>
          <cell r="B5799" t="str">
            <v>PREECLAMPSIA, NO ESPECIFICADA</v>
          </cell>
          <cell r="C5799" t="str">
            <v>088</v>
          </cell>
        </row>
        <row r="5800">
          <cell r="A5800" t="str">
            <v>O15</v>
          </cell>
          <cell r="B5800" t="str">
            <v>ECLAMPSIA</v>
          </cell>
          <cell r="C5800" t="str">
            <v>088</v>
          </cell>
        </row>
        <row r="5801">
          <cell r="A5801" t="str">
            <v>O150</v>
          </cell>
          <cell r="B5801" t="str">
            <v>ECLAMPSIA EN EL EMBARAZO</v>
          </cell>
          <cell r="C5801" t="str">
            <v>088</v>
          </cell>
        </row>
        <row r="5802">
          <cell r="A5802" t="str">
            <v>O151</v>
          </cell>
          <cell r="B5802" t="str">
            <v>ECLAMPSIA DURANTE EL TRABAJO DE PARTO</v>
          </cell>
          <cell r="C5802" t="str">
            <v>088</v>
          </cell>
        </row>
        <row r="5803">
          <cell r="A5803" t="str">
            <v>O152</v>
          </cell>
          <cell r="B5803" t="str">
            <v>ECLAMPSIA EN EL PUERPERIO</v>
          </cell>
          <cell r="C5803" t="str">
            <v>088</v>
          </cell>
        </row>
        <row r="5804">
          <cell r="A5804" t="str">
            <v>O159</v>
          </cell>
          <cell r="B5804" t="str">
            <v>ECLAMPSIA, EN PERIODO NO ESPECIFICADO</v>
          </cell>
          <cell r="C5804" t="str">
            <v>088</v>
          </cell>
        </row>
        <row r="5805">
          <cell r="A5805" t="str">
            <v>O16</v>
          </cell>
          <cell r="B5805" t="str">
            <v>HIPERTENSION MATERNA, NO ESPECIFICADA</v>
          </cell>
          <cell r="C5805" t="str">
            <v>088</v>
          </cell>
        </row>
        <row r="5806">
          <cell r="A5806" t="str">
            <v>O20</v>
          </cell>
          <cell r="B5806" t="str">
            <v>HEMORRAGIA PRECOZ DEL EMBARAZO</v>
          </cell>
          <cell r="C5806" t="str">
            <v>088</v>
          </cell>
        </row>
        <row r="5807">
          <cell r="A5807" t="str">
            <v>O200</v>
          </cell>
          <cell r="B5807" t="str">
            <v>AMENAZA DE ABORTO</v>
          </cell>
          <cell r="C5807" t="str">
            <v>088</v>
          </cell>
        </row>
        <row r="5808">
          <cell r="A5808" t="str">
            <v>O208</v>
          </cell>
          <cell r="B5808" t="str">
            <v>OTRAS HEMORRAGIAS PRECOCES DEL EMBARAZO</v>
          </cell>
          <cell r="C5808" t="str">
            <v>088</v>
          </cell>
        </row>
        <row r="5809">
          <cell r="A5809" t="str">
            <v>O209</v>
          </cell>
          <cell r="B5809" t="str">
            <v>HEMORRAGIA PRECOZ DEL EMBARAZO, SIN OTRA ESPECIFICACION</v>
          </cell>
          <cell r="C5809" t="str">
            <v>088</v>
          </cell>
        </row>
        <row r="5810">
          <cell r="A5810" t="str">
            <v>O21</v>
          </cell>
          <cell r="B5810" t="str">
            <v>VOMITOS EXCESIVOS EN EL EMBARAZO</v>
          </cell>
          <cell r="C5810" t="str">
            <v>088</v>
          </cell>
        </row>
        <row r="5811">
          <cell r="A5811" t="str">
            <v>O210</v>
          </cell>
          <cell r="B5811" t="str">
            <v>HIPEREMESIS GRAVIDICA LEVE</v>
          </cell>
          <cell r="C5811" t="str">
            <v>088</v>
          </cell>
        </row>
        <row r="5812">
          <cell r="A5812" t="str">
            <v>O211</v>
          </cell>
          <cell r="B5812" t="str">
            <v>HIPEREMESIS GRAVIDICA CON TRASTORNOS METABOLICOS</v>
          </cell>
          <cell r="C5812" t="str">
            <v>088</v>
          </cell>
        </row>
        <row r="5813">
          <cell r="A5813" t="str">
            <v>O212</v>
          </cell>
          <cell r="B5813" t="str">
            <v>HIPEREMESIS GRAVIDICA TARDIA</v>
          </cell>
          <cell r="C5813" t="str">
            <v>088</v>
          </cell>
        </row>
        <row r="5814">
          <cell r="A5814" t="str">
            <v>O218</v>
          </cell>
          <cell r="B5814" t="str">
            <v>OTROS VOMITOS QUE COMPLICAN EL EMBARAZO</v>
          </cell>
          <cell r="C5814" t="str">
            <v>088</v>
          </cell>
        </row>
        <row r="5815">
          <cell r="A5815" t="str">
            <v>O219</v>
          </cell>
          <cell r="B5815" t="str">
            <v>VOMITOS DEL EMBARAZO, NO ESPECIFICADOS</v>
          </cell>
          <cell r="C5815" t="str">
            <v>088</v>
          </cell>
        </row>
        <row r="5816">
          <cell r="A5816" t="str">
            <v>O22</v>
          </cell>
          <cell r="B5816" t="str">
            <v>COMPLICACIONES VENOSAS EN EL EMBARAZO</v>
          </cell>
        </row>
        <row r="5817">
          <cell r="A5817" t="str">
            <v>O220</v>
          </cell>
          <cell r="B5817" t="str">
            <v>VENAS VARICOSAS DE LOS MIEMBROS INFERIORES EN EL EMBARAZO</v>
          </cell>
          <cell r="C5817" t="str">
            <v>088</v>
          </cell>
        </row>
        <row r="5818">
          <cell r="A5818" t="str">
            <v>O221</v>
          </cell>
          <cell r="B5818" t="str">
            <v>VARICES GENITALES EN EL EMBARAZO</v>
          </cell>
          <cell r="C5818" t="str">
            <v>088</v>
          </cell>
        </row>
        <row r="5819">
          <cell r="A5819" t="str">
            <v>O222</v>
          </cell>
          <cell r="B5819" t="str">
            <v>TROMBOFLEBITIS SUPERFICIAL EN EL EMBARAZO</v>
          </cell>
          <cell r="C5819" t="str">
            <v>088</v>
          </cell>
        </row>
        <row r="5820">
          <cell r="A5820" t="str">
            <v>O223</v>
          </cell>
          <cell r="B5820" t="str">
            <v>FLEBOTROMBOSIS PROFUNDA EN EL EMBARAZO</v>
          </cell>
          <cell r="C5820" t="str">
            <v>088</v>
          </cell>
        </row>
        <row r="5821">
          <cell r="A5821" t="str">
            <v>O224</v>
          </cell>
          <cell r="B5821" t="str">
            <v>HEMORROIDES EN EL EMBARAZO</v>
          </cell>
          <cell r="C5821" t="str">
            <v>088</v>
          </cell>
        </row>
        <row r="5822">
          <cell r="A5822" t="str">
            <v>O225</v>
          </cell>
          <cell r="B5822" t="str">
            <v>TROMBOSIS VENOSA CEREBRAL EN EL EMBARAZO</v>
          </cell>
          <cell r="C5822" t="str">
            <v>088</v>
          </cell>
        </row>
        <row r="5823">
          <cell r="A5823" t="str">
            <v>O228</v>
          </cell>
          <cell r="B5823" t="str">
            <v>OTRAS COMPLICACIONES VENOSAS EN EL EMBARAZO</v>
          </cell>
          <cell r="C5823" t="str">
            <v>088</v>
          </cell>
        </row>
        <row r="5824">
          <cell r="A5824" t="str">
            <v>O229</v>
          </cell>
          <cell r="B5824" t="str">
            <v>COMPLICACION VENOSA NO ESPECIFICADA EN EL EMBARAZO</v>
          </cell>
          <cell r="C5824" t="str">
            <v>088</v>
          </cell>
        </row>
        <row r="5825">
          <cell r="A5825" t="str">
            <v>O23</v>
          </cell>
          <cell r="B5825" t="str">
            <v>INFECCION DE LAS GENITOURINARIAS EN EL EMBARAZO</v>
          </cell>
          <cell r="C5825" t="str">
            <v>088</v>
          </cell>
        </row>
        <row r="5826">
          <cell r="A5826" t="str">
            <v>O230</v>
          </cell>
          <cell r="B5826" t="str">
            <v>INFECCION DEL RIÑON EN EL EMBARAZO</v>
          </cell>
          <cell r="C5826" t="str">
            <v>088</v>
          </cell>
        </row>
        <row r="5827">
          <cell r="A5827" t="str">
            <v>O231</v>
          </cell>
          <cell r="B5827" t="str">
            <v>INFECCION DE LA VEJIGA URINARIA EN EL EMBARAZO</v>
          </cell>
          <cell r="C5827" t="str">
            <v>088</v>
          </cell>
        </row>
        <row r="5828">
          <cell r="A5828" t="str">
            <v>O232</v>
          </cell>
          <cell r="B5828" t="str">
            <v>INFECCION DE LA URETRA EN EL EMBARAZO</v>
          </cell>
          <cell r="C5828" t="str">
            <v>088</v>
          </cell>
        </row>
        <row r="5829">
          <cell r="A5829" t="str">
            <v>O233</v>
          </cell>
          <cell r="B5829" t="str">
            <v>INFECCION DE OTRAS PARTES DE LAS VIAS URINARIAS EN EL EMBARAZO</v>
          </cell>
          <cell r="C5829" t="str">
            <v>088</v>
          </cell>
        </row>
        <row r="5830">
          <cell r="A5830" t="str">
            <v>O234</v>
          </cell>
          <cell r="B5830" t="str">
            <v>INFECCION NO ESPECIFICADA DE LAS VIAS URINATIAS EN EL EMBARAZO</v>
          </cell>
          <cell r="C5830" t="str">
            <v>088</v>
          </cell>
        </row>
        <row r="5831">
          <cell r="A5831" t="str">
            <v>O235</v>
          </cell>
          <cell r="B5831" t="str">
            <v>INFECCION GENITAL EN EL EMBARAZO</v>
          </cell>
          <cell r="C5831" t="str">
            <v>088</v>
          </cell>
        </row>
        <row r="5832">
          <cell r="A5832" t="str">
            <v>O239</v>
          </cell>
          <cell r="B5832" t="str">
            <v>OTRAS INFECCIONES Y LAS NO ESPECIF. DE LAS VIAS GENITOURINARIAS EN EL</v>
          </cell>
          <cell r="C5832" t="str">
            <v>088</v>
          </cell>
        </row>
        <row r="5833">
          <cell r="A5833" t="str">
            <v>O24</v>
          </cell>
          <cell r="B5833" t="str">
            <v>DIABETES MELLITUS EN EL EMBARAZO</v>
          </cell>
          <cell r="C5833" t="str">
            <v>088</v>
          </cell>
        </row>
        <row r="5834">
          <cell r="A5834" t="str">
            <v>O240</v>
          </cell>
          <cell r="B5834" t="str">
            <v>DIABETES MELLITUS PREEXISTENTE NO INSULINODEPENDIENTE, EN EL EMBARAZO</v>
          </cell>
          <cell r="C5834" t="str">
            <v>088</v>
          </cell>
        </row>
        <row r="5835">
          <cell r="A5835" t="str">
            <v>O241</v>
          </cell>
          <cell r="B5835" t="str">
            <v>DIABETES MELLITUS PREEXISTENTE NO INSULINODEPENDIENTE, EN EL EMBARAZO</v>
          </cell>
          <cell r="C5835" t="str">
            <v>088</v>
          </cell>
        </row>
        <row r="5836">
          <cell r="A5836" t="str">
            <v>O242</v>
          </cell>
          <cell r="B5836" t="str">
            <v>DIABETES MELLITUS PREEXISTENTE RELACIONADO CON DESNUTRICION, EN EL</v>
          </cell>
          <cell r="C5836" t="str">
            <v>088</v>
          </cell>
        </row>
        <row r="5837">
          <cell r="A5837" t="str">
            <v>O243</v>
          </cell>
          <cell r="B5837" t="str">
            <v>DIABETES MELLITUS PREEXISTENTE, SIN OTRA ESPECIF. EN EL EMBARAZO</v>
          </cell>
          <cell r="C5837" t="str">
            <v>088</v>
          </cell>
        </row>
        <row r="5838">
          <cell r="A5838" t="str">
            <v>O244</v>
          </cell>
          <cell r="B5838" t="str">
            <v>DIABETES MILLITUS QUE SE ORIGINA CON EL EMBARAZO</v>
          </cell>
          <cell r="C5838" t="str">
            <v>088</v>
          </cell>
        </row>
        <row r="5839">
          <cell r="A5839" t="str">
            <v>O249</v>
          </cell>
          <cell r="B5839" t="str">
            <v>DIABETES MILLITUS NO ESPECIFICADA, EN EL EMBARAZO</v>
          </cell>
          <cell r="C5839" t="str">
            <v>088</v>
          </cell>
        </row>
        <row r="5840">
          <cell r="A5840" t="str">
            <v>O25</v>
          </cell>
          <cell r="B5840" t="str">
            <v>DESNUTRICION EN EL EMBARAZO</v>
          </cell>
          <cell r="C5840" t="str">
            <v>088</v>
          </cell>
        </row>
        <row r="5841">
          <cell r="A5841" t="str">
            <v>O26</v>
          </cell>
          <cell r="B5841" t="str">
            <v>ATENCION A LA MADRE POR OTRAS COMPLIC. RELACIONADAS CON EL EMBARAZO</v>
          </cell>
          <cell r="C5841" t="str">
            <v>088</v>
          </cell>
        </row>
        <row r="5842">
          <cell r="A5842" t="str">
            <v>O260</v>
          </cell>
          <cell r="B5842" t="str">
            <v>AUMENTO EXCESIVO DE PESO EN EL EMBARAZO</v>
          </cell>
          <cell r="C5842" t="str">
            <v>088</v>
          </cell>
        </row>
        <row r="5843">
          <cell r="A5843" t="str">
            <v>O261</v>
          </cell>
          <cell r="B5843" t="str">
            <v>AUMENTO PEQUEÑO DE PESO EN EL EMBARAZO</v>
          </cell>
          <cell r="C5843" t="str">
            <v>088</v>
          </cell>
        </row>
        <row r="5844">
          <cell r="A5844" t="str">
            <v>O262</v>
          </cell>
          <cell r="B5844" t="str">
            <v>ATENCION DEL EMBARAZO EN UNA ABORTADORA HABITUAL</v>
          </cell>
          <cell r="C5844" t="str">
            <v>088</v>
          </cell>
        </row>
        <row r="5845">
          <cell r="A5845" t="str">
            <v>O263</v>
          </cell>
          <cell r="B5845" t="str">
            <v>RETENCION DE DISPOSITIVO ANTICONCEPTIVO INTRAUTERINO EN EL EMBARAZO</v>
          </cell>
          <cell r="C5845" t="str">
            <v>088</v>
          </cell>
        </row>
        <row r="5846">
          <cell r="A5846" t="str">
            <v>O264</v>
          </cell>
          <cell r="B5846" t="str">
            <v>HERPES GESTACIONAL</v>
          </cell>
          <cell r="C5846" t="str">
            <v>088</v>
          </cell>
        </row>
        <row r="5847">
          <cell r="A5847" t="str">
            <v>O265</v>
          </cell>
          <cell r="B5847" t="str">
            <v>SINDROME DE HIPOTENSION MATERNA</v>
          </cell>
          <cell r="C5847" t="str">
            <v>088</v>
          </cell>
        </row>
        <row r="5848">
          <cell r="A5848" t="str">
            <v>O266</v>
          </cell>
          <cell r="B5848" t="str">
            <v>TRASTORNO DEL HIGADO EN EL EMBARAZO, EL PARTO Y EL PUERPERIO</v>
          </cell>
          <cell r="C5848" t="str">
            <v>088</v>
          </cell>
        </row>
        <row r="5849">
          <cell r="A5849" t="str">
            <v>O267</v>
          </cell>
          <cell r="B5849" t="str">
            <v>SUBLUXACION DE LA SINFISIS (DEL PUBIS) EN EL EMBARAZO, EL PARTO Y EL P</v>
          </cell>
          <cell r="C5849" t="str">
            <v>088</v>
          </cell>
        </row>
        <row r="5850">
          <cell r="A5850" t="str">
            <v>O268</v>
          </cell>
          <cell r="B5850" t="str">
            <v>OTRAS COMPLICACIONES ESPECIFICADAS RELACIONADAS CON EL EMBARAZO</v>
          </cell>
          <cell r="C5850" t="str">
            <v>088</v>
          </cell>
        </row>
        <row r="5851">
          <cell r="A5851" t="str">
            <v>O269</v>
          </cell>
          <cell r="B5851" t="str">
            <v>COMPLICACION RELACIONADA CON EL EMBARAZO, NO ESPECIFICADA</v>
          </cell>
          <cell r="C5851" t="str">
            <v>088</v>
          </cell>
        </row>
        <row r="5852">
          <cell r="A5852" t="str">
            <v>O28</v>
          </cell>
          <cell r="B5852" t="str">
            <v>HALLAZGOS ANORMALES EN EL EXAMEN PRENATAL DE LA MADRE</v>
          </cell>
          <cell r="C5852" t="str">
            <v>088</v>
          </cell>
        </row>
        <row r="5853">
          <cell r="A5853" t="str">
            <v>O280</v>
          </cell>
          <cell r="B5853" t="str">
            <v>HALLAZGOS HEMATOLOGICO ANORMAL EN EL EXAMEN PRENATAL DE LA MADRE</v>
          </cell>
          <cell r="C5853" t="str">
            <v>088</v>
          </cell>
        </row>
        <row r="5854">
          <cell r="A5854" t="str">
            <v>O281</v>
          </cell>
          <cell r="B5854" t="str">
            <v>HALLAZGOS BIOQUIMICO ANORMAL EN EL EXAMEN PRENATAL DE LA MADRE</v>
          </cell>
          <cell r="C5854" t="str">
            <v>088</v>
          </cell>
        </row>
        <row r="5855">
          <cell r="A5855" t="str">
            <v>O282</v>
          </cell>
          <cell r="B5855" t="str">
            <v>HALLAZGOS CITOLOGICO ANORMAL EN EL EXAMEN PRENATAL DE LA MADRE</v>
          </cell>
          <cell r="C5855" t="str">
            <v>088</v>
          </cell>
        </row>
        <row r="5856">
          <cell r="A5856" t="str">
            <v>O283</v>
          </cell>
          <cell r="B5856" t="str">
            <v>HALLAZGOS ULTRASONICO ANORMAL EN EL EXAMEN PRENATAL DE LA MADRE</v>
          </cell>
          <cell r="C5856" t="str">
            <v>088</v>
          </cell>
        </row>
        <row r="5857">
          <cell r="A5857" t="str">
            <v>O284</v>
          </cell>
          <cell r="B5857" t="str">
            <v>HALLAZGOS RADIOLOGICO ANORMAL EN EL EXAMEN PRENATAL DE LA MADRE</v>
          </cell>
          <cell r="C5857" t="str">
            <v>088</v>
          </cell>
        </row>
        <row r="5858">
          <cell r="A5858" t="str">
            <v>O285</v>
          </cell>
          <cell r="B5858" t="str">
            <v>HALLAZGOS CROMOSOMICO O GENETICO ANORMAL EN EL EXAMEN PRENATAL</v>
          </cell>
          <cell r="C5858" t="str">
            <v>088</v>
          </cell>
        </row>
        <row r="5859">
          <cell r="A5859" t="str">
            <v>O288</v>
          </cell>
          <cell r="B5859" t="str">
            <v>OTROS HALLAZGOS ANORMALES EN EL EXAMEN PRENATAL DE LA MADRE</v>
          </cell>
          <cell r="C5859" t="str">
            <v>088</v>
          </cell>
        </row>
        <row r="5860">
          <cell r="A5860" t="str">
            <v>O289</v>
          </cell>
          <cell r="B5860" t="str">
            <v>HALLAZGOS ANORMAL NO ESPECIFICADO EN EL EXAMEN PRENATAL DE LA MADRE</v>
          </cell>
          <cell r="C5860" t="str">
            <v>088</v>
          </cell>
        </row>
        <row r="5861">
          <cell r="A5861" t="str">
            <v>O29</v>
          </cell>
          <cell r="B5861" t="str">
            <v>COMPLICACIONES DE LA ANESTESIA ADMINISTRADA DURANTE EL EMBARAZO</v>
          </cell>
          <cell r="C5861" t="str">
            <v>088</v>
          </cell>
        </row>
        <row r="5862">
          <cell r="A5862" t="str">
            <v>O290</v>
          </cell>
          <cell r="B5862" t="str">
            <v>COMPLICACIONES PULMONARES DE LA ANESTESIA ADMINISTRADA DURANTE EL EMB</v>
          </cell>
          <cell r="C5862" t="str">
            <v>088</v>
          </cell>
        </row>
        <row r="5863">
          <cell r="A5863" t="str">
            <v>O291</v>
          </cell>
          <cell r="B5863" t="str">
            <v>COMPLICACIONES CARDIACAS DE LA ANESTESIA ADMINISTRADA DURANTE EL EMB</v>
          </cell>
          <cell r="C5863" t="str">
            <v>088</v>
          </cell>
        </row>
        <row r="5864">
          <cell r="A5864" t="str">
            <v>O292</v>
          </cell>
          <cell r="B5864" t="str">
            <v>COMPLICACIONES DEL SISTEMA NERVIOSO CENTRAL DEBIDAS A LA ANESTESIA</v>
          </cell>
          <cell r="C5864" t="str">
            <v>088</v>
          </cell>
        </row>
        <row r="5865">
          <cell r="A5865" t="str">
            <v>O293</v>
          </cell>
          <cell r="B5865" t="str">
            <v>REACCION TOXICA A LA ANESTESIA LOCAL ADMINISTRADA DURANTE EL EMBARAZO</v>
          </cell>
          <cell r="C5865" t="str">
            <v>088</v>
          </cell>
        </row>
        <row r="5866">
          <cell r="A5866" t="str">
            <v>O294</v>
          </cell>
          <cell r="B5866" t="str">
            <v>CEFALALGIA INDUCIDA POR LA ANESTESIA ESPINAL O EPIDURAL ADMINISTRADA</v>
          </cell>
          <cell r="C5866" t="str">
            <v>088</v>
          </cell>
        </row>
        <row r="5867">
          <cell r="A5867" t="str">
            <v>O295</v>
          </cell>
          <cell r="B5867" t="str">
            <v>OTRAS COMPLIC. DE LA ANESTESIA ESPINAL O EPIDURAL ADMONISTRADA DURAN</v>
          </cell>
          <cell r="C5867" t="str">
            <v>088</v>
          </cell>
        </row>
        <row r="5868">
          <cell r="A5868" t="str">
            <v>O296</v>
          </cell>
          <cell r="B5868" t="str">
            <v>FALLA O DIFICULTAD EN LA INTUBACION DURANTE EL EMBARAZO</v>
          </cell>
          <cell r="C5868" t="str">
            <v>088</v>
          </cell>
        </row>
        <row r="5869">
          <cell r="A5869" t="str">
            <v>O298</v>
          </cell>
          <cell r="B5869" t="str">
            <v>OTRAS COMPLIC. DE LA ANESTESIA ADMONISTRADA DURANTE EL EMBARAZO</v>
          </cell>
          <cell r="C5869" t="str">
            <v>088</v>
          </cell>
        </row>
        <row r="5870">
          <cell r="A5870" t="str">
            <v>O299</v>
          </cell>
          <cell r="B5870" t="str">
            <v>COMPLICACION NO ESPECIF. DE LA ANESTESIA ADMINISTRADA  DURANTE EL EMB</v>
          </cell>
          <cell r="C5870" t="str">
            <v>088</v>
          </cell>
        </row>
        <row r="5871">
          <cell r="A5871" t="str">
            <v>O30</v>
          </cell>
          <cell r="B5871" t="str">
            <v>EMBARAZO MULTIPLE</v>
          </cell>
          <cell r="C5871" t="str">
            <v>088</v>
          </cell>
        </row>
        <row r="5872">
          <cell r="A5872" t="str">
            <v>O300</v>
          </cell>
          <cell r="B5872" t="str">
            <v>EMBARAZO DOBLE</v>
          </cell>
          <cell r="C5872" t="str">
            <v>088</v>
          </cell>
        </row>
        <row r="5873">
          <cell r="A5873" t="str">
            <v>O301</v>
          </cell>
          <cell r="B5873" t="str">
            <v>EMBARAZO TRIPLE</v>
          </cell>
          <cell r="C5873" t="str">
            <v>088</v>
          </cell>
        </row>
        <row r="5874">
          <cell r="A5874" t="str">
            <v>O302</v>
          </cell>
          <cell r="B5874" t="str">
            <v>EMBARAZO CUADRUPLE</v>
          </cell>
          <cell r="C5874" t="str">
            <v>088</v>
          </cell>
        </row>
        <row r="5875">
          <cell r="A5875" t="str">
            <v>O308</v>
          </cell>
          <cell r="B5875" t="str">
            <v>OTROS EMBARAZOS MULTIPLES</v>
          </cell>
          <cell r="C5875" t="str">
            <v>088</v>
          </cell>
        </row>
        <row r="5876">
          <cell r="A5876" t="str">
            <v>O309</v>
          </cell>
          <cell r="B5876" t="str">
            <v>EMBARAZO MULTIPLE, NO ESPECIFICADO</v>
          </cell>
          <cell r="C5876" t="str">
            <v>088</v>
          </cell>
        </row>
        <row r="5877">
          <cell r="A5877" t="str">
            <v>O31</v>
          </cell>
          <cell r="B5877" t="str">
            <v>COMPLICACIONES ESPECIFICAS DEL EMBARAZO MULTIPLE</v>
          </cell>
          <cell r="C5877" t="str">
            <v>088</v>
          </cell>
        </row>
        <row r="5878">
          <cell r="A5878" t="str">
            <v>O310</v>
          </cell>
          <cell r="B5878" t="str">
            <v>FETO PAPIRACEO</v>
          </cell>
          <cell r="C5878" t="str">
            <v>088</v>
          </cell>
        </row>
        <row r="5879">
          <cell r="A5879" t="str">
            <v>O311</v>
          </cell>
          <cell r="B5879" t="str">
            <v>EMBARAZO QUE CONTINUA DESPUES DEL ABORTO DE UN FETO O MAS</v>
          </cell>
          <cell r="C5879" t="str">
            <v>088</v>
          </cell>
        </row>
        <row r="5880">
          <cell r="A5880" t="str">
            <v>O312</v>
          </cell>
          <cell r="B5880" t="str">
            <v>EMBARAZO QUE CONTINUA DESPUES DE LA MUERTE INTRAUTERINA DE UN FETO</v>
          </cell>
          <cell r="C5880" t="str">
            <v>088</v>
          </cell>
        </row>
        <row r="5881">
          <cell r="A5881" t="str">
            <v>O318</v>
          </cell>
          <cell r="B5881" t="str">
            <v>OTRAS COMPLICACIONES ESPECIFICAS DEL EMBARAZO MULTIPLE</v>
          </cell>
          <cell r="C5881" t="str">
            <v>088</v>
          </cell>
        </row>
        <row r="5882">
          <cell r="A5882" t="str">
            <v>O32</v>
          </cell>
          <cell r="B5882" t="str">
            <v>ATENCION MATERNA POR PRESENTACION ANORMAL DEL FETO, CONOCIDA O PRES.</v>
          </cell>
          <cell r="C5882" t="str">
            <v>088</v>
          </cell>
        </row>
        <row r="5883">
          <cell r="A5883" t="str">
            <v>O320</v>
          </cell>
          <cell r="B5883" t="str">
            <v>ATENCION MATERNA POR POSICION FETAL INESTABLE</v>
          </cell>
          <cell r="C5883" t="str">
            <v>088</v>
          </cell>
        </row>
        <row r="5884">
          <cell r="A5884" t="str">
            <v>O321</v>
          </cell>
          <cell r="B5884" t="str">
            <v>ATENCION MATERNA POR PRESENTACION DE NALGAS</v>
          </cell>
          <cell r="C5884" t="str">
            <v>088</v>
          </cell>
        </row>
        <row r="5885">
          <cell r="A5885" t="str">
            <v>O322</v>
          </cell>
          <cell r="B5885" t="str">
            <v>ATENCION MATERNA POR POSICION FETAL OBLICUA O TRANSVERSA</v>
          </cell>
          <cell r="C5885" t="str">
            <v>088</v>
          </cell>
        </row>
        <row r="5886">
          <cell r="A5886" t="str">
            <v>O323</v>
          </cell>
          <cell r="B5886" t="str">
            <v>ATENCION MATERNA POR PRESENTACION DE CARA, DE FRENTE O DE MENTON</v>
          </cell>
          <cell r="C5886" t="str">
            <v>088</v>
          </cell>
        </row>
        <row r="5887">
          <cell r="A5887" t="str">
            <v>O324</v>
          </cell>
          <cell r="B5887" t="str">
            <v>ATENCION MATERNA POR CABEZA ALTA EN GESTACION A TERMINO</v>
          </cell>
          <cell r="C5887" t="str">
            <v>088</v>
          </cell>
        </row>
        <row r="5888">
          <cell r="A5888" t="str">
            <v>O325</v>
          </cell>
          <cell r="B5888" t="str">
            <v>ATENCION MATERNA POR EMBARAZO MULTIPLE CON PRESENTACION ANORMAL</v>
          </cell>
          <cell r="C5888" t="str">
            <v>088</v>
          </cell>
        </row>
        <row r="5889">
          <cell r="A5889" t="str">
            <v>O326</v>
          </cell>
          <cell r="B5889" t="str">
            <v>ATENCION MATERNA POR PRESENTACION COMPUESTA</v>
          </cell>
          <cell r="C5889" t="str">
            <v>088</v>
          </cell>
        </row>
        <row r="5890">
          <cell r="A5890" t="str">
            <v>O328</v>
          </cell>
          <cell r="B5890" t="str">
            <v>ATENCION MATERNA POR OTRAS PRESENTACIONES ANORMALES DEL FETO</v>
          </cell>
          <cell r="C5890" t="str">
            <v>088</v>
          </cell>
        </row>
        <row r="5891">
          <cell r="A5891" t="str">
            <v>O329</v>
          </cell>
          <cell r="B5891" t="str">
            <v>ATENCION MATERNA POR PRESENTACION ANORMAL NO ESPECIF. DEL FETO</v>
          </cell>
          <cell r="C5891" t="str">
            <v>088</v>
          </cell>
        </row>
        <row r="5892">
          <cell r="A5892" t="str">
            <v>O33</v>
          </cell>
          <cell r="B5892" t="str">
            <v>ATENCION MATERNA POR DESPROPORCION CONOCIDA O PRESUNTA</v>
          </cell>
          <cell r="C5892" t="str">
            <v>088</v>
          </cell>
        </row>
        <row r="5893">
          <cell r="A5893" t="str">
            <v>O330</v>
          </cell>
          <cell r="B5893" t="str">
            <v>ATENCION MATERNA POR DESPROPORCION DEBIDA A DEFORMIDAD DE LA PELVIS</v>
          </cell>
          <cell r="C5893" t="str">
            <v>088</v>
          </cell>
        </row>
        <row r="5894">
          <cell r="A5894" t="str">
            <v>O331</v>
          </cell>
          <cell r="B5894" t="str">
            <v>ATENCION MATERNA POR DESPROPOR. DEBIDA A ESTRECHEZ GENERAL DE LA PEL</v>
          </cell>
          <cell r="C5894" t="str">
            <v>088</v>
          </cell>
        </row>
        <row r="5895">
          <cell r="A5895" t="str">
            <v>O332</v>
          </cell>
          <cell r="B5895" t="str">
            <v>ATENCION MATERNA POR DESPROP. DEBIDA A DISMIN. DEL ESTRECHO SUPERIOR</v>
          </cell>
          <cell r="C5895" t="str">
            <v>088</v>
          </cell>
        </row>
        <row r="5896">
          <cell r="A5896" t="str">
            <v>O333</v>
          </cell>
          <cell r="B5896" t="str">
            <v>ATENCION MATERNA POR DESPROP. DEBIDA A DIMIN. DEL ESTRECHO INFERIOR</v>
          </cell>
          <cell r="C5896" t="str">
            <v>088</v>
          </cell>
        </row>
        <row r="5897">
          <cell r="A5897" t="str">
            <v>O334</v>
          </cell>
          <cell r="B5897" t="str">
            <v>ATENCION MATERNA POR DESPROP. FETOPELVIANA DE ORIGEN MIXTO, MATERNO</v>
          </cell>
          <cell r="C5897" t="str">
            <v>088</v>
          </cell>
        </row>
        <row r="5898">
          <cell r="A5898" t="str">
            <v>O335</v>
          </cell>
          <cell r="B5898" t="str">
            <v>ATENCION MATERNA POR DESPROP. DEBIDA A FETO DEMASIADO GRANDE</v>
          </cell>
          <cell r="C5898" t="str">
            <v>088</v>
          </cell>
        </row>
        <row r="5899">
          <cell r="A5899" t="str">
            <v>O336</v>
          </cell>
          <cell r="B5899" t="str">
            <v>ATENCION MATERNA POR DESPROP. DEBIDA A FETO HIDROCEFALICO</v>
          </cell>
          <cell r="C5899" t="str">
            <v>088</v>
          </cell>
        </row>
        <row r="5900">
          <cell r="A5900" t="str">
            <v>O337</v>
          </cell>
          <cell r="B5900" t="str">
            <v>ATENCION MATERNA POR DESPROP. DEBIDA  A OTRA DEFORMIDAD FETAL</v>
          </cell>
          <cell r="C5900" t="str">
            <v>088</v>
          </cell>
        </row>
        <row r="5901">
          <cell r="A5901" t="str">
            <v>O338</v>
          </cell>
          <cell r="B5901" t="str">
            <v>ATENCION MATERNA POR DESPROPORCION DE OTRO ORIGEN</v>
          </cell>
          <cell r="C5901" t="str">
            <v>088</v>
          </cell>
        </row>
        <row r="5902">
          <cell r="A5902" t="str">
            <v>O339</v>
          </cell>
          <cell r="B5902" t="str">
            <v>ATENCION MATERNA POR DESPROPORCION DE ORIGEN NO ESPECIFICADO</v>
          </cell>
          <cell r="C5902" t="str">
            <v>088</v>
          </cell>
        </row>
        <row r="5903">
          <cell r="A5903" t="str">
            <v>O34</v>
          </cell>
          <cell r="B5903" t="str">
            <v>ATENCION MATERNA POR ANORMALIDADES CONOCIDAS O PRESUNTAS DE LOS</v>
          </cell>
          <cell r="C5903" t="str">
            <v>088</v>
          </cell>
        </row>
        <row r="5904">
          <cell r="A5904" t="str">
            <v>O340</v>
          </cell>
          <cell r="B5904" t="str">
            <v>ATENCION MATERNA POR ANOMALIA CONGENITA DEL UTERO</v>
          </cell>
          <cell r="C5904" t="str">
            <v>088</v>
          </cell>
        </row>
        <row r="5905">
          <cell r="A5905" t="str">
            <v>O341</v>
          </cell>
          <cell r="B5905" t="str">
            <v>ATENCION MATERNA POR TUMOR DEL CUERPO DEL UTERO</v>
          </cell>
          <cell r="C5905" t="str">
            <v>088</v>
          </cell>
        </row>
        <row r="5906">
          <cell r="A5906" t="str">
            <v>O342</v>
          </cell>
          <cell r="B5906" t="str">
            <v>ATENCION MATERNA POR CICATRIZ UTERINA DEBIDA A CIRUGIA PREVIA</v>
          </cell>
          <cell r="C5906" t="str">
            <v>088</v>
          </cell>
        </row>
        <row r="5907">
          <cell r="A5907" t="str">
            <v>O343</v>
          </cell>
          <cell r="B5907" t="str">
            <v>ATENCION MATERNA POR INCOMPETENCIA DEL CUELLO UTERINO</v>
          </cell>
          <cell r="C5907" t="str">
            <v>088</v>
          </cell>
        </row>
        <row r="5908">
          <cell r="A5908" t="str">
            <v>O344</v>
          </cell>
          <cell r="B5908" t="str">
            <v>ATENCION MATERNA POR OTRA ANORMALIDAD DEL CUELLO UTERINO</v>
          </cell>
          <cell r="C5908" t="str">
            <v>088</v>
          </cell>
        </row>
        <row r="5909">
          <cell r="A5909" t="str">
            <v>O345</v>
          </cell>
          <cell r="B5909" t="str">
            <v>ATENCION MATERNA POR OTRAS ANORMALIDADES DEL UTERO GRAVIDO</v>
          </cell>
          <cell r="C5909" t="str">
            <v>088</v>
          </cell>
        </row>
        <row r="5910">
          <cell r="A5910" t="str">
            <v>O346</v>
          </cell>
          <cell r="B5910" t="str">
            <v>ATENCION MATERNA POR ANORMALIDAD DE LA VAGINA</v>
          </cell>
          <cell r="C5910" t="str">
            <v>088</v>
          </cell>
        </row>
        <row r="5911">
          <cell r="A5911" t="str">
            <v>O347</v>
          </cell>
          <cell r="B5911" t="str">
            <v>ATENCION MATERNA POR ANORMALIDAD DE LA VULVA Y DEL PERINEO</v>
          </cell>
          <cell r="C5911" t="str">
            <v>088</v>
          </cell>
        </row>
        <row r="5912">
          <cell r="A5912" t="str">
            <v>O348</v>
          </cell>
          <cell r="B5912" t="str">
            <v>ATENCION MATERNA POR OTRAS ANORMALIDADES DE LOS ORGANOS PELVIANOS</v>
          </cell>
          <cell r="C5912" t="str">
            <v>088</v>
          </cell>
        </row>
        <row r="5913">
          <cell r="A5913" t="str">
            <v>O349</v>
          </cell>
          <cell r="B5913" t="str">
            <v>ATENCION MATERNA POR ANORMALIDAD NO ESPECIFICADA DE ORG. PELVIANO</v>
          </cell>
          <cell r="C5913" t="str">
            <v>088</v>
          </cell>
        </row>
        <row r="5914">
          <cell r="A5914" t="str">
            <v>O35</v>
          </cell>
          <cell r="B5914" t="str">
            <v>ATENCION MATERNA POR ANORMALIDAD O LESION FETAL, CONOCIDA O PRESUN.</v>
          </cell>
          <cell r="C5914" t="str">
            <v>088</v>
          </cell>
        </row>
        <row r="5915">
          <cell r="A5915" t="str">
            <v>O350</v>
          </cell>
          <cell r="B5915" t="str">
            <v>ATENCION MATERNA POR (PRESUNTA) MALFORMACION DEL SIST. NERV. CENTRAL</v>
          </cell>
          <cell r="C5915" t="str">
            <v>088</v>
          </cell>
        </row>
        <row r="5916">
          <cell r="A5916" t="str">
            <v>O351</v>
          </cell>
          <cell r="B5916" t="str">
            <v>ATENCION MATERNA POR (PRESUNTA) ANORMALIDAD CROMOSOMICA EN EL FETO</v>
          </cell>
          <cell r="C5916" t="str">
            <v>088</v>
          </cell>
        </row>
        <row r="5917">
          <cell r="A5917" t="str">
            <v>O352</v>
          </cell>
          <cell r="B5917" t="str">
            <v>ATENCION MATERNA POR (PRESUNTA) ENFERMEDAD HEREDITARIA EN EL FETO</v>
          </cell>
          <cell r="C5917" t="str">
            <v>088</v>
          </cell>
        </row>
        <row r="5918">
          <cell r="A5918" t="str">
            <v>O353</v>
          </cell>
          <cell r="B5918" t="str">
            <v>ATENCION MATERNA POR (PRESUNTA) LESION FETAL DEBIDA A ENFERM. VIRICA</v>
          </cell>
          <cell r="C5918" t="str">
            <v>088</v>
          </cell>
        </row>
        <row r="5919">
          <cell r="A5919" t="str">
            <v>O354</v>
          </cell>
          <cell r="B5919" t="str">
            <v>ATENCION MATERNA POR (PRESUNTA) LESION AL FETO DEBIDA AL ALCOHOL</v>
          </cell>
          <cell r="C5919" t="str">
            <v>088</v>
          </cell>
        </row>
        <row r="5920">
          <cell r="A5920" t="str">
            <v>O355</v>
          </cell>
          <cell r="B5920" t="str">
            <v>ATENCION MATERNA POR (PRESUNTA) LESION FETAL DEBIDA A DROGAS</v>
          </cell>
          <cell r="C5920" t="str">
            <v>088</v>
          </cell>
        </row>
        <row r="5921">
          <cell r="A5921" t="str">
            <v>O356</v>
          </cell>
          <cell r="B5921" t="str">
            <v>ATENCION MATERNA POR (PRESUNTA) LESION AL FETO DEBIDA A RADIACION</v>
          </cell>
          <cell r="C5921" t="str">
            <v>088</v>
          </cell>
        </row>
        <row r="5922">
          <cell r="A5922" t="str">
            <v>O357</v>
          </cell>
          <cell r="B5922" t="str">
            <v>ATENCION MATERNA POR (PRESUNTA) LESION FETAL DEBIDA A OTROS PROCEDIMIE</v>
          </cell>
          <cell r="C5922" t="str">
            <v>088</v>
          </cell>
        </row>
        <row r="5923">
          <cell r="A5923" t="str">
            <v>O358</v>
          </cell>
          <cell r="B5923" t="str">
            <v>ATENCION MATERNA POR OTRAS (PRESUNTAS) ANORMALIDADES Y LESIONES FET</v>
          </cell>
          <cell r="C5923" t="str">
            <v>088</v>
          </cell>
        </row>
        <row r="5924">
          <cell r="A5924" t="str">
            <v>O359</v>
          </cell>
          <cell r="B5924" t="str">
            <v>ATENCION MATERNA POR (PRESUNTA) ANORMALIDAD Y LESION FETAL NO ESPECIF</v>
          </cell>
          <cell r="C5924" t="str">
            <v>088</v>
          </cell>
        </row>
        <row r="5925">
          <cell r="A5925" t="str">
            <v>O36</v>
          </cell>
          <cell r="B5925" t="str">
            <v>ATENCION MATERNA POR OTROS PROBLEMAS FETALES CONOCIDOS O PRESUNTOS</v>
          </cell>
          <cell r="C5925" t="str">
            <v>088</v>
          </cell>
        </row>
        <row r="5926">
          <cell r="A5926" t="str">
            <v>O360</v>
          </cell>
          <cell r="B5926" t="str">
            <v>ATENCION MATERNA POR ISOINMUNIZACION RHESUS</v>
          </cell>
          <cell r="C5926" t="str">
            <v>088</v>
          </cell>
        </row>
        <row r="5927">
          <cell r="A5927" t="str">
            <v>O361</v>
          </cell>
          <cell r="B5927" t="str">
            <v>ATENCION MATERNA POR OTRA ISOINMUNIZACION</v>
          </cell>
          <cell r="C5927" t="str">
            <v>088</v>
          </cell>
        </row>
        <row r="5928">
          <cell r="A5928" t="str">
            <v>O362</v>
          </cell>
          <cell r="B5928" t="str">
            <v>ATENCION MATERNA POR HIDROPESIA FETAL</v>
          </cell>
          <cell r="C5928" t="str">
            <v>088</v>
          </cell>
        </row>
        <row r="5929">
          <cell r="A5929" t="str">
            <v>O363</v>
          </cell>
          <cell r="B5929" t="str">
            <v>ARENCION MATERNA POR SIGNOS DE HIPOXIA FETAL</v>
          </cell>
          <cell r="C5929" t="str">
            <v>088</v>
          </cell>
        </row>
        <row r="5930">
          <cell r="A5930" t="str">
            <v>O364</v>
          </cell>
          <cell r="B5930" t="str">
            <v>ATENCION MATERNA POR MUERTE INTRAUTERINA</v>
          </cell>
          <cell r="C5930" t="str">
            <v>088</v>
          </cell>
        </row>
        <row r="5931">
          <cell r="A5931" t="str">
            <v>O365</v>
          </cell>
          <cell r="B5931" t="str">
            <v>ATENCION MATERNA POR DEFICIT DEL CRECIMIENTO FETAL</v>
          </cell>
          <cell r="C5931" t="str">
            <v>088</v>
          </cell>
        </row>
        <row r="5932">
          <cell r="A5932" t="str">
            <v>O366</v>
          </cell>
          <cell r="B5932" t="str">
            <v>ATENCION MATERNA POR CRECIMIENTO FETAL EXCESIVO</v>
          </cell>
          <cell r="C5932" t="str">
            <v>088</v>
          </cell>
        </row>
        <row r="5933">
          <cell r="A5933" t="str">
            <v>O367</v>
          </cell>
          <cell r="B5933" t="str">
            <v>ATENCION MATERNA POR FETO VIABLE EN EMBARAZO ABDOMINAL</v>
          </cell>
          <cell r="C5933" t="str">
            <v>088</v>
          </cell>
        </row>
        <row r="5934">
          <cell r="A5934" t="str">
            <v>O368</v>
          </cell>
          <cell r="B5934" t="str">
            <v>ATENCION MATERNA POR OTROS PROBLEMAS FETALES ESPECIFICADOS</v>
          </cell>
          <cell r="C5934" t="str">
            <v>088</v>
          </cell>
        </row>
        <row r="5935">
          <cell r="A5935" t="str">
            <v>O369</v>
          </cell>
          <cell r="B5935" t="str">
            <v>ATENCION MATERNA POR PROBLEMAS FETALES NO ESPECIFICADOS</v>
          </cell>
          <cell r="C5935" t="str">
            <v>088</v>
          </cell>
        </row>
        <row r="5936">
          <cell r="A5936" t="str">
            <v>O40</v>
          </cell>
          <cell r="B5936" t="str">
            <v>POLIHIDRAMNIOS</v>
          </cell>
          <cell r="C5936" t="str">
            <v>088</v>
          </cell>
        </row>
        <row r="5937">
          <cell r="A5937" t="str">
            <v>O41</v>
          </cell>
          <cell r="B5937" t="str">
            <v>OTROS TRASTORNOS DEL LIQUIDO AMNIOTICO Y DE LAS MENBRANAS</v>
          </cell>
          <cell r="C5937" t="str">
            <v>088</v>
          </cell>
        </row>
        <row r="5938">
          <cell r="A5938" t="str">
            <v>O410</v>
          </cell>
          <cell r="B5938" t="str">
            <v>OLIGOHIDRAMNIOS</v>
          </cell>
          <cell r="C5938" t="str">
            <v>088</v>
          </cell>
        </row>
        <row r="5939">
          <cell r="A5939" t="str">
            <v>O411</v>
          </cell>
          <cell r="B5939" t="str">
            <v>INFECCION DE LA BOLSA AMNIOTICA O DE LAS MEMBRANAS</v>
          </cell>
          <cell r="C5939" t="str">
            <v>088</v>
          </cell>
        </row>
        <row r="5940">
          <cell r="A5940" t="str">
            <v>O418</v>
          </cell>
          <cell r="B5940" t="str">
            <v>OTROS TRASTORNOS ESPECIFICADOS DEL LIQUIDO AMNIOTICO Y DE LAS MEMBR.</v>
          </cell>
          <cell r="C5940" t="str">
            <v>088</v>
          </cell>
        </row>
        <row r="5941">
          <cell r="A5941" t="str">
            <v>O419</v>
          </cell>
          <cell r="B5941" t="str">
            <v>TRASTORNO DEL LIQUIDO AMNIOTICO DE LAS MEMBRANAS, NO ESPECIFICADO</v>
          </cell>
          <cell r="C5941" t="str">
            <v>088</v>
          </cell>
        </row>
        <row r="5942">
          <cell r="A5942" t="str">
            <v>O42</v>
          </cell>
          <cell r="B5942" t="str">
            <v>RUPTURA PREMATURA DE LAS MEMBRANAS</v>
          </cell>
          <cell r="C5942" t="str">
            <v>088</v>
          </cell>
        </row>
        <row r="5943">
          <cell r="A5943" t="str">
            <v>O420</v>
          </cell>
          <cell r="B5943" t="str">
            <v>RUPTURA PREMATURA DE LAS MEMBRANAS, E INICIO DEL TRABAJO DE PARTO</v>
          </cell>
          <cell r="C5943" t="str">
            <v>088</v>
          </cell>
        </row>
        <row r="5944">
          <cell r="A5944" t="str">
            <v>O421</v>
          </cell>
          <cell r="B5944" t="str">
            <v>RUPTURA PREMATURA DE LAS MEMBRANAS, E INICIO DEL TRABAJO DE PARTO</v>
          </cell>
          <cell r="C5944" t="str">
            <v>088</v>
          </cell>
        </row>
        <row r="5945">
          <cell r="A5945" t="str">
            <v>O422</v>
          </cell>
          <cell r="B5945" t="str">
            <v>RUPTURA PREMATURA DE LAS MEMBRANAS, TRABAJO DE PARTO RETRASADO</v>
          </cell>
          <cell r="C5945" t="str">
            <v>088</v>
          </cell>
        </row>
        <row r="5946">
          <cell r="A5946" t="str">
            <v>O429</v>
          </cell>
          <cell r="B5946" t="str">
            <v>RUPTURA PREMATURA DE LAS MEMBRANAS, SIN OTRA ESPECIFICACION</v>
          </cell>
          <cell r="C5946" t="str">
            <v>088</v>
          </cell>
        </row>
        <row r="5947">
          <cell r="A5947" t="str">
            <v>O43</v>
          </cell>
          <cell r="B5947" t="str">
            <v>TRASTORNOS PLACENTARIOS</v>
          </cell>
          <cell r="C5947" t="str">
            <v>088</v>
          </cell>
        </row>
        <row r="5948">
          <cell r="A5948" t="str">
            <v>O430</v>
          </cell>
          <cell r="B5948" t="str">
            <v>SINDROME DE TRANSFUSION PLACENTARIA</v>
          </cell>
          <cell r="C5948" t="str">
            <v>088</v>
          </cell>
        </row>
        <row r="5949">
          <cell r="A5949" t="str">
            <v>O431</v>
          </cell>
          <cell r="B5949" t="str">
            <v>MALFORMACION DE LA PLACENTA</v>
          </cell>
          <cell r="C5949" t="str">
            <v>088</v>
          </cell>
        </row>
        <row r="5950">
          <cell r="A5950" t="str">
            <v>O438</v>
          </cell>
          <cell r="B5950" t="str">
            <v>OTROS TRASTORNOS PLACENTARIOS</v>
          </cell>
          <cell r="C5950" t="str">
            <v>088</v>
          </cell>
        </row>
        <row r="5951">
          <cell r="A5951" t="str">
            <v>O439</v>
          </cell>
          <cell r="B5951" t="str">
            <v>TRASTORNO DE LA PLACENTA, NO ESPECIFICADO</v>
          </cell>
          <cell r="C5951" t="str">
            <v>088</v>
          </cell>
        </row>
        <row r="5952">
          <cell r="A5952" t="str">
            <v>O44</v>
          </cell>
          <cell r="B5952" t="str">
            <v>PLACENTA PREVIA</v>
          </cell>
          <cell r="C5952" t="str">
            <v>088</v>
          </cell>
        </row>
        <row r="5953">
          <cell r="A5953" t="str">
            <v>O440</v>
          </cell>
          <cell r="B5953" t="str">
            <v>PLACENTA PREVIA CON ESPECIFICACION DE QUE NO HUBO HEMORRAGIA</v>
          </cell>
          <cell r="C5953" t="str">
            <v>088</v>
          </cell>
        </row>
        <row r="5954">
          <cell r="A5954" t="str">
            <v>O441</v>
          </cell>
          <cell r="B5954" t="str">
            <v>PLACENTA PREVIA CON HEMORRAGIA</v>
          </cell>
          <cell r="C5954" t="str">
            <v>088</v>
          </cell>
        </row>
        <row r="5955">
          <cell r="A5955" t="str">
            <v>O45</v>
          </cell>
          <cell r="B5955" t="str">
            <v>DESPRENDIMIENTO PREMATURO DE LA PLACENTA (ABRUPTIO PLACENTAE)</v>
          </cell>
          <cell r="C5955" t="str">
            <v>088</v>
          </cell>
        </row>
        <row r="5956">
          <cell r="A5956" t="str">
            <v>O450</v>
          </cell>
          <cell r="B5956" t="str">
            <v>DESPRENDIMIENTO PREMATURO DE LA PLACENTA CON DEFECTO DE LA COAGULAC</v>
          </cell>
          <cell r="C5956" t="str">
            <v>088</v>
          </cell>
        </row>
        <row r="5957">
          <cell r="A5957" t="str">
            <v>O458</v>
          </cell>
          <cell r="B5957" t="str">
            <v>OTROS DESPRENDIMIENTOS PREMATUROS DE LA PLACENTA</v>
          </cell>
          <cell r="C5957" t="str">
            <v>088</v>
          </cell>
        </row>
        <row r="5958">
          <cell r="A5958" t="str">
            <v>O459</v>
          </cell>
          <cell r="B5958" t="str">
            <v>DESPRENDIMIENTO PREMATURO DE LA PLACENTA, SIN OTRA ESPECIFICACION</v>
          </cell>
          <cell r="C5958" t="str">
            <v>088</v>
          </cell>
        </row>
        <row r="5959">
          <cell r="A5959" t="str">
            <v>O46</v>
          </cell>
          <cell r="B5959" t="str">
            <v>HEMORRAGIA ANTEPARTO, NO CLASIFICADA EN OTRA PARTE</v>
          </cell>
          <cell r="C5959" t="str">
            <v>088</v>
          </cell>
        </row>
        <row r="5960">
          <cell r="A5960" t="str">
            <v>O460</v>
          </cell>
          <cell r="B5960" t="str">
            <v>HEMORRAGIA ANTEPARTO CON DEFECTO DE LA COAGULACION</v>
          </cell>
          <cell r="C5960" t="str">
            <v>088</v>
          </cell>
        </row>
        <row r="5961">
          <cell r="A5961" t="str">
            <v>O468</v>
          </cell>
          <cell r="B5961" t="str">
            <v>OTRAS HEMORRAGIAS ANTEPARTO</v>
          </cell>
          <cell r="C5961" t="str">
            <v>088</v>
          </cell>
        </row>
        <row r="5962">
          <cell r="A5962" t="str">
            <v>O469</v>
          </cell>
          <cell r="B5962" t="str">
            <v>HEMORRAGIA ANTEPARTO, NO ESPECIFICADA</v>
          </cell>
          <cell r="C5962" t="str">
            <v>088</v>
          </cell>
        </row>
        <row r="5963">
          <cell r="A5963" t="str">
            <v>O47</v>
          </cell>
          <cell r="B5963" t="str">
            <v>FALSO TRABAJO DE PARTO</v>
          </cell>
          <cell r="C5963" t="str">
            <v>088</v>
          </cell>
        </row>
        <row r="5964">
          <cell r="A5964" t="str">
            <v>O470</v>
          </cell>
          <cell r="B5964" t="str">
            <v>FALSO TRABAJO DE PARTO ANTES DE LAS 37 SEMANAS COMPLETAS DE GESTAC</v>
          </cell>
          <cell r="C5964" t="str">
            <v>088</v>
          </cell>
        </row>
        <row r="5965">
          <cell r="A5965" t="str">
            <v>O471</v>
          </cell>
          <cell r="B5965" t="str">
            <v>FALSO TRABAJO DE PARTO A LAS 37 SEMANAS Y MAS SEMANAS COMPLETAS DE G</v>
          </cell>
          <cell r="C5965" t="str">
            <v>088</v>
          </cell>
        </row>
        <row r="5966">
          <cell r="A5966" t="str">
            <v>O479</v>
          </cell>
          <cell r="B5966" t="str">
            <v>FALSO TRABAJO DE PARTO, SIN OTRA ESPECIFICACION</v>
          </cell>
          <cell r="C5966" t="str">
            <v>088</v>
          </cell>
        </row>
        <row r="5967">
          <cell r="A5967" t="str">
            <v>O48</v>
          </cell>
          <cell r="B5967" t="str">
            <v>EMBARAZO PROLONGADO</v>
          </cell>
          <cell r="C5967" t="str">
            <v>088</v>
          </cell>
        </row>
        <row r="5968">
          <cell r="A5968" t="str">
            <v>O60</v>
          </cell>
          <cell r="B5968" t="str">
            <v>PARTO PREMATURO</v>
          </cell>
          <cell r="C5968" t="str">
            <v>088</v>
          </cell>
        </row>
        <row r="5969">
          <cell r="A5969" t="str">
            <v>O61</v>
          </cell>
          <cell r="B5969" t="str">
            <v>FRACASO DE LA INDUCCION DEL TRABAJO DE PARTO</v>
          </cell>
          <cell r="C5969" t="str">
            <v>088</v>
          </cell>
        </row>
        <row r="5970">
          <cell r="A5970" t="str">
            <v>O610</v>
          </cell>
          <cell r="B5970" t="str">
            <v>FRACASO DE LA INDUCCION DEL TRABAJO DE PARTO</v>
          </cell>
          <cell r="C5970" t="str">
            <v>088</v>
          </cell>
        </row>
        <row r="5971">
          <cell r="A5971" t="str">
            <v>O611</v>
          </cell>
          <cell r="B5971" t="str">
            <v>FRACASO DE LA INDUCCION INSTRUMENTAL DEL TRABAJO DE PARTO</v>
          </cell>
          <cell r="C5971" t="str">
            <v>088</v>
          </cell>
        </row>
        <row r="5972">
          <cell r="A5972" t="str">
            <v>O618</v>
          </cell>
          <cell r="B5972" t="str">
            <v>OTROS FRACASOS DE LA INDUCCION DEL TRABAJO DE PARTO</v>
          </cell>
          <cell r="C5972" t="str">
            <v>088</v>
          </cell>
        </row>
        <row r="5973">
          <cell r="A5973" t="str">
            <v>O619</v>
          </cell>
          <cell r="B5973" t="str">
            <v>FRACASO NO ESPECIFICADO DE LA INDUCCION DEL TRABAJO DE PARTO</v>
          </cell>
          <cell r="C5973" t="str">
            <v>088</v>
          </cell>
        </row>
        <row r="5974">
          <cell r="A5974" t="str">
            <v>O62</v>
          </cell>
          <cell r="B5974" t="str">
            <v>ANORMALIDADES DE LA DINAMICA DEL TRABAJO DE PARTO</v>
          </cell>
          <cell r="C5974" t="str">
            <v>088</v>
          </cell>
        </row>
        <row r="5975">
          <cell r="A5975" t="str">
            <v>O620</v>
          </cell>
          <cell r="B5975" t="str">
            <v>CONTRACCIONES PRIMARIAS INADECUADAS</v>
          </cell>
          <cell r="C5975" t="str">
            <v>088</v>
          </cell>
        </row>
        <row r="5976">
          <cell r="A5976" t="str">
            <v>O621</v>
          </cell>
          <cell r="B5976" t="str">
            <v>INERCIA UTERINA SECUNDARIA</v>
          </cell>
          <cell r="C5976" t="str">
            <v>088</v>
          </cell>
        </row>
        <row r="5977">
          <cell r="A5977" t="str">
            <v>O622</v>
          </cell>
          <cell r="B5977" t="str">
            <v>OTRAS INERCIAS UTERINAS</v>
          </cell>
          <cell r="C5977" t="str">
            <v>088</v>
          </cell>
        </row>
        <row r="5978">
          <cell r="A5978" t="str">
            <v>O623</v>
          </cell>
          <cell r="B5978" t="str">
            <v>TRABAJO DE PARTO PRECIPITADO</v>
          </cell>
          <cell r="C5978" t="str">
            <v>088</v>
          </cell>
        </row>
        <row r="5979">
          <cell r="A5979" t="str">
            <v>O624</v>
          </cell>
          <cell r="B5979" t="str">
            <v>CONTRACCIONES UTERINAS HIPERTONICAS, INCOORDINADAS Y PROLONGADAS</v>
          </cell>
          <cell r="C5979" t="str">
            <v>088</v>
          </cell>
        </row>
        <row r="5980">
          <cell r="A5980" t="str">
            <v>O628</v>
          </cell>
          <cell r="B5980" t="str">
            <v>OTRAS ANOMALIAS DINAMICAS DEL TRABAJO DE PARTO</v>
          </cell>
          <cell r="C5980" t="str">
            <v>088</v>
          </cell>
        </row>
        <row r="5981">
          <cell r="A5981" t="str">
            <v>O629</v>
          </cell>
          <cell r="B5981" t="str">
            <v>ANOMALIA DINAMICA DEL TRABAJO DE PARTO, NO ESPECIFICADA</v>
          </cell>
          <cell r="C5981" t="str">
            <v>088</v>
          </cell>
        </row>
        <row r="5982">
          <cell r="A5982" t="str">
            <v>O63</v>
          </cell>
          <cell r="B5982" t="str">
            <v>TRABAJO DE PARTO PROLONGADO</v>
          </cell>
          <cell r="C5982" t="str">
            <v>088</v>
          </cell>
        </row>
        <row r="5983">
          <cell r="A5983" t="str">
            <v>O630</v>
          </cell>
          <cell r="B5983" t="str">
            <v>PROLONGACION DEL PRIMER PERIODO (DEL TRABAJO DE PARTO)</v>
          </cell>
          <cell r="C5983" t="str">
            <v>088</v>
          </cell>
        </row>
        <row r="5984">
          <cell r="A5984" t="str">
            <v>O631</v>
          </cell>
          <cell r="B5984" t="str">
            <v>PROLONGACION DEL SEGUNDO PERIODO (DEL TRABAJO DE PARTO)</v>
          </cell>
          <cell r="C5984" t="str">
            <v>088</v>
          </cell>
        </row>
        <row r="5985">
          <cell r="A5985" t="str">
            <v>O632</v>
          </cell>
          <cell r="B5985" t="str">
            <v>RETRASO DE LA EXPULSION DEL SEGUNDO GEMELO, DEL TERCERO, ETC.</v>
          </cell>
          <cell r="C5985" t="str">
            <v>088</v>
          </cell>
        </row>
        <row r="5986">
          <cell r="A5986" t="str">
            <v>O639</v>
          </cell>
          <cell r="B5986" t="str">
            <v>TRABAJO DE PARTO PROLONGADO, NO ESPECIFICADO</v>
          </cell>
          <cell r="C5986" t="str">
            <v>088</v>
          </cell>
        </row>
        <row r="5987">
          <cell r="A5987" t="str">
            <v>O64</v>
          </cell>
          <cell r="B5987" t="str">
            <v>TRABAJO DE PARTO OBSTRUIDO DEBIDO A MALA POSICION Y PRESENTACION</v>
          </cell>
          <cell r="C5987" t="str">
            <v>088</v>
          </cell>
        </row>
        <row r="5988">
          <cell r="A5988" t="str">
            <v>O640</v>
          </cell>
          <cell r="B5988" t="str">
            <v>TRABAJO DE PARTO OBSTRUIDO DEBIDO A ROTACION INCOMPLETA DE LA CABEZA</v>
          </cell>
          <cell r="C5988" t="str">
            <v>088</v>
          </cell>
        </row>
        <row r="5989">
          <cell r="A5989" t="str">
            <v>O641</v>
          </cell>
          <cell r="B5989" t="str">
            <v>TRABAJO DE PARTO OBSTRUIDO DEBIDO A PRESENTACION DE NALGAS</v>
          </cell>
          <cell r="C5989" t="str">
            <v>088</v>
          </cell>
        </row>
        <row r="5990">
          <cell r="A5990" t="str">
            <v>O642</v>
          </cell>
          <cell r="B5990" t="str">
            <v>TRABAJO DE PARTO OBSTRUIDO DEBIDO A PRESENTACION DE CARA</v>
          </cell>
          <cell r="C5990" t="str">
            <v>088</v>
          </cell>
        </row>
        <row r="5991">
          <cell r="A5991" t="str">
            <v>O643</v>
          </cell>
          <cell r="B5991" t="str">
            <v>TRABAJO DE PARTO OBSTRUIDO DEBIDO A PRESENTACION DE FRENTE</v>
          </cell>
          <cell r="C5991" t="str">
            <v>088</v>
          </cell>
        </row>
        <row r="5992">
          <cell r="A5992" t="str">
            <v>O644</v>
          </cell>
          <cell r="B5992" t="str">
            <v>TRABAJO DE PARTO OBSTRUIDO DEBIDO A PRESENTACION DE HOMBRO</v>
          </cell>
          <cell r="C5992" t="str">
            <v>088</v>
          </cell>
        </row>
        <row r="5993">
          <cell r="A5993" t="str">
            <v>O645</v>
          </cell>
          <cell r="B5993" t="str">
            <v>TRABAJO DE PARTO OBSTRUIDO DEBIDO A PRESENTACION COMPUESTA</v>
          </cell>
          <cell r="C5993" t="str">
            <v>088</v>
          </cell>
        </row>
        <row r="5994">
          <cell r="A5994" t="str">
            <v>O648</v>
          </cell>
          <cell r="B5994" t="str">
            <v>TRABAJO DE PARTO OBSTRUIDO DEBIDO A OTRAS PRESENTACIONES ANORMALES</v>
          </cell>
          <cell r="C5994" t="str">
            <v>088</v>
          </cell>
        </row>
        <row r="5995">
          <cell r="A5995" t="str">
            <v>O649</v>
          </cell>
          <cell r="B5995" t="str">
            <v>TRABAJO DE PARTO OBSTRUIDO DEBIDO A PRESEN. ANORMAL DEL FETO NO ESPEC</v>
          </cell>
          <cell r="C5995" t="str">
            <v>088</v>
          </cell>
        </row>
        <row r="5996">
          <cell r="A5996" t="str">
            <v>O65</v>
          </cell>
          <cell r="B5996" t="str">
            <v>TRABAJO DE PARTO OBSTRUIDO DEBIDO A ANORMALIDAD DE LA PELVIS MATERNA</v>
          </cell>
          <cell r="C5996" t="str">
            <v>088</v>
          </cell>
        </row>
        <row r="5997">
          <cell r="A5997" t="str">
            <v>O650</v>
          </cell>
          <cell r="B5997" t="str">
            <v>TRABAJO DE PARTO OBSTRUIDO DEBIDO A DEFORMIDAD DE LA PELVIS</v>
          </cell>
          <cell r="C5997" t="str">
            <v>088</v>
          </cell>
        </row>
        <row r="5998">
          <cell r="A5998" t="str">
            <v>O651</v>
          </cell>
          <cell r="B5998" t="str">
            <v>TRABAJO DE PARTO OBSTRUIDO DEBIDO A ESTRECHEZ GENERAL DE LA PELVIS</v>
          </cell>
          <cell r="C5998" t="str">
            <v>088</v>
          </cell>
        </row>
        <row r="5999">
          <cell r="A5999" t="str">
            <v>O652</v>
          </cell>
          <cell r="B5999" t="str">
            <v>TRABAJO DE PARTO OBSTRUIDO DEBIDO A DISMINUCION DEL ESTRECHO SUPER</v>
          </cell>
          <cell r="C5999" t="str">
            <v>088</v>
          </cell>
        </row>
        <row r="6000">
          <cell r="A6000" t="str">
            <v>O653</v>
          </cell>
          <cell r="B6000" t="str">
            <v>TRABAJO DE PARTO OBSTRUIDO DEBIDO A DISMINUCION ESTRECHO INFERIOR</v>
          </cell>
          <cell r="C6000" t="str">
            <v>088</v>
          </cell>
        </row>
        <row r="6001">
          <cell r="A6001" t="str">
            <v>O654</v>
          </cell>
          <cell r="B6001" t="str">
            <v>TRABAJO DE PARTO OBSTRUIDO DEBIDO A DESPROPORCION FETOPELVIANA, SIN</v>
          </cell>
          <cell r="C6001" t="str">
            <v>088</v>
          </cell>
        </row>
        <row r="6002">
          <cell r="A6002" t="str">
            <v>O655</v>
          </cell>
          <cell r="B6002" t="str">
            <v>TRABAJO DE PARTO DEBIDO A ANOMALIAS DE LOS ORGANOS PELVIANOS MATERNOS</v>
          </cell>
          <cell r="C6002" t="str">
            <v>088</v>
          </cell>
        </row>
        <row r="6003">
          <cell r="A6003" t="str">
            <v>O658</v>
          </cell>
          <cell r="B6003" t="str">
            <v>TRABAJO DE PARTO OBSTRUIDO DEBIDO A OTRAS ANOMALIAS PELVIANAS MATER</v>
          </cell>
          <cell r="C6003" t="str">
            <v>088</v>
          </cell>
        </row>
        <row r="6004">
          <cell r="A6004" t="str">
            <v>O659</v>
          </cell>
          <cell r="B6004" t="str">
            <v>TRABAJO DE PARTO OBSTRUIDO DEBIDO A ANOMALIA PELVIANA NO ESPECIFICADA</v>
          </cell>
          <cell r="C6004" t="str">
            <v>088</v>
          </cell>
        </row>
        <row r="6005">
          <cell r="A6005" t="str">
            <v>O66</v>
          </cell>
          <cell r="B6005" t="str">
            <v>OTRAS OBSTRUCCIONES DEL TRABAJO DE PARTO</v>
          </cell>
          <cell r="C6005" t="str">
            <v>088</v>
          </cell>
        </row>
        <row r="6006">
          <cell r="A6006" t="str">
            <v>O660</v>
          </cell>
          <cell r="B6006" t="str">
            <v>TRABAJO DE PARTO OBSTRUIDO DEBIDO A DISTOCIA DE HOMBROS</v>
          </cell>
          <cell r="C6006" t="str">
            <v>088</v>
          </cell>
        </row>
        <row r="6007">
          <cell r="A6007" t="str">
            <v>O661</v>
          </cell>
          <cell r="B6007" t="str">
            <v>TRABAJO DE PARTO OBSTRUIDO DEBIDO A DISTOCIA GEMELAR</v>
          </cell>
          <cell r="C6007" t="str">
            <v>088</v>
          </cell>
        </row>
        <row r="6008">
          <cell r="A6008" t="str">
            <v>O662</v>
          </cell>
          <cell r="B6008" t="str">
            <v>TRABAJO DE PARTO OBSTRUIDO DEBIDO A DISTOCIA POR FETO INUSUALMENTE</v>
          </cell>
          <cell r="C6008" t="str">
            <v>088</v>
          </cell>
        </row>
        <row r="6009">
          <cell r="A6009" t="str">
            <v>O663</v>
          </cell>
          <cell r="B6009" t="str">
            <v>TRABAJO DE PARTO OBSTRUIDO DEBIDO A  OTRAS ANORMALIDADES DEL FETO</v>
          </cell>
          <cell r="C6009" t="str">
            <v>088</v>
          </cell>
        </row>
        <row r="6010">
          <cell r="A6010" t="str">
            <v>O664</v>
          </cell>
          <cell r="B6010" t="str">
            <v>FRACASO DE LA PRUEBA DEL TRABAJO DE PARTO, NO ESPECIFICADA</v>
          </cell>
          <cell r="C6010" t="str">
            <v>088</v>
          </cell>
        </row>
        <row r="6011">
          <cell r="A6011" t="str">
            <v>O665</v>
          </cell>
          <cell r="B6011" t="str">
            <v>FRACASO NO ESPECIFICADO DE LA APLICACION DE FORCEPS O DE VENTOSA EXTR.</v>
          </cell>
          <cell r="C6011" t="str">
            <v>088</v>
          </cell>
        </row>
        <row r="6012">
          <cell r="A6012" t="str">
            <v>O668</v>
          </cell>
          <cell r="B6012" t="str">
            <v>OTRAS OBSTRUCCIONES ESPECIFICADAS DEL TRABAJO DE PARTO</v>
          </cell>
          <cell r="C6012" t="str">
            <v>088</v>
          </cell>
        </row>
        <row r="6013">
          <cell r="A6013" t="str">
            <v>O669</v>
          </cell>
          <cell r="B6013" t="str">
            <v>TRABAJO DE PARTO OBSTRUIDO, SIN OTRA ESPECIFICACION</v>
          </cell>
          <cell r="C6013" t="str">
            <v>088</v>
          </cell>
        </row>
        <row r="6014">
          <cell r="A6014" t="str">
            <v>O67</v>
          </cell>
          <cell r="B6014" t="str">
            <v>TRABAJO DE PARTO Y PARTO COMPLICADOS POR HEMORRAGIA INTRAPARTO,NO</v>
          </cell>
          <cell r="C6014" t="str">
            <v>088</v>
          </cell>
        </row>
        <row r="6015">
          <cell r="A6015" t="str">
            <v>O670</v>
          </cell>
          <cell r="B6015" t="str">
            <v>HEMORRAGIA INTRAPARTO CON DEFECTOS DE LA COAGULACION</v>
          </cell>
          <cell r="C6015" t="str">
            <v>088</v>
          </cell>
        </row>
        <row r="6016">
          <cell r="A6016" t="str">
            <v>O678</v>
          </cell>
          <cell r="B6016" t="str">
            <v>OTRAS HEMORRAGIAS INTRAPARTO</v>
          </cell>
          <cell r="C6016" t="str">
            <v>088</v>
          </cell>
        </row>
        <row r="6017">
          <cell r="A6017" t="str">
            <v>O679</v>
          </cell>
          <cell r="B6017" t="str">
            <v>HEMORRAGIA INTRAPARTO, NO ESPECIFICADA</v>
          </cell>
          <cell r="C6017" t="str">
            <v>088</v>
          </cell>
        </row>
        <row r="6018">
          <cell r="A6018" t="str">
            <v>O68</v>
          </cell>
          <cell r="B6018" t="str">
            <v>TRABAJO DE PARTO Y PARTO COMPLICADOS POR SUFRIMIENTO FETAL</v>
          </cell>
          <cell r="C6018" t="str">
            <v>088</v>
          </cell>
        </row>
        <row r="6019">
          <cell r="A6019" t="str">
            <v>O680</v>
          </cell>
          <cell r="B6019" t="str">
            <v>TRABAJO DE PARTO Y PARTO COMPLICADO POR ANOMALIA DE LA FRECUENCIA CARD</v>
          </cell>
          <cell r="C6019" t="str">
            <v>088</v>
          </cell>
        </row>
        <row r="6020">
          <cell r="A6020" t="str">
            <v>O681</v>
          </cell>
          <cell r="B6020" t="str">
            <v>TRABAJO DE PARTO Y PARTO COMPLICADO POR LA PRESENCIA DE MECONIO EN LE</v>
          </cell>
          <cell r="C6020" t="str">
            <v>088</v>
          </cell>
        </row>
        <row r="6021">
          <cell r="A6021" t="str">
            <v>O682</v>
          </cell>
          <cell r="B6021" t="str">
            <v>TRABAJO DE PARTO Y PARTO COMPLICADOS POR ANOMLIA DE LA FRECUENCIA</v>
          </cell>
          <cell r="C6021" t="str">
            <v>088</v>
          </cell>
        </row>
        <row r="6022">
          <cell r="A6022" t="str">
            <v>O683</v>
          </cell>
          <cell r="B6022" t="str">
            <v>TRABAJO DE PARTO Y PARTO COMPLICADO POR EVIDENCIA BIOQUIMICA DE SUFRIM</v>
          </cell>
          <cell r="C6022" t="str">
            <v>088</v>
          </cell>
        </row>
        <row r="6023">
          <cell r="A6023" t="str">
            <v>O688</v>
          </cell>
          <cell r="B6023" t="str">
            <v>TRABAJO DE PARTO Y PARTO COMPLICADOS POR OTRAS EVIDENCIAS DE SUFRIMIEN</v>
          </cell>
          <cell r="C6023" t="str">
            <v>088</v>
          </cell>
        </row>
        <row r="6024">
          <cell r="A6024" t="str">
            <v>O689</v>
          </cell>
          <cell r="B6024" t="str">
            <v>TRABAJO DE PARTO Y PARTO COMPLICADOS POR SUFRIMIENTO FETAL, SIN OTRA E</v>
          </cell>
          <cell r="C6024" t="str">
            <v>088</v>
          </cell>
        </row>
        <row r="6025">
          <cell r="A6025" t="str">
            <v>O69</v>
          </cell>
          <cell r="B6025" t="str">
            <v>TRABAJO DE PARTO Y PARTO COMPLICADO POR PROBLEMAS DEL CORDON UMBILICAL</v>
          </cell>
          <cell r="C6025" t="str">
            <v>088</v>
          </cell>
        </row>
        <row r="6026">
          <cell r="A6026" t="str">
            <v>O690</v>
          </cell>
          <cell r="B6026" t="str">
            <v>TRABAJO DE PARTO Y PARTO COMPLICADOS POR PROLAPSO DEL CORDON UMB</v>
          </cell>
          <cell r="C6026" t="str">
            <v>088</v>
          </cell>
        </row>
        <row r="6027">
          <cell r="A6027" t="str">
            <v>O691</v>
          </cell>
          <cell r="B6027" t="str">
            <v>TRABAJO DE PARTO Y PARTO COMPLICADOS POR CIRCULAR PERICERVICAL DEL COR</v>
          </cell>
          <cell r="C6027" t="str">
            <v>088</v>
          </cell>
        </row>
        <row r="6028">
          <cell r="A6028" t="str">
            <v>O692</v>
          </cell>
          <cell r="B6028" t="str">
            <v>TRABAJO DE PARTO Y PARTO COMPLICADOS POR OTROS ENREDOS DEL CORDON</v>
          </cell>
          <cell r="C6028" t="str">
            <v>088</v>
          </cell>
        </row>
        <row r="6029">
          <cell r="A6029" t="str">
            <v>O693</v>
          </cell>
          <cell r="B6029" t="str">
            <v>TRABAJO DE PARTO Y PARTO COMPLICADOS POR CORDON UMBILICAL CORTO</v>
          </cell>
          <cell r="C6029" t="str">
            <v>088</v>
          </cell>
        </row>
        <row r="6030">
          <cell r="A6030" t="str">
            <v>O694</v>
          </cell>
          <cell r="B6030" t="str">
            <v>TRABAJO DE PARTO Y PARTO COMPLICADOS POR VASA PREVIA</v>
          </cell>
          <cell r="C6030" t="str">
            <v>088</v>
          </cell>
        </row>
        <row r="6031">
          <cell r="A6031" t="str">
            <v>O695</v>
          </cell>
          <cell r="B6031" t="str">
            <v>TRABAJO DE PARTO Y PARTO COMPLICADOS POR LESION VASCULAR DEL CORDON</v>
          </cell>
          <cell r="C6031" t="str">
            <v>088</v>
          </cell>
        </row>
        <row r="6032">
          <cell r="A6032" t="str">
            <v>O698</v>
          </cell>
          <cell r="B6032" t="str">
            <v>TRABAJO DE PARTO Y PARTO COMPLICADOS POR OTROS PROBLEMAS DEL CORDON</v>
          </cell>
          <cell r="C6032" t="str">
            <v>088</v>
          </cell>
        </row>
        <row r="6033">
          <cell r="A6033" t="str">
            <v>O699</v>
          </cell>
          <cell r="B6033" t="str">
            <v>TRABAJO DE PARTO Y PARTO COMPLICADOS POR PROBLEMAS NO ESPECIFICADOS</v>
          </cell>
          <cell r="C6033" t="str">
            <v>088</v>
          </cell>
        </row>
        <row r="6034">
          <cell r="A6034" t="str">
            <v>O70</v>
          </cell>
          <cell r="B6034" t="str">
            <v>DESGARRO PERINEAL DURANTE EL PARTO</v>
          </cell>
          <cell r="C6034" t="str">
            <v>088</v>
          </cell>
        </row>
        <row r="6035">
          <cell r="A6035" t="str">
            <v>O700</v>
          </cell>
          <cell r="B6035" t="str">
            <v>DESGARRO PERINEAL DE PRIMER GRADO DURANTE EL PARTO</v>
          </cell>
          <cell r="C6035" t="str">
            <v>088</v>
          </cell>
        </row>
        <row r="6036">
          <cell r="A6036" t="str">
            <v>O701</v>
          </cell>
          <cell r="B6036" t="str">
            <v>DESGARRO PERINEAL DE SEGUNDO GRADO DURANTE EL PARTO</v>
          </cell>
          <cell r="C6036" t="str">
            <v>088</v>
          </cell>
        </row>
        <row r="6037">
          <cell r="A6037" t="str">
            <v>O702</v>
          </cell>
          <cell r="B6037" t="str">
            <v>DESGARRO PERINEAL DE TERCER GRADO DURANTE EL PARTO</v>
          </cell>
          <cell r="C6037" t="str">
            <v>088</v>
          </cell>
        </row>
        <row r="6038">
          <cell r="A6038" t="str">
            <v>O703</v>
          </cell>
          <cell r="B6038" t="str">
            <v>DESGARRO PERINEAL DE CUARTO GRADO DURANTE EL PARTO</v>
          </cell>
          <cell r="C6038" t="str">
            <v>088</v>
          </cell>
        </row>
        <row r="6039">
          <cell r="A6039" t="str">
            <v>O709</v>
          </cell>
          <cell r="B6039" t="str">
            <v>DESGARRO PERINEAL DURANTE EL PARTO, DE GRADO NO ESPECIFICADO</v>
          </cell>
          <cell r="C6039" t="str">
            <v>088</v>
          </cell>
        </row>
        <row r="6040">
          <cell r="A6040" t="str">
            <v>O71</v>
          </cell>
          <cell r="B6040" t="str">
            <v>OTRO TRAUMA OBSTETRICO</v>
          </cell>
          <cell r="C6040" t="str">
            <v>088</v>
          </cell>
        </row>
        <row r="6041">
          <cell r="A6041" t="str">
            <v>O710</v>
          </cell>
          <cell r="B6041" t="str">
            <v>RUPTURA DEL UTERO ANTES DEL INICIO DEL TRABAJO DE PARTO</v>
          </cell>
          <cell r="C6041" t="str">
            <v>088</v>
          </cell>
        </row>
        <row r="6042">
          <cell r="A6042" t="str">
            <v>O711</v>
          </cell>
          <cell r="B6042" t="str">
            <v>RUPTURA DEL UTERO DURANTE EL TRABAJO DE PARTO</v>
          </cell>
          <cell r="C6042" t="str">
            <v>088</v>
          </cell>
        </row>
        <row r="6043">
          <cell r="A6043" t="str">
            <v>O712</v>
          </cell>
          <cell r="B6043" t="str">
            <v>INVERSION DE UTERO, POSTPARTO</v>
          </cell>
          <cell r="C6043" t="str">
            <v>088</v>
          </cell>
        </row>
        <row r="6044">
          <cell r="A6044" t="str">
            <v>O713</v>
          </cell>
          <cell r="B6044" t="str">
            <v>DESGARRO OBSTETRICO DEL CUELLO UTERINO</v>
          </cell>
          <cell r="C6044" t="str">
            <v>088</v>
          </cell>
        </row>
        <row r="6045">
          <cell r="A6045" t="str">
            <v>O714</v>
          </cell>
          <cell r="B6045" t="str">
            <v>DESGARRO VAGINAL OBSTETRICO ALTO, SOLO</v>
          </cell>
          <cell r="C6045" t="str">
            <v>088</v>
          </cell>
        </row>
        <row r="6046">
          <cell r="A6046" t="str">
            <v>O715</v>
          </cell>
          <cell r="B6046" t="str">
            <v>OTROS TRAUMATISMOS OBSTETRICOS DE LOS ORGANOS PELVIANOS</v>
          </cell>
          <cell r="C6046" t="str">
            <v>088</v>
          </cell>
        </row>
        <row r="6047">
          <cell r="A6047" t="str">
            <v>O716</v>
          </cell>
          <cell r="B6047" t="str">
            <v>TRAUMATISMO OBSTETRICO DE LOS LIGAMENTOS Y  ARTICULACIONES DE LA PELVI</v>
          </cell>
          <cell r="C6047" t="str">
            <v>088</v>
          </cell>
        </row>
        <row r="6048">
          <cell r="A6048" t="str">
            <v>O717</v>
          </cell>
          <cell r="B6048" t="str">
            <v>HEMATOMA OBSTETRICO DE LA PELVIS</v>
          </cell>
          <cell r="C6048" t="str">
            <v>088</v>
          </cell>
        </row>
        <row r="6049">
          <cell r="A6049" t="str">
            <v>O718</v>
          </cell>
          <cell r="B6049" t="str">
            <v>OTROS TRAUMAS OBSTETRICOS ESPECIFICADOS</v>
          </cell>
          <cell r="C6049" t="str">
            <v>088</v>
          </cell>
        </row>
        <row r="6050">
          <cell r="A6050" t="str">
            <v>O719</v>
          </cell>
          <cell r="B6050" t="str">
            <v>TRAUMA OBSTETRICO, NO ESPECIFICADO</v>
          </cell>
          <cell r="C6050" t="str">
            <v>088</v>
          </cell>
        </row>
        <row r="6051">
          <cell r="A6051" t="str">
            <v>O72</v>
          </cell>
          <cell r="B6051" t="str">
            <v>HEMORRAGIA POSTPARTO</v>
          </cell>
          <cell r="C6051" t="str">
            <v>088</v>
          </cell>
        </row>
        <row r="6052">
          <cell r="A6052" t="str">
            <v>O720</v>
          </cell>
          <cell r="B6052" t="str">
            <v>HEMORRAGIA DEL TERCER PERIODO DEL PARTO</v>
          </cell>
          <cell r="C6052" t="str">
            <v>088</v>
          </cell>
        </row>
        <row r="6053">
          <cell r="A6053" t="str">
            <v>O721</v>
          </cell>
          <cell r="B6053" t="str">
            <v>OTRAS HEMORRAGIAS POSTPARTO INMEDIATAS</v>
          </cell>
          <cell r="C6053" t="str">
            <v>088</v>
          </cell>
        </row>
        <row r="6054">
          <cell r="A6054" t="str">
            <v>O722</v>
          </cell>
          <cell r="B6054" t="str">
            <v>HEMORRAGIA POSTPARTO SECUNDARIA O TARDIA</v>
          </cell>
          <cell r="C6054" t="str">
            <v>088</v>
          </cell>
        </row>
        <row r="6055">
          <cell r="A6055" t="str">
            <v>O723</v>
          </cell>
          <cell r="B6055" t="str">
            <v>DEFECTO DE LA COAGULACION  POSTPARTO</v>
          </cell>
          <cell r="C6055" t="str">
            <v>088</v>
          </cell>
        </row>
        <row r="6056">
          <cell r="A6056" t="str">
            <v>O73</v>
          </cell>
          <cell r="B6056" t="str">
            <v>RETENCION DE LA PLACENTA O DE LAS MEMBRANAS, SIN HEMORRAGIA</v>
          </cell>
          <cell r="C6056" t="str">
            <v>088</v>
          </cell>
        </row>
        <row r="6057">
          <cell r="A6057" t="str">
            <v>O730</v>
          </cell>
          <cell r="B6057" t="str">
            <v>RETENCION DE LA PLACENTA SIN HEMORRAGIA</v>
          </cell>
          <cell r="C6057" t="str">
            <v>088</v>
          </cell>
        </row>
        <row r="6058">
          <cell r="A6058" t="str">
            <v>O731</v>
          </cell>
          <cell r="B6058" t="str">
            <v>RETENCION DE FRAGMENTOS DE LA PLACENTA O DE LAS MENBRANAS, SIN HEM.</v>
          </cell>
          <cell r="C6058" t="str">
            <v>088</v>
          </cell>
        </row>
        <row r="6059">
          <cell r="A6059" t="str">
            <v>O74</v>
          </cell>
          <cell r="B6059" t="str">
            <v>COMPLICACIONES DE LA ANESTESIA ADMINISTRADA DURANTE EL TRABAJO DE P</v>
          </cell>
          <cell r="C6059" t="str">
            <v>088</v>
          </cell>
        </row>
        <row r="6060">
          <cell r="A6060" t="str">
            <v>O740</v>
          </cell>
          <cell r="B6060" t="str">
            <v>NEUMONITIS POR ASPIRACION DEBIDA  A LA ANESTESIA ADM. DURANTE EL TRABA</v>
          </cell>
          <cell r="C6060" t="str">
            <v>088</v>
          </cell>
        </row>
        <row r="6061">
          <cell r="A6061" t="str">
            <v>O741</v>
          </cell>
          <cell r="B6061" t="str">
            <v>OTRAS COMPLICACIONES PULMONARES DEBIDAS A LA ANESTESIA ADMINISTRADA</v>
          </cell>
          <cell r="C6061" t="str">
            <v>088</v>
          </cell>
        </row>
        <row r="6062">
          <cell r="A6062" t="str">
            <v>O742</v>
          </cell>
          <cell r="B6062" t="str">
            <v>COMPLICACIONES CARDIACAS DE LA ANESTESIA ADM. DURANTE EL TRABAJO</v>
          </cell>
          <cell r="C6062" t="str">
            <v>088</v>
          </cell>
        </row>
        <row r="6063">
          <cell r="A6063" t="str">
            <v>O743</v>
          </cell>
          <cell r="B6063" t="str">
            <v>COMPLICACIONES DEL SISTEMA NERVIOSO CENTRAL POR LA ANESTESIA ADM</v>
          </cell>
          <cell r="C6063" t="str">
            <v>088</v>
          </cell>
        </row>
        <row r="6064">
          <cell r="A6064" t="str">
            <v>O744</v>
          </cell>
          <cell r="B6064" t="str">
            <v>REACCION TOXICA A LA ANESTESIA LOCAL ADMINISTRADA DURANTE EL TRABAJO</v>
          </cell>
          <cell r="C6064" t="str">
            <v>088</v>
          </cell>
        </row>
        <row r="6065">
          <cell r="A6065" t="str">
            <v>O745</v>
          </cell>
          <cell r="B6065" t="str">
            <v>CEFALALGIA INDUCIDA POR LA ANESTESIA ESPINAL O EPIDURAL ADMINISTRADA</v>
          </cell>
          <cell r="C6065" t="str">
            <v>088</v>
          </cell>
        </row>
        <row r="6066">
          <cell r="A6066" t="str">
            <v>O746</v>
          </cell>
          <cell r="B6066" t="str">
            <v>OTRAS COMPLICACIONES DE LA ANESTESIA ESPINAL O EPIDURAL ADMINISTRADA</v>
          </cell>
          <cell r="C6066" t="str">
            <v>088</v>
          </cell>
        </row>
        <row r="6067">
          <cell r="A6067" t="str">
            <v>O747</v>
          </cell>
          <cell r="B6067" t="str">
            <v>FALLA O DIFICULTAD EN LA INTUBACION DURANTE EL TRABAJO DE PARTO Y EL P</v>
          </cell>
          <cell r="C6067" t="str">
            <v>088</v>
          </cell>
        </row>
        <row r="6068">
          <cell r="A6068" t="str">
            <v>O748</v>
          </cell>
          <cell r="B6068" t="str">
            <v>OTRAS COMPLICACIONES DE LA ANESTESIA ADMINISTRADA DURANTE EL TRABAJO</v>
          </cell>
          <cell r="C6068" t="str">
            <v>088</v>
          </cell>
        </row>
        <row r="6069">
          <cell r="A6069" t="str">
            <v>O749</v>
          </cell>
          <cell r="B6069" t="str">
            <v>COMPLICACION NO ESPECIF. DE LA ANESTESIA ADMINIST. DURANTE EL TRABAJO</v>
          </cell>
          <cell r="C6069" t="str">
            <v>088</v>
          </cell>
        </row>
        <row r="6070">
          <cell r="A6070" t="str">
            <v>O75</v>
          </cell>
          <cell r="B6070" t="str">
            <v>OTRAS COMPLICACIONES DEL TRABAJO DE PARTO Y DEL PARTO, NO CLASIF. EN</v>
          </cell>
          <cell r="C6070" t="str">
            <v>088</v>
          </cell>
        </row>
        <row r="6071">
          <cell r="A6071" t="str">
            <v>O750</v>
          </cell>
          <cell r="B6071" t="str">
            <v>SUFRIMIENTO MATERNO DURANTE EL TRABAJO DE PARTO Y EL PARTO</v>
          </cell>
          <cell r="C6071" t="str">
            <v>088</v>
          </cell>
        </row>
        <row r="6072">
          <cell r="A6072" t="str">
            <v>O751</v>
          </cell>
          <cell r="B6072" t="str">
            <v>CHOQUE DURANTE O DESPUES DEL TRABAJO DE PARTO Y EL PARTO</v>
          </cell>
          <cell r="C6072" t="str">
            <v>088</v>
          </cell>
        </row>
        <row r="6073">
          <cell r="A6073" t="str">
            <v>O752</v>
          </cell>
          <cell r="B6073" t="str">
            <v>PIREXIA DURANTE EL TRABAJO DE PARTO, NO CLASIFICADA EN OTRA PARTE</v>
          </cell>
          <cell r="C6073" t="str">
            <v>088</v>
          </cell>
        </row>
        <row r="6074">
          <cell r="A6074" t="str">
            <v>O753</v>
          </cell>
          <cell r="B6074" t="str">
            <v>OTRAS INFECCIONES DURANTE EL TRABAJO DE PARTO</v>
          </cell>
          <cell r="C6074" t="str">
            <v>088</v>
          </cell>
        </row>
        <row r="6075">
          <cell r="A6075" t="str">
            <v>O754</v>
          </cell>
          <cell r="B6075" t="str">
            <v>OTRAS COMPLICACIONES DE LA CIRUGIA Y OTROS PROCEDIMIENTOS OBSTETRICOS</v>
          </cell>
          <cell r="C6075" t="str">
            <v>088</v>
          </cell>
        </row>
        <row r="6076">
          <cell r="A6076" t="str">
            <v>O755</v>
          </cell>
          <cell r="B6076" t="str">
            <v>RETRASO DEL PARTO DESPUES DE LA RUPTURA ARTIFICIAL DE LAS MEMBRANAS</v>
          </cell>
          <cell r="C6076" t="str">
            <v>088</v>
          </cell>
        </row>
        <row r="6077">
          <cell r="A6077" t="str">
            <v>O756</v>
          </cell>
          <cell r="B6077" t="str">
            <v>RETRASO DEL PARTO DESPUES DE LA RUPTURA ESPONTANEA O NO ESPECIFIC</v>
          </cell>
          <cell r="C6077" t="str">
            <v>088</v>
          </cell>
        </row>
        <row r="6078">
          <cell r="A6078" t="str">
            <v>O757</v>
          </cell>
          <cell r="B6078" t="str">
            <v>PARTO VAGINAL POSTERIOR A UNA CESAREA PREVIA</v>
          </cell>
          <cell r="C6078" t="str">
            <v>088</v>
          </cell>
        </row>
        <row r="6079">
          <cell r="A6079" t="str">
            <v>O758</v>
          </cell>
          <cell r="B6079" t="str">
            <v>OTRAS COMPLICACIONES ESPECIFICADAS DEL TRABAJO DE PARTO Y DEL PARTO</v>
          </cell>
          <cell r="C6079" t="str">
            <v>088</v>
          </cell>
        </row>
        <row r="6080">
          <cell r="A6080" t="str">
            <v>O759</v>
          </cell>
          <cell r="B6080" t="str">
            <v>COMPLICACION NO ESPECIFICADA DEL TRABAJO DE PARTO Y DEL PARTO</v>
          </cell>
          <cell r="C6080" t="str">
            <v>088</v>
          </cell>
        </row>
        <row r="6081">
          <cell r="A6081" t="str">
            <v>O80</v>
          </cell>
          <cell r="B6081" t="str">
            <v>PARTO UNICO ESPONTANEO</v>
          </cell>
          <cell r="C6081" t="str">
            <v>088</v>
          </cell>
        </row>
        <row r="6082">
          <cell r="A6082" t="str">
            <v>O800</v>
          </cell>
          <cell r="B6082" t="str">
            <v>PARTO UNICO ESPONTANEO, PRESENTACION CEFALICA DE VERTICE</v>
          </cell>
          <cell r="C6082" t="str">
            <v>088</v>
          </cell>
        </row>
        <row r="6083">
          <cell r="A6083" t="str">
            <v>O801</v>
          </cell>
          <cell r="B6083" t="str">
            <v>PARTO UNICO ESPONTANEO, PRESENTACION DE NALGAS O PODALICA</v>
          </cell>
          <cell r="C6083" t="str">
            <v>088</v>
          </cell>
        </row>
        <row r="6084">
          <cell r="A6084" t="str">
            <v>O808</v>
          </cell>
          <cell r="B6084" t="str">
            <v>PARTO UNICO ESPONTANEO, OTRAS PRESENTACIONES</v>
          </cell>
          <cell r="C6084" t="str">
            <v>088</v>
          </cell>
        </row>
        <row r="6085">
          <cell r="A6085" t="str">
            <v>O809</v>
          </cell>
          <cell r="B6085" t="str">
            <v>PARTO UNICO ESPONTANEO, SIN OTRA ESPECIFICACION</v>
          </cell>
          <cell r="C6085" t="str">
            <v>088</v>
          </cell>
        </row>
        <row r="6086">
          <cell r="A6086" t="str">
            <v>O81</v>
          </cell>
          <cell r="B6086" t="str">
            <v>PARTO UNICO CON FORCEPS Y VENTOSA EXTRACTORA</v>
          </cell>
          <cell r="C6086" t="str">
            <v>088</v>
          </cell>
        </row>
        <row r="6087">
          <cell r="A6087" t="str">
            <v>O810</v>
          </cell>
          <cell r="B6087" t="str">
            <v>PARTO CON FORCEPS BAJO</v>
          </cell>
          <cell r="C6087" t="str">
            <v>088</v>
          </cell>
        </row>
        <row r="6088">
          <cell r="A6088" t="str">
            <v>O811</v>
          </cell>
          <cell r="B6088" t="str">
            <v>PARTO CON FORCEPS MEDIO</v>
          </cell>
          <cell r="C6088" t="str">
            <v>088</v>
          </cell>
        </row>
        <row r="6089">
          <cell r="A6089" t="str">
            <v>O812</v>
          </cell>
          <cell r="B6089" t="str">
            <v>PARTO CON FORCEPS MEDIO CON ROTACION</v>
          </cell>
          <cell r="C6089" t="str">
            <v>088</v>
          </cell>
        </row>
        <row r="6090">
          <cell r="A6090" t="str">
            <v>O813</v>
          </cell>
          <cell r="B6090" t="str">
            <v>PARTO CON FORCEPS DE OTROS TIPOS Y LOS NO ESPECIFICADOS</v>
          </cell>
          <cell r="C6090" t="str">
            <v>088</v>
          </cell>
        </row>
        <row r="6091">
          <cell r="A6091" t="str">
            <v>O814</v>
          </cell>
          <cell r="B6091" t="str">
            <v>PARTO CON VENTOSA EXTRACTORA</v>
          </cell>
          <cell r="C6091" t="str">
            <v>088</v>
          </cell>
        </row>
        <row r="6092">
          <cell r="A6092" t="str">
            <v>O815</v>
          </cell>
          <cell r="B6092" t="str">
            <v>PARTO CON COMBINACION DE FORCEPS Y VENTOSA EXTRACTORA</v>
          </cell>
          <cell r="C6092" t="str">
            <v>088</v>
          </cell>
        </row>
        <row r="6093">
          <cell r="A6093" t="str">
            <v>O82</v>
          </cell>
          <cell r="B6093" t="str">
            <v>PARTO UNICO POR CESAREA</v>
          </cell>
          <cell r="C6093" t="str">
            <v>088</v>
          </cell>
        </row>
        <row r="6094">
          <cell r="A6094" t="str">
            <v>O820</v>
          </cell>
          <cell r="B6094" t="str">
            <v>PARTO POR CESAREA ELECTIVA</v>
          </cell>
          <cell r="C6094" t="str">
            <v>088</v>
          </cell>
        </row>
        <row r="6095">
          <cell r="A6095" t="str">
            <v>O821</v>
          </cell>
          <cell r="B6095" t="str">
            <v>PARTO POR CESAREA DE EMERGENCIA</v>
          </cell>
          <cell r="C6095" t="str">
            <v>088</v>
          </cell>
        </row>
        <row r="6096">
          <cell r="A6096" t="str">
            <v>O822</v>
          </cell>
          <cell r="B6096" t="str">
            <v>PARTO POR CESAREA CON HISTERECTOMIA</v>
          </cell>
          <cell r="C6096" t="str">
            <v>088</v>
          </cell>
        </row>
        <row r="6097">
          <cell r="A6097" t="str">
            <v>O828</v>
          </cell>
          <cell r="B6097" t="str">
            <v>OTROS PARTOS UNICOS POR CESAREA</v>
          </cell>
          <cell r="C6097" t="str">
            <v>088</v>
          </cell>
        </row>
        <row r="6098">
          <cell r="A6098" t="str">
            <v>O829</v>
          </cell>
          <cell r="B6098" t="str">
            <v>PARTO POR CESAREA, SIN OTRA ESPECIFICACION</v>
          </cell>
          <cell r="C6098" t="str">
            <v>088</v>
          </cell>
        </row>
        <row r="6099">
          <cell r="A6099" t="str">
            <v>O83</v>
          </cell>
          <cell r="B6099" t="str">
            <v>OTROS PARTOS UNICOS ASISTIDOS</v>
          </cell>
          <cell r="C6099" t="str">
            <v>088</v>
          </cell>
        </row>
        <row r="6100">
          <cell r="A6100" t="str">
            <v>O830</v>
          </cell>
          <cell r="B6100" t="str">
            <v>EXTRACCION DE NALGAS</v>
          </cell>
          <cell r="C6100" t="str">
            <v>088</v>
          </cell>
        </row>
        <row r="6101">
          <cell r="A6101" t="str">
            <v>O831</v>
          </cell>
          <cell r="B6101" t="str">
            <v>OTROS PARTOS UNICOS ASISTIDOS, DE NALGAS</v>
          </cell>
          <cell r="C6101" t="str">
            <v>088</v>
          </cell>
        </row>
        <row r="6102">
          <cell r="A6102" t="str">
            <v>O832</v>
          </cell>
          <cell r="B6102" t="str">
            <v>OTROS PARTOS UNICOS CON AYUDA DE MANIPULACION OBSTETRICA</v>
          </cell>
          <cell r="C6102" t="str">
            <v>088</v>
          </cell>
        </row>
        <row r="6103">
          <cell r="A6103" t="str">
            <v>O833</v>
          </cell>
          <cell r="B6103" t="str">
            <v>PARTO DE FETO VIABLE EN EMBARAZO ABDOMINAL</v>
          </cell>
          <cell r="C6103" t="str">
            <v>088</v>
          </cell>
        </row>
        <row r="6104">
          <cell r="A6104" t="str">
            <v>O834</v>
          </cell>
          <cell r="B6104" t="str">
            <v>OPERACION DESTRUCTIVA PARA FACILITAR EL PARTO</v>
          </cell>
          <cell r="C6104" t="str">
            <v>088</v>
          </cell>
        </row>
        <row r="6105">
          <cell r="A6105" t="str">
            <v>O838</v>
          </cell>
          <cell r="B6105" t="str">
            <v>OTROS PARTOS UNICOS ASISTIDOS ESPECIFICADOS</v>
          </cell>
          <cell r="C6105" t="str">
            <v>088</v>
          </cell>
        </row>
        <row r="6106">
          <cell r="A6106" t="str">
            <v>O839</v>
          </cell>
          <cell r="B6106" t="str">
            <v>PARTO UNICO ASISTIDO, SIN OTRA ESPECIFICACION</v>
          </cell>
          <cell r="C6106" t="str">
            <v>088</v>
          </cell>
        </row>
        <row r="6107">
          <cell r="A6107" t="str">
            <v>O84</v>
          </cell>
          <cell r="B6107" t="str">
            <v>PARTO MULTIPLE</v>
          </cell>
          <cell r="C6107" t="str">
            <v>088</v>
          </cell>
        </row>
        <row r="6108">
          <cell r="A6108" t="str">
            <v>O840</v>
          </cell>
          <cell r="B6108" t="str">
            <v>PARTO MULTIPLE, TODOS ESPONTANEOS</v>
          </cell>
          <cell r="C6108" t="str">
            <v>088</v>
          </cell>
        </row>
        <row r="6109">
          <cell r="A6109" t="str">
            <v>O841</v>
          </cell>
          <cell r="B6109" t="str">
            <v>PARTO MULTIPLE, TODOS POR FORCEPS Y VENTOSA EXTRACTORA</v>
          </cell>
          <cell r="C6109" t="str">
            <v>088</v>
          </cell>
        </row>
        <row r="6110">
          <cell r="A6110" t="str">
            <v>O842</v>
          </cell>
          <cell r="B6110" t="str">
            <v>PARTO MULTIPLE, TODOS POR CESAREA</v>
          </cell>
          <cell r="C6110" t="str">
            <v>088</v>
          </cell>
        </row>
        <row r="6111">
          <cell r="A6111" t="str">
            <v>O848</v>
          </cell>
          <cell r="B6111" t="str">
            <v>OTROS PARTOS MULTIPLES</v>
          </cell>
          <cell r="C6111" t="str">
            <v>088</v>
          </cell>
        </row>
        <row r="6112">
          <cell r="A6112" t="str">
            <v>O849</v>
          </cell>
          <cell r="B6112" t="str">
            <v>PARTO MULTIPLE, NO ESPECIFICADO</v>
          </cell>
          <cell r="C6112" t="str">
            <v>088</v>
          </cell>
        </row>
        <row r="6113">
          <cell r="A6113" t="str">
            <v>O85</v>
          </cell>
          <cell r="B6113" t="str">
            <v>SEPSIS PUERPERAL</v>
          </cell>
          <cell r="C6113" t="str">
            <v>088</v>
          </cell>
        </row>
        <row r="6114">
          <cell r="A6114" t="str">
            <v>O86</v>
          </cell>
          <cell r="B6114" t="str">
            <v>OTRAS INFECCIONES PUERPERALES</v>
          </cell>
          <cell r="C6114" t="str">
            <v>088</v>
          </cell>
        </row>
        <row r="6115">
          <cell r="A6115" t="str">
            <v>O860</v>
          </cell>
          <cell r="B6115" t="str">
            <v>INFECCION DE HERIDA QUIRURGICA OBSTETRICA</v>
          </cell>
          <cell r="C6115" t="str">
            <v>088</v>
          </cell>
        </row>
        <row r="6116">
          <cell r="A6116" t="str">
            <v>O861</v>
          </cell>
          <cell r="B6116" t="str">
            <v>OTRAS INFECCIONES GENITALES CONSECUTIVAS AL PARTO</v>
          </cell>
          <cell r="C6116" t="str">
            <v>088</v>
          </cell>
        </row>
        <row r="6117">
          <cell r="A6117" t="str">
            <v>O862</v>
          </cell>
          <cell r="B6117" t="str">
            <v>INFECCION DE LAS VIAS URINARIAS CONSECUTIVA AL PARTO</v>
          </cell>
          <cell r="C6117" t="str">
            <v>088</v>
          </cell>
        </row>
        <row r="6118">
          <cell r="A6118" t="str">
            <v>O863</v>
          </cell>
          <cell r="B6118" t="str">
            <v>OTRAS INFECCIONES DE LAS VIAS GENITOURINARIAS CONSECUTIVAS AL PARTO</v>
          </cell>
          <cell r="C6118" t="str">
            <v>088</v>
          </cell>
        </row>
        <row r="6119">
          <cell r="A6119" t="str">
            <v>O864</v>
          </cell>
          <cell r="B6119" t="str">
            <v>PIREXIA DE ORIGEN DESCONOCIDO CONSECUTIVA AL PARTO</v>
          </cell>
          <cell r="C6119" t="str">
            <v>088</v>
          </cell>
        </row>
        <row r="6120">
          <cell r="A6120" t="str">
            <v>O868</v>
          </cell>
          <cell r="B6120" t="str">
            <v>OTRAS INFECCIONES PUERPERALES ESPECIFICADAS</v>
          </cell>
          <cell r="C6120" t="str">
            <v>088</v>
          </cell>
        </row>
        <row r="6121">
          <cell r="A6121" t="str">
            <v>O87</v>
          </cell>
          <cell r="B6121" t="str">
            <v>COMPLICACIONES VENOSAS EN EL PUERPERIO</v>
          </cell>
          <cell r="C6121" t="str">
            <v>088</v>
          </cell>
        </row>
        <row r="6122">
          <cell r="A6122" t="str">
            <v>O870</v>
          </cell>
          <cell r="B6122" t="str">
            <v>TROMBOFLEBITIS SUPERFICIAL EN EL PUERPERIO</v>
          </cell>
          <cell r="C6122" t="str">
            <v>088</v>
          </cell>
        </row>
        <row r="6123">
          <cell r="A6123" t="str">
            <v>O871</v>
          </cell>
          <cell r="B6123" t="str">
            <v>FLEBOTROMBOSIS PROFUNDA EN EL PUERPERIO</v>
          </cell>
          <cell r="C6123" t="str">
            <v>088</v>
          </cell>
        </row>
        <row r="6124">
          <cell r="A6124" t="str">
            <v>O872</v>
          </cell>
          <cell r="B6124" t="str">
            <v>HEMORROIDES EN EL PUERPERIO</v>
          </cell>
          <cell r="C6124" t="str">
            <v>088</v>
          </cell>
        </row>
        <row r="6125">
          <cell r="A6125" t="str">
            <v>O873</v>
          </cell>
          <cell r="B6125" t="str">
            <v>TROMBOSIS VENOSA CEREBRAL EN EL PUERPERIO</v>
          </cell>
          <cell r="C6125" t="str">
            <v>088</v>
          </cell>
        </row>
        <row r="6126">
          <cell r="A6126" t="str">
            <v>O878</v>
          </cell>
          <cell r="B6126" t="str">
            <v>OTRAS COMPLICACIONES VENOSAS EN EL PUERPERIO</v>
          </cell>
          <cell r="C6126" t="str">
            <v>088</v>
          </cell>
        </row>
        <row r="6127">
          <cell r="A6127" t="str">
            <v>O879</v>
          </cell>
          <cell r="B6127" t="str">
            <v>COMPLICACION VENOSA EN EL PUERPERIO, NO ESPECIFICADA</v>
          </cell>
          <cell r="C6127" t="str">
            <v>088</v>
          </cell>
        </row>
        <row r="6128">
          <cell r="A6128" t="str">
            <v>O88</v>
          </cell>
          <cell r="B6128" t="str">
            <v>EMBOLIA OBSTETRICA</v>
          </cell>
          <cell r="C6128" t="str">
            <v>088</v>
          </cell>
        </row>
        <row r="6129">
          <cell r="A6129" t="str">
            <v>O880</v>
          </cell>
          <cell r="B6129" t="str">
            <v>EMBOLIA GASEOSA, OBSTETRICA</v>
          </cell>
          <cell r="C6129" t="str">
            <v>088</v>
          </cell>
        </row>
        <row r="6130">
          <cell r="A6130" t="str">
            <v>O881</v>
          </cell>
          <cell r="B6130" t="str">
            <v>EMBOLIA DE LIQUIDO AMNIOTICO</v>
          </cell>
          <cell r="C6130" t="str">
            <v>088</v>
          </cell>
        </row>
        <row r="6131">
          <cell r="A6131" t="str">
            <v>O882</v>
          </cell>
          <cell r="B6131" t="str">
            <v>EMBOLIA DE COAGULO SANGUINEO, OBSTETRICA</v>
          </cell>
          <cell r="C6131" t="str">
            <v>088</v>
          </cell>
        </row>
        <row r="6132">
          <cell r="A6132" t="str">
            <v>O883</v>
          </cell>
          <cell r="B6132" t="str">
            <v>EMBOLIA SEPTICA Y PIEMICA, OBSTETRICA</v>
          </cell>
          <cell r="C6132" t="str">
            <v>088</v>
          </cell>
        </row>
        <row r="6133">
          <cell r="A6133" t="str">
            <v>O888</v>
          </cell>
          <cell r="B6133" t="str">
            <v>OTRAS EMBOLIAS OBSTETRICAS</v>
          </cell>
          <cell r="C6133" t="str">
            <v>088</v>
          </cell>
        </row>
        <row r="6134">
          <cell r="A6134" t="str">
            <v>O89</v>
          </cell>
          <cell r="B6134" t="str">
            <v>COMPLICACIONES DE LA ANESTESIA ADMINISTRADA DURANTE EL PUERPERIO</v>
          </cell>
          <cell r="C6134" t="str">
            <v>088</v>
          </cell>
        </row>
        <row r="6135">
          <cell r="A6135" t="str">
            <v>O890</v>
          </cell>
          <cell r="B6135" t="str">
            <v>COMPLICACIONES PULMONARES DE LA ANESTESIA ADMIN. DURANTE EL PUERP.</v>
          </cell>
          <cell r="C6135" t="str">
            <v>088</v>
          </cell>
        </row>
        <row r="6136">
          <cell r="A6136" t="str">
            <v>O891</v>
          </cell>
          <cell r="B6136" t="str">
            <v>COMPLICACIONES CARDIACAS DE LA ANESTESIA ADMIN. DURANTE EL PUERPER.</v>
          </cell>
          <cell r="C6136" t="str">
            <v>088</v>
          </cell>
        </row>
        <row r="6137">
          <cell r="A6137" t="str">
            <v>O892</v>
          </cell>
          <cell r="B6137" t="str">
            <v>COMPLIC. DEL SIST. NERV. CENTRAL DEBIDAS A LA ANEST. ADMIN. DURANT.EL</v>
          </cell>
          <cell r="C6137" t="str">
            <v>088</v>
          </cell>
        </row>
        <row r="6138">
          <cell r="A6138" t="str">
            <v>O893</v>
          </cell>
          <cell r="B6138" t="str">
            <v>REACCION TOXICA A LA ANESTESIA LOCAL ADMIN. DURANTE EL PUERPERIO</v>
          </cell>
          <cell r="C6138" t="str">
            <v>088</v>
          </cell>
        </row>
        <row r="6139">
          <cell r="A6139" t="str">
            <v>O894</v>
          </cell>
          <cell r="B6139" t="str">
            <v>CEFALALGIA INDUCIDA POR LA ANEST. ESPINAL O EPIDURAL ADMIN. DURAN. EL</v>
          </cell>
          <cell r="C6139" t="str">
            <v>088</v>
          </cell>
        </row>
        <row r="6140">
          <cell r="A6140" t="str">
            <v>O895</v>
          </cell>
          <cell r="B6140" t="str">
            <v>OTRAS COMPLIC. DE LA ANEST. ESPINAL O EPIDURAL ADMIN. DURAN. EL PUERP</v>
          </cell>
          <cell r="C6140" t="str">
            <v>088</v>
          </cell>
        </row>
        <row r="6141">
          <cell r="A6141" t="str">
            <v>O896</v>
          </cell>
          <cell r="B6141" t="str">
            <v>FALLA O DIFICULTAD DE INTUBACION DURANTE EL PUERPERIO</v>
          </cell>
          <cell r="C6141" t="str">
            <v>088</v>
          </cell>
        </row>
        <row r="6142">
          <cell r="A6142" t="str">
            <v>O898</v>
          </cell>
          <cell r="B6142" t="str">
            <v>OTRAS COMPLIC. DE LA ANEST. ADMIN. DURANTE EL PUERPERIO</v>
          </cell>
          <cell r="C6142" t="str">
            <v>088</v>
          </cell>
        </row>
        <row r="6143">
          <cell r="A6143" t="str">
            <v>O899</v>
          </cell>
          <cell r="B6143" t="str">
            <v>COMPLICACION NO ESPECIFICADA DE LA ANEST. ADMIN. DURANTE EL PUERPERIO</v>
          </cell>
          <cell r="C6143" t="str">
            <v>088</v>
          </cell>
        </row>
        <row r="6144">
          <cell r="A6144" t="str">
            <v>O90</v>
          </cell>
          <cell r="B6144" t="str">
            <v>COMPLICACIONES DEL PUERPERIO, NO CLASIFICADAS EN OTRA PARTE</v>
          </cell>
          <cell r="C6144" t="str">
            <v>088</v>
          </cell>
        </row>
        <row r="6145">
          <cell r="A6145" t="str">
            <v>O900</v>
          </cell>
          <cell r="B6145" t="str">
            <v>DEHISCENCIA DE SUTURA DE CESAREA</v>
          </cell>
          <cell r="C6145" t="str">
            <v>088</v>
          </cell>
        </row>
        <row r="6146">
          <cell r="A6146" t="str">
            <v>O901</v>
          </cell>
          <cell r="B6146" t="str">
            <v>DEHISCENCIA DE SUTURA OBSTETRICA PERINEAL</v>
          </cell>
          <cell r="C6146" t="str">
            <v>088</v>
          </cell>
        </row>
        <row r="6147">
          <cell r="A6147" t="str">
            <v>O902</v>
          </cell>
          <cell r="B6147" t="str">
            <v>HEMATOMA DE HERIDA QUIRURGICA OBSTETRICA</v>
          </cell>
          <cell r="C6147" t="str">
            <v>088</v>
          </cell>
        </row>
        <row r="6148">
          <cell r="A6148" t="str">
            <v>O903</v>
          </cell>
          <cell r="B6148" t="str">
            <v>CARDIOMIOPATIA EN EL PUERPERIO</v>
          </cell>
          <cell r="C6148" t="str">
            <v>088</v>
          </cell>
        </row>
        <row r="6149">
          <cell r="A6149" t="str">
            <v>O904</v>
          </cell>
          <cell r="B6149" t="str">
            <v>INSUFICIENCIA RENAL AGUDA POSTPARTO</v>
          </cell>
          <cell r="C6149" t="str">
            <v>088</v>
          </cell>
        </row>
        <row r="6150">
          <cell r="A6150" t="str">
            <v>O905</v>
          </cell>
          <cell r="B6150" t="str">
            <v>TIROIDITIS POSTPARTO</v>
          </cell>
          <cell r="C6150" t="str">
            <v>088</v>
          </cell>
        </row>
        <row r="6151">
          <cell r="A6151" t="str">
            <v>O908</v>
          </cell>
          <cell r="B6151" t="str">
            <v>OTRAS COMPLICACIONES PUERPERALES, NO CLASIFICADAS EN OTRA PARTE</v>
          </cell>
          <cell r="C6151" t="str">
            <v>088</v>
          </cell>
        </row>
        <row r="6152">
          <cell r="A6152" t="str">
            <v>O909</v>
          </cell>
          <cell r="B6152" t="str">
            <v>COMPLICACION PUERPERAL, NO ESPECIFICADA</v>
          </cell>
          <cell r="C6152" t="str">
            <v>088</v>
          </cell>
        </row>
        <row r="6153">
          <cell r="A6153" t="str">
            <v>O91</v>
          </cell>
          <cell r="B6153" t="str">
            <v>INFECCIONES DE LA MAMA ASOCIADAS CON EL PARTO</v>
          </cell>
          <cell r="C6153" t="str">
            <v>088</v>
          </cell>
        </row>
        <row r="6154">
          <cell r="A6154" t="str">
            <v>O910</v>
          </cell>
          <cell r="B6154" t="str">
            <v>INFECCIONES DEL PEZON ASOCIADAS CON EL PARTO</v>
          </cell>
          <cell r="C6154" t="str">
            <v>088</v>
          </cell>
        </row>
        <row r="6155">
          <cell r="A6155" t="str">
            <v>O911</v>
          </cell>
          <cell r="B6155" t="str">
            <v>ABSCESO DE LA MAMA ASOCIADO CON EL PARTO</v>
          </cell>
          <cell r="C6155" t="str">
            <v>088</v>
          </cell>
        </row>
        <row r="6156">
          <cell r="A6156" t="str">
            <v>O912</v>
          </cell>
          <cell r="B6156" t="str">
            <v>MASTITIS NO PURULENTA ASOCIADA CON EL PARTO</v>
          </cell>
          <cell r="C6156" t="str">
            <v>088</v>
          </cell>
        </row>
        <row r="6157">
          <cell r="A6157" t="str">
            <v>O92</v>
          </cell>
          <cell r="B6157" t="str">
            <v>OTROS TRASTORNOS DE LA MAMA Y DE LA LACTANCIA ASOCIADA CON EL PARTO</v>
          </cell>
          <cell r="C6157" t="str">
            <v>088</v>
          </cell>
        </row>
        <row r="6158">
          <cell r="A6158" t="str">
            <v>O920</v>
          </cell>
          <cell r="B6158" t="str">
            <v>RETRACCION DEL PEZON ASOCIADA CON EL PARTO</v>
          </cell>
          <cell r="C6158" t="str">
            <v>088</v>
          </cell>
        </row>
        <row r="6159">
          <cell r="A6159" t="str">
            <v>O921</v>
          </cell>
          <cell r="B6159" t="str">
            <v>FISURAS DEL PEZON ASOCIDAS CON EL PARTO</v>
          </cell>
          <cell r="C6159" t="str">
            <v>088</v>
          </cell>
        </row>
        <row r="6160">
          <cell r="A6160" t="str">
            <v>O922</v>
          </cell>
          <cell r="B6160" t="str">
            <v>OTROS TRASTORNOS DE LA MAMA Y LOS NO ESPECIF. ASOCIADOS CON EL PARTO</v>
          </cell>
          <cell r="C6160" t="str">
            <v>088</v>
          </cell>
        </row>
        <row r="6161">
          <cell r="A6161" t="str">
            <v>O923</v>
          </cell>
          <cell r="B6161" t="str">
            <v>AGALACTIA</v>
          </cell>
          <cell r="C6161" t="str">
            <v>088</v>
          </cell>
        </row>
        <row r="6162">
          <cell r="A6162" t="str">
            <v>O924</v>
          </cell>
          <cell r="B6162" t="str">
            <v>HIPOGALACTIA</v>
          </cell>
          <cell r="C6162" t="str">
            <v>088</v>
          </cell>
        </row>
        <row r="6163">
          <cell r="A6163" t="str">
            <v>O925</v>
          </cell>
          <cell r="B6163" t="str">
            <v>SUPRESION DE LA LACTANCIA</v>
          </cell>
          <cell r="C6163" t="str">
            <v>088</v>
          </cell>
        </row>
        <row r="6164">
          <cell r="A6164" t="str">
            <v>O926</v>
          </cell>
          <cell r="B6164" t="str">
            <v>GALATORREA</v>
          </cell>
          <cell r="C6164" t="str">
            <v>088</v>
          </cell>
        </row>
        <row r="6165">
          <cell r="A6165" t="str">
            <v>O927</v>
          </cell>
          <cell r="B6165" t="str">
            <v>OTROS TRASTORNOS Y LOS NO ESPECIFICADOS DE LA LACTANCIA</v>
          </cell>
          <cell r="C6165" t="str">
            <v>088</v>
          </cell>
        </row>
        <row r="6166">
          <cell r="A6166" t="str">
            <v>O95</v>
          </cell>
          <cell r="B6166" t="str">
            <v>MUERTE OBSTETRICA DE CAUSA NO ESPECIFICADA</v>
          </cell>
          <cell r="C6166" t="str">
            <v>088</v>
          </cell>
        </row>
        <row r="6167">
          <cell r="A6167" t="str">
            <v>O96</v>
          </cell>
          <cell r="B6167" t="str">
            <v>MUERTE MATERNA DEBIDA A CUALQUIER CAUSA OBST. QUE OCURRE DESP. DE 42 D</v>
          </cell>
          <cell r="C6167" t="str">
            <v>088</v>
          </cell>
        </row>
        <row r="6168">
          <cell r="A6168" t="str">
            <v>O97</v>
          </cell>
          <cell r="B6168" t="str">
            <v>MUERTE POR SECUELAS DE CAUSAS OBSTETRICAS DIRECTAS</v>
          </cell>
          <cell r="C6168" t="str">
            <v>088</v>
          </cell>
        </row>
        <row r="6169">
          <cell r="A6169" t="str">
            <v>O98</v>
          </cell>
          <cell r="B6169" t="str">
            <v>ENFERM. MATERNAS INFECC. Y PARASIT. CLASIF. EN OTRA PARTE, PERO QUE CO</v>
          </cell>
          <cell r="C6169" t="str">
            <v>088</v>
          </cell>
        </row>
        <row r="6170">
          <cell r="A6170" t="str">
            <v>O980</v>
          </cell>
          <cell r="B6170" t="str">
            <v>TUBERCULOSIS QUE COMPLICAN EL EMBARAZO, EL PARTO Y EL PUERPERIO</v>
          </cell>
          <cell r="C6170" t="str">
            <v>088</v>
          </cell>
        </row>
        <row r="6171">
          <cell r="A6171" t="str">
            <v>O981</v>
          </cell>
          <cell r="B6171" t="str">
            <v>SIFILIS QUE COMPLICAN EL EMBARAZO, EL PARTO Y EL PUERPERIO</v>
          </cell>
          <cell r="C6171" t="str">
            <v>088</v>
          </cell>
        </row>
        <row r="6172">
          <cell r="A6172" t="str">
            <v>O982</v>
          </cell>
          <cell r="B6172" t="str">
            <v>GONORREA QUE COMPLICA EL EMBARAZO, EL PARTO Y EL PUERPERIO</v>
          </cell>
          <cell r="C6172" t="str">
            <v>088</v>
          </cell>
        </row>
        <row r="6173">
          <cell r="A6173" t="str">
            <v>O983</v>
          </cell>
          <cell r="B6173" t="str">
            <v>OTRAS INFECC. CON UN MODO DE TRANSMISION PREDOMIN. SEXUAL QUE COMPL</v>
          </cell>
          <cell r="C6173" t="str">
            <v>088</v>
          </cell>
        </row>
        <row r="6174">
          <cell r="A6174" t="str">
            <v>O984</v>
          </cell>
          <cell r="B6174" t="str">
            <v>HEPATITIS VIRAL QUE COMPLICA EL EMBARAZO, EL PARTO Y EL PUERPERIO</v>
          </cell>
          <cell r="C6174" t="str">
            <v>088</v>
          </cell>
        </row>
        <row r="6175">
          <cell r="A6175" t="str">
            <v>O985</v>
          </cell>
          <cell r="B6175" t="str">
            <v>OTRAS ENFERM. VIRALES QUE COMPLIC. EL EMBARAZO, EL PARTO Y EL PUERP</v>
          </cell>
          <cell r="C6175" t="str">
            <v>088</v>
          </cell>
        </row>
        <row r="6176">
          <cell r="A6176" t="str">
            <v>O986</v>
          </cell>
          <cell r="B6176" t="str">
            <v>ENFRM. CAUSADAS POR PROTOZOARIOS QUE COMPL. EL EMB. EL PARTO Y EL PUER</v>
          </cell>
          <cell r="C6176" t="str">
            <v>088</v>
          </cell>
        </row>
        <row r="6177">
          <cell r="A6177" t="str">
            <v>O988</v>
          </cell>
          <cell r="B6177" t="str">
            <v>OTRAS ENFERM. INFECC. Y PARASIT. MATERNAS QUE COMPL. EL EMB. EL PARTO</v>
          </cell>
          <cell r="C6177" t="str">
            <v>088</v>
          </cell>
        </row>
        <row r="6178">
          <cell r="A6178" t="str">
            <v>O989</v>
          </cell>
          <cell r="B6178" t="str">
            <v>ENFERM. INFECC. Y PARASIT. MATERNA NO ESPECIF. QUE COMPL. EL EMB. EL P</v>
          </cell>
          <cell r="C6178" t="str">
            <v>088</v>
          </cell>
        </row>
        <row r="6179">
          <cell r="A6179" t="str">
            <v>O99</v>
          </cell>
          <cell r="B6179" t="str">
            <v>OTRAS ENFERM. MATERNAS CLASIF. EN OTRA PARTE, PERO QUE COMPL. EL EMB.</v>
          </cell>
          <cell r="C6179" t="str">
            <v>088</v>
          </cell>
        </row>
        <row r="6180">
          <cell r="A6180" t="str">
            <v>O990</v>
          </cell>
          <cell r="B6180" t="str">
            <v>ANEMIA QUE COMPLICA EL EMBARAZO, EL PARTO Y EL PUERPERIO</v>
          </cell>
          <cell r="C6180" t="str">
            <v>088</v>
          </cell>
        </row>
        <row r="6181">
          <cell r="A6181" t="str">
            <v>O991</v>
          </cell>
          <cell r="B6181" t="str">
            <v>OTRAS ENF. DE LA SANGRE Y DE LOS ORGANOS HEMTOPOY. Y CIERTOS TRAST.</v>
          </cell>
          <cell r="C6181" t="str">
            <v>088</v>
          </cell>
        </row>
        <row r="6182">
          <cell r="A6182" t="str">
            <v>O992</v>
          </cell>
          <cell r="B6182" t="str">
            <v>ENF. ENDOCRINAS, DE LA NUTRICION Y DEL METABOLISMO QUE COMPL. EL EMB</v>
          </cell>
          <cell r="C6182" t="str">
            <v>088</v>
          </cell>
        </row>
        <row r="6183">
          <cell r="A6183" t="str">
            <v>O993</v>
          </cell>
          <cell r="B6183" t="str">
            <v>TRASTORNOS MENTALES Y ENF. DEL SIST. NERV.  QUE COMPL. EL EMB. EL PART</v>
          </cell>
          <cell r="C6183" t="str">
            <v>088</v>
          </cell>
        </row>
        <row r="6184">
          <cell r="A6184" t="str">
            <v>O994</v>
          </cell>
          <cell r="B6184" t="str">
            <v>ENF. DEL SIST. CIRCULATORIO QUE COMPL. EL EMBARAZO, EL PARTO Y EL PUER</v>
          </cell>
          <cell r="C6184" t="str">
            <v>088</v>
          </cell>
        </row>
        <row r="6185">
          <cell r="A6185" t="str">
            <v>O995</v>
          </cell>
          <cell r="B6185" t="str">
            <v>ENF. DEL SIST. RESPIRATORIO QUE COMPL. EL EMBARAZO, EL PARTO  Y EL PUE</v>
          </cell>
          <cell r="C6185" t="str">
            <v>088</v>
          </cell>
        </row>
        <row r="6186">
          <cell r="A6186" t="str">
            <v>O996</v>
          </cell>
          <cell r="B6186" t="str">
            <v>ENF. DEL SIST. DIGESTIVO QUE COMPL. EL EMBARAZO, EL PARTO Y EL PUERP</v>
          </cell>
          <cell r="C6186" t="str">
            <v>088</v>
          </cell>
        </row>
        <row r="6187">
          <cell r="A6187" t="str">
            <v>O997</v>
          </cell>
          <cell r="B6187" t="str">
            <v>ENF. DE LA PIEL Y DEL TEJIDO SUBCUT. QUE COMPL. EL EMB. EL PARTO Y EL</v>
          </cell>
          <cell r="C6187" t="str">
            <v>088</v>
          </cell>
        </row>
        <row r="6188">
          <cell r="A6188" t="str">
            <v>O998</v>
          </cell>
          <cell r="B6188" t="str">
            <v>OTRAS ENF. ESPECIF. Y AFECC. QUE COMPL. EL EMBARAZO, EL PARTO Y EL PUE</v>
          </cell>
          <cell r="C6188" t="str">
            <v>088</v>
          </cell>
        </row>
        <row r="6189">
          <cell r="A6189" t="str">
            <v>OT09</v>
          </cell>
          <cell r="B6189" t="str">
            <v>OTROS TRAUMATISMOS DE LA COLUMNA VERTEBRAL Y DEL TRONCO, NIVEL NO ESPE</v>
          </cell>
          <cell r="C6189" t="str">
            <v>00</v>
          </cell>
        </row>
        <row r="6190">
          <cell r="A6190" t="str">
            <v>P000</v>
          </cell>
          <cell r="B6190" t="str">
            <v>FETO Y RECIEN NACIDO AFECT. POR TRASTORNOS HIPERTENSIVOS DE LA MADRE</v>
          </cell>
          <cell r="C6190" t="str">
            <v>092</v>
          </cell>
        </row>
        <row r="6191">
          <cell r="A6191" t="str">
            <v>P001</v>
          </cell>
          <cell r="B6191" t="str">
            <v>FETO Y RECIEN NACIDO AFECT. POR ENF. RENALES Y DE LAS VIAS URIN. DE LA</v>
          </cell>
          <cell r="C6191" t="str">
            <v>092</v>
          </cell>
        </row>
        <row r="6192">
          <cell r="A6192" t="str">
            <v>P002</v>
          </cell>
          <cell r="B6192" t="str">
            <v>FETO Y RECIEN NACIDO AFECT. POR ENF. INFECC. Y PARASIT. DE LA MADRE</v>
          </cell>
          <cell r="C6192" t="str">
            <v>092</v>
          </cell>
        </row>
        <row r="6193">
          <cell r="A6193" t="str">
            <v>P003</v>
          </cell>
          <cell r="B6193" t="str">
            <v>FETO Y RECIEN NACIDO AFECT. POR OTRAS ENF. CIRCUL. Y RESP. DE LA MADRE</v>
          </cell>
          <cell r="C6193" t="str">
            <v>092</v>
          </cell>
        </row>
        <row r="6194">
          <cell r="A6194" t="str">
            <v>P004</v>
          </cell>
          <cell r="B6194" t="str">
            <v>FETO Y RECIEN NACIDO AFECT. POR TRAST. NUTRICIONALES DE LA MADRE</v>
          </cell>
          <cell r="C6194" t="str">
            <v>092</v>
          </cell>
        </row>
        <row r="6195">
          <cell r="A6195" t="str">
            <v>P005</v>
          </cell>
          <cell r="B6195" t="str">
            <v>FETO Y RECIEN NACIDO AFECT. POR TRAUMATISMO DE LA MADRE</v>
          </cell>
          <cell r="C6195" t="str">
            <v>092</v>
          </cell>
        </row>
        <row r="6196">
          <cell r="A6196" t="str">
            <v>P006</v>
          </cell>
          <cell r="B6196" t="str">
            <v>FETO Y RECIEN NACIDO AFECT. POR PROCED. QUIRURGICO EN LA MADRE</v>
          </cell>
          <cell r="C6196" t="str">
            <v>092</v>
          </cell>
        </row>
        <row r="6197">
          <cell r="A6197" t="str">
            <v>P007</v>
          </cell>
          <cell r="B6197" t="str">
            <v>FETO Y RECIEN NACIDO AFECT. POR OTRO PROCED. MEDICO EN LA MADRE, NO CL</v>
          </cell>
          <cell r="C6197" t="str">
            <v>092</v>
          </cell>
        </row>
        <row r="6198">
          <cell r="A6198" t="str">
            <v>P008</v>
          </cell>
          <cell r="B6198" t="str">
            <v>FETO Y RECIEN NACIDO AFECTADOS POR OTRAS AFECCIONES MATERNAS</v>
          </cell>
          <cell r="C6198" t="str">
            <v>092</v>
          </cell>
        </row>
        <row r="6199">
          <cell r="A6199" t="str">
            <v>P009</v>
          </cell>
          <cell r="B6199" t="str">
            <v>FETO Y RECIEN NACIDO AFECTADOS POR AFECCION MATERNA NO ESPECIFICADA</v>
          </cell>
          <cell r="C6199" t="str">
            <v>092</v>
          </cell>
        </row>
        <row r="6200">
          <cell r="A6200" t="str">
            <v>P01</v>
          </cell>
          <cell r="B6200" t="str">
            <v>FETO Y RECIEN NACIDO AFECTADOS POR COMPLICACIONES MATERNAS DEL EMB</v>
          </cell>
          <cell r="C6200" t="str">
            <v>092</v>
          </cell>
        </row>
        <row r="6201">
          <cell r="A6201" t="str">
            <v>P010</v>
          </cell>
          <cell r="B6201" t="str">
            <v>FETO Y RECIEN NACIDO AFECT. POR INCOMPETENCIA DEL CUELLO UTERINO</v>
          </cell>
          <cell r="C6201" t="str">
            <v>092</v>
          </cell>
        </row>
        <row r="6202">
          <cell r="A6202" t="str">
            <v>P011</v>
          </cell>
          <cell r="B6202" t="str">
            <v>FETO Y RECIEN NACIDO AFECT. POR RUPTURA PREMATURA DE LAS MEMBRANAS</v>
          </cell>
          <cell r="C6202" t="str">
            <v>092</v>
          </cell>
        </row>
        <row r="6203">
          <cell r="A6203" t="str">
            <v>P012</v>
          </cell>
          <cell r="B6203" t="str">
            <v>FETO Y RECIEN NACIDO AFECTADOS POR OLIGOHIDRAMNIOS</v>
          </cell>
          <cell r="C6203" t="str">
            <v>092</v>
          </cell>
        </row>
        <row r="6204">
          <cell r="A6204" t="str">
            <v>P013</v>
          </cell>
          <cell r="B6204" t="str">
            <v>FETO Y RECIEN NACIDO AFECTADOS POR POLIHIDRAMNIOS</v>
          </cell>
          <cell r="C6204" t="str">
            <v>092</v>
          </cell>
        </row>
        <row r="6205">
          <cell r="A6205" t="str">
            <v>P014</v>
          </cell>
          <cell r="B6205" t="str">
            <v>FETO Y RECIEN NACIDO AFECTADOS POR EMBARAZO ECTOPICO</v>
          </cell>
          <cell r="C6205" t="str">
            <v>092</v>
          </cell>
        </row>
        <row r="6206">
          <cell r="A6206" t="str">
            <v>P015</v>
          </cell>
          <cell r="B6206" t="str">
            <v>FETO Y RECIEN NACIDO AFECTADOS POR EMBARAZO MULTIPLE</v>
          </cell>
          <cell r="C6206" t="str">
            <v>092</v>
          </cell>
        </row>
        <row r="6207">
          <cell r="A6207" t="str">
            <v>P016</v>
          </cell>
          <cell r="B6207" t="str">
            <v>FETO Y RECIEN NACIDO AFECTADOS POR MUERTE MATERNA</v>
          </cell>
          <cell r="C6207" t="str">
            <v>092</v>
          </cell>
        </row>
        <row r="6208">
          <cell r="A6208" t="str">
            <v>P017</v>
          </cell>
          <cell r="B6208" t="str">
            <v>FETO Y RECIEN NACIDO AFECT. POR PRESENT. ANOMALA ANTES DEL TRAB. DEL P</v>
          </cell>
          <cell r="C6208" t="str">
            <v>092</v>
          </cell>
        </row>
        <row r="6209">
          <cell r="A6209" t="str">
            <v>P018</v>
          </cell>
          <cell r="B6209" t="str">
            <v>FETO Y RECIEN NACIDO AFECT. POR OTRAS COMPL. MATERNAS DEL EMBARAZO</v>
          </cell>
          <cell r="C6209" t="str">
            <v>092</v>
          </cell>
        </row>
        <row r="6210">
          <cell r="A6210" t="str">
            <v>P019</v>
          </cell>
          <cell r="B6210" t="str">
            <v>FETO Y RECIEN NACIDO AFECT. POR COMPL. MATERNAS NO ESPEC. DEL EMBAR.</v>
          </cell>
          <cell r="C6210" t="str">
            <v>092</v>
          </cell>
        </row>
        <row r="6211">
          <cell r="A6211" t="str">
            <v>P02</v>
          </cell>
          <cell r="B6211" t="str">
            <v>FETO Y RECIEN NACIDO AFECT. POR COMPL. DE LA PLACENTA, DEL CORDON UNB</v>
          </cell>
          <cell r="C6211" t="str">
            <v>092</v>
          </cell>
        </row>
        <row r="6212">
          <cell r="A6212" t="str">
            <v>P020</v>
          </cell>
          <cell r="B6212" t="str">
            <v>FETO Y RECIEN NACIDO AFECTADOS POR PLACENTA PREVIA</v>
          </cell>
          <cell r="C6212" t="str">
            <v>092</v>
          </cell>
        </row>
        <row r="6213">
          <cell r="A6213" t="str">
            <v>P021</v>
          </cell>
          <cell r="B6213" t="str">
            <v>FETRO Y RECIEN NACIDO AFECT. POR OTRAS FORMAS DE DESPREND. Y DE HEM</v>
          </cell>
          <cell r="C6213" t="str">
            <v>092</v>
          </cell>
        </row>
        <row r="6214">
          <cell r="A6214" t="str">
            <v>P022</v>
          </cell>
          <cell r="B6214" t="str">
            <v>FETO Y R/N AFECT. POR OTRAS ANORM. MORF. Y FUNC. DE LA PLACENTA Y LAS</v>
          </cell>
          <cell r="C6214" t="str">
            <v>092</v>
          </cell>
        </row>
        <row r="6215">
          <cell r="A6215" t="str">
            <v>P023</v>
          </cell>
          <cell r="B6215" t="str">
            <v>FETO Y R/N AFECTADOS POR SINDROMES DE TRANSFUSION PLACENTARIA</v>
          </cell>
          <cell r="C6215" t="str">
            <v>092</v>
          </cell>
        </row>
        <row r="6216">
          <cell r="A6216" t="str">
            <v>P024</v>
          </cell>
          <cell r="B6216" t="str">
            <v>FETO Y RECIEN NACIDO AFECTADOS POR PROLAPSO DEL CORDON UMBILICAL</v>
          </cell>
          <cell r="C6216" t="str">
            <v>092</v>
          </cell>
        </row>
        <row r="6217">
          <cell r="A6217" t="str">
            <v>P025</v>
          </cell>
          <cell r="B6217" t="str">
            <v>FETO Y R/N AFECTADOS POR OTRA COMPRESION DEL CORDON UMBILICAL</v>
          </cell>
          <cell r="C6217" t="str">
            <v>092</v>
          </cell>
        </row>
        <row r="6218">
          <cell r="A6218" t="str">
            <v>P026</v>
          </cell>
          <cell r="B6218" t="str">
            <v>FETO Y R/N AFECT. POR OTRAS COMPL. DEL CORDON UMBIL. Y LAS NO ESPECIF</v>
          </cell>
          <cell r="C6218" t="str">
            <v>092</v>
          </cell>
        </row>
        <row r="6219">
          <cell r="A6219" t="str">
            <v>P027</v>
          </cell>
          <cell r="B6219" t="str">
            <v>FETO Y RECIEN NACIDO AFECTADOS POR CORIOAMNIONITIS</v>
          </cell>
          <cell r="C6219" t="str">
            <v>092</v>
          </cell>
        </row>
        <row r="6220">
          <cell r="A6220" t="str">
            <v>P028</v>
          </cell>
          <cell r="B6220" t="str">
            <v>FETO Y RECIEN NACIDO AFECT. POR OTRAS ANORMALIDADES DE LAS MEMBRANAS</v>
          </cell>
          <cell r="C6220" t="str">
            <v>092</v>
          </cell>
        </row>
        <row r="6221">
          <cell r="A6221" t="str">
            <v>P029</v>
          </cell>
          <cell r="B6221" t="str">
            <v>FETO Y R/N AFECTADOS POR ANORMALIDAD NO ESPECIF. DE LAS MEMBRANAS</v>
          </cell>
          <cell r="C6221" t="str">
            <v>092</v>
          </cell>
        </row>
        <row r="6222">
          <cell r="A6222" t="str">
            <v>P03</v>
          </cell>
          <cell r="B6222" t="str">
            <v>FETO Y R/N AFECT. POR OTRAS COMPL. DEL TRABAJO Y DEL PARTO</v>
          </cell>
          <cell r="C6222" t="str">
            <v>092</v>
          </cell>
        </row>
        <row r="6223">
          <cell r="A6223" t="str">
            <v>P030</v>
          </cell>
          <cell r="B6223" t="str">
            <v>FETO Y RECIEN NACIDO AFECTADOS POR PARTO Y EXTRACCION DE NALGAS</v>
          </cell>
          <cell r="C6223" t="str">
            <v>092</v>
          </cell>
        </row>
        <row r="6224">
          <cell r="A6224" t="str">
            <v>P031</v>
          </cell>
          <cell r="B6224" t="str">
            <v>FETO Y R/N AFECT. POR OTRA PRESENT. ANOMALA, POSIC. ANOMALA Y DESPROP</v>
          </cell>
          <cell r="C6224" t="str">
            <v>092</v>
          </cell>
        </row>
        <row r="6225">
          <cell r="A6225" t="str">
            <v>P032</v>
          </cell>
          <cell r="B6225" t="str">
            <v>FETO Y RECIEN NACIDO AFECTADOS POR PARTO CON FORCEPS</v>
          </cell>
          <cell r="C6225" t="str">
            <v>092</v>
          </cell>
        </row>
        <row r="6226">
          <cell r="A6226" t="str">
            <v>P033</v>
          </cell>
          <cell r="B6226" t="str">
            <v>FETO Y RECIEN NACIDO AFECTADOS POR PARTO CON VENTOSA EXTRACTORA</v>
          </cell>
          <cell r="C6226" t="str">
            <v>092</v>
          </cell>
        </row>
        <row r="6227">
          <cell r="A6227" t="str">
            <v>P034</v>
          </cell>
          <cell r="B6227" t="str">
            <v>FETO Y RECIEN NACIDO AFECTADOS POR PARTO POR CESAREA</v>
          </cell>
          <cell r="C6227" t="str">
            <v>092</v>
          </cell>
        </row>
        <row r="6228">
          <cell r="A6228" t="str">
            <v>P035</v>
          </cell>
          <cell r="B6228" t="str">
            <v>FETO Y RECIEN NACIDO AFECTADOS POR PARTO PRECIPITADO</v>
          </cell>
          <cell r="C6228" t="str">
            <v>092</v>
          </cell>
        </row>
        <row r="6229">
          <cell r="A6229" t="str">
            <v>P036</v>
          </cell>
          <cell r="B6229" t="str">
            <v>FETO Y R/N AFECTADOS POR CONTRACCIONES UTERINAS ANORMALES</v>
          </cell>
          <cell r="C6229" t="str">
            <v>092</v>
          </cell>
        </row>
        <row r="6230">
          <cell r="A6230" t="str">
            <v>P038</v>
          </cell>
          <cell r="B6230" t="str">
            <v>FETO Y R/N AFECT. POR OTRAS COMPL. ESPECIF. DEL TRABAJO DE PARTO Y DEL</v>
          </cell>
          <cell r="C6230" t="str">
            <v>092</v>
          </cell>
        </row>
        <row r="6231">
          <cell r="A6231" t="str">
            <v>P039</v>
          </cell>
          <cell r="B6231" t="str">
            <v>FETO Y R/N AFECT. POR COMPL. NO ESPECIFICADAS DEL TRABAJO DEL PARTO</v>
          </cell>
          <cell r="C6231" t="str">
            <v>092</v>
          </cell>
        </row>
        <row r="6232">
          <cell r="A6232" t="str">
            <v>P04</v>
          </cell>
          <cell r="B6232" t="str">
            <v>FETO Y R/N AFECT. POR INFLUENCIAS NOCIVAS TRANSMIT. A TRAVES DE LA PLA</v>
          </cell>
          <cell r="C6232" t="str">
            <v>092</v>
          </cell>
        </row>
        <row r="6233">
          <cell r="A6233" t="str">
            <v>P040</v>
          </cell>
          <cell r="B6233" t="str">
            <v>FETO Y R/N AFECT. POR ANESTESIA Y ANALGESIA MATERNA EN EL EMB. EN EL P</v>
          </cell>
          <cell r="C6233" t="str">
            <v>092</v>
          </cell>
        </row>
        <row r="6234">
          <cell r="A6234" t="str">
            <v>P041</v>
          </cell>
          <cell r="B6234" t="str">
            <v>FETO Y RECIEN NACIDO POR OTRAS MEDICACIONES MATERNAS</v>
          </cell>
          <cell r="C6234" t="str">
            <v>092</v>
          </cell>
        </row>
        <row r="6235">
          <cell r="A6235" t="str">
            <v>P042</v>
          </cell>
          <cell r="B6235" t="str">
            <v>FETO Y RECIEN NACIDO AFECTADOS POR TABAQUISMO DE LA MADRE</v>
          </cell>
          <cell r="C6235" t="str">
            <v>092</v>
          </cell>
        </row>
        <row r="6236">
          <cell r="A6236" t="str">
            <v>P043</v>
          </cell>
          <cell r="B6236" t="str">
            <v>FETO Y RECIEN NACIDO AFECTADOS POR ALCOHOLISMO DE LA MADRE</v>
          </cell>
          <cell r="C6236" t="str">
            <v>092</v>
          </cell>
        </row>
        <row r="6237">
          <cell r="A6237" t="str">
            <v>P044</v>
          </cell>
          <cell r="B6237" t="str">
            <v>FETO Y RECIEN NACIDO AFECTADOS POR DROGADICCION MATERNA</v>
          </cell>
          <cell r="C6237" t="str">
            <v>092</v>
          </cell>
        </row>
        <row r="6238">
          <cell r="A6238" t="str">
            <v>P045</v>
          </cell>
          <cell r="B6238" t="str">
            <v>FETO Y R/N AFECT. POR EL USO MATERNO DE SUSTANC. QUIMIC. NUTRICIONALES</v>
          </cell>
          <cell r="C6238" t="str">
            <v>092</v>
          </cell>
        </row>
        <row r="6239">
          <cell r="A6239" t="str">
            <v>P046</v>
          </cell>
          <cell r="B6239" t="str">
            <v>FETO Y R/N AFECT. POR EXPOSIC. MATERNA A SUSTAN. QUIMICAS AMBIENTALES</v>
          </cell>
          <cell r="C6239" t="str">
            <v>092</v>
          </cell>
        </row>
        <row r="6240">
          <cell r="A6240" t="str">
            <v>P048</v>
          </cell>
          <cell r="B6240" t="str">
            <v>FETO Y R/N AFECTADOS POR OTRAS INFLUENCIAS NOCIVAS DE LA MADRE</v>
          </cell>
          <cell r="C6240" t="str">
            <v>092</v>
          </cell>
        </row>
        <row r="6241">
          <cell r="A6241" t="str">
            <v>P049</v>
          </cell>
          <cell r="B6241" t="str">
            <v>FETO Y R/N AFECT. POR INFLUENCIAS NOCIVAS DE LA MADRE, NO ESPECIFICADA</v>
          </cell>
          <cell r="C6241" t="str">
            <v>092</v>
          </cell>
        </row>
        <row r="6242">
          <cell r="A6242" t="str">
            <v>P05</v>
          </cell>
          <cell r="B6242" t="str">
            <v>RETARDO DEL CRECIMIENTO FETAL Y DESNUTRICION FETAL</v>
          </cell>
          <cell r="C6242" t="str">
            <v>092</v>
          </cell>
        </row>
        <row r="6243">
          <cell r="A6243" t="str">
            <v>P050</v>
          </cell>
          <cell r="B6243" t="str">
            <v>BAJO PESO PARA LA EDAD GESTACIONAL</v>
          </cell>
          <cell r="C6243" t="str">
            <v>092</v>
          </cell>
        </row>
        <row r="6244">
          <cell r="A6244" t="str">
            <v>P051</v>
          </cell>
          <cell r="B6244" t="str">
            <v>PEQUEÑO PARA LA EDAD GESTACIONAL</v>
          </cell>
          <cell r="C6244" t="str">
            <v>092</v>
          </cell>
        </row>
        <row r="6245">
          <cell r="A6245" t="str">
            <v>P052</v>
          </cell>
          <cell r="B6245" t="str">
            <v>DESNUTRICION FETAL, SIN MENCION DE PESO O TALLA PARA LA EDAD GESTACION</v>
          </cell>
          <cell r="C6245" t="str">
            <v>092</v>
          </cell>
        </row>
        <row r="6246">
          <cell r="A6246" t="str">
            <v>P059</v>
          </cell>
          <cell r="B6246" t="str">
            <v>RETARDO DEL CRECIMIENTO FETAL, NO ESPECIFICADO</v>
          </cell>
          <cell r="C6246" t="str">
            <v>092</v>
          </cell>
        </row>
        <row r="6247">
          <cell r="A6247" t="str">
            <v>P07</v>
          </cell>
          <cell r="B6247" t="str">
            <v>TRAST. RELAC. CON DURACION CORTA DE LA GEST. Y CON BAJO PESO AL NACER</v>
          </cell>
          <cell r="C6247" t="str">
            <v>092</v>
          </cell>
        </row>
        <row r="6248">
          <cell r="A6248" t="str">
            <v>P070</v>
          </cell>
          <cell r="B6248" t="str">
            <v>PESO EXTREMADAMEMTE BAJO AL NACER</v>
          </cell>
          <cell r="C6248" t="str">
            <v>092</v>
          </cell>
        </row>
        <row r="6249">
          <cell r="A6249" t="str">
            <v>P071</v>
          </cell>
          <cell r="B6249" t="str">
            <v>OTRO PESO BAJO AL NACER</v>
          </cell>
          <cell r="C6249" t="str">
            <v>092</v>
          </cell>
        </row>
        <row r="6250">
          <cell r="A6250" t="str">
            <v>P072</v>
          </cell>
          <cell r="B6250" t="str">
            <v>INMATURIDAD EXTREMA</v>
          </cell>
          <cell r="C6250" t="str">
            <v>092</v>
          </cell>
        </row>
        <row r="6251">
          <cell r="A6251" t="str">
            <v>P073</v>
          </cell>
          <cell r="B6251" t="str">
            <v>OTROS RECIEN NACIDOS PRETERMINO</v>
          </cell>
          <cell r="C6251" t="str">
            <v>092</v>
          </cell>
        </row>
        <row r="6252">
          <cell r="A6252" t="str">
            <v>P08</v>
          </cell>
          <cell r="B6252" t="str">
            <v>TRAST. RELAC. CON EL EMBARAZO PROLONG. Y CON SOBREPESO AL NACER</v>
          </cell>
          <cell r="C6252" t="str">
            <v>092</v>
          </cell>
        </row>
        <row r="6253">
          <cell r="A6253" t="str">
            <v>P080</v>
          </cell>
          <cell r="B6253" t="str">
            <v>RECIEN NACIDO EXCEPCIONALMEMTE GRANDE</v>
          </cell>
          <cell r="C6253" t="str">
            <v>092</v>
          </cell>
        </row>
        <row r="6254">
          <cell r="A6254" t="str">
            <v>P081</v>
          </cell>
          <cell r="B6254" t="str">
            <v>OTROS RECIEN NACIDOS CON SOBREPESO PARA LA EDAD GESTACIONAL</v>
          </cell>
          <cell r="C6254" t="str">
            <v>092</v>
          </cell>
        </row>
        <row r="6255">
          <cell r="A6255" t="str">
            <v>P082</v>
          </cell>
          <cell r="B6255" t="str">
            <v>RECIEN NACIDO POSTERMINO SIN SOBREPESO PARA SU EDAD GESTACIONAL</v>
          </cell>
          <cell r="C6255" t="str">
            <v>092</v>
          </cell>
        </row>
        <row r="6256">
          <cell r="A6256" t="str">
            <v>P10</v>
          </cell>
          <cell r="B6256" t="str">
            <v>HEMORRAGIA Y LACERACION INTRACRANEAL DEBIDAS A TRAUM. DEL NACIMIENTO</v>
          </cell>
          <cell r="C6256" t="str">
            <v>092</v>
          </cell>
        </row>
        <row r="6257">
          <cell r="A6257" t="str">
            <v>P100</v>
          </cell>
          <cell r="B6257" t="str">
            <v>HEMORRAGIA SUBDURAL DEBIDA A TRAUMATISMO DEL MACIMIENTO</v>
          </cell>
          <cell r="C6257" t="str">
            <v>092</v>
          </cell>
        </row>
        <row r="6258">
          <cell r="A6258" t="str">
            <v>P101</v>
          </cell>
          <cell r="B6258" t="str">
            <v>HEMORRAGIA CEREBRAL DEBIDA A TRAUMATISMO DEL NACIMIENTO</v>
          </cell>
          <cell r="C6258" t="str">
            <v>092</v>
          </cell>
        </row>
        <row r="6259">
          <cell r="A6259" t="str">
            <v>P102</v>
          </cell>
          <cell r="B6259" t="str">
            <v>HEMORRAGIA INTRAVENTICULAR DEBIDA A TRAUMATISMO DEL NACIMIENTO</v>
          </cell>
          <cell r="C6259" t="str">
            <v>092</v>
          </cell>
        </row>
        <row r="6260">
          <cell r="A6260" t="str">
            <v>P103</v>
          </cell>
          <cell r="B6260" t="str">
            <v>HEMORRAGIA SUBARACNOIDEA DEBIDA A TRAUMATISMO DEL NACIMIENTO</v>
          </cell>
          <cell r="C6260" t="str">
            <v>092</v>
          </cell>
        </row>
        <row r="6261">
          <cell r="A6261" t="str">
            <v>P104</v>
          </cell>
          <cell r="B6261" t="str">
            <v>DESGARRO TENTORIAL DEBIDO A TRAUMATISMO DEL NACIMIENTO</v>
          </cell>
          <cell r="C6261" t="str">
            <v>092</v>
          </cell>
        </row>
        <row r="6262">
          <cell r="A6262" t="str">
            <v>P108</v>
          </cell>
          <cell r="B6262" t="str">
            <v>OTRAS HEMORR. Y LACERAC. INTRACRAN. DEBIDAS A TRAUM. DEL NACIMIENTO</v>
          </cell>
          <cell r="C6262" t="str">
            <v>092</v>
          </cell>
        </row>
        <row r="6263">
          <cell r="A6263" t="str">
            <v>P109</v>
          </cell>
          <cell r="B6263" t="str">
            <v>HEMORR. Y LACERAC. INTRACRAN. NO ESPECIF. DEBIDAS A TRAUM. DEL NACIM</v>
          </cell>
          <cell r="C6263" t="str">
            <v>092</v>
          </cell>
        </row>
        <row r="6264">
          <cell r="A6264" t="str">
            <v>P11</v>
          </cell>
          <cell r="B6264" t="str">
            <v>OTROS TRAUMATISMOS DEL NACIMIENTO EN EL SISTEMA NERVIOSO CENTRAL</v>
          </cell>
          <cell r="C6264" t="str">
            <v>092</v>
          </cell>
        </row>
        <row r="6265">
          <cell r="A6265" t="str">
            <v>P110</v>
          </cell>
          <cell r="B6265" t="str">
            <v>EDEMA CEREBRAL DEBIDO A TRAUMATISMO DEL NACIMIENTO</v>
          </cell>
          <cell r="C6265" t="str">
            <v>092</v>
          </cell>
        </row>
        <row r="6266">
          <cell r="A6266" t="str">
            <v>P111</v>
          </cell>
          <cell r="B6266" t="str">
            <v>OTRAS LESIONES ESPECIFICADAS DEL ENCEFALO, DEBIDAS A TRAUM. DEL NAC.</v>
          </cell>
          <cell r="C6266" t="str">
            <v>092</v>
          </cell>
        </row>
        <row r="6267">
          <cell r="A6267" t="str">
            <v>P112</v>
          </cell>
          <cell r="B6267" t="str">
            <v>LESION NO ESPECIF. DEL ENCEFALO, DEBIDA A TRAUM. DEL NACIMIENTO</v>
          </cell>
          <cell r="C6267" t="str">
            <v>092</v>
          </cell>
        </row>
        <row r="6268">
          <cell r="A6268" t="str">
            <v>P113</v>
          </cell>
          <cell r="B6268" t="str">
            <v>TRAUMATISMO DEL NACIMIENTO EN EL NERVIO FACIAL</v>
          </cell>
          <cell r="C6268" t="str">
            <v>092</v>
          </cell>
        </row>
        <row r="6269">
          <cell r="A6269" t="str">
            <v>P114</v>
          </cell>
          <cell r="B6269" t="str">
            <v>TRAUMATISMO DEL NACIMIENTO EN OTROS NERVIOS CRANEALES</v>
          </cell>
          <cell r="C6269" t="str">
            <v>092</v>
          </cell>
        </row>
        <row r="6270">
          <cell r="A6270" t="str">
            <v>P115</v>
          </cell>
          <cell r="B6270" t="str">
            <v>TRAUMATISMO DEL NACIMIENTO EN LA COLUMNA VERTEBRAL Y EN LA MEDULA ESP</v>
          </cell>
          <cell r="C6270" t="str">
            <v>092</v>
          </cell>
        </row>
        <row r="6271">
          <cell r="A6271" t="str">
            <v>P119</v>
          </cell>
          <cell r="B6271" t="str">
            <v>TRAUMATISMO DEL NACIMIENTO EN EL SISTEMA NERVIOSO CENTRAL NO ESPECIF</v>
          </cell>
          <cell r="C6271" t="str">
            <v>092</v>
          </cell>
        </row>
        <row r="6272">
          <cell r="A6272" t="str">
            <v>P12</v>
          </cell>
          <cell r="B6272" t="str">
            <v>TRAUMATISMO DEL NACIMIENTO EN EL CUERO CABELLUDO</v>
          </cell>
          <cell r="C6272" t="str">
            <v>092</v>
          </cell>
        </row>
        <row r="6273">
          <cell r="A6273" t="str">
            <v>P120</v>
          </cell>
          <cell r="B6273" t="str">
            <v>CEFALOHEMATOMA DEBIDO A TRAUMATISMO DEL NACIMIENTO</v>
          </cell>
          <cell r="C6273" t="str">
            <v>092</v>
          </cell>
        </row>
        <row r="6274">
          <cell r="A6274" t="str">
            <v>P121</v>
          </cell>
          <cell r="B6274" t="str">
            <v>CAPUT SUCCEDANEUM DEBIDO A TRAUMATISMO DEL NACIMIENTO</v>
          </cell>
          <cell r="C6274" t="str">
            <v>092</v>
          </cell>
        </row>
        <row r="6275">
          <cell r="A6275" t="str">
            <v>P122</v>
          </cell>
          <cell r="B6275" t="str">
            <v>HEMORR. EPICRANEAL SUBAPONEUROTICA DEBIDA A TRAUM. DEL NACIMIENTO</v>
          </cell>
          <cell r="C6275" t="str">
            <v>092</v>
          </cell>
        </row>
        <row r="6276">
          <cell r="A6276" t="str">
            <v>P123</v>
          </cell>
          <cell r="B6276" t="str">
            <v>EQUINOSIS DEL CUERO CABELLUDO DEBIDA A TRAUM. DEL NACIMIENTO</v>
          </cell>
          <cell r="C6276" t="str">
            <v>092</v>
          </cell>
        </row>
        <row r="6277">
          <cell r="A6277" t="str">
            <v>P124</v>
          </cell>
          <cell r="B6277" t="str">
            <v>TRAUM. EN EL CUERO CABELLUDO DEL R/N POR MONITOREO FETAL</v>
          </cell>
          <cell r="C6277" t="str">
            <v>092</v>
          </cell>
        </row>
        <row r="6278">
          <cell r="A6278" t="str">
            <v>P128</v>
          </cell>
          <cell r="B6278" t="str">
            <v>OTROS TRAUMATISMOS DEL NACIMIENTO EN EL CUERO CABELLUDO</v>
          </cell>
          <cell r="C6278" t="str">
            <v>092</v>
          </cell>
        </row>
        <row r="6279">
          <cell r="A6279" t="str">
            <v>P129</v>
          </cell>
          <cell r="B6279" t="str">
            <v>TRAUMATISMO DEL NACIMIENTO EN EL CUERO CABELLUDO, NO ESPECIFICADO</v>
          </cell>
          <cell r="C6279" t="str">
            <v>092</v>
          </cell>
        </row>
        <row r="6280">
          <cell r="A6280" t="str">
            <v>P13</v>
          </cell>
          <cell r="B6280" t="str">
            <v>TRAUMATISMO DEL ESQUELETO DURANTE EL NACIMIENTO</v>
          </cell>
          <cell r="C6280" t="str">
            <v>092</v>
          </cell>
        </row>
        <row r="6281">
          <cell r="A6281" t="str">
            <v>P130</v>
          </cell>
          <cell r="B6281" t="str">
            <v>FRACTURA DEL CRANEO DEBIDA A TRAUMATISMO DEL NACIMIENTO</v>
          </cell>
          <cell r="C6281" t="str">
            <v>092</v>
          </cell>
        </row>
        <row r="6282">
          <cell r="A6282" t="str">
            <v>P131</v>
          </cell>
          <cell r="B6282" t="str">
            <v>OTROS TRAUMATISMOS DEL CRANEO DURANTE EL NACIMIENTO</v>
          </cell>
          <cell r="C6282" t="str">
            <v>092</v>
          </cell>
        </row>
        <row r="6283">
          <cell r="A6283" t="str">
            <v>P132</v>
          </cell>
          <cell r="B6283" t="str">
            <v>TRAUMATISMO DEL FEMUR DURANTE EL NACIMIENTO</v>
          </cell>
          <cell r="C6283" t="str">
            <v>092</v>
          </cell>
        </row>
        <row r="6284">
          <cell r="A6284" t="str">
            <v>P133</v>
          </cell>
          <cell r="B6284" t="str">
            <v>TRAUMATISMO DE OTROS HUESOS LARGOS DURANTE EL NACIMIENTO</v>
          </cell>
          <cell r="C6284" t="str">
            <v>092</v>
          </cell>
        </row>
        <row r="6285">
          <cell r="A6285" t="str">
            <v>P134</v>
          </cell>
          <cell r="B6285" t="str">
            <v>FRACTURA DE LA CLAVICULA DEBIDA A TRAUMATISMO DEL NACIMIENTO</v>
          </cell>
          <cell r="C6285" t="str">
            <v>092</v>
          </cell>
        </row>
        <row r="6286">
          <cell r="A6286" t="str">
            <v>P138</v>
          </cell>
          <cell r="B6286" t="str">
            <v>TRAUMATISMO DEL NACIMIENTO EN OTRAS PARTES DEL ESQUELETO</v>
          </cell>
          <cell r="C6286" t="str">
            <v>092</v>
          </cell>
        </row>
        <row r="6287">
          <cell r="A6287" t="str">
            <v>P139</v>
          </cell>
          <cell r="B6287" t="str">
            <v>TRAUMATISMO NO ESPECIFICADO DEL ESQUELETO DURANTE EL NACIMIENTO</v>
          </cell>
          <cell r="C6287" t="str">
            <v>092</v>
          </cell>
        </row>
        <row r="6288">
          <cell r="A6288" t="str">
            <v>P14</v>
          </cell>
          <cell r="B6288" t="str">
            <v>TRAUMATISMO DEL SISTEMA NERVIOSO PERIFERICO DURANTE EL NACIMIENTO</v>
          </cell>
          <cell r="C6288" t="str">
            <v>092</v>
          </cell>
        </row>
        <row r="6289">
          <cell r="A6289" t="str">
            <v>P140</v>
          </cell>
          <cell r="B6289" t="str">
            <v>PARALISIS DE ERB DEBIDA A TRAUMATISMO DEL NACIMIENTO</v>
          </cell>
          <cell r="C6289" t="str">
            <v>092</v>
          </cell>
        </row>
        <row r="6290">
          <cell r="A6290" t="str">
            <v>P141</v>
          </cell>
          <cell r="B6290" t="str">
            <v>PARALISIS DE KLUMPKE DEBIDA A TRAUMATISMO DEL NACIMIENTO</v>
          </cell>
          <cell r="C6290" t="str">
            <v>092</v>
          </cell>
        </row>
        <row r="6291">
          <cell r="A6291" t="str">
            <v>P142</v>
          </cell>
          <cell r="B6291" t="str">
            <v>PARALISIS DEL NERVIO FRENICO DEBIDA A TRAUMATISMO DEL NACIMIENTO</v>
          </cell>
          <cell r="C6291" t="str">
            <v>092</v>
          </cell>
        </row>
        <row r="6292">
          <cell r="A6292" t="str">
            <v>P143</v>
          </cell>
          <cell r="B6292" t="str">
            <v>OTRO TRAUMATISMO DEL PLEXO BRAQUIAL DURANTE EL NACIMIENTO</v>
          </cell>
          <cell r="C6292" t="str">
            <v>092</v>
          </cell>
        </row>
        <row r="6293">
          <cell r="A6293" t="str">
            <v>P148</v>
          </cell>
          <cell r="B6293" t="str">
            <v>TRAUM. DURANTE EL NACIM. EN OTRAS PARTES DEL SISTEMA NERVIOSO PERIF</v>
          </cell>
          <cell r="C6293" t="str">
            <v>092</v>
          </cell>
        </row>
        <row r="6294">
          <cell r="A6294" t="str">
            <v>P149</v>
          </cell>
          <cell r="B6294" t="str">
            <v>TRAUM. NO ESPECIF. DEL SIST. NERV. PERIFERICO DURANTE EL NACIMIENTO</v>
          </cell>
          <cell r="C6294" t="str">
            <v>092</v>
          </cell>
        </row>
        <row r="6295">
          <cell r="A6295" t="str">
            <v>P15</v>
          </cell>
          <cell r="B6295" t="str">
            <v>OTROS TRAUMATIMOS DEL NACIMIENTO</v>
          </cell>
          <cell r="C6295" t="str">
            <v>092</v>
          </cell>
        </row>
        <row r="6296">
          <cell r="A6296" t="str">
            <v>P150</v>
          </cell>
          <cell r="B6296" t="str">
            <v>LESION DEL HIGADO DURANTE EL NACIMIENTO</v>
          </cell>
          <cell r="C6296" t="str">
            <v>092</v>
          </cell>
        </row>
        <row r="6297">
          <cell r="A6297" t="str">
            <v>P151</v>
          </cell>
          <cell r="B6297" t="str">
            <v>LESION DEL BAZO DURANTE EL NACIMIENTO</v>
          </cell>
          <cell r="C6297" t="str">
            <v>092</v>
          </cell>
        </row>
        <row r="6298">
          <cell r="A6298" t="str">
            <v>P152</v>
          </cell>
          <cell r="B6298" t="str">
            <v>TRAUMATISMO DEL MUSCULO ESTERNOCLEIDOMASTOIDEO DURANTE EL NACIM</v>
          </cell>
          <cell r="C6298" t="str">
            <v>092</v>
          </cell>
        </row>
        <row r="6299">
          <cell r="A6299" t="str">
            <v>P153</v>
          </cell>
          <cell r="B6299" t="str">
            <v>TRAUMATISMO OCULAR DURANTE EL NACIMIENTO</v>
          </cell>
          <cell r="C6299" t="str">
            <v>092</v>
          </cell>
        </row>
        <row r="6300">
          <cell r="A6300" t="str">
            <v>P154</v>
          </cell>
          <cell r="B6300" t="str">
            <v>TRAUMATISMO FACIAL DURANTE EL NACIMIENTO</v>
          </cell>
          <cell r="C6300" t="str">
            <v>092</v>
          </cell>
        </row>
        <row r="6301">
          <cell r="A6301" t="str">
            <v>P155</v>
          </cell>
          <cell r="B6301" t="str">
            <v>TRAUMATISMO DE LOS GENITALES EXTERNOS DURANTE EL NACIMIENTO</v>
          </cell>
          <cell r="C6301" t="str">
            <v>092</v>
          </cell>
        </row>
        <row r="6302">
          <cell r="A6302" t="str">
            <v>P156</v>
          </cell>
          <cell r="B6302" t="str">
            <v>NECROSIS GRASA SUBCUTANEA DEBIDA A TRAUMATISMO DEL NACIMIENTO</v>
          </cell>
          <cell r="C6302" t="str">
            <v>092</v>
          </cell>
        </row>
        <row r="6303">
          <cell r="A6303" t="str">
            <v>P158</v>
          </cell>
          <cell r="B6303" t="str">
            <v>OTROS TRAUMATISMOS ESPECIFICADOS, DURANTE EL NACIMIENTO</v>
          </cell>
          <cell r="C6303" t="str">
            <v>092</v>
          </cell>
        </row>
        <row r="6304">
          <cell r="A6304" t="str">
            <v>P159</v>
          </cell>
          <cell r="B6304" t="str">
            <v>TRAUMATISMO NO ESPECIFICADO, DURANTE EL NACIMIENTO</v>
          </cell>
          <cell r="C6304" t="str">
            <v>092</v>
          </cell>
        </row>
        <row r="6305">
          <cell r="A6305" t="str">
            <v>P20</v>
          </cell>
          <cell r="B6305" t="str">
            <v>HIPOXIA INTRAUTERINA</v>
          </cell>
          <cell r="C6305" t="str">
            <v>092</v>
          </cell>
        </row>
        <row r="6306">
          <cell r="A6306" t="str">
            <v>P200</v>
          </cell>
          <cell r="B6306" t="str">
            <v>HIPOXIA INTRAUTERINA NOTADA POR PRIMERA VEZ ANTES DEL INICIO DE TRAB</v>
          </cell>
          <cell r="C6306" t="str">
            <v>092</v>
          </cell>
        </row>
        <row r="6307">
          <cell r="A6307" t="str">
            <v>P201</v>
          </cell>
          <cell r="B6307" t="str">
            <v>HIPOXIA INTRAUTERINA NOTADA POR PRIMERA VEZ DURANTE EL TRAB. DE PARTO</v>
          </cell>
          <cell r="C6307" t="str">
            <v>092</v>
          </cell>
        </row>
        <row r="6308">
          <cell r="A6308" t="str">
            <v>P209</v>
          </cell>
          <cell r="B6308" t="str">
            <v>HIPOXIA INTRAUTERINA, NO ESPECIFICADA.</v>
          </cell>
          <cell r="C6308" t="str">
            <v>092</v>
          </cell>
        </row>
        <row r="6309">
          <cell r="A6309" t="str">
            <v>P21</v>
          </cell>
          <cell r="B6309" t="str">
            <v>ASFIXIA DEL NACIMIENTO</v>
          </cell>
          <cell r="C6309" t="str">
            <v>092</v>
          </cell>
        </row>
        <row r="6310">
          <cell r="A6310" t="str">
            <v>P210</v>
          </cell>
          <cell r="B6310" t="str">
            <v>ASFIXIA DEL NACIMIENTO, SEVERA</v>
          </cell>
          <cell r="C6310" t="str">
            <v>092</v>
          </cell>
        </row>
        <row r="6311">
          <cell r="A6311" t="str">
            <v>P211</v>
          </cell>
          <cell r="B6311" t="str">
            <v>ASFIXIA DEL NACIMIENTO, LEVE Y MODERADA</v>
          </cell>
          <cell r="C6311" t="str">
            <v>092</v>
          </cell>
        </row>
        <row r="6312">
          <cell r="A6312" t="str">
            <v>P219</v>
          </cell>
          <cell r="B6312" t="str">
            <v>ASFIXIA DEL NACIMIENTO, NO ESPECIFICADA</v>
          </cell>
          <cell r="C6312" t="str">
            <v>092</v>
          </cell>
        </row>
        <row r="6313">
          <cell r="A6313" t="str">
            <v>P22</v>
          </cell>
          <cell r="B6313" t="str">
            <v>DIFICULTAD RESPIRATORIA DEL RECIEN NACIDO</v>
          </cell>
          <cell r="C6313" t="str">
            <v>092</v>
          </cell>
        </row>
        <row r="6314">
          <cell r="A6314" t="str">
            <v>P220</v>
          </cell>
          <cell r="B6314" t="str">
            <v>SINDROME DE DIFICULTAD RESPIRATORIA DEL RECIEN NACIDO</v>
          </cell>
          <cell r="C6314" t="str">
            <v>092</v>
          </cell>
        </row>
        <row r="6315">
          <cell r="A6315" t="str">
            <v>P221</v>
          </cell>
          <cell r="B6315" t="str">
            <v>TAQUIPNEA TRANSITORIA DEL RECIEN NACIDO</v>
          </cell>
          <cell r="C6315" t="str">
            <v>092</v>
          </cell>
        </row>
        <row r="6316">
          <cell r="A6316" t="str">
            <v>P228</v>
          </cell>
          <cell r="B6316" t="str">
            <v>OTRAS DIFICULTADES RESPIRATORIAS DEL RECIEN NACIDO</v>
          </cell>
          <cell r="C6316" t="str">
            <v>092</v>
          </cell>
        </row>
        <row r="6317">
          <cell r="A6317" t="str">
            <v>P229</v>
          </cell>
          <cell r="B6317" t="str">
            <v>DIFICULTAD RESPIRATORIA DEL RECIEN NACIDO, NO ESPECIFICADA</v>
          </cell>
          <cell r="C6317" t="str">
            <v>092</v>
          </cell>
        </row>
        <row r="6318">
          <cell r="A6318" t="str">
            <v>P23</v>
          </cell>
          <cell r="B6318" t="str">
            <v>NEUMONIA CONGENITA</v>
          </cell>
          <cell r="C6318" t="str">
            <v>092</v>
          </cell>
        </row>
        <row r="6319">
          <cell r="A6319" t="str">
            <v>P230</v>
          </cell>
          <cell r="B6319" t="str">
            <v>NEUMONIA CONGENITA DEBIDA A AGENTE VIRAL</v>
          </cell>
          <cell r="C6319" t="str">
            <v>092</v>
          </cell>
        </row>
        <row r="6320">
          <cell r="A6320" t="str">
            <v>P231</v>
          </cell>
          <cell r="B6320" t="str">
            <v>NEUMONIA CONGENITA DEBIDA A CHLAMYDIA</v>
          </cell>
          <cell r="C6320" t="str">
            <v>092</v>
          </cell>
        </row>
        <row r="6321">
          <cell r="A6321" t="str">
            <v>P232</v>
          </cell>
          <cell r="B6321" t="str">
            <v>NEUMONIA CONGENITA DEBIDA A ESTAFILOCOCOS</v>
          </cell>
          <cell r="C6321" t="str">
            <v>092</v>
          </cell>
        </row>
        <row r="6322">
          <cell r="A6322" t="str">
            <v>P233</v>
          </cell>
          <cell r="B6322" t="str">
            <v>NEUMONIA CONGENITA DEBIDA ESTREPTOCOCOS DEL GRUPO B</v>
          </cell>
          <cell r="C6322" t="str">
            <v>092</v>
          </cell>
        </row>
        <row r="6323">
          <cell r="A6323" t="str">
            <v>P234</v>
          </cell>
          <cell r="B6323" t="str">
            <v>NEUMONIA CONGENITA DEBIDA A ESCHERICHIA COLI</v>
          </cell>
          <cell r="C6323" t="str">
            <v>092</v>
          </cell>
        </row>
        <row r="6324">
          <cell r="A6324" t="str">
            <v>P235</v>
          </cell>
          <cell r="B6324" t="str">
            <v>NEUMONIA CONGENITA DEBIDA A PSEUDOMONAS</v>
          </cell>
          <cell r="C6324" t="str">
            <v>092</v>
          </cell>
        </row>
        <row r="6325">
          <cell r="A6325" t="str">
            <v>P236</v>
          </cell>
          <cell r="B6325" t="str">
            <v>NEUMONIA CONGENITA DEBIDA A OTROS AGENTES BACTERIANOS</v>
          </cell>
          <cell r="C6325" t="str">
            <v>092</v>
          </cell>
        </row>
        <row r="6326">
          <cell r="A6326" t="str">
            <v>P238</v>
          </cell>
          <cell r="B6326" t="str">
            <v>NEUMONIA CONGENITA DEBIDA A OTROS ORGANISMOS</v>
          </cell>
          <cell r="C6326" t="str">
            <v>092</v>
          </cell>
        </row>
        <row r="6327">
          <cell r="A6327" t="str">
            <v>P239</v>
          </cell>
          <cell r="B6327" t="str">
            <v>NEUMONIA CONGENITA, ORGANISMO NO ESPECIFICADO</v>
          </cell>
          <cell r="C6327" t="str">
            <v>092</v>
          </cell>
        </row>
        <row r="6328">
          <cell r="A6328" t="str">
            <v>P24</v>
          </cell>
          <cell r="B6328" t="str">
            <v>SINDROMES DE ASPIRACION NEONATAL</v>
          </cell>
          <cell r="C6328" t="str">
            <v>092</v>
          </cell>
        </row>
        <row r="6329">
          <cell r="A6329" t="str">
            <v>P240</v>
          </cell>
          <cell r="B6329" t="str">
            <v>ASPIRACION NEONATAL DE MECONIO</v>
          </cell>
          <cell r="C6329" t="str">
            <v>092</v>
          </cell>
        </row>
        <row r="6330">
          <cell r="A6330" t="str">
            <v>P241</v>
          </cell>
          <cell r="B6330" t="str">
            <v>ASPIRACION NEONATAL DE LIQUIDO AMNIOTICO Y DE MOCO</v>
          </cell>
          <cell r="C6330" t="str">
            <v>092</v>
          </cell>
        </row>
        <row r="6331">
          <cell r="A6331" t="str">
            <v>P242</v>
          </cell>
          <cell r="B6331" t="str">
            <v>ASPIRACION NEONATAL DE SANGRE</v>
          </cell>
          <cell r="C6331" t="str">
            <v>092</v>
          </cell>
        </row>
        <row r="6332">
          <cell r="A6332" t="str">
            <v>P243</v>
          </cell>
          <cell r="B6332" t="str">
            <v>ASPIRACION NEONATAL DE LECHE Y ALIMENTO REGURGITADO</v>
          </cell>
          <cell r="C6332" t="str">
            <v>092</v>
          </cell>
        </row>
        <row r="6333">
          <cell r="A6333" t="str">
            <v>P248</v>
          </cell>
          <cell r="B6333" t="str">
            <v>OTROS SINDROMES DE ASPIRACION NEONATAL</v>
          </cell>
          <cell r="C6333" t="str">
            <v>092</v>
          </cell>
        </row>
        <row r="6334">
          <cell r="A6334" t="str">
            <v>P249</v>
          </cell>
          <cell r="B6334" t="str">
            <v>SINDROME DE ASPIRACION NEONATAL, SIN OTRA ESPECIFICACION</v>
          </cell>
          <cell r="C6334" t="str">
            <v>092</v>
          </cell>
        </row>
        <row r="6335">
          <cell r="A6335" t="str">
            <v>P25</v>
          </cell>
          <cell r="B6335" t="str">
            <v>ENFISEMA INTERSTICIAL Y AFECCIONES RELACIONADAS, ORIG. EN EL PERIODO</v>
          </cell>
          <cell r="C6335" t="str">
            <v>092</v>
          </cell>
        </row>
        <row r="6336">
          <cell r="A6336" t="str">
            <v>P250</v>
          </cell>
          <cell r="B6336" t="str">
            <v>ENFISEMA INTERSTICIAL ORIGINADO EN EL PERIODO PERINATAL</v>
          </cell>
          <cell r="C6336" t="str">
            <v>092</v>
          </cell>
        </row>
        <row r="6337">
          <cell r="A6337" t="str">
            <v>P251</v>
          </cell>
          <cell r="B6337" t="str">
            <v>NEUMOTORAX ORIGINADO EN EL PERIODO PERINATAL</v>
          </cell>
          <cell r="C6337" t="str">
            <v>092</v>
          </cell>
        </row>
        <row r="6338">
          <cell r="A6338" t="str">
            <v>P252</v>
          </cell>
          <cell r="B6338" t="str">
            <v>NEUMOMEDIASTINO ORIGINADO EN EL PERIODO PERINATAL</v>
          </cell>
          <cell r="C6338" t="str">
            <v>092</v>
          </cell>
        </row>
        <row r="6339">
          <cell r="A6339" t="str">
            <v>P253</v>
          </cell>
          <cell r="B6339" t="str">
            <v>NEUMOPERICARDIO ORIGINADO EN EL PERIODO PERINATAL</v>
          </cell>
          <cell r="C6339" t="str">
            <v>092</v>
          </cell>
        </row>
        <row r="6340">
          <cell r="A6340" t="str">
            <v>P258</v>
          </cell>
          <cell r="B6340" t="str">
            <v>OTRAS AFECC. RELAC. CON EL ENFISEMA INTERST. ORIGIN. EN EL PERIOD. PER</v>
          </cell>
          <cell r="C6340" t="str">
            <v>092</v>
          </cell>
        </row>
        <row r="6341">
          <cell r="A6341" t="str">
            <v>P26</v>
          </cell>
          <cell r="B6341" t="str">
            <v>HEMORRAGIA PULMONAR ORIGINADA EN EL PERIODO PERINATAL</v>
          </cell>
          <cell r="C6341" t="str">
            <v>092</v>
          </cell>
        </row>
        <row r="6342">
          <cell r="A6342" t="str">
            <v>P260</v>
          </cell>
          <cell r="B6342" t="str">
            <v>HEMORRAGIA TRAQUEOBRONQUIAL ORIGINADA EN EL PERIODO PERINATAL</v>
          </cell>
          <cell r="C6342" t="str">
            <v>092</v>
          </cell>
        </row>
        <row r="6343">
          <cell r="A6343" t="str">
            <v>P261</v>
          </cell>
          <cell r="B6343" t="str">
            <v>HEMORRAGIA PULMONAR MASIVA ORIGINADA EN EL PERIODO PERINATAL</v>
          </cell>
          <cell r="C6343" t="str">
            <v>092</v>
          </cell>
        </row>
        <row r="6344">
          <cell r="A6344" t="str">
            <v>P268</v>
          </cell>
          <cell r="B6344" t="str">
            <v>OTRAS HEMORRAGIAS PULMONARES ORIGINADAS EN EL PERIODO PERINATAL</v>
          </cell>
          <cell r="C6344" t="str">
            <v>092</v>
          </cell>
        </row>
        <row r="6345">
          <cell r="A6345" t="str">
            <v>P269</v>
          </cell>
          <cell r="B6345" t="str">
            <v>HEMORRAGIA PULMONAR NO ESPECIFICADA, ORIG. EN EL PERIODO PERINATAL</v>
          </cell>
          <cell r="C6345" t="str">
            <v>092</v>
          </cell>
        </row>
        <row r="6346">
          <cell r="A6346" t="str">
            <v>P27</v>
          </cell>
          <cell r="B6346" t="str">
            <v>ENFERMEDAD RESPIRATORIA CRONICA ORIGINADA EN EL PERIODO PERINATAL</v>
          </cell>
          <cell r="C6346" t="str">
            <v>092</v>
          </cell>
        </row>
        <row r="6347">
          <cell r="A6347" t="str">
            <v>P270</v>
          </cell>
          <cell r="B6347" t="str">
            <v>SIDROME DE WILSON- MIKITY</v>
          </cell>
          <cell r="C6347" t="str">
            <v>092</v>
          </cell>
        </row>
        <row r="6348">
          <cell r="A6348" t="str">
            <v>P271</v>
          </cell>
          <cell r="B6348" t="str">
            <v>DISPLASIA BRONCOPULMONAR ORIGINADA EN EL PERIODO PERINATAL</v>
          </cell>
          <cell r="C6348" t="str">
            <v>092</v>
          </cell>
        </row>
        <row r="6349">
          <cell r="A6349" t="str">
            <v>P278</v>
          </cell>
          <cell r="B6349" t="str">
            <v>OTRAS ENFERMEDADES RESPIRATORIAS CRONICAS ORIGINADAS EN EL PERIODO</v>
          </cell>
          <cell r="C6349" t="str">
            <v>092</v>
          </cell>
        </row>
        <row r="6350">
          <cell r="A6350" t="str">
            <v>P279</v>
          </cell>
          <cell r="B6350" t="str">
            <v>ENF. RESP. CRONICA NO ESPECIFICADA ORIGINADA EN EL PERIODO PERINATAL</v>
          </cell>
          <cell r="C6350" t="str">
            <v>092</v>
          </cell>
        </row>
        <row r="6351">
          <cell r="A6351" t="str">
            <v>P28</v>
          </cell>
          <cell r="B6351" t="str">
            <v>OTROS PROBL. RESPIR. DEL R/N ORIGINADOS EN EL PERIODO PERINATAL</v>
          </cell>
          <cell r="C6351" t="str">
            <v>092</v>
          </cell>
        </row>
        <row r="6352">
          <cell r="A6352" t="str">
            <v>P280</v>
          </cell>
          <cell r="B6352" t="str">
            <v>ATELECTASIA PRIMARIA DEL RECIEN NACIDO</v>
          </cell>
          <cell r="C6352" t="str">
            <v>092</v>
          </cell>
        </row>
        <row r="6353">
          <cell r="A6353" t="str">
            <v>P281</v>
          </cell>
          <cell r="B6353" t="str">
            <v>OTRAS ATELECTASIAS DEL RECIEN NACIDO Y LAS NO ESPECIFICADA</v>
          </cell>
          <cell r="C6353" t="str">
            <v>092</v>
          </cell>
        </row>
        <row r="6354">
          <cell r="A6354" t="str">
            <v>P282</v>
          </cell>
          <cell r="B6354" t="str">
            <v>ATAQUE CIANOTICO DEL RECIEN NACIDO</v>
          </cell>
          <cell r="C6354" t="str">
            <v>092</v>
          </cell>
        </row>
        <row r="6355">
          <cell r="A6355" t="str">
            <v>P283</v>
          </cell>
          <cell r="B6355" t="str">
            <v>APNEA PRIMARIA DEL SUEÑO DEL RECIEN NACIDO</v>
          </cell>
          <cell r="C6355" t="str">
            <v>092</v>
          </cell>
        </row>
        <row r="6356">
          <cell r="A6356" t="str">
            <v>P284</v>
          </cell>
          <cell r="B6356" t="str">
            <v>OTRAS APNEAS DEL RECIEN NACIDO</v>
          </cell>
          <cell r="C6356" t="str">
            <v>092</v>
          </cell>
        </row>
        <row r="6357">
          <cell r="A6357" t="str">
            <v>P285</v>
          </cell>
          <cell r="B6357" t="str">
            <v>INSUFICIENCIA RESPIRATORIA DEL RECIEN NACIDO</v>
          </cell>
          <cell r="C6357" t="str">
            <v>092</v>
          </cell>
        </row>
        <row r="6358">
          <cell r="A6358" t="str">
            <v>P288</v>
          </cell>
          <cell r="B6358" t="str">
            <v>OTROS PROBLEMAS RESPIRATORIOS ESPECIFICADOS DEL RECIEN NACIDO</v>
          </cell>
          <cell r="C6358" t="str">
            <v>092</v>
          </cell>
        </row>
        <row r="6359">
          <cell r="A6359" t="str">
            <v>P289</v>
          </cell>
          <cell r="B6359" t="str">
            <v>AFECCION RESPIRATORIA NO ESPECIFICADA DEL RECIEN NACIDO</v>
          </cell>
          <cell r="C6359" t="str">
            <v>092</v>
          </cell>
        </row>
        <row r="6360">
          <cell r="A6360" t="str">
            <v>P29</v>
          </cell>
          <cell r="B6360" t="str">
            <v>TRASTRONOS CARDIOVASCULARES ORIGINADOS EN AL PERIODO PERINATAL</v>
          </cell>
          <cell r="C6360" t="str">
            <v>092</v>
          </cell>
        </row>
        <row r="6361">
          <cell r="A6361" t="str">
            <v>P290</v>
          </cell>
          <cell r="B6361" t="str">
            <v>INSUFICIENCIA CARDIACA NEONATAL</v>
          </cell>
          <cell r="C6361" t="str">
            <v>092</v>
          </cell>
        </row>
        <row r="6362">
          <cell r="A6362" t="str">
            <v>P291</v>
          </cell>
          <cell r="B6362" t="str">
            <v>DISRITMIA CARDIACA NEONATAL</v>
          </cell>
          <cell r="C6362" t="str">
            <v>092</v>
          </cell>
        </row>
        <row r="6363">
          <cell r="A6363" t="str">
            <v>P292</v>
          </cell>
          <cell r="B6363" t="str">
            <v>HIPERTENSION NEONATAL</v>
          </cell>
          <cell r="C6363" t="str">
            <v>092</v>
          </cell>
        </row>
        <row r="6364">
          <cell r="A6364" t="str">
            <v>P293</v>
          </cell>
          <cell r="B6364" t="str">
            <v>PERSISTENCIA DE LA CIRCULACION FETAL</v>
          </cell>
          <cell r="C6364" t="str">
            <v>092</v>
          </cell>
        </row>
        <row r="6365">
          <cell r="A6365" t="str">
            <v>P294</v>
          </cell>
          <cell r="B6365" t="str">
            <v>ISQUEMIA MIOCARDIACA TRANSITORIA DEL RECIEN NACIDO</v>
          </cell>
          <cell r="C6365" t="str">
            <v>092</v>
          </cell>
        </row>
        <row r="6366">
          <cell r="A6366" t="str">
            <v>P298</v>
          </cell>
          <cell r="B6366" t="str">
            <v>OTROS TRASTORNOS CARDIOVASCULARES ORIGINADOS EN EL PERIODO PERINATAL</v>
          </cell>
          <cell r="C6366" t="str">
            <v>092</v>
          </cell>
        </row>
        <row r="6367">
          <cell r="A6367" t="str">
            <v>P299</v>
          </cell>
          <cell r="B6367" t="str">
            <v>TRASTORNO CARDIOVASCULAR NO ESEOCIF. ORIGINADO EN EL PERIODO PERIN.</v>
          </cell>
          <cell r="C6367" t="str">
            <v>092</v>
          </cell>
        </row>
        <row r="6368">
          <cell r="A6368" t="str">
            <v>P35</v>
          </cell>
          <cell r="B6368" t="str">
            <v>ENFERMEDADES VIRALES CONGENITAS</v>
          </cell>
          <cell r="C6368" t="str">
            <v>092</v>
          </cell>
        </row>
        <row r="6369">
          <cell r="A6369" t="str">
            <v>P350</v>
          </cell>
          <cell r="B6369" t="str">
            <v>SINDROME DE RUBEOLA CONGENITA</v>
          </cell>
          <cell r="C6369" t="str">
            <v>092</v>
          </cell>
        </row>
        <row r="6370">
          <cell r="A6370" t="str">
            <v>P351</v>
          </cell>
          <cell r="B6370" t="str">
            <v>INFECCION CITOMEGALOVIRICA CONGENITA</v>
          </cell>
          <cell r="C6370" t="str">
            <v>092</v>
          </cell>
        </row>
        <row r="6371">
          <cell r="A6371" t="str">
            <v>P352</v>
          </cell>
          <cell r="B6371" t="str">
            <v>INFECCIONES CONGENITAS POR VIRUS DEL HERPES SIMPLE</v>
          </cell>
          <cell r="C6371" t="str">
            <v>092</v>
          </cell>
        </row>
        <row r="6372">
          <cell r="A6372" t="str">
            <v>P353</v>
          </cell>
          <cell r="B6372" t="str">
            <v>HEPATITIS VIRAL CONGENITA</v>
          </cell>
          <cell r="C6372" t="str">
            <v>092</v>
          </cell>
        </row>
        <row r="6373">
          <cell r="A6373" t="str">
            <v>P358</v>
          </cell>
          <cell r="B6373" t="str">
            <v>OTRAS ENFERMEDADES VIRALES CONGENITAS</v>
          </cell>
          <cell r="C6373" t="str">
            <v>092</v>
          </cell>
        </row>
        <row r="6374">
          <cell r="A6374" t="str">
            <v>P359</v>
          </cell>
          <cell r="B6374" t="str">
            <v>ENFERMEDAD VIRAL CONGENITA, SIN OTRA ESPECIFICACION</v>
          </cell>
          <cell r="C6374" t="str">
            <v>092</v>
          </cell>
        </row>
        <row r="6375">
          <cell r="A6375" t="str">
            <v>P36</v>
          </cell>
          <cell r="B6375" t="str">
            <v>SEPSIS BACTERIANA DEL RECIEN NACIDO</v>
          </cell>
          <cell r="C6375" t="str">
            <v>092</v>
          </cell>
        </row>
        <row r="6376">
          <cell r="A6376" t="str">
            <v>P360</v>
          </cell>
          <cell r="B6376" t="str">
            <v>SEPSIS DEL RECIEN NACIDO DEBIDA A ESTREPTOCOCO DEL GRUPO B</v>
          </cell>
          <cell r="C6376" t="str">
            <v>092</v>
          </cell>
        </row>
        <row r="6377">
          <cell r="A6377" t="str">
            <v>P361</v>
          </cell>
          <cell r="B6377" t="str">
            <v>SEPSIS DEL R/N DEBIDA A ESTREPTOCOCO DE OTRO GRUPO Y EL NO ESPECIF</v>
          </cell>
          <cell r="C6377" t="str">
            <v>092</v>
          </cell>
        </row>
        <row r="6378">
          <cell r="A6378" t="str">
            <v>P362</v>
          </cell>
          <cell r="B6378" t="str">
            <v>SEPSIS DEL RECIEN NACIDO DEBIDO A STAPHYLOCOCCUS AUREUS</v>
          </cell>
          <cell r="C6378" t="str">
            <v>092</v>
          </cell>
        </row>
        <row r="6379">
          <cell r="A6379" t="str">
            <v>P363</v>
          </cell>
          <cell r="B6379" t="str">
            <v>SEPSIS DEL R/N DEBIDA A ESTAFILOCOCO DE OTRA ESPECIE Y LA NO ESPECIFIC</v>
          </cell>
          <cell r="C6379" t="str">
            <v>092</v>
          </cell>
        </row>
        <row r="6380">
          <cell r="A6380" t="str">
            <v>P364</v>
          </cell>
          <cell r="B6380" t="str">
            <v>SEPSIS DEL RECIEN NACIDO DEBIDA A ESCHERICHIA COLI</v>
          </cell>
          <cell r="C6380" t="str">
            <v>092</v>
          </cell>
        </row>
        <row r="6381">
          <cell r="A6381" t="str">
            <v>P365</v>
          </cell>
          <cell r="B6381" t="str">
            <v>SEPSIS DEL RECIEN NACIDO DEBIDA A ANAEROBIOS</v>
          </cell>
          <cell r="C6381" t="str">
            <v>092</v>
          </cell>
        </row>
        <row r="6382">
          <cell r="A6382" t="str">
            <v>P368</v>
          </cell>
          <cell r="B6382" t="str">
            <v>SEPSIS DEL RECIEN NACIDO DEBIDA A OTRAS BACTERIAS</v>
          </cell>
          <cell r="C6382" t="str">
            <v>092</v>
          </cell>
        </row>
        <row r="6383">
          <cell r="A6383" t="str">
            <v>P369</v>
          </cell>
          <cell r="B6383" t="str">
            <v>SEPSIS BACTERIANA DEL RECIEN NACIDO, NO ESPECIFICADA</v>
          </cell>
          <cell r="C6383" t="str">
            <v>092</v>
          </cell>
        </row>
        <row r="6384">
          <cell r="A6384" t="str">
            <v>P37</v>
          </cell>
          <cell r="B6384" t="str">
            <v>OTRAS ENFERMEDADES INFECCIOSAS Y PARASITARIAS CONGENITAS</v>
          </cell>
          <cell r="C6384" t="str">
            <v>092</v>
          </cell>
        </row>
        <row r="6385">
          <cell r="A6385" t="str">
            <v>P370</v>
          </cell>
          <cell r="B6385" t="str">
            <v>TUBERCULOSIS CONGENITA</v>
          </cell>
          <cell r="C6385" t="str">
            <v>092</v>
          </cell>
        </row>
        <row r="6386">
          <cell r="A6386" t="str">
            <v>P371</v>
          </cell>
          <cell r="B6386" t="str">
            <v>TOXOPLASMOSIS CONGENITA</v>
          </cell>
          <cell r="C6386" t="str">
            <v>092</v>
          </cell>
        </row>
        <row r="6387">
          <cell r="A6387" t="str">
            <v>P372</v>
          </cell>
          <cell r="B6387" t="str">
            <v>LISTERIOSIS CONGENITA (DISEMINADA)</v>
          </cell>
          <cell r="C6387" t="str">
            <v>092</v>
          </cell>
        </row>
        <row r="6388">
          <cell r="A6388" t="str">
            <v>P373</v>
          </cell>
          <cell r="B6388" t="str">
            <v>PALUDISMO CONGENITO POR PLASMODIUM FALCIPARUM</v>
          </cell>
          <cell r="C6388" t="str">
            <v>092</v>
          </cell>
        </row>
        <row r="6389">
          <cell r="A6389" t="str">
            <v>P374</v>
          </cell>
          <cell r="B6389" t="str">
            <v>OTROS PALUDISMOS CONGENITOS</v>
          </cell>
          <cell r="C6389" t="str">
            <v>092</v>
          </cell>
        </row>
        <row r="6390">
          <cell r="A6390" t="str">
            <v>P375</v>
          </cell>
          <cell r="B6390" t="str">
            <v>CANDIDIASIS NEONATAL</v>
          </cell>
          <cell r="C6390" t="str">
            <v>092</v>
          </cell>
        </row>
        <row r="6391">
          <cell r="A6391" t="str">
            <v>P378</v>
          </cell>
          <cell r="B6391" t="str">
            <v>OTRAS ENFER. NEONATALES INFECCIOSAS O PARASITARIAS ESPECIFICADAS</v>
          </cell>
          <cell r="C6391" t="str">
            <v>092</v>
          </cell>
        </row>
        <row r="6392">
          <cell r="A6392" t="str">
            <v>P379</v>
          </cell>
          <cell r="B6392" t="str">
            <v>ENFERMEDAD INFECCIOSA Y PARASITARIA CONGENITA, NO ESPECIFICADA</v>
          </cell>
          <cell r="C6392" t="str">
            <v>092</v>
          </cell>
        </row>
        <row r="6393">
          <cell r="A6393" t="str">
            <v>P38</v>
          </cell>
          <cell r="B6393" t="str">
            <v>ONFALITIS DEL RECIEN NACIDO CON O SIN HEMORRAGIA LEVE</v>
          </cell>
          <cell r="C6393" t="str">
            <v>092</v>
          </cell>
        </row>
        <row r="6394">
          <cell r="A6394" t="str">
            <v>P39</v>
          </cell>
          <cell r="B6394" t="str">
            <v>OTRAS INFECCIONES ESPECIFICAS DEL PERIODO PERINATAL</v>
          </cell>
          <cell r="C6394" t="str">
            <v>092</v>
          </cell>
        </row>
        <row r="6395">
          <cell r="A6395" t="str">
            <v>P390</v>
          </cell>
          <cell r="B6395" t="str">
            <v>MASTITIS INFECCIOSA NEONATAL</v>
          </cell>
          <cell r="C6395" t="str">
            <v>092</v>
          </cell>
        </row>
        <row r="6396">
          <cell r="A6396" t="str">
            <v>P391</v>
          </cell>
          <cell r="B6396" t="str">
            <v>CONJUNTIVITIS Y DACRIOCISTITIS NEONATALES</v>
          </cell>
          <cell r="C6396" t="str">
            <v>092</v>
          </cell>
        </row>
        <row r="6397">
          <cell r="A6397" t="str">
            <v>P392</v>
          </cell>
          <cell r="B6397" t="str">
            <v>INFECCION INTRAAMNIOTICA DEL FETO, NO CLASIFICADA EN OTRA PARTE</v>
          </cell>
          <cell r="C6397" t="str">
            <v>092</v>
          </cell>
        </row>
        <row r="6398">
          <cell r="A6398" t="str">
            <v>P393</v>
          </cell>
          <cell r="B6398" t="str">
            <v>INFECCION NEONATAL DE LAS VIAS URINARIAS</v>
          </cell>
          <cell r="C6398" t="str">
            <v>092</v>
          </cell>
        </row>
        <row r="6399">
          <cell r="A6399" t="str">
            <v>P394</v>
          </cell>
          <cell r="B6399" t="str">
            <v>INFECCION CUTANEA NEONATAL</v>
          </cell>
          <cell r="C6399" t="str">
            <v>092</v>
          </cell>
        </row>
        <row r="6400">
          <cell r="A6400" t="str">
            <v>P398</v>
          </cell>
          <cell r="B6400" t="str">
            <v>OTRAS INFECCIONES ESPECIFICADAS PROPIAS DEL PERIODO PERINATAL</v>
          </cell>
          <cell r="C6400" t="str">
            <v>092</v>
          </cell>
        </row>
        <row r="6401">
          <cell r="A6401" t="str">
            <v>P399</v>
          </cell>
          <cell r="B6401" t="str">
            <v>INFECCION PROPIA DEL PERIODO PERINATAL, NO ESPECIFICADA</v>
          </cell>
          <cell r="C6401" t="str">
            <v>092</v>
          </cell>
        </row>
        <row r="6402">
          <cell r="A6402" t="str">
            <v>P50</v>
          </cell>
          <cell r="B6402" t="str">
            <v>PERDIDA DE SANGRE FETAL</v>
          </cell>
          <cell r="C6402" t="str">
            <v>092</v>
          </cell>
        </row>
        <row r="6403">
          <cell r="A6403" t="str">
            <v>P500</v>
          </cell>
          <cell r="B6403" t="str">
            <v>PERDIDA DE SANGRE FETAL POR VASA PREVIA</v>
          </cell>
          <cell r="C6403" t="str">
            <v>092</v>
          </cell>
        </row>
        <row r="6404">
          <cell r="A6404" t="str">
            <v>P501</v>
          </cell>
          <cell r="B6404" t="str">
            <v>PERDIDA DE SANGRE FETAL POR RUPTURA DEL CORDON UMBILICAL</v>
          </cell>
          <cell r="C6404" t="str">
            <v>092</v>
          </cell>
        </row>
        <row r="6405">
          <cell r="A6405" t="str">
            <v>P502</v>
          </cell>
          <cell r="B6405" t="str">
            <v>PERDIDA DE SANGRE FETAL POR LA PLACENTA</v>
          </cell>
          <cell r="C6405" t="str">
            <v>092</v>
          </cell>
        </row>
        <row r="6406">
          <cell r="A6406" t="str">
            <v>P503</v>
          </cell>
          <cell r="B6406" t="str">
            <v>HEMORRAGIA FETAL HACIA EL OTRO GEMELO</v>
          </cell>
          <cell r="C6406" t="str">
            <v>092</v>
          </cell>
        </row>
        <row r="6407">
          <cell r="A6407" t="str">
            <v>P504</v>
          </cell>
          <cell r="B6407" t="str">
            <v>HEMORRAGIA FETAL HACIA LA CIRCULACION MATERNA</v>
          </cell>
          <cell r="C6407" t="str">
            <v>092</v>
          </cell>
        </row>
        <row r="6408">
          <cell r="A6408" t="str">
            <v>P505</v>
          </cell>
          <cell r="B6408" t="str">
            <v>PERDIDA DE SANGRE FETAL POR EL CORTE DEL CORDON UMBILICAL EN OTRO GEM</v>
          </cell>
          <cell r="C6408" t="str">
            <v>092</v>
          </cell>
        </row>
        <row r="6409">
          <cell r="A6409" t="str">
            <v>P508</v>
          </cell>
          <cell r="B6409" t="str">
            <v>OTRAS PERDIDAS DE SANGRE FETAL</v>
          </cell>
          <cell r="C6409" t="str">
            <v>092</v>
          </cell>
        </row>
        <row r="6410">
          <cell r="A6410" t="str">
            <v>P509</v>
          </cell>
          <cell r="B6410" t="str">
            <v>PERDIDA DE SANGRE FETAL, NO ESPECIFICADA</v>
          </cell>
          <cell r="C6410" t="str">
            <v>092</v>
          </cell>
        </row>
        <row r="6411">
          <cell r="A6411" t="str">
            <v>P51</v>
          </cell>
          <cell r="B6411" t="str">
            <v>HEMORRAGIA UMBILICAL DEL RECIEN NACIDO</v>
          </cell>
          <cell r="C6411" t="str">
            <v>092</v>
          </cell>
        </row>
        <row r="6412">
          <cell r="A6412" t="str">
            <v>P510</v>
          </cell>
          <cell r="B6412" t="str">
            <v>HEMORRAGIA UMBILICAL MASIVA DEL RECIEN NACIDO</v>
          </cell>
          <cell r="C6412" t="str">
            <v>092</v>
          </cell>
        </row>
        <row r="6413">
          <cell r="A6413" t="str">
            <v>P518</v>
          </cell>
          <cell r="B6413" t="str">
            <v>OTRAS HEMORRAGIAS UMBILICALES DEL RECIEN NACIDO</v>
          </cell>
          <cell r="C6413" t="str">
            <v>092</v>
          </cell>
        </row>
        <row r="6414">
          <cell r="A6414" t="str">
            <v>P519</v>
          </cell>
          <cell r="B6414" t="str">
            <v>HEMORRAGIA UMBILICAL DEL RECIEN NACIDO, SIN OTRA ESPECIFICACION</v>
          </cell>
          <cell r="C6414" t="str">
            <v>092</v>
          </cell>
        </row>
        <row r="6415">
          <cell r="A6415" t="str">
            <v>P52</v>
          </cell>
          <cell r="B6415" t="str">
            <v>HEMORRAGIA INTRACRANEAL NO TRAUM. DEL FETO Y DEL RECIEN NACIDO</v>
          </cell>
          <cell r="C6415" t="str">
            <v>092</v>
          </cell>
        </row>
        <row r="6416">
          <cell r="A6416" t="str">
            <v>P520</v>
          </cell>
          <cell r="B6416" t="str">
            <v>HEMORRAGIA INTRAVENTRICULAR (NO TRAUM.) GRADO 1, DEL FETO Y DEL R/N</v>
          </cell>
          <cell r="C6416" t="str">
            <v>092</v>
          </cell>
        </row>
        <row r="6417">
          <cell r="A6417" t="str">
            <v>P521</v>
          </cell>
          <cell r="B6417" t="str">
            <v>HEMORRAGIA INTRAVENTRICULAR (NO TRAUM.) GRADO 2, DEL FETO Y DEL R/N</v>
          </cell>
          <cell r="C6417" t="str">
            <v>092</v>
          </cell>
        </row>
        <row r="6418">
          <cell r="A6418" t="str">
            <v>P522</v>
          </cell>
          <cell r="B6418" t="str">
            <v>HEMORRAGIA INTRAVENTRICULAR (NO TRAUM.) GRADO 3, DEL FETO Y DEL R/N</v>
          </cell>
          <cell r="C6418" t="str">
            <v>092</v>
          </cell>
        </row>
        <row r="6419">
          <cell r="A6419" t="str">
            <v>P523</v>
          </cell>
          <cell r="B6419" t="str">
            <v>HEMORRAGIA INTRAVENTRICULAR (NO TRAUM.) DEL FETO Y DEL R/N SIN OTRA ES</v>
          </cell>
          <cell r="C6419" t="str">
            <v>092</v>
          </cell>
        </row>
        <row r="6420">
          <cell r="A6420" t="str">
            <v>P524</v>
          </cell>
          <cell r="B6420" t="str">
            <v>HEMORRAGIA INTRACEREBRAL (NO TRAUM.) DEL FETO Y DEL RECIEN NACIDO</v>
          </cell>
          <cell r="C6420" t="str">
            <v>092</v>
          </cell>
        </row>
        <row r="6421">
          <cell r="A6421" t="str">
            <v>P525</v>
          </cell>
          <cell r="B6421" t="str">
            <v>HEMORRAGIA SUBARACNOIDEA ( NO TRAUM.) DEL FETO Y DEL RECIEN NACIDO</v>
          </cell>
          <cell r="C6421" t="str">
            <v>092</v>
          </cell>
        </row>
        <row r="6422">
          <cell r="A6422" t="str">
            <v>P526</v>
          </cell>
          <cell r="B6422" t="str">
            <v>HEMORRAGIA CEREBELOSA Y DE LA FOSA POSTERIOR (NO TRAUM.) DEL FETO Y DE</v>
          </cell>
          <cell r="C6422" t="str">
            <v>092</v>
          </cell>
        </row>
        <row r="6423">
          <cell r="A6423" t="str">
            <v>P528</v>
          </cell>
          <cell r="B6423" t="str">
            <v>OTRAS HEMORRAGIAS INTRACRANEALES (NO TRAUM.) DEL FETO Y DEL R/N</v>
          </cell>
          <cell r="C6423" t="str">
            <v>092</v>
          </cell>
        </row>
        <row r="6424">
          <cell r="A6424" t="str">
            <v>P529</v>
          </cell>
          <cell r="B6424" t="str">
            <v>HEMORRAGIA INTRACRANEAL (NO TRAUM.) DEL FETO Y DEL R/N SIN OTRA ESPEC</v>
          </cell>
          <cell r="C6424" t="str">
            <v>092</v>
          </cell>
        </row>
        <row r="6425">
          <cell r="A6425" t="str">
            <v>P53</v>
          </cell>
          <cell r="B6425" t="str">
            <v>ENFERMEDAD HEMORRAGICA DEL FETO Y DEL RECIEN NACIDO</v>
          </cell>
          <cell r="C6425" t="str">
            <v>092</v>
          </cell>
        </row>
        <row r="6426">
          <cell r="A6426" t="str">
            <v>P54</v>
          </cell>
          <cell r="B6426" t="str">
            <v>OTRAS HEMORRAGIAS NEONATALES</v>
          </cell>
          <cell r="C6426" t="str">
            <v>092</v>
          </cell>
        </row>
        <row r="6427">
          <cell r="A6427" t="str">
            <v>P540</v>
          </cell>
          <cell r="B6427" t="str">
            <v>HEMATEMESIS NEONATAL</v>
          </cell>
          <cell r="C6427" t="str">
            <v>092</v>
          </cell>
        </row>
        <row r="6428">
          <cell r="A6428" t="str">
            <v>P541</v>
          </cell>
          <cell r="B6428" t="str">
            <v>MELENA NEONATAL</v>
          </cell>
          <cell r="C6428" t="str">
            <v>092</v>
          </cell>
        </row>
        <row r="6429">
          <cell r="A6429" t="str">
            <v>P542</v>
          </cell>
          <cell r="B6429" t="str">
            <v>HEMORRAGIA RECTAL NEONATAL</v>
          </cell>
          <cell r="C6429" t="str">
            <v>092</v>
          </cell>
        </row>
        <row r="6430">
          <cell r="A6430" t="str">
            <v>P543</v>
          </cell>
          <cell r="B6430" t="str">
            <v>OTRAS HEMORRAGIAS GASTROINTESTINALES NEONATALES</v>
          </cell>
          <cell r="C6430" t="str">
            <v>092</v>
          </cell>
        </row>
        <row r="6431">
          <cell r="A6431" t="str">
            <v>P544</v>
          </cell>
          <cell r="B6431" t="str">
            <v>HEMORRAGIA SUPRARRENAL NEONATAL</v>
          </cell>
          <cell r="C6431" t="str">
            <v>092</v>
          </cell>
        </row>
        <row r="6432">
          <cell r="A6432" t="str">
            <v>P545</v>
          </cell>
          <cell r="B6432" t="str">
            <v>HEMORRAGIA CUTANEA NEONATAL</v>
          </cell>
          <cell r="C6432" t="str">
            <v>092</v>
          </cell>
        </row>
        <row r="6433">
          <cell r="A6433" t="str">
            <v>P546</v>
          </cell>
          <cell r="B6433" t="str">
            <v>HEMORRAGIA VAGINAL NEONATAL</v>
          </cell>
          <cell r="C6433" t="str">
            <v>092</v>
          </cell>
        </row>
        <row r="6434">
          <cell r="A6434" t="str">
            <v>P548</v>
          </cell>
          <cell r="B6434" t="str">
            <v>OTRAS HEMORRAGIAS FETALES Y NEONATALES ESPECIFICADAS</v>
          </cell>
          <cell r="C6434" t="str">
            <v>092</v>
          </cell>
        </row>
        <row r="6435">
          <cell r="A6435" t="str">
            <v>P549</v>
          </cell>
          <cell r="B6435" t="str">
            <v>HEMORRAGIA FETAL Y NEONATAL, NO ESPECIFICADA</v>
          </cell>
          <cell r="C6435" t="str">
            <v>092</v>
          </cell>
        </row>
        <row r="6436">
          <cell r="A6436" t="str">
            <v>P55</v>
          </cell>
          <cell r="B6436" t="str">
            <v>ENFERMEDAD HEMOLITICA DEL FETO Y DEL RECIEN NACIDO</v>
          </cell>
          <cell r="C6436" t="str">
            <v>092</v>
          </cell>
        </row>
        <row r="6437">
          <cell r="A6437" t="str">
            <v>P550</v>
          </cell>
          <cell r="B6437" t="str">
            <v>INCOMPATIBILIDAD RH DEL FETO Y DEL RECIEN NACIDO</v>
          </cell>
          <cell r="C6437" t="str">
            <v>092</v>
          </cell>
        </row>
        <row r="6438">
          <cell r="A6438" t="str">
            <v>P551</v>
          </cell>
          <cell r="B6438" t="str">
            <v>INCOMPATIBILIDAD ABO DEL FETO Y DEL RECIEN NACIDO</v>
          </cell>
          <cell r="C6438" t="str">
            <v>092</v>
          </cell>
        </row>
        <row r="6439">
          <cell r="A6439" t="str">
            <v>P558</v>
          </cell>
          <cell r="B6439" t="str">
            <v>OTRAS ENFERMEDADES HEMOLITICAS DEL FETO Y DEL RECIEN NACIDO</v>
          </cell>
          <cell r="C6439" t="str">
            <v>092</v>
          </cell>
        </row>
        <row r="6440">
          <cell r="A6440" t="str">
            <v>P559</v>
          </cell>
          <cell r="B6440" t="str">
            <v>ENFERMEDAD HEMOLITICA DEL FETO Y DEL RECIEN NACIDO, NO ESPECIFICADA</v>
          </cell>
          <cell r="C6440" t="str">
            <v>092</v>
          </cell>
        </row>
        <row r="6441">
          <cell r="A6441" t="str">
            <v>P56</v>
          </cell>
          <cell r="B6441" t="str">
            <v>HIDROPESIA FETAL DEBIDA A ENFERMEDAD HEMOLITICA</v>
          </cell>
          <cell r="C6441" t="str">
            <v>092</v>
          </cell>
        </row>
        <row r="6442">
          <cell r="A6442" t="str">
            <v>P560</v>
          </cell>
          <cell r="B6442" t="str">
            <v>HIDROPESIA FETAL DEBIDA A INCOMPATIBILIDAD</v>
          </cell>
          <cell r="C6442" t="str">
            <v>092</v>
          </cell>
        </row>
        <row r="6443">
          <cell r="A6443" t="str">
            <v>P569</v>
          </cell>
          <cell r="B6443" t="str">
            <v>HIDROPESIA FETAL DEBIDA A OTRAS ENFERM. HEMOLITICAS ESPECIF. Y LAS NO</v>
          </cell>
          <cell r="C6443" t="str">
            <v>092</v>
          </cell>
        </row>
        <row r="6444">
          <cell r="A6444" t="str">
            <v>P57</v>
          </cell>
          <cell r="B6444" t="str">
            <v>KERNICTERUS</v>
          </cell>
          <cell r="C6444" t="str">
            <v>092</v>
          </cell>
        </row>
        <row r="6445">
          <cell r="A6445" t="str">
            <v>P570</v>
          </cell>
          <cell r="B6445" t="str">
            <v>KERNICTERUS DEBIDO A INCOMPATIBILIDAD</v>
          </cell>
          <cell r="C6445" t="str">
            <v>092</v>
          </cell>
        </row>
        <row r="6446">
          <cell r="A6446" t="str">
            <v>P578</v>
          </cell>
          <cell r="B6446" t="str">
            <v>KERNICTERUS DEBIDO A OTRAS CAUSAS ESPECIFICADAS</v>
          </cell>
          <cell r="C6446" t="str">
            <v>092</v>
          </cell>
        </row>
        <row r="6447">
          <cell r="A6447" t="str">
            <v>P579</v>
          </cell>
          <cell r="B6447" t="str">
            <v>KERNICTERUS, NO ESPECIFICADO</v>
          </cell>
          <cell r="C6447" t="str">
            <v>092</v>
          </cell>
        </row>
        <row r="6448">
          <cell r="A6448" t="str">
            <v>P58</v>
          </cell>
          <cell r="B6448" t="str">
            <v>ICTERICIA NEONATAL DEBIDA A OTRAS HEMOLISIS EXCESIVAS</v>
          </cell>
          <cell r="C6448" t="str">
            <v>092</v>
          </cell>
        </row>
        <row r="6449">
          <cell r="A6449" t="str">
            <v>P580</v>
          </cell>
          <cell r="B6449" t="str">
            <v>ICTERICIA NEONATAL DEBIDA A CONTUSION</v>
          </cell>
          <cell r="C6449" t="str">
            <v>092</v>
          </cell>
        </row>
        <row r="6450">
          <cell r="A6450" t="str">
            <v>P581</v>
          </cell>
          <cell r="B6450" t="str">
            <v>ICTERICIA NEONATAL DEBIDA A HEMORRAGIA</v>
          </cell>
          <cell r="C6450" t="str">
            <v>092</v>
          </cell>
        </row>
        <row r="6451">
          <cell r="A6451" t="str">
            <v>P582</v>
          </cell>
          <cell r="B6451" t="str">
            <v>ICTERICIA NEONATAL DEBIDA A INFECCION</v>
          </cell>
          <cell r="C6451" t="str">
            <v>092</v>
          </cell>
        </row>
        <row r="6452">
          <cell r="A6452" t="str">
            <v>P583</v>
          </cell>
          <cell r="B6452" t="str">
            <v>ICTERICIA NEONATAL DEBIDA A POLICITEMIA</v>
          </cell>
          <cell r="C6452" t="str">
            <v>092</v>
          </cell>
        </row>
        <row r="6453">
          <cell r="A6453" t="str">
            <v>P584</v>
          </cell>
          <cell r="B6453" t="str">
            <v>ICTERICIA NEONATAL DEBIDA A DROGAS O TOXINAS TRANSMITIDAS PO LA MADRE</v>
          </cell>
          <cell r="C6453" t="str">
            <v>092</v>
          </cell>
        </row>
        <row r="6454">
          <cell r="A6454" t="str">
            <v>P585</v>
          </cell>
          <cell r="B6454" t="str">
            <v>ICTERICIA NEONATAL DEBIDA A DEGLUCION DE SANGRE MATERNA</v>
          </cell>
          <cell r="C6454" t="str">
            <v>092</v>
          </cell>
        </row>
        <row r="6455">
          <cell r="A6455" t="str">
            <v>P588</v>
          </cell>
          <cell r="B6455" t="str">
            <v>ICTERICIA NEONATAL DEBIDA A OTRAS HEMOLISIS EXCESIVAS</v>
          </cell>
          <cell r="C6455" t="str">
            <v>092</v>
          </cell>
        </row>
        <row r="6456">
          <cell r="A6456" t="str">
            <v>P589</v>
          </cell>
          <cell r="B6456" t="str">
            <v>ICTERICIA NEONATAL DEBIDA A HEMOLISIS EXCESIVA, SIN OTRA ESPECIFICACIO</v>
          </cell>
          <cell r="C6456" t="str">
            <v>092</v>
          </cell>
        </row>
        <row r="6457">
          <cell r="A6457" t="str">
            <v>P59</v>
          </cell>
          <cell r="B6457" t="str">
            <v>ICTERICIA NEONATAL POR OTRAS CAUSAS Y POR LAS NO ESPECIFICADAS</v>
          </cell>
          <cell r="C6457" t="str">
            <v>092</v>
          </cell>
        </row>
        <row r="6458">
          <cell r="A6458" t="str">
            <v>P590</v>
          </cell>
          <cell r="B6458" t="str">
            <v>ICTERICIA NEONATAL ASOCIADA CON EL PARTO ANTES DE TERMINO</v>
          </cell>
          <cell r="C6458" t="str">
            <v>092</v>
          </cell>
        </row>
        <row r="6459">
          <cell r="A6459" t="str">
            <v>P591</v>
          </cell>
          <cell r="B6459" t="str">
            <v>SINDROME DE LA BILIS ESPESA</v>
          </cell>
          <cell r="C6459" t="str">
            <v>092</v>
          </cell>
        </row>
        <row r="6460">
          <cell r="A6460" t="str">
            <v>P592</v>
          </cell>
          <cell r="B6460" t="str">
            <v>ICTERICIA NEONATAL DEBIDA A OTRA LESION HEPATICA ESPECIFICADA</v>
          </cell>
          <cell r="C6460" t="str">
            <v>092</v>
          </cell>
        </row>
        <row r="6461">
          <cell r="A6461" t="str">
            <v>P593</v>
          </cell>
          <cell r="B6461" t="str">
            <v>ICTERICIA NEONATAL POR INHIBIDOR DE LA LECHE MATERNA</v>
          </cell>
          <cell r="C6461" t="str">
            <v>092</v>
          </cell>
        </row>
        <row r="6462">
          <cell r="A6462" t="str">
            <v>P598</v>
          </cell>
          <cell r="B6462" t="str">
            <v>ICTERICIA NEONATAL POR DROGAS CAUSAS ESPECIFICADAS</v>
          </cell>
          <cell r="C6462" t="str">
            <v>092</v>
          </cell>
        </row>
        <row r="6463">
          <cell r="A6463" t="str">
            <v>P599</v>
          </cell>
          <cell r="B6463" t="str">
            <v>ICTERICIA NEONATAL, NO ESPECIFICADA</v>
          </cell>
          <cell r="C6463" t="str">
            <v>092</v>
          </cell>
        </row>
        <row r="6464">
          <cell r="A6464" t="str">
            <v>P60X</v>
          </cell>
          <cell r="B6464" t="str">
            <v>COAGULACION INTRAVASCULAR DISEMINADA EN EL FETO Y EL RECIEN NACIDO</v>
          </cell>
          <cell r="C6464" t="str">
            <v>092</v>
          </cell>
        </row>
        <row r="6465">
          <cell r="A6465" t="str">
            <v>P61</v>
          </cell>
          <cell r="B6465" t="str">
            <v>OTROS TRASTORNOS HEMATOLOGICOS PERINATALES</v>
          </cell>
          <cell r="C6465" t="str">
            <v>092</v>
          </cell>
        </row>
        <row r="6466">
          <cell r="A6466" t="str">
            <v>P610</v>
          </cell>
          <cell r="B6466" t="str">
            <v>TROMBOCITOPENIA NEONATAL TRANSITORIA</v>
          </cell>
          <cell r="C6466" t="str">
            <v>092</v>
          </cell>
        </row>
        <row r="6467">
          <cell r="A6467" t="str">
            <v>P611</v>
          </cell>
          <cell r="B6467" t="str">
            <v>POLICITEMIA NEONATAL</v>
          </cell>
          <cell r="C6467" t="str">
            <v>092</v>
          </cell>
        </row>
        <row r="6468">
          <cell r="A6468" t="str">
            <v>P612</v>
          </cell>
          <cell r="B6468" t="str">
            <v>ANEMIA DE LA PREMATURIDAD</v>
          </cell>
          <cell r="C6468" t="str">
            <v>092</v>
          </cell>
        </row>
        <row r="6469">
          <cell r="A6469" t="str">
            <v>P613</v>
          </cell>
          <cell r="B6469" t="str">
            <v>ANEMIA CONGENITA DEBIDA A PERDIDA DE SANGRE FETAL</v>
          </cell>
          <cell r="C6469" t="str">
            <v>092</v>
          </cell>
        </row>
        <row r="6470">
          <cell r="A6470" t="str">
            <v>P614</v>
          </cell>
          <cell r="B6470" t="str">
            <v>OTRAS ANEMIAS CONGENITAS, NO CLASIFICADAS EN OTRA PARTE</v>
          </cell>
          <cell r="C6470" t="str">
            <v>092</v>
          </cell>
        </row>
        <row r="6471">
          <cell r="A6471" t="str">
            <v>P615</v>
          </cell>
          <cell r="B6471" t="str">
            <v>NEUTROPENIA NEONATAL TRANSITORIA</v>
          </cell>
          <cell r="C6471" t="str">
            <v>092</v>
          </cell>
        </row>
        <row r="6472">
          <cell r="A6472" t="str">
            <v>P616</v>
          </cell>
          <cell r="B6472" t="str">
            <v>OTROS TRASTORNOS NEONATALES TRANSITORIOS DE LA COAGULACION</v>
          </cell>
          <cell r="C6472" t="str">
            <v>092</v>
          </cell>
        </row>
        <row r="6473">
          <cell r="A6473" t="str">
            <v>P618</v>
          </cell>
          <cell r="B6473" t="str">
            <v>OTROS TRASTORNOS HEMATOLOGICOS PERINATALES ESPECIFICADOS</v>
          </cell>
          <cell r="C6473" t="str">
            <v>092</v>
          </cell>
        </row>
        <row r="6474">
          <cell r="A6474" t="str">
            <v>P619</v>
          </cell>
          <cell r="B6474" t="str">
            <v>TRASTORNO HEMATOLOGICO PERINATAL, NO ESPECIFICADO</v>
          </cell>
          <cell r="C6474" t="str">
            <v>092</v>
          </cell>
        </row>
        <row r="6475">
          <cell r="A6475" t="str">
            <v>P70</v>
          </cell>
          <cell r="B6475" t="str">
            <v>TRAST. TRANSIT. DEL METABOL. DE LOS CARBOHIDRATOS ESPECIFICOS DEL FETO</v>
          </cell>
          <cell r="C6475" t="str">
            <v>092</v>
          </cell>
        </row>
        <row r="6476">
          <cell r="A6476" t="str">
            <v>P700</v>
          </cell>
          <cell r="B6476" t="str">
            <v>SINDROME DEL RECIEN NACIDO DE MADRE CON DIABETES GESTACIONAL</v>
          </cell>
          <cell r="C6476" t="str">
            <v>092</v>
          </cell>
        </row>
        <row r="6477">
          <cell r="A6477" t="str">
            <v>P701</v>
          </cell>
          <cell r="B6477" t="str">
            <v>SINDROME DEL RECIEN NACIDO DE MADRE DIABETICA</v>
          </cell>
          <cell r="C6477" t="str">
            <v>092</v>
          </cell>
        </row>
        <row r="6478">
          <cell r="A6478" t="str">
            <v>P702</v>
          </cell>
          <cell r="B6478" t="str">
            <v>DIABETES MELLITUS NEONATAL</v>
          </cell>
          <cell r="C6478" t="str">
            <v>092</v>
          </cell>
        </row>
        <row r="6479">
          <cell r="A6479" t="str">
            <v>P703</v>
          </cell>
          <cell r="B6479" t="str">
            <v>HIPOGLICEMIA NEONATAL YATROGENICA</v>
          </cell>
          <cell r="C6479" t="str">
            <v>092</v>
          </cell>
        </row>
        <row r="6480">
          <cell r="A6480" t="str">
            <v>P704</v>
          </cell>
          <cell r="B6480" t="str">
            <v>OTRAS HIPOGLICEMIAS NEONATALES</v>
          </cell>
          <cell r="C6480" t="str">
            <v>092</v>
          </cell>
        </row>
        <row r="6481">
          <cell r="A6481" t="str">
            <v>P708</v>
          </cell>
          <cell r="B6481" t="str">
            <v>OTROS TRAST. TRANSIT. DEL METABOL. DE LOS CARBOHIDRATOS EN EL FETO</v>
          </cell>
          <cell r="C6481" t="str">
            <v>092</v>
          </cell>
        </row>
        <row r="6482">
          <cell r="A6482" t="str">
            <v>P709</v>
          </cell>
          <cell r="B6482" t="str">
            <v>TRAST. TRANSIT. NO ESPECIF. DEL METABOLISMO DE LOS CARBOHID. EN EL FET</v>
          </cell>
          <cell r="C6482" t="str">
            <v>092</v>
          </cell>
        </row>
        <row r="6483">
          <cell r="A6483" t="str">
            <v>P71</v>
          </cell>
          <cell r="B6483" t="str">
            <v>TRASTORNOS NEONATALES TRANSITORIOS DEL METABOL. DEL CALCIO Y DEL MAGN</v>
          </cell>
          <cell r="C6483" t="str">
            <v>092</v>
          </cell>
        </row>
        <row r="6484">
          <cell r="A6484" t="str">
            <v>P710</v>
          </cell>
          <cell r="B6484" t="str">
            <v>HIPOCALCEMIA DEL RECIEN NACIDO DEBIDA A LA KECHE DE VACA</v>
          </cell>
          <cell r="C6484" t="str">
            <v>092</v>
          </cell>
        </row>
        <row r="6485">
          <cell r="A6485" t="str">
            <v>P711</v>
          </cell>
          <cell r="B6485" t="str">
            <v>OTRA HIPOCALCEMIA NEONATAL</v>
          </cell>
          <cell r="C6485" t="str">
            <v>092</v>
          </cell>
        </row>
        <row r="6486">
          <cell r="A6486" t="str">
            <v>P712</v>
          </cell>
          <cell r="B6486" t="str">
            <v>HIPOMAGNESEMIA NEONATAL</v>
          </cell>
          <cell r="C6486" t="str">
            <v>092</v>
          </cell>
        </row>
        <row r="6487">
          <cell r="A6487" t="str">
            <v>P713</v>
          </cell>
          <cell r="B6487" t="str">
            <v>TETANIA NEONATAL SIN MENCION DE DEFICIENCIA DE CALCIO O DE MAGNESIO</v>
          </cell>
          <cell r="C6487" t="str">
            <v>092</v>
          </cell>
        </row>
        <row r="6488">
          <cell r="A6488" t="str">
            <v>P714</v>
          </cell>
          <cell r="B6488" t="str">
            <v>HIPOPARATIROIDISMO NEONATAL TRANSITORIO</v>
          </cell>
          <cell r="C6488" t="str">
            <v>092</v>
          </cell>
        </row>
        <row r="6489">
          <cell r="A6489" t="str">
            <v>P718</v>
          </cell>
          <cell r="B6489" t="str">
            <v>OTROS TRASTORNO NEONATALES TRANSITORIOS DEL CALCIO Y DEL MAGNESIO</v>
          </cell>
          <cell r="C6489" t="str">
            <v>092</v>
          </cell>
        </row>
        <row r="6490">
          <cell r="A6490" t="str">
            <v>P719</v>
          </cell>
          <cell r="B6490" t="str">
            <v>TRASTORNO NEONATAL TRANSITORIO NO ESPECIF. DEL METABOL. DEL CALCIO</v>
          </cell>
          <cell r="C6490" t="str">
            <v>092</v>
          </cell>
        </row>
        <row r="6491">
          <cell r="A6491" t="str">
            <v>P72</v>
          </cell>
          <cell r="B6491" t="str">
            <v>OTROS TRASTORNOS ENDOCRINOS NEONATALES TRANSITORIOS</v>
          </cell>
          <cell r="C6491" t="str">
            <v>092</v>
          </cell>
        </row>
        <row r="6492">
          <cell r="A6492" t="str">
            <v>P720</v>
          </cell>
          <cell r="B6492" t="str">
            <v>BOCIO NEONATAL, NO CLASIFICADO EN OTRA PARTE</v>
          </cell>
          <cell r="C6492" t="str">
            <v>092</v>
          </cell>
        </row>
        <row r="6493">
          <cell r="A6493" t="str">
            <v>P721</v>
          </cell>
          <cell r="B6493" t="str">
            <v>HIPERTIROIDISMO NEONATAL TRANSITORIO</v>
          </cell>
          <cell r="C6493" t="str">
            <v>092</v>
          </cell>
        </row>
        <row r="6494">
          <cell r="A6494" t="str">
            <v>P722</v>
          </cell>
          <cell r="B6494" t="str">
            <v>OTROS TRASTORNOS NEONATALES TRANSIT. DE LA FUNSION TIROIDEA, NO CLASIF</v>
          </cell>
          <cell r="C6494" t="str">
            <v>092</v>
          </cell>
        </row>
        <row r="6495">
          <cell r="A6495" t="str">
            <v>P728</v>
          </cell>
          <cell r="B6495" t="str">
            <v>OTROS TRASTORNOS ENDOCRINOS NEONATALES TRANSITORIOS ESPECIFICADOS</v>
          </cell>
          <cell r="C6495" t="str">
            <v>092</v>
          </cell>
        </row>
        <row r="6496">
          <cell r="A6496" t="str">
            <v>P729</v>
          </cell>
          <cell r="B6496" t="str">
            <v>TRASTORNO ENDOCRINO NEONATAL TRANSITORIO, NO ESPECIFICADO</v>
          </cell>
          <cell r="C6496" t="str">
            <v>092</v>
          </cell>
        </row>
        <row r="6497">
          <cell r="A6497" t="str">
            <v>P74</v>
          </cell>
          <cell r="B6497" t="str">
            <v>OTRAS ALTERACIONES METABOLICAS Y ELECTROLITICAS NEONAT. TRANSITORIAS</v>
          </cell>
          <cell r="C6497" t="str">
            <v>092</v>
          </cell>
        </row>
        <row r="6498">
          <cell r="A6498" t="str">
            <v>P740</v>
          </cell>
          <cell r="B6498" t="str">
            <v>ACIDOSIS METABOLICA TARDIA DEL RECIEN NACIDO</v>
          </cell>
          <cell r="C6498" t="str">
            <v>092</v>
          </cell>
        </row>
        <row r="6499">
          <cell r="A6499" t="str">
            <v>P741</v>
          </cell>
          <cell r="B6499" t="str">
            <v>DESHIDRATACION DEL RECIEN NACIDO</v>
          </cell>
          <cell r="C6499" t="str">
            <v>092</v>
          </cell>
        </row>
        <row r="6500">
          <cell r="A6500" t="str">
            <v>P742</v>
          </cell>
          <cell r="B6500" t="str">
            <v>ALTERACIONES DEL EQUILIBRIO DEL SODIO EN EL RECIEN NACIDO</v>
          </cell>
          <cell r="C6500" t="str">
            <v>092</v>
          </cell>
        </row>
        <row r="6501">
          <cell r="A6501" t="str">
            <v>P743</v>
          </cell>
          <cell r="B6501" t="str">
            <v>ALTERACIONES DEL EQUILIBRIO DEL POTASIO EN EL RECIEN NACIDO</v>
          </cell>
          <cell r="C6501" t="str">
            <v>092</v>
          </cell>
        </row>
        <row r="6502">
          <cell r="A6502" t="str">
            <v>P744</v>
          </cell>
          <cell r="B6502" t="str">
            <v>OTRAS ALTERACIONES ELECTROLITICAS TRANSITORIAS DEL RECIEN NACIDO</v>
          </cell>
          <cell r="C6502" t="str">
            <v>092</v>
          </cell>
        </row>
        <row r="6503">
          <cell r="A6503" t="str">
            <v>P745</v>
          </cell>
          <cell r="B6503" t="str">
            <v>TIROSINEMIA TRANSITORIA DEL RECIEN NACIDO</v>
          </cell>
          <cell r="C6503" t="str">
            <v>092</v>
          </cell>
        </row>
        <row r="6504">
          <cell r="A6504" t="str">
            <v>P748</v>
          </cell>
          <cell r="B6504" t="str">
            <v>OTRAS ALTERACIONES METABOLICAS TRANSITORIAS DEL RECIEN NACIDO</v>
          </cell>
          <cell r="C6504" t="str">
            <v>092</v>
          </cell>
        </row>
        <row r="6505">
          <cell r="A6505" t="str">
            <v>P749</v>
          </cell>
          <cell r="B6505" t="str">
            <v>TRASTORNO METABOLICO TRANSITORIO DEL RECIEN NACIDO, NO ESPECIFICADO</v>
          </cell>
          <cell r="C6505" t="str">
            <v>092</v>
          </cell>
        </row>
        <row r="6506">
          <cell r="A6506" t="str">
            <v>P76</v>
          </cell>
          <cell r="B6506" t="str">
            <v>OTRAS OBSTRUCCIONES INTESTINALES DEL RECIEN NACIDO</v>
          </cell>
          <cell r="C6506" t="str">
            <v>092</v>
          </cell>
        </row>
        <row r="6507">
          <cell r="A6507" t="str">
            <v>P760</v>
          </cell>
          <cell r="B6507" t="str">
            <v>SINDROME DEL TAPON DE MECONIO</v>
          </cell>
          <cell r="C6507" t="str">
            <v>092</v>
          </cell>
        </row>
        <row r="6508">
          <cell r="A6508" t="str">
            <v>P761</v>
          </cell>
          <cell r="B6508" t="str">
            <v>ILEO TRANSITORIO DEL RECIEN NACIDO</v>
          </cell>
          <cell r="C6508" t="str">
            <v>092</v>
          </cell>
        </row>
        <row r="6509">
          <cell r="A6509" t="str">
            <v>P762</v>
          </cell>
          <cell r="B6509" t="str">
            <v>OBSTRUCCION INTESTINAL DEBIDA A LA LECHE ESPESA</v>
          </cell>
          <cell r="C6509" t="str">
            <v>092</v>
          </cell>
        </row>
        <row r="6510">
          <cell r="A6510" t="str">
            <v>P768</v>
          </cell>
          <cell r="B6510" t="str">
            <v>OTRAS OBSTRUCCIONES INTESTINALES ESPECIFICADAS DEL RECIEN NACIDO</v>
          </cell>
          <cell r="C6510" t="str">
            <v>092</v>
          </cell>
        </row>
        <row r="6511">
          <cell r="A6511" t="str">
            <v>P769</v>
          </cell>
          <cell r="B6511" t="str">
            <v>OBSTRUCCION INTESTINAL DEL RECIEN NACIDO, NO ESPECIFICADO</v>
          </cell>
          <cell r="C6511" t="str">
            <v>092</v>
          </cell>
        </row>
        <row r="6512">
          <cell r="A6512" t="str">
            <v>P77</v>
          </cell>
          <cell r="B6512" t="str">
            <v>ENTEROCOLITIS NECROTIZANTE DEL FETO Y DEL RECIEN NACIDO</v>
          </cell>
          <cell r="C6512" t="str">
            <v>092</v>
          </cell>
        </row>
        <row r="6513">
          <cell r="A6513" t="str">
            <v>P78</v>
          </cell>
          <cell r="B6513" t="str">
            <v>OTROS TRASTORNOS PERINATALES DEL SISTEMA DIGESTIVO</v>
          </cell>
          <cell r="C6513" t="str">
            <v>092</v>
          </cell>
        </row>
        <row r="6514">
          <cell r="A6514" t="str">
            <v>P780</v>
          </cell>
          <cell r="B6514" t="str">
            <v>PERFORACION INTESTINAL PERINATAL</v>
          </cell>
          <cell r="C6514" t="str">
            <v>092</v>
          </cell>
        </row>
        <row r="6515">
          <cell r="A6515" t="str">
            <v>P781</v>
          </cell>
          <cell r="B6515" t="str">
            <v>OTRAS PERITONITIS NEONATALES</v>
          </cell>
          <cell r="C6515" t="str">
            <v>092</v>
          </cell>
        </row>
        <row r="6516">
          <cell r="A6516" t="str">
            <v>P782</v>
          </cell>
          <cell r="B6516" t="str">
            <v>HEMATEMESIS Y MELENA NEONATALES DEBIDAS A LA DEGLUCION DE SANGRE MAT</v>
          </cell>
          <cell r="C6516" t="str">
            <v>092</v>
          </cell>
        </row>
        <row r="6517">
          <cell r="A6517" t="str">
            <v>P783</v>
          </cell>
          <cell r="B6517" t="str">
            <v>DIARREA NEONATAL NO INFECCIOSA</v>
          </cell>
          <cell r="C6517" t="str">
            <v>092</v>
          </cell>
        </row>
        <row r="6518">
          <cell r="A6518" t="str">
            <v>P788</v>
          </cell>
          <cell r="B6518" t="str">
            <v>OTROS TRASTORNOS PERINATALES ESPECIFICOS DEL SISTEMA DIGESTIVO</v>
          </cell>
          <cell r="C6518" t="str">
            <v>092</v>
          </cell>
        </row>
        <row r="6519">
          <cell r="A6519" t="str">
            <v>P789</v>
          </cell>
          <cell r="B6519" t="str">
            <v>TRASTORNO PERINATAL DEL SISTEMA DIGESTIVO, NO ESPECIFICADO</v>
          </cell>
          <cell r="C6519" t="str">
            <v>092</v>
          </cell>
        </row>
        <row r="6520">
          <cell r="A6520" t="str">
            <v>P80</v>
          </cell>
          <cell r="B6520" t="str">
            <v>HIPOTERMIA DEL RECIEN NACIDO</v>
          </cell>
          <cell r="C6520" t="str">
            <v>092</v>
          </cell>
        </row>
        <row r="6521">
          <cell r="A6521" t="str">
            <v>P800</v>
          </cell>
          <cell r="B6521" t="str">
            <v>SINDROME DEL ENFRIAMIENTO</v>
          </cell>
          <cell r="C6521" t="str">
            <v>092</v>
          </cell>
        </row>
        <row r="6522">
          <cell r="A6522" t="str">
            <v>P808</v>
          </cell>
          <cell r="B6522" t="str">
            <v>OTRAS HIPOTERMIAS DEL RECIEN NACIDO</v>
          </cell>
          <cell r="C6522" t="str">
            <v>092</v>
          </cell>
        </row>
        <row r="6523">
          <cell r="A6523" t="str">
            <v>P809</v>
          </cell>
          <cell r="B6523" t="str">
            <v>HIPOTERMIA DEL RECIEN NACIDO, NO ESPECIFICADA</v>
          </cell>
          <cell r="C6523" t="str">
            <v>092</v>
          </cell>
        </row>
        <row r="6524">
          <cell r="A6524" t="str">
            <v>P81</v>
          </cell>
          <cell r="B6524" t="str">
            <v>OTRAS ALTERACIONES DE LA REGULACION DE LA TEMPERATURA EN EL R/N</v>
          </cell>
          <cell r="C6524" t="str">
            <v>092</v>
          </cell>
        </row>
        <row r="6525">
          <cell r="A6525" t="str">
            <v>P810</v>
          </cell>
          <cell r="B6525" t="str">
            <v>HIPERTERMIA DEL RECIEN NACIDO INDUCIDA POR LAS CONDICIONES AMBIENTALES</v>
          </cell>
          <cell r="C6525" t="str">
            <v>092</v>
          </cell>
        </row>
        <row r="6526">
          <cell r="A6526" t="str">
            <v>P818</v>
          </cell>
          <cell r="B6526" t="str">
            <v>OTRAS ALTERACIONES ESPECIF. DE LA REGULACION DE LA TEMPERATURA DEL R/N</v>
          </cell>
          <cell r="C6526" t="str">
            <v>092</v>
          </cell>
        </row>
        <row r="6527">
          <cell r="A6527" t="str">
            <v>P819</v>
          </cell>
          <cell r="B6527" t="str">
            <v>ALTERACION NO ESPECIF. DE LA REGULACION DE LA TEMPERATURA EN EL R/N</v>
          </cell>
          <cell r="C6527" t="str">
            <v>092</v>
          </cell>
        </row>
        <row r="6528">
          <cell r="A6528" t="str">
            <v>P83</v>
          </cell>
          <cell r="B6528" t="str">
            <v>OTRAS AFECCIONES DE LA PIEL ESPECIFICAS DEL FETO DEL RECIEN NACIDO</v>
          </cell>
          <cell r="C6528" t="str">
            <v>092</v>
          </cell>
        </row>
        <row r="6529">
          <cell r="A6529" t="str">
            <v>P830</v>
          </cell>
          <cell r="B6529" t="str">
            <v>ESCLEREMA NEONATAL</v>
          </cell>
          <cell r="C6529" t="str">
            <v>092</v>
          </cell>
        </row>
        <row r="6530">
          <cell r="A6530" t="str">
            <v>P831</v>
          </cell>
          <cell r="B6530" t="str">
            <v>ERITEMA TOXICO NEONATAL</v>
          </cell>
          <cell r="C6530" t="str">
            <v>092</v>
          </cell>
        </row>
        <row r="6531">
          <cell r="A6531" t="str">
            <v>P832</v>
          </cell>
          <cell r="B6531" t="str">
            <v>HIDROPESIA FETAL NO DEBIDA A ENFERMEDAD HEMOLITICA</v>
          </cell>
          <cell r="C6531" t="str">
            <v>092</v>
          </cell>
        </row>
        <row r="6532">
          <cell r="A6532" t="str">
            <v>P833</v>
          </cell>
          <cell r="B6532" t="str">
            <v>OTROS EDEMAS Y LOS NO ESPECIFICADOS, PROPIOS DEL FETO Y DEL R/N</v>
          </cell>
          <cell r="C6532" t="str">
            <v>092</v>
          </cell>
        </row>
        <row r="6533">
          <cell r="A6533" t="str">
            <v>P834</v>
          </cell>
          <cell r="B6533" t="str">
            <v>INGURGITACION MAMARIA DEL RECIEN NACIDO</v>
          </cell>
          <cell r="C6533" t="str">
            <v>092</v>
          </cell>
        </row>
        <row r="6534">
          <cell r="A6534" t="str">
            <v>P835</v>
          </cell>
          <cell r="B6534" t="str">
            <v>HIDROCELE CONGENITO</v>
          </cell>
          <cell r="C6534" t="str">
            <v>092</v>
          </cell>
        </row>
        <row r="6535">
          <cell r="A6535" t="str">
            <v>P836</v>
          </cell>
          <cell r="B6535" t="str">
            <v>POLIPO UMBILICAL DEL RECIEN NACIDO</v>
          </cell>
          <cell r="C6535" t="str">
            <v>092</v>
          </cell>
        </row>
        <row r="6536">
          <cell r="A6536" t="str">
            <v>P838</v>
          </cell>
          <cell r="B6536" t="str">
            <v>OTRAS AFECCIONES ESPECIF. DE LA PIEL, PROPIAS DEL FETO Y DEL R/N</v>
          </cell>
          <cell r="C6536" t="str">
            <v>092</v>
          </cell>
        </row>
        <row r="6537">
          <cell r="A6537" t="str">
            <v>P839</v>
          </cell>
          <cell r="B6537" t="str">
            <v>AFECCION NO ESPECIFICADA DE LA PIEL, PROPIA DEL FETO Y DEL RECIEN NACI</v>
          </cell>
          <cell r="C6537" t="str">
            <v>092</v>
          </cell>
        </row>
        <row r="6538">
          <cell r="A6538" t="str">
            <v>P90</v>
          </cell>
          <cell r="B6538" t="str">
            <v>CONVULSIONES DEL RECIEN NACIDO</v>
          </cell>
          <cell r="C6538" t="str">
            <v>092</v>
          </cell>
        </row>
        <row r="6539">
          <cell r="A6539" t="str">
            <v>P91</v>
          </cell>
          <cell r="B6539" t="str">
            <v>OTRAS ALTERACIONES CEREBRALES DEL RECIEN NACIDO</v>
          </cell>
          <cell r="C6539" t="str">
            <v>092</v>
          </cell>
        </row>
        <row r="6540">
          <cell r="A6540" t="str">
            <v>P910</v>
          </cell>
          <cell r="B6540" t="str">
            <v>ISQUEMIA CEREBRAL NEONATAL</v>
          </cell>
          <cell r="C6540" t="str">
            <v>092</v>
          </cell>
        </row>
        <row r="6541">
          <cell r="A6541" t="str">
            <v>P911</v>
          </cell>
          <cell r="B6541" t="str">
            <v>QUISTES PERIVENTRICULARES ADQUIRIDOS DEL RECIEN NACIDO</v>
          </cell>
          <cell r="C6541" t="str">
            <v>092</v>
          </cell>
        </row>
        <row r="6542">
          <cell r="A6542" t="str">
            <v>P912</v>
          </cell>
          <cell r="B6542" t="str">
            <v>LEUCOMALACIA CEREBRAL NEONATAL</v>
          </cell>
          <cell r="C6542" t="str">
            <v>092</v>
          </cell>
        </row>
        <row r="6543">
          <cell r="A6543" t="str">
            <v>P913</v>
          </cell>
          <cell r="B6543" t="str">
            <v>IRRITABILIDAD CEREBRAL NEONATAL</v>
          </cell>
          <cell r="C6543" t="str">
            <v>092</v>
          </cell>
        </row>
        <row r="6544">
          <cell r="A6544" t="str">
            <v>P914</v>
          </cell>
          <cell r="B6544" t="str">
            <v>DEPRESION CEREBRAL NEONATAL</v>
          </cell>
          <cell r="C6544" t="str">
            <v>092</v>
          </cell>
        </row>
        <row r="6545">
          <cell r="A6545" t="str">
            <v>P915</v>
          </cell>
          <cell r="B6545" t="str">
            <v>COMA NEONATAL</v>
          </cell>
          <cell r="C6545" t="str">
            <v>092</v>
          </cell>
        </row>
        <row r="6546">
          <cell r="A6546" t="str">
            <v>P918</v>
          </cell>
          <cell r="B6546" t="str">
            <v>OTRAS ALTERACIONES CEREBRALES ESPECIFICADAS DEL RECIEN NACIDO</v>
          </cell>
          <cell r="C6546" t="str">
            <v>092</v>
          </cell>
        </row>
        <row r="6547">
          <cell r="A6547" t="str">
            <v>P919</v>
          </cell>
          <cell r="B6547" t="str">
            <v>ALTERACION CEREBRAL NO ESPECIFICADA DEL RECIEN NACIDO</v>
          </cell>
          <cell r="C6547" t="str">
            <v>092</v>
          </cell>
        </row>
        <row r="6548">
          <cell r="A6548" t="str">
            <v>P92</v>
          </cell>
          <cell r="B6548" t="str">
            <v>PROBLEMAS DE LA INGESTION DE ALIMENTOS DEL RECIEN NACIDO</v>
          </cell>
          <cell r="C6548" t="str">
            <v>092</v>
          </cell>
        </row>
        <row r="6549">
          <cell r="A6549" t="str">
            <v>P920</v>
          </cell>
          <cell r="B6549" t="str">
            <v>VOMITOS DEL RECIEN NACIDO</v>
          </cell>
          <cell r="C6549" t="str">
            <v>092</v>
          </cell>
        </row>
        <row r="6550">
          <cell r="A6550" t="str">
            <v>P921</v>
          </cell>
          <cell r="B6550" t="str">
            <v>REGURGITACION Y RUMIACION DEL RECIEN NACIDO</v>
          </cell>
          <cell r="C6550" t="str">
            <v>092</v>
          </cell>
        </row>
        <row r="6551">
          <cell r="A6551" t="str">
            <v>P922</v>
          </cell>
          <cell r="B6551" t="str">
            <v>LENTITUD EN LA INGESTION DE ALIMENTOS DEL RECIEN NACIDO</v>
          </cell>
          <cell r="C6551" t="str">
            <v>092</v>
          </cell>
        </row>
        <row r="6552">
          <cell r="A6552" t="str">
            <v>P923</v>
          </cell>
          <cell r="B6552" t="str">
            <v>HIPOALIMENTACION DEL RECIEN NACIDO</v>
          </cell>
          <cell r="C6552" t="str">
            <v>092</v>
          </cell>
        </row>
        <row r="6553">
          <cell r="A6553" t="str">
            <v>P924</v>
          </cell>
          <cell r="B6553" t="str">
            <v>HIPERALIMENTACION DEL RECIEN NACIDO</v>
          </cell>
          <cell r="C6553" t="str">
            <v>092</v>
          </cell>
        </row>
        <row r="6554">
          <cell r="A6554" t="str">
            <v>P925</v>
          </cell>
          <cell r="B6554" t="str">
            <v>DIFICULTAD NEONATAL EN LA LACTANCIA MATERNA</v>
          </cell>
          <cell r="C6554" t="str">
            <v>092</v>
          </cell>
        </row>
        <row r="6555">
          <cell r="A6555" t="str">
            <v>P928</v>
          </cell>
          <cell r="B6555" t="str">
            <v>OTROS PROBLEMAS DE ALIMENTACION DEL RECIEN NACIDO</v>
          </cell>
          <cell r="C6555" t="str">
            <v>092</v>
          </cell>
        </row>
        <row r="6556">
          <cell r="A6556" t="str">
            <v>P929</v>
          </cell>
          <cell r="B6556" t="str">
            <v>PROBLEMA NO ESPECIFICADO DE LA ALIMENTACION DEL RECIEN NACIDO</v>
          </cell>
          <cell r="C6556" t="str">
            <v>092</v>
          </cell>
        </row>
        <row r="6557">
          <cell r="A6557" t="str">
            <v>P93</v>
          </cell>
          <cell r="B6557" t="str">
            <v>REACCIONES E INTOXICACIONES DEBIDAS A DROGAS ADMINIST. AL FETO Y AL R/</v>
          </cell>
          <cell r="C6557" t="str">
            <v>092</v>
          </cell>
        </row>
        <row r="6558">
          <cell r="A6558" t="str">
            <v>P94</v>
          </cell>
          <cell r="B6558" t="str">
            <v>TRASTORNOS DEL TONO MUSCULAR EN EL RECIEN NACIDO</v>
          </cell>
          <cell r="C6558" t="str">
            <v>092</v>
          </cell>
        </row>
        <row r="6559">
          <cell r="A6559" t="str">
            <v>P940</v>
          </cell>
          <cell r="B6559" t="str">
            <v>MIASTENIA GRAVE NEONATAL TRANSITORIA</v>
          </cell>
          <cell r="C6559" t="str">
            <v>092</v>
          </cell>
        </row>
        <row r="6560">
          <cell r="A6560" t="str">
            <v>P941</v>
          </cell>
          <cell r="B6560" t="str">
            <v>HIPERTONIA CONGENITA</v>
          </cell>
          <cell r="C6560" t="str">
            <v>092</v>
          </cell>
        </row>
        <row r="6561">
          <cell r="A6561" t="str">
            <v>P942</v>
          </cell>
          <cell r="B6561" t="str">
            <v>HIPOTONIA CONGENITA</v>
          </cell>
          <cell r="C6561" t="str">
            <v>092</v>
          </cell>
        </row>
        <row r="6562">
          <cell r="A6562" t="str">
            <v>P948</v>
          </cell>
          <cell r="B6562" t="str">
            <v>OTROS TRASTORNOS DEL TONO MUSCULAR EN EL RECIEN NACIDO</v>
          </cell>
          <cell r="C6562" t="str">
            <v>092</v>
          </cell>
        </row>
        <row r="6563">
          <cell r="A6563" t="str">
            <v>P949</v>
          </cell>
          <cell r="B6563" t="str">
            <v>TRASTORNO NO ESPECIFICADO DEL TONO MUSCULAR EN EL RECIEN NACIDO</v>
          </cell>
          <cell r="C6563" t="str">
            <v>092</v>
          </cell>
        </row>
        <row r="6564">
          <cell r="A6564" t="str">
            <v>P95X</v>
          </cell>
          <cell r="B6564" t="str">
            <v>MUERTE FETAL DE CAUSA NO ESEPCIFICADA</v>
          </cell>
          <cell r="C6564" t="str">
            <v>092</v>
          </cell>
        </row>
        <row r="6565">
          <cell r="A6565" t="str">
            <v>P96</v>
          </cell>
          <cell r="B6565" t="str">
            <v>OTRAS AFECCIONES ORIGINADAS EN EL PERIODO PERINATAL</v>
          </cell>
          <cell r="C6565" t="str">
            <v>092</v>
          </cell>
        </row>
        <row r="6566">
          <cell r="A6566" t="str">
            <v>P960</v>
          </cell>
          <cell r="B6566" t="str">
            <v>INSUFICIENCIA RENAL CONGENITA</v>
          </cell>
          <cell r="C6566" t="str">
            <v>092</v>
          </cell>
        </row>
        <row r="6567">
          <cell r="A6567" t="str">
            <v>P961</v>
          </cell>
          <cell r="B6567" t="str">
            <v>SINTOMAS NEONATALES DE ABSTINENCIA POR DROGADICCION MATERNA</v>
          </cell>
          <cell r="C6567" t="str">
            <v>092</v>
          </cell>
        </row>
        <row r="6568">
          <cell r="A6568" t="str">
            <v>P962</v>
          </cell>
          <cell r="B6568" t="str">
            <v>SINTOMAS DE ABSTINENCIA POR EL USO TERAPEUTICO DE DROGAS EN EL R/N</v>
          </cell>
          <cell r="C6568" t="str">
            <v>092</v>
          </cell>
        </row>
        <row r="6569">
          <cell r="A6569" t="str">
            <v>P963</v>
          </cell>
          <cell r="B6569" t="str">
            <v>AMPLITUD DE LAS SUTURAS CRANEALES DEL RECIEN NACIDO</v>
          </cell>
          <cell r="C6569" t="str">
            <v>092</v>
          </cell>
        </row>
        <row r="6570">
          <cell r="A6570" t="str">
            <v>P964</v>
          </cell>
          <cell r="B6570" t="str">
            <v>TERMINACION DEL EMBARAZO, FETO Y RECIEN NACIDO</v>
          </cell>
          <cell r="C6570" t="str">
            <v>092</v>
          </cell>
        </row>
        <row r="6571">
          <cell r="A6571" t="str">
            <v>P965</v>
          </cell>
          <cell r="B6571" t="str">
            <v>COMPLICACIONES DE PROCEDIMIENTOS INTRAUTERINOS, NO CLASIF. EN OTRA PAR</v>
          </cell>
          <cell r="C6571" t="str">
            <v>092</v>
          </cell>
        </row>
        <row r="6572">
          <cell r="A6572" t="str">
            <v>P968</v>
          </cell>
          <cell r="B6572" t="str">
            <v>OTRAS AFECCIONES ESPECIFICADAS ORIGINADAS EN EL PERIODO PERINATAL</v>
          </cell>
          <cell r="C6572" t="str">
            <v>092</v>
          </cell>
        </row>
        <row r="6573">
          <cell r="A6573" t="str">
            <v>P969</v>
          </cell>
          <cell r="B6573" t="str">
            <v>AFECCION NO ESPECIFICADA ORIGINADA EN EL PERIODO PERINATAL</v>
          </cell>
          <cell r="C6573" t="str">
            <v>092</v>
          </cell>
        </row>
        <row r="6574">
          <cell r="A6574" t="str">
            <v>PFA1</v>
          </cell>
          <cell r="B6574" t="str">
            <v>PARALISIS FLACIDA AGUDA</v>
          </cell>
          <cell r="C6574" t="str">
            <v>000</v>
          </cell>
        </row>
        <row r="6575">
          <cell r="A6575" t="str">
            <v>Q00</v>
          </cell>
          <cell r="B6575" t="str">
            <v>ANENCEFALIA Y MALFORMACIONES CONGENITAS SIMILARES</v>
          </cell>
          <cell r="C6575" t="str">
            <v>093</v>
          </cell>
        </row>
        <row r="6576">
          <cell r="A6576" t="str">
            <v>Q000</v>
          </cell>
          <cell r="B6576" t="str">
            <v>ANENCEFALIA</v>
          </cell>
          <cell r="C6576" t="str">
            <v>093</v>
          </cell>
        </row>
        <row r="6577">
          <cell r="A6577" t="str">
            <v>Q001</v>
          </cell>
          <cell r="B6577" t="str">
            <v>CRANEORRAQUISQUISIS</v>
          </cell>
          <cell r="C6577" t="str">
            <v>093</v>
          </cell>
        </row>
        <row r="6578">
          <cell r="A6578" t="str">
            <v>Q002</v>
          </cell>
          <cell r="B6578" t="str">
            <v>INIENCEFALIA</v>
          </cell>
          <cell r="C6578" t="str">
            <v>093</v>
          </cell>
        </row>
        <row r="6579">
          <cell r="A6579" t="str">
            <v>Q01</v>
          </cell>
          <cell r="B6579" t="str">
            <v>ENCEFALOCELE</v>
          </cell>
          <cell r="C6579" t="str">
            <v>093</v>
          </cell>
        </row>
        <row r="6580">
          <cell r="A6580" t="str">
            <v>Q010</v>
          </cell>
          <cell r="B6580" t="str">
            <v>ENCEFALOCELE FRONTAL</v>
          </cell>
          <cell r="C6580" t="str">
            <v>093</v>
          </cell>
        </row>
        <row r="6581">
          <cell r="A6581" t="str">
            <v>Q011</v>
          </cell>
          <cell r="B6581" t="str">
            <v>ENCEFALOCELE NASOFRONTAL</v>
          </cell>
          <cell r="C6581" t="str">
            <v>093</v>
          </cell>
        </row>
        <row r="6582">
          <cell r="A6582" t="str">
            <v>Q012</v>
          </cell>
          <cell r="B6582" t="str">
            <v>ENCEFALOCELE OCCIPITAL</v>
          </cell>
          <cell r="C6582" t="str">
            <v>093</v>
          </cell>
        </row>
        <row r="6583">
          <cell r="A6583" t="str">
            <v>Q018</v>
          </cell>
          <cell r="B6583" t="str">
            <v>ENCEFALOCELE DE OTROS SITIOS</v>
          </cell>
          <cell r="C6583" t="str">
            <v>093</v>
          </cell>
        </row>
        <row r="6584">
          <cell r="A6584" t="str">
            <v>Q019</v>
          </cell>
          <cell r="B6584" t="str">
            <v>ENCEFALOCELE, NO ESPECIFICADO</v>
          </cell>
          <cell r="C6584" t="str">
            <v>093</v>
          </cell>
        </row>
        <row r="6585">
          <cell r="A6585" t="str">
            <v>Q02</v>
          </cell>
          <cell r="B6585" t="str">
            <v>MOCROCEFALIA</v>
          </cell>
          <cell r="C6585" t="str">
            <v>093</v>
          </cell>
        </row>
        <row r="6586">
          <cell r="A6586" t="str">
            <v>Q03</v>
          </cell>
          <cell r="B6586" t="str">
            <v>HIDROCEFALO CONGENITO</v>
          </cell>
          <cell r="C6586" t="str">
            <v>093</v>
          </cell>
        </row>
        <row r="6587">
          <cell r="A6587" t="str">
            <v>Q030</v>
          </cell>
          <cell r="B6587" t="str">
            <v>MALFORMACIONES DEL ACUEDUCTO DE SILVIO</v>
          </cell>
          <cell r="C6587" t="str">
            <v>093</v>
          </cell>
        </row>
        <row r="6588">
          <cell r="A6588" t="str">
            <v>Q031</v>
          </cell>
          <cell r="B6588" t="str">
            <v>ATRESIA DE LOS AGUJEROS DE MAGENDIE Y DE LUSCHKA</v>
          </cell>
          <cell r="C6588" t="str">
            <v>093</v>
          </cell>
        </row>
        <row r="6589">
          <cell r="A6589" t="str">
            <v>Q038</v>
          </cell>
          <cell r="B6589" t="str">
            <v>OTROS HIDROCEFALOS CONGENITOS</v>
          </cell>
          <cell r="C6589" t="str">
            <v>093</v>
          </cell>
        </row>
        <row r="6590">
          <cell r="A6590" t="str">
            <v>Q039</v>
          </cell>
          <cell r="B6590" t="str">
            <v>HIDROCEFALO CONGENITO, NO ESPECIFICADO</v>
          </cell>
          <cell r="C6590" t="str">
            <v>093</v>
          </cell>
        </row>
        <row r="6591">
          <cell r="A6591" t="str">
            <v>Q04</v>
          </cell>
          <cell r="B6591" t="str">
            <v>OTRAS MALFORMACIONES CONGENITAS DEL ENCEFALO</v>
          </cell>
          <cell r="C6591" t="str">
            <v>093</v>
          </cell>
        </row>
        <row r="6592">
          <cell r="A6592" t="str">
            <v>Q040</v>
          </cell>
          <cell r="B6592" t="str">
            <v>MALFORMACIONES CONGENITAS DEL CUERPO CALLOSO</v>
          </cell>
          <cell r="C6592" t="str">
            <v>093</v>
          </cell>
        </row>
        <row r="6593">
          <cell r="A6593" t="str">
            <v>Q041</v>
          </cell>
          <cell r="B6593" t="str">
            <v>ARRINENCEFALIA</v>
          </cell>
          <cell r="C6593" t="str">
            <v>093</v>
          </cell>
        </row>
        <row r="6594">
          <cell r="A6594" t="str">
            <v>Q042</v>
          </cell>
          <cell r="B6594" t="str">
            <v>HOLOPROSENCEFALIA</v>
          </cell>
          <cell r="C6594" t="str">
            <v>093</v>
          </cell>
        </row>
        <row r="6595">
          <cell r="A6595" t="str">
            <v>Q043</v>
          </cell>
          <cell r="B6595" t="str">
            <v>OTRAS ANOMALIAS HIPOPLASICAS DEL ENCEFALO</v>
          </cell>
          <cell r="C6595" t="str">
            <v>093</v>
          </cell>
        </row>
        <row r="6596">
          <cell r="A6596" t="str">
            <v>Q044</v>
          </cell>
          <cell r="B6596" t="str">
            <v>DISPLASIA OPTICOSEPTAL</v>
          </cell>
          <cell r="C6596" t="str">
            <v>093</v>
          </cell>
        </row>
        <row r="6597">
          <cell r="A6597" t="str">
            <v>Q045</v>
          </cell>
          <cell r="B6597" t="str">
            <v>MEGALENCEFALIA</v>
          </cell>
          <cell r="C6597" t="str">
            <v>093</v>
          </cell>
        </row>
        <row r="6598">
          <cell r="A6598" t="str">
            <v>Q046</v>
          </cell>
          <cell r="B6598" t="str">
            <v>QUISTES CEREBRALES CONGENITOS</v>
          </cell>
          <cell r="C6598" t="str">
            <v>093</v>
          </cell>
        </row>
        <row r="6599">
          <cell r="A6599" t="str">
            <v>Q048</v>
          </cell>
          <cell r="B6599" t="str">
            <v>OTRAS MALFORMACIONES CONGENITAS DEL ENCEFALO</v>
          </cell>
          <cell r="C6599" t="str">
            <v>093</v>
          </cell>
        </row>
        <row r="6600">
          <cell r="A6600" t="str">
            <v>Q049</v>
          </cell>
          <cell r="B6600" t="str">
            <v>MALFORMACIONES CONGENITOS DEL ENCEFALO, NO ESPECIFICADO</v>
          </cell>
          <cell r="C6600" t="str">
            <v>093</v>
          </cell>
        </row>
        <row r="6601">
          <cell r="A6601" t="str">
            <v>Q05</v>
          </cell>
          <cell r="B6601" t="str">
            <v>ESPINA BIFIDA</v>
          </cell>
          <cell r="C6601" t="str">
            <v>093</v>
          </cell>
        </row>
        <row r="6602">
          <cell r="A6602" t="str">
            <v>Q050</v>
          </cell>
          <cell r="B6602" t="str">
            <v>ESPINA BIFIDA CERVICAL CON HIDROCEFALO</v>
          </cell>
          <cell r="C6602" t="str">
            <v>093</v>
          </cell>
        </row>
        <row r="6603">
          <cell r="A6603" t="str">
            <v>Q051</v>
          </cell>
          <cell r="B6603" t="str">
            <v>ESPINA BIFIDA TORACICA CON HIDROCEFALO</v>
          </cell>
          <cell r="C6603" t="str">
            <v>093</v>
          </cell>
        </row>
        <row r="6604">
          <cell r="A6604" t="str">
            <v>Q052</v>
          </cell>
          <cell r="B6604" t="str">
            <v>ESPINA BIFIDA LUMBAR CON HIDROCEFALO</v>
          </cell>
          <cell r="C6604" t="str">
            <v>093</v>
          </cell>
        </row>
        <row r="6605">
          <cell r="A6605" t="str">
            <v>Q053</v>
          </cell>
          <cell r="B6605" t="str">
            <v>ESPINA BIFIDA SACRA CON HIDROCEFALO</v>
          </cell>
          <cell r="C6605" t="str">
            <v>093</v>
          </cell>
        </row>
        <row r="6606">
          <cell r="A6606" t="str">
            <v>Q054</v>
          </cell>
          <cell r="B6606" t="str">
            <v>ESPINA BIFIDA CON HIDROCEFALO, SIN OTRA ESPECIFICACION</v>
          </cell>
          <cell r="C6606" t="str">
            <v>093</v>
          </cell>
        </row>
        <row r="6607">
          <cell r="A6607" t="str">
            <v>Q055</v>
          </cell>
          <cell r="B6607" t="str">
            <v>ESPINA BIFIDA CERVICAL SIN HIDROCEFALO</v>
          </cell>
          <cell r="C6607" t="str">
            <v>093</v>
          </cell>
        </row>
        <row r="6608">
          <cell r="A6608" t="str">
            <v>Q056</v>
          </cell>
          <cell r="B6608" t="str">
            <v>ESPINA BIFIDA TORACICA SIN HIDROCEFALO</v>
          </cell>
          <cell r="C6608" t="str">
            <v>093</v>
          </cell>
        </row>
        <row r="6609">
          <cell r="A6609" t="str">
            <v>Q057</v>
          </cell>
          <cell r="B6609" t="str">
            <v>ESPINA BIFIDA LUMBAR SIN HIDROCEFALO</v>
          </cell>
          <cell r="C6609" t="str">
            <v>093</v>
          </cell>
        </row>
        <row r="6610">
          <cell r="A6610" t="str">
            <v>Q058</v>
          </cell>
          <cell r="B6610" t="str">
            <v>ESPINA BIFIDA SACRA SIN HIDROCEFALO</v>
          </cell>
          <cell r="C6610" t="str">
            <v>093</v>
          </cell>
        </row>
        <row r="6611">
          <cell r="A6611" t="str">
            <v>Q059</v>
          </cell>
          <cell r="B6611" t="str">
            <v>ESPINA BIFIDA, NO ESPECIFICADA</v>
          </cell>
          <cell r="C6611" t="str">
            <v>093</v>
          </cell>
        </row>
        <row r="6612">
          <cell r="A6612" t="str">
            <v>Q06</v>
          </cell>
          <cell r="B6612" t="str">
            <v>OTRAS MALFORMACIONES CONGENITAS DE LA MEDULA ESPINAL</v>
          </cell>
          <cell r="C6612" t="str">
            <v>093</v>
          </cell>
        </row>
        <row r="6613">
          <cell r="A6613" t="str">
            <v>Q060</v>
          </cell>
          <cell r="B6613" t="str">
            <v>AMIELIA</v>
          </cell>
          <cell r="C6613" t="str">
            <v>093</v>
          </cell>
        </row>
        <row r="6614">
          <cell r="A6614" t="str">
            <v>Q061</v>
          </cell>
          <cell r="B6614" t="str">
            <v>HIPOPLASIA Y DISPLASIA DE LA MEDULA ESPINAL</v>
          </cell>
          <cell r="C6614" t="str">
            <v>093</v>
          </cell>
        </row>
        <row r="6615">
          <cell r="A6615" t="str">
            <v>Q062</v>
          </cell>
          <cell r="B6615" t="str">
            <v>DIASTEMATOMIELIA</v>
          </cell>
          <cell r="C6615" t="str">
            <v>093</v>
          </cell>
        </row>
        <row r="6616">
          <cell r="A6616" t="str">
            <v>Q063</v>
          </cell>
          <cell r="B6616" t="str">
            <v>OTRAS ANOMALIAS CONGENITAS DE LA COLA DE CABALLO</v>
          </cell>
          <cell r="C6616" t="str">
            <v>093</v>
          </cell>
        </row>
        <row r="6617">
          <cell r="A6617" t="str">
            <v>Q064</v>
          </cell>
          <cell r="B6617" t="str">
            <v>HIDROMIELIA</v>
          </cell>
          <cell r="C6617" t="str">
            <v>093</v>
          </cell>
        </row>
        <row r="6618">
          <cell r="A6618" t="str">
            <v>Q068</v>
          </cell>
          <cell r="B6618" t="str">
            <v>OTRAS MALFORMACIONES CONGENITAS ESPECIFICADAS DE LA MEDULA ESPINAL</v>
          </cell>
          <cell r="C6618" t="str">
            <v>093</v>
          </cell>
        </row>
        <row r="6619">
          <cell r="A6619" t="str">
            <v>Q069</v>
          </cell>
          <cell r="B6619" t="str">
            <v>MALFORMACION CONGENITA DE LA MEDULA ESPINAL, NO ESPECIFICADA</v>
          </cell>
          <cell r="C6619" t="str">
            <v>093</v>
          </cell>
        </row>
        <row r="6620">
          <cell r="A6620" t="str">
            <v>Q07</v>
          </cell>
          <cell r="B6620" t="str">
            <v>OTRAS MALFORMACIONES CONGENITAS DEL SISTEMA NERVIOSO</v>
          </cell>
          <cell r="C6620" t="str">
            <v>093</v>
          </cell>
        </row>
        <row r="6621">
          <cell r="A6621" t="str">
            <v>Q070</v>
          </cell>
          <cell r="B6621" t="str">
            <v>SINDROME DE ARNOLD-CHIARI</v>
          </cell>
          <cell r="C6621" t="str">
            <v>093</v>
          </cell>
        </row>
        <row r="6622">
          <cell r="A6622" t="str">
            <v>Q078</v>
          </cell>
          <cell r="B6622" t="str">
            <v>OTRAS MALFORMACIONES CONGENITAS DEL SISTEMA NERVIOSO, ESPECIFICADAS</v>
          </cell>
          <cell r="C6622" t="str">
            <v>093</v>
          </cell>
        </row>
        <row r="6623">
          <cell r="A6623" t="str">
            <v>Q079</v>
          </cell>
          <cell r="B6623" t="str">
            <v>MALFORMACION CONGENITA DEL SISTEMA NERVIOSO, NO ESPECIFICADA</v>
          </cell>
          <cell r="C6623" t="str">
            <v>093</v>
          </cell>
        </row>
        <row r="6624">
          <cell r="A6624" t="str">
            <v>Q10</v>
          </cell>
          <cell r="B6624" t="str">
            <v>MALFORM. CONGEN. DE LOS PARPADOS, DEL APARATO LAGRIMAL Y DE LA ORBITA</v>
          </cell>
          <cell r="C6624" t="str">
            <v>093</v>
          </cell>
        </row>
        <row r="6625">
          <cell r="A6625" t="str">
            <v>Q100</v>
          </cell>
          <cell r="B6625" t="str">
            <v>BLEFAROPTOSIS</v>
          </cell>
          <cell r="C6625" t="str">
            <v>093</v>
          </cell>
        </row>
        <row r="6626">
          <cell r="A6626" t="str">
            <v>Q101</v>
          </cell>
          <cell r="B6626" t="str">
            <v>ECTROPION CONGENITO</v>
          </cell>
          <cell r="C6626" t="str">
            <v>093</v>
          </cell>
        </row>
        <row r="6627">
          <cell r="A6627" t="str">
            <v>Q102</v>
          </cell>
          <cell r="B6627" t="str">
            <v>ENTROPION CONGENITO</v>
          </cell>
          <cell r="C6627" t="str">
            <v>093</v>
          </cell>
        </row>
        <row r="6628">
          <cell r="A6628" t="str">
            <v>Q103</v>
          </cell>
          <cell r="B6628" t="str">
            <v>OTRAS MALFORMACIONES CONGENITAS DE LOS PARPADOS</v>
          </cell>
          <cell r="C6628" t="str">
            <v>093</v>
          </cell>
        </row>
        <row r="6629">
          <cell r="A6629" t="str">
            <v>Q104</v>
          </cell>
          <cell r="B6629" t="str">
            <v>AUSENCIA Y AGENESIA DEL APARATO LAGRIMAL</v>
          </cell>
          <cell r="C6629" t="str">
            <v>093</v>
          </cell>
        </row>
        <row r="6630">
          <cell r="A6630" t="str">
            <v>Q105</v>
          </cell>
          <cell r="B6630" t="str">
            <v>ESTENOSIS Y ESTRECHEZ CONGENITAS DEL CONDUCTO LAGRIMAL</v>
          </cell>
          <cell r="C6630" t="str">
            <v>093</v>
          </cell>
        </row>
        <row r="6631">
          <cell r="A6631" t="str">
            <v>Q106</v>
          </cell>
          <cell r="B6631" t="str">
            <v>OTRAS MALFORMACIONES CONGENITAS DEL APARATO LAGRIMAL</v>
          </cell>
          <cell r="C6631" t="str">
            <v>093</v>
          </cell>
        </row>
        <row r="6632">
          <cell r="A6632" t="str">
            <v>Q107</v>
          </cell>
          <cell r="B6632" t="str">
            <v>MALFORMACION CONGENITA DE LA ORBITA</v>
          </cell>
          <cell r="C6632" t="str">
            <v>093</v>
          </cell>
        </row>
        <row r="6633">
          <cell r="A6633" t="str">
            <v>Q11</v>
          </cell>
          <cell r="B6633" t="str">
            <v>ANOFTALMIA, MICROFTALMIA Y MACROFTALMIA</v>
          </cell>
          <cell r="C6633" t="str">
            <v>093</v>
          </cell>
        </row>
        <row r="6634">
          <cell r="A6634" t="str">
            <v>Q110</v>
          </cell>
          <cell r="B6634" t="str">
            <v>GLOBO OCULAR QUISTICO</v>
          </cell>
          <cell r="C6634" t="str">
            <v>093</v>
          </cell>
        </row>
        <row r="6635">
          <cell r="A6635" t="str">
            <v>Q111</v>
          </cell>
          <cell r="B6635" t="str">
            <v>OTRAS ANOFTALMIAS</v>
          </cell>
          <cell r="C6635" t="str">
            <v>093</v>
          </cell>
        </row>
        <row r="6636">
          <cell r="A6636" t="str">
            <v>Q112</v>
          </cell>
          <cell r="B6636" t="str">
            <v>MICROFTALMIA</v>
          </cell>
          <cell r="C6636" t="str">
            <v>093</v>
          </cell>
        </row>
        <row r="6637">
          <cell r="A6637" t="str">
            <v>Q113</v>
          </cell>
          <cell r="B6637" t="str">
            <v>MACROFTALMIA</v>
          </cell>
          <cell r="C6637" t="str">
            <v>093</v>
          </cell>
        </row>
        <row r="6638">
          <cell r="A6638" t="str">
            <v>Q12</v>
          </cell>
          <cell r="B6638" t="str">
            <v>MALFORMACIONES COGENITAS DEL CRISTALINO</v>
          </cell>
          <cell r="C6638" t="str">
            <v>093</v>
          </cell>
        </row>
        <row r="6639">
          <cell r="A6639" t="str">
            <v>Q120</v>
          </cell>
          <cell r="B6639" t="str">
            <v>CATARATA CONGENITA</v>
          </cell>
          <cell r="C6639" t="str">
            <v>093</v>
          </cell>
        </row>
        <row r="6640">
          <cell r="A6640" t="str">
            <v>Q121</v>
          </cell>
          <cell r="B6640" t="str">
            <v>DESPLAZAMIENTO CONGENITO DEL CRISTALINO</v>
          </cell>
          <cell r="C6640" t="str">
            <v>093</v>
          </cell>
        </row>
        <row r="6641">
          <cell r="A6641" t="str">
            <v>Q122</v>
          </cell>
          <cell r="B6641" t="str">
            <v>COLOBOMA DEL CRISTALINO</v>
          </cell>
          <cell r="C6641" t="str">
            <v>093</v>
          </cell>
        </row>
        <row r="6642">
          <cell r="A6642" t="str">
            <v>Q123</v>
          </cell>
          <cell r="B6642" t="str">
            <v>AFAQUIA CONGENITA</v>
          </cell>
          <cell r="C6642" t="str">
            <v>093</v>
          </cell>
        </row>
        <row r="6643">
          <cell r="A6643" t="str">
            <v>Q124</v>
          </cell>
          <cell r="B6643" t="str">
            <v>ESFEROFAQUIA</v>
          </cell>
          <cell r="C6643" t="str">
            <v>093</v>
          </cell>
        </row>
        <row r="6644">
          <cell r="A6644" t="str">
            <v>Q128</v>
          </cell>
          <cell r="B6644" t="str">
            <v>OTRAS MALFORMACIONES CONGENITAS DEL CRISTALINO</v>
          </cell>
          <cell r="C6644" t="str">
            <v>093</v>
          </cell>
        </row>
        <row r="6645">
          <cell r="A6645" t="str">
            <v>Q129</v>
          </cell>
          <cell r="B6645" t="str">
            <v>MALFORMACION CONGENITA DEL CRISTALINO, NO ESPECIFICADA</v>
          </cell>
          <cell r="C6645" t="str">
            <v>093</v>
          </cell>
        </row>
        <row r="6646">
          <cell r="A6646" t="str">
            <v>Q13</v>
          </cell>
          <cell r="B6646" t="str">
            <v>MALFORMACIONES CONGENITAS DEL SEGMENTO ANTERIOR DEL OJO</v>
          </cell>
          <cell r="C6646" t="str">
            <v>093</v>
          </cell>
        </row>
        <row r="6647">
          <cell r="A6647" t="str">
            <v>Q130</v>
          </cell>
          <cell r="B6647" t="str">
            <v>COLOBOMA DEL IRIS</v>
          </cell>
          <cell r="C6647" t="str">
            <v>093</v>
          </cell>
        </row>
        <row r="6648">
          <cell r="A6648" t="str">
            <v>Q131</v>
          </cell>
          <cell r="B6648" t="str">
            <v>AUSENCIA DEL IRIS</v>
          </cell>
          <cell r="C6648" t="str">
            <v>093</v>
          </cell>
        </row>
        <row r="6649">
          <cell r="A6649" t="str">
            <v>Q132</v>
          </cell>
          <cell r="B6649" t="str">
            <v>OTRAS MALFORMACIONES CONGENITAS DEL IRIS</v>
          </cell>
          <cell r="C6649" t="str">
            <v>093</v>
          </cell>
        </row>
        <row r="6650">
          <cell r="A6650" t="str">
            <v>Q133</v>
          </cell>
          <cell r="B6650" t="str">
            <v>OPACIDAD CORNEAL CONGENITA</v>
          </cell>
          <cell r="C6650" t="str">
            <v>093</v>
          </cell>
        </row>
        <row r="6651">
          <cell r="A6651" t="str">
            <v>Q134</v>
          </cell>
          <cell r="B6651" t="str">
            <v>OTRAS MALFORMACIONES CONGENITAS DE LA CORNEA</v>
          </cell>
          <cell r="C6651" t="str">
            <v>093</v>
          </cell>
        </row>
        <row r="6652">
          <cell r="A6652" t="str">
            <v>Q135</v>
          </cell>
          <cell r="B6652" t="str">
            <v>ESCLEROTICA AZUL</v>
          </cell>
          <cell r="C6652" t="str">
            <v>093</v>
          </cell>
        </row>
        <row r="6653">
          <cell r="A6653" t="str">
            <v>Q138</v>
          </cell>
          <cell r="B6653" t="str">
            <v>OTRAS MALFORMACIONES CONGENITAS DEL SEGMENTO ANTERIOR DEL OJO</v>
          </cell>
          <cell r="C6653" t="str">
            <v>093</v>
          </cell>
        </row>
        <row r="6654">
          <cell r="A6654" t="str">
            <v>Q139</v>
          </cell>
          <cell r="B6654" t="str">
            <v>MALFORMACION CONGENITA DEL SEGMENTO ANTERIOR DEL OJO, NO ESPECIFICADA</v>
          </cell>
          <cell r="C6654" t="str">
            <v>093</v>
          </cell>
        </row>
        <row r="6655">
          <cell r="A6655" t="str">
            <v>Q14</v>
          </cell>
          <cell r="B6655" t="str">
            <v>MALFORMACIONES CONGENITAS DEL SEGMENTO POSTERIOR DEL OJO</v>
          </cell>
          <cell r="C6655" t="str">
            <v>093</v>
          </cell>
        </row>
        <row r="6656">
          <cell r="A6656" t="str">
            <v>Q140</v>
          </cell>
          <cell r="B6656" t="str">
            <v>MALFORMACION CONGENITA DEL HUMOR VITREO</v>
          </cell>
          <cell r="C6656" t="str">
            <v>093</v>
          </cell>
        </row>
        <row r="6657">
          <cell r="A6657" t="str">
            <v>Q141</v>
          </cell>
          <cell r="B6657" t="str">
            <v>MALFORMACION CONGENITA DE LA RETINA</v>
          </cell>
          <cell r="C6657" t="str">
            <v>093</v>
          </cell>
        </row>
        <row r="6658">
          <cell r="A6658" t="str">
            <v>Q142</v>
          </cell>
          <cell r="B6658" t="str">
            <v>MALFORMACION CONGENITA DEL DISCO OPTICO</v>
          </cell>
          <cell r="C6658" t="str">
            <v>093</v>
          </cell>
        </row>
        <row r="6659">
          <cell r="A6659" t="str">
            <v>Q143</v>
          </cell>
          <cell r="B6659" t="str">
            <v>MALFORMACION CONGENITA DE LA COROIDES</v>
          </cell>
          <cell r="C6659" t="str">
            <v>093</v>
          </cell>
        </row>
        <row r="6660">
          <cell r="A6660" t="str">
            <v>Q148</v>
          </cell>
          <cell r="B6660" t="str">
            <v>OTRAS MALFORMACIONES CONGENITAS DEL SEGMENTO POSTERIOR DEL OJO</v>
          </cell>
          <cell r="C6660" t="str">
            <v>093</v>
          </cell>
        </row>
        <row r="6661">
          <cell r="A6661" t="str">
            <v>Q149</v>
          </cell>
          <cell r="B6661" t="str">
            <v>MALFORMACION CONGENITA DEL SEGMENTO POSTERIOR DEL OJO, NO ESPECIF</v>
          </cell>
          <cell r="C6661" t="str">
            <v>093</v>
          </cell>
        </row>
        <row r="6662">
          <cell r="A6662" t="str">
            <v>Q15</v>
          </cell>
          <cell r="B6662" t="str">
            <v>OTRAS MALFORMACIONES CONGENITAS DEL OJO</v>
          </cell>
          <cell r="C6662" t="str">
            <v>093</v>
          </cell>
        </row>
        <row r="6663">
          <cell r="A6663" t="str">
            <v>Q150</v>
          </cell>
          <cell r="B6663" t="str">
            <v>GLAUCOMA CONGENITO</v>
          </cell>
          <cell r="C6663" t="str">
            <v>093</v>
          </cell>
        </row>
        <row r="6664">
          <cell r="A6664" t="str">
            <v>Q158</v>
          </cell>
          <cell r="B6664" t="str">
            <v>OTRAS MALFORMACIONES CONGENITAS DEL OJO, ESPEFICICADAS</v>
          </cell>
          <cell r="C6664" t="str">
            <v>093</v>
          </cell>
        </row>
        <row r="6665">
          <cell r="A6665" t="str">
            <v>Q159</v>
          </cell>
          <cell r="B6665" t="str">
            <v>MALFORMACIONES CONGENITAS DELOJO, NO ESPECIFICADAS</v>
          </cell>
          <cell r="C6665" t="str">
            <v>093</v>
          </cell>
        </row>
        <row r="6666">
          <cell r="A6666" t="str">
            <v>Q16</v>
          </cell>
          <cell r="B6666" t="str">
            <v>MALFORMACIONES CONGENITAS DEL OIDO QUE CAUSAN ALTERACION DE LA AUDICIO</v>
          </cell>
          <cell r="C6666" t="str">
            <v>093</v>
          </cell>
        </row>
        <row r="6667">
          <cell r="A6667" t="str">
            <v>Q160</v>
          </cell>
          <cell r="B6667" t="str">
            <v>AUSENCIA CONGENITA DEL PABELLON (DE LA OREJA)</v>
          </cell>
          <cell r="C6667" t="str">
            <v>093</v>
          </cell>
        </row>
        <row r="6668">
          <cell r="A6668" t="str">
            <v>Q161</v>
          </cell>
          <cell r="B6668" t="str">
            <v>AUSENCIA CONGENITA, ATRESIA O ESTRECHEZ DEL CONDUCTO AUDITIVO (EXTERNO</v>
          </cell>
          <cell r="C6668" t="str">
            <v>093</v>
          </cell>
        </row>
        <row r="6669">
          <cell r="A6669" t="str">
            <v>Q162</v>
          </cell>
          <cell r="B6669" t="str">
            <v>AUSENCIA DE LA TROMPA DE EUSTAQUIO</v>
          </cell>
          <cell r="C6669" t="str">
            <v>093</v>
          </cell>
        </row>
        <row r="6670">
          <cell r="A6670" t="str">
            <v>Q163</v>
          </cell>
          <cell r="B6670" t="str">
            <v>MALFORMACION CONGENITA DE LOS HUESECILLOS DEL OIDO</v>
          </cell>
          <cell r="C6670" t="str">
            <v>093</v>
          </cell>
        </row>
        <row r="6671">
          <cell r="A6671" t="str">
            <v>Q164</v>
          </cell>
          <cell r="B6671" t="str">
            <v>OTRAS MALFORMACIONES CONGENITAS DEL OIDO MEDIO</v>
          </cell>
          <cell r="C6671" t="str">
            <v>093</v>
          </cell>
        </row>
        <row r="6672">
          <cell r="A6672" t="str">
            <v>Q165</v>
          </cell>
          <cell r="B6672" t="str">
            <v>MALFORMACION CONGENITA DEL OIDO INTERNO</v>
          </cell>
          <cell r="C6672" t="str">
            <v>093</v>
          </cell>
        </row>
        <row r="6673">
          <cell r="A6673" t="str">
            <v>Q169</v>
          </cell>
          <cell r="B6673" t="str">
            <v>MALFORM. CONGEN. DEL OIDO QUE CAUSA ALTER. DE LA AUDIC. SIN OTRA ESPEC</v>
          </cell>
          <cell r="C6673" t="str">
            <v>093</v>
          </cell>
        </row>
        <row r="6674">
          <cell r="A6674" t="str">
            <v>Q17</v>
          </cell>
          <cell r="B6674" t="str">
            <v>OTRAS MALFORMACIONES CONGENITAS DEL OIDO</v>
          </cell>
          <cell r="C6674" t="str">
            <v>093</v>
          </cell>
        </row>
        <row r="6675">
          <cell r="A6675" t="str">
            <v>Q170</v>
          </cell>
          <cell r="B6675" t="str">
            <v>OREJA SUPERNUMERARIA</v>
          </cell>
          <cell r="C6675" t="str">
            <v>093</v>
          </cell>
        </row>
        <row r="6676">
          <cell r="A6676" t="str">
            <v>Q171</v>
          </cell>
          <cell r="B6676" t="str">
            <v>MACROTIA</v>
          </cell>
          <cell r="C6676" t="str">
            <v>093</v>
          </cell>
        </row>
        <row r="6677">
          <cell r="A6677" t="str">
            <v>Q172</v>
          </cell>
          <cell r="B6677" t="str">
            <v>MICROTIA</v>
          </cell>
          <cell r="C6677" t="str">
            <v>093</v>
          </cell>
        </row>
        <row r="6678">
          <cell r="A6678" t="str">
            <v>Q173</v>
          </cell>
          <cell r="B6678" t="str">
            <v>OTRAS DEFORMIDADES DEL PABELLON AURICULAR</v>
          </cell>
          <cell r="C6678" t="str">
            <v>093</v>
          </cell>
        </row>
        <row r="6679">
          <cell r="A6679" t="str">
            <v>Q174</v>
          </cell>
          <cell r="B6679" t="str">
            <v>ANOMALIA DE LA POSICION DE LA OREJA</v>
          </cell>
          <cell r="C6679" t="str">
            <v>093</v>
          </cell>
        </row>
        <row r="6680">
          <cell r="A6680" t="str">
            <v>Q175</v>
          </cell>
          <cell r="B6680" t="str">
            <v>OREJA PROMINENTE</v>
          </cell>
          <cell r="C6680" t="str">
            <v>093</v>
          </cell>
        </row>
        <row r="6681">
          <cell r="A6681" t="str">
            <v>Q178</v>
          </cell>
          <cell r="B6681" t="str">
            <v>OTRAS MALFORMACIONES CONGENITAS DEL OIDO, ESPECIFICADAS</v>
          </cell>
          <cell r="C6681" t="str">
            <v>093</v>
          </cell>
        </row>
        <row r="6682">
          <cell r="A6682" t="str">
            <v>Q179</v>
          </cell>
          <cell r="B6682" t="str">
            <v>MALFORMACION CONGENITA DEL OIDO, NO ESPECIFICADA</v>
          </cell>
          <cell r="C6682" t="str">
            <v>093</v>
          </cell>
        </row>
        <row r="6683">
          <cell r="A6683" t="str">
            <v>Q18</v>
          </cell>
          <cell r="B6683" t="str">
            <v>OTRAS MALFORMACIONES CONGENITAS DE LA CARA Y DEL CUELLO</v>
          </cell>
          <cell r="C6683" t="str">
            <v>093</v>
          </cell>
        </row>
        <row r="6684">
          <cell r="A6684" t="str">
            <v>Q180</v>
          </cell>
          <cell r="B6684" t="str">
            <v>SENO, FISTULA O QUISTE DE LA HENDIDURA BRANQUIAL</v>
          </cell>
          <cell r="C6684" t="str">
            <v>093</v>
          </cell>
        </row>
        <row r="6685">
          <cell r="A6685" t="str">
            <v>Q181</v>
          </cell>
          <cell r="B6685" t="str">
            <v>SENO Y QUISTE PREAURICULAR</v>
          </cell>
          <cell r="C6685" t="str">
            <v>093</v>
          </cell>
        </row>
        <row r="6686">
          <cell r="A6686" t="str">
            <v>Q182</v>
          </cell>
          <cell r="B6686" t="str">
            <v>OTRAS MALFORMACIONES DE LAS HENDIDURAS BRANQUIALES</v>
          </cell>
          <cell r="C6686" t="str">
            <v>093</v>
          </cell>
        </row>
        <row r="6687">
          <cell r="A6687" t="str">
            <v>Q183</v>
          </cell>
          <cell r="B6687" t="str">
            <v>PTERIGION DEL CUELLO</v>
          </cell>
          <cell r="C6687" t="str">
            <v>093</v>
          </cell>
        </row>
        <row r="6688">
          <cell r="A6688" t="str">
            <v>Q184</v>
          </cell>
          <cell r="B6688" t="str">
            <v>MACROSTOMIA</v>
          </cell>
          <cell r="C6688" t="str">
            <v>093</v>
          </cell>
        </row>
        <row r="6689">
          <cell r="A6689" t="str">
            <v>Q185</v>
          </cell>
          <cell r="B6689" t="str">
            <v>MICROSTOMIA</v>
          </cell>
          <cell r="C6689" t="str">
            <v>093</v>
          </cell>
        </row>
        <row r="6690">
          <cell r="A6690" t="str">
            <v>Q186</v>
          </cell>
          <cell r="B6690" t="str">
            <v>MACROQIEILIA</v>
          </cell>
          <cell r="C6690" t="str">
            <v>093</v>
          </cell>
        </row>
        <row r="6691">
          <cell r="A6691" t="str">
            <v>Q187</v>
          </cell>
          <cell r="B6691" t="str">
            <v>MICROQUEILIA</v>
          </cell>
          <cell r="C6691" t="str">
            <v>093</v>
          </cell>
        </row>
        <row r="6692">
          <cell r="A6692" t="str">
            <v>Q188</v>
          </cell>
          <cell r="B6692" t="str">
            <v>OTRAS MALFORMACIONES CONGENITAS ESPECIFICADAS DE LA CARA Y CUELLO</v>
          </cell>
          <cell r="C6692" t="str">
            <v>093</v>
          </cell>
        </row>
        <row r="6693">
          <cell r="A6693" t="str">
            <v>Q189</v>
          </cell>
          <cell r="B6693" t="str">
            <v>MALFORMACION CONGENITA DE LA CARA Y DEL CUELLO, NO ESPECIFICADA</v>
          </cell>
          <cell r="C6693" t="str">
            <v>093</v>
          </cell>
        </row>
        <row r="6694">
          <cell r="A6694" t="str">
            <v>Q20</v>
          </cell>
          <cell r="B6694" t="str">
            <v>MALFORMACIONES CONGENITAS DE LAS CAMARAS CARDIACAS Y SUS CONEXIONES</v>
          </cell>
          <cell r="C6694" t="str">
            <v>093</v>
          </cell>
        </row>
        <row r="6695">
          <cell r="A6695" t="str">
            <v>Q200</v>
          </cell>
          <cell r="B6695" t="str">
            <v>TRONCO ARTERIOSO COMUN</v>
          </cell>
          <cell r="C6695" t="str">
            <v>093</v>
          </cell>
        </row>
        <row r="6696">
          <cell r="A6696" t="str">
            <v>Q201</v>
          </cell>
          <cell r="B6696" t="str">
            <v>TRANSPOSICION DE LOS GRANDES VASOS EN VENTRICULO DERECHO</v>
          </cell>
          <cell r="C6696" t="str">
            <v>093</v>
          </cell>
        </row>
        <row r="6697">
          <cell r="A6697" t="str">
            <v>Q202</v>
          </cell>
          <cell r="B6697" t="str">
            <v>TRANSPOSICION DE LOS GRANDES VASOS EN VENTRICULO IZQUIERDO</v>
          </cell>
          <cell r="C6697" t="str">
            <v>093</v>
          </cell>
        </row>
        <row r="6698">
          <cell r="A6698" t="str">
            <v>Q203</v>
          </cell>
          <cell r="B6698" t="str">
            <v>DISCORDANCIA DE LA CONEXION VENTRICULOARTERIAL</v>
          </cell>
          <cell r="C6698" t="str">
            <v>093</v>
          </cell>
        </row>
        <row r="6699">
          <cell r="A6699" t="str">
            <v>Q204</v>
          </cell>
          <cell r="B6699" t="str">
            <v>VENTRICULO CON DOBLE ENTRADA</v>
          </cell>
          <cell r="C6699" t="str">
            <v>093</v>
          </cell>
        </row>
        <row r="6700">
          <cell r="A6700" t="str">
            <v>Q205</v>
          </cell>
          <cell r="B6700" t="str">
            <v>DISCORDANCIA DE LA CONEXION AURICULOVENTRICULAR</v>
          </cell>
          <cell r="C6700" t="str">
            <v>093</v>
          </cell>
        </row>
        <row r="6701">
          <cell r="A6701" t="str">
            <v>Q206</v>
          </cell>
          <cell r="B6701" t="str">
            <v>ISOMERISMO DE LOS APENDICES AURICULARES</v>
          </cell>
          <cell r="C6701" t="str">
            <v>093</v>
          </cell>
        </row>
        <row r="6702">
          <cell r="A6702" t="str">
            <v>Q208</v>
          </cell>
          <cell r="B6702" t="str">
            <v>OTRAS MALFORMACIONES CONGENITAS DE LAS CAMARAS CARDIACAS Y SUS CONEX</v>
          </cell>
          <cell r="C6702" t="str">
            <v>093</v>
          </cell>
        </row>
        <row r="6703">
          <cell r="A6703" t="str">
            <v>Q209</v>
          </cell>
          <cell r="B6703" t="str">
            <v>MALFORM. CONGEN. DE LAS CAMARAS Y SUS CONEXIONES, NO ESPECIFICADAS</v>
          </cell>
          <cell r="C6703" t="str">
            <v>093</v>
          </cell>
        </row>
        <row r="6704">
          <cell r="A6704" t="str">
            <v>Q21</v>
          </cell>
          <cell r="B6704" t="str">
            <v>MALFORMACIONES CONGENITAS DE LOS TABIQUES CARDIACOS</v>
          </cell>
          <cell r="C6704" t="str">
            <v>093</v>
          </cell>
        </row>
        <row r="6705">
          <cell r="A6705" t="str">
            <v>Q210</v>
          </cell>
          <cell r="B6705" t="str">
            <v>DEFECTO DEL TABIQUE VENTRICULAR</v>
          </cell>
          <cell r="C6705" t="str">
            <v>093</v>
          </cell>
        </row>
        <row r="6706">
          <cell r="A6706" t="str">
            <v>Q211</v>
          </cell>
          <cell r="B6706" t="str">
            <v>DEFECTO DEL TABIQUE AURICULAR</v>
          </cell>
          <cell r="C6706" t="str">
            <v>093</v>
          </cell>
        </row>
        <row r="6707">
          <cell r="A6707" t="str">
            <v>Q212</v>
          </cell>
          <cell r="B6707" t="str">
            <v>DEFECTO DEL TABIQUE AURICULOVENTRICULAR</v>
          </cell>
          <cell r="C6707" t="str">
            <v>093</v>
          </cell>
        </row>
        <row r="6708">
          <cell r="A6708" t="str">
            <v>Q213</v>
          </cell>
          <cell r="B6708" t="str">
            <v>TETRALOGIA DE FALLOT</v>
          </cell>
          <cell r="C6708" t="str">
            <v>093</v>
          </cell>
        </row>
        <row r="6709">
          <cell r="A6709" t="str">
            <v>Q214</v>
          </cell>
          <cell r="B6709" t="str">
            <v>DEFECTO DEL TABIQUE AORTOPULMONAR</v>
          </cell>
          <cell r="C6709" t="str">
            <v>093</v>
          </cell>
        </row>
        <row r="6710">
          <cell r="A6710" t="str">
            <v>Q218</v>
          </cell>
          <cell r="B6710" t="str">
            <v>OTRAS MALFORMACIONES CONGENITAS DE LOS TABIQUES CARDIACOS</v>
          </cell>
          <cell r="C6710" t="str">
            <v>093</v>
          </cell>
        </row>
        <row r="6711">
          <cell r="A6711" t="str">
            <v>Q219</v>
          </cell>
          <cell r="B6711" t="str">
            <v>MALFORMACION CONGENITA DEL TABIQUE CARDIACO, NO ESPECIFICADA</v>
          </cell>
          <cell r="C6711" t="str">
            <v>093</v>
          </cell>
        </row>
        <row r="6712">
          <cell r="A6712" t="str">
            <v>Q22</v>
          </cell>
          <cell r="B6712" t="str">
            <v>MALFORMACIONES CONGENITAS DE LAS VALVULAS PULMONAR Y TRICUSPIDE</v>
          </cell>
          <cell r="C6712" t="str">
            <v>093</v>
          </cell>
        </row>
        <row r="6713">
          <cell r="A6713" t="str">
            <v>Q220</v>
          </cell>
          <cell r="B6713" t="str">
            <v>ATRESIA DE LA VALVULA PULMONAR</v>
          </cell>
          <cell r="C6713" t="str">
            <v>093</v>
          </cell>
        </row>
        <row r="6714">
          <cell r="A6714" t="str">
            <v>Q221</v>
          </cell>
          <cell r="B6714" t="str">
            <v>ESTENOSIS CONGENITA DE LA VALVULA PULMONAR</v>
          </cell>
          <cell r="C6714" t="str">
            <v>093</v>
          </cell>
        </row>
        <row r="6715">
          <cell r="A6715" t="str">
            <v>Q222</v>
          </cell>
          <cell r="B6715" t="str">
            <v>INSUFICIENCIA CONGENITA DE LA VALVULA PULMONAR</v>
          </cell>
          <cell r="C6715" t="str">
            <v>093</v>
          </cell>
        </row>
        <row r="6716">
          <cell r="A6716" t="str">
            <v>Q223</v>
          </cell>
          <cell r="B6716" t="str">
            <v>OTRAS MALFORMACIONES CONGENITAS DE LA VALVULA PULMONAR</v>
          </cell>
          <cell r="C6716" t="str">
            <v>093</v>
          </cell>
        </row>
        <row r="6717">
          <cell r="A6717" t="str">
            <v>Q224</v>
          </cell>
          <cell r="B6717" t="str">
            <v>ESTENOSIS CONGENITA DE LA VALVULA TRICUSPIDE</v>
          </cell>
          <cell r="C6717" t="str">
            <v>093</v>
          </cell>
        </row>
        <row r="6718">
          <cell r="A6718" t="str">
            <v>Q225</v>
          </cell>
          <cell r="B6718" t="str">
            <v>ANOMALIA DE EBSTEIN</v>
          </cell>
          <cell r="C6718" t="str">
            <v>093</v>
          </cell>
        </row>
        <row r="6719">
          <cell r="A6719" t="str">
            <v>Q226</v>
          </cell>
          <cell r="B6719" t="str">
            <v>SINDROME DE HIPOPLASIA DEL CORAZON DERECHO</v>
          </cell>
          <cell r="C6719" t="str">
            <v>093</v>
          </cell>
        </row>
        <row r="6720">
          <cell r="A6720" t="str">
            <v>Q228</v>
          </cell>
          <cell r="B6720" t="str">
            <v>OTRAS MALFORMACIONES CONGENITAS DE LA VALVULA TRICUSPIDE</v>
          </cell>
          <cell r="C6720" t="str">
            <v>093</v>
          </cell>
        </row>
        <row r="6721">
          <cell r="A6721" t="str">
            <v>Q229</v>
          </cell>
          <cell r="B6721" t="str">
            <v>MALFORMACION CONGENITA DE LA VALVULA TRICUSPIDE, NO ESPECIFICADA</v>
          </cell>
          <cell r="C6721" t="str">
            <v>093</v>
          </cell>
        </row>
        <row r="6722">
          <cell r="A6722" t="str">
            <v>Q23</v>
          </cell>
          <cell r="B6722" t="str">
            <v>MALFORMACION CONGENITA DE LAS VALVULAS AORTICA Y MITRAL</v>
          </cell>
          <cell r="C6722" t="str">
            <v>093</v>
          </cell>
        </row>
        <row r="6723">
          <cell r="A6723" t="str">
            <v>Q230</v>
          </cell>
          <cell r="B6723" t="str">
            <v>ESTENOSIS CONGENITA DE LA VALVULA AORTICA</v>
          </cell>
          <cell r="C6723" t="str">
            <v>093</v>
          </cell>
        </row>
        <row r="6724">
          <cell r="A6724" t="str">
            <v>Q231</v>
          </cell>
          <cell r="B6724" t="str">
            <v>INSUFICIENCIA CONGENITA DE LA VALVULA AORTICA</v>
          </cell>
          <cell r="C6724" t="str">
            <v>093</v>
          </cell>
        </row>
        <row r="6725">
          <cell r="A6725" t="str">
            <v>Q232</v>
          </cell>
          <cell r="B6725" t="str">
            <v>ESTENOSIS MITRAL CONGENITA</v>
          </cell>
          <cell r="C6725" t="str">
            <v>093</v>
          </cell>
        </row>
        <row r="6726">
          <cell r="A6726" t="str">
            <v>Q233</v>
          </cell>
          <cell r="B6726" t="str">
            <v>INSUFICIENCIA MITRAL CONGENITA</v>
          </cell>
          <cell r="C6726" t="str">
            <v>093</v>
          </cell>
        </row>
        <row r="6727">
          <cell r="A6727" t="str">
            <v>Q234</v>
          </cell>
          <cell r="B6727" t="str">
            <v>SINDROME DE HIPOPLASIA DEL CORAZON IZQUIERDO</v>
          </cell>
          <cell r="C6727" t="str">
            <v>093</v>
          </cell>
        </row>
        <row r="6728">
          <cell r="A6728" t="str">
            <v>Q238</v>
          </cell>
          <cell r="B6728" t="str">
            <v>OTRAS MALFORMACIONES CONGENITAS DE LAS VALVULAS AORTICA Y MITRAL</v>
          </cell>
          <cell r="C6728" t="str">
            <v>093</v>
          </cell>
        </row>
        <row r="6729">
          <cell r="A6729" t="str">
            <v>Q239</v>
          </cell>
          <cell r="B6729" t="str">
            <v>MALFORMACION CONGENITA DE LAS VALVULAS AORTICA Y MITRAL, NO ESPECIFICA</v>
          </cell>
          <cell r="C6729" t="str">
            <v>093</v>
          </cell>
        </row>
        <row r="6730">
          <cell r="A6730" t="str">
            <v>Q24</v>
          </cell>
          <cell r="B6730" t="str">
            <v>OTRAS MALFORMACIONES CONGENITAS DEL CORAZON</v>
          </cell>
          <cell r="C6730" t="str">
            <v>093</v>
          </cell>
        </row>
        <row r="6731">
          <cell r="A6731" t="str">
            <v>Q240</v>
          </cell>
          <cell r="B6731" t="str">
            <v>DEXTROCARDIA</v>
          </cell>
          <cell r="C6731" t="str">
            <v>093</v>
          </cell>
        </row>
        <row r="6732">
          <cell r="A6732" t="str">
            <v>Q241</v>
          </cell>
          <cell r="B6732" t="str">
            <v>LEVOCARDIA</v>
          </cell>
          <cell r="C6732" t="str">
            <v>093</v>
          </cell>
        </row>
        <row r="6733">
          <cell r="A6733" t="str">
            <v>Q242</v>
          </cell>
          <cell r="B6733" t="str">
            <v>CORAZON TRIAURICULAR</v>
          </cell>
          <cell r="C6733" t="str">
            <v>093</v>
          </cell>
        </row>
        <row r="6734">
          <cell r="A6734" t="str">
            <v>Q243</v>
          </cell>
          <cell r="B6734" t="str">
            <v>ESTENOSIS DEL INFUNDIBULO PULMONAR</v>
          </cell>
          <cell r="C6734" t="str">
            <v>093</v>
          </cell>
        </row>
        <row r="6735">
          <cell r="A6735" t="str">
            <v>Q244</v>
          </cell>
          <cell r="B6735" t="str">
            <v>ESTENOSIS SUBAORTICA CONGENITA</v>
          </cell>
          <cell r="C6735" t="str">
            <v>093</v>
          </cell>
        </row>
        <row r="6736">
          <cell r="A6736" t="str">
            <v>Q245</v>
          </cell>
          <cell r="B6736" t="str">
            <v>MALFORMACION DE LOS VASOS CORONARIOS</v>
          </cell>
          <cell r="C6736" t="str">
            <v>093</v>
          </cell>
        </row>
        <row r="6737">
          <cell r="A6737" t="str">
            <v>Q246</v>
          </cell>
          <cell r="B6737" t="str">
            <v>BLOQUEO CARDIACO CONGENITO</v>
          </cell>
          <cell r="C6737" t="str">
            <v>093</v>
          </cell>
        </row>
        <row r="6738">
          <cell r="A6738" t="str">
            <v>Q248</v>
          </cell>
          <cell r="B6738" t="str">
            <v>OTRAS MALFORMACIONES CONGENITAS DEL CORAZON, ESPECIFICADAS</v>
          </cell>
          <cell r="C6738" t="str">
            <v>093</v>
          </cell>
        </row>
        <row r="6739">
          <cell r="A6739" t="str">
            <v>Q249</v>
          </cell>
          <cell r="B6739" t="str">
            <v>MALFORMACION CONGENITA DEL CORAZON, NO ESPECIFICADA</v>
          </cell>
          <cell r="C6739" t="str">
            <v>093</v>
          </cell>
        </row>
        <row r="6740">
          <cell r="A6740" t="str">
            <v>Q25</v>
          </cell>
          <cell r="B6740" t="str">
            <v>MALFORMACIONES CONGENITAS DE LAS GRANDES ARTERIAS</v>
          </cell>
          <cell r="C6740" t="str">
            <v>093</v>
          </cell>
        </row>
        <row r="6741">
          <cell r="A6741" t="str">
            <v>Q250</v>
          </cell>
          <cell r="B6741" t="str">
            <v>CONDUCTO ARTERIOSO PERMEABLE</v>
          </cell>
          <cell r="C6741" t="str">
            <v>093</v>
          </cell>
        </row>
        <row r="6742">
          <cell r="A6742" t="str">
            <v>Q251</v>
          </cell>
          <cell r="B6742" t="str">
            <v>COARTACION DE LA AORTA</v>
          </cell>
          <cell r="C6742" t="str">
            <v>093</v>
          </cell>
        </row>
        <row r="6743">
          <cell r="A6743" t="str">
            <v>Q252</v>
          </cell>
          <cell r="B6743" t="str">
            <v>ATRESIA DE LA AORTA</v>
          </cell>
          <cell r="C6743" t="str">
            <v>093</v>
          </cell>
        </row>
        <row r="6744">
          <cell r="A6744" t="str">
            <v>Q253</v>
          </cell>
          <cell r="B6744" t="str">
            <v>ESTENOSIS DE LA AORTA</v>
          </cell>
          <cell r="C6744" t="str">
            <v>093</v>
          </cell>
        </row>
        <row r="6745">
          <cell r="A6745" t="str">
            <v>Q254</v>
          </cell>
          <cell r="B6745" t="str">
            <v>OTRAS MALFORMACIONES CONGENITAS DE LA AORTA</v>
          </cell>
          <cell r="C6745" t="str">
            <v>093</v>
          </cell>
        </row>
        <row r="6746">
          <cell r="A6746" t="str">
            <v>Q255</v>
          </cell>
          <cell r="B6746" t="str">
            <v>ATRESIA DE LA ARTERIA PULMONAR</v>
          </cell>
          <cell r="C6746" t="str">
            <v>093</v>
          </cell>
        </row>
        <row r="6747">
          <cell r="A6747" t="str">
            <v>Q256</v>
          </cell>
          <cell r="B6747" t="str">
            <v>ESTENOSIS DE LA ARTERIA PULMONAR</v>
          </cell>
          <cell r="C6747" t="str">
            <v>093</v>
          </cell>
        </row>
        <row r="6748">
          <cell r="A6748" t="str">
            <v>Q257</v>
          </cell>
          <cell r="B6748" t="str">
            <v>OTRAS MALFORMACIONES CONGENITAS DE LA ARTERIA PULMONAR</v>
          </cell>
          <cell r="C6748" t="str">
            <v>093</v>
          </cell>
        </row>
        <row r="6749">
          <cell r="A6749" t="str">
            <v>Q258</v>
          </cell>
          <cell r="B6749" t="str">
            <v>OTRAS MALFORMACIONES DE LAS GRANDES ARTERIAS</v>
          </cell>
          <cell r="C6749" t="str">
            <v>093</v>
          </cell>
        </row>
        <row r="6750">
          <cell r="A6750" t="str">
            <v>Q259</v>
          </cell>
          <cell r="B6750" t="str">
            <v>MALFORMACION CONGENITA DE LAS GRANDES ARTERIAS, NO ESPECIFICADA</v>
          </cell>
          <cell r="C6750" t="str">
            <v>093</v>
          </cell>
        </row>
        <row r="6751">
          <cell r="A6751" t="str">
            <v>Q26</v>
          </cell>
          <cell r="B6751" t="str">
            <v>MALFORMACIONES CONGENITAS DE LAS GRANDES VENAS</v>
          </cell>
          <cell r="C6751" t="str">
            <v>093</v>
          </cell>
        </row>
        <row r="6752">
          <cell r="A6752" t="str">
            <v>Q260</v>
          </cell>
          <cell r="B6752" t="str">
            <v>ESTENOSIS CONGENITAS DE LA VENA CAVA</v>
          </cell>
          <cell r="C6752" t="str">
            <v>093</v>
          </cell>
        </row>
        <row r="6753">
          <cell r="A6753" t="str">
            <v>Q261</v>
          </cell>
          <cell r="B6753" t="str">
            <v>PERSISTENCIA DE LA VENA CAVA SUPERIOR IZQUIERDO</v>
          </cell>
          <cell r="C6753" t="str">
            <v>093</v>
          </cell>
        </row>
        <row r="6754">
          <cell r="A6754" t="str">
            <v>Q262</v>
          </cell>
          <cell r="B6754" t="str">
            <v>CONEXION ANOMALA TOTAL DE LAS VENAS PULMONARES</v>
          </cell>
          <cell r="C6754" t="str">
            <v>093</v>
          </cell>
        </row>
        <row r="6755">
          <cell r="A6755" t="str">
            <v>Q263</v>
          </cell>
          <cell r="B6755" t="str">
            <v>CONEXION ANOMALA PARCIAL DE LAS VENAS PULMONARES</v>
          </cell>
          <cell r="C6755" t="str">
            <v>093</v>
          </cell>
        </row>
        <row r="6756">
          <cell r="A6756" t="str">
            <v>Q264</v>
          </cell>
          <cell r="B6756" t="str">
            <v>CONEXION ANOMALA DE LAS VENAS PULMONARES, SIN OTRA ESPECIFICACION</v>
          </cell>
          <cell r="C6756" t="str">
            <v>093</v>
          </cell>
        </row>
        <row r="6757">
          <cell r="A6757" t="str">
            <v>Q265</v>
          </cell>
          <cell r="B6757" t="str">
            <v>CONEXION ANOMALA DE LA VENA PORTA</v>
          </cell>
          <cell r="C6757" t="str">
            <v>093</v>
          </cell>
        </row>
        <row r="6758">
          <cell r="A6758" t="str">
            <v>Q266</v>
          </cell>
          <cell r="B6758" t="str">
            <v>FISTULA ARTERIA HEPATICA-VENA PORTA</v>
          </cell>
          <cell r="C6758" t="str">
            <v>093</v>
          </cell>
        </row>
        <row r="6759">
          <cell r="A6759" t="str">
            <v>Q268</v>
          </cell>
          <cell r="B6759" t="str">
            <v>OTRAS MALFORMACIONES CONGENITAS DE LAS GRANDES VENAS</v>
          </cell>
          <cell r="C6759" t="str">
            <v>093</v>
          </cell>
        </row>
        <row r="6760">
          <cell r="A6760" t="str">
            <v>Q269</v>
          </cell>
          <cell r="B6760" t="str">
            <v>MALFORMACION CONGENITA DE LAS GRANDES VENAS, NO ESPECIFICADA</v>
          </cell>
          <cell r="C6760" t="str">
            <v>093</v>
          </cell>
        </row>
        <row r="6761">
          <cell r="A6761" t="str">
            <v>Q27</v>
          </cell>
          <cell r="B6761" t="str">
            <v>OTRAS MALFORMACIONES CONGENITAS DEL SISTEMA VASCULAR PERIFERICO</v>
          </cell>
          <cell r="C6761" t="str">
            <v>093</v>
          </cell>
        </row>
        <row r="6762">
          <cell r="A6762" t="str">
            <v>Q270</v>
          </cell>
          <cell r="B6762" t="str">
            <v>AUSENCIA E HIPOPLASIA CONGENITA DE LA ARTERIA UMBILICAL</v>
          </cell>
          <cell r="C6762" t="str">
            <v>093</v>
          </cell>
        </row>
        <row r="6763">
          <cell r="A6763" t="str">
            <v>Q271</v>
          </cell>
          <cell r="B6763" t="str">
            <v>ESTENOSIS CONGENITA DE LA ARTERIA RENAL</v>
          </cell>
          <cell r="C6763" t="str">
            <v>093</v>
          </cell>
        </row>
        <row r="6764">
          <cell r="A6764" t="str">
            <v>Q272</v>
          </cell>
          <cell r="B6764" t="str">
            <v>OTRAS MALFORMACIONES CONGENITAS DE LA ARTERIA RENAL</v>
          </cell>
          <cell r="C6764" t="str">
            <v>093</v>
          </cell>
        </row>
        <row r="6765">
          <cell r="A6765" t="str">
            <v>Q273</v>
          </cell>
          <cell r="B6765" t="str">
            <v>MALFORMACION ARTERIOVENOSA PERIFERICA</v>
          </cell>
          <cell r="C6765" t="str">
            <v>093</v>
          </cell>
        </row>
        <row r="6766">
          <cell r="A6766" t="str">
            <v>Q274</v>
          </cell>
          <cell r="B6766" t="str">
            <v>FLEBECTASIA CONGENITA</v>
          </cell>
          <cell r="C6766" t="str">
            <v>093</v>
          </cell>
        </row>
        <row r="6767">
          <cell r="A6767" t="str">
            <v>Q278</v>
          </cell>
          <cell r="B6767" t="str">
            <v>OTRAS MALFORM. CONGEN. DEL SISTEMA VASCULAR PERIFERICO, ESPECIFICADAS</v>
          </cell>
          <cell r="C6767" t="str">
            <v>093</v>
          </cell>
        </row>
        <row r="6768">
          <cell r="A6768" t="str">
            <v>Q279</v>
          </cell>
          <cell r="B6768" t="str">
            <v>MALFORMACION CONGENITA DEL SISTEMA VASCULAR PERIFERICO, NO ESPECIF</v>
          </cell>
          <cell r="C6768" t="str">
            <v>093</v>
          </cell>
        </row>
        <row r="6769">
          <cell r="A6769" t="str">
            <v>Q28</v>
          </cell>
          <cell r="B6769" t="str">
            <v>OTRAS MALFORMACIONES CONGENITAS DEL SISTEMA CIRCULATORIO</v>
          </cell>
          <cell r="C6769" t="str">
            <v>093</v>
          </cell>
        </row>
        <row r="6770">
          <cell r="A6770" t="str">
            <v>Q280</v>
          </cell>
          <cell r="B6770" t="str">
            <v>MALFORMACION ARTERIOVENOSA DE LOS VASOS PRECEREBRALES</v>
          </cell>
          <cell r="C6770" t="str">
            <v>093</v>
          </cell>
        </row>
        <row r="6771">
          <cell r="A6771" t="str">
            <v>Q281</v>
          </cell>
          <cell r="B6771" t="str">
            <v>OTRAS MALFORMACIONES DE LOS VASOS PRECEREBRALES</v>
          </cell>
          <cell r="C6771" t="str">
            <v>093</v>
          </cell>
        </row>
        <row r="6772">
          <cell r="A6772" t="str">
            <v>Q282</v>
          </cell>
          <cell r="B6772" t="str">
            <v>MALFORMACION ARTERIOVENOSA DE LOS VASOS CEREBRALES</v>
          </cell>
          <cell r="C6772" t="str">
            <v>093</v>
          </cell>
        </row>
        <row r="6773">
          <cell r="A6773" t="str">
            <v>Q283</v>
          </cell>
          <cell r="B6773" t="str">
            <v>OTRAS MALFORMACIONES DE LOS VASOS CEREBRALES</v>
          </cell>
          <cell r="C6773" t="str">
            <v>093</v>
          </cell>
        </row>
        <row r="6774">
          <cell r="A6774" t="str">
            <v>Q288</v>
          </cell>
          <cell r="B6774" t="str">
            <v>OTRAS MALFORMACIONES CONGENITAS DEL SISTEMA CIRCULATORIO, ESPECIF</v>
          </cell>
          <cell r="C6774" t="str">
            <v>093</v>
          </cell>
        </row>
        <row r="6775">
          <cell r="A6775" t="str">
            <v>Q289</v>
          </cell>
          <cell r="B6775" t="str">
            <v>MALFORMACION CONGENITA DEL SISTEMA CIRCULATORIO, NO ESPECIFICADA</v>
          </cell>
          <cell r="C6775" t="str">
            <v>093</v>
          </cell>
        </row>
        <row r="6776">
          <cell r="A6776" t="str">
            <v>Q30</v>
          </cell>
          <cell r="B6776" t="str">
            <v>MALFORMACIONES CONGENITAS DE LA NARIZ</v>
          </cell>
          <cell r="C6776" t="str">
            <v>093</v>
          </cell>
        </row>
        <row r="6777">
          <cell r="A6777" t="str">
            <v>Q300</v>
          </cell>
          <cell r="B6777" t="str">
            <v>ATRESIA DE LAS COANAS</v>
          </cell>
          <cell r="C6777" t="str">
            <v>093</v>
          </cell>
        </row>
        <row r="6778">
          <cell r="A6778" t="str">
            <v>Q301</v>
          </cell>
          <cell r="B6778" t="str">
            <v>AGENESIA O HIPOPLASIA DE LA NARIZ</v>
          </cell>
          <cell r="C6778" t="str">
            <v>093</v>
          </cell>
        </row>
        <row r="6779">
          <cell r="A6779" t="str">
            <v>Q302</v>
          </cell>
          <cell r="B6779" t="str">
            <v>HENDIDURA, FISURA O MUESCA DE LA NARIZ</v>
          </cell>
          <cell r="C6779" t="str">
            <v>093</v>
          </cell>
        </row>
        <row r="6780">
          <cell r="A6780" t="str">
            <v>Q303</v>
          </cell>
          <cell r="B6780" t="str">
            <v>PERFORACION CONGENITA DEL TABIQUE NASAL</v>
          </cell>
          <cell r="C6780" t="str">
            <v>093</v>
          </cell>
        </row>
        <row r="6781">
          <cell r="A6781" t="str">
            <v>Q308</v>
          </cell>
          <cell r="B6781" t="str">
            <v>OTRAS MALFORMACIONES CONGENITAS DE LA NARIZ</v>
          </cell>
          <cell r="C6781" t="str">
            <v>093</v>
          </cell>
        </row>
        <row r="6782">
          <cell r="A6782" t="str">
            <v>Q309</v>
          </cell>
          <cell r="B6782" t="str">
            <v>MALFORMACION CONGENITA DE LA NARIZ, NO ESPECIFICADA</v>
          </cell>
          <cell r="C6782" t="str">
            <v>093</v>
          </cell>
        </row>
        <row r="6783">
          <cell r="A6783" t="str">
            <v>Q31</v>
          </cell>
          <cell r="B6783" t="str">
            <v>MALFORMACIONES CONGENITAS DE LA LARINGE</v>
          </cell>
          <cell r="C6783" t="str">
            <v>093</v>
          </cell>
        </row>
        <row r="6784">
          <cell r="A6784" t="str">
            <v>Q310</v>
          </cell>
          <cell r="B6784" t="str">
            <v>PTERIGION DE LA LARINGE</v>
          </cell>
          <cell r="C6784" t="str">
            <v>093</v>
          </cell>
        </row>
        <row r="6785">
          <cell r="A6785" t="str">
            <v>Q311</v>
          </cell>
          <cell r="B6785" t="str">
            <v>ESTENOSIS SUBGLOTICA CONGENITA</v>
          </cell>
          <cell r="C6785" t="str">
            <v>093</v>
          </cell>
        </row>
        <row r="6786">
          <cell r="A6786" t="str">
            <v>Q312</v>
          </cell>
          <cell r="B6786" t="str">
            <v>HIPOPLASIA LARINGEA</v>
          </cell>
          <cell r="C6786" t="str">
            <v>093</v>
          </cell>
        </row>
        <row r="6787">
          <cell r="A6787" t="str">
            <v>Q313</v>
          </cell>
          <cell r="B6787" t="str">
            <v>LARINGOCELE</v>
          </cell>
          <cell r="C6787" t="str">
            <v>093</v>
          </cell>
        </row>
        <row r="6788">
          <cell r="A6788" t="str">
            <v>Q314</v>
          </cell>
          <cell r="B6788" t="str">
            <v>ESTRIDOR LARINGEO CONGENITO</v>
          </cell>
          <cell r="C6788" t="str">
            <v>093</v>
          </cell>
        </row>
        <row r="6789">
          <cell r="A6789" t="str">
            <v>Q318</v>
          </cell>
          <cell r="B6789" t="str">
            <v>OTRAS MALFORMACIONES CONGENITAS DE LA LARINGE</v>
          </cell>
          <cell r="C6789" t="str">
            <v>093</v>
          </cell>
        </row>
        <row r="6790">
          <cell r="A6790" t="str">
            <v>Q319</v>
          </cell>
          <cell r="B6790" t="str">
            <v>MALFORMACION CONGENITA DE LA LARINGE, NO ESPECIFICADA</v>
          </cell>
          <cell r="C6790" t="str">
            <v>093</v>
          </cell>
        </row>
        <row r="6791">
          <cell r="A6791" t="str">
            <v>Q32</v>
          </cell>
          <cell r="B6791" t="str">
            <v>MALFORMACIONES CONGENITAS DE LA TRAQUEA Y DE LOS BRONQUIOS</v>
          </cell>
          <cell r="C6791" t="str">
            <v>093</v>
          </cell>
        </row>
        <row r="6792">
          <cell r="A6792" t="str">
            <v>Q320</v>
          </cell>
          <cell r="B6792" t="str">
            <v>TRAQUEOMALACIA CONGENITA</v>
          </cell>
          <cell r="C6792" t="str">
            <v>093</v>
          </cell>
        </row>
        <row r="6793">
          <cell r="A6793" t="str">
            <v>Q321</v>
          </cell>
          <cell r="B6793" t="str">
            <v>OTRAS MALFORMACIONES CONGENITAS DE LA TRAQUEA</v>
          </cell>
          <cell r="C6793" t="str">
            <v>093</v>
          </cell>
        </row>
        <row r="6794">
          <cell r="A6794" t="str">
            <v>Q322</v>
          </cell>
          <cell r="B6794" t="str">
            <v>BRONCOMALACIA CONGENITA</v>
          </cell>
          <cell r="C6794" t="str">
            <v>093</v>
          </cell>
        </row>
        <row r="6795">
          <cell r="A6795" t="str">
            <v>Q323</v>
          </cell>
          <cell r="B6795" t="str">
            <v>ESTENOSIS CONGENITA DE LOS BRONQUIOS</v>
          </cell>
          <cell r="C6795" t="str">
            <v>093</v>
          </cell>
        </row>
        <row r="6796">
          <cell r="A6796" t="str">
            <v>Q324</v>
          </cell>
          <cell r="B6796" t="str">
            <v>OTRAS MALFORMACIONES CONGENITAS DE LOS BRONQUIOS</v>
          </cell>
          <cell r="C6796" t="str">
            <v>093</v>
          </cell>
        </row>
        <row r="6797">
          <cell r="A6797" t="str">
            <v>Q33</v>
          </cell>
          <cell r="B6797" t="str">
            <v>MALFORMACIONES CONGENITAS DEL PULMON</v>
          </cell>
          <cell r="C6797" t="str">
            <v>093</v>
          </cell>
        </row>
        <row r="6798">
          <cell r="A6798" t="str">
            <v>Q330</v>
          </cell>
          <cell r="B6798" t="str">
            <v>QUISTE PULMONAR CONGENITO</v>
          </cell>
          <cell r="C6798" t="str">
            <v>093</v>
          </cell>
        </row>
        <row r="6799">
          <cell r="A6799" t="str">
            <v>Q331</v>
          </cell>
          <cell r="B6799" t="str">
            <v>LOBULO PULMONAR SUPERNUMERARIO</v>
          </cell>
          <cell r="C6799" t="str">
            <v>093</v>
          </cell>
        </row>
        <row r="6800">
          <cell r="A6800" t="str">
            <v>Q332</v>
          </cell>
          <cell r="B6800" t="str">
            <v>SECUESTRO DEL PULMON</v>
          </cell>
          <cell r="C6800" t="str">
            <v>093</v>
          </cell>
        </row>
        <row r="6801">
          <cell r="A6801" t="str">
            <v>Q333</v>
          </cell>
          <cell r="B6801" t="str">
            <v>AGENESIA DEL PULMON</v>
          </cell>
          <cell r="C6801" t="str">
            <v>093</v>
          </cell>
        </row>
        <row r="6802">
          <cell r="A6802" t="str">
            <v>Q334</v>
          </cell>
          <cell r="B6802" t="str">
            <v>BRONQUIECTASIA CONGENITA</v>
          </cell>
          <cell r="C6802" t="str">
            <v>093</v>
          </cell>
        </row>
        <row r="6803">
          <cell r="A6803" t="str">
            <v>Q335</v>
          </cell>
          <cell r="B6803" t="str">
            <v>TEJIDO ECTOPICO EN EL PULMON</v>
          </cell>
          <cell r="C6803" t="str">
            <v>093</v>
          </cell>
        </row>
        <row r="6804">
          <cell r="A6804" t="str">
            <v>Q336</v>
          </cell>
          <cell r="B6804" t="str">
            <v>HIPOPLASIA Y DISPLASIA PULMONAR</v>
          </cell>
          <cell r="C6804" t="str">
            <v>093</v>
          </cell>
        </row>
        <row r="6805">
          <cell r="A6805" t="str">
            <v>Q338</v>
          </cell>
          <cell r="B6805" t="str">
            <v>OTRAS MALFORMACIONES CONGENITAS DEL PULMON</v>
          </cell>
          <cell r="C6805" t="str">
            <v>093</v>
          </cell>
        </row>
        <row r="6806">
          <cell r="A6806" t="str">
            <v>Q339</v>
          </cell>
          <cell r="B6806" t="str">
            <v>MALFORMACION CONGENITA DEL PULMON, NO ESPECIFICADA</v>
          </cell>
          <cell r="C6806" t="str">
            <v>093</v>
          </cell>
        </row>
        <row r="6807">
          <cell r="A6807" t="str">
            <v>Q34</v>
          </cell>
          <cell r="B6807" t="str">
            <v>OTRAS MALFORMACIONES CONGENITAS DEL SISTEMA RESPIRATORIO</v>
          </cell>
          <cell r="C6807" t="str">
            <v>093</v>
          </cell>
        </row>
        <row r="6808">
          <cell r="A6808" t="str">
            <v>Q340</v>
          </cell>
          <cell r="B6808" t="str">
            <v>ANOMALIA DE LA PLEURA</v>
          </cell>
          <cell r="C6808" t="str">
            <v>093</v>
          </cell>
        </row>
        <row r="6809">
          <cell r="A6809" t="str">
            <v>Q341</v>
          </cell>
          <cell r="B6809" t="str">
            <v>QUISTE CONGENITO DEL MEDIASTINO</v>
          </cell>
          <cell r="C6809" t="str">
            <v>093</v>
          </cell>
        </row>
        <row r="6810">
          <cell r="A6810" t="str">
            <v>Q348</v>
          </cell>
          <cell r="B6810" t="str">
            <v>OTRAS MALFORMACIONES CONGENITAS ESPECIF. DEL SISTEMA RESPIRATORIO</v>
          </cell>
          <cell r="C6810" t="str">
            <v>093</v>
          </cell>
        </row>
        <row r="6811">
          <cell r="A6811" t="str">
            <v>Q349</v>
          </cell>
          <cell r="B6811" t="str">
            <v>MALFORMACION CONGENITA DEL SISTEMA RESPIRATORIO, NO ESPECIFICADA</v>
          </cell>
          <cell r="C6811" t="str">
            <v>093</v>
          </cell>
        </row>
        <row r="6812">
          <cell r="A6812" t="str">
            <v>Q35</v>
          </cell>
          <cell r="B6812" t="str">
            <v>FISURA DEL PALADAR</v>
          </cell>
          <cell r="C6812" t="str">
            <v>093</v>
          </cell>
        </row>
        <row r="6813">
          <cell r="A6813" t="str">
            <v>Q350</v>
          </cell>
          <cell r="B6813" t="str">
            <v>FISURA DEL PALADAR DURO, BILATERAL</v>
          </cell>
          <cell r="C6813" t="str">
            <v>093</v>
          </cell>
        </row>
        <row r="6814">
          <cell r="A6814" t="str">
            <v>Q351</v>
          </cell>
          <cell r="B6814" t="str">
            <v>FISURA DEL PALADAR DURO, UNILATERAL</v>
          </cell>
          <cell r="C6814" t="str">
            <v>093</v>
          </cell>
        </row>
        <row r="6815">
          <cell r="A6815" t="str">
            <v>Q352</v>
          </cell>
          <cell r="B6815" t="str">
            <v>FISURA DEL PALADAR BLANDO, BILATERAL</v>
          </cell>
          <cell r="C6815" t="str">
            <v>093</v>
          </cell>
        </row>
        <row r="6816">
          <cell r="A6816" t="str">
            <v>Q353</v>
          </cell>
          <cell r="B6816" t="str">
            <v>FISURA DEL PALADAR BLANDO, UNILATERAL</v>
          </cell>
          <cell r="C6816" t="str">
            <v>093</v>
          </cell>
        </row>
        <row r="6817">
          <cell r="A6817" t="str">
            <v>Q354</v>
          </cell>
          <cell r="B6817" t="str">
            <v>FISURA DEL PALADAR DURO Y DEL PALADAR BLANDO, BILATERAL</v>
          </cell>
          <cell r="C6817" t="str">
            <v>093</v>
          </cell>
        </row>
        <row r="6818">
          <cell r="A6818" t="str">
            <v>Q355</v>
          </cell>
          <cell r="B6818" t="str">
            <v>FISURA DEL PALADAR DURO Y DEL PALADAR BLANDO, UNILATERAL</v>
          </cell>
          <cell r="C6818" t="str">
            <v>093</v>
          </cell>
        </row>
        <row r="6819">
          <cell r="A6819" t="str">
            <v>Q356</v>
          </cell>
          <cell r="B6819" t="str">
            <v>FISURA DEL PALADAR, LINEA MEDIA</v>
          </cell>
          <cell r="C6819" t="str">
            <v>093</v>
          </cell>
        </row>
        <row r="6820">
          <cell r="A6820" t="str">
            <v>Q357</v>
          </cell>
          <cell r="B6820" t="str">
            <v>FISURA DE LA UVULA</v>
          </cell>
          <cell r="C6820" t="str">
            <v>093</v>
          </cell>
        </row>
        <row r="6821">
          <cell r="A6821" t="str">
            <v>Q358</v>
          </cell>
          <cell r="B6821" t="str">
            <v>FISURA DEL PALADAR BILATERAL, SIN OTRA ESPECIFICACION</v>
          </cell>
          <cell r="C6821" t="str">
            <v>093</v>
          </cell>
        </row>
        <row r="6822">
          <cell r="A6822" t="str">
            <v>Q359</v>
          </cell>
          <cell r="B6822" t="str">
            <v>FISURA DEL PALADAR UNILATERAL, SIN OTRA ESPECIFICACION</v>
          </cell>
          <cell r="C6822" t="str">
            <v>093</v>
          </cell>
        </row>
        <row r="6823">
          <cell r="A6823" t="str">
            <v>Q36</v>
          </cell>
          <cell r="B6823" t="str">
            <v>LABIO LEPORINO</v>
          </cell>
          <cell r="C6823" t="str">
            <v>093</v>
          </cell>
        </row>
        <row r="6824">
          <cell r="A6824" t="str">
            <v>Q360</v>
          </cell>
          <cell r="B6824" t="str">
            <v>LABIO LEPORINO, BILATERAL</v>
          </cell>
          <cell r="C6824" t="str">
            <v>093</v>
          </cell>
        </row>
        <row r="6825">
          <cell r="A6825" t="str">
            <v>Q361</v>
          </cell>
          <cell r="B6825" t="str">
            <v>LABIO LEPORINO, LINEA MEDIA</v>
          </cell>
          <cell r="C6825" t="str">
            <v>093</v>
          </cell>
        </row>
        <row r="6826">
          <cell r="A6826" t="str">
            <v>Q369</v>
          </cell>
          <cell r="B6826" t="str">
            <v>LABIO LEPORINO UNILATERAL</v>
          </cell>
          <cell r="C6826" t="str">
            <v>093</v>
          </cell>
        </row>
        <row r="6827">
          <cell r="A6827" t="str">
            <v>Q37</v>
          </cell>
          <cell r="B6827" t="str">
            <v>FISURA DEL PALADAR CON LABIO LEPORINO</v>
          </cell>
          <cell r="C6827" t="str">
            <v>093</v>
          </cell>
        </row>
        <row r="6828">
          <cell r="A6828" t="str">
            <v>Q370</v>
          </cell>
          <cell r="B6828" t="str">
            <v>FISURA DEL PALADAR DURO CON LABIO LEPORINO, BILATERAL</v>
          </cell>
          <cell r="C6828" t="str">
            <v>093</v>
          </cell>
        </row>
        <row r="6829">
          <cell r="A6829" t="str">
            <v>Q371</v>
          </cell>
          <cell r="B6829" t="str">
            <v>FISURA DEL PALADAR DURO CON LABIO LEPORINO, UNILATERAL</v>
          </cell>
          <cell r="C6829" t="str">
            <v>093</v>
          </cell>
        </row>
        <row r="6830">
          <cell r="A6830" t="str">
            <v>Q372</v>
          </cell>
          <cell r="B6830" t="str">
            <v>FISURA DEL PALADAR BLANDO CON LABIO LEPORINO, BILATERAL</v>
          </cell>
          <cell r="C6830" t="str">
            <v>093</v>
          </cell>
        </row>
        <row r="6831">
          <cell r="A6831" t="str">
            <v>Q373</v>
          </cell>
          <cell r="B6831" t="str">
            <v>FISURA DEL PALADAR BLANDO CON LABIO LEPORINO, UNILATERAL</v>
          </cell>
          <cell r="C6831" t="str">
            <v>093</v>
          </cell>
        </row>
        <row r="6832">
          <cell r="A6832" t="str">
            <v>Q374</v>
          </cell>
          <cell r="B6832" t="str">
            <v>FISURA DEL PALADAR DURO Y DEL PALADAR BLANDO CON LABIO LEPORINO, BILAT</v>
          </cell>
          <cell r="C6832" t="str">
            <v>093</v>
          </cell>
        </row>
        <row r="6833">
          <cell r="A6833" t="str">
            <v>Q375</v>
          </cell>
          <cell r="B6833" t="str">
            <v>FISURA DEL PALADAR DURO Y DEL PALADAR BLANDO CON LABIO LEPORINO, UNIL</v>
          </cell>
          <cell r="C6833" t="str">
            <v>093</v>
          </cell>
        </row>
        <row r="6834">
          <cell r="A6834" t="str">
            <v>Q378</v>
          </cell>
          <cell r="B6834" t="str">
            <v>FISURA DEL PALADAR CON LABIO LEPORINO BILATERAL, SIN OTRA ESPECIFIC</v>
          </cell>
          <cell r="C6834" t="str">
            <v>093</v>
          </cell>
        </row>
        <row r="6835">
          <cell r="A6835" t="str">
            <v>Q379</v>
          </cell>
          <cell r="B6835" t="str">
            <v>FISURA DEL PALADAR CON LABIO LEPORINO UNILATERAL, SIN OTRA ESPECIFIC</v>
          </cell>
          <cell r="C6835" t="str">
            <v>093</v>
          </cell>
        </row>
        <row r="6836">
          <cell r="A6836" t="str">
            <v>Q38</v>
          </cell>
          <cell r="B6836" t="str">
            <v>OTRAS MALFORMACIONES CONGENITAS DE LA LENGUA, DE LA BOCA Y DE LA FARIN</v>
          </cell>
          <cell r="C6836" t="str">
            <v>093</v>
          </cell>
        </row>
        <row r="6837">
          <cell r="A6837" t="str">
            <v>Q380</v>
          </cell>
          <cell r="B6837" t="str">
            <v>MALFORMACIONES CONGENITAS DE LOS LABIOS, NO CLASIFIC. EN OTRA PARTE</v>
          </cell>
          <cell r="C6837" t="str">
            <v>093</v>
          </cell>
        </row>
        <row r="6838">
          <cell r="A6838" t="str">
            <v>Q381</v>
          </cell>
          <cell r="B6838" t="str">
            <v>ANQUILOGLOSIA</v>
          </cell>
          <cell r="C6838" t="str">
            <v>093</v>
          </cell>
        </row>
        <row r="6839">
          <cell r="A6839" t="str">
            <v>Q382</v>
          </cell>
          <cell r="B6839" t="str">
            <v>MACROGLOSIA</v>
          </cell>
          <cell r="C6839" t="str">
            <v>093</v>
          </cell>
        </row>
        <row r="6840">
          <cell r="A6840" t="str">
            <v>Q383</v>
          </cell>
          <cell r="B6840" t="str">
            <v>OTRAS MALFORMACIONES CONGENITAS DE LA LENGUA</v>
          </cell>
          <cell r="C6840" t="str">
            <v>093</v>
          </cell>
        </row>
        <row r="6841">
          <cell r="A6841" t="str">
            <v>Q384</v>
          </cell>
          <cell r="B6841" t="str">
            <v>MALFORM. CONGEN. DE LAS GLANDULAS Y DE LOS CONDUCTOS SALIVALES</v>
          </cell>
          <cell r="C6841" t="str">
            <v>093</v>
          </cell>
        </row>
        <row r="6842">
          <cell r="A6842" t="str">
            <v>Q385</v>
          </cell>
          <cell r="B6842" t="str">
            <v>MALFORM. CONGEN. DEL PALADAR, NO CLASIFICADAS EN OTRA PARTE</v>
          </cell>
          <cell r="C6842" t="str">
            <v>093</v>
          </cell>
        </row>
        <row r="6843">
          <cell r="A6843" t="str">
            <v>Q386</v>
          </cell>
          <cell r="B6843" t="str">
            <v>OTRAS MALFORMACIONES CONGENITAS DE LA BOCA</v>
          </cell>
          <cell r="C6843" t="str">
            <v>093</v>
          </cell>
        </row>
        <row r="6844">
          <cell r="A6844" t="str">
            <v>Q387</v>
          </cell>
          <cell r="B6844" t="str">
            <v>DIVERTICULO FARINGEO</v>
          </cell>
          <cell r="C6844" t="str">
            <v>093</v>
          </cell>
        </row>
        <row r="6845">
          <cell r="A6845" t="str">
            <v>Q388</v>
          </cell>
          <cell r="B6845" t="str">
            <v>OTRAS MALFORMACIONES CONGENITAS DE LA FARINGE</v>
          </cell>
          <cell r="C6845" t="str">
            <v>093</v>
          </cell>
        </row>
        <row r="6846">
          <cell r="A6846" t="str">
            <v>Q39</v>
          </cell>
          <cell r="B6846" t="str">
            <v>MALFORMACIONES CONGENITAS DEL ESOFAGO</v>
          </cell>
          <cell r="C6846" t="str">
            <v>093</v>
          </cell>
        </row>
        <row r="6847">
          <cell r="A6847" t="str">
            <v>Q390</v>
          </cell>
          <cell r="B6847" t="str">
            <v>ATRESIA DEL ESOFAGO SIN MENCION DE FISTULA</v>
          </cell>
          <cell r="C6847" t="str">
            <v>093</v>
          </cell>
        </row>
        <row r="6848">
          <cell r="A6848" t="str">
            <v>Q391</v>
          </cell>
          <cell r="B6848" t="str">
            <v>ATRESIA DEL ESOFAGO CON FISTULA TRAQUEOESOFAGICA</v>
          </cell>
          <cell r="C6848" t="str">
            <v>093</v>
          </cell>
        </row>
        <row r="6849">
          <cell r="A6849" t="str">
            <v>Q392</v>
          </cell>
          <cell r="B6849" t="str">
            <v>FISTULA TRAQUEOESOFAGICA CONGENITA SIN MENCION DE ATRESIA</v>
          </cell>
          <cell r="C6849" t="str">
            <v>093</v>
          </cell>
        </row>
        <row r="6850">
          <cell r="A6850" t="str">
            <v>Q393</v>
          </cell>
          <cell r="B6850" t="str">
            <v>ESTRECHEZ O ESTENOSIS CONGENITA DEL ESOFAGO</v>
          </cell>
          <cell r="C6850" t="str">
            <v>093</v>
          </cell>
        </row>
        <row r="6851">
          <cell r="A6851" t="str">
            <v>Q394</v>
          </cell>
          <cell r="B6851" t="str">
            <v>PTERIGION DEL ESOFAGO</v>
          </cell>
          <cell r="C6851" t="str">
            <v>093</v>
          </cell>
        </row>
        <row r="6852">
          <cell r="A6852" t="str">
            <v>Q395</v>
          </cell>
          <cell r="B6852" t="str">
            <v>DILATACION CONGENITA DEL ESOFAGO</v>
          </cell>
          <cell r="C6852" t="str">
            <v>093</v>
          </cell>
        </row>
        <row r="6853">
          <cell r="A6853" t="str">
            <v>Q396</v>
          </cell>
          <cell r="B6853" t="str">
            <v>DIVERTICULO DEL ESOFAGO</v>
          </cell>
          <cell r="C6853" t="str">
            <v>093</v>
          </cell>
        </row>
        <row r="6854">
          <cell r="A6854" t="str">
            <v>Q398</v>
          </cell>
          <cell r="B6854" t="str">
            <v>OTRAS MALFORMACIONES CONGENITAS DEL ESOFAGO</v>
          </cell>
          <cell r="C6854" t="str">
            <v>093</v>
          </cell>
        </row>
        <row r="6855">
          <cell r="A6855" t="str">
            <v>Q399</v>
          </cell>
          <cell r="B6855" t="str">
            <v>MALFORMACION CONGENITA DEL ESOFAGO, NO ESPECIFICADA</v>
          </cell>
          <cell r="C6855" t="str">
            <v>093</v>
          </cell>
        </row>
        <row r="6856">
          <cell r="A6856" t="str">
            <v>Q40</v>
          </cell>
          <cell r="B6856" t="str">
            <v>OTRAS MALFORM. CONGEN. DE LA PARTE SUPERIOR DEL TUBO DIGESTIVO</v>
          </cell>
          <cell r="C6856" t="str">
            <v>093</v>
          </cell>
        </row>
        <row r="6857">
          <cell r="A6857" t="str">
            <v>Q400</v>
          </cell>
          <cell r="B6857" t="str">
            <v>ESTENOSIS HIPERTROFICA CONGENITA DEL PILORO</v>
          </cell>
          <cell r="C6857" t="str">
            <v>093</v>
          </cell>
        </row>
        <row r="6858">
          <cell r="A6858" t="str">
            <v>Q401</v>
          </cell>
          <cell r="B6858" t="str">
            <v>HERNIA HIATAL CONGENITA</v>
          </cell>
          <cell r="C6858" t="str">
            <v>093</v>
          </cell>
        </row>
        <row r="6859">
          <cell r="A6859" t="str">
            <v>Q402</v>
          </cell>
          <cell r="B6859" t="str">
            <v>OTRAS MALFORMACIONES CONGENITAS DEL ESTOMAGO, ESPECIFICADAS</v>
          </cell>
          <cell r="C6859" t="str">
            <v>093</v>
          </cell>
        </row>
        <row r="6860">
          <cell r="A6860" t="str">
            <v>Q403</v>
          </cell>
          <cell r="B6860" t="str">
            <v>MALFORMACION CONGENITA DEL ESTOMAGO, NO ESPECIFICADA</v>
          </cell>
          <cell r="C6860" t="str">
            <v>093</v>
          </cell>
        </row>
        <row r="6861">
          <cell r="A6861" t="str">
            <v>Q408</v>
          </cell>
          <cell r="B6861" t="str">
            <v>OTRAS MALFORNACIONES CONGN. DE LA PARTE SUPERIOR DEL TUBO DIGESTIVO</v>
          </cell>
          <cell r="C6861" t="str">
            <v>093</v>
          </cell>
        </row>
        <row r="6862">
          <cell r="A6862" t="str">
            <v>Q409</v>
          </cell>
          <cell r="B6862" t="str">
            <v>MALFORM. CONGEN. DE LA PARTE SUPERIOR DEL TIBO DIGESTIVO, NO ESPECIF</v>
          </cell>
          <cell r="C6862" t="str">
            <v>093</v>
          </cell>
        </row>
        <row r="6863">
          <cell r="A6863" t="str">
            <v>Q41</v>
          </cell>
          <cell r="B6863" t="str">
            <v>AUSENCIA, ATRESIA Y ESTENOSIS CONGENITA DEL INTESTINO DELGADO</v>
          </cell>
          <cell r="C6863" t="str">
            <v>093</v>
          </cell>
        </row>
        <row r="6864">
          <cell r="A6864" t="str">
            <v>Q410</v>
          </cell>
          <cell r="B6864" t="str">
            <v>AUSENCIA, ATRESIA Y ESTENOSIS CONGENITA DEL DUODENO</v>
          </cell>
          <cell r="C6864" t="str">
            <v>093</v>
          </cell>
        </row>
        <row r="6865">
          <cell r="A6865" t="str">
            <v>Q411</v>
          </cell>
          <cell r="B6865" t="str">
            <v>AUSENCIA, ATRESIA Y ESTENOSIS CONGENITA DEL YEYUNO</v>
          </cell>
          <cell r="C6865" t="str">
            <v>093</v>
          </cell>
        </row>
        <row r="6866">
          <cell r="A6866" t="str">
            <v>Q412</v>
          </cell>
          <cell r="B6866" t="str">
            <v>AUSENCIA, ATRESIA Y ESTENOSIS CONGENITA DEL ILEON</v>
          </cell>
          <cell r="C6866" t="str">
            <v>093</v>
          </cell>
        </row>
        <row r="6867">
          <cell r="A6867" t="str">
            <v>Q418</v>
          </cell>
          <cell r="B6867" t="str">
            <v>AUSENCIA, ATRESIA Y ESTENOSIS CONGEN. DE OTRAS PARTES ESPECIF. DEL INT</v>
          </cell>
          <cell r="C6867" t="str">
            <v>093</v>
          </cell>
        </row>
        <row r="6868">
          <cell r="A6868" t="str">
            <v>Q419</v>
          </cell>
          <cell r="B6868" t="str">
            <v>AUSENCIA, ATRESIA Y ESTENOSIS CONG. DEL INTESTINO DELGADO, PARTE NO ES</v>
          </cell>
          <cell r="C6868" t="str">
            <v>093</v>
          </cell>
        </row>
        <row r="6869">
          <cell r="A6869" t="str">
            <v>Q422</v>
          </cell>
          <cell r="B6869" t="str">
            <v>AUSENCIA, ATRESIA Y ESTENOSIS DEL ANO, CON FISTULA</v>
          </cell>
          <cell r="C6869" t="str">
            <v>093</v>
          </cell>
        </row>
        <row r="6870">
          <cell r="A6870" t="str">
            <v>Q423</v>
          </cell>
          <cell r="B6870" t="str">
            <v>AUSENCIA, ATRESIA Y ESTENOSIS CONGENITA DEL ANO, SIN FISTULA</v>
          </cell>
          <cell r="C6870" t="str">
            <v>093</v>
          </cell>
        </row>
        <row r="6871">
          <cell r="A6871" t="str">
            <v>Q428</v>
          </cell>
          <cell r="B6871" t="str">
            <v>AUSENCIA, ATRESIA Y ESTENOSIS CONG. DE OTRAS PARTES DEL INTESTINO GRUE</v>
          </cell>
          <cell r="C6871" t="str">
            <v>093</v>
          </cell>
        </row>
        <row r="6872">
          <cell r="A6872" t="str">
            <v>Q429</v>
          </cell>
          <cell r="B6872" t="str">
            <v>AUSENCIA, ATRESIA Y ESTENOSIS CONG. DEL INTEST. GRUESO, PARTE NO ESPEC</v>
          </cell>
          <cell r="C6872" t="str">
            <v>093</v>
          </cell>
        </row>
        <row r="6873">
          <cell r="A6873" t="str">
            <v>Q43</v>
          </cell>
          <cell r="B6873" t="str">
            <v>OTRAS MALFORMACIONES CONGENITAS DEL INTESTINO</v>
          </cell>
          <cell r="C6873" t="str">
            <v>093</v>
          </cell>
        </row>
        <row r="6874">
          <cell r="A6874" t="str">
            <v>Q430</v>
          </cell>
          <cell r="B6874" t="str">
            <v>DIVERTICULO DE MECKEL</v>
          </cell>
          <cell r="C6874" t="str">
            <v>093</v>
          </cell>
        </row>
        <row r="6875">
          <cell r="A6875" t="str">
            <v>Q431</v>
          </cell>
          <cell r="B6875" t="str">
            <v>ENFERMEDAD DE HIRSCHSPRUNG</v>
          </cell>
          <cell r="C6875" t="str">
            <v>093</v>
          </cell>
        </row>
        <row r="6876">
          <cell r="A6876" t="str">
            <v>Q432</v>
          </cell>
          <cell r="B6876" t="str">
            <v>OTROS TRASTORNMOS FUNCIONALES CONGENITOS DEL COLON</v>
          </cell>
          <cell r="C6876" t="str">
            <v>093</v>
          </cell>
        </row>
        <row r="6877">
          <cell r="A6877" t="str">
            <v>Q433</v>
          </cell>
          <cell r="B6877" t="str">
            <v>MALFORMACIONES CONGENITAS DE LA FIJACION DEL INTESTINO</v>
          </cell>
          <cell r="C6877" t="str">
            <v>093</v>
          </cell>
        </row>
        <row r="6878">
          <cell r="A6878" t="str">
            <v>Q434</v>
          </cell>
          <cell r="B6878" t="str">
            <v>DUPLICACION DEL INTESTINO</v>
          </cell>
          <cell r="C6878" t="str">
            <v>093</v>
          </cell>
        </row>
        <row r="6879">
          <cell r="A6879" t="str">
            <v>Q435</v>
          </cell>
          <cell r="B6879" t="str">
            <v>ANO ECTOPICO</v>
          </cell>
          <cell r="C6879" t="str">
            <v>093</v>
          </cell>
        </row>
        <row r="6880">
          <cell r="A6880" t="str">
            <v>Q436</v>
          </cell>
          <cell r="B6880" t="str">
            <v>FISTULA CONGENITA DEL RECTO Y DEL ANO</v>
          </cell>
          <cell r="C6880" t="str">
            <v>093</v>
          </cell>
        </row>
        <row r="6881">
          <cell r="A6881" t="str">
            <v>Q437</v>
          </cell>
          <cell r="B6881" t="str">
            <v>PERSISTENCIA DE LA CLOACA</v>
          </cell>
          <cell r="C6881" t="str">
            <v>093</v>
          </cell>
        </row>
        <row r="6882">
          <cell r="A6882" t="str">
            <v>Q438</v>
          </cell>
          <cell r="B6882" t="str">
            <v>OTRAS MALFORMACIONES CONGENITAS DEL INTESTINO, ESPECIFICADAS</v>
          </cell>
          <cell r="C6882" t="str">
            <v>093</v>
          </cell>
        </row>
        <row r="6883">
          <cell r="A6883" t="str">
            <v>Q439</v>
          </cell>
          <cell r="B6883" t="str">
            <v>MALFORMACION CONGENITA DEL INTESTINO, NO ESPECIFICADA</v>
          </cell>
          <cell r="C6883" t="str">
            <v>093</v>
          </cell>
        </row>
        <row r="6884">
          <cell r="A6884" t="str">
            <v>Q44</v>
          </cell>
          <cell r="B6884" t="str">
            <v>MALFORM. CONG. DE LA VESICULA BILIAR, DE LOS CONDUCTOS BILIAR. Y DEL H</v>
          </cell>
          <cell r="C6884" t="str">
            <v>093</v>
          </cell>
        </row>
        <row r="6885">
          <cell r="A6885" t="str">
            <v>Q440</v>
          </cell>
          <cell r="B6885" t="str">
            <v>AGENESIA, APLASIA E HIPOPLASIA DE LA VESICULA BILIAR</v>
          </cell>
          <cell r="C6885" t="str">
            <v>093</v>
          </cell>
        </row>
        <row r="6886">
          <cell r="A6886" t="str">
            <v>Q441</v>
          </cell>
          <cell r="B6886" t="str">
            <v>OTRAS MALFORMACIONES CONGENITAS DE LA VASICULA BILIAR</v>
          </cell>
          <cell r="C6886" t="str">
            <v>093</v>
          </cell>
        </row>
        <row r="6887">
          <cell r="A6887" t="str">
            <v>Q442</v>
          </cell>
          <cell r="B6887" t="str">
            <v>ATRESIA DE LOS CONDUCTOS BILIARES</v>
          </cell>
          <cell r="C6887" t="str">
            <v>093</v>
          </cell>
        </row>
        <row r="6888">
          <cell r="A6888" t="str">
            <v>Q443</v>
          </cell>
          <cell r="B6888" t="str">
            <v>ESTRECHEZ Y ESTENOSIS CONGENITA DE LOS CONDUCTOS BILIARES</v>
          </cell>
          <cell r="C6888" t="str">
            <v>093</v>
          </cell>
        </row>
        <row r="6889">
          <cell r="A6889" t="str">
            <v>Q444</v>
          </cell>
          <cell r="B6889" t="str">
            <v>QUISTE DEL COLEDOCO</v>
          </cell>
          <cell r="C6889" t="str">
            <v>093</v>
          </cell>
        </row>
        <row r="6890">
          <cell r="A6890" t="str">
            <v>Q445</v>
          </cell>
          <cell r="B6890" t="str">
            <v>OTRAS MALFORMACIONES CONGENITAS DE LOS CONDUCTOS BILIARES</v>
          </cell>
          <cell r="C6890" t="str">
            <v>093</v>
          </cell>
        </row>
        <row r="6891">
          <cell r="A6891" t="str">
            <v>Q446</v>
          </cell>
          <cell r="B6891" t="str">
            <v>ENFERMEDAD QUISTICA DEL HIGADO</v>
          </cell>
          <cell r="C6891" t="str">
            <v>093</v>
          </cell>
        </row>
        <row r="6892">
          <cell r="A6892" t="str">
            <v>Q447</v>
          </cell>
          <cell r="B6892" t="str">
            <v>OTRAS MALFORMACIONES CONGENITAS DEL HIGADO</v>
          </cell>
          <cell r="C6892" t="str">
            <v>093</v>
          </cell>
        </row>
        <row r="6893">
          <cell r="A6893" t="str">
            <v>Q45</v>
          </cell>
          <cell r="B6893" t="str">
            <v>OTRAS MALFORMACIONES CONGENITAS DEL SISTEMA DIGESTIVO</v>
          </cell>
          <cell r="C6893" t="str">
            <v>093</v>
          </cell>
        </row>
        <row r="6894">
          <cell r="A6894" t="str">
            <v>Q450</v>
          </cell>
          <cell r="B6894" t="str">
            <v>AGENESIA, APLASIA E HIPOPLASIA DEL PANCREAS</v>
          </cell>
          <cell r="C6894" t="str">
            <v>093</v>
          </cell>
        </row>
        <row r="6895">
          <cell r="A6895" t="str">
            <v>Q451</v>
          </cell>
          <cell r="B6895" t="str">
            <v>PANCREAS ANULAR</v>
          </cell>
          <cell r="C6895" t="str">
            <v>093</v>
          </cell>
        </row>
        <row r="6896">
          <cell r="A6896" t="str">
            <v>Q452</v>
          </cell>
          <cell r="B6896" t="str">
            <v>QUISTE CONGENITO DEL PANCREAS</v>
          </cell>
          <cell r="C6896" t="str">
            <v>093</v>
          </cell>
        </row>
        <row r="6897">
          <cell r="A6897" t="str">
            <v>Q453</v>
          </cell>
          <cell r="B6897" t="str">
            <v>OTRAS MALFORM. CONGEN. DEL PANCREAS Y DEL CONDUCTO PANCREATICO</v>
          </cell>
          <cell r="C6897" t="str">
            <v>093</v>
          </cell>
        </row>
        <row r="6898">
          <cell r="A6898" t="str">
            <v>Q458</v>
          </cell>
          <cell r="B6898" t="str">
            <v>OTRAS MALFORMACIONES CONGENITAS DEL SISTEMA DIGESTIVO. ESPECIFICADAS</v>
          </cell>
          <cell r="C6898" t="str">
            <v>093</v>
          </cell>
        </row>
        <row r="6899">
          <cell r="A6899" t="str">
            <v>Q459</v>
          </cell>
          <cell r="B6899" t="str">
            <v>MALFORMACION CONGENITA DEL SISTEMA DIGESTIVO, NO ESPECIFICADA</v>
          </cell>
          <cell r="C6899" t="str">
            <v>093</v>
          </cell>
        </row>
        <row r="6900">
          <cell r="A6900" t="str">
            <v>Q50</v>
          </cell>
          <cell r="B6900" t="str">
            <v>MALFORM. CONG. DE LOS OVARIOS, DE LAS TROMPAS DE FALOPIO E DE LOS LIG</v>
          </cell>
          <cell r="C6900" t="str">
            <v>093</v>
          </cell>
        </row>
        <row r="6901">
          <cell r="A6901" t="str">
            <v>Q500</v>
          </cell>
          <cell r="B6901" t="str">
            <v>AUSENCIA CONGENITA DE OVARIO</v>
          </cell>
          <cell r="C6901" t="str">
            <v>093</v>
          </cell>
        </row>
        <row r="6902">
          <cell r="A6902" t="str">
            <v>Q501</v>
          </cell>
          <cell r="B6902" t="str">
            <v>QUISTE EN DESARROLLO DEL OVARIO</v>
          </cell>
          <cell r="C6902" t="str">
            <v>093</v>
          </cell>
        </row>
        <row r="6903">
          <cell r="A6903" t="str">
            <v>Q502</v>
          </cell>
          <cell r="B6903" t="str">
            <v>TORSION CONGENITA DEL OVARIO</v>
          </cell>
          <cell r="C6903" t="str">
            <v>093</v>
          </cell>
        </row>
        <row r="6904">
          <cell r="A6904" t="str">
            <v>Q503</v>
          </cell>
          <cell r="B6904" t="str">
            <v>OTRAS MALFORMACIONES CONGENITAS DE LOS OVARIOS</v>
          </cell>
          <cell r="C6904" t="str">
            <v>093</v>
          </cell>
        </row>
        <row r="6905">
          <cell r="A6905" t="str">
            <v>Q504</v>
          </cell>
          <cell r="B6905" t="str">
            <v>QUISTE EMBRIONARIO DE LA TROMPA DE FALOPIO</v>
          </cell>
          <cell r="C6905" t="str">
            <v>093</v>
          </cell>
        </row>
        <row r="6906">
          <cell r="A6906" t="str">
            <v>Q505</v>
          </cell>
          <cell r="B6906" t="str">
            <v>QUISTE EMBRIONARIO DEL LIGAMENTO ANCHO</v>
          </cell>
          <cell r="C6906" t="str">
            <v>093</v>
          </cell>
        </row>
        <row r="6907">
          <cell r="A6907" t="str">
            <v>Q506</v>
          </cell>
          <cell r="B6907" t="str">
            <v>OTRAS MALFORM. GONGEN. DE LA TROMPA DE FALOPIO Y DEL LIGAM. ANCHO</v>
          </cell>
          <cell r="C6907" t="str">
            <v>093</v>
          </cell>
        </row>
        <row r="6908">
          <cell r="A6908" t="str">
            <v>Q51</v>
          </cell>
          <cell r="B6908" t="str">
            <v>MALFORMACIONES CONGENITAS DEL UTERO Y DEL CUELLO UTERINO</v>
          </cell>
          <cell r="C6908" t="str">
            <v>093</v>
          </cell>
        </row>
        <row r="6909">
          <cell r="A6909" t="str">
            <v>Q510</v>
          </cell>
          <cell r="B6909" t="str">
            <v>AGENESIA Y APLASIA DEL UTERO</v>
          </cell>
          <cell r="C6909" t="str">
            <v>093</v>
          </cell>
        </row>
        <row r="6910">
          <cell r="A6910" t="str">
            <v>Q511</v>
          </cell>
          <cell r="B6910" t="str">
            <v>DIPLICACION DEL UERO CON DUPLICACION DEL CUELLO UTERINO Y DE LA VAGINA</v>
          </cell>
          <cell r="C6910" t="str">
            <v>093</v>
          </cell>
        </row>
        <row r="6911">
          <cell r="A6911" t="str">
            <v>Q512</v>
          </cell>
          <cell r="B6911" t="str">
            <v xml:space="preserve"> OTRA DUPLICACION DEL UTERO</v>
          </cell>
          <cell r="C6911" t="str">
            <v>093</v>
          </cell>
        </row>
        <row r="6912">
          <cell r="A6912" t="str">
            <v>Q513</v>
          </cell>
          <cell r="B6912" t="str">
            <v>UTERO BICORNE</v>
          </cell>
          <cell r="C6912" t="str">
            <v>093</v>
          </cell>
        </row>
        <row r="6913">
          <cell r="A6913" t="str">
            <v>Q514</v>
          </cell>
          <cell r="B6913" t="str">
            <v>UTERO UNICORNE</v>
          </cell>
          <cell r="C6913" t="str">
            <v>093</v>
          </cell>
        </row>
        <row r="6914">
          <cell r="A6914" t="str">
            <v>Q515</v>
          </cell>
          <cell r="B6914" t="str">
            <v>AGENESIA Y APLASIA DEL CUELLO UTERINO</v>
          </cell>
          <cell r="C6914" t="str">
            <v>093</v>
          </cell>
        </row>
        <row r="6915">
          <cell r="A6915" t="str">
            <v>Q516</v>
          </cell>
          <cell r="B6915" t="str">
            <v>QUISTE EMBRIONARIO DEL CUELLO UTERINO</v>
          </cell>
          <cell r="C6915" t="str">
            <v>093</v>
          </cell>
        </row>
        <row r="6916">
          <cell r="A6916" t="str">
            <v>Q517</v>
          </cell>
          <cell r="B6916" t="str">
            <v>FISTULA CONGENITA ENTRE EL UTERO Y EL TRACTO DIGESTIVO Y URINARIO</v>
          </cell>
          <cell r="C6916" t="str">
            <v>093</v>
          </cell>
        </row>
        <row r="6917">
          <cell r="A6917" t="str">
            <v>Q518</v>
          </cell>
          <cell r="B6917" t="str">
            <v>OTRAS MALFORMACIONES CONGENITAS DEL UTERO Y DEL CUELLO UTERINO</v>
          </cell>
          <cell r="C6917" t="str">
            <v>093</v>
          </cell>
        </row>
        <row r="6918">
          <cell r="A6918" t="str">
            <v>Q519</v>
          </cell>
          <cell r="B6918" t="str">
            <v>MALFORMACION CONGENITA DEL UTERO Y DEL CUELLO UTERINO, NO ESPECIFIC</v>
          </cell>
          <cell r="C6918" t="str">
            <v>093</v>
          </cell>
        </row>
        <row r="6919">
          <cell r="A6919" t="str">
            <v>Q52</v>
          </cell>
          <cell r="B6919" t="str">
            <v>OTRAS MALFORMACIONES CONGENITAS DE LOS ORGANOS GENITALES FEMENINOS</v>
          </cell>
          <cell r="C6919" t="str">
            <v>093</v>
          </cell>
        </row>
        <row r="6920">
          <cell r="A6920" t="str">
            <v>Q520</v>
          </cell>
          <cell r="B6920" t="str">
            <v>AUSENCIA CONGENITA DE LA VAGINA</v>
          </cell>
          <cell r="C6920" t="str">
            <v>093</v>
          </cell>
        </row>
        <row r="6921">
          <cell r="A6921" t="str">
            <v>Q521</v>
          </cell>
          <cell r="B6921" t="str">
            <v>DUPLICACION DE LA VAGINA</v>
          </cell>
          <cell r="C6921" t="str">
            <v>093</v>
          </cell>
        </row>
        <row r="6922">
          <cell r="A6922" t="str">
            <v>Q522</v>
          </cell>
          <cell r="B6922" t="str">
            <v>FISTULA RECTOVAGINAL CONGENITA</v>
          </cell>
          <cell r="C6922" t="str">
            <v>093</v>
          </cell>
        </row>
        <row r="6923">
          <cell r="A6923" t="str">
            <v>Q523</v>
          </cell>
          <cell r="B6923" t="str">
            <v>HIMEN IMPERFORADO</v>
          </cell>
          <cell r="C6923" t="str">
            <v>093</v>
          </cell>
        </row>
        <row r="6924">
          <cell r="A6924" t="str">
            <v>Q524</v>
          </cell>
          <cell r="B6924" t="str">
            <v>OTRAS MALFORMACIONES CONGENITAS DE LA VAGINA</v>
          </cell>
          <cell r="C6924" t="str">
            <v>093</v>
          </cell>
        </row>
        <row r="6925">
          <cell r="A6925" t="str">
            <v>Q525</v>
          </cell>
          <cell r="B6925" t="str">
            <v>FUSION DE LABIOS DE LA VULVA</v>
          </cell>
          <cell r="C6925" t="str">
            <v>093</v>
          </cell>
        </row>
        <row r="6926">
          <cell r="A6926" t="str">
            <v>Q526</v>
          </cell>
          <cell r="B6926" t="str">
            <v>MALFORMACION CONGENITA DEL CLITORIS</v>
          </cell>
          <cell r="C6926" t="str">
            <v>093</v>
          </cell>
        </row>
        <row r="6927">
          <cell r="A6927" t="str">
            <v>Q527</v>
          </cell>
          <cell r="B6927" t="str">
            <v>OTRAS MALFORMACIONES CONGENITAS DE LA VULVA</v>
          </cell>
          <cell r="C6927" t="str">
            <v>093</v>
          </cell>
        </row>
        <row r="6928">
          <cell r="A6928" t="str">
            <v>Q528</v>
          </cell>
          <cell r="B6928" t="str">
            <v>OTRAS MALFORM. CONGEN. DE LOS ORGANOS GENITALES FEMENINOS, ESPECIF</v>
          </cell>
          <cell r="C6928" t="str">
            <v>093</v>
          </cell>
        </row>
        <row r="6929">
          <cell r="A6929" t="str">
            <v>Q529</v>
          </cell>
          <cell r="B6929" t="str">
            <v>MALFORMACION CONGENITA DE LOS ORGANOS FEMENINOS, NO ESPECIFICADA</v>
          </cell>
          <cell r="C6929" t="str">
            <v>093</v>
          </cell>
        </row>
        <row r="6930">
          <cell r="A6930" t="str">
            <v>Q53</v>
          </cell>
          <cell r="B6930" t="str">
            <v>TESTICULO NO DESCENDIDO</v>
          </cell>
          <cell r="C6930" t="str">
            <v>093</v>
          </cell>
        </row>
        <row r="6931">
          <cell r="A6931" t="str">
            <v>Q530</v>
          </cell>
          <cell r="B6931" t="str">
            <v>ECTOPIA TESTICULAR</v>
          </cell>
          <cell r="C6931" t="str">
            <v>093</v>
          </cell>
        </row>
        <row r="6932">
          <cell r="A6932" t="str">
            <v>Q531</v>
          </cell>
          <cell r="B6932" t="str">
            <v>TESTICULO NO DESCENDIDO, UNILATERAL</v>
          </cell>
          <cell r="C6932" t="str">
            <v>093</v>
          </cell>
        </row>
        <row r="6933">
          <cell r="A6933" t="str">
            <v>Q532</v>
          </cell>
          <cell r="B6933" t="str">
            <v>TESTICULO NO DESCENDIDO, BILATERAL</v>
          </cell>
          <cell r="C6933" t="str">
            <v>093</v>
          </cell>
        </row>
        <row r="6934">
          <cell r="A6934" t="str">
            <v>Q539</v>
          </cell>
          <cell r="B6934" t="str">
            <v>TESTICULO NO DESCENDIDO, SIN OTRA ESPECIFICACION</v>
          </cell>
          <cell r="C6934" t="str">
            <v>093</v>
          </cell>
        </row>
        <row r="6935">
          <cell r="A6935" t="str">
            <v>Q54</v>
          </cell>
          <cell r="B6935" t="str">
            <v>HIPOSPADIAS</v>
          </cell>
          <cell r="C6935" t="str">
            <v>093</v>
          </cell>
        </row>
        <row r="6936">
          <cell r="A6936" t="str">
            <v>Q540</v>
          </cell>
          <cell r="B6936" t="str">
            <v>HIPOSPADIAS DEL GLANDE</v>
          </cell>
          <cell r="C6936" t="str">
            <v>093</v>
          </cell>
        </row>
        <row r="6937">
          <cell r="A6937" t="str">
            <v>Q541</v>
          </cell>
          <cell r="B6937" t="str">
            <v>HIPOSPADIAS PENEANA</v>
          </cell>
          <cell r="C6937" t="str">
            <v>093</v>
          </cell>
        </row>
        <row r="6938">
          <cell r="A6938" t="str">
            <v>Q542</v>
          </cell>
          <cell r="B6938" t="str">
            <v>HIPOSPADIAS PENOSCROTAL</v>
          </cell>
          <cell r="C6938" t="str">
            <v>093</v>
          </cell>
        </row>
        <row r="6939">
          <cell r="A6939" t="str">
            <v>Q543</v>
          </cell>
          <cell r="B6939" t="str">
            <v>HIPOSPADIAS PERINEAL</v>
          </cell>
          <cell r="C6939" t="str">
            <v>093</v>
          </cell>
        </row>
        <row r="6940">
          <cell r="A6940" t="str">
            <v>Q544</v>
          </cell>
          <cell r="B6940" t="str">
            <v>ENCORDAMIENTO CONGENITO DEL PENE</v>
          </cell>
          <cell r="C6940" t="str">
            <v>093</v>
          </cell>
        </row>
        <row r="6941">
          <cell r="A6941" t="str">
            <v>Q548</v>
          </cell>
          <cell r="B6941" t="str">
            <v>OTRAS HIPOSPADIAS</v>
          </cell>
          <cell r="C6941" t="str">
            <v>093</v>
          </cell>
        </row>
        <row r="6942">
          <cell r="A6942" t="str">
            <v>Q549</v>
          </cell>
          <cell r="B6942" t="str">
            <v>HIPOSPADIAS, NO ESPECIFICADA</v>
          </cell>
          <cell r="C6942" t="str">
            <v>093</v>
          </cell>
        </row>
        <row r="6943">
          <cell r="A6943" t="str">
            <v>Q55</v>
          </cell>
          <cell r="B6943" t="str">
            <v>OTRAS MALFORMACIONES CONGENITAS DE LOS ORGANOS GENITALES MASCULINOS</v>
          </cell>
          <cell r="C6943" t="str">
            <v>093</v>
          </cell>
        </row>
        <row r="6944">
          <cell r="A6944" t="str">
            <v>Q550</v>
          </cell>
          <cell r="B6944" t="str">
            <v>AUSENCIA Y APLASIA DEL TESTICULO</v>
          </cell>
          <cell r="C6944" t="str">
            <v>093</v>
          </cell>
        </row>
        <row r="6945">
          <cell r="A6945" t="str">
            <v>Q551</v>
          </cell>
          <cell r="B6945" t="str">
            <v>HIPOPLASIA DEL TESTICULO Y DEL ESCROTO</v>
          </cell>
          <cell r="C6945" t="str">
            <v>093</v>
          </cell>
        </row>
        <row r="6946">
          <cell r="A6946" t="str">
            <v>Q552</v>
          </cell>
          <cell r="B6946" t="str">
            <v>OTRAS MALFORMACIONES CONGENITAS DE LOS TESTICULOS Y DEL ESCROTO</v>
          </cell>
          <cell r="C6946" t="str">
            <v>093</v>
          </cell>
        </row>
        <row r="6947">
          <cell r="A6947" t="str">
            <v>Q553</v>
          </cell>
          <cell r="B6947" t="str">
            <v>ATRESIA DEL CONDUCTO DEFERENTE</v>
          </cell>
          <cell r="C6947" t="str">
            <v>093</v>
          </cell>
        </row>
        <row r="6948">
          <cell r="A6948" t="str">
            <v>Q554</v>
          </cell>
          <cell r="B6948" t="str">
            <v>OTRAS MALFORM. CONGEN. DE LOS CONDUC. DEFERENTE, DEL EPIDIDIMO, DE LAS</v>
          </cell>
          <cell r="C6948" t="str">
            <v>093</v>
          </cell>
        </row>
        <row r="6949">
          <cell r="A6949" t="str">
            <v>Q555</v>
          </cell>
          <cell r="B6949" t="str">
            <v>APLASIA Y AUSENCIA CONGENITA DEL PENE</v>
          </cell>
          <cell r="C6949" t="str">
            <v>093</v>
          </cell>
        </row>
        <row r="6950">
          <cell r="A6950" t="str">
            <v>Q556</v>
          </cell>
          <cell r="B6950" t="str">
            <v>OTRAS MALFORMACIONES CONGENITAS DEL PENE</v>
          </cell>
          <cell r="C6950" t="str">
            <v>093</v>
          </cell>
        </row>
        <row r="6951">
          <cell r="A6951" t="str">
            <v>Q558</v>
          </cell>
          <cell r="B6951" t="str">
            <v>OTRAS MALFORM. CONGEN. DE LOS ORG. GENIT. MASCULINOS, ESPECIFICADAS</v>
          </cell>
          <cell r="C6951" t="str">
            <v>093</v>
          </cell>
        </row>
        <row r="6952">
          <cell r="A6952" t="str">
            <v>Q559</v>
          </cell>
          <cell r="B6952" t="str">
            <v>MALFORMACION CONG. DE LOS ORGANOS GENITALES MASCULINOS, NO ESPECIF</v>
          </cell>
          <cell r="C6952" t="str">
            <v>093</v>
          </cell>
        </row>
        <row r="6953">
          <cell r="A6953" t="str">
            <v>Q56</v>
          </cell>
          <cell r="B6953" t="str">
            <v>SEXO INDETERMINADO Y SEUDOHERMAFRODITISMO</v>
          </cell>
          <cell r="C6953" t="str">
            <v>093</v>
          </cell>
        </row>
        <row r="6954">
          <cell r="A6954" t="str">
            <v>Q560</v>
          </cell>
          <cell r="B6954" t="str">
            <v>HERMAFRODITISMO, NO CLASIFICADO EN OTRA PARTE</v>
          </cell>
          <cell r="C6954" t="str">
            <v>093</v>
          </cell>
        </row>
        <row r="6955">
          <cell r="A6955" t="str">
            <v>Q561</v>
          </cell>
          <cell r="B6955" t="str">
            <v>SEUDOHERMAFRODITISMO MASCULINO, NO CLASIFICADO EN OTRA PARTE</v>
          </cell>
          <cell r="C6955" t="str">
            <v>093</v>
          </cell>
        </row>
        <row r="6956">
          <cell r="A6956" t="str">
            <v>Q562</v>
          </cell>
          <cell r="B6956" t="str">
            <v>SEUDOHERMAFRODITISMO FEMENINO, NO CLASIFICADO EN OTRA PARTE</v>
          </cell>
          <cell r="C6956" t="str">
            <v>093</v>
          </cell>
        </row>
        <row r="6957">
          <cell r="A6957" t="str">
            <v>Q563</v>
          </cell>
          <cell r="B6957" t="str">
            <v>SEUDOHERMAFRODITISMO, NO ESPECIFICADO</v>
          </cell>
          <cell r="C6957" t="str">
            <v>093</v>
          </cell>
        </row>
        <row r="6958">
          <cell r="A6958" t="str">
            <v>Q564</v>
          </cell>
          <cell r="B6958" t="str">
            <v>SEXO INDETERMINADO, SIN OTRA ESPECIFICACION</v>
          </cell>
          <cell r="C6958" t="str">
            <v>093</v>
          </cell>
        </row>
        <row r="6959">
          <cell r="A6959" t="str">
            <v>Q60</v>
          </cell>
          <cell r="B6959" t="str">
            <v>AGENESIA RENAL Y OTRAS MALFORMACIONES HIPOPLASICAS DEL RIÑON</v>
          </cell>
          <cell r="C6959" t="str">
            <v>093</v>
          </cell>
        </row>
        <row r="6960">
          <cell r="A6960" t="str">
            <v>Q600</v>
          </cell>
          <cell r="B6960" t="str">
            <v>AGENESIA RENAL, UNILATERAL</v>
          </cell>
          <cell r="C6960" t="str">
            <v>093</v>
          </cell>
        </row>
        <row r="6961">
          <cell r="A6961" t="str">
            <v>Q601</v>
          </cell>
          <cell r="B6961" t="str">
            <v>AGENESIA RENAL, BILATERAL</v>
          </cell>
          <cell r="C6961" t="str">
            <v>093</v>
          </cell>
        </row>
        <row r="6962">
          <cell r="A6962" t="str">
            <v>Q602</v>
          </cell>
          <cell r="B6962" t="str">
            <v>AGENESIA RENAL, SIN OTRA ESPECIFICACION</v>
          </cell>
          <cell r="C6962" t="str">
            <v>093</v>
          </cell>
        </row>
        <row r="6963">
          <cell r="A6963" t="str">
            <v>Q603</v>
          </cell>
          <cell r="B6963" t="str">
            <v>HIPOPLASIA RENAL, UNILATERAL</v>
          </cell>
          <cell r="C6963" t="str">
            <v>093</v>
          </cell>
        </row>
        <row r="6964">
          <cell r="A6964" t="str">
            <v>Q604</v>
          </cell>
          <cell r="B6964" t="str">
            <v>HIPOPLASIA RENAL, BILATERAL</v>
          </cell>
          <cell r="C6964" t="str">
            <v>093</v>
          </cell>
        </row>
        <row r="6965">
          <cell r="A6965" t="str">
            <v>Q605</v>
          </cell>
          <cell r="B6965" t="str">
            <v>HIPOPLASIA RENAL, NO ESPECIFICADA</v>
          </cell>
          <cell r="C6965" t="str">
            <v>093</v>
          </cell>
        </row>
        <row r="6966">
          <cell r="A6966" t="str">
            <v>Q606</v>
          </cell>
          <cell r="B6966" t="str">
            <v>SINDROME DE POTTER</v>
          </cell>
          <cell r="C6966" t="str">
            <v>093</v>
          </cell>
        </row>
        <row r="6967">
          <cell r="A6967" t="str">
            <v>Q61</v>
          </cell>
          <cell r="B6967" t="str">
            <v>ENFERMEDAD QUISTICA DEL RIÑON</v>
          </cell>
          <cell r="C6967" t="str">
            <v>093</v>
          </cell>
        </row>
        <row r="6968">
          <cell r="A6968" t="str">
            <v>Q610</v>
          </cell>
          <cell r="B6968" t="str">
            <v>QUISTE RENAL SOLITARIO CONGENITO</v>
          </cell>
          <cell r="C6968" t="str">
            <v>093</v>
          </cell>
        </row>
        <row r="6969">
          <cell r="A6969" t="str">
            <v>Q611</v>
          </cell>
          <cell r="B6969" t="str">
            <v>RIÑON POLIQUISTICO, TIPO INFANTIL</v>
          </cell>
          <cell r="C6969" t="str">
            <v>093</v>
          </cell>
        </row>
        <row r="6970">
          <cell r="A6970" t="str">
            <v>Q612</v>
          </cell>
          <cell r="B6970" t="str">
            <v>RIÑON POLIQUISTICO, TIPO ADULTO</v>
          </cell>
          <cell r="C6970" t="str">
            <v>093</v>
          </cell>
        </row>
        <row r="6971">
          <cell r="A6971" t="str">
            <v>Q613</v>
          </cell>
          <cell r="B6971" t="str">
            <v>RIÑON POLIQUISTICO, TIPO NO ESPECIFICADO</v>
          </cell>
          <cell r="C6971" t="str">
            <v>093</v>
          </cell>
        </row>
        <row r="6972">
          <cell r="A6972" t="str">
            <v>Q614</v>
          </cell>
          <cell r="B6972" t="str">
            <v>DISPLASIA RENAL</v>
          </cell>
          <cell r="C6972" t="str">
            <v>093</v>
          </cell>
        </row>
        <row r="6973">
          <cell r="A6973" t="str">
            <v>Q615</v>
          </cell>
          <cell r="B6973" t="str">
            <v>RIÑON QUISTICO MEDULAR</v>
          </cell>
          <cell r="C6973" t="str">
            <v>093</v>
          </cell>
        </row>
        <row r="6974">
          <cell r="A6974" t="str">
            <v>Q618</v>
          </cell>
          <cell r="B6974" t="str">
            <v>OTRAS ENFERMEDADES RENALES QUISTICAS</v>
          </cell>
          <cell r="C6974" t="str">
            <v>093</v>
          </cell>
        </row>
        <row r="6975">
          <cell r="A6975" t="str">
            <v>Q619</v>
          </cell>
          <cell r="B6975" t="str">
            <v>ENFERMEDAD QUISTICA DEL RIÑON, NO ESPECIFICADA</v>
          </cell>
          <cell r="C6975" t="str">
            <v>093</v>
          </cell>
        </row>
        <row r="6976">
          <cell r="A6976" t="str">
            <v>Q62</v>
          </cell>
          <cell r="B6976" t="str">
            <v>DEFECTOS OBSTRUCTIVOS CONG. DE LA PELVIS RENAL Y MALFORM. CONG. DEL UR</v>
          </cell>
          <cell r="C6976" t="str">
            <v>093</v>
          </cell>
        </row>
        <row r="6977">
          <cell r="A6977" t="str">
            <v>Q620</v>
          </cell>
          <cell r="B6977" t="str">
            <v>HIDRONEFROSIS CONGENITA</v>
          </cell>
          <cell r="C6977" t="str">
            <v>093</v>
          </cell>
        </row>
        <row r="6978">
          <cell r="A6978" t="str">
            <v>Q621</v>
          </cell>
          <cell r="B6978" t="str">
            <v>ATRESIA Y ESTENOSIS DEL URETER</v>
          </cell>
          <cell r="C6978" t="str">
            <v>093</v>
          </cell>
        </row>
        <row r="6979">
          <cell r="A6979" t="str">
            <v>Q622</v>
          </cell>
          <cell r="B6979" t="str">
            <v>MEGALOURETER CONGENITO</v>
          </cell>
          <cell r="C6979" t="str">
            <v>093</v>
          </cell>
        </row>
        <row r="6980">
          <cell r="A6980" t="str">
            <v>Q623</v>
          </cell>
          <cell r="B6980" t="str">
            <v>OTROS DEFECTOS OBSTRUCTIVOS DE LA PELVIS RENAL Y DEL URETER</v>
          </cell>
          <cell r="C6980" t="str">
            <v>093</v>
          </cell>
        </row>
        <row r="6981">
          <cell r="A6981" t="str">
            <v>Q624</v>
          </cell>
          <cell r="B6981" t="str">
            <v>AGENECIA DEL URETER</v>
          </cell>
          <cell r="C6981" t="str">
            <v>093</v>
          </cell>
        </row>
        <row r="6982">
          <cell r="A6982" t="str">
            <v>Q625</v>
          </cell>
          <cell r="B6982" t="str">
            <v>DUPLICACION DEL URETER</v>
          </cell>
          <cell r="C6982" t="str">
            <v>093</v>
          </cell>
        </row>
        <row r="6983">
          <cell r="A6983" t="str">
            <v>Q626</v>
          </cell>
          <cell r="B6983" t="str">
            <v>MALA POSICION DEL URETER</v>
          </cell>
          <cell r="C6983" t="str">
            <v>093</v>
          </cell>
        </row>
        <row r="6984">
          <cell r="A6984" t="str">
            <v>Q627</v>
          </cell>
          <cell r="B6984" t="str">
            <v>REFLUJO VESICO-URETERO- RENAL CONGENITO</v>
          </cell>
          <cell r="C6984" t="str">
            <v>093</v>
          </cell>
        </row>
        <row r="6985">
          <cell r="A6985" t="str">
            <v>Q628</v>
          </cell>
          <cell r="B6985" t="str">
            <v>OTRAS MALFORMACIONES CONGENITAS DEL URETER</v>
          </cell>
          <cell r="C6985" t="str">
            <v>093</v>
          </cell>
        </row>
        <row r="6986">
          <cell r="A6986" t="str">
            <v>Q63</v>
          </cell>
          <cell r="B6986" t="str">
            <v>OTRAS MALFORMACIONES CONGENITAS DEL RIÑON</v>
          </cell>
          <cell r="C6986" t="str">
            <v>093</v>
          </cell>
        </row>
        <row r="6987">
          <cell r="A6987" t="str">
            <v>Q630</v>
          </cell>
          <cell r="B6987" t="str">
            <v>RIÑON SUPERNUMERARIO</v>
          </cell>
          <cell r="C6987" t="str">
            <v>093</v>
          </cell>
        </row>
        <row r="6988">
          <cell r="A6988" t="str">
            <v>Q631</v>
          </cell>
          <cell r="B6988" t="str">
            <v>RIÑON LOBULADO, FUSIONADO Y HERRADURA</v>
          </cell>
          <cell r="C6988" t="str">
            <v>093</v>
          </cell>
        </row>
        <row r="6989">
          <cell r="A6989" t="str">
            <v>Q632</v>
          </cell>
          <cell r="B6989" t="str">
            <v>RIÑON ECTOPICO</v>
          </cell>
          <cell r="C6989" t="str">
            <v>093</v>
          </cell>
        </row>
        <row r="6990">
          <cell r="A6990" t="str">
            <v>Q633</v>
          </cell>
          <cell r="B6990" t="str">
            <v>HIPERPLASIA RENAL Y RIÑON GIGANTE</v>
          </cell>
          <cell r="C6990" t="str">
            <v>093</v>
          </cell>
        </row>
        <row r="6991">
          <cell r="A6991" t="str">
            <v>Q638</v>
          </cell>
          <cell r="B6991" t="str">
            <v>OTRAS MALFORMACIONES CONGENITAS DEL RIÑON, ESPECIFICADAS</v>
          </cell>
          <cell r="C6991" t="str">
            <v>093</v>
          </cell>
        </row>
        <row r="6992">
          <cell r="A6992" t="str">
            <v>Q639</v>
          </cell>
          <cell r="B6992" t="str">
            <v>MALFORMACION CONGENITA DEL RIÑON, NO ESPECIFICADA</v>
          </cell>
          <cell r="C6992" t="str">
            <v>093</v>
          </cell>
        </row>
        <row r="6993">
          <cell r="A6993" t="str">
            <v>Q64</v>
          </cell>
          <cell r="B6993" t="str">
            <v>OTRAS MALFORMACIONES CONGENITAS DEL SISTEMA URINARIO</v>
          </cell>
          <cell r="C6993" t="str">
            <v>093</v>
          </cell>
        </row>
        <row r="6994">
          <cell r="A6994" t="str">
            <v>Q640</v>
          </cell>
          <cell r="B6994" t="str">
            <v>EPISPADIAS</v>
          </cell>
          <cell r="C6994" t="str">
            <v>093</v>
          </cell>
        </row>
        <row r="6995">
          <cell r="A6995" t="str">
            <v>Q641</v>
          </cell>
          <cell r="B6995" t="str">
            <v>EXTROFIA DE LA VEJIGA URINARIA</v>
          </cell>
          <cell r="C6995" t="str">
            <v>093</v>
          </cell>
        </row>
        <row r="6996">
          <cell r="A6996" t="str">
            <v>Q642</v>
          </cell>
          <cell r="B6996" t="str">
            <v>VALVULA URETRALES POSTERIORES CONGENITAS</v>
          </cell>
          <cell r="C6996" t="str">
            <v>093</v>
          </cell>
        </row>
        <row r="6997">
          <cell r="A6997" t="str">
            <v>Q643</v>
          </cell>
          <cell r="B6997" t="str">
            <v>OTRAS ATRESIAS Y ESTENOSIS DE LA URETRA Y DEL CUELLO DE LA VEJIGA</v>
          </cell>
          <cell r="C6997" t="str">
            <v>093</v>
          </cell>
        </row>
        <row r="6998">
          <cell r="A6998" t="str">
            <v>Q644</v>
          </cell>
          <cell r="B6998" t="str">
            <v>MALFORMACION DEL URACO</v>
          </cell>
          <cell r="C6998" t="str">
            <v>093</v>
          </cell>
        </row>
        <row r="6999">
          <cell r="A6999" t="str">
            <v>Q645</v>
          </cell>
          <cell r="B6999" t="str">
            <v>AUSENCIA CONGENITA DE LA VEJIGA Y DE LA URETRA</v>
          </cell>
          <cell r="C6999" t="str">
            <v>093</v>
          </cell>
        </row>
        <row r="7000">
          <cell r="A7000" t="str">
            <v>Q646</v>
          </cell>
          <cell r="B7000" t="str">
            <v>DIVERTICULO CONGENITO DE LA VAJIGA</v>
          </cell>
          <cell r="C7000" t="str">
            <v>093</v>
          </cell>
        </row>
        <row r="7001">
          <cell r="A7001" t="str">
            <v>Q647</v>
          </cell>
          <cell r="B7001" t="str">
            <v>OTRAS MALFORMACIONES CONGENITAS DE LA VEJIGA Y DE LA URETRA</v>
          </cell>
          <cell r="C7001" t="str">
            <v>093</v>
          </cell>
        </row>
        <row r="7002">
          <cell r="A7002" t="str">
            <v>Q648</v>
          </cell>
          <cell r="B7002" t="str">
            <v>OTRAS MALFORMACIONES CONGENITAS DEL APARATO URINARIO, ESPECIFICADAS</v>
          </cell>
          <cell r="C7002" t="str">
            <v>093</v>
          </cell>
        </row>
        <row r="7003">
          <cell r="A7003" t="str">
            <v>Q649</v>
          </cell>
          <cell r="B7003" t="str">
            <v>MALFORMACION CONGENITA DEL APARATO URINARIO, NO ESPECIFICADA</v>
          </cell>
          <cell r="C7003" t="str">
            <v>093</v>
          </cell>
        </row>
        <row r="7004">
          <cell r="A7004" t="str">
            <v>Q65</v>
          </cell>
          <cell r="B7004" t="str">
            <v>DEFOMIDADES CONGENITAS DE LA CADERA</v>
          </cell>
          <cell r="C7004" t="str">
            <v>093</v>
          </cell>
        </row>
        <row r="7005">
          <cell r="A7005" t="str">
            <v>Q650</v>
          </cell>
          <cell r="B7005" t="str">
            <v>LUXACION CONGENITA DE LA CADERA, UNILATERAL</v>
          </cell>
          <cell r="C7005" t="str">
            <v>093</v>
          </cell>
        </row>
        <row r="7006">
          <cell r="A7006" t="str">
            <v>Q651</v>
          </cell>
          <cell r="B7006" t="str">
            <v>LUXACION CONGENITA DE LA CADERA, BILATERAL</v>
          </cell>
          <cell r="C7006" t="str">
            <v>093</v>
          </cell>
        </row>
        <row r="7007">
          <cell r="A7007" t="str">
            <v>Q652</v>
          </cell>
          <cell r="B7007" t="str">
            <v>LUXACION CONGENITA DE LA CADERA, NO ESPECIFICADA</v>
          </cell>
          <cell r="C7007" t="str">
            <v>093</v>
          </cell>
        </row>
        <row r="7008">
          <cell r="A7008" t="str">
            <v>Q653</v>
          </cell>
          <cell r="B7008" t="str">
            <v>SUBLUXACION CONGENITA DE LA CADERA, UNILATERAL</v>
          </cell>
          <cell r="C7008" t="str">
            <v>093</v>
          </cell>
        </row>
        <row r="7009">
          <cell r="A7009" t="str">
            <v>Q654</v>
          </cell>
          <cell r="B7009" t="str">
            <v>SUBLUXACION CONGENITA DE LA CADERA, BILATERAL</v>
          </cell>
          <cell r="C7009" t="str">
            <v>093</v>
          </cell>
        </row>
        <row r="7010">
          <cell r="A7010" t="str">
            <v>Q655</v>
          </cell>
          <cell r="B7010" t="str">
            <v>SUBLUXACION CONGENITA DE LA CADERA, NO ESPECIFICADA</v>
          </cell>
          <cell r="C7010" t="str">
            <v>093</v>
          </cell>
        </row>
        <row r="7011">
          <cell r="A7011" t="str">
            <v>Q656</v>
          </cell>
          <cell r="B7011" t="str">
            <v>CADERA INESTABLE</v>
          </cell>
          <cell r="C7011" t="str">
            <v>093</v>
          </cell>
        </row>
        <row r="7012">
          <cell r="A7012" t="str">
            <v>Q658</v>
          </cell>
          <cell r="B7012" t="str">
            <v>OTRAS DEFORMIDADES CONGENITAS DE LA CADERA</v>
          </cell>
          <cell r="C7012" t="str">
            <v>093</v>
          </cell>
        </row>
        <row r="7013">
          <cell r="A7013" t="str">
            <v>Q659</v>
          </cell>
          <cell r="B7013" t="str">
            <v>DEFORMIDAD CONGENITA DE LA CADERA, NO ESPECIFICADA</v>
          </cell>
          <cell r="C7013" t="str">
            <v>093</v>
          </cell>
        </row>
        <row r="7014">
          <cell r="A7014" t="str">
            <v>Q66</v>
          </cell>
          <cell r="B7014" t="str">
            <v>DEFORMIDADES CONGENITAS DE LOS PIES</v>
          </cell>
          <cell r="C7014" t="str">
            <v>093</v>
          </cell>
        </row>
        <row r="7015">
          <cell r="A7015" t="str">
            <v>Q660</v>
          </cell>
          <cell r="B7015" t="str">
            <v>TAPILES EQUINOVARUS</v>
          </cell>
          <cell r="C7015" t="str">
            <v>093</v>
          </cell>
        </row>
        <row r="7016">
          <cell r="A7016" t="str">
            <v>Q661</v>
          </cell>
          <cell r="B7016" t="str">
            <v>TAPILES CALCANEOVARUS</v>
          </cell>
          <cell r="C7016" t="str">
            <v>093</v>
          </cell>
        </row>
        <row r="7017">
          <cell r="A7017" t="str">
            <v>Q662</v>
          </cell>
          <cell r="B7017" t="str">
            <v>METATARSUS VARUS</v>
          </cell>
          <cell r="C7017" t="str">
            <v>093</v>
          </cell>
        </row>
        <row r="7018">
          <cell r="A7018" t="str">
            <v>Q663</v>
          </cell>
          <cell r="B7018" t="str">
            <v>OTRAS DEFORMIDADES VARUS CONGENITAS DE LOS PIES</v>
          </cell>
          <cell r="C7018" t="str">
            <v>093</v>
          </cell>
        </row>
        <row r="7019">
          <cell r="A7019" t="str">
            <v>Q664</v>
          </cell>
          <cell r="B7019" t="str">
            <v>TAPILES CALCANEOVALGUS</v>
          </cell>
          <cell r="C7019" t="str">
            <v>093</v>
          </cell>
        </row>
        <row r="7020">
          <cell r="A7020" t="str">
            <v>Q665</v>
          </cell>
          <cell r="B7020" t="str">
            <v>PIE PLANO CONGENITO</v>
          </cell>
          <cell r="C7020" t="str">
            <v>093</v>
          </cell>
        </row>
        <row r="7021">
          <cell r="A7021" t="str">
            <v>Q666</v>
          </cell>
          <cell r="B7021" t="str">
            <v>OTRAS DEFORMIDADES VALGUS CONGENITAS DE LOS PIES</v>
          </cell>
          <cell r="C7021" t="str">
            <v>093</v>
          </cell>
        </row>
        <row r="7022">
          <cell r="A7022" t="str">
            <v>Q667</v>
          </cell>
          <cell r="B7022" t="str">
            <v>PIE CAVUS</v>
          </cell>
          <cell r="C7022" t="str">
            <v>093</v>
          </cell>
        </row>
        <row r="7023">
          <cell r="A7023" t="str">
            <v>Q668</v>
          </cell>
          <cell r="B7023" t="str">
            <v>OTRAS DEFORMIDADES CONGENITAS DE LOS PIES</v>
          </cell>
          <cell r="C7023" t="str">
            <v>093</v>
          </cell>
        </row>
        <row r="7024">
          <cell r="A7024" t="str">
            <v>Q669</v>
          </cell>
          <cell r="B7024" t="str">
            <v>DEFORMIDAD CONGENITA DE LOS PIES, NO ESPECIFICADA</v>
          </cell>
          <cell r="C7024" t="str">
            <v>093</v>
          </cell>
        </row>
        <row r="7025">
          <cell r="A7025" t="str">
            <v>Q67</v>
          </cell>
          <cell r="B7025" t="str">
            <v>DEFORMIDADES OSTEOMUSCULARES CONG. DE LA CABEZA, DE LA CARA, DE LA COL</v>
          </cell>
          <cell r="C7025" t="str">
            <v>093</v>
          </cell>
        </row>
        <row r="7026">
          <cell r="A7026" t="str">
            <v>Q670</v>
          </cell>
          <cell r="B7026" t="str">
            <v>ASIMETRIA FACIAL</v>
          </cell>
          <cell r="C7026" t="str">
            <v>093</v>
          </cell>
        </row>
        <row r="7027">
          <cell r="A7027" t="str">
            <v>Q671</v>
          </cell>
          <cell r="B7027" t="str">
            <v>FACIES COMPRIMIDA</v>
          </cell>
          <cell r="C7027" t="str">
            <v>093</v>
          </cell>
        </row>
        <row r="7028">
          <cell r="A7028" t="str">
            <v>Q672</v>
          </cell>
          <cell r="B7028" t="str">
            <v>DOLICOCEFALIA</v>
          </cell>
          <cell r="C7028" t="str">
            <v>093</v>
          </cell>
        </row>
        <row r="7029">
          <cell r="A7029" t="str">
            <v>Q673</v>
          </cell>
          <cell r="B7029" t="str">
            <v>PLAGIOCEFALIA</v>
          </cell>
          <cell r="C7029" t="str">
            <v>093</v>
          </cell>
        </row>
        <row r="7030">
          <cell r="A7030" t="str">
            <v>Q674</v>
          </cell>
          <cell r="B7030" t="str">
            <v>OTRAS DEFORMIDADES CONG. DEL CRANEO, DE LA CARA Y DE LA MANDIBULA</v>
          </cell>
          <cell r="C7030" t="str">
            <v>093</v>
          </cell>
        </row>
        <row r="7031">
          <cell r="A7031" t="str">
            <v>Q675</v>
          </cell>
          <cell r="B7031" t="str">
            <v>DEFORMIDAD CONGENITA DE LA COLUMNA VERTEBRAL</v>
          </cell>
          <cell r="C7031" t="str">
            <v>093</v>
          </cell>
        </row>
        <row r="7032">
          <cell r="A7032" t="str">
            <v>Q676</v>
          </cell>
          <cell r="B7032" t="str">
            <v>TORAX EXCAVADO</v>
          </cell>
          <cell r="C7032" t="str">
            <v>093</v>
          </cell>
        </row>
        <row r="7033">
          <cell r="A7033" t="str">
            <v>Q677</v>
          </cell>
          <cell r="B7033" t="str">
            <v>TORAX EN QUILLA</v>
          </cell>
          <cell r="C7033" t="str">
            <v>093</v>
          </cell>
        </row>
        <row r="7034">
          <cell r="A7034" t="str">
            <v>Q678</v>
          </cell>
          <cell r="B7034" t="str">
            <v>OTRAS DEFORMIDADES CONGENITAS DEL TORAX</v>
          </cell>
          <cell r="C7034" t="str">
            <v>093</v>
          </cell>
        </row>
        <row r="7035">
          <cell r="A7035" t="str">
            <v>Q68</v>
          </cell>
          <cell r="B7035" t="str">
            <v>OTRAS DEFORMIDADES OSTEOMUSCULARES CONGENITAS</v>
          </cell>
          <cell r="C7035" t="str">
            <v>093</v>
          </cell>
        </row>
        <row r="7036">
          <cell r="A7036" t="str">
            <v>Q680</v>
          </cell>
          <cell r="B7036" t="str">
            <v>DEFORMIDAD CONGENITA DEL MUSCULO ESTERNOCLEIDOMASTOIDEO</v>
          </cell>
          <cell r="C7036" t="str">
            <v>093</v>
          </cell>
        </row>
        <row r="7037">
          <cell r="A7037" t="str">
            <v>Q681</v>
          </cell>
          <cell r="B7037" t="str">
            <v>DEFORMIDAD CONGENITA DE LA MANO</v>
          </cell>
          <cell r="C7037" t="str">
            <v>093</v>
          </cell>
        </row>
        <row r="7038">
          <cell r="A7038" t="str">
            <v>Q682</v>
          </cell>
          <cell r="B7038" t="str">
            <v>DEFORMIDAD CONGENITA DE LA RODILLA</v>
          </cell>
          <cell r="C7038" t="str">
            <v>093</v>
          </cell>
        </row>
        <row r="7039">
          <cell r="A7039" t="str">
            <v>Q683</v>
          </cell>
          <cell r="B7039" t="str">
            <v>CURVATURA CONGENITA DEL FEMUR</v>
          </cell>
          <cell r="C7039" t="str">
            <v>093</v>
          </cell>
        </row>
        <row r="7040">
          <cell r="A7040" t="str">
            <v>Q684</v>
          </cell>
          <cell r="B7040" t="str">
            <v>CURVATURA CONGENITA DE LA TIBIA Y DEL PERONE</v>
          </cell>
          <cell r="C7040" t="str">
            <v>093</v>
          </cell>
        </row>
        <row r="7041">
          <cell r="A7041" t="str">
            <v>Q685</v>
          </cell>
          <cell r="B7041" t="str">
            <v>CURVATURA CONGENITA DE HUESO (S) LARGO (S) DEL MIENBR. INFER. SIN OTRA</v>
          </cell>
          <cell r="C7041" t="str">
            <v>093</v>
          </cell>
        </row>
        <row r="7042">
          <cell r="A7042" t="str">
            <v>Q688</v>
          </cell>
          <cell r="B7042" t="str">
            <v>OTRAS DEFORMIDADES CONGENITAS OSTEOMUSCULARES, ESPECIFICADAS</v>
          </cell>
          <cell r="C7042" t="str">
            <v>093</v>
          </cell>
        </row>
        <row r="7043">
          <cell r="A7043" t="str">
            <v>Q69</v>
          </cell>
          <cell r="B7043" t="str">
            <v>POLIDACTILIA</v>
          </cell>
          <cell r="C7043" t="str">
            <v>093</v>
          </cell>
        </row>
        <row r="7044">
          <cell r="A7044" t="str">
            <v>Q690</v>
          </cell>
          <cell r="B7044" t="str">
            <v>DEDO(S) SUPERNUMERARIO(S) DE LA MANO</v>
          </cell>
          <cell r="C7044" t="str">
            <v>093</v>
          </cell>
        </row>
        <row r="7045">
          <cell r="A7045" t="str">
            <v>Q691</v>
          </cell>
          <cell r="B7045" t="str">
            <v>PULGAR(ES) SUPERNUMERARIO(S)</v>
          </cell>
          <cell r="C7045" t="str">
            <v>093</v>
          </cell>
        </row>
        <row r="7046">
          <cell r="A7046" t="str">
            <v>Q692</v>
          </cell>
          <cell r="B7046" t="str">
            <v>DEDO(S) SUPERNIMERARIO(S) DEL PIE</v>
          </cell>
          <cell r="C7046" t="str">
            <v>093</v>
          </cell>
        </row>
        <row r="7047">
          <cell r="A7047" t="str">
            <v>Q699</v>
          </cell>
          <cell r="B7047" t="str">
            <v>POLIDACTILIA, NO ESPECIFICAD</v>
          </cell>
          <cell r="C7047" t="str">
            <v>093</v>
          </cell>
        </row>
        <row r="7048">
          <cell r="A7048" t="str">
            <v>Q70</v>
          </cell>
          <cell r="B7048" t="str">
            <v>SINDACTILIA</v>
          </cell>
          <cell r="C7048" t="str">
            <v>093</v>
          </cell>
        </row>
        <row r="7049">
          <cell r="A7049" t="str">
            <v>Q700</v>
          </cell>
          <cell r="B7049" t="str">
            <v>FUSION DE LOS DEDOS DE LA MANO</v>
          </cell>
          <cell r="C7049" t="str">
            <v>093</v>
          </cell>
        </row>
        <row r="7050">
          <cell r="A7050" t="str">
            <v>Q701</v>
          </cell>
          <cell r="B7050" t="str">
            <v>MENBRANA INTERDIGITAL DE LA MANO</v>
          </cell>
          <cell r="C7050" t="str">
            <v>093</v>
          </cell>
        </row>
        <row r="7051">
          <cell r="A7051" t="str">
            <v>Q702</v>
          </cell>
          <cell r="B7051" t="str">
            <v>FUSION DE LOS DEDOS DEL PIE</v>
          </cell>
          <cell r="C7051" t="str">
            <v>093</v>
          </cell>
        </row>
        <row r="7052">
          <cell r="A7052" t="str">
            <v>Q703</v>
          </cell>
          <cell r="B7052" t="str">
            <v>MENBRANA INTERDIGITAL DEL PIE</v>
          </cell>
          <cell r="C7052" t="str">
            <v>093</v>
          </cell>
        </row>
        <row r="7053">
          <cell r="A7053" t="str">
            <v>Q704</v>
          </cell>
          <cell r="B7053" t="str">
            <v>POLISINDACTILIA</v>
          </cell>
          <cell r="C7053" t="str">
            <v>093</v>
          </cell>
        </row>
        <row r="7054">
          <cell r="A7054" t="str">
            <v>Q709</v>
          </cell>
          <cell r="B7054" t="str">
            <v>SINDACTILIA, NO ESPECIFICADA</v>
          </cell>
          <cell r="C7054" t="str">
            <v>093</v>
          </cell>
        </row>
        <row r="7055">
          <cell r="A7055" t="str">
            <v>Q71</v>
          </cell>
          <cell r="B7055" t="str">
            <v>DEFECTOS POR REDUCCION DEL MIEMBRO SUPEROR</v>
          </cell>
          <cell r="C7055" t="str">
            <v>093</v>
          </cell>
        </row>
        <row r="7056">
          <cell r="A7056" t="str">
            <v>Q710</v>
          </cell>
          <cell r="B7056" t="str">
            <v>AUSENCIA CONGENITA COMPLETA DEL (DE LOS) MIEMBRO(S) SUPERIOR(ES)</v>
          </cell>
          <cell r="C7056" t="str">
            <v>093</v>
          </cell>
        </row>
        <row r="7057">
          <cell r="A7057" t="str">
            <v>Q711</v>
          </cell>
          <cell r="B7057" t="str">
            <v>AUSENCIA CONG. DEL BRAZO Y DEL ANTABRAZO CON PRESENCIA DE LA MANO</v>
          </cell>
          <cell r="C7057" t="str">
            <v>093</v>
          </cell>
        </row>
        <row r="7058">
          <cell r="A7058" t="str">
            <v>Q712</v>
          </cell>
          <cell r="B7058" t="str">
            <v>AUSENCIA CONGENITA DEL ANTEBRAZO Y DE LA MANO</v>
          </cell>
          <cell r="C7058" t="str">
            <v>093</v>
          </cell>
        </row>
        <row r="7059">
          <cell r="A7059" t="str">
            <v>Q713</v>
          </cell>
          <cell r="B7059" t="str">
            <v>AUSENCIA CONGENITA DE LA MANO Y EL (LOS) DEDO(S)</v>
          </cell>
          <cell r="C7059" t="str">
            <v>093</v>
          </cell>
        </row>
        <row r="7060">
          <cell r="A7060" t="str">
            <v>Q714</v>
          </cell>
          <cell r="B7060" t="str">
            <v>DEFECTO POR REDUCCION LONGITUDINAL DEL RADIO</v>
          </cell>
          <cell r="C7060" t="str">
            <v>093</v>
          </cell>
        </row>
        <row r="7061">
          <cell r="A7061" t="str">
            <v>Q715</v>
          </cell>
          <cell r="B7061" t="str">
            <v>DEFECTO POR REDUCCION LONGITUDINAL DEL CUBITO</v>
          </cell>
          <cell r="C7061" t="str">
            <v>093</v>
          </cell>
        </row>
        <row r="7062">
          <cell r="A7062" t="str">
            <v>Q716</v>
          </cell>
          <cell r="B7062" t="str">
            <v>MANO EN PINZA DE LANGOSTA</v>
          </cell>
          <cell r="C7062" t="str">
            <v>093</v>
          </cell>
        </row>
        <row r="7063">
          <cell r="A7063" t="str">
            <v>Q718</v>
          </cell>
          <cell r="B7063" t="str">
            <v>OTROS DEFECTOS POR REDUCCION DEL  (DE LOS) MIEMBRO(S) SUPERIOR(ES)</v>
          </cell>
          <cell r="C7063" t="str">
            <v>093</v>
          </cell>
        </row>
        <row r="7064">
          <cell r="A7064" t="str">
            <v>Q719</v>
          </cell>
          <cell r="B7064" t="str">
            <v>DEFECTO POR REDUCCION DEL MIEMBRO SUPERIOR, NO ESPECIFICADO</v>
          </cell>
          <cell r="C7064" t="str">
            <v>093</v>
          </cell>
        </row>
        <row r="7065">
          <cell r="A7065" t="str">
            <v>Q72</v>
          </cell>
          <cell r="B7065" t="str">
            <v>DEFECTOS POR REDUCCION DEL MIEMBRO INFERIOR</v>
          </cell>
          <cell r="C7065" t="str">
            <v>093</v>
          </cell>
        </row>
        <row r="7066">
          <cell r="A7066" t="str">
            <v>Q720</v>
          </cell>
          <cell r="B7066" t="str">
            <v>AUSENCIA CONGENITA COMPLETA DEL (DE LOS) MIEMBRO(S) INFERIOR(ES)</v>
          </cell>
          <cell r="C7066" t="str">
            <v>093</v>
          </cell>
        </row>
        <row r="7067">
          <cell r="A7067" t="str">
            <v>Q721</v>
          </cell>
          <cell r="B7067" t="str">
            <v>AUSENCIA CONGENITA DEL MUSLO Y DE LA PIERNA CON PRESENCIA DEL PIE</v>
          </cell>
          <cell r="C7067" t="str">
            <v>093</v>
          </cell>
        </row>
        <row r="7068">
          <cell r="A7068" t="str">
            <v>Q722</v>
          </cell>
          <cell r="B7068" t="str">
            <v>AUSENCIA CONGENITA DE LA PIERNA Y DEL PIE</v>
          </cell>
          <cell r="C7068" t="str">
            <v>093</v>
          </cell>
        </row>
        <row r="7069">
          <cell r="A7069" t="str">
            <v>Q723</v>
          </cell>
          <cell r="B7069" t="str">
            <v>AUSENCIA CONGENITA DEL PIE Y DEDO(S) DEL PIE</v>
          </cell>
          <cell r="C7069" t="str">
            <v>093</v>
          </cell>
        </row>
        <row r="7070">
          <cell r="A7070" t="str">
            <v>Q724</v>
          </cell>
          <cell r="B7070" t="str">
            <v>CEFECTO POR REDUCCION LONGITUDINAL DEL FEMUR</v>
          </cell>
          <cell r="C7070" t="str">
            <v>093</v>
          </cell>
        </row>
        <row r="7071">
          <cell r="A7071" t="str">
            <v>Q725</v>
          </cell>
          <cell r="B7071" t="str">
            <v>DEFECTO POR REDUCCION LONGITUDINAL DE LA TIBIA</v>
          </cell>
          <cell r="C7071" t="str">
            <v>093</v>
          </cell>
        </row>
        <row r="7072">
          <cell r="A7072" t="str">
            <v>Q726</v>
          </cell>
          <cell r="B7072" t="str">
            <v>DEFECTO POR REDUCCION LONGITUDINAL DEL PERONE</v>
          </cell>
          <cell r="C7072" t="str">
            <v>093</v>
          </cell>
        </row>
        <row r="7073">
          <cell r="A7073" t="str">
            <v>Q727</v>
          </cell>
          <cell r="B7073" t="str">
            <v>PIE HENDIDO</v>
          </cell>
          <cell r="C7073" t="str">
            <v>093</v>
          </cell>
        </row>
        <row r="7074">
          <cell r="A7074" t="str">
            <v>Q728</v>
          </cell>
          <cell r="B7074" t="str">
            <v>OTROS DEFECTOS POR REDUCCION DEL (DE LOS) MIEMBRO(S) INFERIOR(ES)</v>
          </cell>
          <cell r="C7074" t="str">
            <v>093</v>
          </cell>
        </row>
        <row r="7075">
          <cell r="A7075" t="str">
            <v>Q729</v>
          </cell>
          <cell r="B7075" t="str">
            <v>DEFECTO POR REDUCCION DEL MIEMBRO INFERIOR, NO ESPECIFICADO</v>
          </cell>
          <cell r="C7075" t="str">
            <v>093</v>
          </cell>
        </row>
        <row r="7076">
          <cell r="A7076" t="str">
            <v>Q73</v>
          </cell>
          <cell r="B7076" t="str">
            <v>DEFECTOS POR REDUCCION DE MIEMBRO NO ESPECIFICADO</v>
          </cell>
          <cell r="C7076" t="str">
            <v>093</v>
          </cell>
        </row>
        <row r="7077">
          <cell r="A7077" t="str">
            <v>Q730</v>
          </cell>
          <cell r="B7077" t="str">
            <v>AUSENCIA COMPLETA DE MIEMBRO(S) NO ESPECIFICADO(S)</v>
          </cell>
          <cell r="C7077" t="str">
            <v>093</v>
          </cell>
        </row>
        <row r="7078">
          <cell r="A7078" t="str">
            <v>Q731</v>
          </cell>
          <cell r="B7078" t="str">
            <v>FOCOMELIA, MIEMBRO(S) NO ESPECIFICADO(S)</v>
          </cell>
          <cell r="C7078" t="str">
            <v>093</v>
          </cell>
        </row>
        <row r="7079">
          <cell r="A7079" t="str">
            <v>Q738</v>
          </cell>
          <cell r="B7079" t="str">
            <v>OTROS DEFECTOS POR REDUCCION DE MIEMBRO(S) NO ESPECIFICADO(S)</v>
          </cell>
          <cell r="C7079" t="str">
            <v>093</v>
          </cell>
        </row>
        <row r="7080">
          <cell r="A7080" t="str">
            <v>Q74</v>
          </cell>
          <cell r="B7080" t="str">
            <v>OTRAS ANOMALIAS CONGENITAS DEL (DE LOS) MIEMBROS(S)</v>
          </cell>
          <cell r="C7080" t="str">
            <v>093</v>
          </cell>
        </row>
        <row r="7081">
          <cell r="A7081" t="str">
            <v>Q740</v>
          </cell>
          <cell r="B7081" t="str">
            <v>OTRAS MALFORM. CONG. DEL (DE LOS) MIEMBRO(S) SUPEROR(ES), INCLUIDA LA</v>
          </cell>
          <cell r="C7081" t="str">
            <v>093</v>
          </cell>
        </row>
        <row r="7082">
          <cell r="A7082" t="str">
            <v>Q741</v>
          </cell>
          <cell r="B7082" t="str">
            <v>MALFORMACION CONGENITA DE LA RODILLA</v>
          </cell>
          <cell r="C7082" t="str">
            <v>093</v>
          </cell>
        </row>
        <row r="7083">
          <cell r="A7083" t="str">
            <v>Q742</v>
          </cell>
          <cell r="B7083" t="str">
            <v>OTRAS MALFORM. CONG. DEL (DE LOS) MIEMB. INF. INCLUIDA LA CINTURA PELV</v>
          </cell>
          <cell r="C7083" t="str">
            <v>093</v>
          </cell>
        </row>
        <row r="7084">
          <cell r="A7084" t="str">
            <v>Q743</v>
          </cell>
          <cell r="B7084" t="str">
            <v>ARTROGRIPOSIS MULTIPLE CONGENITA</v>
          </cell>
          <cell r="C7084" t="str">
            <v>093</v>
          </cell>
        </row>
        <row r="7085">
          <cell r="A7085" t="str">
            <v>Q748</v>
          </cell>
          <cell r="B7085" t="str">
            <v>OTRAS MALFORM. CONG. ESPECIFICADAS DEL (DE LOS) MIEMBRO(S)</v>
          </cell>
          <cell r="C7085" t="str">
            <v>093</v>
          </cell>
        </row>
        <row r="7086">
          <cell r="A7086" t="str">
            <v>Q749</v>
          </cell>
          <cell r="B7086" t="str">
            <v>MALFORMACION CONGENITA DE MIEMBRO(S), NO ESPECIFICADA</v>
          </cell>
          <cell r="C7086" t="str">
            <v>093</v>
          </cell>
        </row>
        <row r="7087">
          <cell r="A7087" t="str">
            <v>Q75</v>
          </cell>
          <cell r="B7087" t="str">
            <v>OTRAS MALFORMACIONES CONGENITAS DE LOS HUESOS DEL CRANEO Y DE LA CARA</v>
          </cell>
          <cell r="C7087" t="str">
            <v>093</v>
          </cell>
        </row>
        <row r="7088">
          <cell r="A7088" t="str">
            <v>Q750</v>
          </cell>
          <cell r="B7088" t="str">
            <v>CRANEOSINOSTOSIS</v>
          </cell>
          <cell r="C7088" t="str">
            <v>093</v>
          </cell>
        </row>
        <row r="7089">
          <cell r="A7089" t="str">
            <v>Q751</v>
          </cell>
          <cell r="B7089" t="str">
            <v>DISOSTOSIS CRANEOFACIAL</v>
          </cell>
          <cell r="C7089" t="str">
            <v>093</v>
          </cell>
        </row>
        <row r="7090">
          <cell r="A7090" t="str">
            <v>Q752</v>
          </cell>
          <cell r="B7090" t="str">
            <v>HIPERTELORISMO</v>
          </cell>
          <cell r="C7090" t="str">
            <v>093</v>
          </cell>
        </row>
        <row r="7091">
          <cell r="A7091" t="str">
            <v>Q753</v>
          </cell>
          <cell r="B7091" t="str">
            <v>MACROCEFALIA</v>
          </cell>
          <cell r="C7091" t="str">
            <v>093</v>
          </cell>
        </row>
        <row r="7092">
          <cell r="A7092" t="str">
            <v>Q754</v>
          </cell>
          <cell r="B7092" t="str">
            <v>DISOSTOSIS MAXILOFACIAL</v>
          </cell>
          <cell r="C7092" t="str">
            <v>093</v>
          </cell>
        </row>
        <row r="7093">
          <cell r="A7093" t="str">
            <v>Q755</v>
          </cell>
          <cell r="B7093" t="str">
            <v>DISOSTOSIS OCULOMAXILAR</v>
          </cell>
          <cell r="C7093" t="str">
            <v>093</v>
          </cell>
        </row>
        <row r="7094">
          <cell r="A7094" t="str">
            <v>Q758</v>
          </cell>
          <cell r="B7094" t="str">
            <v>OTRAS MALFORM. CONG. ESPECIF. DE LOS HUESOS DEL CRANEO Y DE LA CARA</v>
          </cell>
          <cell r="C7094" t="str">
            <v>093</v>
          </cell>
        </row>
        <row r="7095">
          <cell r="A7095" t="str">
            <v>Q759</v>
          </cell>
          <cell r="B7095" t="str">
            <v>MALFORM. CONG. NO ESPECIF. DE LOS HUESOS DEL CRANEO Y DE LA CARA</v>
          </cell>
          <cell r="C7095" t="str">
            <v>093</v>
          </cell>
        </row>
        <row r="7096">
          <cell r="A7096" t="str">
            <v>Q76</v>
          </cell>
          <cell r="B7096" t="str">
            <v>MALFORMACIONES CONGENITAS DE LA COLUMNA VERTEBRAL Y TORAX OSEO</v>
          </cell>
          <cell r="C7096" t="str">
            <v>093</v>
          </cell>
        </row>
        <row r="7097">
          <cell r="A7097" t="str">
            <v>Q760</v>
          </cell>
          <cell r="B7097" t="str">
            <v>ESPINA BIFIDA OCULTA</v>
          </cell>
          <cell r="C7097" t="str">
            <v>093</v>
          </cell>
        </row>
        <row r="7098">
          <cell r="A7098" t="str">
            <v>Q761</v>
          </cell>
          <cell r="B7098" t="str">
            <v>SINDROME DE KLIPPEL-FEIL</v>
          </cell>
          <cell r="C7098" t="str">
            <v>093</v>
          </cell>
        </row>
        <row r="7099">
          <cell r="A7099" t="str">
            <v>Q762</v>
          </cell>
          <cell r="B7099" t="str">
            <v>ESPONDILOLISTESIS CONGENITA</v>
          </cell>
          <cell r="C7099" t="str">
            <v>093</v>
          </cell>
        </row>
        <row r="7100">
          <cell r="A7100" t="str">
            <v>Q763</v>
          </cell>
          <cell r="B7100" t="str">
            <v>ESCOLIOSIS CONGENITA DEBIDA A MALFORMACION CONGENITA OSEA</v>
          </cell>
          <cell r="C7100" t="str">
            <v>093</v>
          </cell>
        </row>
        <row r="7101">
          <cell r="A7101" t="str">
            <v>Q764</v>
          </cell>
          <cell r="B7101" t="str">
            <v>OTRAS MALFORM. CONG. DE LA COLUMNA VERTEBRAL, NO ASOCIADA CON ESCOL</v>
          </cell>
          <cell r="C7101" t="str">
            <v>093</v>
          </cell>
        </row>
        <row r="7102">
          <cell r="A7102" t="str">
            <v>Q765</v>
          </cell>
          <cell r="B7102" t="str">
            <v>COSTILLA CERVICAL</v>
          </cell>
          <cell r="C7102" t="str">
            <v>093</v>
          </cell>
        </row>
        <row r="7103">
          <cell r="A7103" t="str">
            <v>Q766</v>
          </cell>
          <cell r="B7103" t="str">
            <v>OTRAS MALFORMACIONES CONGENITAS DE LAS COSTILLAS</v>
          </cell>
          <cell r="C7103" t="str">
            <v>093</v>
          </cell>
        </row>
        <row r="7104">
          <cell r="A7104" t="str">
            <v>Q767</v>
          </cell>
          <cell r="B7104" t="str">
            <v>MALFORMACION CONGENITA DEL ESTERNON</v>
          </cell>
          <cell r="C7104" t="str">
            <v>093</v>
          </cell>
        </row>
        <row r="7105">
          <cell r="A7105" t="str">
            <v>Q768</v>
          </cell>
          <cell r="B7105" t="str">
            <v>OTRAS MALFORMACIONES CONGENITAS DEL TORAX OSEO</v>
          </cell>
          <cell r="C7105" t="str">
            <v>093</v>
          </cell>
        </row>
        <row r="7106">
          <cell r="A7106" t="str">
            <v>Q769</v>
          </cell>
          <cell r="B7106" t="str">
            <v>MALFORMACION CONGENITA DEL TORAX OSEO, NO ESPECIFICADA</v>
          </cell>
          <cell r="C7106" t="str">
            <v>093</v>
          </cell>
        </row>
        <row r="7107">
          <cell r="A7107" t="str">
            <v>Q77</v>
          </cell>
          <cell r="B7107" t="str">
            <v>OSTEOCONDRODISPLASIA CON DEFECTO DEL CREC. DE LOS HUESOS LARGOS Y LA</v>
          </cell>
          <cell r="C7107" t="str">
            <v>093</v>
          </cell>
        </row>
        <row r="7108">
          <cell r="A7108" t="str">
            <v>Q770</v>
          </cell>
          <cell r="B7108" t="str">
            <v>ACONDROGENESIS</v>
          </cell>
          <cell r="C7108" t="str">
            <v>093</v>
          </cell>
        </row>
        <row r="7109">
          <cell r="A7109" t="str">
            <v>Q771</v>
          </cell>
          <cell r="B7109" t="str">
            <v>ENANISMO TANATOFORICO</v>
          </cell>
          <cell r="C7109" t="str">
            <v>093</v>
          </cell>
        </row>
        <row r="7110">
          <cell r="A7110" t="str">
            <v>Q772</v>
          </cell>
          <cell r="B7110" t="str">
            <v>SINDROME DE COSTILLA CORTA</v>
          </cell>
          <cell r="C7110" t="str">
            <v>093</v>
          </cell>
        </row>
        <row r="7111">
          <cell r="A7111" t="str">
            <v>Q773</v>
          </cell>
          <cell r="B7111" t="str">
            <v>CONDRODISPLASIA PUNCTATA</v>
          </cell>
          <cell r="C7111" t="str">
            <v>093</v>
          </cell>
        </row>
        <row r="7112">
          <cell r="A7112" t="str">
            <v>Q774</v>
          </cell>
          <cell r="B7112" t="str">
            <v>ACONDROPLASIA</v>
          </cell>
          <cell r="C7112" t="str">
            <v>093</v>
          </cell>
        </row>
        <row r="7113">
          <cell r="A7113" t="str">
            <v>Q775</v>
          </cell>
          <cell r="B7113" t="str">
            <v>DISPLASIA DISTROFICA</v>
          </cell>
          <cell r="C7113" t="str">
            <v>093</v>
          </cell>
        </row>
        <row r="7114">
          <cell r="A7114" t="str">
            <v>Q776</v>
          </cell>
          <cell r="B7114" t="str">
            <v>DISPLASIA CONDROECTODERMICA</v>
          </cell>
          <cell r="C7114" t="str">
            <v>093</v>
          </cell>
        </row>
        <row r="7115">
          <cell r="A7115" t="str">
            <v>Q777</v>
          </cell>
          <cell r="B7115" t="str">
            <v>DISPLASIA ESPONDILOEPIFISARIA</v>
          </cell>
          <cell r="C7115" t="str">
            <v>093</v>
          </cell>
        </row>
        <row r="7116">
          <cell r="A7116" t="str">
            <v>Q778</v>
          </cell>
          <cell r="B7116" t="str">
            <v>OTRAS OSTEOCONDR. CON DEFECTOS DEL CREC. DE LOS HUESOS LARGOS Y DE LA</v>
          </cell>
          <cell r="C7116" t="str">
            <v>093</v>
          </cell>
        </row>
        <row r="7117">
          <cell r="A7117" t="str">
            <v>Q779</v>
          </cell>
          <cell r="B7117" t="str">
            <v>OSTEOCONDRO. CON DEFECTOS DEL CREC. DE LOS HUESOS LARGOS Y DE LA COLUM</v>
          </cell>
          <cell r="C7117" t="str">
            <v>093</v>
          </cell>
        </row>
        <row r="7118">
          <cell r="A7118" t="str">
            <v>Q78</v>
          </cell>
          <cell r="B7118" t="str">
            <v>OTRAS OSTEOCONDRODISPLASIAS</v>
          </cell>
          <cell r="C7118" t="str">
            <v>093</v>
          </cell>
        </row>
        <row r="7119">
          <cell r="A7119" t="str">
            <v>Q780</v>
          </cell>
          <cell r="B7119" t="str">
            <v>OSTEOGENESIS IMPERFECTA</v>
          </cell>
          <cell r="C7119" t="str">
            <v>093</v>
          </cell>
        </row>
        <row r="7120">
          <cell r="A7120" t="str">
            <v>Q781</v>
          </cell>
          <cell r="B7120" t="str">
            <v>DISPLASIA POLIOSTOTICA FIBROSA</v>
          </cell>
          <cell r="C7120" t="str">
            <v>093</v>
          </cell>
        </row>
        <row r="7121">
          <cell r="A7121" t="str">
            <v>Q782</v>
          </cell>
          <cell r="B7121" t="str">
            <v>OSTEOPETROSIS</v>
          </cell>
          <cell r="C7121" t="str">
            <v>093</v>
          </cell>
        </row>
        <row r="7122">
          <cell r="A7122" t="str">
            <v>Q783</v>
          </cell>
          <cell r="B7122" t="str">
            <v>DISPLASIA DIAFISARIA PROGRESIVA</v>
          </cell>
          <cell r="C7122" t="str">
            <v>093</v>
          </cell>
        </row>
        <row r="7123">
          <cell r="A7123" t="str">
            <v>Q784</v>
          </cell>
          <cell r="B7123" t="str">
            <v>ENCONDROMATOSIS</v>
          </cell>
          <cell r="C7123" t="str">
            <v>093</v>
          </cell>
        </row>
        <row r="7124">
          <cell r="A7124" t="str">
            <v>Q785</v>
          </cell>
          <cell r="B7124" t="str">
            <v>DISPLASIA METAFISARIA</v>
          </cell>
          <cell r="C7124" t="str">
            <v>093</v>
          </cell>
        </row>
        <row r="7125">
          <cell r="A7125" t="str">
            <v>Q786</v>
          </cell>
          <cell r="B7125" t="str">
            <v>EXOSTOSIS CONGENITA MULTIPLE</v>
          </cell>
          <cell r="C7125" t="str">
            <v>093</v>
          </cell>
        </row>
        <row r="7126">
          <cell r="A7126" t="str">
            <v>Q788</v>
          </cell>
          <cell r="B7126" t="str">
            <v>OTRAS OSTEOCONDRODISPLASIA ESPECIFICADAS</v>
          </cell>
          <cell r="C7126" t="str">
            <v>093</v>
          </cell>
        </row>
        <row r="7127">
          <cell r="A7127" t="str">
            <v>Q789</v>
          </cell>
          <cell r="B7127" t="str">
            <v>OSTEOCONDRODISPLASIA, NO ESPECIFICADA</v>
          </cell>
          <cell r="C7127" t="str">
            <v>093</v>
          </cell>
        </row>
        <row r="7128">
          <cell r="A7128" t="str">
            <v>Q79</v>
          </cell>
          <cell r="B7128" t="str">
            <v>MALFOR. CONG. DEL SISTEMA OSTEOMUSCULAR, NO CLASIF. EN OTRA PARTE</v>
          </cell>
          <cell r="C7128" t="str">
            <v>093</v>
          </cell>
        </row>
        <row r="7129">
          <cell r="A7129" t="str">
            <v>Q790</v>
          </cell>
          <cell r="B7129" t="str">
            <v>HERNIA DIAFRAGMATICA CONGENITA</v>
          </cell>
          <cell r="C7129" t="str">
            <v>093</v>
          </cell>
        </row>
        <row r="7130">
          <cell r="A7130" t="str">
            <v>Q791</v>
          </cell>
          <cell r="B7130" t="str">
            <v>OTRAS MALFORMACIONES CONGENITAS DEL DIAFRAGMA</v>
          </cell>
          <cell r="C7130" t="str">
            <v>093</v>
          </cell>
        </row>
        <row r="7131">
          <cell r="A7131" t="str">
            <v>Q792</v>
          </cell>
          <cell r="B7131" t="str">
            <v>EXONFALOS</v>
          </cell>
          <cell r="C7131" t="str">
            <v>093</v>
          </cell>
        </row>
        <row r="7132">
          <cell r="A7132" t="str">
            <v>Q793</v>
          </cell>
          <cell r="B7132" t="str">
            <v>GASTROSQUISIS</v>
          </cell>
          <cell r="C7132" t="str">
            <v>093</v>
          </cell>
        </row>
        <row r="7133">
          <cell r="A7133" t="str">
            <v>Q794</v>
          </cell>
          <cell r="B7133" t="str">
            <v>SINDROME DEL ABDOMEN EN CIRUELA PASA</v>
          </cell>
          <cell r="C7133" t="str">
            <v>093</v>
          </cell>
        </row>
        <row r="7134">
          <cell r="A7134" t="str">
            <v>Q795</v>
          </cell>
          <cell r="B7134" t="str">
            <v>OTRAS MALFORMACIONES CONGENITAS DE LA PARED ABDOMINAL</v>
          </cell>
          <cell r="C7134" t="str">
            <v>093</v>
          </cell>
        </row>
        <row r="7135">
          <cell r="A7135" t="str">
            <v>Q796</v>
          </cell>
          <cell r="B7135" t="str">
            <v>SINDROME DE EHLERS-DANLOS</v>
          </cell>
          <cell r="C7135" t="str">
            <v>093</v>
          </cell>
        </row>
        <row r="7136">
          <cell r="A7136" t="str">
            <v>Q798</v>
          </cell>
          <cell r="B7136" t="str">
            <v>OTRAS MALFORMACIONES CONGENITAS DEL SISTEMA OSTEOMUSCULAR</v>
          </cell>
          <cell r="C7136" t="str">
            <v>093</v>
          </cell>
        </row>
        <row r="7137">
          <cell r="A7137" t="str">
            <v>Q799</v>
          </cell>
          <cell r="B7137" t="str">
            <v>MALFORMACION CONGENITA DEL SISTEMA OSTEOMUSCULAR, NO ESPECIFICADA</v>
          </cell>
          <cell r="C7137" t="str">
            <v>093</v>
          </cell>
        </row>
        <row r="7138">
          <cell r="A7138" t="str">
            <v>Q80</v>
          </cell>
          <cell r="B7138" t="str">
            <v>ICTIOSIS CONGENITA</v>
          </cell>
          <cell r="C7138" t="str">
            <v>093</v>
          </cell>
        </row>
        <row r="7139">
          <cell r="A7139" t="str">
            <v>Q800</v>
          </cell>
          <cell r="B7139" t="str">
            <v>ICTIOSIS VULGAR</v>
          </cell>
          <cell r="C7139" t="str">
            <v>093</v>
          </cell>
        </row>
        <row r="7140">
          <cell r="A7140" t="str">
            <v>Q801</v>
          </cell>
          <cell r="B7140" t="str">
            <v>ICTIOSIS LIGADA AL CROMOSOMA X</v>
          </cell>
          <cell r="C7140" t="str">
            <v>093</v>
          </cell>
        </row>
        <row r="7141">
          <cell r="A7141" t="str">
            <v>Q802</v>
          </cell>
          <cell r="B7141" t="str">
            <v>ICTIOSIS LAMELAR</v>
          </cell>
          <cell r="C7141" t="str">
            <v>093</v>
          </cell>
        </row>
        <row r="7142">
          <cell r="A7142" t="str">
            <v>Q803</v>
          </cell>
          <cell r="B7142" t="str">
            <v>ERITRODERMIA ICTIOSIFORME VESICULAR CONGENITA</v>
          </cell>
          <cell r="C7142" t="str">
            <v>093</v>
          </cell>
        </row>
        <row r="7143">
          <cell r="A7143" t="str">
            <v>Q804</v>
          </cell>
          <cell r="B7143" t="str">
            <v>FETO ARLEQUIN</v>
          </cell>
          <cell r="C7143" t="str">
            <v>093</v>
          </cell>
        </row>
        <row r="7144">
          <cell r="A7144" t="str">
            <v>Q808</v>
          </cell>
          <cell r="B7144" t="str">
            <v>OTRAS ICTIOSIS CONGENITAS</v>
          </cell>
          <cell r="C7144" t="str">
            <v>093</v>
          </cell>
        </row>
        <row r="7145">
          <cell r="A7145" t="str">
            <v>Q809</v>
          </cell>
          <cell r="B7145" t="str">
            <v>ICTIOSIS CONGENITA, NO ESPECIFICADA</v>
          </cell>
          <cell r="C7145" t="str">
            <v>093</v>
          </cell>
        </row>
        <row r="7146">
          <cell r="A7146" t="str">
            <v>Q81</v>
          </cell>
          <cell r="B7146" t="str">
            <v>EPIDERMOLISIS BULLOSA</v>
          </cell>
          <cell r="C7146" t="str">
            <v>093</v>
          </cell>
        </row>
        <row r="7147">
          <cell r="A7147" t="str">
            <v>Q810</v>
          </cell>
          <cell r="B7147" t="str">
            <v>EPIDERMOLISIS BULLOSA SIMPLE</v>
          </cell>
          <cell r="C7147" t="str">
            <v>093</v>
          </cell>
        </row>
        <row r="7148">
          <cell r="A7148" t="str">
            <v>Q811</v>
          </cell>
          <cell r="B7148" t="str">
            <v>EPIDERMOLISIS BULLOSA LETAL</v>
          </cell>
          <cell r="C7148" t="str">
            <v>093</v>
          </cell>
        </row>
        <row r="7149">
          <cell r="A7149" t="str">
            <v>Q812</v>
          </cell>
          <cell r="B7149" t="str">
            <v>EPIDERMOLISIS BULLOSA DISTROFICA</v>
          </cell>
          <cell r="C7149" t="str">
            <v>093</v>
          </cell>
        </row>
        <row r="7150">
          <cell r="A7150" t="str">
            <v>Q818</v>
          </cell>
          <cell r="B7150" t="str">
            <v>OTRAS EPIDERMOLISIS BULLOSAS</v>
          </cell>
          <cell r="C7150" t="str">
            <v>093</v>
          </cell>
        </row>
        <row r="7151">
          <cell r="A7151" t="str">
            <v>Q819</v>
          </cell>
          <cell r="B7151" t="str">
            <v>EPIDERMOLISIS BULLOSA, NO ESPECIFICADA</v>
          </cell>
          <cell r="C7151" t="str">
            <v>093</v>
          </cell>
        </row>
        <row r="7152">
          <cell r="A7152" t="str">
            <v>Q82</v>
          </cell>
          <cell r="B7152" t="str">
            <v>OTRAS MALFORMACIONES CONGENITAS DE LA PIEL</v>
          </cell>
          <cell r="C7152" t="str">
            <v>093</v>
          </cell>
        </row>
        <row r="7153">
          <cell r="A7153" t="str">
            <v>Q820</v>
          </cell>
          <cell r="B7153" t="str">
            <v>LINFEDEMA HEREDITARIO</v>
          </cell>
          <cell r="C7153" t="str">
            <v>093</v>
          </cell>
        </row>
        <row r="7154">
          <cell r="A7154" t="str">
            <v>Q821</v>
          </cell>
          <cell r="B7154" t="str">
            <v>XERODERMA PIGMENTOSO</v>
          </cell>
          <cell r="C7154" t="str">
            <v>093</v>
          </cell>
        </row>
        <row r="7155">
          <cell r="A7155" t="str">
            <v>Q822</v>
          </cell>
          <cell r="B7155" t="str">
            <v>MASTOCITOSIS</v>
          </cell>
          <cell r="C7155" t="str">
            <v>093</v>
          </cell>
        </row>
        <row r="7156">
          <cell r="A7156" t="str">
            <v>Q823</v>
          </cell>
          <cell r="B7156" t="str">
            <v>INCONTINENCIA PIGMENTARIA</v>
          </cell>
          <cell r="C7156" t="str">
            <v>093</v>
          </cell>
        </row>
        <row r="7157">
          <cell r="A7157" t="str">
            <v>Q824</v>
          </cell>
          <cell r="B7157" t="str">
            <v>DISPLASIA ECTODERMICA (ANHIDROTICA)</v>
          </cell>
          <cell r="C7157" t="str">
            <v>093</v>
          </cell>
        </row>
        <row r="7158">
          <cell r="A7158" t="str">
            <v>Q825</v>
          </cell>
          <cell r="B7158" t="str">
            <v>NEVO NO NEOPLASICO, CONGENITO</v>
          </cell>
          <cell r="C7158" t="str">
            <v>093</v>
          </cell>
        </row>
        <row r="7159">
          <cell r="A7159" t="str">
            <v>Q828</v>
          </cell>
          <cell r="B7159" t="str">
            <v>OTRAS MALFORMACIONES CONGENITAS DE LA PIEL, ESPECIFICADAS</v>
          </cell>
          <cell r="C7159" t="str">
            <v>093</v>
          </cell>
        </row>
        <row r="7160">
          <cell r="A7160" t="str">
            <v>Q829</v>
          </cell>
          <cell r="B7160" t="str">
            <v>MALFORMACION CONGENITA DE LA PIEL, NO ESPECIFICADA</v>
          </cell>
          <cell r="C7160" t="str">
            <v>093</v>
          </cell>
        </row>
        <row r="7161">
          <cell r="A7161" t="str">
            <v>Q83</v>
          </cell>
          <cell r="B7161" t="str">
            <v>MALFORMACIONES CONGENITAS DE LA MAMA</v>
          </cell>
          <cell r="C7161" t="str">
            <v>093</v>
          </cell>
        </row>
        <row r="7162">
          <cell r="A7162" t="str">
            <v>Q830</v>
          </cell>
          <cell r="B7162" t="str">
            <v>AUSENCIA CONGENITA DE LA MAMA CON AUSENCIA DEL PEZON</v>
          </cell>
          <cell r="C7162" t="str">
            <v>093</v>
          </cell>
        </row>
        <row r="7163">
          <cell r="A7163" t="str">
            <v>Q832</v>
          </cell>
          <cell r="B7163" t="str">
            <v>AUSENCIA DEL PEZON</v>
          </cell>
          <cell r="C7163" t="str">
            <v>093</v>
          </cell>
        </row>
        <row r="7164">
          <cell r="A7164" t="str">
            <v>Q833</v>
          </cell>
          <cell r="B7164" t="str">
            <v>PEZON SUPERNUMERARIO</v>
          </cell>
          <cell r="C7164" t="str">
            <v>093</v>
          </cell>
        </row>
        <row r="7165">
          <cell r="A7165" t="str">
            <v>Q838</v>
          </cell>
          <cell r="B7165" t="str">
            <v>OTRAS MALFORMACIONES CONGENITAS DE LA MAMA</v>
          </cell>
          <cell r="C7165" t="str">
            <v>093</v>
          </cell>
        </row>
        <row r="7166">
          <cell r="A7166" t="str">
            <v>Q839</v>
          </cell>
          <cell r="B7166" t="str">
            <v>MALFORMACION CONGENITA DE LA MAMA, NO ESPECIFICADA</v>
          </cell>
          <cell r="C7166" t="str">
            <v>093</v>
          </cell>
        </row>
        <row r="7167">
          <cell r="A7167" t="str">
            <v>Q84</v>
          </cell>
          <cell r="B7167" t="str">
            <v>OTRAS MALFORMACIONES CONGENITAS DE LAS FANERAS</v>
          </cell>
          <cell r="C7167" t="str">
            <v>093</v>
          </cell>
        </row>
        <row r="7168">
          <cell r="A7168" t="str">
            <v>Q840</v>
          </cell>
          <cell r="B7168" t="str">
            <v>ALOPECIA CONGENITA</v>
          </cell>
          <cell r="C7168" t="str">
            <v>093</v>
          </cell>
        </row>
        <row r="7169">
          <cell r="A7169" t="str">
            <v>Q841</v>
          </cell>
          <cell r="B7169" t="str">
            <v>ALTERACIONES MORFOLOGICAS CONG. DEL PELO, NO CLASIFICADAS EN OTRA PART</v>
          </cell>
          <cell r="C7169" t="str">
            <v>093</v>
          </cell>
        </row>
        <row r="7170">
          <cell r="A7170" t="str">
            <v>Q842</v>
          </cell>
          <cell r="B7170" t="str">
            <v>OTRAS MALFORMACIONES CONGENITAS DEL PELO</v>
          </cell>
          <cell r="C7170" t="str">
            <v>093</v>
          </cell>
        </row>
        <row r="7171">
          <cell r="A7171" t="str">
            <v>Q843</v>
          </cell>
          <cell r="B7171" t="str">
            <v>ANONIQUIA</v>
          </cell>
          <cell r="C7171" t="str">
            <v>093</v>
          </cell>
        </row>
        <row r="7172">
          <cell r="A7172" t="str">
            <v>Q844</v>
          </cell>
          <cell r="B7172" t="str">
            <v>LEUCONIQUIA CONGENITA</v>
          </cell>
          <cell r="C7172" t="str">
            <v>093</v>
          </cell>
        </row>
        <row r="7173">
          <cell r="A7173" t="str">
            <v>Q845</v>
          </cell>
          <cell r="B7173" t="str">
            <v>AGRANDAMIENTO E HIPERTROFIA DE LAS UÑAS</v>
          </cell>
          <cell r="C7173" t="str">
            <v>093</v>
          </cell>
        </row>
        <row r="7174">
          <cell r="A7174" t="str">
            <v>Q846</v>
          </cell>
          <cell r="B7174" t="str">
            <v>OTRAS MALFORMACIONES CONGENITAS DE LAS UÑAS</v>
          </cell>
          <cell r="C7174" t="str">
            <v>093</v>
          </cell>
        </row>
        <row r="7175">
          <cell r="A7175" t="str">
            <v>Q848</v>
          </cell>
          <cell r="B7175" t="str">
            <v>OTRAS MALFORMACIONES CONGENITAS DE LAS FANERAS, ESPECIFICADAS</v>
          </cell>
          <cell r="C7175" t="str">
            <v>093</v>
          </cell>
        </row>
        <row r="7176">
          <cell r="A7176" t="str">
            <v>Q849</v>
          </cell>
          <cell r="B7176" t="str">
            <v>MALFORMACION CONGENITA DE LAS FANERAS, NO ESPECIFICADA</v>
          </cell>
          <cell r="C7176" t="str">
            <v>093</v>
          </cell>
        </row>
        <row r="7177">
          <cell r="A7177" t="str">
            <v>Q85</v>
          </cell>
          <cell r="B7177" t="str">
            <v>FACOMATOSIS, NO CLASIFICADA EN OTRA PARTE</v>
          </cell>
          <cell r="C7177" t="str">
            <v>093</v>
          </cell>
        </row>
        <row r="7178">
          <cell r="A7178" t="str">
            <v>Q850</v>
          </cell>
          <cell r="B7178" t="str">
            <v>NEUROFIBROMATOSIS (NO MALIGNA)</v>
          </cell>
          <cell r="C7178" t="str">
            <v>093</v>
          </cell>
        </row>
        <row r="7179">
          <cell r="A7179" t="str">
            <v>Q851</v>
          </cell>
          <cell r="B7179" t="str">
            <v>ESCLEROSIS TUBEROSA</v>
          </cell>
          <cell r="C7179" t="str">
            <v>093</v>
          </cell>
        </row>
        <row r="7180">
          <cell r="A7180" t="str">
            <v>Q858</v>
          </cell>
          <cell r="B7180" t="str">
            <v>OTRAS FACOMATOSIS, NO CLASIFICADAS EN OTRA PARTE</v>
          </cell>
          <cell r="C7180" t="str">
            <v>093</v>
          </cell>
        </row>
        <row r="7181">
          <cell r="A7181" t="str">
            <v>Q859</v>
          </cell>
          <cell r="B7181" t="str">
            <v>FACOMATOSIS, NO ESPECIFICADA</v>
          </cell>
          <cell r="C7181" t="str">
            <v>093</v>
          </cell>
        </row>
        <row r="7182">
          <cell r="A7182" t="str">
            <v>Q86</v>
          </cell>
          <cell r="B7182" t="str">
            <v>SINDROMES DEMALFOR. CONG. DEBIDOS A CAUSAS EXOGENAS CONOCIDAS, NO CL</v>
          </cell>
          <cell r="C7182" t="str">
            <v>093</v>
          </cell>
        </row>
        <row r="7183">
          <cell r="A7183" t="str">
            <v>Q860</v>
          </cell>
          <cell r="B7183" t="str">
            <v>SINDROME FETAL (DISMORFICO) DEBIDO AL ALCOHOL</v>
          </cell>
          <cell r="C7183" t="str">
            <v>093</v>
          </cell>
        </row>
        <row r="7184">
          <cell r="A7184" t="str">
            <v>Q861</v>
          </cell>
          <cell r="B7184" t="str">
            <v>SINDROME DE HIDANTONIA FETAL</v>
          </cell>
          <cell r="C7184" t="str">
            <v>093</v>
          </cell>
        </row>
        <row r="7185">
          <cell r="A7185" t="str">
            <v>Q862</v>
          </cell>
          <cell r="B7185" t="str">
            <v>DISMORFISMO DEBIDO A WARFARINA</v>
          </cell>
          <cell r="C7185" t="str">
            <v>093</v>
          </cell>
        </row>
        <row r="7186">
          <cell r="A7186" t="str">
            <v>Q868</v>
          </cell>
          <cell r="B7186" t="str">
            <v>OTROS SINDROMES DE MALFOR. CONG. DEBIDOS A CAUSAS EXOGENAS CONOCIDAS</v>
          </cell>
          <cell r="C7186" t="str">
            <v>093</v>
          </cell>
        </row>
        <row r="7187">
          <cell r="A7187" t="str">
            <v>Q87</v>
          </cell>
          <cell r="B7187" t="str">
            <v>OTROS SINDROMES DE MALFOR. CONG. ESPECIF. QUE AFECTAN MULTIPLES SIST</v>
          </cell>
          <cell r="C7187" t="str">
            <v>093</v>
          </cell>
        </row>
        <row r="7188">
          <cell r="A7188" t="str">
            <v>Q870</v>
          </cell>
          <cell r="B7188" t="str">
            <v>SINDROMES DE MALFOR. CONG. QUE AFECTAN PRINCIPALMENTE LA APARIENCIA</v>
          </cell>
          <cell r="C7188" t="str">
            <v>093</v>
          </cell>
        </row>
        <row r="7189">
          <cell r="A7189" t="str">
            <v>Q871</v>
          </cell>
          <cell r="B7189" t="str">
            <v>SINDROMES DE MALFOR. CONG. ASOCIADAS PRINCIPALMENTE CON ESTATURA BAJA</v>
          </cell>
          <cell r="C7189" t="str">
            <v>093</v>
          </cell>
        </row>
        <row r="7190">
          <cell r="A7190" t="str">
            <v>Q872</v>
          </cell>
          <cell r="B7190" t="str">
            <v>SINDROMES DE MALFOR. CONG. QUE AFECTAN PRINCIPALMENTE LOS MIEMBROS</v>
          </cell>
          <cell r="C7190" t="str">
            <v>093</v>
          </cell>
        </row>
        <row r="7191">
          <cell r="A7191" t="str">
            <v>Q873</v>
          </cell>
          <cell r="B7191" t="str">
            <v>SINDROMES DE MALFOR. CONG. CON EXCESO DE CRECIMIENTO PRECOZ</v>
          </cell>
          <cell r="C7191" t="str">
            <v>093</v>
          </cell>
        </row>
        <row r="7192">
          <cell r="A7192" t="str">
            <v>Q874</v>
          </cell>
          <cell r="B7192" t="str">
            <v>SINDROME DE MARFAN</v>
          </cell>
          <cell r="C7192" t="str">
            <v>093</v>
          </cell>
        </row>
        <row r="7193">
          <cell r="A7193" t="str">
            <v>Q875</v>
          </cell>
          <cell r="B7193" t="str">
            <v>OTROS SIENDROMES DE MALFOR. CONG. CON OTROS CAMBIOS ESQUELETICOS</v>
          </cell>
          <cell r="C7193" t="str">
            <v>093</v>
          </cell>
        </row>
        <row r="7194">
          <cell r="A7194" t="str">
            <v>Q878</v>
          </cell>
          <cell r="B7194" t="str">
            <v>OTROS SINDROMES DE MALFOR. CONG. ESPECIF. NO CLASIF. EN OTRA PARTE</v>
          </cell>
          <cell r="C7194" t="str">
            <v>093</v>
          </cell>
        </row>
        <row r="7195">
          <cell r="A7195" t="str">
            <v>Q89</v>
          </cell>
          <cell r="B7195" t="str">
            <v>OTRAS MALFORMCIONES CONGENITAS, NO CLASIFICADAS EN OTRA PARTE</v>
          </cell>
          <cell r="C7195" t="str">
            <v>093</v>
          </cell>
        </row>
        <row r="7196">
          <cell r="A7196" t="str">
            <v>Q890</v>
          </cell>
          <cell r="B7196" t="str">
            <v>MALFORMACIONES CONGENITAS DEL BAZO</v>
          </cell>
          <cell r="C7196" t="str">
            <v>093</v>
          </cell>
        </row>
        <row r="7197">
          <cell r="A7197" t="str">
            <v>Q891</v>
          </cell>
          <cell r="B7197" t="str">
            <v>MALFORMACIONES CONGENITAS DE LA GLANDULA SUPRARRENAL</v>
          </cell>
          <cell r="C7197" t="str">
            <v>093</v>
          </cell>
        </row>
        <row r="7198">
          <cell r="A7198" t="str">
            <v>Q892</v>
          </cell>
          <cell r="B7198" t="str">
            <v>MALFORMACIONES CONGENITAS DE OTRAS GLANDULAS ENDOCRINAS</v>
          </cell>
          <cell r="C7198" t="str">
            <v>093</v>
          </cell>
        </row>
        <row r="7199">
          <cell r="A7199" t="str">
            <v>Q893</v>
          </cell>
          <cell r="B7199" t="str">
            <v>SITUS INVERSUS</v>
          </cell>
          <cell r="C7199" t="str">
            <v>093</v>
          </cell>
        </row>
        <row r="7200">
          <cell r="A7200" t="str">
            <v>Q894</v>
          </cell>
          <cell r="B7200" t="str">
            <v>GEMELOS SIAMESES</v>
          </cell>
          <cell r="C7200" t="str">
            <v>093</v>
          </cell>
        </row>
        <row r="7201">
          <cell r="A7201" t="str">
            <v>Q897</v>
          </cell>
          <cell r="B7201" t="str">
            <v>MALFORMACIONES CONGENITAS MULTIPLES, NO CLASIFICADAS EN OTRA PARTE</v>
          </cell>
          <cell r="C7201" t="str">
            <v>093</v>
          </cell>
        </row>
        <row r="7202">
          <cell r="A7202" t="str">
            <v>Q898</v>
          </cell>
          <cell r="B7202" t="str">
            <v>OTRAS MALFORMACIONES CONGENITAS, ESPECIFICADAS</v>
          </cell>
          <cell r="C7202" t="str">
            <v>093</v>
          </cell>
        </row>
        <row r="7203">
          <cell r="A7203" t="str">
            <v>Q899</v>
          </cell>
          <cell r="B7203" t="str">
            <v>MALFORMACION CONGENITA, NO ESPECIFICADA</v>
          </cell>
          <cell r="C7203" t="str">
            <v>093</v>
          </cell>
        </row>
        <row r="7204">
          <cell r="A7204" t="str">
            <v>Q90</v>
          </cell>
          <cell r="B7204" t="str">
            <v>SINDROME DE DOWN</v>
          </cell>
          <cell r="C7204" t="str">
            <v>093</v>
          </cell>
        </row>
        <row r="7205">
          <cell r="A7205" t="str">
            <v>Q900</v>
          </cell>
          <cell r="B7205" t="str">
            <v>TRISOMIA 21, POR FALTA DE DISYUNCION MEIOTICA</v>
          </cell>
          <cell r="C7205" t="str">
            <v>093</v>
          </cell>
        </row>
        <row r="7206">
          <cell r="A7206" t="str">
            <v>Q901</v>
          </cell>
          <cell r="B7206" t="str">
            <v>TRISOMIA 21, MOSAICO (POR FALTA DE DISYUNCION MITOTICA)</v>
          </cell>
          <cell r="C7206" t="str">
            <v>093</v>
          </cell>
        </row>
        <row r="7207">
          <cell r="A7207" t="str">
            <v>Q902</v>
          </cell>
          <cell r="B7207" t="str">
            <v>TRISOMIA 21, POR TRANSLOCACION</v>
          </cell>
          <cell r="C7207" t="str">
            <v>093</v>
          </cell>
        </row>
        <row r="7208">
          <cell r="A7208" t="str">
            <v>Q909</v>
          </cell>
          <cell r="B7208" t="str">
            <v>SINDROME DE DWON, NO ESPECIFICADO</v>
          </cell>
          <cell r="C7208" t="str">
            <v>093</v>
          </cell>
        </row>
        <row r="7209">
          <cell r="A7209" t="str">
            <v>Q91</v>
          </cell>
          <cell r="B7209" t="str">
            <v>SINDROME DE EDWARDS Y SINDROME DE PATAU</v>
          </cell>
          <cell r="C7209" t="str">
            <v>093</v>
          </cell>
        </row>
        <row r="7210">
          <cell r="A7210" t="str">
            <v>Q910</v>
          </cell>
          <cell r="B7210" t="str">
            <v>TRISOMIA 18, POR FALTA DE DISUNCION MEIOTICA</v>
          </cell>
          <cell r="C7210" t="str">
            <v>093</v>
          </cell>
        </row>
        <row r="7211">
          <cell r="A7211" t="str">
            <v>Q911</v>
          </cell>
          <cell r="B7211" t="str">
            <v>TRISOMIA 18, MOSAICO (POR FALTA DE DISYUNCION MITOTICA)</v>
          </cell>
          <cell r="C7211" t="str">
            <v>093</v>
          </cell>
        </row>
        <row r="7212">
          <cell r="A7212" t="str">
            <v>Q912</v>
          </cell>
          <cell r="B7212" t="str">
            <v>TRISOMIA 18, POR TRANSLOCACION</v>
          </cell>
          <cell r="C7212" t="str">
            <v>093</v>
          </cell>
        </row>
        <row r="7213">
          <cell r="A7213" t="str">
            <v>Q913</v>
          </cell>
          <cell r="B7213" t="str">
            <v>SINDROME DE EDWARDS, NO ESPECIFICADO</v>
          </cell>
          <cell r="C7213" t="str">
            <v>093</v>
          </cell>
        </row>
        <row r="7214">
          <cell r="A7214" t="str">
            <v>Q914</v>
          </cell>
          <cell r="B7214" t="str">
            <v>TRISOMIA 13, POR FALTA DE DISYUNCION MEIOTICA</v>
          </cell>
          <cell r="C7214" t="str">
            <v>093</v>
          </cell>
        </row>
        <row r="7215">
          <cell r="A7215" t="str">
            <v>Q915</v>
          </cell>
          <cell r="B7215" t="str">
            <v>TRISOMIA 13, MOSAICO (POR FALTA DE DISYUNCION MITOTICA)</v>
          </cell>
          <cell r="C7215" t="str">
            <v>093</v>
          </cell>
        </row>
        <row r="7216">
          <cell r="A7216" t="str">
            <v>Q916</v>
          </cell>
          <cell r="B7216" t="str">
            <v>TRISOMIA 13, POR TRANSLOCACION</v>
          </cell>
          <cell r="C7216" t="str">
            <v>093</v>
          </cell>
        </row>
        <row r="7217">
          <cell r="A7217" t="str">
            <v>Q917</v>
          </cell>
          <cell r="B7217" t="str">
            <v>SINDROME DE PATAU, NO ESPECIFICADO</v>
          </cell>
          <cell r="C7217" t="str">
            <v>093</v>
          </cell>
        </row>
        <row r="7218">
          <cell r="A7218" t="str">
            <v>Q92</v>
          </cell>
          <cell r="B7218" t="str">
            <v>OTRAS TRISOMIAS Y TRISOMIAS PARCIALES DE LOS AUTOSOMAS, NO CLASIF. EN</v>
          </cell>
          <cell r="C7218" t="str">
            <v>093</v>
          </cell>
        </row>
        <row r="7219">
          <cell r="A7219" t="str">
            <v>Q920</v>
          </cell>
          <cell r="B7219" t="str">
            <v>TRISOMIA DE UN CROMOSOMA COMPLETO, POR FALTA DE DISYUNCION MEIOTICA</v>
          </cell>
          <cell r="C7219" t="str">
            <v>093</v>
          </cell>
        </row>
        <row r="7220">
          <cell r="A7220" t="str">
            <v>Q921</v>
          </cell>
          <cell r="B7220" t="str">
            <v>TRISOMIA DE UN CROMOSOMA COMPLETO, MOSAICO (POR FALTA DE DISYUNCION MI</v>
          </cell>
          <cell r="C7220" t="str">
            <v>093</v>
          </cell>
        </row>
        <row r="7221">
          <cell r="A7221" t="str">
            <v>Q922</v>
          </cell>
          <cell r="B7221" t="str">
            <v>TRISOMIA PARDIAL MAYOR</v>
          </cell>
          <cell r="C7221" t="str">
            <v>093</v>
          </cell>
        </row>
        <row r="7222">
          <cell r="A7222" t="str">
            <v>Q923</v>
          </cell>
          <cell r="B7222" t="str">
            <v>TRISOMIA PARCIAL MENOR</v>
          </cell>
          <cell r="C7222" t="str">
            <v>093</v>
          </cell>
        </row>
        <row r="7223">
          <cell r="A7223" t="str">
            <v>Q924</v>
          </cell>
          <cell r="B7223" t="str">
            <v>DUPLICACION VISIBLE SOLO EN LA PROMETAFASE</v>
          </cell>
          <cell r="C7223" t="str">
            <v>093</v>
          </cell>
        </row>
        <row r="7224">
          <cell r="A7224" t="str">
            <v>Q925</v>
          </cell>
          <cell r="B7224" t="str">
            <v>DUPLICACION CON OTROS REORDENAMIENTOS COMPLEJOS</v>
          </cell>
          <cell r="C7224" t="str">
            <v>093</v>
          </cell>
        </row>
        <row r="7225">
          <cell r="A7225" t="str">
            <v>Q926</v>
          </cell>
          <cell r="B7225" t="str">
            <v>CROMOSOMAS MARCADORES SUPLEMENTARIOS</v>
          </cell>
          <cell r="C7225" t="str">
            <v>093</v>
          </cell>
        </row>
        <row r="7226">
          <cell r="A7226" t="str">
            <v>Q927</v>
          </cell>
          <cell r="B7226" t="str">
            <v>TRIPLOIDIA Y POLIPLOIDIA</v>
          </cell>
          <cell r="C7226" t="str">
            <v>093</v>
          </cell>
        </row>
        <row r="7227">
          <cell r="A7227" t="str">
            <v>Q928</v>
          </cell>
          <cell r="B7227" t="str">
            <v>OTRAS TRISOMIAS Y TRISOMIAS PARCIALES DE LOS AUTOSOMAS, ESPECIFICADAS</v>
          </cell>
          <cell r="C7227" t="str">
            <v>093</v>
          </cell>
        </row>
        <row r="7228">
          <cell r="A7228" t="str">
            <v>Q929</v>
          </cell>
          <cell r="B7228" t="str">
            <v>TRISOMIA Y TRISOMIA PARCIAL DE LOS AUTOSOMAS, SIN OTRA ESPECIFICACION</v>
          </cell>
          <cell r="C7228" t="str">
            <v>093</v>
          </cell>
        </row>
        <row r="7229">
          <cell r="A7229" t="str">
            <v>Q93</v>
          </cell>
          <cell r="B7229" t="str">
            <v>MONOSOMIAS Y SUPRESIONES DE LOS AUTOSOMAS, NO CLASIFICADAS EN OTRA PAR</v>
          </cell>
          <cell r="C7229" t="str">
            <v>093</v>
          </cell>
        </row>
        <row r="7230">
          <cell r="A7230" t="str">
            <v>Q930</v>
          </cell>
          <cell r="B7230" t="str">
            <v>MONOSOMIA COMPLETA DE UN CROMOSOMA, POR FALTA DE DISYUNCION MEIOTICA</v>
          </cell>
          <cell r="C7230" t="str">
            <v>093</v>
          </cell>
        </row>
        <row r="7231">
          <cell r="A7231" t="str">
            <v>Q931</v>
          </cell>
          <cell r="B7231" t="str">
            <v>MONOSOMIA COMPLETA DE UN CROMOSOMA, MOSAICO (POR FALTA DE DISYUNCION</v>
          </cell>
          <cell r="C7231" t="str">
            <v>093</v>
          </cell>
        </row>
        <row r="7232">
          <cell r="A7232" t="str">
            <v>Q932</v>
          </cell>
          <cell r="B7232" t="str">
            <v>CROMOSOMA REEMPLAZADO POR ANILLO O DICENTRICO</v>
          </cell>
          <cell r="C7232" t="str">
            <v>093</v>
          </cell>
        </row>
        <row r="7233">
          <cell r="A7233" t="str">
            <v>Q933</v>
          </cell>
          <cell r="B7233" t="str">
            <v>SUPRESION DEL BRAZO CORTO DEL CROMOSOMA 4</v>
          </cell>
          <cell r="C7233" t="str">
            <v>093</v>
          </cell>
        </row>
        <row r="7234">
          <cell r="A7234" t="str">
            <v>Q934</v>
          </cell>
          <cell r="B7234" t="str">
            <v>SUPRESION DEL BRAZO CORTO DEL CROMOSOMA 5</v>
          </cell>
          <cell r="C7234" t="str">
            <v>093</v>
          </cell>
        </row>
        <row r="7235">
          <cell r="A7235" t="str">
            <v>Q935</v>
          </cell>
          <cell r="B7235" t="str">
            <v>OTRAS SUPRESIONES DE PARTE DE UN CROMOSOMA</v>
          </cell>
          <cell r="C7235" t="str">
            <v>093</v>
          </cell>
        </row>
        <row r="7236">
          <cell r="A7236" t="str">
            <v>Q936</v>
          </cell>
          <cell r="B7236" t="str">
            <v>SUPRESIONES VISIBLES SOLO EN LA PROMETAFASE</v>
          </cell>
          <cell r="C7236" t="str">
            <v>093</v>
          </cell>
        </row>
        <row r="7237">
          <cell r="A7237" t="str">
            <v>Q937</v>
          </cell>
          <cell r="B7237" t="str">
            <v>SUPRESIONES CON OTROS REORDENAMIENTOS COMPLEJOS</v>
          </cell>
          <cell r="C7237" t="str">
            <v>093</v>
          </cell>
        </row>
        <row r="7238">
          <cell r="A7238" t="str">
            <v>Q938</v>
          </cell>
          <cell r="B7238" t="str">
            <v>OTRAS SUPRESIONES DE LOS AUTOSOMAS</v>
          </cell>
          <cell r="C7238" t="str">
            <v>093</v>
          </cell>
        </row>
        <row r="7239">
          <cell r="A7239" t="str">
            <v>Q939</v>
          </cell>
          <cell r="B7239" t="str">
            <v>SUPRESION DE LOS AUTOSOMAS, NO ESPECIFICADA</v>
          </cell>
          <cell r="C7239" t="str">
            <v>093</v>
          </cell>
        </row>
        <row r="7240">
          <cell r="A7240" t="str">
            <v>Q95</v>
          </cell>
          <cell r="B7240" t="str">
            <v>REORDENAMIENTOS EQUILIBRADOS Y MARCADORES ESTRUCTURALES, NO CLAS</v>
          </cell>
          <cell r="C7240" t="str">
            <v>093</v>
          </cell>
        </row>
        <row r="7241">
          <cell r="A7241" t="str">
            <v>Q950</v>
          </cell>
          <cell r="B7241" t="str">
            <v>TRANSLOCACION EQUILIBRADA E INSERCION EN INDIVIDUO NORMAL</v>
          </cell>
          <cell r="C7241" t="str">
            <v>093</v>
          </cell>
        </row>
        <row r="7242">
          <cell r="A7242" t="str">
            <v>Q951</v>
          </cell>
          <cell r="B7242" t="str">
            <v>INVERSION CROMOSOMICA EN INDIVIDUO NORMAL</v>
          </cell>
          <cell r="C7242" t="str">
            <v>093</v>
          </cell>
        </row>
        <row r="7243">
          <cell r="A7243" t="str">
            <v>Q952</v>
          </cell>
          <cell r="B7243" t="str">
            <v>REORDENAMIENTO AUTOSOMICO EQUILIBRADO EN INDIVIDUO ANORMAL</v>
          </cell>
          <cell r="C7243" t="str">
            <v>093</v>
          </cell>
        </row>
        <row r="7244">
          <cell r="A7244" t="str">
            <v>Q953</v>
          </cell>
          <cell r="B7244" t="str">
            <v>REORDENAMIENTO AUTOSOMICO/SEXUAL EQUILIBRADO EN INDIVIDUO ANORMAL</v>
          </cell>
          <cell r="C7244" t="str">
            <v>093</v>
          </cell>
        </row>
        <row r="7245">
          <cell r="A7245" t="str">
            <v>Q954</v>
          </cell>
          <cell r="B7245" t="str">
            <v>INDIVIDUOS CON HETEROCROMATINA MARCADORA</v>
          </cell>
          <cell r="C7245" t="str">
            <v>093</v>
          </cell>
        </row>
        <row r="7246">
          <cell r="A7246" t="str">
            <v>Q955</v>
          </cell>
          <cell r="B7246" t="str">
            <v>INDIVIDUOS CON SITIO FRAGIL AUTOSOMICO</v>
          </cell>
          <cell r="C7246" t="str">
            <v>093</v>
          </cell>
        </row>
        <row r="7247">
          <cell r="A7247" t="str">
            <v>Q958</v>
          </cell>
          <cell r="B7247" t="str">
            <v>OTROS REORDENAMIENTOS EQUILIBRADOS Y MARCADORES ESTRUCTURALES</v>
          </cell>
          <cell r="C7247" t="str">
            <v>093</v>
          </cell>
        </row>
        <row r="7248">
          <cell r="A7248" t="str">
            <v>Q959</v>
          </cell>
          <cell r="B7248" t="str">
            <v>REORDENAMIENTO EQUILIBRADO Y MARCADOR ESTRUCTURAL, SIN OTRA ESPECIF</v>
          </cell>
          <cell r="C7248" t="str">
            <v>093</v>
          </cell>
        </row>
        <row r="7249">
          <cell r="A7249" t="str">
            <v>Q96</v>
          </cell>
          <cell r="B7249" t="str">
            <v>SINDROME DE TURNER</v>
          </cell>
          <cell r="C7249" t="str">
            <v>093</v>
          </cell>
        </row>
        <row r="7250">
          <cell r="A7250" t="str">
            <v>Q960</v>
          </cell>
          <cell r="B7250" t="str">
            <v>CARIOTIPO 45,X</v>
          </cell>
          <cell r="C7250" t="str">
            <v>093</v>
          </cell>
        </row>
        <row r="7251">
          <cell r="A7251" t="str">
            <v>Q961</v>
          </cell>
          <cell r="B7251" t="str">
            <v>CARIOTIPO 46,X ISO (XQ)</v>
          </cell>
          <cell r="C7251" t="str">
            <v>093</v>
          </cell>
        </row>
        <row r="7252">
          <cell r="A7252" t="str">
            <v>Q962</v>
          </cell>
          <cell r="B7252" t="str">
            <v>CARIOTIPO 46,X CON CROMOSOMA SEXUAL ANORMAL EXCEPTO ISO (XQ)</v>
          </cell>
          <cell r="C7252" t="str">
            <v>093</v>
          </cell>
        </row>
        <row r="7253">
          <cell r="A7253" t="str">
            <v>Q963</v>
          </cell>
          <cell r="B7253" t="str">
            <v>MOSAICO 45,X/46,XX O XY</v>
          </cell>
          <cell r="C7253" t="str">
            <v>093</v>
          </cell>
        </row>
        <row r="7254">
          <cell r="A7254" t="str">
            <v>Q964</v>
          </cell>
          <cell r="B7254" t="str">
            <v>MOSAICO 45,X/OTRA(S) LINEA(S) CELULAR(ES) CON CROMOSOMA SEXUAL ANORMAL</v>
          </cell>
          <cell r="C7254" t="str">
            <v>093</v>
          </cell>
        </row>
        <row r="7255">
          <cell r="A7255" t="str">
            <v>Q968</v>
          </cell>
          <cell r="B7255" t="str">
            <v>OTRAS VARIANTES DEL SINDROME DE TURNER</v>
          </cell>
          <cell r="C7255" t="str">
            <v>093</v>
          </cell>
        </row>
        <row r="7256">
          <cell r="A7256" t="str">
            <v>Q969</v>
          </cell>
          <cell r="B7256" t="str">
            <v>SINDROME DE TURNER, NO ESPECIFICADO</v>
          </cell>
          <cell r="C7256" t="str">
            <v>093</v>
          </cell>
        </row>
        <row r="7257">
          <cell r="A7257" t="str">
            <v>Q97</v>
          </cell>
          <cell r="B7257" t="str">
            <v>OTRAS ANOMALIAS DE LOS CROMOSOMAS SEXUALES, CON FENOTIPO FEMENINO</v>
          </cell>
          <cell r="C7257" t="str">
            <v>093</v>
          </cell>
        </row>
        <row r="7258">
          <cell r="A7258" t="str">
            <v>Q970</v>
          </cell>
          <cell r="B7258" t="str">
            <v>CARIOTIPO 47,XXX</v>
          </cell>
          <cell r="C7258" t="str">
            <v>093</v>
          </cell>
        </row>
        <row r="7259">
          <cell r="A7259" t="str">
            <v>Q971</v>
          </cell>
          <cell r="B7259" t="str">
            <v>MUJER CON MAS DE TRES CROMOSOMAS X</v>
          </cell>
          <cell r="C7259" t="str">
            <v>093</v>
          </cell>
        </row>
        <row r="7260">
          <cell r="A7260" t="str">
            <v>Q972</v>
          </cell>
          <cell r="B7260" t="str">
            <v>MOSAICO, LINEAS CON NUMERO VARIABLES DE CROMOSOMAS X</v>
          </cell>
          <cell r="C7260" t="str">
            <v>093</v>
          </cell>
        </row>
        <row r="7261">
          <cell r="A7261" t="str">
            <v>Q973</v>
          </cell>
          <cell r="B7261" t="str">
            <v>MUJER CON CARIOTIPO 46, XY</v>
          </cell>
          <cell r="C7261" t="str">
            <v>093</v>
          </cell>
        </row>
        <row r="7262">
          <cell r="A7262" t="str">
            <v>Q978</v>
          </cell>
          <cell r="B7262" t="str">
            <v>OTRAS ANOMALIAS DE LOS CROMOSOMAS SEXUALES, CON FENOTIPO FEMENONO</v>
          </cell>
          <cell r="C7262" t="str">
            <v>093</v>
          </cell>
        </row>
        <row r="7263">
          <cell r="A7263" t="str">
            <v>Q979</v>
          </cell>
          <cell r="B7263" t="str">
            <v>ANOMALIA DE LOS CROMOSOMAS SEXUALES, CON FENOTIPO FEMENONO, SIN OTRA</v>
          </cell>
          <cell r="C7263" t="str">
            <v>093</v>
          </cell>
        </row>
        <row r="7264">
          <cell r="A7264" t="str">
            <v>Q98</v>
          </cell>
          <cell r="B7264" t="str">
            <v>OTRAS ANOMALIAS DE LOS CROMOSOMAS SEXUALES, CON FENOTIPO MASCULINO</v>
          </cell>
          <cell r="C7264" t="str">
            <v>093</v>
          </cell>
        </row>
        <row r="7265">
          <cell r="A7265" t="str">
            <v>Q980</v>
          </cell>
          <cell r="B7265" t="str">
            <v>SINDROME DE KLINEFELTER, CARIOTIPO 47, XXY</v>
          </cell>
          <cell r="C7265" t="str">
            <v>093</v>
          </cell>
        </row>
        <row r="7266">
          <cell r="A7266" t="str">
            <v>Q981</v>
          </cell>
          <cell r="B7266" t="str">
            <v>SINDROME DE KLINEFELTER, HOMBRE CON MAS DE DOS CROMOSOMAS X</v>
          </cell>
          <cell r="C7266" t="str">
            <v>093</v>
          </cell>
        </row>
        <row r="7267">
          <cell r="A7267" t="str">
            <v>Q982</v>
          </cell>
          <cell r="B7267" t="str">
            <v>SINDROME DE KLINEFELTER, HOMBRE CON CARIOTIPO 46, XX</v>
          </cell>
          <cell r="C7267" t="str">
            <v>093</v>
          </cell>
        </row>
        <row r="7268">
          <cell r="A7268" t="str">
            <v>Q983</v>
          </cell>
          <cell r="B7268" t="str">
            <v>OTRO HOMBRE CON CARIOTIPO 46, ZZ</v>
          </cell>
          <cell r="C7268" t="str">
            <v>093</v>
          </cell>
        </row>
        <row r="7269">
          <cell r="A7269" t="str">
            <v>Q984</v>
          </cell>
          <cell r="B7269" t="str">
            <v>SINDROMEDE KLINEFELTER, NO ESPECIFICADO</v>
          </cell>
          <cell r="C7269" t="str">
            <v>093</v>
          </cell>
        </row>
        <row r="7270">
          <cell r="A7270" t="str">
            <v>Q985</v>
          </cell>
          <cell r="B7270" t="str">
            <v>CARIOTIPO 47, XYY</v>
          </cell>
          <cell r="C7270" t="str">
            <v>093</v>
          </cell>
        </row>
        <row r="7271">
          <cell r="A7271" t="str">
            <v>Q986</v>
          </cell>
          <cell r="B7271" t="str">
            <v>HOMBRE CON CROMOSOMA SEXUAL ESTRUCTURALMENTE ANORMAL</v>
          </cell>
          <cell r="C7271" t="str">
            <v>093</v>
          </cell>
        </row>
        <row r="7272">
          <cell r="A7272" t="str">
            <v>Q987</v>
          </cell>
          <cell r="B7272" t="str">
            <v>HOMBRE CON MOSAICO DE CROMOSOMAS SEXUALES</v>
          </cell>
          <cell r="C7272" t="str">
            <v>093</v>
          </cell>
        </row>
        <row r="7273">
          <cell r="A7273" t="str">
            <v>Q988</v>
          </cell>
          <cell r="B7273" t="str">
            <v>OTRAS ANOMALIAS DE LOS CROMOSOMAS SEXUALES, CON FENOTIPO MASCULINO</v>
          </cell>
          <cell r="C7273" t="str">
            <v>093</v>
          </cell>
        </row>
        <row r="7274">
          <cell r="A7274" t="str">
            <v>Q989</v>
          </cell>
          <cell r="B7274" t="str">
            <v>ANOMALIA DE LOS CROMOSOMAS SEXUALES, FENOTIPO MASCULINO, SIN OTRA</v>
          </cell>
          <cell r="C7274" t="str">
            <v>093</v>
          </cell>
        </row>
        <row r="7275">
          <cell r="A7275" t="str">
            <v>Q99</v>
          </cell>
          <cell r="B7275" t="str">
            <v>OTRAS ANOMALIAS CROMOSOMICAS, NO CLASIFICADAS EN OTRA PARTE</v>
          </cell>
          <cell r="C7275" t="str">
            <v>093</v>
          </cell>
        </row>
        <row r="7276">
          <cell r="A7276" t="str">
            <v>Q990</v>
          </cell>
          <cell r="B7276" t="str">
            <v>QUIMERA 46, XX/46, XY</v>
          </cell>
          <cell r="C7276" t="str">
            <v>093</v>
          </cell>
        </row>
        <row r="7277">
          <cell r="A7277" t="str">
            <v>Q991</v>
          </cell>
          <cell r="B7277" t="str">
            <v>HERMAFRODITA VERDADERO 46, XX</v>
          </cell>
          <cell r="C7277" t="str">
            <v>093</v>
          </cell>
        </row>
        <row r="7278">
          <cell r="A7278" t="str">
            <v>Q992</v>
          </cell>
          <cell r="B7278" t="str">
            <v>CROMOSOMA X FRAGIL</v>
          </cell>
          <cell r="C7278" t="str">
            <v>093</v>
          </cell>
        </row>
        <row r="7279">
          <cell r="A7279" t="str">
            <v>Q998</v>
          </cell>
          <cell r="B7279" t="str">
            <v>OTRAS ANOMALIAS DE LOS CROMOSOMAS, ESPECIFICADAS</v>
          </cell>
          <cell r="C7279" t="str">
            <v>093</v>
          </cell>
        </row>
        <row r="7280">
          <cell r="A7280" t="str">
            <v>Q999</v>
          </cell>
          <cell r="B7280" t="str">
            <v>ANOMALIA CROMOSOMICA, NO ESPECIFICADA</v>
          </cell>
          <cell r="C7280" t="str">
            <v>093</v>
          </cell>
        </row>
        <row r="7281">
          <cell r="A7281" t="str">
            <v>R00</v>
          </cell>
          <cell r="B7281" t="str">
            <v>ANORMALIDADES DEL LATIDO CARDIACO</v>
          </cell>
          <cell r="C7281" t="str">
            <v>094</v>
          </cell>
        </row>
        <row r="7282">
          <cell r="A7282" t="str">
            <v>R000</v>
          </cell>
          <cell r="B7282" t="str">
            <v>TAQUICARDIA, NO ESPECIFICADA</v>
          </cell>
          <cell r="C7282" t="str">
            <v>094</v>
          </cell>
        </row>
        <row r="7283">
          <cell r="A7283" t="str">
            <v>R001</v>
          </cell>
          <cell r="B7283" t="str">
            <v>BRADICARDIA, NO ESPECIFICADA</v>
          </cell>
          <cell r="C7283" t="str">
            <v>094</v>
          </cell>
        </row>
        <row r="7284">
          <cell r="A7284" t="str">
            <v>R002</v>
          </cell>
          <cell r="B7284" t="str">
            <v>PALPITACIONES</v>
          </cell>
          <cell r="C7284" t="str">
            <v>094</v>
          </cell>
        </row>
        <row r="7285">
          <cell r="A7285" t="str">
            <v>R008</v>
          </cell>
          <cell r="B7285" t="str">
            <v>OTRAS ANORMALIDADES DEL LATIDO CARDIACO Y LAS NO ESPECIFICADAS</v>
          </cell>
          <cell r="C7285" t="str">
            <v>094</v>
          </cell>
        </row>
        <row r="7286">
          <cell r="A7286" t="str">
            <v>R01</v>
          </cell>
          <cell r="B7286" t="str">
            <v>SOPLOS Y OTROS SONIDOS CARDIACOS</v>
          </cell>
          <cell r="C7286" t="str">
            <v>094</v>
          </cell>
        </row>
        <row r="7287">
          <cell r="A7287" t="str">
            <v>R010</v>
          </cell>
          <cell r="B7287" t="str">
            <v>SOPLOS CARDIACOS BENIGNOS O INOCENTES</v>
          </cell>
          <cell r="C7287" t="str">
            <v>094</v>
          </cell>
        </row>
        <row r="7288">
          <cell r="A7288" t="str">
            <v>R011</v>
          </cell>
          <cell r="B7288" t="str">
            <v>SOPLO CARDIACO, NO ESPECIFICADO</v>
          </cell>
          <cell r="C7288" t="str">
            <v>094</v>
          </cell>
        </row>
        <row r="7289">
          <cell r="A7289" t="str">
            <v>R012</v>
          </cell>
          <cell r="B7289" t="str">
            <v>OTROS SONIDOS CARDIACOS</v>
          </cell>
          <cell r="C7289" t="str">
            <v>094</v>
          </cell>
        </row>
        <row r="7290">
          <cell r="A7290" t="str">
            <v>R02</v>
          </cell>
          <cell r="B7290" t="str">
            <v>GANGRENA, NO CLASIFICADA EN OTRA PARTE</v>
          </cell>
          <cell r="C7290" t="str">
            <v>094</v>
          </cell>
        </row>
        <row r="7291">
          <cell r="A7291" t="str">
            <v>R03</v>
          </cell>
          <cell r="B7291" t="str">
            <v>LECTURA DE PRESION SANGUINEA ANORMAL, SIN DIAGNOSTICO</v>
          </cell>
          <cell r="C7291" t="str">
            <v>094</v>
          </cell>
        </row>
        <row r="7292">
          <cell r="A7292" t="str">
            <v>R030</v>
          </cell>
          <cell r="B7292" t="str">
            <v>LECTURA ELEVADA DE LA PRESION SANGUINEA, SIN DIAGNOSTICO DE HIPERTENSI</v>
          </cell>
          <cell r="C7292" t="str">
            <v>094</v>
          </cell>
        </row>
        <row r="7293">
          <cell r="A7293" t="str">
            <v>R031</v>
          </cell>
          <cell r="B7293" t="str">
            <v>LECTURA DE PRESION BAJA NO ESPECIFICA</v>
          </cell>
          <cell r="C7293" t="str">
            <v>094</v>
          </cell>
        </row>
        <row r="7294">
          <cell r="A7294" t="str">
            <v>R04</v>
          </cell>
          <cell r="B7294" t="str">
            <v>HEMORRAGIAS DE LAS VIAS RESPIRATORIAS</v>
          </cell>
          <cell r="C7294" t="str">
            <v>094</v>
          </cell>
        </row>
        <row r="7295">
          <cell r="A7295" t="str">
            <v>R040</v>
          </cell>
          <cell r="B7295" t="str">
            <v>EPISTAXIS</v>
          </cell>
          <cell r="C7295" t="str">
            <v>094</v>
          </cell>
        </row>
        <row r="7296">
          <cell r="A7296" t="str">
            <v>R041</v>
          </cell>
          <cell r="B7296" t="str">
            <v>HEMORRAGIA DE LA GARGANTA</v>
          </cell>
          <cell r="C7296" t="str">
            <v>094</v>
          </cell>
        </row>
        <row r="7297">
          <cell r="A7297" t="str">
            <v>R042</v>
          </cell>
          <cell r="B7297" t="str">
            <v>HEMOPTISIS</v>
          </cell>
          <cell r="C7297" t="str">
            <v>094</v>
          </cell>
        </row>
        <row r="7298">
          <cell r="A7298" t="str">
            <v>R048</v>
          </cell>
          <cell r="B7298" t="str">
            <v>HEMORRAGIA DE OTROS SITIOS DE LAS VIAS RESPIRATORIAS</v>
          </cell>
          <cell r="C7298" t="str">
            <v>094</v>
          </cell>
        </row>
        <row r="7299">
          <cell r="A7299" t="str">
            <v>R049</v>
          </cell>
          <cell r="B7299" t="str">
            <v>HEMORRAGIA DE LAS VIAS RESPIRATORIAS, NO ESPECIFICADA</v>
          </cell>
          <cell r="C7299" t="str">
            <v>094</v>
          </cell>
        </row>
        <row r="7300">
          <cell r="A7300" t="str">
            <v>R05</v>
          </cell>
          <cell r="B7300" t="str">
            <v>TOS</v>
          </cell>
          <cell r="C7300" t="str">
            <v>094</v>
          </cell>
        </row>
        <row r="7301">
          <cell r="A7301" t="str">
            <v>R06</v>
          </cell>
          <cell r="B7301" t="str">
            <v>ANORMALIDADES DE LA RESPIRACION</v>
          </cell>
          <cell r="C7301" t="str">
            <v>094</v>
          </cell>
        </row>
        <row r="7302">
          <cell r="A7302" t="str">
            <v>R060</v>
          </cell>
          <cell r="B7302" t="str">
            <v>DISNEA</v>
          </cell>
          <cell r="C7302" t="str">
            <v>094</v>
          </cell>
        </row>
        <row r="7303">
          <cell r="A7303" t="str">
            <v>R061</v>
          </cell>
          <cell r="B7303" t="str">
            <v>ESTRIDOR</v>
          </cell>
          <cell r="C7303" t="str">
            <v>094</v>
          </cell>
        </row>
        <row r="7304">
          <cell r="A7304" t="str">
            <v>R062</v>
          </cell>
          <cell r="B7304" t="str">
            <v>SILBIDO</v>
          </cell>
          <cell r="C7304" t="str">
            <v>094</v>
          </cell>
        </row>
        <row r="7305">
          <cell r="A7305" t="str">
            <v>R063</v>
          </cell>
          <cell r="B7305" t="str">
            <v>RESPIRACION PERIODICA</v>
          </cell>
          <cell r="C7305" t="str">
            <v>094</v>
          </cell>
        </row>
        <row r="7306">
          <cell r="A7306" t="str">
            <v>R064</v>
          </cell>
          <cell r="B7306" t="str">
            <v>HIPERVENTILACION</v>
          </cell>
          <cell r="C7306" t="str">
            <v>094</v>
          </cell>
        </row>
        <row r="7307">
          <cell r="A7307" t="str">
            <v>R065</v>
          </cell>
          <cell r="B7307" t="str">
            <v>RESPIRACION CON LA BOCA</v>
          </cell>
          <cell r="C7307" t="str">
            <v>094</v>
          </cell>
        </row>
        <row r="7308">
          <cell r="A7308" t="str">
            <v>R066</v>
          </cell>
          <cell r="B7308" t="str">
            <v>HIPO</v>
          </cell>
          <cell r="C7308" t="str">
            <v>094</v>
          </cell>
        </row>
        <row r="7309">
          <cell r="A7309" t="str">
            <v>R067</v>
          </cell>
          <cell r="B7309" t="str">
            <v>ESTORNUDO</v>
          </cell>
          <cell r="C7309" t="str">
            <v>094</v>
          </cell>
        </row>
        <row r="7310">
          <cell r="A7310" t="str">
            <v>R068</v>
          </cell>
          <cell r="B7310" t="str">
            <v>OTRAS ANORMALIDADES DE LA RESPIRACION Y LAS NO ESPECIFICADAS</v>
          </cell>
          <cell r="C7310" t="str">
            <v>094</v>
          </cell>
        </row>
        <row r="7311">
          <cell r="A7311" t="str">
            <v>R07</v>
          </cell>
          <cell r="B7311" t="str">
            <v>DOLOR DE GARGANTA Y EN EL PECHO</v>
          </cell>
          <cell r="C7311" t="str">
            <v>094</v>
          </cell>
        </row>
        <row r="7312">
          <cell r="A7312" t="str">
            <v>R070</v>
          </cell>
          <cell r="B7312" t="str">
            <v>DOLOR DE GARGANTA</v>
          </cell>
          <cell r="C7312" t="str">
            <v>094</v>
          </cell>
        </row>
        <row r="7313">
          <cell r="A7313" t="str">
            <v>R071</v>
          </cell>
          <cell r="B7313" t="str">
            <v>DOLOR EN EL PECHO AL RESPIRAR</v>
          </cell>
          <cell r="C7313" t="str">
            <v>094</v>
          </cell>
        </row>
        <row r="7314">
          <cell r="A7314" t="str">
            <v>R072</v>
          </cell>
          <cell r="B7314" t="str">
            <v>DOLOR PRECORDIAL</v>
          </cell>
          <cell r="C7314" t="str">
            <v>094</v>
          </cell>
        </row>
        <row r="7315">
          <cell r="A7315" t="str">
            <v>R073</v>
          </cell>
          <cell r="B7315" t="str">
            <v>OTROS DOLORES EN EL PECHO</v>
          </cell>
          <cell r="C7315" t="str">
            <v>094</v>
          </cell>
        </row>
        <row r="7316">
          <cell r="A7316" t="str">
            <v>R074</v>
          </cell>
          <cell r="B7316" t="str">
            <v>DOLOR EN LE PECHO, NO ESPECIFICADO</v>
          </cell>
          <cell r="C7316" t="str">
            <v>094</v>
          </cell>
        </row>
        <row r="7317">
          <cell r="A7317" t="str">
            <v>R09</v>
          </cell>
          <cell r="B7317" t="str">
            <v>OTROS SINTOMAS Y SIGNOS QUE INVOLUCRAN LOS SISTEMAS CIRCULATORIO Y RES</v>
          </cell>
          <cell r="C7317" t="str">
            <v>094</v>
          </cell>
        </row>
        <row r="7318">
          <cell r="A7318" t="str">
            <v>R090</v>
          </cell>
          <cell r="B7318" t="str">
            <v>ASFIXIA</v>
          </cell>
          <cell r="C7318" t="str">
            <v>094</v>
          </cell>
        </row>
        <row r="7319">
          <cell r="A7319" t="str">
            <v>R091</v>
          </cell>
          <cell r="B7319" t="str">
            <v>PLEURESIA</v>
          </cell>
          <cell r="C7319" t="str">
            <v>094</v>
          </cell>
        </row>
        <row r="7320">
          <cell r="A7320" t="str">
            <v>R092</v>
          </cell>
          <cell r="B7320" t="str">
            <v>PARO RESPIRATORIO</v>
          </cell>
          <cell r="C7320" t="str">
            <v>094</v>
          </cell>
        </row>
        <row r="7321">
          <cell r="A7321" t="str">
            <v>R093</v>
          </cell>
          <cell r="B7321" t="str">
            <v>ESPUTO ANORMAL</v>
          </cell>
          <cell r="C7321" t="str">
            <v>094</v>
          </cell>
        </row>
        <row r="7322">
          <cell r="A7322" t="str">
            <v>R098</v>
          </cell>
          <cell r="B7322" t="str">
            <v>OTROS SINTOMAS Y SIGNOS ESPECIF. QUE INVOLUCRAN LOS SISTEMAS CIRCULATO</v>
          </cell>
          <cell r="C7322" t="str">
            <v>094</v>
          </cell>
        </row>
        <row r="7323">
          <cell r="A7323" t="str">
            <v>R10</v>
          </cell>
          <cell r="B7323" t="str">
            <v>DOLOR ABDOMINAL Y PELVICO</v>
          </cell>
          <cell r="C7323" t="str">
            <v>094</v>
          </cell>
        </row>
        <row r="7324">
          <cell r="A7324" t="str">
            <v>R100</v>
          </cell>
          <cell r="B7324" t="str">
            <v>ABDOMEN AGUDO</v>
          </cell>
          <cell r="C7324" t="str">
            <v>094</v>
          </cell>
        </row>
        <row r="7325">
          <cell r="A7325" t="str">
            <v>R101</v>
          </cell>
          <cell r="B7325" t="str">
            <v>DOLOR ABDOMINAL LOCALIZADO EN PARTE SUPERIOR</v>
          </cell>
          <cell r="C7325" t="str">
            <v>094</v>
          </cell>
        </row>
        <row r="7326">
          <cell r="A7326" t="str">
            <v>R102</v>
          </cell>
          <cell r="B7326" t="str">
            <v>DOLOR PELVICO Y PERINEAL</v>
          </cell>
          <cell r="C7326" t="str">
            <v>094</v>
          </cell>
        </row>
        <row r="7327">
          <cell r="A7327" t="str">
            <v>R103</v>
          </cell>
          <cell r="B7327" t="str">
            <v>DOLOR LOCALIZADO EN OTRAS PARTES INFERIORES DEL ABDOMEN</v>
          </cell>
          <cell r="C7327" t="str">
            <v>094</v>
          </cell>
        </row>
        <row r="7328">
          <cell r="A7328" t="str">
            <v>R104</v>
          </cell>
          <cell r="B7328" t="str">
            <v>OTROS DOLORES ABDOMINALES Y LOS NO ESPECIFICADOS</v>
          </cell>
          <cell r="C7328" t="str">
            <v>094</v>
          </cell>
        </row>
        <row r="7329">
          <cell r="A7329" t="str">
            <v>R11</v>
          </cell>
          <cell r="B7329" t="str">
            <v>NAUSEA Y VOMITO</v>
          </cell>
          <cell r="C7329" t="str">
            <v>094</v>
          </cell>
        </row>
        <row r="7330">
          <cell r="A7330" t="str">
            <v>R12</v>
          </cell>
          <cell r="B7330" t="str">
            <v>ACIDEZ</v>
          </cell>
          <cell r="C7330" t="str">
            <v>094</v>
          </cell>
        </row>
        <row r="7331">
          <cell r="A7331" t="str">
            <v>R13</v>
          </cell>
          <cell r="B7331" t="str">
            <v>DISFAGIA</v>
          </cell>
          <cell r="C7331" t="str">
            <v>094</v>
          </cell>
        </row>
        <row r="7332">
          <cell r="A7332" t="str">
            <v>R14</v>
          </cell>
          <cell r="B7332" t="str">
            <v>FLATULENCIA Y AFECCIONES AFINES</v>
          </cell>
          <cell r="C7332" t="str">
            <v>094</v>
          </cell>
        </row>
        <row r="7333">
          <cell r="A7333" t="str">
            <v>R15</v>
          </cell>
          <cell r="B7333" t="str">
            <v>INCONTINENCIA FECAL</v>
          </cell>
          <cell r="C7333" t="str">
            <v>094</v>
          </cell>
        </row>
        <row r="7334">
          <cell r="A7334" t="str">
            <v>R16</v>
          </cell>
          <cell r="B7334" t="str">
            <v>HEPATOMEGALIA Y ESPLENOMEGALIA, NO CLASIFICADAS EN OTRA PARTE</v>
          </cell>
          <cell r="C7334" t="str">
            <v>094</v>
          </cell>
        </row>
        <row r="7335">
          <cell r="A7335" t="str">
            <v>R160</v>
          </cell>
          <cell r="B7335" t="str">
            <v>HEPATOMEGALIA, NO CLASIFICADA EN OTRA PARTE</v>
          </cell>
          <cell r="C7335" t="str">
            <v>094</v>
          </cell>
        </row>
        <row r="7336">
          <cell r="A7336" t="str">
            <v>R161</v>
          </cell>
          <cell r="B7336" t="str">
            <v>ESPLENOMEGALIA, NO CLASIFICADA EN OTRA PARTE</v>
          </cell>
          <cell r="C7336" t="str">
            <v>094</v>
          </cell>
        </row>
        <row r="7337">
          <cell r="A7337" t="str">
            <v>R162</v>
          </cell>
          <cell r="B7337" t="str">
            <v>HEPATOMEGALIA CON ESPLENOMEGALIA, NO CLASIFICADAS EN OTRA PARTE</v>
          </cell>
          <cell r="C7337" t="str">
            <v>094</v>
          </cell>
        </row>
        <row r="7338">
          <cell r="A7338" t="str">
            <v>R17</v>
          </cell>
          <cell r="B7338" t="str">
            <v>ICTERICIA NO ESPECIFICADA</v>
          </cell>
          <cell r="C7338" t="str">
            <v>094</v>
          </cell>
        </row>
        <row r="7339">
          <cell r="A7339" t="str">
            <v>R18</v>
          </cell>
          <cell r="B7339" t="str">
            <v>ASCITIS</v>
          </cell>
          <cell r="C7339" t="str">
            <v>094</v>
          </cell>
        </row>
        <row r="7340">
          <cell r="A7340" t="str">
            <v>R19</v>
          </cell>
          <cell r="B7340" t="str">
            <v>OTROS SINTOMAS Y SIGNOS QUE IVOLUCRAN EL SISTEMA DIGESTIVO Y EL ABDM</v>
          </cell>
          <cell r="C7340" t="str">
            <v>094</v>
          </cell>
        </row>
        <row r="7341">
          <cell r="A7341" t="str">
            <v>R190</v>
          </cell>
          <cell r="B7341" t="str">
            <v>TUMEFACCION, MASA O PROMINENCIA INTRABDOMINALES Y PELVICA</v>
          </cell>
          <cell r="C7341" t="str">
            <v>094</v>
          </cell>
        </row>
        <row r="7342">
          <cell r="A7342" t="str">
            <v>R191</v>
          </cell>
          <cell r="B7342" t="str">
            <v>SONIDOS INTESTINALES ANORMALES</v>
          </cell>
          <cell r="C7342" t="str">
            <v>094</v>
          </cell>
        </row>
        <row r="7343">
          <cell r="A7343" t="str">
            <v>R192</v>
          </cell>
          <cell r="B7343" t="str">
            <v>PERISTALSIS VISIBLE</v>
          </cell>
          <cell r="C7343" t="str">
            <v>094</v>
          </cell>
        </row>
        <row r="7344">
          <cell r="A7344" t="str">
            <v>R193</v>
          </cell>
          <cell r="B7344" t="str">
            <v>RIGIDEZ ABDOMINAL</v>
          </cell>
          <cell r="C7344" t="str">
            <v>094</v>
          </cell>
        </row>
        <row r="7345">
          <cell r="A7345" t="str">
            <v>R194</v>
          </cell>
          <cell r="B7345" t="str">
            <v>CAMBIOS EN LOS HABITOS INTESTINALES</v>
          </cell>
          <cell r="C7345" t="str">
            <v>094</v>
          </cell>
        </row>
        <row r="7346">
          <cell r="A7346" t="str">
            <v>R195</v>
          </cell>
          <cell r="B7346" t="str">
            <v>OTRAS ANORMALIDADES FECALES</v>
          </cell>
          <cell r="C7346" t="str">
            <v>094</v>
          </cell>
        </row>
        <row r="7347">
          <cell r="A7347" t="str">
            <v>R196</v>
          </cell>
          <cell r="B7347" t="str">
            <v>HALITOSIS</v>
          </cell>
          <cell r="C7347" t="str">
            <v>094</v>
          </cell>
        </row>
        <row r="7348">
          <cell r="A7348" t="str">
            <v>R198</v>
          </cell>
          <cell r="B7348" t="str">
            <v>OTROS SINTOMAS Y SIGNOS ESPECIF. QUE INVOLUCRAN EL SISTEMA DIGESTIVO</v>
          </cell>
          <cell r="C7348" t="str">
            <v>094</v>
          </cell>
        </row>
        <row r="7349">
          <cell r="A7349" t="str">
            <v>R20</v>
          </cell>
          <cell r="B7349" t="str">
            <v>ALTERACIONES DE LA SENSIBILIDAD CUTANEA</v>
          </cell>
          <cell r="C7349" t="str">
            <v>094</v>
          </cell>
        </row>
        <row r="7350">
          <cell r="A7350" t="str">
            <v>R200</v>
          </cell>
          <cell r="B7350" t="str">
            <v>ANESTESIA DE LA PIEL</v>
          </cell>
          <cell r="C7350" t="str">
            <v>094</v>
          </cell>
        </row>
        <row r="7351">
          <cell r="A7351" t="str">
            <v>R201</v>
          </cell>
          <cell r="B7351" t="str">
            <v>HIPOESTESIA DE LA PIEL</v>
          </cell>
          <cell r="C7351" t="str">
            <v>094</v>
          </cell>
        </row>
        <row r="7352">
          <cell r="A7352" t="str">
            <v>R202</v>
          </cell>
          <cell r="B7352" t="str">
            <v>PARESTESIA DE LA PIEL</v>
          </cell>
          <cell r="C7352" t="str">
            <v>094</v>
          </cell>
        </row>
        <row r="7353">
          <cell r="A7353" t="str">
            <v>R203</v>
          </cell>
          <cell r="B7353" t="str">
            <v>HIPERESTESIA</v>
          </cell>
          <cell r="C7353" t="str">
            <v>094</v>
          </cell>
        </row>
        <row r="7354">
          <cell r="A7354" t="str">
            <v>R208</v>
          </cell>
          <cell r="B7354" t="str">
            <v>OTRAS ALTERACIONES DE LA SENSIBILIDAD CUTANEA Y LAS NO ESPECIFICADAS</v>
          </cell>
          <cell r="C7354" t="str">
            <v>094</v>
          </cell>
        </row>
        <row r="7355">
          <cell r="A7355" t="str">
            <v>R21</v>
          </cell>
          <cell r="B7355" t="str">
            <v>SALPULLIDO Y OTRAS ERUPCIONES CUTANEAS NO ESPECIFICADAS</v>
          </cell>
          <cell r="C7355" t="str">
            <v>094</v>
          </cell>
        </row>
        <row r="7356">
          <cell r="A7356" t="str">
            <v>R22</v>
          </cell>
          <cell r="B7356" t="str">
            <v>TUMEFACCION, MASA O PROMINENCIA DE LA PIEL Y DEL TEJIDO SUBCUTANEO LOC</v>
          </cell>
          <cell r="C7356" t="str">
            <v>094</v>
          </cell>
        </row>
        <row r="7357">
          <cell r="A7357" t="str">
            <v>R220</v>
          </cell>
          <cell r="B7357" t="str">
            <v>TUMEFACCION, MASA O PROMINENCIA LOCALIZADA EN LA CABEZA</v>
          </cell>
          <cell r="C7357" t="str">
            <v>094</v>
          </cell>
        </row>
        <row r="7358">
          <cell r="A7358" t="str">
            <v>R221</v>
          </cell>
          <cell r="B7358" t="str">
            <v>TUMEFACCION, MASA O PROMINENCIA LOCALIZADA EN EL CUELLO</v>
          </cell>
          <cell r="C7358" t="str">
            <v>094</v>
          </cell>
        </row>
        <row r="7359">
          <cell r="A7359" t="str">
            <v>R222</v>
          </cell>
          <cell r="B7359" t="str">
            <v>TUMEFACCION, MASA O PROMINENCIA LOCALIZADA EN EL TRONCO</v>
          </cell>
          <cell r="C7359" t="str">
            <v>094</v>
          </cell>
        </row>
        <row r="7360">
          <cell r="A7360" t="str">
            <v>R223</v>
          </cell>
          <cell r="B7360" t="str">
            <v>TUMEFACCION, MASA O PROMINENCIA LOCALIZADA EN EL MIEMBRO SUPERIOR</v>
          </cell>
          <cell r="C7360" t="str">
            <v>094</v>
          </cell>
        </row>
        <row r="7361">
          <cell r="A7361" t="str">
            <v>R224</v>
          </cell>
          <cell r="B7361" t="str">
            <v>TUMEFACCION, MASA O PROMINENCIA LOCALIZADA EN EL MIEMBRO INFERIOR</v>
          </cell>
          <cell r="C7361" t="str">
            <v>094</v>
          </cell>
        </row>
        <row r="7362">
          <cell r="A7362" t="str">
            <v>R227</v>
          </cell>
          <cell r="B7362" t="str">
            <v>TUMEFACCION, MASA O PROMINENCIA LOCALIZADA EN SITIOS MULTIPLES</v>
          </cell>
          <cell r="C7362" t="str">
            <v>094</v>
          </cell>
        </row>
        <row r="7363">
          <cell r="A7363" t="str">
            <v>R229</v>
          </cell>
          <cell r="B7363" t="str">
            <v>TUMEFACCION, MASA O PROMINENCIA LOCALIZADA EN PARTE NO ESPECIFICADA</v>
          </cell>
          <cell r="C7363" t="str">
            <v>094</v>
          </cell>
        </row>
        <row r="7364">
          <cell r="A7364" t="str">
            <v>R23</v>
          </cell>
          <cell r="B7364" t="str">
            <v>OTROS CAMBIOS EN LA PIEL</v>
          </cell>
          <cell r="C7364" t="str">
            <v>094</v>
          </cell>
        </row>
        <row r="7365">
          <cell r="A7365" t="str">
            <v>R230</v>
          </cell>
          <cell r="B7365" t="str">
            <v>CIANOSIS</v>
          </cell>
          <cell r="C7365" t="str">
            <v>094</v>
          </cell>
        </row>
        <row r="7366">
          <cell r="A7366" t="str">
            <v>R231</v>
          </cell>
          <cell r="B7366" t="str">
            <v>PALIDEZ</v>
          </cell>
          <cell r="C7366" t="str">
            <v>094</v>
          </cell>
        </row>
        <row r="7367">
          <cell r="A7367" t="str">
            <v>R232</v>
          </cell>
          <cell r="B7367" t="str">
            <v>RUBOR</v>
          </cell>
          <cell r="C7367" t="str">
            <v>094</v>
          </cell>
        </row>
        <row r="7368">
          <cell r="A7368" t="str">
            <v>R233</v>
          </cell>
          <cell r="B7368" t="str">
            <v>EQUIMOSIS ESPONTANEA</v>
          </cell>
          <cell r="C7368" t="str">
            <v>094</v>
          </cell>
        </row>
        <row r="7369">
          <cell r="A7369" t="str">
            <v>R234</v>
          </cell>
          <cell r="B7369" t="str">
            <v>CAMBIOS EN LA TEXTURA DE LA PIEL</v>
          </cell>
          <cell r="C7369" t="str">
            <v>094</v>
          </cell>
        </row>
        <row r="7370">
          <cell r="A7370" t="str">
            <v>R238</v>
          </cell>
          <cell r="B7370" t="str">
            <v>OTROS CAMBIOS DE LA PIEL Y LOS NO ESPECIFICADOS</v>
          </cell>
          <cell r="C7370" t="str">
            <v>094</v>
          </cell>
        </row>
        <row r="7371">
          <cell r="A7371" t="str">
            <v>R25</v>
          </cell>
          <cell r="B7371" t="str">
            <v>MOVIMIENTOS INVOLUNTARIOS ANORMALES</v>
          </cell>
          <cell r="C7371" t="str">
            <v>094</v>
          </cell>
        </row>
        <row r="7372">
          <cell r="A7372" t="str">
            <v>R250</v>
          </cell>
          <cell r="B7372" t="str">
            <v>MOVIMIENTOS ANORMALES DE LA CABEZA</v>
          </cell>
          <cell r="C7372" t="str">
            <v>094</v>
          </cell>
        </row>
        <row r="7373">
          <cell r="A7373" t="str">
            <v>R251</v>
          </cell>
          <cell r="B7373" t="str">
            <v>TEMBLOR NO ESPECIFICADO</v>
          </cell>
          <cell r="C7373" t="str">
            <v>094</v>
          </cell>
        </row>
        <row r="7374">
          <cell r="A7374" t="str">
            <v>R252</v>
          </cell>
          <cell r="B7374" t="str">
            <v>CALAMBRES Y ESPASMOS</v>
          </cell>
          <cell r="C7374" t="str">
            <v>094</v>
          </cell>
        </row>
        <row r="7375">
          <cell r="A7375" t="str">
            <v>R253</v>
          </cell>
          <cell r="B7375" t="str">
            <v>FASCICULACION</v>
          </cell>
          <cell r="C7375" t="str">
            <v>094</v>
          </cell>
        </row>
        <row r="7376">
          <cell r="A7376" t="str">
            <v>R258</v>
          </cell>
          <cell r="B7376" t="str">
            <v>OTROS MIVIMIENTOS ANORMALES INVOLUNTARIOS Y LOS NO ESPECIFICADOS</v>
          </cell>
          <cell r="C7376" t="str">
            <v>094</v>
          </cell>
        </row>
        <row r="7377">
          <cell r="A7377" t="str">
            <v>R26</v>
          </cell>
          <cell r="B7377" t="str">
            <v>ANORMALIDADES DE LA MARCHA Y DE LA MOVILIDAD</v>
          </cell>
          <cell r="C7377" t="str">
            <v>094</v>
          </cell>
        </row>
        <row r="7378">
          <cell r="A7378" t="str">
            <v>R260</v>
          </cell>
          <cell r="B7378" t="str">
            <v>MARCHA ATAXICA</v>
          </cell>
          <cell r="C7378" t="str">
            <v>094</v>
          </cell>
        </row>
        <row r="7379">
          <cell r="A7379" t="str">
            <v>R261</v>
          </cell>
          <cell r="B7379" t="str">
            <v>MARCHA PARALITICA</v>
          </cell>
          <cell r="C7379" t="str">
            <v>094</v>
          </cell>
        </row>
        <row r="7380">
          <cell r="A7380" t="str">
            <v>R262</v>
          </cell>
          <cell r="B7380" t="str">
            <v>DIFICULTAD PARA CAMINAR, NO CLASIFICADA EN OTRA PARTE</v>
          </cell>
          <cell r="C7380" t="str">
            <v>094</v>
          </cell>
        </row>
        <row r="7381">
          <cell r="A7381" t="str">
            <v>R268</v>
          </cell>
          <cell r="B7381" t="str">
            <v>OTRAS ANORMALIDADES DE LA MARCHA Y DE LA MOVILIDAD Y LAS NO ESPECIF</v>
          </cell>
          <cell r="C7381" t="str">
            <v>094</v>
          </cell>
        </row>
        <row r="7382">
          <cell r="A7382" t="str">
            <v>R27</v>
          </cell>
          <cell r="B7382" t="str">
            <v>OTRAS FALLAS DE COORDINACION</v>
          </cell>
          <cell r="C7382" t="str">
            <v>094</v>
          </cell>
        </row>
        <row r="7383">
          <cell r="A7383" t="str">
            <v>R270</v>
          </cell>
          <cell r="B7383" t="str">
            <v>ATAXIA, NO ESPECIFICADA</v>
          </cell>
          <cell r="C7383" t="str">
            <v>094</v>
          </cell>
        </row>
        <row r="7384">
          <cell r="A7384" t="str">
            <v>R278</v>
          </cell>
          <cell r="B7384" t="str">
            <v>OTRAS FALLAS DE LA COORDINACION Y LAS NO ESPECIFICADAS</v>
          </cell>
          <cell r="C7384" t="str">
            <v>094</v>
          </cell>
        </row>
        <row r="7385">
          <cell r="A7385" t="str">
            <v>R29</v>
          </cell>
          <cell r="B7385" t="str">
            <v>OTROS SINTOMAS Y SIGNOS QUE INVOLUCRAN LOS SITEMAS NERVIOSOS Y OSTEOM</v>
          </cell>
          <cell r="C7385" t="str">
            <v>094</v>
          </cell>
        </row>
        <row r="7386">
          <cell r="A7386" t="str">
            <v>R290</v>
          </cell>
          <cell r="B7386" t="str">
            <v>TETANIA</v>
          </cell>
          <cell r="C7386" t="str">
            <v>094</v>
          </cell>
        </row>
        <row r="7387">
          <cell r="A7387" t="str">
            <v>R291</v>
          </cell>
          <cell r="B7387" t="str">
            <v>MENINGISMO</v>
          </cell>
          <cell r="C7387" t="str">
            <v>094</v>
          </cell>
        </row>
        <row r="7388">
          <cell r="A7388" t="str">
            <v>R292</v>
          </cell>
          <cell r="B7388" t="str">
            <v>REFLEJOS ANORMALES</v>
          </cell>
          <cell r="C7388" t="str">
            <v>094</v>
          </cell>
        </row>
        <row r="7389">
          <cell r="A7389" t="str">
            <v>R293</v>
          </cell>
          <cell r="B7389" t="str">
            <v>POSTURA ANORMAL</v>
          </cell>
          <cell r="C7389" t="str">
            <v>094</v>
          </cell>
        </row>
        <row r="7390">
          <cell r="A7390" t="str">
            <v>R294</v>
          </cell>
          <cell r="B7390" t="str">
            <v>CHASQUIDO DE LA CADERA</v>
          </cell>
          <cell r="C7390" t="str">
            <v>094</v>
          </cell>
        </row>
        <row r="7391">
          <cell r="A7391" t="str">
            <v>R298</v>
          </cell>
          <cell r="B7391" t="str">
            <v>OTROS SINTOMAS Y SIGNOS QUE INVOLUCRAN LOS SISTEMAS NERVIOSOS Y OST</v>
          </cell>
          <cell r="C7391" t="str">
            <v>094</v>
          </cell>
        </row>
        <row r="7392">
          <cell r="A7392" t="str">
            <v>R30</v>
          </cell>
          <cell r="B7392" t="str">
            <v>DOLOR ASOCIADO CON LA MICCION</v>
          </cell>
          <cell r="C7392" t="str">
            <v>094</v>
          </cell>
        </row>
        <row r="7393">
          <cell r="A7393" t="str">
            <v>R300</v>
          </cell>
          <cell r="B7393" t="str">
            <v>DISURIA</v>
          </cell>
          <cell r="C7393" t="str">
            <v>094</v>
          </cell>
        </row>
        <row r="7394">
          <cell r="A7394" t="str">
            <v>R301</v>
          </cell>
          <cell r="B7394" t="str">
            <v>TENESMO VESICAL</v>
          </cell>
          <cell r="C7394" t="str">
            <v>094</v>
          </cell>
        </row>
        <row r="7395">
          <cell r="A7395" t="str">
            <v>R309</v>
          </cell>
          <cell r="B7395" t="str">
            <v>MICCION DOLOROSA, NO ESPECIFICADA</v>
          </cell>
          <cell r="C7395" t="str">
            <v>094</v>
          </cell>
        </row>
        <row r="7396">
          <cell r="A7396" t="str">
            <v>R31</v>
          </cell>
          <cell r="B7396" t="str">
            <v>HEMATURIA, NO ESPECIFICADA</v>
          </cell>
          <cell r="C7396" t="str">
            <v>094</v>
          </cell>
        </row>
        <row r="7397">
          <cell r="A7397" t="str">
            <v>R32</v>
          </cell>
          <cell r="B7397" t="str">
            <v>INCONTINENCIA URINARIA, NO ESPECIFICADA</v>
          </cell>
          <cell r="C7397" t="str">
            <v>094</v>
          </cell>
        </row>
        <row r="7398">
          <cell r="A7398" t="str">
            <v>R33</v>
          </cell>
          <cell r="B7398" t="str">
            <v>RETENCION DE ORINA</v>
          </cell>
          <cell r="C7398" t="str">
            <v>094</v>
          </cell>
        </row>
        <row r="7399">
          <cell r="A7399" t="str">
            <v>R34</v>
          </cell>
          <cell r="B7399" t="str">
            <v>ANURIA Y OLIGURIA</v>
          </cell>
          <cell r="C7399" t="str">
            <v>094</v>
          </cell>
        </row>
        <row r="7400">
          <cell r="A7400" t="str">
            <v>R35</v>
          </cell>
          <cell r="B7400" t="str">
            <v>POLIURIA</v>
          </cell>
          <cell r="C7400" t="str">
            <v>094</v>
          </cell>
        </row>
        <row r="7401">
          <cell r="A7401" t="str">
            <v>R36</v>
          </cell>
          <cell r="B7401" t="str">
            <v>DESCARGA URETRAL</v>
          </cell>
          <cell r="C7401" t="str">
            <v>094</v>
          </cell>
        </row>
        <row r="7402">
          <cell r="A7402" t="str">
            <v>R39</v>
          </cell>
          <cell r="B7402" t="str">
            <v>OTROS SINTOMAS Y SIGNOS QUE INVOLUCRAN EL SISTEMA URINARIO</v>
          </cell>
          <cell r="C7402" t="str">
            <v>094</v>
          </cell>
        </row>
        <row r="7403">
          <cell r="A7403" t="str">
            <v>R390</v>
          </cell>
          <cell r="B7403" t="str">
            <v>EXTRAVASACION DE LA ORINA</v>
          </cell>
          <cell r="C7403" t="str">
            <v>094</v>
          </cell>
        </row>
        <row r="7404">
          <cell r="A7404" t="str">
            <v>R391</v>
          </cell>
          <cell r="B7404" t="str">
            <v>OTRAS DIFICULTADES DE LA MICCION</v>
          </cell>
          <cell r="C7404" t="str">
            <v>094</v>
          </cell>
        </row>
        <row r="7405">
          <cell r="A7405" t="str">
            <v>R392</v>
          </cell>
          <cell r="B7405" t="str">
            <v>UREMIA EXTRARRENAL</v>
          </cell>
          <cell r="C7405" t="str">
            <v>094</v>
          </cell>
        </row>
        <row r="7406">
          <cell r="A7406" t="str">
            <v>R398</v>
          </cell>
          <cell r="B7406" t="str">
            <v>OTROS SINTOMAS Y SIGNOS QUE INVOLUCRAN EL SISTEMA URINARIO Y LOS NO ES</v>
          </cell>
          <cell r="C7406" t="str">
            <v>094</v>
          </cell>
        </row>
        <row r="7407">
          <cell r="A7407" t="str">
            <v>R40</v>
          </cell>
          <cell r="B7407" t="str">
            <v>SOMNOLENCIA, ESTUPOR Y COMA</v>
          </cell>
          <cell r="C7407" t="str">
            <v>094</v>
          </cell>
        </row>
        <row r="7408">
          <cell r="A7408" t="str">
            <v>R400</v>
          </cell>
          <cell r="B7408" t="str">
            <v>SOMNLENCIA</v>
          </cell>
          <cell r="C7408" t="str">
            <v>094</v>
          </cell>
        </row>
        <row r="7409">
          <cell r="A7409" t="str">
            <v>R401</v>
          </cell>
          <cell r="B7409" t="str">
            <v>ESTUPOR</v>
          </cell>
          <cell r="C7409" t="str">
            <v>094</v>
          </cell>
        </row>
        <row r="7410">
          <cell r="A7410" t="str">
            <v>R402</v>
          </cell>
          <cell r="B7410" t="str">
            <v>COMA, NO ESPECIFICADO</v>
          </cell>
          <cell r="C7410" t="str">
            <v>094</v>
          </cell>
        </row>
        <row r="7411">
          <cell r="A7411" t="str">
            <v>R41</v>
          </cell>
          <cell r="B7411" t="str">
            <v>OTROS SINTOMAS Y SIGNOS QUE INVOLUCRAN LA FUNCION COGNOSCITIVA Y LA CO</v>
          </cell>
          <cell r="C7411" t="str">
            <v>094</v>
          </cell>
        </row>
        <row r="7412">
          <cell r="A7412" t="str">
            <v>R410</v>
          </cell>
          <cell r="B7412" t="str">
            <v>DESORIENTACION NO ESPECIFICADA</v>
          </cell>
          <cell r="C7412" t="str">
            <v>094</v>
          </cell>
        </row>
        <row r="7413">
          <cell r="A7413" t="str">
            <v>R411</v>
          </cell>
          <cell r="B7413" t="str">
            <v>AMNESIA ANTEROGRADA</v>
          </cell>
          <cell r="C7413" t="str">
            <v>094</v>
          </cell>
        </row>
        <row r="7414">
          <cell r="A7414" t="str">
            <v>R412</v>
          </cell>
          <cell r="B7414" t="str">
            <v>AMNESIA RETROGADA</v>
          </cell>
          <cell r="C7414" t="str">
            <v>094</v>
          </cell>
        </row>
        <row r="7415">
          <cell r="A7415" t="str">
            <v>R413</v>
          </cell>
          <cell r="B7415" t="str">
            <v>OTRA AMNESIA</v>
          </cell>
          <cell r="C7415" t="str">
            <v>094</v>
          </cell>
        </row>
        <row r="7416">
          <cell r="A7416" t="str">
            <v>R418</v>
          </cell>
          <cell r="B7416" t="str">
            <v>OTROS SINTOMAS Y SIGNOS QUE INVOLUCRAN LA FUNCION COGNOSCITIVA Y LA</v>
          </cell>
          <cell r="C7416" t="str">
            <v>094</v>
          </cell>
        </row>
        <row r="7417">
          <cell r="A7417" t="str">
            <v>R42</v>
          </cell>
          <cell r="B7417" t="str">
            <v>MAREO Y DESVANECIMIENTO</v>
          </cell>
          <cell r="C7417" t="str">
            <v>094</v>
          </cell>
        </row>
        <row r="7418">
          <cell r="A7418" t="str">
            <v>R43</v>
          </cell>
          <cell r="B7418" t="str">
            <v>TRASTORNOS DEL OLFATO Y GUSTO</v>
          </cell>
          <cell r="C7418" t="str">
            <v>094</v>
          </cell>
        </row>
        <row r="7419">
          <cell r="A7419" t="str">
            <v>R430</v>
          </cell>
          <cell r="B7419" t="str">
            <v>ANOSMIA</v>
          </cell>
          <cell r="C7419" t="str">
            <v>094</v>
          </cell>
        </row>
        <row r="7420">
          <cell r="A7420" t="str">
            <v>R431</v>
          </cell>
          <cell r="B7420" t="str">
            <v>PAROSMIA</v>
          </cell>
          <cell r="C7420" t="str">
            <v>094</v>
          </cell>
        </row>
        <row r="7421">
          <cell r="A7421" t="str">
            <v>R432</v>
          </cell>
          <cell r="B7421" t="str">
            <v>PARAGEUSIA</v>
          </cell>
          <cell r="C7421" t="str">
            <v>094</v>
          </cell>
        </row>
        <row r="7422">
          <cell r="A7422" t="str">
            <v>R438</v>
          </cell>
          <cell r="B7422" t="str">
            <v>OTRAS ALTERACIONES DEL GUSTO Y DEL OLFATO Y LAS NO ESPECIFICADAS</v>
          </cell>
          <cell r="C7422" t="str">
            <v>094</v>
          </cell>
        </row>
        <row r="7423">
          <cell r="A7423" t="str">
            <v>R44</v>
          </cell>
          <cell r="B7423" t="str">
            <v>OTROS SINTOMAS Y SIGNOS QUE UNVOLUCRAN LAS SENSACIONES Y PERCEPCIONES</v>
          </cell>
          <cell r="C7423" t="str">
            <v>094</v>
          </cell>
        </row>
        <row r="7424">
          <cell r="A7424" t="str">
            <v>R440</v>
          </cell>
          <cell r="B7424" t="str">
            <v>ALUCINACIONES AUDITIVAS</v>
          </cell>
          <cell r="C7424" t="str">
            <v>094</v>
          </cell>
        </row>
        <row r="7425">
          <cell r="A7425" t="str">
            <v>R441</v>
          </cell>
          <cell r="B7425" t="str">
            <v>ALUCINACIONES VISUALES</v>
          </cell>
          <cell r="C7425" t="str">
            <v>094</v>
          </cell>
        </row>
        <row r="7426">
          <cell r="A7426" t="str">
            <v>R442</v>
          </cell>
          <cell r="B7426" t="str">
            <v>OTRAS ALUCINACIONES</v>
          </cell>
          <cell r="C7426" t="str">
            <v>094</v>
          </cell>
        </row>
        <row r="7427">
          <cell r="A7427" t="str">
            <v>R443</v>
          </cell>
          <cell r="B7427" t="str">
            <v>ALUCINACIONES, NO ESPECIFICADAS</v>
          </cell>
          <cell r="C7427" t="str">
            <v>094</v>
          </cell>
        </row>
        <row r="7428">
          <cell r="A7428" t="str">
            <v>R448</v>
          </cell>
          <cell r="B7428" t="str">
            <v>OTROS SINTOMAS Y SIGNOS QUE INVOLUCRAN LAS SENSACIONES Y PERCEPCIONES</v>
          </cell>
          <cell r="C7428" t="str">
            <v>094</v>
          </cell>
        </row>
        <row r="7429">
          <cell r="A7429" t="str">
            <v>R45</v>
          </cell>
          <cell r="B7429" t="str">
            <v>SINTOMAS Y SIGNOS QUE INVOLUCRAN EL ESTADO AMOCIONAL</v>
          </cell>
          <cell r="C7429" t="str">
            <v>094</v>
          </cell>
        </row>
        <row r="7430">
          <cell r="A7430" t="str">
            <v>R450</v>
          </cell>
          <cell r="B7430" t="str">
            <v>NERVIOSISMO</v>
          </cell>
          <cell r="C7430" t="str">
            <v>094</v>
          </cell>
        </row>
        <row r="7431">
          <cell r="A7431" t="str">
            <v>R451</v>
          </cell>
          <cell r="B7431" t="str">
            <v>INQUIETUD Y AGITACION</v>
          </cell>
          <cell r="C7431" t="str">
            <v>094</v>
          </cell>
        </row>
        <row r="7432">
          <cell r="A7432" t="str">
            <v>R452</v>
          </cell>
          <cell r="B7432" t="str">
            <v>INFELICIDAD</v>
          </cell>
          <cell r="C7432" t="str">
            <v>094</v>
          </cell>
        </row>
        <row r="7433">
          <cell r="A7433" t="str">
            <v>R453</v>
          </cell>
          <cell r="B7433" t="str">
            <v>DESMORALIZACION Y APATIA</v>
          </cell>
          <cell r="C7433" t="str">
            <v>094</v>
          </cell>
        </row>
        <row r="7434">
          <cell r="A7434" t="str">
            <v>R454</v>
          </cell>
          <cell r="B7434" t="str">
            <v>IRRITABILIDAD Y ENOJO</v>
          </cell>
          <cell r="C7434" t="str">
            <v>094</v>
          </cell>
        </row>
        <row r="7435">
          <cell r="A7435" t="str">
            <v>R455</v>
          </cell>
          <cell r="B7435" t="str">
            <v>HOSTILIDAD</v>
          </cell>
          <cell r="C7435" t="str">
            <v>094</v>
          </cell>
        </row>
        <row r="7436">
          <cell r="A7436" t="str">
            <v>R456</v>
          </cell>
          <cell r="B7436" t="str">
            <v>VIOLENCIA FISICA</v>
          </cell>
          <cell r="C7436" t="str">
            <v>094</v>
          </cell>
        </row>
        <row r="7437">
          <cell r="A7437" t="str">
            <v>R457</v>
          </cell>
          <cell r="B7437" t="str">
            <v>TENSION Y ESTADO DE CHOQUE EMOCIONAL, NO ESPECIFICADO</v>
          </cell>
          <cell r="C7437" t="str">
            <v>094</v>
          </cell>
        </row>
        <row r="7438">
          <cell r="A7438" t="str">
            <v>R458</v>
          </cell>
          <cell r="B7438" t="str">
            <v>OTROS SINTOMAS Y SIGNOS QUE INVOLUCRAN EL ESTADO EMOCIONAL</v>
          </cell>
          <cell r="C7438" t="str">
            <v>094</v>
          </cell>
        </row>
        <row r="7439">
          <cell r="A7439" t="str">
            <v>R46</v>
          </cell>
          <cell r="B7439" t="str">
            <v>SINTOMAS Y SIGNOS QUE INVOLUCRAN LA APARIENCIA Y EL COMPORTAMIENTO</v>
          </cell>
          <cell r="C7439" t="str">
            <v>094</v>
          </cell>
        </row>
        <row r="7440">
          <cell r="A7440" t="str">
            <v>R460</v>
          </cell>
          <cell r="B7440" t="str">
            <v>MUY BAJO NIVEL DE HIGIENE PERSONAL</v>
          </cell>
          <cell r="C7440" t="str">
            <v>094</v>
          </cell>
        </row>
        <row r="7441">
          <cell r="A7441" t="str">
            <v>R461</v>
          </cell>
          <cell r="B7441" t="str">
            <v>APARIENCIA PERSONAL EXTRAÑA</v>
          </cell>
          <cell r="C7441" t="str">
            <v>094</v>
          </cell>
        </row>
        <row r="7442">
          <cell r="A7442" t="str">
            <v>R462</v>
          </cell>
          <cell r="B7442" t="str">
            <v>CONDUCTA EXTRAÑA E INEXPLICABLE</v>
          </cell>
          <cell r="C7442" t="str">
            <v>094</v>
          </cell>
        </row>
        <row r="7443">
          <cell r="A7443" t="str">
            <v>R463</v>
          </cell>
          <cell r="B7443" t="str">
            <v>HIPERACTIVIDAD</v>
          </cell>
          <cell r="C7443" t="str">
            <v>094</v>
          </cell>
        </row>
        <row r="7444">
          <cell r="A7444" t="str">
            <v>R464</v>
          </cell>
          <cell r="B7444" t="str">
            <v>LENTITUD Y POBRE RESPUESTA</v>
          </cell>
          <cell r="C7444" t="str">
            <v>094</v>
          </cell>
        </row>
        <row r="7445">
          <cell r="A7445" t="str">
            <v>R465</v>
          </cell>
          <cell r="B7445" t="str">
            <v>SUSPICACIA Y EVASIVIDAD MARCADAS</v>
          </cell>
          <cell r="C7445" t="str">
            <v>094</v>
          </cell>
        </row>
        <row r="7446">
          <cell r="A7446" t="str">
            <v>R466</v>
          </cell>
          <cell r="B7446" t="str">
            <v>PREOCUPACION INDEBIDA POR SUCESOS QUE CAUSAN TENSION</v>
          </cell>
          <cell r="C7446" t="str">
            <v>094</v>
          </cell>
        </row>
        <row r="7447">
          <cell r="A7447" t="str">
            <v>R467</v>
          </cell>
          <cell r="B7447" t="str">
            <v>VERBOSIDAD Y DETALLES CIRCUNSTANCIALES QUE OSCURECEN LA RAZON DE LA CO</v>
          </cell>
          <cell r="C7447" t="str">
            <v>094</v>
          </cell>
        </row>
        <row r="7448">
          <cell r="A7448" t="str">
            <v>R468</v>
          </cell>
          <cell r="B7448" t="str">
            <v>OTROS SINTOMAS Y SIGNOS QUE INVOLUCRAN LA APARIENCIA Y EL COMPORTAMIEN</v>
          </cell>
          <cell r="C7448" t="str">
            <v>094</v>
          </cell>
        </row>
        <row r="7449">
          <cell r="A7449" t="str">
            <v>R47</v>
          </cell>
          <cell r="B7449" t="str">
            <v>ALTERACION DEL HABLA, NO CLASIFICADAS EN OTRA PARTE</v>
          </cell>
          <cell r="C7449" t="str">
            <v>094</v>
          </cell>
        </row>
        <row r="7450">
          <cell r="A7450" t="str">
            <v>R470</v>
          </cell>
          <cell r="B7450" t="str">
            <v>DISFASIA Y AFASIA</v>
          </cell>
          <cell r="C7450" t="str">
            <v>094</v>
          </cell>
        </row>
        <row r="7451">
          <cell r="A7451" t="str">
            <v>R471</v>
          </cell>
          <cell r="B7451" t="str">
            <v>DISARTRIA Y ANARTRIA</v>
          </cell>
          <cell r="C7451" t="str">
            <v>094</v>
          </cell>
        </row>
        <row r="7452">
          <cell r="A7452" t="str">
            <v>R478</v>
          </cell>
          <cell r="B7452" t="str">
            <v>OTRAS ALTERACIONES DEL HABLA Y LAS NO ESPECIFICADAS</v>
          </cell>
          <cell r="C7452" t="str">
            <v>094</v>
          </cell>
        </row>
        <row r="7453">
          <cell r="A7453" t="str">
            <v>R48</v>
          </cell>
          <cell r="B7453" t="str">
            <v>DISLEXIA Y OTRAS DISFUNCIONES SIMBOLICAS, NO CLASIFICADAS EN OTRA PART</v>
          </cell>
          <cell r="C7453" t="str">
            <v>094</v>
          </cell>
        </row>
        <row r="7454">
          <cell r="A7454" t="str">
            <v>R480</v>
          </cell>
          <cell r="B7454" t="str">
            <v>DISLEXIA Y ALEXIA</v>
          </cell>
          <cell r="C7454" t="str">
            <v>094</v>
          </cell>
        </row>
        <row r="7455">
          <cell r="A7455" t="str">
            <v>R481</v>
          </cell>
          <cell r="B7455" t="str">
            <v>AGNOSIA</v>
          </cell>
          <cell r="C7455" t="str">
            <v>094</v>
          </cell>
        </row>
        <row r="7456">
          <cell r="A7456" t="str">
            <v>R482</v>
          </cell>
          <cell r="B7456" t="str">
            <v>APRAXIA</v>
          </cell>
          <cell r="C7456" t="str">
            <v>094</v>
          </cell>
        </row>
        <row r="7457">
          <cell r="A7457" t="str">
            <v>R488</v>
          </cell>
          <cell r="B7457" t="str">
            <v>OTRAS DISFUNCIONES SIMBOLICAS Y LAS NO ESPECIFICADAS</v>
          </cell>
          <cell r="C7457" t="str">
            <v>094</v>
          </cell>
        </row>
        <row r="7458">
          <cell r="A7458" t="str">
            <v>R49</v>
          </cell>
          <cell r="B7458" t="str">
            <v>ALTERACIONES DE LA VOZ</v>
          </cell>
          <cell r="C7458" t="str">
            <v>094</v>
          </cell>
        </row>
        <row r="7459">
          <cell r="A7459" t="str">
            <v>R490</v>
          </cell>
          <cell r="B7459" t="str">
            <v>DISFONIA</v>
          </cell>
          <cell r="C7459" t="str">
            <v>094</v>
          </cell>
        </row>
        <row r="7460">
          <cell r="A7460" t="str">
            <v>R491</v>
          </cell>
          <cell r="B7460" t="str">
            <v>AFONIA</v>
          </cell>
          <cell r="C7460" t="str">
            <v>094</v>
          </cell>
        </row>
        <row r="7461">
          <cell r="A7461" t="str">
            <v>R492</v>
          </cell>
          <cell r="B7461" t="str">
            <v>HIPERNASALIDAD E HIPONASALIDAD</v>
          </cell>
          <cell r="C7461" t="str">
            <v>094</v>
          </cell>
        </row>
        <row r="7462">
          <cell r="A7462" t="str">
            <v>R498</v>
          </cell>
          <cell r="B7462" t="str">
            <v>OTRAS ALTERACIONES DE LA VOZ Y LAS NO ESPECIFICADAS</v>
          </cell>
          <cell r="C7462" t="str">
            <v>094</v>
          </cell>
        </row>
        <row r="7463">
          <cell r="A7463" t="str">
            <v>R50</v>
          </cell>
          <cell r="B7463" t="str">
            <v>FIEBRE DE ORIGEN DESCONOCIDO</v>
          </cell>
          <cell r="C7463" t="str">
            <v>094</v>
          </cell>
        </row>
        <row r="7464">
          <cell r="A7464" t="str">
            <v>R500</v>
          </cell>
          <cell r="B7464" t="str">
            <v>FIEBRE CON ESCALOFRIO</v>
          </cell>
          <cell r="C7464" t="str">
            <v>094</v>
          </cell>
        </row>
        <row r="7465">
          <cell r="A7465" t="str">
            <v>R501</v>
          </cell>
          <cell r="B7465" t="str">
            <v>FIEBRE PERSISTENTE</v>
          </cell>
          <cell r="C7465" t="str">
            <v>094</v>
          </cell>
        </row>
        <row r="7466">
          <cell r="A7466" t="str">
            <v>R509</v>
          </cell>
          <cell r="B7466" t="str">
            <v>FIEBRE, NO ESPECIFICADA</v>
          </cell>
          <cell r="C7466" t="str">
            <v>094</v>
          </cell>
        </row>
        <row r="7467">
          <cell r="A7467" t="str">
            <v>R51</v>
          </cell>
          <cell r="B7467" t="str">
            <v>CEFALEA</v>
          </cell>
          <cell r="C7467" t="str">
            <v>094</v>
          </cell>
        </row>
        <row r="7468">
          <cell r="A7468" t="str">
            <v>R52</v>
          </cell>
          <cell r="B7468" t="str">
            <v>DOLOR, NO CLASIFICADO EN OTRA PARTE</v>
          </cell>
          <cell r="C7468" t="str">
            <v>094</v>
          </cell>
        </row>
        <row r="7469">
          <cell r="A7469" t="str">
            <v>R520</v>
          </cell>
          <cell r="B7469" t="str">
            <v>DOLOR AGUDO</v>
          </cell>
          <cell r="C7469" t="str">
            <v>094</v>
          </cell>
        </row>
        <row r="7470">
          <cell r="A7470" t="str">
            <v>R521</v>
          </cell>
          <cell r="B7470" t="str">
            <v>DOLOR CRONICO INTRATABLE</v>
          </cell>
          <cell r="C7470" t="str">
            <v>094</v>
          </cell>
        </row>
        <row r="7471">
          <cell r="A7471" t="str">
            <v>R522</v>
          </cell>
          <cell r="B7471" t="str">
            <v>OTRO DOLOR CRONICO</v>
          </cell>
          <cell r="C7471" t="str">
            <v>094</v>
          </cell>
        </row>
        <row r="7472">
          <cell r="A7472" t="str">
            <v>R529</v>
          </cell>
          <cell r="B7472" t="str">
            <v>DOLOR, NO ESPECIFICADO</v>
          </cell>
          <cell r="C7472" t="str">
            <v>094</v>
          </cell>
        </row>
        <row r="7473">
          <cell r="A7473" t="str">
            <v>R53</v>
          </cell>
          <cell r="B7473" t="str">
            <v>MALESTAR Y FATIGA</v>
          </cell>
          <cell r="C7473" t="str">
            <v>094</v>
          </cell>
        </row>
        <row r="7474">
          <cell r="A7474" t="str">
            <v>R54</v>
          </cell>
          <cell r="B7474" t="str">
            <v>SENILIDAD</v>
          </cell>
          <cell r="C7474" t="str">
            <v>094</v>
          </cell>
        </row>
        <row r="7475">
          <cell r="A7475" t="str">
            <v>R55</v>
          </cell>
          <cell r="B7475" t="str">
            <v>SINCOPE Y COLAPSO</v>
          </cell>
          <cell r="C7475" t="str">
            <v>094</v>
          </cell>
        </row>
        <row r="7476">
          <cell r="A7476" t="str">
            <v>R56</v>
          </cell>
          <cell r="B7476" t="str">
            <v>CONVULSIONES, NO CLASIFICADAS EN OTRA PARTE</v>
          </cell>
          <cell r="C7476" t="str">
            <v>094</v>
          </cell>
        </row>
        <row r="7477">
          <cell r="A7477" t="str">
            <v>R560</v>
          </cell>
          <cell r="B7477" t="str">
            <v>CONVULSIONES FEBRILES</v>
          </cell>
          <cell r="C7477" t="str">
            <v>094</v>
          </cell>
        </row>
        <row r="7478">
          <cell r="A7478" t="str">
            <v>R568</v>
          </cell>
          <cell r="B7478" t="str">
            <v>OTRAS CONVULSIONES Y LAS NO ESPECIFICADAS</v>
          </cell>
          <cell r="C7478" t="str">
            <v>094</v>
          </cell>
        </row>
        <row r="7479">
          <cell r="A7479" t="str">
            <v>R57</v>
          </cell>
          <cell r="B7479" t="str">
            <v>CHOQUE, NO CLASIFICADO EN OTRA PARTE</v>
          </cell>
          <cell r="C7479" t="str">
            <v>094</v>
          </cell>
        </row>
        <row r="7480">
          <cell r="A7480" t="str">
            <v>R570</v>
          </cell>
          <cell r="B7480" t="str">
            <v>CHOQUE CARDIOGENICO</v>
          </cell>
          <cell r="C7480" t="str">
            <v>094</v>
          </cell>
        </row>
        <row r="7481">
          <cell r="A7481" t="str">
            <v>R571</v>
          </cell>
          <cell r="B7481" t="str">
            <v>CHOQUE HIPOVOLEMICO</v>
          </cell>
          <cell r="C7481" t="str">
            <v>094</v>
          </cell>
        </row>
        <row r="7482">
          <cell r="A7482" t="str">
            <v>R578</v>
          </cell>
          <cell r="B7482" t="str">
            <v>OTRAS FORMAS DE CHOQUE</v>
          </cell>
          <cell r="C7482" t="str">
            <v>094</v>
          </cell>
        </row>
        <row r="7483">
          <cell r="A7483" t="str">
            <v>R579</v>
          </cell>
          <cell r="B7483" t="str">
            <v>CHOQUE, NO ESPECIFICADO</v>
          </cell>
          <cell r="C7483" t="str">
            <v>094</v>
          </cell>
        </row>
        <row r="7484">
          <cell r="A7484" t="str">
            <v>R58</v>
          </cell>
          <cell r="B7484" t="str">
            <v>HEMORRAGIA, NO CLASIFICADA EN OTRA PARTE</v>
          </cell>
          <cell r="C7484" t="str">
            <v>094</v>
          </cell>
        </row>
        <row r="7485">
          <cell r="A7485" t="str">
            <v>R59</v>
          </cell>
          <cell r="B7485" t="str">
            <v>ADENOMEGALIA</v>
          </cell>
          <cell r="C7485" t="str">
            <v>094</v>
          </cell>
        </row>
        <row r="7486">
          <cell r="A7486" t="str">
            <v>R590</v>
          </cell>
          <cell r="B7486" t="str">
            <v>ADENOMEGALIA LOCALIZADA</v>
          </cell>
          <cell r="C7486" t="str">
            <v>094</v>
          </cell>
        </row>
        <row r="7487">
          <cell r="A7487" t="str">
            <v>R591</v>
          </cell>
          <cell r="B7487" t="str">
            <v>ADENOMEGALIA GENERALIZADA</v>
          </cell>
          <cell r="C7487" t="str">
            <v>094</v>
          </cell>
        </row>
        <row r="7488">
          <cell r="A7488" t="str">
            <v>R599</v>
          </cell>
          <cell r="B7488" t="str">
            <v>ADENOMEGALIA, NO ESPECIFICADA</v>
          </cell>
          <cell r="C7488" t="str">
            <v>094</v>
          </cell>
        </row>
        <row r="7489">
          <cell r="A7489" t="str">
            <v>R60</v>
          </cell>
          <cell r="B7489" t="str">
            <v>EDEMA, NO CLASIFICADO EN OTRA PARTE</v>
          </cell>
          <cell r="C7489" t="str">
            <v>094</v>
          </cell>
        </row>
        <row r="7490">
          <cell r="A7490" t="str">
            <v>R600</v>
          </cell>
          <cell r="B7490" t="str">
            <v>EDEMA LOCALIZADO</v>
          </cell>
          <cell r="C7490" t="str">
            <v>094</v>
          </cell>
        </row>
        <row r="7491">
          <cell r="A7491" t="str">
            <v>R601</v>
          </cell>
          <cell r="B7491" t="str">
            <v>EDEMA GENERALIZADO</v>
          </cell>
          <cell r="C7491" t="str">
            <v>094</v>
          </cell>
        </row>
        <row r="7492">
          <cell r="A7492" t="str">
            <v>R609</v>
          </cell>
          <cell r="B7492" t="str">
            <v>EDEMA, NO ESPECIFICADO</v>
          </cell>
          <cell r="C7492" t="str">
            <v>094</v>
          </cell>
        </row>
        <row r="7493">
          <cell r="A7493" t="str">
            <v>R61</v>
          </cell>
          <cell r="B7493" t="str">
            <v>HIPERHIDROSIS</v>
          </cell>
          <cell r="C7493" t="str">
            <v>094</v>
          </cell>
        </row>
        <row r="7494">
          <cell r="A7494" t="str">
            <v>R610</v>
          </cell>
          <cell r="B7494" t="str">
            <v>HIPERHIDROSIS LOCALIZADA</v>
          </cell>
          <cell r="C7494" t="str">
            <v>094</v>
          </cell>
        </row>
        <row r="7495">
          <cell r="A7495" t="str">
            <v>R611</v>
          </cell>
          <cell r="B7495" t="str">
            <v>HIPERHIDROSIS GENERALIZADA</v>
          </cell>
          <cell r="C7495" t="str">
            <v>094</v>
          </cell>
        </row>
        <row r="7496">
          <cell r="A7496" t="str">
            <v>R619</v>
          </cell>
          <cell r="B7496" t="str">
            <v>HIPERHIDROSIS, NO ESPECIFICADA</v>
          </cell>
          <cell r="C7496" t="str">
            <v>094</v>
          </cell>
        </row>
        <row r="7497">
          <cell r="A7497" t="str">
            <v>R62</v>
          </cell>
          <cell r="B7497" t="str">
            <v>FALTA DEL DESARROLLO FISIOLOGICO NORMAL ESPERADO</v>
          </cell>
          <cell r="C7497" t="str">
            <v>094</v>
          </cell>
        </row>
        <row r="7498">
          <cell r="A7498" t="str">
            <v>R620</v>
          </cell>
          <cell r="B7498" t="str">
            <v>RETARDO DEL DESARROLLO</v>
          </cell>
          <cell r="C7498" t="str">
            <v>094</v>
          </cell>
        </row>
        <row r="7499">
          <cell r="A7499" t="str">
            <v>R628</v>
          </cell>
          <cell r="B7499" t="str">
            <v>OTRAS FALTAS DEL DESARROLLO FISIOLOGICO NORMAL ESPERADO</v>
          </cell>
          <cell r="C7499" t="str">
            <v>094</v>
          </cell>
        </row>
        <row r="7500">
          <cell r="A7500" t="str">
            <v>R629</v>
          </cell>
          <cell r="B7500" t="str">
            <v>FALTA DEL DESARROLLO FISIOLOGICO NORMAL ESPERADO, SIN OTRA ESPECIFIC</v>
          </cell>
          <cell r="C7500" t="str">
            <v>094</v>
          </cell>
        </row>
        <row r="7501">
          <cell r="A7501" t="str">
            <v>R63</v>
          </cell>
          <cell r="B7501" t="str">
            <v>SINTOMAS Y SIGNOS CONCERNIENTES A LA ALIMENTACION Y A LA INGESTION DE</v>
          </cell>
          <cell r="C7501" t="str">
            <v>094</v>
          </cell>
        </row>
        <row r="7502">
          <cell r="A7502" t="str">
            <v>R630</v>
          </cell>
          <cell r="B7502" t="str">
            <v>ANOREXIA</v>
          </cell>
          <cell r="C7502" t="str">
            <v>094</v>
          </cell>
        </row>
        <row r="7503">
          <cell r="A7503" t="str">
            <v>R631</v>
          </cell>
          <cell r="B7503" t="str">
            <v>POLIDIPSIA</v>
          </cell>
          <cell r="C7503" t="str">
            <v>094</v>
          </cell>
        </row>
        <row r="7504">
          <cell r="A7504" t="str">
            <v>R632</v>
          </cell>
          <cell r="B7504" t="str">
            <v>POLIFAGIA</v>
          </cell>
          <cell r="C7504" t="str">
            <v>094</v>
          </cell>
        </row>
        <row r="7505">
          <cell r="A7505" t="str">
            <v>R633</v>
          </cell>
          <cell r="B7505" t="str">
            <v>DIFICULTADES Y MALA ADMINISTRACION DE LA ALIMENTACION</v>
          </cell>
          <cell r="C7505" t="str">
            <v>094</v>
          </cell>
        </row>
        <row r="7506">
          <cell r="A7506" t="str">
            <v>R634</v>
          </cell>
          <cell r="B7506" t="str">
            <v>PERDIDA ANORMAL DE PESO</v>
          </cell>
          <cell r="C7506" t="str">
            <v>094</v>
          </cell>
        </row>
        <row r="7507">
          <cell r="A7507" t="str">
            <v>R635</v>
          </cell>
          <cell r="B7507" t="str">
            <v>AUMENTO ANORMAL DE PESO</v>
          </cell>
          <cell r="C7507" t="str">
            <v>094</v>
          </cell>
        </row>
        <row r="7508">
          <cell r="A7508" t="str">
            <v>R638</v>
          </cell>
          <cell r="B7508" t="str">
            <v>OTROS SINTOMAS Y SIGNOS CONCERNIENTES A LA ALIMENTACION Y A LA INGESTI</v>
          </cell>
          <cell r="C7508" t="str">
            <v>094</v>
          </cell>
        </row>
        <row r="7509">
          <cell r="A7509" t="str">
            <v>R64</v>
          </cell>
          <cell r="B7509" t="str">
            <v>CAQUEXIA</v>
          </cell>
          <cell r="C7509" t="str">
            <v>094</v>
          </cell>
        </row>
        <row r="7510">
          <cell r="A7510" t="str">
            <v>R68</v>
          </cell>
          <cell r="B7510" t="str">
            <v>OTROS SINTOMAS Y SIGNOS GENERALES</v>
          </cell>
          <cell r="C7510" t="str">
            <v>094</v>
          </cell>
        </row>
        <row r="7511">
          <cell r="A7511" t="str">
            <v>R680</v>
          </cell>
          <cell r="B7511" t="str">
            <v>HIPOTERMIA NO ASOCIADA CON BAJA TEMPERATURA DEL AMBIENTE</v>
          </cell>
          <cell r="C7511" t="str">
            <v>094</v>
          </cell>
        </row>
        <row r="7512">
          <cell r="A7512" t="str">
            <v>R681</v>
          </cell>
          <cell r="B7512" t="str">
            <v>SINTOMAS NO ESPECIFICOS PROPIOS DE LA INFANCIA</v>
          </cell>
          <cell r="C7512" t="str">
            <v>094</v>
          </cell>
        </row>
        <row r="7513">
          <cell r="A7513" t="str">
            <v>R683</v>
          </cell>
          <cell r="B7513" t="str">
            <v>DEDOS DE LA MANO DEFORMES</v>
          </cell>
          <cell r="C7513" t="str">
            <v>094</v>
          </cell>
        </row>
        <row r="7514">
          <cell r="A7514" t="str">
            <v>R688</v>
          </cell>
          <cell r="B7514" t="str">
            <v>OTROS SINTOMAS Y SIGNOS GENERALES ESPECIFICADOS</v>
          </cell>
          <cell r="C7514" t="str">
            <v>094</v>
          </cell>
        </row>
        <row r="7515">
          <cell r="A7515" t="str">
            <v>R69</v>
          </cell>
          <cell r="B7515" t="str">
            <v>CAUSAS DE MORBILIDAD DESCONOCIDAS Y NO ESPECIFICADAS</v>
          </cell>
          <cell r="C7515" t="str">
            <v>094</v>
          </cell>
        </row>
        <row r="7516">
          <cell r="A7516" t="str">
            <v>R70</v>
          </cell>
          <cell r="B7516" t="str">
            <v>VELOCIDAD DE ERITROSEDIMENTACION ELEVADA Y OTRAS ANORMALIDADES DE LA</v>
          </cell>
          <cell r="C7516" t="str">
            <v>094</v>
          </cell>
        </row>
        <row r="7517">
          <cell r="A7517" t="str">
            <v>R700</v>
          </cell>
          <cell r="B7517" t="str">
            <v>VELOCIDAD DE ERITROSEDIMENTACION ELEVADA</v>
          </cell>
          <cell r="C7517" t="str">
            <v>094</v>
          </cell>
        </row>
        <row r="7518">
          <cell r="A7518" t="str">
            <v>R701</v>
          </cell>
          <cell r="B7518" t="str">
            <v>VISCOSIDAD PLASMATICA ANORMAL</v>
          </cell>
          <cell r="C7518" t="str">
            <v>094</v>
          </cell>
        </row>
        <row r="7519">
          <cell r="A7519" t="str">
            <v>R71</v>
          </cell>
          <cell r="B7519" t="str">
            <v>ANORMALIDAD DE LOS ERITROCITOS</v>
          </cell>
          <cell r="C7519" t="str">
            <v>094</v>
          </cell>
        </row>
        <row r="7520">
          <cell r="A7520" t="str">
            <v>R72</v>
          </cell>
          <cell r="B7520" t="str">
            <v>ANORMALIDADES DE LOS LEUCOCITOS, NO CLASIFACADAS EN OTRA PARTE</v>
          </cell>
          <cell r="C7520" t="str">
            <v>094</v>
          </cell>
        </row>
        <row r="7521">
          <cell r="A7521" t="str">
            <v>R73</v>
          </cell>
          <cell r="B7521" t="str">
            <v>NIVEL ELEVADO DE GLUCOSA EN SANGRE</v>
          </cell>
          <cell r="C7521" t="str">
            <v>094</v>
          </cell>
        </row>
        <row r="7522">
          <cell r="A7522" t="str">
            <v>R730</v>
          </cell>
          <cell r="B7522" t="str">
            <v>ANORMALIDADES EN LA PRUEBA DE TOLERANCIA A LA GLUCOSA</v>
          </cell>
          <cell r="C7522" t="str">
            <v>094</v>
          </cell>
        </row>
        <row r="7523">
          <cell r="A7523" t="str">
            <v>R739</v>
          </cell>
          <cell r="B7523" t="str">
            <v>HIPERGLICEMIA, NO ESPECIFICADA</v>
          </cell>
          <cell r="C7523" t="str">
            <v>094</v>
          </cell>
        </row>
        <row r="7524">
          <cell r="A7524" t="str">
            <v>R74</v>
          </cell>
          <cell r="B7524" t="str">
            <v>NIVEL ANORMAL DE ENZIMAS EN SUERO</v>
          </cell>
          <cell r="C7524" t="str">
            <v>094</v>
          </cell>
        </row>
        <row r="7525">
          <cell r="A7525" t="str">
            <v>R740</v>
          </cell>
          <cell r="B7525" t="str">
            <v>ELEVACION DE LOS NIVELES DE TRANSAMINASAS O DESHIDROGENASA LACTICA</v>
          </cell>
          <cell r="C7525" t="str">
            <v>094</v>
          </cell>
        </row>
        <row r="7526">
          <cell r="A7526" t="str">
            <v>R748</v>
          </cell>
          <cell r="B7526" t="str">
            <v>NIVELES ANORMALES DE OTRAS ENZIMAS EN SUERO</v>
          </cell>
          <cell r="C7526" t="str">
            <v>094</v>
          </cell>
        </row>
        <row r="7527">
          <cell r="A7527" t="str">
            <v>R749</v>
          </cell>
          <cell r="B7527" t="str">
            <v>NIVEL ANORMAL DE ENZIMAS EN SUERO, NO ESPECIFICADO</v>
          </cell>
          <cell r="C7527" t="str">
            <v>094</v>
          </cell>
        </row>
        <row r="7528">
          <cell r="A7528" t="str">
            <v>R75</v>
          </cell>
          <cell r="B7528" t="str">
            <v>EVIDENCIAS DE LABORATORIO DEL VIRUS DE LA INMUNODEFICIENCIA HUMANA (VI</v>
          </cell>
          <cell r="C7528" t="str">
            <v>094</v>
          </cell>
        </row>
        <row r="7529">
          <cell r="A7529" t="str">
            <v>R76</v>
          </cell>
          <cell r="B7529" t="str">
            <v>OTROS HALLAZGOS INMUNOLOGICOS ANORMALES EN SUERO</v>
          </cell>
          <cell r="C7529" t="str">
            <v>094</v>
          </cell>
        </row>
        <row r="7530">
          <cell r="A7530" t="str">
            <v>R760</v>
          </cell>
          <cell r="B7530" t="str">
            <v>TITULACION ELEVADA DE ANTICUERPOS</v>
          </cell>
          <cell r="C7530" t="str">
            <v>094</v>
          </cell>
        </row>
        <row r="7531">
          <cell r="A7531" t="str">
            <v>R761</v>
          </cell>
          <cell r="B7531" t="str">
            <v>REACCION ANORMAL A LA PRUEBA CON TUBERCULINA</v>
          </cell>
          <cell r="C7531" t="str">
            <v>094</v>
          </cell>
        </row>
        <row r="7532">
          <cell r="A7532" t="str">
            <v>R762</v>
          </cell>
          <cell r="B7532" t="str">
            <v>FALSO POSITIVO EN LA PRUEBA SEROLOGICA PARA SIFILIS</v>
          </cell>
          <cell r="C7532" t="str">
            <v>094</v>
          </cell>
        </row>
        <row r="7533">
          <cell r="A7533" t="str">
            <v>R768</v>
          </cell>
          <cell r="B7533" t="str">
            <v>OTROS HALLAZGOS INMUNOLOGICOS ANORMALES ESPECIFICADOS EN SUERO</v>
          </cell>
          <cell r="C7533" t="str">
            <v>094</v>
          </cell>
        </row>
        <row r="7534">
          <cell r="A7534" t="str">
            <v>R769</v>
          </cell>
          <cell r="B7534" t="str">
            <v>HALLAZGOS INMUNOLOGICOS ANORMALES NO ESPECIFICADOS EN SUERO</v>
          </cell>
          <cell r="C7534" t="str">
            <v>094</v>
          </cell>
        </row>
        <row r="7535">
          <cell r="A7535" t="str">
            <v>R77</v>
          </cell>
          <cell r="B7535" t="str">
            <v>OTRAS ANORMALIDADES DE LAS PROTEINAS PLASMATICAS</v>
          </cell>
          <cell r="C7535" t="str">
            <v>094</v>
          </cell>
        </row>
        <row r="7536">
          <cell r="A7536" t="str">
            <v>R770</v>
          </cell>
          <cell r="B7536" t="str">
            <v>ANORMALIDAD DE LA ALBUMINA</v>
          </cell>
          <cell r="C7536" t="str">
            <v>094</v>
          </cell>
        </row>
        <row r="7537">
          <cell r="A7537" t="str">
            <v>R771</v>
          </cell>
          <cell r="B7537" t="str">
            <v>ANORMALIDAD DE LA GLOBULINA</v>
          </cell>
          <cell r="C7537" t="str">
            <v>094</v>
          </cell>
        </row>
        <row r="7538">
          <cell r="A7538" t="str">
            <v>R772</v>
          </cell>
          <cell r="B7538" t="str">
            <v>ANORMALIDAD DE LA ALFAFETOPROTEINA</v>
          </cell>
          <cell r="C7538" t="str">
            <v>094</v>
          </cell>
        </row>
        <row r="7539">
          <cell r="A7539" t="str">
            <v>R778</v>
          </cell>
          <cell r="B7539" t="str">
            <v>OTRAS ANORMALIDADES ESPECIFICADAS DE LAS PROTEINAS PLASMATICAS</v>
          </cell>
          <cell r="C7539" t="str">
            <v>094</v>
          </cell>
        </row>
        <row r="7540">
          <cell r="A7540" t="str">
            <v>R779</v>
          </cell>
          <cell r="B7540" t="str">
            <v>ANORMALIDADES NO ESPECIFICADAS DE LAS PROTEINAS PLASMATICAS</v>
          </cell>
          <cell r="C7540" t="str">
            <v>094</v>
          </cell>
        </row>
        <row r="7541">
          <cell r="A7541" t="str">
            <v>R78</v>
          </cell>
          <cell r="B7541" t="str">
            <v>HALLAZGOS DE DROGAS Y OTRAS SUSTANCIAS QUE NORMAL/ NO SE ENCUENTRA</v>
          </cell>
          <cell r="C7541" t="str">
            <v>094</v>
          </cell>
        </row>
        <row r="7542">
          <cell r="A7542" t="str">
            <v>R780</v>
          </cell>
          <cell r="B7542" t="str">
            <v>HALLAZGOS DE ALCOHOL EN LA SANGRE</v>
          </cell>
          <cell r="C7542" t="str">
            <v>094</v>
          </cell>
        </row>
        <row r="7543">
          <cell r="A7543" t="str">
            <v>R781</v>
          </cell>
          <cell r="B7543" t="str">
            <v>HALLAZGOS DE DROGAS OPIACEAS EN LA SANGRE</v>
          </cell>
          <cell r="C7543" t="str">
            <v>094</v>
          </cell>
        </row>
        <row r="7544">
          <cell r="A7544" t="str">
            <v>R782</v>
          </cell>
          <cell r="B7544" t="str">
            <v>HALLAZGOS DE COCAINA EN LA SANGRE</v>
          </cell>
          <cell r="C7544" t="str">
            <v>094</v>
          </cell>
        </row>
        <row r="7545">
          <cell r="A7545" t="str">
            <v>R783</v>
          </cell>
          <cell r="B7545" t="str">
            <v>HALLAZGOS DE ALUCINOGENOS EN LA SANFRE</v>
          </cell>
          <cell r="C7545" t="str">
            <v>094</v>
          </cell>
        </row>
        <row r="7546">
          <cell r="A7546" t="str">
            <v>R784</v>
          </cell>
          <cell r="B7546" t="str">
            <v>HALLAZGOS DE OTRAS DROGAS POTENCIALMENTE ADICTIVAS EN LA SANGRE</v>
          </cell>
          <cell r="C7546" t="str">
            <v>094</v>
          </cell>
        </row>
        <row r="7547">
          <cell r="A7547" t="str">
            <v>R785</v>
          </cell>
          <cell r="B7547" t="str">
            <v>HALLAZGOS DE DROGAS PSICOTROPICAS EN LA SANGRE</v>
          </cell>
          <cell r="C7547" t="str">
            <v>094</v>
          </cell>
        </row>
        <row r="7548">
          <cell r="A7548" t="str">
            <v>R786</v>
          </cell>
          <cell r="B7548" t="str">
            <v>HALLAZGOS DE AGENTES ESTEROIDES EN LA SANGRE</v>
          </cell>
          <cell r="C7548" t="str">
            <v>094</v>
          </cell>
        </row>
        <row r="7549">
          <cell r="A7549" t="str">
            <v>R787</v>
          </cell>
          <cell r="B7549" t="str">
            <v>HALLAZGOS DE NIVELES ANORMALES DE METALES PESADOS EN LA SANGRE</v>
          </cell>
          <cell r="C7549" t="str">
            <v>094</v>
          </cell>
        </row>
        <row r="7550">
          <cell r="A7550" t="str">
            <v>R788</v>
          </cell>
          <cell r="B7550" t="str">
            <v>HALLAZGOS DE OTRAS SUTANCIAS ESPECIF.QUE NORMAL/ NO SE ENCUENTRA EN LA</v>
          </cell>
          <cell r="C7550" t="str">
            <v>094</v>
          </cell>
        </row>
        <row r="7551">
          <cell r="A7551" t="str">
            <v>R789</v>
          </cell>
          <cell r="B7551" t="str">
            <v>HALLAZGOS DE SUSTANCIAS NO ESPECIF. QUE NORMAL/ NO SE ENCUENTRA EN LA</v>
          </cell>
          <cell r="C7551" t="str">
            <v>094</v>
          </cell>
        </row>
        <row r="7552">
          <cell r="A7552" t="str">
            <v>R79</v>
          </cell>
          <cell r="B7552" t="str">
            <v>OTROS HALLAZGOS ANORMALES EN LA QUIMICA SANGUINEA</v>
          </cell>
          <cell r="C7552" t="str">
            <v>094</v>
          </cell>
        </row>
        <row r="7553">
          <cell r="A7553" t="str">
            <v>R790</v>
          </cell>
          <cell r="B7553" t="str">
            <v>NIVEL ANORMAL DE MINERAL EN LA SANGRE</v>
          </cell>
          <cell r="C7553" t="str">
            <v>094</v>
          </cell>
        </row>
        <row r="7554">
          <cell r="A7554" t="str">
            <v>R798</v>
          </cell>
          <cell r="B7554" t="str">
            <v>OTROS HALLAZGOS ANORMALES ESPECIF. EN LA QUIMICA SANGUINEA</v>
          </cell>
          <cell r="C7554" t="str">
            <v>094</v>
          </cell>
        </row>
        <row r="7555">
          <cell r="A7555" t="str">
            <v>R799</v>
          </cell>
          <cell r="B7555" t="str">
            <v>HALLAZGOS ANORMAL EN LA QUIMICA SANGUINEA, SIN OTRA ESPECIFICACION</v>
          </cell>
          <cell r="C7555" t="str">
            <v>094</v>
          </cell>
        </row>
        <row r="7556">
          <cell r="A7556" t="str">
            <v>R80</v>
          </cell>
          <cell r="B7556" t="str">
            <v>PROTEINURIA AISLADA</v>
          </cell>
          <cell r="C7556" t="str">
            <v>094</v>
          </cell>
        </row>
        <row r="7557">
          <cell r="A7557" t="str">
            <v>R81</v>
          </cell>
          <cell r="B7557" t="str">
            <v>GLUCOSURIA</v>
          </cell>
          <cell r="C7557" t="str">
            <v>094</v>
          </cell>
        </row>
        <row r="7558">
          <cell r="A7558" t="str">
            <v>R82</v>
          </cell>
          <cell r="B7558" t="str">
            <v>OTROS HALLAZGOS ANORMALES EN LA ORINA</v>
          </cell>
          <cell r="C7558" t="str">
            <v>094</v>
          </cell>
        </row>
        <row r="7559">
          <cell r="A7559" t="str">
            <v>R820</v>
          </cell>
          <cell r="B7559" t="str">
            <v>QUILURIA</v>
          </cell>
          <cell r="C7559" t="str">
            <v>094</v>
          </cell>
        </row>
        <row r="7560">
          <cell r="A7560" t="str">
            <v>R821</v>
          </cell>
          <cell r="B7560" t="str">
            <v>MIOGLOBINURIA</v>
          </cell>
          <cell r="C7560" t="str">
            <v>094</v>
          </cell>
        </row>
        <row r="7561">
          <cell r="A7561" t="str">
            <v>R822</v>
          </cell>
          <cell r="B7561" t="str">
            <v>BILIURIA</v>
          </cell>
          <cell r="C7561" t="str">
            <v>094</v>
          </cell>
        </row>
        <row r="7562">
          <cell r="A7562" t="str">
            <v>R823</v>
          </cell>
          <cell r="B7562" t="str">
            <v>HEMOGLOBINURIA</v>
          </cell>
          <cell r="C7562" t="str">
            <v>094</v>
          </cell>
        </row>
        <row r="7563">
          <cell r="A7563" t="str">
            <v>R824</v>
          </cell>
          <cell r="B7563" t="str">
            <v>ACETONURIA</v>
          </cell>
          <cell r="C7563" t="str">
            <v>094</v>
          </cell>
        </row>
        <row r="7564">
          <cell r="A7564" t="str">
            <v>R825</v>
          </cell>
          <cell r="B7564" t="str">
            <v>ELEVACION DE LOS NIVELES DE DROGAS, MEDICAMENTOS Y SUSTANCIAS BILOLOGI</v>
          </cell>
          <cell r="C7564" t="str">
            <v>094</v>
          </cell>
        </row>
        <row r="7565">
          <cell r="A7565" t="str">
            <v>R826</v>
          </cell>
          <cell r="B7565" t="str">
            <v>NIVELES ANORMALES EN LA ORINA DE SUSTANCIAS DE ORIGEN PRICIPAL/ NO MED</v>
          </cell>
          <cell r="C7565" t="str">
            <v>094</v>
          </cell>
        </row>
        <row r="7566">
          <cell r="A7566" t="str">
            <v>R827</v>
          </cell>
          <cell r="B7566" t="str">
            <v>HALLAZGOS ANORMALES EN EL EXAMEN MICROBIOLOGICO DE LA ORINA</v>
          </cell>
          <cell r="C7566" t="str">
            <v>094</v>
          </cell>
        </row>
        <row r="7567">
          <cell r="A7567" t="str">
            <v>R828</v>
          </cell>
          <cell r="B7567" t="str">
            <v>HALLAZGOS ANORMALES EN EL EXAMEN CITOLOGICO E HISTOLOGICO DE LA ORINA</v>
          </cell>
          <cell r="C7567" t="str">
            <v>094</v>
          </cell>
        </row>
        <row r="7568">
          <cell r="A7568" t="str">
            <v>R829</v>
          </cell>
          <cell r="B7568" t="str">
            <v>OTROS HALLAZGOS ANORMALES EN LA ORINA Y LOS NO ESPECIFICADOS</v>
          </cell>
          <cell r="C7568" t="str">
            <v>094</v>
          </cell>
        </row>
        <row r="7569">
          <cell r="A7569" t="str">
            <v>R83</v>
          </cell>
          <cell r="B7569" t="str">
            <v>HALLAZGOS ANORMALES EN EL LIQUIDO CEFALORRAQUIDEO</v>
          </cell>
          <cell r="C7569" t="str">
            <v>094</v>
          </cell>
        </row>
        <row r="7570">
          <cell r="A7570" t="str">
            <v>R84</v>
          </cell>
          <cell r="B7570" t="str">
            <v>HALLAZGOS ANORMALES EN MUETRAS TOMADAS DE ORGANOS RESP. Y TORACICOS</v>
          </cell>
          <cell r="C7570" t="str">
            <v>094</v>
          </cell>
        </row>
        <row r="7571">
          <cell r="A7571" t="str">
            <v>R85</v>
          </cell>
          <cell r="B7571" t="str">
            <v>HALLAZGOS ANORMALES EN MUETRAS TOMADAS DE ORG. DIGESTIVOS Y DE LA CAV</v>
          </cell>
          <cell r="C7571" t="str">
            <v>094</v>
          </cell>
        </row>
        <row r="7572">
          <cell r="A7572" t="str">
            <v>R86</v>
          </cell>
          <cell r="B7572" t="str">
            <v>HALLAZGOS ANORMALES EN MUESTRAS TOMADAS DE ORG. GENIT. MASCULINOS</v>
          </cell>
          <cell r="C7572" t="str">
            <v>094</v>
          </cell>
        </row>
        <row r="7573">
          <cell r="A7573" t="str">
            <v>R87</v>
          </cell>
          <cell r="B7573" t="str">
            <v>HALLAZGOS ANORMALES EN MUETRAS TOMADAS DE ORG. GENIT. FEMENINOS</v>
          </cell>
          <cell r="C7573" t="str">
            <v>094</v>
          </cell>
        </row>
        <row r="7574">
          <cell r="A7574" t="str">
            <v>R89</v>
          </cell>
          <cell r="B7574" t="str">
            <v>HALLAZGOS ANORMALES EN MUESTRAS TOMADAS DE OTROS ORG. SISTEMAS Y TEJ</v>
          </cell>
          <cell r="C7574" t="str">
            <v>094</v>
          </cell>
        </row>
        <row r="7575">
          <cell r="A7575" t="str">
            <v>R90</v>
          </cell>
          <cell r="B7575" t="str">
            <v>HALLAZGOS ANORMALES EN DIAGNOSTICO POR IMAGEN DEL SISTEMA NERVIOSO CEN</v>
          </cell>
          <cell r="C7575" t="str">
            <v>094</v>
          </cell>
        </row>
        <row r="7576">
          <cell r="A7576" t="str">
            <v>R900</v>
          </cell>
          <cell r="B7576" t="str">
            <v>LESION QUE OCUPA EL ESPACIO INTRACRANEAL</v>
          </cell>
          <cell r="C7576" t="str">
            <v>094</v>
          </cell>
        </row>
        <row r="7577">
          <cell r="A7577" t="str">
            <v>R908</v>
          </cell>
          <cell r="B7577" t="str">
            <v>OTROS HALLAZGOS ANORMALES EN DIAGNOSTICO POR IMAGEN DEL SISTEMA NERVIO</v>
          </cell>
          <cell r="C7577" t="str">
            <v>094</v>
          </cell>
        </row>
        <row r="7578">
          <cell r="A7578" t="str">
            <v>R91</v>
          </cell>
          <cell r="B7578" t="str">
            <v>HALLAZGOS ANORMALES EN DIAGNOSTICO POR IMAGEN DEL PULMON</v>
          </cell>
          <cell r="C7578" t="str">
            <v>094</v>
          </cell>
        </row>
        <row r="7579">
          <cell r="A7579" t="str">
            <v>R92</v>
          </cell>
          <cell r="B7579" t="str">
            <v>HALLAZGOS ANORMALES EN DIAGNOSTICO POR IMAGEN DE LA MAMA</v>
          </cell>
          <cell r="C7579" t="str">
            <v>094</v>
          </cell>
        </row>
        <row r="7580">
          <cell r="A7580" t="str">
            <v>R93</v>
          </cell>
          <cell r="B7580" t="str">
            <v>HALLAZGOS ANORMALES EN DX POR IMAGEN DE OTRAS ESTRUCTURAS DEL CUERPO</v>
          </cell>
          <cell r="C7580" t="str">
            <v>094</v>
          </cell>
        </row>
        <row r="7581">
          <cell r="A7581" t="str">
            <v>R930</v>
          </cell>
          <cell r="B7581" t="str">
            <v>HALLAZGOS ANORMALES EN DX. POR IMAGEN DEL CRANEO Y DE LA CABEZA, NO CL</v>
          </cell>
          <cell r="C7581" t="str">
            <v>094</v>
          </cell>
        </row>
        <row r="7582">
          <cell r="A7582" t="str">
            <v>R931</v>
          </cell>
          <cell r="B7582" t="str">
            <v>HALLAZGOS ANORMALES EN DX. POR IMAGEN DEL CORAZON Y DE LA CIRCULACION</v>
          </cell>
          <cell r="C7582" t="str">
            <v>094</v>
          </cell>
        </row>
        <row r="7583">
          <cell r="A7583" t="str">
            <v>R932</v>
          </cell>
          <cell r="B7583" t="str">
            <v>HALLAZGOS ANORMALES EN DX. POR IMAGEN DEL HIGADO Y DE LAS VIAS BILIARE</v>
          </cell>
          <cell r="C7583" t="str">
            <v>094</v>
          </cell>
        </row>
        <row r="7584">
          <cell r="A7584" t="str">
            <v>R933</v>
          </cell>
          <cell r="B7584" t="str">
            <v>HALLAZGOS ANORMALES EN DX. POR IMAGEN DE OTRAS PARTES DE LAS VIAS DIG</v>
          </cell>
          <cell r="C7584" t="str">
            <v>094</v>
          </cell>
        </row>
        <row r="7585">
          <cell r="A7585" t="str">
            <v>R934</v>
          </cell>
          <cell r="B7585" t="str">
            <v>HALLAZGOS ANORMALES EN DX. POR IMAGEN DE LOS ORGANOS URINARIOS</v>
          </cell>
          <cell r="C7585" t="str">
            <v>094</v>
          </cell>
        </row>
        <row r="7586">
          <cell r="A7586" t="str">
            <v>R935</v>
          </cell>
          <cell r="B7586" t="str">
            <v>HALLAZGOS ANORMALES EN DX. POR IMAGEN DE OTRAS REGINONES ABDOMINALES</v>
          </cell>
          <cell r="C7586" t="str">
            <v>094</v>
          </cell>
        </row>
        <row r="7587">
          <cell r="A7587" t="str">
            <v>R936</v>
          </cell>
          <cell r="B7587" t="str">
            <v>HALLAZGOS ANORMALES EN DX. POR IMAGEN DE LOS MIEMBROS</v>
          </cell>
          <cell r="C7587" t="str">
            <v>094</v>
          </cell>
        </row>
        <row r="7588">
          <cell r="A7588" t="str">
            <v>R937</v>
          </cell>
          <cell r="B7588" t="str">
            <v>HALLAZGOS ANORMALES EN DX. POR IMAGEN DE OTRAS PARTES DEL SIST. OSTEOM</v>
          </cell>
          <cell r="C7588" t="str">
            <v>094</v>
          </cell>
        </row>
        <row r="7589">
          <cell r="A7589" t="str">
            <v>R938</v>
          </cell>
          <cell r="B7589" t="str">
            <v>HALLAZGOS ANORM. EN DX. POR IMAGEN DE OTRAS ESTRUCTURAS ESPECIF. DEL C</v>
          </cell>
          <cell r="C7589" t="str">
            <v>094</v>
          </cell>
        </row>
        <row r="7590">
          <cell r="A7590" t="str">
            <v>R94</v>
          </cell>
          <cell r="B7590" t="str">
            <v>RESULTADOS ANORMALES DE ESTUDIOS FUNCIONALES</v>
          </cell>
          <cell r="C7590" t="str">
            <v>094</v>
          </cell>
        </row>
        <row r="7591">
          <cell r="A7591" t="str">
            <v>R940</v>
          </cell>
          <cell r="B7591" t="str">
            <v>RESULTADOS ANORMALES EN ESTUDIOS FUNCIONALES DEL SISTEMA NERVIOSO CENT</v>
          </cell>
          <cell r="C7591" t="str">
            <v>094</v>
          </cell>
        </row>
        <row r="7592">
          <cell r="A7592" t="str">
            <v>R941</v>
          </cell>
          <cell r="B7592" t="str">
            <v>RESULTADOS ANORM. DE ESTUD. FUNCIONALES DEL SIST. NERV. PERIFERICO Y S</v>
          </cell>
          <cell r="C7592" t="str">
            <v>094</v>
          </cell>
        </row>
        <row r="7593">
          <cell r="A7593" t="str">
            <v>R942</v>
          </cell>
          <cell r="B7593" t="str">
            <v>RESULTADOS ANORMALES EN ESTUDIOS FUNCIONALES DEL PULMON</v>
          </cell>
          <cell r="C7593" t="str">
            <v>094</v>
          </cell>
        </row>
        <row r="7594">
          <cell r="A7594" t="str">
            <v>R943</v>
          </cell>
          <cell r="B7594" t="str">
            <v>RESULTADOS ANORMALES EN ESTUDIOS FUNCIONALES CARDIOVASCULARES</v>
          </cell>
          <cell r="C7594" t="str">
            <v>094</v>
          </cell>
        </row>
        <row r="7595">
          <cell r="A7595" t="str">
            <v>R944</v>
          </cell>
          <cell r="B7595" t="str">
            <v>RESULTADOS ANORMALES EN ESTUDIOS FUNCIONALES DEL RIÑON</v>
          </cell>
          <cell r="C7595" t="str">
            <v>094</v>
          </cell>
        </row>
        <row r="7596">
          <cell r="A7596" t="str">
            <v>R945</v>
          </cell>
          <cell r="B7596" t="str">
            <v>RESULTADOS ANORMALES EN ESTUDIOS FUNCIONALES DEL HIGADO</v>
          </cell>
          <cell r="C7596" t="str">
            <v>094</v>
          </cell>
        </row>
        <row r="7597">
          <cell r="A7597" t="str">
            <v>R946</v>
          </cell>
          <cell r="B7597" t="str">
            <v>RESULTADOS ANORMALES EN ESTUDIOS FUNCIONALES DE LA TIROIDES</v>
          </cell>
          <cell r="C7597" t="str">
            <v>094</v>
          </cell>
        </row>
        <row r="7598">
          <cell r="A7598" t="str">
            <v>R947</v>
          </cell>
          <cell r="B7598" t="str">
            <v>RESULTADOS ANORMALES EN OTROS ESTUDIOS FUNCIONALES ENDOCRINOS</v>
          </cell>
          <cell r="C7598" t="str">
            <v>094</v>
          </cell>
        </row>
        <row r="7599">
          <cell r="A7599" t="str">
            <v>R948</v>
          </cell>
          <cell r="B7599" t="str">
            <v>RESULTADOS ANORMALES EN LOS ESTUDIOS FUNCIONALES DE OTROS ORGANOS Y SI</v>
          </cell>
          <cell r="C7599" t="str">
            <v>094</v>
          </cell>
        </row>
        <row r="7600">
          <cell r="A7600" t="str">
            <v>R95</v>
          </cell>
          <cell r="B7600" t="str">
            <v>SINDROME DE LA MUERTE SUBITA INFANTIL</v>
          </cell>
          <cell r="C7600" t="str">
            <v>094</v>
          </cell>
        </row>
        <row r="7601">
          <cell r="A7601" t="str">
            <v>R96</v>
          </cell>
          <cell r="B7601" t="str">
            <v>OTRAS MUERTES SUBITAS DE CAUSA DESCONOCIDA</v>
          </cell>
          <cell r="C7601" t="str">
            <v>094</v>
          </cell>
        </row>
        <row r="7602">
          <cell r="A7602" t="str">
            <v>R960</v>
          </cell>
          <cell r="B7602" t="str">
            <v>MUERTE INSTANTANEA</v>
          </cell>
          <cell r="C7602" t="str">
            <v>094</v>
          </cell>
        </row>
        <row r="7603">
          <cell r="A7603" t="str">
            <v>R961</v>
          </cell>
          <cell r="B7603" t="str">
            <v>MUERTE QUE OCURRE EN MENOS DE 24 HORAS DEL INICIO DE LOS SINTOMAS, NO</v>
          </cell>
          <cell r="C7603" t="str">
            <v>094</v>
          </cell>
        </row>
        <row r="7604">
          <cell r="A7604" t="str">
            <v>R98X</v>
          </cell>
          <cell r="B7604" t="str">
            <v>MUERTE SIN ASISTENCIA</v>
          </cell>
          <cell r="C7604" t="str">
            <v>094</v>
          </cell>
        </row>
        <row r="7605">
          <cell r="A7605" t="str">
            <v>R99X</v>
          </cell>
          <cell r="B7605" t="str">
            <v>OTRAS CAUSAS MAL DEFINIDAS Y LAS NO ESPECIFICADAS DE MORTALIDAD</v>
          </cell>
          <cell r="C7605" t="str">
            <v>094</v>
          </cell>
        </row>
        <row r="7606">
          <cell r="A7606" t="str">
            <v>RESI</v>
          </cell>
          <cell r="B7606" t="str">
            <v>VIGILANCIA DE LA DISPOSICION DE LAS AGUAS RESIDUALES</v>
          </cell>
          <cell r="C7606" t="str">
            <v>000</v>
          </cell>
        </row>
        <row r="7607">
          <cell r="A7607" t="str">
            <v>S00</v>
          </cell>
          <cell r="B7607" t="str">
            <v>TRAUMATISMO SUPERFICIAL DE LA CABEZA</v>
          </cell>
          <cell r="C7607" t="str">
            <v>00</v>
          </cell>
        </row>
        <row r="7608">
          <cell r="A7608" t="str">
            <v>S000</v>
          </cell>
          <cell r="B7608" t="str">
            <v>TRAUMATISMO SUPERFICIAL DEL CUERO CABELLUDO</v>
          </cell>
          <cell r="C7608" t="str">
            <v>00</v>
          </cell>
        </row>
        <row r="7609">
          <cell r="A7609" t="str">
            <v>S001</v>
          </cell>
          <cell r="B7609" t="str">
            <v>CONTUSION DE LOS PARPADOS Y DE LA REGION PERIOCULAR</v>
          </cell>
          <cell r="C7609" t="str">
            <v>00</v>
          </cell>
        </row>
        <row r="7610">
          <cell r="A7610" t="str">
            <v>S002</v>
          </cell>
          <cell r="B7610" t="str">
            <v>OTROS TRAUMATISMOS SUPERFICIALES DEL PARPADO Y DE LA REGION PERIOCULAR</v>
          </cell>
          <cell r="C7610" t="str">
            <v>00</v>
          </cell>
        </row>
        <row r="7611">
          <cell r="A7611" t="str">
            <v>S003</v>
          </cell>
          <cell r="B7611" t="str">
            <v>TRAUMATISMO SUPERFICIAL DE LA NARIZ</v>
          </cell>
          <cell r="C7611" t="str">
            <v>00</v>
          </cell>
        </row>
        <row r="7612">
          <cell r="A7612" t="str">
            <v>S004</v>
          </cell>
          <cell r="B7612" t="str">
            <v>TRAUMATISMO SUPERFICIAL DEL OIDO</v>
          </cell>
          <cell r="C7612" t="str">
            <v>00</v>
          </cell>
        </row>
        <row r="7613">
          <cell r="A7613" t="str">
            <v>S005</v>
          </cell>
          <cell r="B7613" t="str">
            <v>TRAUMATISMO SUPERFICIAL DEL LABIO Y DE LA CAVIDAD BUCAL</v>
          </cell>
          <cell r="C7613" t="str">
            <v>000</v>
          </cell>
        </row>
        <row r="7614">
          <cell r="A7614" t="str">
            <v>S007</v>
          </cell>
          <cell r="B7614" t="str">
            <v>TRAUMATISMOS SUPERFICIALES MULTIPLES DE LA CABEZA</v>
          </cell>
          <cell r="C7614" t="str">
            <v>00</v>
          </cell>
        </row>
        <row r="7615">
          <cell r="A7615" t="str">
            <v>S008</v>
          </cell>
          <cell r="B7615" t="str">
            <v>TRAUMATISMO SUPERFICIALES DE OTRAS PARTES DE LA CABEZA</v>
          </cell>
          <cell r="C7615" t="str">
            <v>00</v>
          </cell>
        </row>
        <row r="7616">
          <cell r="A7616" t="str">
            <v>S009</v>
          </cell>
          <cell r="B7616" t="str">
            <v>TRAUMATISMO SUPERFICIAL DE LA CABEZA, PARTE NO ESPECIFICADA</v>
          </cell>
          <cell r="C7616" t="str">
            <v>00</v>
          </cell>
        </row>
        <row r="7617">
          <cell r="A7617" t="str">
            <v>S01</v>
          </cell>
          <cell r="B7617" t="str">
            <v>HERIDA DE LA CABEZA</v>
          </cell>
          <cell r="C7617" t="str">
            <v>00</v>
          </cell>
        </row>
        <row r="7618">
          <cell r="A7618" t="str">
            <v>S010</v>
          </cell>
          <cell r="B7618" t="str">
            <v>HERIDA DEL CUERO CABELLUDO</v>
          </cell>
          <cell r="C7618" t="str">
            <v>00</v>
          </cell>
        </row>
        <row r="7619">
          <cell r="A7619" t="str">
            <v>S011</v>
          </cell>
          <cell r="B7619" t="str">
            <v>HERIDA DEL PARPADO Y DE LA REGION PERIOCULAR</v>
          </cell>
          <cell r="C7619" t="str">
            <v>00</v>
          </cell>
        </row>
        <row r="7620">
          <cell r="A7620" t="str">
            <v>S012</v>
          </cell>
          <cell r="B7620" t="str">
            <v>HERIDA DE LA NARIZ</v>
          </cell>
          <cell r="C7620" t="str">
            <v>00</v>
          </cell>
        </row>
        <row r="7621">
          <cell r="A7621" t="str">
            <v>S013</v>
          </cell>
          <cell r="B7621" t="str">
            <v>HERIDA DEL OIDO</v>
          </cell>
          <cell r="C7621" t="str">
            <v>00</v>
          </cell>
        </row>
        <row r="7622">
          <cell r="A7622" t="str">
            <v>S014</v>
          </cell>
          <cell r="B7622" t="str">
            <v>HERIDA DE LA MEJILLA Y DE LA REGION TEMPOROMANDIBULAR</v>
          </cell>
          <cell r="C7622" t="str">
            <v>00</v>
          </cell>
        </row>
        <row r="7623">
          <cell r="A7623" t="str">
            <v>S015</v>
          </cell>
          <cell r="B7623" t="str">
            <v>HERIDA DEL LABIO Y DE LA CAVIDAD BUCAL</v>
          </cell>
          <cell r="C7623" t="str">
            <v>00</v>
          </cell>
        </row>
        <row r="7624">
          <cell r="A7624" t="str">
            <v>S017</v>
          </cell>
          <cell r="B7624" t="str">
            <v>HERIDAS MULTIPLES DE LA CABEZA</v>
          </cell>
          <cell r="C7624" t="str">
            <v>00</v>
          </cell>
        </row>
        <row r="7625">
          <cell r="A7625" t="str">
            <v>S018</v>
          </cell>
          <cell r="B7625" t="str">
            <v>HERIDA DE OTRAS PARTES DE LA CABEZA</v>
          </cell>
          <cell r="C7625" t="str">
            <v>00</v>
          </cell>
        </row>
        <row r="7626">
          <cell r="A7626" t="str">
            <v>S019</v>
          </cell>
          <cell r="B7626" t="str">
            <v>HERIDA DE LA CABEZA, PARTE NO ESPECIFICADA</v>
          </cell>
          <cell r="C7626" t="str">
            <v>00</v>
          </cell>
        </row>
        <row r="7627">
          <cell r="A7627" t="str">
            <v>S02</v>
          </cell>
          <cell r="B7627" t="str">
            <v>FRACTURA DE HUESOS DEL CRANEO Y DE LA CARA</v>
          </cell>
          <cell r="C7627" t="str">
            <v>00</v>
          </cell>
        </row>
        <row r="7628">
          <cell r="A7628" t="str">
            <v>S020</v>
          </cell>
          <cell r="B7628" t="str">
            <v>FRACTURA DE LA BOVEDA DEL CRANEO</v>
          </cell>
          <cell r="C7628" t="str">
            <v>00</v>
          </cell>
        </row>
        <row r="7629">
          <cell r="A7629" t="str">
            <v>S021</v>
          </cell>
          <cell r="B7629" t="str">
            <v>FRACTURA DE LA BASE DEL CRANEO</v>
          </cell>
          <cell r="C7629" t="str">
            <v>00</v>
          </cell>
        </row>
        <row r="7630">
          <cell r="A7630" t="str">
            <v>S022</v>
          </cell>
          <cell r="B7630" t="str">
            <v>FRACTURA DE LOS HUESOS DE LA NARIZ</v>
          </cell>
          <cell r="C7630" t="str">
            <v>00</v>
          </cell>
        </row>
        <row r="7631">
          <cell r="A7631" t="str">
            <v>S023</v>
          </cell>
          <cell r="B7631" t="str">
            <v>FRACTURA DEL SUELO DE LA ORBITA</v>
          </cell>
          <cell r="C7631" t="str">
            <v>00</v>
          </cell>
        </row>
        <row r="7632">
          <cell r="A7632" t="str">
            <v>S024</v>
          </cell>
          <cell r="B7632" t="str">
            <v>FRACTURA DEL MALAR Y DEL HUESO MAXILAR SUPERIOR</v>
          </cell>
          <cell r="C7632" t="str">
            <v>00</v>
          </cell>
        </row>
        <row r="7633">
          <cell r="A7633" t="str">
            <v>S025</v>
          </cell>
          <cell r="B7633" t="str">
            <v>FRACTURA DE LOS DIENTES</v>
          </cell>
          <cell r="C7633" t="str">
            <v>00</v>
          </cell>
        </row>
        <row r="7634">
          <cell r="A7634" t="str">
            <v>S026</v>
          </cell>
          <cell r="B7634" t="str">
            <v>FRACTURA DEL MAXILAR INFERIOR</v>
          </cell>
          <cell r="C7634" t="str">
            <v>00</v>
          </cell>
        </row>
        <row r="7635">
          <cell r="A7635" t="str">
            <v>S027</v>
          </cell>
          <cell r="B7635" t="str">
            <v>FRACTURAS MULTIPLES QUE COMPROMETEN EL CRANEO Y LOS HUESOS DE LA CARA</v>
          </cell>
          <cell r="C7635" t="str">
            <v>00</v>
          </cell>
        </row>
        <row r="7636">
          <cell r="A7636" t="str">
            <v>S028</v>
          </cell>
          <cell r="B7636" t="str">
            <v>FRACTURA DE OTROS HUESOS DEL CRANEO Y DE LA CARA</v>
          </cell>
          <cell r="C7636" t="str">
            <v>00</v>
          </cell>
        </row>
        <row r="7637">
          <cell r="A7637" t="str">
            <v>S029</v>
          </cell>
          <cell r="B7637" t="str">
            <v>FRACTURA DEL CRANEO Y DE LOS HUESOS DE LA CARA, PARTE NO ESPECIFICADA</v>
          </cell>
          <cell r="C7637" t="str">
            <v>00</v>
          </cell>
        </row>
        <row r="7638">
          <cell r="A7638" t="str">
            <v>S03</v>
          </cell>
          <cell r="B7638" t="str">
            <v>LUXACION, ESGUINCE Y TORCEDURA DE ARTICULACIONES Y DE LIGAM. DE LA CAB</v>
          </cell>
          <cell r="C7638" t="str">
            <v>00</v>
          </cell>
        </row>
        <row r="7639">
          <cell r="A7639" t="str">
            <v>S030</v>
          </cell>
          <cell r="B7639" t="str">
            <v>LUXACION DEL MAXILAR</v>
          </cell>
          <cell r="C7639" t="str">
            <v>00</v>
          </cell>
        </row>
        <row r="7640">
          <cell r="A7640" t="str">
            <v>S031</v>
          </cell>
          <cell r="B7640" t="str">
            <v>LUXACION DEL CARTILAGO SEPTAL DE LA NARIZ</v>
          </cell>
          <cell r="C7640" t="str">
            <v>00</v>
          </cell>
        </row>
        <row r="7641">
          <cell r="A7641" t="str">
            <v>S032</v>
          </cell>
          <cell r="B7641" t="str">
            <v>LUXACION DE DIENTE</v>
          </cell>
          <cell r="C7641" t="str">
            <v>00</v>
          </cell>
        </row>
        <row r="7642">
          <cell r="A7642" t="str">
            <v>S033</v>
          </cell>
          <cell r="B7642" t="str">
            <v>LUXACION DE OTRAS PARTES Y DE LAS NO ESPECIFICADAS DE LA CABEZA</v>
          </cell>
          <cell r="C7642" t="str">
            <v>00</v>
          </cell>
        </row>
        <row r="7643">
          <cell r="A7643" t="str">
            <v>S034</v>
          </cell>
          <cell r="B7643" t="str">
            <v>ESGUINCE Y TROCEDURAS DEL MAXILAR</v>
          </cell>
          <cell r="C7643" t="str">
            <v>00</v>
          </cell>
        </row>
        <row r="7644">
          <cell r="A7644" t="str">
            <v>S035</v>
          </cell>
          <cell r="B7644" t="str">
            <v>EAGUINCES Y TORCEDURAS DE ARTIC. Y LIGAM. DE OTRAS PARTES Y LAS NO ESP</v>
          </cell>
          <cell r="C7644" t="str">
            <v>00</v>
          </cell>
        </row>
        <row r="7645">
          <cell r="A7645" t="str">
            <v>S04</v>
          </cell>
          <cell r="B7645" t="str">
            <v>TRAUMATISMO DE NERVIOS CRANEALES</v>
          </cell>
          <cell r="C7645" t="str">
            <v>00</v>
          </cell>
        </row>
        <row r="7646">
          <cell r="A7646" t="str">
            <v>S040</v>
          </cell>
          <cell r="B7646" t="str">
            <v>TRAUMATISMO DEL NERVIO OPTICO (II PAR)Y DE LAS VIAS OPTICAS</v>
          </cell>
          <cell r="C7646" t="str">
            <v>00</v>
          </cell>
        </row>
        <row r="7647">
          <cell r="A7647" t="str">
            <v>S041</v>
          </cell>
          <cell r="B7647" t="str">
            <v>TRAUMATISMO DEL NERVIO MOTOR OCULAR COMUN (III PAR)</v>
          </cell>
          <cell r="C7647" t="str">
            <v>00</v>
          </cell>
        </row>
        <row r="7648">
          <cell r="A7648" t="str">
            <v>S042</v>
          </cell>
          <cell r="B7648" t="str">
            <v>TRAUMATISMO DEL NERVIO PATETICO (IV PAR)</v>
          </cell>
          <cell r="C7648" t="str">
            <v>00</v>
          </cell>
        </row>
        <row r="7649">
          <cell r="A7649" t="str">
            <v>S043</v>
          </cell>
          <cell r="B7649" t="str">
            <v>TRAUMATISMO DEL NERVIO TRIGEMINO (V PAR)</v>
          </cell>
          <cell r="C7649" t="str">
            <v>00</v>
          </cell>
        </row>
        <row r="7650">
          <cell r="A7650" t="str">
            <v>S044</v>
          </cell>
          <cell r="B7650" t="str">
            <v>TRAUMATISMO DEL NERVIO MOTOR OCULAR EXTERNO (VI PAR)</v>
          </cell>
          <cell r="C7650" t="str">
            <v>00</v>
          </cell>
        </row>
        <row r="7651">
          <cell r="A7651" t="str">
            <v>S045</v>
          </cell>
          <cell r="B7651" t="str">
            <v>TRAUMATISMO DEL NERVIO FACIAL (VII PAR)</v>
          </cell>
          <cell r="C7651" t="str">
            <v>00</v>
          </cell>
        </row>
        <row r="7652">
          <cell r="A7652" t="str">
            <v>S046</v>
          </cell>
          <cell r="B7652" t="str">
            <v>TRAUMATISMO DEL NERVIO ACUSTICO (VIII PAR)</v>
          </cell>
          <cell r="C7652" t="str">
            <v>00</v>
          </cell>
        </row>
        <row r="7653">
          <cell r="A7653" t="str">
            <v>S047</v>
          </cell>
          <cell r="B7653" t="str">
            <v>TRAUMATISMO DEL NERVIO ESPINAL (XI PAR)</v>
          </cell>
          <cell r="C7653" t="str">
            <v>00</v>
          </cell>
        </row>
        <row r="7654">
          <cell r="A7654" t="str">
            <v>S048</v>
          </cell>
          <cell r="B7654" t="str">
            <v>TRAUMATISMO DE OTROS NERVIOS CRANEALES</v>
          </cell>
          <cell r="C7654" t="str">
            <v>00</v>
          </cell>
        </row>
        <row r="7655">
          <cell r="A7655" t="str">
            <v>S049</v>
          </cell>
          <cell r="B7655" t="str">
            <v>TRAUMATISMO DE NERVIOS CRANEALES, NO ESPECIFICADO</v>
          </cell>
          <cell r="C7655" t="str">
            <v>00</v>
          </cell>
        </row>
        <row r="7656">
          <cell r="A7656" t="str">
            <v>S05</v>
          </cell>
          <cell r="B7656" t="str">
            <v>TRAUMATISMO DEL OJO Y DE LA ORBITA</v>
          </cell>
          <cell r="C7656" t="str">
            <v>00</v>
          </cell>
        </row>
        <row r="7657">
          <cell r="A7657" t="str">
            <v>S050</v>
          </cell>
          <cell r="B7657" t="str">
            <v>TRAUMATISMO DE LA CONJUNTIVA Y CORNEAL SIN MENCION DE CUERPO EXTRAÑO</v>
          </cell>
          <cell r="C7657" t="str">
            <v>00</v>
          </cell>
        </row>
        <row r="7658">
          <cell r="A7658" t="str">
            <v>S051</v>
          </cell>
          <cell r="B7658" t="str">
            <v>CONTUSION DEL GLOBO OCULAR Y DEL TEJIDO ORBITARIO</v>
          </cell>
          <cell r="C7658" t="str">
            <v>00</v>
          </cell>
        </row>
        <row r="7659">
          <cell r="A7659" t="str">
            <v>S052</v>
          </cell>
          <cell r="B7659" t="str">
            <v>LACERACION Y RUPTURA OCULAR CON PROLAPSO O PERDIDA DEL TEJIDO INTRAOC</v>
          </cell>
          <cell r="C7659" t="str">
            <v>00</v>
          </cell>
        </row>
        <row r="7660">
          <cell r="A7660" t="str">
            <v>S053</v>
          </cell>
          <cell r="B7660" t="str">
            <v>LACERACION OCULAR SIN PROLAPSO O PERDIDA DEL TEJIDO INTRAOCULAR</v>
          </cell>
          <cell r="C7660" t="str">
            <v>00</v>
          </cell>
        </row>
        <row r="7661">
          <cell r="A7661" t="str">
            <v>S054</v>
          </cell>
          <cell r="B7661" t="str">
            <v>HERIDA PENETRANTE DE LA ORBITA CON O SIN CUERPO EXTRAÑO</v>
          </cell>
          <cell r="C7661" t="str">
            <v>00</v>
          </cell>
        </row>
        <row r="7662">
          <cell r="A7662" t="str">
            <v>S055</v>
          </cell>
          <cell r="B7662" t="str">
            <v>HERIDA PENETRANTE DEL GLOBO OCULAR CON CUERPO EXTRAÑO</v>
          </cell>
          <cell r="C7662" t="str">
            <v>00</v>
          </cell>
        </row>
        <row r="7663">
          <cell r="A7663" t="str">
            <v>S056</v>
          </cell>
          <cell r="B7663" t="str">
            <v>HERIDA PENETRANTE DE GLOBO OCULAR SIN CUERPO EXTRAÑO</v>
          </cell>
          <cell r="C7663" t="str">
            <v>00</v>
          </cell>
        </row>
        <row r="7664">
          <cell r="A7664" t="str">
            <v>S057</v>
          </cell>
          <cell r="B7664" t="str">
            <v>AVULSION DE OJO</v>
          </cell>
          <cell r="C7664" t="str">
            <v>00</v>
          </cell>
        </row>
        <row r="7665">
          <cell r="A7665" t="str">
            <v>S058</v>
          </cell>
          <cell r="B7665" t="str">
            <v>OTROS TRAUMATISMOS DEL OJO  Y DE LA ORBITA</v>
          </cell>
          <cell r="C7665" t="str">
            <v>00</v>
          </cell>
        </row>
        <row r="7666">
          <cell r="A7666" t="str">
            <v>S059</v>
          </cell>
          <cell r="B7666" t="str">
            <v>TRAUMATISMO DEL OJO Y DE LA ORBITA, NO ESPECIFICADO</v>
          </cell>
          <cell r="C7666" t="str">
            <v>00</v>
          </cell>
        </row>
        <row r="7667">
          <cell r="A7667" t="str">
            <v>S06</v>
          </cell>
          <cell r="B7667" t="str">
            <v>TRAUMATISMO INTRACRANEAL</v>
          </cell>
          <cell r="C7667" t="str">
            <v>00</v>
          </cell>
        </row>
        <row r="7668">
          <cell r="A7668" t="str">
            <v>S060</v>
          </cell>
          <cell r="B7668" t="str">
            <v>CONCUSION</v>
          </cell>
          <cell r="C7668" t="str">
            <v>00</v>
          </cell>
        </row>
        <row r="7669">
          <cell r="A7669" t="str">
            <v>S061</v>
          </cell>
          <cell r="B7669" t="str">
            <v>EDEMA CEREBRAL TRAUMATICO</v>
          </cell>
          <cell r="C7669" t="str">
            <v>00</v>
          </cell>
        </row>
        <row r="7670">
          <cell r="A7670" t="str">
            <v>S062</v>
          </cell>
          <cell r="B7670" t="str">
            <v>TRAUMATISMO CEREBRAL DIFUSO</v>
          </cell>
          <cell r="C7670" t="str">
            <v>00</v>
          </cell>
        </row>
        <row r="7671">
          <cell r="A7671" t="str">
            <v>S063</v>
          </cell>
          <cell r="B7671" t="str">
            <v>TRAUMATISMO CEREBRAL FOCAL</v>
          </cell>
          <cell r="C7671" t="str">
            <v>00</v>
          </cell>
        </row>
        <row r="7672">
          <cell r="A7672" t="str">
            <v>S064</v>
          </cell>
          <cell r="B7672" t="str">
            <v>HEMORRAGIA EPIDURAL</v>
          </cell>
          <cell r="C7672" t="str">
            <v>00</v>
          </cell>
        </row>
        <row r="7673">
          <cell r="A7673" t="str">
            <v>S065</v>
          </cell>
          <cell r="B7673" t="str">
            <v>HEMORRAGIA SUBDURAL TRAUMATICA</v>
          </cell>
          <cell r="C7673" t="str">
            <v>00</v>
          </cell>
        </row>
        <row r="7674">
          <cell r="A7674" t="str">
            <v>S066</v>
          </cell>
          <cell r="B7674" t="str">
            <v>HEMORRAGIA SUBARACNOIDEA TRAUMATICA</v>
          </cell>
          <cell r="C7674" t="str">
            <v>00</v>
          </cell>
        </row>
        <row r="7675">
          <cell r="A7675" t="str">
            <v>S067</v>
          </cell>
          <cell r="B7675" t="str">
            <v>TRAUMATISMO INTRACRANEAL CON COMA PROLONGADO</v>
          </cell>
          <cell r="C7675" t="str">
            <v>00</v>
          </cell>
        </row>
        <row r="7676">
          <cell r="A7676" t="str">
            <v>S068</v>
          </cell>
          <cell r="B7676" t="str">
            <v>OTROS TRAUMATISMOS INTRACRANEALES</v>
          </cell>
          <cell r="C7676" t="str">
            <v>00</v>
          </cell>
        </row>
        <row r="7677">
          <cell r="A7677" t="str">
            <v>S069</v>
          </cell>
          <cell r="B7677" t="str">
            <v>TRAUMATISMO INTRACRANEAL, NO ESPECIFICADO</v>
          </cell>
          <cell r="C7677" t="str">
            <v>00</v>
          </cell>
        </row>
        <row r="7678">
          <cell r="A7678" t="str">
            <v>S07</v>
          </cell>
          <cell r="B7678" t="str">
            <v>TRAUMATISMO POR APLASTAMIENTO DE LA CABEZA</v>
          </cell>
          <cell r="C7678" t="str">
            <v>00</v>
          </cell>
        </row>
        <row r="7679">
          <cell r="A7679" t="str">
            <v>S070</v>
          </cell>
          <cell r="B7679" t="str">
            <v>TRAUMATISMO POR APLASTAMIENTO DE LA CARA</v>
          </cell>
          <cell r="C7679" t="str">
            <v>00</v>
          </cell>
        </row>
        <row r="7680">
          <cell r="A7680" t="str">
            <v>S071</v>
          </cell>
          <cell r="B7680" t="str">
            <v>TRAUMATISMO POR APLASTAMIENTO DEL CRANEO</v>
          </cell>
          <cell r="C7680" t="str">
            <v>00</v>
          </cell>
        </row>
        <row r="7681">
          <cell r="A7681" t="str">
            <v>S078</v>
          </cell>
          <cell r="B7681" t="str">
            <v>TRAUMATISMO POR APLASTAMIENTO DE OTRAS PARTES DE LA CABEZA</v>
          </cell>
          <cell r="C7681" t="str">
            <v>00</v>
          </cell>
        </row>
        <row r="7682">
          <cell r="A7682" t="str">
            <v>S079</v>
          </cell>
          <cell r="B7682" t="str">
            <v>TRAUMATISMO POR APLASTAMIENTO DE LA CABEZA, PARTE NO ESPECIFICADA</v>
          </cell>
          <cell r="C7682" t="str">
            <v>00</v>
          </cell>
        </row>
        <row r="7683">
          <cell r="A7683" t="str">
            <v>S08</v>
          </cell>
          <cell r="B7683" t="str">
            <v>AMPUTACION TRAUMATICA DE PARTE DE LA CABEZA</v>
          </cell>
          <cell r="C7683" t="str">
            <v>00</v>
          </cell>
        </row>
        <row r="7684">
          <cell r="A7684" t="str">
            <v>S080</v>
          </cell>
          <cell r="B7684" t="str">
            <v>AVULSION DEL CUERO CABELLUDO</v>
          </cell>
          <cell r="C7684" t="str">
            <v>00</v>
          </cell>
        </row>
        <row r="7685">
          <cell r="A7685" t="str">
            <v>S081</v>
          </cell>
          <cell r="B7685" t="str">
            <v>AMPUTACION TRAUMATICA DE LA OREJA</v>
          </cell>
          <cell r="C7685" t="str">
            <v>00</v>
          </cell>
        </row>
        <row r="7686">
          <cell r="A7686" t="str">
            <v>S088</v>
          </cell>
          <cell r="B7686" t="str">
            <v>AMPUTACION TRAUMATICA DE OTRAS PARTES DE LA CABEZA</v>
          </cell>
          <cell r="C7686" t="str">
            <v>00</v>
          </cell>
        </row>
        <row r="7687">
          <cell r="A7687" t="str">
            <v>S089</v>
          </cell>
          <cell r="B7687" t="str">
            <v>AMPUTACION TRAUMATICA DE PARTE NO ESPECIFICADA DE LA CABEZA</v>
          </cell>
          <cell r="C7687" t="str">
            <v>00</v>
          </cell>
        </row>
        <row r="7688">
          <cell r="A7688" t="str">
            <v>S09</v>
          </cell>
          <cell r="B7688" t="str">
            <v>OTROS TRAUMATISMOS Y LOS NO ESPECIFICADOS DE LA CABEZA</v>
          </cell>
          <cell r="C7688" t="str">
            <v>00</v>
          </cell>
        </row>
        <row r="7689">
          <cell r="A7689" t="str">
            <v>S090</v>
          </cell>
          <cell r="B7689" t="str">
            <v>TRAUMATISMO DE LOS VASOS SANGUINEOS DE LA CABEZA NO CLASIFICADOS EN OT</v>
          </cell>
          <cell r="C7689" t="str">
            <v>00</v>
          </cell>
        </row>
        <row r="7690">
          <cell r="A7690" t="str">
            <v>S091</v>
          </cell>
          <cell r="B7690" t="str">
            <v>TRAUMATISMO DE TENDON Y MUSCULOS DE LA CABEZA</v>
          </cell>
          <cell r="C7690" t="str">
            <v>00</v>
          </cell>
        </row>
        <row r="7691">
          <cell r="A7691" t="str">
            <v>S092</v>
          </cell>
          <cell r="B7691" t="str">
            <v>RUPTURA TRAUMATICA DEL TIMPANO DEL OIDO</v>
          </cell>
          <cell r="C7691" t="str">
            <v>00</v>
          </cell>
        </row>
        <row r="7692">
          <cell r="A7692" t="str">
            <v>S097</v>
          </cell>
          <cell r="B7692" t="str">
            <v>TRAUMATISMOS MULTIPLES DE LA CABEZA</v>
          </cell>
          <cell r="C7692" t="str">
            <v>00</v>
          </cell>
        </row>
        <row r="7693">
          <cell r="A7693" t="str">
            <v>S098</v>
          </cell>
          <cell r="B7693" t="str">
            <v>OTROS TRAUMATISMOS DE LA CABEZA, ESPECIFICADOS</v>
          </cell>
          <cell r="C7693" t="str">
            <v>00</v>
          </cell>
        </row>
        <row r="7694">
          <cell r="A7694" t="str">
            <v>S099</v>
          </cell>
          <cell r="B7694" t="str">
            <v>TRAUMATISMO DE LA CABEZA, NO ESPECIFICADO</v>
          </cell>
          <cell r="C7694" t="str">
            <v>00</v>
          </cell>
        </row>
        <row r="7695">
          <cell r="A7695" t="str">
            <v>S10</v>
          </cell>
          <cell r="B7695" t="str">
            <v>TRAUMATISMO SUPERFICIAL DEL CUELLO</v>
          </cell>
          <cell r="C7695" t="str">
            <v>00</v>
          </cell>
        </row>
        <row r="7696">
          <cell r="A7696" t="str">
            <v>S100</v>
          </cell>
          <cell r="B7696" t="str">
            <v>CUNTUSION DE LA GARGANTA</v>
          </cell>
          <cell r="C7696" t="str">
            <v>00</v>
          </cell>
        </row>
        <row r="7697">
          <cell r="A7697" t="str">
            <v>S101</v>
          </cell>
          <cell r="B7697" t="str">
            <v>OTROS TRAUMATISMOS SUPERFICIALES Y LOS NO ESPECIF. DE LA GARGANTA</v>
          </cell>
          <cell r="C7697" t="str">
            <v>00</v>
          </cell>
        </row>
        <row r="7698">
          <cell r="A7698" t="str">
            <v>S107</v>
          </cell>
          <cell r="B7698" t="str">
            <v>TRAUMATISMO SUPERFICIAL MULTIPLE DEL CUELLO</v>
          </cell>
          <cell r="C7698" t="str">
            <v>00</v>
          </cell>
        </row>
        <row r="7699">
          <cell r="A7699" t="str">
            <v>S108</v>
          </cell>
          <cell r="B7699" t="str">
            <v>TRAUMATISMO SUPERFICIAL DE OTRAS PARTES DEL CUELLO</v>
          </cell>
          <cell r="C7699" t="str">
            <v>00</v>
          </cell>
        </row>
        <row r="7700">
          <cell r="A7700" t="str">
            <v>S109</v>
          </cell>
          <cell r="B7700" t="str">
            <v>TRAUMATISMO SUPERFICIAL DEL CUELLO, PARTE NO ESPECIFICADA</v>
          </cell>
          <cell r="C7700" t="str">
            <v>00</v>
          </cell>
        </row>
        <row r="7701">
          <cell r="A7701" t="str">
            <v>S11</v>
          </cell>
          <cell r="B7701" t="str">
            <v>HERIDA DEL CUELLO</v>
          </cell>
          <cell r="C7701" t="str">
            <v>00</v>
          </cell>
        </row>
        <row r="7702">
          <cell r="A7702" t="str">
            <v>S110</v>
          </cell>
          <cell r="B7702" t="str">
            <v>HERIDA QUE COMPROMETE LA LARINGE Y LA TRAQUEA</v>
          </cell>
          <cell r="C7702" t="str">
            <v>00</v>
          </cell>
        </row>
        <row r="7703">
          <cell r="A7703" t="str">
            <v>S111</v>
          </cell>
          <cell r="B7703" t="str">
            <v>HERIDA QUE COMPROMETE LA GLANDULA TIROIDES</v>
          </cell>
          <cell r="C7703" t="str">
            <v>00</v>
          </cell>
        </row>
        <row r="7704">
          <cell r="A7704" t="str">
            <v>S112</v>
          </cell>
          <cell r="B7704" t="str">
            <v>HERIDA QUE COMPROMETE LA FARINGE Y EL ESOFAGO CERVICAL</v>
          </cell>
          <cell r="C7704" t="str">
            <v>00</v>
          </cell>
        </row>
        <row r="7705">
          <cell r="A7705" t="str">
            <v>S117</v>
          </cell>
          <cell r="B7705" t="str">
            <v>HERIDAS MULTIPLES DEL CUELLO</v>
          </cell>
          <cell r="C7705" t="str">
            <v>00</v>
          </cell>
        </row>
        <row r="7706">
          <cell r="A7706" t="str">
            <v>S118</v>
          </cell>
          <cell r="B7706" t="str">
            <v>HERIDAS DE OTRAS PARTES DEL CUELLO</v>
          </cell>
          <cell r="C7706" t="str">
            <v>00</v>
          </cell>
        </row>
        <row r="7707">
          <cell r="A7707" t="str">
            <v>S119</v>
          </cell>
          <cell r="B7707" t="str">
            <v>HERIDA DE CUELLO, PARTE NO ESPECIFICADA</v>
          </cell>
          <cell r="C7707" t="str">
            <v>00</v>
          </cell>
        </row>
        <row r="7708">
          <cell r="A7708" t="str">
            <v>S12</v>
          </cell>
          <cell r="B7708" t="str">
            <v>FRACTURA DEL CUELLO</v>
          </cell>
          <cell r="C7708" t="str">
            <v>00</v>
          </cell>
        </row>
        <row r="7709">
          <cell r="A7709" t="str">
            <v>S120</v>
          </cell>
          <cell r="B7709" t="str">
            <v>FRACTURA DE LA PRIMERA VERTEBRA CERVICAL</v>
          </cell>
          <cell r="C7709" t="str">
            <v>00</v>
          </cell>
        </row>
        <row r="7710">
          <cell r="A7710" t="str">
            <v>S121</v>
          </cell>
          <cell r="B7710" t="str">
            <v>FRACTURA DE LA SEGUNDA VERTEBRA CERVICAL</v>
          </cell>
          <cell r="C7710" t="str">
            <v>00</v>
          </cell>
        </row>
        <row r="7711">
          <cell r="A7711" t="str">
            <v>S122</v>
          </cell>
          <cell r="B7711" t="str">
            <v>FRACTURA DE OTRAS VERTEBRAS CERVICALES ESPECIFICADAS</v>
          </cell>
          <cell r="C7711" t="str">
            <v>00</v>
          </cell>
        </row>
        <row r="7712">
          <cell r="A7712" t="str">
            <v>S127</v>
          </cell>
          <cell r="B7712" t="str">
            <v>FRACTURAS MULTIPLES DE COLUMNA CERVICAL</v>
          </cell>
          <cell r="C7712" t="str">
            <v>00</v>
          </cell>
        </row>
        <row r="7713">
          <cell r="A7713" t="str">
            <v>S128</v>
          </cell>
          <cell r="B7713" t="str">
            <v>FRACTURA DE OTRAS PARTES DEL CUELLO</v>
          </cell>
          <cell r="C7713" t="str">
            <v>00</v>
          </cell>
        </row>
        <row r="7714">
          <cell r="A7714" t="str">
            <v>S129</v>
          </cell>
          <cell r="B7714" t="str">
            <v>FRACTURA DEL CUELLO, PARTE NO ESPECIFICADA</v>
          </cell>
          <cell r="C7714" t="str">
            <v>00</v>
          </cell>
        </row>
        <row r="7715">
          <cell r="A7715" t="str">
            <v>S13</v>
          </cell>
          <cell r="B7715" t="str">
            <v>LUXACION, ESGUINCE Y TORCEDURA DE ARTIC. Y LIGAM. DEL CUELLO</v>
          </cell>
          <cell r="C7715" t="str">
            <v>00</v>
          </cell>
        </row>
        <row r="7716">
          <cell r="A7716" t="str">
            <v>S130</v>
          </cell>
          <cell r="B7716" t="str">
            <v>RUPTURA TRAUMATICA DE DISCO CERVICAL INTERVERTEBRAL</v>
          </cell>
          <cell r="C7716" t="str">
            <v>00</v>
          </cell>
        </row>
        <row r="7717">
          <cell r="A7717" t="str">
            <v>S131</v>
          </cell>
          <cell r="B7717" t="str">
            <v>LUXACION DE VERTEBRA CERVICAL</v>
          </cell>
          <cell r="C7717" t="str">
            <v>00</v>
          </cell>
        </row>
        <row r="7718">
          <cell r="A7718" t="str">
            <v>S132</v>
          </cell>
          <cell r="B7718" t="str">
            <v>LUXACIONES DE OTRAS PARTES Y DE LAS NO ESPECIFICADAS DEL CUELLO</v>
          </cell>
          <cell r="C7718" t="str">
            <v>00</v>
          </cell>
        </row>
        <row r="7719">
          <cell r="A7719" t="str">
            <v>S133</v>
          </cell>
          <cell r="B7719" t="str">
            <v>LUXACIONES MULTIPLES DEL CUELLO</v>
          </cell>
          <cell r="C7719" t="str">
            <v>00</v>
          </cell>
        </row>
        <row r="7720">
          <cell r="A7720" t="str">
            <v>S134</v>
          </cell>
          <cell r="B7720" t="str">
            <v>ESGUINCES Y TORCEDURAS DE LA COLUMNA CERVICAL</v>
          </cell>
          <cell r="C7720" t="str">
            <v>00</v>
          </cell>
        </row>
        <row r="7721">
          <cell r="A7721" t="str">
            <v>S135</v>
          </cell>
          <cell r="B7721" t="str">
            <v>ESGUINCES Y TORCEDURAS DE LA REGION TIROIDEA</v>
          </cell>
          <cell r="C7721" t="str">
            <v>00</v>
          </cell>
        </row>
        <row r="7722">
          <cell r="A7722" t="str">
            <v>S136</v>
          </cell>
          <cell r="B7722" t="str">
            <v>ESGUINCES Y TORCEDURAS DE ARTIC. Y LIGAM. DE OTROS SITIOS ESPEC. Y DE</v>
          </cell>
          <cell r="C7722" t="str">
            <v>00</v>
          </cell>
        </row>
        <row r="7723">
          <cell r="A7723" t="str">
            <v>S14</v>
          </cell>
          <cell r="B7723" t="str">
            <v>TRAUMATISMO DE LA MEDULA ESPINAL Y DE NERVIOS A NIVEL DEL CUELLO</v>
          </cell>
          <cell r="C7723" t="str">
            <v>00</v>
          </cell>
        </row>
        <row r="7724">
          <cell r="A7724" t="str">
            <v>S140</v>
          </cell>
          <cell r="B7724" t="str">
            <v>CONCUSION Y EDEMA DE LA MEDULA ESPINAL CERVICAL</v>
          </cell>
          <cell r="C7724" t="str">
            <v>00</v>
          </cell>
        </row>
        <row r="7725">
          <cell r="A7725" t="str">
            <v>S141</v>
          </cell>
          <cell r="B7725" t="str">
            <v>OTROS TRAUMATISMOS DE LA MEDULA ESPINAL CERVICAL Y LOS NO ESPECIFIC</v>
          </cell>
          <cell r="C7725" t="str">
            <v>00</v>
          </cell>
        </row>
        <row r="7726">
          <cell r="A7726" t="str">
            <v>S142</v>
          </cell>
          <cell r="B7726" t="str">
            <v>TRAUMATISMO DE RAIZ NERVIOSA DE COLUMNA CERVICAL</v>
          </cell>
          <cell r="C7726" t="str">
            <v>00</v>
          </cell>
        </row>
        <row r="7727">
          <cell r="A7727" t="str">
            <v>S143</v>
          </cell>
          <cell r="B7727" t="str">
            <v>TRAUMATISMO DEL PLEXO BRAQUIAL</v>
          </cell>
          <cell r="C7727" t="str">
            <v>00</v>
          </cell>
        </row>
        <row r="7728">
          <cell r="A7728" t="str">
            <v>S144</v>
          </cell>
          <cell r="B7728" t="str">
            <v>TRAUMATISMO DE NERVIOS PERIFERICOS DEL CUELLO</v>
          </cell>
          <cell r="C7728" t="str">
            <v>00</v>
          </cell>
        </row>
        <row r="7729">
          <cell r="A7729" t="str">
            <v>S145</v>
          </cell>
          <cell r="B7729" t="str">
            <v>TRAUMATISMO DE NERVIOS CERVICALES SIMPATICOS</v>
          </cell>
          <cell r="C7729" t="str">
            <v>00</v>
          </cell>
        </row>
        <row r="7730">
          <cell r="A7730" t="str">
            <v>S146</v>
          </cell>
          <cell r="B7730" t="str">
            <v>TRAUMATISMO DE OTROS NERVIOS Y DE LOS NO ESPECIFICADOS DEL CUELLO</v>
          </cell>
          <cell r="C7730" t="str">
            <v>00</v>
          </cell>
        </row>
        <row r="7731">
          <cell r="A7731" t="str">
            <v>S15</v>
          </cell>
          <cell r="B7731" t="str">
            <v>TRAUMATISMO DE VASOS SANGUINEOS A NIVEL DEL CUELLO</v>
          </cell>
          <cell r="C7731" t="str">
            <v>00</v>
          </cell>
        </row>
        <row r="7732">
          <cell r="A7732" t="str">
            <v>S150</v>
          </cell>
          <cell r="B7732" t="str">
            <v>TRAUMATISMO DE LA ARTERIA CAROTIDA</v>
          </cell>
          <cell r="C7732" t="str">
            <v>00</v>
          </cell>
        </row>
        <row r="7733">
          <cell r="A7733" t="str">
            <v>S151</v>
          </cell>
          <cell r="B7733" t="str">
            <v>TRAUMATISMO DE LA ARTERIA VERTEBRAL</v>
          </cell>
          <cell r="C7733" t="str">
            <v>00</v>
          </cell>
        </row>
        <row r="7734">
          <cell r="A7734" t="str">
            <v>S152</v>
          </cell>
          <cell r="B7734" t="str">
            <v>TRAUMATISMO DE LA VENA YUGULAR EXTERNA</v>
          </cell>
          <cell r="C7734" t="str">
            <v>00</v>
          </cell>
        </row>
        <row r="7735">
          <cell r="A7735" t="str">
            <v>S153</v>
          </cell>
          <cell r="B7735" t="str">
            <v>TRAUMATISMO DE LA VENA YUGULAR INTERNA</v>
          </cell>
          <cell r="C7735" t="str">
            <v>00</v>
          </cell>
        </row>
        <row r="7736">
          <cell r="A7736" t="str">
            <v>S157</v>
          </cell>
          <cell r="B7736" t="str">
            <v>TRAUMATISMO DE MULTIPLES VASOS SANGUINEOS A NIVEL DEL CUELLO</v>
          </cell>
          <cell r="C7736" t="str">
            <v>00</v>
          </cell>
        </row>
        <row r="7737">
          <cell r="A7737" t="str">
            <v>S158</v>
          </cell>
          <cell r="B7737" t="str">
            <v>TRAUMATISMO DE OTROS VASOS SANGUINEOS A NIVEL DEL CUELLO</v>
          </cell>
          <cell r="C7737" t="str">
            <v>00</v>
          </cell>
        </row>
        <row r="7738">
          <cell r="A7738" t="str">
            <v>S159</v>
          </cell>
          <cell r="B7738" t="str">
            <v>TRAUMATISMO DE VASOS SANGUINEOS NO ESPECIFICADOS A NIVEL DEL CUELLO</v>
          </cell>
          <cell r="C7738" t="str">
            <v>00</v>
          </cell>
        </row>
        <row r="7739">
          <cell r="A7739" t="str">
            <v>S16</v>
          </cell>
          <cell r="B7739" t="str">
            <v>TRAUMATISMO DEL TENDON Y MUSCULOS A NIVEL DEL CUELLO</v>
          </cell>
          <cell r="C7739" t="str">
            <v>00</v>
          </cell>
        </row>
        <row r="7740">
          <cell r="A7740" t="str">
            <v>S17</v>
          </cell>
          <cell r="B7740" t="str">
            <v>TRAUMATISMO POR APLASTAMIENTO DEL CUELLO</v>
          </cell>
          <cell r="C7740" t="str">
            <v>00</v>
          </cell>
        </row>
        <row r="7741">
          <cell r="A7741" t="str">
            <v>S170</v>
          </cell>
          <cell r="B7741" t="str">
            <v>TRAUMATISMO POR APLASTAMIENTO DE LA LARINGE Y DE LA TRAQUEA</v>
          </cell>
          <cell r="C7741" t="str">
            <v>00</v>
          </cell>
        </row>
        <row r="7742">
          <cell r="A7742" t="str">
            <v>S178</v>
          </cell>
          <cell r="B7742" t="str">
            <v>TRAUMATISMO POR APLASTAMIENTO DE OTRAS PARTES DEL CUELLO</v>
          </cell>
          <cell r="C7742" t="str">
            <v>00</v>
          </cell>
        </row>
        <row r="7743">
          <cell r="A7743" t="str">
            <v>S179</v>
          </cell>
          <cell r="B7743" t="str">
            <v>TRAUMATISMO POR APLASTAMIENTO DEL CUELLO, PARTE NO ESPECIFICADA</v>
          </cell>
          <cell r="C7743" t="str">
            <v>00</v>
          </cell>
        </row>
        <row r="7744">
          <cell r="A7744" t="str">
            <v>S18</v>
          </cell>
          <cell r="B7744" t="str">
            <v>AMPUTACION TRAMATICA A NIVEL DEL CUELLO</v>
          </cell>
          <cell r="C7744" t="str">
            <v>00</v>
          </cell>
        </row>
        <row r="7745">
          <cell r="A7745" t="str">
            <v>S19</v>
          </cell>
          <cell r="B7745" t="str">
            <v>OTROS TRAUMATISMOS Y LOS NO ESPECIFICADOS DEL CUELLO</v>
          </cell>
          <cell r="C7745" t="str">
            <v>00</v>
          </cell>
        </row>
        <row r="7746">
          <cell r="A7746" t="str">
            <v>S197</v>
          </cell>
          <cell r="B7746" t="str">
            <v>TRAUMATISMOS MULTIPLES DEL CUELLO</v>
          </cell>
          <cell r="C7746" t="str">
            <v>00</v>
          </cell>
        </row>
        <row r="7747">
          <cell r="A7747" t="str">
            <v>S198</v>
          </cell>
          <cell r="B7747" t="str">
            <v>OTROS TRAUMATISMOS DEL CUELLO, ESPECIFICADOS</v>
          </cell>
          <cell r="C7747" t="str">
            <v>00</v>
          </cell>
        </row>
        <row r="7748">
          <cell r="A7748" t="str">
            <v>S199</v>
          </cell>
          <cell r="B7748" t="str">
            <v>TRAUMATISMO DEL CUELLO, NO ESPECIFICADO</v>
          </cell>
          <cell r="C7748" t="str">
            <v>00</v>
          </cell>
        </row>
        <row r="7749">
          <cell r="A7749" t="str">
            <v>S20</v>
          </cell>
          <cell r="B7749" t="str">
            <v>TRAUMATISMO SUPERFICIAL DEL TORAX</v>
          </cell>
          <cell r="C7749" t="str">
            <v>00</v>
          </cell>
        </row>
        <row r="7750">
          <cell r="A7750" t="str">
            <v>S200</v>
          </cell>
          <cell r="B7750" t="str">
            <v>CONTUSION DE LA MAMA</v>
          </cell>
          <cell r="C7750" t="str">
            <v>00</v>
          </cell>
        </row>
        <row r="7751">
          <cell r="A7751" t="str">
            <v>S201</v>
          </cell>
          <cell r="B7751" t="str">
            <v>OTROS TRAUMATISMOS SUPERFICIALES Y LOS NO ESPECIFICADOS DE LA MAMA</v>
          </cell>
          <cell r="C7751" t="str">
            <v>00</v>
          </cell>
        </row>
        <row r="7752">
          <cell r="A7752" t="str">
            <v>S202</v>
          </cell>
          <cell r="B7752" t="str">
            <v>CONTUSION DEL TORAX</v>
          </cell>
          <cell r="C7752" t="str">
            <v>00</v>
          </cell>
        </row>
        <row r="7753">
          <cell r="A7753" t="str">
            <v>S203</v>
          </cell>
          <cell r="B7753" t="str">
            <v>OTROS TRAUMATISMOS SUPERFICIALES DE LA PARED ANTERIOR DEL TORAX</v>
          </cell>
          <cell r="C7753" t="str">
            <v>00</v>
          </cell>
        </row>
        <row r="7754">
          <cell r="A7754" t="str">
            <v>S204</v>
          </cell>
          <cell r="B7754" t="str">
            <v>OTROS TRAUMATISMOS SUPERFICIALES DE LA PARED POSTERIOR DEL TORAX</v>
          </cell>
          <cell r="C7754" t="str">
            <v>00</v>
          </cell>
        </row>
        <row r="7755">
          <cell r="A7755" t="str">
            <v>S207</v>
          </cell>
          <cell r="B7755" t="str">
            <v>TRAUMATISMO SUPERFICIALES MULTIPLES DEL TORAX</v>
          </cell>
          <cell r="C7755" t="str">
            <v>00</v>
          </cell>
        </row>
        <row r="7756">
          <cell r="A7756" t="str">
            <v>S208</v>
          </cell>
          <cell r="B7756" t="str">
            <v>TRAUMATISMO SUPERFICIAL DE OTRAS PARTES Y DE LAS NO ESPECIF. DEL TORAX</v>
          </cell>
          <cell r="C7756" t="str">
            <v>00</v>
          </cell>
        </row>
        <row r="7757">
          <cell r="A7757" t="str">
            <v>S21</v>
          </cell>
          <cell r="B7757" t="str">
            <v>HERIDA DEL TORAX</v>
          </cell>
          <cell r="C7757" t="str">
            <v>00</v>
          </cell>
        </row>
        <row r="7758">
          <cell r="A7758" t="str">
            <v>S210</v>
          </cell>
          <cell r="B7758" t="str">
            <v>HERIDA DE LA MAMA</v>
          </cell>
          <cell r="C7758" t="str">
            <v>00</v>
          </cell>
        </row>
        <row r="7759">
          <cell r="A7759" t="str">
            <v>S211</v>
          </cell>
          <cell r="B7759" t="str">
            <v>HERIDA DE LA PARED ANTERIOR DEL TORAX</v>
          </cell>
          <cell r="C7759" t="str">
            <v>00</v>
          </cell>
        </row>
        <row r="7760">
          <cell r="A7760" t="str">
            <v>S212</v>
          </cell>
          <cell r="B7760" t="str">
            <v>HERIDA DE LA PARED POSTERIOR DEL TORAX</v>
          </cell>
          <cell r="C7760" t="str">
            <v>00</v>
          </cell>
        </row>
        <row r="7761">
          <cell r="A7761" t="str">
            <v>S217</v>
          </cell>
          <cell r="B7761" t="str">
            <v>HERIDA MULTIPLE DE LA PARED TORACICA</v>
          </cell>
          <cell r="C7761" t="str">
            <v>00</v>
          </cell>
        </row>
        <row r="7762">
          <cell r="A7762" t="str">
            <v>S218</v>
          </cell>
          <cell r="B7762" t="str">
            <v>HERIDA DE OTRAS PARTES DEL TORAX</v>
          </cell>
          <cell r="C7762" t="str">
            <v>00</v>
          </cell>
        </row>
        <row r="7763">
          <cell r="A7763" t="str">
            <v>S219</v>
          </cell>
          <cell r="B7763" t="str">
            <v>HERIDA DEL TORAX, PARTE NO ESPECIFICADA</v>
          </cell>
          <cell r="C7763" t="str">
            <v>00</v>
          </cell>
        </row>
        <row r="7764">
          <cell r="A7764" t="str">
            <v>S22</v>
          </cell>
          <cell r="B7764" t="str">
            <v>FRACTURA DE LAS COSTILLAS, DEL ESTERNON Y DE LA COLUMNA TORACICA (DOR)</v>
          </cell>
          <cell r="C7764" t="str">
            <v>00</v>
          </cell>
        </row>
        <row r="7765">
          <cell r="A7765" t="str">
            <v>S220</v>
          </cell>
          <cell r="B7765" t="str">
            <v>FRACTURA DE VERTEBRA TORACICA</v>
          </cell>
          <cell r="C7765" t="str">
            <v>00</v>
          </cell>
        </row>
        <row r="7766">
          <cell r="A7766" t="str">
            <v>S221</v>
          </cell>
          <cell r="B7766" t="str">
            <v>FRACTURAS MULTIPLES DE COLUMNA TORACICA</v>
          </cell>
          <cell r="C7766" t="str">
            <v>00</v>
          </cell>
        </row>
        <row r="7767">
          <cell r="A7767" t="str">
            <v>S222</v>
          </cell>
          <cell r="B7767" t="str">
            <v>FRACTURA DEL ESTERNON</v>
          </cell>
          <cell r="C7767" t="str">
            <v>00</v>
          </cell>
        </row>
        <row r="7768">
          <cell r="A7768" t="str">
            <v>S223</v>
          </cell>
          <cell r="B7768" t="str">
            <v>FRACTURA DE COSTILLA</v>
          </cell>
          <cell r="C7768" t="str">
            <v>00</v>
          </cell>
        </row>
        <row r="7769">
          <cell r="A7769" t="str">
            <v>S224</v>
          </cell>
          <cell r="B7769" t="str">
            <v>FRACTURAS MULTIPLES DE COSTILLAS</v>
          </cell>
          <cell r="C7769" t="str">
            <v>00</v>
          </cell>
        </row>
        <row r="7770">
          <cell r="A7770" t="str">
            <v>S225</v>
          </cell>
          <cell r="B7770" t="str">
            <v>TORAX AZOTADO</v>
          </cell>
          <cell r="C7770" t="str">
            <v>00</v>
          </cell>
        </row>
        <row r="7771">
          <cell r="A7771" t="str">
            <v>S228</v>
          </cell>
          <cell r="B7771" t="str">
            <v>FRACTURA DE OTRAS PARTES DEL TORAX OSEO</v>
          </cell>
          <cell r="C7771" t="str">
            <v>00</v>
          </cell>
        </row>
        <row r="7772">
          <cell r="A7772" t="str">
            <v>S229</v>
          </cell>
          <cell r="B7772" t="str">
            <v>FRACTURA DEL TORAX OSEO, PARTE NO ESPECIFICADA</v>
          </cell>
          <cell r="C7772" t="str">
            <v>00</v>
          </cell>
        </row>
        <row r="7773">
          <cell r="A7773" t="str">
            <v>S23</v>
          </cell>
          <cell r="B7773" t="str">
            <v>LUXACION, ESGUINCE Y TORCEDURA DE ARTIC. Y LIGAM. DEL TORAX</v>
          </cell>
          <cell r="C7773" t="str">
            <v>00</v>
          </cell>
        </row>
        <row r="7774">
          <cell r="A7774" t="str">
            <v>S230</v>
          </cell>
          <cell r="B7774" t="str">
            <v>RUPTURA TRAUMATICA DE DISCO INTERVERTEBRAL TORACICO</v>
          </cell>
          <cell r="C7774" t="str">
            <v>00</v>
          </cell>
        </row>
        <row r="7775">
          <cell r="A7775" t="str">
            <v>S231</v>
          </cell>
          <cell r="B7775" t="str">
            <v>LUXACION DE VERTEBRA TORACICA</v>
          </cell>
          <cell r="C7775" t="str">
            <v>00</v>
          </cell>
        </row>
        <row r="7776">
          <cell r="A7776" t="str">
            <v>S232</v>
          </cell>
          <cell r="B7776" t="str">
            <v>LUXACION DE OTRAS PARTES Y DE LAS NO ESPECIFICADAS DEL TORAX</v>
          </cell>
          <cell r="C7776" t="str">
            <v>00</v>
          </cell>
        </row>
        <row r="7777">
          <cell r="A7777" t="str">
            <v>S233</v>
          </cell>
          <cell r="B7777" t="str">
            <v>ESGUINCES Y TORCEDURAS DE COLUMNA TORACICA</v>
          </cell>
          <cell r="C7777" t="str">
            <v>00</v>
          </cell>
        </row>
        <row r="7778">
          <cell r="A7778" t="str">
            <v>S234</v>
          </cell>
          <cell r="B7778" t="str">
            <v>ESGUINCE Y TORCEDURAS DE COSTILLAS Y ESTERNON</v>
          </cell>
          <cell r="C7778" t="str">
            <v>00</v>
          </cell>
        </row>
        <row r="7779">
          <cell r="A7779" t="str">
            <v>S235</v>
          </cell>
          <cell r="B7779" t="str">
            <v>ESGUINCES Y TORCEDURAS DE OTRAS PARTES Y DE LAS NO ESPCIF. DEL TORAX</v>
          </cell>
          <cell r="C7779" t="str">
            <v>00</v>
          </cell>
        </row>
        <row r="7780">
          <cell r="A7780" t="str">
            <v>S24</v>
          </cell>
          <cell r="B7780" t="str">
            <v>TRAUMATISMO DE NERVIOS Y DE LA MEDULA ESPINAL A NIVEL DEL TORAX</v>
          </cell>
          <cell r="C7780" t="str">
            <v>00</v>
          </cell>
        </row>
        <row r="7781">
          <cell r="A7781" t="str">
            <v>S240</v>
          </cell>
          <cell r="B7781" t="str">
            <v>CONCUSION Y EDEMA DE LA MEDULA ESPINAL TORACICA</v>
          </cell>
          <cell r="C7781" t="str">
            <v>00</v>
          </cell>
        </row>
        <row r="7782">
          <cell r="A7782" t="str">
            <v>S241</v>
          </cell>
          <cell r="B7782" t="str">
            <v>OTROS TRAUM. Y LOS NO ESPECIF. DE LA MEDULA ESPINAL TORACICA</v>
          </cell>
          <cell r="C7782" t="str">
            <v>00</v>
          </cell>
        </row>
        <row r="7783">
          <cell r="A7783" t="str">
            <v>S242</v>
          </cell>
          <cell r="B7783" t="str">
            <v>TRAUMATISMO DE RAICES NERVIOSAS DE LA COLUMNA TORACICA</v>
          </cell>
          <cell r="C7783" t="str">
            <v>00</v>
          </cell>
        </row>
        <row r="7784">
          <cell r="A7784" t="str">
            <v>S243</v>
          </cell>
          <cell r="B7784" t="str">
            <v>TRAUMATISMO DE NERVIOS PERIFERICOS DEL TORAX</v>
          </cell>
          <cell r="C7784" t="str">
            <v>00</v>
          </cell>
        </row>
        <row r="7785">
          <cell r="A7785" t="str">
            <v>S244</v>
          </cell>
          <cell r="B7785" t="str">
            <v>TRAUMATISMO DE NERVIOS SIMPATICOS TORACICOS</v>
          </cell>
          <cell r="C7785" t="str">
            <v>00</v>
          </cell>
        </row>
        <row r="7786">
          <cell r="A7786" t="str">
            <v>S245</v>
          </cell>
          <cell r="B7786" t="str">
            <v>TRAUMATISMO DE OTROS NERVIOS DEL TORAX</v>
          </cell>
          <cell r="C7786" t="str">
            <v>00</v>
          </cell>
        </row>
        <row r="7787">
          <cell r="A7787" t="str">
            <v>S246</v>
          </cell>
          <cell r="B7787" t="str">
            <v>TRAUMATISMO DE NERVIO NO ESPECIFICADO DEL TORAX</v>
          </cell>
          <cell r="C7787" t="str">
            <v>00</v>
          </cell>
        </row>
        <row r="7788">
          <cell r="A7788" t="str">
            <v>S25</v>
          </cell>
          <cell r="B7788" t="str">
            <v>TRAUMATISMO DE VASOS SANGUINEOS DEL TORAX</v>
          </cell>
          <cell r="C7788" t="str">
            <v>00</v>
          </cell>
        </row>
        <row r="7789">
          <cell r="A7789" t="str">
            <v>S250</v>
          </cell>
          <cell r="B7789" t="str">
            <v>TRAUMATISMO DE LA AORTA TORACICA</v>
          </cell>
          <cell r="C7789" t="str">
            <v>00</v>
          </cell>
        </row>
        <row r="7790">
          <cell r="A7790" t="str">
            <v>S251</v>
          </cell>
          <cell r="B7790" t="str">
            <v>TRAUMATISMO DE LA ARTERIA INNOMINADA O SUBCLAVIA</v>
          </cell>
          <cell r="C7790" t="str">
            <v>00</v>
          </cell>
        </row>
        <row r="7791">
          <cell r="A7791" t="str">
            <v>S252</v>
          </cell>
          <cell r="B7791" t="str">
            <v>TRAUMATISMO DE VENA CAVA SUPERIOR</v>
          </cell>
          <cell r="C7791" t="str">
            <v>00</v>
          </cell>
        </row>
        <row r="7792">
          <cell r="A7792" t="str">
            <v>S253</v>
          </cell>
          <cell r="B7792" t="str">
            <v>TRAUMATISMO DE LA VENA INNOMINADA O SUBCLAVIA</v>
          </cell>
          <cell r="C7792" t="str">
            <v>00</v>
          </cell>
        </row>
        <row r="7793">
          <cell r="A7793" t="str">
            <v>S254</v>
          </cell>
          <cell r="B7793" t="str">
            <v>TRAUMATISMO DE VASOS SANGUINEOS PULMONARES</v>
          </cell>
          <cell r="C7793" t="str">
            <v>00</v>
          </cell>
        </row>
        <row r="7794">
          <cell r="A7794" t="str">
            <v>S255</v>
          </cell>
          <cell r="B7794" t="str">
            <v>TRAUMATISMO DE VASOS SANGUINEOS INTERCOSTALES</v>
          </cell>
          <cell r="C7794" t="str">
            <v>00</v>
          </cell>
        </row>
        <row r="7795">
          <cell r="A7795" t="str">
            <v>S257</v>
          </cell>
          <cell r="B7795" t="str">
            <v>TRAUMATISMO DE MULTIPLES VASOS SANGUINEOS DEL TORAX</v>
          </cell>
          <cell r="C7795" t="str">
            <v>00</v>
          </cell>
        </row>
        <row r="7796">
          <cell r="A7796" t="str">
            <v>S258</v>
          </cell>
          <cell r="B7796" t="str">
            <v>TRAUMATISMO DE OTROS VASOS SANGUINEOS DEL TORAX</v>
          </cell>
          <cell r="C7796" t="str">
            <v>00</v>
          </cell>
        </row>
        <row r="7797">
          <cell r="A7797" t="str">
            <v>S259</v>
          </cell>
          <cell r="B7797" t="str">
            <v>TRAUMATISMO DE VASOS SANGUINEOS NO ESPECIFICADOS DEL TORAX</v>
          </cell>
          <cell r="C7797" t="str">
            <v>00</v>
          </cell>
        </row>
        <row r="7798">
          <cell r="A7798" t="str">
            <v>S26</v>
          </cell>
          <cell r="B7798" t="str">
            <v>TRAUMATISMO DEL CORAZON</v>
          </cell>
          <cell r="C7798" t="str">
            <v>00</v>
          </cell>
        </row>
        <row r="7799">
          <cell r="A7799" t="str">
            <v>S260</v>
          </cell>
          <cell r="B7799" t="str">
            <v>TRAUMATISMO DEL CORAZON CON HEMOPERICARDIO</v>
          </cell>
          <cell r="C7799" t="str">
            <v>00</v>
          </cell>
        </row>
        <row r="7800">
          <cell r="A7800" t="str">
            <v>S268</v>
          </cell>
          <cell r="B7800" t="str">
            <v>OTROS TRAUMATISMOS DEL CORAZON</v>
          </cell>
          <cell r="C7800" t="str">
            <v>00</v>
          </cell>
        </row>
        <row r="7801">
          <cell r="A7801" t="str">
            <v>S269</v>
          </cell>
          <cell r="B7801" t="str">
            <v>TRAUMATISMO DEL CORAZON, NO ESPECIFICADO</v>
          </cell>
          <cell r="C7801" t="str">
            <v>00</v>
          </cell>
        </row>
        <row r="7802">
          <cell r="A7802" t="str">
            <v>S27</v>
          </cell>
          <cell r="B7802" t="str">
            <v>TRAUMATISMO DE OTROS ORG, INTRATORACICOS Y DE LOS NO ESPECIFICADOS</v>
          </cell>
          <cell r="C7802" t="str">
            <v>00</v>
          </cell>
        </row>
        <row r="7803">
          <cell r="A7803" t="str">
            <v>S270</v>
          </cell>
          <cell r="B7803" t="str">
            <v>NEUMOTORAX TRAUMATICO</v>
          </cell>
          <cell r="C7803" t="str">
            <v>00</v>
          </cell>
        </row>
        <row r="7804">
          <cell r="A7804" t="str">
            <v>S271</v>
          </cell>
          <cell r="B7804" t="str">
            <v>HEMOTORAX TRAUMATICO</v>
          </cell>
          <cell r="C7804" t="str">
            <v>00</v>
          </cell>
        </row>
        <row r="7805">
          <cell r="A7805" t="str">
            <v>S272</v>
          </cell>
          <cell r="B7805" t="str">
            <v>HEMONEUMOTORAX TRAUMATICO</v>
          </cell>
          <cell r="C7805" t="str">
            <v>00</v>
          </cell>
        </row>
        <row r="7806">
          <cell r="A7806" t="str">
            <v>S273</v>
          </cell>
          <cell r="B7806" t="str">
            <v>OTROS TRAUMATISMOS DEL PULMON</v>
          </cell>
          <cell r="C7806" t="str">
            <v>00</v>
          </cell>
        </row>
        <row r="7807">
          <cell r="A7807" t="str">
            <v>S274</v>
          </cell>
          <cell r="B7807" t="str">
            <v>TRAUMATISMO DE LOS BROMQUIOS</v>
          </cell>
          <cell r="C7807" t="str">
            <v>00</v>
          </cell>
        </row>
        <row r="7808">
          <cell r="A7808" t="str">
            <v>S275</v>
          </cell>
          <cell r="B7808" t="str">
            <v>TRAUMATISMO DE LA TRAQUEA TORACICA</v>
          </cell>
          <cell r="C7808" t="str">
            <v>00</v>
          </cell>
        </row>
        <row r="7809">
          <cell r="A7809" t="str">
            <v>S276</v>
          </cell>
          <cell r="B7809" t="str">
            <v>TRAUMATISMO DE LA PLEURA</v>
          </cell>
          <cell r="C7809" t="str">
            <v>00</v>
          </cell>
        </row>
        <row r="7810">
          <cell r="A7810" t="str">
            <v>S277</v>
          </cell>
          <cell r="B7810" t="str">
            <v>TRAUMATISMOS MULTIPLES DE ORGANOS INTRATORACICOS</v>
          </cell>
          <cell r="C7810" t="str">
            <v>00</v>
          </cell>
        </row>
        <row r="7811">
          <cell r="A7811" t="str">
            <v>S278</v>
          </cell>
          <cell r="B7811" t="str">
            <v>TRAUMATISNO DE OTROS ORGANOS INTRATORACICOS, ESPECIFICADOS</v>
          </cell>
          <cell r="C7811" t="str">
            <v>00</v>
          </cell>
        </row>
        <row r="7812">
          <cell r="A7812" t="str">
            <v>S279</v>
          </cell>
          <cell r="B7812" t="str">
            <v>TRAUMATISMO DE ORGANO INTRATORACICO, NO ESPECIFICADO</v>
          </cell>
          <cell r="C7812" t="str">
            <v>00</v>
          </cell>
        </row>
        <row r="7813">
          <cell r="A7813" t="str">
            <v>S28</v>
          </cell>
          <cell r="B7813" t="str">
            <v>TRAUM. POR APLAST. DEL TORAX Y AMPUTACION TRAUM. DE PARTE DEL TORAX</v>
          </cell>
          <cell r="C7813" t="str">
            <v>00</v>
          </cell>
        </row>
        <row r="7814">
          <cell r="A7814" t="str">
            <v>S280</v>
          </cell>
          <cell r="B7814" t="str">
            <v>APLASTAMIENTO DEL TORAX</v>
          </cell>
          <cell r="C7814" t="str">
            <v>00</v>
          </cell>
        </row>
        <row r="7815">
          <cell r="A7815" t="str">
            <v>S281</v>
          </cell>
          <cell r="B7815" t="str">
            <v>AMPUTACION TRAUMATICA DE PARTE DEL TORAX</v>
          </cell>
          <cell r="C7815" t="str">
            <v>00</v>
          </cell>
        </row>
        <row r="7816">
          <cell r="A7816" t="str">
            <v>S29</v>
          </cell>
          <cell r="B7816" t="str">
            <v>OTROS TRAUMATISMOS Y LOS NO ESPECIFICADOS DEL TORAX</v>
          </cell>
          <cell r="C7816" t="str">
            <v>00</v>
          </cell>
        </row>
        <row r="7817">
          <cell r="A7817" t="str">
            <v>S290</v>
          </cell>
          <cell r="B7817" t="str">
            <v>TRAUMATISMO DE TENDON Y MUSCULOS A NIVEL DEL TORAX</v>
          </cell>
          <cell r="C7817" t="str">
            <v>00</v>
          </cell>
        </row>
        <row r="7818">
          <cell r="A7818" t="str">
            <v>S297</v>
          </cell>
          <cell r="B7818" t="str">
            <v>TRAUMATISMOS MULTIPLES DEL TORAX</v>
          </cell>
          <cell r="C7818" t="str">
            <v>00</v>
          </cell>
        </row>
        <row r="7819">
          <cell r="A7819" t="str">
            <v>S298</v>
          </cell>
          <cell r="B7819" t="str">
            <v>OTROS TRAUMATIMOS DEL TORAX, ESPECIFICADOS</v>
          </cell>
          <cell r="C7819" t="str">
            <v>00</v>
          </cell>
        </row>
        <row r="7820">
          <cell r="A7820" t="str">
            <v>S299</v>
          </cell>
          <cell r="B7820" t="str">
            <v>TRAUMATISMO DEL TORAX, NO ESPECIFICADO</v>
          </cell>
          <cell r="C7820" t="str">
            <v>00</v>
          </cell>
        </row>
        <row r="7821">
          <cell r="A7821" t="str">
            <v>S30</v>
          </cell>
          <cell r="B7821" t="str">
            <v>TRAUMATISMO SUPERFICIAL DEL ABDOMEN, DE LA REGION LUMBOSACRA Y DE LA P</v>
          </cell>
          <cell r="C7821" t="str">
            <v>00</v>
          </cell>
        </row>
        <row r="7822">
          <cell r="A7822" t="str">
            <v>S300</v>
          </cell>
          <cell r="B7822" t="str">
            <v>CONTUSION DE LA REGION LUMBOSACRA Y DE LA PELVIS</v>
          </cell>
          <cell r="C7822" t="str">
            <v>00</v>
          </cell>
        </row>
        <row r="7823">
          <cell r="A7823" t="str">
            <v>S301</v>
          </cell>
          <cell r="B7823" t="str">
            <v>CONTUSION DE LA PARED ABDOMINAL</v>
          </cell>
          <cell r="C7823" t="str">
            <v>00</v>
          </cell>
        </row>
        <row r="7824">
          <cell r="A7824" t="str">
            <v>S302</v>
          </cell>
          <cell r="B7824" t="str">
            <v>CONTUSION DE ORGANOS GENITALES EXTERNOS</v>
          </cell>
          <cell r="C7824" t="str">
            <v>00</v>
          </cell>
        </row>
        <row r="7825">
          <cell r="A7825" t="str">
            <v>S307</v>
          </cell>
          <cell r="B7825" t="str">
            <v>TRAUM. SUPERF. MULTIPLES DEL ABDOMEN, DE LA REG. LUMBOSACRA Y DE LA P</v>
          </cell>
          <cell r="C7825" t="str">
            <v>00</v>
          </cell>
        </row>
        <row r="7826">
          <cell r="A7826" t="str">
            <v>S308</v>
          </cell>
          <cell r="B7826" t="str">
            <v>OTROS TRAUM. SUPERF. DEL ABDOMEN, DE LA REG. LUMBOSACRA Y DE LA PELVIS</v>
          </cell>
          <cell r="C7826" t="str">
            <v>00</v>
          </cell>
        </row>
        <row r="7827">
          <cell r="A7827" t="str">
            <v>S309</v>
          </cell>
          <cell r="B7827" t="str">
            <v>TRUAM. SUPERF. DEL ABDOMEN, DE LA REG. LUMBOSAC. Y DE LA PELVIS PARTE</v>
          </cell>
          <cell r="C7827" t="str">
            <v>00</v>
          </cell>
        </row>
        <row r="7828">
          <cell r="A7828" t="str">
            <v>S31</v>
          </cell>
          <cell r="B7828" t="str">
            <v>HERIDA DEL ABDOMEN, DE LA REGION LUMBOSACRA Y DE LA PELVIS</v>
          </cell>
          <cell r="C7828" t="str">
            <v>00</v>
          </cell>
        </row>
        <row r="7829">
          <cell r="A7829" t="str">
            <v>S310</v>
          </cell>
          <cell r="B7829" t="str">
            <v>HERIDA DE LA REGION LUMBOSACRA Y DE LA PELVIS</v>
          </cell>
          <cell r="C7829" t="str">
            <v>00</v>
          </cell>
        </row>
        <row r="7830">
          <cell r="A7830" t="str">
            <v>S311</v>
          </cell>
          <cell r="B7830" t="str">
            <v>HERIDA DE LA PARED ABDOMINAL</v>
          </cell>
          <cell r="C7830" t="str">
            <v>00</v>
          </cell>
        </row>
        <row r="7831">
          <cell r="A7831" t="str">
            <v>S312</v>
          </cell>
          <cell r="B7831" t="str">
            <v>HERIDA DEL PENE</v>
          </cell>
          <cell r="C7831" t="str">
            <v>00</v>
          </cell>
        </row>
        <row r="7832">
          <cell r="A7832" t="str">
            <v>S313</v>
          </cell>
          <cell r="B7832" t="str">
            <v>HERIDA DEL ESCROTO Y DE LOS TESTICULOS</v>
          </cell>
          <cell r="C7832" t="str">
            <v>00</v>
          </cell>
        </row>
        <row r="7833">
          <cell r="A7833" t="str">
            <v>S314</v>
          </cell>
          <cell r="B7833" t="str">
            <v>HERIDA DE LA VAGINA Y DE LA VULVA</v>
          </cell>
          <cell r="C7833" t="str">
            <v>00</v>
          </cell>
        </row>
        <row r="7834">
          <cell r="A7834" t="str">
            <v>S315</v>
          </cell>
          <cell r="B7834" t="str">
            <v>HERIDA DE OTROS ORGANOS GENITALES EXTERNOS Y DE LOS NO ESPECIFICADOS</v>
          </cell>
          <cell r="C7834" t="str">
            <v>00</v>
          </cell>
        </row>
        <row r="7835">
          <cell r="A7835" t="str">
            <v>S317</v>
          </cell>
          <cell r="B7835" t="str">
            <v>HERIDAS MULTIPLES DEL ABDOMEN, DE LA REGION LUMBOSACRA Y DE LA PELVIS</v>
          </cell>
          <cell r="C7835" t="str">
            <v>00</v>
          </cell>
        </row>
        <row r="7836">
          <cell r="A7836" t="str">
            <v>S318</v>
          </cell>
          <cell r="B7836" t="str">
            <v>HERIDAS DE OTRAS PARTES Y DE LAS NO ESPECIFICADAS DEL ABDOMEN</v>
          </cell>
          <cell r="C7836" t="str">
            <v>00</v>
          </cell>
        </row>
        <row r="7837">
          <cell r="A7837" t="str">
            <v>S32</v>
          </cell>
          <cell r="B7837" t="str">
            <v>FRACTURA DE LA COLUMNA LUMBAR Y DE LA PELVIS</v>
          </cell>
          <cell r="C7837" t="str">
            <v>00</v>
          </cell>
        </row>
        <row r="7838">
          <cell r="A7838" t="str">
            <v>S320</v>
          </cell>
          <cell r="B7838" t="str">
            <v>FRACTURA DE VERTEBRA LUNBAR</v>
          </cell>
          <cell r="C7838" t="str">
            <v>00</v>
          </cell>
        </row>
        <row r="7839">
          <cell r="A7839" t="str">
            <v>S321</v>
          </cell>
          <cell r="B7839" t="str">
            <v>FRACTURA DEL SACRO</v>
          </cell>
          <cell r="C7839" t="str">
            <v>00</v>
          </cell>
        </row>
        <row r="7840">
          <cell r="A7840" t="str">
            <v>S322</v>
          </cell>
          <cell r="B7840" t="str">
            <v>FRACTURA DEL COCCIX</v>
          </cell>
          <cell r="C7840" t="str">
            <v>00</v>
          </cell>
        </row>
        <row r="7841">
          <cell r="A7841" t="str">
            <v>S323</v>
          </cell>
          <cell r="B7841" t="str">
            <v>FRACTURA DEL HUESO ILIACO</v>
          </cell>
          <cell r="C7841" t="str">
            <v>00</v>
          </cell>
        </row>
        <row r="7842">
          <cell r="A7842" t="str">
            <v>S324</v>
          </cell>
          <cell r="B7842" t="str">
            <v>FRACTURA DEL ACETABULO</v>
          </cell>
          <cell r="C7842" t="str">
            <v>00</v>
          </cell>
        </row>
        <row r="7843">
          <cell r="A7843" t="str">
            <v>S325</v>
          </cell>
          <cell r="B7843" t="str">
            <v>FRACTURA DEL PUBIS</v>
          </cell>
          <cell r="C7843" t="str">
            <v>00</v>
          </cell>
        </row>
        <row r="7844">
          <cell r="A7844" t="str">
            <v>S327</v>
          </cell>
          <cell r="B7844" t="str">
            <v>FRACTURAS MULTIPLES DE LA COLUMNA LUMBAR Y DE LA PELVIS</v>
          </cell>
          <cell r="C7844" t="str">
            <v>00</v>
          </cell>
        </row>
        <row r="7845">
          <cell r="A7845" t="str">
            <v>S328</v>
          </cell>
          <cell r="B7845" t="str">
            <v>FRACTURA DE OTRAS PARTES Y DE LAS NO ESPECIF. DE LA COLUMNA LUMBAR</v>
          </cell>
          <cell r="C7845" t="str">
            <v>00</v>
          </cell>
        </row>
        <row r="7846">
          <cell r="A7846" t="str">
            <v>S33</v>
          </cell>
          <cell r="B7846" t="str">
            <v>LUXACION, ESGUINCE Y TORCEDURA DE ARTUC. Y LIG. DE LA COLUMNA LUMBAR</v>
          </cell>
          <cell r="C7846" t="str">
            <v>00</v>
          </cell>
        </row>
        <row r="7847">
          <cell r="A7847" t="str">
            <v>S330</v>
          </cell>
          <cell r="B7847" t="str">
            <v>RUPTURA TRAUMATICA DE DISCO INTERVERTEBRAL LUMBAR</v>
          </cell>
          <cell r="C7847" t="str">
            <v>00</v>
          </cell>
        </row>
        <row r="7848">
          <cell r="A7848" t="str">
            <v>S331</v>
          </cell>
          <cell r="B7848" t="str">
            <v>LUXACION DE VERTEBRA LUMBAR</v>
          </cell>
          <cell r="C7848" t="str">
            <v>00</v>
          </cell>
        </row>
        <row r="7849">
          <cell r="A7849" t="str">
            <v>S332</v>
          </cell>
          <cell r="B7849" t="str">
            <v>LUXACION DE ARTICULACION SACROCOCCIGEA Y SACROILIACA</v>
          </cell>
          <cell r="C7849" t="str">
            <v>00</v>
          </cell>
        </row>
        <row r="7850">
          <cell r="A7850" t="str">
            <v>S333</v>
          </cell>
          <cell r="B7850" t="str">
            <v>LUXACION DE OTRAS PARTES Y DE LAS NO ESPECIF. DE LA COLUMNA LUMBAR Y D</v>
          </cell>
          <cell r="C7850" t="str">
            <v>00</v>
          </cell>
        </row>
        <row r="7851">
          <cell r="A7851" t="str">
            <v>S334</v>
          </cell>
          <cell r="B7851" t="str">
            <v>RUPTURA TRAUMATICA DE LA SINFISIS DEL PUBIS</v>
          </cell>
          <cell r="C7851" t="str">
            <v>00</v>
          </cell>
        </row>
        <row r="7852">
          <cell r="A7852" t="str">
            <v>S335</v>
          </cell>
          <cell r="B7852" t="str">
            <v>ESGUINCES Y TORCEDURAS DE LA COLUMNA LUMBAR</v>
          </cell>
          <cell r="C7852" t="str">
            <v>00</v>
          </cell>
        </row>
        <row r="7853">
          <cell r="A7853" t="str">
            <v>S336</v>
          </cell>
          <cell r="B7853" t="str">
            <v>ESGUINCES Y TORCEDURAS DE LA ARTICULACION  SACROILIACA</v>
          </cell>
          <cell r="C7853" t="str">
            <v>00</v>
          </cell>
        </row>
        <row r="7854">
          <cell r="A7854" t="str">
            <v>S337</v>
          </cell>
          <cell r="B7854" t="str">
            <v>ESGUINCES Y TORCED. DE OTRAS PARTES Y DE LAS NO ESPECIF. DE LA COLUMNA</v>
          </cell>
          <cell r="C7854" t="str">
            <v>00</v>
          </cell>
        </row>
        <row r="7855">
          <cell r="A7855" t="str">
            <v>S34</v>
          </cell>
          <cell r="B7855" t="str">
            <v>TRAUM. DE LOS NERVIOS Y DE LA MEDULA ESPINAL LUMBAR, A NIVEL DEL ABDOM</v>
          </cell>
          <cell r="C7855" t="str">
            <v>00</v>
          </cell>
        </row>
        <row r="7856">
          <cell r="A7856" t="str">
            <v>S340</v>
          </cell>
          <cell r="B7856" t="str">
            <v>CONCUSION Y EDEMA DE LA MEDULA ESPINAL LUMBAR</v>
          </cell>
          <cell r="C7856" t="str">
            <v>00</v>
          </cell>
        </row>
        <row r="7857">
          <cell r="A7857" t="str">
            <v>S341</v>
          </cell>
          <cell r="B7857" t="str">
            <v>OTRO TRAUMATISMO DE LA MEDULA ESPINAL LUMBAR</v>
          </cell>
          <cell r="C7857" t="str">
            <v>00</v>
          </cell>
        </row>
        <row r="7858">
          <cell r="A7858" t="str">
            <v>S342</v>
          </cell>
          <cell r="B7858" t="str">
            <v>TRAUMATISMO DE RAIZ NERVIOSA DE LA COLUMNA LUMBAR Y SACRA</v>
          </cell>
          <cell r="C7858" t="str">
            <v>00</v>
          </cell>
        </row>
        <row r="7859">
          <cell r="A7859" t="str">
            <v>S343</v>
          </cell>
          <cell r="B7859" t="str">
            <v>TRAUMATISMO DE LA COLA DE CABALLO</v>
          </cell>
          <cell r="C7859" t="str">
            <v>00</v>
          </cell>
        </row>
        <row r="7860">
          <cell r="A7860" t="str">
            <v>S344</v>
          </cell>
          <cell r="B7860" t="str">
            <v>TRAUMATISMO DEL PLEXO LUMBOSACRO</v>
          </cell>
          <cell r="C7860" t="str">
            <v>00</v>
          </cell>
        </row>
        <row r="7861">
          <cell r="A7861" t="str">
            <v>S345</v>
          </cell>
          <cell r="B7861" t="str">
            <v>TRAUMATISMO DE NERVIO(S) SIMPATICO(S) LUMBAR(ES), SACRO(S) Y PELVICO(S</v>
          </cell>
          <cell r="C7861" t="str">
            <v>00</v>
          </cell>
        </row>
        <row r="7862">
          <cell r="A7862" t="str">
            <v>S346</v>
          </cell>
          <cell r="B7862" t="str">
            <v>TRAUM. DE NERVIO(S) PERIFERICO(S) DEL ABDOMEN, DE LA REG. LUMBOSACRA Y</v>
          </cell>
          <cell r="C7862" t="str">
            <v>00</v>
          </cell>
        </row>
        <row r="7863">
          <cell r="A7863" t="str">
            <v>S348</v>
          </cell>
          <cell r="B7863" t="str">
            <v>TRAUM. DE OTROS NERVIOS A NIVEL DEL ABDOMEN, DE LA REG. LUMBOSACRA</v>
          </cell>
          <cell r="C7863" t="str">
            <v>00</v>
          </cell>
        </row>
        <row r="7864">
          <cell r="A7864" t="str">
            <v>S35</v>
          </cell>
          <cell r="B7864" t="str">
            <v>TRAUMATISMO DE VASOS SANGUINEOS A NIVEL DEL ABDOMEN, DE LA REG. LUMBOS</v>
          </cell>
          <cell r="C7864" t="str">
            <v>00</v>
          </cell>
        </row>
        <row r="7865">
          <cell r="A7865" t="str">
            <v>S350</v>
          </cell>
          <cell r="B7865" t="str">
            <v>TRAUMATISMO DE LA AORTA ABDOMINAL</v>
          </cell>
          <cell r="C7865" t="str">
            <v>00</v>
          </cell>
        </row>
        <row r="7866">
          <cell r="A7866" t="str">
            <v>S351</v>
          </cell>
          <cell r="B7866" t="str">
            <v>TRAUMATISMO DE LA VENA CAVA INFERIOR</v>
          </cell>
          <cell r="C7866" t="str">
            <v>00</v>
          </cell>
        </row>
        <row r="7867">
          <cell r="A7867" t="str">
            <v>S352</v>
          </cell>
          <cell r="B7867" t="str">
            <v>TRAUMATISMO DE ARTERIAS CELIACAS Y MESENTERICAS</v>
          </cell>
          <cell r="C7867" t="str">
            <v>00</v>
          </cell>
        </row>
        <row r="7868">
          <cell r="A7868" t="str">
            <v>S353</v>
          </cell>
          <cell r="B7868" t="str">
            <v>TRAUMATISMO DE VENA PORTA Y ESPLENICA</v>
          </cell>
          <cell r="C7868" t="str">
            <v>00</v>
          </cell>
        </row>
        <row r="7869">
          <cell r="A7869" t="str">
            <v>S354</v>
          </cell>
          <cell r="B7869" t="str">
            <v>TRAUMATISMO DE VASOS SANGUINEOS RENALES</v>
          </cell>
          <cell r="C7869" t="str">
            <v>00</v>
          </cell>
        </row>
        <row r="7870">
          <cell r="A7870" t="str">
            <v>S355</v>
          </cell>
          <cell r="B7870" t="str">
            <v>TRAUMATISMO DE VASOS SANGUINEOS ILIACOS</v>
          </cell>
          <cell r="C7870" t="str">
            <v>00</v>
          </cell>
        </row>
        <row r="7871">
          <cell r="A7871" t="str">
            <v>S357</v>
          </cell>
          <cell r="B7871" t="str">
            <v>TRAUMAT. DE MULTIPLES VASOS SANGUINEOS A NIVEL DEL ABDOMEN. DE LA REG.</v>
          </cell>
          <cell r="C7871" t="str">
            <v>00</v>
          </cell>
        </row>
        <row r="7872">
          <cell r="A7872" t="str">
            <v>S358</v>
          </cell>
          <cell r="B7872" t="str">
            <v>TRAUM. DE OTROS VASOS SANGU. A NIVEL DEL ABDOMEN, DE LA REG. LUMBOSACR</v>
          </cell>
          <cell r="C7872" t="str">
            <v>00</v>
          </cell>
        </row>
        <row r="7873">
          <cell r="A7873" t="str">
            <v>S359</v>
          </cell>
          <cell r="B7873" t="str">
            <v>TRAUM. DE VASOS SANGU. NO ESPECIF. A NIVEL DEL ABDOMEN, DE LA REG. LUM</v>
          </cell>
          <cell r="C7873" t="str">
            <v>00</v>
          </cell>
        </row>
        <row r="7874">
          <cell r="A7874" t="str">
            <v>S36</v>
          </cell>
          <cell r="B7874" t="str">
            <v>TRAUMATISMO DE ORGANOS INTRAABDOMINALES</v>
          </cell>
          <cell r="C7874" t="str">
            <v>00</v>
          </cell>
        </row>
        <row r="7875">
          <cell r="A7875" t="str">
            <v>S360</v>
          </cell>
          <cell r="B7875" t="str">
            <v>TRAUMATISMO DEL BAZO</v>
          </cell>
          <cell r="C7875" t="str">
            <v>00</v>
          </cell>
        </row>
        <row r="7876">
          <cell r="A7876" t="str">
            <v>S361</v>
          </cell>
          <cell r="B7876" t="str">
            <v>TRAUMATISMO DEL HIGADO Y DE LA VASICULA BILIAR</v>
          </cell>
          <cell r="C7876" t="str">
            <v>00</v>
          </cell>
        </row>
        <row r="7877">
          <cell r="A7877" t="str">
            <v>S362</v>
          </cell>
          <cell r="B7877" t="str">
            <v>TRAUMATISMO DEL PANCREAS</v>
          </cell>
          <cell r="C7877" t="str">
            <v>00</v>
          </cell>
        </row>
        <row r="7878">
          <cell r="A7878" t="str">
            <v>S363</v>
          </cell>
          <cell r="B7878" t="str">
            <v>TRAUMATISMO DEL ESTOMAGO</v>
          </cell>
          <cell r="C7878" t="str">
            <v>00</v>
          </cell>
        </row>
        <row r="7879">
          <cell r="A7879" t="str">
            <v>S364</v>
          </cell>
          <cell r="B7879" t="str">
            <v>TRAUMATISMO DEL INTESTINO DELGADO</v>
          </cell>
          <cell r="C7879" t="str">
            <v>00</v>
          </cell>
        </row>
        <row r="7880">
          <cell r="A7880" t="str">
            <v>S365</v>
          </cell>
          <cell r="B7880" t="str">
            <v>TRAUMATISMO DEL COLON</v>
          </cell>
          <cell r="C7880" t="str">
            <v>00</v>
          </cell>
        </row>
        <row r="7881">
          <cell r="A7881" t="str">
            <v>S366</v>
          </cell>
          <cell r="B7881" t="str">
            <v>TRAUMATISMO DEL RECTO</v>
          </cell>
          <cell r="C7881" t="str">
            <v>00</v>
          </cell>
        </row>
        <row r="7882">
          <cell r="A7882" t="str">
            <v>S367</v>
          </cell>
          <cell r="B7882" t="str">
            <v>TRAUMATISMO DE MULTIPLES ORGANOS INTRAABDOMINALES</v>
          </cell>
          <cell r="C7882" t="str">
            <v>00</v>
          </cell>
        </row>
        <row r="7883">
          <cell r="A7883" t="str">
            <v>S368</v>
          </cell>
          <cell r="B7883" t="str">
            <v>TRAUMATISMO DE OTROS ORGANOS INTRAABDOMINALES</v>
          </cell>
          <cell r="C7883" t="str">
            <v>00</v>
          </cell>
        </row>
        <row r="7884">
          <cell r="A7884" t="str">
            <v>S369</v>
          </cell>
          <cell r="B7884" t="str">
            <v>TRAUMATISMO DE ORGANO INTRAABDOMINALES NO ESPECIFICADO</v>
          </cell>
          <cell r="C7884" t="str">
            <v>00</v>
          </cell>
        </row>
        <row r="7885">
          <cell r="A7885" t="str">
            <v>S37</v>
          </cell>
          <cell r="B7885" t="str">
            <v>TRAUMATISMO DE ORGANOS PELVICOS</v>
          </cell>
          <cell r="C7885" t="str">
            <v>00</v>
          </cell>
        </row>
        <row r="7886">
          <cell r="A7886" t="str">
            <v>S370</v>
          </cell>
          <cell r="B7886" t="str">
            <v>TRAUMATISMO DEL RIÑON</v>
          </cell>
          <cell r="C7886" t="str">
            <v>00</v>
          </cell>
        </row>
        <row r="7887">
          <cell r="A7887" t="str">
            <v>S371</v>
          </cell>
          <cell r="B7887" t="str">
            <v>TRAUMATISMO DEL URETER</v>
          </cell>
          <cell r="C7887" t="str">
            <v>00</v>
          </cell>
        </row>
        <row r="7888">
          <cell r="A7888" t="str">
            <v>S372</v>
          </cell>
          <cell r="B7888" t="str">
            <v>TRAUMATISMO DE LA VEJIGA</v>
          </cell>
          <cell r="C7888" t="str">
            <v>00</v>
          </cell>
        </row>
        <row r="7889">
          <cell r="A7889" t="str">
            <v>S373</v>
          </cell>
          <cell r="B7889" t="str">
            <v>TRAUMATISMO DE LA URETRA</v>
          </cell>
          <cell r="C7889" t="str">
            <v>00</v>
          </cell>
        </row>
        <row r="7890">
          <cell r="A7890" t="str">
            <v>S374</v>
          </cell>
          <cell r="B7890" t="str">
            <v>TRAUMATISMO DEL OVARIO</v>
          </cell>
          <cell r="C7890" t="str">
            <v>00</v>
          </cell>
        </row>
        <row r="7891">
          <cell r="A7891" t="str">
            <v>S375</v>
          </cell>
          <cell r="B7891" t="str">
            <v>TRAUMATISMO DE LA TROMPA DE FALOPIO</v>
          </cell>
          <cell r="C7891" t="str">
            <v>00</v>
          </cell>
        </row>
        <row r="7892">
          <cell r="A7892" t="str">
            <v>S376</v>
          </cell>
          <cell r="B7892" t="str">
            <v>TRAUMATISMO DEL UTERO</v>
          </cell>
          <cell r="C7892" t="str">
            <v>00</v>
          </cell>
        </row>
        <row r="7893">
          <cell r="A7893" t="str">
            <v>S377</v>
          </cell>
          <cell r="B7893" t="str">
            <v>TRAUMATISMO DE MULTIPLES DE ORGANOS PELVICOS</v>
          </cell>
          <cell r="C7893" t="str">
            <v>00</v>
          </cell>
        </row>
        <row r="7894">
          <cell r="A7894" t="str">
            <v>S378</v>
          </cell>
          <cell r="B7894" t="str">
            <v>TRAUMATISMO DE OTROS ORGANOS PELVICOS</v>
          </cell>
          <cell r="C7894" t="str">
            <v>00</v>
          </cell>
        </row>
        <row r="7895">
          <cell r="A7895" t="str">
            <v>S379</v>
          </cell>
          <cell r="B7895" t="str">
            <v>TRAUMATISMO DE ORGANO PELVICO NO ESPECIFICADO</v>
          </cell>
          <cell r="C7895" t="str">
            <v>00</v>
          </cell>
        </row>
        <row r="7896">
          <cell r="A7896" t="str">
            <v>S38</v>
          </cell>
          <cell r="B7896" t="str">
            <v>TRAUM. POR APLAST. Y AMPUTACION TRAUMATICA DE PARTE DEL ABDOMEN, DE LA</v>
          </cell>
          <cell r="C7896" t="str">
            <v>00</v>
          </cell>
        </row>
        <row r="7897">
          <cell r="A7897" t="str">
            <v>S380</v>
          </cell>
          <cell r="B7897" t="str">
            <v>TRAUMATISMO POR APLASTAMIENTO DE ORGANOS GENITALES EXTERNOS</v>
          </cell>
          <cell r="C7897" t="str">
            <v>00</v>
          </cell>
        </row>
        <row r="7898">
          <cell r="A7898" t="str">
            <v>S381</v>
          </cell>
          <cell r="B7898" t="str">
            <v>TRAUM. POR APLAST. DE OTRAS PARTES Y DE LAS NO ESPECIF. DEL ABDOMEN, D</v>
          </cell>
          <cell r="C7898" t="str">
            <v>00</v>
          </cell>
        </row>
        <row r="7899">
          <cell r="A7899" t="str">
            <v>S382</v>
          </cell>
          <cell r="B7899" t="str">
            <v>AMPUTACION TRAUMATICA DE ORGANOS GENITALES EXTERNOS</v>
          </cell>
          <cell r="C7899" t="str">
            <v>00</v>
          </cell>
        </row>
        <row r="7900">
          <cell r="A7900" t="str">
            <v>S383</v>
          </cell>
          <cell r="B7900" t="str">
            <v>AMPUTACION TRAUM. DE OTRAS PARTES Y DE LAS NO ESPECIF. DEL ABDOMEN REG</v>
          </cell>
          <cell r="C7900" t="str">
            <v>00</v>
          </cell>
        </row>
        <row r="7901">
          <cell r="A7901" t="str">
            <v>S39</v>
          </cell>
          <cell r="B7901" t="str">
            <v>OTROS TRAUM. Y LOS NO ESPECIFI. DEL ABDOMEN. DE LA REG. LUMBOS.Y DE LA</v>
          </cell>
          <cell r="C7901" t="str">
            <v>00</v>
          </cell>
        </row>
        <row r="7902">
          <cell r="A7902" t="str">
            <v>S390</v>
          </cell>
          <cell r="B7902" t="str">
            <v>TRAUM. DE TENDON Y DE MUSCULOS DEL ABDOMEN, DE LA REG. LUMBOS. Y DE LA</v>
          </cell>
          <cell r="C7902" t="str">
            <v>00</v>
          </cell>
        </row>
        <row r="7903">
          <cell r="A7903" t="str">
            <v>S396</v>
          </cell>
          <cell r="B7903" t="str">
            <v>TRAUM. DE ORG. INTRAABDONINAL(ES) CON ORGANO(S) PELVICO(S)</v>
          </cell>
          <cell r="C7903" t="str">
            <v>00</v>
          </cell>
        </row>
        <row r="7904">
          <cell r="A7904" t="str">
            <v>S397</v>
          </cell>
          <cell r="B7904" t="str">
            <v>OTROS TRAUM. MULTIPLES DEL ABDOMEN, DE LA REG. LUMBOSACRA Y DE LA PEL</v>
          </cell>
          <cell r="C7904" t="str">
            <v>00</v>
          </cell>
        </row>
        <row r="7905">
          <cell r="A7905" t="str">
            <v>S398</v>
          </cell>
          <cell r="B7905" t="str">
            <v>OTROA TRAUM. ESPECIF. DEL ABDOMEN, DE LA REG. LUMBOS. Y DE LA PELVIS</v>
          </cell>
          <cell r="C7905" t="str">
            <v>00</v>
          </cell>
        </row>
        <row r="7906">
          <cell r="A7906" t="str">
            <v>S399</v>
          </cell>
          <cell r="B7906" t="str">
            <v>TRAUM. NO ESPECIF. DEL ABDOMEN, DE LA REG. LUMBOSACRA Y DE LA PELVIS</v>
          </cell>
          <cell r="C7906" t="str">
            <v>00</v>
          </cell>
        </row>
        <row r="7907">
          <cell r="A7907" t="str">
            <v>S40</v>
          </cell>
          <cell r="B7907" t="str">
            <v>TRAUMATISMO SUPERFICIAL DEL HOMBRO Y DEL BRAZO</v>
          </cell>
          <cell r="C7907" t="str">
            <v>00</v>
          </cell>
        </row>
        <row r="7908">
          <cell r="A7908" t="str">
            <v>S400</v>
          </cell>
          <cell r="B7908" t="str">
            <v>CONTUSION DEL HOMBRO Y DEL BRAZO</v>
          </cell>
          <cell r="C7908" t="str">
            <v>00</v>
          </cell>
        </row>
        <row r="7909">
          <cell r="A7909" t="str">
            <v>S407</v>
          </cell>
          <cell r="B7909" t="str">
            <v>TRAUMATISMO SUPERFICIALES MULTIPLES DEL HOMBRO Y DEL BRAZO</v>
          </cell>
          <cell r="C7909" t="str">
            <v>00</v>
          </cell>
        </row>
        <row r="7910">
          <cell r="A7910" t="str">
            <v>S408</v>
          </cell>
          <cell r="B7910" t="str">
            <v>OTROS TRAUMATISMOS SUPERFICIALES DEL HOMBRO Y DEL BRAZO</v>
          </cell>
          <cell r="C7910" t="str">
            <v>00</v>
          </cell>
        </row>
        <row r="7911">
          <cell r="A7911" t="str">
            <v>S409</v>
          </cell>
          <cell r="B7911" t="str">
            <v>TRAUMATISMO SUPERFICIALES NO ESPECIFICADO DEL HOMBRO Y DEL BRAZO</v>
          </cell>
          <cell r="C7911" t="str">
            <v>00</v>
          </cell>
        </row>
        <row r="7912">
          <cell r="A7912" t="str">
            <v>S41</v>
          </cell>
          <cell r="B7912" t="str">
            <v>HERIDA DEL HOMBRO Y DEL BRAZO</v>
          </cell>
          <cell r="C7912" t="str">
            <v>00</v>
          </cell>
        </row>
        <row r="7913">
          <cell r="A7913" t="str">
            <v>S410</v>
          </cell>
          <cell r="B7913" t="str">
            <v>HERIDA DEL HOMBRO</v>
          </cell>
          <cell r="C7913" t="str">
            <v>00</v>
          </cell>
        </row>
        <row r="7914">
          <cell r="A7914" t="str">
            <v>S411</v>
          </cell>
          <cell r="B7914" t="str">
            <v>HERIDA DEL BRAZO</v>
          </cell>
          <cell r="C7914" t="str">
            <v>00</v>
          </cell>
        </row>
        <row r="7915">
          <cell r="A7915" t="str">
            <v>S417</v>
          </cell>
          <cell r="B7915" t="str">
            <v>HERIDAS MULTIPLES DEL HOMBRO Y DEL BRAZO</v>
          </cell>
          <cell r="C7915" t="str">
            <v>00</v>
          </cell>
        </row>
        <row r="7916">
          <cell r="A7916" t="str">
            <v>S418</v>
          </cell>
          <cell r="B7916" t="str">
            <v>HERIDA DE OTRAS PARTES Y DE LAS NO ESPECIFICADAS DEL HOMBRO Y DEL BRAZ</v>
          </cell>
          <cell r="C7916" t="str">
            <v>00</v>
          </cell>
        </row>
        <row r="7917">
          <cell r="A7917" t="str">
            <v>S42</v>
          </cell>
          <cell r="B7917" t="str">
            <v>FRACTURA DEL HOMBRO Y DEL BRAZO</v>
          </cell>
          <cell r="C7917" t="str">
            <v>00</v>
          </cell>
        </row>
        <row r="7918">
          <cell r="A7918" t="str">
            <v>S420</v>
          </cell>
          <cell r="B7918" t="str">
            <v>FRACTURA DE LA CLAVICULA</v>
          </cell>
          <cell r="C7918" t="str">
            <v>00</v>
          </cell>
        </row>
        <row r="7919">
          <cell r="A7919" t="str">
            <v>S421</v>
          </cell>
          <cell r="B7919" t="str">
            <v>FRACTURA DEL OMOPLATO</v>
          </cell>
          <cell r="C7919" t="str">
            <v>00</v>
          </cell>
        </row>
        <row r="7920">
          <cell r="A7920" t="str">
            <v>S422</v>
          </cell>
          <cell r="B7920" t="str">
            <v>FRACTURA DE LA EPIFISIS SUPERIOR DEL HUMERO</v>
          </cell>
          <cell r="C7920" t="str">
            <v>00</v>
          </cell>
        </row>
        <row r="7921">
          <cell r="A7921" t="str">
            <v>S423</v>
          </cell>
          <cell r="B7921" t="str">
            <v>FRACTURA DE LA DIAFISIS DEL HUMERO</v>
          </cell>
          <cell r="C7921" t="str">
            <v>00</v>
          </cell>
        </row>
        <row r="7922">
          <cell r="A7922" t="str">
            <v>S424</v>
          </cell>
          <cell r="B7922" t="str">
            <v>FRACTURA DE LA EPIFISIS INFERIOR DEL HUMERO</v>
          </cell>
          <cell r="C7922" t="str">
            <v>00</v>
          </cell>
        </row>
        <row r="7923">
          <cell r="A7923" t="str">
            <v>S427</v>
          </cell>
          <cell r="B7923" t="str">
            <v>FRACTURAS MULTIPLES DE LA CLAVICULA, DEL OMOPLATO Y DEL HUMERO</v>
          </cell>
          <cell r="C7923" t="str">
            <v>00</v>
          </cell>
        </row>
        <row r="7924">
          <cell r="A7924" t="str">
            <v>S428</v>
          </cell>
          <cell r="B7924" t="str">
            <v>FRACTURA DE OTRAS PARTES DEL HOMBRO Y DEL BRAZO</v>
          </cell>
          <cell r="C7924" t="str">
            <v>00</v>
          </cell>
        </row>
        <row r="7925">
          <cell r="A7925" t="str">
            <v>S429</v>
          </cell>
          <cell r="B7925" t="str">
            <v>FRACTURA DEL HOMBRO Y DEL BRAZO, PARTE NO ESPECIFICADA</v>
          </cell>
          <cell r="C7925" t="str">
            <v>00</v>
          </cell>
        </row>
        <row r="7926">
          <cell r="A7926" t="str">
            <v>S43</v>
          </cell>
          <cell r="B7926" t="str">
            <v>LUXACION, ESGUINCE Y TORCEDURA DE ARTIC. Y LIG. DE LA CINTURA ESCAPULA</v>
          </cell>
          <cell r="C7926" t="str">
            <v>00</v>
          </cell>
        </row>
        <row r="7927">
          <cell r="A7927" t="str">
            <v>S430</v>
          </cell>
          <cell r="B7927" t="str">
            <v>LUXACION DE LA ARTICULACION DEL HOMBRO</v>
          </cell>
          <cell r="C7927" t="str">
            <v>00</v>
          </cell>
        </row>
        <row r="7928">
          <cell r="A7928" t="str">
            <v>S431</v>
          </cell>
          <cell r="B7928" t="str">
            <v>LUXACION DE LA ARTICULACION ACROMIOCLAVICULAR</v>
          </cell>
          <cell r="C7928" t="str">
            <v>00</v>
          </cell>
        </row>
        <row r="7929">
          <cell r="A7929" t="str">
            <v>S432</v>
          </cell>
          <cell r="B7929" t="str">
            <v>LUXACION DE LA ARTICULACION ESTERNOCLAVICULAR</v>
          </cell>
          <cell r="C7929" t="str">
            <v>00</v>
          </cell>
        </row>
        <row r="7930">
          <cell r="A7930" t="str">
            <v>S433</v>
          </cell>
          <cell r="B7930" t="str">
            <v>LUXACION DE OTRAS PARTES DE LA CINTURA ESCAPULAR Y DE LAS NO ESPECIF.</v>
          </cell>
          <cell r="C7930" t="str">
            <v>00</v>
          </cell>
        </row>
        <row r="7931">
          <cell r="A7931" t="str">
            <v>S434</v>
          </cell>
          <cell r="B7931" t="str">
            <v>ESGUINCES Y TORCEDURAS DE LA ARTICULACION DEL HOMBRO</v>
          </cell>
          <cell r="C7931" t="str">
            <v>00</v>
          </cell>
        </row>
        <row r="7932">
          <cell r="A7932" t="str">
            <v>S435</v>
          </cell>
          <cell r="B7932" t="str">
            <v>ESGUINCES Y TORCEDURAS DE LA ARTICULACION ACROMIOCLAVICULAR</v>
          </cell>
          <cell r="C7932" t="str">
            <v>00</v>
          </cell>
        </row>
        <row r="7933">
          <cell r="A7933" t="str">
            <v>S436</v>
          </cell>
          <cell r="B7933" t="str">
            <v>ESGUINCES Y TORCEDURAS DE LA ARTICULACION ESTERNOCLAVICULAR</v>
          </cell>
          <cell r="C7933" t="str">
            <v>00</v>
          </cell>
        </row>
        <row r="7934">
          <cell r="A7934" t="str">
            <v>S437</v>
          </cell>
          <cell r="B7934" t="str">
            <v>ESGUINCES Y TORCEDURAS DE OTRAS PARTES Y DE LAS NO ESPECIF. DE LA CINT</v>
          </cell>
          <cell r="C7934" t="str">
            <v>00</v>
          </cell>
        </row>
        <row r="7935">
          <cell r="A7935" t="str">
            <v>S44</v>
          </cell>
          <cell r="B7935" t="str">
            <v>TRAUMATISMO DE NERVIOS A NIVEL DEL HOMBRO Y DEL BRAZO</v>
          </cell>
          <cell r="C7935" t="str">
            <v>00</v>
          </cell>
        </row>
        <row r="7936">
          <cell r="A7936" t="str">
            <v>S440</v>
          </cell>
          <cell r="B7936" t="str">
            <v>TRAUMATISMO DEL NERVIO CUBITAL A NIVEL DEL BRAZO</v>
          </cell>
          <cell r="C7936" t="str">
            <v>00</v>
          </cell>
        </row>
        <row r="7937">
          <cell r="A7937" t="str">
            <v>S441</v>
          </cell>
          <cell r="B7937" t="str">
            <v>TRAUMATISMO DEL NERVIO MEDIANO A NIVEL DEL BRAZO</v>
          </cell>
          <cell r="C7937" t="str">
            <v>00</v>
          </cell>
        </row>
        <row r="7938">
          <cell r="A7938" t="str">
            <v>S442</v>
          </cell>
          <cell r="B7938" t="str">
            <v>TRAUMATISMO DEL NERVIO RADIAL A NIVEL DEL BRAZO</v>
          </cell>
          <cell r="C7938" t="str">
            <v>00</v>
          </cell>
        </row>
        <row r="7939">
          <cell r="A7939" t="str">
            <v>S443</v>
          </cell>
          <cell r="B7939" t="str">
            <v>TRAUMATISMO DEL NERVIO AXILAR</v>
          </cell>
          <cell r="C7939" t="str">
            <v>00</v>
          </cell>
        </row>
        <row r="7940">
          <cell r="A7940" t="str">
            <v>S444</v>
          </cell>
          <cell r="B7940" t="str">
            <v>TRAUMATISMO DEL NERVIO MUSCULOCUTANEO</v>
          </cell>
          <cell r="C7940" t="str">
            <v>00</v>
          </cell>
        </row>
        <row r="7941">
          <cell r="A7941" t="str">
            <v>S445</v>
          </cell>
          <cell r="B7941" t="str">
            <v>TRAUMATISMO DEL NERVIO SENSITIVO CUTANEO A NIVEL DEL HOMBRO Y DEL BRAZ</v>
          </cell>
          <cell r="C7941" t="str">
            <v>00</v>
          </cell>
        </row>
        <row r="7942">
          <cell r="A7942" t="str">
            <v>S447</v>
          </cell>
          <cell r="B7942" t="str">
            <v>TRAUMATISMO DE MULTIPLES NERVIOS A NIVEL DEL HOMBRO Y DEL BRAZO</v>
          </cell>
          <cell r="C7942" t="str">
            <v>00</v>
          </cell>
        </row>
        <row r="7943">
          <cell r="A7943" t="str">
            <v>S448</v>
          </cell>
          <cell r="B7943" t="str">
            <v>TRAUMATISMO DE OTROS NERVIOS DEL HOMBRO Y DEL BRAZO</v>
          </cell>
          <cell r="C7943" t="str">
            <v>00</v>
          </cell>
        </row>
        <row r="7944">
          <cell r="A7944" t="str">
            <v>S449</v>
          </cell>
          <cell r="B7944" t="str">
            <v>TRAUMATISMO DE NERVIO NO ESPECIFICADO A NIVEL DEL HOMBRO Y DEL BRAZO</v>
          </cell>
          <cell r="C7944" t="str">
            <v>00</v>
          </cell>
        </row>
        <row r="7945">
          <cell r="A7945" t="str">
            <v>S45</v>
          </cell>
          <cell r="B7945" t="str">
            <v>TRAUMATISMO DE VASOS SANGUINEOS A NIVEL DEL HOMBRO Y DEL BRAZO</v>
          </cell>
          <cell r="C7945" t="str">
            <v>00</v>
          </cell>
        </row>
        <row r="7946">
          <cell r="A7946" t="str">
            <v>S450</v>
          </cell>
          <cell r="B7946" t="str">
            <v>TRAUMATISMO DE LA ARTERIA AXILAR</v>
          </cell>
          <cell r="C7946" t="str">
            <v>00</v>
          </cell>
        </row>
        <row r="7947">
          <cell r="A7947" t="str">
            <v>S451</v>
          </cell>
          <cell r="B7947" t="str">
            <v>TRAUMATISMO DE LA ARTERIA BRAQUIAL</v>
          </cell>
          <cell r="C7947" t="str">
            <v>00</v>
          </cell>
        </row>
        <row r="7948">
          <cell r="A7948" t="str">
            <v>S452</v>
          </cell>
          <cell r="B7948" t="str">
            <v>TRAUMATISMO DE LA VENA AXILAR O BRAQUIAL</v>
          </cell>
          <cell r="C7948" t="str">
            <v>00</v>
          </cell>
        </row>
        <row r="7949">
          <cell r="A7949" t="str">
            <v>S453</v>
          </cell>
          <cell r="B7949" t="str">
            <v>TRAUMATISMO DE VENA SUPERFICIAL  A NIVEL DEL HOMBRO Y DEL BRAZO</v>
          </cell>
          <cell r="C7949" t="str">
            <v>00</v>
          </cell>
        </row>
        <row r="7950">
          <cell r="A7950" t="str">
            <v>S457</v>
          </cell>
          <cell r="B7950" t="str">
            <v>TRAUMATISMO DE MULTIPLES VASOS SANGUINEOS A NIVEL DEL HOMBRO Y DEL BRA</v>
          </cell>
          <cell r="C7950" t="str">
            <v>00</v>
          </cell>
        </row>
        <row r="7951">
          <cell r="A7951" t="str">
            <v>S458</v>
          </cell>
          <cell r="B7951" t="str">
            <v>TRAUMATISMO DE OTROS VASOS SANGUINEOS A NIVEL DEL HOMBRO Y DEL BRAZO</v>
          </cell>
          <cell r="C7951" t="str">
            <v>00</v>
          </cell>
        </row>
        <row r="7952">
          <cell r="A7952" t="str">
            <v>S459</v>
          </cell>
          <cell r="B7952" t="str">
            <v>TRAUM. DE VASO SANGUINEO NO ESPECIF. A NIVEL DEL HOMBRO Y DEL BRAZO</v>
          </cell>
          <cell r="C7952" t="str">
            <v>00</v>
          </cell>
        </row>
        <row r="7953">
          <cell r="A7953" t="str">
            <v>S46</v>
          </cell>
          <cell r="B7953" t="str">
            <v>TRAUMATISMO DE TENDON Y MUSCULO A NIVEL DEL HOMBRO Y DEL BRAZO</v>
          </cell>
          <cell r="C7953" t="str">
            <v>00</v>
          </cell>
        </row>
        <row r="7954">
          <cell r="A7954" t="str">
            <v>S460</v>
          </cell>
          <cell r="B7954" t="str">
            <v>TRAUMATISMO DEL TENDON DEL MANGUITO ROTATORIO DEL HOMBRO</v>
          </cell>
          <cell r="C7954" t="str">
            <v>00</v>
          </cell>
        </row>
        <row r="7955">
          <cell r="A7955" t="str">
            <v>S461</v>
          </cell>
          <cell r="B7955" t="str">
            <v>TRAUMATISMO DEL TENDON Y MUSCULO DE LA CABEZA LARGA DEL BICEPS</v>
          </cell>
          <cell r="C7955" t="str">
            <v>00</v>
          </cell>
        </row>
        <row r="7956">
          <cell r="A7956" t="str">
            <v>S462</v>
          </cell>
          <cell r="B7956" t="str">
            <v>TRAUMATISMO DEL TENDON Y MUSCULO DE OTRAS PARTES DEL BICEPS</v>
          </cell>
          <cell r="C7956" t="str">
            <v>00</v>
          </cell>
        </row>
        <row r="7957">
          <cell r="A7957" t="str">
            <v>S463</v>
          </cell>
          <cell r="B7957" t="str">
            <v>TRAUMATISMO DEL TENDON Y MUSCULO DEL TRICEPS</v>
          </cell>
          <cell r="C7957" t="str">
            <v>00</v>
          </cell>
        </row>
        <row r="7958">
          <cell r="A7958" t="str">
            <v>S467</v>
          </cell>
          <cell r="B7958" t="str">
            <v>TRAUMATISMO DE MULTIPLES TENDONES Y MUSCULOS A NIVEL DEL HOMB. Y DEL B</v>
          </cell>
          <cell r="C7958" t="str">
            <v>00</v>
          </cell>
        </row>
        <row r="7959">
          <cell r="A7959" t="str">
            <v>S468</v>
          </cell>
          <cell r="B7959" t="str">
            <v>TRAUMATISMO DE OTROS TENDONES Y MUSCULOS A NIVEL DEL HOMBRO I DEL BRAZ</v>
          </cell>
          <cell r="C7959" t="str">
            <v>00</v>
          </cell>
        </row>
        <row r="7960">
          <cell r="A7960" t="str">
            <v>S469</v>
          </cell>
          <cell r="B7960" t="str">
            <v>TRAUMATISMO DE TENDON Y MUSCULO NO ESPECIF. A NIVEL DEL HOMBRO Y DEL B</v>
          </cell>
          <cell r="C7960" t="str">
            <v>00</v>
          </cell>
        </row>
        <row r="7961">
          <cell r="A7961" t="str">
            <v>S47</v>
          </cell>
          <cell r="B7961" t="str">
            <v xml:space="preserve"> TRAUMATISMO POR APLASTAMIENTO DEL HOMBRO Y DEL BRAZO</v>
          </cell>
          <cell r="C7961" t="str">
            <v>00</v>
          </cell>
        </row>
        <row r="7962">
          <cell r="A7962" t="str">
            <v>S48</v>
          </cell>
          <cell r="B7962" t="str">
            <v>AMPUTACION TRAUMATICA DEL HOMBRO Y DEL BRAZO</v>
          </cell>
          <cell r="C7962" t="str">
            <v>00</v>
          </cell>
        </row>
        <row r="7963">
          <cell r="A7963" t="str">
            <v>S480</v>
          </cell>
          <cell r="B7963" t="str">
            <v>AMPUTACION TRAUMATICA EN LA ARTICULACION DEL HOMBRO</v>
          </cell>
          <cell r="C7963" t="str">
            <v>00</v>
          </cell>
        </row>
        <row r="7964">
          <cell r="A7964" t="str">
            <v>S481</v>
          </cell>
          <cell r="B7964" t="str">
            <v>AMPUTACION TRAUMATICA A NIVEL ENTRE EL HOMBRO Y EL CODO</v>
          </cell>
          <cell r="C7964" t="str">
            <v>00</v>
          </cell>
        </row>
        <row r="7965">
          <cell r="A7965" t="str">
            <v>S489</v>
          </cell>
          <cell r="B7965" t="str">
            <v>AMPUTACION TRAUMATICA DEL HOMBRO Y DEL BRAZO, NIVEL NO ESPECIFICADO</v>
          </cell>
          <cell r="C7965" t="str">
            <v>00</v>
          </cell>
        </row>
        <row r="7966">
          <cell r="A7966" t="str">
            <v>S49</v>
          </cell>
          <cell r="B7966" t="str">
            <v>OTROS TRAUMATISMOS Y LOS NO ESPECIFICADOS DEL HOMBRO Y DEL BRAZO</v>
          </cell>
          <cell r="C7966" t="str">
            <v>00</v>
          </cell>
        </row>
        <row r="7967">
          <cell r="A7967" t="str">
            <v>S497</v>
          </cell>
          <cell r="B7967" t="str">
            <v>TRAUMATISMOS MULTIPLES DEL HOMBRO Y DEL BRAZO</v>
          </cell>
          <cell r="C7967" t="str">
            <v>00</v>
          </cell>
        </row>
        <row r="7968">
          <cell r="A7968" t="str">
            <v>S498</v>
          </cell>
          <cell r="B7968" t="str">
            <v>OTROS TRAUMATISMOS ESPECIFICADOS DEL HOMBRO Y DEL BRAZO</v>
          </cell>
          <cell r="C7968" t="str">
            <v>00</v>
          </cell>
        </row>
        <row r="7969">
          <cell r="A7969" t="str">
            <v>S499</v>
          </cell>
          <cell r="B7969" t="str">
            <v>TRAUMATISMOS NO ESPECIFICADOS DEL HOMBRO Y DEL BRAZO</v>
          </cell>
          <cell r="C7969" t="str">
            <v>00</v>
          </cell>
        </row>
        <row r="7970">
          <cell r="A7970" t="str">
            <v>S50</v>
          </cell>
          <cell r="B7970" t="str">
            <v>TRAUMATISMO SUPERFICIAL DEL ANTEBRAZO Y DEL CODO</v>
          </cell>
          <cell r="C7970" t="str">
            <v>00</v>
          </cell>
        </row>
        <row r="7971">
          <cell r="A7971" t="str">
            <v>S500</v>
          </cell>
          <cell r="B7971" t="str">
            <v>CONTUSION DEL CODO</v>
          </cell>
          <cell r="C7971" t="str">
            <v>00</v>
          </cell>
        </row>
        <row r="7972">
          <cell r="A7972" t="str">
            <v>S501</v>
          </cell>
          <cell r="B7972" t="str">
            <v>CONTUSION DE OTRAS PARTES DEL ANTEBRAZO Y DE LAS NO ESPECIFICADAS</v>
          </cell>
          <cell r="C7972" t="str">
            <v>00</v>
          </cell>
        </row>
        <row r="7973">
          <cell r="A7973" t="str">
            <v>S507</v>
          </cell>
          <cell r="B7973" t="str">
            <v>TRAUMATISMOS SUPERFICIALES MULTIPLES DEL ANTEBRAZO</v>
          </cell>
          <cell r="C7973" t="str">
            <v>00</v>
          </cell>
        </row>
        <row r="7974">
          <cell r="A7974" t="str">
            <v>S508</v>
          </cell>
          <cell r="B7974" t="str">
            <v>OTROS TRAUMATISMOS SUOERFICIALES DEL ANTEBRAZO</v>
          </cell>
          <cell r="C7974" t="str">
            <v>00</v>
          </cell>
        </row>
        <row r="7975">
          <cell r="A7975" t="str">
            <v>S509</v>
          </cell>
          <cell r="B7975" t="str">
            <v>TRAUMATISMO SUPERFICIAL DEL ANTEBRAZO, NO ESPECIFICADO</v>
          </cell>
          <cell r="C7975" t="str">
            <v>00</v>
          </cell>
        </row>
        <row r="7976">
          <cell r="A7976" t="str">
            <v>S51</v>
          </cell>
          <cell r="B7976" t="str">
            <v>HERIDA DEL ANTEBRAZO Y DEL CODO</v>
          </cell>
          <cell r="C7976" t="str">
            <v>00</v>
          </cell>
        </row>
        <row r="7977">
          <cell r="A7977" t="str">
            <v>S510</v>
          </cell>
          <cell r="B7977" t="str">
            <v>HERIDA DEL CODO</v>
          </cell>
          <cell r="C7977" t="str">
            <v>00</v>
          </cell>
        </row>
        <row r="7978">
          <cell r="A7978" t="str">
            <v>S517</v>
          </cell>
          <cell r="B7978" t="str">
            <v>HERIDAS MULTIPLES DEL ANTEBRAZO</v>
          </cell>
          <cell r="C7978" t="str">
            <v>00</v>
          </cell>
        </row>
        <row r="7979">
          <cell r="A7979" t="str">
            <v>S518</v>
          </cell>
          <cell r="B7979" t="str">
            <v>HERIDA DE OTRAS PARTES DEL ANTEBRAZO</v>
          </cell>
          <cell r="C7979" t="str">
            <v>00</v>
          </cell>
        </row>
        <row r="7980">
          <cell r="A7980" t="str">
            <v>S519</v>
          </cell>
          <cell r="B7980" t="str">
            <v>HERIDA DEL ANTEBRAZO, PARTE NO ESPECIFICADA</v>
          </cell>
          <cell r="C7980" t="str">
            <v>00</v>
          </cell>
        </row>
        <row r="7981">
          <cell r="A7981" t="str">
            <v>S52</v>
          </cell>
          <cell r="B7981" t="str">
            <v>FRACTURA DEL ANTEBRAZO</v>
          </cell>
          <cell r="C7981" t="str">
            <v>00</v>
          </cell>
        </row>
        <row r="7982">
          <cell r="A7982" t="str">
            <v>S520</v>
          </cell>
          <cell r="B7982" t="str">
            <v>FRACTURA DE LA EPIFISIS SUPERIOR DEL CUBITO</v>
          </cell>
          <cell r="C7982" t="str">
            <v>00</v>
          </cell>
        </row>
        <row r="7983">
          <cell r="A7983" t="str">
            <v>S521</v>
          </cell>
          <cell r="B7983" t="str">
            <v>FRACTURA DE LA EPIFISIS SUPERIOR DEL RADIO</v>
          </cell>
          <cell r="C7983" t="str">
            <v>00</v>
          </cell>
        </row>
        <row r="7984">
          <cell r="A7984" t="str">
            <v>S522</v>
          </cell>
          <cell r="B7984" t="str">
            <v>FRACTURA DE LA DIAFISIS DEL CUBITO</v>
          </cell>
          <cell r="C7984" t="str">
            <v>00</v>
          </cell>
        </row>
        <row r="7985">
          <cell r="A7985" t="str">
            <v>S523</v>
          </cell>
          <cell r="B7985" t="str">
            <v>FRACTURA DE LA DIAFISIS DEL RADIO</v>
          </cell>
          <cell r="C7985" t="str">
            <v>00</v>
          </cell>
        </row>
        <row r="7986">
          <cell r="A7986" t="str">
            <v>S524</v>
          </cell>
          <cell r="B7986" t="str">
            <v>FRACTURA DE LA DIAFISIS DEL CUBITO Y DEL RADIO</v>
          </cell>
          <cell r="C7986" t="str">
            <v>00</v>
          </cell>
        </row>
        <row r="7987">
          <cell r="A7987" t="str">
            <v>S525</v>
          </cell>
          <cell r="B7987" t="str">
            <v>FRACTURA DE LA EPIFISIS INFERIOR DEL RADIO</v>
          </cell>
          <cell r="C7987" t="str">
            <v>00</v>
          </cell>
        </row>
        <row r="7988">
          <cell r="A7988" t="str">
            <v>S526</v>
          </cell>
          <cell r="B7988" t="str">
            <v>FRACTURA DE LA EPIFISIS INFERIOR DEL CUBITO Y DEL RADIO</v>
          </cell>
          <cell r="C7988" t="str">
            <v>00</v>
          </cell>
        </row>
        <row r="7989">
          <cell r="A7989" t="str">
            <v>S527</v>
          </cell>
          <cell r="B7989" t="str">
            <v>FRACTURAS MULTIPLES DEL ANTEBRAZO</v>
          </cell>
          <cell r="C7989" t="str">
            <v>00</v>
          </cell>
        </row>
        <row r="7990">
          <cell r="A7990" t="str">
            <v>S528</v>
          </cell>
          <cell r="B7990" t="str">
            <v>FRACTURA DE OTRAS PARTES DEL ANTEBRAZO</v>
          </cell>
          <cell r="C7990" t="str">
            <v>00</v>
          </cell>
        </row>
        <row r="7991">
          <cell r="A7991" t="str">
            <v>S529</v>
          </cell>
          <cell r="B7991" t="str">
            <v>FRACTURA DEL ANTEBRAZO, PARTE NO ESPECIFICADA</v>
          </cell>
          <cell r="C7991" t="str">
            <v>00</v>
          </cell>
        </row>
        <row r="7992">
          <cell r="A7992" t="str">
            <v>S53</v>
          </cell>
          <cell r="B7992" t="str">
            <v>LUXACION, ESGUINCE Y TORCEDURA DE ARTIC. Y LIGAMENTOS DEL CODO</v>
          </cell>
          <cell r="C7992" t="str">
            <v>00</v>
          </cell>
        </row>
        <row r="7993">
          <cell r="A7993" t="str">
            <v>S530</v>
          </cell>
          <cell r="B7993" t="str">
            <v>LUXACION DE LA CABEZA DEL RADIO</v>
          </cell>
          <cell r="C7993" t="str">
            <v>00</v>
          </cell>
        </row>
        <row r="7994">
          <cell r="A7994" t="str">
            <v>S531</v>
          </cell>
          <cell r="B7994" t="str">
            <v>LUXACION DEL CODO, NO ESPECIFICADA</v>
          </cell>
          <cell r="C7994" t="str">
            <v>00</v>
          </cell>
        </row>
        <row r="7995">
          <cell r="A7995" t="str">
            <v>S532</v>
          </cell>
          <cell r="B7995" t="str">
            <v>RUPTURA TRAUMATICA DEL LIGAMENTO LATERAL DEL RADIO</v>
          </cell>
          <cell r="C7995" t="str">
            <v>00</v>
          </cell>
        </row>
        <row r="7996">
          <cell r="A7996" t="str">
            <v>S533</v>
          </cell>
          <cell r="B7996" t="str">
            <v>RUPTURA TRAUMATICA DEL LIGAMENTO LATERAL DEL CUBITO</v>
          </cell>
          <cell r="C7996" t="str">
            <v>00</v>
          </cell>
        </row>
        <row r="7997">
          <cell r="A7997" t="str">
            <v>S534</v>
          </cell>
          <cell r="B7997" t="str">
            <v>EAGUINCE Y TORCEDURAS DEL CODO</v>
          </cell>
          <cell r="C7997" t="str">
            <v>00</v>
          </cell>
        </row>
        <row r="7998">
          <cell r="A7998" t="str">
            <v>S54</v>
          </cell>
          <cell r="B7998" t="str">
            <v>TRAUMATISMO DE NERVIOS A NIVEL DEL ANTEBRAZO</v>
          </cell>
          <cell r="C7998" t="str">
            <v>00</v>
          </cell>
        </row>
        <row r="7999">
          <cell r="A7999" t="str">
            <v>S540</v>
          </cell>
          <cell r="B7999" t="str">
            <v>TRAUMATISMO DEL NERVIO CUBITAL A NIVEL DEL ANTEBRAZO</v>
          </cell>
          <cell r="C7999" t="str">
            <v>00</v>
          </cell>
        </row>
        <row r="8000">
          <cell r="A8000" t="str">
            <v>S541</v>
          </cell>
          <cell r="B8000" t="str">
            <v>TRAUMATISMO DEL NERVIO MEDIANO A NIVEL DEL ANTEBRAZO</v>
          </cell>
          <cell r="C8000" t="str">
            <v>00</v>
          </cell>
        </row>
        <row r="8001">
          <cell r="A8001" t="str">
            <v>S542</v>
          </cell>
          <cell r="B8001" t="str">
            <v>TRAUMATISMO DEL NERVIO RADIAL A NIVEL DEL ANTEBRAZO</v>
          </cell>
          <cell r="C8001" t="str">
            <v>00</v>
          </cell>
        </row>
        <row r="8002">
          <cell r="A8002" t="str">
            <v>S543</v>
          </cell>
          <cell r="B8002" t="str">
            <v>TRAUMATISMO DEL NERVIO SENSORIAL CUTANEO A NIVEL DEL ANTEBRAZO</v>
          </cell>
          <cell r="C8002" t="str">
            <v>00</v>
          </cell>
        </row>
        <row r="8003">
          <cell r="A8003" t="str">
            <v>S547</v>
          </cell>
          <cell r="B8003" t="str">
            <v>TRAUMATISMO DE MULTIPLES NERVIOS A NIVEL DEL ANTEBRAZO</v>
          </cell>
          <cell r="C8003" t="str">
            <v>00</v>
          </cell>
        </row>
        <row r="8004">
          <cell r="A8004" t="str">
            <v>S548</v>
          </cell>
          <cell r="B8004" t="str">
            <v>TRAUMATISMO DE OTROS NERVIOS A NIVEL DEL ANTEBRAZO</v>
          </cell>
          <cell r="C8004" t="str">
            <v>00</v>
          </cell>
        </row>
        <row r="8005">
          <cell r="A8005" t="str">
            <v>S549</v>
          </cell>
          <cell r="B8005" t="str">
            <v>TRAUMATISMO DE NERVIO NO ESPECIFICADO A NIVEL DEL ANTEBRAZO</v>
          </cell>
          <cell r="C8005" t="str">
            <v>00</v>
          </cell>
        </row>
        <row r="8006">
          <cell r="A8006" t="str">
            <v>S55</v>
          </cell>
          <cell r="B8006" t="str">
            <v>TRAUMATISMO DE LOS VASOS SANGUINEOS A NIVEL DEL ANTEBRAZO</v>
          </cell>
          <cell r="C8006" t="str">
            <v>00</v>
          </cell>
        </row>
        <row r="8007">
          <cell r="A8007" t="str">
            <v>S550</v>
          </cell>
          <cell r="B8007" t="str">
            <v>TRAUMATISMO DE LA ARTERIA CUBITAL A NIVEL DEL ANTEBRAZO</v>
          </cell>
          <cell r="C8007" t="str">
            <v>00</v>
          </cell>
        </row>
        <row r="8008">
          <cell r="A8008" t="str">
            <v>S551</v>
          </cell>
          <cell r="B8008" t="str">
            <v>TRAUMATISMO DE LA ARTERIA RADIAL A NIVEL DEL ANTEBRAZO</v>
          </cell>
          <cell r="C8008" t="str">
            <v>00</v>
          </cell>
        </row>
        <row r="8009">
          <cell r="A8009" t="str">
            <v>S552</v>
          </cell>
          <cell r="B8009" t="str">
            <v>TRAUMATISMO DE VENA A NIVEL DEL ANTEBRAZO</v>
          </cell>
          <cell r="C8009" t="str">
            <v>00</v>
          </cell>
        </row>
        <row r="8010">
          <cell r="A8010" t="str">
            <v>S557</v>
          </cell>
          <cell r="B8010" t="str">
            <v>TRAUMATISMO DE MULTIPLES VASOS SANGUINEOS A NIVEL DEL ANTEBRAZO</v>
          </cell>
          <cell r="C8010" t="str">
            <v>00</v>
          </cell>
        </row>
        <row r="8011">
          <cell r="A8011" t="str">
            <v>S558</v>
          </cell>
          <cell r="B8011" t="str">
            <v>TRAUMATISMO DE OTROS VASOS SANGUINEOS A NIVEL DEL ANTEBRAZO</v>
          </cell>
          <cell r="C8011" t="str">
            <v>00</v>
          </cell>
        </row>
        <row r="8012">
          <cell r="A8012" t="str">
            <v>S559</v>
          </cell>
          <cell r="B8012" t="str">
            <v>TRAUMATISMO DE VASO SANGUINEO NO ESPECIFICADO A NIVEL DEL ANTEBRAZO</v>
          </cell>
          <cell r="C8012" t="str">
            <v>00</v>
          </cell>
        </row>
        <row r="8013">
          <cell r="A8013" t="str">
            <v>S56</v>
          </cell>
          <cell r="B8013" t="str">
            <v>TRAUMATISMO DE TENDON Y MUSCULO A NIVEL DEL ANTEBRAZO</v>
          </cell>
          <cell r="C8013" t="str">
            <v>00</v>
          </cell>
        </row>
        <row r="8014">
          <cell r="A8014" t="str">
            <v>S560</v>
          </cell>
          <cell r="B8014" t="str">
            <v>TRAUMATISMO DEL TENDON Y MUSCULO FLEXOR DEL PULGAR A NIVEL DEL ANTEB</v>
          </cell>
          <cell r="C8014" t="str">
            <v>00</v>
          </cell>
        </row>
        <row r="8015">
          <cell r="A8015" t="str">
            <v>S561</v>
          </cell>
          <cell r="B8015" t="str">
            <v>TRAUM. DEL TENDON Y MUSCULO FLEXOR DE OTRO(S) DEDO(S) A NIVEL DEL ANTE</v>
          </cell>
          <cell r="C8015" t="str">
            <v>00</v>
          </cell>
        </row>
        <row r="8016">
          <cell r="A8016" t="str">
            <v>S562</v>
          </cell>
          <cell r="B8016" t="str">
            <v>TRAUMATISMO DE OTRO TENDON Y MUSCULO FLEXOR A NIVEL DEL ANTEBRAZO</v>
          </cell>
          <cell r="C8016" t="str">
            <v>00</v>
          </cell>
        </row>
        <row r="8017">
          <cell r="A8017" t="str">
            <v>S563</v>
          </cell>
          <cell r="B8017" t="str">
            <v>TRAUM. DE TENDONES Y MUSC. ABDUCT. Y EXTENS. DEL PULGAR A NIVEL DEL AN</v>
          </cell>
          <cell r="C8017" t="str">
            <v>00</v>
          </cell>
        </row>
        <row r="8018">
          <cell r="A8018" t="str">
            <v>S564</v>
          </cell>
          <cell r="B8018" t="str">
            <v>TRAUM. DEL TENDON Y MUSC. EXTEN. DE OTRO(S) DEDO(S) A NIVEL DEL ANTEBR</v>
          </cell>
          <cell r="C8018" t="str">
            <v>00</v>
          </cell>
        </row>
        <row r="8019">
          <cell r="A8019" t="str">
            <v>S565</v>
          </cell>
          <cell r="B8019" t="str">
            <v>TRAUMATISMO DE OTRO TENDON Y MUSCULO EXTENSOR A NIVEL DEL ANTEBRAZO</v>
          </cell>
          <cell r="C8019" t="str">
            <v>00</v>
          </cell>
        </row>
        <row r="8020">
          <cell r="A8020" t="str">
            <v>S567</v>
          </cell>
          <cell r="B8020" t="str">
            <v>TRAUMATISMO DE MULTIPLE TENDONES Y MUSCULOS A NIVEL DEL ANTEBRAZO</v>
          </cell>
          <cell r="C8020" t="str">
            <v>00</v>
          </cell>
        </row>
        <row r="8021">
          <cell r="A8021" t="str">
            <v>S568</v>
          </cell>
          <cell r="B8021" t="str">
            <v>TRAUM. DE OTROS TENDONES Y MUSCULOS Y DE LOS NO ESOECIFI. A NIVEL DEL</v>
          </cell>
          <cell r="C8021" t="str">
            <v>00</v>
          </cell>
        </row>
        <row r="8022">
          <cell r="A8022" t="str">
            <v>S57</v>
          </cell>
          <cell r="B8022" t="str">
            <v>TRAUMATISMO POR APLASTAMIENTO DEL ANTEBRAZO</v>
          </cell>
          <cell r="C8022" t="str">
            <v>00</v>
          </cell>
        </row>
        <row r="8023">
          <cell r="A8023" t="str">
            <v>S570</v>
          </cell>
          <cell r="B8023" t="str">
            <v>TRAUMATISMO POR APLASTAMIENTO DEL CODO</v>
          </cell>
          <cell r="C8023" t="str">
            <v>00</v>
          </cell>
        </row>
        <row r="8024">
          <cell r="A8024" t="str">
            <v>S578</v>
          </cell>
          <cell r="B8024" t="str">
            <v>TRAUMATISMO POR APLASTAMIENTO DE OTRAS PARTES DEL AMTEBRAZO</v>
          </cell>
          <cell r="C8024" t="str">
            <v>00</v>
          </cell>
        </row>
        <row r="8025">
          <cell r="A8025" t="str">
            <v>S579</v>
          </cell>
          <cell r="B8025" t="str">
            <v>TRAUMATISMO POR APLASTAMIENTO DEL ANTEBRAZO, PARTE NO ESPECIFICADA</v>
          </cell>
          <cell r="C8025" t="str">
            <v>00</v>
          </cell>
        </row>
        <row r="8026">
          <cell r="A8026" t="str">
            <v>S58</v>
          </cell>
          <cell r="B8026" t="str">
            <v>AMPUTACION TRAUMATICA DEL ANTEBRAZO</v>
          </cell>
          <cell r="C8026" t="str">
            <v>00</v>
          </cell>
        </row>
        <row r="8027">
          <cell r="A8027" t="str">
            <v>S580</v>
          </cell>
          <cell r="B8027" t="str">
            <v>AMPUTACION TRAUMATICA A NIVEL DEL CODO</v>
          </cell>
          <cell r="C8027" t="str">
            <v>00</v>
          </cell>
        </row>
        <row r="8028">
          <cell r="A8028" t="str">
            <v>S581</v>
          </cell>
          <cell r="B8028" t="str">
            <v>AMPUTACION TRAUMATICA NIVEL ENTRE EL CODO Y LA NUÑECA</v>
          </cell>
          <cell r="C8028" t="str">
            <v>00</v>
          </cell>
        </row>
        <row r="8029">
          <cell r="A8029" t="str">
            <v>S589</v>
          </cell>
          <cell r="B8029" t="str">
            <v>AMPUTACION TRAUMATICA DEL ANTEBRAZO, NIVEL NO ESPECIFIACDO</v>
          </cell>
          <cell r="C8029" t="str">
            <v>00</v>
          </cell>
        </row>
        <row r="8030">
          <cell r="A8030" t="str">
            <v>S59</v>
          </cell>
          <cell r="B8030" t="str">
            <v>OTROS TRAUMATISMOS Y LOS NO ESPECIFICADOS DEL ANTEBRAZO</v>
          </cell>
          <cell r="C8030" t="str">
            <v>00</v>
          </cell>
        </row>
        <row r="8031">
          <cell r="A8031" t="str">
            <v>S597</v>
          </cell>
          <cell r="B8031" t="str">
            <v>TRAUMATISMOS MULTIPLES DEL ANTEBRAZO</v>
          </cell>
          <cell r="C8031" t="str">
            <v>00</v>
          </cell>
        </row>
        <row r="8032">
          <cell r="A8032" t="str">
            <v>S598</v>
          </cell>
          <cell r="B8032" t="str">
            <v>OTROS TRAUMATISMOS ESPECIFICADOS DEL ANTEBRAZO</v>
          </cell>
          <cell r="C8032" t="str">
            <v>00</v>
          </cell>
        </row>
        <row r="8033">
          <cell r="A8033" t="str">
            <v>S599</v>
          </cell>
          <cell r="B8033" t="str">
            <v>TRAUMARISMO NO ESPECIFICADO DEL ANTEBRAZO</v>
          </cell>
          <cell r="C8033" t="str">
            <v>00</v>
          </cell>
        </row>
        <row r="8034">
          <cell r="A8034" t="str">
            <v>S60</v>
          </cell>
          <cell r="B8034" t="str">
            <v>TRAUMATISMO SUPERFICIAL DE LA MUÑECA Y DE LA MANO</v>
          </cell>
          <cell r="C8034" t="str">
            <v>00</v>
          </cell>
        </row>
        <row r="8035">
          <cell r="A8035" t="str">
            <v>S600</v>
          </cell>
          <cell r="B8035" t="str">
            <v>CONTUSION DE DEDO(S) DE LA MANO, SIN DAÑO DE LA(S) UÑA(S)</v>
          </cell>
          <cell r="C8035" t="str">
            <v>00</v>
          </cell>
        </row>
        <row r="8036">
          <cell r="A8036" t="str">
            <v>S601</v>
          </cell>
          <cell r="B8036" t="str">
            <v>CONTUSION DE DEDO(S) DE LA MANO CON DAÑO DE LA(S) UÑA(S)</v>
          </cell>
          <cell r="C8036" t="str">
            <v>00</v>
          </cell>
        </row>
        <row r="8037">
          <cell r="A8037" t="str">
            <v>S602</v>
          </cell>
          <cell r="B8037" t="str">
            <v>CONTUSION DE OTRAS PARTES DE LA MUÑECA Y DE LA MANO</v>
          </cell>
          <cell r="C8037" t="str">
            <v>00</v>
          </cell>
        </row>
        <row r="8038">
          <cell r="A8038" t="str">
            <v>S607</v>
          </cell>
          <cell r="B8038" t="str">
            <v>TRAUMATISMOS SUPERFICIALES MULTIPLES DE LA MUÑECA Y DE LA MANO</v>
          </cell>
          <cell r="C8038" t="str">
            <v>00</v>
          </cell>
        </row>
        <row r="8039">
          <cell r="A8039" t="str">
            <v>S608</v>
          </cell>
          <cell r="B8039" t="str">
            <v>OTROS TRAUMATISMOS SUPERFICIALES  DE LA MUÑECA Y DE LA MANO</v>
          </cell>
          <cell r="C8039" t="str">
            <v>00</v>
          </cell>
        </row>
        <row r="8040">
          <cell r="A8040" t="str">
            <v>S609</v>
          </cell>
          <cell r="B8040" t="str">
            <v>TRAUMATISMO SUPERFICIAL DE LA MUÑECA Y DE LA MANO, NO ESPECIFICADO</v>
          </cell>
          <cell r="C8040" t="str">
            <v>00</v>
          </cell>
        </row>
        <row r="8041">
          <cell r="A8041" t="str">
            <v>S61</v>
          </cell>
          <cell r="B8041" t="str">
            <v>HERIDA DE LA MUÑECA Y DE LA MANO</v>
          </cell>
          <cell r="C8041" t="str">
            <v>00</v>
          </cell>
        </row>
        <row r="8042">
          <cell r="A8042" t="str">
            <v>S610</v>
          </cell>
          <cell r="B8042" t="str">
            <v>HERIDA DE DEDO(S) DE LA MANO, SIN DAÑO DE LA(S) UÑA(S)</v>
          </cell>
          <cell r="C8042" t="str">
            <v>00</v>
          </cell>
        </row>
        <row r="8043">
          <cell r="A8043" t="str">
            <v>S611</v>
          </cell>
          <cell r="B8043" t="str">
            <v>HERIDA DE DEDO(S) DE LA MANO, CON DAÑO DE LA(S) UÑA(S)</v>
          </cell>
          <cell r="C8043" t="str">
            <v>00</v>
          </cell>
        </row>
        <row r="8044">
          <cell r="A8044" t="str">
            <v>S617</v>
          </cell>
          <cell r="B8044" t="str">
            <v>HERIDAS MULTIPLES DE LA MUÑECA Y DE LA MANO</v>
          </cell>
          <cell r="C8044" t="str">
            <v>00</v>
          </cell>
        </row>
        <row r="8045">
          <cell r="A8045" t="str">
            <v>S618</v>
          </cell>
          <cell r="B8045" t="str">
            <v>HERIDA DE OTRAS PARTES DE LA MUÑECA  Y DE LA MANO</v>
          </cell>
          <cell r="C8045" t="str">
            <v>00</v>
          </cell>
        </row>
        <row r="8046">
          <cell r="A8046" t="str">
            <v>S619</v>
          </cell>
          <cell r="B8046" t="str">
            <v>HERIDA DE LA MUÑECA Y DE LA MANO, PARTE NO ESPECIFICADA</v>
          </cell>
          <cell r="C8046" t="str">
            <v>00</v>
          </cell>
        </row>
        <row r="8047">
          <cell r="A8047" t="str">
            <v>S62</v>
          </cell>
          <cell r="B8047" t="str">
            <v>FRACTURA A NIVEL DE LA MUÑECA Y DE LA MANO</v>
          </cell>
          <cell r="C8047" t="str">
            <v>00</v>
          </cell>
        </row>
        <row r="8048">
          <cell r="A8048" t="str">
            <v>S620</v>
          </cell>
          <cell r="B8048" t="str">
            <v>FRACTURA DEL HUESO ESCAFOIDES (NAVICULAR) DE LA MANO</v>
          </cell>
          <cell r="C8048" t="str">
            <v>00</v>
          </cell>
        </row>
        <row r="8049">
          <cell r="A8049" t="str">
            <v>S621</v>
          </cell>
          <cell r="B8049" t="str">
            <v>FRACTURA DE OTRO(S) HUESO(S) DEL CARPO</v>
          </cell>
          <cell r="C8049" t="str">
            <v>00</v>
          </cell>
        </row>
        <row r="8050">
          <cell r="A8050" t="str">
            <v>S622</v>
          </cell>
          <cell r="B8050" t="str">
            <v>FRACTURA DEL PRIMER METACARPIANO</v>
          </cell>
          <cell r="C8050" t="str">
            <v>00</v>
          </cell>
        </row>
        <row r="8051">
          <cell r="A8051" t="str">
            <v>S623</v>
          </cell>
          <cell r="B8051" t="str">
            <v>FRACTURA DE OTROS HUESOS METACARPIANOS</v>
          </cell>
          <cell r="C8051" t="str">
            <v>00</v>
          </cell>
        </row>
        <row r="8052">
          <cell r="A8052" t="str">
            <v>S624</v>
          </cell>
          <cell r="B8052" t="str">
            <v>FRACTURAS MULTIPLES DE HUESOS METACARPIANOS</v>
          </cell>
          <cell r="C8052" t="str">
            <v>00</v>
          </cell>
        </row>
        <row r="8053">
          <cell r="A8053" t="str">
            <v>S625</v>
          </cell>
          <cell r="B8053" t="str">
            <v>FRACTURA PULGAR</v>
          </cell>
          <cell r="C8053" t="str">
            <v>00</v>
          </cell>
        </row>
        <row r="8054">
          <cell r="A8054" t="str">
            <v>S626</v>
          </cell>
          <cell r="B8054" t="str">
            <v>FRACTURA DE OTRO DEDO DE LA MANO</v>
          </cell>
          <cell r="C8054" t="str">
            <v>00</v>
          </cell>
        </row>
        <row r="8055">
          <cell r="A8055" t="str">
            <v>S627</v>
          </cell>
          <cell r="B8055" t="str">
            <v>FRACTURAS MULTIPLES DE LOS DEDOS DE LA MANO</v>
          </cell>
          <cell r="C8055" t="str">
            <v>00</v>
          </cell>
        </row>
        <row r="8056">
          <cell r="A8056" t="str">
            <v>S628</v>
          </cell>
          <cell r="B8056" t="str">
            <v>FRACTURA DE OTRAS PARTES Y DE LAS NO ESPECIFICADAS DE LA MUÑECA Y DE L</v>
          </cell>
          <cell r="C8056" t="str">
            <v>00</v>
          </cell>
        </row>
        <row r="8057">
          <cell r="A8057" t="str">
            <v>S63</v>
          </cell>
          <cell r="B8057" t="str">
            <v>LUXACION, ESGUINCE Y TORCEDURA DE ARTIC. Y LIGAM. A NIVEL DE LA MUÑECA</v>
          </cell>
          <cell r="C8057" t="str">
            <v>00</v>
          </cell>
        </row>
        <row r="8058">
          <cell r="A8058" t="str">
            <v>S630</v>
          </cell>
          <cell r="B8058" t="str">
            <v>LUXACION DE LA MUÑECA</v>
          </cell>
          <cell r="C8058" t="str">
            <v>00</v>
          </cell>
        </row>
        <row r="8059">
          <cell r="A8059" t="str">
            <v>S631</v>
          </cell>
          <cell r="B8059" t="str">
            <v>LUXACION DE DEDOS DE LA MANO</v>
          </cell>
          <cell r="C8059" t="str">
            <v>00</v>
          </cell>
        </row>
        <row r="8060">
          <cell r="A8060" t="str">
            <v>S632</v>
          </cell>
          <cell r="B8060" t="str">
            <v>LUXACIONES MULTIPLES DE DEDOS DE LA MANO</v>
          </cell>
          <cell r="C8060" t="str">
            <v>00</v>
          </cell>
        </row>
        <row r="8061">
          <cell r="A8061" t="str">
            <v>S633</v>
          </cell>
          <cell r="B8061" t="str">
            <v>RUPTURA TRAUMATICA DE LIGAMENTOS DE LA MUÑECA Y DEL CARPO</v>
          </cell>
          <cell r="C8061" t="str">
            <v>00</v>
          </cell>
        </row>
        <row r="8062">
          <cell r="A8062" t="str">
            <v>S634</v>
          </cell>
          <cell r="B8062" t="str">
            <v>RUPTURA TRAUM. DE LIGAM. DEL DEOD DE LA MANO EN LA(S) ARTIC. METACARPO</v>
          </cell>
          <cell r="C8062" t="str">
            <v>00</v>
          </cell>
        </row>
        <row r="8063">
          <cell r="A8063" t="str">
            <v>S635</v>
          </cell>
          <cell r="B8063" t="str">
            <v>ESGUINCE Y TORCEDURA DE LA MUÑECA</v>
          </cell>
          <cell r="C8063" t="str">
            <v>00</v>
          </cell>
        </row>
        <row r="8064">
          <cell r="A8064" t="str">
            <v>S636</v>
          </cell>
          <cell r="B8064" t="str">
            <v>ESGUINCE Y TORCEDURAS DE DEDO(S) DE LA MANO</v>
          </cell>
          <cell r="C8064" t="str">
            <v>00</v>
          </cell>
        </row>
        <row r="8065">
          <cell r="A8065" t="str">
            <v>S637</v>
          </cell>
          <cell r="B8065" t="str">
            <v>ESGUINCES Y TORCEDURAS DE OTRAS PARTES Y DE LAS NO ESPECIF. DE LA MUÑE</v>
          </cell>
          <cell r="C8065" t="str">
            <v>00</v>
          </cell>
        </row>
        <row r="8066">
          <cell r="A8066" t="str">
            <v>S64</v>
          </cell>
          <cell r="B8066" t="str">
            <v>TRAUMATISMO DE NERVIOS A NIVEL DE LA MUÑECA Y DE LA MANO</v>
          </cell>
          <cell r="C8066" t="str">
            <v>00</v>
          </cell>
        </row>
        <row r="8067">
          <cell r="A8067" t="str">
            <v>S640</v>
          </cell>
          <cell r="B8067" t="str">
            <v>TRAUMATISMO DEL NERVIO CUBITAL A NIVEL DE LA MUÑECA Y DE LA MANO</v>
          </cell>
          <cell r="C8067" t="str">
            <v>00</v>
          </cell>
        </row>
        <row r="8068">
          <cell r="A8068" t="str">
            <v>S641</v>
          </cell>
          <cell r="B8068" t="str">
            <v>TRAUMATISMO DEL NERVIO MEDIANO A NIVEL DE LA MUÑECA Y DE LA MANO</v>
          </cell>
          <cell r="C8068" t="str">
            <v>00</v>
          </cell>
        </row>
        <row r="8069">
          <cell r="A8069" t="str">
            <v>S642</v>
          </cell>
          <cell r="B8069" t="str">
            <v>TRAUMATISMO DEL NERVIO RADIAL A NIVEL DE LA MUÑECA Y DE LA MANO</v>
          </cell>
          <cell r="C8069" t="str">
            <v>00</v>
          </cell>
        </row>
        <row r="8070">
          <cell r="A8070" t="str">
            <v>S643</v>
          </cell>
          <cell r="B8070" t="str">
            <v>TRAUMATISMO DEL NERVIO DIGITAL DEL PULGAR</v>
          </cell>
          <cell r="C8070" t="str">
            <v>00</v>
          </cell>
        </row>
        <row r="8071">
          <cell r="A8071" t="str">
            <v>S644</v>
          </cell>
          <cell r="B8071" t="str">
            <v>TRAUMATISMO DEL NERVIO DIGITAL DE OTRO DEDO</v>
          </cell>
          <cell r="C8071" t="str">
            <v>00</v>
          </cell>
        </row>
        <row r="8072">
          <cell r="A8072" t="str">
            <v>S647</v>
          </cell>
          <cell r="B8072" t="str">
            <v>TRAUMATISMO DE MULTIPLES NERVIOS A NIVEL DE LA MUÑECA Y DE LA MANO</v>
          </cell>
          <cell r="C8072" t="str">
            <v>00</v>
          </cell>
        </row>
        <row r="8073">
          <cell r="A8073" t="str">
            <v>S648</v>
          </cell>
          <cell r="B8073" t="str">
            <v>TRAUMATISMO DE OTROS NERVIOS A NIVEL DE LA MUÑECA Y DE LA MANO</v>
          </cell>
          <cell r="C8073" t="str">
            <v>00</v>
          </cell>
        </row>
        <row r="8074">
          <cell r="A8074" t="str">
            <v>S649</v>
          </cell>
          <cell r="B8074" t="str">
            <v>TRAUMATISMO DE NERVIO NO ESPECIF. A NIVEL DE LA MUÑECA Y DE LA MANO</v>
          </cell>
          <cell r="C8074" t="str">
            <v>00</v>
          </cell>
        </row>
        <row r="8075">
          <cell r="A8075" t="str">
            <v>S65</v>
          </cell>
          <cell r="B8075" t="str">
            <v>TRAUMATISMO DE VASOS SANGUINEOS A NIVEL DE LA MUÑECA Y DE LA MANO</v>
          </cell>
          <cell r="C8075" t="str">
            <v>00</v>
          </cell>
        </row>
        <row r="8076">
          <cell r="A8076" t="str">
            <v>S650</v>
          </cell>
          <cell r="B8076" t="str">
            <v>TRAUMATISMO DE LA ARTERIA CUBITAL A NIVEL DE LA MUÑECA Y DE LA MANO</v>
          </cell>
          <cell r="C8076" t="str">
            <v>00</v>
          </cell>
        </row>
        <row r="8077">
          <cell r="A8077" t="str">
            <v>S651</v>
          </cell>
          <cell r="B8077" t="str">
            <v>TRAUMATISMO DE LA ARTERIA RADIAL A NIVEL DE LA MUÑECA Y DE LA MANO</v>
          </cell>
          <cell r="C8077" t="str">
            <v>00</v>
          </cell>
        </row>
        <row r="8078">
          <cell r="A8078" t="str">
            <v>S652</v>
          </cell>
          <cell r="B8078" t="str">
            <v>TRAUMATISMO DEL ARCO PALMAR SUPERFICIAL</v>
          </cell>
          <cell r="C8078" t="str">
            <v>00</v>
          </cell>
        </row>
        <row r="8079">
          <cell r="A8079" t="str">
            <v>S653</v>
          </cell>
          <cell r="B8079" t="str">
            <v>TRAUMATISMO DEL ARCO PALMAR PROFUNDO</v>
          </cell>
          <cell r="C8079" t="str">
            <v>00</v>
          </cell>
        </row>
        <row r="8080">
          <cell r="A8080" t="str">
            <v>S654</v>
          </cell>
          <cell r="B8080" t="str">
            <v>TRAUMATISMO DE VASO(S) SANGUINEO(S) DEL PULGAR</v>
          </cell>
          <cell r="C8080" t="str">
            <v>00</v>
          </cell>
        </row>
        <row r="8081">
          <cell r="A8081" t="str">
            <v>S655</v>
          </cell>
          <cell r="B8081" t="str">
            <v>TRAUMATISMO DE VASO(S) SANGUINEO(S)  DE OTRO DEDO</v>
          </cell>
          <cell r="C8081" t="str">
            <v>00</v>
          </cell>
        </row>
        <row r="8082">
          <cell r="A8082" t="str">
            <v>S657</v>
          </cell>
          <cell r="B8082" t="str">
            <v>TRAUMATISMO DE MULTIPLES VASOS SANGU. A NIVEL DE LA MUÑECA Y DE LA MAN</v>
          </cell>
          <cell r="C8082" t="str">
            <v>00</v>
          </cell>
        </row>
        <row r="8083">
          <cell r="A8083" t="str">
            <v>S658</v>
          </cell>
          <cell r="B8083" t="str">
            <v>TRAUM. DE OTROS VASOS SANGU. A NIVEL DE LA MUÑECA Y DE LA MANO</v>
          </cell>
          <cell r="C8083" t="str">
            <v>00</v>
          </cell>
        </row>
        <row r="8084">
          <cell r="A8084" t="str">
            <v>S659</v>
          </cell>
          <cell r="B8084" t="str">
            <v>TRAUM. DE VASO SANGU. NO ESPECIF. A NUVEL DE LA MUÑECA Y DE LA MANO</v>
          </cell>
          <cell r="C8084" t="str">
            <v>00</v>
          </cell>
        </row>
        <row r="8085">
          <cell r="A8085" t="str">
            <v>S66</v>
          </cell>
          <cell r="B8085" t="str">
            <v>TRAUM. DE TENDON Y MUSCULO A NIVEL DE LA MUÑECA Y DE LA MANO</v>
          </cell>
          <cell r="C8085" t="str">
            <v>00</v>
          </cell>
        </row>
        <row r="8086">
          <cell r="A8086" t="str">
            <v>S660</v>
          </cell>
          <cell r="B8086" t="str">
            <v>TRAUM. DEL TENDON Y MUSC. FLEXOR LARGO DEL PULGAR A NIVEL DE LA MUÑECA</v>
          </cell>
          <cell r="C8086" t="str">
            <v>00</v>
          </cell>
        </row>
        <row r="8087">
          <cell r="A8087" t="str">
            <v>S661</v>
          </cell>
          <cell r="B8087" t="str">
            <v>TRAUM. DEL TENDON Y MUSC. FLEXOR DE OTRO DEDO A NIVEL DE LA MUÑECA</v>
          </cell>
          <cell r="C8087" t="str">
            <v>00</v>
          </cell>
        </row>
        <row r="8088">
          <cell r="A8088" t="str">
            <v>S662</v>
          </cell>
          <cell r="B8088" t="str">
            <v>TRAUM. DEL TENDON Y MUSC. EXTENSOR DEL PULGAR A NIVEL DE LA MUÑECA</v>
          </cell>
          <cell r="C8088" t="str">
            <v>00</v>
          </cell>
        </row>
        <row r="8089">
          <cell r="A8089" t="str">
            <v>S663</v>
          </cell>
          <cell r="B8089" t="str">
            <v>TRAUM. DEL TENDON Y MUSC. EXTENSOR DE OTRO(S) DEDO(S) A NIVEL DE LA MU</v>
          </cell>
          <cell r="C8089" t="str">
            <v>00</v>
          </cell>
        </row>
        <row r="8090">
          <cell r="A8090" t="str">
            <v>S664</v>
          </cell>
          <cell r="B8090" t="str">
            <v>TRAUM. DEL MUSC. Y TENDON INTRINSECO DEL PULGAR A NIVEL DE LA MUÑECA</v>
          </cell>
          <cell r="C8090" t="str">
            <v>00</v>
          </cell>
        </row>
        <row r="8091">
          <cell r="A8091" t="str">
            <v>S665</v>
          </cell>
          <cell r="B8091" t="str">
            <v>TRAUM. DEL MUSC. Y TENDON INTRINSECO DE OTRO(S) DEDO(S) A NIVEL DE LA</v>
          </cell>
          <cell r="C8091" t="str">
            <v>00</v>
          </cell>
        </row>
        <row r="8092">
          <cell r="A8092" t="str">
            <v>S666</v>
          </cell>
          <cell r="B8092" t="str">
            <v>TRAUM. DE MULT. TENDONES Y MUSC. FLEXORES A NIVEL DE LA MUÑECA Y DE LA</v>
          </cell>
          <cell r="C8092" t="str">
            <v>00</v>
          </cell>
        </row>
        <row r="8093">
          <cell r="A8093" t="str">
            <v>S667</v>
          </cell>
          <cell r="B8093" t="str">
            <v>TRAUM. DE MULT. TENDONES Y MUSC. EXTENSORES A NIVEL DE LA MUÑECA Y DE</v>
          </cell>
          <cell r="C8093" t="str">
            <v>00</v>
          </cell>
        </row>
        <row r="8094">
          <cell r="A8094" t="str">
            <v>S668</v>
          </cell>
          <cell r="B8094" t="str">
            <v>TRAUM. DE OTROS TENDONES Y MUSC. A NIVEL DE LA MUÑECA Y DE LA MANO</v>
          </cell>
          <cell r="C8094" t="str">
            <v>00</v>
          </cell>
        </row>
        <row r="8095">
          <cell r="A8095" t="str">
            <v>S669</v>
          </cell>
          <cell r="B8095" t="str">
            <v>TRAUM. DE TENDON Y MUSC. NO ESPECIF. A NIVEL DE LA MUÑECA Y DE LA MANO</v>
          </cell>
          <cell r="C8095" t="str">
            <v>00</v>
          </cell>
        </row>
        <row r="8096">
          <cell r="A8096" t="str">
            <v>S67</v>
          </cell>
          <cell r="B8096" t="str">
            <v>TRAUMATISMO POR APLASTAMIENTO DE LA MUÑECA Y DE LA MANO</v>
          </cell>
          <cell r="C8096" t="str">
            <v>00</v>
          </cell>
        </row>
        <row r="8097">
          <cell r="A8097" t="str">
            <v>S670</v>
          </cell>
          <cell r="B8097" t="str">
            <v>TRAUMATISMO POR APLASTAMIENTO DEL PULGAR Y OTRO(S) DEDO(S)</v>
          </cell>
          <cell r="C8097" t="str">
            <v>00</v>
          </cell>
        </row>
        <row r="8098">
          <cell r="A8098" t="str">
            <v>S678</v>
          </cell>
          <cell r="B8098" t="str">
            <v>TRAUM. POR APLAT. DE OTRAS PARTES Y DE LAS NO ESPECIF. DE LA MUÑECA Y</v>
          </cell>
          <cell r="C8098" t="str">
            <v>00</v>
          </cell>
        </row>
        <row r="8099">
          <cell r="A8099" t="str">
            <v>S68</v>
          </cell>
          <cell r="B8099" t="str">
            <v>AMPUTACION TRAUMATICA DE LA MUÑECA Y DE LA MANO</v>
          </cell>
          <cell r="C8099" t="str">
            <v>00</v>
          </cell>
        </row>
        <row r="8100">
          <cell r="A8100" t="str">
            <v>S680</v>
          </cell>
          <cell r="B8100" t="str">
            <v>AMPUTACION TRAUMATICA DEL PULGAR (COMPLETA) (PARCIAL)</v>
          </cell>
          <cell r="C8100" t="str">
            <v>00</v>
          </cell>
        </row>
        <row r="8101">
          <cell r="A8101" t="str">
            <v>S681</v>
          </cell>
          <cell r="B8101" t="str">
            <v>AMPUTACION TRAUMATICA DE OTRO DEDO UNICO (COMPLETA) (PARCIAL)</v>
          </cell>
          <cell r="C8101" t="str">
            <v>00</v>
          </cell>
        </row>
        <row r="8102">
          <cell r="A8102" t="str">
            <v>S682</v>
          </cell>
          <cell r="B8102" t="str">
            <v>AMPUTACION TRAUMATICA DE DOS O MAS DEDOS SOLAMENTE (CMPL.) (PARCIAL)</v>
          </cell>
          <cell r="C8102" t="str">
            <v>00</v>
          </cell>
        </row>
        <row r="8103">
          <cell r="A8103" t="str">
            <v>S683</v>
          </cell>
          <cell r="B8103" t="str">
            <v>AMPUT. TRAUM. COMBINADA (DE PARTE) DE DEDO(S) CON OTRAS PARTES DE LA M</v>
          </cell>
          <cell r="C8103" t="str">
            <v>00</v>
          </cell>
        </row>
        <row r="8104">
          <cell r="A8104" t="str">
            <v>S684</v>
          </cell>
          <cell r="B8104" t="str">
            <v>AMPUTACION TRAUMATICA DE LA MANO A NIVEL DE LA MUÑECA</v>
          </cell>
          <cell r="C8104" t="str">
            <v>00</v>
          </cell>
        </row>
        <row r="8105">
          <cell r="A8105" t="str">
            <v>S688</v>
          </cell>
          <cell r="B8105" t="str">
            <v>AMPUTACION TRAUMATICA DE OTRAS PARTES DE LA MUÑECA Y DE LA MANO</v>
          </cell>
          <cell r="C8105" t="str">
            <v>00</v>
          </cell>
        </row>
        <row r="8106">
          <cell r="A8106" t="str">
            <v>S689</v>
          </cell>
          <cell r="B8106" t="str">
            <v>AMPUTACION TRAUMATICA DE LA MUÑECA Y DE LA MANO, NIVEL NO ESPECIFICADO</v>
          </cell>
          <cell r="C8106" t="str">
            <v>00</v>
          </cell>
        </row>
        <row r="8107">
          <cell r="A8107" t="str">
            <v>S69</v>
          </cell>
          <cell r="B8107" t="str">
            <v>OTROS TRAUMATISMOS Y LOS NO ESPECIFICADOS DE LA MUÑECA Y DE LA MANO</v>
          </cell>
          <cell r="C8107" t="str">
            <v>00</v>
          </cell>
        </row>
        <row r="8108">
          <cell r="A8108" t="str">
            <v>S697</v>
          </cell>
          <cell r="B8108" t="str">
            <v>TRAUMATISMOS MULTIPLES DE LA MUÑECA Y DE LA MANO</v>
          </cell>
          <cell r="C8108" t="str">
            <v>00</v>
          </cell>
        </row>
        <row r="8109">
          <cell r="A8109" t="str">
            <v>S698</v>
          </cell>
          <cell r="B8109" t="str">
            <v>OTROS TRAUMATIMOS ESPECIFICADOS DE LA MUÑECA Y DE LA MANO</v>
          </cell>
          <cell r="C8109" t="str">
            <v>00</v>
          </cell>
        </row>
        <row r="8110">
          <cell r="A8110" t="str">
            <v>S699</v>
          </cell>
          <cell r="B8110" t="str">
            <v>TRAUMATISMO NO ESPECIFICADO DE LA MUÑECA Y DE LA MANO</v>
          </cell>
          <cell r="C8110" t="str">
            <v>00</v>
          </cell>
        </row>
        <row r="8111">
          <cell r="A8111" t="str">
            <v>S70</v>
          </cell>
          <cell r="B8111" t="str">
            <v>TRAUMATISMO SUPERFICIAL DE LA CADERA Y DEL MUSLO</v>
          </cell>
          <cell r="C8111" t="str">
            <v>00</v>
          </cell>
        </row>
        <row r="8112">
          <cell r="A8112" t="str">
            <v>S700</v>
          </cell>
          <cell r="B8112" t="str">
            <v>CONTUSION DE LA CADERA</v>
          </cell>
          <cell r="C8112" t="str">
            <v>00</v>
          </cell>
        </row>
        <row r="8113">
          <cell r="A8113" t="str">
            <v>S701</v>
          </cell>
          <cell r="B8113" t="str">
            <v>CONTUSION DEL MUSLO</v>
          </cell>
          <cell r="C8113" t="str">
            <v>00</v>
          </cell>
        </row>
        <row r="8114">
          <cell r="A8114" t="str">
            <v>S707</v>
          </cell>
          <cell r="B8114" t="str">
            <v>TRAUMATISMOS SUPERFICIALES MULTIPLES DE LA CADERA Y DEL MUSLO</v>
          </cell>
          <cell r="C8114" t="str">
            <v>00</v>
          </cell>
        </row>
        <row r="8115">
          <cell r="A8115" t="str">
            <v>S708</v>
          </cell>
          <cell r="B8115" t="str">
            <v>OTROS TRAUMATISMOS SUPERFICIALES DE LA CADERA Y DEL MUSLO</v>
          </cell>
          <cell r="C8115" t="str">
            <v>00</v>
          </cell>
        </row>
        <row r="8116">
          <cell r="A8116" t="str">
            <v>S709</v>
          </cell>
          <cell r="B8116" t="str">
            <v>TRAUMATISMO SUPERFICIAL DE LA CADERA Y DEL MUSLO, NO ESPECIFICADO</v>
          </cell>
          <cell r="C8116" t="str">
            <v>00</v>
          </cell>
        </row>
        <row r="8117">
          <cell r="A8117" t="str">
            <v>S71</v>
          </cell>
          <cell r="B8117" t="str">
            <v>HERIDA DE LA CADERA Y DEL MUSLO</v>
          </cell>
          <cell r="C8117" t="str">
            <v>00</v>
          </cell>
        </row>
        <row r="8118">
          <cell r="A8118" t="str">
            <v>S710</v>
          </cell>
          <cell r="B8118" t="str">
            <v>HERIDA DE LA CADERA</v>
          </cell>
          <cell r="C8118" t="str">
            <v>00</v>
          </cell>
        </row>
        <row r="8119">
          <cell r="A8119" t="str">
            <v>S711</v>
          </cell>
          <cell r="B8119" t="str">
            <v>HERIDA DEL MUSLO</v>
          </cell>
          <cell r="C8119" t="str">
            <v>00</v>
          </cell>
        </row>
        <row r="8120">
          <cell r="A8120" t="str">
            <v>S717</v>
          </cell>
          <cell r="B8120" t="str">
            <v>HERIDAS MULTIPLES DE LA CADERA Y DEL MUSLO</v>
          </cell>
          <cell r="C8120" t="str">
            <v>00</v>
          </cell>
        </row>
        <row r="8121">
          <cell r="A8121" t="str">
            <v>S718</v>
          </cell>
          <cell r="B8121" t="str">
            <v>HERIDA DE OTRAS PARTES Y DE LAS NO ESPECIFICADAS DE LA CINTURA PELVICA</v>
          </cell>
          <cell r="C8121" t="str">
            <v>00</v>
          </cell>
        </row>
        <row r="8122">
          <cell r="A8122" t="str">
            <v>S72</v>
          </cell>
          <cell r="B8122" t="str">
            <v>FRACTURA DEL FEMUR</v>
          </cell>
          <cell r="C8122" t="str">
            <v>00</v>
          </cell>
        </row>
        <row r="8123">
          <cell r="A8123" t="str">
            <v>S720</v>
          </cell>
          <cell r="B8123" t="str">
            <v>FRACTURA DEL CUELLO DE FEMUR</v>
          </cell>
          <cell r="C8123" t="str">
            <v>00</v>
          </cell>
        </row>
        <row r="8124">
          <cell r="A8124" t="str">
            <v>S721</v>
          </cell>
          <cell r="B8124" t="str">
            <v>FRACTURA PERTROCANTERIANA</v>
          </cell>
          <cell r="C8124" t="str">
            <v>00</v>
          </cell>
        </row>
        <row r="8125">
          <cell r="A8125" t="str">
            <v>S722</v>
          </cell>
          <cell r="B8125" t="str">
            <v>FRACTURA SUBTROCANTERIANA</v>
          </cell>
          <cell r="C8125" t="str">
            <v>00</v>
          </cell>
        </row>
        <row r="8126">
          <cell r="A8126" t="str">
            <v>S723</v>
          </cell>
          <cell r="B8126" t="str">
            <v>FRACTURA DE LA DIAFISIS DEL FEMUR</v>
          </cell>
          <cell r="C8126" t="str">
            <v>00</v>
          </cell>
        </row>
        <row r="8127">
          <cell r="A8127" t="str">
            <v>S724</v>
          </cell>
          <cell r="B8127" t="str">
            <v>FRACTURA DE LA EPIFISIS INFERIOR DEL FEMUR</v>
          </cell>
          <cell r="C8127" t="str">
            <v>00</v>
          </cell>
        </row>
        <row r="8128">
          <cell r="A8128" t="str">
            <v>S727</v>
          </cell>
          <cell r="B8128" t="str">
            <v>FRACTURAS MULTIPLES DEL FEMUR</v>
          </cell>
          <cell r="C8128" t="str">
            <v>00</v>
          </cell>
        </row>
        <row r="8129">
          <cell r="A8129" t="str">
            <v>S728</v>
          </cell>
          <cell r="B8129" t="str">
            <v>FRACTURAS DE OTRAS PARTES DEL FEMUR</v>
          </cell>
          <cell r="C8129" t="str">
            <v>00</v>
          </cell>
        </row>
        <row r="8130">
          <cell r="A8130" t="str">
            <v>S729</v>
          </cell>
          <cell r="B8130" t="str">
            <v>FRACTURA DEL FEMUR, PARTE NO ESPECIFICADA</v>
          </cell>
          <cell r="C8130" t="str">
            <v>00</v>
          </cell>
        </row>
        <row r="8131">
          <cell r="A8131" t="str">
            <v>S73</v>
          </cell>
          <cell r="B8131" t="str">
            <v>LUXACION, ESGUINCE Y TORCEDURA DE LA ARTIC. Y DE LOS LIG. DE LA CADERA</v>
          </cell>
          <cell r="C8131" t="str">
            <v>00</v>
          </cell>
        </row>
        <row r="8132">
          <cell r="A8132" t="str">
            <v>S730</v>
          </cell>
          <cell r="B8132" t="str">
            <v>LUXACION DE LA CADERA</v>
          </cell>
          <cell r="C8132" t="str">
            <v>00</v>
          </cell>
        </row>
        <row r="8133">
          <cell r="A8133" t="str">
            <v>S731</v>
          </cell>
          <cell r="B8133" t="str">
            <v>ESGUINCES Y TORCEDURAS DE LA CADERA</v>
          </cell>
          <cell r="C8133" t="str">
            <v>00</v>
          </cell>
        </row>
        <row r="8134">
          <cell r="A8134" t="str">
            <v>S74</v>
          </cell>
          <cell r="B8134" t="str">
            <v>TRAUMATISMO DE NERVIOS A NIVEL DE LA CADERA Y DEL MUSLO</v>
          </cell>
          <cell r="C8134" t="str">
            <v>00</v>
          </cell>
        </row>
        <row r="8135">
          <cell r="A8135" t="str">
            <v>S740</v>
          </cell>
          <cell r="B8135" t="str">
            <v>TRAUMATISMO DEL NERVIO CIATICO A NIVEL DE LA CADERA Y DEL MUSLO</v>
          </cell>
          <cell r="C8135" t="str">
            <v>00</v>
          </cell>
        </row>
        <row r="8136">
          <cell r="A8136" t="str">
            <v>S741</v>
          </cell>
          <cell r="B8136" t="str">
            <v>TRAUMATISMO DEL NERVIO FEMOROCUTANEO A NIVEL DE LA CADERA Y DEL MUSLO</v>
          </cell>
          <cell r="C8136" t="str">
            <v>00</v>
          </cell>
        </row>
        <row r="8137">
          <cell r="A8137" t="str">
            <v>S742</v>
          </cell>
          <cell r="B8137" t="str">
            <v>TRAUMATISMO DEL NERVIO SENSORIAL CUTANEO A NIVEL DE LA CADERA Y DEL MU</v>
          </cell>
          <cell r="C8137" t="str">
            <v>00</v>
          </cell>
        </row>
        <row r="8138">
          <cell r="A8138" t="str">
            <v>S747</v>
          </cell>
          <cell r="B8138" t="str">
            <v>TRAUMATISMO DE NERVIOS MULTIPLES A NIVEL DE LA CADERA Y DEL MUSLO</v>
          </cell>
          <cell r="C8138" t="str">
            <v>00</v>
          </cell>
        </row>
        <row r="8139">
          <cell r="A8139" t="str">
            <v>S748</v>
          </cell>
          <cell r="B8139" t="str">
            <v>TRAUMATISMO DE OTROS NERVIOS A NIVEL DE LA CADERA Y DEL MUSLO</v>
          </cell>
          <cell r="C8139" t="str">
            <v>00</v>
          </cell>
        </row>
        <row r="8140">
          <cell r="A8140" t="str">
            <v>S749</v>
          </cell>
          <cell r="B8140" t="str">
            <v>TRAUM. DE NERVIO NO ESPECIF. A NIVEL DE LA CADERA Y DEL MUSLO</v>
          </cell>
          <cell r="C8140" t="str">
            <v>00</v>
          </cell>
        </row>
        <row r="8141">
          <cell r="A8141" t="str">
            <v>S75</v>
          </cell>
          <cell r="B8141" t="str">
            <v>TRAUMATISMO DE VASOS SANGUINEOS A NIVEL DE LA CADERA Y DEL MUSLO</v>
          </cell>
          <cell r="C8141" t="str">
            <v>00</v>
          </cell>
        </row>
        <row r="8142">
          <cell r="A8142" t="str">
            <v>S750</v>
          </cell>
          <cell r="B8142" t="str">
            <v>TRAUMATISMO DE LA ARTERIA FEMORAL</v>
          </cell>
          <cell r="C8142" t="str">
            <v>00</v>
          </cell>
        </row>
        <row r="8143">
          <cell r="A8143" t="str">
            <v>S751</v>
          </cell>
          <cell r="B8143" t="str">
            <v>TRAUMATISMO DE LA VENA FEMORAL A NIVEL DE LA CADERA Y DEL MUSLO</v>
          </cell>
          <cell r="C8143" t="str">
            <v>00</v>
          </cell>
        </row>
        <row r="8144">
          <cell r="A8144" t="str">
            <v>S752</v>
          </cell>
          <cell r="B8144" t="str">
            <v>TRAUMATISMO DE LA GRAN VENA SAFENA A NIVEL DE LA CADERA Y DEL MUSLO</v>
          </cell>
          <cell r="C8144" t="str">
            <v>00</v>
          </cell>
        </row>
        <row r="8145">
          <cell r="A8145" t="str">
            <v>S757</v>
          </cell>
          <cell r="B8145" t="str">
            <v>TRAUMATISMO DE MULTIPLES VASOS SANGUIN. A NIVEL DE LA CADERA Y DEL MUS</v>
          </cell>
          <cell r="C8145" t="str">
            <v>00</v>
          </cell>
        </row>
        <row r="8146">
          <cell r="A8146" t="str">
            <v>S758</v>
          </cell>
          <cell r="B8146" t="str">
            <v>TRAUMATISMO DE OTROS VASOS SANGUINEOS A NIVEL DE LA CADERA Y DEL MUSLO</v>
          </cell>
          <cell r="C8146" t="str">
            <v>00</v>
          </cell>
        </row>
        <row r="8147">
          <cell r="A8147" t="str">
            <v>S759</v>
          </cell>
          <cell r="B8147" t="str">
            <v>TRAUMATISMO DE VASO SANGUINEO NO ESPECIF. A NIVEL DE LA CADERA Y DEL M</v>
          </cell>
          <cell r="C8147" t="str">
            <v>00</v>
          </cell>
        </row>
        <row r="8148">
          <cell r="A8148" t="str">
            <v>S76</v>
          </cell>
          <cell r="B8148" t="str">
            <v>TRAUMATISMO DE TENDON Y MUSCULO A NIVEL DE LA CADERA Y DEL MUSLO</v>
          </cell>
          <cell r="C8148" t="str">
            <v>00</v>
          </cell>
        </row>
        <row r="8149">
          <cell r="A8149" t="str">
            <v>S760</v>
          </cell>
          <cell r="B8149" t="str">
            <v>TRAUMATISMO DEL TENDON Y MUSCULO DE LA CADERA</v>
          </cell>
          <cell r="C8149" t="str">
            <v>00</v>
          </cell>
        </row>
        <row r="8150">
          <cell r="A8150" t="str">
            <v>S761</v>
          </cell>
          <cell r="B8150" t="str">
            <v>TRAUMATISMO DEL TENDON Y MUSCULO CUADRICEPS</v>
          </cell>
          <cell r="C8150" t="str">
            <v>00</v>
          </cell>
        </row>
        <row r="8151">
          <cell r="A8151" t="str">
            <v>S762</v>
          </cell>
          <cell r="B8151" t="str">
            <v>TRAUMATISMO DEL TENDON Y MUSCULO ADUCTOR MAYOR DEL MUSLO</v>
          </cell>
          <cell r="C8151" t="str">
            <v>00</v>
          </cell>
        </row>
        <row r="8152">
          <cell r="A8152" t="str">
            <v>S763</v>
          </cell>
          <cell r="B8152" t="str">
            <v>TRAUM. DE TENDON Y MUSCULO DEL GRUPO MUSCULAR POST. A NIVEL DEL MUSLO</v>
          </cell>
          <cell r="C8152" t="str">
            <v>00</v>
          </cell>
        </row>
        <row r="8153">
          <cell r="A8153" t="str">
            <v>S764</v>
          </cell>
          <cell r="B8153" t="str">
            <v>TRAUM. DE OTROS TENDONES Y MUSCULOS Y LOS NO ESPECIF. A NIVEL DEL MUSL</v>
          </cell>
          <cell r="C8153" t="str">
            <v>00</v>
          </cell>
        </row>
        <row r="8154">
          <cell r="A8154" t="str">
            <v>S767</v>
          </cell>
          <cell r="B8154" t="str">
            <v>TRAUM. DE MULTIP. TENDONES Y MUSCULOS A NIVEL DE LA CADERA Y DEL MUSLO</v>
          </cell>
          <cell r="C8154" t="str">
            <v>00</v>
          </cell>
        </row>
        <row r="8155">
          <cell r="A8155" t="str">
            <v>S77</v>
          </cell>
          <cell r="B8155" t="str">
            <v>TRAUMATISMO POR APLASTAMIENTO DE LA CADERA Y DEL MUSLO</v>
          </cell>
          <cell r="C8155" t="str">
            <v>00</v>
          </cell>
        </row>
        <row r="8156">
          <cell r="A8156" t="str">
            <v>S770</v>
          </cell>
          <cell r="B8156" t="str">
            <v>TRAUMATISMO POR APLASTAMIENTO DE LA CADERA</v>
          </cell>
          <cell r="C8156" t="str">
            <v>00</v>
          </cell>
        </row>
        <row r="8157">
          <cell r="A8157" t="str">
            <v>S771</v>
          </cell>
          <cell r="B8157" t="str">
            <v>TRAUMATISMO POR APLASTAMIENTO DEL MUSLO</v>
          </cell>
          <cell r="C8157" t="str">
            <v>00</v>
          </cell>
        </row>
        <row r="8158">
          <cell r="A8158" t="str">
            <v>S772</v>
          </cell>
          <cell r="B8158" t="str">
            <v>TRAUMATISMO POR APLASTAMIENTO DE LA CADERA CON EL MUSLO</v>
          </cell>
          <cell r="C8158" t="str">
            <v>00</v>
          </cell>
        </row>
        <row r="8159">
          <cell r="A8159" t="str">
            <v>S78</v>
          </cell>
          <cell r="B8159" t="str">
            <v>AMPUTACION TRAUMATICA DE LA CADERA Y DEL MUSLO</v>
          </cell>
          <cell r="C8159" t="str">
            <v>00</v>
          </cell>
        </row>
        <row r="8160">
          <cell r="A8160" t="str">
            <v>S780</v>
          </cell>
          <cell r="B8160" t="str">
            <v>AMPUTACION TRAUMATICA DE LA ARTICULACION DE LA CADERA</v>
          </cell>
          <cell r="C8160" t="str">
            <v>00</v>
          </cell>
        </row>
        <row r="8161">
          <cell r="A8161" t="str">
            <v>S781</v>
          </cell>
          <cell r="B8161" t="str">
            <v>AMPUTACION TRAUMATICA EN ALGUN NIVEL ENTRE LA CADERA Y LA RODILLA</v>
          </cell>
          <cell r="C8161" t="str">
            <v>00</v>
          </cell>
        </row>
        <row r="8162">
          <cell r="A8162" t="str">
            <v>S789</v>
          </cell>
          <cell r="B8162" t="str">
            <v>AMPUTACION TRAUMATICA DE CADERA Y MUSLO, NIVEL NO ESPECIFICADO</v>
          </cell>
          <cell r="C8162" t="str">
            <v>00</v>
          </cell>
        </row>
        <row r="8163">
          <cell r="A8163" t="str">
            <v>S79</v>
          </cell>
          <cell r="B8163" t="str">
            <v>OTROS TRAUMATISMOS Y LOS NO ESPECIFICADOS DE LA CADERA Y DEL MUSLO</v>
          </cell>
          <cell r="C8163" t="str">
            <v>00</v>
          </cell>
        </row>
        <row r="8164">
          <cell r="A8164" t="str">
            <v>S797</v>
          </cell>
          <cell r="B8164" t="str">
            <v>TRAUMATISMOS MULTIPLES DE LA CADERA Y DEL MUSLO</v>
          </cell>
          <cell r="C8164" t="str">
            <v>00</v>
          </cell>
        </row>
        <row r="8165">
          <cell r="A8165" t="str">
            <v>S798</v>
          </cell>
          <cell r="B8165" t="str">
            <v>OTROS TRAUMATISMOS ESPECIFICADOS DE LA CADERA Y DEL MUSLO</v>
          </cell>
          <cell r="C8165" t="str">
            <v>00</v>
          </cell>
        </row>
        <row r="8166">
          <cell r="A8166" t="str">
            <v>S799</v>
          </cell>
          <cell r="B8166" t="str">
            <v>TRAUMATISMO NO ESPECIFICADO DE LA CADERA Y DEL MUSLO</v>
          </cell>
          <cell r="C8166" t="str">
            <v>00</v>
          </cell>
        </row>
        <row r="8167">
          <cell r="A8167" t="str">
            <v>S80</v>
          </cell>
          <cell r="B8167" t="str">
            <v>TRAUMATISMO SUPERFICIAL DE LA PIERNA</v>
          </cell>
          <cell r="C8167" t="str">
            <v>00</v>
          </cell>
        </row>
        <row r="8168">
          <cell r="A8168" t="str">
            <v>S800</v>
          </cell>
          <cell r="B8168" t="str">
            <v>CONTUSION DE LA RODILLA</v>
          </cell>
          <cell r="C8168" t="str">
            <v>00</v>
          </cell>
        </row>
        <row r="8169">
          <cell r="A8169" t="str">
            <v>S801</v>
          </cell>
          <cell r="B8169" t="str">
            <v>CONTUSION DE OTRAS PARTES Y LAS NO ESPECIFICADAS DE LA PIERNA</v>
          </cell>
          <cell r="C8169" t="str">
            <v>00</v>
          </cell>
        </row>
        <row r="8170">
          <cell r="A8170" t="str">
            <v>S807</v>
          </cell>
          <cell r="B8170" t="str">
            <v>TRAUMATISMOS SUPERFICIALES MULTIPLES DE LA PIERNA</v>
          </cell>
          <cell r="C8170" t="str">
            <v>00</v>
          </cell>
        </row>
        <row r="8171">
          <cell r="A8171" t="str">
            <v>S808</v>
          </cell>
          <cell r="B8171" t="str">
            <v>OTROS TRAUMATISMOS SUPERFICIALES DE LA PIERNA</v>
          </cell>
          <cell r="C8171" t="str">
            <v>00</v>
          </cell>
        </row>
        <row r="8172">
          <cell r="A8172" t="str">
            <v>S809</v>
          </cell>
          <cell r="B8172" t="str">
            <v>TRAUMATISMO SUPERFICIAL DE LA PIERNA, NO ESPECIFICADO</v>
          </cell>
          <cell r="C8172" t="str">
            <v>00</v>
          </cell>
        </row>
        <row r="8173">
          <cell r="A8173" t="str">
            <v>S81</v>
          </cell>
          <cell r="B8173" t="str">
            <v>HERIDA DE LA PIERNA</v>
          </cell>
          <cell r="C8173" t="str">
            <v>00</v>
          </cell>
        </row>
        <row r="8174">
          <cell r="A8174" t="str">
            <v>S810</v>
          </cell>
          <cell r="B8174" t="str">
            <v>HERIDA DE LA RODILLA</v>
          </cell>
          <cell r="C8174" t="str">
            <v>00</v>
          </cell>
        </row>
        <row r="8175">
          <cell r="A8175" t="str">
            <v>S817</v>
          </cell>
          <cell r="B8175" t="str">
            <v>HERIDAS MULTIPLES DE LA PIERNA</v>
          </cell>
          <cell r="C8175" t="str">
            <v>00</v>
          </cell>
        </row>
        <row r="8176">
          <cell r="A8176" t="str">
            <v>S818</v>
          </cell>
          <cell r="B8176" t="str">
            <v>HERIDA DE OTRAS PARTES DE LA PIERNA</v>
          </cell>
          <cell r="C8176" t="str">
            <v>00</v>
          </cell>
        </row>
        <row r="8177">
          <cell r="A8177" t="str">
            <v>S819</v>
          </cell>
          <cell r="B8177" t="str">
            <v>HERIDA DE LA PIERNA, PARTE NO ESPECIFICADA</v>
          </cell>
          <cell r="C8177" t="str">
            <v>00</v>
          </cell>
        </row>
        <row r="8178">
          <cell r="A8178" t="str">
            <v>S82</v>
          </cell>
          <cell r="B8178" t="str">
            <v>FRACTURA DE LA PIERNA, INCLUSIVE EL TOBILLO</v>
          </cell>
          <cell r="C8178" t="str">
            <v>00</v>
          </cell>
        </row>
        <row r="8179">
          <cell r="A8179" t="str">
            <v>S820</v>
          </cell>
          <cell r="B8179" t="str">
            <v>FRACTURA DE LA ROTULA</v>
          </cell>
          <cell r="C8179" t="str">
            <v>00</v>
          </cell>
        </row>
        <row r="8180">
          <cell r="A8180" t="str">
            <v>S821</v>
          </cell>
          <cell r="B8180" t="str">
            <v>FRACTURA DE LA EPIFISIS SUPERIOR DE LA TIBIA</v>
          </cell>
          <cell r="C8180" t="str">
            <v>00</v>
          </cell>
        </row>
        <row r="8181">
          <cell r="A8181" t="str">
            <v>S822</v>
          </cell>
          <cell r="B8181" t="str">
            <v>FRACTURA DE LA DIAFISIS DE LA TIBIA</v>
          </cell>
          <cell r="C8181" t="str">
            <v>00</v>
          </cell>
        </row>
        <row r="8182">
          <cell r="A8182" t="str">
            <v>S823</v>
          </cell>
          <cell r="B8182" t="str">
            <v>FRACTURA DE LA EPIFISIS INFERIOR DE LA TIBIA</v>
          </cell>
          <cell r="C8182" t="str">
            <v>00</v>
          </cell>
        </row>
        <row r="8183">
          <cell r="A8183" t="str">
            <v>S824</v>
          </cell>
          <cell r="B8183" t="str">
            <v>FRACTURA DEL PERONE SOLAMENTE</v>
          </cell>
          <cell r="C8183" t="str">
            <v>00</v>
          </cell>
        </row>
        <row r="8184">
          <cell r="A8184" t="str">
            <v>S825</v>
          </cell>
          <cell r="B8184" t="str">
            <v>FRACTURA DEL MALEOLO INTERNO</v>
          </cell>
          <cell r="C8184" t="str">
            <v>00</v>
          </cell>
        </row>
        <row r="8185">
          <cell r="A8185" t="str">
            <v>S826</v>
          </cell>
          <cell r="B8185" t="str">
            <v>FRACTURA DEL MALEOLO EXTERNO</v>
          </cell>
          <cell r="C8185" t="str">
            <v>00</v>
          </cell>
        </row>
        <row r="8186">
          <cell r="A8186" t="str">
            <v>S827</v>
          </cell>
          <cell r="B8186" t="str">
            <v>FRACTURAS MULTIPLES DE LA PIERNA</v>
          </cell>
          <cell r="C8186" t="str">
            <v>00</v>
          </cell>
        </row>
        <row r="8187">
          <cell r="A8187" t="str">
            <v>S828</v>
          </cell>
          <cell r="B8187" t="str">
            <v>FRACTURA DE OTRAS PARTES DE LA PIERNA</v>
          </cell>
          <cell r="C8187" t="str">
            <v>00</v>
          </cell>
        </row>
        <row r="8188">
          <cell r="A8188" t="str">
            <v>S829</v>
          </cell>
          <cell r="B8188" t="str">
            <v>FRACTURA DE LA PIERNA, NO ESPECIFICADA</v>
          </cell>
          <cell r="C8188" t="str">
            <v>00</v>
          </cell>
        </row>
        <row r="8189">
          <cell r="A8189" t="str">
            <v>S83</v>
          </cell>
          <cell r="B8189" t="str">
            <v>LUXACION, ESGUINCE Y TORCEDURA DE ARTICUL. Y LIGAM. DE LA RODILLA</v>
          </cell>
          <cell r="C8189" t="str">
            <v>00</v>
          </cell>
        </row>
        <row r="8190">
          <cell r="A8190" t="str">
            <v>S830</v>
          </cell>
          <cell r="B8190" t="str">
            <v>LUXACION DE LA ROTULA</v>
          </cell>
          <cell r="C8190" t="str">
            <v>00</v>
          </cell>
        </row>
        <row r="8191">
          <cell r="A8191" t="str">
            <v>S831</v>
          </cell>
          <cell r="B8191" t="str">
            <v>LUXACION DE LA RODILLA</v>
          </cell>
          <cell r="C8191" t="str">
            <v>00</v>
          </cell>
        </row>
        <row r="8192">
          <cell r="A8192" t="str">
            <v>S832</v>
          </cell>
          <cell r="B8192" t="str">
            <v>DESGARRO DE MENISCOS, PRESENTE</v>
          </cell>
          <cell r="C8192" t="str">
            <v>00</v>
          </cell>
        </row>
        <row r="8193">
          <cell r="A8193" t="str">
            <v>S833</v>
          </cell>
          <cell r="B8193" t="str">
            <v>DESGARRO DEL CARTILAGO ARTICULAR DE LA RODILLA, PRESENTE</v>
          </cell>
          <cell r="C8193" t="str">
            <v>00</v>
          </cell>
        </row>
        <row r="8194">
          <cell r="A8194" t="str">
            <v>S834</v>
          </cell>
          <cell r="B8194" t="str">
            <v>ESGUINCES Y TORCEDURAS QUE CMPROM. LOS LIGAM. LATERALES (EXT) INT) DE</v>
          </cell>
          <cell r="C8194" t="str">
            <v>00</v>
          </cell>
        </row>
        <row r="8195">
          <cell r="A8195" t="str">
            <v>S835</v>
          </cell>
          <cell r="B8195" t="str">
            <v>ESGUINCES Y TORCEDURAS QUE COMPR. EL LIGAM. CRUZADO (ANT) (POST) DE LA</v>
          </cell>
          <cell r="C8195" t="str">
            <v>00</v>
          </cell>
        </row>
        <row r="8196">
          <cell r="A8196" t="str">
            <v>S836</v>
          </cell>
          <cell r="B8196" t="str">
            <v>ESGUICES Y TORCEDURAS DE OTRAS PARTES Y LAS NO ESPECIF. DE LA RODILLA</v>
          </cell>
          <cell r="C8196" t="str">
            <v>00</v>
          </cell>
        </row>
        <row r="8197">
          <cell r="A8197" t="str">
            <v>S837</v>
          </cell>
          <cell r="B8197" t="str">
            <v>TRAUMATISMO DE ESTRUCTURAS MULTIPLES DE LA RODILLA</v>
          </cell>
          <cell r="C8197" t="str">
            <v>00</v>
          </cell>
        </row>
        <row r="8198">
          <cell r="A8198" t="str">
            <v>S84</v>
          </cell>
          <cell r="B8198" t="str">
            <v>TRUAMATISMO DE NERVIOS A NIVEL DE LA PIERNA</v>
          </cell>
          <cell r="C8198" t="str">
            <v>00</v>
          </cell>
        </row>
        <row r="8199">
          <cell r="A8199" t="str">
            <v>S840</v>
          </cell>
          <cell r="B8199" t="str">
            <v>TRAUMATISMO DEL NERVIO TIBIAL A NIVEL DE LA PIERNA</v>
          </cell>
          <cell r="C8199" t="str">
            <v>00</v>
          </cell>
        </row>
        <row r="8200">
          <cell r="A8200" t="str">
            <v>S841</v>
          </cell>
          <cell r="B8200" t="str">
            <v>TRAUMATISMO DEL NERVIO PERONEO A NIVEL DE LA PIERNA</v>
          </cell>
          <cell r="C8200" t="str">
            <v>00</v>
          </cell>
        </row>
        <row r="8201">
          <cell r="A8201" t="str">
            <v>S842</v>
          </cell>
          <cell r="B8201" t="str">
            <v>TRAUMATISMO DEL NERVIO SENSORIAL CUTANEO A NIVEL DE LA PIERNA</v>
          </cell>
          <cell r="C8201" t="str">
            <v>00</v>
          </cell>
        </row>
        <row r="8202">
          <cell r="A8202" t="str">
            <v>S847</v>
          </cell>
          <cell r="B8202" t="str">
            <v>TRAUMATISMO DE NERVIOS MULTIPLES A NIVEL DE LA PIERNA</v>
          </cell>
          <cell r="C8202" t="str">
            <v>00</v>
          </cell>
        </row>
        <row r="8203">
          <cell r="A8203" t="str">
            <v>S848</v>
          </cell>
          <cell r="B8203" t="str">
            <v>TRAUMATISMO DE OTROS NERVIOS A NIVEL DE LA PIERNA</v>
          </cell>
          <cell r="C8203" t="str">
            <v>00</v>
          </cell>
        </row>
        <row r="8204">
          <cell r="A8204" t="str">
            <v>S849</v>
          </cell>
          <cell r="B8204" t="str">
            <v>TRAUMATISMO DE NERVIO NO ESPECIFICADO A NIVEL DE LA PIERNA</v>
          </cell>
          <cell r="C8204" t="str">
            <v>00</v>
          </cell>
        </row>
        <row r="8205">
          <cell r="A8205" t="str">
            <v>S85</v>
          </cell>
          <cell r="B8205" t="str">
            <v>TRAUMATISMO DE VASOS SANGUINEOS A NIVEL DE LA PIERNA</v>
          </cell>
          <cell r="C8205" t="str">
            <v>00</v>
          </cell>
        </row>
        <row r="8206">
          <cell r="A8206" t="str">
            <v>S850</v>
          </cell>
          <cell r="B8206" t="str">
            <v>TRAUMATISMO DE LA ARTERIA POPLITEA</v>
          </cell>
          <cell r="C8206" t="str">
            <v>00</v>
          </cell>
        </row>
        <row r="8207">
          <cell r="A8207" t="str">
            <v>S851</v>
          </cell>
          <cell r="B8207" t="str">
            <v>TRAUMATISMO DE LA ARTERIA TIBIAL (ANTERIOR) (POSTERIOR)</v>
          </cell>
          <cell r="C8207" t="str">
            <v>00</v>
          </cell>
        </row>
        <row r="8208">
          <cell r="A8208" t="str">
            <v>S852</v>
          </cell>
          <cell r="B8208" t="str">
            <v>TRAUMATISMO DE LA ARTERIA PERONEA</v>
          </cell>
          <cell r="C8208" t="str">
            <v>00</v>
          </cell>
        </row>
        <row r="8209">
          <cell r="A8209" t="str">
            <v>S853</v>
          </cell>
          <cell r="B8209" t="str">
            <v>TRAUMATISMO DE LA GRAN VENA SAFENA A NIVEL DE LA PIERNA</v>
          </cell>
          <cell r="C8209" t="str">
            <v>00</v>
          </cell>
        </row>
        <row r="8210">
          <cell r="A8210" t="str">
            <v>S854</v>
          </cell>
          <cell r="B8210" t="str">
            <v>TRAUMATISMO DE LA VENA SAFENA EXTERNA A NIVEL DE LA PIERNA</v>
          </cell>
          <cell r="C8210" t="str">
            <v>00</v>
          </cell>
        </row>
        <row r="8211">
          <cell r="A8211" t="str">
            <v>S855</v>
          </cell>
          <cell r="B8211" t="str">
            <v>TRAUMATISMO DE LA VENA POPLITEA</v>
          </cell>
          <cell r="C8211" t="str">
            <v>00</v>
          </cell>
        </row>
        <row r="8212">
          <cell r="A8212" t="str">
            <v>S857</v>
          </cell>
          <cell r="B8212" t="str">
            <v>TRAUMATISMO DE VASOS SANGUINEOS MULTIPLES A NIVEL DE LA PIERNA</v>
          </cell>
          <cell r="C8212" t="str">
            <v>00</v>
          </cell>
        </row>
        <row r="8213">
          <cell r="A8213" t="str">
            <v>S858</v>
          </cell>
          <cell r="B8213" t="str">
            <v>TRAUMATISMO DE OTROS VASOS SANGUINEOS A NIVEL DE LA PIERNA</v>
          </cell>
          <cell r="C8213" t="str">
            <v>00</v>
          </cell>
        </row>
        <row r="8214">
          <cell r="A8214" t="str">
            <v>S859</v>
          </cell>
          <cell r="B8214" t="str">
            <v>TRAUMATISMO DE VASO SANGUINEO NO ESPECIFICADO A NIVEL DE LA PIERNA</v>
          </cell>
          <cell r="C8214" t="str">
            <v>00</v>
          </cell>
        </row>
        <row r="8215">
          <cell r="A8215" t="str">
            <v>S86</v>
          </cell>
          <cell r="B8215" t="str">
            <v>TRUAMATISMO DE TENDON Y MUSCULO A NIVEL DE LA PIERNA</v>
          </cell>
          <cell r="C8215" t="str">
            <v>00</v>
          </cell>
        </row>
        <row r="8216">
          <cell r="A8216" t="str">
            <v>S860</v>
          </cell>
          <cell r="B8216" t="str">
            <v>TRAUMATISMO SEL TENDON DE AQUILES</v>
          </cell>
          <cell r="C8216" t="str">
            <v>00</v>
          </cell>
        </row>
        <row r="8217">
          <cell r="A8217" t="str">
            <v>S861</v>
          </cell>
          <cell r="B8217" t="str">
            <v>TRAUM. DE OTRO(S) TENDON(ES) Y MUSCULO(S) DEL GRUPO MUSC. POST. A NIVE</v>
          </cell>
          <cell r="C8217" t="str">
            <v>00</v>
          </cell>
        </row>
        <row r="8218">
          <cell r="A8218" t="str">
            <v>S862</v>
          </cell>
          <cell r="B8218" t="str">
            <v>TRAUM. DE TENDON(ES) Y MUSCULO(S) DEL GRUPO MUSC. ANTER. A NIVEL DE LA</v>
          </cell>
          <cell r="C8218" t="str">
            <v>00</v>
          </cell>
        </row>
        <row r="8219">
          <cell r="A8219" t="str">
            <v>S863</v>
          </cell>
          <cell r="B8219" t="str">
            <v>TRAUM. DE TENDON(ES) Y MUSCULO(S) DEL GRUPO MUSC. PERONEO A NIVEL DE L</v>
          </cell>
          <cell r="C8219" t="str">
            <v>00</v>
          </cell>
        </row>
        <row r="8220">
          <cell r="A8220" t="str">
            <v>S867</v>
          </cell>
          <cell r="B8220" t="str">
            <v>TRAUMATISMO DE MULTIPLES TENDONES Y MUSCULOS A NIVEL DE LA PIERNA</v>
          </cell>
          <cell r="C8220" t="str">
            <v>00</v>
          </cell>
        </row>
        <row r="8221">
          <cell r="A8221" t="str">
            <v>S868</v>
          </cell>
          <cell r="B8221" t="str">
            <v>TRAUMATISMO DE OTROS TENDONES Y MUSCULOS A NIVEL DE LA PIERNA</v>
          </cell>
          <cell r="C8221" t="str">
            <v>00</v>
          </cell>
        </row>
        <row r="8222">
          <cell r="A8222" t="str">
            <v>S869</v>
          </cell>
          <cell r="B8222" t="str">
            <v>TRAUMATISMO DE TENDON Y MUSCULO NO ESPECIFICADO A NIVEL DE LA PIERNA</v>
          </cell>
          <cell r="C8222" t="str">
            <v>00</v>
          </cell>
        </row>
        <row r="8223">
          <cell r="A8223" t="str">
            <v>S87</v>
          </cell>
          <cell r="B8223" t="str">
            <v>TRAUMATISMO POR APLASTAMIENTO DE LA PIERNA</v>
          </cell>
          <cell r="C8223" t="str">
            <v>00</v>
          </cell>
        </row>
        <row r="8224">
          <cell r="A8224" t="str">
            <v>S870</v>
          </cell>
          <cell r="B8224" t="str">
            <v>TRAUMATISMO POR APLASTAMIENTO DE LA RODILLA</v>
          </cell>
          <cell r="C8224" t="str">
            <v>00</v>
          </cell>
        </row>
        <row r="8225">
          <cell r="A8225" t="str">
            <v>S878</v>
          </cell>
          <cell r="B8225" t="str">
            <v>TRAUMATISMO POR APLASTAMIENTO DE OTRAS PARTES Y DE LAS NO ESPECIF.</v>
          </cell>
          <cell r="C8225" t="str">
            <v>00</v>
          </cell>
        </row>
        <row r="8226">
          <cell r="A8226" t="str">
            <v>S88</v>
          </cell>
          <cell r="B8226" t="str">
            <v>AMPUTACION TRAUMATICA DE LA PIERNA</v>
          </cell>
          <cell r="C8226" t="str">
            <v>00</v>
          </cell>
        </row>
        <row r="8227">
          <cell r="A8227" t="str">
            <v>S880</v>
          </cell>
          <cell r="B8227" t="str">
            <v>AMPUTACION TRAUMATICA A NIVEL DE LA RODILLA</v>
          </cell>
          <cell r="C8227" t="str">
            <v>00</v>
          </cell>
        </row>
        <row r="8228">
          <cell r="A8228" t="str">
            <v>S881</v>
          </cell>
          <cell r="B8228" t="str">
            <v>AMPUTACION TRAUMATICA EN ALGUN NIVEL ENTRE LA RODILLA Y EL TOBILLO</v>
          </cell>
          <cell r="C8228" t="str">
            <v>00</v>
          </cell>
        </row>
        <row r="8229">
          <cell r="A8229" t="str">
            <v>S889</v>
          </cell>
          <cell r="B8229" t="str">
            <v>AMPUTACION TRAUMATICA DE LA PIERNA, NIVEL NO ESPECIFICADO</v>
          </cell>
          <cell r="C8229" t="str">
            <v>00</v>
          </cell>
        </row>
        <row r="8230">
          <cell r="A8230" t="str">
            <v>S89</v>
          </cell>
          <cell r="B8230" t="str">
            <v>OTROS TRAUMATISMOS Y LOS NO ESPECIFICADOS DE LA PIERNA</v>
          </cell>
          <cell r="C8230" t="str">
            <v>00</v>
          </cell>
        </row>
        <row r="8231">
          <cell r="A8231" t="str">
            <v>S897</v>
          </cell>
          <cell r="B8231" t="str">
            <v>TRAUMATISMOS MULTIPLES DE LA PIERNA</v>
          </cell>
          <cell r="C8231" t="str">
            <v>00</v>
          </cell>
        </row>
        <row r="8232">
          <cell r="A8232" t="str">
            <v>S898</v>
          </cell>
          <cell r="B8232" t="str">
            <v>OTROS TRASTORNOS DE LA PIERNA, ESPECIFICADOS</v>
          </cell>
          <cell r="C8232" t="str">
            <v>00</v>
          </cell>
        </row>
        <row r="8233">
          <cell r="A8233" t="str">
            <v>S899</v>
          </cell>
          <cell r="B8233" t="str">
            <v>TRAUMATISMO DE LA PIERNA, NO ESPECIFICADO</v>
          </cell>
          <cell r="C8233" t="str">
            <v>00</v>
          </cell>
        </row>
        <row r="8234">
          <cell r="A8234" t="str">
            <v>S90</v>
          </cell>
          <cell r="B8234" t="str">
            <v>TRAUMATISMO SUPERFICIAL DEL TOBILLO Y DEL PIE</v>
          </cell>
          <cell r="C8234" t="str">
            <v>00</v>
          </cell>
        </row>
        <row r="8235">
          <cell r="A8235" t="str">
            <v>S900</v>
          </cell>
          <cell r="B8235" t="str">
            <v>CONTUSION DEL TOBILLO</v>
          </cell>
          <cell r="C8235" t="str">
            <v>00</v>
          </cell>
        </row>
        <row r="8236">
          <cell r="A8236" t="str">
            <v>S901</v>
          </cell>
          <cell r="B8236" t="str">
            <v>CONTUSION DE DEDO(S) DEL PIE SIN DAÑO DE LA(S) UÑA(S)</v>
          </cell>
          <cell r="C8236" t="str">
            <v>00</v>
          </cell>
        </row>
        <row r="8237">
          <cell r="A8237" t="str">
            <v>S902</v>
          </cell>
          <cell r="B8237" t="str">
            <v>CONTUSION DE DEDO(S) DEL PIE CON DAÑO DE LA(S) UÑA(S)</v>
          </cell>
          <cell r="C8237" t="str">
            <v>00</v>
          </cell>
        </row>
        <row r="8238">
          <cell r="A8238" t="str">
            <v>S903</v>
          </cell>
          <cell r="B8238" t="str">
            <v>CONTUSION DE OTRAS PARTES Y DE LAS NO ESPECIFICADAS DEL PIE</v>
          </cell>
          <cell r="C8238" t="str">
            <v>00</v>
          </cell>
        </row>
        <row r="8239">
          <cell r="A8239" t="str">
            <v>S907</v>
          </cell>
          <cell r="B8239" t="str">
            <v>TRAUMATISMO SUPERFICIALES MULTIPLES DEL PIE Y DEL TOBILLO</v>
          </cell>
          <cell r="C8239" t="str">
            <v>00</v>
          </cell>
        </row>
        <row r="8240">
          <cell r="A8240" t="str">
            <v>S908</v>
          </cell>
          <cell r="B8240" t="str">
            <v>OTROS TRAUMATISMOS SUPERFICIALES DEL PIE Y DEL TOBILLO</v>
          </cell>
          <cell r="C8240" t="str">
            <v>00</v>
          </cell>
        </row>
        <row r="8241">
          <cell r="A8241" t="str">
            <v>S909</v>
          </cell>
          <cell r="B8241" t="str">
            <v>TRAUMATISMO SUPERFICIAL DEL PIE Y DEL TOBILLO, NO ESPECIFICADO</v>
          </cell>
          <cell r="C8241" t="str">
            <v>00</v>
          </cell>
        </row>
        <row r="8242">
          <cell r="A8242" t="str">
            <v>S91</v>
          </cell>
          <cell r="B8242" t="str">
            <v>HARIDA DEL TOBILLO Y DEL PIE</v>
          </cell>
          <cell r="C8242" t="str">
            <v>00</v>
          </cell>
        </row>
        <row r="8243">
          <cell r="A8243" t="str">
            <v>S910</v>
          </cell>
          <cell r="B8243" t="str">
            <v>HERIDA DEL TOBILLO</v>
          </cell>
          <cell r="C8243" t="str">
            <v>00</v>
          </cell>
        </row>
        <row r="8244">
          <cell r="A8244" t="str">
            <v>S911</v>
          </cell>
          <cell r="B8244" t="str">
            <v>HERIDA DE DEDO(S) DEL PIE SIN DAÑO DE LA(S) UÑA(S)</v>
          </cell>
          <cell r="C8244" t="str">
            <v>00</v>
          </cell>
        </row>
        <row r="8245">
          <cell r="A8245" t="str">
            <v>S912</v>
          </cell>
          <cell r="B8245" t="str">
            <v>HERIDA DE DEDO(S) DEL PIE CON DAÑO DE LA(S) UÑA(S)</v>
          </cell>
          <cell r="C8245" t="str">
            <v>00</v>
          </cell>
        </row>
        <row r="8246">
          <cell r="A8246" t="str">
            <v>S913</v>
          </cell>
          <cell r="B8246" t="str">
            <v>HERIDA DE OTRAS PARTES DEL PIE</v>
          </cell>
          <cell r="C8246" t="str">
            <v>00</v>
          </cell>
        </row>
        <row r="8247">
          <cell r="A8247" t="str">
            <v>S917</v>
          </cell>
          <cell r="B8247" t="str">
            <v>HERIDAS MULTIPLES DEL TOBILLO Y DEL PIE</v>
          </cell>
          <cell r="C8247" t="str">
            <v>00</v>
          </cell>
        </row>
        <row r="8248">
          <cell r="A8248" t="str">
            <v>S92</v>
          </cell>
          <cell r="B8248" t="str">
            <v>FRACTURA DEL PIE, EXCEPTO DEL TOBILLO</v>
          </cell>
          <cell r="C8248" t="str">
            <v>00</v>
          </cell>
        </row>
        <row r="8249">
          <cell r="A8249" t="str">
            <v>S920</v>
          </cell>
          <cell r="B8249" t="str">
            <v>FRACTURA DEL CALCANEO</v>
          </cell>
          <cell r="C8249" t="str">
            <v>00</v>
          </cell>
        </row>
        <row r="8250">
          <cell r="A8250" t="str">
            <v>S921</v>
          </cell>
          <cell r="B8250" t="str">
            <v>FRACTURA DEL ASTRAGALO</v>
          </cell>
          <cell r="C8250" t="str">
            <v>00</v>
          </cell>
        </row>
        <row r="8251">
          <cell r="A8251" t="str">
            <v>S922</v>
          </cell>
          <cell r="B8251" t="str">
            <v>FRACTURA DE OTRO(S) HUESO(S) DEL TARSO</v>
          </cell>
          <cell r="C8251" t="str">
            <v>00</v>
          </cell>
        </row>
        <row r="8252">
          <cell r="A8252" t="str">
            <v>S923</v>
          </cell>
          <cell r="B8252" t="str">
            <v>FRACTURA DE HUESO DEL METATARSO</v>
          </cell>
          <cell r="C8252" t="str">
            <v>00</v>
          </cell>
        </row>
        <row r="8253">
          <cell r="A8253" t="str">
            <v>S924</v>
          </cell>
          <cell r="B8253" t="str">
            <v>FRACTURA DE LOS HUESOS DEL DEDO GORDO DEL PIE</v>
          </cell>
          <cell r="C8253" t="str">
            <v>00</v>
          </cell>
        </row>
        <row r="8254">
          <cell r="A8254" t="str">
            <v>S925</v>
          </cell>
          <cell r="B8254" t="str">
            <v>FRACTURA DE LOS HUESOS DE OTRO(S) DEDO(S) DEL PIE</v>
          </cell>
          <cell r="C8254" t="str">
            <v>00</v>
          </cell>
        </row>
        <row r="8255">
          <cell r="A8255" t="str">
            <v>S927</v>
          </cell>
          <cell r="B8255" t="str">
            <v>FRACTURAS MULTIPLES DEL PIE</v>
          </cell>
          <cell r="C8255" t="str">
            <v>00</v>
          </cell>
        </row>
        <row r="8256">
          <cell r="A8256" t="str">
            <v>S929</v>
          </cell>
          <cell r="B8256" t="str">
            <v>FRACTURA DEL PIE, NO ESPECIFICADA</v>
          </cell>
          <cell r="C8256" t="str">
            <v>00</v>
          </cell>
        </row>
        <row r="8257">
          <cell r="A8257" t="str">
            <v>S93</v>
          </cell>
          <cell r="B8257" t="str">
            <v>LUXACION, ESGUINCE Y TORCEDURA DE ARTIC. Y LIGAM. DEL TOBILLO DEL PIE</v>
          </cell>
          <cell r="C8257" t="str">
            <v>00</v>
          </cell>
        </row>
        <row r="8258">
          <cell r="A8258" t="str">
            <v>S930</v>
          </cell>
          <cell r="B8258" t="str">
            <v>LUXACION DE LA ARTICULACION DEL TOBILLO</v>
          </cell>
          <cell r="C8258" t="str">
            <v>00</v>
          </cell>
        </row>
        <row r="8259">
          <cell r="A8259" t="str">
            <v>S931</v>
          </cell>
          <cell r="B8259" t="str">
            <v>LUXACION DE DEDO(S) DEL PIE</v>
          </cell>
          <cell r="C8259" t="str">
            <v>00</v>
          </cell>
        </row>
        <row r="8260">
          <cell r="A8260" t="str">
            <v>S932</v>
          </cell>
          <cell r="B8260" t="str">
            <v>RUPTURA DE LIGAMENTOS A NIVEL DEL TOBILLO Y DEL PIE</v>
          </cell>
          <cell r="C8260" t="str">
            <v>00</v>
          </cell>
        </row>
        <row r="8261">
          <cell r="A8261" t="str">
            <v>S933</v>
          </cell>
          <cell r="B8261" t="str">
            <v>LUXACION DE OTROS SITIOS Y LOS NO ESPECIFICADOS DEL PIE</v>
          </cell>
          <cell r="C8261" t="str">
            <v>00</v>
          </cell>
        </row>
        <row r="8262">
          <cell r="A8262" t="str">
            <v>S934</v>
          </cell>
          <cell r="B8262" t="str">
            <v>ESGUINCES Y TORCEDURAS DEL TOBILLO</v>
          </cell>
          <cell r="C8262" t="str">
            <v>00</v>
          </cell>
        </row>
        <row r="8263">
          <cell r="A8263" t="str">
            <v>S935</v>
          </cell>
          <cell r="B8263" t="str">
            <v>ESGUINCES Y TORCEDURAS DE DEDO(S) DEL PIE</v>
          </cell>
          <cell r="C8263" t="str">
            <v>00</v>
          </cell>
        </row>
        <row r="8264">
          <cell r="A8264" t="str">
            <v>S936</v>
          </cell>
          <cell r="B8264" t="str">
            <v>ESGUICES Y TORCEDURAS DE OTROS SITIOS Y DE LOS NO ESPECIF. DEL PIE</v>
          </cell>
          <cell r="C8264" t="str">
            <v>00</v>
          </cell>
        </row>
        <row r="8265">
          <cell r="A8265" t="str">
            <v>S94</v>
          </cell>
          <cell r="B8265" t="str">
            <v>TRAUMATISMO DE NERVIOS A NIVEL DEL PIE Y DEL TOBILLO</v>
          </cell>
          <cell r="C8265" t="str">
            <v>00</v>
          </cell>
        </row>
        <row r="8266">
          <cell r="A8266" t="str">
            <v>S940</v>
          </cell>
          <cell r="B8266" t="str">
            <v>TRAUMATISMO DEL NERVIO PLANTAR EXTERNO</v>
          </cell>
          <cell r="C8266" t="str">
            <v>00</v>
          </cell>
        </row>
        <row r="8267">
          <cell r="A8267" t="str">
            <v>S941</v>
          </cell>
          <cell r="B8267" t="str">
            <v>TRAUMATISMO DEL NERVIO PLANTAR INTERNO</v>
          </cell>
          <cell r="C8267" t="str">
            <v>00</v>
          </cell>
        </row>
        <row r="8268">
          <cell r="A8268" t="str">
            <v>S942</v>
          </cell>
          <cell r="B8268" t="str">
            <v>TRAUMATISMO DEL NERVIO PERONEAL PROFUNDO A NIVEL DEL PIE Y DEL TOBILLO</v>
          </cell>
          <cell r="C8268" t="str">
            <v>00</v>
          </cell>
        </row>
        <row r="8269">
          <cell r="A8269" t="str">
            <v>S943</v>
          </cell>
          <cell r="B8269" t="str">
            <v>TRAUMATISMO DE NERVIO SENSORIAL CUTANEO A NIVEL DEL PIE Y DEL TOBILLO</v>
          </cell>
          <cell r="C8269" t="str">
            <v>00</v>
          </cell>
        </row>
        <row r="8270">
          <cell r="A8270" t="str">
            <v>S947</v>
          </cell>
          <cell r="B8270" t="str">
            <v>TRAUMATISMO MULTIPLES NERVIOS A NIVEL DEL PIE Y DEL TOBILLO</v>
          </cell>
          <cell r="C8270" t="str">
            <v>00</v>
          </cell>
        </row>
        <row r="8271">
          <cell r="A8271" t="str">
            <v>S948</v>
          </cell>
          <cell r="B8271" t="str">
            <v>TRAUMATISMO DE OTROS NERVIOS A NIVEL DEL PIE Y DEL TOBILLO</v>
          </cell>
          <cell r="C8271" t="str">
            <v>00</v>
          </cell>
        </row>
        <row r="8272">
          <cell r="A8272" t="str">
            <v>S949</v>
          </cell>
          <cell r="B8272" t="str">
            <v>TRAUMATISMO DE NERVIO NO ESPECIFICADO A NIVEL DEL PIE Y DEL TOBILLO</v>
          </cell>
          <cell r="C8272" t="str">
            <v>00</v>
          </cell>
        </row>
        <row r="8273">
          <cell r="A8273" t="str">
            <v>S95</v>
          </cell>
          <cell r="B8273" t="str">
            <v>TRAUMATISMO DE VASOS SANGUINEOS A NIVEL DEL PIE Y DEL TOBILLO</v>
          </cell>
          <cell r="C8273" t="str">
            <v>00</v>
          </cell>
        </row>
        <row r="8274">
          <cell r="A8274" t="str">
            <v>S950</v>
          </cell>
          <cell r="B8274" t="str">
            <v>TRAUMATISMO DE LA ARTERIA DORSAL DEL PIE</v>
          </cell>
          <cell r="C8274" t="str">
            <v>00</v>
          </cell>
        </row>
        <row r="8275">
          <cell r="A8275" t="str">
            <v>S951</v>
          </cell>
          <cell r="B8275" t="str">
            <v>TRAUMATISMO DE LA ARTERIA PLANTAR DEL PIE</v>
          </cell>
          <cell r="C8275" t="str">
            <v>00</v>
          </cell>
        </row>
        <row r="8276">
          <cell r="A8276" t="str">
            <v>S952</v>
          </cell>
          <cell r="B8276" t="str">
            <v>TRAUMATISMO DE LA VENA DORSAL DEL PIE</v>
          </cell>
          <cell r="C8276" t="str">
            <v>00</v>
          </cell>
        </row>
        <row r="8277">
          <cell r="A8277" t="str">
            <v>S957</v>
          </cell>
          <cell r="B8277" t="str">
            <v>TRAUMATISMO DE MULTIPLES VASOS SANGUINEOS A NIVEL DEL PIE Y DEL TOBILL</v>
          </cell>
          <cell r="C8277" t="str">
            <v>00</v>
          </cell>
        </row>
        <row r="8278">
          <cell r="A8278" t="str">
            <v>S958</v>
          </cell>
          <cell r="B8278" t="str">
            <v>TRAUMATISMO DE OTROS VASOS SANGUINEOS A NIVEL DEL PIE Y DEL TOBILLO</v>
          </cell>
          <cell r="C8278" t="str">
            <v>00</v>
          </cell>
        </row>
        <row r="8279">
          <cell r="A8279" t="str">
            <v>S959</v>
          </cell>
          <cell r="B8279" t="str">
            <v>TRAUMATISMO DE VASO SANGUINEO NO ESPECIF. A NIVEL DEL PIE Y DEL TOBILL</v>
          </cell>
          <cell r="C8279" t="str">
            <v>00</v>
          </cell>
        </row>
        <row r="8280">
          <cell r="A8280" t="str">
            <v>S96</v>
          </cell>
          <cell r="B8280" t="str">
            <v>TRAUMATISMO DE TENDON Y MUSCULO A NIVEL DEL PIE Y DEL TOBILLO</v>
          </cell>
          <cell r="C8280" t="str">
            <v>00</v>
          </cell>
        </row>
        <row r="8281">
          <cell r="A8281" t="str">
            <v>S960</v>
          </cell>
          <cell r="B8281" t="str">
            <v>TRAUMATISMO DEL TENDON Y MUSCULO DEL FLEXOR LARGO DEL DEDO A NIVEL DEL</v>
          </cell>
          <cell r="C8281" t="str">
            <v>00</v>
          </cell>
        </row>
        <row r="8282">
          <cell r="A8282" t="str">
            <v>S961</v>
          </cell>
          <cell r="B8282" t="str">
            <v>TRAUMATISMO DEL TENDON Y MUSC. DEL EXTENSOR LARGO DEL (DE LOS) DEDO(S)</v>
          </cell>
          <cell r="C8282" t="str">
            <v>00</v>
          </cell>
        </row>
        <row r="8283">
          <cell r="A8283" t="str">
            <v>S962</v>
          </cell>
          <cell r="B8283" t="str">
            <v>TRAUM. DE TENDONES Y MUSC. INTRINSECOS A NIVEL DEL PIE Y DEL TOBILLO</v>
          </cell>
          <cell r="C8283" t="str">
            <v>00</v>
          </cell>
        </row>
        <row r="8284">
          <cell r="A8284" t="str">
            <v>S967</v>
          </cell>
          <cell r="B8284" t="str">
            <v>TRAUM. DE MULTIPLES TENDONES Y MUSC. A NIVEL DEL PIE Y DEL TOBILLO</v>
          </cell>
          <cell r="C8284" t="str">
            <v>00</v>
          </cell>
        </row>
        <row r="8285">
          <cell r="A8285" t="str">
            <v>S968</v>
          </cell>
          <cell r="B8285" t="str">
            <v>TRUAMATISMO DE OTROS TENDONES Y MUSCULOS A NIVEL DEL PIE Y DEL TOBILLO</v>
          </cell>
          <cell r="C8285" t="str">
            <v>00</v>
          </cell>
        </row>
        <row r="8286">
          <cell r="A8286" t="str">
            <v>S969</v>
          </cell>
          <cell r="B8286" t="str">
            <v>TRAUMATISMO DE TENDONES Y MUSCULOS NO ESPECIFICADOS A NIVEL DEL PIE Y</v>
          </cell>
          <cell r="C8286" t="str">
            <v>00</v>
          </cell>
        </row>
        <row r="8287">
          <cell r="A8287" t="str">
            <v>S97</v>
          </cell>
          <cell r="B8287" t="str">
            <v>TRAUMATISMO POR APLASTAMIENTO DEL PIE Y DEL TOBILLO</v>
          </cell>
          <cell r="C8287" t="str">
            <v>00</v>
          </cell>
        </row>
        <row r="8288">
          <cell r="A8288" t="str">
            <v>S970</v>
          </cell>
          <cell r="B8288" t="str">
            <v>TRAUMATISMO POR APLASTAMIENTO DEL TOBILLO</v>
          </cell>
          <cell r="C8288" t="str">
            <v>00</v>
          </cell>
        </row>
        <row r="8289">
          <cell r="A8289" t="str">
            <v>S971</v>
          </cell>
          <cell r="B8289" t="str">
            <v>TRAUMATISMO POR APLASTAMIENTO DE DEDO(S) DEL PIE</v>
          </cell>
          <cell r="C8289" t="str">
            <v>00</v>
          </cell>
        </row>
        <row r="8290">
          <cell r="A8290" t="str">
            <v>S978</v>
          </cell>
          <cell r="B8290" t="str">
            <v>TRAUMATISMO POR APLASTAMIENTO DE OTRAS PARTES DEL PIE Y DEL TOBILLO</v>
          </cell>
          <cell r="C8290" t="str">
            <v>00</v>
          </cell>
        </row>
        <row r="8291">
          <cell r="A8291" t="str">
            <v>S98</v>
          </cell>
          <cell r="B8291" t="str">
            <v>AMPUTACION TRAUMATICA DEL PIE Y DEL TOBILLO</v>
          </cell>
          <cell r="C8291" t="str">
            <v>00</v>
          </cell>
        </row>
        <row r="8292">
          <cell r="A8292" t="str">
            <v>S980</v>
          </cell>
          <cell r="B8292" t="str">
            <v>AMPUTACION TRAUMATICA DEL PIE A NIVEL DEL TOBILLO</v>
          </cell>
          <cell r="C8292" t="str">
            <v>00</v>
          </cell>
        </row>
        <row r="8293">
          <cell r="A8293" t="str">
            <v>S981</v>
          </cell>
          <cell r="B8293" t="str">
            <v>AMPUTACION TRAUMATICA DE UN DEDO DEL PIE</v>
          </cell>
          <cell r="C8293" t="str">
            <v>00</v>
          </cell>
        </row>
        <row r="8294">
          <cell r="A8294" t="str">
            <v>S982</v>
          </cell>
          <cell r="B8294" t="str">
            <v>AMPUTACION TRAUMATICA DE DOS O MAS DEDOS DEL PIE</v>
          </cell>
          <cell r="C8294" t="str">
            <v>00</v>
          </cell>
        </row>
        <row r="8295">
          <cell r="A8295" t="str">
            <v>S983</v>
          </cell>
          <cell r="B8295" t="str">
            <v>AMPUTACION TRAUMATICA DE OTRAS PARTES DEL PIE</v>
          </cell>
          <cell r="C8295" t="str">
            <v>00</v>
          </cell>
        </row>
        <row r="8296">
          <cell r="A8296" t="str">
            <v>S984</v>
          </cell>
          <cell r="B8296" t="str">
            <v>AMPUTACION DEL PIE, NIVEL NO ESPECIFICADO</v>
          </cell>
          <cell r="C8296" t="str">
            <v>00</v>
          </cell>
        </row>
        <row r="8297">
          <cell r="A8297" t="str">
            <v>S99</v>
          </cell>
          <cell r="B8297" t="str">
            <v>OTROS TRAUMATISMOS Y LOS NO ESPECIFICADOS DEL PIE Y DEL TOBILLO</v>
          </cell>
          <cell r="C8297" t="str">
            <v>00</v>
          </cell>
        </row>
        <row r="8298">
          <cell r="A8298" t="str">
            <v>S997</v>
          </cell>
          <cell r="B8298" t="str">
            <v>TRAUMATIMOS MULTIPLES DEL PIE Y DEL TOBILLO</v>
          </cell>
          <cell r="C8298" t="str">
            <v>00</v>
          </cell>
        </row>
        <row r="8299">
          <cell r="A8299" t="str">
            <v>S998</v>
          </cell>
          <cell r="B8299" t="str">
            <v>OTROS TRAUMATISMOS DEL PIE Y DEL TOBILLO, ESPECIFICADOS</v>
          </cell>
          <cell r="C8299" t="str">
            <v>00</v>
          </cell>
        </row>
        <row r="8300">
          <cell r="A8300" t="str">
            <v>S999</v>
          </cell>
          <cell r="B8300" t="str">
            <v>TRAUMATISMO DEL PIE Y DEL TOBILLO, NO ESPECIFICADO</v>
          </cell>
          <cell r="C8300" t="str">
            <v>00</v>
          </cell>
        </row>
        <row r="8301">
          <cell r="A8301" t="str">
            <v>T00</v>
          </cell>
          <cell r="B8301" t="str">
            <v>TRAUMATISMOS SUPERFICIALES QUE AFECTAN MULTIPLES REGIONES DE CUERPO</v>
          </cell>
          <cell r="C8301" t="str">
            <v>00</v>
          </cell>
        </row>
        <row r="8302">
          <cell r="A8302" t="str">
            <v>T000</v>
          </cell>
          <cell r="B8302" t="str">
            <v>TRAUMATISMOS SUPERFICIALES QUE AFECTAN LA CABEZA CON EL CUELLO</v>
          </cell>
          <cell r="C8302" t="str">
            <v>00</v>
          </cell>
        </row>
        <row r="8303">
          <cell r="A8303" t="str">
            <v>T001</v>
          </cell>
          <cell r="B8303" t="str">
            <v>TRAUM. SUPERF. QUE AFECTAN EL TORAX CON EL ABDOMEN, LA REG. LUMB. Y LA</v>
          </cell>
          <cell r="C8303" t="str">
            <v>00</v>
          </cell>
        </row>
        <row r="8304">
          <cell r="A8304" t="str">
            <v>T002</v>
          </cell>
          <cell r="B8304" t="str">
            <v>TRAUM. SUPERF. QUE AFECTAN MULTIP. REGON. DEL(OS) MIENBRO(S) SUPERIORE</v>
          </cell>
          <cell r="C8304" t="str">
            <v>00</v>
          </cell>
        </row>
        <row r="8305">
          <cell r="A8305" t="str">
            <v>T003</v>
          </cell>
          <cell r="B8305" t="str">
            <v>TRAUM. SUPERF. QUE AFECTAN MULTIP. REGION. DEL(DE LOS) NIEMBR. INFERIO</v>
          </cell>
          <cell r="C8305" t="str">
            <v>00</v>
          </cell>
        </row>
        <row r="8306">
          <cell r="A8306" t="str">
            <v>T006</v>
          </cell>
          <cell r="B8306" t="str">
            <v>TRAUMA. SUPERF. QUE AFECTAN MULTIP. REGION. DE (DE LOS) MIENB. SUP. CO</v>
          </cell>
          <cell r="C8306" t="str">
            <v>00</v>
          </cell>
        </row>
        <row r="8307">
          <cell r="A8307" t="str">
            <v>T008</v>
          </cell>
          <cell r="B8307" t="str">
            <v>TRAUM. SUPERF. QUE AFECTAN OTRAS COMBINACIONES DE REGIONES DEL CUERPO</v>
          </cell>
          <cell r="C8307" t="str">
            <v>00</v>
          </cell>
        </row>
        <row r="8308">
          <cell r="A8308" t="str">
            <v>T009</v>
          </cell>
          <cell r="B8308" t="str">
            <v>TRAUMATISMOS SUPERFICIALES MULTIPLES, NO ESPECIFICADOS</v>
          </cell>
          <cell r="C8308" t="str">
            <v>00</v>
          </cell>
        </row>
        <row r="8309">
          <cell r="A8309" t="str">
            <v>T01</v>
          </cell>
          <cell r="B8309" t="str">
            <v>HERIDAS QUE AFECTAN MULTIPLES REGIONES DEL CUERPO</v>
          </cell>
          <cell r="C8309" t="str">
            <v>00</v>
          </cell>
        </row>
        <row r="8310">
          <cell r="A8310" t="str">
            <v>T010</v>
          </cell>
          <cell r="B8310" t="str">
            <v>HERIDAS QUE AFECTAN LA CABEZA CON EL CUELLO</v>
          </cell>
          <cell r="C8310" t="str">
            <v>00</v>
          </cell>
        </row>
        <row r="8311">
          <cell r="A8311" t="str">
            <v>T011</v>
          </cell>
          <cell r="B8311" t="str">
            <v>HERIDAS QUE AFECTAN EL TORAX CON EL ABDOMEN, LA REGION LUMBOS. Y LA PE</v>
          </cell>
          <cell r="C8311" t="str">
            <v>00</v>
          </cell>
        </row>
        <row r="8312">
          <cell r="A8312" t="str">
            <v>T012</v>
          </cell>
          <cell r="B8312" t="str">
            <v>HERIDAS QUE AFECTAN MULTIPLES REGIONES DEL(DE LOS) MIEMBR. SUPERIORES</v>
          </cell>
          <cell r="C8312" t="str">
            <v>00</v>
          </cell>
        </row>
        <row r="8313">
          <cell r="A8313" t="str">
            <v>T013</v>
          </cell>
          <cell r="B8313" t="str">
            <v>HERIDAS QUE AFECTAN MULTIPLES REGIONES DEL (DE LOS) MIENB. INFERIOR(ES</v>
          </cell>
          <cell r="C8313" t="str">
            <v>00</v>
          </cell>
        </row>
        <row r="8314">
          <cell r="A8314" t="str">
            <v>T016</v>
          </cell>
          <cell r="B8314" t="str">
            <v>HERIDAS QUE AFECTAN MULTIP. REGION. DEL (DE LOS) MIEMB. SUPER. CON MIE</v>
          </cell>
          <cell r="C8314" t="str">
            <v>00</v>
          </cell>
        </row>
        <row r="8315">
          <cell r="A8315" t="str">
            <v>T018</v>
          </cell>
          <cell r="B8315" t="str">
            <v>HERIDAS QUE AFECTAN OTRAS COMBINACIONES DE LAS REGIONES DEL CUERPO</v>
          </cell>
          <cell r="C8315" t="str">
            <v>00</v>
          </cell>
        </row>
        <row r="8316">
          <cell r="A8316" t="str">
            <v>T019</v>
          </cell>
          <cell r="B8316" t="str">
            <v>HERIDAS MULTIPLES, NO ESPECIFICADAS</v>
          </cell>
          <cell r="C8316" t="str">
            <v>00</v>
          </cell>
        </row>
        <row r="8317">
          <cell r="A8317" t="str">
            <v>T02</v>
          </cell>
          <cell r="B8317" t="str">
            <v>FRACTURAS QUE AFECTAN MULTIPLES REGIONES DEL CUERPO</v>
          </cell>
          <cell r="C8317" t="str">
            <v>00</v>
          </cell>
        </row>
        <row r="8318">
          <cell r="A8318" t="str">
            <v>T020</v>
          </cell>
          <cell r="B8318" t="str">
            <v>FRACTURAS QUE AFECTAN LA CABEZA CON EL CUELLO</v>
          </cell>
          <cell r="C8318" t="str">
            <v>00</v>
          </cell>
        </row>
        <row r="8319">
          <cell r="A8319" t="str">
            <v>T021</v>
          </cell>
          <cell r="B8319" t="str">
            <v>FRACTURAS QUE AFECTAN EL TORAX CON LA REGION LUMBOSACRA Y LA PELVIS</v>
          </cell>
          <cell r="C8319" t="str">
            <v>00</v>
          </cell>
        </row>
        <row r="8320">
          <cell r="A8320" t="str">
            <v>T022</v>
          </cell>
          <cell r="B8320" t="str">
            <v>FRACTURAS QUE AFECTAN MULTIPLES REGIONES DE UN MIEMBRO SUPERIOR</v>
          </cell>
          <cell r="C8320" t="str">
            <v>00</v>
          </cell>
        </row>
        <row r="8321">
          <cell r="A8321" t="str">
            <v>T023</v>
          </cell>
          <cell r="B8321" t="str">
            <v>FRACTURAS QUE AFECTAN MULTIPLES REGIONES DE UN MIEMBRO INFERIOR</v>
          </cell>
          <cell r="C8321" t="str">
            <v>00</v>
          </cell>
        </row>
        <row r="8322">
          <cell r="A8322" t="str">
            <v>T024</v>
          </cell>
          <cell r="B8322" t="str">
            <v>FRACTURAS QUE AFECTAN MULTIPLES REGIONES DE AMBOS MIEMBROS SUPERIOR</v>
          </cell>
          <cell r="C8322" t="str">
            <v>00</v>
          </cell>
        </row>
        <row r="8323">
          <cell r="A8323" t="str">
            <v>T025</v>
          </cell>
          <cell r="B8323" t="str">
            <v>FRACTURAS QUE AFECTAN MULTIPLES REGIONES DE AMBOS MIEMBROS INFERIORES</v>
          </cell>
          <cell r="C8323" t="str">
            <v>00</v>
          </cell>
        </row>
        <row r="8324">
          <cell r="A8324" t="str">
            <v>T026</v>
          </cell>
          <cell r="B8324" t="str">
            <v>FRACT. QUE AFECTAN MULTIPL. REGION. DE MIEMB. SUPER. CON MIEMB. INFERE</v>
          </cell>
          <cell r="C8324" t="str">
            <v>00</v>
          </cell>
        </row>
        <row r="8325">
          <cell r="A8325" t="str">
            <v>T027</v>
          </cell>
          <cell r="B8325" t="str">
            <v>FRACT. QUE AFECTAN EL TORAX CON LA REGION LUMBOS. Y LA PELVIS CON MIEM</v>
          </cell>
          <cell r="C8325" t="str">
            <v>00</v>
          </cell>
        </row>
        <row r="8326">
          <cell r="A8326" t="str">
            <v>T028</v>
          </cell>
          <cell r="B8326" t="str">
            <v>FRACTURAS QUE AFECTAN OTRAS COMBINACIONES DE LAS REGIONES DEL CUERPO</v>
          </cell>
          <cell r="C8326" t="str">
            <v>00</v>
          </cell>
        </row>
        <row r="8327">
          <cell r="A8327" t="str">
            <v>T029</v>
          </cell>
          <cell r="B8327" t="str">
            <v>FRACTURAS MULTIPLES, NO ESPECIFICADAS</v>
          </cell>
          <cell r="C8327" t="str">
            <v>00</v>
          </cell>
        </row>
        <row r="8328">
          <cell r="A8328" t="str">
            <v>T03</v>
          </cell>
          <cell r="B8328" t="str">
            <v>LUXACIONES, TORCEDURAS Y ESGUINCES QUE AFECTAN MULT. REGIN. DEL CUERPO</v>
          </cell>
          <cell r="C8328" t="str">
            <v>00</v>
          </cell>
        </row>
        <row r="8329">
          <cell r="A8329" t="str">
            <v>T030</v>
          </cell>
          <cell r="B8329" t="str">
            <v>LUXACIONES, TORCEDURAS Y ESGUINCES QUE AFECTAN LA CABEZA CON EL CUELLO</v>
          </cell>
          <cell r="C8329" t="str">
            <v>00</v>
          </cell>
        </row>
        <row r="8330">
          <cell r="A8330" t="str">
            <v>T031</v>
          </cell>
          <cell r="B8330" t="str">
            <v>LUXACIONES, TORCEDURAS Y ESGUINCES QUE AFECTAN EL TORAX CON LA REGION</v>
          </cell>
          <cell r="C8330" t="str">
            <v>00</v>
          </cell>
        </row>
        <row r="8331">
          <cell r="A8331" t="str">
            <v>T032</v>
          </cell>
          <cell r="B8331" t="str">
            <v>LUXACIONES, TORCED. Y ESGUIN. QUE AFECTAN MULTIPL. REGION. DEL (DE LOS</v>
          </cell>
          <cell r="C8331" t="str">
            <v>00</v>
          </cell>
        </row>
        <row r="8332">
          <cell r="A8332" t="str">
            <v>T033</v>
          </cell>
          <cell r="B8332" t="str">
            <v>LUXAC. TORCED. Y  ESGUIN. QUE AFECTAN MULTIPL. REGION. DEL (DE LOS) MI</v>
          </cell>
          <cell r="C8332" t="str">
            <v>00</v>
          </cell>
        </row>
        <row r="8333">
          <cell r="A8333" t="str">
            <v>T034</v>
          </cell>
          <cell r="B8333" t="str">
            <v>LUXAC. TORCED. Y ESGUIN. QUE AFECTAN MULTIPL. MIEMBR. DEL (DE LOS) MIE</v>
          </cell>
          <cell r="C8333" t="str">
            <v>00</v>
          </cell>
        </row>
        <row r="8334">
          <cell r="A8334" t="str">
            <v>T038</v>
          </cell>
          <cell r="B8334" t="str">
            <v>LUXAC. TORCED. Y ESGUIN. QUE AFECTAN OTRAS COMBINACIONES DE REGION. DE</v>
          </cell>
          <cell r="C8334" t="str">
            <v>00</v>
          </cell>
        </row>
        <row r="8335">
          <cell r="A8335" t="str">
            <v>T039</v>
          </cell>
          <cell r="B8335" t="str">
            <v>LUXACIONES, TORCEDURAS Y ESGUINCES MULTIPLES, NO ESPECIFICADOS</v>
          </cell>
          <cell r="C8335" t="str">
            <v>00</v>
          </cell>
        </row>
        <row r="8336">
          <cell r="A8336" t="str">
            <v>T04</v>
          </cell>
          <cell r="B8336" t="str">
            <v>TRAUMATISMOS POR APLASTAMIENTO QUE AFECTAN MULTIPLES REGIONES DEL CUER</v>
          </cell>
          <cell r="C8336" t="str">
            <v>00</v>
          </cell>
        </row>
        <row r="8337">
          <cell r="A8337" t="str">
            <v>T040</v>
          </cell>
          <cell r="B8337" t="str">
            <v>TRAUMATISMO POR APLASTAMIENTO QUE AFECTAN LA CABEZA CON EL CUELLO</v>
          </cell>
          <cell r="C8337" t="str">
            <v>00</v>
          </cell>
        </row>
        <row r="8338">
          <cell r="A8338" t="str">
            <v>T041</v>
          </cell>
          <cell r="B8338" t="str">
            <v>TRAUM. POR APLAST. QUE AFECTAN EL TORAX CON AL ABDOMEN, LA REGION. LUM</v>
          </cell>
          <cell r="C8338" t="str">
            <v>00</v>
          </cell>
        </row>
        <row r="8339">
          <cell r="A8339" t="str">
            <v>T042</v>
          </cell>
          <cell r="B8339" t="str">
            <v>TRAUM. POR APLAST. QUE AFECTAN MULTIPL. REGION. DEL (DE LOS) MIEMBROS</v>
          </cell>
          <cell r="C8339" t="str">
            <v>00</v>
          </cell>
        </row>
        <row r="8340">
          <cell r="A8340" t="str">
            <v>T043</v>
          </cell>
          <cell r="B8340" t="str">
            <v>TRAUM. POR APLAST. QUE AFECTAN MULTIPL. REGION. DEL (DE LOS) MIEMB. IN</v>
          </cell>
          <cell r="C8340" t="str">
            <v>00</v>
          </cell>
        </row>
        <row r="8341">
          <cell r="A8341" t="str">
            <v>T044</v>
          </cell>
          <cell r="B8341" t="str">
            <v>TRAUM. POR APLAST. QUE AFECTAN MULTIPL. REGION. DEL (DE LOS) MIEMB. SU</v>
          </cell>
          <cell r="C8341" t="str">
            <v>00</v>
          </cell>
        </row>
        <row r="8342">
          <cell r="A8342" t="str">
            <v>T047</v>
          </cell>
          <cell r="B8342" t="str">
            <v>TRAUM. POR APLAST. DEL TORAX, DEL ABDOMEN, DE LA REG. LUMBOS. Y DE LA</v>
          </cell>
          <cell r="C8342" t="str">
            <v>00</v>
          </cell>
        </row>
        <row r="8343">
          <cell r="A8343" t="str">
            <v>T048</v>
          </cell>
          <cell r="B8343" t="str">
            <v>TRAUM. POR APLAST. QUE AFECTAN OTRAS COMBINACIONES DE REGION. DEL CUER</v>
          </cell>
          <cell r="C8343" t="str">
            <v>00</v>
          </cell>
        </row>
        <row r="8344">
          <cell r="A8344" t="str">
            <v>T049</v>
          </cell>
          <cell r="B8344" t="str">
            <v>TRAUMATISMOS POR APLASTAMIENTOS MULTIPLES, NO ESPECIFICADOS</v>
          </cell>
          <cell r="C8344" t="str">
            <v>00</v>
          </cell>
        </row>
        <row r="8345">
          <cell r="A8345" t="str">
            <v>T05</v>
          </cell>
          <cell r="B8345" t="str">
            <v>AMPUTACIONES TRAUM. QUE AFECTAN MULTIPLES REGIONES DEL CUERPO</v>
          </cell>
          <cell r="C8345" t="str">
            <v>00</v>
          </cell>
        </row>
        <row r="8346">
          <cell r="A8346" t="str">
            <v>T050</v>
          </cell>
          <cell r="B8346" t="str">
            <v>AMPUTACION TRAUMATICA DE AMBAS MANOS</v>
          </cell>
          <cell r="C8346" t="str">
            <v>00</v>
          </cell>
        </row>
        <row r="8347">
          <cell r="A8347" t="str">
            <v>T051</v>
          </cell>
          <cell r="B8347" t="str">
            <v>AMPUTACION TRAUM. DE UNA MANO Y EL OTRO BRAZO (CUALQUIER NIVEL, EXCEPT</v>
          </cell>
          <cell r="C8347" t="str">
            <v>00</v>
          </cell>
        </row>
        <row r="8348">
          <cell r="A8348" t="str">
            <v>T052</v>
          </cell>
          <cell r="B8348" t="str">
            <v>AMPUTACION TRAUMATICA DE AMBOS BRAZOS (CUALQUIER NIVEL)</v>
          </cell>
          <cell r="C8348" t="str">
            <v>00</v>
          </cell>
        </row>
        <row r="8349">
          <cell r="A8349" t="str">
            <v>T053</v>
          </cell>
          <cell r="B8349" t="str">
            <v>AMPUTACION TRAUMATICA DE AMBOS PIES</v>
          </cell>
          <cell r="C8349" t="str">
            <v>00</v>
          </cell>
        </row>
        <row r="8350">
          <cell r="A8350" t="str">
            <v>T054</v>
          </cell>
          <cell r="B8350" t="str">
            <v>AMPUTACION TRAUMATICA DE UN PIE Y LA OTRA PIERNA (CUALQUIER NIVEL, EXC</v>
          </cell>
          <cell r="C8350" t="str">
            <v>00</v>
          </cell>
        </row>
        <row r="8351">
          <cell r="A8351" t="str">
            <v>T055</v>
          </cell>
          <cell r="B8351" t="str">
            <v>AMPUTACION TRAUMATICA DE AMBAS PIERNAS (CUALQUIER NIVEL, EXCEPTO PIE)</v>
          </cell>
          <cell r="C8351" t="str">
            <v>00</v>
          </cell>
        </row>
        <row r="8352">
          <cell r="A8352" t="str">
            <v>T056</v>
          </cell>
          <cell r="B8352" t="str">
            <v>AMPUT. TRAUM. DE MIEMB. SUPER. E INFER. CUALQUIER COMBINAC. (CUALQ. NI</v>
          </cell>
          <cell r="C8352" t="str">
            <v>00</v>
          </cell>
        </row>
        <row r="8353">
          <cell r="A8353" t="str">
            <v>T058</v>
          </cell>
          <cell r="B8353" t="str">
            <v>AMPUT. TRAUM. QUE AFECTA OTRAS COMBINACIONES DE REGIONES DEL CUERPO</v>
          </cell>
          <cell r="C8353" t="str">
            <v>00</v>
          </cell>
        </row>
        <row r="8354">
          <cell r="A8354" t="str">
            <v>T059</v>
          </cell>
          <cell r="B8354" t="str">
            <v>AMPUTACIONES TRAUMATICAS MULTIPLES, NO ESPECIFICADAS</v>
          </cell>
          <cell r="C8354" t="str">
            <v>00</v>
          </cell>
        </row>
        <row r="8355">
          <cell r="A8355" t="str">
            <v>T06</v>
          </cell>
          <cell r="B8355" t="str">
            <v>OTROS TRAUM. QUE AFECTAN MULTIPL. REGION. DEL CUERPO, NO CLASIF. EN OT</v>
          </cell>
          <cell r="C8355" t="str">
            <v>00</v>
          </cell>
        </row>
        <row r="8356">
          <cell r="A8356" t="str">
            <v>T060</v>
          </cell>
          <cell r="B8356" t="str">
            <v>TRAUM. DEL ENCEFALO Y DE NERV. CRANEALES CON TRAUM. DE NERV. Y MEDULA</v>
          </cell>
          <cell r="C8356" t="str">
            <v>00</v>
          </cell>
        </row>
        <row r="8357">
          <cell r="A8357" t="str">
            <v>T061</v>
          </cell>
          <cell r="B8357" t="str">
            <v>TRAUM. DE NERVIOS Y MEDULA ESPINAL QUE AFECT. OTRAS REGION. DEL CUERPO</v>
          </cell>
          <cell r="C8357" t="str">
            <v>00</v>
          </cell>
        </row>
        <row r="8358">
          <cell r="A8358" t="str">
            <v>T062</v>
          </cell>
          <cell r="B8358" t="str">
            <v>TRAUM. DE NERVIOS QUE AFECTAN MULTIPLES REGIONES DEL CUERPO</v>
          </cell>
          <cell r="C8358" t="str">
            <v>00</v>
          </cell>
        </row>
        <row r="8359">
          <cell r="A8359" t="str">
            <v>T063</v>
          </cell>
          <cell r="B8359" t="str">
            <v>TRAUMATISMOS DE VASOS SANGUINEOS QUE AFECTAN MULTIPLES REGION. DEL CUE</v>
          </cell>
          <cell r="C8359" t="str">
            <v>00</v>
          </cell>
        </row>
        <row r="8360">
          <cell r="A8360" t="str">
            <v>T064</v>
          </cell>
          <cell r="B8360" t="str">
            <v>TRAUM. DE TENDONES Y MUSC. QUE AFECTAN MULTIPL. REGIONES DEL CUERPO</v>
          </cell>
          <cell r="C8360" t="str">
            <v>00</v>
          </cell>
        </row>
        <row r="8361">
          <cell r="A8361" t="str">
            <v>T065</v>
          </cell>
          <cell r="B8361" t="str">
            <v>TRAUM. DE ORGAN. INTRATORACICOS CON ORGAN. INTRAABDOM. Y PELVICOS</v>
          </cell>
          <cell r="C8361" t="str">
            <v>00</v>
          </cell>
        </row>
        <row r="8362">
          <cell r="A8362" t="str">
            <v>T068</v>
          </cell>
          <cell r="B8362" t="str">
            <v>OTROS TRAUM. ESPECIF. QUE AFECTAN MULTIPLES REGIONES DEL CUERPO</v>
          </cell>
          <cell r="C8362" t="str">
            <v>00</v>
          </cell>
        </row>
        <row r="8363">
          <cell r="A8363" t="str">
            <v>T07</v>
          </cell>
          <cell r="B8363" t="str">
            <v>TRAUMATISMOS MULTIPLES, NO ESPECIFICADOS</v>
          </cell>
          <cell r="C8363" t="str">
            <v>00</v>
          </cell>
        </row>
        <row r="8364">
          <cell r="A8364" t="str">
            <v>T08</v>
          </cell>
          <cell r="B8364" t="str">
            <v>FRACTURA DE LA COLUMNA VERTEBRAL, NIVEL NO ESPECIFICADO</v>
          </cell>
          <cell r="C8364" t="str">
            <v>00</v>
          </cell>
        </row>
        <row r="8365">
          <cell r="A8365" t="str">
            <v>T090</v>
          </cell>
          <cell r="B8365" t="str">
            <v>TRAUMATISMO SUPERFICIAL DEL TRONCO, NIVEL NO ESPECIFICADO</v>
          </cell>
          <cell r="C8365" t="str">
            <v>00</v>
          </cell>
        </row>
        <row r="8366">
          <cell r="A8366" t="str">
            <v>T091</v>
          </cell>
          <cell r="B8366" t="str">
            <v>HERIDA DEL TRONCO, NIVEL NO ESPECIFICADO</v>
          </cell>
          <cell r="C8366" t="str">
            <v>00</v>
          </cell>
        </row>
        <row r="8367">
          <cell r="A8367" t="str">
            <v>T092</v>
          </cell>
          <cell r="B8367" t="str">
            <v>LUXACION, ESGUINCE O TORCED. DE ARTIC. Y LIGAM. DEL TRONCO, NO ESPECIF</v>
          </cell>
          <cell r="C8367" t="str">
            <v>00</v>
          </cell>
        </row>
        <row r="8368">
          <cell r="A8368" t="str">
            <v>T093</v>
          </cell>
          <cell r="B8368" t="str">
            <v>TRAUMATISMO DE LA MEDULA ESPINAL, NIVEL NO ESPECIFICADO</v>
          </cell>
          <cell r="C8368" t="str">
            <v>00</v>
          </cell>
        </row>
        <row r="8369">
          <cell r="A8369" t="str">
            <v>T094</v>
          </cell>
          <cell r="B8369" t="str">
            <v>TRUAM. DE NERVIOS, RAIZ DE NERVIO ESPINAL Y PLEXOS DEL TRONCO NO ESPEC</v>
          </cell>
          <cell r="C8369" t="str">
            <v>00</v>
          </cell>
        </row>
        <row r="8370">
          <cell r="A8370" t="str">
            <v>T095</v>
          </cell>
          <cell r="B8370" t="str">
            <v>TRAUMATISMO DE TENDONES Y MUSCULOS DEL TRONCO NO ESPECIFICADO</v>
          </cell>
          <cell r="C8370" t="str">
            <v>00</v>
          </cell>
        </row>
        <row r="8371">
          <cell r="A8371" t="str">
            <v>T096</v>
          </cell>
          <cell r="B8371" t="str">
            <v>AMPUTACION TRAUMATICA DEL TRONCO, NIVEL NO ESPECIFICADO</v>
          </cell>
          <cell r="C8371" t="str">
            <v>00</v>
          </cell>
        </row>
        <row r="8372">
          <cell r="A8372" t="str">
            <v>T098</v>
          </cell>
          <cell r="B8372" t="str">
            <v>OTROS TRAUMATISMOS ESPECIFICADOS DEL TRONCO, NIVEL NO ESPECIFICADO</v>
          </cell>
          <cell r="C8372" t="str">
            <v>00</v>
          </cell>
        </row>
        <row r="8373">
          <cell r="A8373" t="str">
            <v>T099</v>
          </cell>
          <cell r="B8373" t="str">
            <v>TRAUMATISMO NO ESPECIFICADO DEL TRONCO, NIVEL NO ESPECIFICADO</v>
          </cell>
          <cell r="C8373" t="str">
            <v>00</v>
          </cell>
        </row>
        <row r="8374">
          <cell r="A8374" t="str">
            <v>T10</v>
          </cell>
          <cell r="B8374" t="str">
            <v>FRACTURA DE MIEMBRO SUPERIOR, NIVEL NO ESPECIFICADO</v>
          </cell>
          <cell r="C8374" t="str">
            <v>00</v>
          </cell>
        </row>
        <row r="8375">
          <cell r="A8375" t="str">
            <v>T11</v>
          </cell>
          <cell r="B8375" t="str">
            <v>OTROS TRAUM. DE MIEMBROS SUPERIOR, NIVEL NO ESPECIFICADO</v>
          </cell>
          <cell r="C8375" t="str">
            <v>00</v>
          </cell>
        </row>
        <row r="8376">
          <cell r="A8376" t="str">
            <v>T110</v>
          </cell>
          <cell r="B8376" t="str">
            <v>TRAUMATISMO SUPERFICIAL DE MIEMBRO SUPERIOR, NIVEL NO ESPECIFICADO</v>
          </cell>
          <cell r="C8376" t="str">
            <v>00</v>
          </cell>
        </row>
        <row r="8377">
          <cell r="A8377" t="str">
            <v>T111</v>
          </cell>
          <cell r="B8377" t="str">
            <v>HERIDA DE MIEMBRO SUPERIOR, NIVEL NO ESPECIFICADO</v>
          </cell>
          <cell r="C8377" t="str">
            <v>00</v>
          </cell>
        </row>
        <row r="8378">
          <cell r="A8378" t="str">
            <v>T112</v>
          </cell>
          <cell r="B8378" t="str">
            <v>LUXAC. ESGUIN. Y TORCED. DE ARTIC. O LIGAM. NO ESPECIF. DE MIEMB. SUPE</v>
          </cell>
          <cell r="C8378" t="str">
            <v>00</v>
          </cell>
        </row>
        <row r="8379">
          <cell r="A8379" t="str">
            <v>T113</v>
          </cell>
          <cell r="B8379" t="str">
            <v>TRUAM. DE NERV. NO ESPECIF. DE MIEMB. SUPERIOR, NIVEL NO ESPECIFICADO</v>
          </cell>
          <cell r="C8379" t="str">
            <v>00</v>
          </cell>
        </row>
        <row r="8380">
          <cell r="A8380" t="str">
            <v>T114</v>
          </cell>
          <cell r="B8380" t="str">
            <v>TRAUM. DE VASOS SANGUIN. NO ESPECIF. DE MIEMB. SUPER. NIVEL NO ESPECIF</v>
          </cell>
          <cell r="C8380" t="str">
            <v>00</v>
          </cell>
        </row>
        <row r="8381">
          <cell r="A8381" t="str">
            <v>T115</v>
          </cell>
          <cell r="B8381" t="str">
            <v>TRAUM. DE TENDON Y MUSC. NO ESPECIF. DE MIEMB. SUPER. NIVEL NO ESPECIF</v>
          </cell>
          <cell r="C8381" t="str">
            <v>00</v>
          </cell>
        </row>
        <row r="8382">
          <cell r="A8382" t="str">
            <v>T116</v>
          </cell>
          <cell r="B8382" t="str">
            <v>AMPUTACION TRAUMATICA DE MIEMBRO SUPERIOR, NOVEL NO ESPECIFICADO</v>
          </cell>
          <cell r="C8382" t="str">
            <v>00</v>
          </cell>
        </row>
        <row r="8383">
          <cell r="A8383" t="str">
            <v>T118</v>
          </cell>
          <cell r="B8383" t="str">
            <v>OTROS TRAUM. ESPECIF. DE MIEMBRO SUPERIOR, NIVEL NO ESPECIFICADO</v>
          </cell>
          <cell r="C8383" t="str">
            <v>00</v>
          </cell>
        </row>
        <row r="8384">
          <cell r="A8384" t="str">
            <v>T119</v>
          </cell>
          <cell r="B8384" t="str">
            <v>TRAUMATISMO NO ESPECIFICADO DE MIEMBRO SUPERIOR, NIVEL NO ESPECIFICADO</v>
          </cell>
          <cell r="C8384" t="str">
            <v>00</v>
          </cell>
        </row>
        <row r="8385">
          <cell r="A8385" t="str">
            <v>T12</v>
          </cell>
          <cell r="B8385" t="str">
            <v>FRACTURA DE MIEMBRO INFERIOR, NIVEL NO ESPECIFICADO</v>
          </cell>
          <cell r="C8385" t="str">
            <v>00</v>
          </cell>
        </row>
        <row r="8386">
          <cell r="A8386" t="str">
            <v>T13</v>
          </cell>
          <cell r="B8386" t="str">
            <v>OTROS TRAUMATISMOS DE MIEMBRO INFERIOR, NIVEL NO ESPECIFICADO</v>
          </cell>
          <cell r="C8386" t="str">
            <v>00</v>
          </cell>
        </row>
        <row r="8387">
          <cell r="A8387" t="str">
            <v>T130</v>
          </cell>
          <cell r="B8387" t="str">
            <v>TRAUMATISMO SUPERFICIAL DE MIEMBRO INFERIOR, NIVEL NO ESPECIFICADO</v>
          </cell>
          <cell r="C8387" t="str">
            <v>00</v>
          </cell>
        </row>
        <row r="8388">
          <cell r="A8388" t="str">
            <v>T131</v>
          </cell>
          <cell r="B8388" t="str">
            <v>HERIDA DE MIEMBRO INFERIOR, NIVEL NO ESPECIFICADO</v>
          </cell>
          <cell r="C8388" t="str">
            <v>00</v>
          </cell>
        </row>
        <row r="8389">
          <cell r="A8389" t="str">
            <v>T132</v>
          </cell>
          <cell r="B8389" t="str">
            <v>LUXAC. ESGUIN. O TORCED. DE ARTIC. Y LIGAM. NO ESPECIF. DE MIEMB. INF.</v>
          </cell>
          <cell r="C8389" t="str">
            <v>00</v>
          </cell>
        </row>
        <row r="8390">
          <cell r="A8390" t="str">
            <v>T133</v>
          </cell>
          <cell r="B8390" t="str">
            <v>TRAUM. DE NERV. NO ESPECIF. DE MIEMBRO INFERIOR, NIVEL NO ESPECIFICADO</v>
          </cell>
          <cell r="C8390" t="str">
            <v>00</v>
          </cell>
        </row>
        <row r="8391">
          <cell r="A8391" t="str">
            <v>T134</v>
          </cell>
          <cell r="B8391" t="str">
            <v>TRAUM. DE VASOS SANGUIN. NO ESPECIF. DE MIEMB. INFERIOR, NIVEL NO ESPE</v>
          </cell>
          <cell r="C8391" t="str">
            <v>00</v>
          </cell>
        </row>
        <row r="8392">
          <cell r="A8392" t="str">
            <v>T135</v>
          </cell>
          <cell r="B8392" t="str">
            <v>TRAUMA. DE TENDONES Y MUSC. NO ESPECIF. DE MIEMB. INFERIOR, NIVEL NO E</v>
          </cell>
          <cell r="C8392" t="str">
            <v>00</v>
          </cell>
        </row>
        <row r="8393">
          <cell r="A8393" t="str">
            <v>T136</v>
          </cell>
          <cell r="B8393" t="str">
            <v>AMPUTACION TRAUM. DE MIEMB. INFERIOR, NIVEL NO ESPECIFICADO</v>
          </cell>
          <cell r="C8393" t="str">
            <v>00</v>
          </cell>
        </row>
        <row r="8394">
          <cell r="A8394" t="str">
            <v>T138</v>
          </cell>
          <cell r="B8394" t="str">
            <v>OTROS TRAUMATISMOS ESPECIFICADOS DE MIEMBRO INFERIOR NIVEL NO ESPECIF</v>
          </cell>
          <cell r="C8394" t="str">
            <v>00</v>
          </cell>
        </row>
        <row r="8395">
          <cell r="A8395" t="str">
            <v>T139</v>
          </cell>
          <cell r="B8395" t="str">
            <v>TRAUMATISMO NO ESPECIFICADO DE MIEMBRO INFERIOR, NIVEL NO ESPECIFICADO</v>
          </cell>
          <cell r="C8395" t="str">
            <v>00</v>
          </cell>
        </row>
        <row r="8396">
          <cell r="A8396" t="str">
            <v>T14</v>
          </cell>
          <cell r="B8396" t="str">
            <v>TRAUMATISMO DE REGIONES NO ESPECIFICADAS DEL CUERPO</v>
          </cell>
          <cell r="C8396" t="str">
            <v>00</v>
          </cell>
        </row>
        <row r="8397">
          <cell r="A8397" t="str">
            <v>T140</v>
          </cell>
          <cell r="B8397" t="str">
            <v>TRAUMATISMO SUPERFICIAL DE REGION NO ESPECIFICADA DEL CUERPO</v>
          </cell>
          <cell r="C8397" t="str">
            <v>00</v>
          </cell>
        </row>
        <row r="8398">
          <cell r="A8398" t="str">
            <v>T141</v>
          </cell>
          <cell r="B8398" t="str">
            <v>HERIDA DE REGION NO ESPECIFICADA DEL CUERPO</v>
          </cell>
          <cell r="C8398" t="str">
            <v>00</v>
          </cell>
        </row>
        <row r="8399">
          <cell r="A8399" t="str">
            <v>T142</v>
          </cell>
          <cell r="B8399" t="str">
            <v>FRACTURA DE REGION NO ESPECIFICADA DEL CUERPO</v>
          </cell>
          <cell r="C8399" t="str">
            <v>00</v>
          </cell>
        </row>
        <row r="8400">
          <cell r="A8400" t="str">
            <v>T143</v>
          </cell>
          <cell r="B8400" t="str">
            <v>LUXACION, ESGUINCE Y TORCEDURA DE REGION NO ESPECIFICADA DEL CUERPO</v>
          </cell>
          <cell r="C8400" t="str">
            <v>00</v>
          </cell>
        </row>
        <row r="8401">
          <cell r="A8401" t="str">
            <v>T144</v>
          </cell>
          <cell r="B8401" t="str">
            <v>TRAUMATISMO DE NERVIO(S) NO ESPECIFICADO DEL CUERPO</v>
          </cell>
          <cell r="C8401" t="str">
            <v>00</v>
          </cell>
        </row>
        <row r="8402">
          <cell r="A8402" t="str">
            <v>T145</v>
          </cell>
          <cell r="B8402" t="str">
            <v>TRAUMATISMO DE VASO(S) SANGINEO(S) DE REGION NO ESPECIFICADA DEL CUERP</v>
          </cell>
          <cell r="C8402" t="str">
            <v>00</v>
          </cell>
        </row>
        <row r="8403">
          <cell r="A8403" t="str">
            <v>T146</v>
          </cell>
          <cell r="B8403" t="str">
            <v>TRAUMATISMO DE TENDONES Y MUSCULOS DE REGION NO ESPECIF. DEL CUERPO</v>
          </cell>
          <cell r="C8403" t="str">
            <v>00</v>
          </cell>
        </row>
        <row r="8404">
          <cell r="A8404" t="str">
            <v>T147</v>
          </cell>
          <cell r="B8404" t="str">
            <v>TRAUM. POR APLAST. Y AMPUT. TRAUM. DE REGION NO ESPECIF. DEL CUERPO</v>
          </cell>
          <cell r="C8404" t="str">
            <v>00</v>
          </cell>
        </row>
        <row r="8405">
          <cell r="A8405" t="str">
            <v>T148</v>
          </cell>
          <cell r="B8405" t="str">
            <v>OTROS TRAUMATISMOS DE REGION NO ESPECIFICADA DEL CUERPO</v>
          </cell>
          <cell r="C8405" t="str">
            <v>00</v>
          </cell>
        </row>
        <row r="8406">
          <cell r="A8406" t="str">
            <v>T149</v>
          </cell>
          <cell r="B8406" t="str">
            <v>TRAUMATISMO, NO ESPECIFICADO</v>
          </cell>
          <cell r="C8406" t="str">
            <v>00</v>
          </cell>
        </row>
        <row r="8407">
          <cell r="A8407" t="str">
            <v>T15</v>
          </cell>
          <cell r="B8407" t="str">
            <v>CUERPO EXTRÑO EN PARTE EXTERNA DEL OJO</v>
          </cell>
          <cell r="C8407" t="str">
            <v>00</v>
          </cell>
        </row>
        <row r="8408">
          <cell r="A8408" t="str">
            <v>T150</v>
          </cell>
          <cell r="B8408" t="str">
            <v>CUERPO EXTRAÑO EN LA CORNEA</v>
          </cell>
          <cell r="C8408" t="str">
            <v>00</v>
          </cell>
        </row>
        <row r="8409">
          <cell r="A8409" t="str">
            <v>T151</v>
          </cell>
          <cell r="B8409" t="str">
            <v>CUERPO EXTRAÑO EN EL SACO CONJUNTIVAL</v>
          </cell>
          <cell r="C8409" t="str">
            <v>00</v>
          </cell>
        </row>
        <row r="8410">
          <cell r="A8410" t="str">
            <v>T158</v>
          </cell>
          <cell r="B8410" t="str">
            <v>CUERPO EXTRAÑO EN OTRAS Y EN MULTIPLES PARTES DE LA PARTE EXT. DEL OJO</v>
          </cell>
          <cell r="C8410" t="str">
            <v>00</v>
          </cell>
        </row>
        <row r="8411">
          <cell r="A8411" t="str">
            <v>T159</v>
          </cell>
          <cell r="B8411" t="str">
            <v>CUERPO EXTR. EN PARTE EXTER. DEL OJO, SITIO NO ESPECIFICADO</v>
          </cell>
          <cell r="C8411" t="str">
            <v>00</v>
          </cell>
        </row>
        <row r="8412">
          <cell r="A8412" t="str">
            <v>T16</v>
          </cell>
          <cell r="B8412" t="str">
            <v>CUERPO EXTRAÑO EN EL OIDO</v>
          </cell>
          <cell r="C8412" t="str">
            <v>00</v>
          </cell>
        </row>
        <row r="8413">
          <cell r="A8413" t="str">
            <v>T17</v>
          </cell>
          <cell r="B8413" t="str">
            <v>CUERPO EXTRAÑO EN LAS VIAS RESPIRATORIAS</v>
          </cell>
          <cell r="C8413" t="str">
            <v>00</v>
          </cell>
        </row>
        <row r="8414">
          <cell r="A8414" t="str">
            <v>T170</v>
          </cell>
          <cell r="B8414" t="str">
            <v>CUERPO EXTRAÑO EN SENO PARANASAL</v>
          </cell>
          <cell r="C8414" t="str">
            <v>00</v>
          </cell>
        </row>
        <row r="8415">
          <cell r="A8415" t="str">
            <v>T171</v>
          </cell>
          <cell r="B8415" t="str">
            <v>CUERPO EXTRAÑO EN EL ORIFICIO NASAL</v>
          </cell>
          <cell r="C8415" t="str">
            <v>00</v>
          </cell>
        </row>
        <row r="8416">
          <cell r="A8416" t="str">
            <v>T172</v>
          </cell>
          <cell r="B8416" t="str">
            <v>CUERPO EXTRAÑO EN LA FARINGE</v>
          </cell>
          <cell r="C8416" t="str">
            <v>00</v>
          </cell>
        </row>
        <row r="8417">
          <cell r="A8417" t="str">
            <v>T173</v>
          </cell>
          <cell r="B8417" t="str">
            <v>CUERPO EXTRAÑO EN AL LARINGE</v>
          </cell>
          <cell r="C8417" t="str">
            <v>00</v>
          </cell>
        </row>
        <row r="8418">
          <cell r="A8418" t="str">
            <v>T174</v>
          </cell>
          <cell r="B8418" t="str">
            <v>CUERPO EXTRAÑO EN LA TRAQUEA</v>
          </cell>
          <cell r="C8418" t="str">
            <v>00</v>
          </cell>
        </row>
        <row r="8419">
          <cell r="A8419" t="str">
            <v>T175</v>
          </cell>
          <cell r="B8419" t="str">
            <v>CUERPO EXTRAÑO EN BRONQUIOS</v>
          </cell>
          <cell r="C8419" t="str">
            <v>00</v>
          </cell>
        </row>
        <row r="8420">
          <cell r="A8420" t="str">
            <v>T178</v>
          </cell>
          <cell r="B8420" t="str">
            <v>CUERPO EXTRAÑO EN OTRAS Y EN MULTIPL. PARTES DE LAS VIAS RESPIRATORIAS</v>
          </cell>
          <cell r="C8420" t="str">
            <v>00</v>
          </cell>
        </row>
        <row r="8421">
          <cell r="A8421" t="str">
            <v>T179</v>
          </cell>
          <cell r="B8421" t="str">
            <v>CUERPO EXTRAÑO EN LAS VIAS RESPIRATORIAS, PARTE NO ESPECIFICADA</v>
          </cell>
          <cell r="C8421" t="str">
            <v>00</v>
          </cell>
        </row>
        <row r="8422">
          <cell r="A8422" t="str">
            <v>T18</v>
          </cell>
          <cell r="B8422" t="str">
            <v>CUERPO EXTRAÑO EN EL TUBO DIGESTIVO</v>
          </cell>
          <cell r="C8422" t="str">
            <v>00</v>
          </cell>
        </row>
        <row r="8423">
          <cell r="A8423" t="str">
            <v>T180</v>
          </cell>
          <cell r="B8423" t="str">
            <v>CUERPO EXTRAÑO EN LA BOCA</v>
          </cell>
          <cell r="C8423" t="str">
            <v>00</v>
          </cell>
        </row>
        <row r="8424">
          <cell r="A8424" t="str">
            <v>T181</v>
          </cell>
          <cell r="B8424" t="str">
            <v>CUERPO EXTRAÑO EN EL ESOFAGO</v>
          </cell>
          <cell r="C8424" t="str">
            <v>00</v>
          </cell>
        </row>
        <row r="8425">
          <cell r="A8425" t="str">
            <v>T182</v>
          </cell>
          <cell r="B8425" t="str">
            <v>CUERPO EXTRAÑO EN EL ESTOMAGO</v>
          </cell>
          <cell r="C8425" t="str">
            <v>00</v>
          </cell>
        </row>
        <row r="8426">
          <cell r="A8426" t="str">
            <v>T183</v>
          </cell>
          <cell r="B8426" t="str">
            <v>CUERPO EXTRAÑO EN EL INTESTINO DELGADO</v>
          </cell>
          <cell r="C8426" t="str">
            <v>00</v>
          </cell>
        </row>
        <row r="8427">
          <cell r="A8427" t="str">
            <v>T184</v>
          </cell>
          <cell r="B8427" t="str">
            <v>CUERPO EXTRAÑO EN EL COLON</v>
          </cell>
          <cell r="C8427" t="str">
            <v>00</v>
          </cell>
        </row>
        <row r="8428">
          <cell r="A8428" t="str">
            <v>T185</v>
          </cell>
          <cell r="B8428" t="str">
            <v>CUERPO EXTRAÑO EN EL ANO Y EN EL RECTO</v>
          </cell>
          <cell r="C8428" t="str">
            <v>00</v>
          </cell>
        </row>
        <row r="8429">
          <cell r="A8429" t="str">
            <v>T188</v>
          </cell>
          <cell r="B8429" t="str">
            <v>CUERPO EXTRAÑO EN OTRAS Y MULTIPLES PARTES DEL TUBO DIGESTIVO</v>
          </cell>
          <cell r="C8429" t="str">
            <v>00</v>
          </cell>
        </row>
        <row r="8430">
          <cell r="A8430" t="str">
            <v>T189</v>
          </cell>
          <cell r="B8430" t="str">
            <v>CUERPO EXTRAÑO EN EL TUBO DIGESTIVO, PARTE NO ESPECIFICADA</v>
          </cell>
          <cell r="C8430" t="str">
            <v>00</v>
          </cell>
        </row>
        <row r="8431">
          <cell r="A8431" t="str">
            <v>T19</v>
          </cell>
          <cell r="B8431" t="str">
            <v>CUERPO EXTRAÑO EN LAS VIAS GENITOURINARIAS</v>
          </cell>
          <cell r="C8431" t="str">
            <v>00</v>
          </cell>
        </row>
        <row r="8432">
          <cell r="A8432" t="str">
            <v>T190</v>
          </cell>
          <cell r="B8432" t="str">
            <v>CUERPO EXTRAÑO EN LA URETRA</v>
          </cell>
          <cell r="C8432" t="str">
            <v>00</v>
          </cell>
        </row>
        <row r="8433">
          <cell r="A8433" t="str">
            <v>T191</v>
          </cell>
          <cell r="B8433" t="str">
            <v>CUERPO EXTRAÑO EN LA VEJIGA</v>
          </cell>
          <cell r="C8433" t="str">
            <v>00</v>
          </cell>
        </row>
        <row r="8434">
          <cell r="A8434" t="str">
            <v>T192</v>
          </cell>
          <cell r="B8434" t="str">
            <v>CUERPO EXTRAÑO EN LA VULVA Y EN LA VAGINA</v>
          </cell>
          <cell r="C8434" t="str">
            <v>00</v>
          </cell>
        </row>
        <row r="8435">
          <cell r="A8435" t="str">
            <v>T193</v>
          </cell>
          <cell r="B8435" t="str">
            <v>CUERPO EXTRAÑO EN EL UTERO (CUALQUIER PARTE)</v>
          </cell>
          <cell r="C8435" t="str">
            <v>00</v>
          </cell>
        </row>
        <row r="8436">
          <cell r="A8436" t="str">
            <v>T198</v>
          </cell>
          <cell r="B8436" t="str">
            <v>CUERPO EXTRAÑO EN OTRAS Y MULTIPLES PARTES DE LAS VIAS GENITOURINARIAS</v>
          </cell>
          <cell r="C8436" t="str">
            <v>00</v>
          </cell>
        </row>
        <row r="8437">
          <cell r="A8437" t="str">
            <v>T199</v>
          </cell>
          <cell r="B8437" t="str">
            <v>CUERPO EXTRAÑO EN LAS VIAS GENITOURINARIAS, PARTE NO ESPECIFICADA</v>
          </cell>
          <cell r="C8437" t="str">
            <v>00</v>
          </cell>
        </row>
        <row r="8438">
          <cell r="A8438" t="str">
            <v>T20</v>
          </cell>
          <cell r="B8438" t="str">
            <v>QUEMADURA Y CORROSION DE LA CABEZA Y DEL CUELLO</v>
          </cell>
          <cell r="C8438" t="str">
            <v>00</v>
          </cell>
        </row>
        <row r="8439">
          <cell r="A8439" t="str">
            <v>T200</v>
          </cell>
          <cell r="B8439" t="str">
            <v>QUEMADURA DE LA CABEZA Y DEL CUELLO, GRADO NO ESPECIFICADO</v>
          </cell>
          <cell r="C8439" t="str">
            <v>00</v>
          </cell>
        </row>
        <row r="8440">
          <cell r="A8440" t="str">
            <v>T201</v>
          </cell>
          <cell r="B8440" t="str">
            <v>QUEMADURA DE LA CABEZA Y DEL CUELLO, DE PRIMER GRADO</v>
          </cell>
          <cell r="C8440" t="str">
            <v>00</v>
          </cell>
        </row>
        <row r="8441">
          <cell r="A8441" t="str">
            <v>T202</v>
          </cell>
          <cell r="B8441" t="str">
            <v>QUEMQDURA DE LA CABEZA Y DEL CUELLO. DE SEGUNDO GRADO</v>
          </cell>
          <cell r="C8441" t="str">
            <v>00</v>
          </cell>
        </row>
        <row r="8442">
          <cell r="A8442" t="str">
            <v>T203</v>
          </cell>
          <cell r="B8442" t="str">
            <v>QUEMADURA DE LA CABEZA Y DEL CUELLO DE TERCER GRADO</v>
          </cell>
          <cell r="C8442" t="str">
            <v>00</v>
          </cell>
        </row>
        <row r="8443">
          <cell r="A8443" t="str">
            <v>T204</v>
          </cell>
          <cell r="B8443" t="str">
            <v>QUEMADURA DE LA CABEZA Y DEL CUELLO, GRADO NO ESPECIFICADO</v>
          </cell>
          <cell r="C8443" t="str">
            <v>00</v>
          </cell>
        </row>
        <row r="8444">
          <cell r="A8444" t="str">
            <v>T205</v>
          </cell>
          <cell r="B8444" t="str">
            <v>CORROSION DE LA CABEZA Y DEL CUELLO, DE PRIMER GRADO</v>
          </cell>
          <cell r="C8444" t="str">
            <v>00</v>
          </cell>
        </row>
        <row r="8445">
          <cell r="A8445" t="str">
            <v>T206</v>
          </cell>
          <cell r="B8445" t="str">
            <v>CORROSION DE LA CABEZA Y DEL CUELLO, DE SUGUNDO GRADO</v>
          </cell>
          <cell r="C8445" t="str">
            <v>00</v>
          </cell>
        </row>
        <row r="8446">
          <cell r="A8446" t="str">
            <v>T207</v>
          </cell>
          <cell r="B8446" t="str">
            <v>CORROSION DE LA CABEZA Y DEL CUELLO, DE TERCER GRADO</v>
          </cell>
          <cell r="C8446" t="str">
            <v>00</v>
          </cell>
        </row>
        <row r="8447">
          <cell r="A8447" t="str">
            <v>T21</v>
          </cell>
          <cell r="B8447" t="str">
            <v>QUEMADURA Y CORROSION DEL TRONCO</v>
          </cell>
          <cell r="C8447" t="str">
            <v>00</v>
          </cell>
        </row>
        <row r="8448">
          <cell r="A8448" t="str">
            <v>T210</v>
          </cell>
          <cell r="B8448" t="str">
            <v>QUEMADURA DEL TRONCO, GRADO NO ESPECIFICADO</v>
          </cell>
          <cell r="C8448" t="str">
            <v>00</v>
          </cell>
        </row>
        <row r="8449">
          <cell r="A8449" t="str">
            <v>T211</v>
          </cell>
          <cell r="B8449" t="str">
            <v>QUEMADURA DEL TRONCO, DE PRIMER GRADO</v>
          </cell>
          <cell r="C8449" t="str">
            <v>00</v>
          </cell>
        </row>
        <row r="8450">
          <cell r="A8450" t="str">
            <v>T212</v>
          </cell>
          <cell r="B8450" t="str">
            <v>QUEMQDURA DEL TRONCO, DE SEGUNDO GRADO</v>
          </cell>
          <cell r="C8450" t="str">
            <v>00</v>
          </cell>
        </row>
        <row r="8451">
          <cell r="A8451" t="str">
            <v>T213</v>
          </cell>
          <cell r="B8451" t="str">
            <v>QUEMADURA DEL TRONCO, DEL TERCER GRADO</v>
          </cell>
          <cell r="C8451" t="str">
            <v>00</v>
          </cell>
        </row>
        <row r="8452">
          <cell r="A8452" t="str">
            <v>T214</v>
          </cell>
          <cell r="B8452" t="str">
            <v>CORROSION DEL TRONCO, GRADO NO ESPECIFICADO</v>
          </cell>
          <cell r="C8452" t="str">
            <v>00</v>
          </cell>
        </row>
        <row r="8453">
          <cell r="A8453" t="str">
            <v>T215</v>
          </cell>
          <cell r="B8453" t="str">
            <v>CORROSION DEL TRONCO, DE PRIMER GRADO</v>
          </cell>
          <cell r="C8453" t="str">
            <v>00</v>
          </cell>
        </row>
        <row r="8454">
          <cell r="A8454" t="str">
            <v>T216</v>
          </cell>
          <cell r="B8454" t="str">
            <v>CORROSION DEL TRONCO, DE SEGUNDO GRADO</v>
          </cell>
          <cell r="C8454" t="str">
            <v>00</v>
          </cell>
        </row>
        <row r="8455">
          <cell r="A8455" t="str">
            <v>T217</v>
          </cell>
          <cell r="B8455" t="str">
            <v>CORROSION DEL TRONCO, DE TERCER GRADO</v>
          </cell>
          <cell r="C8455" t="str">
            <v>00</v>
          </cell>
        </row>
        <row r="8456">
          <cell r="A8456" t="str">
            <v>T22</v>
          </cell>
          <cell r="B8456" t="str">
            <v>QUEM. Y CORROS. DEL HOMBRO Y MIEMB. SUPER. EXCEP. DE LA MUÑECA Y DE LA</v>
          </cell>
          <cell r="C8456" t="str">
            <v>00</v>
          </cell>
        </row>
        <row r="8457">
          <cell r="A8457" t="str">
            <v>T220</v>
          </cell>
          <cell r="B8457" t="str">
            <v>QUEM. DEL HOMBRO Y MIEMB. SUPER. GRADO NO ESPECIF. EXCEP. DE LA MUÑECA</v>
          </cell>
          <cell r="C8457" t="str">
            <v>00</v>
          </cell>
        </row>
        <row r="8458">
          <cell r="A8458" t="str">
            <v>T221</v>
          </cell>
          <cell r="B8458" t="str">
            <v>QUEM. DEL HOMBRO Y MIEMB. SUPER. DE PRIMER GRADO, EXCEP. DE LA MUÑECA</v>
          </cell>
          <cell r="C8458" t="str">
            <v>00</v>
          </cell>
        </row>
        <row r="8459">
          <cell r="A8459" t="str">
            <v>T222</v>
          </cell>
          <cell r="B8459" t="str">
            <v>QUEM. DEL HOMBRO Y MIEMB. SUPER. DE SUGUNDO GRADO, EXCEP. DE LA MUÑECA</v>
          </cell>
          <cell r="C8459" t="str">
            <v>00</v>
          </cell>
        </row>
        <row r="8460">
          <cell r="A8460" t="str">
            <v>T223</v>
          </cell>
          <cell r="B8460" t="str">
            <v>QUEM. DEL HOMBRO Y MIEMB. SUPER. DE TERCER GRADO, EXCEP. DE LA MUÑECA</v>
          </cell>
          <cell r="C8460" t="str">
            <v>00</v>
          </cell>
        </row>
        <row r="8461">
          <cell r="A8461" t="str">
            <v>T224</v>
          </cell>
          <cell r="B8461" t="str">
            <v>CORROS. DEL HOMBRO Y MIEMB. SUPER. GRADO NO ESPECIF. EXCEP. DE LA MUÑE</v>
          </cell>
          <cell r="C8461" t="str">
            <v>00</v>
          </cell>
        </row>
        <row r="8462">
          <cell r="A8462" t="str">
            <v>T225</v>
          </cell>
          <cell r="B8462" t="str">
            <v>CORROS. DEL HOMBRO Y MIEMB. SUPER. DE PRIMER GRADO, EXCEP. DE LA MUÑEC</v>
          </cell>
          <cell r="C8462" t="str">
            <v>00</v>
          </cell>
        </row>
        <row r="8463">
          <cell r="A8463" t="str">
            <v>T226</v>
          </cell>
          <cell r="B8463" t="str">
            <v>CORROS. DEL HOMBRO Y MIEMB. SUPER. DE SEGUNDO GRADO, EXCEP. DE LA MUÑE</v>
          </cell>
          <cell r="C8463" t="str">
            <v>00</v>
          </cell>
        </row>
        <row r="8464">
          <cell r="A8464" t="str">
            <v>T227</v>
          </cell>
          <cell r="B8464" t="str">
            <v>CORROS. DEL HOMBRO Y MIEMB. SUPER. DE TERCER GRADO, EXCEP. DE LA MUÑEC</v>
          </cell>
          <cell r="C8464" t="str">
            <v>00</v>
          </cell>
        </row>
        <row r="8465">
          <cell r="A8465" t="str">
            <v>T23</v>
          </cell>
          <cell r="B8465" t="str">
            <v>QUEMQDURA Y CORROSION DE LA MUÑECA Y DE LA MANO</v>
          </cell>
          <cell r="C8465" t="str">
            <v>00</v>
          </cell>
        </row>
        <row r="8466">
          <cell r="A8466" t="str">
            <v>T230</v>
          </cell>
          <cell r="B8466" t="str">
            <v>QUEMADURA DE LA MUÑECA Y DE LA MANO, GRADO NO ESPECIFICADO</v>
          </cell>
          <cell r="C8466" t="str">
            <v>00</v>
          </cell>
        </row>
        <row r="8467">
          <cell r="A8467" t="str">
            <v>T231</v>
          </cell>
          <cell r="B8467" t="str">
            <v>QUEMADURA DE LA MUÑECA Y DE LA MANO, DE PRIMER GRADO</v>
          </cell>
          <cell r="C8467" t="str">
            <v>00</v>
          </cell>
        </row>
        <row r="8468">
          <cell r="A8468" t="str">
            <v>T232</v>
          </cell>
          <cell r="B8468" t="str">
            <v>QUEMADURA DE LA MUÑECA Y DE LA MANO, DE SEGUNDO GRADO</v>
          </cell>
          <cell r="C8468" t="str">
            <v>00</v>
          </cell>
        </row>
        <row r="8469">
          <cell r="A8469" t="str">
            <v>T233</v>
          </cell>
          <cell r="B8469" t="str">
            <v>QUEMADURA DE LA MUÑECA Y DE LA MANO, DE TERCER GRADO</v>
          </cell>
          <cell r="C8469" t="str">
            <v>00</v>
          </cell>
        </row>
        <row r="8470">
          <cell r="A8470" t="str">
            <v>T234</v>
          </cell>
          <cell r="B8470" t="str">
            <v>CORROSION DE LA MUÑECA Y DE LA MANO, GRADO NO ESPECIFICADO</v>
          </cell>
          <cell r="C8470" t="str">
            <v>00</v>
          </cell>
        </row>
        <row r="8471">
          <cell r="A8471" t="str">
            <v>T235</v>
          </cell>
          <cell r="B8471" t="str">
            <v>CORROSION DE LA MUÑECA Y DE LA MANO, DE PRIMER GRADO</v>
          </cell>
          <cell r="C8471" t="str">
            <v>00</v>
          </cell>
        </row>
        <row r="8472">
          <cell r="A8472" t="str">
            <v>T236</v>
          </cell>
          <cell r="B8472" t="str">
            <v>CORROSION DE LA MUÑECA Y DE LA MANO, DE SEGUNDO GRADO</v>
          </cell>
          <cell r="C8472" t="str">
            <v>00</v>
          </cell>
        </row>
        <row r="8473">
          <cell r="A8473" t="str">
            <v>T237</v>
          </cell>
          <cell r="B8473" t="str">
            <v>CORROSION DE LA MUÑECA Y DE LA MANO, DE TERCER GRADO</v>
          </cell>
          <cell r="C8473" t="str">
            <v>00</v>
          </cell>
        </row>
        <row r="8474">
          <cell r="A8474" t="str">
            <v>T24</v>
          </cell>
          <cell r="B8474" t="str">
            <v>QUEMADURA Y CORROSION DE LA CADERA Y MIEMB. INFERIOR, EXCEP. TOBILLO Y</v>
          </cell>
          <cell r="C8474" t="str">
            <v>00</v>
          </cell>
        </row>
        <row r="8475">
          <cell r="A8475" t="str">
            <v>T240</v>
          </cell>
          <cell r="B8475" t="str">
            <v>QUEM.  DE LA CADERA Y MIEMB. INFERIOR, GRADO NO ESPECIF. EXCEP. TOBILL</v>
          </cell>
          <cell r="C8475" t="str">
            <v>00</v>
          </cell>
        </row>
        <row r="8476">
          <cell r="A8476" t="str">
            <v>T241</v>
          </cell>
          <cell r="B8476" t="str">
            <v>QUEM. DE LA CADERA Y MIEMB. INFER. DE PRIMER GRADO EXCEP. TOBILLO Y PI</v>
          </cell>
          <cell r="C8476" t="str">
            <v>00</v>
          </cell>
        </row>
        <row r="8477">
          <cell r="A8477" t="str">
            <v>T242</v>
          </cell>
          <cell r="B8477" t="str">
            <v>QUEM. DE LA CADERA Y MIEMB. IMFER. DE SEGUNDO GRADO, EXCEP. TOBILLO Y</v>
          </cell>
          <cell r="C8477" t="str">
            <v>00</v>
          </cell>
        </row>
        <row r="8478">
          <cell r="A8478" t="str">
            <v>T243</v>
          </cell>
          <cell r="B8478" t="str">
            <v>QUEM. DE LA CADERA Y MIEMB. INFER. DE TERCER GRADO, EXCEP. TOBILLO Y P</v>
          </cell>
          <cell r="C8478" t="str">
            <v>00</v>
          </cell>
        </row>
        <row r="8479">
          <cell r="A8479" t="str">
            <v>T244</v>
          </cell>
          <cell r="B8479" t="str">
            <v>CORROS. DE LA CADERA Y MIEMB. INFER. GRADO NO ESPECIF. EXCEP. TOBILLO</v>
          </cell>
          <cell r="C8479" t="str">
            <v>00</v>
          </cell>
        </row>
        <row r="8480">
          <cell r="A8480" t="str">
            <v>T245</v>
          </cell>
          <cell r="B8480" t="str">
            <v>CORROS. DE LA CADERA Y MIEMB. INFER. DE PRIMER GRADO, EXCEP. TOBILLO Y</v>
          </cell>
          <cell r="C8480" t="str">
            <v>00</v>
          </cell>
        </row>
        <row r="8481">
          <cell r="A8481" t="str">
            <v>T246</v>
          </cell>
          <cell r="B8481" t="str">
            <v>CORROS. DE LA CADERA Y MIEMB. INFER. DE SEGUNDO GRADO, EXCEP. TOBILLO</v>
          </cell>
          <cell r="C8481" t="str">
            <v>00</v>
          </cell>
        </row>
        <row r="8482">
          <cell r="A8482" t="str">
            <v>T247</v>
          </cell>
          <cell r="B8482" t="str">
            <v>CORROS. DE LA CADERA Y MIEMB. INFER. DE TERCER GRADO, EXCEP. TOBILLO Y</v>
          </cell>
          <cell r="C8482" t="str">
            <v>00</v>
          </cell>
        </row>
        <row r="8483">
          <cell r="A8483" t="str">
            <v>T25</v>
          </cell>
          <cell r="B8483" t="str">
            <v>QUEMADURA Y CORROSION DEL TOBILLO Y DEL PIE</v>
          </cell>
          <cell r="C8483" t="str">
            <v>00</v>
          </cell>
        </row>
        <row r="8484">
          <cell r="A8484" t="str">
            <v>T250</v>
          </cell>
          <cell r="B8484" t="str">
            <v>QUEMADURA DEL TOBILLO Y DEL PIE, GRADO NO ESPECIFICADO</v>
          </cell>
          <cell r="C8484" t="str">
            <v>00</v>
          </cell>
        </row>
        <row r="8485">
          <cell r="A8485" t="str">
            <v>T251</v>
          </cell>
          <cell r="B8485" t="str">
            <v>QUEMADURA DEL TOBILLO Y DEL PIE, DE PRIMER GRADO</v>
          </cell>
          <cell r="C8485" t="str">
            <v>00</v>
          </cell>
        </row>
        <row r="8486">
          <cell r="A8486" t="str">
            <v>T252</v>
          </cell>
          <cell r="B8486" t="str">
            <v>QUEMADURA DEL TOBILLO Y DEL PIE, DE SEGUNDO GRADO</v>
          </cell>
          <cell r="C8486" t="str">
            <v>00</v>
          </cell>
        </row>
        <row r="8487">
          <cell r="A8487" t="str">
            <v>T253</v>
          </cell>
          <cell r="B8487" t="str">
            <v>QUEMADURA DEL TOBILLO Y DEL PIE, DE TERCER GRADO</v>
          </cell>
          <cell r="C8487" t="str">
            <v>00</v>
          </cell>
        </row>
        <row r="8488">
          <cell r="A8488" t="str">
            <v>T254</v>
          </cell>
          <cell r="B8488" t="str">
            <v>CORROSION DEL TOBILLO Y DEL PIE, GRADO NO ESPECIFICADO</v>
          </cell>
          <cell r="C8488" t="str">
            <v>00</v>
          </cell>
        </row>
        <row r="8489">
          <cell r="A8489" t="str">
            <v>T255</v>
          </cell>
          <cell r="B8489" t="str">
            <v>CORROSION DEL TOBILLO Y DEL PIE, DE PRIMER GRADO</v>
          </cell>
          <cell r="C8489" t="str">
            <v>00</v>
          </cell>
        </row>
        <row r="8490">
          <cell r="A8490" t="str">
            <v>T256</v>
          </cell>
          <cell r="B8490" t="str">
            <v>CORROSION DEL TOBILLO Y DEL PIE, DE SEGUNDO GRADO</v>
          </cell>
          <cell r="C8490" t="str">
            <v>00</v>
          </cell>
        </row>
        <row r="8491">
          <cell r="A8491" t="str">
            <v>T257</v>
          </cell>
          <cell r="B8491" t="str">
            <v>CORROSION DEL TOBILLO Y DEL PIE, DE TERCER GRADO</v>
          </cell>
          <cell r="C8491" t="str">
            <v>00</v>
          </cell>
        </row>
        <row r="8492">
          <cell r="A8492" t="str">
            <v>T26</v>
          </cell>
          <cell r="B8492" t="str">
            <v>QUEMADURA Y CORROSION LIMITADA AL OJO Y SUS ANEXOS</v>
          </cell>
          <cell r="C8492" t="str">
            <v>00</v>
          </cell>
        </row>
        <row r="8493">
          <cell r="A8493" t="str">
            <v>T260</v>
          </cell>
          <cell r="B8493" t="str">
            <v>QUEMADURA DEL PARPADO Y AREA PERIOCULAR</v>
          </cell>
          <cell r="C8493" t="str">
            <v>00</v>
          </cell>
        </row>
        <row r="8494">
          <cell r="A8494" t="str">
            <v>T261</v>
          </cell>
          <cell r="B8494" t="str">
            <v>QUEMADURA DE LA CORNEA Y SACO CONJUNTIVAL</v>
          </cell>
          <cell r="C8494" t="str">
            <v>00</v>
          </cell>
        </row>
        <row r="8495">
          <cell r="A8495" t="str">
            <v>T262</v>
          </cell>
          <cell r="B8495" t="str">
            <v>QUEMADURA CON RUPTURA Y DESTRUCCION RESULTANTES DEL GLOBO OCULAR</v>
          </cell>
          <cell r="C8495" t="str">
            <v>00</v>
          </cell>
        </row>
        <row r="8496">
          <cell r="A8496" t="str">
            <v>T263</v>
          </cell>
          <cell r="B8496" t="str">
            <v>QUEMADURA DE OTRAS PARTES DEL OJO Y SUS ANEXOS</v>
          </cell>
          <cell r="C8496" t="str">
            <v>00</v>
          </cell>
        </row>
        <row r="8497">
          <cell r="A8497" t="str">
            <v>T264</v>
          </cell>
          <cell r="B8497" t="str">
            <v>QUEMADURA DEL OJO Y ANWXOS, PARTE NO ESPECIFICADA</v>
          </cell>
          <cell r="C8497" t="str">
            <v>00</v>
          </cell>
        </row>
        <row r="8498">
          <cell r="A8498" t="str">
            <v>T265</v>
          </cell>
          <cell r="B8498" t="str">
            <v>CORROSION DEL PARPADO Y AREA PERIOCULAR</v>
          </cell>
          <cell r="C8498" t="str">
            <v>00</v>
          </cell>
        </row>
        <row r="8499">
          <cell r="A8499" t="str">
            <v>T266</v>
          </cell>
          <cell r="B8499" t="str">
            <v>CORROSION DE LA CORNEA Y SACO CONJUNTIVAL</v>
          </cell>
          <cell r="C8499" t="str">
            <v>00</v>
          </cell>
        </row>
        <row r="8500">
          <cell r="A8500" t="str">
            <v>T267</v>
          </cell>
          <cell r="B8500" t="str">
            <v>CORROSION CON RUPTURA Y DESTRUCCION RESULTANTES DEL GLOBO OCULAR</v>
          </cell>
          <cell r="C8500" t="str">
            <v>00</v>
          </cell>
        </row>
        <row r="8501">
          <cell r="A8501" t="str">
            <v>T268</v>
          </cell>
          <cell r="B8501" t="str">
            <v>CORROSION DE OTRAS PARTES DEL OJO Y SUS ANEXOS</v>
          </cell>
          <cell r="C8501" t="str">
            <v>00</v>
          </cell>
        </row>
        <row r="8502">
          <cell r="A8502" t="str">
            <v>T269</v>
          </cell>
          <cell r="B8502" t="str">
            <v>CORROSION DEL OJO Y SUS ANEXOS, PARTE NO ESPECIFICADA</v>
          </cell>
          <cell r="C8502" t="str">
            <v>00</v>
          </cell>
        </row>
        <row r="8503">
          <cell r="A8503" t="str">
            <v>T27</v>
          </cell>
          <cell r="B8503" t="str">
            <v>QUEMADURA Y CORROSION DE LAS VIAS RESPIRATORIAS</v>
          </cell>
          <cell r="C8503" t="str">
            <v>00</v>
          </cell>
        </row>
        <row r="8504">
          <cell r="A8504" t="str">
            <v>T270</v>
          </cell>
          <cell r="B8504" t="str">
            <v>QUEMADURA DE LA LARINGE Y DE LA TRAQUEA</v>
          </cell>
          <cell r="C8504" t="str">
            <v>00</v>
          </cell>
        </row>
        <row r="8505">
          <cell r="A8505" t="str">
            <v>T271</v>
          </cell>
          <cell r="B8505" t="str">
            <v>QUEMADURA QUE AFECTAN LA LARINGE Y LA TRAQUEA CON PULMON</v>
          </cell>
          <cell r="C8505" t="str">
            <v>00</v>
          </cell>
        </row>
        <row r="8506">
          <cell r="A8506" t="str">
            <v>T272</v>
          </cell>
          <cell r="B8506" t="str">
            <v>QUEMADURA DE OTRAS PARTES DE LA VIAS RESPIRATORIAS</v>
          </cell>
          <cell r="C8506" t="str">
            <v>00</v>
          </cell>
        </row>
        <row r="8507">
          <cell r="A8507" t="str">
            <v>T273</v>
          </cell>
          <cell r="B8507" t="str">
            <v>QUEMADURA DE LAS VIAS RESPIRATORIAS, PARTE NO ESPECIFICADA</v>
          </cell>
          <cell r="C8507" t="str">
            <v>00</v>
          </cell>
        </row>
        <row r="8508">
          <cell r="A8508" t="str">
            <v>T274</v>
          </cell>
          <cell r="B8508" t="str">
            <v>CORROSION DE LA LARINGE Y DE LA TRAQUEA</v>
          </cell>
          <cell r="C8508" t="str">
            <v>00</v>
          </cell>
        </row>
        <row r="8509">
          <cell r="A8509" t="str">
            <v>T275</v>
          </cell>
          <cell r="B8509" t="str">
            <v>CORROSION QUE AFECTAN LA LARINGE Y LA TRAQUEA CON EL PULMON</v>
          </cell>
          <cell r="C8509" t="str">
            <v>00</v>
          </cell>
        </row>
        <row r="8510">
          <cell r="A8510" t="str">
            <v>T276</v>
          </cell>
          <cell r="B8510" t="str">
            <v>CORROSION DE OTRAS PARTES DE LAS VIAS RESPIRATORIAS</v>
          </cell>
          <cell r="C8510" t="str">
            <v>00</v>
          </cell>
        </row>
        <row r="8511">
          <cell r="A8511" t="str">
            <v>T277</v>
          </cell>
          <cell r="B8511" t="str">
            <v>CORROSION DE LAS VIAS RESPIRATORIAS, PARTE NO ESPECIFICADA</v>
          </cell>
          <cell r="C8511" t="str">
            <v>00</v>
          </cell>
        </row>
        <row r="8512">
          <cell r="A8512" t="str">
            <v>T28</v>
          </cell>
          <cell r="B8512" t="str">
            <v>QUEMADURA Y CORROSION DE OTROS ORGANOS INTERNOS</v>
          </cell>
          <cell r="C8512" t="str">
            <v>00</v>
          </cell>
        </row>
        <row r="8513">
          <cell r="A8513" t="str">
            <v>T280</v>
          </cell>
          <cell r="B8513" t="str">
            <v>QUEMADURA DE LA BOCA Y DE LA FARINGE</v>
          </cell>
          <cell r="C8513" t="str">
            <v>00</v>
          </cell>
        </row>
        <row r="8514">
          <cell r="A8514" t="str">
            <v>T281</v>
          </cell>
          <cell r="B8514" t="str">
            <v>QUEMADURA DEL ESOFAGO</v>
          </cell>
          <cell r="C8514" t="str">
            <v>00</v>
          </cell>
        </row>
        <row r="8515">
          <cell r="A8515" t="str">
            <v>T282</v>
          </cell>
          <cell r="B8515" t="str">
            <v>QUEMADURA DE OTRAS PARTES DEL TUBO DIGESTIVO</v>
          </cell>
          <cell r="C8515" t="str">
            <v>00</v>
          </cell>
        </row>
        <row r="8516">
          <cell r="A8516" t="str">
            <v>T283</v>
          </cell>
          <cell r="B8516" t="str">
            <v>QUEMADURA DE ORGANOS GENITOURINARIOS INTERNOS</v>
          </cell>
          <cell r="C8516" t="str">
            <v>00</v>
          </cell>
        </row>
        <row r="8517">
          <cell r="A8517" t="str">
            <v>T284</v>
          </cell>
          <cell r="B8517" t="str">
            <v>QUEMADURA DE OTROS ORGANOS INTERNOS Y DE LOS NO ESPECIFICADOS</v>
          </cell>
          <cell r="C8517" t="str">
            <v>00</v>
          </cell>
        </row>
        <row r="8518">
          <cell r="A8518" t="str">
            <v>T285</v>
          </cell>
          <cell r="B8518" t="str">
            <v>CORROSION DE LA BOCA</v>
          </cell>
          <cell r="C8518" t="str">
            <v>00</v>
          </cell>
        </row>
        <row r="8519">
          <cell r="A8519" t="str">
            <v>T286</v>
          </cell>
          <cell r="B8519" t="str">
            <v>CORROSION DEL ESOFAGO</v>
          </cell>
          <cell r="C8519" t="str">
            <v>00</v>
          </cell>
        </row>
        <row r="8520">
          <cell r="A8520" t="str">
            <v>T287</v>
          </cell>
          <cell r="B8520" t="str">
            <v>CORROSION DE OTRAS PARTES DEL TUBO DIGESTIVO</v>
          </cell>
          <cell r="C8520" t="str">
            <v>00</v>
          </cell>
        </row>
        <row r="8521">
          <cell r="A8521" t="str">
            <v>T288</v>
          </cell>
          <cell r="B8521" t="str">
            <v>CORROSION DE ORGANOS GENITOURINARIOS INTERNOS</v>
          </cell>
          <cell r="C8521" t="str">
            <v>00</v>
          </cell>
        </row>
        <row r="8522">
          <cell r="A8522" t="str">
            <v>T289</v>
          </cell>
          <cell r="B8522" t="str">
            <v>CORROSION DE OTROS ORGANOS INTERNOS Y DE LOS NO ESPECIFICADOS</v>
          </cell>
          <cell r="C8522" t="str">
            <v>00</v>
          </cell>
        </row>
        <row r="8523">
          <cell r="A8523" t="str">
            <v>T29</v>
          </cell>
          <cell r="B8523" t="str">
            <v>QUEMADURAS Y CORROSIONES DE MULTIPLES REGIONES DEL CUERPO</v>
          </cell>
          <cell r="C8523" t="str">
            <v>00</v>
          </cell>
        </row>
        <row r="8524">
          <cell r="A8524" t="str">
            <v>T290</v>
          </cell>
          <cell r="B8524" t="str">
            <v>QUEMADURAS DE MULTIPLES REGIONES, GRADO NO ESPECIFICADO</v>
          </cell>
          <cell r="C8524" t="str">
            <v>00</v>
          </cell>
        </row>
        <row r="8525">
          <cell r="A8525" t="str">
            <v>T291</v>
          </cell>
          <cell r="B8525" t="str">
            <v>QUEMADURAS DE MULTIPLES REGIONES, MENCIONADAS COMO DE NO MAS DE PRIMER</v>
          </cell>
          <cell r="C8525" t="str">
            <v>00</v>
          </cell>
        </row>
        <row r="8526">
          <cell r="A8526" t="str">
            <v>T292</v>
          </cell>
          <cell r="B8526" t="str">
            <v>QUEMADURAS DE MULTIPLES REGIONES, MENCIONADAS COMO DE NO MAS DE SEGUND</v>
          </cell>
          <cell r="C8526" t="str">
            <v>00</v>
          </cell>
        </row>
        <row r="8527">
          <cell r="A8527" t="str">
            <v>T293</v>
          </cell>
          <cell r="B8527" t="str">
            <v>QUEM. MULTIPL. CON MENCION AL MENOS DE UNA QUEMADURA DE TERCER GRADO</v>
          </cell>
          <cell r="C8527" t="str">
            <v>00</v>
          </cell>
        </row>
        <row r="8528">
          <cell r="A8528" t="str">
            <v>T294</v>
          </cell>
          <cell r="B8528" t="str">
            <v>CORROSIONES DE MULTIPLES REGIONES, GRADO NO ESPECIFICADO</v>
          </cell>
          <cell r="C8528" t="str">
            <v>00</v>
          </cell>
        </row>
        <row r="8529">
          <cell r="A8529" t="str">
            <v>T295</v>
          </cell>
          <cell r="B8529" t="str">
            <v>CORROSIONES MULTIPLES, MENCIONADAS COMO DE NO MAS DE PRIMER GRADO</v>
          </cell>
          <cell r="C8529" t="str">
            <v>00</v>
          </cell>
        </row>
        <row r="8530">
          <cell r="A8530" t="str">
            <v>T296</v>
          </cell>
          <cell r="B8530" t="str">
            <v>CORROSIONES MULTIPLES, MENCIONADAS COMO DE NO MAS DE SEGUNDO GRADO</v>
          </cell>
          <cell r="C8530" t="str">
            <v>00</v>
          </cell>
        </row>
        <row r="8531">
          <cell r="A8531" t="str">
            <v>T297</v>
          </cell>
          <cell r="B8531" t="str">
            <v>CORROSIONES MULTIPLES, CON MENCION AL MENOS DE UNA CORROSION DE TERCER</v>
          </cell>
          <cell r="C8531" t="str">
            <v>00</v>
          </cell>
        </row>
        <row r="8532">
          <cell r="A8532" t="str">
            <v>T30</v>
          </cell>
          <cell r="B8532" t="str">
            <v>QUEMADURA Y CORROSION, REGION DEL CUERPO NO ESPECIFICADA</v>
          </cell>
          <cell r="C8532" t="str">
            <v>00</v>
          </cell>
        </row>
        <row r="8533">
          <cell r="A8533" t="str">
            <v>T300</v>
          </cell>
          <cell r="B8533" t="str">
            <v>QUEMADURA DE REGION DEL CUERPO Y GRADO NO ESPECIFICADOS</v>
          </cell>
          <cell r="C8533" t="str">
            <v>00</v>
          </cell>
        </row>
        <row r="8534">
          <cell r="A8534" t="str">
            <v>T301</v>
          </cell>
          <cell r="B8534" t="str">
            <v>QUEMADURA DE PRIMER GRADO, REGION DEL CUERPO NO ESPECIFICADA</v>
          </cell>
          <cell r="C8534" t="str">
            <v>00</v>
          </cell>
        </row>
        <row r="8535">
          <cell r="A8535" t="str">
            <v>T302</v>
          </cell>
          <cell r="B8535" t="str">
            <v>QUEMADURA DE SEGUNDO GRADO, REGION DEL CUERPO NO ESPECIFICADA</v>
          </cell>
          <cell r="C8535" t="str">
            <v>00</v>
          </cell>
        </row>
        <row r="8536">
          <cell r="A8536" t="str">
            <v>T303</v>
          </cell>
          <cell r="B8536" t="str">
            <v>QUEMADURA DE TERCER GRADO, REGION DEL CUERPO NO ESPECIFICADA</v>
          </cell>
          <cell r="C8536" t="str">
            <v>00</v>
          </cell>
        </row>
        <row r="8537">
          <cell r="A8537" t="str">
            <v>T304</v>
          </cell>
          <cell r="B8537" t="str">
            <v>CORROSION DE REGION DEL CUERPO Y GRADO NO ESPECIFICADOS</v>
          </cell>
          <cell r="C8537" t="str">
            <v>00</v>
          </cell>
        </row>
        <row r="8538">
          <cell r="A8538" t="str">
            <v>T305</v>
          </cell>
          <cell r="B8538" t="str">
            <v>CORROSION DE PRIMER GRADO, REGION DEL CUERPO NO ESPECIFICADA</v>
          </cell>
          <cell r="C8538" t="str">
            <v>00</v>
          </cell>
        </row>
        <row r="8539">
          <cell r="A8539" t="str">
            <v>T306</v>
          </cell>
          <cell r="B8539" t="str">
            <v>CORROSION DE SEGUNDO GRADO, REGION DEL CUERPO NO ESPECIFICADA</v>
          </cell>
          <cell r="C8539" t="str">
            <v>00</v>
          </cell>
        </row>
        <row r="8540">
          <cell r="A8540" t="str">
            <v>T307</v>
          </cell>
          <cell r="B8540" t="str">
            <v>CORROSION DE TERCER GRADO, REGION DEL CUERPO NO ESPECIFICADA</v>
          </cell>
          <cell r="C8540" t="str">
            <v>00</v>
          </cell>
        </row>
        <row r="8541">
          <cell r="A8541" t="str">
            <v>T31</v>
          </cell>
          <cell r="B8541" t="str">
            <v>QUEM. CLASIFICADAS SEGUN LA EXTENSION DE LA SUPERFICIE DEL CUERPO AFEC</v>
          </cell>
          <cell r="C8541" t="str">
            <v>00</v>
          </cell>
        </row>
        <row r="8542">
          <cell r="A8542" t="str">
            <v>T310</v>
          </cell>
          <cell r="B8542" t="str">
            <v>QUEMADURA QUE AFECTAN MENOS DEL 10% DE LA SUPERFICIE DEL CUERPO</v>
          </cell>
          <cell r="C8542" t="str">
            <v>00</v>
          </cell>
        </row>
        <row r="8543">
          <cell r="A8543" t="str">
            <v>T311</v>
          </cell>
          <cell r="B8543" t="str">
            <v>QUEMADURAS QUE AFECTAN DEL 10% DE LA SUPERFICIE DEL CUERPO</v>
          </cell>
          <cell r="C8543" t="str">
            <v>00</v>
          </cell>
        </row>
        <row r="8544">
          <cell r="A8544" t="str">
            <v>T312</v>
          </cell>
          <cell r="B8544" t="str">
            <v>QUEMADURAS QUE AFECTAN DEL 20% DE LA SUPERFICIE DEL CUERPO</v>
          </cell>
          <cell r="C8544" t="str">
            <v>00</v>
          </cell>
        </row>
        <row r="8545">
          <cell r="A8545" t="str">
            <v>T313</v>
          </cell>
          <cell r="B8545" t="str">
            <v>QUEMADURAS QUE AFECTAN DEL 39% DE LA SUPERFICIE DEL CUERPO</v>
          </cell>
          <cell r="C8545" t="str">
            <v>00</v>
          </cell>
        </row>
        <row r="8546">
          <cell r="A8546" t="str">
            <v>T314</v>
          </cell>
          <cell r="B8546" t="str">
            <v>QUEMQDURAS QUE AFECTAN DEL 40% DE LA SUPERFICIE DEL CUERPO</v>
          </cell>
          <cell r="C8546" t="str">
            <v>00</v>
          </cell>
        </row>
        <row r="8547">
          <cell r="A8547" t="str">
            <v>T315</v>
          </cell>
          <cell r="B8547" t="str">
            <v>QUEMADURAS QUE AFECTAN DEL 50% DE LA SUPERFICIE DEL CUERPO</v>
          </cell>
          <cell r="C8547" t="str">
            <v>00</v>
          </cell>
        </row>
        <row r="8548">
          <cell r="A8548" t="str">
            <v>T316</v>
          </cell>
          <cell r="B8548" t="str">
            <v>QUEMADURAS QUE AFECTAN DEL 60 AL 69% DE LA SUPERFICIE DEL CUERPO</v>
          </cell>
          <cell r="C8548" t="str">
            <v>00</v>
          </cell>
        </row>
        <row r="8549">
          <cell r="A8549" t="str">
            <v>T317</v>
          </cell>
          <cell r="B8549" t="str">
            <v>QUEMADURAS QUE AFECTAN DEL 70 AL 79% DE LA SUPERFICIE DEL CUERPO</v>
          </cell>
          <cell r="C8549" t="str">
            <v>00</v>
          </cell>
        </row>
        <row r="8550">
          <cell r="A8550" t="str">
            <v>T318</v>
          </cell>
          <cell r="B8550" t="str">
            <v>QUEMADURAS QUE AFECTAN DEL 80 AL 89% DE LA SUPERFICIE DEL CUERPO</v>
          </cell>
          <cell r="C8550" t="str">
            <v>00</v>
          </cell>
        </row>
        <row r="8551">
          <cell r="A8551" t="str">
            <v>T319</v>
          </cell>
          <cell r="B8551" t="str">
            <v>QUEMADURAS QUE AFECTAN EL 90% O MAS DE LA SUPERFICIE DEL CUERPO</v>
          </cell>
          <cell r="C8551" t="str">
            <v>00</v>
          </cell>
        </row>
        <row r="8552">
          <cell r="A8552" t="str">
            <v>T32</v>
          </cell>
          <cell r="B8552" t="str">
            <v>CORROSIONES CLASIFICADAS SEGUN LA EXTENSION DE LA SUPERFICIE DEL CUERP</v>
          </cell>
          <cell r="C8552" t="str">
            <v>00</v>
          </cell>
        </row>
        <row r="8553">
          <cell r="A8553" t="str">
            <v>T320</v>
          </cell>
          <cell r="B8553" t="str">
            <v>CORROSIONES QUE AFECTAN MENOS DEL 10% DE LA SUPERFICIE DEL CUERPO</v>
          </cell>
          <cell r="C8553" t="str">
            <v>00</v>
          </cell>
        </row>
        <row r="8554">
          <cell r="A8554" t="str">
            <v>T321</v>
          </cell>
          <cell r="B8554" t="str">
            <v>CORROSIONES QUE AFECTAN DEL 10 AL 19% DE LA SUPERFICIE DEL CUERPO</v>
          </cell>
          <cell r="C8554" t="str">
            <v>00</v>
          </cell>
        </row>
        <row r="8555">
          <cell r="A8555" t="str">
            <v>T322</v>
          </cell>
          <cell r="B8555" t="str">
            <v>CORROSIONES QUE AFECTAN DEL 20 AL 29% DE LA SUPERFICIE DEL CUERPO</v>
          </cell>
          <cell r="C8555" t="str">
            <v>00</v>
          </cell>
        </row>
        <row r="8556">
          <cell r="A8556" t="str">
            <v>T323</v>
          </cell>
          <cell r="B8556" t="str">
            <v>CORROSIONES QUE AFECTAN DEL 30 AL 39% DE LA SUPERFICIE DEL CUERPO</v>
          </cell>
          <cell r="C8556" t="str">
            <v>00</v>
          </cell>
        </row>
        <row r="8557">
          <cell r="A8557" t="str">
            <v>T324</v>
          </cell>
          <cell r="B8557" t="str">
            <v>CORROSIONES QUE AFECTAN DEL 40 AL 49% DE LA SUPERFICIE DEL CUERPO</v>
          </cell>
          <cell r="C8557" t="str">
            <v>00</v>
          </cell>
        </row>
        <row r="8558">
          <cell r="A8558" t="str">
            <v>T325</v>
          </cell>
          <cell r="B8558" t="str">
            <v>CORROSIONES QUE AFECTAN DEL 50 AL 59% DE LA SUPERFICIE DEL CUERPO</v>
          </cell>
          <cell r="C8558" t="str">
            <v>00</v>
          </cell>
        </row>
        <row r="8559">
          <cell r="A8559" t="str">
            <v>T326</v>
          </cell>
          <cell r="B8559" t="str">
            <v>CORROSIONES QUE AFECTAN DEL 60 AL 69% DE LA SUPERFICIE DEL CUERPO</v>
          </cell>
          <cell r="C8559" t="str">
            <v>00</v>
          </cell>
        </row>
        <row r="8560">
          <cell r="A8560" t="str">
            <v>T327</v>
          </cell>
          <cell r="B8560" t="str">
            <v>CORROSIONES QUE AFECTAN DEL 70 AL 79% DE LA SUPERFICIE DEL CUERPO</v>
          </cell>
          <cell r="C8560" t="str">
            <v>00</v>
          </cell>
        </row>
        <row r="8561">
          <cell r="A8561" t="str">
            <v>T328</v>
          </cell>
          <cell r="B8561" t="str">
            <v>CORROSIONES QUE AFECTAN DE 80 AL 89% DE LA SUPERFICIE DEL CUERPO</v>
          </cell>
          <cell r="C8561" t="str">
            <v>00</v>
          </cell>
        </row>
        <row r="8562">
          <cell r="A8562" t="str">
            <v>T329</v>
          </cell>
          <cell r="B8562" t="str">
            <v>CORROSIONES QUE AFECTAN AL 90% O MAS DE LA SUPERFICIE DEL CUERPO</v>
          </cell>
          <cell r="C8562" t="str">
            <v>00</v>
          </cell>
        </row>
        <row r="8563">
          <cell r="A8563" t="str">
            <v>T33</v>
          </cell>
          <cell r="B8563" t="str">
            <v>CONGELAMINETO SUPERFICIAL</v>
          </cell>
          <cell r="C8563" t="str">
            <v>00</v>
          </cell>
        </row>
        <row r="8564">
          <cell r="A8564" t="str">
            <v>T330</v>
          </cell>
          <cell r="B8564" t="str">
            <v>CONGELAMIENTO SUPERFICIAL DE LA CABEZA</v>
          </cell>
          <cell r="C8564" t="str">
            <v>00</v>
          </cell>
        </row>
        <row r="8565">
          <cell r="A8565" t="str">
            <v>T331</v>
          </cell>
          <cell r="B8565" t="str">
            <v>CONGELAMIENTO SUPERFICIAL DEL CUELLO</v>
          </cell>
          <cell r="C8565" t="str">
            <v>00</v>
          </cell>
        </row>
        <row r="8566">
          <cell r="A8566" t="str">
            <v>T332</v>
          </cell>
          <cell r="B8566" t="str">
            <v>CONGELAMIENTO SUPERFICIAL DEL TORAX</v>
          </cell>
          <cell r="C8566" t="str">
            <v>00</v>
          </cell>
        </row>
        <row r="8567">
          <cell r="A8567" t="str">
            <v>T333</v>
          </cell>
          <cell r="B8567" t="str">
            <v>CONGELAMIENTO SUPERFICIAL DE LA PARED ABDOMINAL, REG. LUMBOS. Y PELVIS</v>
          </cell>
          <cell r="C8567" t="str">
            <v>00</v>
          </cell>
        </row>
        <row r="8568">
          <cell r="A8568" t="str">
            <v>T334</v>
          </cell>
          <cell r="B8568" t="str">
            <v>CONGELAMIENTO SUPERFICIAL DEL BRAZO</v>
          </cell>
          <cell r="C8568" t="str">
            <v>00</v>
          </cell>
        </row>
        <row r="8569">
          <cell r="A8569" t="str">
            <v>T335</v>
          </cell>
          <cell r="B8569" t="str">
            <v>CONGELAMIENTO SUPERFICIAL DE LA MUÑECA Y DE LA MANO</v>
          </cell>
          <cell r="C8569" t="str">
            <v>00</v>
          </cell>
        </row>
        <row r="8570">
          <cell r="A8570" t="str">
            <v>T336</v>
          </cell>
          <cell r="B8570" t="str">
            <v>CONGELAMIENTO SUPERFICIAL DE LA CADERA Y DEL MUSLO</v>
          </cell>
          <cell r="C8570" t="str">
            <v>00</v>
          </cell>
        </row>
        <row r="8571">
          <cell r="A8571" t="str">
            <v>T337</v>
          </cell>
          <cell r="B8571" t="str">
            <v>CONGELAMIENTO SUPERFICIAL DE LA RODILLA Y DE LA PIERNA</v>
          </cell>
          <cell r="C8571" t="str">
            <v>00</v>
          </cell>
        </row>
        <row r="8572">
          <cell r="A8572" t="str">
            <v>T338</v>
          </cell>
          <cell r="B8572" t="str">
            <v>CONGELAMIENTO SUPERFICIAL DEL TOBILLO Y DEL PIE</v>
          </cell>
          <cell r="C8572" t="str">
            <v>00</v>
          </cell>
        </row>
        <row r="8573">
          <cell r="A8573" t="str">
            <v>T339</v>
          </cell>
          <cell r="B8573" t="str">
            <v>CONGELAMIENTO SUPERFICIAL DE OTROS SITIOS Y DE LOS NO ESPECIFICADOS</v>
          </cell>
          <cell r="C8573" t="str">
            <v>00</v>
          </cell>
        </row>
        <row r="8574">
          <cell r="A8574" t="str">
            <v>T34</v>
          </cell>
          <cell r="B8574" t="str">
            <v>CONGELAMIENTO CON NECROSIS TISULAR</v>
          </cell>
          <cell r="C8574" t="str">
            <v>00</v>
          </cell>
        </row>
        <row r="8575">
          <cell r="A8575" t="str">
            <v>T340</v>
          </cell>
          <cell r="B8575" t="str">
            <v>CONGELAMIENTO CON NECROSIS TISULAR DE LA CABEZA</v>
          </cell>
          <cell r="C8575" t="str">
            <v>00</v>
          </cell>
        </row>
        <row r="8576">
          <cell r="A8576" t="str">
            <v>T341</v>
          </cell>
          <cell r="B8576" t="str">
            <v>CONGELAMIENTO CON NECROSIS TISULAR DEL CUELLO</v>
          </cell>
          <cell r="C8576" t="str">
            <v>00</v>
          </cell>
        </row>
        <row r="8577">
          <cell r="A8577" t="str">
            <v>T342</v>
          </cell>
          <cell r="B8577" t="str">
            <v>CONGELAMIENTO CON NECROSIS TISULAR DEL TORAX</v>
          </cell>
          <cell r="C8577" t="str">
            <v>00</v>
          </cell>
        </row>
        <row r="8578">
          <cell r="A8578" t="str">
            <v>T343</v>
          </cell>
          <cell r="B8578" t="str">
            <v>CONGELAMIENTO CON NECROSIS TISULAR DE LA PARED ABDOMINAL, REG. LUMBOS</v>
          </cell>
          <cell r="C8578" t="str">
            <v>00</v>
          </cell>
        </row>
        <row r="8579">
          <cell r="A8579" t="str">
            <v>T344</v>
          </cell>
          <cell r="B8579" t="str">
            <v>CONGELAMIENTO CON NECROSIS TISULAR DEL BRAZO</v>
          </cell>
          <cell r="C8579" t="str">
            <v>00</v>
          </cell>
        </row>
        <row r="8580">
          <cell r="A8580" t="str">
            <v>T345</v>
          </cell>
          <cell r="B8580" t="str">
            <v>CONGELAMIENTO CON NECROSIS TISULAR DE LA MUÑECA Y DE LA MANO</v>
          </cell>
          <cell r="C8580" t="str">
            <v>00</v>
          </cell>
        </row>
        <row r="8581">
          <cell r="A8581" t="str">
            <v>T346</v>
          </cell>
          <cell r="B8581" t="str">
            <v>CONGELAMIENTO CON NECROSIS TISULAR DE LA CADERA Y DEL MUSLO</v>
          </cell>
          <cell r="C8581" t="str">
            <v>00</v>
          </cell>
        </row>
        <row r="8582">
          <cell r="A8582" t="str">
            <v>T347</v>
          </cell>
          <cell r="B8582" t="str">
            <v>CONGELAMIENTO CON NECROSIS TISULAR DE LA RODILLA Y DE LA PIERNA</v>
          </cell>
          <cell r="C8582" t="str">
            <v>00</v>
          </cell>
        </row>
        <row r="8583">
          <cell r="A8583" t="str">
            <v>T348</v>
          </cell>
          <cell r="B8583" t="str">
            <v>CONGELAMIENTO CON NECROSIS TISULAR DEL TOBILLO Y DEL PIE</v>
          </cell>
          <cell r="C8583" t="str">
            <v>00</v>
          </cell>
        </row>
        <row r="8584">
          <cell r="A8584" t="str">
            <v>T349</v>
          </cell>
          <cell r="B8584" t="str">
            <v>CONGELAMIENTO CON NECROSIS TISULAR DE OTROS SITIOS Y DE LOS NO ESPECIF</v>
          </cell>
          <cell r="C8584" t="str">
            <v>00</v>
          </cell>
        </row>
        <row r="8585">
          <cell r="A8585" t="str">
            <v>T35</v>
          </cell>
          <cell r="B8585" t="str">
            <v>CONGELAMIENTO QUE AFECTAN MULTIPL. REGION. DEL CUERPO Y CONGEL. NO ESP</v>
          </cell>
          <cell r="C8585" t="str">
            <v>00</v>
          </cell>
        </row>
        <row r="8586">
          <cell r="A8586" t="str">
            <v>T350</v>
          </cell>
          <cell r="B8586" t="str">
            <v>CONGELAMIENTO SUPERFICIAL QUE AFECTAN MULTIPLES REGIONES DEL CUERPO</v>
          </cell>
          <cell r="C8586" t="str">
            <v>00</v>
          </cell>
        </row>
        <row r="8587">
          <cell r="A8587" t="str">
            <v>T351</v>
          </cell>
          <cell r="B8587" t="str">
            <v>CONGELAMIENTO CON NECROSIS TISULAR QUE AFECTAN MULTIPL. REG. DEL CUERP</v>
          </cell>
          <cell r="C8587" t="str">
            <v>00</v>
          </cell>
        </row>
        <row r="8588">
          <cell r="A8588" t="str">
            <v>T352</v>
          </cell>
          <cell r="B8588" t="str">
            <v>CONGELAMIENTO NO ESPECIFICADO DE LA CABEZA Y DEL CUELLO</v>
          </cell>
          <cell r="C8588" t="str">
            <v>00</v>
          </cell>
        </row>
        <row r="8589">
          <cell r="A8589" t="str">
            <v>T353</v>
          </cell>
          <cell r="B8589" t="str">
            <v>CONGEL. NO ESPECIF. DEL TORAX, DEL ABDOMEN, DE LA REG. LUMBOS. Y DE LA</v>
          </cell>
          <cell r="C8589" t="str">
            <v>00</v>
          </cell>
        </row>
        <row r="8590">
          <cell r="A8590" t="str">
            <v>T354</v>
          </cell>
          <cell r="B8590" t="str">
            <v>CONGELAMIENTO NO ESPECIFICADO DEL MIEMBRO SUPERIOR</v>
          </cell>
          <cell r="C8590" t="str">
            <v>00</v>
          </cell>
        </row>
        <row r="8591">
          <cell r="A8591" t="str">
            <v>T355</v>
          </cell>
          <cell r="B8591" t="str">
            <v>CONGELAMIENTO NO ESPECIFICADO DEL MIEMBRO INFERIOR</v>
          </cell>
          <cell r="C8591" t="str">
            <v>00</v>
          </cell>
        </row>
        <row r="8592">
          <cell r="A8592" t="str">
            <v>T356</v>
          </cell>
          <cell r="B8592" t="str">
            <v>CONGEL. NO ESPECIF. QUE AFECTA MULTIPLES REGIONES DEL CUERPO</v>
          </cell>
          <cell r="C8592" t="str">
            <v>00</v>
          </cell>
        </row>
        <row r="8593">
          <cell r="A8593" t="str">
            <v>T357</v>
          </cell>
          <cell r="B8593" t="str">
            <v>CONGELAMIENTO NO ESPECIFICADO, DE SITIO NO ESPECIFICADO</v>
          </cell>
          <cell r="C8593" t="str">
            <v>00</v>
          </cell>
        </row>
        <row r="8594">
          <cell r="A8594" t="str">
            <v>T36</v>
          </cell>
          <cell r="B8594" t="str">
            <v>ENVENENAMIENTO POR ANTIBIOTICOS SISTEMICOS</v>
          </cell>
          <cell r="C8594" t="str">
            <v>00</v>
          </cell>
        </row>
        <row r="8595">
          <cell r="A8595" t="str">
            <v>T360</v>
          </cell>
          <cell r="B8595" t="str">
            <v>PENICILINAS</v>
          </cell>
          <cell r="C8595" t="str">
            <v>00</v>
          </cell>
        </row>
        <row r="8596">
          <cell r="A8596" t="str">
            <v>T361</v>
          </cell>
          <cell r="B8596" t="str">
            <v>CEFALOSPORINAS Y OTROS ANTIBIOTICOS BETA-LACTAMICOS</v>
          </cell>
          <cell r="C8596" t="str">
            <v>00</v>
          </cell>
        </row>
        <row r="8597">
          <cell r="A8597" t="str">
            <v>T362</v>
          </cell>
          <cell r="B8597" t="str">
            <v>GRUPO DEL CLORAMFENICOL</v>
          </cell>
          <cell r="C8597" t="str">
            <v>00</v>
          </cell>
        </row>
        <row r="8598">
          <cell r="A8598" t="str">
            <v>T363</v>
          </cell>
          <cell r="B8598" t="str">
            <v>MACROLIDOS</v>
          </cell>
          <cell r="C8598" t="str">
            <v>00</v>
          </cell>
        </row>
        <row r="8599">
          <cell r="A8599" t="str">
            <v>T364</v>
          </cell>
          <cell r="B8599" t="str">
            <v>TETRACICLINAS</v>
          </cell>
          <cell r="C8599" t="str">
            <v>00</v>
          </cell>
        </row>
        <row r="8600">
          <cell r="A8600" t="str">
            <v>T365</v>
          </cell>
          <cell r="B8600" t="str">
            <v>AMINOGLUCOSIDOS</v>
          </cell>
          <cell r="C8600" t="str">
            <v>00</v>
          </cell>
        </row>
        <row r="8601">
          <cell r="A8601" t="str">
            <v>T366</v>
          </cell>
          <cell r="B8601" t="str">
            <v>RIFAMICINAS</v>
          </cell>
          <cell r="C8601" t="str">
            <v>00</v>
          </cell>
        </row>
        <row r="8602">
          <cell r="A8602" t="str">
            <v>T367</v>
          </cell>
          <cell r="B8602" t="str">
            <v>ANTIBIOTICOS ANTIMICOTICOS USADOS SISTEMICAMENTE</v>
          </cell>
          <cell r="C8602" t="str">
            <v>00</v>
          </cell>
        </row>
        <row r="8603">
          <cell r="A8603" t="str">
            <v>T368</v>
          </cell>
          <cell r="B8603" t="str">
            <v>OTROS ANTIBIOTICOS SISTEMICOS</v>
          </cell>
          <cell r="C8603" t="str">
            <v>00</v>
          </cell>
        </row>
        <row r="8604">
          <cell r="A8604" t="str">
            <v>T369</v>
          </cell>
          <cell r="B8604" t="str">
            <v>ANTIBIOTICOS SISTEMICOS, NO ESPECIFICADOS</v>
          </cell>
          <cell r="C8604" t="str">
            <v>00</v>
          </cell>
        </row>
        <row r="8605">
          <cell r="A8605" t="str">
            <v>T37</v>
          </cell>
          <cell r="B8605" t="str">
            <v>ENVENENAMIENTO POR OTROS ANTIINFECCIOSOS Y ANTIPARASITARIOS SISTEMICOS</v>
          </cell>
          <cell r="C8605" t="str">
            <v>00</v>
          </cell>
        </row>
        <row r="8606">
          <cell r="A8606" t="str">
            <v>T370</v>
          </cell>
          <cell r="B8606" t="str">
            <v>SULFANAMIDAS</v>
          </cell>
          <cell r="C8606" t="str">
            <v>00</v>
          </cell>
        </row>
        <row r="8607">
          <cell r="A8607" t="str">
            <v>T371</v>
          </cell>
          <cell r="B8607" t="str">
            <v>DROGAS ANTIMICOBACTERIANAS</v>
          </cell>
          <cell r="C8607" t="str">
            <v>00</v>
          </cell>
        </row>
        <row r="8608">
          <cell r="A8608" t="str">
            <v>T372</v>
          </cell>
          <cell r="B8608" t="str">
            <v>ANTIPALUDICOS Y DROGAS DE ACCION COTRA OTROS PROTOZOARIOS SANGUINEOS</v>
          </cell>
          <cell r="C8608" t="str">
            <v>00</v>
          </cell>
        </row>
        <row r="8609">
          <cell r="A8609" t="str">
            <v>T373</v>
          </cell>
          <cell r="B8609" t="str">
            <v>OTRAS DROGAS ANTIPROTOZOATIOS</v>
          </cell>
          <cell r="C8609" t="str">
            <v>00</v>
          </cell>
        </row>
        <row r="8610">
          <cell r="A8610" t="str">
            <v>T374</v>
          </cell>
          <cell r="B8610" t="str">
            <v>ANTIHELMINTICOS</v>
          </cell>
          <cell r="C8610" t="str">
            <v>00</v>
          </cell>
        </row>
        <row r="8611">
          <cell r="A8611" t="str">
            <v>T375</v>
          </cell>
          <cell r="B8611" t="str">
            <v>DROGAS ANTIVIRALES</v>
          </cell>
          <cell r="C8611" t="str">
            <v>00</v>
          </cell>
        </row>
        <row r="8612">
          <cell r="A8612" t="str">
            <v>T378</v>
          </cell>
          <cell r="B8612" t="str">
            <v>OTROS ANTIIFECCIOSOS Y ANTIPARASITARIOS SISTEMICOS ESPECIFICADOS</v>
          </cell>
          <cell r="C8612" t="str">
            <v>00</v>
          </cell>
        </row>
        <row r="8613">
          <cell r="A8613" t="str">
            <v>T379</v>
          </cell>
          <cell r="B8613" t="str">
            <v>ANTIINFECCIOSOS Y ANTIPARASITARIOS SISTEMICOS, NO ESPECIFICADOS</v>
          </cell>
          <cell r="C8613" t="str">
            <v>00</v>
          </cell>
        </row>
        <row r="8614">
          <cell r="A8614" t="str">
            <v>T38</v>
          </cell>
          <cell r="B8614" t="str">
            <v>ENVEN. POR HORMONAS Y SUS SUSTITUTOS Y ANTAGONICOS SINTETICOS, NO CLAS</v>
          </cell>
          <cell r="C8614" t="str">
            <v>00</v>
          </cell>
        </row>
        <row r="8615">
          <cell r="A8615" t="str">
            <v>T380</v>
          </cell>
          <cell r="B8615" t="str">
            <v>GLUCOCORTICOIDES Y ANALOGOS SINTETICOS</v>
          </cell>
          <cell r="C8615" t="str">
            <v>00</v>
          </cell>
        </row>
        <row r="8616">
          <cell r="A8616" t="str">
            <v>T381</v>
          </cell>
          <cell r="B8616" t="str">
            <v>HORMONAS TIROIDEAS Y SUSTITUTOS</v>
          </cell>
          <cell r="C8616" t="str">
            <v>00</v>
          </cell>
        </row>
        <row r="8617">
          <cell r="A8617" t="str">
            <v>T382</v>
          </cell>
          <cell r="B8617" t="str">
            <v>DROGAS ANTITIROIDEAS</v>
          </cell>
          <cell r="C8617" t="str">
            <v>00</v>
          </cell>
        </row>
        <row r="8618">
          <cell r="A8618" t="str">
            <v>T383</v>
          </cell>
          <cell r="B8618" t="str">
            <v>INSULINA Y DROGAS HIPOGLUCEMIANTES ORALES (ANTIDIABETICAS)</v>
          </cell>
          <cell r="C8618" t="str">
            <v>00</v>
          </cell>
        </row>
        <row r="8619">
          <cell r="A8619" t="str">
            <v>T384</v>
          </cell>
          <cell r="B8619" t="str">
            <v>ANTICONCEPTIVOS ORALES</v>
          </cell>
          <cell r="C8619" t="str">
            <v>00</v>
          </cell>
        </row>
        <row r="8620">
          <cell r="A8620" t="str">
            <v>T385</v>
          </cell>
          <cell r="B8620" t="str">
            <v>OTROS ESTROGENOS Y PROGESTOGENOS</v>
          </cell>
          <cell r="C8620" t="str">
            <v>00</v>
          </cell>
        </row>
        <row r="8621">
          <cell r="A8621" t="str">
            <v>T386</v>
          </cell>
          <cell r="B8621" t="str">
            <v>ANTIGONADOTROFINAS, ANTIESTROGENOS Y ANTIANDROGENOS, NO CLASIF. EN OTR</v>
          </cell>
          <cell r="C8621" t="str">
            <v>00</v>
          </cell>
        </row>
        <row r="8622">
          <cell r="A8622" t="str">
            <v>T387</v>
          </cell>
          <cell r="B8622" t="str">
            <v>ANDROGENOS Y SUS CONGENERES ANABOLICOS</v>
          </cell>
          <cell r="C8622" t="str">
            <v>00</v>
          </cell>
        </row>
        <row r="8623">
          <cell r="A8623" t="str">
            <v>T388</v>
          </cell>
          <cell r="B8623" t="str">
            <v>OTRAS HORMONAS Y SUSTITUTOS SINTETICOS Y LOS NO ESPECIFICADOS</v>
          </cell>
          <cell r="C8623" t="str">
            <v>00</v>
          </cell>
        </row>
        <row r="8624">
          <cell r="A8624" t="str">
            <v>T389</v>
          </cell>
          <cell r="B8624" t="str">
            <v>OTROS ANTAGONISTAS DE LAS HORMONAS Y LOS NO ESPECIFICADOS</v>
          </cell>
          <cell r="C8624" t="str">
            <v>00</v>
          </cell>
        </row>
        <row r="8625">
          <cell r="A8625" t="str">
            <v>T39</v>
          </cell>
          <cell r="B8625" t="str">
            <v>ENVENEN. POR ANALGESICOS NO NARCOTICOS, ANTIPIRETICOS Y ANTIRREUMATICO</v>
          </cell>
          <cell r="C8625" t="str">
            <v>00</v>
          </cell>
        </row>
        <row r="8626">
          <cell r="A8626" t="str">
            <v>T390</v>
          </cell>
          <cell r="B8626" t="str">
            <v>SALICILATOS</v>
          </cell>
          <cell r="C8626" t="str">
            <v>00</v>
          </cell>
        </row>
        <row r="8627">
          <cell r="A8627" t="str">
            <v>T391</v>
          </cell>
          <cell r="B8627" t="str">
            <v>DERIVADOS DEL PARAAMINOFENOL</v>
          </cell>
          <cell r="C8627" t="str">
            <v>00</v>
          </cell>
        </row>
        <row r="8628">
          <cell r="A8628" t="str">
            <v>T392</v>
          </cell>
          <cell r="B8628" t="str">
            <v>DERIVADOS DE LA PIRAZOLONA</v>
          </cell>
          <cell r="C8628" t="str">
            <v>00</v>
          </cell>
        </row>
        <row r="8629">
          <cell r="A8629" t="str">
            <v>T393</v>
          </cell>
          <cell r="B8629" t="str">
            <v>OTRAS DROGAS ANTIINFLAMATORIAS NO ESTEROIDEAS (DAINE)</v>
          </cell>
          <cell r="C8629" t="str">
            <v>00</v>
          </cell>
        </row>
        <row r="8630">
          <cell r="A8630" t="str">
            <v>T394</v>
          </cell>
          <cell r="B8630" t="str">
            <v>ANTIRREUMATICOS, NO CLASIFICADOS EN OTRA PARTE</v>
          </cell>
          <cell r="C8630" t="str">
            <v>00</v>
          </cell>
        </row>
        <row r="8631">
          <cell r="A8631" t="str">
            <v>T398</v>
          </cell>
          <cell r="B8631" t="str">
            <v>OTROS ANALGESICOS NO NARCOTICOS Y ANTIPIRETICOS, NO CLASIF. EN OTRA PA</v>
          </cell>
          <cell r="C8631" t="str">
            <v>00</v>
          </cell>
        </row>
        <row r="8632">
          <cell r="A8632" t="str">
            <v>T399</v>
          </cell>
          <cell r="B8632" t="str">
            <v>ANALGESICOS NO NARCOTICOS, ANTIPIRETICOS Y ANTIRREUM. NO ESPECIFICADOS</v>
          </cell>
          <cell r="C8632" t="str">
            <v>00</v>
          </cell>
        </row>
        <row r="8633">
          <cell r="A8633" t="str">
            <v>T40</v>
          </cell>
          <cell r="B8633" t="str">
            <v>ENVENENAMIENTO POR NARCOTICOS Y PSICODISLEPTICOS (ALUCINOGENOS)</v>
          </cell>
          <cell r="C8633" t="str">
            <v>00</v>
          </cell>
        </row>
        <row r="8634">
          <cell r="A8634" t="str">
            <v>T400</v>
          </cell>
          <cell r="B8634" t="str">
            <v>OPIO</v>
          </cell>
          <cell r="C8634" t="str">
            <v>00</v>
          </cell>
        </row>
        <row r="8635">
          <cell r="A8635" t="str">
            <v>T401</v>
          </cell>
          <cell r="B8635" t="str">
            <v>HEROINA</v>
          </cell>
          <cell r="C8635" t="str">
            <v>00</v>
          </cell>
        </row>
        <row r="8636">
          <cell r="A8636" t="str">
            <v>T402</v>
          </cell>
          <cell r="B8636" t="str">
            <v>OTROS OPIACEOS</v>
          </cell>
          <cell r="C8636" t="str">
            <v>00</v>
          </cell>
        </row>
        <row r="8637">
          <cell r="A8637" t="str">
            <v>T403</v>
          </cell>
          <cell r="B8637" t="str">
            <v>METADONA</v>
          </cell>
          <cell r="C8637" t="str">
            <v>00</v>
          </cell>
        </row>
        <row r="8638">
          <cell r="A8638" t="str">
            <v>T404</v>
          </cell>
          <cell r="B8638" t="str">
            <v>OTROS NARCOTICOS SINTETICOS</v>
          </cell>
          <cell r="C8638" t="str">
            <v>00</v>
          </cell>
        </row>
        <row r="8639">
          <cell r="A8639" t="str">
            <v>T405</v>
          </cell>
          <cell r="B8639" t="str">
            <v>COCAINA</v>
          </cell>
          <cell r="C8639" t="str">
            <v>00</v>
          </cell>
        </row>
        <row r="8640">
          <cell r="A8640" t="str">
            <v>T406</v>
          </cell>
          <cell r="B8640" t="str">
            <v>OTROS NARCOTICOS Y LOS NO ESPECIFICADOS</v>
          </cell>
          <cell r="C8640" t="str">
            <v>00</v>
          </cell>
        </row>
        <row r="8641">
          <cell r="A8641" t="str">
            <v>T407</v>
          </cell>
          <cell r="B8641" t="str">
            <v>CANNABIS (DERIVADOS)</v>
          </cell>
          <cell r="C8641" t="str">
            <v>00</v>
          </cell>
        </row>
        <row r="8642">
          <cell r="A8642" t="str">
            <v>T408</v>
          </cell>
          <cell r="B8642" t="str">
            <v>ACIDO LISERGICO (LSD)</v>
          </cell>
          <cell r="C8642" t="str">
            <v>00</v>
          </cell>
        </row>
        <row r="8643">
          <cell r="A8643" t="str">
            <v>T409</v>
          </cell>
          <cell r="B8643" t="str">
            <v>OTROS PSICODISLEPTICOSY LOS NO ESPECIFICADOS</v>
          </cell>
          <cell r="C8643" t="str">
            <v>00</v>
          </cell>
        </row>
        <row r="8644">
          <cell r="A8644" t="str">
            <v>T41</v>
          </cell>
          <cell r="B8644" t="str">
            <v>ENVENENAMIENTO POR ANESTESICOS Y GASES TERAPEUTICOS</v>
          </cell>
          <cell r="C8644" t="str">
            <v>00</v>
          </cell>
        </row>
        <row r="8645">
          <cell r="A8645" t="str">
            <v>T410</v>
          </cell>
          <cell r="B8645" t="str">
            <v>ANESTESICOS POR INHALACION</v>
          </cell>
          <cell r="C8645" t="str">
            <v>00</v>
          </cell>
        </row>
        <row r="8646">
          <cell r="A8646" t="str">
            <v>T411</v>
          </cell>
          <cell r="B8646" t="str">
            <v>ANESTESICOS INTRAVENOSOS</v>
          </cell>
          <cell r="C8646" t="str">
            <v>00</v>
          </cell>
        </row>
        <row r="8647">
          <cell r="A8647" t="str">
            <v>T412</v>
          </cell>
          <cell r="B8647" t="str">
            <v>OTROS ANESTESICOS GENERALES Y LOS NO ESPECIFICADOS</v>
          </cell>
          <cell r="C8647" t="str">
            <v>00</v>
          </cell>
        </row>
        <row r="8648">
          <cell r="A8648" t="str">
            <v>T413</v>
          </cell>
          <cell r="B8648" t="str">
            <v>ANESTESICOS LOCALES</v>
          </cell>
          <cell r="C8648" t="str">
            <v>00</v>
          </cell>
        </row>
        <row r="8649">
          <cell r="A8649" t="str">
            <v>T414</v>
          </cell>
          <cell r="B8649" t="str">
            <v>ANESTESICOS, NO ESPECIFICADOS</v>
          </cell>
          <cell r="C8649" t="str">
            <v>00</v>
          </cell>
        </row>
        <row r="8650">
          <cell r="A8650" t="str">
            <v>T415</v>
          </cell>
          <cell r="B8650" t="str">
            <v>GASES TERAPEUTICOS</v>
          </cell>
          <cell r="C8650" t="str">
            <v>00</v>
          </cell>
        </row>
        <row r="8651">
          <cell r="A8651" t="str">
            <v>T42</v>
          </cell>
          <cell r="B8651" t="str">
            <v>ENVEN. POR ANTIEPILEPTICOS, HIPNOTICOS-SEDANTES Y DROGAS ANTIPARKINSO</v>
          </cell>
          <cell r="C8651" t="str">
            <v>00</v>
          </cell>
        </row>
        <row r="8652">
          <cell r="A8652" t="str">
            <v>T420</v>
          </cell>
          <cell r="B8652" t="str">
            <v>DERIVADOS DE LA HIDANTOINA</v>
          </cell>
          <cell r="C8652" t="str">
            <v>00</v>
          </cell>
        </row>
        <row r="8653">
          <cell r="A8653" t="str">
            <v>T421</v>
          </cell>
          <cell r="B8653" t="str">
            <v>IMINOSTILBENOS</v>
          </cell>
          <cell r="C8653" t="str">
            <v>00</v>
          </cell>
        </row>
        <row r="8654">
          <cell r="A8654" t="str">
            <v>T422</v>
          </cell>
          <cell r="B8654" t="str">
            <v>SUCCINAMIDAS Y DERIVADOS DE LA OXAZOLIDINA</v>
          </cell>
          <cell r="C8654" t="str">
            <v>00</v>
          </cell>
        </row>
        <row r="8655">
          <cell r="A8655" t="str">
            <v>T423</v>
          </cell>
          <cell r="B8655" t="str">
            <v>BARBITURICOS</v>
          </cell>
          <cell r="C8655" t="str">
            <v>00</v>
          </cell>
        </row>
        <row r="8656">
          <cell r="A8656" t="str">
            <v>T424</v>
          </cell>
          <cell r="B8656" t="str">
            <v>BENZODIAZEPINAS</v>
          </cell>
          <cell r="C8656" t="str">
            <v>00</v>
          </cell>
        </row>
        <row r="8657">
          <cell r="A8657" t="str">
            <v>T425</v>
          </cell>
          <cell r="B8657" t="str">
            <v>ANTIEPILEPTICOS MIXTOS, NO CLASIFICADOS EN OTRA PARTE</v>
          </cell>
          <cell r="C8657" t="str">
            <v>00</v>
          </cell>
        </row>
        <row r="8658">
          <cell r="A8658" t="str">
            <v>T426</v>
          </cell>
          <cell r="B8658" t="str">
            <v>OTROS ANTIEPILEPTICOS Y DROGAS HIPNOTICO-SEDANTES</v>
          </cell>
          <cell r="C8658" t="str">
            <v>00</v>
          </cell>
        </row>
        <row r="8659">
          <cell r="A8659" t="str">
            <v>T427</v>
          </cell>
          <cell r="B8659" t="str">
            <v>ANTIEPILEPTICOS Y DROGAS HIPNOTICO-SEDANTES, NO ESPECIFICADOS</v>
          </cell>
          <cell r="C8659" t="str">
            <v>00</v>
          </cell>
        </row>
        <row r="8660">
          <cell r="A8660" t="str">
            <v>T428</v>
          </cell>
          <cell r="B8660" t="str">
            <v>DROGAS ANTIPARKINSONIANAS Y OTROS DEPRESORES DEL TONO MUSCULAR CENTRAL</v>
          </cell>
          <cell r="C8660" t="str">
            <v>00</v>
          </cell>
        </row>
        <row r="8661">
          <cell r="A8661" t="str">
            <v>T43</v>
          </cell>
          <cell r="B8661" t="str">
            <v>ENVENENAMIENTO POR PSICOTROPICOS, NO CLASIFICADOS EN OTRA PARTE</v>
          </cell>
          <cell r="C8661" t="str">
            <v>00</v>
          </cell>
        </row>
        <row r="8662">
          <cell r="A8662" t="str">
            <v>T430</v>
          </cell>
          <cell r="B8662" t="str">
            <v>ANTIDEPRESIVOS TRICICLICOS Y TETRACICLICOS</v>
          </cell>
          <cell r="C8662" t="str">
            <v>00</v>
          </cell>
        </row>
        <row r="8663">
          <cell r="A8663" t="str">
            <v>T431</v>
          </cell>
          <cell r="B8663" t="str">
            <v>ANTIDEPRESIVOS INHIBIDORES DE LA MONOAMINOXIDASA</v>
          </cell>
          <cell r="C8663" t="str">
            <v>00</v>
          </cell>
        </row>
        <row r="8664">
          <cell r="A8664" t="str">
            <v>T432</v>
          </cell>
          <cell r="B8664" t="str">
            <v>OTROS ANTIDEPRESIVOS Y LOS NO ESPECIFICADOS</v>
          </cell>
          <cell r="C8664" t="str">
            <v>00</v>
          </cell>
        </row>
        <row r="8665">
          <cell r="A8665" t="str">
            <v>T433</v>
          </cell>
          <cell r="B8665" t="str">
            <v>ANTIPSICOTICOS Y NEUROLEPTICOS FENOTIACINICOS</v>
          </cell>
          <cell r="C8665" t="str">
            <v>00</v>
          </cell>
        </row>
        <row r="8666">
          <cell r="A8666" t="str">
            <v>T434</v>
          </cell>
          <cell r="B8666" t="str">
            <v>BUTIROFENONA Y NEUROLEPTICOS TIOXANTENICOS</v>
          </cell>
          <cell r="C8666" t="str">
            <v>00</v>
          </cell>
        </row>
        <row r="8667">
          <cell r="A8667" t="str">
            <v>T435</v>
          </cell>
          <cell r="B8667" t="str">
            <v>OTROS ANTIPSICOTICOS Y NEUROLEPTICOS Y LOS NO ESPECIFICADOS</v>
          </cell>
          <cell r="C8667" t="str">
            <v>00</v>
          </cell>
        </row>
        <row r="8668">
          <cell r="A8668" t="str">
            <v>T436</v>
          </cell>
          <cell r="B8668" t="str">
            <v>PSICOESTIMULANTES CON ABUSO POTENCIAL</v>
          </cell>
          <cell r="C8668" t="str">
            <v>00</v>
          </cell>
        </row>
        <row r="8669">
          <cell r="A8669" t="str">
            <v>T438</v>
          </cell>
          <cell r="B8669" t="str">
            <v>OTRAS DROGAS PSICOTROPICAS, NO CLASIFICADAS EN OTRA PARTE</v>
          </cell>
          <cell r="C8669" t="str">
            <v>00</v>
          </cell>
        </row>
        <row r="8670">
          <cell r="A8670" t="str">
            <v>T439</v>
          </cell>
          <cell r="B8670" t="str">
            <v>DROGAS PSICOTROPICA, NO ESPECIFICADA</v>
          </cell>
          <cell r="C8670" t="str">
            <v>00</v>
          </cell>
        </row>
        <row r="8671">
          <cell r="A8671" t="str">
            <v>T44</v>
          </cell>
          <cell r="B8671" t="str">
            <v>ENVEN. POR GROGAS QUE AFECTAN PRICIPAL/ EL SISTEMA NERVIOSO AUTONOMO</v>
          </cell>
          <cell r="C8671" t="str">
            <v>00</v>
          </cell>
        </row>
        <row r="8672">
          <cell r="A8672" t="str">
            <v>T440</v>
          </cell>
          <cell r="B8672" t="str">
            <v>AGENTES ANTICOLINESTERASA</v>
          </cell>
          <cell r="C8672" t="str">
            <v>00</v>
          </cell>
        </row>
        <row r="8673">
          <cell r="A8673" t="str">
            <v>T441</v>
          </cell>
          <cell r="B8673" t="str">
            <v>OTROS PARASIMPATICOMIMETICOS (COLINERGICOS)</v>
          </cell>
          <cell r="C8673" t="str">
            <v>00</v>
          </cell>
        </row>
        <row r="8674">
          <cell r="A8674" t="str">
            <v>T442</v>
          </cell>
          <cell r="B8674" t="str">
            <v>DROGAS BLOQUEADORAS GANGLIONARES, NO CLASIFICADAS EN OTRA PARTE</v>
          </cell>
          <cell r="C8674" t="str">
            <v>00</v>
          </cell>
        </row>
        <row r="8675">
          <cell r="A8675" t="str">
            <v>T443</v>
          </cell>
          <cell r="B8675" t="str">
            <v>OTROS PARASIMPAT. (ANTICOLINERGICOS Y ANTIMUS.) Y ESPASMOLITICOS, NO C</v>
          </cell>
          <cell r="C8675" t="str">
            <v>00</v>
          </cell>
        </row>
        <row r="8676">
          <cell r="A8676" t="str">
            <v>T444</v>
          </cell>
          <cell r="B8676" t="str">
            <v>AGONISTAS, PREDOMINANTE/ ALFA-ADRENERGICOS, NO CLASIFICADOS EN OTRA PA</v>
          </cell>
          <cell r="C8676" t="str">
            <v>00</v>
          </cell>
        </row>
        <row r="8677">
          <cell r="A8677" t="str">
            <v>T445</v>
          </cell>
          <cell r="B8677" t="str">
            <v>AGONISTAS, PREDOMINANTE/ BETA-ADRENERGICOS, NO CLASIFICADOS EN OTRA PA</v>
          </cell>
          <cell r="C8677" t="str">
            <v>00</v>
          </cell>
        </row>
        <row r="8678">
          <cell r="A8678" t="str">
            <v>T446</v>
          </cell>
          <cell r="B8678" t="str">
            <v>ANTAGONISTAS ALFA-ADRENERGICOS, NO CLASIFICADOS EN OTRA PARTE</v>
          </cell>
          <cell r="C8678" t="str">
            <v>00</v>
          </cell>
        </row>
        <row r="8679">
          <cell r="A8679" t="str">
            <v>T447</v>
          </cell>
          <cell r="B8679" t="str">
            <v>ANTAGONISTAS BETA-ADRENERGICOS, NO CLASIFICADOS EN OTRA PARTE</v>
          </cell>
          <cell r="C8679" t="str">
            <v>00</v>
          </cell>
        </row>
        <row r="8680">
          <cell r="A8680" t="str">
            <v>T448</v>
          </cell>
          <cell r="B8680" t="str">
            <v>AGENTES DE ACCION CENTRAL Y BLOQUEADORES NEURONALES ADRENERGICOS, NO C</v>
          </cell>
          <cell r="C8680" t="str">
            <v>00</v>
          </cell>
        </row>
        <row r="8681">
          <cell r="A8681" t="str">
            <v>T449</v>
          </cell>
          <cell r="B8681" t="str">
            <v>OTRAS DROGAS Y LAS NO ESPECIFICADAS QUE AFECTAN PRICIPAL/ EL SISTEMA N</v>
          </cell>
          <cell r="C8681" t="str">
            <v>00</v>
          </cell>
        </row>
        <row r="8682">
          <cell r="A8682" t="str">
            <v>T45</v>
          </cell>
          <cell r="B8682" t="str">
            <v>ENVEN. POR AGENTES PRICIPAL/ SISTEMICOS Y HEMATOLOGICOS, NO CLASIF. EN</v>
          </cell>
          <cell r="C8682" t="str">
            <v>00</v>
          </cell>
        </row>
        <row r="8683">
          <cell r="A8683" t="str">
            <v>T450</v>
          </cell>
          <cell r="B8683" t="str">
            <v>DROGAS ANTIALERGICAS Y ANTIEMETICAS</v>
          </cell>
          <cell r="C8683" t="str">
            <v>00</v>
          </cell>
        </row>
        <row r="8684">
          <cell r="A8684" t="str">
            <v>T451</v>
          </cell>
          <cell r="B8684" t="str">
            <v>DROGAS ANTINEOPLASICAS E INMUNOSUPRESORAS</v>
          </cell>
          <cell r="C8684" t="str">
            <v>00</v>
          </cell>
        </row>
        <row r="8685">
          <cell r="A8685" t="str">
            <v>T452</v>
          </cell>
          <cell r="B8685" t="str">
            <v>VITAMINAS, NO CLASIFICADAS EN OTRA PARTE</v>
          </cell>
          <cell r="C8685" t="str">
            <v>00</v>
          </cell>
        </row>
        <row r="8686">
          <cell r="A8686" t="str">
            <v>T453</v>
          </cell>
          <cell r="B8686" t="str">
            <v>ENZIMAS, NO CLASIFICADAS EN OTRA PARTE</v>
          </cell>
          <cell r="C8686" t="str">
            <v>00</v>
          </cell>
        </row>
        <row r="8687">
          <cell r="A8687" t="str">
            <v>T454</v>
          </cell>
          <cell r="B8687" t="str">
            <v>HIERRO Y SUS COMPUESTOS</v>
          </cell>
          <cell r="C8687" t="str">
            <v>00</v>
          </cell>
        </row>
        <row r="8688">
          <cell r="A8688" t="str">
            <v>T455</v>
          </cell>
          <cell r="B8688" t="str">
            <v>ANTICOAGULANTES</v>
          </cell>
          <cell r="C8688" t="str">
            <v>00</v>
          </cell>
        </row>
        <row r="8689">
          <cell r="A8689" t="str">
            <v>T456</v>
          </cell>
          <cell r="B8689" t="str">
            <v>DROGAS QUE AFECTAN LA FIBRINOLISIS</v>
          </cell>
          <cell r="C8689" t="str">
            <v>00</v>
          </cell>
        </row>
        <row r="8690">
          <cell r="A8690" t="str">
            <v>T457</v>
          </cell>
          <cell r="B8690" t="str">
            <v>ANTAGONISTAS DE ANTICOAGULANTES, VITAMINA K Y OTROS COAGULANTES</v>
          </cell>
          <cell r="C8690" t="str">
            <v>00</v>
          </cell>
        </row>
        <row r="8691">
          <cell r="A8691" t="str">
            <v>T458</v>
          </cell>
          <cell r="B8691" t="str">
            <v>OTROS AGENTES PRINCIPAL/ SISTEMICOS Y HEMATOLOGICOS</v>
          </cell>
          <cell r="C8691" t="str">
            <v>00</v>
          </cell>
        </row>
        <row r="8692">
          <cell r="A8692" t="str">
            <v>T459</v>
          </cell>
          <cell r="B8692" t="str">
            <v>AGENTES PRINCIPAL/ SISTEMICOS Y HEMATOLOGICOS, NO ESPECIFICADOS</v>
          </cell>
          <cell r="C8692" t="str">
            <v>00</v>
          </cell>
        </row>
        <row r="8693">
          <cell r="A8693" t="str">
            <v>T46</v>
          </cell>
          <cell r="B8693" t="str">
            <v>ENVENENAMIENTO POR AGENTES QUE AFECTAN PRICIPAL/ EL SISTEMA CARDIOVASC</v>
          </cell>
          <cell r="C8693" t="str">
            <v>00</v>
          </cell>
        </row>
        <row r="8694">
          <cell r="A8694" t="str">
            <v>T460</v>
          </cell>
          <cell r="B8694" t="str">
            <v>GLICOSIDOS CARDIOTONICOS Y MEDICAMENTOS DE ACCION SIMILAR</v>
          </cell>
          <cell r="C8694" t="str">
            <v>00</v>
          </cell>
        </row>
        <row r="8695">
          <cell r="A8695" t="str">
            <v>T461</v>
          </cell>
          <cell r="B8695" t="str">
            <v>BLOQUEADORES DEL CANAL DEL CALCIO</v>
          </cell>
          <cell r="C8695" t="str">
            <v>00</v>
          </cell>
        </row>
        <row r="8696">
          <cell r="A8696" t="str">
            <v>T462</v>
          </cell>
          <cell r="B8696" t="str">
            <v>OTRAS DROGAS ANTIARRITMICAS, NO CLASIFICADAS EN OTRA PARTE</v>
          </cell>
          <cell r="C8696" t="str">
            <v>00</v>
          </cell>
        </row>
        <row r="8697">
          <cell r="A8697" t="str">
            <v>T463</v>
          </cell>
          <cell r="B8697" t="str">
            <v>VASODILATADORES CORONARIOS, NO CLASIFICADOS EN OTRA PARTE</v>
          </cell>
          <cell r="C8697" t="str">
            <v>00</v>
          </cell>
        </row>
        <row r="8698">
          <cell r="A8698" t="str">
            <v>T464</v>
          </cell>
          <cell r="B8698" t="str">
            <v>INHIBIDORES DE LA ENZIMA CONVERTIDORA DE LA ANGIOTENSINA</v>
          </cell>
          <cell r="C8698" t="str">
            <v>00</v>
          </cell>
        </row>
        <row r="8699">
          <cell r="A8699" t="str">
            <v>T465</v>
          </cell>
          <cell r="B8699" t="str">
            <v>OTRAS DROGAS ANTIHIPERTENSIVAS, NO CLASIFICADAS EN OTRA PARTE</v>
          </cell>
          <cell r="C8699" t="str">
            <v>00</v>
          </cell>
        </row>
        <row r="8700">
          <cell r="A8700" t="str">
            <v>T466</v>
          </cell>
          <cell r="B8700" t="str">
            <v>DROGAS ANTILIPEMICAS Y ANTIARTERIOSCLEROTICAS</v>
          </cell>
          <cell r="C8700" t="str">
            <v>00</v>
          </cell>
        </row>
        <row r="8701">
          <cell r="A8701" t="str">
            <v>T467</v>
          </cell>
          <cell r="B8701" t="str">
            <v>VASODILATADORES PERIFERICOS</v>
          </cell>
          <cell r="C8701" t="str">
            <v>00</v>
          </cell>
        </row>
        <row r="8702">
          <cell r="A8702" t="str">
            <v>T468</v>
          </cell>
          <cell r="B8702" t="str">
            <v>DROGAS ANTIVARICOSAS, INCLUSIVE AGENTES ESCLEROSANTES</v>
          </cell>
          <cell r="C8702" t="str">
            <v>00</v>
          </cell>
        </row>
        <row r="8703">
          <cell r="A8703" t="str">
            <v>T469</v>
          </cell>
          <cell r="B8703" t="str">
            <v>OTROS AGENTES Y LOS NO ESPECIF. QUE AFECTAN PRINCIPAL/ EL SISTEMA CARD</v>
          </cell>
          <cell r="C8703" t="str">
            <v>00</v>
          </cell>
        </row>
        <row r="8704">
          <cell r="A8704" t="str">
            <v>T47</v>
          </cell>
          <cell r="B8704" t="str">
            <v>ENVENEN. POR AGENTES QUE AFECTAN PRICIPAL/ EL SISTEMA GASTROINTESTINAL</v>
          </cell>
          <cell r="C8704" t="str">
            <v>00</v>
          </cell>
        </row>
        <row r="8705">
          <cell r="A8705" t="str">
            <v>T470</v>
          </cell>
          <cell r="B8705" t="str">
            <v>ANTAGONISTAS DEL RECEPTOR H2 DE HISTAMONA</v>
          </cell>
          <cell r="C8705" t="str">
            <v>00</v>
          </cell>
        </row>
        <row r="8706">
          <cell r="A8706" t="str">
            <v>T471</v>
          </cell>
          <cell r="B8706" t="str">
            <v>OTRAS DROGAS ANTIACIDAS Y QUE INHIBEN LA SECRECION GASTRICA</v>
          </cell>
          <cell r="C8706" t="str">
            <v>00</v>
          </cell>
        </row>
        <row r="8707">
          <cell r="A8707" t="str">
            <v>T472</v>
          </cell>
          <cell r="B8707" t="str">
            <v>LAXANTES ESTIMULANTES</v>
          </cell>
          <cell r="C8707" t="str">
            <v>00</v>
          </cell>
        </row>
        <row r="8708">
          <cell r="A8708" t="str">
            <v>T473</v>
          </cell>
          <cell r="B8708" t="str">
            <v>LAXANTES SALINOS Y OSMOTICOS</v>
          </cell>
          <cell r="C8708" t="str">
            <v>00</v>
          </cell>
        </row>
        <row r="8709">
          <cell r="A8709" t="str">
            <v>T474</v>
          </cell>
          <cell r="B8709" t="str">
            <v>OTROS LAXANTES</v>
          </cell>
          <cell r="C8709" t="str">
            <v>00</v>
          </cell>
        </row>
        <row r="8710">
          <cell r="A8710" t="str">
            <v>T475</v>
          </cell>
          <cell r="B8710" t="str">
            <v>DIGESTIVOS</v>
          </cell>
          <cell r="C8710" t="str">
            <v>00</v>
          </cell>
        </row>
        <row r="8711">
          <cell r="A8711" t="str">
            <v>T476</v>
          </cell>
          <cell r="B8711" t="str">
            <v>DROGAS ANTIDIARREICAS</v>
          </cell>
          <cell r="C8711" t="str">
            <v>00</v>
          </cell>
        </row>
        <row r="8712">
          <cell r="A8712" t="str">
            <v>T477</v>
          </cell>
          <cell r="B8712" t="str">
            <v>EMETICOS</v>
          </cell>
          <cell r="C8712" t="str">
            <v>00</v>
          </cell>
        </row>
        <row r="8713">
          <cell r="A8713" t="str">
            <v>T478</v>
          </cell>
          <cell r="B8713" t="str">
            <v>OTROS AGENTES QUE AFECTAN PRICIPAL/ EL SISTEMA GASTROINTESTINAL</v>
          </cell>
          <cell r="C8713" t="str">
            <v>00</v>
          </cell>
        </row>
        <row r="8714">
          <cell r="A8714" t="str">
            <v>T479</v>
          </cell>
          <cell r="B8714" t="str">
            <v>AGENTES NO ESPECIF. QUE AFECTAN PRICIPAL/ EL SISTEMA GASTROINTESTINAL</v>
          </cell>
          <cell r="C8714" t="str">
            <v>00</v>
          </cell>
        </row>
        <row r="8715">
          <cell r="A8715" t="str">
            <v>T48</v>
          </cell>
          <cell r="B8715" t="str">
            <v>ENVENEN. POR AGENTES CON ACCION PRINCIPAL SOBRE LOS MUSCULOS LISOS Y E</v>
          </cell>
          <cell r="C8715" t="str">
            <v>00</v>
          </cell>
        </row>
        <row r="8716">
          <cell r="A8716" t="str">
            <v>T480</v>
          </cell>
          <cell r="B8716" t="str">
            <v>DROGAS OXITOCICAS</v>
          </cell>
          <cell r="C8716" t="str">
            <v>00</v>
          </cell>
        </row>
        <row r="8717">
          <cell r="A8717" t="str">
            <v>T481</v>
          </cell>
          <cell r="B8717" t="str">
            <v>RELAJANTES MUSCULOESQUELETICOS (AGENTES BLOQUEADORES NEUROMUSC.)</v>
          </cell>
          <cell r="C8717" t="str">
            <v>00</v>
          </cell>
        </row>
        <row r="8718">
          <cell r="A8718" t="str">
            <v>T482</v>
          </cell>
          <cell r="B8718" t="str">
            <v>OTROS MEDICAMENTOS Y LOS ESPECIFICADOS DE ACCION PRINCIPAL SOBRE LOS M</v>
          </cell>
          <cell r="C8718" t="str">
            <v>00</v>
          </cell>
        </row>
        <row r="8719">
          <cell r="A8719" t="str">
            <v>T483</v>
          </cell>
          <cell r="B8719" t="str">
            <v>ANTITUSIGENOS</v>
          </cell>
          <cell r="C8719" t="str">
            <v>00</v>
          </cell>
        </row>
        <row r="8720">
          <cell r="A8720" t="str">
            <v>T484</v>
          </cell>
          <cell r="B8720" t="str">
            <v>EXPECTORANTES</v>
          </cell>
          <cell r="C8720" t="str">
            <v>00</v>
          </cell>
        </row>
        <row r="8721">
          <cell r="A8721" t="str">
            <v>T485</v>
          </cell>
          <cell r="B8721" t="str">
            <v>DROGAS CONTRA EL CATARRO COMUN</v>
          </cell>
          <cell r="C8721" t="str">
            <v>00</v>
          </cell>
        </row>
        <row r="8722">
          <cell r="A8722" t="str">
            <v>T486</v>
          </cell>
          <cell r="B8722" t="str">
            <v>ANTIASMATICOS, NO CLASIFICADOS EN OTRA PARTE</v>
          </cell>
          <cell r="C8722" t="str">
            <v>00</v>
          </cell>
        </row>
        <row r="8723">
          <cell r="A8723" t="str">
            <v>T487</v>
          </cell>
          <cell r="B8723" t="str">
            <v>OTROS AGENTES Y LOS NO ESPECIF. DE ACCION PRINCIPAL SOBRE EL SISTEMA R</v>
          </cell>
          <cell r="C8723" t="str">
            <v>00</v>
          </cell>
        </row>
        <row r="8724">
          <cell r="A8724" t="str">
            <v>T49</v>
          </cell>
          <cell r="B8724" t="str">
            <v>ENVENEN. POR AGENT. TOPICOS QUE AFECTAN PRINCIPAL/ LA PIEL Y LAS MENBR</v>
          </cell>
          <cell r="C8724" t="str">
            <v>00</v>
          </cell>
        </row>
        <row r="8725">
          <cell r="A8725" t="str">
            <v>T490</v>
          </cell>
          <cell r="B8725" t="str">
            <v>DROGAS LOCALES ANTIMICOTICAS Y ANTIINFLAMATORIAS, NO CLASIF. EN OTRA P</v>
          </cell>
          <cell r="C8725" t="str">
            <v>00</v>
          </cell>
        </row>
        <row r="8726">
          <cell r="A8726" t="str">
            <v>T491</v>
          </cell>
          <cell r="B8726" t="str">
            <v>ANTIPRURITICOS</v>
          </cell>
          <cell r="C8726" t="str">
            <v>00</v>
          </cell>
        </row>
        <row r="8727">
          <cell r="A8727" t="str">
            <v>T492</v>
          </cell>
          <cell r="B8727" t="str">
            <v>ASTRIGENTES Y DETERGENTES LOCALES</v>
          </cell>
          <cell r="C8727" t="str">
            <v>00</v>
          </cell>
        </row>
        <row r="8728">
          <cell r="A8728" t="str">
            <v>T493</v>
          </cell>
          <cell r="B8728" t="str">
            <v>EMOLIENTES, DEMULCENTES Y PROTECTORES</v>
          </cell>
          <cell r="C8728" t="str">
            <v>00</v>
          </cell>
        </row>
        <row r="8729">
          <cell r="A8729" t="str">
            <v>T494</v>
          </cell>
          <cell r="B8729" t="str">
            <v>QUERATOLITICOS, QUERATOPLASTICOS, DROGAS Y OTRAS PREPARACIONES PARA EL</v>
          </cell>
          <cell r="C8729" t="str">
            <v>00</v>
          </cell>
        </row>
        <row r="8730">
          <cell r="A8730" t="str">
            <v>T495</v>
          </cell>
          <cell r="B8730" t="str">
            <v>DROGAS Y PREPARACIONES OFTALMOLOGICAS</v>
          </cell>
          <cell r="C8730" t="str">
            <v>00</v>
          </cell>
        </row>
        <row r="8731">
          <cell r="A8731" t="str">
            <v>T496</v>
          </cell>
          <cell r="B8731" t="str">
            <v>DROGAS Y PREPARACIONES OTORRINOLARINGOLOGICAS</v>
          </cell>
          <cell r="C8731" t="str">
            <v>00</v>
          </cell>
        </row>
        <row r="8732">
          <cell r="A8732" t="str">
            <v>T497</v>
          </cell>
          <cell r="B8732" t="str">
            <v>DROGAS DENTALES, APLICADAS TOPICAMENTE</v>
          </cell>
          <cell r="C8732" t="str">
            <v>00</v>
          </cell>
        </row>
        <row r="8733">
          <cell r="A8733" t="str">
            <v>T498</v>
          </cell>
          <cell r="B8733" t="str">
            <v>OTROS AGENTES TOPICOS</v>
          </cell>
          <cell r="C8733" t="str">
            <v>00</v>
          </cell>
        </row>
        <row r="8734">
          <cell r="A8734" t="str">
            <v>T499</v>
          </cell>
          <cell r="B8734" t="str">
            <v>AGENTES TOPICOS, NO ESPECIFICADOS</v>
          </cell>
          <cell r="C8734" t="str">
            <v>00</v>
          </cell>
        </row>
        <row r="8735">
          <cell r="A8735" t="str">
            <v>T50</v>
          </cell>
          <cell r="B8735" t="str">
            <v>ENVENEN. POR DIURETICOS Y OTRAS DROGAS, MEDICAMENTOS Y SUSTANCIAS BIOL</v>
          </cell>
          <cell r="C8735" t="str">
            <v>00</v>
          </cell>
        </row>
        <row r="8736">
          <cell r="A8736" t="str">
            <v>T500</v>
          </cell>
          <cell r="B8736" t="str">
            <v>MONERALOCORTICOIDES Y SUS ANTAGONISTAS</v>
          </cell>
          <cell r="C8736" t="str">
            <v>00</v>
          </cell>
        </row>
        <row r="8737">
          <cell r="A8737" t="str">
            <v>T501</v>
          </cell>
          <cell r="B8737" t="str">
            <v>DIURETICOS DEL ASA (DINTEL ALTO)</v>
          </cell>
          <cell r="C8737" t="str">
            <v>00</v>
          </cell>
        </row>
        <row r="8738">
          <cell r="A8738" t="str">
            <v>T502</v>
          </cell>
          <cell r="B8738" t="str">
            <v>ANHIBIDORES DE LA ANHIDRASA DEL ACIDO CARBONICO, BENZOTIAZIDAS Y OTROS</v>
          </cell>
          <cell r="C8738" t="str">
            <v>00</v>
          </cell>
        </row>
        <row r="8739">
          <cell r="A8739" t="str">
            <v>T503</v>
          </cell>
          <cell r="B8739" t="str">
            <v>AGENTES DEL EQUILIBRIO HIDROLITICO. ELECTROLITICO Y CALORICO</v>
          </cell>
          <cell r="C8739" t="str">
            <v>00</v>
          </cell>
        </row>
        <row r="8740">
          <cell r="A8740" t="str">
            <v>T504</v>
          </cell>
          <cell r="B8740" t="str">
            <v>DROGAS QUE AFECTAN EL METABOLISMO DEL ACIDO URICO</v>
          </cell>
          <cell r="C8740" t="str">
            <v>00</v>
          </cell>
        </row>
        <row r="8741">
          <cell r="A8741" t="str">
            <v>T505</v>
          </cell>
          <cell r="B8741" t="str">
            <v>DEPRESORES DEL APETITO</v>
          </cell>
          <cell r="C8741" t="str">
            <v>00</v>
          </cell>
        </row>
        <row r="8742">
          <cell r="A8742" t="str">
            <v>T506</v>
          </cell>
          <cell r="B8742" t="str">
            <v>ANTIDOTOS Y AGENTES QUELANTES, NO CLASIFICADOS EN OTRA PARTE</v>
          </cell>
          <cell r="C8742" t="str">
            <v>00</v>
          </cell>
        </row>
        <row r="8743">
          <cell r="A8743" t="str">
            <v>T507</v>
          </cell>
          <cell r="B8743" t="str">
            <v>ANALEPTICOS Y ANTAGONISTAS DEL OPIO</v>
          </cell>
          <cell r="C8743" t="str">
            <v>00</v>
          </cell>
        </row>
        <row r="8744">
          <cell r="A8744" t="str">
            <v>T508</v>
          </cell>
          <cell r="B8744" t="str">
            <v>AGENTES DIAGNOSTICOS</v>
          </cell>
          <cell r="C8744" t="str">
            <v>00</v>
          </cell>
        </row>
        <row r="8745">
          <cell r="A8745" t="str">
            <v>T509</v>
          </cell>
          <cell r="B8745" t="str">
            <v>OTRAS DROGAS Y SUSTANCIAS BIOLOGICAS, Y LAS NO ESPECIFICADAS</v>
          </cell>
          <cell r="C8745" t="str">
            <v>00</v>
          </cell>
        </row>
        <row r="8746">
          <cell r="A8746" t="str">
            <v>T51</v>
          </cell>
          <cell r="B8746" t="str">
            <v>EFECTO TOXICO DEL ALCOHOL</v>
          </cell>
          <cell r="C8746" t="str">
            <v>00</v>
          </cell>
        </row>
        <row r="8747">
          <cell r="A8747" t="str">
            <v>T510</v>
          </cell>
          <cell r="B8747" t="str">
            <v>ETANOL</v>
          </cell>
          <cell r="C8747" t="str">
            <v>00</v>
          </cell>
        </row>
        <row r="8748">
          <cell r="A8748" t="str">
            <v>T511</v>
          </cell>
          <cell r="B8748" t="str">
            <v>METANOL</v>
          </cell>
          <cell r="C8748" t="str">
            <v>00</v>
          </cell>
        </row>
        <row r="8749">
          <cell r="A8749" t="str">
            <v>T512</v>
          </cell>
          <cell r="B8749" t="str">
            <v>PROPANOL-2</v>
          </cell>
          <cell r="C8749" t="str">
            <v>00</v>
          </cell>
        </row>
        <row r="8750">
          <cell r="A8750" t="str">
            <v>T513</v>
          </cell>
          <cell r="B8750" t="str">
            <v>LICOR DE ALCOHOL INSUFICIENTEMENTE DESTILADO</v>
          </cell>
          <cell r="C8750" t="str">
            <v>00</v>
          </cell>
        </row>
        <row r="8751">
          <cell r="A8751" t="str">
            <v>T518</v>
          </cell>
          <cell r="B8751" t="str">
            <v>OTROS ALCOHOLES</v>
          </cell>
          <cell r="C8751" t="str">
            <v>00</v>
          </cell>
        </row>
        <row r="8752">
          <cell r="A8752" t="str">
            <v>T519</v>
          </cell>
          <cell r="B8752" t="str">
            <v>ALCOHOL, NO ESPECIFICADO</v>
          </cell>
          <cell r="C8752" t="str">
            <v>00</v>
          </cell>
        </row>
        <row r="8753">
          <cell r="A8753" t="str">
            <v>T52</v>
          </cell>
          <cell r="B8753" t="str">
            <v>EFECTO TOXICO DE DISOLVENTES ORGANICOS</v>
          </cell>
          <cell r="C8753" t="str">
            <v>00</v>
          </cell>
        </row>
        <row r="8754">
          <cell r="A8754" t="str">
            <v>T520</v>
          </cell>
          <cell r="B8754" t="str">
            <v>PRODUCTOS DEL PETROLEO</v>
          </cell>
          <cell r="C8754" t="str">
            <v>00</v>
          </cell>
        </row>
        <row r="8755">
          <cell r="A8755" t="str">
            <v>T521</v>
          </cell>
          <cell r="B8755" t="str">
            <v>BENCENO</v>
          </cell>
          <cell r="C8755" t="str">
            <v>00</v>
          </cell>
        </row>
        <row r="8756">
          <cell r="A8756" t="str">
            <v>T522</v>
          </cell>
          <cell r="B8756" t="str">
            <v>HOMOLOGOS DEL BENCENO</v>
          </cell>
          <cell r="C8756" t="str">
            <v>00</v>
          </cell>
        </row>
        <row r="8757">
          <cell r="A8757" t="str">
            <v>T523</v>
          </cell>
          <cell r="B8757" t="str">
            <v>GLICOLES</v>
          </cell>
          <cell r="C8757" t="str">
            <v>00</v>
          </cell>
        </row>
        <row r="8758">
          <cell r="A8758" t="str">
            <v>T524</v>
          </cell>
          <cell r="B8758" t="str">
            <v>CETONAS</v>
          </cell>
          <cell r="C8758" t="str">
            <v>00</v>
          </cell>
        </row>
        <row r="8759">
          <cell r="A8759" t="str">
            <v>T528</v>
          </cell>
          <cell r="B8759" t="str">
            <v>OTROS DISOLVENTES ORGANICOS</v>
          </cell>
          <cell r="C8759" t="str">
            <v>00</v>
          </cell>
        </row>
        <row r="8760">
          <cell r="A8760" t="str">
            <v>T529</v>
          </cell>
          <cell r="B8760" t="str">
            <v>DISOLVENTES ORGANICOS, NO ESPECIFICADOS</v>
          </cell>
          <cell r="C8760" t="str">
            <v>00</v>
          </cell>
        </row>
        <row r="8761">
          <cell r="A8761" t="str">
            <v>T53</v>
          </cell>
          <cell r="B8761" t="str">
            <v>EFECTO TOXICO DE LOS DERIVADOS HALOGENADOS DE LOS HIDROCARBUROS</v>
          </cell>
          <cell r="C8761" t="str">
            <v>00</v>
          </cell>
        </row>
        <row r="8762">
          <cell r="A8762" t="str">
            <v>T530</v>
          </cell>
          <cell r="B8762" t="str">
            <v>TETRACLORURO DE CARBONO</v>
          </cell>
          <cell r="C8762" t="str">
            <v>00</v>
          </cell>
        </row>
        <row r="8763">
          <cell r="A8763" t="str">
            <v>T531</v>
          </cell>
          <cell r="B8763" t="str">
            <v>CLOROFORMO</v>
          </cell>
          <cell r="C8763" t="str">
            <v>00</v>
          </cell>
        </row>
        <row r="8764">
          <cell r="A8764" t="str">
            <v>T532</v>
          </cell>
          <cell r="B8764" t="str">
            <v>TRICLOROETILENO</v>
          </cell>
          <cell r="C8764" t="str">
            <v>00</v>
          </cell>
        </row>
        <row r="8765">
          <cell r="A8765" t="str">
            <v>T533</v>
          </cell>
          <cell r="B8765" t="str">
            <v>TETRACLOROETILENO</v>
          </cell>
          <cell r="C8765" t="str">
            <v>00</v>
          </cell>
        </row>
        <row r="8766">
          <cell r="A8766" t="str">
            <v>T534</v>
          </cell>
          <cell r="B8766" t="str">
            <v>DICLOROETANO</v>
          </cell>
          <cell r="C8766" t="str">
            <v>00</v>
          </cell>
        </row>
        <row r="8767">
          <cell r="A8767" t="str">
            <v>T535</v>
          </cell>
          <cell r="B8767" t="str">
            <v>CLOROFLUOROCARBUROS</v>
          </cell>
          <cell r="C8767" t="str">
            <v>00</v>
          </cell>
        </row>
        <row r="8768">
          <cell r="A8768" t="str">
            <v>T536</v>
          </cell>
          <cell r="B8768" t="str">
            <v>OTROS DERIVADOS HALOGENADOS DE HIDROCARBUROS ALIFATICOS</v>
          </cell>
          <cell r="C8768" t="str">
            <v>00</v>
          </cell>
        </row>
        <row r="8769">
          <cell r="A8769" t="str">
            <v>T537</v>
          </cell>
          <cell r="B8769" t="str">
            <v>OTROS DERIVADOS HALOGENADOS DE HIDROCARBUROS AROMATICOS</v>
          </cell>
          <cell r="C8769" t="str">
            <v>00</v>
          </cell>
        </row>
        <row r="8770">
          <cell r="A8770" t="str">
            <v>T539</v>
          </cell>
          <cell r="B8770" t="str">
            <v>DERIVADOS HALOGENADOS DE HIDROCARBUROS ALIFATICOS Y AROMT. NO ESP.</v>
          </cell>
          <cell r="C8770" t="str">
            <v>00</v>
          </cell>
        </row>
        <row r="8771">
          <cell r="A8771" t="str">
            <v>T54</v>
          </cell>
          <cell r="B8771" t="str">
            <v>EFECTO TOXICO DE SUSTANCIAS CORROSIVAS</v>
          </cell>
          <cell r="C8771" t="str">
            <v>00</v>
          </cell>
        </row>
        <row r="8772">
          <cell r="A8772" t="str">
            <v>T540</v>
          </cell>
          <cell r="B8772" t="str">
            <v>FENOL HOMOLOGOS DEL FENOL</v>
          </cell>
          <cell r="C8772" t="str">
            <v>00</v>
          </cell>
        </row>
        <row r="8773">
          <cell r="A8773" t="str">
            <v>T541</v>
          </cell>
          <cell r="B8773" t="str">
            <v>OTROS COMPUESTOS ORGANICOS CORROSIVOS</v>
          </cell>
          <cell r="C8773" t="str">
            <v>00</v>
          </cell>
        </row>
        <row r="8774">
          <cell r="A8774" t="str">
            <v>T542</v>
          </cell>
          <cell r="B8774" t="str">
            <v>ACIDOS CORROSIVOS Y SUSTANCIAS ACIDAS SIMILARES</v>
          </cell>
          <cell r="C8774" t="str">
            <v>00</v>
          </cell>
        </row>
        <row r="8775">
          <cell r="A8775" t="str">
            <v>T543</v>
          </cell>
          <cell r="B8775" t="str">
            <v>ALCALIS CAUSTICOS Y SUSTANCIAS ALCALINAS SIMILARES</v>
          </cell>
          <cell r="C8775" t="str">
            <v>00</v>
          </cell>
        </row>
        <row r="8776">
          <cell r="A8776" t="str">
            <v>T549</v>
          </cell>
          <cell r="B8776" t="str">
            <v>EFECTO TOXICO DE SUSTANCIA CORROSIVA, NO ESPECIFICADA</v>
          </cell>
          <cell r="C8776" t="str">
            <v>00</v>
          </cell>
        </row>
        <row r="8777">
          <cell r="A8777" t="str">
            <v>T55</v>
          </cell>
          <cell r="B8777" t="str">
            <v>EFECTO TOXICO DE DETERGENTES Y JABONES</v>
          </cell>
          <cell r="C8777" t="str">
            <v>00</v>
          </cell>
        </row>
        <row r="8778">
          <cell r="A8778" t="str">
            <v>T56</v>
          </cell>
          <cell r="B8778" t="str">
            <v>EFECTO TOXICO DE METALES</v>
          </cell>
          <cell r="C8778" t="str">
            <v>00</v>
          </cell>
        </row>
        <row r="8779">
          <cell r="A8779" t="str">
            <v>T560</v>
          </cell>
          <cell r="B8779" t="str">
            <v>PLOMO Y SUS COMPUESTOS</v>
          </cell>
          <cell r="C8779" t="str">
            <v>00</v>
          </cell>
        </row>
        <row r="8780">
          <cell r="A8780" t="str">
            <v>T561</v>
          </cell>
          <cell r="B8780" t="str">
            <v>MERCURIO Y SUS COMPUESTOS</v>
          </cell>
          <cell r="C8780" t="str">
            <v>00</v>
          </cell>
        </row>
        <row r="8781">
          <cell r="A8781" t="str">
            <v>T562</v>
          </cell>
          <cell r="B8781" t="str">
            <v>CROMO Y SUS COMPUESTOS</v>
          </cell>
          <cell r="C8781" t="str">
            <v>00</v>
          </cell>
        </row>
        <row r="8782">
          <cell r="A8782" t="str">
            <v>T563</v>
          </cell>
          <cell r="B8782" t="str">
            <v>CADMIO Y SUS COMPUESTOS</v>
          </cell>
          <cell r="C8782" t="str">
            <v>00</v>
          </cell>
        </row>
        <row r="8783">
          <cell r="A8783" t="str">
            <v>T564</v>
          </cell>
          <cell r="B8783" t="str">
            <v>COBRE Y SUS COMPUESTOS</v>
          </cell>
          <cell r="C8783" t="str">
            <v>00</v>
          </cell>
        </row>
        <row r="8784">
          <cell r="A8784" t="str">
            <v>T565</v>
          </cell>
          <cell r="B8784" t="str">
            <v>ZINC Y SUS COMPUESTOS</v>
          </cell>
          <cell r="C8784" t="str">
            <v>00</v>
          </cell>
        </row>
        <row r="8785">
          <cell r="A8785" t="str">
            <v>T566</v>
          </cell>
          <cell r="B8785" t="str">
            <v>ESTAÑO Y SUS COMPUESTOS</v>
          </cell>
          <cell r="C8785" t="str">
            <v>00</v>
          </cell>
        </row>
        <row r="8786">
          <cell r="A8786" t="str">
            <v>T567</v>
          </cell>
          <cell r="B8786" t="str">
            <v>BERILIO Y SUS COMPUESTOS</v>
          </cell>
          <cell r="C8786" t="str">
            <v>00</v>
          </cell>
        </row>
        <row r="8787">
          <cell r="A8787" t="str">
            <v>T568</v>
          </cell>
          <cell r="B8787" t="str">
            <v>OTROS METALES</v>
          </cell>
          <cell r="C8787" t="str">
            <v>00</v>
          </cell>
        </row>
        <row r="8788">
          <cell r="A8788" t="str">
            <v>T569</v>
          </cell>
          <cell r="B8788" t="str">
            <v>METAL, NO ESPECIFICADO</v>
          </cell>
          <cell r="C8788" t="str">
            <v>00</v>
          </cell>
        </row>
        <row r="8789">
          <cell r="A8789" t="str">
            <v>T57</v>
          </cell>
          <cell r="B8789" t="str">
            <v>EFECTO TOXICO DE OTRAS SUSTANCIAS INORGANICAS</v>
          </cell>
          <cell r="C8789" t="str">
            <v>00</v>
          </cell>
        </row>
        <row r="8790">
          <cell r="A8790" t="str">
            <v>T570</v>
          </cell>
          <cell r="B8790" t="str">
            <v>ARSENICO Y SUS COMPUESTOS</v>
          </cell>
          <cell r="C8790" t="str">
            <v>00</v>
          </cell>
        </row>
        <row r="8791">
          <cell r="A8791" t="str">
            <v>T571</v>
          </cell>
          <cell r="B8791" t="str">
            <v>FOSFORO Y SUS COMPUESTOS</v>
          </cell>
          <cell r="C8791" t="str">
            <v>00</v>
          </cell>
        </row>
        <row r="8792">
          <cell r="A8792" t="str">
            <v>T572</v>
          </cell>
          <cell r="B8792" t="str">
            <v>MANGANESO Y SUS COMPUESTOS</v>
          </cell>
          <cell r="C8792" t="str">
            <v>00</v>
          </cell>
        </row>
        <row r="8793">
          <cell r="A8793" t="str">
            <v>T573</v>
          </cell>
          <cell r="B8793" t="str">
            <v>ACIDO CIANHIDRICO</v>
          </cell>
          <cell r="C8793" t="str">
            <v>00</v>
          </cell>
        </row>
        <row r="8794">
          <cell r="A8794" t="str">
            <v>T578</v>
          </cell>
          <cell r="B8794" t="str">
            <v>OTRAS SUSTANCIAS INORGANICAS, ESPECIFICADAS</v>
          </cell>
          <cell r="C8794" t="str">
            <v>00</v>
          </cell>
        </row>
        <row r="8795">
          <cell r="A8795" t="str">
            <v>T579</v>
          </cell>
          <cell r="B8795" t="str">
            <v>SUSTANCIAS INORGANICAS, NO ESPECIFICADA</v>
          </cell>
          <cell r="C8795" t="str">
            <v>00</v>
          </cell>
        </row>
        <row r="8796">
          <cell r="A8796" t="str">
            <v>T58</v>
          </cell>
          <cell r="B8796" t="str">
            <v>EFECTO TOXICO DEL MONOXIDO DE CARBONO</v>
          </cell>
          <cell r="C8796" t="str">
            <v>00</v>
          </cell>
        </row>
        <row r="8797">
          <cell r="A8797" t="str">
            <v>T59</v>
          </cell>
          <cell r="B8797" t="str">
            <v>EFECTO TOXICO DE OTROS GASES, HUMOS Y VAPORES</v>
          </cell>
          <cell r="C8797" t="str">
            <v>00</v>
          </cell>
        </row>
        <row r="8798">
          <cell r="A8798" t="str">
            <v>T590</v>
          </cell>
          <cell r="B8798" t="str">
            <v>OXIDOS DE NITROGENO</v>
          </cell>
          <cell r="C8798" t="str">
            <v>00</v>
          </cell>
        </row>
        <row r="8799">
          <cell r="A8799" t="str">
            <v>T591</v>
          </cell>
          <cell r="B8799" t="str">
            <v>DIOXIDO DE SULFURO</v>
          </cell>
          <cell r="C8799" t="str">
            <v>00</v>
          </cell>
        </row>
        <row r="8800">
          <cell r="A8800" t="str">
            <v>T592</v>
          </cell>
          <cell r="B8800" t="str">
            <v>FORMALDEHIDO</v>
          </cell>
          <cell r="C8800" t="str">
            <v>00</v>
          </cell>
        </row>
        <row r="8801">
          <cell r="A8801" t="str">
            <v>T593</v>
          </cell>
          <cell r="B8801" t="str">
            <v>GAS LACRIMOGENO</v>
          </cell>
          <cell r="C8801" t="str">
            <v>00</v>
          </cell>
        </row>
        <row r="8802">
          <cell r="A8802" t="str">
            <v>T594</v>
          </cell>
          <cell r="B8802" t="str">
            <v>CLORO GASEOSO</v>
          </cell>
          <cell r="C8802" t="str">
            <v>00</v>
          </cell>
        </row>
        <row r="8803">
          <cell r="A8803" t="str">
            <v>T595</v>
          </cell>
          <cell r="B8803" t="str">
            <v>GAS DE FLUOR Y FLUORURO DE HIDROGENO</v>
          </cell>
          <cell r="C8803" t="str">
            <v>00</v>
          </cell>
        </row>
        <row r="8804">
          <cell r="A8804" t="str">
            <v>T596</v>
          </cell>
          <cell r="B8804" t="str">
            <v>SULFURO DE HIDROGENO</v>
          </cell>
          <cell r="C8804" t="str">
            <v>00</v>
          </cell>
        </row>
        <row r="8805">
          <cell r="A8805" t="str">
            <v>T597</v>
          </cell>
          <cell r="B8805" t="str">
            <v>DIOXIDO DE CARBONO</v>
          </cell>
          <cell r="C8805" t="str">
            <v>00</v>
          </cell>
        </row>
        <row r="8806">
          <cell r="A8806" t="str">
            <v>T598</v>
          </cell>
          <cell r="B8806" t="str">
            <v>OTROS GASES, Y VAPORES ESPECIFICADOS</v>
          </cell>
          <cell r="C8806" t="str">
            <v>00</v>
          </cell>
        </row>
        <row r="8807">
          <cell r="A8807" t="str">
            <v>T599</v>
          </cell>
          <cell r="B8807" t="str">
            <v>GASES, HUMOS Y VAPORES NO ESPECIFICADOS</v>
          </cell>
          <cell r="C8807" t="str">
            <v>00</v>
          </cell>
        </row>
        <row r="8808">
          <cell r="A8808" t="str">
            <v>T60</v>
          </cell>
          <cell r="B8808" t="str">
            <v>EFECTO TOXICO DE PLAGUICIDAS (PESTICIDAS)</v>
          </cell>
          <cell r="C8808" t="str">
            <v>00</v>
          </cell>
        </row>
        <row r="8809">
          <cell r="A8809" t="str">
            <v>T600</v>
          </cell>
          <cell r="B8809" t="str">
            <v>INSECTICIDAS ORGANOFOSFORADOS Y CARBAMATOS</v>
          </cell>
          <cell r="C8809" t="str">
            <v>00</v>
          </cell>
        </row>
        <row r="8810">
          <cell r="A8810" t="str">
            <v>T601</v>
          </cell>
          <cell r="B8810" t="str">
            <v>INSECTICIDAS HALOGENADOS</v>
          </cell>
          <cell r="C8810" t="str">
            <v>00</v>
          </cell>
        </row>
        <row r="8811">
          <cell r="A8811" t="str">
            <v>T602</v>
          </cell>
          <cell r="B8811" t="str">
            <v>OTROS INSECTICIDAS</v>
          </cell>
          <cell r="C8811" t="str">
            <v>00</v>
          </cell>
        </row>
        <row r="8812">
          <cell r="A8812" t="str">
            <v>T603</v>
          </cell>
          <cell r="B8812" t="str">
            <v>HERBICIDAS Y FUNGICIDAS</v>
          </cell>
          <cell r="C8812" t="str">
            <v>00</v>
          </cell>
        </row>
        <row r="8813">
          <cell r="A8813" t="str">
            <v>T604</v>
          </cell>
          <cell r="B8813" t="str">
            <v>RODENTICIDAS</v>
          </cell>
          <cell r="C8813" t="str">
            <v>00</v>
          </cell>
        </row>
        <row r="8814">
          <cell r="A8814" t="str">
            <v>T608</v>
          </cell>
          <cell r="B8814" t="str">
            <v>OTROS PLAGUICIDAS</v>
          </cell>
          <cell r="C8814" t="str">
            <v>00</v>
          </cell>
        </row>
        <row r="8815">
          <cell r="A8815" t="str">
            <v>T609</v>
          </cell>
          <cell r="B8815" t="str">
            <v>PLAGUICIDAS, NO ESPECIFICADO</v>
          </cell>
          <cell r="C8815" t="str">
            <v>00</v>
          </cell>
        </row>
        <row r="8816">
          <cell r="A8816" t="str">
            <v>T61</v>
          </cell>
          <cell r="B8816" t="str">
            <v>EFECTO TOXICO DE SUSTANCIAS NOCIVAS INGERIDAS COMO ALIMENTOS MARINOS</v>
          </cell>
          <cell r="C8816" t="str">
            <v>00</v>
          </cell>
        </row>
        <row r="8817">
          <cell r="A8817" t="str">
            <v>T610</v>
          </cell>
          <cell r="B8817" t="str">
            <v>ENVENENAMIENTO CIGUATERO POR PESCADO</v>
          </cell>
          <cell r="C8817" t="str">
            <v>00</v>
          </cell>
        </row>
        <row r="8818">
          <cell r="A8818" t="str">
            <v>T611</v>
          </cell>
          <cell r="B8818" t="str">
            <v>ENVENENAMIENTO ESCOMBROIDEO POR PESCADO</v>
          </cell>
          <cell r="C8818" t="str">
            <v>00</v>
          </cell>
        </row>
        <row r="8819">
          <cell r="A8819" t="str">
            <v>T612</v>
          </cell>
          <cell r="B8819" t="str">
            <v>OTROS ENVENENAMIENTOS POR PESCADOS Y MARISCOS</v>
          </cell>
          <cell r="C8819" t="str">
            <v>00</v>
          </cell>
        </row>
        <row r="8820">
          <cell r="A8820" t="str">
            <v>T618</v>
          </cell>
          <cell r="B8820" t="str">
            <v>EFECTO TOXICO DE OTROS ALIMENTOS MARINOS</v>
          </cell>
          <cell r="C8820" t="str">
            <v>00</v>
          </cell>
        </row>
        <row r="8821">
          <cell r="A8821" t="str">
            <v>T619</v>
          </cell>
          <cell r="B8821" t="str">
            <v>EFECTO TOXICO DE ALIMENTOS MARINOS NO ESPECIFICADOS</v>
          </cell>
          <cell r="C8821" t="str">
            <v>00</v>
          </cell>
        </row>
        <row r="8822">
          <cell r="A8822" t="str">
            <v>T62</v>
          </cell>
          <cell r="B8822" t="str">
            <v>EFECTO TOXICO DE OTRAS SUSTANCIAS NOCIVAS INGERIDAS COMO ALIMENTOS</v>
          </cell>
          <cell r="C8822" t="str">
            <v>00</v>
          </cell>
        </row>
        <row r="8823">
          <cell r="A8823" t="str">
            <v>T620</v>
          </cell>
          <cell r="B8823" t="str">
            <v>HONGOS INGERIDOS</v>
          </cell>
          <cell r="C8823" t="str">
            <v>00</v>
          </cell>
        </row>
        <row r="8824">
          <cell r="A8824" t="str">
            <v>T621</v>
          </cell>
          <cell r="B8824" t="str">
            <v>BAYAS INGERIDAS</v>
          </cell>
          <cell r="C8824" t="str">
            <v>00</v>
          </cell>
        </row>
        <row r="8825">
          <cell r="A8825" t="str">
            <v>T622</v>
          </cell>
          <cell r="B8825" t="str">
            <v>OTRA(S) (PARTES DE) PLANTA(S) NIGERIDA(S)</v>
          </cell>
          <cell r="C8825" t="str">
            <v>00</v>
          </cell>
        </row>
        <row r="8826">
          <cell r="A8826" t="str">
            <v>T628</v>
          </cell>
          <cell r="B8826" t="str">
            <v>OTRAS SUSTANCIAS NOCIVAS ESPECIFICADAS INGERIDAS COMO ALIMENTO</v>
          </cell>
          <cell r="C8826" t="str">
            <v>00</v>
          </cell>
        </row>
        <row r="8827">
          <cell r="A8827" t="str">
            <v>T629</v>
          </cell>
          <cell r="B8827" t="str">
            <v>SUSTANCIA NOCIVA INGERIDA COMO ALIMENTO, NO ESPECIFICADA</v>
          </cell>
          <cell r="C8827" t="str">
            <v>00</v>
          </cell>
        </row>
        <row r="8828">
          <cell r="A8828" t="str">
            <v>T63</v>
          </cell>
          <cell r="B8828" t="str">
            <v>EFECTO TOXICO DEL CONTACTO CON ANIMALES VENENOSOS</v>
          </cell>
          <cell r="C8828" t="str">
            <v>00</v>
          </cell>
        </row>
        <row r="8829">
          <cell r="A8829" t="str">
            <v>T630</v>
          </cell>
          <cell r="B8829" t="str">
            <v>VENENO DE SERPIENTE</v>
          </cell>
          <cell r="C8829" t="str">
            <v>00</v>
          </cell>
        </row>
        <row r="8830">
          <cell r="A8830" t="str">
            <v>T631</v>
          </cell>
          <cell r="B8830" t="str">
            <v>VENENO DE OTROS REPTILES</v>
          </cell>
          <cell r="C8830" t="str">
            <v>00</v>
          </cell>
        </row>
        <row r="8831">
          <cell r="A8831" t="str">
            <v>T632</v>
          </cell>
          <cell r="B8831" t="str">
            <v>VENENO DE ESCORPION</v>
          </cell>
          <cell r="C8831" t="str">
            <v>00</v>
          </cell>
        </row>
        <row r="8832">
          <cell r="A8832" t="str">
            <v>T633</v>
          </cell>
          <cell r="B8832" t="str">
            <v>VENENO DE ARAÑAS</v>
          </cell>
          <cell r="C8832" t="str">
            <v>00</v>
          </cell>
        </row>
        <row r="8833">
          <cell r="A8833" t="str">
            <v>T634</v>
          </cell>
          <cell r="B8833" t="str">
            <v>VENENO DE OTROS ARTROPODOS</v>
          </cell>
          <cell r="C8833" t="str">
            <v>00</v>
          </cell>
        </row>
        <row r="8834">
          <cell r="A8834" t="str">
            <v>T635</v>
          </cell>
          <cell r="B8834" t="str">
            <v>EFECTO TOXICO DEL CONTACTO CON PECES</v>
          </cell>
          <cell r="C8834" t="str">
            <v>00</v>
          </cell>
        </row>
        <row r="8835">
          <cell r="A8835" t="str">
            <v>T636</v>
          </cell>
          <cell r="B8835" t="str">
            <v>EFECTO TOXICO DEL CONTACTO CON OTROS ANIMALES MARINOS</v>
          </cell>
          <cell r="C8835" t="str">
            <v>00</v>
          </cell>
        </row>
        <row r="8836">
          <cell r="A8836" t="str">
            <v>T638</v>
          </cell>
          <cell r="B8836" t="str">
            <v>EFECTOS TOXICOS DEL CONTACTO CON OTROS ANIMALES VENENOSOS</v>
          </cell>
          <cell r="C8836" t="str">
            <v>00</v>
          </cell>
        </row>
        <row r="8837">
          <cell r="A8837" t="str">
            <v>T639</v>
          </cell>
          <cell r="B8837" t="str">
            <v>EFECTO TOXICO DEL CONTACTO CON ANIMAL VENENOSO NO ESPECIFICADO</v>
          </cell>
          <cell r="C8837" t="str">
            <v>00</v>
          </cell>
        </row>
        <row r="8838">
          <cell r="A8838" t="str">
            <v>T64</v>
          </cell>
          <cell r="B8838" t="str">
            <v>EFECTO TOXICO DE AFLATOXINA Y OTRAS MICOTOXINAS CONTAMINANTES DE AL</v>
          </cell>
          <cell r="C8838" t="str">
            <v>00</v>
          </cell>
        </row>
        <row r="8839">
          <cell r="A8839" t="str">
            <v>T65</v>
          </cell>
          <cell r="B8839" t="str">
            <v>EFECTO TOXICO DE OTRAS SUSTANCIAS Y LAS NO ESPECIFICADAS</v>
          </cell>
          <cell r="C8839" t="str">
            <v>00</v>
          </cell>
        </row>
        <row r="8840">
          <cell r="A8840" t="str">
            <v>T650</v>
          </cell>
          <cell r="B8840" t="str">
            <v>CIANURO</v>
          </cell>
          <cell r="C8840" t="str">
            <v>00</v>
          </cell>
        </row>
        <row r="8841">
          <cell r="A8841" t="str">
            <v>T651</v>
          </cell>
          <cell r="B8841" t="str">
            <v>ESTRICNINA Y SUS SALES</v>
          </cell>
          <cell r="C8841" t="str">
            <v>00</v>
          </cell>
        </row>
        <row r="8842">
          <cell r="A8842" t="str">
            <v>T652</v>
          </cell>
          <cell r="B8842" t="str">
            <v>TABACO Y NICOTINA</v>
          </cell>
          <cell r="C8842" t="str">
            <v>00</v>
          </cell>
        </row>
        <row r="8843">
          <cell r="A8843" t="str">
            <v>T653</v>
          </cell>
          <cell r="B8843" t="str">
            <v>NITRODERIVADOS Y AMINODERIVADOS DEL BENCENO Y SUS HOMOLOGOS</v>
          </cell>
          <cell r="C8843" t="str">
            <v>00</v>
          </cell>
        </row>
        <row r="8844">
          <cell r="A8844" t="str">
            <v>T654</v>
          </cell>
          <cell r="B8844" t="str">
            <v>BISULFURO DE CARBONO</v>
          </cell>
          <cell r="C8844" t="str">
            <v>00</v>
          </cell>
        </row>
        <row r="8845">
          <cell r="A8845" t="str">
            <v>T655</v>
          </cell>
          <cell r="B8845" t="str">
            <v>NITROGLICERINA Y OTROS ACIDOS Y ESTERES NITRICOS</v>
          </cell>
          <cell r="C8845" t="str">
            <v>00</v>
          </cell>
        </row>
        <row r="8846">
          <cell r="A8846" t="str">
            <v>T656</v>
          </cell>
          <cell r="B8846" t="str">
            <v>PINTURAS Y COLORANTES, NO CLASIFICADOA EN OTRA PARTE</v>
          </cell>
          <cell r="C8846" t="str">
            <v>00</v>
          </cell>
        </row>
        <row r="8847">
          <cell r="A8847" t="str">
            <v>T658</v>
          </cell>
          <cell r="B8847" t="str">
            <v>EFECTOS TOXICOS DE OTRAS SUSTANCIAS ESPECIFICADAS</v>
          </cell>
          <cell r="C8847" t="str">
            <v>00</v>
          </cell>
        </row>
        <row r="8848">
          <cell r="A8848" t="str">
            <v>T659</v>
          </cell>
          <cell r="B8848" t="str">
            <v>EFECTO TOXICO DE SUSTANCIA NO ESPECIFICADA</v>
          </cell>
          <cell r="C8848" t="str">
            <v>00</v>
          </cell>
        </row>
        <row r="8849">
          <cell r="A8849" t="str">
            <v>T66</v>
          </cell>
          <cell r="B8849" t="str">
            <v>EFECTO NO ESPECIFICADOS DE LA RADIACION</v>
          </cell>
          <cell r="C8849" t="str">
            <v>00</v>
          </cell>
        </row>
        <row r="8850">
          <cell r="A8850" t="str">
            <v>T67</v>
          </cell>
          <cell r="B8850" t="str">
            <v>EFECTOS DEL CALOR Y DE LA LUZ</v>
          </cell>
          <cell r="C8850" t="str">
            <v>00</v>
          </cell>
        </row>
        <row r="8851">
          <cell r="A8851" t="str">
            <v>T670</v>
          </cell>
          <cell r="B8851" t="str">
            <v>GOLPE DE CALOR E INSOLACION</v>
          </cell>
          <cell r="C8851" t="str">
            <v>00</v>
          </cell>
        </row>
        <row r="8852">
          <cell r="A8852" t="str">
            <v>T671</v>
          </cell>
          <cell r="B8852" t="str">
            <v>SINCOPE POR CALOR</v>
          </cell>
          <cell r="C8852" t="str">
            <v>00</v>
          </cell>
        </row>
        <row r="8853">
          <cell r="A8853" t="str">
            <v>T672</v>
          </cell>
          <cell r="B8853" t="str">
            <v>CALMBRE POR CALOR</v>
          </cell>
          <cell r="C8853" t="str">
            <v>00</v>
          </cell>
        </row>
        <row r="8854">
          <cell r="A8854" t="str">
            <v>T673</v>
          </cell>
          <cell r="B8854" t="str">
            <v>AGOTAMIENTO POR CALOR, ANHIDROTICO</v>
          </cell>
          <cell r="C8854" t="str">
            <v>00</v>
          </cell>
        </row>
        <row r="8855">
          <cell r="A8855" t="str">
            <v>T674</v>
          </cell>
          <cell r="B8855" t="str">
            <v>AGOTAMIENTO POR CALOR DEBIDA A DEPLECION DE SAL</v>
          </cell>
          <cell r="C8855" t="str">
            <v>00</v>
          </cell>
        </row>
        <row r="8856">
          <cell r="A8856" t="str">
            <v>T675</v>
          </cell>
          <cell r="B8856" t="str">
            <v>AGOTAMIENTO POR CALOR, NO ESPECIFICADO</v>
          </cell>
          <cell r="C8856" t="str">
            <v>00</v>
          </cell>
        </row>
        <row r="8857">
          <cell r="A8857" t="str">
            <v>T676</v>
          </cell>
          <cell r="B8857" t="str">
            <v>FATIGA POR CALOR, TRANSITORIA</v>
          </cell>
          <cell r="C8857" t="str">
            <v>00</v>
          </cell>
        </row>
        <row r="8858">
          <cell r="A8858" t="str">
            <v>T677</v>
          </cell>
          <cell r="B8858" t="str">
            <v>EDEMA POR CALOR</v>
          </cell>
          <cell r="C8858" t="str">
            <v>00</v>
          </cell>
        </row>
        <row r="8859">
          <cell r="A8859" t="str">
            <v>T678</v>
          </cell>
          <cell r="B8859" t="str">
            <v>OTROS EFECTOS DEL CALOR Y DE LA LUZ</v>
          </cell>
          <cell r="C8859" t="str">
            <v>00</v>
          </cell>
        </row>
        <row r="8860">
          <cell r="A8860" t="str">
            <v>T679</v>
          </cell>
          <cell r="B8860" t="str">
            <v>EFECTO DEL CALOR Y DE LA LUZ, NO ESPECIFICADO</v>
          </cell>
          <cell r="C8860" t="str">
            <v>00</v>
          </cell>
        </row>
        <row r="8861">
          <cell r="A8861" t="str">
            <v>T68</v>
          </cell>
          <cell r="B8861" t="str">
            <v>HIPOTERMIA</v>
          </cell>
          <cell r="C8861" t="str">
            <v>00</v>
          </cell>
        </row>
        <row r="8862">
          <cell r="A8862" t="str">
            <v>T682</v>
          </cell>
          <cell r="B8862" t="str">
            <v>BOCA SECA, NO ESPECIFICADA</v>
          </cell>
          <cell r="C8862" t="str">
            <v>094</v>
          </cell>
        </row>
        <row r="8863">
          <cell r="A8863" t="str">
            <v>T69</v>
          </cell>
          <cell r="B8863" t="str">
            <v>OTROS EFECTOS DE LA REDUCCION DE LA TEMPERATURA</v>
          </cell>
          <cell r="C8863" t="str">
            <v>00</v>
          </cell>
        </row>
        <row r="8864">
          <cell r="A8864" t="str">
            <v>T690</v>
          </cell>
          <cell r="B8864" t="str">
            <v>MANO Y PIE DE INMERSION</v>
          </cell>
          <cell r="C8864" t="str">
            <v>00</v>
          </cell>
        </row>
        <row r="8865">
          <cell r="A8865" t="str">
            <v>T691</v>
          </cell>
          <cell r="B8865" t="str">
            <v>SABAÑON (ES)</v>
          </cell>
          <cell r="C8865" t="str">
            <v>00</v>
          </cell>
        </row>
        <row r="8866">
          <cell r="A8866" t="str">
            <v>T698</v>
          </cell>
          <cell r="B8866" t="str">
            <v>OTROS EFECTOS ESPECIFICADOS DE LA REDUCCION DE LA TEMPERATURA</v>
          </cell>
          <cell r="C8866" t="str">
            <v>00</v>
          </cell>
        </row>
        <row r="8867">
          <cell r="A8867" t="str">
            <v>T699</v>
          </cell>
          <cell r="B8867" t="str">
            <v>EFECTO DE LA REDUCCION DE LA TEMPERATURA, NO ESPECIFICADO</v>
          </cell>
          <cell r="C8867" t="str">
            <v>00</v>
          </cell>
        </row>
        <row r="8868">
          <cell r="A8868" t="str">
            <v>T70</v>
          </cell>
          <cell r="B8868" t="str">
            <v>EFECTOS DE LA PRESION DEL AIRE Y DE LA PRESION DEL AGUA</v>
          </cell>
          <cell r="C8868" t="str">
            <v>00</v>
          </cell>
        </row>
        <row r="8869">
          <cell r="A8869" t="str">
            <v>T700</v>
          </cell>
          <cell r="B8869" t="str">
            <v>BAROTRAUMA OTITICO</v>
          </cell>
          <cell r="C8869" t="str">
            <v>00</v>
          </cell>
        </row>
        <row r="8870">
          <cell r="A8870" t="str">
            <v>T701</v>
          </cell>
          <cell r="B8870" t="str">
            <v>BAROTRAUMA SINUSAL</v>
          </cell>
          <cell r="C8870" t="str">
            <v>00</v>
          </cell>
        </row>
        <row r="8871">
          <cell r="A8871" t="str">
            <v>T702</v>
          </cell>
          <cell r="B8871" t="str">
            <v>OTROS EFECTOS Y LOS NO ESPECIFICADOS DE LA GRAN ALTITUD</v>
          </cell>
          <cell r="C8871" t="str">
            <v>00</v>
          </cell>
        </row>
        <row r="8872">
          <cell r="A8872" t="str">
            <v>T703</v>
          </cell>
          <cell r="B8872" t="str">
            <v>ENFERMEDAD POR DESCOMPRESION (DE LOS CAJONES SUMERGIDOS)</v>
          </cell>
          <cell r="C8872" t="str">
            <v>00</v>
          </cell>
        </row>
        <row r="8873">
          <cell r="A8873" t="str">
            <v>T704</v>
          </cell>
          <cell r="B8873" t="str">
            <v>EFECTOS DE LIQUIDOS CON ALTA PRESION</v>
          </cell>
          <cell r="C8873" t="str">
            <v>00</v>
          </cell>
        </row>
        <row r="8874">
          <cell r="A8874" t="str">
            <v>T708</v>
          </cell>
          <cell r="B8874" t="str">
            <v>OTROS EFECTOS DE LA PRESION DEL AIRE Y DEL AGUA</v>
          </cell>
          <cell r="C8874" t="str">
            <v>00</v>
          </cell>
        </row>
        <row r="8875">
          <cell r="A8875" t="str">
            <v>T709</v>
          </cell>
          <cell r="B8875" t="str">
            <v>EFECTO DE LA PRESION DEL AIRE Y DEL AGUA, NO ESPECIFICADO</v>
          </cell>
          <cell r="C8875" t="str">
            <v>00</v>
          </cell>
        </row>
        <row r="8876">
          <cell r="A8876" t="str">
            <v>T71</v>
          </cell>
          <cell r="B8876" t="str">
            <v>ASFIXIA</v>
          </cell>
          <cell r="C8876" t="str">
            <v>00</v>
          </cell>
        </row>
        <row r="8877">
          <cell r="A8877" t="str">
            <v>T73</v>
          </cell>
          <cell r="B8877" t="str">
            <v>EFECTOS DE OTRAS PRIVACIONES</v>
          </cell>
          <cell r="C8877" t="str">
            <v>00</v>
          </cell>
        </row>
        <row r="8878">
          <cell r="A8878" t="str">
            <v>T730</v>
          </cell>
          <cell r="B8878" t="str">
            <v>EFECTOS DEL HAMBRE</v>
          </cell>
          <cell r="C8878" t="str">
            <v>00</v>
          </cell>
        </row>
        <row r="8879">
          <cell r="A8879" t="str">
            <v>T731</v>
          </cell>
          <cell r="B8879" t="str">
            <v>EFECTOS DE LA SED</v>
          </cell>
          <cell r="C8879" t="str">
            <v>00</v>
          </cell>
        </row>
        <row r="8880">
          <cell r="A8880" t="str">
            <v>T732</v>
          </cell>
          <cell r="B8880" t="str">
            <v>AGOTAMIENTO DEBIDO A EXPOSICION A LA INTEMPERIE</v>
          </cell>
          <cell r="C8880" t="str">
            <v>00</v>
          </cell>
        </row>
        <row r="8881">
          <cell r="A8881" t="str">
            <v>T733</v>
          </cell>
          <cell r="B8881" t="str">
            <v>AGOTAMIENTO DEBIDO A ESFUERZO EXCESIVO</v>
          </cell>
          <cell r="C8881" t="str">
            <v>00</v>
          </cell>
        </row>
        <row r="8882">
          <cell r="A8882" t="str">
            <v>T738</v>
          </cell>
          <cell r="B8882" t="str">
            <v>OTROS EFECTOS DE PRIVACION</v>
          </cell>
          <cell r="C8882" t="str">
            <v>00</v>
          </cell>
        </row>
        <row r="8883">
          <cell r="A8883" t="str">
            <v>T739</v>
          </cell>
          <cell r="B8883" t="str">
            <v>EFECTOS DE PRIVACION, NO ESPECIFICADO</v>
          </cell>
          <cell r="C8883" t="str">
            <v>00</v>
          </cell>
        </row>
        <row r="8884">
          <cell r="A8884" t="str">
            <v>T74</v>
          </cell>
          <cell r="B8884" t="str">
            <v>SINDROMES DEL MALTRATO</v>
          </cell>
          <cell r="C8884" t="str">
            <v>00</v>
          </cell>
        </row>
        <row r="8885">
          <cell r="A8885" t="str">
            <v>T740</v>
          </cell>
          <cell r="B8885" t="str">
            <v>NEGLIGENCIA O ABANDONO</v>
          </cell>
          <cell r="C8885" t="str">
            <v>00</v>
          </cell>
        </row>
        <row r="8886">
          <cell r="A8886" t="str">
            <v>T741</v>
          </cell>
          <cell r="B8886" t="str">
            <v>ABUSO FISICO</v>
          </cell>
          <cell r="C8886" t="str">
            <v>00</v>
          </cell>
        </row>
        <row r="8887">
          <cell r="A8887" t="str">
            <v>T742</v>
          </cell>
          <cell r="B8887" t="str">
            <v>ABUSO SEXUAL</v>
          </cell>
          <cell r="C8887" t="str">
            <v>00</v>
          </cell>
        </row>
        <row r="8888">
          <cell r="A8888" t="str">
            <v>T743</v>
          </cell>
          <cell r="B8888" t="str">
            <v>ABUSO PSICOLOGICO</v>
          </cell>
          <cell r="C8888" t="str">
            <v>00</v>
          </cell>
        </row>
        <row r="8889">
          <cell r="A8889" t="str">
            <v>T748</v>
          </cell>
          <cell r="B8889" t="str">
            <v>OTROS SINDROMES DEL MALTRATO</v>
          </cell>
          <cell r="C8889" t="str">
            <v>00</v>
          </cell>
        </row>
        <row r="8890">
          <cell r="A8890" t="str">
            <v>T749</v>
          </cell>
          <cell r="B8890" t="str">
            <v>SINDROME DEL MALTRATO, NO ESPECIFICADO</v>
          </cell>
          <cell r="C8890" t="str">
            <v>00</v>
          </cell>
        </row>
        <row r="8891">
          <cell r="A8891" t="str">
            <v>T75</v>
          </cell>
          <cell r="B8891" t="str">
            <v>EFECTOS DE OTRAS CAUSAS EXTERNAS</v>
          </cell>
          <cell r="C8891" t="str">
            <v>00</v>
          </cell>
        </row>
        <row r="8892">
          <cell r="A8892" t="str">
            <v>T750</v>
          </cell>
          <cell r="B8892" t="str">
            <v>EFECTOS DEL RAYO</v>
          </cell>
          <cell r="C8892" t="str">
            <v>00</v>
          </cell>
        </row>
        <row r="8893">
          <cell r="A8893" t="str">
            <v>T751</v>
          </cell>
          <cell r="B8893" t="str">
            <v>AHOGAMIENTO Y SUMERSION NO MORTAL</v>
          </cell>
          <cell r="C8893" t="str">
            <v>00</v>
          </cell>
        </row>
        <row r="8894">
          <cell r="A8894" t="str">
            <v>T752</v>
          </cell>
          <cell r="B8894" t="str">
            <v>EFECTOS DE LA VIBRACION</v>
          </cell>
          <cell r="C8894" t="str">
            <v>00</v>
          </cell>
        </row>
        <row r="8895">
          <cell r="A8895" t="str">
            <v>T753</v>
          </cell>
          <cell r="B8895" t="str">
            <v>MAL DEL MOVIMIENTO</v>
          </cell>
          <cell r="C8895" t="str">
            <v>00</v>
          </cell>
        </row>
        <row r="8896">
          <cell r="A8896" t="str">
            <v>T754</v>
          </cell>
          <cell r="B8896" t="str">
            <v>EFECTOS DE LA CORRIENTE ELECTRICA</v>
          </cell>
          <cell r="C8896" t="str">
            <v>00</v>
          </cell>
        </row>
        <row r="8897">
          <cell r="A8897" t="str">
            <v>T758</v>
          </cell>
          <cell r="B8897" t="str">
            <v>OTROS EFECTOS ESPECIFICADOS DE CAUSAS EXTERNAS</v>
          </cell>
          <cell r="C8897" t="str">
            <v>00</v>
          </cell>
        </row>
        <row r="8898">
          <cell r="A8898" t="str">
            <v>T78</v>
          </cell>
          <cell r="B8898" t="str">
            <v>EFECTOS ADVERSOS, NO CLASIFICADOS EN OTRA PARTE</v>
          </cell>
          <cell r="C8898" t="str">
            <v>00</v>
          </cell>
        </row>
        <row r="8899">
          <cell r="A8899" t="str">
            <v>T780</v>
          </cell>
          <cell r="B8899" t="str">
            <v>CHOQUE ANAFILACTICO DEBIDO A REACCION ADVERSA A ALIMENTOS</v>
          </cell>
          <cell r="C8899" t="str">
            <v>00</v>
          </cell>
        </row>
        <row r="8900">
          <cell r="A8900" t="str">
            <v>T781</v>
          </cell>
          <cell r="B8900" t="str">
            <v>OTRA REACCION ADVERSA A ALIMENTOS, NO CLASIFICADA EN OTRA PARTE</v>
          </cell>
          <cell r="C8900" t="str">
            <v>00</v>
          </cell>
        </row>
        <row r="8901">
          <cell r="A8901" t="str">
            <v>T782</v>
          </cell>
          <cell r="B8901" t="str">
            <v>CHOQUE ANAFILACTICO, NO ESPECIFICADO</v>
          </cell>
          <cell r="C8901" t="str">
            <v>00</v>
          </cell>
        </row>
        <row r="8902">
          <cell r="A8902" t="str">
            <v>T783</v>
          </cell>
          <cell r="B8902" t="str">
            <v>EDEMA ANGIONEUROTICO</v>
          </cell>
          <cell r="C8902" t="str">
            <v>00</v>
          </cell>
        </row>
        <row r="8903">
          <cell r="A8903" t="str">
            <v>T784</v>
          </cell>
          <cell r="B8903" t="str">
            <v>ALERGIA NO ESPECIFICADA</v>
          </cell>
          <cell r="C8903" t="str">
            <v>00</v>
          </cell>
        </row>
        <row r="8904">
          <cell r="A8904" t="str">
            <v>T788</v>
          </cell>
          <cell r="B8904" t="str">
            <v>OTROS EFECTOS ADVERSOS, NO CLASIFICADOS EN OTRA PARTE</v>
          </cell>
          <cell r="C8904" t="str">
            <v>00</v>
          </cell>
        </row>
        <row r="8905">
          <cell r="A8905" t="str">
            <v>T789</v>
          </cell>
          <cell r="B8905" t="str">
            <v>EFECTO ADVERSO NO ESPECIFICADO</v>
          </cell>
          <cell r="C8905" t="str">
            <v>00</v>
          </cell>
        </row>
        <row r="8906">
          <cell r="A8906" t="str">
            <v>T79</v>
          </cell>
          <cell r="B8906" t="str">
            <v>ALGUNAS COMPLICACIONES PRECOCES DE TRAUM. NO CLASIF. EN OTRA PARTE</v>
          </cell>
          <cell r="C8906" t="str">
            <v>00</v>
          </cell>
        </row>
        <row r="8907">
          <cell r="A8907" t="str">
            <v>T790</v>
          </cell>
          <cell r="B8907" t="str">
            <v>EMBOLIA GASEOSA (TRAUMATICA)</v>
          </cell>
          <cell r="C8907" t="str">
            <v>00</v>
          </cell>
        </row>
        <row r="8908">
          <cell r="A8908" t="str">
            <v>T791</v>
          </cell>
          <cell r="B8908" t="str">
            <v>EMBOLIA GRASA (TRAUMATICA)</v>
          </cell>
          <cell r="C8908" t="str">
            <v>00</v>
          </cell>
        </row>
        <row r="8909">
          <cell r="A8909" t="str">
            <v>T792</v>
          </cell>
          <cell r="B8909" t="str">
            <v>HEMORRAGIA TRAUMATICA SECUNDARIA Y RECURRENTE</v>
          </cell>
          <cell r="C8909" t="str">
            <v>00</v>
          </cell>
        </row>
        <row r="8910">
          <cell r="A8910" t="str">
            <v>T793</v>
          </cell>
          <cell r="B8910" t="str">
            <v>INFECCION POSTRAUMATICA DE HERIDA, NO CLASIFICADA EN OTRA PARTE</v>
          </cell>
          <cell r="C8910" t="str">
            <v>00</v>
          </cell>
        </row>
        <row r="8911">
          <cell r="A8911" t="str">
            <v>T794</v>
          </cell>
          <cell r="B8911" t="str">
            <v>CHOQUE TRAUMATICO</v>
          </cell>
          <cell r="C8911" t="str">
            <v>00</v>
          </cell>
        </row>
        <row r="8912">
          <cell r="A8912" t="str">
            <v>T795</v>
          </cell>
          <cell r="B8912" t="str">
            <v>ANURIA TRAUMATICA</v>
          </cell>
          <cell r="C8912" t="str">
            <v>00</v>
          </cell>
        </row>
        <row r="8913">
          <cell r="A8913" t="str">
            <v>T796</v>
          </cell>
          <cell r="B8913" t="str">
            <v>ISQUEMIA TRAUMATICA DE MUSCULO</v>
          </cell>
          <cell r="C8913" t="str">
            <v>00</v>
          </cell>
        </row>
        <row r="8914">
          <cell r="A8914" t="str">
            <v>T797</v>
          </cell>
          <cell r="B8914" t="str">
            <v>ENFISEMA SUBCUTANEO TRAUMATICO</v>
          </cell>
          <cell r="C8914" t="str">
            <v>00</v>
          </cell>
        </row>
        <row r="8915">
          <cell r="A8915" t="str">
            <v>T798</v>
          </cell>
          <cell r="B8915" t="str">
            <v>OTRAS COMPLICACIONES PRECOCES DE LOS TRAUMATISMOS</v>
          </cell>
          <cell r="C8915" t="str">
            <v>00</v>
          </cell>
        </row>
        <row r="8916">
          <cell r="A8916" t="str">
            <v>T799</v>
          </cell>
          <cell r="B8916" t="str">
            <v>COMPLICACIONES PRECOCES NO ESPECIFICADAS DE LOS TRAUMATISMOS</v>
          </cell>
          <cell r="C8916" t="str">
            <v>00</v>
          </cell>
        </row>
        <row r="8917">
          <cell r="A8917" t="str">
            <v>T80</v>
          </cell>
          <cell r="B8917" t="str">
            <v>COMPLICACIONES CONSECUTIVAS A INFUSION, TRANSFUSION E INYECCION TERP</v>
          </cell>
          <cell r="C8917" t="str">
            <v>00</v>
          </cell>
        </row>
        <row r="8918">
          <cell r="A8918" t="str">
            <v>T800</v>
          </cell>
          <cell r="B8918" t="str">
            <v>EMBOLIA GASEOSA CONSECUTIVA A INFUSION, TRANSFUSION E INYECCION TERP</v>
          </cell>
          <cell r="C8918" t="str">
            <v>00</v>
          </cell>
        </row>
        <row r="8919">
          <cell r="A8919" t="str">
            <v>T801</v>
          </cell>
          <cell r="B8919" t="str">
            <v>COMPLIC. VASCULARES CONSEC. A INFUSION, TRANSFUSION E INYECC. TERAPEU.</v>
          </cell>
          <cell r="C8919" t="str">
            <v>00</v>
          </cell>
        </row>
        <row r="8920">
          <cell r="A8920" t="str">
            <v>T802</v>
          </cell>
          <cell r="B8920" t="str">
            <v>INFECCIONES CONSEC. A INFUSION, TRANSFUSION E INYECCION, TERAPEUTICA</v>
          </cell>
          <cell r="C8920" t="str">
            <v>00</v>
          </cell>
        </row>
        <row r="8921">
          <cell r="A8921" t="str">
            <v>T803</v>
          </cell>
          <cell r="B8921" t="str">
            <v>REACCION DE INCOMPATIBILIDAD AL GRUPO ABO</v>
          </cell>
          <cell r="C8921" t="str">
            <v>00</v>
          </cell>
        </row>
        <row r="8922">
          <cell r="A8922" t="str">
            <v>T804</v>
          </cell>
          <cell r="B8922" t="str">
            <v>REACCION DE INCOMPATIBILIDAD A RH</v>
          </cell>
          <cell r="C8922" t="str">
            <v>00</v>
          </cell>
        </row>
        <row r="8923">
          <cell r="A8923" t="str">
            <v>T805</v>
          </cell>
          <cell r="B8923" t="str">
            <v>CHOQUE ANAFILACTICO DEBIDO A SUERO</v>
          </cell>
          <cell r="C8923" t="str">
            <v>00</v>
          </cell>
        </row>
        <row r="8924">
          <cell r="A8924" t="str">
            <v>T806</v>
          </cell>
          <cell r="B8924" t="str">
            <v>OTRAS REACCIONES AL SUERO</v>
          </cell>
          <cell r="C8924" t="str">
            <v>00</v>
          </cell>
        </row>
        <row r="8925">
          <cell r="A8925" t="str">
            <v>T808</v>
          </cell>
          <cell r="B8925" t="str">
            <v>OTRAS COMPLIC. CONSECUT. A INFUSION, TRANSFUSION, E INYECC. TERAPEUTIC</v>
          </cell>
          <cell r="C8925" t="str">
            <v>00</v>
          </cell>
        </row>
        <row r="8926">
          <cell r="A8926" t="str">
            <v>T809</v>
          </cell>
          <cell r="B8926" t="str">
            <v>COMPLIC. NO ESPECIF. CONSEC. A INFUSION, TRANSFUSION, E INYECC. TERAPE</v>
          </cell>
          <cell r="C8926" t="str">
            <v>00</v>
          </cell>
        </row>
        <row r="8927">
          <cell r="A8927" t="str">
            <v>T81</v>
          </cell>
          <cell r="B8927" t="str">
            <v>COMPLICACIONES DE PROCEDIMIENTOS, NO CLASIFICADOS EN OTRA PARTE</v>
          </cell>
          <cell r="C8927" t="str">
            <v>00</v>
          </cell>
        </row>
        <row r="8928">
          <cell r="A8928" t="str">
            <v>T810</v>
          </cell>
          <cell r="B8928" t="str">
            <v>HEMORRAGIA Y HEMATOMA QUE COMPL. UN PROCED. NO CLASIF. EN OTRA PARTE</v>
          </cell>
          <cell r="C8928" t="str">
            <v>00</v>
          </cell>
        </row>
        <row r="8929">
          <cell r="A8929" t="str">
            <v>T811</v>
          </cell>
          <cell r="B8929" t="str">
            <v>CHOQUE DURANTE O RESULTANTE DE UN PROCED. NO CLASIF. EN OTRA PARTE</v>
          </cell>
          <cell r="C8929" t="str">
            <v>00</v>
          </cell>
        </row>
        <row r="8930">
          <cell r="A8930" t="str">
            <v>T812</v>
          </cell>
          <cell r="B8930" t="str">
            <v>PUNCION O LACERACION ACCIDENTAL DURANTE UN PROCED. NO CLASIF. EN OTRA</v>
          </cell>
          <cell r="C8930" t="str">
            <v>00</v>
          </cell>
        </row>
        <row r="8931">
          <cell r="A8931" t="str">
            <v>T813</v>
          </cell>
          <cell r="B8931" t="str">
            <v>DESGARRO DE HERIDA OPERATORIA, NO CLASIFICADO EN OTRA PARTE</v>
          </cell>
          <cell r="C8931" t="str">
            <v>00</v>
          </cell>
        </row>
        <row r="8932">
          <cell r="A8932" t="str">
            <v>T814</v>
          </cell>
          <cell r="B8932" t="str">
            <v>INFECCION CONSECUTIVA A PROCEDIMIENTO, NO CLASIFICADA EN OTRA PARTE</v>
          </cell>
          <cell r="C8932" t="str">
            <v>00</v>
          </cell>
        </row>
        <row r="8933">
          <cell r="A8933" t="str">
            <v>T815</v>
          </cell>
          <cell r="B8933" t="str">
            <v>CUERPO EXTRAÑO DEJADO ACCIDENTAL/ EN CAVIDAD CORPORAL O EN HERIDA</v>
          </cell>
          <cell r="C8933" t="str">
            <v>00</v>
          </cell>
        </row>
        <row r="8934">
          <cell r="A8934" t="str">
            <v>T816</v>
          </cell>
          <cell r="B8934" t="str">
            <v>REACCION AGUDA A SUSTANCIA EXTRAÑA DEJADA ACCIDENTAL/ DURANTE UN PROC</v>
          </cell>
          <cell r="C8934" t="str">
            <v>00</v>
          </cell>
        </row>
        <row r="8935">
          <cell r="A8935" t="str">
            <v>T817</v>
          </cell>
          <cell r="B8935" t="str">
            <v>COMPLIC. VASCULARES CONSECUT. A PROCED. NO CLASIFICADA EN OTRA PARTE</v>
          </cell>
          <cell r="C8935" t="str">
            <v>00</v>
          </cell>
        </row>
        <row r="8936">
          <cell r="A8936" t="str">
            <v>T818</v>
          </cell>
          <cell r="B8936" t="str">
            <v>OTRAS COMPLC. DE PROCEDIMIENTOS, NO CLASIFICADAS EN OTRA PARTE</v>
          </cell>
          <cell r="C8936" t="str">
            <v>00</v>
          </cell>
        </row>
        <row r="8937">
          <cell r="A8937" t="str">
            <v>T819</v>
          </cell>
          <cell r="B8937" t="str">
            <v>COMPLICACION DE PROCEDIMIENTOS, NO ESPECIFICADA</v>
          </cell>
          <cell r="C8937" t="str">
            <v>00</v>
          </cell>
        </row>
        <row r="8938">
          <cell r="A8938" t="str">
            <v>T82</v>
          </cell>
          <cell r="B8938" t="str">
            <v>COMPLC. DE DISPOSITIVOS PROTESICOS, IMPLANTES E INJERTOS CARDIOVASC.</v>
          </cell>
          <cell r="C8938" t="str">
            <v>00</v>
          </cell>
        </row>
        <row r="8939">
          <cell r="A8939" t="str">
            <v>T820</v>
          </cell>
          <cell r="B8939" t="str">
            <v>COMPLICACION MECANICA DE PROTESIS DE VALVULA CARDIACA</v>
          </cell>
          <cell r="C8939" t="str">
            <v>00</v>
          </cell>
        </row>
        <row r="8940">
          <cell r="A8940" t="str">
            <v>T821</v>
          </cell>
          <cell r="B8940" t="str">
            <v>COMPLICACION MECANICA DE DISPOSITIVO ELETRONICO CARDIACO</v>
          </cell>
          <cell r="C8940" t="str">
            <v>00</v>
          </cell>
        </row>
        <row r="8941">
          <cell r="A8941" t="str">
            <v>T822</v>
          </cell>
          <cell r="B8941" t="str">
            <v>COMPLICACION MECANICA DE DERIVACION DE ARTERIA CORONARIA E INJERTO VAL</v>
          </cell>
          <cell r="C8941" t="str">
            <v>00</v>
          </cell>
        </row>
        <row r="8942">
          <cell r="A8942" t="str">
            <v>T823</v>
          </cell>
          <cell r="B8942" t="str">
            <v>COMPLICACION MECANICA DE OTROS INJERTOS VASCULARES</v>
          </cell>
          <cell r="C8942" t="str">
            <v>00</v>
          </cell>
        </row>
        <row r="8943">
          <cell r="A8943" t="str">
            <v>T824</v>
          </cell>
          <cell r="B8943" t="str">
            <v>COMPLICACION MECANICA DE CATETER PARA DIALISIS VASCULAR</v>
          </cell>
          <cell r="C8943" t="str">
            <v>00</v>
          </cell>
        </row>
        <row r="8944">
          <cell r="A8944" t="str">
            <v>T825</v>
          </cell>
          <cell r="B8944" t="str">
            <v>COMPLICACION MECANICA DE OTROS DISPOSITIVOS E IMPLANTES CARDIOVASCULAR</v>
          </cell>
          <cell r="C8944" t="str">
            <v>00</v>
          </cell>
        </row>
        <row r="8945">
          <cell r="A8945" t="str">
            <v>T826</v>
          </cell>
          <cell r="B8945" t="str">
            <v>INFECCION Y REACCION INFLAMATORIA DEBIDA A PROTESIS DE VALVULA CARDIAC</v>
          </cell>
          <cell r="C8945" t="str">
            <v>00</v>
          </cell>
        </row>
        <row r="8946">
          <cell r="A8946" t="str">
            <v>T827</v>
          </cell>
          <cell r="B8946" t="str">
            <v>INFECCION Y REACCION INFLAMAT. DEBIDA A OTROS DISPOSIT. IMPLANT. E INJ</v>
          </cell>
          <cell r="C8946" t="str">
            <v>00</v>
          </cell>
        </row>
        <row r="8947">
          <cell r="A8947" t="str">
            <v>T828</v>
          </cell>
          <cell r="B8947" t="str">
            <v>OTRAS COMPL. DE DISPOSITIVOS PROTESICOS. IMPLANT. E INJERT. CARDIOVASC</v>
          </cell>
          <cell r="C8947" t="str">
            <v>00</v>
          </cell>
        </row>
        <row r="8948">
          <cell r="A8948" t="str">
            <v>T829</v>
          </cell>
          <cell r="B8948" t="str">
            <v>COMPLICACION NO ESPECIF. DE DISPOSIT. PROTESICO, IMPL. E INJERTO CARDI</v>
          </cell>
          <cell r="C8948" t="str">
            <v>00</v>
          </cell>
        </row>
        <row r="8949">
          <cell r="A8949" t="str">
            <v>T83</v>
          </cell>
          <cell r="B8949" t="str">
            <v>COMPLICACIONES DE DISPOSITIVOS, IMPLANTES E INJERTOS GENITOURINARIOS</v>
          </cell>
          <cell r="C8949" t="str">
            <v>00</v>
          </cell>
        </row>
        <row r="8950">
          <cell r="A8950" t="str">
            <v>T830</v>
          </cell>
          <cell r="B8950" t="str">
            <v>COMPLICACION MECANICA DE CATETER URINARIO ( FIJO)</v>
          </cell>
          <cell r="C8950" t="str">
            <v>00</v>
          </cell>
        </row>
        <row r="8951">
          <cell r="A8951" t="str">
            <v>T831</v>
          </cell>
          <cell r="B8951" t="str">
            <v>COMPLICACION MECANICA DE OTROS DISPOSITIVOS E IMPLANTES URINARIOS</v>
          </cell>
          <cell r="C8951" t="str">
            <v>00</v>
          </cell>
        </row>
        <row r="8952">
          <cell r="A8952" t="str">
            <v>T832</v>
          </cell>
          <cell r="B8952" t="str">
            <v>COMPLICACION MECANICA DE INJERTO EN ORGANO URINARIO</v>
          </cell>
          <cell r="C8952" t="str">
            <v>00</v>
          </cell>
        </row>
        <row r="8953">
          <cell r="A8953" t="str">
            <v>T833</v>
          </cell>
          <cell r="B8953" t="str">
            <v>COMPLICACION MECANICA DE DISPOSITIVO ANTICONCEPTIVO INTRAUTERINO</v>
          </cell>
          <cell r="C8953" t="str">
            <v>00</v>
          </cell>
        </row>
        <row r="8954">
          <cell r="A8954" t="str">
            <v>T834</v>
          </cell>
          <cell r="B8954" t="str">
            <v>COMPLICACION MECANICA DE OTROS DISPOSITIVOS, IMPLANTES E INJ. EN LE TR</v>
          </cell>
          <cell r="C8954" t="str">
            <v>00</v>
          </cell>
        </row>
        <row r="8955">
          <cell r="A8955" t="str">
            <v>T835</v>
          </cell>
          <cell r="B8955" t="str">
            <v>INFECCION Y REACCION INFLAM. DEBIDA A DISPOSIT. PROTESICO. IMPL. E INJ</v>
          </cell>
          <cell r="C8955" t="str">
            <v>00</v>
          </cell>
        </row>
        <row r="8956">
          <cell r="A8956" t="str">
            <v>T836</v>
          </cell>
          <cell r="B8956" t="str">
            <v>INFECC. Y REACC. INFLAM. DEBIDA A DISPOSIT. PROTESICO, E INJ. EN LE TR</v>
          </cell>
          <cell r="C8956" t="str">
            <v>00</v>
          </cell>
        </row>
        <row r="8957">
          <cell r="A8957" t="str">
            <v>T838</v>
          </cell>
          <cell r="B8957" t="str">
            <v>OTRAS COMPL. DE DISPOST. PROTESICOS, IMPL. E INJ. GENITOURINARIOS</v>
          </cell>
          <cell r="C8957" t="str">
            <v>00</v>
          </cell>
        </row>
        <row r="8958">
          <cell r="A8958" t="str">
            <v>T839</v>
          </cell>
          <cell r="B8958" t="str">
            <v>COMPL. NO ESPECIF. DE DISPOSITIVO PROTESICO, IMPL. E INJ. GENITOURINAR</v>
          </cell>
          <cell r="C8958" t="str">
            <v>00</v>
          </cell>
        </row>
        <row r="8959">
          <cell r="A8959" t="str">
            <v>T84</v>
          </cell>
          <cell r="B8959" t="str">
            <v>COMPL. DE DISPOSIT. PROTESICOS, IMPL. E INJ. ORTOPEDICOS INTERNOS</v>
          </cell>
          <cell r="C8959" t="str">
            <v>00</v>
          </cell>
        </row>
        <row r="8960">
          <cell r="A8960" t="str">
            <v>T840</v>
          </cell>
          <cell r="B8960" t="str">
            <v>COMPLICACION MECANICA DE PROTESIS ARTICULAR INTERNA</v>
          </cell>
          <cell r="C8960" t="str">
            <v>00</v>
          </cell>
        </row>
        <row r="8961">
          <cell r="A8961" t="str">
            <v>T841</v>
          </cell>
          <cell r="B8961" t="str">
            <v>COMPLICACION MECANICA DE DISPOSITIVO DE FIJACION INTERNA DE HUESOS DE</v>
          </cell>
          <cell r="C8961" t="str">
            <v>00</v>
          </cell>
        </row>
        <row r="8962">
          <cell r="A8962" t="str">
            <v>T842</v>
          </cell>
          <cell r="B8962" t="str">
            <v>COMPLICACION MECANICA DE DISPOSITIVO DE FIJACION INTERNA DE OTROS HUES</v>
          </cell>
          <cell r="C8962" t="str">
            <v>00</v>
          </cell>
        </row>
        <row r="8963">
          <cell r="A8963" t="str">
            <v>T843</v>
          </cell>
          <cell r="B8963" t="str">
            <v>COMPLICACION MECANICA DE OTROS DISPOSITIVOS OSEOS, IMPLANTES E INJERTO</v>
          </cell>
          <cell r="C8963" t="str">
            <v>00</v>
          </cell>
        </row>
        <row r="8964">
          <cell r="A8964" t="str">
            <v>T844</v>
          </cell>
          <cell r="B8964" t="str">
            <v>COMPLICACION DE OTROS DISPOSIT. PROTESICOS, IMPL. E INJ. ORTOPEDICOS I</v>
          </cell>
          <cell r="C8964" t="str">
            <v>00</v>
          </cell>
        </row>
        <row r="8965">
          <cell r="A8965" t="str">
            <v>T845</v>
          </cell>
          <cell r="B8965" t="str">
            <v>INFECCION Y REACCION INFLAMATORIA DEBIDAS A PROTESIS ARTICULAR INTERNA</v>
          </cell>
          <cell r="C8965" t="str">
            <v>00</v>
          </cell>
        </row>
        <row r="8966">
          <cell r="A8966" t="str">
            <v>T846</v>
          </cell>
          <cell r="B8966" t="str">
            <v>INFECC. Y REACC. INFLAMT. DEBIDAS A DISPOSIT. DE FIJACION INTERNA (CUA</v>
          </cell>
          <cell r="C8966" t="str">
            <v>000</v>
          </cell>
        </row>
        <row r="8967">
          <cell r="A8967" t="str">
            <v>T847</v>
          </cell>
          <cell r="B8967" t="str">
            <v>INFECC. Y REACC. INFLAM. DEBIDAS A OTROS DISPOSIT. PROTES. IMPL. E INJ</v>
          </cell>
          <cell r="C8967" t="str">
            <v>00</v>
          </cell>
        </row>
        <row r="8968">
          <cell r="A8968" t="str">
            <v>T848</v>
          </cell>
          <cell r="B8968" t="str">
            <v>OTRAS COMPL. DE DISPOSIT. PROTES. IMPL. E INJERTOS ORTOPEDICOS INTERNO</v>
          </cell>
          <cell r="C8968" t="str">
            <v>00</v>
          </cell>
        </row>
        <row r="8969">
          <cell r="A8969" t="str">
            <v>T849</v>
          </cell>
          <cell r="B8969" t="str">
            <v>COMPL. NO ESPECIF. DE DISPOSIT. PROTES. IMPL. E INJ. ORTOPEDICOS INTER</v>
          </cell>
          <cell r="C8969" t="str">
            <v>00</v>
          </cell>
        </row>
        <row r="8970">
          <cell r="A8970" t="str">
            <v>T85</v>
          </cell>
          <cell r="B8970" t="str">
            <v>COMPL. DE OTROS DISPOSIT. PROTESICOS, IMPLANTE E INJERTOS INTERNOS</v>
          </cell>
          <cell r="C8970" t="str">
            <v>00</v>
          </cell>
        </row>
        <row r="8971">
          <cell r="A8971" t="str">
            <v>T850</v>
          </cell>
          <cell r="B8971" t="str">
            <v>COMPLICACION MECANICA DE DERIVACION (ANASTOMOTICA) VENTRICULAR INTRACR</v>
          </cell>
          <cell r="C8971" t="str">
            <v>00</v>
          </cell>
        </row>
        <row r="8972">
          <cell r="A8972" t="str">
            <v>T851</v>
          </cell>
          <cell r="B8972" t="str">
            <v>COPML. MECANICA DE IMPL. DE ESTIMULADOR ELETRONICO DEL SISTEMA NERVIOS</v>
          </cell>
          <cell r="C8972" t="str">
            <v>00</v>
          </cell>
        </row>
        <row r="8973">
          <cell r="A8973" t="str">
            <v>T852</v>
          </cell>
          <cell r="B8973" t="str">
            <v>COMPLICACION MECANICA DE LENTES INTRAOCULARES</v>
          </cell>
          <cell r="C8973" t="str">
            <v>00</v>
          </cell>
        </row>
        <row r="8974">
          <cell r="A8974" t="str">
            <v>T853</v>
          </cell>
          <cell r="B8974" t="str">
            <v>COMPLICACION MECANICA DE OTROS DISPOSIT. PROTES. IMPL. E INJ. OCULARES</v>
          </cell>
          <cell r="C8974" t="str">
            <v>00</v>
          </cell>
        </row>
        <row r="8975">
          <cell r="A8975" t="str">
            <v>T854</v>
          </cell>
          <cell r="B8975" t="str">
            <v>COMPLICACION MECANICA DE PROTSIS, E IMPLANTE DE MAMA</v>
          </cell>
          <cell r="C8975" t="str">
            <v>00</v>
          </cell>
        </row>
        <row r="8976">
          <cell r="A8976" t="str">
            <v>T855</v>
          </cell>
          <cell r="B8976" t="str">
            <v>COMPL. MECANICA DE DISPOSITIVO PROTESICO, IMPLANTE E INJ. GASTROINTEST</v>
          </cell>
          <cell r="C8976" t="str">
            <v>00</v>
          </cell>
        </row>
        <row r="8977">
          <cell r="A8977" t="str">
            <v>T856</v>
          </cell>
          <cell r="B8977" t="str">
            <v>COMPL. MECANICA DE OTROS DISPOSIT. PROTS. IMPL. E INJ. INTERNOS ESPECI</v>
          </cell>
          <cell r="C8977" t="str">
            <v>00</v>
          </cell>
        </row>
        <row r="8978">
          <cell r="A8978" t="str">
            <v>T857</v>
          </cell>
          <cell r="B8978" t="str">
            <v>INFECC. Y REACC. INFLAM. DEBIDAS A OTROS DISPOSIT. PROTES. IMPL. E INJ</v>
          </cell>
          <cell r="C8978" t="str">
            <v>00</v>
          </cell>
        </row>
        <row r="8979">
          <cell r="A8979" t="str">
            <v>T858</v>
          </cell>
          <cell r="B8979" t="str">
            <v>OTRAS COMPL. DE DISPOSIT. PROTES. IMPL. E INJ. INTERNOS, NO CLASIF. EN</v>
          </cell>
          <cell r="C8979" t="str">
            <v>00</v>
          </cell>
        </row>
        <row r="8980">
          <cell r="A8980" t="str">
            <v>T859</v>
          </cell>
          <cell r="B8980" t="str">
            <v>COMPL. NO ESPECIF. DE DISPOSIT. PROTESICO, IMPLANTE E INJERTO INTERNO</v>
          </cell>
          <cell r="C8980" t="str">
            <v>00</v>
          </cell>
        </row>
        <row r="8981">
          <cell r="A8981" t="str">
            <v>T86</v>
          </cell>
          <cell r="B8981" t="str">
            <v>FALLA Y RECHAZO DEL TRASPLANTE DE ORGANO Y TEJIDOS</v>
          </cell>
          <cell r="C8981" t="str">
            <v>00</v>
          </cell>
        </row>
        <row r="8982">
          <cell r="A8982" t="str">
            <v>T860</v>
          </cell>
          <cell r="B8982" t="str">
            <v>RECHAZO DE TRASPLANTE DE MEDULA OSEA</v>
          </cell>
          <cell r="C8982" t="str">
            <v>00</v>
          </cell>
        </row>
        <row r="8983">
          <cell r="A8983" t="str">
            <v>T861</v>
          </cell>
          <cell r="B8983" t="str">
            <v>FALLA Y RECHAZO DE TRASPLANTE DE RIÑON</v>
          </cell>
          <cell r="C8983" t="str">
            <v>00</v>
          </cell>
        </row>
        <row r="8984">
          <cell r="A8984" t="str">
            <v>T862</v>
          </cell>
          <cell r="B8984" t="str">
            <v>FALLA Y RECHAZO DE TRASPLANTE DE CORAZON</v>
          </cell>
          <cell r="C8984" t="str">
            <v>00</v>
          </cell>
        </row>
        <row r="8985">
          <cell r="A8985" t="str">
            <v>T863</v>
          </cell>
          <cell r="B8985" t="str">
            <v>FALLA Y RECHAZO DE TRASPLANTE DE PULMON-CORAZON</v>
          </cell>
          <cell r="C8985" t="str">
            <v>00</v>
          </cell>
        </row>
        <row r="8986">
          <cell r="A8986" t="str">
            <v>T864</v>
          </cell>
          <cell r="B8986" t="str">
            <v>FALLA Y RECHAZO DE TRASPLANTE DE HIGADO</v>
          </cell>
          <cell r="C8986" t="str">
            <v>00</v>
          </cell>
        </row>
        <row r="8987">
          <cell r="A8987" t="str">
            <v>T868</v>
          </cell>
          <cell r="B8987" t="str">
            <v>FALLA Y RECHAZO DE OTROS ORGANOS Y TEJIDOS TRASPLANTADOS</v>
          </cell>
          <cell r="C8987" t="str">
            <v>00</v>
          </cell>
        </row>
        <row r="8988">
          <cell r="A8988" t="str">
            <v>T869</v>
          </cell>
          <cell r="B8988" t="str">
            <v>FALLA Y RECHAZO DE TRASPLANTE DE ORGANO Y TEJIDO NO ESPECIFICADO</v>
          </cell>
          <cell r="C8988" t="str">
            <v>00</v>
          </cell>
        </row>
        <row r="8989">
          <cell r="A8989" t="str">
            <v>T87</v>
          </cell>
          <cell r="B8989" t="str">
            <v>COMPLICACIONES PECULIARES DE LA REISERCION Y AMPUTACION</v>
          </cell>
          <cell r="C8989" t="str">
            <v>00</v>
          </cell>
        </row>
        <row r="8990">
          <cell r="A8990" t="str">
            <v>T870</v>
          </cell>
          <cell r="B8990" t="str">
            <v>COMPLICACIONES DE LA REINSERCION (DE PARTE) DE EXTREMIDAD SUPERIOR</v>
          </cell>
          <cell r="C8990" t="str">
            <v>00</v>
          </cell>
        </row>
        <row r="8991">
          <cell r="A8991" t="str">
            <v>T871</v>
          </cell>
          <cell r="B8991" t="str">
            <v>COMPLICACIONES DE LA REISERCION (DE PARTE) DE EXTREMIDAD INFERIOR</v>
          </cell>
          <cell r="C8991" t="str">
            <v>00</v>
          </cell>
        </row>
        <row r="8992">
          <cell r="A8992" t="str">
            <v>T872</v>
          </cell>
          <cell r="B8992" t="str">
            <v>COMPLICACIONES DE OTRAS PARTES DEL CUERPO REINSERTADAS</v>
          </cell>
          <cell r="C8992" t="str">
            <v>00</v>
          </cell>
        </row>
        <row r="8993">
          <cell r="A8993" t="str">
            <v>T873</v>
          </cell>
          <cell r="B8993" t="str">
            <v>NEUROMA DE MUÑON DE AMPUTACION</v>
          </cell>
          <cell r="C8993" t="str">
            <v>00</v>
          </cell>
        </row>
        <row r="8994">
          <cell r="A8994" t="str">
            <v>T874</v>
          </cell>
          <cell r="B8994" t="str">
            <v>INFECCION DE MUÑON DE AMPUTACION</v>
          </cell>
          <cell r="C8994" t="str">
            <v>00</v>
          </cell>
        </row>
        <row r="8995">
          <cell r="A8995" t="str">
            <v>T875</v>
          </cell>
          <cell r="B8995" t="str">
            <v>NECROSIS DE MUÑON DE AMPUTACION</v>
          </cell>
          <cell r="C8995" t="str">
            <v>00</v>
          </cell>
        </row>
        <row r="8996">
          <cell r="A8996" t="str">
            <v>T876</v>
          </cell>
          <cell r="B8996" t="str">
            <v>OTRAS COMPLICACIONES Y LAS NO ESPECIFICADAS DE MUÑON DE AMPUTACION</v>
          </cell>
          <cell r="C8996" t="str">
            <v>00</v>
          </cell>
        </row>
        <row r="8997">
          <cell r="A8997" t="str">
            <v>T88</v>
          </cell>
          <cell r="B8997" t="str">
            <v>OTRAS COMPLI. DE LA ATENCION MEDICA Y QUIRURGICA, NO CLASIF. EN OTRA P</v>
          </cell>
          <cell r="C8997" t="str">
            <v>00</v>
          </cell>
        </row>
        <row r="8998">
          <cell r="A8998" t="str">
            <v>T880</v>
          </cell>
          <cell r="B8998" t="str">
            <v>INFECCION CONSECUTIVA A INMUNIZACION</v>
          </cell>
          <cell r="C8998" t="str">
            <v>00</v>
          </cell>
        </row>
        <row r="8999">
          <cell r="A8999" t="str">
            <v>T881</v>
          </cell>
          <cell r="B8999" t="str">
            <v>OTRAS COMPL. CONSECUTIVAS A INMUNIZACION, NO CLASIFICADAS EN OTRA PART</v>
          </cell>
          <cell r="C8999" t="str">
            <v>00</v>
          </cell>
        </row>
        <row r="9000">
          <cell r="A9000" t="str">
            <v>T882</v>
          </cell>
          <cell r="B9000" t="str">
            <v>CHOQUE DEBIDO A LA ANESTESIA</v>
          </cell>
          <cell r="C9000" t="str">
            <v>00</v>
          </cell>
        </row>
        <row r="9001">
          <cell r="A9001" t="str">
            <v>T883</v>
          </cell>
          <cell r="B9001" t="str">
            <v>HIPERTERMIA MALIGNA DEBIDA A LA ANESTESIA</v>
          </cell>
          <cell r="C9001" t="str">
            <v>00</v>
          </cell>
        </row>
        <row r="9002">
          <cell r="A9002" t="str">
            <v>T884</v>
          </cell>
          <cell r="B9002" t="str">
            <v>FALLA O DIFICULTAD DE LA INTUBACION</v>
          </cell>
          <cell r="C9002" t="str">
            <v>00</v>
          </cell>
        </row>
        <row r="9003">
          <cell r="A9003" t="str">
            <v>T885</v>
          </cell>
          <cell r="B9003" t="str">
            <v>OTRAS COMPLICACIONES DE LA ANESTESIA</v>
          </cell>
          <cell r="C9003" t="str">
            <v>00</v>
          </cell>
        </row>
        <row r="9004">
          <cell r="A9004" t="str">
            <v>T886</v>
          </cell>
          <cell r="B9004" t="str">
            <v>CHOQUE ANAFIL. DEBIDO A EFECTO ADVERSO DE DROGA O MEDIC. CORRECTO ADM</v>
          </cell>
          <cell r="C9004" t="str">
            <v>00</v>
          </cell>
        </row>
        <row r="9005">
          <cell r="A9005" t="str">
            <v>T887</v>
          </cell>
          <cell r="B9005" t="str">
            <v>EFECTO ADVERSO NO ESPECIFICADO DE DE DROGA O MEDICAMENTO</v>
          </cell>
          <cell r="C9005" t="str">
            <v>00</v>
          </cell>
        </row>
        <row r="9006">
          <cell r="A9006" t="str">
            <v>T888</v>
          </cell>
          <cell r="B9006" t="str">
            <v>OTRAS COMPL. ESPECIF. DE LA ATENCION MEDICA Y QUIR. NO CLASIF. EN OTRA</v>
          </cell>
          <cell r="C9006" t="str">
            <v>00</v>
          </cell>
        </row>
        <row r="9007">
          <cell r="A9007" t="str">
            <v>T889</v>
          </cell>
          <cell r="B9007" t="str">
            <v>CPMPLICACIONES NO ESPECIF. DE LA ATENCION MEDICA Y QUIRURGICA</v>
          </cell>
          <cell r="C9007" t="str">
            <v>00</v>
          </cell>
        </row>
        <row r="9008">
          <cell r="A9008" t="str">
            <v>T90</v>
          </cell>
          <cell r="B9008" t="str">
            <v>SECUELAS DE TRAUMATISMOS DE LA CABEZA</v>
          </cell>
          <cell r="C9008" t="str">
            <v>00</v>
          </cell>
        </row>
        <row r="9009">
          <cell r="A9009" t="str">
            <v>T900</v>
          </cell>
          <cell r="B9009" t="str">
            <v>SECUELAS DE TRAUMATISMO SUPERFICIAL DE LA CABEZA</v>
          </cell>
          <cell r="C9009" t="str">
            <v>00</v>
          </cell>
        </row>
        <row r="9010">
          <cell r="A9010" t="str">
            <v>T901</v>
          </cell>
          <cell r="B9010" t="str">
            <v>SECUELAS DE HERIDA DE LA CABEZA</v>
          </cell>
          <cell r="C9010" t="str">
            <v>00</v>
          </cell>
        </row>
        <row r="9011">
          <cell r="A9011" t="str">
            <v>T902</v>
          </cell>
          <cell r="B9011" t="str">
            <v>SECUELAS DE FRACTURA DEL CRANEO Y DE HUESOS FACIALES</v>
          </cell>
          <cell r="C9011" t="str">
            <v>00</v>
          </cell>
        </row>
        <row r="9012">
          <cell r="A9012" t="str">
            <v>T903</v>
          </cell>
          <cell r="B9012" t="str">
            <v>SECUELAS DE TRAUMATISMO DE NERVIOS CRANEALES</v>
          </cell>
          <cell r="C9012" t="str">
            <v>00</v>
          </cell>
        </row>
        <row r="9013">
          <cell r="A9013" t="str">
            <v>T904</v>
          </cell>
          <cell r="B9013" t="str">
            <v>SECUELAS DE TRAUMATISMO DEL OJO Y DE LA ORBITA</v>
          </cell>
          <cell r="C9013" t="str">
            <v>00</v>
          </cell>
        </row>
        <row r="9014">
          <cell r="A9014" t="str">
            <v>T905</v>
          </cell>
          <cell r="B9014" t="str">
            <v>SECUELAS DE TRAUMATISMO INTRACRANEAL</v>
          </cell>
          <cell r="C9014" t="str">
            <v>00</v>
          </cell>
        </row>
        <row r="9015">
          <cell r="A9015" t="str">
            <v>T908</v>
          </cell>
          <cell r="B9015" t="str">
            <v>SECUELAS DE OTROS TRAUMATISMOS ESPECIFICADOS DE LA CABEZA</v>
          </cell>
          <cell r="C9015" t="str">
            <v>00</v>
          </cell>
        </row>
        <row r="9016">
          <cell r="A9016" t="str">
            <v>T909</v>
          </cell>
          <cell r="B9016" t="str">
            <v>SECUELAS DE TRAUMATISMO NO ESPECIFICADO DE LA CABEZA</v>
          </cell>
          <cell r="C9016" t="str">
            <v>00</v>
          </cell>
        </row>
        <row r="9017">
          <cell r="A9017" t="str">
            <v>T91</v>
          </cell>
          <cell r="B9017" t="str">
            <v>SECUELAS DE TRAUMATISMOS DEL CUELLO Y DEL TRONCO</v>
          </cell>
          <cell r="C9017" t="str">
            <v>00</v>
          </cell>
        </row>
        <row r="9018">
          <cell r="A9018" t="str">
            <v>T910</v>
          </cell>
          <cell r="B9018" t="str">
            <v>SECUELAS DE TRAUMATISMO SUPERFICIAL Y DE HERIDAS DEL CUELLO U DEL TRON</v>
          </cell>
          <cell r="C9018" t="str">
            <v>00</v>
          </cell>
        </row>
        <row r="9019">
          <cell r="A9019" t="str">
            <v>T911</v>
          </cell>
          <cell r="B9019" t="str">
            <v>SECUELAS DE FRACTURA DE LA COLUMNA VERTEBRAL</v>
          </cell>
          <cell r="C9019" t="str">
            <v>00</v>
          </cell>
        </row>
        <row r="9020">
          <cell r="A9020" t="str">
            <v>T912</v>
          </cell>
          <cell r="B9020" t="str">
            <v>SECUELAS DE OTRA FRACTURA DEL TORAX Y DE LA PELVIS</v>
          </cell>
          <cell r="C9020" t="str">
            <v>00</v>
          </cell>
        </row>
        <row r="9021">
          <cell r="A9021" t="str">
            <v>T913</v>
          </cell>
          <cell r="B9021" t="str">
            <v>SECUELAS DE TRAUMATISMO DE LA MEDULA ESPINAL</v>
          </cell>
          <cell r="C9021" t="str">
            <v>00</v>
          </cell>
        </row>
        <row r="9022">
          <cell r="A9022" t="str">
            <v>T914</v>
          </cell>
          <cell r="B9022" t="str">
            <v>SECUELAS DE TRAUMATISMO DE ORGANOS INTRATORACICOS</v>
          </cell>
          <cell r="C9022" t="str">
            <v>00</v>
          </cell>
        </row>
        <row r="9023">
          <cell r="A9023" t="str">
            <v>T915</v>
          </cell>
          <cell r="B9023" t="str">
            <v>SECUELAS DE TRAUMATISMO DE ORGANOS INTRAABDOMINALES Y PELVICOS</v>
          </cell>
          <cell r="C9023" t="str">
            <v>00</v>
          </cell>
        </row>
        <row r="9024">
          <cell r="A9024" t="str">
            <v>T918</v>
          </cell>
          <cell r="B9024" t="str">
            <v>SECUELAS DE OTROS TRAUMATISMOS ESPECIFICADOS DEL CUELLO Y DEL TRONCO</v>
          </cell>
          <cell r="C9024" t="str">
            <v>00</v>
          </cell>
        </row>
        <row r="9025">
          <cell r="A9025" t="str">
            <v>T919</v>
          </cell>
          <cell r="B9025" t="str">
            <v>SECUELAS DE TRAUMATISMO NO ESPECIFICADO DEL CUELLO Y DEL TRONCO</v>
          </cell>
          <cell r="C9025" t="str">
            <v>00</v>
          </cell>
        </row>
        <row r="9026">
          <cell r="A9026" t="str">
            <v>T92</v>
          </cell>
          <cell r="B9026" t="str">
            <v>SECUELAS DE TRAUMATISMOS DE MIEMBRO SUPERIOR</v>
          </cell>
          <cell r="C9026" t="str">
            <v>00</v>
          </cell>
        </row>
        <row r="9027">
          <cell r="A9027" t="str">
            <v>T920</v>
          </cell>
          <cell r="B9027" t="str">
            <v>SECUELAS DE HERIDA DE MIEMBRO SUPERIOR</v>
          </cell>
          <cell r="C9027" t="str">
            <v>00</v>
          </cell>
        </row>
        <row r="9028">
          <cell r="A9028" t="str">
            <v>T921</v>
          </cell>
          <cell r="B9028" t="str">
            <v>SECUELAS DE FRACTURA DEL BRAZO</v>
          </cell>
          <cell r="C9028" t="str">
            <v>00</v>
          </cell>
        </row>
        <row r="9029">
          <cell r="A9029" t="str">
            <v>T922</v>
          </cell>
          <cell r="B9029" t="str">
            <v>SECUELAS DE FRACTURA DE LA MUÑECA Y DE LA MANO</v>
          </cell>
          <cell r="C9029" t="str">
            <v>00</v>
          </cell>
        </row>
        <row r="9030">
          <cell r="A9030" t="str">
            <v>T923</v>
          </cell>
          <cell r="B9030" t="str">
            <v>SECUELAS DE LUXACION, TORCEDURA Y ESGUINCE DE MIEMBRO SUPERIOR</v>
          </cell>
          <cell r="C9030" t="str">
            <v>00</v>
          </cell>
        </row>
        <row r="9031">
          <cell r="A9031" t="str">
            <v>T924</v>
          </cell>
          <cell r="B9031" t="str">
            <v>SECUELAS DE TRAUMATISMO DE NERVIO DE MIEMBRO SUPERIOR</v>
          </cell>
          <cell r="C9031" t="str">
            <v>00</v>
          </cell>
        </row>
        <row r="9032">
          <cell r="A9032" t="str">
            <v>T925</v>
          </cell>
          <cell r="B9032" t="str">
            <v>SECUELAS DE TRAUMATIMO DE TENDON Y MUSCULO DE MIEMBRO SUPERIOR</v>
          </cell>
          <cell r="C9032" t="str">
            <v>00</v>
          </cell>
        </row>
        <row r="9033">
          <cell r="A9033" t="str">
            <v>T926</v>
          </cell>
          <cell r="B9033" t="str">
            <v>SECUELAS DE APLASTAMIENTO Y AMPUTACION TRAUMATICAS DE MIEMBRO SUPERIOR</v>
          </cell>
          <cell r="C9033" t="str">
            <v>00</v>
          </cell>
        </row>
        <row r="9034">
          <cell r="A9034" t="str">
            <v>T928</v>
          </cell>
          <cell r="B9034" t="str">
            <v>SECUELAS DE OTROS TRAUMATISMOS ESPECIFICADOS DE MIEMBRO SUPERIOR</v>
          </cell>
          <cell r="C9034" t="str">
            <v>00</v>
          </cell>
        </row>
        <row r="9035">
          <cell r="A9035" t="str">
            <v>T929</v>
          </cell>
          <cell r="B9035" t="str">
            <v>SECUELAS DE TRAUMATISMO NO ESPECIFICADO DE MIEMBRO SUPERIOR</v>
          </cell>
          <cell r="C9035" t="str">
            <v>00</v>
          </cell>
        </row>
        <row r="9036">
          <cell r="A9036" t="str">
            <v>T93</v>
          </cell>
          <cell r="B9036" t="str">
            <v>SECUELAS DE TRAUMATISMOS DE MIEMBRO INFERIOR</v>
          </cell>
          <cell r="C9036" t="str">
            <v>00</v>
          </cell>
        </row>
        <row r="9037">
          <cell r="A9037" t="str">
            <v>T930</v>
          </cell>
          <cell r="B9037" t="str">
            <v>SECUELAS DE HERIDA DE MIEMBRO INFERIOR</v>
          </cell>
          <cell r="C9037" t="str">
            <v>00</v>
          </cell>
        </row>
        <row r="9038">
          <cell r="A9038" t="str">
            <v>T931</v>
          </cell>
          <cell r="B9038" t="str">
            <v>SECUELAS DE FRACTURA DEL FEMUR</v>
          </cell>
          <cell r="C9038" t="str">
            <v>00</v>
          </cell>
        </row>
        <row r="9039">
          <cell r="A9039" t="str">
            <v>T932</v>
          </cell>
          <cell r="B9039" t="str">
            <v>SECUELAS DE OTRAS FRACTURAS DE MIEMBRO INFERIOR</v>
          </cell>
          <cell r="C9039" t="str">
            <v>00</v>
          </cell>
        </row>
        <row r="9040">
          <cell r="A9040" t="str">
            <v>T933</v>
          </cell>
          <cell r="B9040" t="str">
            <v>SECUELAS DE LUXACION, TORCEDURA Y ESGUINCE DE MIEMBRO INFERIOR</v>
          </cell>
          <cell r="C9040" t="str">
            <v>00</v>
          </cell>
        </row>
        <row r="9041">
          <cell r="A9041" t="str">
            <v>T934</v>
          </cell>
          <cell r="B9041" t="str">
            <v>SECUELAS DE TRAUMATISMO DE NERVIO DE MIEMBRO INFERIOR</v>
          </cell>
          <cell r="C9041" t="str">
            <v>00</v>
          </cell>
        </row>
        <row r="9042">
          <cell r="A9042" t="str">
            <v>T935</v>
          </cell>
          <cell r="B9042" t="str">
            <v>SECUELAS DE TRAUMATISMO DE TENDON Y MUSCULO DE MIEMBRO INFERIOR</v>
          </cell>
          <cell r="C9042" t="str">
            <v>00</v>
          </cell>
        </row>
        <row r="9043">
          <cell r="A9043" t="str">
            <v>T936</v>
          </cell>
          <cell r="B9043" t="str">
            <v>SECUELAS DE APLASTAMIENTO Y AMPUTACION TRAUMATICA DE MIEMBRO INFERIOR</v>
          </cell>
          <cell r="C9043" t="str">
            <v>00</v>
          </cell>
        </row>
        <row r="9044">
          <cell r="A9044" t="str">
            <v>T938</v>
          </cell>
          <cell r="B9044" t="str">
            <v>SECUELAS DE OTROS TRAUMATISMOS ESPECIFICADOS DE MIEMBRO INFERIOR</v>
          </cell>
          <cell r="C9044" t="str">
            <v>00</v>
          </cell>
        </row>
        <row r="9045">
          <cell r="A9045" t="str">
            <v>T939</v>
          </cell>
          <cell r="B9045" t="str">
            <v>SECUELAS DE TRAUMATISMO NO ESPECIFICADO DE MIEMBRO INFERIOR</v>
          </cell>
          <cell r="C9045" t="str">
            <v>00</v>
          </cell>
        </row>
        <row r="9046">
          <cell r="A9046" t="str">
            <v>T94</v>
          </cell>
          <cell r="B9046" t="str">
            <v>SECUELAS DE TRAUMAT. QUE AFECTAN MULT. REGION. DEL CUERPO Y LAS NO ESP</v>
          </cell>
          <cell r="C9046" t="str">
            <v>00</v>
          </cell>
        </row>
        <row r="9047">
          <cell r="A9047" t="str">
            <v>T940</v>
          </cell>
          <cell r="B9047" t="str">
            <v>SECUELAS DE TRAUMATISMO QUE AFECTAN MULTIPLES REGIONES DEL CUERPO</v>
          </cell>
          <cell r="C9047" t="str">
            <v>00</v>
          </cell>
        </row>
        <row r="9048">
          <cell r="A9048" t="str">
            <v>T941</v>
          </cell>
          <cell r="B9048" t="str">
            <v>SECUELAS DE TRAUMATISMOS DE REGIONES NO ESPECIFICADAS DEL CUERPO</v>
          </cell>
          <cell r="C9048" t="str">
            <v>00</v>
          </cell>
        </row>
        <row r="9049">
          <cell r="A9049" t="str">
            <v>T95</v>
          </cell>
          <cell r="B9049" t="str">
            <v>SECUELAS DE QUEMADURAS, CORROSIONES Y CONGELAMIENTOS</v>
          </cell>
          <cell r="C9049" t="str">
            <v>00</v>
          </cell>
        </row>
        <row r="9050">
          <cell r="A9050" t="str">
            <v>T950</v>
          </cell>
          <cell r="B9050" t="str">
            <v>SECUELAS DE QUEMADURA, CORROSION Y CONGELAMIENTO DE LA CABEZA Y DEL CU</v>
          </cell>
          <cell r="C9050" t="str">
            <v>00</v>
          </cell>
        </row>
        <row r="9051">
          <cell r="A9051" t="str">
            <v>T951</v>
          </cell>
          <cell r="B9051" t="str">
            <v>SECUELAS DE QUEMADURA, CORROSION Y CONGELAMIENTO DEL TRONCO</v>
          </cell>
          <cell r="C9051" t="str">
            <v>00</v>
          </cell>
        </row>
        <row r="9052">
          <cell r="A9052" t="str">
            <v>T952</v>
          </cell>
          <cell r="B9052" t="str">
            <v>SECUELAS DE QUEMADURA, CORROSION Y CONGELAMIENTO DE MIEMBRO SUPERIOR</v>
          </cell>
          <cell r="C9052" t="str">
            <v>00</v>
          </cell>
        </row>
        <row r="9053">
          <cell r="A9053" t="str">
            <v>T953</v>
          </cell>
          <cell r="B9053" t="str">
            <v>SECUELAS DE QUEMADURA, CORROSION Y CONGELAMIENTO DE MIEMBRO INFERIOR</v>
          </cell>
          <cell r="C9053" t="str">
            <v>00</v>
          </cell>
        </row>
        <row r="9054">
          <cell r="A9054" t="str">
            <v>T954</v>
          </cell>
          <cell r="B9054" t="str">
            <v>SECUELAS DE QUEM. Y CORROSION CLASIF. SOLO DE ACUERDO CON LA EXTENSION</v>
          </cell>
          <cell r="C9054" t="str">
            <v>00</v>
          </cell>
        </row>
        <row r="9055">
          <cell r="A9055" t="str">
            <v>T958</v>
          </cell>
          <cell r="B9055" t="str">
            <v>SECUELAS DE OTRAS QUEMADURAS, CORROSIONES Y CONGELAMIENTOS ESPECIF</v>
          </cell>
          <cell r="C9055" t="str">
            <v>00</v>
          </cell>
        </row>
        <row r="9056">
          <cell r="A9056" t="str">
            <v>T959</v>
          </cell>
          <cell r="B9056" t="str">
            <v>SECUELAS DE QUEMADURA, CORROSION Y CONGELAMIENTO NO ESPECIFICADOS</v>
          </cell>
          <cell r="C9056" t="str">
            <v>00</v>
          </cell>
        </row>
        <row r="9057">
          <cell r="A9057" t="str">
            <v>T96</v>
          </cell>
          <cell r="B9057" t="str">
            <v>SECUELAS DE ENVENENAMIENTOS POR DROGAS, MEDICAMENTOS Y SUSTANCIAS BIOL</v>
          </cell>
          <cell r="C9057" t="str">
            <v>00</v>
          </cell>
        </row>
        <row r="9058">
          <cell r="A9058" t="str">
            <v>T97</v>
          </cell>
          <cell r="B9058" t="str">
            <v>SECUELAS DE EFECTOS TOXICOS DE SUSTANCIAS DE PROCED. PRINCIP/ NO MEDIC</v>
          </cell>
          <cell r="C9058" t="str">
            <v>00</v>
          </cell>
        </row>
        <row r="9059">
          <cell r="A9059" t="str">
            <v>T98</v>
          </cell>
          <cell r="B9059" t="str">
            <v>SECUELAS DE OTROS EFECTOS Y LOS NO ESPECIFICADOS DE CAUSAS EXTERNAS</v>
          </cell>
          <cell r="C9059" t="str">
            <v>00</v>
          </cell>
        </row>
        <row r="9060">
          <cell r="A9060" t="str">
            <v>T980</v>
          </cell>
          <cell r="B9060" t="str">
            <v>SECUELAS DE EFECTOS DE CUERPOS EXTRAÑOS QUE PENETRAN EN ORIFICIOS NATU</v>
          </cell>
          <cell r="C9060" t="str">
            <v>00</v>
          </cell>
        </row>
        <row r="9061">
          <cell r="A9061" t="str">
            <v>T981</v>
          </cell>
          <cell r="B9061" t="str">
            <v>SECUELAS DE OTROS EFECTOS Y LOS NO ESPECIFICADOS DE CAUSAS EXTERNAS</v>
          </cell>
          <cell r="C9061" t="str">
            <v>00</v>
          </cell>
        </row>
        <row r="9062">
          <cell r="A9062" t="str">
            <v>T982</v>
          </cell>
          <cell r="B9062" t="str">
            <v>SECUELAS DE CIERTAS COMPLICACIONES PRECOSES DE LOS TRAUMATISMOS</v>
          </cell>
          <cell r="C9062" t="str">
            <v>00</v>
          </cell>
        </row>
        <row r="9063">
          <cell r="A9063" t="str">
            <v>T983</v>
          </cell>
          <cell r="B9063" t="str">
            <v>SECUELAS DE COMPL. DE LA ATENCION MEDICA Y QUIRURG. NO CLASIF. EN OTRA</v>
          </cell>
          <cell r="C9063" t="str">
            <v>00</v>
          </cell>
        </row>
        <row r="9064">
          <cell r="A9064" t="str">
            <v>V01</v>
          </cell>
          <cell r="B9064" t="str">
            <v>PEATON LESIONADO POR COLISION CON VEHICULO DE PEDAL</v>
          </cell>
          <cell r="C9064" t="str">
            <v>096</v>
          </cell>
        </row>
        <row r="9065">
          <cell r="A9065" t="str">
            <v>V02</v>
          </cell>
          <cell r="B9065" t="str">
            <v>PEATON LESIONADO POR COLISION CON VEHICULO DE MOTOR DE DOS O TRES RUED</v>
          </cell>
          <cell r="C9065" t="str">
            <v>096</v>
          </cell>
        </row>
        <row r="9066">
          <cell r="A9066" t="str">
            <v>V03</v>
          </cell>
          <cell r="B9066" t="str">
            <v>PEATON LESIONADO POR COLISION CON AUTOMOVIL, CAMIONETA O FURGONETA</v>
          </cell>
          <cell r="C9066" t="str">
            <v>096</v>
          </cell>
        </row>
        <row r="9067">
          <cell r="A9067" t="str">
            <v>V04</v>
          </cell>
          <cell r="B9067" t="str">
            <v>PEATON LESION. POR COLISION CON VEHIC. DE TRANSPORTE PESADO O AUTOBUS</v>
          </cell>
          <cell r="C9067" t="str">
            <v>096</v>
          </cell>
        </row>
        <row r="9068">
          <cell r="A9068" t="str">
            <v>V05</v>
          </cell>
          <cell r="B9068" t="str">
            <v>PEATON LESIONADO POR COLISION CON TREN O VEHICULO DE RIELES</v>
          </cell>
          <cell r="C9068" t="str">
            <v>096</v>
          </cell>
        </row>
        <row r="9069">
          <cell r="A9069" t="str">
            <v>V06</v>
          </cell>
          <cell r="B9069" t="str">
            <v>PEATON LESIONADO POR COLISION CON OTROS VEHICULOS SIN MOTOR</v>
          </cell>
          <cell r="C9069" t="str">
            <v>096</v>
          </cell>
        </row>
        <row r="9070">
          <cell r="A9070" t="str">
            <v>V09</v>
          </cell>
          <cell r="B9070" t="str">
            <v>PEATON LESIONADO EN OTROS ACCIDENTES DE TRANSPORTE, Y EN LOS NO ESPEC</v>
          </cell>
          <cell r="C9070" t="str">
            <v>096</v>
          </cell>
        </row>
        <row r="9071">
          <cell r="A9071" t="str">
            <v>V090</v>
          </cell>
          <cell r="B9071" t="str">
            <v>PEATON LESION. EN ACCID. NO DE TRANS. QUE INVOLUCRA OTROS VEHIC. DE MO</v>
          </cell>
          <cell r="C9071" t="str">
            <v>096</v>
          </cell>
        </row>
        <row r="9072">
          <cell r="A9072" t="str">
            <v>V091</v>
          </cell>
          <cell r="B9072" t="str">
            <v>PEATON LESIONADO EN ACCIDENTE NO DE TRANSITO NO ESPECIFICADO</v>
          </cell>
          <cell r="C9072" t="str">
            <v>096</v>
          </cell>
        </row>
        <row r="9073">
          <cell r="A9073" t="str">
            <v>V092</v>
          </cell>
          <cell r="B9073" t="str">
            <v>PEATON LESION. EN ACCID. DE TRANS. QUE INVOL. OTROS VEHIC. DE MOTOR Y</v>
          </cell>
          <cell r="C9073" t="str">
            <v>096</v>
          </cell>
        </row>
        <row r="9074">
          <cell r="A9074" t="str">
            <v>V093</v>
          </cell>
          <cell r="B9074" t="str">
            <v>PEATON LESIONADO EN ACCIDENTE DE TRANSITO NO ESPECIFICADO</v>
          </cell>
          <cell r="C9074" t="str">
            <v>096</v>
          </cell>
        </row>
        <row r="9075">
          <cell r="A9075" t="str">
            <v>V099</v>
          </cell>
          <cell r="B9075" t="str">
            <v>PEATON LESIONADO EN ACCIDENTE DE TRANSPORTE NO ESPECIFICADO</v>
          </cell>
          <cell r="C9075" t="str">
            <v>096</v>
          </cell>
        </row>
        <row r="9076">
          <cell r="A9076" t="str">
            <v>V10</v>
          </cell>
          <cell r="B9076" t="str">
            <v>CICLISTA LESIONADO POR COLISION CON PEATON O ANIMAL</v>
          </cell>
          <cell r="C9076" t="str">
            <v>096</v>
          </cell>
        </row>
        <row r="9077">
          <cell r="A9077" t="str">
            <v>V11</v>
          </cell>
          <cell r="B9077" t="str">
            <v>CICLISTA LESIONADO POR COLISION CON OTRO CICLISTA</v>
          </cell>
          <cell r="C9077" t="str">
            <v>096</v>
          </cell>
        </row>
        <row r="9078">
          <cell r="A9078" t="str">
            <v>V12</v>
          </cell>
          <cell r="B9078" t="str">
            <v>CICLISTA LESION. POR COLISION CON VEHIC. DE MOTOR DE DOS O TRES RUEDAS</v>
          </cell>
          <cell r="C9078" t="str">
            <v>096</v>
          </cell>
        </row>
        <row r="9079">
          <cell r="A9079" t="str">
            <v>V13</v>
          </cell>
          <cell r="B9079" t="str">
            <v>CICLISTA LESIONADO POR COLISION CON AUTOMOVIL, CAMIONETA O FURGONETA</v>
          </cell>
          <cell r="C9079" t="str">
            <v>096</v>
          </cell>
        </row>
        <row r="9080">
          <cell r="A9080" t="str">
            <v>V14</v>
          </cell>
          <cell r="B9080" t="str">
            <v>CICLISTA LESIONADO POR COLISION CON VEHIC. DE TRANSP. PESADO O AUTOBUS</v>
          </cell>
          <cell r="C9080" t="str">
            <v>096</v>
          </cell>
        </row>
        <row r="9081">
          <cell r="A9081" t="str">
            <v>V15</v>
          </cell>
          <cell r="B9081" t="str">
            <v>CICLISTA LESIONADO POR COLISION CON TREN O VEHICULO DE RIELES</v>
          </cell>
          <cell r="C9081" t="str">
            <v>096</v>
          </cell>
        </row>
        <row r="9082">
          <cell r="A9082" t="str">
            <v>V16</v>
          </cell>
          <cell r="B9082" t="str">
            <v>CICLISTA LESIONADO POR COLISION CON OTROS VEHICULOS SIN MOTOR</v>
          </cell>
          <cell r="C9082" t="str">
            <v>096</v>
          </cell>
        </row>
        <row r="9083">
          <cell r="A9083" t="str">
            <v>V17</v>
          </cell>
          <cell r="B9083" t="str">
            <v>CICLISTA LESIONADO POR COLISION CON OBJETO ESTACIONADO O FIJO</v>
          </cell>
          <cell r="C9083" t="str">
            <v>096</v>
          </cell>
        </row>
        <row r="9084">
          <cell r="A9084" t="str">
            <v>V18</v>
          </cell>
          <cell r="B9084" t="str">
            <v>CICLISTA LESIONADO EN ACCIDENTE DE TRANSPORTE SIN COLISION</v>
          </cell>
          <cell r="C9084" t="str">
            <v>096</v>
          </cell>
        </row>
        <row r="9085">
          <cell r="A9085" t="str">
            <v>V19</v>
          </cell>
          <cell r="B9085" t="str">
            <v>CICLISTA LESIONADO EN OTROS ACCID. DE TRANSP. Y EN LOS NO ESPECIFICADO</v>
          </cell>
          <cell r="C9085" t="str">
            <v>096</v>
          </cell>
        </row>
        <row r="9086">
          <cell r="A9086" t="str">
            <v>V190</v>
          </cell>
          <cell r="B9086" t="str">
            <v>CONDUCT. DE VEHIC. DE PEDAL LESION. POR COLISION CON OTROS VAHIC. DE M</v>
          </cell>
          <cell r="C9086" t="str">
            <v>096</v>
          </cell>
        </row>
        <row r="9087">
          <cell r="A9087" t="str">
            <v>V191</v>
          </cell>
          <cell r="B9087" t="str">
            <v>PASAJERO DE VEHIC. DE PEDAL LESION. POR COLISION CON OTRO VEHIC. DE MO</v>
          </cell>
          <cell r="C9087" t="str">
            <v>096</v>
          </cell>
        </row>
        <row r="9088">
          <cell r="A9088" t="str">
            <v>V192</v>
          </cell>
          <cell r="B9088" t="str">
            <v>CICLISTA NO ESPECIF. LESION. POR COLISION CON OTROS VEHIC. DE MOTOR, Y</v>
          </cell>
          <cell r="C9088" t="str">
            <v>096</v>
          </cell>
        </row>
        <row r="9089">
          <cell r="A9089" t="str">
            <v>V193</v>
          </cell>
          <cell r="B9089" t="str">
            <v>CILCISTA (CUALQUIERA) LESIONADO EN ACCID. NO DE TRANSITO, NO ESPECIFIC</v>
          </cell>
          <cell r="C9089" t="str">
            <v>096</v>
          </cell>
        </row>
        <row r="9090">
          <cell r="A9090" t="str">
            <v>V194</v>
          </cell>
          <cell r="B9090" t="str">
            <v>CONDUC. DE VEHIC. DE PEDAL LESION. POR COLISION CON OTRO VEHIC. DE MOT</v>
          </cell>
          <cell r="C9090" t="str">
            <v>096</v>
          </cell>
        </row>
        <row r="9091">
          <cell r="A9091" t="str">
            <v>V195</v>
          </cell>
          <cell r="B9091" t="str">
            <v>PASAJERO DE VEHIC. DE PEDAL LESION. POR COLISION CON OTRO VEHIC. DE MO</v>
          </cell>
          <cell r="C9091" t="str">
            <v>096</v>
          </cell>
        </row>
        <row r="9092">
          <cell r="A9092" t="str">
            <v>V196</v>
          </cell>
          <cell r="B9092" t="str">
            <v>CICLISTA NO ESPECIF. LESION. POR COLISION CON OTRO VEHIC. DE MOTOR, Y</v>
          </cell>
          <cell r="C9092" t="str">
            <v>096</v>
          </cell>
        </row>
        <row r="9093">
          <cell r="A9093" t="str">
            <v>V198</v>
          </cell>
          <cell r="B9093" t="str">
            <v>CICLISTA (CUALQUIERA) LESION. EN OTROS ACCID. DE TRANSPORTE ESPECIFICA</v>
          </cell>
          <cell r="C9093" t="str">
            <v>096</v>
          </cell>
        </row>
        <row r="9094">
          <cell r="A9094" t="str">
            <v>V199</v>
          </cell>
          <cell r="B9094" t="str">
            <v>CICLISTA (CUALQUIERA) LESIONADO EN ACCIDENTE DE TRANSITO NO ESPECIFICA</v>
          </cell>
          <cell r="C9094" t="str">
            <v>096</v>
          </cell>
        </row>
        <row r="9095">
          <cell r="A9095" t="str">
            <v>V20</v>
          </cell>
          <cell r="B9095" t="str">
            <v>MOTOCICLISTA LESIONADO POR COLISION CON PEATON O ANIMAL</v>
          </cell>
          <cell r="C9095" t="str">
            <v>096</v>
          </cell>
        </row>
        <row r="9096">
          <cell r="A9096" t="str">
            <v>V21</v>
          </cell>
          <cell r="B9096" t="str">
            <v>MOTOCICLISTA LESIONADO POR COLISION CON VEHICULO DE PEDAL</v>
          </cell>
          <cell r="C9096" t="str">
            <v>096</v>
          </cell>
        </row>
        <row r="9097">
          <cell r="A9097" t="str">
            <v>V22</v>
          </cell>
          <cell r="B9097" t="str">
            <v>MOTOCICLISTA LESION. POR COLISION CON VEHICULO DE MOTOR, DE DOS O TRES</v>
          </cell>
          <cell r="C9097" t="str">
            <v>096</v>
          </cell>
        </row>
        <row r="9098">
          <cell r="A9098" t="str">
            <v>V23</v>
          </cell>
          <cell r="B9098" t="str">
            <v>MOTOCICLISTA LESION.POR COLISION CON AUTOMOVIL, CAMIONETA O FURGONETA</v>
          </cell>
          <cell r="C9098" t="str">
            <v>096</v>
          </cell>
        </row>
        <row r="9099">
          <cell r="A9099" t="str">
            <v>V24</v>
          </cell>
          <cell r="B9099" t="str">
            <v>MOTOCICLISTA LESION. POR COLISION CON VEHIC. DE TRANSP. PESADO O AUTOB</v>
          </cell>
          <cell r="C9099" t="str">
            <v>096</v>
          </cell>
        </row>
        <row r="9100">
          <cell r="A9100" t="str">
            <v>V25</v>
          </cell>
          <cell r="B9100" t="str">
            <v>MOTOCICLISTA LESION. POR COLISION CON TREN O VEHICULO DE RIELES</v>
          </cell>
          <cell r="C9100" t="str">
            <v>096</v>
          </cell>
        </row>
        <row r="9101">
          <cell r="A9101" t="str">
            <v>V26</v>
          </cell>
          <cell r="B9101" t="str">
            <v>MOTOCICLISTA LESION. POR COLISION CON OTROS VEHICULOS SIN MOTOR</v>
          </cell>
          <cell r="C9101" t="str">
            <v>096</v>
          </cell>
        </row>
        <row r="9102">
          <cell r="A9102" t="str">
            <v>V268</v>
          </cell>
          <cell r="B9102" t="str">
            <v>MOTOCICL. (CUALQUIERA) LESION. EN OTROS ACCID. DE TRANSP. ESPECIFICADO</v>
          </cell>
          <cell r="C9102" t="str">
            <v>096</v>
          </cell>
        </row>
        <row r="9103">
          <cell r="A9103" t="str">
            <v>V27</v>
          </cell>
          <cell r="B9103" t="str">
            <v>MOTOCICLISTA LESIONADO POR COLISION CON OBJETO FIJO O ESTACIONADO</v>
          </cell>
          <cell r="C9103" t="str">
            <v>096</v>
          </cell>
        </row>
        <row r="9104">
          <cell r="A9104" t="str">
            <v>V28</v>
          </cell>
          <cell r="B9104" t="str">
            <v>MOTOCICLISTA LESIONADO EN ACCIDENTE DE TRANSPORTE SIN COLISION</v>
          </cell>
          <cell r="C9104" t="str">
            <v>096</v>
          </cell>
        </row>
        <row r="9105">
          <cell r="A9105" t="str">
            <v>V29</v>
          </cell>
          <cell r="B9105" t="str">
            <v>MOTOCICLISTA LESION. EN OTROS ACCID. DE TRANSP. Y EN LOS NO ESPECIFICA</v>
          </cell>
          <cell r="C9105" t="str">
            <v>096</v>
          </cell>
        </row>
        <row r="9106">
          <cell r="A9106" t="str">
            <v>V290</v>
          </cell>
          <cell r="B9106" t="str">
            <v>CONDUC. DE MOTOCICLETA LESION. POR COLISION CON OTROS VEHIC. DE MOTOR</v>
          </cell>
          <cell r="C9106" t="str">
            <v>096</v>
          </cell>
        </row>
        <row r="9107">
          <cell r="A9107" t="str">
            <v>V291</v>
          </cell>
          <cell r="B9107" t="str">
            <v>PASAJERO DE MOTOC. LESION. POR COLISION CON OTROS VEHIC. DE MOTOR Y CO</v>
          </cell>
          <cell r="C9107" t="str">
            <v>096</v>
          </cell>
        </row>
        <row r="9108">
          <cell r="A9108" t="str">
            <v>V292</v>
          </cell>
          <cell r="B9108" t="str">
            <v>MOTOCICL. NO ESPECIF. LESION. POR COLISION CON OTROS VEHIC. DE MOTOR</v>
          </cell>
          <cell r="C9108" t="str">
            <v>096</v>
          </cell>
        </row>
        <row r="9109">
          <cell r="A9109" t="str">
            <v>V293</v>
          </cell>
          <cell r="B9109" t="str">
            <v>MOTOCICL. (CUALQUIERA) LESIONADO EN ACCIDENTE NO DE TRANSITO, NO ESPEC</v>
          </cell>
          <cell r="C9109" t="str">
            <v>096</v>
          </cell>
        </row>
        <row r="9110">
          <cell r="A9110" t="str">
            <v>V294</v>
          </cell>
          <cell r="B9110" t="str">
            <v>CONDUC. DE MOTOCICL. LESION. POR COLISION CON OTROS VEHIC. DE MOTOR, Y</v>
          </cell>
          <cell r="C9110" t="str">
            <v>096</v>
          </cell>
        </row>
        <row r="9111">
          <cell r="A9111" t="str">
            <v>V295</v>
          </cell>
          <cell r="B9111" t="str">
            <v>PASAJERO DE MOTOCICL. LESION. POR COLISION CON OTROS VEHIC. DE MOTOR</v>
          </cell>
          <cell r="C9111" t="str">
            <v>096</v>
          </cell>
        </row>
        <row r="9112">
          <cell r="A9112" t="str">
            <v>V296</v>
          </cell>
          <cell r="B9112" t="str">
            <v>MOTOCICL. NO ESPECIF. LESION. POR COLISION CON OTROS VEHIC. DE MOTOR</v>
          </cell>
          <cell r="C9112" t="str">
            <v>096</v>
          </cell>
        </row>
        <row r="9113">
          <cell r="A9113" t="str">
            <v>V298</v>
          </cell>
          <cell r="B9113" t="str">
            <v>MOTOCICL. (CUALQUIERA) LESION. EN OTROS ACCID. DE TRANSP. ESPECIFICADO</v>
          </cell>
          <cell r="C9113" t="str">
            <v>096</v>
          </cell>
        </row>
        <row r="9114">
          <cell r="A9114" t="str">
            <v>V299</v>
          </cell>
          <cell r="B9114" t="str">
            <v>MOTOCICLISTA (CUALQUIERA) LESIONADO EN ACCIDENTE DE TRANSITO NO ESPECI</v>
          </cell>
          <cell r="C9114" t="str">
            <v>096</v>
          </cell>
        </row>
        <row r="9115">
          <cell r="A9115" t="str">
            <v>V30</v>
          </cell>
          <cell r="B9115" t="str">
            <v>OCUPANTE DE VEHICULO DE MOTOR DE TRES RUEDAS LESION. POR COLISION CON</v>
          </cell>
          <cell r="C9115" t="str">
            <v>096</v>
          </cell>
        </row>
        <row r="9116">
          <cell r="A9116" t="str">
            <v>V31</v>
          </cell>
          <cell r="B9116" t="str">
            <v>OCUPANT. DE VEHIC. DE MOTOR DE TRES RUEDAS LESION. POR COLISION CON VE</v>
          </cell>
          <cell r="C9116" t="str">
            <v>096</v>
          </cell>
        </row>
        <row r="9117">
          <cell r="A9117" t="str">
            <v>V32</v>
          </cell>
          <cell r="B9117" t="str">
            <v>OCUPAN. DE VEHIC. DE MOTOR DE TRES RUEDAS LESION. POR COLISION CON OTR</v>
          </cell>
          <cell r="C9117" t="str">
            <v>096</v>
          </cell>
        </row>
        <row r="9118">
          <cell r="A9118" t="str">
            <v>V33</v>
          </cell>
          <cell r="B9118" t="str">
            <v>OCUPAN. DE VEHIC. DE MOTOR DE TRES RUEDAS LESION. POR COLISION CON AUT</v>
          </cell>
          <cell r="C9118" t="str">
            <v>096</v>
          </cell>
        </row>
        <row r="9119">
          <cell r="A9119" t="str">
            <v>V34</v>
          </cell>
          <cell r="B9119" t="str">
            <v>OCUPAN. DE VEHIC. DE MOTOR DE TRES RUEDAS LESION. POR COLISION CON VEH</v>
          </cell>
          <cell r="C9119" t="str">
            <v>096</v>
          </cell>
        </row>
        <row r="9120">
          <cell r="A9120" t="str">
            <v>V35</v>
          </cell>
          <cell r="B9120" t="str">
            <v>OCUPAN. DE VEHIC. DE MOTOR DE TRES RUEDAS LESION. POR COLISION CON TRE</v>
          </cell>
          <cell r="C9120" t="str">
            <v>096</v>
          </cell>
        </row>
        <row r="9121">
          <cell r="A9121" t="str">
            <v>V36</v>
          </cell>
          <cell r="B9121" t="str">
            <v>OCUPAN. DE VEHIC. DE MOTOR DE TRES RUEDAS LESION. POR COLISION CON OTR</v>
          </cell>
          <cell r="C9121" t="str">
            <v>096</v>
          </cell>
        </row>
        <row r="9122">
          <cell r="A9122" t="str">
            <v>V37</v>
          </cell>
          <cell r="B9122" t="str">
            <v>OCUPAN. DE VEHIC. DE MOTOR DE TRES RUEDAS LESION. POR COLISION CON OBJ</v>
          </cell>
          <cell r="C9122" t="str">
            <v>096</v>
          </cell>
        </row>
        <row r="9123">
          <cell r="A9123" t="str">
            <v>V38</v>
          </cell>
          <cell r="B9123" t="str">
            <v>OCUPAN. DE VEHIC. DE MOTOR DE TRES RUEDAS LESION. EN ACCID. DE TRANSP.</v>
          </cell>
          <cell r="C9123" t="str">
            <v>096</v>
          </cell>
        </row>
        <row r="9124">
          <cell r="A9124" t="str">
            <v>V39</v>
          </cell>
          <cell r="B9124" t="str">
            <v>OCUPAN. DE VEHIC. DE MOTOR DE TRES RUEDAS LESION. EN OTRO ACCID. DE TR</v>
          </cell>
          <cell r="C9124" t="str">
            <v>096</v>
          </cell>
        </row>
        <row r="9125">
          <cell r="A9125" t="str">
            <v>V390</v>
          </cell>
          <cell r="B9125" t="str">
            <v>CONDUC. DE VEHIC. DE MOTOR DE TRES RUEDAS LESION. POR COLISION CON OTR</v>
          </cell>
          <cell r="C9125" t="str">
            <v>096</v>
          </cell>
        </row>
        <row r="9126">
          <cell r="A9126" t="str">
            <v>V391</v>
          </cell>
          <cell r="B9126" t="str">
            <v>PASAJERO DE VEHIC. DE MOTOR DE TRES RUEDAS LESION. POR COLISION CON OT</v>
          </cell>
          <cell r="C9126" t="str">
            <v>096</v>
          </cell>
        </row>
        <row r="9127">
          <cell r="A9127" t="str">
            <v>V392</v>
          </cell>
          <cell r="B9127" t="str">
            <v>OCUPAN. NO ESPECIF. DE VEHIC. DE MOTOR DE TRES RUEDAS LESION. POR COLI</v>
          </cell>
          <cell r="C9127" t="str">
            <v>096</v>
          </cell>
        </row>
        <row r="9128">
          <cell r="A9128" t="str">
            <v>V393</v>
          </cell>
          <cell r="B9128" t="str">
            <v>OCUPAN. (CUALQ.) DE VEHIC. DE MOTOR DE TRES RUEDAS LESION. EN ACCID. N</v>
          </cell>
          <cell r="C9128" t="str">
            <v>096</v>
          </cell>
        </row>
        <row r="9129">
          <cell r="A9129" t="str">
            <v>V394</v>
          </cell>
          <cell r="B9129" t="str">
            <v>CONDUC. DE VEHIC. DE MOTOR DE TRES RUEDAS LESION. POR COLISION CON OTR</v>
          </cell>
          <cell r="C9129" t="str">
            <v>096</v>
          </cell>
        </row>
        <row r="9130">
          <cell r="A9130" t="str">
            <v>V395</v>
          </cell>
          <cell r="B9130" t="str">
            <v>PASAJERO DE VEHIC. DE MOTOR DE TRES RUEDAS LESION. POR COLISION CON OT</v>
          </cell>
          <cell r="C9130" t="str">
            <v>096</v>
          </cell>
        </row>
        <row r="9131">
          <cell r="A9131" t="str">
            <v>V396</v>
          </cell>
          <cell r="B9131" t="str">
            <v>OCUPAN. NO ESPECIF. DE VEHIC. DE MOTOR DE TRES RUEDAS LESION. POR COLI</v>
          </cell>
          <cell r="C9131" t="str">
            <v>096</v>
          </cell>
        </row>
        <row r="9132">
          <cell r="A9132" t="str">
            <v>V398</v>
          </cell>
          <cell r="B9132" t="str">
            <v>OCUPAN. (CUALQ.) DE VEHIC. DE MOTOR DE TRES RUEDAS LESION. EN OTROS AC</v>
          </cell>
          <cell r="C9132" t="str">
            <v>096</v>
          </cell>
        </row>
        <row r="9133">
          <cell r="A9133" t="str">
            <v>V399</v>
          </cell>
          <cell r="B9133" t="str">
            <v>OCUPAN. (CUALQ.) DE VEHIC. DE MOTOR DE TRES RUEDAS EN ACCID. DE TRAMSI</v>
          </cell>
          <cell r="C9133" t="str">
            <v>096</v>
          </cell>
        </row>
        <row r="9134">
          <cell r="A9134" t="str">
            <v>V40</v>
          </cell>
          <cell r="B9134" t="str">
            <v>OCUPANTE DE AUTOMOVIL LESIONADO POR COLISION CON PEATON O ANIMAL</v>
          </cell>
          <cell r="C9134" t="str">
            <v>096</v>
          </cell>
        </row>
        <row r="9135">
          <cell r="A9135" t="str">
            <v>V41</v>
          </cell>
          <cell r="B9135" t="str">
            <v>OCUPANTE DE AUTOMOVIL LESIONADO POR COLISION CON VEHICULO DE PEDAL</v>
          </cell>
          <cell r="C9135" t="str">
            <v>096</v>
          </cell>
        </row>
        <row r="9136">
          <cell r="A9136" t="str">
            <v>V42</v>
          </cell>
          <cell r="B9136" t="str">
            <v>OCUPANTE DE AUTOMOVIL LESIONADO POR COLISION CON VEHIC. DE MOTOR DE DO</v>
          </cell>
          <cell r="C9136" t="str">
            <v>096</v>
          </cell>
        </row>
        <row r="9137">
          <cell r="A9137" t="str">
            <v>V43</v>
          </cell>
          <cell r="B9137" t="str">
            <v>OCUPANT. DE AUTOMOVIL LESION. POR COLISION. CON OTRO AUTOM. CAMION. O</v>
          </cell>
          <cell r="C9137" t="str">
            <v>096</v>
          </cell>
        </row>
        <row r="9138">
          <cell r="A9138" t="str">
            <v>V44</v>
          </cell>
          <cell r="B9138" t="str">
            <v>OCUPANT. DE AUTOM. LESION. POR COLISION CON VEHIC. DE TRANSP. PESADO O</v>
          </cell>
          <cell r="C9138" t="str">
            <v>096</v>
          </cell>
        </row>
        <row r="9139">
          <cell r="A9139" t="str">
            <v>V45</v>
          </cell>
          <cell r="B9139" t="str">
            <v>OCUPANTE DE AUTOM. LESION. POR COLISION CON TREN O VEHICULO DE RIELES</v>
          </cell>
          <cell r="C9139" t="str">
            <v>096</v>
          </cell>
        </row>
        <row r="9140">
          <cell r="A9140" t="str">
            <v>V46</v>
          </cell>
          <cell r="B9140" t="str">
            <v>OCUPANT. DE AUTOM. LESION. POR COLISION CON OTROS VEHIC. SIN MOTOR</v>
          </cell>
          <cell r="C9140" t="str">
            <v>096</v>
          </cell>
        </row>
        <row r="9141">
          <cell r="A9141" t="str">
            <v>V47</v>
          </cell>
          <cell r="B9141" t="str">
            <v>OCUPANTE DE AUTOMOVIL LESIONADO POR COLISION CON OBJETO FIJO O ESTACIO</v>
          </cell>
          <cell r="C9141" t="str">
            <v>096</v>
          </cell>
        </row>
        <row r="9142">
          <cell r="A9142" t="str">
            <v>V48</v>
          </cell>
          <cell r="B9142" t="str">
            <v>OCUPANTE DE AUTOM. LESIONADO EN ACCIDENTE DE TRANSPORTE SIN COLISION</v>
          </cell>
          <cell r="C9142" t="str">
            <v>096</v>
          </cell>
        </row>
        <row r="9143">
          <cell r="A9143" t="str">
            <v>V49</v>
          </cell>
          <cell r="B9143" t="str">
            <v>OCUPAN. DE AUTOM. LESION. EN OTROS ACCID. DE TRANSP. Y EN LOS NO ESPEC</v>
          </cell>
          <cell r="C9143" t="str">
            <v>096</v>
          </cell>
        </row>
        <row r="9144">
          <cell r="A9144" t="str">
            <v>V490</v>
          </cell>
          <cell r="B9144" t="str">
            <v>CONDUC. DE AUTOM. LESION. POR COLISION CON OTROS VEHIC. DE MOTOR, Y LO</v>
          </cell>
          <cell r="C9144" t="str">
            <v>096</v>
          </cell>
        </row>
        <row r="9145">
          <cell r="A9145" t="str">
            <v>V491</v>
          </cell>
          <cell r="B9145" t="str">
            <v>PASAJERO DE AUTOM. LESION. POR COLISION CON OTROS VEHIC. DE MOTOR, Y</v>
          </cell>
          <cell r="C9145" t="str">
            <v>096</v>
          </cell>
        </row>
        <row r="9146">
          <cell r="A9146" t="str">
            <v>V492</v>
          </cell>
          <cell r="B9146" t="str">
            <v>OCUPAN. NO ESPECIF. DE AUTOM. LESION. POR COLISION CON OTROS VEHIC. DE</v>
          </cell>
          <cell r="C9146" t="str">
            <v>096</v>
          </cell>
        </row>
        <row r="9147">
          <cell r="A9147" t="str">
            <v>V493</v>
          </cell>
          <cell r="B9147" t="str">
            <v>OCUPAN. (CUALQ.) DE AUTOM. LESION. EN ACCID. NO DE TRANSITO, NO ESPECI</v>
          </cell>
          <cell r="C9147" t="str">
            <v>096</v>
          </cell>
        </row>
        <row r="9148">
          <cell r="A9148" t="str">
            <v>V494</v>
          </cell>
          <cell r="B9148" t="str">
            <v>COND. DE AUTOM. LESION. POR COLISION CON OTROS VEHIC. DE MOTOR, Y CON</v>
          </cell>
          <cell r="C9148" t="str">
            <v>096</v>
          </cell>
        </row>
        <row r="9149">
          <cell r="A9149" t="str">
            <v>V495</v>
          </cell>
          <cell r="B9149" t="str">
            <v>PASAJERO DE AUTOM. LESION. POR COLISION CON OTROS VEHIC. DE MOTOR, Y C</v>
          </cell>
          <cell r="C9149" t="str">
            <v>096</v>
          </cell>
        </row>
        <row r="9150">
          <cell r="A9150" t="str">
            <v>V496</v>
          </cell>
          <cell r="B9150" t="str">
            <v>OCUPAN. NO ESPECIF. DE AUTOM. LESION. POR COLISION CON OTROS VEHIC. DE</v>
          </cell>
          <cell r="C9150" t="str">
            <v>096</v>
          </cell>
        </row>
        <row r="9151">
          <cell r="A9151" t="str">
            <v>V498</v>
          </cell>
          <cell r="B9151" t="str">
            <v>OCUPAN. (CUALQ.) DE AUTOM. LESION. EN OTROS ACCID. DE TRANSP. ESPECIFI</v>
          </cell>
          <cell r="C9151" t="str">
            <v>096</v>
          </cell>
        </row>
        <row r="9152">
          <cell r="A9152" t="str">
            <v>V499</v>
          </cell>
          <cell r="B9152" t="str">
            <v>OCUPAN. (CUALQ.) DE AUTOM. LESION. EN ACCID. DE TRANSITO NO ESPECIFICA</v>
          </cell>
          <cell r="C9152" t="str">
            <v>096</v>
          </cell>
        </row>
        <row r="9153">
          <cell r="A9153" t="str">
            <v>V50</v>
          </cell>
          <cell r="B9153" t="str">
            <v>OCUPANTE DE CAMIONETA O FURGONETA LESIONADO POR COLISION CON PEATON</v>
          </cell>
          <cell r="C9153" t="str">
            <v>096</v>
          </cell>
        </row>
        <row r="9154">
          <cell r="A9154" t="str">
            <v>V51</v>
          </cell>
          <cell r="B9154" t="str">
            <v>OCUPANTE DE CAMION. O FURGON. LESION. POR COLISION CON VEHIC. DE PEDAL</v>
          </cell>
          <cell r="C9154" t="str">
            <v>096</v>
          </cell>
        </row>
        <row r="9155">
          <cell r="A9155" t="str">
            <v>V52</v>
          </cell>
          <cell r="B9155" t="str">
            <v>OCUPAN. DE CAMION. O FURGON. LESION. POR COLISION CON VEHIC. DE MOTOR</v>
          </cell>
          <cell r="C9155" t="str">
            <v>096</v>
          </cell>
        </row>
        <row r="9156">
          <cell r="A9156" t="str">
            <v>V53</v>
          </cell>
          <cell r="B9156" t="str">
            <v>OCUPAN. DE CAMION. O FURGON. LESION. POR COLISION CON AUTOM. CAMION. O</v>
          </cell>
          <cell r="C9156" t="str">
            <v>096</v>
          </cell>
        </row>
        <row r="9157">
          <cell r="A9157" t="str">
            <v>V54</v>
          </cell>
          <cell r="B9157" t="str">
            <v>OCUPAN. DE CAMION. O FORGUN. LESION. POR COLISION CON VEHIC. DE TRANSP</v>
          </cell>
          <cell r="C9157" t="str">
            <v>096</v>
          </cell>
        </row>
        <row r="9158">
          <cell r="A9158" t="str">
            <v>V55</v>
          </cell>
          <cell r="B9158" t="str">
            <v>OCUPAN. DE CAMION. O FURGON. LESION. POR COLISION CON TREN O VEHIC. DE</v>
          </cell>
          <cell r="C9158" t="str">
            <v>096</v>
          </cell>
        </row>
        <row r="9159">
          <cell r="A9159" t="str">
            <v>V56</v>
          </cell>
          <cell r="B9159" t="str">
            <v>OCUPAN. DE CAMION. O FURGON. LESION. CON OTROS VEHICULOS SIN MOTOR</v>
          </cell>
          <cell r="C9159" t="str">
            <v>096</v>
          </cell>
        </row>
        <row r="9160">
          <cell r="A9160" t="str">
            <v>V57</v>
          </cell>
          <cell r="B9160" t="str">
            <v>OCUPAN. DE CAMION. O FURGON. LESION. POR COLISION CON OBJETO FIJO O ES</v>
          </cell>
          <cell r="C9160" t="str">
            <v>096</v>
          </cell>
        </row>
        <row r="9161">
          <cell r="A9161" t="str">
            <v>V58</v>
          </cell>
          <cell r="B9161" t="str">
            <v>OCUPAN. DE CAMION. O FURGON. LESION. EN ACCID. DE TRANSP. SIN COLISION</v>
          </cell>
          <cell r="C9161" t="str">
            <v>096</v>
          </cell>
        </row>
        <row r="9162">
          <cell r="A9162" t="str">
            <v>V59</v>
          </cell>
          <cell r="B9162" t="str">
            <v>OCUPAN. DE CAMION. O FURGON. LESION. EN OTROS ACCID. DE TRANSP. Y EN L</v>
          </cell>
          <cell r="C9162" t="str">
            <v>096</v>
          </cell>
        </row>
        <row r="9163">
          <cell r="A9163" t="str">
            <v>V590</v>
          </cell>
          <cell r="B9163" t="str">
            <v>CONDUC. DE CAMION. O FURGON. LESION. POR COLISION CON OTROS VEHIC. DE</v>
          </cell>
          <cell r="C9163" t="str">
            <v>096</v>
          </cell>
        </row>
        <row r="9164">
          <cell r="A9164" t="str">
            <v>V591</v>
          </cell>
          <cell r="B9164" t="str">
            <v>PASAJERO DE CAMION. O FURGON. LESION. POR COLISION CON OTROS VEHIC. DE</v>
          </cell>
          <cell r="C9164" t="str">
            <v>096</v>
          </cell>
        </row>
        <row r="9165">
          <cell r="A9165" t="str">
            <v>V592</v>
          </cell>
          <cell r="B9165" t="str">
            <v>OCUPAN. NO ESPECIF. DE CAMION. O FURGON. LESION. POR COLISION CON OTRO</v>
          </cell>
          <cell r="C9165" t="str">
            <v>096</v>
          </cell>
        </row>
        <row r="9166">
          <cell r="A9166" t="str">
            <v>V593</v>
          </cell>
          <cell r="B9166" t="str">
            <v>OCUPAN. (CUALQ.) DE CAMION. O FURGON. LESION. EN ACCID. NO DE TRANSITO</v>
          </cell>
          <cell r="C9166" t="str">
            <v>096</v>
          </cell>
        </row>
        <row r="9167">
          <cell r="A9167" t="str">
            <v>V594</v>
          </cell>
          <cell r="B9167" t="str">
            <v>CONDUC. DE CAMION. O FURGON. LESION. POR COLISION CON OTROS VEHIC. DE</v>
          </cell>
          <cell r="C9167" t="str">
            <v>096</v>
          </cell>
        </row>
        <row r="9168">
          <cell r="A9168" t="str">
            <v>V595</v>
          </cell>
          <cell r="B9168" t="str">
            <v>PASAJERO DE CAMION. O FURGON. LESION. POR COLISION CON OTROS VEHIC. DE</v>
          </cell>
          <cell r="C9168" t="str">
            <v>096</v>
          </cell>
        </row>
        <row r="9169">
          <cell r="A9169" t="str">
            <v>V596</v>
          </cell>
          <cell r="B9169" t="str">
            <v>OCUPAN. NO ESPECIF. DE CAMION. O FURGON. LESION. POR COLISION CON OTRO</v>
          </cell>
          <cell r="C9169" t="str">
            <v>096</v>
          </cell>
        </row>
        <row r="9170">
          <cell r="A9170" t="str">
            <v>V598</v>
          </cell>
          <cell r="B9170" t="str">
            <v>OCUPAN. (CUALQ.) DE CAMION. O FURGON. LESION. EN OTROS ACCID. DE TRANS</v>
          </cell>
          <cell r="C9170" t="str">
            <v>096</v>
          </cell>
        </row>
        <row r="9171">
          <cell r="A9171" t="str">
            <v>V599</v>
          </cell>
          <cell r="B9171" t="str">
            <v>OCUPAN. (CUALQ.) DE CAMION. O FURGON. LESION. EN ACCID. DE TRANSITO NO</v>
          </cell>
          <cell r="C9171" t="str">
            <v>096</v>
          </cell>
        </row>
        <row r="9172">
          <cell r="A9172" t="str">
            <v>V60</v>
          </cell>
          <cell r="B9172" t="str">
            <v>OCUPAN. DE VEHIC. DE TRANSP. PESADO LESION. POR COLISION CON PEATON O</v>
          </cell>
          <cell r="C9172" t="str">
            <v>096</v>
          </cell>
        </row>
        <row r="9173">
          <cell r="A9173" t="str">
            <v>V61</v>
          </cell>
          <cell r="B9173" t="str">
            <v>OCUPAN. DE VEHIC. DE TRANSP. PESADO LESION. POR COLISION CON VEHIC. DE</v>
          </cell>
          <cell r="C9173" t="str">
            <v>096</v>
          </cell>
        </row>
        <row r="9174">
          <cell r="A9174" t="str">
            <v>V62</v>
          </cell>
          <cell r="B9174" t="str">
            <v>OCUPAN. DE VEHIC. DE TRANSP. PESADO LESION. POR COLISION CON VEHIC. DE</v>
          </cell>
          <cell r="C9174" t="str">
            <v>096</v>
          </cell>
        </row>
        <row r="9175">
          <cell r="A9175" t="str">
            <v>V63</v>
          </cell>
          <cell r="B9175" t="str">
            <v>OCUPAN. DE VEHIC. DE TRANSP. PESADO LESION. POR COLISION CON AUTOM. CA</v>
          </cell>
          <cell r="C9175" t="str">
            <v>096</v>
          </cell>
        </row>
        <row r="9176">
          <cell r="A9176" t="str">
            <v>V64</v>
          </cell>
          <cell r="B9176" t="str">
            <v>OCUPAN. DE VEHIC. DE TRANSP. PESADO LESION. POR COLISION CON OTRO VEHI</v>
          </cell>
          <cell r="C9176" t="str">
            <v>096</v>
          </cell>
        </row>
        <row r="9177">
          <cell r="A9177" t="str">
            <v>V65</v>
          </cell>
          <cell r="B9177" t="str">
            <v>OCUPAN. DE VEHIC. DE TRANSP. PESADO LESION. POR COLISION CON TREN O V</v>
          </cell>
          <cell r="C9177" t="str">
            <v>096</v>
          </cell>
        </row>
        <row r="9178">
          <cell r="A9178" t="str">
            <v>V66</v>
          </cell>
          <cell r="B9178" t="str">
            <v>OCUPAN. DE VEHIC. DE TRANSP. PESADO LESION. POR COLISION CON OTROS VEH</v>
          </cell>
          <cell r="C9178" t="str">
            <v>096</v>
          </cell>
        </row>
        <row r="9179">
          <cell r="A9179" t="str">
            <v>V67</v>
          </cell>
          <cell r="B9179" t="str">
            <v>OCUPAN. DE VEHIC. DE TRANSP. PESADO LESION. POR COLISION CON OBJETO FI</v>
          </cell>
          <cell r="C9179" t="str">
            <v>096</v>
          </cell>
        </row>
        <row r="9180">
          <cell r="A9180" t="str">
            <v>V68</v>
          </cell>
          <cell r="B9180" t="str">
            <v>OCUPAN. DE VEHIC. DE TRANSP. PESADO LESION. EN ACCID. DE TRANSP. SIN C</v>
          </cell>
          <cell r="C9180" t="str">
            <v>096</v>
          </cell>
        </row>
        <row r="9181">
          <cell r="A9181" t="str">
            <v>V69</v>
          </cell>
          <cell r="B9181" t="str">
            <v>OCUPAN. DE VEHIC. DE TRANSP. PESADO LESION. EN OTROS ACCID. DE TRANSP.</v>
          </cell>
          <cell r="C9181" t="str">
            <v>096</v>
          </cell>
        </row>
        <row r="9182">
          <cell r="A9182" t="str">
            <v>V690</v>
          </cell>
          <cell r="B9182" t="str">
            <v>CANDUC. DE VEHIC. DE TRANSP. PESADO LESION. POR COLISION CON OTROS VEH</v>
          </cell>
          <cell r="C9182" t="str">
            <v>096</v>
          </cell>
        </row>
        <row r="9183">
          <cell r="A9183" t="str">
            <v>V691</v>
          </cell>
          <cell r="B9183" t="str">
            <v>PASAJERO DE VEHIC. DE TRANSP. PESADO LESION. POR COLISION CON OTROS VE</v>
          </cell>
          <cell r="C9183" t="str">
            <v>096</v>
          </cell>
        </row>
        <row r="9184">
          <cell r="A9184" t="str">
            <v>V692</v>
          </cell>
          <cell r="B9184" t="str">
            <v>OCUPAN. NO ESPECIF. DE VEHIC. DE TRANSP. PESADO LESION. POR COLISION C</v>
          </cell>
          <cell r="C9184" t="str">
            <v>096</v>
          </cell>
        </row>
        <row r="9185">
          <cell r="A9185" t="str">
            <v>V693</v>
          </cell>
          <cell r="B9185" t="str">
            <v>OCUPAN. (CUALQ.) DE VEHIC. DE TRANSP. PESADO LESION. EN ACCID. NO DE T</v>
          </cell>
          <cell r="C9185" t="str">
            <v>096</v>
          </cell>
        </row>
        <row r="9186">
          <cell r="A9186" t="str">
            <v>V694</v>
          </cell>
          <cell r="B9186" t="str">
            <v>CONDUC. DE VEHIC. DE TRANSP. PESADO LESION POR COLISION CON OTROS VEHI</v>
          </cell>
          <cell r="C9186" t="str">
            <v>096</v>
          </cell>
        </row>
        <row r="9187">
          <cell r="A9187" t="str">
            <v>V695</v>
          </cell>
          <cell r="B9187" t="str">
            <v>PASAJERO DE VEHIC. DE TRANSP. PESADO LESION. POR COLISION CON OTROS VE</v>
          </cell>
          <cell r="C9187" t="str">
            <v>096</v>
          </cell>
        </row>
        <row r="9188">
          <cell r="A9188" t="str">
            <v>V696</v>
          </cell>
          <cell r="B9188" t="str">
            <v>OCUPAN. NO ESPECIF. DE VEHIC. DE TRANSP. PESADO LESION. POR COLISION C</v>
          </cell>
          <cell r="C9188" t="str">
            <v>096</v>
          </cell>
        </row>
        <row r="9189">
          <cell r="A9189" t="str">
            <v>V698</v>
          </cell>
          <cell r="B9189" t="str">
            <v>OCUPAN. (CUALQ.) DE VEHIC. DE TRANSP. PESADO LESION. NE OTROS ACCID. D</v>
          </cell>
          <cell r="C9189" t="str">
            <v>096</v>
          </cell>
        </row>
        <row r="9190">
          <cell r="A9190" t="str">
            <v>V699</v>
          </cell>
          <cell r="B9190" t="str">
            <v>OCUPAN. (CUALQ.) DE VEHIC. DE TRANSP. PESADO LESION. EN ACCID. DE TRAN</v>
          </cell>
          <cell r="C9190" t="str">
            <v>096</v>
          </cell>
        </row>
        <row r="9191">
          <cell r="A9191" t="str">
            <v>V70</v>
          </cell>
          <cell r="B9191" t="str">
            <v>OCUPAN. DE AUTOBUS LESIONADO POR COLISION CON PEATON O ANIMAL</v>
          </cell>
          <cell r="C9191" t="str">
            <v>096</v>
          </cell>
        </row>
        <row r="9192">
          <cell r="A9192" t="str">
            <v>V71</v>
          </cell>
          <cell r="B9192" t="str">
            <v>OCUPANTE DE AUTOBUS LESIONADO POR COLISION CON VEHICULO DE PEDAL</v>
          </cell>
          <cell r="C9192" t="str">
            <v>096</v>
          </cell>
        </row>
        <row r="9193">
          <cell r="A9193" t="str">
            <v>V72</v>
          </cell>
          <cell r="B9193" t="str">
            <v>OCUPANTE DE ATOBUS LESION. POR COLISION CON VEHIC. DE MOTOR DE DOS O T</v>
          </cell>
          <cell r="C9193" t="str">
            <v>096</v>
          </cell>
        </row>
        <row r="9194">
          <cell r="A9194" t="str">
            <v>V73</v>
          </cell>
          <cell r="B9194" t="str">
            <v>OCUPAN. DE AUTOBUS LESION. POR COLISION CON AUTOMOVIL, CAMION. O FURGO</v>
          </cell>
          <cell r="C9194" t="str">
            <v>096</v>
          </cell>
        </row>
        <row r="9195">
          <cell r="A9195" t="str">
            <v>V74</v>
          </cell>
          <cell r="B9195" t="str">
            <v>OCUPAN. DE AUTOBUS LESION. POR COLISION CON VEHIC. DE TRANSP. PESADO O</v>
          </cell>
          <cell r="C9195" t="str">
            <v>096</v>
          </cell>
        </row>
        <row r="9196">
          <cell r="A9196" t="str">
            <v>V75</v>
          </cell>
          <cell r="B9196" t="str">
            <v>OCUPANTE DE AUTOBUS LESIONADO POR COLISION CON TREN O VEHIC. DE RIELES</v>
          </cell>
          <cell r="C9196" t="str">
            <v>096</v>
          </cell>
        </row>
        <row r="9197">
          <cell r="A9197" t="str">
            <v>V76</v>
          </cell>
          <cell r="B9197" t="str">
            <v>OCUPAN. DE AUTOBUS LESIONADO POR COLISION CON OTROS VEHICULOS SIN MOTO</v>
          </cell>
          <cell r="C9197" t="str">
            <v>096</v>
          </cell>
        </row>
        <row r="9198">
          <cell r="A9198" t="str">
            <v>V77</v>
          </cell>
          <cell r="B9198" t="str">
            <v>OCUPAN. DE AUTOBUS LESION. POR COLISION CON OBJETO FIJO O ESTACIONADO</v>
          </cell>
          <cell r="C9198" t="str">
            <v>096</v>
          </cell>
        </row>
        <row r="9199">
          <cell r="A9199" t="str">
            <v>V78</v>
          </cell>
          <cell r="B9199" t="str">
            <v>OCUPAN. DE AUTOBUS LESIONADO EN ACCIDENTE DE TRANSPORTE SIN COLISION</v>
          </cell>
          <cell r="C9199" t="str">
            <v>096</v>
          </cell>
        </row>
        <row r="9200">
          <cell r="A9200" t="str">
            <v>V79</v>
          </cell>
          <cell r="B9200" t="str">
            <v>OCUPAN. DE AUTOBUS LESION. EN OTROS ACCID. DE TRANSP. Y EN LOS NO ESPE</v>
          </cell>
          <cell r="C9200" t="str">
            <v>096</v>
          </cell>
        </row>
        <row r="9201">
          <cell r="A9201" t="str">
            <v>V790</v>
          </cell>
          <cell r="B9201" t="str">
            <v>CONDUC. DE AUTOBUS LESION. POR COLISION CON OTROS VEHIC. DE MOTOR, Y C</v>
          </cell>
          <cell r="C9201" t="str">
            <v>096</v>
          </cell>
        </row>
        <row r="9202">
          <cell r="A9202" t="str">
            <v>V791</v>
          </cell>
          <cell r="B9202" t="str">
            <v>PASAJERO DE AUTOBUS LESION. POR COLISION CON OTROS VEHIC. DE MOTOR, Y</v>
          </cell>
          <cell r="C9202" t="str">
            <v>096</v>
          </cell>
        </row>
        <row r="9203">
          <cell r="A9203" t="str">
            <v>V792</v>
          </cell>
          <cell r="B9203" t="str">
            <v>OCUPAN. NO ESPECIF. DE AUTOBUS LESION. POR COLISION CON OTROS VEHIC. D</v>
          </cell>
          <cell r="C9203" t="str">
            <v>096</v>
          </cell>
        </row>
        <row r="9204">
          <cell r="A9204" t="str">
            <v>V793</v>
          </cell>
          <cell r="B9204" t="str">
            <v>OCUPAN. (CUALQ.) DE AUTOBUS LESION. EN ACCID. NO DE TRANSITO, NO ESPEC</v>
          </cell>
          <cell r="C9204" t="str">
            <v>096</v>
          </cell>
        </row>
        <row r="9205">
          <cell r="A9205" t="str">
            <v>V794</v>
          </cell>
          <cell r="B9205" t="str">
            <v>CONDUC. DE AUTOBUS LESION. POR COLISION CON OTROS VEHIC. DE MOTOR, Y C</v>
          </cell>
          <cell r="C9205" t="str">
            <v>096</v>
          </cell>
        </row>
        <row r="9206">
          <cell r="A9206" t="str">
            <v>V795</v>
          </cell>
          <cell r="B9206" t="str">
            <v>PASAJERO DE AUTOBUS LESION. POR COLISION CON OTROS VEHIC. DE MOTOR, Y</v>
          </cell>
          <cell r="C9206" t="str">
            <v>096</v>
          </cell>
        </row>
        <row r="9207">
          <cell r="A9207" t="str">
            <v>V796</v>
          </cell>
          <cell r="B9207" t="str">
            <v>OCUPAN. NO ESPECIF. DE AUTOBUS LESION. POR COLISION CON OTROS VEHIC. D</v>
          </cell>
          <cell r="C9207" t="str">
            <v>096</v>
          </cell>
        </row>
        <row r="9208">
          <cell r="A9208" t="str">
            <v>V798</v>
          </cell>
          <cell r="B9208" t="str">
            <v>OCUPAN. (CUALQ.) DE AUTOBUS LESION. EN OTROS ACCID. DE TRANSP. ESPECIF</v>
          </cell>
          <cell r="C9208" t="str">
            <v>096</v>
          </cell>
        </row>
        <row r="9209">
          <cell r="A9209" t="str">
            <v>V799</v>
          </cell>
          <cell r="B9209" t="str">
            <v>OCUPAN. (CUALQ.) DE AUTOBUS LESION. EN ACCID. DE TRANSITO NO ESPECIFIC</v>
          </cell>
          <cell r="C9209" t="str">
            <v>096</v>
          </cell>
        </row>
        <row r="9210">
          <cell r="A9210" t="str">
            <v>V80</v>
          </cell>
          <cell r="B9210" t="str">
            <v>JINETE U OCUPANTE DE VEHIC. DE TRACCION ANIMAL LESION. EN ACCID. DE TR</v>
          </cell>
          <cell r="C9210" t="str">
            <v>096</v>
          </cell>
        </row>
        <row r="9211">
          <cell r="A9211" t="str">
            <v>V800</v>
          </cell>
          <cell r="B9211" t="str">
            <v>JINETE U OCUPAN. DE VEHIC. DE TRACCION ANIMAL LESION. POR CAIDA (O POR</v>
          </cell>
          <cell r="C9211" t="str">
            <v>096</v>
          </cell>
        </row>
        <row r="9212">
          <cell r="A9212" t="str">
            <v>V801</v>
          </cell>
          <cell r="B9212" t="str">
            <v>JINETE U OCUPAN. DE VEHIC. DE TRACCION ANIMAL LESION. POR COLISION CON</v>
          </cell>
          <cell r="C9212" t="str">
            <v>096</v>
          </cell>
        </row>
        <row r="9213">
          <cell r="A9213" t="str">
            <v>V802</v>
          </cell>
          <cell r="B9213" t="str">
            <v>JINETE U OCUPAN. DE VEHIC. DE TRACCION ANIMAL LESION. POR COLISION CON</v>
          </cell>
          <cell r="C9213" t="str">
            <v>096</v>
          </cell>
        </row>
        <row r="9214">
          <cell r="A9214" t="str">
            <v>V803</v>
          </cell>
          <cell r="B9214" t="str">
            <v>JINETE U OCUPAN. DE VEHIC. DE TRACCION ANIMAL LESION. POR COLISION CON</v>
          </cell>
          <cell r="C9214" t="str">
            <v>096</v>
          </cell>
        </row>
        <row r="9215">
          <cell r="A9215" t="str">
            <v>V804</v>
          </cell>
          <cell r="B9215" t="str">
            <v>JINETE U OCUPAN. DE VEHIC. DE TRACCION ANIMAL LESION. POR COLISION CON</v>
          </cell>
          <cell r="C9215" t="str">
            <v>096</v>
          </cell>
        </row>
        <row r="9216">
          <cell r="A9216" t="str">
            <v>V805</v>
          </cell>
          <cell r="B9216" t="str">
            <v>JINETE U OCUPAN. DE VEHIC. DE TRACCION ANIMAL LESION. POR COLISION CON</v>
          </cell>
          <cell r="C9216" t="str">
            <v>096</v>
          </cell>
        </row>
        <row r="9217">
          <cell r="A9217" t="str">
            <v>V806</v>
          </cell>
          <cell r="B9217" t="str">
            <v>JINETE U OCUPAN. DE VEHIC. DE TRACCION ANIMAL LESION. POR COLISION CON</v>
          </cell>
          <cell r="C9217" t="str">
            <v>096</v>
          </cell>
        </row>
        <row r="9218">
          <cell r="A9218" t="str">
            <v>V807</v>
          </cell>
          <cell r="B9218" t="str">
            <v>JINETE U OCUPAN. DE VEHIC. DE TRACCION ANIMAL LESION. POR COLISION CON</v>
          </cell>
          <cell r="C9218" t="str">
            <v>096</v>
          </cell>
        </row>
        <row r="9219">
          <cell r="A9219" t="str">
            <v>V808</v>
          </cell>
          <cell r="B9219" t="str">
            <v>JINETE U OCUPAN. DE VEHIC. DE TRACCION ANIMAL LESION. POR COLISION CON</v>
          </cell>
          <cell r="C9219" t="str">
            <v>096</v>
          </cell>
        </row>
        <row r="9220">
          <cell r="A9220" t="str">
            <v>V809</v>
          </cell>
          <cell r="B9220" t="str">
            <v>JINETE U OCUPAN. DE VEHIC. DE TRACCION ANIMAL LESION. EN OTROS ACCID.</v>
          </cell>
          <cell r="C9220" t="str">
            <v>096</v>
          </cell>
        </row>
        <row r="9221">
          <cell r="A9221" t="str">
            <v>V81</v>
          </cell>
          <cell r="B9221" t="str">
            <v>OCUPANTE DE TREN O VEHIC. DE RIELES LESION. EN ACCIDENTE DE TRANSPORTE</v>
          </cell>
          <cell r="C9221" t="str">
            <v>096</v>
          </cell>
        </row>
        <row r="9222">
          <cell r="A9222" t="str">
            <v>V810</v>
          </cell>
          <cell r="B9222" t="str">
            <v>OCUPAN. DE TREN O VEHIC. DE RIELES LESION. POR COLISION CON VEHIC. DE</v>
          </cell>
          <cell r="C9222" t="str">
            <v>096</v>
          </cell>
        </row>
        <row r="9223">
          <cell r="A9223" t="str">
            <v>V811</v>
          </cell>
          <cell r="B9223" t="str">
            <v>OCUPAN. DE TREN O VEHIC. DE RIELES LESION. POR COLISION CON VEHIC. DE</v>
          </cell>
          <cell r="C9223" t="str">
            <v>096</v>
          </cell>
        </row>
        <row r="9224">
          <cell r="A9224" t="str">
            <v>V812</v>
          </cell>
          <cell r="B9224" t="str">
            <v>OCUPAN. DE TREN O VEHIC. DE RIELES LESION. POR COLISION CON, O GOLPEAD</v>
          </cell>
          <cell r="C9224" t="str">
            <v>096</v>
          </cell>
        </row>
        <row r="9225">
          <cell r="A9225" t="str">
            <v>V813</v>
          </cell>
          <cell r="B9225" t="str">
            <v>OCUPANTE DE TREN O VEHIC. DE RIELES LESION. POR COLISION CON OTROS OBJ</v>
          </cell>
          <cell r="C9225" t="str">
            <v>096</v>
          </cell>
        </row>
        <row r="9226">
          <cell r="A9226" t="str">
            <v>V814</v>
          </cell>
          <cell r="B9226" t="str">
            <v>PERSONA LESIONADA AL SUBIR O BAJAR DEL TREN O VEHICULO DE RIELES</v>
          </cell>
          <cell r="C9226" t="str">
            <v>096</v>
          </cell>
        </row>
        <row r="9227">
          <cell r="A9227" t="str">
            <v>V815</v>
          </cell>
          <cell r="B9227" t="str">
            <v>OCUPAN. DE TREN O VEHIC. DE RIELES LESION. POR CAIDA DENTRO DEL TREN O</v>
          </cell>
          <cell r="C9227" t="str">
            <v>096</v>
          </cell>
        </row>
        <row r="9228">
          <cell r="A9228" t="str">
            <v>V816</v>
          </cell>
          <cell r="B9228" t="str">
            <v>OCUPAN. DE TREN O VEHIC. DE RIELES LESION. POR CAIDA DESDE EL TREN O V</v>
          </cell>
          <cell r="C9228" t="str">
            <v>096</v>
          </cell>
        </row>
        <row r="9229">
          <cell r="A9229" t="str">
            <v>V817</v>
          </cell>
          <cell r="B9229" t="str">
            <v>OCUPAN. DE TREN O VEHIC. DE RIELES LESION. EN DESCARRILAMIENTO SIN COL</v>
          </cell>
          <cell r="C9229" t="str">
            <v>096</v>
          </cell>
        </row>
        <row r="9230">
          <cell r="A9230" t="str">
            <v>V818</v>
          </cell>
          <cell r="B9230" t="str">
            <v>OCUPAN. DE TREN O VEHIC. DE RIELES LESION. EN OTROS ACCID. FERROV. ESP</v>
          </cell>
          <cell r="C9230" t="str">
            <v>096</v>
          </cell>
        </row>
        <row r="9231">
          <cell r="A9231" t="str">
            <v>V819</v>
          </cell>
          <cell r="B9231" t="str">
            <v>OCUPAN. DE TREN O VEHIC. DE RIELES LESION. EN ACCID. FERROV. NO ESPECI</v>
          </cell>
          <cell r="C9231" t="str">
            <v>096</v>
          </cell>
        </row>
        <row r="9232">
          <cell r="A9232" t="str">
            <v>V82</v>
          </cell>
          <cell r="B9232" t="str">
            <v>OCUPANTE DE TRANVIA LESIONADO EN ACCIDENTE DE TRANSPORTE</v>
          </cell>
          <cell r="C9232" t="str">
            <v>096</v>
          </cell>
        </row>
        <row r="9233">
          <cell r="A9233" t="str">
            <v>V820</v>
          </cell>
          <cell r="B9233" t="str">
            <v>OCUPAN. DE TRANVIA LESION. POR COLISION CON VEHIC. DE MOTOR, EN ACCID.</v>
          </cell>
          <cell r="C9233" t="str">
            <v>096</v>
          </cell>
        </row>
        <row r="9234">
          <cell r="A9234" t="str">
            <v>V821</v>
          </cell>
          <cell r="B9234" t="str">
            <v>OCUPAN. DE TRANVIA LESION. POR COLISION CON VEHIC. DE MOTOR, EN ACCID</v>
          </cell>
          <cell r="C9234" t="str">
            <v>096</v>
          </cell>
        </row>
        <row r="9235">
          <cell r="A9235" t="str">
            <v>V822</v>
          </cell>
          <cell r="B9235" t="str">
            <v>OCUPAN. DE TRANVIA LESIONADO POR COLISION CON, O GOLPEADO POR VAGON</v>
          </cell>
          <cell r="C9235" t="str">
            <v>096</v>
          </cell>
        </row>
        <row r="9236">
          <cell r="A9236" t="str">
            <v>V823</v>
          </cell>
          <cell r="B9236" t="str">
            <v>OCUPANTE DE TRANVIA LESIONADO POR COLISION CON OTROS OBJETOS</v>
          </cell>
          <cell r="C9236" t="str">
            <v>096</v>
          </cell>
        </row>
        <row r="9237">
          <cell r="A9237" t="str">
            <v>V824</v>
          </cell>
          <cell r="B9237" t="str">
            <v>PERSONA LESIONADA AL SUBIR O BAJAR DEL TRANVIA</v>
          </cell>
          <cell r="C9237" t="str">
            <v>096</v>
          </cell>
        </row>
        <row r="9238">
          <cell r="A9238" t="str">
            <v>V825</v>
          </cell>
          <cell r="B9238" t="str">
            <v>OCUPANTE DE TRANVIA LESIONADO POR CAIDA DENTRO DEL TRANVIA</v>
          </cell>
          <cell r="C9238" t="str">
            <v>096</v>
          </cell>
        </row>
        <row r="9239">
          <cell r="A9239" t="str">
            <v>V826</v>
          </cell>
          <cell r="B9239" t="str">
            <v>OCUPANTE DE TRANVIA LESIONADO POR CAIDA DESDE EL TRANVIA</v>
          </cell>
          <cell r="C9239" t="str">
            <v>096</v>
          </cell>
        </row>
        <row r="9240">
          <cell r="A9240" t="str">
            <v>V827</v>
          </cell>
          <cell r="B9240" t="str">
            <v>OCUPANTE DE TRANVIA LESIONADO POR DESCARRILAMIENTO, SIN COLISION ANTER</v>
          </cell>
          <cell r="C9240" t="str">
            <v>096</v>
          </cell>
        </row>
        <row r="9241">
          <cell r="A9241" t="str">
            <v>V828</v>
          </cell>
          <cell r="B9241" t="str">
            <v>OCUPAN. DE TRANVIA LESION. EN OTROS ACCIDENTES DE TRANSP. ESPECIFICADO</v>
          </cell>
          <cell r="C9241" t="str">
            <v>096</v>
          </cell>
        </row>
        <row r="9242">
          <cell r="A9242" t="str">
            <v>V829</v>
          </cell>
          <cell r="B9242" t="str">
            <v>OCUPANTE DE TRANVIA LESIONADO EN ACCIDENTE DE TRANSITO NO ESPECIFICADO</v>
          </cell>
          <cell r="C9242" t="str">
            <v>096</v>
          </cell>
        </row>
        <row r="9243">
          <cell r="A9243" t="str">
            <v>V83</v>
          </cell>
          <cell r="B9243" t="str">
            <v>OCUPAN. DE VEHIC. ESPECIAL (DE MOTOR) PARA USO PRICIPA/ EN PLANTAS IND</v>
          </cell>
          <cell r="C9243" t="str">
            <v>096</v>
          </cell>
        </row>
        <row r="9244">
          <cell r="A9244" t="str">
            <v>V830</v>
          </cell>
          <cell r="B9244" t="str">
            <v>CONDUCTOR DE VEHIC. INDUSTRIAL ESPECIAL LESIONADO EN ACCID. DE TRANSIT</v>
          </cell>
          <cell r="C9244" t="str">
            <v>096</v>
          </cell>
        </row>
        <row r="9245">
          <cell r="A9245" t="str">
            <v>V831</v>
          </cell>
          <cell r="B9245" t="str">
            <v>PASAJERO DE VEHIC. INDUSTRIAL ESPCIAL LESIONADO EN ACCIDENTE DE TRANSI</v>
          </cell>
          <cell r="C9245" t="str">
            <v>096</v>
          </cell>
        </row>
        <row r="9246">
          <cell r="A9246" t="str">
            <v>V832</v>
          </cell>
          <cell r="B9246" t="str">
            <v>PERSONA QUE VIAJA FUERA DEL VEHIC. INDUSTRIAL ESPECIAL LESION. EN ACCI</v>
          </cell>
          <cell r="C9246" t="str">
            <v>096</v>
          </cell>
        </row>
        <row r="9247">
          <cell r="A9247" t="str">
            <v>V833</v>
          </cell>
          <cell r="B9247" t="str">
            <v>OCUPAN. NO ESPECIF. DE VEHIC. INDUSTRIAL ESPECIAL LESION. EN ACCID. DE</v>
          </cell>
          <cell r="C9247" t="str">
            <v>096</v>
          </cell>
        </row>
        <row r="9248">
          <cell r="A9248" t="str">
            <v>V834</v>
          </cell>
          <cell r="B9248" t="str">
            <v>PERSONA LESIONADA AL SUBIR O BAJAR DEL VEHIC. ESPECIAL INDUSTRIAL ESPE</v>
          </cell>
          <cell r="C9248" t="str">
            <v>096</v>
          </cell>
        </row>
        <row r="9249">
          <cell r="A9249" t="str">
            <v>V835</v>
          </cell>
          <cell r="B9249" t="str">
            <v>CONDUC. DE VEHIC. INDUSTRIAL ESPECIAL LESIONADO EN ACCID. NO DE TRANSI</v>
          </cell>
          <cell r="C9249" t="str">
            <v>096</v>
          </cell>
        </row>
        <row r="9250">
          <cell r="A9250" t="str">
            <v>V836</v>
          </cell>
          <cell r="B9250" t="str">
            <v>PASAJERO DE VEHIC. INDUSTRIAL ESPECIAL LESIONADO EN ACCID. NO DE TRANS</v>
          </cell>
          <cell r="C9250" t="str">
            <v>096</v>
          </cell>
        </row>
        <row r="9251">
          <cell r="A9251" t="str">
            <v>V837</v>
          </cell>
          <cell r="B9251" t="str">
            <v>PERSONA QUE VIAJA FUERA DEL VEHIC. INDUST. ESPECIAL LESION. EN ACCID.</v>
          </cell>
          <cell r="C9251" t="str">
            <v>096</v>
          </cell>
        </row>
        <row r="9252">
          <cell r="A9252" t="str">
            <v>V839</v>
          </cell>
          <cell r="B9252" t="str">
            <v>OCUPAN. NO ESPECIF. DEL VEHIC. INDUST. ESPECIAL LESION. EN ACCID. NO D</v>
          </cell>
          <cell r="C9252" t="str">
            <v>096</v>
          </cell>
        </row>
        <row r="9253">
          <cell r="A9253" t="str">
            <v>V84</v>
          </cell>
          <cell r="B9253" t="str">
            <v>OCUPAN. DE VEHIC. ESPEC. (DE MOTOR) PARA USO PRINCIPAL/ EN AGRICULTURA</v>
          </cell>
          <cell r="C9253" t="str">
            <v>096</v>
          </cell>
        </row>
        <row r="9254">
          <cell r="A9254" t="str">
            <v>V840</v>
          </cell>
          <cell r="B9254" t="str">
            <v>CONDUC. DE VEHIC. AGRICOLA ESPECIAL LESION. EN ACCID. DE TRANSITO</v>
          </cell>
          <cell r="C9254" t="str">
            <v>096</v>
          </cell>
        </row>
        <row r="9255">
          <cell r="A9255" t="str">
            <v>V841</v>
          </cell>
          <cell r="B9255" t="str">
            <v>PASAJERO DE VEHIC. AGRICOLA LESION. EN ACCIDENTE DE TRANSITO</v>
          </cell>
          <cell r="C9255" t="str">
            <v>096</v>
          </cell>
        </row>
        <row r="9256">
          <cell r="A9256" t="str">
            <v>V842</v>
          </cell>
          <cell r="B9256" t="str">
            <v>PERSONA QUE VIAJA FUERA DEL VEHIC. AGRICOLA ESPECIAL LESION. EN ACCIDE</v>
          </cell>
          <cell r="C9256" t="str">
            <v>096</v>
          </cell>
        </row>
        <row r="9257">
          <cell r="A9257" t="str">
            <v>V843</v>
          </cell>
          <cell r="B9257" t="str">
            <v>OCUPAN. NO ESPECIF. DE VEHIC. AGRICOLA ESPECIAL LESION. EN ACCID. DE T</v>
          </cell>
          <cell r="C9257" t="str">
            <v>096</v>
          </cell>
        </row>
        <row r="9258">
          <cell r="A9258" t="str">
            <v>V844</v>
          </cell>
          <cell r="B9258" t="str">
            <v>PERSONA LESIONADA AL SUBIR O BAJAR DEL VEHICULO AGRICOLA ESPECIAL</v>
          </cell>
          <cell r="C9258" t="str">
            <v>096</v>
          </cell>
        </row>
        <row r="9259">
          <cell r="A9259" t="str">
            <v>V845</v>
          </cell>
          <cell r="B9259" t="str">
            <v>CONDUC. DE VEHIC. AGRICOLA ESPECIAL LESIONADA EN ACCIDENTE NO DE TRANS</v>
          </cell>
          <cell r="C9259" t="str">
            <v>096</v>
          </cell>
        </row>
        <row r="9260">
          <cell r="A9260" t="str">
            <v>V846</v>
          </cell>
          <cell r="B9260" t="str">
            <v>PASAJERO DE VEHIC. AGRICOLA ESPECIAL LESION. EN ACCIDENTE NO DE TRANSI</v>
          </cell>
          <cell r="C9260" t="str">
            <v>096</v>
          </cell>
        </row>
        <row r="9261">
          <cell r="A9261" t="str">
            <v>V847</v>
          </cell>
          <cell r="B9261" t="str">
            <v>PERSONA QUE VIAJA FUERA DEL VEHIC. AGRICOLA ESPEC. LESION. EN ACCID. N</v>
          </cell>
          <cell r="C9261" t="str">
            <v>096</v>
          </cell>
        </row>
        <row r="9262">
          <cell r="A9262" t="str">
            <v>V849</v>
          </cell>
          <cell r="B9262" t="str">
            <v>OCUPAN. NO ESPECIF. DE VEHIC. AGRICOLA ESPEC. LESION. EN ACCID. NO DE</v>
          </cell>
          <cell r="C9262" t="str">
            <v>096</v>
          </cell>
        </row>
        <row r="9263">
          <cell r="A9263" t="str">
            <v>V85</v>
          </cell>
          <cell r="B9263" t="str">
            <v>OCUPAN. DE VEHIC. ESPEC. (DE MOTOR) PARA CONSTRUC. LESION. EN ACCID. D</v>
          </cell>
          <cell r="C9263" t="str">
            <v>096</v>
          </cell>
        </row>
        <row r="9264">
          <cell r="A9264" t="str">
            <v>V850</v>
          </cell>
          <cell r="B9264" t="str">
            <v>CONDUC. DE VEHIC. ESPECIAL PARA CONSTRUCCION LESION. EN ACCID. DE TRAN</v>
          </cell>
          <cell r="C9264" t="str">
            <v>096</v>
          </cell>
        </row>
        <row r="9265">
          <cell r="A9265" t="str">
            <v>V851</v>
          </cell>
          <cell r="B9265" t="str">
            <v>PASAJERO DE VEHIC. ESPECIAL PARA CONSTRUC. LESIONADO EN ACCID. DE TRAN</v>
          </cell>
          <cell r="C9265" t="str">
            <v>096</v>
          </cell>
        </row>
        <row r="9266">
          <cell r="A9266" t="str">
            <v>V852</v>
          </cell>
          <cell r="B9266" t="str">
            <v>PERSONA QUE VIAJA FUERA DEL VEHIC. ESPEC. PARA CONSTRUC. LESION. EN AC</v>
          </cell>
          <cell r="C9266" t="str">
            <v>096</v>
          </cell>
        </row>
        <row r="9267">
          <cell r="A9267" t="str">
            <v>V853</v>
          </cell>
          <cell r="B9267" t="str">
            <v>OCUPAN. NO ESPECIF. DE VEHIC. ESPECIAL PARA CONSTRUC. LESION. EN ACCID</v>
          </cell>
          <cell r="C9267" t="str">
            <v>096</v>
          </cell>
        </row>
        <row r="9268">
          <cell r="A9268" t="str">
            <v>V854</v>
          </cell>
          <cell r="B9268" t="str">
            <v>PERSONA LESION. AL SUBIR O BAJAR DEL VEHIC. ESPECIAL PARA CONSTRUCCION</v>
          </cell>
          <cell r="C9268" t="str">
            <v>096</v>
          </cell>
        </row>
        <row r="9269">
          <cell r="A9269" t="str">
            <v>V855</v>
          </cell>
          <cell r="B9269" t="str">
            <v>CONDUCTOR DE VEHIC. ESPECIAL PARA CONSTRC. LESIONADO EN ACCID. NO DE T</v>
          </cell>
          <cell r="C9269" t="str">
            <v>096</v>
          </cell>
        </row>
        <row r="9270">
          <cell r="A9270" t="str">
            <v>V856</v>
          </cell>
          <cell r="B9270" t="str">
            <v>PASAJERO DE VEHIC. ESPECIAL PARA CONTRUC. LESION. EN ACCID. NO DE TRAN</v>
          </cell>
          <cell r="C9270" t="str">
            <v>096</v>
          </cell>
        </row>
        <row r="9271">
          <cell r="A9271" t="str">
            <v>V857</v>
          </cell>
          <cell r="B9271" t="str">
            <v>PERSONA QUE VIAJA FUERA DEL VEHIC. ESPECIAL PARA CONSTRUC. LESION. EN</v>
          </cell>
          <cell r="C9271" t="str">
            <v>096</v>
          </cell>
        </row>
        <row r="9272">
          <cell r="A9272" t="str">
            <v>V859</v>
          </cell>
          <cell r="B9272" t="str">
            <v>OCUPAN. NO ESPECIF. DE VEHIC. ESPECIAL PARA CONSTRUC. LESION. EN ACCID</v>
          </cell>
          <cell r="C9272" t="str">
            <v>096</v>
          </cell>
        </row>
        <row r="9273">
          <cell r="A9273" t="str">
            <v>V86</v>
          </cell>
          <cell r="B9273" t="str">
            <v>OCUPAN. DE VEHIC. ESPECIAL PARA TODO TERRENO O DE OTRO VEHIC. DE MOTOR</v>
          </cell>
          <cell r="C9273" t="str">
            <v>096</v>
          </cell>
        </row>
        <row r="9274">
          <cell r="A9274" t="str">
            <v>V860</v>
          </cell>
          <cell r="B9274" t="str">
            <v>CONDUC. DE VEHIC. PARA TODO TERRENO O DE OTRO VEHIC. DE MOTOR PARA USO</v>
          </cell>
          <cell r="C9274" t="str">
            <v>096</v>
          </cell>
        </row>
        <row r="9275">
          <cell r="A9275" t="str">
            <v>V861</v>
          </cell>
          <cell r="B9275" t="str">
            <v>PASAJERO DE VEHIC. PARA TODO TERRENO O DE OTRO VEHIC. DE MOTOR PARA US</v>
          </cell>
          <cell r="C9275" t="str">
            <v>096</v>
          </cell>
        </row>
        <row r="9276">
          <cell r="A9276" t="str">
            <v>V862</v>
          </cell>
          <cell r="B9276" t="str">
            <v>PERSONA QUE VIAJA FUERA DEL VEHIC. PARA TODO TERRENO O DE OTRO VEHIC.</v>
          </cell>
          <cell r="C9276" t="str">
            <v>096</v>
          </cell>
        </row>
        <row r="9277">
          <cell r="A9277" t="str">
            <v>V863</v>
          </cell>
          <cell r="B9277" t="str">
            <v>OCUPAN. NO ESPECIF. DE VEHIC. PARA TODO TERRENO O DE OTRO VEHIC. DE MO</v>
          </cell>
          <cell r="C9277" t="str">
            <v>096</v>
          </cell>
        </row>
        <row r="9278">
          <cell r="A9278" t="str">
            <v>V864</v>
          </cell>
          <cell r="B9278" t="str">
            <v>PERSONA LESION. EN ACCID. DE TRANSITO AL SUBIR O BAJAR DE VEHIC. PARA</v>
          </cell>
          <cell r="C9278" t="str">
            <v>096</v>
          </cell>
        </row>
        <row r="9279">
          <cell r="A9279" t="str">
            <v>V865</v>
          </cell>
          <cell r="B9279" t="str">
            <v>CONDUC. DE VEHIC. PARA TODO TERRENO O DE OTRO VEHIC. DE MOTOR PARA USO</v>
          </cell>
          <cell r="C9279" t="str">
            <v>096</v>
          </cell>
        </row>
        <row r="9280">
          <cell r="A9280" t="str">
            <v>V866</v>
          </cell>
          <cell r="B9280" t="str">
            <v>PASAJERO DE VEHIC. PARA TODO TERRENO O DE OTRO VEHIC. DE MOTOR PARA US</v>
          </cell>
          <cell r="C9280" t="str">
            <v>096</v>
          </cell>
        </row>
        <row r="9281">
          <cell r="A9281" t="str">
            <v>V867</v>
          </cell>
          <cell r="B9281" t="str">
            <v>PERSONA QUE VIAJA FUERA DE VEHIC. PARA TODO TERRENO O DE OTRO VEHIC.</v>
          </cell>
          <cell r="C9281" t="str">
            <v>096</v>
          </cell>
        </row>
        <row r="9282">
          <cell r="A9282" t="str">
            <v>V869</v>
          </cell>
          <cell r="B9282" t="str">
            <v>OCUPAN. NO ESPECIF. DE VEHIC. PARA TODO TERRENO O DE OTRO VEHIC. DE MO</v>
          </cell>
          <cell r="C9282" t="str">
            <v>096</v>
          </cell>
        </row>
        <row r="9283">
          <cell r="A9283" t="str">
            <v>V87</v>
          </cell>
          <cell r="B9283" t="str">
            <v>ACCID. DE TRANSITO DE TIPO ESPECIF. PERO DONDE SE DESCONOCE EL MODO DE</v>
          </cell>
          <cell r="C9283" t="str">
            <v>096</v>
          </cell>
        </row>
        <row r="9284">
          <cell r="A9284" t="str">
            <v>V870</v>
          </cell>
          <cell r="B9284" t="str">
            <v>PERSONA LESIONADA POR COLISION ENTRE AUTOM. Y VEHIC. DE MOTOR DE DOS O</v>
          </cell>
          <cell r="C9284" t="str">
            <v>096</v>
          </cell>
        </row>
        <row r="9285">
          <cell r="A9285" t="str">
            <v>V871</v>
          </cell>
          <cell r="B9285" t="str">
            <v>PERSONA LESIONADA POR COLISION ENTRE OTROS VEHIC. DE MOTOR Y UN VEHIC.</v>
          </cell>
          <cell r="C9285" t="str">
            <v>096</v>
          </cell>
        </row>
        <row r="9286">
          <cell r="A9286" t="str">
            <v>V872</v>
          </cell>
          <cell r="B9286" t="str">
            <v>PERSONA LESIONADA POR COLISION ENTRE AUTOMOVIL Y CAMIONETA O FURGON</v>
          </cell>
          <cell r="C9286" t="str">
            <v>096</v>
          </cell>
        </row>
        <row r="9287">
          <cell r="A9287" t="str">
            <v>V873</v>
          </cell>
          <cell r="B9287" t="str">
            <v>PERSONA LESIONADA POR COLISION ENTRE AUTOMOVIL I AUTOBUS (TRANSITO)</v>
          </cell>
          <cell r="C9287" t="str">
            <v>096</v>
          </cell>
        </row>
        <row r="9288">
          <cell r="A9288" t="str">
            <v>V874</v>
          </cell>
          <cell r="B9288" t="str">
            <v>PERSONA LESIONADA POR COLISION ENTRE AUTOMOVIL Y VEHIC. DE TRANSP. PES</v>
          </cell>
          <cell r="C9288" t="str">
            <v>096</v>
          </cell>
        </row>
        <row r="9289">
          <cell r="A9289" t="str">
            <v>V875</v>
          </cell>
          <cell r="B9289" t="str">
            <v>PERSONA LESIONADA POR COLISION ENTRE VEHICULO DE TRANSP. Y AUTOBUS</v>
          </cell>
          <cell r="C9289" t="str">
            <v>096</v>
          </cell>
        </row>
        <row r="9290">
          <cell r="A9290" t="str">
            <v>V876</v>
          </cell>
          <cell r="B9290" t="str">
            <v>PERSONA LESION. POR COLISION ENTRE TREN O VEHIC. DE RIELES Y AUTOMOVIL</v>
          </cell>
          <cell r="C9290" t="str">
            <v>096</v>
          </cell>
        </row>
        <row r="9291">
          <cell r="A9291" t="str">
            <v>V877</v>
          </cell>
          <cell r="B9291" t="str">
            <v>PERSONA LESIONADA POR COLISION ENTRE OTROS VEHIC. DE MOTOR ESPECIF.</v>
          </cell>
          <cell r="C9291" t="str">
            <v>096</v>
          </cell>
        </row>
        <row r="9292">
          <cell r="A9292" t="str">
            <v>V878</v>
          </cell>
          <cell r="B9292" t="str">
            <v>PERSONA LESION. EN OTROS ACCID. ESPECIF. DE TRANSP. DE VEHIC. DE MOTOR</v>
          </cell>
          <cell r="C9292" t="str">
            <v>096</v>
          </cell>
        </row>
        <row r="9293">
          <cell r="A9293" t="str">
            <v>V879</v>
          </cell>
          <cell r="B9293" t="str">
            <v>PERSONA LESION. EN OTROS ACCID. ESPECIF. DE TRANSP. DE VEHIC. SIN MOTO</v>
          </cell>
          <cell r="C9293" t="str">
            <v>096</v>
          </cell>
        </row>
        <row r="9294">
          <cell r="A9294" t="str">
            <v>V88</v>
          </cell>
          <cell r="B9294" t="str">
            <v>ACCID. NO DE TRANSITO DE TIPO ESPECIF. PERO DONDE SE DESCON. EL MODO D</v>
          </cell>
          <cell r="C9294" t="str">
            <v>096</v>
          </cell>
        </row>
        <row r="9295">
          <cell r="A9295" t="str">
            <v>V880</v>
          </cell>
          <cell r="B9295" t="str">
            <v>PERSONA LESION. POR COLISION ENTRE AUTOM. Y VEHIC. DE MOTOR DE DOS O T</v>
          </cell>
          <cell r="C9295" t="str">
            <v>096</v>
          </cell>
        </row>
        <row r="9296">
          <cell r="A9296" t="str">
            <v>V881</v>
          </cell>
          <cell r="B9296" t="str">
            <v>PERSONA LESION. POR COLISION ENTRE OTROS VEHIC. DE MOTOR Y UN VEHIC. D</v>
          </cell>
          <cell r="C9296" t="str">
            <v>096</v>
          </cell>
        </row>
        <row r="9297">
          <cell r="A9297" t="str">
            <v>V882</v>
          </cell>
          <cell r="B9297" t="str">
            <v>PERSONA LESION. POR COLISION ENTRE AUTOM. Y CAMION. O FURGON. NO DE TR</v>
          </cell>
          <cell r="C9297" t="str">
            <v>096</v>
          </cell>
        </row>
        <row r="9298">
          <cell r="A9298" t="str">
            <v>V883</v>
          </cell>
          <cell r="B9298" t="str">
            <v>PERSONA LESION. POR COLISION ENTRE AUTOM. Y AUTOBUS, NO DE TRANSITO</v>
          </cell>
          <cell r="C9298" t="str">
            <v>096</v>
          </cell>
        </row>
        <row r="9299">
          <cell r="A9299" t="str">
            <v>V884</v>
          </cell>
          <cell r="B9299" t="str">
            <v>PERSONA LESION. POR COLISION ENTRE AUTOM. Y VEHIC. DE TRANSP. PESADO N</v>
          </cell>
          <cell r="C9299" t="str">
            <v>096</v>
          </cell>
        </row>
        <row r="9300">
          <cell r="A9300" t="str">
            <v>V885</v>
          </cell>
          <cell r="B9300" t="str">
            <v>PERSONA LESION. POR COLISION ENTRE VEHIC. DE TRANSP. PESADO Y AUTOBUS</v>
          </cell>
          <cell r="C9300" t="str">
            <v>096</v>
          </cell>
        </row>
        <row r="9301">
          <cell r="A9301" t="str">
            <v>V886</v>
          </cell>
          <cell r="B9301" t="str">
            <v>PERSONA LESION. POR COLISION ENTRE TREN O VEHIC. DE RIELES Y AUTOM. NO</v>
          </cell>
          <cell r="C9301" t="str">
            <v>096</v>
          </cell>
        </row>
        <row r="9302">
          <cell r="A9302" t="str">
            <v>V887</v>
          </cell>
          <cell r="B9302" t="str">
            <v>PERSONA LESION. POR COLISION ENTRE OTROS VEHIC. DE MOTOR ESPECIF. NO D</v>
          </cell>
          <cell r="C9302" t="str">
            <v>096</v>
          </cell>
        </row>
        <row r="9303">
          <cell r="A9303" t="str">
            <v>V888</v>
          </cell>
          <cell r="B9303" t="str">
            <v>PERSONA LESION. EN OTROS ACCID. ESPECIF. DE TRANSP. DE VEHIC. DE MOTOR</v>
          </cell>
          <cell r="C9303" t="str">
            <v>096</v>
          </cell>
        </row>
        <row r="9304">
          <cell r="A9304" t="str">
            <v>V889</v>
          </cell>
          <cell r="B9304" t="str">
            <v>PERSONA LESION. EN OTROS ACCID. ESPECIF. DE TRANSP. DE VEHIC. SIN MOTO</v>
          </cell>
          <cell r="C9304" t="str">
            <v>096</v>
          </cell>
        </row>
        <row r="9305">
          <cell r="A9305" t="str">
            <v>V89</v>
          </cell>
          <cell r="B9305" t="str">
            <v>ACCID. DE VEHICULO DE MOTOR O SIN MOTOR, TIPO DE VEHICULO NO ESPECIFIC</v>
          </cell>
          <cell r="C9305" t="str">
            <v>096</v>
          </cell>
        </row>
        <row r="9306">
          <cell r="A9306" t="str">
            <v>V890</v>
          </cell>
          <cell r="B9306" t="str">
            <v>PERSONA LESION. EN ACCID. NO DE TRANSITO, DE VEHICULO DE MOTOR NO ESPE</v>
          </cell>
          <cell r="C9306" t="str">
            <v>096</v>
          </cell>
        </row>
        <row r="9307">
          <cell r="A9307" t="str">
            <v>V891</v>
          </cell>
          <cell r="B9307" t="str">
            <v>PERSONA LESION. EN ACCID. NO DE TRANSITO, DE VEHICULO SIN MOTOR NO ESP</v>
          </cell>
          <cell r="C9307" t="str">
            <v>096</v>
          </cell>
        </row>
        <row r="9308">
          <cell r="A9308" t="str">
            <v>V892</v>
          </cell>
          <cell r="B9308" t="str">
            <v>PERSONA LESIONADA EN ACCIDENTE DE TRANSITO, DE VEHICULO DE MOTOR NO ES</v>
          </cell>
          <cell r="C9308" t="str">
            <v>096</v>
          </cell>
        </row>
        <row r="9309">
          <cell r="A9309" t="str">
            <v>V893</v>
          </cell>
          <cell r="B9309" t="str">
            <v>PERSONA LESION. EN ACCID. DE TRANSITO, DE VEHICULO SIN MOTOR NO ESPECI</v>
          </cell>
          <cell r="C9309" t="str">
            <v>096</v>
          </cell>
        </row>
        <row r="9310">
          <cell r="A9310" t="str">
            <v>V899</v>
          </cell>
          <cell r="B9310" t="str">
            <v>PERSONA LESIONADA EN ACCIDENTE DE VEHICULO NO ESPECIFICADO</v>
          </cell>
          <cell r="C9310" t="str">
            <v>096</v>
          </cell>
        </row>
        <row r="9311">
          <cell r="A9311" t="str">
            <v>V90</v>
          </cell>
          <cell r="B9311" t="str">
            <v>ACCIDENTE DE EMBARCACION QUE CAUSA AHOGAMIENTO Y SUMERSION</v>
          </cell>
          <cell r="C9311" t="str">
            <v>096</v>
          </cell>
        </row>
        <row r="9312">
          <cell r="A9312" t="str">
            <v>V91</v>
          </cell>
          <cell r="B9312" t="str">
            <v>ACCID. DE EMBARCACION QUE CAUSA OTROS TIPOS DE TRAUMATISMO</v>
          </cell>
          <cell r="C9312" t="str">
            <v>096</v>
          </cell>
        </row>
        <row r="9313">
          <cell r="A9313" t="str">
            <v>V92</v>
          </cell>
          <cell r="B9313" t="str">
            <v>AHOGAMIENTO Y SUMERSION RELACIONADOS CON TRANSP. POR AGUA, SIN ACCID.</v>
          </cell>
          <cell r="C9313" t="str">
            <v>096</v>
          </cell>
        </row>
        <row r="9314">
          <cell r="A9314" t="str">
            <v>V93</v>
          </cell>
          <cell r="B9314" t="str">
            <v>ACCID. EN UNA EMBARC. SIN ACCID. A LA EMBARC. QUE NO CAUSA AHOGAMIENTO</v>
          </cell>
          <cell r="C9314" t="str">
            <v>096</v>
          </cell>
        </row>
        <row r="9315">
          <cell r="A9315" t="str">
            <v>V94</v>
          </cell>
          <cell r="B9315" t="str">
            <v>OTROS ACCIDENTES DE TRANSPORTE POR AGUA, Y LAS NO ESPECIFICADOS</v>
          </cell>
          <cell r="C9315" t="str">
            <v>096</v>
          </cell>
        </row>
        <row r="9316">
          <cell r="A9316" t="str">
            <v>V95</v>
          </cell>
          <cell r="B9316" t="str">
            <v>ACCIDENTE DE AERONAVES DE MOTOR, CON OCUPANTE LESIONADO</v>
          </cell>
          <cell r="C9316" t="str">
            <v>096</v>
          </cell>
        </row>
        <row r="9317">
          <cell r="A9317" t="str">
            <v>V950</v>
          </cell>
          <cell r="B9317" t="str">
            <v>ACCIDENTE DE HELICOPTERO CON OCUPANTE LESIONADO</v>
          </cell>
          <cell r="C9317" t="str">
            <v>096</v>
          </cell>
        </row>
        <row r="9318">
          <cell r="A9318" t="str">
            <v>V951</v>
          </cell>
          <cell r="B9318" t="str">
            <v>ACCID. DE PLANEADOR ULTRA LIVIANO, MICRO LIVIANO O MOTORIZADO, CON OCU</v>
          </cell>
          <cell r="C9318" t="str">
            <v>096</v>
          </cell>
        </row>
        <row r="9319">
          <cell r="A9319" t="str">
            <v>V952</v>
          </cell>
          <cell r="B9319" t="str">
            <v>ACCID. DE OTROS VEHICULOS AEREOS DE ALAS FIJAS, PRIVADOS CON OCUP. LES</v>
          </cell>
          <cell r="C9319" t="str">
            <v>096</v>
          </cell>
        </row>
        <row r="9320">
          <cell r="A9320" t="str">
            <v>V953</v>
          </cell>
          <cell r="B9320" t="str">
            <v>ACCIDENTE DE VEHICULO AEREO DE ALAS FIJAS, COMERCIAL, CON OCUP. LESION</v>
          </cell>
          <cell r="C9320" t="str">
            <v>096</v>
          </cell>
        </row>
        <row r="9321">
          <cell r="A9321" t="str">
            <v>V954</v>
          </cell>
          <cell r="B9321" t="str">
            <v>ACCIDENTE DE NAVE ESPECIAL, CON OCUPANTE LESIONADO</v>
          </cell>
          <cell r="C9321" t="str">
            <v>096</v>
          </cell>
        </row>
        <row r="9322">
          <cell r="A9322" t="str">
            <v>V958</v>
          </cell>
          <cell r="B9322" t="str">
            <v>ACCIDENTE DE OTRAS AERONAVES, CON OCUPANTE LESIONADO</v>
          </cell>
          <cell r="C9322" t="str">
            <v>096</v>
          </cell>
        </row>
        <row r="9323">
          <cell r="A9323" t="str">
            <v>V959</v>
          </cell>
          <cell r="B9323" t="str">
            <v>ACCIDENTE DE AERONAVE NO ESPECIFICADA, CON OCUPANTE LESIONADO</v>
          </cell>
          <cell r="C9323" t="str">
            <v>096</v>
          </cell>
        </row>
        <row r="9324">
          <cell r="A9324" t="str">
            <v>V96</v>
          </cell>
          <cell r="B9324" t="str">
            <v>ACCIDENTE DE AERONAVE SIN MOTOR, CON OCUPANTE LESIONADO</v>
          </cell>
          <cell r="C9324" t="str">
            <v>096</v>
          </cell>
        </row>
        <row r="9325">
          <cell r="A9325" t="str">
            <v>V960</v>
          </cell>
          <cell r="B9325" t="str">
            <v>ACCIDENTE DE GLOBO AEROSTATICO, CON OCUPANTE LESIONADO</v>
          </cell>
          <cell r="C9325" t="str">
            <v>096</v>
          </cell>
        </row>
        <row r="9326">
          <cell r="A9326" t="str">
            <v>V961</v>
          </cell>
          <cell r="B9326" t="str">
            <v>ACCIDENTE DE ALA DELTA, CON OCUPANTE LESIONADO</v>
          </cell>
          <cell r="C9326" t="str">
            <v>096</v>
          </cell>
        </row>
        <row r="9327">
          <cell r="A9327" t="str">
            <v>V962</v>
          </cell>
          <cell r="B9327" t="str">
            <v>ACCIDENTE DE PLANEADOR (SIN MOTOR), CON OCUPANTE LESIONADO</v>
          </cell>
          <cell r="C9327" t="str">
            <v>096</v>
          </cell>
        </row>
        <row r="9328">
          <cell r="A9328" t="str">
            <v>V968</v>
          </cell>
          <cell r="B9328" t="str">
            <v>ACCIDENTE DE OTRAS AERONAVES SIN MOTOR, CON OCUPANTE LESIONADO</v>
          </cell>
          <cell r="C9328" t="str">
            <v>096</v>
          </cell>
        </row>
        <row r="9329">
          <cell r="A9329" t="str">
            <v>V969</v>
          </cell>
          <cell r="B9329" t="str">
            <v>ACCIDENTE DE AERONAVE SIN MOTOR NO ESPECIFICADA, CON OCUPANTE LESION</v>
          </cell>
          <cell r="C9329" t="str">
            <v>096</v>
          </cell>
        </row>
        <row r="9330">
          <cell r="A9330" t="str">
            <v>V97</v>
          </cell>
          <cell r="B9330" t="str">
            <v>OTROS ACCIDENTES DE TRANSPORTE AEREO ESPECIFICADOS</v>
          </cell>
          <cell r="C9330" t="str">
            <v>096</v>
          </cell>
        </row>
        <row r="9331">
          <cell r="A9331" t="str">
            <v>V970</v>
          </cell>
          <cell r="B9331" t="str">
            <v>OCUPANTE DE AERONAVE LESIONADO EN OTROS ACCIDENTES ESPECIF. DE TRANSP</v>
          </cell>
          <cell r="C9331" t="str">
            <v>096</v>
          </cell>
        </row>
        <row r="9332">
          <cell r="A9332" t="str">
            <v>V971</v>
          </cell>
          <cell r="B9332" t="str">
            <v>PERSONA LESIONADA AL SUBIR O BAJAR DE UNA AERONAVE</v>
          </cell>
          <cell r="C9332" t="str">
            <v>096</v>
          </cell>
        </row>
        <row r="9333">
          <cell r="A9333" t="str">
            <v>V972</v>
          </cell>
          <cell r="B9333" t="str">
            <v>PARACAIDISTA LESIONADO EN ACCIDENTE DE TRANSPORTE AEREO</v>
          </cell>
          <cell r="C9333" t="str">
            <v>096</v>
          </cell>
        </row>
        <row r="9334">
          <cell r="A9334" t="str">
            <v>V973</v>
          </cell>
          <cell r="B9334" t="str">
            <v>PERSONA EN TIERRA LESIONADA POR ACCIDENTE DE TRANSPORTE AEREO</v>
          </cell>
          <cell r="C9334" t="str">
            <v>096</v>
          </cell>
        </row>
        <row r="9335">
          <cell r="A9335" t="str">
            <v>V978</v>
          </cell>
          <cell r="B9335" t="str">
            <v>OTROS ACCIDENTES DE TRANSPORTE AEREO, NO CLASIFICADOS EN OTRA PARTE</v>
          </cell>
          <cell r="C9335" t="str">
            <v>096</v>
          </cell>
        </row>
        <row r="9336">
          <cell r="A9336" t="str">
            <v>V98</v>
          </cell>
          <cell r="B9336" t="str">
            <v>OTROS ACCIDENTES DE TRANSPORTE ESPECIFICADOS</v>
          </cell>
          <cell r="C9336" t="str">
            <v>096</v>
          </cell>
        </row>
        <row r="9337">
          <cell r="A9337" t="str">
            <v>V99</v>
          </cell>
          <cell r="B9337" t="str">
            <v>ACCIDENTE DE TRANSPORTE NO ESPECIFICADO</v>
          </cell>
          <cell r="C9337" t="str">
            <v>096</v>
          </cell>
        </row>
        <row r="9338">
          <cell r="A9338" t="str">
            <v>W00</v>
          </cell>
          <cell r="B9338" t="str">
            <v>CAIDA EN EL MISMO NIVEL POR HIELO O NIEVE</v>
          </cell>
          <cell r="C9338" t="str">
            <v>097</v>
          </cell>
        </row>
        <row r="9339">
          <cell r="A9339" t="str">
            <v>W01</v>
          </cell>
          <cell r="B9339" t="str">
            <v>CAIDA EN EL MISMO NIVEL POR DESLIZAMIENTO, TROPEZON Y TRASPIE</v>
          </cell>
          <cell r="C9339" t="str">
            <v>097</v>
          </cell>
        </row>
        <row r="9340">
          <cell r="A9340" t="str">
            <v>W02</v>
          </cell>
          <cell r="B9340" t="str">
            <v>CAIDA POR PATINES PARA HIELO, ESQUIS, PATINES DE RUEDAS O PATINETA</v>
          </cell>
          <cell r="C9340" t="str">
            <v>097</v>
          </cell>
        </row>
        <row r="9341">
          <cell r="A9341" t="str">
            <v>W03</v>
          </cell>
          <cell r="B9341" t="str">
            <v>OTRAS CAIDAS EN EL MISMO NIVEL POR COLISION CON O POR EMPUJON DE OTRA</v>
          </cell>
          <cell r="C9341" t="str">
            <v>097</v>
          </cell>
        </row>
        <row r="9342">
          <cell r="A9342" t="str">
            <v>W04</v>
          </cell>
          <cell r="B9342" t="str">
            <v>CAIDA AL SER TRASLADADO O SOSTENIDO POR OTRAS PERSONAS</v>
          </cell>
          <cell r="C9342" t="str">
            <v>097</v>
          </cell>
        </row>
        <row r="9343">
          <cell r="A9343" t="str">
            <v>W05</v>
          </cell>
          <cell r="B9343" t="str">
            <v>CAIDA QUE IMPLICA SILLA DE RUEDAS</v>
          </cell>
          <cell r="C9343" t="str">
            <v>097</v>
          </cell>
        </row>
        <row r="9344">
          <cell r="A9344" t="str">
            <v>W06</v>
          </cell>
          <cell r="B9344" t="str">
            <v>CAIDA QUE IMPLICA CAMA</v>
          </cell>
          <cell r="C9344" t="str">
            <v>097</v>
          </cell>
        </row>
        <row r="9345">
          <cell r="A9345" t="str">
            <v>W07</v>
          </cell>
          <cell r="B9345" t="str">
            <v>CAIDA QUE IMPLICA SILLA</v>
          </cell>
          <cell r="C9345" t="str">
            <v>097</v>
          </cell>
        </row>
        <row r="9346">
          <cell r="A9346" t="str">
            <v>W08</v>
          </cell>
          <cell r="B9346" t="str">
            <v>CAIDA QUE IMPLICA OTRO MUEBLE</v>
          </cell>
          <cell r="C9346" t="str">
            <v>097</v>
          </cell>
        </row>
        <row r="9347">
          <cell r="A9347" t="str">
            <v>W09</v>
          </cell>
          <cell r="B9347" t="str">
            <v>CAIDA QUE IMPLICA EQUIPOS PARA JUEGOS INFANTILES</v>
          </cell>
          <cell r="C9347" t="str">
            <v>097</v>
          </cell>
        </row>
        <row r="9348">
          <cell r="A9348" t="str">
            <v>W10</v>
          </cell>
          <cell r="B9348" t="str">
            <v>CAIDA EN O DESDE ESCALERA Y ESCALONES</v>
          </cell>
          <cell r="C9348" t="str">
            <v>097</v>
          </cell>
        </row>
        <row r="9349">
          <cell r="A9349" t="str">
            <v>W11</v>
          </cell>
          <cell r="B9349" t="str">
            <v>CAIDA EN O DESDE ESCALERAS MANUALES</v>
          </cell>
          <cell r="C9349" t="str">
            <v>097</v>
          </cell>
        </row>
        <row r="9350">
          <cell r="A9350" t="str">
            <v>W12</v>
          </cell>
          <cell r="B9350" t="str">
            <v>CAIDA EN O DESDE ANDAMIO</v>
          </cell>
          <cell r="C9350" t="str">
            <v>097</v>
          </cell>
        </row>
        <row r="9351">
          <cell r="A9351" t="str">
            <v>W13</v>
          </cell>
          <cell r="B9351" t="str">
            <v>CAIDA DESDE, FUERA O A TRAVES DE UN EDIFICIO U OTRA CONSTRUCCION</v>
          </cell>
          <cell r="C9351" t="str">
            <v>097</v>
          </cell>
        </row>
        <row r="9352">
          <cell r="A9352" t="str">
            <v>W14</v>
          </cell>
          <cell r="B9352" t="str">
            <v>CAIDA DESDE UN ARBOL</v>
          </cell>
          <cell r="C9352" t="str">
            <v>097</v>
          </cell>
        </row>
        <row r="9353">
          <cell r="A9353" t="str">
            <v>W15</v>
          </cell>
          <cell r="B9353" t="str">
            <v>CAIDA DESDE PEÑASCO</v>
          </cell>
          <cell r="C9353" t="str">
            <v>097</v>
          </cell>
        </row>
        <row r="9354">
          <cell r="A9354" t="str">
            <v>W16</v>
          </cell>
          <cell r="B9354" t="str">
            <v>SALTO O ZAMBULLIDA DENTRO DEL AGUA QUE CAUSA OTRO TRAUMATISMO SIN</v>
          </cell>
          <cell r="C9354" t="str">
            <v>097</v>
          </cell>
        </row>
        <row r="9355">
          <cell r="A9355" t="str">
            <v>W17</v>
          </cell>
          <cell r="B9355" t="str">
            <v>OTRAS CAIDAS DE UN NIVEL A OTRO</v>
          </cell>
          <cell r="C9355" t="str">
            <v>097</v>
          </cell>
        </row>
        <row r="9356">
          <cell r="A9356" t="str">
            <v>W18</v>
          </cell>
          <cell r="B9356" t="str">
            <v>OTRAS CAIDAS EN EL MISMO NIVEL</v>
          </cell>
          <cell r="C9356" t="str">
            <v>097</v>
          </cell>
        </row>
        <row r="9357">
          <cell r="A9357" t="str">
            <v>W19</v>
          </cell>
          <cell r="B9357" t="str">
            <v>CAIDA NO ESPECIFICADA</v>
          </cell>
          <cell r="C9357" t="str">
            <v>097</v>
          </cell>
        </row>
        <row r="9358">
          <cell r="A9358" t="str">
            <v>W20</v>
          </cell>
          <cell r="B9358" t="str">
            <v>GOLPE POR OBJETO ARROJADO, PROYECTADO O QUE CAE</v>
          </cell>
          <cell r="C9358" t="str">
            <v>103</v>
          </cell>
        </row>
        <row r="9359">
          <cell r="A9359" t="str">
            <v>W21</v>
          </cell>
          <cell r="B9359" t="str">
            <v>GOLPE CONTRA O GOPEADO POR EQUIPO PARA DEPORTE</v>
          </cell>
          <cell r="C9359" t="str">
            <v>103</v>
          </cell>
        </row>
        <row r="9360">
          <cell r="A9360" t="str">
            <v>W22</v>
          </cell>
          <cell r="B9360" t="str">
            <v>GOLPE CONTRA O GOLPEADO POR OTROS OBJETOS</v>
          </cell>
          <cell r="C9360" t="str">
            <v>103</v>
          </cell>
        </row>
        <row r="9361">
          <cell r="A9361" t="str">
            <v>W23</v>
          </cell>
          <cell r="B9361" t="str">
            <v>ATRAPADO, APLASTADO, TRABADO O APRETADO EN O ENTRE OBJETOS</v>
          </cell>
          <cell r="C9361" t="str">
            <v>103</v>
          </cell>
        </row>
        <row r="9362">
          <cell r="A9362" t="str">
            <v>W24</v>
          </cell>
          <cell r="B9362" t="str">
            <v>CONTACTO TRAUMATICO CON DISPOSITIVOS DE ELEVACION Y TRANSMISION, NO</v>
          </cell>
          <cell r="C9362" t="str">
            <v>103</v>
          </cell>
        </row>
        <row r="9363">
          <cell r="A9363" t="str">
            <v>W25</v>
          </cell>
          <cell r="B9363" t="str">
            <v>CONTACTO TRAUMATICO CON VIDRIO CORTANTE</v>
          </cell>
          <cell r="C9363" t="str">
            <v>103</v>
          </cell>
        </row>
        <row r="9364">
          <cell r="A9364" t="str">
            <v>W26</v>
          </cell>
          <cell r="B9364" t="str">
            <v>CONTACTO TRAUMATICO CON CUCHILLO, ESPADA, DAGA O PUÑAL</v>
          </cell>
          <cell r="C9364" t="str">
            <v>103</v>
          </cell>
        </row>
        <row r="9365">
          <cell r="A9365" t="str">
            <v>W27</v>
          </cell>
          <cell r="B9365" t="str">
            <v>CONTACTO TRAUMATICO CON HERRAMIENTAS MANUALES SIN MOTOR</v>
          </cell>
          <cell r="C9365" t="str">
            <v>103</v>
          </cell>
        </row>
        <row r="9366">
          <cell r="A9366" t="str">
            <v>W28</v>
          </cell>
          <cell r="B9366" t="str">
            <v>CONTACTO TRAUMATICO CON CORTADORA DE CESPED, CON MOTOR</v>
          </cell>
          <cell r="C9366" t="str">
            <v>103</v>
          </cell>
        </row>
        <row r="9367">
          <cell r="A9367" t="str">
            <v>W29</v>
          </cell>
          <cell r="B9367" t="str">
            <v>CONTACTO TRAUMT. CON OTRAS HERRAMIENTAS MANUALES Y ARTEF. DEL HOGAR</v>
          </cell>
          <cell r="C9367" t="str">
            <v>103</v>
          </cell>
        </row>
        <row r="9368">
          <cell r="A9368" t="str">
            <v>W30</v>
          </cell>
          <cell r="B9368" t="str">
            <v>CONTACTO TRAUMATICO CON MAQUINARIA AGRICOLA</v>
          </cell>
          <cell r="C9368" t="str">
            <v>103</v>
          </cell>
        </row>
        <row r="9369">
          <cell r="A9369" t="str">
            <v>W31</v>
          </cell>
          <cell r="B9369" t="str">
            <v>CONTACTO TRAUMATICO CON OTRAS MAQUINARIAS, Y LAS NO ESPECIFICADAS</v>
          </cell>
          <cell r="C9369" t="str">
            <v>103</v>
          </cell>
        </row>
        <row r="9370">
          <cell r="A9370" t="str">
            <v>W32</v>
          </cell>
          <cell r="B9370" t="str">
            <v>DISPARO DE ARMA CORTA</v>
          </cell>
          <cell r="C9370" t="str">
            <v>103</v>
          </cell>
        </row>
        <row r="9371">
          <cell r="A9371" t="str">
            <v>W33</v>
          </cell>
          <cell r="B9371" t="str">
            <v>DISPARO DE RIFLE, ESCOPETA Y ARMA LARGA</v>
          </cell>
          <cell r="C9371" t="str">
            <v>103</v>
          </cell>
        </row>
        <row r="9372">
          <cell r="A9372" t="str">
            <v>W34</v>
          </cell>
          <cell r="B9372" t="str">
            <v>DISPARO DE OTRAS ARMAS DE FUEGO, Y LAS NO ESPECIFIACDAS</v>
          </cell>
          <cell r="C9372" t="str">
            <v>103</v>
          </cell>
        </row>
        <row r="9373">
          <cell r="A9373" t="str">
            <v>W35</v>
          </cell>
          <cell r="B9373" t="str">
            <v>EXPLOSION Y ROTURA DE CALDERA</v>
          </cell>
          <cell r="C9373" t="str">
            <v>103</v>
          </cell>
        </row>
        <row r="9374">
          <cell r="A9374" t="str">
            <v>W36</v>
          </cell>
          <cell r="B9374" t="str">
            <v>EXPLOSION Y ROTURA DE CILINDRO CON GAS</v>
          </cell>
          <cell r="C9374" t="str">
            <v>103</v>
          </cell>
        </row>
        <row r="9375">
          <cell r="A9375" t="str">
            <v>W37</v>
          </cell>
          <cell r="B9375" t="str">
            <v>EXPLOSION Y ROTURA DE NEUMATICO, TUBO O MANGUERA DE GOMA PRESURIZADA</v>
          </cell>
          <cell r="C9375" t="str">
            <v>103</v>
          </cell>
        </row>
        <row r="9376">
          <cell r="A9376" t="str">
            <v>W38</v>
          </cell>
          <cell r="B9376" t="str">
            <v>EXPLOSION Y ROTURA DE OTROS DISPOSITIVOS PRESURIZADOS ESPECIFICADOS</v>
          </cell>
          <cell r="C9376" t="str">
            <v>103</v>
          </cell>
        </row>
        <row r="9377">
          <cell r="A9377" t="str">
            <v>W39</v>
          </cell>
          <cell r="B9377" t="str">
            <v>EXPLOSION DE FUEGOS ARTIFICIALES</v>
          </cell>
          <cell r="C9377" t="str">
            <v>103</v>
          </cell>
        </row>
        <row r="9378">
          <cell r="A9378" t="str">
            <v>W40</v>
          </cell>
          <cell r="B9378" t="str">
            <v>EXPLOSION DE OTROS MATERIALES</v>
          </cell>
          <cell r="C9378" t="str">
            <v>103</v>
          </cell>
        </row>
        <row r="9379">
          <cell r="A9379" t="str">
            <v>W41</v>
          </cell>
          <cell r="B9379" t="str">
            <v>EXPLOSION A CHORRO DE ALTA PRESION</v>
          </cell>
          <cell r="C9379" t="str">
            <v>103</v>
          </cell>
        </row>
        <row r="9380">
          <cell r="A9380" t="str">
            <v>W42</v>
          </cell>
          <cell r="B9380" t="str">
            <v>EXPOSICION AL RUIDO</v>
          </cell>
          <cell r="C9380" t="str">
            <v>103</v>
          </cell>
        </row>
        <row r="9381">
          <cell r="A9381" t="str">
            <v>W43</v>
          </cell>
          <cell r="B9381" t="str">
            <v>EXPOSICION A VIBRACIONES</v>
          </cell>
          <cell r="C9381" t="str">
            <v>103</v>
          </cell>
        </row>
        <row r="9382">
          <cell r="A9382" t="str">
            <v>W44</v>
          </cell>
          <cell r="B9382" t="str">
            <v>CUERPO EXTRAÑO QUE PENETRA POR EL OJO U ORIFICIO NATURAL</v>
          </cell>
          <cell r="C9382" t="str">
            <v>103</v>
          </cell>
        </row>
        <row r="9383">
          <cell r="A9383" t="str">
            <v>W45</v>
          </cell>
          <cell r="B9383" t="str">
            <v>CUERPO EXTRAÑO QUE PENETRA A TRAVES DE LA PIEL</v>
          </cell>
          <cell r="C9383" t="str">
            <v>103</v>
          </cell>
        </row>
        <row r="9384">
          <cell r="A9384" t="str">
            <v>W49</v>
          </cell>
          <cell r="B9384" t="str">
            <v>EXPOSICION A OTRAS FUERZAS MECANICAS INANIMADAS, Y LAS NO ESPECIFICADA</v>
          </cell>
          <cell r="C9384" t="str">
            <v>103</v>
          </cell>
        </row>
        <row r="9385">
          <cell r="A9385" t="str">
            <v>W50</v>
          </cell>
          <cell r="B9385" t="str">
            <v>APORREO, GOLPE, MORDEDURA, PATADA, RASGUÑO O TORCEDURA INFLIGIDOS</v>
          </cell>
          <cell r="C9385" t="str">
            <v>103</v>
          </cell>
        </row>
        <row r="9386">
          <cell r="A9386" t="str">
            <v>W51</v>
          </cell>
          <cell r="B9386" t="str">
            <v>CHOQUE O EMPELLON CONTRA OTRA PERSONA</v>
          </cell>
          <cell r="C9386" t="str">
            <v>103</v>
          </cell>
        </row>
        <row r="9387">
          <cell r="A9387" t="str">
            <v>W52</v>
          </cell>
          <cell r="B9387" t="str">
            <v>PERSONA APLASTADA, EMPUJADA O PISOTEADA POR UNA MULTITUD O ESTAMPIDA</v>
          </cell>
          <cell r="C9387" t="str">
            <v>103</v>
          </cell>
        </row>
        <row r="9388">
          <cell r="A9388" t="str">
            <v>W53</v>
          </cell>
          <cell r="B9388" t="str">
            <v>MORDEDURA DE RATA</v>
          </cell>
          <cell r="C9388" t="str">
            <v>103</v>
          </cell>
        </row>
        <row r="9389">
          <cell r="A9389" t="str">
            <v>W54</v>
          </cell>
          <cell r="B9389" t="str">
            <v>MORDEDURA O ATAQUE DE PERRO</v>
          </cell>
          <cell r="C9389" t="str">
            <v>103</v>
          </cell>
        </row>
        <row r="9390">
          <cell r="A9390" t="str">
            <v>W55</v>
          </cell>
          <cell r="B9390" t="str">
            <v>MORDEDURA O ATAQUE DE OTROS MAMIFEROS</v>
          </cell>
          <cell r="C9390" t="str">
            <v>103</v>
          </cell>
        </row>
        <row r="9391">
          <cell r="A9391" t="str">
            <v>W56</v>
          </cell>
          <cell r="B9391" t="str">
            <v>CONTACTO TRAUMATICO CON ANIMALES MARINOS</v>
          </cell>
          <cell r="C9391" t="str">
            <v>103</v>
          </cell>
        </row>
        <row r="9392">
          <cell r="A9392" t="str">
            <v>W57</v>
          </cell>
          <cell r="B9392" t="str">
            <v>MORDEDURA O PICADURA DE UNSECTO Y OTROS ARTROPODOS NO VENENOSOS</v>
          </cell>
          <cell r="C9392" t="str">
            <v>103</v>
          </cell>
        </row>
        <row r="9393">
          <cell r="A9393" t="str">
            <v>W58</v>
          </cell>
          <cell r="B9393" t="str">
            <v>MORDEDURA O ATAQUE DE COCODRILO O CAIMAN</v>
          </cell>
          <cell r="C9393" t="str">
            <v>103</v>
          </cell>
        </row>
        <row r="9394">
          <cell r="A9394" t="str">
            <v>W59</v>
          </cell>
          <cell r="B9394" t="str">
            <v>MORDEDURA O APLASTAMIENTO POR OTROS REPTILES</v>
          </cell>
          <cell r="C9394" t="str">
            <v>103</v>
          </cell>
        </row>
        <row r="9395">
          <cell r="A9395" t="str">
            <v>W60</v>
          </cell>
          <cell r="B9395" t="str">
            <v>CONTACTO TRAUMATICO CON AGUIJONES, ESPINAS U HOJAS CORTANTES DE PLANTA</v>
          </cell>
          <cell r="C9395" t="str">
            <v>103</v>
          </cell>
        </row>
        <row r="9396">
          <cell r="A9396" t="str">
            <v>W64</v>
          </cell>
          <cell r="B9396" t="str">
            <v>EXPOSICION A OTRAS FUERZAS MECANICAS ANIMADAS, Y LAS NO ESPECIFICADAS</v>
          </cell>
          <cell r="C9396" t="str">
            <v>103</v>
          </cell>
        </row>
        <row r="9397">
          <cell r="A9397" t="str">
            <v>W65</v>
          </cell>
          <cell r="B9397" t="str">
            <v>AHOGAMIENTO Y SUMERSION MIETRAS SE ESTA EN LA BAÑERA</v>
          </cell>
          <cell r="C9397" t="str">
            <v>098</v>
          </cell>
        </row>
        <row r="9398">
          <cell r="A9398" t="str">
            <v>W66</v>
          </cell>
          <cell r="B9398" t="str">
            <v>AHOGAMIENTO Y SUMERSION CONSECUTIVO A CAIDA EN LA BEÑERA</v>
          </cell>
          <cell r="C9398" t="str">
            <v>098</v>
          </cell>
        </row>
        <row r="9399">
          <cell r="A9399" t="str">
            <v>W67</v>
          </cell>
          <cell r="B9399" t="str">
            <v>AHOGAMIENTO Y SUMERSION MIETRAS SE ESTA EN UNA PISCINA</v>
          </cell>
          <cell r="C9399" t="str">
            <v>098</v>
          </cell>
        </row>
        <row r="9400">
          <cell r="A9400" t="str">
            <v>W68</v>
          </cell>
          <cell r="B9400" t="str">
            <v>AHOGAMIENTO Y SUMERSION CONSECUTIVO A CAIDA EN UNA PISCINA</v>
          </cell>
          <cell r="C9400" t="str">
            <v>098</v>
          </cell>
        </row>
        <row r="9401">
          <cell r="A9401" t="str">
            <v>W69</v>
          </cell>
          <cell r="B9401" t="str">
            <v>AHOGAMIENTO Y SUMERSION MIENTRAS SE ESTA EN AGUAS NATURALES</v>
          </cell>
          <cell r="C9401" t="str">
            <v>098</v>
          </cell>
        </row>
        <row r="9402">
          <cell r="A9402" t="str">
            <v>W70</v>
          </cell>
          <cell r="B9402" t="str">
            <v>AHOGAMIENTO Y SUMERSION POSTERIOR A CAIDA EN AGUAS NATURALES</v>
          </cell>
          <cell r="C9402" t="str">
            <v>098</v>
          </cell>
        </row>
        <row r="9403">
          <cell r="A9403" t="str">
            <v>W73</v>
          </cell>
          <cell r="B9403" t="str">
            <v>OTROS AHOGAMIENTOS Y SUMERSIONES ESPECIFICADOS</v>
          </cell>
          <cell r="C9403" t="str">
            <v>098</v>
          </cell>
        </row>
        <row r="9404">
          <cell r="A9404" t="str">
            <v>W74</v>
          </cell>
          <cell r="B9404" t="str">
            <v>AHOGAMIENTO Y SUMERSION NO ESPECIFICADOS</v>
          </cell>
          <cell r="C9404" t="str">
            <v>098</v>
          </cell>
        </row>
        <row r="9405">
          <cell r="A9405" t="str">
            <v>W75</v>
          </cell>
          <cell r="B9405" t="str">
            <v>SOFOCACION Y ESTRANGULAMIENTO ACCIDENTAL EN LA CAMA</v>
          </cell>
          <cell r="C9405" t="str">
            <v>103</v>
          </cell>
        </row>
        <row r="9406">
          <cell r="A9406" t="str">
            <v>W76</v>
          </cell>
          <cell r="B9406" t="str">
            <v>OTROS ESTRANGULAMIENTOS Y AHORCAMIENTOS ACCIDENTALES</v>
          </cell>
          <cell r="C9406" t="str">
            <v>103</v>
          </cell>
        </row>
        <row r="9407">
          <cell r="A9407" t="str">
            <v>W77</v>
          </cell>
          <cell r="B9407" t="str">
            <v>OBSTRUCCION DE LA RESPIRACION DEBIDA A HUNDIMIENTO, CAIDA DE TIERRA U</v>
          </cell>
          <cell r="C9407" t="str">
            <v>103</v>
          </cell>
        </row>
        <row r="9408">
          <cell r="A9408" t="str">
            <v>W78</v>
          </cell>
          <cell r="B9408" t="str">
            <v>INHALACION DE CONTENIDOS GASTRICOS</v>
          </cell>
          <cell r="C9408" t="str">
            <v>103</v>
          </cell>
        </row>
        <row r="9409">
          <cell r="A9409" t="str">
            <v>W79</v>
          </cell>
          <cell r="B9409" t="str">
            <v>INHALACION E INGESTION DE ALIMENTO QUE CAUSA OBSTR. DE LAS VIAS RESPIR</v>
          </cell>
          <cell r="C9409" t="str">
            <v>103</v>
          </cell>
        </row>
        <row r="9410">
          <cell r="A9410" t="str">
            <v>W80</v>
          </cell>
          <cell r="B9410" t="str">
            <v>INHALACION E INGESTION DE OTROS OBJETOS QUE CAUSAN OBST. EN LAS VIAS R</v>
          </cell>
          <cell r="C9410" t="str">
            <v>103</v>
          </cell>
        </row>
        <row r="9411">
          <cell r="A9411" t="str">
            <v>W81</v>
          </cell>
          <cell r="B9411" t="str">
            <v>CONFINADO O ATRAPADO EN UN AMBIENTE CON BAJO CONTENIDO DE OXIGENO</v>
          </cell>
          <cell r="C9411" t="str">
            <v>103</v>
          </cell>
        </row>
        <row r="9412">
          <cell r="A9412" t="str">
            <v>W83</v>
          </cell>
          <cell r="B9412" t="str">
            <v>OTRAS OBSTRUCCIONES ESPECIFICADAS DE LA RESPIRACION</v>
          </cell>
          <cell r="C9412" t="str">
            <v>103</v>
          </cell>
        </row>
        <row r="9413">
          <cell r="A9413" t="str">
            <v>W84</v>
          </cell>
          <cell r="B9413" t="str">
            <v>OBSTRUCCION NO ESPECIFICADA DE LA RESPIRACION</v>
          </cell>
          <cell r="C9413" t="str">
            <v>103</v>
          </cell>
        </row>
        <row r="9414">
          <cell r="A9414" t="str">
            <v>W85</v>
          </cell>
          <cell r="B9414" t="str">
            <v>EXPOSICION A LINEAS DE TRANSMISION ELETRICA</v>
          </cell>
          <cell r="C9414" t="str">
            <v>103</v>
          </cell>
        </row>
        <row r="9415">
          <cell r="A9415" t="str">
            <v>W86</v>
          </cell>
          <cell r="B9415" t="str">
            <v>EXPOSICION A OTRAS CORRIENTES ELETRICAS ESPECIFICADAS</v>
          </cell>
          <cell r="C9415" t="str">
            <v>103</v>
          </cell>
        </row>
        <row r="9416">
          <cell r="A9416" t="str">
            <v>W87</v>
          </cell>
          <cell r="B9416" t="str">
            <v>EXPOSICION A CORRIENTE ELETRICA NO ESPECIFICADA</v>
          </cell>
          <cell r="C9416" t="str">
            <v>103</v>
          </cell>
        </row>
        <row r="9417">
          <cell r="A9417" t="str">
            <v>W88</v>
          </cell>
          <cell r="B9417" t="str">
            <v>EXPOSICION A RADIACION IONIZANTE</v>
          </cell>
          <cell r="C9417" t="str">
            <v>103</v>
          </cell>
        </row>
        <row r="9418">
          <cell r="A9418" t="str">
            <v>W89</v>
          </cell>
          <cell r="B9418" t="str">
            <v>EXPOSICION A FUENTE DE LUZ VISIBLE Y ULTRAVIOLETA, DE ORIGEN ARTIFICIA</v>
          </cell>
          <cell r="C9418" t="str">
            <v>103</v>
          </cell>
        </row>
        <row r="9419">
          <cell r="A9419" t="str">
            <v>W90</v>
          </cell>
          <cell r="B9419" t="str">
            <v>EXPOSICION A OTROS TIPOS DE RADIACION NO IONIZANTE</v>
          </cell>
          <cell r="C9419" t="str">
            <v>103</v>
          </cell>
        </row>
        <row r="9420">
          <cell r="A9420" t="str">
            <v>W91</v>
          </cell>
          <cell r="B9420" t="str">
            <v>EXPOSICION A RADIACION DE TIPO NO ESPECIFICADO</v>
          </cell>
          <cell r="C9420" t="str">
            <v>103</v>
          </cell>
        </row>
        <row r="9421">
          <cell r="A9421" t="str">
            <v>W92</v>
          </cell>
          <cell r="B9421" t="str">
            <v>EXPOSICION A CALOR EXCESIVO DE ORIGEN ARTIFICIAL</v>
          </cell>
          <cell r="C9421" t="str">
            <v>103</v>
          </cell>
        </row>
        <row r="9422">
          <cell r="A9422" t="str">
            <v>W93</v>
          </cell>
          <cell r="B9422" t="str">
            <v>EXPOSICION A FRIO EXCESIVO DE ORIGEN ARTIFICIAL</v>
          </cell>
          <cell r="C9422" t="str">
            <v>103</v>
          </cell>
        </row>
        <row r="9423">
          <cell r="A9423" t="str">
            <v>W94</v>
          </cell>
          <cell r="B9423" t="str">
            <v>EXPOSICION A PRESION DE AIRE ALTA Y BAJA Y A CAMBIOS EN LA PRESION DEL</v>
          </cell>
          <cell r="C9423" t="str">
            <v>103</v>
          </cell>
        </row>
        <row r="9424">
          <cell r="A9424" t="str">
            <v>W990</v>
          </cell>
          <cell r="B9424" t="str">
            <v>EXPOSICION A OTROS FACTORES AMBIENTALES Y A LOS NO ESPEC. DE ORIG. ART</v>
          </cell>
          <cell r="C9424" t="str">
            <v>103</v>
          </cell>
        </row>
        <row r="9425">
          <cell r="A9425" t="str">
            <v>X00</v>
          </cell>
          <cell r="B9425" t="str">
            <v>EXPOSICION A FUEGO NO CONTROLADO EN EDIFICIO U OTRA CONSTRUCCION</v>
          </cell>
          <cell r="C9425" t="str">
            <v>099</v>
          </cell>
        </row>
        <row r="9426">
          <cell r="A9426" t="str">
            <v>X01</v>
          </cell>
          <cell r="B9426" t="str">
            <v>EXPOSIC. A FUEGO NO CONTROLADO EN LUGAR QUE NO ES EDIFICIO U OTRA CONS</v>
          </cell>
          <cell r="C9426" t="str">
            <v>099</v>
          </cell>
        </row>
        <row r="9427">
          <cell r="A9427" t="str">
            <v>X02</v>
          </cell>
          <cell r="B9427" t="str">
            <v>EXPOSICION A FUEGO CONTROLADO EN EDIFICIO U OTRA CONSTRUCION</v>
          </cell>
          <cell r="C9427" t="str">
            <v>099</v>
          </cell>
        </row>
        <row r="9428">
          <cell r="A9428" t="str">
            <v>X03</v>
          </cell>
          <cell r="B9428" t="str">
            <v>EXPOSICION A FUEGO CONTROLADO EN LUGAR QUE NO ES EDIFICIO U OTRA CONST</v>
          </cell>
          <cell r="C9428" t="str">
            <v>099</v>
          </cell>
        </row>
        <row r="9429">
          <cell r="A9429" t="str">
            <v>X04</v>
          </cell>
          <cell r="B9429" t="str">
            <v>EXPOSICION A IGNICION DE MATERIAL ALTAMENTE INFLAMABLE</v>
          </cell>
          <cell r="C9429" t="str">
            <v>099</v>
          </cell>
        </row>
        <row r="9430">
          <cell r="A9430" t="str">
            <v>X05</v>
          </cell>
          <cell r="B9430" t="str">
            <v>EXPOSICION A IGNICION O FUSION DE ROPAS DE DORMIR</v>
          </cell>
          <cell r="C9430" t="str">
            <v>099</v>
          </cell>
        </row>
        <row r="9431">
          <cell r="A9431" t="str">
            <v>X06</v>
          </cell>
          <cell r="B9431" t="str">
            <v>EXPOSICION A IGNICION O FUSION DE OTRAS ROPAS Y ACCESORIOS</v>
          </cell>
          <cell r="C9431" t="str">
            <v>099</v>
          </cell>
        </row>
        <row r="9432">
          <cell r="A9432" t="str">
            <v>X08</v>
          </cell>
          <cell r="B9432" t="str">
            <v>EXPOSICION A OTROS HUMOS, FUEGOS O LLAMAS ESPECIFICADOS</v>
          </cell>
          <cell r="C9432" t="str">
            <v>099</v>
          </cell>
        </row>
        <row r="9433">
          <cell r="A9433" t="str">
            <v>X09</v>
          </cell>
          <cell r="B9433" t="str">
            <v>EXPOSICION A HUMOS, FUEGOS O LLAMAS NO ESPECIFICADOS</v>
          </cell>
          <cell r="C9433" t="str">
            <v>099</v>
          </cell>
        </row>
        <row r="9434">
          <cell r="A9434" t="str">
            <v>X10</v>
          </cell>
          <cell r="B9434" t="str">
            <v>CONTACTO CON BEBIDAS, ALIMENTOS, GRASA Y ACEITES PARA COCINAR, CALIENT</v>
          </cell>
          <cell r="C9434" t="str">
            <v>103</v>
          </cell>
        </row>
        <row r="9435">
          <cell r="A9435" t="str">
            <v>X11</v>
          </cell>
          <cell r="B9435" t="str">
            <v>CONTACTO CON AGUA CALIENTE CORRIENTE</v>
          </cell>
          <cell r="C9435" t="str">
            <v>103</v>
          </cell>
        </row>
        <row r="9436">
          <cell r="A9436" t="str">
            <v>X12</v>
          </cell>
          <cell r="B9436" t="str">
            <v>CONTACTO CON OTROS LIQUIDOS CALIENTES</v>
          </cell>
          <cell r="C9436" t="str">
            <v>103</v>
          </cell>
        </row>
        <row r="9437">
          <cell r="A9437" t="str">
            <v>X13</v>
          </cell>
          <cell r="B9437" t="str">
            <v>CONTACTO CON VAPOR DE AGUA Y OTROS VAPORES CALIENTES</v>
          </cell>
          <cell r="C9437" t="str">
            <v>103</v>
          </cell>
        </row>
        <row r="9438">
          <cell r="A9438" t="str">
            <v>X14</v>
          </cell>
          <cell r="B9438" t="str">
            <v>CONTACTO CON AIRE Y GASES CALIENTES</v>
          </cell>
          <cell r="C9438" t="str">
            <v>103</v>
          </cell>
        </row>
        <row r="9439">
          <cell r="A9439" t="str">
            <v>X15</v>
          </cell>
          <cell r="B9439" t="str">
            <v>CONTACTO CON UTENSILIOS DOMESTICOS CALIENTE</v>
          </cell>
          <cell r="C9439" t="str">
            <v>103</v>
          </cell>
        </row>
        <row r="9440">
          <cell r="A9440" t="str">
            <v>X16</v>
          </cell>
          <cell r="B9440" t="str">
            <v>CONTACTO CON RADIADORES, CAÑERIAS Y ARTEFACTOS PARA CALEFACCION, CALIE</v>
          </cell>
          <cell r="C9440" t="str">
            <v>103</v>
          </cell>
        </row>
        <row r="9441">
          <cell r="A9441" t="str">
            <v>X17</v>
          </cell>
          <cell r="B9441" t="str">
            <v>CONTACTO CON MAQUINAS, MOTORES Y HERRAMIENTAS CALIENTES</v>
          </cell>
          <cell r="C9441" t="str">
            <v>103</v>
          </cell>
        </row>
        <row r="9442">
          <cell r="A9442" t="str">
            <v>X18</v>
          </cell>
          <cell r="B9442" t="str">
            <v>CONTACTO CON OTROS METALES CALIENTES</v>
          </cell>
          <cell r="C9442" t="str">
            <v>103</v>
          </cell>
        </row>
        <row r="9443">
          <cell r="A9443" t="str">
            <v>X19</v>
          </cell>
          <cell r="B9443" t="str">
            <v>CONTACTO CON OTRAS SUSTANCIAS CALIENTES, Y LAS NO ESPECIFICADAS</v>
          </cell>
          <cell r="C9443" t="str">
            <v>103</v>
          </cell>
        </row>
        <row r="9444">
          <cell r="A9444" t="str">
            <v>X20</v>
          </cell>
          <cell r="B9444" t="str">
            <v>CONTACTO TRAUMATICO CON SERPIENTES Y LAGARTOS VENENOSOS</v>
          </cell>
          <cell r="C9444" t="str">
            <v>103</v>
          </cell>
        </row>
        <row r="9445">
          <cell r="A9445" t="str">
            <v>X21</v>
          </cell>
          <cell r="B9445" t="str">
            <v>CONTACTO TRAUMATICO CON ARAÑAS VENENOSAS</v>
          </cell>
          <cell r="C9445" t="str">
            <v>103</v>
          </cell>
        </row>
        <row r="9446">
          <cell r="A9446" t="str">
            <v>X22</v>
          </cell>
          <cell r="B9446" t="str">
            <v>CONTACTO TRAUMATICO CON ESCORPION</v>
          </cell>
          <cell r="C9446" t="str">
            <v>103</v>
          </cell>
        </row>
        <row r="9447">
          <cell r="A9447" t="str">
            <v>X228</v>
          </cell>
          <cell r="B9447" t="str">
            <v>PORTADOR DE OTRAS ENFERMEDADES INFECCIOSAS</v>
          </cell>
          <cell r="C9447" t="str">
            <v>00</v>
          </cell>
        </row>
        <row r="9448">
          <cell r="A9448" t="str">
            <v>X23</v>
          </cell>
          <cell r="B9448" t="str">
            <v>CONTACTO TRAUMATICO CON AVISPONES, AVISPAS Y ABEJAS</v>
          </cell>
          <cell r="C9448" t="str">
            <v>103</v>
          </cell>
        </row>
        <row r="9449">
          <cell r="A9449" t="str">
            <v>X24</v>
          </cell>
          <cell r="B9449" t="str">
            <v>CONTACTO TRAUMATICO CON CENTIPODOS Y MIRIAPODOS VENENOSOS (TROPIC.)</v>
          </cell>
          <cell r="C9449" t="str">
            <v>103</v>
          </cell>
        </row>
        <row r="9450">
          <cell r="A9450" t="str">
            <v>X25</v>
          </cell>
          <cell r="B9450" t="str">
            <v>CONTACTO TRAUMATICO CON OTROS ARTROPODOS VENENOSOS ESPECIFICADOS</v>
          </cell>
          <cell r="C9450" t="str">
            <v>103</v>
          </cell>
        </row>
        <row r="9451">
          <cell r="A9451" t="str">
            <v>X26</v>
          </cell>
          <cell r="B9451" t="str">
            <v>CONTACTO TRAUMATICO CON ANIMALES Y PLANTAS MARINAS VENENOSOS</v>
          </cell>
          <cell r="C9451" t="str">
            <v>103</v>
          </cell>
        </row>
        <row r="9452">
          <cell r="A9452" t="str">
            <v>X27</v>
          </cell>
          <cell r="B9452" t="str">
            <v>CONTACTO TRAUMATICO CON OTROS ANIMALES VENENOSOS ESPECIFICADOS</v>
          </cell>
          <cell r="C9452" t="str">
            <v>103</v>
          </cell>
        </row>
        <row r="9453">
          <cell r="A9453" t="str">
            <v>X28</v>
          </cell>
          <cell r="B9453" t="str">
            <v>CONTACTO TRAUMATICO CON OTRAS PLANTAS VENENOSAS ESPECIFICADAS</v>
          </cell>
          <cell r="C9453" t="str">
            <v>103</v>
          </cell>
        </row>
        <row r="9454">
          <cell r="A9454" t="str">
            <v>X29</v>
          </cell>
          <cell r="B9454" t="str">
            <v>CONTACTO TRAUMATICO CON ANIMALES Y PLANTAS VENENOSAS NO ESPECIFICADAS</v>
          </cell>
          <cell r="C9454" t="str">
            <v>103</v>
          </cell>
        </row>
        <row r="9455">
          <cell r="A9455" t="str">
            <v>X30</v>
          </cell>
          <cell r="B9455" t="str">
            <v>EXPOSICION AL CALOR NATURAL EXCESIVO</v>
          </cell>
          <cell r="C9455" t="str">
            <v>103</v>
          </cell>
        </row>
        <row r="9456">
          <cell r="A9456" t="str">
            <v>X31</v>
          </cell>
          <cell r="B9456" t="str">
            <v>EXPOSICION AL FRIO NATURAL EXCESIVO</v>
          </cell>
          <cell r="C9456" t="str">
            <v>103</v>
          </cell>
        </row>
        <row r="9457">
          <cell r="A9457" t="str">
            <v>X32</v>
          </cell>
          <cell r="B9457" t="str">
            <v>EXPOSICION A RAYOS SOLARES</v>
          </cell>
          <cell r="C9457" t="str">
            <v>103</v>
          </cell>
        </row>
        <row r="9458">
          <cell r="A9458" t="str">
            <v>X33</v>
          </cell>
          <cell r="B9458" t="str">
            <v>VICTIMA DE RAYO</v>
          </cell>
          <cell r="C9458" t="str">
            <v>103</v>
          </cell>
        </row>
        <row r="9459">
          <cell r="A9459" t="str">
            <v>X34</v>
          </cell>
          <cell r="B9459" t="str">
            <v>VICTIMA DE TERREMOTO</v>
          </cell>
          <cell r="C9459" t="str">
            <v>103</v>
          </cell>
        </row>
        <row r="9460">
          <cell r="A9460" t="str">
            <v>X35</v>
          </cell>
          <cell r="B9460" t="str">
            <v>VICTIMA DE ERUPCION VOLCANICA</v>
          </cell>
          <cell r="C9460" t="str">
            <v>103</v>
          </cell>
        </row>
        <row r="9461">
          <cell r="A9461" t="str">
            <v>X36</v>
          </cell>
          <cell r="B9461" t="str">
            <v>VICTIMA DE AVALANCHA, DERRUMBE Y OTROS MOVIMIENTOS DE TIERRA</v>
          </cell>
          <cell r="C9461" t="str">
            <v>103</v>
          </cell>
        </row>
        <row r="9462">
          <cell r="A9462" t="str">
            <v>X37</v>
          </cell>
          <cell r="B9462" t="str">
            <v>VICTIMA DE TORMENTA CATACLISMICA</v>
          </cell>
          <cell r="C9462" t="str">
            <v>103</v>
          </cell>
        </row>
        <row r="9463">
          <cell r="A9463" t="str">
            <v>X38</v>
          </cell>
          <cell r="B9463" t="str">
            <v>VICTIMA DE INUNDACION</v>
          </cell>
          <cell r="C9463" t="str">
            <v>103</v>
          </cell>
        </row>
        <row r="9464">
          <cell r="A9464" t="str">
            <v>X39</v>
          </cell>
          <cell r="B9464" t="str">
            <v>EXPOSICION A OTRAS FUERZAS DE LA NATURALEZA, Y LAS NO ESPECIFICADAS</v>
          </cell>
          <cell r="C9464" t="str">
            <v>103</v>
          </cell>
        </row>
        <row r="9465">
          <cell r="A9465" t="str">
            <v>X40</v>
          </cell>
          <cell r="B9465" t="str">
            <v>ENVENENAM. ACCID. POR, Y EXPOSIC. ANALGESICOS NO NARCOTICOS, ANTIPIRET</v>
          </cell>
          <cell r="C9465" t="str">
            <v>100</v>
          </cell>
        </row>
        <row r="9466">
          <cell r="A9466" t="str">
            <v>X41</v>
          </cell>
          <cell r="B9466" t="str">
            <v>ENVEN. ACCID. POR Y EXPOS. A DROGAS ANTIEPIL. SEDANT. HIPN. ANTIPARK.</v>
          </cell>
          <cell r="C9466" t="str">
            <v>100</v>
          </cell>
        </row>
        <row r="9467">
          <cell r="A9467" t="str">
            <v>X42</v>
          </cell>
          <cell r="B9467" t="str">
            <v>ENVEN. ACCID. POR, Y EXPOS. A NARCOT. Y PSICODIS. (ALUCIN) NO CLAS. EN</v>
          </cell>
          <cell r="C9467" t="str">
            <v>100</v>
          </cell>
        </row>
        <row r="9468">
          <cell r="A9468" t="str">
            <v>X43</v>
          </cell>
          <cell r="B9468" t="str">
            <v>ENVEN. ACCID. POR, Y EXPOS. A OTRAS DROGAS QUE ACTUAN SOBRE EL SIST. N</v>
          </cell>
          <cell r="C9468" t="str">
            <v>100</v>
          </cell>
        </row>
        <row r="9469">
          <cell r="A9469" t="str">
            <v>X44</v>
          </cell>
          <cell r="B9469" t="str">
            <v>ENVEN. ACCID. POR, Y EXPOS. A OTRAS DROGAS MEDIC. Y SUSTAN. BIOLOG. Y</v>
          </cell>
          <cell r="C9469" t="str">
            <v>100</v>
          </cell>
        </row>
        <row r="9470">
          <cell r="A9470" t="str">
            <v>X45</v>
          </cell>
          <cell r="B9470" t="str">
            <v>ENVENENAMIENTO ACCIDENTAL POR, Y EXPOSICION AL ALCOHOL</v>
          </cell>
          <cell r="C9470" t="str">
            <v>100</v>
          </cell>
        </row>
        <row r="9471">
          <cell r="A9471" t="str">
            <v>X46</v>
          </cell>
          <cell r="B9471" t="str">
            <v>ENVEN. ACCID. POR, Y EXPOS. A DISOLV. ORGAN. E HIDROCARB. HALOGEN. Y S</v>
          </cell>
          <cell r="C9471" t="str">
            <v>100</v>
          </cell>
        </row>
        <row r="9472">
          <cell r="A9472" t="str">
            <v>X47</v>
          </cell>
          <cell r="B9472" t="str">
            <v>ENVENENAMIENTO ACCIDENTAL POR, Y EXPOSICION A OTROS GASES Y VAPORES</v>
          </cell>
          <cell r="C9472" t="str">
            <v>100</v>
          </cell>
        </row>
        <row r="9473">
          <cell r="A9473" t="str">
            <v>X48</v>
          </cell>
          <cell r="B9473" t="str">
            <v>ENVENENAMIENTO ACCIDENTAL POR, Y EXPOSICION A PLAGUICIDAS</v>
          </cell>
          <cell r="C9473" t="str">
            <v>100</v>
          </cell>
        </row>
        <row r="9474">
          <cell r="A9474" t="str">
            <v>X49</v>
          </cell>
          <cell r="B9474" t="str">
            <v>ENVEN. ACCID. POR, EXPOS. A OTROS PRODUC. QUIM. Y SUSTAN. NOCIVAS, Y L</v>
          </cell>
          <cell r="C9474" t="str">
            <v>100</v>
          </cell>
        </row>
        <row r="9475">
          <cell r="A9475" t="str">
            <v>X50</v>
          </cell>
          <cell r="B9475" t="str">
            <v>EXCESO DE ESFUERZO Y MOVIMIENTOS EXTENUANTES Y REPETITIVOS</v>
          </cell>
          <cell r="C9475" t="str">
            <v>103</v>
          </cell>
        </row>
        <row r="9476">
          <cell r="A9476" t="str">
            <v>X51</v>
          </cell>
          <cell r="B9476" t="str">
            <v>VIAJES Y DESPLAZAMIENTOS</v>
          </cell>
          <cell r="C9476" t="str">
            <v>103</v>
          </cell>
        </row>
        <row r="9477">
          <cell r="A9477" t="str">
            <v>X52</v>
          </cell>
          <cell r="B9477" t="str">
            <v>PERMANENCIA PROLONGADA EN AMBIENTE SIN GRAVEDAD</v>
          </cell>
          <cell r="C9477" t="str">
            <v>103</v>
          </cell>
        </row>
        <row r="9478">
          <cell r="A9478" t="str">
            <v>X53</v>
          </cell>
          <cell r="B9478" t="str">
            <v>PRIVACION DE ALIMENTOS</v>
          </cell>
          <cell r="C9478" t="str">
            <v>103</v>
          </cell>
        </row>
        <row r="9479">
          <cell r="A9479" t="str">
            <v>X54</v>
          </cell>
          <cell r="B9479" t="str">
            <v>PRIVACION DE AGUA</v>
          </cell>
          <cell r="C9479" t="str">
            <v>103</v>
          </cell>
        </row>
        <row r="9480">
          <cell r="A9480" t="str">
            <v>X57</v>
          </cell>
          <cell r="B9480" t="str">
            <v>PRIVACION NO ESPECIFICADA</v>
          </cell>
          <cell r="C9480" t="str">
            <v>103</v>
          </cell>
        </row>
        <row r="9481">
          <cell r="A9481" t="str">
            <v>X58</v>
          </cell>
          <cell r="B9481" t="str">
            <v>EXPOSICION A OTROS FACTORES ESPECIFICADOS</v>
          </cell>
          <cell r="C9481" t="str">
            <v>103</v>
          </cell>
        </row>
        <row r="9482">
          <cell r="A9482" t="str">
            <v>X59</v>
          </cell>
          <cell r="B9482" t="str">
            <v>EXPOSICION A FACTORES NO ESPECIFICADOS</v>
          </cell>
          <cell r="C9482" t="str">
            <v>103</v>
          </cell>
        </row>
        <row r="9483">
          <cell r="A9483" t="str">
            <v>X60</v>
          </cell>
          <cell r="B9483" t="str">
            <v>ENVEN. AUTOINFL. INTENCION/ POR, Y EXPOS. A ANALGES. NO NARCOTICOS, AN</v>
          </cell>
          <cell r="C9483" t="str">
            <v>101</v>
          </cell>
        </row>
        <row r="9484">
          <cell r="A9484" t="str">
            <v>X61</v>
          </cell>
          <cell r="B9484" t="str">
            <v>ENVEN. AUTOINFL. INTENSION/ POR, Y EXPOS. A DROGAS ANTIEPIL. SEDANT. H</v>
          </cell>
          <cell r="C9484" t="str">
            <v>101</v>
          </cell>
        </row>
        <row r="9485">
          <cell r="A9485" t="str">
            <v>X62</v>
          </cell>
          <cell r="B9485" t="str">
            <v>ENVEN. AUTOINFL. INTENCIONAL/ POR, Y EXPOS. A NARCOT. Y PSICODIS. (ALU</v>
          </cell>
          <cell r="C9485" t="str">
            <v>101</v>
          </cell>
        </row>
        <row r="9486">
          <cell r="A9486" t="str">
            <v>X63</v>
          </cell>
          <cell r="B9486" t="str">
            <v>ENVEN. AUTOINFL. INTENCION/ POR, Y EXPOS. A OTRAS DROGAS QUE ACTUAN SO</v>
          </cell>
          <cell r="C9486" t="str">
            <v>101</v>
          </cell>
        </row>
        <row r="9487">
          <cell r="A9487" t="str">
            <v>X64</v>
          </cell>
          <cell r="B9487" t="str">
            <v>ENVEN. AUTOINFL. INTENCIONAL/ POR, Y EXPOS. A OTRAS DROGAS MEDIC. Y SU</v>
          </cell>
          <cell r="C9487" t="str">
            <v>101</v>
          </cell>
        </row>
        <row r="9488">
          <cell r="A9488" t="str">
            <v>X65</v>
          </cell>
          <cell r="B9488" t="str">
            <v>ENVEN. AUTOINFL. INTENCIONAL/ POR, Y EXPOSICION AL ALCOHOL</v>
          </cell>
          <cell r="C9488" t="str">
            <v>101</v>
          </cell>
        </row>
        <row r="9489">
          <cell r="A9489" t="str">
            <v>X66</v>
          </cell>
          <cell r="B9489" t="str">
            <v>ENVEN. AUTOINFL. INTENCIONAL/ POR, Y EXPOS. A DISOLV. ORGAN. E HIDROC.</v>
          </cell>
          <cell r="C9489" t="str">
            <v>101</v>
          </cell>
        </row>
        <row r="9490">
          <cell r="A9490" t="str">
            <v>X67</v>
          </cell>
          <cell r="B9490" t="str">
            <v>ENVEN. AUTOINFL. INTENCIONAL/ POR, Y EXPOSICION A OTROS GASES Y VAPORE</v>
          </cell>
          <cell r="C9490" t="str">
            <v>101</v>
          </cell>
        </row>
        <row r="9491">
          <cell r="A9491" t="str">
            <v>X68</v>
          </cell>
          <cell r="B9491" t="str">
            <v>ENVEN. AUTOINFL. INTENCIONAL/ POR, Y EXPOSICION A PLAGUICIDAS</v>
          </cell>
          <cell r="C9491" t="str">
            <v>101</v>
          </cell>
        </row>
        <row r="9492">
          <cell r="A9492" t="str">
            <v>X69</v>
          </cell>
          <cell r="B9492" t="str">
            <v>ENVEN. AUTOINFL. INTENCIONAL/ POR, Y EXPOS. A OTROS PRODUC. QUIM. Y SU</v>
          </cell>
          <cell r="C9492" t="str">
            <v>101</v>
          </cell>
        </row>
        <row r="9493">
          <cell r="A9493" t="str">
            <v>X70</v>
          </cell>
          <cell r="B9493" t="str">
            <v>LESION AUTOINFL. INTENCIONAL/ POR AHORCAMIENTO, ESTRANGUL. O SOFOCAC</v>
          </cell>
          <cell r="C9493" t="str">
            <v>101</v>
          </cell>
        </row>
        <row r="9494">
          <cell r="A9494" t="str">
            <v>X71</v>
          </cell>
          <cell r="B9494" t="str">
            <v>LESION AUTOINFL. INTENCIONAL/ POR AHORCAMIENTO Y SUMERSION</v>
          </cell>
          <cell r="C9494" t="str">
            <v>101</v>
          </cell>
        </row>
        <row r="9495">
          <cell r="A9495" t="str">
            <v>X72</v>
          </cell>
          <cell r="B9495" t="str">
            <v>LESION AUTOINFLIGIDA INTENCIONAL/ POR DISPARO DE ARMA CORTA</v>
          </cell>
          <cell r="C9495" t="str">
            <v>101</v>
          </cell>
        </row>
        <row r="9496">
          <cell r="A9496" t="str">
            <v>X73</v>
          </cell>
          <cell r="B9496" t="str">
            <v>LESION AUTOINFLIGIDA INTENCIONAL/ POR DISPARO DE RIFLE, ESCOPETA Y ARM</v>
          </cell>
          <cell r="C9496" t="str">
            <v>101</v>
          </cell>
        </row>
        <row r="9497">
          <cell r="A9497" t="str">
            <v>X74</v>
          </cell>
          <cell r="B9497" t="str">
            <v>LESION AUTOINFL. INTENCIONAL/ POR DISPARO DE OTRAS ARMAS DE FUEGO, Y L</v>
          </cell>
          <cell r="C9497" t="str">
            <v>101</v>
          </cell>
        </row>
        <row r="9498">
          <cell r="A9498" t="str">
            <v>X75</v>
          </cell>
          <cell r="B9498" t="str">
            <v>LESION AUTOINFLIGIDA INTENCIONAL/ POR MATERIAL EXPLOSIVO</v>
          </cell>
          <cell r="C9498" t="str">
            <v>101</v>
          </cell>
        </row>
        <row r="9499">
          <cell r="A9499" t="str">
            <v>X76</v>
          </cell>
          <cell r="B9499" t="str">
            <v>LESION AUTOINFLIGIDA INTENCIONAL/ POR HUMO, FUEGO Y LLAMAS</v>
          </cell>
          <cell r="C9499" t="str">
            <v>101</v>
          </cell>
        </row>
        <row r="9500">
          <cell r="A9500" t="str">
            <v>X77</v>
          </cell>
          <cell r="B9500" t="str">
            <v>LESION AUTOINFL. INTENCIONAL/ POR VAPOR DE AGUA, VAPORES Y OBJET. CALI</v>
          </cell>
          <cell r="C9500" t="str">
            <v>101</v>
          </cell>
        </row>
        <row r="9501">
          <cell r="A9501" t="str">
            <v>X78</v>
          </cell>
          <cell r="B9501" t="str">
            <v>LESION AUTOINFLIGIDA INTENCIONAL/ POR OBJETO CORTANTE</v>
          </cell>
          <cell r="C9501" t="str">
            <v>101</v>
          </cell>
        </row>
        <row r="9502">
          <cell r="A9502" t="str">
            <v>X79</v>
          </cell>
          <cell r="B9502" t="str">
            <v>LESION AUTOINFLIGIDA INTENCIONAL/ POR OBJETO ROMO O SIN FILO</v>
          </cell>
          <cell r="C9502" t="str">
            <v>101</v>
          </cell>
        </row>
        <row r="9503">
          <cell r="A9503" t="str">
            <v>X80</v>
          </cell>
          <cell r="B9503" t="str">
            <v>LESION AUTOINFLIGIDA INTENCIONAL/ AL SALTAR DESDE UN LUGAR ELEVADO</v>
          </cell>
          <cell r="C9503" t="str">
            <v>101</v>
          </cell>
        </row>
        <row r="9504">
          <cell r="A9504" t="str">
            <v>X81</v>
          </cell>
          <cell r="B9504" t="str">
            <v>LESION AUTOINFL. INTENCIONAL/ POR ARROJARSE O COLOCARSE DELANTE DE OBJ</v>
          </cell>
          <cell r="C9504" t="str">
            <v>101</v>
          </cell>
        </row>
        <row r="9505">
          <cell r="A9505" t="str">
            <v>X82</v>
          </cell>
          <cell r="B9505" t="str">
            <v>LESION AUTOINFL. INTENCIONAL/ POR COLISION DE VEHICULO DE MOTOR</v>
          </cell>
          <cell r="C9505" t="str">
            <v>101</v>
          </cell>
        </row>
        <row r="9506">
          <cell r="A9506" t="str">
            <v>X83</v>
          </cell>
          <cell r="B9506" t="str">
            <v>LESION AUTOINFLIGIDA INTENCIONAL/ POR OTROS MEDIOS ESPECIFICADOS</v>
          </cell>
          <cell r="C9506" t="str">
            <v>101</v>
          </cell>
        </row>
        <row r="9507">
          <cell r="A9507" t="str">
            <v>X84</v>
          </cell>
          <cell r="B9507" t="str">
            <v>LESION AUTOINFLIGIDA INTENCIONAL/ POR MEDIOS NO ESPECIFICADOS</v>
          </cell>
          <cell r="C9507" t="str">
            <v>101</v>
          </cell>
        </row>
        <row r="9508">
          <cell r="A9508" t="str">
            <v>X85</v>
          </cell>
          <cell r="B9508" t="str">
            <v>AGRESION CON DROGAS, MEDICAMENTOS Y SUSTANCIAS BIOLOGICAS</v>
          </cell>
          <cell r="C9508" t="str">
            <v>102</v>
          </cell>
        </row>
        <row r="9509">
          <cell r="A9509" t="str">
            <v>X86</v>
          </cell>
          <cell r="B9509" t="str">
            <v>AGRESION CON SUSTANCIA CORROSIVA</v>
          </cell>
          <cell r="C9509" t="str">
            <v>102</v>
          </cell>
        </row>
        <row r="9510">
          <cell r="A9510" t="str">
            <v>X87</v>
          </cell>
          <cell r="B9510" t="str">
            <v>AGRESION CON PLAGUICIDAS</v>
          </cell>
          <cell r="C9510" t="str">
            <v>102</v>
          </cell>
        </row>
        <row r="9511">
          <cell r="A9511" t="str">
            <v>X88</v>
          </cell>
          <cell r="B9511" t="str">
            <v>AGRESION CON GASES Y VAPORES</v>
          </cell>
          <cell r="C9511" t="str">
            <v>102</v>
          </cell>
        </row>
        <row r="9512">
          <cell r="A9512" t="str">
            <v>X89</v>
          </cell>
          <cell r="B9512" t="str">
            <v>AGRESION CON OTROS PRODUCTOS QUIMICOS Y SUSTANCIAS NOCIVAS ESPECIFIC</v>
          </cell>
          <cell r="C9512" t="str">
            <v>102</v>
          </cell>
        </row>
        <row r="9513">
          <cell r="A9513" t="str">
            <v>X90</v>
          </cell>
          <cell r="B9513" t="str">
            <v>AGRESION CON PRODUCTOS QUIMICOS Y SUSTANCIAS NOCIVAS NO ESPECIFICADAS</v>
          </cell>
          <cell r="C9513" t="str">
            <v>102</v>
          </cell>
        </row>
        <row r="9514">
          <cell r="A9514" t="str">
            <v>X91</v>
          </cell>
          <cell r="B9514" t="str">
            <v>AGRESION POR AHORCAMIENTO, ESTRANGULAMIENTO Y SOFOCACION</v>
          </cell>
          <cell r="C9514" t="str">
            <v>102</v>
          </cell>
        </row>
        <row r="9515">
          <cell r="A9515" t="str">
            <v>X92</v>
          </cell>
          <cell r="B9515" t="str">
            <v>AGRESION POR AHOGAMIENTO Y SUMERSION</v>
          </cell>
          <cell r="C9515" t="str">
            <v>102</v>
          </cell>
        </row>
        <row r="9516">
          <cell r="A9516" t="str">
            <v>X93</v>
          </cell>
          <cell r="B9516" t="str">
            <v>AGRESION CON DISPARO DE ARMA CORTA</v>
          </cell>
          <cell r="C9516" t="str">
            <v>102</v>
          </cell>
        </row>
        <row r="9517">
          <cell r="A9517" t="str">
            <v>X939</v>
          </cell>
          <cell r="B9517" t="str">
            <v>AGRESION CON DISPARO DE ARMA CORTA</v>
          </cell>
          <cell r="C9517" t="str">
            <v>102</v>
          </cell>
        </row>
        <row r="9518">
          <cell r="A9518" t="str">
            <v>X94</v>
          </cell>
          <cell r="B9518" t="str">
            <v>AGRESION CON DISPARO DE RIFLE, ESCOPETA Y ARMA LARGA</v>
          </cell>
          <cell r="C9518" t="str">
            <v>102</v>
          </cell>
        </row>
        <row r="9519">
          <cell r="A9519" t="str">
            <v>X950</v>
          </cell>
          <cell r="B9519" t="str">
            <v>AGRESION CON DISPARO DE OTRAS ARMAS DE FUEGO, Y LAS NO ESPECIFICADAS</v>
          </cell>
          <cell r="C9519" t="str">
            <v>102</v>
          </cell>
        </row>
        <row r="9520">
          <cell r="A9520" t="str">
            <v>X954</v>
          </cell>
          <cell r="B9520" t="str">
            <v>AGRESION CON DISPARO DE OTRAS ARMAS DE FUEGO, Y LAS NO ESPECIFICADAS</v>
          </cell>
          <cell r="C9520" t="str">
            <v>102</v>
          </cell>
        </row>
        <row r="9521">
          <cell r="A9521" t="str">
            <v>X958</v>
          </cell>
          <cell r="C9521">
            <v>102</v>
          </cell>
        </row>
        <row r="9522">
          <cell r="A9522" t="str">
            <v>X959</v>
          </cell>
          <cell r="B9522" t="str">
            <v>AGRESION CON DISPARO DE OTRAS ARMAS DE FUEGO, Y LAS NO ESPECIFICADAS</v>
          </cell>
          <cell r="C9522" t="str">
            <v>102</v>
          </cell>
        </row>
        <row r="9523">
          <cell r="A9523" t="str">
            <v>X96</v>
          </cell>
          <cell r="B9523" t="str">
            <v>AGRESION CON MATERIAL EXPLOSIVO</v>
          </cell>
          <cell r="C9523" t="str">
            <v>102</v>
          </cell>
        </row>
        <row r="9524">
          <cell r="A9524" t="str">
            <v>X969</v>
          </cell>
          <cell r="B9524" t="str">
            <v>AGRESION CON MATERIAL EXPLOSIVO</v>
          </cell>
          <cell r="C9524" t="str">
            <v>102</v>
          </cell>
        </row>
        <row r="9525">
          <cell r="A9525" t="str">
            <v>X97</v>
          </cell>
          <cell r="B9525" t="str">
            <v>AGRESION CON HUMO, FUEGO Y LLAMAS</v>
          </cell>
          <cell r="C9525" t="str">
            <v>102</v>
          </cell>
        </row>
        <row r="9526">
          <cell r="A9526" t="str">
            <v>X988</v>
          </cell>
          <cell r="C9526">
            <v>102</v>
          </cell>
        </row>
        <row r="9527">
          <cell r="A9527" t="str">
            <v>X98</v>
          </cell>
          <cell r="B9527" t="str">
            <v>AGRESION CON VAPOR DE AGUA, VAPORES Y OBJETOS CALIENTES</v>
          </cell>
          <cell r="C9527" t="str">
            <v>102</v>
          </cell>
        </row>
        <row r="9528">
          <cell r="A9528" t="str">
            <v>X990</v>
          </cell>
          <cell r="C9528">
            <v>102</v>
          </cell>
        </row>
        <row r="9529">
          <cell r="A9529" t="str">
            <v>X994</v>
          </cell>
          <cell r="B9529" t="str">
            <v xml:space="preserve"> </v>
          </cell>
          <cell r="C9529" t="str">
            <v>102</v>
          </cell>
        </row>
        <row r="9530">
          <cell r="A9530" t="str">
            <v>X998</v>
          </cell>
          <cell r="B9530" t="str">
            <v>AGRESION CON OBJETO CORTANTE</v>
          </cell>
          <cell r="C9530" t="str">
            <v>102</v>
          </cell>
        </row>
        <row r="9531">
          <cell r="A9531" t="str">
            <v>X999</v>
          </cell>
          <cell r="B9531" t="str">
            <v>AGRESION CON OBJETO CORTANTE</v>
          </cell>
          <cell r="C9531" t="str">
            <v>102</v>
          </cell>
        </row>
        <row r="9532">
          <cell r="A9532" t="str">
            <v>Y00</v>
          </cell>
          <cell r="B9532" t="str">
            <v>AGRESION CON OBJETO ROMO O SIN FILO</v>
          </cell>
          <cell r="C9532" t="str">
            <v>102</v>
          </cell>
        </row>
        <row r="9533">
          <cell r="A9533" t="str">
            <v>Y004</v>
          </cell>
          <cell r="B9533" t="str">
            <v>AGRESION CON OBJETO ROMO O SIN FILO</v>
          </cell>
          <cell r="C9533" t="str">
            <v>102</v>
          </cell>
        </row>
        <row r="9534">
          <cell r="A9534" t="str">
            <v>Y008</v>
          </cell>
          <cell r="B9534" t="str">
            <v>AGRESION CON OBJETO ROMO O SIN FILO</v>
          </cell>
          <cell r="C9534" t="str">
            <v>102</v>
          </cell>
        </row>
        <row r="9535">
          <cell r="A9535" t="str">
            <v>Y01</v>
          </cell>
          <cell r="B9535" t="str">
            <v>AGRESION POR EMPUJON DESDE UN LUGAR ELEVADO</v>
          </cell>
          <cell r="C9535" t="str">
            <v>102</v>
          </cell>
        </row>
        <row r="9536">
          <cell r="A9536" t="str">
            <v>Y02</v>
          </cell>
          <cell r="B9536" t="str">
            <v>AGRESION POR EMPUJON O COLOCAR A LA VICTIMA DELANTE DE OBJETO EN MOV</v>
          </cell>
          <cell r="C9536" t="str">
            <v>102</v>
          </cell>
        </row>
        <row r="9537">
          <cell r="A9537" t="str">
            <v>Y03</v>
          </cell>
          <cell r="B9537" t="str">
            <v>AGRESION POR COLISION DE VEHICULO DE MOTOR</v>
          </cell>
          <cell r="C9537" t="str">
            <v>102</v>
          </cell>
        </row>
        <row r="9538">
          <cell r="A9538" t="str">
            <v>Y04</v>
          </cell>
          <cell r="B9538" t="str">
            <v>AGRESION CON FUERZA CORPORAL</v>
          </cell>
          <cell r="C9538" t="str">
            <v>102</v>
          </cell>
        </row>
        <row r="9539">
          <cell r="A9539" t="str">
            <v>Y05</v>
          </cell>
          <cell r="B9539" t="str">
            <v>AGRESION SEXUAL CON FUERZA CORPORAL</v>
          </cell>
          <cell r="C9539" t="str">
            <v>102</v>
          </cell>
        </row>
        <row r="9540">
          <cell r="A9540" t="str">
            <v>Y06</v>
          </cell>
          <cell r="B9540" t="str">
            <v>NEGLIGENCIA Y ABANDONO</v>
          </cell>
          <cell r="C9540" t="str">
            <v>102</v>
          </cell>
        </row>
        <row r="9541">
          <cell r="A9541" t="str">
            <v>Y060</v>
          </cell>
          <cell r="B9541" t="str">
            <v>POR ESPOSO O PAREJA</v>
          </cell>
          <cell r="C9541" t="str">
            <v>102</v>
          </cell>
        </row>
        <row r="9542">
          <cell r="A9542" t="str">
            <v>Y061</v>
          </cell>
          <cell r="B9542" t="str">
            <v>POR PADRE O MADRE</v>
          </cell>
          <cell r="C9542" t="str">
            <v>102</v>
          </cell>
        </row>
        <row r="9543">
          <cell r="A9543" t="str">
            <v>Y062</v>
          </cell>
          <cell r="B9543" t="str">
            <v>POR CONOCIDO O AMIGO</v>
          </cell>
          <cell r="C9543" t="str">
            <v>102</v>
          </cell>
        </row>
        <row r="9544">
          <cell r="A9544" t="str">
            <v>Y068</v>
          </cell>
          <cell r="B9544" t="str">
            <v>POR OTRA PERSONA ESPECIFICADA</v>
          </cell>
          <cell r="C9544" t="str">
            <v>102</v>
          </cell>
        </row>
        <row r="9545">
          <cell r="A9545" t="str">
            <v>Y069</v>
          </cell>
          <cell r="B9545" t="str">
            <v>POR PERSONA NO ESPECIFICADA</v>
          </cell>
          <cell r="C9545" t="str">
            <v>102</v>
          </cell>
        </row>
        <row r="9546">
          <cell r="A9546" t="str">
            <v>Y07</v>
          </cell>
          <cell r="B9546" t="str">
            <v>OTROS SINDROMES DE MALTRATO</v>
          </cell>
          <cell r="C9546" t="str">
            <v>102</v>
          </cell>
        </row>
        <row r="9547">
          <cell r="A9547" t="str">
            <v>Y070</v>
          </cell>
          <cell r="B9547" t="str">
            <v>POR ESPOSO O PAREJA</v>
          </cell>
          <cell r="C9547" t="str">
            <v>102</v>
          </cell>
        </row>
        <row r="9548">
          <cell r="A9548" t="str">
            <v>Y071</v>
          </cell>
          <cell r="B9548" t="str">
            <v>POR PADRE O MADRE</v>
          </cell>
          <cell r="C9548" t="str">
            <v>102</v>
          </cell>
        </row>
        <row r="9549">
          <cell r="A9549" t="str">
            <v>Y072</v>
          </cell>
          <cell r="B9549" t="str">
            <v>POR CONOCIDO O AMIGO</v>
          </cell>
          <cell r="C9549" t="str">
            <v>102</v>
          </cell>
        </row>
        <row r="9550">
          <cell r="A9550" t="str">
            <v>Y073</v>
          </cell>
          <cell r="B9550" t="str">
            <v>POR AUTORIDADES OFICIALES</v>
          </cell>
          <cell r="C9550" t="str">
            <v>102</v>
          </cell>
        </row>
        <row r="9551">
          <cell r="A9551" t="str">
            <v>Y078</v>
          </cell>
          <cell r="B9551" t="str">
            <v>POR OTRA PERSONA ESPECIFICADA</v>
          </cell>
          <cell r="C9551" t="str">
            <v>102</v>
          </cell>
        </row>
        <row r="9552">
          <cell r="A9552" t="str">
            <v>Y079</v>
          </cell>
          <cell r="B9552" t="str">
            <v>POR PERSONA NO ESPECIFICADA</v>
          </cell>
          <cell r="C9552" t="str">
            <v>102</v>
          </cell>
        </row>
        <row r="9553">
          <cell r="A9553" t="str">
            <v>Y08</v>
          </cell>
          <cell r="B9553" t="str">
            <v>AGRESION POR OTROS MEDIOS ESPECIFICADOS</v>
          </cell>
          <cell r="C9553" t="str">
            <v>102</v>
          </cell>
        </row>
        <row r="9554">
          <cell r="A9554" t="str">
            <v>Y09</v>
          </cell>
          <cell r="B9554" t="str">
            <v>AGRESION POR MEDIOS NO ESPECIFICADOS</v>
          </cell>
          <cell r="C9554" t="str">
            <v>102</v>
          </cell>
        </row>
        <row r="9555">
          <cell r="A9555" t="str">
            <v>Y10</v>
          </cell>
          <cell r="B9555" t="str">
            <v>ENVEN. POR, Y EXPOS. A ANALGES. NO NARC. ANTIPIRET. Y ANTIRREUM. DE IN</v>
          </cell>
          <cell r="C9555" t="str">
            <v>103</v>
          </cell>
        </row>
        <row r="9556">
          <cell r="A9556" t="str">
            <v>Y11</v>
          </cell>
          <cell r="B9556" t="str">
            <v>ENVEN. POR, Y EXPOS. A DROGAS ANTIEPILEPT. SEDANT. HIPNOT. ANTIPARK. Y</v>
          </cell>
          <cell r="C9556" t="str">
            <v>103</v>
          </cell>
        </row>
        <row r="9557">
          <cell r="A9557" t="str">
            <v>Y12</v>
          </cell>
          <cell r="B9557" t="str">
            <v>ENVEN. POR, Y EXPOS. A NARC. Y PSIDILEP. (ALUCINOG.) NO CLAS. EN OTRA</v>
          </cell>
          <cell r="C9557" t="str">
            <v>103</v>
          </cell>
        </row>
        <row r="9558">
          <cell r="A9558" t="str">
            <v>Y13</v>
          </cell>
          <cell r="B9558" t="str">
            <v>ENVEN. POR, Y EXPOS. A OTRAS DROGAS QUE ACTUAN SOBRE EL SIST. NERV. AU</v>
          </cell>
          <cell r="C9558" t="str">
            <v>103</v>
          </cell>
        </row>
        <row r="9559">
          <cell r="A9559" t="str">
            <v>Y14</v>
          </cell>
          <cell r="B9559" t="str">
            <v>ENVEN. POR, Y EXPOS. A OTRAS DROGAS, MEDIC. Y SUSTAN. BIOLOG. Y LAS NO</v>
          </cell>
          <cell r="C9559" t="str">
            <v>103</v>
          </cell>
        </row>
        <row r="9560">
          <cell r="A9560" t="str">
            <v>Y15</v>
          </cell>
          <cell r="B9560" t="str">
            <v>ENVENAMIENTO POR, Y EXPOS. AL ALCOHOL, DE INTENCION NO DETERMINADA</v>
          </cell>
          <cell r="C9560" t="str">
            <v>103</v>
          </cell>
        </row>
        <row r="9561">
          <cell r="A9561" t="str">
            <v>Y16</v>
          </cell>
          <cell r="B9561" t="str">
            <v>ENVEN. POR, Y EXPOS. A DISOLV. ORGAN. E HIDROC. HALOG. Y SUS VAPORES,</v>
          </cell>
          <cell r="C9561" t="str">
            <v>103</v>
          </cell>
        </row>
        <row r="9562">
          <cell r="A9562" t="str">
            <v>Y17</v>
          </cell>
          <cell r="B9562" t="str">
            <v>ENVEN. POR, Y EXPOS. A OTROS GASES Y VAPORES, DE INTENCION NO DETERM</v>
          </cell>
          <cell r="C9562" t="str">
            <v>103</v>
          </cell>
        </row>
        <row r="9563">
          <cell r="A9563" t="str">
            <v>Y18</v>
          </cell>
          <cell r="B9563" t="str">
            <v>ENVEN. POR, Y EXPOS. A PLAGUICIDAS, DE INTENCION NO DETERMINADA</v>
          </cell>
          <cell r="C9563" t="str">
            <v>103</v>
          </cell>
        </row>
        <row r="9564">
          <cell r="A9564" t="str">
            <v>Y19</v>
          </cell>
          <cell r="B9564" t="str">
            <v>ENVEN. POR, Y EXPOS. A OTROS PRODUC. QUIM. Y SUSTANC. NOCIVAS, Y LOS N</v>
          </cell>
          <cell r="C9564" t="str">
            <v>103</v>
          </cell>
        </row>
        <row r="9565">
          <cell r="A9565" t="str">
            <v>Y20</v>
          </cell>
          <cell r="B9565" t="str">
            <v>AHORCAMIENTO, ESTRANGULAMIENTO Y SOFOCACION, DE INTENTO NO DETERM</v>
          </cell>
          <cell r="C9565" t="str">
            <v>103</v>
          </cell>
        </row>
        <row r="9566">
          <cell r="A9566" t="str">
            <v>Y21</v>
          </cell>
          <cell r="B9566" t="str">
            <v>AHOGAMIENTO Y SUMERSION, DE INTENCION NO DETERMINADA</v>
          </cell>
          <cell r="C9566" t="str">
            <v>103</v>
          </cell>
        </row>
        <row r="9567">
          <cell r="A9567" t="str">
            <v>Y22</v>
          </cell>
          <cell r="B9567" t="str">
            <v>DISPARO DE ARMA CORTA, DE INTENCION NO DETERMINADA</v>
          </cell>
          <cell r="C9567" t="str">
            <v>103</v>
          </cell>
        </row>
        <row r="9568">
          <cell r="A9568" t="str">
            <v>Y23</v>
          </cell>
          <cell r="B9568" t="str">
            <v>DISPARO DE RIFLE, ESCOPETA Y ARMA LARGA, DE INTENCION NO DETERMINADA</v>
          </cell>
          <cell r="C9568" t="str">
            <v>103</v>
          </cell>
        </row>
        <row r="9569">
          <cell r="A9569" t="str">
            <v>Y24</v>
          </cell>
          <cell r="B9569" t="str">
            <v>DISPARO DE OTRAS ARMAS DE FUEGO, Y LAS NO ESPECIF. DE INTENCION NO DET</v>
          </cell>
          <cell r="C9569" t="str">
            <v>103</v>
          </cell>
        </row>
        <row r="9570">
          <cell r="A9570" t="str">
            <v>Y25</v>
          </cell>
          <cell r="B9570" t="str">
            <v>CONTACTO TRAUMATICO CON MATERIAL EXPLOSIVO, DE INTENCION NO DETERMIN</v>
          </cell>
          <cell r="C9570" t="str">
            <v>103</v>
          </cell>
        </row>
        <row r="9571">
          <cell r="A9571" t="str">
            <v>Y26</v>
          </cell>
          <cell r="B9571" t="str">
            <v>EXPOSICION AL HUMO, FUEGO Y LLAMAS, DE INTENCION NO DETERMINADA</v>
          </cell>
          <cell r="C9571" t="str">
            <v>103</v>
          </cell>
        </row>
        <row r="9572">
          <cell r="A9572" t="str">
            <v>Y27</v>
          </cell>
          <cell r="B9572" t="str">
            <v>CONTACTO CON VAPOR DE AGUA, VAPORES Y OBJETOS CALIENTES, DE INTENCION</v>
          </cell>
          <cell r="C9572" t="str">
            <v>103</v>
          </cell>
        </row>
        <row r="9573">
          <cell r="A9573" t="str">
            <v>Y28</v>
          </cell>
          <cell r="B9573" t="str">
            <v>CONTACTO TRAUMATICO CON OBJETO CORTANTE, DE INTENCION NO DETERMINADA</v>
          </cell>
          <cell r="C9573" t="str">
            <v>103</v>
          </cell>
        </row>
        <row r="9574">
          <cell r="A9574" t="str">
            <v>Y29</v>
          </cell>
          <cell r="B9574" t="str">
            <v>CONTACTO TRAUMATICO CON OBJETO ROMO O SIN FILO, DE INTENCION NO DETERM</v>
          </cell>
          <cell r="C9574" t="str">
            <v>103</v>
          </cell>
        </row>
        <row r="9575">
          <cell r="A9575" t="str">
            <v>Y30</v>
          </cell>
          <cell r="B9575" t="str">
            <v>CAIDA, SALTO O EMPUJON DESDE LUGAR ELEVADO, DE INTENCION NO DETERMINAD</v>
          </cell>
          <cell r="C9575" t="str">
            <v>103</v>
          </cell>
        </row>
        <row r="9576">
          <cell r="A9576" t="str">
            <v>Y31</v>
          </cell>
          <cell r="B9576" t="str">
            <v>CAIDA, PERMANENCIA O CARRERA DELANTE O HACIA OBJETO EN MOVIM. DE INTEN</v>
          </cell>
          <cell r="C9576" t="str">
            <v>103</v>
          </cell>
        </row>
        <row r="9577">
          <cell r="A9577" t="str">
            <v>Y32</v>
          </cell>
          <cell r="B9577" t="str">
            <v>COLISION DE VEHICULO DE MOTOR, DE INTENCION NO DETERMINADA</v>
          </cell>
          <cell r="C9577" t="str">
            <v>103</v>
          </cell>
        </row>
        <row r="9578">
          <cell r="A9578" t="str">
            <v>Y33</v>
          </cell>
          <cell r="B9578" t="str">
            <v>OTROS EVENTOS ESPECIFICADOS, DE INTENCION NO DETERMINADA</v>
          </cell>
          <cell r="C9578" t="str">
            <v>103</v>
          </cell>
        </row>
        <row r="9579">
          <cell r="A9579" t="str">
            <v>Y34</v>
          </cell>
          <cell r="B9579" t="str">
            <v>EVENTO NO ESPECIFICADO, DE INTENCION NO DETERMINADA</v>
          </cell>
          <cell r="C9579" t="str">
            <v>103</v>
          </cell>
        </row>
        <row r="9580">
          <cell r="A9580" t="str">
            <v>Y35</v>
          </cell>
          <cell r="B9580" t="str">
            <v>INTERVENCION LEGAL</v>
          </cell>
          <cell r="C9580" t="str">
            <v>103</v>
          </cell>
        </row>
        <row r="9581">
          <cell r="A9581" t="str">
            <v>Y350</v>
          </cell>
          <cell r="B9581" t="str">
            <v>INTERVENCION LEGAL CON DISPARO DE ARMA DE FUEGO</v>
          </cell>
          <cell r="C9581" t="str">
            <v>103</v>
          </cell>
        </row>
        <row r="9582">
          <cell r="A9582" t="str">
            <v>Y351</v>
          </cell>
          <cell r="B9582" t="str">
            <v>INTERVENCION LEGAL CON EXPLOSIVOS</v>
          </cell>
          <cell r="C9582" t="str">
            <v>103</v>
          </cell>
        </row>
        <row r="9583">
          <cell r="A9583" t="str">
            <v>Y352</v>
          </cell>
          <cell r="B9583" t="str">
            <v>INTERVENCION LEGAL CON GAS</v>
          </cell>
          <cell r="C9583" t="str">
            <v>103</v>
          </cell>
        </row>
        <row r="9584">
          <cell r="A9584" t="str">
            <v>Y353</v>
          </cell>
          <cell r="B9584" t="str">
            <v>INTERVENCION LEGAL CON OBJETOS ROMOS O SIN FILO</v>
          </cell>
          <cell r="C9584" t="str">
            <v>103</v>
          </cell>
        </row>
        <row r="9585">
          <cell r="A9585" t="str">
            <v>Y354</v>
          </cell>
          <cell r="B9585" t="str">
            <v>INTERVENCION LEGAL CON OBJETOS CORTANTES</v>
          </cell>
          <cell r="C9585" t="str">
            <v>103</v>
          </cell>
        </row>
        <row r="9586">
          <cell r="A9586" t="str">
            <v>Y355</v>
          </cell>
          <cell r="B9586" t="str">
            <v>EJECUCION LEGAL</v>
          </cell>
          <cell r="C9586" t="str">
            <v>103</v>
          </cell>
        </row>
        <row r="9587">
          <cell r="A9587" t="str">
            <v>Y356</v>
          </cell>
          <cell r="B9587" t="str">
            <v>INTEVENCION LEGAL CON OTROS MEDIOS ESPECIFICADOS</v>
          </cell>
          <cell r="C9587" t="str">
            <v>103</v>
          </cell>
        </row>
        <row r="9588">
          <cell r="A9588" t="str">
            <v>Y357</v>
          </cell>
          <cell r="B9588" t="str">
            <v>INTERVENCION LEGAL, MEDIOS NO ESPECIFICADOS</v>
          </cell>
          <cell r="C9588" t="str">
            <v>103</v>
          </cell>
        </row>
        <row r="9589">
          <cell r="A9589" t="str">
            <v>Y36</v>
          </cell>
          <cell r="B9589" t="str">
            <v>OPERACIONES DE GUERRA</v>
          </cell>
          <cell r="C9589" t="str">
            <v>103</v>
          </cell>
        </row>
        <row r="9590">
          <cell r="A9590" t="str">
            <v>Y360</v>
          </cell>
          <cell r="B9590" t="str">
            <v>OPERACIONES DE GUERRA CON EXPLOSION DE ARMAMENTO NAVAL</v>
          </cell>
          <cell r="C9590" t="str">
            <v>103</v>
          </cell>
        </row>
        <row r="9591">
          <cell r="A9591" t="str">
            <v>Y361</v>
          </cell>
          <cell r="B9591" t="str">
            <v>OPERACIONES DE GUERRA CON DESTRUCCION DE AERONAVE</v>
          </cell>
          <cell r="C9591" t="str">
            <v>103</v>
          </cell>
        </row>
        <row r="9592">
          <cell r="A9592" t="str">
            <v>Y362</v>
          </cell>
          <cell r="B9592" t="str">
            <v>OPERACIONES DE GUERRA CON OTRAS EXPLOCIONES Y ESQUIRLAS</v>
          </cell>
          <cell r="C9592" t="str">
            <v>103</v>
          </cell>
        </row>
        <row r="9593">
          <cell r="A9593" t="str">
            <v>Y363</v>
          </cell>
          <cell r="B9593" t="str">
            <v>OPERACIONES DE GUERRA CON FUEGO Y SUSTANCIAS INCENDIARIAS Y CALIENTES</v>
          </cell>
          <cell r="C9593" t="str">
            <v>103</v>
          </cell>
        </row>
        <row r="9594">
          <cell r="A9594" t="str">
            <v>Y364</v>
          </cell>
          <cell r="B9594" t="str">
            <v>OPERACIONES DE GUERRA CON DISPARO DE ARMA DE FUEGO Y OTRAS FORMAS DE G</v>
          </cell>
          <cell r="C9594" t="str">
            <v>103</v>
          </cell>
        </row>
        <row r="9595">
          <cell r="A9595" t="str">
            <v>Y365</v>
          </cell>
          <cell r="B9595" t="str">
            <v>OPERACIONES DE GUERRA CON ARMAS NUCLEARES</v>
          </cell>
          <cell r="C9595" t="str">
            <v>103</v>
          </cell>
        </row>
        <row r="9596">
          <cell r="A9596" t="str">
            <v>Y366</v>
          </cell>
          <cell r="B9596" t="str">
            <v>OPERACIONES DE GUERRA CON ARMAS BIOLOGICAS</v>
          </cell>
          <cell r="C9596" t="str">
            <v>103</v>
          </cell>
        </row>
        <row r="9597">
          <cell r="A9597" t="str">
            <v>Y367</v>
          </cell>
          <cell r="B9597" t="str">
            <v>OPERAC. DE GUERRA CON ARMAS Y OTRAS FORMAS DE GUERRA NO CONVENCIONAL</v>
          </cell>
          <cell r="C9597" t="str">
            <v>103</v>
          </cell>
        </row>
        <row r="9598">
          <cell r="A9598" t="str">
            <v>Y368</v>
          </cell>
          <cell r="B9598" t="str">
            <v>OPERACIONES DE GUERRA QUE OCURREN DESPUES DEL CESE DE HOSTILIDADADES</v>
          </cell>
          <cell r="C9598" t="str">
            <v>103</v>
          </cell>
        </row>
        <row r="9599">
          <cell r="A9599" t="str">
            <v>Y369</v>
          </cell>
          <cell r="B9599" t="str">
            <v>OPERACION DE GUERRA NO ESPECIFICADA</v>
          </cell>
          <cell r="C9599" t="str">
            <v>103</v>
          </cell>
        </row>
        <row r="9600">
          <cell r="A9600" t="str">
            <v>Y40</v>
          </cell>
          <cell r="B9600" t="str">
            <v>EFECTOS ADVERSOS DE ANTIBIOTICOS SISTEMICOS</v>
          </cell>
          <cell r="C9600" t="str">
            <v>103</v>
          </cell>
        </row>
        <row r="9601">
          <cell r="A9601" t="str">
            <v>Y400</v>
          </cell>
          <cell r="B9601" t="str">
            <v>EFECTOS ADVERSOS DE PENICILINAS</v>
          </cell>
          <cell r="C9601" t="str">
            <v>103</v>
          </cell>
        </row>
        <row r="9602">
          <cell r="A9602" t="str">
            <v>Y401</v>
          </cell>
          <cell r="B9602" t="str">
            <v>EFETOS ADVERSOS DE CEFALOSPORINAS Y OTROS ANTIBIOTICOS BETA-LACTAMICOS</v>
          </cell>
          <cell r="C9602" t="str">
            <v>103</v>
          </cell>
        </row>
        <row r="9603">
          <cell r="A9603" t="str">
            <v>Y402</v>
          </cell>
          <cell r="B9603" t="str">
            <v>EFECTOS ADVERSOS DEL GRUPO DE CLORAMFENICOL</v>
          </cell>
          <cell r="C9603" t="str">
            <v>103</v>
          </cell>
        </row>
        <row r="9604">
          <cell r="A9604" t="str">
            <v>Y403</v>
          </cell>
          <cell r="B9604" t="str">
            <v>EFECTOS ADVERSOS DE LOS MACROLIDOS</v>
          </cell>
          <cell r="C9604" t="str">
            <v>103</v>
          </cell>
        </row>
        <row r="9605">
          <cell r="A9605" t="str">
            <v>Y404</v>
          </cell>
          <cell r="B9605" t="str">
            <v>EFECTOS ADVERSOS DE TETRACICLINAS</v>
          </cell>
          <cell r="C9605" t="str">
            <v>103</v>
          </cell>
        </row>
        <row r="9606">
          <cell r="A9606" t="str">
            <v>Y405</v>
          </cell>
          <cell r="B9606" t="str">
            <v>EFECTOS ADVERSOS DE AMINOGLUCOSIDOS</v>
          </cell>
          <cell r="C9606" t="str">
            <v>103</v>
          </cell>
        </row>
        <row r="9607">
          <cell r="A9607" t="str">
            <v>Y406</v>
          </cell>
          <cell r="B9607" t="str">
            <v>EFECTOS ADVERSOS DE RIFAMICINAS</v>
          </cell>
          <cell r="C9607" t="str">
            <v>103</v>
          </cell>
        </row>
        <row r="9608">
          <cell r="A9608" t="str">
            <v>Y407</v>
          </cell>
          <cell r="B9608" t="str">
            <v>EFECTOS ADVERSOS DE ANTIBIOTICOS ANTIMICOTICOS USADOS SISTEMICAMENTE</v>
          </cell>
          <cell r="C9608" t="str">
            <v>103</v>
          </cell>
        </row>
        <row r="9609">
          <cell r="A9609" t="str">
            <v>Y408</v>
          </cell>
          <cell r="B9609" t="str">
            <v>EFECTOS ADVERSOS DE OTROS ANTIBIOTICOS SISTEMICOS</v>
          </cell>
          <cell r="C9609" t="str">
            <v>103</v>
          </cell>
        </row>
        <row r="9610">
          <cell r="A9610" t="str">
            <v>Y409</v>
          </cell>
          <cell r="B9610" t="str">
            <v>EFECTOS ADVERSOS DE ANTIBIOTICO SISTEMICO NO ESPECIFICADO</v>
          </cell>
          <cell r="C9610" t="str">
            <v>103</v>
          </cell>
        </row>
        <row r="9611">
          <cell r="A9611" t="str">
            <v>Y41</v>
          </cell>
          <cell r="B9611" t="str">
            <v>EFECTOS ADVERSOS DE OTROS ANTIINFECCIOSOS Y ANTIPARASITARIOS SISTEMICO</v>
          </cell>
          <cell r="C9611" t="str">
            <v>103</v>
          </cell>
        </row>
        <row r="9612">
          <cell r="A9612" t="str">
            <v>Y410</v>
          </cell>
          <cell r="B9612" t="str">
            <v>EFECTOS ADVERSOS DE SULFONAMIDAS</v>
          </cell>
          <cell r="C9612" t="str">
            <v>103</v>
          </cell>
        </row>
        <row r="9613">
          <cell r="A9613" t="str">
            <v>Y411</v>
          </cell>
          <cell r="B9613" t="str">
            <v>EFECTOS ADVERSOS DE DROGAS ANTIMICOBACTERIANAS</v>
          </cell>
          <cell r="C9613" t="str">
            <v>103</v>
          </cell>
        </row>
        <row r="9614">
          <cell r="A9614" t="str">
            <v>Y412</v>
          </cell>
          <cell r="B9614" t="str">
            <v>EFECTOS ADVERSOS DE DROGAS ANTIPALUDICA Y AGENTES QUE ACTUAN SOBRE OTR</v>
          </cell>
          <cell r="C9614" t="str">
            <v>103</v>
          </cell>
        </row>
        <row r="9615">
          <cell r="A9615" t="str">
            <v>Y413</v>
          </cell>
          <cell r="B9615" t="str">
            <v>EFECTOS ADVERSOS DE OTRAS DROGAS ANTIPROTOZOARIAS</v>
          </cell>
          <cell r="C9615" t="str">
            <v>103</v>
          </cell>
        </row>
        <row r="9616">
          <cell r="A9616" t="str">
            <v>Y414</v>
          </cell>
          <cell r="B9616" t="str">
            <v>EFECTOS ADVERSOS DE ANTIHELMINTICOS</v>
          </cell>
          <cell r="C9616" t="str">
            <v>103</v>
          </cell>
        </row>
        <row r="9617">
          <cell r="A9617" t="str">
            <v>Y415</v>
          </cell>
          <cell r="B9617" t="str">
            <v>EFECTOS ADVERSOS DE DROGAS ANTIVIRALES</v>
          </cell>
          <cell r="C9617" t="str">
            <v>103</v>
          </cell>
        </row>
        <row r="9618">
          <cell r="A9618" t="str">
            <v>Y418</v>
          </cell>
          <cell r="B9618" t="str">
            <v>EFECTOS ADVERSOS DE OTROS ANTIINFECCIOSOS Y ANTIPARAS. SISTEM. ESPECIF</v>
          </cell>
          <cell r="C9618" t="str">
            <v>103</v>
          </cell>
        </row>
        <row r="9619">
          <cell r="A9619" t="str">
            <v>Y419</v>
          </cell>
          <cell r="B9619" t="str">
            <v>EFECTOS ADVERSOS DE ANTIINFECIOSOS Y ANTIPARAS. SISTEM. NO ESPECIFICAD</v>
          </cell>
          <cell r="C9619" t="str">
            <v>103</v>
          </cell>
        </row>
        <row r="9620">
          <cell r="A9620" t="str">
            <v>Y42</v>
          </cell>
          <cell r="B9620" t="str">
            <v>EFECTOS ADVERSOS DE HORMONAS Y SUS SUSTITUTOS SINTETICOS Y ANTAGONISTA</v>
          </cell>
          <cell r="C9620" t="str">
            <v>103</v>
          </cell>
        </row>
        <row r="9621">
          <cell r="A9621" t="str">
            <v>Y420</v>
          </cell>
          <cell r="B9621" t="str">
            <v>EFECTOS ADVERSOS DE GLUCOCORTICOIDES Y ANALOGOS SINTETICOS</v>
          </cell>
          <cell r="C9621" t="str">
            <v>103</v>
          </cell>
        </row>
        <row r="9622">
          <cell r="A9622" t="str">
            <v>Y421</v>
          </cell>
          <cell r="B9622" t="str">
            <v>EFECTOS ADVERSOS DE HORMONAS TIROIDEAS Y SUSTITUTOS</v>
          </cell>
          <cell r="C9622" t="str">
            <v>103</v>
          </cell>
        </row>
        <row r="9623">
          <cell r="A9623" t="str">
            <v>Y422</v>
          </cell>
          <cell r="B9623" t="str">
            <v>EFECTOS ADVERSOS DE DROGAS ANTITIROIDEAS</v>
          </cell>
          <cell r="C9623" t="str">
            <v>103</v>
          </cell>
        </row>
        <row r="9624">
          <cell r="A9624" t="str">
            <v>Y423</v>
          </cell>
          <cell r="B9624" t="str">
            <v>EFECTOS ADVERSOS DE DROGAS HIPOGLUCEMIANTES ORALES E INSULINA (ANTIDI</v>
          </cell>
          <cell r="C9624" t="str">
            <v>103</v>
          </cell>
        </row>
        <row r="9625">
          <cell r="A9625" t="str">
            <v>Y424</v>
          </cell>
          <cell r="B9625" t="str">
            <v>EFECTOS ADVERSOS DE ANTICONCEPTIVOS ORALES</v>
          </cell>
          <cell r="C9625" t="str">
            <v>103</v>
          </cell>
        </row>
        <row r="9626">
          <cell r="A9626" t="str">
            <v>Y425</v>
          </cell>
          <cell r="B9626" t="str">
            <v>EFECTOS ADVERSOS DE OTROS ESTROGENOS Y PROGESTAGENOS</v>
          </cell>
          <cell r="C9626" t="str">
            <v>103</v>
          </cell>
        </row>
        <row r="9627">
          <cell r="A9627" t="str">
            <v>Y426</v>
          </cell>
          <cell r="B9627" t="str">
            <v>EFECTOS ADVERSOS DE ANTIGONADOTROPINAS, ANTIESTROGENOS Y ANTIANDROGEN</v>
          </cell>
          <cell r="C9627" t="str">
            <v>103</v>
          </cell>
        </row>
        <row r="9628">
          <cell r="A9628" t="str">
            <v>Y427</v>
          </cell>
          <cell r="B9628" t="str">
            <v>EFECTOS ADVERSOS DE ANDROGENOS Y CONGENERES ANABOLITICOS</v>
          </cell>
          <cell r="C9628" t="str">
            <v>103</v>
          </cell>
        </row>
        <row r="9629">
          <cell r="A9629" t="str">
            <v>Y428</v>
          </cell>
          <cell r="B9629" t="str">
            <v>EFECTOS ADVERSOS DE OTRAS HORMONAS Y SUS SUSTITUTOS SINTET. Y LAS NO E</v>
          </cell>
          <cell r="C9629" t="str">
            <v>103</v>
          </cell>
        </row>
        <row r="9630">
          <cell r="A9630" t="str">
            <v>Y429</v>
          </cell>
          <cell r="B9630" t="str">
            <v>EFECTOS ADVERSOS DE OTRAS HORMONAS ANTAGONISTAS, Y LAS NO ESPECIFIC</v>
          </cell>
          <cell r="C9630" t="str">
            <v>103</v>
          </cell>
        </row>
        <row r="9631">
          <cell r="A9631" t="str">
            <v>Y43</v>
          </cell>
          <cell r="B9631" t="str">
            <v>EFECTOS ADVERSOS DE AGENTES SISTEMICOS PRIMARIOS</v>
          </cell>
          <cell r="C9631" t="str">
            <v>103</v>
          </cell>
        </row>
        <row r="9632">
          <cell r="A9632" t="str">
            <v>Y430</v>
          </cell>
          <cell r="B9632" t="str">
            <v>EFECTOS ADVERSOS DE ANTIALERGICOS Y ANTIEMETICOS</v>
          </cell>
          <cell r="C9632" t="str">
            <v>103</v>
          </cell>
        </row>
        <row r="9633">
          <cell r="A9633" t="str">
            <v>Y431</v>
          </cell>
          <cell r="B9633" t="str">
            <v>EFECTOS ADVERSOS DE ANTIMETABOLITOS ANTINEOPLASICOS</v>
          </cell>
          <cell r="C9633" t="str">
            <v>103</v>
          </cell>
        </row>
        <row r="9634">
          <cell r="A9634" t="str">
            <v>Y432</v>
          </cell>
          <cell r="B9634" t="str">
            <v>EFECTOS ADVERSOS DE PRODUCTOS NATURALES ANTINEOPLASICOS</v>
          </cell>
          <cell r="C9634" t="str">
            <v>103</v>
          </cell>
        </row>
        <row r="9635">
          <cell r="A9635" t="str">
            <v>Y433</v>
          </cell>
          <cell r="B9635" t="str">
            <v>EFECTOS ADVERSOS DE OTRAS DROGAS ANTINEOPLASICAS</v>
          </cell>
          <cell r="C9635" t="str">
            <v>103</v>
          </cell>
        </row>
        <row r="9636">
          <cell r="A9636" t="str">
            <v>Y434</v>
          </cell>
          <cell r="B9636" t="str">
            <v>EFECTOS ADVERSOS DE AGENTES INMUNOSUPRESORES</v>
          </cell>
          <cell r="C9636" t="str">
            <v>103</v>
          </cell>
        </row>
        <row r="9637">
          <cell r="A9637" t="str">
            <v>Y435</v>
          </cell>
          <cell r="B9637" t="str">
            <v>EFECTOS ADVERSOS DE AGENTES ACIDIFICANTES Y ALCALINIZANTES</v>
          </cell>
          <cell r="C9637" t="str">
            <v>103</v>
          </cell>
        </row>
        <row r="9638">
          <cell r="A9638" t="str">
            <v>Y436</v>
          </cell>
          <cell r="B9638" t="str">
            <v>EFECTOS ADVERSOS DE ENZIMAS NO CLASIFICADAS EN OTRA PARTE</v>
          </cell>
          <cell r="C9638" t="str">
            <v>103</v>
          </cell>
        </row>
        <row r="9639">
          <cell r="A9639" t="str">
            <v>Y438</v>
          </cell>
          <cell r="B9639" t="str">
            <v>EFECTOS ADVERSOS DE OTROS AGENTES SISTEMICOS PRIMARIOS NO CLAS. EN OTR</v>
          </cell>
          <cell r="C9639" t="str">
            <v>103</v>
          </cell>
        </row>
        <row r="9640">
          <cell r="A9640" t="str">
            <v>Y439</v>
          </cell>
          <cell r="B9640" t="str">
            <v>EFECTOS ADVERSOS DE AGENTE SISTEMICO PRIMARIO NO ESPECIFICADO</v>
          </cell>
          <cell r="C9640" t="str">
            <v>103</v>
          </cell>
        </row>
        <row r="9641">
          <cell r="A9641" t="str">
            <v>Y44</v>
          </cell>
          <cell r="B9641" t="str">
            <v>EFECTOS ADVERSOS DE AGENT. QUE AFECTAN PRIMARIA/ LOS CONSTTITUY. DE LA</v>
          </cell>
          <cell r="C9641" t="str">
            <v>103</v>
          </cell>
        </row>
        <row r="9642">
          <cell r="A9642" t="str">
            <v>Y440</v>
          </cell>
          <cell r="B9642" t="str">
            <v>EFECTOS ADVERSOS  DE PREPAR. CON HIERRO Y OTROS PREPAR. CONTRA LA ANEM</v>
          </cell>
          <cell r="C9642" t="str">
            <v>103</v>
          </cell>
        </row>
        <row r="9643">
          <cell r="A9643" t="str">
            <v>Y441</v>
          </cell>
          <cell r="B9643" t="str">
            <v>EFECTOS ADVERSOS DE VITAM. B12 ACIDO FOLICO Y OTROS PREPAR. CONTRA LA</v>
          </cell>
          <cell r="C9643" t="str">
            <v>103</v>
          </cell>
        </row>
        <row r="9644">
          <cell r="A9644" t="str">
            <v>Y442</v>
          </cell>
          <cell r="B9644" t="str">
            <v>EFECTOS ADVERSOS DE ANTICOAGULANTES</v>
          </cell>
          <cell r="C9644" t="str">
            <v>103</v>
          </cell>
        </row>
        <row r="9645">
          <cell r="A9645" t="str">
            <v>Y443</v>
          </cell>
          <cell r="B9645" t="str">
            <v>EFECTOS ADVERSOS DE ANTAGONISTA DE ANTICOAG. VITAMINA K Y OTROS COAGUL</v>
          </cell>
          <cell r="C9645" t="str">
            <v>103</v>
          </cell>
        </row>
        <row r="9646">
          <cell r="A9646" t="str">
            <v>Y444</v>
          </cell>
          <cell r="B9646" t="str">
            <v>EFECTOS ADVERSOS DE DROGAS ANTITROMBOTICAS (INHIBID. DE LA AGREG. PLAQ</v>
          </cell>
          <cell r="C9646" t="str">
            <v>103</v>
          </cell>
        </row>
        <row r="9647">
          <cell r="A9647" t="str">
            <v>Y445</v>
          </cell>
          <cell r="B9647" t="str">
            <v>EFECTOS ADVERSOS DE DROGAS TROMBOLITICAS</v>
          </cell>
          <cell r="C9647" t="str">
            <v>103</v>
          </cell>
        </row>
        <row r="9648">
          <cell r="A9648" t="str">
            <v>Y446</v>
          </cell>
          <cell r="B9648" t="str">
            <v>EFECTOS ADVERSOS DE SANGRE NATURAL Y PRODUCTOS SANGUINEOS</v>
          </cell>
          <cell r="C9648" t="str">
            <v>103</v>
          </cell>
        </row>
        <row r="9649">
          <cell r="A9649" t="str">
            <v>Y447</v>
          </cell>
          <cell r="B9649" t="str">
            <v>EFECTOAS ADVERSOS DE LOS SUSTITUTOS DEL PLASMA</v>
          </cell>
          <cell r="C9649" t="str">
            <v>103</v>
          </cell>
        </row>
        <row r="9650">
          <cell r="A9650" t="str">
            <v>Y449</v>
          </cell>
          <cell r="B9650" t="str">
            <v>EFECTOS ADVERSOS DE OTROS AGENT. AFECTAN LOS CONSTITUY. DE LA SANGRE</v>
          </cell>
          <cell r="C9650" t="str">
            <v>103</v>
          </cell>
        </row>
        <row r="9651">
          <cell r="A9651" t="str">
            <v>Y45</v>
          </cell>
          <cell r="B9651" t="str">
            <v>EFECTOS ADVERSOS DE DROGAS ANALG. ANTIPIRETICAS Y ANTIINFLAMATORIAS</v>
          </cell>
          <cell r="C9651" t="str">
            <v>103</v>
          </cell>
        </row>
        <row r="9652">
          <cell r="A9652" t="str">
            <v>Y450</v>
          </cell>
          <cell r="B9652" t="str">
            <v>EFECTOS ADVERSOS DE OPIACEOS Y ANALGESICOS RELACIONADOS</v>
          </cell>
          <cell r="C9652" t="str">
            <v>103</v>
          </cell>
        </row>
        <row r="9653">
          <cell r="A9653" t="str">
            <v>Y451</v>
          </cell>
          <cell r="B9653" t="str">
            <v>EFECTOS ADVERSOS DE SALICILATOS</v>
          </cell>
          <cell r="C9653" t="str">
            <v>103</v>
          </cell>
        </row>
        <row r="9654">
          <cell r="A9654" t="str">
            <v>Y452</v>
          </cell>
          <cell r="B9654" t="str">
            <v>EFECTOS ADVERSOS DE DERIVADOS DEL ACIDO PROPIONICO</v>
          </cell>
          <cell r="C9654" t="str">
            <v>103</v>
          </cell>
        </row>
        <row r="9655">
          <cell r="A9655" t="str">
            <v>Y453</v>
          </cell>
          <cell r="B9655" t="str">
            <v>EFECTOS ADVERSOS DE OTRAS DROGAS ANTIINFLAMATORIAS NO ESTEROIDES (DAIN</v>
          </cell>
          <cell r="C9655" t="str">
            <v>103</v>
          </cell>
        </row>
        <row r="9656">
          <cell r="A9656" t="str">
            <v>Y454</v>
          </cell>
          <cell r="B9656" t="str">
            <v>EFECTOS ADVERSOS DE LOS ANTIRREUMATICOS</v>
          </cell>
          <cell r="C9656" t="str">
            <v>103</v>
          </cell>
        </row>
        <row r="9657">
          <cell r="A9657" t="str">
            <v>Y455</v>
          </cell>
          <cell r="B9657" t="str">
            <v>EFECTOS ADVERSOS DE LOS DERIVADOS DEL 4-AMINOFENOL</v>
          </cell>
          <cell r="C9657" t="str">
            <v>103</v>
          </cell>
        </row>
        <row r="9658">
          <cell r="A9658" t="str">
            <v>Y458</v>
          </cell>
          <cell r="B9658" t="str">
            <v>EFECTOS ADVERSOS DE OTROS ANALGESICOS Y ANTIPIRETICOS</v>
          </cell>
          <cell r="C9658" t="str">
            <v>103</v>
          </cell>
        </row>
        <row r="9659">
          <cell r="A9659" t="str">
            <v>Y459</v>
          </cell>
          <cell r="B9659" t="str">
            <v>EFECTOS ADVERSOS DE DROGAS ANALG. ANTIPIRET. Y ANTIINFL. NO ESPECIFICA</v>
          </cell>
          <cell r="C9659" t="str">
            <v>103</v>
          </cell>
        </row>
        <row r="9660">
          <cell r="A9660" t="str">
            <v>Y46</v>
          </cell>
          <cell r="B9660" t="str">
            <v>EFECTOS ADVERSOS DE DROGAS ANTIEPILEPTICAS Y ANTIPARKINSONIANAS</v>
          </cell>
          <cell r="C9660" t="str">
            <v>103</v>
          </cell>
        </row>
        <row r="9661">
          <cell r="A9661" t="str">
            <v>Y460</v>
          </cell>
          <cell r="B9661" t="str">
            <v>EFECTOS ADVERSOS DE SUCCINAMIDAS</v>
          </cell>
          <cell r="C9661" t="str">
            <v>103</v>
          </cell>
        </row>
        <row r="9662">
          <cell r="A9662" t="str">
            <v>Y461</v>
          </cell>
          <cell r="B9662" t="str">
            <v>EFECTOS ADVERSOS DE OXAZOLIDINADIONAS</v>
          </cell>
          <cell r="C9662" t="str">
            <v>103</v>
          </cell>
        </row>
        <row r="9663">
          <cell r="A9663" t="str">
            <v>Y462</v>
          </cell>
          <cell r="B9663" t="str">
            <v>EFECTOS ADVERSOS DE DERIVADOS DE LA HIDANTOINA</v>
          </cell>
          <cell r="C9663" t="str">
            <v>103</v>
          </cell>
        </row>
        <row r="9664">
          <cell r="A9664" t="str">
            <v>Y463</v>
          </cell>
          <cell r="B9664" t="str">
            <v>EFECTOS ADVERSOS DE DESOXIBARBITURICOS</v>
          </cell>
          <cell r="C9664" t="str">
            <v>103</v>
          </cell>
        </row>
        <row r="9665">
          <cell r="A9665" t="str">
            <v>Y464</v>
          </cell>
          <cell r="B9665" t="str">
            <v>EFECTOS ADVERSOS DE IMINOESTILBENOS</v>
          </cell>
          <cell r="C9665" t="str">
            <v>103</v>
          </cell>
        </row>
        <row r="9666">
          <cell r="A9666" t="str">
            <v>Y465</v>
          </cell>
          <cell r="B9666" t="str">
            <v>EFECTOS ADVERSOS DEL ACIDO VALPROICO</v>
          </cell>
          <cell r="C9666" t="str">
            <v>103</v>
          </cell>
        </row>
        <row r="9667">
          <cell r="A9667" t="str">
            <v>Y466</v>
          </cell>
          <cell r="B9667" t="str">
            <v>EFECTOS ADVERSOS DE OTROS ANTIEPILEPTICOS, Y LOS NO ESPECIFICADOS</v>
          </cell>
          <cell r="C9667" t="str">
            <v>103</v>
          </cell>
        </row>
        <row r="9668">
          <cell r="A9668" t="str">
            <v>Y467</v>
          </cell>
          <cell r="B9668" t="str">
            <v>EFECTOS ADVERSOS DE DROGAS ANTIPARKINSONIANAS</v>
          </cell>
          <cell r="C9668" t="str">
            <v>103</v>
          </cell>
        </row>
        <row r="9669">
          <cell r="A9669" t="str">
            <v>Y468</v>
          </cell>
          <cell r="B9669" t="str">
            <v>EFECTOS ADVERSOS DE DROGAS ANTIESPASTICAS</v>
          </cell>
          <cell r="C9669" t="str">
            <v>103</v>
          </cell>
        </row>
        <row r="9670">
          <cell r="A9670" t="str">
            <v>Y47</v>
          </cell>
          <cell r="B9670" t="str">
            <v>EFECTOS ADVERSOS DE DROGAS SEDANTES, HIPNOTICAS Y ANSIOLITICAS</v>
          </cell>
          <cell r="C9670" t="str">
            <v>103</v>
          </cell>
        </row>
        <row r="9671">
          <cell r="A9671" t="str">
            <v>Y470</v>
          </cell>
          <cell r="B9671" t="str">
            <v>EFECTOS ADVERSOS DE BARBITURICOS, NO CLASIFICADOS EN OTRA PARTE</v>
          </cell>
          <cell r="C9671" t="str">
            <v>103</v>
          </cell>
        </row>
        <row r="9672">
          <cell r="A9672" t="str">
            <v>Y471</v>
          </cell>
          <cell r="B9672" t="str">
            <v>EFECTOS ADVERSOS DE BENZODIAZEPINAS</v>
          </cell>
          <cell r="C9672" t="str">
            <v>103</v>
          </cell>
        </row>
        <row r="9673">
          <cell r="A9673" t="str">
            <v>Y472</v>
          </cell>
          <cell r="B9673" t="str">
            <v>EFECTOS ADVERSOS DE DERIVADOS CLORALES</v>
          </cell>
          <cell r="C9673" t="str">
            <v>103</v>
          </cell>
        </row>
        <row r="9674">
          <cell r="A9674" t="str">
            <v>Y473</v>
          </cell>
          <cell r="B9674" t="str">
            <v>EFECTOS ADVERSOS DE PARALDEHIDO</v>
          </cell>
          <cell r="C9674" t="str">
            <v>103</v>
          </cell>
        </row>
        <row r="9675">
          <cell r="A9675" t="str">
            <v>Y474</v>
          </cell>
          <cell r="B9675" t="str">
            <v>EFECTOS ADVERSOS DE COMPUESTOS DEL BROMO</v>
          </cell>
          <cell r="C9675" t="str">
            <v>103</v>
          </cell>
        </row>
        <row r="9676">
          <cell r="A9676" t="str">
            <v>Y475</v>
          </cell>
          <cell r="B9676" t="str">
            <v>EFECTOS ADVERSOS DE MEZCLAS SEDANTES E HIPNOTICAS, NO CLASCIF. EN OTRA</v>
          </cell>
          <cell r="C9676" t="str">
            <v>103</v>
          </cell>
        </row>
        <row r="9677">
          <cell r="A9677" t="str">
            <v>Y478</v>
          </cell>
          <cell r="B9677" t="str">
            <v>EFECTOS ADVERSOS DE OTRAS DROGAS SEDANTES, HIPNOTICAS Y ANSIOLITICAS</v>
          </cell>
          <cell r="C9677" t="str">
            <v>103</v>
          </cell>
        </row>
        <row r="9678">
          <cell r="A9678" t="str">
            <v>Y479</v>
          </cell>
          <cell r="B9678" t="str">
            <v>EFECTOS ADVERSOS DE DROGAS SEDANTES, HIPNOTICAS Y ANSIOLITICAS NO ESPE</v>
          </cell>
          <cell r="C9678" t="str">
            <v>103</v>
          </cell>
        </row>
        <row r="9679">
          <cell r="A9679" t="str">
            <v>Y48</v>
          </cell>
          <cell r="B9679" t="str">
            <v>EFECTOS ADVERSOS DE GASES ANESTESICOS Y TERAPEUTICOS</v>
          </cell>
          <cell r="C9679" t="str">
            <v>103</v>
          </cell>
        </row>
        <row r="9680">
          <cell r="A9680" t="str">
            <v>Y480</v>
          </cell>
          <cell r="B9680" t="str">
            <v>EFECTOS ADVERSOS DE GASES ANESTESICOS POR INHALACION</v>
          </cell>
          <cell r="C9680" t="str">
            <v>103</v>
          </cell>
        </row>
        <row r="9681">
          <cell r="A9681" t="str">
            <v>Y481</v>
          </cell>
          <cell r="B9681" t="str">
            <v>EFECTOS ADVERSOS DE GASES ANESTESICOS PARENTERALES</v>
          </cell>
          <cell r="C9681" t="str">
            <v>103</v>
          </cell>
        </row>
        <row r="9682">
          <cell r="A9682" t="str">
            <v>Y482</v>
          </cell>
          <cell r="B9682" t="str">
            <v>EFECTOS ADVERSOS DE OTROS GASES ANESTESICOS GENERALES, Y LOS NO ESPECI</v>
          </cell>
          <cell r="C9682" t="str">
            <v>103</v>
          </cell>
        </row>
        <row r="9683">
          <cell r="A9683" t="str">
            <v>Y483</v>
          </cell>
          <cell r="B9683" t="str">
            <v>EFECTOS ADVERSOS DE GASES ANESTESICOS LOCALES</v>
          </cell>
          <cell r="C9683" t="str">
            <v>103</v>
          </cell>
        </row>
        <row r="9684">
          <cell r="A9684" t="str">
            <v>Y484</v>
          </cell>
          <cell r="B9684" t="str">
            <v>EFECTOS ADVERSOS DE ANESTESICOS NO ESPECIFICADOS</v>
          </cell>
          <cell r="C9684" t="str">
            <v>103</v>
          </cell>
        </row>
        <row r="9685">
          <cell r="A9685" t="str">
            <v>Y485</v>
          </cell>
          <cell r="B9685" t="str">
            <v>EFECTOS ADVERSOS DE GASES TERAPEUTICOS</v>
          </cell>
          <cell r="C9685" t="str">
            <v>103</v>
          </cell>
        </row>
        <row r="9686">
          <cell r="A9686" t="str">
            <v>Y49</v>
          </cell>
          <cell r="B9686" t="str">
            <v>EFECTOS ADVERSOS DE DROGAS PSICOTROPICAS, NO CLASIF. EN OTRA PARTE</v>
          </cell>
          <cell r="C9686" t="str">
            <v>103</v>
          </cell>
        </row>
        <row r="9687">
          <cell r="A9687" t="str">
            <v>Y490</v>
          </cell>
          <cell r="B9687" t="str">
            <v>EFECTOS ADVERSOS DE ANTIDEPRESIVOS TRICICLICOS Y TETRACICLICOS</v>
          </cell>
          <cell r="C9687" t="str">
            <v>103</v>
          </cell>
        </row>
        <row r="9688">
          <cell r="A9688" t="str">
            <v>Y491</v>
          </cell>
          <cell r="B9688" t="str">
            <v>EFECTOS ADVERSOS DE ANTIDEPRESIVOS INHIBIDORES DE LA MONOAMINOOXIDASA</v>
          </cell>
          <cell r="C9688" t="str">
            <v>103</v>
          </cell>
        </row>
        <row r="9689">
          <cell r="A9689" t="str">
            <v>Y492</v>
          </cell>
          <cell r="B9689" t="str">
            <v>EFECTOS ADVERSOS DE OTROS ANTIDEPRESIVOS, Y LOS NO ESPECIFICADOS</v>
          </cell>
          <cell r="C9689" t="str">
            <v>103</v>
          </cell>
        </row>
        <row r="9690">
          <cell r="A9690" t="str">
            <v>Y493</v>
          </cell>
          <cell r="B9690" t="str">
            <v>EFECTOS ADVERSOS DE ANTIPSICOTICOS Y NEUROLEPTICOS FENOTIAZINICOS</v>
          </cell>
          <cell r="C9690" t="str">
            <v>103</v>
          </cell>
        </row>
        <row r="9691">
          <cell r="A9691" t="str">
            <v>Y494</v>
          </cell>
          <cell r="B9691" t="str">
            <v>EFECTOS ADVERSOS DE NEUROLEPTICOS DE LA BUTIROFENONA Y TIOXANTINA</v>
          </cell>
          <cell r="C9691" t="str">
            <v>103</v>
          </cell>
        </row>
        <row r="9692">
          <cell r="A9692" t="str">
            <v>Y495</v>
          </cell>
          <cell r="B9692" t="str">
            <v>EFECTOS ADVERSOS DE OTROS ANTIPSICOTICOS Y NEUROLEPTICOS</v>
          </cell>
          <cell r="C9692" t="str">
            <v>103</v>
          </cell>
        </row>
        <row r="9693">
          <cell r="A9693" t="str">
            <v>Y496</v>
          </cell>
          <cell r="B9693" t="str">
            <v>EFECTOS ADVERSOS DE PSICODISLEPTICOS (ALUCINOGENOS)</v>
          </cell>
          <cell r="C9693" t="str">
            <v>103</v>
          </cell>
        </row>
        <row r="9694">
          <cell r="A9694" t="str">
            <v>Y497</v>
          </cell>
          <cell r="B9694" t="str">
            <v>EFECTOS ADVERSOS DE PSICOESTIMULANTES CON ABUSO POTENCIAL</v>
          </cell>
          <cell r="C9694" t="str">
            <v>103</v>
          </cell>
        </row>
        <row r="9695">
          <cell r="A9695" t="str">
            <v>Y498</v>
          </cell>
          <cell r="B9695" t="str">
            <v>EFECTOS ADVERSOS DE OTRAS DROGAS PSICOTROPICAS, NO CLASIF. EN OTRA PAR</v>
          </cell>
          <cell r="C9695" t="str">
            <v>103</v>
          </cell>
        </row>
        <row r="9696">
          <cell r="A9696" t="str">
            <v>Y499</v>
          </cell>
          <cell r="B9696" t="str">
            <v>EFECTOS ADVERSOS DE DROGAS PSICOTROPICAS NO ESPECIFICADAS</v>
          </cell>
          <cell r="C9696" t="str">
            <v>103</v>
          </cell>
        </row>
        <row r="9697">
          <cell r="A9697" t="str">
            <v>Y50</v>
          </cell>
          <cell r="B9697" t="str">
            <v>EFECTOS ADVERSOS DE ESTIMULANTES DEL SISTEMA NERVIOSO CENTRAL NO CLAS.</v>
          </cell>
          <cell r="C9697" t="str">
            <v>103</v>
          </cell>
        </row>
        <row r="9698">
          <cell r="A9698" t="str">
            <v>Y500</v>
          </cell>
          <cell r="B9698" t="str">
            <v>EFECTOS ADVERSOS DE ANALEPTICOS</v>
          </cell>
          <cell r="C9698" t="str">
            <v>103</v>
          </cell>
        </row>
        <row r="9699">
          <cell r="A9699" t="str">
            <v>Y501</v>
          </cell>
          <cell r="B9699" t="str">
            <v>EFECTOS ADVERSOS DE ANTAGONISTAS DE OPIACEOS</v>
          </cell>
          <cell r="C9699" t="str">
            <v>103</v>
          </cell>
        </row>
        <row r="9700">
          <cell r="A9700" t="str">
            <v>Y502</v>
          </cell>
          <cell r="B9700" t="str">
            <v>EFECTOS ADVERSOS DE METILXANTINAS, NO CLASIFICADAS EN OTRA PARTE</v>
          </cell>
          <cell r="C9700" t="str">
            <v>103</v>
          </cell>
        </row>
        <row r="9701">
          <cell r="A9701" t="str">
            <v>Y508</v>
          </cell>
          <cell r="B9701" t="str">
            <v>EFECTOS ADVERSOS DE OTROS ESTIMULANTES DEL SISTEMA NERVIOSO CENTRAL</v>
          </cell>
          <cell r="C9701" t="str">
            <v>103</v>
          </cell>
        </row>
        <row r="9702">
          <cell r="A9702" t="str">
            <v>Y509</v>
          </cell>
          <cell r="B9702" t="str">
            <v>EFECTOS ADVERSOS DE ESTIMULANTE NO ESPECIFICADO DEL SIST. NERV. CENTRA</v>
          </cell>
          <cell r="C9702" t="str">
            <v>103</v>
          </cell>
        </row>
        <row r="9703">
          <cell r="A9703" t="str">
            <v>Y51</v>
          </cell>
          <cell r="B9703" t="str">
            <v>EFECTOS ADVERSOS DE DROGAS QUE AFECTAN PRIMARIA/ EL SIST. NERV. CENT.</v>
          </cell>
          <cell r="C9703" t="str">
            <v>103</v>
          </cell>
        </row>
        <row r="9704">
          <cell r="A9704" t="str">
            <v>Y510</v>
          </cell>
          <cell r="B9704" t="str">
            <v>EFECTOS ADVERSOS DE AGENTES ANTICOLINESTERASA</v>
          </cell>
          <cell r="C9704" t="str">
            <v>103</v>
          </cell>
        </row>
        <row r="9705">
          <cell r="A9705" t="str">
            <v>Y511</v>
          </cell>
          <cell r="B9705" t="str">
            <v>EFECTOS ADVERSOS DE OTROS PARASIMPATICOMIMETICOS (COLINERGICOS)</v>
          </cell>
          <cell r="C9705" t="str">
            <v>103</v>
          </cell>
        </row>
        <row r="9706">
          <cell r="A9706" t="str">
            <v>Y512</v>
          </cell>
          <cell r="B9706" t="str">
            <v>EFECTOS ADVERSOS DE DROGAS BLOQUEADORAS GANGLIONARES, NO CLASIF. EN OT</v>
          </cell>
          <cell r="C9706" t="str">
            <v>103</v>
          </cell>
        </row>
        <row r="9707">
          <cell r="A9707" t="str">
            <v>Y513</v>
          </cell>
          <cell r="B9707" t="str">
            <v>EFECTOS ADVERSOS DE OTROS PARASIMPATICOLITICOS ( ANTICOLIN. Y ANTIMUS.</v>
          </cell>
          <cell r="C9707" t="str">
            <v>103</v>
          </cell>
        </row>
        <row r="9708">
          <cell r="A9708" t="str">
            <v>Y514</v>
          </cell>
          <cell r="B9708" t="str">
            <v>EFECTOS ADVERSOS DE AGONISTAS (ESTIMULANTES) PREDOMINANTE/ ALFA-ADRENE</v>
          </cell>
          <cell r="C9708" t="str">
            <v>103</v>
          </cell>
        </row>
        <row r="9709">
          <cell r="A9709" t="str">
            <v>Y515</v>
          </cell>
          <cell r="B9709" t="str">
            <v>EFECTOS ADVERSOS DE AGONISTAS (ESTIMULANTES) PREDOMINANTE/ BETA-ADRENE</v>
          </cell>
          <cell r="C9709" t="str">
            <v>103</v>
          </cell>
        </row>
        <row r="9710">
          <cell r="A9710" t="str">
            <v>Y516</v>
          </cell>
          <cell r="B9710" t="str">
            <v>EFECTOS ADVERSOS DE ANTAGONISTAS (BLOQUEADORES) ALFA-ANDREN.) NO CLASI</v>
          </cell>
          <cell r="C9710" t="str">
            <v>103</v>
          </cell>
        </row>
        <row r="9711">
          <cell r="A9711" t="str">
            <v>Y517</v>
          </cell>
          <cell r="B9711" t="str">
            <v>EFECTOS ADVERSOS DE ANTAGONISTA (BLOQUEADORES) BETA- ADREN.) NO CLASIF</v>
          </cell>
          <cell r="C9711" t="str">
            <v>103</v>
          </cell>
        </row>
        <row r="9712">
          <cell r="A9712" t="str">
            <v>Y518</v>
          </cell>
          <cell r="B9712" t="str">
            <v>EFECTOS ADVERSOS DE AGENT. BLOQUEAD. NEURO-ANDREN. QUE ACTUAN CENTRAL/</v>
          </cell>
          <cell r="C9712" t="str">
            <v>103</v>
          </cell>
        </row>
        <row r="9713">
          <cell r="A9713" t="str">
            <v>Y519</v>
          </cell>
          <cell r="B9713" t="str">
            <v>EFECTOS ADVERSOS DE OTRAS DROGAS QUE AFECTAN PRIMARIA/ EL SIST. NERV.</v>
          </cell>
          <cell r="C9713" t="str">
            <v>103</v>
          </cell>
        </row>
        <row r="9714">
          <cell r="A9714" t="str">
            <v>Y52</v>
          </cell>
          <cell r="B9714" t="str">
            <v>EFECTOS ADVERSOS DE AGENTES QUE AFECTAN PRIMARIA/ EL SIST. CARDIOVASCU</v>
          </cell>
          <cell r="C9714" t="str">
            <v>103</v>
          </cell>
        </row>
        <row r="9715">
          <cell r="A9715" t="str">
            <v>Y520</v>
          </cell>
          <cell r="B9715" t="str">
            <v>EFECTOS ADVERSOS DE GLUCOSIDOS CARDIOTONICOS Y DROGAS DE ACCION SIMILA</v>
          </cell>
          <cell r="C9715" t="str">
            <v>103</v>
          </cell>
        </row>
        <row r="9716">
          <cell r="A9716" t="str">
            <v>Y521</v>
          </cell>
          <cell r="B9716" t="str">
            <v>EFECTOS ADVERSOS DE BLOQUEADORES DEL CANAL DEL CALCIO</v>
          </cell>
          <cell r="C9716" t="str">
            <v>103</v>
          </cell>
        </row>
        <row r="9717">
          <cell r="A9717" t="str">
            <v>Y522</v>
          </cell>
          <cell r="B9717" t="str">
            <v>EFECTOS ADVERSOS DE OTRAS DROGAS ANTIARRITMICAS, NO CLAS. EN OTRA PART</v>
          </cell>
          <cell r="C9717" t="str">
            <v>103</v>
          </cell>
        </row>
        <row r="9718">
          <cell r="A9718" t="str">
            <v>Y523</v>
          </cell>
          <cell r="B9718" t="str">
            <v>EFECTOS ADVERSOS DE VASODILATADORES CORONARIOS, NO CLASIF. EN OTRA PAR</v>
          </cell>
          <cell r="C9718" t="str">
            <v>103</v>
          </cell>
        </row>
        <row r="9719">
          <cell r="A9719" t="str">
            <v>Y524</v>
          </cell>
          <cell r="B9719" t="str">
            <v>EFECTOS ADVERSOS DE INHIBIDORES DE LA ENZIMA CONVERTIDORA DE ANGIOTENS</v>
          </cell>
          <cell r="C9719" t="str">
            <v>103</v>
          </cell>
        </row>
        <row r="9720">
          <cell r="A9720" t="str">
            <v>Y525</v>
          </cell>
          <cell r="B9720" t="str">
            <v>EFECTOS ADVERSOS DE OTRAS DROGAS ANTIHIPERTENSIVAS, NO CLAS. EN OTRA P</v>
          </cell>
          <cell r="C9720" t="str">
            <v>103</v>
          </cell>
        </row>
        <row r="9721">
          <cell r="A9721" t="str">
            <v>Y526</v>
          </cell>
          <cell r="B9721" t="str">
            <v>EFECTOS ADVERSOS DE DROGAS ANTIHIPERLIPIDEMICAS Y ANTIARTERIOSCLEROTIC</v>
          </cell>
          <cell r="C9721" t="str">
            <v>103</v>
          </cell>
        </row>
        <row r="9722">
          <cell r="A9722" t="str">
            <v>Y527</v>
          </cell>
          <cell r="B9722" t="str">
            <v>EFECTOS ADVERSOS DE VASODILATODORES PERIFERICOS</v>
          </cell>
          <cell r="C9722" t="str">
            <v>103</v>
          </cell>
        </row>
        <row r="9723">
          <cell r="A9723" t="str">
            <v>Y528</v>
          </cell>
          <cell r="B9723" t="str">
            <v>EFECTOS ADVERSOS DE DROGAS ANTIVARICOSAS, INCLUSIVE AGENTES ESCLEROSAN</v>
          </cell>
          <cell r="C9723" t="str">
            <v>103</v>
          </cell>
        </row>
        <row r="9724">
          <cell r="A9724" t="str">
            <v>Y529</v>
          </cell>
          <cell r="B9724" t="str">
            <v>EFECTOS ADVERSOS DE OTROS AGENTES QUE AFENTAN PRIMARIA/ EL SIST. CARDI</v>
          </cell>
          <cell r="C9724" t="str">
            <v>103</v>
          </cell>
        </row>
        <row r="9725">
          <cell r="A9725" t="str">
            <v>Y53</v>
          </cell>
          <cell r="B9725" t="str">
            <v>EFECTOS ADVERSOS DE AGENTES QUE AFECTAN PRIMARIA/ EL SIST. GASTROINTES</v>
          </cell>
          <cell r="C9725" t="str">
            <v>103</v>
          </cell>
        </row>
        <row r="9726">
          <cell r="A9726" t="str">
            <v>Y530</v>
          </cell>
          <cell r="B9726" t="str">
            <v>EFECTOS ADVERSOS DE AGENTES QUE AFECTAN PRIMARIA/ EL SIST. GASTROINTES</v>
          </cell>
          <cell r="C9726" t="str">
            <v>103</v>
          </cell>
        </row>
        <row r="9727">
          <cell r="A9727" t="str">
            <v>Y531</v>
          </cell>
          <cell r="B9727" t="str">
            <v>EFECTOS ADVERSOS DE OTRAS DROGAS ANTIACIDAS E INHIBIDORAS DE LA SECREC</v>
          </cell>
          <cell r="C9727" t="str">
            <v>103</v>
          </cell>
        </row>
        <row r="9728">
          <cell r="A9728" t="str">
            <v>Y532</v>
          </cell>
          <cell r="B9728" t="str">
            <v>EFECTOS ADVERSOS DE LA LAXANTES ESTIMULANTES</v>
          </cell>
          <cell r="C9728" t="str">
            <v>103</v>
          </cell>
        </row>
        <row r="9729">
          <cell r="A9729" t="str">
            <v>Y533</v>
          </cell>
          <cell r="B9729" t="str">
            <v>EFECTOS ADVERSOS DE LAXANTES SALINOS Y OSMOTICOS</v>
          </cell>
          <cell r="C9729" t="str">
            <v>103</v>
          </cell>
        </row>
        <row r="9730">
          <cell r="A9730" t="str">
            <v>Y534</v>
          </cell>
          <cell r="B9730" t="str">
            <v>EFECTOS ADVERSOS DE OTROS LAXANTES</v>
          </cell>
          <cell r="C9730" t="str">
            <v>103</v>
          </cell>
        </row>
        <row r="9731">
          <cell r="A9731" t="str">
            <v>Y535</v>
          </cell>
          <cell r="B9731" t="str">
            <v>EFECTOS ADVERSOS DE DIGESTIVOS</v>
          </cell>
          <cell r="C9731" t="str">
            <v>103</v>
          </cell>
        </row>
        <row r="9732">
          <cell r="A9732" t="str">
            <v>Y536</v>
          </cell>
          <cell r="B9732" t="str">
            <v>EFECTOS ADVERSOS DE DROGAS ANTIDIARREICAS</v>
          </cell>
          <cell r="C9732" t="str">
            <v>103</v>
          </cell>
        </row>
        <row r="9733">
          <cell r="A9733" t="str">
            <v>Y537</v>
          </cell>
          <cell r="B9733" t="str">
            <v>EFECTOS ADVERSOS DE EMETICOS</v>
          </cell>
          <cell r="C9733" t="str">
            <v>103</v>
          </cell>
        </row>
        <row r="9734">
          <cell r="A9734" t="str">
            <v>Y538</v>
          </cell>
          <cell r="B9734" t="str">
            <v>EFECTOS ADVERSOS DE OTROS AGENTES QUE AFECTAN PRIMARIA/ EL SIST. GASTR</v>
          </cell>
          <cell r="C9734" t="str">
            <v>103</v>
          </cell>
        </row>
        <row r="9735">
          <cell r="A9735" t="str">
            <v>Y539</v>
          </cell>
          <cell r="B9735" t="str">
            <v>EFECTOS ADVERSOS DE AGENTES QUE AFECTAN EL SIST. GASTROINT. NO ESPECIF</v>
          </cell>
          <cell r="C9735" t="str">
            <v>103</v>
          </cell>
        </row>
        <row r="9736">
          <cell r="A9736" t="str">
            <v>Y54</v>
          </cell>
          <cell r="B9736" t="str">
            <v>EFECTOS ADVERSOS DE AGENT. QUE AFECTAN EL EQUILIBRIO HIDRICO Y EL META</v>
          </cell>
          <cell r="C9736" t="str">
            <v>103</v>
          </cell>
        </row>
        <row r="9737">
          <cell r="A9737" t="str">
            <v>Y540</v>
          </cell>
          <cell r="B9737" t="str">
            <v>EFECTOS ADVERSOS DE MINERALOCORTICOIDES</v>
          </cell>
          <cell r="C9737" t="str">
            <v>103</v>
          </cell>
        </row>
        <row r="9738">
          <cell r="A9738" t="str">
            <v>Y541</v>
          </cell>
          <cell r="B9738" t="str">
            <v>EFECTOS ADVERSOS DE LOS BLOQUEADORES DE MINERALOCORTICOIDES (ANTAGONIS</v>
          </cell>
          <cell r="C9738" t="str">
            <v>103</v>
          </cell>
        </row>
        <row r="9739">
          <cell r="A9739" t="str">
            <v>Y542</v>
          </cell>
          <cell r="B9739" t="str">
            <v>EFECTOS ADVERSOS DE LOS INHIBIDORES DE LA ANHIDRASA CARBONICA</v>
          </cell>
          <cell r="C9739" t="str">
            <v>103</v>
          </cell>
        </row>
        <row r="9740">
          <cell r="A9740" t="str">
            <v>Y543</v>
          </cell>
          <cell r="B9740" t="str">
            <v>EFECTOS ADVERSOS DE LOS DERIVADOS DE LA BENZOTIADIAZINA</v>
          </cell>
          <cell r="C9740" t="str">
            <v>103</v>
          </cell>
        </row>
        <row r="9741">
          <cell r="A9741" t="str">
            <v>Y544</v>
          </cell>
          <cell r="B9741" t="str">
            <v>EFECTOS ADVERSOS DE DIURETICOS DE ASA ("HIGH-CEILING")</v>
          </cell>
          <cell r="C9741" t="str">
            <v>103</v>
          </cell>
        </row>
        <row r="9742">
          <cell r="A9742" t="str">
            <v>Y545</v>
          </cell>
          <cell r="B9742" t="str">
            <v>EFECTOS ADVERSOS DE OTROS DIURETICOS</v>
          </cell>
          <cell r="C9742" t="str">
            <v>103</v>
          </cell>
        </row>
        <row r="9743">
          <cell r="A9743" t="str">
            <v>Y546</v>
          </cell>
          <cell r="B9743" t="str">
            <v>EFECTOS ADVERSOS DE AGENTES ELECTROLITICOS, CALORICOS Y DEL EQUILIBRIO</v>
          </cell>
          <cell r="C9743" t="str">
            <v>103</v>
          </cell>
        </row>
        <row r="9744">
          <cell r="A9744" t="str">
            <v>Y547</v>
          </cell>
          <cell r="B9744" t="str">
            <v>EFECTOS ADVERSOS DE AGENTES QUE AFECTAN LA CALCIFICACION</v>
          </cell>
          <cell r="C9744" t="str">
            <v>103</v>
          </cell>
        </row>
        <row r="9745">
          <cell r="A9745" t="str">
            <v>Y548</v>
          </cell>
          <cell r="B9745" t="str">
            <v>EFECTOS ADVERSOS DE AGENTES QUE AFECTAN EL METABOLISMO DEL ACIDO URICO</v>
          </cell>
          <cell r="C9745" t="str">
            <v>103</v>
          </cell>
        </row>
        <row r="9746">
          <cell r="A9746" t="str">
            <v>Y549</v>
          </cell>
          <cell r="B9746" t="str">
            <v>EFECTOS ADVERSOS DE SALES MINERALES, NO CLASIFICADAS EN OTRA PARTE</v>
          </cell>
          <cell r="C9746" t="str">
            <v>103</v>
          </cell>
        </row>
        <row r="9747">
          <cell r="A9747" t="str">
            <v>Y55</v>
          </cell>
          <cell r="B9747" t="str">
            <v>EFECTOS ADVERSOS DE AGENTES QUE ACTUAN PRIMARIA/ SOBRE LOS MUSCULOS LI</v>
          </cell>
          <cell r="C9747" t="str">
            <v>103</v>
          </cell>
        </row>
        <row r="9748">
          <cell r="A9748" t="str">
            <v>Y550</v>
          </cell>
          <cell r="B9748" t="str">
            <v>EFECTOS ADVERSOS DE DROGAS OXITOCICAS</v>
          </cell>
          <cell r="C9748" t="str">
            <v>103</v>
          </cell>
        </row>
        <row r="9749">
          <cell r="A9749" t="str">
            <v>Y551</v>
          </cell>
          <cell r="B9749" t="str">
            <v>EFECTOS ADVERSOS DE RELAJANTES DE LOS MUSCULOS ESTRIADOS ( AGEN. BLO)</v>
          </cell>
          <cell r="C9749" t="str">
            <v>103</v>
          </cell>
        </row>
        <row r="9750">
          <cell r="A9750" t="str">
            <v>Y552</v>
          </cell>
          <cell r="B9750" t="str">
            <v>EFECTOS ADVERSOS DE OTROS AGEN. QUE ACTUAN PRIMARIA/ SOBRE LOS MUSCULO</v>
          </cell>
          <cell r="C9750" t="str">
            <v>103</v>
          </cell>
        </row>
        <row r="9751">
          <cell r="A9751" t="str">
            <v>Y553</v>
          </cell>
          <cell r="B9751" t="str">
            <v>EFECTOS ADVERSOS DE ANTITUSIGENOS</v>
          </cell>
          <cell r="C9751" t="str">
            <v>103</v>
          </cell>
        </row>
        <row r="9752">
          <cell r="A9752" t="str">
            <v>Y554</v>
          </cell>
          <cell r="B9752" t="str">
            <v>EFECTOS ADVERSOS DE EXPECTORANTES</v>
          </cell>
          <cell r="C9752" t="str">
            <v>103</v>
          </cell>
        </row>
        <row r="9753">
          <cell r="A9753" t="str">
            <v>Y555</v>
          </cell>
          <cell r="B9753" t="str">
            <v>EFECTOS ADVERSOS DE DROGAS CONTRA EL RESFRIADO COMUN</v>
          </cell>
          <cell r="C9753" t="str">
            <v>103</v>
          </cell>
        </row>
        <row r="9754">
          <cell r="A9754" t="str">
            <v>Y556</v>
          </cell>
          <cell r="B9754" t="str">
            <v>EFECTOS ADVERSOS DE ANTIASMATICO, NO CLASIFICADOS EN OTRA PARTE</v>
          </cell>
          <cell r="C9754" t="str">
            <v>103</v>
          </cell>
        </row>
        <row r="9755">
          <cell r="A9755" t="str">
            <v>Y557</v>
          </cell>
          <cell r="B9755" t="str">
            <v>EFECTOS ADVERSOS DE OTROS AGEN. QUE ACTUAN PRIMARIA/ SOBRE EL SIST. RE</v>
          </cell>
          <cell r="C9755" t="str">
            <v>103</v>
          </cell>
        </row>
        <row r="9756">
          <cell r="A9756" t="str">
            <v>Y56</v>
          </cell>
          <cell r="B9756" t="str">
            <v>EFECTOS ADVERSOS DE AGEN. TOPICOS QUE AFECTAN PRIMARIA/ LA PIEL Y LAS</v>
          </cell>
          <cell r="C9756" t="str">
            <v>103</v>
          </cell>
        </row>
        <row r="9757">
          <cell r="A9757" t="str">
            <v>Y560</v>
          </cell>
          <cell r="B9757" t="str">
            <v>EFECTOS ADVERSOS DE DROGAS ANTIMICOTICAS, ANTIINFECC. Y ANTIINFLM. DE</v>
          </cell>
          <cell r="C9757" t="str">
            <v>103</v>
          </cell>
        </row>
        <row r="9758">
          <cell r="A9758" t="str">
            <v>Y561</v>
          </cell>
          <cell r="B9758" t="str">
            <v>EFECTOS ADVERSOS DE ANTIPRURIGINOSOS</v>
          </cell>
          <cell r="C9758" t="str">
            <v>103</v>
          </cell>
        </row>
        <row r="9759">
          <cell r="A9759" t="str">
            <v>Y562</v>
          </cell>
          <cell r="B9759" t="str">
            <v>EFECTOS ADVERSOS DE ASTRINGENTES Y DETERGENTES LOCALES</v>
          </cell>
          <cell r="C9759" t="str">
            <v>103</v>
          </cell>
        </row>
        <row r="9760">
          <cell r="A9760" t="str">
            <v>Y563</v>
          </cell>
          <cell r="B9760" t="str">
            <v>EFECTOS ADVERSOS DE EMOLIENTES, DEMULCENTES Y PROTECTORES</v>
          </cell>
          <cell r="C9760" t="str">
            <v>103</v>
          </cell>
        </row>
        <row r="9761">
          <cell r="A9761" t="str">
            <v>Y564</v>
          </cell>
          <cell r="B9761" t="str">
            <v>EFECTOS ADVERSOS DE DROGAS Y PREPARADOS QUERATOLITICOS, QUEROTOPLASTIC</v>
          </cell>
          <cell r="C9761" t="str">
            <v>103</v>
          </cell>
        </row>
        <row r="9762">
          <cell r="A9762" t="str">
            <v>Y565</v>
          </cell>
          <cell r="B9762" t="str">
            <v>EFECTOS ADVERSOS DE DROGAS Y PREPARADOS OFTALMOLOGICOS</v>
          </cell>
          <cell r="C9762" t="str">
            <v>103</v>
          </cell>
        </row>
        <row r="9763">
          <cell r="A9763" t="str">
            <v>Y566</v>
          </cell>
          <cell r="B9763" t="str">
            <v>EFECTOS ADVERSOS DE DROGAS Y PREPARADOS OTORRINOLARINGOLOGICOS</v>
          </cell>
          <cell r="C9763" t="str">
            <v>103</v>
          </cell>
        </row>
        <row r="9764">
          <cell r="A9764" t="str">
            <v>Y567</v>
          </cell>
          <cell r="B9764" t="str">
            <v>EFECTOS ADVERSOS DE DROGAS DENTALES, DE APLICACION TOPICA</v>
          </cell>
          <cell r="C9764" t="str">
            <v>103</v>
          </cell>
        </row>
        <row r="9765">
          <cell r="A9765" t="str">
            <v>Y568</v>
          </cell>
          <cell r="B9765" t="str">
            <v>EFECTOS ADVERSOS DE OTROS AGENTES TOPICOS</v>
          </cell>
          <cell r="C9765" t="str">
            <v>103</v>
          </cell>
        </row>
        <row r="9766">
          <cell r="A9766" t="str">
            <v>Y569</v>
          </cell>
          <cell r="B9766" t="str">
            <v>EFECTOS ADVERSOS DE OTROS AGENTES TOPICOS NO ESPECIFICADOS</v>
          </cell>
          <cell r="C9766" t="str">
            <v>103</v>
          </cell>
        </row>
        <row r="9767">
          <cell r="A9767" t="str">
            <v>Y57</v>
          </cell>
          <cell r="B9767" t="str">
            <v>EFECTOS ADVERSOS DE OTRAS DROGAS Y MEDICAMENTOS, Y LOS NO ESPECIFICADO</v>
          </cell>
          <cell r="C9767" t="str">
            <v>103</v>
          </cell>
        </row>
        <row r="9768">
          <cell r="A9768" t="str">
            <v>Y570</v>
          </cell>
          <cell r="B9768" t="str">
            <v>EFECTOS ADVERSOS DE DEPRESORES DEL APETITO ( ANOREXICOS)</v>
          </cell>
          <cell r="C9768" t="str">
            <v>103</v>
          </cell>
        </row>
        <row r="9769">
          <cell r="A9769" t="str">
            <v>Y571</v>
          </cell>
          <cell r="B9769" t="str">
            <v>EFECTOS ADVERSOS DE DROGAS LIPOTROPICAS</v>
          </cell>
          <cell r="C9769" t="str">
            <v>103</v>
          </cell>
        </row>
        <row r="9770">
          <cell r="A9770" t="str">
            <v>Y572</v>
          </cell>
          <cell r="B9770" t="str">
            <v>EFECTOS ADVERSOS DE ANTIDOTOS Y AGENTES QUELANTES, NO CLASIF. EN OTRA</v>
          </cell>
          <cell r="C9770" t="str">
            <v>103</v>
          </cell>
        </row>
        <row r="9771">
          <cell r="A9771" t="str">
            <v>Y573</v>
          </cell>
          <cell r="B9771" t="str">
            <v>EFECTOS ADVERSOS DE DISUASIVOS DEL ALCOHOL</v>
          </cell>
          <cell r="C9771" t="str">
            <v>103</v>
          </cell>
        </row>
        <row r="9772">
          <cell r="A9772" t="str">
            <v>Y574</v>
          </cell>
          <cell r="B9772" t="str">
            <v>EFECTOS ADVERSOS DE EXCIPIENTES FARMACEUTICOS</v>
          </cell>
          <cell r="C9772" t="str">
            <v>103</v>
          </cell>
        </row>
        <row r="9773">
          <cell r="A9773" t="str">
            <v>Y575</v>
          </cell>
          <cell r="B9773" t="str">
            <v>EFECTOS ADVERSOS DE MEDIOS DE CONTRASTE PARA RAYOS X</v>
          </cell>
          <cell r="C9773" t="str">
            <v>103</v>
          </cell>
        </row>
        <row r="9774">
          <cell r="A9774" t="str">
            <v>Y576</v>
          </cell>
          <cell r="B9774" t="str">
            <v>EFECTOS ADVERSOS DE OTROS AGENTES DIGNOSTICOS</v>
          </cell>
          <cell r="C9774" t="str">
            <v>103</v>
          </cell>
        </row>
        <row r="9775">
          <cell r="A9775" t="str">
            <v>Y577</v>
          </cell>
          <cell r="B9775" t="str">
            <v>EFECTOS ADVERSOS DE VITAMINAS, NO CLASIFICADAS EN OTRA PARTE</v>
          </cell>
          <cell r="C9775" t="str">
            <v>103</v>
          </cell>
        </row>
        <row r="9776">
          <cell r="A9776" t="str">
            <v>Y578</v>
          </cell>
          <cell r="B9776" t="str">
            <v>EFECTOS ADVERSOS DE OTRAS DROGAS Y MEDICAMENTOS</v>
          </cell>
          <cell r="C9776" t="str">
            <v>103</v>
          </cell>
        </row>
        <row r="9777">
          <cell r="A9777" t="str">
            <v>Y579</v>
          </cell>
          <cell r="B9777" t="str">
            <v>EFECTOS ADVERSOS DE DROGAS O MEDICAMENTOS NO ESPECIFICADOS</v>
          </cell>
          <cell r="C9777" t="str">
            <v>103</v>
          </cell>
        </row>
        <row r="9778">
          <cell r="A9778" t="str">
            <v>Y58</v>
          </cell>
          <cell r="B9778" t="str">
            <v>EFECTOS ADVERSOS DE VACUNAS BACTERIANAS</v>
          </cell>
          <cell r="C9778" t="str">
            <v>103</v>
          </cell>
        </row>
        <row r="9779">
          <cell r="A9779" t="str">
            <v>Y580</v>
          </cell>
          <cell r="B9779" t="str">
            <v>EFECTOS ADVERSOS DE LA VACUNA BCG</v>
          </cell>
          <cell r="C9779" t="str">
            <v>103</v>
          </cell>
        </row>
        <row r="9780">
          <cell r="A9780" t="str">
            <v>Y581</v>
          </cell>
          <cell r="B9780" t="str">
            <v>EFECTOS ADVERSOS DE LA VACUNA TIFOIDEA Y PARATIFOIDEA</v>
          </cell>
          <cell r="C9780" t="str">
            <v>103</v>
          </cell>
        </row>
        <row r="9781">
          <cell r="A9781" t="str">
            <v>Y582</v>
          </cell>
          <cell r="B9781" t="str">
            <v>EFECTOS ADVERSOS DE LA VACUNA CONTRA EL COLERA</v>
          </cell>
          <cell r="C9781" t="str">
            <v>103</v>
          </cell>
        </row>
        <row r="9782">
          <cell r="A9782" t="str">
            <v>Y583</v>
          </cell>
          <cell r="B9782" t="str">
            <v>EFECTOS ADVERSOS DE LA VACUNA CONTRA LA PESTE</v>
          </cell>
          <cell r="C9782" t="str">
            <v>103</v>
          </cell>
        </row>
        <row r="9783">
          <cell r="A9783" t="str">
            <v>Y584</v>
          </cell>
          <cell r="B9783" t="str">
            <v>EFECTOS ADVERSOS DE LA VACUNA EL TETANOS</v>
          </cell>
          <cell r="C9783" t="str">
            <v>103</v>
          </cell>
        </row>
        <row r="9784">
          <cell r="A9784" t="str">
            <v>Y585</v>
          </cell>
          <cell r="B9784" t="str">
            <v>EFECTOS ADVERSOS DE LA VACUNA CONTRA LA DIFTERIA</v>
          </cell>
          <cell r="C9784" t="str">
            <v>103</v>
          </cell>
        </row>
        <row r="9785">
          <cell r="A9785" t="str">
            <v>Y586</v>
          </cell>
          <cell r="B9785" t="str">
            <v>EFECTOS ADVERSOS DE LA VACUNA CONTRA LA TOS FERINA INCLUSIVE COMBINACI</v>
          </cell>
          <cell r="C9785" t="str">
            <v>103</v>
          </cell>
        </row>
        <row r="9786">
          <cell r="A9786" t="str">
            <v>Y588</v>
          </cell>
          <cell r="B9786" t="str">
            <v>EFECTOS ADVERSOS DE VACUNA BACTERIANA MIXTA, EXCEPTO COMBINAC. CON UN</v>
          </cell>
          <cell r="C9786" t="str">
            <v>103</v>
          </cell>
        </row>
        <row r="9787">
          <cell r="A9787" t="str">
            <v>Y589</v>
          </cell>
          <cell r="B9787" t="str">
            <v>EFECTOS ADVERSOS DE OTRAS VACUNAS BACTERIANAS, Y LAS NO ESPECIFICADAS</v>
          </cell>
          <cell r="C9787" t="str">
            <v>103</v>
          </cell>
        </row>
        <row r="9788">
          <cell r="A9788" t="str">
            <v>Y59</v>
          </cell>
          <cell r="B9788" t="str">
            <v>EFECTOS ADVERSOS DE OTRAS VACUNAS Y SUSTANCIAS BIOLOGICAS, Y LAS NO ES</v>
          </cell>
          <cell r="C9788" t="str">
            <v>103</v>
          </cell>
        </row>
        <row r="9789">
          <cell r="A9789" t="str">
            <v>Y590</v>
          </cell>
          <cell r="B9789" t="str">
            <v>EFECTOS ADVERSOS DE VACUNAS VIRALES</v>
          </cell>
          <cell r="C9789" t="str">
            <v>103</v>
          </cell>
        </row>
        <row r="9790">
          <cell r="A9790" t="str">
            <v>Y591</v>
          </cell>
          <cell r="B9790" t="str">
            <v>EFECTOS ADVERSOS DE VACUNAS CONTRA RICKETTSIAS</v>
          </cell>
          <cell r="C9790" t="str">
            <v>103</v>
          </cell>
        </row>
        <row r="9791">
          <cell r="A9791" t="str">
            <v>Y592</v>
          </cell>
          <cell r="B9791" t="str">
            <v>EFECTOS ADVERSOS DE VACUNAS ANTIPROTOZOARIAS</v>
          </cell>
          <cell r="C9791" t="str">
            <v>103</v>
          </cell>
        </row>
        <row r="9792">
          <cell r="A9792" t="str">
            <v>Y593</v>
          </cell>
          <cell r="B9792" t="str">
            <v>EFECTOS ADVERSOS DE LA INMUNOGLOBULINA</v>
          </cell>
          <cell r="C9792" t="str">
            <v>103</v>
          </cell>
        </row>
        <row r="9793">
          <cell r="A9793" t="str">
            <v>Y598</v>
          </cell>
          <cell r="B9793" t="str">
            <v>EFECTOS ADVERSOS DE OTRAS VACUNAS Y SUSTANCIAS BIOLOGICAS ESPECIFICADA</v>
          </cell>
          <cell r="C9793" t="str">
            <v>103</v>
          </cell>
        </row>
        <row r="9794">
          <cell r="A9794" t="str">
            <v>Y599</v>
          </cell>
          <cell r="B9794" t="str">
            <v>EFECTOS ADVERSOS DE VACUNAS O SUSTANCIAS BIOLOGICAS NO ESPECIFICADAS</v>
          </cell>
          <cell r="C9794" t="str">
            <v>103</v>
          </cell>
        </row>
        <row r="9795">
          <cell r="A9795" t="str">
            <v>Y60</v>
          </cell>
          <cell r="B9795" t="str">
            <v>CORTE, PUNCION, PERFORACION O HEMORRAGIA NO INTENC. DURANTE LA ATENCIO</v>
          </cell>
          <cell r="C9795" t="str">
            <v>103</v>
          </cell>
        </row>
        <row r="9796">
          <cell r="A9796" t="str">
            <v>Y600</v>
          </cell>
          <cell r="B9796" t="str">
            <v>INCIDENTE DURANTE OPERACION QUIRURGICA</v>
          </cell>
          <cell r="C9796" t="str">
            <v>103</v>
          </cell>
        </row>
        <row r="9797">
          <cell r="A9797" t="str">
            <v>Y601</v>
          </cell>
          <cell r="B9797" t="str">
            <v>INCIDENTE DURANTE INFUSION O TRANSFUSION</v>
          </cell>
          <cell r="C9797" t="str">
            <v>103</v>
          </cell>
        </row>
        <row r="9798">
          <cell r="A9798" t="str">
            <v>Y602</v>
          </cell>
          <cell r="B9798" t="str">
            <v>INCIDENTE DURANTE DIALISIS RENAL U OTRA PERFUSION</v>
          </cell>
          <cell r="C9798" t="str">
            <v>103</v>
          </cell>
        </row>
        <row r="9799">
          <cell r="A9799" t="str">
            <v>Y603</v>
          </cell>
          <cell r="B9799" t="str">
            <v>INCIDENTE DURANTE INYECCION O INMUNIZACION</v>
          </cell>
          <cell r="C9799" t="str">
            <v>103</v>
          </cell>
        </row>
        <row r="9800">
          <cell r="A9800" t="str">
            <v>Y604</v>
          </cell>
          <cell r="B9800" t="str">
            <v>INCIDENTE DURANTE EXAMEN ENDOSCOPICO</v>
          </cell>
          <cell r="C9800" t="str">
            <v>103</v>
          </cell>
        </row>
        <row r="9801">
          <cell r="A9801" t="str">
            <v>Y605</v>
          </cell>
          <cell r="B9801" t="str">
            <v>INCIDENTE DURANTE CATETERIZACION CARDIACA</v>
          </cell>
          <cell r="C9801" t="str">
            <v>103</v>
          </cell>
        </row>
        <row r="9802">
          <cell r="A9802" t="str">
            <v>Y606</v>
          </cell>
          <cell r="B9802" t="str">
            <v>INCIDENTE DURANTE ASPIRACION, PUNCION Y OTRA CATETERIZACION</v>
          </cell>
          <cell r="C9802" t="str">
            <v>103</v>
          </cell>
        </row>
        <row r="9803">
          <cell r="A9803" t="str">
            <v>Y607</v>
          </cell>
          <cell r="B9803" t="str">
            <v>INCIDENTE DURANTE ADMINISTRACION DE ENEMA</v>
          </cell>
          <cell r="C9803" t="str">
            <v>103</v>
          </cell>
        </row>
        <row r="9804">
          <cell r="A9804" t="str">
            <v>Y608</v>
          </cell>
          <cell r="B9804" t="str">
            <v>INCIDENTE DURANTE OTRAS ATENCIONES MEDICAS Y QUIRURGICAS</v>
          </cell>
          <cell r="C9804" t="str">
            <v>103</v>
          </cell>
        </row>
        <row r="9805">
          <cell r="A9805" t="str">
            <v>Y609</v>
          </cell>
          <cell r="B9805" t="str">
            <v>INCIDENTE DURANTE ATENCION MEDICA Y QUIRURGICA NO ESPECIFICADA</v>
          </cell>
          <cell r="C9805" t="str">
            <v>103</v>
          </cell>
        </row>
        <row r="9806">
          <cell r="A9806" t="str">
            <v>Y61</v>
          </cell>
          <cell r="B9806" t="str">
            <v>OBJETO EXTRAÑO DEJADO ACCIDENTAL/ EN EL CUERPO DURANTE LA ATENCION MED</v>
          </cell>
          <cell r="C9806" t="str">
            <v>103</v>
          </cell>
        </row>
        <row r="9807">
          <cell r="A9807" t="str">
            <v>Y610</v>
          </cell>
          <cell r="B9807" t="str">
            <v>OBJETO EXTRAÑO DEJADO ACCIDENTAL/ EN LE CUERPO DURANTE OPER. QUIRURGIC</v>
          </cell>
          <cell r="C9807" t="str">
            <v>103</v>
          </cell>
        </row>
        <row r="9808">
          <cell r="A9808" t="str">
            <v>Y611</v>
          </cell>
          <cell r="B9808" t="str">
            <v>OBJETO EXT. DEJADO ACCIDENT. EN EL CUEPO DURANTE INFUSION O TRANSFUSIO</v>
          </cell>
          <cell r="C9808" t="str">
            <v>103</v>
          </cell>
        </row>
        <row r="9809">
          <cell r="A9809" t="str">
            <v>Y612</v>
          </cell>
          <cell r="B9809" t="str">
            <v>OBJETO EXT. DEJADO ACCIDENT. EN EL CUERPO DURANTE DIALISIS RENAL U OTR</v>
          </cell>
          <cell r="C9809" t="str">
            <v>103</v>
          </cell>
        </row>
        <row r="9810">
          <cell r="A9810" t="str">
            <v>Y613</v>
          </cell>
          <cell r="B9810" t="str">
            <v>OBJETO EXT. DEJADO ACCIDENT. EN LE CUERPO DURANTE INYECC. O INMUNIZAC</v>
          </cell>
          <cell r="C9810" t="str">
            <v>103</v>
          </cell>
        </row>
        <row r="9811">
          <cell r="A9811" t="str">
            <v>Y614</v>
          </cell>
          <cell r="B9811" t="str">
            <v>OBJETO EXT. DEJADO ACCIDENT. EN LE CUERPO DURANTE EXAMEN ENDOSCOPICO</v>
          </cell>
          <cell r="C9811" t="str">
            <v>103</v>
          </cell>
        </row>
        <row r="9812">
          <cell r="A9812" t="str">
            <v>Y615</v>
          </cell>
          <cell r="B9812" t="str">
            <v>OBJETO EXT. DEJADO ACCIDENT. EN EL CUERPO DURANTE CATETERIZACION CARDI</v>
          </cell>
          <cell r="C9812" t="str">
            <v>103</v>
          </cell>
        </row>
        <row r="9813">
          <cell r="A9813" t="str">
            <v>Y616</v>
          </cell>
          <cell r="B9813" t="str">
            <v>OBJETO EXT. DEJADO ACCIDENT. EN EL CUERPO DURANTE ASPIRACION, PUNCION</v>
          </cell>
          <cell r="C9813" t="str">
            <v>103</v>
          </cell>
        </row>
        <row r="9814">
          <cell r="A9814" t="str">
            <v>Y617</v>
          </cell>
          <cell r="B9814" t="str">
            <v>OBJETO EXT. DEJADO ACCIDENT. EN EL CUERPO DURANTE REMOCION DE CATETER</v>
          </cell>
          <cell r="C9814" t="str">
            <v>103</v>
          </cell>
        </row>
        <row r="9815">
          <cell r="A9815" t="str">
            <v>Y618</v>
          </cell>
          <cell r="B9815" t="str">
            <v>OBJETO EXT. DEJADO ACCIDENT. EN LE CUERPO DURANTE OTRAS ATENCIONES MED</v>
          </cell>
          <cell r="C9815" t="str">
            <v>103</v>
          </cell>
        </row>
        <row r="9816">
          <cell r="A9816" t="str">
            <v>Y619</v>
          </cell>
          <cell r="B9816" t="str">
            <v>OBJETO EXT. DEJADO ACCIDENT. EN EL CUERPO DURANTE ATENC. MED. Y QUIR.</v>
          </cell>
          <cell r="C9816" t="str">
            <v>103</v>
          </cell>
        </row>
        <row r="9817">
          <cell r="A9817" t="str">
            <v>Y62</v>
          </cell>
          <cell r="B9817" t="str">
            <v>FALLAS EN LA ESTERILIZACION DURANTE LA ATENCION MEDICA Y QUIRURGICA</v>
          </cell>
          <cell r="C9817" t="str">
            <v>103</v>
          </cell>
        </row>
        <row r="9818">
          <cell r="A9818" t="str">
            <v>Y620</v>
          </cell>
          <cell r="B9818" t="str">
            <v>FALLAS EN LA ESTERILIZACION DURANTE OPERACION QUIRURGICA</v>
          </cell>
          <cell r="C9818" t="str">
            <v>103</v>
          </cell>
        </row>
        <row r="9819">
          <cell r="A9819" t="str">
            <v>Y621</v>
          </cell>
          <cell r="B9819" t="str">
            <v>FALLAS EN LA ESTERILIZACION DURANTE INFUNSION O TRANSFUNSION</v>
          </cell>
          <cell r="C9819" t="str">
            <v>103</v>
          </cell>
        </row>
        <row r="9820">
          <cell r="A9820" t="str">
            <v>Y622</v>
          </cell>
          <cell r="B9820" t="str">
            <v>FALLAS EN LA ESTERILIZACION DURANTE DIALISIS RENAL U OTRA PERFUSION</v>
          </cell>
          <cell r="C9820" t="str">
            <v>103</v>
          </cell>
        </row>
        <row r="9821">
          <cell r="A9821" t="str">
            <v>Y623</v>
          </cell>
          <cell r="B9821" t="str">
            <v>FALLAS EN LA ESTERILIZACION DURANTE INYECCION O INMUNIZACION</v>
          </cell>
          <cell r="C9821" t="str">
            <v>103</v>
          </cell>
        </row>
        <row r="9822">
          <cell r="A9822" t="str">
            <v>Y624</v>
          </cell>
          <cell r="B9822" t="str">
            <v>FALLAS EN LA ESTERILIZACION DURANTE EXAMEN ENDOSCOPICO</v>
          </cell>
          <cell r="C9822" t="str">
            <v>103</v>
          </cell>
        </row>
        <row r="9823">
          <cell r="A9823" t="str">
            <v>Y625</v>
          </cell>
          <cell r="B9823" t="str">
            <v>FALLAS EN LA ESTERILIZACION DURANTE CATETERIZACION CARDIACA</v>
          </cell>
          <cell r="C9823" t="str">
            <v>103</v>
          </cell>
        </row>
        <row r="9824">
          <cell r="A9824" t="str">
            <v>Y626</v>
          </cell>
          <cell r="B9824" t="str">
            <v>FALLAS EN LA ESTERILIZACION DURANTE ASPIRACION, PUNCION Y OTRAS CATETE</v>
          </cell>
          <cell r="C9824" t="str">
            <v>103</v>
          </cell>
        </row>
        <row r="9825">
          <cell r="A9825" t="str">
            <v>Y628</v>
          </cell>
          <cell r="B9825" t="str">
            <v>FALLAS EN LA ESTERILIZACION DURANTE OTRAS ATENCIONES MEDICAS Y QUIRURG</v>
          </cell>
          <cell r="C9825" t="str">
            <v>103</v>
          </cell>
        </row>
        <row r="9826">
          <cell r="A9826" t="str">
            <v>Y629</v>
          </cell>
          <cell r="B9826" t="str">
            <v>FALLAS EN LA ESTERILIZACION DURANTE ATENCION MEDICA Y QUIRURG. NO ESPE</v>
          </cell>
          <cell r="C9826" t="str">
            <v>103</v>
          </cell>
        </row>
        <row r="9827">
          <cell r="A9827" t="str">
            <v>Y63</v>
          </cell>
          <cell r="B9827" t="str">
            <v>FALLA EN LA DOSIFICACION DURANTE LA ATENCION MEDICA Y QUIRURGICA</v>
          </cell>
          <cell r="C9827" t="str">
            <v>103</v>
          </cell>
        </row>
        <row r="9828">
          <cell r="A9828" t="str">
            <v>Y630</v>
          </cell>
          <cell r="B9828" t="str">
            <v>EXCESIVA CANTIDAD DE SANGRE U OTRO LIQUIDO ADMINST. DURANTE UNA INFUSI</v>
          </cell>
          <cell r="C9828" t="str">
            <v>103</v>
          </cell>
        </row>
        <row r="9829">
          <cell r="A9829" t="str">
            <v>Y631</v>
          </cell>
          <cell r="B9829" t="str">
            <v>DILUCION INCORRECTA DE LIQUIDO DURANTE UNA INFUSION</v>
          </cell>
          <cell r="C9829" t="str">
            <v>103</v>
          </cell>
        </row>
        <row r="9830">
          <cell r="A9830" t="str">
            <v>Y632</v>
          </cell>
          <cell r="B9830" t="str">
            <v>SOBREDOSIS DE RADIACION ADMINISTRADA DURANTE TERAPIA</v>
          </cell>
          <cell r="C9830" t="str">
            <v>103</v>
          </cell>
        </row>
        <row r="9831">
          <cell r="A9831" t="str">
            <v>Y633</v>
          </cell>
          <cell r="B9831" t="str">
            <v>EXPOSICION INADVERTIDA DEL PACIENTE A RADIACION DURANTE LA ATENC. MEDI</v>
          </cell>
          <cell r="C9831" t="str">
            <v>103</v>
          </cell>
        </row>
        <row r="9832">
          <cell r="A9832" t="str">
            <v>Y634</v>
          </cell>
          <cell r="B9832" t="str">
            <v>FALLA EN LA DOSIFICACION EN ELETROCHOQUE O CHOQUE INSULINICO</v>
          </cell>
          <cell r="C9832" t="str">
            <v>103</v>
          </cell>
        </row>
        <row r="9833">
          <cell r="A9833" t="str">
            <v>Y635</v>
          </cell>
          <cell r="B9833" t="str">
            <v>FALLA EN EL CONTROL DE LA TEMPERATURA, EN TAPONAMIENTOS Y APLIC. LOCAL</v>
          </cell>
          <cell r="C9833" t="str">
            <v>103</v>
          </cell>
        </row>
        <row r="9834">
          <cell r="A9834" t="str">
            <v>Y636</v>
          </cell>
          <cell r="B9834" t="str">
            <v>NO ADMINISTRACION DE DROGAS, MEDICAMENTOS O SUSTANCIAS BIOLOG. NECESAR</v>
          </cell>
          <cell r="C9834" t="str">
            <v>103</v>
          </cell>
        </row>
        <row r="9835">
          <cell r="A9835" t="str">
            <v>Y638</v>
          </cell>
          <cell r="B9835" t="str">
            <v>FALLA EN LA DOSIFICACION DURANTE OTRAS ATENCIONES MEDICAS Y QUIRURGICA</v>
          </cell>
          <cell r="C9835" t="str">
            <v>103</v>
          </cell>
        </row>
        <row r="9836">
          <cell r="A9836" t="str">
            <v>Y639</v>
          </cell>
          <cell r="B9836" t="str">
            <v>FALLA EN LA DOSIFICACION DURANTE ATENCION MEDICA Y QUIRURG. NO ESPECIF</v>
          </cell>
          <cell r="C9836" t="str">
            <v>103</v>
          </cell>
        </row>
        <row r="9837">
          <cell r="A9837" t="str">
            <v>Y64</v>
          </cell>
          <cell r="B9837" t="str">
            <v>MEDICAMENTOS O SUSTANCIAS BIOLOGICAS CONTAMINADOS</v>
          </cell>
          <cell r="C9837" t="str">
            <v>103</v>
          </cell>
        </row>
        <row r="9838">
          <cell r="A9838" t="str">
            <v>Y640</v>
          </cell>
          <cell r="B9838" t="str">
            <v>MEDICAMENTOS O SUSTANCIAS BIOLOGICAS CONTAMINADO EN INFIS. O TRANSF</v>
          </cell>
          <cell r="C9838" t="str">
            <v>103</v>
          </cell>
        </row>
        <row r="9839">
          <cell r="A9839" t="str">
            <v>Y641</v>
          </cell>
          <cell r="B9839" t="str">
            <v>MEDICAMENTOS O SUSTANCIAS BIOLOG. CONTAMINADO, INYECT. O USADO PARA IN</v>
          </cell>
          <cell r="C9839" t="str">
            <v>103</v>
          </cell>
        </row>
        <row r="9840">
          <cell r="A9840" t="str">
            <v>Y648</v>
          </cell>
          <cell r="B9840" t="str">
            <v>MEDICAMENTO O SUSTANCIA BIOLOG. CONTAM. ADMINIST. POR OTROS MEDIOS</v>
          </cell>
          <cell r="C9840" t="str">
            <v>103</v>
          </cell>
        </row>
        <row r="9841">
          <cell r="A9841" t="str">
            <v>Y649</v>
          </cell>
          <cell r="B9841" t="str">
            <v>MEDICAMENTO O SUSTANCIAS BILOG. CONTAM. ADMINIST. POR MEDIOS NO ESPECI</v>
          </cell>
          <cell r="C9841" t="str">
            <v>103</v>
          </cell>
        </row>
        <row r="9842">
          <cell r="A9842" t="str">
            <v>Y65</v>
          </cell>
          <cell r="B9842" t="str">
            <v>OTROS INCIDENTES DURANTE LA ATENCION MEDICA Y QUIRURGICA</v>
          </cell>
          <cell r="C9842" t="str">
            <v>103</v>
          </cell>
        </row>
        <row r="9843">
          <cell r="A9843" t="str">
            <v>Y650</v>
          </cell>
          <cell r="B9843" t="str">
            <v>SANGRE INCOMPATIBLE USADA EN TRANSFUSION</v>
          </cell>
          <cell r="C9843" t="str">
            <v>103</v>
          </cell>
        </row>
        <row r="9844">
          <cell r="A9844" t="str">
            <v>Y651</v>
          </cell>
          <cell r="B9844" t="str">
            <v>LIQUIDO ERRONEO USADO EN INFUSION</v>
          </cell>
          <cell r="C9844" t="str">
            <v>103</v>
          </cell>
        </row>
        <row r="9845">
          <cell r="A9845" t="str">
            <v>Y652</v>
          </cell>
          <cell r="B9845" t="str">
            <v>FALLA EN LA SUTURA O LIGADURA DURANTE OPERACION QUIRURGICA</v>
          </cell>
          <cell r="C9845" t="str">
            <v>103</v>
          </cell>
        </row>
        <row r="9846">
          <cell r="A9846" t="str">
            <v>Y653</v>
          </cell>
          <cell r="B9846" t="str">
            <v>TUBO ENDOTRAQUEAL COLOCADO ERRONEA/ DURANTE PROCED. ANESTESICO</v>
          </cell>
          <cell r="C9846" t="str">
            <v>103</v>
          </cell>
        </row>
        <row r="9847">
          <cell r="A9847" t="str">
            <v>Y654</v>
          </cell>
          <cell r="B9847" t="str">
            <v>FALLA EN LA INTRODUCCION O REMOCION DE OTRO TUBO O INSTRUMENTO</v>
          </cell>
          <cell r="C9847" t="str">
            <v>103</v>
          </cell>
        </row>
        <row r="9848">
          <cell r="A9848" t="str">
            <v>Y655</v>
          </cell>
          <cell r="B9848" t="str">
            <v>REALIZACION DE UNA OPERACION INADECUADA</v>
          </cell>
          <cell r="C9848" t="str">
            <v>103</v>
          </cell>
        </row>
        <row r="9849">
          <cell r="A9849" t="str">
            <v>Y658</v>
          </cell>
          <cell r="B9849" t="str">
            <v>OTROS INCIDENTES ESPECIFICADOS DURANTE LA ATENC. MEDICA Y QUIRURGICA</v>
          </cell>
          <cell r="C9849" t="str">
            <v>103</v>
          </cell>
        </row>
        <row r="9850">
          <cell r="A9850" t="str">
            <v>Y66</v>
          </cell>
          <cell r="B9850" t="str">
            <v>NO ADMINISTRACION DE LA ATENCION MEDICA Y QUIRURGICA</v>
          </cell>
          <cell r="C9850" t="str">
            <v>103</v>
          </cell>
        </row>
        <row r="9851">
          <cell r="A9851" t="str">
            <v>Y69</v>
          </cell>
          <cell r="B9851" t="str">
            <v>INCIDENTES NO ESPECIFICADOS DURANTE LA ATENCION MEDICA Y QUIRURGICA</v>
          </cell>
          <cell r="C9851" t="str">
            <v>103</v>
          </cell>
        </row>
        <row r="9852">
          <cell r="A9852" t="str">
            <v>Y70</v>
          </cell>
          <cell r="B9852" t="str">
            <v>DISPOSITIVOS DE ANESTESIOLOGIA CON INCIDENTES ADVERSOS</v>
          </cell>
          <cell r="C9852" t="str">
            <v>103</v>
          </cell>
        </row>
        <row r="9853">
          <cell r="A9853" t="str">
            <v>Y71</v>
          </cell>
          <cell r="B9853" t="str">
            <v>DISPOSITIVOS CARDIOVASCULARES ASOCIADOS CON INCIDENTES ADVERSOS</v>
          </cell>
          <cell r="C9853" t="str">
            <v>103</v>
          </cell>
        </row>
        <row r="9854">
          <cell r="A9854" t="str">
            <v>Y72</v>
          </cell>
          <cell r="B9854" t="str">
            <v>DISPOSITIVOS OTORRINOLARINGOLOGICOS ASOCIADOS CON INCIDENT. ADVERSOS</v>
          </cell>
          <cell r="C9854" t="str">
            <v>103</v>
          </cell>
        </row>
        <row r="9855">
          <cell r="A9855" t="str">
            <v>Y73</v>
          </cell>
          <cell r="B9855" t="str">
            <v>DSIPOSITIVOS DE GASTROENTEROLOGIA Y UROLOGIA ASOCIADOS CON INCID. ADVE</v>
          </cell>
          <cell r="C9855" t="str">
            <v>103</v>
          </cell>
        </row>
        <row r="9856">
          <cell r="A9856" t="str">
            <v>Y74</v>
          </cell>
          <cell r="B9856" t="str">
            <v>DISPOSIT. PARA USO HOPITAL. GENERAL Y PERSONAL ASOCIADOS CON INCID. AD</v>
          </cell>
          <cell r="C9856" t="str">
            <v>103</v>
          </cell>
        </row>
        <row r="9857">
          <cell r="A9857" t="str">
            <v>Y75</v>
          </cell>
          <cell r="B9857" t="str">
            <v>DISPOSIT. NEUROLOGICOS ASOCIADOS CON INCIDENTES ADVERSOS</v>
          </cell>
          <cell r="C9857" t="str">
            <v>103</v>
          </cell>
        </row>
        <row r="9858">
          <cell r="A9858" t="str">
            <v>Y76</v>
          </cell>
          <cell r="B9858" t="str">
            <v>DSIPOSIT. GINECOLOGICOS Y OBSTETRICOS ASOCIADOS CON INCID. ADVERSOS</v>
          </cell>
          <cell r="C9858" t="str">
            <v>103</v>
          </cell>
        </row>
        <row r="9859">
          <cell r="A9859" t="str">
            <v>Y77</v>
          </cell>
          <cell r="B9859" t="str">
            <v>DISPOSITIVOS OFTALMICOS ASOCIADOS CON INCIDENTE ADVERSOS</v>
          </cell>
          <cell r="C9859" t="str">
            <v>103</v>
          </cell>
        </row>
        <row r="9860">
          <cell r="A9860" t="str">
            <v>Y78</v>
          </cell>
          <cell r="B9860" t="str">
            <v>APARATOS RADIOLOGICOS ASOCIADOS CON INCIDENTES ADVERSOS</v>
          </cell>
          <cell r="C9860" t="str">
            <v>103</v>
          </cell>
        </row>
        <row r="9861">
          <cell r="A9861" t="str">
            <v>Y79</v>
          </cell>
          <cell r="B9861" t="str">
            <v>DISPOSITIVOS ORTOPEDICOS ASOCIADOS CON INCIDENTES ADVERSOS</v>
          </cell>
          <cell r="C9861" t="str">
            <v>103</v>
          </cell>
        </row>
        <row r="9862">
          <cell r="A9862" t="str">
            <v>Y80</v>
          </cell>
          <cell r="B9862" t="str">
            <v>APARATOS DE MEDICINA FISICA ASOCIADOS CON INCIDENTES ADVERSOS</v>
          </cell>
          <cell r="C9862" t="str">
            <v>103</v>
          </cell>
        </row>
        <row r="9863">
          <cell r="A9863" t="str">
            <v>Y81</v>
          </cell>
          <cell r="B9863" t="str">
            <v>DISPOSITIVOS DE CIRUGIA GENERAL Y PLASTICA ASOCIADOS CON INCID. ADVERS</v>
          </cell>
          <cell r="C9863" t="str">
            <v>103</v>
          </cell>
        </row>
        <row r="9864">
          <cell r="A9864" t="str">
            <v>Y82</v>
          </cell>
          <cell r="B9864" t="str">
            <v>OTROS DISPOSITIVOS MEDICOS, Y LOS NO ESPECIF. ASOCIADOS CON INCID. ADV</v>
          </cell>
          <cell r="C9864" t="str">
            <v>103</v>
          </cell>
        </row>
        <row r="9865">
          <cell r="A9865" t="str">
            <v>Y83</v>
          </cell>
          <cell r="B9865" t="str">
            <v>CIRUGIA Y OTROS PROCED. QUIRUG. COMO LA CAUSA DE REACC. ANORMAL DEL PT</v>
          </cell>
          <cell r="C9865" t="str">
            <v>103</v>
          </cell>
        </row>
        <row r="9866">
          <cell r="A9866" t="str">
            <v>Y830</v>
          </cell>
          <cell r="B9866" t="str">
            <v>OPERACION QUIRURGICA CON TRASPLANTE DE UN ORGANO COMPLETO</v>
          </cell>
          <cell r="C9866" t="str">
            <v>103</v>
          </cell>
        </row>
        <row r="9867">
          <cell r="A9867" t="str">
            <v>Y831</v>
          </cell>
          <cell r="B9867" t="str">
            <v>OPERACION QUIRURGICA CON IMPLANTE DE UN DISPOSITIVO ARTIFICIAL INTERNO</v>
          </cell>
          <cell r="C9867" t="str">
            <v>103</v>
          </cell>
        </row>
        <row r="9868">
          <cell r="A9868" t="str">
            <v>Y832</v>
          </cell>
          <cell r="B9868" t="str">
            <v>OPERACION QUIRURGICA CON ANASTOMOSIS, DERIVACION O INJERTO</v>
          </cell>
          <cell r="C9868" t="str">
            <v>103</v>
          </cell>
        </row>
        <row r="9869">
          <cell r="A9869" t="str">
            <v>Y833</v>
          </cell>
          <cell r="B9869" t="str">
            <v>OPERACION QUIRURGICA CON FORMACION DE ESTOMA EXTERNO</v>
          </cell>
          <cell r="C9869" t="str">
            <v>103</v>
          </cell>
        </row>
        <row r="9870">
          <cell r="A9870" t="str">
            <v>Y834</v>
          </cell>
          <cell r="B9870" t="str">
            <v>OTRA CIRUGIA RECONSTRUCTIVA</v>
          </cell>
          <cell r="C9870" t="str">
            <v>103</v>
          </cell>
        </row>
        <row r="9871">
          <cell r="A9871" t="str">
            <v>Y835</v>
          </cell>
          <cell r="B9871" t="str">
            <v>AMPUTACION DE MIEMBRO(S)</v>
          </cell>
          <cell r="C9871" t="str">
            <v>103</v>
          </cell>
        </row>
        <row r="9872">
          <cell r="A9872" t="str">
            <v>Y836</v>
          </cell>
          <cell r="B9872" t="str">
            <v>REMOCION DE OTRO ORGANO (PARCIAL) (TOTAL)</v>
          </cell>
          <cell r="C9872" t="str">
            <v>103</v>
          </cell>
        </row>
        <row r="9873">
          <cell r="A9873" t="str">
            <v>Y838</v>
          </cell>
          <cell r="B9873" t="str">
            <v>OTROS PROCEDIMIENTOS QUIRURGICOS</v>
          </cell>
          <cell r="C9873" t="str">
            <v>103</v>
          </cell>
        </row>
        <row r="9874">
          <cell r="A9874" t="str">
            <v>Y839</v>
          </cell>
          <cell r="B9874" t="str">
            <v>PROCEDIMIENTO QUIRURGICO NO ESPECIFICADO</v>
          </cell>
          <cell r="C9874" t="str">
            <v>103</v>
          </cell>
        </row>
        <row r="9875">
          <cell r="A9875" t="str">
            <v>Y84</v>
          </cell>
          <cell r="B9875" t="str">
            <v>OTROS PROCED. MEDICOS COMO LA CAUSA DE REACC. ANORMAL DEL PTE. O DE CO</v>
          </cell>
          <cell r="C9875" t="str">
            <v>103</v>
          </cell>
        </row>
        <row r="9876">
          <cell r="A9876" t="str">
            <v>Y840</v>
          </cell>
          <cell r="B9876" t="str">
            <v>CATETERIZACION CARDIACA</v>
          </cell>
          <cell r="C9876" t="str">
            <v>103</v>
          </cell>
        </row>
        <row r="9877">
          <cell r="A9877" t="str">
            <v>Y841</v>
          </cell>
          <cell r="B9877" t="str">
            <v>DIALISIS RENAL</v>
          </cell>
          <cell r="C9877" t="str">
            <v>103</v>
          </cell>
        </row>
        <row r="9878">
          <cell r="A9878" t="str">
            <v>Y842</v>
          </cell>
          <cell r="B9878" t="str">
            <v>PROCEDIMIENTO RADIOLOGICO Y RADIOTERAPIA</v>
          </cell>
          <cell r="C9878" t="str">
            <v>103</v>
          </cell>
        </row>
        <row r="9879">
          <cell r="A9879" t="str">
            <v>Y843</v>
          </cell>
          <cell r="B9879" t="str">
            <v>TERAPIA POR CHOQUE</v>
          </cell>
          <cell r="C9879" t="str">
            <v>103</v>
          </cell>
        </row>
        <row r="9880">
          <cell r="A9880" t="str">
            <v>Y844</v>
          </cell>
          <cell r="B9880" t="str">
            <v>ASPIRACION DE LIQUIDOS</v>
          </cell>
          <cell r="C9880" t="str">
            <v>103</v>
          </cell>
        </row>
        <row r="9881">
          <cell r="A9881" t="str">
            <v>Y845</v>
          </cell>
          <cell r="B9881" t="str">
            <v>INSERCION DE SONDA GASTRICA O DUODENAL</v>
          </cell>
          <cell r="C9881" t="str">
            <v>103</v>
          </cell>
        </row>
        <row r="9882">
          <cell r="A9882" t="str">
            <v>Y846</v>
          </cell>
          <cell r="B9882" t="str">
            <v>CATETERIZACION URINARIA</v>
          </cell>
          <cell r="C9882" t="str">
            <v>103</v>
          </cell>
        </row>
        <row r="9883">
          <cell r="A9883" t="str">
            <v>Y847</v>
          </cell>
          <cell r="B9883" t="str">
            <v>MUETRA DE SANGRE</v>
          </cell>
          <cell r="C9883" t="str">
            <v>103</v>
          </cell>
        </row>
        <row r="9884">
          <cell r="A9884" t="str">
            <v>Y848</v>
          </cell>
          <cell r="B9884" t="str">
            <v>OTROS PROCEDIMIENTOS MEDICOS</v>
          </cell>
          <cell r="C9884" t="str">
            <v>103</v>
          </cell>
        </row>
        <row r="9885">
          <cell r="A9885" t="str">
            <v>Y849</v>
          </cell>
          <cell r="B9885" t="str">
            <v>PROCEDIMIENTO MEDICO NO ESPECIFICADO</v>
          </cell>
          <cell r="C9885" t="str">
            <v>103</v>
          </cell>
        </row>
        <row r="9886">
          <cell r="A9886" t="str">
            <v>Y85</v>
          </cell>
          <cell r="B9886" t="str">
            <v>SECUELAS DE ACCIDENTE DE TRANSPORTE</v>
          </cell>
          <cell r="C9886" t="str">
            <v>103</v>
          </cell>
        </row>
        <row r="9887">
          <cell r="A9887" t="str">
            <v>Y850</v>
          </cell>
          <cell r="B9887" t="str">
            <v>SECUELAS DE ACCIDENTE DE VEHICULO DE MOTOR</v>
          </cell>
          <cell r="C9887" t="str">
            <v>103</v>
          </cell>
        </row>
        <row r="9888">
          <cell r="A9888" t="str">
            <v>Y859</v>
          </cell>
          <cell r="B9888" t="str">
            <v>SECUELAS DE OTROS ACCIDENTES DE TRANSPORTE, Y LOS NO ESPECIFICADOS</v>
          </cell>
          <cell r="C9888" t="str">
            <v>103</v>
          </cell>
        </row>
        <row r="9889">
          <cell r="A9889" t="str">
            <v>Y86</v>
          </cell>
          <cell r="B9889" t="str">
            <v>SECUELAS DE OTROS ACCIDENTES</v>
          </cell>
          <cell r="C9889" t="str">
            <v>103</v>
          </cell>
        </row>
        <row r="9890">
          <cell r="A9890" t="str">
            <v>Y87</v>
          </cell>
          <cell r="B9890" t="str">
            <v>SECUELAS DE LESIONES AUTOINFL. INTENCIONAL/ AGRESIONES Y EVENTOS DE IN</v>
          </cell>
          <cell r="C9890" t="str">
            <v>103</v>
          </cell>
        </row>
        <row r="9891">
          <cell r="A9891" t="str">
            <v>Y870</v>
          </cell>
          <cell r="B9891" t="str">
            <v>SECUELAS DE LESIONES AUTOINFLIGIDAS</v>
          </cell>
          <cell r="C9891" t="str">
            <v>103</v>
          </cell>
        </row>
        <row r="9892">
          <cell r="A9892" t="str">
            <v>Y871</v>
          </cell>
          <cell r="B9892" t="str">
            <v>SECUELAS DE AGRESIONES</v>
          </cell>
          <cell r="C9892" t="str">
            <v>103</v>
          </cell>
        </row>
        <row r="9893">
          <cell r="A9893" t="str">
            <v>Y872</v>
          </cell>
          <cell r="B9893" t="str">
            <v>SECUELAS DE EVENTOS DE INTENCION NO DETERMINADA</v>
          </cell>
          <cell r="C9893" t="str">
            <v>103</v>
          </cell>
        </row>
        <row r="9894">
          <cell r="A9894" t="str">
            <v>Y88</v>
          </cell>
          <cell r="B9894" t="str">
            <v>SECUELAS CON ATENCION MEDICA Y QUIRURGICA COMO CAUSA EXTERNA</v>
          </cell>
          <cell r="C9894" t="str">
            <v>103</v>
          </cell>
        </row>
        <row r="9895">
          <cell r="A9895" t="str">
            <v>Y880</v>
          </cell>
          <cell r="B9895" t="str">
            <v>SECUELAS DE EFECTOS ADVERSOS CAUSADOS POR DROGAS, MEDIC. Y SUSTAN. BIO</v>
          </cell>
          <cell r="C9895" t="str">
            <v>103</v>
          </cell>
        </row>
        <row r="9896">
          <cell r="A9896" t="str">
            <v>Y881</v>
          </cell>
          <cell r="B9896" t="str">
            <v>SECUELAS DE INCIDENTES OCURRIDOS AL PTE. DURANTE PROCED. MED. Y QUIRUR</v>
          </cell>
          <cell r="C9896" t="str">
            <v>103</v>
          </cell>
        </row>
        <row r="9897">
          <cell r="A9897" t="str">
            <v>Y882</v>
          </cell>
          <cell r="B9897" t="str">
            <v>SECUELAS DE INCID. ADV. ASOCIADOS CON DISPOSIT. MEDICOS EN DX. Y USO T</v>
          </cell>
          <cell r="C9897" t="str">
            <v>103</v>
          </cell>
        </row>
        <row r="9898">
          <cell r="A9898" t="str">
            <v>Y883</v>
          </cell>
          <cell r="B9898" t="str">
            <v>SECUELAS DE PROCED. MED. Y QUIRURG. COMO LA CAUSA DE REACC. ANORMAL DE</v>
          </cell>
          <cell r="C9898" t="str">
            <v>103</v>
          </cell>
        </row>
        <row r="9899">
          <cell r="A9899" t="str">
            <v>Y89</v>
          </cell>
          <cell r="B9899" t="str">
            <v>SECUELAS DE OTRAS CAUSAS EXTERNAS</v>
          </cell>
          <cell r="C9899" t="str">
            <v>103</v>
          </cell>
        </row>
        <row r="9900">
          <cell r="A9900" t="str">
            <v>Y890</v>
          </cell>
          <cell r="B9900" t="str">
            <v>SECUELAS DE INTERVENCION LEGAL</v>
          </cell>
          <cell r="C9900" t="str">
            <v>103</v>
          </cell>
        </row>
        <row r="9901">
          <cell r="A9901" t="str">
            <v>Y891</v>
          </cell>
          <cell r="B9901" t="str">
            <v>SECUELAS DE OPERACONES DE GUERRA</v>
          </cell>
          <cell r="C9901" t="str">
            <v>103</v>
          </cell>
        </row>
        <row r="9902">
          <cell r="A9902" t="str">
            <v>Y899</v>
          </cell>
          <cell r="B9902" t="str">
            <v>SECUELAS DE CAUSAS EXTERNA NO ESPECIFICADA</v>
          </cell>
          <cell r="C9902" t="str">
            <v>103</v>
          </cell>
        </row>
        <row r="9903">
          <cell r="A9903" t="str">
            <v>Z00</v>
          </cell>
          <cell r="B9903" t="str">
            <v>EXAMEN GENERAL E INVESTIGACION DE PERSONAS SIN QUEJAS O SIN DX. INFORM</v>
          </cell>
          <cell r="C9903" t="str">
            <v>000</v>
          </cell>
        </row>
        <row r="9904">
          <cell r="A9904" t="str">
            <v>Z000</v>
          </cell>
          <cell r="B9904" t="str">
            <v>EXAMEN MEDICO GENERAL</v>
          </cell>
          <cell r="C9904" t="str">
            <v>000</v>
          </cell>
        </row>
        <row r="9905">
          <cell r="A9905" t="str">
            <v>Z001</v>
          </cell>
          <cell r="B9905" t="str">
            <v>CONTROL DE SALUD DE RUTINA DEL NIÑO</v>
          </cell>
          <cell r="C9905" t="str">
            <v>00</v>
          </cell>
        </row>
        <row r="9906">
          <cell r="A9906" t="str">
            <v>Z002</v>
          </cell>
          <cell r="B9906" t="str">
            <v>EXAMEN DURANTE EL PERIODO DE CRECIMIENTO EN AL INFANCIA</v>
          </cell>
          <cell r="C9906" t="str">
            <v>00</v>
          </cell>
        </row>
        <row r="9907">
          <cell r="A9907" t="str">
            <v>Z003</v>
          </cell>
          <cell r="B9907" t="str">
            <v>EXAMEN DEL ESTADO DE DESARROLLO DEL ADOLESCENTE</v>
          </cell>
          <cell r="C9907" t="str">
            <v>00</v>
          </cell>
        </row>
        <row r="9908">
          <cell r="A9908" t="str">
            <v>Z004</v>
          </cell>
          <cell r="B9908" t="str">
            <v>EXAMEN PSIQUIATRICO GENERAL, NO CLASIFICADO EN OTRA PARTE</v>
          </cell>
          <cell r="C9908" t="str">
            <v>00</v>
          </cell>
        </row>
        <row r="9909">
          <cell r="A9909" t="str">
            <v>Z005</v>
          </cell>
          <cell r="B9909" t="str">
            <v>EXAMEN DE DONANTE POTENCIAL DE ORGANO O TEJIDO</v>
          </cell>
          <cell r="C9909" t="str">
            <v>00</v>
          </cell>
        </row>
        <row r="9910">
          <cell r="A9910" t="str">
            <v>Z006</v>
          </cell>
          <cell r="B9910" t="str">
            <v>EXAMEN PARA COMPARACION Y CONTROL EN PROGRAMA DE INVESTIGACION CLINICA</v>
          </cell>
          <cell r="C9910" t="str">
            <v>00</v>
          </cell>
        </row>
        <row r="9911">
          <cell r="A9911" t="str">
            <v>Z008</v>
          </cell>
          <cell r="B9911" t="str">
            <v>OTROS EXAMNES GENERALES</v>
          </cell>
          <cell r="C9911" t="str">
            <v>00</v>
          </cell>
        </row>
        <row r="9912">
          <cell r="A9912" t="str">
            <v>Z01</v>
          </cell>
          <cell r="B9912" t="str">
            <v>OTROS EXAMENES ESPECIALES E INVESTIG. EN PERSONAS SIN QUEJAS O SIN DX.</v>
          </cell>
          <cell r="C9912" t="str">
            <v>00</v>
          </cell>
        </row>
        <row r="9913">
          <cell r="A9913" t="str">
            <v>Z010</v>
          </cell>
          <cell r="B9913" t="str">
            <v>EXAMEN DE OJOS Y DE LA VISION</v>
          </cell>
          <cell r="C9913" t="str">
            <v>00</v>
          </cell>
        </row>
        <row r="9914">
          <cell r="A9914" t="str">
            <v>Z011</v>
          </cell>
          <cell r="B9914" t="str">
            <v>EXAMEN DE OIDOS Y DE LA AUDICION</v>
          </cell>
          <cell r="C9914" t="str">
            <v>00</v>
          </cell>
        </row>
        <row r="9915">
          <cell r="A9915" t="str">
            <v>Z012</v>
          </cell>
          <cell r="B9915" t="str">
            <v>EXAMEN ODONTOLOGICO</v>
          </cell>
          <cell r="C9915" t="str">
            <v>00</v>
          </cell>
        </row>
        <row r="9916">
          <cell r="A9916" t="str">
            <v>Z013</v>
          </cell>
          <cell r="B9916" t="str">
            <v>EXAMEN DE LA PRESION SANGUINEA</v>
          </cell>
          <cell r="C9916" t="str">
            <v>00</v>
          </cell>
        </row>
        <row r="9917">
          <cell r="A9917" t="str">
            <v>Z014</v>
          </cell>
          <cell r="B9917" t="str">
            <v>EXAMEN GINECOLOGICO (GENERAL) (DE RUTINA)</v>
          </cell>
          <cell r="C9917" t="str">
            <v>00</v>
          </cell>
        </row>
        <row r="9918">
          <cell r="A9918" t="str">
            <v>Z015</v>
          </cell>
          <cell r="B9918" t="str">
            <v>PRUEBAS DE SESIBILIZACION Y DIAGNOSTICO CUTANEO</v>
          </cell>
          <cell r="C9918" t="str">
            <v>00</v>
          </cell>
        </row>
        <row r="9919">
          <cell r="A9919" t="str">
            <v>Z016</v>
          </cell>
          <cell r="B9919" t="str">
            <v>EXAMEN RADIOLOGICO, NO CLASIFICADO EN OTRA PARTE</v>
          </cell>
          <cell r="C9919" t="str">
            <v>00</v>
          </cell>
        </row>
        <row r="9920">
          <cell r="A9920" t="str">
            <v>Z017</v>
          </cell>
          <cell r="B9920" t="str">
            <v>EXAMEN DE LABORATORIO</v>
          </cell>
          <cell r="C9920" t="str">
            <v>00</v>
          </cell>
        </row>
        <row r="9921">
          <cell r="A9921" t="str">
            <v>Z018</v>
          </cell>
          <cell r="B9921" t="str">
            <v>OTROS EXAMENES ESPECIALES ESPECIFICADOS</v>
          </cell>
          <cell r="C9921" t="str">
            <v>00</v>
          </cell>
        </row>
        <row r="9922">
          <cell r="A9922" t="str">
            <v>Z019</v>
          </cell>
          <cell r="B9922" t="str">
            <v>EXAMEN ESPECIAL NO ESPECIFICADO</v>
          </cell>
          <cell r="C9922" t="str">
            <v>00</v>
          </cell>
        </row>
        <row r="9923">
          <cell r="A9923" t="str">
            <v>Z02</v>
          </cell>
          <cell r="B9923" t="str">
            <v>EXAMENES Y CONTACTOS PARA FINES ADMINISTRATIVOS</v>
          </cell>
          <cell r="C9923" t="str">
            <v>00</v>
          </cell>
        </row>
        <row r="9924">
          <cell r="A9924" t="str">
            <v>Z020</v>
          </cell>
          <cell r="B9924" t="str">
            <v>EXAMEN PARA ADMISION A INSTITUCIONES EDUCATIVAS</v>
          </cell>
          <cell r="C9924" t="str">
            <v>00</v>
          </cell>
        </row>
        <row r="9925">
          <cell r="A9925" t="str">
            <v>Z021</v>
          </cell>
          <cell r="B9925" t="str">
            <v>EXAMEN PREEMPLEO</v>
          </cell>
          <cell r="C9925" t="str">
            <v>00</v>
          </cell>
        </row>
        <row r="9926">
          <cell r="A9926" t="str">
            <v>Z022</v>
          </cell>
          <cell r="B9926" t="str">
            <v>EXAMEN PARA ADMISION A INSTITUCIONES RESIDENCIALES</v>
          </cell>
          <cell r="C9926" t="str">
            <v>00</v>
          </cell>
        </row>
        <row r="9927">
          <cell r="A9927" t="str">
            <v>Z023</v>
          </cell>
          <cell r="B9927" t="str">
            <v>EXAMEN PARA RECLUTAMIENTO EN LAS FUERZAS ARMADAS</v>
          </cell>
          <cell r="C9927" t="str">
            <v>00</v>
          </cell>
        </row>
        <row r="9928">
          <cell r="A9928" t="str">
            <v>Z024</v>
          </cell>
          <cell r="B9928" t="str">
            <v>EXAMEN PARA OBTENCION DE LICENCIA DE CONDUCTOR</v>
          </cell>
          <cell r="C9928" t="str">
            <v>00</v>
          </cell>
        </row>
        <row r="9929">
          <cell r="A9929" t="str">
            <v>Z025</v>
          </cell>
          <cell r="B9929" t="str">
            <v>EXAMEN PARA PARTICIPACION EN COMPETENCIA DEPORTIVA</v>
          </cell>
          <cell r="C9929" t="str">
            <v>00</v>
          </cell>
        </row>
        <row r="9930">
          <cell r="A9930" t="str">
            <v>Z026</v>
          </cell>
          <cell r="B9930" t="str">
            <v>EXAMEN PARA FINES DE SEGUROS</v>
          </cell>
          <cell r="C9930" t="str">
            <v>00</v>
          </cell>
        </row>
        <row r="9931">
          <cell r="A9931" t="str">
            <v>Z027</v>
          </cell>
          <cell r="B9931" t="str">
            <v>EXTENSION DE CERTIFICADO MEDICO</v>
          </cell>
          <cell r="C9931" t="str">
            <v>00</v>
          </cell>
        </row>
        <row r="9932">
          <cell r="A9932" t="str">
            <v>Z028</v>
          </cell>
          <cell r="B9932" t="str">
            <v>OTROS EXAMENES PARA FINES ADMINISTRATIVOS</v>
          </cell>
          <cell r="C9932" t="str">
            <v>00</v>
          </cell>
        </row>
        <row r="9933">
          <cell r="A9933" t="str">
            <v>Z029</v>
          </cell>
          <cell r="B9933" t="str">
            <v>EXAMEN PARA FINES ADMINISTRATIVOS, NO ESPECIFICADO</v>
          </cell>
          <cell r="C9933" t="str">
            <v>00</v>
          </cell>
        </row>
        <row r="9934">
          <cell r="A9934" t="str">
            <v>Z03</v>
          </cell>
          <cell r="B9934" t="str">
            <v>OBSERVACION Y EVALUACION MEDICAS POR SOSPECHA DE ENF. Y AFECCIONES</v>
          </cell>
          <cell r="C9934" t="str">
            <v>00</v>
          </cell>
        </row>
        <row r="9935">
          <cell r="A9935" t="str">
            <v>Z030</v>
          </cell>
          <cell r="B9935" t="str">
            <v>OBSERVACION POR SOSPECHA DE TUBERCULOSIS</v>
          </cell>
          <cell r="C9935" t="str">
            <v>00</v>
          </cell>
        </row>
        <row r="9936">
          <cell r="A9936" t="str">
            <v>Z031</v>
          </cell>
          <cell r="B9936" t="str">
            <v>OBSERVACION POR SOSPECHA DE TUMOR MALIGNO</v>
          </cell>
          <cell r="C9936" t="str">
            <v>00</v>
          </cell>
        </row>
        <row r="9937">
          <cell r="A9937" t="str">
            <v>Z032</v>
          </cell>
          <cell r="B9937" t="str">
            <v>OBSERVACION POR SOSPECHA DE TRASTORNO MENTAL Y DEL COMPORTAMIENTO</v>
          </cell>
          <cell r="C9937" t="str">
            <v>00</v>
          </cell>
        </row>
        <row r="9938">
          <cell r="A9938" t="str">
            <v>Z033</v>
          </cell>
          <cell r="B9938" t="str">
            <v>OBSERVACION POR SOSPECHA DE TRASTORNO DEL SISTEMA NERVIOSO</v>
          </cell>
          <cell r="C9938" t="str">
            <v>00</v>
          </cell>
        </row>
        <row r="9939">
          <cell r="A9939" t="str">
            <v>Z034</v>
          </cell>
          <cell r="B9939" t="str">
            <v>OBSERVACION POR SOSPECHA DE INFARTO DE MIOCARDIO</v>
          </cell>
          <cell r="C9939" t="str">
            <v>00</v>
          </cell>
        </row>
        <row r="9940">
          <cell r="A9940" t="str">
            <v>Z035</v>
          </cell>
          <cell r="B9940" t="str">
            <v>OBSERVACION POR SOSPECHA DE OTRAS ENFERMEDADES CARDIOVASCULARES</v>
          </cell>
          <cell r="C9940" t="str">
            <v>00</v>
          </cell>
        </row>
        <row r="9941">
          <cell r="A9941" t="str">
            <v>Z036</v>
          </cell>
          <cell r="B9941" t="str">
            <v>OBSERVACION POR SOSPECHA DE EFECTOS TOXICOS DE SUSTANCIAS INGERIDAS</v>
          </cell>
          <cell r="C9941" t="str">
            <v>00</v>
          </cell>
        </row>
        <row r="9942">
          <cell r="A9942" t="str">
            <v>Z038</v>
          </cell>
          <cell r="B9942" t="str">
            <v>OBSERVACION POR SOSPECHA DE OTRAS ENFERMEDADES Y AFECCIONES</v>
          </cell>
          <cell r="C9942" t="str">
            <v>00</v>
          </cell>
        </row>
        <row r="9943">
          <cell r="A9943" t="str">
            <v>Z039</v>
          </cell>
          <cell r="B9943" t="str">
            <v>OBSERVACION POR SOSPECHA DE ENFERMEDAD O AFECCION NO ESPECIFICADA</v>
          </cell>
          <cell r="C9943" t="str">
            <v>00</v>
          </cell>
        </row>
        <row r="9944">
          <cell r="A9944" t="str">
            <v>Z04</v>
          </cell>
          <cell r="B9944" t="str">
            <v>EXAMEN Y OBSERVACION POR OTRAS RAZONES</v>
          </cell>
          <cell r="C9944" t="str">
            <v>00</v>
          </cell>
        </row>
        <row r="9945">
          <cell r="A9945" t="str">
            <v>Z040</v>
          </cell>
          <cell r="B9945" t="str">
            <v>PRUEBA DE ALCOHOL O DROGAS EN LA SANGRE</v>
          </cell>
          <cell r="C9945" t="str">
            <v>00</v>
          </cell>
        </row>
        <row r="9946">
          <cell r="A9946" t="str">
            <v>Z041</v>
          </cell>
          <cell r="B9946" t="str">
            <v>EXAMEN Y OBSERVACION CONSECUTIVOS A ACCIDENTE DE TRANSPORTE</v>
          </cell>
          <cell r="C9946" t="str">
            <v>00</v>
          </cell>
        </row>
        <row r="9947">
          <cell r="A9947" t="str">
            <v>Z042</v>
          </cell>
          <cell r="B9947" t="str">
            <v>EXAMEN Y OBSERVACION CONSECUTIVO A ACCIDENTE DE TRABAJO</v>
          </cell>
          <cell r="C9947" t="str">
            <v>00</v>
          </cell>
        </row>
        <row r="9948">
          <cell r="A9948" t="str">
            <v>Z043</v>
          </cell>
          <cell r="B9948" t="str">
            <v>EXAMEN Y OBSERVACION CONSECUTIVO A OTRO ACCIDENTE</v>
          </cell>
          <cell r="C9948" t="str">
            <v>00</v>
          </cell>
        </row>
        <row r="9949">
          <cell r="A9949" t="str">
            <v>Z044</v>
          </cell>
          <cell r="B9949" t="str">
            <v>EXAMEN Y OBSERVACION CONSECUTIVO A DENUNCIA DE VIOLACION Y SEDUCCION</v>
          </cell>
          <cell r="C9949" t="str">
            <v>00</v>
          </cell>
        </row>
        <row r="9950">
          <cell r="A9950" t="str">
            <v>Z045</v>
          </cell>
          <cell r="B9950" t="str">
            <v>EXAMEN Y OBSERVACION CONSECUTIVOS A OTRA LESION NIFLIGIDA</v>
          </cell>
          <cell r="C9950" t="str">
            <v>00</v>
          </cell>
        </row>
        <row r="9951">
          <cell r="A9951" t="str">
            <v>Z046</v>
          </cell>
          <cell r="B9951" t="str">
            <v>EXAMEN PSIQUIATRICO GENERAL, SOLICITADO POR UNA AUTORIDAD</v>
          </cell>
          <cell r="C9951" t="str">
            <v>00</v>
          </cell>
        </row>
        <row r="9952">
          <cell r="A9952" t="str">
            <v>Z048</v>
          </cell>
          <cell r="B9952" t="str">
            <v>EXAMEN Y OBSERVACION POR OTRAS RAZONES ESPECIFICADAS</v>
          </cell>
          <cell r="C9952" t="str">
            <v>00</v>
          </cell>
        </row>
        <row r="9953">
          <cell r="A9953" t="str">
            <v>Z049</v>
          </cell>
          <cell r="B9953" t="str">
            <v>EXAMEN Y OBSERVACION POR RAZONES NO ESPECIFICADAS</v>
          </cell>
          <cell r="C9953" t="str">
            <v>00</v>
          </cell>
        </row>
        <row r="9954">
          <cell r="A9954" t="str">
            <v>Z08</v>
          </cell>
          <cell r="B9954" t="str">
            <v>EXAMEN DE SEGUIMIENTO CONSECUTIVO AL TRATAMIENTO POR TUMOR MALIGNO</v>
          </cell>
          <cell r="C9954" t="str">
            <v>00</v>
          </cell>
        </row>
        <row r="9955">
          <cell r="A9955" t="str">
            <v>Z080</v>
          </cell>
          <cell r="B9955" t="str">
            <v>EXAMEN DE SIGUMIENTO CONSECUTIVO A CIRUGIA POR TUMOR MALIGNO</v>
          </cell>
          <cell r="C9955" t="str">
            <v>00</v>
          </cell>
        </row>
        <row r="9956">
          <cell r="A9956" t="str">
            <v>Z081</v>
          </cell>
          <cell r="B9956" t="str">
            <v>EXAMEN DE SEGUIMIENTO CONSECUTIVO A RADIOTERAPIA POR TUMOR MALIGNO</v>
          </cell>
          <cell r="C9956" t="str">
            <v>00</v>
          </cell>
        </row>
        <row r="9957">
          <cell r="A9957" t="str">
            <v>Z082</v>
          </cell>
          <cell r="B9957" t="str">
            <v>EXAMEN DE SEGUIMIENTO CONSECUTIVO A QUIMIOTERAPIA POR TUMOR MALIGNO</v>
          </cell>
          <cell r="C9957" t="str">
            <v>00</v>
          </cell>
        </row>
        <row r="9958">
          <cell r="A9958" t="str">
            <v>Z087</v>
          </cell>
          <cell r="B9958" t="str">
            <v>EXAMEN DE SEGUIMIENTO CONSECUTIVO A TRATAM. COMBINADO POR TUMOR MALIGN</v>
          </cell>
          <cell r="C9958" t="str">
            <v>00</v>
          </cell>
        </row>
        <row r="9959">
          <cell r="A9959" t="str">
            <v>Z088</v>
          </cell>
          <cell r="B9959" t="str">
            <v>EXAMEN DE SEGUIMIENTO CONSECUTIVO A OTRO TRATAM. POR TUMOR MALIGNO</v>
          </cell>
          <cell r="C9959" t="str">
            <v>00</v>
          </cell>
        </row>
        <row r="9960">
          <cell r="A9960" t="str">
            <v>Z089</v>
          </cell>
          <cell r="B9960" t="str">
            <v>EXAMEN DE SEGUIM. CONSECUT. A TRATAM. NO ESPECIF. POR TUMOR MALIGNO</v>
          </cell>
          <cell r="C9960" t="str">
            <v>00</v>
          </cell>
        </row>
        <row r="9961">
          <cell r="A9961" t="str">
            <v>Z09</v>
          </cell>
          <cell r="B9961" t="str">
            <v>EXAMEN DE SEGUIM. CONSECUTIVO A TRATAM. POR OTRAS AFECC. DIFER. A TUMO</v>
          </cell>
          <cell r="C9961" t="str">
            <v>00</v>
          </cell>
        </row>
        <row r="9962">
          <cell r="A9962" t="str">
            <v>Z090</v>
          </cell>
          <cell r="B9962" t="str">
            <v>EXAMEN DE SEGUIMIENTO CONSECUTIVO A CIRUGIA POR OTRAS AFECCIONES</v>
          </cell>
          <cell r="C9962" t="str">
            <v>00</v>
          </cell>
        </row>
        <row r="9963">
          <cell r="A9963" t="str">
            <v>Z091</v>
          </cell>
          <cell r="B9963" t="str">
            <v>EXAMEN DE SEGUIM. CONSECUTIVO A RADIOTERAPIA POR OTRAS AFECCIONES</v>
          </cell>
          <cell r="C9963" t="str">
            <v>00</v>
          </cell>
        </row>
        <row r="9964">
          <cell r="A9964" t="str">
            <v>Z092</v>
          </cell>
          <cell r="B9964" t="str">
            <v>EXAMEN DE SEGUIM. CONSECUTIVO A QUIMIOTERAPIA POR OTRAS AFECCIONES</v>
          </cell>
          <cell r="C9964" t="str">
            <v>00</v>
          </cell>
        </row>
        <row r="9965">
          <cell r="A9965" t="str">
            <v>Z093</v>
          </cell>
          <cell r="B9965" t="str">
            <v>EXAMEN DE SEGUIMIENTO CONSECUTIVO A PSICOTERAPIA</v>
          </cell>
          <cell r="C9965" t="str">
            <v>00</v>
          </cell>
        </row>
        <row r="9966">
          <cell r="A9966" t="str">
            <v>Z094</v>
          </cell>
          <cell r="B9966" t="str">
            <v>EXAMEN DE SEGUIMIENTO CONSECUTIVO A TRATAMIENTO DE FRACTURA</v>
          </cell>
          <cell r="C9966" t="str">
            <v>00</v>
          </cell>
        </row>
        <row r="9967">
          <cell r="A9967" t="str">
            <v>Z097</v>
          </cell>
          <cell r="B9967" t="str">
            <v>EXAMEN DE SEGUIMIENTO CONSECUTIVO A TRATAM. COMBIN. POR OTRAS AFECCION</v>
          </cell>
          <cell r="C9967" t="str">
            <v>00</v>
          </cell>
        </row>
        <row r="9968">
          <cell r="A9968" t="str">
            <v>Z098</v>
          </cell>
          <cell r="B9968" t="str">
            <v>EXAMEN DE SEGUIMIENTO CONSECUTIVO A OTRO TRATAM. POR OTRAS AFECCIONES</v>
          </cell>
          <cell r="C9968" t="str">
            <v>00</v>
          </cell>
        </row>
        <row r="9969">
          <cell r="A9969" t="str">
            <v>Z099</v>
          </cell>
          <cell r="B9969" t="str">
            <v>EXAMEN DE SSGUIMIENTO CONSECUTIVO A TRATAM. NO ESPECIF. POR OTRAS AFEC</v>
          </cell>
          <cell r="C9969" t="str">
            <v>00</v>
          </cell>
        </row>
        <row r="9970">
          <cell r="A9970" t="str">
            <v>Z10</v>
          </cell>
          <cell r="B9970" t="str">
            <v>CONTROL GENRAL DE SALUD DE RUTINA DE SUBPOBLACIONES DEFINIDAS</v>
          </cell>
          <cell r="C9970" t="str">
            <v>00</v>
          </cell>
        </row>
        <row r="9971">
          <cell r="A9971" t="str">
            <v>Z100</v>
          </cell>
          <cell r="B9971" t="str">
            <v>EXAMEN DE SALUD OCUPACIONAL</v>
          </cell>
          <cell r="C9971" t="str">
            <v>00</v>
          </cell>
        </row>
        <row r="9972">
          <cell r="A9972" t="str">
            <v>Z101</v>
          </cell>
          <cell r="B9972" t="str">
            <v>CONTROL GENERAL DE SALUD DE RUTINA DE RESIDENTES DE INSTITUCIONES</v>
          </cell>
          <cell r="C9972" t="str">
            <v>00</v>
          </cell>
        </row>
        <row r="9973">
          <cell r="A9973" t="str">
            <v>Z102</v>
          </cell>
          <cell r="B9973" t="str">
            <v>CONTROL GENERAL DE SALUD DE RUTINA A MIEMBROS DE LAS FUERZAS ARMADAS</v>
          </cell>
          <cell r="C9973" t="str">
            <v>00</v>
          </cell>
        </row>
        <row r="9974">
          <cell r="A9974" t="str">
            <v>Z103</v>
          </cell>
          <cell r="B9974" t="str">
            <v>CONTROL GENERAL DE SALUD DE RUTINA A INTEGRANTES DE EQUIPOS DEPORTIVOS</v>
          </cell>
          <cell r="C9974" t="str">
            <v>00</v>
          </cell>
        </row>
        <row r="9975">
          <cell r="A9975" t="str">
            <v>Z108</v>
          </cell>
          <cell r="B9975" t="str">
            <v>OTROS CONTROLES GENERALES DE SALUD DE RUTINA DE OTRAS SUBPOBL. DEFINID</v>
          </cell>
          <cell r="C9975" t="str">
            <v>00</v>
          </cell>
        </row>
        <row r="9976">
          <cell r="A9976" t="str">
            <v>Z11</v>
          </cell>
          <cell r="B9976" t="str">
            <v>EXAMEN DE PESQUISA ESPECIAL PARA ENFERM. INFECCIOSAS Y PARASITARIAS</v>
          </cell>
          <cell r="C9976" t="str">
            <v>00</v>
          </cell>
        </row>
        <row r="9977">
          <cell r="A9977" t="str">
            <v>Z110</v>
          </cell>
          <cell r="B9977" t="str">
            <v>EXAMEN DE PESQUISA ESPECIAL PARA ENFERM. INFECCIOSAS INTESTINALES</v>
          </cell>
          <cell r="C9977" t="str">
            <v>00</v>
          </cell>
        </row>
        <row r="9978">
          <cell r="A9978" t="str">
            <v>Z111</v>
          </cell>
          <cell r="B9978" t="str">
            <v>EXAMEN DE PESQUISA ESPECIAL PARA TUBERCULOSIS RESPIRATORIA</v>
          </cell>
          <cell r="C9978" t="str">
            <v>00</v>
          </cell>
        </row>
        <row r="9979">
          <cell r="A9979" t="str">
            <v>Z112</v>
          </cell>
          <cell r="B9979" t="str">
            <v>EXAMEN DE PESQUISA ESPECIAL PARA OTRAS ENFERMEDADES BACTERIANAS</v>
          </cell>
          <cell r="C9979" t="str">
            <v>00</v>
          </cell>
        </row>
        <row r="9980">
          <cell r="A9980" t="str">
            <v>Z113</v>
          </cell>
          <cell r="B9980" t="str">
            <v>EXAMEN DE PESQUISA ESPECIAL PARA INFECC. DE TRANSM. PREDOMINATE/ SEXUA</v>
          </cell>
          <cell r="C9980" t="str">
            <v>00</v>
          </cell>
        </row>
        <row r="9981">
          <cell r="A9981" t="str">
            <v>Z114</v>
          </cell>
          <cell r="B9981" t="str">
            <v>EXAMEN DE PESQUISA ESPECIAL PARA EL VIRUS DE LA INMUNODEFIC. HUMAN. (V</v>
          </cell>
          <cell r="C9981" t="str">
            <v>000</v>
          </cell>
        </row>
        <row r="9982">
          <cell r="A9982" t="str">
            <v>Z115</v>
          </cell>
          <cell r="B9982" t="str">
            <v>EXAMEN DE PESQUISA ESPECIAL PARA OTRAS ENFERMEDADES VIRALES</v>
          </cell>
          <cell r="C9982" t="str">
            <v>00</v>
          </cell>
        </row>
        <row r="9983">
          <cell r="A9983" t="str">
            <v>Z116</v>
          </cell>
          <cell r="B9983" t="str">
            <v>EXAMEN DE PESQUISA PARA OTRAS ENFERM. DEBIDAS A PROTOZOARIOS Y HELMINT</v>
          </cell>
          <cell r="C9983" t="str">
            <v>00</v>
          </cell>
        </row>
        <row r="9984">
          <cell r="A9984" t="str">
            <v>Z118</v>
          </cell>
          <cell r="B9984" t="str">
            <v>EXAMEN DE PESQUISA ESPECIAL PARA OTRAS ENFERM. INFECC. Y PARASIT. ESPE</v>
          </cell>
          <cell r="C9984" t="str">
            <v>00</v>
          </cell>
        </row>
        <row r="9985">
          <cell r="A9985" t="str">
            <v>Z119</v>
          </cell>
          <cell r="B9985" t="str">
            <v>EXAMEN DE PESQUISA ESPECIAL PARA ENFERM. INFECC. Y PARASIT. NO ESPECIF</v>
          </cell>
          <cell r="C9985" t="str">
            <v>00</v>
          </cell>
        </row>
        <row r="9986">
          <cell r="A9986" t="str">
            <v>Z12</v>
          </cell>
          <cell r="B9986" t="str">
            <v>EXAMEN DE PESQUISA ESPECIAL PARA TUMORES</v>
          </cell>
          <cell r="C9986" t="str">
            <v>00</v>
          </cell>
        </row>
        <row r="9987">
          <cell r="A9987" t="str">
            <v>Z120</v>
          </cell>
          <cell r="B9987" t="str">
            <v>EXAMEN DE PESQUISA ESPECIAL PARA TUMOR DE ESTOMAGO</v>
          </cell>
          <cell r="C9987" t="str">
            <v>00</v>
          </cell>
        </row>
        <row r="9988">
          <cell r="A9988" t="str">
            <v>Z121</v>
          </cell>
          <cell r="B9988" t="str">
            <v>EXAMEN DE PESQUISA ESPECIAL PARA TUMOR DEL INTESTINO</v>
          </cell>
          <cell r="C9988" t="str">
            <v>00</v>
          </cell>
        </row>
        <row r="9989">
          <cell r="A9989" t="str">
            <v>Z122</v>
          </cell>
          <cell r="B9989" t="str">
            <v>EXAMEN DE PESQUISA ESPECIAL PARA TUMORES DE ORGANOS RESPIRATORIOS</v>
          </cell>
          <cell r="C9989" t="str">
            <v>00</v>
          </cell>
        </row>
        <row r="9990">
          <cell r="A9990" t="str">
            <v>Z123</v>
          </cell>
          <cell r="B9990" t="str">
            <v>EXAMEN DE PESQUISA ESPECIAL PARA TUMOR DE LA MAMA</v>
          </cell>
          <cell r="C9990" t="str">
            <v>00</v>
          </cell>
        </row>
        <row r="9991">
          <cell r="A9991" t="str">
            <v>Z124</v>
          </cell>
          <cell r="B9991" t="str">
            <v>EXAMEN DE PESQUISA ESPECIAL PARA TUMOR DEL CUELLO UTERINO</v>
          </cell>
          <cell r="C9991" t="str">
            <v>00</v>
          </cell>
        </row>
        <row r="9992">
          <cell r="A9992" t="str">
            <v>Z125</v>
          </cell>
          <cell r="B9992" t="str">
            <v>EXAMEN DE PESQUISA ESPECIAL PARA TUMOR DE LA PROSTATA</v>
          </cell>
          <cell r="C9992" t="str">
            <v>00</v>
          </cell>
        </row>
        <row r="9993">
          <cell r="A9993" t="str">
            <v>Z126</v>
          </cell>
          <cell r="B9993" t="str">
            <v>EXAMEN DE PESQUISA ESPECIAL PARA TUMOR DE LA VEJIGA</v>
          </cell>
          <cell r="C9993" t="str">
            <v>00</v>
          </cell>
        </row>
        <row r="9994">
          <cell r="A9994" t="str">
            <v>Z128</v>
          </cell>
          <cell r="B9994" t="str">
            <v>EXAMEN DE PESQUISA ESPECIAL PARA TUMORES DE OTROS SITIOS</v>
          </cell>
          <cell r="C9994" t="str">
            <v>000</v>
          </cell>
        </row>
        <row r="9995">
          <cell r="A9995" t="str">
            <v>Z129</v>
          </cell>
          <cell r="B9995" t="str">
            <v>EXAMEN DE PESQUISA ESPECIAL PARA TUMOR DE SITIO NO ESPECIFICADO</v>
          </cell>
          <cell r="C9995" t="str">
            <v>00</v>
          </cell>
        </row>
        <row r="9996">
          <cell r="A9996" t="str">
            <v>Z13</v>
          </cell>
          <cell r="B9996" t="str">
            <v>EXAMEN DE PESQUISA ESPECIAL PARA OTRAS ENFERMEDADES Y TRASTORNOS</v>
          </cell>
          <cell r="C9996" t="str">
            <v>00</v>
          </cell>
        </row>
        <row r="9997">
          <cell r="A9997" t="str">
            <v>Z130</v>
          </cell>
          <cell r="B9997" t="str">
            <v>EXAMEN DE PESQUISA ESPECIAL PARA ENF. DE LA SANGRE Y ORG. HEMATOP. Y T</v>
          </cell>
          <cell r="C9997" t="str">
            <v>00</v>
          </cell>
        </row>
        <row r="9998">
          <cell r="A9998" t="str">
            <v>Z131</v>
          </cell>
          <cell r="B9998" t="str">
            <v>EXAMEN DE PESQUISA ESPECIAL PARA DIABETES MELLITUS</v>
          </cell>
          <cell r="C9998" t="str">
            <v>00</v>
          </cell>
        </row>
        <row r="9999">
          <cell r="A9999" t="str">
            <v>Z132</v>
          </cell>
          <cell r="B9999" t="str">
            <v>EXAMEN DE PESQUISA ESPECIAL PARA TRASTORNO DE LA NUTRICION</v>
          </cell>
          <cell r="C9999" t="str">
            <v>00</v>
          </cell>
        </row>
        <row r="10000">
          <cell r="A10000" t="str">
            <v>Z133</v>
          </cell>
          <cell r="B10000" t="str">
            <v>EXAMEN DE PESQUISA ESPECIAL PARA TRASTORNOS MENTALES Y DEL COMPORTAMIE</v>
          </cell>
          <cell r="C10000" t="str">
            <v>00</v>
          </cell>
        </row>
        <row r="10001">
          <cell r="A10001" t="str">
            <v>Z134</v>
          </cell>
          <cell r="B10001" t="str">
            <v>EXAMEN DE PESQUISA ESPECIAL PARA CIERTOS TRAST. DEL DESARR. EN EL NIÑO</v>
          </cell>
          <cell r="C10001" t="str">
            <v>00</v>
          </cell>
        </row>
        <row r="10002">
          <cell r="A10002" t="str">
            <v>Z135</v>
          </cell>
          <cell r="B10002" t="str">
            <v>EXAMEN DE PESQUISA ESPECIAL PARA TRASTORNO DEL OJO Y DEL OIDO</v>
          </cell>
          <cell r="C10002" t="str">
            <v>00</v>
          </cell>
        </row>
        <row r="10003">
          <cell r="A10003" t="str">
            <v>Z136</v>
          </cell>
          <cell r="B10003" t="str">
            <v>EXAMEN DE PESQUISA ESPECIAL PARA TRASTORNOS CARDIOVASCULARES</v>
          </cell>
          <cell r="C10003" t="str">
            <v>00</v>
          </cell>
        </row>
        <row r="10004">
          <cell r="A10004" t="str">
            <v>Z137</v>
          </cell>
          <cell r="B10004" t="str">
            <v>EXAMEN DE PESQUISA ESPECIAL PARA MALFORM. CONG. DEFORMID. Y ANOMAL. CR</v>
          </cell>
          <cell r="C10004" t="str">
            <v>00</v>
          </cell>
        </row>
        <row r="10005">
          <cell r="A10005" t="str">
            <v>Z138</v>
          </cell>
          <cell r="B10005" t="str">
            <v>EXAMEN DE PESQUISA ESPECIAL PARA OTRAS ENF. Y TRASTORN. ESPECIFICADOS</v>
          </cell>
          <cell r="C10005" t="str">
            <v>00</v>
          </cell>
        </row>
        <row r="10006">
          <cell r="A10006" t="str">
            <v>Z139</v>
          </cell>
          <cell r="B10006" t="str">
            <v>EXAMEN DE PESQUISA ESPECIAL, NO ESPECIFICADO</v>
          </cell>
          <cell r="C10006" t="str">
            <v>00</v>
          </cell>
        </row>
        <row r="10007">
          <cell r="A10007" t="str">
            <v>Z20</v>
          </cell>
          <cell r="B10007" t="str">
            <v>CONTACTO CON Y EXPOSICION A ENFERMEDADES TRANSMISIBLES</v>
          </cell>
          <cell r="C10007" t="str">
            <v>00</v>
          </cell>
        </row>
        <row r="10008">
          <cell r="A10008" t="str">
            <v>Z200</v>
          </cell>
          <cell r="B10008" t="str">
            <v>CONTACTO CON Y ESPOSICION A ENFERMEDADES INFECCIOSAS INTESTINALES</v>
          </cell>
          <cell r="C10008" t="str">
            <v>00</v>
          </cell>
        </row>
        <row r="10009">
          <cell r="A10009" t="str">
            <v>Z201</v>
          </cell>
          <cell r="B10009" t="str">
            <v>CONTACTO CON Y EXPOSICION A TUBERCULOSIS</v>
          </cell>
          <cell r="C10009" t="str">
            <v>00</v>
          </cell>
        </row>
        <row r="10010">
          <cell r="A10010" t="str">
            <v>Z202</v>
          </cell>
          <cell r="B10010" t="str">
            <v>CONTACTO CON Y EXPOSICION A ENF. INFECC. CON UN MODO DE TRNSM. PREDOMI</v>
          </cell>
          <cell r="C10010" t="str">
            <v>00</v>
          </cell>
        </row>
        <row r="10011">
          <cell r="A10011" t="str">
            <v>Z203</v>
          </cell>
          <cell r="B10011" t="str">
            <v>CONTACTO CON Y EXPOSICION A RABIA</v>
          </cell>
          <cell r="C10011" t="str">
            <v>00</v>
          </cell>
        </row>
        <row r="10012">
          <cell r="A10012" t="str">
            <v>Z204</v>
          </cell>
          <cell r="B10012" t="str">
            <v>CONTACTO CON Y EXPOSICION A RUBEOLA</v>
          </cell>
          <cell r="C10012" t="str">
            <v>00</v>
          </cell>
        </row>
        <row r="10013">
          <cell r="A10013" t="str">
            <v>Z205</v>
          </cell>
          <cell r="B10013" t="str">
            <v>CONTACTO CON Y EXPOSICION A HEPATITIS VIRAL</v>
          </cell>
          <cell r="C10013" t="str">
            <v>00</v>
          </cell>
        </row>
        <row r="10014">
          <cell r="A10014" t="str">
            <v>Z206</v>
          </cell>
          <cell r="B10014" t="str">
            <v>CONTACTO CON Y EXPOSICION AL VIRUS DE LA INMUNODEFICIENCIA HUMANA(VIH)</v>
          </cell>
          <cell r="C10014" t="str">
            <v>00</v>
          </cell>
        </row>
        <row r="10015">
          <cell r="A10015" t="str">
            <v>Z207</v>
          </cell>
          <cell r="B10015" t="str">
            <v>CONTACTO CON Y EXPOSICION A PEDICULOSIS, ACARIASIS Y OTRAS INFESTACION</v>
          </cell>
          <cell r="C10015" t="str">
            <v>00</v>
          </cell>
        </row>
        <row r="10016">
          <cell r="A10016" t="str">
            <v>Z208</v>
          </cell>
          <cell r="B10016" t="str">
            <v>CONTACTO CON Y EXPOSICION A OTRAS ENFERMEDADES TRANSMISIBLES</v>
          </cell>
          <cell r="C10016" t="str">
            <v>00</v>
          </cell>
        </row>
        <row r="10017">
          <cell r="A10017" t="str">
            <v>Z209</v>
          </cell>
          <cell r="B10017" t="str">
            <v>CONTACTO CON Y EXPOSICION A ENFERM. TRANSMISIBLES NO ESPECIFICADAS</v>
          </cell>
          <cell r="C10017" t="str">
            <v>00</v>
          </cell>
        </row>
        <row r="10018">
          <cell r="A10018" t="str">
            <v>Z21</v>
          </cell>
          <cell r="B10018" t="str">
            <v>ESTADO DE INFECCION ASINTOMATICA POR EL VIRUS DE LA INMUNODEF. HUMANA</v>
          </cell>
          <cell r="C10018" t="str">
            <v>00</v>
          </cell>
        </row>
        <row r="10019">
          <cell r="A10019" t="str">
            <v>Z22</v>
          </cell>
          <cell r="B10019" t="str">
            <v>PORTADOR DE ENFERMEDAD INFECCIOSA</v>
          </cell>
          <cell r="C10019" t="str">
            <v>00</v>
          </cell>
        </row>
        <row r="10020">
          <cell r="A10020" t="str">
            <v>Z220</v>
          </cell>
          <cell r="B10020" t="str">
            <v>PORTADOR DE FIEBRE TIFOIDEA</v>
          </cell>
          <cell r="C10020" t="str">
            <v>00</v>
          </cell>
        </row>
        <row r="10021">
          <cell r="A10021" t="str">
            <v>Z221</v>
          </cell>
          <cell r="B10021" t="str">
            <v>PORTADOR DE OTRAS ENFERMEDADES INFECCIOSAS INTESTINALES</v>
          </cell>
          <cell r="C10021" t="str">
            <v>00</v>
          </cell>
        </row>
        <row r="10022">
          <cell r="A10022" t="str">
            <v>Z222</v>
          </cell>
          <cell r="B10022" t="str">
            <v>PORTADOR DE DIFTERIA</v>
          </cell>
          <cell r="C10022" t="str">
            <v>00</v>
          </cell>
        </row>
        <row r="10023">
          <cell r="A10023" t="str">
            <v>Z223</v>
          </cell>
          <cell r="B10023" t="str">
            <v>PORTADOR DE OTRAS ENFERMEDADES BACTERIANAS ESPECIFICADAS</v>
          </cell>
          <cell r="C10023" t="str">
            <v>00</v>
          </cell>
        </row>
        <row r="10024">
          <cell r="A10024" t="str">
            <v>Z224</v>
          </cell>
          <cell r="B10024" t="str">
            <v>PORTADOR DE ENFERM. INFECC. CON UN MODO DE TRANSM. PREDOMIN. SEXUAL</v>
          </cell>
          <cell r="C10024" t="str">
            <v>00</v>
          </cell>
        </row>
        <row r="10025">
          <cell r="A10025" t="str">
            <v>Z225</v>
          </cell>
          <cell r="B10025" t="str">
            <v>PORTADOR DE HEPATITIS VIRAL</v>
          </cell>
          <cell r="C10025" t="str">
            <v>00</v>
          </cell>
        </row>
        <row r="10026">
          <cell r="A10026" t="str">
            <v>Z226</v>
          </cell>
          <cell r="B10026" t="str">
            <v>PORTADOR DE ENFERM. INFECC. DEBIDA AL VIRUS HUMANO T-LINFOTROPICO TIPO</v>
          </cell>
          <cell r="C10026" t="str">
            <v>00</v>
          </cell>
        </row>
        <row r="10027">
          <cell r="A10027" t="str">
            <v>Z229</v>
          </cell>
          <cell r="B10027" t="str">
            <v>PORTADOR DE ENFERMEDADES INFECCIOSAS NO ESPECIFICADA</v>
          </cell>
          <cell r="C10027" t="str">
            <v>00</v>
          </cell>
        </row>
        <row r="10028">
          <cell r="A10028" t="str">
            <v>Z23</v>
          </cell>
          <cell r="B10028" t="str">
            <v>NACESIDAD DE INMUNIZACION CONTRA ENFERMEDAD BACTERIANA UNICA</v>
          </cell>
          <cell r="C10028" t="str">
            <v>00</v>
          </cell>
        </row>
        <row r="10029">
          <cell r="A10029" t="str">
            <v>Z230</v>
          </cell>
          <cell r="B10029" t="str">
            <v>NECESIDAD DE INMUNIZACION SOLO CONTRA EL COLERA</v>
          </cell>
          <cell r="C10029" t="str">
            <v>00</v>
          </cell>
        </row>
        <row r="10030">
          <cell r="A10030" t="str">
            <v>Z231</v>
          </cell>
          <cell r="B10030" t="str">
            <v>NECESIDAD DE INMUNIZACION SOLO CONTRA LA TIFOIDEA-PARATIFOIDEA (TAB)</v>
          </cell>
          <cell r="C10030" t="str">
            <v>00</v>
          </cell>
        </row>
        <row r="10031">
          <cell r="A10031" t="str">
            <v>Z232</v>
          </cell>
          <cell r="B10031" t="str">
            <v>NECESIDAD DE INMUNIZACION CONTRA LA TUBERCULOSIS (BCG)</v>
          </cell>
          <cell r="C10031" t="str">
            <v>00</v>
          </cell>
        </row>
        <row r="10032">
          <cell r="A10032" t="str">
            <v>Z233</v>
          </cell>
          <cell r="B10032" t="str">
            <v>NACESIDAD DE INMUNIZACION CONTRA LA PESTE</v>
          </cell>
          <cell r="C10032" t="str">
            <v>00</v>
          </cell>
        </row>
        <row r="10033">
          <cell r="A10033" t="str">
            <v>Z234</v>
          </cell>
          <cell r="B10033" t="str">
            <v>NECESIDAD DE INMUNIZACION CONTRA LA TULAREMIA</v>
          </cell>
          <cell r="C10033" t="str">
            <v>00</v>
          </cell>
        </row>
        <row r="10034">
          <cell r="A10034" t="str">
            <v>Z235</v>
          </cell>
          <cell r="B10034" t="str">
            <v>NECESIDAD DE INMUNIZACION SOLO COMTRA EL TETANOS</v>
          </cell>
          <cell r="C10034" t="str">
            <v>000</v>
          </cell>
        </row>
        <row r="10035">
          <cell r="A10035" t="str">
            <v>Z236</v>
          </cell>
          <cell r="B10035" t="str">
            <v>NECESIDAD DE INMUNIZACION SOLO CONTRA LA DIFTERIA</v>
          </cell>
          <cell r="C10035" t="str">
            <v>00</v>
          </cell>
        </row>
        <row r="10036">
          <cell r="A10036" t="str">
            <v>Z237</v>
          </cell>
          <cell r="B10036" t="str">
            <v>NECESIDAD DE INMUNIZACION SOLO CONTRA LA TOS FERINA</v>
          </cell>
          <cell r="C10036" t="str">
            <v>00</v>
          </cell>
        </row>
        <row r="10037">
          <cell r="A10037" t="str">
            <v>Z238</v>
          </cell>
          <cell r="B10037" t="str">
            <v>NECESIDAD DE INMUNIZACION SOLO CONTRA OTRA ENFERMEDAD BACTERIANA</v>
          </cell>
          <cell r="C10037" t="str">
            <v>00</v>
          </cell>
        </row>
        <row r="10038">
          <cell r="A10038" t="str">
            <v>Z24</v>
          </cell>
          <cell r="B10038" t="str">
            <v>NECESIDAD DE INMUNIZACION CONTRA CIERTAS ENFERMEDADES VIRALES</v>
          </cell>
          <cell r="C10038" t="str">
            <v>00</v>
          </cell>
        </row>
        <row r="10039">
          <cell r="A10039" t="str">
            <v>Z240</v>
          </cell>
          <cell r="B10039" t="str">
            <v>NECESIDAD DE INMUNIZACION CONTRA LA POLIOMIELITIS</v>
          </cell>
          <cell r="C10039" t="str">
            <v>00</v>
          </cell>
        </row>
        <row r="10040">
          <cell r="A10040" t="str">
            <v>Z241</v>
          </cell>
          <cell r="B10040" t="str">
            <v>NECESIDAD DE INMUNIZACION CONTRA LA ENCEFALITIS VIRAL TRNSM. POR ARTRO</v>
          </cell>
          <cell r="C10040" t="str">
            <v>00</v>
          </cell>
        </row>
        <row r="10041">
          <cell r="A10041" t="str">
            <v>Z242</v>
          </cell>
          <cell r="B10041" t="str">
            <v>NECESIDAD DE INMUNIZACION CONTRA LA RABIA</v>
          </cell>
          <cell r="C10041" t="str">
            <v>00</v>
          </cell>
        </row>
        <row r="10042">
          <cell r="A10042" t="str">
            <v>Z243</v>
          </cell>
          <cell r="B10042" t="str">
            <v>NECESIDAD DE INMUNIZACION CONTRA LA FIEBRE AMARILLA</v>
          </cell>
          <cell r="C10042" t="str">
            <v>00</v>
          </cell>
        </row>
        <row r="10043">
          <cell r="A10043" t="str">
            <v>Z244</v>
          </cell>
          <cell r="B10043" t="str">
            <v>NECESIDAD DE INMUNIZACION SOLO CONTRA EL SARMPION</v>
          </cell>
          <cell r="C10043" t="str">
            <v>00</v>
          </cell>
        </row>
        <row r="10044">
          <cell r="A10044" t="str">
            <v>Z245</v>
          </cell>
          <cell r="B10044" t="str">
            <v>NECESIDAD DE INMUNIZACION SOLO CONTRA LA RUBEOLA</v>
          </cell>
          <cell r="C10044" t="str">
            <v>00</v>
          </cell>
        </row>
        <row r="10045">
          <cell r="A10045" t="str">
            <v>Z246</v>
          </cell>
          <cell r="B10045" t="str">
            <v>NECESIDAD DE INMUNIZACION CONTRA LA HEPATITIS VIRAL</v>
          </cell>
          <cell r="C10045" t="str">
            <v>00</v>
          </cell>
        </row>
        <row r="10046">
          <cell r="A10046" t="str">
            <v>Z25</v>
          </cell>
          <cell r="B10046" t="str">
            <v>NECESIDAD DE INMUNIZACION CONTRA OTRAS ENFERMEDADES VIRALES UNICAS</v>
          </cell>
          <cell r="C10046" t="str">
            <v>00</v>
          </cell>
        </row>
        <row r="10047">
          <cell r="A10047" t="str">
            <v>Z250</v>
          </cell>
          <cell r="B10047" t="str">
            <v>NECESIDAD DE INMUNIZACION SOLO CONTRA LA PAROTIDITIS</v>
          </cell>
          <cell r="C10047" t="str">
            <v>00</v>
          </cell>
        </row>
        <row r="10048">
          <cell r="A10048" t="str">
            <v>Z251</v>
          </cell>
          <cell r="B10048" t="str">
            <v>NECESIDAD DE INMUNIZACION CONTRA LA INFLUENZA (GRIPE)</v>
          </cell>
          <cell r="C10048" t="str">
            <v>00</v>
          </cell>
        </row>
        <row r="10049">
          <cell r="A10049" t="str">
            <v>Z258</v>
          </cell>
          <cell r="B10049" t="str">
            <v>NECESIDAD DE INMUNIZACION CONTRA OTRAS ENFERM. VIRALES UNICAS ESPECIFI</v>
          </cell>
          <cell r="C10049" t="str">
            <v>00</v>
          </cell>
        </row>
        <row r="10050">
          <cell r="A10050" t="str">
            <v>Z26</v>
          </cell>
          <cell r="B10050" t="str">
            <v>NECESIDAD DE INMUNIZACION CONTRA OTRAS ENFERM. INFECCIOSAS UNICAS</v>
          </cell>
          <cell r="C10050" t="str">
            <v>00</v>
          </cell>
        </row>
        <row r="10051">
          <cell r="A10051" t="str">
            <v>Z260</v>
          </cell>
          <cell r="B10051" t="str">
            <v>NECESIDAD DE INMUNIZACION CONTRA LA LEISHMANIASIS</v>
          </cell>
          <cell r="C10051" t="str">
            <v>00</v>
          </cell>
        </row>
        <row r="10052">
          <cell r="A10052" t="str">
            <v>Z268</v>
          </cell>
          <cell r="B10052" t="str">
            <v>NECESIDAD DE INMUNIZACION CONTRA OTRAS ENFERM. INFECC. UNICAS ESPECIFI</v>
          </cell>
          <cell r="C10052" t="str">
            <v>00</v>
          </cell>
        </row>
        <row r="10053">
          <cell r="A10053" t="str">
            <v>Z269</v>
          </cell>
          <cell r="B10053" t="str">
            <v>NECESIDAD DE INMUNIZACION CONTRA ENFERM. INFECCIOSA NO ESPECIFICADA</v>
          </cell>
          <cell r="C10053" t="str">
            <v>00</v>
          </cell>
        </row>
        <row r="10054">
          <cell r="A10054" t="str">
            <v>Z27</v>
          </cell>
          <cell r="B10054" t="str">
            <v>NECESIDAD DE INMUNIZACION CONTRA COMBINACIONES DE ENFERM. INFECCIOSAS</v>
          </cell>
          <cell r="C10054" t="str">
            <v>00</v>
          </cell>
        </row>
        <row r="10055">
          <cell r="A10055" t="str">
            <v>Z270</v>
          </cell>
          <cell r="B10055" t="str">
            <v>NECESIDAD DE INMUNIZACION CONTRA EL COLERA Y LA TIFOIDEA-PARATIFOIDEA</v>
          </cell>
          <cell r="C10055" t="str">
            <v>00</v>
          </cell>
        </row>
        <row r="10056">
          <cell r="A10056" t="str">
            <v>Z271</v>
          </cell>
          <cell r="B10056" t="str">
            <v>NECESIDAD DE INMUNIZACION CONTRA DIFTERIA-PERTUSSIS-TETANOS COMBINADOS</v>
          </cell>
          <cell r="C10056" t="str">
            <v>00</v>
          </cell>
        </row>
        <row r="10057">
          <cell r="A10057" t="str">
            <v>Z272</v>
          </cell>
          <cell r="B10057" t="str">
            <v>NECESIDAD DE INMUNIZACION CONTRA DIFTERIA-PERTUSSIS-TETANOS Y TIFOIDEA</v>
          </cell>
          <cell r="C10057" t="str">
            <v>00</v>
          </cell>
        </row>
        <row r="10058">
          <cell r="A10058" t="str">
            <v>Z273</v>
          </cell>
          <cell r="B10058" t="str">
            <v>NECESIDAD DE INMUNIZACION CONTRA DIFTERIA-PERTUSSIS-TETANOS Y POLIOMIE</v>
          </cell>
          <cell r="C10058" t="str">
            <v>00</v>
          </cell>
        </row>
        <row r="10059">
          <cell r="A10059" t="str">
            <v>Z274</v>
          </cell>
          <cell r="B10059" t="str">
            <v>NECESIDAD DE INMUNIZACION CONTRA SARAMPION -PAROTIDITIS-RUBEOLA (SPR)</v>
          </cell>
          <cell r="C10059" t="str">
            <v>00</v>
          </cell>
        </row>
        <row r="10060">
          <cell r="A10060" t="str">
            <v>Z278</v>
          </cell>
          <cell r="B10060" t="str">
            <v>NECESIDAD DE INMUNIZACION CONTRA OTRAS COMBINACIONES DE ENFERM. INFECC</v>
          </cell>
          <cell r="C10060" t="str">
            <v>00</v>
          </cell>
        </row>
        <row r="10061">
          <cell r="A10061" t="str">
            <v>Z279</v>
          </cell>
          <cell r="B10061" t="str">
            <v>NECESIDAD DE INMUNIZACION CONTRA COMBIN. NO ESPECIF. DE ENFERM. INFECC</v>
          </cell>
          <cell r="C10061" t="str">
            <v>00</v>
          </cell>
        </row>
        <row r="10062">
          <cell r="A10062" t="str">
            <v>Z28</v>
          </cell>
          <cell r="B10062" t="str">
            <v>INMUNIZACION NO REALIZADA</v>
          </cell>
          <cell r="C10062" t="str">
            <v>00</v>
          </cell>
        </row>
        <row r="10063">
          <cell r="A10063" t="str">
            <v>Z280</v>
          </cell>
          <cell r="B10063" t="str">
            <v>INMUNIZACION NO REALIZADA POR CONTRAINDICACION</v>
          </cell>
          <cell r="C10063" t="str">
            <v>00</v>
          </cell>
        </row>
        <row r="10064">
          <cell r="A10064" t="str">
            <v>Z281</v>
          </cell>
          <cell r="B10064" t="str">
            <v>INMUNIZACION NO REALIZADA POR DECISION DEL PACIENTE, POR MOTIVOS DE CR</v>
          </cell>
          <cell r="C10064" t="str">
            <v>00</v>
          </cell>
        </row>
        <row r="10065">
          <cell r="A10065" t="str">
            <v>Z282</v>
          </cell>
          <cell r="B10065" t="str">
            <v>INMUNIZACION NO REALIZADA POR DECISION DEL PACIENTE, POR OTRAS RAZONES</v>
          </cell>
          <cell r="C10065" t="str">
            <v>00</v>
          </cell>
        </row>
        <row r="10066">
          <cell r="A10066" t="str">
            <v>Z288</v>
          </cell>
          <cell r="B10066" t="str">
            <v>INMUNIZACION NO REALIZADA POR OTRAS RAZONES</v>
          </cell>
          <cell r="C10066" t="str">
            <v>00</v>
          </cell>
        </row>
        <row r="10067">
          <cell r="A10067" t="str">
            <v>Z289</v>
          </cell>
          <cell r="B10067" t="str">
            <v>INMUNIZACION NO REALIZADA POR RAZON NO ESPECIFICADA</v>
          </cell>
          <cell r="C10067" t="str">
            <v>00</v>
          </cell>
        </row>
        <row r="10068">
          <cell r="A10068" t="str">
            <v>Z29</v>
          </cell>
          <cell r="B10068" t="str">
            <v>NECESIDAD DE OTRAS MEDIDAS PROFILACTICAS</v>
          </cell>
          <cell r="C10068" t="str">
            <v>00</v>
          </cell>
        </row>
        <row r="10069">
          <cell r="A10069" t="str">
            <v>Z290</v>
          </cell>
          <cell r="B10069" t="str">
            <v>AISLAMIENTO</v>
          </cell>
          <cell r="C10069" t="str">
            <v>00</v>
          </cell>
        </row>
        <row r="10070">
          <cell r="A10070" t="str">
            <v>Z291</v>
          </cell>
          <cell r="B10070" t="str">
            <v>INMUNOTERAPIA PROFILACTICA</v>
          </cell>
          <cell r="C10070" t="str">
            <v>00</v>
          </cell>
        </row>
        <row r="10071">
          <cell r="A10071" t="str">
            <v>Z292</v>
          </cell>
          <cell r="B10071" t="str">
            <v>OTRAS QUIMIOTERAPIA PROFILACTICA</v>
          </cell>
          <cell r="C10071" t="str">
            <v>00</v>
          </cell>
        </row>
        <row r="10072">
          <cell r="A10072" t="str">
            <v>Z298</v>
          </cell>
          <cell r="B10072" t="str">
            <v>OTRAS MEDIDAS PROFILACTICAS ESPECIFICADAS</v>
          </cell>
          <cell r="C10072" t="str">
            <v>00</v>
          </cell>
        </row>
        <row r="10073">
          <cell r="A10073" t="str">
            <v>Z299</v>
          </cell>
          <cell r="B10073" t="str">
            <v>MEDIDAS PROFILACTICA NO ESPECIFICADA</v>
          </cell>
          <cell r="C10073" t="str">
            <v>00</v>
          </cell>
        </row>
        <row r="10074">
          <cell r="A10074" t="str">
            <v>Z30</v>
          </cell>
          <cell r="B10074" t="str">
            <v>ATENCION PARA LA ANTICONCEPCION</v>
          </cell>
          <cell r="C10074" t="str">
            <v>00</v>
          </cell>
        </row>
        <row r="10075">
          <cell r="A10075" t="str">
            <v>Z300</v>
          </cell>
          <cell r="B10075" t="str">
            <v>CONSEJO Y ASESORAMIENTO GENERAL SOBRE LA ANTICONCEPCION</v>
          </cell>
          <cell r="C10075" t="str">
            <v>00</v>
          </cell>
        </row>
        <row r="10076">
          <cell r="A10076" t="str">
            <v>Z301</v>
          </cell>
          <cell r="B10076" t="str">
            <v>INSERCION DE DISPOSITIVO ANTICONCEPTIVO (INTRAUTERINO)</v>
          </cell>
          <cell r="C10076" t="str">
            <v>00</v>
          </cell>
        </row>
        <row r="10077">
          <cell r="A10077" t="str">
            <v>Z302</v>
          </cell>
          <cell r="B10077" t="str">
            <v>ESTERILIZACION</v>
          </cell>
          <cell r="C10077" t="str">
            <v>00</v>
          </cell>
        </row>
        <row r="10078">
          <cell r="A10078" t="str">
            <v>Z303</v>
          </cell>
          <cell r="B10078" t="str">
            <v>EXTRACCION MENSTRUAL</v>
          </cell>
          <cell r="C10078" t="str">
            <v>00</v>
          </cell>
        </row>
        <row r="10079">
          <cell r="A10079" t="str">
            <v>Z304</v>
          </cell>
          <cell r="B10079" t="str">
            <v>SUPERVISION DE USO DE DROGAS ANTICONCEPTIVAS</v>
          </cell>
          <cell r="C10079" t="str">
            <v>00</v>
          </cell>
        </row>
        <row r="10080">
          <cell r="A10080" t="str">
            <v>Z305</v>
          </cell>
          <cell r="B10080" t="str">
            <v>SUPERVISION DEL USO DISPOSITIVO ANTICONCEPTIVO (INTRAUTERINO)</v>
          </cell>
          <cell r="C10080" t="str">
            <v>00</v>
          </cell>
        </row>
        <row r="10081">
          <cell r="A10081" t="str">
            <v>Z308</v>
          </cell>
          <cell r="B10081" t="str">
            <v>OTRAS ATENCIONES ESPECIFICADAS PARA LA ANTICONCEPCION</v>
          </cell>
          <cell r="C10081" t="str">
            <v>00</v>
          </cell>
        </row>
        <row r="10082">
          <cell r="A10082" t="str">
            <v>Z309</v>
          </cell>
          <cell r="B10082" t="str">
            <v>ASISTENCIA PARA LA ANTICONCEPCION, NO ESPECIFICADA</v>
          </cell>
          <cell r="C10082" t="str">
            <v>00</v>
          </cell>
        </row>
        <row r="10083">
          <cell r="A10083" t="str">
            <v>Z31</v>
          </cell>
          <cell r="B10083" t="str">
            <v>ATENCION PARA LA PROCREACION</v>
          </cell>
          <cell r="C10083" t="str">
            <v>00</v>
          </cell>
        </row>
        <row r="10084">
          <cell r="A10084" t="str">
            <v>Z310</v>
          </cell>
          <cell r="B10084" t="str">
            <v>TUBOPLASTIA O VASOPLASTIA POSTERIOR A ESTERILIZACION</v>
          </cell>
          <cell r="C10084" t="str">
            <v>00</v>
          </cell>
        </row>
        <row r="10085">
          <cell r="A10085" t="str">
            <v>Z311</v>
          </cell>
          <cell r="B10085" t="str">
            <v>INSEMINACION ARTIFICIAL</v>
          </cell>
          <cell r="C10085" t="str">
            <v>00</v>
          </cell>
        </row>
        <row r="10086">
          <cell r="A10086" t="str">
            <v>Z312</v>
          </cell>
          <cell r="B10086" t="str">
            <v>FECUNDACION IN VITRO</v>
          </cell>
          <cell r="C10086" t="str">
            <v>00</v>
          </cell>
        </row>
        <row r="10087">
          <cell r="A10087" t="str">
            <v>Z313</v>
          </cell>
          <cell r="B10087" t="str">
            <v>OTROS METODOS DE ATENCION PARA LA FECUNDACION</v>
          </cell>
          <cell r="C10087" t="str">
            <v>00</v>
          </cell>
        </row>
        <row r="10088">
          <cell r="A10088" t="str">
            <v>Z314</v>
          </cell>
          <cell r="B10088" t="str">
            <v>INVESTIGACION Y PRUEBA PARA LA PROCREACION</v>
          </cell>
          <cell r="C10088" t="str">
            <v>00</v>
          </cell>
        </row>
        <row r="10089">
          <cell r="A10089" t="str">
            <v>Z315</v>
          </cell>
          <cell r="B10089" t="str">
            <v>ASESORAMIENTO GENETICO</v>
          </cell>
          <cell r="C10089" t="str">
            <v>00</v>
          </cell>
        </row>
        <row r="10090">
          <cell r="A10090" t="str">
            <v>Z316</v>
          </cell>
          <cell r="B10090" t="str">
            <v>CONSEJO Y ASESORAMIENTO GENERAL SOBRE LA PROCREACION</v>
          </cell>
          <cell r="C10090" t="str">
            <v>00</v>
          </cell>
        </row>
        <row r="10091">
          <cell r="A10091" t="str">
            <v>Z318</v>
          </cell>
          <cell r="B10091" t="str">
            <v>OTRA ATENCION ESPECIFICADA PARA LA PROCREACION</v>
          </cell>
          <cell r="C10091" t="str">
            <v>00</v>
          </cell>
        </row>
        <row r="10092">
          <cell r="A10092" t="str">
            <v>Z319</v>
          </cell>
          <cell r="B10092" t="str">
            <v>ATENCION NO ESPECIFICADA RELACIONADA CON LA PROCREACION</v>
          </cell>
          <cell r="C10092" t="str">
            <v>00</v>
          </cell>
        </row>
        <row r="10093">
          <cell r="A10093" t="str">
            <v>Z32</v>
          </cell>
          <cell r="B10093" t="str">
            <v>EXAMEN Y PRUEBA DEL EMBARAZO</v>
          </cell>
          <cell r="C10093" t="str">
            <v>00</v>
          </cell>
        </row>
        <row r="10094">
          <cell r="A10094" t="str">
            <v>Z320</v>
          </cell>
          <cell r="B10094" t="str">
            <v>EMBARAZO (AUN) NO CONFIRMADO</v>
          </cell>
          <cell r="C10094" t="str">
            <v>00</v>
          </cell>
        </row>
        <row r="10095">
          <cell r="A10095" t="str">
            <v>Z321</v>
          </cell>
          <cell r="B10095" t="str">
            <v>EMBARAZO CONFIRMADO</v>
          </cell>
          <cell r="C10095" t="str">
            <v>00</v>
          </cell>
        </row>
        <row r="10096">
          <cell r="A10096" t="str">
            <v>Z33</v>
          </cell>
          <cell r="B10096" t="str">
            <v>ESTADO DE EMBARAZO, INCIDENTAL</v>
          </cell>
          <cell r="C10096" t="str">
            <v>00</v>
          </cell>
        </row>
        <row r="10097">
          <cell r="A10097" t="str">
            <v>Z34</v>
          </cell>
          <cell r="B10097" t="str">
            <v>SUPERVISION DE EMBARAZO NORMAL</v>
          </cell>
          <cell r="C10097" t="str">
            <v>00</v>
          </cell>
        </row>
        <row r="10098">
          <cell r="A10098" t="str">
            <v>Z340</v>
          </cell>
          <cell r="B10098" t="str">
            <v>SUPERVISION DE PRIMER EMBARAZO NORMAL</v>
          </cell>
          <cell r="C10098" t="str">
            <v>00</v>
          </cell>
        </row>
        <row r="10099">
          <cell r="A10099" t="str">
            <v>Z348</v>
          </cell>
          <cell r="B10099" t="str">
            <v>SUPERVISION DE OTROS EMBARAZOS NORMALES</v>
          </cell>
          <cell r="C10099" t="str">
            <v>00</v>
          </cell>
        </row>
        <row r="10100">
          <cell r="A10100" t="str">
            <v>Z349</v>
          </cell>
          <cell r="B10100" t="str">
            <v>SUPERVISION DE EMBARAZO NORMAL NO ESPECIFICADO</v>
          </cell>
          <cell r="C10100" t="str">
            <v>00</v>
          </cell>
        </row>
        <row r="10101">
          <cell r="A10101" t="str">
            <v>Z35</v>
          </cell>
          <cell r="B10101" t="str">
            <v>SUPERVISION DE EMBARAZO DE ALTO RIESGO</v>
          </cell>
          <cell r="C10101" t="str">
            <v>00</v>
          </cell>
        </row>
        <row r="10102">
          <cell r="A10102" t="str">
            <v>Z350</v>
          </cell>
          <cell r="B10102" t="str">
            <v>SUPERVISION DE EMBARAZO CON HISTORIA DE ESTERILIDAD</v>
          </cell>
          <cell r="C10102" t="str">
            <v>00</v>
          </cell>
        </row>
        <row r="10103">
          <cell r="A10103" t="str">
            <v>Z351</v>
          </cell>
          <cell r="B10103" t="str">
            <v>SUPERVISION DE EMBARAZO CON HISTORIA DE ABORTO</v>
          </cell>
          <cell r="C10103" t="str">
            <v>00</v>
          </cell>
        </row>
        <row r="10104">
          <cell r="A10104" t="str">
            <v>Z352</v>
          </cell>
          <cell r="B10104" t="str">
            <v>SUPERVISION DE EMBARAZO CON OTRO RIESGO EN LA HISTORIA OBSTETRICA O RE</v>
          </cell>
          <cell r="C10104" t="str">
            <v>00</v>
          </cell>
        </row>
        <row r="10105">
          <cell r="A10105" t="str">
            <v>Z353</v>
          </cell>
          <cell r="B10105" t="str">
            <v>SUPERVISION DE EMBARAZO CON HISTORIA DE INSUFICIENTE ATENCION PRENATAL</v>
          </cell>
          <cell r="C10105" t="str">
            <v>00</v>
          </cell>
        </row>
        <row r="10106">
          <cell r="A10106" t="str">
            <v>Z354</v>
          </cell>
          <cell r="B10106" t="str">
            <v>SUPERVISION DE EMBARAZO CON GRAN MULTIPARIDAD</v>
          </cell>
          <cell r="C10106" t="str">
            <v>00</v>
          </cell>
        </row>
        <row r="10107">
          <cell r="A10107" t="str">
            <v>Z355</v>
          </cell>
          <cell r="B10107" t="str">
            <v>SUPERVISION DE PRIMIGESTA AÑOSA</v>
          </cell>
          <cell r="C10107" t="str">
            <v>00</v>
          </cell>
        </row>
        <row r="10108">
          <cell r="A10108" t="str">
            <v>Z356</v>
          </cell>
          <cell r="B10108" t="str">
            <v>SUPERVISION DE PRIMIGESTA MUY JOVEN</v>
          </cell>
          <cell r="C10108" t="str">
            <v>00</v>
          </cell>
        </row>
        <row r="10109">
          <cell r="A10109" t="str">
            <v>Z357</v>
          </cell>
          <cell r="B10109" t="str">
            <v>SUPERVISION DE EMBARAZO DE ALTO RIESGO DEBIDO A PROBLEMA SOCIALES</v>
          </cell>
          <cell r="C10109" t="str">
            <v>00</v>
          </cell>
        </row>
        <row r="10110">
          <cell r="A10110" t="str">
            <v>Z358</v>
          </cell>
          <cell r="B10110" t="str">
            <v>SUPERVISION DE OTROS EMBARAZOS DE ALTO RIESGO</v>
          </cell>
          <cell r="C10110" t="str">
            <v>00</v>
          </cell>
        </row>
        <row r="10111">
          <cell r="A10111" t="str">
            <v>Z359</v>
          </cell>
          <cell r="B10111" t="str">
            <v>SUPERVISION DE EMBARAZO DE ALTO RIESGO, SIN OTRA ESPECIFICACION</v>
          </cell>
          <cell r="C10111" t="str">
            <v>00</v>
          </cell>
        </row>
        <row r="10112">
          <cell r="A10112" t="str">
            <v>Z36</v>
          </cell>
          <cell r="B10112" t="str">
            <v>PESQUISAS PRENATAL</v>
          </cell>
          <cell r="C10112" t="str">
            <v>00</v>
          </cell>
        </row>
        <row r="10113">
          <cell r="A10113" t="str">
            <v>Z360</v>
          </cell>
          <cell r="B10113" t="str">
            <v>PESQUISA PRENATAL PARA ANOMALIAS CROMOSOMICAS</v>
          </cell>
          <cell r="C10113" t="str">
            <v>00</v>
          </cell>
        </row>
        <row r="10114">
          <cell r="A10114" t="str">
            <v>Z361</v>
          </cell>
          <cell r="B10114" t="str">
            <v>PESQUISA PRENATAL PARA MEDIR NIVELES ELEVADOS DE ALFAFETOPROTEINAS</v>
          </cell>
          <cell r="C10114" t="str">
            <v>00</v>
          </cell>
        </row>
        <row r="10115">
          <cell r="A10115" t="str">
            <v>Z362</v>
          </cell>
          <cell r="B10115" t="str">
            <v>OTRAS PESQUISAS PRENATALES BASADAS EN AMNIOCENTESIS</v>
          </cell>
          <cell r="C10115" t="str">
            <v>00</v>
          </cell>
        </row>
        <row r="10116">
          <cell r="A10116" t="str">
            <v>Z363</v>
          </cell>
          <cell r="B10116" t="str">
            <v>PESQUISAS PRENATALES DE MALFORMACIONES USANDO ULTRASONIDO Y OTROS METO</v>
          </cell>
          <cell r="C10116" t="str">
            <v>00</v>
          </cell>
        </row>
        <row r="10117">
          <cell r="A10117" t="str">
            <v>Z364</v>
          </cell>
          <cell r="B10117" t="str">
            <v>PESQUISA PRENATAL DEL RETARDO DEL CRECIMIENTO FETAL USANDO ULTRASONIDO</v>
          </cell>
          <cell r="C10117" t="str">
            <v>00</v>
          </cell>
        </row>
        <row r="10118">
          <cell r="A10118" t="str">
            <v>Z365</v>
          </cell>
          <cell r="B10118" t="str">
            <v>PESQUISA PRENATAL PARA ISOINMUNIZACION</v>
          </cell>
          <cell r="C10118" t="str">
            <v>00</v>
          </cell>
        </row>
        <row r="10119">
          <cell r="A10119" t="str">
            <v>Z368</v>
          </cell>
          <cell r="B10119" t="str">
            <v>OTRAS PESQUISAS PRENATALES ESPECIFICADAS</v>
          </cell>
          <cell r="C10119" t="str">
            <v>00</v>
          </cell>
        </row>
        <row r="10120">
          <cell r="A10120" t="str">
            <v>Z369</v>
          </cell>
          <cell r="B10120" t="str">
            <v>PESQUISA PRENATAL, SIN OTRA ESPECIFICACION</v>
          </cell>
          <cell r="C10120" t="str">
            <v>00</v>
          </cell>
        </row>
        <row r="10121">
          <cell r="A10121" t="str">
            <v>Z37</v>
          </cell>
          <cell r="B10121" t="str">
            <v>PRODUCTO DEL PARTO</v>
          </cell>
          <cell r="C10121" t="str">
            <v>00</v>
          </cell>
        </row>
        <row r="10122">
          <cell r="A10122" t="str">
            <v>Z370</v>
          </cell>
          <cell r="B10122" t="str">
            <v>NACIDO VIVO, UNICO</v>
          </cell>
          <cell r="C10122" t="str">
            <v>00</v>
          </cell>
        </row>
        <row r="10123">
          <cell r="A10123" t="str">
            <v>Z371</v>
          </cell>
          <cell r="B10123" t="str">
            <v>NACIDO MUERTO, UNICO</v>
          </cell>
          <cell r="C10123" t="str">
            <v>00</v>
          </cell>
        </row>
        <row r="10124">
          <cell r="A10124" t="str">
            <v>Z372</v>
          </cell>
          <cell r="B10124" t="str">
            <v>GEMELOS, AMBOS NACIDOS VIVOS</v>
          </cell>
          <cell r="C10124" t="str">
            <v>00</v>
          </cell>
        </row>
        <row r="10125">
          <cell r="A10125" t="str">
            <v>Z373</v>
          </cell>
          <cell r="B10125" t="str">
            <v>GEMELOS, UN NACIDO VIVO Y UN NACIDO MUERTO</v>
          </cell>
          <cell r="C10125" t="str">
            <v>00</v>
          </cell>
        </row>
        <row r="10126">
          <cell r="A10126" t="str">
            <v>Z374</v>
          </cell>
          <cell r="B10126" t="str">
            <v>GEMELOS, AMBOS NACIDOS MUERTOS</v>
          </cell>
          <cell r="C10126" t="str">
            <v>00</v>
          </cell>
        </row>
        <row r="10127">
          <cell r="A10127" t="str">
            <v>Z375</v>
          </cell>
          <cell r="B10127" t="str">
            <v>OTROS NACIMIENTOS MULTIPLES, TODOS NACIDOS VIVOS</v>
          </cell>
          <cell r="C10127" t="str">
            <v>00</v>
          </cell>
        </row>
        <row r="10128">
          <cell r="A10128" t="str">
            <v>Z376</v>
          </cell>
          <cell r="B10128" t="str">
            <v>OTROS NACIMIENTOS MULTIPLES, ALGUNOS NACIDOS VIVOS</v>
          </cell>
          <cell r="C10128" t="str">
            <v>00</v>
          </cell>
        </row>
        <row r="10129">
          <cell r="A10129" t="str">
            <v>Z377</v>
          </cell>
          <cell r="B10129" t="str">
            <v>OTROS NACIMIENTOS MULTIPLES, TODOS NACIDOS MUERTOS</v>
          </cell>
          <cell r="C10129" t="str">
            <v>00</v>
          </cell>
        </row>
        <row r="10130">
          <cell r="A10130" t="str">
            <v>Z379</v>
          </cell>
          <cell r="B10130" t="str">
            <v>PRODUCTO DEL PARTO NO ESPECIFICADO</v>
          </cell>
          <cell r="C10130" t="str">
            <v>00</v>
          </cell>
        </row>
        <row r="10131">
          <cell r="A10131" t="str">
            <v>Z38</v>
          </cell>
          <cell r="B10131" t="str">
            <v>NACIDO VIVO SEGUN LUGAR DE NACIMIENTO</v>
          </cell>
          <cell r="C10131" t="str">
            <v>00</v>
          </cell>
        </row>
        <row r="10132">
          <cell r="A10132" t="str">
            <v>Z380</v>
          </cell>
          <cell r="B10132" t="str">
            <v>PRODUCTO UNICO, NACIDO  EN HOSPITAL</v>
          </cell>
          <cell r="C10132" t="str">
            <v>00</v>
          </cell>
        </row>
        <row r="10133">
          <cell r="A10133" t="str">
            <v>Z381</v>
          </cell>
          <cell r="B10133" t="str">
            <v>PRODUCTO UNICO, NACIDO FUERA DE HOSPITAL</v>
          </cell>
          <cell r="C10133" t="str">
            <v>00</v>
          </cell>
        </row>
        <row r="10134">
          <cell r="A10134" t="str">
            <v>Z382</v>
          </cell>
          <cell r="B10134" t="str">
            <v>PRODUCTO UNICO, LUGAR DE NACIMIENTO NO ESPECIFICADO</v>
          </cell>
          <cell r="C10134" t="str">
            <v>00</v>
          </cell>
        </row>
        <row r="10135">
          <cell r="A10135" t="str">
            <v>Z383</v>
          </cell>
          <cell r="B10135" t="str">
            <v>GEMELOS, NACIDOS EN HOSPITAL</v>
          </cell>
          <cell r="C10135" t="str">
            <v>00</v>
          </cell>
        </row>
        <row r="10136">
          <cell r="A10136" t="str">
            <v>Z384</v>
          </cell>
          <cell r="B10136" t="str">
            <v>GEMELOS, NACIDOS FUERA DE HOSPITAL</v>
          </cell>
          <cell r="C10136" t="str">
            <v>00</v>
          </cell>
        </row>
        <row r="10137">
          <cell r="A10137" t="str">
            <v>Z385</v>
          </cell>
          <cell r="B10137" t="str">
            <v>GEMELOS, LUGAR DE NACIMIENTO NO ESPECIFICADO</v>
          </cell>
          <cell r="C10137" t="str">
            <v>00</v>
          </cell>
        </row>
        <row r="10138">
          <cell r="A10138" t="str">
            <v>Z386</v>
          </cell>
          <cell r="B10138" t="str">
            <v>OTROS NACIMIENTOS MULTIPLES, EN HOSPITAL</v>
          </cell>
          <cell r="C10138" t="str">
            <v>00</v>
          </cell>
        </row>
        <row r="10139">
          <cell r="A10139" t="str">
            <v>Z387</v>
          </cell>
          <cell r="B10139" t="str">
            <v>OTROS NACIMIENTOS MULTIPLES, FUERA DEL HOSPITAL</v>
          </cell>
          <cell r="C10139" t="str">
            <v>00</v>
          </cell>
        </row>
        <row r="10140">
          <cell r="A10140" t="str">
            <v>Z388</v>
          </cell>
          <cell r="B10140" t="str">
            <v>OTROS NACIMIENTOS MULTIPLES, LUGAR DE NACIMIENTO NO ESPECIFICADO</v>
          </cell>
          <cell r="C10140" t="str">
            <v>00</v>
          </cell>
        </row>
        <row r="10141">
          <cell r="A10141" t="str">
            <v>Z39</v>
          </cell>
          <cell r="B10141" t="str">
            <v>EXAMEN Y ATENCION DEL POSPARTO</v>
          </cell>
          <cell r="C10141" t="str">
            <v>00</v>
          </cell>
        </row>
        <row r="10142">
          <cell r="A10142" t="str">
            <v>Z390</v>
          </cell>
          <cell r="B10142" t="str">
            <v>ATENCION Y EXAMEN INMEDIATAMENTE DESPUES DEL PARTO</v>
          </cell>
          <cell r="C10142" t="str">
            <v>00</v>
          </cell>
        </row>
        <row r="10143">
          <cell r="A10143" t="str">
            <v>Z391</v>
          </cell>
          <cell r="B10143" t="str">
            <v>ATENCION Y EXAMEN DE MADRE EN PERIODO DE LACTANCIA</v>
          </cell>
          <cell r="C10143" t="str">
            <v>00</v>
          </cell>
        </row>
        <row r="10144">
          <cell r="A10144" t="str">
            <v>Z392</v>
          </cell>
          <cell r="B10144" t="str">
            <v>SEGUIMIENTO POSPARTO, DE RUTINA</v>
          </cell>
          <cell r="C10144" t="str">
            <v>00</v>
          </cell>
        </row>
        <row r="10145">
          <cell r="A10145" t="str">
            <v>Z40</v>
          </cell>
          <cell r="B10145" t="str">
            <v>CIRUGIA PROFILACTICA</v>
          </cell>
          <cell r="C10145" t="str">
            <v>00</v>
          </cell>
        </row>
        <row r="10146">
          <cell r="A10146" t="str">
            <v>Z400</v>
          </cell>
          <cell r="B10146" t="str">
            <v>CIRUGIA PROFILACTICA POR FACTORES DE RIESGO RELACIONADOS CON TUMORES M</v>
          </cell>
          <cell r="C10146" t="str">
            <v>00</v>
          </cell>
        </row>
        <row r="10147">
          <cell r="A10147" t="str">
            <v>Z408</v>
          </cell>
          <cell r="B10147" t="str">
            <v>OTRA CIRUGIA PROFILACTICA</v>
          </cell>
          <cell r="C10147" t="str">
            <v>00</v>
          </cell>
        </row>
        <row r="10148">
          <cell r="A10148" t="str">
            <v>Z409</v>
          </cell>
          <cell r="B10148" t="str">
            <v>CIRUGIA PROFILACTICA NO ESPECIFICADA</v>
          </cell>
          <cell r="C10148" t="str">
            <v>00</v>
          </cell>
        </row>
        <row r="10149">
          <cell r="A10149" t="str">
            <v>Z41</v>
          </cell>
          <cell r="B10149" t="str">
            <v>PROCEDIMIENTOS PARA OTROS PROPOSITOS QUE NO SEAN LOS DE MEJORAR EL EST</v>
          </cell>
          <cell r="C10149" t="str">
            <v>00</v>
          </cell>
        </row>
        <row r="10150">
          <cell r="A10150" t="str">
            <v>Z410</v>
          </cell>
          <cell r="B10150" t="str">
            <v>TRASPLANTE DE PELO</v>
          </cell>
          <cell r="C10150" t="str">
            <v>00</v>
          </cell>
        </row>
        <row r="10151">
          <cell r="A10151" t="str">
            <v>Z411</v>
          </cell>
          <cell r="B10151" t="str">
            <v>OTRAS CIRUGIAS PLASTICAS POR RAZONES ESTETICAS</v>
          </cell>
          <cell r="C10151" t="str">
            <v>00</v>
          </cell>
        </row>
        <row r="10152">
          <cell r="A10152" t="str">
            <v>Z412</v>
          </cell>
          <cell r="B10152" t="str">
            <v>CIRCUNCISION RITUAL O DE RUTINA</v>
          </cell>
          <cell r="C10152" t="str">
            <v>00</v>
          </cell>
        </row>
        <row r="10153">
          <cell r="A10153" t="str">
            <v>Z413</v>
          </cell>
          <cell r="B10153" t="str">
            <v>PERFORACION DE LA OREJA</v>
          </cell>
          <cell r="C10153" t="str">
            <v>00</v>
          </cell>
        </row>
        <row r="10154">
          <cell r="A10154" t="str">
            <v>Z418</v>
          </cell>
          <cell r="B10154" t="str">
            <v>OTROS PROCEDIMIENTOS PARA OTROS PROPOSITOS QUE NO SEAN LOS DE MEJORAR</v>
          </cell>
          <cell r="C10154" t="str">
            <v>00</v>
          </cell>
        </row>
        <row r="10155">
          <cell r="A10155" t="str">
            <v>Z419</v>
          </cell>
          <cell r="B10155" t="str">
            <v>PROCEDIMIENTO NO ESPECIF. PARA OTROS PROPOSIT. QUE NO SEAN LOS DE MEJO</v>
          </cell>
          <cell r="C10155" t="str">
            <v>00</v>
          </cell>
        </row>
        <row r="10156">
          <cell r="A10156" t="str">
            <v>Z42</v>
          </cell>
          <cell r="B10156" t="str">
            <v>CUIDADOS POSTERIORES A LA CIRUGIA PLASTICA</v>
          </cell>
          <cell r="C10156" t="str">
            <v>00</v>
          </cell>
        </row>
        <row r="10157">
          <cell r="A10157" t="str">
            <v>Z420</v>
          </cell>
          <cell r="B10157" t="str">
            <v>CUIDADOS POSTERIORES A LA CIRUGIA PLASTICA DE LA CABEZA Y DEL CUELLO</v>
          </cell>
          <cell r="C10157" t="str">
            <v>00</v>
          </cell>
        </row>
        <row r="10158">
          <cell r="A10158" t="str">
            <v>Z421</v>
          </cell>
          <cell r="B10158" t="str">
            <v>CUIDADOS POSTERIORES A LA CIRUGIA PLASTICA DE LA MAMA</v>
          </cell>
          <cell r="C10158" t="str">
            <v>00</v>
          </cell>
        </row>
        <row r="10159">
          <cell r="A10159" t="str">
            <v>Z422</v>
          </cell>
          <cell r="B10159" t="str">
            <v>CUIDADOS POSTERIORES A LA CIRUGIA PLASTICA DE OTRAS PARTES ESPECIF. DE</v>
          </cell>
          <cell r="C10159" t="str">
            <v>00</v>
          </cell>
        </row>
        <row r="10160">
          <cell r="A10160" t="str">
            <v>Z423</v>
          </cell>
          <cell r="B10160" t="str">
            <v>CUIDADOS POSTERIORES A LA CIRUGIA PLASTICA DE LAS EXTREMIDADES SUPERIO</v>
          </cell>
          <cell r="C10160" t="str">
            <v>00</v>
          </cell>
        </row>
        <row r="10161">
          <cell r="A10161" t="str">
            <v>Z424</v>
          </cell>
          <cell r="B10161" t="str">
            <v>CUIDADOS POSTERIORES A LA CIRUGIA PLASTICA DE LAS EXTREMIDADES INFERIO</v>
          </cell>
          <cell r="C10161" t="str">
            <v>00</v>
          </cell>
        </row>
        <row r="10162">
          <cell r="A10162" t="str">
            <v>Z428</v>
          </cell>
          <cell r="B10162" t="str">
            <v>CUIDADOS POSTERIORES A LA CIRUGIA PLASTICA DE OTRAS PARTES ESPECIF. DE</v>
          </cell>
          <cell r="C10162" t="str">
            <v>00</v>
          </cell>
        </row>
        <row r="10163">
          <cell r="A10163" t="str">
            <v>Z429</v>
          </cell>
          <cell r="B10163" t="str">
            <v>CUIDADOS POSTERIORES A LA CIRUGIA PLASTICA NO ESPECIFICADA</v>
          </cell>
          <cell r="C10163" t="str">
            <v>00</v>
          </cell>
        </row>
        <row r="10164">
          <cell r="A10164" t="str">
            <v>Z43</v>
          </cell>
          <cell r="B10164" t="str">
            <v>ATENCION DE ORIFICOS ARTIFICIALES</v>
          </cell>
          <cell r="C10164" t="str">
            <v>00</v>
          </cell>
        </row>
        <row r="10165">
          <cell r="A10165" t="str">
            <v>Z430</v>
          </cell>
          <cell r="B10165" t="str">
            <v>ATENCION DE TRAQUEOSTOMIA</v>
          </cell>
          <cell r="C10165" t="str">
            <v>00</v>
          </cell>
        </row>
        <row r="10166">
          <cell r="A10166" t="str">
            <v>Z431</v>
          </cell>
          <cell r="B10166" t="str">
            <v>ATENCION DE GASTROTOMIA</v>
          </cell>
          <cell r="C10166" t="str">
            <v>00</v>
          </cell>
        </row>
        <row r="10167">
          <cell r="A10167" t="str">
            <v>Z432</v>
          </cell>
          <cell r="B10167" t="str">
            <v>ATENCION DE ILEOSTOMIA</v>
          </cell>
          <cell r="C10167" t="str">
            <v>00</v>
          </cell>
        </row>
        <row r="10168">
          <cell r="A10168" t="str">
            <v>Z433</v>
          </cell>
          <cell r="B10168" t="str">
            <v>ATENCION DE COLOSTOMIA</v>
          </cell>
          <cell r="C10168" t="str">
            <v>00</v>
          </cell>
        </row>
        <row r="10169">
          <cell r="A10169" t="str">
            <v>Z434</v>
          </cell>
          <cell r="B10169" t="str">
            <v>ATENCION DE OTROS ARIFICIOS ARTIFICIALES DE LAS VIAS DIGESTIVAS</v>
          </cell>
          <cell r="C10169" t="str">
            <v>00</v>
          </cell>
        </row>
        <row r="10170">
          <cell r="A10170" t="str">
            <v>Z435</v>
          </cell>
          <cell r="B10170" t="str">
            <v>ATENCION DE CISTOSTOMIA</v>
          </cell>
          <cell r="C10170" t="str">
            <v>00</v>
          </cell>
        </row>
        <row r="10171">
          <cell r="A10171" t="str">
            <v>Z436</v>
          </cell>
          <cell r="B10171" t="str">
            <v>ATENCION DE OTROS ORIFICIOS ARTIFICIALES DE LAS VIAS URINARIAS</v>
          </cell>
          <cell r="C10171" t="str">
            <v>00</v>
          </cell>
        </row>
        <row r="10172">
          <cell r="A10172" t="str">
            <v>Z437</v>
          </cell>
          <cell r="B10172" t="str">
            <v>ATENCION DE VAGINA ARTIFICIAL</v>
          </cell>
          <cell r="C10172" t="str">
            <v>00</v>
          </cell>
        </row>
        <row r="10173">
          <cell r="A10173" t="str">
            <v>Z438</v>
          </cell>
          <cell r="B10173" t="str">
            <v>ATENCION DE OTROS 0RIFICIOS ARTIFICIALES</v>
          </cell>
          <cell r="C10173" t="str">
            <v>00</v>
          </cell>
        </row>
        <row r="10174">
          <cell r="A10174" t="str">
            <v>Z439</v>
          </cell>
          <cell r="B10174" t="str">
            <v>ATENCION DE ORIFICIO ARTIFICIAL NO ESPECIFICADO</v>
          </cell>
          <cell r="C10174" t="str">
            <v>00</v>
          </cell>
        </row>
        <row r="10175">
          <cell r="A10175" t="str">
            <v>Z44</v>
          </cell>
          <cell r="B10175" t="str">
            <v>PRUEBA Y AJUESTE DE DISPOSITIVOS PROTESICOS EXTERNOS</v>
          </cell>
          <cell r="C10175" t="str">
            <v>00</v>
          </cell>
        </row>
        <row r="10176">
          <cell r="A10176" t="str">
            <v>Z440</v>
          </cell>
          <cell r="B10176" t="str">
            <v>PRUEBA Y AJUSTE DE BRAZO ARTIFICIAL (COMPLETO) ( PARCIAL)</v>
          </cell>
          <cell r="C10176" t="str">
            <v>00</v>
          </cell>
        </row>
        <row r="10177">
          <cell r="A10177" t="str">
            <v>Z441</v>
          </cell>
          <cell r="B10177" t="str">
            <v>PRUEBA Y AJUSTE DE PIERNA ARTIFICIAL (COMPLETA) (PARCIAL)</v>
          </cell>
          <cell r="C10177" t="str">
            <v>00</v>
          </cell>
        </row>
        <row r="10178">
          <cell r="A10178" t="str">
            <v>Z442</v>
          </cell>
          <cell r="B10178" t="str">
            <v>PRUEBA Y AJUSTE DE OJO ARTIFICIAL</v>
          </cell>
          <cell r="C10178" t="str">
            <v>00</v>
          </cell>
        </row>
        <row r="10179">
          <cell r="A10179" t="str">
            <v>Z443</v>
          </cell>
          <cell r="B10179" t="str">
            <v>PRUEBA Y AJUSTE DE PROTESIS MAMARIA EXTERNA</v>
          </cell>
          <cell r="C10179" t="str">
            <v>00</v>
          </cell>
        </row>
        <row r="10180">
          <cell r="A10180" t="str">
            <v>Z448</v>
          </cell>
          <cell r="B10180" t="str">
            <v>PRUEBA Y AJUSTE DE OTROS DISPOSITIVOS PROTESICOS EXTERNOS</v>
          </cell>
          <cell r="C10180" t="str">
            <v>00</v>
          </cell>
        </row>
        <row r="10181">
          <cell r="A10181" t="str">
            <v>Z449</v>
          </cell>
          <cell r="B10181" t="str">
            <v>PRUEBA Y AJUSTE DE DISPOSITIVO PROTESICO EXTERNO NO ESPEIFICADO</v>
          </cell>
          <cell r="C10181" t="str">
            <v>000</v>
          </cell>
        </row>
        <row r="10182">
          <cell r="A10182" t="str">
            <v>Z45</v>
          </cell>
          <cell r="B10182" t="str">
            <v>ASISTENCIA Y AJUSTE DE DISPOSITIVOS IMPLATADOS</v>
          </cell>
          <cell r="C10182" t="str">
            <v>00</v>
          </cell>
        </row>
        <row r="10183">
          <cell r="A10183" t="str">
            <v>Z450</v>
          </cell>
          <cell r="B10183" t="str">
            <v>ASITENCIA Y AJUSTE DE MARCAPASO CARDIACO</v>
          </cell>
          <cell r="C10183" t="str">
            <v>00</v>
          </cell>
        </row>
        <row r="10184">
          <cell r="A10184" t="str">
            <v>Z451</v>
          </cell>
          <cell r="B10184" t="str">
            <v>ASISTENCIA Y AJUSTE DE BOMBA DE INFUSION</v>
          </cell>
          <cell r="C10184" t="str">
            <v>00</v>
          </cell>
        </row>
        <row r="10185">
          <cell r="A10185" t="str">
            <v>Z452</v>
          </cell>
          <cell r="B10185" t="str">
            <v>ASISTENCIA Y AJUSTE DE DISPOSITIVOS DE ACCESO VASCULAR</v>
          </cell>
          <cell r="C10185" t="str">
            <v>00</v>
          </cell>
        </row>
        <row r="10186">
          <cell r="A10186" t="str">
            <v>Z453</v>
          </cell>
          <cell r="B10186" t="str">
            <v>ASISTENCIA Y AJUSTE DE DISPOSITIVO AUDITIVO IMPLANTADO</v>
          </cell>
          <cell r="C10186" t="str">
            <v>00</v>
          </cell>
        </row>
        <row r="10187">
          <cell r="A10187" t="str">
            <v>Z458</v>
          </cell>
          <cell r="B10187" t="str">
            <v>ASISTENCIA Y AJUSTE DE OTROS DISPOSITIVOS IMPLANTADOS</v>
          </cell>
          <cell r="C10187" t="str">
            <v>00</v>
          </cell>
        </row>
        <row r="10188">
          <cell r="A10188" t="str">
            <v>Z459</v>
          </cell>
          <cell r="B10188" t="str">
            <v>ASISTENCIA Y AJUSTE DE DISPOSITIVO IMPLANTADO NO ESPECIFICADO</v>
          </cell>
          <cell r="C10188" t="str">
            <v>00</v>
          </cell>
        </row>
        <row r="10189">
          <cell r="A10189" t="str">
            <v>Z46</v>
          </cell>
          <cell r="B10189" t="str">
            <v>PRUEBA Y AJUSTE DE OTROS DISPOSITIVOS</v>
          </cell>
          <cell r="C10189" t="str">
            <v>000</v>
          </cell>
        </row>
        <row r="10190">
          <cell r="A10190" t="str">
            <v>Z460</v>
          </cell>
          <cell r="B10190" t="str">
            <v>PRUEBA Y AJUSTE DE ANTEOJOS Y LENTES DE CONTACTO</v>
          </cell>
          <cell r="C10190" t="str">
            <v>00</v>
          </cell>
        </row>
        <row r="10191">
          <cell r="A10191" t="str">
            <v>Z461</v>
          </cell>
          <cell r="B10191" t="str">
            <v>PRUEBA Y AJUSTE DE AUDIFONOS</v>
          </cell>
          <cell r="C10191" t="str">
            <v>00</v>
          </cell>
        </row>
        <row r="10192">
          <cell r="A10192" t="str">
            <v>Z462</v>
          </cell>
          <cell r="B10192" t="str">
            <v>PRUEBA Y AJUSTE DE OTROS DISPOSITIVOS RELACIONADOS CON EL SISTEMA NERV</v>
          </cell>
          <cell r="C10192" t="str">
            <v>00</v>
          </cell>
        </row>
        <row r="10193">
          <cell r="A10193" t="str">
            <v>Z463</v>
          </cell>
          <cell r="B10193" t="str">
            <v>PRUEBA Y AJUSTE DE PROTESIS DENTAL</v>
          </cell>
          <cell r="C10193" t="str">
            <v>00</v>
          </cell>
        </row>
        <row r="10194">
          <cell r="A10194" t="str">
            <v>Z464</v>
          </cell>
          <cell r="B10194" t="str">
            <v>PRUEBA Y AJUSTE DE DISPOSITIVO ORTONDONCICO</v>
          </cell>
          <cell r="C10194" t="str">
            <v>00</v>
          </cell>
        </row>
        <row r="10195">
          <cell r="A10195" t="str">
            <v>Z465</v>
          </cell>
          <cell r="B10195" t="str">
            <v>PRUEBA Y AJUSTE DE ILEOSTOMIA U OTRO DISPOSITIVO INTESTINAL</v>
          </cell>
          <cell r="C10195" t="str">
            <v>00</v>
          </cell>
        </row>
        <row r="10196">
          <cell r="A10196" t="str">
            <v>Z466</v>
          </cell>
          <cell r="B10196" t="str">
            <v>PRUEBA Y AJUSTE DE DISPOSITIVO URINARIO</v>
          </cell>
          <cell r="C10196" t="str">
            <v>00</v>
          </cell>
        </row>
        <row r="10197">
          <cell r="A10197" t="str">
            <v>Z467</v>
          </cell>
          <cell r="B10197" t="str">
            <v>PRUEBA Y AJUSTE DE DISPOSITIVO ORTOPEDICO</v>
          </cell>
          <cell r="C10197" t="str">
            <v>00</v>
          </cell>
        </row>
        <row r="10198">
          <cell r="A10198" t="str">
            <v>Z468</v>
          </cell>
          <cell r="B10198" t="str">
            <v>PRUEBA Y AJUSTE DE OTROS DISPOSITIVOS ESPECIFICADOS</v>
          </cell>
          <cell r="C10198" t="str">
            <v>00</v>
          </cell>
        </row>
        <row r="10199">
          <cell r="A10199" t="str">
            <v>Z469</v>
          </cell>
          <cell r="B10199" t="str">
            <v>PRUEBA Y AJUSTE DE DISPOSITIVO NO ESPECIFICADO</v>
          </cell>
          <cell r="C10199" t="str">
            <v>00</v>
          </cell>
        </row>
        <row r="10200">
          <cell r="A10200" t="str">
            <v>Z47</v>
          </cell>
          <cell r="B10200" t="str">
            <v>OTROS CUIDADOS POSTERIORES A LA ORTOPEDIA</v>
          </cell>
          <cell r="C10200" t="str">
            <v>00</v>
          </cell>
        </row>
        <row r="10201">
          <cell r="A10201" t="str">
            <v>Z470</v>
          </cell>
          <cell r="B10201" t="str">
            <v>CUIDADOS POSTERIORES A LA EXTRACCION DE PLACA U OTRO DISPOSITIVO DE FI</v>
          </cell>
          <cell r="C10201" t="str">
            <v>00</v>
          </cell>
        </row>
        <row r="10202">
          <cell r="A10202" t="str">
            <v>Z478</v>
          </cell>
          <cell r="B10202" t="str">
            <v>OTROS CUIDADOS ESPECIFICADOS POSTERIORES A LA ORTOPEDIA</v>
          </cell>
          <cell r="C10202" t="str">
            <v>00</v>
          </cell>
        </row>
        <row r="10203">
          <cell r="A10203" t="str">
            <v>Z479</v>
          </cell>
          <cell r="B10203" t="str">
            <v>CUIDADO POSTERIOR A LA ORTOPEDIA, NO ESPECIFICADO</v>
          </cell>
          <cell r="C10203" t="str">
            <v>00</v>
          </cell>
        </row>
        <row r="10204">
          <cell r="A10204" t="str">
            <v>Z48</v>
          </cell>
          <cell r="B10204" t="str">
            <v>OTROS CUIDADOS POSTERIORES A LA CIRUGIA</v>
          </cell>
          <cell r="C10204" t="str">
            <v>00</v>
          </cell>
        </row>
        <row r="10205">
          <cell r="A10205" t="str">
            <v>Z480</v>
          </cell>
          <cell r="B10205" t="str">
            <v>ARENCION DE LOS APOSITOS Y SUTURAS</v>
          </cell>
          <cell r="C10205" t="str">
            <v>00</v>
          </cell>
        </row>
        <row r="10206">
          <cell r="A10206" t="str">
            <v>Z488</v>
          </cell>
          <cell r="B10206" t="str">
            <v>OTROS CUIDADOS ESPECIFICADOS POSTERIORES A LA CIRUGIA</v>
          </cell>
          <cell r="C10206" t="str">
            <v>00</v>
          </cell>
        </row>
        <row r="10207">
          <cell r="A10207" t="str">
            <v>Z489</v>
          </cell>
          <cell r="B10207" t="str">
            <v>CUIDADO POSTERIOR A LA CIRUGIA, NO ESPECIFICADO</v>
          </cell>
          <cell r="C10207" t="str">
            <v>00</v>
          </cell>
        </row>
        <row r="10208">
          <cell r="A10208" t="str">
            <v>Z49</v>
          </cell>
          <cell r="B10208" t="str">
            <v>CUIDADOS RELATIVOS AL PROCEDIMIENTO DE DIALISIS</v>
          </cell>
          <cell r="C10208" t="str">
            <v>00</v>
          </cell>
        </row>
        <row r="10209">
          <cell r="A10209" t="str">
            <v>Z490</v>
          </cell>
          <cell r="B10209" t="str">
            <v>CUIDADOS PREPARATORIOS PARA DIALISIS</v>
          </cell>
          <cell r="C10209" t="str">
            <v>00</v>
          </cell>
        </row>
        <row r="10210">
          <cell r="A10210" t="str">
            <v>Z491</v>
          </cell>
          <cell r="B10210" t="str">
            <v>DIALISIS EXTRACORPOREA</v>
          </cell>
          <cell r="C10210" t="str">
            <v>00</v>
          </cell>
        </row>
        <row r="10211">
          <cell r="A10211" t="str">
            <v>Z492</v>
          </cell>
          <cell r="B10211" t="str">
            <v>OTRAS DIALISIS</v>
          </cell>
          <cell r="C10211" t="str">
            <v>00</v>
          </cell>
        </row>
        <row r="10212">
          <cell r="A10212" t="str">
            <v>Z50</v>
          </cell>
          <cell r="B10212" t="str">
            <v>ATENCION POR EL USO DE PROCEDIMIENTOS DE RAHABILITACION</v>
          </cell>
          <cell r="C10212" t="str">
            <v>00</v>
          </cell>
        </row>
        <row r="10213">
          <cell r="A10213" t="str">
            <v>Z500</v>
          </cell>
          <cell r="B10213" t="str">
            <v>REAHABILITACION CARDIACA</v>
          </cell>
          <cell r="C10213" t="str">
            <v>00</v>
          </cell>
        </row>
        <row r="10214">
          <cell r="A10214" t="str">
            <v>Z501</v>
          </cell>
          <cell r="B10214" t="str">
            <v>OTRAS TERPIAS FISICAS</v>
          </cell>
          <cell r="C10214" t="str">
            <v>00</v>
          </cell>
        </row>
        <row r="10215">
          <cell r="A10215" t="str">
            <v>Z502</v>
          </cell>
          <cell r="B10215" t="str">
            <v>REHABILITACION DEL ALCOHOLICO</v>
          </cell>
          <cell r="C10215" t="str">
            <v>00</v>
          </cell>
        </row>
        <row r="10216">
          <cell r="A10216" t="str">
            <v>Z503</v>
          </cell>
          <cell r="B10216" t="str">
            <v>REHABILITACION DEL DROGADICTO</v>
          </cell>
          <cell r="C10216" t="str">
            <v>00</v>
          </cell>
        </row>
        <row r="10217">
          <cell r="A10217" t="str">
            <v>Z504</v>
          </cell>
          <cell r="B10217" t="str">
            <v>PSICOTERAPIA, NO CLASIFICADAS EN OTRA PARTE</v>
          </cell>
          <cell r="C10217" t="str">
            <v>00</v>
          </cell>
        </row>
        <row r="10218">
          <cell r="A10218" t="str">
            <v>Z505</v>
          </cell>
          <cell r="B10218" t="str">
            <v>TERAPIA DEL LENGUAJE</v>
          </cell>
          <cell r="C10218" t="str">
            <v>00</v>
          </cell>
        </row>
        <row r="10219">
          <cell r="A10219" t="str">
            <v>Z506</v>
          </cell>
          <cell r="B10219" t="str">
            <v>ADIESTRAMIENTO ORTOPTICO</v>
          </cell>
          <cell r="C10219" t="str">
            <v>00</v>
          </cell>
        </row>
        <row r="10220">
          <cell r="A10220" t="str">
            <v>Z507</v>
          </cell>
          <cell r="B10220" t="str">
            <v>TERAPIA OCUPACIONAL Y REHABILITACION VOCACIONAL, NO CLASIF. EN OTRA PA</v>
          </cell>
          <cell r="C10220" t="str">
            <v>00</v>
          </cell>
        </row>
        <row r="10221">
          <cell r="A10221" t="str">
            <v>Z508</v>
          </cell>
          <cell r="B10221" t="str">
            <v>ATENCION POR OTROS PROCEDIMIENTOS DE REHABILITACION</v>
          </cell>
          <cell r="C10221" t="str">
            <v>00</v>
          </cell>
        </row>
        <row r="10222">
          <cell r="A10222" t="str">
            <v>Z509</v>
          </cell>
          <cell r="B10222" t="str">
            <v>ATENCION POR PROCEDIMIENTO DE REHABILITACION, NO ESPECIFICADA</v>
          </cell>
          <cell r="C10222" t="str">
            <v>00</v>
          </cell>
        </row>
        <row r="10223">
          <cell r="A10223" t="str">
            <v>Z51</v>
          </cell>
          <cell r="B10223" t="str">
            <v>OTRA ATENCION MEDICA</v>
          </cell>
          <cell r="C10223" t="str">
            <v>00</v>
          </cell>
        </row>
        <row r="10224">
          <cell r="A10224" t="str">
            <v>Z510</v>
          </cell>
          <cell r="B10224" t="str">
            <v>SESION DE RADIOTERAPIA</v>
          </cell>
          <cell r="C10224" t="str">
            <v>00</v>
          </cell>
        </row>
        <row r="10225">
          <cell r="A10225" t="str">
            <v>Z511</v>
          </cell>
          <cell r="B10225" t="str">
            <v>SESION DE QUIMIOTERAPIA POR TUMOR</v>
          </cell>
          <cell r="C10225" t="str">
            <v>00</v>
          </cell>
        </row>
        <row r="10226">
          <cell r="A10226" t="str">
            <v>Z512</v>
          </cell>
          <cell r="B10226" t="str">
            <v>OTRA QUIMIOTERAPIA</v>
          </cell>
          <cell r="C10226" t="str">
            <v>00</v>
          </cell>
        </row>
        <row r="10227">
          <cell r="A10227" t="str">
            <v>Z513</v>
          </cell>
          <cell r="B10227" t="str">
            <v>TRANSFUNSION DE SANGRE, SIN DIAGNOSTICO INFORMADO</v>
          </cell>
          <cell r="C10227" t="str">
            <v>00</v>
          </cell>
        </row>
        <row r="10228">
          <cell r="A10228" t="str">
            <v>Z514</v>
          </cell>
          <cell r="B10228" t="str">
            <v>ATENCION PREPARATORIA PARA TRATAMIENTO SUBSECUENTE, NO CLASIF. EN OTRA</v>
          </cell>
          <cell r="C10228" t="str">
            <v>00</v>
          </cell>
        </row>
        <row r="10229">
          <cell r="A10229" t="str">
            <v>Z515</v>
          </cell>
          <cell r="B10229" t="str">
            <v>ATENCION PALIATIVA</v>
          </cell>
          <cell r="C10229" t="str">
            <v>00</v>
          </cell>
        </row>
        <row r="10230">
          <cell r="A10230" t="str">
            <v>Z516</v>
          </cell>
          <cell r="B10230" t="str">
            <v>DESENSIBILIZACION A ALERGENOS</v>
          </cell>
          <cell r="C10230" t="str">
            <v>00</v>
          </cell>
        </row>
        <row r="10231">
          <cell r="A10231" t="str">
            <v>Z518</v>
          </cell>
          <cell r="B10231" t="str">
            <v>OTRAS ATENCIONES MEDICAS ESPECIFICADAS</v>
          </cell>
          <cell r="C10231" t="str">
            <v>00</v>
          </cell>
        </row>
        <row r="10232">
          <cell r="A10232" t="str">
            <v>Z519</v>
          </cell>
          <cell r="B10232" t="str">
            <v>ATENCION MEDICA, NO ESPECIFICADA</v>
          </cell>
          <cell r="C10232" t="str">
            <v>00</v>
          </cell>
        </row>
        <row r="10233">
          <cell r="A10233" t="str">
            <v>Z52</v>
          </cell>
          <cell r="B10233" t="str">
            <v>DONANTES DE ORGANOS Y TEJIDOS</v>
          </cell>
          <cell r="C10233" t="str">
            <v>00</v>
          </cell>
        </row>
        <row r="10234">
          <cell r="A10234" t="str">
            <v>Z520</v>
          </cell>
          <cell r="B10234" t="str">
            <v>DONANTE DE SANGRE</v>
          </cell>
          <cell r="C10234" t="str">
            <v>00</v>
          </cell>
        </row>
        <row r="10235">
          <cell r="A10235" t="str">
            <v>Z521</v>
          </cell>
          <cell r="B10235" t="str">
            <v>DONANTE DE PIEL</v>
          </cell>
          <cell r="C10235" t="str">
            <v>00</v>
          </cell>
        </row>
        <row r="10236">
          <cell r="A10236" t="str">
            <v>Z522</v>
          </cell>
          <cell r="B10236" t="str">
            <v>DONANTE DE HUESO</v>
          </cell>
          <cell r="C10236" t="str">
            <v>00</v>
          </cell>
        </row>
        <row r="10237">
          <cell r="A10237" t="str">
            <v>Z523</v>
          </cell>
          <cell r="B10237" t="str">
            <v>DONANTE DE MEDULA OSEA</v>
          </cell>
          <cell r="C10237" t="str">
            <v>00</v>
          </cell>
        </row>
        <row r="10238">
          <cell r="A10238" t="str">
            <v>Z524</v>
          </cell>
          <cell r="B10238" t="str">
            <v>DONANTE DE RIÑON</v>
          </cell>
          <cell r="C10238" t="str">
            <v>00</v>
          </cell>
        </row>
        <row r="10239">
          <cell r="A10239" t="str">
            <v>Z525</v>
          </cell>
          <cell r="B10239" t="str">
            <v>DONANTE DE CORNEA</v>
          </cell>
          <cell r="C10239" t="str">
            <v>00</v>
          </cell>
        </row>
        <row r="10240">
          <cell r="A10240" t="str">
            <v>Z528</v>
          </cell>
          <cell r="B10240" t="str">
            <v>DONANTE DE OTROS ORGANOS O TEJIDOS</v>
          </cell>
          <cell r="C10240" t="str">
            <v>00</v>
          </cell>
        </row>
        <row r="10241">
          <cell r="A10241" t="str">
            <v>Z529</v>
          </cell>
          <cell r="B10241" t="str">
            <v>DONANTE DE ORGANO O TEJIDO NO ESPECIFICADO</v>
          </cell>
          <cell r="C10241" t="str">
            <v>00</v>
          </cell>
        </row>
        <row r="10242">
          <cell r="A10242" t="str">
            <v>Z53</v>
          </cell>
          <cell r="B10242" t="str">
            <v>PERSONA EN CONTACTO CON LOS SERVICIOS DE SALUD PARA PROCED. ESPEC. NO</v>
          </cell>
          <cell r="C10242" t="str">
            <v>00</v>
          </cell>
        </row>
        <row r="10243">
          <cell r="A10243" t="str">
            <v>Z530</v>
          </cell>
          <cell r="B10243" t="str">
            <v>PROCEDIMIENTO NO REALIZADO POR CONTRAINDICACION</v>
          </cell>
          <cell r="C10243" t="str">
            <v>00</v>
          </cell>
        </row>
        <row r="10244">
          <cell r="A10244" t="str">
            <v>Z531</v>
          </cell>
          <cell r="B10244" t="str">
            <v>PROCEDIMIENTO NO REALIZADO POR DECISION DEL PACIENTE, POR RAZONES DE C</v>
          </cell>
          <cell r="C10244" t="str">
            <v>00</v>
          </cell>
        </row>
        <row r="10245">
          <cell r="A10245" t="str">
            <v>Z532</v>
          </cell>
          <cell r="B10245" t="str">
            <v>PROCEDIMIENTO NO REALIZADO POR DECISION DEL PACIENTE, POR OTRAS RAZONE</v>
          </cell>
          <cell r="C10245" t="str">
            <v>00</v>
          </cell>
        </row>
        <row r="10246">
          <cell r="A10246" t="str">
            <v>Z538</v>
          </cell>
          <cell r="B10246" t="str">
            <v>PROCEDIMIENTO NO REALIZADO POR OTRAS RAZONES</v>
          </cell>
          <cell r="C10246" t="str">
            <v>00</v>
          </cell>
        </row>
        <row r="10247">
          <cell r="A10247" t="str">
            <v>Z539</v>
          </cell>
          <cell r="B10247" t="str">
            <v>PROCEDIMIENTO NO REALIZADO POR RAZON NO ESPECIFICADA</v>
          </cell>
          <cell r="C10247" t="str">
            <v>00</v>
          </cell>
        </row>
        <row r="10248">
          <cell r="A10248" t="str">
            <v>Z54</v>
          </cell>
          <cell r="B10248" t="str">
            <v>CONVALECENCIA</v>
          </cell>
          <cell r="C10248" t="str">
            <v>00</v>
          </cell>
        </row>
        <row r="10249">
          <cell r="A10249" t="str">
            <v>Z540</v>
          </cell>
          <cell r="B10249" t="str">
            <v>CONVALECENCIA CONSECUTIVA A CIRUGIA</v>
          </cell>
          <cell r="C10249" t="str">
            <v>00</v>
          </cell>
        </row>
        <row r="10250">
          <cell r="A10250" t="str">
            <v>Z541</v>
          </cell>
          <cell r="B10250" t="str">
            <v>CONVALECENCIA CONSECUTIVA A RADIOTERAPIA</v>
          </cell>
          <cell r="C10250" t="str">
            <v>00</v>
          </cell>
        </row>
        <row r="10251">
          <cell r="A10251" t="str">
            <v>Z542</v>
          </cell>
          <cell r="B10251" t="str">
            <v>CONVALECENCIA CONSECUTIVA A QUIMIOTERAPIA</v>
          </cell>
          <cell r="C10251" t="str">
            <v>00</v>
          </cell>
        </row>
        <row r="10252">
          <cell r="A10252" t="str">
            <v>Z543</v>
          </cell>
          <cell r="B10252" t="str">
            <v>CONVALECENCIA CONSECUTIVA A TRATAMIENTO DE FRACTURA</v>
          </cell>
          <cell r="C10252" t="str">
            <v>00</v>
          </cell>
        </row>
        <row r="10253">
          <cell r="A10253" t="str">
            <v>Z547</v>
          </cell>
          <cell r="B10253" t="str">
            <v>CONVALECENCIA CONSECUTIVA A TRATAMIENTO COMBINADO</v>
          </cell>
          <cell r="C10253" t="str">
            <v>00</v>
          </cell>
        </row>
        <row r="10254">
          <cell r="A10254" t="str">
            <v>Z548</v>
          </cell>
          <cell r="B10254" t="str">
            <v>CONVALECENCIA CONSECUTIVA A OTROS TRATAMIENTOS</v>
          </cell>
          <cell r="C10254" t="str">
            <v>00</v>
          </cell>
        </row>
        <row r="10255">
          <cell r="A10255" t="str">
            <v>Z549</v>
          </cell>
          <cell r="B10255" t="str">
            <v>CONVALECENCIA CONSECUTIVA A TRATAMIENTO NO ESPECIFICADO</v>
          </cell>
          <cell r="C10255" t="str">
            <v>00</v>
          </cell>
        </row>
        <row r="10256">
          <cell r="A10256" t="str">
            <v>Z55</v>
          </cell>
          <cell r="B10256" t="str">
            <v>PROBLEMAS RELACIONADOS CON LA EDUCACION Y LA ALFABETIZACION</v>
          </cell>
          <cell r="C10256" t="str">
            <v>00</v>
          </cell>
        </row>
        <row r="10257">
          <cell r="A10257" t="str">
            <v>Z550</v>
          </cell>
          <cell r="B10257" t="str">
            <v>PROBLEMAS RELACIONADOS CON EL ANALFABETISMO O BAJO NIVEL DE INTRUCCION</v>
          </cell>
          <cell r="C10257" t="str">
            <v>00</v>
          </cell>
        </row>
        <row r="10258">
          <cell r="A10258" t="str">
            <v>Z551</v>
          </cell>
          <cell r="B10258" t="str">
            <v>PROBLEMAS RELACIONADOS CON EDUACION NO DISPONIBLE O INACCESIBLE</v>
          </cell>
          <cell r="C10258" t="str">
            <v>00</v>
          </cell>
        </row>
        <row r="10259">
          <cell r="A10259" t="str">
            <v>Z552</v>
          </cell>
          <cell r="B10259" t="str">
            <v>PROBLEMAS RELACIONADOS CON LA FALLA EN LOS EXAMENES</v>
          </cell>
          <cell r="C10259" t="str">
            <v>00</v>
          </cell>
        </row>
        <row r="10260">
          <cell r="A10260" t="str">
            <v>Z553</v>
          </cell>
          <cell r="B10260" t="str">
            <v>PROBLEMAS RELACIONADOS CON EL BAJO RENDIMIENTO ESCOLAR</v>
          </cell>
          <cell r="C10260" t="str">
            <v>00</v>
          </cell>
        </row>
        <row r="10261">
          <cell r="A10261" t="str">
            <v>Z554</v>
          </cell>
          <cell r="B10261" t="str">
            <v>PROBLEM. RELACION. CON LA INADAPT. EDUCAC. Y DESAVENEN. CON MAESTRO Y</v>
          </cell>
          <cell r="C10261" t="str">
            <v>00</v>
          </cell>
        </row>
        <row r="10262">
          <cell r="A10262" t="str">
            <v>Z558</v>
          </cell>
          <cell r="B10262" t="str">
            <v>OTROS PROBLEMAS RELACIONADOS CON LA EDUCACION Y LA ALFABETIZACION</v>
          </cell>
          <cell r="C10262" t="str">
            <v>00</v>
          </cell>
        </row>
        <row r="10263">
          <cell r="A10263" t="str">
            <v>Z559</v>
          </cell>
          <cell r="B10263" t="str">
            <v>PROBLEMA NO ESPECIFICADO RELACIONADO CON LA EDUCACION Y LA ALFABETIZAC</v>
          </cell>
          <cell r="C10263" t="str">
            <v>00</v>
          </cell>
        </row>
        <row r="10264">
          <cell r="A10264" t="str">
            <v>Z56</v>
          </cell>
          <cell r="B10264" t="str">
            <v>PROBLEMAS RELACIONADOS CON EL EMPLEO Y EL DESEMPLEO</v>
          </cell>
          <cell r="C10264" t="str">
            <v>00</v>
          </cell>
        </row>
        <row r="10265">
          <cell r="A10265" t="str">
            <v>Z560</v>
          </cell>
          <cell r="B10265" t="str">
            <v>PROBLEMAS RELACIONADOS CON EL DESEMPLEO, NO ESPECIFICADOS</v>
          </cell>
          <cell r="C10265" t="str">
            <v>00</v>
          </cell>
        </row>
        <row r="10266">
          <cell r="A10266" t="str">
            <v>Z561</v>
          </cell>
          <cell r="B10266" t="str">
            <v>PROBLEMAS RELACIONADOS CON EL CAMBIO DE EMPLEO</v>
          </cell>
          <cell r="C10266" t="str">
            <v>00</v>
          </cell>
        </row>
        <row r="10267">
          <cell r="A10267" t="str">
            <v>Z562</v>
          </cell>
          <cell r="B10267" t="str">
            <v>PROBLEMAS RELACIONADOS CON AMENAZA DE PERDIDA DEL EMPLEO</v>
          </cell>
          <cell r="C10267" t="str">
            <v>00</v>
          </cell>
        </row>
        <row r="10268">
          <cell r="A10268" t="str">
            <v>Z563</v>
          </cell>
          <cell r="B10268" t="str">
            <v>PROBLEMAS RELACIONADOS CON HORARIO ESTRESANTE DE TRABAJO</v>
          </cell>
          <cell r="C10268" t="str">
            <v>00</v>
          </cell>
        </row>
        <row r="10269">
          <cell r="A10269" t="str">
            <v>Z564</v>
          </cell>
          <cell r="B10269" t="str">
            <v>PROBLEMAS REALCIONADOS CON DESAVENENCIAS CON EL JEFE Y LOS COMPAÑEROS</v>
          </cell>
          <cell r="C10269" t="str">
            <v>00</v>
          </cell>
        </row>
        <row r="10270">
          <cell r="A10270" t="str">
            <v>Z565</v>
          </cell>
          <cell r="B10270" t="str">
            <v>PROBLEMAS RELACIONADOS CON EL TRABAJO INCOMPATIBLE</v>
          </cell>
          <cell r="C10270" t="str">
            <v>00</v>
          </cell>
        </row>
        <row r="10271">
          <cell r="A10271" t="str">
            <v>Z566</v>
          </cell>
          <cell r="B10271" t="str">
            <v>OTROS PROBLEMAS DE TENSION FISICA O MENTAL RELACIONADAS CON EL TRABAJO</v>
          </cell>
          <cell r="C10271" t="str">
            <v>00</v>
          </cell>
        </row>
        <row r="10272">
          <cell r="A10272" t="str">
            <v>Z567</v>
          </cell>
          <cell r="B10272" t="str">
            <v>OTROS PROBLEMAS Y LOS NO ESPECIFICADOS RELACIONADOS CON EL EMPLEO</v>
          </cell>
          <cell r="C10272" t="str">
            <v>00</v>
          </cell>
        </row>
        <row r="10273">
          <cell r="A10273" t="str">
            <v>Z57</v>
          </cell>
          <cell r="B10273" t="str">
            <v>EXPOSICION A FACTORES DE RIESGO OCUPACIONAL</v>
          </cell>
          <cell r="C10273" t="str">
            <v>00</v>
          </cell>
        </row>
        <row r="10274">
          <cell r="A10274" t="str">
            <v>Z570</v>
          </cell>
          <cell r="B10274" t="str">
            <v>EXPOSICION OCUPACIONAL AL RUIDO</v>
          </cell>
          <cell r="C10274" t="str">
            <v>00</v>
          </cell>
        </row>
        <row r="10275">
          <cell r="A10275" t="str">
            <v>Z571</v>
          </cell>
          <cell r="B10275" t="str">
            <v>EXPOSICION OCUPACIONAL A LA RADIACION</v>
          </cell>
          <cell r="C10275" t="str">
            <v>00</v>
          </cell>
        </row>
        <row r="10276">
          <cell r="A10276" t="str">
            <v>Z572</v>
          </cell>
          <cell r="B10276" t="str">
            <v>EXPOSICION OCUPACIONAL AL POLVO</v>
          </cell>
          <cell r="C10276" t="str">
            <v>00</v>
          </cell>
        </row>
        <row r="10277">
          <cell r="A10277" t="str">
            <v>Z573</v>
          </cell>
          <cell r="B10277" t="str">
            <v>EXPOSICION OCUPACIONAL A OTRO CONTAMINANTE DEL AIRE</v>
          </cell>
          <cell r="C10277" t="str">
            <v>00</v>
          </cell>
        </row>
        <row r="10278">
          <cell r="A10278" t="str">
            <v>Z574</v>
          </cell>
          <cell r="B10278" t="str">
            <v>EXPOSICION OCUPACIONAL A AGENTES TOXICOS EN AGRICULTURA</v>
          </cell>
          <cell r="C10278" t="str">
            <v>00</v>
          </cell>
        </row>
        <row r="10279">
          <cell r="A10279" t="str">
            <v>Z575</v>
          </cell>
          <cell r="B10279" t="str">
            <v>EXPOSICION OCUPACIONAL A AGENTES TOXICOS EN OTRAS INDUSTRIAS</v>
          </cell>
          <cell r="C10279" t="str">
            <v>00</v>
          </cell>
        </row>
        <row r="10280">
          <cell r="A10280" t="str">
            <v>Z576</v>
          </cell>
          <cell r="B10280" t="str">
            <v>EXPOSICION OCUPACIONAL A TEMPERATURA EXTERNA</v>
          </cell>
          <cell r="C10280" t="str">
            <v>00</v>
          </cell>
        </row>
        <row r="10281">
          <cell r="A10281" t="str">
            <v>Z577</v>
          </cell>
          <cell r="B10281" t="str">
            <v>EXPOSICION OCUPACIONAL A LA VIBRACION</v>
          </cell>
          <cell r="C10281" t="str">
            <v>00</v>
          </cell>
        </row>
        <row r="10282">
          <cell r="A10282" t="str">
            <v>Z578</v>
          </cell>
          <cell r="B10282" t="str">
            <v>EXPOSICION OCUPACIONAL A OTROS FACTORES DE RIESGO</v>
          </cell>
          <cell r="C10282" t="str">
            <v>00</v>
          </cell>
        </row>
        <row r="10283">
          <cell r="A10283" t="str">
            <v>Z579</v>
          </cell>
          <cell r="B10283" t="str">
            <v>EXPOSICION OCUPACIONAL A FACTOR DE RIESGO NO ESPECIFICADO</v>
          </cell>
          <cell r="C10283" t="str">
            <v>00</v>
          </cell>
        </row>
        <row r="10284">
          <cell r="A10284" t="str">
            <v>Z58</v>
          </cell>
          <cell r="B10284" t="str">
            <v>PROBLEMAS RELACIONADOS CON EL AMBIENTE FISICO</v>
          </cell>
          <cell r="C10284" t="str">
            <v>00</v>
          </cell>
        </row>
        <row r="10285">
          <cell r="A10285" t="str">
            <v>Z580</v>
          </cell>
          <cell r="B10285" t="str">
            <v>EXPOSICION AL RUIDO</v>
          </cell>
          <cell r="C10285" t="str">
            <v>00</v>
          </cell>
        </row>
        <row r="10286">
          <cell r="A10286" t="str">
            <v>Z581</v>
          </cell>
          <cell r="B10286" t="str">
            <v>EXPOSICION AL AIRE CONTAMINADO</v>
          </cell>
          <cell r="C10286" t="str">
            <v>00</v>
          </cell>
        </row>
        <row r="10287">
          <cell r="A10287" t="str">
            <v>Z582</v>
          </cell>
          <cell r="B10287" t="str">
            <v>EXPOSICION AL AGUA CONTAMINADA</v>
          </cell>
          <cell r="C10287" t="str">
            <v>00</v>
          </cell>
        </row>
        <row r="10288">
          <cell r="A10288" t="str">
            <v>Z583</v>
          </cell>
          <cell r="B10288" t="str">
            <v>EXPOSICION AL SUELO CONTAMINADO</v>
          </cell>
          <cell r="C10288" t="str">
            <v>00</v>
          </cell>
        </row>
        <row r="10289">
          <cell r="A10289" t="str">
            <v>Z584</v>
          </cell>
          <cell r="B10289" t="str">
            <v>EXPOSICION A LA RADIACION</v>
          </cell>
          <cell r="C10289" t="str">
            <v>00</v>
          </cell>
        </row>
        <row r="10290">
          <cell r="A10290" t="str">
            <v>Z585</v>
          </cell>
          <cell r="B10290" t="str">
            <v>EXPOSICION A OTRAS CONTAMINACIONES DEL AMBIENTE FISICO</v>
          </cell>
          <cell r="C10290" t="str">
            <v>00</v>
          </cell>
        </row>
        <row r="10291">
          <cell r="A10291" t="str">
            <v>Z586</v>
          </cell>
          <cell r="B10291" t="str">
            <v>SUMINISTRO INADECUADO DE AGUA POTABLE</v>
          </cell>
          <cell r="C10291" t="str">
            <v>00</v>
          </cell>
        </row>
        <row r="10292">
          <cell r="A10292" t="str">
            <v>Z588</v>
          </cell>
          <cell r="B10292" t="str">
            <v>OTROS PROBLEMAS RELACIONADOS CON EL AMBIENTE FISICO</v>
          </cell>
          <cell r="C10292" t="str">
            <v>00</v>
          </cell>
        </row>
        <row r="10293">
          <cell r="A10293" t="str">
            <v>Z589</v>
          </cell>
          <cell r="B10293" t="str">
            <v>PROBLEMA NO ESPECIFICADO RELACIONADO CON EL AMBIENTE FISICO</v>
          </cell>
          <cell r="C10293" t="str">
            <v>00</v>
          </cell>
        </row>
        <row r="10294">
          <cell r="A10294" t="str">
            <v>Z59</v>
          </cell>
          <cell r="B10294" t="str">
            <v>PROBLEMAS RELACIONADOS CON LA VIVIENDA Y LAS CIRCUNSTANCIAS ECONOMICAS</v>
          </cell>
          <cell r="C10294" t="str">
            <v>00</v>
          </cell>
        </row>
        <row r="10295">
          <cell r="A10295" t="str">
            <v>Z590</v>
          </cell>
          <cell r="B10295" t="str">
            <v>PROBLEMAS RELACIONADOS CON LA FALTA DE VIVIENDA</v>
          </cell>
          <cell r="C10295" t="str">
            <v>00</v>
          </cell>
        </row>
        <row r="10296">
          <cell r="A10296" t="str">
            <v>Z591</v>
          </cell>
          <cell r="B10296" t="str">
            <v>PROBLEMAS RELACIONADOS CON VIVIENDA INADECUADA</v>
          </cell>
          <cell r="C10296" t="str">
            <v>00</v>
          </cell>
        </row>
        <row r="10297">
          <cell r="A10297" t="str">
            <v>Z592</v>
          </cell>
          <cell r="B10297" t="str">
            <v>PROBLEMAS CASEROS Y CON VECINOS E INQUILINOS</v>
          </cell>
          <cell r="C10297" t="str">
            <v>00</v>
          </cell>
        </row>
        <row r="10298">
          <cell r="A10298" t="str">
            <v>Z593</v>
          </cell>
          <cell r="B10298" t="str">
            <v>PROBLEMAS RELACIONADOS CON PERSONA QUE RESIDE EN UNA INSTITUCION</v>
          </cell>
          <cell r="C10298" t="str">
            <v>00</v>
          </cell>
        </row>
        <row r="10299">
          <cell r="A10299" t="str">
            <v>Z594</v>
          </cell>
          <cell r="B10299" t="str">
            <v>PROBLEMAS RELACIONADOS CON LA FALTA DE ALIMENTOS ADECUADOS</v>
          </cell>
          <cell r="C10299" t="str">
            <v>00</v>
          </cell>
        </row>
        <row r="10300">
          <cell r="A10300" t="str">
            <v>Z595</v>
          </cell>
          <cell r="B10300" t="str">
            <v>PROBLEMAS RELACIONADOS CON POBREZA EXTREMA</v>
          </cell>
          <cell r="C10300" t="str">
            <v>00</v>
          </cell>
        </row>
        <row r="10301">
          <cell r="A10301" t="str">
            <v>Z596</v>
          </cell>
          <cell r="B10301" t="str">
            <v>PROBLEMAS RELACIONADOS CON BAJOS INGRESOS</v>
          </cell>
          <cell r="C10301" t="str">
            <v>00</v>
          </cell>
        </row>
        <row r="10302">
          <cell r="A10302" t="str">
            <v>Z597</v>
          </cell>
          <cell r="B10302" t="str">
            <v>PROBLEMAS RELACIONADOS CON SEGURIDAD SOCIAL Y SOSTENIMIENTO INSUFICIEN</v>
          </cell>
          <cell r="C10302" t="str">
            <v>00</v>
          </cell>
        </row>
        <row r="10303">
          <cell r="A10303" t="str">
            <v>Z598</v>
          </cell>
          <cell r="B10303" t="str">
            <v>OTROS PROBLEMAS RELACIONADOS CON LA VIVIENDA Y LAS CIRCUNSTANCIAS ECON</v>
          </cell>
          <cell r="C10303" t="str">
            <v>00</v>
          </cell>
        </row>
        <row r="10304">
          <cell r="A10304" t="str">
            <v>Z599</v>
          </cell>
          <cell r="B10304" t="str">
            <v>PROBLEMAS NO ESPECIFICADOS RELACIONADOS CON LA VIVIENDA Y LAS CIRCUNST</v>
          </cell>
          <cell r="C10304" t="str">
            <v>00</v>
          </cell>
        </row>
        <row r="10305">
          <cell r="A10305" t="str">
            <v>Z60</v>
          </cell>
          <cell r="B10305" t="str">
            <v>PROBLEMAS RELACIONADOS CON EL AMBIENTE SOCIAL</v>
          </cell>
          <cell r="C10305" t="str">
            <v>00</v>
          </cell>
        </row>
        <row r="10306">
          <cell r="A10306" t="str">
            <v>Z600</v>
          </cell>
          <cell r="B10306" t="str">
            <v>PROBLEMAS RELACIONADOS CON EL AJUSTE A LAS TRANSICIONES DEL CICLO VITA</v>
          </cell>
          <cell r="C10306" t="str">
            <v>00</v>
          </cell>
        </row>
        <row r="10307">
          <cell r="A10307" t="str">
            <v>Z601</v>
          </cell>
          <cell r="B10307" t="str">
            <v>PROBLEMAS RELACIONADOS CON SITUACION FAMILIAR ATIPICA</v>
          </cell>
          <cell r="C10307" t="str">
            <v>00</v>
          </cell>
        </row>
        <row r="10308">
          <cell r="A10308" t="str">
            <v>Z602</v>
          </cell>
          <cell r="B10308" t="str">
            <v>PROBLEMAS RELACIONADOS CON PERSONA QUE VIVE SOLA</v>
          </cell>
          <cell r="C10308" t="str">
            <v>00</v>
          </cell>
        </row>
        <row r="10309">
          <cell r="A10309" t="str">
            <v>Z603</v>
          </cell>
          <cell r="B10309" t="str">
            <v>PROBLEMAS RELACIONADOS CON LA ADAPTACION CULTURAL</v>
          </cell>
          <cell r="C10309" t="str">
            <v>00</v>
          </cell>
        </row>
        <row r="10310">
          <cell r="A10310" t="str">
            <v>Z604</v>
          </cell>
          <cell r="B10310" t="str">
            <v>PROBLEMAS RELACIONADOS CON EXCLUSION Y RECHAZO SOCIAL</v>
          </cell>
          <cell r="C10310" t="str">
            <v>00</v>
          </cell>
        </row>
        <row r="10311">
          <cell r="A10311" t="str">
            <v>Z605</v>
          </cell>
          <cell r="B10311" t="str">
            <v>PROBLEMAS RELACIONADOS CON LA DISCRIMINACION Y PERSECUCION PERCIBIDAS</v>
          </cell>
          <cell r="C10311" t="str">
            <v>00</v>
          </cell>
        </row>
        <row r="10312">
          <cell r="A10312" t="str">
            <v>Z608</v>
          </cell>
          <cell r="B10312" t="str">
            <v>OTROS PROBLEMAS RELACIONADOS CON EL AMBIENTE SOCIAL</v>
          </cell>
          <cell r="C10312" t="str">
            <v>00</v>
          </cell>
        </row>
        <row r="10313">
          <cell r="A10313" t="str">
            <v>Z609</v>
          </cell>
          <cell r="B10313" t="str">
            <v>PROBLEMAS NO ESPECIFICADO RELACIONADO CON EL AMBIENTE SOCIAL</v>
          </cell>
          <cell r="C10313" t="str">
            <v>00</v>
          </cell>
        </row>
        <row r="10314">
          <cell r="A10314" t="str">
            <v>Z61</v>
          </cell>
          <cell r="B10314" t="str">
            <v>PROBLEMAS RELACIONADOS CON HECHOS NEGATIVOS EN LA NIÑEZ</v>
          </cell>
          <cell r="C10314" t="str">
            <v>00</v>
          </cell>
        </row>
        <row r="10315">
          <cell r="A10315" t="str">
            <v>Z610</v>
          </cell>
          <cell r="B10315" t="str">
            <v>PROBLEMAS RELACIONADOS CON LA PERDIDA DE RELACION AFECTIVA EN LA INFAN</v>
          </cell>
          <cell r="C10315" t="str">
            <v>00</v>
          </cell>
        </row>
        <row r="10316">
          <cell r="A10316" t="str">
            <v>Z611</v>
          </cell>
          <cell r="B10316" t="str">
            <v>PROBLEMAS RELACIONADOS CON EL ALEJAMIENTO DEL HOGAR EN LA INFANCIA</v>
          </cell>
          <cell r="C10316" t="str">
            <v>00</v>
          </cell>
        </row>
        <row r="10317">
          <cell r="A10317" t="str">
            <v>Z612</v>
          </cell>
          <cell r="B10317" t="str">
            <v>PROBLEMAS RELACIONADOS CON ALTERACION EN LE PATRON DE LA RELACION FAMI</v>
          </cell>
          <cell r="C10317" t="str">
            <v>00</v>
          </cell>
        </row>
        <row r="10318">
          <cell r="A10318" t="str">
            <v>Z613</v>
          </cell>
          <cell r="B10318" t="str">
            <v>PROBLEMAS RELACIONADOS CON EVENTOS QUE LLEVARON A LA PERDIDA DE LA AUT</v>
          </cell>
          <cell r="C10318" t="str">
            <v>00</v>
          </cell>
        </row>
        <row r="10319">
          <cell r="A10319" t="str">
            <v>Z614</v>
          </cell>
          <cell r="B10319" t="str">
            <v>PROBL. RELAC. CON EL ABUSO SEXUAL DEL NIÑO POR PERSONA DENTRO DEL GRUP</v>
          </cell>
          <cell r="C10319" t="str">
            <v>00</v>
          </cell>
        </row>
        <row r="10320">
          <cell r="A10320" t="str">
            <v>Z615</v>
          </cell>
          <cell r="B10320" t="str">
            <v>PROBL. RELAC. CON EL ABUSO SEXUAL DEL NIÑO POR PERSONA AJENA AL GRUPO</v>
          </cell>
          <cell r="C10320" t="str">
            <v>00</v>
          </cell>
        </row>
        <row r="10321">
          <cell r="A10321" t="str">
            <v>Z616</v>
          </cell>
          <cell r="B10321" t="str">
            <v>PROBLEMAS RELACIONADOS CON ABUSO FISICO DEL NIÑO</v>
          </cell>
          <cell r="C10321" t="str">
            <v>00</v>
          </cell>
        </row>
        <row r="10322">
          <cell r="A10322" t="str">
            <v>Z617</v>
          </cell>
          <cell r="B10322" t="str">
            <v>PROBL. RELAC. CON EXPERIEN. PERSONALES ATEMORIZANTES EN LA INFANCIA</v>
          </cell>
          <cell r="C10322" t="str">
            <v>00</v>
          </cell>
        </row>
        <row r="10323">
          <cell r="A10323" t="str">
            <v>Z618</v>
          </cell>
          <cell r="B10323" t="str">
            <v>PROBLEMAS RELACIONADOS CON OTRAS EXPERIENCIAS NEGATIVAS EN LA INFANCIA</v>
          </cell>
          <cell r="C10323" t="str">
            <v>00</v>
          </cell>
        </row>
        <row r="10324">
          <cell r="A10324" t="str">
            <v>Z619</v>
          </cell>
          <cell r="B10324" t="str">
            <v>PROBL. REALC. CON EXPERIENCIA NEGATIVA NO ESPECIFICADA EN LA INFANCIA</v>
          </cell>
          <cell r="C10324" t="str">
            <v>00</v>
          </cell>
        </row>
        <row r="10325">
          <cell r="A10325" t="str">
            <v>Z62</v>
          </cell>
          <cell r="B10325" t="str">
            <v>OTROS PROBLEMAS RELACIONADOS CON LA CRIANZA DEL NIÑO</v>
          </cell>
          <cell r="C10325" t="str">
            <v>00</v>
          </cell>
        </row>
        <row r="10326">
          <cell r="A10326" t="str">
            <v>Z620</v>
          </cell>
          <cell r="B10326" t="str">
            <v>PROBL. REALC. CON LA SUPERVISION O EL CONTROL INADECUADA DE LOS PADRES</v>
          </cell>
          <cell r="C10326" t="str">
            <v>00</v>
          </cell>
        </row>
        <row r="10327">
          <cell r="A10327" t="str">
            <v>Z621</v>
          </cell>
          <cell r="B10327" t="str">
            <v>PROBLEMAS RELACIONADOS CON LA SOBREPROTECCION DE LOS PADRES</v>
          </cell>
          <cell r="C10327" t="str">
            <v>00</v>
          </cell>
        </row>
        <row r="10328">
          <cell r="A10328" t="str">
            <v>Z622</v>
          </cell>
          <cell r="B10328" t="str">
            <v>PROBLEMAS RELACIONADOS CON LA CRIANZA EN INSTITUCION</v>
          </cell>
          <cell r="C10328" t="str">
            <v>00</v>
          </cell>
        </row>
        <row r="10329">
          <cell r="A10329" t="str">
            <v>Z623</v>
          </cell>
          <cell r="B10329" t="str">
            <v>PROBLEMAS RELACIONADOS CON HOSTILIDAD Y REPROBACION AL NIÑO</v>
          </cell>
          <cell r="C10329" t="str">
            <v>00</v>
          </cell>
        </row>
        <row r="10330">
          <cell r="A10330" t="str">
            <v>Z624</v>
          </cell>
          <cell r="B10330" t="str">
            <v>PROBLEMAS RELACIONADOS CON EL ABANDONO EMOCIONAL DEL NIÑO</v>
          </cell>
          <cell r="C10330" t="str">
            <v>00</v>
          </cell>
        </row>
        <row r="10331">
          <cell r="A10331" t="str">
            <v>Z625</v>
          </cell>
          <cell r="B10331" t="str">
            <v>OTROS PROBLEMAS RELACIONADOS CON NEGLIGENCIA EN LA CRIANZA DEL NIÑO</v>
          </cell>
          <cell r="C10331" t="str">
            <v>00</v>
          </cell>
        </row>
        <row r="10332">
          <cell r="A10332" t="str">
            <v>Z626</v>
          </cell>
          <cell r="B10332" t="str">
            <v>PROBL. REALC. CON PRESIONES INAPROPIADOS DE LOS PADRES Y OTRAS ANORMAL</v>
          </cell>
          <cell r="C10332" t="str">
            <v>00</v>
          </cell>
        </row>
        <row r="10333">
          <cell r="A10333" t="str">
            <v>Z628</v>
          </cell>
          <cell r="B10333" t="str">
            <v>OTROS PROBLEMAS ESPECIFICADOS Y RELACIONADOS CON LA CRIANZA DEL NIÑO</v>
          </cell>
          <cell r="C10333" t="str">
            <v>00</v>
          </cell>
        </row>
        <row r="10334">
          <cell r="A10334" t="str">
            <v>Z629</v>
          </cell>
          <cell r="B10334" t="str">
            <v>PROBLEMA NO ESPECIFICADO RELACIONADO CON LA CRIANZA DEL NIÑO</v>
          </cell>
          <cell r="C10334" t="str">
            <v>00</v>
          </cell>
        </row>
        <row r="10335">
          <cell r="A10335" t="str">
            <v>Z63</v>
          </cell>
          <cell r="B10335" t="str">
            <v>OTROS PROBLEMAS RELACIONADOS CON EL CRUPO PRIM. DE APOYO, INCLUSIVE CI</v>
          </cell>
          <cell r="C10335" t="str">
            <v>00</v>
          </cell>
        </row>
        <row r="10336">
          <cell r="A10336" t="str">
            <v>Z630</v>
          </cell>
          <cell r="B10336" t="str">
            <v>PROBLEMAS EN LA RELACION ENTRE ESPOSO O PAREJA</v>
          </cell>
          <cell r="C10336" t="str">
            <v>00</v>
          </cell>
        </row>
        <row r="10337">
          <cell r="A10337" t="str">
            <v>Z631</v>
          </cell>
          <cell r="B10337" t="str">
            <v>PROBLEMAS EN LA RELACION CON LOS FAMILIARES POLITICOS</v>
          </cell>
          <cell r="C10337" t="str">
            <v>00</v>
          </cell>
        </row>
        <row r="10338">
          <cell r="A10338" t="str">
            <v>Z632</v>
          </cell>
          <cell r="B10338" t="str">
            <v>PROBLEMAS RELACIONADOS CON EL APOYO FAMILIAR INADECUADO</v>
          </cell>
          <cell r="C10338" t="str">
            <v>00</v>
          </cell>
        </row>
        <row r="10339">
          <cell r="A10339" t="str">
            <v>Z633</v>
          </cell>
          <cell r="B10339" t="str">
            <v>PROBLEMAS RELACIONADOS CON LA AUSENCIA DE UN MIEMBRO DE LA FAMILIA</v>
          </cell>
          <cell r="C10339" t="str">
            <v>00</v>
          </cell>
        </row>
        <row r="10340">
          <cell r="A10340" t="str">
            <v>Z634</v>
          </cell>
          <cell r="B10340" t="str">
            <v>PROBLEMAS RELACIONADOS CON LA DESAPARICION O MUERTE DE UN MIEMBRO DE L</v>
          </cell>
          <cell r="C10340" t="str">
            <v>00</v>
          </cell>
        </row>
        <row r="10341">
          <cell r="A10341" t="str">
            <v>Z635</v>
          </cell>
          <cell r="B10341" t="str">
            <v>PROBLEMAS RELACIONADOS CON LA RUPTURA FAMILIAR POR SEPARACION O DIVORC</v>
          </cell>
          <cell r="C10341" t="str">
            <v>00</v>
          </cell>
        </row>
        <row r="10342">
          <cell r="A10342" t="str">
            <v>Z636</v>
          </cell>
          <cell r="B10342" t="str">
            <v>PROBLEMAS RELACIONADOS CON FAMILIAR DEPENDIENTE, NECESITADO DE CUIDADO</v>
          </cell>
          <cell r="C10342" t="str">
            <v>00</v>
          </cell>
        </row>
        <row r="10343">
          <cell r="A10343" t="str">
            <v>Z637</v>
          </cell>
          <cell r="B10343" t="str">
            <v>PROBLEMAS RELACIONADOS CON OTROS HECHOS ESTRESANTES QUE AFECTAN A LA F</v>
          </cell>
          <cell r="C10343" t="str">
            <v>00</v>
          </cell>
        </row>
        <row r="10344">
          <cell r="A10344" t="str">
            <v>Z638</v>
          </cell>
          <cell r="B10344" t="str">
            <v>OTROS PROBLEMAS ESPECIFICADOS RELACIONADOS CON EL GRUPO PRIMARIO DE AP</v>
          </cell>
          <cell r="C10344" t="str">
            <v>00</v>
          </cell>
        </row>
        <row r="10345">
          <cell r="A10345" t="str">
            <v>Z639</v>
          </cell>
          <cell r="B10345" t="str">
            <v>PROBLEMAS NO ESPECIFICADOS RELACIONADOS CON EL GRUPO PRIMARIO DE APOYO</v>
          </cell>
          <cell r="C10345" t="str">
            <v>00</v>
          </cell>
        </row>
        <row r="10346">
          <cell r="A10346" t="str">
            <v>Z64</v>
          </cell>
          <cell r="B10346" t="str">
            <v>PROBLEMAS RELACIONADOS CON CIERTAS CIRCUNSTANCIAS PSICOSOCIALES</v>
          </cell>
          <cell r="C10346" t="str">
            <v>00</v>
          </cell>
        </row>
        <row r="10347">
          <cell r="A10347" t="str">
            <v>Z640</v>
          </cell>
          <cell r="B10347" t="str">
            <v>PROBLEMAS RELACIONADOS CON EMBARAZO NO DESEADO</v>
          </cell>
          <cell r="C10347" t="str">
            <v>00</v>
          </cell>
        </row>
        <row r="10348">
          <cell r="A10348" t="str">
            <v>Z641</v>
          </cell>
          <cell r="B10348" t="str">
            <v>PROBLEMAS RELACIONADOS CON LA MULTIPARIDAD</v>
          </cell>
          <cell r="C10348" t="str">
            <v>00</v>
          </cell>
        </row>
        <row r="10349">
          <cell r="A10349" t="str">
            <v>Z642</v>
          </cell>
          <cell r="B10349" t="str">
            <v>PROBL. RELACION. CON LA SOLICITUD O ACEPTACION DE INTEVERNC. FISICAS,</v>
          </cell>
          <cell r="C10349" t="str">
            <v>00</v>
          </cell>
        </row>
        <row r="10350">
          <cell r="A10350" t="str">
            <v>Z643</v>
          </cell>
          <cell r="B10350" t="str">
            <v>PROBL. RELACION. CON LA SOLICIT. O ACEPT. DE INTERVEN. PSICOLOG. DE LA</v>
          </cell>
          <cell r="C10350" t="str">
            <v>00</v>
          </cell>
        </row>
        <row r="10351">
          <cell r="A10351" t="str">
            <v>Z644</v>
          </cell>
          <cell r="B10351" t="str">
            <v>PROBLEMAS RELACIONADOS CON EL DESACUERDO CON CONSEJEROS</v>
          </cell>
          <cell r="C10351" t="str">
            <v>00</v>
          </cell>
        </row>
        <row r="10352">
          <cell r="A10352" t="str">
            <v>Z65</v>
          </cell>
          <cell r="B10352" t="str">
            <v>PROBLEMAS RELACIONADOS CON OTRAS CIRCUNSTANCIAS PSICOLOGICAS</v>
          </cell>
          <cell r="C10352" t="str">
            <v>00</v>
          </cell>
        </row>
        <row r="10353">
          <cell r="A10353" t="str">
            <v>Z650</v>
          </cell>
          <cell r="B10353" t="str">
            <v>PROBL. RELACION. CON CULPABIL. EN PROCEDIM. CIVILES O CRIMINALES CON P</v>
          </cell>
          <cell r="C10353" t="str">
            <v>00</v>
          </cell>
        </row>
        <row r="10354">
          <cell r="A10354" t="str">
            <v>Z651</v>
          </cell>
          <cell r="B10354" t="str">
            <v>PROBLEMAS RELACIONADOS CON PRISION Y OTRO ENCARCELAMIENTO</v>
          </cell>
          <cell r="C10354" t="str">
            <v>00</v>
          </cell>
        </row>
        <row r="10355">
          <cell r="A10355" t="str">
            <v>Z652</v>
          </cell>
          <cell r="B10355" t="str">
            <v>PROBLEMAS RELACIONADOS A LA LIBERACION DE LA PRISION</v>
          </cell>
          <cell r="C10355" t="str">
            <v>00</v>
          </cell>
        </row>
        <row r="10356">
          <cell r="A10356" t="str">
            <v>Z653</v>
          </cell>
          <cell r="B10356" t="str">
            <v>PROBLEMAS RELACIONADOS CON OTRAS CIRCUNSTANCIAS LEGALES</v>
          </cell>
          <cell r="C10356" t="str">
            <v>00</v>
          </cell>
        </row>
        <row r="10357">
          <cell r="A10357" t="str">
            <v>Z654</v>
          </cell>
          <cell r="B10357" t="str">
            <v>PROBLEMAS RELACIONADOS CON VICTIMA DE CRIMEN O TERRORISMO</v>
          </cell>
          <cell r="C10357" t="str">
            <v>00</v>
          </cell>
        </row>
        <row r="10358">
          <cell r="A10358" t="str">
            <v>Z655</v>
          </cell>
          <cell r="B10358" t="str">
            <v>PROBL. RELACION. CON LA EXPOSICION A DESASTRE, GUERRA U OTRAS HOSTILID</v>
          </cell>
          <cell r="C10358" t="str">
            <v>00</v>
          </cell>
        </row>
        <row r="10359">
          <cell r="A10359" t="str">
            <v>Z658</v>
          </cell>
          <cell r="B10359" t="str">
            <v>OTROS PROBL. ESPECIF. RELACIONADOS CON CIRCUNSTANCIAS PSICOSOCIALES</v>
          </cell>
          <cell r="C10359" t="str">
            <v>00</v>
          </cell>
        </row>
        <row r="10360">
          <cell r="A10360" t="str">
            <v>Z659</v>
          </cell>
          <cell r="B10360" t="str">
            <v>PROBL. RELACION. CON CIRCUNSTANCIAS PSICOSOCIALES NO ESPECIFICADAS</v>
          </cell>
          <cell r="C10360" t="str">
            <v>00</v>
          </cell>
        </row>
        <row r="10361">
          <cell r="A10361" t="str">
            <v>Z70</v>
          </cell>
          <cell r="B10361" t="str">
            <v>CONSULTA RELACIONADA CON ACTITUD, CONDUCTA U ORIENTACION SEXUAL</v>
          </cell>
          <cell r="C10361" t="str">
            <v>00</v>
          </cell>
        </row>
        <row r="10362">
          <cell r="A10362" t="str">
            <v>Z700</v>
          </cell>
          <cell r="B10362" t="str">
            <v>CONSULTA RELACIONADA CON LA ACTITUD SEXUAL</v>
          </cell>
          <cell r="C10362" t="str">
            <v>00</v>
          </cell>
        </row>
        <row r="10363">
          <cell r="A10363" t="str">
            <v>Z701</v>
          </cell>
          <cell r="B10363" t="str">
            <v>CONSULTA RELACIONADA CON LA ORIENTACION Y CONDUCTA SEXUAL DEL PACIENTE</v>
          </cell>
          <cell r="C10363" t="str">
            <v>00</v>
          </cell>
        </row>
        <row r="10364">
          <cell r="A10364" t="str">
            <v>Z702</v>
          </cell>
          <cell r="B10364" t="str">
            <v>CONSULTA RELACIONADA CON LA ORIENTACION Y CONDUCTA SEXUAL DE UNA TERCE</v>
          </cell>
          <cell r="C10364" t="str">
            <v>00</v>
          </cell>
        </row>
        <row r="10365">
          <cell r="A10365" t="str">
            <v>Z703</v>
          </cell>
          <cell r="B10365" t="str">
            <v>CONSULTA RELACION. CON PREOCUP. COMBIN. SOBRE LA ACTITUD, LA CONDUCTA</v>
          </cell>
          <cell r="C10365" t="str">
            <v>00</v>
          </cell>
        </row>
        <row r="10366">
          <cell r="A10366" t="str">
            <v>Z708</v>
          </cell>
          <cell r="B10366" t="str">
            <v>OTRAS CONSULTAS SEXUALES ESPECIFICAS</v>
          </cell>
          <cell r="C10366" t="str">
            <v>00</v>
          </cell>
        </row>
        <row r="10367">
          <cell r="A10367" t="str">
            <v>Z709</v>
          </cell>
          <cell r="B10367" t="str">
            <v>CONSULTA SEXUAL, NO ESPECIFICADA</v>
          </cell>
          <cell r="C10367" t="str">
            <v>00</v>
          </cell>
        </row>
        <row r="10368">
          <cell r="A10368" t="str">
            <v>Z71</v>
          </cell>
          <cell r="B10368" t="str">
            <v>PERSONAS EN CONTACTO CON LOS SERV. DE SALUD POR OTRAS CONSUL. Y CONSEJ</v>
          </cell>
          <cell r="C10368" t="str">
            <v>00</v>
          </cell>
        </row>
        <row r="10369">
          <cell r="A10369" t="str">
            <v>Z710</v>
          </cell>
          <cell r="B10369" t="str">
            <v>PERSONA QUE CONSULTA EN NOMBRE DE OTRA PERSONA</v>
          </cell>
          <cell r="C10369" t="str">
            <v>00</v>
          </cell>
        </row>
        <row r="10370">
          <cell r="A10370" t="str">
            <v>Z711</v>
          </cell>
          <cell r="B10370" t="str">
            <v>PERSONA QUE TEME ESTAR ENFERMA, A QUIEN NO SE HACE DIAGNOSTICO</v>
          </cell>
          <cell r="C10370" t="str">
            <v>00</v>
          </cell>
        </row>
        <row r="10371">
          <cell r="A10371" t="str">
            <v>Z712</v>
          </cell>
          <cell r="B10371" t="str">
            <v>PERSONA QUE CONSULTA PARA LA EXPLICACION DE HALLAZGOS DE INVESTIGACION</v>
          </cell>
          <cell r="C10371" t="str">
            <v>00</v>
          </cell>
        </row>
        <row r="10372">
          <cell r="A10372" t="str">
            <v>Z713</v>
          </cell>
          <cell r="B10372" t="str">
            <v>CONSULTA PARA INSTRUCCION Y VIGILANCIA DE LA DIETA</v>
          </cell>
          <cell r="C10372" t="str">
            <v>00</v>
          </cell>
        </row>
        <row r="10373">
          <cell r="A10373" t="str">
            <v>Z714</v>
          </cell>
          <cell r="B10373" t="str">
            <v>CONSULTA PARA ASESORIA Y VIGILANCIA POR ABUSO DE ALCOHOL</v>
          </cell>
          <cell r="C10373" t="str">
            <v>00</v>
          </cell>
        </row>
        <row r="10374">
          <cell r="A10374" t="str">
            <v>Z715</v>
          </cell>
          <cell r="B10374" t="str">
            <v>CONSULTA PARA ASESORIA Y VIGILANCIA POR ABUSO DE DROGAS</v>
          </cell>
          <cell r="C10374" t="str">
            <v>00</v>
          </cell>
        </row>
        <row r="10375">
          <cell r="A10375" t="str">
            <v>Z716</v>
          </cell>
          <cell r="B10375" t="str">
            <v>CONSULTA PARA ASESORIA POR ABUSO DE TABACO</v>
          </cell>
          <cell r="C10375" t="str">
            <v>00</v>
          </cell>
        </row>
        <row r="10376">
          <cell r="A10376" t="str">
            <v>Z717</v>
          </cell>
          <cell r="B10376" t="str">
            <v>CONSULTA PARA ASESORIA SOBRE EL VIRUS DE LA INMUNODEF. HUMANA (VIH)</v>
          </cell>
          <cell r="C10376" t="str">
            <v>00</v>
          </cell>
        </row>
        <row r="10377">
          <cell r="A10377" t="str">
            <v>Z718</v>
          </cell>
          <cell r="B10377" t="str">
            <v>OTRAS CONSULTAS ESPECIFICADAS</v>
          </cell>
          <cell r="C10377" t="str">
            <v>00</v>
          </cell>
        </row>
        <row r="10378">
          <cell r="A10378" t="str">
            <v>Z719</v>
          </cell>
          <cell r="B10378" t="str">
            <v>CONSULTA, NO ESPECIFICADA</v>
          </cell>
          <cell r="C10378" t="str">
            <v>00</v>
          </cell>
        </row>
        <row r="10379">
          <cell r="A10379" t="str">
            <v>Z72</v>
          </cell>
          <cell r="B10379" t="str">
            <v>PROBLEMAS RELACIONADOS CON EL ESTILO DE VIDA</v>
          </cell>
          <cell r="C10379" t="str">
            <v>00</v>
          </cell>
        </row>
        <row r="10380">
          <cell r="A10380" t="str">
            <v>Z720</v>
          </cell>
          <cell r="B10380" t="str">
            <v>PROBLEMAS RELACIONADOS CON EL USO DEL TABACO</v>
          </cell>
          <cell r="C10380" t="str">
            <v>00</v>
          </cell>
        </row>
        <row r="10381">
          <cell r="A10381" t="str">
            <v>Z721</v>
          </cell>
          <cell r="B10381" t="str">
            <v>PROBLEMAS RELACIONADOS CON EL USO DEL ALCOHOL</v>
          </cell>
          <cell r="C10381" t="str">
            <v>00</v>
          </cell>
        </row>
        <row r="10382">
          <cell r="A10382" t="str">
            <v>Z722</v>
          </cell>
          <cell r="B10382" t="str">
            <v>PROBLEMAS RELACIONADOS CON EL USO DE DROGAS</v>
          </cell>
          <cell r="C10382" t="str">
            <v>00</v>
          </cell>
        </row>
        <row r="10383">
          <cell r="A10383" t="str">
            <v>Z723</v>
          </cell>
          <cell r="B10383" t="str">
            <v>PROBLEMAS RELACIONADOS CON LA FALTA DE EJERCICIO FISICO</v>
          </cell>
          <cell r="C10383" t="str">
            <v>00</v>
          </cell>
        </row>
        <row r="10384">
          <cell r="A10384" t="str">
            <v>Z724</v>
          </cell>
          <cell r="B10384" t="str">
            <v>PROBLEMAS RELACIONADOS CON LA DIETA Y HABITOS ALIMENTARIOS INAPROPIADO</v>
          </cell>
          <cell r="C10384" t="str">
            <v>00</v>
          </cell>
        </row>
        <row r="10385">
          <cell r="A10385" t="str">
            <v>Z725</v>
          </cell>
          <cell r="B10385" t="str">
            <v>PROBLEMAS RELACIONADOS CON LA CONDUCTA SEXUAL DE ALTO RIESGO</v>
          </cell>
          <cell r="C10385" t="str">
            <v>00</v>
          </cell>
        </row>
        <row r="10386">
          <cell r="A10386" t="str">
            <v>Z726</v>
          </cell>
          <cell r="B10386" t="str">
            <v>PROBLEMAS RELACIONADOS CON EL JUEGO Y LAS APUESTAS</v>
          </cell>
          <cell r="C10386" t="str">
            <v>00</v>
          </cell>
        </row>
        <row r="10387">
          <cell r="A10387" t="str">
            <v>Z728</v>
          </cell>
          <cell r="B10387" t="str">
            <v>OTROS PROBLEMAS RELACIONADOS CON ESTILO DE VIDA</v>
          </cell>
          <cell r="C10387" t="str">
            <v>00</v>
          </cell>
        </row>
        <row r="10388">
          <cell r="A10388" t="str">
            <v>Z729</v>
          </cell>
          <cell r="B10388" t="str">
            <v>PROBLEMA NO ESPECIFICADO RELACIONADO CON EL ESTILO DE VIDA</v>
          </cell>
          <cell r="C10388" t="str">
            <v>00</v>
          </cell>
        </row>
        <row r="10389">
          <cell r="A10389" t="str">
            <v>Z73</v>
          </cell>
          <cell r="B10389" t="str">
            <v>PROBLEMAS RELACIONADOS CON DIFICULTADES CON EL MODO DE VIDA</v>
          </cell>
          <cell r="C10389" t="str">
            <v>00</v>
          </cell>
        </row>
        <row r="10390">
          <cell r="A10390" t="str">
            <v>Z730</v>
          </cell>
          <cell r="B10390" t="str">
            <v>PROBLEMAS RELACIONADOS CON LA ENFERMEDAD CONSUNTIVA</v>
          </cell>
          <cell r="C10390" t="str">
            <v>00</v>
          </cell>
        </row>
        <row r="10391">
          <cell r="A10391" t="str">
            <v>Z731</v>
          </cell>
          <cell r="B10391" t="str">
            <v>PROBLEMAS RELACIONADOS CON LA ACENTUACION DE RASGOS DE LA PERSONALIDAD</v>
          </cell>
          <cell r="C10391" t="str">
            <v>00</v>
          </cell>
        </row>
        <row r="10392">
          <cell r="A10392" t="str">
            <v>Z732</v>
          </cell>
          <cell r="B10392" t="str">
            <v>PROBLEMAS RELACIONADOS CON LA FALTA DE RELAJACION Y DESCANSO</v>
          </cell>
          <cell r="C10392" t="str">
            <v>00</v>
          </cell>
        </row>
        <row r="10393">
          <cell r="A10393" t="str">
            <v>Z733</v>
          </cell>
          <cell r="B10393" t="str">
            <v>PROBLEMAS RELACIONADOS CON EL ESTRES, NO CLASIFICADOS EN OTRA PARTE</v>
          </cell>
          <cell r="C10393" t="str">
            <v>00</v>
          </cell>
        </row>
        <row r="10394">
          <cell r="A10394" t="str">
            <v>Z734</v>
          </cell>
          <cell r="B10394" t="str">
            <v>PROEBL. RELACION. CON HABILIDADES SOCIALES INADECUADAS, NO CLASIF. EN</v>
          </cell>
          <cell r="C10394" t="str">
            <v>00</v>
          </cell>
        </row>
        <row r="10395">
          <cell r="A10395" t="str">
            <v>Z735</v>
          </cell>
          <cell r="B10395" t="str">
            <v>PROBL. RELACION. CON EL CONFLICTO DEL ROL SOCIAL, NO CLASIF. EN OTRA P</v>
          </cell>
          <cell r="C10395" t="str">
            <v>00</v>
          </cell>
        </row>
        <row r="10396">
          <cell r="A10396" t="str">
            <v>Z736</v>
          </cell>
          <cell r="B10396" t="str">
            <v>PROBL. RELACION. CON LA LIMITACION DE LAS ACTIVIDADES DEBIDO A DISCAPA</v>
          </cell>
          <cell r="C10396" t="str">
            <v>00</v>
          </cell>
        </row>
        <row r="10397">
          <cell r="A10397" t="str">
            <v>Z738</v>
          </cell>
          <cell r="B10397" t="str">
            <v>OTROS PROBLEMAS RELACIONADOS CON DIFICULTADES CON EL MODO DE VIDA</v>
          </cell>
          <cell r="C10397" t="str">
            <v>00</v>
          </cell>
        </row>
        <row r="10398">
          <cell r="A10398" t="str">
            <v>Z739</v>
          </cell>
          <cell r="B10398" t="str">
            <v>PROBL. NO ESPECIFICADOS RELACIONADOS CON DIFICULTADES CON EL MODO DE V</v>
          </cell>
          <cell r="C10398" t="str">
            <v>00</v>
          </cell>
        </row>
        <row r="10399">
          <cell r="A10399" t="str">
            <v>Z74</v>
          </cell>
          <cell r="B10399" t="str">
            <v>PROBLEMAS RELACIONADOS CON DEPENDENCIA DEL PRESTADOR DE SERVICIOS</v>
          </cell>
          <cell r="C10399" t="str">
            <v>00</v>
          </cell>
        </row>
        <row r="10400">
          <cell r="A10400" t="str">
            <v>Z740</v>
          </cell>
          <cell r="B10400" t="str">
            <v>PROBLEMAS RELACIONADOS CON MOVILIDAD REDUCIDA</v>
          </cell>
          <cell r="C10400" t="str">
            <v>00</v>
          </cell>
        </row>
        <row r="10401">
          <cell r="A10401" t="str">
            <v>Z741</v>
          </cell>
          <cell r="B10401" t="str">
            <v>PROBLEMAS RELACIONADOS CON LA NECESIDAD DE AYUDA PARA EL CUIDADO PERSO</v>
          </cell>
          <cell r="C10401" t="str">
            <v>00</v>
          </cell>
        </row>
        <row r="10402">
          <cell r="A10402" t="str">
            <v>Z742</v>
          </cell>
          <cell r="B10402" t="str">
            <v>PROBL. RELACION. CON LA NECESIDAD DE ASISTEN. DOMICIL. Y QUE NINGUN OT</v>
          </cell>
          <cell r="C10402" t="str">
            <v>00</v>
          </cell>
        </row>
        <row r="10403">
          <cell r="A10403" t="str">
            <v>Z743</v>
          </cell>
          <cell r="B10403" t="str">
            <v>PROBLEMAS RELACIONADOS CON LA NECESIDAD DE SUPERVISION CONTINUA</v>
          </cell>
          <cell r="C10403" t="str">
            <v>00</v>
          </cell>
        </row>
        <row r="10404">
          <cell r="A10404" t="str">
            <v>Z748</v>
          </cell>
          <cell r="B10404" t="str">
            <v>OTROS PROBL. RELACIONADOS CON DEPENDENCIA DEL PRESTADOR DE SERVICIOS</v>
          </cell>
          <cell r="C10404" t="str">
            <v>00</v>
          </cell>
        </row>
        <row r="10405">
          <cell r="A10405" t="str">
            <v>Z749</v>
          </cell>
          <cell r="B10405" t="str">
            <v>PROBLEMA NO ESPECIF. RELACIONADO CON DEPENDENCIA DEL PRESTADOR DE SERV</v>
          </cell>
          <cell r="C10405" t="str">
            <v>00</v>
          </cell>
        </row>
        <row r="10406">
          <cell r="A10406" t="str">
            <v>Z75</v>
          </cell>
          <cell r="B10406" t="str">
            <v>PROBL. RELACION. CON FACILIDADES DE ATENCION MEDICA U OTROS SERVICIOS</v>
          </cell>
          <cell r="C10406" t="str">
            <v>00</v>
          </cell>
        </row>
        <row r="10407">
          <cell r="A10407" t="str">
            <v>Z750</v>
          </cell>
          <cell r="B10407" t="str">
            <v>PROBLEMAS RELACIONADOS CON SERVICIO MEDICO NO DISPONIBLE EN EL DOMICIL</v>
          </cell>
          <cell r="C10407" t="str">
            <v>00</v>
          </cell>
        </row>
        <row r="10408">
          <cell r="A10408" t="str">
            <v>Z751</v>
          </cell>
          <cell r="B10408" t="str">
            <v>PROBL. RELACION. CON PERSONA ESPERANDO ADMISION EN UNA INSTITUCION APR</v>
          </cell>
          <cell r="C10408" t="str">
            <v>00</v>
          </cell>
        </row>
        <row r="10409">
          <cell r="A10409" t="str">
            <v>Z752</v>
          </cell>
          <cell r="B10409" t="str">
            <v>PROBL. RELACION. CON PERSONA EN OTRO PERIODO DE ESPERA PARA INVESTIGAC</v>
          </cell>
          <cell r="C10409" t="str">
            <v>00</v>
          </cell>
        </row>
        <row r="10410">
          <cell r="A10410" t="str">
            <v>Z753</v>
          </cell>
          <cell r="B10410" t="str">
            <v>PROBL. RELACION. CON ATENCION DE SALUD NO DISPONIBLE O INACCESIBLE</v>
          </cell>
          <cell r="C10410" t="str">
            <v>00</v>
          </cell>
        </row>
        <row r="10411">
          <cell r="A10411" t="str">
            <v>Z754</v>
          </cell>
          <cell r="B10411" t="str">
            <v>PROBL. RELACION. CON OTROS SERVICIOS ASISTENCIALES NO DISPON. O INACCE</v>
          </cell>
          <cell r="C10411" t="str">
            <v>00</v>
          </cell>
        </row>
        <row r="10412">
          <cell r="A10412" t="str">
            <v>Z755</v>
          </cell>
          <cell r="B10412" t="str">
            <v>PROBL. RELACION. CON LA ATENCION DURANTE VACACIONES DE LA FAMILIA</v>
          </cell>
          <cell r="C10412" t="str">
            <v>00</v>
          </cell>
        </row>
        <row r="10413">
          <cell r="A10413" t="str">
            <v>Z758</v>
          </cell>
          <cell r="B10413" t="str">
            <v>OTROS PROBLEMAS RELACIONADOS CON SERVICIO MEDICOS Y DE SALUD</v>
          </cell>
          <cell r="C10413" t="str">
            <v>00</v>
          </cell>
        </row>
        <row r="10414">
          <cell r="A10414" t="str">
            <v>Z759</v>
          </cell>
          <cell r="B10414" t="str">
            <v>PROBLEMAS NO ESPECIFICADOS RELACIONADOS CON SERVICIOS MEDICOS Y DE SAL</v>
          </cell>
          <cell r="C10414" t="str">
            <v>00</v>
          </cell>
        </row>
        <row r="10415">
          <cell r="A10415" t="str">
            <v>Z76</v>
          </cell>
          <cell r="B10415" t="str">
            <v>PERSONA EN CONTACTO CON LOS SERVICIOS DE SALUD POR OTRAS CIRCUNSTANCIA</v>
          </cell>
          <cell r="C10415" t="str">
            <v>00</v>
          </cell>
        </row>
        <row r="10416">
          <cell r="A10416" t="str">
            <v>Z760</v>
          </cell>
          <cell r="B10416" t="str">
            <v>CONSULTA PARA REPETICION DE RECETA</v>
          </cell>
          <cell r="C10416" t="str">
            <v>00</v>
          </cell>
        </row>
        <row r="10417">
          <cell r="A10417" t="str">
            <v>Z761</v>
          </cell>
          <cell r="B10417" t="str">
            <v>CONSULTA PARA ATENCION Y SUPERVISION DE LA SALUD DEL NIÑO ABANDONADO</v>
          </cell>
          <cell r="C10417" t="str">
            <v>00</v>
          </cell>
        </row>
        <row r="10418">
          <cell r="A10418" t="str">
            <v>Z762</v>
          </cell>
          <cell r="B10418" t="str">
            <v>CONSULTA PARA ATENCION Y SUPERVISION DE LA SALUD DE OTROS NIÑOS O LACT</v>
          </cell>
          <cell r="C10418" t="str">
            <v>00</v>
          </cell>
        </row>
        <row r="10419">
          <cell r="A10419" t="str">
            <v>Z763</v>
          </cell>
          <cell r="B10419" t="str">
            <v>PERSONA SANA QUE ACOMPAÑA AL ENFERMO</v>
          </cell>
          <cell r="C10419" t="str">
            <v>00</v>
          </cell>
        </row>
        <row r="10420">
          <cell r="A10420" t="str">
            <v>Z764</v>
          </cell>
          <cell r="B10420" t="str">
            <v>OTRO HUESPED EN SERVICIOS DE SALUD</v>
          </cell>
          <cell r="C10420" t="str">
            <v>00</v>
          </cell>
        </row>
        <row r="10421">
          <cell r="A10421" t="str">
            <v>Z765</v>
          </cell>
          <cell r="B10421" t="str">
            <v>PERSONA QUE CONSULTA CON SIMULACION CONSCIENTE (SIMULADOR)</v>
          </cell>
          <cell r="C10421" t="str">
            <v>00</v>
          </cell>
        </row>
        <row r="10422">
          <cell r="A10422" t="str">
            <v>Z768</v>
          </cell>
          <cell r="B10422" t="str">
            <v>PERSONA EN CONTACTO CON LOS SERVICIOS DE SALUD EN OTRAS CIRCUNST. ESPE</v>
          </cell>
          <cell r="C10422" t="str">
            <v>00</v>
          </cell>
        </row>
        <row r="10423">
          <cell r="A10423" t="str">
            <v>Z769</v>
          </cell>
          <cell r="B10423" t="str">
            <v>PERSONA EN CONTACTO CON LOS SERVICIOS DE SALUD EN CIRCUNST. NO ESPECIF</v>
          </cell>
          <cell r="C10423" t="str">
            <v>00</v>
          </cell>
        </row>
        <row r="10424">
          <cell r="A10424" t="str">
            <v>Z80</v>
          </cell>
          <cell r="B10424" t="str">
            <v>HISTORIA FAMILIAR DE TUMOR MALIGNO</v>
          </cell>
          <cell r="C10424" t="str">
            <v>00</v>
          </cell>
        </row>
        <row r="10425">
          <cell r="A10425" t="str">
            <v>Z800</v>
          </cell>
          <cell r="B10425" t="str">
            <v>HISTORIA FAMILIAR DE TUMOR MALIGNO DE ORGANOS DIGESTIVOS</v>
          </cell>
          <cell r="C10425" t="str">
            <v>00</v>
          </cell>
        </row>
        <row r="10426">
          <cell r="A10426" t="str">
            <v>Z801</v>
          </cell>
          <cell r="B10426" t="str">
            <v>HISTORIA FAMILIAR DE TUMOR MALIGNOP DE TRAQUEA, BRONQUIOS Y PULMON</v>
          </cell>
          <cell r="C10426" t="str">
            <v>00</v>
          </cell>
        </row>
        <row r="10427">
          <cell r="A10427" t="str">
            <v>Z802</v>
          </cell>
          <cell r="B10427" t="str">
            <v>HISTORIA FAMILIAR DE TUMOR MALIGNO DE OTROS ORGANOS RESPIRAT. E INTRAT</v>
          </cell>
          <cell r="C10427" t="str">
            <v>00</v>
          </cell>
        </row>
        <row r="10428">
          <cell r="A10428" t="str">
            <v>Z803</v>
          </cell>
          <cell r="B10428" t="str">
            <v>HISTORIA FAMILIAR DE TUMOR DE MAMA</v>
          </cell>
          <cell r="C10428" t="str">
            <v>00</v>
          </cell>
        </row>
        <row r="10429">
          <cell r="A10429" t="str">
            <v>Z804</v>
          </cell>
          <cell r="B10429" t="str">
            <v>HISTORIA FAMILIAR DE TUMOR MALIGNO DE ORGANOS GENITALES</v>
          </cell>
          <cell r="C10429" t="str">
            <v>00</v>
          </cell>
        </row>
        <row r="10430">
          <cell r="A10430" t="str">
            <v>Z805</v>
          </cell>
          <cell r="B10430" t="str">
            <v>HISTORIA FAMILIAR DE TUMOR MALIGNO DE VIAS URINARIAS</v>
          </cell>
          <cell r="C10430" t="str">
            <v>00</v>
          </cell>
        </row>
        <row r="10431">
          <cell r="A10431" t="str">
            <v>Z806</v>
          </cell>
          <cell r="B10431" t="str">
            <v>HISTORIA FAMILIAR DE LEUCEMIA</v>
          </cell>
          <cell r="C10431" t="str">
            <v>00</v>
          </cell>
        </row>
        <row r="10432">
          <cell r="A10432" t="str">
            <v>Z807</v>
          </cell>
          <cell r="B10432" t="str">
            <v>HISTORIA FAMILIAR DE OTROS TUMORES MALIGNOS DEL TEJIDO LINFOIDE, HEM</v>
          </cell>
          <cell r="C10432" t="str">
            <v>00</v>
          </cell>
        </row>
        <row r="10433">
          <cell r="A10433" t="str">
            <v>Z808</v>
          </cell>
          <cell r="B10433" t="str">
            <v>HISTORIA FAMILIAR DE TUMOR MALIGNO DE OTROS ORGANOS O SISTEMAS ESPECIF</v>
          </cell>
          <cell r="C10433" t="str">
            <v>00</v>
          </cell>
        </row>
        <row r="10434">
          <cell r="A10434" t="str">
            <v>Z809</v>
          </cell>
          <cell r="B10434" t="str">
            <v>HISTORIA FAMILIAR DE TUMOR MALIGNO, DE SITIO NO ESPECIFICADO</v>
          </cell>
          <cell r="C10434" t="str">
            <v>00</v>
          </cell>
        </row>
        <row r="10435">
          <cell r="A10435" t="str">
            <v>Z81</v>
          </cell>
          <cell r="B10435" t="str">
            <v>HISTORIA FAMILIAR DE TRASTORNOS MENTALES Y DEL COMPORTAMIENTO</v>
          </cell>
          <cell r="C10435" t="str">
            <v>00</v>
          </cell>
        </row>
        <row r="10436">
          <cell r="A10436" t="str">
            <v>Z810</v>
          </cell>
          <cell r="B10436" t="str">
            <v>HISTORIA FAMILIAR DE RETARDO MENTAL</v>
          </cell>
          <cell r="C10436" t="str">
            <v>00</v>
          </cell>
        </row>
        <row r="10437">
          <cell r="A10437" t="str">
            <v>Z811</v>
          </cell>
          <cell r="B10437" t="str">
            <v>HISTORIA FAMILIAR DE ABUSO DE ALCOHOL</v>
          </cell>
          <cell r="C10437" t="str">
            <v>000</v>
          </cell>
        </row>
        <row r="10438">
          <cell r="A10438" t="str">
            <v>Z812</v>
          </cell>
          <cell r="B10438" t="str">
            <v>HISTORIA FAMILIAR DE ABUSO DEL TABACO</v>
          </cell>
          <cell r="C10438" t="str">
            <v>00</v>
          </cell>
        </row>
        <row r="10439">
          <cell r="A10439" t="str">
            <v>Z813</v>
          </cell>
          <cell r="B10439" t="str">
            <v>HISTORIA FAMILIAR DE ABUSO DE OTRAS SUSTANCIAS PSICOACTIVAS</v>
          </cell>
          <cell r="C10439" t="str">
            <v>00</v>
          </cell>
        </row>
        <row r="10440">
          <cell r="A10440" t="str">
            <v>Z814</v>
          </cell>
          <cell r="B10440" t="str">
            <v>HISTORIA FAMILIAR DE ABUSO DE OTRAS SUSTANCIAS</v>
          </cell>
          <cell r="C10440" t="str">
            <v>00</v>
          </cell>
        </row>
        <row r="10441">
          <cell r="A10441" t="str">
            <v>Z818</v>
          </cell>
          <cell r="B10441" t="str">
            <v>HISTORIA FAMILIAR DE OTROS TRASTORNOS MENTALES Y DEL COMPORTAMIENTO</v>
          </cell>
          <cell r="C10441" t="str">
            <v>00</v>
          </cell>
        </row>
        <row r="10442">
          <cell r="A10442" t="str">
            <v>Z82</v>
          </cell>
          <cell r="B10442" t="str">
            <v>HISTORIA FAMILIAR DE CIERTAS DISCAPACIDADES Y ENFERM. CRONICAS INCAPAC</v>
          </cell>
          <cell r="C10442" t="str">
            <v>00</v>
          </cell>
        </row>
        <row r="10443">
          <cell r="A10443" t="str">
            <v>Z820</v>
          </cell>
          <cell r="B10443" t="str">
            <v>HISTORIA FAMILIAR DE EPILPSIA Y OTRAS ENFERM. DEL SISTEMA NERVIOSO</v>
          </cell>
          <cell r="C10443" t="str">
            <v>00</v>
          </cell>
        </row>
        <row r="10444">
          <cell r="A10444" t="str">
            <v>Z821</v>
          </cell>
          <cell r="B10444" t="str">
            <v>HISTORIA FAMILIAR DE CEGUERA O PERDIDA DE LA VISION</v>
          </cell>
          <cell r="C10444" t="str">
            <v>00</v>
          </cell>
        </row>
        <row r="10445">
          <cell r="A10445" t="str">
            <v>Z822</v>
          </cell>
          <cell r="B10445" t="str">
            <v>HISTORIA FAMILIAR DE SORDERA O PERDIDA DE LA AUDICION</v>
          </cell>
          <cell r="C10445" t="str">
            <v>00</v>
          </cell>
        </row>
        <row r="10446">
          <cell r="A10446" t="str">
            <v>Z823</v>
          </cell>
          <cell r="B10446" t="str">
            <v>HISTORIA FAMILIAR DE APOPLEJIA</v>
          </cell>
          <cell r="C10446" t="str">
            <v>00</v>
          </cell>
        </row>
        <row r="10447">
          <cell r="A10447" t="str">
            <v>Z824</v>
          </cell>
          <cell r="B10447" t="str">
            <v>HISTORIA FAMILIAR DE ENFERMEDAD ISQUEMICA DEL CORAZON Y OTRAS ENF. DEL</v>
          </cell>
          <cell r="C10447" t="str">
            <v>00</v>
          </cell>
        </row>
        <row r="10448">
          <cell r="A10448" t="str">
            <v>Z825</v>
          </cell>
          <cell r="B10448" t="str">
            <v>HISTORIA FAMILIAR DE ASMA Y DE OTRAS ENFERM. CRONICAS DE LAS VIAS RESP</v>
          </cell>
          <cell r="C10448" t="str">
            <v>00</v>
          </cell>
        </row>
        <row r="10449">
          <cell r="A10449" t="str">
            <v>Z826</v>
          </cell>
          <cell r="B10449" t="str">
            <v>HISTORIA FAMILIAR DE ARTRITIS Y OTRAS ENFERM. DEL SISTEMA OSTEMUSC. Y</v>
          </cell>
          <cell r="C10449" t="str">
            <v>00</v>
          </cell>
        </row>
        <row r="10450">
          <cell r="A10450" t="str">
            <v>Z827</v>
          </cell>
          <cell r="B10450" t="str">
            <v>HISTORIA FAMILIAR DE MALFORM. CONG. DEFORM. Y OTRAS ANOMALIAS CROMOSOM</v>
          </cell>
          <cell r="C10450" t="str">
            <v>00</v>
          </cell>
        </row>
        <row r="10451">
          <cell r="A10451" t="str">
            <v>Z828</v>
          </cell>
          <cell r="B10451" t="str">
            <v>HISTORIA FAMILIAR DE OTRAS DISCAPACID. Y ENFERM. CRONICAS INCAPAC. NO</v>
          </cell>
          <cell r="C10451" t="str">
            <v>00</v>
          </cell>
        </row>
        <row r="10452">
          <cell r="A10452" t="str">
            <v>Z83</v>
          </cell>
          <cell r="B10452" t="str">
            <v>HISTORIA FAMILIAR DE OTROS TRASTORNOS ESPECIFICADOS</v>
          </cell>
          <cell r="C10452" t="str">
            <v>00</v>
          </cell>
        </row>
        <row r="10453">
          <cell r="A10453" t="str">
            <v>Z830</v>
          </cell>
          <cell r="B10453" t="str">
            <v>HISTORIA FAMILIAR DE INFECCION POR EL VIRUS DE LA INMUNODEF. HUMANA (V</v>
          </cell>
          <cell r="C10453" t="str">
            <v>00</v>
          </cell>
        </row>
        <row r="10454">
          <cell r="A10454" t="str">
            <v>Z831</v>
          </cell>
          <cell r="B10454" t="str">
            <v>HISTORIA FAMILIAR DE OTRAS ENFERM. INFECCIOSAS Y PARASITARIAS</v>
          </cell>
          <cell r="C10454" t="str">
            <v>00</v>
          </cell>
        </row>
        <row r="10455">
          <cell r="A10455" t="str">
            <v>Z832</v>
          </cell>
          <cell r="B10455" t="str">
            <v>HISTORIA FAMILIAR DE ENFERM. DE LA SANGRE Y DE LOS ORGANOS HEMTOPOY</v>
          </cell>
          <cell r="C10455" t="str">
            <v>00</v>
          </cell>
        </row>
        <row r="10456">
          <cell r="A10456" t="str">
            <v>Z833</v>
          </cell>
          <cell r="B10456" t="str">
            <v>HISTORIA FAMILIAR DE DIABETES MELLITUS</v>
          </cell>
          <cell r="C10456" t="str">
            <v>00</v>
          </cell>
        </row>
        <row r="10457">
          <cell r="A10457" t="str">
            <v>Z834</v>
          </cell>
          <cell r="B10457" t="str">
            <v>HISTORIA FAMILIAR DE OTRAS ENFERM. ENDOCRINAS, NUTRIC. Y METABOLICAS</v>
          </cell>
          <cell r="C10457" t="str">
            <v>00</v>
          </cell>
        </row>
        <row r="10458">
          <cell r="A10458" t="str">
            <v>Z835</v>
          </cell>
          <cell r="B10458" t="str">
            <v>HISTORIA FAMILIAR DE TRASTORNOS DE LOS OJOS Y DE LOS OIDOS</v>
          </cell>
          <cell r="C10458" t="str">
            <v>00</v>
          </cell>
        </row>
        <row r="10459">
          <cell r="A10459" t="str">
            <v>Z836</v>
          </cell>
          <cell r="B10459" t="str">
            <v>HISTORIA FAMILIAR DE ENFERMEDADES DEL SISTEMA RESPIRATORIO</v>
          </cell>
          <cell r="C10459" t="str">
            <v>00</v>
          </cell>
        </row>
        <row r="10460">
          <cell r="A10460" t="str">
            <v>Z837</v>
          </cell>
          <cell r="B10460" t="str">
            <v>HISTORIA FAMILIAR DE ENFERMEDADES DEL SISTEMA DIGESTIVO</v>
          </cell>
          <cell r="C10460" t="str">
            <v>00</v>
          </cell>
        </row>
        <row r="10461">
          <cell r="A10461" t="str">
            <v>Z84</v>
          </cell>
          <cell r="B10461" t="str">
            <v>HISTORIA FAMILIAR DE OTRAS AFECCIONES</v>
          </cell>
          <cell r="C10461" t="str">
            <v>00</v>
          </cell>
        </row>
        <row r="10462">
          <cell r="A10462" t="str">
            <v>Z840</v>
          </cell>
          <cell r="B10462" t="str">
            <v>HISTORIA FAMILIAR DE ENFERM. DE LA PIEL Y DEL TEJIDO SUBCUTANEO</v>
          </cell>
          <cell r="C10462" t="str">
            <v>00</v>
          </cell>
        </row>
        <row r="10463">
          <cell r="A10463" t="str">
            <v>Z841</v>
          </cell>
          <cell r="B10463" t="str">
            <v>HISTORIA FAMILIAR DE TRASTORNOS DEL RIÑON Y DEL URETER</v>
          </cell>
          <cell r="C10463" t="str">
            <v>00</v>
          </cell>
        </row>
        <row r="10464">
          <cell r="A10464" t="str">
            <v>Z842</v>
          </cell>
          <cell r="B10464" t="str">
            <v>HISTORIA FAMILIAR DE OTRAS ENFERMEDADES DEL SISTEMA GENITOURINARIO</v>
          </cell>
          <cell r="C10464" t="str">
            <v>00</v>
          </cell>
        </row>
        <row r="10465">
          <cell r="A10465" t="str">
            <v>Z843</v>
          </cell>
          <cell r="B10465" t="str">
            <v>HISTORIA FAMILIAR DE CONSANGUINIDAD</v>
          </cell>
          <cell r="C10465" t="str">
            <v>00</v>
          </cell>
        </row>
        <row r="10466">
          <cell r="A10466" t="str">
            <v>Z848</v>
          </cell>
          <cell r="B10466" t="str">
            <v>HISTORIA FAMILIAR DE OTRAS AFECCIONES ESPECIFICADAS</v>
          </cell>
          <cell r="C10466" t="str">
            <v>00</v>
          </cell>
        </row>
        <row r="10467">
          <cell r="A10467" t="str">
            <v>Z85</v>
          </cell>
          <cell r="B10467" t="str">
            <v>HISTORIA PERSONAL DE TUMOR MALIGNO</v>
          </cell>
          <cell r="C10467" t="str">
            <v>00</v>
          </cell>
        </row>
        <row r="10468">
          <cell r="A10468" t="str">
            <v>Z850</v>
          </cell>
          <cell r="B10468" t="str">
            <v>HISTORIA PERSONAL DE TUMOR MALIGNO DE ORGANOS DIGESTIVOS</v>
          </cell>
          <cell r="C10468" t="str">
            <v>00</v>
          </cell>
        </row>
        <row r="10469">
          <cell r="A10469" t="str">
            <v>Z851</v>
          </cell>
          <cell r="B10469" t="str">
            <v>HISTORIA PERSONAL DE TUMOR MALIGNO DE TRAQUEA, BRONQUIOS Y PULMON</v>
          </cell>
          <cell r="C10469" t="str">
            <v>00</v>
          </cell>
        </row>
        <row r="10470">
          <cell r="A10470" t="str">
            <v>Z852</v>
          </cell>
          <cell r="B10470" t="str">
            <v>HISTORIA PERSONAL DE TUMOR MALIGNO DE OTROS ORGANOS RESPIRATORIOS E IN</v>
          </cell>
          <cell r="C10470" t="str">
            <v>00</v>
          </cell>
        </row>
        <row r="10471">
          <cell r="A10471" t="str">
            <v>Z853</v>
          </cell>
          <cell r="B10471" t="str">
            <v>HISTORIA PERSONAL DE TUMOR MALIGNO DE MAMA</v>
          </cell>
          <cell r="C10471" t="str">
            <v>00</v>
          </cell>
        </row>
        <row r="10472">
          <cell r="A10472" t="str">
            <v>Z854</v>
          </cell>
          <cell r="B10472" t="str">
            <v>HISTORIA PERSONAL DE TUMOR MALIGNO DE ORGANOS GENITALES</v>
          </cell>
          <cell r="C10472" t="str">
            <v>00</v>
          </cell>
        </row>
        <row r="10473">
          <cell r="A10473" t="str">
            <v>Z855</v>
          </cell>
          <cell r="B10473" t="str">
            <v>HISTORIA PERSONAL DE TUMOR MALIGNO DE VIAS URINARIAS</v>
          </cell>
          <cell r="C10473" t="str">
            <v>00</v>
          </cell>
        </row>
        <row r="10474">
          <cell r="A10474" t="str">
            <v>Z856</v>
          </cell>
          <cell r="B10474" t="str">
            <v>HISTORIA PERSONAL DE LEUCEMIA</v>
          </cell>
          <cell r="C10474" t="str">
            <v>00</v>
          </cell>
        </row>
        <row r="10475">
          <cell r="A10475" t="str">
            <v>Z857</v>
          </cell>
          <cell r="B10475" t="str">
            <v>HISTORIA PERSONAL DE OTROS TUMORES MALIGNOS DEL TEJIDO LINFOIDE, HEMAT</v>
          </cell>
          <cell r="C10475" t="str">
            <v>00</v>
          </cell>
        </row>
        <row r="10476">
          <cell r="A10476" t="str">
            <v>Z858</v>
          </cell>
          <cell r="B10476" t="str">
            <v>HISTORIA PERSONAL DE TUMOR MALIGNO DE OTROS ORGANOS Y SISTEMAS</v>
          </cell>
          <cell r="C10476" t="str">
            <v>00</v>
          </cell>
        </row>
        <row r="10477">
          <cell r="A10477" t="str">
            <v>Z859</v>
          </cell>
          <cell r="B10477" t="str">
            <v>HISTORIA PERSONAL DE TUMOR MALIGNO, DE SITIO NO ESPECIFICADO</v>
          </cell>
          <cell r="C10477" t="str">
            <v>00</v>
          </cell>
        </row>
        <row r="10478">
          <cell r="A10478" t="str">
            <v>Z86</v>
          </cell>
          <cell r="B10478" t="str">
            <v>HISTORIA PERSONAL DE ALGUNAS OTRAS ENFERMEDADES</v>
          </cell>
          <cell r="C10478" t="str">
            <v>00</v>
          </cell>
        </row>
        <row r="10479">
          <cell r="A10479" t="str">
            <v>Z860</v>
          </cell>
          <cell r="B10479" t="str">
            <v>HISTORIA PERSONAL DE OTROS TUMORES</v>
          </cell>
          <cell r="C10479" t="str">
            <v>00</v>
          </cell>
        </row>
        <row r="10480">
          <cell r="A10480" t="str">
            <v>Z861</v>
          </cell>
          <cell r="B10480" t="str">
            <v>HISTORIA PERSONAL DE ENFERMEDADES INFECCIOSAS Y PARASITARIAS</v>
          </cell>
          <cell r="C10480" t="str">
            <v>00</v>
          </cell>
        </row>
        <row r="10481">
          <cell r="A10481" t="str">
            <v>Z862</v>
          </cell>
          <cell r="B10481" t="str">
            <v>HISTORIA PERSONAL DE ENFERM. DE LA SANGRE Y DE LOS ORGANOS HEMTPOY</v>
          </cell>
          <cell r="C10481" t="str">
            <v>00</v>
          </cell>
        </row>
        <row r="10482">
          <cell r="A10482" t="str">
            <v>Z863</v>
          </cell>
          <cell r="B10482" t="str">
            <v>HISTORIA PERSONAL DE ENFERM. ENDOCRINAS, NUTRICIONALES Y METABOLICAS</v>
          </cell>
          <cell r="C10482" t="str">
            <v>00</v>
          </cell>
        </row>
        <row r="10483">
          <cell r="A10483" t="str">
            <v>Z864</v>
          </cell>
          <cell r="B10483" t="str">
            <v>HISTORIA PERSONAL DE ABUSO DE SUSTANCIAS PSICOACTIVAS</v>
          </cell>
          <cell r="C10483" t="str">
            <v>00</v>
          </cell>
        </row>
        <row r="10484">
          <cell r="A10484" t="str">
            <v>Z865</v>
          </cell>
          <cell r="B10484" t="str">
            <v>HISTORIA PERSONAL DE OTROS TRASTORNOS MENTALES O DEL COMPORTAMIENTO</v>
          </cell>
          <cell r="C10484" t="str">
            <v>00</v>
          </cell>
        </row>
        <row r="10485">
          <cell r="A10485" t="str">
            <v>Z866</v>
          </cell>
          <cell r="B10485" t="str">
            <v>HISTORIA PERSONAL DE ENFERM. DEL SISTEMA NERVIOSO Y DE LOS ORGAN. DE L</v>
          </cell>
          <cell r="C10485" t="str">
            <v>00</v>
          </cell>
        </row>
        <row r="10486">
          <cell r="A10486" t="str">
            <v>Z867</v>
          </cell>
          <cell r="B10486" t="str">
            <v>HISTORIA PERSONAL DE ENFERMEDADES DEL SISTEMA CIRCULATORIO</v>
          </cell>
          <cell r="C10486" t="str">
            <v>00</v>
          </cell>
        </row>
        <row r="10487">
          <cell r="A10487" t="str">
            <v>Z87</v>
          </cell>
          <cell r="B10487" t="str">
            <v>HISTORIA PERSONAL DE OTRAS ENFERMEDADES Y AFECCIONES</v>
          </cell>
          <cell r="C10487" t="str">
            <v>00</v>
          </cell>
        </row>
        <row r="10488">
          <cell r="A10488" t="str">
            <v>Z870</v>
          </cell>
          <cell r="B10488" t="str">
            <v>HISTORIA PERSONAL DE ENFERMEDADES DEL SISTEMA RESPIRATORIO</v>
          </cell>
          <cell r="C10488" t="str">
            <v>00</v>
          </cell>
        </row>
        <row r="10489">
          <cell r="A10489" t="str">
            <v>Z871</v>
          </cell>
          <cell r="B10489" t="str">
            <v>HISTORIA PERSONAL DE ENFERMEDADES DEL SISTEMA DIGESTIVO</v>
          </cell>
          <cell r="C10489" t="str">
            <v>00</v>
          </cell>
        </row>
        <row r="10490">
          <cell r="A10490" t="str">
            <v>Z872</v>
          </cell>
          <cell r="B10490" t="str">
            <v>HISTORIA PERSONAL DE ENFERMEDADES DE LA PIEL Y DEL TEJIDO SUBCUTANEO</v>
          </cell>
          <cell r="C10490" t="str">
            <v>00</v>
          </cell>
        </row>
        <row r="10491">
          <cell r="A10491" t="str">
            <v>Z873</v>
          </cell>
          <cell r="B10491" t="str">
            <v>HISTORIA PERSONAL DE ENFERM. DEL SISTEMA OSTEOMUSCULAR Y DEL TEJ. CONJ</v>
          </cell>
          <cell r="C10491" t="str">
            <v>00</v>
          </cell>
        </row>
        <row r="10492">
          <cell r="A10492" t="str">
            <v>Z874</v>
          </cell>
          <cell r="B10492" t="str">
            <v>HISTORIA PERSONAL DE ENFERMEDADES DEL SISTEMA GENITOURINARIO</v>
          </cell>
          <cell r="C10492" t="str">
            <v>00</v>
          </cell>
        </row>
        <row r="10493">
          <cell r="A10493" t="str">
            <v>Z875</v>
          </cell>
          <cell r="B10493" t="str">
            <v>HISTORIA PERSONAL DE COMPLICACIONES DEL EMBARAZO, DEL PARTO Y DEL PUER</v>
          </cell>
          <cell r="C10493" t="str">
            <v>00</v>
          </cell>
        </row>
        <row r="10494">
          <cell r="A10494" t="str">
            <v>Z876</v>
          </cell>
          <cell r="B10494" t="str">
            <v>HISTORIA PERSONAL DE CIERTAS AFECCIONES ORIGINADAS EN EL PERIODO PERIN</v>
          </cell>
          <cell r="C10494" t="str">
            <v>00</v>
          </cell>
        </row>
        <row r="10495">
          <cell r="A10495" t="str">
            <v>Z877</v>
          </cell>
          <cell r="B10495" t="str">
            <v>HISTORIA PERSONAL DE MALFORM. CONG. DEFORM. Y ANOMALIAS CROMOSOMICAS</v>
          </cell>
          <cell r="C10495" t="str">
            <v>00</v>
          </cell>
        </row>
        <row r="10496">
          <cell r="A10496" t="str">
            <v>Z878</v>
          </cell>
          <cell r="B10496" t="str">
            <v>HISTORIA PERSONAL DE OTRAS AFECCIONES ESPECIFICADAS</v>
          </cell>
          <cell r="C10496" t="str">
            <v>00</v>
          </cell>
        </row>
        <row r="10497">
          <cell r="A10497" t="str">
            <v>Z88</v>
          </cell>
          <cell r="B10497" t="str">
            <v>HISTORIA PERSONAL DE ALERGIA A DROGAS, MEDICAMENTOS Y SUSTANCIAS BIOLO</v>
          </cell>
          <cell r="C10497" t="str">
            <v>00</v>
          </cell>
        </row>
        <row r="10498">
          <cell r="A10498" t="str">
            <v>Z880</v>
          </cell>
          <cell r="B10498" t="str">
            <v>HISTORIA PERSONAL DE ALERGIA A PENICILINA</v>
          </cell>
          <cell r="C10498" t="str">
            <v>00</v>
          </cell>
        </row>
        <row r="10499">
          <cell r="A10499" t="str">
            <v>Z881</v>
          </cell>
          <cell r="B10499" t="str">
            <v>HISTORIA PERSONAL DE ALERGIA A OTROS AGENTES ANTIBIOTICOS</v>
          </cell>
          <cell r="C10499" t="str">
            <v>00</v>
          </cell>
        </row>
        <row r="10500">
          <cell r="A10500" t="str">
            <v>Z882</v>
          </cell>
          <cell r="B10500" t="str">
            <v>HISTORIA PERSONAL DE ALERGIA A SULFONAMIDAS</v>
          </cell>
          <cell r="C10500" t="str">
            <v>00</v>
          </cell>
        </row>
        <row r="10501">
          <cell r="A10501" t="str">
            <v>Z883</v>
          </cell>
          <cell r="B10501" t="str">
            <v>HISTORIA PERSONAL DE ALERGIA A OTROS AGENTES ANTIINFECCIOSOS</v>
          </cell>
          <cell r="C10501" t="str">
            <v>00</v>
          </cell>
        </row>
        <row r="10502">
          <cell r="A10502" t="str">
            <v>Z884</v>
          </cell>
          <cell r="B10502" t="str">
            <v>HISTORIA PERSONAL DE ALERGIA A AGENTE ANESTESICO</v>
          </cell>
          <cell r="C10502" t="str">
            <v>00</v>
          </cell>
        </row>
        <row r="10503">
          <cell r="A10503" t="str">
            <v>Z885</v>
          </cell>
          <cell r="B10503" t="str">
            <v>HISTORIA PERSONAL DE ALERGIA A AGENTE NARCOTICO</v>
          </cell>
          <cell r="C10503" t="str">
            <v>00</v>
          </cell>
        </row>
        <row r="10504">
          <cell r="A10504" t="str">
            <v>Z886</v>
          </cell>
          <cell r="B10504" t="str">
            <v>HISTORIA PERSONAL DE ALERGIA A AGENTE ANALGESICO</v>
          </cell>
          <cell r="C10504" t="str">
            <v>00</v>
          </cell>
        </row>
        <row r="10505">
          <cell r="A10505" t="str">
            <v>Z887</v>
          </cell>
          <cell r="B10505" t="str">
            <v>HISTORIA PERSONAL DE ALERGIA A  SUERO O VACUNA</v>
          </cell>
          <cell r="C10505" t="str">
            <v>00</v>
          </cell>
        </row>
        <row r="10506">
          <cell r="A10506" t="str">
            <v>Z888</v>
          </cell>
          <cell r="B10506" t="str">
            <v>HISTORIA PERSONAL DE ALERGIA A OTRAS DROGAS, MEDICAM. Y SUSTANC. BIOLO</v>
          </cell>
          <cell r="C10506" t="str">
            <v>00</v>
          </cell>
        </row>
        <row r="10507">
          <cell r="A10507" t="str">
            <v>Z889</v>
          </cell>
          <cell r="B10507" t="str">
            <v>HISTORIA PERSONAL DE ALERGIA A DROGAS, MEDIC. Y SUST. BIOLOG. NO ESPEC</v>
          </cell>
          <cell r="C10507" t="str">
            <v>00</v>
          </cell>
        </row>
        <row r="10508">
          <cell r="A10508" t="str">
            <v>Z89</v>
          </cell>
          <cell r="B10508" t="str">
            <v>AUSENCIA ADQUIRIDA DE MIEMBROS</v>
          </cell>
          <cell r="C10508" t="str">
            <v>00</v>
          </cell>
        </row>
        <row r="10509">
          <cell r="A10509" t="str">
            <v>Z890</v>
          </cell>
          <cell r="B10509" t="str">
            <v>AUSENCIA ADQUIRIDA DE DEDO(S), (INCLUSO EL PUGAR) UNILATERAL</v>
          </cell>
          <cell r="C10509" t="str">
            <v>00</v>
          </cell>
        </row>
        <row r="10510">
          <cell r="A10510" t="str">
            <v>Z891</v>
          </cell>
          <cell r="B10510" t="str">
            <v>AUSENCIA ADQUIRIDA DE MANO Y MUÑECA</v>
          </cell>
          <cell r="C10510" t="str">
            <v>00</v>
          </cell>
        </row>
        <row r="10511">
          <cell r="A10511" t="str">
            <v>Z892</v>
          </cell>
          <cell r="B10511" t="str">
            <v>AUSENCIA ADQUIRIDA DE MIEMBRO SUPERIOR POR ARRIBA DE LA MUÑECA</v>
          </cell>
          <cell r="C10511" t="str">
            <v>00</v>
          </cell>
        </row>
        <row r="10512">
          <cell r="A10512" t="str">
            <v>Z893</v>
          </cell>
          <cell r="B10512" t="str">
            <v>AUSENCIA ADQUIRIDA DE AMBOS MIEMBROS SUPERIORES (CUALQUIER NIVEL)</v>
          </cell>
          <cell r="C10512" t="str">
            <v>00</v>
          </cell>
        </row>
        <row r="10513">
          <cell r="A10513" t="str">
            <v>Z894</v>
          </cell>
          <cell r="B10513" t="str">
            <v>AUSENCIA ADQUIRIDA DE PIE Y TOBILLO</v>
          </cell>
          <cell r="C10513" t="str">
            <v>00</v>
          </cell>
        </row>
        <row r="10514">
          <cell r="A10514" t="str">
            <v>Z895</v>
          </cell>
          <cell r="B10514" t="str">
            <v>AUESNCIA ADQUIRIDA DE PIERNA A NIVEL DE O DEBAJO DE LA RODILLA</v>
          </cell>
          <cell r="C10514" t="str">
            <v>00</v>
          </cell>
        </row>
        <row r="10515">
          <cell r="A10515" t="str">
            <v>Z896</v>
          </cell>
          <cell r="B10515" t="str">
            <v>AUSENCIA ADQUIRIDA DE PIERNA POR ARRIBA DE LA RODILLA</v>
          </cell>
          <cell r="C10515" t="str">
            <v>00</v>
          </cell>
        </row>
        <row r="10516">
          <cell r="A10516" t="str">
            <v>Z897</v>
          </cell>
          <cell r="B10516" t="str">
            <v>AUSENCIA ADQUIRIDA DE AMBOS MIEMBROS INFERIORES (CUALQUIER NIVEL, EXCE</v>
          </cell>
          <cell r="C10516" t="str">
            <v>00</v>
          </cell>
        </row>
        <row r="10517">
          <cell r="A10517" t="str">
            <v>Z898</v>
          </cell>
          <cell r="B10517" t="str">
            <v>AUSENCIA ADQUIRIDA DE MIEMBROS SUPERIORES E INFERIORES (CUALQ. NIVEL)</v>
          </cell>
          <cell r="C10517" t="str">
            <v>00</v>
          </cell>
        </row>
        <row r="10518">
          <cell r="A10518" t="str">
            <v>Z899</v>
          </cell>
          <cell r="B10518" t="str">
            <v>AUSENCIA ADQUIRIDA DE MIEMBROS NO ESPECIFICADOS</v>
          </cell>
          <cell r="C10518" t="str">
            <v>00</v>
          </cell>
        </row>
        <row r="10519">
          <cell r="A10519" t="str">
            <v>Z90</v>
          </cell>
          <cell r="B10519" t="str">
            <v>AUSENCIA ADQUIRIDA DE ORGANOS, NO CLASIFICADA EN OTRA PARTE</v>
          </cell>
          <cell r="C10519" t="str">
            <v>00</v>
          </cell>
        </row>
        <row r="10520">
          <cell r="A10520" t="str">
            <v>Z900</v>
          </cell>
          <cell r="B10520" t="str">
            <v>AUSENCIA ADQUIRIDA DE PARTE DE LA CABEZA Y DEL CUELLO</v>
          </cell>
          <cell r="C10520" t="str">
            <v>00</v>
          </cell>
        </row>
        <row r="10521">
          <cell r="A10521" t="str">
            <v>Z901</v>
          </cell>
          <cell r="B10521" t="str">
            <v>AUSENCIA ADQUIRIDA DE MAMA(S)</v>
          </cell>
          <cell r="C10521" t="str">
            <v>00</v>
          </cell>
        </row>
        <row r="10522">
          <cell r="A10522" t="str">
            <v>Z902</v>
          </cell>
          <cell r="B10522" t="str">
            <v>AUSENCIA ADQUIRIDA (DE PARTE) DEL PULMON</v>
          </cell>
          <cell r="C10522" t="str">
            <v>00</v>
          </cell>
        </row>
        <row r="10523">
          <cell r="A10523" t="str">
            <v>Z903</v>
          </cell>
          <cell r="B10523" t="str">
            <v>AUSENCIA ADQUIRIDA DE PARTE DEL ESTOMAGO</v>
          </cell>
          <cell r="C10523" t="str">
            <v>00</v>
          </cell>
        </row>
        <row r="10524">
          <cell r="A10524" t="str">
            <v>Z904</v>
          </cell>
          <cell r="B10524" t="str">
            <v>AUSENCIA ADQUIRIDA DE OTRAS PARTES DEL TUBO DIGESTIVO</v>
          </cell>
          <cell r="C10524" t="str">
            <v>00</v>
          </cell>
        </row>
        <row r="10525">
          <cell r="A10525" t="str">
            <v>Z905</v>
          </cell>
          <cell r="B10525" t="str">
            <v>AUSENCIA ADQUIRIDA DE RIÑON</v>
          </cell>
          <cell r="C10525" t="str">
            <v>00</v>
          </cell>
        </row>
        <row r="10526">
          <cell r="A10526" t="str">
            <v>Z906</v>
          </cell>
          <cell r="B10526" t="str">
            <v>AUSENCIA ADQUIRIDA DE OTRAS PARTES DE LAS VIAS URINARIAS</v>
          </cell>
          <cell r="C10526" t="str">
            <v>00</v>
          </cell>
        </row>
        <row r="10527">
          <cell r="A10527" t="str">
            <v>Z907</v>
          </cell>
          <cell r="B10527" t="str">
            <v>AUSENCIA ADQUIRIDA DE ORGANO(S) GENITAL(ES)</v>
          </cell>
          <cell r="C10527" t="str">
            <v>00</v>
          </cell>
        </row>
        <row r="10528">
          <cell r="A10528" t="str">
            <v>Z908</v>
          </cell>
          <cell r="B10528" t="str">
            <v>AUSENCIA ADQUIRIDA DE OTROS ORGANOS</v>
          </cell>
          <cell r="C10528" t="str">
            <v>00</v>
          </cell>
        </row>
        <row r="10529">
          <cell r="A10529" t="str">
            <v>Z91</v>
          </cell>
          <cell r="B10529" t="str">
            <v>HISTORIA PERSONAL DE FACTORES DE RIESGO, NO CLASIFICADOS EN OTRA PARTE</v>
          </cell>
          <cell r="C10529" t="str">
            <v>00</v>
          </cell>
        </row>
        <row r="10530">
          <cell r="A10530" t="str">
            <v>Z910</v>
          </cell>
          <cell r="B10530" t="str">
            <v>HISTORIA PERSONAL DE ALERGIA, NO DEBIDA A DROGAS Y A SUSTANCIAS BIOLOG</v>
          </cell>
          <cell r="C10530" t="str">
            <v>00</v>
          </cell>
        </row>
        <row r="10531">
          <cell r="A10531" t="str">
            <v>Z911</v>
          </cell>
          <cell r="B10531" t="str">
            <v>HISTORIA PERSONAL DE INCUMPLIMIENTO DEL REGIMEN O TRATAMIENTO MEDICO</v>
          </cell>
          <cell r="C10531" t="str">
            <v>00</v>
          </cell>
        </row>
        <row r="10532">
          <cell r="A10532" t="str">
            <v>Z912</v>
          </cell>
          <cell r="B10532" t="str">
            <v>HISTORIA PERSONAL DE HIGIENE PERSONAL DEFICIENTE</v>
          </cell>
          <cell r="C10532" t="str">
            <v>00</v>
          </cell>
        </row>
        <row r="10533">
          <cell r="A10533" t="str">
            <v>Z913</v>
          </cell>
          <cell r="B10533" t="str">
            <v>HISTORIA PERSONAL DE CICLO SUEÑO-VIGILIA NO SALUDABLE</v>
          </cell>
          <cell r="C10533" t="str">
            <v>00</v>
          </cell>
        </row>
        <row r="10534">
          <cell r="A10534" t="str">
            <v>Z914</v>
          </cell>
          <cell r="B10534" t="str">
            <v>HISTORIA PERSONAL DE TRAUMA PSICOLOGICO, NO CLASIFICADO EN OTRA PARTE</v>
          </cell>
          <cell r="C10534" t="str">
            <v>00</v>
          </cell>
        </row>
        <row r="10535">
          <cell r="A10535" t="str">
            <v>Z915</v>
          </cell>
          <cell r="B10535" t="str">
            <v>HISTORIA PERSONAL DE LESION AUTOINFLIGIDA INTENCIONALMENTE</v>
          </cell>
          <cell r="C10535" t="str">
            <v>00</v>
          </cell>
        </row>
        <row r="10536">
          <cell r="A10536" t="str">
            <v>Z916</v>
          </cell>
          <cell r="B10536" t="str">
            <v>HISTORIA PERSONAL DE OTRO TRAUMA FISICO</v>
          </cell>
          <cell r="C10536" t="str">
            <v>00</v>
          </cell>
        </row>
        <row r="10537">
          <cell r="A10537" t="str">
            <v>Z918</v>
          </cell>
          <cell r="B10537" t="str">
            <v>HISTORIA PERSONAL DE OTROS FACTORES DE RIESGO, NO CLASIFICADOS EN OTRA</v>
          </cell>
          <cell r="C10537" t="str">
            <v>00</v>
          </cell>
        </row>
        <row r="10538">
          <cell r="A10538" t="str">
            <v>Z92</v>
          </cell>
          <cell r="B10538" t="str">
            <v>HISTORIA PERSONAL DE TRATAMIENTO MEDICO</v>
          </cell>
          <cell r="C10538" t="str">
            <v>00</v>
          </cell>
        </row>
        <row r="10539">
          <cell r="A10539" t="str">
            <v>Z920</v>
          </cell>
          <cell r="B10539" t="str">
            <v>HISTORIA PERSONAL DE ANTICONCEPCION</v>
          </cell>
          <cell r="C10539" t="str">
            <v>00</v>
          </cell>
        </row>
        <row r="10540">
          <cell r="A10540" t="str">
            <v>Z921</v>
          </cell>
          <cell r="B10540" t="str">
            <v>HISTORIA PERSONAL DE USO (PRESENTE) DE ANTICOAGULANTES POR LARGO TIEMP</v>
          </cell>
          <cell r="C10540" t="str">
            <v>00</v>
          </cell>
        </row>
        <row r="10541">
          <cell r="A10541" t="str">
            <v>Z922</v>
          </cell>
          <cell r="B10541" t="str">
            <v>HISTORIA PERSONAL DE USO (PRESENTE) DE OTROS MEDICAM. POR LARGO TIEMPO</v>
          </cell>
          <cell r="C10541" t="str">
            <v>00</v>
          </cell>
        </row>
        <row r="10542">
          <cell r="A10542" t="str">
            <v>Z923</v>
          </cell>
          <cell r="B10542" t="str">
            <v>HISTORIA PERSONAL DE IRRADIACION</v>
          </cell>
          <cell r="C10542" t="str">
            <v>00</v>
          </cell>
        </row>
        <row r="10543">
          <cell r="A10543" t="str">
            <v>Z924</v>
          </cell>
          <cell r="B10543" t="str">
            <v>HISTORIA PERSONAL DE CIRUGIA MAYOR, NO CLASIFICADA EN OTRA PARTE</v>
          </cell>
          <cell r="C10543" t="str">
            <v>00</v>
          </cell>
        </row>
        <row r="10544">
          <cell r="A10544" t="str">
            <v>Z925</v>
          </cell>
          <cell r="B10544" t="str">
            <v>HISTORIA PERSONAL DE MEDIDAS DE REHABILITACION</v>
          </cell>
          <cell r="C10544" t="str">
            <v>00</v>
          </cell>
        </row>
        <row r="10545">
          <cell r="A10545" t="str">
            <v>Z928</v>
          </cell>
          <cell r="B10545" t="str">
            <v>HISTORIA PERSONAL DE OTROS TRATAMIENTOS MEDICOS</v>
          </cell>
          <cell r="C10545" t="str">
            <v>00</v>
          </cell>
        </row>
        <row r="10546">
          <cell r="A10546" t="str">
            <v>Z929</v>
          </cell>
          <cell r="B10546" t="str">
            <v>HISTORIA PERSONAL DE TRATAMIENTO MEDICO NO ESPECIFICADO</v>
          </cell>
          <cell r="C10546" t="str">
            <v>00</v>
          </cell>
        </row>
        <row r="10547">
          <cell r="A10547" t="str">
            <v>Z93</v>
          </cell>
          <cell r="B10547" t="str">
            <v>ABERTURAS ARTIFICIALES</v>
          </cell>
          <cell r="C10547" t="str">
            <v>00</v>
          </cell>
        </row>
        <row r="10548">
          <cell r="A10548" t="str">
            <v>Z930</v>
          </cell>
          <cell r="B10548" t="str">
            <v>TRAQUEOSTOMIA</v>
          </cell>
          <cell r="C10548" t="str">
            <v>00</v>
          </cell>
        </row>
        <row r="10549">
          <cell r="A10549" t="str">
            <v>Z931</v>
          </cell>
          <cell r="B10549" t="str">
            <v>GASTROSTOMIA</v>
          </cell>
          <cell r="C10549" t="str">
            <v>00</v>
          </cell>
        </row>
        <row r="10550">
          <cell r="A10550" t="str">
            <v>Z932</v>
          </cell>
          <cell r="B10550" t="str">
            <v>ILEOSTOMIA</v>
          </cell>
          <cell r="C10550" t="str">
            <v>00</v>
          </cell>
        </row>
        <row r="10551">
          <cell r="A10551" t="str">
            <v>Z933</v>
          </cell>
          <cell r="B10551" t="str">
            <v>COLOSTOMIA</v>
          </cell>
          <cell r="C10551" t="str">
            <v>00</v>
          </cell>
        </row>
        <row r="10552">
          <cell r="A10552" t="str">
            <v>Z934</v>
          </cell>
          <cell r="B10552" t="str">
            <v>OTROS ORIFICIOS ARTIFICIALES DEL TUBO GASTROINTESTINAL</v>
          </cell>
          <cell r="C10552" t="str">
            <v>00</v>
          </cell>
        </row>
        <row r="10553">
          <cell r="A10553" t="str">
            <v>Z935</v>
          </cell>
          <cell r="B10553" t="str">
            <v>CISTOSTOMIA</v>
          </cell>
          <cell r="C10553" t="str">
            <v>00</v>
          </cell>
        </row>
        <row r="10554">
          <cell r="A10554" t="str">
            <v>Z936</v>
          </cell>
          <cell r="B10554" t="str">
            <v>OTROS ORIFICIOS ARTIFICIALES DE LAS VIAS URINARIAS</v>
          </cell>
          <cell r="C10554" t="str">
            <v>00</v>
          </cell>
        </row>
        <row r="10555">
          <cell r="A10555" t="str">
            <v>Z938</v>
          </cell>
          <cell r="B10555" t="str">
            <v>OTRAS ABERTURAS ARTIFICIALES</v>
          </cell>
          <cell r="C10555" t="str">
            <v>00</v>
          </cell>
        </row>
        <row r="10556">
          <cell r="A10556" t="str">
            <v>Z939</v>
          </cell>
          <cell r="B10556" t="str">
            <v>ABERTURA ARTIFICIAL, NO ESPECIFICADA</v>
          </cell>
          <cell r="C10556" t="str">
            <v>00</v>
          </cell>
        </row>
        <row r="10557">
          <cell r="A10557" t="str">
            <v>Z94</v>
          </cell>
          <cell r="B10557" t="str">
            <v>ORGANOS Y TEJIDOS TRASPLANTADOS</v>
          </cell>
          <cell r="C10557" t="str">
            <v>00</v>
          </cell>
        </row>
        <row r="10558">
          <cell r="A10558" t="str">
            <v>Z940</v>
          </cell>
          <cell r="B10558" t="str">
            <v>TRASPLANTE DE RIÑON</v>
          </cell>
          <cell r="C10558" t="str">
            <v>00</v>
          </cell>
        </row>
        <row r="10559">
          <cell r="A10559" t="str">
            <v>Z941</v>
          </cell>
          <cell r="B10559" t="str">
            <v>TRASPLANTE DE CORAZON</v>
          </cell>
          <cell r="C10559" t="str">
            <v>00</v>
          </cell>
        </row>
        <row r="10560">
          <cell r="A10560" t="str">
            <v>Z942</v>
          </cell>
          <cell r="B10560" t="str">
            <v>TRASPLANTE DE PULMON</v>
          </cell>
          <cell r="C10560" t="str">
            <v>00</v>
          </cell>
        </row>
        <row r="10561">
          <cell r="A10561" t="str">
            <v>Z943</v>
          </cell>
          <cell r="B10561" t="str">
            <v>TRASPLANTE DE CORAZON Y PULMONES</v>
          </cell>
          <cell r="C10561" t="str">
            <v>00</v>
          </cell>
        </row>
        <row r="10562">
          <cell r="A10562" t="str">
            <v>Z944</v>
          </cell>
          <cell r="B10562" t="str">
            <v>TRASPLANTE DE HIGADO</v>
          </cell>
          <cell r="C10562" t="str">
            <v>00</v>
          </cell>
        </row>
        <row r="10563">
          <cell r="A10563" t="str">
            <v>Z945</v>
          </cell>
          <cell r="B10563" t="str">
            <v>TRASPLANTE DE PIEL</v>
          </cell>
          <cell r="C10563" t="str">
            <v>00</v>
          </cell>
        </row>
        <row r="10564">
          <cell r="A10564" t="str">
            <v>Z946</v>
          </cell>
          <cell r="B10564" t="str">
            <v>TRASPLANTE DE HUESO</v>
          </cell>
          <cell r="C10564" t="str">
            <v>00</v>
          </cell>
        </row>
        <row r="10565">
          <cell r="A10565" t="str">
            <v>Z947</v>
          </cell>
          <cell r="B10565" t="str">
            <v>TRASPLANTE DE CORNEA</v>
          </cell>
          <cell r="C10565" t="str">
            <v>00</v>
          </cell>
        </row>
        <row r="10566">
          <cell r="A10566" t="str">
            <v>Z948</v>
          </cell>
          <cell r="B10566" t="str">
            <v>OTROS ORGANOS Y TEJIDOS TRASPLANTADOS</v>
          </cell>
          <cell r="C10566" t="str">
            <v>00</v>
          </cell>
        </row>
        <row r="10567">
          <cell r="A10567" t="str">
            <v>Z949</v>
          </cell>
          <cell r="B10567" t="str">
            <v>ORGANO O TEJIDO TRASPLANTADO NO ESPECIFICADO</v>
          </cell>
          <cell r="C10567" t="str">
            <v>00</v>
          </cell>
        </row>
        <row r="10568">
          <cell r="A10568" t="str">
            <v>Z95</v>
          </cell>
          <cell r="B10568" t="str">
            <v>PRESENCIA DE IMPLANTES E INJERTOS CARDIOVASCULARES</v>
          </cell>
          <cell r="C10568" t="str">
            <v>00</v>
          </cell>
        </row>
        <row r="10569">
          <cell r="A10569" t="str">
            <v>Z950</v>
          </cell>
          <cell r="B10569" t="str">
            <v>PRESENCIA DE MARCAPASO CARDIACO</v>
          </cell>
          <cell r="C10569" t="str">
            <v>00</v>
          </cell>
        </row>
        <row r="10570">
          <cell r="A10570" t="str">
            <v>Z951</v>
          </cell>
          <cell r="B10570" t="str">
            <v>PRESENCIA DE DERIVACION AORTOCORONARIA</v>
          </cell>
          <cell r="C10570" t="str">
            <v>00</v>
          </cell>
        </row>
        <row r="10571">
          <cell r="A10571" t="str">
            <v>Z952</v>
          </cell>
          <cell r="B10571" t="str">
            <v>PRESENCIA DE VALVULA CARDIACA PROTESICA</v>
          </cell>
          <cell r="C10571" t="str">
            <v>00</v>
          </cell>
        </row>
        <row r="10572">
          <cell r="A10572" t="str">
            <v>Z953</v>
          </cell>
          <cell r="B10572" t="str">
            <v>PRESENCIA DE VALVULA CARDIACA XENOGENICA</v>
          </cell>
          <cell r="C10572" t="str">
            <v>00</v>
          </cell>
        </row>
        <row r="10573">
          <cell r="A10573" t="str">
            <v>Z954</v>
          </cell>
          <cell r="B10573" t="str">
            <v>PRESENCIA DE OTROS REEMPLAZOS DE VALVULA CARDIACA</v>
          </cell>
          <cell r="C10573" t="str">
            <v>00</v>
          </cell>
        </row>
        <row r="10574">
          <cell r="A10574" t="str">
            <v>Z955</v>
          </cell>
          <cell r="B10574" t="str">
            <v>PRESENCIA DE ANGIOPLASTIA, INJERTO Y PROTESIS CORONARIAS</v>
          </cell>
          <cell r="C10574" t="str">
            <v>00</v>
          </cell>
        </row>
        <row r="10575">
          <cell r="A10575" t="str">
            <v>Z958</v>
          </cell>
          <cell r="B10575" t="str">
            <v>PRESENCIA DE OTROS INJERTOS Y PROTESIS CARDIOVASCULARES</v>
          </cell>
          <cell r="C10575" t="str">
            <v>00</v>
          </cell>
        </row>
        <row r="10576">
          <cell r="A10576" t="str">
            <v>Z959</v>
          </cell>
          <cell r="B10576" t="str">
            <v>PRESENCIA DE INJERTOS E IMPLANTES CARDIOVASCULARES NO ESPECIFICADOS</v>
          </cell>
          <cell r="C10576" t="str">
            <v>00</v>
          </cell>
        </row>
        <row r="10577">
          <cell r="A10577" t="str">
            <v>Z96</v>
          </cell>
          <cell r="B10577" t="str">
            <v>PRESENCIA DE OTROS IMPLANTES FUNCIONALES</v>
          </cell>
          <cell r="C10577" t="str">
            <v>00</v>
          </cell>
        </row>
        <row r="10578">
          <cell r="A10578" t="str">
            <v>Z960</v>
          </cell>
          <cell r="B10578" t="str">
            <v>PRESENCIA DE IMPLANTE UROGENITAL</v>
          </cell>
          <cell r="C10578" t="str">
            <v>00</v>
          </cell>
        </row>
        <row r="10579">
          <cell r="A10579" t="str">
            <v>Z961</v>
          </cell>
          <cell r="B10579" t="str">
            <v>PRESENCIA DE LENTES INTRAOCULARES</v>
          </cell>
          <cell r="C10579" t="str">
            <v>00</v>
          </cell>
        </row>
        <row r="10580">
          <cell r="A10580" t="str">
            <v>Z962</v>
          </cell>
          <cell r="B10580" t="str">
            <v>PRESENCIA DE IMPLANTES OTICOS Y AUDITIVOS</v>
          </cell>
          <cell r="C10580" t="str">
            <v>00</v>
          </cell>
        </row>
        <row r="10581">
          <cell r="A10581" t="str">
            <v>Z963</v>
          </cell>
          <cell r="B10581" t="str">
            <v>PRESENCIA DE LARINGE ARTIFICIAL</v>
          </cell>
          <cell r="C10581" t="str">
            <v>00</v>
          </cell>
        </row>
        <row r="10582">
          <cell r="A10582" t="str">
            <v>Z964</v>
          </cell>
          <cell r="B10582" t="str">
            <v>PRESENCIA DE IMPLANTES ENDOCRINOS</v>
          </cell>
          <cell r="C10582" t="str">
            <v>00</v>
          </cell>
        </row>
        <row r="10583">
          <cell r="A10583" t="str">
            <v>Z965</v>
          </cell>
          <cell r="B10583" t="str">
            <v>PRESENCIA DE IMPLANTES DE RAIZ DE DIENTE Y DE MANDIBULA</v>
          </cell>
          <cell r="C10583" t="str">
            <v>00</v>
          </cell>
        </row>
        <row r="10584">
          <cell r="A10584" t="str">
            <v>Z966</v>
          </cell>
          <cell r="B10584" t="str">
            <v>PRESENCIA DE IMPLANTE ORTOPEDICO ARTICULAR</v>
          </cell>
          <cell r="C10584" t="str">
            <v>00</v>
          </cell>
        </row>
        <row r="10585">
          <cell r="A10585" t="str">
            <v>Z967</v>
          </cell>
          <cell r="B10585" t="str">
            <v>PRESENCIA DE OTROS IMPLANTES DE TENDONES Y HUESO</v>
          </cell>
          <cell r="C10585" t="str">
            <v>00</v>
          </cell>
        </row>
        <row r="10586">
          <cell r="A10586" t="str">
            <v>Z968</v>
          </cell>
          <cell r="B10586" t="str">
            <v>PRESENCIA DE OTROS IMPLANTES FUNCIONALES ESPECIFICADOS</v>
          </cell>
          <cell r="C10586" t="str">
            <v>00</v>
          </cell>
        </row>
        <row r="10587">
          <cell r="A10587" t="str">
            <v>Z969</v>
          </cell>
          <cell r="B10587" t="str">
            <v>PRESENCIA DE IMPLANTES FUNCIONALES NO ESPECIFICADOS</v>
          </cell>
          <cell r="C10587" t="str">
            <v>00</v>
          </cell>
        </row>
        <row r="10588">
          <cell r="A10588" t="str">
            <v>Z97</v>
          </cell>
          <cell r="B10588" t="str">
            <v>PRESENCIA DE OTROS DISPOSITIVOS</v>
          </cell>
          <cell r="C10588" t="str">
            <v>00</v>
          </cell>
        </row>
        <row r="10589">
          <cell r="A10589" t="str">
            <v>Z970</v>
          </cell>
          <cell r="B10589" t="str">
            <v>PRESENCIA DE OJO ARTIFICIAL</v>
          </cell>
          <cell r="C10589" t="str">
            <v>00</v>
          </cell>
        </row>
        <row r="10590">
          <cell r="A10590" t="str">
            <v>Z971</v>
          </cell>
          <cell r="B10590" t="str">
            <v>PRESENCIA DE MIEMBRO ARTIFICIAL (COMPLETO) (PARCIAL)</v>
          </cell>
          <cell r="C10590" t="str">
            <v>00</v>
          </cell>
        </row>
        <row r="10591">
          <cell r="A10591" t="str">
            <v>Z972</v>
          </cell>
          <cell r="B10591" t="str">
            <v>PRESENCIA DE DISPOSITIVO PROTESICO DENTAL (COMPLETO) (PARCIAL)</v>
          </cell>
          <cell r="C10591" t="str">
            <v>00</v>
          </cell>
        </row>
        <row r="10592">
          <cell r="A10592" t="str">
            <v>Z973</v>
          </cell>
          <cell r="B10592" t="str">
            <v>PRESENCIA DE ANTEOJOS Y LENTES DE CONTACTO</v>
          </cell>
          <cell r="C10592" t="str">
            <v>00</v>
          </cell>
        </row>
        <row r="10593">
          <cell r="A10593" t="str">
            <v>Z974</v>
          </cell>
          <cell r="B10593" t="str">
            <v>PRESENCIA DE AUDIFONO EXTERNO</v>
          </cell>
          <cell r="C10593" t="str">
            <v>00</v>
          </cell>
        </row>
        <row r="10594">
          <cell r="A10594" t="str">
            <v>Z975</v>
          </cell>
          <cell r="B10594" t="str">
            <v>PRESENCIA DE DISPOSITIVO ANTICONCEPTIVO (INTRAUTERINO)</v>
          </cell>
          <cell r="C10594" t="str">
            <v>00</v>
          </cell>
        </row>
        <row r="10595">
          <cell r="A10595" t="str">
            <v>Z978</v>
          </cell>
          <cell r="B10595" t="str">
            <v>PRESENCIA DE OTRO DISPOSITIVO ESPECIFICADOS</v>
          </cell>
          <cell r="C10595" t="str">
            <v>00</v>
          </cell>
        </row>
        <row r="10596">
          <cell r="A10596" t="str">
            <v>Z98</v>
          </cell>
          <cell r="B10596" t="str">
            <v>OTROS ESTADOS POSTQUIRURGICOS</v>
          </cell>
          <cell r="C10596" t="str">
            <v>00</v>
          </cell>
        </row>
        <row r="10597">
          <cell r="A10597" t="str">
            <v>Z980</v>
          </cell>
          <cell r="B10597" t="str">
            <v>ESTADO DE DERIVACION INTESTINAL O ANASTOMOSIS</v>
          </cell>
          <cell r="C10597" t="str">
            <v>00</v>
          </cell>
        </row>
        <row r="10598">
          <cell r="A10598" t="str">
            <v>Z981</v>
          </cell>
          <cell r="B10598" t="str">
            <v>ESTADO DE ARTRODESIS</v>
          </cell>
          <cell r="C10598" t="str">
            <v>00</v>
          </cell>
        </row>
        <row r="10599">
          <cell r="A10599" t="str">
            <v>Z982</v>
          </cell>
          <cell r="B10599" t="str">
            <v>PRESENCIA DE DISPOSITIVO PARA DRENAJE DE LIQUIDO CEFALORRAQUIDEO</v>
          </cell>
          <cell r="C10599" t="str">
            <v>00</v>
          </cell>
        </row>
        <row r="10600">
          <cell r="A10600" t="str">
            <v>Z988</v>
          </cell>
          <cell r="B10600" t="str">
            <v>OTROS ESTADOS POSTQUIRUGICOS ESPECIFICADOS</v>
          </cell>
          <cell r="C10600" t="str">
            <v>00</v>
          </cell>
        </row>
        <row r="10601">
          <cell r="A10601" t="str">
            <v>Z99</v>
          </cell>
          <cell r="B10601" t="str">
            <v>DEPENDENCIA DE MAQUINAS Y DISPOSITIVOS CAPACITANTES, NO CLASIF. EN OTR</v>
          </cell>
          <cell r="C10601" t="str">
            <v>00</v>
          </cell>
        </row>
        <row r="10602">
          <cell r="A10602" t="str">
            <v>Z990</v>
          </cell>
          <cell r="B10602" t="str">
            <v>DEPENDENCIA DE ASPIRADOR</v>
          </cell>
          <cell r="C10602" t="str">
            <v>00</v>
          </cell>
        </row>
        <row r="10603">
          <cell r="A10603" t="str">
            <v>Z991</v>
          </cell>
          <cell r="B10603" t="str">
            <v>DEPENDENCIA DE RESPIRADOR</v>
          </cell>
          <cell r="C10603" t="str">
            <v>00</v>
          </cell>
        </row>
        <row r="10604">
          <cell r="A10604" t="str">
            <v>Z992</v>
          </cell>
          <cell r="B10604" t="str">
            <v>DEPENDENCIA DE DIALISIS RENAL</v>
          </cell>
          <cell r="C10604" t="str">
            <v>00</v>
          </cell>
        </row>
        <row r="10605">
          <cell r="A10605" t="str">
            <v>Z993</v>
          </cell>
          <cell r="B10605" t="str">
            <v>DEPENDENCIA DE SILLA DE RUEDAS</v>
          </cell>
          <cell r="C10605" t="str">
            <v>00</v>
          </cell>
        </row>
        <row r="10606">
          <cell r="A10606" t="str">
            <v>Z998</v>
          </cell>
          <cell r="B10606" t="str">
            <v>DEPENDENCIA DE OTRAS MAQUINAS Y DISPOSITIVOS CAPACITANTES</v>
          </cell>
          <cell r="C10606" t="str">
            <v>00</v>
          </cell>
        </row>
        <row r="10607">
          <cell r="A10607" t="str">
            <v>Z999</v>
          </cell>
          <cell r="B10607" t="str">
            <v>DEPENDENCIA DE MAQUINA Y DISPOSITIVOS CAPACITANTE, NO ESPECIFICADA</v>
          </cell>
          <cell r="C10607" t="str">
            <v>00</v>
          </cell>
        </row>
      </sheetData>
      <sheetData sheetId="1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defabr05"/>
    </sheetNames>
    <sheetDataSet>
      <sheetData sheetId="0">
        <row r="1">
          <cell r="A1" t="str">
            <v>CODIGO</v>
          </cell>
          <cell r="B1" t="str">
            <v>CAUSA</v>
          </cell>
          <cell r="C1" t="str">
            <v>dx103</v>
          </cell>
        </row>
        <row r="2">
          <cell r="A2" t="str">
            <v>A00</v>
          </cell>
          <cell r="B2" t="str">
            <v>COLERA</v>
          </cell>
          <cell r="C2" t="str">
            <v>002</v>
          </cell>
        </row>
        <row r="3">
          <cell r="A3" t="str">
            <v>A000</v>
          </cell>
          <cell r="B3" t="str">
            <v>COLERA CLASICO</v>
          </cell>
          <cell r="C3" t="str">
            <v>001</v>
          </cell>
        </row>
        <row r="4">
          <cell r="A4" t="str">
            <v>A001</v>
          </cell>
          <cell r="B4" t="str">
            <v>COLERA EL TOR</v>
          </cell>
          <cell r="C4" t="str">
            <v>002</v>
          </cell>
        </row>
        <row r="5">
          <cell r="A5" t="str">
            <v>A009</v>
          </cell>
          <cell r="B5" t="str">
            <v>COLERA, NO ESPECIFICADO</v>
          </cell>
          <cell r="C5" t="str">
            <v>002</v>
          </cell>
        </row>
        <row r="6">
          <cell r="A6" t="str">
            <v>A01</v>
          </cell>
          <cell r="B6" t="str">
            <v>FIEBRES TIFOIDEA Y PARATIFOIDEA</v>
          </cell>
          <cell r="C6" t="str">
            <v>004</v>
          </cell>
        </row>
        <row r="7">
          <cell r="A7" t="str">
            <v>A010</v>
          </cell>
          <cell r="B7" t="str">
            <v>FIEBRE TIFOIDEA</v>
          </cell>
          <cell r="C7" t="str">
            <v>003</v>
          </cell>
        </row>
        <row r="8">
          <cell r="A8" t="str">
            <v>A011</v>
          </cell>
          <cell r="B8" t="str">
            <v>FIEBRE PARATIFOIDEA A</v>
          </cell>
          <cell r="C8" t="str">
            <v>004</v>
          </cell>
        </row>
        <row r="9">
          <cell r="A9" t="str">
            <v>A012</v>
          </cell>
          <cell r="B9" t="str">
            <v>FIEBRE PARATIFOIDEA B</v>
          </cell>
          <cell r="C9" t="str">
            <v>003</v>
          </cell>
        </row>
        <row r="10">
          <cell r="A10" t="str">
            <v>A013</v>
          </cell>
          <cell r="B10" t="str">
            <v>FIEBRE PARATIFOIDEA C</v>
          </cell>
          <cell r="C10" t="str">
            <v>004</v>
          </cell>
        </row>
        <row r="11">
          <cell r="A11" t="str">
            <v>A014</v>
          </cell>
          <cell r="B11" t="str">
            <v>FIEBRE PARATIFOIDEA, NO ESPECIFICADA</v>
          </cell>
          <cell r="C11" t="str">
            <v>004</v>
          </cell>
        </row>
        <row r="12">
          <cell r="A12" t="str">
            <v>A02</v>
          </cell>
          <cell r="B12" t="str">
            <v>OTRAS INFECCIONES DEBIDAS A SALMONELLA</v>
          </cell>
          <cell r="C12" t="str">
            <v>004</v>
          </cell>
        </row>
        <row r="13">
          <cell r="A13" t="str">
            <v>A020</v>
          </cell>
          <cell r="B13" t="str">
            <v>ENTERITIS DEBIDA A SALMONELLA</v>
          </cell>
          <cell r="C13" t="str">
            <v>004</v>
          </cell>
        </row>
        <row r="14">
          <cell r="A14" t="str">
            <v>A021</v>
          </cell>
          <cell r="B14" t="str">
            <v>SEPTICEMIA DEBIDA A SALMONELLA</v>
          </cell>
          <cell r="C14" t="str">
            <v>004</v>
          </cell>
        </row>
        <row r="15">
          <cell r="A15" t="str">
            <v>A022</v>
          </cell>
          <cell r="B15" t="str">
            <v>INFECCIONES LOCALIZADAS DEBIDAS A SALMONELLA</v>
          </cell>
          <cell r="C15" t="str">
            <v>004</v>
          </cell>
        </row>
        <row r="16">
          <cell r="A16" t="str">
            <v>A028</v>
          </cell>
          <cell r="B16" t="str">
            <v>OTRAS INFECCIONES ESPECIFICADAS COMO DEBIDAS A SALMONELLA</v>
          </cell>
          <cell r="C16" t="str">
            <v>004</v>
          </cell>
        </row>
        <row r="17">
          <cell r="A17" t="str">
            <v>A029</v>
          </cell>
          <cell r="B17" t="str">
            <v>INFECCION DEBIDA A SALMONELLA, NO ESPECIFICADA</v>
          </cell>
          <cell r="C17" t="str">
            <v>004</v>
          </cell>
        </row>
        <row r="18">
          <cell r="A18" t="str">
            <v>A03</v>
          </cell>
          <cell r="B18" t="str">
            <v>SHIGELOSIS</v>
          </cell>
          <cell r="C18" t="str">
            <v>004</v>
          </cell>
        </row>
        <row r="19">
          <cell r="A19" t="str">
            <v>A030</v>
          </cell>
          <cell r="B19" t="str">
            <v>SHIGELOSIS DEBIDA A SHIGELLA DYSENTERIAE</v>
          </cell>
          <cell r="C19" t="str">
            <v>004</v>
          </cell>
        </row>
        <row r="20">
          <cell r="A20" t="str">
            <v>A031</v>
          </cell>
          <cell r="B20" t="str">
            <v>SHIGELOSIS DEBIDA A SHIGELLA FLEXNERI</v>
          </cell>
          <cell r="C20" t="str">
            <v>004</v>
          </cell>
        </row>
        <row r="21">
          <cell r="A21" t="str">
            <v>A032</v>
          </cell>
          <cell r="B21" t="str">
            <v>SHIGELOSIS DEBIDA A SHIGELLA BOYDII</v>
          </cell>
          <cell r="C21" t="str">
            <v>004</v>
          </cell>
        </row>
        <row r="22">
          <cell r="A22" t="str">
            <v>A033</v>
          </cell>
          <cell r="B22" t="str">
            <v>SHIGELOSIS DEBIDA A SHIGELLA SONNEI</v>
          </cell>
          <cell r="C22" t="str">
            <v>004</v>
          </cell>
        </row>
        <row r="23">
          <cell r="A23" t="str">
            <v>A038</v>
          </cell>
          <cell r="B23" t="str">
            <v>OTRAS SHIGELOSIS</v>
          </cell>
          <cell r="C23" t="str">
            <v>004</v>
          </cell>
        </row>
        <row r="24">
          <cell r="A24" t="str">
            <v>A039</v>
          </cell>
          <cell r="B24" t="str">
            <v>SHIGELOSIS DE TIPO NO ESPECIFICADO</v>
          </cell>
          <cell r="C24" t="str">
            <v>004</v>
          </cell>
        </row>
        <row r="25">
          <cell r="A25" t="str">
            <v>A04</v>
          </cell>
          <cell r="B25" t="str">
            <v>OTRAS INFECCIONES INTESTINALES BACTERIANAS</v>
          </cell>
          <cell r="C25" t="str">
            <v>004</v>
          </cell>
        </row>
        <row r="26">
          <cell r="A26" t="str">
            <v>A040</v>
          </cell>
          <cell r="B26" t="str">
            <v>INFECCION DEBIDA A ESCHERICHIA COLI ENTEROPATOGENA</v>
          </cell>
          <cell r="C26" t="str">
            <v>004</v>
          </cell>
        </row>
        <row r="27">
          <cell r="A27" t="str">
            <v>A041</v>
          </cell>
          <cell r="B27" t="str">
            <v>INFECCION DEBIDA A ESCHERICHIA COLI ENTEROTOXIGENA</v>
          </cell>
          <cell r="C27" t="str">
            <v>004</v>
          </cell>
        </row>
        <row r="28">
          <cell r="A28" t="str">
            <v>A042</v>
          </cell>
          <cell r="B28" t="str">
            <v>INFECCION DEBIDA A ESCHERICHIA COLI ENTEROINVASIVA</v>
          </cell>
          <cell r="C28" t="str">
            <v>004</v>
          </cell>
        </row>
        <row r="29">
          <cell r="A29" t="str">
            <v>A043</v>
          </cell>
          <cell r="B29" t="str">
            <v>INFECCION DEBIDA A ESCHERICHIA COLI ENTEROHEMORRAGICA</v>
          </cell>
          <cell r="C29" t="str">
            <v>004</v>
          </cell>
        </row>
        <row r="30">
          <cell r="A30" t="str">
            <v>A044</v>
          </cell>
          <cell r="B30" t="str">
            <v>OTRAS INFECCIONES INTESTINALES DEBIDAS A ESCHERICHIA COLI</v>
          </cell>
          <cell r="C30" t="str">
            <v>004</v>
          </cell>
        </row>
        <row r="31">
          <cell r="A31" t="str">
            <v>A045</v>
          </cell>
          <cell r="B31" t="str">
            <v>ENTERITIS DEBIDA A CAMPYLOBACTER</v>
          </cell>
          <cell r="C31" t="str">
            <v>004</v>
          </cell>
        </row>
        <row r="32">
          <cell r="A32" t="str">
            <v>A046</v>
          </cell>
          <cell r="B32" t="str">
            <v>ENTERITIS DEBIDA A YERSINIA ENTEROCOLITICA</v>
          </cell>
          <cell r="C32" t="str">
            <v>004</v>
          </cell>
        </row>
        <row r="33">
          <cell r="A33" t="str">
            <v>A047</v>
          </cell>
          <cell r="B33" t="str">
            <v>ENTEROCOLITIS DEBIDO A CLOSTRIDIUM DIFFICILE</v>
          </cell>
          <cell r="C33" t="str">
            <v>004</v>
          </cell>
        </row>
        <row r="34">
          <cell r="A34" t="str">
            <v>A048</v>
          </cell>
          <cell r="B34" t="str">
            <v>OTRAS INFECCIONES INTESTINALES BACTERIANAS ESPECIFICADAS</v>
          </cell>
          <cell r="C34" t="str">
            <v>004</v>
          </cell>
        </row>
        <row r="35">
          <cell r="A35" t="str">
            <v>A049</v>
          </cell>
          <cell r="B35" t="str">
            <v>INFECCION INTESTINAL BACTERIANA, NO ESPECIFICADA</v>
          </cell>
          <cell r="C35" t="str">
            <v>004</v>
          </cell>
        </row>
        <row r="36">
          <cell r="A36" t="str">
            <v>A05</v>
          </cell>
          <cell r="B36" t="str">
            <v>OTRAS INTOXICACIONES ALIMENTARIAS BACTERIANAS</v>
          </cell>
          <cell r="C36" t="str">
            <v>004</v>
          </cell>
        </row>
        <row r="37">
          <cell r="A37" t="str">
            <v>A050</v>
          </cell>
          <cell r="B37" t="str">
            <v>INTOXICACION ALIMENTARIA ESTAFILOCOCICA</v>
          </cell>
          <cell r="C37" t="str">
            <v>004</v>
          </cell>
        </row>
        <row r="38">
          <cell r="A38" t="str">
            <v>A051</v>
          </cell>
          <cell r="B38" t="str">
            <v>BOTULISMO</v>
          </cell>
          <cell r="C38" t="str">
            <v>004</v>
          </cell>
        </row>
        <row r="39">
          <cell r="A39" t="str">
            <v>A052</v>
          </cell>
          <cell r="B39" t="str">
            <v>INTOXICACION ALIMENTARIA DEBIDO A CLOSTRIDIUM PERFRINGES</v>
          </cell>
          <cell r="C39" t="str">
            <v>004</v>
          </cell>
        </row>
        <row r="40">
          <cell r="A40" t="str">
            <v>A053</v>
          </cell>
          <cell r="B40" t="str">
            <v>INTOXICACION ALIMENTARIA DEBIDO A VIBRIO PARAHAEMOLYTICUS</v>
          </cell>
          <cell r="C40" t="str">
            <v>004</v>
          </cell>
        </row>
        <row r="41">
          <cell r="A41" t="str">
            <v>A054</v>
          </cell>
          <cell r="B41" t="str">
            <v>INTOXICACION ALIMENTARIA DEBIDO A BACILLUS CEREUS</v>
          </cell>
          <cell r="C41" t="str">
            <v>004</v>
          </cell>
        </row>
        <row r="42">
          <cell r="A42" t="str">
            <v>A058</v>
          </cell>
          <cell r="B42" t="str">
            <v>OTRAS INTOXICACIONES ALIMENTARIAS DEBIDAS A BACTERIAS ESPECIFICADAS</v>
          </cell>
          <cell r="C42" t="str">
            <v>004</v>
          </cell>
        </row>
        <row r="43">
          <cell r="A43" t="str">
            <v>A059</v>
          </cell>
          <cell r="B43" t="str">
            <v>INTOXICACION ALIMENTARIA BACTERIANA, NO ESPECIFICADA</v>
          </cell>
          <cell r="C43" t="str">
            <v>004</v>
          </cell>
        </row>
        <row r="44">
          <cell r="A44" t="str">
            <v>A06</v>
          </cell>
          <cell r="B44" t="str">
            <v>AMEBIASIS</v>
          </cell>
          <cell r="C44" t="str">
            <v>004</v>
          </cell>
        </row>
        <row r="45">
          <cell r="A45" t="str">
            <v>A060</v>
          </cell>
          <cell r="B45" t="str">
            <v>DISENTERIA AMEBIANA AGUDA</v>
          </cell>
          <cell r="C45" t="str">
            <v>004</v>
          </cell>
        </row>
        <row r="46">
          <cell r="A46" t="str">
            <v>A061</v>
          </cell>
          <cell r="B46" t="str">
            <v>AMEBIASIS INTESTINAL CRONICA</v>
          </cell>
          <cell r="C46" t="str">
            <v>004</v>
          </cell>
        </row>
        <row r="47">
          <cell r="A47" t="str">
            <v>A062</v>
          </cell>
          <cell r="B47" t="str">
            <v>COLITIS AMEBIANA NO DISENTERICA</v>
          </cell>
          <cell r="C47" t="str">
            <v>004</v>
          </cell>
        </row>
        <row r="48">
          <cell r="A48" t="str">
            <v>A063</v>
          </cell>
          <cell r="B48" t="str">
            <v>AMEBOMA INTESTINAL</v>
          </cell>
          <cell r="C48" t="str">
            <v>004</v>
          </cell>
        </row>
        <row r="49">
          <cell r="A49" t="str">
            <v>A064</v>
          </cell>
          <cell r="B49" t="str">
            <v>ABSCESO AMEBIANO DEL HIGADO</v>
          </cell>
          <cell r="C49" t="str">
            <v>004</v>
          </cell>
        </row>
        <row r="50">
          <cell r="A50" t="str">
            <v>A065</v>
          </cell>
          <cell r="B50" t="str">
            <v>ABSCESO AMEBIANO DEL PULMON</v>
          </cell>
          <cell r="C50" t="str">
            <v>004</v>
          </cell>
        </row>
        <row r="51">
          <cell r="A51" t="str">
            <v>A066</v>
          </cell>
          <cell r="B51" t="str">
            <v>ABSCESO AMEBIANO DEL CEREBRO</v>
          </cell>
          <cell r="C51" t="str">
            <v>004</v>
          </cell>
        </row>
        <row r="52">
          <cell r="A52" t="str">
            <v>A067</v>
          </cell>
          <cell r="B52" t="str">
            <v>AMEBIASIS CUTANEA</v>
          </cell>
          <cell r="C52" t="str">
            <v>004</v>
          </cell>
        </row>
        <row r="53">
          <cell r="A53" t="str">
            <v>A068</v>
          </cell>
          <cell r="B53" t="str">
            <v>INFECCION AMEBIANA DE OTRAS LOCALIZACIONES</v>
          </cell>
          <cell r="C53" t="str">
            <v>004</v>
          </cell>
        </row>
        <row r="54">
          <cell r="A54" t="str">
            <v>A069</v>
          </cell>
          <cell r="B54" t="str">
            <v>AMEBIASIS, NO ESPECIFICADA</v>
          </cell>
          <cell r="C54" t="str">
            <v>004</v>
          </cell>
        </row>
        <row r="55">
          <cell r="A55" t="str">
            <v>A07</v>
          </cell>
          <cell r="B55" t="str">
            <v>OTRAS ENFERMEDADES INTESTINALES DEBIDAS A PROTOZOARIOS</v>
          </cell>
          <cell r="C55" t="str">
            <v>004</v>
          </cell>
        </row>
        <row r="56">
          <cell r="A56" t="str">
            <v>A070</v>
          </cell>
          <cell r="B56" t="str">
            <v>BALANTIDIASIS</v>
          </cell>
          <cell r="C56" t="str">
            <v>004</v>
          </cell>
        </row>
        <row r="57">
          <cell r="A57" t="str">
            <v>A071</v>
          </cell>
          <cell r="B57" t="str">
            <v>GIARDIASIS (LAMBLIASIS)</v>
          </cell>
          <cell r="C57" t="str">
            <v>004</v>
          </cell>
        </row>
        <row r="58">
          <cell r="A58" t="str">
            <v>A072</v>
          </cell>
          <cell r="B58" t="str">
            <v>CRIPTOSPORIDIOSIS</v>
          </cell>
          <cell r="C58" t="str">
            <v>004</v>
          </cell>
        </row>
        <row r="59">
          <cell r="A59" t="str">
            <v>A073</v>
          </cell>
          <cell r="B59" t="str">
            <v>ISOSPORIASIS</v>
          </cell>
          <cell r="C59" t="str">
            <v>004</v>
          </cell>
        </row>
        <row r="60">
          <cell r="A60" t="str">
            <v>A078</v>
          </cell>
          <cell r="B60" t="str">
            <v>OTRAS ENFERMEDADES INTESTINALES ESPECIFICADAS DEBIDAS A PROTOZOARIOS</v>
          </cell>
          <cell r="C60" t="str">
            <v>004</v>
          </cell>
        </row>
        <row r="61">
          <cell r="A61" t="str">
            <v>A079</v>
          </cell>
          <cell r="B61" t="str">
            <v>ENFERMEDAD INTESTINAL DEBIDO A PROTOZOARIOS, NO ESPECIFICADA</v>
          </cell>
          <cell r="C61" t="str">
            <v>004</v>
          </cell>
        </row>
        <row r="62">
          <cell r="A62" t="str">
            <v>A08</v>
          </cell>
          <cell r="B62" t="str">
            <v>INFECCIONES INTESTINALES DEBIDAS A VIRUS Y OTROS ORGANISM. ESPECIFICOS</v>
          </cell>
          <cell r="C62" t="str">
            <v>004</v>
          </cell>
        </row>
        <row r="63">
          <cell r="A63" t="str">
            <v>A080</v>
          </cell>
          <cell r="B63" t="str">
            <v>ENTERITIS DEBIDA A ROTAVIRUS</v>
          </cell>
          <cell r="C63" t="str">
            <v>004</v>
          </cell>
        </row>
        <row r="64">
          <cell r="A64" t="str">
            <v>A081</v>
          </cell>
          <cell r="B64" t="str">
            <v>GASTROENTEROPATIA AGUDA DEBIDA AL AGENTE DE NORWALK</v>
          </cell>
          <cell r="C64" t="str">
            <v>004</v>
          </cell>
        </row>
        <row r="65">
          <cell r="A65" t="str">
            <v>A082</v>
          </cell>
          <cell r="B65" t="str">
            <v>ENTERITIS DEBIDA A ADENOVIRUS</v>
          </cell>
          <cell r="C65" t="str">
            <v>004</v>
          </cell>
        </row>
        <row r="66">
          <cell r="A66" t="str">
            <v>A083</v>
          </cell>
          <cell r="B66" t="str">
            <v>OTRAS ENTERITIS VIRALES</v>
          </cell>
          <cell r="C66" t="str">
            <v>004</v>
          </cell>
        </row>
        <row r="67">
          <cell r="A67" t="str">
            <v>A084</v>
          </cell>
          <cell r="B67" t="str">
            <v>INFECCION INTESTINAL VIRAL, SIN OTRA ESPECIFICACION</v>
          </cell>
          <cell r="C67" t="str">
            <v>004</v>
          </cell>
        </row>
        <row r="68">
          <cell r="A68" t="str">
            <v>A085</v>
          </cell>
          <cell r="B68" t="str">
            <v>OTRAS INFECCIONES INTESTINALES ESPECIFICADAS</v>
          </cell>
          <cell r="C68" t="str">
            <v>004</v>
          </cell>
        </row>
        <row r="69">
          <cell r="A69" t="str">
            <v>A09X</v>
          </cell>
          <cell r="B69" t="str">
            <v>DIARREA Y GASTROENTERITIS DE PRESUNTO ORIGEN INFECCIOSO</v>
          </cell>
          <cell r="C69" t="str">
            <v>003</v>
          </cell>
        </row>
        <row r="70">
          <cell r="A70" t="str">
            <v>A122</v>
          </cell>
          <cell r="B70" t="str">
            <v>TULAREMIA PULMONAR</v>
          </cell>
          <cell r="C70" t="str">
            <v>025</v>
          </cell>
        </row>
        <row r="71">
          <cell r="A71" t="str">
            <v>A15</v>
          </cell>
          <cell r="B71" t="str">
            <v>TUBERCULOSIS RESPIRATORIA, CONFIRMAD.BACTERIOLOGICA E HISTOLOGICAMENTE</v>
          </cell>
          <cell r="C71" t="str">
            <v>005</v>
          </cell>
        </row>
        <row r="72">
          <cell r="A72" t="str">
            <v>A150</v>
          </cell>
          <cell r="B72" t="str">
            <v>TUBERCUL.DEL PULM.CONF.POR HALLAZ.MICRS.DEL BAC.TUB.EN ESP.C/SIN CULT.</v>
          </cell>
          <cell r="C72" t="str">
            <v>005</v>
          </cell>
        </row>
        <row r="73">
          <cell r="A73" t="str">
            <v>A151</v>
          </cell>
          <cell r="B73" t="str">
            <v>TUBERCULOSIS DEL PULMON, CONFIRMADA UNICAMENTE POR CULTIVO</v>
          </cell>
          <cell r="C73" t="str">
            <v>005</v>
          </cell>
        </row>
        <row r="74">
          <cell r="A74" t="str">
            <v>A152</v>
          </cell>
          <cell r="B74" t="str">
            <v>TUBERCULOSIS DEL PULMON, CONFIRMADA HISTOLOGICAMENTE</v>
          </cell>
          <cell r="C74" t="str">
            <v>005</v>
          </cell>
        </row>
        <row r="75">
          <cell r="A75" t="str">
            <v>A153</v>
          </cell>
          <cell r="B75" t="str">
            <v>TUBERCULOSIS DEL PULMON,CONFIRMADA POR MEDIOS NO ESPECIFICADOS</v>
          </cell>
          <cell r="C75" t="str">
            <v>005</v>
          </cell>
        </row>
        <row r="76">
          <cell r="A76" t="str">
            <v>A154</v>
          </cell>
          <cell r="B76" t="str">
            <v>TUB.DE GLANGLIOS LINFAT.INTRATORAC.CONF.BACATERIOLOG.E HISTOLOGICAMENT</v>
          </cell>
          <cell r="C76" t="str">
            <v>005</v>
          </cell>
        </row>
        <row r="77">
          <cell r="A77" t="str">
            <v>A155</v>
          </cell>
          <cell r="B77" t="str">
            <v>TUB.DE LARINGE,TRAQ.Y BRONQ.CONFIRMADA BACTERIOLOG.E HISTOLOGICAMENTE</v>
          </cell>
          <cell r="C77" t="str">
            <v>005</v>
          </cell>
        </row>
        <row r="78">
          <cell r="A78" t="str">
            <v>A156</v>
          </cell>
          <cell r="B78" t="str">
            <v>PLEURESIA TUBERCULOSA,CONFIRMAD.BACTERIOLOGICA E HISTOLOGICAMENTE</v>
          </cell>
          <cell r="C78" t="str">
            <v>005</v>
          </cell>
        </row>
        <row r="79">
          <cell r="A79" t="str">
            <v>A157</v>
          </cell>
          <cell r="B79" t="str">
            <v>TUBERCULOSIS RESP.PRIM.CONFIRM.BACTERIOLOGICA E HISTOLOGICAMENTE</v>
          </cell>
          <cell r="C79" t="str">
            <v>005</v>
          </cell>
        </row>
        <row r="80">
          <cell r="A80" t="str">
            <v>A158</v>
          </cell>
          <cell r="B80" t="str">
            <v>OTRAS TUBERC.RESP.CONFIRMADAS BACTERIOLOGICA E HISTOLOGICAMENTE</v>
          </cell>
          <cell r="C80" t="str">
            <v>005</v>
          </cell>
        </row>
        <row r="81">
          <cell r="A81" t="str">
            <v>A159</v>
          </cell>
          <cell r="B81" t="str">
            <v>TUBERC.RESP.NO ESPECIF.CONF.BACTERIOLOGICA E HISTOLOGICAMENTE</v>
          </cell>
          <cell r="C81" t="str">
            <v>005</v>
          </cell>
        </row>
        <row r="82">
          <cell r="A82" t="str">
            <v>A16</v>
          </cell>
          <cell r="B82" t="str">
            <v>TUBERCULOS.RESP.NO CONFIRMADA BACTERIOLOGICA E HISTOLOGICAMENTE</v>
          </cell>
          <cell r="C82" t="str">
            <v>005</v>
          </cell>
        </row>
        <row r="83">
          <cell r="A83" t="str">
            <v>A160</v>
          </cell>
          <cell r="B83" t="str">
            <v>TUBERCULOSIS DEL PULMON CON EXAM.BACTERIOLOG.E HISTOLOGIC.NEGATIVO</v>
          </cell>
          <cell r="C83" t="str">
            <v>005</v>
          </cell>
        </row>
        <row r="84">
          <cell r="A84" t="str">
            <v>A161</v>
          </cell>
          <cell r="B84" t="str">
            <v>TUBERCULOSIS DE PULMON,SIN EXAMEN BACTERIOLOGICO E HISTOLOGICO</v>
          </cell>
          <cell r="C84" t="str">
            <v>005</v>
          </cell>
        </row>
        <row r="85">
          <cell r="A85" t="str">
            <v>A162</v>
          </cell>
          <cell r="B85" t="str">
            <v>TUBERCULOSIS DE PULMON, SIN MENC.DE CONF.BACTERIOLOGICA E HISTOLOGICA</v>
          </cell>
          <cell r="C85" t="str">
            <v>005</v>
          </cell>
        </row>
        <row r="86">
          <cell r="A86" t="str">
            <v>A163</v>
          </cell>
          <cell r="B86" t="str">
            <v>TUBERC.DE GANG.LINF.INTRAT.SIN MENC.DE CONF.BACTERILOGICA O HISTOLOGIC</v>
          </cell>
          <cell r="C86" t="str">
            <v>005</v>
          </cell>
        </row>
        <row r="87">
          <cell r="A87" t="str">
            <v>A164</v>
          </cell>
          <cell r="B87" t="str">
            <v>TUBERC.DE LARING.TRAQ.BRONQ.SIN MENC.DE CONF. BACTERIOLOG.E HISTOLOGIC</v>
          </cell>
          <cell r="C87" t="str">
            <v>005</v>
          </cell>
        </row>
        <row r="88">
          <cell r="A88" t="str">
            <v>A165</v>
          </cell>
          <cell r="B88" t="str">
            <v>PLEURESIA TUBERC.SIN MENCION DE CONF. BACTERIOLOGICA O HISTOLOGICA</v>
          </cell>
          <cell r="C88" t="str">
            <v>005</v>
          </cell>
        </row>
        <row r="89">
          <cell r="A89" t="str">
            <v>A167</v>
          </cell>
          <cell r="B89" t="str">
            <v>TUBERBUL.RESP.PRIMAR.SIN MENC.DE CONFIRM. BACTERIOLOGICA O HISTOLOGICA</v>
          </cell>
          <cell r="C89" t="str">
            <v>005</v>
          </cell>
        </row>
        <row r="90">
          <cell r="A90" t="str">
            <v>A168</v>
          </cell>
          <cell r="B90" t="str">
            <v>OTRAS TUBERCULOSIS RESPIRATORIAS, SIN MENCION DE CONFIRMACION</v>
          </cell>
          <cell r="C90" t="str">
            <v>005</v>
          </cell>
        </row>
        <row r="91">
          <cell r="A91" t="str">
            <v>A169</v>
          </cell>
          <cell r="B91" t="str">
            <v>TUBERCULOS.RESP.NO ESPEC.SIN MENC.DE CONFIRM.BACTERIOLOG.O HISTOLOGICA</v>
          </cell>
          <cell r="C91" t="str">
            <v>005</v>
          </cell>
        </row>
        <row r="92">
          <cell r="A92" t="str">
            <v>A17</v>
          </cell>
          <cell r="B92" t="str">
            <v>TUBERCULOSIS DEL SISTEMA NERVIOSO</v>
          </cell>
          <cell r="C92" t="str">
            <v>006</v>
          </cell>
        </row>
        <row r="93">
          <cell r="A93" t="str">
            <v>A170</v>
          </cell>
          <cell r="B93" t="str">
            <v>MENINGITIS TUBERCULOSA</v>
          </cell>
          <cell r="C93" t="str">
            <v>006</v>
          </cell>
        </row>
        <row r="94">
          <cell r="A94" t="str">
            <v>A171</v>
          </cell>
          <cell r="B94" t="str">
            <v>TUBERCULOMA MENINGEO</v>
          </cell>
          <cell r="C94" t="str">
            <v>006</v>
          </cell>
        </row>
        <row r="95">
          <cell r="A95" t="str">
            <v>A178</v>
          </cell>
          <cell r="B95" t="str">
            <v>OTRAS TUBERCULOSIS DEL SISTEMA NERVIOSO</v>
          </cell>
          <cell r="C95" t="str">
            <v>006</v>
          </cell>
        </row>
        <row r="96">
          <cell r="A96" t="str">
            <v>A179</v>
          </cell>
          <cell r="B96" t="str">
            <v>TUBERCULOSIS DEL SISTEMA NERVIOSO, NO ESPECIFICADA</v>
          </cell>
          <cell r="C96" t="str">
            <v>006</v>
          </cell>
        </row>
        <row r="97">
          <cell r="A97" t="str">
            <v>A18</v>
          </cell>
          <cell r="B97" t="str">
            <v>TUBERCULOSIS DE OTROS ORGANOS</v>
          </cell>
          <cell r="C97" t="str">
            <v>006</v>
          </cell>
        </row>
        <row r="98">
          <cell r="A98" t="str">
            <v>A180</v>
          </cell>
          <cell r="B98" t="str">
            <v>TUBERCULOSIS DE HUESOS Y ARTICULACIONES</v>
          </cell>
          <cell r="C98" t="str">
            <v>006</v>
          </cell>
        </row>
        <row r="99">
          <cell r="A99" t="str">
            <v>A181</v>
          </cell>
          <cell r="B99" t="str">
            <v>TUBERCULOSIS DEL APARATO GENITOURINARIO</v>
          </cell>
          <cell r="C99" t="str">
            <v>006</v>
          </cell>
        </row>
        <row r="100">
          <cell r="A100" t="str">
            <v>A182</v>
          </cell>
          <cell r="B100" t="str">
            <v>LINFADENOPATIA PERIFERICA TUBERCULOSA</v>
          </cell>
          <cell r="C100" t="str">
            <v>006</v>
          </cell>
        </row>
        <row r="101">
          <cell r="A101" t="str">
            <v>A183</v>
          </cell>
          <cell r="B101" t="str">
            <v>TUBERCULOSIS DE LOS INTESTINOS, EL PERITONEO Y LOS GANGL.MESENTERICOS</v>
          </cell>
          <cell r="C101" t="str">
            <v>006</v>
          </cell>
        </row>
        <row r="102">
          <cell r="A102" t="str">
            <v>A184</v>
          </cell>
          <cell r="B102" t="str">
            <v>TUBERCULOSIS DE LA PIEL Y EL TEJIDO SUBCUTANEO</v>
          </cell>
          <cell r="C102" t="str">
            <v>006</v>
          </cell>
        </row>
        <row r="103">
          <cell r="A103" t="str">
            <v>A185</v>
          </cell>
          <cell r="B103" t="str">
            <v>TUBERCULOSIS DEL OJO</v>
          </cell>
          <cell r="C103" t="str">
            <v>006</v>
          </cell>
        </row>
        <row r="104">
          <cell r="A104" t="str">
            <v>A186</v>
          </cell>
          <cell r="B104" t="str">
            <v>TUBERCULOSIS DEL OIDO</v>
          </cell>
          <cell r="C104" t="str">
            <v>006</v>
          </cell>
        </row>
        <row r="105">
          <cell r="A105" t="str">
            <v>A187</v>
          </cell>
          <cell r="B105" t="str">
            <v>TUBERCULOSIS DE GLANDULAS SUPRARRENALES</v>
          </cell>
          <cell r="C105" t="str">
            <v>006</v>
          </cell>
        </row>
        <row r="106">
          <cell r="A106" t="str">
            <v>A188</v>
          </cell>
          <cell r="B106" t="str">
            <v>TUBERCULOSIS DE OTROS ORGANOS ESPECIFICADOS</v>
          </cell>
          <cell r="C106" t="str">
            <v>006</v>
          </cell>
        </row>
        <row r="107">
          <cell r="A107" t="str">
            <v>A19</v>
          </cell>
          <cell r="B107" t="str">
            <v>TUBERCULOSIS MILIAR</v>
          </cell>
          <cell r="C107" t="str">
            <v>006</v>
          </cell>
        </row>
        <row r="108">
          <cell r="A108" t="str">
            <v>A190</v>
          </cell>
          <cell r="B108" t="str">
            <v>TUBERCULOSIS MILIAR AGUDA DE UN SOLO SITIO ESPECIFICO</v>
          </cell>
          <cell r="C108" t="str">
            <v>006</v>
          </cell>
        </row>
        <row r="109">
          <cell r="A109" t="str">
            <v>A191</v>
          </cell>
          <cell r="B109" t="str">
            <v>TUBERCULOSIS MILIAR AGUDA DE SITIOS MULTIPLES</v>
          </cell>
          <cell r="C109" t="str">
            <v>006</v>
          </cell>
        </row>
        <row r="110">
          <cell r="A110" t="str">
            <v>A192</v>
          </cell>
          <cell r="B110" t="str">
            <v>TUBERCULOSIS MILIAR AGUDA, NO ESPECIFICADA</v>
          </cell>
          <cell r="C110" t="str">
            <v>006</v>
          </cell>
        </row>
        <row r="111">
          <cell r="A111" t="str">
            <v>A198</v>
          </cell>
          <cell r="B111" t="str">
            <v>OTRAS TUBERCULOSIS MILIARES</v>
          </cell>
          <cell r="C111" t="str">
            <v>006</v>
          </cell>
        </row>
        <row r="112">
          <cell r="A112" t="str">
            <v>A199</v>
          </cell>
          <cell r="B112" t="str">
            <v>TUBERCULOSIS MILIAR, SIN OTRA ESPECIFICACION</v>
          </cell>
          <cell r="C112" t="str">
            <v>006</v>
          </cell>
        </row>
        <row r="113">
          <cell r="A113" t="str">
            <v>A20</v>
          </cell>
          <cell r="B113" t="str">
            <v>PESTE</v>
          </cell>
          <cell r="C113" t="str">
            <v>007</v>
          </cell>
        </row>
        <row r="114">
          <cell r="A114" t="str">
            <v>A200</v>
          </cell>
          <cell r="B114" t="str">
            <v>PESTE BUBONICA</v>
          </cell>
          <cell r="C114" t="str">
            <v>007</v>
          </cell>
        </row>
        <row r="115">
          <cell r="A115" t="str">
            <v>A201</v>
          </cell>
          <cell r="B115" t="str">
            <v>PESTE CELULOCOTANEA</v>
          </cell>
          <cell r="C115" t="str">
            <v>007</v>
          </cell>
        </row>
        <row r="116">
          <cell r="A116" t="str">
            <v>A202</v>
          </cell>
          <cell r="B116" t="str">
            <v>PESTE NEUMONICA</v>
          </cell>
          <cell r="C116" t="str">
            <v>007</v>
          </cell>
        </row>
        <row r="117">
          <cell r="A117" t="str">
            <v>A203</v>
          </cell>
          <cell r="B117" t="str">
            <v>MENINGITIS POR PESTE</v>
          </cell>
          <cell r="C117" t="str">
            <v>007</v>
          </cell>
        </row>
        <row r="118">
          <cell r="A118" t="str">
            <v>A207</v>
          </cell>
          <cell r="B118" t="str">
            <v>PESTE SEPTICEMIA</v>
          </cell>
          <cell r="C118" t="str">
            <v>007</v>
          </cell>
        </row>
        <row r="119">
          <cell r="A119" t="str">
            <v>A208</v>
          </cell>
          <cell r="B119" t="str">
            <v>OTRAS FORMAS DE PESTE</v>
          </cell>
          <cell r="C119" t="str">
            <v>007</v>
          </cell>
        </row>
        <row r="120">
          <cell r="A120" t="str">
            <v>A209</v>
          </cell>
          <cell r="B120" t="str">
            <v>PESTE, NO ESPECIFICADA</v>
          </cell>
          <cell r="C120" t="str">
            <v>007</v>
          </cell>
        </row>
        <row r="121">
          <cell r="A121" t="str">
            <v>A21</v>
          </cell>
          <cell r="B121" t="str">
            <v>TULAREMIA</v>
          </cell>
          <cell r="C121" t="str">
            <v>025</v>
          </cell>
        </row>
        <row r="122">
          <cell r="A122" t="str">
            <v>A210</v>
          </cell>
          <cell r="B122" t="str">
            <v>TULAREMIA ULCEROGLANDULAR</v>
          </cell>
          <cell r="C122" t="str">
            <v>025</v>
          </cell>
        </row>
        <row r="123">
          <cell r="A123" t="str">
            <v>A211</v>
          </cell>
          <cell r="B123" t="str">
            <v>TULAREMIA OCULOGLANDULAR</v>
          </cell>
          <cell r="C123" t="str">
            <v>025</v>
          </cell>
        </row>
        <row r="124">
          <cell r="A124" t="str">
            <v>A213</v>
          </cell>
          <cell r="B124" t="str">
            <v>TULAREMIA GASTROINTESTINAL</v>
          </cell>
          <cell r="C124" t="str">
            <v>025</v>
          </cell>
        </row>
        <row r="125">
          <cell r="A125" t="str">
            <v>A217</v>
          </cell>
          <cell r="B125" t="str">
            <v>TULAREMIA GENERALIZADA</v>
          </cell>
          <cell r="C125" t="str">
            <v>025</v>
          </cell>
        </row>
        <row r="126">
          <cell r="A126" t="str">
            <v>A218</v>
          </cell>
          <cell r="B126" t="str">
            <v>OTRAS FORMAS DE TULAREMIA</v>
          </cell>
          <cell r="C126" t="str">
            <v>025</v>
          </cell>
        </row>
        <row r="127">
          <cell r="A127" t="str">
            <v>A219</v>
          </cell>
          <cell r="B127" t="str">
            <v>TULAREMIA, NO ESPECIFICADA</v>
          </cell>
          <cell r="C127" t="str">
            <v>025</v>
          </cell>
        </row>
        <row r="128">
          <cell r="A128" t="str">
            <v>A22</v>
          </cell>
          <cell r="B128" t="str">
            <v>CARBUNCO (ANTRAX)</v>
          </cell>
          <cell r="C128" t="str">
            <v>025</v>
          </cell>
        </row>
        <row r="129">
          <cell r="A129" t="str">
            <v>A220</v>
          </cell>
          <cell r="B129" t="str">
            <v>CARBUNCO CUTANEO</v>
          </cell>
          <cell r="C129" t="str">
            <v>025</v>
          </cell>
        </row>
        <row r="130">
          <cell r="A130" t="str">
            <v>A221</v>
          </cell>
          <cell r="B130" t="str">
            <v>CARBUNCO PULMONAR</v>
          </cell>
          <cell r="C130" t="str">
            <v>025</v>
          </cell>
        </row>
        <row r="131">
          <cell r="A131" t="str">
            <v>A222</v>
          </cell>
          <cell r="B131" t="str">
            <v>CARBUNCO GASTROINTESTINAL</v>
          </cell>
          <cell r="C131" t="str">
            <v>025</v>
          </cell>
        </row>
        <row r="132">
          <cell r="A132" t="str">
            <v>A227</v>
          </cell>
          <cell r="B132" t="str">
            <v>CARBUNCO SEPTICEMICO</v>
          </cell>
          <cell r="C132" t="str">
            <v>025</v>
          </cell>
        </row>
        <row r="133">
          <cell r="A133" t="str">
            <v>A228</v>
          </cell>
          <cell r="B133" t="str">
            <v>OTRAS FORMAS DE CARBUNCO</v>
          </cell>
          <cell r="C133" t="str">
            <v>025</v>
          </cell>
        </row>
        <row r="134">
          <cell r="A134" t="str">
            <v>A229</v>
          </cell>
          <cell r="B134" t="str">
            <v>CARBUNCO, NO ESPECIFICADO</v>
          </cell>
          <cell r="C134" t="str">
            <v>025</v>
          </cell>
        </row>
        <row r="135">
          <cell r="A135" t="str">
            <v>A23</v>
          </cell>
          <cell r="B135" t="str">
            <v>BRUCELOSIS</v>
          </cell>
          <cell r="C135" t="str">
            <v>025</v>
          </cell>
        </row>
        <row r="136">
          <cell r="A136" t="str">
            <v>A230</v>
          </cell>
          <cell r="B136" t="str">
            <v>BRUCELOSIS DEBIDA A BRUCELLA MELITENSIS</v>
          </cell>
          <cell r="C136" t="str">
            <v>025</v>
          </cell>
        </row>
        <row r="137">
          <cell r="A137" t="str">
            <v>A231</v>
          </cell>
          <cell r="B137" t="str">
            <v>BRUCELOSIS DEBIDA A BRUCELLA ABORTUS</v>
          </cell>
          <cell r="C137" t="str">
            <v>025</v>
          </cell>
        </row>
        <row r="138">
          <cell r="A138" t="str">
            <v>A232</v>
          </cell>
          <cell r="B138" t="str">
            <v>BRUCELOSIS DEBIDA A BRUCELLA SUIS</v>
          </cell>
          <cell r="C138" t="str">
            <v>025</v>
          </cell>
        </row>
        <row r="139">
          <cell r="A139" t="str">
            <v>A233</v>
          </cell>
          <cell r="B139" t="str">
            <v>BRUCELOSIS DEBIDA A BRUCELLO CANIS</v>
          </cell>
          <cell r="C139" t="str">
            <v>025</v>
          </cell>
        </row>
        <row r="140">
          <cell r="A140" t="str">
            <v>A238</v>
          </cell>
          <cell r="B140" t="str">
            <v>OTRAS BRUCELOSIS</v>
          </cell>
          <cell r="C140" t="str">
            <v>025</v>
          </cell>
        </row>
        <row r="141">
          <cell r="A141" t="str">
            <v>A239</v>
          </cell>
          <cell r="B141" t="str">
            <v>BRUCELOSIS, NO ESPECIFICADA</v>
          </cell>
          <cell r="C141" t="str">
            <v>025</v>
          </cell>
        </row>
        <row r="142">
          <cell r="A142" t="str">
            <v>A24</v>
          </cell>
          <cell r="B142" t="str">
            <v>MUERMO Y MELIOIDOSIS</v>
          </cell>
          <cell r="C142" t="str">
            <v>025</v>
          </cell>
        </row>
        <row r="143">
          <cell r="A143" t="str">
            <v>A240</v>
          </cell>
          <cell r="B143" t="str">
            <v>MUERMO</v>
          </cell>
          <cell r="C143" t="str">
            <v>025</v>
          </cell>
        </row>
        <row r="144">
          <cell r="A144" t="str">
            <v>A241</v>
          </cell>
          <cell r="B144" t="str">
            <v>MELIOIDOSIS AGUDA Y FULMINANTE</v>
          </cell>
          <cell r="C144" t="str">
            <v>025</v>
          </cell>
        </row>
        <row r="145">
          <cell r="A145" t="str">
            <v>A242</v>
          </cell>
          <cell r="B145" t="str">
            <v>MELIOIDOSIS SUBAGUDA Y CRONICA</v>
          </cell>
          <cell r="C145" t="str">
            <v>025</v>
          </cell>
        </row>
        <row r="146">
          <cell r="A146" t="str">
            <v>A243</v>
          </cell>
          <cell r="B146" t="str">
            <v>OTRAS MELIOIDOSIS</v>
          </cell>
          <cell r="C146" t="str">
            <v>025</v>
          </cell>
        </row>
        <row r="147">
          <cell r="A147" t="str">
            <v>A244</v>
          </cell>
          <cell r="B147" t="str">
            <v>MELIOIDOSIS, NO ESPECIFICADA</v>
          </cell>
          <cell r="C147" t="str">
            <v>025</v>
          </cell>
        </row>
        <row r="148">
          <cell r="A148" t="str">
            <v>A25</v>
          </cell>
          <cell r="B148" t="str">
            <v>FIEBRES POR MORDEDURA DE RATA</v>
          </cell>
          <cell r="C148" t="str">
            <v>025</v>
          </cell>
        </row>
        <row r="149">
          <cell r="A149" t="str">
            <v>A250</v>
          </cell>
          <cell r="B149" t="str">
            <v>ESPIRILOSIS</v>
          </cell>
          <cell r="C149" t="str">
            <v>025</v>
          </cell>
        </row>
        <row r="150">
          <cell r="A150" t="str">
            <v>A251</v>
          </cell>
          <cell r="B150" t="str">
            <v>ESTREPTOBACILOSIS</v>
          </cell>
          <cell r="C150" t="str">
            <v>025</v>
          </cell>
        </row>
        <row r="151">
          <cell r="A151" t="str">
            <v>A259</v>
          </cell>
          <cell r="B151" t="str">
            <v>FIEBRE POR MORDEDURA DE RATA, NO ESPECIFICADA</v>
          </cell>
          <cell r="C151" t="str">
            <v>025</v>
          </cell>
        </row>
        <row r="152">
          <cell r="A152" t="str">
            <v>A26</v>
          </cell>
          <cell r="B152" t="str">
            <v>ERISIPELOIDE</v>
          </cell>
          <cell r="C152" t="str">
            <v>025</v>
          </cell>
        </row>
        <row r="153">
          <cell r="A153" t="str">
            <v>A260</v>
          </cell>
          <cell r="B153" t="str">
            <v>ERISIPELOIDE CUTANEO</v>
          </cell>
          <cell r="C153" t="str">
            <v>025</v>
          </cell>
        </row>
        <row r="154">
          <cell r="A154" t="str">
            <v>A267</v>
          </cell>
          <cell r="B154" t="str">
            <v>SEPTICEMIA POR ERYSIPELOTHRIX</v>
          </cell>
          <cell r="C154" t="str">
            <v>025</v>
          </cell>
        </row>
        <row r="155">
          <cell r="A155" t="str">
            <v>A268</v>
          </cell>
          <cell r="B155" t="str">
            <v>OTRAS FORMAS DE ERISIPELOIDE</v>
          </cell>
          <cell r="C155" t="str">
            <v>025</v>
          </cell>
        </row>
        <row r="156">
          <cell r="A156" t="str">
            <v>A269</v>
          </cell>
          <cell r="B156" t="str">
            <v>ERISIPELOIDE, NO ESPECIFICADA</v>
          </cell>
          <cell r="C156" t="str">
            <v>025</v>
          </cell>
        </row>
        <row r="157">
          <cell r="A157" t="str">
            <v>A27</v>
          </cell>
          <cell r="B157" t="str">
            <v>LEPTOSPIROSIS</v>
          </cell>
          <cell r="C157" t="str">
            <v>025</v>
          </cell>
        </row>
        <row r="158">
          <cell r="A158" t="str">
            <v>A270</v>
          </cell>
          <cell r="B158" t="str">
            <v>LEPTOSPIROSIS ICTEROHEMORRAGICA</v>
          </cell>
          <cell r="C158" t="str">
            <v>025</v>
          </cell>
        </row>
        <row r="159">
          <cell r="A159" t="str">
            <v>A278</v>
          </cell>
          <cell r="B159" t="str">
            <v>OTRAS FORMAS DE LEPTOSPIROSIS</v>
          </cell>
          <cell r="C159" t="str">
            <v>025</v>
          </cell>
        </row>
        <row r="160">
          <cell r="A160" t="str">
            <v>A279</v>
          </cell>
          <cell r="B160" t="str">
            <v>LEPTOSPIROSIS, NO ESPECIFICADA</v>
          </cell>
          <cell r="C160" t="str">
            <v>025</v>
          </cell>
        </row>
        <row r="161">
          <cell r="A161" t="str">
            <v>A28</v>
          </cell>
          <cell r="B161" t="str">
            <v>OTRAS ENF.ZOONOTICAS BACTERIANAS,NO CLASIFICADAS EN OTRA PARTE</v>
          </cell>
          <cell r="C161" t="str">
            <v>025</v>
          </cell>
        </row>
        <row r="162">
          <cell r="A162" t="str">
            <v>A280</v>
          </cell>
          <cell r="B162" t="str">
            <v>PASTEURILOSIS</v>
          </cell>
          <cell r="C162" t="str">
            <v>025</v>
          </cell>
        </row>
        <row r="163">
          <cell r="A163" t="str">
            <v>A281</v>
          </cell>
          <cell r="B163" t="str">
            <v>ENFERMEDAD POR RASGUÑO DE GATO</v>
          </cell>
          <cell r="C163" t="str">
            <v>025</v>
          </cell>
        </row>
        <row r="164">
          <cell r="A164" t="str">
            <v>A282</v>
          </cell>
          <cell r="B164" t="str">
            <v>YERSINIOSIS EXTRAINTESTINAL</v>
          </cell>
          <cell r="C164" t="str">
            <v>025</v>
          </cell>
        </row>
        <row r="165">
          <cell r="A165" t="str">
            <v>A288</v>
          </cell>
          <cell r="B165" t="str">
            <v>OTRAS ENFERM.ZOONOTICAS BACTER.ESPECIF.NO CLASIFICADAS EN OTRA PARTE</v>
          </cell>
          <cell r="C165" t="str">
            <v>025</v>
          </cell>
        </row>
        <row r="166">
          <cell r="A166" t="str">
            <v>A289</v>
          </cell>
          <cell r="B166" t="str">
            <v>ENFERMEDAD ZOONOTICA BACTERIANA, SIN OTRA ESPECIFICACION</v>
          </cell>
          <cell r="C166" t="str">
            <v>025</v>
          </cell>
        </row>
        <row r="167">
          <cell r="A167" t="str">
            <v>A30</v>
          </cell>
          <cell r="B167" t="str">
            <v>LEPRA (ENFERMEDAD DE HANSEN)</v>
          </cell>
          <cell r="C167" t="str">
            <v>025</v>
          </cell>
        </row>
        <row r="168">
          <cell r="A168" t="str">
            <v>A300</v>
          </cell>
          <cell r="B168" t="str">
            <v>LEPRA INDETERMINADA</v>
          </cell>
          <cell r="C168" t="str">
            <v>025</v>
          </cell>
        </row>
        <row r="169">
          <cell r="A169" t="str">
            <v>A301</v>
          </cell>
          <cell r="B169" t="str">
            <v>LEPRA TUBERCULOIDE</v>
          </cell>
          <cell r="C169" t="str">
            <v>025</v>
          </cell>
        </row>
        <row r="170">
          <cell r="A170" t="str">
            <v>A302</v>
          </cell>
          <cell r="B170" t="str">
            <v>LEPRA TUBERCULOIDE LIMITROFE</v>
          </cell>
          <cell r="C170" t="str">
            <v>025</v>
          </cell>
        </row>
        <row r="171">
          <cell r="A171" t="str">
            <v>A303</v>
          </cell>
          <cell r="B171" t="str">
            <v>LEPRA LIMITROFE</v>
          </cell>
          <cell r="C171" t="str">
            <v>025</v>
          </cell>
        </row>
        <row r="172">
          <cell r="A172" t="str">
            <v>A304</v>
          </cell>
          <cell r="B172" t="str">
            <v>LEPRA LEPROMATOSA LIMITROFE</v>
          </cell>
          <cell r="C172" t="str">
            <v>025</v>
          </cell>
        </row>
        <row r="173">
          <cell r="A173" t="str">
            <v>A305</v>
          </cell>
          <cell r="B173" t="str">
            <v>LEPRA LEPROMATOSA</v>
          </cell>
          <cell r="C173" t="str">
            <v>025</v>
          </cell>
        </row>
        <row r="174">
          <cell r="A174" t="str">
            <v>A308</v>
          </cell>
          <cell r="B174" t="str">
            <v>OTRAS FORMAS DE LEPRA</v>
          </cell>
          <cell r="C174" t="str">
            <v>025</v>
          </cell>
        </row>
        <row r="175">
          <cell r="A175" t="str">
            <v>A309</v>
          </cell>
          <cell r="B175" t="str">
            <v>LEPRA, NO ESPECIFICADA</v>
          </cell>
          <cell r="C175" t="str">
            <v>025</v>
          </cell>
        </row>
        <row r="176">
          <cell r="A176" t="str">
            <v>A31</v>
          </cell>
          <cell r="B176" t="str">
            <v>INFECCIONES DEBIDAS A OTRAS MICOBACTERIAS</v>
          </cell>
          <cell r="C176" t="str">
            <v>025</v>
          </cell>
        </row>
        <row r="177">
          <cell r="A177" t="str">
            <v>A310</v>
          </cell>
          <cell r="B177" t="str">
            <v>INFECCIONES POR MICOBACTERIAS PULMONARES</v>
          </cell>
          <cell r="C177" t="str">
            <v>025</v>
          </cell>
        </row>
        <row r="178">
          <cell r="A178" t="str">
            <v>A311</v>
          </cell>
          <cell r="B178" t="str">
            <v>INFECCION CUTANEA POR MICOBACTERIAS</v>
          </cell>
          <cell r="C178" t="str">
            <v>025</v>
          </cell>
        </row>
        <row r="179">
          <cell r="A179" t="str">
            <v>A318</v>
          </cell>
          <cell r="B179" t="str">
            <v xml:space="preserve"> OTRAS INFECCIONES POR MICOBACTERIAS</v>
          </cell>
          <cell r="C179" t="str">
            <v>025</v>
          </cell>
        </row>
        <row r="180">
          <cell r="A180" t="str">
            <v>A319</v>
          </cell>
          <cell r="B180" t="str">
            <v>INFECCION POR MICOBACTERIA, NO ESPECIFICADA</v>
          </cell>
          <cell r="C180" t="str">
            <v>025</v>
          </cell>
        </row>
        <row r="181">
          <cell r="A181" t="str">
            <v>A32</v>
          </cell>
          <cell r="B181" t="str">
            <v>LISTERIOSIS</v>
          </cell>
          <cell r="C181" t="str">
            <v>025</v>
          </cell>
        </row>
        <row r="182">
          <cell r="A182" t="str">
            <v>A320</v>
          </cell>
          <cell r="B182" t="str">
            <v>LISTERIOSIS CUTANEA</v>
          </cell>
          <cell r="C182" t="str">
            <v>025</v>
          </cell>
        </row>
        <row r="183">
          <cell r="A183" t="str">
            <v>A321</v>
          </cell>
          <cell r="B183" t="str">
            <v>MENINGITIS Y MENINGOENCEFALITIS LISTERIANA</v>
          </cell>
          <cell r="C183" t="str">
            <v>025</v>
          </cell>
        </row>
        <row r="184">
          <cell r="A184" t="str">
            <v>A327</v>
          </cell>
          <cell r="B184" t="str">
            <v>SEPTICEMIA LISTERIANA</v>
          </cell>
          <cell r="C184" t="str">
            <v>025</v>
          </cell>
        </row>
        <row r="185">
          <cell r="A185" t="str">
            <v>A328</v>
          </cell>
          <cell r="B185" t="str">
            <v>OTRAS FORMAS DE LISTERIOSIS</v>
          </cell>
          <cell r="C185" t="str">
            <v>025</v>
          </cell>
        </row>
        <row r="186">
          <cell r="A186" t="str">
            <v>A329</v>
          </cell>
          <cell r="B186" t="str">
            <v>LISTERIOSIS, NO ESPECIFICADA</v>
          </cell>
          <cell r="C186" t="str">
            <v>025</v>
          </cell>
        </row>
        <row r="187">
          <cell r="A187" t="str">
            <v>A33</v>
          </cell>
          <cell r="B187" t="str">
            <v>TETANOS NEONATAL</v>
          </cell>
          <cell r="C187" t="str">
            <v>008</v>
          </cell>
        </row>
        <row r="188">
          <cell r="A188" t="str">
            <v>A34</v>
          </cell>
          <cell r="B188" t="str">
            <v>TETANOS OBSTETRICOS</v>
          </cell>
          <cell r="C188" t="str">
            <v>008</v>
          </cell>
        </row>
        <row r="189">
          <cell r="A189" t="str">
            <v>A35</v>
          </cell>
          <cell r="B189" t="str">
            <v>OTROS TETANOS</v>
          </cell>
          <cell r="C189" t="str">
            <v>008</v>
          </cell>
        </row>
        <row r="190">
          <cell r="A190" t="str">
            <v>A36</v>
          </cell>
          <cell r="B190" t="str">
            <v>DIFTERIA</v>
          </cell>
          <cell r="C190" t="str">
            <v>009</v>
          </cell>
        </row>
        <row r="191">
          <cell r="A191" t="str">
            <v>A360</v>
          </cell>
          <cell r="B191" t="str">
            <v>DIFTERIA FARINGEA</v>
          </cell>
          <cell r="C191" t="str">
            <v>009</v>
          </cell>
        </row>
        <row r="192">
          <cell r="A192" t="str">
            <v>A361</v>
          </cell>
          <cell r="B192" t="str">
            <v>DIFTERIA NASOFARINGEA</v>
          </cell>
          <cell r="C192" t="str">
            <v>009</v>
          </cell>
        </row>
        <row r="193">
          <cell r="A193" t="str">
            <v>A362</v>
          </cell>
          <cell r="B193" t="str">
            <v>DIFTERIA LARINGEA</v>
          </cell>
          <cell r="C193" t="str">
            <v>009</v>
          </cell>
        </row>
        <row r="194">
          <cell r="A194" t="str">
            <v>A363</v>
          </cell>
          <cell r="B194" t="str">
            <v>DIFTERIA CUTANEA</v>
          </cell>
          <cell r="C194" t="str">
            <v>009</v>
          </cell>
        </row>
        <row r="195">
          <cell r="A195" t="str">
            <v>A368</v>
          </cell>
          <cell r="B195" t="str">
            <v>OTRAS DIFTERIAS</v>
          </cell>
          <cell r="C195" t="str">
            <v>009</v>
          </cell>
        </row>
        <row r="196">
          <cell r="A196" t="str">
            <v>A369</v>
          </cell>
          <cell r="B196" t="str">
            <v>DIFTERIA, NO ESPECIFICADA</v>
          </cell>
          <cell r="C196" t="str">
            <v>009</v>
          </cell>
        </row>
        <row r="197">
          <cell r="A197" t="str">
            <v>A37</v>
          </cell>
          <cell r="B197" t="str">
            <v>TOS FERINA (TOS CONVULSIVA)</v>
          </cell>
          <cell r="C197" t="str">
            <v>010</v>
          </cell>
        </row>
        <row r="198">
          <cell r="A198" t="str">
            <v>A370</v>
          </cell>
          <cell r="B198" t="str">
            <v>TOS FERINA DEBIDA A BORDETELLA PERTUSSIS</v>
          </cell>
          <cell r="C198" t="str">
            <v>009</v>
          </cell>
        </row>
        <row r="199">
          <cell r="A199" t="str">
            <v>A371</v>
          </cell>
          <cell r="B199" t="str">
            <v>TOS FERINA DEBIDA A BORDETELLA PARAPERTUSSIS</v>
          </cell>
          <cell r="C199" t="str">
            <v>009</v>
          </cell>
        </row>
        <row r="200">
          <cell r="A200" t="str">
            <v>A378</v>
          </cell>
          <cell r="B200" t="str">
            <v>TOS FERINA DEBIDA A OTRAS ESPECIES DE BORDETELLA</v>
          </cell>
          <cell r="C200" t="str">
            <v>009</v>
          </cell>
        </row>
        <row r="201">
          <cell r="A201" t="str">
            <v>A379</v>
          </cell>
          <cell r="B201" t="str">
            <v>TOS FERINA, NO ESPECIFICADA</v>
          </cell>
          <cell r="C201" t="str">
            <v>009</v>
          </cell>
        </row>
        <row r="202">
          <cell r="A202" t="str">
            <v>A38</v>
          </cell>
          <cell r="B202" t="str">
            <v>ESCARLATINA</v>
          </cell>
          <cell r="C202" t="str">
            <v>025</v>
          </cell>
        </row>
        <row r="203">
          <cell r="A203" t="str">
            <v>A39</v>
          </cell>
          <cell r="B203" t="str">
            <v>INFECCION MENINGOCOCICA</v>
          </cell>
          <cell r="C203" t="str">
            <v>011</v>
          </cell>
        </row>
        <row r="204">
          <cell r="A204" t="str">
            <v>A390</v>
          </cell>
          <cell r="B204" t="str">
            <v>MENINGITIS MENINGOCOCICA</v>
          </cell>
          <cell r="C204" t="str">
            <v>011</v>
          </cell>
        </row>
        <row r="205">
          <cell r="A205" t="str">
            <v>A391</v>
          </cell>
          <cell r="B205" t="str">
            <v>SINDROME DE WATHERHOUSE-FRIDERICHSEN</v>
          </cell>
          <cell r="C205" t="str">
            <v>011</v>
          </cell>
        </row>
        <row r="206">
          <cell r="A206" t="str">
            <v>A392</v>
          </cell>
          <cell r="B206" t="str">
            <v>MENINGOCOCEMIA AGUDA</v>
          </cell>
          <cell r="C206" t="str">
            <v>011</v>
          </cell>
        </row>
        <row r="207">
          <cell r="A207" t="str">
            <v>A393</v>
          </cell>
          <cell r="B207" t="str">
            <v>MENINGOCOCEMIA CRONICA</v>
          </cell>
          <cell r="C207" t="str">
            <v>011</v>
          </cell>
        </row>
        <row r="208">
          <cell r="A208" t="str">
            <v>A394</v>
          </cell>
          <cell r="B208" t="str">
            <v>MENINGOCOCEMIA, NO ESPECIFICADA</v>
          </cell>
          <cell r="C208" t="str">
            <v>011</v>
          </cell>
        </row>
        <row r="209">
          <cell r="A209" t="str">
            <v>A395</v>
          </cell>
          <cell r="B209" t="str">
            <v>ENFERMEDAD CARDIACA, DEBIDA A MENIGOCOCO</v>
          </cell>
          <cell r="C209" t="str">
            <v>011</v>
          </cell>
        </row>
        <row r="210">
          <cell r="A210" t="str">
            <v>A398</v>
          </cell>
          <cell r="B210" t="str">
            <v>OTRAS INFECCIONES MENINGOCOCICAS</v>
          </cell>
          <cell r="C210" t="str">
            <v>011</v>
          </cell>
        </row>
        <row r="211">
          <cell r="A211" t="str">
            <v>A399</v>
          </cell>
          <cell r="B211" t="str">
            <v>INFECCION MENIGOCOCICA, NO ESPECIFICADA</v>
          </cell>
          <cell r="C211" t="str">
            <v>011</v>
          </cell>
        </row>
        <row r="212">
          <cell r="A212" t="str">
            <v>A40</v>
          </cell>
          <cell r="B212" t="str">
            <v>SEPTICEMIA ESTREPTOCOCICA</v>
          </cell>
          <cell r="C212" t="str">
            <v>012</v>
          </cell>
        </row>
        <row r="213">
          <cell r="A213" t="str">
            <v>A400</v>
          </cell>
          <cell r="B213" t="str">
            <v>SEPTICEMIA DEBIDA A ESTREPTOCOCO, GRUPO A</v>
          </cell>
          <cell r="C213" t="str">
            <v>012</v>
          </cell>
        </row>
        <row r="214">
          <cell r="A214" t="str">
            <v>A401</v>
          </cell>
          <cell r="B214" t="str">
            <v>SEPTICEMIA DEBIDA A ESTREPTOCOCO, GRUPO B</v>
          </cell>
          <cell r="C214" t="str">
            <v>012</v>
          </cell>
        </row>
        <row r="215">
          <cell r="A215" t="str">
            <v>A402</v>
          </cell>
          <cell r="B215" t="str">
            <v>SEPTICEMIA DEBIDA A ESTREPTOCOCO, GRUPO D</v>
          </cell>
          <cell r="C215" t="str">
            <v>012</v>
          </cell>
        </row>
        <row r="216">
          <cell r="A216" t="str">
            <v>A403</v>
          </cell>
          <cell r="B216" t="str">
            <v>SEPTICEMIA DEBIDA A STREPTOCOCCUS PNEUMONIAE</v>
          </cell>
          <cell r="C216" t="str">
            <v>012</v>
          </cell>
        </row>
        <row r="217">
          <cell r="A217" t="str">
            <v>A408</v>
          </cell>
          <cell r="B217" t="str">
            <v>OTRAS SEPTICEMIAS ESTREPTOCOCICAS</v>
          </cell>
          <cell r="C217" t="str">
            <v>012</v>
          </cell>
        </row>
        <row r="218">
          <cell r="A218" t="str">
            <v>A409</v>
          </cell>
          <cell r="B218" t="str">
            <v>SEPTICEMIA ESTREPTOCOCICA, NO ESPECIFICADA</v>
          </cell>
          <cell r="C218" t="str">
            <v>012</v>
          </cell>
        </row>
        <row r="219">
          <cell r="A219" t="str">
            <v>A41</v>
          </cell>
          <cell r="B219" t="str">
            <v>OTRAS SEPTICEMIAS</v>
          </cell>
          <cell r="C219" t="str">
            <v>012</v>
          </cell>
        </row>
        <row r="220">
          <cell r="A220" t="str">
            <v>A410</v>
          </cell>
          <cell r="B220" t="str">
            <v>SEPTICEMIA DEBIDA A STAPHYLOCOCCUS AUREUS</v>
          </cell>
          <cell r="C220" t="str">
            <v>012</v>
          </cell>
        </row>
        <row r="221">
          <cell r="A221" t="str">
            <v>A411</v>
          </cell>
          <cell r="B221" t="str">
            <v>SEPTICEMIA DEBIDA A OTRO ESTAFILOCOCO ESPECIFICADO</v>
          </cell>
          <cell r="C221" t="str">
            <v>012</v>
          </cell>
        </row>
        <row r="222">
          <cell r="A222" t="str">
            <v>A412</v>
          </cell>
          <cell r="B222" t="str">
            <v>SEPTICEMIA DEBIDA A ESTAFILOCOCO NO ESPECIFICADA</v>
          </cell>
          <cell r="C222" t="str">
            <v>012</v>
          </cell>
        </row>
        <row r="223">
          <cell r="A223" t="str">
            <v>A413</v>
          </cell>
          <cell r="B223" t="str">
            <v>SEPTICEMIA DEBIDA A HAEMOPHILUS INFLUENZAE</v>
          </cell>
          <cell r="C223" t="str">
            <v>012</v>
          </cell>
        </row>
        <row r="224">
          <cell r="A224" t="str">
            <v>A414</v>
          </cell>
          <cell r="B224" t="str">
            <v>SEPTICEMIA DEBIDA A ANAEROBIOS</v>
          </cell>
          <cell r="C224" t="str">
            <v>012</v>
          </cell>
        </row>
        <row r="225">
          <cell r="A225" t="str">
            <v>A415</v>
          </cell>
          <cell r="B225" t="str">
            <v>SEPTICEMIA DEBIDA A OTROS ORGANISMOS GRAMNEGATIVOS</v>
          </cell>
          <cell r="C225" t="str">
            <v>012</v>
          </cell>
        </row>
        <row r="226">
          <cell r="A226" t="str">
            <v>A418</v>
          </cell>
          <cell r="B226" t="str">
            <v>OTRAS SEPTICEMIA ESPECIFICADAS</v>
          </cell>
          <cell r="C226" t="str">
            <v>012</v>
          </cell>
        </row>
        <row r="227">
          <cell r="A227" t="str">
            <v>A419</v>
          </cell>
          <cell r="B227" t="str">
            <v>SEPTICEMIA, NO ESPECIFICADA</v>
          </cell>
          <cell r="C227" t="str">
            <v>012</v>
          </cell>
        </row>
        <row r="228">
          <cell r="A228" t="str">
            <v>A42</v>
          </cell>
          <cell r="B228" t="str">
            <v>ACTINOMICOSIS</v>
          </cell>
          <cell r="C228" t="str">
            <v>025</v>
          </cell>
        </row>
        <row r="229">
          <cell r="A229" t="str">
            <v>A420</v>
          </cell>
          <cell r="B229" t="str">
            <v>ACTINOMICOSIS PULMONAR</v>
          </cell>
          <cell r="C229" t="str">
            <v>025</v>
          </cell>
        </row>
        <row r="230">
          <cell r="A230" t="str">
            <v>A421</v>
          </cell>
          <cell r="B230" t="str">
            <v>ACTINOMICOSIS ABDOMINAL</v>
          </cell>
          <cell r="C230" t="str">
            <v>025</v>
          </cell>
        </row>
        <row r="231">
          <cell r="A231" t="str">
            <v>A422</v>
          </cell>
          <cell r="B231" t="str">
            <v>ACTINOMICOSIS CERVICOFACIAL</v>
          </cell>
          <cell r="C231" t="str">
            <v>025</v>
          </cell>
        </row>
        <row r="232">
          <cell r="A232" t="str">
            <v>A427</v>
          </cell>
          <cell r="B232" t="str">
            <v>SEPTICEMIA ACTINOMICOTICA</v>
          </cell>
          <cell r="C232" t="str">
            <v>025</v>
          </cell>
        </row>
        <row r="233">
          <cell r="A233" t="str">
            <v>A428</v>
          </cell>
          <cell r="B233" t="str">
            <v>OTRAS FORMAS DE ACTINOMICOSIS</v>
          </cell>
          <cell r="C233" t="str">
            <v>025</v>
          </cell>
        </row>
        <row r="234">
          <cell r="A234" t="str">
            <v>A429</v>
          </cell>
          <cell r="B234" t="str">
            <v>ACTINOMICOSIS, SIN OTRA ESPECIFICACION</v>
          </cell>
          <cell r="C234" t="str">
            <v>025</v>
          </cell>
        </row>
        <row r="235">
          <cell r="A235" t="str">
            <v>A43</v>
          </cell>
          <cell r="B235" t="str">
            <v>NOCARDIOSIS</v>
          </cell>
          <cell r="C235" t="str">
            <v>025</v>
          </cell>
        </row>
        <row r="236">
          <cell r="A236" t="str">
            <v>A430</v>
          </cell>
          <cell r="B236" t="str">
            <v>NOCARDIOSIS PULMONAR</v>
          </cell>
          <cell r="C236" t="str">
            <v>025</v>
          </cell>
        </row>
        <row r="237">
          <cell r="A237" t="str">
            <v>A431</v>
          </cell>
          <cell r="B237" t="str">
            <v>NOCARDIOSIS CUTANEA</v>
          </cell>
          <cell r="C237" t="str">
            <v>025</v>
          </cell>
        </row>
        <row r="238">
          <cell r="A238" t="str">
            <v>A438</v>
          </cell>
          <cell r="B238" t="str">
            <v>OTRA FORMAS DE NOCARDIOSIS</v>
          </cell>
          <cell r="C238" t="str">
            <v>025</v>
          </cell>
        </row>
        <row r="239">
          <cell r="A239" t="str">
            <v>A439</v>
          </cell>
          <cell r="B239" t="str">
            <v>NOCARDIOSIS, NO ESPECIFICADA</v>
          </cell>
          <cell r="C239" t="str">
            <v>025</v>
          </cell>
        </row>
        <row r="240">
          <cell r="A240" t="str">
            <v>A44</v>
          </cell>
          <cell r="B240" t="str">
            <v>BARTONELOSIS</v>
          </cell>
          <cell r="C240" t="str">
            <v>025</v>
          </cell>
        </row>
        <row r="241">
          <cell r="A241" t="str">
            <v>A440</v>
          </cell>
          <cell r="B241" t="str">
            <v>BARTONELOSIS SISTEMICA</v>
          </cell>
          <cell r="C241" t="str">
            <v>025</v>
          </cell>
        </row>
        <row r="242">
          <cell r="A242" t="str">
            <v>A441</v>
          </cell>
          <cell r="B242" t="str">
            <v>BARTONELOSIS CUTANEA Y MUCOCUTANEA</v>
          </cell>
          <cell r="C242" t="str">
            <v>025</v>
          </cell>
        </row>
        <row r="243">
          <cell r="A243" t="str">
            <v>A448</v>
          </cell>
          <cell r="B243" t="str">
            <v>OTRA FORMAS DE BARTONELOSIS</v>
          </cell>
          <cell r="C243" t="str">
            <v>025</v>
          </cell>
        </row>
        <row r="244">
          <cell r="A244" t="str">
            <v>A449</v>
          </cell>
          <cell r="B244" t="str">
            <v>BARTONELOSIS, NO ESPECIFICADA</v>
          </cell>
          <cell r="C244" t="str">
            <v>025</v>
          </cell>
        </row>
        <row r="245">
          <cell r="A245" t="str">
            <v>A46</v>
          </cell>
          <cell r="B245" t="str">
            <v>ERISIPELA</v>
          </cell>
          <cell r="C245" t="str">
            <v>025</v>
          </cell>
        </row>
        <row r="246">
          <cell r="A246" t="str">
            <v>A48</v>
          </cell>
          <cell r="B246" t="str">
            <v>OTRAS ENFERMEDADES BACTERIANAS,NO CLASIFICADAS EN OTRA PARTE</v>
          </cell>
          <cell r="C246" t="str">
            <v>025</v>
          </cell>
        </row>
        <row r="247">
          <cell r="A247" t="str">
            <v>A480</v>
          </cell>
          <cell r="B247" t="str">
            <v>GANGRENA GASEOSA</v>
          </cell>
          <cell r="C247" t="str">
            <v>025</v>
          </cell>
        </row>
        <row r="248">
          <cell r="A248" t="str">
            <v>A481</v>
          </cell>
          <cell r="B248" t="str">
            <v>ENFERMEDAD DE LOS LEGIONARIOS</v>
          </cell>
          <cell r="C248" t="str">
            <v>025</v>
          </cell>
        </row>
        <row r="249">
          <cell r="A249" t="str">
            <v>A482</v>
          </cell>
          <cell r="B249" t="str">
            <v>ENFERMEDAD DE LOS LEGIONARIOS  NO NEUMONICA (FIEBRE DE PONTIAC)</v>
          </cell>
          <cell r="C249" t="str">
            <v>025</v>
          </cell>
        </row>
        <row r="250">
          <cell r="A250" t="str">
            <v>A483</v>
          </cell>
          <cell r="B250" t="str">
            <v>SINDROME DEL CHOQUE TOXICO</v>
          </cell>
          <cell r="C250" t="str">
            <v>025</v>
          </cell>
        </row>
        <row r="251">
          <cell r="A251" t="str">
            <v>A484</v>
          </cell>
          <cell r="B251" t="str">
            <v>FIEBRE PUERPURICA BRASILEÑA</v>
          </cell>
          <cell r="C251" t="str">
            <v>025</v>
          </cell>
        </row>
        <row r="252">
          <cell r="A252" t="str">
            <v>A488</v>
          </cell>
          <cell r="B252" t="str">
            <v>OTRAS ENFERMEDADES BACTERIANAS ESPECIFICADAS</v>
          </cell>
          <cell r="C252" t="str">
            <v>025</v>
          </cell>
        </row>
        <row r="253">
          <cell r="A253" t="str">
            <v>A49</v>
          </cell>
          <cell r="B253" t="str">
            <v>INFECCION BACTERIANA DE SITIO NO ESPECIFICADO</v>
          </cell>
          <cell r="C253" t="str">
            <v>025</v>
          </cell>
        </row>
        <row r="254">
          <cell r="A254" t="str">
            <v>A490</v>
          </cell>
          <cell r="B254" t="str">
            <v>INFECCION ESTAFILOCOCICA, SIN OTRA ESPECIFICACION</v>
          </cell>
          <cell r="C254" t="str">
            <v>025</v>
          </cell>
        </row>
        <row r="255">
          <cell r="A255" t="str">
            <v>A491</v>
          </cell>
          <cell r="B255" t="str">
            <v>INFECCION ESTREPTOCOCIA, SIN OTRA ESPECIFICACION</v>
          </cell>
          <cell r="C255" t="str">
            <v>025</v>
          </cell>
        </row>
        <row r="256">
          <cell r="A256" t="str">
            <v>A492</v>
          </cell>
          <cell r="B256" t="str">
            <v>INFECCION POR HAEMOPHILUS INFLUENZAE, SIN OTRA</v>
          </cell>
          <cell r="C256" t="str">
            <v>025</v>
          </cell>
        </row>
        <row r="257">
          <cell r="A257" t="str">
            <v>A493</v>
          </cell>
          <cell r="B257" t="str">
            <v>INFECCION POR MICOPLASMA, SIN OTRA ESPECIFICACION</v>
          </cell>
          <cell r="C257" t="str">
            <v>025</v>
          </cell>
        </row>
        <row r="258">
          <cell r="A258" t="str">
            <v>A498</v>
          </cell>
          <cell r="B258" t="str">
            <v>OTRAS INFECCIONES BACTERIANAS DE SITIO NO ESPECIFICADO</v>
          </cell>
          <cell r="C258" t="str">
            <v>025</v>
          </cell>
        </row>
        <row r="259">
          <cell r="A259" t="str">
            <v>A499</v>
          </cell>
          <cell r="B259" t="str">
            <v>INFECCION BACTERIANA, NO ESPECIFICADA</v>
          </cell>
          <cell r="C259" t="str">
            <v>025</v>
          </cell>
        </row>
        <row r="260">
          <cell r="A260" t="str">
            <v>A50</v>
          </cell>
          <cell r="B260" t="str">
            <v>SIFILIS CONGENITA</v>
          </cell>
          <cell r="C260" t="str">
            <v>013</v>
          </cell>
        </row>
        <row r="261">
          <cell r="A261" t="str">
            <v>A501</v>
          </cell>
          <cell r="B261" t="str">
            <v>SIFILIS CONGENITA PRECOZ, LATENTE</v>
          </cell>
          <cell r="C261" t="str">
            <v>013</v>
          </cell>
        </row>
        <row r="262">
          <cell r="A262" t="str">
            <v>A502</v>
          </cell>
          <cell r="B262" t="str">
            <v>SIFILIS CONGENITA PRECOZ, SIN OTRA ESPECIFICACION</v>
          </cell>
          <cell r="C262" t="str">
            <v>013</v>
          </cell>
        </row>
        <row r="263">
          <cell r="A263" t="str">
            <v>A503</v>
          </cell>
          <cell r="B263" t="str">
            <v>OCULOPATIA SIFILITICA CONGENITA TARDIA</v>
          </cell>
          <cell r="C263" t="str">
            <v>013</v>
          </cell>
        </row>
        <row r="264">
          <cell r="A264" t="str">
            <v>A504</v>
          </cell>
          <cell r="B264" t="str">
            <v>NEUROSIFILIS CONGENITA TARDIA (NEUROSIFILIS JUVENIL)</v>
          </cell>
          <cell r="C264" t="str">
            <v>013</v>
          </cell>
        </row>
        <row r="265">
          <cell r="A265" t="str">
            <v>A505</v>
          </cell>
          <cell r="B265" t="str">
            <v>OTRAS FORMAS DE SIFILIS CONGENITA TARDIA, SINTOMATICA</v>
          </cell>
          <cell r="C265" t="str">
            <v>013</v>
          </cell>
        </row>
        <row r="266">
          <cell r="A266" t="str">
            <v>A506</v>
          </cell>
          <cell r="B266" t="str">
            <v>SIFILIS CONGENITA TARDIA, LATENTE</v>
          </cell>
          <cell r="C266" t="str">
            <v>013</v>
          </cell>
        </row>
        <row r="267">
          <cell r="A267" t="str">
            <v>A507</v>
          </cell>
          <cell r="B267" t="str">
            <v>SIFILIS CONGENITA TARDIA, SIN OTRA ESPECIFICACION</v>
          </cell>
          <cell r="C267" t="str">
            <v>013</v>
          </cell>
        </row>
        <row r="268">
          <cell r="A268" t="str">
            <v>A509</v>
          </cell>
          <cell r="B268" t="str">
            <v>SIFILIS CONGENITA, SIN OTRA ESPECIFICACION</v>
          </cell>
          <cell r="C268" t="str">
            <v>013</v>
          </cell>
        </row>
        <row r="269">
          <cell r="A269" t="str">
            <v>A51</v>
          </cell>
          <cell r="B269" t="str">
            <v>SIFILIS PRECOZ</v>
          </cell>
          <cell r="C269" t="str">
            <v>013</v>
          </cell>
        </row>
        <row r="270">
          <cell r="A270" t="str">
            <v>A510</v>
          </cell>
          <cell r="B270" t="str">
            <v>SIFILIS GENITAL PRIMARIA</v>
          </cell>
          <cell r="C270" t="str">
            <v>013</v>
          </cell>
        </row>
        <row r="271">
          <cell r="A271" t="str">
            <v>A511</v>
          </cell>
          <cell r="B271" t="str">
            <v>SIFILIOS PRIMARIA ANAL</v>
          </cell>
          <cell r="C271" t="str">
            <v>013</v>
          </cell>
        </row>
        <row r="272">
          <cell r="A272" t="str">
            <v>A512</v>
          </cell>
          <cell r="B272" t="str">
            <v>SIFILIS PRIMARIA EN OTROS SITIOS</v>
          </cell>
          <cell r="C272" t="str">
            <v>013</v>
          </cell>
        </row>
        <row r="273">
          <cell r="A273" t="str">
            <v>A513</v>
          </cell>
          <cell r="B273" t="str">
            <v>SIFILIS SECUNDARIA DE PIEL Y MEMBRANAS MUCOSAS</v>
          </cell>
          <cell r="C273" t="str">
            <v>013</v>
          </cell>
        </row>
        <row r="274">
          <cell r="A274" t="str">
            <v>A514</v>
          </cell>
          <cell r="B274" t="str">
            <v>OTRAS SIFILIS SECUNDARIAS</v>
          </cell>
          <cell r="C274" t="str">
            <v>013</v>
          </cell>
        </row>
        <row r="275">
          <cell r="A275" t="str">
            <v>A515</v>
          </cell>
          <cell r="B275" t="str">
            <v>SIFILIS PRECOZ, LATENTE</v>
          </cell>
          <cell r="C275" t="str">
            <v>013</v>
          </cell>
        </row>
        <row r="276">
          <cell r="A276" t="str">
            <v>A519</v>
          </cell>
          <cell r="B276" t="str">
            <v>SIFILIS PRECOZ, SIN OTRA ESPECIFICACION</v>
          </cell>
          <cell r="C276" t="str">
            <v>013</v>
          </cell>
        </row>
        <row r="277">
          <cell r="A277" t="str">
            <v>A52</v>
          </cell>
          <cell r="B277" t="str">
            <v>SIFILIS TARDIA</v>
          </cell>
          <cell r="C277" t="str">
            <v>013</v>
          </cell>
        </row>
        <row r="278">
          <cell r="A278" t="str">
            <v>A520</v>
          </cell>
          <cell r="B278" t="str">
            <v>SIFILIS CARDIOVASCULAR</v>
          </cell>
          <cell r="C278" t="str">
            <v>013</v>
          </cell>
        </row>
        <row r="279">
          <cell r="A279" t="str">
            <v>A521</v>
          </cell>
          <cell r="B279" t="str">
            <v>NEUROSIFILIS SINTOMATICA</v>
          </cell>
          <cell r="C279" t="str">
            <v>013</v>
          </cell>
        </row>
        <row r="280">
          <cell r="A280" t="str">
            <v>A522</v>
          </cell>
          <cell r="B280" t="str">
            <v>NEUROSIFILIS ASINTOMATICA</v>
          </cell>
          <cell r="C280" t="str">
            <v>013</v>
          </cell>
        </row>
        <row r="281">
          <cell r="A281" t="str">
            <v>A523</v>
          </cell>
          <cell r="B281" t="str">
            <v>NEUROSIFILIS NO ESPECIFICADA</v>
          </cell>
          <cell r="C281" t="str">
            <v>013</v>
          </cell>
        </row>
        <row r="282">
          <cell r="A282" t="str">
            <v>A527</v>
          </cell>
          <cell r="B282" t="str">
            <v>OTRAS SIFILIS TARDIAS SINTOMATICAS</v>
          </cell>
          <cell r="C282" t="str">
            <v>013</v>
          </cell>
        </row>
        <row r="283">
          <cell r="A283" t="str">
            <v>A528</v>
          </cell>
          <cell r="B283" t="str">
            <v>SIFILIS TARDIA, LATENTE</v>
          </cell>
          <cell r="C283" t="str">
            <v>013</v>
          </cell>
        </row>
        <row r="284">
          <cell r="A284" t="str">
            <v>A529</v>
          </cell>
          <cell r="B284" t="str">
            <v>SIFILIS TARDIA, NO ESPECIFICADA</v>
          </cell>
          <cell r="C284" t="str">
            <v>013</v>
          </cell>
        </row>
        <row r="285">
          <cell r="A285" t="str">
            <v>A53</v>
          </cell>
          <cell r="B285" t="str">
            <v>OTRAS SIFILIS Y LAS NO ESPECIFICADAS</v>
          </cell>
          <cell r="C285" t="str">
            <v>013</v>
          </cell>
        </row>
        <row r="286">
          <cell r="A286" t="str">
            <v>A530</v>
          </cell>
          <cell r="B286" t="str">
            <v>SIFILIS LATENTE, NO ESPECIFICADA COMO PRECOZ O TARDIA</v>
          </cell>
          <cell r="C286" t="str">
            <v>013</v>
          </cell>
        </row>
        <row r="287">
          <cell r="A287" t="str">
            <v>A539</v>
          </cell>
          <cell r="B287" t="str">
            <v>SIFILIS, NO ESPECIFICADA</v>
          </cell>
          <cell r="C287" t="str">
            <v>013</v>
          </cell>
        </row>
        <row r="288">
          <cell r="A288" t="str">
            <v>A54</v>
          </cell>
          <cell r="B288" t="str">
            <v>INFECCION GONOCOCICA</v>
          </cell>
          <cell r="C288" t="str">
            <v>013</v>
          </cell>
        </row>
        <row r="289">
          <cell r="A289" t="str">
            <v>A540</v>
          </cell>
          <cell r="B289" t="str">
            <v>INF.GONOCOC. DE TRACTO GENITOUR.INF.SIN ABS.PERIURET.O GLAND.ACCESORIA</v>
          </cell>
          <cell r="C289" t="str">
            <v>013</v>
          </cell>
        </row>
        <row r="290">
          <cell r="A290" t="str">
            <v>A541</v>
          </cell>
          <cell r="B290" t="str">
            <v>INF.GONOC.DEL TRACT.GENITOURIN.INF.CON ABSC.PREIUR.Y DE GLAND.ACCESORI</v>
          </cell>
          <cell r="C290" t="str">
            <v>013</v>
          </cell>
        </row>
        <row r="291">
          <cell r="A291" t="str">
            <v>A542</v>
          </cell>
          <cell r="B291" t="str">
            <v>PELVIPERON.GONOC.Y OTRAS INFECCIONES GONOCOCICAS GENITOURINARIAS</v>
          </cell>
          <cell r="C291" t="str">
            <v>013</v>
          </cell>
        </row>
        <row r="292">
          <cell r="A292" t="str">
            <v>A543</v>
          </cell>
          <cell r="B292" t="str">
            <v>INFECCION GONOCOCICA DEL OJO</v>
          </cell>
          <cell r="C292" t="str">
            <v>013</v>
          </cell>
        </row>
        <row r="293">
          <cell r="A293" t="str">
            <v>A544</v>
          </cell>
          <cell r="B293" t="str">
            <v>INFECCION GONOCOCICA DEL SISTEMA OSTEOMUSCULAR</v>
          </cell>
          <cell r="C293" t="str">
            <v>013</v>
          </cell>
        </row>
        <row r="294">
          <cell r="A294" t="str">
            <v>A545</v>
          </cell>
          <cell r="B294" t="str">
            <v>FARINGITIS GONOCOCICA</v>
          </cell>
          <cell r="C294" t="str">
            <v>013</v>
          </cell>
        </row>
        <row r="295">
          <cell r="A295" t="str">
            <v>A546</v>
          </cell>
          <cell r="B295" t="str">
            <v>INFECCION GONOCOCICA DEL ANO Y DEL RECTO</v>
          </cell>
          <cell r="C295" t="str">
            <v>013</v>
          </cell>
        </row>
        <row r="296">
          <cell r="A296" t="str">
            <v>A548</v>
          </cell>
          <cell r="B296" t="str">
            <v>OTRAS INFECCIONES GONOCOCICAS</v>
          </cell>
          <cell r="C296" t="str">
            <v>013</v>
          </cell>
        </row>
        <row r="297">
          <cell r="A297" t="str">
            <v>A549</v>
          </cell>
          <cell r="B297" t="str">
            <v>INFECCION GONOCOCICA, NO ESPECIFICADA</v>
          </cell>
          <cell r="C297" t="str">
            <v>013</v>
          </cell>
        </row>
        <row r="298">
          <cell r="A298" t="str">
            <v>A55</v>
          </cell>
          <cell r="B298" t="str">
            <v>LINFOGRANULOMA (VENEREO) POR CLAMIDIAS</v>
          </cell>
          <cell r="C298" t="str">
            <v>013</v>
          </cell>
        </row>
        <row r="299">
          <cell r="A299" t="str">
            <v>A56</v>
          </cell>
          <cell r="B299" t="str">
            <v>OTRAS ENFERMEDADES DE TRANSMISION SEXUAL DEBIDAS A CLAMIDIAS</v>
          </cell>
          <cell r="C299" t="str">
            <v>013</v>
          </cell>
        </row>
        <row r="300">
          <cell r="A300" t="str">
            <v>A560</v>
          </cell>
          <cell r="B300" t="str">
            <v>INFECCION DE TRACTO GENITOURINARIO INFERIOR DEBIDA A CLAMIDIAS</v>
          </cell>
          <cell r="C300" t="str">
            <v>013</v>
          </cell>
        </row>
        <row r="301">
          <cell r="A301" t="str">
            <v>A561</v>
          </cell>
          <cell r="B301" t="str">
            <v>INFECC.DE PELVIPERITONEO Y OTROS ORGANOS GENITOUR.DEBID.A CLAMIDIAS</v>
          </cell>
          <cell r="C301" t="str">
            <v>013</v>
          </cell>
        </row>
        <row r="302">
          <cell r="A302" t="str">
            <v>A562</v>
          </cell>
          <cell r="B302" t="str">
            <v>INFECC.DE TRACTO GENITOURIN.DEBIDAS A CLAM.SIN OTRA ESPECIFICACION</v>
          </cell>
          <cell r="C302" t="str">
            <v>013</v>
          </cell>
        </row>
        <row r="303">
          <cell r="A303" t="str">
            <v>A563</v>
          </cell>
          <cell r="B303" t="str">
            <v>INFECCION DEL ANO Y DEL RECTO DEBIDA A CLAMIDIAS</v>
          </cell>
          <cell r="C303" t="str">
            <v>013</v>
          </cell>
        </row>
        <row r="304">
          <cell r="A304" t="str">
            <v>A564</v>
          </cell>
          <cell r="B304" t="str">
            <v>INFECCION DE FARINGE DEBIDA A CLAMIDIAS</v>
          </cell>
          <cell r="C304" t="str">
            <v>013</v>
          </cell>
        </row>
        <row r="305">
          <cell r="A305" t="str">
            <v>A568</v>
          </cell>
          <cell r="B305" t="str">
            <v>INFECCION DE TRNASMIS.SEXUAL DE OTROS SITIOS DEBIDA A CLAMIDIAS</v>
          </cell>
          <cell r="C305" t="str">
            <v>013</v>
          </cell>
        </row>
        <row r="306">
          <cell r="A306" t="str">
            <v>A57</v>
          </cell>
          <cell r="B306" t="str">
            <v>CHANCRO BLANDO</v>
          </cell>
          <cell r="C306" t="str">
            <v>013</v>
          </cell>
        </row>
        <row r="307">
          <cell r="A307" t="str">
            <v>A58</v>
          </cell>
          <cell r="B307" t="str">
            <v>GRANULOMA INGUINAL</v>
          </cell>
          <cell r="C307" t="str">
            <v>013</v>
          </cell>
        </row>
        <row r="308">
          <cell r="A308" t="str">
            <v>A59</v>
          </cell>
          <cell r="B308" t="str">
            <v>TRICOMONIASIS</v>
          </cell>
          <cell r="C308" t="str">
            <v>013</v>
          </cell>
        </row>
        <row r="309">
          <cell r="A309" t="str">
            <v>A590</v>
          </cell>
          <cell r="B309" t="str">
            <v>TRICOMONIASIS UROGENITAL</v>
          </cell>
          <cell r="C309" t="str">
            <v>013</v>
          </cell>
        </row>
        <row r="310">
          <cell r="A310" t="str">
            <v>A598</v>
          </cell>
          <cell r="B310" t="str">
            <v>TRICOMONIASIS DE OTROS SITIOS</v>
          </cell>
          <cell r="C310" t="str">
            <v>013</v>
          </cell>
        </row>
        <row r="311">
          <cell r="A311" t="str">
            <v>A599</v>
          </cell>
          <cell r="B311" t="str">
            <v>TRICOMONIASIS, NO ESPECIFICADA</v>
          </cell>
          <cell r="C311" t="str">
            <v>013</v>
          </cell>
        </row>
        <row r="312">
          <cell r="A312" t="str">
            <v>A60</v>
          </cell>
          <cell r="B312" t="str">
            <v>INFECCION ANOGENITAL DEBIDA A VIRUS DEL HERPES</v>
          </cell>
          <cell r="C312" t="str">
            <v>013</v>
          </cell>
        </row>
        <row r="313">
          <cell r="A313" t="str">
            <v>A600</v>
          </cell>
          <cell r="B313" t="str">
            <v>INFECCION DE GENITALES Y TRAYECTO UROGENITAL DEBIDA A VIRUS</v>
          </cell>
          <cell r="C313" t="str">
            <v>013</v>
          </cell>
        </row>
        <row r="314">
          <cell r="A314" t="str">
            <v>A601</v>
          </cell>
          <cell r="B314" t="str">
            <v>INFECCION DE LA PIEL PERIANAL Y RECTO POR VIRUS DEL HERPES SIMPLE</v>
          </cell>
          <cell r="C314" t="str">
            <v>013</v>
          </cell>
        </row>
        <row r="315">
          <cell r="A315" t="str">
            <v>A609</v>
          </cell>
          <cell r="B315" t="str">
            <v>INFECCION ANOGENITAL POR VIRUS DEL HERPES SIMPLE,SIN OTRA ESPECIFICAC.</v>
          </cell>
          <cell r="C315" t="str">
            <v>013</v>
          </cell>
        </row>
        <row r="316">
          <cell r="A316" t="str">
            <v>A63</v>
          </cell>
          <cell r="B316" t="str">
            <v>OTRAS ENF.DE TRNAMIS.PREDOMIN.SEXUAL,NO CLASIFICADA EN OTRA PARTE</v>
          </cell>
          <cell r="C316" t="str">
            <v>013</v>
          </cell>
        </row>
        <row r="317">
          <cell r="A317" t="str">
            <v>A630</v>
          </cell>
          <cell r="B317" t="str">
            <v>VERRUGAS (VENEREAS) ANOGENITALES</v>
          </cell>
          <cell r="C317" t="str">
            <v>013</v>
          </cell>
        </row>
        <row r="318">
          <cell r="A318" t="str">
            <v>A638</v>
          </cell>
          <cell r="B318" t="str">
            <v>OTRAS ENFERMED.DE TRANSMISION PREDOMINANTE SEXUAL, ESPECIFICADAS</v>
          </cell>
          <cell r="C318" t="str">
            <v>013</v>
          </cell>
        </row>
        <row r="319">
          <cell r="A319" t="str">
            <v>A64</v>
          </cell>
          <cell r="B319" t="str">
            <v>ENFERMEDADES DE TRANSMISION SEXUAL NO ESPECIFICADAS</v>
          </cell>
          <cell r="C319" t="str">
            <v>013</v>
          </cell>
        </row>
        <row r="320">
          <cell r="A320" t="str">
            <v>A65</v>
          </cell>
          <cell r="B320" t="str">
            <v>SIFILIS NO VENEREA</v>
          </cell>
          <cell r="C320" t="str">
            <v>025</v>
          </cell>
        </row>
        <row r="321">
          <cell r="A321" t="str">
            <v>A66</v>
          </cell>
          <cell r="B321" t="str">
            <v>FRAMBESIA</v>
          </cell>
          <cell r="C321" t="str">
            <v>025</v>
          </cell>
        </row>
        <row r="322">
          <cell r="A322" t="str">
            <v>A660</v>
          </cell>
          <cell r="B322" t="str">
            <v>LESIONES INICIALES DE FRAMBESIA</v>
          </cell>
          <cell r="C322" t="str">
            <v>025</v>
          </cell>
        </row>
        <row r="323">
          <cell r="A323" t="str">
            <v>A661</v>
          </cell>
          <cell r="B323" t="str">
            <v>LESIONES PAPILOMATOSAS MULTIPLES Y FRAMBESIA CON PASO DE CANGREJO</v>
          </cell>
          <cell r="C323" t="str">
            <v>025</v>
          </cell>
        </row>
        <row r="324">
          <cell r="A324" t="str">
            <v>A662</v>
          </cell>
          <cell r="B324" t="str">
            <v>OTRAS LESIONES PRECOCES DE LA PIEL EN LA FRAMBESIA</v>
          </cell>
          <cell r="C324" t="str">
            <v>025</v>
          </cell>
        </row>
        <row r="325">
          <cell r="A325" t="str">
            <v>A663</v>
          </cell>
          <cell r="B325" t="str">
            <v>HIPERQUERATOSIS DE FRAMBESIA</v>
          </cell>
          <cell r="C325" t="str">
            <v>025</v>
          </cell>
        </row>
        <row r="326">
          <cell r="A326" t="str">
            <v>A664</v>
          </cell>
          <cell r="B326" t="str">
            <v>GOMA Y ULCERAS DE FRAMBESIA</v>
          </cell>
          <cell r="C326" t="str">
            <v>025</v>
          </cell>
        </row>
        <row r="327">
          <cell r="A327" t="str">
            <v>A665</v>
          </cell>
          <cell r="B327" t="str">
            <v>GANGOSA</v>
          </cell>
          <cell r="C327" t="str">
            <v>025</v>
          </cell>
        </row>
        <row r="328">
          <cell r="A328" t="str">
            <v>A666</v>
          </cell>
          <cell r="B328" t="str">
            <v>LESIONES FRAMBESICAS DE LOS HUESOS Y DE LAS ARTICULACIONES</v>
          </cell>
          <cell r="C328" t="str">
            <v>025</v>
          </cell>
        </row>
        <row r="329">
          <cell r="A329" t="str">
            <v>A667</v>
          </cell>
          <cell r="B329" t="str">
            <v>OTRAS MANIFESTACIONES DE FRAMBESIA</v>
          </cell>
          <cell r="C329" t="str">
            <v>025</v>
          </cell>
        </row>
        <row r="330">
          <cell r="A330" t="str">
            <v>A668</v>
          </cell>
          <cell r="B330" t="str">
            <v>FRAMBESIA LATENTE</v>
          </cell>
          <cell r="C330" t="str">
            <v>025</v>
          </cell>
        </row>
        <row r="331">
          <cell r="A331" t="str">
            <v>A669</v>
          </cell>
          <cell r="B331" t="str">
            <v>FRAMBESIA, NO ESPECIFICADA</v>
          </cell>
          <cell r="C331" t="str">
            <v>025</v>
          </cell>
        </row>
        <row r="332">
          <cell r="A332" t="str">
            <v>A67</v>
          </cell>
          <cell r="B332" t="str">
            <v>PINTA (CARATE)</v>
          </cell>
          <cell r="C332" t="str">
            <v>025</v>
          </cell>
        </row>
        <row r="333">
          <cell r="A333" t="str">
            <v>A670</v>
          </cell>
          <cell r="B333" t="str">
            <v>LESIONES PRIMARIAS DE LA PINTA</v>
          </cell>
          <cell r="C333" t="str">
            <v>025</v>
          </cell>
        </row>
        <row r="334">
          <cell r="A334" t="str">
            <v>A671</v>
          </cell>
          <cell r="B334" t="str">
            <v>LESIONES INTERMEDIAS DE LA PINTA</v>
          </cell>
          <cell r="C334" t="str">
            <v>025</v>
          </cell>
        </row>
        <row r="335">
          <cell r="A335" t="str">
            <v>A672</v>
          </cell>
          <cell r="B335" t="str">
            <v>LESIONES TARDIAS DE LA PINTA</v>
          </cell>
          <cell r="C335" t="str">
            <v>025</v>
          </cell>
        </row>
        <row r="336">
          <cell r="A336" t="str">
            <v>A673</v>
          </cell>
          <cell r="B336" t="str">
            <v>LESIONES MIXTAS DE LA PINTA</v>
          </cell>
          <cell r="C336" t="str">
            <v>025</v>
          </cell>
        </row>
        <row r="337">
          <cell r="A337" t="str">
            <v>A679</v>
          </cell>
          <cell r="B337" t="str">
            <v>PINTA, NO ESPECIFICADA</v>
          </cell>
          <cell r="C337" t="str">
            <v>025</v>
          </cell>
        </row>
        <row r="338">
          <cell r="A338" t="str">
            <v>A68</v>
          </cell>
          <cell r="B338" t="str">
            <v>FIEBRES RECURRENTES</v>
          </cell>
          <cell r="C338" t="str">
            <v>025</v>
          </cell>
        </row>
        <row r="339">
          <cell r="A339" t="str">
            <v>A680</v>
          </cell>
          <cell r="B339" t="str">
            <v>FIEBRE RECURRENTE TRANSMITIDA POR PIOJOS</v>
          </cell>
          <cell r="C339" t="str">
            <v>025</v>
          </cell>
        </row>
        <row r="340">
          <cell r="A340" t="str">
            <v>A681</v>
          </cell>
          <cell r="B340" t="str">
            <v>FIEBRE RECURRENTE TRANSMITIDA POR GARRAPATAS</v>
          </cell>
          <cell r="C340" t="str">
            <v>025</v>
          </cell>
        </row>
        <row r="341">
          <cell r="A341" t="str">
            <v>A689</v>
          </cell>
          <cell r="B341" t="str">
            <v>FIEBRE RECURRENTE, NO ESPECIFICADA</v>
          </cell>
          <cell r="C341" t="str">
            <v>025</v>
          </cell>
        </row>
        <row r="342">
          <cell r="A342" t="str">
            <v>A69</v>
          </cell>
          <cell r="B342" t="str">
            <v>OTRAS INFECCIONES CAUSADAS POR ESPIROQUETAS</v>
          </cell>
          <cell r="C342" t="str">
            <v>025</v>
          </cell>
        </row>
        <row r="343">
          <cell r="A343" t="str">
            <v>A690</v>
          </cell>
          <cell r="B343" t="str">
            <v>ESTOMATITIS ULCERATIVA NECROTIZANTE</v>
          </cell>
          <cell r="C343" t="str">
            <v>025</v>
          </cell>
        </row>
        <row r="344">
          <cell r="A344" t="str">
            <v>A691</v>
          </cell>
          <cell r="B344" t="str">
            <v>OTRAS INFECCIONES DE VINCENT</v>
          </cell>
          <cell r="C344" t="str">
            <v>025</v>
          </cell>
        </row>
        <row r="345">
          <cell r="A345" t="str">
            <v>A692</v>
          </cell>
          <cell r="B345" t="str">
            <v>ENFERMEDAD DE LYME</v>
          </cell>
          <cell r="C345" t="str">
            <v>025</v>
          </cell>
        </row>
        <row r="346">
          <cell r="A346" t="str">
            <v>A698</v>
          </cell>
          <cell r="B346" t="str">
            <v>OTRAS INFECCIONES ESPECIFICADAS POR ESPIROQUETAS</v>
          </cell>
          <cell r="C346" t="str">
            <v>025</v>
          </cell>
        </row>
        <row r="347">
          <cell r="A347" t="str">
            <v>A699</v>
          </cell>
          <cell r="B347" t="str">
            <v>INFECCION POR ESPIROQUETA, NO ESPECIFICADAS</v>
          </cell>
          <cell r="C347" t="str">
            <v>025</v>
          </cell>
        </row>
        <row r="348">
          <cell r="A348" t="str">
            <v>A70</v>
          </cell>
          <cell r="B348" t="str">
            <v>INFECCION DEBIDA A CHLAMYDIA PSITTACI</v>
          </cell>
          <cell r="C348" t="str">
            <v>025</v>
          </cell>
        </row>
        <row r="349">
          <cell r="A349" t="str">
            <v>A71</v>
          </cell>
          <cell r="B349" t="str">
            <v>TRACOMA</v>
          </cell>
          <cell r="C349" t="str">
            <v>025</v>
          </cell>
        </row>
        <row r="350">
          <cell r="A350" t="str">
            <v>A710</v>
          </cell>
          <cell r="B350" t="str">
            <v>ESTADO INICIAL DE TRACOMA</v>
          </cell>
          <cell r="C350" t="str">
            <v>025</v>
          </cell>
        </row>
        <row r="351">
          <cell r="A351" t="str">
            <v>A711</v>
          </cell>
          <cell r="B351" t="str">
            <v>ESTADO ACTIVO DE TRACOMA</v>
          </cell>
          <cell r="C351" t="str">
            <v>025</v>
          </cell>
        </row>
        <row r="352">
          <cell r="A352" t="str">
            <v>A719</v>
          </cell>
          <cell r="B352" t="str">
            <v>TRACOMA, NO ESPECIFICADO</v>
          </cell>
          <cell r="C352" t="str">
            <v>025</v>
          </cell>
        </row>
        <row r="353">
          <cell r="A353" t="str">
            <v>A74</v>
          </cell>
          <cell r="B353" t="str">
            <v>OTRAS ENFERMEDADES CAUSADAS POR CLAMIDIAS</v>
          </cell>
          <cell r="C353" t="str">
            <v>025</v>
          </cell>
        </row>
        <row r="354">
          <cell r="A354" t="str">
            <v>A740</v>
          </cell>
          <cell r="B354" t="str">
            <v>CONJUNTIVITIS POR CLAMIDIAS</v>
          </cell>
          <cell r="C354" t="str">
            <v>025</v>
          </cell>
        </row>
        <row r="355">
          <cell r="A355" t="str">
            <v>A748</v>
          </cell>
          <cell r="B355" t="str">
            <v>OTRAS ENFERMEDADES POR CLAMIDIAS</v>
          </cell>
          <cell r="C355" t="str">
            <v>025</v>
          </cell>
        </row>
        <row r="356">
          <cell r="A356" t="str">
            <v>A749</v>
          </cell>
          <cell r="B356" t="str">
            <v>INFECCION POR CLAMIDIAS, NO ESPECIFICADA</v>
          </cell>
          <cell r="C356" t="str">
            <v>025</v>
          </cell>
        </row>
        <row r="357">
          <cell r="A357" t="str">
            <v>A75</v>
          </cell>
          <cell r="B357" t="str">
            <v>TIFUS</v>
          </cell>
          <cell r="C357" t="str">
            <v>025</v>
          </cell>
        </row>
        <row r="358">
          <cell r="A358" t="str">
            <v>A750</v>
          </cell>
          <cell r="B358" t="str">
            <v>TIFUS EPIDEMICO DEB.A RICKETTSIA PROWAZEKII TRANSMITIDO POR PIOJOS</v>
          </cell>
          <cell r="C358" t="str">
            <v>025</v>
          </cell>
        </row>
        <row r="359">
          <cell r="A359" t="str">
            <v>A751</v>
          </cell>
          <cell r="B359" t="str">
            <v>TIFUS RECRUDESCENTE (ENFERMEDAD DE BRILL)</v>
          </cell>
          <cell r="C359" t="str">
            <v>025</v>
          </cell>
        </row>
        <row r="360">
          <cell r="A360" t="str">
            <v>A752</v>
          </cell>
          <cell r="B360" t="str">
            <v>TIFUS DEBIDO A RICKETTSIA TYPHI</v>
          </cell>
          <cell r="C360" t="str">
            <v>025</v>
          </cell>
        </row>
        <row r="361">
          <cell r="A361" t="str">
            <v>A753</v>
          </cell>
          <cell r="B361" t="str">
            <v>TIFUS DEBIDO A RICKETTSIA TSUTSUGAMUSHI</v>
          </cell>
          <cell r="C361" t="str">
            <v>025</v>
          </cell>
        </row>
        <row r="362">
          <cell r="A362" t="str">
            <v>A759</v>
          </cell>
          <cell r="B362" t="str">
            <v>TIFUS, NO ESPECIFICADO</v>
          </cell>
          <cell r="C362" t="str">
            <v>025</v>
          </cell>
        </row>
        <row r="363">
          <cell r="A363" t="str">
            <v>A77</v>
          </cell>
          <cell r="B363" t="str">
            <v>FIEBRE MACULOSA (RICKETTSIOSIS TRANSMITIDA POR GARRAPATAS)</v>
          </cell>
          <cell r="C363" t="str">
            <v>025</v>
          </cell>
        </row>
        <row r="364">
          <cell r="A364" t="str">
            <v>A770</v>
          </cell>
          <cell r="B364" t="str">
            <v>FIEBRE MACULOSA DEBIDA A RICKETTSIA RICKETTSII</v>
          </cell>
          <cell r="C364" t="str">
            <v>025</v>
          </cell>
        </row>
        <row r="365">
          <cell r="A365" t="str">
            <v>A771</v>
          </cell>
          <cell r="B365" t="str">
            <v>FIEBRE  MACULOSA DEBIDA A RICKETTSIA CONORII</v>
          </cell>
          <cell r="C365" t="str">
            <v>025</v>
          </cell>
        </row>
        <row r="366">
          <cell r="A366" t="str">
            <v>A772</v>
          </cell>
          <cell r="B366" t="str">
            <v>FIEBRE MACULOSA DEBIDA A RICKETTSIA SIBERICA</v>
          </cell>
          <cell r="C366" t="str">
            <v>025</v>
          </cell>
        </row>
        <row r="367">
          <cell r="A367" t="str">
            <v>A773</v>
          </cell>
          <cell r="B367" t="str">
            <v>FIEBRE MACULOSA DEBIDA A RICKETTSIA AUSTRALIS</v>
          </cell>
          <cell r="C367" t="str">
            <v>025</v>
          </cell>
        </row>
        <row r="368">
          <cell r="A368" t="str">
            <v>A778</v>
          </cell>
          <cell r="B368" t="str">
            <v>OTRAS FIEBRES MACULOSAS</v>
          </cell>
          <cell r="C368" t="str">
            <v>025</v>
          </cell>
        </row>
        <row r="369">
          <cell r="A369" t="str">
            <v>A779</v>
          </cell>
          <cell r="B369" t="str">
            <v>FIEBRE MACULOSA, NO ESPECIFICADA</v>
          </cell>
          <cell r="C369" t="str">
            <v>025</v>
          </cell>
        </row>
        <row r="370">
          <cell r="A370" t="str">
            <v>A78</v>
          </cell>
          <cell r="B370" t="str">
            <v>FIEBRE Q</v>
          </cell>
          <cell r="C370" t="str">
            <v>025</v>
          </cell>
        </row>
        <row r="371">
          <cell r="A371" t="str">
            <v>A79</v>
          </cell>
          <cell r="B371" t="str">
            <v>OTRAS RICKETTSIOSIS</v>
          </cell>
          <cell r="C371" t="str">
            <v>025</v>
          </cell>
        </row>
        <row r="372">
          <cell r="A372" t="str">
            <v>A790</v>
          </cell>
          <cell r="B372" t="str">
            <v>FIEBRE DE LAS TRINCHERAS</v>
          </cell>
          <cell r="C372" t="str">
            <v>025</v>
          </cell>
        </row>
        <row r="373">
          <cell r="A373" t="str">
            <v>A791</v>
          </cell>
          <cell r="B373" t="str">
            <v>RICKETTSIOSIS PUSTULOSA DEBIDA A RICKETTSIA AKARI</v>
          </cell>
          <cell r="C373" t="str">
            <v>025</v>
          </cell>
        </row>
        <row r="374">
          <cell r="A374" t="str">
            <v>A798</v>
          </cell>
          <cell r="B374" t="str">
            <v>OTRAS RICKETTSIOSIS ESPECIFICADAS</v>
          </cell>
          <cell r="C374" t="str">
            <v>025</v>
          </cell>
        </row>
        <row r="375">
          <cell r="A375" t="str">
            <v>A799</v>
          </cell>
          <cell r="B375" t="str">
            <v>RICKETTSIOSIS, NO ESPECIFICADA</v>
          </cell>
          <cell r="C375" t="str">
            <v>025</v>
          </cell>
        </row>
        <row r="376">
          <cell r="A376" t="str">
            <v>A80</v>
          </cell>
          <cell r="B376" t="str">
            <v>POLIOMIELITIS AGUDA</v>
          </cell>
          <cell r="C376" t="str">
            <v>014</v>
          </cell>
        </row>
        <row r="377">
          <cell r="A377" t="str">
            <v>A800</v>
          </cell>
          <cell r="B377" t="str">
            <v>POLIOMIELITIS AGUDA PARALITICA, ASOCIADA A VACUNA</v>
          </cell>
          <cell r="C377" t="str">
            <v>014</v>
          </cell>
        </row>
        <row r="378">
          <cell r="A378" t="str">
            <v>A801</v>
          </cell>
          <cell r="B378" t="str">
            <v>POLIOMIELITIS AGUDA PARALITICA DEBIDA A VIRUS SALVAJE IMPORTADO</v>
          </cell>
          <cell r="C378" t="str">
            <v>014</v>
          </cell>
        </row>
        <row r="379">
          <cell r="A379" t="str">
            <v>A802</v>
          </cell>
          <cell r="B379" t="str">
            <v>POLIOMIELITIS AGUDA PARALITICA DEBIDA A VIRUS SALVAJE AUTOCTONO</v>
          </cell>
          <cell r="C379" t="str">
            <v>014</v>
          </cell>
        </row>
        <row r="380">
          <cell r="A380" t="str">
            <v>A803</v>
          </cell>
          <cell r="B380" t="str">
            <v>OTRAS POLIOMIELITIS AGUDAS PARALITICAS, Y LAS NO ESPECIFICADAS</v>
          </cell>
          <cell r="C380" t="str">
            <v>014</v>
          </cell>
        </row>
        <row r="381">
          <cell r="A381" t="str">
            <v>A804</v>
          </cell>
          <cell r="B381" t="str">
            <v>POLIOMIELITIS AGUDA NO PARALITICA</v>
          </cell>
          <cell r="C381" t="str">
            <v>014</v>
          </cell>
        </row>
        <row r="382">
          <cell r="A382" t="str">
            <v>A809</v>
          </cell>
          <cell r="B382" t="str">
            <v>POLIOMIELITIS AGUDA, SIN OTRA ESPECIFICACION</v>
          </cell>
          <cell r="C382" t="str">
            <v>014</v>
          </cell>
        </row>
        <row r="383">
          <cell r="A383" t="str">
            <v>A81</v>
          </cell>
          <cell r="B383" t="str">
            <v>INFECCIONES DEL SISTEMA NERVIOSO CENTRAL POR VIRUS LENTO</v>
          </cell>
          <cell r="C383" t="str">
            <v>025</v>
          </cell>
        </row>
        <row r="384">
          <cell r="A384" t="str">
            <v>A810</v>
          </cell>
          <cell r="B384" t="str">
            <v>ENFERMEDAD DE CREUTZFELDT-JAKOB</v>
          </cell>
          <cell r="C384" t="str">
            <v>025</v>
          </cell>
        </row>
        <row r="385">
          <cell r="A385" t="str">
            <v>A811</v>
          </cell>
          <cell r="B385" t="str">
            <v>PANENCEFALITIS ESCLEROSANTE SUBAGUDA</v>
          </cell>
          <cell r="C385" t="str">
            <v>025</v>
          </cell>
        </row>
        <row r="386">
          <cell r="A386" t="str">
            <v>A812</v>
          </cell>
          <cell r="B386" t="str">
            <v>LEUCOENCEFALOPATIA MULTIFOCAL PROGRESIVA</v>
          </cell>
          <cell r="C386" t="str">
            <v>025</v>
          </cell>
        </row>
        <row r="387">
          <cell r="A387" t="str">
            <v>A818</v>
          </cell>
          <cell r="B387" t="str">
            <v>OTRAS INFECCIONES DEL SISTEMA NERVIOSO CENTRAL POR VIRUS LENTO</v>
          </cell>
          <cell r="C387" t="str">
            <v>025</v>
          </cell>
        </row>
        <row r="388">
          <cell r="A388" t="str">
            <v>A819</v>
          </cell>
          <cell r="B388" t="str">
            <v>INFECCIONES DEL SISTEMA NERV CENTRAL POR VIRUS LENTO, SIN OTRA ESPECIF</v>
          </cell>
          <cell r="C388" t="str">
            <v>025</v>
          </cell>
        </row>
        <row r="389">
          <cell r="A389" t="str">
            <v>A82</v>
          </cell>
          <cell r="B389" t="str">
            <v>RABIA</v>
          </cell>
          <cell r="C389" t="str">
            <v>015</v>
          </cell>
        </row>
        <row r="390">
          <cell r="A390" t="str">
            <v>A820</v>
          </cell>
          <cell r="B390" t="str">
            <v>RABIA SELVATICA</v>
          </cell>
          <cell r="C390" t="str">
            <v>015</v>
          </cell>
        </row>
        <row r="391">
          <cell r="A391" t="str">
            <v>A821</v>
          </cell>
          <cell r="B391" t="str">
            <v>RABIA URBANA</v>
          </cell>
          <cell r="C391" t="str">
            <v>015</v>
          </cell>
        </row>
        <row r="392">
          <cell r="A392" t="str">
            <v>A829</v>
          </cell>
          <cell r="B392" t="str">
            <v>RABIA, SIN OTRA ESPECIFICACION</v>
          </cell>
          <cell r="C392" t="str">
            <v>015</v>
          </cell>
        </row>
        <row r="393">
          <cell r="A393" t="str">
            <v>A83</v>
          </cell>
          <cell r="B393" t="str">
            <v>ENCEFALITIS VIRAL TRANSMITIDA POR MOSQUITOS</v>
          </cell>
          <cell r="C393" t="str">
            <v>025</v>
          </cell>
        </row>
        <row r="394">
          <cell r="A394" t="str">
            <v>A830</v>
          </cell>
          <cell r="B394" t="str">
            <v>ENCEFALITIS JAPONESA</v>
          </cell>
          <cell r="C394" t="str">
            <v>025</v>
          </cell>
        </row>
        <row r="395">
          <cell r="A395" t="str">
            <v>A831</v>
          </cell>
          <cell r="B395" t="str">
            <v>ENCEFALITIS EQUINA DEL OESTE</v>
          </cell>
          <cell r="C395" t="str">
            <v>025</v>
          </cell>
        </row>
        <row r="396">
          <cell r="A396" t="str">
            <v>A832</v>
          </cell>
          <cell r="B396" t="str">
            <v>ENCEFALITIS EQUINA DEL ESTE</v>
          </cell>
          <cell r="C396" t="str">
            <v>025</v>
          </cell>
        </row>
        <row r="397">
          <cell r="A397" t="str">
            <v>A833</v>
          </cell>
          <cell r="B397" t="str">
            <v>ENCEFALITIS DE SAN LUIS</v>
          </cell>
          <cell r="C397" t="str">
            <v>025</v>
          </cell>
        </row>
        <row r="398">
          <cell r="A398" t="str">
            <v>A834</v>
          </cell>
          <cell r="B398" t="str">
            <v>ENCEFALITIS AUSTRALIANA</v>
          </cell>
          <cell r="C398" t="str">
            <v>025</v>
          </cell>
        </row>
        <row r="399">
          <cell r="A399" t="str">
            <v>A835</v>
          </cell>
          <cell r="B399" t="str">
            <v>ENCEFALITIS DE CALIFORNIA</v>
          </cell>
          <cell r="C399" t="str">
            <v>025</v>
          </cell>
        </row>
        <row r="400">
          <cell r="A400" t="str">
            <v>A836</v>
          </cell>
          <cell r="B400" t="str">
            <v>ENFERMEDAD POR VIRUS ROCIO</v>
          </cell>
          <cell r="C400" t="str">
            <v>025</v>
          </cell>
        </row>
        <row r="401">
          <cell r="A401" t="str">
            <v>A838</v>
          </cell>
          <cell r="B401" t="str">
            <v>OTRAS ENCEFALITIS VIRALES TRANSMITIDAS POR MOSQUITOS</v>
          </cell>
          <cell r="C401" t="str">
            <v>025</v>
          </cell>
        </row>
        <row r="402">
          <cell r="A402" t="str">
            <v>A839</v>
          </cell>
          <cell r="B402" t="str">
            <v>ENCEF.VIRAL TRANSMITIDA POR MOSQUITOS, SIN OTRA ESPECIFICACION</v>
          </cell>
          <cell r="C402" t="str">
            <v>025</v>
          </cell>
        </row>
        <row r="403">
          <cell r="A403" t="str">
            <v>A84</v>
          </cell>
          <cell r="B403" t="str">
            <v>ENCEFALITIS VIRAL TRANSMITIDA POR GARRAPATA</v>
          </cell>
          <cell r="C403" t="str">
            <v>025</v>
          </cell>
        </row>
        <row r="404">
          <cell r="A404" t="str">
            <v>A840</v>
          </cell>
          <cell r="B404" t="str">
            <v>ENCEFALIT.LEJANO ORIENTE TRANS.POR GARRAPATA (ENCEF.PRIMAVEROIN.RUSA)</v>
          </cell>
          <cell r="C404" t="str">
            <v>025</v>
          </cell>
        </row>
        <row r="405">
          <cell r="A405" t="str">
            <v>A841</v>
          </cell>
          <cell r="B405" t="str">
            <v>ENCEFALITIS CENTROEUROPEA TRANSMITIDA POR GARRAPATAS</v>
          </cell>
          <cell r="C405" t="str">
            <v>025</v>
          </cell>
        </row>
        <row r="406">
          <cell r="A406" t="str">
            <v>A848</v>
          </cell>
          <cell r="B406" t="str">
            <v>OTRAS ENCEFALITIS VIRALES TRANSMITIDAS POR GARRAPATAS</v>
          </cell>
          <cell r="C406" t="str">
            <v>025</v>
          </cell>
        </row>
        <row r="407">
          <cell r="A407" t="str">
            <v>A849</v>
          </cell>
          <cell r="B407" t="str">
            <v>ENCEFALITIS VIRAL TRANSMITIDA POR GARRAPATAS, SIN OTRA ESPECIFICACION</v>
          </cell>
          <cell r="C407" t="str">
            <v>025</v>
          </cell>
        </row>
        <row r="408">
          <cell r="A408" t="str">
            <v>A85</v>
          </cell>
          <cell r="B408" t="str">
            <v>OTRAS ENCEFALITIS VIRALES, NO CLASIFICADAS EN OTRA PARTE</v>
          </cell>
          <cell r="C408" t="str">
            <v>025</v>
          </cell>
        </row>
        <row r="409">
          <cell r="A409" t="str">
            <v>A850</v>
          </cell>
          <cell r="B409" t="str">
            <v>ENCEFALITIS ENTEROVIRAL</v>
          </cell>
          <cell r="C409" t="str">
            <v>025</v>
          </cell>
        </row>
        <row r="410">
          <cell r="A410" t="str">
            <v>A851</v>
          </cell>
          <cell r="B410" t="str">
            <v>ENCEFALITIS POR ADENOVIRUS</v>
          </cell>
          <cell r="C410" t="str">
            <v>025</v>
          </cell>
        </row>
        <row r="411">
          <cell r="A411" t="str">
            <v>A852</v>
          </cell>
          <cell r="B411" t="str">
            <v>ENCEFALITIS VIRAL TRANSMITIDA POR ARTROPODOS, SIN OTRA ESPECIFICACION</v>
          </cell>
          <cell r="C411" t="str">
            <v>025</v>
          </cell>
        </row>
        <row r="412">
          <cell r="A412" t="str">
            <v>A858</v>
          </cell>
          <cell r="B412" t="str">
            <v>OTRAS ENCEFALITIS VIRALES ESPECIFICADAS</v>
          </cell>
          <cell r="C412" t="str">
            <v>025</v>
          </cell>
        </row>
        <row r="413">
          <cell r="A413" t="str">
            <v>A86</v>
          </cell>
          <cell r="B413" t="str">
            <v>ENCEFALITIS VIRAL, NO ESPECIFICADA</v>
          </cell>
          <cell r="C413" t="str">
            <v>025</v>
          </cell>
        </row>
        <row r="414">
          <cell r="A414" t="str">
            <v>A87</v>
          </cell>
          <cell r="B414" t="str">
            <v>MENIGITIS VIRAL</v>
          </cell>
          <cell r="C414" t="str">
            <v>025</v>
          </cell>
        </row>
        <row r="415">
          <cell r="A415" t="str">
            <v>A870</v>
          </cell>
          <cell r="B415" t="str">
            <v>MENINGITIS ENTEROVIRAL</v>
          </cell>
          <cell r="C415" t="str">
            <v>025</v>
          </cell>
        </row>
        <row r="416">
          <cell r="A416" t="str">
            <v>A871</v>
          </cell>
          <cell r="B416" t="str">
            <v>MENINGITIS DEBIDA A ADENOVIRUS</v>
          </cell>
          <cell r="C416" t="str">
            <v>025</v>
          </cell>
        </row>
        <row r="417">
          <cell r="A417" t="str">
            <v>A872</v>
          </cell>
          <cell r="B417" t="str">
            <v>CORIOMENINGITIS LINFOCITICA</v>
          </cell>
          <cell r="C417" t="str">
            <v>025</v>
          </cell>
        </row>
        <row r="418">
          <cell r="A418" t="str">
            <v>A878</v>
          </cell>
          <cell r="B418" t="str">
            <v>OTRAS MENIGITIS VIRALES</v>
          </cell>
          <cell r="C418" t="str">
            <v>025</v>
          </cell>
        </row>
        <row r="419">
          <cell r="A419" t="str">
            <v>A879</v>
          </cell>
          <cell r="B419" t="str">
            <v>MENINGITIS VIRAL, SIN OTRA ESPECIFICACION</v>
          </cell>
          <cell r="C419" t="str">
            <v>025</v>
          </cell>
        </row>
        <row r="420">
          <cell r="A420" t="str">
            <v>A88</v>
          </cell>
          <cell r="B420" t="str">
            <v>OTRAS INFECCIONES VIRALES DEL SISTEMA NERVIOSO</v>
          </cell>
          <cell r="C420" t="str">
            <v>025</v>
          </cell>
        </row>
        <row r="421">
          <cell r="A421" t="str">
            <v>A880</v>
          </cell>
          <cell r="B421" t="str">
            <v>FIEBRE EXANTEMATICA ENTEROVIRAL (EXANTEMA DE BOSTON)</v>
          </cell>
          <cell r="C421" t="str">
            <v>025</v>
          </cell>
        </row>
        <row r="422">
          <cell r="A422" t="str">
            <v>A881</v>
          </cell>
          <cell r="B422" t="str">
            <v>VERTIGO EPIDEMICO</v>
          </cell>
          <cell r="C422" t="str">
            <v>025</v>
          </cell>
        </row>
        <row r="423">
          <cell r="A423" t="str">
            <v>A888</v>
          </cell>
          <cell r="B423" t="str">
            <v>OTRAS INFECCIONES VIRALES ESPECIFICADAS DEL SISTEMA</v>
          </cell>
          <cell r="C423" t="str">
            <v>025</v>
          </cell>
        </row>
        <row r="424">
          <cell r="A424" t="str">
            <v>A89</v>
          </cell>
          <cell r="B424" t="str">
            <v>INFECCION VIRAL DEL SISTEMA NERVIOSO CENTRAL, NO ESPECIFICADA</v>
          </cell>
          <cell r="C424" t="str">
            <v>025</v>
          </cell>
        </row>
        <row r="425">
          <cell r="A425" t="str">
            <v>A90</v>
          </cell>
          <cell r="B425" t="str">
            <v>FIEBRE DEL DENGUE (DENGUE CLASICO)</v>
          </cell>
          <cell r="C425" t="str">
            <v>017</v>
          </cell>
        </row>
        <row r="426">
          <cell r="A426" t="str">
            <v>A91</v>
          </cell>
          <cell r="B426" t="str">
            <v>FIEBRE DEL DENGUE HEMORRAGICO</v>
          </cell>
          <cell r="C426" t="str">
            <v>017</v>
          </cell>
        </row>
        <row r="427">
          <cell r="A427" t="str">
            <v>A92</v>
          </cell>
          <cell r="B427" t="str">
            <v>OTRAS FIEBRES VIRALES TRANSMITIDAS POR MOSQUITOS</v>
          </cell>
          <cell r="C427" t="str">
            <v>014</v>
          </cell>
        </row>
        <row r="428">
          <cell r="A428" t="str">
            <v>A920</v>
          </cell>
          <cell r="B428" t="str">
            <v>ENFERMEDAD POR VIRUS CHIKUNGUNYA</v>
          </cell>
          <cell r="C428" t="str">
            <v>017</v>
          </cell>
        </row>
        <row r="429">
          <cell r="A429" t="str">
            <v>A921</v>
          </cell>
          <cell r="B429" t="str">
            <v>FIEBRE DE O,NYONG-NYONG</v>
          </cell>
          <cell r="C429" t="str">
            <v>017</v>
          </cell>
        </row>
        <row r="430">
          <cell r="A430" t="str">
            <v>A922</v>
          </cell>
          <cell r="B430" t="str">
            <v>FIEBRE EQUINA VENEZOLANA</v>
          </cell>
          <cell r="C430" t="str">
            <v>017</v>
          </cell>
        </row>
        <row r="431">
          <cell r="A431" t="str">
            <v>A923</v>
          </cell>
          <cell r="B431" t="str">
            <v>FIEBRE DEL OESTE DEL NILO</v>
          </cell>
          <cell r="C431" t="str">
            <v>017</v>
          </cell>
        </row>
        <row r="432">
          <cell r="A432" t="str">
            <v>A924</v>
          </cell>
          <cell r="B432" t="str">
            <v>FIEBRE DEL VALLE DEL RIFT</v>
          </cell>
          <cell r="C432" t="str">
            <v>017</v>
          </cell>
        </row>
        <row r="433">
          <cell r="A433" t="str">
            <v>A928</v>
          </cell>
          <cell r="B433" t="str">
            <v>OTRAS FIEBRES VIRALES ESPECIFICADAS TRANSMITIDAS POR MOSQUITOS</v>
          </cell>
          <cell r="C433" t="str">
            <v>017</v>
          </cell>
        </row>
        <row r="434">
          <cell r="A434" t="str">
            <v>A929</v>
          </cell>
          <cell r="B434" t="str">
            <v>FIEBRE VIRAL  TRANSMITIDA POR MOSQUITOS, SIN OTRA ESPECIFICACION</v>
          </cell>
          <cell r="C434" t="str">
            <v>017</v>
          </cell>
        </row>
        <row r="435">
          <cell r="A435" t="str">
            <v>A93</v>
          </cell>
          <cell r="B435" t="str">
            <v>OTRAS FIEBRES VIRALES TRANSMITIDAS POR ATROPODOS NO CLAS.EN O/PARTE</v>
          </cell>
          <cell r="C435" t="str">
            <v>017</v>
          </cell>
        </row>
        <row r="436">
          <cell r="A436" t="str">
            <v>A930</v>
          </cell>
          <cell r="B436" t="str">
            <v>ENFERMEDAD POR VIRUS DE OROPOUCHE</v>
          </cell>
          <cell r="C436" t="str">
            <v>017</v>
          </cell>
        </row>
        <row r="437">
          <cell r="A437" t="str">
            <v>A931</v>
          </cell>
          <cell r="B437" t="str">
            <v>FIEBRE TRANSMITIDA POR FLEBOTOMOS</v>
          </cell>
          <cell r="C437" t="str">
            <v>017</v>
          </cell>
        </row>
        <row r="438">
          <cell r="A438" t="str">
            <v>A932</v>
          </cell>
          <cell r="B438" t="str">
            <v>FIEBRE DE COLORADO, TRANSMITIDA POR GARRAPATA</v>
          </cell>
          <cell r="C438" t="str">
            <v>017</v>
          </cell>
        </row>
        <row r="439">
          <cell r="A439" t="str">
            <v>A938</v>
          </cell>
          <cell r="B439" t="str">
            <v>OTRAS FIEBRES VIRALES ESPECIFICADAS TRANSMITIDAS POR ARTROPODOS</v>
          </cell>
          <cell r="C439" t="str">
            <v>017</v>
          </cell>
        </row>
        <row r="440">
          <cell r="A440" t="str">
            <v>A94</v>
          </cell>
          <cell r="B440" t="str">
            <v>FIEBRE VIRAL TRANSMITIDA POR ARTROPODOS, NO ESPECIFICADA</v>
          </cell>
          <cell r="C440" t="str">
            <v>017</v>
          </cell>
        </row>
        <row r="441">
          <cell r="A441" t="str">
            <v>A95</v>
          </cell>
          <cell r="B441" t="str">
            <v>FIEBRE AMARILLA</v>
          </cell>
          <cell r="C441" t="str">
            <v>016</v>
          </cell>
        </row>
        <row r="442">
          <cell r="A442" t="str">
            <v>A950</v>
          </cell>
          <cell r="B442" t="str">
            <v>FIEBRE AMARILLA SELVATICA</v>
          </cell>
          <cell r="C442" t="str">
            <v>016</v>
          </cell>
        </row>
        <row r="443">
          <cell r="A443" t="str">
            <v>A951</v>
          </cell>
          <cell r="B443" t="str">
            <v>FIEBRE AMARILLA URBANA</v>
          </cell>
          <cell r="C443" t="str">
            <v>016</v>
          </cell>
        </row>
        <row r="444">
          <cell r="A444" t="str">
            <v>A959</v>
          </cell>
          <cell r="B444" t="str">
            <v>FIEBRE AMARILLA, NO ESPECIFICADA</v>
          </cell>
          <cell r="C444" t="str">
            <v>016</v>
          </cell>
        </row>
        <row r="445">
          <cell r="A445" t="str">
            <v>A96</v>
          </cell>
          <cell r="B445" t="str">
            <v>FIEBRE HEMORRAGICA POR ARENAVIRUS</v>
          </cell>
          <cell r="C445" t="str">
            <v>017</v>
          </cell>
        </row>
        <row r="446">
          <cell r="A446" t="str">
            <v>A960</v>
          </cell>
          <cell r="B446" t="str">
            <v>FIEBRE HEMORRAGICA DE JUNIN</v>
          </cell>
          <cell r="C446" t="str">
            <v>017</v>
          </cell>
        </row>
        <row r="447">
          <cell r="A447" t="str">
            <v>A961</v>
          </cell>
          <cell r="B447" t="str">
            <v>FIEBRE HEMORRAGICA DE MACHUPO</v>
          </cell>
          <cell r="C447" t="str">
            <v>017</v>
          </cell>
        </row>
        <row r="448">
          <cell r="A448" t="str">
            <v>A962</v>
          </cell>
          <cell r="B448" t="str">
            <v>FIEBRE DE LASSA</v>
          </cell>
          <cell r="C448" t="str">
            <v>017</v>
          </cell>
        </row>
        <row r="449">
          <cell r="A449" t="str">
            <v>A968</v>
          </cell>
          <cell r="B449" t="str">
            <v>OTRAS FIEBRES HEMORRAGICAS POR ARENAVIRUS</v>
          </cell>
          <cell r="C449" t="str">
            <v>017</v>
          </cell>
        </row>
        <row r="450">
          <cell r="A450" t="str">
            <v>A969</v>
          </cell>
          <cell r="B450" t="str">
            <v>FIEBRE HEMORRAGICA POR ARENAVIRUS, SIN OTRA ESPECIFICACION</v>
          </cell>
          <cell r="C450" t="str">
            <v>017</v>
          </cell>
        </row>
        <row r="451">
          <cell r="A451" t="str">
            <v>A98</v>
          </cell>
          <cell r="B451" t="str">
            <v>OTRAS FIEBRES VIRALES HEMORRAGICAS,NO CLASIFICADAS EN OTRA PARTE</v>
          </cell>
          <cell r="C451" t="str">
            <v>017</v>
          </cell>
        </row>
        <row r="452">
          <cell r="A452" t="str">
            <v>A980</v>
          </cell>
          <cell r="B452" t="str">
            <v>FIEBRE HEMORRAGICA DE CRIMEA-CONGO</v>
          </cell>
          <cell r="C452" t="str">
            <v>017</v>
          </cell>
        </row>
        <row r="453">
          <cell r="A453" t="str">
            <v>A981</v>
          </cell>
          <cell r="B453" t="str">
            <v>FIEBRE HEMORRAGICA DE OMSK</v>
          </cell>
          <cell r="C453" t="str">
            <v>017</v>
          </cell>
        </row>
        <row r="454">
          <cell r="A454" t="str">
            <v>A982</v>
          </cell>
          <cell r="B454" t="str">
            <v>ENFERMEDAD DE LA SELVA DE KYASANUR</v>
          </cell>
          <cell r="C454" t="str">
            <v>017</v>
          </cell>
        </row>
        <row r="455">
          <cell r="A455" t="str">
            <v>A983</v>
          </cell>
          <cell r="B455" t="str">
            <v>ENFERMEDAD POR EL VIRUS DE MARBURG</v>
          </cell>
          <cell r="C455" t="str">
            <v>017</v>
          </cell>
        </row>
        <row r="456">
          <cell r="A456" t="str">
            <v>A984</v>
          </cell>
          <cell r="B456" t="str">
            <v>ENFERMEDAD POR EL VIRUS DE EBOLA</v>
          </cell>
          <cell r="C456" t="str">
            <v>017</v>
          </cell>
        </row>
        <row r="457">
          <cell r="A457" t="str">
            <v>A985</v>
          </cell>
          <cell r="B457" t="str">
            <v>FIEBRES HEMORRAGICAS CON SINDROME RENAL</v>
          </cell>
          <cell r="C457" t="str">
            <v>017</v>
          </cell>
        </row>
        <row r="458">
          <cell r="A458" t="str">
            <v>A988</v>
          </cell>
          <cell r="B458" t="str">
            <v>OTRAS FIEBRES HEMORRAGICAS VIRALES ESPECIFICADAS</v>
          </cell>
          <cell r="C458" t="str">
            <v>017</v>
          </cell>
        </row>
        <row r="459">
          <cell r="A459" t="str">
            <v>A99</v>
          </cell>
          <cell r="B459" t="str">
            <v>FIEBRE VIRAL HEMORRAGICA, NO ESPECIFICADA</v>
          </cell>
          <cell r="C459" t="str">
            <v>017</v>
          </cell>
        </row>
        <row r="460">
          <cell r="A460" t="str">
            <v>AGUA</v>
          </cell>
          <cell r="B460" t="str">
            <v>VIGILANCIA DE LA CALIDAD DEL AGUA</v>
          </cell>
          <cell r="C460" t="str">
            <v>000</v>
          </cell>
        </row>
        <row r="461">
          <cell r="A461" t="str">
            <v>AIRE</v>
          </cell>
          <cell r="B461" t="str">
            <v>VIGILANCIA DE LA CALIDAD DEL AIRE</v>
          </cell>
          <cell r="C461" t="str">
            <v>000</v>
          </cell>
        </row>
        <row r="462">
          <cell r="A462" t="str">
            <v>B00</v>
          </cell>
          <cell r="B462" t="str">
            <v>INFECCIONES HERPETICAS (HERPES SIMPLE)</v>
          </cell>
          <cell r="C462" t="str">
            <v>025</v>
          </cell>
        </row>
        <row r="463">
          <cell r="A463" t="str">
            <v>B000</v>
          </cell>
          <cell r="B463" t="str">
            <v>ECZEMA HERPETICO</v>
          </cell>
          <cell r="C463" t="str">
            <v>025</v>
          </cell>
        </row>
        <row r="464">
          <cell r="A464" t="str">
            <v>B001</v>
          </cell>
          <cell r="B464" t="str">
            <v>DERMATITIS VESICULAR HERPETICA</v>
          </cell>
          <cell r="C464" t="str">
            <v>025</v>
          </cell>
        </row>
        <row r="465">
          <cell r="A465" t="str">
            <v>B002</v>
          </cell>
          <cell r="B465" t="str">
            <v>GINGIVOESTOMATITIS Y FARINGOAMIGDALITIS HERPETICA</v>
          </cell>
          <cell r="C465" t="str">
            <v>025</v>
          </cell>
        </row>
        <row r="466">
          <cell r="A466" t="str">
            <v>B003</v>
          </cell>
          <cell r="B466" t="str">
            <v>MENINGITIS HERPETICA</v>
          </cell>
          <cell r="C466" t="str">
            <v>025</v>
          </cell>
        </row>
        <row r="467">
          <cell r="A467" t="str">
            <v>B004</v>
          </cell>
          <cell r="B467" t="str">
            <v>ENCEFALITIS HERPETICA</v>
          </cell>
          <cell r="C467" t="str">
            <v>025</v>
          </cell>
        </row>
        <row r="468">
          <cell r="A468" t="str">
            <v>B005</v>
          </cell>
          <cell r="B468" t="str">
            <v>OCULOPATIA HERPETICA</v>
          </cell>
          <cell r="C468" t="str">
            <v>025</v>
          </cell>
        </row>
        <row r="469">
          <cell r="A469" t="str">
            <v>B007</v>
          </cell>
          <cell r="B469" t="str">
            <v>ENFERMEDAD HERPETICA DISEMINADA</v>
          </cell>
          <cell r="C469" t="str">
            <v>025</v>
          </cell>
        </row>
        <row r="470">
          <cell r="A470" t="str">
            <v>B008</v>
          </cell>
          <cell r="B470" t="str">
            <v>OTRAS FORMAS DE INFECCIONES HERPETICAS</v>
          </cell>
          <cell r="C470" t="str">
            <v>025</v>
          </cell>
        </row>
        <row r="471">
          <cell r="A471" t="str">
            <v>B009</v>
          </cell>
          <cell r="B471" t="str">
            <v>INFECCION DEBIDA AL VIRUS DEL HERPES, NO ESPECIFICADA</v>
          </cell>
          <cell r="C471" t="str">
            <v>025</v>
          </cell>
        </row>
        <row r="472">
          <cell r="A472" t="str">
            <v>B01</v>
          </cell>
          <cell r="B472" t="str">
            <v>VARICELA</v>
          </cell>
          <cell r="C472" t="str">
            <v>025</v>
          </cell>
        </row>
        <row r="473">
          <cell r="A473" t="str">
            <v>B010</v>
          </cell>
          <cell r="B473" t="str">
            <v>MENINGITIS DEBIDA A VARICELA</v>
          </cell>
          <cell r="C473" t="str">
            <v>025</v>
          </cell>
        </row>
        <row r="474">
          <cell r="A474" t="str">
            <v>B011</v>
          </cell>
          <cell r="B474" t="str">
            <v>ENCEFALITIS DEBIDA A VARICELA</v>
          </cell>
          <cell r="C474" t="str">
            <v>025</v>
          </cell>
        </row>
        <row r="475">
          <cell r="A475" t="str">
            <v>B012</v>
          </cell>
          <cell r="B475" t="str">
            <v>NEUMONIA DEBIDA A VARICELA</v>
          </cell>
          <cell r="C475" t="str">
            <v>025</v>
          </cell>
        </row>
        <row r="476">
          <cell r="A476" t="str">
            <v>B018</v>
          </cell>
          <cell r="B476" t="str">
            <v>VARICELA CON OTRAS COMPLICACIONES</v>
          </cell>
          <cell r="C476" t="str">
            <v>025</v>
          </cell>
        </row>
        <row r="477">
          <cell r="A477" t="str">
            <v>B019</v>
          </cell>
          <cell r="B477" t="str">
            <v>VARICELA SIN COMPLICACIONES</v>
          </cell>
          <cell r="C477" t="str">
            <v>025</v>
          </cell>
        </row>
        <row r="478">
          <cell r="A478" t="str">
            <v>B02</v>
          </cell>
          <cell r="B478" t="str">
            <v>HERPES ZOSTER</v>
          </cell>
          <cell r="C478" t="str">
            <v>025</v>
          </cell>
        </row>
        <row r="479">
          <cell r="A479" t="str">
            <v>B020</v>
          </cell>
          <cell r="B479" t="str">
            <v>ENCEFALITIS DEBIDA A HERPES ZOSTER</v>
          </cell>
          <cell r="C479" t="str">
            <v>025</v>
          </cell>
        </row>
        <row r="480">
          <cell r="A480" t="str">
            <v>B021</v>
          </cell>
          <cell r="B480" t="str">
            <v>MENINGITIS DEBIDA A HERPES ZOSTER</v>
          </cell>
          <cell r="C480" t="str">
            <v>025</v>
          </cell>
        </row>
        <row r="481">
          <cell r="A481" t="str">
            <v>B022</v>
          </cell>
          <cell r="B481" t="str">
            <v>HERPES ZOSTER CON OTROS COMPROMISOS DEL SISTEMA NERVIOSO</v>
          </cell>
          <cell r="C481" t="str">
            <v>025</v>
          </cell>
        </row>
        <row r="482">
          <cell r="A482" t="str">
            <v>B023</v>
          </cell>
          <cell r="B482" t="str">
            <v>HERPES ZOSTER OCULAR</v>
          </cell>
          <cell r="C482" t="str">
            <v>025</v>
          </cell>
        </row>
        <row r="483">
          <cell r="A483" t="str">
            <v>B027</v>
          </cell>
          <cell r="B483" t="str">
            <v>HERPES ZOSTER DISEMINADO</v>
          </cell>
          <cell r="C483" t="str">
            <v>025</v>
          </cell>
        </row>
        <row r="484">
          <cell r="A484" t="str">
            <v>B028</v>
          </cell>
          <cell r="B484" t="str">
            <v>HERPES ZOSTER CON OTRAS COMPLICACIONES</v>
          </cell>
          <cell r="C484" t="str">
            <v>025</v>
          </cell>
        </row>
        <row r="485">
          <cell r="A485" t="str">
            <v>B029</v>
          </cell>
          <cell r="B485" t="str">
            <v>HERPES ZOSTER SIN COMPLICACIONES</v>
          </cell>
          <cell r="C485" t="str">
            <v>025</v>
          </cell>
        </row>
        <row r="486">
          <cell r="A486" t="str">
            <v>B03</v>
          </cell>
          <cell r="B486" t="str">
            <v>VIRUELA</v>
          </cell>
          <cell r="C486" t="str">
            <v>025</v>
          </cell>
        </row>
        <row r="487">
          <cell r="A487" t="str">
            <v>B04</v>
          </cell>
          <cell r="B487" t="str">
            <v>VIRUELA DE LOS MONOS</v>
          </cell>
          <cell r="C487" t="str">
            <v>025</v>
          </cell>
        </row>
        <row r="488">
          <cell r="A488" t="str">
            <v>B05</v>
          </cell>
          <cell r="B488" t="str">
            <v>SARAMPION</v>
          </cell>
          <cell r="C488" t="str">
            <v>018</v>
          </cell>
        </row>
        <row r="489">
          <cell r="A489" t="str">
            <v>B050</v>
          </cell>
          <cell r="B489" t="str">
            <v>SARAMPION COMPLICADO CON ENCEFALITIS</v>
          </cell>
          <cell r="C489" t="str">
            <v>018</v>
          </cell>
        </row>
        <row r="490">
          <cell r="A490" t="str">
            <v>B051</v>
          </cell>
          <cell r="B490" t="str">
            <v>SARAMPION COMPLICADO CON MENINGITIS</v>
          </cell>
          <cell r="C490" t="str">
            <v>018</v>
          </cell>
        </row>
        <row r="491">
          <cell r="A491" t="str">
            <v>B052</v>
          </cell>
          <cell r="B491" t="str">
            <v>SARAMPION COMPLICADA CON NEUMONIA</v>
          </cell>
          <cell r="C491" t="str">
            <v>018</v>
          </cell>
        </row>
        <row r="492">
          <cell r="A492" t="str">
            <v>B053</v>
          </cell>
          <cell r="B492" t="str">
            <v>SARAMPION COMPLICADO CON OTITIS MEDIA</v>
          </cell>
          <cell r="C492" t="str">
            <v>018</v>
          </cell>
        </row>
        <row r="493">
          <cell r="A493" t="str">
            <v>B054</v>
          </cell>
          <cell r="B493" t="str">
            <v>SARAMPION CON COMPLICACIONES INTESTINALES</v>
          </cell>
          <cell r="C493" t="str">
            <v>018</v>
          </cell>
        </row>
        <row r="494">
          <cell r="A494" t="str">
            <v>B058</v>
          </cell>
          <cell r="B494" t="str">
            <v>SARAMPION CON OTRAS COMPLICACIONES</v>
          </cell>
          <cell r="C494" t="str">
            <v>018</v>
          </cell>
        </row>
        <row r="495">
          <cell r="A495" t="str">
            <v>B059</v>
          </cell>
          <cell r="B495" t="str">
            <v>SARAMPION SIN COMPLICACIONES</v>
          </cell>
          <cell r="C495" t="str">
            <v>018</v>
          </cell>
        </row>
        <row r="496">
          <cell r="A496" t="str">
            <v>B06</v>
          </cell>
          <cell r="B496" t="str">
            <v>RUBEOLA (SARAMPION ALEMAN)</v>
          </cell>
          <cell r="C496" t="str">
            <v>025</v>
          </cell>
        </row>
        <row r="497">
          <cell r="A497" t="str">
            <v>B060</v>
          </cell>
          <cell r="B497" t="str">
            <v>RUBEOLA CON COMPLICACIONES NEUROLOGICAS</v>
          </cell>
          <cell r="C497" t="str">
            <v>025</v>
          </cell>
        </row>
        <row r="498">
          <cell r="A498" t="str">
            <v>B068</v>
          </cell>
          <cell r="B498" t="str">
            <v>RUBEOLA CON OTRAS COMPLICACIONES</v>
          </cell>
          <cell r="C498" t="str">
            <v>025</v>
          </cell>
        </row>
        <row r="499">
          <cell r="A499" t="str">
            <v>B069</v>
          </cell>
          <cell r="B499" t="str">
            <v>RUBEOLA SIN COMPLICACIONES</v>
          </cell>
          <cell r="C499" t="str">
            <v>025</v>
          </cell>
        </row>
        <row r="500">
          <cell r="A500" t="str">
            <v>B07</v>
          </cell>
          <cell r="B500" t="str">
            <v>VERRUGAS VIRICAS</v>
          </cell>
          <cell r="C500" t="str">
            <v>025</v>
          </cell>
        </row>
        <row r="501">
          <cell r="A501" t="str">
            <v>B08</v>
          </cell>
          <cell r="B501" t="str">
            <v>OTRAS INF.VIRIC.CARACT.POR LESIONES PIEL,MEMBR.MUCOS.NO CLAS.EN O/PART</v>
          </cell>
          <cell r="C501" t="str">
            <v>025</v>
          </cell>
        </row>
        <row r="502">
          <cell r="A502" t="str">
            <v>B080</v>
          </cell>
          <cell r="B502" t="str">
            <v>OTRAS INFECCIONES DEBIDAS A ORTOPOXVIRUS</v>
          </cell>
          <cell r="C502" t="str">
            <v>025</v>
          </cell>
        </row>
        <row r="503">
          <cell r="A503" t="str">
            <v>B081</v>
          </cell>
          <cell r="B503" t="str">
            <v>MOLUSCO CONTAGIOSO</v>
          </cell>
          <cell r="C503" t="str">
            <v>025</v>
          </cell>
        </row>
        <row r="504">
          <cell r="A504" t="str">
            <v>B082</v>
          </cell>
          <cell r="B504" t="str">
            <v>EXANTEMA SUBITO (SEXTA ENFERMEDAD)</v>
          </cell>
          <cell r="C504" t="str">
            <v>025</v>
          </cell>
        </row>
        <row r="505">
          <cell r="A505" t="str">
            <v>B083</v>
          </cell>
          <cell r="B505" t="str">
            <v>ERITEMA INFECCIOSO (QUINTA ENFERMEDAD)</v>
          </cell>
          <cell r="C505" t="str">
            <v>025</v>
          </cell>
        </row>
        <row r="506">
          <cell r="A506" t="str">
            <v>B084</v>
          </cell>
          <cell r="B506" t="str">
            <v>ESTOMATITIS VESICULAR ENTEROVIRAL CON EXANTEMA</v>
          </cell>
          <cell r="C506" t="str">
            <v>025</v>
          </cell>
        </row>
        <row r="507">
          <cell r="A507" t="str">
            <v>B085</v>
          </cell>
          <cell r="B507" t="str">
            <v>FARINGITIS VESICULAR ENTEROVIRICA</v>
          </cell>
          <cell r="C507" t="str">
            <v>025</v>
          </cell>
        </row>
        <row r="508">
          <cell r="A508" t="str">
            <v>B088</v>
          </cell>
          <cell r="B508" t="str">
            <v>OTRAS INF.VIR.ESPEC.CARACTERIZ.POR LESION.PIEL Y MEMBRANA MUCOSA</v>
          </cell>
          <cell r="C508" t="str">
            <v>025</v>
          </cell>
        </row>
        <row r="509">
          <cell r="A509" t="str">
            <v>B09</v>
          </cell>
          <cell r="B509" t="str">
            <v>INF.VIRAL NO ESPECIF.CARACT.POR LESION DE PIEL Y MEMBRANAS MUCOSAS</v>
          </cell>
          <cell r="C509" t="str">
            <v>025</v>
          </cell>
        </row>
        <row r="510">
          <cell r="A510" t="str">
            <v>B15</v>
          </cell>
          <cell r="B510" t="str">
            <v>HEPATITIS AGUDA TIPO A</v>
          </cell>
          <cell r="C510" t="str">
            <v>019</v>
          </cell>
        </row>
        <row r="511">
          <cell r="A511" t="str">
            <v>B150</v>
          </cell>
          <cell r="B511" t="str">
            <v>HEPATITIS AGUDA TIPO A, CON COMA HEPATICO</v>
          </cell>
          <cell r="C511" t="str">
            <v>019</v>
          </cell>
        </row>
        <row r="512">
          <cell r="A512" t="str">
            <v>B159</v>
          </cell>
          <cell r="B512" t="str">
            <v>HEPATITIS AGUDO TIPO A, SIN COMA HEPATICO</v>
          </cell>
          <cell r="C512" t="str">
            <v>019</v>
          </cell>
        </row>
        <row r="513">
          <cell r="A513" t="str">
            <v>B16</v>
          </cell>
          <cell r="B513" t="str">
            <v>HEPATITIS AGUDA TIPO B</v>
          </cell>
          <cell r="C513" t="str">
            <v>019</v>
          </cell>
        </row>
        <row r="514">
          <cell r="A514" t="str">
            <v>B160</v>
          </cell>
          <cell r="B514" t="str">
            <v>HEPATITIS AGUDA TIPO B, CON AGENTE DELTA (COINFECCION)SIN COMA HEPATIC</v>
          </cell>
          <cell r="C514" t="str">
            <v>019</v>
          </cell>
        </row>
        <row r="515">
          <cell r="A515" t="str">
            <v>B161</v>
          </cell>
          <cell r="B515" t="str">
            <v>HEPATITIS AGUDA TIPO B, CON AGENTE DELTA (COINFECCION)SIN COMA HEPATIC</v>
          </cell>
          <cell r="C515" t="str">
            <v>019</v>
          </cell>
        </row>
        <row r="516">
          <cell r="A516" t="str">
            <v>B162</v>
          </cell>
          <cell r="B516" t="str">
            <v>HEPATITIS AGUDA TIPO B, SIN AGENTE DELTA, CON COMA HEPATICO</v>
          </cell>
          <cell r="C516" t="str">
            <v>019</v>
          </cell>
        </row>
        <row r="517">
          <cell r="A517" t="str">
            <v>B169</v>
          </cell>
          <cell r="B517" t="str">
            <v>HEPATITIS AGUDA TIPO B, SIN AGENTE DELTA Y SIN COMA</v>
          </cell>
          <cell r="C517" t="str">
            <v>019</v>
          </cell>
        </row>
        <row r="518">
          <cell r="A518" t="str">
            <v>B17</v>
          </cell>
          <cell r="B518" t="str">
            <v>OTRAS HEPATITIS VIRALES AGUDAS</v>
          </cell>
          <cell r="C518" t="str">
            <v>019</v>
          </cell>
        </row>
        <row r="519">
          <cell r="A519" t="str">
            <v>B170</v>
          </cell>
          <cell r="B519" t="str">
            <v>INFECCION (SUPERINFECC)AGUDA POR AGENTE DELTA EN EL PORTAD.HEPAT.B</v>
          </cell>
          <cell r="C519" t="str">
            <v>019</v>
          </cell>
        </row>
        <row r="520">
          <cell r="A520" t="str">
            <v>B171</v>
          </cell>
          <cell r="B520" t="str">
            <v>HEPATITIS AGUDA TIPO C</v>
          </cell>
          <cell r="C520" t="str">
            <v>019</v>
          </cell>
        </row>
        <row r="521">
          <cell r="A521" t="str">
            <v>B172</v>
          </cell>
          <cell r="B521" t="str">
            <v>HEPATITIS AGUDA TIPO E</v>
          </cell>
          <cell r="C521" t="str">
            <v>019</v>
          </cell>
        </row>
        <row r="522">
          <cell r="A522" t="str">
            <v>B178</v>
          </cell>
          <cell r="B522" t="str">
            <v>OTRAS HEPATITIS VIRALES AGUDAS ESPECIFICADAS</v>
          </cell>
          <cell r="C522" t="str">
            <v>019</v>
          </cell>
        </row>
        <row r="523">
          <cell r="A523" t="str">
            <v>B18</v>
          </cell>
          <cell r="B523" t="str">
            <v>HEPATITIS VIRAL CRONICA</v>
          </cell>
          <cell r="C523" t="str">
            <v>019</v>
          </cell>
        </row>
        <row r="524">
          <cell r="A524" t="str">
            <v>B180</v>
          </cell>
          <cell r="B524" t="str">
            <v>HEPATITIS VIRAL TIPO B CRONICA, CON AGENTE DELTA</v>
          </cell>
          <cell r="C524" t="str">
            <v>019</v>
          </cell>
        </row>
        <row r="525">
          <cell r="A525" t="str">
            <v>B181</v>
          </cell>
          <cell r="B525" t="str">
            <v>HEPATITIS VIRAL TIPO B CRONICA, SIN AGENTE DELTA</v>
          </cell>
          <cell r="C525" t="str">
            <v>019</v>
          </cell>
        </row>
        <row r="526">
          <cell r="A526" t="str">
            <v>B182</v>
          </cell>
          <cell r="B526" t="str">
            <v>HEPATITIS VIRAL TIPO C CRONICA</v>
          </cell>
          <cell r="C526" t="str">
            <v>019</v>
          </cell>
        </row>
        <row r="527">
          <cell r="A527" t="str">
            <v>B189</v>
          </cell>
          <cell r="B527" t="str">
            <v>HEPATITIS VIRAL CRONICA, SIN OTRA ESPECIFICACION</v>
          </cell>
          <cell r="C527" t="str">
            <v>019</v>
          </cell>
        </row>
        <row r="528">
          <cell r="A528" t="str">
            <v>B19</v>
          </cell>
          <cell r="B528" t="str">
            <v>HEPATITIS VIRAL, SIN OTRA ESPECIFICACION</v>
          </cell>
          <cell r="C528" t="str">
            <v>019</v>
          </cell>
        </row>
        <row r="529">
          <cell r="A529" t="str">
            <v>B190</v>
          </cell>
          <cell r="B529" t="str">
            <v>HEPATITIS VIRAL NO ESPECIFICADA CON COMA</v>
          </cell>
          <cell r="C529" t="str">
            <v>019</v>
          </cell>
        </row>
        <row r="530">
          <cell r="A530" t="str">
            <v>B199</v>
          </cell>
          <cell r="B530" t="str">
            <v>HEPATITIS VIRAL NO ESPECIFICADA SIN COMA</v>
          </cell>
          <cell r="C530" t="str">
            <v>019</v>
          </cell>
        </row>
        <row r="531">
          <cell r="A531" t="str">
            <v>B20</v>
          </cell>
          <cell r="B531" t="str">
            <v>ENFERMEDAD POR VIRUS DE LA INMUNODEFICIENCIA HUMANA (VHI)</v>
          </cell>
          <cell r="C531" t="str">
            <v>020</v>
          </cell>
        </row>
        <row r="532">
          <cell r="A532" t="str">
            <v>B200</v>
          </cell>
          <cell r="B532" t="str">
            <v>ENERMEDAD POR VIH,RESULTANTE EN INFECCION POR MICOBACTERIAS</v>
          </cell>
          <cell r="C532" t="str">
            <v>020</v>
          </cell>
        </row>
        <row r="533">
          <cell r="A533" t="str">
            <v>B201</v>
          </cell>
          <cell r="B533" t="str">
            <v>ENFERMEDAD POR VIH, RESULTANTE EN OTRAS INFECCIONES BACTERIANAS</v>
          </cell>
          <cell r="C533" t="str">
            <v>020</v>
          </cell>
        </row>
        <row r="534">
          <cell r="A534" t="str">
            <v>B202</v>
          </cell>
          <cell r="B534" t="str">
            <v>ENFERMEDAD POR VIH, RESULTANTE EN ENFERMEDAD POR CITOMEGALOVIRUS</v>
          </cell>
          <cell r="C534" t="str">
            <v>020</v>
          </cell>
        </row>
        <row r="535">
          <cell r="A535" t="str">
            <v>B203</v>
          </cell>
          <cell r="B535" t="str">
            <v>ENFERMEDAD POR VIH, RESULTANTE  EN OTRAS INFECCIONES VIRALES</v>
          </cell>
          <cell r="C535" t="str">
            <v>020</v>
          </cell>
        </row>
        <row r="536">
          <cell r="A536" t="str">
            <v>B204</v>
          </cell>
          <cell r="B536" t="str">
            <v>ENFERMEDAD POR VIH, RESULTANTE EN CANDIDIASIS</v>
          </cell>
          <cell r="C536" t="str">
            <v>020</v>
          </cell>
        </row>
        <row r="537">
          <cell r="A537" t="str">
            <v>B205</v>
          </cell>
          <cell r="B537" t="str">
            <v>ENFERMEDAD POR VIH, RESULTANTE EN OTRAS MICOSIS</v>
          </cell>
          <cell r="C537" t="str">
            <v>020</v>
          </cell>
        </row>
        <row r="538">
          <cell r="A538" t="str">
            <v>B206</v>
          </cell>
          <cell r="B538" t="str">
            <v>ENFERMEDAD POR VIH, RESULTANTE EN NEUMONIA POR PNEUMOCYSTIS CARINII</v>
          </cell>
          <cell r="C538" t="str">
            <v>020</v>
          </cell>
        </row>
        <row r="539">
          <cell r="A539" t="str">
            <v>B207</v>
          </cell>
          <cell r="B539" t="str">
            <v>ENFERMEDAD POR VIH, RESULTANTE EN INFECCIONES MULTIPLES</v>
          </cell>
          <cell r="C539" t="str">
            <v>020</v>
          </cell>
        </row>
        <row r="540">
          <cell r="A540" t="str">
            <v>B208</v>
          </cell>
          <cell r="B540" t="str">
            <v>ENFERMEDAD POR VIH, RESULTANTE  EN OTRAS ENF.INFECCIOS.O PARASITARIAS</v>
          </cell>
          <cell r="C540" t="str">
            <v>020</v>
          </cell>
        </row>
        <row r="541">
          <cell r="A541" t="str">
            <v>B209</v>
          </cell>
          <cell r="B541" t="str">
            <v>ENFERMEDAD POR VIH, RESULTANTE EN ENF.INFECC.O PARASIT.NO ESPECIFICADA</v>
          </cell>
          <cell r="C541" t="str">
            <v>020</v>
          </cell>
        </row>
        <row r="542">
          <cell r="A542" t="str">
            <v>B21</v>
          </cell>
          <cell r="B542" t="str">
            <v>ENFERMEDAD POR VIRUS DE LA INMUNOD.HUM.VIH,RESUTTE EN TUMORES MALIGNOS</v>
          </cell>
          <cell r="C542" t="str">
            <v>020</v>
          </cell>
        </row>
        <row r="543">
          <cell r="A543" t="str">
            <v>B210</v>
          </cell>
          <cell r="B543" t="str">
            <v>ENFERMEDAD POR VIH, RESULTANTE EN SARCOMA DE KAPOSI</v>
          </cell>
          <cell r="C543" t="str">
            <v>020</v>
          </cell>
        </row>
        <row r="544">
          <cell r="A544" t="str">
            <v>B211</v>
          </cell>
          <cell r="B544" t="str">
            <v>ENFERMEDAR POR VIH, RESULTANTE EN LIFOMA DE BURKITT</v>
          </cell>
          <cell r="C544" t="str">
            <v>020</v>
          </cell>
        </row>
        <row r="545">
          <cell r="A545" t="str">
            <v>B212</v>
          </cell>
          <cell r="B545" t="str">
            <v>ENFERMEDAD POR VIH, RESULTANTE EN OTROS TIPOS DE LINFOMA NO HODGKIN</v>
          </cell>
          <cell r="C545" t="str">
            <v>020</v>
          </cell>
        </row>
        <row r="546">
          <cell r="A546" t="str">
            <v>B213</v>
          </cell>
          <cell r="B546" t="str">
            <v>ENF.POR VIH,RESULT.EN TUMORES MALIG. DEL TEJIDO HEMATOP.Y TEJ.RELACION</v>
          </cell>
          <cell r="C546" t="str">
            <v>020</v>
          </cell>
        </row>
        <row r="547">
          <cell r="A547" t="str">
            <v>B217</v>
          </cell>
          <cell r="B547" t="str">
            <v>ENFERMEDA POR VIH, RESULTANTE EN TUMORES MALIGNOS MULTIPLES</v>
          </cell>
          <cell r="C547" t="str">
            <v>020</v>
          </cell>
        </row>
        <row r="548">
          <cell r="A548" t="str">
            <v>B218</v>
          </cell>
          <cell r="B548" t="str">
            <v>ENFERMEDAD POR VIH, RESULTANTE EN OTROS TUMORES MALIGNOS</v>
          </cell>
          <cell r="C548" t="str">
            <v>020</v>
          </cell>
        </row>
        <row r="549">
          <cell r="A549" t="str">
            <v>B219</v>
          </cell>
          <cell r="B549" t="str">
            <v>ENFERMEDAD POR VIH, RESULTANTE EN TUMORES MALIGNOS NO ESPECIFICADOS</v>
          </cell>
          <cell r="C549" t="str">
            <v>020</v>
          </cell>
        </row>
        <row r="550">
          <cell r="A550" t="str">
            <v>B22</v>
          </cell>
          <cell r="B550" t="str">
            <v>ENFERMEDAD POR VIRUS DE LA INMUNODEF.HUM HIV,RESULT.EN O/ENF.ESPECIFIC</v>
          </cell>
          <cell r="C550" t="str">
            <v>020</v>
          </cell>
        </row>
        <row r="551">
          <cell r="A551" t="str">
            <v>B220</v>
          </cell>
          <cell r="B551" t="str">
            <v>ENFERMEDAD POR VIH, RESULTANTE EN ENCEFALOPATIA</v>
          </cell>
          <cell r="C551" t="str">
            <v>020</v>
          </cell>
        </row>
        <row r="552">
          <cell r="A552" t="str">
            <v>B221</v>
          </cell>
          <cell r="B552" t="str">
            <v>ENFERMEDAD POR VIH, RESULTANTE EN NEUMONITIS LINFOIDE</v>
          </cell>
          <cell r="C552" t="str">
            <v>020</v>
          </cell>
        </row>
        <row r="553">
          <cell r="A553" t="str">
            <v>B222</v>
          </cell>
          <cell r="B553" t="str">
            <v>ENFERMEDAD POR VIH, RESULTANTE EN SIDROME CAQUECTICO</v>
          </cell>
          <cell r="C553" t="str">
            <v>020</v>
          </cell>
        </row>
        <row r="554">
          <cell r="A554" t="str">
            <v>B227</v>
          </cell>
          <cell r="B554" t="str">
            <v>ENFERMEDAD POR VIH,RESULT. EN ENF.MULTIPLES CLASIFICADA EN OTRA PARTE</v>
          </cell>
          <cell r="C554" t="str">
            <v>020</v>
          </cell>
        </row>
        <row r="555">
          <cell r="A555" t="str">
            <v>B23</v>
          </cell>
          <cell r="B555" t="str">
            <v>ENFERMEDAD POR VIRUS DE INMUNOD.HUM.VIH,RESULTANT.EN OTRAS AFECCIONES</v>
          </cell>
          <cell r="C555" t="str">
            <v>020</v>
          </cell>
        </row>
        <row r="556">
          <cell r="A556" t="str">
            <v>B230</v>
          </cell>
          <cell r="B556" t="str">
            <v>SINDROME DE INFECCION AGUDA DEBIDA A VIH</v>
          </cell>
          <cell r="C556" t="str">
            <v>020</v>
          </cell>
        </row>
        <row r="557">
          <cell r="A557" t="str">
            <v>B231</v>
          </cell>
          <cell r="B557" t="str">
            <v>ENFERMEDAD POR VIH, RESULTANTE EN LIFADENOPATIA</v>
          </cell>
          <cell r="C557" t="str">
            <v>020</v>
          </cell>
        </row>
        <row r="558">
          <cell r="A558" t="str">
            <v>B232</v>
          </cell>
          <cell r="B558" t="str">
            <v>ENFERMEDAD POR VIH, RESULTANTE EN ANORMALIDADES</v>
          </cell>
          <cell r="C558" t="str">
            <v>020</v>
          </cell>
        </row>
        <row r="559">
          <cell r="A559" t="str">
            <v>B238</v>
          </cell>
          <cell r="B559" t="str">
            <v>ENFERMEDAD POR VIH, RESULTANTE EN OTRAS AFECCIONES ESPECIFICADAS</v>
          </cell>
          <cell r="C559" t="str">
            <v>020</v>
          </cell>
        </row>
        <row r="560">
          <cell r="A560" t="str">
            <v>B24X</v>
          </cell>
          <cell r="B560" t="str">
            <v>ENFERMEDAD POR VIRUS DE LA INMUNODEF.HUM.VIH, SIN OTRA ESPECIFICACION</v>
          </cell>
          <cell r="C560" t="str">
            <v>020</v>
          </cell>
        </row>
        <row r="561">
          <cell r="A561" t="str">
            <v>B25</v>
          </cell>
          <cell r="B561" t="str">
            <v>ENFERMEDAD DEBIDA A VIRUS CITOMEGALICO</v>
          </cell>
          <cell r="C561" t="str">
            <v>025</v>
          </cell>
        </row>
        <row r="562">
          <cell r="A562" t="str">
            <v>B250</v>
          </cell>
          <cell r="B562" t="str">
            <v>NEUMONITIS DEBIDA A VIRUS CITOMEGALICO</v>
          </cell>
          <cell r="C562" t="str">
            <v>025</v>
          </cell>
        </row>
        <row r="563">
          <cell r="A563" t="str">
            <v>B251</v>
          </cell>
          <cell r="B563" t="str">
            <v>HEPATITIS DEBIDA A VIRUS CITOMEGALICO</v>
          </cell>
          <cell r="C563" t="str">
            <v>025</v>
          </cell>
        </row>
        <row r="564">
          <cell r="A564" t="str">
            <v>B252</v>
          </cell>
          <cell r="B564" t="str">
            <v>PANCREATITIS DEBIDA A VIRUS CITOMEGALICO</v>
          </cell>
          <cell r="C564" t="str">
            <v>025</v>
          </cell>
        </row>
        <row r="565">
          <cell r="A565" t="str">
            <v>B258</v>
          </cell>
          <cell r="B565" t="str">
            <v>OTRAS ENFERMEDADES DEBIDA A VIRUS CITOMEGALICO</v>
          </cell>
          <cell r="C565" t="str">
            <v>025</v>
          </cell>
        </row>
        <row r="566">
          <cell r="A566" t="str">
            <v>B259</v>
          </cell>
          <cell r="B566" t="str">
            <v>ENFERMEDA POR VIRUS CITOMEGALICO, NO ESPECIFICADA</v>
          </cell>
          <cell r="C566" t="str">
            <v>025</v>
          </cell>
        </row>
        <row r="567">
          <cell r="A567" t="str">
            <v>B26</v>
          </cell>
          <cell r="B567" t="str">
            <v>PAROTIDITIS INFECCIOSA</v>
          </cell>
          <cell r="C567" t="str">
            <v>025</v>
          </cell>
        </row>
        <row r="568">
          <cell r="A568" t="str">
            <v>B260</v>
          </cell>
          <cell r="B568" t="str">
            <v>ORQUITIS POR PAROTIDITIS</v>
          </cell>
          <cell r="C568" t="str">
            <v>025</v>
          </cell>
        </row>
        <row r="569">
          <cell r="A569" t="str">
            <v>B261</v>
          </cell>
          <cell r="B569" t="str">
            <v>MENINGITIS POR PAROTIDITIS</v>
          </cell>
          <cell r="C569" t="str">
            <v>025</v>
          </cell>
        </row>
        <row r="570">
          <cell r="A570" t="str">
            <v>B262</v>
          </cell>
          <cell r="B570" t="str">
            <v>ENCEFALITIS POR PAROTIDITIS</v>
          </cell>
          <cell r="C570" t="str">
            <v>025</v>
          </cell>
        </row>
        <row r="571">
          <cell r="A571" t="str">
            <v>B263</v>
          </cell>
          <cell r="B571" t="str">
            <v>PANCREATITIS POR PAROTIDITIS</v>
          </cell>
          <cell r="C571" t="str">
            <v>025</v>
          </cell>
        </row>
        <row r="572">
          <cell r="A572" t="str">
            <v>B268</v>
          </cell>
          <cell r="B572" t="str">
            <v>PAROTIDITIS INFECCIOSA CON OTRAS COMPLICACIONES</v>
          </cell>
          <cell r="C572" t="str">
            <v>025</v>
          </cell>
        </row>
        <row r="573">
          <cell r="A573" t="str">
            <v>B269</v>
          </cell>
          <cell r="B573" t="str">
            <v>PAROTIDITIS, SIN COMPLICACIONES</v>
          </cell>
          <cell r="C573" t="str">
            <v>025</v>
          </cell>
        </row>
        <row r="574">
          <cell r="A574" t="str">
            <v>B27</v>
          </cell>
          <cell r="B574" t="str">
            <v>MONONUCLEOSIS INFECCIOSA</v>
          </cell>
          <cell r="C574" t="str">
            <v>025</v>
          </cell>
        </row>
        <row r="575">
          <cell r="A575" t="str">
            <v>B270</v>
          </cell>
          <cell r="B575" t="str">
            <v>MONONUCLEOSIS DEBIDA A HERPES VIRUS GAMMA</v>
          </cell>
          <cell r="C575" t="str">
            <v>025</v>
          </cell>
        </row>
        <row r="576">
          <cell r="A576" t="str">
            <v>B271</v>
          </cell>
          <cell r="B576" t="str">
            <v>MONUNUCLEOSIS POR CITOMEGALOVIRUS</v>
          </cell>
          <cell r="C576" t="str">
            <v>025</v>
          </cell>
        </row>
        <row r="577">
          <cell r="A577" t="str">
            <v>B278</v>
          </cell>
          <cell r="B577" t="str">
            <v>OTRAS MONUNUCLEOSIS INFECCIOSAS</v>
          </cell>
          <cell r="C577" t="str">
            <v>025</v>
          </cell>
        </row>
        <row r="578">
          <cell r="A578" t="str">
            <v>B279</v>
          </cell>
          <cell r="B578" t="str">
            <v>MONONUCLEOSIS INFECCIOSA, NO ESPECIFICADA</v>
          </cell>
          <cell r="C578" t="str">
            <v>025</v>
          </cell>
        </row>
        <row r="579">
          <cell r="A579" t="str">
            <v>B30</v>
          </cell>
          <cell r="B579" t="str">
            <v>CONJUNTIVITIS VIRAL</v>
          </cell>
          <cell r="C579" t="str">
            <v>025</v>
          </cell>
        </row>
        <row r="580">
          <cell r="A580" t="str">
            <v>B300</v>
          </cell>
          <cell r="B580" t="str">
            <v>QUERATOCONJUNTIVITIS DEBIDA A ADENOVIRUS</v>
          </cell>
          <cell r="C580" t="str">
            <v>025</v>
          </cell>
        </row>
        <row r="581">
          <cell r="A581" t="str">
            <v>B301</v>
          </cell>
          <cell r="B581" t="str">
            <v>CONJUNTIVITIS DEBIDA A ADENOVIRUS</v>
          </cell>
          <cell r="C581" t="str">
            <v>025</v>
          </cell>
        </row>
        <row r="582">
          <cell r="A582" t="str">
            <v>B302</v>
          </cell>
          <cell r="B582" t="str">
            <v>FARINGOCONJUNTIVITIS VIRAL</v>
          </cell>
          <cell r="C582" t="str">
            <v>025</v>
          </cell>
        </row>
        <row r="583">
          <cell r="A583" t="str">
            <v>B303</v>
          </cell>
          <cell r="B583" t="str">
            <v>CONJUNTIVITIS EPIDEMICA AGUDA HEMORRAGICA (ENTEROVIRICA)</v>
          </cell>
          <cell r="C583" t="str">
            <v>025</v>
          </cell>
        </row>
        <row r="584">
          <cell r="A584" t="str">
            <v>B308</v>
          </cell>
          <cell r="B584" t="str">
            <v>OTRAS CONJUNTIVITIS VIRALES</v>
          </cell>
          <cell r="C584" t="str">
            <v>025</v>
          </cell>
        </row>
        <row r="585">
          <cell r="A585" t="str">
            <v>B309</v>
          </cell>
          <cell r="B585" t="str">
            <v>CONJUNTIVITIS VIRAL, SIN OTRA ESPECIFICACION</v>
          </cell>
          <cell r="C585" t="str">
            <v>025</v>
          </cell>
        </row>
        <row r="586">
          <cell r="A586" t="str">
            <v>B33</v>
          </cell>
          <cell r="B586" t="str">
            <v>OTRAS ENFERMEDADES VIRALES, NO CLASIFICADAS EN OTRA PARTE</v>
          </cell>
          <cell r="C586" t="str">
            <v>025</v>
          </cell>
        </row>
        <row r="587">
          <cell r="A587" t="str">
            <v>B330</v>
          </cell>
          <cell r="B587" t="str">
            <v>MIALGIA EPIDEMICA</v>
          </cell>
          <cell r="C587" t="str">
            <v>025</v>
          </cell>
        </row>
        <row r="588">
          <cell r="A588" t="str">
            <v>B331</v>
          </cell>
          <cell r="B588" t="str">
            <v>ENFERMEDAD DEL RIO ROSS</v>
          </cell>
          <cell r="C588" t="str">
            <v>025</v>
          </cell>
        </row>
        <row r="589">
          <cell r="A589" t="str">
            <v>B332</v>
          </cell>
          <cell r="B589" t="str">
            <v>CARDITIS VIRAL</v>
          </cell>
          <cell r="C589" t="str">
            <v>025</v>
          </cell>
        </row>
        <row r="590">
          <cell r="A590" t="str">
            <v>B333</v>
          </cell>
          <cell r="B590" t="str">
            <v>INFECCIONES DEBIDAS A RETROVIRUS, NO CLASIFICADAS EN OTRA PARTE</v>
          </cell>
          <cell r="C590" t="str">
            <v>025</v>
          </cell>
        </row>
        <row r="591">
          <cell r="A591" t="str">
            <v>B338</v>
          </cell>
          <cell r="B591" t="str">
            <v>OTRAS ENFERMEDADES VIRALES ESPECIFICADAS</v>
          </cell>
          <cell r="C591" t="str">
            <v>025</v>
          </cell>
        </row>
        <row r="592">
          <cell r="A592" t="str">
            <v>B34</v>
          </cell>
          <cell r="B592" t="str">
            <v>INFECCION VIRAL DE SITIO NO ESPECIFICADO</v>
          </cell>
          <cell r="C592" t="str">
            <v>025</v>
          </cell>
        </row>
        <row r="593">
          <cell r="A593" t="str">
            <v>B340</v>
          </cell>
          <cell r="B593" t="str">
            <v>INFECCION DEBIDA A ADENOVIRUS, SIN OTRA ESPECIFICACION</v>
          </cell>
          <cell r="C593" t="str">
            <v>025</v>
          </cell>
        </row>
        <row r="594">
          <cell r="A594" t="str">
            <v>B341</v>
          </cell>
          <cell r="B594" t="str">
            <v>INFECCION DEBIDA A ENTEROVIRUS, SIN OTRA ESPECIFICACION</v>
          </cell>
          <cell r="C594" t="str">
            <v>025</v>
          </cell>
        </row>
        <row r="595">
          <cell r="A595" t="str">
            <v>B342</v>
          </cell>
          <cell r="B595" t="str">
            <v>INFECCION DEBIDA A CORONAVIRUS, SIN OTRA ESPECIFICACION</v>
          </cell>
          <cell r="C595" t="str">
            <v>025</v>
          </cell>
        </row>
        <row r="596">
          <cell r="A596" t="str">
            <v>B343</v>
          </cell>
          <cell r="B596" t="str">
            <v>INFECCION DEBIDA A PARVOVIRUS, SIN OTRA ESPECIFICACION</v>
          </cell>
          <cell r="C596" t="str">
            <v>025</v>
          </cell>
        </row>
        <row r="597">
          <cell r="A597" t="str">
            <v>B344</v>
          </cell>
          <cell r="B597" t="str">
            <v>INFECCION DEBIDA A PAPOVAVIRUS, SIN OTRA ESPECIFICACION</v>
          </cell>
          <cell r="C597" t="str">
            <v>025</v>
          </cell>
        </row>
        <row r="598">
          <cell r="A598" t="str">
            <v>B348</v>
          </cell>
          <cell r="B598" t="str">
            <v>OTRAS INFECCIONES VIRALES DE SITIO NO ESPECIFICADO</v>
          </cell>
          <cell r="C598" t="str">
            <v>025</v>
          </cell>
        </row>
        <row r="599">
          <cell r="A599" t="str">
            <v>B349</v>
          </cell>
          <cell r="B599" t="str">
            <v>INFECCION VIRAL, NO ESPECIFICADA</v>
          </cell>
          <cell r="C599" t="str">
            <v>025</v>
          </cell>
        </row>
        <row r="600">
          <cell r="A600" t="str">
            <v>B35</v>
          </cell>
          <cell r="B600" t="str">
            <v>DERMATOFITOSIS</v>
          </cell>
          <cell r="C600" t="str">
            <v>025</v>
          </cell>
        </row>
        <row r="601">
          <cell r="A601" t="str">
            <v>B350</v>
          </cell>
          <cell r="B601" t="str">
            <v>TIÑA DE LA BARBA Y DEL CUERO CABELLUDO</v>
          </cell>
          <cell r="C601" t="str">
            <v>025</v>
          </cell>
        </row>
        <row r="602">
          <cell r="A602" t="str">
            <v>B351</v>
          </cell>
          <cell r="B602" t="str">
            <v>TIÑA DE LAS UÑAS</v>
          </cell>
          <cell r="C602" t="str">
            <v>025</v>
          </cell>
        </row>
        <row r="603">
          <cell r="A603" t="str">
            <v>B352</v>
          </cell>
          <cell r="B603" t="str">
            <v>TIÑA DE LA MANO</v>
          </cell>
          <cell r="C603" t="str">
            <v>025</v>
          </cell>
        </row>
        <row r="604">
          <cell r="A604" t="str">
            <v>B353</v>
          </cell>
          <cell r="B604" t="str">
            <v>TIÑA DEL PIE (TINEA PEDIS)</v>
          </cell>
          <cell r="C604" t="str">
            <v>025</v>
          </cell>
        </row>
        <row r="605">
          <cell r="A605" t="str">
            <v>B354</v>
          </cell>
          <cell r="B605" t="str">
            <v>TIÑA DEL CUERPO (TINEA CORPORIS)</v>
          </cell>
          <cell r="C605" t="str">
            <v>025</v>
          </cell>
        </row>
        <row r="606">
          <cell r="A606" t="str">
            <v>B355</v>
          </cell>
          <cell r="B606" t="str">
            <v>TIÑA LIMBRICADA (TINEA IMBRICATA)</v>
          </cell>
          <cell r="C606" t="str">
            <v>025</v>
          </cell>
        </row>
        <row r="607">
          <cell r="A607" t="str">
            <v>B356</v>
          </cell>
          <cell r="B607" t="str">
            <v>TIÑA INGUINAL (TINEA CRURIS)</v>
          </cell>
          <cell r="C607" t="str">
            <v>025</v>
          </cell>
        </row>
        <row r="608">
          <cell r="A608" t="str">
            <v>B358</v>
          </cell>
          <cell r="B608" t="str">
            <v>OTRAS DERMATOFITOSIS</v>
          </cell>
          <cell r="C608" t="str">
            <v>025</v>
          </cell>
        </row>
        <row r="609">
          <cell r="A609" t="str">
            <v>B359</v>
          </cell>
          <cell r="B609" t="str">
            <v>DERMATOFITOSIS, NO ESPECIFICADA</v>
          </cell>
          <cell r="C609" t="str">
            <v>025</v>
          </cell>
        </row>
        <row r="610">
          <cell r="A610" t="str">
            <v>B36</v>
          </cell>
          <cell r="B610" t="str">
            <v>OTRAS MICOSIS SUPERFICIALES</v>
          </cell>
          <cell r="C610" t="str">
            <v>025</v>
          </cell>
        </row>
        <row r="611">
          <cell r="A611" t="str">
            <v>B360</v>
          </cell>
          <cell r="B611" t="str">
            <v>PITIRIASIS VERSICOLOR</v>
          </cell>
          <cell r="C611" t="str">
            <v>025</v>
          </cell>
        </row>
        <row r="612">
          <cell r="A612" t="str">
            <v>B361</v>
          </cell>
          <cell r="B612" t="str">
            <v>TIÑA NEGRA</v>
          </cell>
          <cell r="C612" t="str">
            <v>025</v>
          </cell>
        </row>
        <row r="613">
          <cell r="A613" t="str">
            <v>B362</v>
          </cell>
          <cell r="B613" t="str">
            <v>PIEDRA BLANCA</v>
          </cell>
          <cell r="C613" t="str">
            <v>025</v>
          </cell>
        </row>
        <row r="614">
          <cell r="A614" t="str">
            <v>B363</v>
          </cell>
          <cell r="B614" t="str">
            <v>PIEDRA NEGRA</v>
          </cell>
          <cell r="C614" t="str">
            <v>025</v>
          </cell>
        </row>
        <row r="615">
          <cell r="A615" t="str">
            <v>B368</v>
          </cell>
          <cell r="B615" t="str">
            <v>OTRAS MICOSIS SUPERFICIALES ESPECIFICADAS</v>
          </cell>
          <cell r="C615" t="str">
            <v>025</v>
          </cell>
        </row>
        <row r="616">
          <cell r="A616" t="str">
            <v>B369</v>
          </cell>
          <cell r="B616" t="str">
            <v>MICOSIS SUPERFICIAL, SIN OTRA ESPECIFICACION</v>
          </cell>
          <cell r="C616" t="str">
            <v>025</v>
          </cell>
        </row>
        <row r="617">
          <cell r="A617" t="str">
            <v>B37</v>
          </cell>
          <cell r="B617" t="str">
            <v>CANDIDIASIS</v>
          </cell>
          <cell r="C617" t="str">
            <v>025</v>
          </cell>
        </row>
        <row r="618">
          <cell r="A618" t="str">
            <v>B370</v>
          </cell>
          <cell r="B618" t="str">
            <v>ESTOMATITIS CANDIDIASICA</v>
          </cell>
          <cell r="C618" t="str">
            <v>025</v>
          </cell>
        </row>
        <row r="619">
          <cell r="A619" t="str">
            <v>B371</v>
          </cell>
          <cell r="B619" t="str">
            <v>CANDIDIASIS PULMONAR</v>
          </cell>
          <cell r="C619" t="str">
            <v>025</v>
          </cell>
        </row>
        <row r="620">
          <cell r="A620" t="str">
            <v>B372</v>
          </cell>
          <cell r="B620" t="str">
            <v>CANDIDIASIS DE LA PIEL Y DE LAS UÑAS</v>
          </cell>
          <cell r="C620" t="str">
            <v>025</v>
          </cell>
        </row>
        <row r="621">
          <cell r="A621" t="str">
            <v>B373</v>
          </cell>
          <cell r="B621" t="str">
            <v>CANDIDIASIS DE LA VALVULA Y DE LA VAGINA</v>
          </cell>
          <cell r="C621" t="str">
            <v>025</v>
          </cell>
        </row>
        <row r="622">
          <cell r="A622" t="str">
            <v>B374</v>
          </cell>
          <cell r="B622" t="str">
            <v>CANDIDIASIS DE OTRAS LOCALIZACIONES UROGENITALES</v>
          </cell>
          <cell r="C622" t="str">
            <v>025</v>
          </cell>
        </row>
        <row r="623">
          <cell r="A623" t="str">
            <v>B375</v>
          </cell>
          <cell r="B623" t="str">
            <v>MENINGITIS DEBIDA A CANDIDA</v>
          </cell>
          <cell r="C623" t="str">
            <v>025</v>
          </cell>
        </row>
        <row r="624">
          <cell r="A624" t="str">
            <v>B376</v>
          </cell>
          <cell r="B624" t="str">
            <v>ENDOCARDITIS DEBIDA A CANDIDA</v>
          </cell>
          <cell r="C624" t="str">
            <v>025</v>
          </cell>
        </row>
        <row r="625">
          <cell r="A625" t="str">
            <v>B377</v>
          </cell>
          <cell r="B625" t="str">
            <v>SEPTICEMIA DEBIDA A CANDIDA</v>
          </cell>
          <cell r="C625" t="str">
            <v>025</v>
          </cell>
        </row>
        <row r="626">
          <cell r="A626" t="str">
            <v>B378</v>
          </cell>
          <cell r="B626" t="str">
            <v>CANDIDIASIS DE OTROS SITIOS</v>
          </cell>
          <cell r="C626" t="str">
            <v>025</v>
          </cell>
        </row>
        <row r="627">
          <cell r="A627" t="str">
            <v>B38</v>
          </cell>
          <cell r="B627" t="str">
            <v>COCCIDIOIDOMICOSIS</v>
          </cell>
          <cell r="C627" t="str">
            <v>025</v>
          </cell>
        </row>
        <row r="628">
          <cell r="A628" t="str">
            <v>B380</v>
          </cell>
          <cell r="B628" t="str">
            <v>COCCIDIOIDOMICOSIS PULMONAR AGUDA</v>
          </cell>
          <cell r="C628" t="str">
            <v>025</v>
          </cell>
        </row>
        <row r="629">
          <cell r="A629" t="str">
            <v>B381</v>
          </cell>
          <cell r="B629" t="str">
            <v>COCCIDIOIDOMICOSIS PULMONAR CRONICA</v>
          </cell>
          <cell r="C629" t="str">
            <v>025</v>
          </cell>
        </row>
        <row r="630">
          <cell r="A630" t="str">
            <v>B382</v>
          </cell>
          <cell r="B630" t="str">
            <v>COCCIDIODOMICOSIS PULMONAR, SIN OTRA ESPECIFICACION</v>
          </cell>
          <cell r="C630" t="str">
            <v>025</v>
          </cell>
        </row>
        <row r="631">
          <cell r="A631" t="str">
            <v>B383</v>
          </cell>
          <cell r="B631" t="str">
            <v>COCCIDIOIDOMICOSIS CUTANEA</v>
          </cell>
          <cell r="C631" t="str">
            <v>025</v>
          </cell>
        </row>
        <row r="632">
          <cell r="A632" t="str">
            <v>B384</v>
          </cell>
          <cell r="B632" t="str">
            <v>MENINGITIS DEBIDA A COCCIDIOIDOMICOSIS</v>
          </cell>
          <cell r="C632" t="str">
            <v>025</v>
          </cell>
        </row>
        <row r="633">
          <cell r="A633" t="str">
            <v>B387</v>
          </cell>
          <cell r="B633" t="str">
            <v>COCCIDIOIDOMICOSIS DISEMINADA</v>
          </cell>
          <cell r="C633" t="str">
            <v>025</v>
          </cell>
        </row>
        <row r="634">
          <cell r="A634" t="str">
            <v>B388</v>
          </cell>
          <cell r="B634" t="str">
            <v>OTRAS FOMRAS DE COCCIDIOIDOMICOSIS</v>
          </cell>
          <cell r="C634" t="str">
            <v>025</v>
          </cell>
        </row>
        <row r="635">
          <cell r="A635" t="str">
            <v>B389</v>
          </cell>
          <cell r="B635" t="str">
            <v>COCCIDIOIDOMICOSIS, NO ESPECIFICADA</v>
          </cell>
          <cell r="C635" t="str">
            <v>025</v>
          </cell>
        </row>
        <row r="636">
          <cell r="A636" t="str">
            <v>B39</v>
          </cell>
          <cell r="B636" t="str">
            <v>HISTOPLASMOSIS</v>
          </cell>
          <cell r="C636" t="str">
            <v>025</v>
          </cell>
        </row>
        <row r="637">
          <cell r="A637" t="str">
            <v>B390</v>
          </cell>
          <cell r="B637" t="str">
            <v>INFECCION PULMONAR AGUDA DEBIDA A HISTOPLASMA</v>
          </cell>
          <cell r="C637" t="str">
            <v>025</v>
          </cell>
        </row>
        <row r="638">
          <cell r="A638" t="str">
            <v>B391</v>
          </cell>
          <cell r="B638" t="str">
            <v>INFECCION PULMONAR CRONICA DEBIDA A HISTOPLASMA CAPSULATUM</v>
          </cell>
          <cell r="C638" t="str">
            <v>025</v>
          </cell>
        </row>
        <row r="639">
          <cell r="A639" t="str">
            <v>B392</v>
          </cell>
          <cell r="B639" t="str">
            <v>INFECCION PULMONAR DEBIDA A HISTOPLASMA CAPSULATUM, SIN OTRA ESPECIF..</v>
          </cell>
          <cell r="C639" t="str">
            <v>025</v>
          </cell>
        </row>
        <row r="640">
          <cell r="A640" t="str">
            <v>B393</v>
          </cell>
          <cell r="B640" t="str">
            <v>INFECCION DISEMINADA DEBIDA A HISTOPLASMA  CAPSULATUM</v>
          </cell>
          <cell r="C640" t="str">
            <v>025</v>
          </cell>
        </row>
        <row r="641">
          <cell r="A641" t="str">
            <v>B394</v>
          </cell>
          <cell r="B641" t="str">
            <v>HISTOPLASMOSIS DEBIDA A HISTOPLASMA CAPSULATUM SIN OTRA ESPECIFICAC.</v>
          </cell>
          <cell r="C641" t="str">
            <v>025</v>
          </cell>
        </row>
        <row r="642">
          <cell r="A642" t="str">
            <v>B395</v>
          </cell>
          <cell r="B642" t="str">
            <v>INFECCION DEBIDA A HISTOPLASMA DUBOISII</v>
          </cell>
          <cell r="C642" t="str">
            <v>025</v>
          </cell>
        </row>
        <row r="643">
          <cell r="A643" t="str">
            <v>B399</v>
          </cell>
          <cell r="B643" t="str">
            <v>HISTOPLASMOSIS, NO ESPECIFICADA</v>
          </cell>
          <cell r="C643" t="str">
            <v>025</v>
          </cell>
        </row>
        <row r="644">
          <cell r="A644" t="str">
            <v>B40</v>
          </cell>
          <cell r="B644" t="str">
            <v>BLASTOMICOSIS</v>
          </cell>
          <cell r="C644" t="str">
            <v>025</v>
          </cell>
        </row>
        <row r="645">
          <cell r="A645" t="str">
            <v>B400</v>
          </cell>
          <cell r="B645" t="str">
            <v>BLASTOMICOS PULMONAR AGUDA</v>
          </cell>
          <cell r="C645" t="str">
            <v>025</v>
          </cell>
        </row>
        <row r="646">
          <cell r="A646" t="str">
            <v>B401</v>
          </cell>
          <cell r="B646" t="str">
            <v>BLASTOMICOSIS PULMONAR CRONICA</v>
          </cell>
          <cell r="C646" t="str">
            <v>025</v>
          </cell>
        </row>
        <row r="647">
          <cell r="A647" t="str">
            <v>B402</v>
          </cell>
          <cell r="B647" t="str">
            <v>BLASTOMICOSIS PULMONAR, SIN OTRA ESPECIFICACION</v>
          </cell>
          <cell r="C647" t="str">
            <v>025</v>
          </cell>
        </row>
        <row r="648">
          <cell r="A648" t="str">
            <v>B403</v>
          </cell>
          <cell r="B648" t="str">
            <v>BLASTOMICOSIS CUTANEA</v>
          </cell>
          <cell r="C648" t="str">
            <v>025</v>
          </cell>
        </row>
        <row r="649">
          <cell r="A649" t="str">
            <v>B407</v>
          </cell>
          <cell r="B649" t="str">
            <v>BLASTOMICOSIS DISEMINADA</v>
          </cell>
          <cell r="C649" t="str">
            <v>025</v>
          </cell>
        </row>
        <row r="650">
          <cell r="A650" t="str">
            <v>B408</v>
          </cell>
          <cell r="B650" t="str">
            <v>OTRAS FORMAS DE BLASTOMICOSIS</v>
          </cell>
          <cell r="C650" t="str">
            <v>025</v>
          </cell>
        </row>
        <row r="651">
          <cell r="A651" t="str">
            <v>B409</v>
          </cell>
          <cell r="B651" t="str">
            <v>BLASTOMICOSIS, NO ESPECIFICADA</v>
          </cell>
          <cell r="C651" t="str">
            <v>025</v>
          </cell>
        </row>
        <row r="652">
          <cell r="A652" t="str">
            <v>B41</v>
          </cell>
          <cell r="B652" t="str">
            <v>PARACOCCIDIOIDOMICOSIS</v>
          </cell>
          <cell r="C652" t="str">
            <v>025</v>
          </cell>
        </row>
        <row r="653">
          <cell r="A653" t="str">
            <v>B410</v>
          </cell>
          <cell r="B653" t="str">
            <v>PARACOCCIDIOIDOMICOSIS PULMONAR</v>
          </cell>
          <cell r="C653" t="str">
            <v>025</v>
          </cell>
        </row>
        <row r="654">
          <cell r="A654" t="str">
            <v>B417</v>
          </cell>
          <cell r="B654" t="str">
            <v>PARACOCCIDIOIDOMICOSIS DISEMINADA</v>
          </cell>
          <cell r="C654" t="str">
            <v>025</v>
          </cell>
        </row>
        <row r="655">
          <cell r="A655" t="str">
            <v>B418</v>
          </cell>
          <cell r="B655" t="str">
            <v>OTRAS FORMAS DE PARACOCCIDIOIDOMICOSIS</v>
          </cell>
          <cell r="C655" t="str">
            <v>025</v>
          </cell>
        </row>
        <row r="656">
          <cell r="A656" t="str">
            <v>B419</v>
          </cell>
          <cell r="B656" t="str">
            <v>PARACOCCIDIOIDOMICOSIS, NO ESPECIFICADA</v>
          </cell>
          <cell r="C656" t="str">
            <v>025</v>
          </cell>
        </row>
        <row r="657">
          <cell r="A657" t="str">
            <v>B42</v>
          </cell>
          <cell r="B657" t="str">
            <v>ESPOROTRICOCIS</v>
          </cell>
          <cell r="C657" t="str">
            <v>025</v>
          </cell>
        </row>
        <row r="658">
          <cell r="A658" t="str">
            <v>B420</v>
          </cell>
          <cell r="B658" t="str">
            <v>ESPOROTRICOSIS PULMONAR</v>
          </cell>
          <cell r="C658" t="str">
            <v>025</v>
          </cell>
        </row>
        <row r="659">
          <cell r="A659" t="str">
            <v>B421</v>
          </cell>
          <cell r="B659" t="str">
            <v>ESPOROTRICOSIS LINFOCUTANEA</v>
          </cell>
          <cell r="C659" t="str">
            <v>025</v>
          </cell>
        </row>
        <row r="660">
          <cell r="A660" t="str">
            <v>B427</v>
          </cell>
          <cell r="B660" t="str">
            <v>ESPOROTRICOSIS DISEMINADA</v>
          </cell>
          <cell r="C660" t="str">
            <v>025</v>
          </cell>
        </row>
        <row r="661">
          <cell r="A661" t="str">
            <v>B428</v>
          </cell>
          <cell r="B661" t="str">
            <v>OTRAS FORMAS DE ESPOROTRICOSIS</v>
          </cell>
          <cell r="C661" t="str">
            <v>025</v>
          </cell>
        </row>
        <row r="662">
          <cell r="A662" t="str">
            <v>B429</v>
          </cell>
          <cell r="B662" t="str">
            <v>ESPOROTRICOSIS, NO ESPECIFICADA</v>
          </cell>
          <cell r="C662" t="str">
            <v>025</v>
          </cell>
        </row>
        <row r="663">
          <cell r="A663" t="str">
            <v>B43</v>
          </cell>
          <cell r="B663" t="str">
            <v>CROMICOSIS Y ABSCESO FEOMICOTICO</v>
          </cell>
          <cell r="C663" t="str">
            <v>025</v>
          </cell>
        </row>
        <row r="664">
          <cell r="A664" t="str">
            <v>B430</v>
          </cell>
          <cell r="B664" t="str">
            <v>CROMOMICOSIS CUTANEA</v>
          </cell>
          <cell r="C664" t="str">
            <v>025</v>
          </cell>
        </row>
        <row r="665">
          <cell r="A665" t="str">
            <v>B431</v>
          </cell>
          <cell r="B665" t="str">
            <v>ABSCESO CEREBRAL FEOMICOTICO</v>
          </cell>
          <cell r="C665" t="str">
            <v>025</v>
          </cell>
        </row>
        <row r="666">
          <cell r="A666" t="str">
            <v>B432</v>
          </cell>
          <cell r="B666" t="str">
            <v>ABSCESO Y QUISTE SUBCUTANEA FEOMICOTICO</v>
          </cell>
          <cell r="C666" t="str">
            <v>025</v>
          </cell>
        </row>
        <row r="667">
          <cell r="A667" t="str">
            <v>B438</v>
          </cell>
          <cell r="B667" t="str">
            <v>OTRAS FORMAS DE CROMOMICOSIS</v>
          </cell>
          <cell r="C667" t="str">
            <v>025</v>
          </cell>
        </row>
        <row r="668">
          <cell r="A668" t="str">
            <v>B439</v>
          </cell>
          <cell r="B668" t="str">
            <v>CROMOMICOSIS, NO ESPECIFICADA</v>
          </cell>
          <cell r="C668" t="str">
            <v>025</v>
          </cell>
        </row>
        <row r="669">
          <cell r="A669" t="str">
            <v>B44</v>
          </cell>
          <cell r="B669" t="str">
            <v>ASPERGILOSIS</v>
          </cell>
          <cell r="C669" t="str">
            <v>025</v>
          </cell>
        </row>
        <row r="670">
          <cell r="A670" t="str">
            <v>B440</v>
          </cell>
          <cell r="B670" t="str">
            <v>ASPERGILOSIS PULMONAR INVASIVA</v>
          </cell>
          <cell r="C670" t="str">
            <v>025</v>
          </cell>
        </row>
        <row r="671">
          <cell r="A671" t="str">
            <v>B441</v>
          </cell>
          <cell r="B671" t="str">
            <v>OTRAS ASPERGILOSIS PULMONARES</v>
          </cell>
          <cell r="C671" t="str">
            <v>025</v>
          </cell>
        </row>
        <row r="672">
          <cell r="A672" t="str">
            <v>B442</v>
          </cell>
          <cell r="B672" t="str">
            <v>ASPERGILOSIS AMIGDALINA</v>
          </cell>
          <cell r="C672" t="str">
            <v>025</v>
          </cell>
        </row>
        <row r="673">
          <cell r="A673" t="str">
            <v>B447</v>
          </cell>
          <cell r="B673" t="str">
            <v>ASPERGILOSIS DISEMINADA</v>
          </cell>
          <cell r="C673" t="str">
            <v>025</v>
          </cell>
        </row>
        <row r="674">
          <cell r="A674" t="str">
            <v>B448</v>
          </cell>
          <cell r="B674" t="str">
            <v>OTRAS FORMAS DE ASPERGILOSIS</v>
          </cell>
          <cell r="C674" t="str">
            <v>025</v>
          </cell>
        </row>
        <row r="675">
          <cell r="A675" t="str">
            <v>B449</v>
          </cell>
          <cell r="B675" t="str">
            <v>ASPERGILOSIS, NO ESPECIFICADA</v>
          </cell>
          <cell r="C675" t="str">
            <v>025</v>
          </cell>
        </row>
        <row r="676">
          <cell r="A676" t="str">
            <v>B45</v>
          </cell>
          <cell r="B676" t="str">
            <v>CRIPTOCOCOSIS</v>
          </cell>
          <cell r="C676" t="str">
            <v>025</v>
          </cell>
        </row>
        <row r="677">
          <cell r="A677" t="str">
            <v>B450</v>
          </cell>
          <cell r="B677" t="str">
            <v>CRIPTOCOCOSIS PULMONAR</v>
          </cell>
          <cell r="C677" t="str">
            <v>025</v>
          </cell>
        </row>
        <row r="678">
          <cell r="A678" t="str">
            <v>B451</v>
          </cell>
          <cell r="B678" t="str">
            <v>CRIPTOCOCOSIS CEREBRAL</v>
          </cell>
          <cell r="C678" t="str">
            <v>025</v>
          </cell>
        </row>
        <row r="679">
          <cell r="A679" t="str">
            <v>B452</v>
          </cell>
          <cell r="B679" t="str">
            <v>CRIPTOCOCOSIS CUTANEA</v>
          </cell>
          <cell r="C679" t="str">
            <v>025</v>
          </cell>
        </row>
        <row r="680">
          <cell r="A680" t="str">
            <v>B453</v>
          </cell>
          <cell r="B680" t="str">
            <v>CRIPTOCOCOSIS OSEA</v>
          </cell>
          <cell r="C680" t="str">
            <v>025</v>
          </cell>
        </row>
        <row r="681">
          <cell r="A681" t="str">
            <v>B457</v>
          </cell>
          <cell r="B681" t="str">
            <v>CRIPTOCOCOSIS DISEMINADA</v>
          </cell>
          <cell r="C681" t="str">
            <v>025</v>
          </cell>
        </row>
        <row r="682">
          <cell r="A682" t="str">
            <v>B458</v>
          </cell>
          <cell r="B682" t="str">
            <v>OTRAS FORMAS DE CRIPTOCOCOSIS</v>
          </cell>
          <cell r="C682" t="str">
            <v>025</v>
          </cell>
        </row>
        <row r="683">
          <cell r="A683" t="str">
            <v>B459</v>
          </cell>
          <cell r="B683" t="str">
            <v>CRIPTOCOCOSIS, NO ESPECIFICADA</v>
          </cell>
          <cell r="C683" t="str">
            <v>025</v>
          </cell>
        </row>
        <row r="684">
          <cell r="A684" t="str">
            <v>B46</v>
          </cell>
          <cell r="B684" t="str">
            <v>CIGOMICOSIS</v>
          </cell>
          <cell r="C684" t="str">
            <v>025</v>
          </cell>
        </row>
        <row r="685">
          <cell r="A685" t="str">
            <v>B460</v>
          </cell>
          <cell r="B685" t="str">
            <v>MUCORMICOSIS PULMONAR</v>
          </cell>
          <cell r="C685" t="str">
            <v>025</v>
          </cell>
        </row>
        <row r="686">
          <cell r="A686" t="str">
            <v>B461</v>
          </cell>
          <cell r="B686" t="str">
            <v>MUCORMICOSIS RINOCEREBRAL</v>
          </cell>
          <cell r="C686" t="str">
            <v>025</v>
          </cell>
        </row>
        <row r="687">
          <cell r="A687" t="str">
            <v>B462</v>
          </cell>
          <cell r="B687" t="str">
            <v>MUCORMICOSIS GASTROINTESTINAL</v>
          </cell>
          <cell r="C687" t="str">
            <v>025</v>
          </cell>
        </row>
        <row r="688">
          <cell r="A688" t="str">
            <v>B463</v>
          </cell>
          <cell r="B688" t="str">
            <v>MUCORMICOSIS CUTANEA</v>
          </cell>
          <cell r="C688" t="str">
            <v>025</v>
          </cell>
        </row>
        <row r="689">
          <cell r="A689" t="str">
            <v>B464</v>
          </cell>
          <cell r="B689" t="str">
            <v>MUCORMICOSIS DISEMINADA</v>
          </cell>
          <cell r="C689" t="str">
            <v>025</v>
          </cell>
        </row>
        <row r="690">
          <cell r="A690" t="str">
            <v>B465</v>
          </cell>
          <cell r="B690" t="str">
            <v>MUCORMICOSIS, SIN OTRA ESPECIFICACION</v>
          </cell>
          <cell r="C690" t="str">
            <v>025</v>
          </cell>
        </row>
        <row r="691">
          <cell r="A691" t="str">
            <v>B468</v>
          </cell>
          <cell r="B691" t="str">
            <v>OTRAS CIGOMICOSIS</v>
          </cell>
          <cell r="C691" t="str">
            <v>025</v>
          </cell>
        </row>
        <row r="692">
          <cell r="A692" t="str">
            <v>B469</v>
          </cell>
          <cell r="B692" t="str">
            <v>CIGOMICOSIS, NO ESPECIFICADA</v>
          </cell>
          <cell r="C692" t="str">
            <v>025</v>
          </cell>
        </row>
        <row r="693">
          <cell r="A693" t="str">
            <v>B47</v>
          </cell>
          <cell r="B693" t="str">
            <v>MICETOMA</v>
          </cell>
          <cell r="C693" t="str">
            <v>025</v>
          </cell>
        </row>
        <row r="694">
          <cell r="A694" t="str">
            <v>B470</v>
          </cell>
          <cell r="B694" t="str">
            <v>EUMICETOMA</v>
          </cell>
          <cell r="C694" t="str">
            <v>025</v>
          </cell>
        </row>
        <row r="695">
          <cell r="A695" t="str">
            <v>B471</v>
          </cell>
          <cell r="B695" t="str">
            <v>ACTINOMICETOMA</v>
          </cell>
          <cell r="C695" t="str">
            <v>025</v>
          </cell>
        </row>
        <row r="696">
          <cell r="A696" t="str">
            <v>B479</v>
          </cell>
          <cell r="B696" t="str">
            <v>MICETOMA, NO ESPECIFICADO</v>
          </cell>
          <cell r="C696" t="str">
            <v>025</v>
          </cell>
        </row>
        <row r="697">
          <cell r="A697" t="str">
            <v>B48</v>
          </cell>
          <cell r="B697" t="str">
            <v>OTRAS MICOSIS, NO CLASIFICADAS EN OTRA PARTE</v>
          </cell>
          <cell r="C697" t="str">
            <v>025</v>
          </cell>
        </row>
        <row r="698">
          <cell r="A698" t="str">
            <v>B480</v>
          </cell>
          <cell r="B698" t="str">
            <v>LOBOMICOSIS</v>
          </cell>
          <cell r="C698" t="str">
            <v>025</v>
          </cell>
        </row>
        <row r="699">
          <cell r="A699" t="str">
            <v>B481</v>
          </cell>
          <cell r="B699" t="str">
            <v>RINOSPORIDIOSIS</v>
          </cell>
          <cell r="C699" t="str">
            <v>025</v>
          </cell>
        </row>
        <row r="700">
          <cell r="A700" t="str">
            <v>B482</v>
          </cell>
          <cell r="B700" t="str">
            <v>ALESQUERIASIS</v>
          </cell>
          <cell r="C700" t="str">
            <v>025</v>
          </cell>
        </row>
        <row r="701">
          <cell r="A701" t="str">
            <v>B483</v>
          </cell>
          <cell r="B701" t="str">
            <v>GEOTRICOSIS</v>
          </cell>
          <cell r="C701" t="str">
            <v>025</v>
          </cell>
        </row>
        <row r="702">
          <cell r="A702" t="str">
            <v>B484</v>
          </cell>
          <cell r="B702" t="str">
            <v>PENICILOSIS</v>
          </cell>
          <cell r="C702" t="str">
            <v>025</v>
          </cell>
        </row>
        <row r="703">
          <cell r="A703" t="str">
            <v>B487</v>
          </cell>
          <cell r="B703" t="str">
            <v>MICOSIS OPORTUNISTAS</v>
          </cell>
          <cell r="C703" t="str">
            <v>025</v>
          </cell>
        </row>
        <row r="704">
          <cell r="A704" t="str">
            <v>B488</v>
          </cell>
          <cell r="B704" t="str">
            <v>OTRAS MICOSIS ESPECIFICADAS</v>
          </cell>
          <cell r="C704" t="str">
            <v>025</v>
          </cell>
        </row>
        <row r="705">
          <cell r="A705" t="str">
            <v>B49</v>
          </cell>
          <cell r="B705" t="str">
            <v>MICOSIS, NO ESPECIFICADA</v>
          </cell>
          <cell r="C705" t="str">
            <v>025</v>
          </cell>
        </row>
        <row r="706">
          <cell r="A706" t="str">
            <v>B50</v>
          </cell>
          <cell r="B706" t="str">
            <v>PALUDISMO (MALARIA) DEBIDA A PLASMODIUM FALCIPARUM</v>
          </cell>
          <cell r="C706" t="str">
            <v>021</v>
          </cell>
        </row>
        <row r="707">
          <cell r="A707" t="str">
            <v>B500</v>
          </cell>
          <cell r="B707" t="str">
            <v>PALUDISMO DEBIDA A PLASMODIUM FALCIP.CON COMPLICACIONES CEREBRALES</v>
          </cell>
          <cell r="C707" t="str">
            <v>021</v>
          </cell>
        </row>
        <row r="708">
          <cell r="A708" t="str">
            <v>B508</v>
          </cell>
          <cell r="B708" t="str">
            <v>OTRO PALUDISMO GRAVE Y COMPLICADA DEBIDO A PLASMODDIUM FALCIPARUM</v>
          </cell>
          <cell r="C708" t="str">
            <v>021</v>
          </cell>
        </row>
        <row r="709">
          <cell r="A709" t="str">
            <v>B509</v>
          </cell>
          <cell r="B709" t="str">
            <v>PALUDISMO DEBIDO A PLASMODIUM FALCIPARUM, SIN OTRA ESPECIFICACION</v>
          </cell>
          <cell r="C709" t="str">
            <v>021</v>
          </cell>
        </row>
        <row r="710">
          <cell r="A710" t="str">
            <v>B51</v>
          </cell>
          <cell r="B710" t="str">
            <v>PALUDIMSO (MALARIA)DEBIDO A PLASMODIUM VIVAX</v>
          </cell>
          <cell r="C710" t="str">
            <v>021</v>
          </cell>
        </row>
        <row r="711">
          <cell r="A711" t="str">
            <v>B510</v>
          </cell>
          <cell r="B711" t="str">
            <v>PALUDISMO DEBIDO A PLASMODIUM VIVAX CON RUPTURA  ESPLENICA</v>
          </cell>
          <cell r="C711" t="str">
            <v>021</v>
          </cell>
        </row>
        <row r="712">
          <cell r="A712" t="str">
            <v>B518</v>
          </cell>
          <cell r="B712" t="str">
            <v>PALUDISMO DEBIDO A PLASMODIUM VIVAX CON OTRAS COMPLICACIONES</v>
          </cell>
          <cell r="C712" t="str">
            <v>021</v>
          </cell>
        </row>
        <row r="713">
          <cell r="A713" t="str">
            <v>B519</v>
          </cell>
          <cell r="B713" t="str">
            <v>PALUDISMO DEBIDO A PLASMODIUM VIVAX, SIN COMPLICACIONES</v>
          </cell>
          <cell r="C713" t="str">
            <v>021</v>
          </cell>
        </row>
        <row r="714">
          <cell r="A714" t="str">
            <v>B52</v>
          </cell>
          <cell r="B714" t="str">
            <v>PALUDISMO (MALARIA)DEBIDO A PLASMODIUM MALARIAE</v>
          </cell>
          <cell r="C714" t="str">
            <v>021</v>
          </cell>
        </row>
        <row r="715">
          <cell r="A715" t="str">
            <v>B520</v>
          </cell>
          <cell r="B715" t="str">
            <v>PALUDISMO DEBIDO A PLASMODIUM MALARIAE CON NEFROPATIA</v>
          </cell>
          <cell r="C715" t="str">
            <v>021</v>
          </cell>
        </row>
        <row r="716">
          <cell r="A716" t="str">
            <v>B528</v>
          </cell>
          <cell r="B716" t="str">
            <v>PALUDISMO DEBIDO A PLASMODIUM MALARIAE CON OTRAS</v>
          </cell>
          <cell r="C716" t="str">
            <v>021</v>
          </cell>
        </row>
        <row r="717">
          <cell r="A717" t="str">
            <v>B529</v>
          </cell>
          <cell r="B717" t="str">
            <v>PALUDISMO DEBIDO A PLASMADIUM MALARIAE, SIN COMPLICACIONES</v>
          </cell>
          <cell r="C717" t="str">
            <v>021</v>
          </cell>
        </row>
        <row r="718">
          <cell r="A718" t="str">
            <v>B53</v>
          </cell>
          <cell r="B718" t="str">
            <v>OTRO PALUDISMO (MALARIA)CONFIRMADO PARASITOLOGICAMENTE</v>
          </cell>
          <cell r="C718" t="str">
            <v>021</v>
          </cell>
        </row>
        <row r="719">
          <cell r="A719" t="str">
            <v>B530</v>
          </cell>
          <cell r="B719" t="str">
            <v>PALUDISMO DEBIDO A PLASMODIUM OVALE</v>
          </cell>
          <cell r="C719" t="str">
            <v>021</v>
          </cell>
        </row>
        <row r="720">
          <cell r="A720" t="str">
            <v>B531</v>
          </cell>
          <cell r="B720" t="str">
            <v>PALUDISMO DEBIDO A PLASMODIOS DE LOS SIMIOS</v>
          </cell>
          <cell r="C720" t="str">
            <v>021</v>
          </cell>
        </row>
        <row r="721">
          <cell r="A721" t="str">
            <v>B538</v>
          </cell>
          <cell r="B721" t="str">
            <v>OTRO PALUDISMO CONFIRMADO PARASITOLOGICAMENTE, NO CLASIF.EN OTRA PARTE</v>
          </cell>
          <cell r="C721" t="str">
            <v>021</v>
          </cell>
        </row>
        <row r="722">
          <cell r="A722" t="str">
            <v>B54</v>
          </cell>
          <cell r="B722" t="str">
            <v>PALUDISMO (MALARIA) NO ESPECIFICADO</v>
          </cell>
          <cell r="C722" t="str">
            <v>021</v>
          </cell>
        </row>
        <row r="723">
          <cell r="A723" t="str">
            <v>B55</v>
          </cell>
          <cell r="B723" t="str">
            <v>LEISHMANIASIS</v>
          </cell>
          <cell r="C723" t="str">
            <v>022</v>
          </cell>
        </row>
        <row r="724">
          <cell r="A724" t="str">
            <v>B550</v>
          </cell>
          <cell r="B724" t="str">
            <v>LEISHMANIASIS VISCERAL</v>
          </cell>
          <cell r="C724" t="str">
            <v>022</v>
          </cell>
        </row>
        <row r="725">
          <cell r="A725" t="str">
            <v>B551</v>
          </cell>
          <cell r="B725" t="str">
            <v>LEISHMANIASIS CUTANEA</v>
          </cell>
          <cell r="C725" t="str">
            <v>022</v>
          </cell>
        </row>
        <row r="726">
          <cell r="A726" t="str">
            <v>B552</v>
          </cell>
          <cell r="B726" t="str">
            <v>LEISHMANIASIS MUCOCUTANEA</v>
          </cell>
          <cell r="C726" t="str">
            <v>022</v>
          </cell>
        </row>
        <row r="727">
          <cell r="A727" t="str">
            <v>B559</v>
          </cell>
          <cell r="B727" t="str">
            <v>LEISHMANIASIS, NO ESPECIFICADA</v>
          </cell>
          <cell r="C727" t="str">
            <v>022</v>
          </cell>
        </row>
        <row r="728">
          <cell r="A728" t="str">
            <v>B56</v>
          </cell>
          <cell r="B728" t="str">
            <v>TRIPANOSOMIASIS AFRICANA</v>
          </cell>
          <cell r="C728" t="str">
            <v>023</v>
          </cell>
        </row>
        <row r="729">
          <cell r="A729" t="str">
            <v>B560</v>
          </cell>
          <cell r="B729" t="str">
            <v>TRIPANOSOMIASIS GAMBIENSE</v>
          </cell>
          <cell r="C729" t="str">
            <v>023</v>
          </cell>
        </row>
        <row r="730">
          <cell r="A730" t="str">
            <v>B561</v>
          </cell>
          <cell r="B730" t="str">
            <v>TRIPANOSOMIASIS RHODESIENSE</v>
          </cell>
          <cell r="C730" t="str">
            <v>023</v>
          </cell>
        </row>
        <row r="731">
          <cell r="A731" t="str">
            <v>B569</v>
          </cell>
          <cell r="B731" t="str">
            <v>TRIPANOSOMIASIS AFRICANA, SIN OTRA ESPECIFICACION</v>
          </cell>
          <cell r="C731" t="str">
            <v>023</v>
          </cell>
        </row>
        <row r="732">
          <cell r="A732" t="str">
            <v>B57</v>
          </cell>
          <cell r="B732" t="str">
            <v>ENFERMEDAD DE CHAGAS</v>
          </cell>
          <cell r="C732" t="str">
            <v>023</v>
          </cell>
        </row>
        <row r="733">
          <cell r="A733" t="str">
            <v>B570</v>
          </cell>
          <cell r="B733" t="str">
            <v>ENFERMEDAD DE CHAGAS AGUDA QUE AFECTA AL CORAZON</v>
          </cell>
          <cell r="C733" t="str">
            <v>023</v>
          </cell>
        </row>
        <row r="734">
          <cell r="A734" t="str">
            <v>B571</v>
          </cell>
          <cell r="B734" t="str">
            <v>ENFERMEDAD DE CHAGAS AGUDA QUE NO AFECTA  AL CORAZON</v>
          </cell>
          <cell r="C734" t="str">
            <v>023</v>
          </cell>
        </row>
        <row r="735">
          <cell r="A735" t="str">
            <v>B572</v>
          </cell>
          <cell r="B735" t="str">
            <v>ENFERMEDAD DE CHAGAS (CRONICA) QUE AFECTA AL CORAZON</v>
          </cell>
          <cell r="C735" t="str">
            <v>023</v>
          </cell>
        </row>
        <row r="736">
          <cell r="A736" t="str">
            <v>B573</v>
          </cell>
          <cell r="B736" t="str">
            <v>ENFERMEDAD DE CHAGAS (CRONICA)QUE AFECTA AL SISTEMA DIGESTIVO</v>
          </cell>
          <cell r="C736" t="str">
            <v>023</v>
          </cell>
        </row>
        <row r="737">
          <cell r="A737" t="str">
            <v>B574</v>
          </cell>
          <cell r="B737" t="str">
            <v>ENFERMEDAD DE CHAGAS (CRONICA) QUE AFECTA AL SISTEMA NERVIOSO</v>
          </cell>
          <cell r="C737" t="str">
            <v>023</v>
          </cell>
        </row>
        <row r="738">
          <cell r="A738" t="str">
            <v>B575</v>
          </cell>
          <cell r="B738" t="str">
            <v>ENFERMEDAD DE CHAGAS (CRONICA) QUE AFECTA OTROS ORGANOS</v>
          </cell>
          <cell r="C738" t="str">
            <v>023</v>
          </cell>
        </row>
        <row r="739">
          <cell r="A739" t="str">
            <v>B58</v>
          </cell>
          <cell r="B739" t="str">
            <v>TOXOPLASMOSIS</v>
          </cell>
          <cell r="C739" t="str">
            <v>025</v>
          </cell>
        </row>
        <row r="740">
          <cell r="A740" t="str">
            <v>B580</v>
          </cell>
          <cell r="B740" t="str">
            <v>OCULOPATIA DEBIDA A TOXOPLASMA</v>
          </cell>
          <cell r="C740" t="str">
            <v>025</v>
          </cell>
        </row>
        <row r="741">
          <cell r="A741" t="str">
            <v>B581</v>
          </cell>
          <cell r="B741" t="str">
            <v>HEPATITIS DEBIDA A TOXOPLASMA</v>
          </cell>
          <cell r="C741" t="str">
            <v>025</v>
          </cell>
        </row>
        <row r="742">
          <cell r="A742" t="str">
            <v>B582</v>
          </cell>
          <cell r="B742" t="str">
            <v>MENINGOENCEFALITIS DEBIDA A TOXOPLASMA</v>
          </cell>
          <cell r="C742" t="str">
            <v>025</v>
          </cell>
        </row>
        <row r="743">
          <cell r="A743" t="str">
            <v>B583</v>
          </cell>
          <cell r="B743" t="str">
            <v>TOXOPLASMOSIS PULMONAR</v>
          </cell>
          <cell r="C743" t="str">
            <v>025</v>
          </cell>
        </row>
        <row r="744">
          <cell r="A744" t="str">
            <v>B588</v>
          </cell>
          <cell r="B744" t="str">
            <v>TOXOPLASMOSIS CON OTRO ORGANO AFECTADO</v>
          </cell>
          <cell r="C744" t="str">
            <v>025</v>
          </cell>
        </row>
        <row r="745">
          <cell r="A745" t="str">
            <v>B589</v>
          </cell>
          <cell r="B745" t="str">
            <v>TOXOPLASMOSIS NO ESPECIFICADA</v>
          </cell>
          <cell r="C745" t="str">
            <v>025</v>
          </cell>
        </row>
        <row r="746">
          <cell r="A746" t="str">
            <v>B59</v>
          </cell>
          <cell r="B746" t="str">
            <v>NEUMOCISTOSIS</v>
          </cell>
          <cell r="C746" t="str">
            <v>025</v>
          </cell>
        </row>
        <row r="747">
          <cell r="A747" t="str">
            <v>B60</v>
          </cell>
          <cell r="B747" t="str">
            <v>OTRAS ENF.DEBIDAS A PORTOZOARIOS,NO CLASIFICADAS EN OTRA PARTE</v>
          </cell>
          <cell r="C747" t="str">
            <v>025</v>
          </cell>
        </row>
        <row r="748">
          <cell r="A748" t="str">
            <v>B600</v>
          </cell>
          <cell r="B748" t="str">
            <v>BABESIOSIS</v>
          </cell>
          <cell r="C748" t="str">
            <v>025</v>
          </cell>
        </row>
        <row r="749">
          <cell r="A749" t="str">
            <v>B601</v>
          </cell>
          <cell r="B749" t="str">
            <v>ACANTAMEBIASIS</v>
          </cell>
          <cell r="C749" t="str">
            <v>025</v>
          </cell>
        </row>
        <row r="750">
          <cell r="A750" t="str">
            <v>B602</v>
          </cell>
          <cell r="B750" t="str">
            <v>NAEGLERIASIS</v>
          </cell>
          <cell r="C750" t="str">
            <v>025</v>
          </cell>
        </row>
        <row r="751">
          <cell r="A751" t="str">
            <v>B608</v>
          </cell>
          <cell r="B751" t="str">
            <v>OTRAS ENFERMEDADES ESPECIFICADAS DEBIDAS A PROTOZOARIOS</v>
          </cell>
          <cell r="C751" t="str">
            <v>025</v>
          </cell>
        </row>
        <row r="752">
          <cell r="A752" t="str">
            <v>B64</v>
          </cell>
          <cell r="B752" t="str">
            <v>ENFERMEDADES DEBIDAS A PROTOZOARIOS NO ESPECIFICADAS</v>
          </cell>
          <cell r="C752" t="str">
            <v>025</v>
          </cell>
        </row>
        <row r="753">
          <cell r="A753" t="str">
            <v>B65</v>
          </cell>
          <cell r="B753" t="str">
            <v>ESQUITOSOMIASIS  (BILHARZIASIS)</v>
          </cell>
          <cell r="C753" t="str">
            <v>024</v>
          </cell>
        </row>
        <row r="754">
          <cell r="A754" t="str">
            <v>B650</v>
          </cell>
          <cell r="B754" t="str">
            <v>ESQUISTOSOMIASIS DEBIDA A SCHISTOSOMA HAEMATOBIUM</v>
          </cell>
          <cell r="C754" t="str">
            <v>024</v>
          </cell>
        </row>
        <row r="755">
          <cell r="A755" t="str">
            <v>B651</v>
          </cell>
          <cell r="B755" t="str">
            <v>ESQUISTOSOMIASIS DEBIDA A SCHISTOSOMA MANSONI</v>
          </cell>
          <cell r="C755" t="str">
            <v>024</v>
          </cell>
        </row>
        <row r="756">
          <cell r="A756" t="str">
            <v>B652</v>
          </cell>
          <cell r="B756" t="str">
            <v>SEQUITOSOMIASIS DEBIDA A SCHISTOSOMA JAPONICUM</v>
          </cell>
          <cell r="C756" t="str">
            <v>024</v>
          </cell>
        </row>
        <row r="757">
          <cell r="A757" t="str">
            <v>B653</v>
          </cell>
          <cell r="B757" t="str">
            <v>DERMTITIS POR CERCARIAS</v>
          </cell>
          <cell r="C757" t="str">
            <v>024</v>
          </cell>
        </row>
        <row r="758">
          <cell r="A758" t="str">
            <v>B658</v>
          </cell>
          <cell r="B758" t="str">
            <v>OTRAS ESQUISTOSOMIASIS</v>
          </cell>
          <cell r="C758" t="str">
            <v>024</v>
          </cell>
        </row>
        <row r="759">
          <cell r="A759" t="str">
            <v>B659</v>
          </cell>
          <cell r="B759" t="str">
            <v>ESQUISTOSOMIASIS,NO ESPECIFICADAS</v>
          </cell>
          <cell r="C759" t="str">
            <v>024</v>
          </cell>
        </row>
        <row r="760">
          <cell r="A760" t="str">
            <v>B66</v>
          </cell>
          <cell r="B760" t="str">
            <v>OTRAS INFECCIONES DEBIDA A TREMATODOS</v>
          </cell>
          <cell r="C760" t="str">
            <v>025</v>
          </cell>
        </row>
        <row r="761">
          <cell r="A761" t="str">
            <v>B660</v>
          </cell>
          <cell r="B761" t="str">
            <v>OPISTORQUIASIS</v>
          </cell>
          <cell r="C761" t="str">
            <v>024</v>
          </cell>
        </row>
        <row r="762">
          <cell r="A762" t="str">
            <v>B661</v>
          </cell>
          <cell r="B762" t="str">
            <v>CLONORQUIASIS</v>
          </cell>
          <cell r="C762" t="str">
            <v>025</v>
          </cell>
        </row>
        <row r="763">
          <cell r="A763" t="str">
            <v>B662</v>
          </cell>
          <cell r="B763" t="str">
            <v>DICROCOELIASIS</v>
          </cell>
          <cell r="C763" t="str">
            <v>025</v>
          </cell>
        </row>
        <row r="764">
          <cell r="A764" t="str">
            <v>B663</v>
          </cell>
          <cell r="B764" t="str">
            <v>FASCIOLASIS</v>
          </cell>
          <cell r="C764" t="str">
            <v>025</v>
          </cell>
        </row>
        <row r="765">
          <cell r="A765" t="str">
            <v>B664</v>
          </cell>
          <cell r="B765" t="str">
            <v>PARAGONIMIASIS</v>
          </cell>
          <cell r="C765" t="str">
            <v>025</v>
          </cell>
        </row>
        <row r="766">
          <cell r="A766" t="str">
            <v>B665</v>
          </cell>
          <cell r="B766" t="str">
            <v>FASCIOLOPSIASIS</v>
          </cell>
          <cell r="C766" t="str">
            <v>025</v>
          </cell>
        </row>
        <row r="767">
          <cell r="A767" t="str">
            <v>B668</v>
          </cell>
          <cell r="B767" t="str">
            <v>OTRAS IFECCIONES ESPECIFICADAS DEBIDAS A TREMATODOS</v>
          </cell>
          <cell r="C767" t="str">
            <v>025</v>
          </cell>
        </row>
        <row r="768">
          <cell r="A768" t="str">
            <v>B669</v>
          </cell>
          <cell r="B768" t="str">
            <v>INFECCION DEBIDA A TREMATODOS,NO ESPECIFICADA</v>
          </cell>
          <cell r="C768" t="str">
            <v>025</v>
          </cell>
        </row>
        <row r="769">
          <cell r="A769" t="str">
            <v>B67</v>
          </cell>
          <cell r="B769" t="str">
            <v>EQUINOCOCOSIS</v>
          </cell>
          <cell r="C769" t="str">
            <v>025</v>
          </cell>
        </row>
        <row r="770">
          <cell r="A770" t="str">
            <v>B670</v>
          </cell>
          <cell r="B770" t="str">
            <v>INFECCION DEL HIGADO DEBIDA A ECHINOCOCCUS GRANULOSUS</v>
          </cell>
          <cell r="C770" t="str">
            <v>025</v>
          </cell>
        </row>
        <row r="771">
          <cell r="A771" t="str">
            <v>B671</v>
          </cell>
          <cell r="B771" t="str">
            <v>INFECCION DEL PULMON DEBIDA A ECHINOCOCCUS GRANULOSUS</v>
          </cell>
          <cell r="C771" t="str">
            <v>025</v>
          </cell>
        </row>
        <row r="772">
          <cell r="A772" t="str">
            <v>B672</v>
          </cell>
          <cell r="B772" t="str">
            <v>INFECCION DE HUESO DEBIDA A ECHINOCOCCUS GRANULOSUS</v>
          </cell>
          <cell r="C772" t="str">
            <v>025</v>
          </cell>
        </row>
        <row r="773">
          <cell r="A773" t="str">
            <v>B673</v>
          </cell>
          <cell r="B773" t="str">
            <v>INF. DE OTRO ORGANO Y DE SITIOS MULT. DEBIDA A ECHINOCOCCUS GRAN.</v>
          </cell>
          <cell r="C773" t="str">
            <v>025</v>
          </cell>
        </row>
        <row r="774">
          <cell r="A774" t="str">
            <v>B674</v>
          </cell>
          <cell r="B774" t="str">
            <v>INF.DEBIDA A ECHINOCOCCUS GRAN.SIN OTRA ESPECIFICACION</v>
          </cell>
          <cell r="C774" t="str">
            <v>025</v>
          </cell>
        </row>
        <row r="775">
          <cell r="A775" t="str">
            <v>B675</v>
          </cell>
          <cell r="B775" t="str">
            <v>INFECCION DEL HIGADO DEBIDA A ECHINOCOCCUS MULTILOCULARIS</v>
          </cell>
          <cell r="C775" t="str">
            <v>025</v>
          </cell>
        </row>
        <row r="776">
          <cell r="A776" t="str">
            <v>B676</v>
          </cell>
          <cell r="B776" t="str">
            <v>INF. DE OTRO ORGANO Y DE SITIOS MULT.DEBIDA A ACHINOCOCCUS MULTILOCULA</v>
          </cell>
          <cell r="C776" t="str">
            <v>025</v>
          </cell>
        </row>
        <row r="777">
          <cell r="A777" t="str">
            <v>B677</v>
          </cell>
          <cell r="B777" t="str">
            <v>INF.DEBIDA A ECHINOCOCCUS MULTILOCUL.SIN OTRA ESPECIFICACION</v>
          </cell>
          <cell r="C777" t="str">
            <v>025</v>
          </cell>
        </row>
        <row r="778">
          <cell r="A778" t="str">
            <v>B678</v>
          </cell>
          <cell r="B778" t="str">
            <v>EQUINOCOCOSIS DEL HIGADO, NO ESPECIFICADA</v>
          </cell>
          <cell r="C778" t="str">
            <v>025</v>
          </cell>
        </row>
        <row r="779">
          <cell r="A779" t="str">
            <v>B679</v>
          </cell>
          <cell r="B779" t="str">
            <v>EQUINOCOCOSIS,OTRA Y LA NO ESPECIFICADA</v>
          </cell>
          <cell r="C779" t="str">
            <v>025</v>
          </cell>
        </row>
        <row r="780">
          <cell r="A780" t="str">
            <v>B68</v>
          </cell>
          <cell r="B780" t="str">
            <v>TENIASIS</v>
          </cell>
          <cell r="C780" t="str">
            <v>025</v>
          </cell>
        </row>
        <row r="781">
          <cell r="A781" t="str">
            <v>B680</v>
          </cell>
          <cell r="B781" t="str">
            <v>TENIASIS DEBIDA A TAENIA SOLIUM</v>
          </cell>
          <cell r="C781" t="str">
            <v>025</v>
          </cell>
        </row>
        <row r="782">
          <cell r="A782" t="str">
            <v>B681</v>
          </cell>
          <cell r="B782" t="str">
            <v>INFECCION DE DEBIDA A TAENIA SAGINATA</v>
          </cell>
          <cell r="C782" t="str">
            <v>025</v>
          </cell>
        </row>
        <row r="783">
          <cell r="A783" t="str">
            <v>B689</v>
          </cell>
          <cell r="B783" t="str">
            <v>TENIASIS,NO ESPECIFICADA</v>
          </cell>
          <cell r="C783" t="str">
            <v>025</v>
          </cell>
        </row>
        <row r="784">
          <cell r="A784" t="str">
            <v>B69</v>
          </cell>
          <cell r="B784" t="str">
            <v>CISTICERCOSIS</v>
          </cell>
          <cell r="C784" t="str">
            <v>025</v>
          </cell>
        </row>
        <row r="785">
          <cell r="A785" t="str">
            <v>B690</v>
          </cell>
          <cell r="B785" t="str">
            <v>CISTICERCOSIS DEL SISTEMA NERVIOSO CENTRAL</v>
          </cell>
          <cell r="C785" t="str">
            <v>025</v>
          </cell>
        </row>
        <row r="786">
          <cell r="A786" t="str">
            <v>B691</v>
          </cell>
          <cell r="B786" t="str">
            <v>CISTICERCOSIS DEL OJO</v>
          </cell>
          <cell r="C786" t="str">
            <v>025</v>
          </cell>
        </row>
        <row r="787">
          <cell r="A787" t="str">
            <v>B698</v>
          </cell>
          <cell r="B787" t="str">
            <v>CISTICERCOSIS DE OTROS SITIOS</v>
          </cell>
          <cell r="C787" t="str">
            <v>025</v>
          </cell>
        </row>
        <row r="788">
          <cell r="A788" t="str">
            <v>B699</v>
          </cell>
          <cell r="B788" t="str">
            <v>CISTICERCOSIS,NO ESPECIFICADA</v>
          </cell>
          <cell r="C788" t="str">
            <v>025</v>
          </cell>
        </row>
        <row r="789">
          <cell r="A789" t="str">
            <v>B70</v>
          </cell>
          <cell r="B789" t="str">
            <v>DIFILOBOTRIASIS Y ESPARGANOSIS</v>
          </cell>
          <cell r="C789" t="str">
            <v>025</v>
          </cell>
        </row>
        <row r="790">
          <cell r="A790" t="str">
            <v>B700</v>
          </cell>
          <cell r="B790" t="str">
            <v>DIFILOBOTRIASIS INTESTINAL</v>
          </cell>
          <cell r="C790" t="str">
            <v>025</v>
          </cell>
        </row>
        <row r="791">
          <cell r="A791" t="str">
            <v>B701</v>
          </cell>
          <cell r="B791" t="str">
            <v>ESPARGANOSIS</v>
          </cell>
          <cell r="C791" t="str">
            <v>025</v>
          </cell>
        </row>
        <row r="792">
          <cell r="A792" t="str">
            <v>B71</v>
          </cell>
          <cell r="B792" t="str">
            <v>OTRAS INFECCIONES DEBIDAS A CESTODOS</v>
          </cell>
          <cell r="C792" t="str">
            <v>025</v>
          </cell>
        </row>
        <row r="793">
          <cell r="A793" t="str">
            <v>B710</v>
          </cell>
          <cell r="B793" t="str">
            <v>HIMENOLEPIASIS</v>
          </cell>
          <cell r="C793" t="str">
            <v>025</v>
          </cell>
        </row>
        <row r="794">
          <cell r="A794" t="str">
            <v>B711</v>
          </cell>
          <cell r="B794" t="str">
            <v>DIPILIDIASIS</v>
          </cell>
          <cell r="C794" t="str">
            <v>025</v>
          </cell>
        </row>
        <row r="795">
          <cell r="A795" t="str">
            <v>B718</v>
          </cell>
          <cell r="B795" t="str">
            <v>OTRAS INFECCIONES DEBIDA A CESTODOS ESPECIFICADAS</v>
          </cell>
          <cell r="C795" t="str">
            <v>025</v>
          </cell>
        </row>
        <row r="796">
          <cell r="A796" t="str">
            <v>B719</v>
          </cell>
          <cell r="B796" t="str">
            <v>INFECCION DEBIDA A CESTODOS, NO ESPECIFICADA</v>
          </cell>
          <cell r="C796" t="str">
            <v>025</v>
          </cell>
        </row>
        <row r="797">
          <cell r="A797" t="str">
            <v>B72</v>
          </cell>
          <cell r="B797" t="str">
            <v>DRACONTIASIS</v>
          </cell>
          <cell r="C797" t="str">
            <v>025</v>
          </cell>
        </row>
        <row r="798">
          <cell r="A798" t="str">
            <v>B73</v>
          </cell>
          <cell r="B798" t="str">
            <v>ONCOCERCOSIS</v>
          </cell>
          <cell r="C798" t="str">
            <v>025</v>
          </cell>
        </row>
        <row r="799">
          <cell r="A799" t="str">
            <v>B74</v>
          </cell>
          <cell r="B799" t="str">
            <v>FILARIASIS</v>
          </cell>
          <cell r="C799" t="str">
            <v>025</v>
          </cell>
        </row>
        <row r="800">
          <cell r="A800" t="str">
            <v>B740</v>
          </cell>
          <cell r="B800" t="str">
            <v>FILARIASIS DEBIDA A WUCHERERIA BANCROFTI</v>
          </cell>
          <cell r="C800" t="str">
            <v>025</v>
          </cell>
        </row>
        <row r="801">
          <cell r="A801" t="str">
            <v>B741</v>
          </cell>
          <cell r="B801" t="str">
            <v>FILARIASIS DEBIDA A BRUGIA MALAYI</v>
          </cell>
          <cell r="C801" t="str">
            <v>025</v>
          </cell>
        </row>
        <row r="802">
          <cell r="A802" t="str">
            <v>B742</v>
          </cell>
          <cell r="B802" t="str">
            <v>FILARIASIS DEBIDA A BRUGIA TIMORI</v>
          </cell>
          <cell r="C802" t="str">
            <v>025</v>
          </cell>
        </row>
        <row r="803">
          <cell r="A803" t="str">
            <v>B743</v>
          </cell>
          <cell r="B803" t="str">
            <v>LOAIASIS</v>
          </cell>
          <cell r="C803" t="str">
            <v>025</v>
          </cell>
        </row>
        <row r="804">
          <cell r="A804" t="str">
            <v>B744</v>
          </cell>
          <cell r="B804" t="str">
            <v>MANSONELIASIS</v>
          </cell>
          <cell r="C804" t="str">
            <v>025</v>
          </cell>
        </row>
        <row r="805">
          <cell r="A805" t="str">
            <v>B748</v>
          </cell>
          <cell r="B805" t="str">
            <v>OTRAS FILARIASIS</v>
          </cell>
          <cell r="C805" t="str">
            <v>025</v>
          </cell>
        </row>
        <row r="806">
          <cell r="A806" t="str">
            <v>B749</v>
          </cell>
          <cell r="B806" t="str">
            <v>FILARIASIS, NO ESPECIFICADA</v>
          </cell>
          <cell r="C806" t="str">
            <v>025</v>
          </cell>
        </row>
        <row r="807">
          <cell r="A807" t="str">
            <v>B75</v>
          </cell>
          <cell r="B807" t="str">
            <v>TRIQUINOSIS</v>
          </cell>
          <cell r="C807" t="str">
            <v>025</v>
          </cell>
        </row>
        <row r="808">
          <cell r="A808" t="str">
            <v>B76</v>
          </cell>
          <cell r="B808" t="str">
            <v>ANQUILOSTOMIASIS Y NECATORIASIS</v>
          </cell>
          <cell r="C808" t="str">
            <v>025</v>
          </cell>
        </row>
        <row r="809">
          <cell r="A809" t="str">
            <v>B760</v>
          </cell>
          <cell r="B809" t="str">
            <v>ANQUILOSTOMIASIS</v>
          </cell>
          <cell r="C809" t="str">
            <v>025</v>
          </cell>
        </row>
        <row r="810">
          <cell r="A810" t="str">
            <v>B761</v>
          </cell>
          <cell r="B810" t="str">
            <v>NECATORIASIS</v>
          </cell>
          <cell r="C810" t="str">
            <v>025</v>
          </cell>
        </row>
        <row r="811">
          <cell r="A811" t="str">
            <v>B768</v>
          </cell>
          <cell r="B811" t="str">
            <v>OTRAS ENFERMEDADES DEBIDA A ANQUILOSTOMAS</v>
          </cell>
          <cell r="C811" t="str">
            <v>025</v>
          </cell>
        </row>
        <row r="812">
          <cell r="A812" t="str">
            <v>B769</v>
          </cell>
          <cell r="B812" t="str">
            <v>ENFERMEDAD DEBIDA A ANQUILOSTOMAS, NO ESPECIFICADAS</v>
          </cell>
          <cell r="C812" t="str">
            <v>025</v>
          </cell>
        </row>
        <row r="813">
          <cell r="A813" t="str">
            <v>B77</v>
          </cell>
          <cell r="B813" t="str">
            <v>ASCARIASIS</v>
          </cell>
          <cell r="C813" t="str">
            <v>025</v>
          </cell>
        </row>
        <row r="814">
          <cell r="A814" t="str">
            <v>B770</v>
          </cell>
          <cell r="B814" t="str">
            <v>ASCARIASIS CON COMPLICACIONES INTESTINALES</v>
          </cell>
          <cell r="C814" t="str">
            <v>025</v>
          </cell>
        </row>
        <row r="815">
          <cell r="A815" t="str">
            <v>B778</v>
          </cell>
          <cell r="B815" t="str">
            <v>ASCARIASIS CON OTRAS COMPLICACIONES</v>
          </cell>
          <cell r="C815" t="str">
            <v>025</v>
          </cell>
        </row>
        <row r="816">
          <cell r="A816" t="str">
            <v>B779</v>
          </cell>
          <cell r="B816" t="str">
            <v>SACARIASIS, NO ESPECIFICADAS</v>
          </cell>
          <cell r="C816" t="str">
            <v>025</v>
          </cell>
        </row>
        <row r="817">
          <cell r="A817" t="str">
            <v>B78</v>
          </cell>
          <cell r="B817" t="str">
            <v>ESTRONGILOIDIASIS</v>
          </cell>
          <cell r="C817" t="str">
            <v>025</v>
          </cell>
        </row>
        <row r="818">
          <cell r="A818" t="str">
            <v>B780</v>
          </cell>
          <cell r="B818" t="str">
            <v>ESTRONGILOIDIASIS INTESTINAL</v>
          </cell>
          <cell r="C818" t="str">
            <v>025</v>
          </cell>
        </row>
        <row r="819">
          <cell r="A819" t="str">
            <v>B781</v>
          </cell>
          <cell r="B819" t="str">
            <v>ESTRONGILOIDIASIS CUTANEA</v>
          </cell>
          <cell r="C819" t="str">
            <v>025</v>
          </cell>
        </row>
        <row r="820">
          <cell r="A820" t="str">
            <v>B787</v>
          </cell>
          <cell r="B820" t="str">
            <v>ESTRONGILOIDIASIS DISEMINADA</v>
          </cell>
          <cell r="C820" t="str">
            <v>025</v>
          </cell>
        </row>
        <row r="821">
          <cell r="A821" t="str">
            <v>B789</v>
          </cell>
          <cell r="B821" t="str">
            <v>ESTRONGILOIDIASIS, NO ESPECIFICADA</v>
          </cell>
          <cell r="C821" t="str">
            <v>025</v>
          </cell>
        </row>
        <row r="822">
          <cell r="A822" t="str">
            <v>B79</v>
          </cell>
          <cell r="B822" t="str">
            <v>TRICURIASIS</v>
          </cell>
          <cell r="C822" t="str">
            <v>025</v>
          </cell>
        </row>
        <row r="823">
          <cell r="A823" t="str">
            <v>B80</v>
          </cell>
          <cell r="B823" t="str">
            <v>ENTEROBIASIS</v>
          </cell>
          <cell r="C823" t="str">
            <v>025</v>
          </cell>
        </row>
        <row r="824">
          <cell r="A824" t="str">
            <v>B81</v>
          </cell>
          <cell r="B824" t="str">
            <v>OTRAS HELMINTIASIS INTESTINALES,NO CLACIFICADAS OTRA PARTE</v>
          </cell>
          <cell r="C824" t="str">
            <v>025</v>
          </cell>
        </row>
        <row r="825">
          <cell r="A825" t="str">
            <v>B810</v>
          </cell>
          <cell r="B825" t="str">
            <v>ANISAQUIASIS</v>
          </cell>
          <cell r="C825" t="str">
            <v>025</v>
          </cell>
        </row>
        <row r="826">
          <cell r="A826" t="str">
            <v>B811</v>
          </cell>
          <cell r="B826" t="str">
            <v>CAPILARIASIS INTESTINAL</v>
          </cell>
          <cell r="C826" t="str">
            <v>025</v>
          </cell>
        </row>
        <row r="827">
          <cell r="A827" t="str">
            <v>B812</v>
          </cell>
          <cell r="B827" t="str">
            <v>TRICOESTRONGILIASIS</v>
          </cell>
          <cell r="C827" t="str">
            <v>025</v>
          </cell>
        </row>
        <row r="828">
          <cell r="A828" t="str">
            <v>B813</v>
          </cell>
          <cell r="B828" t="str">
            <v>ANGIOESTRONGILIASIS INTESTINAL</v>
          </cell>
          <cell r="C828" t="str">
            <v>025</v>
          </cell>
        </row>
        <row r="829">
          <cell r="A829" t="str">
            <v>B814</v>
          </cell>
          <cell r="B829" t="str">
            <v>HELMINTIASIS INTESTINAL MIXTA</v>
          </cell>
          <cell r="C829" t="str">
            <v>025</v>
          </cell>
        </row>
        <row r="830">
          <cell r="A830" t="str">
            <v>B818</v>
          </cell>
          <cell r="B830" t="str">
            <v>OTRAS HELMINTIASIS INTESTINALES ESPECIFICADAS</v>
          </cell>
          <cell r="C830" t="str">
            <v>025</v>
          </cell>
        </row>
        <row r="831">
          <cell r="A831" t="str">
            <v>B82</v>
          </cell>
          <cell r="B831" t="str">
            <v>PARASITOSIS INTESTINALES, SIN OTRA ESPECIFICACION</v>
          </cell>
          <cell r="C831" t="str">
            <v>025</v>
          </cell>
        </row>
        <row r="832">
          <cell r="A832" t="str">
            <v>B820</v>
          </cell>
          <cell r="B832" t="str">
            <v>HELMINTIASIS INTESTINAL, SIN OTRA ESPECIFICACION</v>
          </cell>
          <cell r="C832" t="str">
            <v>025</v>
          </cell>
        </row>
        <row r="833">
          <cell r="A833" t="str">
            <v>B829</v>
          </cell>
          <cell r="B833" t="str">
            <v>PARASITOSIS INTESTINAL, SIN OTRA ESPECIFICACION</v>
          </cell>
          <cell r="C833" t="str">
            <v>025</v>
          </cell>
        </row>
        <row r="834">
          <cell r="A834" t="str">
            <v>B83</v>
          </cell>
          <cell r="B834" t="str">
            <v>OTRAS HELMINTIASIS</v>
          </cell>
          <cell r="C834" t="str">
            <v>025</v>
          </cell>
        </row>
        <row r="835">
          <cell r="A835" t="str">
            <v>B830</v>
          </cell>
          <cell r="B835" t="str">
            <v>LARVA MUGRANS VISCERAL</v>
          </cell>
          <cell r="C835" t="str">
            <v>025</v>
          </cell>
        </row>
        <row r="836">
          <cell r="A836" t="str">
            <v>B831</v>
          </cell>
          <cell r="B836" t="str">
            <v>GNATOSTOMIASIS</v>
          </cell>
          <cell r="C836" t="str">
            <v>025</v>
          </cell>
        </row>
        <row r="837">
          <cell r="A837" t="str">
            <v>B832</v>
          </cell>
          <cell r="B837" t="str">
            <v>ANGIOESTRONGILIASIS DEBIDA A PARASTRONGYLUS CANTONENSIS</v>
          </cell>
          <cell r="C837" t="str">
            <v>025</v>
          </cell>
        </row>
        <row r="838">
          <cell r="A838" t="str">
            <v>B833</v>
          </cell>
          <cell r="B838" t="str">
            <v>SINGAMIASIS</v>
          </cell>
          <cell r="C838" t="str">
            <v>025</v>
          </cell>
        </row>
        <row r="839">
          <cell r="A839" t="str">
            <v>B834</v>
          </cell>
          <cell r="B839" t="str">
            <v>HIRUDINIASIS INTERNA</v>
          </cell>
          <cell r="C839" t="str">
            <v>025</v>
          </cell>
        </row>
        <row r="840">
          <cell r="A840" t="str">
            <v>B838</v>
          </cell>
          <cell r="B840" t="str">
            <v>OTRAS HELMINTIASIS ESPECIFICADAS</v>
          </cell>
          <cell r="C840" t="str">
            <v>025</v>
          </cell>
        </row>
        <row r="841">
          <cell r="A841" t="str">
            <v>B839</v>
          </cell>
          <cell r="B841" t="str">
            <v>HELMINTIASIS, NO ESPECIFICADAS</v>
          </cell>
          <cell r="C841" t="str">
            <v>025</v>
          </cell>
        </row>
        <row r="842">
          <cell r="A842" t="str">
            <v>B85</v>
          </cell>
          <cell r="B842" t="str">
            <v>PEDICULOSIS Y PHTHIRIASIS</v>
          </cell>
          <cell r="C842" t="str">
            <v>025</v>
          </cell>
        </row>
        <row r="843">
          <cell r="A843" t="str">
            <v>B850</v>
          </cell>
          <cell r="B843" t="str">
            <v>PEDICULOSIS DEBIDA A PEDICULUS HUMANUS CAPITIS</v>
          </cell>
          <cell r="C843" t="str">
            <v>025</v>
          </cell>
        </row>
        <row r="844">
          <cell r="A844" t="str">
            <v>B851</v>
          </cell>
          <cell r="B844" t="str">
            <v>PEDICULOSIS DEBIDA A PEDICULUS HUMANUS CORPORIS</v>
          </cell>
          <cell r="C844" t="str">
            <v>025</v>
          </cell>
        </row>
        <row r="845">
          <cell r="A845" t="str">
            <v>B852</v>
          </cell>
          <cell r="B845" t="str">
            <v>PEDICULOSIS, SIN OTRA ESPECIFICACION</v>
          </cell>
          <cell r="C845" t="str">
            <v>025</v>
          </cell>
        </row>
        <row r="846">
          <cell r="A846" t="str">
            <v>B853</v>
          </cell>
          <cell r="B846" t="str">
            <v>PHTHIRIASIS</v>
          </cell>
          <cell r="C846" t="str">
            <v>025</v>
          </cell>
        </row>
        <row r="847">
          <cell r="A847" t="str">
            <v>B854</v>
          </cell>
          <cell r="B847" t="str">
            <v>PEDICULOSIS Y PHTHIRIASIS MIXTAS</v>
          </cell>
          <cell r="C847" t="str">
            <v>025</v>
          </cell>
        </row>
        <row r="848">
          <cell r="A848" t="str">
            <v>B86</v>
          </cell>
          <cell r="B848" t="str">
            <v>ESCABIOSIS</v>
          </cell>
          <cell r="C848" t="str">
            <v>025</v>
          </cell>
        </row>
        <row r="849">
          <cell r="A849" t="str">
            <v>B87</v>
          </cell>
          <cell r="B849" t="str">
            <v>MIASIS</v>
          </cell>
          <cell r="C849" t="str">
            <v>025</v>
          </cell>
        </row>
        <row r="850">
          <cell r="A850" t="str">
            <v>B870</v>
          </cell>
          <cell r="B850" t="str">
            <v>MIASIS CUTANEA</v>
          </cell>
          <cell r="C850" t="str">
            <v>025</v>
          </cell>
        </row>
        <row r="851">
          <cell r="A851" t="str">
            <v>B871</v>
          </cell>
          <cell r="B851" t="str">
            <v>MIASIS EN HERIDAS</v>
          </cell>
          <cell r="C851" t="str">
            <v>025</v>
          </cell>
        </row>
        <row r="852">
          <cell r="A852" t="str">
            <v>B872</v>
          </cell>
          <cell r="B852" t="str">
            <v>MIASIS OCULAR</v>
          </cell>
          <cell r="C852" t="str">
            <v>025</v>
          </cell>
        </row>
        <row r="853">
          <cell r="A853" t="str">
            <v>B873</v>
          </cell>
          <cell r="B853" t="str">
            <v>MIASIS NASOFARINGEA</v>
          </cell>
          <cell r="C853" t="str">
            <v>025</v>
          </cell>
        </row>
        <row r="854">
          <cell r="A854" t="str">
            <v>B874</v>
          </cell>
          <cell r="B854" t="str">
            <v>MIASIS AURAL</v>
          </cell>
          <cell r="C854" t="str">
            <v>025</v>
          </cell>
        </row>
        <row r="855">
          <cell r="A855" t="str">
            <v>B878</v>
          </cell>
          <cell r="B855" t="str">
            <v>MIASIS DE OTROS SITIOS</v>
          </cell>
          <cell r="C855" t="str">
            <v>025</v>
          </cell>
        </row>
        <row r="856">
          <cell r="A856" t="str">
            <v>B879</v>
          </cell>
          <cell r="B856" t="str">
            <v>MIASIS, NO ESPECIFICADA</v>
          </cell>
          <cell r="C856" t="str">
            <v>025</v>
          </cell>
        </row>
        <row r="857">
          <cell r="A857" t="str">
            <v>B88</v>
          </cell>
          <cell r="B857" t="str">
            <v>OTRAS INFESTACIONES</v>
          </cell>
          <cell r="C857" t="str">
            <v>025</v>
          </cell>
        </row>
        <row r="858">
          <cell r="A858" t="str">
            <v>B880</v>
          </cell>
          <cell r="B858" t="str">
            <v>OTRAS ACARIASIS</v>
          </cell>
          <cell r="C858" t="str">
            <v>025</v>
          </cell>
        </row>
        <row r="859">
          <cell r="A859" t="str">
            <v>B881</v>
          </cell>
          <cell r="B859" t="str">
            <v>TUNGIASIS (INFECCION DEBIDA A PULGA DE ARENA)</v>
          </cell>
          <cell r="C859" t="str">
            <v>025</v>
          </cell>
        </row>
        <row r="860">
          <cell r="A860" t="str">
            <v>B882</v>
          </cell>
          <cell r="B860" t="str">
            <v>OTRAS INFESTACIONES DEBIDA A ARTROPODOS</v>
          </cell>
          <cell r="C860" t="str">
            <v>025</v>
          </cell>
        </row>
        <row r="861">
          <cell r="A861" t="str">
            <v>B883</v>
          </cell>
          <cell r="B861" t="str">
            <v>HIRUDINIASIS EXTERNA</v>
          </cell>
          <cell r="C861" t="str">
            <v>025</v>
          </cell>
        </row>
        <row r="862">
          <cell r="A862" t="str">
            <v>B888</v>
          </cell>
          <cell r="B862" t="str">
            <v>OTRAS INFESTACIONES ESPECIFICADAS</v>
          </cell>
          <cell r="C862" t="str">
            <v>025</v>
          </cell>
        </row>
        <row r="863">
          <cell r="A863" t="str">
            <v>B889</v>
          </cell>
          <cell r="B863" t="str">
            <v>INFESTACION, NO ESPECIFICADAS</v>
          </cell>
          <cell r="C863" t="str">
            <v>025</v>
          </cell>
        </row>
        <row r="864">
          <cell r="A864" t="str">
            <v>B89</v>
          </cell>
          <cell r="B864" t="str">
            <v>ENFERMEDAD PARASITARIA, NO ESPECIFICADA</v>
          </cell>
          <cell r="C864" t="str">
            <v>025</v>
          </cell>
        </row>
        <row r="865">
          <cell r="A865" t="str">
            <v>B90</v>
          </cell>
          <cell r="B865" t="str">
            <v>SECUELAS DE TUBERCULOSIS</v>
          </cell>
          <cell r="C865" t="str">
            <v>025</v>
          </cell>
        </row>
        <row r="866">
          <cell r="A866" t="str">
            <v>B900</v>
          </cell>
          <cell r="B866" t="str">
            <v>SECUELAS DE TUBERCULOSIS DEL SISTEMA NERVIOSO CENTRAL</v>
          </cell>
          <cell r="C866" t="str">
            <v>025</v>
          </cell>
        </row>
        <row r="867">
          <cell r="A867" t="str">
            <v>B901</v>
          </cell>
          <cell r="B867" t="str">
            <v>SECUELAS DE TUBERCULOSIS GENITOURINARIA</v>
          </cell>
          <cell r="C867" t="str">
            <v>025</v>
          </cell>
        </row>
        <row r="868">
          <cell r="A868" t="str">
            <v>B902</v>
          </cell>
          <cell r="B868" t="str">
            <v>SECUELAS DE TUBERCULOSIS DE HUESOS Y ARTICILACIONES</v>
          </cell>
          <cell r="C868" t="str">
            <v>025</v>
          </cell>
        </row>
        <row r="869">
          <cell r="A869" t="str">
            <v>B908</v>
          </cell>
          <cell r="B869" t="str">
            <v>SECUELAS DE TUBERCULOSIS DE OTROS ORGANOS ESPECIFICADOS</v>
          </cell>
          <cell r="C869" t="str">
            <v>025</v>
          </cell>
        </row>
        <row r="870">
          <cell r="A870" t="str">
            <v>B909</v>
          </cell>
          <cell r="B870" t="str">
            <v>SECUELAS DE TUBERC. RESPIRATORIA Y DE TUBERC. NO ESPECIFICADA</v>
          </cell>
          <cell r="C870" t="str">
            <v>025</v>
          </cell>
        </row>
        <row r="871">
          <cell r="A871" t="str">
            <v>B91</v>
          </cell>
          <cell r="B871" t="str">
            <v>SECUELAS DE POLIOMIELITIS</v>
          </cell>
          <cell r="C871" t="str">
            <v>025</v>
          </cell>
        </row>
        <row r="872">
          <cell r="A872" t="str">
            <v>B92</v>
          </cell>
          <cell r="B872" t="str">
            <v>SECUELAS DE LEPRA</v>
          </cell>
          <cell r="C872" t="str">
            <v>025</v>
          </cell>
        </row>
        <row r="873">
          <cell r="A873" t="str">
            <v>B94</v>
          </cell>
          <cell r="B873" t="str">
            <v>SECUELAS DE OTRAS ENF. INFECC. Y PARASITARIAS Y DE LAS NO ESPECIFICADA</v>
          </cell>
          <cell r="C873" t="str">
            <v>025</v>
          </cell>
        </row>
        <row r="874">
          <cell r="A874" t="str">
            <v>B940</v>
          </cell>
          <cell r="B874" t="str">
            <v>SECUELAS DE TRACOMA</v>
          </cell>
          <cell r="C874" t="str">
            <v>025</v>
          </cell>
        </row>
        <row r="875">
          <cell r="A875" t="str">
            <v>B941</v>
          </cell>
          <cell r="B875" t="str">
            <v>SECUELAS DE ENCEFALITIS VIRAL</v>
          </cell>
          <cell r="C875" t="str">
            <v>025</v>
          </cell>
        </row>
        <row r="876">
          <cell r="A876" t="str">
            <v>B942</v>
          </cell>
          <cell r="B876" t="str">
            <v>SECUELAS DE HEPATITIS VIRAL</v>
          </cell>
          <cell r="C876" t="str">
            <v>025</v>
          </cell>
        </row>
        <row r="877">
          <cell r="A877" t="str">
            <v>B948</v>
          </cell>
          <cell r="B877" t="str">
            <v>SECUELAS DE OTRAS ENF. INFECCIOSAS Y PARASITAEIAS ESPECIFICADAS</v>
          </cell>
          <cell r="C877" t="str">
            <v>025</v>
          </cell>
        </row>
        <row r="878">
          <cell r="A878" t="str">
            <v>B949</v>
          </cell>
          <cell r="B878" t="str">
            <v>SECUELAS DE ENF. INFECCIOSAS Y PARASITARIAS NO ESPECIFICADAS</v>
          </cell>
          <cell r="C878" t="str">
            <v>025</v>
          </cell>
        </row>
        <row r="879">
          <cell r="A879" t="str">
            <v>B95</v>
          </cell>
          <cell r="B879" t="str">
            <v>ESTREPTOCOCOS Y ESTAFILOCOCOS COMO CAUSA DE ENF.CLAS.EN OTROS CAP.</v>
          </cell>
          <cell r="C879" t="str">
            <v>025</v>
          </cell>
        </row>
        <row r="880">
          <cell r="A880" t="str">
            <v>B950</v>
          </cell>
          <cell r="B880" t="str">
            <v>ESTREPTOCOCO, GRUPO A, COMO CAUSA DE ENF.CLAS. EN OTROS CAPITULOS</v>
          </cell>
          <cell r="C880" t="str">
            <v>025</v>
          </cell>
        </row>
        <row r="881">
          <cell r="A881" t="str">
            <v>B951</v>
          </cell>
          <cell r="B881" t="str">
            <v>ESTREPTOCOCO, GRUPOB, COMO CAUSA DE ENF. CLASIFICADAS EN OTROS CAP.</v>
          </cell>
          <cell r="C881" t="str">
            <v>025</v>
          </cell>
        </row>
        <row r="882">
          <cell r="A882" t="str">
            <v>B952</v>
          </cell>
          <cell r="B882" t="str">
            <v>ESTREPTOCOCO,GRUPO D, COMO CAUSA DE ENF. CLASIFICADAS EN OTROS CAP.</v>
          </cell>
          <cell r="C882" t="str">
            <v>025</v>
          </cell>
        </row>
        <row r="883">
          <cell r="A883" t="str">
            <v>B953</v>
          </cell>
          <cell r="B883" t="str">
            <v>STREPTOCOCCUS PNEUMONIAE COMO CAUSA DE ENF. CLASIF. EN OTROS CAP.</v>
          </cell>
          <cell r="C883" t="str">
            <v>025</v>
          </cell>
        </row>
        <row r="884">
          <cell r="A884" t="str">
            <v>B954</v>
          </cell>
          <cell r="B884" t="str">
            <v>OTROS ESTREPTOCOCOS COMO CAUSA DE ENF.CLASIF. EN OTROS CAPITULOS</v>
          </cell>
          <cell r="C884" t="str">
            <v>025</v>
          </cell>
        </row>
        <row r="885">
          <cell r="A885" t="str">
            <v>B955</v>
          </cell>
          <cell r="B885" t="str">
            <v>ESTREPTOCOCO NO ESPECIFI.COMO CAUSA DE ENF. CLASIF. EN OTROS CAPITUL.</v>
          </cell>
          <cell r="C885" t="str">
            <v>025</v>
          </cell>
        </row>
        <row r="886">
          <cell r="A886" t="str">
            <v>B956</v>
          </cell>
          <cell r="B886" t="str">
            <v>STAPHYLOCOCCUS AUREUS COMO CAUSA DE ENF.CLASIF.EN OTROS CAPITULOS</v>
          </cell>
          <cell r="C886" t="str">
            <v>025</v>
          </cell>
        </row>
        <row r="887">
          <cell r="A887" t="str">
            <v>B957</v>
          </cell>
          <cell r="B887" t="str">
            <v>OTROS ESTAFILOCOCOS COMO CAUSA DE ENF.CLASIF. EN OTROS CAPITULOS</v>
          </cell>
          <cell r="C887" t="str">
            <v>025</v>
          </cell>
        </row>
        <row r="888">
          <cell r="A888" t="str">
            <v>B958</v>
          </cell>
          <cell r="B888" t="str">
            <v>ESTAFILOCOCO NO ESPECIF. COMO CAUSA DE ENF. CLASIF.EN OTROS CAPITULOS</v>
          </cell>
          <cell r="C888" t="str">
            <v>025</v>
          </cell>
        </row>
        <row r="889">
          <cell r="A889" t="str">
            <v>B96</v>
          </cell>
          <cell r="B889" t="str">
            <v>OTORS AGENTES BACTERIANOS COMO CAUSA DE ENF.CLASIF. EN OTROS CAP.</v>
          </cell>
          <cell r="C889" t="str">
            <v>025</v>
          </cell>
        </row>
        <row r="890">
          <cell r="A890" t="str">
            <v>B960</v>
          </cell>
          <cell r="B890" t="str">
            <v>MYCOPLASMA PNEUMONIAE COMO CAUSA DE ENF. CLASIF.EN OTROS CAPITULOS</v>
          </cell>
          <cell r="C890" t="str">
            <v>025</v>
          </cell>
        </row>
        <row r="891">
          <cell r="A891" t="str">
            <v>B961</v>
          </cell>
          <cell r="B891" t="str">
            <v>KLEBSIELLA PNEUMONIAE COMO CAUSA DE ENF.CLASF.EN OTROS CAPITULOS</v>
          </cell>
          <cell r="C891" t="str">
            <v>025</v>
          </cell>
        </row>
        <row r="892">
          <cell r="A892" t="str">
            <v>B962</v>
          </cell>
          <cell r="B892" t="str">
            <v>ESCHERICHIA COLI COMO CAUSA DE ENF.CLASIF. EN OTROS CAPITULOS</v>
          </cell>
          <cell r="C892" t="str">
            <v>025</v>
          </cell>
        </row>
        <row r="893">
          <cell r="A893" t="str">
            <v>B963</v>
          </cell>
          <cell r="B893" t="str">
            <v>HAEMOPHILUS INFLUENZAE COMO CAUSA DE ENF. CLASIF.EN OTROS CAPITULOS</v>
          </cell>
          <cell r="C893" t="str">
            <v>025</v>
          </cell>
        </row>
        <row r="894">
          <cell r="A894" t="str">
            <v>B964</v>
          </cell>
          <cell r="B894" t="str">
            <v>PROTEUS (MIRABILIS) (MORGANII) COMO CAUSA DE ENF.CLAS.EN OTROS CAP.</v>
          </cell>
          <cell r="C894" t="str">
            <v>025</v>
          </cell>
        </row>
        <row r="895">
          <cell r="A895" t="str">
            <v>B965</v>
          </cell>
          <cell r="B895" t="str">
            <v>PSEUDOMONAS (AERUGINOSA) (MALLEI) COMO CAUSA DE ENF. CLAS.EN OTROS C.</v>
          </cell>
          <cell r="C895" t="str">
            <v>025</v>
          </cell>
        </row>
        <row r="896">
          <cell r="A896" t="str">
            <v>B966</v>
          </cell>
          <cell r="B896" t="str">
            <v>BACILLUS FRAGILIS (B. FRAGILIS)COMO CAUSA DE ENF.CLASIF.EN OTROS CAPIT</v>
          </cell>
          <cell r="C896" t="str">
            <v>025</v>
          </cell>
        </row>
        <row r="897">
          <cell r="A897" t="str">
            <v>B967</v>
          </cell>
          <cell r="B897" t="str">
            <v>CLOSTRIDIUM PERFRINGES (C. PERFRINGENS)COMO CAUSA DE ENF.CLAS.EN OTRO</v>
          </cell>
          <cell r="C897" t="str">
            <v>025</v>
          </cell>
        </row>
        <row r="898">
          <cell r="A898" t="str">
            <v>B968</v>
          </cell>
          <cell r="B898" t="str">
            <v>OTROS AGENTES BACTERIANOS ESPEC. COMO CAUSA DE ENF. CLASF. EN OTROS</v>
          </cell>
          <cell r="C898" t="str">
            <v>025</v>
          </cell>
        </row>
        <row r="899">
          <cell r="A899" t="str">
            <v>B97</v>
          </cell>
          <cell r="B899" t="str">
            <v>AGENTES VIRALES COMO CAUSA DE ENF. CLASIF. EN OTROS CAPITULOS</v>
          </cell>
          <cell r="C899" t="str">
            <v>025</v>
          </cell>
        </row>
        <row r="900">
          <cell r="A900" t="str">
            <v>B970</v>
          </cell>
          <cell r="B900" t="str">
            <v>ADENOVIRUS COMO CAUSA DE ENF.CLASIFICADAS EN OTROS CAPITULOS</v>
          </cell>
          <cell r="C900" t="str">
            <v>025</v>
          </cell>
        </row>
        <row r="901">
          <cell r="A901" t="str">
            <v>B971</v>
          </cell>
          <cell r="B901" t="str">
            <v>ENTEROVIRUS COMO CAUSA DE ENF. CLASIFICADAS EN OTROS CAPITULOS</v>
          </cell>
          <cell r="C901" t="str">
            <v>025</v>
          </cell>
        </row>
        <row r="902">
          <cell r="A902" t="str">
            <v>B972</v>
          </cell>
          <cell r="B902" t="str">
            <v>CORONAVIRUS COMO CAUSA DE ENF. CLASIFICADAS EN OTROS CAPITULOS</v>
          </cell>
          <cell r="C902" t="str">
            <v>025</v>
          </cell>
        </row>
        <row r="903">
          <cell r="A903" t="str">
            <v>B973</v>
          </cell>
          <cell r="B903" t="str">
            <v>RETROVIRUS COMO CAUSA DE ENF.CLASIFICADAS EN OTROS CAPITULOS</v>
          </cell>
          <cell r="C903" t="str">
            <v>025</v>
          </cell>
        </row>
        <row r="904">
          <cell r="A904" t="str">
            <v>B974</v>
          </cell>
          <cell r="B904" t="str">
            <v>VIRUS SINCICIAL RESPIRATORIO COMO CAUSA DE ENF.CLAS.EN OTROS CAPIT.</v>
          </cell>
          <cell r="C904" t="str">
            <v>025</v>
          </cell>
        </row>
        <row r="905">
          <cell r="A905" t="str">
            <v>B975</v>
          </cell>
          <cell r="B905" t="str">
            <v>REOVIRUS COMO CAUSA DE ENF. CLASIFICADAS EN OTROS CAPITULOS</v>
          </cell>
          <cell r="C905" t="str">
            <v>025</v>
          </cell>
        </row>
        <row r="906">
          <cell r="A906" t="str">
            <v>B976</v>
          </cell>
          <cell r="B906" t="str">
            <v>PARVOVIRUS COMO CAUSA DE ENF. CLASIFICADAS  EN OTROS CAPITULOS</v>
          </cell>
          <cell r="C906" t="str">
            <v>025</v>
          </cell>
        </row>
        <row r="907">
          <cell r="A907" t="str">
            <v>B977</v>
          </cell>
          <cell r="B907" t="str">
            <v>PAPILOMAVIRUS COMO CAUSA DE ENF.CLASIFICADAS EN OTROS CAPITULOS</v>
          </cell>
          <cell r="C907" t="str">
            <v>025</v>
          </cell>
        </row>
        <row r="908">
          <cell r="A908" t="str">
            <v>B978</v>
          </cell>
          <cell r="B908" t="str">
            <v>OTROS AGENTES VIRALES COMO CAUSA DE ENF.CLASIF. EN OTROS CAPITULOS</v>
          </cell>
          <cell r="C908" t="str">
            <v>025</v>
          </cell>
        </row>
        <row r="909">
          <cell r="A909" t="str">
            <v>B99</v>
          </cell>
          <cell r="B909" t="str">
            <v>OTRAS ENFERMEDADES INFECCIOSAS Y LAS NO ESPESIFICADAS</v>
          </cell>
          <cell r="C909" t="str">
            <v>025</v>
          </cell>
        </row>
        <row r="910">
          <cell r="A910" t="str">
            <v>C00</v>
          </cell>
          <cell r="B910" t="str">
            <v>TUMOR MALIGNO DEL LABIO</v>
          </cell>
          <cell r="C910" t="str">
            <v>027</v>
          </cell>
        </row>
        <row r="911">
          <cell r="A911" t="str">
            <v>C000</v>
          </cell>
          <cell r="B911" t="str">
            <v>TUMOR MALIGNO DEL LABIO SUPERIOR,CARA EXTERNA</v>
          </cell>
          <cell r="C911" t="str">
            <v>027</v>
          </cell>
        </row>
        <row r="912">
          <cell r="A912" t="str">
            <v>C001</v>
          </cell>
          <cell r="B912" t="str">
            <v>TUMOR MALIGNO DEL LABIO INFERIOR, CARA EXTERNA</v>
          </cell>
          <cell r="C912" t="str">
            <v>027</v>
          </cell>
        </row>
        <row r="913">
          <cell r="A913" t="str">
            <v>C002</v>
          </cell>
          <cell r="B913" t="str">
            <v>TUMOR MALIGNO DEL LABIO, CARA EXTERNA, SIN OTRA ESPECIFICACION</v>
          </cell>
          <cell r="C913" t="str">
            <v>027</v>
          </cell>
        </row>
        <row r="914">
          <cell r="A914" t="str">
            <v>C003</v>
          </cell>
          <cell r="B914" t="str">
            <v>TUMOR MALIGNO DEL LABIO SUPERIOR, CARA INTERNA</v>
          </cell>
          <cell r="C914" t="str">
            <v>027</v>
          </cell>
        </row>
        <row r="915">
          <cell r="A915" t="str">
            <v>C004</v>
          </cell>
          <cell r="B915" t="str">
            <v>TUMOR MALIGNO DEL LABIO INFERIOR, CARA INTERNA</v>
          </cell>
          <cell r="C915" t="str">
            <v>027</v>
          </cell>
        </row>
        <row r="916">
          <cell r="A916" t="str">
            <v>C005</v>
          </cell>
          <cell r="B916" t="str">
            <v>TUMOR MALIGNO DEL LABIO, CARA INTERNA, SIN OTRA ESPECIFICACION</v>
          </cell>
          <cell r="C916" t="str">
            <v>027</v>
          </cell>
        </row>
        <row r="917">
          <cell r="A917" t="str">
            <v>C006</v>
          </cell>
          <cell r="B917" t="str">
            <v>TUMOR MALIGNO DE LA COMISURA LABIAL</v>
          </cell>
          <cell r="C917" t="str">
            <v>027</v>
          </cell>
        </row>
        <row r="918">
          <cell r="A918" t="str">
            <v>C008</v>
          </cell>
          <cell r="B918" t="str">
            <v>LESION DE SITIOS CONTIGUOS DEL LABIO</v>
          </cell>
          <cell r="C918" t="str">
            <v>027</v>
          </cell>
        </row>
        <row r="919">
          <cell r="A919" t="str">
            <v>C009</v>
          </cell>
          <cell r="B919" t="str">
            <v>TUMOR MALIGNO DEL LABIO, PARTE NO ESPECIFICADA</v>
          </cell>
          <cell r="C919" t="str">
            <v>027</v>
          </cell>
        </row>
        <row r="920">
          <cell r="A920" t="str">
            <v>C01</v>
          </cell>
          <cell r="B920" t="str">
            <v>TUMOR MALIGNO DE LA BASE DE LA LENGUA</v>
          </cell>
          <cell r="C920" t="str">
            <v>027</v>
          </cell>
        </row>
        <row r="921">
          <cell r="A921" t="str">
            <v>C02</v>
          </cell>
          <cell r="B921" t="str">
            <v>TUMOR MALIGNO DE OTRAS PARTES Y DE LAS NO ESPECIF. DE LA LENGUA</v>
          </cell>
          <cell r="C921" t="str">
            <v>027</v>
          </cell>
        </row>
        <row r="922">
          <cell r="A922" t="str">
            <v>C020</v>
          </cell>
          <cell r="B922" t="str">
            <v>TUMOR MALIGNO DE LA CARA DORSAL DE LA LENGUA</v>
          </cell>
          <cell r="C922" t="str">
            <v>027</v>
          </cell>
        </row>
        <row r="923">
          <cell r="A923" t="str">
            <v>C021</v>
          </cell>
          <cell r="B923" t="str">
            <v>TUMOR MALIGNO DEL BORDE DE LA LENGUA</v>
          </cell>
          <cell r="C923" t="str">
            <v>027</v>
          </cell>
        </row>
        <row r="924">
          <cell r="A924" t="str">
            <v>C022</v>
          </cell>
          <cell r="B924" t="str">
            <v>TUMOR MALIGNO DE LA CARA VEMTRAL DE LA LENGUA</v>
          </cell>
          <cell r="C924" t="str">
            <v>027</v>
          </cell>
        </row>
        <row r="925">
          <cell r="A925" t="str">
            <v>C023</v>
          </cell>
          <cell r="B925" t="str">
            <v>TUMOR MALIGNO DE LOS DOS TERCIOS ANT. DE LA LENGUA PARTE NO ESPEC.</v>
          </cell>
          <cell r="C925" t="str">
            <v>027</v>
          </cell>
        </row>
        <row r="926">
          <cell r="A926" t="str">
            <v>C024</v>
          </cell>
          <cell r="B926" t="str">
            <v>TUMOR MALIGNO DE LA AMIGDALA LINGUAL</v>
          </cell>
          <cell r="C926" t="str">
            <v>027</v>
          </cell>
        </row>
        <row r="927">
          <cell r="A927" t="str">
            <v>C028</v>
          </cell>
          <cell r="B927" t="str">
            <v>LESION DE SITIOS CONTIGUOS DE LA LENGUA</v>
          </cell>
          <cell r="C927" t="str">
            <v>027</v>
          </cell>
        </row>
        <row r="928">
          <cell r="A928" t="str">
            <v>C029</v>
          </cell>
          <cell r="B928" t="str">
            <v>TUMOR MALIGNO DE LA LENGUA, PARTE NO ESPECIFICADA</v>
          </cell>
          <cell r="C928" t="str">
            <v>027</v>
          </cell>
        </row>
        <row r="929">
          <cell r="A929" t="str">
            <v>C03</v>
          </cell>
          <cell r="B929" t="str">
            <v>TUMOR MALIGNO DE LA ENCIA</v>
          </cell>
          <cell r="C929" t="str">
            <v>027</v>
          </cell>
        </row>
        <row r="930">
          <cell r="A930" t="str">
            <v>C030</v>
          </cell>
          <cell r="B930" t="str">
            <v>TUMOR MALIGNO DE LA ENCIA SUPERIOR</v>
          </cell>
          <cell r="C930" t="str">
            <v>027</v>
          </cell>
        </row>
        <row r="931">
          <cell r="A931" t="str">
            <v>C031</v>
          </cell>
          <cell r="B931" t="str">
            <v>TUMOR MALIGNO DE LA ENCIA INFERIOR</v>
          </cell>
          <cell r="C931" t="str">
            <v>027</v>
          </cell>
        </row>
        <row r="932">
          <cell r="A932" t="str">
            <v>C039</v>
          </cell>
          <cell r="B932" t="str">
            <v>TUMOR MALIGNO DE LA ENCIA, PARTE NO ESPECIFICADA</v>
          </cell>
          <cell r="C932" t="str">
            <v>027</v>
          </cell>
        </row>
        <row r="933">
          <cell r="A933" t="str">
            <v>C04</v>
          </cell>
          <cell r="B933" t="str">
            <v>TUMOR MALIGNO DEL PISO DE LA BOCA</v>
          </cell>
          <cell r="C933" t="str">
            <v>027</v>
          </cell>
        </row>
        <row r="934">
          <cell r="A934" t="str">
            <v>C040</v>
          </cell>
          <cell r="B934" t="str">
            <v>TUMOR MALIGNO DE LA PARTE ANTERIOR DEL PISO DE LA BOCA</v>
          </cell>
          <cell r="C934" t="str">
            <v>027</v>
          </cell>
        </row>
        <row r="935">
          <cell r="A935" t="str">
            <v>C041</v>
          </cell>
          <cell r="B935" t="str">
            <v>TUMOR MALIGNO DE LA PARTE LATERAL DEL PISO DE LA BOCA</v>
          </cell>
          <cell r="C935" t="str">
            <v>027</v>
          </cell>
        </row>
        <row r="936">
          <cell r="A936" t="str">
            <v>C048</v>
          </cell>
          <cell r="B936" t="str">
            <v>LESION DE SITIOS CONTIGUOS DEL PISO DE LA BOCA</v>
          </cell>
          <cell r="C936" t="str">
            <v>027</v>
          </cell>
        </row>
        <row r="937">
          <cell r="A937" t="str">
            <v>C049</v>
          </cell>
          <cell r="B937" t="str">
            <v>TUMOR MALIGNO DEL PISO DE LA BOCA, PARTE NO ESPECIFICADA</v>
          </cell>
          <cell r="C937" t="str">
            <v>027</v>
          </cell>
        </row>
        <row r="938">
          <cell r="A938" t="str">
            <v>C05</v>
          </cell>
          <cell r="B938" t="str">
            <v>TUMOR MALIGNO DEL PALADAR</v>
          </cell>
          <cell r="C938" t="str">
            <v>027</v>
          </cell>
        </row>
        <row r="939">
          <cell r="A939" t="str">
            <v>C050</v>
          </cell>
          <cell r="B939" t="str">
            <v>TUMOR MALIGNO DEL PALADAR DURO</v>
          </cell>
          <cell r="C939" t="str">
            <v>027</v>
          </cell>
        </row>
        <row r="940">
          <cell r="A940" t="str">
            <v>C051</v>
          </cell>
          <cell r="B940" t="str">
            <v>TUMOR MALIGNO DEL PALADAR BLANDO</v>
          </cell>
          <cell r="C940" t="str">
            <v>027</v>
          </cell>
        </row>
        <row r="941">
          <cell r="A941" t="str">
            <v>C052</v>
          </cell>
          <cell r="B941" t="str">
            <v>TUMOR MALIGNO DE LA UVULA</v>
          </cell>
          <cell r="C941" t="str">
            <v>027</v>
          </cell>
        </row>
        <row r="942">
          <cell r="A942" t="str">
            <v>C058</v>
          </cell>
          <cell r="B942" t="str">
            <v>LESION DE SITIOS CONTUGUOS DEL PALADAR</v>
          </cell>
          <cell r="C942" t="str">
            <v>027</v>
          </cell>
        </row>
        <row r="943">
          <cell r="A943" t="str">
            <v>C059</v>
          </cell>
          <cell r="B943" t="str">
            <v>TUMOR MALIGNO DEL PALADAR, PARTE NO ESPECIFICADA</v>
          </cell>
          <cell r="C943" t="str">
            <v>027</v>
          </cell>
        </row>
        <row r="944">
          <cell r="A944" t="str">
            <v>C06</v>
          </cell>
          <cell r="B944" t="str">
            <v>TUMOR MALIGNO DE OTRAS PARTES Y DE LAS NO ESPECIFICADAS DE LA BOCA</v>
          </cell>
          <cell r="C944" t="str">
            <v>027</v>
          </cell>
        </row>
        <row r="945">
          <cell r="A945" t="str">
            <v>C060</v>
          </cell>
          <cell r="B945" t="str">
            <v>TUMOR MALIGNO DE LA MUCOSA DE LA BOCA</v>
          </cell>
          <cell r="C945" t="str">
            <v>027</v>
          </cell>
        </row>
        <row r="946">
          <cell r="A946" t="str">
            <v>C061</v>
          </cell>
          <cell r="B946" t="str">
            <v>TUMOR MALIGNO DEL VESTIBULO DE LA BOCA</v>
          </cell>
          <cell r="C946" t="str">
            <v>027</v>
          </cell>
        </row>
        <row r="947">
          <cell r="A947" t="str">
            <v>C062</v>
          </cell>
          <cell r="B947" t="str">
            <v>TUMOR MALIGNO DEL AREA RETROMOLAR</v>
          </cell>
          <cell r="C947" t="str">
            <v>027</v>
          </cell>
        </row>
        <row r="948">
          <cell r="A948" t="str">
            <v>C068</v>
          </cell>
          <cell r="B948" t="str">
            <v>LESION DE SITIOS CONTIGUOS DE OTRAS PARTES Y DE LAS NO ESP.DE LA BOCA</v>
          </cell>
          <cell r="C948" t="str">
            <v>027</v>
          </cell>
        </row>
        <row r="949">
          <cell r="A949" t="str">
            <v>C069</v>
          </cell>
          <cell r="B949" t="str">
            <v>TUMOR MALIGNO DE LA BOCA, PARTE NO ESPECIFICADA</v>
          </cell>
          <cell r="C949" t="str">
            <v>027</v>
          </cell>
        </row>
        <row r="950">
          <cell r="A950" t="str">
            <v>C07</v>
          </cell>
          <cell r="B950" t="str">
            <v>TUMOR MALIGNO DE LA GLANDULA PAROTIDA</v>
          </cell>
          <cell r="C950" t="str">
            <v>027</v>
          </cell>
        </row>
        <row r="951">
          <cell r="A951" t="str">
            <v>C08</v>
          </cell>
          <cell r="B951" t="str">
            <v>TUMOR MALIG. DE OTRAS GLAND. SALIVALES MAYORES Y DE LAS NO ESPCIF.</v>
          </cell>
          <cell r="C951" t="str">
            <v>027</v>
          </cell>
        </row>
        <row r="952">
          <cell r="A952" t="str">
            <v>C080</v>
          </cell>
          <cell r="B952" t="str">
            <v>TUMOR MALIGNO DE LA GLANDULA SUBMAXILAR</v>
          </cell>
          <cell r="C952" t="str">
            <v>027</v>
          </cell>
        </row>
        <row r="953">
          <cell r="A953" t="str">
            <v>C081</v>
          </cell>
          <cell r="B953" t="str">
            <v>TUMOR MALIGNO DE LA GLANDULA SUBLINGUAL</v>
          </cell>
          <cell r="C953" t="str">
            <v>027</v>
          </cell>
        </row>
        <row r="954">
          <cell r="A954" t="str">
            <v>C088</v>
          </cell>
          <cell r="B954" t="str">
            <v>LESION DE SITIOS CONTIGUOS DE LAS GLANDULAS SALIVALES</v>
          </cell>
          <cell r="C954" t="str">
            <v>027</v>
          </cell>
        </row>
        <row r="955">
          <cell r="A955" t="str">
            <v>C089</v>
          </cell>
          <cell r="B955" t="str">
            <v>TUMOR MALIGNO DE GLANDULA SALIVAL MAYOR, NO ESPECIFICADA</v>
          </cell>
          <cell r="C955" t="str">
            <v>027</v>
          </cell>
        </row>
        <row r="956">
          <cell r="A956" t="str">
            <v>C09</v>
          </cell>
          <cell r="B956" t="str">
            <v>TUMOR MALIGNO DE LA AMIGDALA</v>
          </cell>
          <cell r="C956" t="str">
            <v>027</v>
          </cell>
        </row>
        <row r="957">
          <cell r="A957" t="str">
            <v>C090</v>
          </cell>
          <cell r="B957" t="str">
            <v>TUMOR MALIGNO DE LA FOSA AMIGDALINA</v>
          </cell>
          <cell r="C957" t="str">
            <v>027</v>
          </cell>
        </row>
        <row r="958">
          <cell r="A958" t="str">
            <v>C091</v>
          </cell>
          <cell r="B958" t="str">
            <v>TUMOR MALIGNO DEL PILAR AMIGDALINO (ANTERIOR) (POSTERIOR)</v>
          </cell>
          <cell r="C958" t="str">
            <v>027</v>
          </cell>
        </row>
        <row r="959">
          <cell r="A959" t="str">
            <v>C098</v>
          </cell>
          <cell r="B959" t="str">
            <v>LESION DE SITIOS CONTIGUOS DE LA AMIGDALA</v>
          </cell>
          <cell r="C959" t="str">
            <v>027</v>
          </cell>
        </row>
        <row r="960">
          <cell r="A960" t="str">
            <v>C099</v>
          </cell>
          <cell r="B960" t="str">
            <v>TUMOR MALIGNO DE LA AMIGDALA, PARTE NO ESPECIFICADA</v>
          </cell>
          <cell r="C960" t="str">
            <v>027</v>
          </cell>
        </row>
        <row r="961">
          <cell r="A961" t="str">
            <v>C10</v>
          </cell>
          <cell r="B961" t="str">
            <v>TUMOR MALIGNO DE LA OROFARINGE</v>
          </cell>
          <cell r="C961" t="str">
            <v>027</v>
          </cell>
        </row>
        <row r="962">
          <cell r="A962" t="str">
            <v>C100</v>
          </cell>
          <cell r="B962" t="str">
            <v>TUMOR MALIGNO DE LA VALECULA</v>
          </cell>
          <cell r="C962" t="str">
            <v>027</v>
          </cell>
        </row>
        <row r="963">
          <cell r="A963" t="str">
            <v>C101</v>
          </cell>
          <cell r="B963" t="str">
            <v>TUMOR MALIGNO DE LA CARA ANTERIOR DE LA EPIGLOTIS</v>
          </cell>
          <cell r="C963" t="str">
            <v>027</v>
          </cell>
        </row>
        <row r="964">
          <cell r="A964" t="str">
            <v>C102</v>
          </cell>
          <cell r="B964" t="str">
            <v>TUMOR MALIGNO DE LA PARED LATERAL DE LA OROFARINGE</v>
          </cell>
          <cell r="C964" t="str">
            <v>027</v>
          </cell>
        </row>
        <row r="965">
          <cell r="A965" t="str">
            <v>C103</v>
          </cell>
          <cell r="B965" t="str">
            <v>TUMOR MALIGNO DE LA PARED POSTERIOR DE LA OROFARINGE</v>
          </cell>
          <cell r="C965" t="str">
            <v>027</v>
          </cell>
        </row>
        <row r="966">
          <cell r="A966" t="str">
            <v>C104</v>
          </cell>
          <cell r="B966" t="str">
            <v>TUMOR MALIGNO DE LA HENDIDURA BRANQUIAL</v>
          </cell>
          <cell r="C966" t="str">
            <v>027</v>
          </cell>
        </row>
        <row r="967">
          <cell r="A967" t="str">
            <v>C108</v>
          </cell>
          <cell r="B967" t="str">
            <v>LESION DE SITIOS CONTIGUOS DE LA OROFARINGE</v>
          </cell>
          <cell r="C967" t="str">
            <v>027</v>
          </cell>
        </row>
        <row r="968">
          <cell r="A968" t="str">
            <v>C109</v>
          </cell>
          <cell r="B968" t="str">
            <v>TUMOR MALIGNO DE LA OROFARINGE, PARTE NO ESPECIFICADA</v>
          </cell>
          <cell r="C968" t="str">
            <v>027</v>
          </cell>
        </row>
        <row r="969">
          <cell r="A969" t="str">
            <v>C11</v>
          </cell>
          <cell r="B969" t="str">
            <v>TUMOR MALIGNO DE LA NASOFARINGE</v>
          </cell>
          <cell r="C969" t="str">
            <v>027</v>
          </cell>
        </row>
        <row r="970">
          <cell r="A970" t="str">
            <v>C110</v>
          </cell>
          <cell r="B970" t="str">
            <v>TUMOR MALIGNO DE LA PARED SUPERIOR DE LA NASOFARINGE</v>
          </cell>
          <cell r="C970" t="str">
            <v>027</v>
          </cell>
        </row>
        <row r="971">
          <cell r="A971" t="str">
            <v>C111</v>
          </cell>
          <cell r="B971" t="str">
            <v>TUMOR MALIGNO DE LA PARED POSTERIOR DE LA NASOFARINGE</v>
          </cell>
          <cell r="C971" t="str">
            <v>027</v>
          </cell>
        </row>
        <row r="972">
          <cell r="A972" t="str">
            <v>C112</v>
          </cell>
          <cell r="B972" t="str">
            <v>TUMOR MALIGNO DE LA PARED LATERAL DE LA NASOFARNGE</v>
          </cell>
          <cell r="C972" t="str">
            <v>027</v>
          </cell>
        </row>
        <row r="973">
          <cell r="A973" t="str">
            <v>C113</v>
          </cell>
          <cell r="B973" t="str">
            <v>TUMOR MALIGNO DE LA PARED ANTERIOR DE LA NASOFARINGE</v>
          </cell>
          <cell r="C973" t="str">
            <v>027</v>
          </cell>
        </row>
        <row r="974">
          <cell r="A974" t="str">
            <v>C118</v>
          </cell>
          <cell r="B974" t="str">
            <v>LESION DE SITIOS CONTIGUOS DE LA NASOFARINGE</v>
          </cell>
          <cell r="C974" t="str">
            <v>027</v>
          </cell>
        </row>
        <row r="975">
          <cell r="A975" t="str">
            <v>C119</v>
          </cell>
          <cell r="B975" t="str">
            <v>TUMOR MALIGNO DE LA NASOFRINGE, PARTE NO ESPECIFICADA</v>
          </cell>
          <cell r="C975" t="str">
            <v>027</v>
          </cell>
        </row>
        <row r="976">
          <cell r="A976" t="str">
            <v>C12</v>
          </cell>
          <cell r="B976" t="str">
            <v>TUMOR MALIGNO DEL SENO PIRIFORME</v>
          </cell>
          <cell r="C976" t="str">
            <v>027</v>
          </cell>
        </row>
        <row r="977">
          <cell r="A977" t="str">
            <v>C13</v>
          </cell>
          <cell r="B977" t="str">
            <v>TUMOR MALIGNO DE LA HIPOFARINGE</v>
          </cell>
          <cell r="C977" t="str">
            <v>027</v>
          </cell>
        </row>
        <row r="978">
          <cell r="A978" t="str">
            <v>C130</v>
          </cell>
          <cell r="B978" t="str">
            <v>TUMOR MALIGNO DE LA REGION POSTCRICOIDEA</v>
          </cell>
          <cell r="C978" t="str">
            <v>027</v>
          </cell>
        </row>
        <row r="979">
          <cell r="A979" t="str">
            <v>C131</v>
          </cell>
          <cell r="B979" t="str">
            <v>TUMOR MALIGNO DEL ARITENOEPIGLOTICO, CARA HIPOFARINGEA</v>
          </cell>
          <cell r="C979" t="str">
            <v>027</v>
          </cell>
        </row>
        <row r="980">
          <cell r="A980" t="str">
            <v>C132</v>
          </cell>
          <cell r="B980" t="str">
            <v>TUMOR MALIGNO DE LA PARED POSTERIOR DE LA HIPOFARINGE</v>
          </cell>
          <cell r="C980" t="str">
            <v>027</v>
          </cell>
        </row>
        <row r="981">
          <cell r="A981" t="str">
            <v>C138</v>
          </cell>
          <cell r="B981" t="str">
            <v>LESION DE SITIOS CONTIGUOS DE LA HIPOFARINGE</v>
          </cell>
          <cell r="C981" t="str">
            <v>027</v>
          </cell>
        </row>
        <row r="982">
          <cell r="A982" t="str">
            <v>C139</v>
          </cell>
          <cell r="B982" t="str">
            <v>TUMOR MALIGNO DE LA HIPOFARINGE, PARTE NO ESPECIFICADA</v>
          </cell>
          <cell r="C982" t="str">
            <v>027</v>
          </cell>
        </row>
        <row r="983">
          <cell r="A983" t="str">
            <v>C14</v>
          </cell>
          <cell r="B983" t="str">
            <v>TUMOR MALIG. DE OTROS SITIOS Y DE LOS MALDEF.DEL LABIO, DE LA CAV.BAC.</v>
          </cell>
          <cell r="C983" t="str">
            <v>027</v>
          </cell>
        </row>
        <row r="984">
          <cell r="A984" t="str">
            <v>C140</v>
          </cell>
          <cell r="B984" t="str">
            <v>TUMOR MALIGNO DE LA FARINGE, PARTE NO ESPECIFICADA</v>
          </cell>
          <cell r="C984" t="str">
            <v>027</v>
          </cell>
        </row>
        <row r="985">
          <cell r="A985" t="str">
            <v>C142</v>
          </cell>
          <cell r="B985" t="str">
            <v>TUMOR MALIGNO DEL ANILLO DE WALDEYE</v>
          </cell>
          <cell r="C985" t="str">
            <v>027</v>
          </cell>
        </row>
        <row r="986">
          <cell r="A986" t="str">
            <v>C148</v>
          </cell>
          <cell r="B986" t="str">
            <v>LESION DE SITIOS CONTIGUOS DEL LABIO,DE LA CAVIDAD BUCAL Y DE LA FAR.</v>
          </cell>
          <cell r="C986" t="str">
            <v>027</v>
          </cell>
        </row>
        <row r="987">
          <cell r="A987" t="str">
            <v>C15</v>
          </cell>
          <cell r="B987" t="str">
            <v>TUMOR MALIGNO DEL ESOFAGO</v>
          </cell>
          <cell r="C987" t="str">
            <v>028</v>
          </cell>
        </row>
        <row r="988">
          <cell r="A988" t="str">
            <v>C150</v>
          </cell>
          <cell r="B988" t="str">
            <v>TUMOR MALIGNO DEL ESOFAGO, PORCION CERVICAL</v>
          </cell>
          <cell r="C988" t="str">
            <v>028</v>
          </cell>
        </row>
        <row r="989">
          <cell r="A989" t="str">
            <v>C151</v>
          </cell>
          <cell r="B989" t="str">
            <v>TUMOR MALIGNO DEL ESOFAGO, PORCION TORACICA</v>
          </cell>
          <cell r="C989" t="str">
            <v>028</v>
          </cell>
        </row>
        <row r="990">
          <cell r="A990" t="str">
            <v>C152</v>
          </cell>
          <cell r="B990" t="str">
            <v>TUMOR MALIGNO DEL ESOFAGO, PORCION ABDOMINAL</v>
          </cell>
          <cell r="C990" t="str">
            <v>028</v>
          </cell>
        </row>
        <row r="991">
          <cell r="A991" t="str">
            <v>C153</v>
          </cell>
          <cell r="B991" t="str">
            <v>TUMOR MALIGNO DEL TERCIO SUPERIOR DEL ESOFAGO</v>
          </cell>
          <cell r="C991" t="str">
            <v>028</v>
          </cell>
        </row>
        <row r="992">
          <cell r="A992" t="str">
            <v>C154</v>
          </cell>
          <cell r="B992" t="str">
            <v>TUMOR MALIGNO DEL TERCIO MEDIO DEL ESOFAGO</v>
          </cell>
          <cell r="C992" t="str">
            <v>028</v>
          </cell>
        </row>
        <row r="993">
          <cell r="A993" t="str">
            <v>C155</v>
          </cell>
          <cell r="B993" t="str">
            <v>TUMOR MALIGNO DEL TERCIO INFERIOR DEL ESOFAGO</v>
          </cell>
          <cell r="C993" t="str">
            <v>028</v>
          </cell>
        </row>
        <row r="994">
          <cell r="A994" t="str">
            <v>C158</v>
          </cell>
          <cell r="B994" t="str">
            <v>LESION DE SITIOS CONTIGUOS DEL ESOFAGO</v>
          </cell>
          <cell r="C994" t="str">
            <v>028</v>
          </cell>
        </row>
        <row r="995">
          <cell r="A995" t="str">
            <v>C159</v>
          </cell>
          <cell r="B995" t="str">
            <v>TUMOR MALIGNO DEL ESOFAGO, PARTE NO ESPECIFICADA</v>
          </cell>
          <cell r="C995" t="str">
            <v>028</v>
          </cell>
        </row>
        <row r="996">
          <cell r="A996" t="str">
            <v>C16</v>
          </cell>
          <cell r="B996" t="str">
            <v>TUMOR MALIGNO DEL ESTOMAGO</v>
          </cell>
          <cell r="C996" t="str">
            <v>029</v>
          </cell>
        </row>
        <row r="997">
          <cell r="A997" t="str">
            <v>C160</v>
          </cell>
          <cell r="B997" t="str">
            <v>TUMOR MALIGNO DEL CARDIAS</v>
          </cell>
          <cell r="C997" t="str">
            <v>029</v>
          </cell>
        </row>
        <row r="998">
          <cell r="A998" t="str">
            <v>C161</v>
          </cell>
          <cell r="B998" t="str">
            <v>TUMOR MALIGNO DEL FUNDUS GASTRICO</v>
          </cell>
          <cell r="C998" t="str">
            <v>029</v>
          </cell>
        </row>
        <row r="999">
          <cell r="A999" t="str">
            <v>C162</v>
          </cell>
          <cell r="B999" t="str">
            <v>TUMOR MALIGNO DEL CUERPO DEL ESTOMAGO</v>
          </cell>
          <cell r="C999" t="str">
            <v>029</v>
          </cell>
        </row>
        <row r="1000">
          <cell r="A1000" t="str">
            <v>C163</v>
          </cell>
          <cell r="B1000" t="str">
            <v>TUMOR MALIGNO DEL ANTRO PILORICO</v>
          </cell>
          <cell r="C1000" t="str">
            <v>029</v>
          </cell>
        </row>
        <row r="1001">
          <cell r="A1001" t="str">
            <v>C164</v>
          </cell>
          <cell r="B1001" t="str">
            <v>TUMOR MALIGNO DEL PILORO</v>
          </cell>
          <cell r="C1001" t="str">
            <v>029</v>
          </cell>
        </row>
        <row r="1002">
          <cell r="A1002" t="str">
            <v>C165</v>
          </cell>
          <cell r="B1002" t="str">
            <v>TUMOR MALIGNO DE LA CURVATURA MANOR DEL ESTO.SIN OTRA ESPECIFIC.</v>
          </cell>
          <cell r="C1002" t="str">
            <v>029</v>
          </cell>
        </row>
        <row r="1003">
          <cell r="A1003" t="str">
            <v>C166</v>
          </cell>
          <cell r="B1003" t="str">
            <v>TUMOR MALIG. DE LA CURVATURA MAYOR DEL ESTOM.SIN OTRA ESPRCIFIC.</v>
          </cell>
          <cell r="C1003" t="str">
            <v>029</v>
          </cell>
        </row>
        <row r="1004">
          <cell r="A1004" t="str">
            <v>C168</v>
          </cell>
          <cell r="B1004" t="str">
            <v>LESION DE SITIOS CONTIGUOS DEL ESTOMAGO</v>
          </cell>
          <cell r="C1004" t="str">
            <v>029</v>
          </cell>
        </row>
        <row r="1005">
          <cell r="A1005" t="str">
            <v>C169</v>
          </cell>
          <cell r="B1005" t="str">
            <v>TUMOR MALIGNO DEL ESTOMAGO, PARTE NO ESPECIFICADA</v>
          </cell>
          <cell r="C1005" t="str">
            <v>029</v>
          </cell>
        </row>
        <row r="1006">
          <cell r="A1006" t="str">
            <v>C17</v>
          </cell>
          <cell r="B1006" t="str">
            <v>TUMOR MALIGNO DEL INTESTINO DELGADO</v>
          </cell>
          <cell r="C1006" t="str">
            <v>046</v>
          </cell>
        </row>
        <row r="1007">
          <cell r="A1007" t="str">
            <v>C170</v>
          </cell>
          <cell r="B1007" t="str">
            <v>TUMOR MALIGNO DEL DUODENO</v>
          </cell>
          <cell r="C1007" t="str">
            <v>046</v>
          </cell>
        </row>
        <row r="1008">
          <cell r="A1008" t="str">
            <v>C171</v>
          </cell>
          <cell r="B1008" t="str">
            <v>TUMOR MALIGNO DEL YEYUNO</v>
          </cell>
          <cell r="C1008" t="str">
            <v>046</v>
          </cell>
        </row>
        <row r="1009">
          <cell r="A1009" t="str">
            <v>C172</v>
          </cell>
          <cell r="B1009" t="str">
            <v>TUMOR MALIGNO DEL ILEON</v>
          </cell>
          <cell r="C1009" t="str">
            <v>046</v>
          </cell>
        </row>
        <row r="1010">
          <cell r="A1010" t="str">
            <v>C173</v>
          </cell>
          <cell r="B1010" t="str">
            <v>TUMOR MALIGNO DEL DIVERTICULO DE MECKEL</v>
          </cell>
          <cell r="C1010" t="str">
            <v>046</v>
          </cell>
        </row>
        <row r="1011">
          <cell r="A1011" t="str">
            <v>C178</v>
          </cell>
          <cell r="B1011" t="str">
            <v>LESION DE SITIOS CONTIGUOS DEL INTESTINO DELGADO</v>
          </cell>
          <cell r="C1011" t="str">
            <v>046</v>
          </cell>
        </row>
        <row r="1012">
          <cell r="A1012" t="str">
            <v>C179</v>
          </cell>
          <cell r="B1012" t="str">
            <v>TUMOR MALIGNO DEL INTESTINO DELGADO, PARTE NO ESPECIFICADA</v>
          </cell>
          <cell r="C1012" t="str">
            <v>046</v>
          </cell>
        </row>
        <row r="1013">
          <cell r="A1013" t="str">
            <v>C18</v>
          </cell>
          <cell r="B1013" t="str">
            <v>TUMOR MALIGNO DEL COLON</v>
          </cell>
          <cell r="C1013" t="str">
            <v>030</v>
          </cell>
        </row>
        <row r="1014">
          <cell r="A1014" t="str">
            <v>C180</v>
          </cell>
          <cell r="B1014" t="str">
            <v>TUMOR MALIGNO DEL CIEGO</v>
          </cell>
          <cell r="C1014" t="str">
            <v>030</v>
          </cell>
        </row>
        <row r="1015">
          <cell r="A1015" t="str">
            <v>C181</v>
          </cell>
          <cell r="B1015" t="str">
            <v>TUMOR MALIGNO DEL APENDICE</v>
          </cell>
          <cell r="C1015" t="str">
            <v>030</v>
          </cell>
        </row>
        <row r="1016">
          <cell r="A1016" t="str">
            <v>C182</v>
          </cell>
          <cell r="B1016" t="str">
            <v>TUMOR MALIGNO DEL COLON  ASCENDENTE</v>
          </cell>
          <cell r="C1016" t="str">
            <v>030</v>
          </cell>
        </row>
        <row r="1017">
          <cell r="A1017" t="str">
            <v>C183</v>
          </cell>
          <cell r="B1017" t="str">
            <v>TUMOR MALIGNO DEL ANGULO HEPATICO</v>
          </cell>
          <cell r="C1017" t="str">
            <v>030</v>
          </cell>
        </row>
        <row r="1018">
          <cell r="A1018" t="str">
            <v>C184</v>
          </cell>
          <cell r="B1018" t="str">
            <v>TUMOR MALIGNO DEL COLON TRANSVERSO</v>
          </cell>
          <cell r="C1018" t="str">
            <v>030</v>
          </cell>
        </row>
        <row r="1019">
          <cell r="A1019" t="str">
            <v>C185</v>
          </cell>
          <cell r="B1019" t="str">
            <v>TUMOR MALIGNO DEL ANGULO ESPLENICO</v>
          </cell>
          <cell r="C1019" t="str">
            <v>030</v>
          </cell>
        </row>
        <row r="1020">
          <cell r="A1020" t="str">
            <v>C186</v>
          </cell>
          <cell r="B1020" t="str">
            <v>TUMOR MALIGNO DEL COLON DESCENDENTE</v>
          </cell>
          <cell r="C1020" t="str">
            <v>030</v>
          </cell>
        </row>
        <row r="1021">
          <cell r="A1021" t="str">
            <v>C187</v>
          </cell>
          <cell r="B1021" t="str">
            <v>TUMOR MALIGNO DEL COLON SIGMOIDE</v>
          </cell>
          <cell r="C1021" t="str">
            <v>030</v>
          </cell>
        </row>
        <row r="1022">
          <cell r="A1022" t="str">
            <v>C188</v>
          </cell>
          <cell r="B1022" t="str">
            <v>LESION DE SITIOS CONTIGUOS DEL COLON</v>
          </cell>
          <cell r="C1022" t="str">
            <v>030</v>
          </cell>
        </row>
        <row r="1023">
          <cell r="A1023" t="str">
            <v>C189</v>
          </cell>
          <cell r="B1023" t="str">
            <v>TUMOR MALIGNO DEL COLON, PARTE NO ESPECIFICADA</v>
          </cell>
          <cell r="C1023" t="str">
            <v>030</v>
          </cell>
        </row>
        <row r="1024">
          <cell r="A1024" t="str">
            <v>C19</v>
          </cell>
          <cell r="B1024" t="str">
            <v>TUMOR MALIGNO DE LA UNION RECTOSIGMOIDEA</v>
          </cell>
          <cell r="C1024" t="str">
            <v>030</v>
          </cell>
        </row>
        <row r="1025">
          <cell r="A1025" t="str">
            <v>C20X</v>
          </cell>
          <cell r="B1025" t="str">
            <v>TUMOR MALIGNO DEL RECTO</v>
          </cell>
          <cell r="C1025" t="str">
            <v>030</v>
          </cell>
        </row>
        <row r="1026">
          <cell r="A1026" t="str">
            <v>C21</v>
          </cell>
          <cell r="B1026" t="str">
            <v>TUMOR MALIGNO DEL ANO Y DEL CONDUCTO ANAL</v>
          </cell>
          <cell r="C1026" t="str">
            <v>030</v>
          </cell>
        </row>
        <row r="1027">
          <cell r="A1027" t="str">
            <v>C210</v>
          </cell>
          <cell r="B1027" t="str">
            <v>TUMOR MALIGNO DEL ANO, PARTE NO ESPECIFICADA</v>
          </cell>
          <cell r="C1027" t="str">
            <v>030</v>
          </cell>
        </row>
        <row r="1028">
          <cell r="A1028" t="str">
            <v>C211</v>
          </cell>
          <cell r="B1028" t="str">
            <v>TUMOR MALIGNO DEL CONDUCTO ANAL</v>
          </cell>
          <cell r="C1028" t="str">
            <v>030</v>
          </cell>
        </row>
        <row r="1029">
          <cell r="A1029" t="str">
            <v>C212</v>
          </cell>
          <cell r="B1029" t="str">
            <v>TUMOR MALIGNO DE LA ZONA CLOACOGENICA</v>
          </cell>
          <cell r="C1029" t="str">
            <v>030</v>
          </cell>
        </row>
        <row r="1030">
          <cell r="A1030" t="str">
            <v>C218</v>
          </cell>
          <cell r="B1030" t="str">
            <v>LESION DE SITIOS CONT.DEL ANO, DEL CONDUCTO ANAL Y DEL RECTO</v>
          </cell>
          <cell r="C1030" t="str">
            <v>030</v>
          </cell>
        </row>
        <row r="1031">
          <cell r="A1031" t="str">
            <v>C22</v>
          </cell>
          <cell r="B1031" t="str">
            <v>TUMOR MALIGNO DEL HIGADO Y DE LAS VIAS BILIARES INTRAHEPATICAS</v>
          </cell>
          <cell r="C1031" t="str">
            <v>031</v>
          </cell>
        </row>
        <row r="1032">
          <cell r="A1032" t="str">
            <v>C220</v>
          </cell>
          <cell r="B1032" t="str">
            <v>CARCINOMA DE CELULAS HEPATICAS</v>
          </cell>
          <cell r="C1032" t="str">
            <v>031</v>
          </cell>
        </row>
        <row r="1033">
          <cell r="A1033" t="str">
            <v>C221</v>
          </cell>
          <cell r="B1033" t="str">
            <v>CARCINOMA DE VIAS BILIARES INTRAHEPATICAS</v>
          </cell>
          <cell r="C1033" t="str">
            <v>031</v>
          </cell>
        </row>
        <row r="1034">
          <cell r="A1034" t="str">
            <v>C222</v>
          </cell>
          <cell r="B1034" t="str">
            <v>HEPATOBLASTOMA</v>
          </cell>
          <cell r="C1034" t="str">
            <v>031</v>
          </cell>
        </row>
        <row r="1035">
          <cell r="A1035" t="str">
            <v>C223</v>
          </cell>
          <cell r="B1035" t="str">
            <v>ANGIOSARCOMA DEL HIGADO</v>
          </cell>
          <cell r="C1035" t="str">
            <v>031</v>
          </cell>
        </row>
        <row r="1036">
          <cell r="A1036" t="str">
            <v>C224</v>
          </cell>
          <cell r="B1036" t="str">
            <v>OTROS SARCOMAS DEL HIGADO</v>
          </cell>
          <cell r="C1036" t="str">
            <v>031</v>
          </cell>
        </row>
        <row r="1037">
          <cell r="A1037" t="str">
            <v>C227</v>
          </cell>
          <cell r="B1037" t="str">
            <v>OTROS CARCINOMAS ESPECIFICADOS DEL HIGADO</v>
          </cell>
          <cell r="C1037" t="str">
            <v>031</v>
          </cell>
        </row>
        <row r="1038">
          <cell r="A1038" t="str">
            <v>C229</v>
          </cell>
          <cell r="B1038" t="str">
            <v>TUMOR MALIGNO DEL HIGADO, NO ESPECIFICADO</v>
          </cell>
          <cell r="C1038" t="str">
            <v>031</v>
          </cell>
        </row>
        <row r="1039">
          <cell r="A1039" t="str">
            <v>C23X</v>
          </cell>
          <cell r="B1039" t="str">
            <v>TUMOR MALIGNO DE LA VESICULA BILIAR</v>
          </cell>
          <cell r="C1039" t="str">
            <v>046</v>
          </cell>
        </row>
        <row r="1040">
          <cell r="A1040" t="str">
            <v>C24</v>
          </cell>
          <cell r="B1040" t="str">
            <v>TUMOR MALIG. DE OTRAS PARTES Y DE LAS NO ESPEC.DE LAS VIAS BILIARES</v>
          </cell>
          <cell r="C1040" t="str">
            <v>046</v>
          </cell>
        </row>
        <row r="1041">
          <cell r="A1041" t="str">
            <v>C240</v>
          </cell>
          <cell r="B1041" t="str">
            <v>TUMOR MALIGNO DE LAS VIAS BILIARES EXTRAHEPATICAS</v>
          </cell>
          <cell r="C1041" t="str">
            <v>046</v>
          </cell>
        </row>
        <row r="1042">
          <cell r="A1042" t="str">
            <v>C241</v>
          </cell>
          <cell r="B1042" t="str">
            <v>TUMOR MALIGNO DE LA AMPOLLA DE VATER</v>
          </cell>
          <cell r="C1042" t="str">
            <v>046</v>
          </cell>
        </row>
        <row r="1043">
          <cell r="A1043" t="str">
            <v>C248</v>
          </cell>
          <cell r="B1043" t="str">
            <v>LESION DE SITIOS CONTIGUOS DE LAS VIAS BILIARES</v>
          </cell>
          <cell r="C1043" t="str">
            <v>046</v>
          </cell>
        </row>
        <row r="1044">
          <cell r="A1044" t="str">
            <v>C249</v>
          </cell>
          <cell r="B1044" t="str">
            <v>TUMOR MALIGNO DE LAS VIAS BILIARES, PARTE NO ESPECIFICADA</v>
          </cell>
          <cell r="C1044" t="str">
            <v>046</v>
          </cell>
        </row>
        <row r="1045">
          <cell r="A1045" t="str">
            <v>C25</v>
          </cell>
          <cell r="B1045" t="str">
            <v>TUMOR MALIGNO DEL PANCREAS</v>
          </cell>
          <cell r="C1045" t="str">
            <v>032</v>
          </cell>
        </row>
        <row r="1046">
          <cell r="A1046" t="str">
            <v>C250</v>
          </cell>
          <cell r="B1046" t="str">
            <v>TUMOR MALIGNO DE LA CABEZA DEL PANCREAS</v>
          </cell>
          <cell r="C1046" t="str">
            <v>032</v>
          </cell>
        </row>
        <row r="1047">
          <cell r="A1047" t="str">
            <v>C251</v>
          </cell>
          <cell r="B1047" t="str">
            <v>TUMOR MALIGNO DEL CUERPO DEL PANCREAS</v>
          </cell>
          <cell r="C1047" t="str">
            <v>032</v>
          </cell>
        </row>
        <row r="1048">
          <cell r="A1048" t="str">
            <v>C252</v>
          </cell>
          <cell r="B1048" t="str">
            <v>TUMOR MALIGNO DE LA COLA DEL PANCREAS</v>
          </cell>
          <cell r="C1048" t="str">
            <v>032</v>
          </cell>
        </row>
        <row r="1049">
          <cell r="A1049" t="str">
            <v>C253</v>
          </cell>
          <cell r="B1049" t="str">
            <v>TUMOR MALIGNO DEL CONDUCTO PANCREATICO</v>
          </cell>
          <cell r="C1049" t="str">
            <v>032</v>
          </cell>
        </row>
        <row r="1050">
          <cell r="A1050" t="str">
            <v>C254</v>
          </cell>
          <cell r="B1050" t="str">
            <v>TUMOR MALIGNO DEL PANCREAS ENDOCRINO</v>
          </cell>
          <cell r="C1050" t="str">
            <v>032</v>
          </cell>
        </row>
        <row r="1051">
          <cell r="A1051" t="str">
            <v>C257</v>
          </cell>
          <cell r="B1051" t="str">
            <v>TUMOR MALIGNO DE OTRAS PARTES ESPECIFICADAS DEL PANCREAS</v>
          </cell>
          <cell r="C1051" t="str">
            <v>032</v>
          </cell>
        </row>
        <row r="1052">
          <cell r="A1052" t="str">
            <v>C258</v>
          </cell>
          <cell r="B1052" t="str">
            <v>LESION DE SITIOS CONTIGUOS DEL PANCREAS</v>
          </cell>
          <cell r="C1052" t="str">
            <v>032</v>
          </cell>
        </row>
        <row r="1053">
          <cell r="A1053" t="str">
            <v>C259</v>
          </cell>
          <cell r="B1053" t="str">
            <v>TUMOR MALIGNO DEL PANCREAS, PARTE NO ESPECIFICADA</v>
          </cell>
          <cell r="C1053" t="str">
            <v>032</v>
          </cell>
        </row>
        <row r="1054">
          <cell r="A1054" t="str">
            <v>C26</v>
          </cell>
          <cell r="B1054" t="str">
            <v>TUMOR MALIG.DE OTROS SITIOS Y DE LOS MAL DEF. DE LOS ORG. DIGESTIVOS</v>
          </cell>
          <cell r="C1054" t="str">
            <v>046</v>
          </cell>
        </row>
        <row r="1055">
          <cell r="A1055" t="str">
            <v>C260</v>
          </cell>
          <cell r="B1055" t="str">
            <v>TUMOR MALIGNO DEL INTESTINO, PARTE NO ESPECIFICADA</v>
          </cell>
          <cell r="C1055" t="str">
            <v>046</v>
          </cell>
        </row>
        <row r="1056">
          <cell r="A1056" t="str">
            <v>C261</v>
          </cell>
          <cell r="B1056" t="str">
            <v>TUMOR MALIGNO DEL BAZO</v>
          </cell>
          <cell r="C1056" t="str">
            <v>046</v>
          </cell>
        </row>
        <row r="1057">
          <cell r="A1057" t="str">
            <v>C268</v>
          </cell>
          <cell r="B1057" t="str">
            <v>LESION DE SITIOS CONTIGUOS DE LOS ORGANOS DIGESTIVOS</v>
          </cell>
          <cell r="C1057" t="str">
            <v>046</v>
          </cell>
        </row>
        <row r="1058">
          <cell r="A1058" t="str">
            <v>C269</v>
          </cell>
          <cell r="B1058" t="str">
            <v>TUMOR MALIGNO DE SITIOS MAL DEFINIDOS DE LOS ORGANOS DIGESTIVOS</v>
          </cell>
          <cell r="C1058" t="str">
            <v>046</v>
          </cell>
        </row>
        <row r="1059">
          <cell r="A1059" t="str">
            <v>C30</v>
          </cell>
          <cell r="B1059" t="str">
            <v>TUMOR MALIGNO DE LAS FOSAS NASALES Y DEL OIDO MEDIO</v>
          </cell>
          <cell r="C1059" t="str">
            <v>046</v>
          </cell>
        </row>
        <row r="1060">
          <cell r="A1060" t="str">
            <v>C300</v>
          </cell>
          <cell r="B1060" t="str">
            <v>TUMOR MALIGNO DE LA FOSA NASAL</v>
          </cell>
          <cell r="C1060" t="str">
            <v>046</v>
          </cell>
        </row>
        <row r="1061">
          <cell r="A1061" t="str">
            <v>C301</v>
          </cell>
          <cell r="B1061" t="str">
            <v>TUMOR MALIGNO DEL OIDO MEDIO</v>
          </cell>
          <cell r="C1061" t="str">
            <v>046</v>
          </cell>
        </row>
        <row r="1062">
          <cell r="A1062" t="str">
            <v>C31</v>
          </cell>
          <cell r="B1062" t="str">
            <v>TUMOR MALIGNO DE LOS SENOS PARANASALES</v>
          </cell>
          <cell r="C1062" t="str">
            <v>046</v>
          </cell>
        </row>
        <row r="1063">
          <cell r="A1063" t="str">
            <v>C310</v>
          </cell>
          <cell r="B1063" t="str">
            <v>TUMOR MALIGNO DEL SENO MAXILAR</v>
          </cell>
          <cell r="C1063" t="str">
            <v>046</v>
          </cell>
        </row>
        <row r="1064">
          <cell r="A1064" t="str">
            <v>C311</v>
          </cell>
          <cell r="B1064" t="str">
            <v>TUMOR MALIGNO DEL SENO ETMOIDAL</v>
          </cell>
          <cell r="C1064" t="str">
            <v>046</v>
          </cell>
        </row>
        <row r="1065">
          <cell r="A1065" t="str">
            <v>C312</v>
          </cell>
          <cell r="B1065" t="str">
            <v>TUMOR MALIGNO DEL SENO FRONTAL</v>
          </cell>
          <cell r="C1065" t="str">
            <v>046</v>
          </cell>
        </row>
        <row r="1066">
          <cell r="A1066" t="str">
            <v>C313</v>
          </cell>
          <cell r="B1066" t="str">
            <v>TUMOR MALIGNO DEL SENO ESFENOIDAL</v>
          </cell>
          <cell r="C1066" t="str">
            <v>046</v>
          </cell>
        </row>
        <row r="1067">
          <cell r="A1067" t="str">
            <v>C318</v>
          </cell>
          <cell r="B1067" t="str">
            <v>LESION DE SITIOS CONTIGUOS DE LOS SENOS PARANASALES</v>
          </cell>
          <cell r="C1067" t="str">
            <v>046</v>
          </cell>
        </row>
        <row r="1068">
          <cell r="A1068" t="str">
            <v>C319</v>
          </cell>
          <cell r="B1068" t="str">
            <v>TUMOR MALIGNO DE SENO PARANASAL NO ESPECIFICADO</v>
          </cell>
          <cell r="C1068" t="str">
            <v>046</v>
          </cell>
        </row>
        <row r="1069">
          <cell r="A1069" t="str">
            <v>C32</v>
          </cell>
          <cell r="B1069" t="str">
            <v>TUMOR MALIGNO DE LA LARINGE</v>
          </cell>
          <cell r="C1069" t="str">
            <v>033</v>
          </cell>
        </row>
        <row r="1070">
          <cell r="A1070" t="str">
            <v>C320</v>
          </cell>
          <cell r="B1070" t="str">
            <v>TUMOR MALIGNO DE LA GLOTIS</v>
          </cell>
          <cell r="C1070" t="str">
            <v>033</v>
          </cell>
        </row>
        <row r="1071">
          <cell r="A1071" t="str">
            <v>C321</v>
          </cell>
          <cell r="B1071" t="str">
            <v>TUMOR MALIGNO DE LA REGION SUPRAGLOTICA</v>
          </cell>
          <cell r="C1071" t="str">
            <v>033</v>
          </cell>
        </row>
        <row r="1072">
          <cell r="A1072" t="str">
            <v>C322</v>
          </cell>
          <cell r="B1072" t="str">
            <v>TUMOR MALIGNO DE LA SUBGLOTICA</v>
          </cell>
          <cell r="C1072" t="str">
            <v>033</v>
          </cell>
        </row>
        <row r="1073">
          <cell r="A1073" t="str">
            <v>C323</v>
          </cell>
          <cell r="B1073" t="str">
            <v>TUMOR MALIGNO DEL CARTILAGO LARINGEO</v>
          </cell>
          <cell r="C1073" t="str">
            <v>033</v>
          </cell>
        </row>
        <row r="1074">
          <cell r="A1074" t="str">
            <v>C328</v>
          </cell>
          <cell r="B1074" t="str">
            <v>LESION DE SITIOS CONTIGUOS DE LA LARINGE</v>
          </cell>
          <cell r="C1074" t="str">
            <v>033</v>
          </cell>
        </row>
        <row r="1075">
          <cell r="A1075" t="str">
            <v>C329</v>
          </cell>
          <cell r="B1075" t="str">
            <v>TUMOR MALIGNO DE LA LARINGE, PARTE NO ESPECIFICADA</v>
          </cell>
          <cell r="C1075" t="str">
            <v>033</v>
          </cell>
        </row>
        <row r="1076">
          <cell r="A1076" t="str">
            <v>C33</v>
          </cell>
          <cell r="B1076" t="str">
            <v>TUMOR MALIGNO DE LA TRAQUEA</v>
          </cell>
          <cell r="C1076" t="str">
            <v>034</v>
          </cell>
        </row>
        <row r="1077">
          <cell r="A1077" t="str">
            <v>C34</v>
          </cell>
          <cell r="B1077" t="str">
            <v>TUMOR MALIGNO DE LOS BRONQUIOS Y DEL PULMON</v>
          </cell>
          <cell r="C1077" t="str">
            <v>034</v>
          </cell>
        </row>
        <row r="1078">
          <cell r="A1078" t="str">
            <v>C340</v>
          </cell>
          <cell r="B1078" t="str">
            <v>TUMOR MALIGNO DEL BRONQUIO PRINCIPAL</v>
          </cell>
          <cell r="C1078" t="str">
            <v>034</v>
          </cell>
        </row>
        <row r="1079">
          <cell r="A1079" t="str">
            <v>C341</v>
          </cell>
          <cell r="B1079" t="str">
            <v>TUMOR MALIGNO DEL LOBULO SUPERIOR, BRONQUIO O PULMON</v>
          </cell>
          <cell r="C1079" t="str">
            <v>034</v>
          </cell>
        </row>
        <row r="1080">
          <cell r="A1080" t="str">
            <v>C342</v>
          </cell>
          <cell r="B1080" t="str">
            <v>TUMOR MALIGNO DEL LOBULO MEDIO, BRONQUIO O PULMON</v>
          </cell>
          <cell r="C1080" t="str">
            <v>034</v>
          </cell>
        </row>
        <row r="1081">
          <cell r="A1081" t="str">
            <v>C343</v>
          </cell>
          <cell r="B1081" t="str">
            <v>TUMOR MALIGNO DEL LOBULO INFERIOR, BRONQUIO O PULMON</v>
          </cell>
          <cell r="C1081" t="str">
            <v>034</v>
          </cell>
        </row>
        <row r="1082">
          <cell r="A1082" t="str">
            <v>C348</v>
          </cell>
          <cell r="B1082" t="str">
            <v>LESION DE SITIOS CONTIGUOS DE LOS BRONQUIOS Y DEL PULMON</v>
          </cell>
          <cell r="C1082" t="str">
            <v>034</v>
          </cell>
        </row>
        <row r="1083">
          <cell r="A1083" t="str">
            <v>C349</v>
          </cell>
          <cell r="B1083" t="str">
            <v>TUMOR MALIGNO DE LOS BRONQUIOS O DEL PULMON, PARTE NO ESPECIFICADA</v>
          </cell>
          <cell r="C1083" t="str">
            <v>034</v>
          </cell>
        </row>
        <row r="1084">
          <cell r="A1084" t="str">
            <v>C37X</v>
          </cell>
          <cell r="B1084" t="str">
            <v>TUMOR MALIGNO DEL TIMO</v>
          </cell>
          <cell r="C1084" t="str">
            <v>046</v>
          </cell>
        </row>
        <row r="1085">
          <cell r="A1085" t="str">
            <v>C38</v>
          </cell>
          <cell r="B1085" t="str">
            <v>TUMOR MALIGNO DEL CORAZON, DEL MEDIASTINO Y DE LA PLEURA</v>
          </cell>
          <cell r="C1085" t="str">
            <v>046</v>
          </cell>
        </row>
        <row r="1086">
          <cell r="A1086" t="str">
            <v>C380</v>
          </cell>
          <cell r="B1086" t="str">
            <v>TUMOR MALIGNO DEL CORAZON</v>
          </cell>
          <cell r="C1086" t="str">
            <v>046</v>
          </cell>
        </row>
        <row r="1087">
          <cell r="A1087" t="str">
            <v>C381</v>
          </cell>
          <cell r="B1087" t="str">
            <v>TUMOR MALIGNO DEL MEDIASTINO ANTERIOR</v>
          </cell>
          <cell r="C1087" t="str">
            <v>046</v>
          </cell>
        </row>
        <row r="1088">
          <cell r="A1088" t="str">
            <v>C382</v>
          </cell>
          <cell r="B1088" t="str">
            <v>TUMOR MALIGNO DEL MEDIASTINO POSTERIOR</v>
          </cell>
          <cell r="C1088" t="str">
            <v>046</v>
          </cell>
        </row>
        <row r="1089">
          <cell r="A1089" t="str">
            <v>C383</v>
          </cell>
          <cell r="B1089" t="str">
            <v>TUMOR MALIGNO DEL MEDIASTINO, PARTE NO ESPECIFICADA</v>
          </cell>
          <cell r="C1089" t="str">
            <v>046</v>
          </cell>
        </row>
        <row r="1090">
          <cell r="A1090" t="str">
            <v>C384</v>
          </cell>
          <cell r="B1090" t="str">
            <v>TUMOR MALIGNO DE LA PLEURA</v>
          </cell>
          <cell r="C1090" t="str">
            <v>046</v>
          </cell>
        </row>
        <row r="1091">
          <cell r="A1091" t="str">
            <v>C388</v>
          </cell>
          <cell r="B1091" t="str">
            <v>LESION DE SITIOS CONTIGUOS DEL CORAZON, DEL MEDIAST. Y DE LA PLEURA</v>
          </cell>
          <cell r="C1091" t="str">
            <v>046</v>
          </cell>
        </row>
        <row r="1092">
          <cell r="A1092" t="str">
            <v>C39</v>
          </cell>
          <cell r="B1092" t="str">
            <v>TUMOR MALIG. DE OTROS SITIOS Y DE LOS MAL DEF.DEL SISTEMA RESPIRATORIO</v>
          </cell>
          <cell r="C1092" t="str">
            <v>046</v>
          </cell>
        </row>
        <row r="1093">
          <cell r="A1093" t="str">
            <v>C390</v>
          </cell>
          <cell r="B1093" t="str">
            <v>TUMOR MALIG. DE LAS VIAS RESP.SUPERIORES, PARTE NO ESPECIFICADA</v>
          </cell>
          <cell r="C1093" t="str">
            <v>046</v>
          </cell>
        </row>
        <row r="1094">
          <cell r="A1094" t="str">
            <v>C398</v>
          </cell>
          <cell r="B1094" t="str">
            <v>LESION DE SITIOS CONTIGUOS DE LOS ORG. RESPIRATORIOS E INTRATORACIC.</v>
          </cell>
          <cell r="C1094" t="str">
            <v>046</v>
          </cell>
        </row>
        <row r="1095">
          <cell r="A1095" t="str">
            <v>C399</v>
          </cell>
          <cell r="B1095" t="str">
            <v>TUMOR MALIGNO DE SITIOS MAL DEFINIDOS DEL SISTEMA RESPIRATORIOS</v>
          </cell>
          <cell r="C1095" t="str">
            <v>046</v>
          </cell>
        </row>
        <row r="1096">
          <cell r="A1096" t="str">
            <v>C40</v>
          </cell>
          <cell r="B1096" t="str">
            <v>TUMOR MALIG. DE LOS HUESOS Y DE LOS CARTILAGOS ART. DE LOS MIEMBROS</v>
          </cell>
          <cell r="C1096" t="str">
            <v>046</v>
          </cell>
        </row>
        <row r="1097">
          <cell r="A1097" t="str">
            <v>C400</v>
          </cell>
          <cell r="B1097" t="str">
            <v>TUMOR MALIG. DEL OMOPLATO Y DE LOS HUESOS LARGOS DEL MIEMB. SUPERIOR</v>
          </cell>
          <cell r="C1097" t="str">
            <v>046</v>
          </cell>
        </row>
        <row r="1098">
          <cell r="A1098" t="str">
            <v>C401</v>
          </cell>
          <cell r="B1098" t="str">
            <v>TUMOR MALIGNO DE LOS HUESOS CORTOS DEL MIEMBRO SUPERIOR</v>
          </cell>
          <cell r="C1098" t="str">
            <v>046</v>
          </cell>
        </row>
        <row r="1099">
          <cell r="A1099" t="str">
            <v>C402</v>
          </cell>
          <cell r="B1099" t="str">
            <v>TUMOR MALIGNO DE LOS HUESOS LARGOS DEL MIEMBRO INFERIOR</v>
          </cell>
          <cell r="C1099" t="str">
            <v>046</v>
          </cell>
        </row>
        <row r="1100">
          <cell r="A1100" t="str">
            <v>C403</v>
          </cell>
          <cell r="B1100" t="str">
            <v>TUMOR MALIGNO DE LOS HUESOS CORTOS DEL MIEMBRO INFERIOR</v>
          </cell>
          <cell r="C1100" t="str">
            <v>046</v>
          </cell>
        </row>
        <row r="1101">
          <cell r="A1101" t="str">
            <v>C408</v>
          </cell>
          <cell r="B1101" t="str">
            <v>LESION DE SITIOS CONT. DE LOS HUESOS Y DE LOS CART. ARTIC. DE LOS MIEM</v>
          </cell>
          <cell r="C1101" t="str">
            <v>046</v>
          </cell>
        </row>
        <row r="1102">
          <cell r="A1102" t="str">
            <v>C409</v>
          </cell>
          <cell r="B1102" t="str">
            <v>TUMOR MALIG. DE LOS HUESOS Y DE LOS CART. ARTIC.DE LOS MIEMB. SIN OTRA</v>
          </cell>
          <cell r="C1102" t="str">
            <v>046</v>
          </cell>
        </row>
        <row r="1103">
          <cell r="A1103" t="str">
            <v>C41</v>
          </cell>
          <cell r="B1103" t="str">
            <v>TUMOR MALIG. DE LOS HUESOS Y DE LODS CART. ART. DE OTROS SITIOS</v>
          </cell>
          <cell r="C1103" t="str">
            <v>046</v>
          </cell>
        </row>
        <row r="1104">
          <cell r="A1104" t="str">
            <v>C410</v>
          </cell>
          <cell r="B1104" t="str">
            <v>TUMOR MALIGNO DE LOS HUESOS DEL CRANEO Y DE LA CARA</v>
          </cell>
          <cell r="C1104" t="str">
            <v>046</v>
          </cell>
        </row>
        <row r="1105">
          <cell r="A1105" t="str">
            <v>C411</v>
          </cell>
          <cell r="B1105" t="str">
            <v>TUMOR MALIGNO DEL HUESO DEL MAXILAR INFERIOR</v>
          </cell>
          <cell r="C1105" t="str">
            <v>046</v>
          </cell>
        </row>
        <row r="1106">
          <cell r="A1106" t="str">
            <v>C412</v>
          </cell>
          <cell r="B1106" t="str">
            <v>TUMOR MALIGNO DE LA COLUMNA VERTEBRAL</v>
          </cell>
          <cell r="C1106" t="str">
            <v>046</v>
          </cell>
        </row>
        <row r="1107">
          <cell r="A1107" t="str">
            <v>C413</v>
          </cell>
          <cell r="B1107" t="str">
            <v>TUMOR MALIGNO DE LA COSTILLA, ESTERNON Y CLAVICULA</v>
          </cell>
          <cell r="C1107" t="str">
            <v>046</v>
          </cell>
        </row>
        <row r="1108">
          <cell r="A1108" t="str">
            <v>C414</v>
          </cell>
          <cell r="B1108" t="str">
            <v>TUMOR MALIGNO DE LOS HUESOS DE LA PELVIS, SACRO Y COCCIX</v>
          </cell>
          <cell r="C1108" t="str">
            <v>046</v>
          </cell>
        </row>
        <row r="1109">
          <cell r="A1109" t="str">
            <v>C418</v>
          </cell>
          <cell r="B1109" t="str">
            <v>LESION DE SITIOS CONTIGUOS DEL HUESO Y DEL CARTILAGO ARTICULAR</v>
          </cell>
          <cell r="C1109" t="str">
            <v>046</v>
          </cell>
        </row>
        <row r="1110">
          <cell r="A1110" t="str">
            <v>C419</v>
          </cell>
          <cell r="B1110" t="str">
            <v>TUMOR MALIGNO DEL HUESO Y DEL CARTILAGO ARTICULAR, NO ESPECIFICADO</v>
          </cell>
          <cell r="C1110" t="str">
            <v>046</v>
          </cell>
        </row>
        <row r="1111">
          <cell r="A1111" t="str">
            <v>C43</v>
          </cell>
          <cell r="B1111" t="str">
            <v>MELANOMA MALIGNO DE LA PIEL</v>
          </cell>
          <cell r="C1111" t="str">
            <v>035</v>
          </cell>
        </row>
        <row r="1112">
          <cell r="A1112" t="str">
            <v>C430</v>
          </cell>
          <cell r="B1112" t="str">
            <v>MELANOMA MALIGNO DEL LABIO</v>
          </cell>
          <cell r="C1112" t="str">
            <v>035</v>
          </cell>
        </row>
        <row r="1113">
          <cell r="A1113" t="str">
            <v>C431</v>
          </cell>
          <cell r="B1113" t="str">
            <v>MELANOMA MALIGNO DEL PARPADO, INCLUIDA LA COMISURA PALPEBRAL</v>
          </cell>
          <cell r="C1113" t="str">
            <v>035</v>
          </cell>
        </row>
        <row r="1114">
          <cell r="A1114" t="str">
            <v>C432</v>
          </cell>
          <cell r="B1114" t="str">
            <v>MELANOMA MALIGNO DE LA OREJA Y DEL CONDUCTO AUDITIVO EXTERNO</v>
          </cell>
          <cell r="C1114" t="str">
            <v>035</v>
          </cell>
        </row>
        <row r="1115">
          <cell r="A1115" t="str">
            <v>C433</v>
          </cell>
          <cell r="B1115" t="str">
            <v>MELANOMA MALIGNO DE LAS OTRAS PARTES Y LAS NO ESPECIF. DE LA CARA</v>
          </cell>
          <cell r="C1115" t="str">
            <v>035</v>
          </cell>
        </row>
        <row r="1116">
          <cell r="A1116" t="str">
            <v>C434</v>
          </cell>
          <cell r="B1116" t="str">
            <v>MELANOMA MALIGNO DEL CUERPO CABELLUDO Y DEL CUELLO</v>
          </cell>
          <cell r="C1116" t="str">
            <v>035</v>
          </cell>
        </row>
        <row r="1117">
          <cell r="A1117" t="str">
            <v>C435</v>
          </cell>
          <cell r="B1117" t="str">
            <v>MELANOMA MALIGNO DEL TRONCO</v>
          </cell>
          <cell r="C1117" t="str">
            <v>035</v>
          </cell>
        </row>
        <row r="1118">
          <cell r="A1118" t="str">
            <v>C436</v>
          </cell>
          <cell r="B1118" t="str">
            <v>MELANOMA MALIGNO DEL MIEMBRO SUPERIOR, INCLUIDA EL HOMBRO</v>
          </cell>
          <cell r="C1118" t="str">
            <v>035</v>
          </cell>
        </row>
        <row r="1119">
          <cell r="A1119" t="str">
            <v>C437</v>
          </cell>
          <cell r="B1119" t="str">
            <v>MELANOMA MALIGNO DEL MIEMBRO INFERIOR, INCLUIDO LA CADERA</v>
          </cell>
          <cell r="C1119" t="str">
            <v>035</v>
          </cell>
        </row>
        <row r="1120">
          <cell r="A1120" t="str">
            <v>C438</v>
          </cell>
          <cell r="B1120" t="str">
            <v>MELANOMA MALIGNO DE SITIOS CONTIGUOS DE LA PIEL</v>
          </cell>
          <cell r="C1120" t="str">
            <v>035</v>
          </cell>
        </row>
        <row r="1121">
          <cell r="A1121" t="str">
            <v>C439</v>
          </cell>
          <cell r="B1121" t="str">
            <v>MELANOMA MALIGNO DE LA PIEL, SITIO NO ESPECIFICADO</v>
          </cell>
          <cell r="C1121" t="str">
            <v>035</v>
          </cell>
        </row>
        <row r="1122">
          <cell r="A1122" t="str">
            <v>C44</v>
          </cell>
          <cell r="B1122" t="str">
            <v>OTROS TUMORES MALIGNOS DE LA PIEL</v>
          </cell>
          <cell r="C1122" t="str">
            <v>046</v>
          </cell>
        </row>
        <row r="1123">
          <cell r="A1123" t="str">
            <v>C440</v>
          </cell>
          <cell r="B1123" t="str">
            <v>TUMOR MALIGNO DE LA PIEL DEL LABIO</v>
          </cell>
          <cell r="C1123" t="str">
            <v>046</v>
          </cell>
        </row>
        <row r="1124">
          <cell r="A1124" t="str">
            <v>C441</v>
          </cell>
          <cell r="B1124" t="str">
            <v>TUMOR MALIGNO DE LA PIEL DEL PARPADO, INCLUIDA LA COMISURA PALPEBRAL</v>
          </cell>
          <cell r="C1124" t="str">
            <v>046</v>
          </cell>
        </row>
        <row r="1125">
          <cell r="A1125" t="str">
            <v>C442</v>
          </cell>
          <cell r="B1125" t="str">
            <v>TUMOR MALIGNO DE LA PIEL DE LA OREJA Y DEL CONDUCTO AUDITIVO EXTERNO</v>
          </cell>
          <cell r="C1125" t="str">
            <v>046</v>
          </cell>
        </row>
        <row r="1126">
          <cell r="A1126" t="str">
            <v>C443</v>
          </cell>
          <cell r="B1126" t="str">
            <v>TUMOR MALIGNO DE LA PIEL DE OTRAS PARTES Y DE LAS NO ESPEC. DE LA CARA</v>
          </cell>
          <cell r="C1126" t="str">
            <v>046</v>
          </cell>
        </row>
        <row r="1127">
          <cell r="A1127" t="str">
            <v>C444</v>
          </cell>
          <cell r="B1127" t="str">
            <v>TUMOR MALIGNO DE LA PIEL DEL CUERO CABELLUDO Y DEL CUELLO</v>
          </cell>
          <cell r="C1127" t="str">
            <v>046</v>
          </cell>
        </row>
        <row r="1128">
          <cell r="A1128" t="str">
            <v>C445</v>
          </cell>
          <cell r="B1128" t="str">
            <v>TUMOR MALIGNO DE LA PIEL DEL TRONCO</v>
          </cell>
          <cell r="C1128" t="str">
            <v>046</v>
          </cell>
        </row>
        <row r="1129">
          <cell r="A1129" t="str">
            <v>C446</v>
          </cell>
          <cell r="B1129" t="str">
            <v>TUMOR MALIGNO DE LA PIEL DEL MIEMBRO SUPERIOR, INCLUIDO EL HOMBRO</v>
          </cell>
          <cell r="C1129" t="str">
            <v>046</v>
          </cell>
        </row>
        <row r="1130">
          <cell r="A1130" t="str">
            <v>C447</v>
          </cell>
          <cell r="B1130" t="str">
            <v>TUMOR MALIGNO DE LA PIEL DEL MIEMBRO INFERIOR, INCLUIDA LA CADERA</v>
          </cell>
          <cell r="C1130" t="str">
            <v>046</v>
          </cell>
        </row>
        <row r="1131">
          <cell r="A1131" t="str">
            <v>C448</v>
          </cell>
          <cell r="B1131" t="str">
            <v>LESION DE SITIOS CONTIGUOS DE LA PIEL</v>
          </cell>
          <cell r="C1131" t="str">
            <v>046</v>
          </cell>
        </row>
        <row r="1132">
          <cell r="A1132" t="str">
            <v>C449</v>
          </cell>
          <cell r="B1132" t="str">
            <v>TUMOR MALIGNO DE LA PIEL, SITIO NO ESPECIFICADO</v>
          </cell>
          <cell r="C1132" t="str">
            <v>046</v>
          </cell>
        </row>
        <row r="1133">
          <cell r="A1133" t="str">
            <v>C45</v>
          </cell>
          <cell r="B1133" t="str">
            <v>MESOTELIOMA</v>
          </cell>
          <cell r="C1133" t="str">
            <v>046</v>
          </cell>
        </row>
        <row r="1134">
          <cell r="A1134" t="str">
            <v>C450</v>
          </cell>
          <cell r="B1134" t="str">
            <v>MESOTELIOMA DE LA PLEURA</v>
          </cell>
          <cell r="C1134" t="str">
            <v>046</v>
          </cell>
        </row>
        <row r="1135">
          <cell r="A1135" t="str">
            <v>C451</v>
          </cell>
          <cell r="B1135" t="str">
            <v>MESOTELIOMA DEL PERITONEO</v>
          </cell>
          <cell r="C1135" t="str">
            <v>046</v>
          </cell>
        </row>
        <row r="1136">
          <cell r="A1136" t="str">
            <v>C452</v>
          </cell>
          <cell r="B1136" t="str">
            <v>MESOTELIOMA DEL PERICARDIO</v>
          </cell>
          <cell r="C1136" t="str">
            <v>046</v>
          </cell>
        </row>
        <row r="1137">
          <cell r="A1137" t="str">
            <v>C457</v>
          </cell>
          <cell r="B1137" t="str">
            <v>MESOTELIOMA DE OTROS SITIOS ESPECIFICADOS</v>
          </cell>
          <cell r="C1137" t="str">
            <v>046</v>
          </cell>
        </row>
        <row r="1138">
          <cell r="A1138" t="str">
            <v>C459</v>
          </cell>
          <cell r="B1138" t="str">
            <v>MESOTELIOMA, DE SITIO NO ESPECIFICADO</v>
          </cell>
          <cell r="C1138" t="str">
            <v>046</v>
          </cell>
        </row>
        <row r="1139">
          <cell r="A1139" t="str">
            <v>C46</v>
          </cell>
          <cell r="B1139" t="str">
            <v>SARCOMA DE KAPOSI</v>
          </cell>
          <cell r="C1139" t="str">
            <v>046</v>
          </cell>
        </row>
        <row r="1140">
          <cell r="A1140" t="str">
            <v>C460</v>
          </cell>
          <cell r="B1140" t="str">
            <v>SARCOMA DE KAPOSI DE LA PIEL</v>
          </cell>
          <cell r="C1140" t="str">
            <v>046</v>
          </cell>
        </row>
        <row r="1141">
          <cell r="A1141" t="str">
            <v>C461</v>
          </cell>
          <cell r="B1141" t="str">
            <v>SARCOMA DE KAPOSI DEL TEJIDO BLANDO</v>
          </cell>
          <cell r="C1141" t="str">
            <v>046</v>
          </cell>
        </row>
        <row r="1142">
          <cell r="A1142" t="str">
            <v>C462</v>
          </cell>
          <cell r="B1142" t="str">
            <v>SARCOMA DE KAPOSI DEL PALADAR</v>
          </cell>
          <cell r="C1142" t="str">
            <v>046</v>
          </cell>
        </row>
        <row r="1143">
          <cell r="A1143" t="str">
            <v>C463</v>
          </cell>
          <cell r="B1143" t="str">
            <v>SARCOMA DE KAPOSI DE LOS GANGLIOS LINFATICOS</v>
          </cell>
          <cell r="C1143" t="str">
            <v>046</v>
          </cell>
        </row>
        <row r="1144">
          <cell r="A1144" t="str">
            <v>C467</v>
          </cell>
          <cell r="B1144" t="str">
            <v>SARCOMA DE KAPOSI DE OTROS SITIOS ESPECIFICADOS</v>
          </cell>
          <cell r="C1144" t="str">
            <v>046</v>
          </cell>
        </row>
        <row r="1145">
          <cell r="A1145" t="str">
            <v>C468</v>
          </cell>
          <cell r="B1145" t="str">
            <v>SARCOMA DE KAPOSI DE MULTIPLES ORGANOS</v>
          </cell>
          <cell r="C1145" t="str">
            <v>046</v>
          </cell>
        </row>
        <row r="1146">
          <cell r="A1146" t="str">
            <v>C469</v>
          </cell>
          <cell r="B1146" t="str">
            <v>SARCOMA DE KAPOSI, DE SITIO NO ESPECIFICADO</v>
          </cell>
          <cell r="C1146" t="str">
            <v>046</v>
          </cell>
        </row>
        <row r="1147">
          <cell r="A1147" t="str">
            <v>C47</v>
          </cell>
          <cell r="B1147" t="str">
            <v>TUMOR MALIGNO DE LOS NERVIOS PERIFERICOS Y DEL SIST. NERV. AUTONOMO</v>
          </cell>
          <cell r="C1147" t="str">
            <v>046</v>
          </cell>
        </row>
        <row r="1148">
          <cell r="A1148" t="str">
            <v>C470</v>
          </cell>
          <cell r="B1148" t="str">
            <v>TUMOR MALIGNO DE LOS NERVIOS PERIFERICOS DE LA CABEZA, CARA Y CUELLO</v>
          </cell>
          <cell r="C1148" t="str">
            <v>046</v>
          </cell>
        </row>
        <row r="1149">
          <cell r="A1149" t="str">
            <v>C471</v>
          </cell>
          <cell r="B1149" t="str">
            <v>TUMOR MALIG. DE LOS NERVIOS PERIF. DEL MIEMB. SUPER. INCLUIDO EL HOMB.</v>
          </cell>
          <cell r="C1149" t="str">
            <v>046</v>
          </cell>
        </row>
        <row r="1150">
          <cell r="A1150" t="str">
            <v>C472</v>
          </cell>
          <cell r="B1150" t="str">
            <v>TUMOR MALIG. DE LOS NERVIOS PERF.DEL MIEMB.INFERIOR, INCLUIDA LA CADE.</v>
          </cell>
          <cell r="C1150" t="str">
            <v>046</v>
          </cell>
        </row>
        <row r="1151">
          <cell r="A1151" t="str">
            <v>C473</v>
          </cell>
          <cell r="B1151" t="str">
            <v>TUMOR MALIGNO DE LOS NERVIOS PERIFERICOS DEL TORAX</v>
          </cell>
          <cell r="C1151" t="str">
            <v>046</v>
          </cell>
        </row>
        <row r="1152">
          <cell r="A1152" t="str">
            <v>C474</v>
          </cell>
          <cell r="B1152" t="str">
            <v>TUMOR MALIGNO DE LOS NERVIOS PERIFERICOS DEL ABDOMEN</v>
          </cell>
          <cell r="C1152" t="str">
            <v>046</v>
          </cell>
        </row>
        <row r="1153">
          <cell r="A1153" t="str">
            <v>C475</v>
          </cell>
          <cell r="B1153" t="str">
            <v>TUMOR MALIGNO DE LOS NERVIOS PERIFERICOS DE LA PELVIS</v>
          </cell>
          <cell r="C1153" t="str">
            <v>046</v>
          </cell>
        </row>
        <row r="1154">
          <cell r="A1154" t="str">
            <v>C476</v>
          </cell>
          <cell r="B1154" t="str">
            <v>TUMOR MALIG. DE LOS NERVIOS PERIF. DEL TRONCO, SIN OTRA ESPECIFICACION</v>
          </cell>
          <cell r="C1154" t="str">
            <v>046</v>
          </cell>
        </row>
        <row r="1155">
          <cell r="A1155" t="str">
            <v>C478</v>
          </cell>
          <cell r="B1155" t="str">
            <v>LESION DE SITIOS CONTIG. DE LOS NERVIOS PERIF. Y DEL SIST.NERV. AUTONO</v>
          </cell>
          <cell r="C1155" t="str">
            <v>046</v>
          </cell>
        </row>
        <row r="1156">
          <cell r="A1156" t="str">
            <v>C479</v>
          </cell>
          <cell r="B1156" t="str">
            <v>TUMOR MALIG. DE LOS NERVIOS PERIF. Y DEL SIST.NERV. AUTON. PARTE NO ES</v>
          </cell>
          <cell r="C1156" t="str">
            <v>046</v>
          </cell>
        </row>
        <row r="1157">
          <cell r="A1157" t="str">
            <v>C48</v>
          </cell>
          <cell r="B1157" t="str">
            <v>TUMOR MALIGNO DEL PERITONEO Y DEL RETROPERITONEO</v>
          </cell>
          <cell r="C1157" t="str">
            <v>046</v>
          </cell>
        </row>
        <row r="1158">
          <cell r="A1158" t="str">
            <v>C480</v>
          </cell>
          <cell r="B1158" t="str">
            <v>TUMOR MALIGNO DEL RETROPERITONEO</v>
          </cell>
          <cell r="C1158" t="str">
            <v>046</v>
          </cell>
        </row>
        <row r="1159">
          <cell r="A1159" t="str">
            <v>C481</v>
          </cell>
          <cell r="B1159" t="str">
            <v>TUMOR MALIGNO DE PARTE ESPECIFICADA DEL PERITONEO</v>
          </cell>
          <cell r="C1159" t="str">
            <v>046</v>
          </cell>
        </row>
        <row r="1160">
          <cell r="A1160" t="str">
            <v>C482</v>
          </cell>
          <cell r="B1160" t="str">
            <v>TUMOR MALIGNO DEL PERITONEO, SIN OTRA ESPECIFICACION</v>
          </cell>
          <cell r="C1160" t="str">
            <v>046</v>
          </cell>
        </row>
        <row r="1161">
          <cell r="A1161" t="str">
            <v>C488</v>
          </cell>
          <cell r="B1161" t="str">
            <v>LESION DE SITIOS CONTIGUOS DEL PERITONEO Y DEL RETROPERITONEO</v>
          </cell>
          <cell r="C1161" t="str">
            <v>046</v>
          </cell>
        </row>
        <row r="1162">
          <cell r="A1162" t="str">
            <v>C49</v>
          </cell>
          <cell r="B1162" t="str">
            <v>TUMOR MALIGNO DE OTROS TEJIDOS CONJUNTIVOS Y DE TEJIDOS BLANDOS</v>
          </cell>
          <cell r="C1162" t="str">
            <v>046</v>
          </cell>
        </row>
        <row r="1163">
          <cell r="A1163" t="str">
            <v>C490</v>
          </cell>
          <cell r="B1163" t="str">
            <v>TUMOR MALIG.DEL TEJIDO CONJUNTIVO Y DEL TEJIDO BLANDO DE LA CABEZA</v>
          </cell>
          <cell r="C1163" t="str">
            <v>046</v>
          </cell>
        </row>
        <row r="1164">
          <cell r="A1164" t="str">
            <v>C491</v>
          </cell>
          <cell r="B1164" t="str">
            <v>TUMOR MALIG. DEL TEJIDO CONJ. Y TEJIDO BLANDO DEL MIEMB.SUPERIOR</v>
          </cell>
          <cell r="C1164" t="str">
            <v>046</v>
          </cell>
        </row>
        <row r="1165">
          <cell r="A1165" t="str">
            <v>C492</v>
          </cell>
          <cell r="B1165" t="str">
            <v>TUMOR MALIG. DEL TEJIDO CONJ. Y TEJIDO BLANDO DEL MIEMB.INFERIOR</v>
          </cell>
          <cell r="C1165" t="str">
            <v>046</v>
          </cell>
        </row>
        <row r="1166">
          <cell r="A1166" t="str">
            <v>C493</v>
          </cell>
          <cell r="B1166" t="str">
            <v>TUMOR MALIGNO DEL TEJIDO CONJUNTIVO Y DEL TEJIDO BLANDO DEL TORAX</v>
          </cell>
          <cell r="C1166" t="str">
            <v>046</v>
          </cell>
        </row>
        <row r="1167">
          <cell r="A1167" t="str">
            <v>C494</v>
          </cell>
          <cell r="B1167" t="str">
            <v>TUMOR MALIG. DEL TEJIDO CONJUNTIVO Y TEJIDO BLANDO DEL ABDOMEN</v>
          </cell>
          <cell r="C1167" t="str">
            <v>046</v>
          </cell>
        </row>
        <row r="1168">
          <cell r="A1168" t="str">
            <v>C495</v>
          </cell>
          <cell r="B1168" t="str">
            <v>TUMOR MALIG. DEL TEJIDO CONJUNTIVO Y TEJIDO BLANDO DE LA PELVIS</v>
          </cell>
          <cell r="C1168" t="str">
            <v>046</v>
          </cell>
        </row>
        <row r="1169">
          <cell r="A1169" t="str">
            <v>C496</v>
          </cell>
          <cell r="B1169" t="str">
            <v>TUMOR MALIGNO DEL TEJIDO CONJUNTIVO Y TEJIDO BLANDO DEL TRONCO</v>
          </cell>
          <cell r="C1169" t="str">
            <v>046</v>
          </cell>
        </row>
        <row r="1170">
          <cell r="A1170" t="str">
            <v>C498</v>
          </cell>
          <cell r="B1170" t="str">
            <v>LESION DE SITIOS CONTIGUOS DEL TEJIDO CONJUNTIVO Y DEL TEJIDO BLANDO</v>
          </cell>
          <cell r="C1170" t="str">
            <v>046</v>
          </cell>
        </row>
        <row r="1171">
          <cell r="A1171" t="str">
            <v>C499</v>
          </cell>
          <cell r="B1171" t="str">
            <v>TUMOR MALIG. DEL TEJIDO CONJ. Y TEJIDO BLAN. DE SITIO NO ESPECIFICADO</v>
          </cell>
          <cell r="C1171" t="str">
            <v>046</v>
          </cell>
        </row>
        <row r="1172">
          <cell r="A1172" t="str">
            <v>C50</v>
          </cell>
          <cell r="B1172" t="str">
            <v>TUMOR MALIGNO DE LA MAMA</v>
          </cell>
          <cell r="C1172" t="str">
            <v>036</v>
          </cell>
        </row>
        <row r="1173">
          <cell r="A1173" t="str">
            <v>C500</v>
          </cell>
          <cell r="B1173" t="str">
            <v>TUMOR MALIGNO DEL PEZON Y AREOLA MAMARIA</v>
          </cell>
          <cell r="C1173" t="str">
            <v>036</v>
          </cell>
        </row>
        <row r="1174">
          <cell r="A1174" t="str">
            <v>C501</v>
          </cell>
          <cell r="B1174" t="str">
            <v>TUMOR MALIGNO DE LA PORCION CENTRAL DE LA MAMA</v>
          </cell>
          <cell r="C1174" t="str">
            <v>036</v>
          </cell>
        </row>
        <row r="1175">
          <cell r="A1175" t="str">
            <v>C502</v>
          </cell>
          <cell r="B1175" t="str">
            <v>TUMOR MALUGNO DEL CUADRANTE SUPERIOR INTERNO DE LA MAMA</v>
          </cell>
          <cell r="C1175" t="str">
            <v>036</v>
          </cell>
        </row>
        <row r="1176">
          <cell r="A1176" t="str">
            <v>C503</v>
          </cell>
          <cell r="B1176" t="str">
            <v>TUMOR MALIGNO DEL CUADRANTE INFERIOR INTERNO DE LA MAMA</v>
          </cell>
          <cell r="C1176" t="str">
            <v>036</v>
          </cell>
        </row>
        <row r="1177">
          <cell r="A1177" t="str">
            <v>C504</v>
          </cell>
          <cell r="B1177" t="str">
            <v>TUMOR MALIGNO DEL CUADRANTE SUPERIOR EXTERNO DE LA MAMA</v>
          </cell>
          <cell r="C1177" t="str">
            <v>036</v>
          </cell>
        </row>
        <row r="1178">
          <cell r="A1178" t="str">
            <v>C505</v>
          </cell>
          <cell r="B1178" t="str">
            <v>TUMOR MALIGNO DEL CUADRANTE INFERIOR EXTERNO DE LA MAMA</v>
          </cell>
          <cell r="C1178" t="str">
            <v>036</v>
          </cell>
        </row>
        <row r="1179">
          <cell r="A1179" t="str">
            <v>C506</v>
          </cell>
          <cell r="B1179" t="str">
            <v>TUMOR MALIGNO DE LA PROLONGACION AXILAR DE LA MAMA</v>
          </cell>
          <cell r="C1179" t="str">
            <v>036</v>
          </cell>
        </row>
        <row r="1180">
          <cell r="A1180" t="str">
            <v>C508</v>
          </cell>
          <cell r="B1180" t="str">
            <v>LESION DE SITIOS CONTIGUOS DE LA MAMA</v>
          </cell>
          <cell r="C1180" t="str">
            <v>036</v>
          </cell>
        </row>
        <row r="1181">
          <cell r="A1181" t="str">
            <v>C509</v>
          </cell>
          <cell r="B1181" t="str">
            <v>TUMOR MALIGNO DE LA MAMA NO ESPECIFICADA</v>
          </cell>
          <cell r="C1181" t="str">
            <v>036</v>
          </cell>
        </row>
        <row r="1182">
          <cell r="A1182" t="str">
            <v>C51</v>
          </cell>
          <cell r="B1182" t="str">
            <v>TUMOR MALIGNO DE LA VULVA</v>
          </cell>
          <cell r="C1182" t="str">
            <v>046</v>
          </cell>
        </row>
        <row r="1183">
          <cell r="A1183" t="str">
            <v>C510</v>
          </cell>
          <cell r="B1183" t="str">
            <v>TUMOR MALIGNO DEL LABIO MAYOR</v>
          </cell>
          <cell r="C1183" t="str">
            <v>046</v>
          </cell>
        </row>
        <row r="1184">
          <cell r="A1184" t="str">
            <v>C511</v>
          </cell>
          <cell r="B1184" t="str">
            <v>TUMOR MALIGNO DEL LABIO MENOR</v>
          </cell>
          <cell r="C1184" t="str">
            <v>046</v>
          </cell>
        </row>
        <row r="1185">
          <cell r="A1185" t="str">
            <v>C512</v>
          </cell>
          <cell r="B1185" t="str">
            <v>TUMOR MALIGNO DEL CLITORIS</v>
          </cell>
          <cell r="C1185" t="str">
            <v>046</v>
          </cell>
        </row>
        <row r="1186">
          <cell r="A1186" t="str">
            <v>C518</v>
          </cell>
          <cell r="B1186" t="str">
            <v>LESION DE SITIOS CONTIGUOS DE LA VULVA</v>
          </cell>
          <cell r="C1186" t="str">
            <v>046</v>
          </cell>
        </row>
        <row r="1187">
          <cell r="A1187" t="str">
            <v>C519</v>
          </cell>
          <cell r="B1187" t="str">
            <v>TUMOR MALIGNO DE LA VULVA, PARTE NO ESPECIFICADA</v>
          </cell>
          <cell r="C1187" t="str">
            <v>046</v>
          </cell>
        </row>
        <row r="1188">
          <cell r="A1188" t="str">
            <v>C52</v>
          </cell>
          <cell r="B1188" t="str">
            <v>TUMOR MALIGNO DE LA VAGINA</v>
          </cell>
          <cell r="C1188" t="str">
            <v>046</v>
          </cell>
        </row>
        <row r="1189">
          <cell r="A1189" t="str">
            <v>C53</v>
          </cell>
          <cell r="B1189" t="str">
            <v>TUMOR MALIGNO DEL CUELLO DEL UTERO</v>
          </cell>
          <cell r="C1189" t="str">
            <v>037</v>
          </cell>
        </row>
        <row r="1190">
          <cell r="A1190" t="str">
            <v>C530</v>
          </cell>
          <cell r="B1190" t="str">
            <v>TUMOR MALIGNO DEL ENDOCERVIX</v>
          </cell>
          <cell r="C1190" t="str">
            <v>037</v>
          </cell>
        </row>
        <row r="1191">
          <cell r="A1191" t="str">
            <v>C531</v>
          </cell>
          <cell r="B1191" t="str">
            <v>TUMOR MALIGNO DEL EXOCERVIX</v>
          </cell>
          <cell r="C1191" t="str">
            <v>037</v>
          </cell>
        </row>
        <row r="1192">
          <cell r="A1192" t="str">
            <v>C538</v>
          </cell>
          <cell r="B1192" t="str">
            <v>LESION DE SITIOS CONTIGUOS DEL CUELLO DEL UTERO</v>
          </cell>
          <cell r="C1192" t="str">
            <v>037</v>
          </cell>
        </row>
        <row r="1193">
          <cell r="A1193" t="str">
            <v>C539</v>
          </cell>
          <cell r="B1193" t="str">
            <v>TUMOR MALIGNO DEL CUELLO DEL UTERO, SIN OTRA ESPECIFICACION</v>
          </cell>
          <cell r="C1193" t="str">
            <v>037</v>
          </cell>
        </row>
        <row r="1194">
          <cell r="A1194" t="str">
            <v>C54</v>
          </cell>
          <cell r="B1194" t="str">
            <v>TUMOR MALIGNO DEL CUERPO DEL UTERO</v>
          </cell>
          <cell r="C1194" t="str">
            <v>038</v>
          </cell>
        </row>
        <row r="1195">
          <cell r="A1195" t="str">
            <v>C540</v>
          </cell>
          <cell r="B1195" t="str">
            <v>TUMOR MALIGNO DEL ISTMO UTERINO</v>
          </cell>
          <cell r="C1195" t="str">
            <v>038</v>
          </cell>
        </row>
        <row r="1196">
          <cell r="A1196" t="str">
            <v>C541</v>
          </cell>
          <cell r="B1196" t="str">
            <v>TUMOR MALIGNO DEL ENDOMETRIO</v>
          </cell>
          <cell r="C1196" t="str">
            <v>038</v>
          </cell>
        </row>
        <row r="1197">
          <cell r="A1197" t="str">
            <v>C542</v>
          </cell>
          <cell r="B1197" t="str">
            <v>TUMOR MALIGNO DEL MIOMETRIO</v>
          </cell>
          <cell r="C1197" t="str">
            <v>038</v>
          </cell>
        </row>
        <row r="1198">
          <cell r="A1198" t="str">
            <v>C543</v>
          </cell>
          <cell r="B1198" t="str">
            <v>TUMOR MALIGNO DEL FONDO DEL UTERO</v>
          </cell>
          <cell r="C1198" t="str">
            <v>038</v>
          </cell>
        </row>
        <row r="1199">
          <cell r="A1199" t="str">
            <v>C548</v>
          </cell>
          <cell r="B1199" t="str">
            <v>LESION DE SITIOS CONTIGUOS DEL CUERPO DEL UTERO</v>
          </cell>
          <cell r="C1199" t="str">
            <v>038</v>
          </cell>
        </row>
        <row r="1200">
          <cell r="A1200" t="str">
            <v>C549</v>
          </cell>
          <cell r="B1200" t="str">
            <v>TUMOR MALIGNO DEL CUERPO DEL UTERO, PARTE NO ESPECIFICADA</v>
          </cell>
          <cell r="C1200" t="str">
            <v>038</v>
          </cell>
        </row>
        <row r="1201">
          <cell r="A1201" t="str">
            <v>C55</v>
          </cell>
          <cell r="B1201" t="str">
            <v>TUMOR MALIGNO DEL UTERO, PARTE NO ESPECIFICADA</v>
          </cell>
          <cell r="C1201" t="str">
            <v>038</v>
          </cell>
        </row>
        <row r="1202">
          <cell r="A1202" t="str">
            <v>C56X</v>
          </cell>
          <cell r="B1202" t="str">
            <v>TUMOR MALIGNO DEL OVARIO</v>
          </cell>
          <cell r="C1202" t="str">
            <v>039</v>
          </cell>
        </row>
        <row r="1203">
          <cell r="A1203" t="str">
            <v>C57</v>
          </cell>
          <cell r="B1203" t="str">
            <v>TUMOR MALIG.DE OTROS ORG.GENITALES FEMEN. Y DE LOS NO ESPECIFICADOS</v>
          </cell>
          <cell r="C1203" t="str">
            <v>046</v>
          </cell>
        </row>
        <row r="1204">
          <cell r="A1204" t="str">
            <v>C570</v>
          </cell>
          <cell r="B1204" t="str">
            <v>TUMOR MALIGNO DE LA TROMPA DE FALOPIO</v>
          </cell>
          <cell r="C1204" t="str">
            <v>046</v>
          </cell>
        </row>
        <row r="1205">
          <cell r="A1205" t="str">
            <v>C571</v>
          </cell>
          <cell r="B1205" t="str">
            <v>TUMOR MALIGNO DEL LIGAMENTO ANCHO</v>
          </cell>
          <cell r="C1205" t="str">
            <v>046</v>
          </cell>
        </row>
        <row r="1206">
          <cell r="A1206" t="str">
            <v>C572</v>
          </cell>
          <cell r="B1206" t="str">
            <v>TUMOR MALIGNO DEL LIGAMENTO REDONDO</v>
          </cell>
          <cell r="C1206" t="str">
            <v>046</v>
          </cell>
        </row>
        <row r="1207">
          <cell r="A1207" t="str">
            <v>C573</v>
          </cell>
          <cell r="B1207" t="str">
            <v>TUMOR MALIGNO DEL PARAMETRIO</v>
          </cell>
          <cell r="C1207" t="str">
            <v>046</v>
          </cell>
        </row>
        <row r="1208">
          <cell r="A1208" t="str">
            <v>C574</v>
          </cell>
          <cell r="B1208" t="str">
            <v>TUMOR MALIGNO DE LOS ANEXOS UTERINOS, SIN OTRA ESPECIFICACION</v>
          </cell>
          <cell r="C1208" t="str">
            <v>046</v>
          </cell>
        </row>
        <row r="1209">
          <cell r="A1209" t="str">
            <v>C577</v>
          </cell>
          <cell r="B1209" t="str">
            <v>TUMOR MALIG. DE OTRAS PARTES ESPECIF. DE LOS ORG. GENITALES FEMEN.</v>
          </cell>
          <cell r="C1209" t="str">
            <v>046</v>
          </cell>
        </row>
        <row r="1210">
          <cell r="A1210" t="str">
            <v>C578</v>
          </cell>
          <cell r="B1210" t="str">
            <v>LESION DE SITIOS CONTIGUOS DE LOS ORGANOS GENITALES FEMENINOS</v>
          </cell>
          <cell r="C1210" t="str">
            <v>046</v>
          </cell>
        </row>
        <row r="1211">
          <cell r="A1211" t="str">
            <v>C579</v>
          </cell>
          <cell r="B1211" t="str">
            <v>TUMOR MALIGNO DE ORGANO GENITAL FEMENINO, PARTE NO ESPECIFICADA</v>
          </cell>
          <cell r="C1211" t="str">
            <v>046</v>
          </cell>
        </row>
        <row r="1212">
          <cell r="A1212" t="str">
            <v>C58</v>
          </cell>
          <cell r="B1212" t="str">
            <v>TUMOR MALIGNO DE LA PLACENTA</v>
          </cell>
          <cell r="C1212" t="str">
            <v>046</v>
          </cell>
        </row>
        <row r="1213">
          <cell r="A1213" t="str">
            <v>C60</v>
          </cell>
          <cell r="B1213" t="str">
            <v>TUMOR MALIGNO DEL PENE</v>
          </cell>
          <cell r="C1213" t="str">
            <v>046</v>
          </cell>
        </row>
        <row r="1214">
          <cell r="A1214" t="str">
            <v>C600</v>
          </cell>
          <cell r="B1214" t="str">
            <v>TUMOR MALIGNO DEL PREPUCIO</v>
          </cell>
          <cell r="C1214" t="str">
            <v>046</v>
          </cell>
        </row>
        <row r="1215">
          <cell r="A1215" t="str">
            <v>C601</v>
          </cell>
          <cell r="B1215" t="str">
            <v>TUMOR MALIGNO DEL GLANDE</v>
          </cell>
          <cell r="C1215" t="str">
            <v>046</v>
          </cell>
        </row>
        <row r="1216">
          <cell r="A1216" t="str">
            <v>C602</v>
          </cell>
          <cell r="B1216" t="str">
            <v>TUMOR MALIGNO DEL CUERPO DEL PENE</v>
          </cell>
          <cell r="C1216" t="str">
            <v>046</v>
          </cell>
        </row>
        <row r="1217">
          <cell r="A1217" t="str">
            <v>C608</v>
          </cell>
          <cell r="B1217" t="str">
            <v>LESION DE SITIOS CONTIGUOS DEL PENE</v>
          </cell>
          <cell r="C1217" t="str">
            <v>046</v>
          </cell>
        </row>
        <row r="1218">
          <cell r="A1218" t="str">
            <v>C609</v>
          </cell>
          <cell r="B1218" t="str">
            <v>TUMOR MALIGNO DEL PENE, PARTE NO ESPECIFICADA</v>
          </cell>
          <cell r="C1218" t="str">
            <v>046</v>
          </cell>
        </row>
        <row r="1219">
          <cell r="A1219" t="str">
            <v>C61X</v>
          </cell>
          <cell r="B1219" t="str">
            <v>TUMOR MALIGNO DE LA PROSTATA</v>
          </cell>
          <cell r="C1219" t="str">
            <v>040</v>
          </cell>
        </row>
        <row r="1220">
          <cell r="A1220" t="str">
            <v>C62X</v>
          </cell>
          <cell r="B1220" t="str">
            <v>TUMOR MALIGNO DEL TESTICULO</v>
          </cell>
          <cell r="C1220" t="str">
            <v>046</v>
          </cell>
        </row>
        <row r="1221">
          <cell r="A1221" t="str">
            <v>C620</v>
          </cell>
          <cell r="B1221" t="str">
            <v>TUMOR MALIGNO DEL TESTICULO NO DESCENDIDO</v>
          </cell>
          <cell r="C1221" t="str">
            <v>046</v>
          </cell>
        </row>
        <row r="1222">
          <cell r="A1222" t="str">
            <v>C621</v>
          </cell>
          <cell r="B1222" t="str">
            <v>TUMOR MALIGNO DEL TESTICULO DESCENDIDO</v>
          </cell>
          <cell r="C1222" t="str">
            <v>046</v>
          </cell>
        </row>
        <row r="1223">
          <cell r="A1223" t="str">
            <v>C629</v>
          </cell>
          <cell r="B1223" t="str">
            <v>TUMOR MALIGNO DEL TESTICULO, NO ESPECIFICADO</v>
          </cell>
          <cell r="C1223" t="str">
            <v>046</v>
          </cell>
        </row>
        <row r="1224">
          <cell r="A1224" t="str">
            <v>C63X</v>
          </cell>
          <cell r="B1224" t="str">
            <v>TUMOR MALIG. DE OTROS ORAG. GENITALES MASCULINOS Y DE LOS NO ESPEC.</v>
          </cell>
          <cell r="C1224" t="str">
            <v>046</v>
          </cell>
        </row>
        <row r="1225">
          <cell r="A1225" t="str">
            <v>C630</v>
          </cell>
          <cell r="B1225" t="str">
            <v>TUMOR MALIGNO DEL EPIDIDIMO</v>
          </cell>
          <cell r="C1225" t="str">
            <v>046</v>
          </cell>
        </row>
        <row r="1226">
          <cell r="A1226" t="str">
            <v>C631</v>
          </cell>
          <cell r="B1226" t="str">
            <v>TUMOR MALIGNO DEL CORDON ESPERMATICO</v>
          </cell>
          <cell r="C1226" t="str">
            <v>046</v>
          </cell>
        </row>
        <row r="1227">
          <cell r="A1227" t="str">
            <v>C632</v>
          </cell>
          <cell r="B1227" t="str">
            <v>TUMOR MALIGNO DEL ESCROTO</v>
          </cell>
          <cell r="C1227" t="str">
            <v>046</v>
          </cell>
        </row>
        <row r="1228">
          <cell r="A1228" t="str">
            <v>C637</v>
          </cell>
          <cell r="B1228" t="str">
            <v>TUMOR MALIG. DE OTRAS PARTES ESPEC. DE LOS ORG. GENITALES MASCULINOS</v>
          </cell>
          <cell r="C1228" t="str">
            <v>046</v>
          </cell>
        </row>
        <row r="1229">
          <cell r="A1229" t="str">
            <v>C638</v>
          </cell>
          <cell r="B1229" t="str">
            <v>LESION DE SITIOS CONTIGUOS DE LOS ORGANOS GENITALES MASCULINOS</v>
          </cell>
          <cell r="C1229" t="str">
            <v>046</v>
          </cell>
        </row>
        <row r="1230">
          <cell r="A1230" t="str">
            <v>C639</v>
          </cell>
          <cell r="B1230" t="str">
            <v>TUMOR MALIGNO DE ORG. GENITAL MASCULINO, NO ESPECIFICADA</v>
          </cell>
          <cell r="C1230" t="str">
            <v>046</v>
          </cell>
        </row>
        <row r="1231">
          <cell r="A1231" t="str">
            <v>C64X</v>
          </cell>
          <cell r="B1231" t="str">
            <v>TUMOR MALIGNO DEL RIÑON, EXCEPTO DE LA PELVIS RENAL</v>
          </cell>
          <cell r="C1231" t="str">
            <v>046</v>
          </cell>
        </row>
        <row r="1232">
          <cell r="A1232" t="str">
            <v>C65X</v>
          </cell>
          <cell r="B1232" t="str">
            <v>TUMOR MALIGNO DE LA PELVIS RENAL</v>
          </cell>
          <cell r="C1232" t="str">
            <v>046</v>
          </cell>
        </row>
        <row r="1233">
          <cell r="A1233" t="str">
            <v>C66X</v>
          </cell>
          <cell r="B1233" t="str">
            <v>TUMOR MALIGNO DEL URETER</v>
          </cell>
          <cell r="C1233" t="str">
            <v>046</v>
          </cell>
        </row>
        <row r="1234">
          <cell r="A1234" t="str">
            <v>C67X</v>
          </cell>
          <cell r="B1234" t="str">
            <v>TUMOR MALIGNO DE LA VEJIGA URINARIA</v>
          </cell>
          <cell r="C1234" t="str">
            <v>041</v>
          </cell>
        </row>
        <row r="1235">
          <cell r="A1235" t="str">
            <v>C670</v>
          </cell>
          <cell r="B1235" t="str">
            <v>TUMOR MALIGNO DEL TRIGONO VESICAL</v>
          </cell>
          <cell r="C1235" t="str">
            <v>041</v>
          </cell>
        </row>
        <row r="1236">
          <cell r="A1236" t="str">
            <v>C671</v>
          </cell>
          <cell r="B1236" t="str">
            <v>TUMOR MALIGNO DE LA CUPULA VESICAL</v>
          </cell>
          <cell r="C1236" t="str">
            <v>041</v>
          </cell>
        </row>
        <row r="1237">
          <cell r="A1237" t="str">
            <v>C672</v>
          </cell>
          <cell r="B1237" t="str">
            <v>TUMOR MALIGNO DE LA PARED LATERAL DE LA VEJIGA</v>
          </cell>
          <cell r="C1237" t="str">
            <v>041</v>
          </cell>
        </row>
        <row r="1238">
          <cell r="A1238" t="str">
            <v>C673</v>
          </cell>
          <cell r="B1238" t="str">
            <v>TUMOR MALIGNO DE LA PARED ANTERIOR DE LA VEJIGA</v>
          </cell>
          <cell r="C1238" t="str">
            <v>041</v>
          </cell>
        </row>
        <row r="1239">
          <cell r="A1239" t="str">
            <v>C674</v>
          </cell>
          <cell r="B1239" t="str">
            <v>TUMOR MALIGNO DE LA PARED POSTERIOR DE LA VEJIGA</v>
          </cell>
          <cell r="C1239" t="str">
            <v>041</v>
          </cell>
        </row>
        <row r="1240">
          <cell r="A1240" t="str">
            <v>C675</v>
          </cell>
          <cell r="B1240" t="str">
            <v>TUMOR MALIGNO DEL CUELLO DE LA VEJIGA</v>
          </cell>
          <cell r="C1240" t="str">
            <v>041</v>
          </cell>
        </row>
        <row r="1241">
          <cell r="A1241" t="str">
            <v>C676</v>
          </cell>
          <cell r="B1241" t="str">
            <v>TUMOR MALIGNO DEL ORIFICIO URETERAL</v>
          </cell>
          <cell r="C1241" t="str">
            <v>041</v>
          </cell>
        </row>
        <row r="1242">
          <cell r="A1242" t="str">
            <v>C677</v>
          </cell>
          <cell r="B1242" t="str">
            <v>TUMOR MALIGNO DEL URACO</v>
          </cell>
          <cell r="C1242" t="str">
            <v>041</v>
          </cell>
        </row>
        <row r="1243">
          <cell r="A1243" t="str">
            <v>C678</v>
          </cell>
          <cell r="B1243" t="str">
            <v>LESION DE SITIOS CONTIGUOS DE LA VEJIGA</v>
          </cell>
          <cell r="C1243" t="str">
            <v>041</v>
          </cell>
        </row>
        <row r="1244">
          <cell r="A1244" t="str">
            <v>C679</v>
          </cell>
          <cell r="B1244" t="str">
            <v>TUMOR MALIGNO DE LA VEJIGA URINARIA, PARTE NO ESPECIFICADA</v>
          </cell>
          <cell r="C1244" t="str">
            <v>041</v>
          </cell>
        </row>
        <row r="1245">
          <cell r="A1245" t="str">
            <v>C68</v>
          </cell>
          <cell r="B1245" t="str">
            <v>TUMOR MALIGNO DE OTROS ORGANOS URINARIOS Y DE LOS NO ESPECIFICADOS</v>
          </cell>
          <cell r="C1245" t="str">
            <v>046</v>
          </cell>
        </row>
        <row r="1246">
          <cell r="A1246" t="str">
            <v>C680</v>
          </cell>
          <cell r="B1246" t="str">
            <v>TUMOR MALIGNO DE LA URETRA</v>
          </cell>
          <cell r="C1246" t="str">
            <v>046</v>
          </cell>
        </row>
        <row r="1247">
          <cell r="A1247" t="str">
            <v>C681</v>
          </cell>
          <cell r="B1247" t="str">
            <v>TUMOR MALIGNO DE LAS GLANDULAS PARAURETRALES</v>
          </cell>
          <cell r="C1247" t="str">
            <v>046</v>
          </cell>
        </row>
        <row r="1248">
          <cell r="A1248" t="str">
            <v>C688</v>
          </cell>
          <cell r="B1248" t="str">
            <v>LESION DE SITIOS CONTIGUOS DE LOS ORGANOS URINARIOS</v>
          </cell>
          <cell r="C1248" t="str">
            <v>046</v>
          </cell>
        </row>
        <row r="1249">
          <cell r="A1249" t="str">
            <v>C689</v>
          </cell>
          <cell r="B1249" t="str">
            <v>TUM0R MALIGNO DE ORGANO URINARIO NO ESPECIFICADO</v>
          </cell>
          <cell r="C1249" t="str">
            <v>046</v>
          </cell>
        </row>
        <row r="1250">
          <cell r="A1250" t="str">
            <v>C69</v>
          </cell>
          <cell r="B1250" t="str">
            <v>TUMOR MALIGNO DEL OJO Y SUS ANEXOS</v>
          </cell>
          <cell r="C1250" t="str">
            <v>046</v>
          </cell>
        </row>
        <row r="1251">
          <cell r="A1251" t="str">
            <v>C690</v>
          </cell>
          <cell r="B1251" t="str">
            <v>TUMOR MALIGNO DE LA CONJUNTIVA</v>
          </cell>
          <cell r="C1251" t="str">
            <v>046</v>
          </cell>
        </row>
        <row r="1252">
          <cell r="A1252" t="str">
            <v>C691</v>
          </cell>
          <cell r="B1252" t="str">
            <v>TUMOR MALIGNO DE LA CORNEA</v>
          </cell>
          <cell r="C1252" t="str">
            <v>046</v>
          </cell>
        </row>
        <row r="1253">
          <cell r="A1253" t="str">
            <v>C692</v>
          </cell>
          <cell r="B1253" t="str">
            <v>TUMOR MALIGNO DE LA RETINA</v>
          </cell>
          <cell r="C1253" t="str">
            <v>046</v>
          </cell>
        </row>
        <row r="1254">
          <cell r="A1254" t="str">
            <v>C693</v>
          </cell>
          <cell r="B1254" t="str">
            <v>TUMOR MALIGNO DE LA COROIDES</v>
          </cell>
          <cell r="C1254" t="str">
            <v>046</v>
          </cell>
        </row>
        <row r="1255">
          <cell r="A1255" t="str">
            <v>C694</v>
          </cell>
          <cell r="B1255" t="str">
            <v>TUMOR MALIGNO DEL CUERPO CILIAR</v>
          </cell>
          <cell r="C1255" t="str">
            <v>046</v>
          </cell>
        </row>
        <row r="1256">
          <cell r="A1256" t="str">
            <v>C695</v>
          </cell>
          <cell r="B1256" t="str">
            <v>TUMOR MALIGNO DE LA GLANDULA Y CONDUCTO LAGRIMALES</v>
          </cell>
          <cell r="C1256" t="str">
            <v>046</v>
          </cell>
        </row>
        <row r="1257">
          <cell r="A1257" t="str">
            <v>C696</v>
          </cell>
          <cell r="B1257" t="str">
            <v>TUMOR MALIGNO DE LA ORBITA</v>
          </cell>
          <cell r="C1257" t="str">
            <v>046</v>
          </cell>
        </row>
        <row r="1258">
          <cell r="A1258" t="str">
            <v>C698</v>
          </cell>
          <cell r="B1258" t="str">
            <v>LESION DE SITIOS CONTIGUOS DEL OJO Y SUS ANEXOS</v>
          </cell>
          <cell r="C1258" t="str">
            <v>046</v>
          </cell>
        </row>
        <row r="1259">
          <cell r="A1259" t="str">
            <v>C699</v>
          </cell>
          <cell r="B1259" t="str">
            <v>TUMOR MALIGNO DEL OJO, PARTE NO ESPECIFICADA</v>
          </cell>
          <cell r="C1259" t="str">
            <v>046</v>
          </cell>
        </row>
        <row r="1260">
          <cell r="A1260" t="str">
            <v>C70</v>
          </cell>
          <cell r="B1260" t="str">
            <v>TUMOR MALIGNO DE LAS MENINGES</v>
          </cell>
          <cell r="C1260" t="str">
            <v>042</v>
          </cell>
        </row>
        <row r="1261">
          <cell r="A1261" t="str">
            <v>C700</v>
          </cell>
          <cell r="B1261" t="str">
            <v>TUMOR MALIGNO DE LAS MENINGES CEREBRALES</v>
          </cell>
          <cell r="C1261" t="str">
            <v>042</v>
          </cell>
        </row>
        <row r="1262">
          <cell r="A1262" t="str">
            <v>C701</v>
          </cell>
          <cell r="B1262" t="str">
            <v>TUMOR MALIGNO DE LAS MENINGES RAQUIDEAS</v>
          </cell>
          <cell r="C1262" t="str">
            <v>042</v>
          </cell>
        </row>
        <row r="1263">
          <cell r="A1263" t="str">
            <v>C709</v>
          </cell>
          <cell r="B1263" t="str">
            <v>TUMOR MALIGNO DE LAS MENINGES, PARTE NO ESPECIFICADA</v>
          </cell>
          <cell r="C1263" t="str">
            <v>042</v>
          </cell>
        </row>
        <row r="1264">
          <cell r="A1264" t="str">
            <v>C71</v>
          </cell>
          <cell r="B1264" t="str">
            <v>TUMOR MALIGNO DEL ENCEFALO</v>
          </cell>
          <cell r="C1264" t="str">
            <v>042</v>
          </cell>
        </row>
        <row r="1265">
          <cell r="A1265" t="str">
            <v>C710</v>
          </cell>
          <cell r="B1265" t="str">
            <v>TUMOR MALIGNO DEL CEREBRO, EXCEPTO LOBULOS Y VENTRICULOS</v>
          </cell>
          <cell r="C1265" t="str">
            <v>042</v>
          </cell>
        </row>
        <row r="1266">
          <cell r="A1266" t="str">
            <v>C711</v>
          </cell>
          <cell r="B1266" t="str">
            <v>TUMOR MALIGNO DEL LOBULO FRONTAL</v>
          </cell>
          <cell r="C1266" t="str">
            <v>042</v>
          </cell>
        </row>
        <row r="1267">
          <cell r="A1267" t="str">
            <v>C712</v>
          </cell>
          <cell r="B1267" t="str">
            <v>TUMOR MALIGNO DEL LOBULO TEMPORAL</v>
          </cell>
          <cell r="C1267" t="str">
            <v>042</v>
          </cell>
        </row>
        <row r="1268">
          <cell r="A1268" t="str">
            <v>C713</v>
          </cell>
          <cell r="B1268" t="str">
            <v>TUMOR MALIGNO DEL LOBULO PARIETAL</v>
          </cell>
          <cell r="C1268" t="str">
            <v>042</v>
          </cell>
        </row>
        <row r="1269">
          <cell r="A1269" t="str">
            <v>C714</v>
          </cell>
          <cell r="B1269" t="str">
            <v>TUMOR MALIGNO DEL LOBULO OCCIPITAL</v>
          </cell>
          <cell r="C1269" t="str">
            <v>042</v>
          </cell>
        </row>
        <row r="1270">
          <cell r="A1270" t="str">
            <v>C715</v>
          </cell>
          <cell r="B1270" t="str">
            <v>TUMOR MALIGNO DEL VENTRICULO CEREBRAL</v>
          </cell>
          <cell r="C1270" t="str">
            <v>042</v>
          </cell>
        </row>
        <row r="1271">
          <cell r="A1271" t="str">
            <v>C716</v>
          </cell>
          <cell r="B1271" t="str">
            <v>TUMOR MALIGNO DEL CEREBELO</v>
          </cell>
          <cell r="C1271" t="str">
            <v>042</v>
          </cell>
        </row>
        <row r="1272">
          <cell r="A1272" t="str">
            <v>C717</v>
          </cell>
          <cell r="B1272" t="str">
            <v>TUMOR MALIGNO DEL PEDUNCULO CEREBRAL</v>
          </cell>
          <cell r="C1272" t="str">
            <v>042</v>
          </cell>
        </row>
        <row r="1273">
          <cell r="A1273" t="str">
            <v>C718</v>
          </cell>
          <cell r="B1273" t="str">
            <v>LESION DE SITIOS CONTIGUOS DEL ENCEFALO</v>
          </cell>
          <cell r="C1273" t="str">
            <v>042</v>
          </cell>
        </row>
        <row r="1274">
          <cell r="A1274" t="str">
            <v>C719</v>
          </cell>
          <cell r="B1274" t="str">
            <v>TUMOR MALIGNO DEL ENCEFALO, PARTE NO ESPECIFICADA</v>
          </cell>
          <cell r="C1274" t="str">
            <v>042</v>
          </cell>
        </row>
        <row r="1275">
          <cell r="A1275" t="str">
            <v>C72</v>
          </cell>
          <cell r="B1275" t="str">
            <v>TUMOR MALIG. DE LA MEDULA ESPINAL, DE LOS NERV.CRANEALES Y DE OTRAS</v>
          </cell>
          <cell r="C1275" t="str">
            <v>042</v>
          </cell>
        </row>
        <row r="1276">
          <cell r="A1276" t="str">
            <v>C720</v>
          </cell>
          <cell r="B1276" t="str">
            <v>TUMOR MALIGNO DE LA MEDULA ESPINAL</v>
          </cell>
          <cell r="C1276" t="str">
            <v>042</v>
          </cell>
        </row>
        <row r="1277">
          <cell r="A1277" t="str">
            <v>C721</v>
          </cell>
          <cell r="B1277" t="str">
            <v>TUMOR MALIGNO DE LA COLA DE CABALLO</v>
          </cell>
          <cell r="C1277" t="str">
            <v>042</v>
          </cell>
        </row>
        <row r="1278">
          <cell r="A1278" t="str">
            <v>C722</v>
          </cell>
          <cell r="B1278" t="str">
            <v>TUMOR MALIGNO DEL NERVIO OLFATORIO</v>
          </cell>
          <cell r="C1278" t="str">
            <v>042</v>
          </cell>
        </row>
        <row r="1279">
          <cell r="A1279" t="str">
            <v>C723</v>
          </cell>
          <cell r="B1279" t="str">
            <v>TUMOR MALIGNO DEL NERVIO OPTICO</v>
          </cell>
          <cell r="C1279" t="str">
            <v>042</v>
          </cell>
        </row>
        <row r="1280">
          <cell r="A1280" t="str">
            <v>C724</v>
          </cell>
          <cell r="B1280" t="str">
            <v>TUMOR MALIGNO DEL NERVIO ACUSTICO</v>
          </cell>
          <cell r="C1280" t="str">
            <v>042</v>
          </cell>
        </row>
        <row r="1281">
          <cell r="A1281" t="str">
            <v>C725</v>
          </cell>
          <cell r="B1281" t="str">
            <v>TUMOR MALIGNO DE OTROS NERVIOS CRANEALES Y LOS NO ESPECIFICADOS</v>
          </cell>
          <cell r="C1281" t="str">
            <v>042</v>
          </cell>
        </row>
        <row r="1282">
          <cell r="A1282" t="str">
            <v>C728</v>
          </cell>
          <cell r="B1282" t="str">
            <v>LESION DE OTROS SITIOS CONTIGUOS DEL ENCEFALO Y OTRAS PARTES DEL SIS.</v>
          </cell>
          <cell r="C1282" t="str">
            <v>042</v>
          </cell>
        </row>
        <row r="1283">
          <cell r="A1283" t="str">
            <v>C729</v>
          </cell>
          <cell r="B1283" t="str">
            <v>TUMOR MALIGNO DEL SISTEMA NERVIOSO CENTRAL, SIN OTRA ESPECIFICACION</v>
          </cell>
          <cell r="C1283" t="str">
            <v>042</v>
          </cell>
        </row>
        <row r="1284">
          <cell r="A1284" t="str">
            <v>C73</v>
          </cell>
          <cell r="B1284" t="str">
            <v>TUMOR MALIGNO DE LA GLANDULA TIROIDES</v>
          </cell>
          <cell r="C1284" t="str">
            <v>046</v>
          </cell>
        </row>
        <row r="1285">
          <cell r="A1285" t="str">
            <v>C74</v>
          </cell>
          <cell r="B1285" t="str">
            <v>TUMOR MALIGNO DE LA GLANDULA SUPRARRENAL</v>
          </cell>
          <cell r="C1285" t="str">
            <v>046</v>
          </cell>
        </row>
        <row r="1286">
          <cell r="A1286" t="str">
            <v>C740</v>
          </cell>
          <cell r="B1286" t="str">
            <v>TUMOR MALIGNO DE LA CORTEZA DE LA GLANDULA SUPRARRENAL</v>
          </cell>
          <cell r="C1286" t="str">
            <v>046</v>
          </cell>
        </row>
        <row r="1287">
          <cell r="A1287" t="str">
            <v>C741</v>
          </cell>
          <cell r="B1287" t="str">
            <v>TUMOR MALIGNO DE LA MEDULA DE LA GLANDULA SUPRARRENAL</v>
          </cell>
          <cell r="C1287" t="str">
            <v>046</v>
          </cell>
        </row>
        <row r="1288">
          <cell r="A1288" t="str">
            <v>C749</v>
          </cell>
          <cell r="B1288" t="str">
            <v>TUMOR MALIGNO DE LA GLANDULA SUPRARRENAL, PARTE NO ESPECIFICADA</v>
          </cell>
          <cell r="C1288" t="str">
            <v>046</v>
          </cell>
        </row>
        <row r="1289">
          <cell r="A1289" t="str">
            <v>C75</v>
          </cell>
          <cell r="B1289" t="str">
            <v>TUMOR MALIG. DE OTRAS GLANDULAS ENDOCRINAS Y DE ESTRUCTURA AFINES</v>
          </cell>
          <cell r="C1289" t="str">
            <v>046</v>
          </cell>
        </row>
        <row r="1290">
          <cell r="A1290" t="str">
            <v>C750</v>
          </cell>
          <cell r="B1290" t="str">
            <v>TUMOR MALIGNO DE LA GLANDULA PARATIROIDES</v>
          </cell>
          <cell r="C1290" t="str">
            <v>046</v>
          </cell>
        </row>
        <row r="1291">
          <cell r="A1291" t="str">
            <v>C751</v>
          </cell>
          <cell r="B1291" t="str">
            <v>TUMOR MALIGNO DE LA HIPOFISIS</v>
          </cell>
          <cell r="C1291" t="str">
            <v>046</v>
          </cell>
        </row>
        <row r="1292">
          <cell r="A1292" t="str">
            <v>C752</v>
          </cell>
          <cell r="B1292" t="str">
            <v>TUMOR MALIGNO DEL CONDUCTO CRANEOFARINGEO</v>
          </cell>
          <cell r="C1292" t="str">
            <v>046</v>
          </cell>
        </row>
        <row r="1293">
          <cell r="A1293" t="str">
            <v>C753</v>
          </cell>
          <cell r="B1293" t="str">
            <v>TUMOR MALIGNO DE LA GLANDULA PINEAL</v>
          </cell>
          <cell r="C1293" t="str">
            <v>046</v>
          </cell>
        </row>
        <row r="1294">
          <cell r="A1294" t="str">
            <v>C754</v>
          </cell>
          <cell r="B1294" t="str">
            <v>TUMOR MALIGNO DEL CUERPO CAROTIDEO</v>
          </cell>
          <cell r="C1294" t="str">
            <v>046</v>
          </cell>
        </row>
        <row r="1295">
          <cell r="A1295" t="str">
            <v>C755</v>
          </cell>
          <cell r="B1295" t="str">
            <v>TUMOR MALIGNO DEL CUERPO AORTICO Y OTROS CUERPOS CROMAFINES</v>
          </cell>
          <cell r="C1295" t="str">
            <v>046</v>
          </cell>
        </row>
        <row r="1296">
          <cell r="A1296" t="str">
            <v>C758</v>
          </cell>
          <cell r="B1296" t="str">
            <v>TUMOR MALIGNO PLURIGLANDULAR, NO ESPECIFICADO</v>
          </cell>
          <cell r="C1296" t="str">
            <v>046</v>
          </cell>
        </row>
        <row r="1297">
          <cell r="A1297" t="str">
            <v>C759</v>
          </cell>
          <cell r="B1297" t="str">
            <v>TUMOR MALIGNO DE GLANDULA ENDOCRINA NO ESPECIFICADA</v>
          </cell>
          <cell r="C1297" t="str">
            <v>046</v>
          </cell>
        </row>
        <row r="1298">
          <cell r="A1298" t="str">
            <v>C76</v>
          </cell>
          <cell r="B1298" t="str">
            <v>TUMOR MALIGNO DE OTROS SITIOS Y DE SITIOS MAL DEFINIDOS</v>
          </cell>
          <cell r="C1298" t="str">
            <v>046</v>
          </cell>
        </row>
        <row r="1299">
          <cell r="A1299" t="str">
            <v>C760</v>
          </cell>
          <cell r="B1299" t="str">
            <v>TUMOR MALIGNO DE LA CABEZA, CARA Y CUELLO</v>
          </cell>
          <cell r="C1299" t="str">
            <v>046</v>
          </cell>
        </row>
        <row r="1300">
          <cell r="A1300" t="str">
            <v>C761</v>
          </cell>
          <cell r="B1300" t="str">
            <v>TUMOR MALIGNO DEL TORAX</v>
          </cell>
          <cell r="C1300" t="str">
            <v>046</v>
          </cell>
        </row>
        <row r="1301">
          <cell r="A1301" t="str">
            <v>C762</v>
          </cell>
          <cell r="B1301" t="str">
            <v>TUMOR MALIGNO DEL ABDOMEN</v>
          </cell>
          <cell r="C1301" t="str">
            <v>046</v>
          </cell>
        </row>
        <row r="1302">
          <cell r="A1302" t="str">
            <v>C763</v>
          </cell>
          <cell r="B1302" t="str">
            <v>TUMOR MALIGNO DE LA PELVIS</v>
          </cell>
          <cell r="C1302" t="str">
            <v>046</v>
          </cell>
        </row>
        <row r="1303">
          <cell r="A1303" t="str">
            <v>C764</v>
          </cell>
          <cell r="B1303" t="str">
            <v>TUMOR MALIGNO DEL MIENBRO SUPERIOR</v>
          </cell>
          <cell r="C1303" t="str">
            <v>046</v>
          </cell>
        </row>
        <row r="1304">
          <cell r="A1304" t="str">
            <v>C765</v>
          </cell>
          <cell r="B1304" t="str">
            <v>TUMOR MALIGNO DEL MIEMBRO INFERIOR</v>
          </cell>
          <cell r="C1304" t="str">
            <v>046</v>
          </cell>
        </row>
        <row r="1305">
          <cell r="A1305" t="str">
            <v>C767</v>
          </cell>
          <cell r="B1305" t="str">
            <v>TUMOR MALIGNO DE OTROS SITIOS MAL DEFINIDOS</v>
          </cell>
          <cell r="C1305" t="str">
            <v>046</v>
          </cell>
        </row>
        <row r="1306">
          <cell r="A1306" t="str">
            <v>C768</v>
          </cell>
          <cell r="B1306" t="str">
            <v>LESION DE SITIOS CONTIGUOS MAL DEFINIDOS</v>
          </cell>
          <cell r="C1306" t="str">
            <v>046</v>
          </cell>
        </row>
        <row r="1307">
          <cell r="A1307" t="str">
            <v>C77</v>
          </cell>
          <cell r="B1307" t="str">
            <v>TUMOR MALIGNO SECUNDARIO Y EL NO ESPECIFICADODE LOS GANG. LINFATICOS</v>
          </cell>
          <cell r="C1307" t="str">
            <v>046</v>
          </cell>
        </row>
        <row r="1308">
          <cell r="A1308" t="str">
            <v>C770</v>
          </cell>
          <cell r="B1308" t="str">
            <v>TUMOR MALIGNO DE LOS GANGLIOS LINFATICOS DE LA CABEZA, CARA Y CUELLO</v>
          </cell>
          <cell r="C1308" t="str">
            <v>046</v>
          </cell>
        </row>
        <row r="1309">
          <cell r="A1309" t="str">
            <v>C771</v>
          </cell>
          <cell r="B1309" t="str">
            <v>TUMOR MALIGNO DE LOS GANGLIOS LINFATICOS INTRATORACICOS</v>
          </cell>
          <cell r="C1309" t="str">
            <v>046</v>
          </cell>
        </row>
        <row r="1310">
          <cell r="A1310" t="str">
            <v>C772</v>
          </cell>
          <cell r="B1310" t="str">
            <v>TUMOR MALIGNO DE LOS GANGLIOS LINFATICOS INTRAABDOMINALES</v>
          </cell>
          <cell r="C1310" t="str">
            <v>046</v>
          </cell>
        </row>
        <row r="1311">
          <cell r="A1311" t="str">
            <v>C773</v>
          </cell>
          <cell r="B1311" t="str">
            <v>TUMOR MALIG. DE LOS GANGL. LINFAT. DE LA AXILA Y DEL MIENBRO SUPERIOR</v>
          </cell>
          <cell r="C1311" t="str">
            <v>046</v>
          </cell>
        </row>
        <row r="1312">
          <cell r="A1312" t="str">
            <v>C774</v>
          </cell>
          <cell r="B1312" t="str">
            <v>TUMOR MALIG. DE LOS GANGL. LINF. DE LA REGION INGUINAL Y DEL MIENB.IMF</v>
          </cell>
          <cell r="C1312" t="str">
            <v>046</v>
          </cell>
        </row>
        <row r="1313">
          <cell r="A1313" t="str">
            <v>C775</v>
          </cell>
          <cell r="B1313" t="str">
            <v>TUMOR MALIGNO DE LOS GANGLIOS LINFATICOS DE LA PELVIS</v>
          </cell>
          <cell r="C1313" t="str">
            <v>046</v>
          </cell>
        </row>
        <row r="1314">
          <cell r="A1314" t="str">
            <v>C778</v>
          </cell>
          <cell r="B1314" t="str">
            <v>TUMOR MALIG.DE LOS GANGLIOS LINFATICOS DE REGIONES MULTIPLES</v>
          </cell>
          <cell r="C1314" t="str">
            <v>046</v>
          </cell>
        </row>
        <row r="1315">
          <cell r="A1315" t="str">
            <v>C779</v>
          </cell>
          <cell r="B1315" t="str">
            <v>TUMOR MALIGNO DEL GANGLIO LINFATICO, SITIO NO ESPECIFICADO</v>
          </cell>
          <cell r="C1315" t="str">
            <v>046</v>
          </cell>
        </row>
        <row r="1316">
          <cell r="A1316" t="str">
            <v>C78</v>
          </cell>
          <cell r="B1316" t="str">
            <v>TUMOR MALIGNO SUCUNDARIO DE LOS ORGANOS RESPIRATORIOS Y DEGESTIVO</v>
          </cell>
          <cell r="C1316" t="str">
            <v>046</v>
          </cell>
        </row>
        <row r="1317">
          <cell r="A1317" t="str">
            <v>C780</v>
          </cell>
          <cell r="B1317" t="str">
            <v>TUMOR MAKIGNO SECUNDARIO DEL PULMON</v>
          </cell>
          <cell r="C1317" t="str">
            <v>046</v>
          </cell>
        </row>
        <row r="1318">
          <cell r="A1318" t="str">
            <v>C781</v>
          </cell>
          <cell r="B1318" t="str">
            <v>TUMOR MALIGNO SECUNDARIO DEL MEDIASTINO</v>
          </cell>
          <cell r="C1318" t="str">
            <v>046</v>
          </cell>
        </row>
        <row r="1319">
          <cell r="A1319" t="str">
            <v>C782</v>
          </cell>
          <cell r="B1319" t="str">
            <v>TUMOR MALIGNO SECUNDARIO DE LA PLEURA</v>
          </cell>
          <cell r="C1319" t="str">
            <v>046</v>
          </cell>
        </row>
        <row r="1320">
          <cell r="A1320" t="str">
            <v>C783</v>
          </cell>
          <cell r="B1320" t="str">
            <v>TUMOR MALIGNO SECUNDARIO DE OTROS ORG. RESPIRAT. Y DE LOS NO ESPECIF.</v>
          </cell>
          <cell r="C1320" t="str">
            <v>046</v>
          </cell>
        </row>
        <row r="1321">
          <cell r="A1321" t="str">
            <v>C784</v>
          </cell>
          <cell r="B1321" t="str">
            <v>TUMOR MALIGNO SECUNDARIO DEL INTESTINO DELGADO</v>
          </cell>
          <cell r="C1321" t="str">
            <v>046</v>
          </cell>
        </row>
        <row r="1322">
          <cell r="A1322" t="str">
            <v>C785</v>
          </cell>
          <cell r="B1322" t="str">
            <v>TUMOR MALIGNO SECUNDARIO DEL INTESTINO GRUESO Y DEL RECTO</v>
          </cell>
          <cell r="C1322" t="str">
            <v>046</v>
          </cell>
        </row>
        <row r="1323">
          <cell r="A1323" t="str">
            <v>C786</v>
          </cell>
          <cell r="B1323" t="str">
            <v>TUMOR MALIGNO SECUNDARIO DEL PERITONEO Y DEL RETROPERITONEO</v>
          </cell>
          <cell r="C1323" t="str">
            <v>046</v>
          </cell>
        </row>
        <row r="1324">
          <cell r="A1324" t="str">
            <v>C787</v>
          </cell>
          <cell r="B1324" t="str">
            <v>TUMOR MALIGNO SECUNDARIO DEL HIGADO</v>
          </cell>
          <cell r="C1324" t="str">
            <v>046</v>
          </cell>
        </row>
        <row r="1325">
          <cell r="A1325" t="str">
            <v>C788</v>
          </cell>
          <cell r="B1325" t="str">
            <v>TUMOR MALIG. SECUND. DE OTROS ORG. DIGEST. Y DE LOS NO ESPECIFICADOS</v>
          </cell>
          <cell r="C1325" t="str">
            <v>046</v>
          </cell>
        </row>
        <row r="1326">
          <cell r="A1326" t="str">
            <v>C79</v>
          </cell>
          <cell r="B1326" t="str">
            <v>TUMOR MALIGNO SECUNDARIO DE OTROS SITIOS</v>
          </cell>
          <cell r="C1326" t="str">
            <v>046</v>
          </cell>
        </row>
        <row r="1327">
          <cell r="A1327" t="str">
            <v>C790</v>
          </cell>
          <cell r="B1327" t="str">
            <v>TUMOR MALIGNO SECUNDARIO DEL RIÑON Y DE LA PELVIS RENAL</v>
          </cell>
          <cell r="C1327" t="str">
            <v>046</v>
          </cell>
        </row>
        <row r="1328">
          <cell r="A1328" t="str">
            <v>C791</v>
          </cell>
          <cell r="B1328" t="str">
            <v>TUMOR MALIG. SECUN. DE LA VEJIGA, Y DE OTROS ORG. Y LOS NO ESPECIF.</v>
          </cell>
          <cell r="C1328" t="str">
            <v>046</v>
          </cell>
        </row>
        <row r="1329">
          <cell r="A1329" t="str">
            <v>C792</v>
          </cell>
          <cell r="B1329" t="str">
            <v>TUMOR MALIGNO SECUNDARIO DE LA PIEL</v>
          </cell>
          <cell r="C1329" t="str">
            <v>046</v>
          </cell>
        </row>
        <row r="1330">
          <cell r="A1330" t="str">
            <v>C793</v>
          </cell>
          <cell r="B1330" t="str">
            <v>TUMOR MALIGNO SECUNDARIO DEL ENCEFALO Y DE LAS MANINGES CEREBRALES</v>
          </cell>
          <cell r="C1330" t="str">
            <v>046</v>
          </cell>
        </row>
        <row r="1331">
          <cell r="A1331" t="str">
            <v>C794</v>
          </cell>
          <cell r="B1331" t="str">
            <v>TUMOR MALIG. SECUN. DE OTRAS PARTES DEL SIST. NERV. Y DE LAS NO ESPEC.</v>
          </cell>
          <cell r="C1331" t="str">
            <v>046</v>
          </cell>
        </row>
        <row r="1332">
          <cell r="A1332" t="str">
            <v>C795</v>
          </cell>
          <cell r="B1332" t="str">
            <v>TUMOR MALIGNO SECUNDARIO DE LOS HUESOS Y DE LA MEDULA OSEA</v>
          </cell>
          <cell r="C1332" t="str">
            <v>046</v>
          </cell>
        </row>
        <row r="1333">
          <cell r="A1333" t="str">
            <v>C796</v>
          </cell>
          <cell r="B1333" t="str">
            <v>TUMOR MALIGNO SECUNDARIO DEL OVARIO</v>
          </cell>
          <cell r="C1333" t="str">
            <v>046</v>
          </cell>
        </row>
        <row r="1334">
          <cell r="A1334" t="str">
            <v>C797</v>
          </cell>
          <cell r="B1334" t="str">
            <v>TUMOR MALIGNO SECUNDARIO DE LA GLANDULA SUPRARRENAL</v>
          </cell>
          <cell r="C1334" t="str">
            <v>046</v>
          </cell>
        </row>
        <row r="1335">
          <cell r="A1335" t="str">
            <v>C798</v>
          </cell>
          <cell r="B1335" t="str">
            <v>TUMOR MALIGNO SECUNDARIO DE OTROS SITIOS ESPECIFICADOS</v>
          </cell>
          <cell r="C1335" t="str">
            <v>046</v>
          </cell>
        </row>
        <row r="1336">
          <cell r="A1336" t="str">
            <v>C80X</v>
          </cell>
          <cell r="B1336" t="str">
            <v>TUMOR MALIGNO DE SITIOS NO ESPECIFICADOS</v>
          </cell>
          <cell r="C1336" t="str">
            <v>046</v>
          </cell>
        </row>
        <row r="1337">
          <cell r="A1337" t="str">
            <v>C81</v>
          </cell>
          <cell r="B1337" t="str">
            <v>ENFERMEDAD DE HODKIN</v>
          </cell>
          <cell r="C1337" t="str">
            <v>046</v>
          </cell>
        </row>
        <row r="1338">
          <cell r="A1338" t="str">
            <v>C810</v>
          </cell>
          <cell r="B1338" t="str">
            <v>ENFERMEDAD DE HODKIN CON PREDOMINIO LINFOCITICO</v>
          </cell>
          <cell r="C1338" t="str">
            <v>046</v>
          </cell>
        </row>
        <row r="1339">
          <cell r="A1339" t="str">
            <v>C811</v>
          </cell>
          <cell r="B1339" t="str">
            <v>ENFERMEDAD DE HODKIN CON ESCLEROSIS NODULAR</v>
          </cell>
          <cell r="C1339" t="str">
            <v>046</v>
          </cell>
        </row>
        <row r="1340">
          <cell r="A1340" t="str">
            <v>C812</v>
          </cell>
          <cell r="B1340" t="str">
            <v>ENFERMEDAD DE HODKIN CON CELULARIDAD MIXTA</v>
          </cell>
          <cell r="C1340" t="str">
            <v>046</v>
          </cell>
        </row>
        <row r="1341">
          <cell r="A1341" t="str">
            <v>C813</v>
          </cell>
          <cell r="B1341" t="str">
            <v>ENFERMEDAD DE HODKIN CON DEPLECION LINFOCITICA</v>
          </cell>
          <cell r="C1341" t="str">
            <v>046</v>
          </cell>
        </row>
        <row r="1342">
          <cell r="A1342" t="str">
            <v>C817</v>
          </cell>
          <cell r="B1342" t="str">
            <v>OTROS TIPOS DE ENFERMEDAD DE HODKIN</v>
          </cell>
          <cell r="C1342" t="str">
            <v>046</v>
          </cell>
        </row>
        <row r="1343">
          <cell r="A1343" t="str">
            <v>C819</v>
          </cell>
          <cell r="B1343" t="str">
            <v>ENFERMEDAD DE HODKIN, NO ESPECIFICADA</v>
          </cell>
          <cell r="C1343" t="str">
            <v>046</v>
          </cell>
        </row>
        <row r="1344">
          <cell r="A1344" t="str">
            <v>C82</v>
          </cell>
          <cell r="B1344" t="str">
            <v>LINFOMA NO DE HODKIN (NODULAR)</v>
          </cell>
          <cell r="C1344" t="str">
            <v>043</v>
          </cell>
        </row>
        <row r="1345">
          <cell r="A1345" t="str">
            <v>C820</v>
          </cell>
          <cell r="B1345" t="str">
            <v>LINFOMA NO DE HODKIN DE CELULAS PEQUEÑAS HENDIDAS, FOLICULAR</v>
          </cell>
          <cell r="C1345" t="str">
            <v>043</v>
          </cell>
        </row>
        <row r="1346">
          <cell r="A1346" t="str">
            <v>C821</v>
          </cell>
          <cell r="B1346" t="str">
            <v>LINFOMA NO DE HODKIN MIXTO, DE PEQ. CELULAS HEND. Y DE GRANDES CELUL.</v>
          </cell>
          <cell r="C1346" t="str">
            <v>043</v>
          </cell>
        </row>
        <row r="1347">
          <cell r="A1347" t="str">
            <v>C822</v>
          </cell>
          <cell r="B1347" t="str">
            <v>LINFOMA NO DE HODKIN DE CELULAS GRANDES, FOLICULAR</v>
          </cell>
          <cell r="C1347" t="str">
            <v>043</v>
          </cell>
        </row>
        <row r="1348">
          <cell r="A1348" t="str">
            <v>C827</v>
          </cell>
          <cell r="B1348" t="str">
            <v>OTROS TIPOS ESPECIFICADOS DE LINFOMA NO DE HODKIN FOLICULAR</v>
          </cell>
          <cell r="C1348" t="str">
            <v>043</v>
          </cell>
        </row>
        <row r="1349">
          <cell r="A1349" t="str">
            <v>C829</v>
          </cell>
          <cell r="B1349" t="str">
            <v>LINFOMA NO DE HODKIN FOLICULAR, SIN OTRA ESPECIFICACION</v>
          </cell>
          <cell r="C1349" t="str">
            <v>043</v>
          </cell>
        </row>
        <row r="1350">
          <cell r="A1350" t="str">
            <v>C83</v>
          </cell>
          <cell r="B1350" t="str">
            <v>LINFOMA NO  HODKIN DIFUSO</v>
          </cell>
          <cell r="C1350" t="str">
            <v>043</v>
          </cell>
        </row>
        <row r="1351">
          <cell r="A1351" t="str">
            <v>C830</v>
          </cell>
          <cell r="B1351" t="str">
            <v>LINFOMA NO HODKIN DE CELULAS PEQUEÑAS (DIFUSO)</v>
          </cell>
          <cell r="C1351" t="str">
            <v>043</v>
          </cell>
        </row>
        <row r="1352">
          <cell r="A1352" t="str">
            <v>C831</v>
          </cell>
          <cell r="B1352" t="str">
            <v>LINFOMA NO HODKIN DE CELULAS PEQUEÑAS HENDIDAS (DIFUSO)</v>
          </cell>
          <cell r="C1352" t="str">
            <v>043</v>
          </cell>
        </row>
        <row r="1353">
          <cell r="A1353" t="str">
            <v>C832</v>
          </cell>
          <cell r="B1353" t="str">
            <v>LINFOMA NO HODKIN MIXTO, DE CELULAS PEQUEÑAS Y GRANDES (DIFUSO)</v>
          </cell>
          <cell r="C1353" t="str">
            <v>043</v>
          </cell>
        </row>
        <row r="1354">
          <cell r="A1354" t="str">
            <v>C833</v>
          </cell>
          <cell r="B1354" t="str">
            <v>LINFOMA NO HODKIN DE CELULAS GRANDES (DIFUSO)</v>
          </cell>
          <cell r="C1354" t="str">
            <v>043</v>
          </cell>
        </row>
        <row r="1355">
          <cell r="A1355" t="str">
            <v>C834</v>
          </cell>
          <cell r="B1355" t="str">
            <v>LINFOMA NO HODKIN INMUNOBLASTICO (DIFUSO)</v>
          </cell>
          <cell r="C1355" t="str">
            <v>043</v>
          </cell>
        </row>
        <row r="1356">
          <cell r="A1356" t="str">
            <v>C835</v>
          </cell>
          <cell r="B1356" t="str">
            <v>LINFOMA NO HODKIN LINFOBLASTICO (DIFUSO)</v>
          </cell>
          <cell r="C1356" t="str">
            <v>043</v>
          </cell>
        </row>
        <row r="1357">
          <cell r="A1357" t="str">
            <v>C836</v>
          </cell>
          <cell r="B1357" t="str">
            <v>LINFOMA NO HODKIN INDEFERENCIADO (DIFUSO)</v>
          </cell>
          <cell r="C1357" t="str">
            <v>043</v>
          </cell>
        </row>
        <row r="1358">
          <cell r="A1358" t="str">
            <v>C837</v>
          </cell>
          <cell r="B1358" t="str">
            <v>TUMOR DE BURKITT</v>
          </cell>
          <cell r="C1358" t="str">
            <v>043</v>
          </cell>
        </row>
        <row r="1359">
          <cell r="A1359" t="str">
            <v>C838</v>
          </cell>
          <cell r="B1359" t="str">
            <v>OTROS TIPOS ESPECIFICADOS DE LINFOMA NO HODKIN DIFUSO</v>
          </cell>
          <cell r="C1359" t="str">
            <v>043</v>
          </cell>
        </row>
        <row r="1360">
          <cell r="A1360" t="str">
            <v>C839</v>
          </cell>
          <cell r="B1360" t="str">
            <v>LINFOMA NO HODKIN DIFUSO, SIN OTRA ESPECIFICACION</v>
          </cell>
          <cell r="C1360" t="str">
            <v>043</v>
          </cell>
        </row>
        <row r="1361">
          <cell r="A1361" t="str">
            <v>C84</v>
          </cell>
          <cell r="B1361" t="str">
            <v>LINFOMA DE CELULAS T, PERIFERICO Y CUTANEO</v>
          </cell>
          <cell r="C1361" t="str">
            <v>043</v>
          </cell>
        </row>
        <row r="1362">
          <cell r="A1362" t="str">
            <v>C840</v>
          </cell>
          <cell r="B1362" t="str">
            <v>MICOSIS FUNGOIDE</v>
          </cell>
          <cell r="C1362" t="str">
            <v>043</v>
          </cell>
        </row>
        <row r="1363">
          <cell r="A1363" t="str">
            <v>C841</v>
          </cell>
          <cell r="B1363" t="str">
            <v>ENFERMEDAD DE SEZARY</v>
          </cell>
          <cell r="C1363" t="str">
            <v>043</v>
          </cell>
        </row>
        <row r="1364">
          <cell r="A1364" t="str">
            <v>C842</v>
          </cell>
          <cell r="B1364" t="str">
            <v>LINFOMA DE ZONA T</v>
          </cell>
          <cell r="C1364" t="str">
            <v>043</v>
          </cell>
        </row>
        <row r="1365">
          <cell r="A1365" t="str">
            <v>C843</v>
          </cell>
          <cell r="B1365" t="str">
            <v>LINFOMA LINFOEPITELIOIDE</v>
          </cell>
          <cell r="C1365" t="str">
            <v>043</v>
          </cell>
        </row>
        <row r="1366">
          <cell r="A1366" t="str">
            <v>C844</v>
          </cell>
          <cell r="B1366" t="str">
            <v>LINFOMA DE CELULAS T PERIFERICO</v>
          </cell>
          <cell r="C1366" t="str">
            <v>043</v>
          </cell>
        </row>
        <row r="1367">
          <cell r="A1367" t="str">
            <v>C845</v>
          </cell>
          <cell r="B1367" t="str">
            <v>OTROS LINFOMAS DE CELULAS T Y LOS NO ESPECIFICADOS</v>
          </cell>
          <cell r="C1367" t="str">
            <v>043</v>
          </cell>
        </row>
        <row r="1368">
          <cell r="A1368" t="str">
            <v>C85</v>
          </cell>
          <cell r="B1368" t="str">
            <v>LINFOMA NO HODKIN DE OTRO TIPO Y EL NO ESPECIFICADO</v>
          </cell>
          <cell r="C1368" t="str">
            <v>043</v>
          </cell>
        </row>
        <row r="1369">
          <cell r="A1369" t="str">
            <v>C850</v>
          </cell>
          <cell r="B1369" t="str">
            <v>LINFOSARCOMA</v>
          </cell>
          <cell r="C1369" t="str">
            <v>043</v>
          </cell>
        </row>
        <row r="1370">
          <cell r="A1370" t="str">
            <v>C851</v>
          </cell>
          <cell r="B1370" t="str">
            <v>LINFOMA DE CELULAS B, SIN OTRA ESPECIFICACION</v>
          </cell>
          <cell r="C1370" t="str">
            <v>043</v>
          </cell>
        </row>
        <row r="1371">
          <cell r="A1371" t="str">
            <v>C857</v>
          </cell>
          <cell r="B1371" t="str">
            <v>OTROS TIPOS ESPECIFICADOS DE LINFOMA NO HODKIN</v>
          </cell>
          <cell r="C1371" t="str">
            <v>043</v>
          </cell>
        </row>
        <row r="1372">
          <cell r="A1372" t="str">
            <v>C859</v>
          </cell>
          <cell r="B1372" t="str">
            <v>LINFOMA NO HODKIN, NO ESPECIFICADO</v>
          </cell>
          <cell r="C1372" t="str">
            <v>043</v>
          </cell>
        </row>
        <row r="1373">
          <cell r="A1373" t="str">
            <v>C88</v>
          </cell>
          <cell r="B1373" t="str">
            <v>ENFERMEDADES INMUNOPROLIFERATIVAS MALIGNAS</v>
          </cell>
          <cell r="C1373" t="str">
            <v>046</v>
          </cell>
        </row>
        <row r="1374">
          <cell r="A1374" t="str">
            <v>C880</v>
          </cell>
          <cell r="B1374" t="str">
            <v>MACROGLOBULINEMIA DE WALDENSTROM</v>
          </cell>
          <cell r="C1374" t="str">
            <v>046</v>
          </cell>
        </row>
        <row r="1375">
          <cell r="A1375" t="str">
            <v>C881</v>
          </cell>
          <cell r="B1375" t="str">
            <v>ENFERMEDAD DE CADENA PESADA ALFA</v>
          </cell>
          <cell r="C1375" t="str">
            <v>046</v>
          </cell>
        </row>
        <row r="1376">
          <cell r="A1376" t="str">
            <v>C882</v>
          </cell>
          <cell r="B1376" t="str">
            <v>ENFERMEDAD DE CADENA PESADA GAMMA</v>
          </cell>
          <cell r="C1376" t="str">
            <v>046</v>
          </cell>
        </row>
        <row r="1377">
          <cell r="A1377" t="str">
            <v>C883</v>
          </cell>
          <cell r="B1377" t="str">
            <v>ENFERMEDAD INMUNOPROLIFERATIVA DEL INTESTINO DELGADO</v>
          </cell>
          <cell r="C1377" t="str">
            <v>046</v>
          </cell>
        </row>
        <row r="1378">
          <cell r="A1378" t="str">
            <v>C887</v>
          </cell>
          <cell r="B1378" t="str">
            <v>OTRAS ENFERMEDADES INMUNOPROLIFERATIVAS MALIGNAS</v>
          </cell>
          <cell r="C1378" t="str">
            <v>046</v>
          </cell>
        </row>
        <row r="1379">
          <cell r="A1379" t="str">
            <v>C889</v>
          </cell>
          <cell r="B1379" t="str">
            <v>ENFERMEDAD INMUNOPROLIFERATIVA MALIGNA, SIN OTRA ESPECIFICACION</v>
          </cell>
          <cell r="C1379" t="str">
            <v>046</v>
          </cell>
        </row>
        <row r="1380">
          <cell r="A1380" t="str">
            <v>C90</v>
          </cell>
          <cell r="B1380" t="str">
            <v>MIELOMA MULTIPLE Y TUMORES MALIGNOS DE CELULAS PLASMATICAS</v>
          </cell>
          <cell r="C1380" t="str">
            <v>044</v>
          </cell>
        </row>
        <row r="1381">
          <cell r="A1381" t="str">
            <v>C900</v>
          </cell>
          <cell r="B1381" t="str">
            <v>MIELOMA MULTIPLE</v>
          </cell>
          <cell r="C1381" t="str">
            <v>044</v>
          </cell>
        </row>
        <row r="1382">
          <cell r="A1382" t="str">
            <v>C901</v>
          </cell>
          <cell r="B1382" t="str">
            <v>LEUCEMIA DE CELULAS PLASMATICAS</v>
          </cell>
          <cell r="C1382" t="str">
            <v>044</v>
          </cell>
        </row>
        <row r="1383">
          <cell r="A1383" t="str">
            <v>C902</v>
          </cell>
          <cell r="B1383" t="str">
            <v>PLASMOCITOMA, EXTRAMEDULAR</v>
          </cell>
          <cell r="C1383" t="str">
            <v>044</v>
          </cell>
        </row>
        <row r="1384">
          <cell r="A1384" t="str">
            <v>C91</v>
          </cell>
          <cell r="B1384" t="str">
            <v>LEUCEMIA LINFOIDE</v>
          </cell>
          <cell r="C1384" t="str">
            <v>045</v>
          </cell>
        </row>
        <row r="1385">
          <cell r="A1385" t="str">
            <v>C910</v>
          </cell>
          <cell r="B1385" t="str">
            <v>LEUCEMIA LINFOBLASTICA AGUDA</v>
          </cell>
          <cell r="C1385" t="str">
            <v>045</v>
          </cell>
        </row>
        <row r="1386">
          <cell r="A1386" t="str">
            <v>C911</v>
          </cell>
          <cell r="B1386" t="str">
            <v>LEUCEMIA LINFOCITICA CRONICA</v>
          </cell>
          <cell r="C1386" t="str">
            <v>045</v>
          </cell>
        </row>
        <row r="1387">
          <cell r="A1387" t="str">
            <v>C912</v>
          </cell>
          <cell r="B1387" t="str">
            <v>LEUCEMIA LINFOCITICA SUBAGUDA</v>
          </cell>
          <cell r="C1387" t="str">
            <v>045</v>
          </cell>
        </row>
        <row r="1388">
          <cell r="A1388" t="str">
            <v>C913</v>
          </cell>
          <cell r="B1388" t="str">
            <v>LEUCEMIA PROLINFOCITICA</v>
          </cell>
          <cell r="C1388" t="str">
            <v>045</v>
          </cell>
        </row>
        <row r="1389">
          <cell r="A1389" t="str">
            <v>C914</v>
          </cell>
          <cell r="B1389" t="str">
            <v>LEUCEMIA DE CELULAS VELLOSAS</v>
          </cell>
          <cell r="C1389" t="str">
            <v>045</v>
          </cell>
        </row>
        <row r="1390">
          <cell r="A1390" t="str">
            <v>C915</v>
          </cell>
          <cell r="B1390" t="str">
            <v>LEUCEMIA DE CELULAS T ADULTAS</v>
          </cell>
          <cell r="C1390" t="str">
            <v>045</v>
          </cell>
        </row>
        <row r="1391">
          <cell r="A1391" t="str">
            <v>C917</v>
          </cell>
          <cell r="B1391" t="str">
            <v>OTRAS LEUCEMIALINFOIDES</v>
          </cell>
          <cell r="C1391" t="str">
            <v>045</v>
          </cell>
        </row>
        <row r="1392">
          <cell r="A1392" t="str">
            <v>C919</v>
          </cell>
          <cell r="B1392" t="str">
            <v>LEUCEMIA LINFOIDE, SIN OTRA ESPECIFICACION</v>
          </cell>
          <cell r="C1392" t="str">
            <v>045</v>
          </cell>
        </row>
        <row r="1393">
          <cell r="A1393" t="str">
            <v>C92</v>
          </cell>
          <cell r="B1393" t="str">
            <v>LEUCEMIA MIELOIDE</v>
          </cell>
          <cell r="C1393" t="str">
            <v>045</v>
          </cell>
        </row>
        <row r="1394">
          <cell r="A1394" t="str">
            <v>C920</v>
          </cell>
          <cell r="B1394" t="str">
            <v>LEUCEMIA MIELOIDE AGUDA</v>
          </cell>
          <cell r="C1394" t="str">
            <v>045</v>
          </cell>
        </row>
        <row r="1395">
          <cell r="A1395" t="str">
            <v>C921</v>
          </cell>
          <cell r="B1395" t="str">
            <v>LEUCEMIA MIELOIDE CRONICA</v>
          </cell>
          <cell r="C1395" t="str">
            <v>045</v>
          </cell>
        </row>
        <row r="1396">
          <cell r="A1396" t="str">
            <v>C922</v>
          </cell>
          <cell r="B1396" t="str">
            <v>LEUCEMIA MIELIODE SUBAGUDA</v>
          </cell>
          <cell r="C1396" t="str">
            <v>045</v>
          </cell>
        </row>
        <row r="1397">
          <cell r="A1397" t="str">
            <v>C923</v>
          </cell>
          <cell r="B1397" t="str">
            <v>SARCOMA MIELOIDE</v>
          </cell>
          <cell r="C1397" t="str">
            <v>045</v>
          </cell>
        </row>
        <row r="1398">
          <cell r="A1398" t="str">
            <v>C924</v>
          </cell>
          <cell r="B1398" t="str">
            <v>LEUCEMIA PROMIELOCITICA AGUDA</v>
          </cell>
          <cell r="C1398" t="str">
            <v>045</v>
          </cell>
        </row>
        <row r="1399">
          <cell r="A1399" t="str">
            <v>C925</v>
          </cell>
          <cell r="B1399" t="str">
            <v>LEUCEMIA MIELOMONOCITICA AGUDA</v>
          </cell>
          <cell r="C1399" t="str">
            <v>045</v>
          </cell>
        </row>
        <row r="1400">
          <cell r="A1400" t="str">
            <v>C927</v>
          </cell>
          <cell r="B1400" t="str">
            <v>OTRAS LEUCEMIAS MIELOIDES</v>
          </cell>
          <cell r="C1400" t="str">
            <v>045</v>
          </cell>
        </row>
        <row r="1401">
          <cell r="A1401" t="str">
            <v>C929</v>
          </cell>
          <cell r="B1401" t="str">
            <v>LEUCEMIA MIELOIDE, SIN OTRA ESPECIFICACION</v>
          </cell>
          <cell r="C1401" t="str">
            <v>045</v>
          </cell>
        </row>
        <row r="1402">
          <cell r="A1402" t="str">
            <v>C93</v>
          </cell>
          <cell r="B1402" t="str">
            <v>LEUCEMIA MONOCITICA</v>
          </cell>
          <cell r="C1402" t="str">
            <v>045</v>
          </cell>
        </row>
        <row r="1403">
          <cell r="A1403" t="str">
            <v>C930</v>
          </cell>
          <cell r="B1403" t="str">
            <v>LEUCEMIA MONOCITICA AGUDA</v>
          </cell>
          <cell r="C1403" t="str">
            <v>045</v>
          </cell>
        </row>
        <row r="1404">
          <cell r="A1404" t="str">
            <v>C931</v>
          </cell>
          <cell r="B1404" t="str">
            <v>LEUCEMIA MONOCITICA CRONICA</v>
          </cell>
          <cell r="C1404" t="str">
            <v>045</v>
          </cell>
        </row>
        <row r="1405">
          <cell r="A1405" t="str">
            <v>C932</v>
          </cell>
          <cell r="B1405" t="str">
            <v>LEUCEMIA MONOCITICA SUBAGUDA</v>
          </cell>
          <cell r="C1405" t="str">
            <v>045</v>
          </cell>
        </row>
        <row r="1406">
          <cell r="A1406" t="str">
            <v>C937</v>
          </cell>
          <cell r="B1406" t="str">
            <v>OTRAS LEUCEMIAS MONOCITICAS</v>
          </cell>
          <cell r="C1406" t="str">
            <v>045</v>
          </cell>
        </row>
        <row r="1407">
          <cell r="A1407" t="str">
            <v>C939</v>
          </cell>
          <cell r="B1407" t="str">
            <v>LEUCEMIA MONOCITICA, SIN OTRA ESPECIFICACION</v>
          </cell>
          <cell r="C1407" t="str">
            <v>045</v>
          </cell>
        </row>
        <row r="1408">
          <cell r="A1408" t="str">
            <v>C94</v>
          </cell>
          <cell r="B1408" t="str">
            <v>OTRAS LEUCEMIAS DE TIPO CELULAR ESPECIFICADO</v>
          </cell>
          <cell r="C1408" t="str">
            <v>045</v>
          </cell>
        </row>
        <row r="1409">
          <cell r="A1409" t="str">
            <v>C940</v>
          </cell>
          <cell r="B1409" t="str">
            <v>ERITREMIA AGUDA Y ERITROLEUCEMIA</v>
          </cell>
          <cell r="C1409" t="str">
            <v>045</v>
          </cell>
        </row>
        <row r="1410">
          <cell r="A1410" t="str">
            <v>C941</v>
          </cell>
          <cell r="B1410" t="str">
            <v>ERITREMIA CRONICA</v>
          </cell>
          <cell r="C1410" t="str">
            <v>045</v>
          </cell>
        </row>
        <row r="1411">
          <cell r="A1411" t="str">
            <v>C942</v>
          </cell>
          <cell r="B1411" t="str">
            <v>LEUCEMIA MEGACARIOBLASTICA AGUDA</v>
          </cell>
          <cell r="C1411" t="str">
            <v>045</v>
          </cell>
        </row>
        <row r="1412">
          <cell r="A1412" t="str">
            <v>C943</v>
          </cell>
          <cell r="B1412" t="str">
            <v>LEUCEMIA DE MASTOCITOS</v>
          </cell>
          <cell r="C1412" t="str">
            <v>045</v>
          </cell>
        </row>
        <row r="1413">
          <cell r="A1413" t="str">
            <v>C944</v>
          </cell>
          <cell r="B1413" t="str">
            <v>PANMIELOSIS AGUDA</v>
          </cell>
          <cell r="C1413" t="str">
            <v>045</v>
          </cell>
        </row>
        <row r="1414">
          <cell r="A1414" t="str">
            <v>C945</v>
          </cell>
          <cell r="B1414" t="str">
            <v>MIELOFIBROSIS AGUDA</v>
          </cell>
          <cell r="C1414" t="str">
            <v>045</v>
          </cell>
        </row>
        <row r="1415">
          <cell r="A1415" t="str">
            <v>C947</v>
          </cell>
          <cell r="B1415" t="str">
            <v>OTRAS LEUCEMIAS ESPECIFICADAS</v>
          </cell>
          <cell r="C1415" t="str">
            <v>045</v>
          </cell>
        </row>
        <row r="1416">
          <cell r="A1416" t="str">
            <v>C95</v>
          </cell>
          <cell r="B1416" t="str">
            <v>LEUCEMIA DE CELULAS DE TIPO NO ESPECIFICADO</v>
          </cell>
          <cell r="C1416" t="str">
            <v>045</v>
          </cell>
        </row>
        <row r="1417">
          <cell r="A1417" t="str">
            <v>C950</v>
          </cell>
          <cell r="B1417" t="str">
            <v>LEUCEMIA AGUDA, CELULAS DE TIPO NO ESPECIFICADO</v>
          </cell>
          <cell r="C1417" t="str">
            <v>045</v>
          </cell>
        </row>
        <row r="1418">
          <cell r="A1418" t="str">
            <v>C951</v>
          </cell>
          <cell r="B1418" t="str">
            <v>LEUCEMIA CRONICA, CELULAS DE TIPO NO ESPECIFICADO</v>
          </cell>
          <cell r="C1418" t="str">
            <v>045</v>
          </cell>
        </row>
        <row r="1419">
          <cell r="A1419" t="str">
            <v>C952</v>
          </cell>
          <cell r="B1419" t="str">
            <v>LEUCEMIA SUBAGUDA, CELULAS DE TIPO NO ESPECIFICADO</v>
          </cell>
          <cell r="C1419" t="str">
            <v>045</v>
          </cell>
        </row>
        <row r="1420">
          <cell r="A1420" t="str">
            <v>C957</v>
          </cell>
          <cell r="B1420" t="str">
            <v>OTRAS LEUCEMIAS DE CELULAS DE TIPO NO ESPECIFICADO</v>
          </cell>
          <cell r="C1420" t="str">
            <v>045</v>
          </cell>
        </row>
        <row r="1421">
          <cell r="A1421" t="str">
            <v>C959</v>
          </cell>
          <cell r="B1421" t="str">
            <v>LEUCEMIA, NO ESPECIFICADA</v>
          </cell>
          <cell r="C1421" t="str">
            <v>045</v>
          </cell>
        </row>
        <row r="1422">
          <cell r="A1422" t="str">
            <v>C96</v>
          </cell>
          <cell r="B1422" t="str">
            <v>OTROS TUMORES MALIG.Y LOS NO ESP.DEL TEJIDO LINFATICO, DE LOS ORG.HEM</v>
          </cell>
          <cell r="C1422" t="str">
            <v>046</v>
          </cell>
        </row>
        <row r="1423">
          <cell r="A1423" t="str">
            <v>C960</v>
          </cell>
          <cell r="B1423" t="str">
            <v>ENFERMEDAD DE LETTERER-SIWE</v>
          </cell>
          <cell r="C1423" t="str">
            <v>046</v>
          </cell>
        </row>
        <row r="1424">
          <cell r="A1424" t="str">
            <v>C961</v>
          </cell>
          <cell r="B1424" t="str">
            <v>HISTIOCITOSIS MALGNA</v>
          </cell>
          <cell r="C1424" t="str">
            <v>046</v>
          </cell>
        </row>
        <row r="1425">
          <cell r="A1425" t="str">
            <v>C962</v>
          </cell>
          <cell r="B1425" t="str">
            <v>TUMOR MALIGNO DE MASTOCITOS</v>
          </cell>
          <cell r="C1425" t="str">
            <v>046</v>
          </cell>
        </row>
        <row r="1426">
          <cell r="A1426" t="str">
            <v>C963</v>
          </cell>
          <cell r="B1426" t="str">
            <v>LINFOMA HISTIOCITICO VERDADERO</v>
          </cell>
          <cell r="C1426" t="str">
            <v>046</v>
          </cell>
        </row>
        <row r="1427">
          <cell r="A1427" t="str">
            <v>C967</v>
          </cell>
          <cell r="B1427" t="str">
            <v>OTROS TUMORES MALIG. ESPEC.DEL TEJIDO LINFATICO, HEMATOPOYETICO</v>
          </cell>
          <cell r="C1427" t="str">
            <v>046</v>
          </cell>
        </row>
        <row r="1428">
          <cell r="A1428" t="str">
            <v>C969</v>
          </cell>
          <cell r="B1428" t="str">
            <v>TUMOR MALIG.DEL TEJIDO LINFATICO, HEMATOP. Y TEJIDOS AFINES, SIN OTRA</v>
          </cell>
          <cell r="C1428" t="str">
            <v>046</v>
          </cell>
        </row>
        <row r="1429">
          <cell r="A1429" t="str">
            <v>C97X</v>
          </cell>
          <cell r="B1429" t="str">
            <v>TUMORES MALIGNOS (PRIMARIO) DE SITIOS MULTIPLES INDEPENDIENTES</v>
          </cell>
          <cell r="C1429" t="str">
            <v>046</v>
          </cell>
        </row>
        <row r="1430">
          <cell r="A1430" t="str">
            <v>CITO</v>
          </cell>
          <cell r="B1430" t="str">
            <v>CITOLOGIA ANORMAL</v>
          </cell>
          <cell r="C1430" t="str">
            <v>000</v>
          </cell>
        </row>
        <row r="1431">
          <cell r="A1431" t="str">
            <v>D00</v>
          </cell>
          <cell r="B1431" t="str">
            <v>CARCINOMA IN SITU DE LA CAVIDAD BUCAL, DEL ESOFAGO Y DEL ESTOMAGO</v>
          </cell>
          <cell r="C1431" t="str">
            <v>047</v>
          </cell>
        </row>
        <row r="1432">
          <cell r="A1432" t="str">
            <v>D000</v>
          </cell>
          <cell r="B1432" t="str">
            <v>CARCINOMA IN SITU DEL LABIO, DE LA CAVIDAD BUCAL Y DE LA FARINGE</v>
          </cell>
          <cell r="C1432" t="str">
            <v>047</v>
          </cell>
        </row>
        <row r="1433">
          <cell r="A1433" t="str">
            <v>D001</v>
          </cell>
          <cell r="B1433" t="str">
            <v>CARCINOMA IN SITU DEL ESOFAGO</v>
          </cell>
          <cell r="C1433" t="str">
            <v>047</v>
          </cell>
        </row>
        <row r="1434">
          <cell r="A1434" t="str">
            <v>D002</v>
          </cell>
          <cell r="B1434" t="str">
            <v>CARCINOMA IN SITU DEL ESTOMAGO</v>
          </cell>
          <cell r="C1434" t="str">
            <v>047</v>
          </cell>
        </row>
        <row r="1435">
          <cell r="A1435" t="str">
            <v>D01</v>
          </cell>
          <cell r="B1435" t="str">
            <v>CARCINOMA IN SITU DE OTROS ORG. DIGESTIVOS Y DE LOS NO ESPECIFICADOS</v>
          </cell>
          <cell r="C1435" t="str">
            <v>047</v>
          </cell>
        </row>
        <row r="1436">
          <cell r="A1436" t="str">
            <v>D010</v>
          </cell>
          <cell r="B1436" t="str">
            <v>CARCINOMA IN SITU DEL COLON</v>
          </cell>
          <cell r="C1436" t="str">
            <v>047</v>
          </cell>
        </row>
        <row r="1437">
          <cell r="A1437" t="str">
            <v>D011</v>
          </cell>
          <cell r="B1437" t="str">
            <v>CARCINOMA IN SITU DE LA UNION RECTOSIGMOIDEA.</v>
          </cell>
          <cell r="C1437" t="str">
            <v>047</v>
          </cell>
        </row>
        <row r="1438">
          <cell r="A1438" t="str">
            <v>D012</v>
          </cell>
          <cell r="B1438" t="str">
            <v>CARCINOMA IN SITU DEL RECTO</v>
          </cell>
          <cell r="C1438" t="str">
            <v>047</v>
          </cell>
        </row>
        <row r="1439">
          <cell r="A1439" t="str">
            <v>D013</v>
          </cell>
          <cell r="B1439" t="str">
            <v>CARCINOMA IN SITU DEL ANO Y DEL CONDUCTO ANAL</v>
          </cell>
          <cell r="C1439" t="str">
            <v>047</v>
          </cell>
        </row>
        <row r="1440">
          <cell r="A1440" t="str">
            <v>D014</v>
          </cell>
          <cell r="B1440" t="str">
            <v>CARCINOMA IN SITU DE OTRAS PARTES Y DE LAS NO ESPECIFICADAS DEL INTES.</v>
          </cell>
          <cell r="C1440" t="str">
            <v>047</v>
          </cell>
        </row>
        <row r="1441">
          <cell r="A1441" t="str">
            <v>D015</v>
          </cell>
          <cell r="B1441" t="str">
            <v>CARCINOMA IN SITU DEL HIGADO, DE LA VESICULA BILIAR Y DEL CONDUCTO BIL</v>
          </cell>
          <cell r="C1441" t="str">
            <v>047</v>
          </cell>
        </row>
        <row r="1442">
          <cell r="A1442" t="str">
            <v>D017</v>
          </cell>
          <cell r="B1442" t="str">
            <v>CARCINOMA IN SITU DE OTRAS PARTES ESPEC. DE ORGANOS DIGESTIVOS</v>
          </cell>
          <cell r="C1442" t="str">
            <v>047</v>
          </cell>
        </row>
        <row r="1443">
          <cell r="A1443" t="str">
            <v>D019</v>
          </cell>
          <cell r="B1443" t="str">
            <v>CARCINOMA IN SITU DE ORGANOS DIGESTIVOS NO ESPECIFICADOS</v>
          </cell>
          <cell r="C1443" t="str">
            <v>047</v>
          </cell>
        </row>
        <row r="1444">
          <cell r="A1444" t="str">
            <v>D02</v>
          </cell>
          <cell r="B1444" t="str">
            <v>CARCINOMA IN SITU DEL SISTEMA RESPIRATORIO Y DEL OIDO MEDIO</v>
          </cell>
          <cell r="C1444" t="str">
            <v>047</v>
          </cell>
        </row>
        <row r="1445">
          <cell r="A1445" t="str">
            <v>D020</v>
          </cell>
          <cell r="B1445" t="str">
            <v>CARCINOMA IN SITU DE LA LARINGE</v>
          </cell>
          <cell r="C1445" t="str">
            <v>047</v>
          </cell>
        </row>
        <row r="1446">
          <cell r="A1446" t="str">
            <v>D021</v>
          </cell>
          <cell r="B1446" t="str">
            <v>CARCINOMA IN SITU DE LA TRAQUEA</v>
          </cell>
          <cell r="C1446" t="str">
            <v>047</v>
          </cell>
        </row>
        <row r="1447">
          <cell r="A1447" t="str">
            <v>D022</v>
          </cell>
          <cell r="B1447" t="str">
            <v>CARCINOMA IN SITU DEL BRONQUIO Y DEL PULMON</v>
          </cell>
          <cell r="C1447" t="str">
            <v>047</v>
          </cell>
        </row>
        <row r="1448">
          <cell r="A1448" t="str">
            <v>D023</v>
          </cell>
          <cell r="B1448" t="str">
            <v>CACINOMA IN SITU DE OTRAS DEL SISTEMA RESPIRATORIO</v>
          </cell>
          <cell r="C1448" t="str">
            <v>047</v>
          </cell>
        </row>
        <row r="1449">
          <cell r="A1449" t="str">
            <v>D024</v>
          </cell>
          <cell r="B1449" t="str">
            <v>CARCINOMA IN SITU DE ORGANOS RESPIRATORIOS NO ESPECIFICADOS3</v>
          </cell>
          <cell r="C1449" t="str">
            <v>047</v>
          </cell>
        </row>
        <row r="1450">
          <cell r="A1450" t="str">
            <v>D03</v>
          </cell>
          <cell r="B1450" t="str">
            <v>MELANOMA IN SITU</v>
          </cell>
          <cell r="C1450" t="str">
            <v>047</v>
          </cell>
        </row>
        <row r="1451">
          <cell r="A1451" t="str">
            <v>D030</v>
          </cell>
          <cell r="B1451" t="str">
            <v>MELANOMA IN SITU DEL LABIO</v>
          </cell>
          <cell r="C1451" t="str">
            <v>047</v>
          </cell>
        </row>
        <row r="1452">
          <cell r="A1452" t="str">
            <v>D031</v>
          </cell>
          <cell r="B1452" t="str">
            <v>MELANOMA IN SITU DEL PARPADO Y DE LA COMISURA PALPEBRAL</v>
          </cell>
          <cell r="C1452" t="str">
            <v>047</v>
          </cell>
        </row>
        <row r="1453">
          <cell r="A1453" t="str">
            <v>D032</v>
          </cell>
          <cell r="B1453" t="str">
            <v>MELANOMA IN SITU DE LA OREJA Y DEL CONDUCTO AUDITIVO</v>
          </cell>
          <cell r="C1453" t="str">
            <v>047</v>
          </cell>
        </row>
        <row r="1454">
          <cell r="A1454" t="str">
            <v>D033</v>
          </cell>
          <cell r="B1454" t="str">
            <v>MELANOMA IN SITU DE OTRAS PARTES Y DE LAS NO ESPECIFICADAS</v>
          </cell>
          <cell r="C1454" t="str">
            <v>047</v>
          </cell>
        </row>
        <row r="1455">
          <cell r="A1455" t="str">
            <v>D034</v>
          </cell>
          <cell r="B1455" t="str">
            <v>MELANOMA IN SITU DEL CUERO CABELLUDO Y DEL CUELLO</v>
          </cell>
          <cell r="C1455" t="str">
            <v>047</v>
          </cell>
        </row>
        <row r="1456">
          <cell r="A1456" t="str">
            <v>D035</v>
          </cell>
          <cell r="B1456" t="str">
            <v>MELANOMA IN SITU DEL TRONCO</v>
          </cell>
          <cell r="C1456" t="str">
            <v>047</v>
          </cell>
        </row>
        <row r="1457">
          <cell r="A1457" t="str">
            <v>D036</v>
          </cell>
          <cell r="B1457" t="str">
            <v>MELANOMA IN SITU DEL MIEMBRO SUPERIOR, INCLUIDO EL HOMBRO</v>
          </cell>
          <cell r="C1457" t="str">
            <v>047</v>
          </cell>
        </row>
        <row r="1458">
          <cell r="A1458" t="str">
            <v>D037</v>
          </cell>
          <cell r="B1458" t="str">
            <v>MELANOMA IN SITU DEL MIEMBRO INFERIOR, INCLUIDA LA CADERA</v>
          </cell>
          <cell r="C1458" t="str">
            <v>047</v>
          </cell>
        </row>
        <row r="1459">
          <cell r="A1459" t="str">
            <v>D038</v>
          </cell>
          <cell r="B1459" t="str">
            <v>MELANOMA IN SITU DE OTROS SITIOS</v>
          </cell>
          <cell r="C1459" t="str">
            <v>047</v>
          </cell>
        </row>
        <row r="1460">
          <cell r="A1460" t="str">
            <v>D039</v>
          </cell>
          <cell r="B1460" t="str">
            <v>MELANOMA IN SITU, SITIO NO ESPECIFICADO</v>
          </cell>
          <cell r="C1460" t="str">
            <v>047</v>
          </cell>
        </row>
        <row r="1461">
          <cell r="A1461" t="str">
            <v>D04</v>
          </cell>
          <cell r="B1461" t="str">
            <v>CARCINOMA IN SITU DE LA PIEL</v>
          </cell>
          <cell r="C1461" t="str">
            <v>047</v>
          </cell>
        </row>
        <row r="1462">
          <cell r="A1462" t="str">
            <v>D040</v>
          </cell>
          <cell r="B1462" t="str">
            <v>CARCINOMA IN SITU DE LA PIEL DEL LABIO</v>
          </cell>
          <cell r="C1462" t="str">
            <v>047</v>
          </cell>
        </row>
        <row r="1463">
          <cell r="A1463" t="str">
            <v>D041</v>
          </cell>
          <cell r="B1463" t="str">
            <v>CARCINOMA IN SITU DE LA PIEL Y DE LA COMISURA PALPEBRAL</v>
          </cell>
          <cell r="C1463" t="str">
            <v>047</v>
          </cell>
        </row>
        <row r="1464">
          <cell r="A1464" t="str">
            <v>D042</v>
          </cell>
          <cell r="B1464" t="str">
            <v>CARCINOMA IN SITU DE LA PIEL DE LA OREJA Y DEL CONDUCTO AUDITIVO EXT.</v>
          </cell>
          <cell r="C1464" t="str">
            <v>047</v>
          </cell>
        </row>
        <row r="1465">
          <cell r="A1465" t="str">
            <v>D043</v>
          </cell>
          <cell r="B1465" t="str">
            <v>CARCINOMA IN SITU DE LA PIEL DE OTRAS PARTES Y DE LAS NO ESP.DE LA CAR</v>
          </cell>
          <cell r="C1465" t="str">
            <v>047</v>
          </cell>
        </row>
        <row r="1466">
          <cell r="A1466" t="str">
            <v>D044</v>
          </cell>
          <cell r="B1466" t="str">
            <v>CARCINOMA IN SITU DE LA PIEL DEL CUERO CABELLUDO Y CUELLO</v>
          </cell>
          <cell r="C1466" t="str">
            <v>047</v>
          </cell>
        </row>
        <row r="1467">
          <cell r="A1467" t="str">
            <v>D045</v>
          </cell>
          <cell r="B1467" t="str">
            <v>CARCINOMA IN SITU DE LA PIEL DEL TRONCO</v>
          </cell>
          <cell r="C1467" t="str">
            <v>047</v>
          </cell>
        </row>
        <row r="1468">
          <cell r="A1468" t="str">
            <v>D046</v>
          </cell>
          <cell r="B1468" t="str">
            <v>CARCINOMA IN SITU DE LA PIEL DEL MIEMBRO SUPERIOR, INCLUIDO EL HOMBRO</v>
          </cell>
          <cell r="C1468" t="str">
            <v>047</v>
          </cell>
        </row>
        <row r="1469">
          <cell r="A1469" t="str">
            <v>D047</v>
          </cell>
          <cell r="B1469" t="str">
            <v>CARCINOMA IN SITU DE LA PIEL DEL MIEMBRO INFERIOR, INCLUIDA LA CADERA</v>
          </cell>
          <cell r="C1469" t="str">
            <v>047</v>
          </cell>
        </row>
        <row r="1470">
          <cell r="A1470" t="str">
            <v>D048</v>
          </cell>
          <cell r="B1470" t="str">
            <v>CARCINOMA IN SITU DE LA PIEL DE OTROS SITIOS ESPECIFICADOS</v>
          </cell>
          <cell r="C1470" t="str">
            <v>047</v>
          </cell>
        </row>
        <row r="1471">
          <cell r="A1471" t="str">
            <v>D049</v>
          </cell>
          <cell r="B1471" t="str">
            <v>CARCINOMA IN SITU DE LA PIEL, SITIO NO ESPECIFICADO</v>
          </cell>
          <cell r="C1471" t="str">
            <v>047</v>
          </cell>
        </row>
        <row r="1472">
          <cell r="A1472" t="str">
            <v>D05</v>
          </cell>
          <cell r="B1472" t="str">
            <v>CARCINOMA IN SITU DE LA MAMA</v>
          </cell>
          <cell r="C1472" t="str">
            <v>047</v>
          </cell>
        </row>
        <row r="1473">
          <cell r="A1473" t="str">
            <v>D050</v>
          </cell>
          <cell r="B1473" t="str">
            <v>CARCINOMA IN SITU LOBULAR</v>
          </cell>
          <cell r="C1473" t="str">
            <v>047</v>
          </cell>
        </row>
        <row r="1474">
          <cell r="A1474" t="str">
            <v>D051</v>
          </cell>
          <cell r="B1474" t="str">
            <v>CARCINOMA IN SITU INTRACANACULAR</v>
          </cell>
          <cell r="C1474" t="str">
            <v>047</v>
          </cell>
        </row>
        <row r="1475">
          <cell r="A1475" t="str">
            <v>D057</v>
          </cell>
          <cell r="B1475" t="str">
            <v>OTROS CARCINOMAS IN SITU DE LA MAMA</v>
          </cell>
          <cell r="C1475" t="str">
            <v>047</v>
          </cell>
        </row>
        <row r="1476">
          <cell r="A1476" t="str">
            <v>D059</v>
          </cell>
          <cell r="B1476" t="str">
            <v>CARCINOMA IN SITU DE LA MAMA, PARTE NO ESPECIFICADA</v>
          </cell>
          <cell r="C1476" t="str">
            <v>047</v>
          </cell>
        </row>
        <row r="1477">
          <cell r="A1477" t="str">
            <v>D06</v>
          </cell>
          <cell r="B1477" t="str">
            <v>CARCINOMA IN SITU DEL CUELLO DEL UTERO</v>
          </cell>
          <cell r="C1477" t="str">
            <v>047</v>
          </cell>
        </row>
        <row r="1478">
          <cell r="A1478" t="str">
            <v>D060</v>
          </cell>
          <cell r="B1478" t="str">
            <v>CARCINOMA IN SITU DEL ENDOCERVIX</v>
          </cell>
          <cell r="C1478" t="str">
            <v>047</v>
          </cell>
        </row>
        <row r="1479">
          <cell r="A1479" t="str">
            <v>D061</v>
          </cell>
          <cell r="B1479" t="str">
            <v>CARCINOMA IN SITU DEL EXOCERVIX</v>
          </cell>
          <cell r="C1479" t="str">
            <v>047</v>
          </cell>
        </row>
        <row r="1480">
          <cell r="A1480" t="str">
            <v>D067</v>
          </cell>
          <cell r="B1480" t="str">
            <v>CARCINOMA IN SITU DE OTRAS PARTES ESPECIFICADAS DEL CUELLO DEL UTERO</v>
          </cell>
          <cell r="C1480" t="str">
            <v>047</v>
          </cell>
        </row>
        <row r="1481">
          <cell r="A1481" t="str">
            <v>D069</v>
          </cell>
          <cell r="B1481" t="str">
            <v>CARCINOMA IN SITU DEL CUELLO DEL UTERO, PARTE NO ESPECIFICADA</v>
          </cell>
          <cell r="C1481" t="str">
            <v>047</v>
          </cell>
        </row>
        <row r="1482">
          <cell r="A1482" t="str">
            <v>D07</v>
          </cell>
          <cell r="B1482" t="str">
            <v>CARCINOMA IN SITU DE OTROS ORG. GENITALES Y DE LOS NO ESPECIFICADOS</v>
          </cell>
          <cell r="C1482" t="str">
            <v>047</v>
          </cell>
        </row>
        <row r="1483">
          <cell r="A1483" t="str">
            <v>D070</v>
          </cell>
          <cell r="B1483" t="str">
            <v>CARCINOMA IN SITU DEL ENDOMETRIO</v>
          </cell>
          <cell r="C1483" t="str">
            <v>047</v>
          </cell>
        </row>
        <row r="1484">
          <cell r="A1484" t="str">
            <v>D071</v>
          </cell>
          <cell r="B1484" t="str">
            <v>CARCONOMA IN SITU DE LA VULVA</v>
          </cell>
          <cell r="C1484" t="str">
            <v>047</v>
          </cell>
        </row>
        <row r="1485">
          <cell r="A1485" t="str">
            <v>D072</v>
          </cell>
          <cell r="B1485" t="str">
            <v>CARCINOMA IN SITU DE LA VAGINA</v>
          </cell>
          <cell r="C1485" t="str">
            <v>047</v>
          </cell>
        </row>
        <row r="1486">
          <cell r="A1486" t="str">
            <v>D073</v>
          </cell>
          <cell r="B1486" t="str">
            <v>CARCINOMA IN SITU DE OTROS SITIOS DE ORG. GENIT. FEM. Y DE LOS NO ESP.</v>
          </cell>
          <cell r="C1486" t="str">
            <v>047</v>
          </cell>
        </row>
        <row r="1487">
          <cell r="A1487" t="str">
            <v>D074</v>
          </cell>
          <cell r="B1487" t="str">
            <v>CARCINOMA IN SITU DEL PENE.</v>
          </cell>
          <cell r="C1487" t="str">
            <v>047</v>
          </cell>
        </row>
        <row r="1488">
          <cell r="A1488" t="str">
            <v>D075</v>
          </cell>
          <cell r="B1488" t="str">
            <v>CARCINOMA IN SITU DE LA PROSTATA</v>
          </cell>
          <cell r="C1488" t="str">
            <v>047</v>
          </cell>
        </row>
        <row r="1489">
          <cell r="A1489" t="str">
            <v>D076</v>
          </cell>
          <cell r="B1489" t="str">
            <v>CARCINOMA IN SITU DE OTROS ROG. GENIT. MASC. Y DE LOS NO ESPECIFICADOS</v>
          </cell>
          <cell r="C1489" t="str">
            <v>047</v>
          </cell>
        </row>
        <row r="1490">
          <cell r="A1490" t="str">
            <v>D09</v>
          </cell>
          <cell r="B1490" t="str">
            <v>CARCINOMA IN SITU DE OTROS SITIOS Y DE LOS NO ESPECIFICADOS</v>
          </cell>
          <cell r="C1490" t="str">
            <v>047</v>
          </cell>
        </row>
        <row r="1491">
          <cell r="A1491" t="str">
            <v>D090</v>
          </cell>
          <cell r="B1491" t="str">
            <v>CARCINOMA IN SITU DE LA VEJIGA</v>
          </cell>
          <cell r="C1491" t="str">
            <v>047</v>
          </cell>
        </row>
        <row r="1492">
          <cell r="A1492" t="str">
            <v>D091</v>
          </cell>
          <cell r="B1492" t="str">
            <v>CARCINOMA IN SITU DE OTROS ORGANOS URINARIOS Y DE LOS NO ESPECIFIC.</v>
          </cell>
          <cell r="C1492" t="str">
            <v>047</v>
          </cell>
        </row>
        <row r="1493">
          <cell r="A1493" t="str">
            <v>D092</v>
          </cell>
          <cell r="B1493" t="str">
            <v>CARCINOMA IN SITU DEL OJO</v>
          </cell>
          <cell r="C1493" t="str">
            <v>047</v>
          </cell>
        </row>
        <row r="1494">
          <cell r="A1494" t="str">
            <v>D093</v>
          </cell>
          <cell r="B1494" t="str">
            <v>CARCINOMA IN SITU DE LA GLANDULA TIROIDDE Y DE OTRAS GLAN. ENDOCRIN.</v>
          </cell>
          <cell r="C1494" t="str">
            <v>047</v>
          </cell>
        </row>
        <row r="1495">
          <cell r="A1495" t="str">
            <v>D097</v>
          </cell>
          <cell r="B1495" t="str">
            <v>CARCINOMA IN SITU DE OTROS SITIOS ESPECIFICADOS</v>
          </cell>
          <cell r="C1495" t="str">
            <v>047</v>
          </cell>
        </row>
        <row r="1496">
          <cell r="A1496" t="str">
            <v>D099</v>
          </cell>
          <cell r="B1496" t="str">
            <v>CARCINOMA IN SITU, SITIO NO ESPECIFICADO</v>
          </cell>
          <cell r="C1496" t="str">
            <v>047</v>
          </cell>
        </row>
        <row r="1497">
          <cell r="A1497" t="str">
            <v>D10</v>
          </cell>
          <cell r="B1497" t="str">
            <v>TUMOR BENIGNO DE LA BOCA Y DE LA FARINGE</v>
          </cell>
          <cell r="C1497" t="str">
            <v>047</v>
          </cell>
        </row>
        <row r="1498">
          <cell r="A1498" t="str">
            <v>D100</v>
          </cell>
          <cell r="B1498" t="str">
            <v>TUMOR BENIGNO DEL LABIO</v>
          </cell>
          <cell r="C1498" t="str">
            <v>047</v>
          </cell>
        </row>
        <row r="1499">
          <cell r="A1499" t="str">
            <v>D101</v>
          </cell>
          <cell r="B1499" t="str">
            <v>TUMOR BENIGNO DE LA LENGUA</v>
          </cell>
          <cell r="C1499" t="str">
            <v>047</v>
          </cell>
        </row>
        <row r="1500">
          <cell r="A1500" t="str">
            <v>D102</v>
          </cell>
          <cell r="B1500" t="str">
            <v>TUMOR BENIGNO DEL PISO DE LA BOCA</v>
          </cell>
          <cell r="C1500" t="str">
            <v>047</v>
          </cell>
        </row>
        <row r="1501">
          <cell r="A1501" t="str">
            <v>D103</v>
          </cell>
          <cell r="B1501" t="str">
            <v>TUMOR BENIGNO DE OTRAS PARTES Y DE LAS NO ESPECIFICADAS DE LA BOCA</v>
          </cell>
          <cell r="C1501" t="str">
            <v>047</v>
          </cell>
        </row>
        <row r="1502">
          <cell r="A1502" t="str">
            <v>D104</v>
          </cell>
          <cell r="B1502" t="str">
            <v>TUMOR BENIGNO DE LA AMIGDALA</v>
          </cell>
          <cell r="C1502" t="str">
            <v>047</v>
          </cell>
        </row>
        <row r="1503">
          <cell r="A1503" t="str">
            <v>D105</v>
          </cell>
          <cell r="B1503" t="str">
            <v>TUMOR BENIGNO DE OTRAS PARTES DE LA OROFARINGE</v>
          </cell>
          <cell r="C1503" t="str">
            <v>047</v>
          </cell>
        </row>
        <row r="1504">
          <cell r="A1504" t="str">
            <v>D106</v>
          </cell>
          <cell r="B1504" t="str">
            <v>TUMOR BENIGNO DE LA NASOFARINGE</v>
          </cell>
          <cell r="C1504" t="str">
            <v>047</v>
          </cell>
        </row>
        <row r="1505">
          <cell r="A1505" t="str">
            <v>D107</v>
          </cell>
          <cell r="B1505" t="str">
            <v>TUMOR BENIGNO DE LA HIPOFARINGE</v>
          </cell>
          <cell r="C1505" t="str">
            <v>047</v>
          </cell>
        </row>
        <row r="1506">
          <cell r="A1506" t="str">
            <v>D109</v>
          </cell>
          <cell r="B1506" t="str">
            <v>TUMOR BENIGNO DE LA FARINGE, PARTE NO ESPECIFICADA</v>
          </cell>
          <cell r="C1506" t="str">
            <v>047</v>
          </cell>
        </row>
        <row r="1507">
          <cell r="A1507" t="str">
            <v>D11</v>
          </cell>
          <cell r="B1507" t="str">
            <v>TUMOR BENIGNO DE LAS GLANDULAS SALIVALES</v>
          </cell>
          <cell r="C1507" t="str">
            <v>047</v>
          </cell>
        </row>
        <row r="1508">
          <cell r="A1508" t="str">
            <v>D110</v>
          </cell>
          <cell r="B1508" t="str">
            <v>TUMOR BENIGNO DE LA GLANDULA PAROTIDA</v>
          </cell>
          <cell r="C1508" t="str">
            <v>047</v>
          </cell>
        </row>
        <row r="1509">
          <cell r="A1509" t="str">
            <v>D117</v>
          </cell>
          <cell r="B1509" t="str">
            <v>TUMOR BENIGNO DE OTRAS GLANDULAS SALIVALES MAYORES ESPECIFICADAS</v>
          </cell>
          <cell r="C1509" t="str">
            <v>047</v>
          </cell>
        </row>
        <row r="1510">
          <cell r="A1510" t="str">
            <v>D119</v>
          </cell>
          <cell r="B1510" t="str">
            <v>TUMOR BENIGNO DE LA GLANDULA SALIVAL MAYOR, SIN OTRA ESPECIFICACION</v>
          </cell>
          <cell r="C1510" t="str">
            <v>047</v>
          </cell>
        </row>
        <row r="1511">
          <cell r="A1511" t="str">
            <v>D12</v>
          </cell>
          <cell r="B1511" t="str">
            <v>TUMOR BENIGNO DEL COLON, DEL RECTO, DEL CONDUCTO ANAL Y DEL ANO</v>
          </cell>
          <cell r="C1511" t="str">
            <v>047</v>
          </cell>
        </row>
        <row r="1512">
          <cell r="A1512" t="str">
            <v>D120</v>
          </cell>
          <cell r="B1512" t="str">
            <v>TUMOR BENIGNO DEL CIEGO</v>
          </cell>
          <cell r="C1512" t="str">
            <v>047</v>
          </cell>
        </row>
        <row r="1513">
          <cell r="A1513" t="str">
            <v>D121</v>
          </cell>
          <cell r="B1513" t="str">
            <v>TUMOR BENIGNO DEL APENDICE</v>
          </cell>
          <cell r="C1513" t="str">
            <v>047</v>
          </cell>
        </row>
        <row r="1514">
          <cell r="A1514" t="str">
            <v>D122</v>
          </cell>
          <cell r="B1514" t="str">
            <v>TUMOR BENIGNO DEL COLON ASCENDENTE</v>
          </cell>
          <cell r="C1514" t="str">
            <v>047</v>
          </cell>
        </row>
        <row r="1515">
          <cell r="A1515" t="str">
            <v>D123</v>
          </cell>
          <cell r="B1515" t="str">
            <v>TUMOR BENIGNO DEL COLON TRANSVERSO</v>
          </cell>
          <cell r="C1515" t="str">
            <v>047</v>
          </cell>
        </row>
        <row r="1516">
          <cell r="A1516" t="str">
            <v>D124</v>
          </cell>
          <cell r="B1516" t="str">
            <v>TUMOR BENIGNO DEL COLON DESCENDENTE</v>
          </cell>
          <cell r="C1516" t="str">
            <v>047</v>
          </cell>
        </row>
        <row r="1517">
          <cell r="A1517" t="str">
            <v>D125</v>
          </cell>
          <cell r="B1517" t="str">
            <v>TUMOR BENIGNO DEL COLON SIGMOIDE</v>
          </cell>
          <cell r="C1517" t="str">
            <v>047</v>
          </cell>
        </row>
        <row r="1518">
          <cell r="A1518" t="str">
            <v>D126</v>
          </cell>
          <cell r="B1518" t="str">
            <v>TUMOR BENIGNO DEL COLON, PARTE NO ESPECIFICADA</v>
          </cell>
          <cell r="C1518" t="str">
            <v>047</v>
          </cell>
        </row>
        <row r="1519">
          <cell r="A1519" t="str">
            <v>D127</v>
          </cell>
          <cell r="B1519" t="str">
            <v>TUMOR BENIGNO DE LA UNION RECTOSIGMOIDEA</v>
          </cell>
          <cell r="C1519" t="str">
            <v>047</v>
          </cell>
        </row>
        <row r="1520">
          <cell r="A1520" t="str">
            <v>D128</v>
          </cell>
          <cell r="B1520" t="str">
            <v>TUMOR BENIGNO DEL RECTO</v>
          </cell>
          <cell r="C1520" t="str">
            <v>047</v>
          </cell>
        </row>
        <row r="1521">
          <cell r="A1521" t="str">
            <v>D129</v>
          </cell>
          <cell r="B1521" t="str">
            <v>TUMOR BENIGNO DEL CONDUCTO ANAL Y DEL ANO</v>
          </cell>
          <cell r="C1521" t="str">
            <v>047</v>
          </cell>
        </row>
        <row r="1522">
          <cell r="A1522" t="str">
            <v>D13</v>
          </cell>
          <cell r="B1522" t="str">
            <v>TUMOR BENIGNO DE OTRAS PARTES Y DE LAS MAL DEF.DEL SIST. DIGESTIVO</v>
          </cell>
          <cell r="C1522" t="str">
            <v>047</v>
          </cell>
        </row>
        <row r="1523">
          <cell r="A1523" t="str">
            <v>D130</v>
          </cell>
          <cell r="B1523" t="str">
            <v>TUMOR BENIGNO DEL ESOFAGO</v>
          </cell>
          <cell r="C1523" t="str">
            <v>047</v>
          </cell>
        </row>
        <row r="1524">
          <cell r="A1524" t="str">
            <v>D131</v>
          </cell>
          <cell r="B1524" t="str">
            <v>TUMOR BENIGNO DEL ESTOMAGO</v>
          </cell>
          <cell r="C1524" t="str">
            <v>047</v>
          </cell>
        </row>
        <row r="1525">
          <cell r="A1525" t="str">
            <v>D132</v>
          </cell>
          <cell r="B1525" t="str">
            <v>TUMOR BENIGNO DEL DUODENO</v>
          </cell>
          <cell r="C1525" t="str">
            <v>047</v>
          </cell>
        </row>
        <row r="1526">
          <cell r="A1526" t="str">
            <v>D133</v>
          </cell>
          <cell r="B1526" t="str">
            <v>TUMOR BENIG. DE OTRAS PARTES Y DE LAS NO ESPEC.DEL INTESTINO DELGADO</v>
          </cell>
          <cell r="C1526" t="str">
            <v>047</v>
          </cell>
        </row>
        <row r="1527">
          <cell r="A1527" t="str">
            <v>D134</v>
          </cell>
          <cell r="B1527" t="str">
            <v>TUMOR BENIGNO DEL HIGADO</v>
          </cell>
          <cell r="C1527" t="str">
            <v>047</v>
          </cell>
        </row>
        <row r="1528">
          <cell r="A1528" t="str">
            <v>D135</v>
          </cell>
          <cell r="B1528" t="str">
            <v>TUMOR BENIGNO DE LAS VIAS BILIARES EXTRAHEPATICAS</v>
          </cell>
          <cell r="C1528" t="str">
            <v>047</v>
          </cell>
        </row>
        <row r="1529">
          <cell r="A1529" t="str">
            <v>D136</v>
          </cell>
          <cell r="B1529" t="str">
            <v>TUMOR BENIGNO DEL PANCREAS</v>
          </cell>
          <cell r="C1529" t="str">
            <v>047</v>
          </cell>
        </row>
        <row r="1530">
          <cell r="A1530" t="str">
            <v>D137</v>
          </cell>
          <cell r="B1530" t="str">
            <v>TUMOR BENIGNO DEL PACREAS ENDOCRINO</v>
          </cell>
          <cell r="C1530" t="str">
            <v>047</v>
          </cell>
        </row>
        <row r="1531">
          <cell r="A1531" t="str">
            <v>D139</v>
          </cell>
          <cell r="B1531" t="str">
            <v>TUMOR BENIGNO DE SITIOS MAL DEFINIDOS DEL SISTEMA DIGESTIVO</v>
          </cell>
          <cell r="C1531" t="str">
            <v>047</v>
          </cell>
        </row>
        <row r="1532">
          <cell r="A1532" t="str">
            <v>D14</v>
          </cell>
          <cell r="B1532" t="str">
            <v>TUMOR BENIGNO DEL OIDO, DE LA CAVIDAD NASAL Y DE LOS SENOS PARANAS.</v>
          </cell>
          <cell r="C1532" t="str">
            <v>047</v>
          </cell>
        </row>
        <row r="1533">
          <cell r="A1533" t="str">
            <v>D140</v>
          </cell>
          <cell r="B1533" t="str">
            <v>TUMOR BEN. DEL OIDO, DE LA CAVIDAD NASAL Y DE LOS SENOS PARANASALES</v>
          </cell>
          <cell r="C1533" t="str">
            <v>047</v>
          </cell>
        </row>
        <row r="1534">
          <cell r="A1534" t="str">
            <v>D141</v>
          </cell>
          <cell r="B1534" t="str">
            <v>TUMOR BENIGNO DE LA LARINGE</v>
          </cell>
          <cell r="C1534" t="str">
            <v>047</v>
          </cell>
        </row>
        <row r="1535">
          <cell r="A1535" t="str">
            <v>D142</v>
          </cell>
          <cell r="B1535" t="str">
            <v>TUMOR BENIGNO DE LA TRAQUEA</v>
          </cell>
          <cell r="C1535" t="str">
            <v>047</v>
          </cell>
        </row>
        <row r="1536">
          <cell r="A1536" t="str">
            <v>D143</v>
          </cell>
          <cell r="B1536" t="str">
            <v>TUMOR BENIGNO DE LOS BRONQUIOS Y DEL PULMON</v>
          </cell>
          <cell r="C1536" t="str">
            <v>047</v>
          </cell>
        </row>
        <row r="1537">
          <cell r="A1537" t="str">
            <v>D144</v>
          </cell>
          <cell r="B1537" t="str">
            <v>TUMOR BENIGNO DEL SISTEMA RESPIRATORIO, SITIO NO ESPECIFICADO</v>
          </cell>
          <cell r="C1537" t="str">
            <v>047</v>
          </cell>
        </row>
        <row r="1538">
          <cell r="A1538" t="str">
            <v>D15</v>
          </cell>
          <cell r="B1538" t="str">
            <v>TUMOR BENIGNO DE OTROS ORGANOS INTRATORACICOS Y DE LOS NO ESPEC.</v>
          </cell>
          <cell r="C1538" t="str">
            <v>047</v>
          </cell>
        </row>
        <row r="1539">
          <cell r="A1539" t="str">
            <v>D150</v>
          </cell>
          <cell r="B1539" t="str">
            <v>TUMOR BENIGNO DEL TIMO</v>
          </cell>
          <cell r="C1539" t="str">
            <v>047</v>
          </cell>
        </row>
        <row r="1540">
          <cell r="A1540" t="str">
            <v>D151</v>
          </cell>
          <cell r="B1540" t="str">
            <v>TUMOR BENIGNO DEL CORAZON</v>
          </cell>
          <cell r="C1540" t="str">
            <v>047</v>
          </cell>
        </row>
        <row r="1541">
          <cell r="A1541" t="str">
            <v>D152</v>
          </cell>
          <cell r="B1541" t="str">
            <v>TUMOR BENIGNO DEL MEDIASTINO</v>
          </cell>
          <cell r="C1541" t="str">
            <v>047</v>
          </cell>
        </row>
        <row r="1542">
          <cell r="A1542" t="str">
            <v>D157</v>
          </cell>
          <cell r="B1542" t="str">
            <v>TUMOR BENIGNO DE OTROS ORGANOS INTRATORACICOS</v>
          </cell>
          <cell r="C1542" t="str">
            <v>047</v>
          </cell>
        </row>
        <row r="1543">
          <cell r="A1543" t="str">
            <v>D159</v>
          </cell>
          <cell r="B1543" t="str">
            <v>TUMOR BENIGNO DE ORGANO INTRATORACICO NO ESPECIFICADO</v>
          </cell>
          <cell r="C1543" t="str">
            <v>047</v>
          </cell>
        </row>
        <row r="1544">
          <cell r="A1544" t="str">
            <v>D16</v>
          </cell>
          <cell r="B1544" t="str">
            <v>TUMOR BENIGNO DEL HUESO Y DEL CARTILAGO ARTICULAR</v>
          </cell>
          <cell r="C1544" t="str">
            <v>047</v>
          </cell>
        </row>
        <row r="1545">
          <cell r="A1545" t="str">
            <v>D160</v>
          </cell>
          <cell r="B1545" t="str">
            <v>TUMOR BENIGNO DEL OMOPLARO Y HUESOS LARGOS DEL MIEMBRO SUPERIOR</v>
          </cell>
          <cell r="C1545" t="str">
            <v>047</v>
          </cell>
        </row>
        <row r="1546">
          <cell r="A1546" t="str">
            <v>D161</v>
          </cell>
          <cell r="B1546" t="str">
            <v>TUMOR BENIGNO DE LOS HUESOS CORTOS DEL MIEMBRO SUPERIOR</v>
          </cell>
          <cell r="C1546" t="str">
            <v>047</v>
          </cell>
        </row>
        <row r="1547">
          <cell r="A1547" t="str">
            <v>D162</v>
          </cell>
          <cell r="B1547" t="str">
            <v>TUMOR BENIGNO DE LOS HUESOS LARGOS DEL MIEMBRO INFERIOR</v>
          </cell>
          <cell r="C1547" t="str">
            <v>047</v>
          </cell>
        </row>
        <row r="1548">
          <cell r="A1548" t="str">
            <v>D163</v>
          </cell>
          <cell r="B1548" t="str">
            <v>TUMOR BENIGNO DE LOS HUESOS CORTOS DEL MIEMBRO INFERIOR</v>
          </cell>
          <cell r="C1548" t="str">
            <v>047</v>
          </cell>
        </row>
        <row r="1549">
          <cell r="A1549" t="str">
            <v>D164</v>
          </cell>
          <cell r="B1549" t="str">
            <v>TUMOR BENIGNO DE LOS HUESOS DEL CRANEO Y DE LA CARA</v>
          </cell>
          <cell r="C1549" t="str">
            <v>047</v>
          </cell>
        </row>
        <row r="1550">
          <cell r="A1550" t="str">
            <v>D165</v>
          </cell>
          <cell r="B1550" t="str">
            <v>TUMOR BENIGNO DEL MAXILAR INFERIOR</v>
          </cell>
          <cell r="C1550" t="str">
            <v>047</v>
          </cell>
        </row>
        <row r="1551">
          <cell r="A1551" t="str">
            <v>D166</v>
          </cell>
          <cell r="B1551" t="str">
            <v>TUMOR BENIGNO DE LA COLUMNA VERTEBRAL</v>
          </cell>
          <cell r="C1551" t="str">
            <v>047</v>
          </cell>
        </row>
        <row r="1552">
          <cell r="A1552" t="str">
            <v>D167</v>
          </cell>
          <cell r="B1552" t="str">
            <v>TUMOR BENIGNO DE LAS COSTILLAS, ESTERNON Y CLAVICULA</v>
          </cell>
          <cell r="C1552" t="str">
            <v>047</v>
          </cell>
        </row>
        <row r="1553">
          <cell r="A1553" t="str">
            <v>D168</v>
          </cell>
          <cell r="B1553" t="str">
            <v>TUMOR BENIGNO DE LOS HUESOS PELVICOS, SACRO Y COCCIX</v>
          </cell>
          <cell r="C1553" t="str">
            <v>047</v>
          </cell>
        </row>
        <row r="1554">
          <cell r="A1554" t="str">
            <v>D169</v>
          </cell>
          <cell r="B1554" t="str">
            <v>TUMOR BENIGNO DEL HUESO Y DEL CARTILAGO ARTICULAR, SITIO NO ESPECIFI.</v>
          </cell>
          <cell r="C1554" t="str">
            <v>047</v>
          </cell>
        </row>
        <row r="1555">
          <cell r="A1555" t="str">
            <v>D17</v>
          </cell>
          <cell r="B1555" t="str">
            <v>TUMORES BENIGNOS LIPOMATOSOS</v>
          </cell>
          <cell r="C1555" t="str">
            <v>047</v>
          </cell>
        </row>
        <row r="1556">
          <cell r="A1556" t="str">
            <v>D170</v>
          </cell>
          <cell r="B1556" t="str">
            <v>TUMOR BENIGNO LIPOMATOSO DE PIEL Y DE TEJ. SUBCUT. DE CABEZA, CARA</v>
          </cell>
          <cell r="C1556" t="str">
            <v>047</v>
          </cell>
        </row>
        <row r="1557">
          <cell r="A1557" t="str">
            <v>D171</v>
          </cell>
          <cell r="B1557" t="str">
            <v>TUMOR BENIGNO LIPOMATOSO DE PIEL Y TEJIDO SUBCUTANEO DEL TRONCO</v>
          </cell>
          <cell r="C1557" t="str">
            <v>047</v>
          </cell>
        </row>
        <row r="1558">
          <cell r="A1558" t="str">
            <v>D172</v>
          </cell>
          <cell r="B1558" t="str">
            <v>TUMOR BENIGNO LIPOMATOSO DE PIEL Y TEJIDO SUBCUTANEO DE MIEMBROS</v>
          </cell>
          <cell r="C1558" t="str">
            <v>047</v>
          </cell>
        </row>
        <row r="1559">
          <cell r="A1559" t="str">
            <v>D173</v>
          </cell>
          <cell r="B1559" t="str">
            <v>TUMOR BENIG. DE PIEL Y DE TEJ. SUBCUT. DE OTROS SITIOS Y DE LOS NO ESP</v>
          </cell>
          <cell r="C1559" t="str">
            <v>047</v>
          </cell>
        </row>
        <row r="1560">
          <cell r="A1560" t="str">
            <v>D174</v>
          </cell>
          <cell r="B1560" t="str">
            <v>TUMOR BENIGNO LIPOMATOSO DE LOS ORGANOS INTRATORACICOS</v>
          </cell>
          <cell r="C1560" t="str">
            <v>047</v>
          </cell>
        </row>
        <row r="1561">
          <cell r="A1561" t="str">
            <v>D175</v>
          </cell>
          <cell r="B1561" t="str">
            <v>TUMOR BENIGNO LIPOMATOSO DE LOS ORGANOS INTRAABDOMINALES</v>
          </cell>
          <cell r="C1561" t="str">
            <v>047</v>
          </cell>
        </row>
        <row r="1562">
          <cell r="A1562" t="str">
            <v>D176</v>
          </cell>
          <cell r="B1562" t="str">
            <v>TUMOR BENIGNO LIPOMATOSO DEL CORDON ESPERMATICO</v>
          </cell>
          <cell r="C1562" t="str">
            <v>047</v>
          </cell>
        </row>
        <row r="1563">
          <cell r="A1563" t="str">
            <v>D177</v>
          </cell>
          <cell r="B1563" t="str">
            <v>TUMOR BENIGNO LIPOMATOSO DE OTROS SITIOS ESPECIFICADOS</v>
          </cell>
          <cell r="C1563" t="str">
            <v>047</v>
          </cell>
        </row>
        <row r="1564">
          <cell r="A1564" t="str">
            <v>D179</v>
          </cell>
          <cell r="B1564" t="str">
            <v>TUMOR BENIGNO LIPOMATOSO, DE SITIO NO ESPECIFICADO</v>
          </cell>
          <cell r="C1564" t="str">
            <v>047</v>
          </cell>
        </row>
        <row r="1565">
          <cell r="A1565" t="str">
            <v>D18</v>
          </cell>
          <cell r="B1565" t="str">
            <v>HEMANGIOMA Y LINFAGIOMA DE CUALQUIER SITIO</v>
          </cell>
          <cell r="C1565" t="str">
            <v>047</v>
          </cell>
        </row>
        <row r="1566">
          <cell r="A1566" t="str">
            <v>D180</v>
          </cell>
          <cell r="B1566" t="str">
            <v>LINFAGIOMA, DE CUALQUIER SITIO</v>
          </cell>
          <cell r="C1566" t="str">
            <v>047</v>
          </cell>
        </row>
        <row r="1567">
          <cell r="A1567" t="str">
            <v>D181</v>
          </cell>
          <cell r="B1567" t="str">
            <v>LINFAGIOMA, DE CUALQUIER SITIO</v>
          </cell>
          <cell r="C1567" t="str">
            <v>047</v>
          </cell>
        </row>
        <row r="1568">
          <cell r="A1568" t="str">
            <v>D19</v>
          </cell>
          <cell r="B1568" t="str">
            <v>TUMORES BENIGNOS DEL TEJIDO MESOTELIAL</v>
          </cell>
          <cell r="C1568" t="str">
            <v>047</v>
          </cell>
        </row>
        <row r="1569">
          <cell r="A1569" t="str">
            <v>D190</v>
          </cell>
          <cell r="B1569" t="str">
            <v>TUMOR BENIGNO DEL TEJIDO MESOTELIAL DE LA PLEURA</v>
          </cell>
          <cell r="C1569" t="str">
            <v>047</v>
          </cell>
        </row>
        <row r="1570">
          <cell r="A1570" t="str">
            <v>D191</v>
          </cell>
          <cell r="B1570" t="str">
            <v>TUMOR BENIGNO DEL TEJIDO MESOTELIAL DEL PERITONEO</v>
          </cell>
          <cell r="C1570" t="str">
            <v>047</v>
          </cell>
        </row>
        <row r="1571">
          <cell r="A1571" t="str">
            <v>D197</v>
          </cell>
          <cell r="B1571" t="str">
            <v>TUMOR BENIGNO DEL TEJIDO MESOTELIAL DE OTROS SITIOS</v>
          </cell>
          <cell r="C1571" t="str">
            <v>047</v>
          </cell>
        </row>
        <row r="1572">
          <cell r="A1572" t="str">
            <v>D199</v>
          </cell>
          <cell r="B1572" t="str">
            <v>TUMOR BENIGNO DEL TEJIDO MESOTILIAL, DE SITIO NO ESPECIFICADO</v>
          </cell>
          <cell r="C1572" t="str">
            <v>047</v>
          </cell>
        </row>
        <row r="1573">
          <cell r="A1573" t="str">
            <v>D20</v>
          </cell>
          <cell r="B1573" t="str">
            <v>TUMOR BENIGNO DEL TEJIDO BLANDO DEL PERITONEO Y DEL RETROPERITONEO</v>
          </cell>
          <cell r="C1573" t="str">
            <v>047</v>
          </cell>
        </row>
        <row r="1574">
          <cell r="A1574" t="str">
            <v>D200</v>
          </cell>
          <cell r="B1574" t="str">
            <v>TUMOR BENIGNO DEL RETROPERITONEO</v>
          </cell>
          <cell r="C1574" t="str">
            <v>047</v>
          </cell>
        </row>
        <row r="1575">
          <cell r="A1575" t="str">
            <v>D201</v>
          </cell>
          <cell r="B1575" t="str">
            <v>TUMOR BENIGNO DEL PERITONEO</v>
          </cell>
          <cell r="C1575" t="str">
            <v>047</v>
          </cell>
        </row>
        <row r="1576">
          <cell r="A1576" t="str">
            <v>D21</v>
          </cell>
          <cell r="B1576" t="str">
            <v>OTROS TUMORES BENIGNOS DEL TEJIDO CONJUNTIVO Y DE LOS TEJ. BLANDOS</v>
          </cell>
          <cell r="C1576" t="str">
            <v>047</v>
          </cell>
        </row>
        <row r="1577">
          <cell r="A1577" t="str">
            <v>D210</v>
          </cell>
          <cell r="B1577" t="str">
            <v>TUMOR BENIG. DEL TEJ. CONJUN. Y DE OTROS TEJ. BLANDOS DE CABEZA, CARA</v>
          </cell>
          <cell r="C1577" t="str">
            <v>047</v>
          </cell>
        </row>
        <row r="1578">
          <cell r="A1578" t="str">
            <v>D211</v>
          </cell>
          <cell r="B1578" t="str">
            <v>TUMOR BENIG. DEL TEJ. CONJ. YDE OTROS TEJ. BLANDOS DEL MIEMB.SUPERIOR</v>
          </cell>
          <cell r="C1578" t="str">
            <v>047</v>
          </cell>
        </row>
        <row r="1579">
          <cell r="A1579" t="str">
            <v>D212</v>
          </cell>
          <cell r="B1579" t="str">
            <v>TUMOR BENIG. DEL TEJ. CONJ. Y DE OTROS TEJ. BLANDOS DEL MIEMB.INFERIOR</v>
          </cell>
          <cell r="C1579" t="str">
            <v>047</v>
          </cell>
        </row>
        <row r="1580">
          <cell r="A1580" t="str">
            <v>D213</v>
          </cell>
          <cell r="B1580" t="str">
            <v>TUMOR BENIG. DEL TEJ. CONJ. Y DE OTROS TEJIDOS BLANDOS DEL TORAX</v>
          </cell>
          <cell r="C1580" t="str">
            <v>047</v>
          </cell>
        </row>
        <row r="1581">
          <cell r="A1581" t="str">
            <v>D214</v>
          </cell>
          <cell r="B1581" t="str">
            <v>TUMOR BENIG. DEL TEJ. CONJ. Y OTROS TEJIDOS BLANDOS DEL ABDOMEN</v>
          </cell>
          <cell r="C1581" t="str">
            <v>047</v>
          </cell>
        </row>
        <row r="1582">
          <cell r="A1582" t="str">
            <v>D215</v>
          </cell>
          <cell r="B1582" t="str">
            <v>TUMOR BENIG. DEL TEJIDO CONJUNTIVO Y OTROS TEJI. BLANDOS DE LA PELVIS</v>
          </cell>
          <cell r="C1582" t="str">
            <v>047</v>
          </cell>
        </row>
        <row r="1583">
          <cell r="A1583" t="str">
            <v>D216</v>
          </cell>
          <cell r="B1583" t="str">
            <v>TUMOR BENIG. DEL TEJ. CONJ. Y OTROS TEJ. BLANDOS DEL TRONCO, SIN OTRA</v>
          </cell>
          <cell r="C1583" t="str">
            <v>047</v>
          </cell>
        </row>
        <row r="1584">
          <cell r="A1584" t="str">
            <v>D219</v>
          </cell>
          <cell r="B1584" t="str">
            <v>TUMOR BENIG. DEL TEJ. CONJ. Y OTROS TEJ. BLANDOS, DE SITIO NO ESPECIFI</v>
          </cell>
          <cell r="C1584" t="str">
            <v>047</v>
          </cell>
        </row>
        <row r="1585">
          <cell r="A1585" t="str">
            <v>D22</v>
          </cell>
          <cell r="B1585" t="str">
            <v>NEVO MELANOCITICO</v>
          </cell>
          <cell r="C1585" t="str">
            <v>047</v>
          </cell>
        </row>
        <row r="1586">
          <cell r="A1586" t="str">
            <v>D220</v>
          </cell>
          <cell r="B1586" t="str">
            <v>NEVO MELANOCITICO DEL LABIO</v>
          </cell>
          <cell r="C1586" t="str">
            <v>047</v>
          </cell>
        </row>
        <row r="1587">
          <cell r="A1587" t="str">
            <v>D221</v>
          </cell>
          <cell r="B1587" t="str">
            <v>NEVO MELANOCITICO DEL PARPADO, INCLUIDA LA COMISURA PALPEBRAL</v>
          </cell>
          <cell r="C1587" t="str">
            <v>047</v>
          </cell>
        </row>
        <row r="1588">
          <cell r="A1588" t="str">
            <v>D222</v>
          </cell>
          <cell r="B1588" t="str">
            <v>NEVO MELANOCITICO DE LA OREJA Y DEL CONDUCTO AUDITIVO EXTERNO</v>
          </cell>
          <cell r="C1588" t="str">
            <v>047</v>
          </cell>
        </row>
        <row r="1589">
          <cell r="A1589" t="str">
            <v>D223</v>
          </cell>
          <cell r="B1589" t="str">
            <v>NEVO MELANOCITICO DE OTRAS PARTES Y DE LAS NO ESPCIFICADAS DE LA CARA</v>
          </cell>
          <cell r="C1589" t="str">
            <v>047</v>
          </cell>
        </row>
        <row r="1590">
          <cell r="A1590" t="str">
            <v>D224</v>
          </cell>
          <cell r="B1590" t="str">
            <v>NEVO MELANOCITICO DEL CUERO CABELLUDO Y DEL CUELLO</v>
          </cell>
          <cell r="C1590" t="str">
            <v>047</v>
          </cell>
        </row>
        <row r="1591">
          <cell r="A1591" t="str">
            <v>D225</v>
          </cell>
          <cell r="B1591" t="str">
            <v>NEVO MELANOCITICO DEL TRONCO</v>
          </cell>
          <cell r="C1591" t="str">
            <v>047</v>
          </cell>
        </row>
        <row r="1592">
          <cell r="A1592" t="str">
            <v>D226</v>
          </cell>
          <cell r="B1592" t="str">
            <v>NEVO MELANOCITICO DEL MIEMBRO SUPERIOR, INCLUIDO EL HOMBRO</v>
          </cell>
          <cell r="C1592" t="str">
            <v>047</v>
          </cell>
        </row>
        <row r="1593">
          <cell r="A1593" t="str">
            <v>D227</v>
          </cell>
          <cell r="B1593" t="str">
            <v>NEVO MELANOCITICO DEL MIEMBRO INFERIOR, INCLUIDA LA CADERA</v>
          </cell>
          <cell r="C1593" t="str">
            <v>047</v>
          </cell>
        </row>
        <row r="1594">
          <cell r="A1594" t="str">
            <v>D229</v>
          </cell>
          <cell r="B1594" t="str">
            <v>NEVO MELANOCITICO, SITIO NO ESPECIFICADO</v>
          </cell>
          <cell r="C1594" t="str">
            <v>047</v>
          </cell>
        </row>
        <row r="1595">
          <cell r="A1595" t="str">
            <v>D23</v>
          </cell>
          <cell r="B1595" t="str">
            <v>OTROS TUMORES BENIGNOS DE LA PIEL</v>
          </cell>
          <cell r="C1595" t="str">
            <v>047</v>
          </cell>
        </row>
        <row r="1596">
          <cell r="A1596" t="str">
            <v>D230</v>
          </cell>
          <cell r="B1596" t="str">
            <v>TUMOR BENIGNO DE LA PIEL DEL LABIO</v>
          </cell>
          <cell r="C1596" t="str">
            <v>047</v>
          </cell>
        </row>
        <row r="1597">
          <cell r="A1597" t="str">
            <v>D231</v>
          </cell>
          <cell r="B1597" t="str">
            <v>TUMOR BENIGNO DE LA PIEL DEL PARPADO, INCLUIDA LA COMISURA PALPEBRAL</v>
          </cell>
          <cell r="C1597" t="str">
            <v>047</v>
          </cell>
        </row>
        <row r="1598">
          <cell r="A1598" t="str">
            <v>D232</v>
          </cell>
          <cell r="B1598" t="str">
            <v>TUMOR BENIGNO DE LA PIEL DE LA OREJA Y DEL CONDUCTO AUDITIVO EXTERNO</v>
          </cell>
          <cell r="C1598" t="str">
            <v>047</v>
          </cell>
        </row>
        <row r="1599">
          <cell r="A1599" t="str">
            <v>D233</v>
          </cell>
          <cell r="B1599" t="str">
            <v>TUMOR BENIGNO DE LA PIEL DE OTRAS PARTES Y DE LAS NO ESP. DE LA CARA</v>
          </cell>
          <cell r="C1599" t="str">
            <v>047</v>
          </cell>
        </row>
        <row r="1600">
          <cell r="A1600" t="str">
            <v>D234</v>
          </cell>
          <cell r="B1600" t="str">
            <v>TUMOR BENIGNO DE LA PIEL DEL CUERO CABELLUDO Y DEL CUELLO</v>
          </cell>
          <cell r="C1600" t="str">
            <v>047</v>
          </cell>
        </row>
        <row r="1601">
          <cell r="A1601" t="str">
            <v>D235</v>
          </cell>
          <cell r="B1601" t="str">
            <v>TUMOR BENIGNO DE LA PIEL DEL TRONCO</v>
          </cell>
          <cell r="C1601" t="str">
            <v>047</v>
          </cell>
        </row>
        <row r="1602">
          <cell r="A1602" t="str">
            <v>D236</v>
          </cell>
          <cell r="B1602" t="str">
            <v>TUMOR BENIGNO DE LA PIEL DEL MIEMBRO SUPERIOR, INCLUIDO EL HOMBRO</v>
          </cell>
          <cell r="C1602" t="str">
            <v>047</v>
          </cell>
        </row>
        <row r="1603">
          <cell r="A1603" t="str">
            <v>D237</v>
          </cell>
          <cell r="B1603" t="str">
            <v>TUMOR BENIGNO DE LA PIEL DEL MIENBRO INFERIOR, INCLUIDA LA CADERA</v>
          </cell>
          <cell r="C1603" t="str">
            <v>047</v>
          </cell>
        </row>
        <row r="1604">
          <cell r="A1604" t="str">
            <v>D239</v>
          </cell>
          <cell r="B1604" t="str">
            <v>TUMOR BENIGNO DE LA PIEL, SITIO NO ESPECIFICADO</v>
          </cell>
          <cell r="C1604" t="str">
            <v>047</v>
          </cell>
        </row>
        <row r="1605">
          <cell r="A1605" t="str">
            <v>D24</v>
          </cell>
          <cell r="B1605" t="str">
            <v>TUMOR BENIGNO DE LA MAMA</v>
          </cell>
          <cell r="C1605" t="str">
            <v>047</v>
          </cell>
        </row>
        <row r="1606">
          <cell r="A1606" t="str">
            <v>D25</v>
          </cell>
          <cell r="B1606" t="str">
            <v>LEIOMIOMA DEL UERO</v>
          </cell>
          <cell r="C1606" t="str">
            <v>047</v>
          </cell>
        </row>
        <row r="1607">
          <cell r="A1607" t="str">
            <v>D250</v>
          </cell>
          <cell r="B1607" t="str">
            <v>LEIOMIOMA SUBMUCOSO DEL UTERO</v>
          </cell>
          <cell r="C1607" t="str">
            <v>047</v>
          </cell>
        </row>
        <row r="1608">
          <cell r="A1608" t="str">
            <v>D251</v>
          </cell>
          <cell r="B1608" t="str">
            <v>LEIOMIOMA INTRAMURAL DEL UTERO</v>
          </cell>
          <cell r="C1608" t="str">
            <v>047</v>
          </cell>
        </row>
        <row r="1609">
          <cell r="A1609" t="str">
            <v>D252</v>
          </cell>
          <cell r="B1609" t="str">
            <v>LEIOMIOMA SUBSEROSO DEL UTERO</v>
          </cell>
          <cell r="C1609" t="str">
            <v>047</v>
          </cell>
        </row>
        <row r="1610">
          <cell r="A1610" t="str">
            <v>D259</v>
          </cell>
          <cell r="B1610" t="str">
            <v>LEIOMIOMA DEL UTERO, SIN OTRA ESPECIFICACION</v>
          </cell>
          <cell r="C1610" t="str">
            <v>047</v>
          </cell>
        </row>
        <row r="1611">
          <cell r="A1611" t="str">
            <v>D26</v>
          </cell>
          <cell r="B1611" t="str">
            <v>OTROS TUMORES BENIGNOS DEL UTERO</v>
          </cell>
          <cell r="C1611" t="str">
            <v>047</v>
          </cell>
        </row>
        <row r="1612">
          <cell r="A1612" t="str">
            <v>D260</v>
          </cell>
          <cell r="B1612" t="str">
            <v>TUMOR BENIGNO DEL CUELLO DEL UTERO</v>
          </cell>
          <cell r="C1612" t="str">
            <v>047</v>
          </cell>
        </row>
        <row r="1613">
          <cell r="A1613" t="str">
            <v>D261</v>
          </cell>
          <cell r="B1613" t="str">
            <v>TUMOR BENIGNO DEL CUERPO DEL UTERO</v>
          </cell>
          <cell r="C1613" t="str">
            <v>047</v>
          </cell>
        </row>
        <row r="1614">
          <cell r="A1614" t="str">
            <v>D267</v>
          </cell>
          <cell r="B1614" t="str">
            <v>TUMOR BENIGNO DE OTRAS PARTES ESPECIFICADAS DEL UTERO</v>
          </cell>
          <cell r="C1614" t="str">
            <v>047</v>
          </cell>
        </row>
        <row r="1615">
          <cell r="A1615" t="str">
            <v>D269</v>
          </cell>
          <cell r="B1615" t="str">
            <v>TUMOR BENIGNO DEL UTERO, PARTE NO ESPECIFICADA</v>
          </cell>
          <cell r="C1615" t="str">
            <v>047</v>
          </cell>
        </row>
        <row r="1616">
          <cell r="A1616" t="str">
            <v>D27</v>
          </cell>
          <cell r="B1616" t="str">
            <v>TUMOR BENIGNO DEL OVARIO</v>
          </cell>
          <cell r="C1616" t="str">
            <v>047</v>
          </cell>
        </row>
        <row r="1617">
          <cell r="A1617" t="str">
            <v>D28</v>
          </cell>
          <cell r="B1617" t="str">
            <v>TUMOR BENIG. DE OTROS ORG. GENIT. FEMENINOS Y DE LOS NO ESPECIFICADOS</v>
          </cell>
          <cell r="C1617" t="str">
            <v>047</v>
          </cell>
        </row>
        <row r="1618">
          <cell r="A1618" t="str">
            <v>D280</v>
          </cell>
          <cell r="B1618" t="str">
            <v>TUMOR BENIGNO DE LA VULVA</v>
          </cell>
          <cell r="C1618" t="str">
            <v>047</v>
          </cell>
        </row>
        <row r="1619">
          <cell r="A1619" t="str">
            <v>D281</v>
          </cell>
          <cell r="B1619" t="str">
            <v>TUMOR BENIGNO DE LA VAGINA</v>
          </cell>
          <cell r="C1619" t="str">
            <v>047</v>
          </cell>
        </row>
        <row r="1620">
          <cell r="A1620" t="str">
            <v>D282</v>
          </cell>
          <cell r="B1620" t="str">
            <v>TUMOR BENIGNO DE LA TROMPA DE FALOPIO Y DE LOS LIGAMENTOS UTERINOS</v>
          </cell>
          <cell r="C1620" t="str">
            <v>047</v>
          </cell>
        </row>
        <row r="1621">
          <cell r="A1621" t="str">
            <v>D287</v>
          </cell>
          <cell r="B1621" t="str">
            <v>TUMOR BENIG. DE OTROS SITIOS ESPEC. DE LOS ORG. GENIT. FEMENINOS</v>
          </cell>
          <cell r="C1621" t="str">
            <v>047</v>
          </cell>
        </row>
        <row r="1622">
          <cell r="A1622" t="str">
            <v>D289</v>
          </cell>
          <cell r="B1622" t="str">
            <v>TUMOR BENIG. DE ORG.GENITAL FEMENINO, SITIO NO ESPECIFICADO</v>
          </cell>
          <cell r="C1622" t="str">
            <v>047</v>
          </cell>
        </row>
        <row r="1623">
          <cell r="A1623" t="str">
            <v>D29</v>
          </cell>
          <cell r="B1623" t="str">
            <v>TUMOR BENIGNO DE LOS ORGANOS GENITALES MASCULINOS</v>
          </cell>
          <cell r="C1623" t="str">
            <v>047</v>
          </cell>
        </row>
        <row r="1624">
          <cell r="A1624" t="str">
            <v>D290</v>
          </cell>
          <cell r="B1624" t="str">
            <v>TUMOR BENIGNO DEL PENE</v>
          </cell>
          <cell r="C1624" t="str">
            <v>047</v>
          </cell>
        </row>
        <row r="1625">
          <cell r="A1625" t="str">
            <v>D291</v>
          </cell>
          <cell r="B1625" t="str">
            <v>TIMOR BENIGNO DE LA PROSTATA</v>
          </cell>
          <cell r="C1625" t="str">
            <v>047</v>
          </cell>
        </row>
        <row r="1626">
          <cell r="A1626" t="str">
            <v>D292</v>
          </cell>
          <cell r="B1626" t="str">
            <v>TUMOR BENIGNO DE LOS TESTICULOS</v>
          </cell>
          <cell r="C1626" t="str">
            <v>047</v>
          </cell>
        </row>
        <row r="1627">
          <cell r="A1627" t="str">
            <v>D293</v>
          </cell>
          <cell r="B1627" t="str">
            <v>TUMOR BENIGNO DEL EPIDIDIMO</v>
          </cell>
          <cell r="C1627" t="str">
            <v>047</v>
          </cell>
        </row>
        <row r="1628">
          <cell r="A1628" t="str">
            <v>D294</v>
          </cell>
          <cell r="B1628" t="str">
            <v>TUMOR BENIGNO DEL ESCROTO</v>
          </cell>
          <cell r="C1628" t="str">
            <v>047</v>
          </cell>
        </row>
        <row r="1629">
          <cell r="A1629" t="str">
            <v>D297</v>
          </cell>
          <cell r="B1629" t="str">
            <v>TUMOR BENIGNO DE OTROS ORGANOS GENITALES MASCULINOS</v>
          </cell>
          <cell r="C1629" t="str">
            <v>047</v>
          </cell>
        </row>
        <row r="1630">
          <cell r="A1630" t="str">
            <v>D299</v>
          </cell>
          <cell r="B1630" t="str">
            <v>TUMOR BENIGNO DE ORGANO GENITAL MASCULINO, SITIO ESPECIFICADO</v>
          </cell>
          <cell r="C1630" t="str">
            <v>047</v>
          </cell>
        </row>
        <row r="1631">
          <cell r="A1631" t="str">
            <v>D30</v>
          </cell>
          <cell r="B1631" t="str">
            <v>TIMOR BENIGNO DE LOS ORGANOS URINARIOS</v>
          </cell>
          <cell r="C1631" t="str">
            <v>047</v>
          </cell>
        </row>
        <row r="1632">
          <cell r="A1632" t="str">
            <v>D300</v>
          </cell>
          <cell r="B1632" t="str">
            <v>TUMOR BENIGNO DEL RIÑON</v>
          </cell>
          <cell r="C1632" t="str">
            <v>047</v>
          </cell>
        </row>
        <row r="1633">
          <cell r="A1633" t="str">
            <v>D301</v>
          </cell>
          <cell r="B1633" t="str">
            <v>TUMOR BENIGNO DE LA PELVIS RENAL</v>
          </cell>
          <cell r="C1633" t="str">
            <v>047</v>
          </cell>
        </row>
        <row r="1634">
          <cell r="A1634" t="str">
            <v>D302</v>
          </cell>
          <cell r="B1634" t="str">
            <v>TUMOR BENIGNO DEL URETER</v>
          </cell>
          <cell r="C1634" t="str">
            <v>047</v>
          </cell>
        </row>
        <row r="1635">
          <cell r="A1635" t="str">
            <v>D303</v>
          </cell>
          <cell r="B1635" t="str">
            <v>TUMOR BENIGNO DE LA VEJIGA</v>
          </cell>
          <cell r="C1635" t="str">
            <v>047</v>
          </cell>
        </row>
        <row r="1636">
          <cell r="A1636" t="str">
            <v>D304</v>
          </cell>
          <cell r="B1636" t="str">
            <v>TUMOR BENIGNO DE LA URETRA</v>
          </cell>
          <cell r="C1636" t="str">
            <v>047</v>
          </cell>
        </row>
        <row r="1637">
          <cell r="A1637" t="str">
            <v>D307</v>
          </cell>
          <cell r="B1637" t="str">
            <v>TUMOR BENIGNO DE OTROS ORGANOS URINARIOS</v>
          </cell>
          <cell r="C1637" t="str">
            <v>047</v>
          </cell>
        </row>
        <row r="1638">
          <cell r="A1638" t="str">
            <v>D309</v>
          </cell>
          <cell r="B1638" t="str">
            <v>TUMOR BENIGNO DE ORGANO URINARIO NO ESPECIFICADO</v>
          </cell>
          <cell r="C1638" t="str">
            <v>047</v>
          </cell>
        </row>
        <row r="1639">
          <cell r="A1639" t="str">
            <v>D31</v>
          </cell>
          <cell r="B1639" t="str">
            <v>TUMOR BENIGNO DEL OJO Y SUS ANEXOS</v>
          </cell>
          <cell r="C1639" t="str">
            <v>047</v>
          </cell>
        </row>
        <row r="1640">
          <cell r="A1640" t="str">
            <v>D310</v>
          </cell>
          <cell r="B1640" t="str">
            <v>TUMOR BENIGNO DE LA CONJUNTIVA</v>
          </cell>
          <cell r="C1640" t="str">
            <v>047</v>
          </cell>
        </row>
        <row r="1641">
          <cell r="A1641" t="str">
            <v>D311</v>
          </cell>
          <cell r="B1641" t="str">
            <v>TUMOR BENIGNO DE LA CORNEA</v>
          </cell>
          <cell r="C1641" t="str">
            <v>047</v>
          </cell>
        </row>
        <row r="1642">
          <cell r="A1642" t="str">
            <v>D312</v>
          </cell>
          <cell r="B1642" t="str">
            <v>TUMOR BENIGNO DE LA RETINA</v>
          </cell>
          <cell r="C1642" t="str">
            <v>047</v>
          </cell>
        </row>
        <row r="1643">
          <cell r="A1643" t="str">
            <v>D313</v>
          </cell>
          <cell r="B1643" t="str">
            <v>TUMOR BENIGNO DE LA COROIDES</v>
          </cell>
          <cell r="C1643" t="str">
            <v>047</v>
          </cell>
        </row>
        <row r="1644">
          <cell r="A1644" t="str">
            <v>D314</v>
          </cell>
          <cell r="B1644" t="str">
            <v>TUMOR BENIGNO DEL CUERPO CILIAR</v>
          </cell>
          <cell r="C1644" t="str">
            <v>047</v>
          </cell>
        </row>
        <row r="1645">
          <cell r="A1645" t="str">
            <v>D315</v>
          </cell>
          <cell r="B1645" t="str">
            <v>TUMOR BENIGNO DE LAS GLANDULAS Y DE LOS CONDUCTOS LAGRIMALES</v>
          </cell>
          <cell r="C1645" t="str">
            <v>047</v>
          </cell>
        </row>
        <row r="1646">
          <cell r="A1646" t="str">
            <v>D316</v>
          </cell>
          <cell r="B1646" t="str">
            <v>TUMOR BENIGNO DE LA ORBITA, PARTE NO ESPECIFICADA</v>
          </cell>
          <cell r="C1646" t="str">
            <v>047</v>
          </cell>
        </row>
        <row r="1647">
          <cell r="A1647" t="str">
            <v>D319</v>
          </cell>
          <cell r="B1647" t="str">
            <v>TUMOR BENIGNO DEL OJO, PARTE NO ESPECIFICADA</v>
          </cell>
          <cell r="C1647" t="str">
            <v>047</v>
          </cell>
        </row>
        <row r="1648">
          <cell r="A1648" t="str">
            <v>D32</v>
          </cell>
          <cell r="B1648" t="str">
            <v>TUMORES BENIGNOS DE LAS MENINGES</v>
          </cell>
          <cell r="C1648" t="str">
            <v>047</v>
          </cell>
        </row>
        <row r="1649">
          <cell r="A1649" t="str">
            <v>D320</v>
          </cell>
          <cell r="B1649" t="str">
            <v>TUMOR BENIGNO DE LAS MENINGES CEREBRALES</v>
          </cell>
          <cell r="C1649" t="str">
            <v>047</v>
          </cell>
        </row>
        <row r="1650">
          <cell r="A1650" t="str">
            <v>D321</v>
          </cell>
          <cell r="B1650" t="str">
            <v>TUMOR BENIGNO DE LAS MENINGES RAQUIDEAS</v>
          </cell>
          <cell r="C1650" t="str">
            <v>047</v>
          </cell>
        </row>
        <row r="1651">
          <cell r="A1651" t="str">
            <v>D329</v>
          </cell>
          <cell r="B1651" t="str">
            <v>TUMOR BENIGNO DE LAS MENINGES, PARTE NO ESPECIFICADA</v>
          </cell>
          <cell r="C1651" t="str">
            <v>047</v>
          </cell>
        </row>
        <row r="1652">
          <cell r="A1652" t="str">
            <v>D33</v>
          </cell>
          <cell r="B1652" t="str">
            <v>TUMOR BENIGNO DEL ENCEFALO Y DE OTRAS PARTES DEL SIST. NERVIOSO CEN.</v>
          </cell>
          <cell r="C1652" t="str">
            <v>047</v>
          </cell>
        </row>
        <row r="1653">
          <cell r="A1653" t="str">
            <v>D330</v>
          </cell>
          <cell r="B1653" t="str">
            <v>TUMOR BENIGNO DEL ENCEFALO, SUPRATENTORIAL</v>
          </cell>
          <cell r="C1653" t="str">
            <v>047</v>
          </cell>
        </row>
        <row r="1654">
          <cell r="A1654" t="str">
            <v>D331</v>
          </cell>
          <cell r="B1654" t="str">
            <v>TUMOR BENIGNO DEL ENCEFALO, INFRATENTORIAL</v>
          </cell>
          <cell r="C1654" t="str">
            <v>047</v>
          </cell>
        </row>
        <row r="1655">
          <cell r="A1655" t="str">
            <v>D332</v>
          </cell>
          <cell r="B1655" t="str">
            <v>TUMOR BENIGNO DEL ENCEFALO, PARTE NO ESPECIFICADA</v>
          </cell>
          <cell r="C1655" t="str">
            <v>047</v>
          </cell>
        </row>
        <row r="1656">
          <cell r="A1656" t="str">
            <v>D333</v>
          </cell>
          <cell r="B1656" t="str">
            <v>TUMOR BENIGNO DE LOS NERVIOS CRANEALES</v>
          </cell>
          <cell r="C1656" t="str">
            <v>047</v>
          </cell>
        </row>
        <row r="1657">
          <cell r="A1657" t="str">
            <v>D334</v>
          </cell>
          <cell r="B1657" t="str">
            <v>TUMOR BENIGNO DE LA MEDULA ESPINAL</v>
          </cell>
          <cell r="C1657" t="str">
            <v>047</v>
          </cell>
        </row>
        <row r="1658">
          <cell r="A1658" t="str">
            <v>D337</v>
          </cell>
          <cell r="B1658" t="str">
            <v>TUMOR BENIG. DE OTRAS PARTES ESPECIF. DEL SIST. NERVIOSO CENTRAL</v>
          </cell>
          <cell r="C1658" t="str">
            <v>047</v>
          </cell>
        </row>
        <row r="1659">
          <cell r="A1659" t="str">
            <v>D339</v>
          </cell>
          <cell r="B1659" t="str">
            <v>TUMOR BENIGNO DEL SISTEMA NERVIOSO CENTRAL, SITIO NO ESPECIFICADO</v>
          </cell>
          <cell r="C1659" t="str">
            <v>047</v>
          </cell>
        </row>
        <row r="1660">
          <cell r="A1660" t="str">
            <v>D34</v>
          </cell>
          <cell r="B1660" t="str">
            <v>TUMOR BENIGNO DE LA GLANDULA TIROIDES</v>
          </cell>
          <cell r="C1660" t="str">
            <v>047</v>
          </cell>
        </row>
        <row r="1661">
          <cell r="A1661" t="str">
            <v>D35</v>
          </cell>
          <cell r="B1661" t="str">
            <v>TUMOR BENIGNO DE OTRAS GLANDULAS ENDOCRINAS Y DE LAS NO ESPECIFIC.</v>
          </cell>
          <cell r="C1661" t="str">
            <v>047</v>
          </cell>
        </row>
        <row r="1662">
          <cell r="A1662" t="str">
            <v>D350</v>
          </cell>
          <cell r="B1662" t="str">
            <v>TUMOR BENIGNO DE LA GLANDULA SUPRARRENAL</v>
          </cell>
          <cell r="C1662" t="str">
            <v>047</v>
          </cell>
        </row>
        <row r="1663">
          <cell r="A1663" t="str">
            <v>D351</v>
          </cell>
          <cell r="B1663" t="str">
            <v>TUMOR BENIGNO DE LA GLANDULA PARATIROIDES</v>
          </cell>
          <cell r="C1663" t="str">
            <v>047</v>
          </cell>
        </row>
        <row r="1664">
          <cell r="A1664" t="str">
            <v>D352</v>
          </cell>
          <cell r="B1664" t="str">
            <v>TUMOR BENIGNO DE LA HIPOFISIS</v>
          </cell>
          <cell r="C1664" t="str">
            <v>047</v>
          </cell>
        </row>
        <row r="1665">
          <cell r="A1665" t="str">
            <v>D353</v>
          </cell>
          <cell r="B1665" t="str">
            <v>TUMOR BENIGNO DEL CONDUCTO CRANEOFARINGEO</v>
          </cell>
          <cell r="C1665" t="str">
            <v>047</v>
          </cell>
        </row>
        <row r="1666">
          <cell r="A1666" t="str">
            <v>D354</v>
          </cell>
          <cell r="B1666" t="str">
            <v>TUMOR BENIGNO DE LA GLANDULA PINEAL</v>
          </cell>
          <cell r="C1666" t="str">
            <v>047</v>
          </cell>
        </row>
        <row r="1667">
          <cell r="A1667" t="str">
            <v>D355</v>
          </cell>
          <cell r="B1667" t="str">
            <v>TUMOR BENIGNO DEL CUERPO CAROTIDEO</v>
          </cell>
          <cell r="C1667" t="str">
            <v>047</v>
          </cell>
        </row>
        <row r="1668">
          <cell r="A1668" t="str">
            <v>D356</v>
          </cell>
          <cell r="B1668" t="str">
            <v>TUMOR BENIGNO DEL CUERPO AORTICO Y DE OTROS CUERPOS CROMAFINES</v>
          </cell>
          <cell r="C1668" t="str">
            <v>047</v>
          </cell>
        </row>
        <row r="1669">
          <cell r="A1669" t="str">
            <v>D357</v>
          </cell>
          <cell r="B1669" t="str">
            <v>TUMOR BENIGNO DE OTRAS GLANDULAS ENDOCRINAS ESPECIFICADAS</v>
          </cell>
          <cell r="C1669" t="str">
            <v>047</v>
          </cell>
        </row>
        <row r="1670">
          <cell r="A1670" t="str">
            <v>D358</v>
          </cell>
          <cell r="B1670" t="str">
            <v>TUMOR BENIGNO PLURIGLANDULAR</v>
          </cell>
          <cell r="C1670" t="str">
            <v>047</v>
          </cell>
        </row>
        <row r="1671">
          <cell r="A1671" t="str">
            <v>D359</v>
          </cell>
          <cell r="B1671" t="str">
            <v>TUMOR BENIGNO DE GLANDULA ENDOCRINA NO ESPECIFICADA</v>
          </cell>
          <cell r="C1671" t="str">
            <v>047</v>
          </cell>
        </row>
        <row r="1672">
          <cell r="A1672" t="str">
            <v>D36</v>
          </cell>
          <cell r="B1672" t="str">
            <v>TUMOR BENIGNO DE OTROS SITIOS Y DE LOS NO ESPECIFICADOS</v>
          </cell>
          <cell r="C1672" t="str">
            <v>047</v>
          </cell>
        </row>
        <row r="1673">
          <cell r="A1673" t="str">
            <v>D360</v>
          </cell>
          <cell r="B1673" t="str">
            <v>TUMOR BENIGNO DE LOS GANGLIOS LINFATICOS</v>
          </cell>
          <cell r="C1673" t="str">
            <v>047</v>
          </cell>
        </row>
        <row r="1674">
          <cell r="A1674" t="str">
            <v>D361</v>
          </cell>
          <cell r="B1674" t="str">
            <v>TUMOR BENIGNO DE LOS NERVIOS PERIFERICOS Y DEL SISTEMA NERV. AUTONO.</v>
          </cell>
          <cell r="C1674" t="str">
            <v>047</v>
          </cell>
        </row>
        <row r="1675">
          <cell r="A1675" t="str">
            <v>D362</v>
          </cell>
          <cell r="B1675" t="str">
            <v>TRAUMATISMO DEL PANCREAS</v>
          </cell>
          <cell r="C1675" t="str">
            <v>00</v>
          </cell>
        </row>
        <row r="1676">
          <cell r="A1676" t="str">
            <v>D367</v>
          </cell>
          <cell r="B1676" t="str">
            <v>TUMOR BENIGNO DE OTROS SITIOS ESPECIFICADOS</v>
          </cell>
          <cell r="C1676" t="str">
            <v>047</v>
          </cell>
        </row>
        <row r="1677">
          <cell r="A1677" t="str">
            <v>D369</v>
          </cell>
          <cell r="B1677" t="str">
            <v>TUMOR BENIGNO DE SITIOS NO ESPECIFICADO</v>
          </cell>
          <cell r="C1677" t="str">
            <v>047</v>
          </cell>
        </row>
        <row r="1678">
          <cell r="A1678" t="str">
            <v>D37</v>
          </cell>
          <cell r="B1678" t="str">
            <v>TUMOR DE COMPORT. INCIERTO O DESC. DE LA CAV. BUCAL Y DE LOS ORG.DIG.</v>
          </cell>
          <cell r="C1678" t="str">
            <v>047</v>
          </cell>
        </row>
        <row r="1679">
          <cell r="A1679" t="str">
            <v>D370</v>
          </cell>
          <cell r="B1679" t="str">
            <v>TUMOR DE COMPORT. INCIERTO O DESC. DEL LABIO, DE LA CAV. BUCAL Y DE LA</v>
          </cell>
          <cell r="C1679" t="str">
            <v>047</v>
          </cell>
        </row>
        <row r="1680">
          <cell r="A1680" t="str">
            <v>D371</v>
          </cell>
          <cell r="B1680" t="str">
            <v>TUMOR DE COMPORT. INCIERTO O DESCONOCIDO DEL ESTOMAGO</v>
          </cell>
          <cell r="C1680" t="str">
            <v>047</v>
          </cell>
        </row>
        <row r="1681">
          <cell r="A1681" t="str">
            <v>D372</v>
          </cell>
          <cell r="B1681" t="str">
            <v>TUMOR DE COMPORT. INCIERTO O DESCONOCIDO DEL INTESTINO DELGADO</v>
          </cell>
          <cell r="C1681" t="str">
            <v>047</v>
          </cell>
        </row>
        <row r="1682">
          <cell r="A1682" t="str">
            <v>D373</v>
          </cell>
          <cell r="B1682" t="str">
            <v>TUMOR DE COMPORT. INCIERTO O DESCONOCIDO DEL APENDICE</v>
          </cell>
          <cell r="C1682" t="str">
            <v>047</v>
          </cell>
        </row>
        <row r="1683">
          <cell r="A1683" t="str">
            <v>D374</v>
          </cell>
          <cell r="B1683" t="str">
            <v>TRUMOR DE COMPORTAMIENTO INCIERTO O DESCONOCIDO DEL COLON</v>
          </cell>
          <cell r="C1683" t="str">
            <v>047</v>
          </cell>
        </row>
        <row r="1684">
          <cell r="A1684" t="str">
            <v>D375</v>
          </cell>
          <cell r="B1684" t="str">
            <v>TOMOR DE COMPOTAMIENTO INCIERTO O DESCONOCIDO DEL RECTO</v>
          </cell>
          <cell r="C1684" t="str">
            <v>047</v>
          </cell>
        </row>
        <row r="1685">
          <cell r="A1685" t="str">
            <v>D376</v>
          </cell>
          <cell r="B1685" t="str">
            <v>TUMOR DE COMP. INCIERTO O DESC. DEL HIGADO, DE LA VES. BILIAR Y DEL CO</v>
          </cell>
          <cell r="C1685" t="str">
            <v>047</v>
          </cell>
        </row>
        <row r="1686">
          <cell r="A1686" t="str">
            <v>D377</v>
          </cell>
          <cell r="B1686" t="str">
            <v>TUMOR DE COMPORT. INCIERTO O DESC. DE OTROS ORG. DIGEST.ESPECIFICADOS</v>
          </cell>
          <cell r="C1686" t="str">
            <v>047</v>
          </cell>
        </row>
        <row r="1687">
          <cell r="A1687" t="str">
            <v>D379</v>
          </cell>
          <cell r="B1687" t="str">
            <v>TUMOR DE COMPORT. INCIERTO O DESC. DE ORG. DIGESTIVOS, SITIO NO ESPSC.</v>
          </cell>
          <cell r="C1687" t="str">
            <v>047</v>
          </cell>
        </row>
        <row r="1688">
          <cell r="A1688" t="str">
            <v>D38</v>
          </cell>
          <cell r="B1688" t="str">
            <v>TUMOR DE COMPORT. INCIERTO O DESC. DEL OIDO MEDIO Y DE LOS ORG. RESP.</v>
          </cell>
          <cell r="C1688" t="str">
            <v>047</v>
          </cell>
        </row>
        <row r="1689">
          <cell r="A1689" t="str">
            <v>D380</v>
          </cell>
          <cell r="B1689" t="str">
            <v>TUMOR DE COMPORT. INCIERTO O DESCONOCIDO DE LARINGE</v>
          </cell>
          <cell r="C1689" t="str">
            <v>047</v>
          </cell>
        </row>
        <row r="1690">
          <cell r="A1690" t="str">
            <v>D381</v>
          </cell>
          <cell r="B1690" t="str">
            <v>TUMOR DE COMPORT. INCIERTO O DESC. DE LA TRAQUEA, DE LOS BRONQ. Y DEL</v>
          </cell>
          <cell r="C1690" t="str">
            <v>047</v>
          </cell>
        </row>
        <row r="1691">
          <cell r="A1691" t="str">
            <v>D382</v>
          </cell>
          <cell r="B1691" t="str">
            <v>TUMOR DE COMPORTAMIENTO INCIERTO O DESCONOCIDO DE LA PLEURA</v>
          </cell>
          <cell r="C1691" t="str">
            <v>047</v>
          </cell>
        </row>
        <row r="1692">
          <cell r="A1692" t="str">
            <v>D383</v>
          </cell>
          <cell r="B1692" t="str">
            <v>TUMOR DE COMPORTAMIENTO INCIERTO O DESCONOCIDO DEL MEDIASTINO</v>
          </cell>
          <cell r="C1692" t="str">
            <v>047</v>
          </cell>
        </row>
        <row r="1693">
          <cell r="A1693" t="str">
            <v>D384</v>
          </cell>
          <cell r="B1693" t="str">
            <v>TUMOR DE COMPORTAMIENTO INCIERTO O DESCONOCIDO DEL TIMO</v>
          </cell>
          <cell r="C1693" t="str">
            <v>047</v>
          </cell>
        </row>
        <row r="1694">
          <cell r="A1694" t="str">
            <v>D385</v>
          </cell>
          <cell r="B1694" t="str">
            <v>TUMOR DE COMPORT. INCIERTO O DESC. DE OTROS ORGANOS RESPIRATORIOS</v>
          </cell>
          <cell r="C1694" t="str">
            <v>047</v>
          </cell>
        </row>
        <row r="1695">
          <cell r="A1695" t="str">
            <v>D386</v>
          </cell>
          <cell r="B1695" t="str">
            <v>TUMOR DE COMPORT. INCIERTO O DESC. DE ORG. RESP. SITIO NO ESPECIFICADO</v>
          </cell>
          <cell r="C1695" t="str">
            <v>047</v>
          </cell>
        </row>
        <row r="1696">
          <cell r="A1696" t="str">
            <v>D39</v>
          </cell>
          <cell r="B1696" t="str">
            <v>TUMOR DE COMPORT. INCIETO O DESC. DE LOS ORGANOS GENITALES FEMENINOS</v>
          </cell>
          <cell r="C1696" t="str">
            <v>047</v>
          </cell>
        </row>
        <row r="1697">
          <cell r="A1697" t="str">
            <v>D390</v>
          </cell>
          <cell r="B1697" t="str">
            <v>TUMOR DE COMPORTAMIENTO INCIERTO O DESCONOCIDO DEL UTERO</v>
          </cell>
          <cell r="C1697" t="str">
            <v>047</v>
          </cell>
        </row>
        <row r="1698">
          <cell r="A1698" t="str">
            <v>D391</v>
          </cell>
          <cell r="B1698" t="str">
            <v>TUMOR DE COMPORTAMIENTO INCIERTO O DESCONOCIDO DEL OVARIO</v>
          </cell>
          <cell r="C1698" t="str">
            <v>047</v>
          </cell>
        </row>
        <row r="1699">
          <cell r="A1699" t="str">
            <v>D392</v>
          </cell>
          <cell r="B1699" t="str">
            <v>TUMOR DE COMPORTAMIENTO INCIERTO O DESCONOCIDO DE LA PLACENTA</v>
          </cell>
          <cell r="C1699" t="str">
            <v>047</v>
          </cell>
        </row>
        <row r="1700">
          <cell r="A1700" t="str">
            <v>D397</v>
          </cell>
          <cell r="B1700" t="str">
            <v>TUMOR DE COMPORT. INCIERTO O DESC. DE OTROS ORG. GENIT. FEMENINOS</v>
          </cell>
          <cell r="C1700" t="str">
            <v>047</v>
          </cell>
        </row>
        <row r="1701">
          <cell r="A1701" t="str">
            <v>D399</v>
          </cell>
          <cell r="B1701" t="str">
            <v>TUMOR DE COMPORT. INCIERTO O DESC. DE ORG. GENIT. FEMEN. NO ESPECIF.</v>
          </cell>
          <cell r="C1701" t="str">
            <v>047</v>
          </cell>
        </row>
        <row r="1702">
          <cell r="A1702" t="str">
            <v>D40</v>
          </cell>
          <cell r="B1702" t="str">
            <v>TUMOR DE COMPORT. INCIERTO O DESC. DE LOS ORG.GENITALES MASCULINOS</v>
          </cell>
          <cell r="C1702" t="str">
            <v>047</v>
          </cell>
        </row>
        <row r="1703">
          <cell r="A1703" t="str">
            <v>D400</v>
          </cell>
          <cell r="B1703" t="str">
            <v>TUMOR DE COMPORTAMIENTO INCIERTO O DESCONOCIDO DE LA PROSTATA</v>
          </cell>
          <cell r="C1703" t="str">
            <v>047</v>
          </cell>
        </row>
        <row r="1704">
          <cell r="A1704" t="str">
            <v>D401</v>
          </cell>
          <cell r="B1704" t="str">
            <v>TUMOR DE COMPORTAMIENTO INCIERTO O DESCONOCIDO DEL TESTICULO</v>
          </cell>
          <cell r="C1704" t="str">
            <v>047</v>
          </cell>
        </row>
        <row r="1705">
          <cell r="A1705" t="str">
            <v>D407</v>
          </cell>
          <cell r="B1705" t="str">
            <v>TUMOR DE COMPORT. INCIERTO O DESC. DE OTROS ORG.GENIT. MASCULINOS</v>
          </cell>
          <cell r="C1705" t="str">
            <v>047</v>
          </cell>
        </row>
        <row r="1706">
          <cell r="A1706" t="str">
            <v>D409</v>
          </cell>
          <cell r="B1706" t="str">
            <v>TUMOR DE COMPORT. INCIERTO O DESC. DE ORG. GEN. MASC. NO ESPECIFICADO</v>
          </cell>
          <cell r="C1706" t="str">
            <v>047</v>
          </cell>
        </row>
        <row r="1707">
          <cell r="A1707" t="str">
            <v>D41</v>
          </cell>
          <cell r="B1707" t="str">
            <v>TUMOR DE COMPORT. INCIERTO O DESC. DE LOS ORGANOS URINARIOS</v>
          </cell>
          <cell r="C1707" t="str">
            <v>047</v>
          </cell>
        </row>
        <row r="1708">
          <cell r="A1708" t="str">
            <v>D410</v>
          </cell>
          <cell r="B1708" t="str">
            <v>TUMOR DE COMPORT.INCIERTO O DESCONOCIDO DE LOS ORGANOS URINARIOS</v>
          </cell>
          <cell r="C1708" t="str">
            <v>047</v>
          </cell>
        </row>
        <row r="1709">
          <cell r="A1709" t="str">
            <v>D411</v>
          </cell>
          <cell r="B1709" t="str">
            <v>TUMOR DE COMPORT. INCIERTO O DESCONOCIDO DE LA PEVIS RENAL</v>
          </cell>
          <cell r="C1709" t="str">
            <v>047</v>
          </cell>
        </row>
        <row r="1710">
          <cell r="A1710" t="str">
            <v>D412</v>
          </cell>
          <cell r="B1710" t="str">
            <v>TUMOR DE COMPORTAMIENTO INCIERTO O DESCONOCIDO DEL URETER</v>
          </cell>
          <cell r="C1710" t="str">
            <v>047</v>
          </cell>
        </row>
        <row r="1711">
          <cell r="A1711" t="str">
            <v>D413</v>
          </cell>
          <cell r="B1711" t="str">
            <v>TUMOR DE COMPORTAMIENTO INCIERTO O DESCONOCIDO DE LA URETRA</v>
          </cell>
          <cell r="C1711" t="str">
            <v>047</v>
          </cell>
        </row>
        <row r="1712">
          <cell r="A1712" t="str">
            <v>D414</v>
          </cell>
          <cell r="B1712" t="str">
            <v>TUMOR DE COMPORTAMIENTO INCIERTO O DESCONOCIDO DE LA VEJIGA</v>
          </cell>
          <cell r="C1712" t="str">
            <v>047</v>
          </cell>
        </row>
        <row r="1713">
          <cell r="A1713" t="str">
            <v>D417</v>
          </cell>
          <cell r="B1713" t="str">
            <v>TUMOR DE COMPORT. INCIERTO O DESC. DE OTROS ORGANOS URINARIOS</v>
          </cell>
          <cell r="C1713" t="str">
            <v>047</v>
          </cell>
        </row>
        <row r="1714">
          <cell r="A1714" t="str">
            <v>D419</v>
          </cell>
          <cell r="B1714" t="str">
            <v>TUMOR DE COMPOT. INCIERTO O DESC. DE ORG. URINARIOS NO ESPECICIFICADO</v>
          </cell>
          <cell r="C1714" t="str">
            <v>047</v>
          </cell>
        </row>
        <row r="1715">
          <cell r="A1715" t="str">
            <v>D42</v>
          </cell>
          <cell r="B1715" t="str">
            <v>TUMOR DE COMPORTAMIENTO INCIERTO O DESCONOCIDO DE LAS MENINGES</v>
          </cell>
          <cell r="C1715" t="str">
            <v>047</v>
          </cell>
        </row>
        <row r="1716">
          <cell r="A1716" t="str">
            <v>D420</v>
          </cell>
          <cell r="B1716" t="str">
            <v>TUMOR DE COMPOT. INCIERTO O DESC. DE LAS MANINGES CEREBRALES</v>
          </cell>
          <cell r="C1716" t="str">
            <v>047</v>
          </cell>
        </row>
        <row r="1717">
          <cell r="A1717" t="str">
            <v>D421</v>
          </cell>
          <cell r="B1717" t="str">
            <v>TUMOR DE COMPOT. INCIERTO O DESC. DE LAS MENINGES RAQUIDEAS</v>
          </cell>
          <cell r="C1717" t="str">
            <v>047</v>
          </cell>
        </row>
        <row r="1718">
          <cell r="A1718" t="str">
            <v>D429</v>
          </cell>
          <cell r="B1718" t="str">
            <v>TUMOR DE COMPORT. INCIERTO O DESC. DE LAS MENINGES, PARTE NO ESPCIF.</v>
          </cell>
          <cell r="C1718" t="str">
            <v>047</v>
          </cell>
        </row>
        <row r="1719">
          <cell r="A1719" t="str">
            <v>D43</v>
          </cell>
          <cell r="B1719" t="str">
            <v>TUMOR DE COMPORT. INCIERTO O DESC. DEL ENCEFALO Y SIST. NERV. CENTRAL</v>
          </cell>
          <cell r="C1719" t="str">
            <v>047</v>
          </cell>
        </row>
        <row r="1720">
          <cell r="A1720" t="str">
            <v>D430</v>
          </cell>
          <cell r="B1720" t="str">
            <v>TUMOR DE COMPORT. INCIERTO O DESC. DEL ENCEFALO, SUPRATENTORIAL</v>
          </cell>
          <cell r="C1720" t="str">
            <v>047</v>
          </cell>
        </row>
        <row r="1721">
          <cell r="A1721" t="str">
            <v>D431</v>
          </cell>
          <cell r="B1721" t="str">
            <v>TUMOR DE COMPORT. INCIERTO O DESC. DEL ENCEFALO, INFRATENTORIAL</v>
          </cell>
          <cell r="C1721" t="str">
            <v>047</v>
          </cell>
        </row>
        <row r="1722">
          <cell r="A1722" t="str">
            <v>D432</v>
          </cell>
          <cell r="B1722" t="str">
            <v>TUMOR DE COMPORT. INCIERTO O DESC. DEL ENCEFALO, PARTE NO ESPECIFACADA</v>
          </cell>
          <cell r="C1722" t="str">
            <v>047</v>
          </cell>
        </row>
        <row r="1723">
          <cell r="A1723" t="str">
            <v>D433</v>
          </cell>
          <cell r="B1723" t="str">
            <v>TUMOR DE COMPORT. INCIERTO O DESC. DE LOS NERVIOS CRANEALES</v>
          </cell>
          <cell r="C1723" t="str">
            <v>047</v>
          </cell>
        </row>
        <row r="1724">
          <cell r="A1724" t="str">
            <v>D434</v>
          </cell>
          <cell r="B1724" t="str">
            <v>TUMOR DE COMPORT. INCIERTO O DESC. DE LA MEDULA ESPINAL</v>
          </cell>
          <cell r="C1724" t="str">
            <v>047</v>
          </cell>
        </row>
        <row r="1725">
          <cell r="A1725" t="str">
            <v>D437</v>
          </cell>
          <cell r="B1725" t="str">
            <v>TUMOR DE COMPORT. INCIERTO O DESC. DE OTRAS PARTES ESP. DEL SIST.NERV</v>
          </cell>
          <cell r="C1725" t="str">
            <v>047</v>
          </cell>
        </row>
        <row r="1726">
          <cell r="A1726" t="str">
            <v>D439</v>
          </cell>
          <cell r="B1726" t="str">
            <v>TUMOR DE COMPORT. INCIERTO O DESC. DEL SIST. NERV. CENTRAL SITIO NO ES</v>
          </cell>
          <cell r="C1726" t="str">
            <v>047</v>
          </cell>
        </row>
        <row r="1727">
          <cell r="A1727" t="str">
            <v>D44</v>
          </cell>
          <cell r="B1727" t="str">
            <v>TUMOR DE COMPORT. INCIERTO O DESC. DE LAS GLANDULAS ENDOCRINAS</v>
          </cell>
          <cell r="C1727" t="str">
            <v>047</v>
          </cell>
        </row>
        <row r="1728">
          <cell r="A1728" t="str">
            <v>D440</v>
          </cell>
          <cell r="B1728" t="str">
            <v>TUMOR DE COMPOT. INCIERTO O DESC. DE LA GLADULA TIROIDES</v>
          </cell>
          <cell r="C1728" t="str">
            <v>047</v>
          </cell>
        </row>
        <row r="1729">
          <cell r="A1729" t="str">
            <v>D441</v>
          </cell>
          <cell r="B1729" t="str">
            <v>TUMOR DE COMPORT.INCIERTO O DESC. DE LA GLANDULA SUPRARRENAL</v>
          </cell>
          <cell r="C1729" t="str">
            <v>047</v>
          </cell>
        </row>
        <row r="1730">
          <cell r="A1730" t="str">
            <v>D442</v>
          </cell>
          <cell r="B1730" t="str">
            <v>TUMOR DE COMPORT. INCIERTO O DESC. DE LA GLANDULA PARATIROIDES</v>
          </cell>
          <cell r="C1730" t="str">
            <v>047</v>
          </cell>
        </row>
        <row r="1731">
          <cell r="A1731" t="str">
            <v>D443</v>
          </cell>
          <cell r="B1731" t="str">
            <v>TUMOR CE COMPORT. INCIERTO O DESC. DE LA GLANDULA HIPOFISIS</v>
          </cell>
          <cell r="C1731" t="str">
            <v>047</v>
          </cell>
        </row>
        <row r="1732">
          <cell r="A1732" t="str">
            <v>D444</v>
          </cell>
          <cell r="B1732" t="str">
            <v>TUMOR DE COMPORT. INCIERTO O DESC. DEL CONDUCTO CRANEOFARINGEO</v>
          </cell>
          <cell r="C1732" t="str">
            <v>047</v>
          </cell>
        </row>
        <row r="1733">
          <cell r="A1733" t="str">
            <v>D445</v>
          </cell>
          <cell r="B1733" t="str">
            <v>TUMOR DE COMPORT. INCIERTO O DESC. DE LA GLANDULA PINEAL</v>
          </cell>
          <cell r="C1733" t="str">
            <v>047</v>
          </cell>
        </row>
        <row r="1734">
          <cell r="A1734" t="str">
            <v>D446</v>
          </cell>
          <cell r="B1734" t="str">
            <v>TUMOR DE COMPORT. INCIERTO O DESC. DEL CUERPO CAROTIDEO</v>
          </cell>
          <cell r="C1734" t="str">
            <v>047</v>
          </cell>
        </row>
        <row r="1735">
          <cell r="A1735" t="str">
            <v>D447</v>
          </cell>
          <cell r="B1735" t="str">
            <v>TUMOR DE COMPORT. INCIERTO O DESC. DEL CUERPO AORTICO Y OTROS C. CROM</v>
          </cell>
          <cell r="C1735" t="str">
            <v>047</v>
          </cell>
        </row>
        <row r="1736">
          <cell r="A1736" t="str">
            <v>D448</v>
          </cell>
          <cell r="B1736" t="str">
            <v>TUMOR DE COMPORT. INCIERTO O DESC. CON AFECTACION PLURIGLANDULAR</v>
          </cell>
          <cell r="C1736" t="str">
            <v>047</v>
          </cell>
        </row>
        <row r="1737">
          <cell r="A1737" t="str">
            <v>D449</v>
          </cell>
          <cell r="B1737" t="str">
            <v>TUMOR DE COMPORT. INCIERTO O DESC. DE GLANDULA ENDOCRINA NO ESPEC</v>
          </cell>
          <cell r="C1737" t="str">
            <v>047</v>
          </cell>
        </row>
        <row r="1738">
          <cell r="A1738" t="str">
            <v>D45</v>
          </cell>
          <cell r="B1738" t="str">
            <v>POLICITEMIA VERA</v>
          </cell>
          <cell r="C1738" t="str">
            <v>047</v>
          </cell>
        </row>
        <row r="1739">
          <cell r="A1739" t="str">
            <v>D46</v>
          </cell>
          <cell r="B1739" t="str">
            <v>SINDROMES MIELODISPLASICOS</v>
          </cell>
          <cell r="C1739" t="str">
            <v>047</v>
          </cell>
        </row>
        <row r="1740">
          <cell r="A1740" t="str">
            <v>D460</v>
          </cell>
          <cell r="B1740" t="str">
            <v>ANEMIA REFRACTARIA SIN SIDEROBLASTOS, ASI DESCRITA</v>
          </cell>
          <cell r="C1740" t="str">
            <v>047</v>
          </cell>
        </row>
        <row r="1741">
          <cell r="A1741" t="str">
            <v>D461</v>
          </cell>
          <cell r="B1741" t="str">
            <v>ANEMIA REFRACTARIA CON SIDEROBLASTOS</v>
          </cell>
          <cell r="C1741" t="str">
            <v>047</v>
          </cell>
        </row>
        <row r="1742">
          <cell r="A1742" t="str">
            <v>D462</v>
          </cell>
          <cell r="B1742" t="str">
            <v>ANEMIA REFRACTARIA CON EXCESO DE BLASTOS</v>
          </cell>
          <cell r="C1742" t="str">
            <v>047</v>
          </cell>
        </row>
        <row r="1743">
          <cell r="A1743" t="str">
            <v>D463</v>
          </cell>
          <cell r="B1743" t="str">
            <v>ANEMIA REFRACTARIA CON EXCESO DE BLASTOS CON TRANSFORMACION</v>
          </cell>
          <cell r="C1743" t="str">
            <v>047</v>
          </cell>
        </row>
        <row r="1744">
          <cell r="A1744" t="str">
            <v>D464</v>
          </cell>
          <cell r="B1744" t="str">
            <v>ANEMIA REFRACTARIA, SIN OTRA ESPECIFICACION</v>
          </cell>
          <cell r="C1744" t="str">
            <v>047</v>
          </cell>
        </row>
        <row r="1745">
          <cell r="A1745" t="str">
            <v>D467</v>
          </cell>
          <cell r="B1745" t="str">
            <v>OTROS SINDROMES MIELODISPLASTICOS</v>
          </cell>
          <cell r="C1745" t="str">
            <v>047</v>
          </cell>
        </row>
        <row r="1746">
          <cell r="A1746" t="str">
            <v>D469</v>
          </cell>
          <cell r="B1746" t="str">
            <v>SINDROME MIELODISPLASICO, SIN OTRA ESPECIFICACION</v>
          </cell>
          <cell r="C1746" t="str">
            <v>047</v>
          </cell>
        </row>
        <row r="1747">
          <cell r="A1747" t="str">
            <v>D47</v>
          </cell>
          <cell r="B1747" t="str">
            <v>OTROS TUMORES DE COMPORT. INCIERTO O DESC. DEL TEJIDO LINFATICO</v>
          </cell>
          <cell r="C1747" t="str">
            <v>047</v>
          </cell>
        </row>
        <row r="1748">
          <cell r="A1748" t="str">
            <v>D470</v>
          </cell>
          <cell r="B1748" t="str">
            <v>TUMOR DE COMPORT.INCIERTO O DESC. DE LOS MASTOCITOS E HISTIOCITOS</v>
          </cell>
          <cell r="C1748" t="str">
            <v>047</v>
          </cell>
        </row>
        <row r="1749">
          <cell r="A1749" t="str">
            <v>D471</v>
          </cell>
          <cell r="B1749" t="str">
            <v>ENFERMEDAD MIELOPROLIFERATIVA CRONICA</v>
          </cell>
          <cell r="C1749" t="str">
            <v>047</v>
          </cell>
        </row>
        <row r="1750">
          <cell r="A1750" t="str">
            <v>D472</v>
          </cell>
          <cell r="B1750" t="str">
            <v>GAMMOPATIA MONOCIONAL</v>
          </cell>
          <cell r="C1750" t="str">
            <v>047</v>
          </cell>
        </row>
        <row r="1751">
          <cell r="A1751" t="str">
            <v>D473</v>
          </cell>
          <cell r="B1751" t="str">
            <v>TROMBOCITOPENIA (HEMORRAGICA) ESENCIAL</v>
          </cell>
          <cell r="C1751" t="str">
            <v>047</v>
          </cell>
        </row>
        <row r="1752">
          <cell r="A1752" t="str">
            <v>D477</v>
          </cell>
          <cell r="B1752" t="str">
            <v>OTROS TUMORES ESPEC. DE COMPORT. INCIERTO O DESC. DEL TEJIDO LINFATIC</v>
          </cell>
          <cell r="C1752" t="str">
            <v>047</v>
          </cell>
        </row>
        <row r="1753">
          <cell r="A1753" t="str">
            <v>D479</v>
          </cell>
          <cell r="B1753" t="str">
            <v>TUMORES DE COMPORT. INCIERTO O DESC. DEL TEJIDO LINFATICO, DE LOS ORG.</v>
          </cell>
          <cell r="C1753" t="str">
            <v>047</v>
          </cell>
        </row>
        <row r="1754">
          <cell r="A1754" t="str">
            <v>D48</v>
          </cell>
          <cell r="B1754" t="str">
            <v>TUMOR DE COMPORT. INCIERTO O DESC. DE OTROS SITIOS Y DE LOS NO ESPC.</v>
          </cell>
          <cell r="C1754" t="str">
            <v>047</v>
          </cell>
        </row>
        <row r="1755">
          <cell r="A1755" t="str">
            <v>D480</v>
          </cell>
          <cell r="B1755" t="str">
            <v>TUMOR DE COMPORT. INCIERTO O DESC. DEL HUESO Y CARTILAGO ARTICULAR</v>
          </cell>
          <cell r="C1755" t="str">
            <v>047</v>
          </cell>
        </row>
        <row r="1756">
          <cell r="A1756" t="str">
            <v>D481</v>
          </cell>
          <cell r="B1756" t="str">
            <v>TUMOR DE COMPORT. INCIERTO O DESC. DEL TEJIDO CONJ. Y OTRO TEJ. BLANDO</v>
          </cell>
          <cell r="C1756" t="str">
            <v>047</v>
          </cell>
        </row>
        <row r="1757">
          <cell r="A1757" t="str">
            <v>D482</v>
          </cell>
          <cell r="B1757" t="str">
            <v>TUMOR DE COMPORT. INCIERTO O DESC. DE LOS NERV. PERIF. Y DEL SIST. NER</v>
          </cell>
          <cell r="C1757" t="str">
            <v>047</v>
          </cell>
        </row>
        <row r="1758">
          <cell r="A1758" t="str">
            <v>D483</v>
          </cell>
          <cell r="B1758" t="str">
            <v>TUMOR DE COMPORTAMIENTO INCIERTO O DESCONOCIDO DEL RETROPERITONEO</v>
          </cell>
          <cell r="C1758" t="str">
            <v>047</v>
          </cell>
        </row>
        <row r="1759">
          <cell r="A1759" t="str">
            <v>D484</v>
          </cell>
          <cell r="B1759" t="str">
            <v>TUMOR DE COMPORTAMIENTO INCIERTO O DESCONOCIDO DEL PERITONEO</v>
          </cell>
          <cell r="C1759" t="str">
            <v>047</v>
          </cell>
        </row>
        <row r="1760">
          <cell r="A1760" t="str">
            <v>D485</v>
          </cell>
          <cell r="B1760" t="str">
            <v>TUMOR DE COMPORTAMIENTO INCIERTO O DESCONOCIDO DE LA PIEL</v>
          </cell>
          <cell r="C1760" t="str">
            <v>047</v>
          </cell>
        </row>
        <row r="1761">
          <cell r="A1761" t="str">
            <v>D486</v>
          </cell>
          <cell r="B1761" t="str">
            <v>TUMOR DE COMPORTAMIENTO INCIERTO O DESCONOCIDO DE LA MAMA</v>
          </cell>
          <cell r="C1761" t="str">
            <v>047</v>
          </cell>
        </row>
        <row r="1762">
          <cell r="A1762" t="str">
            <v>D487</v>
          </cell>
          <cell r="B1762" t="str">
            <v>TUMOR DE COMPORT. INCIERTO O DESC. DE OTROS SITIOS ESPECIFICADOS</v>
          </cell>
          <cell r="C1762" t="str">
            <v>047</v>
          </cell>
        </row>
        <row r="1763">
          <cell r="A1763" t="str">
            <v>D489</v>
          </cell>
          <cell r="B1763" t="str">
            <v>TUMOR DE COMPORTAMIENTO INCIERTO O DESC. DE SITIO NO ESPECIFICADO</v>
          </cell>
          <cell r="C1763" t="str">
            <v>047</v>
          </cell>
        </row>
        <row r="1764">
          <cell r="A1764" t="str">
            <v>D50</v>
          </cell>
          <cell r="B1764" t="str">
            <v>ANEMIAS POR DEFICIENCIA DE HIERRO</v>
          </cell>
          <cell r="C1764" t="str">
            <v>049</v>
          </cell>
        </row>
        <row r="1765">
          <cell r="A1765" t="str">
            <v>D500</v>
          </cell>
          <cell r="B1765" t="str">
            <v>ANEMIA POR DEFICIENCIA DE HIERRO SECUNDARIA A PERDIDA DE SANGRE (CRO)</v>
          </cell>
          <cell r="C1765" t="str">
            <v>049</v>
          </cell>
        </row>
        <row r="1766">
          <cell r="A1766" t="str">
            <v>D501</v>
          </cell>
          <cell r="B1766" t="str">
            <v>DISFAGIA SIDEROPENICA</v>
          </cell>
          <cell r="C1766" t="str">
            <v>049</v>
          </cell>
        </row>
        <row r="1767">
          <cell r="A1767" t="str">
            <v>D508</v>
          </cell>
          <cell r="B1767" t="str">
            <v>OTRAS ANEMIAS POR DEFICIENCIA DE HIERRO</v>
          </cell>
          <cell r="C1767" t="str">
            <v>049</v>
          </cell>
        </row>
        <row r="1768">
          <cell r="A1768" t="str">
            <v>D509</v>
          </cell>
          <cell r="B1768" t="str">
            <v>ANEMIA POR DEFICIENCIA DE HIERRO SIN OTRA ESPECIFICACION</v>
          </cell>
          <cell r="C1768" t="str">
            <v>049</v>
          </cell>
        </row>
        <row r="1769">
          <cell r="A1769" t="str">
            <v>D51</v>
          </cell>
          <cell r="B1769" t="str">
            <v>ANEMIA POR DEFICIENCIA DE VITAMINA B12</v>
          </cell>
          <cell r="C1769" t="str">
            <v>049</v>
          </cell>
        </row>
        <row r="1770">
          <cell r="A1770" t="str">
            <v>D510</v>
          </cell>
          <cell r="B1770" t="str">
            <v>ANEMIA POR DEF. DE VITAMINA B12 DEBIDA A DEF. DEL FACTOR INTRINSECO</v>
          </cell>
          <cell r="C1770" t="str">
            <v>049</v>
          </cell>
        </row>
        <row r="1771">
          <cell r="A1771" t="str">
            <v>D511</v>
          </cell>
          <cell r="B1771" t="str">
            <v>ANEMIA POR DEF. DE VIT. B12 DEBIDA A MALA ABSORCION SELECTIVA DE VITAM</v>
          </cell>
          <cell r="C1771" t="str">
            <v>049</v>
          </cell>
        </row>
        <row r="1772">
          <cell r="A1772" t="str">
            <v>D512</v>
          </cell>
          <cell r="B1772" t="str">
            <v>DEFICIENCIA DE TRASCOBALAMINA</v>
          </cell>
          <cell r="C1772" t="str">
            <v>049</v>
          </cell>
        </row>
        <row r="1773">
          <cell r="A1773" t="str">
            <v>D513</v>
          </cell>
          <cell r="B1773" t="str">
            <v>OTRAS ANEMIAS POR DEFICIENCIA DIETETICA DE VITAMINA B12</v>
          </cell>
          <cell r="C1773" t="str">
            <v>049</v>
          </cell>
        </row>
        <row r="1774">
          <cell r="A1774" t="str">
            <v>D518</v>
          </cell>
          <cell r="B1774" t="str">
            <v>OTRAS ANEMIAS POR DEFICIENCIA DE VITAMINA B12</v>
          </cell>
          <cell r="C1774" t="str">
            <v>049</v>
          </cell>
        </row>
        <row r="1775">
          <cell r="A1775" t="str">
            <v>D519</v>
          </cell>
          <cell r="B1775" t="str">
            <v>ANEMIA POR DEFICIENCIA DE VITAMINA B12, SIN OTRA ESPECIFICACION</v>
          </cell>
          <cell r="C1775" t="str">
            <v>049</v>
          </cell>
        </row>
        <row r="1776">
          <cell r="A1776" t="str">
            <v>D52</v>
          </cell>
          <cell r="B1776" t="str">
            <v>ANEMIA POR DEFICIENCIA DE FOLATOS</v>
          </cell>
          <cell r="C1776" t="str">
            <v>049</v>
          </cell>
        </row>
        <row r="1777">
          <cell r="A1777" t="str">
            <v>D520</v>
          </cell>
          <cell r="B1777" t="str">
            <v>ANEMIA POR DEFICIENCIA DIETETICA DE FOLATOS</v>
          </cell>
          <cell r="C1777" t="str">
            <v>049</v>
          </cell>
        </row>
        <row r="1778">
          <cell r="A1778" t="str">
            <v>D521</v>
          </cell>
          <cell r="B1778" t="str">
            <v>ANEMIA POR DEFICIENCIA DE FOLATOS INDUCIDA POR DROGAS</v>
          </cell>
          <cell r="C1778" t="str">
            <v>049</v>
          </cell>
        </row>
        <row r="1779">
          <cell r="A1779" t="str">
            <v>D528</v>
          </cell>
          <cell r="B1779" t="str">
            <v>OTRAS ANEMIAS POR DEFICIENCIA DE FOLATOS</v>
          </cell>
          <cell r="C1779" t="str">
            <v>049</v>
          </cell>
        </row>
        <row r="1780">
          <cell r="A1780" t="str">
            <v>D529</v>
          </cell>
          <cell r="B1780" t="str">
            <v>ANEMIA POR DEFICIENCIA DE FOLATOS, SIN OTRA ESPECIFICACION</v>
          </cell>
          <cell r="C1780" t="str">
            <v>049</v>
          </cell>
        </row>
        <row r="1781">
          <cell r="A1781" t="str">
            <v>D53</v>
          </cell>
          <cell r="B1781" t="str">
            <v>OTRS ANEMIAS NUTRICIONALES</v>
          </cell>
          <cell r="C1781" t="str">
            <v>049</v>
          </cell>
        </row>
        <row r="1782">
          <cell r="A1782" t="str">
            <v>D530</v>
          </cell>
          <cell r="B1782" t="str">
            <v>ANEMIA POR DEFICIENCIA DE PROTEINAS</v>
          </cell>
          <cell r="C1782" t="str">
            <v>049</v>
          </cell>
        </row>
        <row r="1783">
          <cell r="A1783" t="str">
            <v>D531</v>
          </cell>
          <cell r="B1783" t="str">
            <v>OTRAS ENEMIAS MAGALOBLASTICAS, NO ESPECIFICADAS EN OTRA PARTE</v>
          </cell>
          <cell r="C1783" t="str">
            <v>049</v>
          </cell>
        </row>
        <row r="1784">
          <cell r="A1784" t="str">
            <v>D532</v>
          </cell>
          <cell r="B1784" t="str">
            <v>ANEMIA ESCORBUTICA</v>
          </cell>
          <cell r="C1784" t="str">
            <v>049</v>
          </cell>
        </row>
        <row r="1785">
          <cell r="A1785" t="str">
            <v>D538</v>
          </cell>
          <cell r="B1785" t="str">
            <v>OTRAS ANEMIAS NUTRICIONALES ESPECIFICADAS</v>
          </cell>
          <cell r="C1785" t="str">
            <v>049</v>
          </cell>
        </row>
        <row r="1786">
          <cell r="A1786" t="str">
            <v>D539</v>
          </cell>
          <cell r="B1786" t="str">
            <v>ANEMIA NUTRICIONALES, NO ESPECIFICADAS</v>
          </cell>
          <cell r="C1786" t="str">
            <v>049</v>
          </cell>
        </row>
        <row r="1787">
          <cell r="A1787" t="str">
            <v>D55</v>
          </cell>
          <cell r="B1787" t="str">
            <v>ANEMIA DEBIDA A TRASTORNOS ENZIMATICOS</v>
          </cell>
          <cell r="C1787" t="str">
            <v>049</v>
          </cell>
        </row>
        <row r="1788">
          <cell r="A1788" t="str">
            <v>D550</v>
          </cell>
          <cell r="B1788" t="str">
            <v>ANEMIA DEBIDA A DEFICIENCIA DE GLUCOSA-6-FOSFATO DESHIDROGENASA (G6FD)</v>
          </cell>
          <cell r="C1788" t="str">
            <v>049</v>
          </cell>
        </row>
        <row r="1789">
          <cell r="A1789" t="str">
            <v>D551</v>
          </cell>
          <cell r="B1789" t="str">
            <v>ANEMIA DEBIDA A OTROS TRASTORNOS DEL METABOLISMO DEL GLUTATION</v>
          </cell>
          <cell r="C1789" t="str">
            <v>049</v>
          </cell>
        </row>
        <row r="1790">
          <cell r="A1790" t="str">
            <v>D552</v>
          </cell>
          <cell r="B1790" t="str">
            <v>ANEMIA DEBIDA A TRASTORNOS DE LA ENZIMAS GLUCOLITICAS</v>
          </cell>
          <cell r="C1790" t="str">
            <v>049</v>
          </cell>
        </row>
        <row r="1791">
          <cell r="A1791" t="str">
            <v>D553</v>
          </cell>
          <cell r="B1791" t="str">
            <v>ANEMIA DEBIDA A TRASTORNOS DEL METABOLISMO DE LOS NUCLEOTIDOS</v>
          </cell>
          <cell r="C1791" t="str">
            <v>049</v>
          </cell>
        </row>
        <row r="1792">
          <cell r="A1792" t="str">
            <v>D558</v>
          </cell>
          <cell r="B1792" t="str">
            <v>OTRAS ANEMIAS DEBIDAS A TRASTORNOS ENZIMATICOS</v>
          </cell>
          <cell r="C1792" t="str">
            <v>049</v>
          </cell>
        </row>
        <row r="1793">
          <cell r="A1793" t="str">
            <v>D559</v>
          </cell>
          <cell r="B1793" t="str">
            <v>ANEMIA DEBIDA A TRASTORNOS ENZIMATICOS, SIN OTRA ESPECIFICACION</v>
          </cell>
          <cell r="C1793" t="str">
            <v>049</v>
          </cell>
        </row>
        <row r="1794">
          <cell r="A1794" t="str">
            <v>D56</v>
          </cell>
          <cell r="B1794" t="str">
            <v>TALASEMIA</v>
          </cell>
          <cell r="C1794" t="str">
            <v>049</v>
          </cell>
        </row>
        <row r="1795">
          <cell r="A1795" t="str">
            <v>D560</v>
          </cell>
          <cell r="B1795" t="str">
            <v>ALFA TALASEMIA</v>
          </cell>
          <cell r="C1795" t="str">
            <v>049</v>
          </cell>
        </row>
        <row r="1796">
          <cell r="A1796" t="str">
            <v>D561</v>
          </cell>
          <cell r="B1796" t="str">
            <v>BETA TALASEMIA</v>
          </cell>
          <cell r="C1796" t="str">
            <v>049</v>
          </cell>
        </row>
        <row r="1797">
          <cell r="A1797" t="str">
            <v>D562</v>
          </cell>
          <cell r="B1797" t="str">
            <v>DELTA-BETA TALASEMIA</v>
          </cell>
          <cell r="C1797" t="str">
            <v>049</v>
          </cell>
        </row>
        <row r="1798">
          <cell r="A1798" t="str">
            <v>D563</v>
          </cell>
          <cell r="B1798" t="str">
            <v>RASGO TALASEMICO</v>
          </cell>
          <cell r="C1798" t="str">
            <v>049</v>
          </cell>
        </row>
        <row r="1799">
          <cell r="A1799" t="str">
            <v>D564</v>
          </cell>
          <cell r="B1799" t="str">
            <v>PERSISTENCIA HEREDITARIA DE LA HEMOGLOBINA FETAL (PHHF)</v>
          </cell>
          <cell r="C1799" t="str">
            <v>049</v>
          </cell>
        </row>
        <row r="1800">
          <cell r="A1800" t="str">
            <v>D568</v>
          </cell>
          <cell r="B1800" t="str">
            <v>OTRAS TALASEMIAS</v>
          </cell>
          <cell r="C1800" t="str">
            <v>049</v>
          </cell>
        </row>
        <row r="1801">
          <cell r="A1801" t="str">
            <v>D569</v>
          </cell>
          <cell r="B1801" t="str">
            <v>TALASEMIA, NO ESPECIFICADA</v>
          </cell>
          <cell r="C1801" t="str">
            <v>049</v>
          </cell>
        </row>
        <row r="1802">
          <cell r="A1802" t="str">
            <v>D57</v>
          </cell>
          <cell r="B1802" t="str">
            <v>TRASTORNOS FALCIFORMES</v>
          </cell>
          <cell r="C1802" t="str">
            <v>049</v>
          </cell>
        </row>
        <row r="1803">
          <cell r="A1803" t="str">
            <v>D570</v>
          </cell>
          <cell r="B1803" t="str">
            <v>ANEMIA FALCIFORME CO CRISIS</v>
          </cell>
          <cell r="C1803" t="str">
            <v>049</v>
          </cell>
        </row>
        <row r="1804">
          <cell r="A1804" t="str">
            <v>D571</v>
          </cell>
          <cell r="B1804" t="str">
            <v>ANEMIA FALCIFORME SIN CRISIS</v>
          </cell>
          <cell r="C1804" t="str">
            <v>049</v>
          </cell>
        </row>
        <row r="1805">
          <cell r="A1805" t="str">
            <v>D572</v>
          </cell>
          <cell r="B1805" t="str">
            <v>TRASTORNOS FALCIFORMES HETEROCIGOTOS DOBLES</v>
          </cell>
          <cell r="C1805" t="str">
            <v>049</v>
          </cell>
        </row>
        <row r="1806">
          <cell r="A1806" t="str">
            <v>D573</v>
          </cell>
          <cell r="B1806" t="str">
            <v>RASGO DREPANOCITICO</v>
          </cell>
          <cell r="C1806" t="str">
            <v>049</v>
          </cell>
        </row>
        <row r="1807">
          <cell r="A1807" t="str">
            <v>D578</v>
          </cell>
          <cell r="B1807" t="str">
            <v>OTROS TRASTORNOS FALCIFORMES</v>
          </cell>
          <cell r="C1807" t="str">
            <v>049</v>
          </cell>
        </row>
        <row r="1808">
          <cell r="A1808" t="str">
            <v>D58</v>
          </cell>
          <cell r="B1808" t="str">
            <v>OTRAS ANEMIAS HEMOLITICAS HEREDITARIAS</v>
          </cell>
          <cell r="C1808" t="str">
            <v>049</v>
          </cell>
        </row>
        <row r="1809">
          <cell r="A1809" t="str">
            <v>D580</v>
          </cell>
          <cell r="B1809" t="str">
            <v>ESFEROCITOSIS HEREDITARIA</v>
          </cell>
          <cell r="C1809" t="str">
            <v>049</v>
          </cell>
        </row>
        <row r="1810">
          <cell r="A1810" t="str">
            <v>D581</v>
          </cell>
          <cell r="B1810" t="str">
            <v>ELIPTOCITOSIS HEREDITARIA</v>
          </cell>
          <cell r="C1810" t="str">
            <v>049</v>
          </cell>
        </row>
        <row r="1811">
          <cell r="A1811" t="str">
            <v>D582</v>
          </cell>
          <cell r="B1811" t="str">
            <v>OTRAS HEMOGLOBINOPATIAS</v>
          </cell>
          <cell r="C1811" t="str">
            <v>049</v>
          </cell>
        </row>
        <row r="1812">
          <cell r="A1812" t="str">
            <v>D588</v>
          </cell>
          <cell r="B1812" t="str">
            <v>OTRAS ANEMIAS HEMOLITICAS HEREDITARIAS ESPECIFICADAS</v>
          </cell>
          <cell r="C1812" t="str">
            <v>049</v>
          </cell>
        </row>
        <row r="1813">
          <cell r="A1813" t="str">
            <v>D589</v>
          </cell>
          <cell r="B1813" t="str">
            <v>ANEMIA HEMOLITICA HEREDITARIA, SIN OTRA ESPECIFICACION</v>
          </cell>
          <cell r="C1813" t="str">
            <v>049</v>
          </cell>
        </row>
        <row r="1814">
          <cell r="A1814" t="str">
            <v>D59</v>
          </cell>
          <cell r="B1814" t="str">
            <v>ANEMIA HEMOLITICA ADQUIRIDA</v>
          </cell>
          <cell r="C1814" t="str">
            <v>049</v>
          </cell>
        </row>
        <row r="1815">
          <cell r="A1815" t="str">
            <v>D590</v>
          </cell>
          <cell r="B1815" t="str">
            <v>ANEMIA HEMOLITICA AUTOINMUNE INCLUIDA POR DROGAS</v>
          </cell>
          <cell r="C1815" t="str">
            <v>049</v>
          </cell>
        </row>
        <row r="1816">
          <cell r="A1816" t="str">
            <v>D591</v>
          </cell>
          <cell r="B1816" t="str">
            <v>OTRAS ANEMIAS HEMOLITICAS AUTOINMUNES</v>
          </cell>
          <cell r="C1816" t="str">
            <v>049</v>
          </cell>
        </row>
        <row r="1817">
          <cell r="A1817" t="str">
            <v>D592</v>
          </cell>
          <cell r="B1817" t="str">
            <v>ANEMIA HEMOLITICA NO AUTOINMUNE INDUCIDA POR DROGAS</v>
          </cell>
          <cell r="C1817" t="str">
            <v>049</v>
          </cell>
        </row>
        <row r="1818">
          <cell r="A1818" t="str">
            <v>D593</v>
          </cell>
          <cell r="B1818" t="str">
            <v>SIDROME HEMOLITICO-UREMICO</v>
          </cell>
          <cell r="C1818" t="str">
            <v>049</v>
          </cell>
        </row>
        <row r="1819">
          <cell r="A1819" t="str">
            <v>D594</v>
          </cell>
          <cell r="B1819" t="str">
            <v>OTRAS ANEMIAS HEMOLITICAS NO AUTOINMUNES</v>
          </cell>
          <cell r="C1819" t="str">
            <v>049</v>
          </cell>
        </row>
        <row r="1820">
          <cell r="A1820" t="str">
            <v>D595</v>
          </cell>
          <cell r="B1820" t="str">
            <v>HEMOGLOBINURIA PAROXISTICA NOCTURNA (MARCHIAFAVA-MICHELI)</v>
          </cell>
          <cell r="C1820" t="str">
            <v>049</v>
          </cell>
        </row>
        <row r="1821">
          <cell r="A1821" t="str">
            <v>D596</v>
          </cell>
          <cell r="B1821" t="str">
            <v>HEMOGLOBINURIA DEBIDA A HEMOLISIS POR OTRAS CAUSAS EXTERNAS</v>
          </cell>
          <cell r="C1821" t="str">
            <v>049</v>
          </cell>
        </row>
        <row r="1822">
          <cell r="A1822" t="str">
            <v>D598</v>
          </cell>
          <cell r="B1822" t="str">
            <v>OTRS ANEMIAS HEMOLITICAS ADQUIRIDAS</v>
          </cell>
          <cell r="C1822" t="str">
            <v>049</v>
          </cell>
        </row>
        <row r="1823">
          <cell r="A1823" t="str">
            <v>D599</v>
          </cell>
          <cell r="B1823" t="str">
            <v>ANEMIA HEMOLITICA ADQUIRIDA, SIN OTRA ESPECIFICACION</v>
          </cell>
          <cell r="C1823" t="str">
            <v>049</v>
          </cell>
        </row>
        <row r="1824">
          <cell r="A1824" t="str">
            <v>D60</v>
          </cell>
          <cell r="B1824" t="str">
            <v>APLASIA ADQUIRIDA, EXCLUSIVA DE LA SERIE ROJA (ERITROBLASTOPENIA)</v>
          </cell>
          <cell r="C1824" t="str">
            <v>049</v>
          </cell>
        </row>
        <row r="1825">
          <cell r="A1825" t="str">
            <v>D600</v>
          </cell>
          <cell r="B1825" t="str">
            <v>APLASIA CRONICA ADQUIRIDA, EXCLUSIVA DE LA SERIE ROJA</v>
          </cell>
          <cell r="C1825" t="str">
            <v>049</v>
          </cell>
        </row>
        <row r="1826">
          <cell r="A1826" t="str">
            <v>D601</v>
          </cell>
          <cell r="B1826" t="str">
            <v>APLASIA TRANSITORIA ADQUIRIDA, EXCLUSIVA DE LA SERIE ROJA</v>
          </cell>
          <cell r="C1826" t="str">
            <v>049</v>
          </cell>
        </row>
        <row r="1827">
          <cell r="A1827" t="str">
            <v>D608</v>
          </cell>
          <cell r="B1827" t="str">
            <v>OTRAS APLASIAS ADQUIRIDAS, EXCLUSIVAS DE LA SERIE ROJA</v>
          </cell>
          <cell r="C1827" t="str">
            <v>049</v>
          </cell>
        </row>
        <row r="1828">
          <cell r="A1828" t="str">
            <v>D609</v>
          </cell>
          <cell r="B1828" t="str">
            <v>APLASIA ADQUIRIDA, EXCLUSIVA DE LA SERIE ROJA, NO ESPECIFICADA</v>
          </cell>
          <cell r="C1828" t="str">
            <v>049</v>
          </cell>
        </row>
        <row r="1829">
          <cell r="A1829" t="str">
            <v>D61</v>
          </cell>
          <cell r="B1829" t="str">
            <v>ORTAS ANEMIAS APLASTICAS</v>
          </cell>
          <cell r="C1829" t="str">
            <v>049</v>
          </cell>
        </row>
        <row r="1830">
          <cell r="A1830" t="str">
            <v>D610</v>
          </cell>
          <cell r="B1830" t="str">
            <v>ANEMIA APLASTICA CONSTITUCIONAL</v>
          </cell>
          <cell r="C1830" t="str">
            <v>049</v>
          </cell>
        </row>
        <row r="1831">
          <cell r="A1831" t="str">
            <v>D611</v>
          </cell>
          <cell r="B1831" t="str">
            <v>ANEMIA APLASTICA INDUCIDA POR DROGAS</v>
          </cell>
          <cell r="C1831" t="str">
            <v>049</v>
          </cell>
        </row>
        <row r="1832">
          <cell r="A1832" t="str">
            <v>D612</v>
          </cell>
          <cell r="B1832" t="str">
            <v>ANEMIA APLASTICA DEBIDA A OTROS AGENTES EXTERNOS</v>
          </cell>
          <cell r="C1832" t="str">
            <v>049</v>
          </cell>
        </row>
        <row r="1833">
          <cell r="A1833" t="str">
            <v>D613</v>
          </cell>
          <cell r="B1833" t="str">
            <v>ANEMIA APLASTICA IDIOPATICA</v>
          </cell>
          <cell r="C1833" t="str">
            <v>049</v>
          </cell>
        </row>
        <row r="1834">
          <cell r="A1834" t="str">
            <v>D618</v>
          </cell>
          <cell r="B1834" t="str">
            <v>OTRAS ANEMIAS APLASTICAS ESPECIFICADAS</v>
          </cell>
          <cell r="C1834" t="str">
            <v>049</v>
          </cell>
        </row>
        <row r="1835">
          <cell r="A1835" t="str">
            <v>D619</v>
          </cell>
          <cell r="B1835" t="str">
            <v>ANEMIA APLASTICA SIN OTRA EPECIFICACION</v>
          </cell>
          <cell r="C1835" t="str">
            <v>049</v>
          </cell>
        </row>
        <row r="1836">
          <cell r="A1836" t="str">
            <v>D62</v>
          </cell>
          <cell r="B1836" t="str">
            <v>ANEMIA POSTHEMORRAGICO AGUDA</v>
          </cell>
          <cell r="C1836" t="str">
            <v>049</v>
          </cell>
        </row>
        <row r="1837">
          <cell r="A1837" t="str">
            <v>D63*</v>
          </cell>
          <cell r="B1837" t="str">
            <v>ANEMIA EN ENFERMEDADES CRONICAS CLASIFICADAS EN OTRAS PARTES</v>
          </cell>
          <cell r="C1837" t="str">
            <v>049</v>
          </cell>
        </row>
        <row r="1838">
          <cell r="A1838" t="str">
            <v>D630</v>
          </cell>
          <cell r="B1838" t="str">
            <v>ANEMIA EN ENFERMEDADES NEOPLASTICA (C00-D48+)</v>
          </cell>
          <cell r="C1838" t="str">
            <v>049</v>
          </cell>
        </row>
        <row r="1839">
          <cell r="A1839" t="str">
            <v>D638</v>
          </cell>
          <cell r="B1839" t="str">
            <v>ANEMIA EN OTRAS ENFERMEDADES CRONICAS CLASIFICADAS EN OTRA PARTE</v>
          </cell>
          <cell r="C1839" t="str">
            <v>049</v>
          </cell>
        </row>
        <row r="1840">
          <cell r="A1840" t="str">
            <v>D64</v>
          </cell>
          <cell r="B1840" t="str">
            <v>OTRAS ANEMIAS</v>
          </cell>
          <cell r="C1840" t="str">
            <v>049</v>
          </cell>
        </row>
        <row r="1841">
          <cell r="A1841" t="str">
            <v>D640</v>
          </cell>
          <cell r="B1841" t="str">
            <v>ANEMIA SIDEROBLASTICA HEREDITARIA</v>
          </cell>
          <cell r="C1841" t="str">
            <v>049</v>
          </cell>
        </row>
        <row r="1842">
          <cell r="A1842" t="str">
            <v>D641</v>
          </cell>
          <cell r="B1842" t="str">
            <v>ANEMIA SIDEROBLASTICA SECUNDARIA A OTRA ENFERMEDAD</v>
          </cell>
          <cell r="C1842" t="str">
            <v>049</v>
          </cell>
        </row>
        <row r="1843">
          <cell r="A1843" t="str">
            <v>D642</v>
          </cell>
          <cell r="B1843" t="str">
            <v>ANEMIA SIDEROBLASTICA SECUNDARIA, DEBIDA A DROGAS Y TOXINAS</v>
          </cell>
          <cell r="C1843" t="str">
            <v>049</v>
          </cell>
        </row>
        <row r="1844">
          <cell r="A1844" t="str">
            <v>D643</v>
          </cell>
          <cell r="B1844" t="str">
            <v>OTRAS ANEMIAS SIDEROBLASTICAS</v>
          </cell>
          <cell r="C1844" t="str">
            <v>049</v>
          </cell>
        </row>
        <row r="1845">
          <cell r="A1845" t="str">
            <v>D644</v>
          </cell>
          <cell r="B1845" t="str">
            <v>ANEMIA DISERITROPOYETICA CONGENITA</v>
          </cell>
          <cell r="C1845" t="str">
            <v>049</v>
          </cell>
        </row>
        <row r="1846">
          <cell r="A1846" t="str">
            <v>D648</v>
          </cell>
          <cell r="B1846" t="str">
            <v>OTRAS ANEMIAS ESPECIFICADAS</v>
          </cell>
          <cell r="C1846" t="str">
            <v>049</v>
          </cell>
        </row>
        <row r="1847">
          <cell r="A1847" t="str">
            <v>D649</v>
          </cell>
          <cell r="B1847" t="str">
            <v>ANEMIA DE TIPO NO ESPECIFICADO</v>
          </cell>
          <cell r="C1847" t="str">
            <v>049</v>
          </cell>
        </row>
        <row r="1848">
          <cell r="A1848" t="str">
            <v>D65</v>
          </cell>
          <cell r="B1848" t="str">
            <v>COAGULACION INTRAVASCULAR DISEMINADA (SINDROME DE DESFIBRINACION)</v>
          </cell>
          <cell r="C1848" t="str">
            <v>050</v>
          </cell>
        </row>
        <row r="1849">
          <cell r="A1849" t="str">
            <v>D66</v>
          </cell>
          <cell r="B1849" t="str">
            <v>DEFICIENCIA HEREDITARIA DEL FACTOR VIII</v>
          </cell>
          <cell r="C1849" t="str">
            <v>050</v>
          </cell>
        </row>
        <row r="1850">
          <cell r="A1850" t="str">
            <v>D67</v>
          </cell>
          <cell r="B1850" t="str">
            <v>DEFICIENCIA HEREDITARIA DEL FACTOR IX</v>
          </cell>
          <cell r="C1850" t="str">
            <v>050</v>
          </cell>
        </row>
        <row r="1851">
          <cell r="A1851" t="str">
            <v>D68</v>
          </cell>
          <cell r="B1851" t="str">
            <v>OTROS DEFECTOS DE LA COAGULACION</v>
          </cell>
          <cell r="C1851" t="str">
            <v>050</v>
          </cell>
        </row>
        <row r="1852">
          <cell r="A1852" t="str">
            <v>D680</v>
          </cell>
          <cell r="B1852" t="str">
            <v>ENFERMEDAD DE VON WILLEBRAND</v>
          </cell>
          <cell r="C1852" t="str">
            <v>050</v>
          </cell>
        </row>
        <row r="1853">
          <cell r="A1853" t="str">
            <v>D681</v>
          </cell>
          <cell r="B1853" t="str">
            <v>DEFICIENCIA HEREDITARIA DEL FACTOR XI</v>
          </cell>
          <cell r="C1853" t="str">
            <v>050</v>
          </cell>
        </row>
        <row r="1854">
          <cell r="A1854" t="str">
            <v>D682</v>
          </cell>
          <cell r="B1854" t="str">
            <v>DEFICIENCIA HEREDITARIA DE OTROS FACTORES DE LA COAGULACION</v>
          </cell>
          <cell r="C1854" t="str">
            <v>050</v>
          </cell>
        </row>
        <row r="1855">
          <cell r="A1855" t="str">
            <v>D683</v>
          </cell>
          <cell r="B1855" t="str">
            <v>TRASTORNO HEMORRAGICO DEBIDO A ANTICOAGULANTES CIRCULANTES</v>
          </cell>
          <cell r="C1855" t="str">
            <v>050</v>
          </cell>
        </row>
        <row r="1856">
          <cell r="A1856" t="str">
            <v>D684</v>
          </cell>
          <cell r="B1856" t="str">
            <v>DEFICIENCIA ADQUIRIDA DE FACTORES DE LA COAGULACION</v>
          </cell>
          <cell r="C1856" t="str">
            <v>050</v>
          </cell>
        </row>
        <row r="1857">
          <cell r="A1857" t="str">
            <v>D688</v>
          </cell>
          <cell r="B1857" t="str">
            <v>OTROS DEFECTOS ESPECIFICADOS DE LA COAGULACION</v>
          </cell>
          <cell r="C1857" t="str">
            <v>050</v>
          </cell>
        </row>
        <row r="1858">
          <cell r="A1858" t="str">
            <v>D689</v>
          </cell>
          <cell r="B1858" t="str">
            <v>DEFECTO DE LA COAGULACION, NO ESPECIFICADO</v>
          </cell>
          <cell r="C1858" t="str">
            <v>050</v>
          </cell>
        </row>
        <row r="1859">
          <cell r="A1859" t="str">
            <v>D69</v>
          </cell>
          <cell r="B1859" t="str">
            <v>PURPURA Y OTRAS AFECCIONES HEMORRAGICOS</v>
          </cell>
          <cell r="C1859" t="str">
            <v>048</v>
          </cell>
        </row>
        <row r="1860">
          <cell r="A1860" t="str">
            <v>D690</v>
          </cell>
          <cell r="B1860" t="str">
            <v>PURPURA ALERGICA</v>
          </cell>
          <cell r="C1860" t="str">
            <v>048</v>
          </cell>
        </row>
        <row r="1861">
          <cell r="A1861" t="str">
            <v>D691</v>
          </cell>
          <cell r="B1861" t="str">
            <v>DEFECTOS CUALITATIVOS DE LAS PLAQUETAS</v>
          </cell>
          <cell r="C1861" t="str">
            <v>048</v>
          </cell>
        </row>
        <row r="1862">
          <cell r="A1862" t="str">
            <v>D692</v>
          </cell>
          <cell r="B1862" t="str">
            <v>OTRAS PURPURAS NO TROMBOCITOPENICAS</v>
          </cell>
          <cell r="C1862" t="str">
            <v>048</v>
          </cell>
        </row>
        <row r="1863">
          <cell r="A1863" t="str">
            <v>D693</v>
          </cell>
          <cell r="B1863" t="str">
            <v>PURPURA TROMBOCITOPENICAS IDIOPATICA</v>
          </cell>
          <cell r="C1863" t="str">
            <v>048</v>
          </cell>
        </row>
        <row r="1864">
          <cell r="A1864" t="str">
            <v>D694</v>
          </cell>
          <cell r="B1864" t="str">
            <v>OTRAS TROMBOCITOPENIAS PRIMARIAS</v>
          </cell>
          <cell r="C1864" t="str">
            <v>048</v>
          </cell>
        </row>
        <row r="1865">
          <cell r="A1865" t="str">
            <v>D695</v>
          </cell>
          <cell r="B1865" t="str">
            <v>TROMBOCITOPENIA SECUNDARIA</v>
          </cell>
          <cell r="C1865" t="str">
            <v>048</v>
          </cell>
        </row>
        <row r="1866">
          <cell r="A1866" t="str">
            <v>D696</v>
          </cell>
          <cell r="B1866" t="str">
            <v>TROMBOCITOPENIA NO ESPECIFICADA</v>
          </cell>
          <cell r="C1866" t="str">
            <v>048</v>
          </cell>
        </row>
        <row r="1867">
          <cell r="A1867" t="str">
            <v>D698</v>
          </cell>
          <cell r="B1867" t="str">
            <v>OTRAS AFECCIONES HEMORRAGICAS ESPECIFICADAS</v>
          </cell>
          <cell r="C1867" t="str">
            <v>048</v>
          </cell>
        </row>
        <row r="1868">
          <cell r="A1868" t="str">
            <v>D699</v>
          </cell>
          <cell r="B1868" t="str">
            <v>AFECCIONES HEMORRAGICA, NO ESPECIFICADA</v>
          </cell>
          <cell r="C1868" t="str">
            <v>048</v>
          </cell>
        </row>
        <row r="1869">
          <cell r="A1869" t="str">
            <v>D70</v>
          </cell>
          <cell r="B1869" t="str">
            <v>AGRANULOCITOSIS</v>
          </cell>
          <cell r="C1869" t="str">
            <v>050</v>
          </cell>
        </row>
        <row r="1870">
          <cell r="A1870" t="str">
            <v>D71</v>
          </cell>
          <cell r="B1870" t="str">
            <v>TRASTORNO FUNCIONALES DE LOS POLIMORFONUCLEARES NEUTROFILOS</v>
          </cell>
          <cell r="C1870" t="str">
            <v>050</v>
          </cell>
        </row>
        <row r="1871">
          <cell r="A1871" t="str">
            <v>D72</v>
          </cell>
          <cell r="B1871" t="str">
            <v>OTROS TRASTORNOS DE LOS LEUCOCITOS</v>
          </cell>
          <cell r="C1871" t="str">
            <v>050</v>
          </cell>
        </row>
        <row r="1872">
          <cell r="A1872" t="str">
            <v>D720</v>
          </cell>
          <cell r="B1872" t="str">
            <v>ANOMALIAS GENETICAS DE LOS LEUCOCITOS</v>
          </cell>
          <cell r="C1872" t="str">
            <v>050</v>
          </cell>
        </row>
        <row r="1873">
          <cell r="A1873" t="str">
            <v>D721</v>
          </cell>
          <cell r="B1873" t="str">
            <v>EOSINOFILIA</v>
          </cell>
          <cell r="C1873" t="str">
            <v>050</v>
          </cell>
        </row>
        <row r="1874">
          <cell r="A1874" t="str">
            <v>D728</v>
          </cell>
          <cell r="B1874" t="str">
            <v>OTROS TRASTORNOS ESPECIFICADOS DE LOS LEUCOCITOS</v>
          </cell>
          <cell r="C1874" t="str">
            <v>050</v>
          </cell>
        </row>
        <row r="1875">
          <cell r="A1875" t="str">
            <v>D729</v>
          </cell>
          <cell r="B1875" t="str">
            <v>TRASTORNOS DE LOS LEUCOCITOS, NO ESPECIFICADOS</v>
          </cell>
          <cell r="C1875" t="str">
            <v>050</v>
          </cell>
        </row>
        <row r="1876">
          <cell r="A1876" t="str">
            <v>D73</v>
          </cell>
          <cell r="B1876" t="str">
            <v>ENFERMEDADES DEL BAZO</v>
          </cell>
          <cell r="C1876" t="str">
            <v>050</v>
          </cell>
        </row>
        <row r="1877">
          <cell r="A1877" t="str">
            <v>D730</v>
          </cell>
          <cell r="B1877" t="str">
            <v>HIPOESPLENISMO</v>
          </cell>
          <cell r="C1877" t="str">
            <v>050</v>
          </cell>
        </row>
        <row r="1878">
          <cell r="A1878" t="str">
            <v>D731</v>
          </cell>
          <cell r="B1878" t="str">
            <v>HIPERESPLENISMO</v>
          </cell>
          <cell r="C1878" t="str">
            <v>050</v>
          </cell>
        </row>
        <row r="1879">
          <cell r="A1879" t="str">
            <v>D732</v>
          </cell>
          <cell r="B1879" t="str">
            <v>ESPLENOMEGALIA CONGESTIVA CRONICA</v>
          </cell>
          <cell r="C1879" t="str">
            <v>050</v>
          </cell>
        </row>
        <row r="1880">
          <cell r="A1880" t="str">
            <v>D733</v>
          </cell>
          <cell r="B1880" t="str">
            <v>ABSCESO DEL BAZO</v>
          </cell>
          <cell r="C1880" t="str">
            <v>050</v>
          </cell>
        </row>
        <row r="1881">
          <cell r="A1881" t="str">
            <v>D734</v>
          </cell>
          <cell r="B1881" t="str">
            <v>QUISTE DEL BAZO</v>
          </cell>
          <cell r="C1881" t="str">
            <v>050</v>
          </cell>
        </row>
        <row r="1882">
          <cell r="A1882" t="str">
            <v>D735</v>
          </cell>
          <cell r="B1882" t="str">
            <v>INFARTO DEL BAZO</v>
          </cell>
          <cell r="C1882" t="str">
            <v>050</v>
          </cell>
        </row>
        <row r="1883">
          <cell r="A1883" t="str">
            <v>D738</v>
          </cell>
          <cell r="B1883" t="str">
            <v>OTRAS ENFERMEDADES DEL BAZO</v>
          </cell>
          <cell r="C1883" t="str">
            <v>050</v>
          </cell>
        </row>
        <row r="1884">
          <cell r="A1884" t="str">
            <v>D739</v>
          </cell>
          <cell r="B1884" t="str">
            <v>ENFERMEDAD DEL BAZO, NO ESPECIFICADA</v>
          </cell>
          <cell r="C1884" t="str">
            <v>050</v>
          </cell>
        </row>
        <row r="1885">
          <cell r="A1885" t="str">
            <v>D74</v>
          </cell>
          <cell r="B1885" t="str">
            <v>METAHEMOGLOBINEMIA</v>
          </cell>
          <cell r="C1885" t="str">
            <v>050</v>
          </cell>
        </row>
        <row r="1886">
          <cell r="A1886" t="str">
            <v>D740</v>
          </cell>
          <cell r="B1886" t="str">
            <v>METAHEMOGLOBINEMIA CONGENITA</v>
          </cell>
          <cell r="C1886" t="str">
            <v>050</v>
          </cell>
        </row>
        <row r="1887">
          <cell r="A1887" t="str">
            <v>D748</v>
          </cell>
          <cell r="B1887" t="str">
            <v>OTRAS METAHEMOGLOBINEMIAS</v>
          </cell>
          <cell r="C1887" t="str">
            <v>050</v>
          </cell>
        </row>
        <row r="1888">
          <cell r="A1888" t="str">
            <v>D749</v>
          </cell>
          <cell r="B1888" t="str">
            <v>METAHEMOGLOBINEMIA, NO ESPECIFICADA</v>
          </cell>
          <cell r="C1888" t="str">
            <v>050</v>
          </cell>
        </row>
        <row r="1889">
          <cell r="A1889" t="str">
            <v>D75</v>
          </cell>
          <cell r="B1889" t="str">
            <v>OTRAS ENFERMEDADES DE LA SANGRE Y DE LOS ORG. HEMATOPOYETICOS</v>
          </cell>
          <cell r="C1889" t="str">
            <v>050</v>
          </cell>
        </row>
        <row r="1890">
          <cell r="A1890" t="str">
            <v>D750</v>
          </cell>
          <cell r="B1890" t="str">
            <v>ERITROCITOSIS FAMILIAR</v>
          </cell>
          <cell r="C1890" t="str">
            <v>050</v>
          </cell>
        </row>
        <row r="1891">
          <cell r="A1891" t="str">
            <v>D751</v>
          </cell>
          <cell r="B1891" t="str">
            <v>POLICITEMIA SECUNDARIA</v>
          </cell>
          <cell r="C1891" t="str">
            <v>050</v>
          </cell>
        </row>
        <row r="1892">
          <cell r="A1892" t="str">
            <v>D752</v>
          </cell>
          <cell r="B1892" t="str">
            <v>TROMBOCITOSIS ESENCIAL</v>
          </cell>
          <cell r="C1892" t="str">
            <v>050</v>
          </cell>
        </row>
        <row r="1893">
          <cell r="A1893" t="str">
            <v>D758</v>
          </cell>
          <cell r="B1893" t="str">
            <v>OTRAS ENF. ESPECIF. DE LA SANGRE Y DE LOS ORGANOS HEMATOPOYETICOS</v>
          </cell>
          <cell r="C1893" t="str">
            <v>050</v>
          </cell>
        </row>
        <row r="1894">
          <cell r="A1894" t="str">
            <v>D759</v>
          </cell>
          <cell r="B1894" t="str">
            <v>ENF. DE LA SANGRE Y DE LOS ORGANOS HEMATOPOYETICOS, NO ESPECIFICADA</v>
          </cell>
          <cell r="C1894" t="str">
            <v>050</v>
          </cell>
        </row>
        <row r="1895">
          <cell r="A1895" t="str">
            <v>D76</v>
          </cell>
          <cell r="B1895" t="str">
            <v>CIERTAS ENF. QUE AFECTAN AL TEJ. LINFORRETICULAR Y AL SIST.RETICULOEN</v>
          </cell>
          <cell r="C1895" t="str">
            <v>050</v>
          </cell>
        </row>
        <row r="1896">
          <cell r="A1896" t="str">
            <v>D760</v>
          </cell>
          <cell r="B1896" t="str">
            <v>HISTIOCITOSIS DE LAS CELULAS DE LANGERHANS, NO CLASIF. EN OTRA PARTE</v>
          </cell>
          <cell r="C1896" t="str">
            <v>050</v>
          </cell>
        </row>
        <row r="1897">
          <cell r="A1897" t="str">
            <v>D761</v>
          </cell>
          <cell r="B1897" t="str">
            <v>LINFOHISTIOCITOSIS HEMOFAGOCITICA</v>
          </cell>
          <cell r="C1897" t="str">
            <v>050</v>
          </cell>
        </row>
        <row r="1898">
          <cell r="A1898" t="str">
            <v>D762</v>
          </cell>
          <cell r="B1898" t="str">
            <v>SIDROME HEMOFAGOCITICO ASOCIADO A INFECCION</v>
          </cell>
          <cell r="C1898" t="str">
            <v>050</v>
          </cell>
        </row>
        <row r="1899">
          <cell r="A1899" t="str">
            <v>D763</v>
          </cell>
          <cell r="B1899" t="str">
            <v>OTROS SINDROMES HISTIOCITICOS</v>
          </cell>
          <cell r="C1899" t="str">
            <v>050</v>
          </cell>
        </row>
        <row r="1900">
          <cell r="A1900" t="str">
            <v>D80</v>
          </cell>
          <cell r="B1900" t="str">
            <v>INMUNODEFICIENCIA CON PREDOMINIO DE DEFECTOS DE LOS ANTICUERPOS</v>
          </cell>
          <cell r="C1900" t="str">
            <v>050</v>
          </cell>
        </row>
        <row r="1901">
          <cell r="A1901" t="str">
            <v>D800</v>
          </cell>
          <cell r="B1901" t="str">
            <v>HIPOGAMMAGLOBULINEMIA HEREDITARIA</v>
          </cell>
          <cell r="C1901" t="str">
            <v>050</v>
          </cell>
        </row>
        <row r="1902">
          <cell r="A1902" t="str">
            <v>D801</v>
          </cell>
          <cell r="B1902" t="str">
            <v>HIPOGAMMAGLOBULINEMIA NO FAMILIAR</v>
          </cell>
          <cell r="C1902" t="str">
            <v>050</v>
          </cell>
        </row>
        <row r="1903">
          <cell r="A1903" t="str">
            <v>D802</v>
          </cell>
          <cell r="B1903" t="str">
            <v>DEFICIENCIA SELECTIVA DE INMUNOGLOBULINA A (IGA)</v>
          </cell>
          <cell r="C1903" t="str">
            <v>050</v>
          </cell>
        </row>
        <row r="1904">
          <cell r="A1904" t="str">
            <v>D803</v>
          </cell>
          <cell r="B1904" t="str">
            <v>DEFICIENCIA SELECTIVA DE SUBCLASE DE LA INMUNOGLOBULINA G (IGG)</v>
          </cell>
          <cell r="C1904" t="str">
            <v>050</v>
          </cell>
        </row>
        <row r="1905">
          <cell r="A1905" t="str">
            <v>D804</v>
          </cell>
          <cell r="B1905" t="str">
            <v>DEFICIENCIA SELECTIVA DE INMUNOGLOBULINA M (IGM)</v>
          </cell>
          <cell r="C1905" t="str">
            <v>050</v>
          </cell>
        </row>
        <row r="1906">
          <cell r="A1906" t="str">
            <v>D805</v>
          </cell>
          <cell r="B1906" t="str">
            <v>INMUNODEFICIENCIA CON INCREMENTO DE INMUNOGLOBULINA M (IGM)</v>
          </cell>
          <cell r="C1906" t="str">
            <v>050</v>
          </cell>
        </row>
        <row r="1907">
          <cell r="A1907" t="str">
            <v>D806</v>
          </cell>
          <cell r="B1907" t="str">
            <v>DEFICIENCIA DE ANTICUERPOS CON INMUNO. CASI NORMALES O CON HIPERINMUNO</v>
          </cell>
          <cell r="C1907" t="str">
            <v>050</v>
          </cell>
        </row>
        <row r="1908">
          <cell r="A1908" t="str">
            <v>D807</v>
          </cell>
          <cell r="B1908" t="str">
            <v>HIPOGAMMAGLOBULINEMIA TRANSITORIA DE LA INFANCIA</v>
          </cell>
          <cell r="C1908" t="str">
            <v>050</v>
          </cell>
        </row>
        <row r="1909">
          <cell r="A1909" t="str">
            <v>D808</v>
          </cell>
          <cell r="B1909" t="str">
            <v>OTRAS INMUNODEFICIENCIAS CON PREDOMINIO DE DEFECTOS DE ANTICUERPOS</v>
          </cell>
          <cell r="C1909" t="str">
            <v>050</v>
          </cell>
        </row>
        <row r="1910">
          <cell r="A1910" t="str">
            <v>D809</v>
          </cell>
          <cell r="B1910" t="str">
            <v>INMUNODEF. CON PREDOMINIO DE DEFECTOS DE LOS ANTIC. NO ESPECIFICADA</v>
          </cell>
          <cell r="C1910" t="str">
            <v>050</v>
          </cell>
        </row>
        <row r="1911">
          <cell r="A1911" t="str">
            <v>D81</v>
          </cell>
          <cell r="B1911" t="str">
            <v>INMUNODEFICIENCIAS COMBINADAS</v>
          </cell>
          <cell r="C1911" t="str">
            <v>050</v>
          </cell>
        </row>
        <row r="1912">
          <cell r="A1912" t="str">
            <v>D810</v>
          </cell>
          <cell r="B1912" t="str">
            <v>INMUNODEFICIENCA COMBINADA SEVERA (IDCS) CON DISGENECIA RETICULAR</v>
          </cell>
          <cell r="C1912" t="str">
            <v>050</v>
          </cell>
        </row>
        <row r="1913">
          <cell r="A1913" t="str">
            <v>D811</v>
          </cell>
          <cell r="B1913" t="str">
            <v>INMUNODEFICIENCIA COMBINADA SEVERA (IDCS) CON LINFOCITOPENIA T Y B</v>
          </cell>
          <cell r="C1913" t="str">
            <v>050</v>
          </cell>
        </row>
        <row r="1914">
          <cell r="A1914" t="str">
            <v>D812</v>
          </cell>
          <cell r="B1914" t="str">
            <v>INMUNODEFICIENCIA COMBINADA SEVERA (IDCS) CON CIFRA BAJA O NORMAL</v>
          </cell>
          <cell r="C1914" t="str">
            <v>050</v>
          </cell>
        </row>
        <row r="1915">
          <cell r="A1915" t="str">
            <v>D813</v>
          </cell>
          <cell r="B1915" t="str">
            <v>DEFICIENCIA DE LA ADENOSINA DEAMINASA (ADA)</v>
          </cell>
          <cell r="C1915" t="str">
            <v>050</v>
          </cell>
        </row>
        <row r="1916">
          <cell r="A1916" t="str">
            <v>D814</v>
          </cell>
          <cell r="B1916" t="str">
            <v>SINDROME DE NEZELOF</v>
          </cell>
          <cell r="C1916" t="str">
            <v>050</v>
          </cell>
        </row>
        <row r="1917">
          <cell r="A1917" t="str">
            <v>D815</v>
          </cell>
          <cell r="B1917" t="str">
            <v>DEFICIENCIA DE LA FOSFORILASA PURINONUCLEOSIDA (FPN)</v>
          </cell>
          <cell r="C1917" t="str">
            <v>050</v>
          </cell>
        </row>
        <row r="1918">
          <cell r="A1918" t="str">
            <v>D816</v>
          </cell>
          <cell r="B1918" t="str">
            <v>DEFICIENCIA DE LA CLASE I DEL COMPLEJO DE HISTOCOMPATIBILIDAD MAYOR</v>
          </cell>
          <cell r="C1918" t="str">
            <v>050</v>
          </cell>
        </row>
        <row r="1919">
          <cell r="A1919" t="str">
            <v>D817</v>
          </cell>
          <cell r="B1919" t="str">
            <v>DEFICIENCIA DE LA CLASE II DEL COMPLEJO DE HISTOCOMPATIBILIDAD MAYOR</v>
          </cell>
          <cell r="C1919" t="str">
            <v>050</v>
          </cell>
        </row>
        <row r="1920">
          <cell r="A1920" t="str">
            <v>D818</v>
          </cell>
          <cell r="B1920" t="str">
            <v>OTRAS INMUNODEFICIENCIAS COMBINADAS</v>
          </cell>
          <cell r="C1920" t="str">
            <v>050</v>
          </cell>
        </row>
        <row r="1921">
          <cell r="A1921" t="str">
            <v>D819</v>
          </cell>
          <cell r="B1921" t="str">
            <v>INMUNODEFICIENCIA COMBINADA, NO ESPECIFICADA</v>
          </cell>
          <cell r="C1921" t="str">
            <v>050</v>
          </cell>
        </row>
        <row r="1922">
          <cell r="A1922" t="str">
            <v>D82</v>
          </cell>
          <cell r="B1922" t="str">
            <v>INMUNODEFICIENCIA ASOCIADA CON OTROS DEFECTOS MAYORES</v>
          </cell>
          <cell r="C1922" t="str">
            <v>050</v>
          </cell>
        </row>
        <row r="1923">
          <cell r="A1923" t="str">
            <v>D820</v>
          </cell>
          <cell r="B1923" t="str">
            <v>SINDROME DE WISKOTT-ALDRICH</v>
          </cell>
          <cell r="C1923" t="str">
            <v>050</v>
          </cell>
        </row>
        <row r="1924">
          <cell r="A1924" t="str">
            <v>D821</v>
          </cell>
          <cell r="B1924" t="str">
            <v>SINDROME DE DI GEORGE</v>
          </cell>
          <cell r="C1924" t="str">
            <v>050</v>
          </cell>
        </row>
        <row r="1925">
          <cell r="A1925" t="str">
            <v>D822</v>
          </cell>
          <cell r="B1925" t="str">
            <v>INMUNODEFICIENCIA CON ENANISMO MICROMELICO (MIEBROS CORTOS)</v>
          </cell>
          <cell r="C1925" t="str">
            <v>050</v>
          </cell>
        </row>
        <row r="1926">
          <cell r="A1926" t="str">
            <v>D823</v>
          </cell>
          <cell r="B1926" t="str">
            <v>INMUNODEF. CONSECUTIVA A RESPUESTA DEFECTUOSA HERED. CONTRA EL VIR</v>
          </cell>
          <cell r="C1926" t="str">
            <v>050</v>
          </cell>
        </row>
        <row r="1927">
          <cell r="A1927" t="str">
            <v>D824</v>
          </cell>
          <cell r="B1927" t="str">
            <v>SINDROME DE HIPERINMUNOGLOBULINA E (IGE)</v>
          </cell>
          <cell r="C1927" t="str">
            <v>050</v>
          </cell>
        </row>
        <row r="1928">
          <cell r="A1928" t="str">
            <v>D828</v>
          </cell>
          <cell r="B1928" t="str">
            <v>INMUNODEFICIENCIA ASOCIADA CON OTROS DEFECTOS MAYORES ESPECIFICADOS</v>
          </cell>
          <cell r="C1928" t="str">
            <v>050</v>
          </cell>
        </row>
        <row r="1929">
          <cell r="A1929" t="str">
            <v>D829</v>
          </cell>
          <cell r="B1929" t="str">
            <v>INMUNODEFICIENCIA ASOCIADA CON DEFECTOS MAYORES NO ESPECIFICADOS</v>
          </cell>
          <cell r="C1929" t="str">
            <v>050</v>
          </cell>
        </row>
        <row r="1930">
          <cell r="A1930" t="str">
            <v>D83</v>
          </cell>
          <cell r="B1930" t="str">
            <v>INMUNODEFICIENCIA VARAIBLE COMUN</v>
          </cell>
          <cell r="C1930" t="str">
            <v>050</v>
          </cell>
        </row>
        <row r="1931">
          <cell r="A1931" t="str">
            <v>D830</v>
          </cell>
          <cell r="B1931" t="str">
            <v>INMUNODEF. VARIABLE COMUN CON PRED. DE ANORMALIDAD EN EL MUMERO</v>
          </cell>
          <cell r="C1931" t="str">
            <v>050</v>
          </cell>
        </row>
        <row r="1932">
          <cell r="A1932" t="str">
            <v>D831</v>
          </cell>
          <cell r="B1932" t="str">
            <v>INMUNODEF. VARIABLE COMUN CON PRED. DE TRASTORNOS INMUNORREGUL.</v>
          </cell>
          <cell r="C1932" t="str">
            <v>050</v>
          </cell>
        </row>
        <row r="1933">
          <cell r="A1933" t="str">
            <v>D832</v>
          </cell>
          <cell r="B1933" t="str">
            <v>INMUNODEF. VARIABLE COMUN CON AUTOANTICUERPOS ANTI-B O ANTI-T</v>
          </cell>
          <cell r="C1933" t="str">
            <v>050</v>
          </cell>
        </row>
        <row r="1934">
          <cell r="A1934" t="str">
            <v>D838</v>
          </cell>
          <cell r="B1934" t="str">
            <v>OTRAS INMUNODEFICIENCIA VARIABLES COMUNES</v>
          </cell>
          <cell r="C1934" t="str">
            <v>050</v>
          </cell>
        </row>
        <row r="1935">
          <cell r="A1935" t="str">
            <v>D839</v>
          </cell>
          <cell r="B1935" t="str">
            <v>INMUNODEFICIENCIA VARIABLES COMUN, NO ESPECIFICADA</v>
          </cell>
          <cell r="C1935" t="str">
            <v>050</v>
          </cell>
        </row>
        <row r="1936">
          <cell r="A1936" t="str">
            <v>D84</v>
          </cell>
          <cell r="B1936" t="str">
            <v>OTRAS INMUNODEFICIENCIAS</v>
          </cell>
          <cell r="C1936" t="str">
            <v>050</v>
          </cell>
        </row>
        <row r="1937">
          <cell r="A1937" t="str">
            <v>D840</v>
          </cell>
          <cell r="B1937" t="str">
            <v>DEFECTO DE LA FUNCION-1 DEL LINFOCITO (LFA-1)</v>
          </cell>
          <cell r="C1937" t="str">
            <v>050</v>
          </cell>
        </row>
        <row r="1938">
          <cell r="A1938" t="str">
            <v>D841</v>
          </cell>
          <cell r="B1938" t="str">
            <v>DEFECTO DEL SISTEMA DEL COMPLEMENTO</v>
          </cell>
          <cell r="C1938" t="str">
            <v>050</v>
          </cell>
        </row>
        <row r="1939">
          <cell r="A1939" t="str">
            <v>D848</v>
          </cell>
          <cell r="B1939" t="str">
            <v>OTRAS INMUNODEFICIENCIAS ESPECIFICADAS</v>
          </cell>
          <cell r="C1939" t="str">
            <v>050</v>
          </cell>
        </row>
        <row r="1940">
          <cell r="A1940" t="str">
            <v>D849</v>
          </cell>
          <cell r="B1940" t="str">
            <v>INMUNODEFICIENCIA, NO ESPECIFICADA</v>
          </cell>
          <cell r="C1940" t="str">
            <v>050</v>
          </cell>
        </row>
        <row r="1941">
          <cell r="A1941" t="str">
            <v>D86</v>
          </cell>
          <cell r="B1941" t="str">
            <v>SARCOIDOSIS</v>
          </cell>
          <cell r="C1941" t="str">
            <v>050</v>
          </cell>
        </row>
        <row r="1942">
          <cell r="A1942" t="str">
            <v>D860</v>
          </cell>
          <cell r="B1942" t="str">
            <v>SARCOIDOSIS DEL PULMON</v>
          </cell>
          <cell r="C1942" t="str">
            <v>050</v>
          </cell>
        </row>
        <row r="1943">
          <cell r="A1943" t="str">
            <v>D861</v>
          </cell>
          <cell r="B1943" t="str">
            <v>SARCOIDOSIS DE LOS GANGLIOS LINFATICOS</v>
          </cell>
          <cell r="C1943" t="str">
            <v>050</v>
          </cell>
        </row>
        <row r="1944">
          <cell r="A1944" t="str">
            <v>D862</v>
          </cell>
          <cell r="B1944" t="str">
            <v>SARCOIDOSIS DEL PULMON Y DE LOS GANGLIOS LINFATICOS</v>
          </cell>
          <cell r="C1944" t="str">
            <v>050</v>
          </cell>
        </row>
        <row r="1945">
          <cell r="A1945" t="str">
            <v>D863</v>
          </cell>
          <cell r="B1945" t="str">
            <v>SARCOIDOSIS DE LA PIEL</v>
          </cell>
          <cell r="C1945" t="str">
            <v>050</v>
          </cell>
        </row>
        <row r="1946">
          <cell r="A1946" t="str">
            <v>D868</v>
          </cell>
          <cell r="B1946" t="str">
            <v>SARCOIDOSIS DE OTROS SITIOS ESPECIFICADOS O DE SITIOS COMBINADOS</v>
          </cell>
          <cell r="C1946" t="str">
            <v>050</v>
          </cell>
        </row>
        <row r="1947">
          <cell r="A1947" t="str">
            <v>D869</v>
          </cell>
          <cell r="B1947" t="str">
            <v>SARCOIDOSIS DE SITIO NO ESPECIFICADO</v>
          </cell>
          <cell r="C1947" t="str">
            <v>050</v>
          </cell>
        </row>
        <row r="1948">
          <cell r="A1948" t="str">
            <v>D89</v>
          </cell>
          <cell r="B1948" t="str">
            <v>OTROS TRASTORNOS QUE AFECTAN EL MECANISMO DE LA INMUNIDAD, NO CLAS.</v>
          </cell>
          <cell r="C1948" t="str">
            <v>050</v>
          </cell>
        </row>
        <row r="1949">
          <cell r="A1949" t="str">
            <v>D890</v>
          </cell>
          <cell r="B1949" t="str">
            <v>HIPRGAMMAGLOBULINEMIA POLICIONAL</v>
          </cell>
          <cell r="C1949" t="str">
            <v>050</v>
          </cell>
        </row>
        <row r="1950">
          <cell r="A1950" t="str">
            <v>D891</v>
          </cell>
          <cell r="B1950" t="str">
            <v>CRIOGLOBULINEMIA</v>
          </cell>
          <cell r="C1950" t="str">
            <v>050</v>
          </cell>
        </row>
        <row r="1951">
          <cell r="A1951" t="str">
            <v>D892</v>
          </cell>
          <cell r="B1951" t="str">
            <v>HIPERGAMMAGLOBULINEMIA, NO ESPECIFICADA</v>
          </cell>
          <cell r="C1951" t="str">
            <v>050</v>
          </cell>
        </row>
        <row r="1952">
          <cell r="A1952" t="str">
            <v>D898</v>
          </cell>
          <cell r="B1952" t="str">
            <v>OTROS TRASTORNOS ESPECIF. QUE AFECTAN EL MECANISMO DE LA INMUNIDAD</v>
          </cell>
          <cell r="C1952" t="str">
            <v>050</v>
          </cell>
        </row>
        <row r="1953">
          <cell r="A1953" t="str">
            <v>D899</v>
          </cell>
          <cell r="B1953" t="str">
            <v>TRASTORNOS QUE AFECTAN AL MECANISMO DE LA INMUNIDAD, NO ESPECIFICAD</v>
          </cell>
          <cell r="C1953" t="str">
            <v>050</v>
          </cell>
        </row>
        <row r="1954">
          <cell r="A1954" t="str">
            <v>E00</v>
          </cell>
          <cell r="B1954" t="str">
            <v>SINDROME CONGENITO DE DEFICIENCIA DE YODO</v>
          </cell>
          <cell r="C1954" t="str">
            <v>054</v>
          </cell>
        </row>
        <row r="1955">
          <cell r="A1955" t="str">
            <v>E000</v>
          </cell>
          <cell r="B1955" t="str">
            <v>SIDROME CONGENITO DE DEFICIENCIA DE YODO, TIPO NUROLOGICO</v>
          </cell>
          <cell r="C1955" t="str">
            <v>054</v>
          </cell>
        </row>
        <row r="1956">
          <cell r="A1956" t="str">
            <v>E001</v>
          </cell>
          <cell r="B1956" t="str">
            <v>SIDROME DE DEFICIENCIA CONGENITA DE YODO, TIPO MIXEDEMATOSO</v>
          </cell>
          <cell r="C1956" t="str">
            <v>054</v>
          </cell>
        </row>
        <row r="1957">
          <cell r="A1957" t="str">
            <v>E002</v>
          </cell>
          <cell r="B1957" t="str">
            <v>SIDROME CONGENITO DE DEFICIENCIA DE YODO, TIPO MIXTO</v>
          </cell>
          <cell r="C1957" t="str">
            <v>054</v>
          </cell>
        </row>
        <row r="1958">
          <cell r="A1958" t="str">
            <v>E009</v>
          </cell>
          <cell r="B1958" t="str">
            <v>SIDROME CONGENITO DE YODO, NO ESPECIFICADO</v>
          </cell>
          <cell r="C1958" t="str">
            <v>054</v>
          </cell>
        </row>
        <row r="1959">
          <cell r="A1959" t="str">
            <v>E01</v>
          </cell>
          <cell r="B1959" t="str">
            <v>TRASTORNOS TIROIDEOS VINCULADOS A DEFICIENCIA DE YODO Y AFECCIONES</v>
          </cell>
          <cell r="C1959" t="str">
            <v>054</v>
          </cell>
        </row>
        <row r="1960">
          <cell r="A1960" t="str">
            <v>E010</v>
          </cell>
          <cell r="B1960" t="str">
            <v>BOCIO DIFUSO (ENDEMICO) RELACIONADO CON DEFICIENCIA DE YODO</v>
          </cell>
          <cell r="C1960" t="str">
            <v>054</v>
          </cell>
        </row>
        <row r="1961">
          <cell r="A1961" t="str">
            <v>E011</v>
          </cell>
          <cell r="B1961" t="str">
            <v>BOCIO MULTINODULAR (ENDEMICO) RELACIONADO CON DEFICIENCIA DE YODO</v>
          </cell>
          <cell r="C1961" t="str">
            <v>054</v>
          </cell>
        </row>
        <row r="1962">
          <cell r="A1962" t="str">
            <v>E012</v>
          </cell>
          <cell r="B1962" t="str">
            <v>BOCIO (ENDEMICO) RELACIONADO CON DEFICIENCIA DE YODO, NO ESPECIFICADO</v>
          </cell>
          <cell r="C1962" t="str">
            <v>054</v>
          </cell>
        </row>
        <row r="1963">
          <cell r="A1963" t="str">
            <v>E018</v>
          </cell>
          <cell r="B1963" t="str">
            <v>OTROS TRASTORNOS DE LA TIROIDES RELACIONADOS CON DEFIC. DE YODO</v>
          </cell>
          <cell r="C1963" t="str">
            <v>054</v>
          </cell>
        </row>
        <row r="1964">
          <cell r="A1964" t="str">
            <v>E02</v>
          </cell>
          <cell r="B1964" t="str">
            <v>HIPOTIROIDISMO SUBCLINICO POR DEFICIENCIA DE YODO</v>
          </cell>
          <cell r="C1964" t="str">
            <v>054</v>
          </cell>
        </row>
        <row r="1965">
          <cell r="A1965" t="str">
            <v>E03</v>
          </cell>
          <cell r="B1965" t="str">
            <v>OTROS HIPOTIROIDISMO</v>
          </cell>
          <cell r="C1965" t="str">
            <v>054</v>
          </cell>
        </row>
        <row r="1966">
          <cell r="A1966" t="str">
            <v>E030</v>
          </cell>
          <cell r="B1966" t="str">
            <v>HIPOTIROIDISMO CONGENITO CON BOCIO DIFUSO</v>
          </cell>
          <cell r="C1966" t="str">
            <v>054</v>
          </cell>
        </row>
        <row r="1967">
          <cell r="A1967" t="str">
            <v>E031</v>
          </cell>
          <cell r="B1967" t="str">
            <v>HIPOTIROIDISMO CONGENITO SIN BOCIO</v>
          </cell>
          <cell r="C1967" t="str">
            <v>054</v>
          </cell>
        </row>
        <row r="1968">
          <cell r="A1968" t="str">
            <v>E033</v>
          </cell>
          <cell r="B1968" t="str">
            <v>HIPOTIROIDISMO POSTINFECCIOOSO</v>
          </cell>
          <cell r="C1968" t="str">
            <v>054</v>
          </cell>
        </row>
        <row r="1969">
          <cell r="A1969" t="str">
            <v>E034</v>
          </cell>
          <cell r="B1969" t="str">
            <v>ATROFIA DE TIROIDES (ADQUIRIDA)</v>
          </cell>
          <cell r="C1969" t="str">
            <v>054</v>
          </cell>
        </row>
        <row r="1970">
          <cell r="A1970" t="str">
            <v>E035</v>
          </cell>
          <cell r="B1970" t="str">
            <v>COMA MIXEDEMATOSO</v>
          </cell>
          <cell r="C1970" t="str">
            <v>054</v>
          </cell>
        </row>
        <row r="1971">
          <cell r="A1971" t="str">
            <v>E038</v>
          </cell>
          <cell r="B1971" t="str">
            <v>OTROS HIPOTIROIDISMO ESPECIFICADOS</v>
          </cell>
          <cell r="C1971" t="str">
            <v>054</v>
          </cell>
        </row>
        <row r="1972">
          <cell r="A1972" t="str">
            <v>E039</v>
          </cell>
          <cell r="B1972" t="str">
            <v>HIPOTIROIDISMO, NO ESPECIFICADO</v>
          </cell>
          <cell r="C1972" t="str">
            <v>054</v>
          </cell>
        </row>
        <row r="1973">
          <cell r="A1973" t="str">
            <v>E04</v>
          </cell>
          <cell r="B1973" t="str">
            <v>OTROS BOCIOS NO TOXICOS</v>
          </cell>
          <cell r="C1973" t="str">
            <v>054</v>
          </cell>
        </row>
        <row r="1974">
          <cell r="A1974" t="str">
            <v>E040</v>
          </cell>
          <cell r="B1974" t="str">
            <v>BOCIO DIFUSO NO TOXICO</v>
          </cell>
          <cell r="C1974" t="str">
            <v>054</v>
          </cell>
        </row>
        <row r="1975">
          <cell r="A1975" t="str">
            <v>E041</v>
          </cell>
          <cell r="B1975" t="str">
            <v>NODULO TIROIDEO SOLITARIO NO TOXICO</v>
          </cell>
          <cell r="C1975" t="str">
            <v>054</v>
          </cell>
        </row>
        <row r="1976">
          <cell r="A1976" t="str">
            <v>E042</v>
          </cell>
          <cell r="B1976" t="str">
            <v>BOCIO MULTINODULAR NO TOXICO</v>
          </cell>
          <cell r="C1976" t="str">
            <v>054</v>
          </cell>
        </row>
        <row r="1977">
          <cell r="A1977" t="str">
            <v>E048</v>
          </cell>
          <cell r="B1977" t="str">
            <v>OTROS BOCIOS NO TOXICOS ESPECIFICADOS</v>
          </cell>
          <cell r="C1977" t="str">
            <v>054</v>
          </cell>
        </row>
        <row r="1978">
          <cell r="A1978" t="str">
            <v>E049</v>
          </cell>
          <cell r="B1978" t="str">
            <v>BOCIO NO TOXICO, NO ESPECIFICADO</v>
          </cell>
          <cell r="C1978" t="str">
            <v>054</v>
          </cell>
        </row>
        <row r="1979">
          <cell r="A1979" t="str">
            <v>E05</v>
          </cell>
          <cell r="B1979" t="str">
            <v>TIROTOXICOSIS (HIPERTIROIDISMO)</v>
          </cell>
          <cell r="C1979" t="str">
            <v>054</v>
          </cell>
        </row>
        <row r="1980">
          <cell r="A1980" t="str">
            <v>E050</v>
          </cell>
          <cell r="B1980" t="str">
            <v>TIROTOXICOSIS CON BOCIO DIFUSO</v>
          </cell>
          <cell r="C1980" t="str">
            <v>054</v>
          </cell>
        </row>
        <row r="1981">
          <cell r="A1981" t="str">
            <v>E051</v>
          </cell>
          <cell r="B1981" t="str">
            <v>TIORTOXICOSIS CON NODULO SOLITARIO TIROIDEO TOXICO</v>
          </cell>
          <cell r="C1981" t="str">
            <v>054</v>
          </cell>
        </row>
        <row r="1982">
          <cell r="A1982" t="str">
            <v>E052</v>
          </cell>
          <cell r="B1982" t="str">
            <v>TIROTOXICOSIS CON BOCIO MULTINODULAR TOXICO</v>
          </cell>
          <cell r="C1982" t="str">
            <v>054</v>
          </cell>
        </row>
        <row r="1983">
          <cell r="A1983" t="str">
            <v>E053</v>
          </cell>
          <cell r="B1983" t="str">
            <v>TIROTOXICOSIS POR TEJIDO TIROIDEO ECTOPICO</v>
          </cell>
          <cell r="C1983" t="str">
            <v>054</v>
          </cell>
        </row>
        <row r="1984">
          <cell r="A1984" t="str">
            <v>E054</v>
          </cell>
          <cell r="B1984" t="str">
            <v>TIROTOXICOSIS FACTICIA</v>
          </cell>
          <cell r="C1984" t="str">
            <v>054</v>
          </cell>
        </row>
        <row r="1985">
          <cell r="A1985" t="str">
            <v>E055</v>
          </cell>
          <cell r="B1985" t="str">
            <v>CRISIS O TORMENTA TIROTOXICA</v>
          </cell>
          <cell r="C1985" t="str">
            <v>054</v>
          </cell>
        </row>
        <row r="1986">
          <cell r="A1986" t="str">
            <v>E058</v>
          </cell>
          <cell r="B1986" t="str">
            <v>OTRAS TIROTOXICOSIS</v>
          </cell>
          <cell r="C1986" t="str">
            <v>054</v>
          </cell>
        </row>
        <row r="1987">
          <cell r="A1987" t="str">
            <v>E059</v>
          </cell>
          <cell r="B1987" t="str">
            <v>TIROTOXICOSIS, NO ESPECIFICADA</v>
          </cell>
          <cell r="C1987" t="str">
            <v>054</v>
          </cell>
        </row>
        <row r="1988">
          <cell r="A1988" t="str">
            <v>E06</v>
          </cell>
          <cell r="B1988" t="str">
            <v>TIROIDITIS</v>
          </cell>
          <cell r="C1988" t="str">
            <v>054</v>
          </cell>
        </row>
        <row r="1989">
          <cell r="A1989" t="str">
            <v>E060</v>
          </cell>
          <cell r="B1989" t="str">
            <v>TIROIDITIS AGUDA</v>
          </cell>
          <cell r="C1989" t="str">
            <v>054</v>
          </cell>
        </row>
        <row r="1990">
          <cell r="A1990" t="str">
            <v>E061</v>
          </cell>
          <cell r="B1990" t="str">
            <v>TIROIDITIS SUBAGUDA</v>
          </cell>
          <cell r="C1990" t="str">
            <v>054</v>
          </cell>
        </row>
        <row r="1991">
          <cell r="A1991" t="str">
            <v>E062</v>
          </cell>
          <cell r="B1991" t="str">
            <v>TIROIDITIS CRONICA CON TIROTOXICOSIS TRANSITORIA</v>
          </cell>
          <cell r="C1991" t="str">
            <v>054</v>
          </cell>
        </row>
        <row r="1992">
          <cell r="A1992" t="str">
            <v>E063</v>
          </cell>
          <cell r="B1992" t="str">
            <v>TIROIDITIS AUTOINMUNE</v>
          </cell>
          <cell r="C1992" t="str">
            <v>054</v>
          </cell>
        </row>
        <row r="1993">
          <cell r="A1993" t="str">
            <v>E064</v>
          </cell>
          <cell r="B1993" t="str">
            <v>TIROIDITIS INDUCIDA POR DROGAS</v>
          </cell>
          <cell r="C1993" t="str">
            <v>054</v>
          </cell>
        </row>
        <row r="1994">
          <cell r="A1994" t="str">
            <v>E065</v>
          </cell>
          <cell r="B1994" t="str">
            <v>OTRAS TIROIDITIS CRONICAS</v>
          </cell>
          <cell r="C1994" t="str">
            <v>054</v>
          </cell>
        </row>
        <row r="1995">
          <cell r="A1995" t="str">
            <v>E069</v>
          </cell>
          <cell r="B1995" t="str">
            <v>TIROIDITIS, NO ESPECIFICADA</v>
          </cell>
          <cell r="C1995" t="str">
            <v>054</v>
          </cell>
        </row>
        <row r="1996">
          <cell r="A1996" t="str">
            <v>E07</v>
          </cell>
          <cell r="B1996" t="str">
            <v>OTROS TRASTORNOS TIROIDEOS</v>
          </cell>
          <cell r="C1996" t="str">
            <v>054</v>
          </cell>
        </row>
        <row r="1997">
          <cell r="A1997" t="str">
            <v>E070</v>
          </cell>
          <cell r="B1997" t="str">
            <v>HIPERSECRECION DE CALCITONINA</v>
          </cell>
          <cell r="C1997" t="str">
            <v>054</v>
          </cell>
        </row>
        <row r="1998">
          <cell r="A1998" t="str">
            <v>E071</v>
          </cell>
          <cell r="B1998" t="str">
            <v>BOCIO DISHORMOGENETICO</v>
          </cell>
          <cell r="C1998" t="str">
            <v>054</v>
          </cell>
        </row>
        <row r="1999">
          <cell r="A1999" t="str">
            <v>E078</v>
          </cell>
          <cell r="B1999" t="str">
            <v>OTROS TRASTORNOS ESPECIFICADOS DE LA GLANDULA TIROIDES</v>
          </cell>
          <cell r="C1999" t="str">
            <v>054</v>
          </cell>
        </row>
        <row r="2000">
          <cell r="A2000" t="str">
            <v>E079</v>
          </cell>
          <cell r="B2000" t="str">
            <v>TRASTORNO DE LA GLANDULA TIROIDES, NO ESPECIFICADO</v>
          </cell>
          <cell r="C2000" t="str">
            <v>054</v>
          </cell>
        </row>
        <row r="2001">
          <cell r="A2001" t="str">
            <v>E10</v>
          </cell>
          <cell r="B2001" t="str">
            <v>DIABETES MELLITUS INSULINODEPENDIENTE</v>
          </cell>
          <cell r="C2001" t="str">
            <v>052</v>
          </cell>
        </row>
        <row r="2002">
          <cell r="A2002" t="str">
            <v>E107</v>
          </cell>
          <cell r="B2002" t="str">
            <v>DIABETES MELLITUS INSULINODEPENDIENTE</v>
          </cell>
          <cell r="C2002" t="str">
            <v>052</v>
          </cell>
        </row>
        <row r="2003">
          <cell r="A2003" t="str">
            <v>E109</v>
          </cell>
          <cell r="B2003" t="str">
            <v>DIABETES MELLITUS INSULINODEPENDIENTE</v>
          </cell>
          <cell r="C2003" t="str">
            <v>052</v>
          </cell>
        </row>
        <row r="2004">
          <cell r="A2004" t="str">
            <v>E11</v>
          </cell>
          <cell r="B2004" t="str">
            <v>DIABETES MELLITUS NO INSULINODEPENDIENTE</v>
          </cell>
          <cell r="C2004" t="str">
            <v>052</v>
          </cell>
        </row>
        <row r="2005">
          <cell r="A2005" t="str">
            <v>E112</v>
          </cell>
          <cell r="B2005" t="str">
            <v>DIABETES MELLITUS NO INSULINODEPENDIENTE</v>
          </cell>
          <cell r="C2005" t="str">
            <v>052</v>
          </cell>
        </row>
        <row r="2006">
          <cell r="A2006" t="str">
            <v>E116</v>
          </cell>
          <cell r="B2006" t="str">
            <v>DIABETES MELLITUS NO INSULINODEPENDIENTE</v>
          </cell>
          <cell r="C2006" t="str">
            <v>052</v>
          </cell>
        </row>
        <row r="2007">
          <cell r="A2007" t="str">
            <v>E117</v>
          </cell>
          <cell r="B2007" t="str">
            <v>DIABETES MELLITUS NO INSULINODEPENDIENTE</v>
          </cell>
          <cell r="C2007" t="str">
            <v>052</v>
          </cell>
        </row>
        <row r="2008">
          <cell r="A2008" t="str">
            <v>E119</v>
          </cell>
          <cell r="B2008" t="str">
            <v>DIABETES MELLITUS NO INSULINODEPENDIENTE</v>
          </cell>
          <cell r="C2008" t="str">
            <v>052</v>
          </cell>
        </row>
        <row r="2009">
          <cell r="A2009" t="str">
            <v>E122</v>
          </cell>
          <cell r="B2009" t="str">
            <v>DIABETES MELLITUS ASOCIADA CON DESNUTRICION</v>
          </cell>
          <cell r="C2009" t="str">
            <v>052</v>
          </cell>
        </row>
        <row r="2010">
          <cell r="A2010" t="str">
            <v>E13</v>
          </cell>
          <cell r="B2010" t="str">
            <v>OTRAS DIABETES MELLITUS ESPECIFICADAS</v>
          </cell>
          <cell r="C2010" t="str">
            <v>052</v>
          </cell>
        </row>
        <row r="2011">
          <cell r="A2011" t="str">
            <v>E142</v>
          </cell>
          <cell r="B2011" t="str">
            <v>DIABETES MELLITUS, NO ESPECIFICADA</v>
          </cell>
          <cell r="C2011" t="str">
            <v>052</v>
          </cell>
        </row>
        <row r="2012">
          <cell r="A2012" t="str">
            <v>E145</v>
          </cell>
          <cell r="B2012" t="str">
            <v>DIABETES MELLITUS, NO ESPECIFICADA</v>
          </cell>
          <cell r="C2012" t="str">
            <v>052</v>
          </cell>
        </row>
        <row r="2013">
          <cell r="A2013" t="str">
            <v>E146</v>
          </cell>
          <cell r="B2013" t="str">
            <v>DIABETES MELLITUS, NO ESPECIFICADA</v>
          </cell>
          <cell r="C2013" t="str">
            <v>052</v>
          </cell>
        </row>
        <row r="2014">
          <cell r="A2014" t="str">
            <v>E147</v>
          </cell>
          <cell r="B2014" t="str">
            <v>DIABETES MELLITUS, NO ESPECIFICADA</v>
          </cell>
          <cell r="C2014" t="str">
            <v>052</v>
          </cell>
        </row>
        <row r="2015">
          <cell r="A2015" t="str">
            <v>E149</v>
          </cell>
          <cell r="B2015" t="str">
            <v>DIABETES MELLITUS, NO ESPECIFICADA</v>
          </cell>
          <cell r="C2015" t="str">
            <v>052</v>
          </cell>
        </row>
        <row r="2016">
          <cell r="A2016" t="str">
            <v>E15</v>
          </cell>
          <cell r="B2016" t="str">
            <v>COMA HIPOGLICEMICO NO DIABETICO</v>
          </cell>
          <cell r="C2016" t="str">
            <v>054</v>
          </cell>
        </row>
        <row r="2017">
          <cell r="A2017" t="str">
            <v>E16</v>
          </cell>
          <cell r="B2017" t="str">
            <v>OTROS TRASTORNOS DE LA SECRECION INTERNA DEL PANCREAS</v>
          </cell>
          <cell r="C2017" t="str">
            <v>054</v>
          </cell>
        </row>
        <row r="2018">
          <cell r="A2018" t="str">
            <v>E160</v>
          </cell>
          <cell r="B2018" t="str">
            <v>HIPOGLICEMIA SIN COMA, INDUCIDA POR DROGAS</v>
          </cell>
          <cell r="C2018" t="str">
            <v>054</v>
          </cell>
        </row>
        <row r="2019">
          <cell r="A2019" t="str">
            <v>E161</v>
          </cell>
          <cell r="B2019" t="str">
            <v>OTRAS HIPOGLICEMIAS</v>
          </cell>
          <cell r="C2019" t="str">
            <v>054</v>
          </cell>
        </row>
        <row r="2020">
          <cell r="A2020" t="str">
            <v>E162</v>
          </cell>
          <cell r="B2020" t="str">
            <v>HIPOGLICEMIA, NO ESPECIFICADA</v>
          </cell>
          <cell r="C2020" t="str">
            <v>054</v>
          </cell>
        </row>
        <row r="2021">
          <cell r="A2021" t="str">
            <v>E163</v>
          </cell>
          <cell r="B2021" t="str">
            <v>SECRECION EXAGERADA DEL GLUCAGON</v>
          </cell>
          <cell r="C2021" t="str">
            <v>054</v>
          </cell>
        </row>
        <row r="2022">
          <cell r="A2022" t="str">
            <v>E168</v>
          </cell>
          <cell r="B2022" t="str">
            <v>OTROS TRASTORNOS ESPECIFICADOS DE LA SECRECION INTERNA DEL PANCREAS</v>
          </cell>
          <cell r="C2022" t="str">
            <v>054</v>
          </cell>
        </row>
        <row r="2023">
          <cell r="A2023" t="str">
            <v>E169</v>
          </cell>
          <cell r="B2023" t="str">
            <v>TRASTORNOS DE LA SECRECION INTERNA DEL PANCREAS, SIN OTRA ESPECIFIC</v>
          </cell>
          <cell r="C2023" t="str">
            <v>054</v>
          </cell>
        </row>
        <row r="2024">
          <cell r="A2024" t="str">
            <v>E21</v>
          </cell>
          <cell r="B2024" t="str">
            <v>HIPERPARATIRIODIMO Y OTROS TRASTORNOS DE LA GLANDULA PARATIROIDES</v>
          </cell>
          <cell r="C2024" t="str">
            <v>054</v>
          </cell>
        </row>
        <row r="2025">
          <cell r="A2025" t="str">
            <v>E210</v>
          </cell>
          <cell r="B2025" t="str">
            <v>HIPERPARATIROIDISMO PRIMARIO</v>
          </cell>
          <cell r="C2025" t="str">
            <v>054</v>
          </cell>
        </row>
        <row r="2026">
          <cell r="A2026" t="str">
            <v>E211</v>
          </cell>
          <cell r="B2026" t="str">
            <v>HIPERPARATIROIDISMO SECUNDARIO NO CLASIFICADO EN OTRA PARTE</v>
          </cell>
          <cell r="C2026" t="str">
            <v>054</v>
          </cell>
        </row>
        <row r="2027">
          <cell r="A2027" t="str">
            <v>E212</v>
          </cell>
          <cell r="B2027" t="str">
            <v>OTROS TIPOS DE HIPERTIROIDISMO</v>
          </cell>
          <cell r="C2027" t="str">
            <v>054</v>
          </cell>
        </row>
        <row r="2028">
          <cell r="A2028" t="str">
            <v>E213</v>
          </cell>
          <cell r="B2028" t="str">
            <v>HIPERPARATIROIDISMO, SIN OTRA ESPECIFICACION</v>
          </cell>
          <cell r="C2028" t="str">
            <v>054</v>
          </cell>
        </row>
        <row r="2029">
          <cell r="A2029" t="str">
            <v>E214</v>
          </cell>
          <cell r="B2029" t="str">
            <v>OTROS TRASTORNOS ESPECIFICADOS DE LA GLANDULA PARATIROIDES</v>
          </cell>
          <cell r="C2029" t="str">
            <v>054</v>
          </cell>
        </row>
        <row r="2030">
          <cell r="A2030" t="str">
            <v>E215</v>
          </cell>
          <cell r="B2030" t="str">
            <v>TRASTORNOS DE LA GANDULA PARATIROIDES, NO ESPECIFICADO</v>
          </cell>
          <cell r="C2030" t="str">
            <v>054</v>
          </cell>
        </row>
        <row r="2031">
          <cell r="A2031" t="str">
            <v>E22</v>
          </cell>
          <cell r="B2031" t="str">
            <v>HIPERFICION DE LA GLANDULA HIPOFISIS</v>
          </cell>
          <cell r="C2031" t="str">
            <v>054</v>
          </cell>
        </row>
        <row r="2032">
          <cell r="A2032" t="str">
            <v>E220</v>
          </cell>
          <cell r="B2032" t="str">
            <v>ACROMEGALIA Y GIGANTISMO HIPOFISARIO</v>
          </cell>
          <cell r="C2032" t="str">
            <v>054</v>
          </cell>
        </row>
        <row r="2033">
          <cell r="A2033" t="str">
            <v>E221</v>
          </cell>
          <cell r="B2033" t="str">
            <v>HIPERPROLACTINEMIA</v>
          </cell>
          <cell r="C2033" t="str">
            <v>054</v>
          </cell>
        </row>
        <row r="2034">
          <cell r="A2034" t="str">
            <v>E222</v>
          </cell>
          <cell r="B2034" t="str">
            <v>SIDROME DE SECRECION INAPROPIADA DE HORMONA ANTIDIURETICA</v>
          </cell>
          <cell r="C2034" t="str">
            <v>054</v>
          </cell>
        </row>
        <row r="2035">
          <cell r="A2035" t="str">
            <v>E228</v>
          </cell>
          <cell r="B2035" t="str">
            <v>OTRAS HIPERFUNCIONES DE LA GLANDULA HIPOFISIS</v>
          </cell>
          <cell r="C2035" t="str">
            <v>054</v>
          </cell>
        </row>
        <row r="2036">
          <cell r="A2036" t="str">
            <v>E229</v>
          </cell>
          <cell r="B2036" t="str">
            <v>HIPERFUNCION DE LA GLANDULA HIPOFISIS, NO ESPECIFICADA</v>
          </cell>
          <cell r="C2036" t="str">
            <v>054</v>
          </cell>
        </row>
        <row r="2037">
          <cell r="A2037" t="str">
            <v>E23</v>
          </cell>
          <cell r="B2037" t="str">
            <v>HIPOFUNCION Y OTROS TRASTORNOS DE LA GLANDULA HIPOFISIS</v>
          </cell>
          <cell r="C2037" t="str">
            <v>054</v>
          </cell>
        </row>
        <row r="2038">
          <cell r="A2038" t="str">
            <v>E230</v>
          </cell>
          <cell r="B2038" t="str">
            <v>HIPOPITUITARISMO</v>
          </cell>
          <cell r="C2038" t="str">
            <v>054</v>
          </cell>
        </row>
        <row r="2039">
          <cell r="A2039" t="str">
            <v>E231</v>
          </cell>
          <cell r="B2039" t="str">
            <v>HIPOPITUITARISMO INDUCIDO POR DROGAS</v>
          </cell>
          <cell r="C2039" t="str">
            <v>054</v>
          </cell>
        </row>
        <row r="2040">
          <cell r="A2040" t="str">
            <v>E232</v>
          </cell>
          <cell r="B2040" t="str">
            <v>DIABETES INSIPIDA</v>
          </cell>
          <cell r="C2040" t="str">
            <v>054</v>
          </cell>
        </row>
        <row r="2041">
          <cell r="A2041" t="str">
            <v>E233</v>
          </cell>
          <cell r="B2041" t="str">
            <v>DISFINCION HIPOTALAMICA, NO CLASIFICADA EN OTRA PARTE</v>
          </cell>
          <cell r="C2041" t="str">
            <v>054</v>
          </cell>
        </row>
        <row r="2042">
          <cell r="A2042" t="str">
            <v>E236</v>
          </cell>
          <cell r="B2042" t="str">
            <v>OTROS TRASTORNOS DE LA GLANDULA HIPOFISIS</v>
          </cell>
          <cell r="C2042" t="str">
            <v>054</v>
          </cell>
        </row>
        <row r="2043">
          <cell r="A2043" t="str">
            <v>E237</v>
          </cell>
          <cell r="B2043" t="str">
            <v>TRASTORNO DE LA GLANDULA HIPOFISIS, NO ESPECIFICADO</v>
          </cell>
          <cell r="C2043" t="str">
            <v>054</v>
          </cell>
        </row>
        <row r="2044">
          <cell r="A2044" t="str">
            <v>E24</v>
          </cell>
          <cell r="B2044" t="str">
            <v>SIDROME DE CUSHING</v>
          </cell>
          <cell r="C2044" t="str">
            <v>054</v>
          </cell>
        </row>
        <row r="2045">
          <cell r="A2045" t="str">
            <v>E240</v>
          </cell>
          <cell r="B2045" t="str">
            <v>ENFERMEDAD DE CUSHING DEPENDIENTE DE LA HIPOFISIS</v>
          </cell>
          <cell r="C2045" t="str">
            <v>054</v>
          </cell>
        </row>
        <row r="2046">
          <cell r="A2046" t="str">
            <v>E241</v>
          </cell>
          <cell r="B2046" t="str">
            <v>SINDROME DE NELSON</v>
          </cell>
          <cell r="C2046" t="str">
            <v>054</v>
          </cell>
        </row>
        <row r="2047">
          <cell r="A2047" t="str">
            <v>E242</v>
          </cell>
          <cell r="B2047" t="str">
            <v>SIDROME DE CUSHING INDUCIDO POR DROGAS</v>
          </cell>
          <cell r="C2047" t="str">
            <v>054</v>
          </cell>
        </row>
        <row r="2048">
          <cell r="A2048" t="str">
            <v>E243</v>
          </cell>
          <cell r="B2048" t="str">
            <v>SINDROME DE ACTH ECTOPICO</v>
          </cell>
          <cell r="C2048" t="str">
            <v>054</v>
          </cell>
        </row>
        <row r="2049">
          <cell r="A2049" t="str">
            <v>E244</v>
          </cell>
          <cell r="B2049" t="str">
            <v>SINDROME DE SEUDO-CUSHING INDUCIDO POR ALCOHOL</v>
          </cell>
          <cell r="C2049" t="str">
            <v>054</v>
          </cell>
        </row>
        <row r="2050">
          <cell r="A2050" t="str">
            <v>E248</v>
          </cell>
          <cell r="B2050" t="str">
            <v>OTROS TIPOS DE SINDROME DE CUSHING</v>
          </cell>
          <cell r="C2050" t="str">
            <v>054</v>
          </cell>
        </row>
        <row r="2051">
          <cell r="A2051" t="str">
            <v>E25</v>
          </cell>
          <cell r="B2051" t="str">
            <v>TRASTORNOS ADRENOGENITALES</v>
          </cell>
          <cell r="C2051" t="str">
            <v>054</v>
          </cell>
        </row>
        <row r="2052">
          <cell r="A2052" t="str">
            <v>E250</v>
          </cell>
          <cell r="B2052" t="str">
            <v>TRASTORNOS ADRENOGENITALES CONGENITOS CON DEFICIENCIA ENZIMATICA</v>
          </cell>
          <cell r="C2052" t="str">
            <v>054</v>
          </cell>
        </row>
        <row r="2053">
          <cell r="A2053" t="str">
            <v>E258</v>
          </cell>
          <cell r="B2053" t="str">
            <v>OTROS TRASTORNOS ADRENOGENITALES</v>
          </cell>
          <cell r="C2053" t="str">
            <v>054</v>
          </cell>
        </row>
        <row r="2054">
          <cell r="A2054" t="str">
            <v>E259</v>
          </cell>
          <cell r="B2054" t="str">
            <v>TRASTORNO ADRENOGENITALES, NO ESPECIFICADO</v>
          </cell>
          <cell r="C2054" t="str">
            <v>054</v>
          </cell>
        </row>
        <row r="2055">
          <cell r="A2055" t="str">
            <v>E26</v>
          </cell>
          <cell r="B2055" t="str">
            <v>HIPERALDOSTERONISMO</v>
          </cell>
          <cell r="C2055" t="str">
            <v>054</v>
          </cell>
        </row>
        <row r="2056">
          <cell r="A2056" t="str">
            <v>E260</v>
          </cell>
          <cell r="B2056" t="str">
            <v>HIPRALDOSTERONISMO PRIMARIO</v>
          </cell>
          <cell r="C2056" t="str">
            <v>054</v>
          </cell>
        </row>
        <row r="2057">
          <cell r="A2057" t="str">
            <v>E261</v>
          </cell>
          <cell r="B2057" t="str">
            <v>HIPERALDOSTERONISMO SECUNDARIO</v>
          </cell>
          <cell r="C2057" t="str">
            <v>054</v>
          </cell>
        </row>
        <row r="2058">
          <cell r="A2058" t="str">
            <v>E268</v>
          </cell>
          <cell r="B2058" t="str">
            <v>OTROS TIPOS DE HIPERALDOSTERONISMO</v>
          </cell>
          <cell r="C2058" t="str">
            <v>054</v>
          </cell>
        </row>
        <row r="2059">
          <cell r="A2059" t="str">
            <v>E269</v>
          </cell>
          <cell r="B2059" t="str">
            <v>HIPERALDOSTERONISMO, NO ESPECIFICADO</v>
          </cell>
          <cell r="C2059" t="str">
            <v>054</v>
          </cell>
        </row>
        <row r="2060">
          <cell r="A2060" t="str">
            <v>E27</v>
          </cell>
          <cell r="B2060" t="str">
            <v>OTROS TRASTORNOS DE LA GLANDULA SUPRARRENAL</v>
          </cell>
          <cell r="C2060" t="str">
            <v>054</v>
          </cell>
        </row>
        <row r="2061">
          <cell r="A2061" t="str">
            <v>E270</v>
          </cell>
          <cell r="B2061" t="str">
            <v>OTRA HIPERACTIVIDAD CORTICOSUPRARRENAL</v>
          </cell>
          <cell r="C2061" t="str">
            <v>054</v>
          </cell>
        </row>
        <row r="2062">
          <cell r="A2062" t="str">
            <v>E271</v>
          </cell>
          <cell r="B2062" t="str">
            <v>INSUFICIENCIA CORTICOSUPRARRENAL PRIMARIA</v>
          </cell>
          <cell r="C2062" t="str">
            <v>054</v>
          </cell>
        </row>
        <row r="2063">
          <cell r="A2063" t="str">
            <v>E272</v>
          </cell>
          <cell r="B2063" t="str">
            <v>CRISIS ADDISONIANA</v>
          </cell>
          <cell r="C2063" t="str">
            <v>054</v>
          </cell>
        </row>
        <row r="2064">
          <cell r="A2064" t="str">
            <v>E273</v>
          </cell>
          <cell r="B2064" t="str">
            <v>INSUFICIENCIA CORTICOSUPRARRENAL INDUCIDA PÓR DROGAS</v>
          </cell>
          <cell r="C2064" t="str">
            <v>054</v>
          </cell>
        </row>
        <row r="2065">
          <cell r="A2065" t="str">
            <v>E274</v>
          </cell>
          <cell r="B2065" t="str">
            <v>OTRAS INSUFICIENCIA CORTICOSUPRARRENAL Y LAS NO ESPECIFICADAS</v>
          </cell>
          <cell r="C2065" t="str">
            <v>054</v>
          </cell>
        </row>
        <row r="2066">
          <cell r="A2066" t="str">
            <v>E275</v>
          </cell>
          <cell r="B2066" t="str">
            <v>HIPERFUNCION DE LA MEDULA SUPRARRENAL</v>
          </cell>
          <cell r="C2066" t="str">
            <v>054</v>
          </cell>
        </row>
        <row r="2067">
          <cell r="A2067" t="str">
            <v>E278</v>
          </cell>
          <cell r="B2067" t="str">
            <v>OTROS TRASTORNOS ESPECIFICADOS DE LA GLANDULA SUPRARRENAL</v>
          </cell>
          <cell r="C2067" t="str">
            <v>054</v>
          </cell>
        </row>
        <row r="2068">
          <cell r="A2068" t="str">
            <v>E279</v>
          </cell>
          <cell r="B2068" t="str">
            <v>TRASTORNO DE LA GLANDULA SUPRARRENAL, NO ESPECIFICADO</v>
          </cell>
          <cell r="C2068" t="str">
            <v>054</v>
          </cell>
        </row>
        <row r="2069">
          <cell r="A2069" t="str">
            <v>E28</v>
          </cell>
          <cell r="B2069" t="str">
            <v>DISFUNCION OVARICA</v>
          </cell>
          <cell r="C2069" t="str">
            <v>054</v>
          </cell>
        </row>
        <row r="2070">
          <cell r="A2070" t="str">
            <v>E280</v>
          </cell>
          <cell r="B2070" t="str">
            <v>EXCESO DE ESTROGENOS</v>
          </cell>
          <cell r="C2070" t="str">
            <v>054</v>
          </cell>
        </row>
        <row r="2071">
          <cell r="A2071" t="str">
            <v>E281</v>
          </cell>
          <cell r="B2071" t="str">
            <v>EXCESO DE ANDROGENOS</v>
          </cell>
          <cell r="C2071" t="str">
            <v>054</v>
          </cell>
        </row>
        <row r="2072">
          <cell r="A2072" t="str">
            <v>E282</v>
          </cell>
          <cell r="B2072" t="str">
            <v>SINDROME DE OVARIO POLIQUISTICO</v>
          </cell>
          <cell r="C2072" t="str">
            <v>054</v>
          </cell>
        </row>
        <row r="2073">
          <cell r="A2073" t="str">
            <v>E283</v>
          </cell>
          <cell r="B2073" t="str">
            <v>INSUFICIENCIA OVARICA PRIMARIA</v>
          </cell>
          <cell r="C2073" t="str">
            <v>054</v>
          </cell>
        </row>
        <row r="2074">
          <cell r="A2074" t="str">
            <v>E288</v>
          </cell>
          <cell r="B2074" t="str">
            <v>OTRAS DISFUNCIONES OVARICAS</v>
          </cell>
          <cell r="C2074" t="str">
            <v>054</v>
          </cell>
        </row>
        <row r="2075">
          <cell r="A2075" t="str">
            <v>E289</v>
          </cell>
          <cell r="B2075" t="str">
            <v>DISFUNCION OVARICA, NO ESPECIFICADA</v>
          </cell>
          <cell r="C2075" t="str">
            <v>054</v>
          </cell>
        </row>
        <row r="2076">
          <cell r="A2076" t="str">
            <v>E29</v>
          </cell>
          <cell r="B2076" t="str">
            <v>DISFUNCION TESTICULAR</v>
          </cell>
          <cell r="C2076" t="str">
            <v>054</v>
          </cell>
        </row>
        <row r="2077">
          <cell r="A2077" t="str">
            <v>E290</v>
          </cell>
          <cell r="B2077" t="str">
            <v>HIPERFUNCION TESTICULAR</v>
          </cell>
          <cell r="C2077" t="str">
            <v>054</v>
          </cell>
        </row>
        <row r="2078">
          <cell r="A2078" t="str">
            <v>E291</v>
          </cell>
          <cell r="B2078" t="str">
            <v>HIPOFUNCION TESTICULAR</v>
          </cell>
          <cell r="C2078" t="str">
            <v>054</v>
          </cell>
        </row>
        <row r="2079">
          <cell r="A2079" t="str">
            <v>E298</v>
          </cell>
          <cell r="B2079" t="str">
            <v>OTRAS DISFUNCIONES TESTICULARES</v>
          </cell>
          <cell r="C2079" t="str">
            <v>054</v>
          </cell>
        </row>
        <row r="2080">
          <cell r="A2080" t="str">
            <v>E299</v>
          </cell>
          <cell r="B2080" t="str">
            <v>DISFUNCION TESTICULAR, NO ESPECIFICADA</v>
          </cell>
          <cell r="C2080" t="str">
            <v>054</v>
          </cell>
        </row>
        <row r="2081">
          <cell r="A2081" t="str">
            <v>E30</v>
          </cell>
          <cell r="B2081" t="str">
            <v>TRASTORNOS DE LA PUBERTAD, CLASIFIVADOS EN OTRA PARTE</v>
          </cell>
          <cell r="C2081" t="str">
            <v>054</v>
          </cell>
        </row>
        <row r="2082">
          <cell r="A2082" t="str">
            <v>E300</v>
          </cell>
          <cell r="B2082" t="str">
            <v>PUBERTAD RETARDADA</v>
          </cell>
          <cell r="C2082" t="str">
            <v>054</v>
          </cell>
        </row>
        <row r="2083">
          <cell r="A2083" t="str">
            <v>E301</v>
          </cell>
          <cell r="B2083" t="str">
            <v>PUBERTAD PRECOZ</v>
          </cell>
          <cell r="C2083" t="str">
            <v>054</v>
          </cell>
        </row>
        <row r="2084">
          <cell r="A2084" t="str">
            <v>E308</v>
          </cell>
          <cell r="B2084" t="str">
            <v>OTROS TRASTORNOS DE LA PUBERTAD</v>
          </cell>
          <cell r="C2084" t="str">
            <v>054</v>
          </cell>
        </row>
        <row r="2085">
          <cell r="A2085" t="str">
            <v>E309</v>
          </cell>
          <cell r="B2085" t="str">
            <v>TRASTORNOS DE LA PUBERTAD</v>
          </cell>
          <cell r="C2085" t="str">
            <v>054</v>
          </cell>
        </row>
        <row r="2086">
          <cell r="A2086" t="str">
            <v>E31</v>
          </cell>
          <cell r="B2086" t="str">
            <v>DISFUNCION POLIGLANDULAR</v>
          </cell>
          <cell r="C2086" t="str">
            <v>054</v>
          </cell>
        </row>
        <row r="2087">
          <cell r="A2087" t="str">
            <v>E310</v>
          </cell>
          <cell r="B2087" t="str">
            <v>INSUFICIENCIA POLIGLANDULAR AUTOINMUNE</v>
          </cell>
          <cell r="C2087" t="str">
            <v>054</v>
          </cell>
        </row>
        <row r="2088">
          <cell r="A2088" t="str">
            <v>E311</v>
          </cell>
          <cell r="B2088" t="str">
            <v>HIPERFUNCION POLIGLANDULAR</v>
          </cell>
          <cell r="C2088" t="str">
            <v>054</v>
          </cell>
        </row>
        <row r="2089">
          <cell r="A2089" t="str">
            <v>E318</v>
          </cell>
          <cell r="B2089" t="str">
            <v>OTRAS DISFUNCIONES POLIGLANDULAR</v>
          </cell>
          <cell r="C2089" t="str">
            <v>054</v>
          </cell>
        </row>
        <row r="2090">
          <cell r="A2090" t="str">
            <v>E319</v>
          </cell>
          <cell r="B2090" t="str">
            <v>DISFUCION POLIGLANDULAR, NO ESPECIFICADA</v>
          </cell>
          <cell r="C2090" t="str">
            <v>054</v>
          </cell>
        </row>
        <row r="2091">
          <cell r="A2091" t="str">
            <v>E32</v>
          </cell>
          <cell r="B2091" t="str">
            <v>ENFERMEDAD DEL TIMO</v>
          </cell>
          <cell r="C2091" t="str">
            <v>054</v>
          </cell>
        </row>
        <row r="2092">
          <cell r="A2092" t="str">
            <v>E320</v>
          </cell>
          <cell r="B2092" t="str">
            <v>HIPERPLASIA PERSISTENTE DEL TIMO</v>
          </cell>
          <cell r="C2092" t="str">
            <v>054</v>
          </cell>
        </row>
        <row r="2093">
          <cell r="A2093" t="str">
            <v>E321</v>
          </cell>
          <cell r="B2093" t="str">
            <v>ABSCESO DEL TIMO</v>
          </cell>
          <cell r="C2093" t="str">
            <v>054</v>
          </cell>
        </row>
        <row r="2094">
          <cell r="A2094" t="str">
            <v>E328</v>
          </cell>
          <cell r="B2094" t="str">
            <v>OTRAS ENFERMEDADES DEL TIMO</v>
          </cell>
          <cell r="C2094" t="str">
            <v>054</v>
          </cell>
        </row>
        <row r="2095">
          <cell r="A2095" t="str">
            <v>E329</v>
          </cell>
          <cell r="B2095" t="str">
            <v>ENFERMEDAD DEL TIMO, NO ESPECIFICADA</v>
          </cell>
          <cell r="C2095" t="str">
            <v>054</v>
          </cell>
        </row>
        <row r="2096">
          <cell r="A2096" t="str">
            <v>E34</v>
          </cell>
          <cell r="B2096" t="str">
            <v>OTROS TRASTORNOS ENDOCRINOS</v>
          </cell>
          <cell r="C2096" t="str">
            <v>054</v>
          </cell>
        </row>
        <row r="2097">
          <cell r="A2097" t="str">
            <v>E340</v>
          </cell>
          <cell r="B2097" t="str">
            <v>SIDROME CARCINOIDE</v>
          </cell>
          <cell r="C2097" t="str">
            <v>054</v>
          </cell>
        </row>
        <row r="2098">
          <cell r="A2098" t="str">
            <v>E341</v>
          </cell>
          <cell r="B2098" t="str">
            <v>OTRAS HIPERSECRECIONES DE ORMONAS INTESTINALES</v>
          </cell>
          <cell r="C2098" t="str">
            <v>054</v>
          </cell>
        </row>
        <row r="2099">
          <cell r="A2099" t="str">
            <v>E342</v>
          </cell>
          <cell r="B2099" t="str">
            <v>SECRECION HORMONAL ECTOPICA, NO CLASIFICADA EN OTRA PARTE</v>
          </cell>
          <cell r="C2099" t="str">
            <v>054</v>
          </cell>
        </row>
        <row r="2100">
          <cell r="A2100" t="str">
            <v>E343</v>
          </cell>
          <cell r="B2100" t="str">
            <v>ENANISMO, NO CLASIFICADO EN OTRA PARTE</v>
          </cell>
          <cell r="C2100" t="str">
            <v>054</v>
          </cell>
        </row>
        <row r="2101">
          <cell r="A2101" t="str">
            <v>E344</v>
          </cell>
          <cell r="B2101" t="str">
            <v>ESTATURA ALTA CONSTITUCIONAL</v>
          </cell>
          <cell r="C2101" t="str">
            <v>054</v>
          </cell>
        </row>
        <row r="2102">
          <cell r="A2102" t="str">
            <v>E345</v>
          </cell>
          <cell r="B2102" t="str">
            <v>SINDROME DE RESISTENCIA ANDROGENICA</v>
          </cell>
          <cell r="C2102" t="str">
            <v>054</v>
          </cell>
        </row>
        <row r="2103">
          <cell r="A2103" t="str">
            <v>E348</v>
          </cell>
          <cell r="B2103" t="str">
            <v>OTROS TRASTORNOS ENDOCRINOS ESPECIFICADOS</v>
          </cell>
          <cell r="C2103" t="str">
            <v>054</v>
          </cell>
        </row>
        <row r="2104">
          <cell r="A2104" t="str">
            <v>E349</v>
          </cell>
          <cell r="B2104" t="str">
            <v>TRASTORNOS ENDOCRINO, NO ESPECIFICADO</v>
          </cell>
          <cell r="C2104" t="str">
            <v>054</v>
          </cell>
        </row>
        <row r="2105">
          <cell r="A2105" t="str">
            <v>E40</v>
          </cell>
          <cell r="B2105" t="str">
            <v>KWASHIORKOR</v>
          </cell>
          <cell r="C2105" t="str">
            <v>053</v>
          </cell>
        </row>
        <row r="2106">
          <cell r="A2106" t="str">
            <v>E41</v>
          </cell>
          <cell r="B2106" t="str">
            <v>MARASMO NUTRICIONAL</v>
          </cell>
          <cell r="C2106" t="str">
            <v>053</v>
          </cell>
        </row>
        <row r="2107">
          <cell r="A2107" t="str">
            <v>E42</v>
          </cell>
          <cell r="B2107" t="str">
            <v>KWASHIORKOR MARASMATICO</v>
          </cell>
          <cell r="C2107" t="str">
            <v>053</v>
          </cell>
        </row>
        <row r="2108">
          <cell r="A2108" t="str">
            <v>E43X</v>
          </cell>
          <cell r="B2108" t="str">
            <v>DESNUTRICION PROTEICOCALORICA SEVERA, NO ESPECIFICADA</v>
          </cell>
          <cell r="C2108" t="str">
            <v>053</v>
          </cell>
        </row>
        <row r="2109">
          <cell r="A2109" t="str">
            <v>E44</v>
          </cell>
          <cell r="B2109" t="str">
            <v>DESNUTRICION PROTEICOCALORICA DE GRADO MODERADO Y LEVE</v>
          </cell>
          <cell r="C2109" t="str">
            <v>053</v>
          </cell>
        </row>
        <row r="2110">
          <cell r="A2110" t="str">
            <v>E440</v>
          </cell>
          <cell r="B2110" t="str">
            <v>DESNUTRICION PROTEICOCALORICA  MADERADA</v>
          </cell>
          <cell r="C2110" t="str">
            <v>053</v>
          </cell>
        </row>
        <row r="2111">
          <cell r="A2111" t="str">
            <v>E441</v>
          </cell>
          <cell r="B2111" t="str">
            <v>DESNUTRICION PROTEICOCALORICAS LEVE</v>
          </cell>
          <cell r="C2111" t="str">
            <v>053</v>
          </cell>
        </row>
        <row r="2112">
          <cell r="A2112" t="str">
            <v>E45</v>
          </cell>
          <cell r="B2112" t="str">
            <v>RETARDO DEL DESARROLLO DEBIDO A DESNUTRICION PROTEICOCALORICA</v>
          </cell>
          <cell r="C2112" t="str">
            <v>053</v>
          </cell>
        </row>
        <row r="2113">
          <cell r="A2113" t="str">
            <v>E46</v>
          </cell>
          <cell r="B2113" t="str">
            <v>DESNUTRICION PROTEICOCALORICA, NO ESPECIFICADA</v>
          </cell>
          <cell r="C2113" t="str">
            <v>053</v>
          </cell>
        </row>
        <row r="2114">
          <cell r="A2114" t="str">
            <v>E50</v>
          </cell>
          <cell r="B2114" t="str">
            <v>DEFICIENCIA DE VITAMINA A</v>
          </cell>
          <cell r="C2114" t="str">
            <v>054</v>
          </cell>
        </row>
        <row r="2115">
          <cell r="A2115" t="str">
            <v>E500</v>
          </cell>
          <cell r="B2115" t="str">
            <v>DEFICIENCIA DE VITAMINA A CON XEROSIS CONJUNTIVAL</v>
          </cell>
          <cell r="C2115" t="str">
            <v>054</v>
          </cell>
        </row>
        <row r="2116">
          <cell r="A2116" t="str">
            <v>E501</v>
          </cell>
          <cell r="B2116" t="str">
            <v>DEFICIENCIA DE VITAMINA A CON MANCHA DE BITOT Y XEROSIS CONJUNTIVAL</v>
          </cell>
          <cell r="C2116" t="str">
            <v>054</v>
          </cell>
        </row>
        <row r="2117">
          <cell r="A2117" t="str">
            <v>E502</v>
          </cell>
          <cell r="B2117" t="str">
            <v>DEFICIENCIA DE VITAMINA A CON XEROSIS CORNEAL</v>
          </cell>
          <cell r="C2117" t="str">
            <v>054</v>
          </cell>
        </row>
        <row r="2118">
          <cell r="A2118" t="str">
            <v>E503</v>
          </cell>
          <cell r="B2118" t="str">
            <v>DEFICIENCIA DE VITAMINA A CON ULCERACION CORNEAL Y XEROSIS</v>
          </cell>
          <cell r="C2118" t="str">
            <v>054</v>
          </cell>
        </row>
        <row r="2119">
          <cell r="A2119" t="str">
            <v>E504</v>
          </cell>
          <cell r="B2119" t="str">
            <v>DEFICIENCIA DE VITAMINA A CON QUERATOMALACIA</v>
          </cell>
          <cell r="C2119" t="str">
            <v>054</v>
          </cell>
        </row>
        <row r="2120">
          <cell r="A2120" t="str">
            <v>E505</v>
          </cell>
          <cell r="B2120" t="str">
            <v>DEFICIENCIA DE VITAMINA A CON CEGUERA NOCTURNA</v>
          </cell>
          <cell r="C2120" t="str">
            <v>054</v>
          </cell>
        </row>
        <row r="2121">
          <cell r="A2121" t="str">
            <v>E506</v>
          </cell>
          <cell r="B2121" t="str">
            <v>DEFICIENCIA DE VITAMINA A CON CICATRICES XEROFTALMICAS DE LA CORNEA</v>
          </cell>
          <cell r="C2121" t="str">
            <v>054</v>
          </cell>
        </row>
        <row r="2122">
          <cell r="A2122" t="str">
            <v>E507</v>
          </cell>
          <cell r="B2122" t="str">
            <v>OTRAS MANIFESTACIONES OCULARES DE DEFICIENCIA DE VITAMINA A</v>
          </cell>
          <cell r="C2122" t="str">
            <v>054</v>
          </cell>
        </row>
        <row r="2123">
          <cell r="A2123" t="str">
            <v>E508</v>
          </cell>
          <cell r="B2123" t="str">
            <v>OTRAS MANIFESTACIONES DE DEFICIENCIA DE VITAMINA A</v>
          </cell>
          <cell r="C2123" t="str">
            <v>054</v>
          </cell>
        </row>
        <row r="2124">
          <cell r="A2124" t="str">
            <v>E509</v>
          </cell>
          <cell r="B2124" t="str">
            <v>DEFICIENCIA DE VITAMINA A, NO ESPECIFICADA</v>
          </cell>
          <cell r="C2124" t="str">
            <v>054</v>
          </cell>
        </row>
        <row r="2125">
          <cell r="A2125" t="str">
            <v>E51</v>
          </cell>
          <cell r="B2125" t="str">
            <v>DEFICIENCIA DE TIAMINA</v>
          </cell>
          <cell r="C2125" t="str">
            <v>054</v>
          </cell>
        </row>
        <row r="2126">
          <cell r="A2126" t="str">
            <v>E511</v>
          </cell>
          <cell r="B2126" t="str">
            <v>BERIBERI</v>
          </cell>
          <cell r="C2126" t="str">
            <v>054</v>
          </cell>
        </row>
        <row r="2127">
          <cell r="A2127" t="str">
            <v>E512</v>
          </cell>
          <cell r="B2127" t="str">
            <v>ENCEFALOPATIA DE WERNICKE</v>
          </cell>
          <cell r="C2127" t="str">
            <v>054</v>
          </cell>
        </row>
        <row r="2128">
          <cell r="A2128" t="str">
            <v>E518</v>
          </cell>
          <cell r="B2128" t="str">
            <v>OTRAS MANIFESTACIONES DE LA DEFICIENCIA DE TIAMINA</v>
          </cell>
          <cell r="C2128" t="str">
            <v>054</v>
          </cell>
        </row>
        <row r="2129">
          <cell r="A2129" t="str">
            <v>E519</v>
          </cell>
          <cell r="B2129" t="str">
            <v>DEFICIENCIA DE TIAMINA, NO ESPECIFICADA</v>
          </cell>
          <cell r="C2129" t="str">
            <v>054</v>
          </cell>
        </row>
        <row r="2130">
          <cell r="A2130" t="str">
            <v>E52</v>
          </cell>
          <cell r="B2130" t="str">
            <v>DEFICIENCIA DE NIACINA (PELAGRA)</v>
          </cell>
          <cell r="C2130" t="str">
            <v>054</v>
          </cell>
        </row>
        <row r="2131">
          <cell r="A2131" t="str">
            <v>E53</v>
          </cell>
          <cell r="B2131" t="str">
            <v>DEFICIENCIA DE OTRAS VITAMINAS SEL GRUPO B</v>
          </cell>
          <cell r="C2131" t="str">
            <v>054</v>
          </cell>
        </row>
        <row r="2132">
          <cell r="A2132" t="str">
            <v>E530</v>
          </cell>
          <cell r="B2132" t="str">
            <v>DEFICIENCIA DE RIBOFLAVINA</v>
          </cell>
          <cell r="C2132" t="str">
            <v>054</v>
          </cell>
        </row>
        <row r="2133">
          <cell r="A2133" t="str">
            <v>E531</v>
          </cell>
          <cell r="B2133" t="str">
            <v>DEFICIENCIA DE PIRIDOXINA</v>
          </cell>
          <cell r="C2133" t="str">
            <v>054</v>
          </cell>
        </row>
        <row r="2134">
          <cell r="A2134" t="str">
            <v>E538</v>
          </cell>
          <cell r="B2134" t="str">
            <v>DEFICIENCIA DE OTRAS VITAMINAS DEL GRUPO B</v>
          </cell>
          <cell r="C2134" t="str">
            <v>054</v>
          </cell>
        </row>
        <row r="2135">
          <cell r="A2135" t="str">
            <v>E539</v>
          </cell>
          <cell r="B2135" t="str">
            <v>DEFICIENCIA DE VITAMINA B, NO ESPECIFICADA</v>
          </cell>
          <cell r="C2135" t="str">
            <v>054</v>
          </cell>
        </row>
        <row r="2136">
          <cell r="A2136" t="str">
            <v>E54</v>
          </cell>
          <cell r="B2136" t="str">
            <v>DEFICIENCIA DE ACIDO ASCORBICO</v>
          </cell>
          <cell r="C2136" t="str">
            <v>054</v>
          </cell>
        </row>
        <row r="2137">
          <cell r="A2137" t="str">
            <v>E55</v>
          </cell>
          <cell r="B2137" t="str">
            <v>DEFICIENCIA DE VITAMINA D</v>
          </cell>
          <cell r="C2137" t="str">
            <v>054</v>
          </cell>
        </row>
        <row r="2138">
          <cell r="A2138" t="str">
            <v>E550</v>
          </cell>
          <cell r="B2138" t="str">
            <v>RAQUITISMO ACTIVO</v>
          </cell>
          <cell r="C2138" t="str">
            <v>054</v>
          </cell>
        </row>
        <row r="2139">
          <cell r="A2139" t="str">
            <v>E559</v>
          </cell>
          <cell r="B2139" t="str">
            <v>DEFICIENCIA DE VITAMINA D, NO ESPECIFICADA</v>
          </cell>
          <cell r="C2139" t="str">
            <v>054</v>
          </cell>
        </row>
        <row r="2140">
          <cell r="A2140" t="str">
            <v>E56</v>
          </cell>
          <cell r="B2140" t="str">
            <v>OTRAS DEFICIENCIAS DE VITAMINAS</v>
          </cell>
          <cell r="C2140" t="str">
            <v>054</v>
          </cell>
        </row>
        <row r="2141">
          <cell r="A2141" t="str">
            <v>E560</v>
          </cell>
          <cell r="B2141" t="str">
            <v>DEFICIENCIA DE VITAMINA E</v>
          </cell>
          <cell r="C2141" t="str">
            <v>054</v>
          </cell>
        </row>
        <row r="2142">
          <cell r="A2142" t="str">
            <v>E561</v>
          </cell>
          <cell r="B2142" t="str">
            <v>DEFICIENCIA DE VITAMINA K</v>
          </cell>
          <cell r="C2142" t="str">
            <v>054</v>
          </cell>
        </row>
        <row r="2143">
          <cell r="A2143" t="str">
            <v>E568</v>
          </cell>
          <cell r="B2143" t="str">
            <v>DEFICIENCIA DE OTRAS VITAMINAS</v>
          </cell>
          <cell r="C2143" t="str">
            <v>054</v>
          </cell>
        </row>
        <row r="2144">
          <cell r="A2144" t="str">
            <v>E569</v>
          </cell>
          <cell r="B2144" t="str">
            <v>DEFICIENCIA DE VITAMINA, NO ESPECIFICADA</v>
          </cell>
          <cell r="C2144" t="str">
            <v>054</v>
          </cell>
        </row>
        <row r="2145">
          <cell r="A2145" t="str">
            <v>E58</v>
          </cell>
          <cell r="B2145" t="str">
            <v>DEFICIENCIA DIETETICA DE CALCIO</v>
          </cell>
          <cell r="C2145" t="str">
            <v>054</v>
          </cell>
        </row>
        <row r="2146">
          <cell r="A2146" t="str">
            <v>E59</v>
          </cell>
          <cell r="B2146" t="str">
            <v>DEFICIENCIA DIETETICA DE SELENIO</v>
          </cell>
          <cell r="C2146" t="str">
            <v>054</v>
          </cell>
        </row>
        <row r="2147">
          <cell r="A2147" t="str">
            <v>E60</v>
          </cell>
          <cell r="B2147" t="str">
            <v>DEFICIENCIA DIETETICA DE ZINC</v>
          </cell>
          <cell r="C2147" t="str">
            <v>054</v>
          </cell>
        </row>
        <row r="2148">
          <cell r="A2148" t="str">
            <v>E61</v>
          </cell>
          <cell r="B2148" t="str">
            <v>DEFICIENCIA DE OTROS ELEMENTOS NUTRICIONALES</v>
          </cell>
          <cell r="C2148" t="str">
            <v>054</v>
          </cell>
        </row>
        <row r="2149">
          <cell r="A2149" t="str">
            <v>E610</v>
          </cell>
          <cell r="B2149" t="str">
            <v>DEFICIENCIA DE COBRE</v>
          </cell>
          <cell r="C2149" t="str">
            <v>054</v>
          </cell>
        </row>
        <row r="2150">
          <cell r="A2150" t="str">
            <v>E611</v>
          </cell>
          <cell r="B2150" t="str">
            <v>DEFICIENCIA DE HIERRO</v>
          </cell>
          <cell r="C2150" t="str">
            <v>054</v>
          </cell>
        </row>
        <row r="2151">
          <cell r="A2151" t="str">
            <v>E612</v>
          </cell>
          <cell r="B2151" t="str">
            <v>DEFICIENCIA DE MAGNESIO</v>
          </cell>
          <cell r="C2151" t="str">
            <v>054</v>
          </cell>
        </row>
        <row r="2152">
          <cell r="A2152" t="str">
            <v>E613</v>
          </cell>
          <cell r="B2152" t="str">
            <v>DEFICIENCIA DE MANGANESO</v>
          </cell>
          <cell r="C2152" t="str">
            <v>054</v>
          </cell>
        </row>
        <row r="2153">
          <cell r="A2153" t="str">
            <v>E614</v>
          </cell>
          <cell r="B2153" t="str">
            <v>DEFICIENCIA DE CROMO</v>
          </cell>
          <cell r="C2153" t="str">
            <v>054</v>
          </cell>
        </row>
        <row r="2154">
          <cell r="A2154" t="str">
            <v>E615</v>
          </cell>
          <cell r="B2154" t="str">
            <v>DEFICIENCIA DE MOLIBDENO</v>
          </cell>
          <cell r="C2154" t="str">
            <v>054</v>
          </cell>
        </row>
        <row r="2155">
          <cell r="A2155" t="str">
            <v>E616</v>
          </cell>
          <cell r="B2155" t="str">
            <v>DEFICIENCIA DE VANADIO</v>
          </cell>
          <cell r="C2155" t="str">
            <v>054</v>
          </cell>
        </row>
        <row r="2156">
          <cell r="A2156" t="str">
            <v>E617</v>
          </cell>
          <cell r="B2156" t="str">
            <v>DEFICIENCIA DE MULTIPLES ELEMENTOS NUTRICIONALES</v>
          </cell>
          <cell r="C2156" t="str">
            <v>054</v>
          </cell>
        </row>
        <row r="2157">
          <cell r="A2157" t="str">
            <v>E618</v>
          </cell>
          <cell r="B2157" t="str">
            <v>DEFICIENCIA DE OTROS ELEMENTOS NUTRICIONALES ESPECIFICADOS</v>
          </cell>
          <cell r="C2157" t="str">
            <v>054</v>
          </cell>
        </row>
        <row r="2158">
          <cell r="A2158" t="str">
            <v>E619</v>
          </cell>
          <cell r="B2158" t="str">
            <v>DEFICIENCIA DE OTROS ELEMENTOS NUTRICIONAL, NO ESPECIFICADO</v>
          </cell>
          <cell r="C2158" t="str">
            <v>054</v>
          </cell>
        </row>
        <row r="2159">
          <cell r="A2159" t="str">
            <v>E63</v>
          </cell>
          <cell r="B2159" t="str">
            <v>OTRAS DEFICIENCIAS NUTRICIONALES</v>
          </cell>
          <cell r="C2159" t="str">
            <v>054</v>
          </cell>
        </row>
        <row r="2160">
          <cell r="A2160" t="str">
            <v>E630</v>
          </cell>
          <cell r="B2160" t="str">
            <v>DEFICIENCIA DE ACIDOS GRASOS ESENCIALES(AGE)</v>
          </cell>
          <cell r="C2160" t="str">
            <v>054</v>
          </cell>
        </row>
        <row r="2161">
          <cell r="A2161" t="str">
            <v>E631</v>
          </cell>
          <cell r="B2161" t="str">
            <v>DESEQUILIBRIO DE LOS CONSTITUYENTES EN LA DIETA</v>
          </cell>
          <cell r="C2161" t="str">
            <v>054</v>
          </cell>
        </row>
        <row r="2162">
          <cell r="A2162" t="str">
            <v>E638</v>
          </cell>
          <cell r="B2162" t="str">
            <v>OTRAS DEFICIENCIAS NUTRICIONALES ESPECIFICADAS</v>
          </cell>
          <cell r="C2162" t="str">
            <v>054</v>
          </cell>
        </row>
        <row r="2163">
          <cell r="A2163" t="str">
            <v>E639</v>
          </cell>
          <cell r="B2163" t="str">
            <v>DEFICIENCIA NUTRICIONAL, NO ESPECIFICADA</v>
          </cell>
          <cell r="C2163" t="str">
            <v>054</v>
          </cell>
        </row>
        <row r="2164">
          <cell r="A2164" t="str">
            <v>E64</v>
          </cell>
          <cell r="B2164" t="str">
            <v>SECUELAS DE LA DESNUTRICION Y DE OTRAS DEFICIENCIAS NUTRICIONALES</v>
          </cell>
          <cell r="C2164" t="str">
            <v>054</v>
          </cell>
        </row>
        <row r="2165">
          <cell r="A2165" t="str">
            <v>E640</v>
          </cell>
          <cell r="B2165" t="str">
            <v>SECUELAS DE LA DESNUTRICION PROTEICOCALORICAS</v>
          </cell>
          <cell r="C2165" t="str">
            <v>054</v>
          </cell>
        </row>
        <row r="2166">
          <cell r="A2166" t="str">
            <v>E641</v>
          </cell>
          <cell r="B2166" t="str">
            <v>SECUELAS DE LA DEFICIENCIA DE VITAMINA A</v>
          </cell>
          <cell r="C2166" t="str">
            <v>054</v>
          </cell>
        </row>
        <row r="2167">
          <cell r="A2167" t="str">
            <v>E642</v>
          </cell>
          <cell r="B2167" t="str">
            <v>SECUELAS DE LA DEFICIENCIA DE VITAMINA C</v>
          </cell>
          <cell r="C2167" t="str">
            <v>054</v>
          </cell>
        </row>
        <row r="2168">
          <cell r="A2168" t="str">
            <v>E643</v>
          </cell>
          <cell r="B2168" t="str">
            <v>SECUELAS DEL RAQUITISMO</v>
          </cell>
          <cell r="C2168" t="str">
            <v>054</v>
          </cell>
        </row>
        <row r="2169">
          <cell r="A2169" t="str">
            <v>E648</v>
          </cell>
          <cell r="B2169" t="str">
            <v>SECUELAS DE OTRAS DEFICIENCIAS NUTRICIONALES</v>
          </cell>
          <cell r="C2169" t="str">
            <v>054</v>
          </cell>
        </row>
        <row r="2170">
          <cell r="A2170" t="str">
            <v>E649</v>
          </cell>
          <cell r="B2170" t="str">
            <v>SECUELAS DE LA DEFICIENCIA NUTRICIONALES NO ESPECIFICADA</v>
          </cell>
          <cell r="C2170" t="str">
            <v>054</v>
          </cell>
        </row>
        <row r="2171">
          <cell r="A2171" t="str">
            <v>E65</v>
          </cell>
          <cell r="B2171" t="str">
            <v>ADIPOSIDAD LOCALIZADA</v>
          </cell>
          <cell r="C2171" t="str">
            <v>054</v>
          </cell>
        </row>
        <row r="2172">
          <cell r="A2172" t="str">
            <v>E66</v>
          </cell>
          <cell r="B2172" t="str">
            <v>OBESIDAD</v>
          </cell>
          <cell r="C2172" t="str">
            <v>054</v>
          </cell>
        </row>
        <row r="2173">
          <cell r="A2173" t="str">
            <v>E660</v>
          </cell>
          <cell r="B2173" t="str">
            <v>OBESIDAD DEBIDA A EXCESO DE CALORIAS</v>
          </cell>
          <cell r="C2173" t="str">
            <v>054</v>
          </cell>
        </row>
        <row r="2174">
          <cell r="A2174" t="str">
            <v>E661</v>
          </cell>
          <cell r="B2174" t="str">
            <v>OBESIDAD INDUCIDA POR DROGAS</v>
          </cell>
          <cell r="C2174" t="str">
            <v>054</v>
          </cell>
        </row>
        <row r="2175">
          <cell r="A2175" t="str">
            <v>E662</v>
          </cell>
          <cell r="B2175" t="str">
            <v>OBESIDAD EXTERNA CON HIPOVENTILACION ALVEOLAR</v>
          </cell>
          <cell r="C2175" t="str">
            <v>054</v>
          </cell>
        </row>
        <row r="2176">
          <cell r="A2176" t="str">
            <v>E668</v>
          </cell>
          <cell r="B2176" t="str">
            <v>OTROS TIPOS DE OBESIDAD</v>
          </cell>
          <cell r="C2176" t="str">
            <v>054</v>
          </cell>
        </row>
        <row r="2177">
          <cell r="A2177" t="str">
            <v>E669</v>
          </cell>
          <cell r="B2177" t="str">
            <v>OBESIDAD, NO ESPECIFICADA</v>
          </cell>
          <cell r="C2177" t="str">
            <v>054</v>
          </cell>
        </row>
        <row r="2178">
          <cell r="A2178" t="str">
            <v>E67</v>
          </cell>
          <cell r="B2178" t="str">
            <v>OTROS TIPOS DE HIPERALIMENTACION</v>
          </cell>
          <cell r="C2178" t="str">
            <v>054</v>
          </cell>
        </row>
        <row r="2179">
          <cell r="A2179" t="str">
            <v>E670</v>
          </cell>
          <cell r="B2179" t="str">
            <v>HIPERVITAMINOSIS A</v>
          </cell>
          <cell r="C2179" t="str">
            <v>054</v>
          </cell>
        </row>
        <row r="2180">
          <cell r="A2180" t="str">
            <v>E671</v>
          </cell>
          <cell r="B2180" t="str">
            <v>HIPERCAROTINEMIA</v>
          </cell>
          <cell r="C2180" t="str">
            <v>054</v>
          </cell>
        </row>
        <row r="2181">
          <cell r="A2181" t="str">
            <v>E672</v>
          </cell>
          <cell r="B2181" t="str">
            <v>SIDROME DE MEGAVITAMINA B6</v>
          </cell>
          <cell r="C2181" t="str">
            <v>054</v>
          </cell>
        </row>
        <row r="2182">
          <cell r="A2182" t="str">
            <v>E673</v>
          </cell>
          <cell r="B2182" t="str">
            <v>HIPERVITAMINOSIS D</v>
          </cell>
          <cell r="C2182" t="str">
            <v>054</v>
          </cell>
        </row>
        <row r="2183">
          <cell r="A2183" t="str">
            <v>E678</v>
          </cell>
          <cell r="B2183" t="str">
            <v>OTROS TIPOS DE HIPERALIMENTACION ESPECIFICADOS</v>
          </cell>
          <cell r="C2183" t="str">
            <v>054</v>
          </cell>
        </row>
        <row r="2184">
          <cell r="A2184" t="str">
            <v>E68</v>
          </cell>
          <cell r="B2184" t="str">
            <v>SECUELAS DE HIPERALIMENTACION</v>
          </cell>
          <cell r="C2184" t="str">
            <v>054</v>
          </cell>
        </row>
        <row r="2185">
          <cell r="A2185" t="str">
            <v>E70</v>
          </cell>
          <cell r="B2185" t="str">
            <v>TRASTORNOS DEL METABOLISMO DE LOS AMINOACIDOS AROMATICOS</v>
          </cell>
          <cell r="C2185" t="str">
            <v>054</v>
          </cell>
        </row>
        <row r="2186">
          <cell r="A2186" t="str">
            <v>E700</v>
          </cell>
          <cell r="B2186" t="str">
            <v>FENILCETONURIA CLASICA</v>
          </cell>
          <cell r="C2186" t="str">
            <v>054</v>
          </cell>
        </row>
        <row r="2187">
          <cell r="A2187" t="str">
            <v>E701</v>
          </cell>
          <cell r="B2187" t="str">
            <v>OTRAS HIPERFENILALANINEMIAS</v>
          </cell>
          <cell r="C2187" t="str">
            <v>054</v>
          </cell>
        </row>
        <row r="2188">
          <cell r="A2188" t="str">
            <v>E702</v>
          </cell>
          <cell r="B2188" t="str">
            <v>TRASTORNOS DEL METABOLISMO DE LA TIROSINA</v>
          </cell>
          <cell r="C2188" t="str">
            <v>054</v>
          </cell>
        </row>
        <row r="2189">
          <cell r="A2189" t="str">
            <v>E703</v>
          </cell>
          <cell r="B2189" t="str">
            <v>ALBINISMO</v>
          </cell>
          <cell r="C2189" t="str">
            <v>054</v>
          </cell>
        </row>
        <row r="2190">
          <cell r="A2190" t="str">
            <v>E708</v>
          </cell>
          <cell r="B2190" t="str">
            <v>OTROS TRASTORNOS DEL METABOLISMO DE LOS AMINOACIDOS</v>
          </cell>
          <cell r="C2190" t="str">
            <v>054</v>
          </cell>
        </row>
        <row r="2191">
          <cell r="A2191" t="str">
            <v>E709</v>
          </cell>
          <cell r="B2191" t="str">
            <v>TRASTORNOS DEL METAB. DE LOS AMINOACIDOS AROMATICOS, NO ESPECIF.</v>
          </cell>
          <cell r="C2191" t="str">
            <v>054</v>
          </cell>
        </row>
        <row r="2192">
          <cell r="A2192" t="str">
            <v>E71</v>
          </cell>
          <cell r="B2192" t="str">
            <v>TRASTORNOS DEL METAB. DE LOS AMINOACIDOS DE CADENA RAMIFICADA</v>
          </cell>
          <cell r="C2192" t="str">
            <v>054</v>
          </cell>
        </row>
        <row r="2193">
          <cell r="A2193" t="str">
            <v>E710</v>
          </cell>
          <cell r="B2193" t="str">
            <v>ENFERMEDAD DE LA ORINA EN JARABE DE ARCE</v>
          </cell>
          <cell r="C2193" t="str">
            <v>054</v>
          </cell>
        </row>
        <row r="2194">
          <cell r="A2194" t="str">
            <v>E711</v>
          </cell>
          <cell r="B2194" t="str">
            <v>OTROS TRASTORNOS DEL METABOLISMO DE LOS AMINACIDOS DE CADENA RAM.</v>
          </cell>
          <cell r="C2194" t="str">
            <v>054</v>
          </cell>
        </row>
        <row r="2195">
          <cell r="A2195" t="str">
            <v>E712</v>
          </cell>
          <cell r="B2195" t="str">
            <v>OTROS TRASTORNOS DEL METAB. DE LOS AMINOACIDOS DE CADENA RAM. NO</v>
          </cell>
          <cell r="C2195" t="str">
            <v>054</v>
          </cell>
        </row>
        <row r="2196">
          <cell r="A2196" t="str">
            <v>E713</v>
          </cell>
          <cell r="B2196" t="str">
            <v>TRASTORNOS DEL METABOLISMO DE LOS ACIDOS GRASOS</v>
          </cell>
          <cell r="C2196" t="str">
            <v>054</v>
          </cell>
        </row>
        <row r="2197">
          <cell r="A2197" t="str">
            <v>E72</v>
          </cell>
          <cell r="B2197" t="str">
            <v>OTROS TRASTORNOS DEL METABOLISMO DE LOS AMINOACIDOS</v>
          </cell>
          <cell r="C2197" t="str">
            <v>054</v>
          </cell>
        </row>
        <row r="2198">
          <cell r="A2198" t="str">
            <v>E720</v>
          </cell>
          <cell r="B2198" t="str">
            <v>TRASTORNOS DEL TRANSPORTE DE LOS AMINOACIDOS</v>
          </cell>
          <cell r="C2198" t="str">
            <v>054</v>
          </cell>
        </row>
        <row r="2199">
          <cell r="A2199" t="str">
            <v>E721</v>
          </cell>
          <cell r="B2199" t="str">
            <v>TRASTORNOS DEL MRTABOLISMO DE LOS AMINOACIDOS AZUFRADOS</v>
          </cell>
          <cell r="C2199" t="str">
            <v>054</v>
          </cell>
        </row>
        <row r="2200">
          <cell r="A2200" t="str">
            <v>E722</v>
          </cell>
          <cell r="B2200" t="str">
            <v>TRASTORNOS DEL METABOLISMO DEL CICLO DE LA UREA</v>
          </cell>
          <cell r="C2200" t="str">
            <v>054</v>
          </cell>
        </row>
        <row r="2201">
          <cell r="A2201" t="str">
            <v>E723</v>
          </cell>
          <cell r="B2201" t="str">
            <v>TRASTORNOS DEL METABOLISMO DE LA HDROXILISINA</v>
          </cell>
          <cell r="C2201" t="str">
            <v>054</v>
          </cell>
        </row>
        <row r="2202">
          <cell r="A2202" t="str">
            <v>E724</v>
          </cell>
          <cell r="B2202" t="str">
            <v>TRASTORNOS DEL METABOLISMO DE LA ORNITINA</v>
          </cell>
          <cell r="C2202" t="str">
            <v>054</v>
          </cell>
        </row>
        <row r="2203">
          <cell r="A2203" t="str">
            <v>E725</v>
          </cell>
          <cell r="B2203" t="str">
            <v>TRASTORNOS DEL METABOLISMO DE LA GLICINA</v>
          </cell>
          <cell r="C2203" t="str">
            <v>054</v>
          </cell>
        </row>
        <row r="2204">
          <cell r="A2204" t="str">
            <v>E728</v>
          </cell>
          <cell r="B2204" t="str">
            <v>OTROS TRASTORNOS ESPECIFICADOS DEL METABOLISMO DE LOS AMINOACIDOS</v>
          </cell>
          <cell r="C2204" t="str">
            <v>054</v>
          </cell>
        </row>
        <row r="2205">
          <cell r="A2205" t="str">
            <v>E729</v>
          </cell>
          <cell r="B2205" t="str">
            <v>TRASTORNOS DEL METABOLISMO DE LOS AMINOACIDOS, NO ESPECIFICADO</v>
          </cell>
          <cell r="C2205" t="str">
            <v>054</v>
          </cell>
        </row>
        <row r="2206">
          <cell r="A2206" t="str">
            <v>E73</v>
          </cell>
          <cell r="B2206" t="str">
            <v>INTOLERANCIA A LA LACTOSA</v>
          </cell>
          <cell r="C2206" t="str">
            <v>054</v>
          </cell>
        </row>
        <row r="2207">
          <cell r="A2207" t="str">
            <v>E730</v>
          </cell>
          <cell r="B2207" t="str">
            <v>DEFICIENCIA CONGENITA DE LACTOSA</v>
          </cell>
          <cell r="C2207" t="str">
            <v>054</v>
          </cell>
        </row>
        <row r="2208">
          <cell r="A2208" t="str">
            <v>E731</v>
          </cell>
          <cell r="B2208" t="str">
            <v>DEFICIENCIA SECUNDARIA DE LACTASA</v>
          </cell>
          <cell r="C2208" t="str">
            <v>054</v>
          </cell>
        </row>
        <row r="2209">
          <cell r="A2209" t="str">
            <v>E738</v>
          </cell>
          <cell r="B2209" t="str">
            <v>OTROS TIPOS DE INTOLERANCIA A LA LACTOSA</v>
          </cell>
          <cell r="C2209" t="str">
            <v>054</v>
          </cell>
        </row>
        <row r="2210">
          <cell r="A2210" t="str">
            <v>E739</v>
          </cell>
          <cell r="B2210" t="str">
            <v>INTOLERANCIA A LA LACTOSA, NO ESPECIFICADA</v>
          </cell>
          <cell r="C2210" t="str">
            <v>054</v>
          </cell>
        </row>
        <row r="2211">
          <cell r="A2211" t="str">
            <v>E74</v>
          </cell>
          <cell r="B2211" t="str">
            <v>OTROS TRASTORNOS DEL METABOLISMO DE LOS CARBOHIDRATOS</v>
          </cell>
          <cell r="C2211" t="str">
            <v>054</v>
          </cell>
        </row>
        <row r="2212">
          <cell r="A2212" t="str">
            <v>E740</v>
          </cell>
          <cell r="B2212" t="str">
            <v>ENFERMEDAD DEL ALMACENAMIENTO DE GLUCOGENO</v>
          </cell>
          <cell r="C2212" t="str">
            <v>054</v>
          </cell>
        </row>
        <row r="2213">
          <cell r="A2213" t="str">
            <v>E741</v>
          </cell>
          <cell r="B2213" t="str">
            <v>TRASTORNOS DEL METABOLISMO DE LA FRUCTOSA</v>
          </cell>
          <cell r="C2213" t="str">
            <v>054</v>
          </cell>
        </row>
        <row r="2214">
          <cell r="A2214" t="str">
            <v>E742</v>
          </cell>
          <cell r="B2214" t="str">
            <v>TRASTORNO DEL METABOLISMO DE LA GALACTOSA</v>
          </cell>
          <cell r="C2214" t="str">
            <v>054</v>
          </cell>
        </row>
        <row r="2215">
          <cell r="A2215" t="str">
            <v>E743</v>
          </cell>
          <cell r="B2215" t="str">
            <v>OTROS TRATORNOS DE LA ABSORCION INTESTINAL DE CARBOHIDRATOS</v>
          </cell>
          <cell r="C2215" t="str">
            <v>054</v>
          </cell>
        </row>
        <row r="2216">
          <cell r="A2216" t="str">
            <v>E744</v>
          </cell>
          <cell r="B2216" t="str">
            <v>TRASTORNOS DEL METABOLISMO DEL PIRUVATO Y DE LA GLUCONEOGENESIS</v>
          </cell>
          <cell r="C2216" t="str">
            <v>054</v>
          </cell>
        </row>
        <row r="2217">
          <cell r="A2217" t="str">
            <v>E748</v>
          </cell>
          <cell r="B2217" t="str">
            <v>OTROS TRASTORNOS ESPECIFICADOS DEL METABOLISMO DE LOS CARBOHIDRATOS</v>
          </cell>
          <cell r="C2217" t="str">
            <v>054</v>
          </cell>
        </row>
        <row r="2218">
          <cell r="A2218" t="str">
            <v>E749</v>
          </cell>
          <cell r="B2218" t="str">
            <v>TRASTORNO DEL METABOLISMO DE LOS CARBOHIDRATOS, NO ESAPECIFICADOS</v>
          </cell>
          <cell r="C2218" t="str">
            <v>054</v>
          </cell>
        </row>
        <row r="2219">
          <cell r="A2219" t="str">
            <v>E75</v>
          </cell>
          <cell r="B2219" t="str">
            <v>TRASTORNOS DEL METABOLISMO DE LOS ESFINGOLIPIDOS Y OTROS TRSTORNO</v>
          </cell>
          <cell r="C2219" t="str">
            <v>054</v>
          </cell>
        </row>
        <row r="2220">
          <cell r="A2220" t="str">
            <v>E750</v>
          </cell>
          <cell r="B2220" t="str">
            <v>GANGLIOSIDOSIS GM2</v>
          </cell>
          <cell r="C2220" t="str">
            <v>054</v>
          </cell>
        </row>
        <row r="2221">
          <cell r="A2221" t="str">
            <v>E751</v>
          </cell>
          <cell r="B2221" t="str">
            <v>OTRAS GANGLIOSIDOSIS</v>
          </cell>
          <cell r="C2221" t="str">
            <v>054</v>
          </cell>
        </row>
        <row r="2222">
          <cell r="A2222" t="str">
            <v>E752</v>
          </cell>
          <cell r="B2222" t="str">
            <v>OTRAS ESFINGOLIPIDOSIS</v>
          </cell>
          <cell r="C2222" t="str">
            <v>054</v>
          </cell>
        </row>
        <row r="2223">
          <cell r="A2223" t="str">
            <v>E753</v>
          </cell>
          <cell r="B2223" t="str">
            <v>ESFINGOLIPIDOSIS, NO ESPECIFICADA</v>
          </cell>
          <cell r="C2223" t="str">
            <v>054</v>
          </cell>
        </row>
        <row r="2224">
          <cell r="A2224" t="str">
            <v>E754</v>
          </cell>
          <cell r="B2224" t="str">
            <v>LIPOFUSCIONOSIS CEROIDE NEURAL</v>
          </cell>
          <cell r="C2224" t="str">
            <v>054</v>
          </cell>
        </row>
        <row r="2225">
          <cell r="A2225" t="str">
            <v>E755</v>
          </cell>
          <cell r="B2225" t="str">
            <v>OTROS TRASTORNOS DEL ALMACENAMIENTO DE LIPIDOS</v>
          </cell>
          <cell r="C2225" t="str">
            <v>054</v>
          </cell>
        </row>
        <row r="2226">
          <cell r="A2226" t="str">
            <v>E756</v>
          </cell>
          <cell r="B2226" t="str">
            <v>TRASTORNO DEL ALMCENAMIENTO DE LIPIDOS, NO ESPECIFICADO</v>
          </cell>
          <cell r="C2226" t="str">
            <v>054</v>
          </cell>
        </row>
        <row r="2227">
          <cell r="A2227" t="str">
            <v>E76</v>
          </cell>
          <cell r="B2227" t="str">
            <v>TRASTORNOS DEL METABOLISMO DE LOS GLUCOSAMINOGLICANOS</v>
          </cell>
          <cell r="C2227" t="str">
            <v>054</v>
          </cell>
        </row>
        <row r="2228">
          <cell r="A2228" t="str">
            <v>E760</v>
          </cell>
          <cell r="B2228" t="str">
            <v>MUCOPOLISACARIDOSIS TIPO I</v>
          </cell>
          <cell r="C2228" t="str">
            <v>054</v>
          </cell>
        </row>
        <row r="2229">
          <cell r="A2229" t="str">
            <v>E761</v>
          </cell>
          <cell r="B2229" t="str">
            <v>MUCOPOLISACARIDOSIS TIPO II</v>
          </cell>
          <cell r="C2229" t="str">
            <v>054</v>
          </cell>
        </row>
        <row r="2230">
          <cell r="A2230" t="str">
            <v>E762</v>
          </cell>
          <cell r="B2230" t="str">
            <v>OTRAS MUCOPOLISACARIDOSIS</v>
          </cell>
          <cell r="C2230" t="str">
            <v>054</v>
          </cell>
        </row>
        <row r="2231">
          <cell r="A2231" t="str">
            <v>E763</v>
          </cell>
          <cell r="B2231" t="str">
            <v>MUCOPOLISACARIDOSIS NO ESPECIFICADA</v>
          </cell>
          <cell r="C2231" t="str">
            <v>054</v>
          </cell>
        </row>
        <row r="2232">
          <cell r="A2232" t="str">
            <v>E768</v>
          </cell>
          <cell r="B2232" t="str">
            <v>OTROS TRASTORNOS DEL METABOLISMO DE LOS GLUCOSAMINOGLICANOS</v>
          </cell>
          <cell r="C2232" t="str">
            <v>054</v>
          </cell>
        </row>
        <row r="2233">
          <cell r="A2233" t="str">
            <v>E769</v>
          </cell>
          <cell r="B2233" t="str">
            <v>TRASTORNO DEL METABOLISMO DE LOS GLUCOSAMONOGLICANOS, NO ESPECIF.</v>
          </cell>
          <cell r="C2233" t="str">
            <v>054</v>
          </cell>
        </row>
        <row r="2234">
          <cell r="A2234" t="str">
            <v>E77</v>
          </cell>
          <cell r="B2234" t="str">
            <v>TRASTORNOS DEL METABOLISMO DE LAS GLUCOPROTEINAS</v>
          </cell>
          <cell r="C2234" t="str">
            <v>054</v>
          </cell>
        </row>
        <row r="2235">
          <cell r="A2235" t="str">
            <v>E770</v>
          </cell>
          <cell r="B2235" t="str">
            <v>DEFECTOS EN LA MODIFICACION POSTRASLACION DE ENZINAS LISOSOMALES</v>
          </cell>
          <cell r="C2235" t="str">
            <v>054</v>
          </cell>
        </row>
        <row r="2236">
          <cell r="A2236" t="str">
            <v>E778</v>
          </cell>
          <cell r="B2236" t="str">
            <v>OTROS TRASTORNOS DEL METABOLISMO DE LAS GLUCOPROTEINAS</v>
          </cell>
          <cell r="C2236" t="str">
            <v>054</v>
          </cell>
        </row>
        <row r="2237">
          <cell r="A2237" t="str">
            <v>E779</v>
          </cell>
          <cell r="B2237" t="str">
            <v>TRASTORNO DEL METABOLISMO DE LAS GLUCOPROTEINAS, NO ESPECIFICADO</v>
          </cell>
          <cell r="C2237" t="str">
            <v>054</v>
          </cell>
        </row>
        <row r="2238">
          <cell r="A2238" t="str">
            <v>E780</v>
          </cell>
          <cell r="B2238" t="str">
            <v>HIPERCOLESTEROLEMIA PURA</v>
          </cell>
          <cell r="C2238" t="str">
            <v>054</v>
          </cell>
        </row>
        <row r="2239">
          <cell r="A2239" t="str">
            <v>E781</v>
          </cell>
          <cell r="B2239" t="str">
            <v>HIPERGLICERIDEMIA PURA</v>
          </cell>
          <cell r="C2239" t="str">
            <v>054</v>
          </cell>
        </row>
        <row r="2240">
          <cell r="A2240" t="str">
            <v>E782</v>
          </cell>
          <cell r="B2240" t="str">
            <v>HIPERLIPIDEMIA MIXTA</v>
          </cell>
          <cell r="C2240" t="str">
            <v>054</v>
          </cell>
        </row>
        <row r="2241">
          <cell r="A2241" t="str">
            <v>E783</v>
          </cell>
          <cell r="B2241" t="str">
            <v>HIPERQUILOMICRONEMIA</v>
          </cell>
          <cell r="C2241" t="str">
            <v>054</v>
          </cell>
        </row>
        <row r="2242">
          <cell r="A2242" t="str">
            <v>E784</v>
          </cell>
          <cell r="B2242" t="str">
            <v>OTRA HIPERLIPIDEMIA</v>
          </cell>
          <cell r="C2242" t="str">
            <v>054</v>
          </cell>
        </row>
        <row r="2243">
          <cell r="A2243" t="str">
            <v>E785</v>
          </cell>
          <cell r="B2243" t="str">
            <v>HIPERLIPIDEMIA NO ESPECIFICADA</v>
          </cell>
          <cell r="C2243" t="str">
            <v>054</v>
          </cell>
        </row>
        <row r="2244">
          <cell r="A2244" t="str">
            <v>E786</v>
          </cell>
          <cell r="B2244" t="str">
            <v>DEFICIENCIA DE LIPOPROTEINAS</v>
          </cell>
          <cell r="C2244" t="str">
            <v>054</v>
          </cell>
        </row>
        <row r="2245">
          <cell r="A2245" t="str">
            <v>E788</v>
          </cell>
          <cell r="B2245" t="str">
            <v>OTROS TRASTORNOS DEL METABOLISMO DE LAS LIPOPROTEINAS</v>
          </cell>
          <cell r="C2245" t="str">
            <v>054</v>
          </cell>
        </row>
        <row r="2246">
          <cell r="A2246" t="str">
            <v>E789</v>
          </cell>
          <cell r="B2246" t="str">
            <v>TRASTORNOS DEL METABOLISMO DE LAS LIPOPROTEINAS, NO ESPECIFICADO</v>
          </cell>
          <cell r="C2246" t="str">
            <v>054</v>
          </cell>
        </row>
        <row r="2247">
          <cell r="A2247" t="str">
            <v>E79</v>
          </cell>
          <cell r="B2247" t="str">
            <v>TRASTORNOS DEL METABOLISMO DE LAS PURINAS Y DE LAS PIRIMIDINAS</v>
          </cell>
          <cell r="C2247" t="str">
            <v>054</v>
          </cell>
        </row>
        <row r="2248">
          <cell r="A2248" t="str">
            <v>E790</v>
          </cell>
          <cell r="B2248" t="str">
            <v>HIPERURICEMIA SIN SIGNOS DE ARTRITIS INFLAMATORIA Y ENF. TOFACEA</v>
          </cell>
          <cell r="C2248" t="str">
            <v>054</v>
          </cell>
        </row>
        <row r="2249">
          <cell r="A2249" t="str">
            <v>E791</v>
          </cell>
          <cell r="B2249" t="str">
            <v>SIDROME DE LESCH-NYHAN</v>
          </cell>
          <cell r="C2249" t="str">
            <v>054</v>
          </cell>
        </row>
        <row r="2250">
          <cell r="A2250" t="str">
            <v>E798</v>
          </cell>
          <cell r="B2250" t="str">
            <v>OTROS TRASTORNOS DEL METABOLISMO DE LAS PURINAS Y DE LAS PIRIMIDINA</v>
          </cell>
          <cell r="C2250" t="str">
            <v>054</v>
          </cell>
        </row>
        <row r="2251">
          <cell r="A2251" t="str">
            <v>E799</v>
          </cell>
          <cell r="B2251" t="str">
            <v>TRASTORNOS DEL METAB. DE LAS PURINAS Y DE LAS PIRIMIDINAS, NO ESPECIF</v>
          </cell>
          <cell r="C2251" t="str">
            <v>054</v>
          </cell>
        </row>
        <row r="2252">
          <cell r="A2252" t="str">
            <v>E80</v>
          </cell>
          <cell r="B2252" t="str">
            <v>TRASTORNOS DEL METABOLISMO DE LAS PORFIRINAS Y DE LA BILIRRUBINA</v>
          </cell>
          <cell r="C2252" t="str">
            <v>054</v>
          </cell>
        </row>
        <row r="2253">
          <cell r="A2253" t="str">
            <v>E800</v>
          </cell>
          <cell r="B2253" t="str">
            <v>PORFIRIA ERITROPOYETICA HEREDITARIA</v>
          </cell>
          <cell r="C2253" t="str">
            <v>054</v>
          </cell>
        </row>
        <row r="2254">
          <cell r="A2254" t="str">
            <v>E801</v>
          </cell>
          <cell r="B2254" t="str">
            <v>PORFIRIA CUTANEA TARDIA</v>
          </cell>
          <cell r="C2254" t="str">
            <v>054</v>
          </cell>
        </row>
        <row r="2255">
          <cell r="A2255" t="str">
            <v>E802</v>
          </cell>
          <cell r="B2255" t="str">
            <v>OTRAS PORFIRIAS</v>
          </cell>
          <cell r="C2255" t="str">
            <v>054</v>
          </cell>
        </row>
        <row r="2256">
          <cell r="A2256" t="str">
            <v>E803</v>
          </cell>
          <cell r="B2256" t="str">
            <v>DEFECTOS DE CATALASA Y PEROXIDASA</v>
          </cell>
          <cell r="C2256" t="str">
            <v>054</v>
          </cell>
        </row>
        <row r="2257">
          <cell r="A2257" t="str">
            <v>E804</v>
          </cell>
          <cell r="B2257" t="str">
            <v>SINDROME DE GILBERT</v>
          </cell>
          <cell r="C2257" t="str">
            <v>054</v>
          </cell>
        </row>
        <row r="2258">
          <cell r="A2258" t="str">
            <v>E805</v>
          </cell>
          <cell r="B2258" t="str">
            <v>SIDROME DE CRIGLER-NAJJAR</v>
          </cell>
          <cell r="C2258" t="str">
            <v>054</v>
          </cell>
        </row>
        <row r="2259">
          <cell r="A2259" t="str">
            <v>E806</v>
          </cell>
          <cell r="B2259" t="str">
            <v>OTROS TRASTORNOS DEL METABOLISMO DE LA BILIRRUBINA</v>
          </cell>
          <cell r="C2259" t="str">
            <v>054</v>
          </cell>
        </row>
        <row r="2260">
          <cell r="A2260" t="str">
            <v>E807</v>
          </cell>
          <cell r="B2260" t="str">
            <v>TRASTORNO DEL METABOLISMO DE LA BILIRRUBINA, NO ESPECIFICADO</v>
          </cell>
          <cell r="C2260" t="str">
            <v>054</v>
          </cell>
        </row>
        <row r="2261">
          <cell r="A2261" t="str">
            <v>E83</v>
          </cell>
          <cell r="B2261" t="str">
            <v>TRASTORNOS DEL METABOLISMO DE LOS MINERALES</v>
          </cell>
          <cell r="C2261" t="str">
            <v>054</v>
          </cell>
        </row>
        <row r="2262">
          <cell r="A2262" t="str">
            <v>E830</v>
          </cell>
          <cell r="B2262" t="str">
            <v>TRASTORNO DEL METABOLISMO DEL COBRE</v>
          </cell>
          <cell r="C2262" t="str">
            <v>054</v>
          </cell>
        </row>
        <row r="2263">
          <cell r="A2263" t="str">
            <v>E831</v>
          </cell>
          <cell r="B2263" t="str">
            <v>TRASTORNOS DEL METABOLISMO DEL HIERRO</v>
          </cell>
          <cell r="C2263" t="str">
            <v>054</v>
          </cell>
        </row>
        <row r="2264">
          <cell r="A2264" t="str">
            <v>E832</v>
          </cell>
          <cell r="B2264" t="str">
            <v>TRASTORNOS DEL METABOLISMO DEL ZINC</v>
          </cell>
          <cell r="C2264" t="str">
            <v>054</v>
          </cell>
        </row>
        <row r="2265">
          <cell r="A2265" t="str">
            <v>E833</v>
          </cell>
          <cell r="B2265" t="str">
            <v>TRASTORNOS DEL METABOLISMO DEL FOSFORO</v>
          </cell>
          <cell r="C2265" t="str">
            <v>054</v>
          </cell>
        </row>
        <row r="2266">
          <cell r="A2266" t="str">
            <v>E834</v>
          </cell>
          <cell r="B2266" t="str">
            <v>TRASTORNO DEL METABOLISMO DEL MAGNESIO</v>
          </cell>
          <cell r="C2266" t="str">
            <v>054</v>
          </cell>
        </row>
        <row r="2267">
          <cell r="A2267" t="str">
            <v>E835</v>
          </cell>
          <cell r="B2267" t="str">
            <v>TRASTORNOS DEL METABOLISMO DEL CALCIO</v>
          </cell>
          <cell r="C2267" t="str">
            <v>054</v>
          </cell>
        </row>
        <row r="2268">
          <cell r="A2268" t="str">
            <v>E838</v>
          </cell>
          <cell r="B2268" t="str">
            <v>OTROS TRASTORNOS DEL METABOLISMO DE LOS MINERALES</v>
          </cell>
          <cell r="C2268" t="str">
            <v>054</v>
          </cell>
        </row>
        <row r="2269">
          <cell r="A2269" t="str">
            <v>E839</v>
          </cell>
          <cell r="B2269" t="str">
            <v>TRASTORNO DEL METABOLISMO DE LOS MINERALES, NO ESPECIFICADO</v>
          </cell>
          <cell r="C2269" t="str">
            <v>054</v>
          </cell>
        </row>
        <row r="2270">
          <cell r="A2270" t="str">
            <v>E84</v>
          </cell>
          <cell r="B2270" t="str">
            <v>FIBROSIS QUISTICA</v>
          </cell>
          <cell r="C2270" t="str">
            <v>054</v>
          </cell>
        </row>
        <row r="2271">
          <cell r="A2271" t="str">
            <v>E840</v>
          </cell>
          <cell r="B2271" t="str">
            <v>FIBROSIS QUISTICA CON MANIFESTACIONES PULMONARES</v>
          </cell>
          <cell r="C2271" t="str">
            <v>054</v>
          </cell>
        </row>
        <row r="2272">
          <cell r="A2272" t="str">
            <v>E841</v>
          </cell>
          <cell r="B2272" t="str">
            <v>FIBROSIS QUISTICA CON MANIFESTACIONES INTESTINALES</v>
          </cell>
          <cell r="C2272" t="str">
            <v>054</v>
          </cell>
        </row>
        <row r="2273">
          <cell r="A2273" t="str">
            <v>E848</v>
          </cell>
          <cell r="B2273" t="str">
            <v>FIBROSIS QUISTICA CON OTRAS MANIFESTACIONES</v>
          </cell>
          <cell r="C2273" t="str">
            <v>054</v>
          </cell>
        </row>
        <row r="2274">
          <cell r="A2274" t="str">
            <v>E849</v>
          </cell>
          <cell r="B2274" t="str">
            <v>FIBROSIS QUISTICA, SIN OTRA ESPECIFICACION</v>
          </cell>
          <cell r="C2274" t="str">
            <v>054</v>
          </cell>
        </row>
        <row r="2275">
          <cell r="A2275" t="str">
            <v>E85</v>
          </cell>
          <cell r="B2275" t="str">
            <v>AMILOIDOSIS</v>
          </cell>
          <cell r="C2275" t="str">
            <v>054</v>
          </cell>
        </row>
        <row r="2276">
          <cell r="A2276" t="str">
            <v>E850</v>
          </cell>
          <cell r="B2276" t="str">
            <v>AMILOIDOSIS HEREDOFAMILIAR NO NEUROPATICA</v>
          </cell>
          <cell r="C2276" t="str">
            <v>054</v>
          </cell>
        </row>
        <row r="2277">
          <cell r="A2277" t="str">
            <v>E851</v>
          </cell>
          <cell r="B2277" t="str">
            <v>AMILOIDOSIS HEREDOFAMILIAR NEUROPATICA</v>
          </cell>
          <cell r="C2277" t="str">
            <v>054</v>
          </cell>
        </row>
        <row r="2278">
          <cell r="A2278" t="str">
            <v>E852</v>
          </cell>
          <cell r="B2278" t="str">
            <v>AMILOIDOSIS HEREDOFAMILIAR NO ESPECIFICADA</v>
          </cell>
          <cell r="C2278" t="str">
            <v>054</v>
          </cell>
        </row>
        <row r="2279">
          <cell r="A2279" t="str">
            <v>E853</v>
          </cell>
          <cell r="B2279" t="str">
            <v>AMILOIDOSIS SISTEMICA SECUNDARIA</v>
          </cell>
          <cell r="C2279" t="str">
            <v>054</v>
          </cell>
        </row>
        <row r="2280">
          <cell r="A2280" t="str">
            <v>E854</v>
          </cell>
          <cell r="B2280" t="str">
            <v>AMILOIDOSIS LIMITADA A UN ORGANO</v>
          </cell>
          <cell r="C2280" t="str">
            <v>054</v>
          </cell>
        </row>
        <row r="2281">
          <cell r="A2281" t="str">
            <v>E858</v>
          </cell>
          <cell r="B2281" t="str">
            <v>OTRAS AMILOIDOSIS</v>
          </cell>
          <cell r="C2281" t="str">
            <v>054</v>
          </cell>
        </row>
        <row r="2282">
          <cell r="A2282" t="str">
            <v>E859</v>
          </cell>
          <cell r="B2282" t="str">
            <v>AMILOIDOSIS, NO ESPECIFICADA</v>
          </cell>
          <cell r="C2282" t="str">
            <v>054</v>
          </cell>
        </row>
        <row r="2283">
          <cell r="A2283" t="str">
            <v>E86</v>
          </cell>
          <cell r="B2283" t="str">
            <v>DEPLECION DEL VOLUMEN</v>
          </cell>
          <cell r="C2283" t="str">
            <v>054</v>
          </cell>
        </row>
        <row r="2284">
          <cell r="A2284" t="str">
            <v>E87</v>
          </cell>
          <cell r="B2284" t="str">
            <v>OTROS TRASTORNOS DE LOS LIQUIDOS, DE LOS ELECTROLITOS Y DEL EQUIL.</v>
          </cell>
          <cell r="C2284" t="str">
            <v>054</v>
          </cell>
        </row>
        <row r="2285">
          <cell r="A2285" t="str">
            <v>E870</v>
          </cell>
          <cell r="B2285" t="str">
            <v>HIPEROSMOLARIDAD E HIPERNATREMIA</v>
          </cell>
          <cell r="C2285" t="str">
            <v>054</v>
          </cell>
        </row>
        <row r="2286">
          <cell r="A2286" t="str">
            <v>E871</v>
          </cell>
          <cell r="B2286" t="str">
            <v>HIPOSMOLARIDAD E HIPONATREMIA</v>
          </cell>
          <cell r="C2286" t="str">
            <v>054</v>
          </cell>
        </row>
        <row r="2287">
          <cell r="A2287" t="str">
            <v>E872</v>
          </cell>
          <cell r="B2287" t="str">
            <v>ACIDOSIS</v>
          </cell>
          <cell r="C2287" t="str">
            <v>054</v>
          </cell>
        </row>
        <row r="2288">
          <cell r="A2288" t="str">
            <v>E873</v>
          </cell>
          <cell r="B2288" t="str">
            <v>ALCALOSIS</v>
          </cell>
          <cell r="C2288" t="str">
            <v>054</v>
          </cell>
        </row>
        <row r="2289">
          <cell r="A2289" t="str">
            <v>E874</v>
          </cell>
          <cell r="B2289" t="str">
            <v>TRASTORNOS MIXTOS DEL BALANCE ACIDO-BASICO</v>
          </cell>
          <cell r="C2289" t="str">
            <v>054</v>
          </cell>
        </row>
        <row r="2290">
          <cell r="A2290" t="str">
            <v>E875</v>
          </cell>
          <cell r="B2290" t="str">
            <v>HIPERPOTASEMIA</v>
          </cell>
          <cell r="C2290" t="str">
            <v>054</v>
          </cell>
        </row>
        <row r="2291">
          <cell r="A2291" t="str">
            <v>E876</v>
          </cell>
          <cell r="B2291" t="str">
            <v>HIPOPOTASMIA</v>
          </cell>
          <cell r="C2291" t="str">
            <v>054</v>
          </cell>
        </row>
        <row r="2292">
          <cell r="A2292" t="str">
            <v>E877</v>
          </cell>
          <cell r="B2292" t="str">
            <v>SOBRECARGA DE LIQUIDOS</v>
          </cell>
          <cell r="C2292" t="str">
            <v>054</v>
          </cell>
        </row>
        <row r="2293">
          <cell r="A2293" t="str">
            <v>E878</v>
          </cell>
          <cell r="B2293" t="str">
            <v>OTROS TRASTORNOS DEL EQUILIBRIO DE LOS ELECTROLITOS Y DE LOS LIQUID.</v>
          </cell>
          <cell r="C2293" t="str">
            <v>054</v>
          </cell>
        </row>
        <row r="2294">
          <cell r="A2294" t="str">
            <v>E88</v>
          </cell>
          <cell r="B2294" t="str">
            <v>OTROS TRASTORNOS METABOLICOS</v>
          </cell>
          <cell r="C2294" t="str">
            <v>054</v>
          </cell>
        </row>
        <row r="2295">
          <cell r="A2295" t="str">
            <v>E880</v>
          </cell>
          <cell r="B2295" t="str">
            <v>TRASTORNOS DEL METABOLISMO DE LAS PROTEINAS PLASMATICAS, NO CLASIF.</v>
          </cell>
          <cell r="C2295" t="str">
            <v>054</v>
          </cell>
        </row>
        <row r="2296">
          <cell r="A2296" t="str">
            <v>E881</v>
          </cell>
          <cell r="B2296" t="str">
            <v>LIPODISTROFIA, NO CLASIFICADA EN OTRA PARTE</v>
          </cell>
          <cell r="C2296" t="str">
            <v>054</v>
          </cell>
        </row>
        <row r="2297">
          <cell r="A2297" t="str">
            <v>E882</v>
          </cell>
          <cell r="B2297" t="str">
            <v>LIPOMATOSIS, NO CLASIFICADA EN OTRA PARTE</v>
          </cell>
          <cell r="C2297" t="str">
            <v>054</v>
          </cell>
        </row>
        <row r="2298">
          <cell r="A2298" t="str">
            <v>E888</v>
          </cell>
          <cell r="B2298" t="str">
            <v>OTROS TRASTORNOS ESPECIFICADOS DEL METABOLISMO</v>
          </cell>
          <cell r="C2298" t="str">
            <v>054</v>
          </cell>
        </row>
        <row r="2299">
          <cell r="A2299" t="str">
            <v>E889</v>
          </cell>
          <cell r="B2299" t="str">
            <v>TRASTORNOS METABOLICO, NO ESPECIFICADO</v>
          </cell>
          <cell r="C2299" t="str">
            <v>054</v>
          </cell>
        </row>
        <row r="2300">
          <cell r="A2300" t="str">
            <v>E89</v>
          </cell>
          <cell r="B2300" t="str">
            <v>TRASTORNOS ENDOCRINOS Y METABOLICOS CONSECUTIVOS A PROC. NO CLSICF</v>
          </cell>
          <cell r="C2300" t="str">
            <v>054</v>
          </cell>
        </row>
        <row r="2301">
          <cell r="A2301" t="str">
            <v>E890</v>
          </cell>
          <cell r="B2301" t="str">
            <v>HIPOTIROIDISMO CONSECUTIVO A PROCEDIMIENTOS</v>
          </cell>
          <cell r="C2301" t="str">
            <v>054</v>
          </cell>
        </row>
        <row r="2302">
          <cell r="A2302" t="str">
            <v>E891</v>
          </cell>
          <cell r="B2302" t="str">
            <v>HIPOINSULINEMIA CONSECUTIVA A PROCEDIMIENTOS</v>
          </cell>
          <cell r="C2302" t="str">
            <v>054</v>
          </cell>
        </row>
        <row r="2303">
          <cell r="A2303" t="str">
            <v>E892</v>
          </cell>
          <cell r="B2303" t="str">
            <v>HIPOPARATIROIDISMO CONSECUTIVO A PROCEDIMIENTOS</v>
          </cell>
          <cell r="C2303" t="str">
            <v>054</v>
          </cell>
        </row>
        <row r="2304">
          <cell r="A2304" t="str">
            <v>E893</v>
          </cell>
          <cell r="B2304" t="str">
            <v>HIPOPITUITARISMO CONSECUTIVO A PROCEDIMIENTOS</v>
          </cell>
          <cell r="C2304" t="str">
            <v>054</v>
          </cell>
        </row>
        <row r="2305">
          <cell r="A2305" t="str">
            <v>E894</v>
          </cell>
          <cell r="B2305" t="str">
            <v>INSUFICIENCIA OVARICA CONSECUTIVA A PROCEDIMIENTOS</v>
          </cell>
          <cell r="C2305" t="str">
            <v>054</v>
          </cell>
        </row>
        <row r="2306">
          <cell r="A2306" t="str">
            <v>E895</v>
          </cell>
          <cell r="B2306" t="str">
            <v>HIPOFUNCION TESTICULAR CONSECUTIVA A PROCEDIMIENTOS</v>
          </cell>
          <cell r="C2306" t="str">
            <v>054</v>
          </cell>
        </row>
        <row r="2307">
          <cell r="A2307" t="str">
            <v>E896</v>
          </cell>
          <cell r="B2307" t="str">
            <v>HIPOFUNCION ADRENOCORTICAL (MEDULA SUPRARRENAL) CONSEC.A PROCEDIM</v>
          </cell>
          <cell r="C2307" t="str">
            <v>054</v>
          </cell>
        </row>
        <row r="2308">
          <cell r="A2308" t="str">
            <v>E898</v>
          </cell>
          <cell r="B2308" t="str">
            <v>OTROS TRASTORNOS METABOLICOS Y ENDOCRINOS CONSEC. A PROCEDIMIENT.</v>
          </cell>
          <cell r="C2308" t="str">
            <v>054</v>
          </cell>
        </row>
        <row r="2309">
          <cell r="A2309" t="str">
            <v>E899</v>
          </cell>
          <cell r="B2309" t="str">
            <v>TRASTORNOS ENDOCRINOS Y METABOLICO CONSEC. A PROC. NO ESPECIFICADO</v>
          </cell>
          <cell r="C2309" t="str">
            <v>054</v>
          </cell>
        </row>
        <row r="2310">
          <cell r="A2310" t="str">
            <v>F01</v>
          </cell>
          <cell r="B2310" t="str">
            <v>DEMENCIA VASCULAR</v>
          </cell>
          <cell r="C2310" t="str">
            <v>057</v>
          </cell>
        </row>
        <row r="2311">
          <cell r="A2311" t="str">
            <v>F010</v>
          </cell>
          <cell r="B2311" t="str">
            <v>DEMENCIA VASCULAR DE COMIENZO AGUDO</v>
          </cell>
          <cell r="C2311" t="str">
            <v>057</v>
          </cell>
        </row>
        <row r="2312">
          <cell r="A2312" t="str">
            <v>F011</v>
          </cell>
          <cell r="B2312" t="str">
            <v>DEMENCIA VASCULAR POR INFARTOS MULTIPLES</v>
          </cell>
          <cell r="C2312" t="str">
            <v>057</v>
          </cell>
        </row>
        <row r="2313">
          <cell r="A2313" t="str">
            <v>F012</v>
          </cell>
          <cell r="B2313" t="str">
            <v>DEMENCIA VASCULAR SUBCORTICAL</v>
          </cell>
          <cell r="C2313" t="str">
            <v>057</v>
          </cell>
        </row>
        <row r="2314">
          <cell r="A2314" t="str">
            <v>F013</v>
          </cell>
          <cell r="B2314" t="str">
            <v>DEMENCIA VASCULAR MIXTA, CORTICAL Y SUBCORTICAL</v>
          </cell>
          <cell r="C2314" t="str">
            <v>057</v>
          </cell>
        </row>
        <row r="2315">
          <cell r="A2315" t="str">
            <v>F018</v>
          </cell>
          <cell r="B2315" t="str">
            <v>OTRAS DEMENCIAS VASCULARES</v>
          </cell>
          <cell r="C2315" t="str">
            <v>057</v>
          </cell>
        </row>
        <row r="2316">
          <cell r="A2316" t="str">
            <v>F019</v>
          </cell>
          <cell r="B2316" t="str">
            <v>DEMENCIA VASCULAR, NO ESPECIFICADA</v>
          </cell>
          <cell r="C2316" t="str">
            <v>057</v>
          </cell>
        </row>
        <row r="2317">
          <cell r="A2317" t="str">
            <v>F03</v>
          </cell>
          <cell r="B2317" t="str">
            <v>DEMENCIA, NO ESPECIFICADA</v>
          </cell>
          <cell r="C2317" t="str">
            <v>057</v>
          </cell>
        </row>
        <row r="2318">
          <cell r="A2318" t="str">
            <v>F04</v>
          </cell>
          <cell r="B2318" t="str">
            <v>SINDROME AMNESICO ORGANICO, NO INDUCIDO POR ALCOHOL O POR OTRAS</v>
          </cell>
          <cell r="C2318" t="str">
            <v>057</v>
          </cell>
        </row>
        <row r="2319">
          <cell r="A2319" t="str">
            <v>F05</v>
          </cell>
          <cell r="B2319" t="str">
            <v>DELIRIO, NO INDUCIDO  POR ALCOHOL O POR OTRAS SUSTANCIAS PSICOACTIVAS</v>
          </cell>
          <cell r="C2319" t="str">
            <v>057</v>
          </cell>
        </row>
        <row r="2320">
          <cell r="A2320" t="str">
            <v>F050</v>
          </cell>
          <cell r="B2320" t="str">
            <v>DELIRIO NO SUPERPUESTO A UN CUADRO DE DEMENCIA, ASI DESCRITO</v>
          </cell>
          <cell r="C2320" t="str">
            <v>057</v>
          </cell>
        </row>
        <row r="2321">
          <cell r="A2321" t="str">
            <v>F051</v>
          </cell>
          <cell r="B2321" t="str">
            <v>DELIRIO SUPERPUESTO A UN CUADRO DE DEMENCIA</v>
          </cell>
          <cell r="C2321" t="str">
            <v>057</v>
          </cell>
        </row>
        <row r="2322">
          <cell r="A2322" t="str">
            <v>F058</v>
          </cell>
          <cell r="B2322" t="str">
            <v>OTROS DELIRIOS</v>
          </cell>
          <cell r="C2322" t="str">
            <v>057</v>
          </cell>
        </row>
        <row r="2323">
          <cell r="A2323" t="str">
            <v>F059</v>
          </cell>
          <cell r="B2323" t="str">
            <v>DELIRIO, NO ESPECIFICADO</v>
          </cell>
          <cell r="C2323" t="str">
            <v>057</v>
          </cell>
        </row>
        <row r="2324">
          <cell r="A2324" t="str">
            <v>F06</v>
          </cell>
          <cell r="B2324" t="str">
            <v>OTROS TRASTORNOS MENTALES DEBIDOS A LESION Y DISFUNCION CEREBRAL</v>
          </cell>
          <cell r="C2324" t="str">
            <v>057</v>
          </cell>
        </row>
        <row r="2325">
          <cell r="A2325" t="str">
            <v>F060</v>
          </cell>
          <cell r="B2325" t="str">
            <v>ALUCINOSIS ORGANICA</v>
          </cell>
          <cell r="C2325" t="str">
            <v>057</v>
          </cell>
        </row>
        <row r="2326">
          <cell r="A2326" t="str">
            <v>F061</v>
          </cell>
          <cell r="B2326" t="str">
            <v>TRASTORNOS CATATONICO, ORGANICO</v>
          </cell>
          <cell r="C2326" t="str">
            <v>057</v>
          </cell>
        </row>
        <row r="2327">
          <cell r="A2327" t="str">
            <v>F062</v>
          </cell>
          <cell r="B2327" t="str">
            <v>TRASTORNOS DELIRANTE (ESQUIZOFRENIFORME) ORGANICO</v>
          </cell>
          <cell r="C2327" t="str">
            <v>057</v>
          </cell>
        </row>
        <row r="2328">
          <cell r="A2328" t="str">
            <v>F063</v>
          </cell>
          <cell r="B2328" t="str">
            <v>TRASTORNOS DEL HUMOR (AFECTIVO), ORGANICO</v>
          </cell>
          <cell r="C2328" t="str">
            <v>057</v>
          </cell>
        </row>
        <row r="2329">
          <cell r="A2329" t="str">
            <v>F064</v>
          </cell>
          <cell r="B2329" t="str">
            <v>TRASTORNO DE ANSIEDAD, ORGANICO</v>
          </cell>
          <cell r="C2329" t="str">
            <v>057</v>
          </cell>
        </row>
        <row r="2330">
          <cell r="A2330" t="str">
            <v>F065</v>
          </cell>
          <cell r="B2330" t="str">
            <v>TRASTORNOS DISOCIATIVO, ORGANICO</v>
          </cell>
          <cell r="C2330" t="str">
            <v>057</v>
          </cell>
        </row>
        <row r="2331">
          <cell r="A2331" t="str">
            <v>F066</v>
          </cell>
          <cell r="B2331" t="str">
            <v>TRASTORNO DE LA LABILIDAD EMOCIONAL (ASTENICO), ORGANICO</v>
          </cell>
          <cell r="C2331" t="str">
            <v>057</v>
          </cell>
        </row>
        <row r="2332">
          <cell r="A2332" t="str">
            <v>F067</v>
          </cell>
          <cell r="B2332" t="str">
            <v>TRASTORNO COGNOSCITIVO LEVE</v>
          </cell>
          <cell r="C2332" t="str">
            <v>057</v>
          </cell>
        </row>
        <row r="2333">
          <cell r="A2333" t="str">
            <v>F068</v>
          </cell>
          <cell r="B2333" t="str">
            <v>OTROS TRASTORNOS MENTALES ESPECIFICADOS DEBIDOS A LESION Y DISFUNC.</v>
          </cell>
          <cell r="C2333" t="str">
            <v>057</v>
          </cell>
        </row>
        <row r="2334">
          <cell r="A2334" t="str">
            <v>F069</v>
          </cell>
          <cell r="B2334" t="str">
            <v>TRASTORNOS MENTALES NO ESPEC. DEBIDO A LESION Y DISF. CEREBRAL</v>
          </cell>
          <cell r="C2334" t="str">
            <v>057</v>
          </cell>
        </row>
        <row r="2335">
          <cell r="A2335" t="str">
            <v>F07</v>
          </cell>
          <cell r="B2335" t="str">
            <v>TRASTONOS DE LA PERSONALIDAD Y DEL COMPORT. DEBIDO A ENF. LESION</v>
          </cell>
          <cell r="C2335" t="str">
            <v>057</v>
          </cell>
        </row>
        <row r="2336">
          <cell r="A2336" t="str">
            <v>F070</v>
          </cell>
          <cell r="B2336" t="str">
            <v>TRASTORNO DE LA PERSONALIDAD, ORGANICO</v>
          </cell>
          <cell r="C2336" t="str">
            <v>057</v>
          </cell>
        </row>
        <row r="2337">
          <cell r="A2337" t="str">
            <v>F071</v>
          </cell>
          <cell r="B2337" t="str">
            <v>SIDROME POSTENCEFALITICO</v>
          </cell>
          <cell r="C2337" t="str">
            <v>057</v>
          </cell>
        </row>
        <row r="2338">
          <cell r="A2338" t="str">
            <v>F072</v>
          </cell>
          <cell r="B2338" t="str">
            <v>SINDROME POSTCONCUSIONAL</v>
          </cell>
          <cell r="C2338" t="str">
            <v>057</v>
          </cell>
        </row>
        <row r="2339">
          <cell r="A2339" t="str">
            <v>F078</v>
          </cell>
          <cell r="B2339" t="str">
            <v>OTROS TRAST. ORG. DE LA PERSONALIDAD Y DEL CMPORT. DEBIDO A ENF</v>
          </cell>
          <cell r="C2339" t="str">
            <v>057</v>
          </cell>
        </row>
        <row r="2340">
          <cell r="A2340" t="str">
            <v>F079</v>
          </cell>
          <cell r="B2340" t="str">
            <v>TRASTORNO ORG. DE LA PERSONALIDAD Y DEL COMPORT. NO ESPEC. DEBIDO</v>
          </cell>
          <cell r="C2340" t="str">
            <v>057</v>
          </cell>
        </row>
        <row r="2341">
          <cell r="A2341" t="str">
            <v>F09</v>
          </cell>
          <cell r="B2341" t="str">
            <v>TRASTORNO MENTAL ORGANICO O SINTOMATICO, NO ESPECIFICADO</v>
          </cell>
          <cell r="C2341" t="str">
            <v>057</v>
          </cell>
        </row>
        <row r="2342">
          <cell r="A2342" t="str">
            <v>F10</v>
          </cell>
          <cell r="B2342" t="str">
            <v>TRASTORNOS MENTALES Y DEL COMPORTAMIENTO DEBIDOS AL USO DE ALCOH.</v>
          </cell>
          <cell r="C2342" t="str">
            <v>056</v>
          </cell>
        </row>
        <row r="2343">
          <cell r="A2343" t="str">
            <v>F11</v>
          </cell>
          <cell r="B2343" t="str">
            <v>TRASTORNOS MENTALES Y DEL COMPORTAMIENTO DEBIDOS AL USO DE OPIACEO</v>
          </cell>
          <cell r="C2343" t="str">
            <v>056</v>
          </cell>
        </row>
        <row r="2344">
          <cell r="A2344" t="str">
            <v>F12</v>
          </cell>
          <cell r="B2344" t="str">
            <v>TRASTORNOS MENTALES Y DEL COMPORT.DEBIDOS AL USO DE CANNABINOIDES</v>
          </cell>
          <cell r="C2344" t="str">
            <v>056</v>
          </cell>
        </row>
        <row r="2345">
          <cell r="A2345" t="str">
            <v>F13</v>
          </cell>
          <cell r="B2345" t="str">
            <v>TRASTONOS MENTALES Y DEL COMPORT. DEBIDOS AL USO DE SEDANTES O HIP</v>
          </cell>
          <cell r="C2345" t="str">
            <v>056</v>
          </cell>
        </row>
        <row r="2346">
          <cell r="A2346" t="str">
            <v>F14</v>
          </cell>
          <cell r="B2346" t="str">
            <v>TRASTORNOS MENTALES Y DEL COMPORT. DEBIDOS AL USO DE COCAINA</v>
          </cell>
          <cell r="C2346" t="str">
            <v>056</v>
          </cell>
        </row>
        <row r="2347">
          <cell r="A2347" t="str">
            <v>F15</v>
          </cell>
          <cell r="B2347" t="str">
            <v>TRASTORNOS MENTALES Y DEL COMPORT. DEBIDOS AL USO DE OTROS ESTIM.</v>
          </cell>
          <cell r="C2347" t="str">
            <v>056</v>
          </cell>
        </row>
        <row r="2348">
          <cell r="A2348" t="str">
            <v>F16</v>
          </cell>
          <cell r="B2348" t="str">
            <v>TRASTORNOS MENTALES Y DEL COMPORT. DEBIDOS AL USO DE ALUCINOGENOS</v>
          </cell>
          <cell r="C2348" t="str">
            <v>056</v>
          </cell>
        </row>
        <row r="2349">
          <cell r="A2349" t="str">
            <v>F17</v>
          </cell>
          <cell r="B2349" t="str">
            <v>TRASTORNOS MENTALES Y DEL COMPORT. DEBIDOS AL USO DE TABACO</v>
          </cell>
          <cell r="C2349" t="str">
            <v>056</v>
          </cell>
        </row>
        <row r="2350">
          <cell r="A2350" t="str">
            <v>F18</v>
          </cell>
          <cell r="B2350" t="str">
            <v>TRASTORNOS MENTALES Y DEL COMPORT. DEBIDOS AL USO DE DISOLVENTES</v>
          </cell>
          <cell r="C2350" t="str">
            <v>056</v>
          </cell>
        </row>
        <row r="2351">
          <cell r="A2351" t="str">
            <v>F19</v>
          </cell>
          <cell r="B2351" t="str">
            <v>TRASTORNOS MENTALES Y DEL COMPORT. DEBIDOS AL USO DE MULTIPLE DROGAS</v>
          </cell>
          <cell r="C2351" t="str">
            <v>056</v>
          </cell>
        </row>
        <row r="2352">
          <cell r="A2352" t="str">
            <v>F20</v>
          </cell>
          <cell r="B2352" t="str">
            <v>ESQUIZOFRENIA</v>
          </cell>
          <cell r="C2352" t="str">
            <v>057</v>
          </cell>
        </row>
        <row r="2353">
          <cell r="A2353" t="str">
            <v>F200</v>
          </cell>
          <cell r="B2353" t="str">
            <v>ESQUIZOFRENIA PARANOIDE</v>
          </cell>
          <cell r="C2353" t="str">
            <v>057</v>
          </cell>
        </row>
        <row r="2354">
          <cell r="A2354" t="str">
            <v>F201</v>
          </cell>
          <cell r="B2354" t="str">
            <v>ESQUIZOFRENIA HEBEFRENICA</v>
          </cell>
          <cell r="C2354" t="str">
            <v>057</v>
          </cell>
        </row>
        <row r="2355">
          <cell r="A2355" t="str">
            <v>F202</v>
          </cell>
          <cell r="B2355" t="str">
            <v>ESQUIZOFRENIA CATATONICA</v>
          </cell>
          <cell r="C2355" t="str">
            <v>057</v>
          </cell>
        </row>
        <row r="2356">
          <cell r="A2356" t="str">
            <v>F203</v>
          </cell>
          <cell r="B2356" t="str">
            <v>ESQUIZOFRENIA INDIFERENCIADA</v>
          </cell>
          <cell r="C2356" t="str">
            <v>057</v>
          </cell>
        </row>
        <row r="2357">
          <cell r="A2357" t="str">
            <v>F204</v>
          </cell>
          <cell r="B2357" t="str">
            <v>DEPRESION POSTESQUIZOFRENICA</v>
          </cell>
          <cell r="C2357" t="str">
            <v>057</v>
          </cell>
        </row>
        <row r="2358">
          <cell r="A2358" t="str">
            <v>F205</v>
          </cell>
          <cell r="B2358" t="str">
            <v>ESQUIZOFRENIA RESIDUAL</v>
          </cell>
          <cell r="C2358" t="str">
            <v>057</v>
          </cell>
        </row>
        <row r="2359">
          <cell r="A2359" t="str">
            <v>F206</v>
          </cell>
          <cell r="B2359" t="str">
            <v>ESQUIZOFRENIA SIMPLE</v>
          </cell>
          <cell r="C2359" t="str">
            <v>057</v>
          </cell>
        </row>
        <row r="2360">
          <cell r="A2360" t="str">
            <v>F208</v>
          </cell>
          <cell r="B2360" t="str">
            <v>OTRAS ESQUIZOFRENIAS</v>
          </cell>
          <cell r="C2360" t="str">
            <v>057</v>
          </cell>
        </row>
        <row r="2361">
          <cell r="A2361" t="str">
            <v>F209</v>
          </cell>
          <cell r="B2361" t="str">
            <v>ESQUIZOFRENIA, NO ESPECIFICADA</v>
          </cell>
          <cell r="C2361" t="str">
            <v>057</v>
          </cell>
        </row>
        <row r="2362">
          <cell r="A2362" t="str">
            <v>F21</v>
          </cell>
          <cell r="B2362" t="str">
            <v>TRASTORNO ESQUIZOTIPICO</v>
          </cell>
          <cell r="C2362" t="str">
            <v>057</v>
          </cell>
        </row>
        <row r="2363">
          <cell r="A2363" t="str">
            <v>F22</v>
          </cell>
          <cell r="B2363" t="str">
            <v>TRASTORNOS DELIRANTES PERSISTENTES</v>
          </cell>
          <cell r="C2363" t="str">
            <v>057</v>
          </cell>
        </row>
        <row r="2364">
          <cell r="A2364" t="str">
            <v>F220</v>
          </cell>
          <cell r="B2364" t="str">
            <v>TRASTORNOS DELIRANTE</v>
          </cell>
          <cell r="C2364" t="str">
            <v>057</v>
          </cell>
        </row>
        <row r="2365">
          <cell r="A2365" t="str">
            <v>F228</v>
          </cell>
          <cell r="B2365" t="str">
            <v>OTROS TRASTORNOS DELIRANTES PERSISTENTES</v>
          </cell>
          <cell r="C2365" t="str">
            <v>057</v>
          </cell>
        </row>
        <row r="2366">
          <cell r="A2366" t="str">
            <v>F229</v>
          </cell>
          <cell r="B2366" t="str">
            <v>TRASTORNOS DELIRANTE PERSISTENTES, NO ESPECIFICADO</v>
          </cell>
          <cell r="C2366" t="str">
            <v>057</v>
          </cell>
        </row>
        <row r="2367">
          <cell r="A2367" t="str">
            <v>F23</v>
          </cell>
          <cell r="B2367" t="str">
            <v>TRASTORNOS PSICOTICOS AGUDOS Y TRANSITORIOS</v>
          </cell>
          <cell r="C2367" t="str">
            <v>057</v>
          </cell>
        </row>
        <row r="2368">
          <cell r="A2368" t="str">
            <v>F230</v>
          </cell>
          <cell r="B2368" t="str">
            <v>TRASTORNOS PSICOTICO AGUDO POLIMORFO, SIN SINTOMAS DE ESQUIZOFRENIA</v>
          </cell>
          <cell r="C2368" t="str">
            <v>057</v>
          </cell>
        </row>
        <row r="2369">
          <cell r="A2369" t="str">
            <v>F231</v>
          </cell>
          <cell r="B2369" t="str">
            <v>TRASTORNO PSICOTICO AGUDO POLIMORFO, CON SINTOMAS DE ESQUIZOFRENIA</v>
          </cell>
          <cell r="C2369" t="str">
            <v>057</v>
          </cell>
        </row>
        <row r="2370">
          <cell r="A2370" t="str">
            <v>F232</v>
          </cell>
          <cell r="B2370" t="str">
            <v>TRASTORNO PSICOTICO AGUDO DE TIPO ESQUIZOFRENICO</v>
          </cell>
          <cell r="C2370" t="str">
            <v>057</v>
          </cell>
        </row>
        <row r="2371">
          <cell r="A2371" t="str">
            <v>F233</v>
          </cell>
          <cell r="B2371" t="str">
            <v>OTRO TRASTORNO PSICOTICO AGUDO, CON PREDOMINIO DE IDEAS DELIRANTES</v>
          </cell>
          <cell r="C2371" t="str">
            <v>057</v>
          </cell>
        </row>
        <row r="2372">
          <cell r="A2372" t="str">
            <v>F238</v>
          </cell>
          <cell r="B2372" t="str">
            <v>OTROS TRASTORNOS PSICOTICOS AGUDOS Y TRANSITORIOS</v>
          </cell>
          <cell r="C2372" t="str">
            <v>057</v>
          </cell>
        </row>
        <row r="2373">
          <cell r="A2373" t="str">
            <v>F239</v>
          </cell>
          <cell r="B2373" t="str">
            <v>TRASTORNO PSICOTICO AGUDO Y TRANSITORIO, NO ESPECIFICADO</v>
          </cell>
          <cell r="C2373" t="str">
            <v>057</v>
          </cell>
        </row>
        <row r="2374">
          <cell r="A2374" t="str">
            <v>F24</v>
          </cell>
          <cell r="B2374" t="str">
            <v>TRASTORNO DELIRANTE INDUCIDO</v>
          </cell>
          <cell r="C2374" t="str">
            <v>057</v>
          </cell>
        </row>
        <row r="2375">
          <cell r="A2375" t="str">
            <v>F25</v>
          </cell>
          <cell r="B2375" t="str">
            <v>TRASTORNOS ESQUIZOAFECTIVOS</v>
          </cell>
          <cell r="C2375" t="str">
            <v>057</v>
          </cell>
        </row>
        <row r="2376">
          <cell r="A2376" t="str">
            <v>F250</v>
          </cell>
          <cell r="B2376" t="str">
            <v>TRASTORNO ESQUIZOAFECTIVO DE TIPO MANIACO</v>
          </cell>
          <cell r="C2376" t="str">
            <v>057</v>
          </cell>
        </row>
        <row r="2377">
          <cell r="A2377" t="str">
            <v>F251</v>
          </cell>
          <cell r="B2377" t="str">
            <v>TRASTORNO ESQUIZOAFECTIVO DE TIPO DEPRESIVO</v>
          </cell>
          <cell r="C2377" t="str">
            <v>057</v>
          </cell>
        </row>
        <row r="2378">
          <cell r="A2378" t="str">
            <v>F252</v>
          </cell>
          <cell r="B2378" t="str">
            <v>TRASTORNO ESQUIZOAFECTIVO DE TIPO MIXTO</v>
          </cell>
          <cell r="C2378" t="str">
            <v>057</v>
          </cell>
        </row>
        <row r="2379">
          <cell r="A2379" t="str">
            <v>F258</v>
          </cell>
          <cell r="B2379" t="str">
            <v>OTROS TRASTORNOS ESQUIZOAFECTIVOS</v>
          </cell>
          <cell r="C2379" t="str">
            <v>057</v>
          </cell>
        </row>
        <row r="2380">
          <cell r="A2380" t="str">
            <v>F259</v>
          </cell>
          <cell r="B2380" t="str">
            <v>TRASTORNO ESQUIZOAFECTIVO, NO ESPECIFCADO</v>
          </cell>
          <cell r="C2380" t="str">
            <v>057</v>
          </cell>
        </row>
        <row r="2381">
          <cell r="A2381" t="str">
            <v>F28</v>
          </cell>
          <cell r="B2381" t="str">
            <v>OTROS TRASTORNOS PSICOTICOS DE ORIGEN NO ORGANICO</v>
          </cell>
          <cell r="C2381" t="str">
            <v>057</v>
          </cell>
        </row>
        <row r="2382">
          <cell r="A2382" t="str">
            <v>F29</v>
          </cell>
          <cell r="B2382" t="str">
            <v>PSICOSIS DE ORIGEN NO ORGANICO, NO ESPECIFICADA</v>
          </cell>
          <cell r="C2382" t="str">
            <v>057</v>
          </cell>
        </row>
        <row r="2383">
          <cell r="A2383" t="str">
            <v>F30</v>
          </cell>
          <cell r="B2383" t="str">
            <v>EPISODIO MANIACO</v>
          </cell>
          <cell r="C2383" t="str">
            <v>057</v>
          </cell>
        </row>
        <row r="2384">
          <cell r="A2384" t="str">
            <v>F300</v>
          </cell>
          <cell r="B2384" t="str">
            <v>HIPOMANIA</v>
          </cell>
          <cell r="C2384" t="str">
            <v>057</v>
          </cell>
        </row>
        <row r="2385">
          <cell r="A2385" t="str">
            <v>F301</v>
          </cell>
          <cell r="B2385" t="str">
            <v>MANIA SIN SINTOMAS PSICOTICOS</v>
          </cell>
          <cell r="C2385" t="str">
            <v>057</v>
          </cell>
        </row>
        <row r="2386">
          <cell r="A2386" t="str">
            <v>F302</v>
          </cell>
          <cell r="B2386" t="str">
            <v>MANIA CON SINTOMAS PSICOTICOS</v>
          </cell>
          <cell r="C2386" t="str">
            <v>057</v>
          </cell>
        </row>
        <row r="2387">
          <cell r="A2387" t="str">
            <v>F308</v>
          </cell>
          <cell r="B2387" t="str">
            <v>OTROS EPISODIOS MANIACOS</v>
          </cell>
          <cell r="C2387" t="str">
            <v>057</v>
          </cell>
        </row>
        <row r="2388">
          <cell r="A2388" t="str">
            <v>F309</v>
          </cell>
          <cell r="B2388" t="str">
            <v>EPISODIO MANIACO, NO ESPECIFICADO</v>
          </cell>
          <cell r="C2388" t="str">
            <v>057</v>
          </cell>
        </row>
        <row r="2389">
          <cell r="A2389" t="str">
            <v>F31</v>
          </cell>
          <cell r="B2389" t="str">
            <v>TRASTORNO AFECTIVO BIPOLAR</v>
          </cell>
          <cell r="C2389" t="str">
            <v>057</v>
          </cell>
        </row>
        <row r="2390">
          <cell r="A2390" t="str">
            <v>F310</v>
          </cell>
          <cell r="B2390" t="str">
            <v>TRASTORNO AFECTIVO BIPOLAR, EPISODIO HIPOMANIACO PRESENTE</v>
          </cell>
          <cell r="C2390" t="str">
            <v>057</v>
          </cell>
        </row>
        <row r="2391">
          <cell r="A2391" t="str">
            <v>F311</v>
          </cell>
          <cell r="B2391" t="str">
            <v>TRASTORNO AFECTIVO BIPOLAR, EPISODIO MANIACO PRESENTE SIN SINT. PSIC</v>
          </cell>
          <cell r="C2391" t="str">
            <v>057</v>
          </cell>
        </row>
        <row r="2392">
          <cell r="A2392" t="str">
            <v>F312</v>
          </cell>
          <cell r="B2392" t="str">
            <v>TRASTORNOS AFECTIVOS BIPOLAR, EPISODIO MANIACO PRESENTE CON SINTOM</v>
          </cell>
          <cell r="C2392" t="str">
            <v>057</v>
          </cell>
        </row>
        <row r="2393">
          <cell r="A2393" t="str">
            <v>F313</v>
          </cell>
          <cell r="B2393" t="str">
            <v>TRASTORNO AFECTIVO BIPOLAR, EPIS. DEPRESIVO PRESENTE LEVE O MODERAD</v>
          </cell>
          <cell r="C2393" t="str">
            <v>057</v>
          </cell>
        </row>
        <row r="2394">
          <cell r="A2394" t="str">
            <v>F314</v>
          </cell>
          <cell r="B2394" t="str">
            <v>TRASTORNO AFECTIVO BIPOLAR, EPISODIO DEPRESIVO GRAVE PRESENTE SIN</v>
          </cell>
          <cell r="C2394" t="str">
            <v>057</v>
          </cell>
        </row>
        <row r="2395">
          <cell r="A2395" t="str">
            <v>F315</v>
          </cell>
          <cell r="B2395" t="str">
            <v>TRASTORNO AFECTIVO BIPOLAR, EPISODIO DEPRESIVO GRAVE PRES. CON SINT</v>
          </cell>
          <cell r="C2395" t="str">
            <v>057</v>
          </cell>
        </row>
        <row r="2396">
          <cell r="A2396" t="str">
            <v>F316</v>
          </cell>
          <cell r="B2396" t="str">
            <v>TRASTORNO AFECTIVO BIPOLAR, EPISODIO MIXTO PRESENTE</v>
          </cell>
          <cell r="C2396" t="str">
            <v>057</v>
          </cell>
        </row>
        <row r="2397">
          <cell r="A2397" t="str">
            <v>F317</v>
          </cell>
          <cell r="B2397" t="str">
            <v>TRASTORNO AFECTIVO BIPOLAR, ACTUALMENTE EN REMISION</v>
          </cell>
          <cell r="C2397" t="str">
            <v>057</v>
          </cell>
        </row>
        <row r="2398">
          <cell r="A2398" t="str">
            <v>F318</v>
          </cell>
          <cell r="B2398" t="str">
            <v>OTROS TRASTORNOS AFECTIVOS BIPOLARES</v>
          </cell>
          <cell r="C2398" t="str">
            <v>057</v>
          </cell>
        </row>
        <row r="2399">
          <cell r="A2399" t="str">
            <v>F319</v>
          </cell>
          <cell r="B2399" t="str">
            <v>TRASTORNO AFECTIVO BIPOLAR, NO ESPECIFICADO</v>
          </cell>
          <cell r="C2399" t="str">
            <v>057</v>
          </cell>
        </row>
        <row r="2400">
          <cell r="A2400" t="str">
            <v>F32</v>
          </cell>
          <cell r="B2400" t="str">
            <v>EPISODIO DEPRESIVO</v>
          </cell>
          <cell r="C2400" t="str">
            <v>057</v>
          </cell>
        </row>
        <row r="2401">
          <cell r="A2401" t="str">
            <v>F320</v>
          </cell>
          <cell r="B2401" t="str">
            <v>EPISODIO DEPRESIVO LEVE</v>
          </cell>
          <cell r="C2401" t="str">
            <v>057</v>
          </cell>
        </row>
        <row r="2402">
          <cell r="A2402" t="str">
            <v>F321</v>
          </cell>
          <cell r="B2402" t="str">
            <v>EPISODIO DEPRESIVO MODERADO</v>
          </cell>
          <cell r="C2402" t="str">
            <v>057</v>
          </cell>
        </row>
        <row r="2403">
          <cell r="A2403" t="str">
            <v>F322</v>
          </cell>
          <cell r="B2403" t="str">
            <v>EPISODIO DEPRESIVO GRAVE SIN SINTOMAS PSICOTICOS</v>
          </cell>
          <cell r="C2403" t="str">
            <v>057</v>
          </cell>
        </row>
        <row r="2404">
          <cell r="A2404" t="str">
            <v>F323</v>
          </cell>
          <cell r="B2404" t="str">
            <v>EPISODIO DEPRESIVO GRAVE CON SINTOMAS PSICOTICOS</v>
          </cell>
          <cell r="C2404" t="str">
            <v>057</v>
          </cell>
        </row>
        <row r="2405">
          <cell r="A2405" t="str">
            <v>F328</v>
          </cell>
          <cell r="B2405" t="str">
            <v>OTROS EPISODIOS DEPRESIVOS</v>
          </cell>
          <cell r="C2405" t="str">
            <v>057</v>
          </cell>
        </row>
        <row r="2406">
          <cell r="A2406" t="str">
            <v>F329</v>
          </cell>
          <cell r="B2406" t="str">
            <v>EPISODIO DEPRESIVO, NO ESPECIFICADO</v>
          </cell>
          <cell r="C2406" t="str">
            <v>057</v>
          </cell>
        </row>
        <row r="2407">
          <cell r="A2407" t="str">
            <v>F33</v>
          </cell>
          <cell r="B2407" t="str">
            <v>TRASTORNO DEPRESIVO RECURRENTE</v>
          </cell>
          <cell r="C2407" t="str">
            <v>057</v>
          </cell>
        </row>
        <row r="2408">
          <cell r="A2408" t="str">
            <v>F330</v>
          </cell>
          <cell r="B2408" t="str">
            <v>TRASTORNO DEPRESIVO RECURRENTE, EPISODIO LEVE PRESENTE</v>
          </cell>
          <cell r="C2408" t="str">
            <v>057</v>
          </cell>
        </row>
        <row r="2409">
          <cell r="A2409" t="str">
            <v>F331</v>
          </cell>
          <cell r="B2409" t="str">
            <v>TRASTORNOS DEPRESIVO RECURRENTE, EPISODIO MODERADO</v>
          </cell>
          <cell r="C2409" t="str">
            <v>057</v>
          </cell>
        </row>
        <row r="2410">
          <cell r="A2410" t="str">
            <v>F332</v>
          </cell>
          <cell r="B2410" t="str">
            <v>TRASTORNO DEPRESIVO RECURRENTE, EPISODIO DEPRESIVO GRAVE PRESENTE</v>
          </cell>
          <cell r="C2410" t="str">
            <v>057</v>
          </cell>
        </row>
        <row r="2411">
          <cell r="A2411" t="str">
            <v>F333</v>
          </cell>
          <cell r="B2411" t="str">
            <v>TRASTORNO DEPRESIVO RECURRENTE, EPISODIO DEPRESIVO GRAVE PRESENTE</v>
          </cell>
          <cell r="C2411" t="str">
            <v>057</v>
          </cell>
        </row>
        <row r="2412">
          <cell r="A2412" t="str">
            <v>F334</v>
          </cell>
          <cell r="B2412" t="str">
            <v>TRASTORNO DEPRESIVO RECURRENTE ACTUALMENTE EN REMISION</v>
          </cell>
          <cell r="C2412" t="str">
            <v>057</v>
          </cell>
        </row>
        <row r="2413">
          <cell r="A2413" t="str">
            <v>F338</v>
          </cell>
          <cell r="B2413" t="str">
            <v>OTROS TRASTORNOS DEPRESIVOS RECURRENTES</v>
          </cell>
          <cell r="C2413" t="str">
            <v>057</v>
          </cell>
        </row>
        <row r="2414">
          <cell r="A2414" t="str">
            <v>F339</v>
          </cell>
          <cell r="B2414" t="str">
            <v>TRASTORNO DEPRESIVO RECURRENTE, NO ESPECIFICADO</v>
          </cell>
          <cell r="C2414" t="str">
            <v>057</v>
          </cell>
        </row>
        <row r="2415">
          <cell r="A2415" t="str">
            <v>F34</v>
          </cell>
          <cell r="B2415" t="str">
            <v>TRASTORNOS DEL HUMOR (AFECTIVO) PERSISTENTE</v>
          </cell>
          <cell r="C2415" t="str">
            <v>057</v>
          </cell>
        </row>
        <row r="2416">
          <cell r="A2416" t="str">
            <v>F340</v>
          </cell>
          <cell r="B2416" t="str">
            <v>CICLOTIMIA</v>
          </cell>
          <cell r="C2416" t="str">
            <v>057</v>
          </cell>
        </row>
        <row r="2417">
          <cell r="A2417" t="str">
            <v>F341</v>
          </cell>
          <cell r="B2417" t="str">
            <v>DISTIMIA</v>
          </cell>
          <cell r="C2417" t="str">
            <v>057</v>
          </cell>
        </row>
        <row r="2418">
          <cell r="A2418" t="str">
            <v>F348</v>
          </cell>
          <cell r="B2418" t="str">
            <v>OTROS TRASTORNOS DEL HUMOR (AFECTIVO) PERSISTENTES</v>
          </cell>
          <cell r="C2418" t="str">
            <v>057</v>
          </cell>
        </row>
        <row r="2419">
          <cell r="A2419" t="str">
            <v>F349</v>
          </cell>
          <cell r="B2419" t="str">
            <v>TRASTORNOS PERSISTENTES DEL HUMOR (AFECTIVO), NO ESPECIFICADO</v>
          </cell>
          <cell r="C2419" t="str">
            <v>057</v>
          </cell>
        </row>
        <row r="2420">
          <cell r="A2420" t="str">
            <v>F38</v>
          </cell>
          <cell r="B2420" t="str">
            <v>OTROS TRASTORNOS DEL HUMOR (AFECTIVO)</v>
          </cell>
          <cell r="C2420" t="str">
            <v>057</v>
          </cell>
        </row>
        <row r="2421">
          <cell r="A2421" t="str">
            <v>F380</v>
          </cell>
          <cell r="B2421" t="str">
            <v>OTROS TRASTORNOS DEL HUMOR (AFECTIVOS), AISLADOS</v>
          </cell>
          <cell r="C2421" t="str">
            <v>057</v>
          </cell>
        </row>
        <row r="2422">
          <cell r="A2422" t="str">
            <v>F381</v>
          </cell>
          <cell r="B2422" t="str">
            <v>OTROS TRASTORNOS DEL HUMOR (AFECTIVOS), RECURRENTES</v>
          </cell>
          <cell r="C2422" t="str">
            <v>057</v>
          </cell>
        </row>
        <row r="2423">
          <cell r="A2423" t="str">
            <v>F388</v>
          </cell>
          <cell r="B2423" t="str">
            <v>OTROS TRASTORNOS DEL HUMOR (AFECTIVS) ESPECIFICADOS</v>
          </cell>
          <cell r="C2423" t="str">
            <v>057</v>
          </cell>
        </row>
        <row r="2424">
          <cell r="A2424" t="str">
            <v>F39</v>
          </cell>
          <cell r="B2424" t="str">
            <v>TRASTORNO DEL HUMOR (AFECTIVO), NO ESPECIFICADO</v>
          </cell>
          <cell r="C2424" t="str">
            <v>057</v>
          </cell>
        </row>
        <row r="2425">
          <cell r="A2425" t="str">
            <v>F40</v>
          </cell>
          <cell r="B2425" t="str">
            <v>TRASTORNOS FOBICOS DE ANSIEDAD</v>
          </cell>
          <cell r="C2425" t="str">
            <v>057</v>
          </cell>
        </row>
        <row r="2426">
          <cell r="A2426" t="str">
            <v>F400</v>
          </cell>
          <cell r="B2426" t="str">
            <v>AGORAFOBIA</v>
          </cell>
          <cell r="C2426" t="str">
            <v>057</v>
          </cell>
        </row>
        <row r="2427">
          <cell r="A2427" t="str">
            <v>F401</v>
          </cell>
          <cell r="B2427" t="str">
            <v>FOBIAS SOCIALES</v>
          </cell>
          <cell r="C2427" t="str">
            <v>057</v>
          </cell>
        </row>
        <row r="2428">
          <cell r="A2428" t="str">
            <v>F402</v>
          </cell>
          <cell r="B2428" t="str">
            <v>FOBIAS ESPECIFICADAS (AISLADAS)</v>
          </cell>
          <cell r="C2428" t="str">
            <v>057</v>
          </cell>
        </row>
        <row r="2429">
          <cell r="A2429" t="str">
            <v>F408</v>
          </cell>
          <cell r="B2429" t="str">
            <v>OTROS TRASTORNOS DE ANSIEDAD</v>
          </cell>
          <cell r="C2429" t="str">
            <v>057</v>
          </cell>
        </row>
        <row r="2430">
          <cell r="A2430" t="str">
            <v>F409</v>
          </cell>
          <cell r="B2430" t="str">
            <v>TRASTORNO FOBICO DE ANSIEDAD, NO ESPECIFICADO</v>
          </cell>
          <cell r="C2430" t="str">
            <v>057</v>
          </cell>
        </row>
        <row r="2431">
          <cell r="A2431" t="str">
            <v>F41</v>
          </cell>
          <cell r="B2431" t="str">
            <v>OTROS TRASTORNOS DE ANSIEDAD</v>
          </cell>
          <cell r="C2431" t="str">
            <v>057</v>
          </cell>
        </row>
        <row r="2432">
          <cell r="A2432" t="str">
            <v>F410</v>
          </cell>
          <cell r="B2432" t="str">
            <v>TRASTORNO DE PANICO (ANSIEDAD PAROXISTICA EPISODICA)</v>
          </cell>
          <cell r="C2432" t="str">
            <v>057</v>
          </cell>
        </row>
        <row r="2433">
          <cell r="A2433" t="str">
            <v>F411</v>
          </cell>
          <cell r="B2433" t="str">
            <v>TRASTORNO DE ANSIEDAD GENERALIZADA</v>
          </cell>
          <cell r="C2433" t="str">
            <v>057</v>
          </cell>
        </row>
        <row r="2434">
          <cell r="A2434" t="str">
            <v>F412</v>
          </cell>
          <cell r="B2434" t="str">
            <v>TRASTORNO MIXTO DE ANSIEDAD Y DEPRESION</v>
          </cell>
          <cell r="C2434" t="str">
            <v>057</v>
          </cell>
        </row>
        <row r="2435">
          <cell r="A2435" t="str">
            <v>F413</v>
          </cell>
          <cell r="B2435" t="str">
            <v>OTROS TRASTORNOS DE ANSIEDAD MIXTOS</v>
          </cell>
          <cell r="C2435" t="str">
            <v>057</v>
          </cell>
        </row>
        <row r="2436">
          <cell r="A2436" t="str">
            <v>F418</v>
          </cell>
          <cell r="B2436" t="str">
            <v>OTROS TRASTORNOS DE ANSIEDAD ESPECIFICADOS</v>
          </cell>
          <cell r="C2436" t="str">
            <v>057</v>
          </cell>
        </row>
        <row r="2437">
          <cell r="A2437" t="str">
            <v>F419</v>
          </cell>
          <cell r="B2437" t="str">
            <v>TRASTORNO DE ANSIEDAD, NO ESPECIFICADO</v>
          </cell>
          <cell r="C2437" t="str">
            <v>057</v>
          </cell>
        </row>
        <row r="2438">
          <cell r="A2438" t="str">
            <v>F42</v>
          </cell>
          <cell r="B2438" t="str">
            <v>TRASTORNO OBSESIVO-COMPULSIVO</v>
          </cell>
          <cell r="C2438" t="str">
            <v>057</v>
          </cell>
        </row>
        <row r="2439">
          <cell r="A2439" t="str">
            <v>F420</v>
          </cell>
          <cell r="B2439" t="str">
            <v>PREDOMINIO DE PENSAMIENTO O RUMIACIONES OBSESIVAS</v>
          </cell>
          <cell r="C2439" t="str">
            <v>057</v>
          </cell>
        </row>
        <row r="2440">
          <cell r="A2440" t="str">
            <v>F421</v>
          </cell>
          <cell r="B2440" t="str">
            <v>PREDOMINIO DE ACTOS COMPULSIVOS (RITUALES OBSESIVOS)</v>
          </cell>
          <cell r="C2440" t="str">
            <v>057</v>
          </cell>
        </row>
        <row r="2441">
          <cell r="A2441" t="str">
            <v>F422</v>
          </cell>
          <cell r="B2441" t="str">
            <v>ACTOS E IDEAS OBSESIVAS MIXTOS</v>
          </cell>
          <cell r="C2441" t="str">
            <v>057</v>
          </cell>
        </row>
        <row r="2442">
          <cell r="A2442" t="str">
            <v>F428</v>
          </cell>
          <cell r="B2442" t="str">
            <v>OTROS TRASTORNOS OBSESIVO-COMPULSIVOS</v>
          </cell>
          <cell r="C2442" t="str">
            <v>057</v>
          </cell>
        </row>
        <row r="2443">
          <cell r="A2443" t="str">
            <v>F429</v>
          </cell>
          <cell r="B2443" t="str">
            <v>TRASTORNO OBSESIVO-COMPULSIVO, NO ESPECIFICADO</v>
          </cell>
          <cell r="C2443" t="str">
            <v>057</v>
          </cell>
        </row>
        <row r="2444">
          <cell r="A2444" t="str">
            <v>F43</v>
          </cell>
          <cell r="B2444" t="str">
            <v>REACCION AL ESTRES GRAVE Y TRASTORNOS DE ADAPTACION</v>
          </cell>
          <cell r="C2444" t="str">
            <v>057</v>
          </cell>
        </row>
        <row r="2445">
          <cell r="A2445" t="str">
            <v>F430</v>
          </cell>
          <cell r="B2445" t="str">
            <v>REACION AL ESTRES AGUDO</v>
          </cell>
          <cell r="C2445" t="str">
            <v>057</v>
          </cell>
        </row>
        <row r="2446">
          <cell r="A2446" t="str">
            <v>F431</v>
          </cell>
          <cell r="B2446" t="str">
            <v>TRASTORNO DE ESTRES POSTRAUMATICO</v>
          </cell>
          <cell r="C2446" t="str">
            <v>057</v>
          </cell>
        </row>
        <row r="2447">
          <cell r="A2447" t="str">
            <v>F432</v>
          </cell>
          <cell r="B2447" t="str">
            <v>TRASTORNO DE ADAPTACION</v>
          </cell>
          <cell r="C2447" t="str">
            <v>057</v>
          </cell>
        </row>
        <row r="2448">
          <cell r="A2448" t="str">
            <v>F438</v>
          </cell>
          <cell r="B2448" t="str">
            <v>OTRAS REACCIONES AL ESTRES GRAVE</v>
          </cell>
          <cell r="C2448" t="str">
            <v>057</v>
          </cell>
        </row>
        <row r="2449">
          <cell r="A2449" t="str">
            <v>F439</v>
          </cell>
          <cell r="B2449" t="str">
            <v>REACCION AL ESTRES GRAVE, NO ESPECIFICADA</v>
          </cell>
          <cell r="C2449" t="str">
            <v>057</v>
          </cell>
        </row>
        <row r="2450">
          <cell r="A2450" t="str">
            <v>F44</v>
          </cell>
          <cell r="B2450" t="str">
            <v>TRASTORNOS DISOCIATIVOS (DE CONVERSION)</v>
          </cell>
          <cell r="C2450" t="str">
            <v>057</v>
          </cell>
        </row>
        <row r="2451">
          <cell r="A2451" t="str">
            <v>F440</v>
          </cell>
          <cell r="B2451" t="str">
            <v>AMNESIA DISOCIATIVA</v>
          </cell>
          <cell r="C2451" t="str">
            <v>057</v>
          </cell>
        </row>
        <row r="2452">
          <cell r="A2452" t="str">
            <v>F441</v>
          </cell>
          <cell r="B2452" t="str">
            <v>FUGA DISOCIATIVA</v>
          </cell>
          <cell r="C2452" t="str">
            <v>057</v>
          </cell>
        </row>
        <row r="2453">
          <cell r="A2453" t="str">
            <v>F442</v>
          </cell>
          <cell r="B2453" t="str">
            <v>ESTUPOR DISOCIATIVO</v>
          </cell>
          <cell r="C2453" t="str">
            <v>057</v>
          </cell>
        </row>
        <row r="2454">
          <cell r="A2454" t="str">
            <v>F443</v>
          </cell>
          <cell r="B2454" t="str">
            <v>TRASTORNOS DE TRANCE Y POSESION</v>
          </cell>
          <cell r="C2454" t="str">
            <v>057</v>
          </cell>
        </row>
        <row r="2455">
          <cell r="A2455" t="str">
            <v>F444</v>
          </cell>
          <cell r="B2455" t="str">
            <v>TRASTORNOS DISOCIATIVOS DEL MOVIMIENTO</v>
          </cell>
          <cell r="C2455" t="str">
            <v>057</v>
          </cell>
        </row>
        <row r="2456">
          <cell r="A2456" t="str">
            <v>F445</v>
          </cell>
          <cell r="B2456" t="str">
            <v>CONVULSIONES DISOCIATIVAS</v>
          </cell>
          <cell r="C2456" t="str">
            <v>057</v>
          </cell>
        </row>
        <row r="2457">
          <cell r="A2457" t="str">
            <v>F446</v>
          </cell>
          <cell r="B2457" t="str">
            <v>ANESTESIA DISOCIATIVA Y PERDIDA SENSORIAL</v>
          </cell>
          <cell r="C2457" t="str">
            <v>057</v>
          </cell>
        </row>
        <row r="2458">
          <cell r="A2458" t="str">
            <v>F447</v>
          </cell>
          <cell r="B2458" t="str">
            <v>TRASTORNOS DISOCIATIVOS MIXTOS (Y DE CONVERSION)</v>
          </cell>
          <cell r="C2458" t="str">
            <v>057</v>
          </cell>
        </row>
        <row r="2459">
          <cell r="A2459" t="str">
            <v>F448</v>
          </cell>
          <cell r="B2459" t="str">
            <v>OTROS TRASTORNOS DISOCIATIVOS (DE CONVERSION)</v>
          </cell>
          <cell r="C2459" t="str">
            <v>057</v>
          </cell>
        </row>
        <row r="2460">
          <cell r="A2460" t="str">
            <v>F449</v>
          </cell>
          <cell r="B2460" t="str">
            <v>TRASTORNOS DISOCIATIVO (DE CONVERSION), NO ESPECIFICADO</v>
          </cell>
          <cell r="C2460" t="str">
            <v>057</v>
          </cell>
        </row>
        <row r="2461">
          <cell r="A2461" t="str">
            <v>F45</v>
          </cell>
          <cell r="B2461" t="str">
            <v>TRASTORNOS SOMATOMORFOS</v>
          </cell>
          <cell r="C2461" t="str">
            <v>057</v>
          </cell>
        </row>
        <row r="2462">
          <cell r="A2462" t="str">
            <v>F450</v>
          </cell>
          <cell r="B2462" t="str">
            <v>TRASTORNO DE SOMATIZACION</v>
          </cell>
          <cell r="C2462" t="str">
            <v>057</v>
          </cell>
        </row>
        <row r="2463">
          <cell r="A2463" t="str">
            <v>F451</v>
          </cell>
          <cell r="B2463" t="str">
            <v>TRASTORNO SOMATOMORFO INDIFERENCIADO</v>
          </cell>
          <cell r="C2463" t="str">
            <v>057</v>
          </cell>
        </row>
        <row r="2464">
          <cell r="A2464" t="str">
            <v>F452</v>
          </cell>
          <cell r="B2464" t="str">
            <v>TRASTORNO HIPOCONDRIACO</v>
          </cell>
          <cell r="C2464" t="str">
            <v>057</v>
          </cell>
        </row>
        <row r="2465">
          <cell r="A2465" t="str">
            <v>F453</v>
          </cell>
          <cell r="B2465" t="str">
            <v>DISFUNCION AUTONOMICA SOMATOMORFA</v>
          </cell>
          <cell r="C2465" t="str">
            <v>057</v>
          </cell>
        </row>
        <row r="2466">
          <cell r="A2466" t="str">
            <v>F454</v>
          </cell>
          <cell r="B2466" t="str">
            <v>TRASTORNO DE DOLOR PERSISTENTE SOMATOMORFO</v>
          </cell>
          <cell r="C2466" t="str">
            <v>057</v>
          </cell>
        </row>
        <row r="2467">
          <cell r="A2467" t="str">
            <v>F458</v>
          </cell>
          <cell r="B2467" t="str">
            <v>OTROS TRASTORNOS SOMATOMORFOS</v>
          </cell>
          <cell r="C2467" t="str">
            <v>057</v>
          </cell>
        </row>
        <row r="2468">
          <cell r="A2468" t="str">
            <v>F459</v>
          </cell>
          <cell r="B2468" t="str">
            <v>TRASTRONO SOMATOMORFO, NO ESPECIFICADO</v>
          </cell>
          <cell r="C2468" t="str">
            <v>057</v>
          </cell>
        </row>
        <row r="2469">
          <cell r="A2469" t="str">
            <v>F48</v>
          </cell>
          <cell r="B2469" t="str">
            <v>OTROS TRASTORNOS NEUROTICOS</v>
          </cell>
          <cell r="C2469" t="str">
            <v>057</v>
          </cell>
        </row>
        <row r="2470">
          <cell r="A2470" t="str">
            <v>F480</v>
          </cell>
          <cell r="B2470" t="str">
            <v>NEURASTENIA</v>
          </cell>
          <cell r="C2470" t="str">
            <v>057</v>
          </cell>
        </row>
        <row r="2471">
          <cell r="A2471" t="str">
            <v>F481</v>
          </cell>
          <cell r="B2471" t="str">
            <v>SINDROME DE DESPERSONALIZACION Y DESVINCULACION DE LA REALIDAD</v>
          </cell>
          <cell r="C2471" t="str">
            <v>057</v>
          </cell>
        </row>
        <row r="2472">
          <cell r="A2472" t="str">
            <v>F488</v>
          </cell>
          <cell r="B2472" t="str">
            <v>OTROS TRASTORNOS NEUROTICOS ESPECIFICADOS</v>
          </cell>
          <cell r="C2472" t="str">
            <v>057</v>
          </cell>
        </row>
        <row r="2473">
          <cell r="A2473" t="str">
            <v>F489</v>
          </cell>
          <cell r="B2473" t="str">
            <v>TRASTORNO NEUROTICO, NO ESPECIFICADO</v>
          </cell>
          <cell r="C2473" t="str">
            <v>057</v>
          </cell>
        </row>
        <row r="2474">
          <cell r="A2474" t="str">
            <v>F50</v>
          </cell>
          <cell r="B2474" t="str">
            <v>TRASTORNOS DE LA INGESTION DE ALIMENTOS</v>
          </cell>
          <cell r="C2474" t="str">
            <v>057</v>
          </cell>
        </row>
        <row r="2475">
          <cell r="A2475" t="str">
            <v>F500</v>
          </cell>
          <cell r="B2475" t="str">
            <v>ANOREXIA NERVIOSA</v>
          </cell>
          <cell r="C2475" t="str">
            <v>057</v>
          </cell>
        </row>
        <row r="2476">
          <cell r="A2476" t="str">
            <v>F501</v>
          </cell>
          <cell r="B2476" t="str">
            <v>ANOREXIA NERVIOSA ATIPICA</v>
          </cell>
          <cell r="C2476" t="str">
            <v>057</v>
          </cell>
        </row>
        <row r="2477">
          <cell r="A2477" t="str">
            <v>F502</v>
          </cell>
          <cell r="B2477" t="str">
            <v>BULIMIA NERVIOSA</v>
          </cell>
          <cell r="C2477" t="str">
            <v>057</v>
          </cell>
        </row>
        <row r="2478">
          <cell r="A2478" t="str">
            <v>F503</v>
          </cell>
          <cell r="B2478" t="str">
            <v>BULIMIA NERVIOSA ATIPICA</v>
          </cell>
          <cell r="C2478" t="str">
            <v>057</v>
          </cell>
        </row>
        <row r="2479">
          <cell r="A2479" t="str">
            <v>F504</v>
          </cell>
          <cell r="B2479" t="str">
            <v>HIPERFAFIA ASOCIADA CON OTRAS ALTERACIONES PSICOLOGICAS</v>
          </cell>
          <cell r="C2479" t="str">
            <v>057</v>
          </cell>
        </row>
        <row r="2480">
          <cell r="A2480" t="str">
            <v>F505</v>
          </cell>
          <cell r="B2480" t="str">
            <v>VOMITOS ASOCIADOS CON OTRAS ALTERACIONES PSICOLOGICAS</v>
          </cell>
          <cell r="C2480" t="str">
            <v>057</v>
          </cell>
        </row>
        <row r="2481">
          <cell r="A2481" t="str">
            <v>F508</v>
          </cell>
          <cell r="B2481" t="str">
            <v>OTROS TRASTORNOS DE LA INGESTION DE ALIMENTOS</v>
          </cell>
          <cell r="C2481" t="str">
            <v>057</v>
          </cell>
        </row>
        <row r="2482">
          <cell r="A2482" t="str">
            <v>F509</v>
          </cell>
          <cell r="B2482" t="str">
            <v>TRASTORNO DE LA INGESTION DE ALIMENTOS, NO ESPECIFICADO</v>
          </cell>
          <cell r="C2482" t="str">
            <v>057</v>
          </cell>
        </row>
        <row r="2483">
          <cell r="A2483" t="str">
            <v>F51</v>
          </cell>
          <cell r="B2483" t="str">
            <v>TRASTORNOS NO ORGANICOS DEL SUEÑO</v>
          </cell>
          <cell r="C2483" t="str">
            <v>057</v>
          </cell>
        </row>
        <row r="2484">
          <cell r="A2484" t="str">
            <v>F510</v>
          </cell>
          <cell r="B2484" t="str">
            <v>INSOMNIO NO ORGANICO</v>
          </cell>
          <cell r="C2484" t="str">
            <v>057</v>
          </cell>
        </row>
        <row r="2485">
          <cell r="A2485" t="str">
            <v>F511</v>
          </cell>
          <cell r="B2485" t="str">
            <v>HIPERSOMNIO NO ORGANICO</v>
          </cell>
          <cell r="C2485" t="str">
            <v>057</v>
          </cell>
        </row>
        <row r="2486">
          <cell r="A2486" t="str">
            <v>F512</v>
          </cell>
          <cell r="B2486" t="str">
            <v>TRASTORNO NO ORGANICO DEL CICLO SUEÑO-VIGILIA</v>
          </cell>
          <cell r="C2486" t="str">
            <v>057</v>
          </cell>
        </row>
        <row r="2487">
          <cell r="A2487" t="str">
            <v>F513</v>
          </cell>
          <cell r="B2487" t="str">
            <v>SONAMBULISMO</v>
          </cell>
          <cell r="C2487" t="str">
            <v>057</v>
          </cell>
        </row>
        <row r="2488">
          <cell r="A2488" t="str">
            <v>F514</v>
          </cell>
          <cell r="B2488" t="str">
            <v>TERRORES DEL SUEÑO (TERRORES NOCTURNOS)</v>
          </cell>
          <cell r="C2488" t="str">
            <v>057</v>
          </cell>
        </row>
        <row r="2489">
          <cell r="A2489" t="str">
            <v>F515</v>
          </cell>
          <cell r="B2489" t="str">
            <v>PESADILLAS</v>
          </cell>
          <cell r="C2489" t="str">
            <v>057</v>
          </cell>
        </row>
        <row r="2490">
          <cell r="A2490" t="str">
            <v>F518</v>
          </cell>
          <cell r="B2490" t="str">
            <v>OTROS TRASTORNOS NO ORGANICOS DEL SUEÑO</v>
          </cell>
          <cell r="C2490" t="str">
            <v>057</v>
          </cell>
        </row>
        <row r="2491">
          <cell r="A2491" t="str">
            <v>F519</v>
          </cell>
          <cell r="B2491" t="str">
            <v>TRASTORNO NO ORGANICO DEL SUEÑO, NO ESPECIFICADO</v>
          </cell>
          <cell r="C2491" t="str">
            <v>057</v>
          </cell>
        </row>
        <row r="2492">
          <cell r="A2492" t="str">
            <v>F52</v>
          </cell>
          <cell r="B2492" t="str">
            <v>DISFUNCION SEXUAL NO OCASIONADA POR TRASTORNO NI ENF. ORGANICOS</v>
          </cell>
          <cell r="C2492" t="str">
            <v>057</v>
          </cell>
        </row>
        <row r="2493">
          <cell r="A2493" t="str">
            <v>F520</v>
          </cell>
          <cell r="B2493" t="str">
            <v>FALTA O PERDIDA DEL DESEO SEXUAL</v>
          </cell>
          <cell r="C2493" t="str">
            <v>057</v>
          </cell>
        </row>
        <row r="2494">
          <cell r="A2494" t="str">
            <v>F521</v>
          </cell>
          <cell r="B2494" t="str">
            <v>AVERSION AL SEXO Y FALTA DE GOCE SEXUAL</v>
          </cell>
          <cell r="C2494" t="str">
            <v>057</v>
          </cell>
        </row>
        <row r="2495">
          <cell r="A2495" t="str">
            <v>F522</v>
          </cell>
          <cell r="B2495" t="str">
            <v>FALLA DE LA RESPUESTA GENITAL</v>
          </cell>
          <cell r="C2495" t="str">
            <v>057</v>
          </cell>
        </row>
        <row r="2496">
          <cell r="A2496" t="str">
            <v>F523</v>
          </cell>
          <cell r="B2496" t="str">
            <v>DISFUNCION ORGANICA</v>
          </cell>
          <cell r="C2496" t="str">
            <v>057</v>
          </cell>
        </row>
        <row r="2497">
          <cell r="A2497" t="str">
            <v>F524</v>
          </cell>
          <cell r="B2497" t="str">
            <v>EYACULACION PRECOZ</v>
          </cell>
          <cell r="C2497" t="str">
            <v>057</v>
          </cell>
        </row>
        <row r="2498">
          <cell r="A2498" t="str">
            <v>F525</v>
          </cell>
          <cell r="B2498" t="str">
            <v>VAGINISMO NO ORGANICO</v>
          </cell>
          <cell r="C2498" t="str">
            <v>057</v>
          </cell>
        </row>
        <row r="2499">
          <cell r="A2499" t="str">
            <v>F526</v>
          </cell>
          <cell r="B2499" t="str">
            <v>DISPAREUNIA NO ORGANICA</v>
          </cell>
          <cell r="C2499" t="str">
            <v>057</v>
          </cell>
        </row>
        <row r="2500">
          <cell r="A2500" t="str">
            <v>F527</v>
          </cell>
          <cell r="B2500" t="str">
            <v>IMPULSO SEXUAL EXCESIVO</v>
          </cell>
          <cell r="C2500" t="str">
            <v>057</v>
          </cell>
        </row>
        <row r="2501">
          <cell r="A2501" t="str">
            <v>F528</v>
          </cell>
          <cell r="B2501" t="str">
            <v>OTRAS DISFUNCIONES SEXUALES, NO OCASIONADAS POR TRAST. NI ENF. ORG.</v>
          </cell>
          <cell r="C2501" t="str">
            <v>057</v>
          </cell>
        </row>
        <row r="2502">
          <cell r="A2502" t="str">
            <v>F529</v>
          </cell>
          <cell r="B2502" t="str">
            <v>DISFUNCION SEXUAL NO OCASIONADA POR TRAST. NI POR ENF. ORG. NO ESPEC</v>
          </cell>
          <cell r="C2502" t="str">
            <v>057</v>
          </cell>
        </row>
        <row r="2503">
          <cell r="A2503" t="str">
            <v>F53</v>
          </cell>
          <cell r="B2503" t="str">
            <v>TRASTORNOS MENTALES Y DEL COMPORT. ASOCIADOS CON EL PUERPERIO</v>
          </cell>
          <cell r="C2503" t="str">
            <v>057</v>
          </cell>
        </row>
        <row r="2504">
          <cell r="A2504" t="str">
            <v>F530</v>
          </cell>
          <cell r="B2504" t="str">
            <v>TRASTORNOS MENTALES Y DEL COMPORT. LEVES ASOCIADOS CON EL PUERPERIO</v>
          </cell>
          <cell r="C2504" t="str">
            <v>057</v>
          </cell>
        </row>
        <row r="2505">
          <cell r="A2505" t="str">
            <v>F531</v>
          </cell>
          <cell r="B2505" t="str">
            <v>TRASTORNOS MENTALES Y DEL COMPORT. GRAVES, ASOCIADOS CON EL PUERPERIO</v>
          </cell>
          <cell r="C2505" t="str">
            <v>057</v>
          </cell>
        </row>
        <row r="2506">
          <cell r="A2506" t="str">
            <v>F538</v>
          </cell>
          <cell r="B2506" t="str">
            <v>OTROS TRASTORNOS MENTALES Y DEL COMPORT. ASOCIADOS CO EL PUERPERIO</v>
          </cell>
          <cell r="C2506" t="str">
            <v>057</v>
          </cell>
        </row>
        <row r="2507">
          <cell r="A2507" t="str">
            <v>F539</v>
          </cell>
          <cell r="B2507" t="str">
            <v>TRASTORNO MENTAL PUERPERAL, NO ESPECIFICADO</v>
          </cell>
          <cell r="C2507" t="str">
            <v>057</v>
          </cell>
        </row>
        <row r="2508">
          <cell r="A2508" t="str">
            <v>F54</v>
          </cell>
          <cell r="B2508" t="str">
            <v>FACTORES PSICOLOGICOS Y DEL COMPORT. ASOCIADOS CON TRASTOR. O ENF.</v>
          </cell>
          <cell r="C2508" t="str">
            <v>057</v>
          </cell>
        </row>
        <row r="2509">
          <cell r="A2509" t="str">
            <v>F55</v>
          </cell>
          <cell r="B2509" t="str">
            <v>ABUSO DE SUSTANCIAS QUE NO PRODUCEN DEPENDENCIA</v>
          </cell>
          <cell r="C2509" t="str">
            <v>057</v>
          </cell>
        </row>
        <row r="2510">
          <cell r="A2510" t="str">
            <v>F59</v>
          </cell>
          <cell r="B2510" t="str">
            <v>SIDROMES DEL COMPORT. CON ALTER. FISIOLOGICAS Y FACTORES FISICOS, NO</v>
          </cell>
          <cell r="C2510" t="str">
            <v>057</v>
          </cell>
        </row>
        <row r="2511">
          <cell r="A2511" t="str">
            <v>F60</v>
          </cell>
          <cell r="B2511" t="str">
            <v>TRASTORNOS ESPECIFICOS DE LA PERSONALIDAD</v>
          </cell>
          <cell r="C2511" t="str">
            <v>057</v>
          </cell>
        </row>
        <row r="2512">
          <cell r="A2512" t="str">
            <v>F600</v>
          </cell>
          <cell r="B2512" t="str">
            <v>TRASTORNOS PARANOIDE DE LA PERSONALIDAD</v>
          </cell>
          <cell r="C2512" t="str">
            <v>057</v>
          </cell>
        </row>
        <row r="2513">
          <cell r="A2513" t="str">
            <v>F601</v>
          </cell>
          <cell r="B2513" t="str">
            <v>TRASTORNO ESQUIZOIDE DE LA PERSONALIDAD</v>
          </cell>
          <cell r="C2513" t="str">
            <v>057</v>
          </cell>
        </row>
        <row r="2514">
          <cell r="A2514" t="str">
            <v>F602</v>
          </cell>
          <cell r="B2514" t="str">
            <v>TRASTORNO ASOCIAL DE LA PERSONALIDAD</v>
          </cell>
          <cell r="C2514" t="str">
            <v>057</v>
          </cell>
        </row>
        <row r="2515">
          <cell r="A2515" t="str">
            <v>F603</v>
          </cell>
          <cell r="B2515" t="str">
            <v>TRASTORNO DE LA PERSONALIDAD EMOCIONALMENTE INESTABLE</v>
          </cell>
          <cell r="C2515" t="str">
            <v>057</v>
          </cell>
        </row>
        <row r="2516">
          <cell r="A2516" t="str">
            <v>F604</v>
          </cell>
          <cell r="B2516" t="str">
            <v>TRASTORNO HISTRIONICO DE LA PERSONALIDAD</v>
          </cell>
          <cell r="C2516" t="str">
            <v>057</v>
          </cell>
        </row>
        <row r="2517">
          <cell r="A2517" t="str">
            <v>F605</v>
          </cell>
          <cell r="B2517" t="str">
            <v>TRASTORNO ANANCASTICO DE LA PERSONALIDAD</v>
          </cell>
          <cell r="C2517" t="str">
            <v>057</v>
          </cell>
        </row>
        <row r="2518">
          <cell r="A2518" t="str">
            <v>F606</v>
          </cell>
          <cell r="B2518" t="str">
            <v>TRASTORNO DE LA PERSONLIDAD ANSIOSA (EVASIVA, ELUSIVA)</v>
          </cell>
          <cell r="C2518" t="str">
            <v>057</v>
          </cell>
        </row>
        <row r="2519">
          <cell r="A2519" t="str">
            <v>F607</v>
          </cell>
          <cell r="B2519" t="str">
            <v>TRASTORNO DE LA PERSINALIDAD DEPENDIENTE</v>
          </cell>
          <cell r="C2519" t="str">
            <v>057</v>
          </cell>
        </row>
        <row r="2520">
          <cell r="A2520" t="str">
            <v>F608</v>
          </cell>
          <cell r="B2520" t="str">
            <v>OTROS TRASTORNOS ESPECIFICOS DE LA PERSONALIDAD</v>
          </cell>
          <cell r="C2520" t="str">
            <v>057</v>
          </cell>
        </row>
        <row r="2521">
          <cell r="A2521" t="str">
            <v>F609</v>
          </cell>
          <cell r="B2521" t="str">
            <v>TRASTORNO DE LA PERSONALIDAD, NO ESPECIFICADO</v>
          </cell>
          <cell r="C2521" t="str">
            <v>057</v>
          </cell>
        </row>
        <row r="2522">
          <cell r="A2522" t="str">
            <v>F61</v>
          </cell>
          <cell r="B2522" t="str">
            <v>TRASTORNOS MIXTOS Y OTROS TRASTONOS DE LA PERSONALIDAD</v>
          </cell>
          <cell r="C2522" t="str">
            <v>057</v>
          </cell>
        </row>
        <row r="2523">
          <cell r="A2523" t="str">
            <v>F62</v>
          </cell>
          <cell r="B2523" t="str">
            <v>CAMBIOS PERDURABLES DE LA PERSON. NO ATRIBUIBLES A LA LESION O A ENF</v>
          </cell>
          <cell r="C2523" t="str">
            <v>057</v>
          </cell>
        </row>
        <row r="2524">
          <cell r="A2524" t="str">
            <v>F620</v>
          </cell>
          <cell r="B2524" t="str">
            <v>CAMBIO PERDURABLES DE LA PERSON. DESPUES DE UNA EXPERIENCIA CATAS.</v>
          </cell>
          <cell r="C2524" t="str">
            <v>057</v>
          </cell>
        </row>
        <row r="2525">
          <cell r="A2525" t="str">
            <v>F621</v>
          </cell>
          <cell r="B2525" t="str">
            <v>CAMBIO PERDURABLES DE LA PERS. CONSECUTIVO A UNA ENF. PSIQUIATRICA</v>
          </cell>
          <cell r="C2525" t="str">
            <v>057</v>
          </cell>
        </row>
        <row r="2526">
          <cell r="A2526" t="str">
            <v>F628</v>
          </cell>
          <cell r="B2526" t="str">
            <v>OTROS CAMBIOS PERDURABLES DE LA PERSONALIDAD</v>
          </cell>
          <cell r="C2526" t="str">
            <v>057</v>
          </cell>
        </row>
        <row r="2527">
          <cell r="A2527" t="str">
            <v>F629</v>
          </cell>
          <cell r="B2527" t="str">
            <v>CAMBIO PERDURABLE DE LA PERSONALIDAD, NO ESPECIFICADO</v>
          </cell>
          <cell r="C2527" t="str">
            <v>057</v>
          </cell>
        </row>
        <row r="2528">
          <cell r="A2528" t="str">
            <v>F63</v>
          </cell>
          <cell r="B2528" t="str">
            <v>TRASTORNOS DE LOS HABITOS Y DE LOS IMPULSOS</v>
          </cell>
          <cell r="C2528" t="str">
            <v>057</v>
          </cell>
        </row>
        <row r="2529">
          <cell r="A2529" t="str">
            <v>F630</v>
          </cell>
          <cell r="B2529" t="str">
            <v>JUEGO PATOLOGICO</v>
          </cell>
          <cell r="C2529" t="str">
            <v>057</v>
          </cell>
        </row>
        <row r="2530">
          <cell r="A2530" t="str">
            <v>F631</v>
          </cell>
          <cell r="B2530" t="str">
            <v>PIROMANIA</v>
          </cell>
          <cell r="C2530" t="str">
            <v>057</v>
          </cell>
        </row>
        <row r="2531">
          <cell r="A2531" t="str">
            <v>F632</v>
          </cell>
          <cell r="B2531" t="str">
            <v>HURTO PATOLOGICO (CLEPTOMANIA)</v>
          </cell>
          <cell r="C2531" t="str">
            <v>057</v>
          </cell>
        </row>
        <row r="2532">
          <cell r="A2532" t="str">
            <v>F633</v>
          </cell>
          <cell r="B2532" t="str">
            <v>TRICOTILOMANIA</v>
          </cell>
          <cell r="C2532" t="str">
            <v>057</v>
          </cell>
        </row>
        <row r="2533">
          <cell r="A2533" t="str">
            <v>F638</v>
          </cell>
          <cell r="B2533" t="str">
            <v>OTROS TRASTORNOS DE LOS HABITOS Y DE LOS IMPULSOS</v>
          </cell>
          <cell r="C2533" t="str">
            <v>057</v>
          </cell>
        </row>
        <row r="2534">
          <cell r="A2534" t="str">
            <v>F639</v>
          </cell>
          <cell r="B2534" t="str">
            <v>TRASTORNO DE LOS HABITOS Y DE LOS IMPULSOS, NO ESPECIFICADO</v>
          </cell>
          <cell r="C2534" t="str">
            <v>057</v>
          </cell>
        </row>
        <row r="2535">
          <cell r="A2535" t="str">
            <v>F64</v>
          </cell>
          <cell r="B2535" t="str">
            <v>TRASTORNOS DE LA IDENTIDAD DE GENERO</v>
          </cell>
          <cell r="C2535" t="str">
            <v>057</v>
          </cell>
        </row>
        <row r="2536">
          <cell r="A2536" t="str">
            <v>F640</v>
          </cell>
          <cell r="B2536" t="str">
            <v>TRANSEXUALISMO</v>
          </cell>
          <cell r="C2536" t="str">
            <v>057</v>
          </cell>
        </row>
        <row r="2537">
          <cell r="A2537" t="str">
            <v>F641</v>
          </cell>
          <cell r="B2537" t="str">
            <v>TRANSVESTISMO DE ROL DUAL</v>
          </cell>
          <cell r="C2537" t="str">
            <v>057</v>
          </cell>
        </row>
        <row r="2538">
          <cell r="A2538" t="str">
            <v>F642</v>
          </cell>
          <cell r="B2538" t="str">
            <v>TRASTORNO DE LA IDENTIDAD DE GENERO EN LA NIÑES</v>
          </cell>
          <cell r="C2538" t="str">
            <v>057</v>
          </cell>
        </row>
        <row r="2539">
          <cell r="A2539" t="str">
            <v>F648</v>
          </cell>
          <cell r="B2539" t="str">
            <v>OTROS TRASTORNOS DE LA IDENTIDAD DE GENERO, NO ESPECIFICADO</v>
          </cell>
          <cell r="C2539" t="str">
            <v>057</v>
          </cell>
        </row>
        <row r="2540">
          <cell r="A2540" t="str">
            <v>F649</v>
          </cell>
          <cell r="B2540" t="str">
            <v>TRASTORNO DE LA IDENTIDAD DE GENERO, NO ESPECIFICADO</v>
          </cell>
          <cell r="C2540" t="str">
            <v>057</v>
          </cell>
        </row>
        <row r="2541">
          <cell r="A2541" t="str">
            <v>F65</v>
          </cell>
          <cell r="B2541" t="str">
            <v>TRASTORNO DE LA PREFERENCIA SEXUAL</v>
          </cell>
          <cell r="C2541" t="str">
            <v>057</v>
          </cell>
        </row>
        <row r="2542">
          <cell r="A2542" t="str">
            <v>F650</v>
          </cell>
          <cell r="B2542" t="str">
            <v>FETICHISMO</v>
          </cell>
          <cell r="C2542" t="str">
            <v>057</v>
          </cell>
        </row>
        <row r="2543">
          <cell r="A2543" t="str">
            <v>F651</v>
          </cell>
          <cell r="B2543" t="str">
            <v>TRANSVESTISMO FETICHISTA</v>
          </cell>
          <cell r="C2543" t="str">
            <v>057</v>
          </cell>
        </row>
        <row r="2544">
          <cell r="A2544" t="str">
            <v>F652</v>
          </cell>
          <cell r="B2544" t="str">
            <v>EXHIBICIONISMO</v>
          </cell>
          <cell r="C2544" t="str">
            <v>057</v>
          </cell>
        </row>
        <row r="2545">
          <cell r="A2545" t="str">
            <v>F653</v>
          </cell>
          <cell r="B2545" t="str">
            <v>VOYEURISMO</v>
          </cell>
          <cell r="C2545" t="str">
            <v>057</v>
          </cell>
        </row>
        <row r="2546">
          <cell r="A2546" t="str">
            <v>F654</v>
          </cell>
          <cell r="B2546" t="str">
            <v>PEDOFILIA</v>
          </cell>
          <cell r="C2546" t="str">
            <v>057</v>
          </cell>
        </row>
        <row r="2547">
          <cell r="A2547" t="str">
            <v>F655</v>
          </cell>
          <cell r="B2547" t="str">
            <v>SADOMASOQUISMO</v>
          </cell>
          <cell r="C2547" t="str">
            <v>057</v>
          </cell>
        </row>
        <row r="2548">
          <cell r="A2548" t="str">
            <v>F656</v>
          </cell>
          <cell r="B2548" t="str">
            <v>TRASTORNOS MULTIPLES DE LA PREFERENCIA SEXUAL</v>
          </cell>
          <cell r="C2548" t="str">
            <v>057</v>
          </cell>
        </row>
        <row r="2549">
          <cell r="A2549" t="str">
            <v>F658</v>
          </cell>
          <cell r="B2549" t="str">
            <v>OTROS TRASTORNOS DE LA PREFERENCIA SEXUAL</v>
          </cell>
          <cell r="C2549" t="str">
            <v>057</v>
          </cell>
        </row>
        <row r="2550">
          <cell r="A2550" t="str">
            <v>F659</v>
          </cell>
          <cell r="B2550" t="str">
            <v>TRASTORNO DE LA PREFERENCIA SEXUAL, NO ESPECIFICADO</v>
          </cell>
          <cell r="C2550" t="str">
            <v>057</v>
          </cell>
        </row>
        <row r="2551">
          <cell r="A2551" t="str">
            <v>F66</v>
          </cell>
          <cell r="B2551" t="str">
            <v>TRASTORNOS PSICOLOGICOS Y DEL COMPORT. ASOCIADOS CON EL DESARROLLO</v>
          </cell>
          <cell r="C2551" t="str">
            <v>057</v>
          </cell>
        </row>
        <row r="2552">
          <cell r="A2552" t="str">
            <v>F660</v>
          </cell>
          <cell r="B2552" t="str">
            <v>TRASTORNO DE LA MADURACION SEXUAL</v>
          </cell>
          <cell r="C2552" t="str">
            <v>057</v>
          </cell>
        </row>
        <row r="2553">
          <cell r="A2553" t="str">
            <v>F661</v>
          </cell>
          <cell r="B2553" t="str">
            <v>ORIENTACION SEXUAL EGODISTONICA</v>
          </cell>
          <cell r="C2553" t="str">
            <v>057</v>
          </cell>
        </row>
        <row r="2554">
          <cell r="A2554" t="str">
            <v>F662</v>
          </cell>
          <cell r="B2554" t="str">
            <v>TRASTORNO DE LA RELACION SEXUAL</v>
          </cell>
          <cell r="C2554" t="str">
            <v>057</v>
          </cell>
        </row>
        <row r="2555">
          <cell r="A2555" t="str">
            <v>F668</v>
          </cell>
          <cell r="B2555" t="str">
            <v>OTROS TRASTORNOS DEL DESARROLLO PSICOSEXUAL</v>
          </cell>
          <cell r="C2555" t="str">
            <v>057</v>
          </cell>
        </row>
        <row r="2556">
          <cell r="A2556" t="str">
            <v>F669</v>
          </cell>
          <cell r="B2556" t="str">
            <v>TRASTORNO DEL DESARROLLO PSICOSEXUAL, NO ESPECIFICADO</v>
          </cell>
          <cell r="C2556" t="str">
            <v>057</v>
          </cell>
        </row>
        <row r="2557">
          <cell r="A2557" t="str">
            <v>F68</v>
          </cell>
          <cell r="B2557" t="str">
            <v>OTROS TRASTORNOS DE LA PERSONALIDAD Y DEL COMPORT. EN ADULTOS</v>
          </cell>
          <cell r="C2557" t="str">
            <v>057</v>
          </cell>
        </row>
        <row r="2558">
          <cell r="A2558" t="str">
            <v>F680</v>
          </cell>
          <cell r="B2558" t="str">
            <v>ELABORACION DE SINTOMAS FISICOS POR CAUSAS PSICOLOGICAS</v>
          </cell>
          <cell r="C2558" t="str">
            <v>057</v>
          </cell>
        </row>
        <row r="2559">
          <cell r="A2559" t="str">
            <v>F681</v>
          </cell>
          <cell r="B2559" t="str">
            <v>PRODUCCION INTENCIONAL O SIMULACION DE SINTOMAS O DE INCAPACIDADES</v>
          </cell>
          <cell r="C2559" t="str">
            <v>057</v>
          </cell>
        </row>
        <row r="2560">
          <cell r="A2560" t="str">
            <v>F688</v>
          </cell>
          <cell r="B2560" t="str">
            <v>OTROS TRASTORNOS ESPECIFICADOS DE LA PERSON. Y DEL COMPORT. EN ADULTOS</v>
          </cell>
          <cell r="C2560" t="str">
            <v>057</v>
          </cell>
        </row>
        <row r="2561">
          <cell r="A2561" t="str">
            <v>F69</v>
          </cell>
          <cell r="B2561" t="str">
            <v>TASTORNO DE LA PERSONALIDAD Y DEL COMPRT. EN ADULTOS, NO ESPECIF.</v>
          </cell>
          <cell r="C2561" t="str">
            <v>057</v>
          </cell>
        </row>
        <row r="2562">
          <cell r="A2562" t="str">
            <v>F70</v>
          </cell>
          <cell r="B2562" t="str">
            <v>RETRASO MENTAL LEVE</v>
          </cell>
          <cell r="C2562" t="str">
            <v>057</v>
          </cell>
        </row>
        <row r="2563">
          <cell r="A2563" t="str">
            <v>F71</v>
          </cell>
          <cell r="B2563" t="str">
            <v>RETRASO MENTAL MODERADO</v>
          </cell>
          <cell r="C2563" t="str">
            <v>057</v>
          </cell>
        </row>
        <row r="2564">
          <cell r="A2564" t="str">
            <v>F72</v>
          </cell>
          <cell r="B2564" t="str">
            <v>RETRASO MENTAL GRAVE</v>
          </cell>
          <cell r="C2564" t="str">
            <v>057</v>
          </cell>
        </row>
        <row r="2565">
          <cell r="A2565" t="str">
            <v>F721</v>
          </cell>
          <cell r="B2565" t="str">
            <v>PERFORACION  ATICA DE LA MENBRANA TIMPANICA</v>
          </cell>
          <cell r="C2565" t="str">
            <v>00</v>
          </cell>
        </row>
        <row r="2566">
          <cell r="A2566" t="str">
            <v>F73</v>
          </cell>
          <cell r="B2566" t="str">
            <v>RETRASO MENTAL PROFUNDO</v>
          </cell>
          <cell r="C2566" t="str">
            <v>057</v>
          </cell>
        </row>
        <row r="2567">
          <cell r="A2567" t="str">
            <v>F78</v>
          </cell>
          <cell r="B2567" t="str">
            <v>OTROS TIPOS DE RETRASO MENTAL</v>
          </cell>
          <cell r="C2567" t="str">
            <v>057</v>
          </cell>
        </row>
        <row r="2568">
          <cell r="A2568" t="str">
            <v>F79</v>
          </cell>
          <cell r="B2568" t="str">
            <v>RETRASO MENTAL, NO ESPECIFICADO</v>
          </cell>
          <cell r="C2568" t="str">
            <v>057</v>
          </cell>
        </row>
        <row r="2569">
          <cell r="A2569" t="str">
            <v>F80</v>
          </cell>
          <cell r="B2569" t="str">
            <v>TRASTORNOS ESPECIFICOS DEL DESARROLLO DEL HABLA Y DEL LENGUAJE</v>
          </cell>
          <cell r="C2569" t="str">
            <v>057</v>
          </cell>
        </row>
        <row r="2570">
          <cell r="A2570" t="str">
            <v>F800</v>
          </cell>
          <cell r="B2570" t="str">
            <v>TRASTORNO ESPECIFICO DE LA PRONUNCIACION</v>
          </cell>
          <cell r="C2570" t="str">
            <v>057</v>
          </cell>
        </row>
        <row r="2571">
          <cell r="A2571" t="str">
            <v>F801</v>
          </cell>
          <cell r="B2571" t="str">
            <v>TRASTORNO DEL LENGUAJE EXPRESIVO</v>
          </cell>
          <cell r="C2571" t="str">
            <v>057</v>
          </cell>
        </row>
        <row r="2572">
          <cell r="A2572" t="str">
            <v>F802</v>
          </cell>
          <cell r="B2572" t="str">
            <v>TRASTORNO DE LA RECEPCION DEL LENGUAJE</v>
          </cell>
          <cell r="C2572" t="str">
            <v>057</v>
          </cell>
        </row>
        <row r="2573">
          <cell r="A2573" t="str">
            <v>F803</v>
          </cell>
          <cell r="B2573" t="str">
            <v>AFASIA ADQUIRIDA CON EPILEPSIA (LANDAU-KLEFFNER)</v>
          </cell>
          <cell r="C2573" t="str">
            <v>057</v>
          </cell>
        </row>
        <row r="2574">
          <cell r="A2574" t="str">
            <v>F808</v>
          </cell>
          <cell r="B2574" t="str">
            <v>OTROS TRASTORNOS DEL DESARROLLO DEL HABLA Y DEL LENGUAJE</v>
          </cell>
          <cell r="C2574" t="str">
            <v>057</v>
          </cell>
        </row>
        <row r="2575">
          <cell r="A2575" t="str">
            <v>F809</v>
          </cell>
          <cell r="B2575" t="str">
            <v>TRASTRONO DEL DESARROLLO DEL HABLA Y DEL LENGUAJE NO ESPECIFICADO</v>
          </cell>
          <cell r="C2575" t="str">
            <v>057</v>
          </cell>
        </row>
        <row r="2576">
          <cell r="A2576" t="str">
            <v>F81</v>
          </cell>
          <cell r="B2576" t="str">
            <v>TRASTORNOS ESPECIFICOS DEL DESARROLLO DE LAS HABILIDADES ESCOLARES</v>
          </cell>
          <cell r="C2576" t="str">
            <v>057</v>
          </cell>
        </row>
        <row r="2577">
          <cell r="A2577" t="str">
            <v>F810</v>
          </cell>
          <cell r="B2577" t="str">
            <v>TRASTORNO ESPECIFICO DE LA LECTURA</v>
          </cell>
          <cell r="C2577" t="str">
            <v>057</v>
          </cell>
        </row>
        <row r="2578">
          <cell r="A2578" t="str">
            <v>F811</v>
          </cell>
          <cell r="B2578" t="str">
            <v>TRASTORNO ESPECIFICO DEL DELETREO (ORTOGRAFIA)</v>
          </cell>
          <cell r="C2578" t="str">
            <v>057</v>
          </cell>
        </row>
        <row r="2579">
          <cell r="A2579" t="str">
            <v>F812</v>
          </cell>
          <cell r="B2579" t="str">
            <v>TRASTORNO ESPECIFICO DE LAS HABILIDADES ARITMETICAS</v>
          </cell>
          <cell r="C2579" t="str">
            <v>057</v>
          </cell>
        </row>
        <row r="2580">
          <cell r="A2580" t="str">
            <v>F813</v>
          </cell>
          <cell r="B2580" t="str">
            <v>TRASTORNO MIXTO DE LAS HABILIDADES ESCOLARES</v>
          </cell>
          <cell r="C2580" t="str">
            <v>057</v>
          </cell>
        </row>
        <row r="2581">
          <cell r="A2581" t="str">
            <v>F818</v>
          </cell>
          <cell r="B2581" t="str">
            <v>OTROS TRASTORNOS DEL DESARROLLO DE LAS HABILIDADES ESCOLARES</v>
          </cell>
          <cell r="C2581" t="str">
            <v>057</v>
          </cell>
        </row>
        <row r="2582">
          <cell r="A2582" t="str">
            <v>F819</v>
          </cell>
          <cell r="B2582" t="str">
            <v>TRASTORNO DEL DESARROLLO DE LAS HABILIDADES ESCOLARES, NO ESPECIFIC</v>
          </cell>
          <cell r="C2582" t="str">
            <v>057</v>
          </cell>
        </row>
        <row r="2583">
          <cell r="A2583" t="str">
            <v>F82</v>
          </cell>
          <cell r="B2583" t="str">
            <v>TRASTORNO ESPECIFICO DEL DESARROLLO DE LA FUNCION MOTRIZ</v>
          </cell>
          <cell r="C2583" t="str">
            <v>057</v>
          </cell>
        </row>
        <row r="2584">
          <cell r="A2584" t="str">
            <v>F83</v>
          </cell>
          <cell r="B2584" t="str">
            <v>TRASTORNOS ESPECIFICOS MIXTOS DEL DESARROLLO</v>
          </cell>
          <cell r="C2584" t="str">
            <v>057</v>
          </cell>
        </row>
        <row r="2585">
          <cell r="A2585" t="str">
            <v>F84</v>
          </cell>
          <cell r="B2585" t="str">
            <v>TRASTORNOS GENERALIZADOS DEL DESARROLLO</v>
          </cell>
          <cell r="C2585" t="str">
            <v>057</v>
          </cell>
        </row>
        <row r="2586">
          <cell r="A2586" t="str">
            <v>F840</v>
          </cell>
          <cell r="B2586" t="str">
            <v>AUTISMO EN LA NIÑES</v>
          </cell>
          <cell r="C2586" t="str">
            <v>057</v>
          </cell>
        </row>
        <row r="2587">
          <cell r="A2587" t="str">
            <v>F841</v>
          </cell>
          <cell r="B2587" t="str">
            <v>AUTISMO ATIPICO</v>
          </cell>
          <cell r="C2587" t="str">
            <v>057</v>
          </cell>
        </row>
        <row r="2588">
          <cell r="A2588" t="str">
            <v>F842</v>
          </cell>
          <cell r="B2588" t="str">
            <v>SINDROME DE RETT</v>
          </cell>
          <cell r="C2588" t="str">
            <v>057</v>
          </cell>
        </row>
        <row r="2589">
          <cell r="A2589" t="str">
            <v>F843</v>
          </cell>
          <cell r="B2589" t="str">
            <v>OTRO TRASTORNO DESINTEGRATIVO DE LA NIÑES</v>
          </cell>
          <cell r="C2589" t="str">
            <v>057</v>
          </cell>
        </row>
        <row r="2590">
          <cell r="A2590" t="str">
            <v>F844</v>
          </cell>
          <cell r="B2590" t="str">
            <v>TRASTORNO HIPERACTIVO ASOCIADO CON RETRASO MENTAL Y MOVIM. ESTEREOT</v>
          </cell>
          <cell r="C2590" t="str">
            <v>057</v>
          </cell>
        </row>
        <row r="2591">
          <cell r="A2591" t="str">
            <v>F845</v>
          </cell>
          <cell r="B2591" t="str">
            <v>SINDROME DE ASPERGER</v>
          </cell>
          <cell r="C2591" t="str">
            <v>057</v>
          </cell>
        </row>
        <row r="2592">
          <cell r="A2592" t="str">
            <v>F848</v>
          </cell>
          <cell r="B2592" t="str">
            <v>OTROS TRASTORNOS GENERALIZADOS DEL DESARROLLO</v>
          </cell>
          <cell r="C2592" t="str">
            <v>057</v>
          </cell>
        </row>
        <row r="2593">
          <cell r="A2593" t="str">
            <v>F849</v>
          </cell>
          <cell r="B2593" t="str">
            <v>TRASTORNO GENERALIZADO DEL DESARROLLO NO ESPECIFICADO</v>
          </cell>
          <cell r="C2593" t="str">
            <v>057</v>
          </cell>
        </row>
        <row r="2594">
          <cell r="A2594" t="str">
            <v>F88</v>
          </cell>
          <cell r="B2594" t="str">
            <v>OTROS TRASTORNOS DEL DESARROLLO PSICOLOGICO</v>
          </cell>
          <cell r="C2594" t="str">
            <v>057</v>
          </cell>
        </row>
        <row r="2595">
          <cell r="A2595" t="str">
            <v>F89</v>
          </cell>
          <cell r="B2595" t="str">
            <v>TRASTORNO DEL DESARROLLO PSICOLOGICO, NO ESPECIFICADO</v>
          </cell>
          <cell r="C2595" t="str">
            <v>057</v>
          </cell>
        </row>
        <row r="2596">
          <cell r="A2596" t="str">
            <v>F90</v>
          </cell>
          <cell r="B2596" t="str">
            <v>TRASTORNOS HIPERCINETICOS</v>
          </cell>
          <cell r="C2596" t="str">
            <v>057</v>
          </cell>
        </row>
        <row r="2597">
          <cell r="A2597" t="str">
            <v>F900</v>
          </cell>
          <cell r="B2597" t="str">
            <v>PERTURBACION DE LA ACTIVIDAD Y DE LA ATENCION</v>
          </cell>
          <cell r="C2597" t="str">
            <v>057</v>
          </cell>
        </row>
        <row r="2598">
          <cell r="A2598" t="str">
            <v>F901</v>
          </cell>
          <cell r="B2598" t="str">
            <v>TRASTORNO HIPERCINETICO DE LA CONDUCTA</v>
          </cell>
          <cell r="C2598" t="str">
            <v>057</v>
          </cell>
        </row>
        <row r="2599">
          <cell r="A2599" t="str">
            <v>F908</v>
          </cell>
          <cell r="B2599" t="str">
            <v>OTROS TRASTORNOS HIPERCINETICOS</v>
          </cell>
          <cell r="C2599" t="str">
            <v>057</v>
          </cell>
        </row>
        <row r="2600">
          <cell r="A2600" t="str">
            <v>F909</v>
          </cell>
          <cell r="B2600" t="str">
            <v>TRASTORNO HIPERCINETICO, NO ESPECIFICADO</v>
          </cell>
          <cell r="C2600" t="str">
            <v>057</v>
          </cell>
        </row>
        <row r="2601">
          <cell r="A2601" t="str">
            <v>F91</v>
          </cell>
          <cell r="B2601" t="str">
            <v>TRASTRONOS DE LA CONDUCTA</v>
          </cell>
          <cell r="C2601" t="str">
            <v>057</v>
          </cell>
        </row>
        <row r="2602">
          <cell r="A2602" t="str">
            <v>F910</v>
          </cell>
          <cell r="B2602" t="str">
            <v>TRASTRONO DE LA CONDUCTA LIMITADO AL CONTEXTO FAMILIAR</v>
          </cell>
          <cell r="C2602" t="str">
            <v>057</v>
          </cell>
        </row>
        <row r="2603">
          <cell r="A2603" t="str">
            <v>F911</v>
          </cell>
          <cell r="B2603" t="str">
            <v>TRASTORNO DE LA CONDUCTA INSOCIABLE</v>
          </cell>
          <cell r="C2603" t="str">
            <v>057</v>
          </cell>
        </row>
        <row r="2604">
          <cell r="A2604" t="str">
            <v>F912</v>
          </cell>
          <cell r="B2604" t="str">
            <v>TRASTORNO DE LA CONDUCTA SOCIABLE</v>
          </cell>
          <cell r="C2604" t="str">
            <v>057</v>
          </cell>
        </row>
        <row r="2605">
          <cell r="A2605" t="str">
            <v>F913</v>
          </cell>
          <cell r="B2605" t="str">
            <v>TRASTORNO OPOSITOR DESAFIANTE</v>
          </cell>
          <cell r="C2605" t="str">
            <v>057</v>
          </cell>
        </row>
        <row r="2606">
          <cell r="A2606" t="str">
            <v>F918</v>
          </cell>
          <cell r="B2606" t="str">
            <v>OTROS TRASTORNOS DE LA CONDUCTA</v>
          </cell>
          <cell r="C2606" t="str">
            <v>057</v>
          </cell>
        </row>
        <row r="2607">
          <cell r="A2607" t="str">
            <v>F919</v>
          </cell>
          <cell r="B2607" t="str">
            <v>TRASTORNO DE LA CONDUCTA, NO ESPECIFICADO</v>
          </cell>
          <cell r="C2607" t="str">
            <v>057</v>
          </cell>
        </row>
        <row r="2608">
          <cell r="A2608" t="str">
            <v>F92</v>
          </cell>
          <cell r="B2608" t="str">
            <v>TRASTORNOS MIXTOS DE LA CONDUCTA Y DE LAS EMOCIONES</v>
          </cell>
          <cell r="C2608" t="str">
            <v>057</v>
          </cell>
        </row>
        <row r="2609">
          <cell r="A2609" t="str">
            <v>F920</v>
          </cell>
          <cell r="B2609" t="str">
            <v>TRASTORNO DEPRESIVO DE LA CONDUCTA</v>
          </cell>
          <cell r="C2609" t="str">
            <v>057</v>
          </cell>
        </row>
        <row r="2610">
          <cell r="A2610" t="str">
            <v>F928</v>
          </cell>
          <cell r="B2610" t="str">
            <v>OTROS TRASTORNOS MIXTOS DE LA CONDUCTA Y DE LAS EMOCIONES</v>
          </cell>
          <cell r="C2610" t="str">
            <v>057</v>
          </cell>
        </row>
        <row r="2611">
          <cell r="A2611" t="str">
            <v>F929</v>
          </cell>
          <cell r="B2611" t="str">
            <v>TRASTORNO MIXTO DE LA CONDUCTA Y DE LAS EMOCIONES, NO ESPECIFICADO</v>
          </cell>
          <cell r="C2611" t="str">
            <v>057</v>
          </cell>
        </row>
        <row r="2612">
          <cell r="A2612" t="str">
            <v>F93</v>
          </cell>
          <cell r="B2612" t="str">
            <v>TRASTORNOS EMOCIONALES DE COMIENZO ESPECIFICO EN LA NIÑEZ</v>
          </cell>
          <cell r="C2612" t="str">
            <v>057</v>
          </cell>
        </row>
        <row r="2613">
          <cell r="A2613" t="str">
            <v>F930</v>
          </cell>
          <cell r="B2613" t="str">
            <v>TRASTORNO DE ANSIEDAD DE SEPARACION EN LA NIÑEZ</v>
          </cell>
          <cell r="C2613" t="str">
            <v>057</v>
          </cell>
        </row>
        <row r="2614">
          <cell r="A2614" t="str">
            <v>F931</v>
          </cell>
          <cell r="B2614" t="str">
            <v>TRASTORNO DE ANSIEDAD FOBICA DE LA NIÑEZ</v>
          </cell>
          <cell r="C2614" t="str">
            <v>057</v>
          </cell>
        </row>
        <row r="2615">
          <cell r="A2615" t="str">
            <v>F932</v>
          </cell>
          <cell r="B2615" t="str">
            <v>TRASTORNO DE ANSIEDAD SOCIAL EN LA NIÑEZ</v>
          </cell>
          <cell r="C2615" t="str">
            <v>057</v>
          </cell>
        </row>
        <row r="2616">
          <cell r="A2616" t="str">
            <v>F933</v>
          </cell>
          <cell r="B2616" t="str">
            <v>TRASTORNO DE RIVALIDAD ENTRE HERMANOS</v>
          </cell>
          <cell r="C2616" t="str">
            <v>057</v>
          </cell>
        </row>
        <row r="2617">
          <cell r="A2617" t="str">
            <v>F938</v>
          </cell>
          <cell r="B2617" t="str">
            <v>OTROS TRASTORNOS EMOCIONALES EN LA NIÑEZ</v>
          </cell>
          <cell r="C2617" t="str">
            <v>057</v>
          </cell>
        </row>
        <row r="2618">
          <cell r="A2618" t="str">
            <v>F939</v>
          </cell>
          <cell r="B2618" t="str">
            <v>TRASTORNO EMOCIONAL EN LA NIÑEZ, NO ESPECIFICADO</v>
          </cell>
          <cell r="C2618" t="str">
            <v>057</v>
          </cell>
        </row>
        <row r="2619">
          <cell r="A2619" t="str">
            <v>F94</v>
          </cell>
          <cell r="B2619" t="str">
            <v>TRASTORNOS DEL COMPORT. SOCIAL DE COMIENZO ESPECIFICO EN LA NIÑEZ</v>
          </cell>
          <cell r="C2619" t="str">
            <v>057</v>
          </cell>
        </row>
        <row r="2620">
          <cell r="A2620" t="str">
            <v>F940</v>
          </cell>
          <cell r="B2620" t="str">
            <v>MUTISMO ELECTIVO</v>
          </cell>
          <cell r="C2620" t="str">
            <v>057</v>
          </cell>
        </row>
        <row r="2621">
          <cell r="A2621" t="str">
            <v>F941</v>
          </cell>
          <cell r="B2621" t="str">
            <v>TRASTORNO DE VINCULACION REACTIVA EN LA NIÑEZ</v>
          </cell>
          <cell r="C2621" t="str">
            <v>057</v>
          </cell>
        </row>
        <row r="2622">
          <cell r="A2622" t="str">
            <v>F942</v>
          </cell>
          <cell r="B2622" t="str">
            <v>TRASTORNO DE VINCULACION DESINHIBIDA  EN LA NIÑEZ</v>
          </cell>
          <cell r="C2622" t="str">
            <v>057</v>
          </cell>
        </row>
        <row r="2623">
          <cell r="A2623" t="str">
            <v>F948</v>
          </cell>
          <cell r="B2623" t="str">
            <v>OTROS TRASTORNOS DEL COMPORTAMIENTO SOCIAL EN LA NIÑEZ</v>
          </cell>
          <cell r="C2623" t="str">
            <v>057</v>
          </cell>
        </row>
        <row r="2624">
          <cell r="A2624" t="str">
            <v>F949</v>
          </cell>
          <cell r="B2624" t="str">
            <v>TRASTORNO DEL CMPORTAMIENTO SOCIAL EN LA NIÑEZ, NO ESPECIFICADO</v>
          </cell>
          <cell r="C2624" t="str">
            <v>057</v>
          </cell>
        </row>
        <row r="2625">
          <cell r="A2625" t="str">
            <v>F95</v>
          </cell>
          <cell r="B2625" t="str">
            <v>TRASTORNOS DEL TICS</v>
          </cell>
          <cell r="C2625" t="str">
            <v>057</v>
          </cell>
        </row>
        <row r="2626">
          <cell r="A2626" t="str">
            <v>F950</v>
          </cell>
          <cell r="B2626" t="str">
            <v>TRASTORNO POR TIC TRANSITORIO</v>
          </cell>
          <cell r="C2626" t="str">
            <v>057</v>
          </cell>
        </row>
        <row r="2627">
          <cell r="A2627" t="str">
            <v>F951</v>
          </cell>
          <cell r="B2627" t="str">
            <v>TRASTORNO POR TIC MOTOR O VOCAL CRONICO</v>
          </cell>
          <cell r="C2627" t="str">
            <v>057</v>
          </cell>
        </row>
        <row r="2628">
          <cell r="A2628" t="str">
            <v>F952</v>
          </cell>
          <cell r="B2628" t="str">
            <v>TRASTORNO POR TICS MOTORES Y VOCALES MULTIPLES COMBINADOS (DE LA T.)</v>
          </cell>
          <cell r="C2628" t="str">
            <v>057</v>
          </cell>
        </row>
        <row r="2629">
          <cell r="A2629" t="str">
            <v>F958</v>
          </cell>
          <cell r="B2629" t="str">
            <v>OTROS TRASTORNOS DEL TICS</v>
          </cell>
          <cell r="C2629" t="str">
            <v>057</v>
          </cell>
        </row>
        <row r="2630">
          <cell r="A2630" t="str">
            <v>F959</v>
          </cell>
          <cell r="B2630" t="str">
            <v>TRASTORNO POR TIC, NO ESPECIFICADO</v>
          </cell>
          <cell r="C2630" t="str">
            <v>057</v>
          </cell>
        </row>
        <row r="2631">
          <cell r="A2631" t="str">
            <v>F98</v>
          </cell>
          <cell r="B2631" t="str">
            <v>OTROS TRASTORNOS EMOCIONALES Y DEL COMPORT. QUE APARECEN HABITUAL.</v>
          </cell>
          <cell r="C2631" t="str">
            <v>057</v>
          </cell>
        </row>
        <row r="2632">
          <cell r="A2632" t="str">
            <v>F980</v>
          </cell>
          <cell r="B2632" t="str">
            <v>ENURESIS NO ORGANICA</v>
          </cell>
          <cell r="C2632" t="str">
            <v>057</v>
          </cell>
        </row>
        <row r="2633">
          <cell r="A2633" t="str">
            <v>F981</v>
          </cell>
          <cell r="B2633" t="str">
            <v>ENCOPRESIS NO ORGANICA</v>
          </cell>
          <cell r="C2633" t="str">
            <v>057</v>
          </cell>
        </row>
        <row r="2634">
          <cell r="A2634" t="str">
            <v>F982</v>
          </cell>
          <cell r="B2634" t="str">
            <v>TRASTORNO DE LA INGESTION ALIMENTARIA EN LA INFANCIA Y LA NIÑEZ</v>
          </cell>
          <cell r="C2634" t="str">
            <v>057</v>
          </cell>
        </row>
        <row r="2635">
          <cell r="A2635" t="str">
            <v>F983</v>
          </cell>
          <cell r="B2635" t="str">
            <v>PICA EN LA INFANCIA Y LA NIÑEZ</v>
          </cell>
          <cell r="C2635" t="str">
            <v>057</v>
          </cell>
        </row>
        <row r="2636">
          <cell r="A2636" t="str">
            <v>F984</v>
          </cell>
          <cell r="B2636" t="str">
            <v>TRASTORNOS DE LOS MOVIMIENTOS ESTEREOTIPADOS</v>
          </cell>
          <cell r="C2636" t="str">
            <v>057</v>
          </cell>
        </row>
        <row r="2637">
          <cell r="A2637" t="str">
            <v>F985</v>
          </cell>
          <cell r="B2637" t="str">
            <v>TARTAMUDEZ (ESPASMOFEMIA)</v>
          </cell>
          <cell r="C2637" t="str">
            <v>057</v>
          </cell>
        </row>
        <row r="2638">
          <cell r="A2638" t="str">
            <v>F986</v>
          </cell>
          <cell r="B2638" t="str">
            <v>FARFULLEO</v>
          </cell>
          <cell r="C2638" t="str">
            <v>057</v>
          </cell>
        </row>
        <row r="2639">
          <cell r="A2639" t="str">
            <v>F988</v>
          </cell>
          <cell r="B2639" t="str">
            <v>OTROS TRASTORNOS EMOCIONALES Y DEL COMPORT. QUE APARECEN HABITUAL</v>
          </cell>
          <cell r="C2639" t="str">
            <v>057</v>
          </cell>
        </row>
        <row r="2640">
          <cell r="A2640" t="str">
            <v>F989</v>
          </cell>
          <cell r="B2640" t="str">
            <v>TRASTORNO NO ESPEC. EMACIONAL Y DEL COMPORT. QUE APARECEN HABITUAL</v>
          </cell>
          <cell r="C2640" t="str">
            <v>057</v>
          </cell>
        </row>
        <row r="2641">
          <cell r="A2641" t="str">
            <v>F99</v>
          </cell>
          <cell r="B2641" t="str">
            <v>TRASTORNO MENTAL, NO ESPECIFICADO</v>
          </cell>
          <cell r="C2641" t="str">
            <v>057</v>
          </cell>
        </row>
        <row r="2642">
          <cell r="A2642" t="str">
            <v>FEB1</v>
          </cell>
          <cell r="B2642" t="str">
            <v>SINDROME FEBRIL EN ESTUDIO</v>
          </cell>
          <cell r="C2642" t="str">
            <v>000</v>
          </cell>
        </row>
        <row r="2643">
          <cell r="A2643" t="str">
            <v>FO4</v>
          </cell>
          <cell r="B2643" t="str">
            <v>SINDROME AMNESICO ORGANICO, NO INDUCIDO POR ALCOHOL O POR OTRAS</v>
          </cell>
          <cell r="C2643" t="str">
            <v>057</v>
          </cell>
        </row>
        <row r="2644">
          <cell r="A2644" t="str">
            <v>G00</v>
          </cell>
          <cell r="B2644" t="str">
            <v>MENINGITIS BACTERIANA, NO CLASIFICADA EN OTRA PARTE</v>
          </cell>
          <cell r="C2644" t="str">
            <v>059</v>
          </cell>
        </row>
        <row r="2645">
          <cell r="A2645" t="str">
            <v>G000</v>
          </cell>
          <cell r="B2645" t="str">
            <v>MENINGITIS POR HEMOFILOS</v>
          </cell>
          <cell r="C2645" t="str">
            <v>059</v>
          </cell>
        </row>
        <row r="2646">
          <cell r="A2646" t="str">
            <v>G001</v>
          </cell>
          <cell r="B2646" t="str">
            <v>MENINGITIS NEUMOCOCICA</v>
          </cell>
          <cell r="C2646" t="str">
            <v>059</v>
          </cell>
        </row>
        <row r="2647">
          <cell r="A2647" t="str">
            <v>G002</v>
          </cell>
          <cell r="B2647" t="str">
            <v>MENINGITIS ESTREPTOCOCICA</v>
          </cell>
          <cell r="C2647" t="str">
            <v>059</v>
          </cell>
        </row>
        <row r="2648">
          <cell r="A2648" t="str">
            <v>G003</v>
          </cell>
          <cell r="B2648" t="str">
            <v>MENINGITIS ESTAFILOCPCICA</v>
          </cell>
          <cell r="C2648" t="str">
            <v>059</v>
          </cell>
        </row>
        <row r="2649">
          <cell r="A2649" t="str">
            <v>G008</v>
          </cell>
          <cell r="B2649" t="str">
            <v>OTRAS MENINGITIS BACTERIANAS</v>
          </cell>
          <cell r="C2649" t="str">
            <v>059</v>
          </cell>
        </row>
        <row r="2650">
          <cell r="A2650" t="str">
            <v>G009</v>
          </cell>
          <cell r="B2650" t="str">
            <v>MENINGITIS BACTERIANA, NO ESPECIFICADAS</v>
          </cell>
          <cell r="C2650" t="str">
            <v>059</v>
          </cell>
        </row>
        <row r="2651">
          <cell r="A2651" t="str">
            <v>G03</v>
          </cell>
          <cell r="B2651" t="str">
            <v>MENINGITIS DEBIDA A OTRAS CAUSAS Y LAS NO ESPECIFICADAS</v>
          </cell>
          <cell r="C2651" t="str">
            <v>059</v>
          </cell>
        </row>
        <row r="2652">
          <cell r="A2652" t="str">
            <v>G030</v>
          </cell>
          <cell r="B2652" t="str">
            <v>MENINGITIS APIOGENA</v>
          </cell>
          <cell r="C2652" t="str">
            <v>059</v>
          </cell>
        </row>
        <row r="2653">
          <cell r="A2653" t="str">
            <v>G031</v>
          </cell>
          <cell r="B2653" t="str">
            <v>MENINGITIS CRONICA</v>
          </cell>
          <cell r="C2653" t="str">
            <v>059</v>
          </cell>
        </row>
        <row r="2654">
          <cell r="A2654" t="str">
            <v>G032</v>
          </cell>
          <cell r="B2654" t="str">
            <v>MENIGITIS RECURRENTE BENIGNA (MOLLARET)</v>
          </cell>
          <cell r="C2654" t="str">
            <v>059</v>
          </cell>
        </row>
        <row r="2655">
          <cell r="A2655" t="str">
            <v>G038</v>
          </cell>
          <cell r="B2655" t="str">
            <v>MENINGITIS DEBIDAS A OTRAS CAUSAS ESPECIFICADAS</v>
          </cell>
          <cell r="C2655" t="str">
            <v>059</v>
          </cell>
        </row>
        <row r="2656">
          <cell r="A2656" t="str">
            <v>G039</v>
          </cell>
          <cell r="B2656" t="str">
            <v>MENINGITIS, NO ESPECIFICADA</v>
          </cell>
          <cell r="C2656" t="str">
            <v>059</v>
          </cell>
        </row>
        <row r="2657">
          <cell r="A2657" t="str">
            <v>G04</v>
          </cell>
          <cell r="B2657" t="str">
            <v>ENCEFALITIS, MIELITIS Y ENCEFALOMIELITIS</v>
          </cell>
          <cell r="C2657" t="str">
            <v>061</v>
          </cell>
        </row>
        <row r="2658">
          <cell r="A2658" t="str">
            <v>G040</v>
          </cell>
          <cell r="B2658" t="str">
            <v>ENCEFALITIS AGUDA DISEMINADA</v>
          </cell>
          <cell r="C2658" t="str">
            <v>061</v>
          </cell>
        </row>
        <row r="2659">
          <cell r="A2659" t="str">
            <v>G041</v>
          </cell>
          <cell r="B2659" t="str">
            <v>PARAPLEJIA ESPASTICA TROPICAL</v>
          </cell>
          <cell r="C2659" t="str">
            <v>061</v>
          </cell>
        </row>
        <row r="2660">
          <cell r="A2660" t="str">
            <v>G042</v>
          </cell>
          <cell r="B2660" t="str">
            <v>MENINGOENCEFALITIS, MENINGOMIELITIS BACTERIANAS, NO CLAS. EN OTRA PTE.</v>
          </cell>
          <cell r="C2660" t="str">
            <v>061</v>
          </cell>
        </row>
        <row r="2661">
          <cell r="A2661" t="str">
            <v>G048</v>
          </cell>
          <cell r="B2661" t="str">
            <v>OTRAS ENCEFALITIS, MIELITIS Y ENCEFALOMIELITIS</v>
          </cell>
          <cell r="C2661" t="str">
            <v>061</v>
          </cell>
        </row>
        <row r="2662">
          <cell r="A2662" t="str">
            <v>G049</v>
          </cell>
          <cell r="B2662" t="str">
            <v>ENCEFALITIS, MIELITIS Y ENCEFALITIS, NO ESPECIFICADAS</v>
          </cell>
          <cell r="C2662" t="str">
            <v>061</v>
          </cell>
        </row>
        <row r="2663">
          <cell r="A2663" t="str">
            <v>G06</v>
          </cell>
          <cell r="B2663" t="str">
            <v>ABSCESO Y GRANULOMA INTRACRANEAL E INTRARRAQUIDEO</v>
          </cell>
          <cell r="C2663" t="str">
            <v>061</v>
          </cell>
        </row>
        <row r="2664">
          <cell r="A2664" t="str">
            <v>G060</v>
          </cell>
          <cell r="B2664" t="str">
            <v>ABSCESO Y GRANULOMA INTRACRANEAL</v>
          </cell>
          <cell r="C2664" t="str">
            <v>061</v>
          </cell>
        </row>
        <row r="2665">
          <cell r="A2665" t="str">
            <v>G061</v>
          </cell>
          <cell r="B2665" t="str">
            <v>ABSCESO Y GRANULOMA INTRARRAQUIDEO</v>
          </cell>
          <cell r="C2665" t="str">
            <v>061</v>
          </cell>
        </row>
        <row r="2666">
          <cell r="A2666" t="str">
            <v>G062</v>
          </cell>
          <cell r="B2666" t="str">
            <v>ABSCESO EXTRADURAL Y SUBDURAL, NO ESPECIFICADO</v>
          </cell>
          <cell r="C2666" t="str">
            <v>061</v>
          </cell>
        </row>
        <row r="2667">
          <cell r="A2667" t="str">
            <v>G08</v>
          </cell>
          <cell r="B2667" t="str">
            <v>FLIBITIS Y TROMBOFLEBITIS INTRACRANEAL E INTRARRAQUIDEA</v>
          </cell>
          <cell r="C2667" t="str">
            <v>061</v>
          </cell>
        </row>
        <row r="2668">
          <cell r="A2668" t="str">
            <v>G09X</v>
          </cell>
          <cell r="B2668" t="str">
            <v>SECUELAS DE ENFER. INFLAMATORIAS DEL SISTEMA NERVIOSO CENTRAL</v>
          </cell>
          <cell r="C2668" t="str">
            <v>061</v>
          </cell>
        </row>
        <row r="2669">
          <cell r="A2669" t="str">
            <v>G10</v>
          </cell>
          <cell r="B2669" t="str">
            <v>ENFERMEDAD DE HUNTINGTON</v>
          </cell>
          <cell r="C2669" t="str">
            <v>061</v>
          </cell>
        </row>
        <row r="2670">
          <cell r="A2670" t="str">
            <v>G11</v>
          </cell>
          <cell r="B2670" t="str">
            <v>ATAXIA HEREDITARIA</v>
          </cell>
          <cell r="C2670" t="str">
            <v>061</v>
          </cell>
        </row>
        <row r="2671">
          <cell r="A2671" t="str">
            <v>G110</v>
          </cell>
          <cell r="B2671" t="str">
            <v>ATAXIA CONGENITA NO PROGRESIVA</v>
          </cell>
          <cell r="C2671" t="str">
            <v>061</v>
          </cell>
        </row>
        <row r="2672">
          <cell r="A2672" t="str">
            <v>G111</v>
          </cell>
          <cell r="B2672" t="str">
            <v>ATAXIA CEREBELOSA DE INICIACION TEMPRANA</v>
          </cell>
          <cell r="C2672" t="str">
            <v>061</v>
          </cell>
        </row>
        <row r="2673">
          <cell r="A2673" t="str">
            <v>G112</v>
          </cell>
          <cell r="B2673" t="str">
            <v>ATAXIA CEREBELOSA DE INICIACION TARDIA</v>
          </cell>
          <cell r="C2673" t="str">
            <v>061</v>
          </cell>
        </row>
        <row r="2674">
          <cell r="A2674" t="str">
            <v>G113</v>
          </cell>
          <cell r="B2674" t="str">
            <v>ATAXIA CEREBELOSA CON REPARACION DEFECTUOSA DEL ADN</v>
          </cell>
          <cell r="C2674" t="str">
            <v>061</v>
          </cell>
        </row>
        <row r="2675">
          <cell r="A2675" t="str">
            <v>G114</v>
          </cell>
          <cell r="B2675" t="str">
            <v>PARAPLEJIA ESPASTICA HEREDITARIA</v>
          </cell>
          <cell r="C2675" t="str">
            <v>061</v>
          </cell>
        </row>
        <row r="2676">
          <cell r="A2676" t="str">
            <v>G118</v>
          </cell>
          <cell r="B2676" t="str">
            <v>OTRAS ATAXIAS HEREDITARIAS</v>
          </cell>
          <cell r="C2676" t="str">
            <v>061</v>
          </cell>
        </row>
        <row r="2677">
          <cell r="A2677" t="str">
            <v>G119</v>
          </cell>
          <cell r="B2677" t="str">
            <v>ATAXIA HEREDITARIA, NO ESPECIFICADA</v>
          </cell>
          <cell r="C2677" t="str">
            <v>061</v>
          </cell>
        </row>
        <row r="2678">
          <cell r="A2678" t="str">
            <v>G12</v>
          </cell>
          <cell r="B2678" t="str">
            <v>ATROFIA MUSCULAR ESPINAL Y SINDROMES AFINES</v>
          </cell>
          <cell r="C2678" t="str">
            <v>061</v>
          </cell>
        </row>
        <row r="2679">
          <cell r="A2679" t="str">
            <v>G120</v>
          </cell>
          <cell r="B2679" t="str">
            <v>ATROFIA MUSCULAR ESPINAL INFANTIL, TIPO I (WERDING-HOFFMAN)</v>
          </cell>
          <cell r="C2679" t="str">
            <v>061</v>
          </cell>
        </row>
        <row r="2680">
          <cell r="A2680" t="str">
            <v>G121</v>
          </cell>
          <cell r="B2680" t="str">
            <v>OTRAS ATROFIAS MUSCULARES ESPINALES HEREDITARIAS</v>
          </cell>
          <cell r="C2680" t="str">
            <v>061</v>
          </cell>
        </row>
        <row r="2681">
          <cell r="A2681" t="str">
            <v>G122</v>
          </cell>
          <cell r="B2681" t="str">
            <v>ENFERMEDADES DE LAS NEURONAS MOTORAS</v>
          </cell>
          <cell r="C2681" t="str">
            <v>061</v>
          </cell>
        </row>
        <row r="2682">
          <cell r="A2682" t="str">
            <v>G128</v>
          </cell>
          <cell r="B2682" t="str">
            <v>OTRAS ATROFIAS MUSCULARES ESPINALES Y SINDROMES AFINES</v>
          </cell>
          <cell r="C2682" t="str">
            <v>061</v>
          </cell>
        </row>
        <row r="2683">
          <cell r="A2683" t="str">
            <v>G129</v>
          </cell>
          <cell r="B2683" t="str">
            <v>ATROFIA MUSCULAR ESPINAL, SIN OTRA ESPECIFICACION</v>
          </cell>
          <cell r="C2683" t="str">
            <v>061</v>
          </cell>
        </row>
        <row r="2684">
          <cell r="A2684" t="str">
            <v>G20</v>
          </cell>
          <cell r="B2684" t="str">
            <v>ENFERMEDAD DE PARKINSON</v>
          </cell>
          <cell r="C2684" t="str">
            <v>061</v>
          </cell>
        </row>
        <row r="2685">
          <cell r="A2685" t="str">
            <v>G21</v>
          </cell>
          <cell r="B2685" t="str">
            <v>PARKINSONISMO SECUNDARIO</v>
          </cell>
          <cell r="C2685" t="str">
            <v>061</v>
          </cell>
        </row>
        <row r="2686">
          <cell r="A2686" t="str">
            <v>G210</v>
          </cell>
          <cell r="B2686" t="str">
            <v>SIDROME NEUROLEPTICO MALIGNO</v>
          </cell>
          <cell r="C2686" t="str">
            <v>061</v>
          </cell>
        </row>
        <row r="2687">
          <cell r="A2687" t="str">
            <v>G211</v>
          </cell>
          <cell r="B2687" t="str">
            <v>OTRO PARKINSONISMO SECUNDARIO INDUCIDO POR DROGAS</v>
          </cell>
          <cell r="C2687" t="str">
            <v>061</v>
          </cell>
        </row>
        <row r="2688">
          <cell r="A2688" t="str">
            <v>G212</v>
          </cell>
          <cell r="B2688" t="str">
            <v>PARKINSONISMO SECUNDARIO DEBIDO A OTROS AGENTES EXTERNOS</v>
          </cell>
          <cell r="C2688" t="str">
            <v>061</v>
          </cell>
        </row>
        <row r="2689">
          <cell r="A2689" t="str">
            <v>G213</v>
          </cell>
          <cell r="B2689" t="str">
            <v>PARKINSONISMO POSTENCEFALITICO</v>
          </cell>
          <cell r="C2689" t="str">
            <v>061</v>
          </cell>
        </row>
        <row r="2690">
          <cell r="A2690" t="str">
            <v>G218</v>
          </cell>
          <cell r="B2690" t="str">
            <v>OTROS TIPOS DE PARKINSONISMO SECUNDARIO</v>
          </cell>
          <cell r="C2690" t="str">
            <v>061</v>
          </cell>
        </row>
        <row r="2691">
          <cell r="A2691" t="str">
            <v>G219</v>
          </cell>
          <cell r="B2691" t="str">
            <v>PARKINSONISMO SECUNDARIO, NO ESPECIFICADO</v>
          </cell>
          <cell r="C2691" t="str">
            <v>061</v>
          </cell>
        </row>
        <row r="2692">
          <cell r="A2692" t="str">
            <v>G23</v>
          </cell>
          <cell r="B2692" t="str">
            <v>OTRAS ENFERMEDADES DEGENERATIVAS DE LOS NUCLEOS DE LA BASE</v>
          </cell>
          <cell r="C2692" t="str">
            <v>061</v>
          </cell>
        </row>
        <row r="2693">
          <cell r="A2693" t="str">
            <v>G230</v>
          </cell>
          <cell r="B2693" t="str">
            <v>ENFERMEDAD DE HALLERVORDEN-EPATZ</v>
          </cell>
          <cell r="C2693" t="str">
            <v>061</v>
          </cell>
        </row>
        <row r="2694">
          <cell r="A2694" t="str">
            <v>G231</v>
          </cell>
          <cell r="B2694" t="str">
            <v>OFTALMOPLEJIA SUPRANUCLEAR PROGRESIVA (STEELE-RICHARDSON-OLSZEW)</v>
          </cell>
          <cell r="C2694" t="str">
            <v>061</v>
          </cell>
        </row>
        <row r="2695">
          <cell r="A2695" t="str">
            <v>G232</v>
          </cell>
          <cell r="B2695" t="str">
            <v>DEGENERACION NIGROESTRIADA</v>
          </cell>
          <cell r="C2695" t="str">
            <v>061</v>
          </cell>
        </row>
        <row r="2696">
          <cell r="A2696" t="str">
            <v>G238</v>
          </cell>
          <cell r="B2696" t="str">
            <v>OTRAS ENF. DEGENERATIVAS ESPECIFICADAS DE LOS NUCLEOS DE LA BASE</v>
          </cell>
          <cell r="C2696" t="str">
            <v>061</v>
          </cell>
        </row>
        <row r="2697">
          <cell r="A2697" t="str">
            <v>G239</v>
          </cell>
          <cell r="B2697" t="str">
            <v>ENFERMEDAD DEGENERATIVA DE LOS NUCLEOS DE LA BASE, NO ESPECIFICADA</v>
          </cell>
          <cell r="C2697" t="str">
            <v>061</v>
          </cell>
        </row>
        <row r="2698">
          <cell r="A2698" t="str">
            <v>G24</v>
          </cell>
          <cell r="B2698" t="str">
            <v>DISTONIA</v>
          </cell>
          <cell r="C2698" t="str">
            <v>061</v>
          </cell>
        </row>
        <row r="2699">
          <cell r="A2699" t="str">
            <v>G240</v>
          </cell>
          <cell r="B2699" t="str">
            <v>DISTONIA INDUCIDA POR DROGAS</v>
          </cell>
          <cell r="C2699" t="str">
            <v>061</v>
          </cell>
        </row>
        <row r="2700">
          <cell r="A2700" t="str">
            <v>G241</v>
          </cell>
          <cell r="B2700" t="str">
            <v>DISTONIA IDIOPATICA FAMILIAR</v>
          </cell>
          <cell r="C2700" t="str">
            <v>061</v>
          </cell>
        </row>
        <row r="2701">
          <cell r="A2701" t="str">
            <v>G242</v>
          </cell>
          <cell r="B2701" t="str">
            <v>DISTONIA IDIOPATICA NO FAMILIAR</v>
          </cell>
          <cell r="C2701" t="str">
            <v>061</v>
          </cell>
        </row>
        <row r="2702">
          <cell r="A2702" t="str">
            <v>G243</v>
          </cell>
          <cell r="B2702" t="str">
            <v>TORTICOLIS ESPASMODICA</v>
          </cell>
          <cell r="C2702" t="str">
            <v>061</v>
          </cell>
        </row>
        <row r="2703">
          <cell r="A2703" t="str">
            <v>G244</v>
          </cell>
          <cell r="B2703" t="str">
            <v>DISTONIA BUCOFACIAL IDIOPATICA</v>
          </cell>
          <cell r="C2703" t="str">
            <v>061</v>
          </cell>
        </row>
        <row r="2704">
          <cell r="A2704" t="str">
            <v>G245</v>
          </cell>
          <cell r="B2704" t="str">
            <v>BLEFAROSPASMO</v>
          </cell>
          <cell r="C2704" t="str">
            <v>061</v>
          </cell>
        </row>
        <row r="2705">
          <cell r="A2705" t="str">
            <v>G248</v>
          </cell>
          <cell r="B2705" t="str">
            <v>OTRAS DISTONIAS</v>
          </cell>
          <cell r="C2705" t="str">
            <v>061</v>
          </cell>
        </row>
        <row r="2706">
          <cell r="A2706" t="str">
            <v>G249</v>
          </cell>
          <cell r="B2706" t="str">
            <v>DISTONIA, NO ESPECIFICADA</v>
          </cell>
          <cell r="C2706" t="str">
            <v>061</v>
          </cell>
        </row>
        <row r="2707">
          <cell r="A2707" t="str">
            <v>G25</v>
          </cell>
          <cell r="B2707" t="str">
            <v>OTROS TRASTORNOS EXTRAPIRAMIDALES Y DEL MOVIMIENTO</v>
          </cell>
          <cell r="C2707" t="str">
            <v>061</v>
          </cell>
        </row>
        <row r="2708">
          <cell r="A2708" t="str">
            <v>G250</v>
          </cell>
          <cell r="B2708" t="str">
            <v>TEMBLOR ESENCIAL</v>
          </cell>
          <cell r="C2708" t="str">
            <v>061</v>
          </cell>
        </row>
        <row r="2709">
          <cell r="A2709" t="str">
            <v>G251</v>
          </cell>
          <cell r="B2709" t="str">
            <v>TEMBLOR INDUCIDO POR DROGAS</v>
          </cell>
          <cell r="C2709" t="str">
            <v>061</v>
          </cell>
        </row>
        <row r="2710">
          <cell r="A2710" t="str">
            <v>G252</v>
          </cell>
          <cell r="B2710" t="str">
            <v>OTRAS FORMAS ESPECIFICADAS DEL TEMBLOR</v>
          </cell>
          <cell r="C2710" t="str">
            <v>061</v>
          </cell>
        </row>
        <row r="2711">
          <cell r="A2711" t="str">
            <v>G253</v>
          </cell>
          <cell r="B2711" t="str">
            <v>MIOCLONIA</v>
          </cell>
          <cell r="C2711" t="str">
            <v>061</v>
          </cell>
        </row>
        <row r="2712">
          <cell r="A2712" t="str">
            <v>G254</v>
          </cell>
          <cell r="B2712" t="str">
            <v>COREA INDUCIDA POR DROGAS</v>
          </cell>
          <cell r="C2712" t="str">
            <v>061</v>
          </cell>
        </row>
        <row r="2713">
          <cell r="A2713" t="str">
            <v>G255</v>
          </cell>
          <cell r="B2713" t="str">
            <v>OTRAS COREAS</v>
          </cell>
          <cell r="C2713" t="str">
            <v>061</v>
          </cell>
        </row>
        <row r="2714">
          <cell r="A2714" t="str">
            <v>G256</v>
          </cell>
          <cell r="B2714" t="str">
            <v>TICS INDUCIDOS POR DROGAS Y OTROS TICS DE ORIGEN ORGANICO</v>
          </cell>
          <cell r="C2714" t="str">
            <v>061</v>
          </cell>
        </row>
        <row r="2715">
          <cell r="A2715" t="str">
            <v>G258</v>
          </cell>
          <cell r="B2715" t="str">
            <v>OTROS TRASTORNOS EXTRAPIRAMIDALES Y DEL MOVIMIENTO</v>
          </cell>
          <cell r="C2715" t="str">
            <v>061</v>
          </cell>
        </row>
        <row r="2716">
          <cell r="A2716" t="str">
            <v>G259</v>
          </cell>
          <cell r="B2716" t="str">
            <v>TRASTORNOS EXTRAPIRAMIDAL Y DEL MOVIMIENTO, NO ESPECIFICADO</v>
          </cell>
          <cell r="C2716" t="str">
            <v>061</v>
          </cell>
        </row>
        <row r="2717">
          <cell r="A2717" t="str">
            <v>G30</v>
          </cell>
          <cell r="B2717" t="str">
            <v>ENFERMEDAD DE ALZHEIMER</v>
          </cell>
          <cell r="C2717" t="str">
            <v>060</v>
          </cell>
        </row>
        <row r="2718">
          <cell r="A2718" t="str">
            <v>G300</v>
          </cell>
          <cell r="B2718" t="str">
            <v>ENFERMEDAD DE ALZHEIMER DE COMIENZO TEMPRANO</v>
          </cell>
          <cell r="C2718" t="str">
            <v>060</v>
          </cell>
        </row>
        <row r="2719">
          <cell r="A2719" t="str">
            <v>G300</v>
          </cell>
          <cell r="B2719" t="str">
            <v>ENFERMEDAD DE ALZHEIMER DE COMIENZO TEMPRANO</v>
          </cell>
          <cell r="C2719" t="str">
            <v>060</v>
          </cell>
        </row>
        <row r="2720">
          <cell r="A2720" t="str">
            <v>G301</v>
          </cell>
          <cell r="B2720" t="str">
            <v>ENFERMEDAD DE ALZHEIMER DE COMIENZO TARDIO</v>
          </cell>
          <cell r="C2720" t="str">
            <v>060</v>
          </cell>
        </row>
        <row r="2721">
          <cell r="A2721" t="str">
            <v>G308</v>
          </cell>
          <cell r="B2721" t="str">
            <v>OTROS TIPOS DE ENFERMEDAD DE ALZHEIMER</v>
          </cell>
          <cell r="C2721" t="str">
            <v>060</v>
          </cell>
        </row>
        <row r="2722">
          <cell r="A2722" t="str">
            <v>G309</v>
          </cell>
          <cell r="B2722" t="str">
            <v>ENFERMEDAD DE ALZHEIMER, NO ESPECIFICADA</v>
          </cell>
          <cell r="C2722" t="str">
            <v>060</v>
          </cell>
        </row>
        <row r="2723">
          <cell r="A2723" t="str">
            <v>G31</v>
          </cell>
          <cell r="B2723" t="str">
            <v>OTRAS ENFERMEDADES DEGENERATIVAS DEL SIST. NERV. NO CLASIF. EN OTRA</v>
          </cell>
          <cell r="C2723" t="str">
            <v>061</v>
          </cell>
        </row>
        <row r="2724">
          <cell r="A2724" t="str">
            <v>G310</v>
          </cell>
          <cell r="B2724" t="str">
            <v>ATROFIA CEREBRAL CIRCUNSCRITA</v>
          </cell>
          <cell r="C2724" t="str">
            <v>061</v>
          </cell>
        </row>
        <row r="2725">
          <cell r="A2725" t="str">
            <v>G311</v>
          </cell>
          <cell r="B2725" t="str">
            <v>DEGENERACION CEREBRAL SENIL NO CLASIFICADA EN OTRA PARTE</v>
          </cell>
          <cell r="C2725" t="str">
            <v>061</v>
          </cell>
        </row>
        <row r="2726">
          <cell r="A2726" t="str">
            <v>G312</v>
          </cell>
          <cell r="B2726" t="str">
            <v>DEGENERACION DEL SISTEMA NERVIOSO DEBIDA AL ALCOHOL</v>
          </cell>
          <cell r="C2726" t="str">
            <v>061</v>
          </cell>
        </row>
        <row r="2727">
          <cell r="A2727" t="str">
            <v>G318</v>
          </cell>
          <cell r="B2727" t="str">
            <v>OTRAS ENFERMEDADES DEGENERATIVAS EPECIF.DEL SISTEMA NERVIOSO</v>
          </cell>
          <cell r="C2727" t="str">
            <v>061</v>
          </cell>
        </row>
        <row r="2728">
          <cell r="A2728" t="str">
            <v>G319</v>
          </cell>
          <cell r="B2728" t="str">
            <v>DEGENERACION DEL SISTEMA NERVIOSO, NO ESPECIFICADA</v>
          </cell>
          <cell r="C2728" t="str">
            <v>061</v>
          </cell>
        </row>
        <row r="2729">
          <cell r="A2729" t="str">
            <v>G35</v>
          </cell>
          <cell r="B2729" t="str">
            <v>ESCLEROSIS MULTIPLE</v>
          </cell>
          <cell r="C2729" t="str">
            <v>061</v>
          </cell>
        </row>
        <row r="2730">
          <cell r="A2730" t="str">
            <v>G36</v>
          </cell>
          <cell r="B2730" t="str">
            <v>OTRAS DESMIELINIZACION DISEMINADAS AGUDAS</v>
          </cell>
          <cell r="C2730" t="str">
            <v>061</v>
          </cell>
        </row>
        <row r="2731">
          <cell r="A2731" t="str">
            <v>G360</v>
          </cell>
          <cell r="B2731" t="str">
            <v>NEUROMIELITIS OPTICA (DEVIC)</v>
          </cell>
          <cell r="C2731" t="str">
            <v>061</v>
          </cell>
        </row>
        <row r="2732">
          <cell r="A2732" t="str">
            <v>G361</v>
          </cell>
          <cell r="B2732" t="str">
            <v>LEUCOENCEFALITIS HEMORRAGICA AGUDA Y SUBAGUDA (HURST)</v>
          </cell>
          <cell r="C2732" t="str">
            <v>061</v>
          </cell>
        </row>
        <row r="2733">
          <cell r="A2733" t="str">
            <v>G368</v>
          </cell>
          <cell r="B2733" t="str">
            <v>OTRAS DESMIELINIZACION DISEMINADA AGUDA, SIN OTRA ESPECIFICACION</v>
          </cell>
          <cell r="C2733" t="str">
            <v>061</v>
          </cell>
        </row>
        <row r="2734">
          <cell r="A2734" t="str">
            <v>G369</v>
          </cell>
          <cell r="B2734" t="str">
            <v>DESMIELINIZACION DISEMINADA AGUDA, SIN OTRA ESPECIFICACION</v>
          </cell>
          <cell r="C2734" t="str">
            <v>061</v>
          </cell>
        </row>
        <row r="2735">
          <cell r="A2735" t="str">
            <v>G37</v>
          </cell>
          <cell r="B2735" t="str">
            <v>OTRAS ENFERMEDADES DESMIELINIZANTES DEL SISTEMA NERVIOSO CENTRAL</v>
          </cell>
          <cell r="C2735" t="str">
            <v>061</v>
          </cell>
        </row>
        <row r="2736">
          <cell r="A2736" t="str">
            <v>G370</v>
          </cell>
          <cell r="B2736" t="str">
            <v>ESCLEROSIS DIFUSA</v>
          </cell>
          <cell r="C2736" t="str">
            <v>061</v>
          </cell>
        </row>
        <row r="2737">
          <cell r="A2737" t="str">
            <v>G371</v>
          </cell>
          <cell r="B2737" t="str">
            <v>DESMIELINIZACION CENTRAL DEL CUERPO CALLOSO</v>
          </cell>
          <cell r="C2737" t="str">
            <v>061</v>
          </cell>
        </row>
        <row r="2738">
          <cell r="A2738" t="str">
            <v>G372</v>
          </cell>
          <cell r="B2738" t="str">
            <v>MIELINOLISIS CENTRAL PONTINA</v>
          </cell>
          <cell r="C2738" t="str">
            <v>061</v>
          </cell>
        </row>
        <row r="2739">
          <cell r="A2739" t="str">
            <v>G373</v>
          </cell>
          <cell r="B2739" t="str">
            <v>MIELITIS TRANSVERSA AGUDA EN ENFERMEDADES DESMIELINIZANTE DEL SIST.</v>
          </cell>
          <cell r="C2739" t="str">
            <v>061</v>
          </cell>
        </row>
        <row r="2740">
          <cell r="A2740" t="str">
            <v>G374</v>
          </cell>
          <cell r="B2740" t="str">
            <v>MIELITIS NECROTIZANTE SUBAGUDA</v>
          </cell>
          <cell r="C2740" t="str">
            <v>061</v>
          </cell>
        </row>
        <row r="2741">
          <cell r="A2741" t="str">
            <v>G375</v>
          </cell>
          <cell r="B2741" t="str">
            <v>ESCLEROSIS CONCENTRICA (BALO)</v>
          </cell>
          <cell r="C2741" t="str">
            <v>061</v>
          </cell>
        </row>
        <row r="2742">
          <cell r="A2742" t="str">
            <v>G378</v>
          </cell>
          <cell r="B2742" t="str">
            <v>OTRAS ENFERMEDADES DESMIELINIZANTES DEL SIST. NERV. CENTRAL ESPECIF.</v>
          </cell>
          <cell r="C2742" t="str">
            <v>061</v>
          </cell>
        </row>
        <row r="2743">
          <cell r="A2743" t="str">
            <v>G379</v>
          </cell>
          <cell r="B2743" t="str">
            <v>ENFERMEDAD DESMIELINIZANTE DEL SIST. NERV. CENTRAL, NO ESPECIFICADA</v>
          </cell>
          <cell r="C2743" t="str">
            <v>061</v>
          </cell>
        </row>
        <row r="2744">
          <cell r="A2744" t="str">
            <v>G40</v>
          </cell>
          <cell r="B2744" t="str">
            <v>EPILEPSIA</v>
          </cell>
          <cell r="C2744" t="str">
            <v>061</v>
          </cell>
        </row>
        <row r="2745">
          <cell r="A2745" t="str">
            <v>G400</v>
          </cell>
          <cell r="B2745" t="str">
            <v>EPILEPSIA Y SINDROMES EPILEPTICOS IDIOPATICO RELACIONADOS (FOCALES)</v>
          </cell>
          <cell r="C2745" t="str">
            <v>061</v>
          </cell>
        </row>
        <row r="2746">
          <cell r="A2746" t="str">
            <v>G401</v>
          </cell>
          <cell r="B2746" t="str">
            <v>EPILEPSIA Y SINDROMES EPILEPTICOS SINTOMATICOS RALC. CON LOCALIZACION</v>
          </cell>
          <cell r="C2746" t="str">
            <v>061</v>
          </cell>
        </row>
        <row r="2747">
          <cell r="A2747" t="str">
            <v>G402</v>
          </cell>
          <cell r="B2747" t="str">
            <v>EPILEPSIA Y SINDROMES EPILEPTICOS SINTOMATICOS RELAC. CON LOCALIZAC.</v>
          </cell>
          <cell r="C2747" t="str">
            <v>061</v>
          </cell>
        </row>
        <row r="2748">
          <cell r="A2748" t="str">
            <v>G403</v>
          </cell>
          <cell r="B2748" t="str">
            <v>EPILEPSIA Y SINDROMES EPILEPTICOS IDIOPATICOS GENERALIZADOS</v>
          </cell>
          <cell r="C2748" t="str">
            <v>061</v>
          </cell>
        </row>
        <row r="2749">
          <cell r="A2749" t="str">
            <v>G404</v>
          </cell>
          <cell r="B2749" t="str">
            <v>OTRAS EPILEPSIAS Y SINDROMES EPILEPTICOS GENERALIZADOS</v>
          </cell>
          <cell r="C2749" t="str">
            <v>061</v>
          </cell>
        </row>
        <row r="2750">
          <cell r="A2750" t="str">
            <v>G405</v>
          </cell>
          <cell r="B2750" t="str">
            <v>SINDROME EPILEPTICOS ESPECIALES</v>
          </cell>
          <cell r="C2750" t="str">
            <v>061</v>
          </cell>
        </row>
        <row r="2751">
          <cell r="A2751" t="str">
            <v>G406</v>
          </cell>
          <cell r="B2751" t="str">
            <v>ATAQUES DE GRAN MAL, NO ESPECIFICADOS (CON O SIN PEQUEÑO MAL)</v>
          </cell>
          <cell r="C2751" t="str">
            <v>061</v>
          </cell>
        </row>
        <row r="2752">
          <cell r="A2752" t="str">
            <v>G407</v>
          </cell>
          <cell r="B2752" t="str">
            <v>PEQUEÑO MAL, NO ESPECIFICADO (SIN ATAQUE DE GRAN MAL)</v>
          </cell>
          <cell r="C2752" t="str">
            <v>061</v>
          </cell>
        </row>
        <row r="2753">
          <cell r="A2753" t="str">
            <v>G408</v>
          </cell>
          <cell r="B2753" t="str">
            <v>OTRAS EPILEPSIAS</v>
          </cell>
          <cell r="C2753" t="str">
            <v>061</v>
          </cell>
        </row>
        <row r="2754">
          <cell r="A2754" t="str">
            <v>G409</v>
          </cell>
          <cell r="B2754" t="str">
            <v>EPILEPSIA, TIPO NO ESPECIFICADO</v>
          </cell>
          <cell r="C2754" t="str">
            <v>061</v>
          </cell>
        </row>
        <row r="2755">
          <cell r="A2755" t="str">
            <v>G41</v>
          </cell>
          <cell r="B2755" t="str">
            <v>ESTADO DE MAL EPILEPTICO</v>
          </cell>
          <cell r="C2755" t="str">
            <v>061</v>
          </cell>
        </row>
        <row r="2756">
          <cell r="A2756" t="str">
            <v>G410</v>
          </cell>
          <cell r="B2756" t="str">
            <v>ESTADO DE GRAN MAL EPILEPTICO</v>
          </cell>
          <cell r="C2756" t="str">
            <v>061</v>
          </cell>
        </row>
        <row r="2757">
          <cell r="A2757" t="str">
            <v>G411</v>
          </cell>
          <cell r="B2757" t="str">
            <v>ESTADO DE PEQUEÑO MAL EPILEPTICO</v>
          </cell>
          <cell r="C2757" t="str">
            <v>061</v>
          </cell>
        </row>
        <row r="2758">
          <cell r="A2758" t="str">
            <v>G412</v>
          </cell>
          <cell r="B2758" t="str">
            <v>ESTADO DE MAL EPILEPTICO PARCIAL COMPLEJO</v>
          </cell>
          <cell r="C2758" t="str">
            <v>061</v>
          </cell>
        </row>
        <row r="2759">
          <cell r="A2759" t="str">
            <v>G418</v>
          </cell>
          <cell r="B2759" t="str">
            <v>OTROS ESTADOS EPILEPTICOS</v>
          </cell>
          <cell r="C2759" t="str">
            <v>061</v>
          </cell>
        </row>
        <row r="2760">
          <cell r="A2760" t="str">
            <v>G419</v>
          </cell>
          <cell r="B2760" t="str">
            <v>ESTADO DE MAL EPILEPTICO DE TIPO NO ESPECIFICADO</v>
          </cell>
          <cell r="C2760" t="str">
            <v>061</v>
          </cell>
        </row>
        <row r="2761">
          <cell r="A2761" t="str">
            <v>G43</v>
          </cell>
          <cell r="B2761" t="str">
            <v>MIGRAÑA</v>
          </cell>
          <cell r="C2761" t="str">
            <v>061</v>
          </cell>
        </row>
        <row r="2762">
          <cell r="A2762" t="str">
            <v>G430</v>
          </cell>
          <cell r="B2762" t="str">
            <v>MIGRAÑA SIN AURA (MIGRAÑA COMUN)</v>
          </cell>
          <cell r="C2762" t="str">
            <v>061</v>
          </cell>
        </row>
        <row r="2763">
          <cell r="A2763" t="str">
            <v>G431</v>
          </cell>
          <cell r="B2763" t="str">
            <v>MIGRAÑA CON AURA (MIGRAÑA CLASICA)</v>
          </cell>
          <cell r="C2763" t="str">
            <v>061</v>
          </cell>
        </row>
        <row r="2764">
          <cell r="A2764" t="str">
            <v>G432</v>
          </cell>
          <cell r="B2764" t="str">
            <v>ESTADO MIGRAÑOSO</v>
          </cell>
          <cell r="C2764" t="str">
            <v>061</v>
          </cell>
        </row>
        <row r="2765">
          <cell r="A2765" t="str">
            <v>G433</v>
          </cell>
          <cell r="B2765" t="str">
            <v>MIGRAÑA COMPLICADA</v>
          </cell>
          <cell r="C2765" t="str">
            <v>061</v>
          </cell>
        </row>
        <row r="2766">
          <cell r="A2766" t="str">
            <v>G438</v>
          </cell>
          <cell r="B2766" t="str">
            <v>OTRAS MIGRAÑAS</v>
          </cell>
          <cell r="C2766" t="str">
            <v>061</v>
          </cell>
        </row>
        <row r="2767">
          <cell r="A2767" t="str">
            <v>G439</v>
          </cell>
          <cell r="B2767" t="str">
            <v>MIGRAÑA, NO ESPECIFICADA</v>
          </cell>
          <cell r="C2767" t="str">
            <v>061</v>
          </cell>
        </row>
        <row r="2768">
          <cell r="A2768" t="str">
            <v>G44</v>
          </cell>
          <cell r="B2768" t="str">
            <v>OTROS SIDROMES DE CEFALEA</v>
          </cell>
          <cell r="C2768" t="str">
            <v>061</v>
          </cell>
        </row>
        <row r="2769">
          <cell r="A2769" t="str">
            <v>G440</v>
          </cell>
          <cell r="B2769" t="str">
            <v>SIDROME DE CEFALEA EN RACIMOS</v>
          </cell>
          <cell r="C2769" t="str">
            <v>061</v>
          </cell>
        </row>
        <row r="2770">
          <cell r="A2770" t="str">
            <v>G441</v>
          </cell>
          <cell r="B2770" t="str">
            <v>CEFALEA VASCULAR, NCOP</v>
          </cell>
          <cell r="C2770" t="str">
            <v>061</v>
          </cell>
        </row>
        <row r="2771">
          <cell r="A2771" t="str">
            <v>G442</v>
          </cell>
          <cell r="B2771" t="str">
            <v>CEFALEA DEBIDA A TENSION</v>
          </cell>
          <cell r="C2771" t="str">
            <v>061</v>
          </cell>
        </row>
        <row r="2772">
          <cell r="A2772" t="str">
            <v>G443</v>
          </cell>
          <cell r="B2772" t="str">
            <v>CEFALEA POETRAUMATICA CRONICA</v>
          </cell>
          <cell r="C2772" t="str">
            <v>061</v>
          </cell>
        </row>
        <row r="2773">
          <cell r="A2773" t="str">
            <v>G444</v>
          </cell>
          <cell r="B2773" t="str">
            <v>CEFALEA INDUCIDA POR DROGAS, NO CLASIFICADA EN OTRA PARTE</v>
          </cell>
          <cell r="C2773" t="str">
            <v>061</v>
          </cell>
        </row>
        <row r="2774">
          <cell r="A2774" t="str">
            <v>G448</v>
          </cell>
          <cell r="B2774" t="str">
            <v>OTROS SINDROMES DE CEFALEA ESPECIFICADA</v>
          </cell>
          <cell r="C2774" t="str">
            <v>061</v>
          </cell>
        </row>
        <row r="2775">
          <cell r="A2775" t="str">
            <v>G45</v>
          </cell>
          <cell r="B2775" t="str">
            <v>ATAQUES DE ISQUEMIA CEREBRAL TRANSITORIA Y SIDROMES AFINES</v>
          </cell>
          <cell r="C2775" t="str">
            <v>061</v>
          </cell>
        </row>
        <row r="2776">
          <cell r="A2776" t="str">
            <v>G450</v>
          </cell>
          <cell r="B2776" t="str">
            <v>SIDROME ARTERIAL VERTEBRO-BASILAR</v>
          </cell>
          <cell r="C2776" t="str">
            <v>061</v>
          </cell>
        </row>
        <row r="2777">
          <cell r="A2777" t="str">
            <v>G451</v>
          </cell>
          <cell r="B2777" t="str">
            <v>SIDROME DE LA ARTERIA CAROTIDA(HEMISFERICO)</v>
          </cell>
          <cell r="C2777" t="str">
            <v>061</v>
          </cell>
        </row>
        <row r="2778">
          <cell r="A2778" t="str">
            <v>G452</v>
          </cell>
          <cell r="B2778" t="str">
            <v>SINDROME ARTERIALES PRECEREBRALES BILATERALES Y MULTIPLES</v>
          </cell>
          <cell r="C2778" t="str">
            <v>061</v>
          </cell>
        </row>
        <row r="2779">
          <cell r="A2779" t="str">
            <v>G453</v>
          </cell>
          <cell r="B2779" t="str">
            <v>AMAUROSIS FUGAZ</v>
          </cell>
          <cell r="C2779" t="str">
            <v>061</v>
          </cell>
        </row>
        <row r="2780">
          <cell r="A2780" t="str">
            <v>G454</v>
          </cell>
          <cell r="B2780" t="str">
            <v>AMNESIA GLOBAL TRANSITORIA</v>
          </cell>
          <cell r="C2780" t="str">
            <v>061</v>
          </cell>
        </row>
        <row r="2781">
          <cell r="A2781" t="str">
            <v>G458</v>
          </cell>
          <cell r="B2781" t="str">
            <v>OTRAS IEQUEMIAS CEREBRALES TRANSITORIAS Y SINDROMES AFINES</v>
          </cell>
          <cell r="C2781" t="str">
            <v>061</v>
          </cell>
        </row>
        <row r="2782">
          <cell r="A2782" t="str">
            <v>G459</v>
          </cell>
          <cell r="B2782" t="str">
            <v>ISQUEMIA CEREBRAL TRANSITORIA, SIN OTRA ESPECIFICACION</v>
          </cell>
          <cell r="C2782" t="str">
            <v>061</v>
          </cell>
        </row>
        <row r="2783">
          <cell r="A2783" t="str">
            <v>G47</v>
          </cell>
          <cell r="B2783" t="str">
            <v>TRASTORNOS DEL SUEÑO</v>
          </cell>
          <cell r="C2783" t="str">
            <v>061</v>
          </cell>
        </row>
        <row r="2784">
          <cell r="A2784" t="str">
            <v>G470</v>
          </cell>
          <cell r="B2784" t="str">
            <v>TRASTORNOS DEL INICIO Y DEL MANTENIMIENTO DEL SUEÑO (INSOMNIOS)</v>
          </cell>
          <cell r="C2784" t="str">
            <v>061</v>
          </cell>
        </row>
        <row r="2785">
          <cell r="A2785" t="str">
            <v>G471</v>
          </cell>
          <cell r="B2785" t="str">
            <v>TRASTORNOS DE SOMNOLENCIA EXCESIVA (HIPERSOMNIOS)</v>
          </cell>
          <cell r="C2785" t="str">
            <v>061</v>
          </cell>
        </row>
        <row r="2786">
          <cell r="A2786" t="str">
            <v>G472</v>
          </cell>
          <cell r="B2786" t="str">
            <v>TRASTORNOS DEL RITMO NICTAMERAL</v>
          </cell>
          <cell r="C2786" t="str">
            <v>061</v>
          </cell>
        </row>
        <row r="2787">
          <cell r="A2787" t="str">
            <v>G473</v>
          </cell>
          <cell r="B2787" t="str">
            <v>APNEA DEL SUEÑO</v>
          </cell>
          <cell r="C2787" t="str">
            <v>061</v>
          </cell>
        </row>
        <row r="2788">
          <cell r="A2788" t="str">
            <v>G474</v>
          </cell>
          <cell r="B2788" t="str">
            <v>NARCOLEPSIA Y CATAPLEXIA</v>
          </cell>
          <cell r="C2788" t="str">
            <v>061</v>
          </cell>
        </row>
        <row r="2789">
          <cell r="A2789" t="str">
            <v>G478</v>
          </cell>
          <cell r="B2789" t="str">
            <v>OTROS TRASTORNOS DEL SUEÑO</v>
          </cell>
          <cell r="C2789" t="str">
            <v>061</v>
          </cell>
        </row>
        <row r="2790">
          <cell r="A2790" t="str">
            <v>G479</v>
          </cell>
          <cell r="B2790" t="str">
            <v>TRASTORNOS DEL SUEÑO, NO ESPECIFICADO</v>
          </cell>
          <cell r="C2790" t="str">
            <v>061</v>
          </cell>
        </row>
        <row r="2791">
          <cell r="A2791" t="str">
            <v>G50</v>
          </cell>
          <cell r="B2791" t="str">
            <v>TRASTORNOS DEL NERVIO TRIGEMINO</v>
          </cell>
          <cell r="C2791" t="str">
            <v>061</v>
          </cell>
        </row>
        <row r="2792">
          <cell r="A2792" t="str">
            <v>G500</v>
          </cell>
          <cell r="B2792" t="str">
            <v>NEURALGIA DEL TRIGEMINO</v>
          </cell>
          <cell r="C2792" t="str">
            <v>061</v>
          </cell>
        </row>
        <row r="2793">
          <cell r="A2793" t="str">
            <v>G501</v>
          </cell>
          <cell r="B2793" t="str">
            <v>DOLOR FACIAL ATIPICO</v>
          </cell>
          <cell r="C2793" t="str">
            <v>061</v>
          </cell>
        </row>
        <row r="2794">
          <cell r="A2794" t="str">
            <v>G508</v>
          </cell>
          <cell r="B2794" t="str">
            <v>OTROS TRASTORNOS DEL TRIGEMINO</v>
          </cell>
          <cell r="C2794" t="str">
            <v>061</v>
          </cell>
        </row>
        <row r="2795">
          <cell r="A2795" t="str">
            <v>G509</v>
          </cell>
          <cell r="B2795" t="str">
            <v>TRASTORNOS DEL TRIGEMINO, NO ESPECIFICADO</v>
          </cell>
          <cell r="C2795" t="str">
            <v>061</v>
          </cell>
        </row>
        <row r="2796">
          <cell r="A2796" t="str">
            <v>G51</v>
          </cell>
          <cell r="B2796" t="str">
            <v>TRASTORNOS DEL NERVIO FASCIAL</v>
          </cell>
          <cell r="C2796" t="str">
            <v>061</v>
          </cell>
        </row>
        <row r="2797">
          <cell r="A2797" t="str">
            <v>G510</v>
          </cell>
          <cell r="B2797" t="str">
            <v>PARALISIS DE BELL</v>
          </cell>
          <cell r="C2797" t="str">
            <v>061</v>
          </cell>
        </row>
        <row r="2798">
          <cell r="A2798" t="str">
            <v>G511</v>
          </cell>
          <cell r="B2798" t="str">
            <v>GANGLIONITIS GENICULADA</v>
          </cell>
          <cell r="C2798" t="str">
            <v>061</v>
          </cell>
        </row>
        <row r="2799">
          <cell r="A2799" t="str">
            <v>G512</v>
          </cell>
          <cell r="B2799" t="str">
            <v>SIDROME DE MELKERSSON</v>
          </cell>
          <cell r="C2799" t="str">
            <v>061</v>
          </cell>
        </row>
        <row r="2800">
          <cell r="A2800" t="str">
            <v>G513</v>
          </cell>
          <cell r="B2800" t="str">
            <v>ESPASMO HEMIFACIAL CLONICO</v>
          </cell>
          <cell r="C2800" t="str">
            <v>061</v>
          </cell>
        </row>
        <row r="2801">
          <cell r="A2801" t="str">
            <v>G514</v>
          </cell>
          <cell r="B2801" t="str">
            <v>MIOQUIMIA FACIAL</v>
          </cell>
          <cell r="C2801" t="str">
            <v>061</v>
          </cell>
        </row>
        <row r="2802">
          <cell r="A2802" t="str">
            <v>G518</v>
          </cell>
          <cell r="B2802" t="str">
            <v>OTROS TRASTORNOS DEL NERVIO FACIAL</v>
          </cell>
          <cell r="C2802" t="str">
            <v>061</v>
          </cell>
        </row>
        <row r="2803">
          <cell r="A2803" t="str">
            <v>G519</v>
          </cell>
          <cell r="B2803" t="str">
            <v>TRASTORNO DEL NERVIO FACIAL, NO ESPECIFICADO</v>
          </cell>
          <cell r="C2803" t="str">
            <v>061</v>
          </cell>
        </row>
        <row r="2804">
          <cell r="A2804" t="str">
            <v>G52</v>
          </cell>
          <cell r="B2804" t="str">
            <v>TRASTORNOS DE OTROS NERVIOS CRANEALES</v>
          </cell>
          <cell r="C2804" t="str">
            <v>061</v>
          </cell>
        </row>
        <row r="2805">
          <cell r="A2805" t="str">
            <v>G520</v>
          </cell>
          <cell r="B2805" t="str">
            <v>TRASTORNOS DEL NERVIO OLFATORIO</v>
          </cell>
          <cell r="C2805" t="str">
            <v>061</v>
          </cell>
        </row>
        <row r="2806">
          <cell r="A2806" t="str">
            <v>G521</v>
          </cell>
          <cell r="B2806" t="str">
            <v>TRASTORNOS DEL NERVIO GLOSOFARINGEO</v>
          </cell>
          <cell r="C2806" t="str">
            <v>061</v>
          </cell>
        </row>
        <row r="2807">
          <cell r="A2807" t="str">
            <v>G522</v>
          </cell>
          <cell r="B2807" t="str">
            <v>TRASTORNOS DEL NERVIO VAGO</v>
          </cell>
          <cell r="C2807" t="str">
            <v>061</v>
          </cell>
        </row>
        <row r="2808">
          <cell r="A2808" t="str">
            <v>G523</v>
          </cell>
          <cell r="B2808" t="str">
            <v>TRASTORNOS DEL NERVIO HIPOGLOSO</v>
          </cell>
          <cell r="C2808" t="str">
            <v>061</v>
          </cell>
        </row>
        <row r="2809">
          <cell r="A2809" t="str">
            <v>G527</v>
          </cell>
          <cell r="B2809" t="str">
            <v>TRASTORNOS DE MULTIPLES NERVIOS CRANEALES</v>
          </cell>
          <cell r="C2809" t="str">
            <v>061</v>
          </cell>
        </row>
        <row r="2810">
          <cell r="A2810" t="str">
            <v>G528</v>
          </cell>
          <cell r="B2810" t="str">
            <v>TRASTORNOS DE OTROS NERVIOS CRANEALES ESPECIFICADOS</v>
          </cell>
          <cell r="C2810" t="str">
            <v>061</v>
          </cell>
        </row>
        <row r="2811">
          <cell r="A2811" t="str">
            <v>G529</v>
          </cell>
          <cell r="B2811" t="str">
            <v>TRASTORNOS DEL NERVIO CRANEAL, NO ESPECIFICADO</v>
          </cell>
          <cell r="C2811" t="str">
            <v>061</v>
          </cell>
        </row>
        <row r="2812">
          <cell r="A2812" t="str">
            <v>G54</v>
          </cell>
          <cell r="B2812" t="str">
            <v>TRASTORNOS DE LAS RAICES Y DE LOS PLEXOS NERVIOSOS</v>
          </cell>
          <cell r="C2812" t="str">
            <v>061</v>
          </cell>
        </row>
        <row r="2813">
          <cell r="A2813" t="str">
            <v>G540</v>
          </cell>
          <cell r="B2813" t="str">
            <v>TRASTORNOS DEL PLEXO BRAQUIAL</v>
          </cell>
          <cell r="C2813" t="str">
            <v>061</v>
          </cell>
        </row>
        <row r="2814">
          <cell r="A2814" t="str">
            <v>G541</v>
          </cell>
          <cell r="B2814" t="str">
            <v>TRASTORNOS DEL PLEXO LUMBOSACRA</v>
          </cell>
          <cell r="C2814" t="str">
            <v>061</v>
          </cell>
        </row>
        <row r="2815">
          <cell r="A2815" t="str">
            <v>G542</v>
          </cell>
          <cell r="B2815" t="str">
            <v>TRASTORNOS DE LA RAIZ CERVICAL, NO CLASIFICADOS EN OTRA PARTE</v>
          </cell>
          <cell r="C2815" t="str">
            <v>061</v>
          </cell>
        </row>
        <row r="2816">
          <cell r="A2816" t="str">
            <v>G543</v>
          </cell>
          <cell r="B2816" t="str">
            <v>TRASTORNOS DE LA RAIZ TORACICA, NO CLASIFICADOS EN OTRA PARTE</v>
          </cell>
          <cell r="C2816" t="str">
            <v>061</v>
          </cell>
        </row>
        <row r="2817">
          <cell r="A2817" t="str">
            <v>G544</v>
          </cell>
          <cell r="B2817" t="str">
            <v>TRASTORNOS DE LA RAIZ LUMBOSACRA, NO CLASIFICADOS EN OTRA PARTE</v>
          </cell>
          <cell r="C2817" t="str">
            <v>061</v>
          </cell>
        </row>
        <row r="2818">
          <cell r="A2818" t="str">
            <v>G545</v>
          </cell>
          <cell r="B2818" t="str">
            <v>AMIOTROFIA NEURALGICA</v>
          </cell>
          <cell r="C2818" t="str">
            <v>061</v>
          </cell>
        </row>
        <row r="2819">
          <cell r="A2819" t="str">
            <v>G546</v>
          </cell>
          <cell r="B2819" t="str">
            <v>SINDROME DEL MIEMBRO FANTASMA CON DOLOR</v>
          </cell>
          <cell r="C2819" t="str">
            <v>061</v>
          </cell>
        </row>
        <row r="2820">
          <cell r="A2820" t="str">
            <v>G547</v>
          </cell>
          <cell r="B2820" t="str">
            <v>SIDROME DEL MIEMBRO FANTASMA SIN DOLOR</v>
          </cell>
          <cell r="C2820" t="str">
            <v>061</v>
          </cell>
        </row>
        <row r="2821">
          <cell r="A2821" t="str">
            <v>G548</v>
          </cell>
          <cell r="B2821" t="str">
            <v>OTROS TRASTORNOS DE LAS RAICES Y PLEXOS NERVIOSOS</v>
          </cell>
          <cell r="C2821" t="str">
            <v>061</v>
          </cell>
        </row>
        <row r="2822">
          <cell r="A2822" t="str">
            <v>G549</v>
          </cell>
          <cell r="B2822" t="str">
            <v>TRASTORNOS DE LA RAIZ Y PLEXOS NERVIOSOS, NO ESPECIFICADOS</v>
          </cell>
          <cell r="C2822" t="str">
            <v>061</v>
          </cell>
        </row>
        <row r="2823">
          <cell r="A2823" t="str">
            <v>G56</v>
          </cell>
          <cell r="B2823" t="str">
            <v>MONONEUROPATIAS DEL MIEMBRO SUPERIOR</v>
          </cell>
          <cell r="C2823" t="str">
            <v>061</v>
          </cell>
        </row>
        <row r="2824">
          <cell r="A2824" t="str">
            <v>G560</v>
          </cell>
          <cell r="B2824" t="str">
            <v>SINDROME DEL TUNEL CARPIANO</v>
          </cell>
          <cell r="C2824" t="str">
            <v>061</v>
          </cell>
        </row>
        <row r="2825">
          <cell r="A2825" t="str">
            <v>G561</v>
          </cell>
          <cell r="B2825" t="str">
            <v>OTRAS LESIONES DEL NERVIO MEDIANO</v>
          </cell>
          <cell r="C2825" t="str">
            <v>061</v>
          </cell>
        </row>
        <row r="2826">
          <cell r="A2826" t="str">
            <v>G562</v>
          </cell>
          <cell r="B2826" t="str">
            <v>LESION DEL NERVIO CUBITAL</v>
          </cell>
          <cell r="C2826" t="str">
            <v>061</v>
          </cell>
        </row>
        <row r="2827">
          <cell r="A2827" t="str">
            <v>G563</v>
          </cell>
          <cell r="B2827" t="str">
            <v>LESION DEL NERVIO RADIAL</v>
          </cell>
          <cell r="C2827" t="str">
            <v>061</v>
          </cell>
        </row>
        <row r="2828">
          <cell r="A2828" t="str">
            <v>G564</v>
          </cell>
          <cell r="B2828" t="str">
            <v>CAUSALGIA</v>
          </cell>
          <cell r="C2828" t="str">
            <v>061</v>
          </cell>
        </row>
        <row r="2829">
          <cell r="A2829" t="str">
            <v>G568</v>
          </cell>
          <cell r="B2829" t="str">
            <v>OTRAS MONONEUROPATIAS DEL MIEMBRO SUPERIOR</v>
          </cell>
          <cell r="C2829" t="str">
            <v>061</v>
          </cell>
        </row>
        <row r="2830">
          <cell r="A2830" t="str">
            <v>G569</v>
          </cell>
          <cell r="B2830" t="str">
            <v>MONONEUROPATIA DEL MIEMBRO SUPERIOR, SIN OTRA ESPECIFICACION</v>
          </cell>
          <cell r="C2830" t="str">
            <v>061</v>
          </cell>
        </row>
        <row r="2831">
          <cell r="A2831" t="str">
            <v>G57</v>
          </cell>
          <cell r="B2831" t="str">
            <v>MONONEUROPATIAS DEL MIEMBRO INFERIOR</v>
          </cell>
          <cell r="C2831" t="str">
            <v>061</v>
          </cell>
        </row>
        <row r="2832">
          <cell r="A2832" t="str">
            <v>G570</v>
          </cell>
          <cell r="B2832" t="str">
            <v>LESION DEL NERVIO CIATICO</v>
          </cell>
          <cell r="C2832" t="str">
            <v>061</v>
          </cell>
        </row>
        <row r="2833">
          <cell r="A2833" t="str">
            <v>G571</v>
          </cell>
          <cell r="B2833" t="str">
            <v>MERALGIA PARESTESICA</v>
          </cell>
          <cell r="C2833" t="str">
            <v>061</v>
          </cell>
        </row>
        <row r="2834">
          <cell r="A2834" t="str">
            <v>G572</v>
          </cell>
          <cell r="B2834" t="str">
            <v>LESION DEL NERVIO CRURAL</v>
          </cell>
          <cell r="C2834" t="str">
            <v>061</v>
          </cell>
        </row>
        <row r="2835">
          <cell r="A2835" t="str">
            <v>G573</v>
          </cell>
          <cell r="B2835" t="str">
            <v>LESION DEL NERVIO CIATICO POPLITEO EXTERNO</v>
          </cell>
          <cell r="C2835" t="str">
            <v>061</v>
          </cell>
        </row>
        <row r="2836">
          <cell r="A2836" t="str">
            <v>G574</v>
          </cell>
          <cell r="B2836" t="str">
            <v>LESION DEL NERVIO CIATICO POPLITEO INTERNO</v>
          </cell>
          <cell r="C2836" t="str">
            <v>061</v>
          </cell>
        </row>
        <row r="2837">
          <cell r="A2837" t="str">
            <v>G575</v>
          </cell>
          <cell r="B2837" t="str">
            <v>SIDROME DEL TUNEL CALCANEO</v>
          </cell>
          <cell r="C2837" t="str">
            <v>061</v>
          </cell>
        </row>
        <row r="2838">
          <cell r="A2838" t="str">
            <v>G576</v>
          </cell>
          <cell r="B2838" t="str">
            <v>LESION DEL NERVIO PLANTAR</v>
          </cell>
          <cell r="C2838" t="str">
            <v>061</v>
          </cell>
        </row>
        <row r="2839">
          <cell r="A2839" t="str">
            <v>G578</v>
          </cell>
          <cell r="B2839" t="str">
            <v>OTRAS MONONEUROPATIAS DEL MIEMBRO INFERIOR</v>
          </cell>
          <cell r="C2839" t="str">
            <v>061</v>
          </cell>
        </row>
        <row r="2840">
          <cell r="A2840" t="str">
            <v>G579</v>
          </cell>
          <cell r="B2840" t="str">
            <v>MONONEUROPATIA DEL MIEMBRO INFERIOR, SIN OTRA ESPECIFICACION</v>
          </cell>
          <cell r="C2840" t="str">
            <v>061</v>
          </cell>
        </row>
        <row r="2841">
          <cell r="A2841" t="str">
            <v>G58</v>
          </cell>
          <cell r="B2841" t="str">
            <v>OTRAS MONONEUROPATIAS</v>
          </cell>
          <cell r="C2841" t="str">
            <v>061</v>
          </cell>
        </row>
        <row r="2842">
          <cell r="A2842" t="str">
            <v>G580</v>
          </cell>
          <cell r="B2842" t="str">
            <v>NEUROPATIA INTERCOSTAL</v>
          </cell>
          <cell r="C2842" t="str">
            <v>061</v>
          </cell>
        </row>
        <row r="2843">
          <cell r="A2843" t="str">
            <v>G587</v>
          </cell>
          <cell r="B2843" t="str">
            <v>MONONEURITIS MULTIPLE</v>
          </cell>
          <cell r="C2843" t="str">
            <v>061</v>
          </cell>
        </row>
        <row r="2844">
          <cell r="A2844" t="str">
            <v>G588</v>
          </cell>
          <cell r="B2844" t="str">
            <v>OTRAS MONONEUROPATIAS ESPECIFICADAS</v>
          </cell>
          <cell r="C2844" t="str">
            <v>061</v>
          </cell>
        </row>
        <row r="2845">
          <cell r="A2845" t="str">
            <v>G589</v>
          </cell>
          <cell r="B2845" t="str">
            <v>MONONEUROPATIA, NO ESPECIFICADA</v>
          </cell>
          <cell r="C2845" t="str">
            <v>061</v>
          </cell>
        </row>
        <row r="2846">
          <cell r="A2846" t="str">
            <v>G60</v>
          </cell>
          <cell r="B2846" t="str">
            <v>NEUROPATIA HEREDITARIA E IDIOPATICA</v>
          </cell>
          <cell r="C2846" t="str">
            <v>061</v>
          </cell>
        </row>
        <row r="2847">
          <cell r="A2847" t="str">
            <v>G600</v>
          </cell>
          <cell r="B2847" t="str">
            <v>NEUROPATIA HEREDITARIA MOTORA Y SENSORIAL</v>
          </cell>
          <cell r="C2847" t="str">
            <v>061</v>
          </cell>
        </row>
        <row r="2848">
          <cell r="A2848" t="str">
            <v>G601</v>
          </cell>
          <cell r="B2848" t="str">
            <v>ENFERMEDAD DE REFSUM</v>
          </cell>
          <cell r="C2848" t="str">
            <v>061</v>
          </cell>
        </row>
        <row r="2849">
          <cell r="A2849" t="str">
            <v>G602</v>
          </cell>
          <cell r="B2849" t="str">
            <v>NEUROPATIA ASOCIADA CON ATAXIA HEREDITARIA</v>
          </cell>
          <cell r="C2849" t="str">
            <v>061</v>
          </cell>
        </row>
        <row r="2850">
          <cell r="A2850" t="str">
            <v>G603</v>
          </cell>
          <cell r="B2850" t="str">
            <v>NEUROPATIA PROGRESIVA IDIOPATICA</v>
          </cell>
          <cell r="C2850" t="str">
            <v>061</v>
          </cell>
        </row>
        <row r="2851">
          <cell r="A2851" t="str">
            <v>G608</v>
          </cell>
          <cell r="B2851" t="str">
            <v>OTRAS NEUROPATIAS HEREDITARIAS E IDIOPATICAS</v>
          </cell>
          <cell r="C2851" t="str">
            <v>061</v>
          </cell>
        </row>
        <row r="2852">
          <cell r="A2852" t="str">
            <v>G609</v>
          </cell>
          <cell r="B2852" t="str">
            <v>NEUROPATIA HEREDITARIA E IDIOPATICA, SIN OTRA ESPECIFICACION</v>
          </cell>
          <cell r="C2852" t="str">
            <v>061</v>
          </cell>
        </row>
        <row r="2853">
          <cell r="A2853" t="str">
            <v>G61</v>
          </cell>
          <cell r="B2853" t="str">
            <v>POLINEUROPATIA INFLAMATORIA</v>
          </cell>
          <cell r="C2853" t="str">
            <v>061</v>
          </cell>
        </row>
        <row r="2854">
          <cell r="A2854" t="str">
            <v>G610</v>
          </cell>
          <cell r="B2854" t="str">
            <v>SINDROME DE GUILLAIN-BARRE</v>
          </cell>
          <cell r="C2854" t="str">
            <v>061</v>
          </cell>
        </row>
        <row r="2855">
          <cell r="A2855" t="str">
            <v>G611</v>
          </cell>
          <cell r="B2855" t="str">
            <v>NEUROPATIA AL SUERO</v>
          </cell>
          <cell r="C2855" t="str">
            <v>061</v>
          </cell>
        </row>
        <row r="2856">
          <cell r="A2856" t="str">
            <v>G618</v>
          </cell>
          <cell r="B2856" t="str">
            <v>OTRAS POLINEUROPATIAS INFLAMATORIAS</v>
          </cell>
          <cell r="C2856" t="str">
            <v>061</v>
          </cell>
        </row>
        <row r="2857">
          <cell r="A2857" t="str">
            <v>G619</v>
          </cell>
          <cell r="B2857" t="str">
            <v>POLINEUROPATIA INFLAMATORIA, NO ESPECIFICADA</v>
          </cell>
          <cell r="C2857" t="str">
            <v>061</v>
          </cell>
        </row>
        <row r="2858">
          <cell r="A2858" t="str">
            <v>G62</v>
          </cell>
          <cell r="B2858" t="str">
            <v>OTRAS POLINEUROPATIAS</v>
          </cell>
          <cell r="C2858" t="str">
            <v>061</v>
          </cell>
        </row>
        <row r="2859">
          <cell r="A2859" t="str">
            <v>G620</v>
          </cell>
          <cell r="B2859" t="str">
            <v>POLINEUROPATIA INDUCIDA POR DROGAS</v>
          </cell>
          <cell r="C2859" t="str">
            <v>061</v>
          </cell>
        </row>
        <row r="2860">
          <cell r="A2860" t="str">
            <v>G621</v>
          </cell>
          <cell r="B2860" t="str">
            <v>POLINEUROPATIA ALCOHOLICA</v>
          </cell>
          <cell r="C2860" t="str">
            <v>061</v>
          </cell>
        </row>
        <row r="2861">
          <cell r="A2861" t="str">
            <v>G622</v>
          </cell>
          <cell r="B2861" t="str">
            <v>POLINEUROPATIA DEBIDA A OTRO AGENTE TOXICO</v>
          </cell>
          <cell r="C2861" t="str">
            <v>061</v>
          </cell>
        </row>
        <row r="2862">
          <cell r="A2862" t="str">
            <v>G628</v>
          </cell>
          <cell r="B2862" t="str">
            <v>OTRAS POLINEUROPATIAS ESPECIFICADAS</v>
          </cell>
          <cell r="C2862" t="str">
            <v>061</v>
          </cell>
        </row>
        <row r="2863">
          <cell r="A2863" t="str">
            <v>G629</v>
          </cell>
          <cell r="B2863" t="str">
            <v>POLINEUROPATIA, NO ESPECIFICADA</v>
          </cell>
          <cell r="C2863" t="str">
            <v>061</v>
          </cell>
        </row>
        <row r="2864">
          <cell r="A2864" t="str">
            <v>G64</v>
          </cell>
          <cell r="B2864" t="str">
            <v>OTROS TRASTORNOS DEL SISTEMA NERVIOSO PERIFERICO</v>
          </cell>
          <cell r="C2864" t="str">
            <v>061</v>
          </cell>
        </row>
        <row r="2865">
          <cell r="A2865" t="str">
            <v>G653</v>
          </cell>
          <cell r="B2865" t="str">
            <v>OTITIS MEDIA CRONICA MUCIODE</v>
          </cell>
          <cell r="C2865" t="str">
            <v>00</v>
          </cell>
        </row>
        <row r="2866">
          <cell r="A2866" t="str">
            <v>G70</v>
          </cell>
          <cell r="B2866" t="str">
            <v>MIASTENIA GRAVIS Y OTROS TRASTORNOS NEUROMUSCULARES</v>
          </cell>
          <cell r="C2866" t="str">
            <v>061</v>
          </cell>
        </row>
        <row r="2867">
          <cell r="A2867" t="str">
            <v>G700</v>
          </cell>
          <cell r="B2867" t="str">
            <v>MIASTENIA GRAVIS</v>
          </cell>
          <cell r="C2867" t="str">
            <v>061</v>
          </cell>
        </row>
        <row r="2868">
          <cell r="A2868" t="str">
            <v>G701</v>
          </cell>
          <cell r="B2868" t="str">
            <v>TRASTORNOS TOXICOS NEUROMUSCULARES</v>
          </cell>
          <cell r="C2868" t="str">
            <v>061</v>
          </cell>
        </row>
        <row r="2869">
          <cell r="A2869" t="str">
            <v>G702</v>
          </cell>
          <cell r="B2869" t="str">
            <v>MIASTENIA CONGENITA O DEL DESARROLLO</v>
          </cell>
          <cell r="C2869" t="str">
            <v>061</v>
          </cell>
        </row>
        <row r="2870">
          <cell r="A2870" t="str">
            <v>G708</v>
          </cell>
          <cell r="B2870" t="str">
            <v>OTROS TRASTORNOS NEUROMUSCULARES ESPECIFICADOS</v>
          </cell>
          <cell r="C2870" t="str">
            <v>061</v>
          </cell>
        </row>
        <row r="2871">
          <cell r="A2871" t="str">
            <v>G709</v>
          </cell>
          <cell r="B2871" t="str">
            <v>TRASTORNOS NEUROMUSCULAR, NO ESPECIFICADO</v>
          </cell>
          <cell r="C2871" t="str">
            <v>061</v>
          </cell>
        </row>
        <row r="2872">
          <cell r="A2872" t="str">
            <v>G71</v>
          </cell>
          <cell r="B2872" t="str">
            <v>TRASTORNOS MUSCULARES PRIMARIOS</v>
          </cell>
          <cell r="C2872" t="str">
            <v>061</v>
          </cell>
        </row>
        <row r="2873">
          <cell r="A2873" t="str">
            <v>G710</v>
          </cell>
          <cell r="B2873" t="str">
            <v>DITROFIA MUSCULAR</v>
          </cell>
          <cell r="C2873" t="str">
            <v>061</v>
          </cell>
        </row>
        <row r="2874">
          <cell r="A2874" t="str">
            <v>G711</v>
          </cell>
          <cell r="B2874" t="str">
            <v>TRASTORNOS MIOTONICOS</v>
          </cell>
          <cell r="C2874" t="str">
            <v>061</v>
          </cell>
        </row>
        <row r="2875">
          <cell r="A2875" t="str">
            <v>G712</v>
          </cell>
          <cell r="B2875" t="str">
            <v>MIOPATIAS CONGENITAS</v>
          </cell>
          <cell r="C2875" t="str">
            <v>061</v>
          </cell>
        </row>
        <row r="2876">
          <cell r="A2876" t="str">
            <v>G713</v>
          </cell>
          <cell r="B2876" t="str">
            <v>MIOPATIA MITOCONDRICA, NO CLASIFICADA EN OTRA PARTE</v>
          </cell>
          <cell r="C2876" t="str">
            <v>061</v>
          </cell>
        </row>
        <row r="2877">
          <cell r="A2877" t="str">
            <v>G718</v>
          </cell>
          <cell r="B2877" t="str">
            <v>OTROS TRASTRONOS PRIMARIOS DE LOS MUSCULOS</v>
          </cell>
          <cell r="C2877" t="str">
            <v>061</v>
          </cell>
        </row>
        <row r="2878">
          <cell r="A2878" t="str">
            <v>G719</v>
          </cell>
          <cell r="B2878" t="str">
            <v>TRASTORNOS PRIMARIO DEL MUSCULO, TIPO NO ESPECIFICADO</v>
          </cell>
          <cell r="C2878" t="str">
            <v>061</v>
          </cell>
        </row>
        <row r="2879">
          <cell r="A2879" t="str">
            <v>G72</v>
          </cell>
          <cell r="B2879" t="str">
            <v>OTRAS MIOPATIAS</v>
          </cell>
          <cell r="C2879" t="str">
            <v>061</v>
          </cell>
        </row>
        <row r="2880">
          <cell r="A2880" t="str">
            <v>G720</v>
          </cell>
          <cell r="B2880" t="str">
            <v>MIOPATIA INDUCIDA POR DROGAS</v>
          </cell>
          <cell r="C2880" t="str">
            <v>061</v>
          </cell>
        </row>
        <row r="2881">
          <cell r="A2881" t="str">
            <v>G721</v>
          </cell>
          <cell r="B2881" t="str">
            <v>MIOPATIA ALCOHOLICA</v>
          </cell>
          <cell r="C2881" t="str">
            <v>061</v>
          </cell>
        </row>
        <row r="2882">
          <cell r="A2882" t="str">
            <v>G722</v>
          </cell>
          <cell r="B2882" t="str">
            <v>MIOPATIA DEBIDA A OTROS AGENTES TOXICOS</v>
          </cell>
          <cell r="C2882" t="str">
            <v>061</v>
          </cell>
        </row>
        <row r="2883">
          <cell r="A2883" t="str">
            <v>G723</v>
          </cell>
          <cell r="B2883" t="str">
            <v>PARALISIS PERIODICA</v>
          </cell>
          <cell r="C2883" t="str">
            <v>061</v>
          </cell>
        </row>
        <row r="2884">
          <cell r="A2884" t="str">
            <v>G724</v>
          </cell>
          <cell r="B2884" t="str">
            <v>MIOPATIA INFLAMATORIA, NO CLASIFICADA EN OTRA PARTE</v>
          </cell>
          <cell r="C2884" t="str">
            <v>061</v>
          </cell>
        </row>
        <row r="2885">
          <cell r="A2885" t="str">
            <v>G728</v>
          </cell>
          <cell r="B2885" t="str">
            <v>OTRAS MIOPATIAS ESPECIFICADAS</v>
          </cell>
          <cell r="C2885" t="str">
            <v>061</v>
          </cell>
        </row>
        <row r="2886">
          <cell r="A2886" t="str">
            <v>G729</v>
          </cell>
          <cell r="B2886" t="str">
            <v>MIOPATIA, NO ESPECIFICADA</v>
          </cell>
          <cell r="C2886" t="str">
            <v>061</v>
          </cell>
        </row>
        <row r="2887">
          <cell r="A2887" t="str">
            <v>G80</v>
          </cell>
          <cell r="B2887" t="str">
            <v>PARALISIS CEREBRAL INFANTIL</v>
          </cell>
          <cell r="C2887" t="str">
            <v>061</v>
          </cell>
        </row>
        <row r="2888">
          <cell r="A2888" t="str">
            <v>G800</v>
          </cell>
          <cell r="B2888" t="str">
            <v>PARALISIS CEREBRAL ESPASTICA</v>
          </cell>
          <cell r="C2888" t="str">
            <v>061</v>
          </cell>
        </row>
        <row r="2889">
          <cell r="A2889" t="str">
            <v>G801</v>
          </cell>
          <cell r="B2889" t="str">
            <v>DIPLEJIA ESPASTICA</v>
          </cell>
          <cell r="C2889" t="str">
            <v>061</v>
          </cell>
        </row>
        <row r="2890">
          <cell r="A2890" t="str">
            <v>G802</v>
          </cell>
          <cell r="B2890" t="str">
            <v>HEMIPLEJIA INFANTIL</v>
          </cell>
          <cell r="C2890" t="str">
            <v>061</v>
          </cell>
        </row>
        <row r="2891">
          <cell r="A2891" t="str">
            <v>G803</v>
          </cell>
          <cell r="B2891" t="str">
            <v>PARALISIS CEREBRAL DISCINETICA</v>
          </cell>
          <cell r="C2891" t="str">
            <v>061</v>
          </cell>
        </row>
        <row r="2892">
          <cell r="A2892" t="str">
            <v>G804</v>
          </cell>
          <cell r="B2892" t="str">
            <v>PARALISIS CEREBRAL ATAXICA</v>
          </cell>
          <cell r="C2892" t="str">
            <v>061</v>
          </cell>
        </row>
        <row r="2893">
          <cell r="A2893" t="str">
            <v>G808</v>
          </cell>
          <cell r="B2893" t="str">
            <v>OTROS TIPOS DE PARALISIS CEREBRAL INFANTIL</v>
          </cell>
          <cell r="C2893" t="str">
            <v>061</v>
          </cell>
        </row>
        <row r="2894">
          <cell r="A2894" t="str">
            <v>G809</v>
          </cell>
          <cell r="B2894" t="str">
            <v>PARALISIS CEREBRAL INFANTIL, SIN OTRA ESPECIFICACION</v>
          </cell>
          <cell r="C2894" t="str">
            <v>061</v>
          </cell>
        </row>
        <row r="2895">
          <cell r="A2895" t="str">
            <v>G81</v>
          </cell>
          <cell r="B2895" t="str">
            <v>HEMIPLEJIA</v>
          </cell>
          <cell r="C2895" t="str">
            <v>061</v>
          </cell>
        </row>
        <row r="2896">
          <cell r="A2896" t="str">
            <v>G810</v>
          </cell>
          <cell r="B2896" t="str">
            <v>HEMIPLEJIA FLACIDA</v>
          </cell>
          <cell r="C2896" t="str">
            <v>061</v>
          </cell>
        </row>
        <row r="2897">
          <cell r="A2897" t="str">
            <v>G811</v>
          </cell>
          <cell r="B2897" t="str">
            <v>HEMIPLEJIA ESPASTICA</v>
          </cell>
          <cell r="C2897" t="str">
            <v>061</v>
          </cell>
        </row>
        <row r="2898">
          <cell r="A2898" t="str">
            <v>G819</v>
          </cell>
          <cell r="B2898" t="str">
            <v>HEMIPLEJIA, NO ESPECIFICADA</v>
          </cell>
          <cell r="C2898" t="str">
            <v>061</v>
          </cell>
        </row>
        <row r="2899">
          <cell r="A2899" t="str">
            <v>G82</v>
          </cell>
          <cell r="B2899" t="str">
            <v>PARAPLEJIA Y CUADRIPLEJIA</v>
          </cell>
          <cell r="C2899" t="str">
            <v>061</v>
          </cell>
        </row>
        <row r="2900">
          <cell r="A2900" t="str">
            <v>G820</v>
          </cell>
          <cell r="B2900" t="str">
            <v>PARAPLEJIA FLACIDA</v>
          </cell>
          <cell r="C2900" t="str">
            <v>061</v>
          </cell>
        </row>
        <row r="2901">
          <cell r="A2901" t="str">
            <v>G821</v>
          </cell>
          <cell r="B2901" t="str">
            <v>PARAPLEJIA ESPASTICA</v>
          </cell>
          <cell r="C2901" t="str">
            <v>061</v>
          </cell>
        </row>
        <row r="2902">
          <cell r="A2902" t="str">
            <v>G822</v>
          </cell>
          <cell r="B2902" t="str">
            <v>PARAPLEJIA, NO ESPECIFICADA</v>
          </cell>
          <cell r="C2902" t="str">
            <v>061</v>
          </cell>
        </row>
        <row r="2903">
          <cell r="A2903" t="str">
            <v>G823</v>
          </cell>
          <cell r="B2903" t="str">
            <v>CUADRIPLEJIA FLACIDA</v>
          </cell>
          <cell r="C2903" t="str">
            <v>061</v>
          </cell>
        </row>
        <row r="2904">
          <cell r="A2904" t="str">
            <v>G824</v>
          </cell>
          <cell r="B2904" t="str">
            <v>CUADRIPLEJIA ESPASTICA</v>
          </cell>
          <cell r="C2904" t="str">
            <v>061</v>
          </cell>
        </row>
        <row r="2905">
          <cell r="A2905" t="str">
            <v>G825</v>
          </cell>
          <cell r="B2905" t="str">
            <v>CUADRIPLEJIA, NO ESPECIFICADA</v>
          </cell>
          <cell r="C2905" t="str">
            <v>061</v>
          </cell>
        </row>
        <row r="2906">
          <cell r="A2906" t="str">
            <v>G83</v>
          </cell>
          <cell r="B2906" t="str">
            <v>OTROS SIDROMES PARALITICOS</v>
          </cell>
          <cell r="C2906" t="str">
            <v>061</v>
          </cell>
        </row>
        <row r="2907">
          <cell r="A2907" t="str">
            <v>G830</v>
          </cell>
          <cell r="B2907" t="str">
            <v>DIPLEJIA DE LOS MIEMBROS SUPERIORES</v>
          </cell>
          <cell r="C2907" t="str">
            <v>061</v>
          </cell>
        </row>
        <row r="2908">
          <cell r="A2908" t="str">
            <v>G831</v>
          </cell>
          <cell r="B2908" t="str">
            <v>MONOPLEJIA DE MIEMBRO INFERIOR</v>
          </cell>
          <cell r="C2908" t="str">
            <v>061</v>
          </cell>
        </row>
        <row r="2909">
          <cell r="A2909" t="str">
            <v>G832</v>
          </cell>
          <cell r="B2909" t="str">
            <v>MONOPLEJIA DE MIEMBRO SUPERIOR</v>
          </cell>
          <cell r="C2909" t="str">
            <v>061</v>
          </cell>
        </row>
        <row r="2910">
          <cell r="A2910" t="str">
            <v>G833</v>
          </cell>
          <cell r="B2910" t="str">
            <v>MONOPLEJIA, NO ESPECIFICADA</v>
          </cell>
          <cell r="C2910" t="str">
            <v>061</v>
          </cell>
        </row>
        <row r="2911">
          <cell r="A2911" t="str">
            <v>G834</v>
          </cell>
          <cell r="B2911" t="str">
            <v>SINDROME DE LA COLA DE CABALLO</v>
          </cell>
          <cell r="C2911" t="str">
            <v>061</v>
          </cell>
        </row>
        <row r="2912">
          <cell r="A2912" t="str">
            <v>G838</v>
          </cell>
          <cell r="B2912" t="str">
            <v>OTROS SINDROMES PARALITICOS ESPECIFICADOS</v>
          </cell>
          <cell r="C2912" t="str">
            <v>061</v>
          </cell>
        </row>
        <row r="2913">
          <cell r="A2913" t="str">
            <v>G839</v>
          </cell>
          <cell r="B2913" t="str">
            <v>SIDROME PARALITICO, NO ESPECIFICADO</v>
          </cell>
          <cell r="C2913" t="str">
            <v>061</v>
          </cell>
        </row>
        <row r="2914">
          <cell r="A2914" t="str">
            <v>G90</v>
          </cell>
          <cell r="B2914" t="str">
            <v>TRASTORNOS DEL SISTEMA NERVIOSO AUTONOMO</v>
          </cell>
          <cell r="C2914" t="str">
            <v>061</v>
          </cell>
        </row>
        <row r="2915">
          <cell r="A2915" t="str">
            <v>G900</v>
          </cell>
          <cell r="B2915" t="str">
            <v>NEUROPATIA AUTONOMA PERIFERICA IDIOPATICA</v>
          </cell>
          <cell r="C2915" t="str">
            <v>061</v>
          </cell>
        </row>
        <row r="2916">
          <cell r="A2916" t="str">
            <v>G901</v>
          </cell>
          <cell r="B2916" t="str">
            <v>DISAUTONOMIA FAMILIAR (SINDROME DE RILEY-DAY)</v>
          </cell>
          <cell r="C2916" t="str">
            <v>061</v>
          </cell>
        </row>
        <row r="2917">
          <cell r="A2917" t="str">
            <v>G902</v>
          </cell>
          <cell r="B2917" t="str">
            <v>SINDROME DE HORNER</v>
          </cell>
          <cell r="C2917" t="str">
            <v>061</v>
          </cell>
        </row>
        <row r="2918">
          <cell r="A2918" t="str">
            <v>G903</v>
          </cell>
          <cell r="B2918" t="str">
            <v>DEGENERACION DE SISTEMAS MULTIPLES</v>
          </cell>
          <cell r="C2918" t="str">
            <v>061</v>
          </cell>
        </row>
        <row r="2919">
          <cell r="A2919" t="str">
            <v>G908</v>
          </cell>
          <cell r="B2919" t="str">
            <v>OTROS TRASTORNOS DEL SISTEMA NERVIOSO AUTONOMO</v>
          </cell>
          <cell r="C2919" t="str">
            <v>061</v>
          </cell>
        </row>
        <row r="2920">
          <cell r="A2920" t="str">
            <v>G909</v>
          </cell>
          <cell r="B2920" t="str">
            <v>TRASTORNOS DEL SISTEMA NERVIOSO AUTONOMO, NO ESPECIFICADO</v>
          </cell>
          <cell r="C2920" t="str">
            <v>061</v>
          </cell>
        </row>
        <row r="2921">
          <cell r="A2921" t="str">
            <v>G91</v>
          </cell>
          <cell r="B2921" t="str">
            <v>HIDROCEFALO</v>
          </cell>
          <cell r="C2921" t="str">
            <v>061</v>
          </cell>
        </row>
        <row r="2922">
          <cell r="A2922" t="str">
            <v>G910</v>
          </cell>
          <cell r="B2922" t="str">
            <v>HIDROCEFALO COMUNICANTE</v>
          </cell>
          <cell r="C2922" t="str">
            <v>061</v>
          </cell>
        </row>
        <row r="2923">
          <cell r="A2923" t="str">
            <v>G911</v>
          </cell>
          <cell r="B2923" t="str">
            <v>HIDROCEFALO OBSTRUCTIVO</v>
          </cell>
          <cell r="C2923" t="str">
            <v>061</v>
          </cell>
        </row>
        <row r="2924">
          <cell r="A2924" t="str">
            <v>G912</v>
          </cell>
          <cell r="B2924" t="str">
            <v>HIDROCEFALO DE PRESION NORMAL</v>
          </cell>
          <cell r="C2924" t="str">
            <v>061</v>
          </cell>
        </row>
        <row r="2925">
          <cell r="A2925" t="str">
            <v>G913</v>
          </cell>
          <cell r="B2925" t="str">
            <v>HIDROCEFALO POSTRAUMATICO, SIN OTRA ESPECIFICACION</v>
          </cell>
          <cell r="C2925" t="str">
            <v>061</v>
          </cell>
        </row>
        <row r="2926">
          <cell r="A2926" t="str">
            <v>G918</v>
          </cell>
          <cell r="B2926" t="str">
            <v>OTROS TIPOS DE HIDROCEFALO</v>
          </cell>
          <cell r="C2926" t="str">
            <v>061</v>
          </cell>
        </row>
        <row r="2927">
          <cell r="A2927" t="str">
            <v>G919</v>
          </cell>
          <cell r="B2927" t="str">
            <v>HIDROCEFALO, NO ESPECIFICADO</v>
          </cell>
          <cell r="C2927" t="str">
            <v>061</v>
          </cell>
        </row>
        <row r="2928">
          <cell r="A2928" t="str">
            <v>G92</v>
          </cell>
          <cell r="B2928" t="str">
            <v>ENCEFALOPATIA TOXICA</v>
          </cell>
          <cell r="C2928" t="str">
            <v>061</v>
          </cell>
        </row>
        <row r="2929">
          <cell r="A2929" t="str">
            <v>G93</v>
          </cell>
          <cell r="B2929" t="str">
            <v>OTROS TRASTORNOS DEL ENCEFALO</v>
          </cell>
          <cell r="C2929" t="str">
            <v>061</v>
          </cell>
        </row>
        <row r="2930">
          <cell r="A2930" t="str">
            <v>G930</v>
          </cell>
          <cell r="B2930" t="str">
            <v>QUISTE CEREBRAL</v>
          </cell>
          <cell r="C2930" t="str">
            <v>061</v>
          </cell>
        </row>
        <row r="2931">
          <cell r="A2931" t="str">
            <v>G931</v>
          </cell>
          <cell r="B2931" t="str">
            <v>LESION CEREBRAL ANOXICA, NO CLASIFICADA EN OTRA PARTE</v>
          </cell>
          <cell r="C2931" t="str">
            <v>061</v>
          </cell>
        </row>
        <row r="2932">
          <cell r="A2932" t="str">
            <v>G932</v>
          </cell>
          <cell r="B2932" t="str">
            <v>HIPERTENCION INTRACRANEAL BENIGNA</v>
          </cell>
          <cell r="C2932" t="str">
            <v>061</v>
          </cell>
        </row>
        <row r="2933">
          <cell r="A2933" t="str">
            <v>G933</v>
          </cell>
          <cell r="B2933" t="str">
            <v>SINDROME DE FATIGA POSTVIRAL</v>
          </cell>
          <cell r="C2933" t="str">
            <v>061</v>
          </cell>
        </row>
        <row r="2934">
          <cell r="A2934" t="str">
            <v>G934</v>
          </cell>
          <cell r="B2934" t="str">
            <v>ENCEFALOPATIA NO ESPECIFICADA</v>
          </cell>
          <cell r="C2934" t="str">
            <v>061</v>
          </cell>
        </row>
        <row r="2935">
          <cell r="A2935" t="str">
            <v>G935</v>
          </cell>
          <cell r="B2935" t="str">
            <v>COMPRESION DEL ENCEFALO</v>
          </cell>
          <cell r="C2935" t="str">
            <v>061</v>
          </cell>
        </row>
        <row r="2936">
          <cell r="A2936" t="str">
            <v>G936</v>
          </cell>
          <cell r="B2936" t="str">
            <v>EDEMA CEREBRAL</v>
          </cell>
          <cell r="C2936" t="str">
            <v>061</v>
          </cell>
        </row>
        <row r="2937">
          <cell r="A2937" t="str">
            <v>G937</v>
          </cell>
          <cell r="B2937" t="str">
            <v>SINDROME DE REYE</v>
          </cell>
          <cell r="C2937" t="str">
            <v>061</v>
          </cell>
        </row>
        <row r="2938">
          <cell r="A2938" t="str">
            <v>G938</v>
          </cell>
          <cell r="B2938" t="str">
            <v>OTROS TRASTORNOS ESPECIFICADOS DEL ENCEFALO</v>
          </cell>
          <cell r="C2938" t="str">
            <v>061</v>
          </cell>
        </row>
        <row r="2939">
          <cell r="A2939" t="str">
            <v>G939</v>
          </cell>
          <cell r="B2939" t="str">
            <v>TRASTORNO DEL ENCEFALO, NO ESPECIFICADO</v>
          </cell>
          <cell r="C2939" t="str">
            <v>061</v>
          </cell>
        </row>
        <row r="2940">
          <cell r="A2940" t="str">
            <v>G95</v>
          </cell>
          <cell r="B2940" t="str">
            <v>OTRAS ENFERMEDADES DE LA MEDULA ESPENINAL</v>
          </cell>
          <cell r="C2940" t="str">
            <v>061</v>
          </cell>
        </row>
        <row r="2941">
          <cell r="A2941" t="str">
            <v>G950</v>
          </cell>
          <cell r="B2941" t="str">
            <v>SIRINGOMIELIA Y SIRINGOBULBIA</v>
          </cell>
          <cell r="C2941" t="str">
            <v>061</v>
          </cell>
        </row>
        <row r="2942">
          <cell r="A2942" t="str">
            <v>G951</v>
          </cell>
          <cell r="B2942" t="str">
            <v>MIELOPATIAS VASCULARES</v>
          </cell>
          <cell r="C2942" t="str">
            <v>061</v>
          </cell>
        </row>
        <row r="2943">
          <cell r="A2943" t="str">
            <v>G952</v>
          </cell>
          <cell r="B2943" t="str">
            <v>COMPRESION MEDULAR, NO ESPECIFICADA</v>
          </cell>
          <cell r="C2943" t="str">
            <v>061</v>
          </cell>
        </row>
        <row r="2944">
          <cell r="A2944" t="str">
            <v>G958</v>
          </cell>
          <cell r="B2944" t="str">
            <v>OTRAS ENFERMEDADES ESPECIFIACDAS DE LAS MEDULA ESPENINAL</v>
          </cell>
          <cell r="C2944" t="str">
            <v>061</v>
          </cell>
        </row>
        <row r="2945">
          <cell r="A2945" t="str">
            <v>G959</v>
          </cell>
          <cell r="B2945" t="str">
            <v>ENFERMEDAD DE LA MEDULA ESPENINAL, NO ESPECIFICADA</v>
          </cell>
          <cell r="C2945" t="str">
            <v>061</v>
          </cell>
        </row>
        <row r="2946">
          <cell r="A2946" t="str">
            <v>G96</v>
          </cell>
          <cell r="B2946" t="str">
            <v>OTROS TRASTORNOS DEL SISTEMA NERVIOSO CENTRAL</v>
          </cell>
          <cell r="C2946" t="str">
            <v>061</v>
          </cell>
        </row>
        <row r="2947">
          <cell r="A2947" t="str">
            <v>G960</v>
          </cell>
          <cell r="B2947" t="str">
            <v>PERDIDA DE LIQUIDO CEFALORRAQUIDEO</v>
          </cell>
          <cell r="C2947" t="str">
            <v>061</v>
          </cell>
        </row>
        <row r="2948">
          <cell r="A2948" t="str">
            <v>G961</v>
          </cell>
          <cell r="B2948" t="str">
            <v>TRASTORNOS DE LAS MENINGES, NO ESPECIFICADOS EN OTRA PARTE</v>
          </cell>
          <cell r="C2948" t="str">
            <v>061</v>
          </cell>
        </row>
        <row r="2949">
          <cell r="A2949" t="str">
            <v>G968</v>
          </cell>
          <cell r="B2949" t="str">
            <v>OTROS TRASTORNOS ESPECIFICADOS DEL SISTEMA NERVIOSO CENTRAL</v>
          </cell>
          <cell r="C2949" t="str">
            <v>061</v>
          </cell>
        </row>
        <row r="2950">
          <cell r="A2950" t="str">
            <v>G969</v>
          </cell>
          <cell r="B2950" t="str">
            <v>TRASTORNOS DEL SISTEMA NERVIOSO CENTRAL, NO ESPECIFICADO</v>
          </cell>
          <cell r="C2950" t="str">
            <v>061</v>
          </cell>
        </row>
        <row r="2951">
          <cell r="A2951" t="str">
            <v>G97</v>
          </cell>
          <cell r="B2951" t="str">
            <v>TRASTONOS DEL SISTEMA NERV. CONSECUTIVOS A PROCEDIMIENTOS, NO CLAS.</v>
          </cell>
          <cell r="C2951" t="str">
            <v>061</v>
          </cell>
        </row>
        <row r="2952">
          <cell r="A2952" t="str">
            <v>G970</v>
          </cell>
          <cell r="B2952" t="str">
            <v>PERDIDA DE LIQUIDO CEFALORRAQUIDEO POR PUNCION ESPINAL</v>
          </cell>
          <cell r="C2952" t="str">
            <v>061</v>
          </cell>
        </row>
        <row r="2953">
          <cell r="A2953" t="str">
            <v>G971</v>
          </cell>
          <cell r="B2953" t="str">
            <v>OTRA REACCION A LA PUNCION ESPINAL Y LUMBAR</v>
          </cell>
          <cell r="C2953" t="str">
            <v>061</v>
          </cell>
        </row>
        <row r="2954">
          <cell r="A2954" t="str">
            <v>G972</v>
          </cell>
          <cell r="B2954" t="str">
            <v>HIPOTENSION INTRACRANEAL POSTERIOR A ANASTOMOSIS</v>
          </cell>
          <cell r="C2954" t="str">
            <v>061</v>
          </cell>
        </row>
        <row r="2955">
          <cell r="A2955" t="str">
            <v>G978</v>
          </cell>
          <cell r="B2955" t="str">
            <v>OTROS TRASTORNOS DEL SISTEMA NERVIOSO CONSECUTIVOS A PROCEDIMIENTO</v>
          </cell>
          <cell r="C2955" t="str">
            <v>061</v>
          </cell>
        </row>
        <row r="2956">
          <cell r="A2956" t="str">
            <v>G979</v>
          </cell>
          <cell r="B2956" t="str">
            <v>TRASTORNOS NO ESPECIFICADOS DEL SISTEMA NERVIOSO, CONSECUTIVO A PRO.</v>
          </cell>
          <cell r="C2956" t="str">
            <v>061</v>
          </cell>
        </row>
        <row r="2957">
          <cell r="A2957" t="str">
            <v>G98</v>
          </cell>
          <cell r="B2957" t="str">
            <v>OTROS TRASTORNOS DEL SISTEMA NERVIOSO, NO CLASIFICADOS EN OTRA PARTE</v>
          </cell>
          <cell r="C2957" t="str">
            <v>061</v>
          </cell>
        </row>
        <row r="2958">
          <cell r="A2958" t="str">
            <v>H00</v>
          </cell>
          <cell r="B2958" t="str">
            <v>ORZUELO Y CALACIO</v>
          </cell>
          <cell r="C2958" t="str">
            <v>062</v>
          </cell>
        </row>
        <row r="2959">
          <cell r="A2959" t="str">
            <v>H000</v>
          </cell>
          <cell r="B2959" t="str">
            <v>ORZUELO Y OTRAS INFLAMACIONES PROFUNDAS DEL PAPARPADO</v>
          </cell>
          <cell r="C2959" t="str">
            <v>062</v>
          </cell>
        </row>
        <row r="2960">
          <cell r="A2960" t="str">
            <v>H001</v>
          </cell>
          <cell r="B2960" t="str">
            <v>CALACIO (CHALAZION)</v>
          </cell>
          <cell r="C2960" t="str">
            <v>062</v>
          </cell>
        </row>
        <row r="2961">
          <cell r="A2961" t="str">
            <v>H01</v>
          </cell>
          <cell r="B2961" t="str">
            <v>OTRAS INFLAMACIONES DEL PARPADO</v>
          </cell>
          <cell r="C2961" t="str">
            <v>062</v>
          </cell>
        </row>
        <row r="2962">
          <cell r="A2962" t="str">
            <v>H010</v>
          </cell>
          <cell r="B2962" t="str">
            <v>BLEFARITIS</v>
          </cell>
          <cell r="C2962" t="str">
            <v>062</v>
          </cell>
        </row>
        <row r="2963">
          <cell r="A2963" t="str">
            <v>H011</v>
          </cell>
          <cell r="B2963" t="str">
            <v>DERMATOSIS NO INFECCIOSA DEL PARPADO</v>
          </cell>
          <cell r="C2963" t="str">
            <v>062</v>
          </cell>
        </row>
        <row r="2964">
          <cell r="A2964" t="str">
            <v>H018</v>
          </cell>
          <cell r="B2964" t="str">
            <v>OTRAS INFLAMACIONES ESPECIFICADAS DEL PARPADO</v>
          </cell>
          <cell r="C2964" t="str">
            <v>062</v>
          </cell>
        </row>
        <row r="2965">
          <cell r="A2965" t="str">
            <v>H019</v>
          </cell>
          <cell r="B2965" t="str">
            <v>INFLAMACION DEL PARPADO, NO ESPECIFICADO</v>
          </cell>
          <cell r="C2965" t="str">
            <v>062</v>
          </cell>
        </row>
        <row r="2966">
          <cell r="A2966" t="str">
            <v>H02</v>
          </cell>
          <cell r="B2966" t="str">
            <v>OTROS TRASTORNOS DE LOS PARPADOS</v>
          </cell>
          <cell r="C2966" t="str">
            <v>062</v>
          </cell>
        </row>
        <row r="2967">
          <cell r="A2967" t="str">
            <v>H020</v>
          </cell>
          <cell r="B2967" t="str">
            <v>ENTROPION Y TRIQUIASIS PALPEBRAL</v>
          </cell>
          <cell r="C2967" t="str">
            <v>062</v>
          </cell>
        </row>
        <row r="2968">
          <cell r="A2968" t="str">
            <v>H021</v>
          </cell>
          <cell r="B2968" t="str">
            <v>ECTROPION DEL PARPADO</v>
          </cell>
          <cell r="C2968" t="str">
            <v>062</v>
          </cell>
        </row>
        <row r="2969">
          <cell r="A2969" t="str">
            <v>H022</v>
          </cell>
          <cell r="B2969" t="str">
            <v>LAGOFTALMOS</v>
          </cell>
          <cell r="C2969" t="str">
            <v>062</v>
          </cell>
        </row>
        <row r="2970">
          <cell r="A2970" t="str">
            <v>H023</v>
          </cell>
          <cell r="B2970" t="str">
            <v>BLEFAROCALASIA</v>
          </cell>
          <cell r="C2970" t="str">
            <v>062</v>
          </cell>
        </row>
        <row r="2971">
          <cell r="A2971" t="str">
            <v>H024</v>
          </cell>
          <cell r="B2971" t="str">
            <v>BLEFAROPTOSIS</v>
          </cell>
          <cell r="C2971" t="str">
            <v>062</v>
          </cell>
        </row>
        <row r="2972">
          <cell r="A2972" t="str">
            <v>H025</v>
          </cell>
          <cell r="B2972" t="str">
            <v>OTROS TRASTORNOS FUNCIONALES DEL PARPADO</v>
          </cell>
          <cell r="C2972" t="str">
            <v>062</v>
          </cell>
        </row>
        <row r="2973">
          <cell r="A2973" t="str">
            <v>H026</v>
          </cell>
          <cell r="B2973" t="str">
            <v>XANTELASMA DEL PARPADO</v>
          </cell>
          <cell r="C2973" t="str">
            <v>062</v>
          </cell>
        </row>
        <row r="2974">
          <cell r="A2974" t="str">
            <v>H027</v>
          </cell>
          <cell r="B2974" t="str">
            <v>OTROS TRASTORNOS DEGENERATIVOS DEL PARPADO Y DEL AREA PERIOCULAR</v>
          </cell>
          <cell r="C2974" t="str">
            <v>062</v>
          </cell>
        </row>
        <row r="2975">
          <cell r="A2975" t="str">
            <v>H028</v>
          </cell>
          <cell r="B2975" t="str">
            <v>OTROS TRASTORNOS ESPECIFICADOS DEL PARPADO</v>
          </cell>
          <cell r="C2975" t="str">
            <v>062</v>
          </cell>
        </row>
        <row r="2976">
          <cell r="A2976" t="str">
            <v>H029</v>
          </cell>
          <cell r="B2976" t="str">
            <v>TRASTORNO DEL PARPADO, NO ESPECIFICADO</v>
          </cell>
          <cell r="C2976" t="str">
            <v>062</v>
          </cell>
        </row>
        <row r="2977">
          <cell r="A2977" t="str">
            <v>H04</v>
          </cell>
          <cell r="B2977" t="str">
            <v>TRASTORNOS DEL APARATO LAGRIMAL</v>
          </cell>
          <cell r="C2977" t="str">
            <v>062</v>
          </cell>
        </row>
        <row r="2978">
          <cell r="A2978" t="str">
            <v>H040</v>
          </cell>
          <cell r="B2978" t="str">
            <v>DACRIOADENITIS</v>
          </cell>
          <cell r="C2978" t="str">
            <v>062</v>
          </cell>
        </row>
        <row r="2979">
          <cell r="A2979" t="str">
            <v>H041</v>
          </cell>
          <cell r="B2979" t="str">
            <v>OTROS TRASTORNOS DE LA GLANDULA LAGRIMAL</v>
          </cell>
          <cell r="C2979" t="str">
            <v>062</v>
          </cell>
        </row>
        <row r="2980">
          <cell r="A2980" t="str">
            <v>H042</v>
          </cell>
          <cell r="B2980" t="str">
            <v>EPIFORA</v>
          </cell>
          <cell r="C2980" t="str">
            <v>062</v>
          </cell>
        </row>
        <row r="2981">
          <cell r="A2981" t="str">
            <v>H043</v>
          </cell>
          <cell r="B2981" t="str">
            <v>INFLAMACION AGUDA Y LA NO ESPECIFICADA DE LAS VIAS LAGRIMALES</v>
          </cell>
          <cell r="C2981" t="str">
            <v>062</v>
          </cell>
        </row>
        <row r="2982">
          <cell r="A2982" t="str">
            <v>H044</v>
          </cell>
          <cell r="B2982" t="str">
            <v>INFLAMACION CRONICA DE LAS VIAS LAGRIMALES</v>
          </cell>
          <cell r="C2982" t="str">
            <v>062</v>
          </cell>
        </row>
        <row r="2983">
          <cell r="A2983" t="str">
            <v>H045</v>
          </cell>
          <cell r="B2983" t="str">
            <v>ESTENOSIS E INSUFICIENCIA DE LAS VIAS LAGRIMALES</v>
          </cell>
          <cell r="C2983" t="str">
            <v>062</v>
          </cell>
        </row>
        <row r="2984">
          <cell r="A2984" t="str">
            <v>H046</v>
          </cell>
          <cell r="B2984" t="str">
            <v>OTROS CAMBIOS DE LAS VIAS LAGRIMALES</v>
          </cell>
          <cell r="C2984" t="str">
            <v>062</v>
          </cell>
        </row>
        <row r="2985">
          <cell r="A2985" t="str">
            <v>H048</v>
          </cell>
          <cell r="B2985" t="str">
            <v>OTROS TRASTORNOS ESPECIFICADOS DEL APARATO LAGRIMAL</v>
          </cell>
          <cell r="C2985" t="str">
            <v>062</v>
          </cell>
        </row>
        <row r="2986">
          <cell r="A2986" t="str">
            <v>H049</v>
          </cell>
          <cell r="B2986" t="str">
            <v>TRASTORNO DEL APARATO LAGRIMAL, NO ESPECIFICADO</v>
          </cell>
          <cell r="C2986" t="str">
            <v>062</v>
          </cell>
        </row>
        <row r="2987">
          <cell r="A2987" t="str">
            <v>H05</v>
          </cell>
          <cell r="B2987" t="str">
            <v>TRASTORNOS DE LA ORBITA</v>
          </cell>
          <cell r="C2987" t="str">
            <v>062</v>
          </cell>
        </row>
        <row r="2988">
          <cell r="A2988" t="str">
            <v>H050</v>
          </cell>
          <cell r="B2988" t="str">
            <v>INFLAMACION AGUDA DE LA ORBITA</v>
          </cell>
          <cell r="C2988" t="str">
            <v>062</v>
          </cell>
        </row>
        <row r="2989">
          <cell r="A2989" t="str">
            <v>H051</v>
          </cell>
          <cell r="B2989" t="str">
            <v>TRASTORNOS INFLAMATORIOS CRONICOS DE LA ORBITA</v>
          </cell>
          <cell r="C2989" t="str">
            <v>062</v>
          </cell>
        </row>
        <row r="2990">
          <cell r="A2990" t="str">
            <v>H052</v>
          </cell>
          <cell r="B2990" t="str">
            <v>AFECCIONES EXOFTALMICAS</v>
          </cell>
          <cell r="C2990" t="str">
            <v>062</v>
          </cell>
        </row>
        <row r="2991">
          <cell r="A2991" t="str">
            <v>H053</v>
          </cell>
          <cell r="B2991" t="str">
            <v>DEFORMIDAD DE LA ORBITA</v>
          </cell>
          <cell r="C2991" t="str">
            <v>062</v>
          </cell>
        </row>
        <row r="2992">
          <cell r="A2992" t="str">
            <v>H054</v>
          </cell>
          <cell r="B2992" t="str">
            <v>ENOFTALMIA</v>
          </cell>
          <cell r="C2992" t="str">
            <v>062</v>
          </cell>
        </row>
        <row r="2993">
          <cell r="A2993" t="str">
            <v>H055</v>
          </cell>
          <cell r="B2993" t="str">
            <v>RETENCION DE CUERPO EXTRAÑO (ANTIGUO) CONSC. A HERIDA PENETR. DE LA OR</v>
          </cell>
          <cell r="C2993" t="str">
            <v>062</v>
          </cell>
        </row>
        <row r="2994">
          <cell r="A2994" t="str">
            <v>H058</v>
          </cell>
          <cell r="B2994" t="str">
            <v>OTROS TRASTORNOS DE LA ORBITA</v>
          </cell>
          <cell r="C2994" t="str">
            <v>062</v>
          </cell>
        </row>
        <row r="2995">
          <cell r="A2995" t="str">
            <v>H059</v>
          </cell>
          <cell r="B2995" t="str">
            <v>TRASTORNO DE LA ORBITA, NO ESPECIFICADO</v>
          </cell>
          <cell r="C2995" t="str">
            <v>062</v>
          </cell>
        </row>
        <row r="2996">
          <cell r="A2996" t="str">
            <v>H10</v>
          </cell>
          <cell r="B2996" t="str">
            <v>CONJUNTIVITIS</v>
          </cell>
          <cell r="C2996" t="str">
            <v>062</v>
          </cell>
        </row>
        <row r="2997">
          <cell r="A2997" t="str">
            <v>H100</v>
          </cell>
          <cell r="B2997" t="str">
            <v>CONJUNTIVITIS MUCOPURULENTA</v>
          </cell>
          <cell r="C2997" t="str">
            <v>062</v>
          </cell>
        </row>
        <row r="2998">
          <cell r="A2998" t="str">
            <v>H101</v>
          </cell>
          <cell r="B2998" t="str">
            <v>CONJUNTIVITIS ATOPICA AGUDA</v>
          </cell>
          <cell r="C2998" t="str">
            <v>062</v>
          </cell>
        </row>
        <row r="2999">
          <cell r="A2999" t="str">
            <v>H102</v>
          </cell>
          <cell r="B2999" t="str">
            <v>OTRAS CINJUNTIVITIS AGUDAS</v>
          </cell>
          <cell r="C2999" t="str">
            <v>062</v>
          </cell>
        </row>
        <row r="3000">
          <cell r="A3000" t="str">
            <v>H103</v>
          </cell>
          <cell r="B3000" t="str">
            <v>CONJUNTIVITIS AGUDA, NO ESPECIFICADA</v>
          </cell>
          <cell r="C3000" t="str">
            <v>062</v>
          </cell>
        </row>
        <row r="3001">
          <cell r="A3001" t="str">
            <v>H104</v>
          </cell>
          <cell r="B3001" t="str">
            <v>CONJUNTIVITIS CRONICA</v>
          </cell>
          <cell r="C3001" t="str">
            <v>062</v>
          </cell>
        </row>
        <row r="3002">
          <cell r="A3002" t="str">
            <v>H105</v>
          </cell>
          <cell r="B3002" t="str">
            <v>BLEFAROCONJUNTIVITIS</v>
          </cell>
          <cell r="C3002" t="str">
            <v>062</v>
          </cell>
        </row>
        <row r="3003">
          <cell r="A3003" t="str">
            <v>H108</v>
          </cell>
          <cell r="B3003" t="str">
            <v>OTRAS CONJUNTIVITIS</v>
          </cell>
          <cell r="C3003" t="str">
            <v>062</v>
          </cell>
        </row>
        <row r="3004">
          <cell r="A3004" t="str">
            <v>H109</v>
          </cell>
          <cell r="B3004" t="str">
            <v>CONJUNTIVITIS, NO ESPECIFICADA</v>
          </cell>
          <cell r="C3004" t="str">
            <v>062</v>
          </cell>
        </row>
        <row r="3005">
          <cell r="A3005" t="str">
            <v>H11</v>
          </cell>
          <cell r="B3005" t="str">
            <v>OTROS TRASTORNOS DE LA CONJUNTIVA</v>
          </cell>
          <cell r="C3005" t="str">
            <v>062</v>
          </cell>
        </row>
        <row r="3006">
          <cell r="A3006" t="str">
            <v>H110</v>
          </cell>
          <cell r="B3006" t="str">
            <v>PTERIGION</v>
          </cell>
          <cell r="C3006" t="str">
            <v>062</v>
          </cell>
        </row>
        <row r="3007">
          <cell r="A3007" t="str">
            <v>H111</v>
          </cell>
          <cell r="B3007" t="str">
            <v>DEGENERACION Y DEPOSITOS CONJUNTIVALES</v>
          </cell>
          <cell r="C3007" t="str">
            <v>062</v>
          </cell>
        </row>
        <row r="3008">
          <cell r="A3008" t="str">
            <v>H112</v>
          </cell>
          <cell r="B3008" t="str">
            <v>CICATRICES CONJUNTIVALES</v>
          </cell>
          <cell r="C3008" t="str">
            <v>062</v>
          </cell>
        </row>
        <row r="3009">
          <cell r="A3009" t="str">
            <v>H113</v>
          </cell>
          <cell r="B3009" t="str">
            <v>HEMORRAGIA CONJUNTIVAL</v>
          </cell>
          <cell r="C3009" t="str">
            <v>062</v>
          </cell>
        </row>
        <row r="3010">
          <cell r="A3010" t="str">
            <v>H114</v>
          </cell>
          <cell r="B3010" t="str">
            <v>OTROS TRASTORNOS VASCULARES Y QUISTES CONJUNTIVALES</v>
          </cell>
          <cell r="C3010" t="str">
            <v>062</v>
          </cell>
        </row>
        <row r="3011">
          <cell r="A3011" t="str">
            <v>H118</v>
          </cell>
          <cell r="B3011" t="str">
            <v>OTROS TRASTORNOS ESPECIFICADOS DE LA CONJUNTIVA</v>
          </cell>
          <cell r="C3011" t="str">
            <v>062</v>
          </cell>
        </row>
        <row r="3012">
          <cell r="A3012" t="str">
            <v>H119</v>
          </cell>
          <cell r="B3012" t="str">
            <v>TRASTORNO DE LA CONJUNTIVA, NO ESPECIFICADO</v>
          </cell>
          <cell r="C3012" t="str">
            <v>062</v>
          </cell>
        </row>
        <row r="3013">
          <cell r="A3013" t="str">
            <v>H15</v>
          </cell>
          <cell r="B3013" t="str">
            <v>TRASTORNOS DE LA ESCLEROTICA</v>
          </cell>
          <cell r="C3013" t="str">
            <v>062</v>
          </cell>
        </row>
        <row r="3014">
          <cell r="A3014" t="str">
            <v>H150</v>
          </cell>
          <cell r="B3014" t="str">
            <v>ESCLERITIS</v>
          </cell>
          <cell r="C3014" t="str">
            <v>062</v>
          </cell>
        </row>
        <row r="3015">
          <cell r="A3015" t="str">
            <v>H151</v>
          </cell>
          <cell r="B3015" t="str">
            <v>EPISCLERITIS</v>
          </cell>
          <cell r="C3015" t="str">
            <v>062</v>
          </cell>
        </row>
        <row r="3016">
          <cell r="A3016" t="str">
            <v>H158</v>
          </cell>
          <cell r="B3016" t="str">
            <v>OTROS TRASTORNOS DE LA ESCLEROTICA</v>
          </cell>
          <cell r="C3016" t="str">
            <v>062</v>
          </cell>
        </row>
        <row r="3017">
          <cell r="A3017" t="str">
            <v>H159</v>
          </cell>
          <cell r="B3017" t="str">
            <v>TRASTORNO DE LA ESCLEROTICA, NO ESPECIFICADO</v>
          </cell>
          <cell r="C3017" t="str">
            <v>062</v>
          </cell>
        </row>
        <row r="3018">
          <cell r="A3018" t="str">
            <v>H16</v>
          </cell>
          <cell r="B3018" t="str">
            <v>QUERATITIS</v>
          </cell>
          <cell r="C3018" t="str">
            <v>062</v>
          </cell>
        </row>
        <row r="3019">
          <cell r="A3019" t="str">
            <v>H160</v>
          </cell>
          <cell r="B3019" t="str">
            <v>ULCERA DE LA CORNEA</v>
          </cell>
          <cell r="C3019" t="str">
            <v>062</v>
          </cell>
        </row>
        <row r="3020">
          <cell r="A3020" t="str">
            <v>H161</v>
          </cell>
          <cell r="B3020" t="str">
            <v>OTRAS QUERATITIS SUPERFICIALES SIN CONJUNTIVITIS</v>
          </cell>
          <cell r="C3020" t="str">
            <v>062</v>
          </cell>
        </row>
        <row r="3021">
          <cell r="A3021" t="str">
            <v>H162</v>
          </cell>
          <cell r="B3021" t="str">
            <v>QUERATOCONJUNTIVITIS</v>
          </cell>
          <cell r="C3021" t="str">
            <v>062</v>
          </cell>
        </row>
        <row r="3022">
          <cell r="A3022" t="str">
            <v>H163</v>
          </cell>
          <cell r="B3022" t="str">
            <v>QUERATITIS INTERSTICIAL Y PROFUNDA</v>
          </cell>
          <cell r="C3022" t="str">
            <v>062</v>
          </cell>
        </row>
        <row r="3023">
          <cell r="A3023" t="str">
            <v>H164</v>
          </cell>
          <cell r="B3023" t="str">
            <v>NEOVASCULARIZACION DE LA CORNEA</v>
          </cell>
          <cell r="C3023" t="str">
            <v>062</v>
          </cell>
        </row>
        <row r="3024">
          <cell r="A3024" t="str">
            <v>H168</v>
          </cell>
          <cell r="B3024" t="str">
            <v>OTRAS QUERATITIS</v>
          </cell>
          <cell r="C3024" t="str">
            <v>062</v>
          </cell>
        </row>
        <row r="3025">
          <cell r="A3025" t="str">
            <v>H169</v>
          </cell>
          <cell r="B3025" t="str">
            <v>QUERATITIS, NO ESPECIFICADA</v>
          </cell>
          <cell r="C3025" t="str">
            <v>062</v>
          </cell>
        </row>
        <row r="3026">
          <cell r="A3026" t="str">
            <v>H17</v>
          </cell>
          <cell r="B3026" t="str">
            <v>OPACIDADES Y CICATRICES CORNEALES</v>
          </cell>
          <cell r="C3026" t="str">
            <v>062</v>
          </cell>
        </row>
        <row r="3027">
          <cell r="A3027" t="str">
            <v>H170</v>
          </cell>
          <cell r="B3027" t="str">
            <v>LEUCOMA ADHERENTE</v>
          </cell>
          <cell r="C3027" t="str">
            <v>062</v>
          </cell>
        </row>
        <row r="3028">
          <cell r="A3028" t="str">
            <v>H171</v>
          </cell>
          <cell r="B3028" t="str">
            <v>OTRAS OPACIDADES CENTRALES DE LA CORNEA</v>
          </cell>
          <cell r="C3028" t="str">
            <v>062</v>
          </cell>
        </row>
        <row r="3029">
          <cell r="A3029" t="str">
            <v>H178</v>
          </cell>
          <cell r="B3029" t="str">
            <v>OTRAS OPACIDADES O CICATRICES DE LA CORNEA</v>
          </cell>
          <cell r="C3029" t="str">
            <v>062</v>
          </cell>
        </row>
        <row r="3030">
          <cell r="A3030" t="str">
            <v>H179</v>
          </cell>
          <cell r="B3030" t="str">
            <v>CICATRIZ U OPACIDAD DE LA CORNEA, NO ESPECIFICADA</v>
          </cell>
          <cell r="C3030" t="str">
            <v>062</v>
          </cell>
        </row>
        <row r="3031">
          <cell r="A3031" t="str">
            <v>H18</v>
          </cell>
          <cell r="B3031" t="str">
            <v>OTROS TRASTORNOS DE LA CORNEA</v>
          </cell>
          <cell r="C3031" t="str">
            <v>062</v>
          </cell>
        </row>
        <row r="3032">
          <cell r="A3032" t="str">
            <v>H180</v>
          </cell>
          <cell r="B3032" t="str">
            <v>PIGMENTACIONES Y DEPOSITOS EN LA CORNEA</v>
          </cell>
          <cell r="C3032" t="str">
            <v>062</v>
          </cell>
        </row>
        <row r="3033">
          <cell r="A3033" t="str">
            <v>H181</v>
          </cell>
          <cell r="B3033" t="str">
            <v>QUERATOPATIA VESICULAR</v>
          </cell>
          <cell r="C3033" t="str">
            <v>062</v>
          </cell>
        </row>
        <row r="3034">
          <cell r="A3034" t="str">
            <v>H182</v>
          </cell>
          <cell r="B3034" t="str">
            <v>OTROS EDEMAS DE LA CORNEA</v>
          </cell>
          <cell r="C3034" t="str">
            <v>062</v>
          </cell>
        </row>
        <row r="3035">
          <cell r="A3035" t="str">
            <v>H183</v>
          </cell>
          <cell r="B3035" t="str">
            <v>CAMBIOS EN LA MENBRANAS DE LA CORNEA</v>
          </cell>
          <cell r="C3035" t="str">
            <v>062</v>
          </cell>
        </row>
        <row r="3036">
          <cell r="A3036" t="str">
            <v>H184</v>
          </cell>
          <cell r="B3036" t="str">
            <v>DEGENERACION DE LA CORNEA</v>
          </cell>
          <cell r="C3036" t="str">
            <v>062</v>
          </cell>
        </row>
        <row r="3037">
          <cell r="A3037" t="str">
            <v>H185</v>
          </cell>
          <cell r="B3037" t="str">
            <v>DISTROFIA HEREDITARIA DE LA CORNEA</v>
          </cell>
          <cell r="C3037" t="str">
            <v>062</v>
          </cell>
        </row>
        <row r="3038">
          <cell r="A3038" t="str">
            <v>H186</v>
          </cell>
          <cell r="B3038" t="str">
            <v>QUERATOCONO</v>
          </cell>
          <cell r="C3038" t="str">
            <v>062</v>
          </cell>
        </row>
        <row r="3039">
          <cell r="A3039" t="str">
            <v>H187</v>
          </cell>
          <cell r="B3039" t="str">
            <v>OTRAS DEFORMIDADES DE LA CORNEA</v>
          </cell>
          <cell r="C3039" t="str">
            <v>062</v>
          </cell>
        </row>
        <row r="3040">
          <cell r="A3040" t="str">
            <v>H188</v>
          </cell>
          <cell r="B3040" t="str">
            <v>OTROS TRASTORNOS ESPECIFICADOS DE LA CORNEA</v>
          </cell>
          <cell r="C3040" t="str">
            <v>062</v>
          </cell>
        </row>
        <row r="3041">
          <cell r="A3041" t="str">
            <v>H189</v>
          </cell>
          <cell r="B3041" t="str">
            <v>TRASTORNO DE LA CORNEA, NO ESPECIFICADO</v>
          </cell>
          <cell r="C3041" t="str">
            <v>062</v>
          </cell>
        </row>
        <row r="3042">
          <cell r="A3042" t="str">
            <v>H20</v>
          </cell>
          <cell r="B3042" t="str">
            <v>IRIDOCICLITIS</v>
          </cell>
          <cell r="C3042" t="str">
            <v>062</v>
          </cell>
        </row>
        <row r="3043">
          <cell r="A3043" t="str">
            <v>H200</v>
          </cell>
          <cell r="B3043" t="str">
            <v>IRIDOCICLITIS AGUDA Y SUBAGUDA</v>
          </cell>
          <cell r="C3043" t="str">
            <v>062</v>
          </cell>
        </row>
        <row r="3044">
          <cell r="A3044" t="str">
            <v>H201</v>
          </cell>
          <cell r="B3044" t="str">
            <v>IRIDOCICLITIS CRONICA</v>
          </cell>
          <cell r="C3044" t="str">
            <v>062</v>
          </cell>
        </row>
        <row r="3045">
          <cell r="A3045" t="str">
            <v>H202</v>
          </cell>
          <cell r="B3045" t="str">
            <v>IRIDOCICLITIS INDUCIDA POR TRASTORNO DEL CRISTALINO</v>
          </cell>
          <cell r="C3045" t="str">
            <v>062</v>
          </cell>
        </row>
        <row r="3046">
          <cell r="A3046" t="str">
            <v>H208</v>
          </cell>
          <cell r="B3046" t="str">
            <v>OTRAS IRIDOCICLITIS ESPECIFICADAS</v>
          </cell>
          <cell r="C3046" t="str">
            <v>062</v>
          </cell>
        </row>
        <row r="3047">
          <cell r="A3047" t="str">
            <v>H209</v>
          </cell>
          <cell r="B3047" t="str">
            <v>IRIDOCICLITIS, NO ESPECIFICADA</v>
          </cell>
          <cell r="C3047" t="str">
            <v>062</v>
          </cell>
        </row>
        <row r="3048">
          <cell r="A3048" t="str">
            <v>H21</v>
          </cell>
          <cell r="B3048" t="str">
            <v>OTROS TRASTORNOS DEL IRIS Y DEL CUERPO CILIAR</v>
          </cell>
          <cell r="C3048" t="str">
            <v>062</v>
          </cell>
        </row>
        <row r="3049">
          <cell r="A3049" t="str">
            <v>H210</v>
          </cell>
          <cell r="B3049" t="str">
            <v>HIFEMA</v>
          </cell>
          <cell r="C3049" t="str">
            <v>062</v>
          </cell>
        </row>
        <row r="3050">
          <cell r="A3050" t="str">
            <v>H211</v>
          </cell>
          <cell r="B3050" t="str">
            <v>OTROS TRASTORNOS VASCULARES DEL IRIS Y DEL CUERPO CILIAR</v>
          </cell>
          <cell r="C3050" t="str">
            <v>062</v>
          </cell>
        </row>
        <row r="3051">
          <cell r="A3051" t="str">
            <v>H212</v>
          </cell>
          <cell r="B3051" t="str">
            <v>DEGENERACION DEL IRIS Y DEL CUERPO CILIAR</v>
          </cell>
          <cell r="C3051" t="str">
            <v>062</v>
          </cell>
        </row>
        <row r="3052">
          <cell r="A3052" t="str">
            <v>H213</v>
          </cell>
          <cell r="B3052" t="str">
            <v>QUISTE DEL IRIS, DEL CUERPO CILIAR Y DE LA CAMARA ANTERIOR</v>
          </cell>
          <cell r="C3052" t="str">
            <v>062</v>
          </cell>
        </row>
        <row r="3053">
          <cell r="A3053" t="str">
            <v>H214</v>
          </cell>
          <cell r="B3053" t="str">
            <v>MENBRANAS PUPILARES</v>
          </cell>
          <cell r="C3053" t="str">
            <v>062</v>
          </cell>
        </row>
        <row r="3054">
          <cell r="A3054" t="str">
            <v>H215</v>
          </cell>
          <cell r="B3054" t="str">
            <v>OTRAS ADHERENCIAS Y DESGARROS DEL IRIS Y DEL CUERPO CILIAR</v>
          </cell>
          <cell r="C3054" t="str">
            <v>062</v>
          </cell>
        </row>
        <row r="3055">
          <cell r="A3055" t="str">
            <v>H218</v>
          </cell>
          <cell r="B3055" t="str">
            <v>OTROS TRASTORNOS ESPECIFICADOS DEL IRIS Y DEL CUERPO CILIAR</v>
          </cell>
          <cell r="C3055" t="str">
            <v>062</v>
          </cell>
        </row>
        <row r="3056">
          <cell r="A3056" t="str">
            <v>H219</v>
          </cell>
          <cell r="B3056" t="str">
            <v>TRASTORNO DEL IRIS Y DEL CUERPO CILIAR, NO ESPECIFICADO</v>
          </cell>
          <cell r="C3056" t="str">
            <v>062</v>
          </cell>
        </row>
        <row r="3057">
          <cell r="A3057" t="str">
            <v>H25</v>
          </cell>
          <cell r="B3057" t="str">
            <v>CATARATA SENIL</v>
          </cell>
          <cell r="C3057" t="str">
            <v>062</v>
          </cell>
        </row>
        <row r="3058">
          <cell r="A3058" t="str">
            <v>H250</v>
          </cell>
          <cell r="B3058" t="str">
            <v>CATARATA SENIL INCIPIENTE</v>
          </cell>
          <cell r="C3058" t="str">
            <v>062</v>
          </cell>
        </row>
        <row r="3059">
          <cell r="A3059" t="str">
            <v>H251</v>
          </cell>
          <cell r="B3059" t="str">
            <v>CATARATA SENIL NUCLEAR</v>
          </cell>
          <cell r="C3059" t="str">
            <v>062</v>
          </cell>
        </row>
        <row r="3060">
          <cell r="A3060" t="str">
            <v>H252</v>
          </cell>
          <cell r="B3060" t="str">
            <v>CATARATA SENIL, TIPO MORGAGNIAN</v>
          </cell>
          <cell r="C3060" t="str">
            <v>062</v>
          </cell>
        </row>
        <row r="3061">
          <cell r="A3061" t="str">
            <v>H258</v>
          </cell>
          <cell r="B3061" t="str">
            <v>OTRAS CATARATAS SENILES</v>
          </cell>
          <cell r="C3061" t="str">
            <v>062</v>
          </cell>
        </row>
        <row r="3062">
          <cell r="A3062" t="str">
            <v>H259</v>
          </cell>
          <cell r="B3062" t="str">
            <v>CATARATA SENIL, NO ESPECIFICADA</v>
          </cell>
          <cell r="C3062" t="str">
            <v>062</v>
          </cell>
        </row>
        <row r="3063">
          <cell r="A3063" t="str">
            <v>H26</v>
          </cell>
          <cell r="B3063" t="str">
            <v>OTRAS CATARATAS</v>
          </cell>
          <cell r="C3063" t="str">
            <v>062</v>
          </cell>
        </row>
        <row r="3064">
          <cell r="A3064" t="str">
            <v>H260</v>
          </cell>
          <cell r="B3064" t="str">
            <v>CATARATA INFANTIL, JUVENIL Y PRESENIL</v>
          </cell>
          <cell r="C3064" t="str">
            <v>062</v>
          </cell>
        </row>
        <row r="3065">
          <cell r="A3065" t="str">
            <v>H261</v>
          </cell>
          <cell r="B3065" t="str">
            <v>CATARATA TRAUMATICA</v>
          </cell>
          <cell r="C3065" t="str">
            <v>062</v>
          </cell>
        </row>
        <row r="3066">
          <cell r="A3066" t="str">
            <v>H262</v>
          </cell>
          <cell r="B3066" t="str">
            <v>CATARATA COMPLICADA</v>
          </cell>
          <cell r="C3066" t="str">
            <v>062</v>
          </cell>
        </row>
        <row r="3067">
          <cell r="A3067" t="str">
            <v>H263</v>
          </cell>
          <cell r="B3067" t="str">
            <v>CATARATA INDUCIDA POR DROGAS</v>
          </cell>
          <cell r="C3067" t="str">
            <v>062</v>
          </cell>
        </row>
        <row r="3068">
          <cell r="A3068" t="str">
            <v>H264</v>
          </cell>
          <cell r="B3068" t="str">
            <v>CATARATA RESIDUAL</v>
          </cell>
          <cell r="C3068" t="str">
            <v>062</v>
          </cell>
        </row>
        <row r="3069">
          <cell r="A3069" t="str">
            <v>H268</v>
          </cell>
          <cell r="B3069" t="str">
            <v>OTRAS FORMAS ESPECIFICADAS DE CATARATA</v>
          </cell>
          <cell r="C3069" t="str">
            <v>062</v>
          </cell>
        </row>
        <row r="3070">
          <cell r="A3070" t="str">
            <v>H269</v>
          </cell>
          <cell r="B3070" t="str">
            <v>CATARATA, NO ESPECIFICADA</v>
          </cell>
          <cell r="C3070" t="str">
            <v>062</v>
          </cell>
        </row>
        <row r="3071">
          <cell r="A3071" t="str">
            <v>H27</v>
          </cell>
          <cell r="B3071" t="str">
            <v>OTROS TRASTORNOS DEL CRISTALINO</v>
          </cell>
          <cell r="C3071" t="str">
            <v>062</v>
          </cell>
        </row>
        <row r="3072">
          <cell r="A3072" t="str">
            <v>H270</v>
          </cell>
          <cell r="B3072" t="str">
            <v>AFAQUIA</v>
          </cell>
          <cell r="C3072" t="str">
            <v>062</v>
          </cell>
        </row>
        <row r="3073">
          <cell r="A3073" t="str">
            <v>H271</v>
          </cell>
          <cell r="B3073" t="str">
            <v>LUXACION DEL CRISTALINO</v>
          </cell>
          <cell r="C3073" t="str">
            <v>062</v>
          </cell>
        </row>
        <row r="3074">
          <cell r="A3074" t="str">
            <v>H278</v>
          </cell>
          <cell r="B3074" t="str">
            <v>OTROS TRASTORNOS ESPECIFICADOS DEL CRISTALINO</v>
          </cell>
          <cell r="C3074" t="str">
            <v>062</v>
          </cell>
        </row>
        <row r="3075">
          <cell r="A3075" t="str">
            <v>H279</v>
          </cell>
          <cell r="B3075" t="str">
            <v>TRASTORNO DEL CRISTALINO, NO ESPECIFICADO</v>
          </cell>
          <cell r="C3075" t="str">
            <v>062</v>
          </cell>
        </row>
        <row r="3076">
          <cell r="A3076" t="str">
            <v>H30</v>
          </cell>
          <cell r="B3076" t="str">
            <v>INFLAMACION CORIORRETINIANA</v>
          </cell>
          <cell r="C3076" t="str">
            <v>062</v>
          </cell>
        </row>
        <row r="3077">
          <cell r="A3077" t="str">
            <v>H300</v>
          </cell>
          <cell r="B3077" t="str">
            <v>CORIORRETINITIS FOCAL</v>
          </cell>
          <cell r="C3077" t="str">
            <v>062</v>
          </cell>
        </row>
        <row r="3078">
          <cell r="A3078" t="str">
            <v>H301</v>
          </cell>
          <cell r="B3078" t="str">
            <v>CORIORRETINITIS DISEMINADA</v>
          </cell>
          <cell r="C3078" t="str">
            <v>062</v>
          </cell>
        </row>
        <row r="3079">
          <cell r="A3079" t="str">
            <v>H302</v>
          </cell>
          <cell r="B3079" t="str">
            <v>CICLITIS POSTERIOR</v>
          </cell>
          <cell r="C3079" t="str">
            <v>062</v>
          </cell>
        </row>
        <row r="3080">
          <cell r="A3080" t="str">
            <v>H308</v>
          </cell>
          <cell r="B3080" t="str">
            <v>OTRAS CORIORRETINITIS</v>
          </cell>
          <cell r="C3080" t="str">
            <v>062</v>
          </cell>
        </row>
        <row r="3081">
          <cell r="A3081" t="str">
            <v>H309</v>
          </cell>
          <cell r="B3081" t="str">
            <v>CORIORRETINITIS, NO ESPECIFICADA</v>
          </cell>
          <cell r="C3081" t="str">
            <v>062</v>
          </cell>
        </row>
        <row r="3082">
          <cell r="A3082" t="str">
            <v>H31</v>
          </cell>
          <cell r="B3082" t="str">
            <v>OTROS TRASTORNOS DE LA COROIDES</v>
          </cell>
          <cell r="C3082" t="str">
            <v>062</v>
          </cell>
        </row>
        <row r="3083">
          <cell r="A3083" t="str">
            <v>H310</v>
          </cell>
          <cell r="B3083" t="str">
            <v>CICATRICES CORIORRETINIANAS</v>
          </cell>
          <cell r="C3083" t="str">
            <v>062</v>
          </cell>
        </row>
        <row r="3084">
          <cell r="A3084" t="str">
            <v>H311</v>
          </cell>
          <cell r="B3084" t="str">
            <v>DEGENERACION COROIDEA</v>
          </cell>
          <cell r="C3084" t="str">
            <v>062</v>
          </cell>
        </row>
        <row r="3085">
          <cell r="A3085" t="str">
            <v>H312</v>
          </cell>
          <cell r="B3085" t="str">
            <v>DISTROFIA COROIDEA HEREDITARIA</v>
          </cell>
          <cell r="C3085" t="str">
            <v>062</v>
          </cell>
        </row>
        <row r="3086">
          <cell r="A3086" t="str">
            <v>H313</v>
          </cell>
          <cell r="B3086" t="str">
            <v>HEMORRAGIA Y RUPTURA DE LA COROIDES</v>
          </cell>
          <cell r="C3086" t="str">
            <v>062</v>
          </cell>
        </row>
        <row r="3087">
          <cell r="A3087" t="str">
            <v>H314</v>
          </cell>
          <cell r="B3087" t="str">
            <v>DESPRENDIMIENTO DE LA COROIDES</v>
          </cell>
          <cell r="C3087" t="str">
            <v>062</v>
          </cell>
        </row>
        <row r="3088">
          <cell r="A3088" t="str">
            <v>H318</v>
          </cell>
          <cell r="B3088" t="str">
            <v>OTROS TRASTORNOS ESPECIFICADOS DE LA COROIDES</v>
          </cell>
          <cell r="C3088" t="str">
            <v>062</v>
          </cell>
        </row>
        <row r="3089">
          <cell r="A3089" t="str">
            <v>H319</v>
          </cell>
          <cell r="B3089" t="str">
            <v>TRASTORNO DE LA COROIDES, NO ESPECIFICADO</v>
          </cell>
          <cell r="C3089" t="str">
            <v>062</v>
          </cell>
        </row>
        <row r="3090">
          <cell r="A3090" t="str">
            <v>H33</v>
          </cell>
          <cell r="B3090" t="str">
            <v>DESPRENDIMIENTO Y DESGARRO DE LA RETINA</v>
          </cell>
          <cell r="C3090" t="str">
            <v>062</v>
          </cell>
        </row>
        <row r="3091">
          <cell r="A3091" t="str">
            <v>H330</v>
          </cell>
          <cell r="B3091" t="str">
            <v>DESPRENDIMIENTO DE LA RETINA CON RUPTURA</v>
          </cell>
          <cell r="C3091" t="str">
            <v>062</v>
          </cell>
        </row>
        <row r="3092">
          <cell r="A3092" t="str">
            <v>H331</v>
          </cell>
          <cell r="B3092" t="str">
            <v>RETINOSQUISIS Y QUISTES DE LA RETINA</v>
          </cell>
          <cell r="C3092" t="str">
            <v>062</v>
          </cell>
        </row>
        <row r="3093">
          <cell r="A3093" t="str">
            <v>H332</v>
          </cell>
          <cell r="B3093" t="str">
            <v>DESPRENDIMIENTO SEROSO DE LA RETINA</v>
          </cell>
          <cell r="C3093" t="str">
            <v>062</v>
          </cell>
        </row>
        <row r="3094">
          <cell r="A3094" t="str">
            <v>H333</v>
          </cell>
          <cell r="B3094" t="str">
            <v>DESGARRO DE LA RETINA SIN DESPRENDIMIENTO</v>
          </cell>
          <cell r="C3094" t="str">
            <v>062</v>
          </cell>
        </row>
        <row r="3095">
          <cell r="A3095" t="str">
            <v>H334</v>
          </cell>
          <cell r="B3095" t="str">
            <v>DESPRENDIMIENTO DE LA RETINA POR TRACCION</v>
          </cell>
          <cell r="C3095" t="str">
            <v>062</v>
          </cell>
        </row>
        <row r="3096">
          <cell r="A3096" t="str">
            <v>H335</v>
          </cell>
          <cell r="B3096" t="str">
            <v>OTROS DESPRENDIMIENTOS DE LA RETINA</v>
          </cell>
          <cell r="C3096" t="str">
            <v>062</v>
          </cell>
        </row>
        <row r="3097">
          <cell r="A3097" t="str">
            <v>H34</v>
          </cell>
          <cell r="B3097" t="str">
            <v>OCLUSION VASCULAR DE LA RETINA</v>
          </cell>
          <cell r="C3097" t="str">
            <v>062</v>
          </cell>
        </row>
        <row r="3098">
          <cell r="A3098" t="str">
            <v>H340</v>
          </cell>
          <cell r="B3098" t="str">
            <v>OCLUSION ARTERIAL TRANSITORIA DE LA RETINA</v>
          </cell>
          <cell r="C3098" t="str">
            <v>062</v>
          </cell>
        </row>
        <row r="3099">
          <cell r="A3099" t="str">
            <v>H341</v>
          </cell>
          <cell r="B3099" t="str">
            <v>OCLUSION DE LA ARTERIA CENTRAL DE LA RETINA</v>
          </cell>
          <cell r="C3099" t="str">
            <v>062</v>
          </cell>
        </row>
        <row r="3100">
          <cell r="A3100" t="str">
            <v>H342</v>
          </cell>
          <cell r="B3100" t="str">
            <v>OTRAS FORMAS DE OCLUSION DE LA ARTERIA DE LA RETINA</v>
          </cell>
          <cell r="C3100" t="str">
            <v>062</v>
          </cell>
        </row>
        <row r="3101">
          <cell r="A3101" t="str">
            <v>H348</v>
          </cell>
          <cell r="B3101" t="str">
            <v>OTRAS OCLUSIONES VASCULARES RETINIANAS</v>
          </cell>
          <cell r="C3101" t="str">
            <v>062</v>
          </cell>
        </row>
        <row r="3102">
          <cell r="A3102" t="str">
            <v>H349</v>
          </cell>
          <cell r="B3102" t="str">
            <v>OCLUSION VASCULAR RETINIANA, SIN OTRA ESPECIFICACION</v>
          </cell>
          <cell r="C3102" t="str">
            <v>062</v>
          </cell>
        </row>
        <row r="3103">
          <cell r="A3103" t="str">
            <v>H35</v>
          </cell>
          <cell r="B3103" t="str">
            <v>OTROS TRASTORNOS DE LA RETINA</v>
          </cell>
          <cell r="C3103" t="str">
            <v>062</v>
          </cell>
        </row>
        <row r="3104">
          <cell r="A3104" t="str">
            <v>H350</v>
          </cell>
          <cell r="B3104" t="str">
            <v>RETINOPATIAS DEL FONDO Y CAMBIOS VASCULARES RETINIANOS</v>
          </cell>
          <cell r="C3104" t="str">
            <v>062</v>
          </cell>
        </row>
        <row r="3105">
          <cell r="A3105" t="str">
            <v>H351</v>
          </cell>
          <cell r="B3105" t="str">
            <v>RETINOPATIA DE LA PREMATURIDAD</v>
          </cell>
          <cell r="C3105" t="str">
            <v>062</v>
          </cell>
        </row>
        <row r="3106">
          <cell r="A3106" t="str">
            <v>H352</v>
          </cell>
          <cell r="B3106" t="str">
            <v>OTRAS RETINOPATIAS PROLIFERATIVAS</v>
          </cell>
          <cell r="C3106" t="str">
            <v>062</v>
          </cell>
        </row>
        <row r="3107">
          <cell r="A3107" t="str">
            <v>H353</v>
          </cell>
          <cell r="B3107" t="str">
            <v>DEGENERACION DE LA MASCULA Y DEL POLO POSTERIOR DEL OJO</v>
          </cell>
          <cell r="C3107" t="str">
            <v>062</v>
          </cell>
        </row>
        <row r="3108">
          <cell r="A3108" t="str">
            <v>H354</v>
          </cell>
          <cell r="B3108" t="str">
            <v>DEGENERACION PERIFERICA DE LA RETINA</v>
          </cell>
          <cell r="C3108" t="str">
            <v>062</v>
          </cell>
        </row>
        <row r="3109">
          <cell r="A3109" t="str">
            <v>H355</v>
          </cell>
          <cell r="B3109" t="str">
            <v>DISTROFIA HEREDITARIA DE LA RETINA</v>
          </cell>
          <cell r="C3109" t="str">
            <v>062</v>
          </cell>
        </row>
        <row r="3110">
          <cell r="A3110" t="str">
            <v>H356</v>
          </cell>
          <cell r="B3110" t="str">
            <v>HEMORRAGIA RETINIANA</v>
          </cell>
          <cell r="C3110" t="str">
            <v>062</v>
          </cell>
        </row>
        <row r="3111">
          <cell r="A3111" t="str">
            <v>H357</v>
          </cell>
          <cell r="B3111" t="str">
            <v>SEPARACION DE LAS CAPAS DE LA RETINA</v>
          </cell>
          <cell r="C3111" t="str">
            <v>062</v>
          </cell>
        </row>
        <row r="3112">
          <cell r="A3112" t="str">
            <v>H358</v>
          </cell>
          <cell r="B3112" t="str">
            <v>OTROS TRASTORNOS ESPECIFICADOS DE LA RETINA</v>
          </cell>
          <cell r="C3112" t="str">
            <v>062</v>
          </cell>
        </row>
        <row r="3113">
          <cell r="A3113" t="str">
            <v>H359</v>
          </cell>
          <cell r="B3113" t="str">
            <v>TRASTORNOS DE LA RETINA, NO ESPECIFICADO</v>
          </cell>
          <cell r="C3113" t="str">
            <v>062</v>
          </cell>
        </row>
        <row r="3114">
          <cell r="A3114" t="str">
            <v>H40</v>
          </cell>
          <cell r="B3114" t="str">
            <v>GLAUCOMA</v>
          </cell>
          <cell r="C3114" t="str">
            <v>062</v>
          </cell>
        </row>
        <row r="3115">
          <cell r="A3115" t="str">
            <v>H400</v>
          </cell>
          <cell r="B3115" t="str">
            <v>SOSPECHA DE GLAUCOMA</v>
          </cell>
          <cell r="C3115" t="str">
            <v>062</v>
          </cell>
        </row>
        <row r="3116">
          <cell r="A3116" t="str">
            <v>H401</v>
          </cell>
          <cell r="B3116" t="str">
            <v>GLAUCOMA PRIMARIO DE ANGULO ABIERTO</v>
          </cell>
          <cell r="C3116" t="str">
            <v>062</v>
          </cell>
        </row>
        <row r="3117">
          <cell r="A3117" t="str">
            <v>H402</v>
          </cell>
          <cell r="B3117" t="str">
            <v>GLAUCOMA PRIMARIO DE ANGULO CERRADO</v>
          </cell>
          <cell r="C3117" t="str">
            <v>062</v>
          </cell>
        </row>
        <row r="3118">
          <cell r="A3118" t="str">
            <v>H403</v>
          </cell>
          <cell r="B3118" t="str">
            <v>GLAUCOMA SECUNDARIO A TRAUMATISMO OCULAR</v>
          </cell>
          <cell r="C3118" t="str">
            <v>062</v>
          </cell>
        </row>
        <row r="3119">
          <cell r="A3119" t="str">
            <v>H404</v>
          </cell>
          <cell r="B3119" t="str">
            <v>GLAUCOMA SECUNDARIO A INFLAMACION OCULAR</v>
          </cell>
          <cell r="C3119" t="str">
            <v>062</v>
          </cell>
        </row>
        <row r="3120">
          <cell r="A3120" t="str">
            <v>H405</v>
          </cell>
          <cell r="B3120" t="str">
            <v>GLAUCOMA SECUNDARIO A OTROS TRASTORNOS DEL OJO</v>
          </cell>
          <cell r="C3120" t="str">
            <v>062</v>
          </cell>
        </row>
        <row r="3121">
          <cell r="A3121" t="str">
            <v>H406</v>
          </cell>
          <cell r="B3121" t="str">
            <v>GLAUCOMA SECUNDARIO A DROGAS</v>
          </cell>
          <cell r="C3121" t="str">
            <v>062</v>
          </cell>
        </row>
        <row r="3122">
          <cell r="A3122" t="str">
            <v>H408</v>
          </cell>
          <cell r="B3122" t="str">
            <v>OTROS GLAUCOMAS</v>
          </cell>
          <cell r="C3122" t="str">
            <v>062</v>
          </cell>
        </row>
        <row r="3123">
          <cell r="A3123" t="str">
            <v>H409</v>
          </cell>
          <cell r="B3123" t="str">
            <v>GLAUCOMA, NO ESPECIFICADO</v>
          </cell>
          <cell r="C3123" t="str">
            <v>062</v>
          </cell>
        </row>
        <row r="3124">
          <cell r="A3124" t="str">
            <v>H42</v>
          </cell>
          <cell r="B3124" t="str">
            <v>AUSENCIA, ATRESIA Y ESTENOSIS CONGENITA DEL INTESTINO GRUESO</v>
          </cell>
          <cell r="C3124" t="str">
            <v>093</v>
          </cell>
        </row>
        <row r="3125">
          <cell r="A3125" t="str">
            <v>H420</v>
          </cell>
          <cell r="B3125" t="str">
            <v>AUESENCIA., ATRESIA Y ESTANOSIS CONGENITA DEL RECTO, CON FISTULA</v>
          </cell>
          <cell r="C3125" t="str">
            <v>093</v>
          </cell>
        </row>
        <row r="3126">
          <cell r="A3126" t="str">
            <v>H421</v>
          </cell>
          <cell r="B3126" t="str">
            <v>AUSENCIA, ATRESIA Y ESTENOSIS CONGENITA  DEL RECTO, SIN FISTULA</v>
          </cell>
          <cell r="C3126" t="str">
            <v>093</v>
          </cell>
        </row>
        <row r="3127">
          <cell r="A3127" t="str">
            <v>H43</v>
          </cell>
          <cell r="B3127" t="str">
            <v>TRASTORNOS DEL CUERPO VITREO</v>
          </cell>
          <cell r="C3127" t="str">
            <v>062</v>
          </cell>
        </row>
        <row r="3128">
          <cell r="A3128" t="str">
            <v>H430</v>
          </cell>
          <cell r="B3128" t="str">
            <v>PROLAPSO DEL VITREO</v>
          </cell>
          <cell r="C3128" t="str">
            <v>062</v>
          </cell>
        </row>
        <row r="3129">
          <cell r="A3129" t="str">
            <v>H431</v>
          </cell>
          <cell r="B3129" t="str">
            <v>HEMORRAGIA DEL VITREO</v>
          </cell>
          <cell r="C3129" t="str">
            <v>062</v>
          </cell>
        </row>
        <row r="3130">
          <cell r="A3130" t="str">
            <v>H432</v>
          </cell>
          <cell r="B3130" t="str">
            <v>DEPOSITOS CRISTALINOS EN EL CUERPO VITREO</v>
          </cell>
          <cell r="C3130" t="str">
            <v>062</v>
          </cell>
        </row>
        <row r="3131">
          <cell r="A3131" t="str">
            <v>H433</v>
          </cell>
          <cell r="B3131" t="str">
            <v>OTRAS OPACIDADES VITREAS</v>
          </cell>
          <cell r="C3131" t="str">
            <v>062</v>
          </cell>
        </row>
        <row r="3132">
          <cell r="A3132" t="str">
            <v>H438</v>
          </cell>
          <cell r="B3132" t="str">
            <v>OTROS TRASTORNOS DEL CUERPO VITREO</v>
          </cell>
          <cell r="C3132" t="str">
            <v>062</v>
          </cell>
        </row>
        <row r="3133">
          <cell r="A3133" t="str">
            <v>H439</v>
          </cell>
          <cell r="B3133" t="str">
            <v>TRASTORNO DEL CUERPO VITREO, NO ESPECIFICADO</v>
          </cell>
          <cell r="C3133" t="str">
            <v>062</v>
          </cell>
        </row>
        <row r="3134">
          <cell r="A3134" t="str">
            <v>H44</v>
          </cell>
          <cell r="B3134" t="str">
            <v>TRASTORNOS DEL GLOBO OCULAR</v>
          </cell>
          <cell r="C3134" t="str">
            <v>062</v>
          </cell>
        </row>
        <row r="3135">
          <cell r="A3135" t="str">
            <v>H440</v>
          </cell>
          <cell r="B3135" t="str">
            <v>ENDOFTALMITIS PURULENTA</v>
          </cell>
          <cell r="C3135" t="str">
            <v>062</v>
          </cell>
        </row>
        <row r="3136">
          <cell r="A3136" t="str">
            <v>H441</v>
          </cell>
          <cell r="B3136" t="str">
            <v>OTRAS ENDOFTALMITIS</v>
          </cell>
          <cell r="C3136" t="str">
            <v>062</v>
          </cell>
        </row>
        <row r="3137">
          <cell r="A3137" t="str">
            <v>H442</v>
          </cell>
          <cell r="B3137" t="str">
            <v>MIOPIA DEGENERATIVA</v>
          </cell>
          <cell r="C3137" t="str">
            <v>062</v>
          </cell>
        </row>
        <row r="3138">
          <cell r="A3138" t="str">
            <v>H443</v>
          </cell>
          <cell r="B3138" t="str">
            <v>OTROS TRASTORNOS DEGENERATIVOS DEL GLOBO OCULAR</v>
          </cell>
          <cell r="C3138" t="str">
            <v>062</v>
          </cell>
        </row>
        <row r="3139">
          <cell r="A3139" t="str">
            <v>H444</v>
          </cell>
          <cell r="B3139" t="str">
            <v>HIPOTONIA OCULAR</v>
          </cell>
          <cell r="C3139" t="str">
            <v>062</v>
          </cell>
        </row>
        <row r="3140">
          <cell r="A3140" t="str">
            <v>H445</v>
          </cell>
          <cell r="B3140" t="str">
            <v>AFECCIONES DEGENERATIVAS DEL GLOBO OCULAR</v>
          </cell>
          <cell r="C3140" t="str">
            <v>062</v>
          </cell>
        </row>
        <row r="3141">
          <cell r="A3141" t="str">
            <v>H446</v>
          </cell>
          <cell r="B3141" t="str">
            <v>RETENCION INTRAOCULAR DE CUERPO EXTRAÑO MAGNETICO (ANTIGUO)</v>
          </cell>
          <cell r="C3141" t="str">
            <v>062</v>
          </cell>
        </row>
        <row r="3142">
          <cell r="A3142" t="str">
            <v>H447</v>
          </cell>
          <cell r="B3142" t="str">
            <v>RETENCION INTRAOCULAR DE CUERPO EXTRAÑO NO MAGNETICO (ANTIGUO)</v>
          </cell>
          <cell r="C3142" t="str">
            <v>062</v>
          </cell>
        </row>
        <row r="3143">
          <cell r="A3143" t="str">
            <v>H448</v>
          </cell>
          <cell r="B3143" t="str">
            <v>OTROS TRASTORNOS DEL GLOBO OCULAR</v>
          </cell>
          <cell r="C3143" t="str">
            <v>062</v>
          </cell>
        </row>
        <row r="3144">
          <cell r="A3144" t="str">
            <v>H449</v>
          </cell>
          <cell r="B3144" t="str">
            <v>TRASTORNOS DEL GLOBO OCULAR, NO ESPECIFICADO</v>
          </cell>
          <cell r="C3144" t="str">
            <v>062</v>
          </cell>
        </row>
        <row r="3145">
          <cell r="A3145" t="str">
            <v>H46</v>
          </cell>
          <cell r="B3145" t="str">
            <v>NEURITIS OPTICA</v>
          </cell>
          <cell r="C3145" t="str">
            <v>062</v>
          </cell>
        </row>
        <row r="3146">
          <cell r="A3146" t="str">
            <v>H47</v>
          </cell>
          <cell r="B3146" t="str">
            <v>OTROS TRASTORNOS DEL NERVIO OPTICO (II PAR) Y DE LAS VIAS OPTICAS</v>
          </cell>
          <cell r="C3146" t="str">
            <v>062</v>
          </cell>
        </row>
        <row r="3147">
          <cell r="A3147" t="str">
            <v>H470</v>
          </cell>
          <cell r="B3147" t="str">
            <v>TRASTORNOS DEL NERVIO OP´TICO, NO CLASIFICADOS EN OTRA PARTE</v>
          </cell>
          <cell r="C3147" t="str">
            <v>062</v>
          </cell>
        </row>
        <row r="3148">
          <cell r="A3148" t="str">
            <v>H471</v>
          </cell>
          <cell r="B3148" t="str">
            <v>PAPILEDEMA, NO ESPECIFICADO</v>
          </cell>
          <cell r="C3148" t="str">
            <v>062</v>
          </cell>
        </row>
        <row r="3149">
          <cell r="A3149" t="str">
            <v>H472</v>
          </cell>
          <cell r="B3149" t="str">
            <v>ATROFIA OPTICA</v>
          </cell>
          <cell r="C3149" t="str">
            <v>062</v>
          </cell>
        </row>
        <row r="3150">
          <cell r="A3150" t="str">
            <v>H473</v>
          </cell>
          <cell r="B3150" t="str">
            <v>OTROS TRASTORNOS DEL DISCO OPTICO</v>
          </cell>
          <cell r="C3150" t="str">
            <v>062</v>
          </cell>
        </row>
        <row r="3151">
          <cell r="A3151" t="str">
            <v>H474</v>
          </cell>
          <cell r="B3151" t="str">
            <v>TRASTORNOS DEL QUIASMA OPTICO</v>
          </cell>
          <cell r="C3151" t="str">
            <v>062</v>
          </cell>
        </row>
        <row r="3152">
          <cell r="A3152" t="str">
            <v>H475</v>
          </cell>
          <cell r="B3152" t="str">
            <v>TRASTORNOS DE OTRAS VIAS OPTICAS</v>
          </cell>
          <cell r="C3152" t="str">
            <v>062</v>
          </cell>
        </row>
        <row r="3153">
          <cell r="A3153" t="str">
            <v>H476</v>
          </cell>
          <cell r="B3153" t="str">
            <v>TRASTORNOS DE LA CORTEZA VISUAL</v>
          </cell>
          <cell r="C3153" t="str">
            <v>062</v>
          </cell>
        </row>
        <row r="3154">
          <cell r="A3154" t="str">
            <v>H477</v>
          </cell>
          <cell r="B3154" t="str">
            <v>TRASTORNO DE LAS VIAS OPTICAS, NO ESPECIFICADO</v>
          </cell>
          <cell r="C3154" t="str">
            <v>062</v>
          </cell>
        </row>
        <row r="3155">
          <cell r="A3155" t="str">
            <v>H49</v>
          </cell>
          <cell r="B3155" t="str">
            <v>ESTRABISMO PARALITICO</v>
          </cell>
          <cell r="C3155" t="str">
            <v>062</v>
          </cell>
        </row>
        <row r="3156">
          <cell r="A3156" t="str">
            <v>H490</v>
          </cell>
          <cell r="B3156" t="str">
            <v>PARALISIS DEL NERVIO MOTOR OCULAR COMUN (III PAR)</v>
          </cell>
          <cell r="C3156" t="str">
            <v>062</v>
          </cell>
        </row>
        <row r="3157">
          <cell r="A3157" t="str">
            <v>H491</v>
          </cell>
          <cell r="B3157" t="str">
            <v>PARALISIS DEL NERVIO PATETICO (IV PAR)</v>
          </cell>
          <cell r="C3157" t="str">
            <v>062</v>
          </cell>
        </row>
        <row r="3158">
          <cell r="A3158" t="str">
            <v>H492</v>
          </cell>
          <cell r="B3158" t="str">
            <v>PARALISIS DEL NERVIO MOTOR OCULAR EXTERNO (VI PAR)</v>
          </cell>
          <cell r="C3158" t="str">
            <v>062</v>
          </cell>
        </row>
        <row r="3159">
          <cell r="A3159" t="str">
            <v>H493</v>
          </cell>
          <cell r="B3159" t="str">
            <v>OFTALMOPLEJIA TOTAL (EXTERNA)</v>
          </cell>
          <cell r="C3159" t="str">
            <v>062</v>
          </cell>
        </row>
        <row r="3160">
          <cell r="A3160" t="str">
            <v>H494</v>
          </cell>
          <cell r="B3160" t="str">
            <v>OFTALMOPLEJIA EXTERNA PROGRESIVA</v>
          </cell>
          <cell r="C3160" t="str">
            <v>062</v>
          </cell>
        </row>
        <row r="3161">
          <cell r="A3161" t="str">
            <v>H498</v>
          </cell>
          <cell r="B3161" t="str">
            <v>OTROS ESTRABISMOS PARALITICOS</v>
          </cell>
          <cell r="C3161" t="str">
            <v>062</v>
          </cell>
        </row>
        <row r="3162">
          <cell r="A3162" t="str">
            <v>H499</v>
          </cell>
          <cell r="B3162" t="str">
            <v>ESTRABISMO PARALITICO, NO ESPECIFICADO</v>
          </cell>
          <cell r="C3162" t="str">
            <v>062</v>
          </cell>
        </row>
        <row r="3163">
          <cell r="A3163" t="str">
            <v>H50</v>
          </cell>
          <cell r="B3163" t="str">
            <v>OTROS ESTRABISMOS</v>
          </cell>
          <cell r="C3163" t="str">
            <v>062</v>
          </cell>
        </row>
        <row r="3164">
          <cell r="A3164" t="str">
            <v>H500</v>
          </cell>
          <cell r="B3164" t="str">
            <v>ESTRABISMO CONCOMITANTE CONVERGENTE</v>
          </cell>
          <cell r="C3164" t="str">
            <v>062</v>
          </cell>
        </row>
        <row r="3165">
          <cell r="A3165" t="str">
            <v>H501</v>
          </cell>
          <cell r="B3165" t="str">
            <v>ESTRABISMO CONCOMITANTE DIVERGENTE</v>
          </cell>
          <cell r="C3165" t="str">
            <v>062</v>
          </cell>
        </row>
        <row r="3166">
          <cell r="A3166" t="str">
            <v>H502</v>
          </cell>
          <cell r="B3166" t="str">
            <v>ESTRABISMO VERTICAL</v>
          </cell>
          <cell r="C3166" t="str">
            <v>062</v>
          </cell>
        </row>
        <row r="3167">
          <cell r="A3167" t="str">
            <v>H503</v>
          </cell>
          <cell r="B3167" t="str">
            <v>HETEROTROPIA INTERMITENTE</v>
          </cell>
          <cell r="C3167" t="str">
            <v>062</v>
          </cell>
        </row>
        <row r="3168">
          <cell r="A3168" t="str">
            <v>H504</v>
          </cell>
          <cell r="B3168" t="str">
            <v>OTRAS HETEROTROPIAS O LAS NO ESPECIFICADAS</v>
          </cell>
          <cell r="C3168" t="str">
            <v>062</v>
          </cell>
        </row>
        <row r="3169">
          <cell r="A3169" t="str">
            <v>H505</v>
          </cell>
          <cell r="B3169" t="str">
            <v>HETEROFORIA</v>
          </cell>
          <cell r="C3169" t="str">
            <v>062</v>
          </cell>
        </row>
        <row r="3170">
          <cell r="A3170" t="str">
            <v>H506</v>
          </cell>
          <cell r="B3170" t="str">
            <v>ESTRABISMO MECANICO</v>
          </cell>
          <cell r="C3170" t="str">
            <v>062</v>
          </cell>
        </row>
        <row r="3171">
          <cell r="A3171" t="str">
            <v>H508</v>
          </cell>
          <cell r="B3171" t="str">
            <v>OTROS ESTRABISMOS ESPECIFICADOS</v>
          </cell>
          <cell r="C3171" t="str">
            <v>062</v>
          </cell>
        </row>
        <row r="3172">
          <cell r="A3172" t="str">
            <v>H509</v>
          </cell>
          <cell r="B3172" t="str">
            <v>ESTRABISMO, NO ESPECIFICADO</v>
          </cell>
          <cell r="C3172" t="str">
            <v>062</v>
          </cell>
        </row>
        <row r="3173">
          <cell r="A3173" t="str">
            <v>H51</v>
          </cell>
          <cell r="B3173" t="str">
            <v>OTROS TRASTORNOS DE LOS MOVIMIENTOS BINOCULARES</v>
          </cell>
          <cell r="C3173" t="str">
            <v>062</v>
          </cell>
        </row>
        <row r="3174">
          <cell r="A3174" t="str">
            <v>H510</v>
          </cell>
          <cell r="B3174" t="str">
            <v>PARALISIS DE LA CONJUGACION DE LA MIRADA</v>
          </cell>
          <cell r="C3174" t="str">
            <v>062</v>
          </cell>
        </row>
        <row r="3175">
          <cell r="A3175" t="str">
            <v>H511</v>
          </cell>
          <cell r="B3175" t="str">
            <v>EXCESO E INSUFICIENCIA DE LA CONVERGENCIA OCULAR</v>
          </cell>
          <cell r="C3175" t="str">
            <v>062</v>
          </cell>
        </row>
        <row r="3176">
          <cell r="A3176" t="str">
            <v>H512</v>
          </cell>
          <cell r="B3176" t="str">
            <v>OFTALMOPLEJIA INTERNUCLEAR</v>
          </cell>
          <cell r="C3176" t="str">
            <v>062</v>
          </cell>
        </row>
        <row r="3177">
          <cell r="A3177" t="str">
            <v>H518</v>
          </cell>
          <cell r="B3177" t="str">
            <v>OTROS TRASTORNOS ESPECIFICADOS DE LOS MOVIMIENTOS BINOCULARES</v>
          </cell>
          <cell r="C3177" t="str">
            <v>062</v>
          </cell>
        </row>
        <row r="3178">
          <cell r="A3178" t="str">
            <v>H519</v>
          </cell>
          <cell r="B3178" t="str">
            <v>TRASTORNOS DEL MOVIMIENTO BINOCULAR, NO ESPECIFICADO</v>
          </cell>
          <cell r="C3178" t="str">
            <v>062</v>
          </cell>
        </row>
        <row r="3179">
          <cell r="A3179" t="str">
            <v>H52</v>
          </cell>
          <cell r="B3179" t="str">
            <v>TRASTORNOS DE LA ACOMODACION Y DE LA REFRACCION</v>
          </cell>
          <cell r="C3179" t="str">
            <v>062</v>
          </cell>
        </row>
        <row r="3180">
          <cell r="A3180" t="str">
            <v>H520</v>
          </cell>
          <cell r="B3180" t="str">
            <v>HIPERMETROPIA</v>
          </cell>
          <cell r="C3180" t="str">
            <v>062</v>
          </cell>
        </row>
        <row r="3181">
          <cell r="A3181" t="str">
            <v>H521</v>
          </cell>
          <cell r="B3181" t="str">
            <v>MIOPIA</v>
          </cell>
          <cell r="C3181" t="str">
            <v>062</v>
          </cell>
        </row>
        <row r="3182">
          <cell r="A3182" t="str">
            <v>H522</v>
          </cell>
          <cell r="B3182" t="str">
            <v>ASTIGMATISMO</v>
          </cell>
          <cell r="C3182" t="str">
            <v>062</v>
          </cell>
        </row>
        <row r="3183">
          <cell r="A3183" t="str">
            <v>H523</v>
          </cell>
          <cell r="B3183" t="str">
            <v>ANISOMETROPIA Y ANISEICONIA</v>
          </cell>
          <cell r="C3183" t="str">
            <v>062</v>
          </cell>
        </row>
        <row r="3184">
          <cell r="A3184" t="str">
            <v>H524</v>
          </cell>
          <cell r="B3184" t="str">
            <v>PRESBICIA</v>
          </cell>
          <cell r="C3184" t="str">
            <v>062</v>
          </cell>
        </row>
        <row r="3185">
          <cell r="A3185" t="str">
            <v>H525</v>
          </cell>
          <cell r="B3185" t="str">
            <v>TRASTORNOS DE LA ACOMODACION</v>
          </cell>
          <cell r="C3185" t="str">
            <v>062</v>
          </cell>
        </row>
        <row r="3186">
          <cell r="A3186" t="str">
            <v>H526</v>
          </cell>
          <cell r="B3186" t="str">
            <v>OTROS TRASTORNOS DE LA REFRACCION</v>
          </cell>
          <cell r="C3186" t="str">
            <v>062</v>
          </cell>
        </row>
        <row r="3187">
          <cell r="A3187" t="str">
            <v>H527</v>
          </cell>
          <cell r="B3187" t="str">
            <v>TRASTORNO DE LA REFRACCION, NO ESPECIFICADO</v>
          </cell>
          <cell r="C3187" t="str">
            <v>062</v>
          </cell>
        </row>
        <row r="3188">
          <cell r="A3188" t="str">
            <v>H53</v>
          </cell>
          <cell r="B3188" t="str">
            <v>ALTERACIONES DE LA VISION</v>
          </cell>
          <cell r="C3188" t="str">
            <v>062</v>
          </cell>
        </row>
        <row r="3189">
          <cell r="A3189" t="str">
            <v>H530</v>
          </cell>
          <cell r="B3189" t="str">
            <v>AMBLIOPIA EX ANOPSIA</v>
          </cell>
          <cell r="C3189" t="str">
            <v>062</v>
          </cell>
        </row>
        <row r="3190">
          <cell r="A3190" t="str">
            <v>H531</v>
          </cell>
          <cell r="B3190" t="str">
            <v>ALTERACIONES VISUALES SUBJETIVAS</v>
          </cell>
          <cell r="C3190" t="str">
            <v>062</v>
          </cell>
        </row>
        <row r="3191">
          <cell r="A3191" t="str">
            <v>H532</v>
          </cell>
          <cell r="B3191" t="str">
            <v>DIPLOPIA</v>
          </cell>
          <cell r="C3191" t="str">
            <v>062</v>
          </cell>
        </row>
        <row r="3192">
          <cell r="A3192" t="str">
            <v>H533</v>
          </cell>
          <cell r="B3192" t="str">
            <v>OTROS TRASTORNOS DE LA VISION BINOCULAR</v>
          </cell>
          <cell r="C3192" t="str">
            <v>062</v>
          </cell>
        </row>
        <row r="3193">
          <cell r="A3193" t="str">
            <v>H534</v>
          </cell>
          <cell r="B3193" t="str">
            <v>DEFECTOS DEL CAMPO VISUAL</v>
          </cell>
          <cell r="C3193" t="str">
            <v>062</v>
          </cell>
        </row>
        <row r="3194">
          <cell r="A3194" t="str">
            <v>H535</v>
          </cell>
          <cell r="B3194" t="str">
            <v>DEFICIENCIA DE LA VISION CROMATICA</v>
          </cell>
          <cell r="C3194" t="str">
            <v>062</v>
          </cell>
        </row>
        <row r="3195">
          <cell r="A3195" t="str">
            <v>H536</v>
          </cell>
          <cell r="B3195" t="str">
            <v>CEGUERA NOCTURNA</v>
          </cell>
          <cell r="C3195" t="str">
            <v>062</v>
          </cell>
        </row>
        <row r="3196">
          <cell r="A3196" t="str">
            <v>H538</v>
          </cell>
          <cell r="B3196" t="str">
            <v>OTRAS ALTERACIONES VISUALES</v>
          </cell>
          <cell r="C3196" t="str">
            <v>062</v>
          </cell>
        </row>
        <row r="3197">
          <cell r="A3197" t="str">
            <v>H539</v>
          </cell>
          <cell r="B3197" t="str">
            <v>ALTERACION VISUAL, NO ESPECIFICADA</v>
          </cell>
          <cell r="C3197" t="str">
            <v>062</v>
          </cell>
        </row>
        <row r="3198">
          <cell r="A3198" t="str">
            <v>H54</v>
          </cell>
          <cell r="B3198" t="str">
            <v>CEGUERA Y DISMINUCION DE LA AGUDEZA VISUAL</v>
          </cell>
          <cell r="C3198" t="str">
            <v>062</v>
          </cell>
        </row>
        <row r="3199">
          <cell r="A3199" t="str">
            <v>H540</v>
          </cell>
          <cell r="B3199" t="str">
            <v>CEGUERA DE AMBOS OJOS</v>
          </cell>
          <cell r="C3199" t="str">
            <v>062</v>
          </cell>
        </row>
        <row r="3200">
          <cell r="A3200" t="str">
            <v>H541</v>
          </cell>
          <cell r="B3200" t="str">
            <v>CEGUERA DE UN OJO, VISION SUBNORMAL DEL OTRO</v>
          </cell>
          <cell r="C3200" t="str">
            <v>062</v>
          </cell>
        </row>
        <row r="3201">
          <cell r="A3201" t="str">
            <v>H542</v>
          </cell>
          <cell r="B3201" t="str">
            <v>VISION SUBNORMAL DE AMBOS OJOS</v>
          </cell>
          <cell r="C3201" t="str">
            <v>062</v>
          </cell>
        </row>
        <row r="3202">
          <cell r="A3202" t="str">
            <v>H543</v>
          </cell>
          <cell r="B3202" t="str">
            <v>DISMINUCION INDETERMINADA DE LA AGUDEZA VISUAL EN AMBOS OJOS</v>
          </cell>
          <cell r="C3202" t="str">
            <v>062</v>
          </cell>
        </row>
        <row r="3203">
          <cell r="A3203" t="str">
            <v>H544</v>
          </cell>
          <cell r="B3203" t="str">
            <v>CEGUERA DE UN OJO</v>
          </cell>
          <cell r="C3203" t="str">
            <v>062</v>
          </cell>
        </row>
        <row r="3204">
          <cell r="A3204" t="str">
            <v>H545</v>
          </cell>
          <cell r="B3204" t="str">
            <v>VISION SUBNORMAL DE UN OJO</v>
          </cell>
          <cell r="C3204" t="str">
            <v>062</v>
          </cell>
        </row>
        <row r="3205">
          <cell r="A3205" t="str">
            <v>H546</v>
          </cell>
          <cell r="B3205" t="str">
            <v>DIMINUCION INDETERMINADA DE LA AGUDEZA VISUAL DE UN OJO</v>
          </cell>
          <cell r="C3205" t="str">
            <v>062</v>
          </cell>
        </row>
        <row r="3206">
          <cell r="A3206" t="str">
            <v>H547</v>
          </cell>
          <cell r="B3206" t="str">
            <v>DIMINUCION DE LA AGUDEZA VISUAL, SIN ESPECIFICACION</v>
          </cell>
          <cell r="C3206" t="str">
            <v>062</v>
          </cell>
        </row>
        <row r="3207">
          <cell r="A3207" t="str">
            <v>H55</v>
          </cell>
          <cell r="B3207" t="str">
            <v>NISTAGMO Y OTROS MOVIMIENTOS OCULARES IRREGULARES</v>
          </cell>
          <cell r="C3207" t="str">
            <v>062</v>
          </cell>
        </row>
        <row r="3208">
          <cell r="A3208" t="str">
            <v>H57</v>
          </cell>
          <cell r="B3208" t="str">
            <v>OTROS TRASTORNOS DEL OJO Y SUS ANEXOS</v>
          </cell>
          <cell r="C3208" t="str">
            <v>062</v>
          </cell>
        </row>
        <row r="3209">
          <cell r="A3209" t="str">
            <v>H570</v>
          </cell>
          <cell r="B3209" t="str">
            <v>ANOMALIAS DE LA FUNCION PUPILAR</v>
          </cell>
          <cell r="C3209" t="str">
            <v>062</v>
          </cell>
        </row>
        <row r="3210">
          <cell r="A3210" t="str">
            <v>H571</v>
          </cell>
          <cell r="B3210" t="str">
            <v>DOLOR OCULAR</v>
          </cell>
          <cell r="C3210" t="str">
            <v>062</v>
          </cell>
        </row>
        <row r="3211">
          <cell r="A3211" t="str">
            <v>H578</v>
          </cell>
          <cell r="B3211" t="str">
            <v>OTROS TRASTORNOS ESPECIFICADOS DEL OJO Y SUS ANEXOS</v>
          </cell>
          <cell r="C3211" t="str">
            <v>062</v>
          </cell>
        </row>
        <row r="3212">
          <cell r="A3212" t="str">
            <v>H579</v>
          </cell>
          <cell r="B3212" t="str">
            <v>TRASTORNO DEL OJO Y SUS ANEXOS, NO ESPECIFICADO</v>
          </cell>
          <cell r="C3212" t="str">
            <v>062</v>
          </cell>
        </row>
        <row r="3213">
          <cell r="A3213" t="str">
            <v>H59</v>
          </cell>
          <cell r="B3213" t="str">
            <v>TRASTORNOS DEL OJO Y SUS ANEXOS CONSC. A PROCEDIMIENTOS, NO NOP.</v>
          </cell>
          <cell r="C3213" t="str">
            <v>062</v>
          </cell>
        </row>
        <row r="3214">
          <cell r="A3214" t="str">
            <v>H590</v>
          </cell>
          <cell r="B3214" t="str">
            <v>SINDROME VITREO CONSECUTIVO A CIRUGIA DE CATARATA</v>
          </cell>
          <cell r="C3214" t="str">
            <v>062</v>
          </cell>
        </row>
        <row r="3215">
          <cell r="A3215" t="str">
            <v>H598</v>
          </cell>
          <cell r="B3215" t="str">
            <v>OTROS TRASTORNOS DEL OJO Y SUS ANEXOS, CONSECUTIVO A PROCEDIMIENTO</v>
          </cell>
          <cell r="C3215" t="str">
            <v>062</v>
          </cell>
        </row>
        <row r="3216">
          <cell r="A3216" t="str">
            <v>H599</v>
          </cell>
          <cell r="B3216" t="str">
            <v>TRASTORNO NO ESPECIFICADO DEL OJO Y SUS ANEXOS, CONSC. A PROCEDIM.</v>
          </cell>
          <cell r="C3216" t="str">
            <v>062</v>
          </cell>
        </row>
        <row r="3217">
          <cell r="A3217" t="str">
            <v>H60</v>
          </cell>
          <cell r="B3217" t="str">
            <v>OTITIS EXTERNA</v>
          </cell>
          <cell r="C3217" t="str">
            <v>063</v>
          </cell>
        </row>
        <row r="3218">
          <cell r="A3218" t="str">
            <v>H600</v>
          </cell>
          <cell r="B3218" t="str">
            <v>ABSCESO DEL OIDO EXTERNO</v>
          </cell>
          <cell r="C3218" t="str">
            <v>063</v>
          </cell>
        </row>
        <row r="3219">
          <cell r="A3219" t="str">
            <v>H601</v>
          </cell>
          <cell r="B3219" t="str">
            <v>CELULITIS DEL OIDO EXTERNO</v>
          </cell>
          <cell r="C3219" t="str">
            <v>063</v>
          </cell>
        </row>
        <row r="3220">
          <cell r="A3220" t="str">
            <v>H602</v>
          </cell>
          <cell r="B3220" t="str">
            <v>OTITIS EXTERNA MALIGNA</v>
          </cell>
          <cell r="C3220" t="str">
            <v>063</v>
          </cell>
        </row>
        <row r="3221">
          <cell r="A3221" t="str">
            <v>H603</v>
          </cell>
          <cell r="B3221" t="str">
            <v>OTRAS OTITIS EXTERNAS INFECCIOSAS</v>
          </cell>
          <cell r="C3221" t="str">
            <v>063</v>
          </cell>
        </row>
        <row r="3222">
          <cell r="A3222" t="str">
            <v>H604</v>
          </cell>
          <cell r="B3222" t="str">
            <v>COLESTEATOMA DEL OIDO EXTERNO</v>
          </cell>
          <cell r="C3222" t="str">
            <v>063</v>
          </cell>
        </row>
        <row r="3223">
          <cell r="A3223" t="str">
            <v>H605</v>
          </cell>
          <cell r="B3223" t="str">
            <v>OTITIS EXTERNA AGUDA, NO INFECCIOSA</v>
          </cell>
          <cell r="C3223" t="str">
            <v>063</v>
          </cell>
        </row>
        <row r="3224">
          <cell r="A3224" t="str">
            <v>H608</v>
          </cell>
          <cell r="B3224" t="str">
            <v>OTRAS OTITIS EXTERNA</v>
          </cell>
          <cell r="C3224" t="str">
            <v>063</v>
          </cell>
        </row>
        <row r="3225">
          <cell r="A3225" t="str">
            <v>H609</v>
          </cell>
          <cell r="B3225" t="str">
            <v>OTITIS EXTERNA, SIN OTRA ESPECIFICACION</v>
          </cell>
          <cell r="C3225" t="str">
            <v>063</v>
          </cell>
        </row>
        <row r="3226">
          <cell r="A3226" t="str">
            <v>H61</v>
          </cell>
          <cell r="B3226" t="str">
            <v>OTROS TRASTORNOS DEL OIDO EXTERNO</v>
          </cell>
          <cell r="C3226" t="str">
            <v>063</v>
          </cell>
        </row>
        <row r="3227">
          <cell r="A3227" t="str">
            <v>H610</v>
          </cell>
          <cell r="B3227" t="str">
            <v>PERICONDRITIS DEL OIDO EXTERNO</v>
          </cell>
          <cell r="C3227" t="str">
            <v>063</v>
          </cell>
        </row>
        <row r="3228">
          <cell r="A3228" t="str">
            <v>H611</v>
          </cell>
          <cell r="B3228" t="str">
            <v>AFECCIONES NO INFECCIONSAS DEL PABELLON SUDITIVO</v>
          </cell>
          <cell r="C3228" t="str">
            <v>063</v>
          </cell>
        </row>
        <row r="3229">
          <cell r="A3229" t="str">
            <v>H612</v>
          </cell>
          <cell r="B3229" t="str">
            <v>CERUMEN IMPACTADO</v>
          </cell>
          <cell r="C3229" t="str">
            <v>063</v>
          </cell>
        </row>
        <row r="3230">
          <cell r="A3230" t="str">
            <v>H613</v>
          </cell>
          <cell r="B3230" t="str">
            <v>ESTENOSIS ADQUIRIDA DEL CONDUCTO AUDITIVO EXTERNO</v>
          </cell>
          <cell r="C3230" t="str">
            <v>063</v>
          </cell>
        </row>
        <row r="3231">
          <cell r="A3231" t="str">
            <v>H618</v>
          </cell>
          <cell r="B3231" t="str">
            <v>OTROS TRASTORNOS ESPECIFICADOS DEL OIDO EXTERNO</v>
          </cell>
          <cell r="C3231" t="str">
            <v>063</v>
          </cell>
        </row>
        <row r="3232">
          <cell r="A3232" t="str">
            <v>H619</v>
          </cell>
          <cell r="B3232" t="str">
            <v>TRASTORNO DEL OIDO EXTERNO, NO ESPECIFICADO</v>
          </cell>
          <cell r="C3232" t="str">
            <v>063</v>
          </cell>
        </row>
        <row r="3233">
          <cell r="A3233" t="str">
            <v>H65</v>
          </cell>
          <cell r="B3233" t="str">
            <v>OTITIS MEDIA NO SUPURATIVA</v>
          </cell>
          <cell r="C3233" t="str">
            <v>063</v>
          </cell>
        </row>
        <row r="3234">
          <cell r="A3234" t="str">
            <v>H650</v>
          </cell>
          <cell r="B3234" t="str">
            <v>OTITIS MEDIA SEROSA</v>
          </cell>
          <cell r="C3234" t="str">
            <v>063</v>
          </cell>
        </row>
        <row r="3235">
          <cell r="A3235" t="str">
            <v>H651</v>
          </cell>
          <cell r="B3235" t="str">
            <v>OTRA OTITIS MEDIA AGUDA, NO SUPURATIVA</v>
          </cell>
          <cell r="C3235" t="str">
            <v>063</v>
          </cell>
        </row>
        <row r="3236">
          <cell r="A3236" t="str">
            <v>H652</v>
          </cell>
          <cell r="B3236" t="str">
            <v>OTITIS MEDIA CRONICA SEROSA</v>
          </cell>
          <cell r="C3236" t="str">
            <v>063</v>
          </cell>
        </row>
        <row r="3237">
          <cell r="A3237" t="str">
            <v>H653</v>
          </cell>
          <cell r="B3237" t="str">
            <v>OTITIS MEDIA CRONICA MUCOIDE</v>
          </cell>
          <cell r="C3237" t="str">
            <v>063</v>
          </cell>
        </row>
        <row r="3238">
          <cell r="A3238" t="str">
            <v>H654</v>
          </cell>
          <cell r="B3238" t="str">
            <v>OTRAS OTITIS MEDIAS CRONICAS NO SUPURATIVAS</v>
          </cell>
          <cell r="C3238" t="str">
            <v>063</v>
          </cell>
        </row>
        <row r="3239">
          <cell r="A3239" t="str">
            <v>H659</v>
          </cell>
          <cell r="B3239" t="str">
            <v>OTITIS MEDIA NO SUPURATIVA, SIN OTRA ESPECIFICACION</v>
          </cell>
          <cell r="C3239" t="str">
            <v>063</v>
          </cell>
        </row>
        <row r="3240">
          <cell r="A3240" t="str">
            <v>H66</v>
          </cell>
          <cell r="B3240" t="str">
            <v>OTITIS MEDIA SUPURATIVA Y LA NO ESPECIFICADA</v>
          </cell>
          <cell r="C3240" t="str">
            <v>063</v>
          </cell>
        </row>
        <row r="3241">
          <cell r="A3241" t="str">
            <v>H660</v>
          </cell>
          <cell r="B3241" t="str">
            <v>OTITIS MEDIA SUPURATIVA AGUDA</v>
          </cell>
          <cell r="C3241" t="str">
            <v>063</v>
          </cell>
        </row>
        <row r="3242">
          <cell r="A3242" t="str">
            <v>H661</v>
          </cell>
          <cell r="B3242" t="str">
            <v>OTITIS MEDIA TUBOTIMPANICA SUPURATIVA CRONICA</v>
          </cell>
          <cell r="C3242" t="str">
            <v>063</v>
          </cell>
        </row>
        <row r="3243">
          <cell r="A3243" t="str">
            <v>H662</v>
          </cell>
          <cell r="B3243" t="str">
            <v>OTITIS MEDIA SUPURATIVA CRONICA ATICOANTRAL</v>
          </cell>
          <cell r="C3243" t="str">
            <v>063</v>
          </cell>
        </row>
        <row r="3244">
          <cell r="A3244" t="str">
            <v>H663</v>
          </cell>
          <cell r="B3244" t="str">
            <v>OTRAS OTITIS MEDIAS CRONICAS SUPURATIVAS</v>
          </cell>
          <cell r="C3244" t="str">
            <v>063</v>
          </cell>
        </row>
        <row r="3245">
          <cell r="A3245" t="str">
            <v>H664</v>
          </cell>
          <cell r="B3245" t="str">
            <v>OTITIS MEDIA SUPURATIVA, SIN OTRA ESPECIFICACION</v>
          </cell>
          <cell r="C3245" t="str">
            <v>063</v>
          </cell>
        </row>
        <row r="3246">
          <cell r="A3246" t="str">
            <v>H669</v>
          </cell>
          <cell r="B3246" t="str">
            <v>OTITIS MEDIA, NO ESPECIFICADA</v>
          </cell>
          <cell r="C3246" t="str">
            <v>063</v>
          </cell>
        </row>
        <row r="3247">
          <cell r="A3247" t="str">
            <v>H68</v>
          </cell>
          <cell r="B3247" t="str">
            <v>INFLAMACION Y OBSTRUCCION DE LA TROMPA DE EUSTAQUIO</v>
          </cell>
          <cell r="C3247" t="str">
            <v>063</v>
          </cell>
        </row>
        <row r="3248">
          <cell r="A3248" t="str">
            <v>H680</v>
          </cell>
          <cell r="B3248" t="str">
            <v>SALPINGITIS EUSTAQUIANA</v>
          </cell>
          <cell r="C3248" t="str">
            <v>063</v>
          </cell>
        </row>
        <row r="3249">
          <cell r="A3249" t="str">
            <v>H681</v>
          </cell>
          <cell r="B3249" t="str">
            <v>OBSTRUCCION DE LA TROMPA DE EUSTAQUIO</v>
          </cell>
          <cell r="C3249" t="str">
            <v>063</v>
          </cell>
        </row>
        <row r="3250">
          <cell r="A3250" t="str">
            <v>H69</v>
          </cell>
          <cell r="B3250" t="str">
            <v>OTROS TRASTORNOS DE LA TROMPA DE EUSTAQUIO</v>
          </cell>
          <cell r="C3250" t="str">
            <v>063</v>
          </cell>
        </row>
        <row r="3251">
          <cell r="A3251" t="str">
            <v>H690</v>
          </cell>
          <cell r="B3251" t="str">
            <v>DISTENSION DE LA TROMPA DE EUSTAQUIO</v>
          </cell>
          <cell r="C3251" t="str">
            <v>063</v>
          </cell>
        </row>
        <row r="3252">
          <cell r="A3252" t="str">
            <v>H698</v>
          </cell>
          <cell r="B3252" t="str">
            <v>OTROS TRASTORNOS ESPECIFICADOS DE LA TROMPA DE EUSTAQUIO</v>
          </cell>
          <cell r="C3252" t="str">
            <v>063</v>
          </cell>
        </row>
        <row r="3253">
          <cell r="A3253" t="str">
            <v>H699</v>
          </cell>
          <cell r="B3253" t="str">
            <v>TRASTORNO DE LA TROMPA DE EUSTAQUIO, NO ESPECIFICADO</v>
          </cell>
          <cell r="C3253" t="str">
            <v>063</v>
          </cell>
        </row>
        <row r="3254">
          <cell r="A3254" t="str">
            <v>H70</v>
          </cell>
          <cell r="B3254" t="str">
            <v>MASTOIDITIS Y AFECCIONES RELACIONADAS</v>
          </cell>
          <cell r="C3254" t="str">
            <v>063</v>
          </cell>
        </row>
        <row r="3255">
          <cell r="A3255" t="str">
            <v>H700</v>
          </cell>
          <cell r="B3255" t="str">
            <v>MASTOIDITIS AGUDA</v>
          </cell>
          <cell r="C3255" t="str">
            <v>063</v>
          </cell>
        </row>
        <row r="3256">
          <cell r="A3256" t="str">
            <v>H701</v>
          </cell>
          <cell r="B3256" t="str">
            <v>MASTOIDITIS CRONICA</v>
          </cell>
          <cell r="C3256" t="str">
            <v>063</v>
          </cell>
        </row>
        <row r="3257">
          <cell r="A3257" t="str">
            <v>H702</v>
          </cell>
          <cell r="B3257" t="str">
            <v>PETROSITIS</v>
          </cell>
          <cell r="C3257" t="str">
            <v>063</v>
          </cell>
        </row>
        <row r="3258">
          <cell r="A3258" t="str">
            <v>H708</v>
          </cell>
          <cell r="B3258" t="str">
            <v>OTRAS MASTOIDITIS Y AFECCIONES RELACIONADAS</v>
          </cell>
          <cell r="C3258" t="str">
            <v>063</v>
          </cell>
        </row>
        <row r="3259">
          <cell r="A3259" t="str">
            <v>H709</v>
          </cell>
          <cell r="B3259" t="str">
            <v>MASTOIDITIS, NO ESPECIFICADA</v>
          </cell>
          <cell r="C3259" t="str">
            <v>063</v>
          </cell>
        </row>
        <row r="3260">
          <cell r="A3260" t="str">
            <v>H71</v>
          </cell>
          <cell r="B3260" t="str">
            <v>COLESTEATOMA DEL OIDO MEDIO</v>
          </cell>
          <cell r="C3260" t="str">
            <v>063</v>
          </cell>
        </row>
        <row r="3261">
          <cell r="A3261" t="str">
            <v>H72</v>
          </cell>
          <cell r="B3261" t="str">
            <v>PERFORACION DE LA MEMBRANA TIMPANICA</v>
          </cell>
          <cell r="C3261" t="str">
            <v>063</v>
          </cell>
        </row>
        <row r="3262">
          <cell r="A3262" t="str">
            <v>H720</v>
          </cell>
          <cell r="B3262" t="str">
            <v>PERFORACION CENTRAL DE LA MEMBRANA TIMPANICA</v>
          </cell>
          <cell r="C3262" t="str">
            <v>063</v>
          </cell>
        </row>
        <row r="3263">
          <cell r="A3263" t="str">
            <v>H721</v>
          </cell>
          <cell r="B3263" t="str">
            <v>PERFORACION ATICA DE LA MEMBRANA TIMPANICA</v>
          </cell>
          <cell r="C3263" t="str">
            <v>063</v>
          </cell>
        </row>
        <row r="3264">
          <cell r="A3264" t="str">
            <v>H722</v>
          </cell>
          <cell r="B3264" t="str">
            <v>OTRAS PERFORACIONES MARGINALES DE LA MEMBRANA TIMPANICA</v>
          </cell>
          <cell r="C3264" t="str">
            <v>063</v>
          </cell>
        </row>
        <row r="3265">
          <cell r="A3265" t="str">
            <v>H728</v>
          </cell>
          <cell r="B3265" t="str">
            <v>OTRAS PERFORACIONES DE LA MEMBRANA TIMPANICA</v>
          </cell>
          <cell r="C3265" t="str">
            <v>063</v>
          </cell>
        </row>
        <row r="3266">
          <cell r="A3266" t="str">
            <v>H729</v>
          </cell>
          <cell r="B3266" t="str">
            <v>PERFORACION DE LA MEMBRANA TIMPANICA, SIN OTRA ESPECIFICACION</v>
          </cell>
          <cell r="C3266" t="str">
            <v>063</v>
          </cell>
        </row>
        <row r="3267">
          <cell r="A3267" t="str">
            <v>H73</v>
          </cell>
          <cell r="B3267" t="str">
            <v>OTROS TRASTORNOS DE LA MEMBRANA TIMPANICA</v>
          </cell>
          <cell r="C3267" t="str">
            <v>063</v>
          </cell>
        </row>
        <row r="3268">
          <cell r="A3268" t="str">
            <v>H730</v>
          </cell>
          <cell r="B3268" t="str">
            <v>MIRINGITIS AGUDA</v>
          </cell>
          <cell r="C3268" t="str">
            <v>063</v>
          </cell>
        </row>
        <row r="3269">
          <cell r="A3269" t="str">
            <v>H731</v>
          </cell>
          <cell r="B3269" t="str">
            <v>MIRINGITIS CRONICA</v>
          </cell>
          <cell r="C3269" t="str">
            <v>063</v>
          </cell>
        </row>
        <row r="3270">
          <cell r="A3270" t="str">
            <v>H738</v>
          </cell>
          <cell r="B3270" t="str">
            <v>OTROS TRASTORNOS ESPECIFICADOS DE LA MEMBRANA TIMPANICA</v>
          </cell>
          <cell r="C3270" t="str">
            <v>063</v>
          </cell>
        </row>
        <row r="3271">
          <cell r="A3271" t="str">
            <v>H739</v>
          </cell>
          <cell r="B3271" t="str">
            <v>TRASTORNO DE LA MEMBRANA TIMPANICA, NO ESPECIFICADO</v>
          </cell>
          <cell r="C3271" t="str">
            <v>063</v>
          </cell>
        </row>
        <row r="3272">
          <cell r="A3272" t="str">
            <v>H74</v>
          </cell>
          <cell r="B3272" t="str">
            <v>OTROS TRASTORNOS DEL OIDO MEDIO Y DE LA APOFISIS MASTOIDES</v>
          </cell>
          <cell r="C3272" t="str">
            <v>063</v>
          </cell>
        </row>
        <row r="3273">
          <cell r="A3273" t="str">
            <v>H740</v>
          </cell>
          <cell r="B3273" t="str">
            <v>TIMPANOSCLEROSIS</v>
          </cell>
          <cell r="C3273" t="str">
            <v>063</v>
          </cell>
        </row>
        <row r="3274">
          <cell r="A3274" t="str">
            <v>H741</v>
          </cell>
          <cell r="B3274" t="str">
            <v>ENFERMEDAD ADHESIVA DEL OIDO MEDIO</v>
          </cell>
          <cell r="C3274" t="str">
            <v>063</v>
          </cell>
        </row>
        <row r="3275">
          <cell r="A3275" t="str">
            <v>H742</v>
          </cell>
          <cell r="B3275" t="str">
            <v>DISCONTINUIDAD Y DISLOCACION DE LOS HUESECILLOS DEL OIDO</v>
          </cell>
          <cell r="C3275" t="str">
            <v>063</v>
          </cell>
        </row>
        <row r="3276">
          <cell r="A3276" t="str">
            <v>H743</v>
          </cell>
          <cell r="B3276" t="str">
            <v>OTRAS ANORMALIDADES ADQUIRIDAS DE LOS HUESECILLOS DEL OIDO</v>
          </cell>
          <cell r="C3276" t="str">
            <v>063</v>
          </cell>
        </row>
        <row r="3277">
          <cell r="A3277" t="str">
            <v>H744</v>
          </cell>
          <cell r="B3277" t="str">
            <v>POLIPO DEL OIDO MEDIO</v>
          </cell>
          <cell r="C3277" t="str">
            <v>063</v>
          </cell>
        </row>
        <row r="3278">
          <cell r="A3278" t="str">
            <v>H748</v>
          </cell>
          <cell r="B3278" t="str">
            <v>OTROS TRASTORNOS ESPCIF. DEL OIDO MEDIO Y DE LA APOFISIS MASTOIDES</v>
          </cell>
          <cell r="C3278" t="str">
            <v>063</v>
          </cell>
        </row>
        <row r="3279">
          <cell r="A3279" t="str">
            <v>H749</v>
          </cell>
          <cell r="B3279" t="str">
            <v>TRASTORNO DEL OIDO MEDIO Y DE LA APOFISIS MASTOIDES, NO ESPECIFICADO</v>
          </cell>
          <cell r="C3279" t="str">
            <v>063</v>
          </cell>
        </row>
        <row r="3280">
          <cell r="A3280" t="str">
            <v>H80</v>
          </cell>
          <cell r="B3280" t="str">
            <v>OTOSCLEROSIS</v>
          </cell>
          <cell r="C3280" t="str">
            <v>063</v>
          </cell>
        </row>
        <row r="3281">
          <cell r="A3281" t="str">
            <v>H800</v>
          </cell>
          <cell r="B3281" t="str">
            <v>OTOSCLEROSIS QUE AFECTA LA VENTANA OVAL, NO OBLITERANTE</v>
          </cell>
          <cell r="C3281" t="str">
            <v>063</v>
          </cell>
        </row>
        <row r="3282">
          <cell r="A3282" t="str">
            <v>H801</v>
          </cell>
          <cell r="B3282" t="str">
            <v>OTOSCLEROSIS QUE AFECTA LA VENTANA OVAL, OBLITERANTE</v>
          </cell>
          <cell r="C3282" t="str">
            <v>063</v>
          </cell>
        </row>
        <row r="3283">
          <cell r="A3283" t="str">
            <v>H802</v>
          </cell>
          <cell r="B3283" t="str">
            <v>OTOSCLEROSIS COCLEAR</v>
          </cell>
          <cell r="C3283" t="str">
            <v>063</v>
          </cell>
        </row>
        <row r="3284">
          <cell r="A3284" t="str">
            <v>H808</v>
          </cell>
          <cell r="B3284" t="str">
            <v>OTRAS OTOSCLEROSIS</v>
          </cell>
          <cell r="C3284" t="str">
            <v>063</v>
          </cell>
        </row>
        <row r="3285">
          <cell r="A3285" t="str">
            <v>H809</v>
          </cell>
          <cell r="B3285" t="str">
            <v>OTOSCLEROSIS, NO ESPECIFICADA</v>
          </cell>
          <cell r="C3285" t="str">
            <v>063</v>
          </cell>
        </row>
        <row r="3286">
          <cell r="A3286" t="str">
            <v>H81</v>
          </cell>
          <cell r="B3286" t="str">
            <v>TRASTORNOS DE LA FUNCION VESTIBULAR</v>
          </cell>
          <cell r="C3286" t="str">
            <v>063</v>
          </cell>
        </row>
        <row r="3287">
          <cell r="A3287" t="str">
            <v>H810</v>
          </cell>
          <cell r="B3287" t="str">
            <v>ENFERMEDAD DE MENIERE</v>
          </cell>
          <cell r="C3287" t="str">
            <v>063</v>
          </cell>
        </row>
        <row r="3288">
          <cell r="A3288" t="str">
            <v>H811</v>
          </cell>
          <cell r="B3288" t="str">
            <v>VERTIGO PAROXISTICO BENIGNO</v>
          </cell>
          <cell r="C3288" t="str">
            <v>063</v>
          </cell>
        </row>
        <row r="3289">
          <cell r="A3289" t="str">
            <v>H812</v>
          </cell>
          <cell r="B3289" t="str">
            <v>NEURONITIS VESTIBULAR</v>
          </cell>
          <cell r="C3289" t="str">
            <v>063</v>
          </cell>
        </row>
        <row r="3290">
          <cell r="A3290" t="str">
            <v>H813</v>
          </cell>
          <cell r="B3290" t="str">
            <v>OTROS VERTIGOS PERIFERICOS</v>
          </cell>
          <cell r="C3290" t="str">
            <v>063</v>
          </cell>
        </row>
        <row r="3291">
          <cell r="A3291" t="str">
            <v>H814</v>
          </cell>
          <cell r="B3291" t="str">
            <v>VERTIGO DE ORIGEN CENTRAL</v>
          </cell>
          <cell r="C3291" t="str">
            <v>063</v>
          </cell>
        </row>
        <row r="3292">
          <cell r="A3292" t="str">
            <v>H818</v>
          </cell>
          <cell r="B3292" t="str">
            <v>OTROS TRASTORNOS DE LA FUNCION VESTIBULAR</v>
          </cell>
          <cell r="C3292" t="str">
            <v>063</v>
          </cell>
        </row>
        <row r="3293">
          <cell r="A3293" t="str">
            <v>H819</v>
          </cell>
          <cell r="B3293" t="str">
            <v>TRASTORNO DE LA FUNCION VESTIBULAR, NO ESPECIFICADO</v>
          </cell>
          <cell r="C3293" t="str">
            <v>063</v>
          </cell>
        </row>
        <row r="3294">
          <cell r="A3294" t="str">
            <v>H83</v>
          </cell>
          <cell r="B3294" t="str">
            <v>OTORS TRASTORNOS DEL OIDO INTERNO</v>
          </cell>
          <cell r="C3294" t="str">
            <v>063</v>
          </cell>
        </row>
        <row r="3295">
          <cell r="A3295" t="str">
            <v>H830</v>
          </cell>
          <cell r="B3295" t="str">
            <v>LABERINTITIS</v>
          </cell>
          <cell r="C3295" t="str">
            <v>063</v>
          </cell>
        </row>
        <row r="3296">
          <cell r="A3296" t="str">
            <v>H831</v>
          </cell>
          <cell r="B3296" t="str">
            <v>FISTULA DEL LABERINTO</v>
          </cell>
          <cell r="C3296" t="str">
            <v>063</v>
          </cell>
        </row>
        <row r="3297">
          <cell r="A3297" t="str">
            <v>H832</v>
          </cell>
          <cell r="B3297" t="str">
            <v>DISFUNCION DEL LABERINTO</v>
          </cell>
          <cell r="C3297" t="str">
            <v>063</v>
          </cell>
        </row>
        <row r="3298">
          <cell r="A3298" t="str">
            <v>H833</v>
          </cell>
          <cell r="B3298" t="str">
            <v>EFECTOS DEL RUIDO SOBRE EL OIDO INTERNO</v>
          </cell>
          <cell r="C3298" t="str">
            <v>063</v>
          </cell>
        </row>
        <row r="3299">
          <cell r="A3299" t="str">
            <v>H838</v>
          </cell>
          <cell r="B3299" t="str">
            <v>OTROS TRASTORNOS ESPECIFICADOS DEL OIDO INTERNO</v>
          </cell>
          <cell r="C3299" t="str">
            <v>063</v>
          </cell>
        </row>
        <row r="3300">
          <cell r="A3300" t="str">
            <v>H839</v>
          </cell>
          <cell r="B3300" t="str">
            <v>TRASTORNO DEL OIDO INTERNO, NO ESPECIFICADO</v>
          </cell>
          <cell r="C3300" t="str">
            <v>063</v>
          </cell>
        </row>
        <row r="3301">
          <cell r="A3301" t="str">
            <v>H90</v>
          </cell>
          <cell r="B3301" t="str">
            <v>HIPOACUSIA CONDUCTIVA Y NEUROSENSORIAL</v>
          </cell>
          <cell r="C3301" t="str">
            <v>063</v>
          </cell>
        </row>
        <row r="3302">
          <cell r="A3302" t="str">
            <v>H900</v>
          </cell>
          <cell r="B3302" t="str">
            <v>HIPOACUSIA CONDUCTIVA BILATERAL</v>
          </cell>
          <cell r="C3302" t="str">
            <v>063</v>
          </cell>
        </row>
        <row r="3303">
          <cell r="A3303" t="str">
            <v>H901</v>
          </cell>
          <cell r="B3303" t="str">
            <v>HIPOACUSIA CONDUCTIVA, UNILATERAL CON AUDICION IRRESTRICTA CONTRAL.</v>
          </cell>
          <cell r="C3303" t="str">
            <v>063</v>
          </cell>
        </row>
        <row r="3304">
          <cell r="A3304" t="str">
            <v>H902</v>
          </cell>
          <cell r="B3304" t="str">
            <v>HIPOACUSIA CONDUCTIVA, SIN OTRA ESPECIFICACION</v>
          </cell>
          <cell r="C3304" t="str">
            <v>063</v>
          </cell>
        </row>
        <row r="3305">
          <cell r="A3305" t="str">
            <v>H903</v>
          </cell>
          <cell r="B3305" t="str">
            <v>HIPOACUSIA NEUROSENSORIAL, BILATERAL</v>
          </cell>
          <cell r="C3305" t="str">
            <v>063</v>
          </cell>
        </row>
        <row r="3306">
          <cell r="A3306" t="str">
            <v>H904</v>
          </cell>
          <cell r="B3306" t="str">
            <v>HIPOACUSIA NEUROSENSORIAL, UNILATERAL CON AUDICION</v>
          </cell>
          <cell r="C3306" t="str">
            <v>063</v>
          </cell>
        </row>
        <row r="3307">
          <cell r="A3307" t="str">
            <v>H905</v>
          </cell>
          <cell r="B3307" t="str">
            <v>HIPOACUSIA NEUROSENSORIAL, SIN OTRA ESPECIFICACION</v>
          </cell>
          <cell r="C3307" t="str">
            <v>063</v>
          </cell>
        </row>
        <row r="3308">
          <cell r="A3308" t="str">
            <v>H906</v>
          </cell>
          <cell r="B3308" t="str">
            <v>HIPOACUSIA MIXTA CONDUCTIVA Y NEUROSENSORIAL. BILATERAL</v>
          </cell>
          <cell r="C3308" t="str">
            <v>063</v>
          </cell>
        </row>
        <row r="3309">
          <cell r="A3309" t="str">
            <v>H907</v>
          </cell>
          <cell r="B3309" t="str">
            <v>HIPOACUSIA MIXTA CONDUC. Y NEUROSENSORIAL, UNILATERAL CON UADICION</v>
          </cell>
          <cell r="C3309" t="str">
            <v>063</v>
          </cell>
        </row>
        <row r="3310">
          <cell r="A3310" t="str">
            <v>H908</v>
          </cell>
          <cell r="B3310" t="str">
            <v>HIPOACUSIA MIXTA CONDUCTIVA Y NEUROSENSORIAL, NO ESPECIFICADA</v>
          </cell>
          <cell r="C3310" t="str">
            <v>063</v>
          </cell>
        </row>
        <row r="3311">
          <cell r="A3311" t="str">
            <v>H91</v>
          </cell>
          <cell r="B3311" t="str">
            <v>OTRAS HIPOACUSIAS</v>
          </cell>
          <cell r="C3311" t="str">
            <v>063</v>
          </cell>
        </row>
        <row r="3312">
          <cell r="A3312" t="str">
            <v>H910</v>
          </cell>
          <cell r="B3312" t="str">
            <v>HIPOACUSIA OTOTOXICA</v>
          </cell>
          <cell r="C3312" t="str">
            <v>063</v>
          </cell>
        </row>
        <row r="3313">
          <cell r="A3313" t="str">
            <v>H911</v>
          </cell>
          <cell r="B3313" t="str">
            <v>PRESBIACUSIA</v>
          </cell>
          <cell r="C3313" t="str">
            <v>063</v>
          </cell>
        </row>
        <row r="3314">
          <cell r="A3314" t="str">
            <v>H912</v>
          </cell>
          <cell r="B3314" t="str">
            <v>HIPOACUSIA SUBITA IDIOPATICA</v>
          </cell>
          <cell r="C3314" t="str">
            <v>063</v>
          </cell>
        </row>
        <row r="3315">
          <cell r="A3315" t="str">
            <v>H913</v>
          </cell>
          <cell r="B3315" t="str">
            <v>SORDUMUDEZ, NO CLASIFICADA EN OTRA PARTE</v>
          </cell>
          <cell r="C3315" t="str">
            <v>063</v>
          </cell>
        </row>
        <row r="3316">
          <cell r="A3316" t="str">
            <v>H918</v>
          </cell>
          <cell r="B3316" t="str">
            <v>OTRAS HIPOACUSIAS ESPECIFICADAS</v>
          </cell>
          <cell r="C3316" t="str">
            <v>063</v>
          </cell>
        </row>
        <row r="3317">
          <cell r="A3317" t="str">
            <v>H919</v>
          </cell>
          <cell r="B3317" t="str">
            <v>HIPOACUSIA, NO ESEPCIFICADA</v>
          </cell>
          <cell r="C3317" t="str">
            <v>063</v>
          </cell>
        </row>
        <row r="3318">
          <cell r="A3318" t="str">
            <v>H92</v>
          </cell>
          <cell r="B3318" t="str">
            <v>OTALGIA Y SECRECION DEL OIDO</v>
          </cell>
          <cell r="C3318" t="str">
            <v>063</v>
          </cell>
        </row>
        <row r="3319">
          <cell r="A3319" t="str">
            <v>H920</v>
          </cell>
          <cell r="B3319" t="str">
            <v>OTALGIA</v>
          </cell>
          <cell r="C3319" t="str">
            <v>063</v>
          </cell>
        </row>
        <row r="3320">
          <cell r="A3320" t="str">
            <v>H921</v>
          </cell>
          <cell r="B3320" t="str">
            <v>OTORREA</v>
          </cell>
          <cell r="C3320" t="str">
            <v>063</v>
          </cell>
        </row>
        <row r="3321">
          <cell r="A3321" t="str">
            <v>H922</v>
          </cell>
          <cell r="B3321" t="str">
            <v>OTORRAGIA</v>
          </cell>
          <cell r="C3321" t="str">
            <v>063</v>
          </cell>
        </row>
        <row r="3322">
          <cell r="A3322" t="str">
            <v>H93</v>
          </cell>
          <cell r="B3322" t="str">
            <v>OTROS TRASTORNOS DEL OIDO, NO CLASIFICADOS EN OTRA PARTE</v>
          </cell>
          <cell r="C3322" t="str">
            <v>063</v>
          </cell>
        </row>
        <row r="3323">
          <cell r="A3323" t="str">
            <v>H930</v>
          </cell>
          <cell r="B3323" t="str">
            <v>TRASTORNO DEGENERATIVO Y VASCULARES DEL OIDO</v>
          </cell>
          <cell r="C3323" t="str">
            <v>063</v>
          </cell>
        </row>
        <row r="3324">
          <cell r="A3324" t="str">
            <v>H931</v>
          </cell>
          <cell r="B3324" t="str">
            <v>TINNITUS</v>
          </cell>
          <cell r="C3324" t="str">
            <v>063</v>
          </cell>
        </row>
        <row r="3325">
          <cell r="A3325" t="str">
            <v>H932</v>
          </cell>
          <cell r="B3325" t="str">
            <v>OTRAS PERCEPCIONES AUDITIVAS ANORMALES</v>
          </cell>
          <cell r="C3325" t="str">
            <v>063</v>
          </cell>
        </row>
        <row r="3326">
          <cell r="A3326" t="str">
            <v>H933</v>
          </cell>
          <cell r="B3326" t="str">
            <v>TRASTORNOS DEL NERVIO AUDITIVO</v>
          </cell>
          <cell r="C3326" t="str">
            <v>063</v>
          </cell>
        </row>
        <row r="3327">
          <cell r="A3327" t="str">
            <v>H938</v>
          </cell>
          <cell r="B3327" t="str">
            <v>OTROS TRASTORNOS ESPECIFICADOS DEL OIDO</v>
          </cell>
          <cell r="C3327" t="str">
            <v>063</v>
          </cell>
        </row>
        <row r="3328">
          <cell r="A3328" t="str">
            <v>H939</v>
          </cell>
          <cell r="B3328" t="str">
            <v>TRASTORNO DEL OIDO, NO ESPECIFICADO</v>
          </cell>
          <cell r="C3328" t="str">
            <v>063</v>
          </cell>
        </row>
        <row r="3329">
          <cell r="A3329" t="str">
            <v>H95</v>
          </cell>
          <cell r="B3329" t="str">
            <v>TRASTORNOS DEL OIDO Y DE LA APOFISIS MASTOIDES CONSC. A PROCEDIMIENTO</v>
          </cell>
          <cell r="C3329" t="str">
            <v>063</v>
          </cell>
        </row>
        <row r="3330">
          <cell r="A3330" t="str">
            <v>H950</v>
          </cell>
          <cell r="B3330" t="str">
            <v>COLESTEATOMA RECURRENTE DE LA CAVIDAD RESULTANTE DE LA MASTOIDECT</v>
          </cell>
          <cell r="C3330" t="str">
            <v>063</v>
          </cell>
        </row>
        <row r="3331">
          <cell r="A3331" t="str">
            <v>H951</v>
          </cell>
          <cell r="B3331" t="str">
            <v>OTROS TRASTORNOS POSTERIORES A LA MASTOIDECTOMIA</v>
          </cell>
          <cell r="C3331" t="str">
            <v>063</v>
          </cell>
        </row>
        <row r="3332">
          <cell r="A3332" t="str">
            <v>H958</v>
          </cell>
          <cell r="B3332" t="str">
            <v>OTROS TRASTORNOS DEL OIDO Y LA APOFISIS MASTOIDES, CONSC. A PROCED.</v>
          </cell>
          <cell r="C3332" t="str">
            <v>063</v>
          </cell>
        </row>
        <row r="3333">
          <cell r="A3333" t="str">
            <v>H959</v>
          </cell>
          <cell r="B3333" t="str">
            <v>TRASTORNOS NO ESEPCIF. DEL OIDO Y DE LA APOFISIS MASTOIDES CONSEC.</v>
          </cell>
          <cell r="C3333" t="str">
            <v>063</v>
          </cell>
        </row>
        <row r="3334">
          <cell r="A3334" t="str">
            <v>HOSP</v>
          </cell>
          <cell r="B3334" t="str">
            <v xml:space="preserve"> VIGILANCIA DE LA DISPOSICION RESIDUOS HOSPITALARIOS</v>
          </cell>
          <cell r="C3334" t="str">
            <v>000</v>
          </cell>
        </row>
        <row r="3335">
          <cell r="A3335" t="str">
            <v>I00</v>
          </cell>
          <cell r="B3335" t="str">
            <v>FIEBRE REUMATICA SIN MENCION DE COMPLICACION CARDIACA</v>
          </cell>
          <cell r="C3335" t="str">
            <v>065</v>
          </cell>
        </row>
        <row r="3336">
          <cell r="A3336" t="str">
            <v>I01</v>
          </cell>
          <cell r="B3336" t="str">
            <v>FIEBRE REUMATICA CON COMPLICACION CARDIACA</v>
          </cell>
          <cell r="C3336" t="str">
            <v>065</v>
          </cell>
        </row>
        <row r="3337">
          <cell r="A3337" t="str">
            <v>I010</v>
          </cell>
          <cell r="B3337" t="str">
            <v>PERICARDITIS REUMATICA AGUDA</v>
          </cell>
          <cell r="C3337" t="str">
            <v>065</v>
          </cell>
        </row>
        <row r="3338">
          <cell r="A3338" t="str">
            <v>I011</v>
          </cell>
          <cell r="B3338" t="str">
            <v>ENDOCARDITIS REUMATICA AGUDA</v>
          </cell>
          <cell r="C3338" t="str">
            <v>065</v>
          </cell>
        </row>
        <row r="3339">
          <cell r="A3339" t="str">
            <v>I012</v>
          </cell>
          <cell r="B3339" t="str">
            <v>MICARDITIS REUMATICA AGUDA</v>
          </cell>
          <cell r="C3339" t="str">
            <v>065</v>
          </cell>
        </row>
        <row r="3340">
          <cell r="A3340" t="str">
            <v>I018</v>
          </cell>
          <cell r="B3340" t="str">
            <v>OTRAS ENFERMEDADES REUMATICAS AGUDAS DEL CORAZON</v>
          </cell>
          <cell r="C3340" t="str">
            <v>065</v>
          </cell>
        </row>
        <row r="3341">
          <cell r="A3341" t="str">
            <v>I019</v>
          </cell>
          <cell r="B3341" t="str">
            <v>ENFERMEDAD REUMATICO AGUDA DEL CORAZON, NO ESPECIFICADA</v>
          </cell>
          <cell r="C3341" t="str">
            <v>065</v>
          </cell>
        </row>
        <row r="3342">
          <cell r="A3342" t="str">
            <v>I02</v>
          </cell>
          <cell r="B3342" t="str">
            <v>COREA REUMATICA</v>
          </cell>
          <cell r="C3342" t="str">
            <v>065</v>
          </cell>
        </row>
        <row r="3343">
          <cell r="A3343" t="str">
            <v>I020</v>
          </cell>
          <cell r="B3343" t="str">
            <v>COREA REUMATICA CON COMPLICACION CARDIACA</v>
          </cell>
          <cell r="C3343" t="str">
            <v>065</v>
          </cell>
        </row>
        <row r="3344">
          <cell r="A3344" t="str">
            <v>I029</v>
          </cell>
          <cell r="B3344" t="str">
            <v>COREA REUMATICA SIN MENCION DE COMPLICACION CARDIACA</v>
          </cell>
          <cell r="C3344" t="str">
            <v>065</v>
          </cell>
        </row>
        <row r="3345">
          <cell r="A3345" t="str">
            <v>I05</v>
          </cell>
          <cell r="B3345" t="str">
            <v>ENFERMEDADES REUMATICAS DE LA VALVULA MITRAL</v>
          </cell>
          <cell r="C3345" t="str">
            <v>065</v>
          </cell>
        </row>
        <row r="3346">
          <cell r="A3346" t="str">
            <v>I050</v>
          </cell>
          <cell r="B3346" t="str">
            <v>ESTENOSIS MITRAL</v>
          </cell>
          <cell r="C3346" t="str">
            <v>065</v>
          </cell>
        </row>
        <row r="3347">
          <cell r="A3347" t="str">
            <v>I051</v>
          </cell>
          <cell r="B3347" t="str">
            <v>INSUFICIENCIA MITRAL REUMATICA</v>
          </cell>
          <cell r="C3347" t="str">
            <v>065</v>
          </cell>
        </row>
        <row r="3348">
          <cell r="A3348" t="str">
            <v>I052</v>
          </cell>
          <cell r="B3348" t="str">
            <v>ESTENOSIS MITRAL CON INSUFICIENCIA</v>
          </cell>
          <cell r="C3348" t="str">
            <v>065</v>
          </cell>
        </row>
        <row r="3349">
          <cell r="A3349" t="str">
            <v>I058</v>
          </cell>
          <cell r="B3349" t="str">
            <v>OTRAS ENFERMEDADES DE LA VALVULA MITRAL</v>
          </cell>
          <cell r="C3349" t="str">
            <v>065</v>
          </cell>
        </row>
        <row r="3350">
          <cell r="A3350" t="str">
            <v>I059</v>
          </cell>
          <cell r="B3350" t="str">
            <v>ENFERMEDAD VALVULAR MITRAL, NO ESPECIFICADA</v>
          </cell>
          <cell r="C3350" t="str">
            <v>065</v>
          </cell>
        </row>
        <row r="3351">
          <cell r="A3351" t="str">
            <v>I06</v>
          </cell>
          <cell r="B3351" t="str">
            <v>ENFERMEDADES REUMATICAS DE LA VALVULA AORTICA</v>
          </cell>
          <cell r="C3351" t="str">
            <v>065</v>
          </cell>
        </row>
        <row r="3352">
          <cell r="A3352" t="str">
            <v>I060</v>
          </cell>
          <cell r="B3352" t="str">
            <v>ESTENOSIS AORTICA REUMATICA</v>
          </cell>
          <cell r="C3352" t="str">
            <v>065</v>
          </cell>
        </row>
        <row r="3353">
          <cell r="A3353" t="str">
            <v>I061</v>
          </cell>
          <cell r="B3353" t="str">
            <v>INSUFICIENCIA AORTICA REUMATICA</v>
          </cell>
          <cell r="C3353" t="str">
            <v>065</v>
          </cell>
        </row>
        <row r="3354">
          <cell r="A3354" t="str">
            <v>I062</v>
          </cell>
          <cell r="B3354" t="str">
            <v>ESTENOSIS AORTICA REUMATICA CON INSUFICIENCIA</v>
          </cell>
          <cell r="C3354" t="str">
            <v>065</v>
          </cell>
        </row>
        <row r="3355">
          <cell r="A3355" t="str">
            <v>I068</v>
          </cell>
          <cell r="B3355" t="str">
            <v>OTRAS ENFERMEDADES REUMATICAS DE LA VALVULA AORTICA</v>
          </cell>
          <cell r="C3355" t="str">
            <v>065</v>
          </cell>
        </row>
        <row r="3356">
          <cell r="A3356" t="str">
            <v>I069</v>
          </cell>
          <cell r="B3356" t="str">
            <v>ENFERMEDAD VALVULAR AORTICA REUMATICA, NO ESPECIFICADA</v>
          </cell>
          <cell r="C3356" t="str">
            <v>065</v>
          </cell>
        </row>
        <row r="3357">
          <cell r="A3357" t="str">
            <v>I07</v>
          </cell>
          <cell r="B3357" t="str">
            <v>ENFERMEDADES REUMATICAS DE LA VALVULA TRICUSPIDE</v>
          </cell>
          <cell r="C3357" t="str">
            <v>065</v>
          </cell>
        </row>
        <row r="3358">
          <cell r="A3358" t="str">
            <v>I070</v>
          </cell>
          <cell r="B3358" t="str">
            <v>ESTENOSIS TRICUSPIDE</v>
          </cell>
          <cell r="C3358" t="str">
            <v>065</v>
          </cell>
        </row>
        <row r="3359">
          <cell r="A3359" t="str">
            <v>I071</v>
          </cell>
          <cell r="B3359" t="str">
            <v>INSUFICIENCIA TRICUSPIDE</v>
          </cell>
          <cell r="C3359" t="str">
            <v>065</v>
          </cell>
        </row>
        <row r="3360">
          <cell r="A3360" t="str">
            <v>I072</v>
          </cell>
          <cell r="B3360" t="str">
            <v>ESTENOSIS E INSUFICIENCIA TRICUSPIDE</v>
          </cell>
          <cell r="C3360" t="str">
            <v>065</v>
          </cell>
        </row>
        <row r="3361">
          <cell r="A3361" t="str">
            <v>I078</v>
          </cell>
          <cell r="B3361" t="str">
            <v>OTRAS ENFERMEDADES DE LA VALVULA TRICUSPIDE</v>
          </cell>
          <cell r="C3361" t="str">
            <v>065</v>
          </cell>
        </row>
        <row r="3362">
          <cell r="A3362" t="str">
            <v>I079</v>
          </cell>
          <cell r="B3362" t="str">
            <v>ENFERMEDAD DE LA VALVULA TRICUSPIDE, NO ESPECIFICADA</v>
          </cell>
          <cell r="C3362" t="str">
            <v>065</v>
          </cell>
        </row>
        <row r="3363">
          <cell r="A3363" t="str">
            <v>I08</v>
          </cell>
          <cell r="B3363" t="str">
            <v>ENFERMEDADES VALVULARES MULTIPLES</v>
          </cell>
          <cell r="C3363" t="str">
            <v>065</v>
          </cell>
        </row>
        <row r="3364">
          <cell r="A3364" t="str">
            <v>I080</v>
          </cell>
          <cell r="B3364" t="str">
            <v>TRASTORNOS DE LAS VALVULAS MITRAL Y AORTICA</v>
          </cell>
          <cell r="C3364" t="str">
            <v>065</v>
          </cell>
        </row>
        <row r="3365">
          <cell r="A3365" t="str">
            <v>I081</v>
          </cell>
          <cell r="B3365" t="str">
            <v>TRASTORNOS DE LAS VALVULAS MITRAL Y TICUSPIDE</v>
          </cell>
          <cell r="C3365" t="str">
            <v>065</v>
          </cell>
        </row>
        <row r="3366">
          <cell r="A3366" t="str">
            <v>I082</v>
          </cell>
          <cell r="B3366" t="str">
            <v>TRASTORNOS DE LAS VALVULAS AORTICA Y TRICUSPIDE</v>
          </cell>
          <cell r="C3366" t="str">
            <v>065</v>
          </cell>
        </row>
        <row r="3367">
          <cell r="A3367" t="str">
            <v>I083</v>
          </cell>
          <cell r="B3367" t="str">
            <v>TRASTORNOS COMBINADOS DE LAS VALVULAS MITRAL, TICUSPIDE Y AORTICA</v>
          </cell>
          <cell r="C3367" t="str">
            <v>065</v>
          </cell>
        </row>
        <row r="3368">
          <cell r="A3368" t="str">
            <v>I088</v>
          </cell>
          <cell r="B3368" t="str">
            <v>OTRAS ENFERMEDADES DE MULTIPLES VALVULAS</v>
          </cell>
          <cell r="C3368" t="str">
            <v>065</v>
          </cell>
        </row>
        <row r="3369">
          <cell r="A3369" t="str">
            <v>I089</v>
          </cell>
          <cell r="B3369" t="str">
            <v>ENFERMEDAD DE MULTIPLES VALVULAS, NO ESPECIFICADA</v>
          </cell>
          <cell r="C3369" t="str">
            <v>065</v>
          </cell>
        </row>
        <row r="3370">
          <cell r="A3370" t="str">
            <v>I09</v>
          </cell>
          <cell r="B3370" t="str">
            <v>OTRAS ENFERMEDADES REUMATICAS DEL CORAZON</v>
          </cell>
          <cell r="C3370" t="str">
            <v>065</v>
          </cell>
        </row>
        <row r="3371">
          <cell r="A3371" t="str">
            <v>I090</v>
          </cell>
          <cell r="B3371" t="str">
            <v>MIOCARDITIS REUMATICA</v>
          </cell>
          <cell r="C3371" t="str">
            <v>065</v>
          </cell>
        </row>
        <row r="3372">
          <cell r="A3372" t="str">
            <v>I091</v>
          </cell>
          <cell r="B3372" t="str">
            <v>ENFERMEDADES REUMATICAS DEL ENDOCARDIO, VALVULA NO ESPECIFICADA</v>
          </cell>
          <cell r="C3372" t="str">
            <v>065</v>
          </cell>
        </row>
        <row r="3373">
          <cell r="A3373" t="str">
            <v>I092</v>
          </cell>
          <cell r="B3373" t="str">
            <v>PERICARDITIS REUMATICAS CRONICA</v>
          </cell>
          <cell r="C3373" t="str">
            <v>065</v>
          </cell>
        </row>
        <row r="3374">
          <cell r="A3374" t="str">
            <v>I098</v>
          </cell>
          <cell r="B3374" t="str">
            <v>OTRAS ENFERMEDADES REUMATICAS ESPECIFICADAS DEL CORAZON</v>
          </cell>
          <cell r="C3374" t="str">
            <v>065</v>
          </cell>
        </row>
        <row r="3375">
          <cell r="A3375" t="str">
            <v>I099</v>
          </cell>
          <cell r="B3375" t="str">
            <v>ENFERMEDAD REUMATICA DEL CORAZON, NO ESPECIFICADA</v>
          </cell>
          <cell r="C3375" t="str">
            <v>065</v>
          </cell>
        </row>
        <row r="3376">
          <cell r="A3376" t="str">
            <v>I10</v>
          </cell>
          <cell r="B3376" t="str">
            <v>HIPERTENSION ESENCIAL (PRIMARIA)</v>
          </cell>
          <cell r="C3376" t="str">
            <v>066</v>
          </cell>
        </row>
        <row r="3377">
          <cell r="A3377" t="str">
            <v>I101</v>
          </cell>
          <cell r="B3377" t="str">
            <v>ENDOCARDITIS REUMATICA AGUDA</v>
          </cell>
          <cell r="C3377" t="str">
            <v>065</v>
          </cell>
        </row>
        <row r="3378">
          <cell r="A3378" t="str">
            <v>I11</v>
          </cell>
          <cell r="B3378" t="str">
            <v>EMFREMEDAD CARDIACA HIPERTENSIVA</v>
          </cell>
          <cell r="C3378" t="str">
            <v>066</v>
          </cell>
        </row>
        <row r="3379">
          <cell r="A3379" t="str">
            <v>I110</v>
          </cell>
          <cell r="B3379" t="str">
            <v>ENFERMEDAD CARDIACA HIPERTENSIVA CON INSUFICIENCIA</v>
          </cell>
          <cell r="C3379" t="str">
            <v>066</v>
          </cell>
        </row>
        <row r="3380">
          <cell r="A3380" t="str">
            <v>I119</v>
          </cell>
          <cell r="B3380" t="str">
            <v>ENFERMEDAD CARDIACA HIPERTENSIVA SIN INSUFICIENCA</v>
          </cell>
          <cell r="C3380" t="str">
            <v>066</v>
          </cell>
        </row>
        <row r="3381">
          <cell r="A3381" t="str">
            <v>I12</v>
          </cell>
          <cell r="B3381" t="str">
            <v>ENFERMEDAD RENAL HIPERTENSIVA</v>
          </cell>
          <cell r="C3381" t="str">
            <v>066</v>
          </cell>
        </row>
        <row r="3382">
          <cell r="A3382" t="str">
            <v>I120</v>
          </cell>
          <cell r="B3382" t="str">
            <v>ENFERMEDAD RENAL HIPERTENSIVA CON INSUFICIENCIA RENAL</v>
          </cell>
          <cell r="C3382" t="str">
            <v>066</v>
          </cell>
        </row>
        <row r="3383">
          <cell r="A3383" t="str">
            <v>I129</v>
          </cell>
          <cell r="B3383" t="str">
            <v>ENFERMEDAD RENAL HIPERTENSIVA SIN INSUFICIENCIA RENAL</v>
          </cell>
          <cell r="C3383" t="str">
            <v>066</v>
          </cell>
        </row>
        <row r="3384">
          <cell r="A3384" t="str">
            <v>I13</v>
          </cell>
          <cell r="B3384" t="str">
            <v>ENFERMEDAD CARDIORRENAL HIPERTENSIVA</v>
          </cell>
          <cell r="C3384" t="str">
            <v>066</v>
          </cell>
        </row>
        <row r="3385">
          <cell r="A3385" t="str">
            <v>I130</v>
          </cell>
          <cell r="B3385" t="str">
            <v>ENFERMEDAD CARDIORRENAL HIPERTENSIVA CON INSUF. CARDIACA (CONGEST)</v>
          </cell>
          <cell r="C3385" t="str">
            <v>066</v>
          </cell>
        </row>
        <row r="3386">
          <cell r="A3386" t="str">
            <v>I131</v>
          </cell>
          <cell r="B3386" t="str">
            <v>ENFERMEDAD CARDIORRENAL HIPERT. CON INSUFICIENCIA RENAL</v>
          </cell>
          <cell r="C3386" t="str">
            <v>066</v>
          </cell>
        </row>
        <row r="3387">
          <cell r="A3387" t="str">
            <v>I132</v>
          </cell>
          <cell r="B3387" t="str">
            <v>ENFERMEDAD CARDIORRENAL HIPERT. CON INSUF. CARDIACA Y RENAL (CONG.)</v>
          </cell>
          <cell r="C3387" t="str">
            <v>066</v>
          </cell>
        </row>
        <row r="3388">
          <cell r="A3388" t="str">
            <v>I139</v>
          </cell>
          <cell r="B3388" t="str">
            <v>ENFERMEDAD CARDIORRENAL HIPERTENSIVA, NO ESPECIFICADA</v>
          </cell>
          <cell r="C3388" t="str">
            <v>066</v>
          </cell>
        </row>
        <row r="3389">
          <cell r="A3389" t="str">
            <v>I15</v>
          </cell>
          <cell r="B3389" t="str">
            <v>HIPERTENSION SECUNDARIA</v>
          </cell>
          <cell r="C3389" t="str">
            <v>066</v>
          </cell>
        </row>
        <row r="3390">
          <cell r="A3390" t="str">
            <v>I150</v>
          </cell>
          <cell r="B3390" t="str">
            <v>HIPERTENSION RENOVASCULAR</v>
          </cell>
          <cell r="C3390" t="str">
            <v>066</v>
          </cell>
        </row>
        <row r="3391">
          <cell r="A3391" t="str">
            <v>I151</v>
          </cell>
          <cell r="B3391" t="str">
            <v>HIPERTENSION SECUNDARIA A OTROS TRASTORNOS RENALES</v>
          </cell>
          <cell r="C3391" t="str">
            <v>066</v>
          </cell>
        </row>
        <row r="3392">
          <cell r="A3392" t="str">
            <v>I152</v>
          </cell>
          <cell r="B3392" t="str">
            <v>HIPERTENSION SECUNDARIA A TRASTORNOS ENDOCRINOS</v>
          </cell>
          <cell r="C3392" t="str">
            <v>066</v>
          </cell>
        </row>
        <row r="3393">
          <cell r="A3393" t="str">
            <v>I158</v>
          </cell>
          <cell r="B3393" t="str">
            <v>OTROS TIPOS DE HIPERTENSION SECUNDARIA</v>
          </cell>
          <cell r="C3393" t="str">
            <v>066</v>
          </cell>
        </row>
        <row r="3394">
          <cell r="A3394" t="str">
            <v>I159</v>
          </cell>
          <cell r="B3394" t="str">
            <v>HIPERTENSION SECUNDARIA, NO ESPECIFICADA</v>
          </cell>
          <cell r="C3394" t="str">
            <v>066</v>
          </cell>
        </row>
        <row r="3395">
          <cell r="A3395" t="str">
            <v>I20</v>
          </cell>
          <cell r="B3395" t="str">
            <v>ANGINA DE PECHO</v>
          </cell>
          <cell r="C3395" t="str">
            <v>067</v>
          </cell>
        </row>
        <row r="3396">
          <cell r="A3396" t="str">
            <v>I200</v>
          </cell>
          <cell r="B3396" t="str">
            <v>ANGINA INESTABLE</v>
          </cell>
          <cell r="C3396" t="str">
            <v>067</v>
          </cell>
        </row>
        <row r="3397">
          <cell r="A3397" t="str">
            <v>I201</v>
          </cell>
          <cell r="B3397" t="str">
            <v>ANGINA DE PECHO CON ESPASMO DOCUMENTADO</v>
          </cell>
          <cell r="C3397" t="str">
            <v>067</v>
          </cell>
        </row>
        <row r="3398">
          <cell r="A3398" t="str">
            <v>I208</v>
          </cell>
          <cell r="B3398" t="str">
            <v>OTRAS FORMAS ESPECIFICADAS DE ANGINA DE PECHO</v>
          </cell>
          <cell r="C3398" t="str">
            <v>067</v>
          </cell>
        </row>
        <row r="3399">
          <cell r="A3399" t="str">
            <v>I209</v>
          </cell>
          <cell r="B3399" t="str">
            <v>ANGINA DE PECHO, NO ESPECIFICADA</v>
          </cell>
          <cell r="C3399" t="str">
            <v>067</v>
          </cell>
        </row>
        <row r="3400">
          <cell r="A3400" t="str">
            <v>I21</v>
          </cell>
          <cell r="B3400" t="str">
            <v>INFARTO AGUDO DEL MIOCARDIO</v>
          </cell>
          <cell r="C3400" t="str">
            <v>067</v>
          </cell>
        </row>
        <row r="3401">
          <cell r="A3401" t="str">
            <v>I210</v>
          </cell>
          <cell r="B3401" t="str">
            <v>INFARTO TRASMURAL AGUDO DEL MIOCARDIO DE LA PARED ANTERIOR</v>
          </cell>
          <cell r="C3401" t="str">
            <v>067</v>
          </cell>
        </row>
        <row r="3402">
          <cell r="A3402" t="str">
            <v>I211</v>
          </cell>
          <cell r="B3402" t="str">
            <v>INFARTO TRANSMURAL AGUDO DEL MIOCARDIO DE LA PARED INFERIOR</v>
          </cell>
          <cell r="C3402" t="str">
            <v>067</v>
          </cell>
        </row>
        <row r="3403">
          <cell r="A3403" t="str">
            <v>I212</v>
          </cell>
          <cell r="B3403" t="str">
            <v>INFARTO AGUDO TRANSMURAL DEL MIOCARDIO DE OTROS SITIOS</v>
          </cell>
          <cell r="C3403" t="str">
            <v>067</v>
          </cell>
        </row>
        <row r="3404">
          <cell r="A3404" t="str">
            <v>I213</v>
          </cell>
          <cell r="B3404" t="str">
            <v>INFARTO TRANSMURAL AGUDO DEL MIOCARDIO, DE SITIO, NO ESPECIFICADO</v>
          </cell>
          <cell r="C3404" t="str">
            <v>067</v>
          </cell>
        </row>
        <row r="3405">
          <cell r="A3405" t="str">
            <v>I214</v>
          </cell>
          <cell r="B3405" t="str">
            <v>INFARTO SUBENDOCARDICO AGUDO DEL MIOCARDIO</v>
          </cell>
          <cell r="C3405" t="str">
            <v>067</v>
          </cell>
        </row>
        <row r="3406">
          <cell r="A3406" t="str">
            <v>I219</v>
          </cell>
          <cell r="B3406" t="str">
            <v>INFARTO AGUDO DEL MIOCARDIO, SIN OTRA ESPECIFICACION</v>
          </cell>
          <cell r="C3406" t="str">
            <v>067</v>
          </cell>
        </row>
        <row r="3407">
          <cell r="A3407" t="str">
            <v>I22</v>
          </cell>
          <cell r="B3407" t="str">
            <v>INFARTO SUBSECUENTE DEL MIOCARDIO</v>
          </cell>
          <cell r="C3407" t="str">
            <v>067</v>
          </cell>
        </row>
        <row r="3408">
          <cell r="A3408" t="str">
            <v>I220</v>
          </cell>
          <cell r="B3408" t="str">
            <v>INFARTO SUBSECUENTE DEL MIOCARDIO DE LA PARED ANTERIOR</v>
          </cell>
          <cell r="C3408" t="str">
            <v>067</v>
          </cell>
        </row>
        <row r="3409">
          <cell r="A3409" t="str">
            <v>I221</v>
          </cell>
          <cell r="B3409" t="str">
            <v>INFARTO SUBSECUENTE DEL MIOCARDIO DE LA PARED INFERIOR</v>
          </cell>
          <cell r="C3409" t="str">
            <v>067</v>
          </cell>
        </row>
        <row r="3410">
          <cell r="A3410" t="str">
            <v>I228</v>
          </cell>
          <cell r="B3410" t="str">
            <v>INFARTO SUBSECUENTE DEL MIOCARDIO DE OTROS SITIOS</v>
          </cell>
          <cell r="C3410" t="str">
            <v>067</v>
          </cell>
        </row>
        <row r="3411">
          <cell r="A3411" t="str">
            <v>I229</v>
          </cell>
          <cell r="B3411" t="str">
            <v>INFARTO SUBSECUENTE DEL MIOCARDIO, DE PARTE NO ESPECIFICADA</v>
          </cell>
          <cell r="C3411" t="str">
            <v>067</v>
          </cell>
        </row>
        <row r="3412">
          <cell r="A3412" t="str">
            <v>I23</v>
          </cell>
          <cell r="B3412" t="str">
            <v>CIERTAS COMPLIC. PRESENTES POSTERIORES AL INFARTO AGUDO DEL MIOCADIO</v>
          </cell>
          <cell r="C3412" t="str">
            <v>067</v>
          </cell>
        </row>
        <row r="3413">
          <cell r="A3413" t="str">
            <v>I230</v>
          </cell>
          <cell r="B3413" t="str">
            <v>HEMOPERICARDIO COMO COMPLIC. PRESENTE POSTERIOR AL INFARTO AGUDO</v>
          </cell>
          <cell r="C3413" t="str">
            <v>067</v>
          </cell>
        </row>
        <row r="3414">
          <cell r="A3414" t="str">
            <v>I231</v>
          </cell>
          <cell r="B3414" t="str">
            <v>DEFECTO DEL TABIQUE AURICULAR COMO COMPL. PRESENTE POST. AL INFARTO</v>
          </cell>
          <cell r="C3414" t="str">
            <v>067</v>
          </cell>
        </row>
        <row r="3415">
          <cell r="A3415" t="str">
            <v>I232</v>
          </cell>
          <cell r="B3415" t="str">
            <v>DEFECTO DEL TABIQUE VENTRICULAR COMO COMPL. POST. AL INFARTO DEL MIO</v>
          </cell>
          <cell r="C3415" t="str">
            <v>067</v>
          </cell>
        </row>
        <row r="3416">
          <cell r="A3416" t="str">
            <v>I233</v>
          </cell>
          <cell r="B3416" t="str">
            <v>RUPTURA DE LA PARED CARDIACA SIN HEMOPERICARDIO COMO COMPL. PRES</v>
          </cell>
          <cell r="C3416" t="str">
            <v>067</v>
          </cell>
        </row>
        <row r="3417">
          <cell r="A3417" t="str">
            <v>I234</v>
          </cell>
          <cell r="B3417" t="str">
            <v>RUPTURA DE LAS CUERDAS TENDINOSAS COMO COMPL. PRES. POST. AL INFARTO</v>
          </cell>
          <cell r="C3417" t="str">
            <v>067</v>
          </cell>
        </row>
        <row r="3418">
          <cell r="A3418" t="str">
            <v>I235</v>
          </cell>
          <cell r="B3418" t="str">
            <v>RUPTURA DE MUSCULO PAPILAR COMO COMPL. PRES. POST. AL INFARTO</v>
          </cell>
          <cell r="C3418" t="str">
            <v>067</v>
          </cell>
        </row>
        <row r="3419">
          <cell r="A3419" t="str">
            <v>I236</v>
          </cell>
          <cell r="B3419" t="str">
            <v>TROMBOSIS DE LA AURICULA, APENDICE AURICULAR Y VENTRICULO COMO COMPL.</v>
          </cell>
          <cell r="C3419" t="str">
            <v>067</v>
          </cell>
        </row>
        <row r="3420">
          <cell r="A3420" t="str">
            <v>I238</v>
          </cell>
          <cell r="B3420" t="str">
            <v>OTRAS COMPL. PRESENTES POST. AL INFARTO AGUDO DEL MIOCARDIO</v>
          </cell>
          <cell r="C3420" t="str">
            <v>067</v>
          </cell>
        </row>
        <row r="3421">
          <cell r="A3421" t="str">
            <v>I24</v>
          </cell>
          <cell r="B3421" t="str">
            <v>OTRAS ENFERMEDADES ISQUEMICAS AGUDAS DEL CORAZON</v>
          </cell>
          <cell r="C3421" t="str">
            <v>067</v>
          </cell>
        </row>
        <row r="3422">
          <cell r="A3422" t="str">
            <v>I240</v>
          </cell>
          <cell r="B3422" t="str">
            <v>TROMBOSIS CORONARIA QUE NO RESULTA EN INFARTO DEL MIOCARDIO</v>
          </cell>
          <cell r="C3422" t="str">
            <v>067</v>
          </cell>
        </row>
        <row r="3423">
          <cell r="A3423" t="str">
            <v>I241</v>
          </cell>
          <cell r="B3423" t="str">
            <v>SINDROME DE DRESSIER</v>
          </cell>
          <cell r="C3423" t="str">
            <v>067</v>
          </cell>
        </row>
        <row r="3424">
          <cell r="A3424" t="str">
            <v>I248</v>
          </cell>
          <cell r="B3424" t="str">
            <v>OTRAS FORMAS DE ENFERMEDADES ISQUEMICA AGUDA DEL CORAZON</v>
          </cell>
          <cell r="C3424" t="str">
            <v>067</v>
          </cell>
        </row>
        <row r="3425">
          <cell r="A3425" t="str">
            <v>I249</v>
          </cell>
          <cell r="B3425" t="str">
            <v>ENFERMEDAD ISQUEMICA AGUDA DEL CORAZON, NO ESPECIFICADA</v>
          </cell>
          <cell r="C3425" t="str">
            <v>067</v>
          </cell>
        </row>
        <row r="3426">
          <cell r="A3426" t="str">
            <v>I25</v>
          </cell>
          <cell r="B3426" t="str">
            <v>ENFERMEDAD ISQUEMICA CRONICA DEL CORAZON</v>
          </cell>
          <cell r="C3426" t="str">
            <v>067</v>
          </cell>
        </row>
        <row r="3427">
          <cell r="A3427" t="str">
            <v>I250</v>
          </cell>
          <cell r="B3427" t="str">
            <v>ENFERMEDAD CARDIOVASCULAR ATEROSCLEROTICA, ASI DESCRITA</v>
          </cell>
          <cell r="C3427" t="str">
            <v>067</v>
          </cell>
        </row>
        <row r="3428">
          <cell r="A3428" t="str">
            <v>I251</v>
          </cell>
          <cell r="B3428" t="str">
            <v>ENFERMEDAD ATEROSCLEROTICA DEL CORAZON</v>
          </cell>
          <cell r="C3428" t="str">
            <v>067</v>
          </cell>
        </row>
        <row r="3429">
          <cell r="A3429" t="str">
            <v>I252</v>
          </cell>
          <cell r="B3429" t="str">
            <v>INFARTO ANTIGUO DEL MIOCARDIO</v>
          </cell>
          <cell r="C3429" t="str">
            <v>067</v>
          </cell>
        </row>
        <row r="3430">
          <cell r="A3430" t="str">
            <v>I253</v>
          </cell>
          <cell r="B3430" t="str">
            <v>ANEURISMA  CARDIACO</v>
          </cell>
          <cell r="C3430" t="str">
            <v>067</v>
          </cell>
        </row>
        <row r="3431">
          <cell r="A3431" t="str">
            <v>I254</v>
          </cell>
          <cell r="B3431" t="str">
            <v>ANEURIMA DE ARTERIA CORONARIA</v>
          </cell>
          <cell r="C3431" t="str">
            <v>067</v>
          </cell>
        </row>
        <row r="3432">
          <cell r="A3432" t="str">
            <v>I255</v>
          </cell>
          <cell r="B3432" t="str">
            <v>CARDIOMIOPATIA ISQUEMICA</v>
          </cell>
          <cell r="C3432" t="str">
            <v>067</v>
          </cell>
        </row>
        <row r="3433">
          <cell r="A3433" t="str">
            <v>I256</v>
          </cell>
          <cell r="B3433" t="str">
            <v>ISQUEMIA SILENTE DEL MIOCARDIO</v>
          </cell>
          <cell r="C3433" t="str">
            <v>067</v>
          </cell>
        </row>
        <row r="3434">
          <cell r="A3434" t="str">
            <v>I258</v>
          </cell>
          <cell r="B3434" t="str">
            <v>OTRAS FORMAS DE ENFERMEDAD ISQUEMICA CRONICA DEL CORAZON</v>
          </cell>
          <cell r="C3434" t="str">
            <v>067</v>
          </cell>
        </row>
        <row r="3435">
          <cell r="A3435" t="str">
            <v>I259</v>
          </cell>
          <cell r="B3435" t="str">
            <v>ENFERMEDAD ISQUEMICA CRONICA DEL CORAZON, NO ESPECIFICADA</v>
          </cell>
          <cell r="C3435" t="str">
            <v>067</v>
          </cell>
        </row>
        <row r="3436">
          <cell r="A3436" t="str">
            <v>I26</v>
          </cell>
          <cell r="B3436" t="str">
            <v>EMBOLIA PULMONAR</v>
          </cell>
          <cell r="C3436" t="str">
            <v>068</v>
          </cell>
        </row>
        <row r="3437">
          <cell r="A3437" t="str">
            <v>I260</v>
          </cell>
          <cell r="B3437" t="str">
            <v>EMBOLIA PULMONAR CON MENCION DE CORAZON PULMONAR AGUDO</v>
          </cell>
          <cell r="C3437" t="str">
            <v>068</v>
          </cell>
        </row>
        <row r="3438">
          <cell r="A3438" t="str">
            <v>I269</v>
          </cell>
          <cell r="B3438" t="str">
            <v>EMBOLIA PULMONAR SIN MENCION DE CORAZON PULMONAR AGUDO</v>
          </cell>
          <cell r="C3438" t="str">
            <v>068</v>
          </cell>
        </row>
        <row r="3439">
          <cell r="A3439" t="str">
            <v>I27</v>
          </cell>
          <cell r="B3439" t="str">
            <v>OTRAS ENFERMEDADES CARDIOPULMONARES</v>
          </cell>
          <cell r="C3439" t="str">
            <v>068</v>
          </cell>
        </row>
        <row r="3440">
          <cell r="A3440" t="str">
            <v>I270</v>
          </cell>
          <cell r="B3440" t="str">
            <v>HIPERTESION PULMONAR PRIMARIA</v>
          </cell>
          <cell r="C3440" t="str">
            <v>068</v>
          </cell>
        </row>
        <row r="3441">
          <cell r="A3441" t="str">
            <v>I271</v>
          </cell>
          <cell r="B3441" t="str">
            <v>ENFERMEDAD CIFOSCOLIOTICA DEL CORAZON</v>
          </cell>
          <cell r="C3441" t="str">
            <v>068</v>
          </cell>
        </row>
        <row r="3442">
          <cell r="A3442" t="str">
            <v>I278</v>
          </cell>
          <cell r="B3442" t="str">
            <v>OTRAS ENFERMEDADES CARDIOPULMONARES ESPECIFICADAS</v>
          </cell>
          <cell r="C3442" t="str">
            <v>068</v>
          </cell>
        </row>
        <row r="3443">
          <cell r="A3443" t="str">
            <v>I279</v>
          </cell>
          <cell r="B3443" t="str">
            <v>ENFERMEDAD PULMONAR DEL CORAZON, NO ESPECIFICADO</v>
          </cell>
          <cell r="C3443" t="str">
            <v>068</v>
          </cell>
        </row>
        <row r="3444">
          <cell r="A3444" t="str">
            <v>I28</v>
          </cell>
          <cell r="B3444" t="str">
            <v>OTRAS ENFERMEDADES DE LOS VASOS PULMONARES</v>
          </cell>
          <cell r="C3444" t="str">
            <v>068</v>
          </cell>
        </row>
        <row r="3445">
          <cell r="A3445" t="str">
            <v>I280</v>
          </cell>
          <cell r="B3445" t="str">
            <v>FISTULA ARTERIOVENOSA DE LOS VASOS PULMONARES</v>
          </cell>
          <cell r="C3445" t="str">
            <v>068</v>
          </cell>
        </row>
        <row r="3446">
          <cell r="A3446" t="str">
            <v>I281</v>
          </cell>
          <cell r="B3446" t="str">
            <v>ANEURISMA DE LA ARTERIA PULMONAR</v>
          </cell>
          <cell r="C3446" t="str">
            <v>068</v>
          </cell>
        </row>
        <row r="3447">
          <cell r="A3447" t="str">
            <v>I288</v>
          </cell>
          <cell r="B3447" t="str">
            <v>OTRAS ENFERMEDADES ESPECIFICADAS DE LOS VASOS</v>
          </cell>
          <cell r="C3447" t="str">
            <v>068</v>
          </cell>
        </row>
        <row r="3448">
          <cell r="A3448" t="str">
            <v>I289</v>
          </cell>
          <cell r="B3448" t="str">
            <v>ENFERMEDAD DE LOS VASOS PULMONARES, NO ESPECIFICADA</v>
          </cell>
          <cell r="C3448" t="str">
            <v>068</v>
          </cell>
        </row>
        <row r="3449">
          <cell r="A3449" t="str">
            <v>I30</v>
          </cell>
          <cell r="B3449" t="str">
            <v>PERICARDITIS AGUDA</v>
          </cell>
          <cell r="C3449" t="str">
            <v>068</v>
          </cell>
        </row>
        <row r="3450">
          <cell r="A3450" t="str">
            <v>I300</v>
          </cell>
          <cell r="B3450" t="str">
            <v>PERICARDITIS IDIOPATICA AGUDA INESPECIFICA</v>
          </cell>
          <cell r="C3450" t="str">
            <v>068</v>
          </cell>
        </row>
        <row r="3451">
          <cell r="A3451" t="str">
            <v>I301</v>
          </cell>
          <cell r="B3451" t="str">
            <v>PERICARDITIS INFECCIOSA</v>
          </cell>
          <cell r="C3451" t="str">
            <v>068</v>
          </cell>
        </row>
        <row r="3452">
          <cell r="A3452" t="str">
            <v>I308</v>
          </cell>
          <cell r="B3452" t="str">
            <v>OTRAS FORMAS DE PERICARDITIS AGUDA</v>
          </cell>
          <cell r="C3452" t="str">
            <v>068</v>
          </cell>
        </row>
        <row r="3453">
          <cell r="A3453" t="str">
            <v>I309</v>
          </cell>
          <cell r="B3453" t="str">
            <v>PERICARDITIS AGUDA, NO ESPECIFICADA</v>
          </cell>
          <cell r="C3453" t="str">
            <v>068</v>
          </cell>
        </row>
        <row r="3454">
          <cell r="A3454" t="str">
            <v>I31</v>
          </cell>
          <cell r="B3454" t="str">
            <v>OTRAS ENFERMEDADES DEL PERICARDIO</v>
          </cell>
          <cell r="C3454" t="str">
            <v>068</v>
          </cell>
        </row>
        <row r="3455">
          <cell r="A3455" t="str">
            <v>I310</v>
          </cell>
          <cell r="B3455" t="str">
            <v>PERICARDITIS CRONICA ADHESIVA</v>
          </cell>
          <cell r="C3455" t="str">
            <v>068</v>
          </cell>
        </row>
        <row r="3456">
          <cell r="A3456" t="str">
            <v>I311</v>
          </cell>
          <cell r="B3456" t="str">
            <v>PERICARDITIS CONSTRICTIVA CRONICA</v>
          </cell>
          <cell r="C3456" t="str">
            <v>068</v>
          </cell>
        </row>
        <row r="3457">
          <cell r="A3457" t="str">
            <v>I312</v>
          </cell>
          <cell r="B3457" t="str">
            <v>HEMOPERICARDIO, NO CLASIFICADO EN OTRA PARTE</v>
          </cell>
          <cell r="C3457" t="str">
            <v>068</v>
          </cell>
        </row>
        <row r="3458">
          <cell r="A3458" t="str">
            <v>I313</v>
          </cell>
          <cell r="B3458" t="str">
            <v>DERRAME PERICARDIO (NO INFLAMATORIO)</v>
          </cell>
          <cell r="C3458" t="str">
            <v>068</v>
          </cell>
        </row>
        <row r="3459">
          <cell r="A3459" t="str">
            <v>I318</v>
          </cell>
          <cell r="B3459" t="str">
            <v>OTRAS ENFERMEDADES ESPECIFICADAS DEL PERICARDIO</v>
          </cell>
          <cell r="C3459" t="str">
            <v>068</v>
          </cell>
        </row>
        <row r="3460">
          <cell r="A3460" t="str">
            <v>I319</v>
          </cell>
          <cell r="B3460" t="str">
            <v>EBFERMEDAD DEL PERICARDIO, NO ESPECIFICADA</v>
          </cell>
          <cell r="C3460" t="str">
            <v>068</v>
          </cell>
        </row>
        <row r="3461">
          <cell r="A3461" t="str">
            <v>I33</v>
          </cell>
          <cell r="B3461" t="str">
            <v>ENDOCARDITIS AGUDA Y SUBAGUDA</v>
          </cell>
          <cell r="C3461" t="str">
            <v>068</v>
          </cell>
        </row>
        <row r="3462">
          <cell r="A3462" t="str">
            <v>I330</v>
          </cell>
          <cell r="B3462" t="str">
            <v>ENDOCARDITIS INFECCIOSA AGUDA Y SUBAGUDA</v>
          </cell>
          <cell r="C3462" t="str">
            <v>068</v>
          </cell>
        </row>
        <row r="3463">
          <cell r="A3463" t="str">
            <v>I339</v>
          </cell>
          <cell r="B3463" t="str">
            <v>ENDOCARDITIS AGUDA, NO ESPECIFICADA</v>
          </cell>
          <cell r="C3463" t="str">
            <v>068</v>
          </cell>
        </row>
        <row r="3464">
          <cell r="A3464" t="str">
            <v>I34</v>
          </cell>
          <cell r="B3464" t="str">
            <v>TRASTORNOS NO REUMATICOS DE LA VALVULA MITRAL</v>
          </cell>
          <cell r="C3464" t="str">
            <v>068</v>
          </cell>
        </row>
        <row r="3465">
          <cell r="A3465" t="str">
            <v>I340</v>
          </cell>
          <cell r="B3465" t="str">
            <v>INSUFICIENCIA (DE LA VALVULA) MITRAL</v>
          </cell>
          <cell r="C3465" t="str">
            <v>068</v>
          </cell>
        </row>
        <row r="3466">
          <cell r="A3466" t="str">
            <v>I341</v>
          </cell>
          <cell r="B3466" t="str">
            <v>PROLAPSO (DE LA VALVULA) MITRAL</v>
          </cell>
          <cell r="C3466" t="str">
            <v>068</v>
          </cell>
        </row>
        <row r="3467">
          <cell r="A3467" t="str">
            <v>I342</v>
          </cell>
          <cell r="B3467" t="str">
            <v>ESTENOSIS (DE LA VALVULA) MITRAL, REUMATICA</v>
          </cell>
          <cell r="C3467" t="str">
            <v>068</v>
          </cell>
        </row>
        <row r="3468">
          <cell r="A3468" t="str">
            <v>I348</v>
          </cell>
          <cell r="B3468" t="str">
            <v>OTROS TRASTORNOS NO REUMATICOS DE LA VALVULA MITRAL</v>
          </cell>
          <cell r="C3468" t="str">
            <v>068</v>
          </cell>
        </row>
        <row r="3469">
          <cell r="A3469" t="str">
            <v>I349</v>
          </cell>
          <cell r="B3469" t="str">
            <v>TRASTORNOS MITRAL NO REUMATICO, NO ESPECIFICADO</v>
          </cell>
          <cell r="C3469" t="str">
            <v>068</v>
          </cell>
        </row>
        <row r="3470">
          <cell r="A3470" t="str">
            <v>I35</v>
          </cell>
          <cell r="B3470" t="str">
            <v>TRASTORNOS NO REUMATICOS DE LA VALVULA AORTICA</v>
          </cell>
          <cell r="C3470" t="str">
            <v>068</v>
          </cell>
        </row>
        <row r="3471">
          <cell r="A3471" t="str">
            <v>I350</v>
          </cell>
          <cell r="B3471" t="str">
            <v>ESTENOSIS (DE LA VALVULA) AORTICA</v>
          </cell>
          <cell r="C3471" t="str">
            <v>068</v>
          </cell>
        </row>
        <row r="3472">
          <cell r="A3472" t="str">
            <v>I351</v>
          </cell>
          <cell r="B3472" t="str">
            <v>INSUFICIENCIA (DE LA VALVULA) AORTICA</v>
          </cell>
          <cell r="C3472" t="str">
            <v>068</v>
          </cell>
        </row>
        <row r="3473">
          <cell r="A3473" t="str">
            <v>I352</v>
          </cell>
          <cell r="B3473" t="str">
            <v>ESTENOSIS (DE LA VALVULA) AORTICA CON INSUFICIENCIA</v>
          </cell>
          <cell r="C3473" t="str">
            <v>068</v>
          </cell>
        </row>
        <row r="3474">
          <cell r="A3474" t="str">
            <v>I358</v>
          </cell>
          <cell r="B3474" t="str">
            <v>OTROS TRASTORNOS DE LA VALVULA AORTICA</v>
          </cell>
          <cell r="C3474" t="str">
            <v>068</v>
          </cell>
        </row>
        <row r="3475">
          <cell r="A3475" t="str">
            <v>I359</v>
          </cell>
          <cell r="B3475" t="str">
            <v>TRASTORNO DE LA VALVULA AORTICA, NO ESPECIFICADA</v>
          </cell>
          <cell r="C3475" t="str">
            <v>068</v>
          </cell>
        </row>
        <row r="3476">
          <cell r="A3476" t="str">
            <v>I36X</v>
          </cell>
          <cell r="B3476" t="str">
            <v>TRASTORNOS NO REUMATICOS DE LA VALVULA TRICUSPIDE</v>
          </cell>
          <cell r="C3476" t="str">
            <v>068</v>
          </cell>
        </row>
        <row r="3477">
          <cell r="A3477" t="str">
            <v>I360</v>
          </cell>
          <cell r="B3477" t="str">
            <v>ESTENOSIS NO REUMATICOS (DE LA VALVULA) TRICUSPIDE</v>
          </cell>
          <cell r="C3477" t="str">
            <v>068</v>
          </cell>
        </row>
        <row r="3478">
          <cell r="A3478" t="str">
            <v>I361</v>
          </cell>
          <cell r="B3478" t="str">
            <v>INSUFICIENCIA NO REUMATICA (DE LA VALVULA) TRICUSPIDE</v>
          </cell>
          <cell r="C3478" t="str">
            <v>068</v>
          </cell>
        </row>
        <row r="3479">
          <cell r="A3479" t="str">
            <v>I362</v>
          </cell>
          <cell r="B3479" t="str">
            <v>ESTENOSIS CON INSUFICIENCIA NO REUMATICA( DE LA VALVULA) TICUSPIDE</v>
          </cell>
          <cell r="C3479" t="str">
            <v>068</v>
          </cell>
        </row>
        <row r="3480">
          <cell r="A3480" t="str">
            <v>I368</v>
          </cell>
          <cell r="B3480" t="str">
            <v>OTROS TRASTORNOS NO REUMATICOS DE LA VALVULA TRICUSPIDE</v>
          </cell>
          <cell r="C3480" t="str">
            <v>068</v>
          </cell>
        </row>
        <row r="3481">
          <cell r="A3481" t="str">
            <v>I369</v>
          </cell>
          <cell r="B3481" t="str">
            <v>TRASTORNO NO REUMATICO DE LA VALVULA TRICUSPIDE, NO ESPECIFICADO</v>
          </cell>
          <cell r="C3481" t="str">
            <v>068</v>
          </cell>
        </row>
        <row r="3482">
          <cell r="A3482" t="str">
            <v>I37X</v>
          </cell>
          <cell r="B3482" t="str">
            <v>TRASTORNO DE LA VALVULA PULOMONAR</v>
          </cell>
          <cell r="C3482" t="str">
            <v>068</v>
          </cell>
        </row>
        <row r="3483">
          <cell r="A3483" t="str">
            <v>I370</v>
          </cell>
          <cell r="B3483" t="str">
            <v>ESTENOSIS DE LA VALVULA PULMONAR</v>
          </cell>
          <cell r="C3483" t="str">
            <v>068</v>
          </cell>
        </row>
        <row r="3484">
          <cell r="A3484" t="str">
            <v>I371</v>
          </cell>
          <cell r="B3484" t="str">
            <v>INSUFICIENCIA DE LA VALVULA PULMONAR</v>
          </cell>
          <cell r="C3484" t="str">
            <v>068</v>
          </cell>
        </row>
        <row r="3485">
          <cell r="A3485" t="str">
            <v>I372</v>
          </cell>
          <cell r="B3485" t="str">
            <v>ESTENOSIS DE LA VALVULA PULMONAR CON INSUFICIENCIA</v>
          </cell>
          <cell r="C3485" t="str">
            <v>068</v>
          </cell>
        </row>
        <row r="3486">
          <cell r="A3486" t="str">
            <v>I378</v>
          </cell>
          <cell r="B3486" t="str">
            <v>OTROS TRASTORNOS DE LA VALVULA PULMONAR</v>
          </cell>
          <cell r="C3486" t="str">
            <v>068</v>
          </cell>
        </row>
        <row r="3487">
          <cell r="A3487" t="str">
            <v>I379</v>
          </cell>
          <cell r="B3487" t="str">
            <v>TRASTORNO DE LA VALVULA PULMONAR, NO ESPECIFICADO</v>
          </cell>
          <cell r="C3487" t="str">
            <v>068</v>
          </cell>
        </row>
        <row r="3488">
          <cell r="A3488" t="str">
            <v>I38X</v>
          </cell>
          <cell r="B3488" t="str">
            <v>ENDOCARDITIS, VALVULA NO ESPECIFICADA</v>
          </cell>
          <cell r="C3488" t="str">
            <v>068</v>
          </cell>
        </row>
        <row r="3489">
          <cell r="A3489" t="str">
            <v>I40X</v>
          </cell>
          <cell r="B3489" t="str">
            <v>MIOCARDITIS AGUDA</v>
          </cell>
          <cell r="C3489" t="str">
            <v>068</v>
          </cell>
        </row>
        <row r="3490">
          <cell r="A3490" t="str">
            <v>I400</v>
          </cell>
          <cell r="B3490" t="str">
            <v>MIOCARDITIS INFECCIOSA</v>
          </cell>
          <cell r="C3490" t="str">
            <v>068</v>
          </cell>
        </row>
        <row r="3491">
          <cell r="A3491" t="str">
            <v>I401</v>
          </cell>
          <cell r="B3491" t="str">
            <v>MIOCARDITIS AISLADA</v>
          </cell>
          <cell r="C3491" t="str">
            <v>068</v>
          </cell>
        </row>
        <row r="3492">
          <cell r="A3492" t="str">
            <v>I408</v>
          </cell>
          <cell r="B3492" t="str">
            <v>OTRAS MIOCARDITIS AGUDAS</v>
          </cell>
          <cell r="C3492" t="str">
            <v>068</v>
          </cell>
        </row>
        <row r="3493">
          <cell r="A3493" t="str">
            <v>I409</v>
          </cell>
          <cell r="B3493" t="str">
            <v>MIOCARDITIS AGUDA, NO ESPECIFICADA</v>
          </cell>
          <cell r="C3493" t="str">
            <v>068</v>
          </cell>
        </row>
        <row r="3494">
          <cell r="A3494" t="str">
            <v>I42</v>
          </cell>
          <cell r="B3494" t="str">
            <v>CARDIOMIOPATIA</v>
          </cell>
          <cell r="C3494" t="str">
            <v>068</v>
          </cell>
        </row>
        <row r="3495">
          <cell r="A3495" t="str">
            <v>I420</v>
          </cell>
          <cell r="B3495" t="str">
            <v>CARDIOMIOPATIA DILATADA</v>
          </cell>
          <cell r="C3495" t="str">
            <v>068</v>
          </cell>
        </row>
        <row r="3496">
          <cell r="A3496" t="str">
            <v>I421</v>
          </cell>
          <cell r="B3496" t="str">
            <v>CARDIOMIOPATIA HIPERTROFICA OBSTRUCTIVA</v>
          </cell>
          <cell r="C3496" t="str">
            <v>068</v>
          </cell>
        </row>
        <row r="3497">
          <cell r="A3497" t="str">
            <v>I422</v>
          </cell>
          <cell r="B3497" t="str">
            <v>OTRAS CARDIOMIOPATIAS HIPERTROFICAS</v>
          </cell>
          <cell r="C3497" t="str">
            <v>068</v>
          </cell>
        </row>
        <row r="3498">
          <cell r="A3498" t="str">
            <v>I423</v>
          </cell>
          <cell r="B3498" t="str">
            <v>ENFERMEDAD ENDOMIOCARDIACA (EOSINOFILICA)</v>
          </cell>
          <cell r="C3498" t="str">
            <v>068</v>
          </cell>
        </row>
        <row r="3499">
          <cell r="A3499" t="str">
            <v>I424</v>
          </cell>
          <cell r="B3499" t="str">
            <v>FIBROELASTOSIS ENDOCARDICA</v>
          </cell>
          <cell r="C3499" t="str">
            <v>068</v>
          </cell>
        </row>
        <row r="3500">
          <cell r="A3500" t="str">
            <v>I425</v>
          </cell>
          <cell r="B3500" t="str">
            <v>OTRAS CARDIOMIOPATIAS RESTRICTIVAS</v>
          </cell>
          <cell r="C3500" t="str">
            <v>068</v>
          </cell>
        </row>
        <row r="3501">
          <cell r="A3501" t="str">
            <v>I426</v>
          </cell>
          <cell r="B3501" t="str">
            <v>CARDIOMIOPATIA ALCOHOLICA</v>
          </cell>
          <cell r="C3501" t="str">
            <v>068</v>
          </cell>
        </row>
        <row r="3502">
          <cell r="A3502" t="str">
            <v>I427</v>
          </cell>
          <cell r="B3502" t="str">
            <v>CARDIOMIOPATIA DEBIDA A DROGAS Y OTROS AGENTES EXTERNOS</v>
          </cell>
          <cell r="C3502" t="str">
            <v>068</v>
          </cell>
        </row>
        <row r="3503">
          <cell r="A3503" t="str">
            <v>I428</v>
          </cell>
          <cell r="B3503" t="str">
            <v>OTRAS MIOCARDIOPATIAS</v>
          </cell>
          <cell r="C3503" t="str">
            <v>068</v>
          </cell>
        </row>
        <row r="3504">
          <cell r="A3504" t="str">
            <v>I429</v>
          </cell>
          <cell r="B3504" t="str">
            <v>CARDIOMIOPATIA, NO ESPECIFICADA</v>
          </cell>
          <cell r="C3504" t="str">
            <v>068</v>
          </cell>
        </row>
        <row r="3505">
          <cell r="A3505" t="str">
            <v>I44</v>
          </cell>
          <cell r="B3505" t="str">
            <v>BOQUEO AURICULOVENTRICULAR Y  DE RAMA IZQUIERDA DEL HAZ</v>
          </cell>
          <cell r="C3505" t="str">
            <v>068</v>
          </cell>
        </row>
        <row r="3506">
          <cell r="A3506" t="str">
            <v>I440</v>
          </cell>
          <cell r="B3506" t="str">
            <v>BLOQUEO AURICULOVENTRICULAR DE PRIMER GRADO</v>
          </cell>
          <cell r="C3506" t="str">
            <v>068</v>
          </cell>
        </row>
        <row r="3507">
          <cell r="A3507" t="str">
            <v>I441</v>
          </cell>
          <cell r="B3507" t="str">
            <v>BLOQUEO AURICULOVENTRICULAR DE SEGUNDO GRADO</v>
          </cell>
          <cell r="C3507" t="str">
            <v>068</v>
          </cell>
        </row>
        <row r="3508">
          <cell r="A3508" t="str">
            <v>I442</v>
          </cell>
          <cell r="B3508" t="str">
            <v>BLOQUEO AURICULOVENTRICULAR COMPLETO</v>
          </cell>
          <cell r="C3508" t="str">
            <v>068</v>
          </cell>
        </row>
        <row r="3509">
          <cell r="A3509" t="str">
            <v>I443</v>
          </cell>
          <cell r="B3509" t="str">
            <v>OTROS TIPOS DE BLOQUEO AURICULOVENTRICULAR Y LOS NO ESPECIFICADOS</v>
          </cell>
          <cell r="C3509" t="str">
            <v>068</v>
          </cell>
        </row>
        <row r="3510">
          <cell r="A3510" t="str">
            <v>I444</v>
          </cell>
          <cell r="B3510" t="str">
            <v>BLOQUEO FASCICULAR ANTERIOR IZQUIERDO</v>
          </cell>
          <cell r="C3510" t="str">
            <v>068</v>
          </cell>
        </row>
        <row r="3511">
          <cell r="A3511" t="str">
            <v>I445</v>
          </cell>
          <cell r="B3511" t="str">
            <v>BLOQUEO FASCICULAR POSTERIOR IZQUIERDO</v>
          </cell>
          <cell r="C3511" t="str">
            <v>068</v>
          </cell>
        </row>
        <row r="3512">
          <cell r="A3512" t="str">
            <v>I446</v>
          </cell>
          <cell r="B3512" t="str">
            <v>OTROS TIPOS DE BLOQUEO FASCICULAR Y LOS NO ESPECIFICADOS</v>
          </cell>
          <cell r="C3512" t="str">
            <v>068</v>
          </cell>
        </row>
        <row r="3513">
          <cell r="A3513" t="str">
            <v>I447</v>
          </cell>
          <cell r="B3513" t="str">
            <v>BLOQUEO DE RAMA IZQUIERDO DEL HAZ, SIN OTRA ESPECIFICACION</v>
          </cell>
          <cell r="C3513" t="str">
            <v>068</v>
          </cell>
        </row>
        <row r="3514">
          <cell r="A3514" t="str">
            <v>I449</v>
          </cell>
          <cell r="B3514" t="str">
            <v>BLOQUEO DE RAMA IZQUIERDO DEL HAZ, SIN OTRA ESPECIFICACION</v>
          </cell>
          <cell r="C3514" t="str">
            <v>068</v>
          </cell>
        </row>
        <row r="3515">
          <cell r="A3515" t="str">
            <v>I45X</v>
          </cell>
          <cell r="B3515" t="str">
            <v>OTROS TRASTORNOS DE LA CONDUCCION</v>
          </cell>
          <cell r="C3515" t="str">
            <v>068</v>
          </cell>
        </row>
        <row r="3516">
          <cell r="A3516" t="str">
            <v>I450</v>
          </cell>
          <cell r="B3516" t="str">
            <v>BLOQUEO FASCICULAR DERECHO</v>
          </cell>
          <cell r="C3516" t="str">
            <v>068</v>
          </cell>
        </row>
        <row r="3517">
          <cell r="A3517" t="str">
            <v>I451</v>
          </cell>
          <cell r="B3517" t="str">
            <v>OTROS TIPOS DE BLOQUEO DE RAMA DERECHA DEL HAZ Y LOS NO ESPECIFICADOS</v>
          </cell>
          <cell r="C3517" t="str">
            <v>068</v>
          </cell>
        </row>
        <row r="3518">
          <cell r="A3518" t="str">
            <v>I452</v>
          </cell>
          <cell r="B3518" t="str">
            <v>BLOQUEO BIFASCICULAR</v>
          </cell>
          <cell r="C3518" t="str">
            <v>068</v>
          </cell>
        </row>
        <row r="3519">
          <cell r="A3519" t="str">
            <v>I453</v>
          </cell>
          <cell r="B3519" t="str">
            <v>BLOQUEO TRIFASCICULAR</v>
          </cell>
          <cell r="C3519" t="str">
            <v>068</v>
          </cell>
        </row>
        <row r="3520">
          <cell r="A3520" t="str">
            <v>I454</v>
          </cell>
          <cell r="B3520" t="str">
            <v>BLOQUEO INTRAVENTRICULAR NO ESPECIFICADO</v>
          </cell>
          <cell r="C3520" t="str">
            <v>068</v>
          </cell>
        </row>
        <row r="3521">
          <cell r="A3521" t="str">
            <v>I455</v>
          </cell>
          <cell r="B3521" t="str">
            <v>OTROS TIPOS ESPECIFICADOS DE BLOQUEO DEL CORAZON</v>
          </cell>
          <cell r="C3521" t="str">
            <v>068</v>
          </cell>
        </row>
        <row r="3522">
          <cell r="A3522" t="str">
            <v>I456</v>
          </cell>
          <cell r="B3522" t="str">
            <v>SINDROME DE PREEXCITACION</v>
          </cell>
          <cell r="C3522" t="str">
            <v>068</v>
          </cell>
        </row>
        <row r="3523">
          <cell r="A3523" t="str">
            <v>I458</v>
          </cell>
          <cell r="B3523" t="str">
            <v>OTROS TRASTORNOS ESPECIFICADOS DE LA CONDUCCION</v>
          </cell>
          <cell r="C3523" t="str">
            <v>068</v>
          </cell>
        </row>
        <row r="3524">
          <cell r="A3524" t="str">
            <v>I459</v>
          </cell>
          <cell r="B3524" t="str">
            <v>TRASTORNOS DE LA CONDUCCION, NO ESPECIFICADO</v>
          </cell>
          <cell r="C3524" t="str">
            <v>068</v>
          </cell>
        </row>
        <row r="3525">
          <cell r="A3525" t="str">
            <v>I46</v>
          </cell>
          <cell r="B3525" t="str">
            <v>PARO CARDIACO</v>
          </cell>
          <cell r="C3525" t="str">
            <v>068</v>
          </cell>
        </row>
        <row r="3526">
          <cell r="A3526" t="str">
            <v>I460</v>
          </cell>
          <cell r="B3526" t="str">
            <v>PARO CARDIACO CON RESUCITACION EXITOSA</v>
          </cell>
          <cell r="C3526" t="str">
            <v>068</v>
          </cell>
        </row>
        <row r="3527">
          <cell r="A3527" t="str">
            <v>I461</v>
          </cell>
          <cell r="B3527" t="str">
            <v>MUERTE CARDIACA SUBITA, ASI DESCRITA</v>
          </cell>
          <cell r="C3527" t="str">
            <v>068</v>
          </cell>
        </row>
        <row r="3528">
          <cell r="A3528" t="str">
            <v>I469</v>
          </cell>
          <cell r="B3528" t="str">
            <v>PARO CARDIACO, NO ESPECIFICADO</v>
          </cell>
          <cell r="C3528" t="str">
            <v>068</v>
          </cell>
        </row>
        <row r="3529">
          <cell r="A3529" t="str">
            <v>I47X</v>
          </cell>
          <cell r="B3529" t="str">
            <v>TAQUICARDIA PAROXISTICA</v>
          </cell>
          <cell r="C3529" t="str">
            <v>068</v>
          </cell>
        </row>
        <row r="3530">
          <cell r="A3530" t="str">
            <v>I470</v>
          </cell>
          <cell r="B3530" t="str">
            <v>ARRITMIA POR REENTRADA VENTRICULAR</v>
          </cell>
          <cell r="C3530" t="str">
            <v>068</v>
          </cell>
        </row>
        <row r="3531">
          <cell r="A3531" t="str">
            <v>I471</v>
          </cell>
          <cell r="B3531" t="str">
            <v>TAQUICARDIA SUPRAVENTRICULAR</v>
          </cell>
          <cell r="C3531" t="str">
            <v>068</v>
          </cell>
        </row>
        <row r="3532">
          <cell r="A3532" t="str">
            <v>I472</v>
          </cell>
          <cell r="B3532" t="str">
            <v>TAQUICARDIA VENTRICULAR</v>
          </cell>
          <cell r="C3532" t="str">
            <v>068</v>
          </cell>
        </row>
        <row r="3533">
          <cell r="A3533" t="str">
            <v>I479</v>
          </cell>
          <cell r="B3533" t="str">
            <v>TAQUICARDIA PAROXISTICA, NO ESPECIFICADA</v>
          </cell>
          <cell r="C3533" t="str">
            <v>068</v>
          </cell>
        </row>
        <row r="3534">
          <cell r="A3534" t="str">
            <v>I48X</v>
          </cell>
          <cell r="B3534" t="str">
            <v>FIBRILACION Y ALETEO AURICULAR</v>
          </cell>
          <cell r="C3534" t="str">
            <v>068</v>
          </cell>
        </row>
        <row r="3535">
          <cell r="A3535" t="str">
            <v>I49X</v>
          </cell>
          <cell r="B3535" t="str">
            <v>OTRAS ARRITMIAS CARDIACAS</v>
          </cell>
          <cell r="C3535" t="str">
            <v>068</v>
          </cell>
        </row>
        <row r="3536">
          <cell r="A3536" t="str">
            <v>I490</v>
          </cell>
          <cell r="B3536" t="str">
            <v>FIBRILACION Y ALETEO VENTRICULAR</v>
          </cell>
          <cell r="C3536" t="str">
            <v>068</v>
          </cell>
        </row>
        <row r="3537">
          <cell r="A3537" t="str">
            <v>I491</v>
          </cell>
          <cell r="B3537" t="str">
            <v>DESPOLARIZACION AURICULAR PREMATURA</v>
          </cell>
          <cell r="C3537" t="str">
            <v>068</v>
          </cell>
        </row>
        <row r="3538">
          <cell r="A3538" t="str">
            <v>I492</v>
          </cell>
          <cell r="B3538" t="str">
            <v>DESPOLARIZACION PREMATURA NODAL</v>
          </cell>
          <cell r="C3538" t="str">
            <v>068</v>
          </cell>
        </row>
        <row r="3539">
          <cell r="A3539" t="str">
            <v>I493</v>
          </cell>
          <cell r="B3539" t="str">
            <v>DESPOLARIZACION VENTRICULAR PREMATURA</v>
          </cell>
          <cell r="C3539" t="str">
            <v>068</v>
          </cell>
        </row>
        <row r="3540">
          <cell r="A3540" t="str">
            <v>I494</v>
          </cell>
          <cell r="B3540" t="str">
            <v>OTROS TIPOS DE DESPOLARIZACION PREMATURA Y LOS NO ESPECIFICADOS</v>
          </cell>
          <cell r="C3540" t="str">
            <v>068</v>
          </cell>
        </row>
        <row r="3541">
          <cell r="A3541" t="str">
            <v>I495</v>
          </cell>
          <cell r="B3541" t="str">
            <v>SINDROME DEL SENO ENFERMO</v>
          </cell>
          <cell r="C3541" t="str">
            <v>068</v>
          </cell>
        </row>
        <row r="3542">
          <cell r="A3542" t="str">
            <v>I498</v>
          </cell>
          <cell r="B3542" t="str">
            <v>OTRAS ARRITMIAS CARDIACAS ESPECIFICADAS</v>
          </cell>
          <cell r="C3542" t="str">
            <v>068</v>
          </cell>
        </row>
        <row r="3543">
          <cell r="A3543" t="str">
            <v>I499</v>
          </cell>
          <cell r="B3543" t="str">
            <v>ARRITMIA CARDIACA, NO ESPECIFICADA</v>
          </cell>
          <cell r="C3543" t="str">
            <v>068</v>
          </cell>
        </row>
        <row r="3544">
          <cell r="A3544" t="str">
            <v>I50X</v>
          </cell>
          <cell r="B3544" t="str">
            <v>INSUFICIENCIA CARDIACA</v>
          </cell>
          <cell r="C3544" t="str">
            <v>068</v>
          </cell>
        </row>
        <row r="3545">
          <cell r="A3545" t="str">
            <v>I500</v>
          </cell>
          <cell r="B3545" t="str">
            <v>INSUFICIENCIA CARDIACA CONGESTIVA</v>
          </cell>
          <cell r="C3545" t="str">
            <v>068</v>
          </cell>
        </row>
        <row r="3546">
          <cell r="A3546" t="str">
            <v>I501</v>
          </cell>
          <cell r="B3546" t="str">
            <v>INSUFICIENCIA VENTRICULAR IZQUIERDA</v>
          </cell>
          <cell r="C3546" t="str">
            <v>068</v>
          </cell>
        </row>
        <row r="3547">
          <cell r="A3547" t="str">
            <v>I509</v>
          </cell>
          <cell r="B3547" t="str">
            <v>INSUFICIENCIA CARDIACA, NO ESPECIFICADA</v>
          </cell>
          <cell r="C3547" t="str">
            <v>068</v>
          </cell>
        </row>
        <row r="3548">
          <cell r="A3548" t="str">
            <v>I51X</v>
          </cell>
          <cell r="B3548" t="str">
            <v>COMPLICACIONES Y DESCRIPCIONES MAL DEFINIDAS DE ENFERMEDAD CARDIACA</v>
          </cell>
          <cell r="C3548" t="str">
            <v>068</v>
          </cell>
        </row>
        <row r="3549">
          <cell r="A3549" t="str">
            <v>I510</v>
          </cell>
          <cell r="B3549" t="str">
            <v>DEFECTO DEL TABIQUE CARDIACO, ADQUIRIDO</v>
          </cell>
          <cell r="C3549" t="str">
            <v>068</v>
          </cell>
        </row>
        <row r="3550">
          <cell r="A3550" t="str">
            <v>I511</v>
          </cell>
          <cell r="B3550" t="str">
            <v>RUPTURA DE CUERDA TENDINOSA, NO CLASICIFICADA EN OTRA PARTE</v>
          </cell>
          <cell r="C3550" t="str">
            <v>068</v>
          </cell>
        </row>
        <row r="3551">
          <cell r="A3551" t="str">
            <v>I512</v>
          </cell>
          <cell r="B3551" t="str">
            <v>RUPTURA DE MUSCULO PAPILAR, NO CLASIFICADA EN OTRA PARTE</v>
          </cell>
          <cell r="C3551" t="str">
            <v>068</v>
          </cell>
        </row>
        <row r="3552">
          <cell r="A3552" t="str">
            <v>I513</v>
          </cell>
          <cell r="B3552" t="str">
            <v>TROMBOSIS INTRACARDIACA, NO CLASIFICADA EN OTRA PARTE</v>
          </cell>
          <cell r="C3552" t="str">
            <v>068</v>
          </cell>
        </row>
        <row r="3553">
          <cell r="A3553" t="str">
            <v>I514</v>
          </cell>
          <cell r="B3553" t="str">
            <v>MIOCARDITIS, NO ESPECIFICADA</v>
          </cell>
          <cell r="C3553" t="str">
            <v>068</v>
          </cell>
        </row>
        <row r="3554">
          <cell r="A3554" t="str">
            <v>I515</v>
          </cell>
          <cell r="B3554" t="str">
            <v>DEGENERACION MIOCARDICA</v>
          </cell>
          <cell r="C3554" t="str">
            <v>068</v>
          </cell>
        </row>
        <row r="3555">
          <cell r="A3555" t="str">
            <v>I516</v>
          </cell>
          <cell r="B3555" t="str">
            <v>ENFERMEDAD CARDIOVASCULAR, NO ESPECIFICADA</v>
          </cell>
          <cell r="C3555" t="str">
            <v>068</v>
          </cell>
        </row>
        <row r="3556">
          <cell r="A3556" t="str">
            <v>I517</v>
          </cell>
          <cell r="B3556" t="str">
            <v>CARDIOMEGALIA</v>
          </cell>
          <cell r="C3556" t="str">
            <v>068</v>
          </cell>
        </row>
        <row r="3557">
          <cell r="A3557" t="str">
            <v>I518</v>
          </cell>
          <cell r="B3557" t="str">
            <v>OTRAS ENFERMEDADES CARDIACAS MAL DEFINIDAS</v>
          </cell>
          <cell r="C3557" t="str">
            <v>068</v>
          </cell>
        </row>
        <row r="3558">
          <cell r="A3558" t="str">
            <v>I519</v>
          </cell>
          <cell r="B3558" t="str">
            <v>ENFERMEDAD CARDIACA, NO ESPECIFICADA</v>
          </cell>
          <cell r="C3558" t="str">
            <v>068</v>
          </cell>
        </row>
        <row r="3559">
          <cell r="A3559" t="str">
            <v>I60</v>
          </cell>
          <cell r="B3559" t="str">
            <v>HEMORRAGIA SUBARACNOIDEA</v>
          </cell>
          <cell r="C3559" t="str">
            <v>069</v>
          </cell>
        </row>
        <row r="3560">
          <cell r="A3560" t="str">
            <v>I600</v>
          </cell>
          <cell r="B3560" t="str">
            <v>HEMORRAGIA SUBARACNOIDEA DE SIFON Y BIFURCACION CAROTIDEA</v>
          </cell>
          <cell r="C3560" t="str">
            <v>069</v>
          </cell>
        </row>
        <row r="3561">
          <cell r="A3561" t="str">
            <v>I601</v>
          </cell>
          <cell r="B3561" t="str">
            <v>HEMORRAGIA SUBARACNOIDEA DE ARTERIA CEREBRAL MEDIA</v>
          </cell>
          <cell r="C3561" t="str">
            <v>069</v>
          </cell>
        </row>
        <row r="3562">
          <cell r="A3562" t="str">
            <v>I602</v>
          </cell>
          <cell r="B3562" t="str">
            <v>HEMORRAGIA SUBARACNOIDEA DE ARTERIA COMUNICANTE ANTERIOR</v>
          </cell>
          <cell r="C3562" t="str">
            <v>069</v>
          </cell>
        </row>
        <row r="3563">
          <cell r="A3563" t="str">
            <v>I603</v>
          </cell>
          <cell r="B3563" t="str">
            <v>HEMORRAGIA SUBARACNOIDEA DE ARTERIA COMUNICANTE POSTERIOR</v>
          </cell>
          <cell r="C3563" t="str">
            <v>069</v>
          </cell>
        </row>
        <row r="3564">
          <cell r="A3564" t="str">
            <v>I604</v>
          </cell>
          <cell r="B3564" t="str">
            <v>HEMORRAGIA SUBARACNOIDEA DE ARTERIA BASILAR</v>
          </cell>
          <cell r="C3564" t="str">
            <v>069</v>
          </cell>
        </row>
        <row r="3565">
          <cell r="A3565" t="str">
            <v>I605</v>
          </cell>
          <cell r="B3565" t="str">
            <v>HEMORRAGIA SUBARACNOIDEA DE ARTERIA VERTEBRAL</v>
          </cell>
          <cell r="C3565" t="str">
            <v>069</v>
          </cell>
        </row>
        <row r="3566">
          <cell r="A3566" t="str">
            <v>I606</v>
          </cell>
          <cell r="B3566" t="str">
            <v>HEMORRAGIA SUBARACNOIDEA DE OTRAS ARTERIAS INTRACRANEALES</v>
          </cell>
          <cell r="C3566" t="str">
            <v>069</v>
          </cell>
        </row>
        <row r="3567">
          <cell r="A3567" t="str">
            <v>I607</v>
          </cell>
          <cell r="B3567" t="str">
            <v>HEMORRAGIA SUBARACNOIDEA DE ARTERIA INTRACRANEAL NO ESPECIFICADA</v>
          </cell>
          <cell r="C3567" t="str">
            <v>069</v>
          </cell>
        </row>
        <row r="3568">
          <cell r="A3568" t="str">
            <v>I608</v>
          </cell>
          <cell r="B3568" t="str">
            <v>OTRAS HEMORRAGIAS SUBARACNOIDEAS</v>
          </cell>
          <cell r="C3568" t="str">
            <v>069</v>
          </cell>
        </row>
        <row r="3569">
          <cell r="A3569" t="str">
            <v>I609</v>
          </cell>
          <cell r="B3569" t="str">
            <v>HEMORRAGIA SUBARACNOIDEA, NO ESPECIFICADA</v>
          </cell>
          <cell r="C3569" t="str">
            <v>069</v>
          </cell>
        </row>
        <row r="3570">
          <cell r="A3570" t="str">
            <v>I61X</v>
          </cell>
          <cell r="B3570" t="str">
            <v>HEMORAGIA INTRAENCEFALICA</v>
          </cell>
          <cell r="C3570" t="str">
            <v>069</v>
          </cell>
        </row>
        <row r="3571">
          <cell r="A3571" t="str">
            <v>I610</v>
          </cell>
          <cell r="B3571" t="str">
            <v>HEMORRAGIA INTRACEREBRAL EN HEMISFERIO, SUBCORTICAL</v>
          </cell>
          <cell r="C3571" t="str">
            <v>069</v>
          </cell>
        </row>
        <row r="3572">
          <cell r="A3572" t="str">
            <v>I611</v>
          </cell>
          <cell r="B3572" t="str">
            <v>HEMORRAGIA INTRACEREBRAL EN HEMISFERIO, CORTICAL</v>
          </cell>
          <cell r="C3572" t="str">
            <v>069</v>
          </cell>
        </row>
        <row r="3573">
          <cell r="A3573" t="str">
            <v>I612</v>
          </cell>
          <cell r="B3573" t="str">
            <v>HEMORRAGIA INTRACEREBRAL EN HEMISFERIO, NO ESPECIFICADA</v>
          </cell>
          <cell r="C3573" t="str">
            <v>069</v>
          </cell>
        </row>
        <row r="3574">
          <cell r="A3574" t="str">
            <v>I613</v>
          </cell>
          <cell r="B3574" t="str">
            <v>HEMORRAGIA INTRAENCEFALICA EN TALLO CEREBRAL</v>
          </cell>
          <cell r="C3574" t="str">
            <v>069</v>
          </cell>
        </row>
        <row r="3575">
          <cell r="A3575" t="str">
            <v>I614</v>
          </cell>
          <cell r="B3575" t="str">
            <v>HEMORRAGIA INTRAENCEFALICA EN CEREBELO</v>
          </cell>
          <cell r="C3575" t="str">
            <v>069</v>
          </cell>
        </row>
        <row r="3576">
          <cell r="A3576" t="str">
            <v>I615</v>
          </cell>
          <cell r="B3576" t="str">
            <v>HEMORRAGIA INTRAENCEFALICA, INTRAVENTRICULAR</v>
          </cell>
          <cell r="C3576" t="str">
            <v>069</v>
          </cell>
        </row>
        <row r="3577">
          <cell r="A3577" t="str">
            <v>I616</v>
          </cell>
          <cell r="B3577" t="str">
            <v>HEMORRAGIA INTRAENCEFALICA DE LOCALIZACIONES MULTIPLES</v>
          </cell>
          <cell r="C3577" t="str">
            <v>069</v>
          </cell>
        </row>
        <row r="3578">
          <cell r="A3578" t="str">
            <v>I618</v>
          </cell>
          <cell r="B3578" t="str">
            <v>OTRAS HEMORRAGIAS INTRAENCEFALICAS</v>
          </cell>
          <cell r="C3578" t="str">
            <v>069</v>
          </cell>
        </row>
        <row r="3579">
          <cell r="A3579" t="str">
            <v>I619</v>
          </cell>
          <cell r="B3579" t="str">
            <v>HEMORRAGIA INTRAENCEFALICA, NO ESPECIFICADA</v>
          </cell>
          <cell r="C3579" t="str">
            <v>069</v>
          </cell>
        </row>
        <row r="3580">
          <cell r="A3580" t="str">
            <v>I62</v>
          </cell>
          <cell r="B3580" t="str">
            <v>OTRAS HEMORRAGIAS INTRACRANEALES NO TRAUMATICAS</v>
          </cell>
          <cell r="C3580" t="str">
            <v>069</v>
          </cell>
        </row>
        <row r="3581">
          <cell r="A3581" t="str">
            <v>I620</v>
          </cell>
          <cell r="B3581" t="str">
            <v>HEMORAGIA SUBDURAL (AGUDA) (NO TRAUMATICA)</v>
          </cell>
          <cell r="C3581" t="str">
            <v>069</v>
          </cell>
        </row>
        <row r="3582">
          <cell r="A3582" t="str">
            <v>I621</v>
          </cell>
          <cell r="B3582" t="str">
            <v>HEMORRAGIA EXTRADURAL NO TRAUMATICA</v>
          </cell>
          <cell r="C3582" t="str">
            <v>069</v>
          </cell>
        </row>
        <row r="3583">
          <cell r="A3583" t="str">
            <v>I629</v>
          </cell>
          <cell r="B3583" t="str">
            <v>HEMORRAGIA INTRACRANEAL (NO TRAUMATICA), NO ESPECIFICADA</v>
          </cell>
          <cell r="C3583" t="str">
            <v>069</v>
          </cell>
        </row>
        <row r="3584">
          <cell r="A3584" t="str">
            <v>I63X</v>
          </cell>
          <cell r="B3584" t="str">
            <v>INFARTO CEREBRAL</v>
          </cell>
          <cell r="C3584" t="str">
            <v>069</v>
          </cell>
        </row>
        <row r="3585">
          <cell r="A3585" t="str">
            <v>I630</v>
          </cell>
          <cell r="B3585" t="str">
            <v>INFARTO CEREBRAL DEBIDO A TROMBOSIS DE ARTERIAS</v>
          </cell>
          <cell r="C3585" t="str">
            <v>069</v>
          </cell>
        </row>
        <row r="3586">
          <cell r="A3586" t="str">
            <v>I631</v>
          </cell>
          <cell r="B3586" t="str">
            <v>INFARTO CEREBRAL A EMBOLIA DE ARTERIAS PRECEREBRALES</v>
          </cell>
          <cell r="C3586" t="str">
            <v>069</v>
          </cell>
        </row>
        <row r="3587">
          <cell r="A3587" t="str">
            <v>I632</v>
          </cell>
          <cell r="B3587" t="str">
            <v>INFARTO CEREBRAL DEBIDO A OCLUSION O ESTENOSIS NO ESPEC. DE ART.PRECER</v>
          </cell>
          <cell r="C3587" t="str">
            <v>069</v>
          </cell>
        </row>
        <row r="3588">
          <cell r="A3588" t="str">
            <v>I633</v>
          </cell>
          <cell r="B3588" t="str">
            <v>INFARTO CEREBRAL DEBIDO A TROMBOSIS DE ARTERIAS CEREBRALES</v>
          </cell>
          <cell r="C3588" t="str">
            <v>069</v>
          </cell>
        </row>
        <row r="3589">
          <cell r="A3589" t="str">
            <v>I634</v>
          </cell>
          <cell r="B3589" t="str">
            <v>INFARTO CEREBRAL DEBIDO A EMBOLIA DE ARTERIAS CEREBRALES</v>
          </cell>
          <cell r="C3589" t="str">
            <v>069</v>
          </cell>
        </row>
        <row r="3590">
          <cell r="A3590" t="str">
            <v>I635</v>
          </cell>
          <cell r="B3590" t="str">
            <v>INFARTO CEREBRAL A OCLUSION O ESTENOSIS NO ESPEC. DE ARTER. CEREBRALES</v>
          </cell>
          <cell r="C3590" t="str">
            <v>069</v>
          </cell>
        </row>
        <row r="3591">
          <cell r="A3591" t="str">
            <v>I636</v>
          </cell>
          <cell r="B3591" t="str">
            <v>INFARTO CEREBRAL DEBIDO A TROMBOSIS DE VENAS CEREBRALES, NO PIOGENO</v>
          </cell>
          <cell r="C3591" t="str">
            <v>069</v>
          </cell>
        </row>
        <row r="3592">
          <cell r="A3592" t="str">
            <v>I638</v>
          </cell>
          <cell r="B3592" t="str">
            <v>OTROS INFARTOS CEREBRALES</v>
          </cell>
          <cell r="C3592" t="str">
            <v>069</v>
          </cell>
        </row>
        <row r="3593">
          <cell r="A3593" t="str">
            <v>I639</v>
          </cell>
          <cell r="B3593" t="str">
            <v>INFARTO CEREBRAL, NO ESPECIFICADO</v>
          </cell>
          <cell r="C3593" t="str">
            <v>069</v>
          </cell>
        </row>
        <row r="3594">
          <cell r="A3594" t="str">
            <v>I64X</v>
          </cell>
          <cell r="B3594" t="str">
            <v>ACCIDENTE VASCULAR ENCEFALICO AGUDO, NO ESPECIF. COMO HEMORR. O ISQUE</v>
          </cell>
          <cell r="C3594" t="str">
            <v>069</v>
          </cell>
        </row>
        <row r="3595">
          <cell r="A3595" t="str">
            <v>I65X</v>
          </cell>
          <cell r="B3595" t="str">
            <v>OCLUSION Y ESTENOSIS DE LAS ARTERIAS PRECER. SIN OCASIONAR INFARTO</v>
          </cell>
          <cell r="C3595" t="str">
            <v>069</v>
          </cell>
        </row>
        <row r="3596">
          <cell r="A3596" t="str">
            <v>I650</v>
          </cell>
          <cell r="B3596" t="str">
            <v>OCLUSION Y ESTENOSIS DE ARTERIA VERTEBRAL</v>
          </cell>
          <cell r="C3596" t="str">
            <v>069</v>
          </cell>
        </row>
        <row r="3597">
          <cell r="A3597" t="str">
            <v>I651</v>
          </cell>
          <cell r="B3597" t="str">
            <v>OCLUSION Y ESTENOSIS DE ARTERIA BASILAR</v>
          </cell>
          <cell r="C3597" t="str">
            <v>069</v>
          </cell>
        </row>
        <row r="3598">
          <cell r="A3598" t="str">
            <v>I652</v>
          </cell>
          <cell r="B3598" t="str">
            <v>OCLUSION Y ESTENOSIS DE ARTERIA CAROTIDA</v>
          </cell>
          <cell r="C3598" t="str">
            <v>069</v>
          </cell>
        </row>
        <row r="3599">
          <cell r="A3599" t="str">
            <v>I653</v>
          </cell>
          <cell r="B3599" t="str">
            <v>OCLUSION Y ESTENOSIS MULTIPLE BILATERAL DE ARTERIAS PERECEBRALES</v>
          </cell>
          <cell r="C3599" t="str">
            <v>069</v>
          </cell>
        </row>
        <row r="3600">
          <cell r="A3600" t="str">
            <v>I658</v>
          </cell>
          <cell r="B3600" t="str">
            <v>OCLUSION Y ESTENOSIS DE OTRAS ARTERIAS PRECEREBRALES</v>
          </cell>
          <cell r="C3600" t="str">
            <v>069</v>
          </cell>
        </row>
        <row r="3601">
          <cell r="A3601" t="str">
            <v>I659</v>
          </cell>
          <cell r="B3601" t="str">
            <v>OCLUSION Y ESTENOSIS DE ARTERIA PRECEREBRAL NO ESPECIFICADA</v>
          </cell>
          <cell r="C3601" t="str">
            <v>069</v>
          </cell>
        </row>
        <row r="3602">
          <cell r="A3602" t="str">
            <v>I66X</v>
          </cell>
          <cell r="B3602" t="str">
            <v>OCLUSION Y ESTENOSIS DE LAS ARTERIAS CEREBRALES SIN OCASIONAR INF.</v>
          </cell>
          <cell r="C3602" t="str">
            <v>069</v>
          </cell>
        </row>
        <row r="3603">
          <cell r="A3603" t="str">
            <v>I660</v>
          </cell>
          <cell r="B3603" t="str">
            <v>OCLUSION Y ESTENOSIS DE LA ARTERIA CEREBRAL MEDIA</v>
          </cell>
          <cell r="C3603" t="str">
            <v>069</v>
          </cell>
        </row>
        <row r="3604">
          <cell r="A3604" t="str">
            <v>I661</v>
          </cell>
          <cell r="B3604" t="str">
            <v>OCLUSION Y ESTENOSIS DE LA ARTERIA CEREBRAL ANTERIOR</v>
          </cell>
          <cell r="C3604" t="str">
            <v>069</v>
          </cell>
        </row>
        <row r="3605">
          <cell r="A3605" t="str">
            <v>I662</v>
          </cell>
          <cell r="B3605" t="str">
            <v>OCLUSION Y ESTENOSIS DE LA ARTERIA CEREBRAL POSTERIOR</v>
          </cell>
          <cell r="C3605" t="str">
            <v>069</v>
          </cell>
        </row>
        <row r="3606">
          <cell r="A3606" t="str">
            <v>I663</v>
          </cell>
          <cell r="B3606" t="str">
            <v>OCLUSION Y ESTENOSIS DE ARTERIAS CEREBELOSAS</v>
          </cell>
          <cell r="C3606" t="str">
            <v>069</v>
          </cell>
        </row>
        <row r="3607">
          <cell r="A3607" t="str">
            <v>I664</v>
          </cell>
          <cell r="B3607" t="str">
            <v>OCLUSION Y ESTENOSIS MULTIPLE BILATERAL DE ARTERIAS CEREBRALES</v>
          </cell>
          <cell r="C3607" t="str">
            <v>069</v>
          </cell>
        </row>
        <row r="3608">
          <cell r="A3608" t="str">
            <v>I668</v>
          </cell>
          <cell r="B3608" t="str">
            <v>OCLUSION Y ESTENOSIS DE OTRAS ARTERIAS CEREBRALES</v>
          </cell>
          <cell r="C3608" t="str">
            <v>069</v>
          </cell>
        </row>
        <row r="3609">
          <cell r="A3609" t="str">
            <v>I669</v>
          </cell>
          <cell r="B3609" t="str">
            <v>OCLUSION Y ESTENOSIS DE ARTERIA CEREBRAL NO ESPECIFICADA</v>
          </cell>
          <cell r="C3609" t="str">
            <v>069</v>
          </cell>
        </row>
        <row r="3610">
          <cell r="A3610" t="str">
            <v>I67</v>
          </cell>
          <cell r="B3610" t="str">
            <v>OTRAS ENFERMEDADES CEREBROVASCULARES</v>
          </cell>
          <cell r="C3610" t="str">
            <v>069</v>
          </cell>
        </row>
        <row r="3611">
          <cell r="A3611" t="str">
            <v>I670</v>
          </cell>
          <cell r="B3611" t="str">
            <v>DISECCION DE ARTERIAS CEREBRALES, SIN RUPTURA</v>
          </cell>
          <cell r="C3611" t="str">
            <v>069</v>
          </cell>
        </row>
        <row r="3612">
          <cell r="A3612" t="str">
            <v>I671</v>
          </cell>
          <cell r="B3612" t="str">
            <v>ANEURISMA CEREBRAL, SIN RUPTURA</v>
          </cell>
          <cell r="C3612" t="str">
            <v>069</v>
          </cell>
        </row>
        <row r="3613">
          <cell r="A3613" t="str">
            <v>I672</v>
          </cell>
          <cell r="B3613" t="str">
            <v>ATEROSCLEROSIS CEREBRAL</v>
          </cell>
          <cell r="C3613" t="str">
            <v>069</v>
          </cell>
        </row>
        <row r="3614">
          <cell r="A3614" t="str">
            <v>I673</v>
          </cell>
          <cell r="B3614" t="str">
            <v>LEUCOENCEFALOPATIA VASCULAR PROGRESIVA</v>
          </cell>
          <cell r="C3614" t="str">
            <v>069</v>
          </cell>
        </row>
        <row r="3615">
          <cell r="A3615" t="str">
            <v>I674</v>
          </cell>
          <cell r="B3615" t="str">
            <v>ENCEFALOPATIA HIPERTENSIVA</v>
          </cell>
          <cell r="C3615" t="str">
            <v>069</v>
          </cell>
        </row>
        <row r="3616">
          <cell r="A3616" t="str">
            <v>I675</v>
          </cell>
          <cell r="B3616" t="str">
            <v>ENFERMEDAD DE MOYAMOYA</v>
          </cell>
          <cell r="C3616" t="str">
            <v>069</v>
          </cell>
        </row>
        <row r="3617">
          <cell r="A3617" t="str">
            <v>I676</v>
          </cell>
          <cell r="B3617" t="str">
            <v>TROMBOSIS APIOGENA DEL SISTEMA VENOSO INTRACRANEAL</v>
          </cell>
          <cell r="C3617" t="str">
            <v>069</v>
          </cell>
        </row>
        <row r="3618">
          <cell r="A3618" t="str">
            <v>I677</v>
          </cell>
          <cell r="B3618" t="str">
            <v>ARTERITIS CEREBRAL, NO CLASIFICADA EN OTRA PARTE</v>
          </cell>
          <cell r="C3618" t="str">
            <v>069</v>
          </cell>
        </row>
        <row r="3619">
          <cell r="A3619" t="str">
            <v>I678</v>
          </cell>
          <cell r="B3619" t="str">
            <v>OTRAS ENFERMEDADES CEREBROVASCULARES ESPECIFICADAS</v>
          </cell>
          <cell r="C3619" t="str">
            <v>069</v>
          </cell>
        </row>
        <row r="3620">
          <cell r="A3620" t="str">
            <v>I679</v>
          </cell>
          <cell r="B3620" t="str">
            <v>ENFERMEDAD CEREBROVASCULAR, NO ESPECIFICADA</v>
          </cell>
          <cell r="C3620" t="str">
            <v>069</v>
          </cell>
        </row>
        <row r="3621">
          <cell r="A3621" t="str">
            <v>I69</v>
          </cell>
          <cell r="B3621" t="str">
            <v>SECUELAS DE ENFERMEDAD CEREBROVASCULAR</v>
          </cell>
          <cell r="C3621" t="str">
            <v>069</v>
          </cell>
        </row>
        <row r="3622">
          <cell r="A3622" t="str">
            <v>I690</v>
          </cell>
          <cell r="B3622" t="str">
            <v>SECUELAS DE HEMORRAGIA SUBARACNOIDEA</v>
          </cell>
          <cell r="C3622" t="str">
            <v>069</v>
          </cell>
        </row>
        <row r="3623">
          <cell r="A3623" t="str">
            <v>I691</v>
          </cell>
          <cell r="B3623" t="str">
            <v>SECUELAS DE HEMORRAGIA INTRAENCEFALICA</v>
          </cell>
          <cell r="C3623" t="str">
            <v>069</v>
          </cell>
        </row>
        <row r="3624">
          <cell r="A3624" t="str">
            <v>I692</v>
          </cell>
          <cell r="B3624" t="str">
            <v>SECUELAS DE OTRAS HEMORRAGIAS INTRACRANEALES NO TRAUMATICAS</v>
          </cell>
          <cell r="C3624" t="str">
            <v>069</v>
          </cell>
        </row>
        <row r="3625">
          <cell r="A3625" t="str">
            <v>I693</v>
          </cell>
          <cell r="B3625" t="str">
            <v>SECUELAS DE INFARTO CEREBRAL</v>
          </cell>
          <cell r="C3625" t="str">
            <v>069</v>
          </cell>
        </row>
        <row r="3626">
          <cell r="A3626" t="str">
            <v>I694</v>
          </cell>
          <cell r="B3626" t="str">
            <v>SECUELAS DE ENFERMEDAD CEREBROVASCULAR, NO ESPECIF. COMO HEMORRG.</v>
          </cell>
          <cell r="C3626" t="str">
            <v>069</v>
          </cell>
        </row>
        <row r="3627">
          <cell r="A3627" t="str">
            <v>I698</v>
          </cell>
          <cell r="B3627" t="str">
            <v>SECUELAS DE OTRAS ENF. CEREBROVASCULARES ESPECIFICADAS O NO</v>
          </cell>
          <cell r="C3627" t="str">
            <v>069</v>
          </cell>
        </row>
        <row r="3628">
          <cell r="A3628" t="str">
            <v>I70</v>
          </cell>
          <cell r="B3628" t="str">
            <v>ATEROSCLEROSIS</v>
          </cell>
          <cell r="C3628" t="str">
            <v>070</v>
          </cell>
        </row>
        <row r="3629">
          <cell r="A3629" t="str">
            <v>I700</v>
          </cell>
          <cell r="B3629" t="str">
            <v>ATREOSCLEROSIS DE LA AORTA</v>
          </cell>
          <cell r="C3629" t="str">
            <v>070</v>
          </cell>
        </row>
        <row r="3630">
          <cell r="A3630" t="str">
            <v>I701</v>
          </cell>
          <cell r="B3630" t="str">
            <v>ATEROSCLEROSIS DE LA ARTERIA RENAL</v>
          </cell>
          <cell r="C3630" t="str">
            <v>070</v>
          </cell>
        </row>
        <row r="3631">
          <cell r="A3631" t="str">
            <v>I702</v>
          </cell>
          <cell r="B3631" t="str">
            <v>ATEROSCLEROSIS DE LAS ARTERIAS DE LOS MIEMBROS</v>
          </cell>
          <cell r="C3631" t="str">
            <v>070</v>
          </cell>
        </row>
        <row r="3632">
          <cell r="A3632" t="str">
            <v>I708</v>
          </cell>
          <cell r="B3632" t="str">
            <v>ATREOSCLEROSIS DE OTRAS ARTERIAS</v>
          </cell>
          <cell r="C3632" t="str">
            <v>070</v>
          </cell>
        </row>
        <row r="3633">
          <cell r="A3633" t="str">
            <v>I709</v>
          </cell>
          <cell r="B3633" t="str">
            <v>ATEROSCLEROSIS GENERALIZADA Y LA NO ESPECIFICADA</v>
          </cell>
          <cell r="C3633" t="str">
            <v>070</v>
          </cell>
        </row>
        <row r="3634">
          <cell r="A3634" t="str">
            <v>I71</v>
          </cell>
          <cell r="B3634" t="str">
            <v>ANEURISMA Y DISECCION AORTICOS</v>
          </cell>
          <cell r="C3634" t="str">
            <v>071</v>
          </cell>
        </row>
        <row r="3635">
          <cell r="A3635" t="str">
            <v>I710</v>
          </cell>
          <cell r="B3635" t="str">
            <v>DISECCION DE AORTA (CUALQUIER PARTE)</v>
          </cell>
          <cell r="C3635" t="str">
            <v>071</v>
          </cell>
        </row>
        <row r="3636">
          <cell r="A3636" t="str">
            <v>I711</v>
          </cell>
          <cell r="B3636" t="str">
            <v>RUPTURA DE ANEURISMA DE LA AORTA TORACICA</v>
          </cell>
          <cell r="C3636" t="str">
            <v>071</v>
          </cell>
        </row>
        <row r="3637">
          <cell r="A3637" t="str">
            <v>I712</v>
          </cell>
          <cell r="B3637" t="str">
            <v>ANEURISMA DE LA AORTA TORACICA, SIN MENCION DE RUPTURA</v>
          </cell>
          <cell r="C3637" t="str">
            <v>071</v>
          </cell>
        </row>
        <row r="3638">
          <cell r="A3638" t="str">
            <v>I713</v>
          </cell>
          <cell r="B3638" t="str">
            <v>RUPTURA DE ANEURISMA DE LA AORTA ABDOMINAL</v>
          </cell>
          <cell r="C3638" t="str">
            <v>071</v>
          </cell>
        </row>
        <row r="3639">
          <cell r="A3639" t="str">
            <v>I714</v>
          </cell>
          <cell r="B3639" t="str">
            <v>ANEURISMA DE LA AORTA ABDOMINAL, SIN MENCION DE RUPTURA</v>
          </cell>
          <cell r="C3639" t="str">
            <v>071</v>
          </cell>
        </row>
        <row r="3640">
          <cell r="A3640" t="str">
            <v>I715</v>
          </cell>
          <cell r="B3640" t="str">
            <v>RUPTURA DE ANEURISMA DE LA AORTA TORACOABDOMINAL</v>
          </cell>
          <cell r="C3640" t="str">
            <v>071</v>
          </cell>
        </row>
        <row r="3641">
          <cell r="A3641" t="str">
            <v>I716</v>
          </cell>
          <cell r="B3641" t="str">
            <v>ANEURISMA DE LA AORTA TORACOABDOMINAL, SIN MENCION DE RUPTURA</v>
          </cell>
          <cell r="C3641" t="str">
            <v>071</v>
          </cell>
        </row>
        <row r="3642">
          <cell r="A3642" t="str">
            <v>I718</v>
          </cell>
          <cell r="B3642" t="str">
            <v>RUPTURA DE ANEURISMA AORTICO, SITIO NO ESPECIFICADO</v>
          </cell>
          <cell r="C3642" t="str">
            <v>071</v>
          </cell>
        </row>
        <row r="3643">
          <cell r="A3643" t="str">
            <v>I719</v>
          </cell>
          <cell r="B3643" t="str">
            <v>ANEURISMA DE LA AORTA, SITIO NO ESEPCIFICADO, SIN MENCION DE RUPTURA</v>
          </cell>
          <cell r="C3643" t="str">
            <v>071</v>
          </cell>
        </row>
        <row r="3644">
          <cell r="A3644" t="str">
            <v>I72</v>
          </cell>
          <cell r="B3644" t="str">
            <v>OTROS ANEURISMAS</v>
          </cell>
          <cell r="C3644" t="str">
            <v>071</v>
          </cell>
        </row>
        <row r="3645">
          <cell r="A3645" t="str">
            <v>I720</v>
          </cell>
          <cell r="B3645" t="str">
            <v>ANEURISMA DE LA ARTERIA CAROTIDA</v>
          </cell>
          <cell r="C3645" t="str">
            <v>071</v>
          </cell>
        </row>
        <row r="3646">
          <cell r="A3646" t="str">
            <v>I721</v>
          </cell>
          <cell r="B3646" t="str">
            <v>ANEURISMA DE ARTERIA DEL MIEMBRO SUPERIOR</v>
          </cell>
          <cell r="C3646" t="str">
            <v>071</v>
          </cell>
        </row>
        <row r="3647">
          <cell r="A3647" t="str">
            <v>I722</v>
          </cell>
          <cell r="B3647" t="str">
            <v>ANEURISMA DE ARTERIA RENAL</v>
          </cell>
          <cell r="C3647" t="str">
            <v>071</v>
          </cell>
        </row>
        <row r="3648">
          <cell r="A3648" t="str">
            <v>I723</v>
          </cell>
          <cell r="B3648" t="str">
            <v>ANEURISMA DE ARTERIA ILIACA</v>
          </cell>
          <cell r="C3648" t="str">
            <v>071</v>
          </cell>
        </row>
        <row r="3649">
          <cell r="A3649" t="str">
            <v>I724</v>
          </cell>
          <cell r="B3649" t="str">
            <v>ANEURISMA DE ARTERIA DEL MIEMBRO INFERIOR</v>
          </cell>
          <cell r="C3649" t="str">
            <v>071</v>
          </cell>
        </row>
        <row r="3650">
          <cell r="A3650" t="str">
            <v>I728</v>
          </cell>
          <cell r="B3650" t="str">
            <v>ANEURISMA DE OTRAS ARTERIAS ESPECIFICADAS</v>
          </cell>
          <cell r="C3650" t="str">
            <v>071</v>
          </cell>
        </row>
        <row r="3651">
          <cell r="A3651" t="str">
            <v>I729</v>
          </cell>
          <cell r="B3651" t="str">
            <v>ANEURISMA DE SITIO NO ESPECIFICADO</v>
          </cell>
          <cell r="C3651" t="str">
            <v>071</v>
          </cell>
        </row>
        <row r="3652">
          <cell r="A3652" t="str">
            <v>I73</v>
          </cell>
          <cell r="B3652" t="str">
            <v>OTRAS ENFERMEDADES VASCULARES PERIFERICAS</v>
          </cell>
          <cell r="C3652" t="str">
            <v>071</v>
          </cell>
        </row>
        <row r="3653">
          <cell r="A3653" t="str">
            <v>I730</v>
          </cell>
          <cell r="B3653" t="str">
            <v>SINDROME DE RAYNAUD</v>
          </cell>
          <cell r="C3653" t="str">
            <v>071</v>
          </cell>
        </row>
        <row r="3654">
          <cell r="A3654" t="str">
            <v>I731</v>
          </cell>
          <cell r="B3654" t="str">
            <v>TROMBOANGEITIS OBLITERANTE (BUERGER)</v>
          </cell>
          <cell r="C3654" t="str">
            <v>071</v>
          </cell>
        </row>
        <row r="3655">
          <cell r="A3655" t="str">
            <v>I738</v>
          </cell>
          <cell r="B3655" t="str">
            <v>OTRAS ENFERMEDADES VASCULARES PERIFERICAS ESPECIFICADAS</v>
          </cell>
          <cell r="C3655" t="str">
            <v>071</v>
          </cell>
        </row>
        <row r="3656">
          <cell r="A3656" t="str">
            <v>I739</v>
          </cell>
          <cell r="B3656" t="str">
            <v>ENFERMEDAD VASCULAR PERIFERICA, NO ESPECIFICADA</v>
          </cell>
          <cell r="C3656" t="str">
            <v>071</v>
          </cell>
        </row>
        <row r="3657">
          <cell r="A3657" t="str">
            <v>I74</v>
          </cell>
          <cell r="B3657" t="str">
            <v>EMBOLIA Y TROMBOSIS ARTERIALES</v>
          </cell>
          <cell r="C3657" t="str">
            <v>071</v>
          </cell>
        </row>
        <row r="3658">
          <cell r="A3658" t="str">
            <v>I740</v>
          </cell>
          <cell r="B3658" t="str">
            <v>EMBOLIA Y TROMBOSIS DE LA AORTA ABDOMINAL</v>
          </cell>
          <cell r="C3658" t="str">
            <v>071</v>
          </cell>
        </row>
        <row r="3659">
          <cell r="A3659" t="str">
            <v>I741</v>
          </cell>
          <cell r="B3659" t="str">
            <v>EMBOLIA Y TROMBOSIS DE OTRAS PORCIONES Y LAS NO ESPECIF. DE LA AORTA</v>
          </cell>
          <cell r="C3659" t="str">
            <v>071</v>
          </cell>
        </row>
        <row r="3660">
          <cell r="A3660" t="str">
            <v>I742</v>
          </cell>
          <cell r="B3660" t="str">
            <v>EMBOLIA Y TROMBOSIS DE ARTERIAS DE LOS MIEMBROS SUPERIORES</v>
          </cell>
          <cell r="C3660" t="str">
            <v>071</v>
          </cell>
        </row>
        <row r="3661">
          <cell r="A3661" t="str">
            <v>I743</v>
          </cell>
          <cell r="B3661" t="str">
            <v>EMBOLIA Y TROMBOSIS DE ARTERIAS DE LOS MIEMBROS INFERIORES</v>
          </cell>
          <cell r="C3661" t="str">
            <v>071</v>
          </cell>
        </row>
        <row r="3662">
          <cell r="A3662" t="str">
            <v>I744</v>
          </cell>
          <cell r="B3662" t="str">
            <v>EMBOLIA Y TROMBOSIS DE ARTERIAS DE LOS MIEMBROS, NO ESPECIFICADAS</v>
          </cell>
          <cell r="C3662" t="str">
            <v>071</v>
          </cell>
        </row>
        <row r="3663">
          <cell r="A3663" t="str">
            <v>I745</v>
          </cell>
          <cell r="B3663" t="str">
            <v>EMBOLIA Y TROMBOSIS DE ARTERIA ILIACA</v>
          </cell>
          <cell r="C3663" t="str">
            <v>071</v>
          </cell>
        </row>
        <row r="3664">
          <cell r="A3664" t="str">
            <v>I748</v>
          </cell>
          <cell r="B3664" t="str">
            <v>EMBOLIA Y TROMBOSIS DE OTRAS ARTERIAS</v>
          </cell>
          <cell r="C3664" t="str">
            <v>071</v>
          </cell>
        </row>
        <row r="3665">
          <cell r="A3665" t="str">
            <v>I749</v>
          </cell>
          <cell r="B3665" t="str">
            <v>EMBOLIA Y TROMBOSIS DE ARTERIA NO ESPECIFICADA</v>
          </cell>
          <cell r="C3665" t="str">
            <v>071</v>
          </cell>
        </row>
        <row r="3666">
          <cell r="A3666" t="str">
            <v>I77</v>
          </cell>
          <cell r="B3666" t="str">
            <v>OTROS TRASTORNOS ARTERIALES O ARTERIOLARES</v>
          </cell>
          <cell r="C3666" t="str">
            <v>071</v>
          </cell>
        </row>
        <row r="3667">
          <cell r="A3667" t="str">
            <v>I770</v>
          </cell>
          <cell r="B3667" t="str">
            <v>FISTULA ARTERIOVENOSA, ADQUIRIDA</v>
          </cell>
          <cell r="C3667" t="str">
            <v>071</v>
          </cell>
        </row>
        <row r="3668">
          <cell r="A3668" t="str">
            <v>I771</v>
          </cell>
          <cell r="B3668" t="str">
            <v>ESTRECHEZ ARTERIAL</v>
          </cell>
          <cell r="C3668" t="str">
            <v>071</v>
          </cell>
        </row>
        <row r="3669">
          <cell r="A3669" t="str">
            <v>I772</v>
          </cell>
          <cell r="B3669" t="str">
            <v>RUPTURA ARTERIAL</v>
          </cell>
          <cell r="C3669" t="str">
            <v>071</v>
          </cell>
        </row>
        <row r="3670">
          <cell r="A3670" t="str">
            <v>I773</v>
          </cell>
          <cell r="B3670" t="str">
            <v>DISPLASIA FIBROMUSCULAR ARTERIAL</v>
          </cell>
          <cell r="C3670" t="str">
            <v>071</v>
          </cell>
        </row>
        <row r="3671">
          <cell r="A3671" t="str">
            <v>I774</v>
          </cell>
          <cell r="B3671" t="str">
            <v>SINDROME DE COMPRESION DEL TRONCO CELIACO</v>
          </cell>
          <cell r="C3671" t="str">
            <v>071</v>
          </cell>
        </row>
        <row r="3672">
          <cell r="A3672" t="str">
            <v>I775</v>
          </cell>
          <cell r="B3672" t="str">
            <v>NECROSIS ARTERIAL</v>
          </cell>
          <cell r="C3672" t="str">
            <v>071</v>
          </cell>
        </row>
        <row r="3673">
          <cell r="A3673" t="str">
            <v>I776</v>
          </cell>
          <cell r="B3673" t="str">
            <v>ARTERITIS, NO ESPECIFICADA</v>
          </cell>
          <cell r="C3673" t="str">
            <v>071</v>
          </cell>
        </row>
        <row r="3674">
          <cell r="A3674" t="str">
            <v>I778</v>
          </cell>
          <cell r="B3674" t="str">
            <v>OTROS TRASTORNOS ESPECIFICADOS DE ARTERIAS Y ARTERIOLAS</v>
          </cell>
          <cell r="C3674" t="str">
            <v>071</v>
          </cell>
        </row>
        <row r="3675">
          <cell r="A3675" t="str">
            <v>I779</v>
          </cell>
          <cell r="B3675" t="str">
            <v>TRASTORNO DE ARTERIAS Y ARTERIOLAS, NO ESPECIFICADO</v>
          </cell>
          <cell r="C3675" t="str">
            <v>071</v>
          </cell>
        </row>
        <row r="3676">
          <cell r="A3676" t="str">
            <v>I78</v>
          </cell>
          <cell r="B3676" t="str">
            <v>ENFERMEDADES DE LOS VASOS CAPILARES</v>
          </cell>
          <cell r="C3676" t="str">
            <v>071</v>
          </cell>
        </row>
        <row r="3677">
          <cell r="A3677" t="str">
            <v>I780</v>
          </cell>
          <cell r="B3677" t="str">
            <v>TELANGIECTASIA HEMORRAGICA HEREDITARIA</v>
          </cell>
          <cell r="C3677" t="str">
            <v>071</v>
          </cell>
        </row>
        <row r="3678">
          <cell r="A3678" t="str">
            <v>I781</v>
          </cell>
          <cell r="B3678" t="str">
            <v>NEVO, NO NEOPLASICO</v>
          </cell>
          <cell r="C3678" t="str">
            <v>071</v>
          </cell>
        </row>
        <row r="3679">
          <cell r="A3679" t="str">
            <v>I788</v>
          </cell>
          <cell r="B3679" t="str">
            <v>OTRAS ENFERMEDADES DE LOS CAPILARES</v>
          </cell>
          <cell r="C3679" t="str">
            <v>071</v>
          </cell>
        </row>
        <row r="3680">
          <cell r="A3680" t="str">
            <v>I789</v>
          </cell>
          <cell r="B3680" t="str">
            <v>ENFERMEDAD DE LOS VASOS CAPILARES, NO ESPECIFICADA</v>
          </cell>
          <cell r="C3680" t="str">
            <v>071</v>
          </cell>
        </row>
        <row r="3681">
          <cell r="A3681" t="str">
            <v>I80</v>
          </cell>
          <cell r="B3681" t="str">
            <v>FLEBITIS Y TROMBOFLEBITIS</v>
          </cell>
          <cell r="C3681" t="str">
            <v>071</v>
          </cell>
        </row>
        <row r="3682">
          <cell r="A3682" t="str">
            <v>I800</v>
          </cell>
          <cell r="B3682" t="str">
            <v>FLEBITIS Y TROMBOFLEBITIS DE VASOS SUPERFICIALES DE LOS MIENB. INFERIO</v>
          </cell>
          <cell r="C3682" t="str">
            <v>071</v>
          </cell>
        </row>
        <row r="3683">
          <cell r="A3683" t="str">
            <v>I801</v>
          </cell>
          <cell r="B3683" t="str">
            <v>FLEBITIS Y TROMBOFLEBITIS DE LA VENA FEMORAL</v>
          </cell>
          <cell r="C3683" t="str">
            <v>071</v>
          </cell>
        </row>
        <row r="3684">
          <cell r="A3684" t="str">
            <v>I802</v>
          </cell>
          <cell r="B3684" t="str">
            <v>FLEBITIS Y TROMBOFLEBITIS DE OTROS VASOS PROFUNDOS DE LOS MIEMB. INF</v>
          </cell>
          <cell r="C3684" t="str">
            <v>071</v>
          </cell>
        </row>
        <row r="3685">
          <cell r="A3685" t="str">
            <v>I803</v>
          </cell>
          <cell r="B3685" t="str">
            <v>FLEBITIS Y TROMBOFLEBITIS DE LOS MIENBROS NIFERIORES, NO ESPECIFICADA</v>
          </cell>
          <cell r="C3685" t="str">
            <v>071</v>
          </cell>
        </row>
        <row r="3686">
          <cell r="A3686" t="str">
            <v>I808</v>
          </cell>
          <cell r="B3686" t="str">
            <v>FLEBITIS Y TROMBOFLEBITIS DE OTROS SITIOS</v>
          </cell>
          <cell r="C3686" t="str">
            <v>071</v>
          </cell>
        </row>
        <row r="3687">
          <cell r="A3687" t="str">
            <v>I809</v>
          </cell>
          <cell r="B3687" t="str">
            <v>FLEBITIS Y TROMBOFLEBITIS DE SITIO NO ESPECIFICADO</v>
          </cell>
          <cell r="C3687" t="str">
            <v>071</v>
          </cell>
        </row>
        <row r="3688">
          <cell r="A3688" t="str">
            <v>I81</v>
          </cell>
          <cell r="B3688" t="str">
            <v>TROMBOSIS DE LA VENA PORTA</v>
          </cell>
          <cell r="C3688" t="str">
            <v>071</v>
          </cell>
        </row>
        <row r="3689">
          <cell r="A3689" t="str">
            <v>I82</v>
          </cell>
          <cell r="B3689" t="str">
            <v>OTRAS EMBOLIAS Y TROMBOSIS VENOSAS</v>
          </cell>
          <cell r="C3689" t="str">
            <v>071</v>
          </cell>
        </row>
        <row r="3690">
          <cell r="A3690" t="str">
            <v>I820</v>
          </cell>
          <cell r="B3690" t="str">
            <v>SINDROME DE BUDD-CHIARI</v>
          </cell>
          <cell r="C3690" t="str">
            <v>071</v>
          </cell>
        </row>
        <row r="3691">
          <cell r="A3691" t="str">
            <v>I821</v>
          </cell>
          <cell r="B3691" t="str">
            <v>TROMBOFLEBITIS MIGRATORIA</v>
          </cell>
          <cell r="C3691" t="str">
            <v>071</v>
          </cell>
        </row>
        <row r="3692">
          <cell r="A3692" t="str">
            <v>I822</v>
          </cell>
          <cell r="B3692" t="str">
            <v>EMBOLIA Y TROMBOSIS DE VENA CAVA</v>
          </cell>
          <cell r="C3692" t="str">
            <v>071</v>
          </cell>
        </row>
        <row r="3693">
          <cell r="A3693" t="str">
            <v>I823</v>
          </cell>
          <cell r="B3693" t="str">
            <v>EMBOLIA Y TROMBOSIS DE VENA RENAL</v>
          </cell>
          <cell r="C3693" t="str">
            <v>071</v>
          </cell>
        </row>
        <row r="3694">
          <cell r="A3694" t="str">
            <v>I828</v>
          </cell>
          <cell r="B3694" t="str">
            <v>EMBOLIA Y TROMBOSIS DE OTRAS VENAS ESPECIFICADAS</v>
          </cell>
          <cell r="C3694" t="str">
            <v>071</v>
          </cell>
        </row>
        <row r="3695">
          <cell r="A3695" t="str">
            <v>I829</v>
          </cell>
          <cell r="B3695" t="str">
            <v>EMBOLIA Y TROMBOSIS DE VENA NO ESPECIFICADA</v>
          </cell>
          <cell r="C3695" t="str">
            <v>071</v>
          </cell>
        </row>
        <row r="3696">
          <cell r="A3696" t="str">
            <v>I83</v>
          </cell>
          <cell r="B3696" t="str">
            <v>VENAS VARICOSAS DE LOS MIEMBROS INFERIORES</v>
          </cell>
          <cell r="C3696" t="str">
            <v>071</v>
          </cell>
        </row>
        <row r="3697">
          <cell r="A3697" t="str">
            <v>I830</v>
          </cell>
          <cell r="B3697" t="str">
            <v>VENAS VARICOSAS DE LOS MIEMBROS INFERIORES CON ULCERA</v>
          </cell>
          <cell r="C3697" t="str">
            <v>071</v>
          </cell>
        </row>
        <row r="3698">
          <cell r="A3698" t="str">
            <v>I831</v>
          </cell>
          <cell r="B3698" t="str">
            <v>VENAS VARICOSAS DE LOS MIEMBROS INFERIORES CON INFLAMACION</v>
          </cell>
          <cell r="C3698" t="str">
            <v>071</v>
          </cell>
        </row>
        <row r="3699">
          <cell r="A3699" t="str">
            <v>I832</v>
          </cell>
          <cell r="B3699" t="str">
            <v>VENAS VARICOSAS DE LOS MIEMBROS INFERIORES CON ULCERA E INFLMACION</v>
          </cell>
          <cell r="C3699" t="str">
            <v>071</v>
          </cell>
        </row>
        <row r="3700">
          <cell r="A3700" t="str">
            <v>I839</v>
          </cell>
          <cell r="B3700" t="str">
            <v>VENAS VARICOSAS DE LOS MIEMBROS INFERIORES SIN ULCERA NI INFLAMACION</v>
          </cell>
          <cell r="C3700" t="str">
            <v>071</v>
          </cell>
        </row>
        <row r="3701">
          <cell r="A3701" t="str">
            <v>I84</v>
          </cell>
          <cell r="B3701" t="str">
            <v>HEMORROIDES</v>
          </cell>
          <cell r="C3701" t="str">
            <v>071</v>
          </cell>
        </row>
        <row r="3702">
          <cell r="A3702" t="str">
            <v>I840</v>
          </cell>
          <cell r="B3702" t="str">
            <v>HEMORROIDES INTERNAS TROMBOSADAS</v>
          </cell>
          <cell r="C3702" t="str">
            <v>071</v>
          </cell>
        </row>
        <row r="3703">
          <cell r="A3703" t="str">
            <v>I841</v>
          </cell>
          <cell r="B3703" t="str">
            <v>HEMORROIDES INTERNAS CON OTRAS COMPLICACIONES</v>
          </cell>
          <cell r="C3703" t="str">
            <v>071</v>
          </cell>
        </row>
        <row r="3704">
          <cell r="A3704" t="str">
            <v>I842</v>
          </cell>
          <cell r="B3704" t="str">
            <v>HEMORROIDES INTERNAS SIN COMPLICACION</v>
          </cell>
          <cell r="C3704" t="str">
            <v>071</v>
          </cell>
        </row>
        <row r="3705">
          <cell r="A3705" t="str">
            <v>I843</v>
          </cell>
          <cell r="B3705" t="str">
            <v>HEMORROIDES EXTERNAS TROMBOSADAS</v>
          </cell>
          <cell r="C3705" t="str">
            <v>071</v>
          </cell>
        </row>
        <row r="3706">
          <cell r="A3706" t="str">
            <v>I844</v>
          </cell>
          <cell r="B3706" t="str">
            <v>HEMORROIDES EXTERNAS CON OTRAS COMPLICACIONES</v>
          </cell>
          <cell r="C3706" t="str">
            <v>071</v>
          </cell>
        </row>
        <row r="3707">
          <cell r="A3707" t="str">
            <v>I845</v>
          </cell>
          <cell r="B3707" t="str">
            <v>HEMORROIDES EXTERNAS SIN COMPLICACION</v>
          </cell>
          <cell r="C3707" t="str">
            <v>071</v>
          </cell>
        </row>
        <row r="3708">
          <cell r="A3708" t="str">
            <v>I846</v>
          </cell>
          <cell r="B3708" t="str">
            <v>PROMINENCIAS CUTANEAS, RESIDUO DE HEMORROIDES</v>
          </cell>
          <cell r="C3708" t="str">
            <v>071</v>
          </cell>
        </row>
        <row r="3709">
          <cell r="A3709" t="str">
            <v>I847</v>
          </cell>
          <cell r="B3709" t="str">
            <v>HEMORROIDES TROMBOSADAS NO ESPECIFICADAS</v>
          </cell>
          <cell r="C3709" t="str">
            <v>071</v>
          </cell>
        </row>
        <row r="3710">
          <cell r="A3710" t="str">
            <v>I848</v>
          </cell>
          <cell r="B3710" t="str">
            <v>HEMORROIDES NO ESPECIFICADAS, CON OTRAS COMPLICACIONES</v>
          </cell>
          <cell r="C3710" t="str">
            <v>071</v>
          </cell>
        </row>
        <row r="3711">
          <cell r="A3711" t="str">
            <v>I849</v>
          </cell>
          <cell r="B3711" t="str">
            <v>HEMORROIDES NO COMPLICADAS, SIN COMPLICACION</v>
          </cell>
          <cell r="C3711" t="str">
            <v>071</v>
          </cell>
        </row>
        <row r="3712">
          <cell r="A3712" t="str">
            <v>I85</v>
          </cell>
          <cell r="B3712" t="str">
            <v>VARICES ESOFAGICAS</v>
          </cell>
          <cell r="C3712" t="str">
            <v>071</v>
          </cell>
        </row>
        <row r="3713">
          <cell r="A3713" t="str">
            <v>I850</v>
          </cell>
          <cell r="B3713" t="str">
            <v>VARICES ESOFAGICAS CON HEMORRAGIA</v>
          </cell>
          <cell r="C3713" t="str">
            <v>071</v>
          </cell>
        </row>
        <row r="3714">
          <cell r="A3714" t="str">
            <v>I859</v>
          </cell>
          <cell r="B3714" t="str">
            <v>VARICES ESOFAGICAS SIN HEMORRAGIA</v>
          </cell>
          <cell r="C3714" t="str">
            <v>071</v>
          </cell>
        </row>
        <row r="3715">
          <cell r="A3715" t="str">
            <v>I86</v>
          </cell>
          <cell r="B3715" t="str">
            <v>VARICES DE OTROS SITIOS</v>
          </cell>
          <cell r="C3715" t="str">
            <v>071</v>
          </cell>
        </row>
        <row r="3716">
          <cell r="A3716" t="str">
            <v>I860</v>
          </cell>
          <cell r="B3716" t="str">
            <v>VARICES SUBLINGUALES</v>
          </cell>
          <cell r="C3716" t="str">
            <v>071</v>
          </cell>
        </row>
        <row r="3717">
          <cell r="A3717" t="str">
            <v>I861</v>
          </cell>
          <cell r="B3717" t="str">
            <v>VARICES ESCROTALES</v>
          </cell>
          <cell r="C3717" t="str">
            <v>071</v>
          </cell>
        </row>
        <row r="3718">
          <cell r="A3718" t="str">
            <v>I862</v>
          </cell>
          <cell r="B3718" t="str">
            <v>VARICES PELVICAS</v>
          </cell>
          <cell r="C3718" t="str">
            <v>071</v>
          </cell>
        </row>
        <row r="3719">
          <cell r="A3719" t="str">
            <v>I863</v>
          </cell>
          <cell r="B3719" t="str">
            <v>VARICES DE LA VULVA</v>
          </cell>
          <cell r="C3719" t="str">
            <v>071</v>
          </cell>
        </row>
        <row r="3720">
          <cell r="A3720" t="str">
            <v>I864</v>
          </cell>
          <cell r="B3720" t="str">
            <v>VARICES GASTRICAS</v>
          </cell>
          <cell r="C3720" t="str">
            <v>071</v>
          </cell>
        </row>
        <row r="3721">
          <cell r="A3721" t="str">
            <v>I868</v>
          </cell>
          <cell r="B3721" t="str">
            <v>VARICES EN OTROS SITIOS ESPECIFCADOS</v>
          </cell>
          <cell r="C3721" t="str">
            <v>071</v>
          </cell>
        </row>
        <row r="3722">
          <cell r="A3722" t="str">
            <v>I87</v>
          </cell>
          <cell r="B3722" t="str">
            <v>OTROS TRASTORNOS DE LAS VENAS</v>
          </cell>
          <cell r="C3722" t="str">
            <v>071</v>
          </cell>
        </row>
        <row r="3723">
          <cell r="A3723" t="str">
            <v>I870</v>
          </cell>
          <cell r="B3723" t="str">
            <v>SINDROME POSTFLEBITICO</v>
          </cell>
          <cell r="C3723" t="str">
            <v>071</v>
          </cell>
        </row>
        <row r="3724">
          <cell r="A3724" t="str">
            <v>I871</v>
          </cell>
          <cell r="B3724" t="str">
            <v>COMPRESION DE VENA</v>
          </cell>
          <cell r="C3724" t="str">
            <v>071</v>
          </cell>
        </row>
        <row r="3725">
          <cell r="A3725" t="str">
            <v>I872</v>
          </cell>
          <cell r="B3725" t="str">
            <v>INSUFICIENCIA VENOSA (CRONICA) (PERIFERICA)</v>
          </cell>
          <cell r="C3725" t="str">
            <v>071</v>
          </cell>
        </row>
        <row r="3726">
          <cell r="A3726" t="str">
            <v>I878</v>
          </cell>
          <cell r="B3726" t="str">
            <v>OTROS TRASTORNOS VENOSOS ESPECIFICADOS</v>
          </cell>
          <cell r="C3726" t="str">
            <v>071</v>
          </cell>
        </row>
        <row r="3727">
          <cell r="A3727" t="str">
            <v>I879</v>
          </cell>
          <cell r="B3727" t="str">
            <v>TRASTORNO VENOSO, NO ESPECIFICADO</v>
          </cell>
          <cell r="C3727" t="str">
            <v>071</v>
          </cell>
        </row>
        <row r="3728">
          <cell r="A3728" t="str">
            <v>I88</v>
          </cell>
          <cell r="B3728" t="str">
            <v>LINFADENITIS INESPECIFICA</v>
          </cell>
          <cell r="C3728" t="str">
            <v>071</v>
          </cell>
        </row>
        <row r="3729">
          <cell r="A3729" t="str">
            <v>I880</v>
          </cell>
          <cell r="B3729" t="str">
            <v>LINFADENITIS MESEMTERICA</v>
          </cell>
          <cell r="C3729" t="str">
            <v>071</v>
          </cell>
        </row>
        <row r="3730">
          <cell r="A3730" t="str">
            <v>I881</v>
          </cell>
          <cell r="B3730" t="str">
            <v>LINFADENITIS CRONICA, EXCEPTO LA MESENTERICA</v>
          </cell>
          <cell r="C3730" t="str">
            <v>071</v>
          </cell>
        </row>
        <row r="3731">
          <cell r="A3731" t="str">
            <v>I888</v>
          </cell>
          <cell r="B3731" t="str">
            <v>OTRAS LINFADENITIS INESPECIFICAS</v>
          </cell>
          <cell r="C3731" t="str">
            <v>071</v>
          </cell>
        </row>
        <row r="3732">
          <cell r="A3732" t="str">
            <v>I889</v>
          </cell>
          <cell r="B3732" t="str">
            <v>LINFADENITIS INESPECIFICA NO ESPECIFICADA</v>
          </cell>
          <cell r="C3732" t="str">
            <v>071</v>
          </cell>
        </row>
        <row r="3733">
          <cell r="A3733" t="str">
            <v>I89</v>
          </cell>
          <cell r="B3733" t="str">
            <v>OTROS TRASTORNOS NO INFECCIOSOS DE LOS VASOS Y GANGLIOS LINFATICOS</v>
          </cell>
          <cell r="C3733" t="str">
            <v>071</v>
          </cell>
        </row>
        <row r="3734">
          <cell r="A3734" t="str">
            <v>I890</v>
          </cell>
          <cell r="B3734" t="str">
            <v>LINFEDEMA, NO CLASIFICADO EN OTRA PARTE</v>
          </cell>
          <cell r="C3734" t="str">
            <v>071</v>
          </cell>
        </row>
        <row r="3735">
          <cell r="A3735" t="str">
            <v>I891</v>
          </cell>
          <cell r="B3735" t="str">
            <v>LINFANGITIS</v>
          </cell>
          <cell r="C3735" t="str">
            <v>071</v>
          </cell>
        </row>
        <row r="3736">
          <cell r="A3736" t="str">
            <v>I898</v>
          </cell>
          <cell r="B3736" t="str">
            <v>OTROS TRASTORNOS ESPECIF. NO INFECCIOSOS DE LOS VASOS Y GANGL. LINFAT</v>
          </cell>
          <cell r="C3736" t="str">
            <v>071</v>
          </cell>
        </row>
        <row r="3737">
          <cell r="A3737" t="str">
            <v>I899</v>
          </cell>
          <cell r="B3737" t="str">
            <v>TRASTORNO NO INFECCIOSO DE VASOS Y GANGLIOS LINFATICOS, NO ESPECIF</v>
          </cell>
          <cell r="C3737" t="str">
            <v>071</v>
          </cell>
        </row>
        <row r="3738">
          <cell r="A3738" t="str">
            <v>I95</v>
          </cell>
          <cell r="B3738" t="str">
            <v>HIPOTENSION</v>
          </cell>
          <cell r="C3738" t="str">
            <v>071</v>
          </cell>
        </row>
        <row r="3739">
          <cell r="A3739" t="str">
            <v>I950</v>
          </cell>
          <cell r="B3739" t="str">
            <v>HIPOTENSION IDIOPATICA</v>
          </cell>
          <cell r="C3739" t="str">
            <v>071</v>
          </cell>
        </row>
        <row r="3740">
          <cell r="A3740" t="str">
            <v>I951</v>
          </cell>
          <cell r="B3740" t="str">
            <v>HIPOTENSION ORTOSTATICA</v>
          </cell>
          <cell r="C3740" t="str">
            <v>071</v>
          </cell>
        </row>
        <row r="3741">
          <cell r="A3741" t="str">
            <v>I952</v>
          </cell>
          <cell r="B3741" t="str">
            <v>HIPOTENSION DEBIDA A DROGAS</v>
          </cell>
          <cell r="C3741" t="str">
            <v>071</v>
          </cell>
        </row>
        <row r="3742">
          <cell r="A3742" t="str">
            <v>I958</v>
          </cell>
          <cell r="B3742" t="str">
            <v>OTROS TIPOS DE HIPOTENSION</v>
          </cell>
          <cell r="C3742" t="str">
            <v>071</v>
          </cell>
        </row>
        <row r="3743">
          <cell r="A3743" t="str">
            <v>I959</v>
          </cell>
          <cell r="B3743" t="str">
            <v>HIPOTENSION, NO ESPECIFICADA</v>
          </cell>
          <cell r="C3743" t="str">
            <v>071</v>
          </cell>
        </row>
        <row r="3744">
          <cell r="A3744" t="str">
            <v>I97</v>
          </cell>
          <cell r="B3744" t="str">
            <v>TRASTORNOS DEL SISTEMA CIRCULATORIO CONSECUTIVO A PROCED. NO CLASIFI</v>
          </cell>
          <cell r="C3744" t="str">
            <v>071</v>
          </cell>
        </row>
        <row r="3745">
          <cell r="A3745" t="str">
            <v>I970</v>
          </cell>
          <cell r="B3745" t="str">
            <v>SIDROME DE POSTCARDIOTOMIA</v>
          </cell>
          <cell r="C3745" t="str">
            <v>071</v>
          </cell>
        </row>
        <row r="3746">
          <cell r="A3746" t="str">
            <v>I971</v>
          </cell>
          <cell r="B3746" t="str">
            <v>OTRAS ALTERACIONES FUNCIONALES CONSECUTIVAS A CIRUGIA CARDIACA</v>
          </cell>
          <cell r="C3746" t="str">
            <v>071</v>
          </cell>
        </row>
        <row r="3747">
          <cell r="A3747" t="str">
            <v>I972</v>
          </cell>
          <cell r="B3747" t="str">
            <v>SINDROME DE LINFEDEMA POSTMASTECTOMIA</v>
          </cell>
          <cell r="C3747" t="str">
            <v>071</v>
          </cell>
        </row>
        <row r="3748">
          <cell r="A3748" t="str">
            <v>I978</v>
          </cell>
          <cell r="B3748" t="str">
            <v>OTROS TRAST. DEL SIT. CICULATORIO CONSCUTIVOS A PROCED. NO CLASIF. EN</v>
          </cell>
          <cell r="C3748" t="str">
            <v>071</v>
          </cell>
        </row>
        <row r="3749">
          <cell r="A3749" t="str">
            <v>I979</v>
          </cell>
          <cell r="B3749" t="str">
            <v>TRASTORNO NO ESPECIF. DEL SISTEMA CIRCULATORIO CONSEC. A PROCEDIMIENTO</v>
          </cell>
          <cell r="C3749" t="str">
            <v>071</v>
          </cell>
        </row>
        <row r="3750">
          <cell r="A3750" t="str">
            <v>I99</v>
          </cell>
          <cell r="B3750" t="str">
            <v>OTROS TRAST. Y LOS NO ESPECIFICADOS DEL SISTEMA CIRCULATORIO</v>
          </cell>
          <cell r="C3750" t="str">
            <v>071</v>
          </cell>
        </row>
        <row r="3751">
          <cell r="A3751" t="str">
            <v>J00</v>
          </cell>
          <cell r="B3751" t="str">
            <v>RINOFARINGITIS AGUDA (RESFRIADO COMUN)</v>
          </cell>
          <cell r="C3751" t="str">
            <v>077</v>
          </cell>
        </row>
        <row r="3752">
          <cell r="A3752" t="str">
            <v>J01</v>
          </cell>
          <cell r="B3752" t="str">
            <v>SINUSITIS AGUDA</v>
          </cell>
          <cell r="C3752" t="str">
            <v>077</v>
          </cell>
        </row>
        <row r="3753">
          <cell r="A3753" t="str">
            <v>J010</v>
          </cell>
          <cell r="B3753" t="str">
            <v>SUNUSITIS MAXILAR AGUDA</v>
          </cell>
          <cell r="C3753" t="str">
            <v>077</v>
          </cell>
        </row>
        <row r="3754">
          <cell r="A3754" t="str">
            <v>J011</v>
          </cell>
          <cell r="B3754" t="str">
            <v>SINUSITIS FRONTAL AGUDA</v>
          </cell>
          <cell r="C3754" t="str">
            <v>077</v>
          </cell>
        </row>
        <row r="3755">
          <cell r="A3755" t="str">
            <v>J012</v>
          </cell>
          <cell r="B3755" t="str">
            <v>SINUSITIS ETMOIDAL AGUDA</v>
          </cell>
          <cell r="C3755" t="str">
            <v>077</v>
          </cell>
        </row>
        <row r="3756">
          <cell r="A3756" t="str">
            <v>J013</v>
          </cell>
          <cell r="B3756" t="str">
            <v>SINUSITIS ESFENOIDAL AGUDA</v>
          </cell>
          <cell r="C3756" t="str">
            <v>077</v>
          </cell>
        </row>
        <row r="3757">
          <cell r="A3757" t="str">
            <v>J014</v>
          </cell>
          <cell r="B3757" t="str">
            <v>PANSINUSITIS AGUDA</v>
          </cell>
          <cell r="C3757" t="str">
            <v>077</v>
          </cell>
        </row>
        <row r="3758">
          <cell r="A3758" t="str">
            <v>J018</v>
          </cell>
          <cell r="B3758" t="str">
            <v>OTRAS SINUSITIS AGUDAS</v>
          </cell>
          <cell r="C3758" t="str">
            <v>077</v>
          </cell>
        </row>
        <row r="3759">
          <cell r="A3759" t="str">
            <v>J019</v>
          </cell>
          <cell r="B3759" t="str">
            <v>SINUSITIS AGUDA, NO ESPECIFICADA</v>
          </cell>
          <cell r="C3759" t="str">
            <v>077</v>
          </cell>
        </row>
        <row r="3760">
          <cell r="A3760" t="str">
            <v>J02</v>
          </cell>
          <cell r="B3760" t="str">
            <v>FARINGITIS AGUDA</v>
          </cell>
          <cell r="C3760" t="str">
            <v>077</v>
          </cell>
        </row>
        <row r="3761">
          <cell r="A3761" t="str">
            <v>J020</v>
          </cell>
          <cell r="B3761" t="str">
            <v>FARINGITIS ESTREPTOCOCICA</v>
          </cell>
          <cell r="C3761" t="str">
            <v>077</v>
          </cell>
        </row>
        <row r="3762">
          <cell r="A3762" t="str">
            <v>J028</v>
          </cell>
          <cell r="B3762" t="str">
            <v>FARINGITIS AGUDA DEBIDA A OTROS MICROORGANISMOS</v>
          </cell>
          <cell r="C3762" t="str">
            <v>077</v>
          </cell>
        </row>
        <row r="3763">
          <cell r="A3763" t="str">
            <v>J029</v>
          </cell>
          <cell r="B3763" t="str">
            <v>FARINGITIS AGUDA, NO ESPECIFICADA</v>
          </cell>
          <cell r="C3763" t="str">
            <v>077</v>
          </cell>
        </row>
        <row r="3764">
          <cell r="A3764" t="str">
            <v>J03</v>
          </cell>
          <cell r="B3764" t="str">
            <v>AMIGDALITIS AGUDA</v>
          </cell>
          <cell r="C3764" t="str">
            <v>077</v>
          </cell>
        </row>
        <row r="3765">
          <cell r="A3765" t="str">
            <v>J030</v>
          </cell>
          <cell r="B3765" t="str">
            <v>AMIGDALITIS ESTREPTOCOCICA</v>
          </cell>
          <cell r="C3765" t="str">
            <v>077</v>
          </cell>
        </row>
        <row r="3766">
          <cell r="A3766" t="str">
            <v>J038</v>
          </cell>
          <cell r="B3766" t="str">
            <v>AMIGDALITIS AGUDA DEBIDA A OTROS MICROORGANISMOS</v>
          </cell>
          <cell r="C3766" t="str">
            <v>077</v>
          </cell>
        </row>
        <row r="3767">
          <cell r="A3767" t="str">
            <v>J039</v>
          </cell>
          <cell r="B3767" t="str">
            <v>AMIGDALITIS AGUDA, NO ESPECIFICADA</v>
          </cell>
          <cell r="C3767" t="str">
            <v>077</v>
          </cell>
        </row>
        <row r="3768">
          <cell r="A3768" t="str">
            <v>J04</v>
          </cell>
          <cell r="B3768" t="str">
            <v>LARINGITIS Y TRAQUEITIS AGUDAS</v>
          </cell>
          <cell r="C3768" t="str">
            <v>077</v>
          </cell>
        </row>
        <row r="3769">
          <cell r="A3769" t="str">
            <v>J040</v>
          </cell>
          <cell r="B3769" t="str">
            <v>LARINGITIS AGUDA</v>
          </cell>
          <cell r="C3769" t="str">
            <v>077</v>
          </cell>
        </row>
        <row r="3770">
          <cell r="A3770" t="str">
            <v>J041</v>
          </cell>
          <cell r="B3770" t="str">
            <v>TRAQUEITIS AGUDA</v>
          </cell>
          <cell r="C3770" t="str">
            <v>077</v>
          </cell>
        </row>
        <row r="3771">
          <cell r="A3771" t="str">
            <v>J042</v>
          </cell>
          <cell r="B3771" t="str">
            <v>LARIGOTRAQUEITIS AGUDA</v>
          </cell>
          <cell r="C3771" t="str">
            <v>077</v>
          </cell>
        </row>
        <row r="3772">
          <cell r="A3772" t="str">
            <v>J05</v>
          </cell>
          <cell r="B3772" t="str">
            <v>LARINGITIS OBSTRUCTIVA AGUDA (CRUP) Y EPIGLOTITIS</v>
          </cell>
          <cell r="C3772" t="str">
            <v>077</v>
          </cell>
        </row>
        <row r="3773">
          <cell r="A3773" t="str">
            <v>J050</v>
          </cell>
          <cell r="B3773" t="str">
            <v>LARINGITIS OBSTRUCTIVA, AGUDA (CRUP)</v>
          </cell>
          <cell r="C3773" t="str">
            <v>077</v>
          </cell>
        </row>
        <row r="3774">
          <cell r="A3774" t="str">
            <v>J051</v>
          </cell>
          <cell r="B3774" t="str">
            <v>EPIGLOTITIS AGUDA</v>
          </cell>
          <cell r="C3774" t="str">
            <v>077</v>
          </cell>
        </row>
        <row r="3775">
          <cell r="A3775" t="str">
            <v>J06</v>
          </cell>
          <cell r="B3775" t="str">
            <v>INFECCIONES AGUDAS DE LAS VIAS RESP. SUPERIORES, DE SITIOS MULTIPLES</v>
          </cell>
          <cell r="C3775" t="str">
            <v>077</v>
          </cell>
        </row>
        <row r="3776">
          <cell r="A3776" t="str">
            <v>J060</v>
          </cell>
          <cell r="B3776" t="str">
            <v>LARINGOFARINGITIS AGUDA</v>
          </cell>
          <cell r="C3776" t="str">
            <v>077</v>
          </cell>
        </row>
        <row r="3777">
          <cell r="A3777" t="str">
            <v>J068</v>
          </cell>
          <cell r="B3777" t="str">
            <v>OTRAS INFECC. AGUDAS DE SITIOS MULTIPLES DE LAS VIAS RESP. SUPERIORES</v>
          </cell>
          <cell r="C3777" t="str">
            <v>077</v>
          </cell>
        </row>
        <row r="3778">
          <cell r="A3778" t="str">
            <v>J069</v>
          </cell>
          <cell r="B3778" t="str">
            <v>INFECCION AGUDA DE LAS VIAS SUPERIORES, NO ESPECIFICADA</v>
          </cell>
          <cell r="C3778" t="str">
            <v>077</v>
          </cell>
        </row>
        <row r="3779">
          <cell r="A3779" t="str">
            <v>J10</v>
          </cell>
          <cell r="B3779" t="str">
            <v>INFLUENZA DEBIDA A VIRUS DE LA INFLUENZA IDENTIFICADO</v>
          </cell>
          <cell r="C3779" t="str">
            <v>073</v>
          </cell>
        </row>
        <row r="3780">
          <cell r="A3780" t="str">
            <v>J100</v>
          </cell>
          <cell r="B3780" t="str">
            <v>INFLUENZA CON NEUMONIA, DEBIDA A VIRUS DE LA INFLUENZA IDENTIFICADO</v>
          </cell>
          <cell r="C3780" t="str">
            <v>073</v>
          </cell>
        </row>
        <row r="3781">
          <cell r="A3781" t="str">
            <v>J101</v>
          </cell>
          <cell r="B3781" t="str">
            <v>INFLUENZA CON OTRAS MANIFESTACIONES RESPIRATORIAS, DEBIDA A VIRUS</v>
          </cell>
          <cell r="C3781" t="str">
            <v>073</v>
          </cell>
        </row>
        <row r="3782">
          <cell r="A3782" t="str">
            <v>J108</v>
          </cell>
          <cell r="B3782" t="str">
            <v>INFLUENZA, CON OTRAS MANIFESTACIONES, DEBIDA AVIRUS DE LA INFLUENZA</v>
          </cell>
          <cell r="C3782" t="str">
            <v>073</v>
          </cell>
        </row>
        <row r="3783">
          <cell r="A3783" t="str">
            <v>J11</v>
          </cell>
          <cell r="B3783" t="str">
            <v>INFLUENZA DEBIDA A VIRUS NO IDENTIFICADO</v>
          </cell>
          <cell r="C3783" t="str">
            <v>073</v>
          </cell>
        </row>
        <row r="3784">
          <cell r="A3784" t="str">
            <v>J110</v>
          </cell>
          <cell r="B3784" t="str">
            <v>INFLUENZA CON NEUMONIA, VIRUS NO IDENTIFICADO</v>
          </cell>
          <cell r="C3784" t="str">
            <v>073</v>
          </cell>
        </row>
        <row r="3785">
          <cell r="A3785" t="str">
            <v>J111</v>
          </cell>
          <cell r="B3785" t="str">
            <v>INFLUENZA CON OTRAS MANIFESTACIONES RESPIRAT. VIRUS NO IDENTIFICADO</v>
          </cell>
          <cell r="C3785" t="str">
            <v>073</v>
          </cell>
        </row>
        <row r="3786">
          <cell r="A3786" t="str">
            <v>J118</v>
          </cell>
          <cell r="B3786" t="str">
            <v>INFLUEZA CON OTRAS MANIFESTACIONES, VIRUS NO IDENTIFICADO</v>
          </cell>
          <cell r="C3786" t="str">
            <v>073</v>
          </cell>
        </row>
        <row r="3787">
          <cell r="A3787" t="str">
            <v>J12</v>
          </cell>
          <cell r="B3787" t="str">
            <v>NEUMONIA VIRAL, NO CLASIFICADA EN OTRA PARTE</v>
          </cell>
          <cell r="C3787" t="str">
            <v>074</v>
          </cell>
        </row>
        <row r="3788">
          <cell r="A3788" t="str">
            <v>J120</v>
          </cell>
          <cell r="B3788" t="str">
            <v>NEUMONIA DEBIDA A ADENOVIRUS</v>
          </cell>
          <cell r="C3788" t="str">
            <v>074</v>
          </cell>
        </row>
        <row r="3789">
          <cell r="A3789" t="str">
            <v>J121</v>
          </cell>
          <cell r="B3789" t="str">
            <v>NEUMONIA DEBIDA A VIRUS SINCITIAL RESPIRATORIO</v>
          </cell>
          <cell r="C3789" t="str">
            <v>074</v>
          </cell>
        </row>
        <row r="3790">
          <cell r="A3790" t="str">
            <v>J122</v>
          </cell>
          <cell r="B3790" t="str">
            <v>NEUMONIA DEBIDA A VIRUS PARAINFLUENZA</v>
          </cell>
          <cell r="C3790" t="str">
            <v>074</v>
          </cell>
        </row>
        <row r="3791">
          <cell r="A3791" t="str">
            <v>J128</v>
          </cell>
          <cell r="B3791" t="str">
            <v>NEUMONIA DEBIDA A OTROS VIRUS</v>
          </cell>
          <cell r="C3791" t="str">
            <v>074</v>
          </cell>
        </row>
        <row r="3792">
          <cell r="A3792" t="str">
            <v>J129</v>
          </cell>
          <cell r="B3792" t="str">
            <v>NEUMONIA VIRAL, NO ESPECIFICADA</v>
          </cell>
          <cell r="C3792" t="str">
            <v>074</v>
          </cell>
        </row>
        <row r="3793">
          <cell r="A3793" t="str">
            <v>J13</v>
          </cell>
          <cell r="B3793" t="str">
            <v>NEUMONIA DEBIDA A STREPTOCOCCUS PNEUMONIAE</v>
          </cell>
          <cell r="C3793" t="str">
            <v>074</v>
          </cell>
        </row>
        <row r="3794">
          <cell r="A3794" t="str">
            <v>J14</v>
          </cell>
          <cell r="B3794" t="str">
            <v>NEUMONIA DEBIDA A HAEMOPHILUS INFLUENZAE</v>
          </cell>
          <cell r="C3794" t="str">
            <v>074</v>
          </cell>
        </row>
        <row r="3795">
          <cell r="A3795" t="str">
            <v>J15</v>
          </cell>
          <cell r="B3795" t="str">
            <v>NEUMONIA BACTERIANA, NO CLASIFICADA EN OTRA PARTE</v>
          </cell>
          <cell r="C3795" t="str">
            <v>074</v>
          </cell>
        </row>
        <row r="3796">
          <cell r="A3796" t="str">
            <v>J150</v>
          </cell>
          <cell r="B3796" t="str">
            <v>NEUMONIA DEBIDA A KLEBSIELLA PNEUMONIAE</v>
          </cell>
          <cell r="C3796" t="str">
            <v>074</v>
          </cell>
        </row>
        <row r="3797">
          <cell r="A3797" t="str">
            <v>J151</v>
          </cell>
          <cell r="B3797" t="str">
            <v>NEUMONIA DEBIDA A PSEUDOMONAS</v>
          </cell>
          <cell r="C3797" t="str">
            <v>074</v>
          </cell>
        </row>
        <row r="3798">
          <cell r="A3798" t="str">
            <v>J152</v>
          </cell>
          <cell r="B3798" t="str">
            <v>NEUMONIA DEBIDA A ESTAFILOCOCOS</v>
          </cell>
          <cell r="C3798" t="str">
            <v>074</v>
          </cell>
        </row>
        <row r="3799">
          <cell r="A3799" t="str">
            <v>J153</v>
          </cell>
          <cell r="B3799" t="str">
            <v>NEUMONIA DEBIDA A ESTREPTOCOCOS DEL GRUPO B</v>
          </cell>
          <cell r="C3799" t="str">
            <v>074</v>
          </cell>
        </row>
        <row r="3800">
          <cell r="A3800" t="str">
            <v>J154</v>
          </cell>
          <cell r="B3800" t="str">
            <v>NEUMONIA DEBIDA A OTROS ESTREPTOCOCOS</v>
          </cell>
          <cell r="C3800" t="str">
            <v>074</v>
          </cell>
        </row>
        <row r="3801">
          <cell r="A3801" t="str">
            <v>J155</v>
          </cell>
          <cell r="B3801" t="str">
            <v>NEUMONIA DEBIDA A ESCHERICHIA COLI</v>
          </cell>
          <cell r="C3801" t="str">
            <v>074</v>
          </cell>
        </row>
        <row r="3802">
          <cell r="A3802" t="str">
            <v>J156</v>
          </cell>
          <cell r="B3802" t="str">
            <v>NEUMONIA DEBIDA A OTRAS BACTERIAS AEROBICAS</v>
          </cell>
          <cell r="C3802" t="str">
            <v>074</v>
          </cell>
        </row>
        <row r="3803">
          <cell r="A3803" t="str">
            <v>J157</v>
          </cell>
          <cell r="B3803" t="str">
            <v>NAUMONIA DEBIDA A MYCOPLASMA PNEUMONIAE</v>
          </cell>
          <cell r="C3803" t="str">
            <v>074</v>
          </cell>
        </row>
        <row r="3804">
          <cell r="A3804" t="str">
            <v>J158</v>
          </cell>
          <cell r="B3804" t="str">
            <v>OTRAS NEUMONIAS BACTERIANAS</v>
          </cell>
          <cell r="C3804" t="str">
            <v>074</v>
          </cell>
        </row>
        <row r="3805">
          <cell r="A3805" t="str">
            <v>J159</v>
          </cell>
          <cell r="B3805" t="str">
            <v>NEUMONIA BACTERIANA, NO ESPECIFICADA</v>
          </cell>
          <cell r="C3805" t="str">
            <v>074</v>
          </cell>
        </row>
        <row r="3806">
          <cell r="A3806" t="str">
            <v>J16</v>
          </cell>
          <cell r="B3806" t="str">
            <v>NEUMONIA DEBIDA A OTROS MOCROORGANISMOS INFECCIOSOS, NO CLASFICAD</v>
          </cell>
          <cell r="C3806" t="str">
            <v>074</v>
          </cell>
        </row>
        <row r="3807">
          <cell r="A3807" t="str">
            <v>J160</v>
          </cell>
          <cell r="B3807" t="str">
            <v>NEUMONIA DEBIDA A CLAMIDIAS</v>
          </cell>
          <cell r="C3807" t="str">
            <v>074</v>
          </cell>
        </row>
        <row r="3808">
          <cell r="A3808" t="str">
            <v>J168</v>
          </cell>
          <cell r="B3808" t="str">
            <v>NEUMONIA DEBIDA A OTROS MICROORGANISMOS INFECCIOSOS ESPECIFICADOS</v>
          </cell>
          <cell r="C3808" t="str">
            <v>074</v>
          </cell>
        </row>
        <row r="3809">
          <cell r="A3809" t="str">
            <v>J18</v>
          </cell>
          <cell r="B3809" t="str">
            <v>NEUMONIA, ORGANISMO NO ESPECIFICADO</v>
          </cell>
          <cell r="C3809" t="str">
            <v>074</v>
          </cell>
        </row>
        <row r="3810">
          <cell r="A3810" t="str">
            <v>J180</v>
          </cell>
          <cell r="B3810" t="str">
            <v>BRONCONEUMONIA, NO ESPECIFICADA</v>
          </cell>
          <cell r="C3810" t="str">
            <v>074</v>
          </cell>
        </row>
        <row r="3811">
          <cell r="A3811" t="str">
            <v>J181</v>
          </cell>
          <cell r="B3811" t="str">
            <v>NEUMONIA LOBAR, NO ESPECIFICADA</v>
          </cell>
          <cell r="C3811" t="str">
            <v>074</v>
          </cell>
        </row>
        <row r="3812">
          <cell r="A3812" t="str">
            <v>J182</v>
          </cell>
          <cell r="B3812" t="str">
            <v>NEUMONIA HIPOSTATICA, NO ESPECIFICADA</v>
          </cell>
          <cell r="C3812" t="str">
            <v>074</v>
          </cell>
        </row>
        <row r="3813">
          <cell r="A3813" t="str">
            <v>J188</v>
          </cell>
          <cell r="B3813" t="str">
            <v>OTRAS NEUMONIAS, DE MICROORGANISMO NO ESPECIFICADO</v>
          </cell>
          <cell r="C3813" t="str">
            <v>074</v>
          </cell>
        </row>
        <row r="3814">
          <cell r="A3814" t="str">
            <v>J189</v>
          </cell>
          <cell r="B3814" t="str">
            <v>NEUMONIA, NO ESEPCIFICADA</v>
          </cell>
          <cell r="C3814" t="str">
            <v>074</v>
          </cell>
        </row>
        <row r="3815">
          <cell r="A3815" t="str">
            <v>J20</v>
          </cell>
          <cell r="B3815" t="str">
            <v>BRONQUITIS AGUDA</v>
          </cell>
          <cell r="C3815" t="str">
            <v>075</v>
          </cell>
        </row>
        <row r="3816">
          <cell r="A3816" t="str">
            <v>J200</v>
          </cell>
          <cell r="B3816" t="str">
            <v>BRONQUITIS AGUDA DEBIDA A MYCOPLASMA PNEUMONIAE</v>
          </cell>
          <cell r="C3816" t="str">
            <v>075</v>
          </cell>
        </row>
        <row r="3817">
          <cell r="A3817" t="str">
            <v>J201</v>
          </cell>
          <cell r="B3817" t="str">
            <v>BRONQUITIS AGUDA DEBIDA A HAEMOPHILUS INFLUEZAE</v>
          </cell>
          <cell r="C3817" t="str">
            <v>075</v>
          </cell>
        </row>
        <row r="3818">
          <cell r="A3818" t="str">
            <v>J202</v>
          </cell>
          <cell r="B3818" t="str">
            <v>BRONQUITIS AGUDA DEBIDA A ESTREPTOCOCOS</v>
          </cell>
          <cell r="C3818" t="str">
            <v>075</v>
          </cell>
        </row>
        <row r="3819">
          <cell r="A3819" t="str">
            <v>J203</v>
          </cell>
          <cell r="B3819" t="str">
            <v>BRONQUITIA AGUDA DEBIDA A VIRUS COXSACKIE</v>
          </cell>
          <cell r="C3819" t="str">
            <v>075</v>
          </cell>
        </row>
        <row r="3820">
          <cell r="A3820" t="str">
            <v>J204</v>
          </cell>
          <cell r="B3820" t="str">
            <v>BRONQUITIS AGUDA DEBIDA A VIRUS PARAINFLUENZA</v>
          </cell>
          <cell r="C3820" t="str">
            <v>075</v>
          </cell>
        </row>
        <row r="3821">
          <cell r="A3821" t="str">
            <v>J205</v>
          </cell>
          <cell r="B3821" t="str">
            <v>BRONQUITIS AGUDA DEBIDA A VIRUS SINCITIAL RESPIRATORIO</v>
          </cell>
          <cell r="C3821" t="str">
            <v>075</v>
          </cell>
        </row>
        <row r="3822">
          <cell r="A3822" t="str">
            <v>J206</v>
          </cell>
          <cell r="B3822" t="str">
            <v>BRONQUITIS AGUDA DEBIDA A RINOVIRUS</v>
          </cell>
          <cell r="C3822" t="str">
            <v>075</v>
          </cell>
        </row>
        <row r="3823">
          <cell r="A3823" t="str">
            <v>J207</v>
          </cell>
          <cell r="B3823" t="str">
            <v>BRONQUITIS AGUDA DEBIDA A VIRUS ECHO</v>
          </cell>
          <cell r="C3823" t="str">
            <v>075</v>
          </cell>
        </row>
        <row r="3824">
          <cell r="A3824" t="str">
            <v>J208</v>
          </cell>
          <cell r="B3824" t="str">
            <v>BRONQUITIS AGUDA DEBIDA A OTROS MICROORGANISMOS ESPECIFICADOS</v>
          </cell>
          <cell r="C3824" t="str">
            <v>075</v>
          </cell>
        </row>
        <row r="3825">
          <cell r="A3825" t="str">
            <v>J209</v>
          </cell>
          <cell r="B3825" t="str">
            <v>BRONQUITIS AGUDA, NO ESPECIFICADA</v>
          </cell>
          <cell r="C3825" t="str">
            <v>075</v>
          </cell>
        </row>
        <row r="3826">
          <cell r="A3826" t="str">
            <v>J21</v>
          </cell>
          <cell r="B3826" t="str">
            <v>BONQUIOLITIS AGUDA</v>
          </cell>
          <cell r="C3826" t="str">
            <v>075</v>
          </cell>
        </row>
        <row r="3827">
          <cell r="A3827" t="str">
            <v>J210</v>
          </cell>
          <cell r="B3827" t="str">
            <v>BROQUIOLITIS AGUDA DEBIDA A VIRUS SINCITIAL RESPIRATORIO</v>
          </cell>
          <cell r="C3827" t="str">
            <v>075</v>
          </cell>
        </row>
        <row r="3828">
          <cell r="A3828" t="str">
            <v>J218</v>
          </cell>
          <cell r="B3828" t="str">
            <v>BRONQUIOLITIS AGUDA DEBIDA A OTROS MICROORGANISMOS ESPECIFICADOS</v>
          </cell>
          <cell r="C3828" t="str">
            <v>075</v>
          </cell>
        </row>
        <row r="3829">
          <cell r="A3829" t="str">
            <v>J219</v>
          </cell>
          <cell r="B3829" t="str">
            <v>BRONQUIOLITIS AGUDA, NO ESPECIFICADA</v>
          </cell>
          <cell r="C3829" t="str">
            <v>075</v>
          </cell>
        </row>
        <row r="3830">
          <cell r="A3830" t="str">
            <v>J22</v>
          </cell>
          <cell r="B3830" t="str">
            <v>INFECCION AGUDA NO ESPECIFICADA DE LAS VIAS RESPIRATORIAS INFERIORES</v>
          </cell>
          <cell r="C3830" t="str">
            <v>075</v>
          </cell>
        </row>
        <row r="3831">
          <cell r="A3831" t="str">
            <v>J30</v>
          </cell>
          <cell r="B3831" t="str">
            <v>RINITIS ALERGICA Y VASOMOTORA</v>
          </cell>
          <cell r="C3831" t="str">
            <v>077</v>
          </cell>
        </row>
        <row r="3832">
          <cell r="A3832" t="str">
            <v>J300</v>
          </cell>
          <cell r="B3832" t="str">
            <v>RINITIS VASOMOTORA</v>
          </cell>
          <cell r="C3832" t="str">
            <v>077</v>
          </cell>
        </row>
        <row r="3833">
          <cell r="A3833" t="str">
            <v>J301</v>
          </cell>
          <cell r="B3833" t="str">
            <v>RINITIS ALERGICA DEBIDA AL POLEN</v>
          </cell>
          <cell r="C3833" t="str">
            <v>077</v>
          </cell>
        </row>
        <row r="3834">
          <cell r="A3834" t="str">
            <v>J302</v>
          </cell>
          <cell r="B3834" t="str">
            <v>OTRA RINITIS ALERGICA ESTACIONAL</v>
          </cell>
          <cell r="C3834" t="str">
            <v>077</v>
          </cell>
        </row>
        <row r="3835">
          <cell r="A3835" t="str">
            <v>J303</v>
          </cell>
          <cell r="B3835" t="str">
            <v>OTRAS RINITIS ALERGICAS</v>
          </cell>
          <cell r="C3835" t="str">
            <v>077</v>
          </cell>
        </row>
        <row r="3836">
          <cell r="A3836" t="str">
            <v>J304</v>
          </cell>
          <cell r="B3836" t="str">
            <v>RINITIS ALERGICA, NO ESPECIFICADA</v>
          </cell>
          <cell r="C3836" t="str">
            <v>077</v>
          </cell>
        </row>
        <row r="3837">
          <cell r="A3837" t="str">
            <v>J31</v>
          </cell>
          <cell r="B3837" t="str">
            <v>RINITIS, RINOFARINGITIS Y FARINGITIS CRONICAS</v>
          </cell>
          <cell r="C3837" t="str">
            <v>077</v>
          </cell>
        </row>
        <row r="3838">
          <cell r="A3838" t="str">
            <v>J310</v>
          </cell>
          <cell r="B3838" t="str">
            <v>RINITIS CRONICA</v>
          </cell>
          <cell r="C3838" t="str">
            <v>077</v>
          </cell>
        </row>
        <row r="3839">
          <cell r="A3839" t="str">
            <v>J311</v>
          </cell>
          <cell r="B3839" t="str">
            <v>RINOFARINGITIS CRONICA</v>
          </cell>
          <cell r="C3839" t="str">
            <v>077</v>
          </cell>
        </row>
        <row r="3840">
          <cell r="A3840" t="str">
            <v>J312</v>
          </cell>
          <cell r="B3840" t="str">
            <v>FARINGITIS CRONICA</v>
          </cell>
          <cell r="C3840" t="str">
            <v>077</v>
          </cell>
        </row>
        <row r="3841">
          <cell r="A3841" t="str">
            <v>J32</v>
          </cell>
          <cell r="B3841" t="str">
            <v>SINUSITIS CRONICA</v>
          </cell>
          <cell r="C3841" t="str">
            <v>077</v>
          </cell>
        </row>
        <row r="3842">
          <cell r="A3842" t="str">
            <v>J320</v>
          </cell>
          <cell r="B3842" t="str">
            <v>SINUSITIS MAXILAR CRONICA</v>
          </cell>
          <cell r="C3842" t="str">
            <v>077</v>
          </cell>
        </row>
        <row r="3843">
          <cell r="A3843" t="str">
            <v>J321</v>
          </cell>
          <cell r="B3843" t="str">
            <v>SINUSITIS FRONTAL CRONICA</v>
          </cell>
          <cell r="C3843" t="str">
            <v>077</v>
          </cell>
        </row>
        <row r="3844">
          <cell r="A3844" t="str">
            <v>J322</v>
          </cell>
          <cell r="B3844" t="str">
            <v>SINUSITIS ETMOIDAL CRONICA</v>
          </cell>
          <cell r="C3844" t="str">
            <v>077</v>
          </cell>
        </row>
        <row r="3845">
          <cell r="A3845" t="str">
            <v>J323</v>
          </cell>
          <cell r="B3845" t="str">
            <v>SINUSITIS ESFENOIDAL CRONICA</v>
          </cell>
          <cell r="C3845" t="str">
            <v>077</v>
          </cell>
        </row>
        <row r="3846">
          <cell r="A3846" t="str">
            <v>J324</v>
          </cell>
          <cell r="B3846" t="str">
            <v>PANSINUSITIS CRONICA</v>
          </cell>
          <cell r="C3846" t="str">
            <v>077</v>
          </cell>
        </row>
        <row r="3847">
          <cell r="A3847" t="str">
            <v>J328</v>
          </cell>
          <cell r="B3847" t="str">
            <v>OTRAS SINUSITIS CRONICAS</v>
          </cell>
          <cell r="C3847" t="str">
            <v>077</v>
          </cell>
        </row>
        <row r="3848">
          <cell r="A3848" t="str">
            <v>J329</v>
          </cell>
          <cell r="B3848" t="str">
            <v>SINUSITIS CRONICA, NO ESPECIFICADA</v>
          </cell>
          <cell r="C3848" t="str">
            <v>077</v>
          </cell>
        </row>
        <row r="3849">
          <cell r="A3849" t="str">
            <v>J33</v>
          </cell>
          <cell r="B3849" t="str">
            <v>POLIPO NASAL</v>
          </cell>
          <cell r="C3849" t="str">
            <v>077</v>
          </cell>
        </row>
        <row r="3850">
          <cell r="A3850" t="str">
            <v>J330</v>
          </cell>
          <cell r="B3850" t="str">
            <v>POLIPO DE LA CAVIDAD NASAL</v>
          </cell>
          <cell r="C3850" t="str">
            <v>077</v>
          </cell>
        </row>
        <row r="3851">
          <cell r="A3851" t="str">
            <v>J331</v>
          </cell>
          <cell r="B3851" t="str">
            <v>DEGENERACION POLIPOIDE DE SENO PARANASAL</v>
          </cell>
          <cell r="C3851" t="str">
            <v>077</v>
          </cell>
        </row>
        <row r="3852">
          <cell r="A3852" t="str">
            <v>J338</v>
          </cell>
          <cell r="B3852" t="str">
            <v>OTROS POLIPOS DE LOS SENOS PARANASALES</v>
          </cell>
          <cell r="C3852" t="str">
            <v>077</v>
          </cell>
        </row>
        <row r="3853">
          <cell r="A3853" t="str">
            <v>J339</v>
          </cell>
          <cell r="B3853" t="str">
            <v>POLIPO NASAL, NO ESPECIFICADO</v>
          </cell>
          <cell r="C3853" t="str">
            <v>077</v>
          </cell>
        </row>
        <row r="3854">
          <cell r="A3854" t="str">
            <v>J34</v>
          </cell>
          <cell r="B3854" t="str">
            <v>OTROS TRASTORNOS DE LA NARIZ Y DE LOS SENOS PARANASALES</v>
          </cell>
          <cell r="C3854" t="str">
            <v>077</v>
          </cell>
        </row>
        <row r="3855">
          <cell r="A3855" t="str">
            <v>J340</v>
          </cell>
          <cell r="B3855" t="str">
            <v>ABSCESO, FURUNCULO Y CARBUNCO DE LA NARIZ</v>
          </cell>
          <cell r="C3855" t="str">
            <v>077</v>
          </cell>
        </row>
        <row r="3856">
          <cell r="A3856" t="str">
            <v>J341</v>
          </cell>
          <cell r="B3856" t="str">
            <v>QUISTE Y MUCOCELE DE SENO PARANASAL</v>
          </cell>
          <cell r="C3856" t="str">
            <v>077</v>
          </cell>
        </row>
        <row r="3857">
          <cell r="A3857" t="str">
            <v>J342</v>
          </cell>
          <cell r="B3857" t="str">
            <v>DESVIACION DEL TABIQUE NASAL</v>
          </cell>
          <cell r="C3857" t="str">
            <v>077</v>
          </cell>
        </row>
        <row r="3858">
          <cell r="A3858" t="str">
            <v>J343</v>
          </cell>
          <cell r="B3858" t="str">
            <v>HIPERTROFIA DE LOS CORNETES NASALES</v>
          </cell>
          <cell r="C3858" t="str">
            <v>077</v>
          </cell>
        </row>
        <row r="3859">
          <cell r="A3859" t="str">
            <v>J348</v>
          </cell>
          <cell r="B3859" t="str">
            <v>OTROS TRASTORNOS ESPECIFICADOS DE LA NARIZ Y DE LOS SENOS PARANASAL</v>
          </cell>
          <cell r="C3859" t="str">
            <v>077</v>
          </cell>
        </row>
        <row r="3860">
          <cell r="A3860" t="str">
            <v>J35</v>
          </cell>
          <cell r="B3860" t="str">
            <v>ENFERMEDADES CRONICAS DE LAS AMIGDALAS Y DE LAS ADENOIDES</v>
          </cell>
          <cell r="C3860" t="str">
            <v>077</v>
          </cell>
        </row>
        <row r="3861">
          <cell r="A3861" t="str">
            <v>J350</v>
          </cell>
          <cell r="B3861" t="str">
            <v>AMIGDALITIS CRONICA</v>
          </cell>
          <cell r="C3861" t="str">
            <v>077</v>
          </cell>
        </row>
        <row r="3862">
          <cell r="A3862" t="str">
            <v>J351</v>
          </cell>
          <cell r="B3862" t="str">
            <v>HIPERTROFIA DE LAS AMIGDALAS</v>
          </cell>
          <cell r="C3862" t="str">
            <v>077</v>
          </cell>
        </row>
        <row r="3863">
          <cell r="A3863" t="str">
            <v>J352</v>
          </cell>
          <cell r="B3863" t="str">
            <v>HIPERTROFIA DE LAS AMIGDALAS</v>
          </cell>
          <cell r="C3863" t="str">
            <v>077</v>
          </cell>
        </row>
        <row r="3864">
          <cell r="A3864" t="str">
            <v>J353</v>
          </cell>
          <cell r="B3864" t="str">
            <v>HIPERTROFIA DE LAS AMIGDALAS CON HIPERTROFIA DE LAS ADENOIDES</v>
          </cell>
          <cell r="C3864" t="str">
            <v>077</v>
          </cell>
        </row>
        <row r="3865">
          <cell r="A3865" t="str">
            <v>J358</v>
          </cell>
          <cell r="B3865" t="str">
            <v>OTRAS ENFERMEDADES CRONICAS DE LAS AMIGDALAS Y DE LAS ADENOIDES</v>
          </cell>
          <cell r="C3865" t="str">
            <v>077</v>
          </cell>
        </row>
        <row r="3866">
          <cell r="A3866" t="str">
            <v>J359</v>
          </cell>
          <cell r="B3866" t="str">
            <v>ENFERMEDAD CRONICA DE LAS AMIGDALAS Y DE LAS ADENOIDES, NO ESPECIF</v>
          </cell>
          <cell r="C3866" t="str">
            <v>077</v>
          </cell>
        </row>
        <row r="3867">
          <cell r="A3867" t="str">
            <v>J36</v>
          </cell>
          <cell r="B3867" t="str">
            <v>ABSCESO PERIAMIGDALINO</v>
          </cell>
          <cell r="C3867" t="str">
            <v>077</v>
          </cell>
        </row>
        <row r="3868">
          <cell r="A3868" t="str">
            <v>J37</v>
          </cell>
          <cell r="B3868" t="str">
            <v>LARINGITIS Y LARINGOTRAQUEITIS CRONICA</v>
          </cell>
          <cell r="C3868" t="str">
            <v>077</v>
          </cell>
        </row>
        <row r="3869">
          <cell r="A3869" t="str">
            <v>J370</v>
          </cell>
          <cell r="B3869" t="str">
            <v>LARINGITIS CRONICA</v>
          </cell>
          <cell r="C3869" t="str">
            <v>077</v>
          </cell>
        </row>
        <row r="3870">
          <cell r="A3870" t="str">
            <v>J371</v>
          </cell>
          <cell r="B3870" t="str">
            <v>LARINGOTRAQUEITIS CRONICA</v>
          </cell>
          <cell r="C3870" t="str">
            <v>077</v>
          </cell>
        </row>
        <row r="3871">
          <cell r="A3871" t="str">
            <v>J38</v>
          </cell>
          <cell r="B3871" t="str">
            <v>ENFERMEDADES DE LAS CUERDAS VOCALES Y DE LA LARINGE, NO CLASIFIC.</v>
          </cell>
          <cell r="C3871" t="str">
            <v>077</v>
          </cell>
        </row>
        <row r="3872">
          <cell r="A3872" t="str">
            <v>J380</v>
          </cell>
          <cell r="B3872" t="str">
            <v>PARALISIS DE LAS CUERDAS VOCALES Y DE LA LARINGE</v>
          </cell>
          <cell r="C3872" t="str">
            <v>077</v>
          </cell>
        </row>
        <row r="3873">
          <cell r="A3873" t="str">
            <v>J381</v>
          </cell>
          <cell r="B3873" t="str">
            <v>POLIPO DE LAS CUERDAS VOCALES Y DE LA LARINGE</v>
          </cell>
          <cell r="C3873" t="str">
            <v>077</v>
          </cell>
        </row>
        <row r="3874">
          <cell r="A3874" t="str">
            <v>J382</v>
          </cell>
          <cell r="B3874" t="str">
            <v>NODULOS DE LAS CUERDAS VOCALES</v>
          </cell>
          <cell r="C3874" t="str">
            <v>077</v>
          </cell>
        </row>
        <row r="3875">
          <cell r="A3875" t="str">
            <v>J383</v>
          </cell>
          <cell r="B3875" t="str">
            <v>OTRAS ENFERMEDADES DE LAS CUERDAS VOCALES</v>
          </cell>
          <cell r="C3875" t="str">
            <v>077</v>
          </cell>
        </row>
        <row r="3876">
          <cell r="A3876" t="str">
            <v>J384</v>
          </cell>
          <cell r="B3876" t="str">
            <v>EDEMA DE LA LARINGE</v>
          </cell>
          <cell r="C3876" t="str">
            <v>077</v>
          </cell>
        </row>
        <row r="3877">
          <cell r="A3877" t="str">
            <v>J385</v>
          </cell>
          <cell r="B3877" t="str">
            <v>ESPASMO LARINGEO</v>
          </cell>
          <cell r="C3877" t="str">
            <v>077</v>
          </cell>
        </row>
        <row r="3878">
          <cell r="A3878" t="str">
            <v>J386</v>
          </cell>
          <cell r="B3878" t="str">
            <v>ESTENOSIS LARINGEA</v>
          </cell>
          <cell r="C3878" t="str">
            <v>077</v>
          </cell>
        </row>
        <row r="3879">
          <cell r="A3879" t="str">
            <v>J387</v>
          </cell>
          <cell r="B3879" t="str">
            <v>OTRAS ENFERMEDADES DE LA LARINGE</v>
          </cell>
          <cell r="C3879" t="str">
            <v>077</v>
          </cell>
        </row>
        <row r="3880">
          <cell r="A3880" t="str">
            <v>J39</v>
          </cell>
          <cell r="B3880" t="str">
            <v>OTRAS ENFERMEDADES DE LAS VIAS RESPIRATORIAS SUPERIORES</v>
          </cell>
          <cell r="C3880" t="str">
            <v>077</v>
          </cell>
        </row>
        <row r="3881">
          <cell r="A3881" t="str">
            <v>J390</v>
          </cell>
          <cell r="B3881" t="str">
            <v>ABSCESO RETROFARINGEO Y PARAFARINGEO</v>
          </cell>
          <cell r="C3881" t="str">
            <v>077</v>
          </cell>
        </row>
        <row r="3882">
          <cell r="A3882" t="str">
            <v>J391</v>
          </cell>
          <cell r="B3882" t="str">
            <v>OTROS ABSCESOS DE LA FARINGE</v>
          </cell>
          <cell r="C3882" t="str">
            <v>077</v>
          </cell>
        </row>
        <row r="3883">
          <cell r="A3883" t="str">
            <v>J392</v>
          </cell>
          <cell r="B3883" t="str">
            <v>OTRAS ENFERMEDADES DE LA FARINGE</v>
          </cell>
          <cell r="C3883" t="str">
            <v>077</v>
          </cell>
        </row>
        <row r="3884">
          <cell r="A3884" t="str">
            <v>J393</v>
          </cell>
          <cell r="B3884" t="str">
            <v>REACCION DE HIPERSENSIBILIDAD DE LAS VIAS RESPIRATORIAS SUPERIORES</v>
          </cell>
          <cell r="C3884" t="str">
            <v>077</v>
          </cell>
        </row>
        <row r="3885">
          <cell r="A3885" t="str">
            <v>J398</v>
          </cell>
          <cell r="B3885" t="str">
            <v>OTRAS ENFERMEDADES ESPECIFICADAS DE LAS VIAS RESPIRT. SUPERIORES</v>
          </cell>
          <cell r="C3885" t="str">
            <v>077</v>
          </cell>
        </row>
        <row r="3886">
          <cell r="A3886" t="str">
            <v>J399</v>
          </cell>
          <cell r="B3886" t="str">
            <v>ENFERMEDAD DE LAS VIAS RESPIRATORIAS SUPERIORES, NO ESPECIFICADA</v>
          </cell>
          <cell r="C3886" t="str">
            <v>077</v>
          </cell>
        </row>
        <row r="3887">
          <cell r="A3887" t="str">
            <v>J409</v>
          </cell>
          <cell r="B3887" t="str">
            <v>BRONQUITIS, NO ESPECIFICADA COMO AGUDA O CRONICA</v>
          </cell>
          <cell r="C3887" t="str">
            <v>076</v>
          </cell>
        </row>
        <row r="3888">
          <cell r="A3888" t="str">
            <v>J41</v>
          </cell>
          <cell r="B3888" t="str">
            <v>BRONQUITIS CRONICA SIMPLE Y MUCOPURULENTA</v>
          </cell>
          <cell r="C3888" t="str">
            <v>076</v>
          </cell>
        </row>
        <row r="3889">
          <cell r="A3889" t="str">
            <v>J410</v>
          </cell>
          <cell r="B3889" t="str">
            <v>BRONQUITIS CRONICA SIMPLE</v>
          </cell>
          <cell r="C3889" t="str">
            <v>076</v>
          </cell>
        </row>
        <row r="3890">
          <cell r="A3890" t="str">
            <v>J411</v>
          </cell>
          <cell r="B3890" t="str">
            <v>BRONQUITIS CRONICA MUCOPURULENTA</v>
          </cell>
          <cell r="C3890" t="str">
            <v>076</v>
          </cell>
        </row>
        <row r="3891">
          <cell r="A3891" t="str">
            <v>J418</v>
          </cell>
          <cell r="B3891" t="str">
            <v>BRONQUITIS CRONICA MIXTA SIMPLE Y MUCOPURULENTA</v>
          </cell>
          <cell r="C3891" t="str">
            <v>076</v>
          </cell>
        </row>
        <row r="3892">
          <cell r="A3892" t="str">
            <v>J42</v>
          </cell>
          <cell r="B3892" t="str">
            <v>BRONQUITIS CRONICA NO ESPECIFICADA</v>
          </cell>
          <cell r="C3892" t="str">
            <v>076</v>
          </cell>
        </row>
        <row r="3893">
          <cell r="A3893" t="str">
            <v>J43</v>
          </cell>
          <cell r="B3893" t="str">
            <v>ENFISEMA</v>
          </cell>
          <cell r="C3893" t="str">
            <v>076</v>
          </cell>
        </row>
        <row r="3894">
          <cell r="A3894" t="str">
            <v>J430</v>
          </cell>
          <cell r="B3894" t="str">
            <v>SINDROME DE MACLEOD</v>
          </cell>
          <cell r="C3894" t="str">
            <v>076</v>
          </cell>
        </row>
        <row r="3895">
          <cell r="A3895" t="str">
            <v>J431</v>
          </cell>
          <cell r="B3895" t="str">
            <v>ENFISEMA PANLOBULAR</v>
          </cell>
          <cell r="C3895" t="str">
            <v>076</v>
          </cell>
        </row>
        <row r="3896">
          <cell r="A3896" t="str">
            <v>J432</v>
          </cell>
          <cell r="B3896" t="str">
            <v>ENFISEMA CENTROLOBULAR</v>
          </cell>
          <cell r="C3896" t="str">
            <v>076</v>
          </cell>
        </row>
        <row r="3897">
          <cell r="A3897" t="str">
            <v>J438</v>
          </cell>
          <cell r="B3897" t="str">
            <v>OTROS TIPOS DE ENFISEMA</v>
          </cell>
          <cell r="C3897" t="str">
            <v>076</v>
          </cell>
        </row>
        <row r="3898">
          <cell r="A3898" t="str">
            <v>J439</v>
          </cell>
          <cell r="B3898" t="str">
            <v>ENFISEMA, NO ESPECIFICADO</v>
          </cell>
          <cell r="C3898" t="str">
            <v>076</v>
          </cell>
        </row>
        <row r="3899">
          <cell r="A3899" t="str">
            <v>J44</v>
          </cell>
          <cell r="B3899" t="str">
            <v>OTRAS ENFERMEDADES PULMONARES OBSTRUCTIVAS CRONICAS</v>
          </cell>
          <cell r="C3899" t="str">
            <v>076</v>
          </cell>
        </row>
        <row r="3900">
          <cell r="A3900" t="str">
            <v>J440</v>
          </cell>
          <cell r="B3900" t="str">
            <v>ENFERMEDAD PULMONAR OBSTRUCTIVA CRONICA CON INFECCION AGUDA DE LAS</v>
          </cell>
          <cell r="C3900" t="str">
            <v>076</v>
          </cell>
        </row>
        <row r="3901">
          <cell r="A3901" t="str">
            <v>J441</v>
          </cell>
          <cell r="B3901" t="str">
            <v>ENFERMEDAD PULMONAR OBSTRUCTIVA CRONICA CON EXACERBACION AGUDA</v>
          </cell>
          <cell r="C3901" t="str">
            <v>076</v>
          </cell>
        </row>
        <row r="3902">
          <cell r="A3902" t="str">
            <v>J448</v>
          </cell>
          <cell r="B3902" t="str">
            <v>OTRAS ENFERMEDADES PULMONARES OBSTRUCTIVAS CRONICAS ESPECIFIC.</v>
          </cell>
          <cell r="C3902" t="str">
            <v>076</v>
          </cell>
        </row>
        <row r="3903">
          <cell r="A3903" t="str">
            <v>J449</v>
          </cell>
          <cell r="B3903" t="str">
            <v>ENFERMEDAD PULMONAR OBSTRUCTIVA CRONICA, NO ESPECIFICADA</v>
          </cell>
          <cell r="C3903" t="str">
            <v>076</v>
          </cell>
        </row>
        <row r="3904">
          <cell r="A3904" t="str">
            <v>J45</v>
          </cell>
          <cell r="B3904" t="str">
            <v>ASMA</v>
          </cell>
          <cell r="C3904" t="str">
            <v>076</v>
          </cell>
        </row>
        <row r="3905">
          <cell r="A3905" t="str">
            <v>J450</v>
          </cell>
          <cell r="B3905" t="str">
            <v>ASMA PREDOMINANTEMENTE ALERGICA</v>
          </cell>
          <cell r="C3905" t="str">
            <v>076</v>
          </cell>
        </row>
        <row r="3906">
          <cell r="A3906" t="str">
            <v>J451</v>
          </cell>
          <cell r="B3906" t="str">
            <v>ASMA NO ALERGICA</v>
          </cell>
          <cell r="C3906" t="str">
            <v>076</v>
          </cell>
        </row>
        <row r="3907">
          <cell r="A3907" t="str">
            <v>J458</v>
          </cell>
          <cell r="B3907" t="str">
            <v>ASMA MIXTA</v>
          </cell>
          <cell r="C3907" t="str">
            <v>076</v>
          </cell>
        </row>
        <row r="3908">
          <cell r="A3908" t="str">
            <v>J459</v>
          </cell>
          <cell r="B3908" t="str">
            <v>ASMA, NO ESPECIFICADO</v>
          </cell>
          <cell r="C3908" t="str">
            <v>076</v>
          </cell>
        </row>
        <row r="3909">
          <cell r="A3909" t="str">
            <v>J46X</v>
          </cell>
          <cell r="B3909" t="str">
            <v>ESTADO ASMATICO</v>
          </cell>
          <cell r="C3909" t="str">
            <v>076</v>
          </cell>
        </row>
        <row r="3910">
          <cell r="A3910" t="str">
            <v>J47</v>
          </cell>
          <cell r="B3910" t="str">
            <v>BRONQUIECTASIA</v>
          </cell>
          <cell r="C3910" t="str">
            <v>076</v>
          </cell>
        </row>
        <row r="3911">
          <cell r="A3911" t="str">
            <v>J60</v>
          </cell>
          <cell r="B3911" t="str">
            <v>NEUMOCONIOSIS DE LOS MINEROS DEL CARBON</v>
          </cell>
          <cell r="C3911" t="str">
            <v>077</v>
          </cell>
        </row>
        <row r="3912">
          <cell r="A3912" t="str">
            <v>J61</v>
          </cell>
          <cell r="B3912" t="str">
            <v>NEUMOCONIOSIS DEBIDA AL ASBESTO Y A OTRAS FIBRAS MINERALES</v>
          </cell>
          <cell r="C3912" t="str">
            <v>077</v>
          </cell>
        </row>
        <row r="3913">
          <cell r="A3913" t="str">
            <v>J62</v>
          </cell>
          <cell r="B3913" t="str">
            <v>NEUMOCONIOSIS DEBIDA A POLVO DE SILICE</v>
          </cell>
          <cell r="C3913" t="str">
            <v>077</v>
          </cell>
        </row>
        <row r="3914">
          <cell r="A3914" t="str">
            <v>J620</v>
          </cell>
          <cell r="B3914" t="str">
            <v>NEUMOCONIOSIS DEBIDA A POLVO DE TALCO</v>
          </cell>
          <cell r="C3914" t="str">
            <v>077</v>
          </cell>
        </row>
        <row r="3915">
          <cell r="A3915" t="str">
            <v>J628</v>
          </cell>
          <cell r="B3915" t="str">
            <v>NEUMOCONIOSIS DEBIDA A OTROS A OTROS POLVOS QUE CONTIENEN SILICE</v>
          </cell>
          <cell r="C3915" t="str">
            <v>077</v>
          </cell>
        </row>
        <row r="3916">
          <cell r="A3916" t="str">
            <v>J63</v>
          </cell>
          <cell r="B3916" t="str">
            <v>NEUMOCONIOSIS DEBIDA A OTROS POLVOS INORGANICOS</v>
          </cell>
          <cell r="C3916" t="str">
            <v>077</v>
          </cell>
        </row>
        <row r="3917">
          <cell r="A3917" t="str">
            <v>J630</v>
          </cell>
          <cell r="B3917" t="str">
            <v>ALUMINOSIS (DEL PULMON)</v>
          </cell>
          <cell r="C3917" t="str">
            <v>077</v>
          </cell>
        </row>
        <row r="3918">
          <cell r="A3918" t="str">
            <v>J631</v>
          </cell>
          <cell r="B3918" t="str">
            <v>FIBROSIS (DEL PULMON) DEBIDA A BAUXITA</v>
          </cell>
          <cell r="C3918" t="str">
            <v>077</v>
          </cell>
        </row>
        <row r="3919">
          <cell r="A3919" t="str">
            <v>J632</v>
          </cell>
          <cell r="B3919" t="str">
            <v>BERILIOSIS</v>
          </cell>
          <cell r="C3919" t="str">
            <v>077</v>
          </cell>
        </row>
        <row r="3920">
          <cell r="A3920" t="str">
            <v>J633</v>
          </cell>
          <cell r="B3920" t="str">
            <v>FIBROSIS (DEL PULMON) DEBIDA A GRAFITO</v>
          </cell>
          <cell r="C3920" t="str">
            <v>077</v>
          </cell>
        </row>
        <row r="3921">
          <cell r="A3921" t="str">
            <v>J634</v>
          </cell>
          <cell r="B3921" t="str">
            <v>SIDEROSIS</v>
          </cell>
          <cell r="C3921" t="str">
            <v>077</v>
          </cell>
        </row>
        <row r="3922">
          <cell r="A3922" t="str">
            <v>J635</v>
          </cell>
          <cell r="B3922" t="str">
            <v>ESTAÑOSIS</v>
          </cell>
          <cell r="C3922" t="str">
            <v>077</v>
          </cell>
        </row>
        <row r="3923">
          <cell r="A3923" t="str">
            <v>J638</v>
          </cell>
          <cell r="B3923" t="str">
            <v>NEUMOCONIOSIS DEBIDA A OTROS POLVOS INORGANICOS ESPECIFICADOS</v>
          </cell>
          <cell r="C3923" t="str">
            <v>077</v>
          </cell>
        </row>
        <row r="3924">
          <cell r="A3924" t="str">
            <v>J64</v>
          </cell>
          <cell r="B3924" t="str">
            <v>NEUMOCONIOSIS, NO ESPECIFICADA</v>
          </cell>
          <cell r="C3924" t="str">
            <v>077</v>
          </cell>
        </row>
        <row r="3925">
          <cell r="A3925" t="str">
            <v>J65</v>
          </cell>
          <cell r="B3925" t="str">
            <v>NEUMOCONIOSIS ASOCIADA CON TUBERCULOSIS</v>
          </cell>
          <cell r="C3925" t="str">
            <v>077</v>
          </cell>
        </row>
        <row r="3926">
          <cell r="A3926" t="str">
            <v>J66</v>
          </cell>
          <cell r="B3926" t="str">
            <v>ENFERMEDADES DE LAS VIAS AEREAS DEBIDAS A POLVOS ORGANICOS ESPECIFICAD</v>
          </cell>
          <cell r="C3926" t="str">
            <v>077</v>
          </cell>
        </row>
        <row r="3927">
          <cell r="A3927" t="str">
            <v>J660</v>
          </cell>
          <cell r="B3927" t="str">
            <v>BISINOSIS</v>
          </cell>
          <cell r="C3927" t="str">
            <v>077</v>
          </cell>
        </row>
        <row r="3928">
          <cell r="A3928" t="str">
            <v>J661</v>
          </cell>
          <cell r="B3928" t="str">
            <v>ENFERMEDAD DE LOS TRABAJADORES DEL LINO</v>
          </cell>
          <cell r="C3928" t="str">
            <v>077</v>
          </cell>
        </row>
        <row r="3929">
          <cell r="A3929" t="str">
            <v>J662</v>
          </cell>
          <cell r="B3929" t="str">
            <v>CANABINOSIS</v>
          </cell>
          <cell r="C3929" t="str">
            <v>077</v>
          </cell>
        </row>
        <row r="3930">
          <cell r="A3930" t="str">
            <v>J668</v>
          </cell>
          <cell r="B3930" t="str">
            <v>ENFERMEDAD DE LAS VIAS AEREAS DEBIDA A OTROS POLVOS ORG.ESPECIFICOS</v>
          </cell>
          <cell r="C3930" t="str">
            <v>077</v>
          </cell>
        </row>
        <row r="3931">
          <cell r="A3931" t="str">
            <v>J67</v>
          </cell>
          <cell r="B3931" t="str">
            <v>NEUMONITIS DEBIDA A HIPERSENSIBILIDAD AL POLVO ORGANICO</v>
          </cell>
          <cell r="C3931" t="str">
            <v>077</v>
          </cell>
        </row>
        <row r="3932">
          <cell r="A3932" t="str">
            <v>J670</v>
          </cell>
          <cell r="B3932" t="str">
            <v>PULMON DEL GRANJERO</v>
          </cell>
          <cell r="C3932" t="str">
            <v>077</v>
          </cell>
        </row>
        <row r="3933">
          <cell r="A3933" t="str">
            <v>J671</v>
          </cell>
          <cell r="B3933" t="str">
            <v>BAGAZOSIS</v>
          </cell>
          <cell r="C3933" t="str">
            <v>077</v>
          </cell>
        </row>
        <row r="3934">
          <cell r="A3934" t="str">
            <v>J672</v>
          </cell>
          <cell r="B3934" t="str">
            <v>PULMON DEL ORNITOFILO</v>
          </cell>
          <cell r="C3934" t="str">
            <v>077</v>
          </cell>
        </row>
        <row r="3935">
          <cell r="A3935" t="str">
            <v>J673</v>
          </cell>
          <cell r="B3935" t="str">
            <v>SUBEROSIS</v>
          </cell>
          <cell r="C3935" t="str">
            <v>077</v>
          </cell>
        </row>
        <row r="3936">
          <cell r="A3936" t="str">
            <v>J674</v>
          </cell>
          <cell r="B3936" t="str">
            <v>PULMON DEL MANIPULADOR DE MALTA</v>
          </cell>
          <cell r="C3936" t="str">
            <v>077</v>
          </cell>
        </row>
        <row r="3937">
          <cell r="A3937" t="str">
            <v>J675</v>
          </cell>
          <cell r="B3937" t="str">
            <v>PULMON DEL MANIPULADOR DE HONGOS</v>
          </cell>
          <cell r="C3937" t="str">
            <v>077</v>
          </cell>
        </row>
        <row r="3938">
          <cell r="A3938" t="str">
            <v>J676</v>
          </cell>
          <cell r="B3938" t="str">
            <v>PULMON DEL DESCORTEZADOR DEL ARCE</v>
          </cell>
          <cell r="C3938" t="str">
            <v>077</v>
          </cell>
        </row>
        <row r="3939">
          <cell r="A3939" t="str">
            <v>J677</v>
          </cell>
          <cell r="B3939" t="str">
            <v>NEUMONITIS DE LA VENTILACION DEBIDA AL ACONDICIONADOR Y HUMIDIFIC</v>
          </cell>
          <cell r="C3939" t="str">
            <v>077</v>
          </cell>
        </row>
        <row r="3940">
          <cell r="A3940" t="str">
            <v>J678</v>
          </cell>
          <cell r="B3940" t="str">
            <v>NEUMONITIS DEBIDAS A HIPERSENSIBILIDAD A OTROS POLVOS ORGANICOS</v>
          </cell>
          <cell r="C3940" t="str">
            <v>077</v>
          </cell>
        </row>
        <row r="3941">
          <cell r="A3941" t="str">
            <v>J679</v>
          </cell>
          <cell r="B3941" t="str">
            <v>NEUMONITIS DEBIDA A HIPERSENSIBILIDAD A POLVO ORGANICO NO ESPECIFIC</v>
          </cell>
          <cell r="C3941" t="str">
            <v>077</v>
          </cell>
        </row>
        <row r="3942">
          <cell r="A3942" t="str">
            <v>J68</v>
          </cell>
          <cell r="B3942" t="str">
            <v>AFECCIONES RESPIRATORIAS DEBIDAS A INHALACION DE GASES, HUMOS, VAPO</v>
          </cell>
          <cell r="C3942" t="str">
            <v>077</v>
          </cell>
        </row>
        <row r="3943">
          <cell r="A3943" t="str">
            <v>J680</v>
          </cell>
          <cell r="B3943" t="str">
            <v>BRONQUITIS Y NEUMONITIS DEBIDAS A INHALACION DE GASES, HUMOS, VAPORES</v>
          </cell>
          <cell r="C3943" t="str">
            <v>077</v>
          </cell>
        </row>
        <row r="3944">
          <cell r="A3944" t="str">
            <v>J681</v>
          </cell>
          <cell r="B3944" t="str">
            <v>EDEMA PULMONAR AGUDO DEBIDO A INHALACION DE GASES. HUMOS, VAPORES</v>
          </cell>
          <cell r="C3944" t="str">
            <v>077</v>
          </cell>
        </row>
        <row r="3945">
          <cell r="A3945" t="str">
            <v>J682</v>
          </cell>
          <cell r="B3945" t="str">
            <v>INFLAMACION RESPIRATORIA SUPERIOR DEBIDA A INHALACION DE GASES, HUMOS,</v>
          </cell>
          <cell r="C3945" t="str">
            <v>077</v>
          </cell>
        </row>
        <row r="3946">
          <cell r="A3946" t="str">
            <v>J683</v>
          </cell>
          <cell r="B3946" t="str">
            <v>OTRAS AFECCIONES RESPIRATORIAS AGUDAS Y SUBAGUDAS DEBIDAS A INHALA</v>
          </cell>
          <cell r="C3946" t="str">
            <v>077</v>
          </cell>
        </row>
        <row r="3947">
          <cell r="A3947" t="str">
            <v>J684</v>
          </cell>
          <cell r="B3947" t="str">
            <v>AFECCIONES RESPIRATORIAS CRONICAS DEBIDAS A INHALACION DE GASES. HUMOS</v>
          </cell>
          <cell r="C3947" t="str">
            <v>077</v>
          </cell>
        </row>
        <row r="3948">
          <cell r="A3948" t="str">
            <v>J688</v>
          </cell>
          <cell r="B3948" t="str">
            <v>OTRAS AFECCIONES RESPIRATORIAS DEBIDAS A INHALACION DE GASES. HUMOS</v>
          </cell>
          <cell r="C3948" t="str">
            <v>077</v>
          </cell>
        </row>
        <row r="3949">
          <cell r="A3949" t="str">
            <v>J689</v>
          </cell>
          <cell r="B3949" t="str">
            <v>AFECCION RESPIRATORIA NO ESPECIFICADA, DEBIDA A INHALACION DE GASES</v>
          </cell>
          <cell r="C3949" t="str">
            <v>077</v>
          </cell>
        </row>
        <row r="3950">
          <cell r="A3950" t="str">
            <v>J69</v>
          </cell>
          <cell r="B3950" t="str">
            <v>NEUMONITIS DEBIDA A SLIDOS Y LIQUIDOS</v>
          </cell>
          <cell r="C3950" t="str">
            <v>077</v>
          </cell>
        </row>
        <row r="3951">
          <cell r="A3951" t="str">
            <v>J690</v>
          </cell>
          <cell r="B3951" t="str">
            <v>NEUMONITIS DEBIDA A ASPIRACION DE ALIMENTOS O VOMITO</v>
          </cell>
          <cell r="C3951" t="str">
            <v>077</v>
          </cell>
        </row>
        <row r="3952">
          <cell r="A3952" t="str">
            <v>J691</v>
          </cell>
          <cell r="B3952" t="str">
            <v>NEUMONITIS DEBIDA A ASPIRACION DE ACEITES Y ESENCIAS</v>
          </cell>
          <cell r="C3952" t="str">
            <v>077</v>
          </cell>
        </row>
        <row r="3953">
          <cell r="A3953" t="str">
            <v>J698</v>
          </cell>
          <cell r="B3953" t="str">
            <v>NEUMONITIS DEBIDA A ASPIRACION DE OTROS SOLIDOS Y LIQUIDOS</v>
          </cell>
          <cell r="C3953" t="str">
            <v>077</v>
          </cell>
        </row>
        <row r="3954">
          <cell r="A3954" t="str">
            <v>J70</v>
          </cell>
          <cell r="B3954" t="str">
            <v>AFECCIONES RESPIRATORIAS DEBIDAS A OTROS AGENTES EXTERNOS</v>
          </cell>
          <cell r="C3954" t="str">
            <v>077</v>
          </cell>
        </row>
        <row r="3955">
          <cell r="A3955" t="str">
            <v>J700</v>
          </cell>
          <cell r="B3955" t="str">
            <v>MANIFESTACIONES PULMONARES AGUDAS DEBIDAS A RADIACION</v>
          </cell>
          <cell r="C3955" t="str">
            <v>077</v>
          </cell>
        </row>
        <row r="3956">
          <cell r="A3956" t="str">
            <v>J701</v>
          </cell>
          <cell r="B3956" t="str">
            <v>MANIFESTACIONES PULMONARES CRONICAS Y OTRAS MANIFESTACIONES DEBIDAS</v>
          </cell>
          <cell r="C3956" t="str">
            <v>077</v>
          </cell>
        </row>
        <row r="3957">
          <cell r="A3957" t="str">
            <v>J702</v>
          </cell>
          <cell r="B3957" t="str">
            <v>TRASTORNOS PULMONARES INTERSTICIALES AGUDOS INDUCIDO POR DROGAS</v>
          </cell>
          <cell r="C3957" t="str">
            <v>077</v>
          </cell>
        </row>
        <row r="3958">
          <cell r="A3958" t="str">
            <v>J703</v>
          </cell>
          <cell r="B3958" t="str">
            <v>TRASTORNOS PULMONARES INTERSTICIALES CRONICOS INDUCIDOS POR DROGAS</v>
          </cell>
          <cell r="C3958" t="str">
            <v>077</v>
          </cell>
        </row>
        <row r="3959">
          <cell r="A3959" t="str">
            <v>J704</v>
          </cell>
          <cell r="B3959" t="str">
            <v>TRASTORNOS PULMONARES INTERSTICIALES NO ESPECIFICADOS INDUCIDO</v>
          </cell>
          <cell r="C3959" t="str">
            <v>077</v>
          </cell>
        </row>
        <row r="3960">
          <cell r="A3960" t="str">
            <v>J708</v>
          </cell>
          <cell r="B3960" t="str">
            <v>AFECCIONES RESPIRATORIAS DEBIDAS A OTROS AGENTES EXTERNOS ESPECIF</v>
          </cell>
          <cell r="C3960" t="str">
            <v>077</v>
          </cell>
        </row>
        <row r="3961">
          <cell r="A3961" t="str">
            <v>J709</v>
          </cell>
          <cell r="B3961" t="str">
            <v>AFECCIONES RESPIRATORIAS DEBIDAS A AGENTES EXTERNOS NO ESPECIFICADOS</v>
          </cell>
          <cell r="C3961" t="str">
            <v>077</v>
          </cell>
        </row>
        <row r="3962">
          <cell r="A3962" t="str">
            <v>J80X</v>
          </cell>
          <cell r="B3962" t="str">
            <v>SIDROME DE DIFICULTAD RESPIRATORIA DEL ADULTO</v>
          </cell>
          <cell r="C3962" t="str">
            <v>077</v>
          </cell>
        </row>
        <row r="3963">
          <cell r="A3963" t="str">
            <v>J81</v>
          </cell>
          <cell r="B3963" t="str">
            <v>EDEMA PULMONAR</v>
          </cell>
          <cell r="C3963" t="str">
            <v>077</v>
          </cell>
        </row>
        <row r="3964">
          <cell r="A3964" t="str">
            <v>J82</v>
          </cell>
          <cell r="B3964" t="str">
            <v>EOSINOFILIA PULMONAR, NO CLASIFICADA EN OTRA PARTE</v>
          </cell>
          <cell r="C3964" t="str">
            <v>077</v>
          </cell>
        </row>
        <row r="3965">
          <cell r="A3965" t="str">
            <v>J84</v>
          </cell>
          <cell r="B3965" t="str">
            <v>OTRAS ENFERMEDADES PULMONARES INTERSTICIALES</v>
          </cell>
          <cell r="C3965" t="str">
            <v>077</v>
          </cell>
        </row>
        <row r="3966">
          <cell r="A3966" t="str">
            <v>J840</v>
          </cell>
          <cell r="B3966" t="str">
            <v>AFECCIONES ALVEOLARES Y ALVEOLOPARIETALES</v>
          </cell>
          <cell r="C3966" t="str">
            <v>077</v>
          </cell>
        </row>
        <row r="3967">
          <cell r="A3967" t="str">
            <v>J841</v>
          </cell>
          <cell r="B3967" t="str">
            <v>OTRAS ENFERMEDADES PULMONARES INTERSTICIALES CON FIBROSIS</v>
          </cell>
          <cell r="C3967" t="str">
            <v>077</v>
          </cell>
        </row>
        <row r="3968">
          <cell r="A3968" t="str">
            <v>J848</v>
          </cell>
          <cell r="B3968" t="str">
            <v>OTRAS ENFERMEDADES PULMONARES INTERSTICIALES ESPECIFICADAS</v>
          </cell>
          <cell r="C3968" t="str">
            <v>077</v>
          </cell>
        </row>
        <row r="3969">
          <cell r="A3969" t="str">
            <v>J849</v>
          </cell>
          <cell r="B3969" t="str">
            <v>ENFERMEDAD PULMONAR INTERSTICIAL, NO ESPECIFICADA</v>
          </cell>
          <cell r="C3969" t="str">
            <v>077</v>
          </cell>
        </row>
        <row r="3970">
          <cell r="A3970" t="str">
            <v>J85</v>
          </cell>
          <cell r="B3970" t="str">
            <v>ABSCESO DEL PULMON Y DEL MEDIASTINO</v>
          </cell>
          <cell r="C3970" t="str">
            <v>077</v>
          </cell>
        </row>
        <row r="3971">
          <cell r="A3971" t="str">
            <v>J850</v>
          </cell>
          <cell r="B3971" t="str">
            <v>GANGRENA Y NECROSIS DEL PULMON</v>
          </cell>
          <cell r="C3971" t="str">
            <v>077</v>
          </cell>
        </row>
        <row r="3972">
          <cell r="A3972" t="str">
            <v>J851</v>
          </cell>
          <cell r="B3972" t="str">
            <v>ABSCESO DEL PULMON CON NEUMONIA</v>
          </cell>
          <cell r="C3972" t="str">
            <v>077</v>
          </cell>
        </row>
        <row r="3973">
          <cell r="A3973" t="str">
            <v>J852</v>
          </cell>
          <cell r="B3973" t="str">
            <v>ABSCESO DEL PULMON SIN NEUMONIA</v>
          </cell>
          <cell r="C3973" t="str">
            <v>077</v>
          </cell>
        </row>
        <row r="3974">
          <cell r="A3974" t="str">
            <v>J853</v>
          </cell>
          <cell r="B3974" t="str">
            <v>ABSCESO DEL MEDIASTINO</v>
          </cell>
          <cell r="C3974" t="str">
            <v>077</v>
          </cell>
        </row>
        <row r="3975">
          <cell r="A3975" t="str">
            <v>J86</v>
          </cell>
          <cell r="B3975" t="str">
            <v>PIOTORAX</v>
          </cell>
          <cell r="C3975" t="str">
            <v>077</v>
          </cell>
        </row>
        <row r="3976">
          <cell r="A3976" t="str">
            <v>J860</v>
          </cell>
          <cell r="B3976" t="str">
            <v>PIOTORAX CON FISTULA</v>
          </cell>
          <cell r="C3976" t="str">
            <v>077</v>
          </cell>
        </row>
        <row r="3977">
          <cell r="A3977" t="str">
            <v>J869</v>
          </cell>
          <cell r="B3977" t="str">
            <v>PIOTORAX SIN FISTULA</v>
          </cell>
          <cell r="C3977" t="str">
            <v>077</v>
          </cell>
        </row>
        <row r="3978">
          <cell r="A3978" t="str">
            <v>J90</v>
          </cell>
          <cell r="B3978" t="str">
            <v>DERRAME PLEURAL NO CLASIFICADO EN OTRA PARTE</v>
          </cell>
          <cell r="C3978" t="str">
            <v>077</v>
          </cell>
        </row>
        <row r="3979">
          <cell r="A3979" t="str">
            <v>J92</v>
          </cell>
          <cell r="B3979" t="str">
            <v>PAQUIPLEURITIS</v>
          </cell>
          <cell r="C3979" t="str">
            <v>077</v>
          </cell>
        </row>
        <row r="3980">
          <cell r="A3980" t="str">
            <v>J920</v>
          </cell>
          <cell r="B3980" t="str">
            <v>PAQUIPLEURITIS CON ASBESTOSIS</v>
          </cell>
          <cell r="C3980" t="str">
            <v>077</v>
          </cell>
        </row>
        <row r="3981">
          <cell r="A3981" t="str">
            <v>J929</v>
          </cell>
          <cell r="B3981" t="str">
            <v>PAQUIPLEURITIS SIN ASBESTOSIS</v>
          </cell>
          <cell r="C3981" t="str">
            <v>077</v>
          </cell>
        </row>
        <row r="3982">
          <cell r="A3982" t="str">
            <v>J93</v>
          </cell>
          <cell r="B3982" t="str">
            <v>NEUMOTORAX</v>
          </cell>
          <cell r="C3982" t="str">
            <v>077</v>
          </cell>
        </row>
        <row r="3983">
          <cell r="A3983" t="str">
            <v>J930</v>
          </cell>
          <cell r="B3983" t="str">
            <v>NEUMOTORAX ESPONTANEO A PRESION</v>
          </cell>
          <cell r="C3983" t="str">
            <v>077</v>
          </cell>
        </row>
        <row r="3984">
          <cell r="A3984" t="str">
            <v>J931</v>
          </cell>
          <cell r="B3984" t="str">
            <v>OTROS TIPOS DE NEUMOTORAX ESPONTANEO</v>
          </cell>
          <cell r="C3984" t="str">
            <v>077</v>
          </cell>
        </row>
        <row r="3985">
          <cell r="A3985" t="str">
            <v>J938</v>
          </cell>
          <cell r="B3985" t="str">
            <v>OTROS NEUMOTORAX</v>
          </cell>
          <cell r="C3985" t="str">
            <v>077</v>
          </cell>
        </row>
        <row r="3986">
          <cell r="A3986" t="str">
            <v>J939</v>
          </cell>
          <cell r="B3986" t="str">
            <v>NEUMOTORAX, NO ESPECIFICADO</v>
          </cell>
          <cell r="C3986" t="str">
            <v>077</v>
          </cell>
        </row>
        <row r="3987">
          <cell r="A3987" t="str">
            <v>J94</v>
          </cell>
          <cell r="B3987" t="str">
            <v>OTRAS AFECCIONES DE LA PLEURA</v>
          </cell>
          <cell r="C3987" t="str">
            <v>077</v>
          </cell>
        </row>
        <row r="3988">
          <cell r="A3988" t="str">
            <v>J940</v>
          </cell>
          <cell r="B3988" t="str">
            <v>QUILOTORAX</v>
          </cell>
          <cell r="C3988" t="str">
            <v>077</v>
          </cell>
        </row>
        <row r="3989">
          <cell r="A3989" t="str">
            <v>J941</v>
          </cell>
          <cell r="B3989" t="str">
            <v>FIBROTORAX</v>
          </cell>
          <cell r="C3989" t="str">
            <v>077</v>
          </cell>
        </row>
        <row r="3990">
          <cell r="A3990" t="str">
            <v>J942</v>
          </cell>
          <cell r="B3990" t="str">
            <v>HEMOTORAX</v>
          </cell>
          <cell r="C3990" t="str">
            <v>077</v>
          </cell>
        </row>
        <row r="3991">
          <cell r="A3991" t="str">
            <v>J948</v>
          </cell>
          <cell r="B3991" t="str">
            <v>OTRAS AFECCIONES ESPECIFICADAS DE LA PLEURA</v>
          </cell>
          <cell r="C3991" t="str">
            <v>077</v>
          </cell>
        </row>
        <row r="3992">
          <cell r="A3992" t="str">
            <v>J949</v>
          </cell>
          <cell r="B3992" t="str">
            <v>AFECCIONES PLEURAL, NO ESPECIFICADA</v>
          </cell>
          <cell r="C3992" t="str">
            <v>077</v>
          </cell>
        </row>
        <row r="3993">
          <cell r="A3993" t="str">
            <v>J95</v>
          </cell>
          <cell r="B3993" t="str">
            <v>TRASTORNOS DEL SISTEMA RESPIRATORIO CONSECUTIVOS A PROC. NO CLASIF.</v>
          </cell>
          <cell r="C3993" t="str">
            <v>077</v>
          </cell>
        </row>
        <row r="3994">
          <cell r="A3994" t="str">
            <v>J950</v>
          </cell>
          <cell r="B3994" t="str">
            <v>FUNCIONAMIENTO DEFECTUOSO DE LA TRAQUEOSTOMIA</v>
          </cell>
          <cell r="C3994" t="str">
            <v>077</v>
          </cell>
        </row>
        <row r="3995">
          <cell r="A3995" t="str">
            <v>J951</v>
          </cell>
          <cell r="B3995" t="str">
            <v>INSUFICIENCIA PULMONAR AGUDA CONSECUTIVA A CIRUGIA TORACICA</v>
          </cell>
          <cell r="C3995" t="str">
            <v>077</v>
          </cell>
        </row>
        <row r="3996">
          <cell r="A3996" t="str">
            <v>J952</v>
          </cell>
          <cell r="B3996" t="str">
            <v>INSUFICIENCIA PULMONAR AGUDA CONSECUTIVA A CIRUGIA EXTRATORACICA</v>
          </cell>
          <cell r="C3996" t="str">
            <v>077</v>
          </cell>
        </row>
        <row r="3997">
          <cell r="A3997" t="str">
            <v>J953</v>
          </cell>
          <cell r="B3997" t="str">
            <v>INSUFICIENCIA PULMONAR CRONICA CONSECUTIVA A CIRUGIA</v>
          </cell>
          <cell r="C3997" t="str">
            <v>077</v>
          </cell>
        </row>
        <row r="3998">
          <cell r="A3998" t="str">
            <v>J954</v>
          </cell>
          <cell r="B3998" t="str">
            <v>SINDROME DE MENDELSON</v>
          </cell>
          <cell r="C3998" t="str">
            <v>077</v>
          </cell>
        </row>
        <row r="3999">
          <cell r="A3999" t="str">
            <v>J955</v>
          </cell>
          <cell r="B3999" t="str">
            <v>ESTENOSIS SUBGLOTICA CONSECUTIVA A PROSEDIMIENTOS</v>
          </cell>
          <cell r="C3999" t="str">
            <v>077</v>
          </cell>
        </row>
        <row r="4000">
          <cell r="A4000" t="str">
            <v>J958</v>
          </cell>
          <cell r="B4000" t="str">
            <v>OTROS TRASTORNOS RESPIRATORIOS CONSECUTIVOS A PROCEDIMIENTOS</v>
          </cell>
          <cell r="C4000" t="str">
            <v>077</v>
          </cell>
        </row>
        <row r="4001">
          <cell r="A4001" t="str">
            <v>J959</v>
          </cell>
          <cell r="B4001" t="str">
            <v>TRASTORNO NO ESPECIFICADO DEL SISTEMA RESPIRATORIO, CONSECUTIVO</v>
          </cell>
          <cell r="C4001" t="str">
            <v>077</v>
          </cell>
        </row>
        <row r="4002">
          <cell r="A4002" t="str">
            <v>J96</v>
          </cell>
          <cell r="B4002" t="str">
            <v>INSUFICIENCIA RESPIRATORIA, NO CLASIFICADA EN OTRA PARTE</v>
          </cell>
          <cell r="C4002" t="str">
            <v>077</v>
          </cell>
        </row>
        <row r="4003">
          <cell r="A4003" t="str">
            <v>J960</v>
          </cell>
          <cell r="B4003" t="str">
            <v>INSUFICIENCIA RESPIRATORIA AGUDA</v>
          </cell>
          <cell r="C4003" t="str">
            <v>077</v>
          </cell>
        </row>
        <row r="4004">
          <cell r="A4004" t="str">
            <v>J961</v>
          </cell>
          <cell r="B4004" t="str">
            <v>INSUFICIENCIA RESPIRATORIA CRONICA</v>
          </cell>
          <cell r="C4004" t="str">
            <v>077</v>
          </cell>
        </row>
        <row r="4005">
          <cell r="A4005" t="str">
            <v>J969</v>
          </cell>
          <cell r="B4005" t="str">
            <v>INSUFICIENCIA RESPIRATORIA, NO ESPECIFICADA</v>
          </cell>
          <cell r="C4005" t="str">
            <v>077</v>
          </cell>
        </row>
        <row r="4006">
          <cell r="A4006" t="str">
            <v>J98</v>
          </cell>
          <cell r="B4006" t="str">
            <v>OTROS TRASTORNOS RESPIRATORIOS</v>
          </cell>
          <cell r="C4006" t="str">
            <v>077</v>
          </cell>
        </row>
        <row r="4007">
          <cell r="A4007" t="str">
            <v>J980</v>
          </cell>
          <cell r="B4007" t="str">
            <v>ENFERMEDADES DE LA TRAQUEA Y DE LOS BRONQUIOS, NO CLASIFI. EN OTRA</v>
          </cell>
          <cell r="C4007" t="str">
            <v>077</v>
          </cell>
        </row>
        <row r="4008">
          <cell r="A4008" t="str">
            <v>J981</v>
          </cell>
          <cell r="B4008" t="str">
            <v>COLAPSO PULMONAR</v>
          </cell>
          <cell r="C4008" t="str">
            <v>077</v>
          </cell>
        </row>
        <row r="4009">
          <cell r="A4009" t="str">
            <v>J982</v>
          </cell>
          <cell r="B4009" t="str">
            <v>ENFISEMA INTERSTICIAL</v>
          </cell>
          <cell r="C4009" t="str">
            <v>077</v>
          </cell>
        </row>
        <row r="4010">
          <cell r="A4010" t="str">
            <v>J983</v>
          </cell>
          <cell r="B4010" t="str">
            <v>ENFISEMA COMPENSATORIO</v>
          </cell>
          <cell r="C4010" t="str">
            <v>077</v>
          </cell>
        </row>
        <row r="4011">
          <cell r="A4011" t="str">
            <v>J984</v>
          </cell>
          <cell r="B4011" t="str">
            <v>OTROS TRASTORNOS DEL PULMON</v>
          </cell>
          <cell r="C4011" t="str">
            <v>077</v>
          </cell>
        </row>
        <row r="4012">
          <cell r="A4012" t="str">
            <v>J985</v>
          </cell>
          <cell r="B4012" t="str">
            <v>ENFERMEDADES DEL MEDIASTINO, NO CLASIFICADAS EN OTRA PARTE</v>
          </cell>
          <cell r="C4012" t="str">
            <v>077</v>
          </cell>
        </row>
        <row r="4013">
          <cell r="A4013" t="str">
            <v>J986</v>
          </cell>
          <cell r="B4013" t="str">
            <v>TRASTORNOS DEL DIAFRAGMA</v>
          </cell>
          <cell r="C4013" t="str">
            <v>077</v>
          </cell>
        </row>
        <row r="4014">
          <cell r="A4014" t="str">
            <v>J988</v>
          </cell>
          <cell r="B4014" t="str">
            <v>OTROS TRASTORNOS RESPIRATORIOS ESPECIFICADOS</v>
          </cell>
          <cell r="C4014" t="str">
            <v>077</v>
          </cell>
        </row>
        <row r="4015">
          <cell r="A4015" t="str">
            <v>J989</v>
          </cell>
          <cell r="B4015" t="str">
            <v>TRASTORNO RESPIRATORIO, NO ESPECIFICADO</v>
          </cell>
          <cell r="C4015" t="str">
            <v>077</v>
          </cell>
        </row>
        <row r="4016">
          <cell r="A4016" t="str">
            <v>K00</v>
          </cell>
          <cell r="B4016" t="str">
            <v>TRASTORNOS DEL DESARROLLO Y DE LA ERUPCION DE LOS DIENTES</v>
          </cell>
          <cell r="C4016" t="str">
            <v>081</v>
          </cell>
        </row>
        <row r="4017">
          <cell r="A4017" t="str">
            <v>K000</v>
          </cell>
          <cell r="B4017" t="str">
            <v>ANODONCIA</v>
          </cell>
          <cell r="C4017" t="str">
            <v>081</v>
          </cell>
        </row>
        <row r="4018">
          <cell r="A4018" t="str">
            <v>K001</v>
          </cell>
          <cell r="B4018" t="str">
            <v>DIENTES SUPERNUMERARIOS</v>
          </cell>
          <cell r="C4018" t="str">
            <v>081</v>
          </cell>
        </row>
        <row r="4019">
          <cell r="A4019" t="str">
            <v>K002</v>
          </cell>
          <cell r="B4019" t="str">
            <v>ANOMALIAS DEL TAMAÑO Y DE LA FORMA DEL DIENTE</v>
          </cell>
          <cell r="C4019" t="str">
            <v>081</v>
          </cell>
        </row>
        <row r="4020">
          <cell r="A4020" t="str">
            <v>K003</v>
          </cell>
          <cell r="B4020" t="str">
            <v>DIENTES MOTEADOS</v>
          </cell>
          <cell r="C4020" t="str">
            <v>081</v>
          </cell>
        </row>
        <row r="4021">
          <cell r="A4021" t="str">
            <v>K004</v>
          </cell>
          <cell r="B4021" t="str">
            <v>ALTERACIONES EN LA FORMACION DENTARIA</v>
          </cell>
          <cell r="C4021" t="str">
            <v>081</v>
          </cell>
        </row>
        <row r="4022">
          <cell r="A4022" t="str">
            <v>K005</v>
          </cell>
          <cell r="B4022" t="str">
            <v>ALTERACIONES HEREDITARIAS DE LA ESTRUCTURA DENTARIA, NO CLASIF. EN OTR</v>
          </cell>
          <cell r="C4022" t="str">
            <v>081</v>
          </cell>
        </row>
        <row r="4023">
          <cell r="A4023" t="str">
            <v>K006</v>
          </cell>
          <cell r="B4023" t="str">
            <v>ALTERACIONES EN LA ERUPCION DENTARIA</v>
          </cell>
          <cell r="C4023" t="str">
            <v>081</v>
          </cell>
        </row>
        <row r="4024">
          <cell r="A4024" t="str">
            <v>K007</v>
          </cell>
          <cell r="B4024" t="str">
            <v>SINDROME DE LA ERUPCION DENTARIA</v>
          </cell>
          <cell r="C4024" t="str">
            <v>081</v>
          </cell>
        </row>
        <row r="4025">
          <cell r="A4025" t="str">
            <v>K008</v>
          </cell>
          <cell r="B4025" t="str">
            <v>OTROS TRASTORNOS DEL DESARROLLO DE LOS DIENTES</v>
          </cell>
          <cell r="C4025" t="str">
            <v>081</v>
          </cell>
        </row>
        <row r="4026">
          <cell r="A4026" t="str">
            <v>K009</v>
          </cell>
          <cell r="B4026" t="str">
            <v>TRASTORNO DEL DESARROLLO DE LOS DIENTES, NO ESPECIFICADO</v>
          </cell>
          <cell r="C4026" t="str">
            <v>081</v>
          </cell>
        </row>
        <row r="4027">
          <cell r="A4027" t="str">
            <v>K01</v>
          </cell>
          <cell r="B4027" t="str">
            <v>DIENTES INCLUIDOS E IMPACTADOS</v>
          </cell>
          <cell r="C4027" t="str">
            <v>081</v>
          </cell>
        </row>
        <row r="4028">
          <cell r="A4028" t="str">
            <v>K010</v>
          </cell>
          <cell r="B4028" t="str">
            <v>DIENTES INCLUIDOS</v>
          </cell>
          <cell r="C4028" t="str">
            <v>081</v>
          </cell>
        </row>
        <row r="4029">
          <cell r="A4029" t="str">
            <v>K011</v>
          </cell>
          <cell r="B4029" t="str">
            <v>DIENTES IMPACTADOS</v>
          </cell>
          <cell r="C4029" t="str">
            <v>081</v>
          </cell>
        </row>
        <row r="4030">
          <cell r="A4030" t="str">
            <v>K02</v>
          </cell>
          <cell r="B4030" t="str">
            <v>CARIES DENTAL</v>
          </cell>
          <cell r="C4030" t="str">
            <v>081</v>
          </cell>
        </row>
        <row r="4031">
          <cell r="A4031" t="str">
            <v>K020</v>
          </cell>
          <cell r="B4031" t="str">
            <v>CARIES LIMITADA AL ESMALTE</v>
          </cell>
          <cell r="C4031" t="str">
            <v>081</v>
          </cell>
        </row>
        <row r="4032">
          <cell r="A4032" t="str">
            <v>K021</v>
          </cell>
          <cell r="B4032" t="str">
            <v>CARIES DE LA DENTINA</v>
          </cell>
          <cell r="C4032" t="str">
            <v>081</v>
          </cell>
        </row>
        <row r="4033">
          <cell r="A4033" t="str">
            <v>K022</v>
          </cell>
          <cell r="B4033" t="str">
            <v>CARIES DEL CEMENTO</v>
          </cell>
          <cell r="C4033" t="str">
            <v>081</v>
          </cell>
        </row>
        <row r="4034">
          <cell r="A4034" t="str">
            <v>K023</v>
          </cell>
          <cell r="B4034" t="str">
            <v>CARIES DENTARIA DENTENIDA</v>
          </cell>
          <cell r="C4034" t="str">
            <v>081</v>
          </cell>
        </row>
        <row r="4035">
          <cell r="A4035" t="str">
            <v>K024</v>
          </cell>
          <cell r="B4035" t="str">
            <v>ODONTOCLASIA</v>
          </cell>
          <cell r="C4035" t="str">
            <v>081</v>
          </cell>
        </row>
        <row r="4036">
          <cell r="A4036" t="str">
            <v>K028</v>
          </cell>
          <cell r="B4036" t="str">
            <v>OTRAS CARIES DENTALES</v>
          </cell>
          <cell r="C4036" t="str">
            <v>081</v>
          </cell>
        </row>
        <row r="4037">
          <cell r="A4037" t="str">
            <v>K029</v>
          </cell>
          <cell r="B4037" t="str">
            <v>CARIES DENTAL, NO ESPECIFICADA</v>
          </cell>
          <cell r="C4037" t="str">
            <v>081</v>
          </cell>
        </row>
        <row r="4038">
          <cell r="A4038" t="str">
            <v>K03</v>
          </cell>
          <cell r="B4038" t="str">
            <v>OTRAS ENFERMEDADES DE LOS TEJIDOS DUROS DE LOS DIENTES</v>
          </cell>
          <cell r="C4038" t="str">
            <v>081</v>
          </cell>
        </row>
        <row r="4039">
          <cell r="A4039" t="str">
            <v>K030</v>
          </cell>
          <cell r="B4039" t="str">
            <v>ATRICION EXCESIVA DE LOS DIENTES</v>
          </cell>
          <cell r="C4039" t="str">
            <v>081</v>
          </cell>
        </row>
        <row r="4040">
          <cell r="A4040" t="str">
            <v>K031</v>
          </cell>
          <cell r="B4040" t="str">
            <v>ABRASION DE LOS DIENTES</v>
          </cell>
          <cell r="C4040" t="str">
            <v>081</v>
          </cell>
        </row>
        <row r="4041">
          <cell r="A4041" t="str">
            <v>K032</v>
          </cell>
          <cell r="B4041" t="str">
            <v>EROSION DE LOS DIENTES</v>
          </cell>
          <cell r="C4041" t="str">
            <v>081</v>
          </cell>
        </row>
        <row r="4042">
          <cell r="A4042" t="str">
            <v>K033</v>
          </cell>
          <cell r="B4042" t="str">
            <v>REABSORCION PATOLOGICA DE LOS DIENTES</v>
          </cell>
          <cell r="C4042" t="str">
            <v>081</v>
          </cell>
        </row>
        <row r="4043">
          <cell r="A4043" t="str">
            <v>K034</v>
          </cell>
          <cell r="B4043" t="str">
            <v>HIPERCEMENTOSIS</v>
          </cell>
          <cell r="C4043" t="str">
            <v>081</v>
          </cell>
        </row>
        <row r="4044">
          <cell r="A4044" t="str">
            <v>K035</v>
          </cell>
          <cell r="B4044" t="str">
            <v>ANQUILOSIS DENTAL</v>
          </cell>
          <cell r="C4044" t="str">
            <v>081</v>
          </cell>
        </row>
        <row r="4045">
          <cell r="A4045" t="str">
            <v>K036</v>
          </cell>
          <cell r="B4045" t="str">
            <v>DEPOSITO (ACRECIONES) EN LOS DIENTES</v>
          </cell>
          <cell r="C4045" t="str">
            <v>081</v>
          </cell>
        </row>
        <row r="4046">
          <cell r="A4046" t="str">
            <v>K037</v>
          </cell>
          <cell r="B4046" t="str">
            <v>CAMBIOS POSTERUPTIVOS DEL COLOR DE LOS TEJIDOS DENTALES DUROS</v>
          </cell>
          <cell r="C4046" t="str">
            <v>081</v>
          </cell>
        </row>
        <row r="4047">
          <cell r="A4047" t="str">
            <v>K038</v>
          </cell>
          <cell r="B4047" t="str">
            <v>OTRAS ENFERMEDADES ESPECIFICADAS DE LOS TEJODOS DUROS DE LOS DIENT</v>
          </cell>
          <cell r="C4047" t="str">
            <v>081</v>
          </cell>
        </row>
        <row r="4048">
          <cell r="A4048" t="str">
            <v>K039</v>
          </cell>
          <cell r="B4048" t="str">
            <v>ENFERMEDAD NO ESPECIFICADA DE LOS TEJIDOS DENTALES DUROS</v>
          </cell>
          <cell r="C4048" t="str">
            <v>081</v>
          </cell>
        </row>
        <row r="4049">
          <cell r="A4049" t="str">
            <v>K04</v>
          </cell>
          <cell r="B4049" t="str">
            <v>ENFERMEDADES DE LA PULPA Y DE LOS TEJIDOS PERIAPICALES</v>
          </cell>
          <cell r="C4049" t="str">
            <v>081</v>
          </cell>
        </row>
        <row r="4050">
          <cell r="A4050" t="str">
            <v>K040</v>
          </cell>
          <cell r="B4050" t="str">
            <v>PULPITIS</v>
          </cell>
          <cell r="C4050" t="str">
            <v>081</v>
          </cell>
        </row>
        <row r="4051">
          <cell r="A4051" t="str">
            <v>K041</v>
          </cell>
          <cell r="B4051" t="str">
            <v>NECROSIS DE LA PULPA</v>
          </cell>
          <cell r="C4051" t="str">
            <v>081</v>
          </cell>
        </row>
        <row r="4052">
          <cell r="A4052" t="str">
            <v>K042</v>
          </cell>
          <cell r="B4052" t="str">
            <v>DEGERACION DE LA PULPA</v>
          </cell>
          <cell r="C4052" t="str">
            <v>081</v>
          </cell>
        </row>
        <row r="4053">
          <cell r="A4053" t="str">
            <v>K043</v>
          </cell>
          <cell r="B4053" t="str">
            <v>FORMACION ANORMAL DE TEJIDO DURO EN LA PULPA</v>
          </cell>
          <cell r="C4053" t="str">
            <v>081</v>
          </cell>
        </row>
        <row r="4054">
          <cell r="A4054" t="str">
            <v>K044</v>
          </cell>
          <cell r="B4054" t="str">
            <v>PERIODONTITIS APICAL AGUDA ORIGINADA EN LA PULPA</v>
          </cell>
          <cell r="C4054" t="str">
            <v>081</v>
          </cell>
        </row>
        <row r="4055">
          <cell r="A4055" t="str">
            <v>K045</v>
          </cell>
          <cell r="B4055" t="str">
            <v>PERIODONTITIS APICAL CRONICA</v>
          </cell>
          <cell r="C4055" t="str">
            <v>081</v>
          </cell>
        </row>
        <row r="4056">
          <cell r="A4056" t="str">
            <v>K046</v>
          </cell>
          <cell r="B4056" t="str">
            <v>ABSCESO PERIAPICAL CON FISTULA</v>
          </cell>
          <cell r="C4056" t="str">
            <v>081</v>
          </cell>
        </row>
        <row r="4057">
          <cell r="A4057" t="str">
            <v>K047</v>
          </cell>
          <cell r="B4057" t="str">
            <v>ABSCESO PERIAPICAL SIN FISTULA</v>
          </cell>
          <cell r="C4057" t="str">
            <v>081</v>
          </cell>
        </row>
        <row r="4058">
          <cell r="A4058" t="str">
            <v>K048</v>
          </cell>
          <cell r="B4058" t="str">
            <v>QUISTE RADICULAR</v>
          </cell>
          <cell r="C4058" t="str">
            <v>081</v>
          </cell>
        </row>
        <row r="4059">
          <cell r="A4059" t="str">
            <v>K049</v>
          </cell>
          <cell r="B4059" t="str">
            <v>OTRAS ENFERMEDADES Y LAS NO ESPECIFICADAS DE LA PULPA Y DEL TEJIDO</v>
          </cell>
          <cell r="C4059" t="str">
            <v>081</v>
          </cell>
        </row>
        <row r="4060">
          <cell r="A4060" t="str">
            <v>K05</v>
          </cell>
          <cell r="B4060" t="str">
            <v>GINGIVITIS Y ENFERMEDADES PERIODONTALES</v>
          </cell>
          <cell r="C4060" t="str">
            <v>081</v>
          </cell>
        </row>
        <row r="4061">
          <cell r="A4061" t="str">
            <v>K050</v>
          </cell>
          <cell r="B4061" t="str">
            <v>GINGIVITIS AGUDA</v>
          </cell>
          <cell r="C4061" t="str">
            <v>081</v>
          </cell>
        </row>
        <row r="4062">
          <cell r="A4062" t="str">
            <v>K051</v>
          </cell>
          <cell r="B4062" t="str">
            <v>GINGIVITIS CRONICA</v>
          </cell>
          <cell r="C4062" t="str">
            <v>081</v>
          </cell>
        </row>
        <row r="4063">
          <cell r="A4063" t="str">
            <v>K052</v>
          </cell>
          <cell r="B4063" t="str">
            <v>PERIODONTITIS AGUDA</v>
          </cell>
          <cell r="C4063" t="str">
            <v>081</v>
          </cell>
        </row>
        <row r="4064">
          <cell r="A4064" t="str">
            <v>K053</v>
          </cell>
          <cell r="B4064" t="str">
            <v>PERIODONTITIS CRONICA</v>
          </cell>
          <cell r="C4064" t="str">
            <v>081</v>
          </cell>
        </row>
        <row r="4065">
          <cell r="A4065" t="str">
            <v>K054</v>
          </cell>
          <cell r="B4065" t="str">
            <v>PERIODONTOSIS</v>
          </cell>
          <cell r="C4065" t="str">
            <v>081</v>
          </cell>
        </row>
        <row r="4066">
          <cell r="A4066" t="str">
            <v>K055</v>
          </cell>
          <cell r="B4066" t="str">
            <v>OTRAS ENFERMEDADES PERIODONTALES</v>
          </cell>
          <cell r="C4066" t="str">
            <v>081</v>
          </cell>
        </row>
        <row r="4067">
          <cell r="A4067" t="str">
            <v>K056</v>
          </cell>
          <cell r="B4067" t="str">
            <v>ENFERMEDAD DEL PERIODONTO, NO ESPECIFICADA</v>
          </cell>
          <cell r="C4067" t="str">
            <v>081</v>
          </cell>
        </row>
        <row r="4068">
          <cell r="A4068" t="str">
            <v>K06</v>
          </cell>
          <cell r="B4068" t="str">
            <v>OTROS TRASTORNOS DE LA ENCIA Y DE LA ZONA EDENTULA</v>
          </cell>
          <cell r="C4068" t="str">
            <v>081</v>
          </cell>
        </row>
        <row r="4069">
          <cell r="A4069" t="str">
            <v>K060</v>
          </cell>
          <cell r="B4069" t="str">
            <v>RETRACCION GINGIVAL</v>
          </cell>
          <cell r="C4069" t="str">
            <v>081</v>
          </cell>
        </row>
        <row r="4070">
          <cell r="A4070" t="str">
            <v>K061</v>
          </cell>
          <cell r="B4070" t="str">
            <v>HIPERPLASIA GINGIVAL</v>
          </cell>
          <cell r="C4070" t="str">
            <v>081</v>
          </cell>
        </row>
        <row r="4071">
          <cell r="A4071" t="str">
            <v>K062</v>
          </cell>
          <cell r="B4071" t="str">
            <v>LESIONES DE LA ENCIA Y DE LA ZONA EDENTULA ASOCIADAS CON TRAUMATISMO</v>
          </cell>
          <cell r="C4071" t="str">
            <v>081</v>
          </cell>
        </row>
        <row r="4072">
          <cell r="A4072" t="str">
            <v>K068</v>
          </cell>
          <cell r="B4072" t="str">
            <v>OTROS TRASTORNOS ESPECIFICADOS DE LA ENCIA Y DE LA ZONA EDENTULA</v>
          </cell>
          <cell r="C4072" t="str">
            <v>081</v>
          </cell>
        </row>
        <row r="4073">
          <cell r="A4073" t="str">
            <v>K069</v>
          </cell>
          <cell r="B4073" t="str">
            <v>TRASTORNO NO ESPECIFICADO DE LA ENCIA Y DE LA ZONA EDENTULA</v>
          </cell>
          <cell r="C4073" t="str">
            <v>081</v>
          </cell>
        </row>
        <row r="4074">
          <cell r="A4074" t="str">
            <v>K07</v>
          </cell>
          <cell r="B4074" t="str">
            <v>ANOMALIAS DENTOFACIALES (INCLUSO LA MALOCLUSION)</v>
          </cell>
          <cell r="C4074" t="str">
            <v>081</v>
          </cell>
        </row>
        <row r="4075">
          <cell r="A4075" t="str">
            <v>K070</v>
          </cell>
          <cell r="B4075" t="str">
            <v>ANOMALIAS EVIDENTES DEL TAMAÑO DE LOS MAXILARES</v>
          </cell>
          <cell r="C4075" t="str">
            <v>081</v>
          </cell>
        </row>
        <row r="4076">
          <cell r="A4076" t="str">
            <v>K071</v>
          </cell>
          <cell r="B4076" t="str">
            <v>ANOMALIAS DE LA RELACION MAXILOBASILAR</v>
          </cell>
          <cell r="C4076" t="str">
            <v>081</v>
          </cell>
        </row>
        <row r="4077">
          <cell r="A4077" t="str">
            <v>K072</v>
          </cell>
          <cell r="B4077" t="str">
            <v>ANOMALIAS DE LA RELACION ENTRE LOS ARCOS DENTARIOS</v>
          </cell>
          <cell r="C4077" t="str">
            <v>081</v>
          </cell>
        </row>
        <row r="4078">
          <cell r="A4078" t="str">
            <v>K073</v>
          </cell>
          <cell r="B4078" t="str">
            <v>ANOMALIAS DE LA POSICION DEL DIENTE</v>
          </cell>
          <cell r="C4078" t="str">
            <v>081</v>
          </cell>
        </row>
        <row r="4079">
          <cell r="A4079" t="str">
            <v>K074</v>
          </cell>
          <cell r="B4079" t="str">
            <v>MALOCLUSION DE TIPO ESPECIFICADO</v>
          </cell>
          <cell r="C4079" t="str">
            <v>081</v>
          </cell>
        </row>
        <row r="4080">
          <cell r="A4080" t="str">
            <v>K075</v>
          </cell>
          <cell r="B4080" t="str">
            <v>ANOMALIAS DENTOFACIALES FUNCIONALES</v>
          </cell>
          <cell r="C4080" t="str">
            <v>081</v>
          </cell>
        </row>
        <row r="4081">
          <cell r="A4081" t="str">
            <v>K076</v>
          </cell>
          <cell r="B4081" t="str">
            <v>TRASTORNOS DE LA ARTICULACION TEMPOROMAXILAR</v>
          </cell>
          <cell r="C4081" t="str">
            <v>081</v>
          </cell>
        </row>
        <row r="4082">
          <cell r="A4082" t="str">
            <v>K078</v>
          </cell>
          <cell r="B4082" t="str">
            <v>OTRAS ANOMALIAS DENTOFACIALES</v>
          </cell>
          <cell r="C4082" t="str">
            <v>081</v>
          </cell>
        </row>
        <row r="4083">
          <cell r="A4083" t="str">
            <v>K079</v>
          </cell>
          <cell r="B4083" t="str">
            <v>ANOMALIA DENTOFACIAL, NO ESPECIFICADA</v>
          </cell>
          <cell r="C4083" t="str">
            <v>081</v>
          </cell>
        </row>
        <row r="4084">
          <cell r="A4084" t="str">
            <v>K08</v>
          </cell>
          <cell r="B4084" t="str">
            <v>OTROS TRASTORNOS DE LOS DIENTES Y DE SUS ESTRUCTURAS DE SOSTEN</v>
          </cell>
          <cell r="C4084" t="str">
            <v>081</v>
          </cell>
        </row>
        <row r="4085">
          <cell r="A4085" t="str">
            <v>K080</v>
          </cell>
          <cell r="B4085" t="str">
            <v>EXFOLIACION DE LOS DEINTES DEBIDA A CAUSAS SISTEMICAS</v>
          </cell>
          <cell r="C4085" t="str">
            <v>081</v>
          </cell>
        </row>
        <row r="4086">
          <cell r="A4086" t="str">
            <v>K081</v>
          </cell>
          <cell r="B4086" t="str">
            <v>PERDIDA DE DIENTES DEBIDA A ACCIDENTE, EXTRACCION O ENF. PERIODONTAL</v>
          </cell>
          <cell r="C4086" t="str">
            <v>081</v>
          </cell>
        </row>
        <row r="4087">
          <cell r="A4087" t="str">
            <v>K082</v>
          </cell>
          <cell r="B4087" t="str">
            <v>ATROFIA DEL REBORDE ALVEOLAR DESDENTADO</v>
          </cell>
          <cell r="C4087" t="str">
            <v>081</v>
          </cell>
        </row>
        <row r="4088">
          <cell r="A4088" t="str">
            <v>K083</v>
          </cell>
          <cell r="B4088" t="str">
            <v>RAIZ DENTAL RETENIDA</v>
          </cell>
          <cell r="C4088" t="str">
            <v>081</v>
          </cell>
        </row>
        <row r="4089">
          <cell r="A4089" t="str">
            <v>K088</v>
          </cell>
          <cell r="B4089" t="str">
            <v>OTRAS AFECCIONES ESPECIF. DE LOS DIENTES Y DE SUS ESTRUCTURAS DE SOST.</v>
          </cell>
          <cell r="C4089" t="str">
            <v>081</v>
          </cell>
        </row>
        <row r="4090">
          <cell r="A4090" t="str">
            <v>K089</v>
          </cell>
          <cell r="B4090" t="str">
            <v>TRASTORNOS DE LOS DIENTES Y DE SUS ESTRUCTURAS DE SOSTEN, NO ESPEC</v>
          </cell>
          <cell r="C4090" t="str">
            <v>081</v>
          </cell>
        </row>
        <row r="4091">
          <cell r="A4091" t="str">
            <v>K09</v>
          </cell>
          <cell r="B4091" t="str">
            <v>QUISTE DE LA REGION BUCAL, NO CLASIFICADA EN OTRA PARTE</v>
          </cell>
          <cell r="C4091" t="str">
            <v>081</v>
          </cell>
        </row>
        <row r="4092">
          <cell r="A4092" t="str">
            <v>K090</v>
          </cell>
          <cell r="B4092" t="str">
            <v>QUISTES ORIGINADOS POR EL DESARROLLO DE LOS DIENTES</v>
          </cell>
          <cell r="C4092" t="str">
            <v>081</v>
          </cell>
        </row>
        <row r="4093">
          <cell r="A4093" t="str">
            <v>K091</v>
          </cell>
          <cell r="B4093" t="str">
            <v>QUISTES DE LAS FISURAS (NO ODONTOGENICOS)</v>
          </cell>
          <cell r="C4093" t="str">
            <v>081</v>
          </cell>
        </row>
        <row r="4094">
          <cell r="A4094" t="str">
            <v>K092</v>
          </cell>
          <cell r="B4094" t="str">
            <v>OTROS QUISTES DE LOS MAXILARES</v>
          </cell>
          <cell r="C4094" t="str">
            <v>081</v>
          </cell>
        </row>
        <row r="4095">
          <cell r="A4095" t="str">
            <v>K098</v>
          </cell>
          <cell r="B4095" t="str">
            <v>OTROS QUISTES DE LA REGION BUCAL, NO CLASIFICADOS EN OTRA PARTE</v>
          </cell>
          <cell r="C4095" t="str">
            <v>081</v>
          </cell>
        </row>
        <row r="4096">
          <cell r="A4096" t="str">
            <v>K099</v>
          </cell>
          <cell r="B4096" t="str">
            <v>QUISTE DE LA REGION BUCAL, SIN OTRA ESPECIFICACION</v>
          </cell>
          <cell r="C4096" t="str">
            <v>081</v>
          </cell>
        </row>
        <row r="4097">
          <cell r="A4097" t="str">
            <v>K10</v>
          </cell>
          <cell r="B4097" t="str">
            <v>OTRAS ENFERMEDADES DE LOS MAXILARES</v>
          </cell>
          <cell r="C4097" t="str">
            <v>081</v>
          </cell>
        </row>
        <row r="4098">
          <cell r="A4098" t="str">
            <v>K100</v>
          </cell>
          <cell r="B4098" t="str">
            <v>TRASTORNOS DEL DESARROLLO DE LOS MAXILARES</v>
          </cell>
          <cell r="C4098" t="str">
            <v>081</v>
          </cell>
        </row>
        <row r="4099">
          <cell r="A4099" t="str">
            <v>K101</v>
          </cell>
          <cell r="B4099" t="str">
            <v>GRANULOMA CENTRAL DE CELULAS GIGANTES</v>
          </cell>
          <cell r="C4099" t="str">
            <v>081</v>
          </cell>
        </row>
        <row r="4100">
          <cell r="A4100" t="str">
            <v>K102</v>
          </cell>
          <cell r="B4100" t="str">
            <v>AFECCIONES INFLAMATORIAS DE LOS MAXILARES</v>
          </cell>
          <cell r="C4100" t="str">
            <v>081</v>
          </cell>
        </row>
        <row r="4101">
          <cell r="A4101" t="str">
            <v>K103</v>
          </cell>
          <cell r="B4101" t="str">
            <v>ALVEOLITIS DEL MAXILAR</v>
          </cell>
          <cell r="C4101" t="str">
            <v>081</v>
          </cell>
        </row>
        <row r="4102">
          <cell r="A4102" t="str">
            <v>K108</v>
          </cell>
          <cell r="B4102" t="str">
            <v>OTRAS ENFERMEDADES ESPECIFICADAS DE LOS MAXILARES</v>
          </cell>
          <cell r="C4102" t="str">
            <v>081</v>
          </cell>
        </row>
        <row r="4103">
          <cell r="A4103" t="str">
            <v>K109</v>
          </cell>
          <cell r="B4103" t="str">
            <v>ENFERMEDAD DE LOS MAXILARES, NO ESPECIFICADA</v>
          </cell>
          <cell r="C4103" t="str">
            <v>081</v>
          </cell>
        </row>
        <row r="4104">
          <cell r="A4104" t="str">
            <v>K11</v>
          </cell>
          <cell r="B4104" t="str">
            <v>ENFERMEDADES DE LAS GLANDULAS SALIVALES</v>
          </cell>
          <cell r="C4104" t="str">
            <v>081</v>
          </cell>
        </row>
        <row r="4105">
          <cell r="A4105" t="str">
            <v>K110</v>
          </cell>
          <cell r="B4105" t="str">
            <v>ATROFIA DE GLANDULA SALIVAL</v>
          </cell>
          <cell r="C4105" t="str">
            <v>081</v>
          </cell>
        </row>
        <row r="4106">
          <cell r="A4106" t="str">
            <v>K111</v>
          </cell>
          <cell r="B4106" t="str">
            <v>HIPERTROFIA DE GLANDULA SALIVAL</v>
          </cell>
          <cell r="C4106" t="str">
            <v>081</v>
          </cell>
        </row>
        <row r="4107">
          <cell r="A4107" t="str">
            <v>K112</v>
          </cell>
          <cell r="B4107" t="str">
            <v>SIALADENITIS</v>
          </cell>
          <cell r="C4107" t="str">
            <v>081</v>
          </cell>
        </row>
        <row r="4108">
          <cell r="A4108" t="str">
            <v>K113</v>
          </cell>
          <cell r="B4108" t="str">
            <v>ABSCESO DE GLANDULA SALIVAL</v>
          </cell>
          <cell r="C4108" t="str">
            <v>081</v>
          </cell>
        </row>
        <row r="4109">
          <cell r="A4109" t="str">
            <v>K114</v>
          </cell>
          <cell r="B4109" t="str">
            <v>FISTULA DE GLANDULA SALIVAL</v>
          </cell>
          <cell r="C4109" t="str">
            <v>081</v>
          </cell>
        </row>
        <row r="4110">
          <cell r="A4110" t="str">
            <v>K115</v>
          </cell>
          <cell r="B4110" t="str">
            <v>SIALOLITIASIS</v>
          </cell>
          <cell r="C4110" t="str">
            <v>081</v>
          </cell>
        </row>
        <row r="4111">
          <cell r="A4111" t="str">
            <v>K116</v>
          </cell>
          <cell r="B4111" t="str">
            <v>MUCOCELE DE GLANDULA SALIVAL</v>
          </cell>
          <cell r="C4111" t="str">
            <v>081</v>
          </cell>
        </row>
        <row r="4112">
          <cell r="A4112" t="str">
            <v>K117</v>
          </cell>
          <cell r="B4112" t="str">
            <v>ALTERACIONES DE LA SECRECION SALIVAL</v>
          </cell>
          <cell r="C4112" t="str">
            <v>081</v>
          </cell>
        </row>
        <row r="4113">
          <cell r="A4113" t="str">
            <v>K118</v>
          </cell>
          <cell r="B4113" t="str">
            <v>OTRAS ENFERMEDADES DE LAS GLANDULAS SALIVALES</v>
          </cell>
          <cell r="C4113" t="str">
            <v>081</v>
          </cell>
        </row>
        <row r="4114">
          <cell r="A4114" t="str">
            <v>K119</v>
          </cell>
          <cell r="B4114" t="str">
            <v>ENFERMEDAD DE GLANDULA SALIVAL, NO ESPECIFICADA</v>
          </cell>
          <cell r="C4114" t="str">
            <v>081</v>
          </cell>
        </row>
        <row r="4115">
          <cell r="A4115" t="str">
            <v>K12</v>
          </cell>
          <cell r="B4115" t="str">
            <v>ESTOMATITIS Y LESIONES AFINES</v>
          </cell>
          <cell r="C4115" t="str">
            <v>081</v>
          </cell>
        </row>
        <row r="4116">
          <cell r="A4116" t="str">
            <v>K120</v>
          </cell>
          <cell r="B4116" t="str">
            <v>ESTOMATITIS AFTOSA RECURRENTE</v>
          </cell>
          <cell r="C4116" t="str">
            <v>081</v>
          </cell>
        </row>
        <row r="4117">
          <cell r="A4117" t="str">
            <v>K121</v>
          </cell>
          <cell r="B4117" t="str">
            <v>OTRAS FORMAS DE ESTOMATITS</v>
          </cell>
          <cell r="C4117" t="str">
            <v>081</v>
          </cell>
        </row>
        <row r="4118">
          <cell r="A4118" t="str">
            <v>K122</v>
          </cell>
          <cell r="B4118" t="str">
            <v>CELULITIS Y ABSCESO DE BOCA</v>
          </cell>
          <cell r="C4118" t="str">
            <v>081</v>
          </cell>
        </row>
        <row r="4119">
          <cell r="A4119" t="str">
            <v>K13</v>
          </cell>
          <cell r="B4119" t="str">
            <v>OTRAS ENFERMEDADES DE LOS LABIOS Y DE LA MUCASA BUCAL</v>
          </cell>
          <cell r="C4119" t="str">
            <v>081</v>
          </cell>
        </row>
        <row r="4120">
          <cell r="A4120" t="str">
            <v>K130</v>
          </cell>
          <cell r="B4120" t="str">
            <v>ENFERMEDADES DE LOS LABIOS</v>
          </cell>
          <cell r="C4120" t="str">
            <v>081</v>
          </cell>
        </row>
        <row r="4121">
          <cell r="A4121" t="str">
            <v>K131</v>
          </cell>
          <cell r="B4121" t="str">
            <v>MORDEDURA DEL LABIO Y DE LA MEJILLA</v>
          </cell>
          <cell r="C4121" t="str">
            <v>081</v>
          </cell>
        </row>
        <row r="4122">
          <cell r="A4122" t="str">
            <v>K132</v>
          </cell>
          <cell r="B4122" t="str">
            <v>LEUCOPLASIA Y OTRAS ALTERACIONES DEL EPITELIO BUCAL, INCLUYENDO LA LEN</v>
          </cell>
          <cell r="C4122" t="str">
            <v>081</v>
          </cell>
        </row>
        <row r="4123">
          <cell r="A4123" t="str">
            <v>K133</v>
          </cell>
          <cell r="B4123" t="str">
            <v>LEUCOPLASIA PILOSA</v>
          </cell>
          <cell r="C4123" t="str">
            <v>081</v>
          </cell>
        </row>
        <row r="4124">
          <cell r="A4124" t="str">
            <v>K134</v>
          </cell>
          <cell r="B4124" t="str">
            <v>GRANULOMA Y LESIONES SEMEJANTES DE LA MUCOSA BUCAL</v>
          </cell>
          <cell r="C4124" t="str">
            <v>081</v>
          </cell>
        </row>
        <row r="4125">
          <cell r="A4125" t="str">
            <v>K135</v>
          </cell>
          <cell r="B4125" t="str">
            <v>FIBROSIS DE LA SUBMUCOSA BUCAL</v>
          </cell>
          <cell r="C4125" t="str">
            <v>081</v>
          </cell>
        </row>
        <row r="4126">
          <cell r="A4126" t="str">
            <v>K136</v>
          </cell>
          <cell r="B4126" t="str">
            <v>HIPERPLASIA IRRITATIVA DE LA MUCOSA BUCAL</v>
          </cell>
          <cell r="C4126" t="str">
            <v>081</v>
          </cell>
        </row>
        <row r="4127">
          <cell r="A4127" t="str">
            <v>K137</v>
          </cell>
          <cell r="B4127" t="str">
            <v>OTRAS LESIONES Y LAS NO ESPECIFICADAS DE LA MUCOSA BUCAL</v>
          </cell>
          <cell r="C4127" t="str">
            <v>081</v>
          </cell>
        </row>
        <row r="4128">
          <cell r="A4128" t="str">
            <v>K14</v>
          </cell>
          <cell r="B4128" t="str">
            <v>ENFERMEDADES DE LA LENGUA</v>
          </cell>
          <cell r="C4128" t="str">
            <v>081</v>
          </cell>
        </row>
        <row r="4129">
          <cell r="A4129" t="str">
            <v>K140</v>
          </cell>
          <cell r="B4129" t="str">
            <v>GLOSITIS</v>
          </cell>
          <cell r="C4129" t="str">
            <v>081</v>
          </cell>
        </row>
        <row r="4130">
          <cell r="A4130" t="str">
            <v>K141</v>
          </cell>
          <cell r="B4130" t="str">
            <v>LENGUA GEOGRAFICA</v>
          </cell>
          <cell r="C4130" t="str">
            <v>081</v>
          </cell>
        </row>
        <row r="4131">
          <cell r="A4131" t="str">
            <v>K142</v>
          </cell>
          <cell r="B4131" t="str">
            <v>GLOSITIS ROMBOIDEA MEDIANA</v>
          </cell>
          <cell r="C4131" t="str">
            <v>081</v>
          </cell>
        </row>
        <row r="4132">
          <cell r="A4132" t="str">
            <v>K143</v>
          </cell>
          <cell r="B4132" t="str">
            <v>HIPERTROFIA DE LAS PAPILAS LINGUALES</v>
          </cell>
          <cell r="C4132" t="str">
            <v>081</v>
          </cell>
        </row>
        <row r="4133">
          <cell r="A4133" t="str">
            <v>K144</v>
          </cell>
          <cell r="B4133" t="str">
            <v>ATROFIA DE LAS PAPILAS LINGUALES</v>
          </cell>
          <cell r="C4133" t="str">
            <v>081</v>
          </cell>
        </row>
        <row r="4134">
          <cell r="A4134" t="str">
            <v>K145</v>
          </cell>
          <cell r="B4134" t="str">
            <v>LENGUA PLEGADA</v>
          </cell>
          <cell r="C4134" t="str">
            <v>081</v>
          </cell>
        </row>
        <row r="4135">
          <cell r="A4135" t="str">
            <v>K146</v>
          </cell>
          <cell r="B4135" t="str">
            <v>GLOSODINIA</v>
          </cell>
          <cell r="C4135" t="str">
            <v>081</v>
          </cell>
        </row>
        <row r="4136">
          <cell r="A4136" t="str">
            <v>K148</v>
          </cell>
          <cell r="B4136" t="str">
            <v>OTRAS ENFERMEDADES DE LA LENGUA</v>
          </cell>
          <cell r="C4136" t="str">
            <v>081</v>
          </cell>
        </row>
        <row r="4137">
          <cell r="A4137" t="str">
            <v>K149</v>
          </cell>
          <cell r="B4137" t="str">
            <v>ENFERMEDAD DE LA LENGUA, NO ESPECIFICADA</v>
          </cell>
          <cell r="C4137" t="str">
            <v>081</v>
          </cell>
        </row>
        <row r="4138">
          <cell r="A4138" t="str">
            <v>K20</v>
          </cell>
          <cell r="B4138" t="str">
            <v>ESOFAGITIS</v>
          </cell>
          <cell r="C4138" t="str">
            <v>081</v>
          </cell>
        </row>
        <row r="4139">
          <cell r="A4139" t="str">
            <v>K21</v>
          </cell>
          <cell r="B4139" t="str">
            <v>ENFERMEDAD DEL REFLUJO GASTROESOFAGICO</v>
          </cell>
          <cell r="C4139" t="str">
            <v>081</v>
          </cell>
        </row>
        <row r="4140">
          <cell r="A4140" t="str">
            <v>K210</v>
          </cell>
          <cell r="B4140" t="str">
            <v>ENFERMEDAD DEL REFLUJO GASTROESOFAGICO CON ESOFAGITIS</v>
          </cell>
          <cell r="C4140" t="str">
            <v>081</v>
          </cell>
        </row>
        <row r="4141">
          <cell r="A4141" t="str">
            <v>K219</v>
          </cell>
          <cell r="B4141" t="str">
            <v>ENFERMEDAD DEL REFLUJO GASTROESOFAGICO SIN ESOFAGITIS</v>
          </cell>
          <cell r="C4141" t="str">
            <v>081</v>
          </cell>
        </row>
        <row r="4142">
          <cell r="A4142" t="str">
            <v>K22</v>
          </cell>
          <cell r="B4142" t="str">
            <v>OTRAS ENFERMEDADES DEL ESOFAGO</v>
          </cell>
          <cell r="C4142" t="str">
            <v>081</v>
          </cell>
        </row>
        <row r="4143">
          <cell r="A4143" t="str">
            <v>K220</v>
          </cell>
          <cell r="B4143" t="str">
            <v>ACALASIA DEL CARDIAS</v>
          </cell>
          <cell r="C4143" t="str">
            <v>081</v>
          </cell>
        </row>
        <row r="4144">
          <cell r="A4144" t="str">
            <v>K221</v>
          </cell>
          <cell r="B4144" t="str">
            <v>ULCERA DEL ESOFAGO</v>
          </cell>
          <cell r="C4144" t="str">
            <v>081</v>
          </cell>
        </row>
        <row r="4145">
          <cell r="A4145" t="str">
            <v>K222</v>
          </cell>
          <cell r="B4145" t="str">
            <v>OBSTRUCCION DEL ESOFAGO</v>
          </cell>
          <cell r="C4145" t="str">
            <v>081</v>
          </cell>
        </row>
        <row r="4146">
          <cell r="A4146" t="str">
            <v>K223</v>
          </cell>
          <cell r="B4146" t="str">
            <v>PERFORACION DEL ESOFAGO</v>
          </cell>
          <cell r="C4146" t="str">
            <v>081</v>
          </cell>
        </row>
        <row r="4147">
          <cell r="A4147" t="str">
            <v>K224</v>
          </cell>
          <cell r="B4147" t="str">
            <v>DISQUINESIA DEL ESOFAGO</v>
          </cell>
          <cell r="C4147" t="str">
            <v>081</v>
          </cell>
        </row>
        <row r="4148">
          <cell r="A4148" t="str">
            <v>K225</v>
          </cell>
          <cell r="B4148" t="str">
            <v>DIVERTICULO DEL ESOFAGO, ADQUIRIDO</v>
          </cell>
          <cell r="C4148" t="str">
            <v>081</v>
          </cell>
        </row>
        <row r="4149">
          <cell r="A4149" t="str">
            <v>K226</v>
          </cell>
          <cell r="B4149" t="str">
            <v>SINDROME DE LACERACION Y HEMORRAGIA GASTROESOFAGICAS</v>
          </cell>
          <cell r="C4149" t="str">
            <v>081</v>
          </cell>
        </row>
        <row r="4150">
          <cell r="A4150" t="str">
            <v>K228</v>
          </cell>
          <cell r="B4150" t="str">
            <v>OTRAS ENFERMEDADES ESPECIFICADAS DEL ESOFAGO</v>
          </cell>
          <cell r="C4150" t="str">
            <v>081</v>
          </cell>
        </row>
        <row r="4151">
          <cell r="A4151" t="str">
            <v>K229</v>
          </cell>
          <cell r="B4151" t="str">
            <v>ENFERMEDAD DEL ESOFAGO, NO ESPECIFICADA</v>
          </cell>
          <cell r="C4151" t="str">
            <v>081</v>
          </cell>
        </row>
        <row r="4152">
          <cell r="A4152" t="str">
            <v>K255</v>
          </cell>
          <cell r="B4152" t="str">
            <v>ULCERA GASTRICA</v>
          </cell>
          <cell r="C4152" t="str">
            <v>079</v>
          </cell>
        </row>
        <row r="4153">
          <cell r="A4153" t="str">
            <v>K26</v>
          </cell>
          <cell r="B4153" t="str">
            <v>ULCERA DUODENAL</v>
          </cell>
          <cell r="C4153" t="str">
            <v>079</v>
          </cell>
        </row>
        <row r="4154">
          <cell r="A4154" t="str">
            <v>K275</v>
          </cell>
          <cell r="B4154" t="str">
            <v>ULCERA PEPTICA, DE SITIO NO ESPECIFICADO</v>
          </cell>
          <cell r="C4154" t="str">
            <v>079</v>
          </cell>
        </row>
        <row r="4155">
          <cell r="A4155" t="str">
            <v>K28</v>
          </cell>
          <cell r="B4155" t="str">
            <v>ULCERA GASTROYEYUNAL</v>
          </cell>
          <cell r="C4155" t="str">
            <v>081</v>
          </cell>
        </row>
        <row r="4156">
          <cell r="A4156" t="str">
            <v>K29</v>
          </cell>
          <cell r="B4156" t="str">
            <v>GASTRITIS Y DUODENITIS</v>
          </cell>
          <cell r="C4156" t="str">
            <v>081</v>
          </cell>
        </row>
        <row r="4157">
          <cell r="A4157" t="str">
            <v>K290</v>
          </cell>
          <cell r="B4157" t="str">
            <v>GASTRITIS AGUDA HEMORRAGICA</v>
          </cell>
          <cell r="C4157" t="str">
            <v>081</v>
          </cell>
        </row>
        <row r="4158">
          <cell r="A4158" t="str">
            <v>K291</v>
          </cell>
          <cell r="B4158" t="str">
            <v>OTRAS GASTRITIS AGUDAS</v>
          </cell>
          <cell r="C4158" t="str">
            <v>081</v>
          </cell>
        </row>
        <row r="4159">
          <cell r="A4159" t="str">
            <v>K292</v>
          </cell>
          <cell r="B4159" t="str">
            <v>GASTRITIS ALCOHOLICA</v>
          </cell>
          <cell r="C4159" t="str">
            <v>081</v>
          </cell>
        </row>
        <row r="4160">
          <cell r="A4160" t="str">
            <v>K293</v>
          </cell>
          <cell r="B4160" t="str">
            <v>GASTRITIS CRONICA SUPERFICIAL</v>
          </cell>
          <cell r="C4160" t="str">
            <v>081</v>
          </cell>
        </row>
        <row r="4161">
          <cell r="A4161" t="str">
            <v>K294</v>
          </cell>
          <cell r="B4161" t="str">
            <v>GASTRITIS CRONICA ATROFICA</v>
          </cell>
          <cell r="C4161" t="str">
            <v>081</v>
          </cell>
        </row>
        <row r="4162">
          <cell r="A4162" t="str">
            <v>K295</v>
          </cell>
          <cell r="B4162" t="str">
            <v>GASTRITIS CRONICA, NO ESPECIFICADA</v>
          </cell>
          <cell r="C4162" t="str">
            <v>081</v>
          </cell>
        </row>
        <row r="4163">
          <cell r="A4163" t="str">
            <v>K296</v>
          </cell>
          <cell r="B4163" t="str">
            <v>OTRAS GASTRITIS</v>
          </cell>
          <cell r="C4163" t="str">
            <v>081</v>
          </cell>
        </row>
        <row r="4164">
          <cell r="A4164" t="str">
            <v>K297</v>
          </cell>
          <cell r="B4164" t="str">
            <v>GASTRITIS, NO ESPECIFICADA</v>
          </cell>
          <cell r="C4164" t="str">
            <v>081</v>
          </cell>
        </row>
        <row r="4165">
          <cell r="A4165" t="str">
            <v>K298</v>
          </cell>
          <cell r="B4165" t="str">
            <v>DUODENITIS</v>
          </cell>
          <cell r="C4165" t="str">
            <v>081</v>
          </cell>
        </row>
        <row r="4166">
          <cell r="A4166" t="str">
            <v>K299</v>
          </cell>
          <cell r="B4166" t="str">
            <v>GASTRODUODENITIS, NO ESPECIFICADA</v>
          </cell>
          <cell r="C4166" t="str">
            <v>081</v>
          </cell>
        </row>
        <row r="4167">
          <cell r="A4167" t="str">
            <v>K30</v>
          </cell>
          <cell r="B4167" t="str">
            <v>DISPEPSIA</v>
          </cell>
          <cell r="C4167" t="str">
            <v>081</v>
          </cell>
        </row>
        <row r="4168">
          <cell r="A4168" t="str">
            <v>K31</v>
          </cell>
          <cell r="B4168" t="str">
            <v>OTRAS ENFERMEDADES DEL ESTOMAGO Y DEL DUODENO</v>
          </cell>
          <cell r="C4168" t="str">
            <v>081</v>
          </cell>
        </row>
        <row r="4169">
          <cell r="A4169" t="str">
            <v>K310</v>
          </cell>
          <cell r="B4169" t="str">
            <v>DILATACION AGUDA DEL ESTOMAGO</v>
          </cell>
          <cell r="C4169" t="str">
            <v>081</v>
          </cell>
        </row>
        <row r="4170">
          <cell r="A4170" t="str">
            <v>K311</v>
          </cell>
          <cell r="B4170" t="str">
            <v>ESTENOSIS PILORICA HIPERTROFICA DEL ADULTO</v>
          </cell>
          <cell r="C4170" t="str">
            <v>081</v>
          </cell>
        </row>
        <row r="4171">
          <cell r="A4171" t="str">
            <v>K312</v>
          </cell>
          <cell r="B4171" t="str">
            <v>ESTRECHEZ  O ESTENOSIS DEL ESTOMAGO EN RELOJ DE ARENA</v>
          </cell>
          <cell r="C4171" t="str">
            <v>081</v>
          </cell>
        </row>
        <row r="4172">
          <cell r="A4172" t="str">
            <v>K313</v>
          </cell>
          <cell r="B4172" t="str">
            <v>ESPASMO DEL PILORO, NO CLASIFICADO EN OTRA PARTE</v>
          </cell>
          <cell r="C4172" t="str">
            <v>081</v>
          </cell>
        </row>
        <row r="4173">
          <cell r="A4173" t="str">
            <v>K314</v>
          </cell>
          <cell r="B4173" t="str">
            <v>DIVERTICULO GASTRICO</v>
          </cell>
          <cell r="C4173" t="str">
            <v>081</v>
          </cell>
        </row>
        <row r="4174">
          <cell r="A4174" t="str">
            <v>K315</v>
          </cell>
          <cell r="B4174" t="str">
            <v>OBSTRUCCION DEL DUODENO</v>
          </cell>
          <cell r="C4174" t="str">
            <v>081</v>
          </cell>
        </row>
        <row r="4175">
          <cell r="A4175" t="str">
            <v>K316</v>
          </cell>
          <cell r="B4175" t="str">
            <v>FISTULA DEL ESTOMAGO Y DEL DUODENO</v>
          </cell>
          <cell r="C4175" t="str">
            <v>081</v>
          </cell>
        </row>
        <row r="4176">
          <cell r="A4176" t="str">
            <v>K318</v>
          </cell>
          <cell r="B4176" t="str">
            <v>OTRAS ENFERMEDADES ESPECIFICADAS DEL ESTOMAGO Y DEL DUODENO</v>
          </cell>
          <cell r="C4176" t="str">
            <v>081</v>
          </cell>
        </row>
        <row r="4177">
          <cell r="A4177" t="str">
            <v>K319</v>
          </cell>
          <cell r="B4177" t="str">
            <v>ENFERMEDAD DEL ESTOMAGO Y DEL DUODENO, NO ESPECIFICADA</v>
          </cell>
          <cell r="C4177" t="str">
            <v>081</v>
          </cell>
        </row>
        <row r="4178">
          <cell r="A4178" t="str">
            <v>K35</v>
          </cell>
          <cell r="B4178" t="str">
            <v>APENDICITIS AGUDA</v>
          </cell>
          <cell r="C4178" t="str">
            <v>081</v>
          </cell>
        </row>
        <row r="4179">
          <cell r="A4179" t="str">
            <v>K350</v>
          </cell>
          <cell r="B4179" t="str">
            <v>APENDICITIS AGUDA CON PERITONITIS GENERALIZADA</v>
          </cell>
          <cell r="C4179" t="str">
            <v>081</v>
          </cell>
        </row>
        <row r="4180">
          <cell r="A4180" t="str">
            <v>K351</v>
          </cell>
          <cell r="B4180" t="str">
            <v>APENDICITIS AGUDA CON ABSCESO PERITONEAL</v>
          </cell>
          <cell r="C4180" t="str">
            <v>081</v>
          </cell>
        </row>
        <row r="4181">
          <cell r="A4181" t="str">
            <v>K359</v>
          </cell>
          <cell r="B4181" t="str">
            <v>APENDICITIS AGUDA, NO ESPECIFICADA</v>
          </cell>
          <cell r="C4181" t="str">
            <v>081</v>
          </cell>
        </row>
        <row r="4182">
          <cell r="A4182" t="str">
            <v>K36</v>
          </cell>
          <cell r="B4182" t="str">
            <v>OTROS TIPOS DE APENDICITIS</v>
          </cell>
          <cell r="C4182" t="str">
            <v>081</v>
          </cell>
        </row>
        <row r="4183">
          <cell r="A4183" t="str">
            <v>K37</v>
          </cell>
          <cell r="B4183" t="str">
            <v>APENDICITIS, NO ESPECIFICADA</v>
          </cell>
          <cell r="C4183" t="str">
            <v>081</v>
          </cell>
        </row>
        <row r="4184">
          <cell r="A4184" t="str">
            <v>K38</v>
          </cell>
          <cell r="B4184" t="str">
            <v>OTRAS ENFERMEDADES DEL APENDICES</v>
          </cell>
          <cell r="C4184" t="str">
            <v>081</v>
          </cell>
        </row>
        <row r="4185">
          <cell r="A4185" t="str">
            <v>K380</v>
          </cell>
          <cell r="B4185" t="str">
            <v>HIPERPLASIA DEL APENDICE</v>
          </cell>
          <cell r="C4185" t="str">
            <v>081</v>
          </cell>
        </row>
        <row r="4186">
          <cell r="A4186" t="str">
            <v>K381</v>
          </cell>
          <cell r="B4186" t="str">
            <v>CONCRECIONES APENDICULARES</v>
          </cell>
          <cell r="C4186" t="str">
            <v>081</v>
          </cell>
        </row>
        <row r="4187">
          <cell r="A4187" t="str">
            <v>K382</v>
          </cell>
          <cell r="B4187" t="str">
            <v>DIVERTICULO DEL APENDICE</v>
          </cell>
          <cell r="C4187" t="str">
            <v>081</v>
          </cell>
        </row>
        <row r="4188">
          <cell r="A4188" t="str">
            <v>K383</v>
          </cell>
          <cell r="B4188" t="str">
            <v>FISTULA DEL APENDICE</v>
          </cell>
          <cell r="C4188" t="str">
            <v>081</v>
          </cell>
        </row>
        <row r="4189">
          <cell r="A4189" t="str">
            <v>K388</v>
          </cell>
          <cell r="B4189" t="str">
            <v>OTRAS ENFERMEDADES ESPECIFICADAS DEL APENDICE</v>
          </cell>
          <cell r="C4189" t="str">
            <v>081</v>
          </cell>
        </row>
        <row r="4190">
          <cell r="A4190" t="str">
            <v>K389</v>
          </cell>
          <cell r="B4190" t="str">
            <v>ENFERMEDAD DEL APENDICE, NO ESPECIFICADA</v>
          </cell>
          <cell r="C4190" t="str">
            <v>081</v>
          </cell>
        </row>
        <row r="4191">
          <cell r="A4191" t="str">
            <v>K40</v>
          </cell>
          <cell r="B4191" t="str">
            <v>HERNIA INGUINAL</v>
          </cell>
          <cell r="C4191" t="str">
            <v>081</v>
          </cell>
        </row>
        <row r="4192">
          <cell r="A4192" t="str">
            <v>K400</v>
          </cell>
          <cell r="B4192" t="str">
            <v>HERNIA INGUINAL BILATERAL CON OBSTRUCCION, SIN GANGRENA</v>
          </cell>
          <cell r="C4192" t="str">
            <v>081</v>
          </cell>
        </row>
        <row r="4193">
          <cell r="A4193" t="str">
            <v>K401</v>
          </cell>
          <cell r="B4193" t="str">
            <v>HERNIA INGUINAL BILATERAL, CON GANGRENA</v>
          </cell>
          <cell r="C4193" t="str">
            <v>081</v>
          </cell>
        </row>
        <row r="4194">
          <cell r="A4194" t="str">
            <v>K402</v>
          </cell>
          <cell r="B4194" t="str">
            <v>HERNIA INGUNIAL BILATERAL, SIN OBSTRUCCION NI GANGRENA</v>
          </cell>
          <cell r="C4194" t="str">
            <v>081</v>
          </cell>
        </row>
        <row r="4195">
          <cell r="A4195" t="str">
            <v>K403</v>
          </cell>
          <cell r="B4195" t="str">
            <v>HERNIA INGUINAL UNILATERAL O NO ESPECIFICADA, CON OBSTRUCC. SIN GANG.</v>
          </cell>
          <cell r="C4195" t="str">
            <v>081</v>
          </cell>
        </row>
        <row r="4196">
          <cell r="A4196" t="str">
            <v>K404</v>
          </cell>
          <cell r="B4196" t="str">
            <v>HERNIA INGUINAL UNILATERAL O NO ESPECIFICADA, CON GANGRENA</v>
          </cell>
          <cell r="C4196" t="str">
            <v>081</v>
          </cell>
        </row>
        <row r="4197">
          <cell r="A4197" t="str">
            <v>K409</v>
          </cell>
          <cell r="B4197" t="str">
            <v>HERNIA INGUINAL UNILATERAL O NO ESPECIF. SIN OBSTRUCCION NI GANGRENA</v>
          </cell>
          <cell r="C4197" t="str">
            <v>081</v>
          </cell>
        </row>
        <row r="4198">
          <cell r="A4198" t="str">
            <v>K41</v>
          </cell>
          <cell r="B4198" t="str">
            <v>HERNIA FEMORAL</v>
          </cell>
          <cell r="C4198" t="str">
            <v>081</v>
          </cell>
        </row>
        <row r="4199">
          <cell r="A4199" t="str">
            <v>K410</v>
          </cell>
          <cell r="B4199" t="str">
            <v>HERNIA FEMORAL BILATERAL, CON OBSTRUCCION, SIN GANGRENA</v>
          </cell>
          <cell r="C4199" t="str">
            <v>081</v>
          </cell>
        </row>
        <row r="4200">
          <cell r="A4200" t="str">
            <v>K411</v>
          </cell>
          <cell r="B4200" t="str">
            <v>HERNIA FEMORAL BILATERAL, CON GANGRENA</v>
          </cell>
          <cell r="C4200" t="str">
            <v>081</v>
          </cell>
        </row>
        <row r="4201">
          <cell r="A4201" t="str">
            <v>K412</v>
          </cell>
          <cell r="B4201" t="str">
            <v>HERNIA FEMORAL BILATERAL, SIN OBSTRUCCION NI GANGRENA</v>
          </cell>
          <cell r="C4201" t="str">
            <v>081</v>
          </cell>
        </row>
        <row r="4202">
          <cell r="A4202" t="str">
            <v>K413</v>
          </cell>
          <cell r="B4202" t="str">
            <v>HERNIA FEMORAL UNILATERAL O NO ESPECIF. CON OBSTRUCCION SIN GANGRENA</v>
          </cell>
          <cell r="C4202" t="str">
            <v>081</v>
          </cell>
        </row>
        <row r="4203">
          <cell r="A4203" t="str">
            <v>K414</v>
          </cell>
          <cell r="B4203" t="str">
            <v>HERNIA FEMORAL UNILATERAL, CON GANGRENA</v>
          </cell>
          <cell r="C4203" t="str">
            <v>081</v>
          </cell>
        </row>
        <row r="4204">
          <cell r="A4204" t="str">
            <v>K419</v>
          </cell>
          <cell r="B4204" t="str">
            <v>HERNIA FEMORAL UNILATERAL O NO ESPECIF. SIN OBSTRUCCION NI GANFRENA</v>
          </cell>
          <cell r="C4204" t="str">
            <v>081</v>
          </cell>
        </row>
        <row r="4205">
          <cell r="A4205" t="str">
            <v>K42</v>
          </cell>
          <cell r="B4205" t="str">
            <v>HERNIA UMBILICAL</v>
          </cell>
          <cell r="C4205" t="str">
            <v>081</v>
          </cell>
        </row>
        <row r="4206">
          <cell r="A4206" t="str">
            <v>K420</v>
          </cell>
          <cell r="B4206" t="str">
            <v>HERNIA UMBILICAL CON OBSTRUCCION, SIN GANGRENA</v>
          </cell>
          <cell r="C4206" t="str">
            <v>081</v>
          </cell>
        </row>
        <row r="4207">
          <cell r="A4207" t="str">
            <v>K421</v>
          </cell>
          <cell r="B4207" t="str">
            <v>HERNIA UMBILICAL CON GANGRENA</v>
          </cell>
          <cell r="C4207" t="str">
            <v>081</v>
          </cell>
        </row>
        <row r="4208">
          <cell r="A4208" t="str">
            <v>K429</v>
          </cell>
          <cell r="B4208" t="str">
            <v>HERNIA UMBILICAL SIN OBSTRUCCION NI GANGRENA</v>
          </cell>
          <cell r="C4208" t="str">
            <v>081</v>
          </cell>
        </row>
        <row r="4209">
          <cell r="A4209" t="str">
            <v>K43</v>
          </cell>
          <cell r="B4209" t="str">
            <v>HERNIA VENTRAL</v>
          </cell>
          <cell r="C4209" t="str">
            <v>081</v>
          </cell>
        </row>
        <row r="4210">
          <cell r="A4210" t="str">
            <v>K430</v>
          </cell>
          <cell r="B4210" t="str">
            <v>HERNIA VENTRAL CON OBSTRUCCION, SIN GANGRENA</v>
          </cell>
          <cell r="C4210" t="str">
            <v>081</v>
          </cell>
        </row>
        <row r="4211">
          <cell r="A4211" t="str">
            <v>K431</v>
          </cell>
          <cell r="B4211" t="str">
            <v>HERNIA VENTRAL CON GANGRENA</v>
          </cell>
          <cell r="C4211" t="str">
            <v>081</v>
          </cell>
        </row>
        <row r="4212">
          <cell r="A4212" t="str">
            <v>K439</v>
          </cell>
          <cell r="B4212" t="str">
            <v>HERNIA VENTRAL SIN OBSTRUCCION NI GANGRENA</v>
          </cell>
          <cell r="C4212" t="str">
            <v>081</v>
          </cell>
        </row>
        <row r="4213">
          <cell r="A4213" t="str">
            <v>K44</v>
          </cell>
          <cell r="B4213" t="str">
            <v>HERNIA DIAFRAGMATICA</v>
          </cell>
          <cell r="C4213" t="str">
            <v>081</v>
          </cell>
        </row>
        <row r="4214">
          <cell r="A4214" t="str">
            <v>K440</v>
          </cell>
          <cell r="B4214" t="str">
            <v>HERNIA DIAFRAGMATICA CON OBSTRUCCION, SIN GANGRENA</v>
          </cell>
          <cell r="C4214" t="str">
            <v>081</v>
          </cell>
        </row>
        <row r="4215">
          <cell r="A4215" t="str">
            <v>K441</v>
          </cell>
          <cell r="B4215" t="str">
            <v>HERNIA DIAFRAGMATICA CON GANGRENA</v>
          </cell>
          <cell r="C4215" t="str">
            <v>081</v>
          </cell>
        </row>
        <row r="4216">
          <cell r="A4216" t="str">
            <v>K449</v>
          </cell>
          <cell r="B4216" t="str">
            <v>HERNIA DIAFRAGMATICA SIN OBSTRUCCION NI GANGRENA</v>
          </cell>
          <cell r="C4216" t="str">
            <v>081</v>
          </cell>
        </row>
        <row r="4217">
          <cell r="A4217" t="str">
            <v>K45</v>
          </cell>
          <cell r="B4217" t="str">
            <v>OTRAS HERNIAS DE LA CAVIDAD ABDOMINAL</v>
          </cell>
          <cell r="C4217" t="str">
            <v>081</v>
          </cell>
        </row>
        <row r="4218">
          <cell r="A4218" t="str">
            <v>K450</v>
          </cell>
          <cell r="B4218" t="str">
            <v>OTRAS HERNIAS DE LA CAVIDAD ABDOMINAL ESPECIF. CON OBSTR. SIN GANGREN</v>
          </cell>
          <cell r="C4218" t="str">
            <v>081</v>
          </cell>
        </row>
        <row r="4219">
          <cell r="A4219" t="str">
            <v>K451</v>
          </cell>
          <cell r="B4219" t="str">
            <v>OTRAS HERNIAS DE LA CAVIDAD ABDOMINAL ESPECIFICADAS, CON GANGRENA</v>
          </cell>
          <cell r="C4219" t="str">
            <v>081</v>
          </cell>
        </row>
        <row r="4220">
          <cell r="A4220" t="str">
            <v>K458</v>
          </cell>
          <cell r="B4220" t="str">
            <v>OTRAS HERNIAS DE LA CAVIDAD ABD. ESPECIF. SIN OBSTRUCCION NI GANGRENA</v>
          </cell>
          <cell r="C4220" t="str">
            <v>081</v>
          </cell>
        </row>
        <row r="4221">
          <cell r="A4221" t="str">
            <v>K46</v>
          </cell>
          <cell r="B4221" t="str">
            <v>HERNIA NO ESPECIFICADA DE LA CAVIDAD ABDOMINAL</v>
          </cell>
          <cell r="C4221" t="str">
            <v>081</v>
          </cell>
        </row>
        <row r="4222">
          <cell r="A4222" t="str">
            <v>K460</v>
          </cell>
          <cell r="B4222" t="str">
            <v>HERNIA ABDOMINAL NO ESPECIFICADA, CON OBSTRUCCION, SIN GANGRENA</v>
          </cell>
          <cell r="C4222" t="str">
            <v>081</v>
          </cell>
        </row>
        <row r="4223">
          <cell r="A4223" t="str">
            <v>K461</v>
          </cell>
          <cell r="B4223" t="str">
            <v>HERNIA ABDOMINAL NO ESPECIFICADA, CON GANGRENA</v>
          </cell>
          <cell r="C4223" t="str">
            <v>081</v>
          </cell>
        </row>
        <row r="4224">
          <cell r="A4224" t="str">
            <v>K469</v>
          </cell>
          <cell r="B4224" t="str">
            <v>HERNIA ABDOMINAL NO ESPECIFICADA, SIN OBSTRUCCION NI GANGRENA</v>
          </cell>
          <cell r="C4224" t="str">
            <v>081</v>
          </cell>
        </row>
        <row r="4225">
          <cell r="A4225" t="str">
            <v>K50</v>
          </cell>
          <cell r="B4225" t="str">
            <v>ENFERMEDAD DE CROHN (ENTERITIS REGIONAL)</v>
          </cell>
          <cell r="C4225" t="str">
            <v>081</v>
          </cell>
        </row>
        <row r="4226">
          <cell r="A4226" t="str">
            <v>K500</v>
          </cell>
          <cell r="B4226" t="str">
            <v>ENFERMEDAD DE CROHN DEL INTESTINO DELGADO</v>
          </cell>
          <cell r="C4226" t="str">
            <v>081</v>
          </cell>
        </row>
        <row r="4227">
          <cell r="A4227" t="str">
            <v>K501</v>
          </cell>
          <cell r="B4227" t="str">
            <v>ENFERMEDAD DE CROHN DEL INTESTINO GRUESO</v>
          </cell>
          <cell r="C4227" t="str">
            <v>081</v>
          </cell>
        </row>
        <row r="4228">
          <cell r="A4228" t="str">
            <v>K508</v>
          </cell>
          <cell r="B4228" t="str">
            <v>OTROS TIPOS DE ENFERMEDAD DE CROHN</v>
          </cell>
          <cell r="C4228" t="str">
            <v>081</v>
          </cell>
        </row>
        <row r="4229">
          <cell r="A4229" t="str">
            <v>K509</v>
          </cell>
          <cell r="B4229" t="str">
            <v>ENFERMEDAD DE CROHN, NO ESPECIFICADA</v>
          </cell>
          <cell r="C4229" t="str">
            <v>081</v>
          </cell>
        </row>
        <row r="4230">
          <cell r="A4230" t="str">
            <v>K51</v>
          </cell>
          <cell r="B4230" t="str">
            <v>COLITIS ULCERATIVA</v>
          </cell>
          <cell r="C4230" t="str">
            <v>081</v>
          </cell>
        </row>
        <row r="4231">
          <cell r="A4231" t="str">
            <v>K510</v>
          </cell>
          <cell r="B4231" t="str">
            <v>ENTEROCOLITIS (CRONICA) ULCERATIVA</v>
          </cell>
          <cell r="C4231" t="str">
            <v>081</v>
          </cell>
        </row>
        <row r="4232">
          <cell r="A4232" t="str">
            <v>K511</v>
          </cell>
          <cell r="B4232" t="str">
            <v>ILEOCOLITIS (CRONICA) ULCERATIVA</v>
          </cell>
          <cell r="C4232" t="str">
            <v>081</v>
          </cell>
        </row>
        <row r="4233">
          <cell r="A4233" t="str">
            <v>K512</v>
          </cell>
          <cell r="B4233" t="str">
            <v>PROCTITIS (CRONICA) ULCERATIVA</v>
          </cell>
          <cell r="C4233" t="str">
            <v>081</v>
          </cell>
        </row>
        <row r="4234">
          <cell r="A4234" t="str">
            <v>K513</v>
          </cell>
          <cell r="B4234" t="str">
            <v>RECTOSIGMOIDITIS (CRONICA) ULCERATIVA</v>
          </cell>
          <cell r="C4234" t="str">
            <v>081</v>
          </cell>
        </row>
        <row r="4235">
          <cell r="A4235" t="str">
            <v>K514</v>
          </cell>
          <cell r="B4235" t="str">
            <v>SEUDOPOLIPOSIS DEL COLON</v>
          </cell>
          <cell r="C4235" t="str">
            <v>081</v>
          </cell>
        </row>
        <row r="4236">
          <cell r="A4236" t="str">
            <v>K515</v>
          </cell>
          <cell r="B4236" t="str">
            <v>PROCTOCOLITIS MUCOSA</v>
          </cell>
          <cell r="C4236" t="str">
            <v>081</v>
          </cell>
        </row>
        <row r="4237">
          <cell r="A4237" t="str">
            <v>K518</v>
          </cell>
          <cell r="B4237" t="str">
            <v>OTRAS COLITIS ULCERATIVAS</v>
          </cell>
          <cell r="C4237" t="str">
            <v>081</v>
          </cell>
        </row>
        <row r="4238">
          <cell r="A4238" t="str">
            <v>K519</v>
          </cell>
          <cell r="B4238" t="str">
            <v>COLITIS ULCERATIVA, SIN OTRA ESPECIFICACION</v>
          </cell>
          <cell r="C4238" t="str">
            <v>081</v>
          </cell>
        </row>
        <row r="4239">
          <cell r="A4239" t="str">
            <v>K52</v>
          </cell>
          <cell r="B4239" t="str">
            <v>OTRAS COLITIS Y GATROENTERITIS NO INFECCIOSAS</v>
          </cell>
          <cell r="C4239" t="str">
            <v>081</v>
          </cell>
        </row>
        <row r="4240">
          <cell r="A4240" t="str">
            <v>K520</v>
          </cell>
          <cell r="B4240" t="str">
            <v>COLITIS Y GASTROENTERITIS DEBIDAS A RADIACION</v>
          </cell>
          <cell r="C4240" t="str">
            <v>081</v>
          </cell>
        </row>
        <row r="4241">
          <cell r="A4241" t="str">
            <v>K521</v>
          </cell>
          <cell r="B4241" t="str">
            <v>COLITIS Y GASTROENTERITIS TOXICAS</v>
          </cell>
          <cell r="C4241" t="str">
            <v>081</v>
          </cell>
        </row>
        <row r="4242">
          <cell r="A4242" t="str">
            <v>K522</v>
          </cell>
          <cell r="B4242" t="str">
            <v>COLITIS Y GASTROENTERITIS ALERGICAS Y DIETETICAS</v>
          </cell>
          <cell r="C4242" t="str">
            <v>081</v>
          </cell>
        </row>
        <row r="4243">
          <cell r="A4243" t="str">
            <v>K528</v>
          </cell>
          <cell r="B4243" t="str">
            <v>OTRAS COLITIS Y GASTROENTERITIS NO INFECCIOSAS ESPECIFICADAS</v>
          </cell>
          <cell r="C4243" t="str">
            <v>081</v>
          </cell>
        </row>
        <row r="4244">
          <cell r="A4244" t="str">
            <v>K529</v>
          </cell>
          <cell r="B4244" t="str">
            <v>COLITIS Y GASTROENTERITIS NO INFECCIOSAS, NO ESPECIFICADAS</v>
          </cell>
          <cell r="C4244" t="str">
            <v>081</v>
          </cell>
        </row>
        <row r="4245">
          <cell r="A4245" t="str">
            <v>K55</v>
          </cell>
          <cell r="B4245" t="str">
            <v>TRASTORNO VASCULAR AGUDO DE LOS INTESTINOS</v>
          </cell>
          <cell r="C4245" t="str">
            <v>081</v>
          </cell>
        </row>
        <row r="4246">
          <cell r="A4246" t="str">
            <v>K550</v>
          </cell>
          <cell r="B4246" t="str">
            <v>TRASTORNO VASCULAR AGUDO DE LOS INTESTINOS</v>
          </cell>
          <cell r="C4246" t="str">
            <v>081</v>
          </cell>
        </row>
        <row r="4247">
          <cell r="A4247" t="str">
            <v>K551</v>
          </cell>
          <cell r="B4247" t="str">
            <v>TRASTORNO VASCULAR CRONICO DEL INTESTINO</v>
          </cell>
          <cell r="C4247" t="str">
            <v>081</v>
          </cell>
        </row>
        <row r="4248">
          <cell r="A4248" t="str">
            <v>K552</v>
          </cell>
          <cell r="B4248" t="str">
            <v>ANGIODISPLASIA DEL COLON</v>
          </cell>
          <cell r="C4248" t="str">
            <v>081</v>
          </cell>
        </row>
        <row r="4249">
          <cell r="A4249" t="str">
            <v>K558</v>
          </cell>
          <cell r="B4249" t="str">
            <v>OTROS TRASTORNOS VASCULARES DEL INTESTINO</v>
          </cell>
          <cell r="C4249" t="str">
            <v>081</v>
          </cell>
        </row>
        <row r="4250">
          <cell r="A4250" t="str">
            <v>K559</v>
          </cell>
          <cell r="B4250" t="str">
            <v>TRASTORNOS VASCULAR DEL INTESTINO, NO ESPECIFICADO</v>
          </cell>
          <cell r="C4250" t="str">
            <v>081</v>
          </cell>
        </row>
        <row r="4251">
          <cell r="A4251" t="str">
            <v>K56</v>
          </cell>
          <cell r="B4251" t="str">
            <v>ILEO PARALITICO Y OBSTRUCCION INTESTINAL SIN HERNIA</v>
          </cell>
          <cell r="C4251" t="str">
            <v>081</v>
          </cell>
        </row>
        <row r="4252">
          <cell r="A4252" t="str">
            <v>K560</v>
          </cell>
          <cell r="B4252" t="str">
            <v>ILEO PARALITICO</v>
          </cell>
          <cell r="C4252" t="str">
            <v>081</v>
          </cell>
        </row>
        <row r="4253">
          <cell r="A4253" t="str">
            <v>K561</v>
          </cell>
          <cell r="B4253" t="str">
            <v>INVAGINACION</v>
          </cell>
          <cell r="C4253" t="str">
            <v>081</v>
          </cell>
        </row>
        <row r="4254">
          <cell r="A4254" t="str">
            <v>K562</v>
          </cell>
          <cell r="B4254" t="str">
            <v>VOLVULO</v>
          </cell>
          <cell r="C4254" t="str">
            <v>081</v>
          </cell>
        </row>
        <row r="4255">
          <cell r="A4255" t="str">
            <v>K563</v>
          </cell>
          <cell r="B4255" t="str">
            <v>ILEO POR CALCULO BILIAR</v>
          </cell>
          <cell r="C4255" t="str">
            <v>081</v>
          </cell>
        </row>
        <row r="4256">
          <cell r="A4256" t="str">
            <v>K564</v>
          </cell>
          <cell r="B4256" t="str">
            <v>OTRAS OBSTRUCCIONES DEL INTESTINO</v>
          </cell>
          <cell r="C4256" t="str">
            <v>081</v>
          </cell>
        </row>
        <row r="4257">
          <cell r="A4257" t="str">
            <v>K565</v>
          </cell>
          <cell r="B4257" t="str">
            <v>ADHERENCIAS (BRIDAS) INTESTINALES CON OBSTRUCCION</v>
          </cell>
          <cell r="C4257" t="str">
            <v>081</v>
          </cell>
        </row>
        <row r="4258">
          <cell r="A4258" t="str">
            <v>K566</v>
          </cell>
          <cell r="B4258" t="str">
            <v>OTRAS OBSTRUCCIONES INTESTINALES Y LAS NO ESPECIFICADAS</v>
          </cell>
          <cell r="C4258" t="str">
            <v>081</v>
          </cell>
        </row>
        <row r="4259">
          <cell r="A4259" t="str">
            <v>K567</v>
          </cell>
          <cell r="B4259" t="str">
            <v>ILEO, NO ESPECIFICADO</v>
          </cell>
          <cell r="C4259" t="str">
            <v>081</v>
          </cell>
        </row>
        <row r="4260">
          <cell r="A4260" t="str">
            <v>K57</v>
          </cell>
          <cell r="B4260" t="str">
            <v>ENFERMEDAD DIVERTICULAR DEL INTESTINO</v>
          </cell>
          <cell r="C4260" t="str">
            <v>081</v>
          </cell>
        </row>
        <row r="4261">
          <cell r="A4261" t="str">
            <v>K570</v>
          </cell>
          <cell r="B4261" t="str">
            <v>ENFERMEDAD DIVERTICULAR DEL INTEST. DELG. CON PERFORACION Y ABSCESO</v>
          </cell>
          <cell r="C4261" t="str">
            <v>081</v>
          </cell>
        </row>
        <row r="4262">
          <cell r="A4262" t="str">
            <v>K571</v>
          </cell>
          <cell r="B4262" t="str">
            <v>ENF. DIVERTICULAR DEL INTESTINO DELGADO SIN PERFORACION NI ABSCESO</v>
          </cell>
          <cell r="C4262" t="str">
            <v>081</v>
          </cell>
        </row>
        <row r="4263">
          <cell r="A4263" t="str">
            <v>K572</v>
          </cell>
          <cell r="B4263" t="str">
            <v>ENF. DIVERTICULAR DEL INTEST. GRUESO CON PERFORACION Y ABSCESO</v>
          </cell>
          <cell r="C4263" t="str">
            <v>081</v>
          </cell>
        </row>
        <row r="4264">
          <cell r="A4264" t="str">
            <v>K573</v>
          </cell>
          <cell r="B4264" t="str">
            <v>ENF. DIVERTICULAR DEL INTESTINO GRUESO SIN PERFORACION NI ABSCESO</v>
          </cell>
          <cell r="C4264" t="str">
            <v>081</v>
          </cell>
        </row>
        <row r="4265">
          <cell r="A4265" t="str">
            <v>K574</v>
          </cell>
          <cell r="B4265" t="str">
            <v>ENF. DIVERTICULAR DE AMBOS INTEST. CON PERFORACION Y ABSCESO</v>
          </cell>
          <cell r="C4265" t="str">
            <v>081</v>
          </cell>
        </row>
        <row r="4266">
          <cell r="A4266" t="str">
            <v>K575</v>
          </cell>
          <cell r="B4266" t="str">
            <v>ENF. DIVERTICULAR DE AMBOS INTESTINOS, SIN PERFORACION NI ABSCESO</v>
          </cell>
          <cell r="C4266" t="str">
            <v>081</v>
          </cell>
        </row>
        <row r="4267">
          <cell r="A4267" t="str">
            <v>K578</v>
          </cell>
          <cell r="B4267" t="str">
            <v>ENF. DIVERTICULAR DEL INTEST. PARTE NO ESPECIF. CON PERFOR. Y ABSCESO</v>
          </cell>
          <cell r="C4267" t="str">
            <v>081</v>
          </cell>
        </row>
        <row r="4268">
          <cell r="A4268" t="str">
            <v>K579</v>
          </cell>
          <cell r="B4268" t="str">
            <v>ENF. DIVERTICULAR DEL INTEST. PARTE NO ESPECIF. SIN PERFOR. NI ABSCESO</v>
          </cell>
          <cell r="C4268" t="str">
            <v>081</v>
          </cell>
        </row>
        <row r="4269">
          <cell r="A4269" t="str">
            <v>K58</v>
          </cell>
          <cell r="B4269" t="str">
            <v>SINDROME DEL COLON IRRITABLE</v>
          </cell>
          <cell r="C4269" t="str">
            <v>081</v>
          </cell>
        </row>
        <row r="4270">
          <cell r="A4270" t="str">
            <v>K580</v>
          </cell>
          <cell r="B4270" t="str">
            <v>SIDROME DEL COLON IRRITABLE CON DIARREA</v>
          </cell>
          <cell r="C4270" t="str">
            <v>081</v>
          </cell>
        </row>
        <row r="4271">
          <cell r="A4271" t="str">
            <v>K589</v>
          </cell>
          <cell r="B4271" t="str">
            <v>SINDROME DEL COLON IRRITABLE SIN DIARREA</v>
          </cell>
          <cell r="C4271" t="str">
            <v>081</v>
          </cell>
        </row>
        <row r="4272">
          <cell r="A4272" t="str">
            <v>K59</v>
          </cell>
          <cell r="B4272" t="str">
            <v>OTROS TRASTORNOS FUNCIONALES DEL INTESTINO</v>
          </cell>
          <cell r="C4272" t="str">
            <v>081</v>
          </cell>
        </row>
        <row r="4273">
          <cell r="A4273" t="str">
            <v>K590</v>
          </cell>
          <cell r="B4273" t="str">
            <v>CONSTIPACION</v>
          </cell>
          <cell r="C4273" t="str">
            <v>081</v>
          </cell>
        </row>
        <row r="4274">
          <cell r="A4274" t="str">
            <v>K591</v>
          </cell>
          <cell r="B4274" t="str">
            <v>DIARREA FUNCIONAL</v>
          </cell>
          <cell r="C4274" t="str">
            <v>081</v>
          </cell>
        </row>
        <row r="4275">
          <cell r="A4275" t="str">
            <v>K592</v>
          </cell>
          <cell r="B4275" t="str">
            <v>INTESTINO NEUROGENICO, NO CLASIFICADO EN OTRA PARTE</v>
          </cell>
          <cell r="C4275" t="str">
            <v>081</v>
          </cell>
        </row>
        <row r="4276">
          <cell r="A4276" t="str">
            <v>K593</v>
          </cell>
          <cell r="B4276" t="str">
            <v>MEGACOLON, NO CLASIFICADO EN OTRA PARTE</v>
          </cell>
          <cell r="C4276" t="str">
            <v>081</v>
          </cell>
        </row>
        <row r="4277">
          <cell r="A4277" t="str">
            <v>K594</v>
          </cell>
          <cell r="B4277" t="str">
            <v>ESPASMO ANAL</v>
          </cell>
          <cell r="C4277" t="str">
            <v>081</v>
          </cell>
        </row>
        <row r="4278">
          <cell r="A4278" t="str">
            <v>K598</v>
          </cell>
          <cell r="B4278" t="str">
            <v>OTROS TRASTORNOS FUNCIONALES ESPECIFICADOS DEL INTESTINO</v>
          </cell>
          <cell r="C4278" t="str">
            <v>081</v>
          </cell>
        </row>
        <row r="4279">
          <cell r="A4279" t="str">
            <v>K599</v>
          </cell>
          <cell r="B4279" t="str">
            <v>TRASTORNO FUNCIONALES INTESTINAL, NO ESPECIFICADO</v>
          </cell>
          <cell r="C4279" t="str">
            <v>081</v>
          </cell>
        </row>
        <row r="4280">
          <cell r="A4280" t="str">
            <v>K60</v>
          </cell>
          <cell r="B4280" t="str">
            <v>FISURA Y FISTULA DE LAS REGIONES ANAL Y RECTAL</v>
          </cell>
          <cell r="C4280" t="str">
            <v>081</v>
          </cell>
        </row>
        <row r="4281">
          <cell r="A4281" t="str">
            <v>K600</v>
          </cell>
          <cell r="B4281" t="str">
            <v>FISURA ANAL AGUDA</v>
          </cell>
          <cell r="C4281" t="str">
            <v>081</v>
          </cell>
        </row>
        <row r="4282">
          <cell r="A4282" t="str">
            <v>K601</v>
          </cell>
          <cell r="B4282" t="str">
            <v>FISURA ANAL CRONICA</v>
          </cell>
          <cell r="C4282" t="str">
            <v>081</v>
          </cell>
        </row>
        <row r="4283">
          <cell r="A4283" t="str">
            <v>K602</v>
          </cell>
          <cell r="B4283" t="str">
            <v>FISURA ANAL, NO ESPECIFICADA</v>
          </cell>
          <cell r="C4283" t="str">
            <v>081</v>
          </cell>
        </row>
        <row r="4284">
          <cell r="A4284" t="str">
            <v>K603</v>
          </cell>
          <cell r="B4284" t="str">
            <v>FISTULA ANAL</v>
          </cell>
          <cell r="C4284" t="str">
            <v>081</v>
          </cell>
        </row>
        <row r="4285">
          <cell r="A4285" t="str">
            <v>K604</v>
          </cell>
          <cell r="B4285" t="str">
            <v>FISTULA RECTAL</v>
          </cell>
          <cell r="C4285" t="str">
            <v>081</v>
          </cell>
        </row>
        <row r="4286">
          <cell r="A4286" t="str">
            <v>K605</v>
          </cell>
          <cell r="B4286" t="str">
            <v>FISTULA ANORRECTAL</v>
          </cell>
          <cell r="C4286" t="str">
            <v>081</v>
          </cell>
        </row>
        <row r="4287">
          <cell r="A4287" t="str">
            <v>K61</v>
          </cell>
          <cell r="B4287" t="str">
            <v>ABSCESO DE LAS REGIONES ANAL Y RECTAL</v>
          </cell>
          <cell r="C4287" t="str">
            <v>081</v>
          </cell>
        </row>
        <row r="4288">
          <cell r="A4288" t="str">
            <v>K610</v>
          </cell>
          <cell r="B4288" t="str">
            <v>ABSCESO ANAL</v>
          </cell>
          <cell r="C4288" t="str">
            <v>081</v>
          </cell>
        </row>
        <row r="4289">
          <cell r="A4289" t="str">
            <v>K611</v>
          </cell>
          <cell r="B4289" t="str">
            <v>ABSCESO RECTAL</v>
          </cell>
          <cell r="C4289" t="str">
            <v>081</v>
          </cell>
        </row>
        <row r="4290">
          <cell r="A4290" t="str">
            <v>K612</v>
          </cell>
          <cell r="B4290" t="str">
            <v>ABSCESO ANORRECTAL</v>
          </cell>
          <cell r="C4290" t="str">
            <v>081</v>
          </cell>
        </row>
        <row r="4291">
          <cell r="A4291" t="str">
            <v>K613</v>
          </cell>
          <cell r="B4291" t="str">
            <v>ABSCESO ISQUIORRECTAL</v>
          </cell>
          <cell r="C4291" t="str">
            <v>081</v>
          </cell>
        </row>
        <row r="4292">
          <cell r="A4292" t="str">
            <v>K614</v>
          </cell>
          <cell r="B4292" t="str">
            <v>ABSCESO INTRAESFINTERIANO</v>
          </cell>
          <cell r="C4292" t="str">
            <v>081</v>
          </cell>
        </row>
        <row r="4293">
          <cell r="A4293" t="str">
            <v>K62</v>
          </cell>
          <cell r="B4293" t="str">
            <v>OTRAS ENFERMEDADES DEL ANO Y RECTO</v>
          </cell>
          <cell r="C4293" t="str">
            <v>081</v>
          </cell>
        </row>
        <row r="4294">
          <cell r="A4294" t="str">
            <v>K620</v>
          </cell>
          <cell r="B4294" t="str">
            <v>POLIPO ANAL</v>
          </cell>
          <cell r="C4294" t="str">
            <v>081</v>
          </cell>
        </row>
        <row r="4295">
          <cell r="A4295" t="str">
            <v>K621</v>
          </cell>
          <cell r="B4295" t="str">
            <v>POLIPO RECTAL</v>
          </cell>
          <cell r="C4295" t="str">
            <v>081</v>
          </cell>
        </row>
        <row r="4296">
          <cell r="A4296" t="str">
            <v>K622</v>
          </cell>
          <cell r="B4296" t="str">
            <v>PROLAPSO ANAL</v>
          </cell>
          <cell r="C4296" t="str">
            <v>081</v>
          </cell>
        </row>
        <row r="4297">
          <cell r="A4297" t="str">
            <v>K623</v>
          </cell>
          <cell r="B4297" t="str">
            <v>PROLAPSO RECTAL</v>
          </cell>
          <cell r="C4297" t="str">
            <v>081</v>
          </cell>
        </row>
        <row r="4298">
          <cell r="A4298" t="str">
            <v>K624</v>
          </cell>
          <cell r="B4298" t="str">
            <v>ESTENOSIS DEL ANO Y DEL RECTO</v>
          </cell>
          <cell r="C4298" t="str">
            <v>081</v>
          </cell>
        </row>
        <row r="4299">
          <cell r="A4299" t="str">
            <v>K625</v>
          </cell>
          <cell r="B4299" t="str">
            <v>HEMORRAGIA DEL ANO Y DEL RECTO</v>
          </cell>
          <cell r="C4299" t="str">
            <v>081</v>
          </cell>
        </row>
        <row r="4300">
          <cell r="A4300" t="str">
            <v>K626</v>
          </cell>
          <cell r="B4300" t="str">
            <v>ULCERA DEL ANO Y DEL RECTO</v>
          </cell>
          <cell r="C4300" t="str">
            <v>081</v>
          </cell>
        </row>
        <row r="4301">
          <cell r="A4301" t="str">
            <v>K627</v>
          </cell>
          <cell r="B4301" t="str">
            <v>PROCTITIS POR RADIACION</v>
          </cell>
          <cell r="C4301" t="str">
            <v>081</v>
          </cell>
        </row>
        <row r="4302">
          <cell r="A4302" t="str">
            <v>K628</v>
          </cell>
          <cell r="B4302" t="str">
            <v>OTRAS ENFERMEDADES ESPECIFICADAS DEL ANO Y DEL RECTO</v>
          </cell>
          <cell r="C4302" t="str">
            <v>081</v>
          </cell>
        </row>
        <row r="4303">
          <cell r="A4303" t="str">
            <v>K629</v>
          </cell>
          <cell r="B4303" t="str">
            <v>ENFERMEDAD DEL ANO Y RECTO, NO ESPECIFICADA</v>
          </cell>
          <cell r="C4303" t="str">
            <v>081</v>
          </cell>
        </row>
        <row r="4304">
          <cell r="A4304" t="str">
            <v>K63</v>
          </cell>
          <cell r="B4304" t="str">
            <v>OTRAS ENFERMEDADES DE LOS INTESTINOS</v>
          </cell>
          <cell r="C4304" t="str">
            <v>081</v>
          </cell>
        </row>
        <row r="4305">
          <cell r="A4305" t="str">
            <v>K630</v>
          </cell>
          <cell r="B4305" t="str">
            <v>ABSCESO DEL INTESTINO</v>
          </cell>
          <cell r="C4305" t="str">
            <v>081</v>
          </cell>
        </row>
        <row r="4306">
          <cell r="A4306" t="str">
            <v>K631</v>
          </cell>
          <cell r="B4306" t="str">
            <v>PERFORACION DEL INTESTINO (NO TRAUMATICA)</v>
          </cell>
          <cell r="C4306" t="str">
            <v>081</v>
          </cell>
        </row>
        <row r="4307">
          <cell r="A4307" t="str">
            <v>K632</v>
          </cell>
          <cell r="B4307" t="str">
            <v>FISTULA DEL INTESTINO</v>
          </cell>
          <cell r="C4307" t="str">
            <v>081</v>
          </cell>
        </row>
        <row r="4308">
          <cell r="A4308" t="str">
            <v>K633</v>
          </cell>
          <cell r="B4308" t="str">
            <v>ULCERA DEL INTESTINO</v>
          </cell>
          <cell r="C4308" t="str">
            <v>081</v>
          </cell>
        </row>
        <row r="4309">
          <cell r="A4309" t="str">
            <v>K634</v>
          </cell>
          <cell r="B4309" t="str">
            <v>ENTEROPTOSIS</v>
          </cell>
          <cell r="C4309" t="str">
            <v>081</v>
          </cell>
        </row>
        <row r="4310">
          <cell r="A4310" t="str">
            <v>K638</v>
          </cell>
          <cell r="B4310" t="str">
            <v>OTRAS ENFERMEDADES ESPECIFICADAS DEL INTESTINO</v>
          </cell>
          <cell r="C4310" t="str">
            <v>081</v>
          </cell>
        </row>
        <row r="4311">
          <cell r="A4311" t="str">
            <v>K639</v>
          </cell>
          <cell r="B4311" t="str">
            <v>ENFERMEDAD DEL INTESTINO, NO ESPECIFICADA</v>
          </cell>
          <cell r="C4311" t="str">
            <v>081</v>
          </cell>
        </row>
        <row r="4312">
          <cell r="A4312" t="str">
            <v>K65</v>
          </cell>
          <cell r="B4312" t="str">
            <v>PERITONITIS</v>
          </cell>
          <cell r="C4312" t="str">
            <v>081</v>
          </cell>
        </row>
        <row r="4313">
          <cell r="A4313" t="str">
            <v>K650</v>
          </cell>
          <cell r="B4313" t="str">
            <v>PERITONITIS AGUDA</v>
          </cell>
          <cell r="C4313" t="str">
            <v>081</v>
          </cell>
        </row>
        <row r="4314">
          <cell r="A4314" t="str">
            <v>K658</v>
          </cell>
          <cell r="B4314" t="str">
            <v>OTRAS PERITONITIS</v>
          </cell>
          <cell r="C4314" t="str">
            <v>081</v>
          </cell>
        </row>
        <row r="4315">
          <cell r="A4315" t="str">
            <v>K659</v>
          </cell>
          <cell r="B4315" t="str">
            <v>PERITONITIS, NO ESPECIFICADA</v>
          </cell>
          <cell r="C4315" t="str">
            <v>081</v>
          </cell>
        </row>
        <row r="4316">
          <cell r="A4316" t="str">
            <v>K66</v>
          </cell>
          <cell r="B4316" t="str">
            <v>OTROS TRASTORNOS DEL PERITONEO</v>
          </cell>
          <cell r="C4316" t="str">
            <v>081</v>
          </cell>
        </row>
        <row r="4317">
          <cell r="A4317" t="str">
            <v>K660</v>
          </cell>
          <cell r="B4317" t="str">
            <v>ADHERENCIAS PERITONEALES</v>
          </cell>
          <cell r="C4317" t="str">
            <v>081</v>
          </cell>
        </row>
        <row r="4318">
          <cell r="A4318" t="str">
            <v>K661</v>
          </cell>
          <cell r="B4318" t="str">
            <v>HEMOPERITONEO</v>
          </cell>
          <cell r="C4318" t="str">
            <v>081</v>
          </cell>
        </row>
        <row r="4319">
          <cell r="A4319" t="str">
            <v>K668</v>
          </cell>
          <cell r="B4319" t="str">
            <v>OTROS TRASTORNOS ESPECIFICADOS DEL PERITONEO</v>
          </cell>
          <cell r="C4319" t="str">
            <v>081</v>
          </cell>
        </row>
        <row r="4320">
          <cell r="A4320" t="str">
            <v>K669</v>
          </cell>
          <cell r="B4320" t="str">
            <v>TRASTORNO DEL PERITONEO, NO ESPECIFICADO</v>
          </cell>
          <cell r="C4320" t="str">
            <v>081</v>
          </cell>
        </row>
        <row r="4321">
          <cell r="A4321" t="str">
            <v>K70</v>
          </cell>
          <cell r="B4321" t="str">
            <v>ENFERMEDAD ALCOHOLICA DEL HIGADO</v>
          </cell>
          <cell r="C4321" t="str">
            <v>080</v>
          </cell>
        </row>
        <row r="4322">
          <cell r="A4322" t="str">
            <v>K700</v>
          </cell>
          <cell r="B4322" t="str">
            <v>HIGADO ALCOHOLICO ADIPOSO</v>
          </cell>
          <cell r="C4322" t="str">
            <v>080</v>
          </cell>
        </row>
        <row r="4323">
          <cell r="A4323" t="str">
            <v>K701</v>
          </cell>
          <cell r="B4323" t="str">
            <v>HEPATITIS ALCOHOLICA</v>
          </cell>
          <cell r="C4323" t="str">
            <v>080</v>
          </cell>
        </row>
        <row r="4324">
          <cell r="A4324" t="str">
            <v>K702</v>
          </cell>
          <cell r="B4324" t="str">
            <v>FIBROSIS Y ESCLEROSIS DEL HIGADO, ALCOHOLICA</v>
          </cell>
          <cell r="C4324" t="str">
            <v>080</v>
          </cell>
        </row>
        <row r="4325">
          <cell r="A4325" t="str">
            <v>K703</v>
          </cell>
          <cell r="B4325" t="str">
            <v>CIRROSIS HEPATICA ALCOHOLICA</v>
          </cell>
          <cell r="C4325" t="str">
            <v>080</v>
          </cell>
        </row>
        <row r="4326">
          <cell r="A4326" t="str">
            <v>K704</v>
          </cell>
          <cell r="B4326" t="str">
            <v>INSUFICIENCIA HEPATICA ALCOHOLICA</v>
          </cell>
          <cell r="C4326" t="str">
            <v>080</v>
          </cell>
        </row>
        <row r="4327">
          <cell r="A4327" t="str">
            <v>K709</v>
          </cell>
          <cell r="B4327" t="str">
            <v>ENFERMEDAD HEPATICA ALCOHOLICA, NO ESPECIFICADA</v>
          </cell>
          <cell r="C4327" t="str">
            <v>080</v>
          </cell>
        </row>
        <row r="4328">
          <cell r="A4328" t="str">
            <v>K71</v>
          </cell>
          <cell r="B4328" t="str">
            <v>ENFERMEDAD TOXICA DEL HIGADO</v>
          </cell>
          <cell r="C4328" t="str">
            <v>080</v>
          </cell>
        </row>
        <row r="4329">
          <cell r="A4329" t="str">
            <v>K710</v>
          </cell>
          <cell r="B4329" t="str">
            <v>ENFERMEDAD TOXICA DEL HIGADO, CON COLESTASIS</v>
          </cell>
          <cell r="C4329" t="str">
            <v>080</v>
          </cell>
        </row>
        <row r="4330">
          <cell r="A4330" t="str">
            <v>K711</v>
          </cell>
          <cell r="B4330" t="str">
            <v>ENFERMEDAD TOXICA DEL HIGADO CON NECROSIS HEPATICA</v>
          </cell>
          <cell r="C4330" t="str">
            <v>080</v>
          </cell>
        </row>
        <row r="4331">
          <cell r="A4331" t="str">
            <v>K712</v>
          </cell>
          <cell r="B4331" t="str">
            <v>ENFERMEDAD TOXICA DEL HIGADO CON HEPATITIS AGUDA</v>
          </cell>
          <cell r="C4331" t="str">
            <v>080</v>
          </cell>
        </row>
        <row r="4332">
          <cell r="A4332" t="str">
            <v>K713</v>
          </cell>
          <cell r="B4332" t="str">
            <v>ENFERMEDAD TOXICA DEL HIGADO CON HEPATITIS CRONICA</v>
          </cell>
          <cell r="C4332" t="str">
            <v>080</v>
          </cell>
        </row>
        <row r="4333">
          <cell r="A4333" t="str">
            <v>K714</v>
          </cell>
          <cell r="B4333" t="str">
            <v>ENFERMEDAD TOXICA DEL HIGADO CON HEPATITIS CRONICA LOBULAR</v>
          </cell>
          <cell r="C4333" t="str">
            <v>080</v>
          </cell>
        </row>
        <row r="4334">
          <cell r="A4334" t="str">
            <v>K715</v>
          </cell>
          <cell r="B4334" t="str">
            <v>ENFERMEDAD TOXICA DEL HIGADO CON HEPATITIS CRONICA ACTIVA</v>
          </cell>
          <cell r="C4334" t="str">
            <v>080</v>
          </cell>
        </row>
        <row r="4335">
          <cell r="A4335" t="str">
            <v>K716</v>
          </cell>
          <cell r="B4335" t="str">
            <v>ENFERMEDAD TOXICA DEL HIGADO CON HEPATITIS NO CLASIFICADA EN OTRA PART</v>
          </cell>
          <cell r="C4335" t="str">
            <v>080</v>
          </cell>
        </row>
        <row r="4336">
          <cell r="A4336" t="str">
            <v>K717</v>
          </cell>
          <cell r="B4336" t="str">
            <v>ENFERMEDAD TOXICA DEL HIGADO CON CIRROSIS Y FIBROSIS DEL HIGADO</v>
          </cell>
          <cell r="C4336" t="str">
            <v>080</v>
          </cell>
        </row>
        <row r="4337">
          <cell r="A4337" t="str">
            <v>K718</v>
          </cell>
          <cell r="B4337" t="str">
            <v>ENFERMEDAD TOXICA DEL HIGADO CON OTROS TRASTORNOS HEPATICOS</v>
          </cell>
          <cell r="C4337" t="str">
            <v>080</v>
          </cell>
        </row>
        <row r="4338">
          <cell r="A4338" t="str">
            <v>K719</v>
          </cell>
          <cell r="B4338" t="str">
            <v>ENFERMEDAD TOXICA DEL HIGADO, NO ESPECIFICADA</v>
          </cell>
          <cell r="C4338" t="str">
            <v>080</v>
          </cell>
        </row>
        <row r="4339">
          <cell r="A4339" t="str">
            <v>K72</v>
          </cell>
          <cell r="B4339" t="str">
            <v>INSUFICIENCIA HEPATICA, NO CLASIFICADA EN OTRA PARTE</v>
          </cell>
          <cell r="C4339" t="str">
            <v>080</v>
          </cell>
        </row>
        <row r="4340">
          <cell r="A4340" t="str">
            <v>K720</v>
          </cell>
          <cell r="B4340" t="str">
            <v>INSUFICIENCIA HEPATICA AGUDA O SUBAGUDA</v>
          </cell>
          <cell r="C4340" t="str">
            <v>080</v>
          </cell>
        </row>
        <row r="4341">
          <cell r="A4341" t="str">
            <v>K721</v>
          </cell>
          <cell r="B4341" t="str">
            <v>INSUFICIENCIA HEPATICA CRONICA</v>
          </cell>
          <cell r="C4341" t="str">
            <v>080</v>
          </cell>
        </row>
        <row r="4342">
          <cell r="A4342" t="str">
            <v>K729</v>
          </cell>
          <cell r="B4342" t="str">
            <v>INSUFICIENCIA HEPATICA, NO ESPECIFICADA</v>
          </cell>
          <cell r="C4342" t="str">
            <v>080</v>
          </cell>
        </row>
        <row r="4343">
          <cell r="A4343" t="str">
            <v>K73</v>
          </cell>
          <cell r="B4343" t="str">
            <v>HEPATITIS CRONICA, NO CLASIFICADA EN OTRA PARTE</v>
          </cell>
          <cell r="C4343" t="str">
            <v>080</v>
          </cell>
        </row>
        <row r="4344">
          <cell r="A4344" t="str">
            <v>K730</v>
          </cell>
          <cell r="B4344" t="str">
            <v>HEPATITIS CRONICA PERSISTENTE, NO CLASIFICADA EN OTRA PARTE</v>
          </cell>
          <cell r="C4344" t="str">
            <v>080</v>
          </cell>
        </row>
        <row r="4345">
          <cell r="A4345" t="str">
            <v>K731</v>
          </cell>
          <cell r="B4345" t="str">
            <v>HEPATITIS CRONICA LOBULAR, NO ESPECIFICADA EN OTRA PARTE</v>
          </cell>
          <cell r="C4345" t="str">
            <v>080</v>
          </cell>
        </row>
        <row r="4346">
          <cell r="A4346" t="str">
            <v>K732</v>
          </cell>
          <cell r="B4346" t="str">
            <v>HEPATITIS CRONICA ACTIVA, NO CLASIFICADA EN OTRA PARTE</v>
          </cell>
          <cell r="C4346" t="str">
            <v>080</v>
          </cell>
        </row>
        <row r="4347">
          <cell r="A4347" t="str">
            <v>K738</v>
          </cell>
          <cell r="B4347" t="str">
            <v>OTRAS HEPATITIS CRONICAS, NO CLASIFICADA EN OTRA PARTE</v>
          </cell>
          <cell r="C4347" t="str">
            <v>080</v>
          </cell>
        </row>
        <row r="4348">
          <cell r="A4348" t="str">
            <v>K739</v>
          </cell>
          <cell r="B4348" t="str">
            <v>HEPATITIS CRONICA, NO ESPECIFICADA</v>
          </cell>
          <cell r="C4348" t="str">
            <v>080</v>
          </cell>
        </row>
        <row r="4349">
          <cell r="A4349" t="str">
            <v>K74</v>
          </cell>
          <cell r="B4349" t="str">
            <v>FIBROSIS Y CIRROSIS DEL HIGADO</v>
          </cell>
          <cell r="C4349" t="str">
            <v>080</v>
          </cell>
        </row>
        <row r="4350">
          <cell r="A4350" t="str">
            <v>K740</v>
          </cell>
          <cell r="B4350" t="str">
            <v>FIBROSIS HEPATICA</v>
          </cell>
          <cell r="C4350" t="str">
            <v>080</v>
          </cell>
        </row>
        <row r="4351">
          <cell r="A4351" t="str">
            <v>K741</v>
          </cell>
          <cell r="B4351" t="str">
            <v>ESCLEROSIS HEPATICA</v>
          </cell>
          <cell r="C4351" t="str">
            <v>080</v>
          </cell>
        </row>
        <row r="4352">
          <cell r="A4352" t="str">
            <v>K742</v>
          </cell>
          <cell r="B4352" t="str">
            <v>FIBROSIS HEPATICA CON ESCLEROSIS HEPATICA</v>
          </cell>
          <cell r="C4352" t="str">
            <v>080</v>
          </cell>
        </row>
        <row r="4353">
          <cell r="A4353" t="str">
            <v>K743</v>
          </cell>
          <cell r="B4353" t="str">
            <v>CIRROSIS BILIAR PRIMARIA</v>
          </cell>
          <cell r="C4353" t="str">
            <v>080</v>
          </cell>
        </row>
        <row r="4354">
          <cell r="A4354" t="str">
            <v>K744</v>
          </cell>
          <cell r="B4354" t="str">
            <v>CIRROSIS BILIAR SECUNDARIA</v>
          </cell>
          <cell r="C4354" t="str">
            <v>080</v>
          </cell>
        </row>
        <row r="4355">
          <cell r="A4355" t="str">
            <v>K745</v>
          </cell>
          <cell r="B4355" t="str">
            <v>CIRROSIS BILIAR, NO ESPECIFICADA</v>
          </cell>
          <cell r="C4355" t="str">
            <v>080</v>
          </cell>
        </row>
        <row r="4356">
          <cell r="A4356" t="str">
            <v>K746</v>
          </cell>
          <cell r="B4356" t="str">
            <v>OTRAS CIRROSIS DEL HIGADO Y LAS NO ESPECIFICADAS</v>
          </cell>
          <cell r="C4356" t="str">
            <v>080</v>
          </cell>
        </row>
        <row r="4357">
          <cell r="A4357" t="str">
            <v>K75</v>
          </cell>
          <cell r="B4357" t="str">
            <v>OTRAS ENFERMEDADES INFLAMATORIAS DEL HIGADO</v>
          </cell>
          <cell r="C4357" t="str">
            <v>080</v>
          </cell>
        </row>
        <row r="4358">
          <cell r="A4358" t="str">
            <v>K750</v>
          </cell>
          <cell r="B4358" t="str">
            <v>ABSCESO DEL HIGADO</v>
          </cell>
          <cell r="C4358" t="str">
            <v>080</v>
          </cell>
        </row>
        <row r="4359">
          <cell r="A4359" t="str">
            <v>K751</v>
          </cell>
          <cell r="B4359" t="str">
            <v>FLEBITIS DE LA VENA PORTA</v>
          </cell>
          <cell r="C4359" t="str">
            <v>080</v>
          </cell>
        </row>
        <row r="4360">
          <cell r="A4360" t="str">
            <v>K752</v>
          </cell>
          <cell r="B4360" t="str">
            <v>HEPATITIS REACTIVA NO ESPECIFICA</v>
          </cell>
          <cell r="C4360" t="str">
            <v>080</v>
          </cell>
        </row>
        <row r="4361">
          <cell r="A4361" t="str">
            <v>K753</v>
          </cell>
          <cell r="B4361" t="str">
            <v>HEPATITIS GRANULOMATOSA, NO CLASIFICADA EN OTRA PARTE</v>
          </cell>
          <cell r="C4361" t="str">
            <v>080</v>
          </cell>
        </row>
        <row r="4362">
          <cell r="A4362" t="str">
            <v>K758</v>
          </cell>
          <cell r="B4362" t="str">
            <v>OTRAS ENFERMEDADES INFLAMATORIAS DEL HIGADO, ESPECIFICADAS</v>
          </cell>
          <cell r="C4362" t="str">
            <v>080</v>
          </cell>
        </row>
        <row r="4363">
          <cell r="A4363" t="str">
            <v>K759</v>
          </cell>
          <cell r="B4363" t="str">
            <v>ENFERMEDAD INFLAMATORIA DEL HIGADO, NO ESPECIFICADA</v>
          </cell>
          <cell r="C4363" t="str">
            <v>080</v>
          </cell>
        </row>
        <row r="4364">
          <cell r="A4364" t="str">
            <v>K76</v>
          </cell>
          <cell r="B4364" t="str">
            <v>OTRAS ENFERMEDADES DEL HIGADO</v>
          </cell>
          <cell r="C4364" t="str">
            <v>080</v>
          </cell>
        </row>
        <row r="4365">
          <cell r="A4365" t="str">
            <v>K760</v>
          </cell>
          <cell r="B4365" t="str">
            <v>DEGENERACION GRASA DEL HOGADO, NO CLASIFICADA EN OTRA PARTE</v>
          </cell>
          <cell r="C4365" t="str">
            <v>080</v>
          </cell>
        </row>
        <row r="4366">
          <cell r="A4366" t="str">
            <v>K761</v>
          </cell>
          <cell r="B4366" t="str">
            <v>CONGESTION PASIVA CRONICA DEL HIGADO</v>
          </cell>
          <cell r="C4366" t="str">
            <v>080</v>
          </cell>
        </row>
        <row r="4367">
          <cell r="A4367" t="str">
            <v>K762</v>
          </cell>
          <cell r="B4367" t="str">
            <v>NECROSIS HEMORRAGICA CENTRAL DEL HIGADO</v>
          </cell>
          <cell r="C4367" t="str">
            <v>080</v>
          </cell>
        </row>
        <row r="4368">
          <cell r="A4368" t="str">
            <v>K763</v>
          </cell>
          <cell r="B4368" t="str">
            <v>INFARTO DEL HIGADO</v>
          </cell>
          <cell r="C4368" t="str">
            <v>080</v>
          </cell>
        </row>
        <row r="4369">
          <cell r="A4369" t="str">
            <v>K764</v>
          </cell>
          <cell r="B4369" t="str">
            <v>PELIOSIS HEPATICA</v>
          </cell>
          <cell r="C4369" t="str">
            <v>080</v>
          </cell>
        </row>
        <row r="4370">
          <cell r="A4370" t="str">
            <v>K765</v>
          </cell>
          <cell r="B4370" t="str">
            <v>ENFERMEDAD VENO-OCLUSIVA DEL HIGADO</v>
          </cell>
          <cell r="C4370" t="str">
            <v>080</v>
          </cell>
        </row>
        <row r="4371">
          <cell r="A4371" t="str">
            <v>K766</v>
          </cell>
          <cell r="B4371" t="str">
            <v>HIPERTENSION  PORTAL</v>
          </cell>
          <cell r="C4371" t="str">
            <v>080</v>
          </cell>
        </row>
        <row r="4372">
          <cell r="A4372" t="str">
            <v>K767</v>
          </cell>
          <cell r="B4372" t="str">
            <v>SINDROME HEPATORRENAL</v>
          </cell>
          <cell r="C4372" t="str">
            <v>080</v>
          </cell>
        </row>
        <row r="4373">
          <cell r="A4373" t="str">
            <v>K768</v>
          </cell>
          <cell r="B4373" t="str">
            <v>OTRAS ENFERMEDADES ESPECIFICADAS DEL HIGADO</v>
          </cell>
          <cell r="C4373" t="str">
            <v>080</v>
          </cell>
        </row>
        <row r="4374">
          <cell r="A4374" t="str">
            <v>K769</v>
          </cell>
          <cell r="B4374" t="str">
            <v>ENFERMEDAD DEL HIGADO, NO ESPECIFICADA</v>
          </cell>
          <cell r="C4374" t="str">
            <v>080</v>
          </cell>
        </row>
        <row r="4375">
          <cell r="A4375" t="str">
            <v>K80</v>
          </cell>
          <cell r="B4375" t="str">
            <v>COLELITIASIS</v>
          </cell>
          <cell r="C4375" t="str">
            <v>081</v>
          </cell>
        </row>
        <row r="4376">
          <cell r="A4376" t="str">
            <v>K800</v>
          </cell>
          <cell r="B4376" t="str">
            <v>CALCULO DE LA VESICULA BILIAR CON COLECISTITIS AGUDA</v>
          </cell>
          <cell r="C4376" t="str">
            <v>081</v>
          </cell>
        </row>
        <row r="4377">
          <cell r="A4377" t="str">
            <v>K801</v>
          </cell>
          <cell r="B4377" t="str">
            <v>CALCULO DE LA VESICULA BILIAR CON OTRA COLECISTITIS</v>
          </cell>
          <cell r="C4377" t="str">
            <v>081</v>
          </cell>
        </row>
        <row r="4378">
          <cell r="A4378" t="str">
            <v>K802</v>
          </cell>
          <cell r="B4378" t="str">
            <v>CALCULO DE LA VASICULA BILIAR SIN COLECISTITIS</v>
          </cell>
          <cell r="C4378" t="str">
            <v>081</v>
          </cell>
        </row>
        <row r="4379">
          <cell r="A4379" t="str">
            <v>K803</v>
          </cell>
          <cell r="B4379" t="str">
            <v>CALCULO DE CONDUCTO BILIAR CON COLANGITIS</v>
          </cell>
          <cell r="C4379" t="str">
            <v>081</v>
          </cell>
        </row>
        <row r="4380">
          <cell r="A4380" t="str">
            <v>K804</v>
          </cell>
          <cell r="B4380" t="str">
            <v>CALCULO CONDUCTO BILIAR CON COLECISTITIS</v>
          </cell>
          <cell r="C4380" t="str">
            <v>081</v>
          </cell>
        </row>
        <row r="4381">
          <cell r="A4381" t="str">
            <v>K805</v>
          </cell>
          <cell r="B4381" t="str">
            <v>CALCULO DE CONDUCTO BILIAR SIN COLANGITIS NI COLECISTITIS</v>
          </cell>
          <cell r="C4381" t="str">
            <v>081</v>
          </cell>
        </row>
        <row r="4382">
          <cell r="A4382" t="str">
            <v>K808</v>
          </cell>
          <cell r="B4382" t="str">
            <v>OTRAS COLELITIASIS</v>
          </cell>
          <cell r="C4382" t="str">
            <v>081</v>
          </cell>
        </row>
        <row r="4383">
          <cell r="A4383" t="str">
            <v>K81</v>
          </cell>
          <cell r="B4383" t="str">
            <v>COLECISTITIS</v>
          </cell>
          <cell r="C4383" t="str">
            <v>081</v>
          </cell>
        </row>
        <row r="4384">
          <cell r="A4384" t="str">
            <v>K810</v>
          </cell>
          <cell r="B4384" t="str">
            <v>COLECISTITIS AGUDA</v>
          </cell>
          <cell r="C4384" t="str">
            <v>081</v>
          </cell>
        </row>
        <row r="4385">
          <cell r="A4385" t="str">
            <v>K811</v>
          </cell>
          <cell r="B4385" t="str">
            <v>COLECISTITIS CRONICA</v>
          </cell>
          <cell r="C4385" t="str">
            <v>081</v>
          </cell>
        </row>
        <row r="4386">
          <cell r="A4386" t="str">
            <v>K818</v>
          </cell>
          <cell r="B4386" t="str">
            <v>OTRAS COLECISTITIS</v>
          </cell>
          <cell r="C4386" t="str">
            <v>081</v>
          </cell>
        </row>
        <row r="4387">
          <cell r="A4387" t="str">
            <v>K819</v>
          </cell>
          <cell r="B4387" t="str">
            <v>COLECISTITIS, NO ESPECIFICADA</v>
          </cell>
          <cell r="C4387" t="str">
            <v>081</v>
          </cell>
        </row>
        <row r="4388">
          <cell r="A4388" t="str">
            <v>K82</v>
          </cell>
          <cell r="B4388" t="str">
            <v>OTRAS ENFERMEDADES DE LA VASICULA BILIAR</v>
          </cell>
          <cell r="C4388" t="str">
            <v>081</v>
          </cell>
        </row>
        <row r="4389">
          <cell r="A4389" t="str">
            <v>K820</v>
          </cell>
          <cell r="B4389" t="str">
            <v>OBSTRUCCION DE LA VESICULA BILIAR</v>
          </cell>
          <cell r="C4389" t="str">
            <v>081</v>
          </cell>
        </row>
        <row r="4390">
          <cell r="A4390" t="str">
            <v>K821</v>
          </cell>
          <cell r="B4390" t="str">
            <v>HIDROPESIA DE LA VESICULA BILIAR</v>
          </cell>
          <cell r="C4390" t="str">
            <v>081</v>
          </cell>
        </row>
        <row r="4391">
          <cell r="A4391" t="str">
            <v>K822</v>
          </cell>
          <cell r="B4391" t="str">
            <v>PERFORACION DE LA VESICULA BILIAR</v>
          </cell>
          <cell r="C4391" t="str">
            <v>081</v>
          </cell>
        </row>
        <row r="4392">
          <cell r="A4392" t="str">
            <v>K823</v>
          </cell>
          <cell r="B4392" t="str">
            <v>FISTULA DE LA VESICULA BILIAR</v>
          </cell>
          <cell r="C4392" t="str">
            <v>081</v>
          </cell>
        </row>
        <row r="4393">
          <cell r="A4393" t="str">
            <v>K824</v>
          </cell>
          <cell r="B4393" t="str">
            <v>COLESTEROLOSIS DE LA VESICULA BILIAR</v>
          </cell>
          <cell r="C4393" t="str">
            <v>081</v>
          </cell>
        </row>
        <row r="4394">
          <cell r="A4394" t="str">
            <v>K828</v>
          </cell>
          <cell r="B4394" t="str">
            <v>OTRAS ENFERMEDADES ESPECIFICADAS DE LA VESICULA BILIAR</v>
          </cell>
          <cell r="C4394" t="str">
            <v>081</v>
          </cell>
        </row>
        <row r="4395">
          <cell r="A4395" t="str">
            <v>K829</v>
          </cell>
          <cell r="B4395" t="str">
            <v>ENFERMEDAD DE LA VESICULA BILIAR, NO ESPECIFICADA</v>
          </cell>
          <cell r="C4395" t="str">
            <v>081</v>
          </cell>
        </row>
        <row r="4396">
          <cell r="A4396" t="str">
            <v>K83</v>
          </cell>
          <cell r="B4396" t="str">
            <v>OTRAS ENFERMEDADES DE LAS VIAS BILIARES</v>
          </cell>
          <cell r="C4396" t="str">
            <v>081</v>
          </cell>
        </row>
        <row r="4397">
          <cell r="A4397" t="str">
            <v>K830</v>
          </cell>
          <cell r="B4397" t="str">
            <v>COLANGITIS</v>
          </cell>
          <cell r="C4397" t="str">
            <v>081</v>
          </cell>
        </row>
        <row r="4398">
          <cell r="A4398" t="str">
            <v>K831</v>
          </cell>
          <cell r="B4398" t="str">
            <v>OBSTRUCCION DEL CONDUCTO BILIAR</v>
          </cell>
          <cell r="C4398" t="str">
            <v>081</v>
          </cell>
        </row>
        <row r="4399">
          <cell r="A4399" t="str">
            <v>K832</v>
          </cell>
          <cell r="B4399" t="str">
            <v>PERFORACION DEL CONDUCTO BILIAR</v>
          </cell>
          <cell r="C4399" t="str">
            <v>081</v>
          </cell>
        </row>
        <row r="4400">
          <cell r="A4400" t="str">
            <v>K833</v>
          </cell>
          <cell r="B4400" t="str">
            <v>FISTULA DEL CONDUCTO BILIAR</v>
          </cell>
          <cell r="C4400" t="str">
            <v>081</v>
          </cell>
        </row>
        <row r="4401">
          <cell r="A4401" t="str">
            <v>K834</v>
          </cell>
          <cell r="B4401" t="str">
            <v>ESPASMO DEL ESFINTER DE ODDI</v>
          </cell>
          <cell r="C4401" t="str">
            <v>081</v>
          </cell>
        </row>
        <row r="4402">
          <cell r="A4402" t="str">
            <v>K835</v>
          </cell>
          <cell r="B4402" t="str">
            <v>QUISTE BILIAR</v>
          </cell>
          <cell r="C4402" t="str">
            <v>081</v>
          </cell>
        </row>
        <row r="4403">
          <cell r="A4403" t="str">
            <v>K838</v>
          </cell>
          <cell r="B4403" t="str">
            <v>OTRAS ENFERMEDADES ESPECIFICADAS DE LAS VIAS BILIARES</v>
          </cell>
          <cell r="C4403" t="str">
            <v>081</v>
          </cell>
        </row>
        <row r="4404">
          <cell r="A4404" t="str">
            <v>K839</v>
          </cell>
          <cell r="B4404" t="str">
            <v>ENFERMEDAD DE LAS VIAS BILIARES, NO ESPECIFICADA</v>
          </cell>
          <cell r="C4404" t="str">
            <v>081</v>
          </cell>
        </row>
        <row r="4405">
          <cell r="A4405" t="str">
            <v>K85</v>
          </cell>
          <cell r="B4405" t="str">
            <v>PANCREATITIS AGUDA</v>
          </cell>
          <cell r="C4405" t="str">
            <v>081</v>
          </cell>
        </row>
        <row r="4406">
          <cell r="A4406" t="str">
            <v>K86</v>
          </cell>
          <cell r="B4406" t="str">
            <v>OTRAS ENFERMEDADES DEL PANCREAS</v>
          </cell>
          <cell r="C4406" t="str">
            <v>081</v>
          </cell>
        </row>
        <row r="4407">
          <cell r="A4407" t="str">
            <v>K860</v>
          </cell>
          <cell r="B4407" t="str">
            <v>PANCREATITIS CRONICA INDUCIDA POR EL ALCOHOL</v>
          </cell>
          <cell r="C4407" t="str">
            <v>081</v>
          </cell>
        </row>
        <row r="4408">
          <cell r="A4408" t="str">
            <v>K861</v>
          </cell>
          <cell r="B4408" t="str">
            <v>OTRAS PANCREATITIS CRONICAS</v>
          </cell>
          <cell r="C4408" t="str">
            <v>081</v>
          </cell>
        </row>
        <row r="4409">
          <cell r="A4409" t="str">
            <v>K862</v>
          </cell>
          <cell r="B4409" t="str">
            <v>QUISTE DEL PANCREAS</v>
          </cell>
          <cell r="C4409" t="str">
            <v>081</v>
          </cell>
        </row>
        <row r="4410">
          <cell r="A4410" t="str">
            <v>K863</v>
          </cell>
          <cell r="B4410" t="str">
            <v>SEUDOQUISTE DEL PANCREAS</v>
          </cell>
          <cell r="C4410" t="str">
            <v>081</v>
          </cell>
        </row>
        <row r="4411">
          <cell r="A4411" t="str">
            <v>K868</v>
          </cell>
          <cell r="B4411" t="str">
            <v>OTRAS ENFERMEDADES ESPECIFICADAS DEL PANCREAS</v>
          </cell>
          <cell r="C4411" t="str">
            <v>081</v>
          </cell>
        </row>
        <row r="4412">
          <cell r="A4412" t="str">
            <v>K869</v>
          </cell>
          <cell r="B4412" t="str">
            <v>ENFERMEDAD DEL PANCREAS, NO ESPECIFICADA</v>
          </cell>
          <cell r="C4412" t="str">
            <v>081</v>
          </cell>
        </row>
        <row r="4413">
          <cell r="A4413" t="str">
            <v>K90</v>
          </cell>
          <cell r="B4413" t="str">
            <v>MALABSORCION INTESTINAL</v>
          </cell>
          <cell r="C4413" t="str">
            <v>081</v>
          </cell>
        </row>
        <row r="4414">
          <cell r="A4414" t="str">
            <v>K900</v>
          </cell>
          <cell r="B4414" t="str">
            <v>ENFERMEDAD CELIACA</v>
          </cell>
          <cell r="C4414" t="str">
            <v>081</v>
          </cell>
        </row>
        <row r="4415">
          <cell r="A4415" t="str">
            <v>K901</v>
          </cell>
          <cell r="B4415" t="str">
            <v>ESPRUE TROPICAL</v>
          </cell>
          <cell r="C4415" t="str">
            <v>081</v>
          </cell>
        </row>
        <row r="4416">
          <cell r="A4416" t="str">
            <v>K902</v>
          </cell>
          <cell r="B4416" t="str">
            <v>SINDROME DEL ASA CIEGA, NO CLASIFICADO EN OTRA PARTE</v>
          </cell>
          <cell r="C4416" t="str">
            <v>081</v>
          </cell>
        </row>
        <row r="4417">
          <cell r="A4417" t="str">
            <v>K903</v>
          </cell>
          <cell r="B4417" t="str">
            <v>ESTEATORREA PANCREATICA</v>
          </cell>
          <cell r="C4417" t="str">
            <v>081</v>
          </cell>
        </row>
        <row r="4418">
          <cell r="A4418" t="str">
            <v>K904</v>
          </cell>
          <cell r="B4418" t="str">
            <v>MALABSORCION DEBIDA A INTOLERANCIA, NO CLASIFICADA EN OTRA PARTE</v>
          </cell>
          <cell r="C4418" t="str">
            <v>081</v>
          </cell>
        </row>
        <row r="4419">
          <cell r="A4419" t="str">
            <v>K908</v>
          </cell>
          <cell r="B4419" t="str">
            <v>OTROS TIPOS DE MALABSORCION INTESTINAL</v>
          </cell>
          <cell r="C4419" t="str">
            <v>081</v>
          </cell>
        </row>
        <row r="4420">
          <cell r="A4420" t="str">
            <v>K909</v>
          </cell>
          <cell r="B4420" t="str">
            <v>MALABSORCION INTESTINAL, NO ESPECIFICADA</v>
          </cell>
          <cell r="C4420" t="str">
            <v>081</v>
          </cell>
        </row>
        <row r="4421">
          <cell r="A4421" t="str">
            <v>K91</v>
          </cell>
          <cell r="B4421" t="str">
            <v>TRASTORNOS DEL SISTEMA DIGESTIVO CONSEC. A PROCED. NO CLASIF. EN OTRA</v>
          </cell>
          <cell r="C4421" t="str">
            <v>081</v>
          </cell>
        </row>
        <row r="4422">
          <cell r="A4422" t="str">
            <v>K910</v>
          </cell>
          <cell r="B4422" t="str">
            <v>VOMITO POSTCIRUGIA GASTROINTESTINAL</v>
          </cell>
          <cell r="C4422" t="str">
            <v>081</v>
          </cell>
        </row>
        <row r="4423">
          <cell r="A4423" t="str">
            <v>K911</v>
          </cell>
          <cell r="B4423" t="str">
            <v>SINDROMES CONSECUTIVOS A LA CIRUGIA GASTRICA</v>
          </cell>
          <cell r="C4423" t="str">
            <v>081</v>
          </cell>
        </row>
        <row r="4424">
          <cell r="A4424" t="str">
            <v>K912</v>
          </cell>
          <cell r="B4424" t="str">
            <v>MALABSORCION POSTQUIRURGICA, NO CLASIFICADA EN OTRA PARTE</v>
          </cell>
          <cell r="C4424" t="str">
            <v>081</v>
          </cell>
        </row>
        <row r="4425">
          <cell r="A4425" t="str">
            <v>K913</v>
          </cell>
          <cell r="B4425" t="str">
            <v>OBSTRUCCION INTESTINAL POSTOPERATORIA</v>
          </cell>
          <cell r="C4425" t="str">
            <v>081</v>
          </cell>
        </row>
        <row r="4426">
          <cell r="A4426" t="str">
            <v>K914</v>
          </cell>
          <cell r="B4426" t="str">
            <v>DISFUNCION DE COLOSTOMIA O ENTEROSTOMIA</v>
          </cell>
          <cell r="C4426" t="str">
            <v>081</v>
          </cell>
        </row>
        <row r="4427">
          <cell r="A4427" t="str">
            <v>K915</v>
          </cell>
          <cell r="B4427" t="str">
            <v>SINDROME POSTCOLECISTECTOMIA</v>
          </cell>
          <cell r="C4427" t="str">
            <v>081</v>
          </cell>
        </row>
        <row r="4428">
          <cell r="A4428" t="str">
            <v>K918</v>
          </cell>
          <cell r="B4428" t="str">
            <v>OTROS TRAST. DEL SIST. DIGESTIVO CONSEC. A PROCED. NO CLASIF. EN OTRA</v>
          </cell>
          <cell r="C4428" t="str">
            <v>081</v>
          </cell>
        </row>
        <row r="4429">
          <cell r="A4429" t="str">
            <v>K919</v>
          </cell>
          <cell r="B4429" t="str">
            <v>TRASTORNOS NO ESPECIF. DEL SIST. DIGESTIVO CONSEC. A PROCEDIMIENTOS</v>
          </cell>
          <cell r="C4429" t="str">
            <v>081</v>
          </cell>
        </row>
        <row r="4430">
          <cell r="A4430" t="str">
            <v>K92</v>
          </cell>
          <cell r="B4430" t="str">
            <v>OTRAS ENFERMEDADES DEL SISTEMA DIGESTIVO</v>
          </cell>
          <cell r="C4430" t="str">
            <v>081</v>
          </cell>
        </row>
        <row r="4431">
          <cell r="A4431" t="str">
            <v>K920</v>
          </cell>
          <cell r="B4431" t="str">
            <v>HEMATEMESIS</v>
          </cell>
          <cell r="C4431" t="str">
            <v>081</v>
          </cell>
        </row>
        <row r="4432">
          <cell r="A4432" t="str">
            <v>K921</v>
          </cell>
          <cell r="B4432" t="str">
            <v>MELENA</v>
          </cell>
          <cell r="C4432" t="str">
            <v>081</v>
          </cell>
        </row>
        <row r="4433">
          <cell r="A4433" t="str">
            <v>K922</v>
          </cell>
          <cell r="B4433" t="str">
            <v>HEMORRAGIA GASTROINTESTINAL, NO ESPECIFICADA</v>
          </cell>
          <cell r="C4433" t="str">
            <v>081</v>
          </cell>
        </row>
        <row r="4434">
          <cell r="A4434" t="str">
            <v>K928</v>
          </cell>
          <cell r="B4434" t="str">
            <v>OTRAS ENFERMEDADES ESPECIFICADAS DEL SISTEMA DIGESTIVO</v>
          </cell>
          <cell r="C4434" t="str">
            <v>081</v>
          </cell>
        </row>
        <row r="4435">
          <cell r="A4435" t="str">
            <v>K929</v>
          </cell>
          <cell r="B4435" t="str">
            <v>ENFERMEDAD DEL SISTEMA DIGESTIVO, NO ESPECIFICADA</v>
          </cell>
          <cell r="C4435" t="str">
            <v>081</v>
          </cell>
        </row>
        <row r="4436">
          <cell r="A4436" t="str">
            <v>L00</v>
          </cell>
          <cell r="B4436" t="str">
            <v>SINDROME ESTAFILOCOCICO DE LA PIEL ESCALDADA</v>
          </cell>
          <cell r="C4436" t="str">
            <v>082</v>
          </cell>
        </row>
        <row r="4437">
          <cell r="A4437" t="str">
            <v>L018</v>
          </cell>
          <cell r="B4437" t="str">
            <v>IMPETIGO</v>
          </cell>
          <cell r="C4437" t="str">
            <v>082</v>
          </cell>
        </row>
        <row r="4438">
          <cell r="A4438" t="str">
            <v>L010</v>
          </cell>
          <cell r="B4438" t="str">
            <v>IMPETIGO (CUALQUIER SITIO ANATOMICO) (CUALQUIER ORGANISMO)</v>
          </cell>
          <cell r="C4438" t="str">
            <v>082</v>
          </cell>
        </row>
        <row r="4439">
          <cell r="A4439" t="str">
            <v>L011</v>
          </cell>
          <cell r="B4439" t="str">
            <v>IMPETIGINIZACION DE OTRAS DERMATOSIS</v>
          </cell>
          <cell r="C4439" t="str">
            <v>082</v>
          </cell>
        </row>
        <row r="4440">
          <cell r="A4440" t="str">
            <v>L02</v>
          </cell>
          <cell r="B4440" t="str">
            <v>ABSCESO CUTANEO, FURUNCULO Y CARBUNCO</v>
          </cell>
          <cell r="C4440" t="str">
            <v>082</v>
          </cell>
        </row>
        <row r="4441">
          <cell r="A4441" t="str">
            <v>L020</v>
          </cell>
          <cell r="B4441" t="str">
            <v>ABSCESO CUTANEO, FURUCULO Y CARBUNCO DE LA CARA</v>
          </cell>
          <cell r="C4441" t="str">
            <v>082</v>
          </cell>
        </row>
        <row r="4442">
          <cell r="A4442" t="str">
            <v>L021</v>
          </cell>
          <cell r="B4442" t="str">
            <v>ABSCESO CUTANEO, FURUNCULO Y CARBUNCO DEL CUELLO</v>
          </cell>
          <cell r="C4442" t="str">
            <v>082</v>
          </cell>
        </row>
        <row r="4443">
          <cell r="A4443" t="str">
            <v>L022</v>
          </cell>
          <cell r="B4443" t="str">
            <v>ABSCESO CUTANEO, FURUCULO Y CARBUNCO DEL TRONCO</v>
          </cell>
          <cell r="C4443" t="str">
            <v>082</v>
          </cell>
        </row>
        <row r="4444">
          <cell r="A4444" t="str">
            <v>L023</v>
          </cell>
          <cell r="B4444" t="str">
            <v>ABSCESO CUTANEO, FURUNCULO Y CARBUNCO DE GLUTEOS</v>
          </cell>
          <cell r="C4444" t="str">
            <v>082</v>
          </cell>
        </row>
        <row r="4445">
          <cell r="A4445" t="str">
            <v>L024</v>
          </cell>
          <cell r="B4445" t="str">
            <v>ABSCESO CUTANEO, FURUNCULO Y CARBUNCO DE MIEMBRO</v>
          </cell>
          <cell r="C4445" t="str">
            <v>082</v>
          </cell>
        </row>
        <row r="4446">
          <cell r="A4446" t="str">
            <v>L028</v>
          </cell>
          <cell r="B4446" t="str">
            <v>ABSCESO CUTANEO, FURUNCULO Y CARBUNCO DE OTROS SITIOS</v>
          </cell>
          <cell r="C4446" t="str">
            <v>082</v>
          </cell>
        </row>
        <row r="4447">
          <cell r="A4447" t="str">
            <v>L029</v>
          </cell>
          <cell r="B4447" t="str">
            <v>ABSCESO CUTANEO, FURUNCULO Y CARBUNCO DE SITIO NO ESPECIFICADO</v>
          </cell>
          <cell r="C4447" t="str">
            <v>082</v>
          </cell>
        </row>
        <row r="4448">
          <cell r="A4448" t="str">
            <v>L03</v>
          </cell>
          <cell r="B4448" t="str">
            <v>CELULITIS</v>
          </cell>
          <cell r="C4448" t="str">
            <v>082</v>
          </cell>
        </row>
        <row r="4449">
          <cell r="A4449" t="str">
            <v>L030</v>
          </cell>
          <cell r="B4449" t="str">
            <v>CALULITIS DE LOS DEDOS DE LA MANO Y DEL PIE</v>
          </cell>
          <cell r="C4449" t="str">
            <v>082</v>
          </cell>
        </row>
        <row r="4450">
          <cell r="A4450" t="str">
            <v>L031</v>
          </cell>
          <cell r="B4450" t="str">
            <v>CELULITIS DE OTRAS PARTES DE LOS MIEMBROS</v>
          </cell>
          <cell r="C4450" t="str">
            <v>082</v>
          </cell>
        </row>
        <row r="4451">
          <cell r="A4451" t="str">
            <v>L032</v>
          </cell>
          <cell r="B4451" t="str">
            <v>CELULITIS DE LA CARA</v>
          </cell>
          <cell r="C4451" t="str">
            <v>082</v>
          </cell>
        </row>
        <row r="4452">
          <cell r="A4452" t="str">
            <v>L033</v>
          </cell>
          <cell r="B4452" t="str">
            <v>CELULITIS DEL TRONCO</v>
          </cell>
          <cell r="C4452" t="str">
            <v>082</v>
          </cell>
        </row>
        <row r="4453">
          <cell r="A4453" t="str">
            <v>L038</v>
          </cell>
          <cell r="B4453" t="str">
            <v>CELULITIS DE OTROS SITIOS</v>
          </cell>
          <cell r="C4453" t="str">
            <v>082</v>
          </cell>
        </row>
        <row r="4454">
          <cell r="A4454" t="str">
            <v>L039</v>
          </cell>
          <cell r="B4454" t="str">
            <v>CELULITIS DE SITIO NO ESPECIFICADO</v>
          </cell>
          <cell r="C4454" t="str">
            <v>082</v>
          </cell>
        </row>
        <row r="4455">
          <cell r="A4455" t="str">
            <v>L04</v>
          </cell>
          <cell r="B4455" t="str">
            <v>LINFADENITIS AGUDA</v>
          </cell>
          <cell r="C4455" t="str">
            <v>082</v>
          </cell>
        </row>
        <row r="4456">
          <cell r="A4456" t="str">
            <v>L040</v>
          </cell>
          <cell r="B4456" t="str">
            <v>LINFADENITIS AGUDA DE CARA, CABEZA Y CUELLO</v>
          </cell>
          <cell r="C4456" t="str">
            <v>082</v>
          </cell>
        </row>
        <row r="4457">
          <cell r="A4457" t="str">
            <v>L041</v>
          </cell>
          <cell r="B4457" t="str">
            <v>LINFADENITIS AGUDA DEL TRONCO</v>
          </cell>
          <cell r="C4457" t="str">
            <v>082</v>
          </cell>
        </row>
        <row r="4458">
          <cell r="A4458" t="str">
            <v>L042</v>
          </cell>
          <cell r="B4458" t="str">
            <v>LINFADENITIS AGUDA DEL MIEMBRO SUPERIOR</v>
          </cell>
          <cell r="C4458" t="str">
            <v>082</v>
          </cell>
        </row>
        <row r="4459">
          <cell r="A4459" t="str">
            <v>L043</v>
          </cell>
          <cell r="B4459" t="str">
            <v>LINFADENITIS AGUDA DEL MIEMBRO INFERIOR</v>
          </cell>
          <cell r="C4459" t="str">
            <v>082</v>
          </cell>
        </row>
        <row r="4460">
          <cell r="A4460" t="str">
            <v>L048</v>
          </cell>
          <cell r="B4460" t="str">
            <v>LINFADENITIS AGUDA DE OTROS SITIOS</v>
          </cell>
          <cell r="C4460" t="str">
            <v>082</v>
          </cell>
        </row>
        <row r="4461">
          <cell r="A4461" t="str">
            <v>L049</v>
          </cell>
          <cell r="B4461" t="str">
            <v>LINFADENITIS AGUDA DE SITIO NO ESPECIFICADO</v>
          </cell>
          <cell r="C4461" t="str">
            <v>082</v>
          </cell>
        </row>
        <row r="4462">
          <cell r="A4462" t="str">
            <v>L05</v>
          </cell>
          <cell r="B4462" t="str">
            <v>QUISTE PILONIDAL</v>
          </cell>
          <cell r="C4462" t="str">
            <v>082</v>
          </cell>
        </row>
        <row r="4463">
          <cell r="A4463" t="str">
            <v>L050</v>
          </cell>
          <cell r="B4463" t="str">
            <v>QUISTE PILONIDAL CON ABSCESO</v>
          </cell>
          <cell r="C4463" t="str">
            <v>082</v>
          </cell>
        </row>
        <row r="4464">
          <cell r="A4464" t="str">
            <v>L059</v>
          </cell>
          <cell r="B4464" t="str">
            <v>QUISTE PILONIDAL SIN ABSCESO</v>
          </cell>
          <cell r="C4464" t="str">
            <v>082</v>
          </cell>
        </row>
        <row r="4465">
          <cell r="A4465" t="str">
            <v>L08</v>
          </cell>
          <cell r="B4465" t="str">
            <v>OTRAS INFECCIONES LOCALES DE LA PIEL Y DEL TEJIDO SUBCUTANEO</v>
          </cell>
          <cell r="C4465" t="str">
            <v>082</v>
          </cell>
        </row>
        <row r="4466">
          <cell r="A4466" t="str">
            <v>L080</v>
          </cell>
          <cell r="B4466" t="str">
            <v>PIODERMA</v>
          </cell>
          <cell r="C4466" t="str">
            <v>082</v>
          </cell>
        </row>
        <row r="4467">
          <cell r="A4467" t="str">
            <v>L081</v>
          </cell>
          <cell r="B4467" t="str">
            <v>ERITRASMA</v>
          </cell>
          <cell r="C4467" t="str">
            <v>082</v>
          </cell>
        </row>
        <row r="4468">
          <cell r="A4468" t="str">
            <v>L088</v>
          </cell>
          <cell r="B4468" t="str">
            <v>OTRAS INFECCIONES LOCALES ESPECIF. DE LA PIEL Y DEL TEJIDO SUBCUTANEO</v>
          </cell>
          <cell r="C4468" t="str">
            <v>082</v>
          </cell>
        </row>
        <row r="4469">
          <cell r="A4469" t="str">
            <v>L089</v>
          </cell>
          <cell r="B4469" t="str">
            <v>INFECCION LOCAL DE LA PIEL Y DEL TEJIDO SUBCUTANEO, NO ESPECIFICADA</v>
          </cell>
          <cell r="C4469" t="str">
            <v>082</v>
          </cell>
        </row>
        <row r="4470">
          <cell r="A4470" t="str">
            <v>L10</v>
          </cell>
          <cell r="B4470" t="str">
            <v>PENFIGO</v>
          </cell>
          <cell r="C4470" t="str">
            <v>082</v>
          </cell>
        </row>
        <row r="4471">
          <cell r="A4471" t="str">
            <v>L100</v>
          </cell>
          <cell r="B4471" t="str">
            <v>PENFIGO VULGAR</v>
          </cell>
          <cell r="C4471" t="str">
            <v>082</v>
          </cell>
        </row>
        <row r="4472">
          <cell r="A4472" t="str">
            <v>L101</v>
          </cell>
          <cell r="B4472" t="str">
            <v>PENFIGO VEGETANTE</v>
          </cell>
          <cell r="C4472" t="str">
            <v>082</v>
          </cell>
        </row>
        <row r="4473">
          <cell r="A4473" t="str">
            <v>L102</v>
          </cell>
          <cell r="B4473" t="str">
            <v>PENFIGO FOLIACEO</v>
          </cell>
          <cell r="C4473" t="str">
            <v>082</v>
          </cell>
        </row>
        <row r="4474">
          <cell r="A4474" t="str">
            <v>L103</v>
          </cell>
          <cell r="B4474" t="str">
            <v>PENFIGO BRASILEÑO (FOGO SELVAGEM)</v>
          </cell>
          <cell r="C4474" t="str">
            <v>082</v>
          </cell>
        </row>
        <row r="4475">
          <cell r="A4475" t="str">
            <v>L104</v>
          </cell>
          <cell r="B4475" t="str">
            <v>PENFIGO ERITEMATOSO</v>
          </cell>
          <cell r="C4475" t="str">
            <v>082</v>
          </cell>
        </row>
        <row r="4476">
          <cell r="A4476" t="str">
            <v>L105</v>
          </cell>
          <cell r="B4476" t="str">
            <v>PENFIGO INDUCIDO POR DROGAS</v>
          </cell>
          <cell r="C4476" t="str">
            <v>082</v>
          </cell>
        </row>
        <row r="4477">
          <cell r="A4477" t="str">
            <v>L108</v>
          </cell>
          <cell r="B4477" t="str">
            <v>OTROS PENFIGOS</v>
          </cell>
          <cell r="C4477" t="str">
            <v>082</v>
          </cell>
        </row>
        <row r="4478">
          <cell r="A4478" t="str">
            <v>L109</v>
          </cell>
          <cell r="B4478" t="str">
            <v>PENFIGO, NO ESPECIFICADO</v>
          </cell>
          <cell r="C4478" t="str">
            <v>082</v>
          </cell>
        </row>
        <row r="4479">
          <cell r="A4479" t="str">
            <v>L11</v>
          </cell>
          <cell r="B4479" t="str">
            <v>OTROS TRASTORNOS ACANTOLITICOS</v>
          </cell>
          <cell r="C4479" t="str">
            <v>082</v>
          </cell>
        </row>
        <row r="4480">
          <cell r="A4480" t="str">
            <v>L110</v>
          </cell>
          <cell r="B4480" t="str">
            <v>QUERATOSIS FOLICULAR ADQUIRIDA</v>
          </cell>
          <cell r="C4480" t="str">
            <v>082</v>
          </cell>
        </row>
        <row r="4481">
          <cell r="A4481" t="str">
            <v>L111</v>
          </cell>
          <cell r="B4481" t="str">
            <v>DERMATOSIS ACANTOLITICA TRANSITORIA (GROVER)</v>
          </cell>
          <cell r="C4481" t="str">
            <v>082</v>
          </cell>
        </row>
        <row r="4482">
          <cell r="A4482" t="str">
            <v>L118</v>
          </cell>
          <cell r="B4482" t="str">
            <v>OTROS TRASTORNOS ACANTOLITICOS ESPECIFICADOS</v>
          </cell>
          <cell r="C4482" t="str">
            <v>082</v>
          </cell>
        </row>
        <row r="4483">
          <cell r="A4483" t="str">
            <v>L119</v>
          </cell>
          <cell r="B4483" t="str">
            <v>TRASTORNO ACANTOLITICO, NO ESPECIFICADO</v>
          </cell>
          <cell r="C4483" t="str">
            <v>082</v>
          </cell>
        </row>
        <row r="4484">
          <cell r="A4484" t="str">
            <v>L12</v>
          </cell>
          <cell r="B4484" t="str">
            <v>PENFIGOIDE</v>
          </cell>
          <cell r="C4484" t="str">
            <v>082</v>
          </cell>
        </row>
        <row r="4485">
          <cell r="A4485" t="str">
            <v>L120</v>
          </cell>
          <cell r="B4485" t="str">
            <v>PENFIGOIDE FLICTENULAR</v>
          </cell>
          <cell r="C4485" t="str">
            <v>082</v>
          </cell>
        </row>
        <row r="4486">
          <cell r="A4486" t="str">
            <v>L121</v>
          </cell>
          <cell r="B4486" t="str">
            <v>PENFIGOIDE CICATRICIAL</v>
          </cell>
          <cell r="C4486" t="str">
            <v>082</v>
          </cell>
        </row>
        <row r="4487">
          <cell r="A4487" t="str">
            <v>L122</v>
          </cell>
          <cell r="B4487" t="str">
            <v>ENFERMEDAD FLICTENULAR CRONICA DE LA INFANCIA</v>
          </cell>
          <cell r="C4487" t="str">
            <v>082</v>
          </cell>
        </row>
        <row r="4488">
          <cell r="A4488" t="str">
            <v>L123</v>
          </cell>
          <cell r="B4488" t="str">
            <v>EPIDERMOLISIS BULLOSA ADQUIRIDA</v>
          </cell>
          <cell r="C4488" t="str">
            <v>082</v>
          </cell>
        </row>
        <row r="4489">
          <cell r="A4489" t="str">
            <v>L128</v>
          </cell>
          <cell r="B4489" t="str">
            <v>OTROS PENFIGOIDES</v>
          </cell>
          <cell r="C4489" t="str">
            <v>082</v>
          </cell>
        </row>
        <row r="4490">
          <cell r="A4490" t="str">
            <v>L129</v>
          </cell>
          <cell r="B4490" t="str">
            <v>PENFIGOIDE, NO ESPECIFICADO</v>
          </cell>
          <cell r="C4490" t="str">
            <v>082</v>
          </cell>
        </row>
        <row r="4491">
          <cell r="A4491" t="str">
            <v>L13</v>
          </cell>
          <cell r="B4491" t="str">
            <v>OTROS TRASTORNOS FLICTENULARES</v>
          </cell>
          <cell r="C4491" t="str">
            <v>082</v>
          </cell>
        </row>
        <row r="4492">
          <cell r="A4492" t="str">
            <v>L130</v>
          </cell>
          <cell r="B4492" t="str">
            <v>DERMATITIS HERPETIFORME</v>
          </cell>
          <cell r="C4492" t="str">
            <v>082</v>
          </cell>
        </row>
        <row r="4493">
          <cell r="A4493" t="str">
            <v>L131</v>
          </cell>
          <cell r="B4493" t="str">
            <v>DERMATITIS PUSTULOSA SUBCORNEAL</v>
          </cell>
          <cell r="C4493" t="str">
            <v>082</v>
          </cell>
        </row>
        <row r="4494">
          <cell r="A4494" t="str">
            <v>L138</v>
          </cell>
          <cell r="B4494" t="str">
            <v>OTROS TRASTORNOS FLICTENULARES ESPECIFICADOS</v>
          </cell>
          <cell r="C4494" t="str">
            <v>082</v>
          </cell>
        </row>
        <row r="4495">
          <cell r="A4495" t="str">
            <v>L139</v>
          </cell>
          <cell r="B4495" t="str">
            <v>TRASTORNO FLICTENULAR, NO ESPECIFICADO</v>
          </cell>
          <cell r="C4495" t="str">
            <v>082</v>
          </cell>
        </row>
        <row r="4496">
          <cell r="A4496" t="str">
            <v>L20</v>
          </cell>
          <cell r="B4496" t="str">
            <v>DERMATITIS ATOPICA</v>
          </cell>
          <cell r="C4496" t="str">
            <v>082</v>
          </cell>
        </row>
        <row r="4497">
          <cell r="A4497" t="str">
            <v>L200</v>
          </cell>
          <cell r="B4497" t="str">
            <v>PRURIGO DE BESNIER</v>
          </cell>
          <cell r="C4497" t="str">
            <v>082</v>
          </cell>
        </row>
        <row r="4498">
          <cell r="A4498" t="str">
            <v>L208</v>
          </cell>
          <cell r="B4498" t="str">
            <v>OTRAS DERMATITIS ATOPICAS</v>
          </cell>
          <cell r="C4498" t="str">
            <v>082</v>
          </cell>
        </row>
        <row r="4499">
          <cell r="A4499" t="str">
            <v>L209</v>
          </cell>
          <cell r="B4499" t="str">
            <v>DERMATITIS ATOPICA, NO ESPECIFICADA</v>
          </cell>
          <cell r="C4499" t="str">
            <v>082</v>
          </cell>
        </row>
        <row r="4500">
          <cell r="A4500" t="str">
            <v>L21</v>
          </cell>
          <cell r="B4500" t="str">
            <v>DERMATITIS SEBORREICA</v>
          </cell>
          <cell r="C4500" t="str">
            <v>082</v>
          </cell>
        </row>
        <row r="4501">
          <cell r="A4501" t="str">
            <v>L210</v>
          </cell>
          <cell r="B4501" t="str">
            <v>SEBORREA CAPITIS</v>
          </cell>
          <cell r="C4501" t="str">
            <v>082</v>
          </cell>
        </row>
        <row r="4502">
          <cell r="A4502" t="str">
            <v>L211</v>
          </cell>
          <cell r="B4502" t="str">
            <v>DERMATITIS SEBORREICA INFANTIL</v>
          </cell>
          <cell r="C4502" t="str">
            <v>082</v>
          </cell>
        </row>
        <row r="4503">
          <cell r="A4503" t="str">
            <v>L218</v>
          </cell>
          <cell r="B4503" t="str">
            <v>OTRAS DERMATITIS SEBORREICAS</v>
          </cell>
          <cell r="C4503" t="str">
            <v>082</v>
          </cell>
        </row>
        <row r="4504">
          <cell r="A4504" t="str">
            <v>L219</v>
          </cell>
          <cell r="B4504" t="str">
            <v>DERMATITIS SEBORREICA, NO ESPECIFICADA</v>
          </cell>
          <cell r="C4504" t="str">
            <v>082</v>
          </cell>
        </row>
        <row r="4505">
          <cell r="A4505" t="str">
            <v>L22</v>
          </cell>
          <cell r="B4505" t="str">
            <v>DERMATITIS DEL PAÑAL</v>
          </cell>
          <cell r="C4505" t="str">
            <v>082</v>
          </cell>
        </row>
        <row r="4506">
          <cell r="A4506" t="str">
            <v>L23</v>
          </cell>
          <cell r="B4506" t="str">
            <v>DERMATITIS ALERGICA DE CONTACTO</v>
          </cell>
          <cell r="C4506" t="str">
            <v>082</v>
          </cell>
        </row>
        <row r="4507">
          <cell r="A4507" t="str">
            <v>L230</v>
          </cell>
          <cell r="B4507" t="str">
            <v>DERMATITIS ALERGICA DE CONTACTO DEBIDA A METALES</v>
          </cell>
          <cell r="C4507" t="str">
            <v>082</v>
          </cell>
        </row>
        <row r="4508">
          <cell r="A4508" t="str">
            <v>L231</v>
          </cell>
          <cell r="B4508" t="str">
            <v>DERMATITIS ALERGICA DE CONTACTO DEBIDA A DEHESIVOS</v>
          </cell>
          <cell r="C4508" t="str">
            <v>082</v>
          </cell>
        </row>
        <row r="4509">
          <cell r="A4509" t="str">
            <v>L232</v>
          </cell>
          <cell r="B4509" t="str">
            <v>DERMATITIS ALERGICA DE CONTACTO DEBIDA A COSMETICOS</v>
          </cell>
          <cell r="C4509" t="str">
            <v>082</v>
          </cell>
        </row>
        <row r="4510">
          <cell r="A4510" t="str">
            <v>L233</v>
          </cell>
          <cell r="B4510" t="str">
            <v>DERMATITIS ALERGICA DE CONTACTO DEBIDA A DROGAS EN CONTACTO CON LA</v>
          </cell>
          <cell r="C4510" t="str">
            <v>082</v>
          </cell>
        </row>
        <row r="4511">
          <cell r="A4511" t="str">
            <v>L234</v>
          </cell>
          <cell r="B4511" t="str">
            <v>DERMATITIS ALERGICA DE CONTACTO DEBIDA A COLORANTES</v>
          </cell>
          <cell r="C4511" t="str">
            <v>082</v>
          </cell>
        </row>
        <row r="4512">
          <cell r="A4512" t="str">
            <v>L235</v>
          </cell>
          <cell r="B4512" t="str">
            <v>DERMATITIS ALERGICA DE CONTACTO DEBIDA A OTROS PRODUCTOS QUIMICOS</v>
          </cell>
          <cell r="C4512" t="str">
            <v>082</v>
          </cell>
        </row>
        <row r="4513">
          <cell r="A4513" t="str">
            <v>L236</v>
          </cell>
          <cell r="B4513" t="str">
            <v>DERMATITIS ALERG. DE CONTACTO DEBIDA A ALIMENTOS EN CONT. CON LA PIEL</v>
          </cell>
          <cell r="C4513" t="str">
            <v>082</v>
          </cell>
        </row>
        <row r="4514">
          <cell r="A4514" t="str">
            <v>L237</v>
          </cell>
          <cell r="B4514" t="str">
            <v>DERMATITIS ALERG. DE CONTAC. DEBIDA A PLANTAS. EXCEPTO LAS ALIMENTIC.</v>
          </cell>
          <cell r="C4514" t="str">
            <v>082</v>
          </cell>
        </row>
        <row r="4515">
          <cell r="A4515" t="str">
            <v>L238</v>
          </cell>
          <cell r="B4515" t="str">
            <v>DERMATITIS ALERG. DE CONTAC. DEBIDA A OTROS AGENTES</v>
          </cell>
          <cell r="C4515" t="str">
            <v>082</v>
          </cell>
        </row>
        <row r="4516">
          <cell r="A4516" t="str">
            <v>L239</v>
          </cell>
          <cell r="B4516" t="str">
            <v>DERMATITIS ALERGICA DE CONTACTO, DE CAUSA NO ESPECIFICADA</v>
          </cell>
          <cell r="C4516" t="str">
            <v>082</v>
          </cell>
        </row>
        <row r="4517">
          <cell r="A4517" t="str">
            <v>L24</v>
          </cell>
          <cell r="B4517" t="str">
            <v>DERMATITIS DE CONTACTO POR IRRITANTES</v>
          </cell>
          <cell r="C4517" t="str">
            <v>082</v>
          </cell>
        </row>
        <row r="4518">
          <cell r="A4518" t="str">
            <v>L240</v>
          </cell>
          <cell r="B4518" t="str">
            <v>DERMATITIS DE CONTACTO POR IRRITANTES, DEBIDA A DETERGENTES</v>
          </cell>
          <cell r="C4518" t="str">
            <v>082</v>
          </cell>
        </row>
        <row r="4519">
          <cell r="A4519" t="str">
            <v>L241</v>
          </cell>
          <cell r="B4519" t="str">
            <v>DERMATITIS DE CONTACTO POR IRRITANTES, DEBIDA A ACEITES Y GRASAS</v>
          </cell>
          <cell r="C4519" t="str">
            <v>082</v>
          </cell>
        </row>
        <row r="4520">
          <cell r="A4520" t="str">
            <v>L242</v>
          </cell>
          <cell r="B4520" t="str">
            <v>DERMATITIS DE CONTACTO POR IRRITANTES, DEBIDA A DISOLVENTES</v>
          </cell>
          <cell r="C4520" t="str">
            <v>082</v>
          </cell>
        </row>
        <row r="4521">
          <cell r="A4521" t="str">
            <v>L243</v>
          </cell>
          <cell r="B4521" t="str">
            <v>DERMATITIS DE CONTACTO POR IRRITANTES, DEBIDA A COSMETICOS</v>
          </cell>
          <cell r="C4521" t="str">
            <v>082</v>
          </cell>
        </row>
        <row r="4522">
          <cell r="A4522" t="str">
            <v>L244</v>
          </cell>
          <cell r="B4522" t="str">
            <v>DERMATITIS DE CONTAC. POR IRRITAN. DEBIDA A DROGAS EN CONTAC. CON LA P</v>
          </cell>
          <cell r="C4522" t="str">
            <v>082</v>
          </cell>
        </row>
        <row r="4523">
          <cell r="A4523" t="str">
            <v>L245</v>
          </cell>
          <cell r="B4523" t="str">
            <v>DERMATITIS DE CONTAC. POR IRRITAN. DEBIDA A OTROS PRODUCTOS QUIMICOS</v>
          </cell>
          <cell r="C4523" t="str">
            <v>082</v>
          </cell>
        </row>
        <row r="4524">
          <cell r="A4524" t="str">
            <v>L246</v>
          </cell>
          <cell r="B4524" t="str">
            <v>DERMATITIS DE CONTAC. POR IRRITAN. DEBIDA A ALIMEN. EN CONTAC. CON LA</v>
          </cell>
          <cell r="C4524" t="str">
            <v>082</v>
          </cell>
        </row>
        <row r="4525">
          <cell r="A4525" t="str">
            <v>L247</v>
          </cell>
          <cell r="B4525" t="str">
            <v>DERMATITIS DE CONTAC. POR IRRIT. DEBIDA A PLANTAS, EXCEPTO LAS ALIMENT</v>
          </cell>
          <cell r="C4525" t="str">
            <v>082</v>
          </cell>
        </row>
        <row r="4526">
          <cell r="A4526" t="str">
            <v>L248</v>
          </cell>
          <cell r="B4526" t="str">
            <v>DERMATITIS DE CONTACTO POR IRRITANTES, DEBIDA A OTROS AGENTES</v>
          </cell>
          <cell r="C4526" t="str">
            <v>082</v>
          </cell>
        </row>
        <row r="4527">
          <cell r="A4527" t="str">
            <v>L249</v>
          </cell>
          <cell r="B4527" t="str">
            <v>DERMATITIS DE CONTACTO POR IRRITANTES, DE CAUSA NO ESPECIFICADA</v>
          </cell>
          <cell r="C4527" t="str">
            <v>082</v>
          </cell>
        </row>
        <row r="4528">
          <cell r="A4528" t="str">
            <v>L25</v>
          </cell>
          <cell r="B4528" t="str">
            <v>DERMATITIS DE CONTACTO, FORMA NO ESPECIFICADA</v>
          </cell>
          <cell r="C4528" t="str">
            <v>082</v>
          </cell>
        </row>
        <row r="4529">
          <cell r="A4529" t="str">
            <v>L250</v>
          </cell>
          <cell r="B4529" t="str">
            <v>DERMATITIS DE CONTACTO, FORMA NO ESPECIFICADA, DEBIDA A COSMETICOS</v>
          </cell>
          <cell r="C4529" t="str">
            <v>082</v>
          </cell>
        </row>
        <row r="4530">
          <cell r="A4530" t="str">
            <v>L251</v>
          </cell>
          <cell r="B4530" t="str">
            <v>DERMATITIS DE CONTAC. FORMA NO ESPECIF. DEBIDA A DROGAS EN CONTAC. CON</v>
          </cell>
          <cell r="C4530" t="str">
            <v>082</v>
          </cell>
        </row>
        <row r="4531">
          <cell r="A4531" t="str">
            <v>L252</v>
          </cell>
          <cell r="B4531" t="str">
            <v>DERMATITIS DE CONTAC. FORMA NO ESPECIF. DEBIDA A COLORANTES</v>
          </cell>
          <cell r="C4531" t="str">
            <v>082</v>
          </cell>
        </row>
        <row r="4532">
          <cell r="A4532" t="str">
            <v>L253</v>
          </cell>
          <cell r="B4532" t="str">
            <v>DERMATITIS DE CONTAC. FORMA NO ESPECIF. DEBIDA A OTROS PRODUC. QUIM.</v>
          </cell>
          <cell r="C4532" t="str">
            <v>082</v>
          </cell>
        </row>
        <row r="4533">
          <cell r="A4533" t="str">
            <v>L254</v>
          </cell>
          <cell r="B4533" t="str">
            <v>DERMATITIS DE CONTAC. FORMA NO ESPECIF. DEBIDA A ALIMENT. EN CONTAC. C</v>
          </cell>
          <cell r="C4533" t="str">
            <v>082</v>
          </cell>
        </row>
        <row r="4534">
          <cell r="A4534" t="str">
            <v>L255</v>
          </cell>
          <cell r="B4534" t="str">
            <v>DERMATITIS DE CONTAC. FORMA NO ESPECIF. DEBIDA A PLANTAS, EXCEPTO LAS</v>
          </cell>
          <cell r="C4534" t="str">
            <v>082</v>
          </cell>
        </row>
        <row r="4535">
          <cell r="A4535" t="str">
            <v>L258</v>
          </cell>
          <cell r="B4535" t="str">
            <v>DERMATITIS DE CONTAC. FORMA NO ESPECIF. DEBIDA A OTROS AGENTES</v>
          </cell>
          <cell r="C4535" t="str">
            <v>082</v>
          </cell>
        </row>
        <row r="4536">
          <cell r="A4536" t="str">
            <v>L259</v>
          </cell>
          <cell r="B4536" t="str">
            <v>DERMATITIS DE CONTACTO, FORMA Y CAUSA NO ESPECIFICADA</v>
          </cell>
          <cell r="C4536" t="str">
            <v>082</v>
          </cell>
        </row>
        <row r="4537">
          <cell r="A4537" t="str">
            <v>L26</v>
          </cell>
          <cell r="B4537" t="str">
            <v>DERMATITIS EXFOLIATIVA</v>
          </cell>
          <cell r="C4537" t="str">
            <v>082</v>
          </cell>
        </row>
        <row r="4538">
          <cell r="A4538" t="str">
            <v>L27</v>
          </cell>
          <cell r="B4538" t="str">
            <v>DERMATITIS DEBIDA A SUSTANCIAS INGERIDAS</v>
          </cell>
          <cell r="C4538" t="str">
            <v>082</v>
          </cell>
        </row>
        <row r="4539">
          <cell r="A4539" t="str">
            <v>L270</v>
          </cell>
          <cell r="B4539" t="str">
            <v>ERUPCION CUTANEA GENERALIZADA DEBIDA A DROGAS Y MEDICAMENTOS</v>
          </cell>
          <cell r="C4539" t="str">
            <v>082</v>
          </cell>
        </row>
        <row r="4540">
          <cell r="A4540" t="str">
            <v>L271</v>
          </cell>
          <cell r="B4540" t="str">
            <v>ERUPCION CUTANEA LOCALIZADA DEBIDA A DROGAS Y MEDICAMENTOS</v>
          </cell>
          <cell r="C4540" t="str">
            <v>082</v>
          </cell>
        </row>
        <row r="4541">
          <cell r="A4541" t="str">
            <v>L272</v>
          </cell>
          <cell r="B4541" t="str">
            <v>DERMATITIS DEBIDA A INGESTION DE ALIMENTOS</v>
          </cell>
          <cell r="C4541" t="str">
            <v>082</v>
          </cell>
        </row>
        <row r="4542">
          <cell r="A4542" t="str">
            <v>L278</v>
          </cell>
          <cell r="B4542" t="str">
            <v>DERMATITIS DEBIDA A OTRAS SUSTANCIAS INGERIDAS</v>
          </cell>
          <cell r="C4542" t="str">
            <v>082</v>
          </cell>
        </row>
        <row r="4543">
          <cell r="A4543" t="str">
            <v>L279</v>
          </cell>
          <cell r="B4543" t="str">
            <v>DERMATITIS DEBIDAS A SUSTANCIAS INGERIDAS NO ESPECIFICADAS</v>
          </cell>
          <cell r="C4543" t="str">
            <v>082</v>
          </cell>
        </row>
        <row r="4544">
          <cell r="A4544" t="str">
            <v>L28</v>
          </cell>
          <cell r="B4544" t="str">
            <v>LIQUEN SIMPLE CRONICO Y PRURIGO</v>
          </cell>
          <cell r="C4544" t="str">
            <v>082</v>
          </cell>
        </row>
        <row r="4545">
          <cell r="A4545" t="str">
            <v>L280</v>
          </cell>
          <cell r="B4545" t="str">
            <v>LIQUEN SIMPLE CRONICO</v>
          </cell>
          <cell r="C4545" t="str">
            <v>082</v>
          </cell>
        </row>
        <row r="4546">
          <cell r="A4546" t="str">
            <v>L281</v>
          </cell>
          <cell r="B4546" t="str">
            <v>PRURIGO NODULAR</v>
          </cell>
          <cell r="C4546" t="str">
            <v>082</v>
          </cell>
        </row>
        <row r="4547">
          <cell r="A4547" t="str">
            <v>L282</v>
          </cell>
          <cell r="B4547" t="str">
            <v>OTROS PRURIGOS</v>
          </cell>
          <cell r="C4547" t="str">
            <v>082</v>
          </cell>
        </row>
        <row r="4548">
          <cell r="A4548" t="str">
            <v>L29</v>
          </cell>
          <cell r="B4548" t="str">
            <v>PRURITO</v>
          </cell>
          <cell r="C4548" t="str">
            <v>082</v>
          </cell>
        </row>
        <row r="4549">
          <cell r="A4549" t="str">
            <v>L290</v>
          </cell>
          <cell r="B4549" t="str">
            <v>PRURITO ANAL</v>
          </cell>
          <cell r="C4549" t="str">
            <v>082</v>
          </cell>
        </row>
        <row r="4550">
          <cell r="A4550" t="str">
            <v>L291</v>
          </cell>
          <cell r="B4550" t="str">
            <v>PRURITO ESCROTAL</v>
          </cell>
          <cell r="C4550" t="str">
            <v>082</v>
          </cell>
        </row>
        <row r="4551">
          <cell r="A4551" t="str">
            <v>L292</v>
          </cell>
          <cell r="B4551" t="str">
            <v>PRURITO VULVAR</v>
          </cell>
          <cell r="C4551" t="str">
            <v>082</v>
          </cell>
        </row>
        <row r="4552">
          <cell r="A4552" t="str">
            <v>L293</v>
          </cell>
          <cell r="B4552" t="str">
            <v>PRURITO ANOGENITAL, NO ESPECIFICADO</v>
          </cell>
          <cell r="C4552" t="str">
            <v>082</v>
          </cell>
        </row>
        <row r="4553">
          <cell r="A4553" t="str">
            <v>L298</v>
          </cell>
          <cell r="B4553" t="str">
            <v>OTROS PRURITOS</v>
          </cell>
          <cell r="C4553" t="str">
            <v>082</v>
          </cell>
        </row>
        <row r="4554">
          <cell r="A4554" t="str">
            <v>L299</v>
          </cell>
          <cell r="B4554" t="str">
            <v>PRURITO, NO ESPECIFICADO</v>
          </cell>
          <cell r="C4554" t="str">
            <v>082</v>
          </cell>
        </row>
        <row r="4555">
          <cell r="A4555" t="str">
            <v>L30</v>
          </cell>
          <cell r="B4555" t="str">
            <v>OTRAS DERMATITIS</v>
          </cell>
          <cell r="C4555" t="str">
            <v>082</v>
          </cell>
        </row>
        <row r="4556">
          <cell r="A4556" t="str">
            <v>L300</v>
          </cell>
          <cell r="B4556" t="str">
            <v>DERMATITIS NUMULAR</v>
          </cell>
          <cell r="C4556" t="str">
            <v>082</v>
          </cell>
        </row>
        <row r="4557">
          <cell r="A4557" t="str">
            <v>L301</v>
          </cell>
          <cell r="B4557" t="str">
            <v>DISHIDROSIS (PONFOLIX)</v>
          </cell>
          <cell r="C4557" t="str">
            <v>082</v>
          </cell>
        </row>
        <row r="4558">
          <cell r="A4558" t="str">
            <v>L302</v>
          </cell>
          <cell r="B4558" t="str">
            <v>AUTOSENSIBILIZACION CUTANEA</v>
          </cell>
          <cell r="C4558" t="str">
            <v>082</v>
          </cell>
        </row>
        <row r="4559">
          <cell r="A4559" t="str">
            <v>L303</v>
          </cell>
          <cell r="B4559" t="str">
            <v>DERMATITIS INFECCIOSA</v>
          </cell>
          <cell r="C4559" t="str">
            <v>082</v>
          </cell>
        </row>
        <row r="4560">
          <cell r="A4560" t="str">
            <v>L304</v>
          </cell>
          <cell r="B4560" t="str">
            <v>ERITEMA INTERTRIGO</v>
          </cell>
          <cell r="C4560" t="str">
            <v>082</v>
          </cell>
        </row>
        <row r="4561">
          <cell r="A4561" t="str">
            <v>L305</v>
          </cell>
          <cell r="B4561" t="str">
            <v>PITIRIASIS ALBA</v>
          </cell>
          <cell r="C4561" t="str">
            <v>082</v>
          </cell>
        </row>
        <row r="4562">
          <cell r="A4562" t="str">
            <v>L308</v>
          </cell>
          <cell r="B4562" t="str">
            <v>OTRAS DERMATITIS ESPECIFICADAS</v>
          </cell>
          <cell r="C4562" t="str">
            <v>082</v>
          </cell>
        </row>
        <row r="4563">
          <cell r="A4563" t="str">
            <v>L309</v>
          </cell>
          <cell r="B4563" t="str">
            <v>DERMATITIS, NO ESPECIFICADA</v>
          </cell>
          <cell r="C4563" t="str">
            <v>082</v>
          </cell>
        </row>
        <row r="4564">
          <cell r="A4564" t="str">
            <v>L40</v>
          </cell>
          <cell r="B4564" t="str">
            <v>PSORIASIS</v>
          </cell>
          <cell r="C4564" t="str">
            <v>082</v>
          </cell>
        </row>
        <row r="4565">
          <cell r="A4565" t="str">
            <v>L400</v>
          </cell>
          <cell r="B4565" t="str">
            <v>PSORIASIS VULGAR</v>
          </cell>
          <cell r="C4565" t="str">
            <v>082</v>
          </cell>
        </row>
        <row r="4566">
          <cell r="A4566" t="str">
            <v>L401</v>
          </cell>
          <cell r="B4566" t="str">
            <v>PSORIASIS PUSTULOSA GENERALIZADA</v>
          </cell>
          <cell r="C4566" t="str">
            <v>082</v>
          </cell>
        </row>
        <row r="4567">
          <cell r="A4567" t="str">
            <v>L402</v>
          </cell>
          <cell r="B4567" t="str">
            <v>ACRODERMATITIS CONTINUA</v>
          </cell>
          <cell r="C4567" t="str">
            <v>082</v>
          </cell>
        </row>
        <row r="4568">
          <cell r="A4568" t="str">
            <v>L403</v>
          </cell>
          <cell r="B4568" t="str">
            <v>PUSTULOSIS PALMAR Y PLANTAR</v>
          </cell>
          <cell r="C4568" t="str">
            <v>082</v>
          </cell>
        </row>
        <row r="4569">
          <cell r="A4569" t="str">
            <v>L404</v>
          </cell>
          <cell r="B4569" t="str">
            <v>PSORIASIS GUTTATA</v>
          </cell>
          <cell r="C4569" t="str">
            <v>082</v>
          </cell>
        </row>
        <row r="4570">
          <cell r="A4570" t="str">
            <v>L405</v>
          </cell>
          <cell r="B4570" t="str">
            <v>ARTROPATIA PSORIASICA (M07.0*- M07.3*, M09.0*)</v>
          </cell>
          <cell r="C4570" t="str">
            <v>082</v>
          </cell>
        </row>
        <row r="4571">
          <cell r="A4571" t="str">
            <v>L408</v>
          </cell>
          <cell r="B4571" t="str">
            <v>OTRAS PSORIASIS</v>
          </cell>
          <cell r="C4571" t="str">
            <v>082</v>
          </cell>
        </row>
        <row r="4572">
          <cell r="A4572" t="str">
            <v>L409</v>
          </cell>
          <cell r="B4572" t="str">
            <v>PSORIASIS, NO ESPECIFICADA</v>
          </cell>
          <cell r="C4572" t="str">
            <v>082</v>
          </cell>
        </row>
        <row r="4573">
          <cell r="A4573" t="str">
            <v>L41</v>
          </cell>
          <cell r="B4573" t="str">
            <v>PARAPSORIASIS</v>
          </cell>
          <cell r="C4573" t="str">
            <v>082</v>
          </cell>
        </row>
        <row r="4574">
          <cell r="A4574" t="str">
            <v>L410</v>
          </cell>
          <cell r="B4574" t="str">
            <v>PITIRIASIS LIQUENOIDE Y VARIOLIFORME AGUDA</v>
          </cell>
          <cell r="C4574" t="str">
            <v>082</v>
          </cell>
        </row>
        <row r="4575">
          <cell r="A4575" t="str">
            <v>L411</v>
          </cell>
          <cell r="B4575" t="str">
            <v>PITIRIASIS LIQUENOIDE CRONICA</v>
          </cell>
          <cell r="C4575" t="str">
            <v>082</v>
          </cell>
        </row>
        <row r="4576">
          <cell r="A4576" t="str">
            <v>L412</v>
          </cell>
          <cell r="B4576" t="str">
            <v>PAPULOSIS LINFOMATOIDE</v>
          </cell>
          <cell r="C4576" t="str">
            <v>082</v>
          </cell>
        </row>
        <row r="4577">
          <cell r="A4577" t="str">
            <v>L413</v>
          </cell>
          <cell r="B4577" t="str">
            <v>PARAPSORIASIS EN PLACAS PEQUEÑAS</v>
          </cell>
          <cell r="C4577" t="str">
            <v>082</v>
          </cell>
        </row>
        <row r="4578">
          <cell r="A4578" t="str">
            <v>L414</v>
          </cell>
          <cell r="B4578" t="str">
            <v>PARAPSORIASIS EN PLACAS GRANDES</v>
          </cell>
          <cell r="C4578" t="str">
            <v>082</v>
          </cell>
        </row>
        <row r="4579">
          <cell r="A4579" t="str">
            <v>L415</v>
          </cell>
          <cell r="B4579" t="str">
            <v>PARAPSORIASIS RETIFORME</v>
          </cell>
          <cell r="C4579" t="str">
            <v>082</v>
          </cell>
        </row>
        <row r="4580">
          <cell r="A4580" t="str">
            <v>L418</v>
          </cell>
          <cell r="B4580" t="str">
            <v>OTRAS PARAPSORIASIS</v>
          </cell>
          <cell r="C4580" t="str">
            <v>082</v>
          </cell>
        </row>
        <row r="4581">
          <cell r="A4581" t="str">
            <v>L419</v>
          </cell>
          <cell r="B4581" t="str">
            <v>PARAPSORIASIS, NO ESPECIFICADA</v>
          </cell>
          <cell r="C4581" t="str">
            <v>082</v>
          </cell>
        </row>
        <row r="4582">
          <cell r="A4582" t="str">
            <v>L42</v>
          </cell>
          <cell r="B4582" t="str">
            <v>PITIRIASIS ROSADA</v>
          </cell>
          <cell r="C4582" t="str">
            <v>082</v>
          </cell>
        </row>
        <row r="4583">
          <cell r="A4583" t="str">
            <v>L43</v>
          </cell>
          <cell r="B4583" t="str">
            <v>LIQUEN PLANO</v>
          </cell>
          <cell r="C4583" t="str">
            <v>082</v>
          </cell>
        </row>
        <row r="4584">
          <cell r="A4584" t="str">
            <v>L430</v>
          </cell>
          <cell r="B4584" t="str">
            <v>LIQUEN PLANO HIPERTROFICO</v>
          </cell>
          <cell r="C4584" t="str">
            <v>082</v>
          </cell>
        </row>
        <row r="4585">
          <cell r="A4585" t="str">
            <v>L431</v>
          </cell>
          <cell r="B4585" t="str">
            <v>LIQUEN PLANO FLICTENULAR</v>
          </cell>
          <cell r="C4585" t="str">
            <v>082</v>
          </cell>
        </row>
        <row r="4586">
          <cell r="A4586" t="str">
            <v>L432</v>
          </cell>
          <cell r="B4586" t="str">
            <v>REACCION LIQUENOIDE DEBIDA A DROGAS</v>
          </cell>
          <cell r="C4586" t="str">
            <v>082</v>
          </cell>
        </row>
        <row r="4587">
          <cell r="A4587" t="str">
            <v>L433</v>
          </cell>
          <cell r="B4587" t="str">
            <v>LIQUEN PLANO SUBAGUDO (ACTIVO)</v>
          </cell>
          <cell r="C4587" t="str">
            <v>082</v>
          </cell>
        </row>
        <row r="4588">
          <cell r="A4588" t="str">
            <v>L438</v>
          </cell>
          <cell r="B4588" t="str">
            <v>OTROS LIQUENES PLANOS</v>
          </cell>
          <cell r="C4588" t="str">
            <v>082</v>
          </cell>
        </row>
        <row r="4589">
          <cell r="A4589" t="str">
            <v>L439</v>
          </cell>
          <cell r="B4589" t="str">
            <v>LIQUEN PLANO, NO ESPECIFICADO</v>
          </cell>
          <cell r="C4589" t="str">
            <v>082</v>
          </cell>
        </row>
        <row r="4590">
          <cell r="A4590" t="str">
            <v>L44</v>
          </cell>
          <cell r="B4590" t="str">
            <v>OTROS TRASTORNOS PAPULOESCAMOSOS</v>
          </cell>
          <cell r="C4590" t="str">
            <v>082</v>
          </cell>
        </row>
        <row r="4591">
          <cell r="A4591" t="str">
            <v>L440</v>
          </cell>
          <cell r="B4591" t="str">
            <v>PITIRIASIS RUBRA PILARIS</v>
          </cell>
          <cell r="C4591" t="str">
            <v>082</v>
          </cell>
        </row>
        <row r="4592">
          <cell r="A4592" t="str">
            <v>L441</v>
          </cell>
          <cell r="B4592" t="str">
            <v>LIQUEN NITIDO</v>
          </cell>
          <cell r="C4592" t="str">
            <v>082</v>
          </cell>
        </row>
        <row r="4593">
          <cell r="A4593" t="str">
            <v>L442</v>
          </cell>
          <cell r="B4593" t="str">
            <v>LIQUEN ESTRIADO</v>
          </cell>
          <cell r="C4593" t="str">
            <v>082</v>
          </cell>
        </row>
        <row r="4594">
          <cell r="A4594" t="str">
            <v>L443</v>
          </cell>
          <cell r="B4594" t="str">
            <v>LIQUEN ROJO MONILIFORME</v>
          </cell>
          <cell r="C4594" t="str">
            <v>082</v>
          </cell>
        </row>
        <row r="4595">
          <cell r="A4595" t="str">
            <v>L444</v>
          </cell>
          <cell r="B4595" t="str">
            <v>ACRODERMATITIS PAPULAR INFANTIL (GIANNOTTI-CROSTI)</v>
          </cell>
          <cell r="C4595" t="str">
            <v>082</v>
          </cell>
        </row>
        <row r="4596">
          <cell r="A4596" t="str">
            <v>L448</v>
          </cell>
          <cell r="B4596" t="str">
            <v>OTROS TRASTORNOS PAPULOESCAMOSOS ESPECIFICADOS</v>
          </cell>
          <cell r="C4596" t="str">
            <v>082</v>
          </cell>
        </row>
        <row r="4597">
          <cell r="A4597" t="str">
            <v>L449</v>
          </cell>
          <cell r="B4597" t="str">
            <v>TRASTORNO PAPULOESCAMOSOS, NO ESPECIFICADO</v>
          </cell>
          <cell r="C4597" t="str">
            <v>082</v>
          </cell>
        </row>
        <row r="4598">
          <cell r="A4598" t="str">
            <v>L50</v>
          </cell>
          <cell r="B4598" t="str">
            <v>URTICARIA</v>
          </cell>
          <cell r="C4598" t="str">
            <v>082</v>
          </cell>
        </row>
        <row r="4599">
          <cell r="A4599" t="str">
            <v>L500</v>
          </cell>
          <cell r="B4599" t="str">
            <v>URTICARIA ALERGICA</v>
          </cell>
          <cell r="C4599" t="str">
            <v>082</v>
          </cell>
        </row>
        <row r="4600">
          <cell r="A4600" t="str">
            <v>L501</v>
          </cell>
          <cell r="B4600" t="str">
            <v>URTICARIA IDIOPATICA</v>
          </cell>
          <cell r="C4600" t="str">
            <v>082</v>
          </cell>
        </row>
        <row r="4601">
          <cell r="A4601" t="str">
            <v>L502</v>
          </cell>
          <cell r="B4601" t="str">
            <v>URTICARIA DEBIDA AL CALOR Y AL FRIO</v>
          </cell>
          <cell r="C4601" t="str">
            <v>082</v>
          </cell>
        </row>
        <row r="4602">
          <cell r="A4602" t="str">
            <v>L503</v>
          </cell>
          <cell r="B4602" t="str">
            <v>URTICARIA DERMATOGRAFICA</v>
          </cell>
          <cell r="C4602" t="str">
            <v>082</v>
          </cell>
        </row>
        <row r="4603">
          <cell r="A4603" t="str">
            <v>L504</v>
          </cell>
          <cell r="B4603" t="str">
            <v>URTICARIA VIBRATORIA</v>
          </cell>
          <cell r="C4603" t="str">
            <v>082</v>
          </cell>
        </row>
        <row r="4604">
          <cell r="A4604" t="str">
            <v>L505</v>
          </cell>
          <cell r="B4604" t="str">
            <v>URTICARIA COLINERGICA</v>
          </cell>
          <cell r="C4604" t="str">
            <v>082</v>
          </cell>
        </row>
        <row r="4605">
          <cell r="A4605" t="str">
            <v>L506</v>
          </cell>
          <cell r="B4605" t="str">
            <v>URTICARIA POR CONTACTO</v>
          </cell>
          <cell r="C4605" t="str">
            <v>082</v>
          </cell>
        </row>
        <row r="4606">
          <cell r="A4606" t="str">
            <v>L508</v>
          </cell>
          <cell r="B4606" t="str">
            <v>OTRAS URTICARIAS</v>
          </cell>
          <cell r="C4606" t="str">
            <v>082</v>
          </cell>
        </row>
        <row r="4607">
          <cell r="A4607" t="str">
            <v>L509</v>
          </cell>
          <cell r="B4607" t="str">
            <v>URTICARIA, NO ESPECIFICADA</v>
          </cell>
          <cell r="C4607" t="str">
            <v>082</v>
          </cell>
        </row>
        <row r="4608">
          <cell r="A4608" t="str">
            <v>L51</v>
          </cell>
          <cell r="B4608" t="str">
            <v>ERITEMA MULTIFORME</v>
          </cell>
          <cell r="C4608" t="str">
            <v>082</v>
          </cell>
        </row>
        <row r="4609">
          <cell r="A4609" t="str">
            <v>L510</v>
          </cell>
          <cell r="B4609" t="str">
            <v>ERITEMA MULTIFORME NO FLICTENULAR</v>
          </cell>
          <cell r="C4609" t="str">
            <v>082</v>
          </cell>
        </row>
        <row r="4610">
          <cell r="A4610" t="str">
            <v>L511</v>
          </cell>
          <cell r="B4610" t="str">
            <v>ERITEMA MULTIFORME FLICTENULAR</v>
          </cell>
          <cell r="C4610" t="str">
            <v>082</v>
          </cell>
        </row>
        <row r="4611">
          <cell r="A4611" t="str">
            <v>L512</v>
          </cell>
          <cell r="B4611" t="str">
            <v>NECROLISIS EPIDERMICA TOXICA (LYELI)</v>
          </cell>
          <cell r="C4611" t="str">
            <v>082</v>
          </cell>
        </row>
        <row r="4612">
          <cell r="A4612" t="str">
            <v>L518</v>
          </cell>
          <cell r="B4612" t="str">
            <v>OTROS ERITEMAS MULTIFORMES</v>
          </cell>
          <cell r="C4612" t="str">
            <v>082</v>
          </cell>
        </row>
        <row r="4613">
          <cell r="A4613" t="str">
            <v>L519</v>
          </cell>
          <cell r="B4613" t="str">
            <v>ERITEMA MULTIFORME, NO ESPECIFICADO</v>
          </cell>
          <cell r="C4613" t="str">
            <v>082</v>
          </cell>
        </row>
        <row r="4614">
          <cell r="A4614" t="str">
            <v>L52</v>
          </cell>
          <cell r="B4614" t="str">
            <v>ERITEMA NUDOSO</v>
          </cell>
          <cell r="C4614" t="str">
            <v>082</v>
          </cell>
        </row>
        <row r="4615">
          <cell r="A4615" t="str">
            <v>L53</v>
          </cell>
          <cell r="B4615" t="str">
            <v>OTRAS AFECCIONES ERITEMATOSAS</v>
          </cell>
          <cell r="C4615" t="str">
            <v>082</v>
          </cell>
        </row>
        <row r="4616">
          <cell r="A4616" t="str">
            <v>L530</v>
          </cell>
          <cell r="B4616" t="str">
            <v>ERITEMA TOXICO</v>
          </cell>
          <cell r="C4616" t="str">
            <v>082</v>
          </cell>
        </row>
        <row r="4617">
          <cell r="A4617" t="str">
            <v>L531</v>
          </cell>
          <cell r="B4617" t="str">
            <v>ERITEMA ANULAR CENTRIFUGO</v>
          </cell>
          <cell r="C4617" t="str">
            <v>082</v>
          </cell>
        </row>
        <row r="4618">
          <cell r="A4618" t="str">
            <v>L532</v>
          </cell>
          <cell r="B4618" t="str">
            <v>ERITEMA MARGINADO</v>
          </cell>
          <cell r="C4618" t="str">
            <v>082</v>
          </cell>
        </row>
        <row r="4619">
          <cell r="A4619" t="str">
            <v>L533</v>
          </cell>
          <cell r="B4619" t="str">
            <v>OTROS ERITEMAS FIGURADOS CRONICOS</v>
          </cell>
          <cell r="C4619" t="str">
            <v>082</v>
          </cell>
        </row>
        <row r="4620">
          <cell r="A4620" t="str">
            <v>L538</v>
          </cell>
          <cell r="B4620" t="str">
            <v>OTRAS AFECCIONES ERITEMATOSAS ESPECIFICADAS</v>
          </cell>
          <cell r="C4620" t="str">
            <v>082</v>
          </cell>
        </row>
        <row r="4621">
          <cell r="A4621" t="str">
            <v>L539</v>
          </cell>
          <cell r="B4621" t="str">
            <v>AFECCION ERITEMATOSA, NO ESPECIFICADA</v>
          </cell>
          <cell r="C4621" t="str">
            <v>082</v>
          </cell>
        </row>
        <row r="4622">
          <cell r="A4622" t="str">
            <v>L55</v>
          </cell>
          <cell r="B4622" t="str">
            <v>QUEMADURA SOLAR</v>
          </cell>
          <cell r="C4622" t="str">
            <v>082</v>
          </cell>
        </row>
        <row r="4623">
          <cell r="A4623" t="str">
            <v>L550</v>
          </cell>
          <cell r="B4623" t="str">
            <v>QUEMADURA SOLAR DE PRIMER GRADO</v>
          </cell>
          <cell r="C4623" t="str">
            <v>082</v>
          </cell>
        </row>
        <row r="4624">
          <cell r="A4624" t="str">
            <v>L551</v>
          </cell>
          <cell r="B4624" t="str">
            <v>QUEMADURA SOLAR DE SEGUNDO GRADO</v>
          </cell>
          <cell r="C4624" t="str">
            <v>082</v>
          </cell>
        </row>
        <row r="4625">
          <cell r="A4625" t="str">
            <v>L552</v>
          </cell>
          <cell r="B4625" t="str">
            <v>QUEMADURA SOLAR DE TERCER GRADO</v>
          </cell>
          <cell r="C4625" t="str">
            <v>082</v>
          </cell>
        </row>
        <row r="4626">
          <cell r="A4626" t="str">
            <v>L558</v>
          </cell>
          <cell r="B4626" t="str">
            <v>OTRAS QUEMADURAS SOLARES</v>
          </cell>
          <cell r="C4626" t="str">
            <v>082</v>
          </cell>
        </row>
        <row r="4627">
          <cell r="A4627" t="str">
            <v>L559</v>
          </cell>
          <cell r="B4627" t="str">
            <v>QUEMADURA SOLAR, NO ESPECIFICADA</v>
          </cell>
          <cell r="C4627" t="str">
            <v>082</v>
          </cell>
        </row>
        <row r="4628">
          <cell r="A4628" t="str">
            <v>L56</v>
          </cell>
          <cell r="B4628" t="str">
            <v>OTROS CAMBIOS AGUDOS DE LA PIEL DEBIDOS A RADIACION ULTRAVIOLETA</v>
          </cell>
          <cell r="C4628" t="str">
            <v>082</v>
          </cell>
        </row>
        <row r="4629">
          <cell r="A4629" t="str">
            <v>L560</v>
          </cell>
          <cell r="B4629" t="str">
            <v>RESPUESTA FOTOTOXICA A DROGAS</v>
          </cell>
          <cell r="C4629" t="str">
            <v>082</v>
          </cell>
        </row>
        <row r="4630">
          <cell r="A4630" t="str">
            <v>L561</v>
          </cell>
          <cell r="B4630" t="str">
            <v>RESPUESTA FOTOALERGICA A DROGAS</v>
          </cell>
          <cell r="C4630" t="str">
            <v>082</v>
          </cell>
        </row>
        <row r="4631">
          <cell r="A4631" t="str">
            <v>L562</v>
          </cell>
          <cell r="B4631" t="str">
            <v>DERMATITIS POR FOTOCONTACTO (DERMATITIS DE BERLOQUE)</v>
          </cell>
          <cell r="C4631" t="str">
            <v>082</v>
          </cell>
        </row>
        <row r="4632">
          <cell r="A4632" t="str">
            <v>L563</v>
          </cell>
          <cell r="B4632" t="str">
            <v>URTICARIA SOLAR</v>
          </cell>
          <cell r="C4632" t="str">
            <v>082</v>
          </cell>
        </row>
        <row r="4633">
          <cell r="A4633" t="str">
            <v>L564</v>
          </cell>
          <cell r="B4633" t="str">
            <v>ERUPCION POLIMORFA A LA LUZ</v>
          </cell>
          <cell r="C4633" t="str">
            <v>082</v>
          </cell>
        </row>
        <row r="4634">
          <cell r="A4634" t="str">
            <v>L568</v>
          </cell>
          <cell r="B4634" t="str">
            <v>OTROS CAMBIOS AGUDOS ESPEC. DE LA PIEL DEBIDOS A RADIACION ULTRAVIOL.</v>
          </cell>
          <cell r="C4634" t="str">
            <v>082</v>
          </cell>
        </row>
        <row r="4635">
          <cell r="A4635" t="str">
            <v>L569</v>
          </cell>
          <cell r="B4635" t="str">
            <v>CAMBIO AGUDO DE LA PIEL DEBIDO A RADIACION ULTRAV. SIN OTRA ESPECIFOC.</v>
          </cell>
          <cell r="C4635" t="str">
            <v>082</v>
          </cell>
        </row>
        <row r="4636">
          <cell r="A4636" t="str">
            <v>L57</v>
          </cell>
          <cell r="B4636" t="str">
            <v>CAMBIOS DE LA PIEL DEBIDOS A EXPOSICION CRONICA A RADIAC. NO IONIZANTE</v>
          </cell>
          <cell r="C4636" t="str">
            <v>082</v>
          </cell>
        </row>
        <row r="4637">
          <cell r="A4637" t="str">
            <v>L570</v>
          </cell>
          <cell r="B4637" t="str">
            <v>QUERATOSIS ACTINICA</v>
          </cell>
          <cell r="C4637" t="str">
            <v>082</v>
          </cell>
        </row>
        <row r="4638">
          <cell r="A4638" t="str">
            <v>L571</v>
          </cell>
          <cell r="B4638" t="str">
            <v>RETICULOIDE ACTINICO</v>
          </cell>
          <cell r="C4638" t="str">
            <v>082</v>
          </cell>
        </row>
        <row r="4639">
          <cell r="A4639" t="str">
            <v>L572</v>
          </cell>
          <cell r="B4639" t="str">
            <v>PIEL ROMBOIDAL DE LA NUCA</v>
          </cell>
          <cell r="C4639" t="str">
            <v>082</v>
          </cell>
        </row>
        <row r="4640">
          <cell r="A4640" t="str">
            <v>L573</v>
          </cell>
          <cell r="B4640" t="str">
            <v>POIQUILODERMIA DE CIVATTE</v>
          </cell>
          <cell r="C4640" t="str">
            <v>082</v>
          </cell>
        </row>
        <row r="4641">
          <cell r="A4641" t="str">
            <v>L574</v>
          </cell>
          <cell r="B4641" t="str">
            <v>PIEL LAXA SENIL</v>
          </cell>
          <cell r="C4641" t="str">
            <v>082</v>
          </cell>
        </row>
        <row r="4642">
          <cell r="A4642" t="str">
            <v>L575</v>
          </cell>
          <cell r="B4642" t="str">
            <v>GRANULOMA ACTINICO</v>
          </cell>
          <cell r="C4642" t="str">
            <v>082</v>
          </cell>
        </row>
        <row r="4643">
          <cell r="A4643" t="str">
            <v>L578</v>
          </cell>
          <cell r="B4643" t="str">
            <v>OTROS CAMBIOS DE LA PIEL DEBIDOS A EXPOSICION CRONICA A RADIAC. NO ION</v>
          </cell>
          <cell r="C4643" t="str">
            <v>082</v>
          </cell>
        </row>
        <row r="4644">
          <cell r="A4644" t="str">
            <v>L579</v>
          </cell>
          <cell r="B4644" t="str">
            <v>CAMBIOS DE LA PIEL DEBIDOS A EXPOS. CRONICA A RADIAC. NO IONIZ. SIN OT</v>
          </cell>
          <cell r="C4644" t="str">
            <v>082</v>
          </cell>
        </row>
        <row r="4645">
          <cell r="A4645" t="str">
            <v>L58</v>
          </cell>
          <cell r="B4645" t="str">
            <v>RADIODERMATITIS</v>
          </cell>
          <cell r="C4645" t="str">
            <v>082</v>
          </cell>
        </row>
        <row r="4646">
          <cell r="A4646" t="str">
            <v>L580</v>
          </cell>
          <cell r="B4646" t="str">
            <v>RADIODERMATITIS AGUDA</v>
          </cell>
          <cell r="C4646" t="str">
            <v>082</v>
          </cell>
        </row>
        <row r="4647">
          <cell r="A4647" t="str">
            <v>L581</v>
          </cell>
          <cell r="B4647" t="str">
            <v>RADIODERMATITIS CRONICA</v>
          </cell>
          <cell r="C4647" t="str">
            <v>082</v>
          </cell>
        </row>
        <row r="4648">
          <cell r="A4648" t="str">
            <v>L589</v>
          </cell>
          <cell r="B4648" t="str">
            <v>RADIODERMATITIS, NO ESPECIFICADA</v>
          </cell>
          <cell r="C4648" t="str">
            <v>082</v>
          </cell>
        </row>
        <row r="4649">
          <cell r="A4649" t="str">
            <v>L59</v>
          </cell>
          <cell r="B4649" t="str">
            <v>OTROS TRASTORNOS DE LA PIEL Y DEL TEJIDO SUBC. RELACIONADOS CON RADIA</v>
          </cell>
          <cell r="C4649" t="str">
            <v>082</v>
          </cell>
        </row>
        <row r="4650">
          <cell r="A4650" t="str">
            <v>L590</v>
          </cell>
          <cell r="B4650" t="str">
            <v>ERITEMA AB IGNE (DERMATITIS AB IGNE)</v>
          </cell>
          <cell r="C4650" t="str">
            <v>082</v>
          </cell>
        </row>
        <row r="4651">
          <cell r="A4651" t="str">
            <v>L598</v>
          </cell>
          <cell r="B4651" t="str">
            <v>OTROS TRASTORNOS ESPECIF. DE LA PIEL Y DEL TEJIDO SUBC. RELAC. CON RAD</v>
          </cell>
          <cell r="C4651" t="str">
            <v>082</v>
          </cell>
        </row>
        <row r="4652">
          <cell r="A4652" t="str">
            <v>L599</v>
          </cell>
          <cell r="B4652" t="str">
            <v>TRASTORNOS NO ESPECIF. DE LA PIEL Y DEL TEJIDO SUBC. RALACION. CON RAD</v>
          </cell>
          <cell r="C4652" t="str">
            <v>082</v>
          </cell>
        </row>
        <row r="4653">
          <cell r="A4653" t="str">
            <v>L60</v>
          </cell>
          <cell r="B4653" t="str">
            <v>TRASTORNOS DE LAS UÑAS</v>
          </cell>
          <cell r="C4653" t="str">
            <v>082</v>
          </cell>
        </row>
        <row r="4654">
          <cell r="A4654" t="str">
            <v>L600</v>
          </cell>
          <cell r="B4654" t="str">
            <v>UÑA ENCARNADA</v>
          </cell>
          <cell r="C4654" t="str">
            <v>082</v>
          </cell>
        </row>
        <row r="4655">
          <cell r="A4655" t="str">
            <v>L601</v>
          </cell>
          <cell r="B4655" t="str">
            <v>ONICOLISIS</v>
          </cell>
          <cell r="C4655" t="str">
            <v>082</v>
          </cell>
        </row>
        <row r="4656">
          <cell r="A4656" t="str">
            <v>L602</v>
          </cell>
          <cell r="B4656" t="str">
            <v>ONICOGRIPOSIS</v>
          </cell>
          <cell r="C4656" t="str">
            <v>082</v>
          </cell>
        </row>
        <row r="4657">
          <cell r="A4657" t="str">
            <v>L603</v>
          </cell>
          <cell r="B4657" t="str">
            <v>DISTROFIA UNGUEAL</v>
          </cell>
          <cell r="C4657" t="str">
            <v>082</v>
          </cell>
        </row>
        <row r="4658">
          <cell r="A4658" t="str">
            <v>L604</v>
          </cell>
          <cell r="B4658" t="str">
            <v>LINEAS DE BEAU</v>
          </cell>
          <cell r="C4658" t="str">
            <v>082</v>
          </cell>
        </row>
        <row r="4659">
          <cell r="A4659" t="str">
            <v>L605</v>
          </cell>
          <cell r="B4659" t="str">
            <v>SINDROME DE LA UÑA AMARILLA</v>
          </cell>
          <cell r="C4659" t="str">
            <v>082</v>
          </cell>
        </row>
        <row r="4660">
          <cell r="A4660" t="str">
            <v>L608</v>
          </cell>
          <cell r="B4660" t="str">
            <v>OTROS TRASTORNOS DE LAS UÑAS</v>
          </cell>
          <cell r="C4660" t="str">
            <v>082</v>
          </cell>
        </row>
        <row r="4661">
          <cell r="A4661" t="str">
            <v>L609</v>
          </cell>
          <cell r="B4661" t="str">
            <v>TRASTORNO DE LA UÑA, NO ESPECIFICADO</v>
          </cell>
          <cell r="C4661" t="str">
            <v>082</v>
          </cell>
        </row>
        <row r="4662">
          <cell r="A4662" t="str">
            <v>L63</v>
          </cell>
          <cell r="B4662" t="str">
            <v>ALOPECIA AREATA</v>
          </cell>
          <cell r="C4662" t="str">
            <v>082</v>
          </cell>
        </row>
        <row r="4663">
          <cell r="A4663" t="str">
            <v>L630</v>
          </cell>
          <cell r="B4663" t="str">
            <v>ALOPECIA (CAPITIS) TOTAL</v>
          </cell>
          <cell r="C4663" t="str">
            <v>082</v>
          </cell>
        </row>
        <row r="4664">
          <cell r="A4664" t="str">
            <v>L631</v>
          </cell>
          <cell r="B4664" t="str">
            <v>ALOPECIA UNIVERSAL</v>
          </cell>
          <cell r="C4664" t="str">
            <v>082</v>
          </cell>
        </row>
        <row r="4665">
          <cell r="A4665" t="str">
            <v>L632</v>
          </cell>
          <cell r="B4665" t="str">
            <v>OFIASIS</v>
          </cell>
          <cell r="C4665" t="str">
            <v>082</v>
          </cell>
        </row>
        <row r="4666">
          <cell r="A4666" t="str">
            <v>L638</v>
          </cell>
          <cell r="B4666" t="str">
            <v>OTRAS ALOPECIAS AREATAS</v>
          </cell>
          <cell r="C4666" t="str">
            <v>082</v>
          </cell>
        </row>
        <row r="4667">
          <cell r="A4667" t="str">
            <v>L639</v>
          </cell>
          <cell r="B4667" t="str">
            <v>ALOPECIA AREATA, NO ESPECIFICADA</v>
          </cell>
          <cell r="C4667" t="str">
            <v>082</v>
          </cell>
        </row>
        <row r="4668">
          <cell r="A4668" t="str">
            <v>L64</v>
          </cell>
          <cell r="B4668" t="str">
            <v>ALOPECIA ANDROGENA</v>
          </cell>
          <cell r="C4668" t="str">
            <v>082</v>
          </cell>
        </row>
        <row r="4669">
          <cell r="A4669" t="str">
            <v>L640</v>
          </cell>
          <cell r="B4669" t="str">
            <v>ALOPECIA ANDROGENA, INDUCIDA POR DROGAS</v>
          </cell>
          <cell r="C4669" t="str">
            <v>082</v>
          </cell>
        </row>
        <row r="4670">
          <cell r="A4670" t="str">
            <v>L648</v>
          </cell>
          <cell r="B4670" t="str">
            <v>OTRAS ALOPECIAS ANDROGENAS</v>
          </cell>
          <cell r="C4670" t="str">
            <v>082</v>
          </cell>
        </row>
        <row r="4671">
          <cell r="A4671" t="str">
            <v>L649</v>
          </cell>
          <cell r="B4671" t="str">
            <v>ALOPECIA ANDROGENA, NO ESPECIFICADA</v>
          </cell>
          <cell r="C4671" t="str">
            <v>082</v>
          </cell>
        </row>
        <row r="4672">
          <cell r="A4672" t="str">
            <v>L65</v>
          </cell>
          <cell r="B4672" t="str">
            <v>OTRA PERDIDA NO CICATRICIAL DEL PELO</v>
          </cell>
          <cell r="C4672" t="str">
            <v>082</v>
          </cell>
        </row>
        <row r="4673">
          <cell r="A4673" t="str">
            <v>L650</v>
          </cell>
          <cell r="B4673" t="str">
            <v>PERDIDA CAPILAR TELOGENA</v>
          </cell>
          <cell r="C4673" t="str">
            <v>082</v>
          </cell>
        </row>
        <row r="4674">
          <cell r="A4674" t="str">
            <v>L651</v>
          </cell>
          <cell r="B4674" t="str">
            <v>PERDIDA CAPILAR ANAGENA</v>
          </cell>
          <cell r="C4674" t="str">
            <v>082</v>
          </cell>
        </row>
        <row r="4675">
          <cell r="A4675" t="str">
            <v>L652</v>
          </cell>
          <cell r="B4675" t="str">
            <v>ALOPECIA MUCINOSA</v>
          </cell>
          <cell r="C4675" t="str">
            <v>082</v>
          </cell>
        </row>
        <row r="4676">
          <cell r="A4676" t="str">
            <v>L658</v>
          </cell>
          <cell r="B4676" t="str">
            <v>OTRAS PERDIDAS ESPECIFICADAS NO CICATRICIALES DEL PELO</v>
          </cell>
          <cell r="C4676" t="str">
            <v>082</v>
          </cell>
        </row>
        <row r="4677">
          <cell r="A4677" t="str">
            <v>L659</v>
          </cell>
          <cell r="B4677" t="str">
            <v>PERDIDA NO CICATRICIAL DEL PELO, SIN OTRA ESPECIFICACION</v>
          </cell>
          <cell r="C4677" t="str">
            <v>082</v>
          </cell>
        </row>
        <row r="4678">
          <cell r="A4678" t="str">
            <v>L66</v>
          </cell>
          <cell r="B4678" t="str">
            <v>ALOPECIA CICATRICIAL (PERDIDA CICATRICIAL DEL PELO)</v>
          </cell>
          <cell r="C4678" t="str">
            <v>082</v>
          </cell>
        </row>
        <row r="4679">
          <cell r="A4679" t="str">
            <v>L660</v>
          </cell>
          <cell r="B4679" t="str">
            <v>SEUDOPELADA</v>
          </cell>
          <cell r="C4679" t="str">
            <v>082</v>
          </cell>
        </row>
        <row r="4680">
          <cell r="A4680" t="str">
            <v>L661</v>
          </cell>
          <cell r="B4680" t="str">
            <v>LIQUEN PLANO PILARIS</v>
          </cell>
          <cell r="C4680" t="str">
            <v>082</v>
          </cell>
        </row>
        <row r="4681">
          <cell r="A4681" t="str">
            <v>L662</v>
          </cell>
          <cell r="B4681" t="str">
            <v>FOLICULITIS DECALVANTE</v>
          </cell>
          <cell r="C4681" t="str">
            <v>082</v>
          </cell>
        </row>
        <row r="4682">
          <cell r="A4682" t="str">
            <v>L663</v>
          </cell>
          <cell r="B4682" t="str">
            <v>PERIFOLICULITIS CAPITIS ABSCEDENS</v>
          </cell>
          <cell r="C4682" t="str">
            <v>082</v>
          </cell>
        </row>
        <row r="4683">
          <cell r="A4683" t="str">
            <v>L664</v>
          </cell>
          <cell r="B4683" t="str">
            <v>FOLICULITIS ULERITEMATOSA RETICULADA</v>
          </cell>
          <cell r="C4683" t="str">
            <v>082</v>
          </cell>
        </row>
        <row r="4684">
          <cell r="A4684" t="str">
            <v>L668</v>
          </cell>
          <cell r="B4684" t="str">
            <v>OTRAS ALOPECIAS CICATRICIALES</v>
          </cell>
          <cell r="C4684" t="str">
            <v>082</v>
          </cell>
        </row>
        <row r="4685">
          <cell r="A4685" t="str">
            <v>L669</v>
          </cell>
          <cell r="B4685" t="str">
            <v>ALOPECIA CICATRICIAL, NO ESPECIFICADA</v>
          </cell>
          <cell r="C4685" t="str">
            <v>082</v>
          </cell>
        </row>
        <row r="4686">
          <cell r="A4686" t="str">
            <v>L67</v>
          </cell>
          <cell r="B4686" t="str">
            <v>ANORMALIDADES DEL TALLO Y DEL COLOR DEL PELO</v>
          </cell>
          <cell r="C4686" t="str">
            <v>082</v>
          </cell>
        </row>
        <row r="4687">
          <cell r="A4687" t="str">
            <v>L670</v>
          </cell>
          <cell r="B4687" t="str">
            <v>TRICORREXIS NUDOSA</v>
          </cell>
          <cell r="C4687" t="str">
            <v>082</v>
          </cell>
        </row>
        <row r="4688">
          <cell r="A4688" t="str">
            <v>L671</v>
          </cell>
          <cell r="B4688" t="str">
            <v>VARIACION DEL COLOR DEL PELO</v>
          </cell>
          <cell r="C4688" t="str">
            <v>082</v>
          </cell>
        </row>
        <row r="4689">
          <cell r="A4689" t="str">
            <v>L678</v>
          </cell>
          <cell r="B4689" t="str">
            <v>OTRAS ANORMALIDADES DEL TALLO Y DEL COLOR DEL PELO</v>
          </cell>
          <cell r="C4689" t="str">
            <v>082</v>
          </cell>
        </row>
        <row r="4690">
          <cell r="A4690" t="str">
            <v>L679</v>
          </cell>
          <cell r="B4690" t="str">
            <v>ANORMALIDAD NO ESPECIFICADA DEL TALLO Y DEL COLOR DEL PELO</v>
          </cell>
          <cell r="C4690" t="str">
            <v>082</v>
          </cell>
        </row>
        <row r="4691">
          <cell r="A4691" t="str">
            <v>L68</v>
          </cell>
          <cell r="B4691" t="str">
            <v>HIPERTRICOSIS</v>
          </cell>
          <cell r="C4691" t="str">
            <v>082</v>
          </cell>
        </row>
        <row r="4692">
          <cell r="A4692" t="str">
            <v>L680</v>
          </cell>
          <cell r="B4692" t="str">
            <v>HIRSUTISMO</v>
          </cell>
          <cell r="C4692" t="str">
            <v>082</v>
          </cell>
        </row>
        <row r="4693">
          <cell r="A4693" t="str">
            <v>L681</v>
          </cell>
          <cell r="B4693" t="str">
            <v>HIPERTRICOSIS LANUGINOSA ADQUIRIDA</v>
          </cell>
          <cell r="C4693" t="str">
            <v>082</v>
          </cell>
        </row>
        <row r="4694">
          <cell r="A4694" t="str">
            <v>L682</v>
          </cell>
          <cell r="B4694" t="str">
            <v>HIPERTRICOSIS LOCALIZADA</v>
          </cell>
          <cell r="C4694" t="str">
            <v>082</v>
          </cell>
        </row>
        <row r="4695">
          <cell r="A4695" t="str">
            <v>L683</v>
          </cell>
          <cell r="B4695" t="str">
            <v>POLITRIQUIA</v>
          </cell>
          <cell r="C4695" t="str">
            <v>082</v>
          </cell>
        </row>
        <row r="4696">
          <cell r="A4696" t="str">
            <v>L688</v>
          </cell>
          <cell r="B4696" t="str">
            <v>OTRAS HIPERTRICOSIS</v>
          </cell>
          <cell r="C4696" t="str">
            <v>082</v>
          </cell>
        </row>
        <row r="4697">
          <cell r="A4697" t="str">
            <v>L689</v>
          </cell>
          <cell r="B4697" t="str">
            <v>HIPERTRICOSIS, NO ESPECIFICADA</v>
          </cell>
          <cell r="C4697" t="str">
            <v>082</v>
          </cell>
        </row>
        <row r="4698">
          <cell r="A4698" t="str">
            <v>L70</v>
          </cell>
          <cell r="B4698" t="str">
            <v>ACNE</v>
          </cell>
          <cell r="C4698" t="str">
            <v>082</v>
          </cell>
        </row>
        <row r="4699">
          <cell r="A4699" t="str">
            <v>L700</v>
          </cell>
          <cell r="B4699" t="str">
            <v>ACNE VULGAR</v>
          </cell>
          <cell r="C4699" t="str">
            <v>082</v>
          </cell>
        </row>
        <row r="4700">
          <cell r="A4700" t="str">
            <v>L701</v>
          </cell>
          <cell r="B4700" t="str">
            <v>ACNE CONGLOBADO</v>
          </cell>
          <cell r="C4700" t="str">
            <v>082</v>
          </cell>
        </row>
        <row r="4701">
          <cell r="A4701" t="str">
            <v>L702</v>
          </cell>
          <cell r="B4701" t="str">
            <v>ACNE VARIOLIFORME</v>
          </cell>
          <cell r="C4701" t="str">
            <v>082</v>
          </cell>
        </row>
        <row r="4702">
          <cell r="A4702" t="str">
            <v>L703</v>
          </cell>
          <cell r="B4702" t="str">
            <v>ACNE TROPICAL</v>
          </cell>
          <cell r="C4702" t="str">
            <v>082</v>
          </cell>
        </row>
        <row r="4703">
          <cell r="A4703" t="str">
            <v>L704</v>
          </cell>
          <cell r="B4703" t="str">
            <v>ACNE INFANTIL</v>
          </cell>
          <cell r="C4703" t="str">
            <v>082</v>
          </cell>
        </row>
        <row r="4704">
          <cell r="A4704" t="str">
            <v>L705</v>
          </cell>
          <cell r="B4704" t="str">
            <v>ACNE EXORIADO DE LA MUJER JOVEN</v>
          </cell>
          <cell r="C4704" t="str">
            <v>082</v>
          </cell>
        </row>
        <row r="4705">
          <cell r="A4705" t="str">
            <v>L708</v>
          </cell>
          <cell r="B4705" t="str">
            <v>OTROS ACNES</v>
          </cell>
          <cell r="C4705" t="str">
            <v>082</v>
          </cell>
        </row>
        <row r="4706">
          <cell r="A4706" t="str">
            <v>L709</v>
          </cell>
          <cell r="B4706" t="str">
            <v>ACNE, NO ESPECIFICADO</v>
          </cell>
          <cell r="C4706" t="str">
            <v>082</v>
          </cell>
        </row>
        <row r="4707">
          <cell r="A4707" t="str">
            <v>L71</v>
          </cell>
          <cell r="B4707" t="str">
            <v>ROSACEA</v>
          </cell>
          <cell r="C4707" t="str">
            <v>082</v>
          </cell>
        </row>
        <row r="4708">
          <cell r="A4708" t="str">
            <v>L710</v>
          </cell>
          <cell r="B4708" t="str">
            <v>DERMATITIS PERIBUCAL</v>
          </cell>
          <cell r="C4708" t="str">
            <v>082</v>
          </cell>
        </row>
        <row r="4709">
          <cell r="A4709" t="str">
            <v>L711</v>
          </cell>
          <cell r="B4709" t="str">
            <v>RINOFIMA</v>
          </cell>
          <cell r="C4709" t="str">
            <v>082</v>
          </cell>
        </row>
        <row r="4710">
          <cell r="A4710" t="str">
            <v>L718</v>
          </cell>
          <cell r="B4710" t="str">
            <v>OTRAS ROSACEAS</v>
          </cell>
          <cell r="C4710" t="str">
            <v>082</v>
          </cell>
        </row>
        <row r="4711">
          <cell r="A4711" t="str">
            <v>L719</v>
          </cell>
          <cell r="B4711" t="str">
            <v>ROSACEA, NO ESPECIFICADA</v>
          </cell>
          <cell r="C4711" t="str">
            <v>082</v>
          </cell>
        </row>
        <row r="4712">
          <cell r="A4712" t="str">
            <v>L72</v>
          </cell>
          <cell r="B4712" t="str">
            <v>QUISTE FOLICULAR DE LA PIEL Y DEL TEJIDO SUBCUTANEO</v>
          </cell>
          <cell r="C4712" t="str">
            <v>082</v>
          </cell>
        </row>
        <row r="4713">
          <cell r="A4713" t="str">
            <v>L720</v>
          </cell>
          <cell r="B4713" t="str">
            <v>QUISTE EPIDERMICO</v>
          </cell>
          <cell r="C4713" t="str">
            <v>082</v>
          </cell>
        </row>
        <row r="4714">
          <cell r="A4714" t="str">
            <v>L721</v>
          </cell>
          <cell r="B4714" t="str">
            <v>QUISTE TRICODERMICO</v>
          </cell>
          <cell r="C4714" t="str">
            <v>082</v>
          </cell>
        </row>
        <row r="4715">
          <cell r="A4715" t="str">
            <v>L722</v>
          </cell>
          <cell r="B4715" t="str">
            <v>ESTEATOCISTOMA MULTIPLE</v>
          </cell>
          <cell r="C4715" t="str">
            <v>082</v>
          </cell>
        </row>
        <row r="4716">
          <cell r="A4716" t="str">
            <v>L728</v>
          </cell>
          <cell r="B4716" t="str">
            <v>OTROS QUISTES FOLICULARES DE LA PIEL Y DEL TEJIDO SUBCUTANEO</v>
          </cell>
          <cell r="C4716" t="str">
            <v>082</v>
          </cell>
        </row>
        <row r="4717">
          <cell r="A4717" t="str">
            <v>L729</v>
          </cell>
          <cell r="B4717" t="str">
            <v>QUISTE FOLICULAR DE LA PIEL Y DEL TEJIDO SUBCUT. SIN OTRA ESPECIFICAC.</v>
          </cell>
          <cell r="C4717" t="str">
            <v>082</v>
          </cell>
        </row>
        <row r="4718">
          <cell r="A4718" t="str">
            <v>L73</v>
          </cell>
          <cell r="B4718" t="str">
            <v>OTROS TRASTORNOS FOLICULARES</v>
          </cell>
          <cell r="C4718" t="str">
            <v>082</v>
          </cell>
        </row>
        <row r="4719">
          <cell r="A4719" t="str">
            <v>L730</v>
          </cell>
          <cell r="B4719" t="str">
            <v>ACNE QUELOIDE</v>
          </cell>
          <cell r="C4719" t="str">
            <v>082</v>
          </cell>
        </row>
        <row r="4720">
          <cell r="A4720" t="str">
            <v>L731</v>
          </cell>
          <cell r="B4720" t="str">
            <v>SEUDOFOLICULITIS DE LA BARBA</v>
          </cell>
          <cell r="C4720" t="str">
            <v>082</v>
          </cell>
        </row>
        <row r="4721">
          <cell r="A4721" t="str">
            <v>L732</v>
          </cell>
          <cell r="B4721" t="str">
            <v>HIDRADENITIS SUPURATIVA</v>
          </cell>
          <cell r="C4721" t="str">
            <v>082</v>
          </cell>
        </row>
        <row r="4722">
          <cell r="A4722" t="str">
            <v>L738</v>
          </cell>
          <cell r="B4722" t="str">
            <v>OTROS TRASTORNOS FOLICULARES ESPECIFICADOS</v>
          </cell>
          <cell r="C4722" t="str">
            <v>082</v>
          </cell>
        </row>
        <row r="4723">
          <cell r="A4723" t="str">
            <v>L739</v>
          </cell>
          <cell r="B4723" t="str">
            <v>TRASTORNO FOLICULAR, NO ESPECIFICADO</v>
          </cell>
          <cell r="C4723" t="str">
            <v>082</v>
          </cell>
        </row>
        <row r="4724">
          <cell r="A4724" t="str">
            <v>L74</v>
          </cell>
          <cell r="B4724" t="str">
            <v>TRASTORNOS SUDORIPAROS ECRINOS</v>
          </cell>
          <cell r="C4724" t="str">
            <v>082</v>
          </cell>
        </row>
        <row r="4725">
          <cell r="A4725" t="str">
            <v>L740</v>
          </cell>
          <cell r="B4725" t="str">
            <v>MILIARIA RUBRA</v>
          </cell>
          <cell r="C4725" t="str">
            <v>082</v>
          </cell>
        </row>
        <row r="4726">
          <cell r="A4726" t="str">
            <v>L741</v>
          </cell>
          <cell r="B4726" t="str">
            <v>MILIARIA CRISTALINA</v>
          </cell>
          <cell r="C4726" t="str">
            <v>082</v>
          </cell>
        </row>
        <row r="4727">
          <cell r="A4727" t="str">
            <v>L742</v>
          </cell>
          <cell r="B4727" t="str">
            <v>MILIARIA PROFUNDA</v>
          </cell>
          <cell r="C4727" t="str">
            <v>082</v>
          </cell>
        </row>
        <row r="4728">
          <cell r="A4728" t="str">
            <v>L743</v>
          </cell>
          <cell r="B4728" t="str">
            <v>MILIARIA, NO ESPECIFICADA</v>
          </cell>
          <cell r="C4728" t="str">
            <v>082</v>
          </cell>
        </row>
        <row r="4729">
          <cell r="A4729" t="str">
            <v>L744</v>
          </cell>
          <cell r="B4729" t="str">
            <v>ANHIDROSIS</v>
          </cell>
          <cell r="C4729" t="str">
            <v>082</v>
          </cell>
        </row>
        <row r="4730">
          <cell r="A4730" t="str">
            <v>L748</v>
          </cell>
          <cell r="B4730" t="str">
            <v>OTROS TRASTORNOS SUDORIPAROS ECRINOS</v>
          </cell>
          <cell r="C4730" t="str">
            <v>082</v>
          </cell>
        </row>
        <row r="4731">
          <cell r="A4731" t="str">
            <v>L749</v>
          </cell>
          <cell r="B4731" t="str">
            <v>TRASTORNO SUDORIPARO ECRINO, NO ESPECIFICADO</v>
          </cell>
          <cell r="C4731" t="str">
            <v>082</v>
          </cell>
        </row>
        <row r="4732">
          <cell r="A4732" t="str">
            <v>L75</v>
          </cell>
          <cell r="B4732" t="str">
            <v>TRASTORNOS SUDORIPAROS APOCRINOS</v>
          </cell>
          <cell r="C4732" t="str">
            <v>082</v>
          </cell>
        </row>
        <row r="4733">
          <cell r="A4733" t="str">
            <v>L750</v>
          </cell>
          <cell r="B4733" t="str">
            <v>BROMHIDROSIS</v>
          </cell>
          <cell r="C4733" t="str">
            <v>082</v>
          </cell>
        </row>
        <row r="4734">
          <cell r="A4734" t="str">
            <v>L751</v>
          </cell>
          <cell r="B4734" t="str">
            <v>CROMHIDROSIS</v>
          </cell>
          <cell r="C4734" t="str">
            <v>082</v>
          </cell>
        </row>
        <row r="4735">
          <cell r="A4735" t="str">
            <v>L752</v>
          </cell>
          <cell r="B4735" t="str">
            <v>MILIARIA APOCRINA</v>
          </cell>
          <cell r="C4735" t="str">
            <v>082</v>
          </cell>
        </row>
        <row r="4736">
          <cell r="A4736" t="str">
            <v>L758</v>
          </cell>
          <cell r="B4736" t="str">
            <v>OTROS TRASTORNOS SUDORIPAROS APOCRINOS</v>
          </cell>
          <cell r="C4736" t="str">
            <v>082</v>
          </cell>
        </row>
        <row r="4737">
          <cell r="A4737" t="str">
            <v>L759</v>
          </cell>
          <cell r="B4737" t="str">
            <v>TRASTORNO SUDORIPARO APOCRINO, NO ESPECIFICADO</v>
          </cell>
          <cell r="C4737" t="str">
            <v>082</v>
          </cell>
        </row>
        <row r="4738">
          <cell r="A4738" t="str">
            <v>L80</v>
          </cell>
          <cell r="B4738" t="str">
            <v>VITILIGO</v>
          </cell>
          <cell r="C4738" t="str">
            <v>082</v>
          </cell>
        </row>
        <row r="4739">
          <cell r="A4739" t="str">
            <v>L81</v>
          </cell>
          <cell r="B4739" t="str">
            <v>OTROS TRASTORNOS DE LA PIGMENTACION</v>
          </cell>
          <cell r="C4739" t="str">
            <v>082</v>
          </cell>
        </row>
        <row r="4740">
          <cell r="A4740" t="str">
            <v>L810</v>
          </cell>
          <cell r="B4740" t="str">
            <v>HIPERPIGMENTACION POSTINFLAMATORIA</v>
          </cell>
          <cell r="C4740" t="str">
            <v>082</v>
          </cell>
        </row>
        <row r="4741">
          <cell r="A4741" t="str">
            <v>L811</v>
          </cell>
          <cell r="B4741" t="str">
            <v>CLOASMA</v>
          </cell>
          <cell r="C4741" t="str">
            <v>082</v>
          </cell>
        </row>
        <row r="4742">
          <cell r="A4742" t="str">
            <v>L812</v>
          </cell>
          <cell r="B4742" t="str">
            <v>EFELIDE</v>
          </cell>
          <cell r="C4742" t="str">
            <v>082</v>
          </cell>
        </row>
        <row r="4743">
          <cell r="A4743" t="str">
            <v>L813</v>
          </cell>
          <cell r="B4743" t="str">
            <v>MANCHAS CAFE CON LECHE</v>
          </cell>
          <cell r="C4743" t="str">
            <v>082</v>
          </cell>
        </row>
        <row r="4744">
          <cell r="A4744" t="str">
            <v>L814</v>
          </cell>
          <cell r="B4744" t="str">
            <v>OTROS TIPOS DE HIPERPIGMENTACION MELANODERMICA</v>
          </cell>
          <cell r="C4744" t="str">
            <v>082</v>
          </cell>
        </row>
        <row r="4745">
          <cell r="A4745" t="str">
            <v>L815</v>
          </cell>
          <cell r="B4745" t="str">
            <v>LEUCODERMIA, NO CLASIFICADA EN OTRA PARTE</v>
          </cell>
          <cell r="C4745" t="str">
            <v>082</v>
          </cell>
        </row>
        <row r="4746">
          <cell r="A4746" t="str">
            <v>L816</v>
          </cell>
          <cell r="B4746" t="str">
            <v>OTROS TRASTORNOS DE DISMINUCION DE LA FORMACION DE LA MELANINA</v>
          </cell>
          <cell r="C4746" t="str">
            <v>082</v>
          </cell>
        </row>
        <row r="4747">
          <cell r="A4747" t="str">
            <v>L817</v>
          </cell>
          <cell r="B4747" t="str">
            <v>DERMATOSIS PURPURICA PIGMENTADA</v>
          </cell>
          <cell r="C4747" t="str">
            <v>082</v>
          </cell>
        </row>
        <row r="4748">
          <cell r="A4748" t="str">
            <v>L818</v>
          </cell>
          <cell r="B4748" t="str">
            <v>OTROS TRASTORNOS ESPECIFICADOS DE LA PIGMENTACION</v>
          </cell>
          <cell r="C4748" t="str">
            <v>082</v>
          </cell>
        </row>
        <row r="4749">
          <cell r="A4749" t="str">
            <v>L819</v>
          </cell>
          <cell r="B4749" t="str">
            <v>TRASTORNO DE LA PIGMENTACION, NO ESPECIFICADO</v>
          </cell>
          <cell r="C4749" t="str">
            <v>082</v>
          </cell>
        </row>
        <row r="4750">
          <cell r="A4750" t="str">
            <v>L82</v>
          </cell>
          <cell r="B4750" t="str">
            <v>QUERATOSIS SEBORREICA</v>
          </cell>
          <cell r="C4750" t="str">
            <v>082</v>
          </cell>
        </row>
        <row r="4751">
          <cell r="A4751" t="str">
            <v>L83</v>
          </cell>
          <cell r="B4751" t="str">
            <v>ACANTOSIS NIGRICANS</v>
          </cell>
          <cell r="C4751" t="str">
            <v>082</v>
          </cell>
        </row>
        <row r="4752">
          <cell r="A4752" t="str">
            <v>L84</v>
          </cell>
          <cell r="B4752" t="str">
            <v>CALLOS Y CALLOSIDADES</v>
          </cell>
          <cell r="C4752" t="str">
            <v>082</v>
          </cell>
        </row>
        <row r="4753">
          <cell r="A4753" t="str">
            <v>L85</v>
          </cell>
          <cell r="B4753" t="str">
            <v>OTROS TIPOS DE ENGROSAMIENTO EPIDERMICO</v>
          </cell>
          <cell r="C4753" t="str">
            <v>082</v>
          </cell>
        </row>
        <row r="4754">
          <cell r="A4754" t="str">
            <v>L850</v>
          </cell>
          <cell r="B4754" t="str">
            <v>ICTIOSIS ADQUIRIDA</v>
          </cell>
          <cell r="C4754" t="str">
            <v>082</v>
          </cell>
        </row>
        <row r="4755">
          <cell r="A4755" t="str">
            <v>L851</v>
          </cell>
          <cell r="B4755" t="str">
            <v>QUERATOSIS (QUERATODERMIA) PALMAR Y PLANTAR ADQUIRIDA</v>
          </cell>
          <cell r="C4755" t="str">
            <v>082</v>
          </cell>
        </row>
        <row r="4756">
          <cell r="A4756" t="str">
            <v>L852</v>
          </cell>
          <cell r="B4756" t="str">
            <v>QUERATOSIS PUNCTATA (PALMAR Y PLANTAR)</v>
          </cell>
          <cell r="C4756" t="str">
            <v>082</v>
          </cell>
        </row>
        <row r="4757">
          <cell r="A4757" t="str">
            <v>L853</v>
          </cell>
          <cell r="B4757" t="str">
            <v>XEROSIS DEL CUTIS</v>
          </cell>
          <cell r="C4757" t="str">
            <v>082</v>
          </cell>
        </row>
        <row r="4758">
          <cell r="A4758" t="str">
            <v>L858</v>
          </cell>
          <cell r="B4758" t="str">
            <v>OTROS ENGROSAMIENTOS EPIDERMICOS ESPECIFICADOS</v>
          </cell>
          <cell r="C4758" t="str">
            <v>082</v>
          </cell>
        </row>
        <row r="4759">
          <cell r="A4759" t="str">
            <v>L859</v>
          </cell>
          <cell r="B4759" t="str">
            <v>ENGROSAMIENTO EPIDERMICO, NO ESPECIFICADO</v>
          </cell>
          <cell r="C4759" t="str">
            <v>082</v>
          </cell>
        </row>
        <row r="4760">
          <cell r="A4760" t="str">
            <v>L87</v>
          </cell>
          <cell r="B4760" t="str">
            <v>TRASTORNOS DE LA ELIMINACION TRANSEPIDERMICA</v>
          </cell>
          <cell r="C4760" t="str">
            <v>082</v>
          </cell>
        </row>
        <row r="4761">
          <cell r="A4761" t="str">
            <v>L870</v>
          </cell>
          <cell r="B4761" t="str">
            <v>QUERATOSIS FOLICULAR Y PARAFOLICULAR PENETRANTE DEL CUTIS</v>
          </cell>
          <cell r="C4761" t="str">
            <v>082</v>
          </cell>
        </row>
        <row r="4762">
          <cell r="A4762" t="str">
            <v>L871</v>
          </cell>
          <cell r="B4762" t="str">
            <v>COLAGENOSIS PERFORANTE REACTIVA</v>
          </cell>
          <cell r="C4762" t="str">
            <v>082</v>
          </cell>
        </row>
        <row r="4763">
          <cell r="A4763" t="str">
            <v>L872</v>
          </cell>
          <cell r="B4763" t="str">
            <v>ELASTOSIS SERPIGINOSA PERFORANTE</v>
          </cell>
          <cell r="C4763" t="str">
            <v>082</v>
          </cell>
        </row>
        <row r="4764">
          <cell r="A4764" t="str">
            <v>L878</v>
          </cell>
          <cell r="B4764" t="str">
            <v>OTROS TRASTORNOS DE LA ELIMINACION TRANSEPIDERMICA</v>
          </cell>
          <cell r="C4764" t="str">
            <v>082</v>
          </cell>
        </row>
        <row r="4765">
          <cell r="A4765" t="str">
            <v>L879</v>
          </cell>
          <cell r="B4765" t="str">
            <v>TRASTORNO DE LA ELIMINACION TRANSEPIDERMICA, NO ESPECIFICADO</v>
          </cell>
          <cell r="C4765" t="str">
            <v>082</v>
          </cell>
        </row>
        <row r="4766">
          <cell r="A4766" t="str">
            <v>L88</v>
          </cell>
          <cell r="B4766" t="str">
            <v>PIODERMA GANGRENOSO</v>
          </cell>
          <cell r="C4766" t="str">
            <v>082</v>
          </cell>
        </row>
        <row r="4767">
          <cell r="A4767" t="str">
            <v>L89X</v>
          </cell>
          <cell r="B4767" t="str">
            <v>ULCERA DE DECUBITO</v>
          </cell>
          <cell r="C4767" t="str">
            <v>082</v>
          </cell>
        </row>
        <row r="4768">
          <cell r="A4768" t="str">
            <v>L90</v>
          </cell>
          <cell r="B4768" t="str">
            <v>TRASTORNOS ATROFICOS DE LA PIEL</v>
          </cell>
          <cell r="C4768" t="str">
            <v>082</v>
          </cell>
        </row>
        <row r="4769">
          <cell r="A4769" t="str">
            <v>L900</v>
          </cell>
          <cell r="B4769" t="str">
            <v>LIQUEN ESCLEROSO Y ATROFICO</v>
          </cell>
          <cell r="C4769" t="str">
            <v>082</v>
          </cell>
        </row>
        <row r="4770">
          <cell r="A4770" t="str">
            <v>L901</v>
          </cell>
          <cell r="B4770" t="str">
            <v>ANETODERMIA DE SCHWENINGER-BUZZI</v>
          </cell>
          <cell r="C4770" t="str">
            <v>082</v>
          </cell>
        </row>
        <row r="4771">
          <cell r="A4771" t="str">
            <v>L902</v>
          </cell>
          <cell r="B4771" t="str">
            <v>ANETODERMIA DE JADASSOHN-PELLIZZARI</v>
          </cell>
          <cell r="C4771" t="str">
            <v>082</v>
          </cell>
        </row>
        <row r="4772">
          <cell r="A4772" t="str">
            <v>L903</v>
          </cell>
          <cell r="B4772" t="str">
            <v>ATROFODERMA DE PASINI Y PIERINI</v>
          </cell>
          <cell r="C4772" t="str">
            <v>082</v>
          </cell>
        </row>
        <row r="4773">
          <cell r="A4773" t="str">
            <v>L904</v>
          </cell>
          <cell r="B4773" t="str">
            <v>ACRODERMATITIS CRONICA ATROFICA</v>
          </cell>
          <cell r="C4773" t="str">
            <v>082</v>
          </cell>
        </row>
        <row r="4774">
          <cell r="A4774" t="str">
            <v>L905</v>
          </cell>
          <cell r="B4774" t="str">
            <v>FIBROSIS Y AFECCIONES CICATRICIALES DE LA PIEL</v>
          </cell>
          <cell r="C4774" t="str">
            <v>082</v>
          </cell>
        </row>
        <row r="4775">
          <cell r="A4775" t="str">
            <v>L906</v>
          </cell>
          <cell r="B4775" t="str">
            <v>ESTRIAS ATROFICAS</v>
          </cell>
          <cell r="C4775" t="str">
            <v>082</v>
          </cell>
        </row>
        <row r="4776">
          <cell r="A4776" t="str">
            <v>L908</v>
          </cell>
          <cell r="B4776" t="str">
            <v>OTROS TRASTORNOS ATROFICOS DE LA PIEL</v>
          </cell>
          <cell r="C4776" t="str">
            <v>082</v>
          </cell>
        </row>
        <row r="4777">
          <cell r="A4777" t="str">
            <v>L909</v>
          </cell>
          <cell r="B4777" t="str">
            <v>TRASTORNO ATROFICO DE LA PIEL, NO ESPECIFICADO</v>
          </cell>
          <cell r="C4777" t="str">
            <v>082</v>
          </cell>
        </row>
        <row r="4778">
          <cell r="A4778" t="str">
            <v>L91</v>
          </cell>
          <cell r="B4778" t="str">
            <v>TRASTORNOS HIPERTROFICOS DE LA PIEL</v>
          </cell>
          <cell r="C4778" t="str">
            <v>082</v>
          </cell>
        </row>
        <row r="4779">
          <cell r="A4779" t="str">
            <v>L910</v>
          </cell>
          <cell r="B4779" t="str">
            <v>CICATRIZ QUELOIDE</v>
          </cell>
          <cell r="C4779" t="str">
            <v>082</v>
          </cell>
        </row>
        <row r="4780">
          <cell r="A4780" t="str">
            <v>L918</v>
          </cell>
          <cell r="B4780" t="str">
            <v>OTROS TRASTORNOS HIPERTROFICOS DE LA PIEL</v>
          </cell>
          <cell r="C4780" t="str">
            <v>082</v>
          </cell>
        </row>
        <row r="4781">
          <cell r="A4781" t="str">
            <v>L919</v>
          </cell>
          <cell r="B4781" t="str">
            <v>TRASTORNO HIPERTROFICO DE LA PIEL, NO ESPECIFICADO</v>
          </cell>
          <cell r="C4781" t="str">
            <v>082</v>
          </cell>
        </row>
        <row r="4782">
          <cell r="A4782" t="str">
            <v>L92</v>
          </cell>
          <cell r="B4782" t="str">
            <v>TRASTORNOS GRANULOMATOSOS DE LA PIEL Y DEL TEJIDO SUBCUTANEO</v>
          </cell>
          <cell r="C4782" t="str">
            <v>082</v>
          </cell>
        </row>
        <row r="4783">
          <cell r="A4783" t="str">
            <v>L920</v>
          </cell>
          <cell r="B4783" t="str">
            <v>GRANULOMA ANULAR</v>
          </cell>
          <cell r="C4783" t="str">
            <v>082</v>
          </cell>
        </row>
        <row r="4784">
          <cell r="A4784" t="str">
            <v>L921</v>
          </cell>
          <cell r="B4784" t="str">
            <v>NECROBIOSIS LIPIDICA, NO CLASIFICADA EN OTRA PARTE</v>
          </cell>
          <cell r="C4784" t="str">
            <v>082</v>
          </cell>
        </row>
        <row r="4785">
          <cell r="A4785" t="str">
            <v>L922</v>
          </cell>
          <cell r="B4785" t="str">
            <v>GRANULOMA FACIAL (GRANULOMA EOSINOFILO DE LA PIEL)</v>
          </cell>
          <cell r="C4785" t="str">
            <v>082</v>
          </cell>
        </row>
        <row r="4786">
          <cell r="A4786" t="str">
            <v>L923</v>
          </cell>
          <cell r="B4786" t="str">
            <v>GRANULOMA POR CUERPO EXTRAÑO EN LA PIEL Y EN EL TEJIDO SUBCUTANEO</v>
          </cell>
          <cell r="C4786" t="str">
            <v>082</v>
          </cell>
        </row>
        <row r="4787">
          <cell r="A4787" t="str">
            <v>L928</v>
          </cell>
          <cell r="B4787" t="str">
            <v>OTROS TRASTORNOS GRANULOMATOSOS DE LA PIEL Y DEL TEJIDO SUBCUTANEO</v>
          </cell>
          <cell r="C4787" t="str">
            <v>082</v>
          </cell>
        </row>
        <row r="4788">
          <cell r="A4788" t="str">
            <v>L929</v>
          </cell>
          <cell r="B4788" t="str">
            <v>TRASTORNO GRANULOMATOSO DE LA PIEL Y DEL TEJIDO SUBC. NO ESPECIFIC.</v>
          </cell>
          <cell r="C4788" t="str">
            <v>082</v>
          </cell>
        </row>
        <row r="4789">
          <cell r="A4789" t="str">
            <v>L93</v>
          </cell>
          <cell r="B4789" t="str">
            <v>LUPUS ERITEMATOSO</v>
          </cell>
          <cell r="C4789" t="str">
            <v>082</v>
          </cell>
        </row>
        <row r="4790">
          <cell r="A4790" t="str">
            <v>L930</v>
          </cell>
          <cell r="B4790" t="str">
            <v>LUPUS ERITEMATOSO DISCOIDE</v>
          </cell>
          <cell r="C4790" t="str">
            <v>082</v>
          </cell>
        </row>
        <row r="4791">
          <cell r="A4791" t="str">
            <v>L931</v>
          </cell>
          <cell r="B4791" t="str">
            <v>LUPUS ERITEMATOSO CUTANEO SUBAGUDO</v>
          </cell>
          <cell r="C4791" t="str">
            <v>082</v>
          </cell>
        </row>
        <row r="4792">
          <cell r="A4792" t="str">
            <v>L932</v>
          </cell>
          <cell r="B4792" t="str">
            <v>OTROS LUPUS ERITEMATOSO LOCALIZADOS</v>
          </cell>
          <cell r="C4792" t="str">
            <v>082</v>
          </cell>
        </row>
        <row r="4793">
          <cell r="A4793" t="str">
            <v>L94</v>
          </cell>
          <cell r="B4793" t="str">
            <v>OTROS TRASTORNOS LOCALIZADOS DEL TEJIDO CONJUNTIVO</v>
          </cell>
          <cell r="C4793" t="str">
            <v>082</v>
          </cell>
        </row>
        <row r="4794">
          <cell r="A4794" t="str">
            <v>L940</v>
          </cell>
          <cell r="B4794" t="str">
            <v>ESCLERODERMA LOCALIZADO (MORFEA)</v>
          </cell>
          <cell r="C4794" t="str">
            <v>082</v>
          </cell>
        </row>
        <row r="4795">
          <cell r="A4795" t="str">
            <v>L941</v>
          </cell>
          <cell r="B4795" t="str">
            <v>ESCLERODERMA LINEAL</v>
          </cell>
          <cell r="C4795" t="str">
            <v>082</v>
          </cell>
        </row>
        <row r="4796">
          <cell r="A4796" t="str">
            <v>L942</v>
          </cell>
          <cell r="B4796" t="str">
            <v>CALCINOSIS DE LA PIEL</v>
          </cell>
          <cell r="C4796" t="str">
            <v>082</v>
          </cell>
        </row>
        <row r="4797">
          <cell r="A4797" t="str">
            <v>L943</v>
          </cell>
          <cell r="B4797" t="str">
            <v>ESCLERODACTILIA</v>
          </cell>
          <cell r="C4797" t="str">
            <v>082</v>
          </cell>
        </row>
        <row r="4798">
          <cell r="A4798" t="str">
            <v>L944</v>
          </cell>
          <cell r="B4798" t="str">
            <v>PAPULAS DE GOTTRON</v>
          </cell>
          <cell r="C4798" t="str">
            <v>082</v>
          </cell>
        </row>
        <row r="4799">
          <cell r="A4799" t="str">
            <v>L945</v>
          </cell>
          <cell r="B4799" t="str">
            <v>POIQUILODERMIA VASCULAR ATROFICA</v>
          </cell>
          <cell r="C4799" t="str">
            <v>082</v>
          </cell>
        </row>
        <row r="4800">
          <cell r="A4800" t="str">
            <v>L946</v>
          </cell>
          <cell r="B4800" t="str">
            <v>AINHUM</v>
          </cell>
          <cell r="C4800" t="str">
            <v>082</v>
          </cell>
        </row>
        <row r="4801">
          <cell r="A4801" t="str">
            <v>L948</v>
          </cell>
          <cell r="B4801" t="str">
            <v>OTROS TRASTORNOS LOCALIZADOS ESPECIFICADOS DEL TEJIDO CONJUNTIVO</v>
          </cell>
          <cell r="C4801" t="str">
            <v>082</v>
          </cell>
        </row>
        <row r="4802">
          <cell r="A4802" t="str">
            <v>L949</v>
          </cell>
          <cell r="B4802" t="str">
            <v>TRASTORNO LOCALIZADO DEL TEJIDO CONJUNTIVO, NO ESPECIFICADO</v>
          </cell>
          <cell r="C4802" t="str">
            <v>082</v>
          </cell>
        </row>
        <row r="4803">
          <cell r="A4803" t="str">
            <v>L95</v>
          </cell>
          <cell r="B4803" t="str">
            <v>VASCULITIS LIMITADA A LA PIEL, NO CLASIFICADA EN OTRA PARTE</v>
          </cell>
          <cell r="C4803" t="str">
            <v>082</v>
          </cell>
        </row>
        <row r="4804">
          <cell r="A4804" t="str">
            <v>L950</v>
          </cell>
          <cell r="B4804" t="str">
            <v>VASCULITIS LIVEDOIDE</v>
          </cell>
          <cell r="C4804" t="str">
            <v>082</v>
          </cell>
        </row>
        <row r="4805">
          <cell r="A4805" t="str">
            <v>L951</v>
          </cell>
          <cell r="B4805" t="str">
            <v>ERITEMA ELEVATUM DIUTINUM</v>
          </cell>
          <cell r="C4805" t="str">
            <v>082</v>
          </cell>
        </row>
        <row r="4806">
          <cell r="A4806" t="str">
            <v>L958</v>
          </cell>
          <cell r="B4806" t="str">
            <v>OTRAS VASCULITIS LIMITADAS A LA PIEL</v>
          </cell>
          <cell r="C4806" t="str">
            <v>082</v>
          </cell>
        </row>
        <row r="4807">
          <cell r="A4807" t="str">
            <v>L959</v>
          </cell>
          <cell r="B4807" t="str">
            <v>VASCULITIS LIMITADA A LA PIEL, SIN OTRA ESPECIFICACION</v>
          </cell>
          <cell r="C4807" t="str">
            <v>082</v>
          </cell>
        </row>
        <row r="4808">
          <cell r="A4808" t="str">
            <v>L97</v>
          </cell>
          <cell r="B4808" t="str">
            <v>ULCERA DE MIEMBRO INFERIOR, NO CLASIFICADA EN OTRA PARTE</v>
          </cell>
          <cell r="C4808" t="str">
            <v>082</v>
          </cell>
        </row>
        <row r="4809">
          <cell r="A4809" t="str">
            <v>L98</v>
          </cell>
          <cell r="B4809" t="str">
            <v>OTROS TRASTORNOS DE LA PIEL Y DEL TEJIDO SUBC. NO CLASIFIC. EN OTRA PA</v>
          </cell>
          <cell r="C4809" t="str">
            <v>082</v>
          </cell>
        </row>
        <row r="4810">
          <cell r="A4810" t="str">
            <v>L980</v>
          </cell>
          <cell r="B4810" t="str">
            <v>GRANULOMA PIOGENO</v>
          </cell>
          <cell r="C4810" t="str">
            <v>082</v>
          </cell>
        </row>
        <row r="4811">
          <cell r="A4811" t="str">
            <v>L981</v>
          </cell>
          <cell r="B4811" t="str">
            <v>DERMATITIS FACTICIA</v>
          </cell>
          <cell r="C4811" t="str">
            <v>082</v>
          </cell>
        </row>
        <row r="4812">
          <cell r="A4812" t="str">
            <v>L982</v>
          </cell>
          <cell r="B4812" t="str">
            <v>DERMATOSIS NEUTROFILA FEBRIL (SWEET)</v>
          </cell>
          <cell r="C4812" t="str">
            <v>082</v>
          </cell>
        </row>
        <row r="4813">
          <cell r="A4813" t="str">
            <v>L983</v>
          </cell>
          <cell r="B4813" t="str">
            <v>CELULITIS EOSINOFILA (WELLS)</v>
          </cell>
          <cell r="C4813" t="str">
            <v>082</v>
          </cell>
        </row>
        <row r="4814">
          <cell r="A4814" t="str">
            <v>L984</v>
          </cell>
          <cell r="B4814" t="str">
            <v>ULCERA CRONICA DE LA PIEL, NO CLASIFICADA EN OTRA PARTE</v>
          </cell>
          <cell r="C4814" t="str">
            <v>082</v>
          </cell>
        </row>
        <row r="4815">
          <cell r="A4815" t="str">
            <v>L984</v>
          </cell>
          <cell r="B4815" t="str">
            <v>ULCERA CRONICA DE LA PIEL, NO CLASIFICADA EN OTRA PARTE</v>
          </cell>
          <cell r="C4815" t="str">
            <v>082</v>
          </cell>
        </row>
        <row r="4816">
          <cell r="A4816" t="str">
            <v>L985</v>
          </cell>
          <cell r="B4816" t="str">
            <v>MUCINOSIS DE LA PIEL</v>
          </cell>
          <cell r="C4816" t="str">
            <v>082</v>
          </cell>
        </row>
        <row r="4817">
          <cell r="A4817" t="str">
            <v>L986</v>
          </cell>
          <cell r="B4817" t="str">
            <v>OTROS TRASTORNOS INFILTRATIVOS DE LA PIEL Y DEL TEJIDO SUBCUTANEO</v>
          </cell>
          <cell r="C4817" t="str">
            <v>082</v>
          </cell>
        </row>
        <row r="4818">
          <cell r="A4818" t="str">
            <v>L988</v>
          </cell>
          <cell r="B4818" t="str">
            <v>OTROS TRASTORNOS ESPECIFICADOS DE LA PIEL Y DEL TEJIDO SUBCUTANEO</v>
          </cell>
          <cell r="C4818" t="str">
            <v>082</v>
          </cell>
        </row>
        <row r="4819">
          <cell r="A4819" t="str">
            <v>L989</v>
          </cell>
          <cell r="B4819" t="str">
            <v>TRASTORNO DE LA PIEL Y DEL TEJIDO SUBCUTANEO, NO ESPECIFICADO</v>
          </cell>
          <cell r="C4819" t="str">
            <v>082</v>
          </cell>
        </row>
        <row r="4820">
          <cell r="A4820" t="str">
            <v>M00</v>
          </cell>
          <cell r="B4820" t="str">
            <v>ARTRITIS PIOGENA</v>
          </cell>
          <cell r="C4820" t="str">
            <v>083</v>
          </cell>
        </row>
        <row r="4821">
          <cell r="A4821" t="str">
            <v>M000</v>
          </cell>
          <cell r="B4821" t="str">
            <v>ARTRITIS Y POLIARTRITIS ESTAFILOCOCICA</v>
          </cell>
          <cell r="C4821" t="str">
            <v>083</v>
          </cell>
        </row>
        <row r="4822">
          <cell r="A4822" t="str">
            <v>M001</v>
          </cell>
          <cell r="B4822" t="str">
            <v>ARTRITIS Y POLIARTRITIS NEUMOCOCICA</v>
          </cell>
          <cell r="C4822" t="str">
            <v>083</v>
          </cell>
        </row>
        <row r="4823">
          <cell r="A4823" t="str">
            <v>M002</v>
          </cell>
          <cell r="B4823" t="str">
            <v>OTRAS ARTRITIS Y POLIARTRITIS ESTREPTOCOCICAS</v>
          </cell>
          <cell r="C4823" t="str">
            <v>083</v>
          </cell>
        </row>
        <row r="4824">
          <cell r="A4824" t="str">
            <v>M008</v>
          </cell>
          <cell r="B4824" t="str">
            <v>ARTRITIS Y POLIARTRITIS DEBIDAS A OTROS AGENTES BACTERIANOS ESPECIF.</v>
          </cell>
          <cell r="C4824" t="str">
            <v>083</v>
          </cell>
        </row>
        <row r="4825">
          <cell r="A4825" t="str">
            <v>M009</v>
          </cell>
          <cell r="B4825" t="str">
            <v>ARTRITIS PIOGENA, NO ESPECIFICADA</v>
          </cell>
          <cell r="C4825" t="str">
            <v>083</v>
          </cell>
        </row>
        <row r="4826">
          <cell r="A4826" t="str">
            <v>M02</v>
          </cell>
          <cell r="B4826" t="str">
            <v>ARTROPATIAS REACTIVAS</v>
          </cell>
          <cell r="C4826" t="str">
            <v>083</v>
          </cell>
        </row>
        <row r="4827">
          <cell r="A4827" t="str">
            <v>M020</v>
          </cell>
          <cell r="B4827" t="str">
            <v>ARTROPATIA CONSECUTIVA A DERIVACION INTESTINAL</v>
          </cell>
          <cell r="C4827" t="str">
            <v>083</v>
          </cell>
        </row>
        <row r="4828">
          <cell r="A4828" t="str">
            <v>M021</v>
          </cell>
          <cell r="B4828" t="str">
            <v>ARTROPATIA POSTDISENTERICA</v>
          </cell>
          <cell r="C4828" t="str">
            <v>083</v>
          </cell>
        </row>
        <row r="4829">
          <cell r="A4829" t="str">
            <v>M022</v>
          </cell>
          <cell r="B4829" t="str">
            <v>ARTROPATIA POSTINMUNIZACION</v>
          </cell>
          <cell r="C4829" t="str">
            <v>083</v>
          </cell>
        </row>
        <row r="4830">
          <cell r="A4830" t="str">
            <v>M023</v>
          </cell>
          <cell r="B4830" t="str">
            <v>ENFERMEDAD DE REITER</v>
          </cell>
          <cell r="C4830" t="str">
            <v>083</v>
          </cell>
        </row>
        <row r="4831">
          <cell r="A4831" t="str">
            <v>M028</v>
          </cell>
          <cell r="B4831" t="str">
            <v>OTRAS ARTROPATIAS REACTIVAS</v>
          </cell>
          <cell r="C4831" t="str">
            <v>083</v>
          </cell>
        </row>
        <row r="4832">
          <cell r="A4832" t="str">
            <v>M029</v>
          </cell>
          <cell r="B4832" t="str">
            <v>ARTROPATIA REACTIVA, NO ESPECIFICADA</v>
          </cell>
          <cell r="C4832" t="str">
            <v>083</v>
          </cell>
        </row>
        <row r="4833">
          <cell r="A4833" t="str">
            <v>M05</v>
          </cell>
          <cell r="B4833" t="str">
            <v>ARTRITIS REUMATOIDE SEROPOSITIVA</v>
          </cell>
          <cell r="C4833" t="str">
            <v>083</v>
          </cell>
        </row>
        <row r="4834">
          <cell r="A4834" t="str">
            <v>M050</v>
          </cell>
          <cell r="B4834" t="str">
            <v>SINDROME DE FELTY</v>
          </cell>
          <cell r="C4834" t="str">
            <v>083</v>
          </cell>
        </row>
        <row r="4835">
          <cell r="A4835" t="str">
            <v>M051</v>
          </cell>
          <cell r="B4835" t="str">
            <v>ENFERMEDAD REUMATOIDE DEL PULMON (J99.0*)</v>
          </cell>
          <cell r="C4835" t="str">
            <v>083</v>
          </cell>
        </row>
        <row r="4836">
          <cell r="A4836" t="str">
            <v>M052</v>
          </cell>
          <cell r="B4836" t="str">
            <v>VASCULITIS REUMATOIDE</v>
          </cell>
          <cell r="C4836" t="str">
            <v>083</v>
          </cell>
        </row>
        <row r="4837">
          <cell r="A4837" t="str">
            <v>M053</v>
          </cell>
          <cell r="B4837" t="str">
            <v>ARTRITIS REUMATOIDE CON COMPROMISO DE OTROS ORGANOS O SISTEMAS</v>
          </cell>
          <cell r="C4837" t="str">
            <v>083</v>
          </cell>
        </row>
        <row r="4838">
          <cell r="A4838" t="str">
            <v>M058</v>
          </cell>
          <cell r="B4838" t="str">
            <v>OTRAS ARTRITIS REUMATOIDEAS SEROPOSITIVAS</v>
          </cell>
          <cell r="C4838" t="str">
            <v>083</v>
          </cell>
        </row>
        <row r="4839">
          <cell r="A4839" t="str">
            <v>M059</v>
          </cell>
          <cell r="B4839" t="str">
            <v>ARTRITIS REUMATOIDEA SEROPÓSITIVA, SIN OTRA ESPECIFICACION</v>
          </cell>
          <cell r="C4839" t="str">
            <v>083</v>
          </cell>
        </row>
        <row r="4840">
          <cell r="A4840" t="str">
            <v>M06</v>
          </cell>
          <cell r="B4840" t="str">
            <v>OTRAS ARTRITIS REUMATOIDES</v>
          </cell>
          <cell r="C4840" t="str">
            <v>083</v>
          </cell>
        </row>
        <row r="4841">
          <cell r="A4841" t="str">
            <v>M060</v>
          </cell>
          <cell r="B4841" t="str">
            <v>ARTRITIS REUMATOIDE SERONEGATIVA</v>
          </cell>
          <cell r="C4841" t="str">
            <v>083</v>
          </cell>
        </row>
        <row r="4842">
          <cell r="A4842" t="str">
            <v>M061</v>
          </cell>
          <cell r="B4842" t="str">
            <v>ENFERMEDAD DE STILL DE COMIENZO EN EL ADULTO</v>
          </cell>
          <cell r="C4842" t="str">
            <v>083</v>
          </cell>
        </row>
        <row r="4843">
          <cell r="A4843" t="str">
            <v>M062</v>
          </cell>
          <cell r="B4843" t="str">
            <v>BURSITIS REUMATOIDE</v>
          </cell>
          <cell r="C4843" t="str">
            <v>083</v>
          </cell>
        </row>
        <row r="4844">
          <cell r="A4844" t="str">
            <v>M063</v>
          </cell>
          <cell r="B4844" t="str">
            <v>NODULO REUMATOIDE</v>
          </cell>
          <cell r="C4844" t="str">
            <v>083</v>
          </cell>
        </row>
        <row r="4845">
          <cell r="A4845" t="str">
            <v>M064</v>
          </cell>
          <cell r="B4845" t="str">
            <v>POLIARTROPATIA INFLAMATORIA</v>
          </cell>
          <cell r="C4845" t="str">
            <v>083</v>
          </cell>
        </row>
        <row r="4846">
          <cell r="A4846" t="str">
            <v>M068</v>
          </cell>
          <cell r="B4846" t="str">
            <v>OTRAS ARTRITIS REUMATOIDES ESPECIFICADAS</v>
          </cell>
          <cell r="C4846" t="str">
            <v>083</v>
          </cell>
        </row>
        <row r="4847">
          <cell r="A4847" t="str">
            <v>M069</v>
          </cell>
          <cell r="B4847" t="str">
            <v>ARTRITIS REUMATOIDE, NO ESPECIFICADA</v>
          </cell>
          <cell r="C4847" t="str">
            <v>083</v>
          </cell>
        </row>
        <row r="4848">
          <cell r="A4848" t="str">
            <v>M08</v>
          </cell>
          <cell r="B4848" t="str">
            <v>ARTRITIS JUVENIL</v>
          </cell>
          <cell r="C4848" t="str">
            <v>083</v>
          </cell>
        </row>
        <row r="4849">
          <cell r="A4849" t="str">
            <v>M080</v>
          </cell>
          <cell r="B4849" t="str">
            <v>ARTRITIS REUMATOIDE JUVENIL</v>
          </cell>
          <cell r="C4849" t="str">
            <v>083</v>
          </cell>
        </row>
        <row r="4850">
          <cell r="A4850" t="str">
            <v>M081</v>
          </cell>
          <cell r="B4850" t="str">
            <v>ESPONDILITIS ANQUILOSANTE JUVENIL</v>
          </cell>
          <cell r="C4850" t="str">
            <v>083</v>
          </cell>
        </row>
        <row r="4851">
          <cell r="A4851" t="str">
            <v>M082</v>
          </cell>
          <cell r="B4851" t="str">
            <v>ARTRITIS JUVENIL DE COMIENZO GENERALIZADO</v>
          </cell>
          <cell r="C4851" t="str">
            <v>083</v>
          </cell>
        </row>
        <row r="4852">
          <cell r="A4852" t="str">
            <v>M083</v>
          </cell>
          <cell r="B4852" t="str">
            <v>POLIARTRITIS JUVENIL (SERONEGATIVA)</v>
          </cell>
          <cell r="C4852" t="str">
            <v>083</v>
          </cell>
        </row>
        <row r="4853">
          <cell r="A4853" t="str">
            <v>M084</v>
          </cell>
          <cell r="B4853" t="str">
            <v>ARTRITIS JUVENIL PAUCIARTICULAR</v>
          </cell>
          <cell r="C4853" t="str">
            <v>083</v>
          </cell>
        </row>
        <row r="4854">
          <cell r="A4854" t="str">
            <v>M088</v>
          </cell>
          <cell r="B4854" t="str">
            <v>OTRAS ARTRITIS JUVENILES</v>
          </cell>
          <cell r="C4854" t="str">
            <v>083</v>
          </cell>
        </row>
        <row r="4855">
          <cell r="A4855" t="str">
            <v>M089</v>
          </cell>
          <cell r="B4855" t="str">
            <v>ARTRITIS JUVENIL. NO ESPECIFICADA</v>
          </cell>
          <cell r="C4855" t="str">
            <v>083</v>
          </cell>
        </row>
        <row r="4856">
          <cell r="A4856" t="str">
            <v>M10</v>
          </cell>
          <cell r="B4856" t="str">
            <v>GOTA</v>
          </cell>
          <cell r="C4856" t="str">
            <v>083</v>
          </cell>
        </row>
        <row r="4857">
          <cell r="A4857" t="str">
            <v>M100</v>
          </cell>
          <cell r="B4857" t="str">
            <v>GOTA IDIOPATICA</v>
          </cell>
          <cell r="C4857" t="str">
            <v>083</v>
          </cell>
        </row>
        <row r="4858">
          <cell r="A4858" t="str">
            <v>M101</v>
          </cell>
          <cell r="B4858" t="str">
            <v>GOTA SATURNINA</v>
          </cell>
          <cell r="C4858" t="str">
            <v>083</v>
          </cell>
        </row>
        <row r="4859">
          <cell r="A4859" t="str">
            <v>M102</v>
          </cell>
          <cell r="B4859" t="str">
            <v>GOTA INDUCIDA POR DROGAS</v>
          </cell>
          <cell r="C4859" t="str">
            <v>083</v>
          </cell>
        </row>
        <row r="4860">
          <cell r="A4860" t="str">
            <v>M103</v>
          </cell>
          <cell r="B4860" t="str">
            <v>GOTA DEBIDA A ALTERACION RENAL</v>
          </cell>
          <cell r="C4860" t="str">
            <v>083</v>
          </cell>
        </row>
        <row r="4861">
          <cell r="A4861" t="str">
            <v>M104</v>
          </cell>
          <cell r="B4861" t="str">
            <v>OTRAS GOTAS SECUNDARIAS</v>
          </cell>
          <cell r="C4861" t="str">
            <v>083</v>
          </cell>
        </row>
        <row r="4862">
          <cell r="A4862" t="str">
            <v>M109</v>
          </cell>
          <cell r="B4862" t="str">
            <v>GOTA, NO ESPECIFICADA</v>
          </cell>
          <cell r="C4862" t="str">
            <v>083</v>
          </cell>
        </row>
        <row r="4863">
          <cell r="A4863" t="str">
            <v>M11</v>
          </cell>
          <cell r="B4863" t="str">
            <v>OTRAS ARTROPATIAS POR CRISTALES</v>
          </cell>
          <cell r="C4863" t="str">
            <v>083</v>
          </cell>
        </row>
        <row r="4864">
          <cell r="A4864" t="str">
            <v>M110</v>
          </cell>
          <cell r="B4864" t="str">
            <v>ENFERMEDAD POR DEPOSITO DE HIDROXIAPATITA</v>
          </cell>
          <cell r="C4864" t="str">
            <v>083</v>
          </cell>
        </row>
        <row r="4865">
          <cell r="A4865" t="str">
            <v>M111</v>
          </cell>
          <cell r="B4865" t="str">
            <v>CONDROCALCINOSIS FAMILIAR</v>
          </cell>
          <cell r="C4865" t="str">
            <v>083</v>
          </cell>
        </row>
        <row r="4866">
          <cell r="A4866" t="str">
            <v>M112</v>
          </cell>
          <cell r="B4866" t="str">
            <v>OTRAS CONDROCALCINOSIS</v>
          </cell>
          <cell r="C4866" t="str">
            <v>083</v>
          </cell>
        </row>
        <row r="4867">
          <cell r="A4867" t="str">
            <v>M118</v>
          </cell>
          <cell r="B4867" t="str">
            <v>OTRAS ARTROPATIAS POR CRISTALES, ESPECIFICADAS</v>
          </cell>
          <cell r="C4867" t="str">
            <v>083</v>
          </cell>
        </row>
        <row r="4868">
          <cell r="A4868" t="str">
            <v>M119</v>
          </cell>
          <cell r="B4868" t="str">
            <v>ARTROPATIA POR CRISTALES, NO ESPECIFICADA</v>
          </cell>
          <cell r="C4868" t="str">
            <v>083</v>
          </cell>
        </row>
        <row r="4869">
          <cell r="A4869" t="str">
            <v>M12</v>
          </cell>
          <cell r="B4869" t="str">
            <v>OTRAS ARTROPATIAS ESPECIFICAS</v>
          </cell>
          <cell r="C4869" t="str">
            <v>083</v>
          </cell>
        </row>
        <row r="4870">
          <cell r="A4870" t="str">
            <v>M120</v>
          </cell>
          <cell r="B4870" t="str">
            <v>ARTROPATIA POSTREUMATICA CRONICA (DE JACCOUD)</v>
          </cell>
          <cell r="C4870" t="str">
            <v>083</v>
          </cell>
        </row>
        <row r="4871">
          <cell r="A4871" t="str">
            <v>M121</v>
          </cell>
          <cell r="B4871" t="str">
            <v>ENFERMEDAD DE KASCHIN-BECK</v>
          </cell>
          <cell r="C4871" t="str">
            <v>083</v>
          </cell>
        </row>
        <row r="4872">
          <cell r="A4872" t="str">
            <v>M122</v>
          </cell>
          <cell r="B4872" t="str">
            <v>SINOVITIS VELLONODULAR (PIGMENTADA)</v>
          </cell>
          <cell r="C4872" t="str">
            <v>083</v>
          </cell>
        </row>
        <row r="4873">
          <cell r="A4873" t="str">
            <v>M123</v>
          </cell>
          <cell r="B4873" t="str">
            <v>REUMATISMO PALINDROMICO</v>
          </cell>
          <cell r="C4873" t="str">
            <v>083</v>
          </cell>
        </row>
        <row r="4874">
          <cell r="A4874" t="str">
            <v>M124</v>
          </cell>
          <cell r="B4874" t="str">
            <v>HIDRARTROSIS INTERMITENTE</v>
          </cell>
          <cell r="C4874" t="str">
            <v>083</v>
          </cell>
        </row>
        <row r="4875">
          <cell r="A4875" t="str">
            <v>M125</v>
          </cell>
          <cell r="B4875" t="str">
            <v>ARTROPATIA TRAUMATICA</v>
          </cell>
          <cell r="C4875" t="str">
            <v>083</v>
          </cell>
        </row>
        <row r="4876">
          <cell r="A4876" t="str">
            <v>M128</v>
          </cell>
          <cell r="B4876" t="str">
            <v>OTRAS ARTROPATIAS ESPECIFICAS, NO CLASIFICADAS EN OTRA PARTE</v>
          </cell>
          <cell r="C4876" t="str">
            <v>083</v>
          </cell>
        </row>
        <row r="4877">
          <cell r="A4877" t="str">
            <v>M13</v>
          </cell>
          <cell r="B4877" t="str">
            <v>OTRAS ARTRITIS</v>
          </cell>
          <cell r="C4877" t="str">
            <v>083</v>
          </cell>
        </row>
        <row r="4878">
          <cell r="A4878" t="str">
            <v>M130</v>
          </cell>
          <cell r="B4878" t="str">
            <v>POLIARTRITIS, NO ESPECIFICADA</v>
          </cell>
          <cell r="C4878" t="str">
            <v>083</v>
          </cell>
        </row>
        <row r="4879">
          <cell r="A4879" t="str">
            <v>M131</v>
          </cell>
          <cell r="B4879" t="str">
            <v>MONOARTRITIS, NO CLASIFICADA EN OTRA PARTE</v>
          </cell>
          <cell r="C4879" t="str">
            <v>083</v>
          </cell>
        </row>
        <row r="4880">
          <cell r="A4880" t="str">
            <v>M138</v>
          </cell>
          <cell r="B4880" t="str">
            <v>OTRAS ARTRITIS ESPECIFICADAS</v>
          </cell>
          <cell r="C4880" t="str">
            <v>083</v>
          </cell>
        </row>
        <row r="4881">
          <cell r="A4881" t="str">
            <v>M139</v>
          </cell>
          <cell r="B4881" t="str">
            <v>ARTRITIS, NO ESPECIFICADA</v>
          </cell>
          <cell r="C4881" t="str">
            <v>083</v>
          </cell>
        </row>
        <row r="4882">
          <cell r="A4882" t="str">
            <v>M15</v>
          </cell>
          <cell r="B4882" t="str">
            <v>POLIARTROSIS</v>
          </cell>
          <cell r="C4882" t="str">
            <v>083</v>
          </cell>
        </row>
        <row r="4883">
          <cell r="A4883" t="str">
            <v>M150</v>
          </cell>
          <cell r="B4883" t="str">
            <v>(OSTEO) ARTROSIS PRIMARIA GENERALIZADA</v>
          </cell>
          <cell r="C4883" t="str">
            <v>083</v>
          </cell>
        </row>
        <row r="4884">
          <cell r="A4884" t="str">
            <v>M151</v>
          </cell>
          <cell r="B4884" t="str">
            <v>NODULOS DE HEBERDEN (CON ARTROPATIA)</v>
          </cell>
          <cell r="C4884" t="str">
            <v>083</v>
          </cell>
        </row>
        <row r="4885">
          <cell r="A4885" t="str">
            <v>M152</v>
          </cell>
          <cell r="B4885" t="str">
            <v>NODULOS DE BOUCHARD (CON ARTROPATIA)</v>
          </cell>
          <cell r="C4885" t="str">
            <v>083</v>
          </cell>
        </row>
        <row r="4886">
          <cell r="A4886" t="str">
            <v>M153</v>
          </cell>
          <cell r="B4886" t="str">
            <v>ARTROSIS SECUNDARIA MULTIPLE</v>
          </cell>
          <cell r="C4886" t="str">
            <v>083</v>
          </cell>
        </row>
        <row r="4887">
          <cell r="A4887" t="str">
            <v>M154</v>
          </cell>
          <cell r="B4887" t="str">
            <v>(OSTEO)ARTROSIS EROSIVA</v>
          </cell>
          <cell r="C4887" t="str">
            <v>083</v>
          </cell>
        </row>
        <row r="4888">
          <cell r="A4888" t="str">
            <v>M158</v>
          </cell>
          <cell r="B4888" t="str">
            <v>OTRAS POLIARTROSIS</v>
          </cell>
          <cell r="C4888" t="str">
            <v>083</v>
          </cell>
        </row>
        <row r="4889">
          <cell r="A4889" t="str">
            <v>M159</v>
          </cell>
          <cell r="B4889" t="str">
            <v>POLIARTROSIS, NO ESPECIFICADA</v>
          </cell>
          <cell r="C4889" t="str">
            <v>083</v>
          </cell>
        </row>
        <row r="4890">
          <cell r="A4890" t="str">
            <v>M16</v>
          </cell>
          <cell r="B4890" t="str">
            <v>COXARTROSIS (ARTROSIS DE LA CADERA)</v>
          </cell>
          <cell r="C4890" t="str">
            <v>083</v>
          </cell>
        </row>
        <row r="4891">
          <cell r="A4891" t="str">
            <v>M160</v>
          </cell>
          <cell r="B4891" t="str">
            <v>COXARTROSIS PRIMARIA, BILATERAL</v>
          </cell>
          <cell r="C4891" t="str">
            <v>083</v>
          </cell>
        </row>
        <row r="4892">
          <cell r="A4892" t="str">
            <v>M161</v>
          </cell>
          <cell r="B4892" t="str">
            <v>OTRAS COXARTROSIS PRIMARIAS</v>
          </cell>
          <cell r="C4892" t="str">
            <v>083</v>
          </cell>
        </row>
        <row r="4893">
          <cell r="A4893" t="str">
            <v>M162</v>
          </cell>
          <cell r="B4893" t="str">
            <v>COXARTROSIS A CONSECUENCIA DE DISPLASIA, BILATERAL</v>
          </cell>
          <cell r="C4893" t="str">
            <v>083</v>
          </cell>
        </row>
        <row r="4894">
          <cell r="A4894" t="str">
            <v>M163</v>
          </cell>
          <cell r="B4894" t="str">
            <v>OTRAS COXARTROSIS DISPLASICAS</v>
          </cell>
          <cell r="C4894" t="str">
            <v>083</v>
          </cell>
        </row>
        <row r="4895">
          <cell r="A4895" t="str">
            <v>M164</v>
          </cell>
          <cell r="B4895" t="str">
            <v>COXARTROSIS POSTRAUMATICA, BILATERAL</v>
          </cell>
          <cell r="C4895" t="str">
            <v>083</v>
          </cell>
        </row>
        <row r="4896">
          <cell r="A4896" t="str">
            <v>M165</v>
          </cell>
          <cell r="B4896" t="str">
            <v>OTRA COXARTROSIS POSTRAUMATICA</v>
          </cell>
          <cell r="C4896" t="str">
            <v>083</v>
          </cell>
        </row>
        <row r="4897">
          <cell r="A4897" t="str">
            <v>M166</v>
          </cell>
          <cell r="B4897" t="str">
            <v>OTRA COXARTROSIS SECUNDARIA, BILATERAL</v>
          </cell>
          <cell r="C4897" t="str">
            <v>083</v>
          </cell>
        </row>
        <row r="4898">
          <cell r="A4898" t="str">
            <v>M167</v>
          </cell>
          <cell r="B4898" t="str">
            <v>OTRAS COXARTROSIS SECUNDARIAS</v>
          </cell>
          <cell r="C4898" t="str">
            <v>083</v>
          </cell>
        </row>
        <row r="4899">
          <cell r="A4899" t="str">
            <v>M169</v>
          </cell>
          <cell r="B4899" t="str">
            <v>COXARTROSIS, NO ESPECIFCADA</v>
          </cell>
          <cell r="C4899" t="str">
            <v>083</v>
          </cell>
        </row>
        <row r="4900">
          <cell r="A4900" t="str">
            <v>M17</v>
          </cell>
          <cell r="B4900" t="str">
            <v>GONARTROSIS (ARTROSIS DE LA RODILLA)</v>
          </cell>
          <cell r="C4900" t="str">
            <v>083</v>
          </cell>
        </row>
        <row r="4901">
          <cell r="A4901" t="str">
            <v>M170</v>
          </cell>
          <cell r="B4901" t="str">
            <v>GONARTROSIS PRIMARIA, BILATERAL</v>
          </cell>
          <cell r="C4901" t="str">
            <v>083</v>
          </cell>
        </row>
        <row r="4902">
          <cell r="A4902" t="str">
            <v>M171</v>
          </cell>
          <cell r="B4902" t="str">
            <v>OTRAS GONARTROSIS PRIMARIAS</v>
          </cell>
          <cell r="C4902" t="str">
            <v>083</v>
          </cell>
        </row>
        <row r="4903">
          <cell r="A4903" t="str">
            <v>M172</v>
          </cell>
          <cell r="B4903" t="str">
            <v>GONARTROSIS POSTRAUMATICA, BILATERAL</v>
          </cell>
          <cell r="C4903" t="str">
            <v>083</v>
          </cell>
        </row>
        <row r="4904">
          <cell r="A4904" t="str">
            <v>M173</v>
          </cell>
          <cell r="B4904" t="str">
            <v>OTRAS GONARTROSIS POSTRAUMATICAS</v>
          </cell>
          <cell r="C4904" t="str">
            <v>083</v>
          </cell>
        </row>
        <row r="4905">
          <cell r="A4905" t="str">
            <v>M174</v>
          </cell>
          <cell r="B4905" t="str">
            <v>OTRAS GONARTROSIS SECUNDARIAS, BILATERALES</v>
          </cell>
          <cell r="C4905" t="str">
            <v>083</v>
          </cell>
        </row>
        <row r="4906">
          <cell r="A4906" t="str">
            <v>M175</v>
          </cell>
          <cell r="B4906" t="str">
            <v>OTRAS GONARTROSIS SECUNDARIAS</v>
          </cell>
          <cell r="C4906" t="str">
            <v>083</v>
          </cell>
        </row>
        <row r="4907">
          <cell r="A4907" t="str">
            <v>M179</v>
          </cell>
          <cell r="B4907" t="str">
            <v>GONARTROSIS, NO ESPECIFICADA</v>
          </cell>
          <cell r="C4907" t="str">
            <v>083</v>
          </cell>
        </row>
        <row r="4908">
          <cell r="A4908" t="str">
            <v>M18</v>
          </cell>
          <cell r="B4908" t="str">
            <v>ARTROSIS DE LA PRIMERA ARTICULACION CARPOMETACARPIANA</v>
          </cell>
          <cell r="C4908" t="str">
            <v>083</v>
          </cell>
        </row>
        <row r="4909">
          <cell r="A4909" t="str">
            <v>M180</v>
          </cell>
          <cell r="B4909" t="str">
            <v>ARTROSIS PRIMARIA DE LA ARTICULACION CARPOMETACARPIANA, BILATERAL</v>
          </cell>
          <cell r="C4909" t="str">
            <v>083</v>
          </cell>
        </row>
        <row r="4910">
          <cell r="A4910" t="str">
            <v>M181</v>
          </cell>
          <cell r="B4910" t="str">
            <v>OTRAS ARTROSIS PRIMARIAS DE LA ARTICULACION CARPOMETACARPIANA</v>
          </cell>
          <cell r="C4910" t="str">
            <v>083</v>
          </cell>
        </row>
        <row r="4911">
          <cell r="A4911" t="str">
            <v>M182</v>
          </cell>
          <cell r="B4911" t="str">
            <v>ARTROSIS POSTRAUMATICA DE LA PRIMERA ARTIC. CARPOMETACAR. BILATERAL</v>
          </cell>
          <cell r="C4911" t="str">
            <v>083</v>
          </cell>
        </row>
        <row r="4912">
          <cell r="A4912" t="str">
            <v>M183</v>
          </cell>
          <cell r="B4912" t="str">
            <v>OTRAS ARTROSIS POSTRAUMATICAS DE LA PRIMERA ARTIC. CARPOMETACARP.</v>
          </cell>
          <cell r="C4912" t="str">
            <v>083</v>
          </cell>
        </row>
        <row r="4913">
          <cell r="A4913" t="str">
            <v>M184</v>
          </cell>
          <cell r="B4913" t="str">
            <v>OTRAS ARTROSIS SECUNDARIAS DE LA PRIM. ARTIC. CARPOMET. BILATERAL</v>
          </cell>
          <cell r="C4913" t="str">
            <v>083</v>
          </cell>
        </row>
        <row r="4914">
          <cell r="A4914" t="str">
            <v>M185</v>
          </cell>
          <cell r="B4914" t="str">
            <v>OTRAS ARTROSIS SECUNDARIAS DE LA PRIM. ARTIC. CARPOMETACARPIANA</v>
          </cell>
          <cell r="C4914" t="str">
            <v>083</v>
          </cell>
        </row>
        <row r="4915">
          <cell r="A4915" t="str">
            <v>M189</v>
          </cell>
          <cell r="B4915" t="str">
            <v>ARTROSIS DE LA PRIM. ARTIC. CARPOMET. SIN OTRA ESPECIFICACION</v>
          </cell>
          <cell r="C4915" t="str">
            <v>083</v>
          </cell>
        </row>
        <row r="4916">
          <cell r="A4916" t="str">
            <v>M19</v>
          </cell>
          <cell r="B4916" t="str">
            <v>OTRAS ARTROSIS</v>
          </cell>
          <cell r="C4916" t="str">
            <v>083</v>
          </cell>
        </row>
        <row r="4917">
          <cell r="A4917" t="str">
            <v>M190</v>
          </cell>
          <cell r="B4917" t="str">
            <v>ARTROSIS PRIMARIA DE OTRAS ARTICULACIONES</v>
          </cell>
          <cell r="C4917" t="str">
            <v>083</v>
          </cell>
        </row>
        <row r="4918">
          <cell r="A4918" t="str">
            <v>M191</v>
          </cell>
          <cell r="B4918" t="str">
            <v>ARTROSIS POSTRAUMATICA DE OTRAS ARTICULACIONES</v>
          </cell>
          <cell r="C4918" t="str">
            <v>083</v>
          </cell>
        </row>
        <row r="4919">
          <cell r="A4919" t="str">
            <v>M192</v>
          </cell>
          <cell r="B4919" t="str">
            <v>ARTROSIS SECUNDARIA DE OTRAS ARTICULACIONES</v>
          </cell>
          <cell r="C4919" t="str">
            <v>083</v>
          </cell>
        </row>
        <row r="4920">
          <cell r="A4920" t="str">
            <v>M198</v>
          </cell>
          <cell r="B4920" t="str">
            <v>OTRAS ARTROSIS ESPECIFICADAS</v>
          </cell>
          <cell r="C4920" t="str">
            <v>083</v>
          </cell>
        </row>
        <row r="4921">
          <cell r="A4921" t="str">
            <v>M199</v>
          </cell>
          <cell r="B4921" t="str">
            <v>ARTROSIS, NO ESPECIFICADA</v>
          </cell>
          <cell r="C4921" t="str">
            <v>083</v>
          </cell>
        </row>
        <row r="4922">
          <cell r="A4922" t="str">
            <v>M20</v>
          </cell>
          <cell r="B4922" t="str">
            <v>DEFORMIDADES ADQUIRIDAS DE LOS DEDOS DE LA MANO Y DEL PIE</v>
          </cell>
          <cell r="C4922" t="str">
            <v>083</v>
          </cell>
        </row>
        <row r="4923">
          <cell r="A4923" t="str">
            <v>M200</v>
          </cell>
          <cell r="B4923" t="str">
            <v>DEFORMIDAD DE DEDO(S) DE LA MANO</v>
          </cell>
          <cell r="C4923" t="str">
            <v>083</v>
          </cell>
        </row>
        <row r="4924">
          <cell r="A4924" t="str">
            <v>M201</v>
          </cell>
          <cell r="B4924" t="str">
            <v>HALLUX VALGUS (ADQUIRIDO)</v>
          </cell>
          <cell r="C4924" t="str">
            <v>083</v>
          </cell>
        </row>
        <row r="4925">
          <cell r="A4925" t="str">
            <v>M202</v>
          </cell>
          <cell r="B4925" t="str">
            <v>HALLUX RIGIDUS</v>
          </cell>
          <cell r="C4925" t="str">
            <v>083</v>
          </cell>
        </row>
        <row r="4926">
          <cell r="A4926" t="str">
            <v>M203</v>
          </cell>
          <cell r="B4926" t="str">
            <v>OTRAS DEFORMIDADES DEL HALLUX (ADQUIRIDAS)</v>
          </cell>
          <cell r="C4926" t="str">
            <v>083</v>
          </cell>
        </row>
        <row r="4927">
          <cell r="A4927" t="str">
            <v>M204</v>
          </cell>
          <cell r="B4927" t="str">
            <v>OTRO(S) DEDO(S) DEL PIE EN MARTILLO (ADQUIRIDOS)</v>
          </cell>
          <cell r="C4927" t="str">
            <v>083</v>
          </cell>
        </row>
        <row r="4928">
          <cell r="A4928" t="str">
            <v>M205</v>
          </cell>
          <cell r="B4928" t="str">
            <v>OTRAS DEFORMIDADES (ADQUIRIDAS) DEL (DE LOS) DEDO(S) DEL PIE</v>
          </cell>
          <cell r="C4928" t="str">
            <v>083</v>
          </cell>
        </row>
        <row r="4929">
          <cell r="A4929" t="str">
            <v>M206</v>
          </cell>
          <cell r="B4929" t="str">
            <v>DEFORMIDADES ADQUIRIDAS DE LOS DEDOS DEL PIE, NO ESPECIFICADAS</v>
          </cell>
          <cell r="C4929" t="str">
            <v>083</v>
          </cell>
        </row>
        <row r="4930">
          <cell r="A4930" t="str">
            <v>M21</v>
          </cell>
          <cell r="B4930" t="str">
            <v>OTRAS DEFORMIDADES ADQUIRIDAS DE LOS MIEMBROS</v>
          </cell>
          <cell r="C4930" t="str">
            <v>083</v>
          </cell>
        </row>
        <row r="4931">
          <cell r="A4931" t="str">
            <v>M210</v>
          </cell>
          <cell r="B4931" t="str">
            <v>DEFORMIDAD EN VALGO, NO CLASIFICADA EN OTRA PARTE</v>
          </cell>
          <cell r="C4931" t="str">
            <v>083</v>
          </cell>
        </row>
        <row r="4932">
          <cell r="A4932" t="str">
            <v>M211</v>
          </cell>
          <cell r="B4932" t="str">
            <v>DEFORMIDAD EN VARO, NO CLASIFICADA EN OTRA PARTE</v>
          </cell>
          <cell r="C4932" t="str">
            <v>083</v>
          </cell>
        </row>
        <row r="4933">
          <cell r="A4933" t="str">
            <v>M212</v>
          </cell>
          <cell r="B4933" t="str">
            <v>DEFORMIDAD EN FLEXION</v>
          </cell>
          <cell r="C4933" t="str">
            <v>083</v>
          </cell>
        </row>
        <row r="4934">
          <cell r="A4934" t="str">
            <v>M213</v>
          </cell>
          <cell r="B4934" t="str">
            <v>MUÑECA O PIE EN PENDULO (ADQUIRIDO)</v>
          </cell>
          <cell r="C4934" t="str">
            <v>083</v>
          </cell>
        </row>
        <row r="4935">
          <cell r="A4935" t="str">
            <v>M214</v>
          </cell>
          <cell r="B4935" t="str">
            <v>PIE PLANO (PES PLANUS) (ADQUIRIDO)</v>
          </cell>
          <cell r="C4935" t="str">
            <v>083</v>
          </cell>
        </row>
        <row r="4936">
          <cell r="A4936" t="str">
            <v>M215</v>
          </cell>
          <cell r="B4936" t="str">
            <v>MANO O PIE EN GARRA O EN TAPILES, PIE EQUINOVARO O ZAMBO ADQUIRIDOS</v>
          </cell>
          <cell r="C4936" t="str">
            <v>083</v>
          </cell>
        </row>
        <row r="4937">
          <cell r="A4937" t="str">
            <v>M216</v>
          </cell>
          <cell r="B4937" t="str">
            <v>OTRAS DEFORMIDADES ADQUIRIDAS DEL TOBILLO Y DEL PIE</v>
          </cell>
          <cell r="C4937" t="str">
            <v>083</v>
          </cell>
        </row>
        <row r="4938">
          <cell r="A4938" t="str">
            <v>M217</v>
          </cell>
          <cell r="B4938" t="str">
            <v>LONGITUD DESIGUAL DE LOS MIEMBROS (ADQUIRIDA)</v>
          </cell>
          <cell r="C4938" t="str">
            <v>083</v>
          </cell>
        </row>
        <row r="4939">
          <cell r="A4939" t="str">
            <v>M218</v>
          </cell>
          <cell r="B4939" t="str">
            <v>OTRAS DEFORMIDADES ADQUIRIDAS DE LOS MIEMBROS, ESPECIFICADAS</v>
          </cell>
          <cell r="C4939" t="str">
            <v>083</v>
          </cell>
        </row>
        <row r="4940">
          <cell r="A4940" t="str">
            <v>M219</v>
          </cell>
          <cell r="B4940" t="str">
            <v>DEFORMIDAD ADQUIRIDA DEL MIEMBRO, NO ESPECIFICADA</v>
          </cell>
          <cell r="C4940" t="str">
            <v>083</v>
          </cell>
        </row>
        <row r="4941">
          <cell r="A4941" t="str">
            <v>M22</v>
          </cell>
          <cell r="B4941" t="str">
            <v>TRASTORNOS DE LA ROTULA</v>
          </cell>
          <cell r="C4941" t="str">
            <v>083</v>
          </cell>
        </row>
        <row r="4942">
          <cell r="A4942" t="str">
            <v>M220</v>
          </cell>
          <cell r="B4942" t="str">
            <v>LUXACION RECIDIVANTE DE LA ROTULA</v>
          </cell>
          <cell r="C4942" t="str">
            <v>083</v>
          </cell>
        </row>
        <row r="4943">
          <cell r="A4943" t="str">
            <v>M221</v>
          </cell>
          <cell r="B4943" t="str">
            <v>SUBLUXACION RECIDIVANTE DE LA ROTULA</v>
          </cell>
          <cell r="C4943" t="str">
            <v>083</v>
          </cell>
        </row>
        <row r="4944">
          <cell r="A4944" t="str">
            <v>M222</v>
          </cell>
          <cell r="B4944" t="str">
            <v>TRASTORNOS ROTULOFEMORALES</v>
          </cell>
          <cell r="C4944" t="str">
            <v>083</v>
          </cell>
        </row>
        <row r="4945">
          <cell r="A4945" t="str">
            <v>M223</v>
          </cell>
          <cell r="B4945" t="str">
            <v>OTROS DESARREGLOS DE LA ROTULA</v>
          </cell>
          <cell r="C4945" t="str">
            <v>083</v>
          </cell>
        </row>
        <row r="4946">
          <cell r="A4946" t="str">
            <v>M224</v>
          </cell>
          <cell r="B4946" t="str">
            <v>CONDROMALACIA DE LA ROTULA</v>
          </cell>
          <cell r="C4946" t="str">
            <v>083</v>
          </cell>
        </row>
        <row r="4947">
          <cell r="A4947" t="str">
            <v>M228</v>
          </cell>
          <cell r="B4947" t="str">
            <v>OTROS TRASTORNOS DE LA ROTULA</v>
          </cell>
          <cell r="C4947" t="str">
            <v>083</v>
          </cell>
        </row>
        <row r="4948">
          <cell r="A4948" t="str">
            <v>M229</v>
          </cell>
          <cell r="B4948" t="str">
            <v>TRASTORNO DE LA ROTULA, NO ESPECIFICADO</v>
          </cell>
          <cell r="C4948" t="str">
            <v>083</v>
          </cell>
        </row>
        <row r="4949">
          <cell r="A4949" t="str">
            <v>M23</v>
          </cell>
          <cell r="B4949" t="str">
            <v>TRASTORNO INTERNO DE LA RODILLA</v>
          </cell>
          <cell r="C4949" t="str">
            <v>083</v>
          </cell>
        </row>
        <row r="4950">
          <cell r="A4950" t="str">
            <v>M230</v>
          </cell>
          <cell r="B4950" t="str">
            <v>MENISCO QUISTICO</v>
          </cell>
          <cell r="C4950" t="str">
            <v>083</v>
          </cell>
        </row>
        <row r="4951">
          <cell r="A4951" t="str">
            <v>M231</v>
          </cell>
          <cell r="B4951" t="str">
            <v>MENISCO DISCOIDE (CONGENITO)</v>
          </cell>
          <cell r="C4951" t="str">
            <v>083</v>
          </cell>
        </row>
        <row r="4952">
          <cell r="A4952" t="str">
            <v>M232</v>
          </cell>
          <cell r="B4952" t="str">
            <v>TRASTORNO DE MENISCO DEBIDO A DESGARRO O LESION ANTIGUA</v>
          </cell>
          <cell r="C4952" t="str">
            <v>083</v>
          </cell>
        </row>
        <row r="4953">
          <cell r="A4953" t="str">
            <v>M233</v>
          </cell>
          <cell r="B4953" t="str">
            <v>OTROS TRASTORNOS DE LOS MENISCOS</v>
          </cell>
          <cell r="C4953" t="str">
            <v>083</v>
          </cell>
        </row>
        <row r="4954">
          <cell r="A4954" t="str">
            <v>M234</v>
          </cell>
          <cell r="B4954" t="str">
            <v>CUERPO FLOTANTE EN LA RODILLA</v>
          </cell>
          <cell r="C4954" t="str">
            <v>083</v>
          </cell>
        </row>
        <row r="4955">
          <cell r="A4955" t="str">
            <v>M235</v>
          </cell>
          <cell r="B4955" t="str">
            <v>INESTABILIDAD CRONICA DE LA RODILLA</v>
          </cell>
          <cell r="C4955" t="str">
            <v>083</v>
          </cell>
        </row>
        <row r="4956">
          <cell r="A4956" t="str">
            <v>M236</v>
          </cell>
          <cell r="B4956" t="str">
            <v>OTRA RUPTURA ESPONTANEA DEL (DE LOS) LIGAMENTO(S) DE LA RODILLA</v>
          </cell>
          <cell r="C4956" t="str">
            <v>083</v>
          </cell>
        </row>
        <row r="4957">
          <cell r="A4957" t="str">
            <v>M238</v>
          </cell>
          <cell r="B4957" t="str">
            <v>OTROS TRASTORNOS INTERNOS DE LA RODILLA</v>
          </cell>
          <cell r="C4957" t="str">
            <v>083</v>
          </cell>
        </row>
        <row r="4958">
          <cell r="A4958" t="str">
            <v>M239</v>
          </cell>
          <cell r="B4958" t="str">
            <v>TRASTORNO INTERNO DE LA RODILLA, NO ESPECIFICADO</v>
          </cell>
          <cell r="C4958" t="str">
            <v>083</v>
          </cell>
        </row>
        <row r="4959">
          <cell r="A4959" t="str">
            <v>M24</v>
          </cell>
          <cell r="B4959" t="str">
            <v>OTROS TRASTORNOS ARTICULARES ESPECIFICOS</v>
          </cell>
          <cell r="C4959" t="str">
            <v>083</v>
          </cell>
        </row>
        <row r="4960">
          <cell r="A4960" t="str">
            <v>M240</v>
          </cell>
          <cell r="B4960" t="str">
            <v>CUERPO FLOTANTE ARTICULAR</v>
          </cell>
          <cell r="C4960" t="str">
            <v>083</v>
          </cell>
        </row>
        <row r="4961">
          <cell r="A4961" t="str">
            <v>M241</v>
          </cell>
          <cell r="B4961" t="str">
            <v>OTROS TRASTORNOS DEL CARTILAGO ARTICULAR</v>
          </cell>
          <cell r="C4961" t="str">
            <v>083</v>
          </cell>
        </row>
        <row r="4962">
          <cell r="A4962" t="str">
            <v>M242</v>
          </cell>
          <cell r="B4962" t="str">
            <v>TRASTORNO DEL LIGAMENTO</v>
          </cell>
          <cell r="C4962" t="str">
            <v>083</v>
          </cell>
        </row>
        <row r="4963">
          <cell r="A4963" t="str">
            <v>M243</v>
          </cell>
          <cell r="B4963" t="str">
            <v>LUXACION Y SUBLUXACION PATOLOGICA DE LA ARTIC. NO CLASIF. EN OTRA PAR.</v>
          </cell>
          <cell r="C4963" t="str">
            <v>083</v>
          </cell>
        </row>
        <row r="4964">
          <cell r="A4964" t="str">
            <v>M244</v>
          </cell>
          <cell r="B4964" t="str">
            <v>LUXACION Y SUBLUXACION RECIDIVANTE DE LA ARTICULACION</v>
          </cell>
          <cell r="C4964" t="str">
            <v>083</v>
          </cell>
        </row>
        <row r="4965">
          <cell r="A4965" t="str">
            <v>M245</v>
          </cell>
          <cell r="B4965" t="str">
            <v>CONTRACTURA ARTICULAR</v>
          </cell>
          <cell r="C4965" t="str">
            <v>083</v>
          </cell>
        </row>
        <row r="4966">
          <cell r="A4966" t="str">
            <v>M246</v>
          </cell>
          <cell r="B4966" t="str">
            <v>ANQUILOSIS ARTICULAR</v>
          </cell>
          <cell r="C4966" t="str">
            <v>083</v>
          </cell>
        </row>
        <row r="4967">
          <cell r="A4967" t="str">
            <v>M247</v>
          </cell>
          <cell r="B4967" t="str">
            <v>PROTUSION DE ACETABULO</v>
          </cell>
          <cell r="C4967" t="str">
            <v>083</v>
          </cell>
        </row>
        <row r="4968">
          <cell r="A4968" t="str">
            <v>M248</v>
          </cell>
          <cell r="B4968" t="str">
            <v>OTRAS LESIONES ARTICULARES ESPECIFICAS, NO CLASIFIC. EN OTRA PARTE</v>
          </cell>
          <cell r="C4968" t="str">
            <v>083</v>
          </cell>
        </row>
        <row r="4969">
          <cell r="A4969" t="str">
            <v>M249</v>
          </cell>
          <cell r="B4969" t="str">
            <v>DESRREGLO ARTICULAR, NO ESPECIFICADO</v>
          </cell>
          <cell r="C4969" t="str">
            <v>083</v>
          </cell>
        </row>
        <row r="4970">
          <cell r="A4970" t="str">
            <v>M25</v>
          </cell>
          <cell r="B4970" t="str">
            <v>OTROS TRASTORNOS ARTICULARES, NO CLASIFICADOS EN OTRA PARTE</v>
          </cell>
          <cell r="C4970" t="str">
            <v>083</v>
          </cell>
        </row>
        <row r="4971">
          <cell r="A4971" t="str">
            <v>M250</v>
          </cell>
          <cell r="B4971" t="str">
            <v>HEMARTROSIS</v>
          </cell>
          <cell r="C4971" t="str">
            <v>083</v>
          </cell>
        </row>
        <row r="4972">
          <cell r="A4972" t="str">
            <v>M251</v>
          </cell>
          <cell r="B4972" t="str">
            <v>FISTULA ARTICULAR</v>
          </cell>
          <cell r="C4972" t="str">
            <v>083</v>
          </cell>
        </row>
        <row r="4973">
          <cell r="A4973" t="str">
            <v>M252</v>
          </cell>
          <cell r="B4973" t="str">
            <v>ARTICULACION INESTABLE</v>
          </cell>
          <cell r="C4973" t="str">
            <v>083</v>
          </cell>
        </row>
        <row r="4974">
          <cell r="A4974" t="str">
            <v>M253</v>
          </cell>
          <cell r="B4974" t="str">
            <v>OTRAS INESTABILIDADES ARTICULARES</v>
          </cell>
          <cell r="C4974" t="str">
            <v>083</v>
          </cell>
        </row>
        <row r="4975">
          <cell r="A4975" t="str">
            <v>M254</v>
          </cell>
          <cell r="B4975" t="str">
            <v>DERRAME ARTICULAR</v>
          </cell>
          <cell r="C4975" t="str">
            <v>083</v>
          </cell>
        </row>
        <row r="4976">
          <cell r="A4976" t="str">
            <v>M255</v>
          </cell>
          <cell r="B4976" t="str">
            <v>DOLOR ARTICULACION</v>
          </cell>
          <cell r="C4976" t="str">
            <v>083</v>
          </cell>
        </row>
        <row r="4977">
          <cell r="A4977" t="str">
            <v>M256</v>
          </cell>
          <cell r="B4977" t="str">
            <v>RIGIDEZ ARTICULAR, NO CLASIFICADA EN OTRA PARTE</v>
          </cell>
          <cell r="C4977" t="str">
            <v>083</v>
          </cell>
        </row>
        <row r="4978">
          <cell r="A4978" t="str">
            <v>M257</v>
          </cell>
          <cell r="B4978" t="str">
            <v>OSTEOFITO</v>
          </cell>
          <cell r="C4978" t="str">
            <v>083</v>
          </cell>
        </row>
        <row r="4979">
          <cell r="A4979" t="str">
            <v>M258</v>
          </cell>
          <cell r="B4979" t="str">
            <v>OTROS TRASTORNOS ARTICULARES ESPECIFICADOS</v>
          </cell>
          <cell r="C4979" t="str">
            <v>083</v>
          </cell>
        </row>
        <row r="4980">
          <cell r="A4980" t="str">
            <v>M259</v>
          </cell>
          <cell r="B4980" t="str">
            <v>TRASTORNO ARTICULAR, NO ESPECIFICADO</v>
          </cell>
          <cell r="C4980" t="str">
            <v>083</v>
          </cell>
        </row>
        <row r="4981">
          <cell r="A4981" t="str">
            <v>M30</v>
          </cell>
          <cell r="B4981" t="str">
            <v>POLIARTERITIS NUDOSA Y AFECCIONES RELACIONADAS</v>
          </cell>
          <cell r="C4981" t="str">
            <v>083</v>
          </cell>
        </row>
        <row r="4982">
          <cell r="A4982" t="str">
            <v>M300</v>
          </cell>
          <cell r="B4982" t="str">
            <v>POLIARTERITIS NUDOSA</v>
          </cell>
          <cell r="C4982" t="str">
            <v>083</v>
          </cell>
        </row>
        <row r="4983">
          <cell r="A4983" t="str">
            <v>M301</v>
          </cell>
          <cell r="B4983" t="str">
            <v>POLIARTERITIS CON COMPROMISO PULMONAR (CHURG-STRAUSS)</v>
          </cell>
          <cell r="C4983" t="str">
            <v>083</v>
          </cell>
        </row>
        <row r="4984">
          <cell r="A4984" t="str">
            <v>M302</v>
          </cell>
          <cell r="B4984" t="str">
            <v>POLIARTERITIS JUVENIL</v>
          </cell>
          <cell r="C4984" t="str">
            <v>083</v>
          </cell>
        </row>
        <row r="4985">
          <cell r="A4985" t="str">
            <v>M303</v>
          </cell>
          <cell r="B4985" t="str">
            <v>SINDROME MUCOCUTANEO LINFONODULAR (KAWASAKI)</v>
          </cell>
          <cell r="C4985" t="str">
            <v>083</v>
          </cell>
        </row>
        <row r="4986">
          <cell r="A4986" t="str">
            <v>M308</v>
          </cell>
          <cell r="B4986" t="str">
            <v>OTRAS AFECCIONES RELACIONADAS CON LA POLIARTERITIS NUDOSA</v>
          </cell>
          <cell r="C4986" t="str">
            <v>083</v>
          </cell>
        </row>
        <row r="4987">
          <cell r="A4987" t="str">
            <v>M31</v>
          </cell>
          <cell r="B4987" t="str">
            <v>OTRAS VASCULOPATIAS NECROTIZANTES</v>
          </cell>
          <cell r="C4987" t="str">
            <v>083</v>
          </cell>
        </row>
        <row r="4988">
          <cell r="A4988" t="str">
            <v>M310</v>
          </cell>
          <cell r="B4988" t="str">
            <v>ANGIITIS DEBIDA A HIPERSENSIBILIDAD</v>
          </cell>
          <cell r="C4988" t="str">
            <v>083</v>
          </cell>
        </row>
        <row r="4989">
          <cell r="A4989" t="str">
            <v>M311</v>
          </cell>
          <cell r="B4989" t="str">
            <v>MICROANGIOPATIA TROMBOTICA</v>
          </cell>
          <cell r="C4989" t="str">
            <v>083</v>
          </cell>
        </row>
        <row r="4990">
          <cell r="A4990" t="str">
            <v>M312</v>
          </cell>
          <cell r="B4990" t="str">
            <v>GRANULOMA LETAL DE LA LINEA MEDIA</v>
          </cell>
          <cell r="C4990" t="str">
            <v>083</v>
          </cell>
        </row>
        <row r="4991">
          <cell r="A4991" t="str">
            <v>M313</v>
          </cell>
          <cell r="B4991" t="str">
            <v>GRANULOMATOSIS DE WEGENER</v>
          </cell>
          <cell r="C4991" t="str">
            <v>083</v>
          </cell>
        </row>
        <row r="4992">
          <cell r="A4992" t="str">
            <v>M314</v>
          </cell>
          <cell r="B4992" t="str">
            <v>SINDROME DEL CAYADO DE LA AORTA (TAKAYASU)</v>
          </cell>
          <cell r="C4992" t="str">
            <v>083</v>
          </cell>
        </row>
        <row r="4993">
          <cell r="A4993" t="str">
            <v>M315</v>
          </cell>
          <cell r="B4993" t="str">
            <v>ARTERITIS DE CELULAS GIGANTES CON POLIMIALGIA REUMATICA</v>
          </cell>
          <cell r="C4993" t="str">
            <v>083</v>
          </cell>
        </row>
        <row r="4994">
          <cell r="A4994" t="str">
            <v>M316</v>
          </cell>
          <cell r="B4994" t="str">
            <v>OTRAS ARTERITIS DE CELULAS GIGANTES</v>
          </cell>
          <cell r="C4994" t="str">
            <v>083</v>
          </cell>
        </row>
        <row r="4995">
          <cell r="A4995" t="str">
            <v>M318</v>
          </cell>
          <cell r="B4995" t="str">
            <v>OTRAS VASCULOPATIAS NECROTIZANTES ESPECIFICADAS</v>
          </cell>
          <cell r="C4995" t="str">
            <v>083</v>
          </cell>
        </row>
        <row r="4996">
          <cell r="A4996" t="str">
            <v>M319</v>
          </cell>
          <cell r="B4996" t="str">
            <v>VASCULOPATIA NECROTIZANTE, NO ESPECIFICADA</v>
          </cell>
          <cell r="C4996" t="str">
            <v>083</v>
          </cell>
        </row>
        <row r="4997">
          <cell r="A4997" t="str">
            <v>M32</v>
          </cell>
          <cell r="B4997" t="str">
            <v>LUPUS ERITEMATOSO SISTEMICO</v>
          </cell>
          <cell r="C4997" t="str">
            <v>083</v>
          </cell>
        </row>
        <row r="4998">
          <cell r="A4998" t="str">
            <v>M320</v>
          </cell>
          <cell r="B4998" t="str">
            <v>LUPUS ERITEMATOSO SISTEMICO, INDUCIDO POR DROGAS</v>
          </cell>
          <cell r="C4998" t="str">
            <v>083</v>
          </cell>
        </row>
        <row r="4999">
          <cell r="A4999" t="str">
            <v>M321</v>
          </cell>
          <cell r="B4999" t="str">
            <v>LUPUS ERITEMATOSO SISTEMICO CON COMPROMISO DE ORGANOS O SISTEMAS</v>
          </cell>
          <cell r="C4999" t="str">
            <v>083</v>
          </cell>
        </row>
        <row r="5000">
          <cell r="A5000" t="str">
            <v>M328</v>
          </cell>
          <cell r="B5000" t="str">
            <v>OTRAS FORMAS DE LUPUS ERITEMATOSO SISTEMICO</v>
          </cell>
          <cell r="C5000" t="str">
            <v>083</v>
          </cell>
        </row>
        <row r="5001">
          <cell r="A5001" t="str">
            <v>M329</v>
          </cell>
          <cell r="B5001" t="str">
            <v>LUPUS ERITEMATOSO SISTEMICO, SIN OTRA ESPECIFICACION</v>
          </cell>
          <cell r="C5001" t="str">
            <v>083</v>
          </cell>
        </row>
        <row r="5002">
          <cell r="A5002" t="str">
            <v>M33</v>
          </cell>
          <cell r="B5002" t="str">
            <v>DERMATOPOLIMIOSITIS</v>
          </cell>
          <cell r="C5002" t="str">
            <v>083</v>
          </cell>
        </row>
        <row r="5003">
          <cell r="A5003" t="str">
            <v>M330</v>
          </cell>
          <cell r="B5003" t="str">
            <v>DERMATOMIOSITIS JUVENIL</v>
          </cell>
          <cell r="C5003" t="str">
            <v>083</v>
          </cell>
        </row>
        <row r="5004">
          <cell r="A5004" t="str">
            <v>M331</v>
          </cell>
          <cell r="B5004" t="str">
            <v>OTRAS DERMATOMIOSITIS</v>
          </cell>
          <cell r="C5004" t="str">
            <v>083</v>
          </cell>
        </row>
        <row r="5005">
          <cell r="A5005" t="str">
            <v>M332</v>
          </cell>
          <cell r="B5005" t="str">
            <v>POLIMIOSITIS</v>
          </cell>
          <cell r="C5005" t="str">
            <v>083</v>
          </cell>
        </row>
        <row r="5006">
          <cell r="A5006" t="str">
            <v>M339</v>
          </cell>
          <cell r="B5006" t="str">
            <v>DERMATOPOLIMIOSITIS, NO ESPECIFICADA</v>
          </cell>
          <cell r="C5006" t="str">
            <v>083</v>
          </cell>
        </row>
        <row r="5007">
          <cell r="A5007" t="str">
            <v>M34</v>
          </cell>
          <cell r="B5007" t="str">
            <v>ESCLEROSIS SISTEMICA</v>
          </cell>
          <cell r="C5007" t="str">
            <v>083</v>
          </cell>
        </row>
        <row r="5008">
          <cell r="A5008" t="str">
            <v>M340</v>
          </cell>
          <cell r="B5008" t="str">
            <v>ESCLEROSIS SISTEMICA PROGRESIVA</v>
          </cell>
          <cell r="C5008" t="str">
            <v>083</v>
          </cell>
        </row>
        <row r="5009">
          <cell r="A5009" t="str">
            <v>M341</v>
          </cell>
          <cell r="B5009" t="str">
            <v>SIDROME CR(E)ST</v>
          </cell>
          <cell r="C5009" t="str">
            <v>083</v>
          </cell>
        </row>
        <row r="5010">
          <cell r="A5010" t="str">
            <v>M342</v>
          </cell>
          <cell r="B5010" t="str">
            <v>ESCLEROSIS SISTEMICA INDUCIDA POR DROGAS O PRODUCTOS QUIMICOS</v>
          </cell>
          <cell r="C5010" t="str">
            <v>083</v>
          </cell>
        </row>
        <row r="5011">
          <cell r="A5011" t="str">
            <v>M348</v>
          </cell>
          <cell r="B5011" t="str">
            <v>OTRAS FORMAS DE ESCLEROSIS SISTEMICAS</v>
          </cell>
          <cell r="C5011" t="str">
            <v>083</v>
          </cell>
        </row>
        <row r="5012">
          <cell r="A5012" t="str">
            <v>M349</v>
          </cell>
          <cell r="B5012" t="str">
            <v>ESCLEROSIS SISTEMICAS, NO ESPECIFICADA</v>
          </cell>
          <cell r="C5012" t="str">
            <v>083</v>
          </cell>
        </row>
        <row r="5013">
          <cell r="A5013" t="str">
            <v>M35</v>
          </cell>
          <cell r="B5013" t="str">
            <v>OTRO COMPROMISO SISTEMICO DEL TEJIDO CONJUNTIVO</v>
          </cell>
          <cell r="C5013" t="str">
            <v>083</v>
          </cell>
        </row>
        <row r="5014">
          <cell r="A5014" t="str">
            <v>M350</v>
          </cell>
          <cell r="B5014" t="str">
            <v>SIDROME SECO (SJOGREN)</v>
          </cell>
          <cell r="C5014" t="str">
            <v>083</v>
          </cell>
        </row>
        <row r="5015">
          <cell r="A5015" t="str">
            <v>M351</v>
          </cell>
          <cell r="B5015" t="str">
            <v>OTROS SINDROMES SUPERPUESTOS</v>
          </cell>
          <cell r="C5015" t="str">
            <v>083</v>
          </cell>
        </row>
        <row r="5016">
          <cell r="A5016" t="str">
            <v>M352</v>
          </cell>
          <cell r="B5016" t="str">
            <v>ENFERMEDAD DE BEHCET</v>
          </cell>
          <cell r="C5016" t="str">
            <v>083</v>
          </cell>
        </row>
        <row r="5017">
          <cell r="A5017" t="str">
            <v>M353</v>
          </cell>
          <cell r="B5017" t="str">
            <v>POLIMIALGIA REUMATICA</v>
          </cell>
          <cell r="C5017" t="str">
            <v>083</v>
          </cell>
        </row>
        <row r="5018">
          <cell r="A5018" t="str">
            <v>M354</v>
          </cell>
          <cell r="B5018" t="str">
            <v>FASCITIS DIFUSA (EOSINOFILICA)</v>
          </cell>
          <cell r="C5018" t="str">
            <v>083</v>
          </cell>
        </row>
        <row r="5019">
          <cell r="A5019" t="str">
            <v>M355</v>
          </cell>
          <cell r="B5019" t="str">
            <v>FIBROSCLEROSIS MULTIFOCAL</v>
          </cell>
          <cell r="C5019" t="str">
            <v>083</v>
          </cell>
        </row>
        <row r="5020">
          <cell r="A5020" t="str">
            <v>M356</v>
          </cell>
          <cell r="B5020" t="str">
            <v>PANICULITIS RECIDIVANTE (WEBER-CHRISTIAN)</v>
          </cell>
          <cell r="C5020" t="str">
            <v>083</v>
          </cell>
        </row>
        <row r="5021">
          <cell r="A5021" t="str">
            <v>M357</v>
          </cell>
          <cell r="B5021" t="str">
            <v>SINDROME DE HIPERMOVILIDAD</v>
          </cell>
          <cell r="C5021" t="str">
            <v>083</v>
          </cell>
        </row>
        <row r="5022">
          <cell r="A5022" t="str">
            <v>M358</v>
          </cell>
          <cell r="B5022" t="str">
            <v>OTRAS ENFERMEDADES ESPECIFICADAS CON COMPROMISO SISTEMICO DEL TEJ</v>
          </cell>
          <cell r="C5022" t="str">
            <v>083</v>
          </cell>
        </row>
        <row r="5023">
          <cell r="A5023" t="str">
            <v>M359</v>
          </cell>
          <cell r="B5023" t="str">
            <v>COMPROMISO SISTEMICO DEL TEJIDO CONJUNTIVO, NO ESPECIFICADO</v>
          </cell>
          <cell r="C5023" t="str">
            <v>083</v>
          </cell>
        </row>
        <row r="5024">
          <cell r="A5024" t="str">
            <v>M40</v>
          </cell>
          <cell r="B5024" t="str">
            <v>CIFOSIS Y LORDOSIS</v>
          </cell>
          <cell r="C5024" t="str">
            <v>083</v>
          </cell>
        </row>
        <row r="5025">
          <cell r="A5025" t="str">
            <v>M400</v>
          </cell>
          <cell r="B5025" t="str">
            <v>CIFOSIS POSTURAL</v>
          </cell>
          <cell r="C5025" t="str">
            <v>083</v>
          </cell>
        </row>
        <row r="5026">
          <cell r="A5026" t="str">
            <v>M401</v>
          </cell>
          <cell r="B5026" t="str">
            <v>OTRAS CIFOSIS SECUNDARIAS</v>
          </cell>
          <cell r="C5026" t="str">
            <v>083</v>
          </cell>
        </row>
        <row r="5027">
          <cell r="A5027" t="str">
            <v>M402</v>
          </cell>
          <cell r="B5027" t="str">
            <v>OTRAS CIFOSIS Y LAS NO ESPECIFICADAS</v>
          </cell>
          <cell r="C5027" t="str">
            <v>083</v>
          </cell>
        </row>
        <row r="5028">
          <cell r="A5028" t="str">
            <v>M403</v>
          </cell>
          <cell r="B5028" t="str">
            <v>SINDROME DE ESPALDA PLANA</v>
          </cell>
          <cell r="C5028" t="str">
            <v>083</v>
          </cell>
        </row>
        <row r="5029">
          <cell r="A5029" t="str">
            <v>M404</v>
          </cell>
          <cell r="B5029" t="str">
            <v>OTRAS LORDOSIS</v>
          </cell>
          <cell r="C5029" t="str">
            <v>083</v>
          </cell>
        </row>
        <row r="5030">
          <cell r="A5030" t="str">
            <v>M405</v>
          </cell>
          <cell r="B5030" t="str">
            <v>LORDOSIS, NO ESPECIFICADA</v>
          </cell>
          <cell r="C5030" t="str">
            <v>083</v>
          </cell>
        </row>
        <row r="5031">
          <cell r="A5031" t="str">
            <v>M41</v>
          </cell>
          <cell r="B5031" t="str">
            <v>ESCOLIOSIS</v>
          </cell>
          <cell r="C5031" t="str">
            <v>083</v>
          </cell>
        </row>
        <row r="5032">
          <cell r="A5032" t="str">
            <v>M410</v>
          </cell>
          <cell r="B5032" t="str">
            <v>ESCOLIOSIS IDIOPATICA INFANTIL</v>
          </cell>
          <cell r="C5032" t="str">
            <v>083</v>
          </cell>
        </row>
        <row r="5033">
          <cell r="A5033" t="str">
            <v>M411</v>
          </cell>
          <cell r="B5033" t="str">
            <v>ESCOLIOSIS IDIOPATICA JUVENIL</v>
          </cell>
          <cell r="C5033" t="str">
            <v>083</v>
          </cell>
        </row>
        <row r="5034">
          <cell r="A5034" t="str">
            <v>M412</v>
          </cell>
          <cell r="B5034" t="str">
            <v>OTRAS ESCOLIOSIS IDIOPATICAS</v>
          </cell>
          <cell r="C5034" t="str">
            <v>083</v>
          </cell>
        </row>
        <row r="5035">
          <cell r="A5035" t="str">
            <v>M413</v>
          </cell>
          <cell r="B5035" t="str">
            <v>ESCOLIOSIS TORACOGENICA</v>
          </cell>
          <cell r="C5035" t="str">
            <v>083</v>
          </cell>
        </row>
        <row r="5036">
          <cell r="A5036" t="str">
            <v>M414</v>
          </cell>
          <cell r="B5036" t="str">
            <v>ESCOLIOSIS NEUROMUSCULAR</v>
          </cell>
          <cell r="C5036" t="str">
            <v>083</v>
          </cell>
        </row>
        <row r="5037">
          <cell r="A5037" t="str">
            <v>M415</v>
          </cell>
          <cell r="B5037" t="str">
            <v>OTRAS ESCOLIOSIS SECUNDARIAS</v>
          </cell>
          <cell r="C5037" t="str">
            <v>083</v>
          </cell>
        </row>
        <row r="5038">
          <cell r="A5038" t="str">
            <v>M418</v>
          </cell>
          <cell r="B5038" t="str">
            <v>OTRAS FORMAS DE ESCOLIOSIS</v>
          </cell>
          <cell r="C5038" t="str">
            <v>083</v>
          </cell>
        </row>
        <row r="5039">
          <cell r="A5039" t="str">
            <v>M419</v>
          </cell>
          <cell r="B5039" t="str">
            <v>ESCOLIOSIS, NO ESPECIFICADA</v>
          </cell>
          <cell r="C5039" t="str">
            <v>083</v>
          </cell>
        </row>
        <row r="5040">
          <cell r="A5040" t="str">
            <v>M42</v>
          </cell>
          <cell r="B5040" t="str">
            <v>OSTEOCONDROSIS DE LA COLUMNA VERTEBRAL</v>
          </cell>
          <cell r="C5040" t="str">
            <v>083</v>
          </cell>
        </row>
        <row r="5041">
          <cell r="A5041" t="str">
            <v>M420</v>
          </cell>
          <cell r="B5041" t="str">
            <v>OSTEOCONDROSIS JUVENIL DE LA COLUMNA VERTEBRAL</v>
          </cell>
          <cell r="C5041" t="str">
            <v>083</v>
          </cell>
        </row>
        <row r="5042">
          <cell r="A5042" t="str">
            <v>M421</v>
          </cell>
          <cell r="B5042" t="str">
            <v>OSTEOCONDROSIS DE LA COLUMNA VERTEBRAL DEL ADULTO</v>
          </cell>
          <cell r="C5042" t="str">
            <v>083</v>
          </cell>
        </row>
        <row r="5043">
          <cell r="A5043" t="str">
            <v>M429</v>
          </cell>
          <cell r="B5043" t="str">
            <v>OSTEOCONDROSIS VERTEBRAL, NO ESPECIFICADA</v>
          </cell>
          <cell r="C5043" t="str">
            <v>083</v>
          </cell>
        </row>
        <row r="5044">
          <cell r="A5044" t="str">
            <v>M43</v>
          </cell>
          <cell r="B5044" t="str">
            <v>OTRAS DORSOPATIAS DEFORMANTES</v>
          </cell>
          <cell r="C5044" t="str">
            <v>083</v>
          </cell>
        </row>
        <row r="5045">
          <cell r="A5045" t="str">
            <v>M430</v>
          </cell>
          <cell r="B5045" t="str">
            <v>ESPONDILOLISIS</v>
          </cell>
          <cell r="C5045" t="str">
            <v>083</v>
          </cell>
        </row>
        <row r="5046">
          <cell r="A5046" t="str">
            <v>M431</v>
          </cell>
          <cell r="B5046" t="str">
            <v>ESPONDILOLISTESIS</v>
          </cell>
          <cell r="C5046" t="str">
            <v>083</v>
          </cell>
        </row>
        <row r="5047">
          <cell r="A5047" t="str">
            <v>M432</v>
          </cell>
          <cell r="B5047" t="str">
            <v>OTRAS FUNSIONES DE LA COLUMNA VERTEBRAL</v>
          </cell>
          <cell r="C5047" t="str">
            <v>083</v>
          </cell>
        </row>
        <row r="5048">
          <cell r="A5048" t="str">
            <v>M433</v>
          </cell>
          <cell r="B5048" t="str">
            <v>SUBLUXACION ATLANTO-AXOIDEA RECURRENTE, CON MIELOPATIA</v>
          </cell>
          <cell r="C5048" t="str">
            <v>083</v>
          </cell>
        </row>
        <row r="5049">
          <cell r="A5049" t="str">
            <v>M434</v>
          </cell>
          <cell r="B5049" t="str">
            <v>OTRAS SUBLUXACIONES ATLANTO-AXOIDEAS RECURRENTES</v>
          </cell>
          <cell r="C5049" t="str">
            <v>083</v>
          </cell>
        </row>
        <row r="5050">
          <cell r="A5050" t="str">
            <v>M435</v>
          </cell>
          <cell r="B5050" t="str">
            <v>OTRAS SUBLUXACIONES VERTEBRALES RECURRENTES</v>
          </cell>
          <cell r="C5050" t="str">
            <v>083</v>
          </cell>
        </row>
        <row r="5051">
          <cell r="A5051" t="str">
            <v>M436</v>
          </cell>
          <cell r="B5051" t="str">
            <v>TORTICOLIS</v>
          </cell>
          <cell r="C5051" t="str">
            <v>083</v>
          </cell>
        </row>
        <row r="5052">
          <cell r="A5052" t="str">
            <v>M438</v>
          </cell>
          <cell r="B5052" t="str">
            <v>OTRAS DORSOPATIAS DEFORMANTES DE LA COLUMNA VERTEBRAL ESPECIFIC.</v>
          </cell>
          <cell r="C5052" t="str">
            <v>083</v>
          </cell>
        </row>
        <row r="5053">
          <cell r="A5053" t="str">
            <v>M439</v>
          </cell>
          <cell r="B5053" t="str">
            <v>DORSOPATIA DEFORMANTE, NO ESPECIFICADA</v>
          </cell>
          <cell r="C5053" t="str">
            <v>083</v>
          </cell>
        </row>
        <row r="5054">
          <cell r="A5054" t="str">
            <v>M45</v>
          </cell>
          <cell r="B5054" t="str">
            <v>ESPONDILITIS ANQUILOSANTE</v>
          </cell>
          <cell r="C5054" t="str">
            <v>083</v>
          </cell>
        </row>
        <row r="5055">
          <cell r="A5055" t="str">
            <v>M46</v>
          </cell>
          <cell r="B5055" t="str">
            <v>OTRAS ESPONDILOPATIAS INFLAMATORIAS</v>
          </cell>
          <cell r="C5055" t="str">
            <v>083</v>
          </cell>
        </row>
        <row r="5056">
          <cell r="A5056" t="str">
            <v>M460</v>
          </cell>
          <cell r="B5056" t="str">
            <v>ENTESOPATIA VERTEBRAL</v>
          </cell>
          <cell r="C5056" t="str">
            <v>083</v>
          </cell>
        </row>
        <row r="5057">
          <cell r="A5057" t="str">
            <v>M461</v>
          </cell>
          <cell r="B5057" t="str">
            <v>SACROILIITIS, NO CLASIFICADA EN OTRA PARTE</v>
          </cell>
          <cell r="C5057" t="str">
            <v>083</v>
          </cell>
        </row>
        <row r="5058">
          <cell r="A5058" t="str">
            <v>M462</v>
          </cell>
          <cell r="B5058" t="str">
            <v>OSTEOMIELITIS DE VERTEBRA</v>
          </cell>
          <cell r="C5058" t="str">
            <v>083</v>
          </cell>
        </row>
        <row r="5059">
          <cell r="A5059" t="str">
            <v>M463</v>
          </cell>
          <cell r="B5059" t="str">
            <v>INFECCION DE DISCO INTERVERTEBRAL (PIOGENA)</v>
          </cell>
          <cell r="C5059" t="str">
            <v>083</v>
          </cell>
        </row>
        <row r="5060">
          <cell r="A5060" t="str">
            <v>M464</v>
          </cell>
          <cell r="B5060" t="str">
            <v>DISCITIS, NO ESPECIFICADA</v>
          </cell>
          <cell r="C5060" t="str">
            <v>083</v>
          </cell>
        </row>
        <row r="5061">
          <cell r="A5061" t="str">
            <v>M465</v>
          </cell>
          <cell r="B5061" t="str">
            <v>OTRAS ESPONDILOPATIAS INFECCIOSAS</v>
          </cell>
          <cell r="C5061" t="str">
            <v>083</v>
          </cell>
        </row>
        <row r="5062">
          <cell r="A5062" t="str">
            <v>M468</v>
          </cell>
          <cell r="B5062" t="str">
            <v>OTRAS ESPONDILOPATIAS INFLAMATORIAS ESPECIFICADAS</v>
          </cell>
          <cell r="C5062" t="str">
            <v>083</v>
          </cell>
        </row>
        <row r="5063">
          <cell r="A5063" t="str">
            <v>M469</v>
          </cell>
          <cell r="B5063" t="str">
            <v>ESPONDILOPATIA INFLAMATORIA, NO ESPECIFICADA</v>
          </cell>
          <cell r="C5063" t="str">
            <v>083</v>
          </cell>
        </row>
        <row r="5064">
          <cell r="A5064" t="str">
            <v>M47</v>
          </cell>
          <cell r="B5064" t="str">
            <v>ESPONDILOSIS</v>
          </cell>
          <cell r="C5064" t="str">
            <v>083</v>
          </cell>
        </row>
        <row r="5065">
          <cell r="A5065" t="str">
            <v>M470</v>
          </cell>
          <cell r="B5065" t="str">
            <v>SINDROMES DE COMPR. DE LA ARTERIA ESPINAL O VERTEBRAL ANTERIOR (G99.2)</v>
          </cell>
          <cell r="C5065" t="str">
            <v>083</v>
          </cell>
        </row>
        <row r="5066">
          <cell r="A5066" t="str">
            <v>M471</v>
          </cell>
          <cell r="B5066" t="str">
            <v>OTRAS ESPONDILOSIS CON MIELOPATIA</v>
          </cell>
          <cell r="C5066" t="str">
            <v>083</v>
          </cell>
        </row>
        <row r="5067">
          <cell r="A5067" t="str">
            <v>M472</v>
          </cell>
          <cell r="B5067" t="str">
            <v>OTRAS ESPONDILOSIS CON RADICULOPATIA</v>
          </cell>
          <cell r="C5067" t="str">
            <v>083</v>
          </cell>
        </row>
        <row r="5068">
          <cell r="A5068" t="str">
            <v>M478</v>
          </cell>
          <cell r="B5068" t="str">
            <v>OTRAS ESPONDILOSIS</v>
          </cell>
          <cell r="C5068" t="str">
            <v>083</v>
          </cell>
        </row>
        <row r="5069">
          <cell r="A5069" t="str">
            <v>M479</v>
          </cell>
          <cell r="B5069" t="str">
            <v>ESPONDILOSIS, NO ESPECIFICADA</v>
          </cell>
          <cell r="C5069" t="str">
            <v>083</v>
          </cell>
        </row>
        <row r="5070">
          <cell r="A5070" t="str">
            <v>M48</v>
          </cell>
          <cell r="B5070" t="str">
            <v>OTRAS ESPONDILOPATIAS</v>
          </cell>
          <cell r="C5070" t="str">
            <v>083</v>
          </cell>
        </row>
        <row r="5071">
          <cell r="A5071" t="str">
            <v>M480</v>
          </cell>
          <cell r="B5071" t="str">
            <v>ESTENOSIS ESPINAL</v>
          </cell>
          <cell r="C5071" t="str">
            <v>083</v>
          </cell>
        </row>
        <row r="5072">
          <cell r="A5072" t="str">
            <v>M481</v>
          </cell>
          <cell r="B5072" t="str">
            <v>HIPEROSTOSIS ANQUILOSANTE (FORESTIER)</v>
          </cell>
          <cell r="C5072" t="str">
            <v>083</v>
          </cell>
        </row>
        <row r="5073">
          <cell r="A5073" t="str">
            <v>M482</v>
          </cell>
          <cell r="B5073" t="str">
            <v>ESPONDILOPATIA INTERESPINOSA (VERTEBRAS "EN BESO")</v>
          </cell>
          <cell r="C5073" t="str">
            <v>083</v>
          </cell>
        </row>
        <row r="5074">
          <cell r="A5074" t="str">
            <v>M483</v>
          </cell>
          <cell r="B5074" t="str">
            <v>ESPONDILOPATIA TRAUMATICA</v>
          </cell>
          <cell r="C5074" t="str">
            <v>083</v>
          </cell>
        </row>
        <row r="5075">
          <cell r="A5075" t="str">
            <v>M484</v>
          </cell>
          <cell r="B5075" t="str">
            <v>FRACTURA DE VERTEBRA POR FATIGA</v>
          </cell>
          <cell r="C5075" t="str">
            <v>083</v>
          </cell>
        </row>
        <row r="5076">
          <cell r="A5076" t="str">
            <v>M485</v>
          </cell>
          <cell r="B5076" t="str">
            <v>VERTEBRA COLAPSADA, NO CLASIFICADA EN OTRA PARTE</v>
          </cell>
          <cell r="C5076" t="str">
            <v>083</v>
          </cell>
        </row>
        <row r="5077">
          <cell r="A5077" t="str">
            <v>M488</v>
          </cell>
          <cell r="B5077" t="str">
            <v>OTRAS ESPONDILOPATIAS ESPECIFICADAS</v>
          </cell>
          <cell r="C5077" t="str">
            <v>083</v>
          </cell>
        </row>
        <row r="5078">
          <cell r="A5078" t="str">
            <v>M489</v>
          </cell>
          <cell r="B5078" t="str">
            <v>ESPONDILOPATIA, NO ESPECIFICADA</v>
          </cell>
          <cell r="C5078" t="str">
            <v>083</v>
          </cell>
        </row>
        <row r="5079">
          <cell r="A5079" t="str">
            <v>M50</v>
          </cell>
          <cell r="B5079" t="str">
            <v>TRASTORNOS DE DISCO CERVICAL</v>
          </cell>
          <cell r="C5079" t="str">
            <v>083</v>
          </cell>
        </row>
        <row r="5080">
          <cell r="A5080" t="str">
            <v>M500</v>
          </cell>
          <cell r="B5080" t="str">
            <v>TRASTORNO DE DISCO CERVICAL CON MIELOPATIA (G99.2*)</v>
          </cell>
          <cell r="C5080" t="str">
            <v>083</v>
          </cell>
        </row>
        <row r="5081">
          <cell r="A5081" t="str">
            <v>M501</v>
          </cell>
          <cell r="B5081" t="str">
            <v>TRASTORNO DE DISCO CERVICAL CON RADICULOPATIA</v>
          </cell>
          <cell r="C5081" t="str">
            <v>083</v>
          </cell>
        </row>
        <row r="5082">
          <cell r="A5082" t="str">
            <v>M502</v>
          </cell>
          <cell r="B5082" t="str">
            <v>OTROS DESPLAZAMIENTOS DE DISCO CERVICAL</v>
          </cell>
          <cell r="C5082" t="str">
            <v>083</v>
          </cell>
        </row>
        <row r="5083">
          <cell r="A5083" t="str">
            <v>M503</v>
          </cell>
          <cell r="B5083" t="str">
            <v>OTRAS DEGENERACIONES DE DISCO CERVICAL</v>
          </cell>
          <cell r="C5083" t="str">
            <v>083</v>
          </cell>
        </row>
        <row r="5084">
          <cell r="A5084" t="str">
            <v>M508</v>
          </cell>
          <cell r="B5084" t="str">
            <v>OTROS TRASTORNOS DE DISCO CERVICAL</v>
          </cell>
          <cell r="C5084" t="str">
            <v>083</v>
          </cell>
        </row>
        <row r="5085">
          <cell r="A5085" t="str">
            <v>M509</v>
          </cell>
          <cell r="B5085" t="str">
            <v>TRASTORNO DE DISCO CERVICAL, NO ESPECIFICADO</v>
          </cell>
          <cell r="C5085" t="str">
            <v>083</v>
          </cell>
        </row>
        <row r="5086">
          <cell r="A5086" t="str">
            <v>M51</v>
          </cell>
          <cell r="B5086" t="str">
            <v>OTROS TRASTORNOS DE LOS DISCOS INTERVERTEBRALES</v>
          </cell>
          <cell r="C5086" t="str">
            <v>083</v>
          </cell>
        </row>
        <row r="5087">
          <cell r="A5087" t="str">
            <v>M510</v>
          </cell>
          <cell r="B5087" t="str">
            <v>TRASTORNOS DE DISCOS INTERVERTEBRALES LUMBARES Y OTROS, CON MIELOP</v>
          </cell>
          <cell r="C5087" t="str">
            <v>083</v>
          </cell>
        </row>
        <row r="5088">
          <cell r="A5088" t="str">
            <v>M511</v>
          </cell>
          <cell r="B5088" t="str">
            <v>TRASTORNO DE DISCO LUMBAR Y OTROS, CON RADICULOPATIA</v>
          </cell>
          <cell r="C5088" t="str">
            <v>083</v>
          </cell>
        </row>
        <row r="5089">
          <cell r="A5089" t="str">
            <v>M512</v>
          </cell>
          <cell r="B5089" t="str">
            <v>OTROS DESPLAZAMIENTOS DE DISCO INTERVERTEBRALES, ESPECIFICADO</v>
          </cell>
          <cell r="C5089" t="str">
            <v>083</v>
          </cell>
        </row>
        <row r="5090">
          <cell r="A5090" t="str">
            <v>M513</v>
          </cell>
          <cell r="B5090" t="str">
            <v>OTRAS DEGENERACIONES ESPECIFICADAS DE DISCO INTERVERTEBRAL</v>
          </cell>
          <cell r="C5090" t="str">
            <v>083</v>
          </cell>
        </row>
        <row r="5091">
          <cell r="A5091" t="str">
            <v>M514</v>
          </cell>
          <cell r="B5091" t="str">
            <v>NODULOS DE SCHMORL</v>
          </cell>
          <cell r="C5091" t="str">
            <v>083</v>
          </cell>
        </row>
        <row r="5092">
          <cell r="A5092" t="str">
            <v>M518</v>
          </cell>
          <cell r="B5092" t="str">
            <v>OTROS TRASTORNOS ESPECIFICADOS DE LOS DISCOS INTERVERTEBRALES</v>
          </cell>
          <cell r="C5092" t="str">
            <v>083</v>
          </cell>
        </row>
        <row r="5093">
          <cell r="A5093" t="str">
            <v>M519</v>
          </cell>
          <cell r="B5093" t="str">
            <v>TRASTORNO DE LOS DISCOS INTERVERTEBRALES, NO ESPECIFICADO</v>
          </cell>
          <cell r="C5093" t="str">
            <v>083</v>
          </cell>
        </row>
        <row r="5094">
          <cell r="A5094" t="str">
            <v>M53</v>
          </cell>
          <cell r="B5094" t="str">
            <v>OTRAS DORSOPATIAS, NO CLASIFICADAS EN OTRA PARTE</v>
          </cell>
          <cell r="C5094" t="str">
            <v>083</v>
          </cell>
        </row>
        <row r="5095">
          <cell r="A5095" t="str">
            <v>M530</v>
          </cell>
          <cell r="B5095" t="str">
            <v>SINDROME CERVICOCRANEAL</v>
          </cell>
          <cell r="C5095" t="str">
            <v>083</v>
          </cell>
        </row>
        <row r="5096">
          <cell r="A5096" t="str">
            <v>M531</v>
          </cell>
          <cell r="B5096" t="str">
            <v>SINDROME CERVICOBRAQUIAL</v>
          </cell>
          <cell r="C5096" t="str">
            <v>083</v>
          </cell>
        </row>
        <row r="5097">
          <cell r="A5097" t="str">
            <v>M532</v>
          </cell>
          <cell r="B5097" t="str">
            <v>INESTABILIDAD DE LA COLUMNA VERTEBRAL</v>
          </cell>
          <cell r="C5097" t="str">
            <v>083</v>
          </cell>
        </row>
        <row r="5098">
          <cell r="A5098" t="str">
            <v>M533</v>
          </cell>
          <cell r="B5098" t="str">
            <v>TRASTORNOS SACROCOCCIGEOS, NO CLASIFICADOS EN OTRA PARTE</v>
          </cell>
          <cell r="C5098" t="str">
            <v>083</v>
          </cell>
        </row>
        <row r="5099">
          <cell r="A5099" t="str">
            <v>M538</v>
          </cell>
          <cell r="B5099" t="str">
            <v>OTRAS DORSOPATIAS ESPECIFICADAS</v>
          </cell>
          <cell r="C5099" t="str">
            <v>083</v>
          </cell>
        </row>
        <row r="5100">
          <cell r="A5100" t="str">
            <v>M539</v>
          </cell>
          <cell r="B5100" t="str">
            <v>DORSOPATIA, NO ESPECIFICADA</v>
          </cell>
          <cell r="C5100" t="str">
            <v>083</v>
          </cell>
        </row>
        <row r="5101">
          <cell r="A5101" t="str">
            <v>M54</v>
          </cell>
          <cell r="B5101" t="str">
            <v>DORSALGIA</v>
          </cell>
          <cell r="C5101" t="str">
            <v>083</v>
          </cell>
        </row>
        <row r="5102">
          <cell r="A5102" t="str">
            <v>M540</v>
          </cell>
          <cell r="B5102" t="str">
            <v>PANICULITIS QUE AFECTA REGIONES DEL CUELLO Y DE LA ESPALDA</v>
          </cell>
          <cell r="C5102" t="str">
            <v>083</v>
          </cell>
        </row>
        <row r="5103">
          <cell r="A5103" t="str">
            <v>M541</v>
          </cell>
          <cell r="B5103" t="str">
            <v>RADICULOPATIA</v>
          </cell>
          <cell r="C5103" t="str">
            <v>083</v>
          </cell>
        </row>
        <row r="5104">
          <cell r="A5104" t="str">
            <v>M542</v>
          </cell>
          <cell r="B5104" t="str">
            <v>CERVICALGIA</v>
          </cell>
          <cell r="C5104" t="str">
            <v>083</v>
          </cell>
        </row>
        <row r="5105">
          <cell r="A5105" t="str">
            <v>M543</v>
          </cell>
          <cell r="B5105" t="str">
            <v>CIATICA</v>
          </cell>
          <cell r="C5105" t="str">
            <v>083</v>
          </cell>
        </row>
        <row r="5106">
          <cell r="A5106" t="str">
            <v>M544</v>
          </cell>
          <cell r="B5106" t="str">
            <v>LUMBAGO CON CIATICA</v>
          </cell>
          <cell r="C5106" t="str">
            <v>083</v>
          </cell>
        </row>
        <row r="5107">
          <cell r="A5107" t="str">
            <v>M545</v>
          </cell>
          <cell r="B5107" t="str">
            <v>LUMBAGO NO ESPECIFICADO</v>
          </cell>
          <cell r="C5107" t="str">
            <v>083</v>
          </cell>
        </row>
        <row r="5108">
          <cell r="A5108" t="str">
            <v>M546</v>
          </cell>
          <cell r="B5108" t="str">
            <v>DOLOR EN LA COLUMNA DORSAL</v>
          </cell>
          <cell r="C5108" t="str">
            <v>083</v>
          </cell>
        </row>
        <row r="5109">
          <cell r="A5109" t="str">
            <v>M548</v>
          </cell>
          <cell r="B5109" t="str">
            <v>OTRAS DORSALGIAS</v>
          </cell>
          <cell r="C5109" t="str">
            <v>083</v>
          </cell>
        </row>
        <row r="5110">
          <cell r="A5110" t="str">
            <v>M549</v>
          </cell>
          <cell r="B5110" t="str">
            <v>DORSALGIA, NO ESPECIFICADA</v>
          </cell>
          <cell r="C5110" t="str">
            <v>083</v>
          </cell>
        </row>
        <row r="5111">
          <cell r="A5111" t="str">
            <v>M60</v>
          </cell>
          <cell r="B5111" t="str">
            <v>MIOSITIS</v>
          </cell>
          <cell r="C5111" t="str">
            <v>083</v>
          </cell>
        </row>
        <row r="5112">
          <cell r="A5112" t="str">
            <v>M600</v>
          </cell>
          <cell r="B5112" t="str">
            <v>MIOSITIS INFECCIOSA</v>
          </cell>
          <cell r="C5112" t="str">
            <v>083</v>
          </cell>
        </row>
        <row r="5113">
          <cell r="A5113" t="str">
            <v>M601</v>
          </cell>
          <cell r="B5113" t="str">
            <v>MIOSITIS INTERSTICIAL</v>
          </cell>
          <cell r="C5113" t="str">
            <v>083</v>
          </cell>
        </row>
        <row r="5114">
          <cell r="A5114" t="str">
            <v>M602</v>
          </cell>
          <cell r="B5114" t="str">
            <v>GRANULOMA POR CUERPO EXTRAÑO EN TEJIDO BLANDO, NO CLASIF. EN OTRA</v>
          </cell>
          <cell r="C5114" t="str">
            <v>083</v>
          </cell>
        </row>
        <row r="5115">
          <cell r="A5115" t="str">
            <v>M608</v>
          </cell>
          <cell r="B5115" t="str">
            <v>OTRAS MIOSITIS</v>
          </cell>
          <cell r="C5115" t="str">
            <v>083</v>
          </cell>
        </row>
        <row r="5116">
          <cell r="A5116" t="str">
            <v>M609</v>
          </cell>
          <cell r="B5116" t="str">
            <v>MIOSITIS, NO ESPECIFICADA</v>
          </cell>
          <cell r="C5116" t="str">
            <v>083</v>
          </cell>
        </row>
        <row r="5117">
          <cell r="A5117" t="str">
            <v>M61</v>
          </cell>
          <cell r="B5117" t="str">
            <v>CALCIFICACION Y OSIFICACION DEL MUSCULO</v>
          </cell>
          <cell r="C5117" t="str">
            <v>083</v>
          </cell>
        </row>
        <row r="5118">
          <cell r="A5118" t="str">
            <v>M610</v>
          </cell>
          <cell r="B5118" t="str">
            <v>MIOSITIS OSIFICANTE TRAUMATICA</v>
          </cell>
          <cell r="C5118" t="str">
            <v>083</v>
          </cell>
        </row>
        <row r="5119">
          <cell r="A5119" t="str">
            <v>M611</v>
          </cell>
          <cell r="B5119" t="str">
            <v>MIOSITIS OSIFICANTE PROGRESIVA</v>
          </cell>
          <cell r="C5119" t="str">
            <v>083</v>
          </cell>
        </row>
        <row r="5120">
          <cell r="A5120" t="str">
            <v>M612</v>
          </cell>
          <cell r="B5120" t="str">
            <v>CALCIFICACION Y OSIFICACION PARALITICA DEL MUSCULO</v>
          </cell>
          <cell r="C5120" t="str">
            <v>083</v>
          </cell>
        </row>
        <row r="5121">
          <cell r="A5121" t="str">
            <v>M613</v>
          </cell>
          <cell r="B5121" t="str">
            <v>CALCIFICACION Y OSIFICACION DE LOS MUSCULOS ASOCIADAS CON QUEMADURAS</v>
          </cell>
          <cell r="C5121" t="str">
            <v>083</v>
          </cell>
        </row>
        <row r="5122">
          <cell r="A5122" t="str">
            <v>M614</v>
          </cell>
          <cell r="B5122" t="str">
            <v>OTRAS CALCIFICACIONES DEL MUSCULO</v>
          </cell>
          <cell r="C5122" t="str">
            <v>083</v>
          </cell>
        </row>
        <row r="5123">
          <cell r="A5123" t="str">
            <v>M615</v>
          </cell>
          <cell r="B5123" t="str">
            <v>OTRAS OSIFICACIONES DEL MUSCULO</v>
          </cell>
          <cell r="C5123" t="str">
            <v>083</v>
          </cell>
        </row>
        <row r="5124">
          <cell r="A5124" t="str">
            <v>M619</v>
          </cell>
          <cell r="B5124" t="str">
            <v>CALCIFICACION Y OSIFICACION DEL MUSCULO, NO ESPECIFICADA</v>
          </cell>
          <cell r="C5124" t="str">
            <v>083</v>
          </cell>
        </row>
        <row r="5125">
          <cell r="A5125" t="str">
            <v>M62</v>
          </cell>
          <cell r="B5125" t="str">
            <v>OTROS TRASTORNOS DE LOS MUSCULOS</v>
          </cell>
          <cell r="C5125" t="str">
            <v>083</v>
          </cell>
        </row>
        <row r="5126">
          <cell r="A5126" t="str">
            <v>M620</v>
          </cell>
          <cell r="B5126" t="str">
            <v>DIASTASIS DEL MUSCULO</v>
          </cell>
          <cell r="C5126" t="str">
            <v>083</v>
          </cell>
        </row>
        <row r="5127">
          <cell r="A5127" t="str">
            <v>M621</v>
          </cell>
          <cell r="B5127" t="str">
            <v>OTROS DESGARROS (NO TRAUMATICOS) DEL MUSCULO</v>
          </cell>
          <cell r="C5127" t="str">
            <v>083</v>
          </cell>
        </row>
        <row r="5128">
          <cell r="A5128" t="str">
            <v>M622</v>
          </cell>
          <cell r="B5128" t="str">
            <v>INFARTO ISQUEMICO DEL MUSCULO</v>
          </cell>
          <cell r="C5128" t="str">
            <v>083</v>
          </cell>
        </row>
        <row r="5129">
          <cell r="A5129" t="str">
            <v>M623</v>
          </cell>
          <cell r="B5129" t="str">
            <v>SINDROME DE INMOVILIDAD (PARAPLEJICO)</v>
          </cell>
          <cell r="C5129" t="str">
            <v>083</v>
          </cell>
        </row>
        <row r="5130">
          <cell r="A5130" t="str">
            <v>M624</v>
          </cell>
          <cell r="B5130" t="str">
            <v>CONTRACTURA MUSCULAR</v>
          </cell>
          <cell r="C5130" t="str">
            <v>083</v>
          </cell>
        </row>
        <row r="5131">
          <cell r="A5131" t="str">
            <v>M625</v>
          </cell>
          <cell r="B5131" t="str">
            <v>ATROFIA Y DESGASTE MUSCULARES, NO CLASIFICADOS EN OTRA PARTE</v>
          </cell>
          <cell r="C5131" t="str">
            <v>083</v>
          </cell>
        </row>
        <row r="5132">
          <cell r="A5132" t="str">
            <v>M626</v>
          </cell>
          <cell r="B5132" t="str">
            <v>DISTENSION MUSCULAR</v>
          </cell>
          <cell r="C5132" t="str">
            <v>083</v>
          </cell>
        </row>
        <row r="5133">
          <cell r="A5133" t="str">
            <v>M628</v>
          </cell>
          <cell r="B5133" t="str">
            <v>OTROS TRASTORNOS ESPECIFICADOS DE LOS MUSCULOS</v>
          </cell>
          <cell r="C5133" t="str">
            <v>083</v>
          </cell>
        </row>
        <row r="5134">
          <cell r="A5134" t="str">
            <v>M629</v>
          </cell>
          <cell r="B5134" t="str">
            <v>TRASTORNO MUSCULAR, NO ESPECIFICADO</v>
          </cell>
          <cell r="C5134" t="str">
            <v>083</v>
          </cell>
        </row>
        <row r="5135">
          <cell r="A5135" t="str">
            <v>M65</v>
          </cell>
          <cell r="B5135" t="str">
            <v>SINOVITIS Y TENOSINOVITIS</v>
          </cell>
          <cell r="C5135" t="str">
            <v>083</v>
          </cell>
        </row>
        <row r="5136">
          <cell r="A5136" t="str">
            <v>M650</v>
          </cell>
          <cell r="B5136" t="str">
            <v>ABSCESO DE VAINA TENDINOSA</v>
          </cell>
          <cell r="C5136" t="str">
            <v>083</v>
          </cell>
        </row>
        <row r="5137">
          <cell r="A5137" t="str">
            <v>M651</v>
          </cell>
          <cell r="B5137" t="str">
            <v>OTRAS (TENO)SINOVITIS INFECCIOSAS</v>
          </cell>
          <cell r="C5137" t="str">
            <v>083</v>
          </cell>
        </row>
        <row r="5138">
          <cell r="A5138" t="str">
            <v>M652</v>
          </cell>
          <cell r="B5138" t="str">
            <v>TENDINITIS CALCIFICADA</v>
          </cell>
          <cell r="C5138" t="str">
            <v>083</v>
          </cell>
        </row>
        <row r="5139">
          <cell r="A5139" t="str">
            <v>M653</v>
          </cell>
          <cell r="B5139" t="str">
            <v>DEDO EN GATILLO</v>
          </cell>
          <cell r="C5139" t="str">
            <v>083</v>
          </cell>
        </row>
        <row r="5140">
          <cell r="A5140" t="str">
            <v>M654</v>
          </cell>
          <cell r="B5140" t="str">
            <v>TENOSINOVITIS DE ESTAFILOIDE RADIAL (DE QUERVAIN)</v>
          </cell>
          <cell r="C5140" t="str">
            <v>083</v>
          </cell>
        </row>
        <row r="5141">
          <cell r="A5141" t="str">
            <v>M658</v>
          </cell>
          <cell r="B5141" t="str">
            <v>OTRAS SINOVITIS Y TENOSINOVITIS</v>
          </cell>
          <cell r="C5141" t="str">
            <v>083</v>
          </cell>
        </row>
        <row r="5142">
          <cell r="A5142" t="str">
            <v>M659</v>
          </cell>
          <cell r="B5142" t="str">
            <v>SINOVITIS Y TENOSINOVITIS, NO ESPECIFICADA</v>
          </cell>
          <cell r="C5142" t="str">
            <v>083</v>
          </cell>
        </row>
        <row r="5143">
          <cell r="A5143" t="str">
            <v>M66</v>
          </cell>
          <cell r="B5143" t="str">
            <v>RUPTURA ESPONTANEA DE LA SINOVIA Y DEL TENDON</v>
          </cell>
          <cell r="C5143" t="str">
            <v>083</v>
          </cell>
        </row>
        <row r="5144">
          <cell r="A5144" t="str">
            <v>M660</v>
          </cell>
          <cell r="B5144" t="str">
            <v>RUPTURA DE QUISTE SINOVIAL POPLITEO</v>
          </cell>
          <cell r="C5144" t="str">
            <v>083</v>
          </cell>
        </row>
        <row r="5145">
          <cell r="A5145" t="str">
            <v>M661</v>
          </cell>
          <cell r="B5145" t="str">
            <v>RUPTURA DE LA SINOVIA</v>
          </cell>
          <cell r="C5145" t="str">
            <v>083</v>
          </cell>
        </row>
        <row r="5146">
          <cell r="A5146" t="str">
            <v>M662</v>
          </cell>
          <cell r="B5146" t="str">
            <v>RUPTURA ESPONTANEA DE TENDONES EXTENSORES</v>
          </cell>
          <cell r="C5146" t="str">
            <v>083</v>
          </cell>
        </row>
        <row r="5147">
          <cell r="A5147" t="str">
            <v>M663</v>
          </cell>
          <cell r="B5147" t="str">
            <v>RUPTURA ESPONTANEA DE TENDONES FLEXORES</v>
          </cell>
          <cell r="C5147" t="str">
            <v>083</v>
          </cell>
        </row>
        <row r="5148">
          <cell r="A5148" t="str">
            <v>M664</v>
          </cell>
          <cell r="B5148" t="str">
            <v>RUPTURA ESPONTANEA DE OTROS TENDONES</v>
          </cell>
          <cell r="C5148" t="str">
            <v>083</v>
          </cell>
        </row>
        <row r="5149">
          <cell r="A5149" t="str">
            <v>M665</v>
          </cell>
          <cell r="B5149" t="str">
            <v>RUPTURA ESPONTANEA DE TENDONES NO ESPECIFICADO</v>
          </cell>
          <cell r="C5149" t="str">
            <v>083</v>
          </cell>
        </row>
        <row r="5150">
          <cell r="A5150" t="str">
            <v>M67</v>
          </cell>
          <cell r="B5150" t="str">
            <v>OTROS TRASTORNOS DE LA SINOVIA Y DEL TENDON</v>
          </cell>
          <cell r="C5150" t="str">
            <v>083</v>
          </cell>
        </row>
        <row r="5151">
          <cell r="A5151" t="str">
            <v>M670</v>
          </cell>
          <cell r="B5151" t="str">
            <v>ACORTAMIENTO DEL TENDON DE AQUILES (ADQUIRIDO)</v>
          </cell>
          <cell r="C5151" t="str">
            <v>083</v>
          </cell>
        </row>
        <row r="5152">
          <cell r="A5152" t="str">
            <v>M671</v>
          </cell>
          <cell r="B5152" t="str">
            <v>OTRAS CONTRACTURAS DE TENDON (VAINA)</v>
          </cell>
          <cell r="C5152" t="str">
            <v>083</v>
          </cell>
        </row>
        <row r="5153">
          <cell r="A5153" t="str">
            <v>M672</v>
          </cell>
          <cell r="B5153" t="str">
            <v>HIPERTROFIA SINOVIAL, NO CLASIFICADA EN OTRA PARTE</v>
          </cell>
          <cell r="C5153" t="str">
            <v>083</v>
          </cell>
        </row>
        <row r="5154">
          <cell r="A5154" t="str">
            <v>M673</v>
          </cell>
          <cell r="B5154" t="str">
            <v>SINOVITIS TRANSITORIA</v>
          </cell>
          <cell r="C5154" t="str">
            <v>083</v>
          </cell>
        </row>
        <row r="5155">
          <cell r="A5155" t="str">
            <v>M674</v>
          </cell>
          <cell r="B5155" t="str">
            <v>GANGLION</v>
          </cell>
          <cell r="C5155" t="str">
            <v>083</v>
          </cell>
        </row>
        <row r="5156">
          <cell r="A5156" t="str">
            <v>M678</v>
          </cell>
          <cell r="B5156" t="str">
            <v>OTROS TRASTORNOS ESPECIFICADOS DE LA SINOVIA Y DEL TENDON</v>
          </cell>
          <cell r="C5156" t="str">
            <v>083</v>
          </cell>
        </row>
        <row r="5157">
          <cell r="A5157" t="str">
            <v>M679</v>
          </cell>
          <cell r="B5157" t="str">
            <v>TRASTORNO SINOVIAL Y TENDINOSO, NO ESPECIFICADO</v>
          </cell>
          <cell r="C5157" t="str">
            <v>083</v>
          </cell>
        </row>
        <row r="5158">
          <cell r="A5158" t="str">
            <v>M70</v>
          </cell>
          <cell r="B5158" t="str">
            <v>TRASTORNOS DE LOS TEJIDOS BLANDOS RELACIONADOS CON EL USO, EL USO</v>
          </cell>
          <cell r="C5158" t="str">
            <v>083</v>
          </cell>
        </row>
        <row r="5159">
          <cell r="A5159" t="str">
            <v>M700</v>
          </cell>
          <cell r="B5159" t="str">
            <v>SINOVITIS CREPITANTE CRONICA DE LA MANO Y DE LA MUÑECA</v>
          </cell>
          <cell r="C5159" t="str">
            <v>083</v>
          </cell>
        </row>
        <row r="5160">
          <cell r="A5160" t="str">
            <v>M701</v>
          </cell>
          <cell r="B5160" t="str">
            <v>BURSITIS DE LA MANO</v>
          </cell>
          <cell r="C5160" t="str">
            <v>083</v>
          </cell>
        </row>
        <row r="5161">
          <cell r="A5161" t="str">
            <v>M702</v>
          </cell>
          <cell r="B5161" t="str">
            <v>BURSITIS DEL OLECRANON</v>
          </cell>
          <cell r="C5161" t="str">
            <v>083</v>
          </cell>
        </row>
        <row r="5162">
          <cell r="A5162" t="str">
            <v>M703</v>
          </cell>
          <cell r="B5162" t="str">
            <v>OTRAS BURSITIS DEL CODO</v>
          </cell>
          <cell r="C5162" t="str">
            <v>083</v>
          </cell>
        </row>
        <row r="5163">
          <cell r="A5163" t="str">
            <v>M704</v>
          </cell>
          <cell r="B5163" t="str">
            <v>OTRAS BURSITIS PRERROTULIANAS</v>
          </cell>
          <cell r="C5163" t="str">
            <v>083</v>
          </cell>
        </row>
        <row r="5164">
          <cell r="A5164" t="str">
            <v>M705</v>
          </cell>
          <cell r="B5164" t="str">
            <v>OTRAS BURSITIS DE LA RODILLA</v>
          </cell>
          <cell r="C5164" t="str">
            <v>083</v>
          </cell>
        </row>
        <row r="5165">
          <cell r="A5165" t="str">
            <v>M706</v>
          </cell>
          <cell r="B5165" t="str">
            <v>BURSITIS DEL TROCANTER</v>
          </cell>
          <cell r="C5165" t="str">
            <v>083</v>
          </cell>
        </row>
        <row r="5166">
          <cell r="A5166" t="str">
            <v>M707</v>
          </cell>
          <cell r="B5166" t="str">
            <v>OTRAS BURSITIS DE LA CADERA</v>
          </cell>
          <cell r="C5166" t="str">
            <v>083</v>
          </cell>
        </row>
        <row r="5167">
          <cell r="A5167" t="str">
            <v>M708</v>
          </cell>
          <cell r="B5167" t="str">
            <v>OTROS TRASTORNOS DE LOS TEJIDOS BLANDOS RELACIONADOS CON EL USO.EL</v>
          </cell>
          <cell r="C5167" t="str">
            <v>083</v>
          </cell>
        </row>
        <row r="5168">
          <cell r="A5168" t="str">
            <v>M709</v>
          </cell>
          <cell r="B5168" t="str">
            <v>TRASTORNO NO ESPECIF. DE LOS TEJIDOS BLANDOS RELAC. CON EL USO,EL USO</v>
          </cell>
          <cell r="C5168" t="str">
            <v>083</v>
          </cell>
        </row>
        <row r="5169">
          <cell r="A5169" t="str">
            <v>M71</v>
          </cell>
          <cell r="B5169" t="str">
            <v>OTRAS BURSOPATIAS</v>
          </cell>
          <cell r="C5169" t="str">
            <v>083</v>
          </cell>
        </row>
        <row r="5170">
          <cell r="A5170" t="str">
            <v>M710</v>
          </cell>
          <cell r="B5170" t="str">
            <v>ABSCESO DE LA BOLSA SINOVIAL</v>
          </cell>
          <cell r="C5170" t="str">
            <v>083</v>
          </cell>
        </row>
        <row r="5171">
          <cell r="A5171" t="str">
            <v>M711</v>
          </cell>
          <cell r="B5171" t="str">
            <v>OTRAS BURSITIS INFECCIOSAS</v>
          </cell>
          <cell r="C5171" t="str">
            <v>083</v>
          </cell>
        </row>
        <row r="5172">
          <cell r="A5172" t="str">
            <v>M712</v>
          </cell>
          <cell r="B5172" t="str">
            <v>QUISTE SINOVIAL DEL HUECO POPLITEO (DE BAKER)</v>
          </cell>
          <cell r="C5172" t="str">
            <v>083</v>
          </cell>
        </row>
        <row r="5173">
          <cell r="A5173" t="str">
            <v>M713</v>
          </cell>
          <cell r="B5173" t="str">
            <v>OTROS QUISTES DE LA BOLSA SEROSA</v>
          </cell>
          <cell r="C5173" t="str">
            <v>083</v>
          </cell>
        </row>
        <row r="5174">
          <cell r="A5174" t="str">
            <v>M714</v>
          </cell>
          <cell r="B5174" t="str">
            <v>DEPOSITO DE CALCIO EN LA BOLSA SEROSA</v>
          </cell>
          <cell r="C5174" t="str">
            <v>083</v>
          </cell>
        </row>
        <row r="5175">
          <cell r="A5175" t="str">
            <v>M715</v>
          </cell>
          <cell r="B5175" t="str">
            <v>OTRAS BURSITIS, NO CLASIFICADA EN OTRA PARTE</v>
          </cell>
          <cell r="C5175" t="str">
            <v>083</v>
          </cell>
        </row>
        <row r="5176">
          <cell r="A5176" t="str">
            <v>M718</v>
          </cell>
          <cell r="B5176" t="str">
            <v>OTROS TRASTORNOS ESPECIFICADOS DE LA BOLSA SEROSA</v>
          </cell>
          <cell r="C5176" t="str">
            <v>083</v>
          </cell>
        </row>
        <row r="5177">
          <cell r="A5177" t="str">
            <v>M719</v>
          </cell>
          <cell r="B5177" t="str">
            <v>BURSOPATIA, NO ESPECIFICADA</v>
          </cell>
          <cell r="C5177" t="str">
            <v>083</v>
          </cell>
        </row>
        <row r="5178">
          <cell r="A5178" t="str">
            <v>M72</v>
          </cell>
          <cell r="B5178" t="str">
            <v>TRASTORNOS FIBROBLATICOS</v>
          </cell>
          <cell r="C5178" t="str">
            <v>083</v>
          </cell>
        </row>
        <row r="5179">
          <cell r="A5179" t="str">
            <v>M720</v>
          </cell>
          <cell r="B5179" t="str">
            <v>FIBROMATOSIS DE LA APONEUROSIS PALMAR (DUPUYTREN)</v>
          </cell>
          <cell r="C5179" t="str">
            <v>083</v>
          </cell>
        </row>
        <row r="5180">
          <cell r="A5180" t="str">
            <v>M721</v>
          </cell>
          <cell r="B5180" t="str">
            <v>NODULOS INTERFALANGICOS</v>
          </cell>
          <cell r="C5180" t="str">
            <v>083</v>
          </cell>
        </row>
        <row r="5181">
          <cell r="A5181" t="str">
            <v>M722</v>
          </cell>
          <cell r="B5181" t="str">
            <v>FIBROMATOSIS DE LA APONEUROSIS PLANTAR</v>
          </cell>
          <cell r="C5181" t="str">
            <v>083</v>
          </cell>
        </row>
        <row r="5182">
          <cell r="A5182" t="str">
            <v>M723</v>
          </cell>
          <cell r="B5182" t="str">
            <v>FASCITIS NODULAR</v>
          </cell>
          <cell r="C5182" t="str">
            <v>083</v>
          </cell>
        </row>
        <row r="5183">
          <cell r="A5183" t="str">
            <v>M724</v>
          </cell>
          <cell r="B5183" t="str">
            <v>FIBROMATOSIS SEUDOSARCOMATOSA</v>
          </cell>
          <cell r="C5183" t="str">
            <v>083</v>
          </cell>
        </row>
        <row r="5184">
          <cell r="A5184" t="str">
            <v>M725</v>
          </cell>
          <cell r="B5184" t="str">
            <v>FASCITIS, NO CLASIFICADA EN OTRA PARTE</v>
          </cell>
          <cell r="C5184" t="str">
            <v>083</v>
          </cell>
        </row>
        <row r="5185">
          <cell r="A5185" t="str">
            <v>M728</v>
          </cell>
          <cell r="B5185" t="str">
            <v>OTROS TRASTORNOS FIBROBLASTICOS</v>
          </cell>
          <cell r="C5185" t="str">
            <v>083</v>
          </cell>
        </row>
        <row r="5186">
          <cell r="A5186" t="str">
            <v>M729</v>
          </cell>
          <cell r="B5186" t="str">
            <v>TRASTORNO FIBROBLASTICO, NO ESPECIFICADO</v>
          </cell>
          <cell r="C5186" t="str">
            <v>083</v>
          </cell>
        </row>
        <row r="5187">
          <cell r="A5187" t="str">
            <v>M75</v>
          </cell>
          <cell r="B5187" t="str">
            <v>LESIONES DEL HOMBRO</v>
          </cell>
          <cell r="C5187" t="str">
            <v>083</v>
          </cell>
        </row>
        <row r="5188">
          <cell r="A5188" t="str">
            <v>M750</v>
          </cell>
          <cell r="B5188" t="str">
            <v>CAPSULITIS ADHESIVA DEL HOMBRO</v>
          </cell>
          <cell r="C5188" t="str">
            <v>083</v>
          </cell>
        </row>
        <row r="5189">
          <cell r="A5189" t="str">
            <v>M751</v>
          </cell>
          <cell r="B5189" t="str">
            <v>SINDROME DEL MANGUITO ROTATORIO</v>
          </cell>
          <cell r="C5189" t="str">
            <v>083</v>
          </cell>
        </row>
        <row r="5190">
          <cell r="A5190" t="str">
            <v>M752</v>
          </cell>
          <cell r="B5190" t="str">
            <v>TENDINITIS DEL BICEPS</v>
          </cell>
          <cell r="C5190" t="str">
            <v>083</v>
          </cell>
        </row>
        <row r="5191">
          <cell r="A5191" t="str">
            <v>M753</v>
          </cell>
          <cell r="B5191" t="str">
            <v>TENDINITIS CALCIFICANTE DEL HOMBRO</v>
          </cell>
          <cell r="C5191" t="str">
            <v>083</v>
          </cell>
        </row>
        <row r="5192">
          <cell r="A5192" t="str">
            <v>M754</v>
          </cell>
          <cell r="B5192" t="str">
            <v>SINDROME DE ABDUCCION DOLOROSA DEL HOMBRO</v>
          </cell>
          <cell r="C5192" t="str">
            <v>083</v>
          </cell>
        </row>
        <row r="5193">
          <cell r="A5193" t="str">
            <v>M755</v>
          </cell>
          <cell r="B5193" t="str">
            <v>BURSITIS DEL HOMBRO</v>
          </cell>
          <cell r="C5193" t="str">
            <v>083</v>
          </cell>
        </row>
        <row r="5194">
          <cell r="A5194" t="str">
            <v>M758</v>
          </cell>
          <cell r="B5194" t="str">
            <v>OTRAS LESIONES DEL HOMBRO</v>
          </cell>
          <cell r="C5194" t="str">
            <v>083</v>
          </cell>
        </row>
        <row r="5195">
          <cell r="A5195" t="str">
            <v>M759</v>
          </cell>
          <cell r="B5195" t="str">
            <v>LESION DEL HOMBRO, NO ESPECIFICADA</v>
          </cell>
          <cell r="C5195" t="str">
            <v>083</v>
          </cell>
        </row>
        <row r="5196">
          <cell r="A5196" t="str">
            <v>M76</v>
          </cell>
          <cell r="B5196" t="str">
            <v>ENTESOPATIAS DEL MIENBRO INFERIOR, EXCLUIDO EL PIE</v>
          </cell>
          <cell r="C5196" t="str">
            <v>083</v>
          </cell>
        </row>
        <row r="5197">
          <cell r="A5197" t="str">
            <v>M760</v>
          </cell>
          <cell r="B5197" t="str">
            <v>TENDINITIS DEL GLUTEO</v>
          </cell>
          <cell r="C5197" t="str">
            <v>083</v>
          </cell>
        </row>
        <row r="5198">
          <cell r="A5198" t="str">
            <v>M761</v>
          </cell>
          <cell r="B5198" t="str">
            <v>TENDINITIS DEL PSOAS</v>
          </cell>
          <cell r="C5198" t="str">
            <v>083</v>
          </cell>
        </row>
        <row r="5199">
          <cell r="A5199" t="str">
            <v>M762</v>
          </cell>
          <cell r="B5199" t="str">
            <v>ESPOLON DE LA CRESTA ILIACA</v>
          </cell>
          <cell r="C5199" t="str">
            <v>083</v>
          </cell>
        </row>
        <row r="5200">
          <cell r="A5200" t="str">
            <v>M763</v>
          </cell>
          <cell r="B5200" t="str">
            <v>SINDROME DEL TENDON DEL TENSOR DE LA FASCIA LATA</v>
          </cell>
          <cell r="C5200" t="str">
            <v>083</v>
          </cell>
        </row>
        <row r="5201">
          <cell r="A5201" t="str">
            <v>M764</v>
          </cell>
          <cell r="B5201" t="str">
            <v>BURSITIS TIBIAL COLATERAL (PELLEGRINI-STIEDA)</v>
          </cell>
          <cell r="C5201" t="str">
            <v>083</v>
          </cell>
        </row>
        <row r="5202">
          <cell r="A5202" t="str">
            <v>M765</v>
          </cell>
          <cell r="B5202" t="str">
            <v>TENDINITIS ROTULIANA</v>
          </cell>
          <cell r="C5202" t="str">
            <v>083</v>
          </cell>
        </row>
        <row r="5203">
          <cell r="A5203" t="str">
            <v>M766</v>
          </cell>
          <cell r="B5203" t="str">
            <v>TENDINITIS AQUILIANA</v>
          </cell>
          <cell r="C5203" t="str">
            <v>083</v>
          </cell>
        </row>
        <row r="5204">
          <cell r="A5204" t="str">
            <v>M767</v>
          </cell>
          <cell r="B5204" t="str">
            <v>TENDINITIS PERONEAL</v>
          </cell>
          <cell r="C5204" t="str">
            <v>083</v>
          </cell>
        </row>
        <row r="5205">
          <cell r="A5205" t="str">
            <v>M768</v>
          </cell>
          <cell r="B5205" t="str">
            <v>OTRAS ENTESOPATIAS DEL MIEMBRO INFERIOR, EXCLUIDO EL PIE</v>
          </cell>
          <cell r="C5205" t="str">
            <v>083</v>
          </cell>
        </row>
        <row r="5206">
          <cell r="A5206" t="str">
            <v>M769</v>
          </cell>
          <cell r="B5206" t="str">
            <v>ENTESOPATIA DEL MIEMBRO INFERIOR, NO ESPECIFICADA</v>
          </cell>
          <cell r="C5206" t="str">
            <v>083</v>
          </cell>
        </row>
        <row r="5207">
          <cell r="A5207" t="str">
            <v>M77</v>
          </cell>
          <cell r="B5207" t="str">
            <v>OTRAS ENTESOPATIAS</v>
          </cell>
          <cell r="C5207" t="str">
            <v>083</v>
          </cell>
        </row>
        <row r="5208">
          <cell r="A5208" t="str">
            <v>M770</v>
          </cell>
          <cell r="B5208" t="str">
            <v>EPICONDILITIS MEDIA</v>
          </cell>
          <cell r="C5208" t="str">
            <v>083</v>
          </cell>
        </row>
        <row r="5209">
          <cell r="A5209" t="str">
            <v>M771</v>
          </cell>
          <cell r="B5209" t="str">
            <v>EPICONDILITIS LATERAL</v>
          </cell>
          <cell r="C5209" t="str">
            <v>083</v>
          </cell>
        </row>
        <row r="5210">
          <cell r="A5210" t="str">
            <v>M772</v>
          </cell>
          <cell r="B5210" t="str">
            <v>PERIARTRITIS DE LA MUÑECA</v>
          </cell>
          <cell r="C5210" t="str">
            <v>083</v>
          </cell>
        </row>
        <row r="5211">
          <cell r="A5211" t="str">
            <v>M773</v>
          </cell>
          <cell r="B5211" t="str">
            <v>ESPOLON CALCANEO</v>
          </cell>
          <cell r="C5211" t="str">
            <v>083</v>
          </cell>
        </row>
        <row r="5212">
          <cell r="A5212" t="str">
            <v>M774</v>
          </cell>
          <cell r="B5212" t="str">
            <v>METATARSALGIA</v>
          </cell>
          <cell r="C5212" t="str">
            <v>083</v>
          </cell>
        </row>
        <row r="5213">
          <cell r="A5213" t="str">
            <v>M775</v>
          </cell>
          <cell r="B5213" t="str">
            <v>OTRAS ENTESOPATIAS DEL PIE</v>
          </cell>
          <cell r="C5213" t="str">
            <v>083</v>
          </cell>
        </row>
        <row r="5214">
          <cell r="A5214" t="str">
            <v>M778</v>
          </cell>
          <cell r="B5214" t="str">
            <v>OTRAS ENTESOPATIAS, NO CLASIFICADAS EN OTRA PARTE</v>
          </cell>
          <cell r="C5214" t="str">
            <v>083</v>
          </cell>
        </row>
        <row r="5215">
          <cell r="A5215" t="str">
            <v>M779</v>
          </cell>
          <cell r="B5215" t="str">
            <v>ENTESOPATIA, NO ESPECIFICADA</v>
          </cell>
          <cell r="C5215" t="str">
            <v>083</v>
          </cell>
        </row>
        <row r="5216">
          <cell r="A5216" t="str">
            <v>M79</v>
          </cell>
          <cell r="B5216" t="str">
            <v>OTROS TRASTORNOS DE LOS TEJIDOS BLANDOS, NO CLASIF. EN OTRA PARTE</v>
          </cell>
          <cell r="C5216" t="str">
            <v>083</v>
          </cell>
        </row>
        <row r="5217">
          <cell r="A5217" t="str">
            <v>M790</v>
          </cell>
          <cell r="B5217" t="str">
            <v>REUMATISMO, NO ESPECIFICADO</v>
          </cell>
          <cell r="C5217" t="str">
            <v>083</v>
          </cell>
        </row>
        <row r="5218">
          <cell r="A5218" t="str">
            <v>M791</v>
          </cell>
          <cell r="B5218" t="str">
            <v>MIALGIA</v>
          </cell>
          <cell r="C5218" t="str">
            <v>083</v>
          </cell>
        </row>
        <row r="5219">
          <cell r="A5219" t="str">
            <v>M792</v>
          </cell>
          <cell r="B5219" t="str">
            <v>NEURALGIA Y NEURITIS, NO ESPECIFICADAS</v>
          </cell>
          <cell r="C5219" t="str">
            <v>083</v>
          </cell>
        </row>
        <row r="5220">
          <cell r="A5220" t="str">
            <v>M793</v>
          </cell>
          <cell r="B5220" t="str">
            <v>PANICULITIS, NO ESPECIFICADA</v>
          </cell>
          <cell r="C5220" t="str">
            <v>083</v>
          </cell>
        </row>
        <row r="5221">
          <cell r="A5221" t="str">
            <v>M794</v>
          </cell>
          <cell r="B5221" t="str">
            <v>HIPERTROFIA DE PAQUETE ADIPOSO (INFRARROTULIANO)</v>
          </cell>
          <cell r="C5221" t="str">
            <v>083</v>
          </cell>
        </row>
        <row r="5222">
          <cell r="A5222" t="str">
            <v>M795</v>
          </cell>
          <cell r="B5222" t="str">
            <v>CUERPO EXTRAÑO RESIDUAL EN TEJIDO BLANDO</v>
          </cell>
          <cell r="C5222" t="str">
            <v>083</v>
          </cell>
        </row>
        <row r="5223">
          <cell r="A5223" t="str">
            <v>M796</v>
          </cell>
          <cell r="B5223" t="str">
            <v>DOLOR EN MIENBRO</v>
          </cell>
          <cell r="C5223" t="str">
            <v>083</v>
          </cell>
        </row>
        <row r="5224">
          <cell r="A5224" t="str">
            <v>M798</v>
          </cell>
          <cell r="B5224" t="str">
            <v>OTROS TRASTORNOS ESPECIFICADOS DE LOS TEJIDOS BLANDOS</v>
          </cell>
          <cell r="C5224" t="str">
            <v>083</v>
          </cell>
        </row>
        <row r="5225">
          <cell r="A5225" t="str">
            <v>M799</v>
          </cell>
          <cell r="B5225" t="str">
            <v>TRASTORNO DE LOS TEJIDOS BLANDOS, NO ESPECIFICADO</v>
          </cell>
          <cell r="C5225" t="str">
            <v>083</v>
          </cell>
        </row>
        <row r="5226">
          <cell r="A5226" t="str">
            <v>M80</v>
          </cell>
          <cell r="B5226" t="str">
            <v>OSTEOPOROSIS CON FRACTURA PATOLOGICA</v>
          </cell>
          <cell r="C5226" t="str">
            <v>083</v>
          </cell>
        </row>
        <row r="5227">
          <cell r="A5227" t="str">
            <v>M800</v>
          </cell>
          <cell r="B5227" t="str">
            <v>OSTEOPOROSIS POSTMENOPAUSICA CO FRACTURA PATOLOGICA</v>
          </cell>
          <cell r="C5227" t="str">
            <v>083</v>
          </cell>
        </row>
        <row r="5228">
          <cell r="A5228" t="str">
            <v>M801</v>
          </cell>
          <cell r="B5228" t="str">
            <v>OSTEOPOROSIS POSTOFORECTOMIA, CON FRACTURA PATOLOGICA</v>
          </cell>
          <cell r="C5228" t="str">
            <v>083</v>
          </cell>
        </row>
        <row r="5229">
          <cell r="A5229" t="str">
            <v>M802</v>
          </cell>
          <cell r="B5229" t="str">
            <v>OSTEOPOROSIS POR DESUSO, CON FRACTURA PATOLOGICA</v>
          </cell>
          <cell r="C5229" t="str">
            <v>083</v>
          </cell>
        </row>
        <row r="5230">
          <cell r="A5230" t="str">
            <v>M803</v>
          </cell>
          <cell r="B5230" t="str">
            <v>OSTEOPOROSIS POR MALABSORCION POSTQUIRUR. CON FRACTURA PATOLOGIC.</v>
          </cell>
          <cell r="C5230" t="str">
            <v>083</v>
          </cell>
        </row>
        <row r="5231">
          <cell r="A5231" t="str">
            <v>M804</v>
          </cell>
          <cell r="B5231" t="str">
            <v>OETEOPOROSIS INDUCIDA POR DROGAS, CON FRACTURA PATOLOGICA</v>
          </cell>
          <cell r="C5231" t="str">
            <v>083</v>
          </cell>
        </row>
        <row r="5232">
          <cell r="A5232" t="str">
            <v>M805</v>
          </cell>
          <cell r="B5232" t="str">
            <v>OSTEOPOROSIS IDIOPATICA, CON FRACTURA PATOLOGICA</v>
          </cell>
          <cell r="C5232" t="str">
            <v>083</v>
          </cell>
        </row>
        <row r="5233">
          <cell r="A5233" t="str">
            <v>M808</v>
          </cell>
          <cell r="B5233" t="str">
            <v>OTRAS OSTEOPOROSIS, CON FRACTURA PATOLOGICA</v>
          </cell>
          <cell r="C5233" t="str">
            <v>083</v>
          </cell>
        </row>
        <row r="5234">
          <cell r="A5234" t="str">
            <v>M809</v>
          </cell>
          <cell r="B5234" t="str">
            <v>OSTEOPOROSIS NO ESPECIFICADA, CON FRACTURA PATOLOGICA</v>
          </cell>
          <cell r="C5234" t="str">
            <v>083</v>
          </cell>
        </row>
        <row r="5235">
          <cell r="A5235" t="str">
            <v>M81</v>
          </cell>
          <cell r="B5235" t="str">
            <v>OSTEOPOROSIS SIN FRACTURA PATOLOGICA</v>
          </cell>
          <cell r="C5235" t="str">
            <v>083</v>
          </cell>
        </row>
        <row r="5236">
          <cell r="A5236" t="str">
            <v>M810</v>
          </cell>
          <cell r="B5236" t="str">
            <v>OSTEOPOROSIS POSTMENOPAUSICA, SIN FRACTURA PATOLOGICA</v>
          </cell>
          <cell r="C5236" t="str">
            <v>083</v>
          </cell>
        </row>
        <row r="5237">
          <cell r="A5237" t="str">
            <v>M811</v>
          </cell>
          <cell r="B5237" t="str">
            <v>OSTEPOROSIS POSTOOFORECTOMIA, SIN FRACTURA PATOLOGICA</v>
          </cell>
          <cell r="C5237" t="str">
            <v>083</v>
          </cell>
        </row>
        <row r="5238">
          <cell r="A5238" t="str">
            <v>M812</v>
          </cell>
          <cell r="B5238" t="str">
            <v>OSTEOPORISIS POR DESUSO, SIN FRACTURA PATOLOGICA</v>
          </cell>
          <cell r="C5238" t="str">
            <v>083</v>
          </cell>
        </row>
        <row r="5239">
          <cell r="A5239" t="str">
            <v>M813</v>
          </cell>
          <cell r="B5239" t="str">
            <v>OSTEOPOROSIS POR MALABSORCION POSTQUIRUR. SIN FRACTURA PATOLOGICA</v>
          </cell>
          <cell r="C5239" t="str">
            <v>083</v>
          </cell>
        </row>
        <row r="5240">
          <cell r="A5240" t="str">
            <v>M814</v>
          </cell>
          <cell r="B5240" t="str">
            <v>OSTEOPOROSIS INDUCIDA POR DROGAS, SIN FRACTURA PATOLOGICA</v>
          </cell>
          <cell r="C5240" t="str">
            <v>083</v>
          </cell>
        </row>
        <row r="5241">
          <cell r="A5241" t="str">
            <v>M815</v>
          </cell>
          <cell r="B5241" t="str">
            <v>OATEOPOROSIS IDIOPATICA, SIN FRACTURA PATOLOGICA</v>
          </cell>
          <cell r="C5241" t="str">
            <v>083</v>
          </cell>
        </row>
        <row r="5242">
          <cell r="A5242" t="str">
            <v>M816</v>
          </cell>
          <cell r="B5242" t="str">
            <v>OSTEOPOROSIS LOCALIZADA (LEQUESNE), SIN FRACTURA PATOLOGICA</v>
          </cell>
          <cell r="C5242" t="str">
            <v>083</v>
          </cell>
        </row>
        <row r="5243">
          <cell r="A5243" t="str">
            <v>M818</v>
          </cell>
          <cell r="B5243" t="str">
            <v>OTRAS OSTEOPOROSIS, SIN FRACTURA PATOLOGICA</v>
          </cell>
          <cell r="C5243" t="str">
            <v>083</v>
          </cell>
        </row>
        <row r="5244">
          <cell r="A5244" t="str">
            <v>M819</v>
          </cell>
          <cell r="B5244" t="str">
            <v>OSTEOPOROSIS NO ESPECIFICADA, SIN FRACTURA PATOLOGICA</v>
          </cell>
          <cell r="C5244" t="str">
            <v>083</v>
          </cell>
        </row>
        <row r="5245">
          <cell r="A5245" t="str">
            <v>M83</v>
          </cell>
          <cell r="B5245" t="str">
            <v>OSTEOMALACIA DEL ADULTO</v>
          </cell>
          <cell r="C5245" t="str">
            <v>083</v>
          </cell>
        </row>
        <row r="5246">
          <cell r="A5246" t="str">
            <v>M830</v>
          </cell>
          <cell r="B5246" t="str">
            <v>OSTEOMALACIA PUERPERAL</v>
          </cell>
          <cell r="C5246" t="str">
            <v>083</v>
          </cell>
        </row>
        <row r="5247">
          <cell r="A5247" t="str">
            <v>M831</v>
          </cell>
          <cell r="B5247" t="str">
            <v>OSTEOMALACIA SENIL</v>
          </cell>
          <cell r="C5247" t="str">
            <v>083</v>
          </cell>
        </row>
        <row r="5248">
          <cell r="A5248" t="str">
            <v>M832</v>
          </cell>
          <cell r="B5248" t="str">
            <v>OSTEOMALACIA DEL ADULTO DEBIDA A MALABSORCION</v>
          </cell>
          <cell r="C5248" t="str">
            <v>083</v>
          </cell>
        </row>
        <row r="5249">
          <cell r="A5249" t="str">
            <v>M833</v>
          </cell>
          <cell r="B5249" t="str">
            <v>OSTEOMALACIA DEL ADULTO DEBIDA A DESNUTRICION</v>
          </cell>
          <cell r="C5249" t="str">
            <v>083</v>
          </cell>
        </row>
        <row r="5250">
          <cell r="A5250" t="str">
            <v>M834</v>
          </cell>
          <cell r="B5250" t="str">
            <v>ENFERMEDAD DE LOS HUESOS POR ALUMINIO</v>
          </cell>
          <cell r="C5250" t="str">
            <v>083</v>
          </cell>
        </row>
        <row r="5251">
          <cell r="A5251" t="str">
            <v>M835</v>
          </cell>
          <cell r="B5251" t="str">
            <v>OTRAS OSTEOMALACIAS DEL ADULTO INDUCIDAS POR DROGAS</v>
          </cell>
          <cell r="C5251" t="str">
            <v>083</v>
          </cell>
        </row>
        <row r="5252">
          <cell r="A5252" t="str">
            <v>M838</v>
          </cell>
          <cell r="B5252" t="str">
            <v>OTRAS OSTEOMALACIAS DEL ADULTO</v>
          </cell>
          <cell r="C5252" t="str">
            <v>083</v>
          </cell>
        </row>
        <row r="5253">
          <cell r="A5253" t="str">
            <v>M839</v>
          </cell>
          <cell r="B5253" t="str">
            <v>OSTEMALACIA DEL ADULTO, NO ESPECIFICADA</v>
          </cell>
          <cell r="C5253" t="str">
            <v>083</v>
          </cell>
        </row>
        <row r="5254">
          <cell r="A5254" t="str">
            <v>M84</v>
          </cell>
          <cell r="B5254" t="str">
            <v>TRASTORNOS DE LA CONTINUIDAD DEL HUESO</v>
          </cell>
          <cell r="C5254" t="str">
            <v>083</v>
          </cell>
        </row>
        <row r="5255">
          <cell r="A5255" t="str">
            <v>M840</v>
          </cell>
          <cell r="B5255" t="str">
            <v>CONSOLIDACION DEFECTUOSA DE FRACTURA</v>
          </cell>
          <cell r="C5255" t="str">
            <v>083</v>
          </cell>
        </row>
        <row r="5256">
          <cell r="A5256" t="str">
            <v>M841</v>
          </cell>
          <cell r="B5256" t="str">
            <v>FALTA DE CONSOLIDACION DE FRACTURA (SEUDOARTROSIS)</v>
          </cell>
          <cell r="C5256" t="str">
            <v>083</v>
          </cell>
        </row>
        <row r="5257">
          <cell r="A5257" t="str">
            <v>M842</v>
          </cell>
          <cell r="B5257" t="str">
            <v>CONSOLIDACION RETARDADA DE FRACTURA</v>
          </cell>
          <cell r="C5257" t="str">
            <v>083</v>
          </cell>
        </row>
        <row r="5258">
          <cell r="A5258" t="str">
            <v>M843</v>
          </cell>
          <cell r="B5258" t="str">
            <v>FRACTURA POR TENSION, NO CLASIFICADA EN OTRA PARTE</v>
          </cell>
          <cell r="C5258" t="str">
            <v>083</v>
          </cell>
        </row>
        <row r="5259">
          <cell r="A5259" t="str">
            <v>M844</v>
          </cell>
          <cell r="B5259" t="str">
            <v>FRACTURA PATOLOGICA, NO CLASIFICADA EN OTRA PARTE</v>
          </cell>
          <cell r="C5259" t="str">
            <v>083</v>
          </cell>
        </row>
        <row r="5260">
          <cell r="A5260" t="str">
            <v>M848</v>
          </cell>
          <cell r="B5260" t="str">
            <v>OTROS TRASTORNOS DE LA CONTINUIDAD DEL HUESO</v>
          </cell>
          <cell r="C5260" t="str">
            <v>083</v>
          </cell>
        </row>
        <row r="5261">
          <cell r="A5261" t="str">
            <v>M849</v>
          </cell>
          <cell r="B5261" t="str">
            <v>TRASTORNO DE LA CONTINUIDAD DEL HUESO, NO ESPECIFICADO</v>
          </cell>
          <cell r="C5261" t="str">
            <v>083</v>
          </cell>
        </row>
        <row r="5262">
          <cell r="A5262" t="str">
            <v>M85</v>
          </cell>
          <cell r="B5262" t="str">
            <v>OTROS TRASTORNOS DE LA DENSIDAD Y DE LA ESTRUCTURA OSEAS</v>
          </cell>
          <cell r="C5262" t="str">
            <v>083</v>
          </cell>
        </row>
        <row r="5263">
          <cell r="A5263" t="str">
            <v>M850</v>
          </cell>
          <cell r="B5263" t="str">
            <v>DISPLASIA FIBROSA (MONOSTOTICA)</v>
          </cell>
          <cell r="C5263" t="str">
            <v>083</v>
          </cell>
        </row>
        <row r="5264">
          <cell r="A5264" t="str">
            <v>M851</v>
          </cell>
          <cell r="B5264" t="str">
            <v>FLUOROSIS DEL ESQUELETO</v>
          </cell>
          <cell r="C5264" t="str">
            <v>083</v>
          </cell>
        </row>
        <row r="5265">
          <cell r="A5265" t="str">
            <v>M852</v>
          </cell>
          <cell r="B5265" t="str">
            <v>HIPEROSTOSIS DEL CRANEO</v>
          </cell>
          <cell r="C5265" t="str">
            <v>083</v>
          </cell>
        </row>
        <row r="5266">
          <cell r="A5266" t="str">
            <v>M853</v>
          </cell>
          <cell r="B5266" t="str">
            <v>OSTEITIS CONDENSANTE</v>
          </cell>
          <cell r="C5266" t="str">
            <v>083</v>
          </cell>
        </row>
        <row r="5267">
          <cell r="A5267" t="str">
            <v>M854</v>
          </cell>
          <cell r="B5267" t="str">
            <v>QUISTE OSEO SOLITARIO</v>
          </cell>
          <cell r="C5267" t="str">
            <v>083</v>
          </cell>
        </row>
        <row r="5268">
          <cell r="A5268" t="str">
            <v>M855</v>
          </cell>
          <cell r="B5268" t="str">
            <v>QUISTE OSEO ANEURISMATICO</v>
          </cell>
          <cell r="C5268" t="str">
            <v>083</v>
          </cell>
        </row>
        <row r="5269">
          <cell r="A5269" t="str">
            <v>M856</v>
          </cell>
          <cell r="B5269" t="str">
            <v>OTROS QUISTES OSEOS</v>
          </cell>
          <cell r="C5269" t="str">
            <v>083</v>
          </cell>
        </row>
        <row r="5270">
          <cell r="A5270" t="str">
            <v>M858</v>
          </cell>
          <cell r="B5270" t="str">
            <v>OTROS TRASTORNOS ESPECIFICADOS DE LA DENSIDAD Y DE LA ESTRUCTURA OS</v>
          </cell>
          <cell r="C5270" t="str">
            <v>083</v>
          </cell>
        </row>
        <row r="5271">
          <cell r="A5271" t="str">
            <v>M859</v>
          </cell>
          <cell r="B5271" t="str">
            <v>TRASTORNO DE LA DENSIDAD Y DE LA ESTRUCTURA OSEAS, NO ESPECIFICADO</v>
          </cell>
          <cell r="C5271" t="str">
            <v>083</v>
          </cell>
        </row>
        <row r="5272">
          <cell r="A5272" t="str">
            <v>M86</v>
          </cell>
          <cell r="B5272" t="str">
            <v>OSTEOMIELITIS</v>
          </cell>
          <cell r="C5272" t="str">
            <v>083</v>
          </cell>
        </row>
        <row r="5273">
          <cell r="A5273" t="str">
            <v>M860</v>
          </cell>
          <cell r="B5273" t="str">
            <v>OSTEOMIELITIS HEMATOGENA AGUDA</v>
          </cell>
          <cell r="C5273" t="str">
            <v>083</v>
          </cell>
        </row>
        <row r="5274">
          <cell r="A5274" t="str">
            <v>M861</v>
          </cell>
          <cell r="B5274" t="str">
            <v>OTRAS OSTEOMIELITIS AGUDAS</v>
          </cell>
          <cell r="C5274" t="str">
            <v>083</v>
          </cell>
        </row>
        <row r="5275">
          <cell r="A5275" t="str">
            <v>M862</v>
          </cell>
          <cell r="B5275" t="str">
            <v>OSTEOMIELITIS SUBAGUDA</v>
          </cell>
          <cell r="C5275" t="str">
            <v>083</v>
          </cell>
        </row>
        <row r="5276">
          <cell r="A5276" t="str">
            <v>M863</v>
          </cell>
          <cell r="B5276" t="str">
            <v>OSTEOMIELITIS MULTIFOCAL CRONICA</v>
          </cell>
          <cell r="C5276" t="str">
            <v>083</v>
          </cell>
        </row>
        <row r="5277">
          <cell r="A5277" t="str">
            <v>M864</v>
          </cell>
          <cell r="B5277" t="str">
            <v>OSTEOMIELITIS CRONICA CON DRENAJE DEL SENO</v>
          </cell>
          <cell r="C5277" t="str">
            <v>083</v>
          </cell>
        </row>
        <row r="5278">
          <cell r="A5278" t="str">
            <v>M865</v>
          </cell>
          <cell r="B5278" t="str">
            <v>OTRAS OSTEOMIELITIS HEMATOGENAS CRONICAS</v>
          </cell>
          <cell r="C5278" t="str">
            <v>083</v>
          </cell>
        </row>
        <row r="5279">
          <cell r="A5279" t="str">
            <v>M866</v>
          </cell>
          <cell r="B5279" t="str">
            <v>OTRAS OSTEOMIELITIS CRONICAS</v>
          </cell>
          <cell r="C5279" t="str">
            <v>083</v>
          </cell>
        </row>
        <row r="5280">
          <cell r="A5280" t="str">
            <v>M868</v>
          </cell>
          <cell r="B5280" t="str">
            <v>OTRAS OSTEOMIELITIS</v>
          </cell>
          <cell r="C5280" t="str">
            <v>083</v>
          </cell>
        </row>
        <row r="5281">
          <cell r="A5281" t="str">
            <v>M869</v>
          </cell>
          <cell r="B5281" t="str">
            <v>OSTEOMIELITIS, NO ESPECIFICADA</v>
          </cell>
          <cell r="C5281" t="str">
            <v>083</v>
          </cell>
        </row>
        <row r="5282">
          <cell r="A5282" t="str">
            <v>M87</v>
          </cell>
          <cell r="B5282" t="str">
            <v>OSTEONECROSIS</v>
          </cell>
          <cell r="C5282" t="str">
            <v>083</v>
          </cell>
        </row>
        <row r="5283">
          <cell r="A5283" t="str">
            <v>M870</v>
          </cell>
          <cell r="B5283" t="str">
            <v>NECROSIS ASEPTICA IDIOPATICA OSEA</v>
          </cell>
          <cell r="C5283" t="str">
            <v>083</v>
          </cell>
        </row>
        <row r="5284">
          <cell r="A5284" t="str">
            <v>M871</v>
          </cell>
          <cell r="B5284" t="str">
            <v>OSTEONECROSIS DEBIDA A DROGAS</v>
          </cell>
          <cell r="C5284" t="str">
            <v>083</v>
          </cell>
        </row>
        <row r="5285">
          <cell r="A5285" t="str">
            <v>M872</v>
          </cell>
          <cell r="B5285" t="str">
            <v>OSTEONECROSIS DEBIDA A TRAUMATISMO PREVIO</v>
          </cell>
          <cell r="C5285" t="str">
            <v>083</v>
          </cell>
        </row>
        <row r="5286">
          <cell r="A5286" t="str">
            <v>M873</v>
          </cell>
          <cell r="B5286" t="str">
            <v>OTRAS OSTEONECROSIS SECUNDARIAS</v>
          </cell>
          <cell r="C5286" t="str">
            <v>083</v>
          </cell>
        </row>
        <row r="5287">
          <cell r="A5287" t="str">
            <v>M878</v>
          </cell>
          <cell r="B5287" t="str">
            <v>OTRAS OSTEONECROSIS</v>
          </cell>
          <cell r="C5287" t="str">
            <v>083</v>
          </cell>
        </row>
        <row r="5288">
          <cell r="A5288" t="str">
            <v>M879</v>
          </cell>
          <cell r="B5288" t="str">
            <v>OSTEONECROSIS, NO ESPECIFICADA</v>
          </cell>
          <cell r="C5288" t="str">
            <v>083</v>
          </cell>
        </row>
        <row r="5289">
          <cell r="A5289" t="str">
            <v>M88</v>
          </cell>
          <cell r="B5289" t="str">
            <v>ENFERMEDAD DE PAGET DE LOS HUESOS (OSTEITIS DEFORMANTE)</v>
          </cell>
          <cell r="C5289" t="str">
            <v>083</v>
          </cell>
        </row>
        <row r="5290">
          <cell r="A5290" t="str">
            <v>M880</v>
          </cell>
          <cell r="B5290" t="str">
            <v>ENFERMEDAD DE PAGET DEL CRANEO</v>
          </cell>
          <cell r="C5290" t="str">
            <v>083</v>
          </cell>
        </row>
        <row r="5291">
          <cell r="A5291" t="str">
            <v>M888</v>
          </cell>
          <cell r="B5291" t="str">
            <v>ENFERMEDAD DE PAGET DE OTROS HUESOS</v>
          </cell>
          <cell r="C5291" t="str">
            <v>083</v>
          </cell>
        </row>
        <row r="5292">
          <cell r="A5292" t="str">
            <v>M889</v>
          </cell>
          <cell r="B5292" t="str">
            <v>ENFERMEDAD OSEA DE PAGET, HUESOS NO ESPECIFICADOS</v>
          </cell>
          <cell r="C5292" t="str">
            <v>083</v>
          </cell>
        </row>
        <row r="5293">
          <cell r="A5293" t="str">
            <v>M89</v>
          </cell>
          <cell r="B5293" t="str">
            <v>OTROS TRASTORNOS DEL HUESO</v>
          </cell>
          <cell r="C5293" t="str">
            <v>083</v>
          </cell>
        </row>
        <row r="5294">
          <cell r="A5294" t="str">
            <v>M890</v>
          </cell>
          <cell r="B5294" t="str">
            <v>ALGONEURODISTROFIA</v>
          </cell>
          <cell r="C5294" t="str">
            <v>083</v>
          </cell>
        </row>
        <row r="5295">
          <cell r="A5295" t="str">
            <v>M891</v>
          </cell>
          <cell r="B5295" t="str">
            <v>DETENCION DEL CRECIMIENTO EPIFISARIO</v>
          </cell>
          <cell r="C5295" t="str">
            <v>083</v>
          </cell>
        </row>
        <row r="5296">
          <cell r="A5296" t="str">
            <v>M892</v>
          </cell>
          <cell r="B5296" t="str">
            <v>OTROS TRASTORNOS DEL DESARROLLO Y CRECIMIENTO OSEO</v>
          </cell>
          <cell r="C5296" t="str">
            <v>083</v>
          </cell>
        </row>
        <row r="5297">
          <cell r="A5297" t="str">
            <v>M893</v>
          </cell>
          <cell r="B5297" t="str">
            <v>HIPERTROFIA DEL HUESO</v>
          </cell>
          <cell r="C5297" t="str">
            <v>083</v>
          </cell>
        </row>
        <row r="5298">
          <cell r="A5298" t="str">
            <v>M894</v>
          </cell>
          <cell r="B5298" t="str">
            <v>OTRAS OSTEOARTROPATIAS HIPERTROFICAS</v>
          </cell>
          <cell r="C5298" t="str">
            <v>083</v>
          </cell>
        </row>
        <row r="5299">
          <cell r="A5299" t="str">
            <v>M895</v>
          </cell>
          <cell r="B5299" t="str">
            <v>OSTEOLISIS</v>
          </cell>
          <cell r="C5299" t="str">
            <v>083</v>
          </cell>
        </row>
        <row r="5300">
          <cell r="A5300" t="str">
            <v>M896</v>
          </cell>
          <cell r="B5300" t="str">
            <v>OSTEOPATIA A CONSECUENCIA DE POLIOMIELITIS</v>
          </cell>
          <cell r="C5300" t="str">
            <v>083</v>
          </cell>
        </row>
        <row r="5301">
          <cell r="A5301" t="str">
            <v>M898</v>
          </cell>
          <cell r="B5301" t="str">
            <v>OTROS TRASTORNOS ESPECIFICADOS DEL HUESO</v>
          </cell>
          <cell r="C5301" t="str">
            <v>083</v>
          </cell>
        </row>
        <row r="5302">
          <cell r="A5302" t="str">
            <v>M899</v>
          </cell>
          <cell r="B5302" t="str">
            <v>TRASTORNO DEL HUESO, NO ESPECIFICADO</v>
          </cell>
          <cell r="C5302" t="str">
            <v>083</v>
          </cell>
        </row>
        <row r="5303">
          <cell r="A5303" t="str">
            <v>M91</v>
          </cell>
          <cell r="B5303" t="str">
            <v>OSTEOCONDROSIS JUVENIL DE LA CADERA Y DE LA PELVIS</v>
          </cell>
          <cell r="C5303" t="str">
            <v>083</v>
          </cell>
        </row>
        <row r="5304">
          <cell r="A5304" t="str">
            <v>M910</v>
          </cell>
          <cell r="B5304" t="str">
            <v>OSTEOCONDROSIS JUVENIL DE LA PELVIS</v>
          </cell>
          <cell r="C5304" t="str">
            <v>083</v>
          </cell>
        </row>
        <row r="5305">
          <cell r="A5305" t="str">
            <v>M911</v>
          </cell>
          <cell r="B5305" t="str">
            <v>OSTEOCONDROSIS JUVENIL DE LA CABEZA DEL FEMUR (LEGG-CALVE-PERTHES)</v>
          </cell>
          <cell r="C5305" t="str">
            <v>083</v>
          </cell>
        </row>
        <row r="5306">
          <cell r="A5306" t="str">
            <v>M912</v>
          </cell>
          <cell r="B5306" t="str">
            <v>COXA PLANA</v>
          </cell>
          <cell r="C5306" t="str">
            <v>083</v>
          </cell>
        </row>
        <row r="5307">
          <cell r="A5307" t="str">
            <v>M913</v>
          </cell>
          <cell r="B5307" t="str">
            <v>PSEUDOCOXALGIA</v>
          </cell>
          <cell r="C5307" t="str">
            <v>083</v>
          </cell>
        </row>
        <row r="5308">
          <cell r="A5308" t="str">
            <v>M918</v>
          </cell>
          <cell r="B5308" t="str">
            <v>OTRAS OSTEOCONDROSIS JUVENILES DE LA CADERA Y DE LA PELVIS</v>
          </cell>
          <cell r="C5308" t="str">
            <v>083</v>
          </cell>
        </row>
        <row r="5309">
          <cell r="A5309" t="str">
            <v>M919</v>
          </cell>
          <cell r="B5309" t="str">
            <v>OSTEOCONDROSIS JUVENILES DE LA CADERA Y DE LA PELVIS, SIN OTRA ESPECIF</v>
          </cell>
          <cell r="C5309" t="str">
            <v>083</v>
          </cell>
        </row>
        <row r="5310">
          <cell r="A5310" t="str">
            <v>M92</v>
          </cell>
          <cell r="B5310" t="str">
            <v>OTRAS OSTEOCONDROSIS JUVENILES</v>
          </cell>
          <cell r="C5310" t="str">
            <v>083</v>
          </cell>
        </row>
        <row r="5311">
          <cell r="A5311" t="str">
            <v>M920</v>
          </cell>
          <cell r="B5311" t="str">
            <v>OSTEOCONDROSIS JUVENIL DEL HUMERO</v>
          </cell>
          <cell r="C5311" t="str">
            <v>083</v>
          </cell>
        </row>
        <row r="5312">
          <cell r="A5312" t="str">
            <v>M921</v>
          </cell>
          <cell r="B5312" t="str">
            <v>OATEOCONDROSIS JUVENIL DEL CUBITO Y DEL RADIO</v>
          </cell>
          <cell r="C5312" t="str">
            <v>083</v>
          </cell>
        </row>
        <row r="5313">
          <cell r="A5313" t="str">
            <v>M922</v>
          </cell>
          <cell r="B5313" t="str">
            <v>OSTEOCONDROSIS JUVENIL DE LA MANO</v>
          </cell>
          <cell r="C5313" t="str">
            <v>083</v>
          </cell>
        </row>
        <row r="5314">
          <cell r="A5314" t="str">
            <v>M923</v>
          </cell>
          <cell r="B5314" t="str">
            <v>OTRAS OSTEOCONDROSIS JUVENILES DEL MIEMBRO SUPERIOR</v>
          </cell>
          <cell r="C5314" t="str">
            <v>083</v>
          </cell>
        </row>
        <row r="5315">
          <cell r="A5315" t="str">
            <v>M924</v>
          </cell>
          <cell r="B5315" t="str">
            <v>OSTEOCONDROSIS JUVENIL DE LA ROTULA</v>
          </cell>
          <cell r="C5315" t="str">
            <v>083</v>
          </cell>
        </row>
        <row r="5316">
          <cell r="A5316" t="str">
            <v>M925</v>
          </cell>
          <cell r="B5316" t="str">
            <v>OATEOCONDROSIS JUVENIL DE LA TIBIA Y DEL PERONE</v>
          </cell>
          <cell r="C5316" t="str">
            <v>083</v>
          </cell>
        </row>
        <row r="5317">
          <cell r="A5317" t="str">
            <v>M926</v>
          </cell>
          <cell r="B5317" t="str">
            <v>OSTEOCONDROSIS JUVENIL DEL TARSO</v>
          </cell>
          <cell r="C5317" t="str">
            <v>083</v>
          </cell>
        </row>
        <row r="5318">
          <cell r="A5318" t="str">
            <v>M927</v>
          </cell>
          <cell r="B5318" t="str">
            <v>OSTEOCONDROSIS JUVENIL DEL METATARSO</v>
          </cell>
          <cell r="C5318" t="str">
            <v>083</v>
          </cell>
        </row>
        <row r="5319">
          <cell r="A5319" t="str">
            <v>M928</v>
          </cell>
          <cell r="B5319" t="str">
            <v>OTRAS OSTEOCONDROSIS JUVENILES ESPECIFICADAS</v>
          </cell>
          <cell r="C5319" t="str">
            <v>083</v>
          </cell>
        </row>
        <row r="5320">
          <cell r="A5320" t="str">
            <v>M929</v>
          </cell>
          <cell r="B5320" t="str">
            <v>OSTEOCONDROSIS JUVENIL, NO ESPECIFICADA</v>
          </cell>
          <cell r="C5320" t="str">
            <v>083</v>
          </cell>
        </row>
        <row r="5321">
          <cell r="A5321" t="str">
            <v>M93</v>
          </cell>
          <cell r="B5321" t="str">
            <v>OTRAS OSTEOCONDROPATIAS</v>
          </cell>
          <cell r="C5321" t="str">
            <v>083</v>
          </cell>
        </row>
        <row r="5322">
          <cell r="A5322" t="str">
            <v>M930</v>
          </cell>
          <cell r="B5322" t="str">
            <v>DESLIZAMIENTO DE LA EPIFISIS FEMORAL SUPERIOR (NO TRAUMATICO)</v>
          </cell>
          <cell r="C5322" t="str">
            <v>083</v>
          </cell>
        </row>
        <row r="5323">
          <cell r="A5323" t="str">
            <v>M931</v>
          </cell>
          <cell r="B5323" t="str">
            <v>ENFERMEDAD DE KIENBOCK DEL ADULTO</v>
          </cell>
          <cell r="C5323" t="str">
            <v>083</v>
          </cell>
        </row>
        <row r="5324">
          <cell r="A5324" t="str">
            <v>M932</v>
          </cell>
          <cell r="B5324" t="str">
            <v>OSTEOCONDRITIS DISECANTE</v>
          </cell>
          <cell r="C5324" t="str">
            <v>083</v>
          </cell>
        </row>
        <row r="5325">
          <cell r="A5325" t="str">
            <v>M938</v>
          </cell>
          <cell r="B5325" t="str">
            <v>OTRAS OSTEOCODROPATIAS ESPECIFICADAS</v>
          </cell>
          <cell r="C5325" t="str">
            <v>083</v>
          </cell>
        </row>
        <row r="5326">
          <cell r="A5326" t="str">
            <v>M939</v>
          </cell>
          <cell r="B5326" t="str">
            <v>OSTEOCONDROPATIA, NO ESPECIFICADA</v>
          </cell>
          <cell r="C5326" t="str">
            <v>083</v>
          </cell>
        </row>
        <row r="5327">
          <cell r="A5327" t="str">
            <v>M94</v>
          </cell>
          <cell r="B5327" t="str">
            <v>OTROS TRASTORNOS DEL CARTILAGO</v>
          </cell>
          <cell r="C5327" t="str">
            <v>083</v>
          </cell>
        </row>
        <row r="5328">
          <cell r="A5328" t="str">
            <v>M940</v>
          </cell>
          <cell r="B5328" t="str">
            <v>SINDROME DE LA ARTICULACION CONDROCOSTAL (TIETZE)</v>
          </cell>
          <cell r="C5328" t="str">
            <v>083</v>
          </cell>
        </row>
        <row r="5329">
          <cell r="A5329" t="str">
            <v>M941</v>
          </cell>
          <cell r="B5329" t="str">
            <v>POLICONDRITIS RECIDIVANTE</v>
          </cell>
          <cell r="C5329" t="str">
            <v>083</v>
          </cell>
        </row>
        <row r="5330">
          <cell r="A5330" t="str">
            <v>M942</v>
          </cell>
          <cell r="B5330" t="str">
            <v>CONDROMALACIA</v>
          </cell>
          <cell r="C5330" t="str">
            <v>083</v>
          </cell>
        </row>
        <row r="5331">
          <cell r="A5331" t="str">
            <v>M943</v>
          </cell>
          <cell r="B5331" t="str">
            <v>CONDROLISIS</v>
          </cell>
          <cell r="C5331" t="str">
            <v>083</v>
          </cell>
        </row>
        <row r="5332">
          <cell r="A5332" t="str">
            <v>M948</v>
          </cell>
          <cell r="B5332" t="str">
            <v>OTROS TRASTORNOS ESPECIFICADOS DEL CARTILAGO</v>
          </cell>
          <cell r="C5332" t="str">
            <v>083</v>
          </cell>
        </row>
        <row r="5333">
          <cell r="A5333" t="str">
            <v>M949</v>
          </cell>
          <cell r="B5333" t="str">
            <v>TRASTORNO DEL CARTILAGO, NO ESPECIFICADO</v>
          </cell>
          <cell r="C5333" t="str">
            <v>083</v>
          </cell>
        </row>
        <row r="5334">
          <cell r="A5334" t="str">
            <v>M95</v>
          </cell>
          <cell r="B5334" t="str">
            <v>OTRAS DEFORMIDADES ADQUIRIDAS DEL SISTEMA OSTEOMUSCULAR Y DEL TEJIDO</v>
          </cell>
          <cell r="C5334" t="str">
            <v>083</v>
          </cell>
        </row>
        <row r="5335">
          <cell r="A5335" t="str">
            <v>M950</v>
          </cell>
          <cell r="B5335" t="str">
            <v>DEFORMIDAD ADQUIRIDA DE LA NARIZ</v>
          </cell>
          <cell r="C5335" t="str">
            <v>083</v>
          </cell>
        </row>
        <row r="5336">
          <cell r="A5336" t="str">
            <v>M951</v>
          </cell>
          <cell r="B5336" t="str">
            <v>OREJA EN COLIFLOR</v>
          </cell>
          <cell r="C5336" t="str">
            <v>083</v>
          </cell>
        </row>
        <row r="5337">
          <cell r="A5337" t="str">
            <v>M952</v>
          </cell>
          <cell r="B5337" t="str">
            <v>OTRAS DEFORMIDADES ADQUIRIDAS DE LA CABEZA</v>
          </cell>
          <cell r="C5337" t="str">
            <v>083</v>
          </cell>
        </row>
        <row r="5338">
          <cell r="A5338" t="str">
            <v>M953</v>
          </cell>
          <cell r="B5338" t="str">
            <v>DEFORMIDAD ADQUIRIDA DEL CUELLO</v>
          </cell>
          <cell r="C5338" t="str">
            <v>083</v>
          </cell>
        </row>
        <row r="5339">
          <cell r="A5339" t="str">
            <v>M954</v>
          </cell>
          <cell r="B5339" t="str">
            <v>DEFORMIDAD ADQUIRIDA DE COSTILLAS Y TORAX</v>
          </cell>
          <cell r="C5339" t="str">
            <v>083</v>
          </cell>
        </row>
        <row r="5340">
          <cell r="A5340" t="str">
            <v>M955</v>
          </cell>
          <cell r="B5340" t="str">
            <v>DEFORMIDAD ADQUIRIDA DE LA PELVIS</v>
          </cell>
          <cell r="C5340" t="str">
            <v>083</v>
          </cell>
        </row>
        <row r="5341">
          <cell r="A5341" t="str">
            <v>M958</v>
          </cell>
          <cell r="B5341" t="str">
            <v>OTRAS DEFORMIDADES ADQUIRIDAS ESPECIFICADAS DEL SISTEMA OSTEOMUSC</v>
          </cell>
          <cell r="C5341" t="str">
            <v>083</v>
          </cell>
        </row>
        <row r="5342">
          <cell r="A5342" t="str">
            <v>M959</v>
          </cell>
          <cell r="B5342" t="str">
            <v>DEFORMIDAD ADQUIRIDA DEL SISTEMA  OSTEOMUSCULAR, NO ESPECIFICADA</v>
          </cell>
          <cell r="C5342" t="str">
            <v>083</v>
          </cell>
        </row>
        <row r="5343">
          <cell r="A5343" t="str">
            <v>M96</v>
          </cell>
          <cell r="B5343" t="str">
            <v>TRASTORNOS OSTEOMUSCULARES CONSECUTIVOS A PROCEDIMIENTOS, NO CLAS</v>
          </cell>
          <cell r="C5343" t="str">
            <v>083</v>
          </cell>
        </row>
        <row r="5344">
          <cell r="A5344" t="str">
            <v>M960</v>
          </cell>
          <cell r="B5344" t="str">
            <v>SEUDOARTROSIS CONSECUTIVA A FUSION  O  ARTRODESIS</v>
          </cell>
          <cell r="C5344" t="str">
            <v>083</v>
          </cell>
        </row>
        <row r="5345">
          <cell r="A5345" t="str">
            <v>M961</v>
          </cell>
          <cell r="B5345" t="str">
            <v>SINDROME POSTLAMINECTOMIA, NO CLASIFICADO EN OTRA PARTE</v>
          </cell>
          <cell r="C5345" t="str">
            <v>083</v>
          </cell>
        </row>
        <row r="5346">
          <cell r="A5346" t="str">
            <v>M962</v>
          </cell>
          <cell r="B5346" t="str">
            <v>CIFOSIS POSTRADIACION</v>
          </cell>
          <cell r="C5346" t="str">
            <v>083</v>
          </cell>
        </row>
        <row r="5347">
          <cell r="A5347" t="str">
            <v>M963</v>
          </cell>
          <cell r="B5347" t="str">
            <v>CIFOSIS POSTLAMINECTOMIA</v>
          </cell>
          <cell r="C5347" t="str">
            <v>083</v>
          </cell>
        </row>
        <row r="5348">
          <cell r="A5348" t="str">
            <v>M964</v>
          </cell>
          <cell r="B5348" t="str">
            <v>LORDOSIS POSTQUIRURGICA</v>
          </cell>
          <cell r="C5348" t="str">
            <v>083</v>
          </cell>
        </row>
        <row r="5349">
          <cell r="A5349" t="str">
            <v>M965</v>
          </cell>
          <cell r="B5349" t="str">
            <v>ESCOLIOSIS POSTRRADIACION</v>
          </cell>
          <cell r="C5349" t="str">
            <v>083</v>
          </cell>
        </row>
        <row r="5350">
          <cell r="A5350" t="str">
            <v>M966</v>
          </cell>
          <cell r="B5350" t="str">
            <v>FRACTURA DE HUESOS POSTERIOR A INSERCION O IMPLANTE</v>
          </cell>
          <cell r="C5350" t="str">
            <v>083</v>
          </cell>
        </row>
        <row r="5351">
          <cell r="A5351" t="str">
            <v>M968</v>
          </cell>
          <cell r="B5351" t="str">
            <v>OTROS TRASTORNOS OSTEOMUSCULARES CONSECUTIVO A PROCEDIMIENTOS</v>
          </cell>
          <cell r="C5351" t="str">
            <v>083</v>
          </cell>
        </row>
        <row r="5352">
          <cell r="A5352" t="str">
            <v>M969</v>
          </cell>
          <cell r="B5352" t="str">
            <v>TRASTORNOS OSTEOMUSCULARES NO ESPECIFICADOS CONSECUTIVOS A PROC</v>
          </cell>
          <cell r="C5352" t="str">
            <v>083</v>
          </cell>
        </row>
        <row r="5353">
          <cell r="A5353" t="str">
            <v>M99</v>
          </cell>
          <cell r="B5353" t="str">
            <v>LESIONES BIOMECANICAS, NO CLASIFICADAS EN OTRA PARTE</v>
          </cell>
          <cell r="C5353" t="str">
            <v>083</v>
          </cell>
        </row>
        <row r="5354">
          <cell r="A5354" t="str">
            <v>M990</v>
          </cell>
          <cell r="B5354" t="str">
            <v>DISFUNCION SEGMENTAL O SOMATICA</v>
          </cell>
          <cell r="C5354" t="str">
            <v>083</v>
          </cell>
        </row>
        <row r="5355">
          <cell r="A5355" t="str">
            <v>M991</v>
          </cell>
          <cell r="B5355" t="str">
            <v>COMPLEJO DE SUBLUXACION (VERTEBRAL)</v>
          </cell>
          <cell r="C5355" t="str">
            <v>083</v>
          </cell>
        </row>
        <row r="5356">
          <cell r="A5356" t="str">
            <v>M992</v>
          </cell>
          <cell r="B5356" t="str">
            <v>SUBLUXACION CON ESTENOSIS DEL CANAL NEURAL</v>
          </cell>
          <cell r="C5356" t="str">
            <v>083</v>
          </cell>
        </row>
        <row r="5357">
          <cell r="A5357" t="str">
            <v>M993</v>
          </cell>
          <cell r="B5357" t="str">
            <v>ESTENOSIS OSEA DEL CANAL NEURAL</v>
          </cell>
          <cell r="C5357" t="str">
            <v>083</v>
          </cell>
        </row>
        <row r="5358">
          <cell r="A5358" t="str">
            <v>M994</v>
          </cell>
          <cell r="B5358" t="str">
            <v>ESTENOSIS DEL CANAL NEURAL POR TEJIDO CONJUNTIVO</v>
          </cell>
          <cell r="C5358" t="str">
            <v>083</v>
          </cell>
        </row>
        <row r="5359">
          <cell r="A5359" t="str">
            <v>M995</v>
          </cell>
          <cell r="B5359" t="str">
            <v>ESTENOSIS DEL CANAL  NEURAL POR DISCO INTERVERTEBRAL</v>
          </cell>
          <cell r="C5359" t="str">
            <v>083</v>
          </cell>
        </row>
        <row r="5360">
          <cell r="A5360" t="str">
            <v>M996</v>
          </cell>
          <cell r="B5360" t="str">
            <v>ESTENOSIS OSEA Y SUBLUXACION DE LOS AGUJEROS</v>
          </cell>
          <cell r="C5360" t="str">
            <v>083</v>
          </cell>
        </row>
        <row r="5361">
          <cell r="A5361" t="str">
            <v>M997</v>
          </cell>
          <cell r="B5361" t="str">
            <v>ESTENOSIS DE LOS AGUJEROS INTERVERTEBRALES POR TEJIDO CONJUNTIVO</v>
          </cell>
          <cell r="C5361" t="str">
            <v>083</v>
          </cell>
        </row>
        <row r="5362">
          <cell r="A5362" t="str">
            <v>M998</v>
          </cell>
          <cell r="B5362" t="str">
            <v>OTRAS LESIONES BIOMECANICAS</v>
          </cell>
          <cell r="C5362" t="str">
            <v>083</v>
          </cell>
        </row>
        <row r="5363">
          <cell r="A5363" t="str">
            <v>M999</v>
          </cell>
          <cell r="B5363" t="str">
            <v>LESION BIOMECANICA, NO ESPECIFICADA</v>
          </cell>
          <cell r="C5363" t="str">
            <v>083</v>
          </cell>
        </row>
        <row r="5364">
          <cell r="A5364" t="str">
            <v>MERC</v>
          </cell>
          <cell r="B5364" t="str">
            <v>CONTAMINACION CON MERCURIO</v>
          </cell>
          <cell r="C5364" t="str">
            <v>000</v>
          </cell>
        </row>
        <row r="5365">
          <cell r="A5365" t="str">
            <v>N00</v>
          </cell>
          <cell r="B5365" t="str">
            <v>SINDROME NEFROTICO AGUDO</v>
          </cell>
          <cell r="C5365" t="str">
            <v>085</v>
          </cell>
        </row>
        <row r="5366">
          <cell r="A5366" t="str">
            <v>N01</v>
          </cell>
          <cell r="B5366" t="str">
            <v>SINDROME NEFROTICO RAPIDAMENTE PROGRESIVO</v>
          </cell>
          <cell r="C5366" t="str">
            <v>085</v>
          </cell>
        </row>
        <row r="5367">
          <cell r="A5367" t="str">
            <v>N02</v>
          </cell>
          <cell r="B5367" t="str">
            <v>HEMATURIA RECURRENTE Y PERSISTENTE</v>
          </cell>
          <cell r="C5367" t="str">
            <v>085</v>
          </cell>
        </row>
        <row r="5368">
          <cell r="A5368" t="str">
            <v>N03</v>
          </cell>
          <cell r="B5368" t="str">
            <v>SINDROME NEFRITICO CRONICO</v>
          </cell>
          <cell r="C5368" t="str">
            <v>085</v>
          </cell>
        </row>
        <row r="5369">
          <cell r="A5369" t="str">
            <v>N04</v>
          </cell>
          <cell r="B5369" t="str">
            <v>SINDROME NEFROTICO</v>
          </cell>
          <cell r="C5369" t="str">
            <v>085</v>
          </cell>
        </row>
        <row r="5370">
          <cell r="A5370" t="str">
            <v>N059</v>
          </cell>
          <cell r="B5370" t="str">
            <v>SINDROME NEFRITICO NO ESPECIFICADO</v>
          </cell>
          <cell r="C5370" t="str">
            <v>085</v>
          </cell>
        </row>
        <row r="5371">
          <cell r="A5371" t="str">
            <v>N06</v>
          </cell>
          <cell r="B5371" t="str">
            <v>PROTEINURIA AISLADA CON LESION MORFOLOGICA ESPECIFICADA</v>
          </cell>
          <cell r="C5371" t="str">
            <v>085</v>
          </cell>
        </row>
        <row r="5372">
          <cell r="A5372" t="str">
            <v>N07</v>
          </cell>
          <cell r="B5372" t="str">
            <v>NEFROPATIA HEREDITARIA, NO CLASIFICADA EN OTRA PARTE</v>
          </cell>
          <cell r="C5372" t="str">
            <v>085</v>
          </cell>
        </row>
        <row r="5373">
          <cell r="A5373" t="str">
            <v>N10</v>
          </cell>
          <cell r="B5373" t="str">
            <v>NEFRITIS TUBULOINTERSTICIAL AGUDA</v>
          </cell>
          <cell r="C5373" t="str">
            <v>085</v>
          </cell>
        </row>
        <row r="5374">
          <cell r="A5374" t="str">
            <v>N11</v>
          </cell>
          <cell r="B5374" t="str">
            <v>NEFRITIS TUBULOINTERSTICIAL CRONICA</v>
          </cell>
          <cell r="C5374" t="str">
            <v>085</v>
          </cell>
        </row>
        <row r="5375">
          <cell r="A5375" t="str">
            <v>N110</v>
          </cell>
          <cell r="B5375" t="str">
            <v>PIELONEFRITIS CRONICA NO ABSTRUCTIVA ASOCIADA CON REFLUJO</v>
          </cell>
          <cell r="C5375" t="str">
            <v>085</v>
          </cell>
        </row>
        <row r="5376">
          <cell r="A5376" t="str">
            <v>N111</v>
          </cell>
          <cell r="B5376" t="str">
            <v>PIELONEFRITIS CRONICA OBSTRUCTIVA</v>
          </cell>
          <cell r="C5376" t="str">
            <v>085</v>
          </cell>
        </row>
        <row r="5377">
          <cell r="A5377" t="str">
            <v>N118</v>
          </cell>
          <cell r="B5377" t="str">
            <v>OTRAS NEFRITIS TUBULOINTERSTICIALES CRONICAS</v>
          </cell>
          <cell r="C5377" t="str">
            <v>085</v>
          </cell>
        </row>
        <row r="5378">
          <cell r="A5378" t="str">
            <v>N119</v>
          </cell>
          <cell r="B5378" t="str">
            <v>NEFRITIS TUBULOINTERSTICIAL CRONICA, SIN OTRA ESPECIFICACION</v>
          </cell>
          <cell r="C5378" t="str">
            <v>085</v>
          </cell>
        </row>
        <row r="5379">
          <cell r="A5379" t="str">
            <v>N12</v>
          </cell>
          <cell r="B5379" t="str">
            <v>NEFRITIS TUBULOINTERSTICIAL, NO ESPECIFICADA COMO AGUDA O CRONICA</v>
          </cell>
          <cell r="C5379" t="str">
            <v>085</v>
          </cell>
        </row>
        <row r="5380">
          <cell r="A5380" t="str">
            <v>N13</v>
          </cell>
          <cell r="B5380" t="str">
            <v>UROPATIA OBSTRUCTIVA Y POR REFLUJO</v>
          </cell>
          <cell r="C5380" t="str">
            <v>085</v>
          </cell>
        </row>
        <row r="5381">
          <cell r="A5381" t="str">
            <v>N130</v>
          </cell>
          <cell r="B5381" t="str">
            <v>HIDRONEFROSIS CON OBSTRUCCION DE LA UNION UTERO-PELVICA</v>
          </cell>
          <cell r="C5381" t="str">
            <v>085</v>
          </cell>
        </row>
        <row r="5382">
          <cell r="A5382" t="str">
            <v>N131</v>
          </cell>
          <cell r="B5382" t="str">
            <v>HIDRONEFROSIS CON ESTRECHEZ URETERAL, NO CLASIFICADA EN OTRA PARTE</v>
          </cell>
          <cell r="C5382" t="str">
            <v>085</v>
          </cell>
        </row>
        <row r="5383">
          <cell r="A5383" t="str">
            <v>N132</v>
          </cell>
          <cell r="B5383" t="str">
            <v>HIDRONEFROSIS CON OBSTRUCCION POR CALCULOS DEL RIÑON Y DEL URETER</v>
          </cell>
          <cell r="C5383" t="str">
            <v>085</v>
          </cell>
        </row>
        <row r="5384">
          <cell r="A5384" t="str">
            <v>N133</v>
          </cell>
          <cell r="B5384" t="str">
            <v>OTRAS HIDRONEFROSIS Y LAS NO ESPECIFICADAS</v>
          </cell>
          <cell r="C5384" t="str">
            <v>085</v>
          </cell>
        </row>
        <row r="5385">
          <cell r="A5385" t="str">
            <v>N134</v>
          </cell>
          <cell r="B5385" t="str">
            <v>HIDROURETER</v>
          </cell>
          <cell r="C5385" t="str">
            <v>085</v>
          </cell>
        </row>
        <row r="5386">
          <cell r="A5386" t="str">
            <v>N135</v>
          </cell>
          <cell r="B5386" t="str">
            <v>TORSION Y ESTRECHEZ DEL URETER SIN HIDRONEFROSIS</v>
          </cell>
          <cell r="C5386" t="str">
            <v>085</v>
          </cell>
        </row>
        <row r="5387">
          <cell r="A5387" t="str">
            <v>N136</v>
          </cell>
          <cell r="B5387" t="str">
            <v>PIONEFROSIS</v>
          </cell>
          <cell r="C5387" t="str">
            <v>085</v>
          </cell>
        </row>
        <row r="5388">
          <cell r="A5388" t="str">
            <v>N137</v>
          </cell>
          <cell r="B5388" t="str">
            <v>UROPATIA ASOCIADA CON REFLUJO VESICOURETERAL</v>
          </cell>
          <cell r="C5388" t="str">
            <v>085</v>
          </cell>
        </row>
        <row r="5389">
          <cell r="A5389" t="str">
            <v>N138</v>
          </cell>
          <cell r="B5389" t="str">
            <v>OTRAS UROPATIAS OBSTRUCTIVAS Y POR REFLUJO</v>
          </cell>
          <cell r="C5389" t="str">
            <v>085</v>
          </cell>
        </row>
        <row r="5390">
          <cell r="A5390" t="str">
            <v>N139</v>
          </cell>
          <cell r="B5390" t="str">
            <v>UROPATIA OBSTRUCTIVA Y POR REFLUJO, SIN OTRA ESPECIFICACION</v>
          </cell>
          <cell r="C5390" t="str">
            <v>085</v>
          </cell>
        </row>
        <row r="5391">
          <cell r="A5391" t="str">
            <v>N14</v>
          </cell>
          <cell r="B5391" t="str">
            <v>AFECCIONES TUBULARES Y TUBULOINTERST. INDUCIDAS POR DROGAS Y POR MET.</v>
          </cell>
          <cell r="C5391" t="str">
            <v>085</v>
          </cell>
        </row>
        <row r="5392">
          <cell r="A5392" t="str">
            <v>N140</v>
          </cell>
          <cell r="B5392" t="str">
            <v>NEFROPATIA INDUCIDA POR ANALGESICOS</v>
          </cell>
          <cell r="C5392" t="str">
            <v>085</v>
          </cell>
        </row>
        <row r="5393">
          <cell r="A5393" t="str">
            <v>N141</v>
          </cell>
          <cell r="B5393" t="str">
            <v>NEFROPATIA INDUCIDA POR OTRAS DROGAS, MEDICAMENTOS Y SUSTAN. BIOLOG</v>
          </cell>
          <cell r="C5393" t="str">
            <v>085</v>
          </cell>
        </row>
        <row r="5394">
          <cell r="A5394" t="str">
            <v>N142</v>
          </cell>
          <cell r="B5394" t="str">
            <v>NEFROPATIA INDUCIDA POR DROGAS, MEDIC. Y SUST. BIOLOGICAS NO ESPECIF.</v>
          </cell>
          <cell r="C5394" t="str">
            <v>085</v>
          </cell>
        </row>
        <row r="5395">
          <cell r="A5395" t="str">
            <v>N143</v>
          </cell>
          <cell r="B5395" t="str">
            <v>NEFROPATIA INDUCIDA  POR METALES PESADOS</v>
          </cell>
          <cell r="C5395" t="str">
            <v>085</v>
          </cell>
        </row>
        <row r="5396">
          <cell r="A5396" t="str">
            <v>N144</v>
          </cell>
          <cell r="B5396" t="str">
            <v>NEFROPATIA TOXICA, NO CLASIFICADA EN OTRA PARTE</v>
          </cell>
          <cell r="C5396" t="str">
            <v>085</v>
          </cell>
        </row>
        <row r="5397">
          <cell r="A5397" t="str">
            <v>N15</v>
          </cell>
          <cell r="B5397" t="str">
            <v>OTRAS ENFERMEDADES RENALES TUBULOINTERSTICIALES</v>
          </cell>
          <cell r="C5397" t="str">
            <v>085</v>
          </cell>
        </row>
        <row r="5398">
          <cell r="A5398" t="str">
            <v>N150</v>
          </cell>
          <cell r="B5398" t="str">
            <v>NEFROPATIA DE LOS BALCANES</v>
          </cell>
          <cell r="C5398" t="str">
            <v>085</v>
          </cell>
        </row>
        <row r="5399">
          <cell r="A5399" t="str">
            <v>N151</v>
          </cell>
          <cell r="B5399" t="str">
            <v>ABSCESO RENAL Y PERIRRENAL</v>
          </cell>
          <cell r="C5399" t="str">
            <v>085</v>
          </cell>
        </row>
        <row r="5400">
          <cell r="A5400" t="str">
            <v>N158</v>
          </cell>
          <cell r="B5400" t="str">
            <v>OTRAS ENFERMEDADES RENALES TUBULOINTERSTICIALES ESPECIFICADAS</v>
          </cell>
          <cell r="C5400" t="str">
            <v>085</v>
          </cell>
        </row>
        <row r="5401">
          <cell r="A5401" t="str">
            <v>N159</v>
          </cell>
          <cell r="B5401" t="str">
            <v>ENFERMEDAD RENAL TUBULOINTERSTICIAL, NO ESPECIFICADA</v>
          </cell>
          <cell r="C5401" t="str">
            <v>085</v>
          </cell>
        </row>
        <row r="5402">
          <cell r="A5402" t="str">
            <v>N17X</v>
          </cell>
          <cell r="B5402" t="str">
            <v>INSUFICIENCIA RENAL AGUDA</v>
          </cell>
          <cell r="C5402" t="str">
            <v>086</v>
          </cell>
        </row>
        <row r="5403">
          <cell r="A5403" t="str">
            <v>N176</v>
          </cell>
          <cell r="B5403" t="str">
            <v>INSUFICIENCIA RENAL AGUDA</v>
          </cell>
          <cell r="C5403" t="str">
            <v>086</v>
          </cell>
        </row>
        <row r="5404">
          <cell r="A5404" t="str">
            <v>N170</v>
          </cell>
          <cell r="B5404" t="str">
            <v>INSUFICIENCIA RENAL AGUDA CON NECROSIS TUBULAR</v>
          </cell>
          <cell r="C5404" t="str">
            <v>086</v>
          </cell>
        </row>
        <row r="5405">
          <cell r="A5405" t="str">
            <v>N171</v>
          </cell>
          <cell r="B5405" t="str">
            <v>INSUFICIENCIA RENAL AGUDA CON NECROSIS CORTICAL AGUDA</v>
          </cell>
          <cell r="C5405" t="str">
            <v>086</v>
          </cell>
        </row>
        <row r="5406">
          <cell r="A5406" t="str">
            <v>N172</v>
          </cell>
          <cell r="B5406" t="str">
            <v>INSUFICIENCIA RENAL AGUDA CON NECROSIS MEDULAR</v>
          </cell>
          <cell r="C5406" t="str">
            <v>086</v>
          </cell>
        </row>
        <row r="5407">
          <cell r="A5407" t="str">
            <v>N178</v>
          </cell>
          <cell r="B5407" t="str">
            <v>OTRAS INSUFICIENCIAS RENALES AGUDAS</v>
          </cell>
          <cell r="C5407" t="str">
            <v>086</v>
          </cell>
        </row>
        <row r="5408">
          <cell r="A5408" t="str">
            <v>N179</v>
          </cell>
          <cell r="B5408" t="str">
            <v>INSUFICIENCIA RENAL AGUDA, NO ESPECIFICADA</v>
          </cell>
          <cell r="C5408" t="str">
            <v>086</v>
          </cell>
        </row>
        <row r="5409">
          <cell r="A5409" t="str">
            <v>N18</v>
          </cell>
          <cell r="B5409" t="str">
            <v>INSUFICIENCIA RENAL CRONICA</v>
          </cell>
          <cell r="C5409" t="str">
            <v>086</v>
          </cell>
        </row>
        <row r="5410">
          <cell r="A5410" t="str">
            <v>N180</v>
          </cell>
          <cell r="B5410" t="str">
            <v>INSUFICIENCIA RENAL TERMINAL</v>
          </cell>
          <cell r="C5410" t="str">
            <v>086</v>
          </cell>
        </row>
        <row r="5411">
          <cell r="A5411" t="str">
            <v>N188</v>
          </cell>
          <cell r="B5411" t="str">
            <v>OTRAS INSUFICIENCIAS RENALES CRONICAS</v>
          </cell>
          <cell r="C5411" t="str">
            <v>086</v>
          </cell>
        </row>
        <row r="5412">
          <cell r="A5412" t="str">
            <v>N189</v>
          </cell>
          <cell r="B5412" t="str">
            <v>INSUFICIENCIA RENAL CRONICA, NO ESPECIFICADA</v>
          </cell>
          <cell r="C5412" t="str">
            <v>086</v>
          </cell>
        </row>
        <row r="5413">
          <cell r="A5413" t="str">
            <v>N19X</v>
          </cell>
          <cell r="B5413" t="str">
            <v>INSUFICIENCIA RENAL NO ESPECIFICADA</v>
          </cell>
          <cell r="C5413" t="str">
            <v>086</v>
          </cell>
        </row>
        <row r="5414">
          <cell r="A5414" t="str">
            <v>N20</v>
          </cell>
          <cell r="B5414" t="str">
            <v>CALCULO DEL RIÑON Y DEL URETER</v>
          </cell>
          <cell r="C5414" t="str">
            <v>086</v>
          </cell>
        </row>
        <row r="5415">
          <cell r="A5415" t="str">
            <v>N200</v>
          </cell>
          <cell r="B5415" t="str">
            <v>CALCULO DEL RIÑON</v>
          </cell>
          <cell r="C5415" t="str">
            <v>086</v>
          </cell>
        </row>
        <row r="5416">
          <cell r="A5416" t="str">
            <v>N201</v>
          </cell>
          <cell r="B5416" t="str">
            <v>CALCULO DEL URETER</v>
          </cell>
          <cell r="C5416" t="str">
            <v>086</v>
          </cell>
        </row>
        <row r="5417">
          <cell r="A5417" t="str">
            <v>N202</v>
          </cell>
          <cell r="B5417" t="str">
            <v>CALCULO DEL RIÑON CON CALCULO DEL URETER</v>
          </cell>
          <cell r="C5417" t="str">
            <v>086</v>
          </cell>
        </row>
        <row r="5418">
          <cell r="A5418" t="str">
            <v>N209</v>
          </cell>
          <cell r="B5418" t="str">
            <v>CALCULO URINARIO, NO ESPECIFICADO</v>
          </cell>
          <cell r="C5418" t="str">
            <v>086</v>
          </cell>
        </row>
        <row r="5419">
          <cell r="A5419" t="str">
            <v>N21</v>
          </cell>
          <cell r="B5419" t="str">
            <v>CALCULO DE LAS VIAS URINARIAS INFERIORES</v>
          </cell>
          <cell r="C5419" t="str">
            <v>086</v>
          </cell>
        </row>
        <row r="5420">
          <cell r="A5420" t="str">
            <v>N210</v>
          </cell>
          <cell r="B5420" t="str">
            <v>CALCULO EN LA VEJIGA</v>
          </cell>
          <cell r="C5420" t="str">
            <v>086</v>
          </cell>
        </row>
        <row r="5421">
          <cell r="A5421" t="str">
            <v>N211</v>
          </cell>
          <cell r="B5421" t="str">
            <v>CALCULO EN LA URETRA</v>
          </cell>
          <cell r="C5421" t="str">
            <v>086</v>
          </cell>
        </row>
        <row r="5422">
          <cell r="A5422" t="str">
            <v>N218</v>
          </cell>
          <cell r="B5422" t="str">
            <v>OTROS CALCULOS DE LAS VIAS URINARIAS INFERIORES</v>
          </cell>
          <cell r="C5422" t="str">
            <v>086</v>
          </cell>
        </row>
        <row r="5423">
          <cell r="A5423" t="str">
            <v>N219</v>
          </cell>
          <cell r="B5423" t="str">
            <v>CALCULO DE LAS VIAS URINARIAS INFERIORES, NO ESPECIFICADO</v>
          </cell>
          <cell r="C5423" t="str">
            <v>086</v>
          </cell>
        </row>
        <row r="5424">
          <cell r="A5424" t="str">
            <v>N23</v>
          </cell>
          <cell r="B5424" t="str">
            <v>COLICO RENAL, NO ESPECIFICADO</v>
          </cell>
          <cell r="C5424" t="str">
            <v>086</v>
          </cell>
        </row>
        <row r="5425">
          <cell r="A5425" t="str">
            <v>N25</v>
          </cell>
          <cell r="B5425" t="str">
            <v>TRASTORNOS RESULTANTES DE LA FUNCION TUBULAR RENAL ALTERADA</v>
          </cell>
          <cell r="C5425" t="str">
            <v>086</v>
          </cell>
        </row>
        <row r="5426">
          <cell r="A5426" t="str">
            <v>N250</v>
          </cell>
          <cell r="B5426" t="str">
            <v>OSTEODISTROFIA RENAL</v>
          </cell>
          <cell r="C5426" t="str">
            <v>086</v>
          </cell>
        </row>
        <row r="5427">
          <cell r="A5427" t="str">
            <v>N251</v>
          </cell>
          <cell r="B5427" t="str">
            <v>DIABETES INSIPIDA NEFROGENA</v>
          </cell>
          <cell r="C5427" t="str">
            <v>086</v>
          </cell>
        </row>
        <row r="5428">
          <cell r="A5428" t="str">
            <v>N258</v>
          </cell>
          <cell r="B5428" t="str">
            <v>OTROS TRASTORNOS RESULTANTES DE LA FUNCION TUBULAR RENAL ALTERADA</v>
          </cell>
          <cell r="C5428" t="str">
            <v>086</v>
          </cell>
        </row>
        <row r="5429">
          <cell r="A5429" t="str">
            <v>N259</v>
          </cell>
          <cell r="B5429" t="str">
            <v>TRASTORNO NO ESPECIFICADO, RESULTANTE DE LA FUNCION TUBULAR RENAL</v>
          </cell>
          <cell r="C5429" t="str">
            <v>086</v>
          </cell>
        </row>
        <row r="5430">
          <cell r="A5430" t="str">
            <v>N26</v>
          </cell>
          <cell r="B5430" t="str">
            <v>RIÑON CONTRAIDO, NO ESPECIFICADO</v>
          </cell>
          <cell r="C5430" t="str">
            <v>086</v>
          </cell>
        </row>
        <row r="5431">
          <cell r="A5431" t="str">
            <v>N27</v>
          </cell>
          <cell r="B5431" t="str">
            <v>RIÑON PEQUEÑO DE CAUSA DESCONOCIDA</v>
          </cell>
          <cell r="C5431" t="str">
            <v>086</v>
          </cell>
        </row>
        <row r="5432">
          <cell r="A5432" t="str">
            <v>N270</v>
          </cell>
          <cell r="B5432" t="str">
            <v>RIÑON PEQUEÑO, UNILATERAL</v>
          </cell>
          <cell r="C5432" t="str">
            <v>086</v>
          </cell>
        </row>
        <row r="5433">
          <cell r="A5433" t="str">
            <v>N271</v>
          </cell>
          <cell r="B5433" t="str">
            <v>RIÑON PEQUEÑO, BILATERAL</v>
          </cell>
          <cell r="C5433" t="str">
            <v>086</v>
          </cell>
        </row>
        <row r="5434">
          <cell r="A5434" t="str">
            <v>N279</v>
          </cell>
          <cell r="B5434" t="str">
            <v>RIÑON PEQUEÑO, NO ESPECIFICADO</v>
          </cell>
          <cell r="C5434" t="str">
            <v>086</v>
          </cell>
        </row>
        <row r="5435">
          <cell r="A5435" t="str">
            <v>N28</v>
          </cell>
          <cell r="B5435" t="str">
            <v>OTROS TRASTORNOS DEL RIÑON Y DEL URETER, NO CLASIFICADOS EN OTRA PAR</v>
          </cell>
          <cell r="C5435" t="str">
            <v>086</v>
          </cell>
        </row>
        <row r="5436">
          <cell r="A5436" t="str">
            <v>N280</v>
          </cell>
          <cell r="B5436" t="str">
            <v>ISQUEMIA E INFARTO DEL RIÑON</v>
          </cell>
          <cell r="C5436" t="str">
            <v>086</v>
          </cell>
        </row>
        <row r="5437">
          <cell r="A5437" t="str">
            <v>N281</v>
          </cell>
          <cell r="B5437" t="str">
            <v>QUISTE DE RIÑON, ADQUIRIDO</v>
          </cell>
          <cell r="C5437" t="str">
            <v>086</v>
          </cell>
        </row>
        <row r="5438">
          <cell r="A5438" t="str">
            <v>N288</v>
          </cell>
          <cell r="B5438" t="str">
            <v>OTROS TRASTORNOS ESPECIFICADOS DEL RIÑON Y DEL URETER</v>
          </cell>
          <cell r="C5438" t="str">
            <v>086</v>
          </cell>
        </row>
        <row r="5439">
          <cell r="A5439" t="str">
            <v>N289</v>
          </cell>
          <cell r="B5439" t="str">
            <v>TRASTORNO DEL RIÑON Y DEL URETER, NO ESPECIFICADO</v>
          </cell>
          <cell r="C5439" t="str">
            <v>086</v>
          </cell>
        </row>
        <row r="5440">
          <cell r="A5440" t="str">
            <v>N30</v>
          </cell>
          <cell r="B5440" t="str">
            <v>CISTITIS</v>
          </cell>
          <cell r="C5440" t="str">
            <v>086</v>
          </cell>
        </row>
        <row r="5441">
          <cell r="A5441" t="str">
            <v>N300</v>
          </cell>
          <cell r="B5441" t="str">
            <v>CISTITIS AGUDA</v>
          </cell>
          <cell r="C5441" t="str">
            <v>086</v>
          </cell>
        </row>
        <row r="5442">
          <cell r="A5442" t="str">
            <v>N301</v>
          </cell>
          <cell r="B5442" t="str">
            <v>CISTITIS INTERSTICIAL (CRONICA)</v>
          </cell>
          <cell r="C5442" t="str">
            <v>086</v>
          </cell>
        </row>
        <row r="5443">
          <cell r="A5443" t="str">
            <v>N302</v>
          </cell>
          <cell r="B5443" t="str">
            <v>OTRAS CISTITIS CRONICAS</v>
          </cell>
          <cell r="C5443" t="str">
            <v>086</v>
          </cell>
        </row>
        <row r="5444">
          <cell r="A5444" t="str">
            <v>N303</v>
          </cell>
          <cell r="B5444" t="str">
            <v>TRIGONITIS</v>
          </cell>
          <cell r="C5444" t="str">
            <v>086</v>
          </cell>
        </row>
        <row r="5445">
          <cell r="A5445" t="str">
            <v>N304</v>
          </cell>
          <cell r="B5445" t="str">
            <v>CISTITIS POR IRRADIACION</v>
          </cell>
          <cell r="C5445" t="str">
            <v>086</v>
          </cell>
        </row>
        <row r="5446">
          <cell r="A5446" t="str">
            <v>N308</v>
          </cell>
          <cell r="B5446" t="str">
            <v>OTRAS CISTITIS</v>
          </cell>
          <cell r="C5446" t="str">
            <v>086</v>
          </cell>
        </row>
        <row r="5447">
          <cell r="A5447" t="str">
            <v>N309</v>
          </cell>
          <cell r="B5447" t="str">
            <v>CISTITIS, NO ESPECIFICADA</v>
          </cell>
          <cell r="C5447" t="str">
            <v>086</v>
          </cell>
        </row>
        <row r="5448">
          <cell r="A5448" t="str">
            <v>N31</v>
          </cell>
          <cell r="B5448" t="str">
            <v>DISFUNCION NEUROMUSCULAR DE LA VEJIGA, NO CLASIFICADA EN OTRA PARTE</v>
          </cell>
          <cell r="C5448" t="str">
            <v>086</v>
          </cell>
        </row>
        <row r="5449">
          <cell r="A5449" t="str">
            <v>N310</v>
          </cell>
          <cell r="B5449" t="str">
            <v>VEJIGA NEUROPATICA NO NIHIBIDA, NO CLASIFICADA EN OTRA PARTE</v>
          </cell>
          <cell r="C5449" t="str">
            <v>086</v>
          </cell>
        </row>
        <row r="5450">
          <cell r="A5450" t="str">
            <v>N311</v>
          </cell>
          <cell r="B5450" t="str">
            <v>VEJIGA NEUROPATICA REFLEJA, NO CLASIFICADA EN OTRA PARTE</v>
          </cell>
          <cell r="C5450" t="str">
            <v>086</v>
          </cell>
        </row>
        <row r="5451">
          <cell r="A5451" t="str">
            <v>N312</v>
          </cell>
          <cell r="B5451" t="str">
            <v>VEJIGA NEUROPATICA FLACIDA, NO CLASIFICADA EN OTRA PARTE</v>
          </cell>
          <cell r="C5451" t="str">
            <v>086</v>
          </cell>
        </row>
        <row r="5452">
          <cell r="A5452" t="str">
            <v>N318</v>
          </cell>
          <cell r="B5452" t="str">
            <v>OTRAS DISFUNCIONES NEUROMUSCULARES DE LA VEJIGA</v>
          </cell>
          <cell r="C5452" t="str">
            <v>086</v>
          </cell>
        </row>
        <row r="5453">
          <cell r="A5453" t="str">
            <v>N319</v>
          </cell>
          <cell r="B5453" t="str">
            <v>DISFUNCION NEUROMUSCULAR DE LA VEJIGA, NO ESPECIFICADA</v>
          </cell>
          <cell r="C5453" t="str">
            <v>086</v>
          </cell>
        </row>
        <row r="5454">
          <cell r="A5454" t="str">
            <v>N32</v>
          </cell>
          <cell r="B5454" t="str">
            <v>OTROS TRASTORNOS DE LA VEJIGA</v>
          </cell>
          <cell r="C5454" t="str">
            <v>086</v>
          </cell>
        </row>
        <row r="5455">
          <cell r="A5455" t="str">
            <v>N320</v>
          </cell>
          <cell r="B5455" t="str">
            <v>OBSTRUCCION DEL CUELLO DE LA VEJIGA</v>
          </cell>
          <cell r="C5455" t="str">
            <v>086</v>
          </cell>
        </row>
        <row r="5456">
          <cell r="A5456" t="str">
            <v>N321</v>
          </cell>
          <cell r="B5456" t="str">
            <v>FISTULA VESICOINTESTINAL</v>
          </cell>
          <cell r="C5456" t="str">
            <v>086</v>
          </cell>
        </row>
        <row r="5457">
          <cell r="A5457" t="str">
            <v>N322</v>
          </cell>
          <cell r="B5457" t="str">
            <v>FISTULA DE LA VEJIGA, NO CLASIFICADA EN OTRA PARTE</v>
          </cell>
          <cell r="C5457" t="str">
            <v>086</v>
          </cell>
        </row>
        <row r="5458">
          <cell r="A5458" t="str">
            <v>N323</v>
          </cell>
          <cell r="B5458" t="str">
            <v>DIVERTICULO DE LA VEJIGA</v>
          </cell>
          <cell r="C5458" t="str">
            <v>086</v>
          </cell>
        </row>
        <row r="5459">
          <cell r="A5459" t="str">
            <v>N324</v>
          </cell>
          <cell r="B5459" t="str">
            <v>RUPTURA DE LA VEJIGA, NO TRAUMATICA</v>
          </cell>
          <cell r="C5459" t="str">
            <v>086</v>
          </cell>
        </row>
        <row r="5460">
          <cell r="A5460" t="str">
            <v>N328</v>
          </cell>
          <cell r="B5460" t="str">
            <v>OTROS TRASTORNOS ESPECIFICADOS DE LA VEJIGA</v>
          </cell>
          <cell r="C5460" t="str">
            <v>086</v>
          </cell>
        </row>
        <row r="5461">
          <cell r="A5461" t="str">
            <v>N329</v>
          </cell>
          <cell r="B5461" t="str">
            <v>TRASTORNO DE LA VEJIGA, NO ESPECIFICADO</v>
          </cell>
          <cell r="C5461" t="str">
            <v>086</v>
          </cell>
        </row>
        <row r="5462">
          <cell r="A5462" t="str">
            <v>N34</v>
          </cell>
          <cell r="B5462" t="str">
            <v>URETRITIS Y SINDROME URETRAL</v>
          </cell>
          <cell r="C5462" t="str">
            <v>086</v>
          </cell>
        </row>
        <row r="5463">
          <cell r="A5463" t="str">
            <v>N340</v>
          </cell>
          <cell r="B5463" t="str">
            <v>ABSCESO URETRAL</v>
          </cell>
          <cell r="C5463" t="str">
            <v>086</v>
          </cell>
        </row>
        <row r="5464">
          <cell r="A5464" t="str">
            <v>N341</v>
          </cell>
          <cell r="B5464" t="str">
            <v>URETRITIS NO ESPECIFICA</v>
          </cell>
          <cell r="C5464" t="str">
            <v>086</v>
          </cell>
        </row>
        <row r="5465">
          <cell r="A5465" t="str">
            <v>N342</v>
          </cell>
          <cell r="B5465" t="str">
            <v>OTRAS URETRITIS</v>
          </cell>
          <cell r="C5465" t="str">
            <v>086</v>
          </cell>
        </row>
        <row r="5466">
          <cell r="A5466" t="str">
            <v>N343</v>
          </cell>
          <cell r="B5466" t="str">
            <v>SINDROME URETRAL, NO ESPECIFICADO</v>
          </cell>
          <cell r="C5466" t="str">
            <v>086</v>
          </cell>
        </row>
        <row r="5467">
          <cell r="A5467" t="str">
            <v>N35</v>
          </cell>
          <cell r="B5467" t="str">
            <v>ESTRECHEZ URETRAL</v>
          </cell>
          <cell r="C5467" t="str">
            <v>086</v>
          </cell>
        </row>
        <row r="5468">
          <cell r="A5468" t="str">
            <v>N350</v>
          </cell>
          <cell r="B5468" t="str">
            <v>ESTRECHEZ URETRAL POSTRAUMATICA</v>
          </cell>
          <cell r="C5468" t="str">
            <v>086</v>
          </cell>
        </row>
        <row r="5469">
          <cell r="A5469" t="str">
            <v>N351</v>
          </cell>
          <cell r="B5469" t="str">
            <v>ESTRECHEZ URETRAL POSTINFECCION, NO CLASIFICADA EN OTRA PARTE</v>
          </cell>
          <cell r="C5469" t="str">
            <v>086</v>
          </cell>
        </row>
        <row r="5470">
          <cell r="A5470" t="str">
            <v>N358</v>
          </cell>
          <cell r="B5470" t="str">
            <v>OTRAS ESTRECHECES URETRALES</v>
          </cell>
          <cell r="C5470" t="str">
            <v>086</v>
          </cell>
        </row>
        <row r="5471">
          <cell r="A5471" t="str">
            <v>N359</v>
          </cell>
          <cell r="B5471" t="str">
            <v>ESTRECHEZ URETRAL, NO ESPECIFICADA</v>
          </cell>
          <cell r="C5471" t="str">
            <v>086</v>
          </cell>
        </row>
        <row r="5472">
          <cell r="A5472" t="str">
            <v>N36</v>
          </cell>
          <cell r="B5472" t="str">
            <v>OTROS TRASTORNOS DE LA URETRA</v>
          </cell>
          <cell r="C5472" t="str">
            <v>086</v>
          </cell>
        </row>
        <row r="5473">
          <cell r="A5473" t="str">
            <v>N360</v>
          </cell>
          <cell r="B5473" t="str">
            <v>FISTULA DE LA URETRA</v>
          </cell>
          <cell r="C5473" t="str">
            <v>086</v>
          </cell>
        </row>
        <row r="5474">
          <cell r="A5474" t="str">
            <v>N361</v>
          </cell>
          <cell r="B5474" t="str">
            <v>DIVERTICULO DE LA URETRA</v>
          </cell>
          <cell r="C5474" t="str">
            <v>086</v>
          </cell>
        </row>
        <row r="5475">
          <cell r="A5475" t="str">
            <v>N362</v>
          </cell>
          <cell r="B5475" t="str">
            <v>CARUNCULA URETRAL</v>
          </cell>
          <cell r="C5475" t="str">
            <v>086</v>
          </cell>
        </row>
        <row r="5476">
          <cell r="A5476" t="str">
            <v>N363</v>
          </cell>
          <cell r="B5476" t="str">
            <v>PROLAPSO DE LA MUCOSA URETRAL</v>
          </cell>
          <cell r="C5476" t="str">
            <v>086</v>
          </cell>
        </row>
        <row r="5477">
          <cell r="A5477" t="str">
            <v>N368</v>
          </cell>
          <cell r="B5477" t="str">
            <v>OTROS TRASTORNOS ESPECIFICADOS DE LA URETRA</v>
          </cell>
          <cell r="C5477" t="str">
            <v>086</v>
          </cell>
        </row>
        <row r="5478">
          <cell r="A5478" t="str">
            <v>N369</v>
          </cell>
          <cell r="B5478" t="str">
            <v>TRASTORNO DE LA URETRA, NO ESPECIFICADO</v>
          </cell>
          <cell r="C5478" t="str">
            <v>086</v>
          </cell>
        </row>
        <row r="5479">
          <cell r="A5479" t="str">
            <v>N39</v>
          </cell>
          <cell r="B5479" t="str">
            <v>OTROS TRASTORNOS DEL SISTEMA URINARIO</v>
          </cell>
          <cell r="C5479" t="str">
            <v>086</v>
          </cell>
        </row>
        <row r="5480">
          <cell r="A5480" t="str">
            <v>N390</v>
          </cell>
          <cell r="B5480" t="str">
            <v>INFECCION DE LAS VIAS URINARIAS, SITIO NO ESPECIFICADO</v>
          </cell>
          <cell r="C5480" t="str">
            <v>086</v>
          </cell>
        </row>
        <row r="5481">
          <cell r="A5481" t="str">
            <v>N391</v>
          </cell>
          <cell r="B5481" t="str">
            <v>PROTEINURIA PERSISTENTE, NO ESPECIFICADA</v>
          </cell>
          <cell r="C5481" t="str">
            <v>086</v>
          </cell>
        </row>
        <row r="5482">
          <cell r="A5482" t="str">
            <v>N392</v>
          </cell>
          <cell r="B5482" t="str">
            <v>PROTEINURIA ORTOSTATICA, NO ESPECIFICADA</v>
          </cell>
          <cell r="C5482" t="str">
            <v>086</v>
          </cell>
        </row>
        <row r="5483">
          <cell r="A5483" t="str">
            <v>N393</v>
          </cell>
          <cell r="B5483" t="str">
            <v>INCONTINENCIA URINARIA POR TENSION</v>
          </cell>
          <cell r="C5483" t="str">
            <v>086</v>
          </cell>
        </row>
        <row r="5484">
          <cell r="A5484" t="str">
            <v>N394</v>
          </cell>
          <cell r="B5484" t="str">
            <v>OTRAS INCONTINENCIAS URINARIAS ESPECIFICADAS</v>
          </cell>
          <cell r="C5484" t="str">
            <v>086</v>
          </cell>
        </row>
        <row r="5485">
          <cell r="A5485" t="str">
            <v>N398</v>
          </cell>
          <cell r="B5485" t="str">
            <v>OTROS TRASTORNOS ESPECIFICADOS DEL SISTEMA URINARIO</v>
          </cell>
          <cell r="C5485" t="str">
            <v>086</v>
          </cell>
        </row>
        <row r="5486">
          <cell r="A5486" t="str">
            <v>N399</v>
          </cell>
          <cell r="B5486" t="str">
            <v>TRASTORNOS DEL SISTEMA URINARIO, NO ESPECIFICADO</v>
          </cell>
          <cell r="C5486" t="str">
            <v>086</v>
          </cell>
        </row>
        <row r="5487">
          <cell r="A5487" t="str">
            <v>N40</v>
          </cell>
          <cell r="B5487" t="str">
            <v>HIPERPLASIA DE LA PROSTATA</v>
          </cell>
          <cell r="C5487" t="str">
            <v>086</v>
          </cell>
        </row>
        <row r="5488">
          <cell r="A5488" t="str">
            <v>N41</v>
          </cell>
          <cell r="B5488" t="str">
            <v>ENFERMEDADES INFLAMATORIAS DE LA PROSTATA</v>
          </cell>
          <cell r="C5488" t="str">
            <v>086</v>
          </cell>
        </row>
        <row r="5489">
          <cell r="A5489" t="str">
            <v>N410</v>
          </cell>
          <cell r="B5489" t="str">
            <v>PROSTATITIS AGUDA</v>
          </cell>
          <cell r="C5489" t="str">
            <v>086</v>
          </cell>
        </row>
        <row r="5490">
          <cell r="A5490" t="str">
            <v>N411</v>
          </cell>
          <cell r="B5490" t="str">
            <v>PROSTATITIS CRONICA</v>
          </cell>
          <cell r="C5490" t="str">
            <v>086</v>
          </cell>
        </row>
        <row r="5491">
          <cell r="A5491" t="str">
            <v>N412</v>
          </cell>
          <cell r="B5491" t="str">
            <v>ABSCESO DE LA PROSTATA</v>
          </cell>
          <cell r="C5491" t="str">
            <v>086</v>
          </cell>
        </row>
        <row r="5492">
          <cell r="A5492" t="str">
            <v>N413</v>
          </cell>
          <cell r="B5492" t="str">
            <v>PROSTATOCISTITIS</v>
          </cell>
          <cell r="C5492" t="str">
            <v>086</v>
          </cell>
        </row>
        <row r="5493">
          <cell r="A5493" t="str">
            <v>N418</v>
          </cell>
          <cell r="B5493" t="str">
            <v>OTRAS ENFERMEDADES INFLAMATORIAS DE LA PROSTATA</v>
          </cell>
          <cell r="C5493" t="str">
            <v>086</v>
          </cell>
        </row>
        <row r="5494">
          <cell r="A5494" t="str">
            <v>N419</v>
          </cell>
          <cell r="B5494" t="str">
            <v>ENFERMEDAD INFLAMATORIA DE LA PROSTATA, NO ESPECIFICADA</v>
          </cell>
          <cell r="C5494" t="str">
            <v>086</v>
          </cell>
        </row>
        <row r="5495">
          <cell r="A5495" t="str">
            <v>N42</v>
          </cell>
          <cell r="B5495" t="str">
            <v>OTROS TRASTORNOS DE LA PROSTATA</v>
          </cell>
          <cell r="C5495" t="str">
            <v>086</v>
          </cell>
        </row>
        <row r="5496">
          <cell r="A5496" t="str">
            <v>N420</v>
          </cell>
          <cell r="B5496" t="str">
            <v>CALCULO DE LA PROSTATA</v>
          </cell>
          <cell r="C5496" t="str">
            <v>086</v>
          </cell>
        </row>
        <row r="5497">
          <cell r="A5497" t="str">
            <v>N421</v>
          </cell>
          <cell r="B5497" t="str">
            <v>CONGESTION Y HEMORRAGIA DE LA PROSTATA</v>
          </cell>
          <cell r="C5497" t="str">
            <v>086</v>
          </cell>
        </row>
        <row r="5498">
          <cell r="A5498" t="str">
            <v>N422</v>
          </cell>
          <cell r="B5498" t="str">
            <v>ATROFIA DE LA PROSTATA</v>
          </cell>
          <cell r="C5498" t="str">
            <v>086</v>
          </cell>
        </row>
        <row r="5499">
          <cell r="A5499" t="str">
            <v>N428</v>
          </cell>
          <cell r="B5499" t="str">
            <v>OTROS TRASTORNOS ESPECIFICADOS DE LA PROSTATA</v>
          </cell>
          <cell r="C5499" t="str">
            <v>086</v>
          </cell>
        </row>
        <row r="5500">
          <cell r="A5500" t="str">
            <v>N429</v>
          </cell>
          <cell r="B5500" t="str">
            <v>TRASTORNO DE LA PROSTATA, NO ESPECIFICADO</v>
          </cell>
          <cell r="C5500" t="str">
            <v>086</v>
          </cell>
        </row>
        <row r="5501">
          <cell r="A5501" t="str">
            <v>N43</v>
          </cell>
          <cell r="B5501" t="str">
            <v>HIDROCELE Y ESPERMATOCELE</v>
          </cell>
          <cell r="C5501" t="str">
            <v>086</v>
          </cell>
        </row>
        <row r="5502">
          <cell r="A5502" t="str">
            <v>N430</v>
          </cell>
          <cell r="B5502" t="str">
            <v>HIDROCELE ENQUISTADO</v>
          </cell>
          <cell r="C5502" t="str">
            <v>086</v>
          </cell>
        </row>
        <row r="5503">
          <cell r="A5503" t="str">
            <v>N431</v>
          </cell>
          <cell r="B5503" t="str">
            <v>HIDROCELE INFECTADO</v>
          </cell>
          <cell r="C5503" t="str">
            <v>086</v>
          </cell>
        </row>
        <row r="5504">
          <cell r="A5504" t="str">
            <v>N432</v>
          </cell>
          <cell r="B5504" t="str">
            <v>OTROS HIDROCELES</v>
          </cell>
          <cell r="C5504" t="str">
            <v>086</v>
          </cell>
        </row>
        <row r="5505">
          <cell r="A5505" t="str">
            <v>N433</v>
          </cell>
          <cell r="B5505" t="str">
            <v>HIDROCELE, NO ESPECIFICADO</v>
          </cell>
          <cell r="C5505" t="str">
            <v>086</v>
          </cell>
        </row>
        <row r="5506">
          <cell r="A5506" t="str">
            <v>N434</v>
          </cell>
          <cell r="B5506" t="str">
            <v>ESPERMATOCELE</v>
          </cell>
          <cell r="C5506" t="str">
            <v>086</v>
          </cell>
        </row>
        <row r="5507">
          <cell r="A5507" t="str">
            <v>N44</v>
          </cell>
          <cell r="B5507" t="str">
            <v>TORSION DEL TESTICULO</v>
          </cell>
          <cell r="C5507" t="str">
            <v>086</v>
          </cell>
        </row>
        <row r="5508">
          <cell r="A5508" t="str">
            <v>N45</v>
          </cell>
          <cell r="B5508" t="str">
            <v>ORQUITIS Y EPIDIDIMITIS</v>
          </cell>
          <cell r="C5508" t="str">
            <v>086</v>
          </cell>
        </row>
        <row r="5509">
          <cell r="A5509" t="str">
            <v>N450</v>
          </cell>
          <cell r="B5509" t="str">
            <v>ORQUITIS EPIDIDIMITIS Y ORQUIEPIDIDIMITIS CON ABSCESO</v>
          </cell>
          <cell r="C5509" t="str">
            <v>086</v>
          </cell>
        </row>
        <row r="5510">
          <cell r="A5510" t="str">
            <v>N459</v>
          </cell>
          <cell r="B5510" t="str">
            <v>ORQUITIS, EPIDIDIMITIS Y ORQUIEPIDIDIMITIS SIN ABSCESO</v>
          </cell>
          <cell r="C5510" t="str">
            <v>086</v>
          </cell>
        </row>
        <row r="5511">
          <cell r="A5511" t="str">
            <v>N46</v>
          </cell>
          <cell r="B5511" t="str">
            <v>ESTERILIDAD EN EL VARON</v>
          </cell>
          <cell r="C5511" t="str">
            <v>086</v>
          </cell>
        </row>
        <row r="5512">
          <cell r="A5512" t="str">
            <v>N47</v>
          </cell>
          <cell r="B5512" t="str">
            <v>PREPUCIO REDUNDANTE, FIMOSIS Y PARAFIMOSIS</v>
          </cell>
          <cell r="C5512" t="str">
            <v>086</v>
          </cell>
        </row>
        <row r="5513">
          <cell r="A5513" t="str">
            <v>N48</v>
          </cell>
          <cell r="B5513" t="str">
            <v>OTROS TRASTORNOS DEL PENE</v>
          </cell>
          <cell r="C5513" t="str">
            <v>086</v>
          </cell>
        </row>
        <row r="5514">
          <cell r="A5514" t="str">
            <v>N480</v>
          </cell>
          <cell r="B5514" t="str">
            <v>LEUCOPLASIA DEL PENE</v>
          </cell>
          <cell r="C5514" t="str">
            <v>086</v>
          </cell>
        </row>
        <row r="5515">
          <cell r="A5515" t="str">
            <v>N481</v>
          </cell>
          <cell r="B5515" t="str">
            <v>BALANOPOSTITIS</v>
          </cell>
          <cell r="C5515" t="str">
            <v>086</v>
          </cell>
        </row>
        <row r="5516">
          <cell r="A5516" t="str">
            <v>N482</v>
          </cell>
          <cell r="B5516" t="str">
            <v>OTROS TRASTORNOS INFLAMATORIOS DEL PENE</v>
          </cell>
          <cell r="C5516" t="str">
            <v>086</v>
          </cell>
        </row>
        <row r="5517">
          <cell r="A5517" t="str">
            <v>N483</v>
          </cell>
          <cell r="B5517" t="str">
            <v>PRIAPISMO</v>
          </cell>
          <cell r="C5517" t="str">
            <v>086</v>
          </cell>
        </row>
        <row r="5518">
          <cell r="A5518" t="str">
            <v>N484</v>
          </cell>
          <cell r="B5518" t="str">
            <v>IMPOTENCIA DE ORIGEN ORGANICO</v>
          </cell>
          <cell r="C5518" t="str">
            <v>086</v>
          </cell>
        </row>
        <row r="5519">
          <cell r="A5519" t="str">
            <v>N485</v>
          </cell>
          <cell r="B5519" t="str">
            <v>ULCERA DEL  PENE</v>
          </cell>
          <cell r="C5519" t="str">
            <v>086</v>
          </cell>
        </row>
        <row r="5520">
          <cell r="A5520" t="str">
            <v>N486</v>
          </cell>
          <cell r="B5520" t="str">
            <v>BALANITIS XEROTICA OBLITERANTE</v>
          </cell>
          <cell r="C5520" t="str">
            <v>086</v>
          </cell>
        </row>
        <row r="5521">
          <cell r="A5521" t="str">
            <v>N488</v>
          </cell>
          <cell r="B5521" t="str">
            <v>OTROS TRASTORNOS ESPECIFICADOS DEL PENE</v>
          </cell>
          <cell r="C5521" t="str">
            <v>086</v>
          </cell>
        </row>
        <row r="5522">
          <cell r="A5522" t="str">
            <v>N489</v>
          </cell>
          <cell r="B5522" t="str">
            <v>TRASTORNO DEL PENE, NO ESPECIFICADO</v>
          </cell>
          <cell r="C5522" t="str">
            <v>086</v>
          </cell>
        </row>
        <row r="5523">
          <cell r="A5523" t="str">
            <v>N49</v>
          </cell>
          <cell r="B5523" t="str">
            <v>TRASTRONOS INFLAMATORIOS DE ORGANOS GENITALES MASC. NO CLASIF. EN OTRA</v>
          </cell>
          <cell r="C5523" t="str">
            <v>086</v>
          </cell>
        </row>
        <row r="5524">
          <cell r="A5524" t="str">
            <v>N490</v>
          </cell>
          <cell r="B5524" t="str">
            <v>TRASTORNOS INFLAMATORIOS DE VESICULA SEMINAL</v>
          </cell>
          <cell r="C5524" t="str">
            <v>086</v>
          </cell>
        </row>
        <row r="5525">
          <cell r="A5525" t="str">
            <v>N491</v>
          </cell>
          <cell r="B5525" t="str">
            <v>TRASTORNOS INFLAM. DEL CORDON ESPERMATICO, TUNOCA VAGINAL Y CONDUC.</v>
          </cell>
          <cell r="C5525" t="str">
            <v>086</v>
          </cell>
        </row>
        <row r="5526">
          <cell r="A5526" t="str">
            <v>N492</v>
          </cell>
          <cell r="B5526" t="str">
            <v>TRASTORNOS INFLAMATORIOS DEL ESCROTO</v>
          </cell>
          <cell r="C5526" t="str">
            <v>086</v>
          </cell>
        </row>
        <row r="5527">
          <cell r="A5527" t="str">
            <v>N498</v>
          </cell>
          <cell r="B5527" t="str">
            <v>OTROS TRASTORNOS INFLAMATORIOS DE LOS ORGANOS GENITALES MASCULINOS</v>
          </cell>
          <cell r="C5527" t="str">
            <v>086</v>
          </cell>
        </row>
        <row r="5528">
          <cell r="A5528" t="str">
            <v>N499</v>
          </cell>
          <cell r="B5528" t="str">
            <v>TRASTORNO INFLAMATORIO DE ORGANO GENITAL MASCULINO, NO ESPECIFICADO</v>
          </cell>
          <cell r="C5528" t="str">
            <v>086</v>
          </cell>
        </row>
        <row r="5529">
          <cell r="A5529" t="str">
            <v>N50</v>
          </cell>
          <cell r="B5529" t="str">
            <v>OTROS TRASTORNOS DE LOS ORGANOS GENITALES MASCULINOS</v>
          </cell>
          <cell r="C5529" t="str">
            <v>086</v>
          </cell>
        </row>
        <row r="5530">
          <cell r="A5530" t="str">
            <v>N500</v>
          </cell>
          <cell r="B5530" t="str">
            <v>ATROFIA DEL TESTICULO</v>
          </cell>
          <cell r="C5530" t="str">
            <v>086</v>
          </cell>
        </row>
        <row r="5531">
          <cell r="A5531" t="str">
            <v>N501</v>
          </cell>
          <cell r="B5531" t="str">
            <v>TRASTORNOS VASCULARES DE LOS ORGANOS GENITALES MASCULINOS</v>
          </cell>
          <cell r="C5531" t="str">
            <v>086</v>
          </cell>
        </row>
        <row r="5532">
          <cell r="A5532" t="str">
            <v>N508</v>
          </cell>
          <cell r="B5532" t="str">
            <v>OTROS TRASTORNOS ESPECIFICADOS DE LOS ORGANOS GENITALES MASCULINOS</v>
          </cell>
          <cell r="C5532" t="str">
            <v>086</v>
          </cell>
        </row>
        <row r="5533">
          <cell r="A5533" t="str">
            <v>N509</v>
          </cell>
          <cell r="B5533" t="str">
            <v>TRASTORNO NO ESPECIFICADO DE LOS ORGANOS GENITALES MASCULINOS</v>
          </cell>
          <cell r="C5533" t="str">
            <v>086</v>
          </cell>
        </row>
        <row r="5534">
          <cell r="A5534" t="str">
            <v>N60</v>
          </cell>
          <cell r="B5534" t="str">
            <v>DISPLASIA MAMARIA BENIGNA</v>
          </cell>
          <cell r="C5534" t="str">
            <v>086</v>
          </cell>
        </row>
        <row r="5535">
          <cell r="A5535" t="str">
            <v>N600</v>
          </cell>
          <cell r="B5535" t="str">
            <v>QUISTE SOLITARIO DE LA MAMA</v>
          </cell>
          <cell r="C5535" t="str">
            <v>086</v>
          </cell>
        </row>
        <row r="5536">
          <cell r="A5536" t="str">
            <v>N601</v>
          </cell>
          <cell r="B5536" t="str">
            <v>MASTOPATIA QUISTICA DIFUSA</v>
          </cell>
          <cell r="C5536" t="str">
            <v>086</v>
          </cell>
        </row>
        <row r="5537">
          <cell r="A5537" t="str">
            <v>N602</v>
          </cell>
          <cell r="B5537" t="str">
            <v>FIBROADENOSIS DE MAMA</v>
          </cell>
          <cell r="C5537" t="str">
            <v>086</v>
          </cell>
        </row>
        <row r="5538">
          <cell r="A5538" t="str">
            <v>N603</v>
          </cell>
          <cell r="B5538" t="str">
            <v>FIBROESCLEROSIS DE MAMA</v>
          </cell>
          <cell r="C5538" t="str">
            <v>086</v>
          </cell>
        </row>
        <row r="5539">
          <cell r="A5539" t="str">
            <v>N604</v>
          </cell>
          <cell r="B5539" t="str">
            <v>ECTASIA DE CONDUCTO MAMARIO</v>
          </cell>
          <cell r="C5539" t="str">
            <v>086</v>
          </cell>
        </row>
        <row r="5540">
          <cell r="A5540" t="str">
            <v>N608</v>
          </cell>
          <cell r="B5540" t="str">
            <v>OTRAS DISPLASIAS MAMARIAS BENIGNAS</v>
          </cell>
          <cell r="C5540" t="str">
            <v>086</v>
          </cell>
        </row>
        <row r="5541">
          <cell r="A5541" t="str">
            <v>N609</v>
          </cell>
          <cell r="B5541" t="str">
            <v>DISPLASIA MAMARIA BENIGNA, SIN OTRA ESPECIFICACION</v>
          </cell>
          <cell r="C5541" t="str">
            <v>086</v>
          </cell>
        </row>
        <row r="5542">
          <cell r="A5542" t="str">
            <v>N61</v>
          </cell>
          <cell r="B5542" t="str">
            <v>TRASTORNOS INFLAMATORIOS DE LA MAMA</v>
          </cell>
          <cell r="C5542" t="str">
            <v>086</v>
          </cell>
        </row>
        <row r="5543">
          <cell r="A5543" t="str">
            <v>N62</v>
          </cell>
          <cell r="B5543" t="str">
            <v>HIPERTROFIA DE LA MAMA</v>
          </cell>
          <cell r="C5543" t="str">
            <v>086</v>
          </cell>
        </row>
        <row r="5544">
          <cell r="A5544" t="str">
            <v>N63</v>
          </cell>
          <cell r="B5544" t="str">
            <v>MASA NO ESPECIFICADA EN LA MAMA</v>
          </cell>
          <cell r="C5544" t="str">
            <v>086</v>
          </cell>
        </row>
        <row r="5545">
          <cell r="A5545" t="str">
            <v>N64</v>
          </cell>
          <cell r="B5545" t="str">
            <v>OTROS TRASTORNOS DE LA MAMA</v>
          </cell>
          <cell r="C5545" t="str">
            <v>086</v>
          </cell>
        </row>
        <row r="5546">
          <cell r="A5546" t="str">
            <v>N640</v>
          </cell>
          <cell r="B5546" t="str">
            <v>FISURA Y FISTULA DEL PEZON</v>
          </cell>
          <cell r="C5546" t="str">
            <v>086</v>
          </cell>
        </row>
        <row r="5547">
          <cell r="A5547" t="str">
            <v>N641</v>
          </cell>
          <cell r="B5547" t="str">
            <v>NECROSIS GRASA DE LA MAMA</v>
          </cell>
          <cell r="C5547" t="str">
            <v>086</v>
          </cell>
        </row>
        <row r="5548">
          <cell r="A5548" t="str">
            <v>N642</v>
          </cell>
          <cell r="B5548" t="str">
            <v>ATROFIA DE LA MAMA</v>
          </cell>
          <cell r="C5548" t="str">
            <v>086</v>
          </cell>
        </row>
        <row r="5549">
          <cell r="A5549" t="str">
            <v>N643</v>
          </cell>
          <cell r="B5549" t="str">
            <v>GALATORREA NO ASOCIADA CON EL PARTO</v>
          </cell>
          <cell r="C5549" t="str">
            <v>086</v>
          </cell>
        </row>
        <row r="5550">
          <cell r="A5550" t="str">
            <v>N644</v>
          </cell>
          <cell r="B5550" t="str">
            <v>MASTODINIA</v>
          </cell>
          <cell r="C5550" t="str">
            <v>086</v>
          </cell>
        </row>
        <row r="5551">
          <cell r="A5551" t="str">
            <v>N645</v>
          </cell>
          <cell r="B5551" t="str">
            <v>OTROS SIGNOS Y SINTOMAS RELATIVOS A LA MAMA</v>
          </cell>
          <cell r="C5551" t="str">
            <v>086</v>
          </cell>
        </row>
        <row r="5552">
          <cell r="A5552" t="str">
            <v>N648</v>
          </cell>
          <cell r="B5552" t="str">
            <v>OTROS TRASTORNOS ESPECIFICADOS DE LA MAMA</v>
          </cell>
          <cell r="C5552" t="str">
            <v>086</v>
          </cell>
        </row>
        <row r="5553">
          <cell r="A5553" t="str">
            <v>N649</v>
          </cell>
          <cell r="B5553" t="str">
            <v>TRASTORNO DE LA MAMA, NO ESPECIFICADO</v>
          </cell>
          <cell r="C5553" t="str">
            <v>086</v>
          </cell>
        </row>
        <row r="5554">
          <cell r="A5554" t="str">
            <v>N70</v>
          </cell>
          <cell r="B5554" t="str">
            <v>SALPINGITIS Y OOFORITIS</v>
          </cell>
          <cell r="C5554" t="str">
            <v>086</v>
          </cell>
        </row>
        <row r="5555">
          <cell r="A5555" t="str">
            <v>N700</v>
          </cell>
          <cell r="B5555" t="str">
            <v>SALPINGITIS Y OOFORITIS AGUDA</v>
          </cell>
          <cell r="C5555" t="str">
            <v>086</v>
          </cell>
        </row>
        <row r="5556">
          <cell r="A5556" t="str">
            <v>N701</v>
          </cell>
          <cell r="B5556" t="str">
            <v>SALPINGITIS Y OOFORITID CRONICA</v>
          </cell>
          <cell r="C5556" t="str">
            <v>086</v>
          </cell>
        </row>
        <row r="5557">
          <cell r="A5557" t="str">
            <v>N709</v>
          </cell>
          <cell r="B5557" t="str">
            <v>SALPINGITIS Y OOFORITIS, NO ESPECIFICADAS</v>
          </cell>
          <cell r="C5557" t="str">
            <v>086</v>
          </cell>
        </row>
        <row r="5558">
          <cell r="A5558" t="str">
            <v>N71</v>
          </cell>
          <cell r="B5558" t="str">
            <v>ENFERMEDAD INFLAMATORIA DEL UTERO, EXCEPTO DEL CUELLO UTERINO</v>
          </cell>
          <cell r="C5558" t="str">
            <v>086</v>
          </cell>
        </row>
        <row r="5559">
          <cell r="A5559" t="str">
            <v>N710</v>
          </cell>
          <cell r="B5559" t="str">
            <v>ENFERMEDAD INFLAMATORIA AGUDA DEL UTERO</v>
          </cell>
          <cell r="C5559" t="str">
            <v>086</v>
          </cell>
        </row>
        <row r="5560">
          <cell r="A5560" t="str">
            <v>N711</v>
          </cell>
          <cell r="B5560" t="str">
            <v>ENFERMEDAD INFLAMATORIA CRONICA DEL UTERO</v>
          </cell>
          <cell r="C5560" t="str">
            <v>086</v>
          </cell>
        </row>
        <row r="5561">
          <cell r="A5561" t="str">
            <v>N719</v>
          </cell>
          <cell r="B5561" t="str">
            <v>ENFERMEDAD INFLAMATORIA DEL UTERO, NO ESPECIFICADA</v>
          </cell>
          <cell r="C5561" t="str">
            <v>086</v>
          </cell>
        </row>
        <row r="5562">
          <cell r="A5562" t="str">
            <v>N72</v>
          </cell>
          <cell r="B5562" t="str">
            <v>ENFERMEDAD INFLAMATORIA DEL CUELLO UTERINO</v>
          </cell>
          <cell r="C5562" t="str">
            <v>086</v>
          </cell>
        </row>
        <row r="5563">
          <cell r="A5563" t="str">
            <v>N73</v>
          </cell>
          <cell r="B5563" t="str">
            <v>OTRAS ENFERMEDADES PELVICAS INFLAMATORIAS FEMENINAS</v>
          </cell>
          <cell r="C5563" t="str">
            <v>086</v>
          </cell>
        </row>
        <row r="5564">
          <cell r="A5564" t="str">
            <v>N730</v>
          </cell>
          <cell r="B5564" t="str">
            <v>PARAMETRITIS Y CELULITIS PELVICA AGUDA</v>
          </cell>
          <cell r="C5564" t="str">
            <v>086</v>
          </cell>
        </row>
        <row r="5565">
          <cell r="A5565" t="str">
            <v>N731</v>
          </cell>
          <cell r="B5565" t="str">
            <v>PARAMETRITIS Y CELULITIS PELVICA CRONICA</v>
          </cell>
          <cell r="C5565" t="str">
            <v>086</v>
          </cell>
        </row>
        <row r="5566">
          <cell r="A5566" t="str">
            <v>N732</v>
          </cell>
          <cell r="B5566" t="str">
            <v>PARAMETRITIS Y CELULITIS NO ESPECIFICADA</v>
          </cell>
          <cell r="C5566" t="str">
            <v>086</v>
          </cell>
        </row>
        <row r="5567">
          <cell r="A5567" t="str">
            <v>N733</v>
          </cell>
          <cell r="B5567" t="str">
            <v>PERITONITIS PELVICA AGUDA, FEMENINA</v>
          </cell>
          <cell r="C5567" t="str">
            <v>086</v>
          </cell>
        </row>
        <row r="5568">
          <cell r="A5568" t="str">
            <v>N734</v>
          </cell>
          <cell r="B5568" t="str">
            <v>PERITONITIS PELVICA CRONICA, FEMENINA</v>
          </cell>
          <cell r="C5568" t="str">
            <v>086</v>
          </cell>
        </row>
        <row r="5569">
          <cell r="A5569" t="str">
            <v>N735</v>
          </cell>
          <cell r="B5569" t="str">
            <v>PERITONITIS PELVICA FEMENINA, NO ESPECIFICADA</v>
          </cell>
          <cell r="C5569" t="str">
            <v>086</v>
          </cell>
        </row>
        <row r="5570">
          <cell r="A5570" t="str">
            <v>N736</v>
          </cell>
          <cell r="B5570" t="str">
            <v>ADHERENCIAS PERITONEALES PELVICAS FEMENINAS</v>
          </cell>
          <cell r="C5570" t="str">
            <v>086</v>
          </cell>
        </row>
        <row r="5571">
          <cell r="A5571" t="str">
            <v>N738</v>
          </cell>
          <cell r="B5571" t="str">
            <v>OTRAS ENFERMEDADES INFLATORIAS PELVICAS FEMENINAS</v>
          </cell>
          <cell r="C5571" t="str">
            <v>086</v>
          </cell>
        </row>
        <row r="5572">
          <cell r="A5572" t="str">
            <v>N739</v>
          </cell>
          <cell r="B5572" t="str">
            <v>ENFERMEDAD INFLAMATORIA PELVICA FEMENINA, NO ESPECIFICADA</v>
          </cell>
          <cell r="C5572" t="str">
            <v>086</v>
          </cell>
        </row>
        <row r="5573">
          <cell r="A5573" t="str">
            <v>N75</v>
          </cell>
          <cell r="B5573" t="str">
            <v>ENFERMEDADES DE LA GLANDULA DE BARTHOLIN</v>
          </cell>
          <cell r="C5573" t="str">
            <v>086</v>
          </cell>
        </row>
        <row r="5574">
          <cell r="A5574" t="str">
            <v>N750</v>
          </cell>
          <cell r="B5574" t="str">
            <v>QUISTE DE LA GLANDULA DE BARTHOLIN</v>
          </cell>
          <cell r="C5574" t="str">
            <v>086</v>
          </cell>
        </row>
        <row r="5575">
          <cell r="A5575" t="str">
            <v>N751</v>
          </cell>
          <cell r="B5575" t="str">
            <v>ABSCESO DE LA GLANDULA DE BARTHOLIN</v>
          </cell>
          <cell r="C5575" t="str">
            <v>086</v>
          </cell>
        </row>
        <row r="5576">
          <cell r="A5576" t="str">
            <v>N758</v>
          </cell>
          <cell r="B5576" t="str">
            <v>OTRAS ENFERMEDADES DE LA GLANDULA DE BARTHOLIN</v>
          </cell>
          <cell r="C5576" t="str">
            <v>086</v>
          </cell>
        </row>
        <row r="5577">
          <cell r="A5577" t="str">
            <v>N759</v>
          </cell>
          <cell r="B5577" t="str">
            <v>ENFERMEDAD DE LA GLANDULA DE BARTHOLIN, NO ESPECIFICADA</v>
          </cell>
          <cell r="C5577" t="str">
            <v>086</v>
          </cell>
        </row>
        <row r="5578">
          <cell r="A5578" t="str">
            <v>N76</v>
          </cell>
          <cell r="B5578" t="str">
            <v>OTRAS AFECCIONES INFLAMATORIAS DE LA VAGINA Y DE LA VULVA</v>
          </cell>
          <cell r="C5578" t="str">
            <v>086</v>
          </cell>
        </row>
        <row r="5579">
          <cell r="A5579" t="str">
            <v>N760</v>
          </cell>
          <cell r="B5579" t="str">
            <v>VAGINITIS AGUDA</v>
          </cell>
          <cell r="C5579" t="str">
            <v>086</v>
          </cell>
        </row>
        <row r="5580">
          <cell r="A5580" t="str">
            <v>N761</v>
          </cell>
          <cell r="B5580" t="str">
            <v>VAGINITIS SUBAGUDA Y CRONICA</v>
          </cell>
          <cell r="C5580" t="str">
            <v>086</v>
          </cell>
        </row>
        <row r="5581">
          <cell r="A5581" t="str">
            <v>N762</v>
          </cell>
          <cell r="B5581" t="str">
            <v>VULVITIS AGUDA</v>
          </cell>
          <cell r="C5581" t="str">
            <v>086</v>
          </cell>
        </row>
        <row r="5582">
          <cell r="A5582" t="str">
            <v>N763</v>
          </cell>
          <cell r="B5582" t="str">
            <v>VULVITIS SUBAGUDA Y CRONICA</v>
          </cell>
          <cell r="C5582" t="str">
            <v>086</v>
          </cell>
        </row>
        <row r="5583">
          <cell r="A5583" t="str">
            <v>N764</v>
          </cell>
          <cell r="B5583" t="str">
            <v>ABSCESO VULVAR</v>
          </cell>
          <cell r="C5583" t="str">
            <v>086</v>
          </cell>
        </row>
        <row r="5584">
          <cell r="A5584" t="str">
            <v>N765</v>
          </cell>
          <cell r="B5584" t="str">
            <v>ULCERACION DE LA VAGINA</v>
          </cell>
          <cell r="C5584" t="str">
            <v>086</v>
          </cell>
        </row>
        <row r="5585">
          <cell r="A5585" t="str">
            <v>N766</v>
          </cell>
          <cell r="B5585" t="str">
            <v>ULCERACION DE LA VULVA</v>
          </cell>
          <cell r="C5585" t="str">
            <v>086</v>
          </cell>
        </row>
        <row r="5586">
          <cell r="A5586" t="str">
            <v>N768</v>
          </cell>
          <cell r="B5586" t="str">
            <v>OTRAS INFLAMACIONES ESPECIFICADAS DE LA VAGINA Y DE LA VULVA</v>
          </cell>
          <cell r="C5586" t="str">
            <v>086</v>
          </cell>
        </row>
        <row r="5587">
          <cell r="A5587" t="str">
            <v>N80</v>
          </cell>
          <cell r="B5587" t="str">
            <v>ENDOMETRIOSIS</v>
          </cell>
          <cell r="C5587" t="str">
            <v>086</v>
          </cell>
        </row>
        <row r="5588">
          <cell r="A5588" t="str">
            <v>N800</v>
          </cell>
          <cell r="B5588" t="str">
            <v>ENDOMETRIOSIS DEL UTERO</v>
          </cell>
          <cell r="C5588" t="str">
            <v>086</v>
          </cell>
        </row>
        <row r="5589">
          <cell r="A5589" t="str">
            <v>N801</v>
          </cell>
          <cell r="B5589" t="str">
            <v>ENDOMETRIOSIS DEL OVARIO</v>
          </cell>
          <cell r="C5589" t="str">
            <v>086</v>
          </cell>
        </row>
        <row r="5590">
          <cell r="A5590" t="str">
            <v>N802</v>
          </cell>
          <cell r="B5590" t="str">
            <v>ENDOMETRIOSIS DE LA TROMPA DE FALOPIO</v>
          </cell>
          <cell r="C5590" t="str">
            <v>086</v>
          </cell>
        </row>
        <row r="5591">
          <cell r="A5591" t="str">
            <v>N803</v>
          </cell>
          <cell r="B5591" t="str">
            <v>ENDOMETRIOSIS DEL PERITONEO PELVICO</v>
          </cell>
          <cell r="C5591" t="str">
            <v>086</v>
          </cell>
        </row>
        <row r="5592">
          <cell r="A5592" t="str">
            <v>N804</v>
          </cell>
          <cell r="B5592" t="str">
            <v>ENDOMETRIOSIS DEL TABIQUE RECTOVAGINAL Y DE LA VAGINA</v>
          </cell>
          <cell r="C5592" t="str">
            <v>086</v>
          </cell>
        </row>
        <row r="5593">
          <cell r="A5593" t="str">
            <v>N805</v>
          </cell>
          <cell r="B5593" t="str">
            <v>ENDOMETRIOSIS DEL INTESTINO</v>
          </cell>
          <cell r="C5593" t="str">
            <v>086</v>
          </cell>
        </row>
        <row r="5594">
          <cell r="A5594" t="str">
            <v>N806</v>
          </cell>
          <cell r="B5594" t="str">
            <v>ENDOMETRIOSIS EN CICATRIZ CUTANEA</v>
          </cell>
          <cell r="C5594" t="str">
            <v>086</v>
          </cell>
        </row>
        <row r="5595">
          <cell r="A5595" t="str">
            <v>N808</v>
          </cell>
          <cell r="B5595" t="str">
            <v>OTRAS ENDOMETRIOSIS</v>
          </cell>
          <cell r="C5595" t="str">
            <v>086</v>
          </cell>
        </row>
        <row r="5596">
          <cell r="A5596" t="str">
            <v>N809</v>
          </cell>
          <cell r="B5596" t="str">
            <v>ENDOMETRIOSIS, NO ESPECIFICADA</v>
          </cell>
          <cell r="C5596" t="str">
            <v>086</v>
          </cell>
        </row>
        <row r="5597">
          <cell r="A5597" t="str">
            <v>N81</v>
          </cell>
          <cell r="B5597" t="str">
            <v>PROLAPSO GENITAL FEMENINO</v>
          </cell>
          <cell r="C5597" t="str">
            <v>086</v>
          </cell>
        </row>
        <row r="5598">
          <cell r="A5598" t="str">
            <v>N810</v>
          </cell>
          <cell r="B5598" t="str">
            <v>URETROCELE FEMENINO</v>
          </cell>
          <cell r="C5598" t="str">
            <v>086</v>
          </cell>
        </row>
        <row r="5599">
          <cell r="A5599" t="str">
            <v>N811</v>
          </cell>
          <cell r="B5599" t="str">
            <v>CISTOCELE</v>
          </cell>
          <cell r="C5599" t="str">
            <v>086</v>
          </cell>
        </row>
        <row r="5600">
          <cell r="A5600" t="str">
            <v>N812</v>
          </cell>
          <cell r="B5600" t="str">
            <v>PROLAPSO UTEROVAGINAL INCOMPLETO</v>
          </cell>
          <cell r="C5600" t="str">
            <v>086</v>
          </cell>
        </row>
        <row r="5601">
          <cell r="A5601" t="str">
            <v>N813</v>
          </cell>
          <cell r="B5601" t="str">
            <v>PROLAPSO UTEROVAGINAL COMPLETO</v>
          </cell>
          <cell r="C5601" t="str">
            <v>086</v>
          </cell>
        </row>
        <row r="5602">
          <cell r="A5602" t="str">
            <v>N814</v>
          </cell>
          <cell r="B5602" t="str">
            <v>PROLAPSO UTEROVAGINAL, SIN OTRA ESPECIFICACION</v>
          </cell>
          <cell r="C5602" t="str">
            <v>086</v>
          </cell>
        </row>
        <row r="5603">
          <cell r="A5603" t="str">
            <v>N815</v>
          </cell>
          <cell r="B5603" t="str">
            <v>ENTEROCELE VAGINAL</v>
          </cell>
          <cell r="C5603" t="str">
            <v>086</v>
          </cell>
        </row>
        <row r="5604">
          <cell r="A5604" t="str">
            <v>N816</v>
          </cell>
          <cell r="B5604" t="str">
            <v>RECTOCELE</v>
          </cell>
          <cell r="C5604" t="str">
            <v>086</v>
          </cell>
        </row>
        <row r="5605">
          <cell r="A5605" t="str">
            <v>N818</v>
          </cell>
          <cell r="B5605" t="str">
            <v>OTROS PROLAPSOS GENITALES FEMENINOS</v>
          </cell>
          <cell r="C5605" t="str">
            <v>086</v>
          </cell>
        </row>
        <row r="5606">
          <cell r="A5606" t="str">
            <v>N819</v>
          </cell>
          <cell r="B5606" t="str">
            <v>PROLAPSO GENITAL FEMENINO, NO ESPECIFICADO</v>
          </cell>
          <cell r="C5606" t="str">
            <v>086</v>
          </cell>
        </row>
        <row r="5607">
          <cell r="A5607" t="str">
            <v>N82</v>
          </cell>
          <cell r="B5607" t="str">
            <v>FISTULA QUE AFECTAN EL TRACTO GENITAL FEMENINO</v>
          </cell>
          <cell r="C5607" t="str">
            <v>086</v>
          </cell>
        </row>
        <row r="5608">
          <cell r="A5608" t="str">
            <v>N820</v>
          </cell>
          <cell r="B5608" t="str">
            <v>FISTULA VESICOVAGINAL</v>
          </cell>
          <cell r="C5608" t="str">
            <v>086</v>
          </cell>
        </row>
        <row r="5609">
          <cell r="A5609" t="str">
            <v>N821</v>
          </cell>
          <cell r="B5609" t="str">
            <v>OTRAS FISTULAS DE LAS VIAS GENITOURINARIAS FEMENINAS</v>
          </cell>
          <cell r="C5609" t="str">
            <v>086</v>
          </cell>
        </row>
        <row r="5610">
          <cell r="A5610" t="str">
            <v>N822</v>
          </cell>
          <cell r="B5610" t="str">
            <v>FISTULA DE LA VAGINA AL INTESTINO DELGADO</v>
          </cell>
          <cell r="C5610" t="str">
            <v>086</v>
          </cell>
        </row>
        <row r="5611">
          <cell r="A5611" t="str">
            <v>N823</v>
          </cell>
          <cell r="B5611" t="str">
            <v>FISTULA DE LA VAGINA AL INTESTINO GRUESO</v>
          </cell>
          <cell r="C5611" t="str">
            <v>086</v>
          </cell>
        </row>
        <row r="5612">
          <cell r="A5612" t="str">
            <v>N824</v>
          </cell>
          <cell r="B5612" t="str">
            <v>OTRAS FISTULAS DEL TRACTO INTESTINAL GENITAL FEMENINO</v>
          </cell>
          <cell r="C5612" t="str">
            <v>086</v>
          </cell>
        </row>
        <row r="5613">
          <cell r="A5613" t="str">
            <v>N825</v>
          </cell>
          <cell r="B5613" t="str">
            <v>FISTULA DEL TRACTO GENITAL FEMENINO A LA PIEL</v>
          </cell>
          <cell r="C5613" t="str">
            <v>086</v>
          </cell>
        </row>
        <row r="5614">
          <cell r="A5614" t="str">
            <v>N828</v>
          </cell>
          <cell r="B5614" t="str">
            <v>OTRAS FISTULA DEL TRACTO GENITAL FEMENINO</v>
          </cell>
          <cell r="C5614" t="str">
            <v>086</v>
          </cell>
        </row>
        <row r="5615">
          <cell r="A5615" t="str">
            <v>N829</v>
          </cell>
          <cell r="B5615" t="str">
            <v>FISTULA DEL TRACTO GENITAL FEMENINO, SIN OTRA ESPECIFICACION</v>
          </cell>
          <cell r="C5615" t="str">
            <v>086</v>
          </cell>
        </row>
        <row r="5616">
          <cell r="A5616" t="str">
            <v>N83</v>
          </cell>
          <cell r="B5616" t="str">
            <v>TRASTORNOS NO INFLAMATORIOS DEL OVARIO, DE LA TROMP. DE FALOPIO Y DEL</v>
          </cell>
          <cell r="C5616" t="str">
            <v>086</v>
          </cell>
        </row>
        <row r="5617">
          <cell r="A5617" t="str">
            <v>N830</v>
          </cell>
          <cell r="B5617" t="str">
            <v>QUISTE FOLICULAR DEL OVARIO</v>
          </cell>
          <cell r="C5617" t="str">
            <v>086</v>
          </cell>
        </row>
        <row r="5618">
          <cell r="A5618" t="str">
            <v>N831</v>
          </cell>
          <cell r="B5618" t="str">
            <v>QUISTE DEL CUERPO AMARILLO</v>
          </cell>
          <cell r="C5618" t="str">
            <v>086</v>
          </cell>
        </row>
        <row r="5619">
          <cell r="A5619" t="str">
            <v>N832</v>
          </cell>
          <cell r="B5619" t="str">
            <v>OTROS QUISTES OVARICOS Y LOS NO ESPECIFICADOS</v>
          </cell>
          <cell r="C5619" t="str">
            <v>086</v>
          </cell>
        </row>
        <row r="5620">
          <cell r="A5620" t="str">
            <v>N833</v>
          </cell>
          <cell r="B5620" t="str">
            <v>ATROFIA ADQUIRIDA DEL OVARIO Y DE LA TROMPA DE FALOPIO</v>
          </cell>
          <cell r="C5620" t="str">
            <v>086</v>
          </cell>
        </row>
        <row r="5621">
          <cell r="A5621" t="str">
            <v>N834</v>
          </cell>
          <cell r="B5621" t="str">
            <v>PROLAPSO Y HERNIA DEL OVARIO Y DE LA TROMPA DE FALOPIO</v>
          </cell>
          <cell r="C5621" t="str">
            <v>086</v>
          </cell>
        </row>
        <row r="5622">
          <cell r="A5622" t="str">
            <v>N835</v>
          </cell>
          <cell r="B5622" t="str">
            <v>TORSION DE OVARIO, PEDICULO DE OVARIO Y TROMPA DE FALOPIO</v>
          </cell>
          <cell r="C5622" t="str">
            <v>086</v>
          </cell>
        </row>
        <row r="5623">
          <cell r="A5623" t="str">
            <v>N836</v>
          </cell>
          <cell r="B5623" t="str">
            <v>HEMATOSALPINX</v>
          </cell>
          <cell r="C5623" t="str">
            <v>086</v>
          </cell>
        </row>
        <row r="5624">
          <cell r="A5624" t="str">
            <v>N837</v>
          </cell>
          <cell r="B5624" t="str">
            <v>HEMATOMA DEL LIGAMENTO ANCHO</v>
          </cell>
          <cell r="C5624" t="str">
            <v>086</v>
          </cell>
        </row>
        <row r="5625">
          <cell r="A5625" t="str">
            <v>N838</v>
          </cell>
          <cell r="B5625" t="str">
            <v>OTROS TRASTORNOS NO INFLAMATORIOS DEL OVARIO, DE LA TROMPA DE FALOP</v>
          </cell>
          <cell r="C5625" t="str">
            <v>086</v>
          </cell>
        </row>
        <row r="5626">
          <cell r="A5626" t="str">
            <v>N839</v>
          </cell>
          <cell r="B5626" t="str">
            <v>ENFERMEDAD NO INFLAMATORIA DEL OVARIO, DE LA TROMPA DE FALOPIO Y DEL</v>
          </cell>
          <cell r="C5626" t="str">
            <v>086</v>
          </cell>
        </row>
        <row r="5627">
          <cell r="A5627" t="str">
            <v>N84</v>
          </cell>
          <cell r="B5627" t="str">
            <v>POLIPO DEL TRACTO GENITAL FEMENINO</v>
          </cell>
          <cell r="C5627" t="str">
            <v>086</v>
          </cell>
        </row>
        <row r="5628">
          <cell r="A5628" t="str">
            <v>N840</v>
          </cell>
          <cell r="B5628" t="str">
            <v>POLIPO DEL CUERPO DEL UTERO</v>
          </cell>
          <cell r="C5628" t="str">
            <v>086</v>
          </cell>
        </row>
        <row r="5629">
          <cell r="A5629" t="str">
            <v>N841</v>
          </cell>
          <cell r="B5629" t="str">
            <v>POLIPO DEL CUELLO DEL UTERO</v>
          </cell>
          <cell r="C5629" t="str">
            <v>086</v>
          </cell>
        </row>
        <row r="5630">
          <cell r="A5630" t="str">
            <v>N842</v>
          </cell>
          <cell r="B5630" t="str">
            <v>POLIPO DE LA VAGINA</v>
          </cell>
          <cell r="C5630" t="str">
            <v>086</v>
          </cell>
        </row>
        <row r="5631">
          <cell r="A5631" t="str">
            <v>N843</v>
          </cell>
          <cell r="B5631" t="str">
            <v>POLIPO DE LA VULVA</v>
          </cell>
          <cell r="C5631" t="str">
            <v>086</v>
          </cell>
        </row>
        <row r="5632">
          <cell r="A5632" t="str">
            <v>N848</v>
          </cell>
          <cell r="B5632" t="str">
            <v>POLIPO DE OTRAS PARTES DEL TRACTO GENITAL FEMENINO</v>
          </cell>
          <cell r="C5632" t="str">
            <v>086</v>
          </cell>
        </row>
        <row r="5633">
          <cell r="A5633" t="str">
            <v>N849</v>
          </cell>
          <cell r="B5633" t="str">
            <v>POLIPO DEL TRACTO GENITAL FEMENINO, NO ESPECIFICADO</v>
          </cell>
          <cell r="C5633" t="str">
            <v>086</v>
          </cell>
        </row>
        <row r="5634">
          <cell r="A5634" t="str">
            <v>N85</v>
          </cell>
          <cell r="B5634" t="str">
            <v>OTROS TRASTORNOS NO INFLAMATOEIOS DEL UTERO, EXCEPTO DEL CUELLO</v>
          </cell>
          <cell r="C5634" t="str">
            <v>086</v>
          </cell>
        </row>
        <row r="5635">
          <cell r="A5635" t="str">
            <v>N850</v>
          </cell>
          <cell r="B5635" t="str">
            <v>HIPERPLASIA DE GLANDULA DEL ENDOMETRIO</v>
          </cell>
          <cell r="C5635" t="str">
            <v>086</v>
          </cell>
        </row>
        <row r="5636">
          <cell r="A5636" t="str">
            <v>N851</v>
          </cell>
          <cell r="B5636" t="str">
            <v>HIPERPLASIA ADENOMATOSA DEL ENDOMETRIO</v>
          </cell>
          <cell r="C5636" t="str">
            <v>086</v>
          </cell>
        </row>
        <row r="5637">
          <cell r="A5637" t="str">
            <v>N852</v>
          </cell>
          <cell r="B5637" t="str">
            <v>HIPERTROFIA DEL UTERO</v>
          </cell>
          <cell r="C5637" t="str">
            <v>086</v>
          </cell>
        </row>
        <row r="5638">
          <cell r="A5638" t="str">
            <v>N853</v>
          </cell>
          <cell r="B5638" t="str">
            <v>SUBINVOLUCION DEL UTERO</v>
          </cell>
          <cell r="C5638" t="str">
            <v>086</v>
          </cell>
        </row>
        <row r="5639">
          <cell r="A5639" t="str">
            <v>N854</v>
          </cell>
          <cell r="B5639" t="str">
            <v>MALA POSICION DEL UTERO</v>
          </cell>
          <cell r="C5639" t="str">
            <v>086</v>
          </cell>
        </row>
        <row r="5640">
          <cell r="A5640" t="str">
            <v>N855</v>
          </cell>
          <cell r="B5640" t="str">
            <v>INVERSION DEL UTERO</v>
          </cell>
          <cell r="C5640" t="str">
            <v>086</v>
          </cell>
        </row>
        <row r="5641">
          <cell r="A5641" t="str">
            <v>N856</v>
          </cell>
          <cell r="B5641" t="str">
            <v>SINEQUIAS INTRAUTERINAS</v>
          </cell>
          <cell r="C5641" t="str">
            <v>086</v>
          </cell>
        </row>
        <row r="5642">
          <cell r="A5642" t="str">
            <v>N857</v>
          </cell>
          <cell r="B5642" t="str">
            <v>HEMATOMETRA</v>
          </cell>
          <cell r="C5642" t="str">
            <v>086</v>
          </cell>
        </row>
        <row r="5643">
          <cell r="A5643" t="str">
            <v>N858</v>
          </cell>
          <cell r="B5643" t="str">
            <v>OTROS TRASTORNOS NO INFLATORIOS ESPECIFICADOS DEL UTERO</v>
          </cell>
          <cell r="C5643" t="str">
            <v>086</v>
          </cell>
        </row>
        <row r="5644">
          <cell r="A5644" t="str">
            <v>N859</v>
          </cell>
          <cell r="B5644" t="str">
            <v>TRASTORNO NO INFLAMATORIO DEL UTERO, NO ESPECIFICADO</v>
          </cell>
          <cell r="C5644" t="str">
            <v>086</v>
          </cell>
        </row>
        <row r="5645">
          <cell r="A5645" t="str">
            <v>N86</v>
          </cell>
          <cell r="B5645" t="str">
            <v>EROSION Y ECTROPION DEL CUELLO DEL UTERO</v>
          </cell>
          <cell r="C5645" t="str">
            <v>086</v>
          </cell>
        </row>
        <row r="5646">
          <cell r="A5646" t="str">
            <v>N87</v>
          </cell>
          <cell r="B5646" t="str">
            <v>DISPLASIA DEL CUELLO UTERINO</v>
          </cell>
          <cell r="C5646" t="str">
            <v>086</v>
          </cell>
        </row>
        <row r="5647">
          <cell r="A5647" t="str">
            <v>N870</v>
          </cell>
          <cell r="B5647" t="str">
            <v>DISPLASIA CERVICAL LEVE</v>
          </cell>
          <cell r="C5647" t="str">
            <v>086</v>
          </cell>
        </row>
        <row r="5648">
          <cell r="A5648" t="str">
            <v>N871</v>
          </cell>
          <cell r="B5648" t="str">
            <v>DISPLASIA CERVICAL MODERADA</v>
          </cell>
          <cell r="C5648" t="str">
            <v>086</v>
          </cell>
        </row>
        <row r="5649">
          <cell r="A5649" t="str">
            <v>N872</v>
          </cell>
          <cell r="B5649" t="str">
            <v>DISPLASIA CERVICAL SEVERA, NO CLASIFICADA EN OTRA PARTE</v>
          </cell>
          <cell r="C5649" t="str">
            <v>086</v>
          </cell>
        </row>
        <row r="5650">
          <cell r="A5650" t="str">
            <v>N879</v>
          </cell>
          <cell r="B5650" t="str">
            <v>DISPLASIA DEL CUELLO DEL UTERO, NO ESPECIFICADA</v>
          </cell>
          <cell r="C5650" t="str">
            <v>086</v>
          </cell>
        </row>
        <row r="5651">
          <cell r="A5651" t="str">
            <v>N88</v>
          </cell>
          <cell r="B5651" t="str">
            <v>OTROS TRASTORNOS NO INFLAMATORIOS DEL CUELLO DEL UTERO</v>
          </cell>
          <cell r="C5651" t="str">
            <v>086</v>
          </cell>
        </row>
        <row r="5652">
          <cell r="A5652" t="str">
            <v>N880</v>
          </cell>
          <cell r="B5652" t="str">
            <v>LEUCOPLASIA DEL CUELLO DEL UTERO</v>
          </cell>
          <cell r="C5652" t="str">
            <v>086</v>
          </cell>
        </row>
        <row r="5653">
          <cell r="A5653" t="str">
            <v>N881</v>
          </cell>
          <cell r="B5653" t="str">
            <v>LACERACION ANTIGUA DEL CUELLO DEL UTERO</v>
          </cell>
          <cell r="C5653" t="str">
            <v>086</v>
          </cell>
        </row>
        <row r="5654">
          <cell r="A5654" t="str">
            <v>N882</v>
          </cell>
          <cell r="B5654" t="str">
            <v>ESTRECHEZ Y ESTENOSIS DEL CUELLO DEL UTERO</v>
          </cell>
          <cell r="C5654" t="str">
            <v>086</v>
          </cell>
        </row>
        <row r="5655">
          <cell r="A5655" t="str">
            <v>N883</v>
          </cell>
          <cell r="B5655" t="str">
            <v>INCOMPETENCIA DEL CUELLO DEL UTERO</v>
          </cell>
          <cell r="C5655" t="str">
            <v>086</v>
          </cell>
        </row>
        <row r="5656">
          <cell r="A5656" t="str">
            <v>N884</v>
          </cell>
          <cell r="B5656" t="str">
            <v>ELONGACION HIPERTROFICA DEL CUELLO DEL UTERO</v>
          </cell>
          <cell r="C5656" t="str">
            <v>086</v>
          </cell>
        </row>
        <row r="5657">
          <cell r="A5657" t="str">
            <v>N888</v>
          </cell>
          <cell r="B5657" t="str">
            <v>OTROS TRASTORNOS NO INFLAMATORIOS ESPECIFICADOS DEL CUELLO DEL UTER</v>
          </cell>
          <cell r="C5657" t="str">
            <v>086</v>
          </cell>
        </row>
        <row r="5658">
          <cell r="A5658" t="str">
            <v>N889</v>
          </cell>
          <cell r="B5658" t="str">
            <v>TRASTORNO NO INFLAMATORIO DEL CUELLO DEL UTERO, NO ESPECIFICADO</v>
          </cell>
          <cell r="C5658" t="str">
            <v>086</v>
          </cell>
        </row>
        <row r="5659">
          <cell r="A5659" t="str">
            <v>N89</v>
          </cell>
          <cell r="B5659" t="str">
            <v>OTROS TRASTORNOS NO INFLAMATORIOS DE LA VAGINA</v>
          </cell>
          <cell r="C5659" t="str">
            <v>086</v>
          </cell>
        </row>
        <row r="5660">
          <cell r="A5660" t="str">
            <v>N890</v>
          </cell>
          <cell r="B5660" t="str">
            <v>DISPLASIA VAGINAL LEVE</v>
          </cell>
          <cell r="C5660" t="str">
            <v>086</v>
          </cell>
        </row>
        <row r="5661">
          <cell r="A5661" t="str">
            <v>N891</v>
          </cell>
          <cell r="B5661" t="str">
            <v>DISPLASIA VAGINAL MODERADA</v>
          </cell>
          <cell r="C5661" t="str">
            <v>086</v>
          </cell>
        </row>
        <row r="5662">
          <cell r="A5662" t="str">
            <v>N892</v>
          </cell>
          <cell r="B5662" t="str">
            <v>DISPLASIA VAGINAL SEVERA, NO CLASIFICADA EN OTRA PARTE</v>
          </cell>
          <cell r="C5662" t="str">
            <v>086</v>
          </cell>
        </row>
        <row r="5663">
          <cell r="A5663" t="str">
            <v>N893</v>
          </cell>
          <cell r="B5663" t="str">
            <v>DISPLASIA DE LA VAGINA, NO ESPECIFICADA</v>
          </cell>
          <cell r="C5663" t="str">
            <v>086</v>
          </cell>
        </row>
        <row r="5664">
          <cell r="A5664" t="str">
            <v>N894</v>
          </cell>
          <cell r="B5664" t="str">
            <v>LEUCOPLASIA DE LA VAGINA</v>
          </cell>
          <cell r="C5664" t="str">
            <v>086</v>
          </cell>
        </row>
        <row r="5665">
          <cell r="A5665" t="str">
            <v>N895</v>
          </cell>
          <cell r="B5665" t="str">
            <v>ESTRECHEZ Y ATRESIA DE LA VAGINA</v>
          </cell>
          <cell r="C5665" t="str">
            <v>086</v>
          </cell>
        </row>
        <row r="5666">
          <cell r="A5666" t="str">
            <v>N896</v>
          </cell>
          <cell r="B5666" t="str">
            <v>ANILLO DE HIMEN ESTRECHO</v>
          </cell>
          <cell r="C5666" t="str">
            <v>086</v>
          </cell>
        </row>
        <row r="5667">
          <cell r="A5667" t="str">
            <v>N897</v>
          </cell>
          <cell r="B5667" t="str">
            <v>HEMATOCOLPOS</v>
          </cell>
          <cell r="C5667" t="str">
            <v>086</v>
          </cell>
        </row>
        <row r="5668">
          <cell r="A5668" t="str">
            <v>N898</v>
          </cell>
          <cell r="B5668" t="str">
            <v>OTROS TRASTORNOS ESPECIFICADOS NO INFLAMATORIOS DE LA VAGINA</v>
          </cell>
          <cell r="C5668" t="str">
            <v>086</v>
          </cell>
        </row>
        <row r="5669">
          <cell r="A5669" t="str">
            <v>N899</v>
          </cell>
          <cell r="B5669" t="str">
            <v>TRASTORNO NO INFLAMATORIO DE LA VAGINA, NO ESPECIFICADO</v>
          </cell>
          <cell r="C5669" t="str">
            <v>086</v>
          </cell>
        </row>
        <row r="5670">
          <cell r="A5670" t="str">
            <v>N90</v>
          </cell>
          <cell r="B5670" t="str">
            <v>OTROS TRASTORNOS NO INFLAMATORIOS DE LA VULVA Y DEL PERINEO</v>
          </cell>
          <cell r="C5670" t="str">
            <v>086</v>
          </cell>
        </row>
        <row r="5671">
          <cell r="A5671" t="str">
            <v>N900</v>
          </cell>
          <cell r="B5671" t="str">
            <v>DISPLASIA VULVAR LEVE</v>
          </cell>
          <cell r="C5671" t="str">
            <v>086</v>
          </cell>
        </row>
        <row r="5672">
          <cell r="A5672" t="str">
            <v>N901</v>
          </cell>
          <cell r="B5672" t="str">
            <v>DISPLASIA VULVAR MODERADA</v>
          </cell>
          <cell r="C5672" t="str">
            <v>086</v>
          </cell>
        </row>
        <row r="5673">
          <cell r="A5673" t="str">
            <v>N902</v>
          </cell>
          <cell r="B5673" t="str">
            <v>DISPLASIA VULVAR SEVERA, NO CLASIFICADA EN OTRA PARTE</v>
          </cell>
          <cell r="C5673" t="str">
            <v>086</v>
          </cell>
        </row>
        <row r="5674">
          <cell r="A5674" t="str">
            <v>N903</v>
          </cell>
          <cell r="B5674" t="str">
            <v>DISPLASIA DE LA VULVA, NO ESPECIFICADA</v>
          </cell>
          <cell r="C5674" t="str">
            <v>086</v>
          </cell>
        </row>
        <row r="5675">
          <cell r="A5675" t="str">
            <v>N904</v>
          </cell>
          <cell r="B5675" t="str">
            <v>LEUCOPLASIA DE LA VULVA</v>
          </cell>
          <cell r="C5675" t="str">
            <v>086</v>
          </cell>
        </row>
        <row r="5676">
          <cell r="A5676" t="str">
            <v>N905</v>
          </cell>
          <cell r="B5676" t="str">
            <v>ATROFIA DE LA VULVA</v>
          </cell>
          <cell r="C5676" t="str">
            <v>086</v>
          </cell>
        </row>
        <row r="5677">
          <cell r="A5677" t="str">
            <v>N906</v>
          </cell>
          <cell r="B5677" t="str">
            <v>HIPERTROFIA DE LA VULVA</v>
          </cell>
          <cell r="C5677" t="str">
            <v>086</v>
          </cell>
        </row>
        <row r="5678">
          <cell r="A5678" t="str">
            <v>N907</v>
          </cell>
          <cell r="B5678" t="str">
            <v>QUISTE DE LA VULVA</v>
          </cell>
          <cell r="C5678" t="str">
            <v>086</v>
          </cell>
        </row>
        <row r="5679">
          <cell r="A5679" t="str">
            <v>N908</v>
          </cell>
          <cell r="B5679" t="str">
            <v>OTROS TRASTORNOS NO INFLAMATORIOS ESPECIFICADOS DE LA VULVA Y DEL P</v>
          </cell>
          <cell r="C5679" t="str">
            <v>086</v>
          </cell>
        </row>
        <row r="5680">
          <cell r="A5680" t="str">
            <v>N909</v>
          </cell>
          <cell r="B5680" t="str">
            <v>TRASTORNO NO INFLAMATORIO DE LA VULVA Y DEL PERINEO, NO ESPECIFICADO</v>
          </cell>
          <cell r="C5680" t="str">
            <v>086</v>
          </cell>
        </row>
        <row r="5681">
          <cell r="A5681" t="str">
            <v>N91</v>
          </cell>
          <cell r="B5681" t="str">
            <v>MENSTRUACION AUSENTE, ESCASA O RARA</v>
          </cell>
          <cell r="C5681" t="str">
            <v>086</v>
          </cell>
        </row>
        <row r="5682">
          <cell r="A5682" t="str">
            <v>N910</v>
          </cell>
          <cell r="B5682" t="str">
            <v>AMENORREA PRIMARIA</v>
          </cell>
          <cell r="C5682" t="str">
            <v>086</v>
          </cell>
        </row>
        <row r="5683">
          <cell r="A5683" t="str">
            <v>N911</v>
          </cell>
          <cell r="B5683" t="str">
            <v>AMENORREA SECUNDARIA</v>
          </cell>
          <cell r="C5683" t="str">
            <v>086</v>
          </cell>
        </row>
        <row r="5684">
          <cell r="A5684" t="str">
            <v>N912</v>
          </cell>
          <cell r="B5684" t="str">
            <v>AMENORREA, SIN OTRA ESPECIFICACION</v>
          </cell>
          <cell r="C5684" t="str">
            <v>086</v>
          </cell>
        </row>
        <row r="5685">
          <cell r="A5685" t="str">
            <v>N913</v>
          </cell>
          <cell r="B5685" t="str">
            <v>OLIGOMENORREA PRIMARIA</v>
          </cell>
          <cell r="C5685" t="str">
            <v>086</v>
          </cell>
        </row>
        <row r="5686">
          <cell r="A5686" t="str">
            <v>N914</v>
          </cell>
          <cell r="B5686" t="str">
            <v>OLIGOMENORREA SECUNDARIA</v>
          </cell>
          <cell r="C5686" t="str">
            <v>086</v>
          </cell>
        </row>
        <row r="5687">
          <cell r="A5687" t="str">
            <v>N915</v>
          </cell>
          <cell r="B5687" t="str">
            <v>OLIGOMENORREA, NO ESPECIFICADA</v>
          </cell>
          <cell r="C5687" t="str">
            <v>086</v>
          </cell>
        </row>
        <row r="5688">
          <cell r="A5688" t="str">
            <v>N92</v>
          </cell>
          <cell r="B5688" t="str">
            <v>MENSTRUACION EXCESIVA, FRECUENTE E IRREGULAR</v>
          </cell>
          <cell r="C5688" t="str">
            <v>086</v>
          </cell>
        </row>
        <row r="5689">
          <cell r="A5689" t="str">
            <v>N920</v>
          </cell>
          <cell r="B5689" t="str">
            <v>MENSTRUACION EXCESIVA Y FRECUENTE CON CICLO REGULAR</v>
          </cell>
          <cell r="C5689" t="str">
            <v>086</v>
          </cell>
        </row>
        <row r="5690">
          <cell r="A5690" t="str">
            <v>N921</v>
          </cell>
          <cell r="B5690" t="str">
            <v>MENSTRUACION EXCESIVA Y FRECUENTE CON CICLO IRREGULAR</v>
          </cell>
          <cell r="C5690" t="str">
            <v>086</v>
          </cell>
        </row>
        <row r="5691">
          <cell r="A5691" t="str">
            <v>N922</v>
          </cell>
          <cell r="B5691" t="str">
            <v>MENSTRUACION EXCESIVA EN LA PUBERTAD</v>
          </cell>
          <cell r="C5691" t="str">
            <v>086</v>
          </cell>
        </row>
        <row r="5692">
          <cell r="A5692" t="str">
            <v>N923</v>
          </cell>
          <cell r="B5692" t="str">
            <v>HEMORRAGIA POR OVULACION</v>
          </cell>
          <cell r="C5692" t="str">
            <v>086</v>
          </cell>
        </row>
        <row r="5693">
          <cell r="A5693" t="str">
            <v>N924</v>
          </cell>
          <cell r="B5693" t="str">
            <v>HEMORRAGIA EXCESIVA EN PERIODO PREMENOPAUSICO</v>
          </cell>
          <cell r="C5693" t="str">
            <v>086</v>
          </cell>
        </row>
        <row r="5694">
          <cell r="A5694" t="str">
            <v>N925</v>
          </cell>
          <cell r="B5694" t="str">
            <v>OTRAS MENSTRUACIONES IRREGULARES ESPECIFICADAS</v>
          </cell>
          <cell r="C5694" t="str">
            <v>086</v>
          </cell>
        </row>
        <row r="5695">
          <cell r="A5695" t="str">
            <v>N926</v>
          </cell>
          <cell r="B5695" t="str">
            <v>MENSTRUACION IRREGULAR, NO ESPECIFICADA</v>
          </cell>
          <cell r="C5695" t="str">
            <v>086</v>
          </cell>
        </row>
        <row r="5696">
          <cell r="A5696" t="str">
            <v>N93</v>
          </cell>
          <cell r="B5696" t="str">
            <v>OTRAS HEMORRAGIAS UTERINAS O VAGINALES ANORMALES</v>
          </cell>
          <cell r="C5696" t="str">
            <v>086</v>
          </cell>
        </row>
        <row r="5697">
          <cell r="A5697" t="str">
            <v>N930</v>
          </cell>
          <cell r="B5697" t="str">
            <v>HEMORRAGIA POSCOITO Y POSTCONTACTO</v>
          </cell>
          <cell r="C5697" t="str">
            <v>086</v>
          </cell>
        </row>
        <row r="5698">
          <cell r="A5698" t="str">
            <v>N938</v>
          </cell>
          <cell r="B5698" t="str">
            <v>OTRAS HEMORRAGIAS UTERINAS O VAGINALES ANORMALES ESPECIFICADAS</v>
          </cell>
          <cell r="C5698" t="str">
            <v>086</v>
          </cell>
        </row>
        <row r="5699">
          <cell r="A5699" t="str">
            <v>N939</v>
          </cell>
          <cell r="B5699" t="str">
            <v>HEMORRAGIA VAGINALES Y UTERINA ANORMAL, NO ESPECIFICADA</v>
          </cell>
          <cell r="C5699" t="str">
            <v>086</v>
          </cell>
        </row>
        <row r="5700">
          <cell r="A5700" t="str">
            <v>N94</v>
          </cell>
          <cell r="B5700" t="str">
            <v>DOLOR Y OTRAS AFECCIONES RELACIONADAS CON LOS ORGANOS GENITALES Y</v>
          </cell>
          <cell r="C5700" t="str">
            <v>086</v>
          </cell>
        </row>
        <row r="5701">
          <cell r="A5701" t="str">
            <v>N940</v>
          </cell>
          <cell r="B5701" t="str">
            <v>DOLOR INTERMENSTRUAL</v>
          </cell>
          <cell r="C5701" t="str">
            <v>086</v>
          </cell>
        </row>
        <row r="5702">
          <cell r="A5702" t="str">
            <v>N941</v>
          </cell>
          <cell r="B5702" t="str">
            <v>DISPAREUNIA</v>
          </cell>
          <cell r="C5702" t="str">
            <v>086</v>
          </cell>
        </row>
        <row r="5703">
          <cell r="A5703" t="str">
            <v>N942</v>
          </cell>
          <cell r="B5703" t="str">
            <v>VAGINISMO</v>
          </cell>
          <cell r="C5703" t="str">
            <v>086</v>
          </cell>
        </row>
        <row r="5704">
          <cell r="A5704" t="str">
            <v>N943</v>
          </cell>
          <cell r="B5704" t="str">
            <v>SINDROME DE TENSION PREMENSTRUAL</v>
          </cell>
          <cell r="C5704" t="str">
            <v>086</v>
          </cell>
        </row>
        <row r="5705">
          <cell r="A5705" t="str">
            <v>N944</v>
          </cell>
          <cell r="B5705" t="str">
            <v>DISMENORREA PRIMARIA</v>
          </cell>
          <cell r="C5705" t="str">
            <v>086</v>
          </cell>
        </row>
        <row r="5706">
          <cell r="A5706" t="str">
            <v>N945</v>
          </cell>
          <cell r="B5706" t="str">
            <v>DISMENORREA SECUNDARIA</v>
          </cell>
          <cell r="C5706" t="str">
            <v>086</v>
          </cell>
        </row>
        <row r="5707">
          <cell r="A5707" t="str">
            <v>N946</v>
          </cell>
          <cell r="B5707" t="str">
            <v>DISMENORREA, NO ESPECIFICADA</v>
          </cell>
          <cell r="C5707" t="str">
            <v>086</v>
          </cell>
        </row>
        <row r="5708">
          <cell r="A5708" t="str">
            <v>N948</v>
          </cell>
          <cell r="B5708" t="str">
            <v>OTRAS AFECCIONES ESPECIF. ASOCIADAS CON LOS ORGANOS GENITALES FEMEN</v>
          </cell>
          <cell r="C5708" t="str">
            <v>086</v>
          </cell>
        </row>
        <row r="5709">
          <cell r="A5709" t="str">
            <v>N949</v>
          </cell>
          <cell r="B5709" t="str">
            <v>AFECCIONES NO ESPECIF. ASOCIADAS CON LOS ORGANOS GENITALES FEMENIN</v>
          </cell>
          <cell r="C5709" t="str">
            <v>086</v>
          </cell>
        </row>
        <row r="5710">
          <cell r="A5710" t="str">
            <v>N95</v>
          </cell>
          <cell r="B5710" t="str">
            <v>OTROS TRASTORNOS MENOPAUSICOS Y PERIMENOPAUSICOS</v>
          </cell>
          <cell r="C5710" t="str">
            <v>086</v>
          </cell>
        </row>
        <row r="5711">
          <cell r="A5711" t="str">
            <v>N950</v>
          </cell>
          <cell r="B5711" t="str">
            <v>HEMORRAGIA POSTMENOPAUSICA</v>
          </cell>
          <cell r="C5711" t="str">
            <v>086</v>
          </cell>
        </row>
        <row r="5712">
          <cell r="A5712" t="str">
            <v>N951</v>
          </cell>
          <cell r="B5712" t="str">
            <v>ESTADOS MENOPAUSICOS Y CLIMATERICOS FEMENINOS</v>
          </cell>
          <cell r="C5712" t="str">
            <v>086</v>
          </cell>
        </row>
        <row r="5713">
          <cell r="A5713" t="str">
            <v>N952</v>
          </cell>
          <cell r="B5713" t="str">
            <v>VAGINITIS ATROFICA POSTMENOPAUSICA</v>
          </cell>
          <cell r="C5713" t="str">
            <v>086</v>
          </cell>
        </row>
        <row r="5714">
          <cell r="A5714" t="str">
            <v>N953</v>
          </cell>
          <cell r="B5714" t="str">
            <v>ESTADOS ASOCIADOS CON MENOPAUSIA ARTIFICIAL</v>
          </cell>
          <cell r="C5714" t="str">
            <v>086</v>
          </cell>
        </row>
        <row r="5715">
          <cell r="A5715" t="str">
            <v>N958</v>
          </cell>
          <cell r="B5715" t="str">
            <v>OTROS TRASTORNOS MENOPAUSICOS Y PERIMENOPAUSICOS ESPECIFICADOS</v>
          </cell>
          <cell r="C5715" t="str">
            <v>086</v>
          </cell>
        </row>
        <row r="5716">
          <cell r="A5716" t="str">
            <v>N959</v>
          </cell>
          <cell r="B5716" t="str">
            <v>TRASTORNO MENOPAUSICO Y PERIMENOPAUSICO, NO ESPECIFICADO</v>
          </cell>
          <cell r="C5716" t="str">
            <v>086</v>
          </cell>
        </row>
        <row r="5717">
          <cell r="A5717" t="str">
            <v>N96</v>
          </cell>
          <cell r="B5717" t="str">
            <v>ABORTADORA HABITUAL</v>
          </cell>
          <cell r="C5717" t="str">
            <v>086</v>
          </cell>
        </row>
        <row r="5718">
          <cell r="A5718" t="str">
            <v>N97</v>
          </cell>
          <cell r="B5718" t="str">
            <v>INFERTILIDAD FEMENINA</v>
          </cell>
          <cell r="C5718" t="str">
            <v>086</v>
          </cell>
        </row>
        <row r="5719">
          <cell r="A5719" t="str">
            <v>N970</v>
          </cell>
          <cell r="B5719" t="str">
            <v>INFERTILIDAD FEMENINA ASOCIADA CON FALTA DE OVULACION</v>
          </cell>
          <cell r="C5719" t="str">
            <v>086</v>
          </cell>
        </row>
        <row r="5720">
          <cell r="A5720" t="str">
            <v>N971</v>
          </cell>
          <cell r="B5720" t="str">
            <v>INFERTILIDAD FEMENINA DE ORIGEN TUBARICO</v>
          </cell>
          <cell r="C5720" t="str">
            <v>086</v>
          </cell>
        </row>
        <row r="5721">
          <cell r="A5721" t="str">
            <v>N972</v>
          </cell>
          <cell r="B5721" t="str">
            <v>INFERTILIDAD FEMENINA DE ORIGEN UTERINO</v>
          </cell>
          <cell r="C5721" t="str">
            <v>086</v>
          </cell>
        </row>
        <row r="5722">
          <cell r="A5722" t="str">
            <v>N973</v>
          </cell>
          <cell r="B5722" t="str">
            <v>INFERTILIDAD FEMENINA DE ORIGEN CERVICAL</v>
          </cell>
          <cell r="C5722" t="str">
            <v>086</v>
          </cell>
        </row>
        <row r="5723">
          <cell r="A5723" t="str">
            <v>N974</v>
          </cell>
          <cell r="B5723" t="str">
            <v>INFERTILIDAD FEMENINA ASOCIADA CON FACTORES MASCULINOS</v>
          </cell>
          <cell r="C5723" t="str">
            <v>086</v>
          </cell>
        </row>
        <row r="5724">
          <cell r="A5724" t="str">
            <v>N978</v>
          </cell>
          <cell r="B5724" t="str">
            <v>INFERTILIDAD FEMENINA DE OTRO ORIGEN</v>
          </cell>
          <cell r="C5724" t="str">
            <v>086</v>
          </cell>
        </row>
        <row r="5725">
          <cell r="A5725" t="str">
            <v>N979</v>
          </cell>
          <cell r="B5725" t="str">
            <v>INFERTILIDAD FEMENINA, NO ESPECIFICADA</v>
          </cell>
          <cell r="C5725" t="str">
            <v>086</v>
          </cell>
        </row>
        <row r="5726">
          <cell r="A5726" t="str">
            <v>N98</v>
          </cell>
          <cell r="B5726" t="str">
            <v>COMPLICACIONES ASOCIADOS CON LA FECUNDACION ARTIFICIAL</v>
          </cell>
          <cell r="C5726" t="str">
            <v>086</v>
          </cell>
        </row>
        <row r="5727">
          <cell r="A5727" t="str">
            <v>N980</v>
          </cell>
          <cell r="B5727" t="str">
            <v>INFECCION ASOCIADA INSEMINACION ARTIFICIAL</v>
          </cell>
          <cell r="C5727" t="str">
            <v>086</v>
          </cell>
        </row>
        <row r="5728">
          <cell r="A5728" t="str">
            <v>N981</v>
          </cell>
          <cell r="B5728" t="str">
            <v>HIPERESTIMULACION DE OVARIOS</v>
          </cell>
          <cell r="C5728" t="str">
            <v>086</v>
          </cell>
        </row>
        <row r="5729">
          <cell r="A5729" t="str">
            <v>N982</v>
          </cell>
          <cell r="B5729" t="str">
            <v>COMPLICACIONES EN EL INTENTO DE INTRODUCION DEL HUEVO FECUNDADO</v>
          </cell>
          <cell r="C5729" t="str">
            <v>086</v>
          </cell>
        </row>
        <row r="5730">
          <cell r="A5730" t="str">
            <v>N983</v>
          </cell>
          <cell r="B5730" t="str">
            <v>COMPLICACIONES EN EL INTENTO DE INTRODUCCION DEL EMBRION EN LA TRANS.</v>
          </cell>
          <cell r="C5730" t="str">
            <v>086</v>
          </cell>
        </row>
        <row r="5731">
          <cell r="A5731" t="str">
            <v>N988</v>
          </cell>
          <cell r="B5731" t="str">
            <v>OTRAS COMPLICACIONES ASOCIADAS CON LA FECUNDACION ARTIFICIAL</v>
          </cell>
          <cell r="C5731" t="str">
            <v>086</v>
          </cell>
        </row>
        <row r="5732">
          <cell r="A5732" t="str">
            <v>N989</v>
          </cell>
          <cell r="B5732" t="str">
            <v>COMPLICACION NO ESPECIFICADA ASOCIADA CON LA FECUNDACION ARTIFICIAL</v>
          </cell>
          <cell r="C5732" t="str">
            <v>086</v>
          </cell>
        </row>
        <row r="5733">
          <cell r="A5733" t="str">
            <v>N99</v>
          </cell>
          <cell r="B5733" t="str">
            <v>TRASTORNOS DEL SISTEMA GENITOURINARIO CONSECUTIVO A PROCEDIMIENTO</v>
          </cell>
          <cell r="C5733" t="str">
            <v>086</v>
          </cell>
        </row>
        <row r="5734">
          <cell r="A5734" t="str">
            <v>N990</v>
          </cell>
          <cell r="B5734" t="str">
            <v>INSUFICIENCIA RENAL CONSECUTIVO A PROCEDIMIENTOS</v>
          </cell>
          <cell r="C5734" t="str">
            <v>086</v>
          </cell>
        </row>
        <row r="5735">
          <cell r="A5735" t="str">
            <v>N991</v>
          </cell>
          <cell r="B5735" t="str">
            <v>ESTRECHEZ URETRAL CONSECUTIVA A PROCEDIMIENTOS</v>
          </cell>
          <cell r="C5735" t="str">
            <v>086</v>
          </cell>
        </row>
        <row r="5736">
          <cell r="A5736" t="str">
            <v>N992</v>
          </cell>
          <cell r="B5736" t="str">
            <v>ADHERENCIAS POSTOPERATORIAS DE LA VAGINA</v>
          </cell>
          <cell r="C5736" t="str">
            <v>086</v>
          </cell>
        </row>
        <row r="5737">
          <cell r="A5737" t="str">
            <v>N993</v>
          </cell>
          <cell r="B5737" t="str">
            <v>PROLAPSO DE LA CUPULA VAGINAL DESPUES HISTERECTOMIA</v>
          </cell>
          <cell r="C5737" t="str">
            <v>086</v>
          </cell>
        </row>
        <row r="5738">
          <cell r="A5738" t="str">
            <v>N994</v>
          </cell>
          <cell r="B5738" t="str">
            <v>ADHERENCIAS PERITONEALES PELVICAS CONSECUTIVAS A PROCEDIMIENTOS</v>
          </cell>
          <cell r="C5738" t="str">
            <v>086</v>
          </cell>
        </row>
        <row r="5739">
          <cell r="A5739" t="str">
            <v>N995</v>
          </cell>
          <cell r="B5739" t="str">
            <v>MAL FUNCIONAMIENTO DE ESTOMA EXTERNO DE VIAS URINARIAS</v>
          </cell>
          <cell r="C5739" t="str">
            <v>086</v>
          </cell>
        </row>
        <row r="5740">
          <cell r="A5740" t="str">
            <v>N998</v>
          </cell>
          <cell r="B5740" t="str">
            <v>OTROS TRASTORNOS DEL SISTEMA GENITOURINARIO CONSECUT.  A PROCEDIMIENTO</v>
          </cell>
          <cell r="C5740" t="str">
            <v>086</v>
          </cell>
        </row>
        <row r="5741">
          <cell r="A5741" t="str">
            <v>N999</v>
          </cell>
          <cell r="B5741" t="str">
            <v>TRASTORNO NO ESPECIFICADO DEL SIST. GENITOURINARIO CONSECUT. A PROC.</v>
          </cell>
          <cell r="C5741" t="str">
            <v>086</v>
          </cell>
        </row>
        <row r="5742">
          <cell r="A5742" t="str">
            <v>O00</v>
          </cell>
          <cell r="B5742" t="str">
            <v>EMBARAZO ECTOPICO</v>
          </cell>
          <cell r="C5742" t="str">
            <v>088</v>
          </cell>
        </row>
        <row r="5743">
          <cell r="A5743" t="str">
            <v>O000</v>
          </cell>
          <cell r="B5743" t="str">
            <v>EMBARAZO ABDOMINAL</v>
          </cell>
          <cell r="C5743" t="str">
            <v>088</v>
          </cell>
        </row>
        <row r="5744">
          <cell r="A5744" t="str">
            <v>O001</v>
          </cell>
          <cell r="B5744" t="str">
            <v>EMBARAZO TUBARICO</v>
          </cell>
          <cell r="C5744" t="str">
            <v>088</v>
          </cell>
        </row>
        <row r="5745">
          <cell r="A5745" t="str">
            <v>O002</v>
          </cell>
          <cell r="B5745" t="str">
            <v>EMBARAZO OVARICO</v>
          </cell>
          <cell r="C5745" t="str">
            <v>088</v>
          </cell>
        </row>
        <row r="5746">
          <cell r="A5746" t="str">
            <v>O008</v>
          </cell>
          <cell r="B5746" t="str">
            <v>OTROS EMBARAZOS ECTOPICOS</v>
          </cell>
          <cell r="C5746" t="str">
            <v>088</v>
          </cell>
        </row>
        <row r="5747">
          <cell r="A5747" t="str">
            <v>O009</v>
          </cell>
          <cell r="B5747" t="str">
            <v>EMBARAZO ECTOPICO, NO ESPECIFICADO</v>
          </cell>
          <cell r="C5747" t="str">
            <v>088</v>
          </cell>
        </row>
        <row r="5748">
          <cell r="A5748" t="str">
            <v>O01</v>
          </cell>
          <cell r="B5748" t="str">
            <v>MOLA HIDATIFORME</v>
          </cell>
          <cell r="C5748" t="str">
            <v>088</v>
          </cell>
        </row>
        <row r="5749">
          <cell r="A5749" t="str">
            <v>O010</v>
          </cell>
          <cell r="B5749" t="str">
            <v>MOLA HIDATIFORME CLASICA</v>
          </cell>
          <cell r="C5749" t="str">
            <v>088</v>
          </cell>
        </row>
        <row r="5750">
          <cell r="A5750" t="str">
            <v>O011</v>
          </cell>
          <cell r="B5750" t="str">
            <v>MOLA HIDATIFORME, INCOMPLETA O PARCIAL</v>
          </cell>
          <cell r="C5750" t="str">
            <v>088</v>
          </cell>
        </row>
        <row r="5751">
          <cell r="A5751" t="str">
            <v>O019</v>
          </cell>
          <cell r="B5751" t="str">
            <v>MOLA HIDATIFORME, NO ESPECIFICADA</v>
          </cell>
          <cell r="C5751" t="str">
            <v>088</v>
          </cell>
        </row>
        <row r="5752">
          <cell r="A5752" t="str">
            <v>O02</v>
          </cell>
          <cell r="B5752" t="str">
            <v>OTOROS PRODUCTOS ANORMALES DE LA CONCEPCION</v>
          </cell>
          <cell r="C5752" t="str">
            <v>088</v>
          </cell>
        </row>
        <row r="5753">
          <cell r="A5753" t="str">
            <v>O020</v>
          </cell>
          <cell r="B5753" t="str">
            <v>DETENCION DEL DESARROLLO DEL HUEVO Y MOLA NO HIDATIFORME</v>
          </cell>
          <cell r="C5753" t="str">
            <v>088</v>
          </cell>
        </row>
        <row r="5754">
          <cell r="A5754" t="str">
            <v>O021</v>
          </cell>
          <cell r="B5754" t="str">
            <v>ABORTO RETENIDO</v>
          </cell>
          <cell r="C5754" t="str">
            <v>088</v>
          </cell>
        </row>
        <row r="5755">
          <cell r="A5755" t="str">
            <v>O028</v>
          </cell>
          <cell r="B5755" t="str">
            <v>OTROS PRODUCTOS ANORMALES ESPECIFICADOS DE LA CONCEPCION</v>
          </cell>
          <cell r="C5755" t="str">
            <v>088</v>
          </cell>
        </row>
        <row r="5756">
          <cell r="A5756" t="str">
            <v>O029</v>
          </cell>
          <cell r="B5756" t="str">
            <v>PRODUCTO ANORMAL DE LA CONCEPCION, NO ESPECIFICADO</v>
          </cell>
          <cell r="C5756" t="str">
            <v>088</v>
          </cell>
        </row>
        <row r="5757">
          <cell r="A5757" t="str">
            <v>O03</v>
          </cell>
          <cell r="B5757" t="str">
            <v>ABORTO ESPONTANEO</v>
          </cell>
          <cell r="C5757" t="str">
            <v>088</v>
          </cell>
        </row>
        <row r="5758">
          <cell r="A5758" t="str">
            <v>O04</v>
          </cell>
          <cell r="B5758" t="str">
            <v>ABORTO MEDICO</v>
          </cell>
          <cell r="C5758" t="str">
            <v>088</v>
          </cell>
        </row>
        <row r="5759">
          <cell r="A5759" t="str">
            <v>O05</v>
          </cell>
          <cell r="B5759" t="str">
            <v>OTRO ABORTO</v>
          </cell>
          <cell r="C5759" t="str">
            <v>088</v>
          </cell>
        </row>
        <row r="5760">
          <cell r="A5760" t="str">
            <v>O065</v>
          </cell>
          <cell r="B5760" t="str">
            <v>ABORTO NO ESPECIFICADO</v>
          </cell>
          <cell r="C5760" t="str">
            <v>088</v>
          </cell>
        </row>
        <row r="5761">
          <cell r="A5761" t="str">
            <v>O07</v>
          </cell>
          <cell r="B5761" t="str">
            <v>INTENTO FALLIDO DE ABORTO</v>
          </cell>
          <cell r="C5761" t="str">
            <v>088</v>
          </cell>
        </row>
        <row r="5762">
          <cell r="A5762" t="str">
            <v>O070</v>
          </cell>
          <cell r="B5762" t="str">
            <v>FALLA DE LA INDUCCION MEDICA DEL ABORTO, COMPLICADO POR INFECCION</v>
          </cell>
          <cell r="C5762" t="str">
            <v>088</v>
          </cell>
        </row>
        <row r="5763">
          <cell r="A5763" t="str">
            <v>O071</v>
          </cell>
          <cell r="B5763" t="str">
            <v>FALLA DE LA INDUCCION MEDICA DEL ABORTO, COMPLICADO POR HEMORRAFIA</v>
          </cell>
          <cell r="C5763" t="str">
            <v>088</v>
          </cell>
        </row>
        <row r="5764">
          <cell r="A5764" t="str">
            <v>O072</v>
          </cell>
          <cell r="B5764" t="str">
            <v>FALLA DE LA INDUCCION MEDICA DEL ABORTO, COMPLICADO POR EMBOLIA</v>
          </cell>
          <cell r="C5764" t="str">
            <v>088</v>
          </cell>
        </row>
        <row r="5765">
          <cell r="A5765" t="str">
            <v>O073</v>
          </cell>
          <cell r="B5765" t="str">
            <v>FALLA DE LA INDUCCION MEDICA DEL ABORTO, CON OTRAS COMPLIC. Y LAS NO</v>
          </cell>
          <cell r="C5765" t="str">
            <v>088</v>
          </cell>
        </row>
        <row r="5766">
          <cell r="A5766" t="str">
            <v>O074</v>
          </cell>
          <cell r="B5766" t="str">
            <v>FALLA DE LA INDUCCION MEDICA DEL ABORTO, SIN COMPLICACION</v>
          </cell>
          <cell r="C5766" t="str">
            <v>088</v>
          </cell>
        </row>
        <row r="5767">
          <cell r="A5767" t="str">
            <v>O075</v>
          </cell>
          <cell r="B5767" t="str">
            <v>PTORS INTENTOS FALLIDOS DE ABORTO Y LOS NO ESPECIFICADOS COMPLICADOS</v>
          </cell>
          <cell r="C5767" t="str">
            <v>088</v>
          </cell>
        </row>
        <row r="5768">
          <cell r="A5768" t="str">
            <v>O076</v>
          </cell>
          <cell r="B5768" t="str">
            <v>OTROS INTENTOS FALLIDOS DE ABORTO Y LOS NO ESPECIF. COMPLICADOS POR</v>
          </cell>
          <cell r="C5768" t="str">
            <v>088</v>
          </cell>
        </row>
        <row r="5769">
          <cell r="A5769" t="str">
            <v>O077</v>
          </cell>
          <cell r="B5769" t="str">
            <v>OTROS INTENTOS FALLIDOS DE ABORTO Y LOS NO ESPECIF. COMPLIC. POR EMBOL</v>
          </cell>
          <cell r="C5769" t="str">
            <v>088</v>
          </cell>
        </row>
        <row r="5770">
          <cell r="A5770" t="str">
            <v>O078</v>
          </cell>
          <cell r="B5770" t="str">
            <v>OTROS INTENTOS FALLIDOS DE ABORTO Y LOS NO ESPECIF.CON OTRAS COMPL</v>
          </cell>
          <cell r="C5770" t="str">
            <v>088</v>
          </cell>
        </row>
        <row r="5771">
          <cell r="A5771" t="str">
            <v>O079</v>
          </cell>
          <cell r="B5771" t="str">
            <v>OTROS INTENTOS FALLIDOS DE ABORTO Y LOS NO ESPECIF. SIN COMPLICACION</v>
          </cell>
          <cell r="C5771" t="str">
            <v>088</v>
          </cell>
        </row>
        <row r="5772">
          <cell r="A5772" t="str">
            <v>O08</v>
          </cell>
          <cell r="B5772" t="str">
            <v>COMPLICACIONES CONSECUTIVAS AL ABORTO, AL EMBARAZO ECTOPICO Y AL EMB</v>
          </cell>
          <cell r="C5772" t="str">
            <v>088</v>
          </cell>
        </row>
        <row r="5773">
          <cell r="A5773" t="str">
            <v>O080</v>
          </cell>
          <cell r="B5773" t="str">
            <v>INFECCION GENITAL Y PELVIANA CONSECUTIVA AL ABORTO, AL EMBARAZO ECTOP</v>
          </cell>
          <cell r="C5773" t="str">
            <v>088</v>
          </cell>
        </row>
        <row r="5774">
          <cell r="A5774" t="str">
            <v>O081</v>
          </cell>
          <cell r="B5774" t="str">
            <v>HEMORRAGIA EXCESIVA O TARDIA CONSECUTIVA AL ABORTO, AL EMBARAZO ECTOP</v>
          </cell>
          <cell r="C5774" t="str">
            <v>088</v>
          </cell>
        </row>
        <row r="5775">
          <cell r="A5775" t="str">
            <v>O082</v>
          </cell>
          <cell r="B5775" t="str">
            <v>EMBOLIA CONSECUTIVA AL ABORTO, AL EMBARAZO ECTOPICO Y AL EMB. MOLAR</v>
          </cell>
          <cell r="C5775" t="str">
            <v>088</v>
          </cell>
        </row>
        <row r="5776">
          <cell r="A5776" t="str">
            <v>O083</v>
          </cell>
          <cell r="B5776" t="str">
            <v>CHOQUE CONSECUTIVO AL ABORTO, AL EMBARAZO ECTOPICO Y AL EMB. MOLAR</v>
          </cell>
          <cell r="C5776" t="str">
            <v>088</v>
          </cell>
        </row>
        <row r="5777">
          <cell r="A5777" t="str">
            <v>O084</v>
          </cell>
          <cell r="B5777" t="str">
            <v>INSUFICIENCIA RENAL CONSECUTIVA AL ABORTO, AL EMBARAZO ECTOPICO Y AL</v>
          </cell>
          <cell r="C5777" t="str">
            <v>088</v>
          </cell>
        </row>
        <row r="5778">
          <cell r="A5778" t="str">
            <v>O085</v>
          </cell>
          <cell r="B5778" t="str">
            <v>TRASTORNO METABOLICO CONSECUTIVO AL ABORTO, AL EMBARAZO ECTOPICO</v>
          </cell>
          <cell r="C5778" t="str">
            <v>088</v>
          </cell>
        </row>
        <row r="5779">
          <cell r="A5779" t="str">
            <v>O086</v>
          </cell>
          <cell r="B5779" t="str">
            <v>LESION DE ORGANOS O TEJIDOS DE LA PELVIS CONSECUTIVO AL ABORTO</v>
          </cell>
          <cell r="C5779" t="str">
            <v>088</v>
          </cell>
        </row>
        <row r="5780">
          <cell r="A5780" t="str">
            <v>O087</v>
          </cell>
          <cell r="B5780" t="str">
            <v>OTRAS COMPLICACIONES VENOSAS CONSECUTIVAS AL ABORTO, AL EMB. ECTOPICO</v>
          </cell>
          <cell r="C5780" t="str">
            <v>088</v>
          </cell>
        </row>
        <row r="5781">
          <cell r="A5781" t="str">
            <v>O088</v>
          </cell>
          <cell r="B5781" t="str">
            <v>OTRAS COMPLICACIONES CONSECUTIVAS AL ABORTO, AL EMBARAZO ECTOPICO</v>
          </cell>
          <cell r="C5781" t="str">
            <v>088</v>
          </cell>
        </row>
        <row r="5782">
          <cell r="A5782" t="str">
            <v>O089</v>
          </cell>
          <cell r="B5782" t="str">
            <v>COMPLICACION NO ESPECIF. CONSECUTIVA AL ABORTO, AL EMBARAZO ECTOPICO</v>
          </cell>
          <cell r="C5782" t="str">
            <v>088</v>
          </cell>
        </row>
        <row r="5783">
          <cell r="A5783" t="str">
            <v>O10</v>
          </cell>
          <cell r="B5783" t="str">
            <v>HIPERTENSION PREEXISTENTE QUE COMPLICA EL EMBARAZO, EL PARTO Y EL PUER</v>
          </cell>
          <cell r="C5783" t="str">
            <v>088</v>
          </cell>
        </row>
        <row r="5784">
          <cell r="A5784" t="str">
            <v>O100</v>
          </cell>
          <cell r="B5784" t="str">
            <v>HIPERTENSION ESENCIAL PREEXISTENTE QUE COMPLICA EL EMBARAZO, EL PARTO</v>
          </cell>
          <cell r="C5784" t="str">
            <v>088</v>
          </cell>
        </row>
        <row r="5785">
          <cell r="A5785" t="str">
            <v>O101</v>
          </cell>
          <cell r="B5785" t="str">
            <v>ENFERMEDAD CARDIACA HIPERTENSIVA PREEXISTENTE QUE COMPLICA EL EMB.</v>
          </cell>
          <cell r="C5785" t="str">
            <v>088</v>
          </cell>
        </row>
        <row r="5786">
          <cell r="A5786" t="str">
            <v>O102</v>
          </cell>
          <cell r="B5786" t="str">
            <v>ENFERMEDAD RENAL HIPERTENSIVA PREEXIS. QUE COMPLICA EL EMBARAZO</v>
          </cell>
          <cell r="C5786" t="str">
            <v>088</v>
          </cell>
        </row>
        <row r="5787">
          <cell r="A5787" t="str">
            <v>O103</v>
          </cell>
          <cell r="B5787" t="str">
            <v>ENFERMEDAD CARDIO-RENAL HIPERT. PREEX. QUE COMPL. EL EMBARAZO EL PARTO</v>
          </cell>
          <cell r="C5787" t="str">
            <v>088</v>
          </cell>
        </row>
        <row r="5788">
          <cell r="A5788" t="str">
            <v>O104</v>
          </cell>
          <cell r="B5788" t="str">
            <v>HIPERTENSION SECUNDARIA PREEX. QUE COMPL. EL EMBARAZO, EL PARTO Y EL</v>
          </cell>
          <cell r="C5788" t="str">
            <v>088</v>
          </cell>
        </row>
        <row r="5789">
          <cell r="A5789" t="str">
            <v>O109</v>
          </cell>
          <cell r="B5789" t="str">
            <v>HIPERTENSION PREEX. NO ESPECIF. QUE COMPL. EL EMBARAZO, EL PARTO Y EL</v>
          </cell>
          <cell r="C5789" t="str">
            <v>088</v>
          </cell>
        </row>
        <row r="5790">
          <cell r="A5790" t="str">
            <v>O11</v>
          </cell>
          <cell r="B5790" t="str">
            <v>TRASTORNO HIPERTENSIVOS PREEXISTENTES, CON PROTEINURIA AGREGADA</v>
          </cell>
          <cell r="C5790" t="str">
            <v>088</v>
          </cell>
        </row>
        <row r="5791">
          <cell r="A5791" t="str">
            <v>O12</v>
          </cell>
          <cell r="B5791" t="str">
            <v>EDEMA Y PROTEINURIA GESTACIONALES (INDUCIDO POR EL EMBARAZO) SIN HIP</v>
          </cell>
          <cell r="C5791" t="str">
            <v>088</v>
          </cell>
        </row>
        <row r="5792">
          <cell r="A5792" t="str">
            <v>O120</v>
          </cell>
          <cell r="B5792" t="str">
            <v>EDEMA GESTACIONAL</v>
          </cell>
          <cell r="C5792" t="str">
            <v>088</v>
          </cell>
        </row>
        <row r="5793">
          <cell r="A5793" t="str">
            <v>O121</v>
          </cell>
          <cell r="B5793" t="str">
            <v>PROTEINURIA GESTACIONAL</v>
          </cell>
          <cell r="C5793" t="str">
            <v>088</v>
          </cell>
        </row>
        <row r="5794">
          <cell r="A5794" t="str">
            <v>O122</v>
          </cell>
          <cell r="B5794" t="str">
            <v>EDEMA GESTACIONAL CON PROTEINURIA</v>
          </cell>
          <cell r="C5794" t="str">
            <v>088</v>
          </cell>
        </row>
        <row r="5795">
          <cell r="A5795" t="str">
            <v>O13</v>
          </cell>
          <cell r="B5795" t="str">
            <v>HIPERTENSION GESTACIONAL (INDUCIDA POR EL EMBARAZO) SIN PROTEIN. SIGNI</v>
          </cell>
          <cell r="C5795" t="str">
            <v>088</v>
          </cell>
        </row>
        <row r="5796">
          <cell r="A5796" t="str">
            <v>O14</v>
          </cell>
          <cell r="B5796" t="str">
            <v>HIPERTENSION GESTACIONAL (INDUCIDA POR EL EMBARAZO) CON PROTEIN.SIGN</v>
          </cell>
          <cell r="C5796" t="str">
            <v>088</v>
          </cell>
        </row>
        <row r="5797">
          <cell r="A5797" t="str">
            <v>O140</v>
          </cell>
          <cell r="B5797" t="str">
            <v>PREECLAMPSIA MODERADA</v>
          </cell>
          <cell r="C5797" t="str">
            <v>088</v>
          </cell>
        </row>
        <row r="5798">
          <cell r="A5798" t="str">
            <v>O141</v>
          </cell>
          <cell r="B5798" t="str">
            <v>PREECLAMPSIA SEVERA</v>
          </cell>
          <cell r="C5798" t="str">
            <v>088</v>
          </cell>
        </row>
        <row r="5799">
          <cell r="A5799" t="str">
            <v>O149</v>
          </cell>
          <cell r="B5799" t="str">
            <v>PREECLAMPSIA, NO ESPECIFICADA</v>
          </cell>
          <cell r="C5799" t="str">
            <v>088</v>
          </cell>
        </row>
        <row r="5800">
          <cell r="A5800" t="str">
            <v>O15</v>
          </cell>
          <cell r="B5800" t="str">
            <v>ECLAMPSIA</v>
          </cell>
          <cell r="C5800" t="str">
            <v>088</v>
          </cell>
        </row>
        <row r="5801">
          <cell r="A5801" t="str">
            <v>O150</v>
          </cell>
          <cell r="B5801" t="str">
            <v>ECLAMPSIA EN EL EMBARAZO</v>
          </cell>
          <cell r="C5801" t="str">
            <v>088</v>
          </cell>
        </row>
        <row r="5802">
          <cell r="A5802" t="str">
            <v>O151</v>
          </cell>
          <cell r="B5802" t="str">
            <v>ECLAMPSIA DURANTE EL TRABAJO DE PARTO</v>
          </cell>
          <cell r="C5802" t="str">
            <v>088</v>
          </cell>
        </row>
        <row r="5803">
          <cell r="A5803" t="str">
            <v>O152</v>
          </cell>
          <cell r="B5803" t="str">
            <v>ECLAMPSIA EN EL PUERPERIO</v>
          </cell>
          <cell r="C5803" t="str">
            <v>088</v>
          </cell>
        </row>
        <row r="5804">
          <cell r="A5804" t="str">
            <v>O159</v>
          </cell>
          <cell r="B5804" t="str">
            <v>ECLAMPSIA, EN PERIODO NO ESPECIFICADO</v>
          </cell>
          <cell r="C5804" t="str">
            <v>088</v>
          </cell>
        </row>
        <row r="5805">
          <cell r="A5805" t="str">
            <v>O16</v>
          </cell>
          <cell r="B5805" t="str">
            <v>HIPERTENSION MATERNA, NO ESPECIFICADA</v>
          </cell>
          <cell r="C5805" t="str">
            <v>088</v>
          </cell>
        </row>
        <row r="5806">
          <cell r="A5806" t="str">
            <v>O20</v>
          </cell>
          <cell r="B5806" t="str">
            <v>HEMORRAGIA PRECOZ DEL EMBARAZO</v>
          </cell>
          <cell r="C5806" t="str">
            <v>088</v>
          </cell>
        </row>
        <row r="5807">
          <cell r="A5807" t="str">
            <v>O200</v>
          </cell>
          <cell r="B5807" t="str">
            <v>AMENAZA DE ABORTO</v>
          </cell>
          <cell r="C5807" t="str">
            <v>088</v>
          </cell>
        </row>
        <row r="5808">
          <cell r="A5808" t="str">
            <v>O208</v>
          </cell>
          <cell r="B5808" t="str">
            <v>OTRAS HEMORRAGIAS PRECOCES DEL EMBARAZO</v>
          </cell>
          <cell r="C5808" t="str">
            <v>088</v>
          </cell>
        </row>
        <row r="5809">
          <cell r="A5809" t="str">
            <v>O209</v>
          </cell>
          <cell r="B5809" t="str">
            <v>HEMORRAGIA PRECOZ DEL EMBARAZO, SIN OTRA ESPECIFICACION</v>
          </cell>
          <cell r="C5809" t="str">
            <v>088</v>
          </cell>
        </row>
        <row r="5810">
          <cell r="A5810" t="str">
            <v>O21</v>
          </cell>
          <cell r="B5810" t="str">
            <v>VOMITOS EXCESIVOS EN EL EMBARAZO</v>
          </cell>
          <cell r="C5810" t="str">
            <v>088</v>
          </cell>
        </row>
        <row r="5811">
          <cell r="A5811" t="str">
            <v>O210</v>
          </cell>
          <cell r="B5811" t="str">
            <v>HIPEREMESIS GRAVIDICA LEVE</v>
          </cell>
          <cell r="C5811" t="str">
            <v>088</v>
          </cell>
        </row>
        <row r="5812">
          <cell r="A5812" t="str">
            <v>O211</v>
          </cell>
          <cell r="B5812" t="str">
            <v>HIPEREMESIS GRAVIDICA CON TRASTORNOS METABOLICOS</v>
          </cell>
          <cell r="C5812" t="str">
            <v>088</v>
          </cell>
        </row>
        <row r="5813">
          <cell r="A5813" t="str">
            <v>O212</v>
          </cell>
          <cell r="B5813" t="str">
            <v>HIPEREMESIS GRAVIDICA TARDIA</v>
          </cell>
          <cell r="C5813" t="str">
            <v>088</v>
          </cell>
        </row>
        <row r="5814">
          <cell r="A5814" t="str">
            <v>O218</v>
          </cell>
          <cell r="B5814" t="str">
            <v>OTROS VOMITOS QUE COMPLICAN EL EMBARAZO</v>
          </cell>
          <cell r="C5814" t="str">
            <v>088</v>
          </cell>
        </row>
        <row r="5815">
          <cell r="A5815" t="str">
            <v>O219</v>
          </cell>
          <cell r="B5815" t="str">
            <v>VOMITOS DEL EMBARAZO, NO ESPECIFICADOS</v>
          </cell>
          <cell r="C5815" t="str">
            <v>088</v>
          </cell>
        </row>
        <row r="5816">
          <cell r="A5816" t="str">
            <v>O22</v>
          </cell>
          <cell r="B5816" t="str">
            <v>COMPLICACIONES VENOSAS EN EL EMBARAZO</v>
          </cell>
        </row>
        <row r="5817">
          <cell r="A5817" t="str">
            <v>O220</v>
          </cell>
          <cell r="B5817" t="str">
            <v>VENAS VARICOSAS DE LOS MIEMBROS INFERIORES EN EL EMBARAZO</v>
          </cell>
          <cell r="C5817" t="str">
            <v>088</v>
          </cell>
        </row>
        <row r="5818">
          <cell r="A5818" t="str">
            <v>O221</v>
          </cell>
          <cell r="B5818" t="str">
            <v>VARICES GENITALES EN EL EMBARAZO</v>
          </cell>
          <cell r="C5818" t="str">
            <v>088</v>
          </cell>
        </row>
        <row r="5819">
          <cell r="A5819" t="str">
            <v>O222</v>
          </cell>
          <cell r="B5819" t="str">
            <v>TROMBOFLEBITIS SUPERFICIAL EN EL EMBARAZO</v>
          </cell>
          <cell r="C5819" t="str">
            <v>088</v>
          </cell>
        </row>
        <row r="5820">
          <cell r="A5820" t="str">
            <v>O223</v>
          </cell>
          <cell r="B5820" t="str">
            <v>FLEBOTROMBOSIS PROFUNDA EN EL EMBARAZO</v>
          </cell>
          <cell r="C5820" t="str">
            <v>088</v>
          </cell>
        </row>
        <row r="5821">
          <cell r="A5821" t="str">
            <v>O224</v>
          </cell>
          <cell r="B5821" t="str">
            <v>HEMORROIDES EN EL EMBARAZO</v>
          </cell>
          <cell r="C5821" t="str">
            <v>088</v>
          </cell>
        </row>
        <row r="5822">
          <cell r="A5822" t="str">
            <v>O225</v>
          </cell>
          <cell r="B5822" t="str">
            <v>TROMBOSIS VENOSA CEREBRAL EN EL EMBARAZO</v>
          </cell>
          <cell r="C5822" t="str">
            <v>088</v>
          </cell>
        </row>
        <row r="5823">
          <cell r="A5823" t="str">
            <v>O228</v>
          </cell>
          <cell r="B5823" t="str">
            <v>OTRAS COMPLICACIONES VENOSAS EN EL EMBARAZO</v>
          </cell>
          <cell r="C5823" t="str">
            <v>088</v>
          </cell>
        </row>
        <row r="5824">
          <cell r="A5824" t="str">
            <v>O229</v>
          </cell>
          <cell r="B5824" t="str">
            <v>COMPLICACION VENOSA NO ESPECIFICADA EN EL EMBARAZO</v>
          </cell>
          <cell r="C5824" t="str">
            <v>088</v>
          </cell>
        </row>
        <row r="5825">
          <cell r="A5825" t="str">
            <v>O23</v>
          </cell>
          <cell r="B5825" t="str">
            <v>INFECCION DE LAS GENITOURINARIAS EN EL EMBARAZO</v>
          </cell>
          <cell r="C5825" t="str">
            <v>088</v>
          </cell>
        </row>
        <row r="5826">
          <cell r="A5826" t="str">
            <v>O230</v>
          </cell>
          <cell r="B5826" t="str">
            <v>INFECCION DEL RIÑON EN EL EMBARAZO</v>
          </cell>
          <cell r="C5826" t="str">
            <v>088</v>
          </cell>
        </row>
        <row r="5827">
          <cell r="A5827" t="str">
            <v>O231</v>
          </cell>
          <cell r="B5827" t="str">
            <v>INFECCION DE LA VEJIGA URINARIA EN EL EMBARAZO</v>
          </cell>
          <cell r="C5827" t="str">
            <v>088</v>
          </cell>
        </row>
        <row r="5828">
          <cell r="A5828" t="str">
            <v>O232</v>
          </cell>
          <cell r="B5828" t="str">
            <v>INFECCION DE LA URETRA EN EL EMBARAZO</v>
          </cell>
          <cell r="C5828" t="str">
            <v>088</v>
          </cell>
        </row>
        <row r="5829">
          <cell r="A5829" t="str">
            <v>O233</v>
          </cell>
          <cell r="B5829" t="str">
            <v>INFECCION DE OTRAS PARTES DE LAS VIAS URINARIAS EN EL EMBARAZO</v>
          </cell>
          <cell r="C5829" t="str">
            <v>088</v>
          </cell>
        </row>
        <row r="5830">
          <cell r="A5830" t="str">
            <v>O234</v>
          </cell>
          <cell r="B5830" t="str">
            <v>INFECCION NO ESPECIFICADA DE LAS VIAS URINATIAS EN EL EMBARAZO</v>
          </cell>
          <cell r="C5830" t="str">
            <v>088</v>
          </cell>
        </row>
        <row r="5831">
          <cell r="A5831" t="str">
            <v>O235</v>
          </cell>
          <cell r="B5831" t="str">
            <v>INFECCION GENITAL EN EL EMBARAZO</v>
          </cell>
          <cell r="C5831" t="str">
            <v>088</v>
          </cell>
        </row>
        <row r="5832">
          <cell r="A5832" t="str">
            <v>O239</v>
          </cell>
          <cell r="B5832" t="str">
            <v>OTRAS INFECCIONES Y LAS NO ESPECIF. DE LAS VIAS GENITOURINARIAS EN EL</v>
          </cell>
          <cell r="C5832" t="str">
            <v>088</v>
          </cell>
        </row>
        <row r="5833">
          <cell r="A5833" t="str">
            <v>O24</v>
          </cell>
          <cell r="B5833" t="str">
            <v>DIABETES MELLITUS EN EL EMBARAZO</v>
          </cell>
          <cell r="C5833" t="str">
            <v>088</v>
          </cell>
        </row>
        <row r="5834">
          <cell r="A5834" t="str">
            <v>O240</v>
          </cell>
          <cell r="B5834" t="str">
            <v>DIABETES MELLITUS PREEXISTENTE NO INSULINODEPENDIENTE, EN EL EMBARAZO</v>
          </cell>
          <cell r="C5834" t="str">
            <v>088</v>
          </cell>
        </row>
        <row r="5835">
          <cell r="A5835" t="str">
            <v>O241</v>
          </cell>
          <cell r="B5835" t="str">
            <v>DIABETES MELLITUS PREEXISTENTE NO INSULINODEPENDIENTE, EN EL EMBARAZO</v>
          </cell>
          <cell r="C5835" t="str">
            <v>088</v>
          </cell>
        </row>
        <row r="5836">
          <cell r="A5836" t="str">
            <v>O242</v>
          </cell>
          <cell r="B5836" t="str">
            <v>DIABETES MELLITUS PREEXISTENTE RELACIONADO CON DESNUTRICION, EN EL</v>
          </cell>
          <cell r="C5836" t="str">
            <v>088</v>
          </cell>
        </row>
        <row r="5837">
          <cell r="A5837" t="str">
            <v>O243</v>
          </cell>
          <cell r="B5837" t="str">
            <v>DIABETES MELLITUS PREEXISTENTE, SIN OTRA ESPECIF. EN EL EMBARAZO</v>
          </cell>
          <cell r="C5837" t="str">
            <v>088</v>
          </cell>
        </row>
        <row r="5838">
          <cell r="A5838" t="str">
            <v>O244</v>
          </cell>
          <cell r="B5838" t="str">
            <v>DIABETES MILLITUS QUE SE ORIGINA CON EL EMBARAZO</v>
          </cell>
          <cell r="C5838" t="str">
            <v>088</v>
          </cell>
        </row>
        <row r="5839">
          <cell r="A5839" t="str">
            <v>O249</v>
          </cell>
          <cell r="B5839" t="str">
            <v>DIABETES MILLITUS NO ESPECIFICADA, EN EL EMBARAZO</v>
          </cell>
          <cell r="C5839" t="str">
            <v>088</v>
          </cell>
        </row>
        <row r="5840">
          <cell r="A5840" t="str">
            <v>O25</v>
          </cell>
          <cell r="B5840" t="str">
            <v>DESNUTRICION EN EL EMBARAZO</v>
          </cell>
          <cell r="C5840" t="str">
            <v>088</v>
          </cell>
        </row>
        <row r="5841">
          <cell r="A5841" t="str">
            <v>O26</v>
          </cell>
          <cell r="B5841" t="str">
            <v>ATENCION A LA MADRE POR OTRAS COMPLIC. RELACIONADAS CON EL EMBARAZO</v>
          </cell>
          <cell r="C5841" t="str">
            <v>088</v>
          </cell>
        </row>
        <row r="5842">
          <cell r="A5842" t="str">
            <v>O260</v>
          </cell>
          <cell r="B5842" t="str">
            <v>AUMENTO EXCESIVO DE PESO EN EL EMBARAZO</v>
          </cell>
          <cell r="C5842" t="str">
            <v>088</v>
          </cell>
        </row>
        <row r="5843">
          <cell r="A5843" t="str">
            <v>O261</v>
          </cell>
          <cell r="B5843" t="str">
            <v>AUMENTO PEQUEÑO DE PESO EN EL EMBARAZO</v>
          </cell>
          <cell r="C5843" t="str">
            <v>088</v>
          </cell>
        </row>
        <row r="5844">
          <cell r="A5844" t="str">
            <v>O262</v>
          </cell>
          <cell r="B5844" t="str">
            <v>ATENCION DEL EMBARAZO EN UNA ABORTADORA HABITUAL</v>
          </cell>
          <cell r="C5844" t="str">
            <v>088</v>
          </cell>
        </row>
        <row r="5845">
          <cell r="A5845" t="str">
            <v>O263</v>
          </cell>
          <cell r="B5845" t="str">
            <v>RETENCION DE DISPOSITIVO ANTICONCEPTIVO INTRAUTERINO EN EL EMBARAZO</v>
          </cell>
          <cell r="C5845" t="str">
            <v>088</v>
          </cell>
        </row>
        <row r="5846">
          <cell r="A5846" t="str">
            <v>O264</v>
          </cell>
          <cell r="B5846" t="str">
            <v>HERPES GESTACIONAL</v>
          </cell>
          <cell r="C5846" t="str">
            <v>088</v>
          </cell>
        </row>
        <row r="5847">
          <cell r="A5847" t="str">
            <v>O265</v>
          </cell>
          <cell r="B5847" t="str">
            <v>SINDROME DE HIPOTENSION MATERNA</v>
          </cell>
          <cell r="C5847" t="str">
            <v>088</v>
          </cell>
        </row>
        <row r="5848">
          <cell r="A5848" t="str">
            <v>O266</v>
          </cell>
          <cell r="B5848" t="str">
            <v>TRASTORNO DEL HIGADO EN EL EMBARAZO, EL PARTO Y EL PUERPERIO</v>
          </cell>
          <cell r="C5848" t="str">
            <v>088</v>
          </cell>
        </row>
        <row r="5849">
          <cell r="A5849" t="str">
            <v>O267</v>
          </cell>
          <cell r="B5849" t="str">
            <v>SUBLUXACION DE LA SINFISIS (DEL PUBIS) EN EL EMBARAZO, EL PARTO Y EL P</v>
          </cell>
          <cell r="C5849" t="str">
            <v>088</v>
          </cell>
        </row>
        <row r="5850">
          <cell r="A5850" t="str">
            <v>O268</v>
          </cell>
          <cell r="B5850" t="str">
            <v>OTRAS COMPLICACIONES ESPECIFICADAS RELACIONADAS CON EL EMBARAZO</v>
          </cell>
          <cell r="C5850" t="str">
            <v>088</v>
          </cell>
        </row>
        <row r="5851">
          <cell r="A5851" t="str">
            <v>O269</v>
          </cell>
          <cell r="B5851" t="str">
            <v>COMPLICACION RELACIONADA CON EL EMBARAZO, NO ESPECIFICADA</v>
          </cell>
          <cell r="C5851" t="str">
            <v>088</v>
          </cell>
        </row>
        <row r="5852">
          <cell r="A5852" t="str">
            <v>O28</v>
          </cell>
          <cell r="B5852" t="str">
            <v>HALLAZGOS ANORMALES EN EL EXAMEN PRENATAL DE LA MADRE</v>
          </cell>
          <cell r="C5852" t="str">
            <v>088</v>
          </cell>
        </row>
        <row r="5853">
          <cell r="A5853" t="str">
            <v>O280</v>
          </cell>
          <cell r="B5853" t="str">
            <v>HALLAZGOS HEMATOLOGICO ANORMAL EN EL EXAMEN PRENATAL DE LA MADRE</v>
          </cell>
          <cell r="C5853" t="str">
            <v>088</v>
          </cell>
        </row>
        <row r="5854">
          <cell r="A5854" t="str">
            <v>O281</v>
          </cell>
          <cell r="B5854" t="str">
            <v>HALLAZGOS BIOQUIMICO ANORMAL EN EL EXAMEN PRENATAL DE LA MADRE</v>
          </cell>
          <cell r="C5854" t="str">
            <v>088</v>
          </cell>
        </row>
        <row r="5855">
          <cell r="A5855" t="str">
            <v>O282</v>
          </cell>
          <cell r="B5855" t="str">
            <v>HALLAZGOS CITOLOGICO ANORMAL EN EL EXAMEN PRENATAL DE LA MADRE</v>
          </cell>
          <cell r="C5855" t="str">
            <v>088</v>
          </cell>
        </row>
        <row r="5856">
          <cell r="A5856" t="str">
            <v>O283</v>
          </cell>
          <cell r="B5856" t="str">
            <v>HALLAZGOS ULTRASONICO ANORMAL EN EL EXAMEN PRENATAL DE LA MADRE</v>
          </cell>
          <cell r="C5856" t="str">
            <v>088</v>
          </cell>
        </row>
        <row r="5857">
          <cell r="A5857" t="str">
            <v>O284</v>
          </cell>
          <cell r="B5857" t="str">
            <v>HALLAZGOS RADIOLOGICO ANORMAL EN EL EXAMEN PRENATAL DE LA MADRE</v>
          </cell>
          <cell r="C5857" t="str">
            <v>088</v>
          </cell>
        </row>
        <row r="5858">
          <cell r="A5858" t="str">
            <v>O285</v>
          </cell>
          <cell r="B5858" t="str">
            <v>HALLAZGOS CROMOSOMICO O GENETICO ANORMAL EN EL EXAMEN PRENATAL</v>
          </cell>
          <cell r="C5858" t="str">
            <v>088</v>
          </cell>
        </row>
        <row r="5859">
          <cell r="A5859" t="str">
            <v>O288</v>
          </cell>
          <cell r="B5859" t="str">
            <v>OTROS HALLAZGOS ANORMALES EN EL EXAMEN PRENATAL DE LA MADRE</v>
          </cell>
          <cell r="C5859" t="str">
            <v>088</v>
          </cell>
        </row>
        <row r="5860">
          <cell r="A5860" t="str">
            <v>O289</v>
          </cell>
          <cell r="B5860" t="str">
            <v>HALLAZGOS ANORMAL NO ESPECIFICADO EN EL EXAMEN PRENATAL DE LA MADRE</v>
          </cell>
          <cell r="C5860" t="str">
            <v>088</v>
          </cell>
        </row>
        <row r="5861">
          <cell r="A5861" t="str">
            <v>O29</v>
          </cell>
          <cell r="B5861" t="str">
            <v>COMPLICACIONES DE LA ANESTESIA ADMINISTRADA DURANTE EL EMBARAZO</v>
          </cell>
          <cell r="C5861" t="str">
            <v>088</v>
          </cell>
        </row>
        <row r="5862">
          <cell r="A5862" t="str">
            <v>O290</v>
          </cell>
          <cell r="B5862" t="str">
            <v>COMPLICACIONES PULMONARES DE LA ANESTESIA ADMINISTRADA DURANTE EL EMB</v>
          </cell>
          <cell r="C5862" t="str">
            <v>088</v>
          </cell>
        </row>
        <row r="5863">
          <cell r="A5863" t="str">
            <v>O291</v>
          </cell>
          <cell r="B5863" t="str">
            <v>COMPLICACIONES CARDIACAS DE LA ANESTESIA ADMINISTRADA DURANTE EL EMB</v>
          </cell>
          <cell r="C5863" t="str">
            <v>088</v>
          </cell>
        </row>
        <row r="5864">
          <cell r="A5864" t="str">
            <v>O292</v>
          </cell>
          <cell r="B5864" t="str">
            <v>COMPLICACIONES DEL SISTEMA NERVIOSO CENTRAL DEBIDAS A LA ANESTESIA</v>
          </cell>
          <cell r="C5864" t="str">
            <v>088</v>
          </cell>
        </row>
        <row r="5865">
          <cell r="A5865" t="str">
            <v>O293</v>
          </cell>
          <cell r="B5865" t="str">
            <v>REACCION TOXICA A LA ANESTESIA LOCAL ADMINISTRADA DURANTE EL EMBARAZO</v>
          </cell>
          <cell r="C5865" t="str">
            <v>088</v>
          </cell>
        </row>
        <row r="5866">
          <cell r="A5866" t="str">
            <v>O294</v>
          </cell>
          <cell r="B5866" t="str">
            <v>CEFALALGIA INDUCIDA POR LA ANESTESIA ESPINAL O EPIDURAL ADMINISTRADA</v>
          </cell>
          <cell r="C5866" t="str">
            <v>088</v>
          </cell>
        </row>
        <row r="5867">
          <cell r="A5867" t="str">
            <v>O295</v>
          </cell>
          <cell r="B5867" t="str">
            <v>OTRAS COMPLIC. DE LA ANESTESIA ESPINAL O EPIDURAL ADMONISTRADA DURAN</v>
          </cell>
          <cell r="C5867" t="str">
            <v>088</v>
          </cell>
        </row>
        <row r="5868">
          <cell r="A5868" t="str">
            <v>O296</v>
          </cell>
          <cell r="B5868" t="str">
            <v>FALLA O DIFICULTAD EN LA INTUBACION DURANTE EL EMBARAZO</v>
          </cell>
          <cell r="C5868" t="str">
            <v>088</v>
          </cell>
        </row>
        <row r="5869">
          <cell r="A5869" t="str">
            <v>O298</v>
          </cell>
          <cell r="B5869" t="str">
            <v>OTRAS COMPLIC. DE LA ANESTESIA ADMONISTRADA DURANTE EL EMBARAZO</v>
          </cell>
          <cell r="C5869" t="str">
            <v>088</v>
          </cell>
        </row>
        <row r="5870">
          <cell r="A5870" t="str">
            <v>O299</v>
          </cell>
          <cell r="B5870" t="str">
            <v>COMPLICACION NO ESPECIF. DE LA ANESTESIA ADMINISTRADA  DURANTE EL EMB</v>
          </cell>
          <cell r="C5870" t="str">
            <v>088</v>
          </cell>
        </row>
        <row r="5871">
          <cell r="A5871" t="str">
            <v>O30</v>
          </cell>
          <cell r="B5871" t="str">
            <v>EMBARAZO MULTIPLE</v>
          </cell>
          <cell r="C5871" t="str">
            <v>088</v>
          </cell>
        </row>
        <row r="5872">
          <cell r="A5872" t="str">
            <v>O300</v>
          </cell>
          <cell r="B5872" t="str">
            <v>EMBARAZO DOBLE</v>
          </cell>
          <cell r="C5872" t="str">
            <v>088</v>
          </cell>
        </row>
        <row r="5873">
          <cell r="A5873" t="str">
            <v>O301</v>
          </cell>
          <cell r="B5873" t="str">
            <v>EMBARAZO TRIPLE</v>
          </cell>
          <cell r="C5873" t="str">
            <v>088</v>
          </cell>
        </row>
        <row r="5874">
          <cell r="A5874" t="str">
            <v>O302</v>
          </cell>
          <cell r="B5874" t="str">
            <v>EMBARAZO CUADRUPLE</v>
          </cell>
          <cell r="C5874" t="str">
            <v>088</v>
          </cell>
        </row>
        <row r="5875">
          <cell r="A5875" t="str">
            <v>O308</v>
          </cell>
          <cell r="B5875" t="str">
            <v>OTROS EMBARAZOS MULTIPLES</v>
          </cell>
          <cell r="C5875" t="str">
            <v>088</v>
          </cell>
        </row>
        <row r="5876">
          <cell r="A5876" t="str">
            <v>O309</v>
          </cell>
          <cell r="B5876" t="str">
            <v>EMBARAZO MULTIPLE, NO ESPECIFICADO</v>
          </cell>
          <cell r="C5876" t="str">
            <v>088</v>
          </cell>
        </row>
        <row r="5877">
          <cell r="A5877" t="str">
            <v>O31</v>
          </cell>
          <cell r="B5877" t="str">
            <v>COMPLICACIONES ESPECIFICAS DEL EMBARAZO MULTIPLE</v>
          </cell>
          <cell r="C5877" t="str">
            <v>088</v>
          </cell>
        </row>
        <row r="5878">
          <cell r="A5878" t="str">
            <v>O310</v>
          </cell>
          <cell r="B5878" t="str">
            <v>FETO PAPIRACEO</v>
          </cell>
          <cell r="C5878" t="str">
            <v>088</v>
          </cell>
        </row>
        <row r="5879">
          <cell r="A5879" t="str">
            <v>O311</v>
          </cell>
          <cell r="B5879" t="str">
            <v>EMBARAZO QUE CONTINUA DESPUES DEL ABORTO DE UN FETO O MAS</v>
          </cell>
          <cell r="C5879" t="str">
            <v>088</v>
          </cell>
        </row>
        <row r="5880">
          <cell r="A5880" t="str">
            <v>O312</v>
          </cell>
          <cell r="B5880" t="str">
            <v>EMBARAZO QUE CONTINUA DESPUES DE LA MUERTE INTRAUTERINA DE UN FETO</v>
          </cell>
          <cell r="C5880" t="str">
            <v>088</v>
          </cell>
        </row>
        <row r="5881">
          <cell r="A5881" t="str">
            <v>O318</v>
          </cell>
          <cell r="B5881" t="str">
            <v>OTRAS COMPLICACIONES ESPECIFICAS DEL EMBARAZO MULTIPLE</v>
          </cell>
          <cell r="C5881" t="str">
            <v>088</v>
          </cell>
        </row>
        <row r="5882">
          <cell r="A5882" t="str">
            <v>O32</v>
          </cell>
          <cell r="B5882" t="str">
            <v>ATENCION MATERNA POR PRESENTACION ANORMAL DEL FETO, CONOCIDA O PRES.</v>
          </cell>
          <cell r="C5882" t="str">
            <v>088</v>
          </cell>
        </row>
        <row r="5883">
          <cell r="A5883" t="str">
            <v>O320</v>
          </cell>
          <cell r="B5883" t="str">
            <v>ATENCION MATERNA POR POSICION FETAL INESTABLE</v>
          </cell>
          <cell r="C5883" t="str">
            <v>088</v>
          </cell>
        </row>
        <row r="5884">
          <cell r="A5884" t="str">
            <v>O321</v>
          </cell>
          <cell r="B5884" t="str">
            <v>ATENCION MATERNA POR PRESENTACION DE NALGAS</v>
          </cell>
          <cell r="C5884" t="str">
            <v>088</v>
          </cell>
        </row>
        <row r="5885">
          <cell r="A5885" t="str">
            <v>O322</v>
          </cell>
          <cell r="B5885" t="str">
            <v>ATENCION MATERNA POR POSICION FETAL OBLICUA O TRANSVERSA</v>
          </cell>
          <cell r="C5885" t="str">
            <v>088</v>
          </cell>
        </row>
        <row r="5886">
          <cell r="A5886" t="str">
            <v>O323</v>
          </cell>
          <cell r="B5886" t="str">
            <v>ATENCION MATERNA POR PRESENTACION DE CARA, DE FRENTE O DE MENTON</v>
          </cell>
          <cell r="C5886" t="str">
            <v>088</v>
          </cell>
        </row>
        <row r="5887">
          <cell r="A5887" t="str">
            <v>O324</v>
          </cell>
          <cell r="B5887" t="str">
            <v>ATENCION MATERNA POR CABEZA ALTA EN GESTACION A TERMINO</v>
          </cell>
          <cell r="C5887" t="str">
            <v>088</v>
          </cell>
        </row>
        <row r="5888">
          <cell r="A5888" t="str">
            <v>O325</v>
          </cell>
          <cell r="B5888" t="str">
            <v>ATENCION MATERNA POR EMBARAZO MULTIPLE CON PRESENTACION ANORMAL</v>
          </cell>
          <cell r="C5888" t="str">
            <v>088</v>
          </cell>
        </row>
        <row r="5889">
          <cell r="A5889" t="str">
            <v>O326</v>
          </cell>
          <cell r="B5889" t="str">
            <v>ATENCION MATERNA POR PRESENTACION COMPUESTA</v>
          </cell>
          <cell r="C5889" t="str">
            <v>088</v>
          </cell>
        </row>
        <row r="5890">
          <cell r="A5890" t="str">
            <v>O328</v>
          </cell>
          <cell r="B5890" t="str">
            <v>ATENCION MATERNA POR OTRAS PRESENTACIONES ANORMALES DEL FETO</v>
          </cell>
          <cell r="C5890" t="str">
            <v>088</v>
          </cell>
        </row>
        <row r="5891">
          <cell r="A5891" t="str">
            <v>O329</v>
          </cell>
          <cell r="B5891" t="str">
            <v>ATENCION MATERNA POR PRESENTACION ANORMAL NO ESPECIF. DEL FETO</v>
          </cell>
          <cell r="C5891" t="str">
            <v>088</v>
          </cell>
        </row>
        <row r="5892">
          <cell r="A5892" t="str">
            <v>O33</v>
          </cell>
          <cell r="B5892" t="str">
            <v>ATENCION MATERNA POR DESPROPORCION CONOCIDA O PRESUNTA</v>
          </cell>
          <cell r="C5892" t="str">
            <v>088</v>
          </cell>
        </row>
        <row r="5893">
          <cell r="A5893" t="str">
            <v>O330</v>
          </cell>
          <cell r="B5893" t="str">
            <v>ATENCION MATERNA POR DESPROPORCION DEBIDA A DEFORMIDAD DE LA PELVIS</v>
          </cell>
          <cell r="C5893" t="str">
            <v>088</v>
          </cell>
        </row>
        <row r="5894">
          <cell r="A5894" t="str">
            <v>O331</v>
          </cell>
          <cell r="B5894" t="str">
            <v>ATENCION MATERNA POR DESPROPOR. DEBIDA A ESTRECHEZ GENERAL DE LA PEL</v>
          </cell>
          <cell r="C5894" t="str">
            <v>088</v>
          </cell>
        </row>
        <row r="5895">
          <cell r="A5895" t="str">
            <v>O332</v>
          </cell>
          <cell r="B5895" t="str">
            <v>ATENCION MATERNA POR DESPROP. DEBIDA A DISMIN. DEL ESTRECHO SUPERIOR</v>
          </cell>
          <cell r="C5895" t="str">
            <v>088</v>
          </cell>
        </row>
        <row r="5896">
          <cell r="A5896" t="str">
            <v>O333</v>
          </cell>
          <cell r="B5896" t="str">
            <v>ATENCION MATERNA POR DESPROP. DEBIDA A DIMIN. DEL ESTRECHO INFERIOR</v>
          </cell>
          <cell r="C5896" t="str">
            <v>088</v>
          </cell>
        </row>
        <row r="5897">
          <cell r="A5897" t="str">
            <v>O334</v>
          </cell>
          <cell r="B5897" t="str">
            <v>ATENCION MATERNA POR DESPROP. FETOPELVIANA DE ORIGEN MIXTO, MATERNO</v>
          </cell>
          <cell r="C5897" t="str">
            <v>088</v>
          </cell>
        </row>
        <row r="5898">
          <cell r="A5898" t="str">
            <v>O335</v>
          </cell>
          <cell r="B5898" t="str">
            <v>ATENCION MATERNA POR DESPROP. DEBIDA A FETO DEMASIADO GRANDE</v>
          </cell>
          <cell r="C5898" t="str">
            <v>088</v>
          </cell>
        </row>
        <row r="5899">
          <cell r="A5899" t="str">
            <v>O336</v>
          </cell>
          <cell r="B5899" t="str">
            <v>ATENCION MATERNA POR DESPROP. DEBIDA A FETO HIDROCEFALICO</v>
          </cell>
          <cell r="C5899" t="str">
            <v>088</v>
          </cell>
        </row>
        <row r="5900">
          <cell r="A5900" t="str">
            <v>O337</v>
          </cell>
          <cell r="B5900" t="str">
            <v>ATENCION MATERNA POR DESPROP. DEBIDA  A OTRA DEFORMIDAD FETAL</v>
          </cell>
          <cell r="C5900" t="str">
            <v>088</v>
          </cell>
        </row>
        <row r="5901">
          <cell r="A5901" t="str">
            <v>O338</v>
          </cell>
          <cell r="B5901" t="str">
            <v>ATENCION MATERNA POR DESPROPORCION DE OTRO ORIGEN</v>
          </cell>
          <cell r="C5901" t="str">
            <v>088</v>
          </cell>
        </row>
        <row r="5902">
          <cell r="A5902" t="str">
            <v>O339</v>
          </cell>
          <cell r="B5902" t="str">
            <v>ATENCION MATERNA POR DESPROPORCION DE ORIGEN NO ESPECIFICADO</v>
          </cell>
          <cell r="C5902" t="str">
            <v>088</v>
          </cell>
        </row>
        <row r="5903">
          <cell r="A5903" t="str">
            <v>O34</v>
          </cell>
          <cell r="B5903" t="str">
            <v>ATENCION MATERNA POR ANORMALIDADES CONOCIDAS O PRESUNTAS DE LOS</v>
          </cell>
          <cell r="C5903" t="str">
            <v>088</v>
          </cell>
        </row>
        <row r="5904">
          <cell r="A5904" t="str">
            <v>O340</v>
          </cell>
          <cell r="B5904" t="str">
            <v>ATENCION MATERNA POR ANOMALIA CONGENITA DEL UTERO</v>
          </cell>
          <cell r="C5904" t="str">
            <v>088</v>
          </cell>
        </row>
        <row r="5905">
          <cell r="A5905" t="str">
            <v>O341</v>
          </cell>
          <cell r="B5905" t="str">
            <v>ATENCION MATERNA POR TUMOR DEL CUERPO DEL UTERO</v>
          </cell>
          <cell r="C5905" t="str">
            <v>088</v>
          </cell>
        </row>
        <row r="5906">
          <cell r="A5906" t="str">
            <v>O342</v>
          </cell>
          <cell r="B5906" t="str">
            <v>ATENCION MATERNA POR CICATRIZ UTERINA DEBIDA A CIRUGIA PREVIA</v>
          </cell>
          <cell r="C5906" t="str">
            <v>088</v>
          </cell>
        </row>
        <row r="5907">
          <cell r="A5907" t="str">
            <v>O343</v>
          </cell>
          <cell r="B5907" t="str">
            <v>ATENCION MATERNA POR INCOMPETENCIA DEL CUELLO UTERINO</v>
          </cell>
          <cell r="C5907" t="str">
            <v>088</v>
          </cell>
        </row>
        <row r="5908">
          <cell r="A5908" t="str">
            <v>O344</v>
          </cell>
          <cell r="B5908" t="str">
            <v>ATENCION MATERNA POR OTRA ANORMALIDAD DEL CUELLO UTERINO</v>
          </cell>
          <cell r="C5908" t="str">
            <v>088</v>
          </cell>
        </row>
        <row r="5909">
          <cell r="A5909" t="str">
            <v>O345</v>
          </cell>
          <cell r="B5909" t="str">
            <v>ATENCION MATERNA POR OTRAS ANORMALIDADES DEL UTERO GRAVIDO</v>
          </cell>
          <cell r="C5909" t="str">
            <v>088</v>
          </cell>
        </row>
        <row r="5910">
          <cell r="A5910" t="str">
            <v>O346</v>
          </cell>
          <cell r="B5910" t="str">
            <v>ATENCION MATERNA POR ANORMALIDAD DE LA VAGINA</v>
          </cell>
          <cell r="C5910" t="str">
            <v>088</v>
          </cell>
        </row>
        <row r="5911">
          <cell r="A5911" t="str">
            <v>O347</v>
          </cell>
          <cell r="B5911" t="str">
            <v>ATENCION MATERNA POR ANORMALIDAD DE LA VULVA Y DEL PERINEO</v>
          </cell>
          <cell r="C5911" t="str">
            <v>088</v>
          </cell>
        </row>
        <row r="5912">
          <cell r="A5912" t="str">
            <v>O348</v>
          </cell>
          <cell r="B5912" t="str">
            <v>ATENCION MATERNA POR OTRAS ANORMALIDADES DE LOS ORGANOS PELVIANOS</v>
          </cell>
          <cell r="C5912" t="str">
            <v>088</v>
          </cell>
        </row>
        <row r="5913">
          <cell r="A5913" t="str">
            <v>O349</v>
          </cell>
          <cell r="B5913" t="str">
            <v>ATENCION MATERNA POR ANORMALIDAD NO ESPECIFICADA DE ORG. PELVIANO</v>
          </cell>
          <cell r="C5913" t="str">
            <v>088</v>
          </cell>
        </row>
        <row r="5914">
          <cell r="A5914" t="str">
            <v>O35</v>
          </cell>
          <cell r="B5914" t="str">
            <v>ATENCION MATERNA POR ANORMALIDAD O LESION FETAL, CONOCIDA O PRESUN.</v>
          </cell>
          <cell r="C5914" t="str">
            <v>088</v>
          </cell>
        </row>
        <row r="5915">
          <cell r="A5915" t="str">
            <v>O350</v>
          </cell>
          <cell r="B5915" t="str">
            <v>ATENCION MATERNA POR (PRESUNTA) MALFORMACION DEL SIST. NERV. CENTRAL</v>
          </cell>
          <cell r="C5915" t="str">
            <v>088</v>
          </cell>
        </row>
        <row r="5916">
          <cell r="A5916" t="str">
            <v>O351</v>
          </cell>
          <cell r="B5916" t="str">
            <v>ATENCION MATERNA POR (PRESUNTA) ANORMALIDAD CROMOSOMICA EN EL FETO</v>
          </cell>
          <cell r="C5916" t="str">
            <v>088</v>
          </cell>
        </row>
        <row r="5917">
          <cell r="A5917" t="str">
            <v>O352</v>
          </cell>
          <cell r="B5917" t="str">
            <v>ATENCION MATERNA POR (PRESUNTA) ENFERMEDAD HEREDITARIA EN EL FETO</v>
          </cell>
          <cell r="C5917" t="str">
            <v>088</v>
          </cell>
        </row>
        <row r="5918">
          <cell r="A5918" t="str">
            <v>O353</v>
          </cell>
          <cell r="B5918" t="str">
            <v>ATENCION MATERNA POR (PRESUNTA) LESION FETAL DEBIDA A ENFERM. VIRICA</v>
          </cell>
          <cell r="C5918" t="str">
            <v>088</v>
          </cell>
        </row>
        <row r="5919">
          <cell r="A5919" t="str">
            <v>O354</v>
          </cell>
          <cell r="B5919" t="str">
            <v>ATENCION MATERNA POR (PRESUNTA) LESION AL FETO DEBIDA AL ALCOHOL</v>
          </cell>
          <cell r="C5919" t="str">
            <v>088</v>
          </cell>
        </row>
        <row r="5920">
          <cell r="A5920" t="str">
            <v>O355</v>
          </cell>
          <cell r="B5920" t="str">
            <v>ATENCION MATERNA POR (PRESUNTA) LESION FETAL DEBIDA A DROGAS</v>
          </cell>
          <cell r="C5920" t="str">
            <v>088</v>
          </cell>
        </row>
        <row r="5921">
          <cell r="A5921" t="str">
            <v>O356</v>
          </cell>
          <cell r="B5921" t="str">
            <v>ATENCION MATERNA POR (PRESUNTA) LESION AL FETO DEBIDA A RADIACION</v>
          </cell>
          <cell r="C5921" t="str">
            <v>088</v>
          </cell>
        </row>
        <row r="5922">
          <cell r="A5922" t="str">
            <v>O357</v>
          </cell>
          <cell r="B5922" t="str">
            <v>ATENCION MATERNA POR (PRESUNTA) LESION FETAL DEBIDA A OTROS PROCEDIMIE</v>
          </cell>
          <cell r="C5922" t="str">
            <v>088</v>
          </cell>
        </row>
        <row r="5923">
          <cell r="A5923" t="str">
            <v>O358</v>
          </cell>
          <cell r="B5923" t="str">
            <v>ATENCION MATERNA POR OTRAS (PRESUNTAS) ANORMALIDADES Y LESIONES FET</v>
          </cell>
          <cell r="C5923" t="str">
            <v>088</v>
          </cell>
        </row>
        <row r="5924">
          <cell r="A5924" t="str">
            <v>O359</v>
          </cell>
          <cell r="B5924" t="str">
            <v>ATENCION MATERNA POR (PRESUNTA) ANORMALIDAD Y LESION FETAL NO ESPECIF</v>
          </cell>
          <cell r="C5924" t="str">
            <v>088</v>
          </cell>
        </row>
        <row r="5925">
          <cell r="A5925" t="str">
            <v>O36</v>
          </cell>
          <cell r="B5925" t="str">
            <v>ATENCION MATERNA POR OTROS PROBLEMAS FETALES CONOCIDOS O PRESUNTOS</v>
          </cell>
          <cell r="C5925" t="str">
            <v>088</v>
          </cell>
        </row>
        <row r="5926">
          <cell r="A5926" t="str">
            <v>O360</v>
          </cell>
          <cell r="B5926" t="str">
            <v>ATENCION MATERNA POR ISOINMUNIZACION RHESUS</v>
          </cell>
          <cell r="C5926" t="str">
            <v>088</v>
          </cell>
        </row>
        <row r="5927">
          <cell r="A5927" t="str">
            <v>O361</v>
          </cell>
          <cell r="B5927" t="str">
            <v>ATENCION MATERNA POR OTRA ISOINMUNIZACION</v>
          </cell>
          <cell r="C5927" t="str">
            <v>088</v>
          </cell>
        </row>
        <row r="5928">
          <cell r="A5928" t="str">
            <v>O362</v>
          </cell>
          <cell r="B5928" t="str">
            <v>ATENCION MATERNA POR HIDROPESIA FETAL</v>
          </cell>
          <cell r="C5928" t="str">
            <v>088</v>
          </cell>
        </row>
        <row r="5929">
          <cell r="A5929" t="str">
            <v>O363</v>
          </cell>
          <cell r="B5929" t="str">
            <v>ARENCION MATERNA POR SIGNOS DE HIPOXIA FETAL</v>
          </cell>
          <cell r="C5929" t="str">
            <v>088</v>
          </cell>
        </row>
        <row r="5930">
          <cell r="A5930" t="str">
            <v>O364</v>
          </cell>
          <cell r="B5930" t="str">
            <v>ATENCION MATERNA POR MUERTE INTRAUTERINA</v>
          </cell>
          <cell r="C5930" t="str">
            <v>088</v>
          </cell>
        </row>
        <row r="5931">
          <cell r="A5931" t="str">
            <v>O365</v>
          </cell>
          <cell r="B5931" t="str">
            <v>ATENCION MATERNA POR DEFICIT DEL CRECIMIENTO FETAL</v>
          </cell>
          <cell r="C5931" t="str">
            <v>088</v>
          </cell>
        </row>
        <row r="5932">
          <cell r="A5932" t="str">
            <v>O366</v>
          </cell>
          <cell r="B5932" t="str">
            <v>ATENCION MATERNA POR CRECIMIENTO FETAL EXCESIVO</v>
          </cell>
          <cell r="C5932" t="str">
            <v>088</v>
          </cell>
        </row>
        <row r="5933">
          <cell r="A5933" t="str">
            <v>O367</v>
          </cell>
          <cell r="B5933" t="str">
            <v>ATENCION MATERNA POR FETO VIABLE EN EMBARAZO ABDOMINAL</v>
          </cell>
          <cell r="C5933" t="str">
            <v>088</v>
          </cell>
        </row>
        <row r="5934">
          <cell r="A5934" t="str">
            <v>O368</v>
          </cell>
          <cell r="B5934" t="str">
            <v>ATENCION MATERNA POR OTROS PROBLEMAS FETALES ESPECIFICADOS</v>
          </cell>
          <cell r="C5934" t="str">
            <v>088</v>
          </cell>
        </row>
        <row r="5935">
          <cell r="A5935" t="str">
            <v>O369</v>
          </cell>
          <cell r="B5935" t="str">
            <v>ATENCION MATERNA POR PROBLEMAS FETALES NO ESPECIFICADOS</v>
          </cell>
          <cell r="C5935" t="str">
            <v>088</v>
          </cell>
        </row>
        <row r="5936">
          <cell r="A5936" t="str">
            <v>O40</v>
          </cell>
          <cell r="B5936" t="str">
            <v>POLIHIDRAMNIOS</v>
          </cell>
          <cell r="C5936" t="str">
            <v>088</v>
          </cell>
        </row>
        <row r="5937">
          <cell r="A5937" t="str">
            <v>O41</v>
          </cell>
          <cell r="B5937" t="str">
            <v>OTROS TRASTORNOS DEL LIQUIDO AMNIOTICO Y DE LAS MENBRANAS</v>
          </cell>
          <cell r="C5937" t="str">
            <v>088</v>
          </cell>
        </row>
        <row r="5938">
          <cell r="A5938" t="str">
            <v>O410</v>
          </cell>
          <cell r="B5938" t="str">
            <v>OLIGOHIDRAMNIOS</v>
          </cell>
          <cell r="C5938" t="str">
            <v>088</v>
          </cell>
        </row>
        <row r="5939">
          <cell r="A5939" t="str">
            <v>O411</v>
          </cell>
          <cell r="B5939" t="str">
            <v>INFECCION DE LA BOLSA AMNIOTICA O DE LAS MEMBRANAS</v>
          </cell>
          <cell r="C5939" t="str">
            <v>088</v>
          </cell>
        </row>
        <row r="5940">
          <cell r="A5940" t="str">
            <v>O418</v>
          </cell>
          <cell r="B5940" t="str">
            <v>OTROS TRASTORNOS ESPECIFICADOS DEL LIQUIDO AMNIOTICO Y DE LAS MEMBR.</v>
          </cell>
          <cell r="C5940" t="str">
            <v>088</v>
          </cell>
        </row>
        <row r="5941">
          <cell r="A5941" t="str">
            <v>O419</v>
          </cell>
          <cell r="B5941" t="str">
            <v>TRASTORNO DEL LIQUIDO AMNIOTICO DE LAS MEMBRANAS, NO ESPECIFICADO</v>
          </cell>
          <cell r="C5941" t="str">
            <v>088</v>
          </cell>
        </row>
        <row r="5942">
          <cell r="A5942" t="str">
            <v>O42</v>
          </cell>
          <cell r="B5942" t="str">
            <v>RUPTURA PREMATURA DE LAS MEMBRANAS</v>
          </cell>
          <cell r="C5942" t="str">
            <v>088</v>
          </cell>
        </row>
        <row r="5943">
          <cell r="A5943" t="str">
            <v>O420</v>
          </cell>
          <cell r="B5943" t="str">
            <v>RUPTURA PREMATURA DE LAS MEMBRANAS, E INICIO DEL TRABAJO DE PARTO</v>
          </cell>
          <cell r="C5943" t="str">
            <v>088</v>
          </cell>
        </row>
        <row r="5944">
          <cell r="A5944" t="str">
            <v>O421</v>
          </cell>
          <cell r="B5944" t="str">
            <v>RUPTURA PREMATURA DE LAS MEMBRANAS, E INICIO DEL TRABAJO DE PARTO</v>
          </cell>
          <cell r="C5944" t="str">
            <v>088</v>
          </cell>
        </row>
        <row r="5945">
          <cell r="A5945" t="str">
            <v>O422</v>
          </cell>
          <cell r="B5945" t="str">
            <v>RUPTURA PREMATURA DE LAS MEMBRANAS, TRABAJO DE PARTO RETRASADO</v>
          </cell>
          <cell r="C5945" t="str">
            <v>088</v>
          </cell>
        </row>
        <row r="5946">
          <cell r="A5946" t="str">
            <v>O429</v>
          </cell>
          <cell r="B5946" t="str">
            <v>RUPTURA PREMATURA DE LAS MEMBRANAS, SIN OTRA ESPECIFICACION</v>
          </cell>
          <cell r="C5946" t="str">
            <v>088</v>
          </cell>
        </row>
        <row r="5947">
          <cell r="A5947" t="str">
            <v>O43</v>
          </cell>
          <cell r="B5947" t="str">
            <v>TRASTORNOS PLACENTARIOS</v>
          </cell>
          <cell r="C5947" t="str">
            <v>088</v>
          </cell>
        </row>
        <row r="5948">
          <cell r="A5948" t="str">
            <v>O430</v>
          </cell>
          <cell r="B5948" t="str">
            <v>SINDROME DE TRANSFUSION PLACENTARIA</v>
          </cell>
          <cell r="C5948" t="str">
            <v>088</v>
          </cell>
        </row>
        <row r="5949">
          <cell r="A5949" t="str">
            <v>O431</v>
          </cell>
          <cell r="B5949" t="str">
            <v>MALFORMACION DE LA PLACENTA</v>
          </cell>
          <cell r="C5949" t="str">
            <v>088</v>
          </cell>
        </row>
        <row r="5950">
          <cell r="A5950" t="str">
            <v>O438</v>
          </cell>
          <cell r="B5950" t="str">
            <v>OTROS TRASTORNOS PLACENTARIOS</v>
          </cell>
          <cell r="C5950" t="str">
            <v>088</v>
          </cell>
        </row>
        <row r="5951">
          <cell r="A5951" t="str">
            <v>O439</v>
          </cell>
          <cell r="B5951" t="str">
            <v>TRASTORNO DE LA PLACENTA, NO ESPECIFICADO</v>
          </cell>
          <cell r="C5951" t="str">
            <v>088</v>
          </cell>
        </row>
        <row r="5952">
          <cell r="A5952" t="str">
            <v>O44</v>
          </cell>
          <cell r="B5952" t="str">
            <v>PLACENTA PREVIA</v>
          </cell>
          <cell r="C5952" t="str">
            <v>088</v>
          </cell>
        </row>
        <row r="5953">
          <cell r="A5953" t="str">
            <v>O440</v>
          </cell>
          <cell r="B5953" t="str">
            <v>PLACENTA PREVIA CON ESPECIFICACION DE QUE NO HUBO HEMORRAGIA</v>
          </cell>
          <cell r="C5953" t="str">
            <v>088</v>
          </cell>
        </row>
        <row r="5954">
          <cell r="A5954" t="str">
            <v>O441</v>
          </cell>
          <cell r="B5954" t="str">
            <v>PLACENTA PREVIA CON HEMORRAGIA</v>
          </cell>
          <cell r="C5954" t="str">
            <v>088</v>
          </cell>
        </row>
        <row r="5955">
          <cell r="A5955" t="str">
            <v>O45</v>
          </cell>
          <cell r="B5955" t="str">
            <v>DESPRENDIMIENTO PREMATURO DE LA PLACENTA (ABRUPTIO PLACENTAE)</v>
          </cell>
          <cell r="C5955" t="str">
            <v>088</v>
          </cell>
        </row>
        <row r="5956">
          <cell r="A5956" t="str">
            <v>O450</v>
          </cell>
          <cell r="B5956" t="str">
            <v>DESPRENDIMIENTO PREMATURO DE LA PLACENTA CON DEFECTO DE LA COAGULAC</v>
          </cell>
          <cell r="C5956" t="str">
            <v>088</v>
          </cell>
        </row>
        <row r="5957">
          <cell r="A5957" t="str">
            <v>O458</v>
          </cell>
          <cell r="B5957" t="str">
            <v>OTROS DESPRENDIMIENTOS PREMATUROS DE LA PLACENTA</v>
          </cell>
          <cell r="C5957" t="str">
            <v>088</v>
          </cell>
        </row>
        <row r="5958">
          <cell r="A5958" t="str">
            <v>O459</v>
          </cell>
          <cell r="B5958" t="str">
            <v>DESPRENDIMIENTO PREMATURO DE LA PLACENTA, SIN OTRA ESPECIFICACION</v>
          </cell>
          <cell r="C5958" t="str">
            <v>088</v>
          </cell>
        </row>
        <row r="5959">
          <cell r="A5959" t="str">
            <v>O46</v>
          </cell>
          <cell r="B5959" t="str">
            <v>HEMORRAGIA ANTEPARTO, NO CLASIFICADA EN OTRA PARTE</v>
          </cell>
          <cell r="C5959" t="str">
            <v>088</v>
          </cell>
        </row>
        <row r="5960">
          <cell r="A5960" t="str">
            <v>O460</v>
          </cell>
          <cell r="B5960" t="str">
            <v>HEMORRAGIA ANTEPARTO CON DEFECTO DE LA COAGULACION</v>
          </cell>
          <cell r="C5960" t="str">
            <v>088</v>
          </cell>
        </row>
        <row r="5961">
          <cell r="A5961" t="str">
            <v>O468</v>
          </cell>
          <cell r="B5961" t="str">
            <v>OTRAS HEMORRAGIAS ANTEPARTO</v>
          </cell>
          <cell r="C5961" t="str">
            <v>088</v>
          </cell>
        </row>
        <row r="5962">
          <cell r="A5962" t="str">
            <v>O469</v>
          </cell>
          <cell r="B5962" t="str">
            <v>HEMORRAGIA ANTEPARTO, NO ESPECIFICADA</v>
          </cell>
          <cell r="C5962" t="str">
            <v>088</v>
          </cell>
        </row>
        <row r="5963">
          <cell r="A5963" t="str">
            <v>O47</v>
          </cell>
          <cell r="B5963" t="str">
            <v>FALSO TRABAJO DE PARTO</v>
          </cell>
          <cell r="C5963" t="str">
            <v>088</v>
          </cell>
        </row>
        <row r="5964">
          <cell r="A5964" t="str">
            <v>O470</v>
          </cell>
          <cell r="B5964" t="str">
            <v>FALSO TRABAJO DE PARTO ANTES DE LAS 37 SEMANAS COMPLETAS DE GESTAC</v>
          </cell>
          <cell r="C5964" t="str">
            <v>088</v>
          </cell>
        </row>
        <row r="5965">
          <cell r="A5965" t="str">
            <v>O471</v>
          </cell>
          <cell r="B5965" t="str">
            <v>FALSO TRABAJO DE PARTO A LAS 37 SEMANAS Y MAS SEMANAS COMPLETAS DE G</v>
          </cell>
          <cell r="C5965" t="str">
            <v>088</v>
          </cell>
        </row>
        <row r="5966">
          <cell r="A5966" t="str">
            <v>O479</v>
          </cell>
          <cell r="B5966" t="str">
            <v>FALSO TRABAJO DE PARTO, SIN OTRA ESPECIFICACION</v>
          </cell>
          <cell r="C5966" t="str">
            <v>088</v>
          </cell>
        </row>
        <row r="5967">
          <cell r="A5967" t="str">
            <v>O48</v>
          </cell>
          <cell r="B5967" t="str">
            <v>EMBARAZO PROLONGADO</v>
          </cell>
          <cell r="C5967" t="str">
            <v>088</v>
          </cell>
        </row>
        <row r="5968">
          <cell r="A5968" t="str">
            <v>O60</v>
          </cell>
          <cell r="B5968" t="str">
            <v>PARTO PREMATURO</v>
          </cell>
          <cell r="C5968" t="str">
            <v>088</v>
          </cell>
        </row>
        <row r="5969">
          <cell r="A5969" t="str">
            <v>O61</v>
          </cell>
          <cell r="B5969" t="str">
            <v>FRACASO DE LA INDUCCION DEL TRABAJO DE PARTO</v>
          </cell>
          <cell r="C5969" t="str">
            <v>088</v>
          </cell>
        </row>
        <row r="5970">
          <cell r="A5970" t="str">
            <v>O610</v>
          </cell>
          <cell r="B5970" t="str">
            <v>FRACASO DE LA INDUCCION DEL TRABAJO DE PARTO</v>
          </cell>
          <cell r="C5970" t="str">
            <v>088</v>
          </cell>
        </row>
        <row r="5971">
          <cell r="A5971" t="str">
            <v>O611</v>
          </cell>
          <cell r="B5971" t="str">
            <v>FRACASO DE LA INDUCCION INSTRUMENTAL DEL TRABAJO DE PARTO</v>
          </cell>
          <cell r="C5971" t="str">
            <v>088</v>
          </cell>
        </row>
        <row r="5972">
          <cell r="A5972" t="str">
            <v>O618</v>
          </cell>
          <cell r="B5972" t="str">
            <v>OTROS FRACASOS DE LA INDUCCION DEL TRABAJO DE PARTO</v>
          </cell>
          <cell r="C5972" t="str">
            <v>088</v>
          </cell>
        </row>
        <row r="5973">
          <cell r="A5973" t="str">
            <v>O619</v>
          </cell>
          <cell r="B5973" t="str">
            <v>FRACASO NO ESPECIFICADO DE LA INDUCCION DEL TRABAJO DE PARTO</v>
          </cell>
          <cell r="C5973" t="str">
            <v>088</v>
          </cell>
        </row>
        <row r="5974">
          <cell r="A5974" t="str">
            <v>O62</v>
          </cell>
          <cell r="B5974" t="str">
            <v>ANORMALIDADES DE LA DINAMICA DEL TRABAJO DE PARTO</v>
          </cell>
          <cell r="C5974" t="str">
            <v>088</v>
          </cell>
        </row>
        <row r="5975">
          <cell r="A5975" t="str">
            <v>O620</v>
          </cell>
          <cell r="B5975" t="str">
            <v>CONTRACCIONES PRIMARIAS INADECUADAS</v>
          </cell>
          <cell r="C5975" t="str">
            <v>088</v>
          </cell>
        </row>
        <row r="5976">
          <cell r="A5976" t="str">
            <v>O621</v>
          </cell>
          <cell r="B5976" t="str">
            <v>INERCIA UTERINA SECUNDARIA</v>
          </cell>
          <cell r="C5976" t="str">
            <v>088</v>
          </cell>
        </row>
        <row r="5977">
          <cell r="A5977" t="str">
            <v>O622</v>
          </cell>
          <cell r="B5977" t="str">
            <v>OTRAS INERCIAS UTERINAS</v>
          </cell>
          <cell r="C5977" t="str">
            <v>088</v>
          </cell>
        </row>
        <row r="5978">
          <cell r="A5978" t="str">
            <v>O623</v>
          </cell>
          <cell r="B5978" t="str">
            <v>TRABAJO DE PARTO PRECIPITADO</v>
          </cell>
          <cell r="C5978" t="str">
            <v>088</v>
          </cell>
        </row>
        <row r="5979">
          <cell r="A5979" t="str">
            <v>O624</v>
          </cell>
          <cell r="B5979" t="str">
            <v>CONTRACCIONES UTERINAS HIPERTONICAS, INCOORDINADAS Y PROLONGADAS</v>
          </cell>
          <cell r="C5979" t="str">
            <v>088</v>
          </cell>
        </row>
        <row r="5980">
          <cell r="A5980" t="str">
            <v>O628</v>
          </cell>
          <cell r="B5980" t="str">
            <v>OTRAS ANOMALIAS DINAMICAS DEL TRABAJO DE PARTO</v>
          </cell>
          <cell r="C5980" t="str">
            <v>088</v>
          </cell>
        </row>
        <row r="5981">
          <cell r="A5981" t="str">
            <v>O629</v>
          </cell>
          <cell r="B5981" t="str">
            <v>ANOMALIA DINAMICA DEL TRABAJO DE PARTO, NO ESPECIFICADA</v>
          </cell>
          <cell r="C5981" t="str">
            <v>088</v>
          </cell>
        </row>
        <row r="5982">
          <cell r="A5982" t="str">
            <v>O63</v>
          </cell>
          <cell r="B5982" t="str">
            <v>TRABAJO DE PARTO PROLONGADO</v>
          </cell>
          <cell r="C5982" t="str">
            <v>088</v>
          </cell>
        </row>
        <row r="5983">
          <cell r="A5983" t="str">
            <v>O630</v>
          </cell>
          <cell r="B5983" t="str">
            <v>PROLONGACION DEL PRIMER PERIODO (DEL TRABAJO DE PARTO)</v>
          </cell>
          <cell r="C5983" t="str">
            <v>088</v>
          </cell>
        </row>
        <row r="5984">
          <cell r="A5984" t="str">
            <v>O631</v>
          </cell>
          <cell r="B5984" t="str">
            <v>PROLONGACION DEL SEGUNDO PERIODO (DEL TRABAJO DE PARTO)</v>
          </cell>
          <cell r="C5984" t="str">
            <v>088</v>
          </cell>
        </row>
        <row r="5985">
          <cell r="A5985" t="str">
            <v>O632</v>
          </cell>
          <cell r="B5985" t="str">
            <v>RETRASO DE LA EXPULSION DEL SEGUNDO GEMELO, DEL TERCERO, ETC.</v>
          </cell>
          <cell r="C5985" t="str">
            <v>088</v>
          </cell>
        </row>
        <row r="5986">
          <cell r="A5986" t="str">
            <v>O639</v>
          </cell>
          <cell r="B5986" t="str">
            <v>TRABAJO DE PARTO PROLONGADO, NO ESPECIFICADO</v>
          </cell>
          <cell r="C5986" t="str">
            <v>088</v>
          </cell>
        </row>
        <row r="5987">
          <cell r="A5987" t="str">
            <v>O64</v>
          </cell>
          <cell r="B5987" t="str">
            <v>TRABAJO DE PARTO OBSTRUIDO DEBIDO A MALA POSICION Y PRESENTACION</v>
          </cell>
          <cell r="C5987" t="str">
            <v>088</v>
          </cell>
        </row>
        <row r="5988">
          <cell r="A5988" t="str">
            <v>O640</v>
          </cell>
          <cell r="B5988" t="str">
            <v>TRABAJO DE PARTO OBSTRUIDO DEBIDO A ROTACION INCOMPLETA DE LA CABEZA</v>
          </cell>
          <cell r="C5988" t="str">
            <v>088</v>
          </cell>
        </row>
        <row r="5989">
          <cell r="A5989" t="str">
            <v>O641</v>
          </cell>
          <cell r="B5989" t="str">
            <v>TRABAJO DE PARTO OBSTRUIDO DEBIDO A PRESENTACION DE NALGAS</v>
          </cell>
          <cell r="C5989" t="str">
            <v>088</v>
          </cell>
        </row>
        <row r="5990">
          <cell r="A5990" t="str">
            <v>O642</v>
          </cell>
          <cell r="B5990" t="str">
            <v>TRABAJO DE PARTO OBSTRUIDO DEBIDO A PRESENTACION DE CARA</v>
          </cell>
          <cell r="C5990" t="str">
            <v>088</v>
          </cell>
        </row>
        <row r="5991">
          <cell r="A5991" t="str">
            <v>O643</v>
          </cell>
          <cell r="B5991" t="str">
            <v>TRABAJO DE PARTO OBSTRUIDO DEBIDO A PRESENTACION DE FRENTE</v>
          </cell>
          <cell r="C5991" t="str">
            <v>088</v>
          </cell>
        </row>
        <row r="5992">
          <cell r="A5992" t="str">
            <v>O644</v>
          </cell>
          <cell r="B5992" t="str">
            <v>TRABAJO DE PARTO OBSTRUIDO DEBIDO A PRESENTACION DE HOMBRO</v>
          </cell>
          <cell r="C5992" t="str">
            <v>088</v>
          </cell>
        </row>
        <row r="5993">
          <cell r="A5993" t="str">
            <v>O645</v>
          </cell>
          <cell r="B5993" t="str">
            <v>TRABAJO DE PARTO OBSTRUIDO DEBIDO A PRESENTACION COMPUESTA</v>
          </cell>
          <cell r="C5993" t="str">
            <v>088</v>
          </cell>
        </row>
        <row r="5994">
          <cell r="A5994" t="str">
            <v>O648</v>
          </cell>
          <cell r="B5994" t="str">
            <v>TRABAJO DE PARTO OBSTRUIDO DEBIDO A OTRAS PRESENTACIONES ANORMALES</v>
          </cell>
          <cell r="C5994" t="str">
            <v>088</v>
          </cell>
        </row>
        <row r="5995">
          <cell r="A5995" t="str">
            <v>O649</v>
          </cell>
          <cell r="B5995" t="str">
            <v>TRABAJO DE PARTO OBSTRUIDO DEBIDO A PRESEN. ANORMAL DEL FETO NO ESPEC</v>
          </cell>
          <cell r="C5995" t="str">
            <v>088</v>
          </cell>
        </row>
        <row r="5996">
          <cell r="A5996" t="str">
            <v>O65</v>
          </cell>
          <cell r="B5996" t="str">
            <v>TRABAJO DE PARTO OBSTRUIDO DEBIDO A ANORMALIDAD DE LA PELVIS MATERNA</v>
          </cell>
          <cell r="C5996" t="str">
            <v>088</v>
          </cell>
        </row>
        <row r="5997">
          <cell r="A5997" t="str">
            <v>O650</v>
          </cell>
          <cell r="B5997" t="str">
            <v>TRABAJO DE PARTO OBSTRUIDO DEBIDO A DEFORMIDAD DE LA PELVIS</v>
          </cell>
          <cell r="C5997" t="str">
            <v>088</v>
          </cell>
        </row>
        <row r="5998">
          <cell r="A5998" t="str">
            <v>O651</v>
          </cell>
          <cell r="B5998" t="str">
            <v>TRABAJO DE PARTO OBSTRUIDO DEBIDO A ESTRECHEZ GENERAL DE LA PELVIS</v>
          </cell>
          <cell r="C5998" t="str">
            <v>088</v>
          </cell>
        </row>
        <row r="5999">
          <cell r="A5999" t="str">
            <v>O652</v>
          </cell>
          <cell r="B5999" t="str">
            <v>TRABAJO DE PARTO OBSTRUIDO DEBIDO A DISMINUCION DEL ESTRECHO SUPER</v>
          </cell>
          <cell r="C5999" t="str">
            <v>088</v>
          </cell>
        </row>
        <row r="6000">
          <cell r="A6000" t="str">
            <v>O653</v>
          </cell>
          <cell r="B6000" t="str">
            <v>TRABAJO DE PARTO OBSTRUIDO DEBIDO A DISMINUCION ESTRECHO INFERIOR</v>
          </cell>
          <cell r="C6000" t="str">
            <v>088</v>
          </cell>
        </row>
        <row r="6001">
          <cell r="A6001" t="str">
            <v>O654</v>
          </cell>
          <cell r="B6001" t="str">
            <v>TRABAJO DE PARTO OBSTRUIDO DEBIDO A DESPROPORCION FETOPELVIANA, SIN</v>
          </cell>
          <cell r="C6001" t="str">
            <v>088</v>
          </cell>
        </row>
        <row r="6002">
          <cell r="A6002" t="str">
            <v>O655</v>
          </cell>
          <cell r="B6002" t="str">
            <v>TRABAJO DE PARTO DEBIDO A ANOMALIAS DE LOS ORGANOS PELVIANOS MATERNOS</v>
          </cell>
          <cell r="C6002" t="str">
            <v>088</v>
          </cell>
        </row>
        <row r="6003">
          <cell r="A6003" t="str">
            <v>O658</v>
          </cell>
          <cell r="B6003" t="str">
            <v>TRABAJO DE PARTO OBSTRUIDO DEBIDO A OTRAS ANOMALIAS PELVIANAS MATER</v>
          </cell>
          <cell r="C6003" t="str">
            <v>088</v>
          </cell>
        </row>
        <row r="6004">
          <cell r="A6004" t="str">
            <v>O659</v>
          </cell>
          <cell r="B6004" t="str">
            <v>TRABAJO DE PARTO OBSTRUIDO DEBIDO A ANOMALIA PELVIANA NO ESPECIFICADA</v>
          </cell>
          <cell r="C6004" t="str">
            <v>088</v>
          </cell>
        </row>
        <row r="6005">
          <cell r="A6005" t="str">
            <v>O66</v>
          </cell>
          <cell r="B6005" t="str">
            <v>OTRAS OBSTRUCCIONES DEL TRABAJO DE PARTO</v>
          </cell>
          <cell r="C6005" t="str">
            <v>088</v>
          </cell>
        </row>
        <row r="6006">
          <cell r="A6006" t="str">
            <v>O660</v>
          </cell>
          <cell r="B6006" t="str">
            <v>TRABAJO DE PARTO OBSTRUIDO DEBIDO A DISTOCIA DE HOMBROS</v>
          </cell>
          <cell r="C6006" t="str">
            <v>088</v>
          </cell>
        </row>
        <row r="6007">
          <cell r="A6007" t="str">
            <v>O661</v>
          </cell>
          <cell r="B6007" t="str">
            <v>TRABAJO DE PARTO OBSTRUIDO DEBIDO A DISTOCIA GEMELAR</v>
          </cell>
          <cell r="C6007" t="str">
            <v>088</v>
          </cell>
        </row>
        <row r="6008">
          <cell r="A6008" t="str">
            <v>O662</v>
          </cell>
          <cell r="B6008" t="str">
            <v>TRABAJO DE PARTO OBSTRUIDO DEBIDO A DISTOCIA POR FETO INUSUALMENTE</v>
          </cell>
          <cell r="C6008" t="str">
            <v>088</v>
          </cell>
        </row>
        <row r="6009">
          <cell r="A6009" t="str">
            <v>O663</v>
          </cell>
          <cell r="B6009" t="str">
            <v>TRABAJO DE PARTO OBSTRUIDO DEBIDO A  OTRAS ANORMALIDADES DEL FETO</v>
          </cell>
          <cell r="C6009" t="str">
            <v>088</v>
          </cell>
        </row>
        <row r="6010">
          <cell r="A6010" t="str">
            <v>O664</v>
          </cell>
          <cell r="B6010" t="str">
            <v>FRACASO DE LA PRUEBA DEL TRABAJO DE PARTO, NO ESPECIFICADA</v>
          </cell>
          <cell r="C6010" t="str">
            <v>088</v>
          </cell>
        </row>
        <row r="6011">
          <cell r="A6011" t="str">
            <v>O665</v>
          </cell>
          <cell r="B6011" t="str">
            <v>FRACASO NO ESPECIFICADO DE LA APLICACION DE FORCEPS O DE VENTOSA EXTR.</v>
          </cell>
          <cell r="C6011" t="str">
            <v>088</v>
          </cell>
        </row>
        <row r="6012">
          <cell r="A6012" t="str">
            <v>O668</v>
          </cell>
          <cell r="B6012" t="str">
            <v>OTRAS OBSTRUCCIONES ESPECIFICADAS DEL TRABAJO DE PARTO</v>
          </cell>
          <cell r="C6012" t="str">
            <v>088</v>
          </cell>
        </row>
        <row r="6013">
          <cell r="A6013" t="str">
            <v>O669</v>
          </cell>
          <cell r="B6013" t="str">
            <v>TRABAJO DE PARTO OBSTRUIDO, SIN OTRA ESPECIFICACION</v>
          </cell>
          <cell r="C6013" t="str">
            <v>088</v>
          </cell>
        </row>
        <row r="6014">
          <cell r="A6014" t="str">
            <v>O67</v>
          </cell>
          <cell r="B6014" t="str">
            <v>TRABAJO DE PARTO Y PARTO COMPLICADOS POR HEMORRAGIA INTRAPARTO,NO</v>
          </cell>
          <cell r="C6014" t="str">
            <v>088</v>
          </cell>
        </row>
        <row r="6015">
          <cell r="A6015" t="str">
            <v>O670</v>
          </cell>
          <cell r="B6015" t="str">
            <v>HEMORRAGIA INTRAPARTO CON DEFECTOS DE LA COAGULACION</v>
          </cell>
          <cell r="C6015" t="str">
            <v>088</v>
          </cell>
        </row>
        <row r="6016">
          <cell r="A6016" t="str">
            <v>O678</v>
          </cell>
          <cell r="B6016" t="str">
            <v>OTRAS HEMORRAGIAS INTRAPARTO</v>
          </cell>
          <cell r="C6016" t="str">
            <v>088</v>
          </cell>
        </row>
        <row r="6017">
          <cell r="A6017" t="str">
            <v>O679</v>
          </cell>
          <cell r="B6017" t="str">
            <v>HEMORRAGIA INTRAPARTO, NO ESPECIFICADA</v>
          </cell>
          <cell r="C6017" t="str">
            <v>088</v>
          </cell>
        </row>
        <row r="6018">
          <cell r="A6018" t="str">
            <v>O68</v>
          </cell>
          <cell r="B6018" t="str">
            <v>TRABAJO DE PARTO Y PARTO COMPLICADOS POR SUFRIMIENTO FETAL</v>
          </cell>
          <cell r="C6018" t="str">
            <v>088</v>
          </cell>
        </row>
        <row r="6019">
          <cell r="A6019" t="str">
            <v>O680</v>
          </cell>
          <cell r="B6019" t="str">
            <v>TRABAJO DE PARTO Y PARTO COMPLICADO POR ANOMALIA DE LA FRECUENCIA CARD</v>
          </cell>
          <cell r="C6019" t="str">
            <v>088</v>
          </cell>
        </row>
        <row r="6020">
          <cell r="A6020" t="str">
            <v>O681</v>
          </cell>
          <cell r="B6020" t="str">
            <v>TRABAJO DE PARTO Y PARTO COMPLICADO POR LA PRESENCIA DE MECONIO EN LE</v>
          </cell>
          <cell r="C6020" t="str">
            <v>088</v>
          </cell>
        </row>
        <row r="6021">
          <cell r="A6021" t="str">
            <v>O682</v>
          </cell>
          <cell r="B6021" t="str">
            <v>TRABAJO DE PARTO Y PARTO COMPLICADOS POR ANOMLIA DE LA FRECUENCIA</v>
          </cell>
          <cell r="C6021" t="str">
            <v>088</v>
          </cell>
        </row>
        <row r="6022">
          <cell r="A6022" t="str">
            <v>O683</v>
          </cell>
          <cell r="B6022" t="str">
            <v>TRABAJO DE PARTO Y PARTO COMPLICADO POR EVIDENCIA BIOQUIMICA DE SUFRIM</v>
          </cell>
          <cell r="C6022" t="str">
            <v>088</v>
          </cell>
        </row>
        <row r="6023">
          <cell r="A6023" t="str">
            <v>O688</v>
          </cell>
          <cell r="B6023" t="str">
            <v>TRABAJO DE PARTO Y PARTO COMPLICADOS POR OTRAS EVIDENCIAS DE SUFRIMIEN</v>
          </cell>
          <cell r="C6023" t="str">
            <v>088</v>
          </cell>
        </row>
        <row r="6024">
          <cell r="A6024" t="str">
            <v>O689</v>
          </cell>
          <cell r="B6024" t="str">
            <v>TRABAJO DE PARTO Y PARTO COMPLICADOS POR SUFRIMIENTO FETAL, SIN OTRA E</v>
          </cell>
          <cell r="C6024" t="str">
            <v>088</v>
          </cell>
        </row>
        <row r="6025">
          <cell r="A6025" t="str">
            <v>O69</v>
          </cell>
          <cell r="B6025" t="str">
            <v>TRABAJO DE PARTO Y PARTO COMPLICADO POR PROBLEMAS DEL CORDON UMBILICAL</v>
          </cell>
          <cell r="C6025" t="str">
            <v>088</v>
          </cell>
        </row>
        <row r="6026">
          <cell r="A6026" t="str">
            <v>O690</v>
          </cell>
          <cell r="B6026" t="str">
            <v>TRABAJO DE PARTO Y PARTO COMPLICADOS POR PROLAPSO DEL CORDON UMB</v>
          </cell>
          <cell r="C6026" t="str">
            <v>088</v>
          </cell>
        </row>
        <row r="6027">
          <cell r="A6027" t="str">
            <v>O691</v>
          </cell>
          <cell r="B6027" t="str">
            <v>TRABAJO DE PARTO Y PARTO COMPLICADOS POR CIRCULAR PERICERVICAL DEL COR</v>
          </cell>
          <cell r="C6027" t="str">
            <v>088</v>
          </cell>
        </row>
        <row r="6028">
          <cell r="A6028" t="str">
            <v>O692</v>
          </cell>
          <cell r="B6028" t="str">
            <v>TRABAJO DE PARTO Y PARTO COMPLICADOS POR OTROS ENREDOS DEL CORDON</v>
          </cell>
          <cell r="C6028" t="str">
            <v>088</v>
          </cell>
        </row>
        <row r="6029">
          <cell r="A6029" t="str">
            <v>O693</v>
          </cell>
          <cell r="B6029" t="str">
            <v>TRABAJO DE PARTO Y PARTO COMPLICADOS POR CORDON UMBILICAL CORTO</v>
          </cell>
          <cell r="C6029" t="str">
            <v>088</v>
          </cell>
        </row>
        <row r="6030">
          <cell r="A6030" t="str">
            <v>O694</v>
          </cell>
          <cell r="B6030" t="str">
            <v>TRABAJO DE PARTO Y PARTO COMPLICADOS POR VASA PREVIA</v>
          </cell>
          <cell r="C6030" t="str">
            <v>088</v>
          </cell>
        </row>
        <row r="6031">
          <cell r="A6031" t="str">
            <v>O695</v>
          </cell>
          <cell r="B6031" t="str">
            <v>TRABAJO DE PARTO Y PARTO COMPLICADOS POR LESION VASCULAR DEL CORDON</v>
          </cell>
          <cell r="C6031" t="str">
            <v>088</v>
          </cell>
        </row>
        <row r="6032">
          <cell r="A6032" t="str">
            <v>O698</v>
          </cell>
          <cell r="B6032" t="str">
            <v>TRABAJO DE PARTO Y PARTO COMPLICADOS POR OTROS PROBLEMAS DEL CORDON</v>
          </cell>
          <cell r="C6032" t="str">
            <v>088</v>
          </cell>
        </row>
        <row r="6033">
          <cell r="A6033" t="str">
            <v>O699</v>
          </cell>
          <cell r="B6033" t="str">
            <v>TRABAJO DE PARTO Y PARTO COMPLICADOS POR PROBLEMAS NO ESPECIFICADOS</v>
          </cell>
          <cell r="C6033" t="str">
            <v>088</v>
          </cell>
        </row>
        <row r="6034">
          <cell r="A6034" t="str">
            <v>O70</v>
          </cell>
          <cell r="B6034" t="str">
            <v>DESGARRO PERINEAL DURANTE EL PARTO</v>
          </cell>
          <cell r="C6034" t="str">
            <v>088</v>
          </cell>
        </row>
        <row r="6035">
          <cell r="A6035" t="str">
            <v>O700</v>
          </cell>
          <cell r="B6035" t="str">
            <v>DESGARRO PERINEAL DE PRIMER GRADO DURANTE EL PARTO</v>
          </cell>
          <cell r="C6035" t="str">
            <v>088</v>
          </cell>
        </row>
        <row r="6036">
          <cell r="A6036" t="str">
            <v>O701</v>
          </cell>
          <cell r="B6036" t="str">
            <v>DESGARRO PERINEAL DE SEGUNDO GRADO DURANTE EL PARTO</v>
          </cell>
          <cell r="C6036" t="str">
            <v>088</v>
          </cell>
        </row>
        <row r="6037">
          <cell r="A6037" t="str">
            <v>O702</v>
          </cell>
          <cell r="B6037" t="str">
            <v>DESGARRO PERINEAL DE TERCER GRADO DURANTE EL PARTO</v>
          </cell>
          <cell r="C6037" t="str">
            <v>088</v>
          </cell>
        </row>
        <row r="6038">
          <cell r="A6038" t="str">
            <v>O703</v>
          </cell>
          <cell r="B6038" t="str">
            <v>DESGARRO PERINEAL DE CUARTO GRADO DURANTE EL PARTO</v>
          </cell>
          <cell r="C6038" t="str">
            <v>088</v>
          </cell>
        </row>
        <row r="6039">
          <cell r="A6039" t="str">
            <v>O709</v>
          </cell>
          <cell r="B6039" t="str">
            <v>DESGARRO PERINEAL DURANTE EL PARTO, DE GRADO NO ESPECIFICADO</v>
          </cell>
          <cell r="C6039" t="str">
            <v>088</v>
          </cell>
        </row>
        <row r="6040">
          <cell r="A6040" t="str">
            <v>O71</v>
          </cell>
          <cell r="B6040" t="str">
            <v>OTRO TRAUMA OBSTETRICO</v>
          </cell>
          <cell r="C6040" t="str">
            <v>088</v>
          </cell>
        </row>
        <row r="6041">
          <cell r="A6041" t="str">
            <v>O710</v>
          </cell>
          <cell r="B6041" t="str">
            <v>RUPTURA DEL UTERO ANTES DEL INICIO DEL TRABAJO DE PARTO</v>
          </cell>
          <cell r="C6041" t="str">
            <v>088</v>
          </cell>
        </row>
        <row r="6042">
          <cell r="A6042" t="str">
            <v>O711</v>
          </cell>
          <cell r="B6042" t="str">
            <v>RUPTURA DEL UTERO DURANTE EL TRABAJO DE PARTO</v>
          </cell>
          <cell r="C6042" t="str">
            <v>088</v>
          </cell>
        </row>
        <row r="6043">
          <cell r="A6043" t="str">
            <v>O712</v>
          </cell>
          <cell r="B6043" t="str">
            <v>INVERSION DE UTERO, POSTPARTO</v>
          </cell>
          <cell r="C6043" t="str">
            <v>088</v>
          </cell>
        </row>
        <row r="6044">
          <cell r="A6044" t="str">
            <v>O713</v>
          </cell>
          <cell r="B6044" t="str">
            <v>DESGARRO OBSTETRICO DEL CUELLO UTERINO</v>
          </cell>
          <cell r="C6044" t="str">
            <v>088</v>
          </cell>
        </row>
        <row r="6045">
          <cell r="A6045" t="str">
            <v>O714</v>
          </cell>
          <cell r="B6045" t="str">
            <v>DESGARRO VAGINAL OBSTETRICO ALTO, SOLO</v>
          </cell>
          <cell r="C6045" t="str">
            <v>088</v>
          </cell>
        </row>
        <row r="6046">
          <cell r="A6046" t="str">
            <v>O715</v>
          </cell>
          <cell r="B6046" t="str">
            <v>OTROS TRAUMATISMOS OBSTETRICOS DE LOS ORGANOS PELVIANOS</v>
          </cell>
          <cell r="C6046" t="str">
            <v>088</v>
          </cell>
        </row>
        <row r="6047">
          <cell r="A6047" t="str">
            <v>O716</v>
          </cell>
          <cell r="B6047" t="str">
            <v>TRAUMATISMO OBSTETRICO DE LOS LIGAMENTOS Y  ARTICULACIONES DE LA PELVI</v>
          </cell>
          <cell r="C6047" t="str">
            <v>088</v>
          </cell>
        </row>
        <row r="6048">
          <cell r="A6048" t="str">
            <v>O717</v>
          </cell>
          <cell r="B6048" t="str">
            <v>HEMATOMA OBSTETRICO DE LA PELVIS</v>
          </cell>
          <cell r="C6048" t="str">
            <v>088</v>
          </cell>
        </row>
        <row r="6049">
          <cell r="A6049" t="str">
            <v>O718</v>
          </cell>
          <cell r="B6049" t="str">
            <v>OTROS TRAUMAS OBSTETRICOS ESPECIFICADOS</v>
          </cell>
          <cell r="C6049" t="str">
            <v>088</v>
          </cell>
        </row>
        <row r="6050">
          <cell r="A6050" t="str">
            <v>O719</v>
          </cell>
          <cell r="B6050" t="str">
            <v>TRAUMA OBSTETRICO, NO ESPECIFICADO</v>
          </cell>
          <cell r="C6050" t="str">
            <v>088</v>
          </cell>
        </row>
        <row r="6051">
          <cell r="A6051" t="str">
            <v>O72</v>
          </cell>
          <cell r="B6051" t="str">
            <v>HEMORRAGIA POSTPARTO</v>
          </cell>
          <cell r="C6051" t="str">
            <v>088</v>
          </cell>
        </row>
        <row r="6052">
          <cell r="A6052" t="str">
            <v>O720</v>
          </cell>
          <cell r="B6052" t="str">
            <v>HEMORRAGIA DEL TERCER PERIODO DEL PARTO</v>
          </cell>
          <cell r="C6052" t="str">
            <v>088</v>
          </cell>
        </row>
        <row r="6053">
          <cell r="A6053" t="str">
            <v>O721</v>
          </cell>
          <cell r="B6053" t="str">
            <v>OTRAS HEMORRAGIAS POSTPARTO INMEDIATAS</v>
          </cell>
          <cell r="C6053" t="str">
            <v>088</v>
          </cell>
        </row>
        <row r="6054">
          <cell r="A6054" t="str">
            <v>O722</v>
          </cell>
          <cell r="B6054" t="str">
            <v>HEMORRAGIA POSTPARTO SECUNDARIA O TARDIA</v>
          </cell>
          <cell r="C6054" t="str">
            <v>088</v>
          </cell>
        </row>
        <row r="6055">
          <cell r="A6055" t="str">
            <v>O723</v>
          </cell>
          <cell r="B6055" t="str">
            <v>DEFECTO DE LA COAGULACION  POSTPARTO</v>
          </cell>
          <cell r="C6055" t="str">
            <v>088</v>
          </cell>
        </row>
        <row r="6056">
          <cell r="A6056" t="str">
            <v>O73</v>
          </cell>
          <cell r="B6056" t="str">
            <v>RETENCION DE LA PLACENTA O DE LAS MEMBRANAS, SIN HEMORRAGIA</v>
          </cell>
          <cell r="C6056" t="str">
            <v>088</v>
          </cell>
        </row>
        <row r="6057">
          <cell r="A6057" t="str">
            <v>O730</v>
          </cell>
          <cell r="B6057" t="str">
            <v>RETENCION DE LA PLACENTA SIN HEMORRAGIA</v>
          </cell>
          <cell r="C6057" t="str">
            <v>088</v>
          </cell>
        </row>
        <row r="6058">
          <cell r="A6058" t="str">
            <v>O731</v>
          </cell>
          <cell r="B6058" t="str">
            <v>RETENCION DE FRAGMENTOS DE LA PLACENTA O DE LAS MENBRANAS, SIN HEM.</v>
          </cell>
          <cell r="C6058" t="str">
            <v>088</v>
          </cell>
        </row>
        <row r="6059">
          <cell r="A6059" t="str">
            <v>O74</v>
          </cell>
          <cell r="B6059" t="str">
            <v>COMPLICACIONES DE LA ANESTESIA ADMINISTRADA DURANTE EL TRABAJO DE P</v>
          </cell>
          <cell r="C6059" t="str">
            <v>088</v>
          </cell>
        </row>
        <row r="6060">
          <cell r="A6060" t="str">
            <v>O740</v>
          </cell>
          <cell r="B6060" t="str">
            <v>NEUMONITIS POR ASPIRACION DEBIDA  A LA ANESTESIA ADM. DURANTE EL TRABA</v>
          </cell>
          <cell r="C6060" t="str">
            <v>088</v>
          </cell>
        </row>
        <row r="6061">
          <cell r="A6061" t="str">
            <v>O741</v>
          </cell>
          <cell r="B6061" t="str">
            <v>OTRAS COMPLICACIONES PULMONARES DEBIDAS A LA ANESTESIA ADMINISTRADA</v>
          </cell>
          <cell r="C6061" t="str">
            <v>088</v>
          </cell>
        </row>
        <row r="6062">
          <cell r="A6062" t="str">
            <v>O742</v>
          </cell>
          <cell r="B6062" t="str">
            <v>COMPLICACIONES CARDIACAS DE LA ANESTESIA ADM. DURANTE EL TRABAJO</v>
          </cell>
          <cell r="C6062" t="str">
            <v>088</v>
          </cell>
        </row>
        <row r="6063">
          <cell r="A6063" t="str">
            <v>O743</v>
          </cell>
          <cell r="B6063" t="str">
            <v>COMPLICACIONES DEL SISTEMA NERVIOSO CENTRAL POR LA ANESTESIA ADM</v>
          </cell>
          <cell r="C6063" t="str">
            <v>088</v>
          </cell>
        </row>
        <row r="6064">
          <cell r="A6064" t="str">
            <v>O744</v>
          </cell>
          <cell r="B6064" t="str">
            <v>REACCION TOXICA A LA ANESTESIA LOCAL ADMINISTRADA DURANTE EL TRABAJO</v>
          </cell>
          <cell r="C6064" t="str">
            <v>088</v>
          </cell>
        </row>
        <row r="6065">
          <cell r="A6065" t="str">
            <v>O745</v>
          </cell>
          <cell r="B6065" t="str">
            <v>CEFALALGIA INDUCIDA POR LA ANESTESIA ESPINAL O EPIDURAL ADMINISTRADA</v>
          </cell>
          <cell r="C6065" t="str">
            <v>088</v>
          </cell>
        </row>
        <row r="6066">
          <cell r="A6066" t="str">
            <v>O746</v>
          </cell>
          <cell r="B6066" t="str">
            <v>OTRAS COMPLICACIONES DE LA ANESTESIA ESPINAL O EPIDURAL ADMINISTRADA</v>
          </cell>
          <cell r="C6066" t="str">
            <v>088</v>
          </cell>
        </row>
        <row r="6067">
          <cell r="A6067" t="str">
            <v>O747</v>
          </cell>
          <cell r="B6067" t="str">
            <v>FALLA O DIFICULTAD EN LA INTUBACION DURANTE EL TRABAJO DE PARTO Y EL P</v>
          </cell>
          <cell r="C6067" t="str">
            <v>088</v>
          </cell>
        </row>
        <row r="6068">
          <cell r="A6068" t="str">
            <v>O748</v>
          </cell>
          <cell r="B6068" t="str">
            <v>OTRAS COMPLICACIONES DE LA ANESTESIA ADMINISTRADA DURANTE EL TRABAJO</v>
          </cell>
          <cell r="C6068" t="str">
            <v>088</v>
          </cell>
        </row>
        <row r="6069">
          <cell r="A6069" t="str">
            <v>O749</v>
          </cell>
          <cell r="B6069" t="str">
            <v>COMPLICACION NO ESPECIF. DE LA ANESTESIA ADMINIST. DURANTE EL TRABAJO</v>
          </cell>
          <cell r="C6069" t="str">
            <v>088</v>
          </cell>
        </row>
        <row r="6070">
          <cell r="A6070" t="str">
            <v>O75</v>
          </cell>
          <cell r="B6070" t="str">
            <v>OTRAS COMPLICACIONES DEL TRABAJO DE PARTO Y DEL PARTO, NO CLASIF. EN</v>
          </cell>
          <cell r="C6070" t="str">
            <v>088</v>
          </cell>
        </row>
        <row r="6071">
          <cell r="A6071" t="str">
            <v>O750</v>
          </cell>
          <cell r="B6071" t="str">
            <v>SUFRIMIENTO MATERNO DURANTE EL TRABAJO DE PARTO Y EL PARTO</v>
          </cell>
          <cell r="C6071" t="str">
            <v>088</v>
          </cell>
        </row>
        <row r="6072">
          <cell r="A6072" t="str">
            <v>O751</v>
          </cell>
          <cell r="B6072" t="str">
            <v>CHOQUE DURANTE O DESPUES DEL TRABAJO DE PARTO Y EL PARTO</v>
          </cell>
          <cell r="C6072" t="str">
            <v>088</v>
          </cell>
        </row>
        <row r="6073">
          <cell r="A6073" t="str">
            <v>O752</v>
          </cell>
          <cell r="B6073" t="str">
            <v>PIREXIA DURANTE EL TRABAJO DE PARTO, NO CLASIFICADA EN OTRA PARTE</v>
          </cell>
          <cell r="C6073" t="str">
            <v>088</v>
          </cell>
        </row>
        <row r="6074">
          <cell r="A6074" t="str">
            <v>O753</v>
          </cell>
          <cell r="B6074" t="str">
            <v>OTRAS INFECCIONES DURANTE EL TRABAJO DE PARTO</v>
          </cell>
          <cell r="C6074" t="str">
            <v>088</v>
          </cell>
        </row>
        <row r="6075">
          <cell r="A6075" t="str">
            <v>O754</v>
          </cell>
          <cell r="B6075" t="str">
            <v>OTRAS COMPLICACIONES DE LA CIRUGIA Y OTROS PROCEDIMIENTOS OBSTETRICOS</v>
          </cell>
          <cell r="C6075" t="str">
            <v>088</v>
          </cell>
        </row>
        <row r="6076">
          <cell r="A6076" t="str">
            <v>O755</v>
          </cell>
          <cell r="B6076" t="str">
            <v>RETRASO DEL PARTO DESPUES DE LA RUPTURA ARTIFICIAL DE LAS MEMBRANAS</v>
          </cell>
          <cell r="C6076" t="str">
            <v>088</v>
          </cell>
        </row>
        <row r="6077">
          <cell r="A6077" t="str">
            <v>O756</v>
          </cell>
          <cell r="B6077" t="str">
            <v>RETRASO DEL PARTO DESPUES DE LA RUPTURA ESPONTANEA O NO ESPECIFIC</v>
          </cell>
          <cell r="C6077" t="str">
            <v>088</v>
          </cell>
        </row>
        <row r="6078">
          <cell r="A6078" t="str">
            <v>O757</v>
          </cell>
          <cell r="B6078" t="str">
            <v>PARTO VAGINAL POSTERIOR A UNA CESAREA PREVIA</v>
          </cell>
          <cell r="C6078" t="str">
            <v>088</v>
          </cell>
        </row>
        <row r="6079">
          <cell r="A6079" t="str">
            <v>O758</v>
          </cell>
          <cell r="B6079" t="str">
            <v>OTRAS COMPLICACIONES ESPECIFICADAS DEL TRABAJO DE PARTO Y DEL PARTO</v>
          </cell>
          <cell r="C6079" t="str">
            <v>088</v>
          </cell>
        </row>
        <row r="6080">
          <cell r="A6080" t="str">
            <v>O759</v>
          </cell>
          <cell r="B6080" t="str">
            <v>COMPLICACION NO ESPECIFICADA DEL TRABAJO DE PARTO Y DEL PARTO</v>
          </cell>
          <cell r="C6080" t="str">
            <v>088</v>
          </cell>
        </row>
        <row r="6081">
          <cell r="A6081" t="str">
            <v>O80</v>
          </cell>
          <cell r="B6081" t="str">
            <v>PARTO UNICO ESPONTANEO</v>
          </cell>
          <cell r="C6081" t="str">
            <v>088</v>
          </cell>
        </row>
        <row r="6082">
          <cell r="A6082" t="str">
            <v>O800</v>
          </cell>
          <cell r="B6082" t="str">
            <v>PARTO UNICO ESPONTANEO, PRESENTACION CEFALICA DE VERTICE</v>
          </cell>
          <cell r="C6082" t="str">
            <v>088</v>
          </cell>
        </row>
        <row r="6083">
          <cell r="A6083" t="str">
            <v>O801</v>
          </cell>
          <cell r="B6083" t="str">
            <v>PARTO UNICO ESPONTANEO, PRESENTACION DE NALGAS O PODALICA</v>
          </cell>
          <cell r="C6083" t="str">
            <v>088</v>
          </cell>
        </row>
        <row r="6084">
          <cell r="A6084" t="str">
            <v>O808</v>
          </cell>
          <cell r="B6084" t="str">
            <v>PARTO UNICO ESPONTANEO, OTRAS PRESENTACIONES</v>
          </cell>
          <cell r="C6084" t="str">
            <v>088</v>
          </cell>
        </row>
        <row r="6085">
          <cell r="A6085" t="str">
            <v>O809</v>
          </cell>
          <cell r="B6085" t="str">
            <v>PARTO UNICO ESPONTANEO, SIN OTRA ESPECIFICACION</v>
          </cell>
          <cell r="C6085" t="str">
            <v>088</v>
          </cell>
        </row>
        <row r="6086">
          <cell r="A6086" t="str">
            <v>O81</v>
          </cell>
          <cell r="B6086" t="str">
            <v>PARTO UNICO CON FORCEPS Y VENTOSA EXTRACTORA</v>
          </cell>
          <cell r="C6086" t="str">
            <v>088</v>
          </cell>
        </row>
        <row r="6087">
          <cell r="A6087" t="str">
            <v>O810</v>
          </cell>
          <cell r="B6087" t="str">
            <v>PARTO CON FORCEPS BAJO</v>
          </cell>
          <cell r="C6087" t="str">
            <v>088</v>
          </cell>
        </row>
        <row r="6088">
          <cell r="A6088" t="str">
            <v>O811</v>
          </cell>
          <cell r="B6088" t="str">
            <v>PARTO CON FORCEPS MEDIO</v>
          </cell>
          <cell r="C6088" t="str">
            <v>088</v>
          </cell>
        </row>
        <row r="6089">
          <cell r="A6089" t="str">
            <v>O812</v>
          </cell>
          <cell r="B6089" t="str">
            <v>PARTO CON FORCEPS MEDIO CON ROTACION</v>
          </cell>
          <cell r="C6089" t="str">
            <v>088</v>
          </cell>
        </row>
        <row r="6090">
          <cell r="A6090" t="str">
            <v>O813</v>
          </cell>
          <cell r="B6090" t="str">
            <v>PARTO CON FORCEPS DE OTROS TIPOS Y LOS NO ESPECIFICADOS</v>
          </cell>
          <cell r="C6090" t="str">
            <v>088</v>
          </cell>
        </row>
        <row r="6091">
          <cell r="A6091" t="str">
            <v>O814</v>
          </cell>
          <cell r="B6091" t="str">
            <v>PARTO CON VENTOSA EXTRACTORA</v>
          </cell>
          <cell r="C6091" t="str">
            <v>088</v>
          </cell>
        </row>
        <row r="6092">
          <cell r="A6092" t="str">
            <v>O815</v>
          </cell>
          <cell r="B6092" t="str">
            <v>PARTO CON COMBINACION DE FORCEPS Y VENTOSA EXTRACTORA</v>
          </cell>
          <cell r="C6092" t="str">
            <v>088</v>
          </cell>
        </row>
        <row r="6093">
          <cell r="A6093" t="str">
            <v>O82</v>
          </cell>
          <cell r="B6093" t="str">
            <v>PARTO UNICO POR CESAREA</v>
          </cell>
          <cell r="C6093" t="str">
            <v>088</v>
          </cell>
        </row>
        <row r="6094">
          <cell r="A6094" t="str">
            <v>O820</v>
          </cell>
          <cell r="B6094" t="str">
            <v>PARTO POR CESAREA ELECTIVA</v>
          </cell>
          <cell r="C6094" t="str">
            <v>088</v>
          </cell>
        </row>
        <row r="6095">
          <cell r="A6095" t="str">
            <v>O821</v>
          </cell>
          <cell r="B6095" t="str">
            <v>PARTO POR CESAREA DE EMERGENCIA</v>
          </cell>
          <cell r="C6095" t="str">
            <v>088</v>
          </cell>
        </row>
        <row r="6096">
          <cell r="A6096" t="str">
            <v>O822</v>
          </cell>
          <cell r="B6096" t="str">
            <v>PARTO POR CESAREA CON HISTERECTOMIA</v>
          </cell>
          <cell r="C6096" t="str">
            <v>088</v>
          </cell>
        </row>
        <row r="6097">
          <cell r="A6097" t="str">
            <v>O828</v>
          </cell>
          <cell r="B6097" t="str">
            <v>OTROS PARTOS UNICOS POR CESAREA</v>
          </cell>
          <cell r="C6097" t="str">
            <v>088</v>
          </cell>
        </row>
        <row r="6098">
          <cell r="A6098" t="str">
            <v>O829</v>
          </cell>
          <cell r="B6098" t="str">
            <v>PARTO POR CESAREA, SIN OTRA ESPECIFICACION</v>
          </cell>
          <cell r="C6098" t="str">
            <v>088</v>
          </cell>
        </row>
        <row r="6099">
          <cell r="A6099" t="str">
            <v>O83</v>
          </cell>
          <cell r="B6099" t="str">
            <v>OTROS PARTOS UNICOS ASISTIDOS</v>
          </cell>
          <cell r="C6099" t="str">
            <v>088</v>
          </cell>
        </row>
        <row r="6100">
          <cell r="A6100" t="str">
            <v>O830</v>
          </cell>
          <cell r="B6100" t="str">
            <v>EXTRACCION DE NALGAS</v>
          </cell>
          <cell r="C6100" t="str">
            <v>088</v>
          </cell>
        </row>
        <row r="6101">
          <cell r="A6101" t="str">
            <v>O831</v>
          </cell>
          <cell r="B6101" t="str">
            <v>OTROS PARTOS UNICOS ASISTIDOS, DE NALGAS</v>
          </cell>
          <cell r="C6101" t="str">
            <v>088</v>
          </cell>
        </row>
        <row r="6102">
          <cell r="A6102" t="str">
            <v>O832</v>
          </cell>
          <cell r="B6102" t="str">
            <v>OTROS PARTOS UNICOS CON AYUDA DE MANIPULACION OBSTETRICA</v>
          </cell>
          <cell r="C6102" t="str">
            <v>088</v>
          </cell>
        </row>
        <row r="6103">
          <cell r="A6103" t="str">
            <v>O833</v>
          </cell>
          <cell r="B6103" t="str">
            <v>PARTO DE FETO VIABLE EN EMBARAZO ABDOMINAL</v>
          </cell>
          <cell r="C6103" t="str">
            <v>088</v>
          </cell>
        </row>
        <row r="6104">
          <cell r="A6104" t="str">
            <v>O834</v>
          </cell>
          <cell r="B6104" t="str">
            <v>OPERACION DESTRUCTIVA PARA FACILITAR EL PARTO</v>
          </cell>
          <cell r="C6104" t="str">
            <v>088</v>
          </cell>
        </row>
        <row r="6105">
          <cell r="A6105" t="str">
            <v>O838</v>
          </cell>
          <cell r="B6105" t="str">
            <v>OTROS PARTOS UNICOS ASISTIDOS ESPECIFICADOS</v>
          </cell>
          <cell r="C6105" t="str">
            <v>088</v>
          </cell>
        </row>
        <row r="6106">
          <cell r="A6106" t="str">
            <v>O839</v>
          </cell>
          <cell r="B6106" t="str">
            <v>PARTO UNICO ASISTIDO, SIN OTRA ESPECIFICACION</v>
          </cell>
          <cell r="C6106" t="str">
            <v>088</v>
          </cell>
        </row>
        <row r="6107">
          <cell r="A6107" t="str">
            <v>O84</v>
          </cell>
          <cell r="B6107" t="str">
            <v>PARTO MULTIPLE</v>
          </cell>
          <cell r="C6107" t="str">
            <v>088</v>
          </cell>
        </row>
        <row r="6108">
          <cell r="A6108" t="str">
            <v>O840</v>
          </cell>
          <cell r="B6108" t="str">
            <v>PARTO MULTIPLE, TODOS ESPONTANEOS</v>
          </cell>
          <cell r="C6108" t="str">
            <v>088</v>
          </cell>
        </row>
        <row r="6109">
          <cell r="A6109" t="str">
            <v>O841</v>
          </cell>
          <cell r="B6109" t="str">
            <v>PARTO MULTIPLE, TODOS POR FORCEPS Y VENTOSA EXTRACTORA</v>
          </cell>
          <cell r="C6109" t="str">
            <v>088</v>
          </cell>
        </row>
        <row r="6110">
          <cell r="A6110" t="str">
            <v>O842</v>
          </cell>
          <cell r="B6110" t="str">
            <v>PARTO MULTIPLE, TODOS POR CESAREA</v>
          </cell>
          <cell r="C6110" t="str">
            <v>088</v>
          </cell>
        </row>
        <row r="6111">
          <cell r="A6111" t="str">
            <v>O848</v>
          </cell>
          <cell r="B6111" t="str">
            <v>OTROS PARTOS MULTIPLES</v>
          </cell>
          <cell r="C6111" t="str">
            <v>088</v>
          </cell>
        </row>
        <row r="6112">
          <cell r="A6112" t="str">
            <v>O849</v>
          </cell>
          <cell r="B6112" t="str">
            <v>PARTO MULTIPLE, NO ESPECIFICADO</v>
          </cell>
          <cell r="C6112" t="str">
            <v>088</v>
          </cell>
        </row>
        <row r="6113">
          <cell r="A6113" t="str">
            <v>O85</v>
          </cell>
          <cell r="B6113" t="str">
            <v>SEPSIS PUERPERAL</v>
          </cell>
          <cell r="C6113" t="str">
            <v>088</v>
          </cell>
        </row>
        <row r="6114">
          <cell r="A6114" t="str">
            <v>O86</v>
          </cell>
          <cell r="B6114" t="str">
            <v>OTRAS INFECCIONES PUERPERALES</v>
          </cell>
          <cell r="C6114" t="str">
            <v>088</v>
          </cell>
        </row>
        <row r="6115">
          <cell r="A6115" t="str">
            <v>O860</v>
          </cell>
          <cell r="B6115" t="str">
            <v>INFECCION DE HERIDA QUIRURGICA OBSTETRICA</v>
          </cell>
          <cell r="C6115" t="str">
            <v>088</v>
          </cell>
        </row>
        <row r="6116">
          <cell r="A6116" t="str">
            <v>O861</v>
          </cell>
          <cell r="B6116" t="str">
            <v>OTRAS INFECCIONES GENITALES CONSECUTIVAS AL PARTO</v>
          </cell>
          <cell r="C6116" t="str">
            <v>088</v>
          </cell>
        </row>
        <row r="6117">
          <cell r="A6117" t="str">
            <v>O862</v>
          </cell>
          <cell r="B6117" t="str">
            <v>INFECCION DE LAS VIAS URINARIAS CONSECUTIVA AL PARTO</v>
          </cell>
          <cell r="C6117" t="str">
            <v>088</v>
          </cell>
        </row>
        <row r="6118">
          <cell r="A6118" t="str">
            <v>O863</v>
          </cell>
          <cell r="B6118" t="str">
            <v>OTRAS INFECCIONES DE LAS VIAS GENITOURINARIAS CONSECUTIVAS AL PARTO</v>
          </cell>
          <cell r="C6118" t="str">
            <v>088</v>
          </cell>
        </row>
        <row r="6119">
          <cell r="A6119" t="str">
            <v>O864</v>
          </cell>
          <cell r="B6119" t="str">
            <v>PIREXIA DE ORIGEN DESCONOCIDO CONSECUTIVA AL PARTO</v>
          </cell>
          <cell r="C6119" t="str">
            <v>088</v>
          </cell>
        </row>
        <row r="6120">
          <cell r="A6120" t="str">
            <v>O868</v>
          </cell>
          <cell r="B6120" t="str">
            <v>OTRAS INFECCIONES PUERPERALES ESPECIFICADAS</v>
          </cell>
          <cell r="C6120" t="str">
            <v>088</v>
          </cell>
        </row>
        <row r="6121">
          <cell r="A6121" t="str">
            <v>O87</v>
          </cell>
          <cell r="B6121" t="str">
            <v>COMPLICACIONES VENOSAS EN EL PUERPERIO</v>
          </cell>
          <cell r="C6121" t="str">
            <v>088</v>
          </cell>
        </row>
        <row r="6122">
          <cell r="A6122" t="str">
            <v>O870</v>
          </cell>
          <cell r="B6122" t="str">
            <v>TROMBOFLEBITIS SUPERFICIAL EN EL PUERPERIO</v>
          </cell>
          <cell r="C6122" t="str">
            <v>088</v>
          </cell>
        </row>
        <row r="6123">
          <cell r="A6123" t="str">
            <v>O871</v>
          </cell>
          <cell r="B6123" t="str">
            <v>FLEBOTROMBOSIS PROFUNDA EN EL PUERPERIO</v>
          </cell>
          <cell r="C6123" t="str">
            <v>088</v>
          </cell>
        </row>
        <row r="6124">
          <cell r="A6124" t="str">
            <v>O872</v>
          </cell>
          <cell r="B6124" t="str">
            <v>HEMORROIDES EN EL PUERPERIO</v>
          </cell>
          <cell r="C6124" t="str">
            <v>088</v>
          </cell>
        </row>
        <row r="6125">
          <cell r="A6125" t="str">
            <v>O873</v>
          </cell>
          <cell r="B6125" t="str">
            <v>TROMBOSIS VENOSA CEREBRAL EN EL PUERPERIO</v>
          </cell>
          <cell r="C6125" t="str">
            <v>088</v>
          </cell>
        </row>
        <row r="6126">
          <cell r="A6126" t="str">
            <v>O878</v>
          </cell>
          <cell r="B6126" t="str">
            <v>OTRAS COMPLICACIONES VENOSAS EN EL PUERPERIO</v>
          </cell>
          <cell r="C6126" t="str">
            <v>088</v>
          </cell>
        </row>
        <row r="6127">
          <cell r="A6127" t="str">
            <v>O879</v>
          </cell>
          <cell r="B6127" t="str">
            <v>COMPLICACION VENOSA EN EL PUERPERIO, NO ESPECIFICADA</v>
          </cell>
          <cell r="C6127" t="str">
            <v>088</v>
          </cell>
        </row>
        <row r="6128">
          <cell r="A6128" t="str">
            <v>O88</v>
          </cell>
          <cell r="B6128" t="str">
            <v>EMBOLIA OBSTETRICA</v>
          </cell>
          <cell r="C6128" t="str">
            <v>088</v>
          </cell>
        </row>
        <row r="6129">
          <cell r="A6129" t="str">
            <v>O880</v>
          </cell>
          <cell r="B6129" t="str">
            <v>EMBOLIA GASEOSA, OBSTETRICA</v>
          </cell>
          <cell r="C6129" t="str">
            <v>088</v>
          </cell>
        </row>
        <row r="6130">
          <cell r="A6130" t="str">
            <v>O881</v>
          </cell>
          <cell r="B6130" t="str">
            <v>EMBOLIA DE LIQUIDO AMNIOTICO</v>
          </cell>
          <cell r="C6130" t="str">
            <v>088</v>
          </cell>
        </row>
        <row r="6131">
          <cell r="A6131" t="str">
            <v>O882</v>
          </cell>
          <cell r="B6131" t="str">
            <v>EMBOLIA DE COAGULO SANGUINEO, OBSTETRICA</v>
          </cell>
          <cell r="C6131" t="str">
            <v>088</v>
          </cell>
        </row>
        <row r="6132">
          <cell r="A6132" t="str">
            <v>O883</v>
          </cell>
          <cell r="B6132" t="str">
            <v>EMBOLIA SEPTICA Y PIEMICA, OBSTETRICA</v>
          </cell>
          <cell r="C6132" t="str">
            <v>088</v>
          </cell>
        </row>
        <row r="6133">
          <cell r="A6133" t="str">
            <v>O888</v>
          </cell>
          <cell r="B6133" t="str">
            <v>OTRAS EMBOLIAS OBSTETRICAS</v>
          </cell>
          <cell r="C6133" t="str">
            <v>088</v>
          </cell>
        </row>
        <row r="6134">
          <cell r="A6134" t="str">
            <v>O89</v>
          </cell>
          <cell r="B6134" t="str">
            <v>COMPLICACIONES DE LA ANESTESIA ADMINISTRADA DURANTE EL PUERPERIO</v>
          </cell>
          <cell r="C6134" t="str">
            <v>088</v>
          </cell>
        </row>
        <row r="6135">
          <cell r="A6135" t="str">
            <v>O890</v>
          </cell>
          <cell r="B6135" t="str">
            <v>COMPLICACIONES PULMONARES DE LA ANESTESIA ADMIN. DURANTE EL PUERP.</v>
          </cell>
          <cell r="C6135" t="str">
            <v>088</v>
          </cell>
        </row>
        <row r="6136">
          <cell r="A6136" t="str">
            <v>O891</v>
          </cell>
          <cell r="B6136" t="str">
            <v>COMPLICACIONES CARDIACAS DE LA ANESTESIA ADMIN. DURANTE EL PUERPER.</v>
          </cell>
          <cell r="C6136" t="str">
            <v>088</v>
          </cell>
        </row>
        <row r="6137">
          <cell r="A6137" t="str">
            <v>O892</v>
          </cell>
          <cell r="B6137" t="str">
            <v>COMPLIC. DEL SIST. NERV. CENTRAL DEBIDAS A LA ANEST. ADMIN. DURANT.EL</v>
          </cell>
          <cell r="C6137" t="str">
            <v>088</v>
          </cell>
        </row>
        <row r="6138">
          <cell r="A6138" t="str">
            <v>O893</v>
          </cell>
          <cell r="B6138" t="str">
            <v>REACCION TOXICA A LA ANESTESIA LOCAL ADMIN. DURANTE EL PUERPERIO</v>
          </cell>
          <cell r="C6138" t="str">
            <v>088</v>
          </cell>
        </row>
        <row r="6139">
          <cell r="A6139" t="str">
            <v>O894</v>
          </cell>
          <cell r="B6139" t="str">
            <v>CEFALALGIA INDUCIDA POR LA ANEST. ESPINAL O EPIDURAL ADMIN. DURAN. EL</v>
          </cell>
          <cell r="C6139" t="str">
            <v>088</v>
          </cell>
        </row>
        <row r="6140">
          <cell r="A6140" t="str">
            <v>O895</v>
          </cell>
          <cell r="B6140" t="str">
            <v>OTRAS COMPLIC. DE LA ANEST. ESPINAL O EPIDURAL ADMIN. DURAN. EL PUERP</v>
          </cell>
          <cell r="C6140" t="str">
            <v>088</v>
          </cell>
        </row>
        <row r="6141">
          <cell r="A6141" t="str">
            <v>O896</v>
          </cell>
          <cell r="B6141" t="str">
            <v>FALLA O DIFICULTAD DE INTUBACION DURANTE EL PUERPERIO</v>
          </cell>
          <cell r="C6141" t="str">
            <v>088</v>
          </cell>
        </row>
        <row r="6142">
          <cell r="A6142" t="str">
            <v>O898</v>
          </cell>
          <cell r="B6142" t="str">
            <v>OTRAS COMPLIC. DE LA ANEST. ADMIN. DURANTE EL PUERPERIO</v>
          </cell>
          <cell r="C6142" t="str">
            <v>088</v>
          </cell>
        </row>
        <row r="6143">
          <cell r="A6143" t="str">
            <v>O899</v>
          </cell>
          <cell r="B6143" t="str">
            <v>COMPLICACION NO ESPECIFICADA DE LA ANEST. ADMIN. DURANTE EL PUERPERIO</v>
          </cell>
          <cell r="C6143" t="str">
            <v>088</v>
          </cell>
        </row>
        <row r="6144">
          <cell r="A6144" t="str">
            <v>O90</v>
          </cell>
          <cell r="B6144" t="str">
            <v>COMPLICACIONES DEL PUERPERIO, NO CLASIFICADAS EN OTRA PARTE</v>
          </cell>
          <cell r="C6144" t="str">
            <v>088</v>
          </cell>
        </row>
        <row r="6145">
          <cell r="A6145" t="str">
            <v>O900</v>
          </cell>
          <cell r="B6145" t="str">
            <v>DEHISCENCIA DE SUTURA DE CESAREA</v>
          </cell>
          <cell r="C6145" t="str">
            <v>088</v>
          </cell>
        </row>
        <row r="6146">
          <cell r="A6146" t="str">
            <v>O901</v>
          </cell>
          <cell r="B6146" t="str">
            <v>DEHISCENCIA DE SUTURA OBSTETRICA PERINEAL</v>
          </cell>
          <cell r="C6146" t="str">
            <v>088</v>
          </cell>
        </row>
        <row r="6147">
          <cell r="A6147" t="str">
            <v>O902</v>
          </cell>
          <cell r="B6147" t="str">
            <v>HEMATOMA DE HERIDA QUIRURGICA OBSTETRICA</v>
          </cell>
          <cell r="C6147" t="str">
            <v>088</v>
          </cell>
        </row>
        <row r="6148">
          <cell r="A6148" t="str">
            <v>O903</v>
          </cell>
          <cell r="B6148" t="str">
            <v>CARDIOMIOPATIA EN EL PUERPERIO</v>
          </cell>
          <cell r="C6148" t="str">
            <v>088</v>
          </cell>
        </row>
        <row r="6149">
          <cell r="A6149" t="str">
            <v>O904</v>
          </cell>
          <cell r="B6149" t="str">
            <v>INSUFICIENCIA RENAL AGUDA POSTPARTO</v>
          </cell>
          <cell r="C6149" t="str">
            <v>088</v>
          </cell>
        </row>
        <row r="6150">
          <cell r="A6150" t="str">
            <v>O905</v>
          </cell>
          <cell r="B6150" t="str">
            <v>TIROIDITIS POSTPARTO</v>
          </cell>
          <cell r="C6150" t="str">
            <v>088</v>
          </cell>
        </row>
        <row r="6151">
          <cell r="A6151" t="str">
            <v>O908</v>
          </cell>
          <cell r="B6151" t="str">
            <v>OTRAS COMPLICACIONES PUERPERALES, NO CLASIFICADAS EN OTRA PARTE</v>
          </cell>
          <cell r="C6151" t="str">
            <v>088</v>
          </cell>
        </row>
        <row r="6152">
          <cell r="A6152" t="str">
            <v>O909</v>
          </cell>
          <cell r="B6152" t="str">
            <v>COMPLICACION PUERPERAL, NO ESPECIFICADA</v>
          </cell>
          <cell r="C6152" t="str">
            <v>088</v>
          </cell>
        </row>
        <row r="6153">
          <cell r="A6153" t="str">
            <v>O91</v>
          </cell>
          <cell r="B6153" t="str">
            <v>INFECCIONES DE LA MAMA ASOCIADAS CON EL PARTO</v>
          </cell>
          <cell r="C6153" t="str">
            <v>088</v>
          </cell>
        </row>
        <row r="6154">
          <cell r="A6154" t="str">
            <v>O910</v>
          </cell>
          <cell r="B6154" t="str">
            <v>INFECCIONES DEL PEZON ASOCIADAS CON EL PARTO</v>
          </cell>
          <cell r="C6154" t="str">
            <v>088</v>
          </cell>
        </row>
        <row r="6155">
          <cell r="A6155" t="str">
            <v>O911</v>
          </cell>
          <cell r="B6155" t="str">
            <v>ABSCESO DE LA MAMA ASOCIADO CON EL PARTO</v>
          </cell>
          <cell r="C6155" t="str">
            <v>088</v>
          </cell>
        </row>
        <row r="6156">
          <cell r="A6156" t="str">
            <v>O912</v>
          </cell>
          <cell r="B6156" t="str">
            <v>MASTITIS NO PURULENTA ASOCIADA CON EL PARTO</v>
          </cell>
          <cell r="C6156" t="str">
            <v>088</v>
          </cell>
        </row>
        <row r="6157">
          <cell r="A6157" t="str">
            <v>O92</v>
          </cell>
          <cell r="B6157" t="str">
            <v>OTROS TRASTORNOS DE LA MAMA Y DE LA LACTANCIA ASOCIADA CON EL PARTO</v>
          </cell>
          <cell r="C6157" t="str">
            <v>088</v>
          </cell>
        </row>
        <row r="6158">
          <cell r="A6158" t="str">
            <v>O920</v>
          </cell>
          <cell r="B6158" t="str">
            <v>RETRACCION DEL PEZON ASOCIADA CON EL PARTO</v>
          </cell>
          <cell r="C6158" t="str">
            <v>088</v>
          </cell>
        </row>
        <row r="6159">
          <cell r="A6159" t="str">
            <v>O921</v>
          </cell>
          <cell r="B6159" t="str">
            <v>FISURAS DEL PEZON ASOCIDAS CON EL PARTO</v>
          </cell>
          <cell r="C6159" t="str">
            <v>088</v>
          </cell>
        </row>
        <row r="6160">
          <cell r="A6160" t="str">
            <v>O922</v>
          </cell>
          <cell r="B6160" t="str">
            <v>OTROS TRASTORNOS DE LA MAMA Y LOS NO ESPECIF. ASOCIADOS CON EL PARTO</v>
          </cell>
          <cell r="C6160" t="str">
            <v>088</v>
          </cell>
        </row>
        <row r="6161">
          <cell r="A6161" t="str">
            <v>O923</v>
          </cell>
          <cell r="B6161" t="str">
            <v>AGALACTIA</v>
          </cell>
          <cell r="C6161" t="str">
            <v>088</v>
          </cell>
        </row>
        <row r="6162">
          <cell r="A6162" t="str">
            <v>O924</v>
          </cell>
          <cell r="B6162" t="str">
            <v>HIPOGALACTIA</v>
          </cell>
          <cell r="C6162" t="str">
            <v>088</v>
          </cell>
        </row>
        <row r="6163">
          <cell r="A6163" t="str">
            <v>O925</v>
          </cell>
          <cell r="B6163" t="str">
            <v>SUPRESION DE LA LACTANCIA</v>
          </cell>
          <cell r="C6163" t="str">
            <v>088</v>
          </cell>
        </row>
        <row r="6164">
          <cell r="A6164" t="str">
            <v>O926</v>
          </cell>
          <cell r="B6164" t="str">
            <v>GALATORREA</v>
          </cell>
          <cell r="C6164" t="str">
            <v>088</v>
          </cell>
        </row>
        <row r="6165">
          <cell r="A6165" t="str">
            <v>O927</v>
          </cell>
          <cell r="B6165" t="str">
            <v>OTROS TRASTORNOS Y LOS NO ESPECIFICADOS DE LA LACTANCIA</v>
          </cell>
          <cell r="C6165" t="str">
            <v>088</v>
          </cell>
        </row>
        <row r="6166">
          <cell r="A6166" t="str">
            <v>O95</v>
          </cell>
          <cell r="B6166" t="str">
            <v>MUERTE OBSTETRICA DE CAUSA NO ESPECIFICADA</v>
          </cell>
          <cell r="C6166" t="str">
            <v>088</v>
          </cell>
        </row>
        <row r="6167">
          <cell r="A6167" t="str">
            <v>O96</v>
          </cell>
          <cell r="B6167" t="str">
            <v>MUERTE MATERNA DEBIDA A CUALQUIER CAUSA OBST. QUE OCURRE DESP. DE 42 D</v>
          </cell>
          <cell r="C6167" t="str">
            <v>088</v>
          </cell>
        </row>
        <row r="6168">
          <cell r="A6168" t="str">
            <v>O97</v>
          </cell>
          <cell r="B6168" t="str">
            <v>MUERTE POR SECUELAS DE CAUSAS OBSTETRICAS DIRECTAS</v>
          </cell>
          <cell r="C6168" t="str">
            <v>088</v>
          </cell>
        </row>
        <row r="6169">
          <cell r="A6169" t="str">
            <v>O98</v>
          </cell>
          <cell r="B6169" t="str">
            <v>ENFERM. MATERNAS INFECC. Y PARASIT. CLASIF. EN OTRA PARTE, PERO QUE CO</v>
          </cell>
          <cell r="C6169" t="str">
            <v>088</v>
          </cell>
        </row>
        <row r="6170">
          <cell r="A6170" t="str">
            <v>O980</v>
          </cell>
          <cell r="B6170" t="str">
            <v>TUBERCULOSIS QUE COMPLICAN EL EMBARAZO, EL PARTO Y EL PUERPERIO</v>
          </cell>
          <cell r="C6170" t="str">
            <v>088</v>
          </cell>
        </row>
        <row r="6171">
          <cell r="A6171" t="str">
            <v>O981</v>
          </cell>
          <cell r="B6171" t="str">
            <v>SIFILIS QUE COMPLICAN EL EMBARAZO, EL PARTO Y EL PUERPERIO</v>
          </cell>
          <cell r="C6171" t="str">
            <v>088</v>
          </cell>
        </row>
        <row r="6172">
          <cell r="A6172" t="str">
            <v>O982</v>
          </cell>
          <cell r="B6172" t="str">
            <v>GONORREA QUE COMPLICA EL EMBARAZO, EL PARTO Y EL PUERPERIO</v>
          </cell>
          <cell r="C6172" t="str">
            <v>088</v>
          </cell>
        </row>
        <row r="6173">
          <cell r="A6173" t="str">
            <v>O983</v>
          </cell>
          <cell r="B6173" t="str">
            <v>OTRAS INFECC. CON UN MODO DE TRANSMISION PREDOMIN. SEXUAL QUE COMPL</v>
          </cell>
          <cell r="C6173" t="str">
            <v>088</v>
          </cell>
        </row>
        <row r="6174">
          <cell r="A6174" t="str">
            <v>O984</v>
          </cell>
          <cell r="B6174" t="str">
            <v>HEPATITIS VIRAL QUE COMPLICA EL EMBARAZO, EL PARTO Y EL PUERPERIO</v>
          </cell>
          <cell r="C6174" t="str">
            <v>088</v>
          </cell>
        </row>
        <row r="6175">
          <cell r="A6175" t="str">
            <v>O985</v>
          </cell>
          <cell r="B6175" t="str">
            <v>OTRAS ENFERM. VIRALES QUE COMPLIC. EL EMBARAZO, EL PARTO Y EL PUERP</v>
          </cell>
          <cell r="C6175" t="str">
            <v>088</v>
          </cell>
        </row>
        <row r="6176">
          <cell r="A6176" t="str">
            <v>O986</v>
          </cell>
          <cell r="B6176" t="str">
            <v>ENFRM. CAUSADAS POR PROTOZOARIOS QUE COMPL. EL EMB. EL PARTO Y EL PUER</v>
          </cell>
          <cell r="C6176" t="str">
            <v>088</v>
          </cell>
        </row>
        <row r="6177">
          <cell r="A6177" t="str">
            <v>O988</v>
          </cell>
          <cell r="B6177" t="str">
            <v>OTRAS ENFERM. INFECC. Y PARASIT. MATERNAS QUE COMPL. EL EMB. EL PARTO</v>
          </cell>
          <cell r="C6177" t="str">
            <v>088</v>
          </cell>
        </row>
        <row r="6178">
          <cell r="A6178" t="str">
            <v>O989</v>
          </cell>
          <cell r="B6178" t="str">
            <v>ENFERM. INFECC. Y PARASIT. MATERNA NO ESPECIF. QUE COMPL. EL EMB. EL P</v>
          </cell>
          <cell r="C6178" t="str">
            <v>088</v>
          </cell>
        </row>
        <row r="6179">
          <cell r="A6179" t="str">
            <v>O99</v>
          </cell>
          <cell r="B6179" t="str">
            <v>OTRAS ENFERM. MATERNAS CLASIF. EN OTRA PARTE, PERO QUE COMPL. EL EMB.</v>
          </cell>
          <cell r="C6179" t="str">
            <v>088</v>
          </cell>
        </row>
        <row r="6180">
          <cell r="A6180" t="str">
            <v>O990</v>
          </cell>
          <cell r="B6180" t="str">
            <v>ANEMIA QUE COMPLICA EL EMBARAZO, EL PARTO Y EL PUERPERIO</v>
          </cell>
          <cell r="C6180" t="str">
            <v>088</v>
          </cell>
        </row>
        <row r="6181">
          <cell r="A6181" t="str">
            <v>O991</v>
          </cell>
          <cell r="B6181" t="str">
            <v>OTRAS ENF. DE LA SANGRE Y DE LOS ORGANOS HEMTOPOY. Y CIERTOS TRAST.</v>
          </cell>
          <cell r="C6181" t="str">
            <v>088</v>
          </cell>
        </row>
        <row r="6182">
          <cell r="A6182" t="str">
            <v>O992</v>
          </cell>
          <cell r="B6182" t="str">
            <v>ENF. ENDOCRINAS, DE LA NUTRICION Y DEL METABOLISMO QUE COMPL. EL EMB</v>
          </cell>
          <cell r="C6182" t="str">
            <v>088</v>
          </cell>
        </row>
        <row r="6183">
          <cell r="A6183" t="str">
            <v>O993</v>
          </cell>
          <cell r="B6183" t="str">
            <v>TRASTORNOS MENTALES Y ENF. DEL SIST. NERV.  QUE COMPL. EL EMB. EL PART</v>
          </cell>
          <cell r="C6183" t="str">
            <v>088</v>
          </cell>
        </row>
        <row r="6184">
          <cell r="A6184" t="str">
            <v>O994</v>
          </cell>
          <cell r="B6184" t="str">
            <v>ENF. DEL SIST. CIRCULATORIO QUE COMPL. EL EMBARAZO, EL PARTO Y EL PUER</v>
          </cell>
          <cell r="C6184" t="str">
            <v>088</v>
          </cell>
        </row>
        <row r="6185">
          <cell r="A6185" t="str">
            <v>O995</v>
          </cell>
          <cell r="B6185" t="str">
            <v>ENF. DEL SIST. RESPIRATORIO QUE COMPL. EL EMBARAZO, EL PARTO  Y EL PUE</v>
          </cell>
          <cell r="C6185" t="str">
            <v>088</v>
          </cell>
        </row>
        <row r="6186">
          <cell r="A6186" t="str">
            <v>O996</v>
          </cell>
          <cell r="B6186" t="str">
            <v>ENF. DEL SIST. DIGESTIVO QUE COMPL. EL EMBARAZO, EL PARTO Y EL PUERP</v>
          </cell>
          <cell r="C6186" t="str">
            <v>088</v>
          </cell>
        </row>
        <row r="6187">
          <cell r="A6187" t="str">
            <v>O997</v>
          </cell>
          <cell r="B6187" t="str">
            <v>ENF. DE LA PIEL Y DEL TEJIDO SUBCUT. QUE COMPL. EL EMB. EL PARTO Y EL</v>
          </cell>
          <cell r="C6187" t="str">
            <v>088</v>
          </cell>
        </row>
        <row r="6188">
          <cell r="A6188" t="str">
            <v>O998</v>
          </cell>
          <cell r="B6188" t="str">
            <v>OTRAS ENF. ESPECIF. Y AFECC. QUE COMPL. EL EMBARAZO, EL PARTO Y EL PUE</v>
          </cell>
          <cell r="C6188" t="str">
            <v>088</v>
          </cell>
        </row>
        <row r="6189">
          <cell r="A6189" t="str">
            <v>OT09</v>
          </cell>
          <cell r="B6189" t="str">
            <v>OTROS TRAUMATISMOS DE LA COLUMNA VERTEBRAL Y DEL TRONCO, NIVEL NO ESPE</v>
          </cell>
          <cell r="C6189" t="str">
            <v>00</v>
          </cell>
        </row>
        <row r="6190">
          <cell r="A6190" t="str">
            <v>P000</v>
          </cell>
          <cell r="B6190" t="str">
            <v>FETO Y RECIEN NACIDO AFECT. POR TRASTORNOS HIPERTENSIVOS DE LA MADRE</v>
          </cell>
          <cell r="C6190" t="str">
            <v>092</v>
          </cell>
        </row>
        <row r="6191">
          <cell r="A6191" t="str">
            <v>P001</v>
          </cell>
          <cell r="B6191" t="str">
            <v>FETO Y RECIEN NACIDO AFECT. POR ENF. RENALES Y DE LAS VIAS URIN. DE LA</v>
          </cell>
          <cell r="C6191" t="str">
            <v>092</v>
          </cell>
        </row>
        <row r="6192">
          <cell r="A6192" t="str">
            <v>P002</v>
          </cell>
          <cell r="B6192" t="str">
            <v>FETO Y RECIEN NACIDO AFECT. POR ENF. INFECC. Y PARASIT. DE LA MADRE</v>
          </cell>
          <cell r="C6192" t="str">
            <v>092</v>
          </cell>
        </row>
        <row r="6193">
          <cell r="A6193" t="str">
            <v>P003</v>
          </cell>
          <cell r="B6193" t="str">
            <v>FETO Y RECIEN NACIDO AFECT. POR OTRAS ENF. CIRCUL. Y RESP. DE LA MADRE</v>
          </cell>
          <cell r="C6193" t="str">
            <v>092</v>
          </cell>
        </row>
        <row r="6194">
          <cell r="A6194" t="str">
            <v>P004</v>
          </cell>
          <cell r="B6194" t="str">
            <v>FETO Y RECIEN NACIDO AFECT. POR TRAST. NUTRICIONALES DE LA MADRE</v>
          </cell>
          <cell r="C6194" t="str">
            <v>092</v>
          </cell>
        </row>
        <row r="6195">
          <cell r="A6195" t="str">
            <v>P005</v>
          </cell>
          <cell r="B6195" t="str">
            <v>FETO Y RECIEN NACIDO AFECT. POR TRAUMATISMO DE LA MADRE</v>
          </cell>
          <cell r="C6195" t="str">
            <v>092</v>
          </cell>
        </row>
        <row r="6196">
          <cell r="A6196" t="str">
            <v>P006</v>
          </cell>
          <cell r="B6196" t="str">
            <v>FETO Y RECIEN NACIDO AFECT. POR PROCED. QUIRURGICO EN LA MADRE</v>
          </cell>
          <cell r="C6196" t="str">
            <v>092</v>
          </cell>
        </row>
        <row r="6197">
          <cell r="A6197" t="str">
            <v>P007</v>
          </cell>
          <cell r="B6197" t="str">
            <v>FETO Y RECIEN NACIDO AFECT. POR OTRO PROCED. MEDICO EN LA MADRE, NO CL</v>
          </cell>
          <cell r="C6197" t="str">
            <v>092</v>
          </cell>
        </row>
        <row r="6198">
          <cell r="A6198" t="str">
            <v>P008</v>
          </cell>
          <cell r="B6198" t="str">
            <v>FETO Y RECIEN NACIDO AFECTADOS POR OTRAS AFECCIONES MATERNAS</v>
          </cell>
          <cell r="C6198" t="str">
            <v>092</v>
          </cell>
        </row>
        <row r="6199">
          <cell r="A6199" t="str">
            <v>P009</v>
          </cell>
          <cell r="B6199" t="str">
            <v>FETO Y RECIEN NACIDO AFECTADOS POR AFECCION MATERNA NO ESPECIFICADA</v>
          </cell>
          <cell r="C6199" t="str">
            <v>092</v>
          </cell>
        </row>
        <row r="6200">
          <cell r="A6200" t="str">
            <v>P01</v>
          </cell>
          <cell r="B6200" t="str">
            <v>FETO Y RECIEN NACIDO AFECTADOS POR COMPLICACIONES MATERNAS DEL EMB</v>
          </cell>
          <cell r="C6200" t="str">
            <v>092</v>
          </cell>
        </row>
        <row r="6201">
          <cell r="A6201" t="str">
            <v>P010</v>
          </cell>
          <cell r="B6201" t="str">
            <v>FETO Y RECIEN NACIDO AFECT. POR INCOMPETENCIA DEL CUELLO UTERINO</v>
          </cell>
          <cell r="C6201" t="str">
            <v>092</v>
          </cell>
        </row>
        <row r="6202">
          <cell r="A6202" t="str">
            <v>P011</v>
          </cell>
          <cell r="B6202" t="str">
            <v>FETO Y RECIEN NACIDO AFECT. POR RUPTURA PREMATURA DE LAS MEMBRANAS</v>
          </cell>
          <cell r="C6202" t="str">
            <v>092</v>
          </cell>
        </row>
        <row r="6203">
          <cell r="A6203" t="str">
            <v>P012</v>
          </cell>
          <cell r="B6203" t="str">
            <v>FETO Y RECIEN NACIDO AFECTADOS POR OLIGOHIDRAMNIOS</v>
          </cell>
          <cell r="C6203" t="str">
            <v>092</v>
          </cell>
        </row>
        <row r="6204">
          <cell r="A6204" t="str">
            <v>P013</v>
          </cell>
          <cell r="B6204" t="str">
            <v>FETO Y RECIEN NACIDO AFECTADOS POR POLIHIDRAMNIOS</v>
          </cell>
          <cell r="C6204" t="str">
            <v>092</v>
          </cell>
        </row>
        <row r="6205">
          <cell r="A6205" t="str">
            <v>P014</v>
          </cell>
          <cell r="B6205" t="str">
            <v>FETO Y RECIEN NACIDO AFECTADOS POR EMBARAZO ECTOPICO</v>
          </cell>
          <cell r="C6205" t="str">
            <v>092</v>
          </cell>
        </row>
        <row r="6206">
          <cell r="A6206" t="str">
            <v>P015</v>
          </cell>
          <cell r="B6206" t="str">
            <v>FETO Y RECIEN NACIDO AFECTADOS POR EMBARAZO MULTIPLE</v>
          </cell>
          <cell r="C6206" t="str">
            <v>092</v>
          </cell>
        </row>
        <row r="6207">
          <cell r="A6207" t="str">
            <v>P016</v>
          </cell>
          <cell r="B6207" t="str">
            <v>FETO Y RECIEN NACIDO AFECTADOS POR MUERTE MATERNA</v>
          </cell>
          <cell r="C6207" t="str">
            <v>092</v>
          </cell>
        </row>
        <row r="6208">
          <cell r="A6208" t="str">
            <v>P017</v>
          </cell>
          <cell r="B6208" t="str">
            <v>FETO Y RECIEN NACIDO AFECT. POR PRESENT. ANOMALA ANTES DEL TRAB. DEL P</v>
          </cell>
          <cell r="C6208" t="str">
            <v>092</v>
          </cell>
        </row>
        <row r="6209">
          <cell r="A6209" t="str">
            <v>P018</v>
          </cell>
          <cell r="B6209" t="str">
            <v>FETO Y RECIEN NACIDO AFECT. POR OTRAS COMPL. MATERNAS DEL EMBARAZO</v>
          </cell>
          <cell r="C6209" t="str">
            <v>092</v>
          </cell>
        </row>
        <row r="6210">
          <cell r="A6210" t="str">
            <v>P019</v>
          </cell>
          <cell r="B6210" t="str">
            <v>FETO Y RECIEN NACIDO AFECT. POR COMPL. MATERNAS NO ESPEC. DEL EMBAR.</v>
          </cell>
          <cell r="C6210" t="str">
            <v>092</v>
          </cell>
        </row>
        <row r="6211">
          <cell r="A6211" t="str">
            <v>P02</v>
          </cell>
          <cell r="B6211" t="str">
            <v>FETO Y RECIEN NACIDO AFECT. POR COMPL. DE LA PLACENTA, DEL CORDON UNB</v>
          </cell>
          <cell r="C6211" t="str">
            <v>092</v>
          </cell>
        </row>
        <row r="6212">
          <cell r="A6212" t="str">
            <v>P020</v>
          </cell>
          <cell r="B6212" t="str">
            <v>FETO Y RECIEN NACIDO AFECTADOS POR PLACENTA PREVIA</v>
          </cell>
          <cell r="C6212" t="str">
            <v>092</v>
          </cell>
        </row>
        <row r="6213">
          <cell r="A6213" t="str">
            <v>P021</v>
          </cell>
          <cell r="B6213" t="str">
            <v>FETRO Y RECIEN NACIDO AFECT. POR OTRAS FORMAS DE DESPREND. Y DE HEM</v>
          </cell>
          <cell r="C6213" t="str">
            <v>092</v>
          </cell>
        </row>
        <row r="6214">
          <cell r="A6214" t="str">
            <v>P022</v>
          </cell>
          <cell r="B6214" t="str">
            <v>FETO Y R/N AFECT. POR OTRAS ANORM. MORF. Y FUNC. DE LA PLACENTA Y LAS</v>
          </cell>
          <cell r="C6214" t="str">
            <v>092</v>
          </cell>
        </row>
        <row r="6215">
          <cell r="A6215" t="str">
            <v>P023</v>
          </cell>
          <cell r="B6215" t="str">
            <v>FETO Y R/N AFECTADOS POR SINDROMES DE TRANSFUSION PLACENTARIA</v>
          </cell>
          <cell r="C6215" t="str">
            <v>092</v>
          </cell>
        </row>
        <row r="6216">
          <cell r="A6216" t="str">
            <v>P024</v>
          </cell>
          <cell r="B6216" t="str">
            <v>FETO Y RECIEN NACIDO AFECTADOS POR PROLAPSO DEL CORDON UMBILICAL</v>
          </cell>
          <cell r="C6216" t="str">
            <v>092</v>
          </cell>
        </row>
        <row r="6217">
          <cell r="A6217" t="str">
            <v>P025</v>
          </cell>
          <cell r="B6217" t="str">
            <v>FETO Y R/N AFECTADOS POR OTRA COMPRESION DEL CORDON UMBILICAL</v>
          </cell>
          <cell r="C6217" t="str">
            <v>092</v>
          </cell>
        </row>
        <row r="6218">
          <cell r="A6218" t="str">
            <v>P026</v>
          </cell>
          <cell r="B6218" t="str">
            <v>FETO Y R/N AFECT. POR OTRAS COMPL. DEL CORDON UMBIL. Y LAS NO ESPECIF</v>
          </cell>
          <cell r="C6218" t="str">
            <v>092</v>
          </cell>
        </row>
        <row r="6219">
          <cell r="A6219" t="str">
            <v>P027</v>
          </cell>
          <cell r="B6219" t="str">
            <v>FETO Y RECIEN NACIDO AFECTADOS POR CORIOAMNIONITIS</v>
          </cell>
          <cell r="C6219" t="str">
            <v>092</v>
          </cell>
        </row>
        <row r="6220">
          <cell r="A6220" t="str">
            <v>P028</v>
          </cell>
          <cell r="B6220" t="str">
            <v>FETO Y RECIEN NACIDO AFECT. POR OTRAS ANORMALIDADES DE LAS MEMBRANAS</v>
          </cell>
          <cell r="C6220" t="str">
            <v>092</v>
          </cell>
        </row>
        <row r="6221">
          <cell r="A6221" t="str">
            <v>P029</v>
          </cell>
          <cell r="B6221" t="str">
            <v>FETO Y R/N AFECTADOS POR ANORMALIDAD NO ESPECIF. DE LAS MEMBRANAS</v>
          </cell>
          <cell r="C6221" t="str">
            <v>092</v>
          </cell>
        </row>
        <row r="6222">
          <cell r="A6222" t="str">
            <v>P03</v>
          </cell>
          <cell r="B6222" t="str">
            <v>FETO Y R/N AFECT. POR OTRAS COMPL. DEL TRABAJO Y DEL PARTO</v>
          </cell>
          <cell r="C6222" t="str">
            <v>092</v>
          </cell>
        </row>
        <row r="6223">
          <cell r="A6223" t="str">
            <v>P030</v>
          </cell>
          <cell r="B6223" t="str">
            <v>FETO Y RECIEN NACIDO AFECTADOS POR PARTO Y EXTRACCION DE NALGAS</v>
          </cell>
          <cell r="C6223" t="str">
            <v>092</v>
          </cell>
        </row>
        <row r="6224">
          <cell r="A6224" t="str">
            <v>P031</v>
          </cell>
          <cell r="B6224" t="str">
            <v>FETO Y R/N AFECT. POR OTRA PRESENT. ANOMALA, POSIC. ANOMALA Y DESPROP</v>
          </cell>
          <cell r="C6224" t="str">
            <v>092</v>
          </cell>
        </row>
        <row r="6225">
          <cell r="A6225" t="str">
            <v>P032</v>
          </cell>
          <cell r="B6225" t="str">
            <v>FETO Y RECIEN NACIDO AFECTADOS POR PARTO CON FORCEPS</v>
          </cell>
          <cell r="C6225" t="str">
            <v>092</v>
          </cell>
        </row>
        <row r="6226">
          <cell r="A6226" t="str">
            <v>P033</v>
          </cell>
          <cell r="B6226" t="str">
            <v>FETO Y RECIEN NACIDO AFECTADOS POR PARTO CON VENTOSA EXTRACTORA</v>
          </cell>
          <cell r="C6226" t="str">
            <v>092</v>
          </cell>
        </row>
        <row r="6227">
          <cell r="A6227" t="str">
            <v>P034</v>
          </cell>
          <cell r="B6227" t="str">
            <v>FETO Y RECIEN NACIDO AFECTADOS POR PARTO POR CESAREA</v>
          </cell>
          <cell r="C6227" t="str">
            <v>092</v>
          </cell>
        </row>
        <row r="6228">
          <cell r="A6228" t="str">
            <v>P035</v>
          </cell>
          <cell r="B6228" t="str">
            <v>FETO Y RECIEN NACIDO AFECTADOS POR PARTO PRECIPITADO</v>
          </cell>
          <cell r="C6228" t="str">
            <v>092</v>
          </cell>
        </row>
        <row r="6229">
          <cell r="A6229" t="str">
            <v>P036</v>
          </cell>
          <cell r="B6229" t="str">
            <v>FETO Y R/N AFECTADOS POR CONTRACCIONES UTERINAS ANORMALES</v>
          </cell>
          <cell r="C6229" t="str">
            <v>092</v>
          </cell>
        </row>
        <row r="6230">
          <cell r="A6230" t="str">
            <v>P038</v>
          </cell>
          <cell r="B6230" t="str">
            <v>FETO Y R/N AFECT. POR OTRAS COMPL. ESPECIF. DEL TRABAJO DE PARTO Y DEL</v>
          </cell>
          <cell r="C6230" t="str">
            <v>092</v>
          </cell>
        </row>
        <row r="6231">
          <cell r="A6231" t="str">
            <v>P039</v>
          </cell>
          <cell r="B6231" t="str">
            <v>FETO Y R/N AFECT. POR COMPL. NO ESPECIFICADAS DEL TRABAJO DEL PARTO</v>
          </cell>
          <cell r="C6231" t="str">
            <v>092</v>
          </cell>
        </row>
        <row r="6232">
          <cell r="A6232" t="str">
            <v>P04</v>
          </cell>
          <cell r="B6232" t="str">
            <v>FETO Y R/N AFECT. POR INFLUENCIAS NOCIVAS TRANSMIT. A TRAVES DE LA PLA</v>
          </cell>
          <cell r="C6232" t="str">
            <v>092</v>
          </cell>
        </row>
        <row r="6233">
          <cell r="A6233" t="str">
            <v>P040</v>
          </cell>
          <cell r="B6233" t="str">
            <v>FETO Y R/N AFECT. POR ANESTESIA Y ANALGESIA MATERNA EN EL EMB. EN EL P</v>
          </cell>
          <cell r="C6233" t="str">
            <v>092</v>
          </cell>
        </row>
        <row r="6234">
          <cell r="A6234" t="str">
            <v>P041</v>
          </cell>
          <cell r="B6234" t="str">
            <v>FETO Y RECIEN NACIDO POR OTRAS MEDICACIONES MATERNAS</v>
          </cell>
          <cell r="C6234" t="str">
            <v>092</v>
          </cell>
        </row>
        <row r="6235">
          <cell r="A6235" t="str">
            <v>P042</v>
          </cell>
          <cell r="B6235" t="str">
            <v>FETO Y RECIEN NACIDO AFECTADOS POR TABAQUISMO DE LA MADRE</v>
          </cell>
          <cell r="C6235" t="str">
            <v>092</v>
          </cell>
        </row>
        <row r="6236">
          <cell r="A6236" t="str">
            <v>P043</v>
          </cell>
          <cell r="B6236" t="str">
            <v>FETO Y RECIEN NACIDO AFECTADOS POR ALCOHOLISMO DE LA MADRE</v>
          </cell>
          <cell r="C6236" t="str">
            <v>092</v>
          </cell>
        </row>
        <row r="6237">
          <cell r="A6237" t="str">
            <v>P044</v>
          </cell>
          <cell r="B6237" t="str">
            <v>FETO Y RECIEN NACIDO AFECTADOS POR DROGADICCION MATERNA</v>
          </cell>
          <cell r="C6237" t="str">
            <v>092</v>
          </cell>
        </row>
        <row r="6238">
          <cell r="A6238" t="str">
            <v>P045</v>
          </cell>
          <cell r="B6238" t="str">
            <v>FETO Y R/N AFECT. POR EL USO MATERNO DE SUSTANC. QUIMIC. NUTRICIONALES</v>
          </cell>
          <cell r="C6238" t="str">
            <v>092</v>
          </cell>
        </row>
        <row r="6239">
          <cell r="A6239" t="str">
            <v>P046</v>
          </cell>
          <cell r="B6239" t="str">
            <v>FETO Y R/N AFECT. POR EXPOSIC. MATERNA A SUSTAN. QUIMICAS AMBIENTALES</v>
          </cell>
          <cell r="C6239" t="str">
            <v>092</v>
          </cell>
        </row>
        <row r="6240">
          <cell r="A6240" t="str">
            <v>P048</v>
          </cell>
          <cell r="B6240" t="str">
            <v>FETO Y R/N AFECTADOS POR OTRAS INFLUENCIAS NOCIVAS DE LA MADRE</v>
          </cell>
          <cell r="C6240" t="str">
            <v>092</v>
          </cell>
        </row>
        <row r="6241">
          <cell r="A6241" t="str">
            <v>P049</v>
          </cell>
          <cell r="B6241" t="str">
            <v>FETO Y R/N AFECT. POR INFLUENCIAS NOCIVAS DE LA MADRE, NO ESPECIFICADA</v>
          </cell>
          <cell r="C6241" t="str">
            <v>092</v>
          </cell>
        </row>
        <row r="6242">
          <cell r="A6242" t="str">
            <v>P05</v>
          </cell>
          <cell r="B6242" t="str">
            <v>RETARDO DEL CRECIMIENTO FETAL Y DESNUTRICION FETAL</v>
          </cell>
          <cell r="C6242" t="str">
            <v>092</v>
          </cell>
        </row>
        <row r="6243">
          <cell r="A6243" t="str">
            <v>P050</v>
          </cell>
          <cell r="B6243" t="str">
            <v>BAJO PESO PARA LA EDAD GESTACIONAL</v>
          </cell>
          <cell r="C6243" t="str">
            <v>092</v>
          </cell>
        </row>
        <row r="6244">
          <cell r="A6244" t="str">
            <v>P051</v>
          </cell>
          <cell r="B6244" t="str">
            <v>PEQUEÑO PARA LA EDAD GESTACIONAL</v>
          </cell>
          <cell r="C6244" t="str">
            <v>092</v>
          </cell>
        </row>
        <row r="6245">
          <cell r="A6245" t="str">
            <v>P052</v>
          </cell>
          <cell r="B6245" t="str">
            <v>DESNUTRICION FETAL, SIN MENCION DE PESO O TALLA PARA LA EDAD GESTACION</v>
          </cell>
          <cell r="C6245" t="str">
            <v>092</v>
          </cell>
        </row>
        <row r="6246">
          <cell r="A6246" t="str">
            <v>P059</v>
          </cell>
          <cell r="B6246" t="str">
            <v>RETARDO DEL CRECIMIENTO FETAL, NO ESPECIFICADO</v>
          </cell>
          <cell r="C6246" t="str">
            <v>092</v>
          </cell>
        </row>
        <row r="6247">
          <cell r="A6247" t="str">
            <v>P07</v>
          </cell>
          <cell r="B6247" t="str">
            <v>TRAST. RELAC. CON DURACION CORTA DE LA GEST. Y CON BAJO PESO AL NACER</v>
          </cell>
          <cell r="C6247" t="str">
            <v>092</v>
          </cell>
        </row>
        <row r="6248">
          <cell r="A6248" t="str">
            <v>P070</v>
          </cell>
          <cell r="B6248" t="str">
            <v>PESO EXTREMADAMEMTE BAJO AL NACER</v>
          </cell>
          <cell r="C6248" t="str">
            <v>092</v>
          </cell>
        </row>
        <row r="6249">
          <cell r="A6249" t="str">
            <v>P071</v>
          </cell>
          <cell r="B6249" t="str">
            <v>OTRO PESO BAJO AL NACER</v>
          </cell>
          <cell r="C6249" t="str">
            <v>092</v>
          </cell>
        </row>
        <row r="6250">
          <cell r="A6250" t="str">
            <v>P072</v>
          </cell>
          <cell r="B6250" t="str">
            <v>INMATURIDAD EXTREMA</v>
          </cell>
          <cell r="C6250" t="str">
            <v>092</v>
          </cell>
        </row>
        <row r="6251">
          <cell r="A6251" t="str">
            <v>P073</v>
          </cell>
          <cell r="B6251" t="str">
            <v>OTROS RECIEN NACIDOS PRETERMINO</v>
          </cell>
          <cell r="C6251" t="str">
            <v>092</v>
          </cell>
        </row>
        <row r="6252">
          <cell r="A6252" t="str">
            <v>P08</v>
          </cell>
          <cell r="B6252" t="str">
            <v>TRAST. RELAC. CON EL EMBARAZO PROLONG. Y CON SOBREPESO AL NACER</v>
          </cell>
          <cell r="C6252" t="str">
            <v>092</v>
          </cell>
        </row>
        <row r="6253">
          <cell r="A6253" t="str">
            <v>P080</v>
          </cell>
          <cell r="B6253" t="str">
            <v>RECIEN NACIDO EXCEPCIONALMEMTE GRANDE</v>
          </cell>
          <cell r="C6253" t="str">
            <v>092</v>
          </cell>
        </row>
        <row r="6254">
          <cell r="A6254" t="str">
            <v>P081</v>
          </cell>
          <cell r="B6254" t="str">
            <v>OTROS RECIEN NACIDOS CON SOBREPESO PARA LA EDAD GESTACIONAL</v>
          </cell>
          <cell r="C6254" t="str">
            <v>092</v>
          </cell>
        </row>
        <row r="6255">
          <cell r="A6255" t="str">
            <v>P082</v>
          </cell>
          <cell r="B6255" t="str">
            <v>RECIEN NACIDO POSTERMINO SIN SOBREPESO PARA SU EDAD GESTACIONAL</v>
          </cell>
          <cell r="C6255" t="str">
            <v>092</v>
          </cell>
        </row>
        <row r="6256">
          <cell r="A6256" t="str">
            <v>P10</v>
          </cell>
          <cell r="B6256" t="str">
            <v>HEMORRAGIA Y LACERACION INTRACRANEAL DEBIDAS A TRAUM. DEL NACIMIENTO</v>
          </cell>
          <cell r="C6256" t="str">
            <v>092</v>
          </cell>
        </row>
        <row r="6257">
          <cell r="A6257" t="str">
            <v>P100</v>
          </cell>
          <cell r="B6257" t="str">
            <v>HEMORRAGIA SUBDURAL DEBIDA A TRAUMATISMO DEL MACIMIENTO</v>
          </cell>
          <cell r="C6257" t="str">
            <v>092</v>
          </cell>
        </row>
        <row r="6258">
          <cell r="A6258" t="str">
            <v>P101</v>
          </cell>
          <cell r="B6258" t="str">
            <v>HEMORRAGIA CEREBRAL DEBIDA A TRAUMATISMO DEL NACIMIENTO</v>
          </cell>
          <cell r="C6258" t="str">
            <v>092</v>
          </cell>
        </row>
        <row r="6259">
          <cell r="A6259" t="str">
            <v>P102</v>
          </cell>
          <cell r="B6259" t="str">
            <v>HEMORRAGIA INTRAVENTICULAR DEBIDA A TRAUMATISMO DEL NACIMIENTO</v>
          </cell>
          <cell r="C6259" t="str">
            <v>092</v>
          </cell>
        </row>
        <row r="6260">
          <cell r="A6260" t="str">
            <v>P103</v>
          </cell>
          <cell r="B6260" t="str">
            <v>HEMORRAGIA SUBARACNOIDEA DEBIDA A TRAUMATISMO DEL NACIMIENTO</v>
          </cell>
          <cell r="C6260" t="str">
            <v>092</v>
          </cell>
        </row>
        <row r="6261">
          <cell r="A6261" t="str">
            <v>P104</v>
          </cell>
          <cell r="B6261" t="str">
            <v>DESGARRO TENTORIAL DEBIDO A TRAUMATISMO DEL NACIMIENTO</v>
          </cell>
          <cell r="C6261" t="str">
            <v>092</v>
          </cell>
        </row>
        <row r="6262">
          <cell r="A6262" t="str">
            <v>P108</v>
          </cell>
          <cell r="B6262" t="str">
            <v>OTRAS HEMORR. Y LACERAC. INTRACRAN. DEBIDAS A TRAUM. DEL NACIMIENTO</v>
          </cell>
          <cell r="C6262" t="str">
            <v>092</v>
          </cell>
        </row>
        <row r="6263">
          <cell r="A6263" t="str">
            <v>P109</v>
          </cell>
          <cell r="B6263" t="str">
            <v>HEMORR. Y LACERAC. INTRACRAN. NO ESPECIF. DEBIDAS A TRAUM. DEL NACIM</v>
          </cell>
          <cell r="C6263" t="str">
            <v>092</v>
          </cell>
        </row>
        <row r="6264">
          <cell r="A6264" t="str">
            <v>P11</v>
          </cell>
          <cell r="B6264" t="str">
            <v>OTROS TRAUMATISMOS DEL NACIMIENTO EN EL SISTEMA NERVIOSO CENTRAL</v>
          </cell>
          <cell r="C6264" t="str">
            <v>092</v>
          </cell>
        </row>
        <row r="6265">
          <cell r="A6265" t="str">
            <v>P110</v>
          </cell>
          <cell r="B6265" t="str">
            <v>EDEMA CEREBRAL DEBIDO A TRAUMATISMO DEL NACIMIENTO</v>
          </cell>
          <cell r="C6265" t="str">
            <v>092</v>
          </cell>
        </row>
        <row r="6266">
          <cell r="A6266" t="str">
            <v>P111</v>
          </cell>
          <cell r="B6266" t="str">
            <v>OTRAS LESIONES ESPECIFICADAS DEL ENCEFALO, DEBIDAS A TRAUM. DEL NAC.</v>
          </cell>
          <cell r="C6266" t="str">
            <v>092</v>
          </cell>
        </row>
        <row r="6267">
          <cell r="A6267" t="str">
            <v>P112</v>
          </cell>
          <cell r="B6267" t="str">
            <v>LESION NO ESPECIF. DEL ENCEFALO, DEBIDA A TRAUM. DEL NACIMIENTO</v>
          </cell>
          <cell r="C6267" t="str">
            <v>092</v>
          </cell>
        </row>
        <row r="6268">
          <cell r="A6268" t="str">
            <v>P113</v>
          </cell>
          <cell r="B6268" t="str">
            <v>TRAUMATISMO DEL NACIMIENTO EN EL NERVIO FACIAL</v>
          </cell>
          <cell r="C6268" t="str">
            <v>092</v>
          </cell>
        </row>
        <row r="6269">
          <cell r="A6269" t="str">
            <v>P114</v>
          </cell>
          <cell r="B6269" t="str">
            <v>TRAUMATISMO DEL NACIMIENTO EN OTROS NERVIOS CRANEALES</v>
          </cell>
          <cell r="C6269" t="str">
            <v>092</v>
          </cell>
        </row>
        <row r="6270">
          <cell r="A6270" t="str">
            <v>P115</v>
          </cell>
          <cell r="B6270" t="str">
            <v>TRAUMATISMO DEL NACIMIENTO EN LA COLUMNA VERTEBRAL Y EN LA MEDULA ESP</v>
          </cell>
          <cell r="C6270" t="str">
            <v>092</v>
          </cell>
        </row>
        <row r="6271">
          <cell r="A6271" t="str">
            <v>P119</v>
          </cell>
          <cell r="B6271" t="str">
            <v>TRAUMATISMO DEL NACIMIENTO EN EL SISTEMA NERVIOSO CENTRAL NO ESPECIF</v>
          </cell>
          <cell r="C6271" t="str">
            <v>092</v>
          </cell>
        </row>
        <row r="6272">
          <cell r="A6272" t="str">
            <v>P12</v>
          </cell>
          <cell r="B6272" t="str">
            <v>TRAUMATISMO DEL NACIMIENTO EN EL CUERO CABELLUDO</v>
          </cell>
          <cell r="C6272" t="str">
            <v>092</v>
          </cell>
        </row>
        <row r="6273">
          <cell r="A6273" t="str">
            <v>P120</v>
          </cell>
          <cell r="B6273" t="str">
            <v>CEFALOHEMATOMA DEBIDO A TRAUMATISMO DEL NACIMIENTO</v>
          </cell>
          <cell r="C6273" t="str">
            <v>092</v>
          </cell>
        </row>
        <row r="6274">
          <cell r="A6274" t="str">
            <v>P121</v>
          </cell>
          <cell r="B6274" t="str">
            <v>CAPUT SUCCEDANEUM DEBIDO A TRAUMATISMO DEL NACIMIENTO</v>
          </cell>
          <cell r="C6274" t="str">
            <v>092</v>
          </cell>
        </row>
        <row r="6275">
          <cell r="A6275" t="str">
            <v>P122</v>
          </cell>
          <cell r="B6275" t="str">
            <v>HEMORR. EPICRANEAL SUBAPONEUROTICA DEBIDA A TRAUM. DEL NACIMIENTO</v>
          </cell>
          <cell r="C6275" t="str">
            <v>092</v>
          </cell>
        </row>
        <row r="6276">
          <cell r="A6276" t="str">
            <v>P123</v>
          </cell>
          <cell r="B6276" t="str">
            <v>EQUINOSIS DEL CUERO CABELLUDO DEBIDA A TRAUM. DEL NACIMIENTO</v>
          </cell>
          <cell r="C6276" t="str">
            <v>092</v>
          </cell>
        </row>
        <row r="6277">
          <cell r="A6277" t="str">
            <v>P124</v>
          </cell>
          <cell r="B6277" t="str">
            <v>TRAUM. EN EL CUERO CABELLUDO DEL R/N POR MONITOREO FETAL</v>
          </cell>
          <cell r="C6277" t="str">
            <v>092</v>
          </cell>
        </row>
        <row r="6278">
          <cell r="A6278" t="str">
            <v>P128</v>
          </cell>
          <cell r="B6278" t="str">
            <v>OTROS TRAUMATISMOS DEL NACIMIENTO EN EL CUERO CABELLUDO</v>
          </cell>
          <cell r="C6278" t="str">
            <v>092</v>
          </cell>
        </row>
        <row r="6279">
          <cell r="A6279" t="str">
            <v>P129</v>
          </cell>
          <cell r="B6279" t="str">
            <v>TRAUMATISMO DEL NACIMIENTO EN EL CUERO CABELLUDO, NO ESPECIFICADO</v>
          </cell>
          <cell r="C6279" t="str">
            <v>092</v>
          </cell>
        </row>
        <row r="6280">
          <cell r="A6280" t="str">
            <v>P13</v>
          </cell>
          <cell r="B6280" t="str">
            <v>TRAUMATISMO DEL ESQUELETO DURANTE EL NACIMIENTO</v>
          </cell>
          <cell r="C6280" t="str">
            <v>092</v>
          </cell>
        </row>
        <row r="6281">
          <cell r="A6281" t="str">
            <v>P130</v>
          </cell>
          <cell r="B6281" t="str">
            <v>FRACTURA DEL CRANEO DEBIDA A TRAUMATISMO DEL NACIMIENTO</v>
          </cell>
          <cell r="C6281" t="str">
            <v>092</v>
          </cell>
        </row>
        <row r="6282">
          <cell r="A6282" t="str">
            <v>P131</v>
          </cell>
          <cell r="B6282" t="str">
            <v>OTROS TRAUMATISMOS DEL CRANEO DURANTE EL NACIMIENTO</v>
          </cell>
          <cell r="C6282" t="str">
            <v>092</v>
          </cell>
        </row>
        <row r="6283">
          <cell r="A6283" t="str">
            <v>P132</v>
          </cell>
          <cell r="B6283" t="str">
            <v>TRAUMATISMO DEL FEMUR DURANTE EL NACIMIENTO</v>
          </cell>
          <cell r="C6283" t="str">
            <v>092</v>
          </cell>
        </row>
        <row r="6284">
          <cell r="A6284" t="str">
            <v>P133</v>
          </cell>
          <cell r="B6284" t="str">
            <v>TRAUMATISMO DE OTROS HUESOS LARGOS DURANTE EL NACIMIENTO</v>
          </cell>
          <cell r="C6284" t="str">
            <v>092</v>
          </cell>
        </row>
        <row r="6285">
          <cell r="A6285" t="str">
            <v>P134</v>
          </cell>
          <cell r="B6285" t="str">
            <v>FRACTURA DE LA CLAVICULA DEBIDA A TRAUMATISMO DEL NACIMIENTO</v>
          </cell>
          <cell r="C6285" t="str">
            <v>092</v>
          </cell>
        </row>
        <row r="6286">
          <cell r="A6286" t="str">
            <v>P138</v>
          </cell>
          <cell r="B6286" t="str">
            <v>TRAUMATISMO DEL NACIMIENTO EN OTRAS PARTES DEL ESQUELETO</v>
          </cell>
          <cell r="C6286" t="str">
            <v>092</v>
          </cell>
        </row>
        <row r="6287">
          <cell r="A6287" t="str">
            <v>P139</v>
          </cell>
          <cell r="B6287" t="str">
            <v>TRAUMATISMO NO ESPECIFICADO DEL ESQUELETO DURANTE EL NACIMIENTO</v>
          </cell>
          <cell r="C6287" t="str">
            <v>092</v>
          </cell>
        </row>
        <row r="6288">
          <cell r="A6288" t="str">
            <v>P14</v>
          </cell>
          <cell r="B6288" t="str">
            <v>TRAUMATISMO DEL SISTEMA NERVIOSO PERIFERICO DURANTE EL NACIMIENTO</v>
          </cell>
          <cell r="C6288" t="str">
            <v>092</v>
          </cell>
        </row>
        <row r="6289">
          <cell r="A6289" t="str">
            <v>P140</v>
          </cell>
          <cell r="B6289" t="str">
            <v>PARALISIS DE ERB DEBIDA A TRAUMATISMO DEL NACIMIENTO</v>
          </cell>
          <cell r="C6289" t="str">
            <v>092</v>
          </cell>
        </row>
        <row r="6290">
          <cell r="A6290" t="str">
            <v>P141</v>
          </cell>
          <cell r="B6290" t="str">
            <v>PARALISIS DE KLUMPKE DEBIDA A TRAUMATISMO DEL NACIMIENTO</v>
          </cell>
          <cell r="C6290" t="str">
            <v>092</v>
          </cell>
        </row>
        <row r="6291">
          <cell r="A6291" t="str">
            <v>P142</v>
          </cell>
          <cell r="B6291" t="str">
            <v>PARALISIS DEL NERVIO FRENICO DEBIDA A TRAUMATISMO DEL NACIMIENTO</v>
          </cell>
          <cell r="C6291" t="str">
            <v>092</v>
          </cell>
        </row>
        <row r="6292">
          <cell r="A6292" t="str">
            <v>P143</v>
          </cell>
          <cell r="B6292" t="str">
            <v>OTRO TRAUMATISMO DEL PLEXO BRAQUIAL DURANTE EL NACIMIENTO</v>
          </cell>
          <cell r="C6292" t="str">
            <v>092</v>
          </cell>
        </row>
        <row r="6293">
          <cell r="A6293" t="str">
            <v>P148</v>
          </cell>
          <cell r="B6293" t="str">
            <v>TRAUM. DURANTE EL NACIM. EN OTRAS PARTES DEL SISTEMA NERVIOSO PERIF</v>
          </cell>
          <cell r="C6293" t="str">
            <v>092</v>
          </cell>
        </row>
        <row r="6294">
          <cell r="A6294" t="str">
            <v>P149</v>
          </cell>
          <cell r="B6294" t="str">
            <v>TRAUM. NO ESPECIF. DEL SIST. NERV. PERIFERICO DURANTE EL NACIMIENTO</v>
          </cell>
          <cell r="C6294" t="str">
            <v>092</v>
          </cell>
        </row>
        <row r="6295">
          <cell r="A6295" t="str">
            <v>P15</v>
          </cell>
          <cell r="B6295" t="str">
            <v>OTROS TRAUMATIMOS DEL NACIMIENTO</v>
          </cell>
          <cell r="C6295" t="str">
            <v>092</v>
          </cell>
        </row>
        <row r="6296">
          <cell r="A6296" t="str">
            <v>P150</v>
          </cell>
          <cell r="B6296" t="str">
            <v>LESION DEL HIGADO DURANTE EL NACIMIENTO</v>
          </cell>
          <cell r="C6296" t="str">
            <v>092</v>
          </cell>
        </row>
        <row r="6297">
          <cell r="A6297" t="str">
            <v>P151</v>
          </cell>
          <cell r="B6297" t="str">
            <v>LESION DEL BAZO DURANTE EL NACIMIENTO</v>
          </cell>
          <cell r="C6297" t="str">
            <v>092</v>
          </cell>
        </row>
        <row r="6298">
          <cell r="A6298" t="str">
            <v>P152</v>
          </cell>
          <cell r="B6298" t="str">
            <v>TRAUMATISMO DEL MUSCULO ESTERNOCLEIDOMASTOIDEO DURANTE EL NACIM</v>
          </cell>
          <cell r="C6298" t="str">
            <v>092</v>
          </cell>
        </row>
        <row r="6299">
          <cell r="A6299" t="str">
            <v>P153</v>
          </cell>
          <cell r="B6299" t="str">
            <v>TRAUMATISMO OCULAR DURANTE EL NACIMIENTO</v>
          </cell>
          <cell r="C6299" t="str">
            <v>092</v>
          </cell>
        </row>
        <row r="6300">
          <cell r="A6300" t="str">
            <v>P154</v>
          </cell>
          <cell r="B6300" t="str">
            <v>TRAUMATISMO FACIAL DURANTE EL NACIMIENTO</v>
          </cell>
          <cell r="C6300" t="str">
            <v>092</v>
          </cell>
        </row>
        <row r="6301">
          <cell r="A6301" t="str">
            <v>P155</v>
          </cell>
          <cell r="B6301" t="str">
            <v>TRAUMATISMO DE LOS GENITALES EXTERNOS DURANTE EL NACIMIENTO</v>
          </cell>
          <cell r="C6301" t="str">
            <v>092</v>
          </cell>
        </row>
        <row r="6302">
          <cell r="A6302" t="str">
            <v>P156</v>
          </cell>
          <cell r="B6302" t="str">
            <v>NECROSIS GRASA SUBCUTANEA DEBIDA A TRAUMATISMO DEL NACIMIENTO</v>
          </cell>
          <cell r="C6302" t="str">
            <v>092</v>
          </cell>
        </row>
        <row r="6303">
          <cell r="A6303" t="str">
            <v>P158</v>
          </cell>
          <cell r="B6303" t="str">
            <v>OTROS TRAUMATISMOS ESPECIFICADOS, DURANTE EL NACIMIENTO</v>
          </cell>
          <cell r="C6303" t="str">
            <v>092</v>
          </cell>
        </row>
        <row r="6304">
          <cell r="A6304" t="str">
            <v>P159</v>
          </cell>
          <cell r="B6304" t="str">
            <v>TRAUMATISMO NO ESPECIFICADO, DURANTE EL NACIMIENTO</v>
          </cell>
          <cell r="C6304" t="str">
            <v>092</v>
          </cell>
        </row>
        <row r="6305">
          <cell r="A6305" t="str">
            <v>P20</v>
          </cell>
          <cell r="B6305" t="str">
            <v>HIPOXIA INTRAUTERINA</v>
          </cell>
          <cell r="C6305" t="str">
            <v>092</v>
          </cell>
        </row>
        <row r="6306">
          <cell r="A6306" t="str">
            <v>P200</v>
          </cell>
          <cell r="B6306" t="str">
            <v>HIPOXIA INTRAUTERINA NOTADA POR PRIMERA VEZ ANTES DEL INICIO DE TRAB</v>
          </cell>
          <cell r="C6306" t="str">
            <v>092</v>
          </cell>
        </row>
        <row r="6307">
          <cell r="A6307" t="str">
            <v>P201</v>
          </cell>
          <cell r="B6307" t="str">
            <v>HIPOXIA INTRAUTERINA NOTADA POR PRIMERA VEZ DURANTE EL TRAB. DE PARTO</v>
          </cell>
          <cell r="C6307" t="str">
            <v>092</v>
          </cell>
        </row>
        <row r="6308">
          <cell r="A6308" t="str">
            <v>P209</v>
          </cell>
          <cell r="B6308" t="str">
            <v>HIPOXIA INTRAUTERINA, NO ESPECIFICADA.</v>
          </cell>
          <cell r="C6308" t="str">
            <v>092</v>
          </cell>
        </row>
        <row r="6309">
          <cell r="A6309" t="str">
            <v>P21</v>
          </cell>
          <cell r="B6309" t="str">
            <v>ASFIXIA DEL NACIMIENTO</v>
          </cell>
          <cell r="C6309" t="str">
            <v>092</v>
          </cell>
        </row>
        <row r="6310">
          <cell r="A6310" t="str">
            <v>P210</v>
          </cell>
          <cell r="B6310" t="str">
            <v>ASFIXIA DEL NACIMIENTO, SEVERA</v>
          </cell>
          <cell r="C6310" t="str">
            <v>092</v>
          </cell>
        </row>
        <row r="6311">
          <cell r="A6311" t="str">
            <v>P211</v>
          </cell>
          <cell r="B6311" t="str">
            <v>ASFIXIA DEL NACIMIENTO, LEVE Y MODERADA</v>
          </cell>
          <cell r="C6311" t="str">
            <v>092</v>
          </cell>
        </row>
        <row r="6312">
          <cell r="A6312" t="str">
            <v>P219</v>
          </cell>
          <cell r="B6312" t="str">
            <v>ASFIXIA DEL NACIMIENTO, NO ESPECIFICADA</v>
          </cell>
          <cell r="C6312" t="str">
            <v>092</v>
          </cell>
        </row>
        <row r="6313">
          <cell r="A6313" t="str">
            <v>P22</v>
          </cell>
          <cell r="B6313" t="str">
            <v>DIFICULTAD RESPIRATORIA DEL RECIEN NACIDO</v>
          </cell>
          <cell r="C6313" t="str">
            <v>092</v>
          </cell>
        </row>
        <row r="6314">
          <cell r="A6314" t="str">
            <v>P220</v>
          </cell>
          <cell r="B6314" t="str">
            <v>SINDROME DE DIFICULTAD RESPIRATORIA DEL RECIEN NACIDO</v>
          </cell>
          <cell r="C6314" t="str">
            <v>092</v>
          </cell>
        </row>
        <row r="6315">
          <cell r="A6315" t="str">
            <v>P221</v>
          </cell>
          <cell r="B6315" t="str">
            <v>TAQUIPNEA TRANSITORIA DEL RECIEN NACIDO</v>
          </cell>
          <cell r="C6315" t="str">
            <v>092</v>
          </cell>
        </row>
        <row r="6316">
          <cell r="A6316" t="str">
            <v>P228</v>
          </cell>
          <cell r="B6316" t="str">
            <v>OTRAS DIFICULTADES RESPIRATORIAS DEL RECIEN NACIDO</v>
          </cell>
          <cell r="C6316" t="str">
            <v>092</v>
          </cell>
        </row>
        <row r="6317">
          <cell r="A6317" t="str">
            <v>P229</v>
          </cell>
          <cell r="B6317" t="str">
            <v>DIFICULTAD RESPIRATORIA DEL RECIEN NACIDO, NO ESPECIFICADA</v>
          </cell>
          <cell r="C6317" t="str">
            <v>092</v>
          </cell>
        </row>
        <row r="6318">
          <cell r="A6318" t="str">
            <v>P23</v>
          </cell>
          <cell r="B6318" t="str">
            <v>NEUMONIA CONGENITA</v>
          </cell>
          <cell r="C6318" t="str">
            <v>092</v>
          </cell>
        </row>
        <row r="6319">
          <cell r="A6319" t="str">
            <v>P230</v>
          </cell>
          <cell r="B6319" t="str">
            <v>NEUMONIA CONGENITA DEBIDA A AGENTE VIRAL</v>
          </cell>
          <cell r="C6319" t="str">
            <v>092</v>
          </cell>
        </row>
        <row r="6320">
          <cell r="A6320" t="str">
            <v>P231</v>
          </cell>
          <cell r="B6320" t="str">
            <v>NEUMONIA CONGENITA DEBIDA A CHLAMYDIA</v>
          </cell>
          <cell r="C6320" t="str">
            <v>092</v>
          </cell>
        </row>
        <row r="6321">
          <cell r="A6321" t="str">
            <v>P232</v>
          </cell>
          <cell r="B6321" t="str">
            <v>NEUMONIA CONGENITA DEBIDA A ESTAFILOCOCOS</v>
          </cell>
          <cell r="C6321" t="str">
            <v>092</v>
          </cell>
        </row>
        <row r="6322">
          <cell r="A6322" t="str">
            <v>P233</v>
          </cell>
          <cell r="B6322" t="str">
            <v>NEUMONIA CONGENITA DEBIDA ESTREPTOCOCOS DEL GRUPO B</v>
          </cell>
          <cell r="C6322" t="str">
            <v>092</v>
          </cell>
        </row>
        <row r="6323">
          <cell r="A6323" t="str">
            <v>P234</v>
          </cell>
          <cell r="B6323" t="str">
            <v>NEUMONIA CONGENITA DEBIDA A ESCHERICHIA COLI</v>
          </cell>
          <cell r="C6323" t="str">
            <v>092</v>
          </cell>
        </row>
        <row r="6324">
          <cell r="A6324" t="str">
            <v>P235</v>
          </cell>
          <cell r="B6324" t="str">
            <v>NEUMONIA CONGENITA DEBIDA A PSEUDOMONAS</v>
          </cell>
          <cell r="C6324" t="str">
            <v>092</v>
          </cell>
        </row>
        <row r="6325">
          <cell r="A6325" t="str">
            <v>P236</v>
          </cell>
          <cell r="B6325" t="str">
            <v>NEUMONIA CONGENITA DEBIDA A OTROS AGENTES BACTERIANOS</v>
          </cell>
          <cell r="C6325" t="str">
            <v>092</v>
          </cell>
        </row>
        <row r="6326">
          <cell r="A6326" t="str">
            <v>P238</v>
          </cell>
          <cell r="B6326" t="str">
            <v>NEUMONIA CONGENITA DEBIDA A OTROS ORGANISMOS</v>
          </cell>
          <cell r="C6326" t="str">
            <v>092</v>
          </cell>
        </row>
        <row r="6327">
          <cell r="A6327" t="str">
            <v>P239</v>
          </cell>
          <cell r="B6327" t="str">
            <v>NEUMONIA CONGENITA, ORGANISMO NO ESPECIFICADO</v>
          </cell>
          <cell r="C6327" t="str">
            <v>092</v>
          </cell>
        </row>
        <row r="6328">
          <cell r="A6328" t="str">
            <v>P24</v>
          </cell>
          <cell r="B6328" t="str">
            <v>SINDROMES DE ASPIRACION NEONATAL</v>
          </cell>
          <cell r="C6328" t="str">
            <v>092</v>
          </cell>
        </row>
        <row r="6329">
          <cell r="A6329" t="str">
            <v>P240</v>
          </cell>
          <cell r="B6329" t="str">
            <v>ASPIRACION NEONATAL DE MECONIO</v>
          </cell>
          <cell r="C6329" t="str">
            <v>092</v>
          </cell>
        </row>
        <row r="6330">
          <cell r="A6330" t="str">
            <v>P241</v>
          </cell>
          <cell r="B6330" t="str">
            <v>ASPIRACION NEONATAL DE LIQUIDO AMNIOTICO Y DE MOCO</v>
          </cell>
          <cell r="C6330" t="str">
            <v>092</v>
          </cell>
        </row>
        <row r="6331">
          <cell r="A6331" t="str">
            <v>P242</v>
          </cell>
          <cell r="B6331" t="str">
            <v>ASPIRACION NEONATAL DE SANGRE</v>
          </cell>
          <cell r="C6331" t="str">
            <v>092</v>
          </cell>
        </row>
        <row r="6332">
          <cell r="A6332" t="str">
            <v>P243</v>
          </cell>
          <cell r="B6332" t="str">
            <v>ASPIRACION NEONATAL DE LECHE Y ALIMENTO REGURGITADO</v>
          </cell>
          <cell r="C6332" t="str">
            <v>092</v>
          </cell>
        </row>
        <row r="6333">
          <cell r="A6333" t="str">
            <v>P248</v>
          </cell>
          <cell r="B6333" t="str">
            <v>OTROS SINDROMES DE ASPIRACION NEONATAL</v>
          </cell>
          <cell r="C6333" t="str">
            <v>092</v>
          </cell>
        </row>
        <row r="6334">
          <cell r="A6334" t="str">
            <v>P249</v>
          </cell>
          <cell r="B6334" t="str">
            <v>SINDROME DE ASPIRACION NEONATAL, SIN OTRA ESPECIFICACION</v>
          </cell>
          <cell r="C6334" t="str">
            <v>092</v>
          </cell>
        </row>
        <row r="6335">
          <cell r="A6335" t="str">
            <v>P25</v>
          </cell>
          <cell r="B6335" t="str">
            <v>ENFISEMA INTERSTICIAL Y AFECCIONES RELACIONADAS, ORIG. EN EL PERIODO</v>
          </cell>
          <cell r="C6335" t="str">
            <v>092</v>
          </cell>
        </row>
        <row r="6336">
          <cell r="A6336" t="str">
            <v>P250</v>
          </cell>
          <cell r="B6336" t="str">
            <v>ENFISEMA INTERSTICIAL ORIGINADO EN EL PERIODO PERINATAL</v>
          </cell>
          <cell r="C6336" t="str">
            <v>092</v>
          </cell>
        </row>
        <row r="6337">
          <cell r="A6337" t="str">
            <v>P251</v>
          </cell>
          <cell r="B6337" t="str">
            <v>NEUMOTORAX ORIGINADO EN EL PERIODO PERINATAL</v>
          </cell>
          <cell r="C6337" t="str">
            <v>092</v>
          </cell>
        </row>
        <row r="6338">
          <cell r="A6338" t="str">
            <v>P252</v>
          </cell>
          <cell r="B6338" t="str">
            <v>NEUMOMEDIASTINO ORIGINADO EN EL PERIODO PERINATAL</v>
          </cell>
          <cell r="C6338" t="str">
            <v>092</v>
          </cell>
        </row>
        <row r="6339">
          <cell r="A6339" t="str">
            <v>P253</v>
          </cell>
          <cell r="B6339" t="str">
            <v>NEUMOPERICARDIO ORIGINADO EN EL PERIODO PERINATAL</v>
          </cell>
          <cell r="C6339" t="str">
            <v>092</v>
          </cell>
        </row>
        <row r="6340">
          <cell r="A6340" t="str">
            <v>P258</v>
          </cell>
          <cell r="B6340" t="str">
            <v>OTRAS AFECC. RELAC. CON EL ENFISEMA INTERST. ORIGIN. EN EL PERIOD. PER</v>
          </cell>
          <cell r="C6340" t="str">
            <v>092</v>
          </cell>
        </row>
        <row r="6341">
          <cell r="A6341" t="str">
            <v>P26</v>
          </cell>
          <cell r="B6341" t="str">
            <v>HEMORRAGIA PULMONAR ORIGINADA EN EL PERIODO PERINATAL</v>
          </cell>
          <cell r="C6341" t="str">
            <v>092</v>
          </cell>
        </row>
        <row r="6342">
          <cell r="A6342" t="str">
            <v>P260</v>
          </cell>
          <cell r="B6342" t="str">
            <v>HEMORRAGIA TRAQUEOBRONQUIAL ORIGINADA EN EL PERIODO PERINATAL</v>
          </cell>
          <cell r="C6342" t="str">
            <v>092</v>
          </cell>
        </row>
        <row r="6343">
          <cell r="A6343" t="str">
            <v>P261</v>
          </cell>
          <cell r="B6343" t="str">
            <v>HEMORRAGIA PULMONAR MASIVA ORIGINADA EN EL PERIODO PERINATAL</v>
          </cell>
          <cell r="C6343" t="str">
            <v>092</v>
          </cell>
        </row>
        <row r="6344">
          <cell r="A6344" t="str">
            <v>P268</v>
          </cell>
          <cell r="B6344" t="str">
            <v>OTRAS HEMORRAGIAS PULMONARES ORIGINADAS EN EL PERIODO PERINATAL</v>
          </cell>
          <cell r="C6344" t="str">
            <v>092</v>
          </cell>
        </row>
        <row r="6345">
          <cell r="A6345" t="str">
            <v>P269</v>
          </cell>
          <cell r="B6345" t="str">
            <v>HEMORRAGIA PULMONAR NO ESPECIFICADA, ORIG. EN EL PERIODO PERINATAL</v>
          </cell>
          <cell r="C6345" t="str">
            <v>092</v>
          </cell>
        </row>
        <row r="6346">
          <cell r="A6346" t="str">
            <v>P27</v>
          </cell>
          <cell r="B6346" t="str">
            <v>ENFERMEDAD RESPIRATORIA CRONICA ORIGINADA EN EL PERIODO PERINATAL</v>
          </cell>
          <cell r="C6346" t="str">
            <v>092</v>
          </cell>
        </row>
        <row r="6347">
          <cell r="A6347" t="str">
            <v>P270</v>
          </cell>
          <cell r="B6347" t="str">
            <v>SIDROME DE WILSON- MIKITY</v>
          </cell>
          <cell r="C6347" t="str">
            <v>092</v>
          </cell>
        </row>
        <row r="6348">
          <cell r="A6348" t="str">
            <v>P271</v>
          </cell>
          <cell r="B6348" t="str">
            <v>DISPLASIA BRONCOPULMONAR ORIGINADA EN EL PERIODO PERINATAL</v>
          </cell>
          <cell r="C6348" t="str">
            <v>092</v>
          </cell>
        </row>
        <row r="6349">
          <cell r="A6349" t="str">
            <v>P278</v>
          </cell>
          <cell r="B6349" t="str">
            <v>OTRAS ENFERMEDADES RESPIRATORIAS CRONICAS ORIGINADAS EN EL PERIODO</v>
          </cell>
          <cell r="C6349" t="str">
            <v>092</v>
          </cell>
        </row>
        <row r="6350">
          <cell r="A6350" t="str">
            <v>P279</v>
          </cell>
          <cell r="B6350" t="str">
            <v>ENF. RESP. CRONICA NO ESPECIFICADA ORIGINADA EN EL PERIODO PERINATAL</v>
          </cell>
          <cell r="C6350" t="str">
            <v>092</v>
          </cell>
        </row>
        <row r="6351">
          <cell r="A6351" t="str">
            <v>P28</v>
          </cell>
          <cell r="B6351" t="str">
            <v>OTROS PROBL. RESPIR. DEL R/N ORIGINADOS EN EL PERIODO PERINATAL</v>
          </cell>
          <cell r="C6351" t="str">
            <v>092</v>
          </cell>
        </row>
        <row r="6352">
          <cell r="A6352" t="str">
            <v>P280</v>
          </cell>
          <cell r="B6352" t="str">
            <v>ATELECTASIA PRIMARIA DEL RECIEN NACIDO</v>
          </cell>
          <cell r="C6352" t="str">
            <v>092</v>
          </cell>
        </row>
        <row r="6353">
          <cell r="A6353" t="str">
            <v>P281</v>
          </cell>
          <cell r="B6353" t="str">
            <v>OTRAS ATELECTASIAS DEL RECIEN NACIDO Y LAS NO ESPECIFICADA</v>
          </cell>
          <cell r="C6353" t="str">
            <v>092</v>
          </cell>
        </row>
        <row r="6354">
          <cell r="A6354" t="str">
            <v>P282</v>
          </cell>
          <cell r="B6354" t="str">
            <v>ATAQUE CIANOTICO DEL RECIEN NACIDO</v>
          </cell>
          <cell r="C6354" t="str">
            <v>092</v>
          </cell>
        </row>
        <row r="6355">
          <cell r="A6355" t="str">
            <v>P283</v>
          </cell>
          <cell r="B6355" t="str">
            <v>APNEA PRIMARIA DEL SUEÑO DEL RECIEN NACIDO</v>
          </cell>
          <cell r="C6355" t="str">
            <v>092</v>
          </cell>
        </row>
        <row r="6356">
          <cell r="A6356" t="str">
            <v>P284</v>
          </cell>
          <cell r="B6356" t="str">
            <v>OTRAS APNEAS DEL RECIEN NACIDO</v>
          </cell>
          <cell r="C6356" t="str">
            <v>092</v>
          </cell>
        </row>
        <row r="6357">
          <cell r="A6357" t="str">
            <v>P285</v>
          </cell>
          <cell r="B6357" t="str">
            <v>INSUFICIENCIA RESPIRATORIA DEL RECIEN NACIDO</v>
          </cell>
          <cell r="C6357" t="str">
            <v>092</v>
          </cell>
        </row>
        <row r="6358">
          <cell r="A6358" t="str">
            <v>P288</v>
          </cell>
          <cell r="B6358" t="str">
            <v>OTROS PROBLEMAS RESPIRATORIOS ESPECIFICADOS DEL RECIEN NACIDO</v>
          </cell>
          <cell r="C6358" t="str">
            <v>092</v>
          </cell>
        </row>
        <row r="6359">
          <cell r="A6359" t="str">
            <v>P289</v>
          </cell>
          <cell r="B6359" t="str">
            <v>AFECCION RESPIRATORIA NO ESPECIFICADA DEL RECIEN NACIDO</v>
          </cell>
          <cell r="C6359" t="str">
            <v>092</v>
          </cell>
        </row>
        <row r="6360">
          <cell r="A6360" t="str">
            <v>P29</v>
          </cell>
          <cell r="B6360" t="str">
            <v>TRASTRONOS CARDIOVASCULARES ORIGINADOS EN AL PERIODO PERINATAL</v>
          </cell>
          <cell r="C6360" t="str">
            <v>092</v>
          </cell>
        </row>
        <row r="6361">
          <cell r="A6361" t="str">
            <v>P290</v>
          </cell>
          <cell r="B6361" t="str">
            <v>INSUFICIENCIA CARDIACA NEONATAL</v>
          </cell>
          <cell r="C6361" t="str">
            <v>092</v>
          </cell>
        </row>
        <row r="6362">
          <cell r="A6362" t="str">
            <v>P291</v>
          </cell>
          <cell r="B6362" t="str">
            <v>DISRITMIA CARDIACA NEONATAL</v>
          </cell>
          <cell r="C6362" t="str">
            <v>092</v>
          </cell>
        </row>
        <row r="6363">
          <cell r="A6363" t="str">
            <v>P292</v>
          </cell>
          <cell r="B6363" t="str">
            <v>HIPERTENSION NEONATAL</v>
          </cell>
          <cell r="C6363" t="str">
            <v>092</v>
          </cell>
        </row>
        <row r="6364">
          <cell r="A6364" t="str">
            <v>P293</v>
          </cell>
          <cell r="B6364" t="str">
            <v>PERSISTENCIA DE LA CIRCULACION FETAL</v>
          </cell>
          <cell r="C6364" t="str">
            <v>092</v>
          </cell>
        </row>
        <row r="6365">
          <cell r="A6365" t="str">
            <v>P294</v>
          </cell>
          <cell r="B6365" t="str">
            <v>ISQUEMIA MIOCARDIACA TRANSITORIA DEL RECIEN NACIDO</v>
          </cell>
          <cell r="C6365" t="str">
            <v>092</v>
          </cell>
        </row>
        <row r="6366">
          <cell r="A6366" t="str">
            <v>P298</v>
          </cell>
          <cell r="B6366" t="str">
            <v>OTROS TRASTORNOS CARDIOVASCULARES ORIGINADOS EN EL PERIODO PERINATAL</v>
          </cell>
          <cell r="C6366" t="str">
            <v>092</v>
          </cell>
        </row>
        <row r="6367">
          <cell r="A6367" t="str">
            <v>P299</v>
          </cell>
          <cell r="B6367" t="str">
            <v>TRASTORNO CARDIOVASCULAR NO ESEOCIF. ORIGINADO EN EL PERIODO PERIN.</v>
          </cell>
          <cell r="C6367" t="str">
            <v>092</v>
          </cell>
        </row>
        <row r="6368">
          <cell r="A6368" t="str">
            <v>P35</v>
          </cell>
          <cell r="B6368" t="str">
            <v>ENFERMEDADES VIRALES CONGENITAS</v>
          </cell>
          <cell r="C6368" t="str">
            <v>092</v>
          </cell>
        </row>
        <row r="6369">
          <cell r="A6369" t="str">
            <v>P350</v>
          </cell>
          <cell r="B6369" t="str">
            <v>SINDROME DE RUBEOLA CONGENITA</v>
          </cell>
          <cell r="C6369" t="str">
            <v>092</v>
          </cell>
        </row>
        <row r="6370">
          <cell r="A6370" t="str">
            <v>P351</v>
          </cell>
          <cell r="B6370" t="str">
            <v>INFECCION CITOMEGALOVIRICA CONGENITA</v>
          </cell>
          <cell r="C6370" t="str">
            <v>092</v>
          </cell>
        </row>
        <row r="6371">
          <cell r="A6371" t="str">
            <v>P352</v>
          </cell>
          <cell r="B6371" t="str">
            <v>INFECCIONES CONGENITAS POR VIRUS DEL HERPES SIMPLE</v>
          </cell>
          <cell r="C6371" t="str">
            <v>092</v>
          </cell>
        </row>
        <row r="6372">
          <cell r="A6372" t="str">
            <v>P353</v>
          </cell>
          <cell r="B6372" t="str">
            <v>HEPATITIS VIRAL CONGENITA</v>
          </cell>
          <cell r="C6372" t="str">
            <v>092</v>
          </cell>
        </row>
        <row r="6373">
          <cell r="A6373" t="str">
            <v>P358</v>
          </cell>
          <cell r="B6373" t="str">
            <v>OTRAS ENFERMEDADES VIRALES CONGENITAS</v>
          </cell>
          <cell r="C6373" t="str">
            <v>092</v>
          </cell>
        </row>
        <row r="6374">
          <cell r="A6374" t="str">
            <v>P359</v>
          </cell>
          <cell r="B6374" t="str">
            <v>ENFERMEDAD VIRAL CONGENITA, SIN OTRA ESPECIFICACION</v>
          </cell>
          <cell r="C6374" t="str">
            <v>092</v>
          </cell>
        </row>
        <row r="6375">
          <cell r="A6375" t="str">
            <v>P36</v>
          </cell>
          <cell r="B6375" t="str">
            <v>SEPSIS BACTERIANA DEL RECIEN NACIDO</v>
          </cell>
          <cell r="C6375" t="str">
            <v>092</v>
          </cell>
        </row>
        <row r="6376">
          <cell r="A6376" t="str">
            <v>P360</v>
          </cell>
          <cell r="B6376" t="str">
            <v>SEPSIS DEL RECIEN NACIDO DEBIDA A ESTREPTOCOCO DEL GRUPO B</v>
          </cell>
          <cell r="C6376" t="str">
            <v>092</v>
          </cell>
        </row>
        <row r="6377">
          <cell r="A6377" t="str">
            <v>P361</v>
          </cell>
          <cell r="B6377" t="str">
            <v>SEPSIS DEL R/N DEBIDA A ESTREPTOCOCO DE OTRO GRUPO Y EL NO ESPECIF</v>
          </cell>
          <cell r="C6377" t="str">
            <v>092</v>
          </cell>
        </row>
        <row r="6378">
          <cell r="A6378" t="str">
            <v>P362</v>
          </cell>
          <cell r="B6378" t="str">
            <v>SEPSIS DEL RECIEN NACIDO DEBIDO A STAPHYLOCOCCUS AUREUS</v>
          </cell>
          <cell r="C6378" t="str">
            <v>092</v>
          </cell>
        </row>
        <row r="6379">
          <cell r="A6379" t="str">
            <v>P363</v>
          </cell>
          <cell r="B6379" t="str">
            <v>SEPSIS DEL R/N DEBIDA A ESTAFILOCOCO DE OTRA ESPECIE Y LA NO ESPECIFIC</v>
          </cell>
          <cell r="C6379" t="str">
            <v>092</v>
          </cell>
        </row>
        <row r="6380">
          <cell r="A6380" t="str">
            <v>P364</v>
          </cell>
          <cell r="B6380" t="str">
            <v>SEPSIS DEL RECIEN NACIDO DEBIDA A ESCHERICHIA COLI</v>
          </cell>
          <cell r="C6380" t="str">
            <v>092</v>
          </cell>
        </row>
        <row r="6381">
          <cell r="A6381" t="str">
            <v>P365</v>
          </cell>
          <cell r="B6381" t="str">
            <v>SEPSIS DEL RECIEN NACIDO DEBIDA A ANAEROBIOS</v>
          </cell>
          <cell r="C6381" t="str">
            <v>092</v>
          </cell>
        </row>
        <row r="6382">
          <cell r="A6382" t="str">
            <v>P368</v>
          </cell>
          <cell r="B6382" t="str">
            <v>SEPSIS DEL RECIEN NACIDO DEBIDA A OTRAS BACTERIAS</v>
          </cell>
          <cell r="C6382" t="str">
            <v>092</v>
          </cell>
        </row>
        <row r="6383">
          <cell r="A6383" t="str">
            <v>P369</v>
          </cell>
          <cell r="B6383" t="str">
            <v>SEPSIS BACTERIANA DEL RECIEN NACIDO, NO ESPECIFICADA</v>
          </cell>
          <cell r="C6383" t="str">
            <v>092</v>
          </cell>
        </row>
        <row r="6384">
          <cell r="A6384" t="str">
            <v>P37</v>
          </cell>
          <cell r="B6384" t="str">
            <v>OTRAS ENFERMEDADES INFECCIOSAS Y PARASITARIAS CONGENITAS</v>
          </cell>
          <cell r="C6384" t="str">
            <v>092</v>
          </cell>
        </row>
        <row r="6385">
          <cell r="A6385" t="str">
            <v>P370</v>
          </cell>
          <cell r="B6385" t="str">
            <v>TUBERCULOSIS CONGENITA</v>
          </cell>
          <cell r="C6385" t="str">
            <v>092</v>
          </cell>
        </row>
        <row r="6386">
          <cell r="A6386" t="str">
            <v>P371</v>
          </cell>
          <cell r="B6386" t="str">
            <v>TOXOPLASMOSIS CONGENITA</v>
          </cell>
          <cell r="C6386" t="str">
            <v>092</v>
          </cell>
        </row>
        <row r="6387">
          <cell r="A6387" t="str">
            <v>P372</v>
          </cell>
          <cell r="B6387" t="str">
            <v>LISTERIOSIS CONGENITA (DISEMINADA)</v>
          </cell>
          <cell r="C6387" t="str">
            <v>092</v>
          </cell>
        </row>
        <row r="6388">
          <cell r="A6388" t="str">
            <v>P373</v>
          </cell>
          <cell r="B6388" t="str">
            <v>PALUDISMO CONGENITO POR PLASMODIUM FALCIPARUM</v>
          </cell>
          <cell r="C6388" t="str">
            <v>092</v>
          </cell>
        </row>
        <row r="6389">
          <cell r="A6389" t="str">
            <v>P374</v>
          </cell>
          <cell r="B6389" t="str">
            <v>OTROS PALUDISMOS CONGENITOS</v>
          </cell>
          <cell r="C6389" t="str">
            <v>092</v>
          </cell>
        </row>
        <row r="6390">
          <cell r="A6390" t="str">
            <v>P375</v>
          </cell>
          <cell r="B6390" t="str">
            <v>CANDIDIASIS NEONATAL</v>
          </cell>
          <cell r="C6390" t="str">
            <v>092</v>
          </cell>
        </row>
        <row r="6391">
          <cell r="A6391" t="str">
            <v>P378</v>
          </cell>
          <cell r="B6391" t="str">
            <v>OTRAS ENFER. NEONATALES INFECCIOSAS O PARASITARIAS ESPECIFICADAS</v>
          </cell>
          <cell r="C6391" t="str">
            <v>092</v>
          </cell>
        </row>
        <row r="6392">
          <cell r="A6392" t="str">
            <v>P379</v>
          </cell>
          <cell r="B6392" t="str">
            <v>ENFERMEDAD INFECCIOSA Y PARASITARIA CONGENITA, NO ESPECIFICADA</v>
          </cell>
          <cell r="C6392" t="str">
            <v>092</v>
          </cell>
        </row>
        <row r="6393">
          <cell r="A6393" t="str">
            <v>P38</v>
          </cell>
          <cell r="B6393" t="str">
            <v>ONFALITIS DEL RECIEN NACIDO CON O SIN HEMORRAGIA LEVE</v>
          </cell>
          <cell r="C6393" t="str">
            <v>092</v>
          </cell>
        </row>
        <row r="6394">
          <cell r="A6394" t="str">
            <v>P39</v>
          </cell>
          <cell r="B6394" t="str">
            <v>OTRAS INFECCIONES ESPECIFICAS DEL PERIODO PERINATAL</v>
          </cell>
          <cell r="C6394" t="str">
            <v>092</v>
          </cell>
        </row>
        <row r="6395">
          <cell r="A6395" t="str">
            <v>P390</v>
          </cell>
          <cell r="B6395" t="str">
            <v>MASTITIS INFECCIOSA NEONATAL</v>
          </cell>
          <cell r="C6395" t="str">
            <v>092</v>
          </cell>
        </row>
        <row r="6396">
          <cell r="A6396" t="str">
            <v>P391</v>
          </cell>
          <cell r="B6396" t="str">
            <v>CONJUNTIVITIS Y DACRIOCISTITIS NEONATALES</v>
          </cell>
          <cell r="C6396" t="str">
            <v>092</v>
          </cell>
        </row>
        <row r="6397">
          <cell r="A6397" t="str">
            <v>P392</v>
          </cell>
          <cell r="B6397" t="str">
            <v>INFECCION INTRAAMNIOTICA DEL FETO, NO CLASIFICADA EN OTRA PARTE</v>
          </cell>
          <cell r="C6397" t="str">
            <v>092</v>
          </cell>
        </row>
        <row r="6398">
          <cell r="A6398" t="str">
            <v>P393</v>
          </cell>
          <cell r="B6398" t="str">
            <v>INFECCION NEONATAL DE LAS VIAS URINARIAS</v>
          </cell>
          <cell r="C6398" t="str">
            <v>092</v>
          </cell>
        </row>
        <row r="6399">
          <cell r="A6399" t="str">
            <v>P394</v>
          </cell>
          <cell r="B6399" t="str">
            <v>INFECCION CUTANEA NEONATAL</v>
          </cell>
          <cell r="C6399" t="str">
            <v>092</v>
          </cell>
        </row>
        <row r="6400">
          <cell r="A6400" t="str">
            <v>P398</v>
          </cell>
          <cell r="B6400" t="str">
            <v>OTRAS INFECCIONES ESPECIFICADAS PROPIAS DEL PERIODO PERINATAL</v>
          </cell>
          <cell r="C6400" t="str">
            <v>092</v>
          </cell>
        </row>
        <row r="6401">
          <cell r="A6401" t="str">
            <v>P399</v>
          </cell>
          <cell r="B6401" t="str">
            <v>INFECCION PROPIA DEL PERIODO PERINATAL, NO ESPECIFICADA</v>
          </cell>
          <cell r="C6401" t="str">
            <v>092</v>
          </cell>
        </row>
        <row r="6402">
          <cell r="A6402" t="str">
            <v>P50</v>
          </cell>
          <cell r="B6402" t="str">
            <v>PERDIDA DE SANGRE FETAL</v>
          </cell>
          <cell r="C6402" t="str">
            <v>092</v>
          </cell>
        </row>
        <row r="6403">
          <cell r="A6403" t="str">
            <v>P500</v>
          </cell>
          <cell r="B6403" t="str">
            <v>PERDIDA DE SANGRE FETAL POR VASA PREVIA</v>
          </cell>
          <cell r="C6403" t="str">
            <v>092</v>
          </cell>
        </row>
        <row r="6404">
          <cell r="A6404" t="str">
            <v>P501</v>
          </cell>
          <cell r="B6404" t="str">
            <v>PERDIDA DE SANGRE FETAL POR RUPTURA DEL CORDON UMBILICAL</v>
          </cell>
          <cell r="C6404" t="str">
            <v>092</v>
          </cell>
        </row>
        <row r="6405">
          <cell r="A6405" t="str">
            <v>P502</v>
          </cell>
          <cell r="B6405" t="str">
            <v>PERDIDA DE SANGRE FETAL POR LA PLACENTA</v>
          </cell>
          <cell r="C6405" t="str">
            <v>092</v>
          </cell>
        </row>
        <row r="6406">
          <cell r="A6406" t="str">
            <v>P503</v>
          </cell>
          <cell r="B6406" t="str">
            <v>HEMORRAGIA FETAL HACIA EL OTRO GEMELO</v>
          </cell>
          <cell r="C6406" t="str">
            <v>092</v>
          </cell>
        </row>
        <row r="6407">
          <cell r="A6407" t="str">
            <v>P504</v>
          </cell>
          <cell r="B6407" t="str">
            <v>HEMORRAGIA FETAL HACIA LA CIRCULACION MATERNA</v>
          </cell>
          <cell r="C6407" t="str">
            <v>092</v>
          </cell>
        </row>
        <row r="6408">
          <cell r="A6408" t="str">
            <v>P505</v>
          </cell>
          <cell r="B6408" t="str">
            <v>PERDIDA DE SANGRE FETAL POR EL CORTE DEL CORDON UMBILICAL EN OTRO GEM</v>
          </cell>
          <cell r="C6408" t="str">
            <v>092</v>
          </cell>
        </row>
        <row r="6409">
          <cell r="A6409" t="str">
            <v>P508</v>
          </cell>
          <cell r="B6409" t="str">
            <v>OTRAS PERDIDAS DE SANGRE FETAL</v>
          </cell>
          <cell r="C6409" t="str">
            <v>092</v>
          </cell>
        </row>
        <row r="6410">
          <cell r="A6410" t="str">
            <v>P509</v>
          </cell>
          <cell r="B6410" t="str">
            <v>PERDIDA DE SANGRE FETAL, NO ESPECIFICADA</v>
          </cell>
          <cell r="C6410" t="str">
            <v>092</v>
          </cell>
        </row>
        <row r="6411">
          <cell r="A6411" t="str">
            <v>P51</v>
          </cell>
          <cell r="B6411" t="str">
            <v>HEMORRAGIA UMBILICAL DEL RECIEN NACIDO</v>
          </cell>
          <cell r="C6411" t="str">
            <v>092</v>
          </cell>
        </row>
        <row r="6412">
          <cell r="A6412" t="str">
            <v>P510</v>
          </cell>
          <cell r="B6412" t="str">
            <v>HEMORRAGIA UMBILICAL MASIVA DEL RECIEN NACIDO</v>
          </cell>
          <cell r="C6412" t="str">
            <v>092</v>
          </cell>
        </row>
        <row r="6413">
          <cell r="A6413" t="str">
            <v>P518</v>
          </cell>
          <cell r="B6413" t="str">
            <v>OTRAS HEMORRAGIAS UMBILICALES DEL RECIEN NACIDO</v>
          </cell>
          <cell r="C6413" t="str">
            <v>092</v>
          </cell>
        </row>
        <row r="6414">
          <cell r="A6414" t="str">
            <v>P519</v>
          </cell>
          <cell r="B6414" t="str">
            <v>HEMORRAGIA UMBILICAL DEL RECIEN NACIDO, SIN OTRA ESPECIFICACION</v>
          </cell>
          <cell r="C6414" t="str">
            <v>092</v>
          </cell>
        </row>
        <row r="6415">
          <cell r="A6415" t="str">
            <v>P52</v>
          </cell>
          <cell r="B6415" t="str">
            <v>HEMORRAGIA INTRACRANEAL NO TRAUM. DEL FETO Y DEL RECIEN NACIDO</v>
          </cell>
          <cell r="C6415" t="str">
            <v>092</v>
          </cell>
        </row>
        <row r="6416">
          <cell r="A6416" t="str">
            <v>P520</v>
          </cell>
          <cell r="B6416" t="str">
            <v>HEMORRAGIA INTRAVENTRICULAR (NO TRAUM.) GRADO 1, DEL FETO Y DEL R/N</v>
          </cell>
          <cell r="C6416" t="str">
            <v>092</v>
          </cell>
        </row>
        <row r="6417">
          <cell r="A6417" t="str">
            <v>P521</v>
          </cell>
          <cell r="B6417" t="str">
            <v>HEMORRAGIA INTRAVENTRICULAR (NO TRAUM.) GRADO 2, DEL FETO Y DEL R/N</v>
          </cell>
          <cell r="C6417" t="str">
            <v>092</v>
          </cell>
        </row>
        <row r="6418">
          <cell r="A6418" t="str">
            <v>P522</v>
          </cell>
          <cell r="B6418" t="str">
            <v>HEMORRAGIA INTRAVENTRICULAR (NO TRAUM.) GRADO 3, DEL FETO Y DEL R/N</v>
          </cell>
          <cell r="C6418" t="str">
            <v>092</v>
          </cell>
        </row>
        <row r="6419">
          <cell r="A6419" t="str">
            <v>P523</v>
          </cell>
          <cell r="B6419" t="str">
            <v>HEMORRAGIA INTRAVENTRICULAR (NO TRAUM.) DEL FETO Y DEL R/N SIN OTRA ES</v>
          </cell>
          <cell r="C6419" t="str">
            <v>092</v>
          </cell>
        </row>
        <row r="6420">
          <cell r="A6420" t="str">
            <v>P524</v>
          </cell>
          <cell r="B6420" t="str">
            <v>HEMORRAGIA INTRACEREBRAL (NO TRAUM.) DEL FETO Y DEL RECIEN NACIDO</v>
          </cell>
          <cell r="C6420" t="str">
            <v>092</v>
          </cell>
        </row>
        <row r="6421">
          <cell r="A6421" t="str">
            <v>P525</v>
          </cell>
          <cell r="B6421" t="str">
            <v>HEMORRAGIA SUBARACNOIDEA ( NO TRAUM.) DEL FETO Y DEL RECIEN NACIDO</v>
          </cell>
          <cell r="C6421" t="str">
            <v>092</v>
          </cell>
        </row>
        <row r="6422">
          <cell r="A6422" t="str">
            <v>P526</v>
          </cell>
          <cell r="B6422" t="str">
            <v>HEMORRAGIA CEREBELOSA Y DE LA FOSA POSTERIOR (NO TRAUM.) DEL FETO Y DE</v>
          </cell>
          <cell r="C6422" t="str">
            <v>092</v>
          </cell>
        </row>
        <row r="6423">
          <cell r="A6423" t="str">
            <v>P528</v>
          </cell>
          <cell r="B6423" t="str">
            <v>OTRAS HEMORRAGIAS INTRACRANEALES (NO TRAUM.) DEL FETO Y DEL R/N</v>
          </cell>
          <cell r="C6423" t="str">
            <v>092</v>
          </cell>
        </row>
        <row r="6424">
          <cell r="A6424" t="str">
            <v>P529</v>
          </cell>
          <cell r="B6424" t="str">
            <v>HEMORRAGIA INTRACRANEAL (NO TRAUM.) DEL FETO Y DEL R/N SIN OTRA ESPEC</v>
          </cell>
          <cell r="C6424" t="str">
            <v>092</v>
          </cell>
        </row>
        <row r="6425">
          <cell r="A6425" t="str">
            <v>P53</v>
          </cell>
          <cell r="B6425" t="str">
            <v>ENFERMEDAD HEMORRAGICA DEL FETO Y DEL RECIEN NACIDO</v>
          </cell>
          <cell r="C6425" t="str">
            <v>092</v>
          </cell>
        </row>
        <row r="6426">
          <cell r="A6426" t="str">
            <v>P54</v>
          </cell>
          <cell r="B6426" t="str">
            <v>OTRAS HEMORRAGIAS NEONATALES</v>
          </cell>
          <cell r="C6426" t="str">
            <v>092</v>
          </cell>
        </row>
        <row r="6427">
          <cell r="A6427" t="str">
            <v>P540</v>
          </cell>
          <cell r="B6427" t="str">
            <v>HEMATEMESIS NEONATAL</v>
          </cell>
          <cell r="C6427" t="str">
            <v>092</v>
          </cell>
        </row>
        <row r="6428">
          <cell r="A6428" t="str">
            <v>P541</v>
          </cell>
          <cell r="B6428" t="str">
            <v>MELENA NEONATAL</v>
          </cell>
          <cell r="C6428" t="str">
            <v>092</v>
          </cell>
        </row>
        <row r="6429">
          <cell r="A6429" t="str">
            <v>P542</v>
          </cell>
          <cell r="B6429" t="str">
            <v>HEMORRAGIA RECTAL NEONATAL</v>
          </cell>
          <cell r="C6429" t="str">
            <v>092</v>
          </cell>
        </row>
        <row r="6430">
          <cell r="A6430" t="str">
            <v>P543</v>
          </cell>
          <cell r="B6430" t="str">
            <v>OTRAS HEMORRAGIAS GASTROINTESTINALES NEONATALES</v>
          </cell>
          <cell r="C6430" t="str">
            <v>092</v>
          </cell>
        </row>
        <row r="6431">
          <cell r="A6431" t="str">
            <v>P544</v>
          </cell>
          <cell r="B6431" t="str">
            <v>HEMORRAGIA SUPRARRENAL NEONATAL</v>
          </cell>
          <cell r="C6431" t="str">
            <v>092</v>
          </cell>
        </row>
        <row r="6432">
          <cell r="A6432" t="str">
            <v>P545</v>
          </cell>
          <cell r="B6432" t="str">
            <v>HEMORRAGIA CUTANEA NEONATAL</v>
          </cell>
          <cell r="C6432" t="str">
            <v>092</v>
          </cell>
        </row>
        <row r="6433">
          <cell r="A6433" t="str">
            <v>P546</v>
          </cell>
          <cell r="B6433" t="str">
            <v>HEMORRAGIA VAGINAL NEONATAL</v>
          </cell>
          <cell r="C6433" t="str">
            <v>092</v>
          </cell>
        </row>
        <row r="6434">
          <cell r="A6434" t="str">
            <v>P548</v>
          </cell>
          <cell r="B6434" t="str">
            <v>OTRAS HEMORRAGIAS FETALES Y NEONATALES ESPECIFICADAS</v>
          </cell>
          <cell r="C6434" t="str">
            <v>092</v>
          </cell>
        </row>
        <row r="6435">
          <cell r="A6435" t="str">
            <v>P549</v>
          </cell>
          <cell r="B6435" t="str">
            <v>HEMORRAGIA FETAL Y NEONATAL, NO ESPECIFICADA</v>
          </cell>
          <cell r="C6435" t="str">
            <v>092</v>
          </cell>
        </row>
        <row r="6436">
          <cell r="A6436" t="str">
            <v>P55</v>
          </cell>
          <cell r="B6436" t="str">
            <v>ENFERMEDAD HEMOLITICA DEL FETO Y DEL RECIEN NACIDO</v>
          </cell>
          <cell r="C6436" t="str">
            <v>092</v>
          </cell>
        </row>
        <row r="6437">
          <cell r="A6437" t="str">
            <v>P550</v>
          </cell>
          <cell r="B6437" t="str">
            <v>INCOMPATIBILIDAD RH DEL FETO Y DEL RECIEN NACIDO</v>
          </cell>
          <cell r="C6437" t="str">
            <v>092</v>
          </cell>
        </row>
        <row r="6438">
          <cell r="A6438" t="str">
            <v>P551</v>
          </cell>
          <cell r="B6438" t="str">
            <v>INCOMPATIBILIDAD ABO DEL FETO Y DEL RECIEN NACIDO</v>
          </cell>
          <cell r="C6438" t="str">
            <v>092</v>
          </cell>
        </row>
        <row r="6439">
          <cell r="A6439" t="str">
            <v>P558</v>
          </cell>
          <cell r="B6439" t="str">
            <v>OTRAS ENFERMEDADES HEMOLITICAS DEL FETO Y DEL RECIEN NACIDO</v>
          </cell>
          <cell r="C6439" t="str">
            <v>092</v>
          </cell>
        </row>
        <row r="6440">
          <cell r="A6440" t="str">
            <v>P559</v>
          </cell>
          <cell r="B6440" t="str">
            <v>ENFERMEDAD HEMOLITICA DEL FETO Y DEL RECIEN NACIDO, NO ESPECIFICADA</v>
          </cell>
          <cell r="C6440" t="str">
            <v>092</v>
          </cell>
        </row>
        <row r="6441">
          <cell r="A6441" t="str">
            <v>P56</v>
          </cell>
          <cell r="B6441" t="str">
            <v>HIDROPESIA FETAL DEBIDA A ENFERMEDAD HEMOLITICA</v>
          </cell>
          <cell r="C6441" t="str">
            <v>092</v>
          </cell>
        </row>
        <row r="6442">
          <cell r="A6442" t="str">
            <v>P560</v>
          </cell>
          <cell r="B6442" t="str">
            <v>HIDROPESIA FETAL DEBIDA A INCOMPATIBILIDAD</v>
          </cell>
          <cell r="C6442" t="str">
            <v>092</v>
          </cell>
        </row>
        <row r="6443">
          <cell r="A6443" t="str">
            <v>P569</v>
          </cell>
          <cell r="B6443" t="str">
            <v>HIDROPESIA FETAL DEBIDA A OTRAS ENFERM. HEMOLITICAS ESPECIF. Y LAS NO</v>
          </cell>
          <cell r="C6443" t="str">
            <v>092</v>
          </cell>
        </row>
        <row r="6444">
          <cell r="A6444" t="str">
            <v>P57</v>
          </cell>
          <cell r="B6444" t="str">
            <v>KERNICTERUS</v>
          </cell>
          <cell r="C6444" t="str">
            <v>092</v>
          </cell>
        </row>
        <row r="6445">
          <cell r="A6445" t="str">
            <v>P570</v>
          </cell>
          <cell r="B6445" t="str">
            <v>KERNICTERUS DEBIDO A INCOMPATIBILIDAD</v>
          </cell>
          <cell r="C6445" t="str">
            <v>092</v>
          </cell>
        </row>
        <row r="6446">
          <cell r="A6446" t="str">
            <v>P578</v>
          </cell>
          <cell r="B6446" t="str">
            <v>KERNICTERUS DEBIDO A OTRAS CAUSAS ESPECIFICADAS</v>
          </cell>
          <cell r="C6446" t="str">
            <v>092</v>
          </cell>
        </row>
        <row r="6447">
          <cell r="A6447" t="str">
            <v>P579</v>
          </cell>
          <cell r="B6447" t="str">
            <v>KERNICTERUS, NO ESPECIFICADO</v>
          </cell>
          <cell r="C6447" t="str">
            <v>092</v>
          </cell>
        </row>
        <row r="6448">
          <cell r="A6448" t="str">
            <v>P58</v>
          </cell>
          <cell r="B6448" t="str">
            <v>ICTERICIA NEONATAL DEBIDA A OTRAS HEMOLISIS EXCESIVAS</v>
          </cell>
          <cell r="C6448" t="str">
            <v>092</v>
          </cell>
        </row>
        <row r="6449">
          <cell r="A6449" t="str">
            <v>P580</v>
          </cell>
          <cell r="B6449" t="str">
            <v>ICTERICIA NEONATAL DEBIDA A CONTUSION</v>
          </cell>
          <cell r="C6449" t="str">
            <v>092</v>
          </cell>
        </row>
        <row r="6450">
          <cell r="A6450" t="str">
            <v>P581</v>
          </cell>
          <cell r="B6450" t="str">
            <v>ICTERICIA NEONATAL DEBIDA A HEMORRAGIA</v>
          </cell>
          <cell r="C6450" t="str">
            <v>092</v>
          </cell>
        </row>
        <row r="6451">
          <cell r="A6451" t="str">
            <v>P582</v>
          </cell>
          <cell r="B6451" t="str">
            <v>ICTERICIA NEONATAL DEBIDA A INFECCION</v>
          </cell>
          <cell r="C6451" t="str">
            <v>092</v>
          </cell>
        </row>
        <row r="6452">
          <cell r="A6452" t="str">
            <v>P583</v>
          </cell>
          <cell r="B6452" t="str">
            <v>ICTERICIA NEONATAL DEBIDA A POLICITEMIA</v>
          </cell>
          <cell r="C6452" t="str">
            <v>092</v>
          </cell>
        </row>
        <row r="6453">
          <cell r="A6453" t="str">
            <v>P584</v>
          </cell>
          <cell r="B6453" t="str">
            <v>ICTERICIA NEONATAL DEBIDA A DROGAS O TOXINAS TRANSMITIDAS PO LA MADRE</v>
          </cell>
          <cell r="C6453" t="str">
            <v>092</v>
          </cell>
        </row>
        <row r="6454">
          <cell r="A6454" t="str">
            <v>P585</v>
          </cell>
          <cell r="B6454" t="str">
            <v>ICTERICIA NEONATAL DEBIDA A DEGLUCION DE SANGRE MATERNA</v>
          </cell>
          <cell r="C6454" t="str">
            <v>092</v>
          </cell>
        </row>
        <row r="6455">
          <cell r="A6455" t="str">
            <v>P588</v>
          </cell>
          <cell r="B6455" t="str">
            <v>ICTERICIA NEONATAL DEBIDA A OTRAS HEMOLISIS EXCESIVAS</v>
          </cell>
          <cell r="C6455" t="str">
            <v>092</v>
          </cell>
        </row>
        <row r="6456">
          <cell r="A6456" t="str">
            <v>P589</v>
          </cell>
          <cell r="B6456" t="str">
            <v>ICTERICIA NEONATAL DEBIDA A HEMOLISIS EXCESIVA, SIN OTRA ESPECIFICACIO</v>
          </cell>
          <cell r="C6456" t="str">
            <v>092</v>
          </cell>
        </row>
        <row r="6457">
          <cell r="A6457" t="str">
            <v>P59</v>
          </cell>
          <cell r="B6457" t="str">
            <v>ICTERICIA NEONATAL POR OTRAS CAUSAS Y POR LAS NO ESPECIFICADAS</v>
          </cell>
          <cell r="C6457" t="str">
            <v>092</v>
          </cell>
        </row>
        <row r="6458">
          <cell r="A6458" t="str">
            <v>P590</v>
          </cell>
          <cell r="B6458" t="str">
            <v>ICTERICIA NEONATAL ASOCIADA CON EL PARTO ANTES DE TERMINO</v>
          </cell>
          <cell r="C6458" t="str">
            <v>092</v>
          </cell>
        </row>
        <row r="6459">
          <cell r="A6459" t="str">
            <v>P591</v>
          </cell>
          <cell r="B6459" t="str">
            <v>SINDROME DE LA BILIS ESPESA</v>
          </cell>
          <cell r="C6459" t="str">
            <v>092</v>
          </cell>
        </row>
        <row r="6460">
          <cell r="A6460" t="str">
            <v>P592</v>
          </cell>
          <cell r="B6460" t="str">
            <v>ICTERICIA NEONATAL DEBIDA A OTRA LESION HEPATICA ESPECIFICADA</v>
          </cell>
          <cell r="C6460" t="str">
            <v>092</v>
          </cell>
        </row>
        <row r="6461">
          <cell r="A6461" t="str">
            <v>P593</v>
          </cell>
          <cell r="B6461" t="str">
            <v>ICTERICIA NEONATAL POR INHIBIDOR DE LA LECHE MATERNA</v>
          </cell>
          <cell r="C6461" t="str">
            <v>092</v>
          </cell>
        </row>
        <row r="6462">
          <cell r="A6462" t="str">
            <v>P598</v>
          </cell>
          <cell r="B6462" t="str">
            <v>ICTERICIA NEONATAL POR DROGAS CAUSAS ESPECIFICADAS</v>
          </cell>
          <cell r="C6462" t="str">
            <v>092</v>
          </cell>
        </row>
        <row r="6463">
          <cell r="A6463" t="str">
            <v>P599</v>
          </cell>
          <cell r="B6463" t="str">
            <v>ICTERICIA NEONATAL, NO ESPECIFICADA</v>
          </cell>
          <cell r="C6463" t="str">
            <v>092</v>
          </cell>
        </row>
        <row r="6464">
          <cell r="A6464" t="str">
            <v>P60X</v>
          </cell>
          <cell r="B6464" t="str">
            <v>COAGULACION INTRAVASCULAR DISEMINADA EN EL FETO Y EL RECIEN NACIDO</v>
          </cell>
          <cell r="C6464" t="str">
            <v>092</v>
          </cell>
        </row>
        <row r="6465">
          <cell r="A6465" t="str">
            <v>P61</v>
          </cell>
          <cell r="B6465" t="str">
            <v>OTROS TRASTORNOS HEMATOLOGICOS PERINATALES</v>
          </cell>
          <cell r="C6465" t="str">
            <v>092</v>
          </cell>
        </row>
        <row r="6466">
          <cell r="A6466" t="str">
            <v>P610</v>
          </cell>
          <cell r="B6466" t="str">
            <v>TROMBOCITOPENIA NEONATAL TRANSITORIA</v>
          </cell>
          <cell r="C6466" t="str">
            <v>092</v>
          </cell>
        </row>
        <row r="6467">
          <cell r="A6467" t="str">
            <v>P611</v>
          </cell>
          <cell r="B6467" t="str">
            <v>POLICITEMIA NEONATAL</v>
          </cell>
          <cell r="C6467" t="str">
            <v>092</v>
          </cell>
        </row>
        <row r="6468">
          <cell r="A6468" t="str">
            <v>P612</v>
          </cell>
          <cell r="B6468" t="str">
            <v>ANEMIA DE LA PREMATURIDAD</v>
          </cell>
          <cell r="C6468" t="str">
            <v>092</v>
          </cell>
        </row>
        <row r="6469">
          <cell r="A6469" t="str">
            <v>P613</v>
          </cell>
          <cell r="B6469" t="str">
            <v>ANEMIA CONGENITA DEBIDA A PERDIDA DE SANGRE FETAL</v>
          </cell>
          <cell r="C6469" t="str">
            <v>092</v>
          </cell>
        </row>
        <row r="6470">
          <cell r="A6470" t="str">
            <v>P614</v>
          </cell>
          <cell r="B6470" t="str">
            <v>OTRAS ANEMIAS CONGENITAS, NO CLASIFICADAS EN OTRA PARTE</v>
          </cell>
          <cell r="C6470" t="str">
            <v>092</v>
          </cell>
        </row>
        <row r="6471">
          <cell r="A6471" t="str">
            <v>P615</v>
          </cell>
          <cell r="B6471" t="str">
            <v>NEUTROPENIA NEONATAL TRANSITORIA</v>
          </cell>
          <cell r="C6471" t="str">
            <v>092</v>
          </cell>
        </row>
        <row r="6472">
          <cell r="A6472" t="str">
            <v>P616</v>
          </cell>
          <cell r="B6472" t="str">
            <v>OTROS TRASTORNOS NEONATALES TRANSITORIOS DE LA COAGULACION</v>
          </cell>
          <cell r="C6472" t="str">
            <v>092</v>
          </cell>
        </row>
        <row r="6473">
          <cell r="A6473" t="str">
            <v>P618</v>
          </cell>
          <cell r="B6473" t="str">
            <v>OTROS TRASTORNOS HEMATOLOGICOS PERINATALES ESPECIFICADOS</v>
          </cell>
          <cell r="C6473" t="str">
            <v>092</v>
          </cell>
        </row>
        <row r="6474">
          <cell r="A6474" t="str">
            <v>P619</v>
          </cell>
          <cell r="B6474" t="str">
            <v>TRASTORNO HEMATOLOGICO PERINATAL, NO ESPECIFICADO</v>
          </cell>
          <cell r="C6474" t="str">
            <v>092</v>
          </cell>
        </row>
        <row r="6475">
          <cell r="A6475" t="str">
            <v>P70</v>
          </cell>
          <cell r="B6475" t="str">
            <v>TRAST. TRANSIT. DEL METABOL. DE LOS CARBOHIDRATOS ESPECIFICOS DEL FETO</v>
          </cell>
          <cell r="C6475" t="str">
            <v>092</v>
          </cell>
        </row>
        <row r="6476">
          <cell r="A6476" t="str">
            <v>P700</v>
          </cell>
          <cell r="B6476" t="str">
            <v>SINDROME DEL RECIEN NACIDO DE MADRE CON DIABETES GESTACIONAL</v>
          </cell>
          <cell r="C6476" t="str">
            <v>092</v>
          </cell>
        </row>
        <row r="6477">
          <cell r="A6477" t="str">
            <v>P701</v>
          </cell>
          <cell r="B6477" t="str">
            <v>SINDROME DEL RECIEN NACIDO DE MADRE DIABETICA</v>
          </cell>
          <cell r="C6477" t="str">
            <v>092</v>
          </cell>
        </row>
        <row r="6478">
          <cell r="A6478" t="str">
            <v>P702</v>
          </cell>
          <cell r="B6478" t="str">
            <v>DIABETES MELLITUS NEONATAL</v>
          </cell>
          <cell r="C6478" t="str">
            <v>092</v>
          </cell>
        </row>
        <row r="6479">
          <cell r="A6479" t="str">
            <v>P703</v>
          </cell>
          <cell r="B6479" t="str">
            <v>HIPOGLICEMIA NEONATAL YATROGENICA</v>
          </cell>
          <cell r="C6479" t="str">
            <v>092</v>
          </cell>
        </row>
        <row r="6480">
          <cell r="A6480" t="str">
            <v>P704</v>
          </cell>
          <cell r="B6480" t="str">
            <v>OTRAS HIPOGLICEMIAS NEONATALES</v>
          </cell>
          <cell r="C6480" t="str">
            <v>092</v>
          </cell>
        </row>
        <row r="6481">
          <cell r="A6481" t="str">
            <v>P708</v>
          </cell>
          <cell r="B6481" t="str">
            <v>OTROS TRAST. TRANSIT. DEL METABOL. DE LOS CARBOHIDRATOS EN EL FETO</v>
          </cell>
          <cell r="C6481" t="str">
            <v>092</v>
          </cell>
        </row>
        <row r="6482">
          <cell r="A6482" t="str">
            <v>P709</v>
          </cell>
          <cell r="B6482" t="str">
            <v>TRAST. TRANSIT. NO ESPECIF. DEL METABOLISMO DE LOS CARBOHID. EN EL FET</v>
          </cell>
          <cell r="C6482" t="str">
            <v>092</v>
          </cell>
        </row>
        <row r="6483">
          <cell r="A6483" t="str">
            <v>P71</v>
          </cell>
          <cell r="B6483" t="str">
            <v>TRASTORNOS NEONATALES TRANSITORIOS DEL METABOL. DEL CALCIO Y DEL MAGN</v>
          </cell>
          <cell r="C6483" t="str">
            <v>092</v>
          </cell>
        </row>
        <row r="6484">
          <cell r="A6484" t="str">
            <v>P710</v>
          </cell>
          <cell r="B6484" t="str">
            <v>HIPOCALCEMIA DEL RECIEN NACIDO DEBIDA A LA KECHE DE VACA</v>
          </cell>
          <cell r="C6484" t="str">
            <v>092</v>
          </cell>
        </row>
        <row r="6485">
          <cell r="A6485" t="str">
            <v>P711</v>
          </cell>
          <cell r="B6485" t="str">
            <v>OTRA HIPOCALCEMIA NEONATAL</v>
          </cell>
          <cell r="C6485" t="str">
            <v>092</v>
          </cell>
        </row>
        <row r="6486">
          <cell r="A6486" t="str">
            <v>P712</v>
          </cell>
          <cell r="B6486" t="str">
            <v>HIPOMAGNESEMIA NEONATAL</v>
          </cell>
          <cell r="C6486" t="str">
            <v>092</v>
          </cell>
        </row>
        <row r="6487">
          <cell r="A6487" t="str">
            <v>P713</v>
          </cell>
          <cell r="B6487" t="str">
            <v>TETANIA NEONATAL SIN MENCION DE DEFICIENCIA DE CALCIO O DE MAGNESIO</v>
          </cell>
          <cell r="C6487" t="str">
            <v>092</v>
          </cell>
        </row>
        <row r="6488">
          <cell r="A6488" t="str">
            <v>P714</v>
          </cell>
          <cell r="B6488" t="str">
            <v>HIPOPARATIROIDISMO NEONATAL TRANSITORIO</v>
          </cell>
          <cell r="C6488" t="str">
            <v>092</v>
          </cell>
        </row>
        <row r="6489">
          <cell r="A6489" t="str">
            <v>P718</v>
          </cell>
          <cell r="B6489" t="str">
            <v>OTROS TRASTORNO NEONATALES TRANSITORIOS DEL CALCIO Y DEL MAGNESIO</v>
          </cell>
          <cell r="C6489" t="str">
            <v>092</v>
          </cell>
        </row>
        <row r="6490">
          <cell r="A6490" t="str">
            <v>P719</v>
          </cell>
          <cell r="B6490" t="str">
            <v>TRASTORNO NEONATAL TRANSITORIO NO ESPECIF. DEL METABOL. DEL CALCIO</v>
          </cell>
          <cell r="C6490" t="str">
            <v>092</v>
          </cell>
        </row>
        <row r="6491">
          <cell r="A6491" t="str">
            <v>P72</v>
          </cell>
          <cell r="B6491" t="str">
            <v>OTROS TRASTORNOS ENDOCRINOS NEONATALES TRANSITORIOS</v>
          </cell>
          <cell r="C6491" t="str">
            <v>092</v>
          </cell>
        </row>
        <row r="6492">
          <cell r="A6492" t="str">
            <v>P720</v>
          </cell>
          <cell r="B6492" t="str">
            <v>BOCIO NEONATAL, NO CLASIFICADO EN OTRA PARTE</v>
          </cell>
          <cell r="C6492" t="str">
            <v>092</v>
          </cell>
        </row>
        <row r="6493">
          <cell r="A6493" t="str">
            <v>P721</v>
          </cell>
          <cell r="B6493" t="str">
            <v>HIPERTIROIDISMO NEONATAL TRANSITORIO</v>
          </cell>
          <cell r="C6493" t="str">
            <v>092</v>
          </cell>
        </row>
        <row r="6494">
          <cell r="A6494" t="str">
            <v>P722</v>
          </cell>
          <cell r="B6494" t="str">
            <v>OTROS TRASTORNOS NEONATALES TRANSIT. DE LA FUNSION TIROIDEA, NO CLASIF</v>
          </cell>
          <cell r="C6494" t="str">
            <v>092</v>
          </cell>
        </row>
        <row r="6495">
          <cell r="A6495" t="str">
            <v>P728</v>
          </cell>
          <cell r="B6495" t="str">
            <v>OTROS TRASTORNOS ENDOCRINOS NEONATALES TRANSITORIOS ESPECIFICADOS</v>
          </cell>
          <cell r="C6495" t="str">
            <v>092</v>
          </cell>
        </row>
        <row r="6496">
          <cell r="A6496" t="str">
            <v>P729</v>
          </cell>
          <cell r="B6496" t="str">
            <v>TRASTORNO ENDOCRINO NEONATAL TRANSITORIO, NO ESPECIFICADO</v>
          </cell>
          <cell r="C6496" t="str">
            <v>092</v>
          </cell>
        </row>
        <row r="6497">
          <cell r="A6497" t="str">
            <v>P74</v>
          </cell>
          <cell r="B6497" t="str">
            <v>OTRAS ALTERACIONES METABOLICAS Y ELECTROLITICAS NEONAT. TRANSITORIAS</v>
          </cell>
          <cell r="C6497" t="str">
            <v>092</v>
          </cell>
        </row>
        <row r="6498">
          <cell r="A6498" t="str">
            <v>P740</v>
          </cell>
          <cell r="B6498" t="str">
            <v>ACIDOSIS METABOLICA TARDIA DEL RECIEN NACIDO</v>
          </cell>
          <cell r="C6498" t="str">
            <v>092</v>
          </cell>
        </row>
        <row r="6499">
          <cell r="A6499" t="str">
            <v>P741</v>
          </cell>
          <cell r="B6499" t="str">
            <v>DESHIDRATACION DEL RECIEN NACIDO</v>
          </cell>
          <cell r="C6499" t="str">
            <v>092</v>
          </cell>
        </row>
        <row r="6500">
          <cell r="A6500" t="str">
            <v>P742</v>
          </cell>
          <cell r="B6500" t="str">
            <v>ALTERACIONES DEL EQUILIBRIO DEL SODIO EN EL RECIEN NACIDO</v>
          </cell>
          <cell r="C6500" t="str">
            <v>092</v>
          </cell>
        </row>
        <row r="6501">
          <cell r="A6501" t="str">
            <v>P743</v>
          </cell>
          <cell r="B6501" t="str">
            <v>ALTERACIONES DEL EQUILIBRIO DEL POTASIO EN EL RECIEN NACIDO</v>
          </cell>
          <cell r="C6501" t="str">
            <v>092</v>
          </cell>
        </row>
        <row r="6502">
          <cell r="A6502" t="str">
            <v>P744</v>
          </cell>
          <cell r="B6502" t="str">
            <v>OTRAS ALTERACIONES ELECTROLITICAS TRANSITORIAS DEL RECIEN NACIDO</v>
          </cell>
          <cell r="C6502" t="str">
            <v>092</v>
          </cell>
        </row>
        <row r="6503">
          <cell r="A6503" t="str">
            <v>P745</v>
          </cell>
          <cell r="B6503" t="str">
            <v>TIROSINEMIA TRANSITORIA DEL RECIEN NACIDO</v>
          </cell>
          <cell r="C6503" t="str">
            <v>092</v>
          </cell>
        </row>
        <row r="6504">
          <cell r="A6504" t="str">
            <v>P748</v>
          </cell>
          <cell r="B6504" t="str">
            <v>OTRAS ALTERACIONES METABOLICAS TRANSITORIAS DEL RECIEN NACIDO</v>
          </cell>
          <cell r="C6504" t="str">
            <v>092</v>
          </cell>
        </row>
        <row r="6505">
          <cell r="A6505" t="str">
            <v>P749</v>
          </cell>
          <cell r="B6505" t="str">
            <v>TRASTORNO METABOLICO TRANSITORIO DEL RECIEN NACIDO, NO ESPECIFICADO</v>
          </cell>
          <cell r="C6505" t="str">
            <v>092</v>
          </cell>
        </row>
        <row r="6506">
          <cell r="A6506" t="str">
            <v>P76</v>
          </cell>
          <cell r="B6506" t="str">
            <v>OTRAS OBSTRUCCIONES INTESTINALES DEL RECIEN NACIDO</v>
          </cell>
          <cell r="C6506" t="str">
            <v>092</v>
          </cell>
        </row>
        <row r="6507">
          <cell r="A6507" t="str">
            <v>P760</v>
          </cell>
          <cell r="B6507" t="str">
            <v>SINDROME DEL TAPON DE MECONIO</v>
          </cell>
          <cell r="C6507" t="str">
            <v>092</v>
          </cell>
        </row>
        <row r="6508">
          <cell r="A6508" t="str">
            <v>P761</v>
          </cell>
          <cell r="B6508" t="str">
            <v>ILEO TRANSITORIO DEL RECIEN NACIDO</v>
          </cell>
          <cell r="C6508" t="str">
            <v>092</v>
          </cell>
        </row>
        <row r="6509">
          <cell r="A6509" t="str">
            <v>P762</v>
          </cell>
          <cell r="B6509" t="str">
            <v>OBSTRUCCION INTESTINAL DEBIDA A LA LECHE ESPESA</v>
          </cell>
          <cell r="C6509" t="str">
            <v>092</v>
          </cell>
        </row>
        <row r="6510">
          <cell r="A6510" t="str">
            <v>P768</v>
          </cell>
          <cell r="B6510" t="str">
            <v>OTRAS OBSTRUCCIONES INTESTINALES ESPECIFICADAS DEL RECIEN NACIDO</v>
          </cell>
          <cell r="C6510" t="str">
            <v>092</v>
          </cell>
        </row>
        <row r="6511">
          <cell r="A6511" t="str">
            <v>P769</v>
          </cell>
          <cell r="B6511" t="str">
            <v>OBSTRUCCION INTESTINAL DEL RECIEN NACIDO, NO ESPECIFICADO</v>
          </cell>
          <cell r="C6511" t="str">
            <v>092</v>
          </cell>
        </row>
        <row r="6512">
          <cell r="A6512" t="str">
            <v>P77</v>
          </cell>
          <cell r="B6512" t="str">
            <v>ENTEROCOLITIS NECROTIZANTE DEL FETO Y DEL RECIEN NACIDO</v>
          </cell>
          <cell r="C6512" t="str">
            <v>092</v>
          </cell>
        </row>
        <row r="6513">
          <cell r="A6513" t="str">
            <v>P78</v>
          </cell>
          <cell r="B6513" t="str">
            <v>OTROS TRASTORNOS PERINATALES DEL SISTEMA DIGESTIVO</v>
          </cell>
          <cell r="C6513" t="str">
            <v>092</v>
          </cell>
        </row>
        <row r="6514">
          <cell r="A6514" t="str">
            <v>P780</v>
          </cell>
          <cell r="B6514" t="str">
            <v>PERFORACION INTESTINAL PERINATAL</v>
          </cell>
          <cell r="C6514" t="str">
            <v>092</v>
          </cell>
        </row>
        <row r="6515">
          <cell r="A6515" t="str">
            <v>P781</v>
          </cell>
          <cell r="B6515" t="str">
            <v>OTRAS PERITONITIS NEONATALES</v>
          </cell>
          <cell r="C6515" t="str">
            <v>092</v>
          </cell>
        </row>
        <row r="6516">
          <cell r="A6516" t="str">
            <v>P782</v>
          </cell>
          <cell r="B6516" t="str">
            <v>HEMATEMESIS Y MELENA NEONATALES DEBIDAS A LA DEGLUCION DE SANGRE MAT</v>
          </cell>
          <cell r="C6516" t="str">
            <v>092</v>
          </cell>
        </row>
        <row r="6517">
          <cell r="A6517" t="str">
            <v>P783</v>
          </cell>
          <cell r="B6517" t="str">
            <v>DIARREA NEONATAL NO INFECCIOSA</v>
          </cell>
          <cell r="C6517" t="str">
            <v>092</v>
          </cell>
        </row>
        <row r="6518">
          <cell r="A6518" t="str">
            <v>P788</v>
          </cell>
          <cell r="B6518" t="str">
            <v>OTROS TRASTORNOS PERINATALES ESPECIFICOS DEL SISTEMA DIGESTIVO</v>
          </cell>
          <cell r="C6518" t="str">
            <v>092</v>
          </cell>
        </row>
        <row r="6519">
          <cell r="A6519" t="str">
            <v>P789</v>
          </cell>
          <cell r="B6519" t="str">
            <v>TRASTORNO PERINATAL DEL SISTEMA DIGESTIVO, NO ESPECIFICADO</v>
          </cell>
          <cell r="C6519" t="str">
            <v>092</v>
          </cell>
        </row>
        <row r="6520">
          <cell r="A6520" t="str">
            <v>P80</v>
          </cell>
          <cell r="B6520" t="str">
            <v>HIPOTERMIA DEL RECIEN NACIDO</v>
          </cell>
          <cell r="C6520" t="str">
            <v>092</v>
          </cell>
        </row>
        <row r="6521">
          <cell r="A6521" t="str">
            <v>P800</v>
          </cell>
          <cell r="B6521" t="str">
            <v>SINDROME DEL ENFRIAMIENTO</v>
          </cell>
          <cell r="C6521" t="str">
            <v>092</v>
          </cell>
        </row>
        <row r="6522">
          <cell r="A6522" t="str">
            <v>P808</v>
          </cell>
          <cell r="B6522" t="str">
            <v>OTRAS HIPOTERMIAS DEL RECIEN NACIDO</v>
          </cell>
          <cell r="C6522" t="str">
            <v>092</v>
          </cell>
        </row>
        <row r="6523">
          <cell r="A6523" t="str">
            <v>P809</v>
          </cell>
          <cell r="B6523" t="str">
            <v>HIPOTERMIA DEL RECIEN NACIDO, NO ESPECIFICADA</v>
          </cell>
          <cell r="C6523" t="str">
            <v>092</v>
          </cell>
        </row>
        <row r="6524">
          <cell r="A6524" t="str">
            <v>P81</v>
          </cell>
          <cell r="B6524" t="str">
            <v>OTRAS ALTERACIONES DE LA REGULACION DE LA TEMPERATURA EN EL R/N</v>
          </cell>
          <cell r="C6524" t="str">
            <v>092</v>
          </cell>
        </row>
        <row r="6525">
          <cell r="A6525" t="str">
            <v>P810</v>
          </cell>
          <cell r="B6525" t="str">
            <v>HIPERTERMIA DEL RECIEN NACIDO INDUCIDA POR LAS CONDICIONES AMBIENTALES</v>
          </cell>
          <cell r="C6525" t="str">
            <v>092</v>
          </cell>
        </row>
        <row r="6526">
          <cell r="A6526" t="str">
            <v>P818</v>
          </cell>
          <cell r="B6526" t="str">
            <v>OTRAS ALTERACIONES ESPECIF. DE LA REGULACION DE LA TEMPERATURA DEL R/N</v>
          </cell>
          <cell r="C6526" t="str">
            <v>092</v>
          </cell>
        </row>
        <row r="6527">
          <cell r="A6527" t="str">
            <v>P819</v>
          </cell>
          <cell r="B6527" t="str">
            <v>ALTERACION NO ESPECIF. DE LA REGULACION DE LA TEMPERATURA EN EL R/N</v>
          </cell>
          <cell r="C6527" t="str">
            <v>092</v>
          </cell>
        </row>
        <row r="6528">
          <cell r="A6528" t="str">
            <v>P83</v>
          </cell>
          <cell r="B6528" t="str">
            <v>OTRAS AFECCIONES DE LA PIEL ESPECIFICAS DEL FETO DEL RECIEN NACIDO</v>
          </cell>
          <cell r="C6528" t="str">
            <v>092</v>
          </cell>
        </row>
        <row r="6529">
          <cell r="A6529" t="str">
            <v>P830</v>
          </cell>
          <cell r="B6529" t="str">
            <v>ESCLEREMA NEONATAL</v>
          </cell>
          <cell r="C6529" t="str">
            <v>092</v>
          </cell>
        </row>
        <row r="6530">
          <cell r="A6530" t="str">
            <v>P831</v>
          </cell>
          <cell r="B6530" t="str">
            <v>ERITEMA TOXICO NEONATAL</v>
          </cell>
          <cell r="C6530" t="str">
            <v>092</v>
          </cell>
        </row>
        <row r="6531">
          <cell r="A6531" t="str">
            <v>P832</v>
          </cell>
          <cell r="B6531" t="str">
            <v>HIDROPESIA FETAL NO DEBIDA A ENFERMEDAD HEMOLITICA</v>
          </cell>
          <cell r="C6531" t="str">
            <v>092</v>
          </cell>
        </row>
        <row r="6532">
          <cell r="A6532" t="str">
            <v>P833</v>
          </cell>
          <cell r="B6532" t="str">
            <v>OTROS EDEMAS Y LOS NO ESPECIFICADOS, PROPIOS DEL FETO Y DEL R/N</v>
          </cell>
          <cell r="C6532" t="str">
            <v>092</v>
          </cell>
        </row>
        <row r="6533">
          <cell r="A6533" t="str">
            <v>P834</v>
          </cell>
          <cell r="B6533" t="str">
            <v>INGURGITACION MAMARIA DEL RECIEN NACIDO</v>
          </cell>
          <cell r="C6533" t="str">
            <v>092</v>
          </cell>
        </row>
        <row r="6534">
          <cell r="A6534" t="str">
            <v>P835</v>
          </cell>
          <cell r="B6534" t="str">
            <v>HIDROCELE CONGENITO</v>
          </cell>
          <cell r="C6534" t="str">
            <v>092</v>
          </cell>
        </row>
        <row r="6535">
          <cell r="A6535" t="str">
            <v>P836</v>
          </cell>
          <cell r="B6535" t="str">
            <v>POLIPO UMBILICAL DEL RECIEN NACIDO</v>
          </cell>
          <cell r="C6535" t="str">
            <v>092</v>
          </cell>
        </row>
        <row r="6536">
          <cell r="A6536" t="str">
            <v>P838</v>
          </cell>
          <cell r="B6536" t="str">
            <v>OTRAS AFECCIONES ESPECIF. DE LA PIEL, PROPIAS DEL FETO Y DEL R/N</v>
          </cell>
          <cell r="C6536" t="str">
            <v>092</v>
          </cell>
        </row>
        <row r="6537">
          <cell r="A6537" t="str">
            <v>P839</v>
          </cell>
          <cell r="B6537" t="str">
            <v>AFECCION NO ESPECIFICADA DE LA PIEL, PROPIA DEL FETO Y DEL RECIEN NACI</v>
          </cell>
          <cell r="C6537" t="str">
            <v>092</v>
          </cell>
        </row>
        <row r="6538">
          <cell r="A6538" t="str">
            <v>P90</v>
          </cell>
          <cell r="B6538" t="str">
            <v>CONVULSIONES DEL RECIEN NACIDO</v>
          </cell>
          <cell r="C6538" t="str">
            <v>092</v>
          </cell>
        </row>
        <row r="6539">
          <cell r="A6539" t="str">
            <v>P91</v>
          </cell>
          <cell r="B6539" t="str">
            <v>OTRAS ALTERACIONES CEREBRALES DEL RECIEN NACIDO</v>
          </cell>
          <cell r="C6539" t="str">
            <v>092</v>
          </cell>
        </row>
        <row r="6540">
          <cell r="A6540" t="str">
            <v>P910</v>
          </cell>
          <cell r="B6540" t="str">
            <v>ISQUEMIA CEREBRAL NEONATAL</v>
          </cell>
          <cell r="C6540" t="str">
            <v>092</v>
          </cell>
        </row>
        <row r="6541">
          <cell r="A6541" t="str">
            <v>P911</v>
          </cell>
          <cell r="B6541" t="str">
            <v>QUISTES PERIVENTRICULARES ADQUIRIDOS DEL RECIEN NACIDO</v>
          </cell>
          <cell r="C6541" t="str">
            <v>092</v>
          </cell>
        </row>
        <row r="6542">
          <cell r="A6542" t="str">
            <v>P912</v>
          </cell>
          <cell r="B6542" t="str">
            <v>LEUCOMALACIA CEREBRAL NEONATAL</v>
          </cell>
          <cell r="C6542" t="str">
            <v>092</v>
          </cell>
        </row>
        <row r="6543">
          <cell r="A6543" t="str">
            <v>P913</v>
          </cell>
          <cell r="B6543" t="str">
            <v>IRRITABILIDAD CEREBRAL NEONATAL</v>
          </cell>
          <cell r="C6543" t="str">
            <v>092</v>
          </cell>
        </row>
        <row r="6544">
          <cell r="A6544" t="str">
            <v>P914</v>
          </cell>
          <cell r="B6544" t="str">
            <v>DEPRESION CEREBRAL NEONATAL</v>
          </cell>
          <cell r="C6544" t="str">
            <v>092</v>
          </cell>
        </row>
        <row r="6545">
          <cell r="A6545" t="str">
            <v>P915</v>
          </cell>
          <cell r="B6545" t="str">
            <v>COMA NEONATAL</v>
          </cell>
          <cell r="C6545" t="str">
            <v>092</v>
          </cell>
        </row>
        <row r="6546">
          <cell r="A6546" t="str">
            <v>P918</v>
          </cell>
          <cell r="B6546" t="str">
            <v>OTRAS ALTERACIONES CEREBRALES ESPECIFICADAS DEL RECIEN NACIDO</v>
          </cell>
          <cell r="C6546" t="str">
            <v>092</v>
          </cell>
        </row>
        <row r="6547">
          <cell r="A6547" t="str">
            <v>P919</v>
          </cell>
          <cell r="B6547" t="str">
            <v>ALTERACION CEREBRAL NO ESPECIFICADA DEL RECIEN NACIDO</v>
          </cell>
          <cell r="C6547" t="str">
            <v>092</v>
          </cell>
        </row>
        <row r="6548">
          <cell r="A6548" t="str">
            <v>P92</v>
          </cell>
          <cell r="B6548" t="str">
            <v>PROBLEMAS DE LA INGESTION DE ALIMENTOS DEL RECIEN NACIDO</v>
          </cell>
          <cell r="C6548" t="str">
            <v>092</v>
          </cell>
        </row>
        <row r="6549">
          <cell r="A6549" t="str">
            <v>P920</v>
          </cell>
          <cell r="B6549" t="str">
            <v>VOMITOS DEL RECIEN NACIDO</v>
          </cell>
          <cell r="C6549" t="str">
            <v>092</v>
          </cell>
        </row>
        <row r="6550">
          <cell r="A6550" t="str">
            <v>P921</v>
          </cell>
          <cell r="B6550" t="str">
            <v>REGURGITACION Y RUMIACION DEL RECIEN NACIDO</v>
          </cell>
          <cell r="C6550" t="str">
            <v>092</v>
          </cell>
        </row>
        <row r="6551">
          <cell r="A6551" t="str">
            <v>P922</v>
          </cell>
          <cell r="B6551" t="str">
            <v>LENTITUD EN LA INGESTION DE ALIMENTOS DEL RECIEN NACIDO</v>
          </cell>
          <cell r="C6551" t="str">
            <v>092</v>
          </cell>
        </row>
        <row r="6552">
          <cell r="A6552" t="str">
            <v>P923</v>
          </cell>
          <cell r="B6552" t="str">
            <v>HIPOALIMENTACION DEL RECIEN NACIDO</v>
          </cell>
          <cell r="C6552" t="str">
            <v>092</v>
          </cell>
        </row>
        <row r="6553">
          <cell r="A6553" t="str">
            <v>P924</v>
          </cell>
          <cell r="B6553" t="str">
            <v>HIPERALIMENTACION DEL RECIEN NACIDO</v>
          </cell>
          <cell r="C6553" t="str">
            <v>092</v>
          </cell>
        </row>
        <row r="6554">
          <cell r="A6554" t="str">
            <v>P925</v>
          </cell>
          <cell r="B6554" t="str">
            <v>DIFICULTAD NEONATAL EN LA LACTANCIA MATERNA</v>
          </cell>
          <cell r="C6554" t="str">
            <v>092</v>
          </cell>
        </row>
        <row r="6555">
          <cell r="A6555" t="str">
            <v>P928</v>
          </cell>
          <cell r="B6555" t="str">
            <v>OTROS PROBLEMAS DE ALIMENTACION DEL RECIEN NACIDO</v>
          </cell>
          <cell r="C6555" t="str">
            <v>092</v>
          </cell>
        </row>
        <row r="6556">
          <cell r="A6556" t="str">
            <v>P929</v>
          </cell>
          <cell r="B6556" t="str">
            <v>PROBLEMA NO ESPECIFICADO DE LA ALIMENTACION DEL RECIEN NACIDO</v>
          </cell>
          <cell r="C6556" t="str">
            <v>092</v>
          </cell>
        </row>
        <row r="6557">
          <cell r="A6557" t="str">
            <v>P93</v>
          </cell>
          <cell r="B6557" t="str">
            <v>REACCIONES E INTOXICACIONES DEBIDAS A DROGAS ADMINIST. AL FETO Y AL R/</v>
          </cell>
          <cell r="C6557" t="str">
            <v>092</v>
          </cell>
        </row>
        <row r="6558">
          <cell r="A6558" t="str">
            <v>P94</v>
          </cell>
          <cell r="B6558" t="str">
            <v>TRASTORNOS DEL TONO MUSCULAR EN EL RECIEN NACIDO</v>
          </cell>
          <cell r="C6558" t="str">
            <v>092</v>
          </cell>
        </row>
        <row r="6559">
          <cell r="A6559" t="str">
            <v>P940</v>
          </cell>
          <cell r="B6559" t="str">
            <v>MIASTENIA GRAVE NEONATAL TRANSITORIA</v>
          </cell>
          <cell r="C6559" t="str">
            <v>092</v>
          </cell>
        </row>
        <row r="6560">
          <cell r="A6560" t="str">
            <v>P941</v>
          </cell>
          <cell r="B6560" t="str">
            <v>HIPERTONIA CONGENITA</v>
          </cell>
          <cell r="C6560" t="str">
            <v>092</v>
          </cell>
        </row>
        <row r="6561">
          <cell r="A6561" t="str">
            <v>P942</v>
          </cell>
          <cell r="B6561" t="str">
            <v>HIPOTONIA CONGENITA</v>
          </cell>
          <cell r="C6561" t="str">
            <v>092</v>
          </cell>
        </row>
        <row r="6562">
          <cell r="A6562" t="str">
            <v>P948</v>
          </cell>
          <cell r="B6562" t="str">
            <v>OTROS TRASTORNOS DEL TONO MUSCULAR EN EL RECIEN NACIDO</v>
          </cell>
          <cell r="C6562" t="str">
            <v>092</v>
          </cell>
        </row>
        <row r="6563">
          <cell r="A6563" t="str">
            <v>P949</v>
          </cell>
          <cell r="B6563" t="str">
            <v>TRASTORNO NO ESPECIFICADO DEL TONO MUSCULAR EN EL RECIEN NACIDO</v>
          </cell>
          <cell r="C6563" t="str">
            <v>092</v>
          </cell>
        </row>
        <row r="6564">
          <cell r="A6564" t="str">
            <v>P95X</v>
          </cell>
          <cell r="B6564" t="str">
            <v>MUERTE FETAL DE CAUSA NO ESEPCIFICADA</v>
          </cell>
          <cell r="C6564" t="str">
            <v>092</v>
          </cell>
        </row>
        <row r="6565">
          <cell r="A6565" t="str">
            <v>P96</v>
          </cell>
          <cell r="B6565" t="str">
            <v>OTRAS AFECCIONES ORIGINADAS EN EL PERIODO PERINATAL</v>
          </cell>
          <cell r="C6565" t="str">
            <v>092</v>
          </cell>
        </row>
        <row r="6566">
          <cell r="A6566" t="str">
            <v>P960</v>
          </cell>
          <cell r="B6566" t="str">
            <v>INSUFICIENCIA RENAL CONGENITA</v>
          </cell>
          <cell r="C6566" t="str">
            <v>092</v>
          </cell>
        </row>
        <row r="6567">
          <cell r="A6567" t="str">
            <v>P961</v>
          </cell>
          <cell r="B6567" t="str">
            <v>SINTOMAS NEONATALES DE ABSTINENCIA POR DROGADICCION MATERNA</v>
          </cell>
          <cell r="C6567" t="str">
            <v>092</v>
          </cell>
        </row>
        <row r="6568">
          <cell r="A6568" t="str">
            <v>P962</v>
          </cell>
          <cell r="B6568" t="str">
            <v>SINTOMAS DE ABSTINENCIA POR EL USO TERAPEUTICO DE DROGAS EN EL R/N</v>
          </cell>
          <cell r="C6568" t="str">
            <v>092</v>
          </cell>
        </row>
        <row r="6569">
          <cell r="A6569" t="str">
            <v>P963</v>
          </cell>
          <cell r="B6569" t="str">
            <v>AMPLITUD DE LAS SUTURAS CRANEALES DEL RECIEN NACIDO</v>
          </cell>
          <cell r="C6569" t="str">
            <v>092</v>
          </cell>
        </row>
        <row r="6570">
          <cell r="A6570" t="str">
            <v>P964</v>
          </cell>
          <cell r="B6570" t="str">
            <v>TERMINACION DEL EMBARAZO, FETO Y RECIEN NACIDO</v>
          </cell>
          <cell r="C6570" t="str">
            <v>092</v>
          </cell>
        </row>
        <row r="6571">
          <cell r="A6571" t="str">
            <v>P965</v>
          </cell>
          <cell r="B6571" t="str">
            <v>COMPLICACIONES DE PROCEDIMIENTOS INTRAUTERINOS, NO CLASIF. EN OTRA PAR</v>
          </cell>
          <cell r="C6571" t="str">
            <v>092</v>
          </cell>
        </row>
        <row r="6572">
          <cell r="A6572" t="str">
            <v>P968</v>
          </cell>
          <cell r="B6572" t="str">
            <v>OTRAS AFECCIONES ESPECIFICADAS ORIGINADAS EN EL PERIODO PERINATAL</v>
          </cell>
          <cell r="C6572" t="str">
            <v>092</v>
          </cell>
        </row>
        <row r="6573">
          <cell r="A6573" t="str">
            <v>P969</v>
          </cell>
          <cell r="B6573" t="str">
            <v>AFECCION NO ESPECIFICADA ORIGINADA EN EL PERIODO PERINATAL</v>
          </cell>
          <cell r="C6573" t="str">
            <v>092</v>
          </cell>
        </row>
        <row r="6574">
          <cell r="A6574" t="str">
            <v>PFA1</v>
          </cell>
          <cell r="B6574" t="str">
            <v>PARALISIS FLACIDA AGUDA</v>
          </cell>
          <cell r="C6574" t="str">
            <v>000</v>
          </cell>
        </row>
        <row r="6575">
          <cell r="A6575" t="str">
            <v>Q00</v>
          </cell>
          <cell r="B6575" t="str">
            <v>ANENCEFALIA Y MALFORMACIONES CONGENITAS SIMILARES</v>
          </cell>
          <cell r="C6575" t="str">
            <v>093</v>
          </cell>
        </row>
        <row r="6576">
          <cell r="A6576" t="str">
            <v>Q000</v>
          </cell>
          <cell r="B6576" t="str">
            <v>ANENCEFALIA</v>
          </cell>
          <cell r="C6576" t="str">
            <v>093</v>
          </cell>
        </row>
        <row r="6577">
          <cell r="A6577" t="str">
            <v>Q001</v>
          </cell>
          <cell r="B6577" t="str">
            <v>CRANEORRAQUISQUISIS</v>
          </cell>
          <cell r="C6577" t="str">
            <v>093</v>
          </cell>
        </row>
        <row r="6578">
          <cell r="A6578" t="str">
            <v>Q002</v>
          </cell>
          <cell r="B6578" t="str">
            <v>INIENCEFALIA</v>
          </cell>
          <cell r="C6578" t="str">
            <v>093</v>
          </cell>
        </row>
        <row r="6579">
          <cell r="A6579" t="str">
            <v>Q01</v>
          </cell>
          <cell r="B6579" t="str">
            <v>ENCEFALOCELE</v>
          </cell>
          <cell r="C6579" t="str">
            <v>093</v>
          </cell>
        </row>
        <row r="6580">
          <cell r="A6580" t="str">
            <v>Q010</v>
          </cell>
          <cell r="B6580" t="str">
            <v>ENCEFALOCELE FRONTAL</v>
          </cell>
          <cell r="C6580" t="str">
            <v>093</v>
          </cell>
        </row>
        <row r="6581">
          <cell r="A6581" t="str">
            <v>Q011</v>
          </cell>
          <cell r="B6581" t="str">
            <v>ENCEFALOCELE NASOFRONTAL</v>
          </cell>
          <cell r="C6581" t="str">
            <v>093</v>
          </cell>
        </row>
        <row r="6582">
          <cell r="A6582" t="str">
            <v>Q012</v>
          </cell>
          <cell r="B6582" t="str">
            <v>ENCEFALOCELE OCCIPITAL</v>
          </cell>
          <cell r="C6582" t="str">
            <v>093</v>
          </cell>
        </row>
        <row r="6583">
          <cell r="A6583" t="str">
            <v>Q018</v>
          </cell>
          <cell r="B6583" t="str">
            <v>ENCEFALOCELE DE OTROS SITIOS</v>
          </cell>
          <cell r="C6583" t="str">
            <v>093</v>
          </cell>
        </row>
        <row r="6584">
          <cell r="A6584" t="str">
            <v>Q019</v>
          </cell>
          <cell r="B6584" t="str">
            <v>ENCEFALOCELE, NO ESPECIFICADO</v>
          </cell>
          <cell r="C6584" t="str">
            <v>093</v>
          </cell>
        </row>
        <row r="6585">
          <cell r="A6585" t="str">
            <v>Q02</v>
          </cell>
          <cell r="B6585" t="str">
            <v>MOCROCEFALIA</v>
          </cell>
          <cell r="C6585" t="str">
            <v>093</v>
          </cell>
        </row>
        <row r="6586">
          <cell r="A6586" t="str">
            <v>Q03</v>
          </cell>
          <cell r="B6586" t="str">
            <v>HIDROCEFALO CONGENITO</v>
          </cell>
          <cell r="C6586" t="str">
            <v>093</v>
          </cell>
        </row>
        <row r="6587">
          <cell r="A6587" t="str">
            <v>Q030</v>
          </cell>
          <cell r="B6587" t="str">
            <v>MALFORMACIONES DEL ACUEDUCTO DE SILVIO</v>
          </cell>
          <cell r="C6587" t="str">
            <v>093</v>
          </cell>
        </row>
        <row r="6588">
          <cell r="A6588" t="str">
            <v>Q031</v>
          </cell>
          <cell r="B6588" t="str">
            <v>ATRESIA DE LOS AGUJEROS DE MAGENDIE Y DE LUSCHKA</v>
          </cell>
          <cell r="C6588" t="str">
            <v>093</v>
          </cell>
        </row>
        <row r="6589">
          <cell r="A6589" t="str">
            <v>Q038</v>
          </cell>
          <cell r="B6589" t="str">
            <v>OTROS HIDROCEFALOS CONGENITOS</v>
          </cell>
          <cell r="C6589" t="str">
            <v>093</v>
          </cell>
        </row>
        <row r="6590">
          <cell r="A6590" t="str">
            <v>Q039</v>
          </cell>
          <cell r="B6590" t="str">
            <v>HIDROCEFALO CONGENITO, NO ESPECIFICADO</v>
          </cell>
          <cell r="C6590" t="str">
            <v>093</v>
          </cell>
        </row>
        <row r="6591">
          <cell r="A6591" t="str">
            <v>Q04</v>
          </cell>
          <cell r="B6591" t="str">
            <v>OTRAS MALFORMACIONES CONGENITAS DEL ENCEFALO</v>
          </cell>
          <cell r="C6591" t="str">
            <v>093</v>
          </cell>
        </row>
        <row r="6592">
          <cell r="A6592" t="str">
            <v>Q040</v>
          </cell>
          <cell r="B6592" t="str">
            <v>MALFORMACIONES CONGENITAS DEL CUERPO CALLOSO</v>
          </cell>
          <cell r="C6592" t="str">
            <v>093</v>
          </cell>
        </row>
        <row r="6593">
          <cell r="A6593" t="str">
            <v>Q041</v>
          </cell>
          <cell r="B6593" t="str">
            <v>ARRINENCEFALIA</v>
          </cell>
          <cell r="C6593" t="str">
            <v>093</v>
          </cell>
        </row>
        <row r="6594">
          <cell r="A6594" t="str">
            <v>Q042</v>
          </cell>
          <cell r="B6594" t="str">
            <v>HOLOPROSENCEFALIA</v>
          </cell>
          <cell r="C6594" t="str">
            <v>093</v>
          </cell>
        </row>
        <row r="6595">
          <cell r="A6595" t="str">
            <v>Q043</v>
          </cell>
          <cell r="B6595" t="str">
            <v>OTRAS ANOMALIAS HIPOPLASICAS DEL ENCEFALO</v>
          </cell>
          <cell r="C6595" t="str">
            <v>093</v>
          </cell>
        </row>
        <row r="6596">
          <cell r="A6596" t="str">
            <v>Q044</v>
          </cell>
          <cell r="B6596" t="str">
            <v>DISPLASIA OPTICOSEPTAL</v>
          </cell>
          <cell r="C6596" t="str">
            <v>093</v>
          </cell>
        </row>
        <row r="6597">
          <cell r="A6597" t="str">
            <v>Q045</v>
          </cell>
          <cell r="B6597" t="str">
            <v>MEGALENCEFALIA</v>
          </cell>
          <cell r="C6597" t="str">
            <v>093</v>
          </cell>
        </row>
        <row r="6598">
          <cell r="A6598" t="str">
            <v>Q046</v>
          </cell>
          <cell r="B6598" t="str">
            <v>QUISTES CEREBRALES CONGENITOS</v>
          </cell>
          <cell r="C6598" t="str">
            <v>093</v>
          </cell>
        </row>
        <row r="6599">
          <cell r="A6599" t="str">
            <v>Q048</v>
          </cell>
          <cell r="B6599" t="str">
            <v>OTRAS MALFORMACIONES CONGENITAS DEL ENCEFALO</v>
          </cell>
          <cell r="C6599" t="str">
            <v>093</v>
          </cell>
        </row>
        <row r="6600">
          <cell r="A6600" t="str">
            <v>Q049</v>
          </cell>
          <cell r="B6600" t="str">
            <v>MALFORMACIONES CONGENITOS DEL ENCEFALO, NO ESPECIFICADO</v>
          </cell>
          <cell r="C6600" t="str">
            <v>093</v>
          </cell>
        </row>
        <row r="6601">
          <cell r="A6601" t="str">
            <v>Q05</v>
          </cell>
          <cell r="B6601" t="str">
            <v>ESPINA BIFIDA</v>
          </cell>
          <cell r="C6601" t="str">
            <v>093</v>
          </cell>
        </row>
        <row r="6602">
          <cell r="A6602" t="str">
            <v>Q050</v>
          </cell>
          <cell r="B6602" t="str">
            <v>ESPINA BIFIDA CERVICAL CON HIDROCEFALO</v>
          </cell>
          <cell r="C6602" t="str">
            <v>093</v>
          </cell>
        </row>
        <row r="6603">
          <cell r="A6603" t="str">
            <v>Q051</v>
          </cell>
          <cell r="B6603" t="str">
            <v>ESPINA BIFIDA TORACICA CON HIDROCEFALO</v>
          </cell>
          <cell r="C6603" t="str">
            <v>093</v>
          </cell>
        </row>
        <row r="6604">
          <cell r="A6604" t="str">
            <v>Q052</v>
          </cell>
          <cell r="B6604" t="str">
            <v>ESPINA BIFIDA LUMBAR CON HIDROCEFALO</v>
          </cell>
          <cell r="C6604" t="str">
            <v>093</v>
          </cell>
        </row>
        <row r="6605">
          <cell r="A6605" t="str">
            <v>Q053</v>
          </cell>
          <cell r="B6605" t="str">
            <v>ESPINA BIFIDA SACRA CON HIDROCEFALO</v>
          </cell>
          <cell r="C6605" t="str">
            <v>093</v>
          </cell>
        </row>
        <row r="6606">
          <cell r="A6606" t="str">
            <v>Q054</v>
          </cell>
          <cell r="B6606" t="str">
            <v>ESPINA BIFIDA CON HIDROCEFALO, SIN OTRA ESPECIFICACION</v>
          </cell>
          <cell r="C6606" t="str">
            <v>093</v>
          </cell>
        </row>
        <row r="6607">
          <cell r="A6607" t="str">
            <v>Q055</v>
          </cell>
          <cell r="B6607" t="str">
            <v>ESPINA BIFIDA CERVICAL SIN HIDROCEFALO</v>
          </cell>
          <cell r="C6607" t="str">
            <v>093</v>
          </cell>
        </row>
        <row r="6608">
          <cell r="A6608" t="str">
            <v>Q056</v>
          </cell>
          <cell r="B6608" t="str">
            <v>ESPINA BIFIDA TORACICA SIN HIDROCEFALO</v>
          </cell>
          <cell r="C6608" t="str">
            <v>093</v>
          </cell>
        </row>
        <row r="6609">
          <cell r="A6609" t="str">
            <v>Q057</v>
          </cell>
          <cell r="B6609" t="str">
            <v>ESPINA BIFIDA LUMBAR SIN HIDROCEFALO</v>
          </cell>
          <cell r="C6609" t="str">
            <v>093</v>
          </cell>
        </row>
        <row r="6610">
          <cell r="A6610" t="str">
            <v>Q058</v>
          </cell>
          <cell r="B6610" t="str">
            <v>ESPINA BIFIDA SACRA SIN HIDROCEFALO</v>
          </cell>
          <cell r="C6610" t="str">
            <v>093</v>
          </cell>
        </row>
        <row r="6611">
          <cell r="A6611" t="str">
            <v>Q059</v>
          </cell>
          <cell r="B6611" t="str">
            <v>ESPINA BIFIDA, NO ESPECIFICADA</v>
          </cell>
          <cell r="C6611" t="str">
            <v>093</v>
          </cell>
        </row>
        <row r="6612">
          <cell r="A6612" t="str">
            <v>Q06</v>
          </cell>
          <cell r="B6612" t="str">
            <v>OTRAS MALFORMACIONES CONGENITAS DE LA MEDULA ESPINAL</v>
          </cell>
          <cell r="C6612" t="str">
            <v>093</v>
          </cell>
        </row>
        <row r="6613">
          <cell r="A6613" t="str">
            <v>Q060</v>
          </cell>
          <cell r="B6613" t="str">
            <v>AMIELIA</v>
          </cell>
          <cell r="C6613" t="str">
            <v>093</v>
          </cell>
        </row>
        <row r="6614">
          <cell r="A6614" t="str">
            <v>Q061</v>
          </cell>
          <cell r="B6614" t="str">
            <v>HIPOPLASIA Y DISPLASIA DE LA MEDULA ESPINAL</v>
          </cell>
          <cell r="C6614" t="str">
            <v>093</v>
          </cell>
        </row>
        <row r="6615">
          <cell r="A6615" t="str">
            <v>Q062</v>
          </cell>
          <cell r="B6615" t="str">
            <v>DIASTEMATOMIELIA</v>
          </cell>
          <cell r="C6615" t="str">
            <v>093</v>
          </cell>
        </row>
        <row r="6616">
          <cell r="A6616" t="str">
            <v>Q063</v>
          </cell>
          <cell r="B6616" t="str">
            <v>OTRAS ANOMALIAS CONGENITAS DE LA COLA DE CABALLO</v>
          </cell>
          <cell r="C6616" t="str">
            <v>093</v>
          </cell>
        </row>
        <row r="6617">
          <cell r="A6617" t="str">
            <v>Q064</v>
          </cell>
          <cell r="B6617" t="str">
            <v>HIDROMIELIA</v>
          </cell>
          <cell r="C6617" t="str">
            <v>093</v>
          </cell>
        </row>
        <row r="6618">
          <cell r="A6618" t="str">
            <v>Q068</v>
          </cell>
          <cell r="B6618" t="str">
            <v>OTRAS MALFORMACIONES CONGENITAS ESPECIFICADAS DE LA MEDULA ESPINAL</v>
          </cell>
          <cell r="C6618" t="str">
            <v>093</v>
          </cell>
        </row>
        <row r="6619">
          <cell r="A6619" t="str">
            <v>Q069</v>
          </cell>
          <cell r="B6619" t="str">
            <v>MALFORMACION CONGENITA DE LA MEDULA ESPINAL, NO ESPECIFICADA</v>
          </cell>
          <cell r="C6619" t="str">
            <v>093</v>
          </cell>
        </row>
        <row r="6620">
          <cell r="A6620" t="str">
            <v>Q07</v>
          </cell>
          <cell r="B6620" t="str">
            <v>OTRAS MALFORMACIONES CONGENITAS DEL SISTEMA NERVIOSO</v>
          </cell>
          <cell r="C6620" t="str">
            <v>093</v>
          </cell>
        </row>
        <row r="6621">
          <cell r="A6621" t="str">
            <v>Q070</v>
          </cell>
          <cell r="B6621" t="str">
            <v>SINDROME DE ARNOLD-CHIARI</v>
          </cell>
          <cell r="C6621" t="str">
            <v>093</v>
          </cell>
        </row>
        <row r="6622">
          <cell r="A6622" t="str">
            <v>Q078</v>
          </cell>
          <cell r="B6622" t="str">
            <v>OTRAS MALFORMACIONES CONGENITAS DEL SISTEMA NERVIOSO, ESPECIFICADAS</v>
          </cell>
          <cell r="C6622" t="str">
            <v>093</v>
          </cell>
        </row>
        <row r="6623">
          <cell r="A6623" t="str">
            <v>Q079</v>
          </cell>
          <cell r="B6623" t="str">
            <v>MALFORMACION CONGENITA DEL SISTEMA NERVIOSO, NO ESPECIFICADA</v>
          </cell>
          <cell r="C6623" t="str">
            <v>093</v>
          </cell>
        </row>
        <row r="6624">
          <cell r="A6624" t="str">
            <v>Q10</v>
          </cell>
          <cell r="B6624" t="str">
            <v>MALFORM. CONGEN. DE LOS PARPADOS, DEL APARATO LAGRIMAL Y DE LA ORBITA</v>
          </cell>
          <cell r="C6624" t="str">
            <v>093</v>
          </cell>
        </row>
        <row r="6625">
          <cell r="A6625" t="str">
            <v>Q100</v>
          </cell>
          <cell r="B6625" t="str">
            <v>BLEFAROPTOSIS</v>
          </cell>
          <cell r="C6625" t="str">
            <v>093</v>
          </cell>
        </row>
        <row r="6626">
          <cell r="A6626" t="str">
            <v>Q101</v>
          </cell>
          <cell r="B6626" t="str">
            <v>ECTROPION CONGENITO</v>
          </cell>
          <cell r="C6626" t="str">
            <v>093</v>
          </cell>
        </row>
        <row r="6627">
          <cell r="A6627" t="str">
            <v>Q102</v>
          </cell>
          <cell r="B6627" t="str">
            <v>ENTROPION CONGENITO</v>
          </cell>
          <cell r="C6627" t="str">
            <v>093</v>
          </cell>
        </row>
        <row r="6628">
          <cell r="A6628" t="str">
            <v>Q103</v>
          </cell>
          <cell r="B6628" t="str">
            <v>OTRAS MALFORMACIONES CONGENITAS DE LOS PARPADOS</v>
          </cell>
          <cell r="C6628" t="str">
            <v>093</v>
          </cell>
        </row>
        <row r="6629">
          <cell r="A6629" t="str">
            <v>Q104</v>
          </cell>
          <cell r="B6629" t="str">
            <v>AUSENCIA Y AGENESIA DEL APARATO LAGRIMAL</v>
          </cell>
          <cell r="C6629" t="str">
            <v>093</v>
          </cell>
        </row>
        <row r="6630">
          <cell r="A6630" t="str">
            <v>Q105</v>
          </cell>
          <cell r="B6630" t="str">
            <v>ESTENOSIS Y ESTRECHEZ CONGENITAS DEL CONDUCTO LAGRIMAL</v>
          </cell>
          <cell r="C6630" t="str">
            <v>093</v>
          </cell>
        </row>
        <row r="6631">
          <cell r="A6631" t="str">
            <v>Q106</v>
          </cell>
          <cell r="B6631" t="str">
            <v>OTRAS MALFORMACIONES CONGENITAS DEL APARATO LAGRIMAL</v>
          </cell>
          <cell r="C6631" t="str">
            <v>093</v>
          </cell>
        </row>
        <row r="6632">
          <cell r="A6632" t="str">
            <v>Q107</v>
          </cell>
          <cell r="B6632" t="str">
            <v>MALFORMACION CONGENITA DE LA ORBITA</v>
          </cell>
          <cell r="C6632" t="str">
            <v>093</v>
          </cell>
        </row>
        <row r="6633">
          <cell r="A6633" t="str">
            <v>Q11</v>
          </cell>
          <cell r="B6633" t="str">
            <v>ANOFTALMIA, MICROFTALMIA Y MACROFTALMIA</v>
          </cell>
          <cell r="C6633" t="str">
            <v>093</v>
          </cell>
        </row>
        <row r="6634">
          <cell r="A6634" t="str">
            <v>Q110</v>
          </cell>
          <cell r="B6634" t="str">
            <v>GLOBO OCULAR QUISTICO</v>
          </cell>
          <cell r="C6634" t="str">
            <v>093</v>
          </cell>
        </row>
        <row r="6635">
          <cell r="A6635" t="str">
            <v>Q111</v>
          </cell>
          <cell r="B6635" t="str">
            <v>OTRAS ANOFTALMIAS</v>
          </cell>
          <cell r="C6635" t="str">
            <v>093</v>
          </cell>
        </row>
        <row r="6636">
          <cell r="A6636" t="str">
            <v>Q112</v>
          </cell>
          <cell r="B6636" t="str">
            <v>MICROFTALMIA</v>
          </cell>
          <cell r="C6636" t="str">
            <v>093</v>
          </cell>
        </row>
        <row r="6637">
          <cell r="A6637" t="str">
            <v>Q113</v>
          </cell>
          <cell r="B6637" t="str">
            <v>MACROFTALMIA</v>
          </cell>
          <cell r="C6637" t="str">
            <v>093</v>
          </cell>
        </row>
        <row r="6638">
          <cell r="A6638" t="str">
            <v>Q12</v>
          </cell>
          <cell r="B6638" t="str">
            <v>MALFORMACIONES COGENITAS DEL CRISTALINO</v>
          </cell>
          <cell r="C6638" t="str">
            <v>093</v>
          </cell>
        </row>
        <row r="6639">
          <cell r="A6639" t="str">
            <v>Q120</v>
          </cell>
          <cell r="B6639" t="str">
            <v>CATARATA CONGENITA</v>
          </cell>
          <cell r="C6639" t="str">
            <v>093</v>
          </cell>
        </row>
        <row r="6640">
          <cell r="A6640" t="str">
            <v>Q121</v>
          </cell>
          <cell r="B6640" t="str">
            <v>DESPLAZAMIENTO CONGENITO DEL CRISTALINO</v>
          </cell>
          <cell r="C6640" t="str">
            <v>093</v>
          </cell>
        </row>
        <row r="6641">
          <cell r="A6641" t="str">
            <v>Q122</v>
          </cell>
          <cell r="B6641" t="str">
            <v>COLOBOMA DEL CRISTALINO</v>
          </cell>
          <cell r="C6641" t="str">
            <v>093</v>
          </cell>
        </row>
        <row r="6642">
          <cell r="A6642" t="str">
            <v>Q123</v>
          </cell>
          <cell r="B6642" t="str">
            <v>AFAQUIA CONGENITA</v>
          </cell>
          <cell r="C6642" t="str">
            <v>093</v>
          </cell>
        </row>
        <row r="6643">
          <cell r="A6643" t="str">
            <v>Q124</v>
          </cell>
          <cell r="B6643" t="str">
            <v>ESFEROFAQUIA</v>
          </cell>
          <cell r="C6643" t="str">
            <v>093</v>
          </cell>
        </row>
        <row r="6644">
          <cell r="A6644" t="str">
            <v>Q128</v>
          </cell>
          <cell r="B6644" t="str">
            <v>OTRAS MALFORMACIONES CONGENITAS DEL CRISTALINO</v>
          </cell>
          <cell r="C6644" t="str">
            <v>093</v>
          </cell>
        </row>
        <row r="6645">
          <cell r="A6645" t="str">
            <v>Q129</v>
          </cell>
          <cell r="B6645" t="str">
            <v>MALFORMACION CONGENITA DEL CRISTALINO, NO ESPECIFICADA</v>
          </cell>
          <cell r="C6645" t="str">
            <v>093</v>
          </cell>
        </row>
        <row r="6646">
          <cell r="A6646" t="str">
            <v>Q13</v>
          </cell>
          <cell r="B6646" t="str">
            <v>MALFORMACIONES CONGENITAS DEL SEGMENTO ANTERIOR DEL OJO</v>
          </cell>
          <cell r="C6646" t="str">
            <v>093</v>
          </cell>
        </row>
        <row r="6647">
          <cell r="A6647" t="str">
            <v>Q130</v>
          </cell>
          <cell r="B6647" t="str">
            <v>COLOBOMA DEL IRIS</v>
          </cell>
          <cell r="C6647" t="str">
            <v>093</v>
          </cell>
        </row>
        <row r="6648">
          <cell r="A6648" t="str">
            <v>Q131</v>
          </cell>
          <cell r="B6648" t="str">
            <v>AUSENCIA DEL IRIS</v>
          </cell>
          <cell r="C6648" t="str">
            <v>093</v>
          </cell>
        </row>
        <row r="6649">
          <cell r="A6649" t="str">
            <v>Q132</v>
          </cell>
          <cell r="B6649" t="str">
            <v>OTRAS MALFORMACIONES CONGENITAS DEL IRIS</v>
          </cell>
          <cell r="C6649" t="str">
            <v>093</v>
          </cell>
        </row>
        <row r="6650">
          <cell r="A6650" t="str">
            <v>Q133</v>
          </cell>
          <cell r="B6650" t="str">
            <v>OPACIDAD CORNEAL CONGENITA</v>
          </cell>
          <cell r="C6650" t="str">
            <v>093</v>
          </cell>
        </row>
        <row r="6651">
          <cell r="A6651" t="str">
            <v>Q134</v>
          </cell>
          <cell r="B6651" t="str">
            <v>OTRAS MALFORMACIONES CONGENITAS DE LA CORNEA</v>
          </cell>
          <cell r="C6651" t="str">
            <v>093</v>
          </cell>
        </row>
        <row r="6652">
          <cell r="A6652" t="str">
            <v>Q135</v>
          </cell>
          <cell r="B6652" t="str">
            <v>ESCLEROTICA AZUL</v>
          </cell>
          <cell r="C6652" t="str">
            <v>093</v>
          </cell>
        </row>
        <row r="6653">
          <cell r="A6653" t="str">
            <v>Q138</v>
          </cell>
          <cell r="B6653" t="str">
            <v>OTRAS MALFORMACIONES CONGENITAS DEL SEGMENTO ANTERIOR DEL OJO</v>
          </cell>
          <cell r="C6653" t="str">
            <v>093</v>
          </cell>
        </row>
        <row r="6654">
          <cell r="A6654" t="str">
            <v>Q139</v>
          </cell>
          <cell r="B6654" t="str">
            <v>MALFORMACION CONGENITA DEL SEGMENTO ANTERIOR DEL OJO, NO ESPECIFICADA</v>
          </cell>
          <cell r="C6654" t="str">
            <v>093</v>
          </cell>
        </row>
        <row r="6655">
          <cell r="A6655" t="str">
            <v>Q14</v>
          </cell>
          <cell r="B6655" t="str">
            <v>MALFORMACIONES CONGENITAS DEL SEGMENTO POSTERIOR DEL OJO</v>
          </cell>
          <cell r="C6655" t="str">
            <v>093</v>
          </cell>
        </row>
        <row r="6656">
          <cell r="A6656" t="str">
            <v>Q140</v>
          </cell>
          <cell r="B6656" t="str">
            <v>MALFORMACION CONGENITA DEL HUMOR VITREO</v>
          </cell>
          <cell r="C6656" t="str">
            <v>093</v>
          </cell>
        </row>
        <row r="6657">
          <cell r="A6657" t="str">
            <v>Q141</v>
          </cell>
          <cell r="B6657" t="str">
            <v>MALFORMACION CONGENITA DE LA RETINA</v>
          </cell>
          <cell r="C6657" t="str">
            <v>093</v>
          </cell>
        </row>
        <row r="6658">
          <cell r="A6658" t="str">
            <v>Q142</v>
          </cell>
          <cell r="B6658" t="str">
            <v>MALFORMACION CONGENITA DEL DISCO OPTICO</v>
          </cell>
          <cell r="C6658" t="str">
            <v>093</v>
          </cell>
        </row>
        <row r="6659">
          <cell r="A6659" t="str">
            <v>Q143</v>
          </cell>
          <cell r="B6659" t="str">
            <v>MALFORMACION CONGENITA DE LA COROIDES</v>
          </cell>
          <cell r="C6659" t="str">
            <v>093</v>
          </cell>
        </row>
        <row r="6660">
          <cell r="A6660" t="str">
            <v>Q148</v>
          </cell>
          <cell r="B6660" t="str">
            <v>OTRAS MALFORMACIONES CONGENITAS DEL SEGMENTO POSTERIOR DEL OJO</v>
          </cell>
          <cell r="C6660" t="str">
            <v>093</v>
          </cell>
        </row>
        <row r="6661">
          <cell r="A6661" t="str">
            <v>Q149</v>
          </cell>
          <cell r="B6661" t="str">
            <v>MALFORMACION CONGENITA DEL SEGMENTO POSTERIOR DEL OJO, NO ESPECIF</v>
          </cell>
          <cell r="C6661" t="str">
            <v>093</v>
          </cell>
        </row>
        <row r="6662">
          <cell r="A6662" t="str">
            <v>Q15</v>
          </cell>
          <cell r="B6662" t="str">
            <v>OTRAS MALFORMACIONES CONGENITAS DEL OJO</v>
          </cell>
          <cell r="C6662" t="str">
            <v>093</v>
          </cell>
        </row>
        <row r="6663">
          <cell r="A6663" t="str">
            <v>Q150</v>
          </cell>
          <cell r="B6663" t="str">
            <v>GLAUCOMA CONGENITO</v>
          </cell>
          <cell r="C6663" t="str">
            <v>093</v>
          </cell>
        </row>
        <row r="6664">
          <cell r="A6664" t="str">
            <v>Q158</v>
          </cell>
          <cell r="B6664" t="str">
            <v>OTRAS MALFORMACIONES CONGENITAS DEL OJO, ESPEFICICADAS</v>
          </cell>
          <cell r="C6664" t="str">
            <v>093</v>
          </cell>
        </row>
        <row r="6665">
          <cell r="A6665" t="str">
            <v>Q159</v>
          </cell>
          <cell r="B6665" t="str">
            <v>MALFORMACIONES CONGENITAS DELOJO, NO ESPECIFICADAS</v>
          </cell>
          <cell r="C6665" t="str">
            <v>093</v>
          </cell>
        </row>
        <row r="6666">
          <cell r="A6666" t="str">
            <v>Q16</v>
          </cell>
          <cell r="B6666" t="str">
            <v>MALFORMACIONES CONGENITAS DEL OIDO QUE CAUSAN ALTERACION DE LA AUDICIO</v>
          </cell>
          <cell r="C6666" t="str">
            <v>093</v>
          </cell>
        </row>
        <row r="6667">
          <cell r="A6667" t="str">
            <v>Q160</v>
          </cell>
          <cell r="B6667" t="str">
            <v>AUSENCIA CONGENITA DEL PABELLON (DE LA OREJA)</v>
          </cell>
          <cell r="C6667" t="str">
            <v>093</v>
          </cell>
        </row>
        <row r="6668">
          <cell r="A6668" t="str">
            <v>Q161</v>
          </cell>
          <cell r="B6668" t="str">
            <v>AUSENCIA CONGENITA, ATRESIA O ESTRECHEZ DEL CONDUCTO AUDITIVO (EXTERNO</v>
          </cell>
          <cell r="C6668" t="str">
            <v>093</v>
          </cell>
        </row>
        <row r="6669">
          <cell r="A6669" t="str">
            <v>Q162</v>
          </cell>
          <cell r="B6669" t="str">
            <v>AUSENCIA DE LA TROMPA DE EUSTAQUIO</v>
          </cell>
          <cell r="C6669" t="str">
            <v>093</v>
          </cell>
        </row>
        <row r="6670">
          <cell r="A6670" t="str">
            <v>Q163</v>
          </cell>
          <cell r="B6670" t="str">
            <v>MALFORMACION CONGENITA DE LOS HUESECILLOS DEL OIDO</v>
          </cell>
          <cell r="C6670" t="str">
            <v>093</v>
          </cell>
        </row>
        <row r="6671">
          <cell r="A6671" t="str">
            <v>Q164</v>
          </cell>
          <cell r="B6671" t="str">
            <v>OTRAS MALFORMACIONES CONGENITAS DEL OIDO MEDIO</v>
          </cell>
          <cell r="C6671" t="str">
            <v>093</v>
          </cell>
        </row>
        <row r="6672">
          <cell r="A6672" t="str">
            <v>Q165</v>
          </cell>
          <cell r="B6672" t="str">
            <v>MALFORMACION CONGENITA DEL OIDO INTERNO</v>
          </cell>
          <cell r="C6672" t="str">
            <v>093</v>
          </cell>
        </row>
        <row r="6673">
          <cell r="A6673" t="str">
            <v>Q169</v>
          </cell>
          <cell r="B6673" t="str">
            <v>MALFORM. CONGEN. DEL OIDO QUE CAUSA ALTER. DE LA AUDIC. SIN OTRA ESPEC</v>
          </cell>
          <cell r="C6673" t="str">
            <v>093</v>
          </cell>
        </row>
        <row r="6674">
          <cell r="A6674" t="str">
            <v>Q17</v>
          </cell>
          <cell r="B6674" t="str">
            <v>OTRAS MALFORMACIONES CONGENITAS DEL OIDO</v>
          </cell>
          <cell r="C6674" t="str">
            <v>093</v>
          </cell>
        </row>
        <row r="6675">
          <cell r="A6675" t="str">
            <v>Q170</v>
          </cell>
          <cell r="B6675" t="str">
            <v>OREJA SUPERNUMERARIA</v>
          </cell>
          <cell r="C6675" t="str">
            <v>093</v>
          </cell>
        </row>
        <row r="6676">
          <cell r="A6676" t="str">
            <v>Q171</v>
          </cell>
          <cell r="B6676" t="str">
            <v>MACROTIA</v>
          </cell>
          <cell r="C6676" t="str">
            <v>093</v>
          </cell>
        </row>
        <row r="6677">
          <cell r="A6677" t="str">
            <v>Q172</v>
          </cell>
          <cell r="B6677" t="str">
            <v>MICROTIA</v>
          </cell>
          <cell r="C6677" t="str">
            <v>093</v>
          </cell>
        </row>
        <row r="6678">
          <cell r="A6678" t="str">
            <v>Q173</v>
          </cell>
          <cell r="B6678" t="str">
            <v>OTRAS DEFORMIDADES DEL PABELLON AURICULAR</v>
          </cell>
          <cell r="C6678" t="str">
            <v>093</v>
          </cell>
        </row>
        <row r="6679">
          <cell r="A6679" t="str">
            <v>Q174</v>
          </cell>
          <cell r="B6679" t="str">
            <v>ANOMALIA DE LA POSICION DE LA OREJA</v>
          </cell>
          <cell r="C6679" t="str">
            <v>093</v>
          </cell>
        </row>
        <row r="6680">
          <cell r="A6680" t="str">
            <v>Q175</v>
          </cell>
          <cell r="B6680" t="str">
            <v>OREJA PROMINENTE</v>
          </cell>
          <cell r="C6680" t="str">
            <v>093</v>
          </cell>
        </row>
        <row r="6681">
          <cell r="A6681" t="str">
            <v>Q178</v>
          </cell>
          <cell r="B6681" t="str">
            <v>OTRAS MALFORMACIONES CONGENITAS DEL OIDO, ESPECIFICADAS</v>
          </cell>
          <cell r="C6681" t="str">
            <v>093</v>
          </cell>
        </row>
        <row r="6682">
          <cell r="A6682" t="str">
            <v>Q179</v>
          </cell>
          <cell r="B6682" t="str">
            <v>MALFORMACION CONGENITA DEL OIDO, NO ESPECIFICADA</v>
          </cell>
          <cell r="C6682" t="str">
            <v>093</v>
          </cell>
        </row>
        <row r="6683">
          <cell r="A6683" t="str">
            <v>Q18</v>
          </cell>
          <cell r="B6683" t="str">
            <v>OTRAS MALFORMACIONES CONGENITAS DE LA CARA Y DEL CUELLO</v>
          </cell>
          <cell r="C6683" t="str">
            <v>093</v>
          </cell>
        </row>
        <row r="6684">
          <cell r="A6684" t="str">
            <v>Q180</v>
          </cell>
          <cell r="B6684" t="str">
            <v>SENO, FISTULA O QUISTE DE LA HENDIDURA BRANQUIAL</v>
          </cell>
          <cell r="C6684" t="str">
            <v>093</v>
          </cell>
        </row>
        <row r="6685">
          <cell r="A6685" t="str">
            <v>Q181</v>
          </cell>
          <cell r="B6685" t="str">
            <v>SENO Y QUISTE PREAURICULAR</v>
          </cell>
          <cell r="C6685" t="str">
            <v>093</v>
          </cell>
        </row>
        <row r="6686">
          <cell r="A6686" t="str">
            <v>Q182</v>
          </cell>
          <cell r="B6686" t="str">
            <v>OTRAS MALFORMACIONES DE LAS HENDIDURAS BRANQUIALES</v>
          </cell>
          <cell r="C6686" t="str">
            <v>093</v>
          </cell>
        </row>
        <row r="6687">
          <cell r="A6687" t="str">
            <v>Q183</v>
          </cell>
          <cell r="B6687" t="str">
            <v>PTERIGION DEL CUELLO</v>
          </cell>
          <cell r="C6687" t="str">
            <v>093</v>
          </cell>
        </row>
        <row r="6688">
          <cell r="A6688" t="str">
            <v>Q184</v>
          </cell>
          <cell r="B6688" t="str">
            <v>MACROSTOMIA</v>
          </cell>
          <cell r="C6688" t="str">
            <v>093</v>
          </cell>
        </row>
        <row r="6689">
          <cell r="A6689" t="str">
            <v>Q185</v>
          </cell>
          <cell r="B6689" t="str">
            <v>MICROSTOMIA</v>
          </cell>
          <cell r="C6689" t="str">
            <v>093</v>
          </cell>
        </row>
        <row r="6690">
          <cell r="A6690" t="str">
            <v>Q186</v>
          </cell>
          <cell r="B6690" t="str">
            <v>MACROQIEILIA</v>
          </cell>
          <cell r="C6690" t="str">
            <v>093</v>
          </cell>
        </row>
        <row r="6691">
          <cell r="A6691" t="str">
            <v>Q187</v>
          </cell>
          <cell r="B6691" t="str">
            <v>MICROQUEILIA</v>
          </cell>
          <cell r="C6691" t="str">
            <v>093</v>
          </cell>
        </row>
        <row r="6692">
          <cell r="A6692" t="str">
            <v>Q188</v>
          </cell>
          <cell r="B6692" t="str">
            <v>OTRAS MALFORMACIONES CONGENITAS ESPECIFICADAS DE LA CARA Y CUELLO</v>
          </cell>
          <cell r="C6692" t="str">
            <v>093</v>
          </cell>
        </row>
        <row r="6693">
          <cell r="A6693" t="str">
            <v>Q189</v>
          </cell>
          <cell r="B6693" t="str">
            <v>MALFORMACION CONGENITA DE LA CARA Y DEL CUELLO, NO ESPECIFICADA</v>
          </cell>
          <cell r="C6693" t="str">
            <v>093</v>
          </cell>
        </row>
        <row r="6694">
          <cell r="A6694" t="str">
            <v>Q20</v>
          </cell>
          <cell r="B6694" t="str">
            <v>MALFORMACIONES CONGENITAS DE LAS CAMARAS CARDIACAS Y SUS CONEXIONES</v>
          </cell>
          <cell r="C6694" t="str">
            <v>093</v>
          </cell>
        </row>
        <row r="6695">
          <cell r="A6695" t="str">
            <v>Q200</v>
          </cell>
          <cell r="B6695" t="str">
            <v>TRONCO ARTERIOSO COMUN</v>
          </cell>
          <cell r="C6695" t="str">
            <v>093</v>
          </cell>
        </row>
        <row r="6696">
          <cell r="A6696" t="str">
            <v>Q201</v>
          </cell>
          <cell r="B6696" t="str">
            <v>TRANSPOSICION DE LOS GRANDES VASOS EN VENTRICULO DERECHO</v>
          </cell>
          <cell r="C6696" t="str">
            <v>093</v>
          </cell>
        </row>
        <row r="6697">
          <cell r="A6697" t="str">
            <v>Q202</v>
          </cell>
          <cell r="B6697" t="str">
            <v>TRANSPOSICION DE LOS GRANDES VASOS EN VENTRICULO IZQUIERDO</v>
          </cell>
          <cell r="C6697" t="str">
            <v>093</v>
          </cell>
        </row>
        <row r="6698">
          <cell r="A6698" t="str">
            <v>Q203</v>
          </cell>
          <cell r="B6698" t="str">
            <v>DISCORDANCIA DE LA CONEXION VENTRICULOARTERIAL</v>
          </cell>
          <cell r="C6698" t="str">
            <v>093</v>
          </cell>
        </row>
        <row r="6699">
          <cell r="A6699" t="str">
            <v>Q204</v>
          </cell>
          <cell r="B6699" t="str">
            <v>VENTRICULO CON DOBLE ENTRADA</v>
          </cell>
          <cell r="C6699" t="str">
            <v>093</v>
          </cell>
        </row>
        <row r="6700">
          <cell r="A6700" t="str">
            <v>Q205</v>
          </cell>
          <cell r="B6700" t="str">
            <v>DISCORDANCIA DE LA CONEXION AURICULOVENTRICULAR</v>
          </cell>
          <cell r="C6700" t="str">
            <v>093</v>
          </cell>
        </row>
        <row r="6701">
          <cell r="A6701" t="str">
            <v>Q206</v>
          </cell>
          <cell r="B6701" t="str">
            <v>ISOMERISMO DE LOS APENDICES AURICULARES</v>
          </cell>
          <cell r="C6701" t="str">
            <v>093</v>
          </cell>
        </row>
        <row r="6702">
          <cell r="A6702" t="str">
            <v>Q208</v>
          </cell>
          <cell r="B6702" t="str">
            <v>OTRAS MALFORMACIONES CONGENITAS DE LAS CAMARAS CARDIACAS Y SUS CONEX</v>
          </cell>
          <cell r="C6702" t="str">
            <v>093</v>
          </cell>
        </row>
        <row r="6703">
          <cell r="A6703" t="str">
            <v>Q209</v>
          </cell>
          <cell r="B6703" t="str">
            <v>MALFORM. CONGEN. DE LAS CAMARAS Y SUS CONEXIONES, NO ESPECIFICADAS</v>
          </cell>
          <cell r="C6703" t="str">
            <v>093</v>
          </cell>
        </row>
        <row r="6704">
          <cell r="A6704" t="str">
            <v>Q21</v>
          </cell>
          <cell r="B6704" t="str">
            <v>MALFORMACIONES CONGENITAS DE LOS TABIQUES CARDIACOS</v>
          </cell>
          <cell r="C6704" t="str">
            <v>093</v>
          </cell>
        </row>
        <row r="6705">
          <cell r="A6705" t="str">
            <v>Q210</v>
          </cell>
          <cell r="B6705" t="str">
            <v>DEFECTO DEL TABIQUE VENTRICULAR</v>
          </cell>
          <cell r="C6705" t="str">
            <v>093</v>
          </cell>
        </row>
        <row r="6706">
          <cell r="A6706" t="str">
            <v>Q211</v>
          </cell>
          <cell r="B6706" t="str">
            <v>DEFECTO DEL TABIQUE AURICULAR</v>
          </cell>
          <cell r="C6706" t="str">
            <v>093</v>
          </cell>
        </row>
        <row r="6707">
          <cell r="A6707" t="str">
            <v>Q212</v>
          </cell>
          <cell r="B6707" t="str">
            <v>DEFECTO DEL TABIQUE AURICULOVENTRICULAR</v>
          </cell>
          <cell r="C6707" t="str">
            <v>093</v>
          </cell>
        </row>
        <row r="6708">
          <cell r="A6708" t="str">
            <v>Q213</v>
          </cell>
          <cell r="B6708" t="str">
            <v>TETRALOGIA DE FALLOT</v>
          </cell>
          <cell r="C6708" t="str">
            <v>093</v>
          </cell>
        </row>
        <row r="6709">
          <cell r="A6709" t="str">
            <v>Q214</v>
          </cell>
          <cell r="B6709" t="str">
            <v>DEFECTO DEL TABIQUE AORTOPULMONAR</v>
          </cell>
          <cell r="C6709" t="str">
            <v>093</v>
          </cell>
        </row>
        <row r="6710">
          <cell r="A6710" t="str">
            <v>Q218</v>
          </cell>
          <cell r="B6710" t="str">
            <v>OTRAS MALFORMACIONES CONGENITAS DE LOS TABIQUES CARDIACOS</v>
          </cell>
          <cell r="C6710" t="str">
            <v>093</v>
          </cell>
        </row>
        <row r="6711">
          <cell r="A6711" t="str">
            <v>Q219</v>
          </cell>
          <cell r="B6711" t="str">
            <v>MALFORMACION CONGENITA DEL TABIQUE CARDIACO, NO ESPECIFICADA</v>
          </cell>
          <cell r="C6711" t="str">
            <v>093</v>
          </cell>
        </row>
        <row r="6712">
          <cell r="A6712" t="str">
            <v>Q22</v>
          </cell>
          <cell r="B6712" t="str">
            <v>MALFORMACIONES CONGENITAS DE LAS VALVULAS PULMONAR Y TRICUSPIDE</v>
          </cell>
          <cell r="C6712" t="str">
            <v>093</v>
          </cell>
        </row>
        <row r="6713">
          <cell r="A6713" t="str">
            <v>Q220</v>
          </cell>
          <cell r="B6713" t="str">
            <v>ATRESIA DE LA VALVULA PULMONAR</v>
          </cell>
          <cell r="C6713" t="str">
            <v>093</v>
          </cell>
        </row>
        <row r="6714">
          <cell r="A6714" t="str">
            <v>Q221</v>
          </cell>
          <cell r="B6714" t="str">
            <v>ESTENOSIS CONGENITA DE LA VALVULA PULMONAR</v>
          </cell>
          <cell r="C6714" t="str">
            <v>093</v>
          </cell>
        </row>
        <row r="6715">
          <cell r="A6715" t="str">
            <v>Q222</v>
          </cell>
          <cell r="B6715" t="str">
            <v>INSUFICIENCIA CONGENITA DE LA VALVULA PULMONAR</v>
          </cell>
          <cell r="C6715" t="str">
            <v>093</v>
          </cell>
        </row>
        <row r="6716">
          <cell r="A6716" t="str">
            <v>Q223</v>
          </cell>
          <cell r="B6716" t="str">
            <v>OTRAS MALFORMACIONES CONGENITAS DE LA VALVULA PULMONAR</v>
          </cell>
          <cell r="C6716" t="str">
            <v>093</v>
          </cell>
        </row>
        <row r="6717">
          <cell r="A6717" t="str">
            <v>Q224</v>
          </cell>
          <cell r="B6717" t="str">
            <v>ESTENOSIS CONGENITA DE LA VALVULA TRICUSPIDE</v>
          </cell>
          <cell r="C6717" t="str">
            <v>093</v>
          </cell>
        </row>
        <row r="6718">
          <cell r="A6718" t="str">
            <v>Q225</v>
          </cell>
          <cell r="B6718" t="str">
            <v>ANOMALIA DE EBSTEIN</v>
          </cell>
          <cell r="C6718" t="str">
            <v>093</v>
          </cell>
        </row>
        <row r="6719">
          <cell r="A6719" t="str">
            <v>Q226</v>
          </cell>
          <cell r="B6719" t="str">
            <v>SINDROME DE HIPOPLASIA DEL CORAZON DERECHO</v>
          </cell>
          <cell r="C6719" t="str">
            <v>093</v>
          </cell>
        </row>
        <row r="6720">
          <cell r="A6720" t="str">
            <v>Q228</v>
          </cell>
          <cell r="B6720" t="str">
            <v>OTRAS MALFORMACIONES CONGENITAS DE LA VALVULA TRICUSPIDE</v>
          </cell>
          <cell r="C6720" t="str">
            <v>093</v>
          </cell>
        </row>
        <row r="6721">
          <cell r="A6721" t="str">
            <v>Q229</v>
          </cell>
          <cell r="B6721" t="str">
            <v>MALFORMACION CONGENITA DE LA VALVULA TRICUSPIDE, NO ESPECIFICADA</v>
          </cell>
          <cell r="C6721" t="str">
            <v>093</v>
          </cell>
        </row>
        <row r="6722">
          <cell r="A6722" t="str">
            <v>Q23</v>
          </cell>
          <cell r="B6722" t="str">
            <v>MALFORMACION CONGENITA DE LAS VALVULAS AORTICA Y MITRAL</v>
          </cell>
          <cell r="C6722" t="str">
            <v>093</v>
          </cell>
        </row>
        <row r="6723">
          <cell r="A6723" t="str">
            <v>Q230</v>
          </cell>
          <cell r="B6723" t="str">
            <v>ESTENOSIS CONGENITA DE LA VALVULA AORTICA</v>
          </cell>
          <cell r="C6723" t="str">
            <v>093</v>
          </cell>
        </row>
        <row r="6724">
          <cell r="A6724" t="str">
            <v>Q231</v>
          </cell>
          <cell r="B6724" t="str">
            <v>INSUFICIENCIA CONGENITA DE LA VALVULA AORTICA</v>
          </cell>
          <cell r="C6724" t="str">
            <v>093</v>
          </cell>
        </row>
        <row r="6725">
          <cell r="A6725" t="str">
            <v>Q232</v>
          </cell>
          <cell r="B6725" t="str">
            <v>ESTENOSIS MITRAL CONGENITA</v>
          </cell>
          <cell r="C6725" t="str">
            <v>093</v>
          </cell>
        </row>
        <row r="6726">
          <cell r="A6726" t="str">
            <v>Q233</v>
          </cell>
          <cell r="B6726" t="str">
            <v>INSUFICIENCIA MITRAL CONGENITA</v>
          </cell>
          <cell r="C6726" t="str">
            <v>093</v>
          </cell>
        </row>
        <row r="6727">
          <cell r="A6727" t="str">
            <v>Q234</v>
          </cell>
          <cell r="B6727" t="str">
            <v>SINDROME DE HIPOPLASIA DEL CORAZON IZQUIERDO</v>
          </cell>
          <cell r="C6727" t="str">
            <v>093</v>
          </cell>
        </row>
        <row r="6728">
          <cell r="A6728" t="str">
            <v>Q238</v>
          </cell>
          <cell r="B6728" t="str">
            <v>OTRAS MALFORMACIONES CONGENITAS DE LAS VALVULAS AORTICA Y MITRAL</v>
          </cell>
          <cell r="C6728" t="str">
            <v>093</v>
          </cell>
        </row>
        <row r="6729">
          <cell r="A6729" t="str">
            <v>Q239</v>
          </cell>
          <cell r="B6729" t="str">
            <v>MALFORMACION CONGENITA DE LAS VALVULAS AORTICA Y MITRAL, NO ESPECIFICA</v>
          </cell>
          <cell r="C6729" t="str">
            <v>093</v>
          </cell>
        </row>
        <row r="6730">
          <cell r="A6730" t="str">
            <v>Q24</v>
          </cell>
          <cell r="B6730" t="str">
            <v>OTRAS MALFORMACIONES CONGENITAS DEL CORAZON</v>
          </cell>
          <cell r="C6730" t="str">
            <v>093</v>
          </cell>
        </row>
        <row r="6731">
          <cell r="A6731" t="str">
            <v>Q240</v>
          </cell>
          <cell r="B6731" t="str">
            <v>DEXTROCARDIA</v>
          </cell>
          <cell r="C6731" t="str">
            <v>093</v>
          </cell>
        </row>
        <row r="6732">
          <cell r="A6732" t="str">
            <v>Q241</v>
          </cell>
          <cell r="B6732" t="str">
            <v>LEVOCARDIA</v>
          </cell>
          <cell r="C6732" t="str">
            <v>093</v>
          </cell>
        </row>
        <row r="6733">
          <cell r="A6733" t="str">
            <v>Q242</v>
          </cell>
          <cell r="B6733" t="str">
            <v>CORAZON TRIAURICULAR</v>
          </cell>
          <cell r="C6733" t="str">
            <v>093</v>
          </cell>
        </row>
        <row r="6734">
          <cell r="A6734" t="str">
            <v>Q243</v>
          </cell>
          <cell r="B6734" t="str">
            <v>ESTENOSIS DEL INFUNDIBULO PULMONAR</v>
          </cell>
          <cell r="C6734" t="str">
            <v>093</v>
          </cell>
        </row>
        <row r="6735">
          <cell r="A6735" t="str">
            <v>Q244</v>
          </cell>
          <cell r="B6735" t="str">
            <v>ESTENOSIS SUBAORTICA CONGENITA</v>
          </cell>
          <cell r="C6735" t="str">
            <v>093</v>
          </cell>
        </row>
        <row r="6736">
          <cell r="A6736" t="str">
            <v>Q245</v>
          </cell>
          <cell r="B6736" t="str">
            <v>MALFORMACION DE LOS VASOS CORONARIOS</v>
          </cell>
          <cell r="C6736" t="str">
            <v>093</v>
          </cell>
        </row>
        <row r="6737">
          <cell r="A6737" t="str">
            <v>Q246</v>
          </cell>
          <cell r="B6737" t="str">
            <v>BLOQUEO CARDIACO CONGENITO</v>
          </cell>
          <cell r="C6737" t="str">
            <v>093</v>
          </cell>
        </row>
        <row r="6738">
          <cell r="A6738" t="str">
            <v>Q248</v>
          </cell>
          <cell r="B6738" t="str">
            <v>OTRAS MALFORMACIONES CONGENITAS DEL CORAZON, ESPECIFICADAS</v>
          </cell>
          <cell r="C6738" t="str">
            <v>093</v>
          </cell>
        </row>
        <row r="6739">
          <cell r="A6739" t="str">
            <v>Q249</v>
          </cell>
          <cell r="B6739" t="str">
            <v>MALFORMACION CONGENITA DEL CORAZON, NO ESPECIFICADA</v>
          </cell>
          <cell r="C6739" t="str">
            <v>093</v>
          </cell>
        </row>
        <row r="6740">
          <cell r="A6740" t="str">
            <v>Q25</v>
          </cell>
          <cell r="B6740" t="str">
            <v>MALFORMACIONES CONGENITAS DE LAS GRANDES ARTERIAS</v>
          </cell>
          <cell r="C6740" t="str">
            <v>093</v>
          </cell>
        </row>
        <row r="6741">
          <cell r="A6741" t="str">
            <v>Q250</v>
          </cell>
          <cell r="B6741" t="str">
            <v>CONDUCTO ARTERIOSO PERMEABLE</v>
          </cell>
          <cell r="C6741" t="str">
            <v>093</v>
          </cell>
        </row>
        <row r="6742">
          <cell r="A6742" t="str">
            <v>Q251</v>
          </cell>
          <cell r="B6742" t="str">
            <v>COARTACION DE LA AORTA</v>
          </cell>
          <cell r="C6742" t="str">
            <v>093</v>
          </cell>
        </row>
        <row r="6743">
          <cell r="A6743" t="str">
            <v>Q252</v>
          </cell>
          <cell r="B6743" t="str">
            <v>ATRESIA DE LA AORTA</v>
          </cell>
          <cell r="C6743" t="str">
            <v>093</v>
          </cell>
        </row>
        <row r="6744">
          <cell r="A6744" t="str">
            <v>Q253</v>
          </cell>
          <cell r="B6744" t="str">
            <v>ESTENOSIS DE LA AORTA</v>
          </cell>
          <cell r="C6744" t="str">
            <v>093</v>
          </cell>
        </row>
        <row r="6745">
          <cell r="A6745" t="str">
            <v>Q254</v>
          </cell>
          <cell r="B6745" t="str">
            <v>OTRAS MALFORMACIONES CONGENITAS DE LA AORTA</v>
          </cell>
          <cell r="C6745" t="str">
            <v>093</v>
          </cell>
        </row>
        <row r="6746">
          <cell r="A6746" t="str">
            <v>Q255</v>
          </cell>
          <cell r="B6746" t="str">
            <v>ATRESIA DE LA ARTERIA PULMONAR</v>
          </cell>
          <cell r="C6746" t="str">
            <v>093</v>
          </cell>
        </row>
        <row r="6747">
          <cell r="A6747" t="str">
            <v>Q256</v>
          </cell>
          <cell r="B6747" t="str">
            <v>ESTENOSIS DE LA ARTERIA PULMONAR</v>
          </cell>
          <cell r="C6747" t="str">
            <v>093</v>
          </cell>
        </row>
        <row r="6748">
          <cell r="A6748" t="str">
            <v>Q257</v>
          </cell>
          <cell r="B6748" t="str">
            <v>OTRAS MALFORMACIONES CONGENITAS DE LA ARTERIA PULMONAR</v>
          </cell>
          <cell r="C6748" t="str">
            <v>093</v>
          </cell>
        </row>
        <row r="6749">
          <cell r="A6749" t="str">
            <v>Q258</v>
          </cell>
          <cell r="B6749" t="str">
            <v>OTRAS MALFORMACIONES DE LAS GRANDES ARTERIAS</v>
          </cell>
          <cell r="C6749" t="str">
            <v>093</v>
          </cell>
        </row>
        <row r="6750">
          <cell r="A6750" t="str">
            <v>Q259</v>
          </cell>
          <cell r="B6750" t="str">
            <v>MALFORMACION CONGENITA DE LAS GRANDES ARTERIAS, NO ESPECIFICADA</v>
          </cell>
          <cell r="C6750" t="str">
            <v>093</v>
          </cell>
        </row>
        <row r="6751">
          <cell r="A6751" t="str">
            <v>Q26</v>
          </cell>
          <cell r="B6751" t="str">
            <v>MALFORMACIONES CONGENITAS DE LAS GRANDES VENAS</v>
          </cell>
          <cell r="C6751" t="str">
            <v>093</v>
          </cell>
        </row>
        <row r="6752">
          <cell r="A6752" t="str">
            <v>Q260</v>
          </cell>
          <cell r="B6752" t="str">
            <v>ESTENOSIS CONGENITAS DE LA VENA CAVA</v>
          </cell>
          <cell r="C6752" t="str">
            <v>093</v>
          </cell>
        </row>
        <row r="6753">
          <cell r="A6753" t="str">
            <v>Q261</v>
          </cell>
          <cell r="B6753" t="str">
            <v>PERSISTENCIA DE LA VENA CAVA SUPERIOR IZQUIERDO</v>
          </cell>
          <cell r="C6753" t="str">
            <v>093</v>
          </cell>
        </row>
        <row r="6754">
          <cell r="A6754" t="str">
            <v>Q262</v>
          </cell>
          <cell r="B6754" t="str">
            <v>CONEXION ANOMALA TOTAL DE LAS VENAS PULMONARES</v>
          </cell>
          <cell r="C6754" t="str">
            <v>093</v>
          </cell>
        </row>
        <row r="6755">
          <cell r="A6755" t="str">
            <v>Q263</v>
          </cell>
          <cell r="B6755" t="str">
            <v>CONEXION ANOMALA PARCIAL DE LAS VENAS PULMONARES</v>
          </cell>
          <cell r="C6755" t="str">
            <v>093</v>
          </cell>
        </row>
        <row r="6756">
          <cell r="A6756" t="str">
            <v>Q264</v>
          </cell>
          <cell r="B6756" t="str">
            <v>CONEXION ANOMALA DE LAS VENAS PULMONARES, SIN OTRA ESPECIFICACION</v>
          </cell>
          <cell r="C6756" t="str">
            <v>093</v>
          </cell>
        </row>
        <row r="6757">
          <cell r="A6757" t="str">
            <v>Q265</v>
          </cell>
          <cell r="B6757" t="str">
            <v>CONEXION ANOMALA DE LA VENA PORTA</v>
          </cell>
          <cell r="C6757" t="str">
            <v>093</v>
          </cell>
        </row>
        <row r="6758">
          <cell r="A6758" t="str">
            <v>Q266</v>
          </cell>
          <cell r="B6758" t="str">
            <v>FISTULA ARTERIA HEPATICA-VENA PORTA</v>
          </cell>
          <cell r="C6758" t="str">
            <v>093</v>
          </cell>
        </row>
        <row r="6759">
          <cell r="A6759" t="str">
            <v>Q268</v>
          </cell>
          <cell r="B6759" t="str">
            <v>OTRAS MALFORMACIONES CONGENITAS DE LAS GRANDES VENAS</v>
          </cell>
          <cell r="C6759" t="str">
            <v>093</v>
          </cell>
        </row>
        <row r="6760">
          <cell r="A6760" t="str">
            <v>Q269</v>
          </cell>
          <cell r="B6760" t="str">
            <v>MALFORMACION CONGENITA DE LAS GRANDES VENAS, NO ESPECIFICADA</v>
          </cell>
          <cell r="C6760" t="str">
            <v>093</v>
          </cell>
        </row>
        <row r="6761">
          <cell r="A6761" t="str">
            <v>Q27</v>
          </cell>
          <cell r="B6761" t="str">
            <v>OTRAS MALFORMACIONES CONGENITAS DEL SISTEMA VASCULAR PERIFERICO</v>
          </cell>
          <cell r="C6761" t="str">
            <v>093</v>
          </cell>
        </row>
        <row r="6762">
          <cell r="A6762" t="str">
            <v>Q270</v>
          </cell>
          <cell r="B6762" t="str">
            <v>AUSENCIA E HIPOPLASIA CONGENITA DE LA ARTERIA UMBILICAL</v>
          </cell>
          <cell r="C6762" t="str">
            <v>093</v>
          </cell>
        </row>
        <row r="6763">
          <cell r="A6763" t="str">
            <v>Q271</v>
          </cell>
          <cell r="B6763" t="str">
            <v>ESTENOSIS CONGENITA DE LA ARTERIA RENAL</v>
          </cell>
          <cell r="C6763" t="str">
            <v>093</v>
          </cell>
        </row>
        <row r="6764">
          <cell r="A6764" t="str">
            <v>Q272</v>
          </cell>
          <cell r="B6764" t="str">
            <v>OTRAS MALFORMACIONES CONGENITAS DE LA ARTERIA RENAL</v>
          </cell>
          <cell r="C6764" t="str">
            <v>093</v>
          </cell>
        </row>
        <row r="6765">
          <cell r="A6765" t="str">
            <v>Q273</v>
          </cell>
          <cell r="B6765" t="str">
            <v>MALFORMACION ARTERIOVENOSA PERIFERICA</v>
          </cell>
          <cell r="C6765" t="str">
            <v>093</v>
          </cell>
        </row>
        <row r="6766">
          <cell r="A6766" t="str">
            <v>Q274</v>
          </cell>
          <cell r="B6766" t="str">
            <v>FLEBECTASIA CONGENITA</v>
          </cell>
          <cell r="C6766" t="str">
            <v>093</v>
          </cell>
        </row>
        <row r="6767">
          <cell r="A6767" t="str">
            <v>Q278</v>
          </cell>
          <cell r="B6767" t="str">
            <v>OTRAS MALFORM. CONGEN. DEL SISTEMA VASCULAR PERIFERICO, ESPECIFICADAS</v>
          </cell>
          <cell r="C6767" t="str">
            <v>093</v>
          </cell>
        </row>
        <row r="6768">
          <cell r="A6768" t="str">
            <v>Q279</v>
          </cell>
          <cell r="B6768" t="str">
            <v>MALFORMACION CONGENITA DEL SISTEMA VASCULAR PERIFERICO, NO ESPECIF</v>
          </cell>
          <cell r="C6768" t="str">
            <v>093</v>
          </cell>
        </row>
        <row r="6769">
          <cell r="A6769" t="str">
            <v>Q28</v>
          </cell>
          <cell r="B6769" t="str">
            <v>OTRAS MALFORMACIONES CONGENITAS DEL SISTEMA CIRCULATORIO</v>
          </cell>
          <cell r="C6769" t="str">
            <v>093</v>
          </cell>
        </row>
        <row r="6770">
          <cell r="A6770" t="str">
            <v>Q280</v>
          </cell>
          <cell r="B6770" t="str">
            <v>MALFORMACION ARTERIOVENOSA DE LOS VASOS PRECEREBRALES</v>
          </cell>
          <cell r="C6770" t="str">
            <v>093</v>
          </cell>
        </row>
        <row r="6771">
          <cell r="A6771" t="str">
            <v>Q281</v>
          </cell>
          <cell r="B6771" t="str">
            <v>OTRAS MALFORMACIONES DE LOS VASOS PRECEREBRALES</v>
          </cell>
          <cell r="C6771" t="str">
            <v>093</v>
          </cell>
        </row>
        <row r="6772">
          <cell r="A6772" t="str">
            <v>Q282</v>
          </cell>
          <cell r="B6772" t="str">
            <v>MALFORMACION ARTERIOVENOSA DE LOS VASOS CEREBRALES</v>
          </cell>
          <cell r="C6772" t="str">
            <v>093</v>
          </cell>
        </row>
        <row r="6773">
          <cell r="A6773" t="str">
            <v>Q283</v>
          </cell>
          <cell r="B6773" t="str">
            <v>OTRAS MALFORMACIONES DE LOS VASOS CEREBRALES</v>
          </cell>
          <cell r="C6773" t="str">
            <v>093</v>
          </cell>
        </row>
        <row r="6774">
          <cell r="A6774" t="str">
            <v>Q288</v>
          </cell>
          <cell r="B6774" t="str">
            <v>OTRAS MALFORMACIONES CONGENITAS DEL SISTEMA CIRCULATORIO, ESPECIF</v>
          </cell>
          <cell r="C6774" t="str">
            <v>093</v>
          </cell>
        </row>
        <row r="6775">
          <cell r="A6775" t="str">
            <v>Q289</v>
          </cell>
          <cell r="B6775" t="str">
            <v>MALFORMACION CONGENITA DEL SISTEMA CIRCULATORIO, NO ESPECIFICADA</v>
          </cell>
          <cell r="C6775" t="str">
            <v>093</v>
          </cell>
        </row>
        <row r="6776">
          <cell r="A6776" t="str">
            <v>Q30</v>
          </cell>
          <cell r="B6776" t="str">
            <v>MALFORMACIONES CONGENITAS DE LA NARIZ</v>
          </cell>
          <cell r="C6776" t="str">
            <v>093</v>
          </cell>
        </row>
        <row r="6777">
          <cell r="A6777" t="str">
            <v>Q300</v>
          </cell>
          <cell r="B6777" t="str">
            <v>ATRESIA DE LAS COANAS</v>
          </cell>
          <cell r="C6777" t="str">
            <v>093</v>
          </cell>
        </row>
        <row r="6778">
          <cell r="A6778" t="str">
            <v>Q301</v>
          </cell>
          <cell r="B6778" t="str">
            <v>AGENESIA O HIPOPLASIA DE LA NARIZ</v>
          </cell>
          <cell r="C6778" t="str">
            <v>093</v>
          </cell>
        </row>
        <row r="6779">
          <cell r="A6779" t="str">
            <v>Q302</v>
          </cell>
          <cell r="B6779" t="str">
            <v>HENDIDURA, FISURA O MUESCA DE LA NARIZ</v>
          </cell>
          <cell r="C6779" t="str">
            <v>093</v>
          </cell>
        </row>
        <row r="6780">
          <cell r="A6780" t="str">
            <v>Q303</v>
          </cell>
          <cell r="B6780" t="str">
            <v>PERFORACION CONGENITA DEL TABIQUE NASAL</v>
          </cell>
          <cell r="C6780" t="str">
            <v>093</v>
          </cell>
        </row>
        <row r="6781">
          <cell r="A6781" t="str">
            <v>Q308</v>
          </cell>
          <cell r="B6781" t="str">
            <v>OTRAS MALFORMACIONES CONGENITAS DE LA NARIZ</v>
          </cell>
          <cell r="C6781" t="str">
            <v>093</v>
          </cell>
        </row>
        <row r="6782">
          <cell r="A6782" t="str">
            <v>Q309</v>
          </cell>
          <cell r="B6782" t="str">
            <v>MALFORMACION CONGENITA DE LA NARIZ, NO ESPECIFICADA</v>
          </cell>
          <cell r="C6782" t="str">
            <v>093</v>
          </cell>
        </row>
        <row r="6783">
          <cell r="A6783" t="str">
            <v>Q31</v>
          </cell>
          <cell r="B6783" t="str">
            <v>MALFORMACIONES CONGENITAS DE LA LARINGE</v>
          </cell>
          <cell r="C6783" t="str">
            <v>093</v>
          </cell>
        </row>
        <row r="6784">
          <cell r="A6784" t="str">
            <v>Q310</v>
          </cell>
          <cell r="B6784" t="str">
            <v>PTERIGION DE LA LARINGE</v>
          </cell>
          <cell r="C6784" t="str">
            <v>093</v>
          </cell>
        </row>
        <row r="6785">
          <cell r="A6785" t="str">
            <v>Q311</v>
          </cell>
          <cell r="B6785" t="str">
            <v>ESTENOSIS SUBGLOTICA CONGENITA</v>
          </cell>
          <cell r="C6785" t="str">
            <v>093</v>
          </cell>
        </row>
        <row r="6786">
          <cell r="A6786" t="str">
            <v>Q312</v>
          </cell>
          <cell r="B6786" t="str">
            <v>HIPOPLASIA LARINGEA</v>
          </cell>
          <cell r="C6786" t="str">
            <v>093</v>
          </cell>
        </row>
        <row r="6787">
          <cell r="A6787" t="str">
            <v>Q313</v>
          </cell>
          <cell r="B6787" t="str">
            <v>LARINGOCELE</v>
          </cell>
          <cell r="C6787" t="str">
            <v>093</v>
          </cell>
        </row>
        <row r="6788">
          <cell r="A6788" t="str">
            <v>Q314</v>
          </cell>
          <cell r="B6788" t="str">
            <v>ESTRIDOR LARINGEO CONGENITO</v>
          </cell>
          <cell r="C6788" t="str">
            <v>093</v>
          </cell>
        </row>
        <row r="6789">
          <cell r="A6789" t="str">
            <v>Q318</v>
          </cell>
          <cell r="B6789" t="str">
            <v>OTRAS MALFORMACIONES CONGENITAS DE LA LARINGE</v>
          </cell>
          <cell r="C6789" t="str">
            <v>093</v>
          </cell>
        </row>
        <row r="6790">
          <cell r="A6790" t="str">
            <v>Q319</v>
          </cell>
          <cell r="B6790" t="str">
            <v>MALFORMACION CONGENITA DE LA LARINGE, NO ESPECIFICADA</v>
          </cell>
          <cell r="C6790" t="str">
            <v>093</v>
          </cell>
        </row>
        <row r="6791">
          <cell r="A6791" t="str">
            <v>Q32</v>
          </cell>
          <cell r="B6791" t="str">
            <v>MALFORMACIONES CONGENITAS DE LA TRAQUEA Y DE LOS BRONQUIOS</v>
          </cell>
          <cell r="C6791" t="str">
            <v>093</v>
          </cell>
        </row>
        <row r="6792">
          <cell r="A6792" t="str">
            <v>Q320</v>
          </cell>
          <cell r="B6792" t="str">
            <v>TRAQUEOMALACIA CONGENITA</v>
          </cell>
          <cell r="C6792" t="str">
            <v>093</v>
          </cell>
        </row>
        <row r="6793">
          <cell r="A6793" t="str">
            <v>Q321</v>
          </cell>
          <cell r="B6793" t="str">
            <v>OTRAS MALFORMACIONES CONGENITAS DE LA TRAQUEA</v>
          </cell>
          <cell r="C6793" t="str">
            <v>093</v>
          </cell>
        </row>
        <row r="6794">
          <cell r="A6794" t="str">
            <v>Q322</v>
          </cell>
          <cell r="B6794" t="str">
            <v>BRONCOMALACIA CONGENITA</v>
          </cell>
          <cell r="C6794" t="str">
            <v>093</v>
          </cell>
        </row>
        <row r="6795">
          <cell r="A6795" t="str">
            <v>Q323</v>
          </cell>
          <cell r="B6795" t="str">
            <v>ESTENOSIS CONGENITA DE LOS BRONQUIOS</v>
          </cell>
          <cell r="C6795" t="str">
            <v>093</v>
          </cell>
        </row>
        <row r="6796">
          <cell r="A6796" t="str">
            <v>Q324</v>
          </cell>
          <cell r="B6796" t="str">
            <v>OTRAS MALFORMACIONES CONGENITAS DE LOS BRONQUIOS</v>
          </cell>
          <cell r="C6796" t="str">
            <v>093</v>
          </cell>
        </row>
        <row r="6797">
          <cell r="A6797" t="str">
            <v>Q33</v>
          </cell>
          <cell r="B6797" t="str">
            <v>MALFORMACIONES CONGENITAS DEL PULMON</v>
          </cell>
          <cell r="C6797" t="str">
            <v>093</v>
          </cell>
        </row>
        <row r="6798">
          <cell r="A6798" t="str">
            <v>Q330</v>
          </cell>
          <cell r="B6798" t="str">
            <v>QUISTE PULMONAR CONGENITO</v>
          </cell>
          <cell r="C6798" t="str">
            <v>093</v>
          </cell>
        </row>
        <row r="6799">
          <cell r="A6799" t="str">
            <v>Q331</v>
          </cell>
          <cell r="B6799" t="str">
            <v>LOBULO PULMONAR SUPERNUMERARIO</v>
          </cell>
          <cell r="C6799" t="str">
            <v>093</v>
          </cell>
        </row>
        <row r="6800">
          <cell r="A6800" t="str">
            <v>Q332</v>
          </cell>
          <cell r="B6800" t="str">
            <v>SECUESTRO DEL PULMON</v>
          </cell>
          <cell r="C6800" t="str">
            <v>093</v>
          </cell>
        </row>
        <row r="6801">
          <cell r="A6801" t="str">
            <v>Q333</v>
          </cell>
          <cell r="B6801" t="str">
            <v>AGENESIA DEL PULMON</v>
          </cell>
          <cell r="C6801" t="str">
            <v>093</v>
          </cell>
        </row>
        <row r="6802">
          <cell r="A6802" t="str">
            <v>Q334</v>
          </cell>
          <cell r="B6802" t="str">
            <v>BRONQUIECTASIA CONGENITA</v>
          </cell>
          <cell r="C6802" t="str">
            <v>093</v>
          </cell>
        </row>
        <row r="6803">
          <cell r="A6803" t="str">
            <v>Q335</v>
          </cell>
          <cell r="B6803" t="str">
            <v>TEJIDO ECTOPICO EN EL PULMON</v>
          </cell>
          <cell r="C6803" t="str">
            <v>093</v>
          </cell>
        </row>
        <row r="6804">
          <cell r="A6804" t="str">
            <v>Q336</v>
          </cell>
          <cell r="B6804" t="str">
            <v>HIPOPLASIA Y DISPLASIA PULMONAR</v>
          </cell>
          <cell r="C6804" t="str">
            <v>093</v>
          </cell>
        </row>
        <row r="6805">
          <cell r="A6805" t="str">
            <v>Q338</v>
          </cell>
          <cell r="B6805" t="str">
            <v>OTRAS MALFORMACIONES CONGENITAS DEL PULMON</v>
          </cell>
          <cell r="C6805" t="str">
            <v>093</v>
          </cell>
        </row>
        <row r="6806">
          <cell r="A6806" t="str">
            <v>Q339</v>
          </cell>
          <cell r="B6806" t="str">
            <v>MALFORMACION CONGENITA DEL PULMON, NO ESPECIFICADA</v>
          </cell>
          <cell r="C6806" t="str">
            <v>093</v>
          </cell>
        </row>
        <row r="6807">
          <cell r="A6807" t="str">
            <v>Q34</v>
          </cell>
          <cell r="B6807" t="str">
            <v>OTRAS MALFORMACIONES CONGENITAS DEL SISTEMA RESPIRATORIO</v>
          </cell>
          <cell r="C6807" t="str">
            <v>093</v>
          </cell>
        </row>
        <row r="6808">
          <cell r="A6808" t="str">
            <v>Q340</v>
          </cell>
          <cell r="B6808" t="str">
            <v>ANOMALIA DE LA PLEURA</v>
          </cell>
          <cell r="C6808" t="str">
            <v>093</v>
          </cell>
        </row>
        <row r="6809">
          <cell r="A6809" t="str">
            <v>Q341</v>
          </cell>
          <cell r="B6809" t="str">
            <v>QUISTE CONGENITO DEL MEDIASTINO</v>
          </cell>
          <cell r="C6809" t="str">
            <v>093</v>
          </cell>
        </row>
        <row r="6810">
          <cell r="A6810" t="str">
            <v>Q348</v>
          </cell>
          <cell r="B6810" t="str">
            <v>OTRAS MALFORMACIONES CONGENITAS ESPECIF. DEL SISTEMA RESPIRATORIO</v>
          </cell>
          <cell r="C6810" t="str">
            <v>093</v>
          </cell>
        </row>
        <row r="6811">
          <cell r="A6811" t="str">
            <v>Q349</v>
          </cell>
          <cell r="B6811" t="str">
            <v>MALFORMACION CONGENITA DEL SISTEMA RESPIRATORIO, NO ESPECIFICADA</v>
          </cell>
          <cell r="C6811" t="str">
            <v>093</v>
          </cell>
        </row>
        <row r="6812">
          <cell r="A6812" t="str">
            <v>Q35</v>
          </cell>
          <cell r="B6812" t="str">
            <v>FISURA DEL PALADAR</v>
          </cell>
          <cell r="C6812" t="str">
            <v>093</v>
          </cell>
        </row>
        <row r="6813">
          <cell r="A6813" t="str">
            <v>Q350</v>
          </cell>
          <cell r="B6813" t="str">
            <v>FISURA DEL PALADAR DURO, BILATERAL</v>
          </cell>
          <cell r="C6813" t="str">
            <v>093</v>
          </cell>
        </row>
        <row r="6814">
          <cell r="A6814" t="str">
            <v>Q351</v>
          </cell>
          <cell r="B6814" t="str">
            <v>FISURA DEL PALADAR DURO, UNILATERAL</v>
          </cell>
          <cell r="C6814" t="str">
            <v>093</v>
          </cell>
        </row>
        <row r="6815">
          <cell r="A6815" t="str">
            <v>Q352</v>
          </cell>
          <cell r="B6815" t="str">
            <v>FISURA DEL PALADAR BLANDO, BILATERAL</v>
          </cell>
          <cell r="C6815" t="str">
            <v>093</v>
          </cell>
        </row>
        <row r="6816">
          <cell r="A6816" t="str">
            <v>Q353</v>
          </cell>
          <cell r="B6816" t="str">
            <v>FISURA DEL PALADAR BLANDO, UNILATERAL</v>
          </cell>
          <cell r="C6816" t="str">
            <v>093</v>
          </cell>
        </row>
        <row r="6817">
          <cell r="A6817" t="str">
            <v>Q354</v>
          </cell>
          <cell r="B6817" t="str">
            <v>FISURA DEL PALADAR DURO Y DEL PALADAR BLANDO, BILATERAL</v>
          </cell>
          <cell r="C6817" t="str">
            <v>093</v>
          </cell>
        </row>
        <row r="6818">
          <cell r="A6818" t="str">
            <v>Q355</v>
          </cell>
          <cell r="B6818" t="str">
            <v>FISURA DEL PALADAR DURO Y DEL PALADAR BLANDO, UNILATERAL</v>
          </cell>
          <cell r="C6818" t="str">
            <v>093</v>
          </cell>
        </row>
        <row r="6819">
          <cell r="A6819" t="str">
            <v>Q356</v>
          </cell>
          <cell r="B6819" t="str">
            <v>FISURA DEL PALADAR, LINEA MEDIA</v>
          </cell>
          <cell r="C6819" t="str">
            <v>093</v>
          </cell>
        </row>
        <row r="6820">
          <cell r="A6820" t="str">
            <v>Q357</v>
          </cell>
          <cell r="B6820" t="str">
            <v>FISURA DE LA UVULA</v>
          </cell>
          <cell r="C6820" t="str">
            <v>093</v>
          </cell>
        </row>
        <row r="6821">
          <cell r="A6821" t="str">
            <v>Q358</v>
          </cell>
          <cell r="B6821" t="str">
            <v>FISURA DEL PALADAR BILATERAL, SIN OTRA ESPECIFICACION</v>
          </cell>
          <cell r="C6821" t="str">
            <v>093</v>
          </cell>
        </row>
        <row r="6822">
          <cell r="A6822" t="str">
            <v>Q359</v>
          </cell>
          <cell r="B6822" t="str">
            <v>FISURA DEL PALADAR UNILATERAL, SIN OTRA ESPECIFICACION</v>
          </cell>
          <cell r="C6822" t="str">
            <v>093</v>
          </cell>
        </row>
        <row r="6823">
          <cell r="A6823" t="str">
            <v>Q36</v>
          </cell>
          <cell r="B6823" t="str">
            <v>LABIO LEPORINO</v>
          </cell>
          <cell r="C6823" t="str">
            <v>093</v>
          </cell>
        </row>
        <row r="6824">
          <cell r="A6824" t="str">
            <v>Q360</v>
          </cell>
          <cell r="B6824" t="str">
            <v>LABIO LEPORINO, BILATERAL</v>
          </cell>
          <cell r="C6824" t="str">
            <v>093</v>
          </cell>
        </row>
        <row r="6825">
          <cell r="A6825" t="str">
            <v>Q361</v>
          </cell>
          <cell r="B6825" t="str">
            <v>LABIO LEPORINO, LINEA MEDIA</v>
          </cell>
          <cell r="C6825" t="str">
            <v>093</v>
          </cell>
        </row>
        <row r="6826">
          <cell r="A6826" t="str">
            <v>Q369</v>
          </cell>
          <cell r="B6826" t="str">
            <v>LABIO LEPORINO UNILATERAL</v>
          </cell>
          <cell r="C6826" t="str">
            <v>093</v>
          </cell>
        </row>
        <row r="6827">
          <cell r="A6827" t="str">
            <v>Q37</v>
          </cell>
          <cell r="B6827" t="str">
            <v>FISURA DEL PALADAR CON LABIO LEPORINO</v>
          </cell>
          <cell r="C6827" t="str">
            <v>093</v>
          </cell>
        </row>
        <row r="6828">
          <cell r="A6828" t="str">
            <v>Q370</v>
          </cell>
          <cell r="B6828" t="str">
            <v>FISURA DEL PALADAR DURO CON LABIO LEPORINO, BILATERAL</v>
          </cell>
          <cell r="C6828" t="str">
            <v>093</v>
          </cell>
        </row>
        <row r="6829">
          <cell r="A6829" t="str">
            <v>Q371</v>
          </cell>
          <cell r="B6829" t="str">
            <v>FISURA DEL PALADAR DURO CON LABIO LEPORINO, UNILATERAL</v>
          </cell>
          <cell r="C6829" t="str">
            <v>093</v>
          </cell>
        </row>
        <row r="6830">
          <cell r="A6830" t="str">
            <v>Q372</v>
          </cell>
          <cell r="B6830" t="str">
            <v>FISURA DEL PALADAR BLANDO CON LABIO LEPORINO, BILATERAL</v>
          </cell>
          <cell r="C6830" t="str">
            <v>093</v>
          </cell>
        </row>
        <row r="6831">
          <cell r="A6831" t="str">
            <v>Q373</v>
          </cell>
          <cell r="B6831" t="str">
            <v>FISURA DEL PALADAR BLANDO CON LABIO LEPORINO, UNILATERAL</v>
          </cell>
          <cell r="C6831" t="str">
            <v>093</v>
          </cell>
        </row>
        <row r="6832">
          <cell r="A6832" t="str">
            <v>Q374</v>
          </cell>
          <cell r="B6832" t="str">
            <v>FISURA DEL PALADAR DURO Y DEL PALADAR BLANDO CON LABIO LEPORINO, BILAT</v>
          </cell>
          <cell r="C6832" t="str">
            <v>093</v>
          </cell>
        </row>
        <row r="6833">
          <cell r="A6833" t="str">
            <v>Q375</v>
          </cell>
          <cell r="B6833" t="str">
            <v>FISURA DEL PALADAR DURO Y DEL PALADAR BLANDO CON LABIO LEPORINO, UNIL</v>
          </cell>
          <cell r="C6833" t="str">
            <v>093</v>
          </cell>
        </row>
        <row r="6834">
          <cell r="A6834" t="str">
            <v>Q378</v>
          </cell>
          <cell r="B6834" t="str">
            <v>FISURA DEL PALADAR CON LABIO LEPORINO BILATERAL, SIN OTRA ESPECIFIC</v>
          </cell>
          <cell r="C6834" t="str">
            <v>093</v>
          </cell>
        </row>
        <row r="6835">
          <cell r="A6835" t="str">
            <v>Q379</v>
          </cell>
          <cell r="B6835" t="str">
            <v>FISURA DEL PALADAR CON LABIO LEPORINO UNILATERAL, SIN OTRA ESPECIFIC</v>
          </cell>
          <cell r="C6835" t="str">
            <v>093</v>
          </cell>
        </row>
        <row r="6836">
          <cell r="A6836" t="str">
            <v>Q38</v>
          </cell>
          <cell r="B6836" t="str">
            <v>OTRAS MALFORMACIONES CONGENITAS DE LA LENGUA, DE LA BOCA Y DE LA FARIN</v>
          </cell>
          <cell r="C6836" t="str">
            <v>093</v>
          </cell>
        </row>
        <row r="6837">
          <cell r="A6837" t="str">
            <v>Q380</v>
          </cell>
          <cell r="B6837" t="str">
            <v>MALFORMACIONES CONGENITAS DE LOS LABIOS, NO CLASIFIC. EN OTRA PARTE</v>
          </cell>
          <cell r="C6837" t="str">
            <v>093</v>
          </cell>
        </row>
        <row r="6838">
          <cell r="A6838" t="str">
            <v>Q381</v>
          </cell>
          <cell r="B6838" t="str">
            <v>ANQUILOGLOSIA</v>
          </cell>
          <cell r="C6838" t="str">
            <v>093</v>
          </cell>
        </row>
        <row r="6839">
          <cell r="A6839" t="str">
            <v>Q382</v>
          </cell>
          <cell r="B6839" t="str">
            <v>MACROGLOSIA</v>
          </cell>
          <cell r="C6839" t="str">
            <v>093</v>
          </cell>
        </row>
        <row r="6840">
          <cell r="A6840" t="str">
            <v>Q383</v>
          </cell>
          <cell r="B6840" t="str">
            <v>OTRAS MALFORMACIONES CONGENITAS DE LA LENGUA</v>
          </cell>
          <cell r="C6840" t="str">
            <v>093</v>
          </cell>
        </row>
        <row r="6841">
          <cell r="A6841" t="str">
            <v>Q384</v>
          </cell>
          <cell r="B6841" t="str">
            <v>MALFORM. CONGEN. DE LAS GLANDULAS Y DE LOS CONDUCTOS SALIVALES</v>
          </cell>
          <cell r="C6841" t="str">
            <v>093</v>
          </cell>
        </row>
        <row r="6842">
          <cell r="A6842" t="str">
            <v>Q385</v>
          </cell>
          <cell r="B6842" t="str">
            <v>MALFORM. CONGEN. DEL PALADAR, NO CLASIFICADAS EN OTRA PARTE</v>
          </cell>
          <cell r="C6842" t="str">
            <v>093</v>
          </cell>
        </row>
        <row r="6843">
          <cell r="A6843" t="str">
            <v>Q386</v>
          </cell>
          <cell r="B6843" t="str">
            <v>OTRAS MALFORMACIONES CONGENITAS DE LA BOCA</v>
          </cell>
          <cell r="C6843" t="str">
            <v>093</v>
          </cell>
        </row>
        <row r="6844">
          <cell r="A6844" t="str">
            <v>Q387</v>
          </cell>
          <cell r="B6844" t="str">
            <v>DIVERTICULO FARINGEO</v>
          </cell>
          <cell r="C6844" t="str">
            <v>093</v>
          </cell>
        </row>
        <row r="6845">
          <cell r="A6845" t="str">
            <v>Q388</v>
          </cell>
          <cell r="B6845" t="str">
            <v>OTRAS MALFORMACIONES CONGENITAS DE LA FARINGE</v>
          </cell>
          <cell r="C6845" t="str">
            <v>093</v>
          </cell>
        </row>
        <row r="6846">
          <cell r="A6846" t="str">
            <v>Q39</v>
          </cell>
          <cell r="B6846" t="str">
            <v>MALFORMACIONES CONGENITAS DEL ESOFAGO</v>
          </cell>
          <cell r="C6846" t="str">
            <v>093</v>
          </cell>
        </row>
        <row r="6847">
          <cell r="A6847" t="str">
            <v>Q390</v>
          </cell>
          <cell r="B6847" t="str">
            <v>ATRESIA DEL ESOFAGO SIN MENCION DE FISTULA</v>
          </cell>
          <cell r="C6847" t="str">
            <v>093</v>
          </cell>
        </row>
        <row r="6848">
          <cell r="A6848" t="str">
            <v>Q391</v>
          </cell>
          <cell r="B6848" t="str">
            <v>ATRESIA DEL ESOFAGO CON FISTULA TRAQUEOESOFAGICA</v>
          </cell>
          <cell r="C6848" t="str">
            <v>093</v>
          </cell>
        </row>
        <row r="6849">
          <cell r="A6849" t="str">
            <v>Q392</v>
          </cell>
          <cell r="B6849" t="str">
            <v>FISTULA TRAQUEOESOFAGICA CONGENITA SIN MENCION DE ATRESIA</v>
          </cell>
          <cell r="C6849" t="str">
            <v>093</v>
          </cell>
        </row>
        <row r="6850">
          <cell r="A6850" t="str">
            <v>Q393</v>
          </cell>
          <cell r="B6850" t="str">
            <v>ESTRECHEZ O ESTENOSIS CONGENITA DEL ESOFAGO</v>
          </cell>
          <cell r="C6850" t="str">
            <v>093</v>
          </cell>
        </row>
        <row r="6851">
          <cell r="A6851" t="str">
            <v>Q394</v>
          </cell>
          <cell r="B6851" t="str">
            <v>PTERIGION DEL ESOFAGO</v>
          </cell>
          <cell r="C6851" t="str">
            <v>093</v>
          </cell>
        </row>
        <row r="6852">
          <cell r="A6852" t="str">
            <v>Q395</v>
          </cell>
          <cell r="B6852" t="str">
            <v>DILATACION CONGENITA DEL ESOFAGO</v>
          </cell>
          <cell r="C6852" t="str">
            <v>093</v>
          </cell>
        </row>
        <row r="6853">
          <cell r="A6853" t="str">
            <v>Q396</v>
          </cell>
          <cell r="B6853" t="str">
            <v>DIVERTICULO DEL ESOFAGO</v>
          </cell>
          <cell r="C6853" t="str">
            <v>093</v>
          </cell>
        </row>
        <row r="6854">
          <cell r="A6854" t="str">
            <v>Q398</v>
          </cell>
          <cell r="B6854" t="str">
            <v>OTRAS MALFORMACIONES CONGENITAS DEL ESOFAGO</v>
          </cell>
          <cell r="C6854" t="str">
            <v>093</v>
          </cell>
        </row>
        <row r="6855">
          <cell r="A6855" t="str">
            <v>Q399</v>
          </cell>
          <cell r="B6855" t="str">
            <v>MALFORMACION CONGENITA DEL ESOFAGO, NO ESPECIFICADA</v>
          </cell>
          <cell r="C6855" t="str">
            <v>093</v>
          </cell>
        </row>
        <row r="6856">
          <cell r="A6856" t="str">
            <v>Q40</v>
          </cell>
          <cell r="B6856" t="str">
            <v>OTRAS MALFORM. CONGEN. DE LA PARTE SUPERIOR DEL TUBO DIGESTIVO</v>
          </cell>
          <cell r="C6856" t="str">
            <v>093</v>
          </cell>
        </row>
        <row r="6857">
          <cell r="A6857" t="str">
            <v>Q400</v>
          </cell>
          <cell r="B6857" t="str">
            <v>ESTENOSIS HIPERTROFICA CONGENITA DEL PILORO</v>
          </cell>
          <cell r="C6857" t="str">
            <v>093</v>
          </cell>
        </row>
        <row r="6858">
          <cell r="A6858" t="str">
            <v>Q401</v>
          </cell>
          <cell r="B6858" t="str">
            <v>HERNIA HIATAL CONGENITA</v>
          </cell>
          <cell r="C6858" t="str">
            <v>093</v>
          </cell>
        </row>
        <row r="6859">
          <cell r="A6859" t="str">
            <v>Q402</v>
          </cell>
          <cell r="B6859" t="str">
            <v>OTRAS MALFORMACIONES CONGENITAS DEL ESTOMAGO, ESPECIFICADAS</v>
          </cell>
          <cell r="C6859" t="str">
            <v>093</v>
          </cell>
        </row>
        <row r="6860">
          <cell r="A6860" t="str">
            <v>Q403</v>
          </cell>
          <cell r="B6860" t="str">
            <v>MALFORMACION CONGENITA DEL ESTOMAGO, NO ESPECIFICADA</v>
          </cell>
          <cell r="C6860" t="str">
            <v>093</v>
          </cell>
        </row>
        <row r="6861">
          <cell r="A6861" t="str">
            <v>Q408</v>
          </cell>
          <cell r="B6861" t="str">
            <v>OTRAS MALFORNACIONES CONGN. DE LA PARTE SUPERIOR DEL TUBO DIGESTIVO</v>
          </cell>
          <cell r="C6861" t="str">
            <v>093</v>
          </cell>
        </row>
        <row r="6862">
          <cell r="A6862" t="str">
            <v>Q409</v>
          </cell>
          <cell r="B6862" t="str">
            <v>MALFORM. CONGEN. DE LA PARTE SUPERIOR DEL TIBO DIGESTIVO, NO ESPECIF</v>
          </cell>
          <cell r="C6862" t="str">
            <v>093</v>
          </cell>
        </row>
        <row r="6863">
          <cell r="A6863" t="str">
            <v>Q41</v>
          </cell>
          <cell r="B6863" t="str">
            <v>AUSENCIA, ATRESIA Y ESTENOSIS CONGENITA DEL INTESTINO DELGADO</v>
          </cell>
          <cell r="C6863" t="str">
            <v>093</v>
          </cell>
        </row>
        <row r="6864">
          <cell r="A6864" t="str">
            <v>Q410</v>
          </cell>
          <cell r="B6864" t="str">
            <v>AUSENCIA, ATRESIA Y ESTENOSIS CONGENITA DEL DUODENO</v>
          </cell>
          <cell r="C6864" t="str">
            <v>093</v>
          </cell>
        </row>
        <row r="6865">
          <cell r="A6865" t="str">
            <v>Q411</v>
          </cell>
          <cell r="B6865" t="str">
            <v>AUSENCIA, ATRESIA Y ESTENOSIS CONGENITA DEL YEYUNO</v>
          </cell>
          <cell r="C6865" t="str">
            <v>093</v>
          </cell>
        </row>
        <row r="6866">
          <cell r="A6866" t="str">
            <v>Q412</v>
          </cell>
          <cell r="B6866" t="str">
            <v>AUSENCIA, ATRESIA Y ESTENOSIS CONGENITA DEL ILEON</v>
          </cell>
          <cell r="C6866" t="str">
            <v>093</v>
          </cell>
        </row>
        <row r="6867">
          <cell r="A6867" t="str">
            <v>Q418</v>
          </cell>
          <cell r="B6867" t="str">
            <v>AUSENCIA, ATRESIA Y ESTENOSIS CONGEN. DE OTRAS PARTES ESPECIF. DEL INT</v>
          </cell>
          <cell r="C6867" t="str">
            <v>093</v>
          </cell>
        </row>
        <row r="6868">
          <cell r="A6868" t="str">
            <v>Q419</v>
          </cell>
          <cell r="B6868" t="str">
            <v>AUSENCIA, ATRESIA Y ESTENOSIS CONG. DEL INTESTINO DELGADO, PARTE NO ES</v>
          </cell>
          <cell r="C6868" t="str">
            <v>093</v>
          </cell>
        </row>
        <row r="6869">
          <cell r="A6869" t="str">
            <v>Q422</v>
          </cell>
          <cell r="B6869" t="str">
            <v>AUSENCIA, ATRESIA Y ESTENOSIS DEL ANO, CON FISTULA</v>
          </cell>
          <cell r="C6869" t="str">
            <v>093</v>
          </cell>
        </row>
        <row r="6870">
          <cell r="A6870" t="str">
            <v>Q423</v>
          </cell>
          <cell r="B6870" t="str">
            <v>AUSENCIA, ATRESIA Y ESTENOSIS CONGENITA DEL ANO, SIN FISTULA</v>
          </cell>
          <cell r="C6870" t="str">
            <v>093</v>
          </cell>
        </row>
        <row r="6871">
          <cell r="A6871" t="str">
            <v>Q428</v>
          </cell>
          <cell r="B6871" t="str">
            <v>AUSENCIA, ATRESIA Y ESTENOSIS CONG. DE OTRAS PARTES DEL INTESTINO GRUE</v>
          </cell>
          <cell r="C6871" t="str">
            <v>093</v>
          </cell>
        </row>
        <row r="6872">
          <cell r="A6872" t="str">
            <v>Q429</v>
          </cell>
          <cell r="B6872" t="str">
            <v>AUSENCIA, ATRESIA Y ESTENOSIS CONG. DEL INTEST. GRUESO, PARTE NO ESPEC</v>
          </cell>
          <cell r="C6872" t="str">
            <v>093</v>
          </cell>
        </row>
        <row r="6873">
          <cell r="A6873" t="str">
            <v>Q43</v>
          </cell>
          <cell r="B6873" t="str">
            <v>OTRAS MALFORMACIONES CONGENITAS DEL INTESTINO</v>
          </cell>
          <cell r="C6873" t="str">
            <v>093</v>
          </cell>
        </row>
        <row r="6874">
          <cell r="A6874" t="str">
            <v>Q430</v>
          </cell>
          <cell r="B6874" t="str">
            <v>DIVERTICULO DE MECKEL</v>
          </cell>
          <cell r="C6874" t="str">
            <v>093</v>
          </cell>
        </row>
        <row r="6875">
          <cell r="A6875" t="str">
            <v>Q431</v>
          </cell>
          <cell r="B6875" t="str">
            <v>ENFERMEDAD DE HIRSCHSPRUNG</v>
          </cell>
          <cell r="C6875" t="str">
            <v>093</v>
          </cell>
        </row>
        <row r="6876">
          <cell r="A6876" t="str">
            <v>Q432</v>
          </cell>
          <cell r="B6876" t="str">
            <v>OTROS TRASTORNMOS FUNCIONALES CONGENITOS DEL COLON</v>
          </cell>
          <cell r="C6876" t="str">
            <v>093</v>
          </cell>
        </row>
        <row r="6877">
          <cell r="A6877" t="str">
            <v>Q433</v>
          </cell>
          <cell r="B6877" t="str">
            <v>MALFORMACIONES CONGENITAS DE LA FIJACION DEL INTESTINO</v>
          </cell>
          <cell r="C6877" t="str">
            <v>093</v>
          </cell>
        </row>
        <row r="6878">
          <cell r="A6878" t="str">
            <v>Q434</v>
          </cell>
          <cell r="B6878" t="str">
            <v>DUPLICACION DEL INTESTINO</v>
          </cell>
          <cell r="C6878" t="str">
            <v>093</v>
          </cell>
        </row>
        <row r="6879">
          <cell r="A6879" t="str">
            <v>Q435</v>
          </cell>
          <cell r="B6879" t="str">
            <v>ANO ECTOPICO</v>
          </cell>
          <cell r="C6879" t="str">
            <v>093</v>
          </cell>
        </row>
        <row r="6880">
          <cell r="A6880" t="str">
            <v>Q436</v>
          </cell>
          <cell r="B6880" t="str">
            <v>FISTULA CONGENITA DEL RECTO Y DEL ANO</v>
          </cell>
          <cell r="C6880" t="str">
            <v>093</v>
          </cell>
        </row>
        <row r="6881">
          <cell r="A6881" t="str">
            <v>Q437</v>
          </cell>
          <cell r="B6881" t="str">
            <v>PERSISTENCIA DE LA CLOACA</v>
          </cell>
          <cell r="C6881" t="str">
            <v>093</v>
          </cell>
        </row>
        <row r="6882">
          <cell r="A6882" t="str">
            <v>Q438</v>
          </cell>
          <cell r="B6882" t="str">
            <v>OTRAS MALFORMACIONES CONGENITAS DEL INTESTINO, ESPECIFICADAS</v>
          </cell>
          <cell r="C6882" t="str">
            <v>093</v>
          </cell>
        </row>
        <row r="6883">
          <cell r="A6883" t="str">
            <v>Q439</v>
          </cell>
          <cell r="B6883" t="str">
            <v>MALFORMACION CONGENITA DEL INTESTINO, NO ESPECIFICADA</v>
          </cell>
          <cell r="C6883" t="str">
            <v>093</v>
          </cell>
        </row>
        <row r="6884">
          <cell r="A6884" t="str">
            <v>Q44</v>
          </cell>
          <cell r="B6884" t="str">
            <v>MALFORM. CONG. DE LA VESICULA BILIAR, DE LOS CONDUCTOS BILIAR. Y DEL H</v>
          </cell>
          <cell r="C6884" t="str">
            <v>093</v>
          </cell>
        </row>
        <row r="6885">
          <cell r="A6885" t="str">
            <v>Q440</v>
          </cell>
          <cell r="B6885" t="str">
            <v>AGENESIA, APLASIA E HIPOPLASIA DE LA VESICULA BILIAR</v>
          </cell>
          <cell r="C6885" t="str">
            <v>093</v>
          </cell>
        </row>
        <row r="6886">
          <cell r="A6886" t="str">
            <v>Q441</v>
          </cell>
          <cell r="B6886" t="str">
            <v>OTRAS MALFORMACIONES CONGENITAS DE LA VASICULA BILIAR</v>
          </cell>
          <cell r="C6886" t="str">
            <v>093</v>
          </cell>
        </row>
        <row r="6887">
          <cell r="A6887" t="str">
            <v>Q442</v>
          </cell>
          <cell r="B6887" t="str">
            <v>ATRESIA DE LOS CONDUCTOS BILIARES</v>
          </cell>
          <cell r="C6887" t="str">
            <v>093</v>
          </cell>
        </row>
        <row r="6888">
          <cell r="A6888" t="str">
            <v>Q443</v>
          </cell>
          <cell r="B6888" t="str">
            <v>ESTRECHEZ Y ESTENOSIS CONGENITA DE LOS CONDUCTOS BILIARES</v>
          </cell>
          <cell r="C6888" t="str">
            <v>093</v>
          </cell>
        </row>
        <row r="6889">
          <cell r="A6889" t="str">
            <v>Q444</v>
          </cell>
          <cell r="B6889" t="str">
            <v>QUISTE DEL COLEDOCO</v>
          </cell>
          <cell r="C6889" t="str">
            <v>093</v>
          </cell>
        </row>
        <row r="6890">
          <cell r="A6890" t="str">
            <v>Q445</v>
          </cell>
          <cell r="B6890" t="str">
            <v>OTRAS MALFORMACIONES CONGENITAS DE LOS CONDUCTOS BILIARES</v>
          </cell>
          <cell r="C6890" t="str">
            <v>093</v>
          </cell>
        </row>
        <row r="6891">
          <cell r="A6891" t="str">
            <v>Q446</v>
          </cell>
          <cell r="B6891" t="str">
            <v>ENFERMEDAD QUISTICA DEL HIGADO</v>
          </cell>
          <cell r="C6891" t="str">
            <v>093</v>
          </cell>
        </row>
        <row r="6892">
          <cell r="A6892" t="str">
            <v>Q447</v>
          </cell>
          <cell r="B6892" t="str">
            <v>OTRAS MALFORMACIONES CONGENITAS DEL HIGADO</v>
          </cell>
          <cell r="C6892" t="str">
            <v>093</v>
          </cell>
        </row>
        <row r="6893">
          <cell r="A6893" t="str">
            <v>Q45</v>
          </cell>
          <cell r="B6893" t="str">
            <v>OTRAS MALFORMACIONES CONGENITAS DEL SISTEMA DIGESTIVO</v>
          </cell>
          <cell r="C6893" t="str">
            <v>093</v>
          </cell>
        </row>
        <row r="6894">
          <cell r="A6894" t="str">
            <v>Q450</v>
          </cell>
          <cell r="B6894" t="str">
            <v>AGENESIA, APLASIA E HIPOPLASIA DEL PANCREAS</v>
          </cell>
          <cell r="C6894" t="str">
            <v>093</v>
          </cell>
        </row>
        <row r="6895">
          <cell r="A6895" t="str">
            <v>Q451</v>
          </cell>
          <cell r="B6895" t="str">
            <v>PANCREAS ANULAR</v>
          </cell>
          <cell r="C6895" t="str">
            <v>093</v>
          </cell>
        </row>
        <row r="6896">
          <cell r="A6896" t="str">
            <v>Q452</v>
          </cell>
          <cell r="B6896" t="str">
            <v>QUISTE CONGENITO DEL PANCREAS</v>
          </cell>
          <cell r="C6896" t="str">
            <v>093</v>
          </cell>
        </row>
        <row r="6897">
          <cell r="A6897" t="str">
            <v>Q453</v>
          </cell>
          <cell r="B6897" t="str">
            <v>OTRAS MALFORM. CONGEN. DEL PANCREAS Y DEL CONDUCTO PANCREATICO</v>
          </cell>
          <cell r="C6897" t="str">
            <v>093</v>
          </cell>
        </row>
        <row r="6898">
          <cell r="A6898" t="str">
            <v>Q458</v>
          </cell>
          <cell r="B6898" t="str">
            <v>OTRAS MALFORMACIONES CONGENITAS DEL SISTEMA DIGESTIVO. ESPECIFICADAS</v>
          </cell>
          <cell r="C6898" t="str">
            <v>093</v>
          </cell>
        </row>
        <row r="6899">
          <cell r="A6899" t="str">
            <v>Q459</v>
          </cell>
          <cell r="B6899" t="str">
            <v>MALFORMACION CONGENITA DEL SISTEMA DIGESTIVO, NO ESPECIFICADA</v>
          </cell>
          <cell r="C6899" t="str">
            <v>093</v>
          </cell>
        </row>
        <row r="6900">
          <cell r="A6900" t="str">
            <v>Q50</v>
          </cell>
          <cell r="B6900" t="str">
            <v>MALFORM. CONG. DE LOS OVARIOS, DE LAS TROMPAS DE FALOPIO E DE LOS LIG</v>
          </cell>
          <cell r="C6900" t="str">
            <v>093</v>
          </cell>
        </row>
        <row r="6901">
          <cell r="A6901" t="str">
            <v>Q500</v>
          </cell>
          <cell r="B6901" t="str">
            <v>AUSENCIA CONGENITA DE OVARIO</v>
          </cell>
          <cell r="C6901" t="str">
            <v>093</v>
          </cell>
        </row>
        <row r="6902">
          <cell r="A6902" t="str">
            <v>Q501</v>
          </cell>
          <cell r="B6902" t="str">
            <v>QUISTE EN DESARROLLO DEL OVARIO</v>
          </cell>
          <cell r="C6902" t="str">
            <v>093</v>
          </cell>
        </row>
        <row r="6903">
          <cell r="A6903" t="str">
            <v>Q502</v>
          </cell>
          <cell r="B6903" t="str">
            <v>TORSION CONGENITA DEL OVARIO</v>
          </cell>
          <cell r="C6903" t="str">
            <v>093</v>
          </cell>
        </row>
        <row r="6904">
          <cell r="A6904" t="str">
            <v>Q503</v>
          </cell>
          <cell r="B6904" t="str">
            <v>OTRAS MALFORMACIONES CONGENITAS DE LOS OVARIOS</v>
          </cell>
          <cell r="C6904" t="str">
            <v>093</v>
          </cell>
        </row>
        <row r="6905">
          <cell r="A6905" t="str">
            <v>Q504</v>
          </cell>
          <cell r="B6905" t="str">
            <v>QUISTE EMBRIONARIO DE LA TROMPA DE FALOPIO</v>
          </cell>
          <cell r="C6905" t="str">
            <v>093</v>
          </cell>
        </row>
        <row r="6906">
          <cell r="A6906" t="str">
            <v>Q505</v>
          </cell>
          <cell r="B6906" t="str">
            <v>QUISTE EMBRIONARIO DEL LIGAMENTO ANCHO</v>
          </cell>
          <cell r="C6906" t="str">
            <v>093</v>
          </cell>
        </row>
        <row r="6907">
          <cell r="A6907" t="str">
            <v>Q506</v>
          </cell>
          <cell r="B6907" t="str">
            <v>OTRAS MALFORM. GONGEN. DE LA TROMPA DE FALOPIO Y DEL LIGAM. ANCHO</v>
          </cell>
          <cell r="C6907" t="str">
            <v>093</v>
          </cell>
        </row>
        <row r="6908">
          <cell r="A6908" t="str">
            <v>Q51</v>
          </cell>
          <cell r="B6908" t="str">
            <v>MALFORMACIONES CONGENITAS DEL UTERO Y DEL CUELLO UTERINO</v>
          </cell>
          <cell r="C6908" t="str">
            <v>093</v>
          </cell>
        </row>
        <row r="6909">
          <cell r="A6909" t="str">
            <v>Q510</v>
          </cell>
          <cell r="B6909" t="str">
            <v>AGENESIA Y APLASIA DEL UTERO</v>
          </cell>
          <cell r="C6909" t="str">
            <v>093</v>
          </cell>
        </row>
        <row r="6910">
          <cell r="A6910" t="str">
            <v>Q511</v>
          </cell>
          <cell r="B6910" t="str">
            <v>DIPLICACION DEL UERO CON DUPLICACION DEL CUELLO UTERINO Y DE LA VAGINA</v>
          </cell>
          <cell r="C6910" t="str">
            <v>093</v>
          </cell>
        </row>
        <row r="6911">
          <cell r="A6911" t="str">
            <v>Q512</v>
          </cell>
          <cell r="B6911" t="str">
            <v xml:space="preserve"> OTRA DUPLICACION DEL UTERO</v>
          </cell>
          <cell r="C6911" t="str">
            <v>093</v>
          </cell>
        </row>
        <row r="6912">
          <cell r="A6912" t="str">
            <v>Q513</v>
          </cell>
          <cell r="B6912" t="str">
            <v>UTERO BICORNE</v>
          </cell>
          <cell r="C6912" t="str">
            <v>093</v>
          </cell>
        </row>
        <row r="6913">
          <cell r="A6913" t="str">
            <v>Q514</v>
          </cell>
          <cell r="B6913" t="str">
            <v>UTERO UNICORNE</v>
          </cell>
          <cell r="C6913" t="str">
            <v>093</v>
          </cell>
        </row>
        <row r="6914">
          <cell r="A6914" t="str">
            <v>Q515</v>
          </cell>
          <cell r="B6914" t="str">
            <v>AGENESIA Y APLASIA DEL CUELLO UTERINO</v>
          </cell>
          <cell r="C6914" t="str">
            <v>093</v>
          </cell>
        </row>
        <row r="6915">
          <cell r="A6915" t="str">
            <v>Q516</v>
          </cell>
          <cell r="B6915" t="str">
            <v>QUISTE EMBRIONARIO DEL CUELLO UTERINO</v>
          </cell>
          <cell r="C6915" t="str">
            <v>093</v>
          </cell>
        </row>
        <row r="6916">
          <cell r="A6916" t="str">
            <v>Q517</v>
          </cell>
          <cell r="B6916" t="str">
            <v>FISTULA CONGENITA ENTRE EL UTERO Y EL TRACTO DIGESTIVO Y URINARIO</v>
          </cell>
          <cell r="C6916" t="str">
            <v>093</v>
          </cell>
        </row>
        <row r="6917">
          <cell r="A6917" t="str">
            <v>Q518</v>
          </cell>
          <cell r="B6917" t="str">
            <v>OTRAS MALFORMACIONES CONGENITAS DEL UTERO Y DEL CUELLO UTERINO</v>
          </cell>
          <cell r="C6917" t="str">
            <v>093</v>
          </cell>
        </row>
        <row r="6918">
          <cell r="A6918" t="str">
            <v>Q519</v>
          </cell>
          <cell r="B6918" t="str">
            <v>MALFORMACION CONGENITA DEL UTERO Y DEL CUELLO UTERINO, NO ESPECIFIC</v>
          </cell>
          <cell r="C6918" t="str">
            <v>093</v>
          </cell>
        </row>
        <row r="6919">
          <cell r="A6919" t="str">
            <v>Q52</v>
          </cell>
          <cell r="B6919" t="str">
            <v>OTRAS MALFORMACIONES CONGENITAS DE LOS ORGANOS GENITALES FEMENINOS</v>
          </cell>
          <cell r="C6919" t="str">
            <v>093</v>
          </cell>
        </row>
        <row r="6920">
          <cell r="A6920" t="str">
            <v>Q520</v>
          </cell>
          <cell r="B6920" t="str">
            <v>AUSENCIA CONGENITA DE LA VAGINA</v>
          </cell>
          <cell r="C6920" t="str">
            <v>093</v>
          </cell>
        </row>
        <row r="6921">
          <cell r="A6921" t="str">
            <v>Q521</v>
          </cell>
          <cell r="B6921" t="str">
            <v>DUPLICACION DE LA VAGINA</v>
          </cell>
          <cell r="C6921" t="str">
            <v>093</v>
          </cell>
        </row>
        <row r="6922">
          <cell r="A6922" t="str">
            <v>Q522</v>
          </cell>
          <cell r="B6922" t="str">
            <v>FISTULA RECTOVAGINAL CONGENITA</v>
          </cell>
          <cell r="C6922" t="str">
            <v>093</v>
          </cell>
        </row>
        <row r="6923">
          <cell r="A6923" t="str">
            <v>Q523</v>
          </cell>
          <cell r="B6923" t="str">
            <v>HIMEN IMPERFORADO</v>
          </cell>
          <cell r="C6923" t="str">
            <v>093</v>
          </cell>
        </row>
        <row r="6924">
          <cell r="A6924" t="str">
            <v>Q524</v>
          </cell>
          <cell r="B6924" t="str">
            <v>OTRAS MALFORMACIONES CONGENITAS DE LA VAGINA</v>
          </cell>
          <cell r="C6924" t="str">
            <v>093</v>
          </cell>
        </row>
        <row r="6925">
          <cell r="A6925" t="str">
            <v>Q525</v>
          </cell>
          <cell r="B6925" t="str">
            <v>FUSION DE LABIOS DE LA VULVA</v>
          </cell>
          <cell r="C6925" t="str">
            <v>093</v>
          </cell>
        </row>
        <row r="6926">
          <cell r="A6926" t="str">
            <v>Q526</v>
          </cell>
          <cell r="B6926" t="str">
            <v>MALFORMACION CONGENITA DEL CLITORIS</v>
          </cell>
          <cell r="C6926" t="str">
            <v>093</v>
          </cell>
        </row>
        <row r="6927">
          <cell r="A6927" t="str">
            <v>Q527</v>
          </cell>
          <cell r="B6927" t="str">
            <v>OTRAS MALFORMACIONES CONGENITAS DE LA VULVA</v>
          </cell>
          <cell r="C6927" t="str">
            <v>093</v>
          </cell>
        </row>
        <row r="6928">
          <cell r="A6928" t="str">
            <v>Q528</v>
          </cell>
          <cell r="B6928" t="str">
            <v>OTRAS MALFORM. CONGEN. DE LOS ORGANOS GENITALES FEMENINOS, ESPECIF</v>
          </cell>
          <cell r="C6928" t="str">
            <v>093</v>
          </cell>
        </row>
        <row r="6929">
          <cell r="A6929" t="str">
            <v>Q529</v>
          </cell>
          <cell r="B6929" t="str">
            <v>MALFORMACION CONGENITA DE LOS ORGANOS FEMENINOS, NO ESPECIFICADA</v>
          </cell>
          <cell r="C6929" t="str">
            <v>093</v>
          </cell>
        </row>
        <row r="6930">
          <cell r="A6930" t="str">
            <v>Q53</v>
          </cell>
          <cell r="B6930" t="str">
            <v>TESTICULO NO DESCENDIDO</v>
          </cell>
          <cell r="C6930" t="str">
            <v>093</v>
          </cell>
        </row>
        <row r="6931">
          <cell r="A6931" t="str">
            <v>Q530</v>
          </cell>
          <cell r="B6931" t="str">
            <v>ECTOPIA TESTICULAR</v>
          </cell>
          <cell r="C6931" t="str">
            <v>093</v>
          </cell>
        </row>
        <row r="6932">
          <cell r="A6932" t="str">
            <v>Q531</v>
          </cell>
          <cell r="B6932" t="str">
            <v>TESTICULO NO DESCENDIDO, UNILATERAL</v>
          </cell>
          <cell r="C6932" t="str">
            <v>093</v>
          </cell>
        </row>
        <row r="6933">
          <cell r="A6933" t="str">
            <v>Q532</v>
          </cell>
          <cell r="B6933" t="str">
            <v>TESTICULO NO DESCENDIDO, BILATERAL</v>
          </cell>
          <cell r="C6933" t="str">
            <v>093</v>
          </cell>
        </row>
        <row r="6934">
          <cell r="A6934" t="str">
            <v>Q539</v>
          </cell>
          <cell r="B6934" t="str">
            <v>TESTICULO NO DESCENDIDO, SIN OTRA ESPECIFICACION</v>
          </cell>
          <cell r="C6934" t="str">
            <v>093</v>
          </cell>
        </row>
        <row r="6935">
          <cell r="A6935" t="str">
            <v>Q54</v>
          </cell>
          <cell r="B6935" t="str">
            <v>HIPOSPADIAS</v>
          </cell>
          <cell r="C6935" t="str">
            <v>093</v>
          </cell>
        </row>
        <row r="6936">
          <cell r="A6936" t="str">
            <v>Q540</v>
          </cell>
          <cell r="B6936" t="str">
            <v>HIPOSPADIAS DEL GLANDE</v>
          </cell>
          <cell r="C6936" t="str">
            <v>093</v>
          </cell>
        </row>
        <row r="6937">
          <cell r="A6937" t="str">
            <v>Q541</v>
          </cell>
          <cell r="B6937" t="str">
            <v>HIPOSPADIAS PENEANA</v>
          </cell>
          <cell r="C6937" t="str">
            <v>093</v>
          </cell>
        </row>
        <row r="6938">
          <cell r="A6938" t="str">
            <v>Q542</v>
          </cell>
          <cell r="B6938" t="str">
            <v>HIPOSPADIAS PENOSCROTAL</v>
          </cell>
          <cell r="C6938" t="str">
            <v>093</v>
          </cell>
        </row>
        <row r="6939">
          <cell r="A6939" t="str">
            <v>Q543</v>
          </cell>
          <cell r="B6939" t="str">
            <v>HIPOSPADIAS PERINEAL</v>
          </cell>
          <cell r="C6939" t="str">
            <v>093</v>
          </cell>
        </row>
        <row r="6940">
          <cell r="A6940" t="str">
            <v>Q544</v>
          </cell>
          <cell r="B6940" t="str">
            <v>ENCORDAMIENTO CONGENITO DEL PENE</v>
          </cell>
          <cell r="C6940" t="str">
            <v>093</v>
          </cell>
        </row>
        <row r="6941">
          <cell r="A6941" t="str">
            <v>Q548</v>
          </cell>
          <cell r="B6941" t="str">
            <v>OTRAS HIPOSPADIAS</v>
          </cell>
          <cell r="C6941" t="str">
            <v>093</v>
          </cell>
        </row>
        <row r="6942">
          <cell r="A6942" t="str">
            <v>Q549</v>
          </cell>
          <cell r="B6942" t="str">
            <v>HIPOSPADIAS, NO ESPECIFICADA</v>
          </cell>
          <cell r="C6942" t="str">
            <v>093</v>
          </cell>
        </row>
        <row r="6943">
          <cell r="A6943" t="str">
            <v>Q55</v>
          </cell>
          <cell r="B6943" t="str">
            <v>OTRAS MALFORMACIONES CONGENITAS DE LOS ORGANOS GENITALES MASCULINOS</v>
          </cell>
          <cell r="C6943" t="str">
            <v>093</v>
          </cell>
        </row>
        <row r="6944">
          <cell r="A6944" t="str">
            <v>Q550</v>
          </cell>
          <cell r="B6944" t="str">
            <v>AUSENCIA Y APLASIA DEL TESTICULO</v>
          </cell>
          <cell r="C6944" t="str">
            <v>093</v>
          </cell>
        </row>
        <row r="6945">
          <cell r="A6945" t="str">
            <v>Q551</v>
          </cell>
          <cell r="B6945" t="str">
            <v>HIPOPLASIA DEL TESTICULO Y DEL ESCROTO</v>
          </cell>
          <cell r="C6945" t="str">
            <v>093</v>
          </cell>
        </row>
        <row r="6946">
          <cell r="A6946" t="str">
            <v>Q552</v>
          </cell>
          <cell r="B6946" t="str">
            <v>OTRAS MALFORMACIONES CONGENITAS DE LOS TESTICULOS Y DEL ESCROTO</v>
          </cell>
          <cell r="C6946" t="str">
            <v>093</v>
          </cell>
        </row>
        <row r="6947">
          <cell r="A6947" t="str">
            <v>Q553</v>
          </cell>
          <cell r="B6947" t="str">
            <v>ATRESIA DEL CONDUCTO DEFERENTE</v>
          </cell>
          <cell r="C6947" t="str">
            <v>093</v>
          </cell>
        </row>
        <row r="6948">
          <cell r="A6948" t="str">
            <v>Q554</v>
          </cell>
          <cell r="B6948" t="str">
            <v>OTRAS MALFORM. CONGEN. DE LOS CONDUC. DEFERENTE, DEL EPIDIDIMO, DE LAS</v>
          </cell>
          <cell r="C6948" t="str">
            <v>093</v>
          </cell>
        </row>
        <row r="6949">
          <cell r="A6949" t="str">
            <v>Q555</v>
          </cell>
          <cell r="B6949" t="str">
            <v>APLASIA Y AUSENCIA CONGENITA DEL PENE</v>
          </cell>
          <cell r="C6949" t="str">
            <v>093</v>
          </cell>
        </row>
        <row r="6950">
          <cell r="A6950" t="str">
            <v>Q556</v>
          </cell>
          <cell r="B6950" t="str">
            <v>OTRAS MALFORMACIONES CONGENITAS DEL PENE</v>
          </cell>
          <cell r="C6950" t="str">
            <v>093</v>
          </cell>
        </row>
        <row r="6951">
          <cell r="A6951" t="str">
            <v>Q558</v>
          </cell>
          <cell r="B6951" t="str">
            <v>OTRAS MALFORM. CONGEN. DE LOS ORG. GENIT. MASCULINOS, ESPECIFICADAS</v>
          </cell>
          <cell r="C6951" t="str">
            <v>093</v>
          </cell>
        </row>
        <row r="6952">
          <cell r="A6952" t="str">
            <v>Q559</v>
          </cell>
          <cell r="B6952" t="str">
            <v>MALFORMACION CONG. DE LOS ORGANOS GENITALES MASCULINOS, NO ESPECIF</v>
          </cell>
          <cell r="C6952" t="str">
            <v>093</v>
          </cell>
        </row>
        <row r="6953">
          <cell r="A6953" t="str">
            <v>Q56</v>
          </cell>
          <cell r="B6953" t="str">
            <v>SEXO INDETERMINADO Y SEUDOHERMAFRODITISMO</v>
          </cell>
          <cell r="C6953" t="str">
            <v>093</v>
          </cell>
        </row>
        <row r="6954">
          <cell r="A6954" t="str">
            <v>Q560</v>
          </cell>
          <cell r="B6954" t="str">
            <v>HERMAFRODITISMO, NO CLASIFICADO EN OTRA PARTE</v>
          </cell>
          <cell r="C6954" t="str">
            <v>093</v>
          </cell>
        </row>
        <row r="6955">
          <cell r="A6955" t="str">
            <v>Q561</v>
          </cell>
          <cell r="B6955" t="str">
            <v>SEUDOHERMAFRODITISMO MASCULINO, NO CLASIFICADO EN OTRA PARTE</v>
          </cell>
          <cell r="C6955" t="str">
            <v>093</v>
          </cell>
        </row>
        <row r="6956">
          <cell r="A6956" t="str">
            <v>Q562</v>
          </cell>
          <cell r="B6956" t="str">
            <v>SEUDOHERMAFRODITISMO FEMENINO, NO CLASIFICADO EN OTRA PARTE</v>
          </cell>
          <cell r="C6956" t="str">
            <v>093</v>
          </cell>
        </row>
        <row r="6957">
          <cell r="A6957" t="str">
            <v>Q563</v>
          </cell>
          <cell r="B6957" t="str">
            <v>SEUDOHERMAFRODITISMO, NO ESPECIFICADO</v>
          </cell>
          <cell r="C6957" t="str">
            <v>093</v>
          </cell>
        </row>
        <row r="6958">
          <cell r="A6958" t="str">
            <v>Q564</v>
          </cell>
          <cell r="B6958" t="str">
            <v>SEXO INDETERMINADO, SIN OTRA ESPECIFICACION</v>
          </cell>
          <cell r="C6958" t="str">
            <v>093</v>
          </cell>
        </row>
        <row r="6959">
          <cell r="A6959" t="str">
            <v>Q60</v>
          </cell>
          <cell r="B6959" t="str">
            <v>AGENESIA RENAL Y OTRAS MALFORMACIONES HIPOPLASICAS DEL RIÑON</v>
          </cell>
          <cell r="C6959" t="str">
            <v>093</v>
          </cell>
        </row>
        <row r="6960">
          <cell r="A6960" t="str">
            <v>Q600</v>
          </cell>
          <cell r="B6960" t="str">
            <v>AGENESIA RENAL, UNILATERAL</v>
          </cell>
          <cell r="C6960" t="str">
            <v>093</v>
          </cell>
        </row>
        <row r="6961">
          <cell r="A6961" t="str">
            <v>Q601</v>
          </cell>
          <cell r="B6961" t="str">
            <v>AGENESIA RENAL, BILATERAL</v>
          </cell>
          <cell r="C6961" t="str">
            <v>093</v>
          </cell>
        </row>
        <row r="6962">
          <cell r="A6962" t="str">
            <v>Q602</v>
          </cell>
          <cell r="B6962" t="str">
            <v>AGENESIA RENAL, SIN OTRA ESPECIFICACION</v>
          </cell>
          <cell r="C6962" t="str">
            <v>093</v>
          </cell>
        </row>
        <row r="6963">
          <cell r="A6963" t="str">
            <v>Q603</v>
          </cell>
          <cell r="B6963" t="str">
            <v>HIPOPLASIA RENAL, UNILATERAL</v>
          </cell>
          <cell r="C6963" t="str">
            <v>093</v>
          </cell>
        </row>
        <row r="6964">
          <cell r="A6964" t="str">
            <v>Q604</v>
          </cell>
          <cell r="B6964" t="str">
            <v>HIPOPLASIA RENAL, BILATERAL</v>
          </cell>
          <cell r="C6964" t="str">
            <v>093</v>
          </cell>
        </row>
        <row r="6965">
          <cell r="A6965" t="str">
            <v>Q605</v>
          </cell>
          <cell r="B6965" t="str">
            <v>HIPOPLASIA RENAL, NO ESPECIFICADA</v>
          </cell>
          <cell r="C6965" t="str">
            <v>093</v>
          </cell>
        </row>
        <row r="6966">
          <cell r="A6966" t="str">
            <v>Q606</v>
          </cell>
          <cell r="B6966" t="str">
            <v>SINDROME DE POTTER</v>
          </cell>
          <cell r="C6966" t="str">
            <v>093</v>
          </cell>
        </row>
        <row r="6967">
          <cell r="A6967" t="str">
            <v>Q61</v>
          </cell>
          <cell r="B6967" t="str">
            <v>ENFERMEDAD QUISTICA DEL RIÑON</v>
          </cell>
          <cell r="C6967" t="str">
            <v>093</v>
          </cell>
        </row>
        <row r="6968">
          <cell r="A6968" t="str">
            <v>Q610</v>
          </cell>
          <cell r="B6968" t="str">
            <v>QUISTE RENAL SOLITARIO CONGENITO</v>
          </cell>
          <cell r="C6968" t="str">
            <v>093</v>
          </cell>
        </row>
        <row r="6969">
          <cell r="A6969" t="str">
            <v>Q611</v>
          </cell>
          <cell r="B6969" t="str">
            <v>RIÑON POLIQUISTICO, TIPO INFANTIL</v>
          </cell>
          <cell r="C6969" t="str">
            <v>093</v>
          </cell>
        </row>
        <row r="6970">
          <cell r="A6970" t="str">
            <v>Q612</v>
          </cell>
          <cell r="B6970" t="str">
            <v>RIÑON POLIQUISTICO, TIPO ADULTO</v>
          </cell>
          <cell r="C6970" t="str">
            <v>093</v>
          </cell>
        </row>
        <row r="6971">
          <cell r="A6971" t="str">
            <v>Q613</v>
          </cell>
          <cell r="B6971" t="str">
            <v>RIÑON POLIQUISTICO, TIPO NO ESPECIFICADO</v>
          </cell>
          <cell r="C6971" t="str">
            <v>093</v>
          </cell>
        </row>
        <row r="6972">
          <cell r="A6972" t="str">
            <v>Q614</v>
          </cell>
          <cell r="B6972" t="str">
            <v>DISPLASIA RENAL</v>
          </cell>
          <cell r="C6972" t="str">
            <v>093</v>
          </cell>
        </row>
        <row r="6973">
          <cell r="A6973" t="str">
            <v>Q615</v>
          </cell>
          <cell r="B6973" t="str">
            <v>RIÑON QUISTICO MEDULAR</v>
          </cell>
          <cell r="C6973" t="str">
            <v>093</v>
          </cell>
        </row>
        <row r="6974">
          <cell r="A6974" t="str">
            <v>Q618</v>
          </cell>
          <cell r="B6974" t="str">
            <v>OTRAS ENFERMEDADES RENALES QUISTICAS</v>
          </cell>
          <cell r="C6974" t="str">
            <v>093</v>
          </cell>
        </row>
        <row r="6975">
          <cell r="A6975" t="str">
            <v>Q619</v>
          </cell>
          <cell r="B6975" t="str">
            <v>ENFERMEDAD QUISTICA DEL RIÑON, NO ESPECIFICADA</v>
          </cell>
          <cell r="C6975" t="str">
            <v>093</v>
          </cell>
        </row>
        <row r="6976">
          <cell r="A6976" t="str">
            <v>Q62</v>
          </cell>
          <cell r="B6976" t="str">
            <v>DEFECTOS OBSTRUCTIVOS CONG. DE LA PELVIS RENAL Y MALFORM. CONG. DEL UR</v>
          </cell>
          <cell r="C6976" t="str">
            <v>093</v>
          </cell>
        </row>
        <row r="6977">
          <cell r="A6977" t="str">
            <v>Q620</v>
          </cell>
          <cell r="B6977" t="str">
            <v>HIDRONEFROSIS CONGENITA</v>
          </cell>
          <cell r="C6977" t="str">
            <v>093</v>
          </cell>
        </row>
        <row r="6978">
          <cell r="A6978" t="str">
            <v>Q621</v>
          </cell>
          <cell r="B6978" t="str">
            <v>ATRESIA Y ESTENOSIS DEL URETER</v>
          </cell>
          <cell r="C6978" t="str">
            <v>093</v>
          </cell>
        </row>
        <row r="6979">
          <cell r="A6979" t="str">
            <v>Q622</v>
          </cell>
          <cell r="B6979" t="str">
            <v>MEGALOURETER CONGENITO</v>
          </cell>
          <cell r="C6979" t="str">
            <v>093</v>
          </cell>
        </row>
        <row r="6980">
          <cell r="A6980" t="str">
            <v>Q623</v>
          </cell>
          <cell r="B6980" t="str">
            <v>OTROS DEFECTOS OBSTRUCTIVOS DE LA PELVIS RENAL Y DEL URETER</v>
          </cell>
          <cell r="C6980" t="str">
            <v>093</v>
          </cell>
        </row>
        <row r="6981">
          <cell r="A6981" t="str">
            <v>Q624</v>
          </cell>
          <cell r="B6981" t="str">
            <v>AGENECIA DEL URETER</v>
          </cell>
          <cell r="C6981" t="str">
            <v>093</v>
          </cell>
        </row>
        <row r="6982">
          <cell r="A6982" t="str">
            <v>Q625</v>
          </cell>
          <cell r="B6982" t="str">
            <v>DUPLICACION DEL URETER</v>
          </cell>
          <cell r="C6982" t="str">
            <v>093</v>
          </cell>
        </row>
        <row r="6983">
          <cell r="A6983" t="str">
            <v>Q626</v>
          </cell>
          <cell r="B6983" t="str">
            <v>MALA POSICION DEL URETER</v>
          </cell>
          <cell r="C6983" t="str">
            <v>093</v>
          </cell>
        </row>
        <row r="6984">
          <cell r="A6984" t="str">
            <v>Q627</v>
          </cell>
          <cell r="B6984" t="str">
            <v>REFLUJO VESICO-URETERO- RENAL CONGENITO</v>
          </cell>
          <cell r="C6984" t="str">
            <v>093</v>
          </cell>
        </row>
        <row r="6985">
          <cell r="A6985" t="str">
            <v>Q628</v>
          </cell>
          <cell r="B6985" t="str">
            <v>OTRAS MALFORMACIONES CONGENITAS DEL URETER</v>
          </cell>
          <cell r="C6985" t="str">
            <v>093</v>
          </cell>
        </row>
        <row r="6986">
          <cell r="A6986" t="str">
            <v>Q63</v>
          </cell>
          <cell r="B6986" t="str">
            <v>OTRAS MALFORMACIONES CONGENITAS DEL RIÑON</v>
          </cell>
          <cell r="C6986" t="str">
            <v>093</v>
          </cell>
        </row>
        <row r="6987">
          <cell r="A6987" t="str">
            <v>Q630</v>
          </cell>
          <cell r="B6987" t="str">
            <v>RIÑON SUPERNUMERARIO</v>
          </cell>
          <cell r="C6987" t="str">
            <v>093</v>
          </cell>
        </row>
        <row r="6988">
          <cell r="A6988" t="str">
            <v>Q631</v>
          </cell>
          <cell r="B6988" t="str">
            <v>RIÑON LOBULADO, FUSIONADO Y HERRADURA</v>
          </cell>
          <cell r="C6988" t="str">
            <v>093</v>
          </cell>
        </row>
        <row r="6989">
          <cell r="A6989" t="str">
            <v>Q632</v>
          </cell>
          <cell r="B6989" t="str">
            <v>RIÑON ECTOPICO</v>
          </cell>
          <cell r="C6989" t="str">
            <v>093</v>
          </cell>
        </row>
        <row r="6990">
          <cell r="A6990" t="str">
            <v>Q633</v>
          </cell>
          <cell r="B6990" t="str">
            <v>HIPERPLASIA RENAL Y RIÑON GIGANTE</v>
          </cell>
          <cell r="C6990" t="str">
            <v>093</v>
          </cell>
        </row>
        <row r="6991">
          <cell r="A6991" t="str">
            <v>Q638</v>
          </cell>
          <cell r="B6991" t="str">
            <v>OTRAS MALFORMACIONES CONGENITAS DEL RIÑON, ESPECIFICADAS</v>
          </cell>
          <cell r="C6991" t="str">
            <v>093</v>
          </cell>
        </row>
        <row r="6992">
          <cell r="A6992" t="str">
            <v>Q639</v>
          </cell>
          <cell r="B6992" t="str">
            <v>MALFORMACION CONGENITA DEL RIÑON, NO ESPECIFICADA</v>
          </cell>
          <cell r="C6992" t="str">
            <v>093</v>
          </cell>
        </row>
        <row r="6993">
          <cell r="A6993" t="str">
            <v>Q64</v>
          </cell>
          <cell r="B6993" t="str">
            <v>OTRAS MALFORMACIONES CONGENITAS DEL SISTEMA URINARIO</v>
          </cell>
          <cell r="C6993" t="str">
            <v>093</v>
          </cell>
        </row>
        <row r="6994">
          <cell r="A6994" t="str">
            <v>Q640</v>
          </cell>
          <cell r="B6994" t="str">
            <v>EPISPADIAS</v>
          </cell>
          <cell r="C6994" t="str">
            <v>093</v>
          </cell>
        </row>
        <row r="6995">
          <cell r="A6995" t="str">
            <v>Q641</v>
          </cell>
          <cell r="B6995" t="str">
            <v>EXTROFIA DE LA VEJIGA URINARIA</v>
          </cell>
          <cell r="C6995" t="str">
            <v>093</v>
          </cell>
        </row>
        <row r="6996">
          <cell r="A6996" t="str">
            <v>Q642</v>
          </cell>
          <cell r="B6996" t="str">
            <v>VALVULA URETRALES POSTERIORES CONGENITAS</v>
          </cell>
          <cell r="C6996" t="str">
            <v>093</v>
          </cell>
        </row>
        <row r="6997">
          <cell r="A6997" t="str">
            <v>Q643</v>
          </cell>
          <cell r="B6997" t="str">
            <v>OTRAS ATRESIAS Y ESTENOSIS DE LA URETRA Y DEL CUELLO DE LA VEJIGA</v>
          </cell>
          <cell r="C6997" t="str">
            <v>093</v>
          </cell>
        </row>
        <row r="6998">
          <cell r="A6998" t="str">
            <v>Q644</v>
          </cell>
          <cell r="B6998" t="str">
            <v>MALFORMACION DEL URACO</v>
          </cell>
          <cell r="C6998" t="str">
            <v>093</v>
          </cell>
        </row>
        <row r="6999">
          <cell r="A6999" t="str">
            <v>Q645</v>
          </cell>
          <cell r="B6999" t="str">
            <v>AUSENCIA CONGENITA DE LA VEJIGA Y DE LA URETRA</v>
          </cell>
          <cell r="C6999" t="str">
            <v>093</v>
          </cell>
        </row>
        <row r="7000">
          <cell r="A7000" t="str">
            <v>Q646</v>
          </cell>
          <cell r="B7000" t="str">
            <v>DIVERTICULO CONGENITO DE LA VAJIGA</v>
          </cell>
          <cell r="C7000" t="str">
            <v>093</v>
          </cell>
        </row>
        <row r="7001">
          <cell r="A7001" t="str">
            <v>Q647</v>
          </cell>
          <cell r="B7001" t="str">
            <v>OTRAS MALFORMACIONES CONGENITAS DE LA VEJIGA Y DE LA URETRA</v>
          </cell>
          <cell r="C7001" t="str">
            <v>093</v>
          </cell>
        </row>
        <row r="7002">
          <cell r="A7002" t="str">
            <v>Q648</v>
          </cell>
          <cell r="B7002" t="str">
            <v>OTRAS MALFORMACIONES CONGENITAS DEL APARATO URINARIO, ESPECIFICADAS</v>
          </cell>
          <cell r="C7002" t="str">
            <v>093</v>
          </cell>
        </row>
        <row r="7003">
          <cell r="A7003" t="str">
            <v>Q649</v>
          </cell>
          <cell r="B7003" t="str">
            <v>MALFORMACION CONGENITA DEL APARATO URINARIO, NO ESPECIFICADA</v>
          </cell>
          <cell r="C7003" t="str">
            <v>093</v>
          </cell>
        </row>
        <row r="7004">
          <cell r="A7004" t="str">
            <v>Q65</v>
          </cell>
          <cell r="B7004" t="str">
            <v>DEFOMIDADES CONGENITAS DE LA CADERA</v>
          </cell>
          <cell r="C7004" t="str">
            <v>093</v>
          </cell>
        </row>
        <row r="7005">
          <cell r="A7005" t="str">
            <v>Q650</v>
          </cell>
          <cell r="B7005" t="str">
            <v>LUXACION CONGENITA DE LA CADERA, UNILATERAL</v>
          </cell>
          <cell r="C7005" t="str">
            <v>093</v>
          </cell>
        </row>
        <row r="7006">
          <cell r="A7006" t="str">
            <v>Q651</v>
          </cell>
          <cell r="B7006" t="str">
            <v>LUXACION CONGENITA DE LA CADERA, BILATERAL</v>
          </cell>
          <cell r="C7006" t="str">
            <v>093</v>
          </cell>
        </row>
        <row r="7007">
          <cell r="A7007" t="str">
            <v>Q652</v>
          </cell>
          <cell r="B7007" t="str">
            <v>LUXACION CONGENITA DE LA CADERA, NO ESPECIFICADA</v>
          </cell>
          <cell r="C7007" t="str">
            <v>093</v>
          </cell>
        </row>
        <row r="7008">
          <cell r="A7008" t="str">
            <v>Q653</v>
          </cell>
          <cell r="B7008" t="str">
            <v>SUBLUXACION CONGENITA DE LA CADERA, UNILATERAL</v>
          </cell>
          <cell r="C7008" t="str">
            <v>093</v>
          </cell>
        </row>
        <row r="7009">
          <cell r="A7009" t="str">
            <v>Q654</v>
          </cell>
          <cell r="B7009" t="str">
            <v>SUBLUXACION CONGENITA DE LA CADERA, BILATERAL</v>
          </cell>
          <cell r="C7009" t="str">
            <v>093</v>
          </cell>
        </row>
        <row r="7010">
          <cell r="A7010" t="str">
            <v>Q655</v>
          </cell>
          <cell r="B7010" t="str">
            <v>SUBLUXACION CONGENITA DE LA CADERA, NO ESPECIFICADA</v>
          </cell>
          <cell r="C7010" t="str">
            <v>093</v>
          </cell>
        </row>
        <row r="7011">
          <cell r="A7011" t="str">
            <v>Q656</v>
          </cell>
          <cell r="B7011" t="str">
            <v>CADERA INESTABLE</v>
          </cell>
          <cell r="C7011" t="str">
            <v>093</v>
          </cell>
        </row>
        <row r="7012">
          <cell r="A7012" t="str">
            <v>Q658</v>
          </cell>
          <cell r="B7012" t="str">
            <v>OTRAS DEFORMIDADES CONGENITAS DE LA CADERA</v>
          </cell>
          <cell r="C7012" t="str">
            <v>093</v>
          </cell>
        </row>
        <row r="7013">
          <cell r="A7013" t="str">
            <v>Q659</v>
          </cell>
          <cell r="B7013" t="str">
            <v>DEFORMIDAD CONGENITA DE LA CADERA, NO ESPECIFICADA</v>
          </cell>
          <cell r="C7013" t="str">
            <v>093</v>
          </cell>
        </row>
        <row r="7014">
          <cell r="A7014" t="str">
            <v>Q66</v>
          </cell>
          <cell r="B7014" t="str">
            <v>DEFORMIDADES CONGENITAS DE LOS PIES</v>
          </cell>
          <cell r="C7014" t="str">
            <v>093</v>
          </cell>
        </row>
        <row r="7015">
          <cell r="A7015" t="str">
            <v>Q660</v>
          </cell>
          <cell r="B7015" t="str">
            <v>TAPILES EQUINOVARUS</v>
          </cell>
          <cell r="C7015" t="str">
            <v>093</v>
          </cell>
        </row>
        <row r="7016">
          <cell r="A7016" t="str">
            <v>Q661</v>
          </cell>
          <cell r="B7016" t="str">
            <v>TAPILES CALCANEOVARUS</v>
          </cell>
          <cell r="C7016" t="str">
            <v>093</v>
          </cell>
        </row>
        <row r="7017">
          <cell r="A7017" t="str">
            <v>Q662</v>
          </cell>
          <cell r="B7017" t="str">
            <v>METATARSUS VARUS</v>
          </cell>
          <cell r="C7017" t="str">
            <v>093</v>
          </cell>
        </row>
        <row r="7018">
          <cell r="A7018" t="str">
            <v>Q663</v>
          </cell>
          <cell r="B7018" t="str">
            <v>OTRAS DEFORMIDADES VARUS CONGENITAS DE LOS PIES</v>
          </cell>
          <cell r="C7018" t="str">
            <v>093</v>
          </cell>
        </row>
        <row r="7019">
          <cell r="A7019" t="str">
            <v>Q664</v>
          </cell>
          <cell r="B7019" t="str">
            <v>TAPILES CALCANEOVALGUS</v>
          </cell>
          <cell r="C7019" t="str">
            <v>093</v>
          </cell>
        </row>
        <row r="7020">
          <cell r="A7020" t="str">
            <v>Q665</v>
          </cell>
          <cell r="B7020" t="str">
            <v>PIE PLANO CONGENITO</v>
          </cell>
          <cell r="C7020" t="str">
            <v>093</v>
          </cell>
        </row>
        <row r="7021">
          <cell r="A7021" t="str">
            <v>Q666</v>
          </cell>
          <cell r="B7021" t="str">
            <v>OTRAS DEFORMIDADES VALGUS CONGENITAS DE LOS PIES</v>
          </cell>
          <cell r="C7021" t="str">
            <v>093</v>
          </cell>
        </row>
        <row r="7022">
          <cell r="A7022" t="str">
            <v>Q667</v>
          </cell>
          <cell r="B7022" t="str">
            <v>PIE CAVUS</v>
          </cell>
          <cell r="C7022" t="str">
            <v>093</v>
          </cell>
        </row>
        <row r="7023">
          <cell r="A7023" t="str">
            <v>Q668</v>
          </cell>
          <cell r="B7023" t="str">
            <v>OTRAS DEFORMIDADES CONGENITAS DE LOS PIES</v>
          </cell>
          <cell r="C7023" t="str">
            <v>093</v>
          </cell>
        </row>
        <row r="7024">
          <cell r="A7024" t="str">
            <v>Q669</v>
          </cell>
          <cell r="B7024" t="str">
            <v>DEFORMIDAD CONGENITA DE LOS PIES, NO ESPECIFICADA</v>
          </cell>
          <cell r="C7024" t="str">
            <v>093</v>
          </cell>
        </row>
        <row r="7025">
          <cell r="A7025" t="str">
            <v>Q67</v>
          </cell>
          <cell r="B7025" t="str">
            <v>DEFORMIDADES OSTEOMUSCULARES CONG. DE LA CABEZA, DE LA CARA, DE LA COL</v>
          </cell>
          <cell r="C7025" t="str">
            <v>093</v>
          </cell>
        </row>
        <row r="7026">
          <cell r="A7026" t="str">
            <v>Q670</v>
          </cell>
          <cell r="B7026" t="str">
            <v>ASIMETRIA FACIAL</v>
          </cell>
          <cell r="C7026" t="str">
            <v>093</v>
          </cell>
        </row>
        <row r="7027">
          <cell r="A7027" t="str">
            <v>Q671</v>
          </cell>
          <cell r="B7027" t="str">
            <v>FACIES COMPRIMIDA</v>
          </cell>
          <cell r="C7027" t="str">
            <v>093</v>
          </cell>
        </row>
        <row r="7028">
          <cell r="A7028" t="str">
            <v>Q672</v>
          </cell>
          <cell r="B7028" t="str">
            <v>DOLICOCEFALIA</v>
          </cell>
          <cell r="C7028" t="str">
            <v>093</v>
          </cell>
        </row>
        <row r="7029">
          <cell r="A7029" t="str">
            <v>Q673</v>
          </cell>
          <cell r="B7029" t="str">
            <v>PLAGIOCEFALIA</v>
          </cell>
          <cell r="C7029" t="str">
            <v>093</v>
          </cell>
        </row>
        <row r="7030">
          <cell r="A7030" t="str">
            <v>Q674</v>
          </cell>
          <cell r="B7030" t="str">
            <v>OTRAS DEFORMIDADES CONG. DEL CRANEO, DE LA CARA Y DE LA MANDIBULA</v>
          </cell>
          <cell r="C7030" t="str">
            <v>093</v>
          </cell>
        </row>
        <row r="7031">
          <cell r="A7031" t="str">
            <v>Q675</v>
          </cell>
          <cell r="B7031" t="str">
            <v>DEFORMIDAD CONGENITA DE LA COLUMNA VERTEBRAL</v>
          </cell>
          <cell r="C7031" t="str">
            <v>093</v>
          </cell>
        </row>
        <row r="7032">
          <cell r="A7032" t="str">
            <v>Q676</v>
          </cell>
          <cell r="B7032" t="str">
            <v>TORAX EXCAVADO</v>
          </cell>
          <cell r="C7032" t="str">
            <v>093</v>
          </cell>
        </row>
        <row r="7033">
          <cell r="A7033" t="str">
            <v>Q677</v>
          </cell>
          <cell r="B7033" t="str">
            <v>TORAX EN QUILLA</v>
          </cell>
          <cell r="C7033" t="str">
            <v>093</v>
          </cell>
        </row>
        <row r="7034">
          <cell r="A7034" t="str">
            <v>Q678</v>
          </cell>
          <cell r="B7034" t="str">
            <v>OTRAS DEFORMIDADES CONGENITAS DEL TORAX</v>
          </cell>
          <cell r="C7034" t="str">
            <v>093</v>
          </cell>
        </row>
        <row r="7035">
          <cell r="A7035" t="str">
            <v>Q68</v>
          </cell>
          <cell r="B7035" t="str">
            <v>OTRAS DEFORMIDADES OSTEOMUSCULARES CONGENITAS</v>
          </cell>
          <cell r="C7035" t="str">
            <v>093</v>
          </cell>
        </row>
        <row r="7036">
          <cell r="A7036" t="str">
            <v>Q680</v>
          </cell>
          <cell r="B7036" t="str">
            <v>DEFORMIDAD CONGENITA DEL MUSCULO ESTERNOCLEIDOMASTOIDEO</v>
          </cell>
          <cell r="C7036" t="str">
            <v>093</v>
          </cell>
        </row>
        <row r="7037">
          <cell r="A7037" t="str">
            <v>Q681</v>
          </cell>
          <cell r="B7037" t="str">
            <v>DEFORMIDAD CONGENITA DE LA MANO</v>
          </cell>
          <cell r="C7037" t="str">
            <v>093</v>
          </cell>
        </row>
        <row r="7038">
          <cell r="A7038" t="str">
            <v>Q682</v>
          </cell>
          <cell r="B7038" t="str">
            <v>DEFORMIDAD CONGENITA DE LA RODILLA</v>
          </cell>
          <cell r="C7038" t="str">
            <v>093</v>
          </cell>
        </row>
        <row r="7039">
          <cell r="A7039" t="str">
            <v>Q683</v>
          </cell>
          <cell r="B7039" t="str">
            <v>CURVATURA CONGENITA DEL FEMUR</v>
          </cell>
          <cell r="C7039" t="str">
            <v>093</v>
          </cell>
        </row>
        <row r="7040">
          <cell r="A7040" t="str">
            <v>Q684</v>
          </cell>
          <cell r="B7040" t="str">
            <v>CURVATURA CONGENITA DE LA TIBIA Y DEL PERONE</v>
          </cell>
          <cell r="C7040" t="str">
            <v>093</v>
          </cell>
        </row>
        <row r="7041">
          <cell r="A7041" t="str">
            <v>Q685</v>
          </cell>
          <cell r="B7041" t="str">
            <v>CURVATURA CONGENITA DE HUESO (S) LARGO (S) DEL MIENBR. INFER. SIN OTRA</v>
          </cell>
          <cell r="C7041" t="str">
            <v>093</v>
          </cell>
        </row>
        <row r="7042">
          <cell r="A7042" t="str">
            <v>Q688</v>
          </cell>
          <cell r="B7042" t="str">
            <v>OTRAS DEFORMIDADES CONGENITAS OSTEOMUSCULARES, ESPECIFICADAS</v>
          </cell>
          <cell r="C7042" t="str">
            <v>093</v>
          </cell>
        </row>
        <row r="7043">
          <cell r="A7043" t="str">
            <v>Q69</v>
          </cell>
          <cell r="B7043" t="str">
            <v>POLIDACTILIA</v>
          </cell>
          <cell r="C7043" t="str">
            <v>093</v>
          </cell>
        </row>
        <row r="7044">
          <cell r="A7044" t="str">
            <v>Q690</v>
          </cell>
          <cell r="B7044" t="str">
            <v>DEDO(S) SUPERNUMERARIO(S) DE LA MANO</v>
          </cell>
          <cell r="C7044" t="str">
            <v>093</v>
          </cell>
        </row>
        <row r="7045">
          <cell r="A7045" t="str">
            <v>Q691</v>
          </cell>
          <cell r="B7045" t="str">
            <v>PULGAR(ES) SUPERNUMERARIO(S)</v>
          </cell>
          <cell r="C7045" t="str">
            <v>093</v>
          </cell>
        </row>
        <row r="7046">
          <cell r="A7046" t="str">
            <v>Q692</v>
          </cell>
          <cell r="B7046" t="str">
            <v>DEDO(S) SUPERNIMERARIO(S) DEL PIE</v>
          </cell>
          <cell r="C7046" t="str">
            <v>093</v>
          </cell>
        </row>
        <row r="7047">
          <cell r="A7047" t="str">
            <v>Q699</v>
          </cell>
          <cell r="B7047" t="str">
            <v>POLIDACTILIA, NO ESPECIFICAD</v>
          </cell>
          <cell r="C7047" t="str">
            <v>093</v>
          </cell>
        </row>
        <row r="7048">
          <cell r="A7048" t="str">
            <v>Q70</v>
          </cell>
          <cell r="B7048" t="str">
            <v>SINDACTILIA</v>
          </cell>
          <cell r="C7048" t="str">
            <v>093</v>
          </cell>
        </row>
        <row r="7049">
          <cell r="A7049" t="str">
            <v>Q700</v>
          </cell>
          <cell r="B7049" t="str">
            <v>FUSION DE LOS DEDOS DE LA MANO</v>
          </cell>
          <cell r="C7049" t="str">
            <v>093</v>
          </cell>
        </row>
        <row r="7050">
          <cell r="A7050" t="str">
            <v>Q701</v>
          </cell>
          <cell r="B7050" t="str">
            <v>MENBRANA INTERDIGITAL DE LA MANO</v>
          </cell>
          <cell r="C7050" t="str">
            <v>093</v>
          </cell>
        </row>
        <row r="7051">
          <cell r="A7051" t="str">
            <v>Q702</v>
          </cell>
          <cell r="B7051" t="str">
            <v>FUSION DE LOS DEDOS DEL PIE</v>
          </cell>
          <cell r="C7051" t="str">
            <v>093</v>
          </cell>
        </row>
        <row r="7052">
          <cell r="A7052" t="str">
            <v>Q703</v>
          </cell>
          <cell r="B7052" t="str">
            <v>MENBRANA INTERDIGITAL DEL PIE</v>
          </cell>
          <cell r="C7052" t="str">
            <v>093</v>
          </cell>
        </row>
        <row r="7053">
          <cell r="A7053" t="str">
            <v>Q704</v>
          </cell>
          <cell r="B7053" t="str">
            <v>POLISINDACTILIA</v>
          </cell>
          <cell r="C7053" t="str">
            <v>093</v>
          </cell>
        </row>
        <row r="7054">
          <cell r="A7054" t="str">
            <v>Q709</v>
          </cell>
          <cell r="B7054" t="str">
            <v>SINDACTILIA, NO ESPECIFICADA</v>
          </cell>
          <cell r="C7054" t="str">
            <v>093</v>
          </cell>
        </row>
        <row r="7055">
          <cell r="A7055" t="str">
            <v>Q71</v>
          </cell>
          <cell r="B7055" t="str">
            <v>DEFECTOS POR REDUCCION DEL MIEMBRO SUPEROR</v>
          </cell>
          <cell r="C7055" t="str">
            <v>093</v>
          </cell>
        </row>
        <row r="7056">
          <cell r="A7056" t="str">
            <v>Q710</v>
          </cell>
          <cell r="B7056" t="str">
            <v>AUSENCIA CONGENITA COMPLETA DEL (DE LOS) MIEMBRO(S) SUPERIOR(ES)</v>
          </cell>
          <cell r="C7056" t="str">
            <v>093</v>
          </cell>
        </row>
        <row r="7057">
          <cell r="A7057" t="str">
            <v>Q711</v>
          </cell>
          <cell r="B7057" t="str">
            <v>AUSENCIA CONG. DEL BRAZO Y DEL ANTABRAZO CON PRESENCIA DE LA MANO</v>
          </cell>
          <cell r="C7057" t="str">
            <v>093</v>
          </cell>
        </row>
        <row r="7058">
          <cell r="A7058" t="str">
            <v>Q712</v>
          </cell>
          <cell r="B7058" t="str">
            <v>AUSENCIA CONGENITA DEL ANTEBRAZO Y DE LA MANO</v>
          </cell>
          <cell r="C7058" t="str">
            <v>093</v>
          </cell>
        </row>
        <row r="7059">
          <cell r="A7059" t="str">
            <v>Q713</v>
          </cell>
          <cell r="B7059" t="str">
            <v>AUSENCIA CONGENITA DE LA MANO Y EL (LOS) DEDO(S)</v>
          </cell>
          <cell r="C7059" t="str">
            <v>093</v>
          </cell>
        </row>
        <row r="7060">
          <cell r="A7060" t="str">
            <v>Q714</v>
          </cell>
          <cell r="B7060" t="str">
            <v>DEFECTO POR REDUCCION LONGITUDINAL DEL RADIO</v>
          </cell>
          <cell r="C7060" t="str">
            <v>093</v>
          </cell>
        </row>
        <row r="7061">
          <cell r="A7061" t="str">
            <v>Q715</v>
          </cell>
          <cell r="B7061" t="str">
            <v>DEFECTO POR REDUCCION LONGITUDINAL DEL CUBITO</v>
          </cell>
          <cell r="C7061" t="str">
            <v>093</v>
          </cell>
        </row>
        <row r="7062">
          <cell r="A7062" t="str">
            <v>Q716</v>
          </cell>
          <cell r="B7062" t="str">
            <v>MANO EN PINZA DE LANGOSTA</v>
          </cell>
          <cell r="C7062" t="str">
            <v>093</v>
          </cell>
        </row>
        <row r="7063">
          <cell r="A7063" t="str">
            <v>Q718</v>
          </cell>
          <cell r="B7063" t="str">
            <v>OTROS DEFECTOS POR REDUCCION DEL  (DE LOS) MIEMBRO(S) SUPERIOR(ES)</v>
          </cell>
          <cell r="C7063" t="str">
            <v>093</v>
          </cell>
        </row>
        <row r="7064">
          <cell r="A7064" t="str">
            <v>Q719</v>
          </cell>
          <cell r="B7064" t="str">
            <v>DEFECTO POR REDUCCION DEL MIEMBRO SUPERIOR, NO ESPECIFICADO</v>
          </cell>
          <cell r="C7064" t="str">
            <v>093</v>
          </cell>
        </row>
        <row r="7065">
          <cell r="A7065" t="str">
            <v>Q72</v>
          </cell>
          <cell r="B7065" t="str">
            <v>DEFECTOS POR REDUCCION DEL MIEMBRO INFERIOR</v>
          </cell>
          <cell r="C7065" t="str">
            <v>093</v>
          </cell>
        </row>
        <row r="7066">
          <cell r="A7066" t="str">
            <v>Q720</v>
          </cell>
          <cell r="B7066" t="str">
            <v>AUSENCIA CONGENITA COMPLETA DEL (DE LOS) MIEMBRO(S) INFERIOR(ES)</v>
          </cell>
          <cell r="C7066" t="str">
            <v>093</v>
          </cell>
        </row>
        <row r="7067">
          <cell r="A7067" t="str">
            <v>Q721</v>
          </cell>
          <cell r="B7067" t="str">
            <v>AUSENCIA CONGENITA DEL MUSLO Y DE LA PIERNA CON PRESENCIA DEL PIE</v>
          </cell>
          <cell r="C7067" t="str">
            <v>093</v>
          </cell>
        </row>
        <row r="7068">
          <cell r="A7068" t="str">
            <v>Q722</v>
          </cell>
          <cell r="B7068" t="str">
            <v>AUSENCIA CONGENITA DE LA PIERNA Y DEL PIE</v>
          </cell>
          <cell r="C7068" t="str">
            <v>093</v>
          </cell>
        </row>
        <row r="7069">
          <cell r="A7069" t="str">
            <v>Q723</v>
          </cell>
          <cell r="B7069" t="str">
            <v>AUSENCIA CONGENITA DEL PIE Y DEDO(S) DEL PIE</v>
          </cell>
          <cell r="C7069" t="str">
            <v>093</v>
          </cell>
        </row>
        <row r="7070">
          <cell r="A7070" t="str">
            <v>Q724</v>
          </cell>
          <cell r="B7070" t="str">
            <v>CEFECTO POR REDUCCION LONGITUDINAL DEL FEMUR</v>
          </cell>
          <cell r="C7070" t="str">
            <v>093</v>
          </cell>
        </row>
        <row r="7071">
          <cell r="A7071" t="str">
            <v>Q725</v>
          </cell>
          <cell r="B7071" t="str">
            <v>DEFECTO POR REDUCCION LONGITUDINAL DE LA TIBIA</v>
          </cell>
          <cell r="C7071" t="str">
            <v>093</v>
          </cell>
        </row>
        <row r="7072">
          <cell r="A7072" t="str">
            <v>Q726</v>
          </cell>
          <cell r="B7072" t="str">
            <v>DEFECTO POR REDUCCION LONGITUDINAL DEL PERONE</v>
          </cell>
          <cell r="C7072" t="str">
            <v>093</v>
          </cell>
        </row>
        <row r="7073">
          <cell r="A7073" t="str">
            <v>Q727</v>
          </cell>
          <cell r="B7073" t="str">
            <v>PIE HENDIDO</v>
          </cell>
          <cell r="C7073" t="str">
            <v>093</v>
          </cell>
        </row>
        <row r="7074">
          <cell r="A7074" t="str">
            <v>Q728</v>
          </cell>
          <cell r="B7074" t="str">
            <v>OTROS DEFECTOS POR REDUCCION DEL (DE LOS) MIEMBRO(S) INFERIOR(ES)</v>
          </cell>
          <cell r="C7074" t="str">
            <v>093</v>
          </cell>
        </row>
        <row r="7075">
          <cell r="A7075" t="str">
            <v>Q729</v>
          </cell>
          <cell r="B7075" t="str">
            <v>DEFECTO POR REDUCCION DEL MIEMBRO INFERIOR, NO ESPECIFICADO</v>
          </cell>
          <cell r="C7075" t="str">
            <v>093</v>
          </cell>
        </row>
        <row r="7076">
          <cell r="A7076" t="str">
            <v>Q73</v>
          </cell>
          <cell r="B7076" t="str">
            <v>DEFECTOS POR REDUCCION DE MIEMBRO NO ESPECIFICADO</v>
          </cell>
          <cell r="C7076" t="str">
            <v>093</v>
          </cell>
        </row>
        <row r="7077">
          <cell r="A7077" t="str">
            <v>Q730</v>
          </cell>
          <cell r="B7077" t="str">
            <v>AUSENCIA COMPLETA DE MIEMBRO(S) NO ESPECIFICADO(S)</v>
          </cell>
          <cell r="C7077" t="str">
            <v>093</v>
          </cell>
        </row>
        <row r="7078">
          <cell r="A7078" t="str">
            <v>Q731</v>
          </cell>
          <cell r="B7078" t="str">
            <v>FOCOMELIA, MIEMBRO(S) NO ESPECIFICADO(S)</v>
          </cell>
          <cell r="C7078" t="str">
            <v>093</v>
          </cell>
        </row>
        <row r="7079">
          <cell r="A7079" t="str">
            <v>Q738</v>
          </cell>
          <cell r="B7079" t="str">
            <v>OTROS DEFECTOS POR REDUCCION DE MIEMBRO(S) NO ESPECIFICADO(S)</v>
          </cell>
          <cell r="C7079" t="str">
            <v>093</v>
          </cell>
        </row>
        <row r="7080">
          <cell r="A7080" t="str">
            <v>Q74</v>
          </cell>
          <cell r="B7080" t="str">
            <v>OTRAS ANOMALIAS CONGENITAS DEL (DE LOS) MIEMBROS(S)</v>
          </cell>
          <cell r="C7080" t="str">
            <v>093</v>
          </cell>
        </row>
        <row r="7081">
          <cell r="A7081" t="str">
            <v>Q740</v>
          </cell>
          <cell r="B7081" t="str">
            <v>OTRAS MALFORM. CONG. DEL (DE LOS) MIEMBRO(S) SUPEROR(ES), INCLUIDA LA</v>
          </cell>
          <cell r="C7081" t="str">
            <v>093</v>
          </cell>
        </row>
        <row r="7082">
          <cell r="A7082" t="str">
            <v>Q741</v>
          </cell>
          <cell r="B7082" t="str">
            <v>MALFORMACION CONGENITA DE LA RODILLA</v>
          </cell>
          <cell r="C7082" t="str">
            <v>093</v>
          </cell>
        </row>
        <row r="7083">
          <cell r="A7083" t="str">
            <v>Q742</v>
          </cell>
          <cell r="B7083" t="str">
            <v>OTRAS MALFORM. CONG. DEL (DE LOS) MIEMB. INF. INCLUIDA LA CINTURA PELV</v>
          </cell>
          <cell r="C7083" t="str">
            <v>093</v>
          </cell>
        </row>
        <row r="7084">
          <cell r="A7084" t="str">
            <v>Q743</v>
          </cell>
          <cell r="B7084" t="str">
            <v>ARTROGRIPOSIS MULTIPLE CONGENITA</v>
          </cell>
          <cell r="C7084" t="str">
            <v>093</v>
          </cell>
        </row>
        <row r="7085">
          <cell r="A7085" t="str">
            <v>Q748</v>
          </cell>
          <cell r="B7085" t="str">
            <v>OTRAS MALFORM. CONG. ESPECIFICADAS DEL (DE LOS) MIEMBRO(S)</v>
          </cell>
          <cell r="C7085" t="str">
            <v>093</v>
          </cell>
        </row>
        <row r="7086">
          <cell r="A7086" t="str">
            <v>Q749</v>
          </cell>
          <cell r="B7086" t="str">
            <v>MALFORMACION CONGENITA DE MIEMBRO(S), NO ESPECIFICADA</v>
          </cell>
          <cell r="C7086" t="str">
            <v>093</v>
          </cell>
        </row>
        <row r="7087">
          <cell r="A7087" t="str">
            <v>Q75</v>
          </cell>
          <cell r="B7087" t="str">
            <v>OTRAS MALFORMACIONES CONGENITAS DE LOS HUESOS DEL CRANEO Y DE LA CARA</v>
          </cell>
          <cell r="C7087" t="str">
            <v>093</v>
          </cell>
        </row>
        <row r="7088">
          <cell r="A7088" t="str">
            <v>Q750</v>
          </cell>
          <cell r="B7088" t="str">
            <v>CRANEOSINOSTOSIS</v>
          </cell>
          <cell r="C7088" t="str">
            <v>093</v>
          </cell>
        </row>
        <row r="7089">
          <cell r="A7089" t="str">
            <v>Q751</v>
          </cell>
          <cell r="B7089" t="str">
            <v>DISOSTOSIS CRANEOFACIAL</v>
          </cell>
          <cell r="C7089" t="str">
            <v>093</v>
          </cell>
        </row>
        <row r="7090">
          <cell r="A7090" t="str">
            <v>Q752</v>
          </cell>
          <cell r="B7090" t="str">
            <v>HIPERTELORISMO</v>
          </cell>
          <cell r="C7090" t="str">
            <v>093</v>
          </cell>
        </row>
        <row r="7091">
          <cell r="A7091" t="str">
            <v>Q753</v>
          </cell>
          <cell r="B7091" t="str">
            <v>MACROCEFALIA</v>
          </cell>
          <cell r="C7091" t="str">
            <v>093</v>
          </cell>
        </row>
        <row r="7092">
          <cell r="A7092" t="str">
            <v>Q754</v>
          </cell>
          <cell r="B7092" t="str">
            <v>DISOSTOSIS MAXILOFACIAL</v>
          </cell>
          <cell r="C7092" t="str">
            <v>093</v>
          </cell>
        </row>
        <row r="7093">
          <cell r="A7093" t="str">
            <v>Q755</v>
          </cell>
          <cell r="B7093" t="str">
            <v>DISOSTOSIS OCULOMAXILAR</v>
          </cell>
          <cell r="C7093" t="str">
            <v>093</v>
          </cell>
        </row>
        <row r="7094">
          <cell r="A7094" t="str">
            <v>Q758</v>
          </cell>
          <cell r="B7094" t="str">
            <v>OTRAS MALFORM. CONG. ESPECIF. DE LOS HUESOS DEL CRANEO Y DE LA CARA</v>
          </cell>
          <cell r="C7094" t="str">
            <v>093</v>
          </cell>
        </row>
        <row r="7095">
          <cell r="A7095" t="str">
            <v>Q759</v>
          </cell>
          <cell r="B7095" t="str">
            <v>MALFORM. CONG. NO ESPECIF. DE LOS HUESOS DEL CRANEO Y DE LA CARA</v>
          </cell>
          <cell r="C7095" t="str">
            <v>093</v>
          </cell>
        </row>
        <row r="7096">
          <cell r="A7096" t="str">
            <v>Q76</v>
          </cell>
          <cell r="B7096" t="str">
            <v>MALFORMACIONES CONGENITAS DE LA COLUMNA VERTEBRAL Y TORAX OSEO</v>
          </cell>
          <cell r="C7096" t="str">
            <v>093</v>
          </cell>
        </row>
        <row r="7097">
          <cell r="A7097" t="str">
            <v>Q760</v>
          </cell>
          <cell r="B7097" t="str">
            <v>ESPINA BIFIDA OCULTA</v>
          </cell>
          <cell r="C7097" t="str">
            <v>093</v>
          </cell>
        </row>
        <row r="7098">
          <cell r="A7098" t="str">
            <v>Q761</v>
          </cell>
          <cell r="B7098" t="str">
            <v>SINDROME DE KLIPPEL-FEIL</v>
          </cell>
          <cell r="C7098" t="str">
            <v>093</v>
          </cell>
        </row>
        <row r="7099">
          <cell r="A7099" t="str">
            <v>Q762</v>
          </cell>
          <cell r="B7099" t="str">
            <v>ESPONDILOLISTESIS CONGENITA</v>
          </cell>
          <cell r="C7099" t="str">
            <v>093</v>
          </cell>
        </row>
        <row r="7100">
          <cell r="A7100" t="str">
            <v>Q763</v>
          </cell>
          <cell r="B7100" t="str">
            <v>ESCOLIOSIS CONGENITA DEBIDA A MALFORMACION CONGENITA OSEA</v>
          </cell>
          <cell r="C7100" t="str">
            <v>093</v>
          </cell>
        </row>
        <row r="7101">
          <cell r="A7101" t="str">
            <v>Q764</v>
          </cell>
          <cell r="B7101" t="str">
            <v>OTRAS MALFORM. CONG. DE LA COLUMNA VERTEBRAL, NO ASOCIADA CON ESCOL</v>
          </cell>
          <cell r="C7101" t="str">
            <v>093</v>
          </cell>
        </row>
        <row r="7102">
          <cell r="A7102" t="str">
            <v>Q765</v>
          </cell>
          <cell r="B7102" t="str">
            <v>COSTILLA CERVICAL</v>
          </cell>
          <cell r="C7102" t="str">
            <v>093</v>
          </cell>
        </row>
        <row r="7103">
          <cell r="A7103" t="str">
            <v>Q766</v>
          </cell>
          <cell r="B7103" t="str">
            <v>OTRAS MALFORMACIONES CONGENITAS DE LAS COSTILLAS</v>
          </cell>
          <cell r="C7103" t="str">
            <v>093</v>
          </cell>
        </row>
        <row r="7104">
          <cell r="A7104" t="str">
            <v>Q767</v>
          </cell>
          <cell r="B7104" t="str">
            <v>MALFORMACION CONGENITA DEL ESTERNON</v>
          </cell>
          <cell r="C7104" t="str">
            <v>093</v>
          </cell>
        </row>
        <row r="7105">
          <cell r="A7105" t="str">
            <v>Q768</v>
          </cell>
          <cell r="B7105" t="str">
            <v>OTRAS MALFORMACIONES CONGENITAS DEL TORAX OSEO</v>
          </cell>
          <cell r="C7105" t="str">
            <v>093</v>
          </cell>
        </row>
        <row r="7106">
          <cell r="A7106" t="str">
            <v>Q769</v>
          </cell>
          <cell r="B7106" t="str">
            <v>MALFORMACION CONGENITA DEL TORAX OSEO, NO ESPECIFICADA</v>
          </cell>
          <cell r="C7106" t="str">
            <v>093</v>
          </cell>
        </row>
        <row r="7107">
          <cell r="A7107" t="str">
            <v>Q77</v>
          </cell>
          <cell r="B7107" t="str">
            <v>OSTEOCONDRODISPLASIA CON DEFECTO DEL CREC. DE LOS HUESOS LARGOS Y LA</v>
          </cell>
          <cell r="C7107" t="str">
            <v>093</v>
          </cell>
        </row>
        <row r="7108">
          <cell r="A7108" t="str">
            <v>Q770</v>
          </cell>
          <cell r="B7108" t="str">
            <v>ACONDROGENESIS</v>
          </cell>
          <cell r="C7108" t="str">
            <v>093</v>
          </cell>
        </row>
        <row r="7109">
          <cell r="A7109" t="str">
            <v>Q771</v>
          </cell>
          <cell r="B7109" t="str">
            <v>ENANISMO TANATOFORICO</v>
          </cell>
          <cell r="C7109" t="str">
            <v>093</v>
          </cell>
        </row>
        <row r="7110">
          <cell r="A7110" t="str">
            <v>Q772</v>
          </cell>
          <cell r="B7110" t="str">
            <v>SINDROME DE COSTILLA CORTA</v>
          </cell>
          <cell r="C7110" t="str">
            <v>093</v>
          </cell>
        </row>
        <row r="7111">
          <cell r="A7111" t="str">
            <v>Q773</v>
          </cell>
          <cell r="B7111" t="str">
            <v>CONDRODISPLASIA PUNCTATA</v>
          </cell>
          <cell r="C7111" t="str">
            <v>093</v>
          </cell>
        </row>
        <row r="7112">
          <cell r="A7112" t="str">
            <v>Q774</v>
          </cell>
          <cell r="B7112" t="str">
            <v>ACONDROPLASIA</v>
          </cell>
          <cell r="C7112" t="str">
            <v>093</v>
          </cell>
        </row>
        <row r="7113">
          <cell r="A7113" t="str">
            <v>Q775</v>
          </cell>
          <cell r="B7113" t="str">
            <v>DISPLASIA DISTROFICA</v>
          </cell>
          <cell r="C7113" t="str">
            <v>093</v>
          </cell>
        </row>
        <row r="7114">
          <cell r="A7114" t="str">
            <v>Q776</v>
          </cell>
          <cell r="B7114" t="str">
            <v>DISPLASIA CONDROECTODERMICA</v>
          </cell>
          <cell r="C7114" t="str">
            <v>093</v>
          </cell>
        </row>
        <row r="7115">
          <cell r="A7115" t="str">
            <v>Q777</v>
          </cell>
          <cell r="B7115" t="str">
            <v>DISPLASIA ESPONDILOEPIFISARIA</v>
          </cell>
          <cell r="C7115" t="str">
            <v>093</v>
          </cell>
        </row>
        <row r="7116">
          <cell r="A7116" t="str">
            <v>Q778</v>
          </cell>
          <cell r="B7116" t="str">
            <v>OTRAS OSTEOCONDR. CON DEFECTOS DEL CREC. DE LOS HUESOS LARGOS Y DE LA</v>
          </cell>
          <cell r="C7116" t="str">
            <v>093</v>
          </cell>
        </row>
        <row r="7117">
          <cell r="A7117" t="str">
            <v>Q779</v>
          </cell>
          <cell r="B7117" t="str">
            <v>OSTEOCONDRO. CON DEFECTOS DEL CREC. DE LOS HUESOS LARGOS Y DE LA COLUM</v>
          </cell>
          <cell r="C7117" t="str">
            <v>093</v>
          </cell>
        </row>
        <row r="7118">
          <cell r="A7118" t="str">
            <v>Q78</v>
          </cell>
          <cell r="B7118" t="str">
            <v>OTRAS OSTEOCONDRODISPLASIAS</v>
          </cell>
          <cell r="C7118" t="str">
            <v>093</v>
          </cell>
        </row>
        <row r="7119">
          <cell r="A7119" t="str">
            <v>Q780</v>
          </cell>
          <cell r="B7119" t="str">
            <v>OSTEOGENESIS IMPERFECTA</v>
          </cell>
          <cell r="C7119" t="str">
            <v>093</v>
          </cell>
        </row>
        <row r="7120">
          <cell r="A7120" t="str">
            <v>Q781</v>
          </cell>
          <cell r="B7120" t="str">
            <v>DISPLASIA POLIOSTOTICA FIBROSA</v>
          </cell>
          <cell r="C7120" t="str">
            <v>093</v>
          </cell>
        </row>
        <row r="7121">
          <cell r="A7121" t="str">
            <v>Q782</v>
          </cell>
          <cell r="B7121" t="str">
            <v>OSTEOPETROSIS</v>
          </cell>
          <cell r="C7121" t="str">
            <v>093</v>
          </cell>
        </row>
        <row r="7122">
          <cell r="A7122" t="str">
            <v>Q783</v>
          </cell>
          <cell r="B7122" t="str">
            <v>DISPLASIA DIAFISARIA PROGRESIVA</v>
          </cell>
          <cell r="C7122" t="str">
            <v>093</v>
          </cell>
        </row>
        <row r="7123">
          <cell r="A7123" t="str">
            <v>Q784</v>
          </cell>
          <cell r="B7123" t="str">
            <v>ENCONDROMATOSIS</v>
          </cell>
          <cell r="C7123" t="str">
            <v>093</v>
          </cell>
        </row>
        <row r="7124">
          <cell r="A7124" t="str">
            <v>Q785</v>
          </cell>
          <cell r="B7124" t="str">
            <v>DISPLASIA METAFISARIA</v>
          </cell>
          <cell r="C7124" t="str">
            <v>093</v>
          </cell>
        </row>
        <row r="7125">
          <cell r="A7125" t="str">
            <v>Q786</v>
          </cell>
          <cell r="B7125" t="str">
            <v>EXOSTOSIS CONGENITA MULTIPLE</v>
          </cell>
          <cell r="C7125" t="str">
            <v>093</v>
          </cell>
        </row>
        <row r="7126">
          <cell r="A7126" t="str">
            <v>Q788</v>
          </cell>
          <cell r="B7126" t="str">
            <v>OTRAS OSTEOCONDRODISPLASIA ESPECIFICADAS</v>
          </cell>
          <cell r="C7126" t="str">
            <v>093</v>
          </cell>
        </row>
        <row r="7127">
          <cell r="A7127" t="str">
            <v>Q789</v>
          </cell>
          <cell r="B7127" t="str">
            <v>OSTEOCONDRODISPLASIA, NO ESPECIFICADA</v>
          </cell>
          <cell r="C7127" t="str">
            <v>093</v>
          </cell>
        </row>
        <row r="7128">
          <cell r="A7128" t="str">
            <v>Q79</v>
          </cell>
          <cell r="B7128" t="str">
            <v>MALFOR. CONG. DEL SISTEMA OSTEOMUSCULAR, NO CLASIF. EN OTRA PARTE</v>
          </cell>
          <cell r="C7128" t="str">
            <v>093</v>
          </cell>
        </row>
        <row r="7129">
          <cell r="A7129" t="str">
            <v>Q790</v>
          </cell>
          <cell r="B7129" t="str">
            <v>HERNIA DIAFRAGMATICA CONGENITA</v>
          </cell>
          <cell r="C7129" t="str">
            <v>093</v>
          </cell>
        </row>
        <row r="7130">
          <cell r="A7130" t="str">
            <v>Q791</v>
          </cell>
          <cell r="B7130" t="str">
            <v>OTRAS MALFORMACIONES CONGENITAS DEL DIAFRAGMA</v>
          </cell>
          <cell r="C7130" t="str">
            <v>093</v>
          </cell>
        </row>
        <row r="7131">
          <cell r="A7131" t="str">
            <v>Q792</v>
          </cell>
          <cell r="B7131" t="str">
            <v>EXONFALOS</v>
          </cell>
          <cell r="C7131" t="str">
            <v>093</v>
          </cell>
        </row>
        <row r="7132">
          <cell r="A7132" t="str">
            <v>Q793</v>
          </cell>
          <cell r="B7132" t="str">
            <v>GASTROSQUISIS</v>
          </cell>
          <cell r="C7132" t="str">
            <v>093</v>
          </cell>
        </row>
        <row r="7133">
          <cell r="A7133" t="str">
            <v>Q794</v>
          </cell>
          <cell r="B7133" t="str">
            <v>SINDROME DEL ABDOMEN EN CIRUELA PASA</v>
          </cell>
          <cell r="C7133" t="str">
            <v>093</v>
          </cell>
        </row>
        <row r="7134">
          <cell r="A7134" t="str">
            <v>Q795</v>
          </cell>
          <cell r="B7134" t="str">
            <v>OTRAS MALFORMACIONES CONGENITAS DE LA PARED ABDOMINAL</v>
          </cell>
          <cell r="C7134" t="str">
            <v>093</v>
          </cell>
        </row>
        <row r="7135">
          <cell r="A7135" t="str">
            <v>Q796</v>
          </cell>
          <cell r="B7135" t="str">
            <v>SINDROME DE EHLERS-DANLOS</v>
          </cell>
          <cell r="C7135" t="str">
            <v>093</v>
          </cell>
        </row>
        <row r="7136">
          <cell r="A7136" t="str">
            <v>Q798</v>
          </cell>
          <cell r="B7136" t="str">
            <v>OTRAS MALFORMACIONES CONGENITAS DEL SISTEMA OSTEOMUSCULAR</v>
          </cell>
          <cell r="C7136" t="str">
            <v>093</v>
          </cell>
        </row>
        <row r="7137">
          <cell r="A7137" t="str">
            <v>Q799</v>
          </cell>
          <cell r="B7137" t="str">
            <v>MALFORMACION CONGENITA DEL SISTEMA OSTEOMUSCULAR, NO ESPECIFICADA</v>
          </cell>
          <cell r="C7137" t="str">
            <v>093</v>
          </cell>
        </row>
        <row r="7138">
          <cell r="A7138" t="str">
            <v>Q80</v>
          </cell>
          <cell r="B7138" t="str">
            <v>ICTIOSIS CONGENITA</v>
          </cell>
          <cell r="C7138" t="str">
            <v>093</v>
          </cell>
        </row>
        <row r="7139">
          <cell r="A7139" t="str">
            <v>Q800</v>
          </cell>
          <cell r="B7139" t="str">
            <v>ICTIOSIS VULGAR</v>
          </cell>
          <cell r="C7139" t="str">
            <v>093</v>
          </cell>
        </row>
        <row r="7140">
          <cell r="A7140" t="str">
            <v>Q801</v>
          </cell>
          <cell r="B7140" t="str">
            <v>ICTIOSIS LIGADA AL CROMOSOMA X</v>
          </cell>
          <cell r="C7140" t="str">
            <v>093</v>
          </cell>
        </row>
        <row r="7141">
          <cell r="A7141" t="str">
            <v>Q802</v>
          </cell>
          <cell r="B7141" t="str">
            <v>ICTIOSIS LAMELAR</v>
          </cell>
          <cell r="C7141" t="str">
            <v>093</v>
          </cell>
        </row>
        <row r="7142">
          <cell r="A7142" t="str">
            <v>Q803</v>
          </cell>
          <cell r="B7142" t="str">
            <v>ERITRODERMIA ICTIOSIFORME VESICULAR CONGENITA</v>
          </cell>
          <cell r="C7142" t="str">
            <v>093</v>
          </cell>
        </row>
        <row r="7143">
          <cell r="A7143" t="str">
            <v>Q804</v>
          </cell>
          <cell r="B7143" t="str">
            <v>FETO ARLEQUIN</v>
          </cell>
          <cell r="C7143" t="str">
            <v>093</v>
          </cell>
        </row>
        <row r="7144">
          <cell r="A7144" t="str">
            <v>Q808</v>
          </cell>
          <cell r="B7144" t="str">
            <v>OTRAS ICTIOSIS CONGENITAS</v>
          </cell>
          <cell r="C7144" t="str">
            <v>093</v>
          </cell>
        </row>
        <row r="7145">
          <cell r="A7145" t="str">
            <v>Q809</v>
          </cell>
          <cell r="B7145" t="str">
            <v>ICTIOSIS CONGENITA, NO ESPECIFICADA</v>
          </cell>
          <cell r="C7145" t="str">
            <v>093</v>
          </cell>
        </row>
        <row r="7146">
          <cell r="A7146" t="str">
            <v>Q81</v>
          </cell>
          <cell r="B7146" t="str">
            <v>EPIDERMOLISIS BULLOSA</v>
          </cell>
          <cell r="C7146" t="str">
            <v>093</v>
          </cell>
        </row>
        <row r="7147">
          <cell r="A7147" t="str">
            <v>Q810</v>
          </cell>
          <cell r="B7147" t="str">
            <v>EPIDERMOLISIS BULLOSA SIMPLE</v>
          </cell>
          <cell r="C7147" t="str">
            <v>093</v>
          </cell>
        </row>
        <row r="7148">
          <cell r="A7148" t="str">
            <v>Q811</v>
          </cell>
          <cell r="B7148" t="str">
            <v>EPIDERMOLISIS BULLOSA LETAL</v>
          </cell>
          <cell r="C7148" t="str">
            <v>093</v>
          </cell>
        </row>
        <row r="7149">
          <cell r="A7149" t="str">
            <v>Q812</v>
          </cell>
          <cell r="B7149" t="str">
            <v>EPIDERMOLISIS BULLOSA DISTROFICA</v>
          </cell>
          <cell r="C7149" t="str">
            <v>093</v>
          </cell>
        </row>
        <row r="7150">
          <cell r="A7150" t="str">
            <v>Q818</v>
          </cell>
          <cell r="B7150" t="str">
            <v>OTRAS EPIDERMOLISIS BULLOSAS</v>
          </cell>
          <cell r="C7150" t="str">
            <v>093</v>
          </cell>
        </row>
        <row r="7151">
          <cell r="A7151" t="str">
            <v>Q819</v>
          </cell>
          <cell r="B7151" t="str">
            <v>EPIDERMOLISIS BULLOSA, NO ESPECIFICADA</v>
          </cell>
          <cell r="C7151" t="str">
            <v>093</v>
          </cell>
        </row>
        <row r="7152">
          <cell r="A7152" t="str">
            <v>Q82</v>
          </cell>
          <cell r="B7152" t="str">
            <v>OTRAS MALFORMACIONES CONGENITAS DE LA PIEL</v>
          </cell>
          <cell r="C7152" t="str">
            <v>093</v>
          </cell>
        </row>
        <row r="7153">
          <cell r="A7153" t="str">
            <v>Q820</v>
          </cell>
          <cell r="B7153" t="str">
            <v>LINFEDEMA HEREDITARIO</v>
          </cell>
          <cell r="C7153" t="str">
            <v>093</v>
          </cell>
        </row>
        <row r="7154">
          <cell r="A7154" t="str">
            <v>Q821</v>
          </cell>
          <cell r="B7154" t="str">
            <v>XERODERMA PIGMENTOSO</v>
          </cell>
          <cell r="C7154" t="str">
            <v>093</v>
          </cell>
        </row>
        <row r="7155">
          <cell r="A7155" t="str">
            <v>Q822</v>
          </cell>
          <cell r="B7155" t="str">
            <v>MASTOCITOSIS</v>
          </cell>
          <cell r="C7155" t="str">
            <v>093</v>
          </cell>
        </row>
        <row r="7156">
          <cell r="A7156" t="str">
            <v>Q823</v>
          </cell>
          <cell r="B7156" t="str">
            <v>INCONTINENCIA PIGMENTARIA</v>
          </cell>
          <cell r="C7156" t="str">
            <v>093</v>
          </cell>
        </row>
        <row r="7157">
          <cell r="A7157" t="str">
            <v>Q824</v>
          </cell>
          <cell r="B7157" t="str">
            <v>DISPLASIA ECTODERMICA (ANHIDROTICA)</v>
          </cell>
          <cell r="C7157" t="str">
            <v>093</v>
          </cell>
        </row>
        <row r="7158">
          <cell r="A7158" t="str">
            <v>Q825</v>
          </cell>
          <cell r="B7158" t="str">
            <v>NEVO NO NEOPLASICO, CONGENITO</v>
          </cell>
          <cell r="C7158" t="str">
            <v>093</v>
          </cell>
        </row>
        <row r="7159">
          <cell r="A7159" t="str">
            <v>Q828</v>
          </cell>
          <cell r="B7159" t="str">
            <v>OTRAS MALFORMACIONES CONGENITAS DE LA PIEL, ESPECIFICADAS</v>
          </cell>
          <cell r="C7159" t="str">
            <v>093</v>
          </cell>
        </row>
        <row r="7160">
          <cell r="A7160" t="str">
            <v>Q829</v>
          </cell>
          <cell r="B7160" t="str">
            <v>MALFORMACION CONGENITA DE LA PIEL, NO ESPECIFICADA</v>
          </cell>
          <cell r="C7160" t="str">
            <v>093</v>
          </cell>
        </row>
        <row r="7161">
          <cell r="A7161" t="str">
            <v>Q83</v>
          </cell>
          <cell r="B7161" t="str">
            <v>MALFORMACIONES CONGENITAS DE LA MAMA</v>
          </cell>
          <cell r="C7161" t="str">
            <v>093</v>
          </cell>
        </row>
        <row r="7162">
          <cell r="A7162" t="str">
            <v>Q830</v>
          </cell>
          <cell r="B7162" t="str">
            <v>AUSENCIA CONGENITA DE LA MAMA CON AUSENCIA DEL PEZON</v>
          </cell>
          <cell r="C7162" t="str">
            <v>093</v>
          </cell>
        </row>
        <row r="7163">
          <cell r="A7163" t="str">
            <v>Q832</v>
          </cell>
          <cell r="B7163" t="str">
            <v>AUSENCIA DEL PEZON</v>
          </cell>
          <cell r="C7163" t="str">
            <v>093</v>
          </cell>
        </row>
        <row r="7164">
          <cell r="A7164" t="str">
            <v>Q833</v>
          </cell>
          <cell r="B7164" t="str">
            <v>PEZON SUPERNUMERARIO</v>
          </cell>
          <cell r="C7164" t="str">
            <v>093</v>
          </cell>
        </row>
        <row r="7165">
          <cell r="A7165" t="str">
            <v>Q838</v>
          </cell>
          <cell r="B7165" t="str">
            <v>OTRAS MALFORMACIONES CONGENITAS DE LA MAMA</v>
          </cell>
          <cell r="C7165" t="str">
            <v>093</v>
          </cell>
        </row>
        <row r="7166">
          <cell r="A7166" t="str">
            <v>Q839</v>
          </cell>
          <cell r="B7166" t="str">
            <v>MALFORMACION CONGENITA DE LA MAMA, NO ESPECIFICADA</v>
          </cell>
          <cell r="C7166" t="str">
            <v>093</v>
          </cell>
        </row>
        <row r="7167">
          <cell r="A7167" t="str">
            <v>Q84</v>
          </cell>
          <cell r="B7167" t="str">
            <v>OTRAS MALFORMACIONES CONGENITAS DE LAS FANERAS</v>
          </cell>
          <cell r="C7167" t="str">
            <v>093</v>
          </cell>
        </row>
        <row r="7168">
          <cell r="A7168" t="str">
            <v>Q840</v>
          </cell>
          <cell r="B7168" t="str">
            <v>ALOPECIA CONGENITA</v>
          </cell>
          <cell r="C7168" t="str">
            <v>093</v>
          </cell>
        </row>
        <row r="7169">
          <cell r="A7169" t="str">
            <v>Q841</v>
          </cell>
          <cell r="B7169" t="str">
            <v>ALTERACIONES MORFOLOGICAS CONG. DEL PELO, NO CLASIFICADAS EN OTRA PART</v>
          </cell>
          <cell r="C7169" t="str">
            <v>093</v>
          </cell>
        </row>
        <row r="7170">
          <cell r="A7170" t="str">
            <v>Q842</v>
          </cell>
          <cell r="B7170" t="str">
            <v>OTRAS MALFORMACIONES CONGENITAS DEL PELO</v>
          </cell>
          <cell r="C7170" t="str">
            <v>093</v>
          </cell>
        </row>
        <row r="7171">
          <cell r="A7171" t="str">
            <v>Q843</v>
          </cell>
          <cell r="B7171" t="str">
            <v>ANONIQUIA</v>
          </cell>
          <cell r="C7171" t="str">
            <v>093</v>
          </cell>
        </row>
        <row r="7172">
          <cell r="A7172" t="str">
            <v>Q844</v>
          </cell>
          <cell r="B7172" t="str">
            <v>LEUCONIQUIA CONGENITA</v>
          </cell>
          <cell r="C7172" t="str">
            <v>093</v>
          </cell>
        </row>
        <row r="7173">
          <cell r="A7173" t="str">
            <v>Q845</v>
          </cell>
          <cell r="B7173" t="str">
            <v>AGRANDAMIENTO E HIPERTROFIA DE LAS UÑAS</v>
          </cell>
          <cell r="C7173" t="str">
            <v>093</v>
          </cell>
        </row>
        <row r="7174">
          <cell r="A7174" t="str">
            <v>Q846</v>
          </cell>
          <cell r="B7174" t="str">
            <v>OTRAS MALFORMACIONES CONGENITAS DE LAS UÑAS</v>
          </cell>
          <cell r="C7174" t="str">
            <v>093</v>
          </cell>
        </row>
        <row r="7175">
          <cell r="A7175" t="str">
            <v>Q848</v>
          </cell>
          <cell r="B7175" t="str">
            <v>OTRAS MALFORMACIONES CONGENITAS DE LAS FANERAS, ESPECIFICADAS</v>
          </cell>
          <cell r="C7175" t="str">
            <v>093</v>
          </cell>
        </row>
        <row r="7176">
          <cell r="A7176" t="str">
            <v>Q849</v>
          </cell>
          <cell r="B7176" t="str">
            <v>MALFORMACION CONGENITA DE LAS FANERAS, NO ESPECIFICADA</v>
          </cell>
          <cell r="C7176" t="str">
            <v>093</v>
          </cell>
        </row>
        <row r="7177">
          <cell r="A7177" t="str">
            <v>Q85</v>
          </cell>
          <cell r="B7177" t="str">
            <v>FACOMATOSIS, NO CLASIFICADA EN OTRA PARTE</v>
          </cell>
          <cell r="C7177" t="str">
            <v>093</v>
          </cell>
        </row>
        <row r="7178">
          <cell r="A7178" t="str">
            <v>Q850</v>
          </cell>
          <cell r="B7178" t="str">
            <v>NEUROFIBROMATOSIS (NO MALIGNA)</v>
          </cell>
          <cell r="C7178" t="str">
            <v>093</v>
          </cell>
        </row>
        <row r="7179">
          <cell r="A7179" t="str">
            <v>Q851</v>
          </cell>
          <cell r="B7179" t="str">
            <v>ESCLEROSIS TUBEROSA</v>
          </cell>
          <cell r="C7179" t="str">
            <v>093</v>
          </cell>
        </row>
        <row r="7180">
          <cell r="A7180" t="str">
            <v>Q858</v>
          </cell>
          <cell r="B7180" t="str">
            <v>OTRAS FACOMATOSIS, NO CLASIFICADAS EN OTRA PARTE</v>
          </cell>
          <cell r="C7180" t="str">
            <v>093</v>
          </cell>
        </row>
        <row r="7181">
          <cell r="A7181" t="str">
            <v>Q859</v>
          </cell>
          <cell r="B7181" t="str">
            <v>FACOMATOSIS, NO ESPECIFICADA</v>
          </cell>
          <cell r="C7181" t="str">
            <v>093</v>
          </cell>
        </row>
        <row r="7182">
          <cell r="A7182" t="str">
            <v>Q86</v>
          </cell>
          <cell r="B7182" t="str">
            <v>SINDROMES DEMALFOR. CONG. DEBIDOS A CAUSAS EXOGENAS CONOCIDAS, NO CL</v>
          </cell>
          <cell r="C7182" t="str">
            <v>093</v>
          </cell>
        </row>
        <row r="7183">
          <cell r="A7183" t="str">
            <v>Q860</v>
          </cell>
          <cell r="B7183" t="str">
            <v>SINDROME FETAL (DISMORFICO) DEBIDO AL ALCOHOL</v>
          </cell>
          <cell r="C7183" t="str">
            <v>093</v>
          </cell>
        </row>
        <row r="7184">
          <cell r="A7184" t="str">
            <v>Q861</v>
          </cell>
          <cell r="B7184" t="str">
            <v>SINDROME DE HIDANTONIA FETAL</v>
          </cell>
          <cell r="C7184" t="str">
            <v>093</v>
          </cell>
        </row>
        <row r="7185">
          <cell r="A7185" t="str">
            <v>Q862</v>
          </cell>
          <cell r="B7185" t="str">
            <v>DISMORFISMO DEBIDO A WARFARINA</v>
          </cell>
          <cell r="C7185" t="str">
            <v>093</v>
          </cell>
        </row>
        <row r="7186">
          <cell r="A7186" t="str">
            <v>Q868</v>
          </cell>
          <cell r="B7186" t="str">
            <v>OTROS SINDROMES DE MALFOR. CONG. DEBIDOS A CAUSAS EXOGENAS CONOCIDAS</v>
          </cell>
          <cell r="C7186" t="str">
            <v>093</v>
          </cell>
        </row>
        <row r="7187">
          <cell r="A7187" t="str">
            <v>Q87</v>
          </cell>
          <cell r="B7187" t="str">
            <v>OTROS SINDROMES DE MALFOR. CONG. ESPECIF. QUE AFECTAN MULTIPLES SIST</v>
          </cell>
          <cell r="C7187" t="str">
            <v>093</v>
          </cell>
        </row>
        <row r="7188">
          <cell r="A7188" t="str">
            <v>Q870</v>
          </cell>
          <cell r="B7188" t="str">
            <v>SINDROMES DE MALFOR. CONG. QUE AFECTAN PRINCIPALMENTE LA APARIENCIA</v>
          </cell>
          <cell r="C7188" t="str">
            <v>093</v>
          </cell>
        </row>
        <row r="7189">
          <cell r="A7189" t="str">
            <v>Q871</v>
          </cell>
          <cell r="B7189" t="str">
            <v>SINDROMES DE MALFOR. CONG. ASOCIADAS PRINCIPALMENTE CON ESTATURA BAJA</v>
          </cell>
          <cell r="C7189" t="str">
            <v>093</v>
          </cell>
        </row>
        <row r="7190">
          <cell r="A7190" t="str">
            <v>Q872</v>
          </cell>
          <cell r="B7190" t="str">
            <v>SINDROMES DE MALFOR. CONG. QUE AFECTAN PRINCIPALMENTE LOS MIEMBROS</v>
          </cell>
          <cell r="C7190" t="str">
            <v>093</v>
          </cell>
        </row>
        <row r="7191">
          <cell r="A7191" t="str">
            <v>Q873</v>
          </cell>
          <cell r="B7191" t="str">
            <v>SINDROMES DE MALFOR. CONG. CON EXCESO DE CRECIMIENTO PRECOZ</v>
          </cell>
          <cell r="C7191" t="str">
            <v>093</v>
          </cell>
        </row>
        <row r="7192">
          <cell r="A7192" t="str">
            <v>Q874</v>
          </cell>
          <cell r="B7192" t="str">
            <v>SINDROME DE MARFAN</v>
          </cell>
          <cell r="C7192" t="str">
            <v>093</v>
          </cell>
        </row>
        <row r="7193">
          <cell r="A7193" t="str">
            <v>Q875</v>
          </cell>
          <cell r="B7193" t="str">
            <v>OTROS SIENDROMES DE MALFOR. CONG. CON OTROS CAMBIOS ESQUELETICOS</v>
          </cell>
          <cell r="C7193" t="str">
            <v>093</v>
          </cell>
        </row>
        <row r="7194">
          <cell r="A7194" t="str">
            <v>Q878</v>
          </cell>
          <cell r="B7194" t="str">
            <v>OTROS SINDROMES DE MALFOR. CONG. ESPECIF. NO CLASIF. EN OTRA PARTE</v>
          </cell>
          <cell r="C7194" t="str">
            <v>093</v>
          </cell>
        </row>
        <row r="7195">
          <cell r="A7195" t="str">
            <v>Q89</v>
          </cell>
          <cell r="B7195" t="str">
            <v>OTRAS MALFORMCIONES CONGENITAS, NO CLASIFICADAS EN OTRA PARTE</v>
          </cell>
          <cell r="C7195" t="str">
            <v>093</v>
          </cell>
        </row>
        <row r="7196">
          <cell r="A7196" t="str">
            <v>Q890</v>
          </cell>
          <cell r="B7196" t="str">
            <v>MALFORMACIONES CONGENITAS DEL BAZO</v>
          </cell>
          <cell r="C7196" t="str">
            <v>093</v>
          </cell>
        </row>
        <row r="7197">
          <cell r="A7197" t="str">
            <v>Q891</v>
          </cell>
          <cell r="B7197" t="str">
            <v>MALFORMACIONES CONGENITAS DE LA GLANDULA SUPRARRENAL</v>
          </cell>
          <cell r="C7197" t="str">
            <v>093</v>
          </cell>
        </row>
        <row r="7198">
          <cell r="A7198" t="str">
            <v>Q892</v>
          </cell>
          <cell r="B7198" t="str">
            <v>MALFORMACIONES CONGENITAS DE OTRAS GLANDULAS ENDOCRINAS</v>
          </cell>
          <cell r="C7198" t="str">
            <v>093</v>
          </cell>
        </row>
        <row r="7199">
          <cell r="A7199" t="str">
            <v>Q893</v>
          </cell>
          <cell r="B7199" t="str">
            <v>SITUS INVERSUS</v>
          </cell>
          <cell r="C7199" t="str">
            <v>093</v>
          </cell>
        </row>
        <row r="7200">
          <cell r="A7200" t="str">
            <v>Q894</v>
          </cell>
          <cell r="B7200" t="str">
            <v>GEMELOS SIAMESES</v>
          </cell>
          <cell r="C7200" t="str">
            <v>093</v>
          </cell>
        </row>
        <row r="7201">
          <cell r="A7201" t="str">
            <v>Q897</v>
          </cell>
          <cell r="B7201" t="str">
            <v>MALFORMACIONES CONGENITAS MULTIPLES, NO CLASIFICADAS EN OTRA PARTE</v>
          </cell>
          <cell r="C7201" t="str">
            <v>093</v>
          </cell>
        </row>
        <row r="7202">
          <cell r="A7202" t="str">
            <v>Q898</v>
          </cell>
          <cell r="B7202" t="str">
            <v>OTRAS MALFORMACIONES CONGENITAS, ESPECIFICADAS</v>
          </cell>
          <cell r="C7202" t="str">
            <v>093</v>
          </cell>
        </row>
        <row r="7203">
          <cell r="A7203" t="str">
            <v>Q899</v>
          </cell>
          <cell r="B7203" t="str">
            <v>MALFORMACION CONGENITA, NO ESPECIFICADA</v>
          </cell>
          <cell r="C7203" t="str">
            <v>093</v>
          </cell>
        </row>
        <row r="7204">
          <cell r="A7204" t="str">
            <v>Q90</v>
          </cell>
          <cell r="B7204" t="str">
            <v>SINDROME DE DOWN</v>
          </cell>
          <cell r="C7204" t="str">
            <v>093</v>
          </cell>
        </row>
        <row r="7205">
          <cell r="A7205" t="str">
            <v>Q900</v>
          </cell>
          <cell r="B7205" t="str">
            <v>TRISOMIA 21, POR FALTA DE DISYUNCION MEIOTICA</v>
          </cell>
          <cell r="C7205" t="str">
            <v>093</v>
          </cell>
        </row>
        <row r="7206">
          <cell r="A7206" t="str">
            <v>Q901</v>
          </cell>
          <cell r="B7206" t="str">
            <v>TRISOMIA 21, MOSAICO (POR FALTA DE DISYUNCION MITOTICA)</v>
          </cell>
          <cell r="C7206" t="str">
            <v>093</v>
          </cell>
        </row>
        <row r="7207">
          <cell r="A7207" t="str">
            <v>Q902</v>
          </cell>
          <cell r="B7207" t="str">
            <v>TRISOMIA 21, POR TRANSLOCACION</v>
          </cell>
          <cell r="C7207" t="str">
            <v>093</v>
          </cell>
        </row>
        <row r="7208">
          <cell r="A7208" t="str">
            <v>Q909</v>
          </cell>
          <cell r="B7208" t="str">
            <v>SINDROME DE DWON, NO ESPECIFICADO</v>
          </cell>
          <cell r="C7208" t="str">
            <v>093</v>
          </cell>
        </row>
        <row r="7209">
          <cell r="A7209" t="str">
            <v>Q91</v>
          </cell>
          <cell r="B7209" t="str">
            <v>SINDROME DE EDWARDS Y SINDROME DE PATAU</v>
          </cell>
          <cell r="C7209" t="str">
            <v>093</v>
          </cell>
        </row>
        <row r="7210">
          <cell r="A7210" t="str">
            <v>Q910</v>
          </cell>
          <cell r="B7210" t="str">
            <v>TRISOMIA 18, POR FALTA DE DISUNCION MEIOTICA</v>
          </cell>
          <cell r="C7210" t="str">
            <v>093</v>
          </cell>
        </row>
        <row r="7211">
          <cell r="A7211" t="str">
            <v>Q911</v>
          </cell>
          <cell r="B7211" t="str">
            <v>TRISOMIA 18, MOSAICO (POR FALTA DE DISYUNCION MITOTICA)</v>
          </cell>
          <cell r="C7211" t="str">
            <v>093</v>
          </cell>
        </row>
        <row r="7212">
          <cell r="A7212" t="str">
            <v>Q912</v>
          </cell>
          <cell r="B7212" t="str">
            <v>TRISOMIA 18, POR TRANSLOCACION</v>
          </cell>
          <cell r="C7212" t="str">
            <v>093</v>
          </cell>
        </row>
        <row r="7213">
          <cell r="A7213" t="str">
            <v>Q913</v>
          </cell>
          <cell r="B7213" t="str">
            <v>SINDROME DE EDWARDS, NO ESPECIFICADO</v>
          </cell>
          <cell r="C7213" t="str">
            <v>093</v>
          </cell>
        </row>
        <row r="7214">
          <cell r="A7214" t="str">
            <v>Q914</v>
          </cell>
          <cell r="B7214" t="str">
            <v>TRISOMIA 13, POR FALTA DE DISYUNCION MEIOTICA</v>
          </cell>
          <cell r="C7214" t="str">
            <v>093</v>
          </cell>
        </row>
        <row r="7215">
          <cell r="A7215" t="str">
            <v>Q915</v>
          </cell>
          <cell r="B7215" t="str">
            <v>TRISOMIA 13, MOSAICO (POR FALTA DE DISYUNCION MITOTICA)</v>
          </cell>
          <cell r="C7215" t="str">
            <v>093</v>
          </cell>
        </row>
        <row r="7216">
          <cell r="A7216" t="str">
            <v>Q916</v>
          </cell>
          <cell r="B7216" t="str">
            <v>TRISOMIA 13, POR TRANSLOCACION</v>
          </cell>
          <cell r="C7216" t="str">
            <v>093</v>
          </cell>
        </row>
        <row r="7217">
          <cell r="A7217" t="str">
            <v>Q917</v>
          </cell>
          <cell r="B7217" t="str">
            <v>SINDROME DE PATAU, NO ESPECIFICADO</v>
          </cell>
          <cell r="C7217" t="str">
            <v>093</v>
          </cell>
        </row>
        <row r="7218">
          <cell r="A7218" t="str">
            <v>Q92</v>
          </cell>
          <cell r="B7218" t="str">
            <v>OTRAS TRISOMIAS Y TRISOMIAS PARCIALES DE LOS AUTOSOMAS, NO CLASIF. EN</v>
          </cell>
          <cell r="C7218" t="str">
            <v>093</v>
          </cell>
        </row>
        <row r="7219">
          <cell r="A7219" t="str">
            <v>Q920</v>
          </cell>
          <cell r="B7219" t="str">
            <v>TRISOMIA DE UN CROMOSOMA COMPLETO, POR FALTA DE DISYUNCION MEIOTICA</v>
          </cell>
          <cell r="C7219" t="str">
            <v>093</v>
          </cell>
        </row>
        <row r="7220">
          <cell r="A7220" t="str">
            <v>Q921</v>
          </cell>
          <cell r="B7220" t="str">
            <v>TRISOMIA DE UN CROMOSOMA COMPLETO, MOSAICO (POR FALTA DE DISYUNCION MI</v>
          </cell>
          <cell r="C7220" t="str">
            <v>093</v>
          </cell>
        </row>
        <row r="7221">
          <cell r="A7221" t="str">
            <v>Q922</v>
          </cell>
          <cell r="B7221" t="str">
            <v>TRISOMIA PARDIAL MAYOR</v>
          </cell>
          <cell r="C7221" t="str">
            <v>093</v>
          </cell>
        </row>
        <row r="7222">
          <cell r="A7222" t="str">
            <v>Q923</v>
          </cell>
          <cell r="B7222" t="str">
            <v>TRISOMIA PARCIAL MENOR</v>
          </cell>
          <cell r="C7222" t="str">
            <v>093</v>
          </cell>
        </row>
        <row r="7223">
          <cell r="A7223" t="str">
            <v>Q924</v>
          </cell>
          <cell r="B7223" t="str">
            <v>DUPLICACION VISIBLE SOLO EN LA PROMETAFASE</v>
          </cell>
          <cell r="C7223" t="str">
            <v>093</v>
          </cell>
        </row>
        <row r="7224">
          <cell r="A7224" t="str">
            <v>Q925</v>
          </cell>
          <cell r="B7224" t="str">
            <v>DUPLICACION CON OTROS REORDENAMIENTOS COMPLEJOS</v>
          </cell>
          <cell r="C7224" t="str">
            <v>093</v>
          </cell>
        </row>
        <row r="7225">
          <cell r="A7225" t="str">
            <v>Q926</v>
          </cell>
          <cell r="B7225" t="str">
            <v>CROMOSOMAS MARCADORES SUPLEMENTARIOS</v>
          </cell>
          <cell r="C7225" t="str">
            <v>093</v>
          </cell>
        </row>
        <row r="7226">
          <cell r="A7226" t="str">
            <v>Q927</v>
          </cell>
          <cell r="B7226" t="str">
            <v>TRIPLOIDIA Y POLIPLOIDIA</v>
          </cell>
          <cell r="C7226" t="str">
            <v>093</v>
          </cell>
        </row>
        <row r="7227">
          <cell r="A7227" t="str">
            <v>Q928</v>
          </cell>
          <cell r="B7227" t="str">
            <v>OTRAS TRISOMIAS Y TRISOMIAS PARCIALES DE LOS AUTOSOMAS, ESPECIFICADAS</v>
          </cell>
          <cell r="C7227" t="str">
            <v>093</v>
          </cell>
        </row>
        <row r="7228">
          <cell r="A7228" t="str">
            <v>Q929</v>
          </cell>
          <cell r="B7228" t="str">
            <v>TRISOMIA Y TRISOMIA PARCIAL DE LOS AUTOSOMAS, SIN OTRA ESPECIFICACION</v>
          </cell>
          <cell r="C7228" t="str">
            <v>093</v>
          </cell>
        </row>
        <row r="7229">
          <cell r="A7229" t="str">
            <v>Q93</v>
          </cell>
          <cell r="B7229" t="str">
            <v>MONOSOMIAS Y SUPRESIONES DE LOS AUTOSOMAS, NO CLASIFICADAS EN OTRA PAR</v>
          </cell>
          <cell r="C7229" t="str">
            <v>093</v>
          </cell>
        </row>
        <row r="7230">
          <cell r="A7230" t="str">
            <v>Q930</v>
          </cell>
          <cell r="B7230" t="str">
            <v>MONOSOMIA COMPLETA DE UN CROMOSOMA, POR FALTA DE DISYUNCION MEIOTICA</v>
          </cell>
          <cell r="C7230" t="str">
            <v>093</v>
          </cell>
        </row>
        <row r="7231">
          <cell r="A7231" t="str">
            <v>Q931</v>
          </cell>
          <cell r="B7231" t="str">
            <v>MONOSOMIA COMPLETA DE UN CROMOSOMA, MOSAICO (POR FALTA DE DISYUNCION</v>
          </cell>
          <cell r="C7231" t="str">
            <v>093</v>
          </cell>
        </row>
        <row r="7232">
          <cell r="A7232" t="str">
            <v>Q932</v>
          </cell>
          <cell r="B7232" t="str">
            <v>CROMOSOMA REEMPLAZADO POR ANILLO O DICENTRICO</v>
          </cell>
          <cell r="C7232" t="str">
            <v>093</v>
          </cell>
        </row>
        <row r="7233">
          <cell r="A7233" t="str">
            <v>Q933</v>
          </cell>
          <cell r="B7233" t="str">
            <v>SUPRESION DEL BRAZO CORTO DEL CROMOSOMA 4</v>
          </cell>
          <cell r="C7233" t="str">
            <v>093</v>
          </cell>
        </row>
        <row r="7234">
          <cell r="A7234" t="str">
            <v>Q934</v>
          </cell>
          <cell r="B7234" t="str">
            <v>SUPRESION DEL BRAZO CORTO DEL CROMOSOMA 5</v>
          </cell>
          <cell r="C7234" t="str">
            <v>093</v>
          </cell>
        </row>
        <row r="7235">
          <cell r="A7235" t="str">
            <v>Q935</v>
          </cell>
          <cell r="B7235" t="str">
            <v>OTRAS SUPRESIONES DE PARTE DE UN CROMOSOMA</v>
          </cell>
          <cell r="C7235" t="str">
            <v>093</v>
          </cell>
        </row>
        <row r="7236">
          <cell r="A7236" t="str">
            <v>Q936</v>
          </cell>
          <cell r="B7236" t="str">
            <v>SUPRESIONES VISIBLES SOLO EN LA PROMETAFASE</v>
          </cell>
          <cell r="C7236" t="str">
            <v>093</v>
          </cell>
        </row>
        <row r="7237">
          <cell r="A7237" t="str">
            <v>Q937</v>
          </cell>
          <cell r="B7237" t="str">
            <v>SUPRESIONES CON OTROS REORDENAMIENTOS COMPLEJOS</v>
          </cell>
          <cell r="C7237" t="str">
            <v>093</v>
          </cell>
        </row>
        <row r="7238">
          <cell r="A7238" t="str">
            <v>Q938</v>
          </cell>
          <cell r="B7238" t="str">
            <v>OTRAS SUPRESIONES DE LOS AUTOSOMAS</v>
          </cell>
          <cell r="C7238" t="str">
            <v>093</v>
          </cell>
        </row>
        <row r="7239">
          <cell r="A7239" t="str">
            <v>Q939</v>
          </cell>
          <cell r="B7239" t="str">
            <v>SUPRESION DE LOS AUTOSOMAS, NO ESPECIFICADA</v>
          </cell>
          <cell r="C7239" t="str">
            <v>093</v>
          </cell>
        </row>
        <row r="7240">
          <cell r="A7240" t="str">
            <v>Q95</v>
          </cell>
          <cell r="B7240" t="str">
            <v>REORDENAMIENTOS EQUILIBRADOS Y MARCADORES ESTRUCTURALES, NO CLAS</v>
          </cell>
          <cell r="C7240" t="str">
            <v>093</v>
          </cell>
        </row>
        <row r="7241">
          <cell r="A7241" t="str">
            <v>Q950</v>
          </cell>
          <cell r="B7241" t="str">
            <v>TRANSLOCACION EQUILIBRADA E INSERCION EN INDIVIDUO NORMAL</v>
          </cell>
          <cell r="C7241" t="str">
            <v>093</v>
          </cell>
        </row>
        <row r="7242">
          <cell r="A7242" t="str">
            <v>Q951</v>
          </cell>
          <cell r="B7242" t="str">
            <v>INVERSION CROMOSOMICA EN INDIVIDUO NORMAL</v>
          </cell>
          <cell r="C7242" t="str">
            <v>093</v>
          </cell>
        </row>
        <row r="7243">
          <cell r="A7243" t="str">
            <v>Q952</v>
          </cell>
          <cell r="B7243" t="str">
            <v>REORDENAMIENTO AUTOSOMICO EQUILIBRADO EN INDIVIDUO ANORMAL</v>
          </cell>
          <cell r="C7243" t="str">
            <v>093</v>
          </cell>
        </row>
        <row r="7244">
          <cell r="A7244" t="str">
            <v>Q953</v>
          </cell>
          <cell r="B7244" t="str">
            <v>REORDENAMIENTO AUTOSOMICO/SEXUAL EQUILIBRADO EN INDIVIDUO ANORMAL</v>
          </cell>
          <cell r="C7244" t="str">
            <v>093</v>
          </cell>
        </row>
        <row r="7245">
          <cell r="A7245" t="str">
            <v>Q954</v>
          </cell>
          <cell r="B7245" t="str">
            <v>INDIVIDUOS CON HETEROCROMATINA MARCADORA</v>
          </cell>
          <cell r="C7245" t="str">
            <v>093</v>
          </cell>
        </row>
        <row r="7246">
          <cell r="A7246" t="str">
            <v>Q955</v>
          </cell>
          <cell r="B7246" t="str">
            <v>INDIVIDUOS CON SITIO FRAGIL AUTOSOMICO</v>
          </cell>
          <cell r="C7246" t="str">
            <v>093</v>
          </cell>
        </row>
        <row r="7247">
          <cell r="A7247" t="str">
            <v>Q958</v>
          </cell>
          <cell r="B7247" t="str">
            <v>OTROS REORDENAMIENTOS EQUILIBRADOS Y MARCADORES ESTRUCTURALES</v>
          </cell>
          <cell r="C7247" t="str">
            <v>093</v>
          </cell>
        </row>
        <row r="7248">
          <cell r="A7248" t="str">
            <v>Q959</v>
          </cell>
          <cell r="B7248" t="str">
            <v>REORDENAMIENTO EQUILIBRADO Y MARCADOR ESTRUCTURAL, SIN OTRA ESPECIF</v>
          </cell>
          <cell r="C7248" t="str">
            <v>093</v>
          </cell>
        </row>
        <row r="7249">
          <cell r="A7249" t="str">
            <v>Q96</v>
          </cell>
          <cell r="B7249" t="str">
            <v>SINDROME DE TURNER</v>
          </cell>
          <cell r="C7249" t="str">
            <v>093</v>
          </cell>
        </row>
        <row r="7250">
          <cell r="A7250" t="str">
            <v>Q960</v>
          </cell>
          <cell r="B7250" t="str">
            <v>CARIOTIPO 45,X</v>
          </cell>
          <cell r="C7250" t="str">
            <v>093</v>
          </cell>
        </row>
        <row r="7251">
          <cell r="A7251" t="str">
            <v>Q961</v>
          </cell>
          <cell r="B7251" t="str">
            <v>CARIOTIPO 46,X ISO (XQ)</v>
          </cell>
          <cell r="C7251" t="str">
            <v>093</v>
          </cell>
        </row>
        <row r="7252">
          <cell r="A7252" t="str">
            <v>Q962</v>
          </cell>
          <cell r="B7252" t="str">
            <v>CARIOTIPO 46,X CON CROMOSOMA SEXUAL ANORMAL EXCEPTO ISO (XQ)</v>
          </cell>
          <cell r="C7252" t="str">
            <v>093</v>
          </cell>
        </row>
        <row r="7253">
          <cell r="A7253" t="str">
            <v>Q963</v>
          </cell>
          <cell r="B7253" t="str">
            <v>MOSAICO 45,X/46,XX O XY</v>
          </cell>
          <cell r="C7253" t="str">
            <v>093</v>
          </cell>
        </row>
        <row r="7254">
          <cell r="A7254" t="str">
            <v>Q964</v>
          </cell>
          <cell r="B7254" t="str">
            <v>MOSAICO 45,X/OTRA(S) LINEA(S) CELULAR(ES) CON CROMOSOMA SEXUAL ANORMAL</v>
          </cell>
          <cell r="C7254" t="str">
            <v>093</v>
          </cell>
        </row>
        <row r="7255">
          <cell r="A7255" t="str">
            <v>Q968</v>
          </cell>
          <cell r="B7255" t="str">
            <v>OTRAS VARIANTES DEL SINDROME DE TURNER</v>
          </cell>
          <cell r="C7255" t="str">
            <v>093</v>
          </cell>
        </row>
        <row r="7256">
          <cell r="A7256" t="str">
            <v>Q969</v>
          </cell>
          <cell r="B7256" t="str">
            <v>SINDROME DE TURNER, NO ESPECIFICADO</v>
          </cell>
          <cell r="C7256" t="str">
            <v>093</v>
          </cell>
        </row>
        <row r="7257">
          <cell r="A7257" t="str">
            <v>Q97</v>
          </cell>
          <cell r="B7257" t="str">
            <v>OTRAS ANOMALIAS DE LOS CROMOSOMAS SEXUALES, CON FENOTIPO FEMENINO</v>
          </cell>
          <cell r="C7257" t="str">
            <v>093</v>
          </cell>
        </row>
        <row r="7258">
          <cell r="A7258" t="str">
            <v>Q970</v>
          </cell>
          <cell r="B7258" t="str">
            <v>CARIOTIPO 47,XXX</v>
          </cell>
          <cell r="C7258" t="str">
            <v>093</v>
          </cell>
        </row>
        <row r="7259">
          <cell r="A7259" t="str">
            <v>Q971</v>
          </cell>
          <cell r="B7259" t="str">
            <v>MUJER CON MAS DE TRES CROMOSOMAS X</v>
          </cell>
          <cell r="C7259" t="str">
            <v>093</v>
          </cell>
        </row>
        <row r="7260">
          <cell r="A7260" t="str">
            <v>Q972</v>
          </cell>
          <cell r="B7260" t="str">
            <v>MOSAICO, LINEAS CON NUMERO VARIABLES DE CROMOSOMAS X</v>
          </cell>
          <cell r="C7260" t="str">
            <v>093</v>
          </cell>
        </row>
        <row r="7261">
          <cell r="A7261" t="str">
            <v>Q973</v>
          </cell>
          <cell r="B7261" t="str">
            <v>MUJER CON CARIOTIPO 46, XY</v>
          </cell>
          <cell r="C7261" t="str">
            <v>093</v>
          </cell>
        </row>
        <row r="7262">
          <cell r="A7262" t="str">
            <v>Q978</v>
          </cell>
          <cell r="B7262" t="str">
            <v>OTRAS ANOMALIAS DE LOS CROMOSOMAS SEXUALES, CON FENOTIPO FEMENONO</v>
          </cell>
          <cell r="C7262" t="str">
            <v>093</v>
          </cell>
        </row>
        <row r="7263">
          <cell r="A7263" t="str">
            <v>Q979</v>
          </cell>
          <cell r="B7263" t="str">
            <v>ANOMALIA DE LOS CROMOSOMAS SEXUALES, CON FENOTIPO FEMENONO, SIN OTRA</v>
          </cell>
          <cell r="C7263" t="str">
            <v>093</v>
          </cell>
        </row>
        <row r="7264">
          <cell r="A7264" t="str">
            <v>Q98</v>
          </cell>
          <cell r="B7264" t="str">
            <v>OTRAS ANOMALIAS DE LOS CROMOSOMAS SEXUALES, CON FENOTIPO MASCULINO</v>
          </cell>
          <cell r="C7264" t="str">
            <v>093</v>
          </cell>
        </row>
        <row r="7265">
          <cell r="A7265" t="str">
            <v>Q980</v>
          </cell>
          <cell r="B7265" t="str">
            <v>SINDROME DE KLINEFELTER, CARIOTIPO 47, XXY</v>
          </cell>
          <cell r="C7265" t="str">
            <v>093</v>
          </cell>
        </row>
        <row r="7266">
          <cell r="A7266" t="str">
            <v>Q981</v>
          </cell>
          <cell r="B7266" t="str">
            <v>SINDROME DE KLINEFELTER, HOMBRE CON MAS DE DOS CROMOSOMAS X</v>
          </cell>
          <cell r="C7266" t="str">
            <v>093</v>
          </cell>
        </row>
        <row r="7267">
          <cell r="A7267" t="str">
            <v>Q982</v>
          </cell>
          <cell r="B7267" t="str">
            <v>SINDROME DE KLINEFELTER, HOMBRE CON CARIOTIPO 46, XX</v>
          </cell>
          <cell r="C7267" t="str">
            <v>093</v>
          </cell>
        </row>
        <row r="7268">
          <cell r="A7268" t="str">
            <v>Q983</v>
          </cell>
          <cell r="B7268" t="str">
            <v>OTRO HOMBRE CON CARIOTIPO 46, ZZ</v>
          </cell>
          <cell r="C7268" t="str">
            <v>093</v>
          </cell>
        </row>
        <row r="7269">
          <cell r="A7269" t="str">
            <v>Q984</v>
          </cell>
          <cell r="B7269" t="str">
            <v>SINDROMEDE KLINEFELTER, NO ESPECIFICADO</v>
          </cell>
          <cell r="C7269" t="str">
            <v>093</v>
          </cell>
        </row>
        <row r="7270">
          <cell r="A7270" t="str">
            <v>Q985</v>
          </cell>
          <cell r="B7270" t="str">
            <v>CARIOTIPO 47, XYY</v>
          </cell>
          <cell r="C7270" t="str">
            <v>093</v>
          </cell>
        </row>
        <row r="7271">
          <cell r="A7271" t="str">
            <v>Q986</v>
          </cell>
          <cell r="B7271" t="str">
            <v>HOMBRE CON CROMOSOMA SEXUAL ESTRUCTURALMENTE ANORMAL</v>
          </cell>
          <cell r="C7271" t="str">
            <v>093</v>
          </cell>
        </row>
        <row r="7272">
          <cell r="A7272" t="str">
            <v>Q987</v>
          </cell>
          <cell r="B7272" t="str">
            <v>HOMBRE CON MOSAICO DE CROMOSOMAS SEXUALES</v>
          </cell>
          <cell r="C7272" t="str">
            <v>093</v>
          </cell>
        </row>
        <row r="7273">
          <cell r="A7273" t="str">
            <v>Q988</v>
          </cell>
          <cell r="B7273" t="str">
            <v>OTRAS ANOMALIAS DE LOS CROMOSOMAS SEXUALES, CON FENOTIPO MASCULINO</v>
          </cell>
          <cell r="C7273" t="str">
            <v>093</v>
          </cell>
        </row>
        <row r="7274">
          <cell r="A7274" t="str">
            <v>Q989</v>
          </cell>
          <cell r="B7274" t="str">
            <v>ANOMALIA DE LOS CROMOSOMAS SEXUALES, FENOTIPO MASCULINO, SIN OTRA</v>
          </cell>
          <cell r="C7274" t="str">
            <v>093</v>
          </cell>
        </row>
        <row r="7275">
          <cell r="A7275" t="str">
            <v>Q99</v>
          </cell>
          <cell r="B7275" t="str">
            <v>OTRAS ANOMALIAS CROMOSOMICAS, NO CLASIFICADAS EN OTRA PARTE</v>
          </cell>
          <cell r="C7275" t="str">
            <v>093</v>
          </cell>
        </row>
        <row r="7276">
          <cell r="A7276" t="str">
            <v>Q990</v>
          </cell>
          <cell r="B7276" t="str">
            <v>QUIMERA 46, XX/46, XY</v>
          </cell>
          <cell r="C7276" t="str">
            <v>093</v>
          </cell>
        </row>
        <row r="7277">
          <cell r="A7277" t="str">
            <v>Q991</v>
          </cell>
          <cell r="B7277" t="str">
            <v>HERMAFRODITA VERDADERO 46, XX</v>
          </cell>
          <cell r="C7277" t="str">
            <v>093</v>
          </cell>
        </row>
        <row r="7278">
          <cell r="A7278" t="str">
            <v>Q992</v>
          </cell>
          <cell r="B7278" t="str">
            <v>CROMOSOMA X FRAGIL</v>
          </cell>
          <cell r="C7278" t="str">
            <v>093</v>
          </cell>
        </row>
        <row r="7279">
          <cell r="A7279" t="str">
            <v>Q998</v>
          </cell>
          <cell r="B7279" t="str">
            <v>OTRAS ANOMALIAS DE LOS CROMOSOMAS, ESPECIFICADAS</v>
          </cell>
          <cell r="C7279" t="str">
            <v>093</v>
          </cell>
        </row>
        <row r="7280">
          <cell r="A7280" t="str">
            <v>Q999</v>
          </cell>
          <cell r="B7280" t="str">
            <v>ANOMALIA CROMOSOMICA, NO ESPECIFICADA</v>
          </cell>
          <cell r="C7280" t="str">
            <v>093</v>
          </cell>
        </row>
        <row r="7281">
          <cell r="A7281" t="str">
            <v>R00</v>
          </cell>
          <cell r="B7281" t="str">
            <v>ANORMALIDADES DEL LATIDO CARDIACO</v>
          </cell>
          <cell r="C7281" t="str">
            <v>094</v>
          </cell>
        </row>
        <row r="7282">
          <cell r="A7282" t="str">
            <v>R000</v>
          </cell>
          <cell r="B7282" t="str">
            <v>TAQUICARDIA, NO ESPECIFICADA</v>
          </cell>
          <cell r="C7282" t="str">
            <v>094</v>
          </cell>
        </row>
        <row r="7283">
          <cell r="A7283" t="str">
            <v>R001</v>
          </cell>
          <cell r="B7283" t="str">
            <v>BRADICARDIA, NO ESPECIFICADA</v>
          </cell>
          <cell r="C7283" t="str">
            <v>094</v>
          </cell>
        </row>
        <row r="7284">
          <cell r="A7284" t="str">
            <v>R002</v>
          </cell>
          <cell r="B7284" t="str">
            <v>PALPITACIONES</v>
          </cell>
          <cell r="C7284" t="str">
            <v>094</v>
          </cell>
        </row>
        <row r="7285">
          <cell r="A7285" t="str">
            <v>R008</v>
          </cell>
          <cell r="B7285" t="str">
            <v>OTRAS ANORMALIDADES DEL LATIDO CARDIACO Y LAS NO ESPECIFICADAS</v>
          </cell>
          <cell r="C7285" t="str">
            <v>094</v>
          </cell>
        </row>
        <row r="7286">
          <cell r="A7286" t="str">
            <v>R01</v>
          </cell>
          <cell r="B7286" t="str">
            <v>SOPLOS Y OTROS SONIDOS CARDIACOS</v>
          </cell>
          <cell r="C7286" t="str">
            <v>094</v>
          </cell>
        </row>
        <row r="7287">
          <cell r="A7287" t="str">
            <v>R010</v>
          </cell>
          <cell r="B7287" t="str">
            <v>SOPLOS CARDIACOS BENIGNOS O INOCENTES</v>
          </cell>
          <cell r="C7287" t="str">
            <v>094</v>
          </cell>
        </row>
        <row r="7288">
          <cell r="A7288" t="str">
            <v>R011</v>
          </cell>
          <cell r="B7288" t="str">
            <v>SOPLO CARDIACO, NO ESPECIFICADO</v>
          </cell>
          <cell r="C7288" t="str">
            <v>094</v>
          </cell>
        </row>
        <row r="7289">
          <cell r="A7289" t="str">
            <v>R012</v>
          </cell>
          <cell r="B7289" t="str">
            <v>OTROS SONIDOS CARDIACOS</v>
          </cell>
          <cell r="C7289" t="str">
            <v>094</v>
          </cell>
        </row>
        <row r="7290">
          <cell r="A7290" t="str">
            <v>R02</v>
          </cell>
          <cell r="B7290" t="str">
            <v>GANGRENA, NO CLASIFICADA EN OTRA PARTE</v>
          </cell>
          <cell r="C7290" t="str">
            <v>094</v>
          </cell>
        </row>
        <row r="7291">
          <cell r="A7291" t="str">
            <v>R03</v>
          </cell>
          <cell r="B7291" t="str">
            <v>LECTURA DE PRESION SANGUINEA ANORMAL, SIN DIAGNOSTICO</v>
          </cell>
          <cell r="C7291" t="str">
            <v>094</v>
          </cell>
        </row>
        <row r="7292">
          <cell r="A7292" t="str">
            <v>R030</v>
          </cell>
          <cell r="B7292" t="str">
            <v>LECTURA ELEVADA DE LA PRESION SANGUINEA, SIN DIAGNOSTICO DE HIPERTENSI</v>
          </cell>
          <cell r="C7292" t="str">
            <v>094</v>
          </cell>
        </row>
        <row r="7293">
          <cell r="A7293" t="str">
            <v>R031</v>
          </cell>
          <cell r="B7293" t="str">
            <v>LECTURA DE PRESION BAJA NO ESPECIFICA</v>
          </cell>
          <cell r="C7293" t="str">
            <v>094</v>
          </cell>
        </row>
        <row r="7294">
          <cell r="A7294" t="str">
            <v>R04</v>
          </cell>
          <cell r="B7294" t="str">
            <v>HEMORRAGIAS DE LAS VIAS RESPIRATORIAS</v>
          </cell>
          <cell r="C7294" t="str">
            <v>094</v>
          </cell>
        </row>
        <row r="7295">
          <cell r="A7295" t="str">
            <v>R040</v>
          </cell>
          <cell r="B7295" t="str">
            <v>EPISTAXIS</v>
          </cell>
          <cell r="C7295" t="str">
            <v>094</v>
          </cell>
        </row>
        <row r="7296">
          <cell r="A7296" t="str">
            <v>R041</v>
          </cell>
          <cell r="B7296" t="str">
            <v>HEMORRAGIA DE LA GARGANTA</v>
          </cell>
          <cell r="C7296" t="str">
            <v>094</v>
          </cell>
        </row>
        <row r="7297">
          <cell r="A7297" t="str">
            <v>R042</v>
          </cell>
          <cell r="B7297" t="str">
            <v>HEMOPTISIS</v>
          </cell>
          <cell r="C7297" t="str">
            <v>094</v>
          </cell>
        </row>
        <row r="7298">
          <cell r="A7298" t="str">
            <v>R048</v>
          </cell>
          <cell r="B7298" t="str">
            <v>HEMORRAGIA DE OTROS SITIOS DE LAS VIAS RESPIRATORIAS</v>
          </cell>
          <cell r="C7298" t="str">
            <v>094</v>
          </cell>
        </row>
        <row r="7299">
          <cell r="A7299" t="str">
            <v>R049</v>
          </cell>
          <cell r="B7299" t="str">
            <v>HEMORRAGIA DE LAS VIAS RESPIRATORIAS, NO ESPECIFICADA</v>
          </cell>
          <cell r="C7299" t="str">
            <v>094</v>
          </cell>
        </row>
        <row r="7300">
          <cell r="A7300" t="str">
            <v>R05</v>
          </cell>
          <cell r="B7300" t="str">
            <v>TOS</v>
          </cell>
          <cell r="C7300" t="str">
            <v>094</v>
          </cell>
        </row>
        <row r="7301">
          <cell r="A7301" t="str">
            <v>R06</v>
          </cell>
          <cell r="B7301" t="str">
            <v>ANORMALIDADES DE LA RESPIRACION</v>
          </cell>
          <cell r="C7301" t="str">
            <v>094</v>
          </cell>
        </row>
        <row r="7302">
          <cell r="A7302" t="str">
            <v>R060</v>
          </cell>
          <cell r="B7302" t="str">
            <v>DISNEA</v>
          </cell>
          <cell r="C7302" t="str">
            <v>094</v>
          </cell>
        </row>
        <row r="7303">
          <cell r="A7303" t="str">
            <v>R061</v>
          </cell>
          <cell r="B7303" t="str">
            <v>ESTRIDOR</v>
          </cell>
          <cell r="C7303" t="str">
            <v>094</v>
          </cell>
        </row>
        <row r="7304">
          <cell r="A7304" t="str">
            <v>R062</v>
          </cell>
          <cell r="B7304" t="str">
            <v>SILBIDO</v>
          </cell>
          <cell r="C7304" t="str">
            <v>094</v>
          </cell>
        </row>
        <row r="7305">
          <cell r="A7305" t="str">
            <v>R063</v>
          </cell>
          <cell r="B7305" t="str">
            <v>RESPIRACION PERIODICA</v>
          </cell>
          <cell r="C7305" t="str">
            <v>094</v>
          </cell>
        </row>
        <row r="7306">
          <cell r="A7306" t="str">
            <v>R064</v>
          </cell>
          <cell r="B7306" t="str">
            <v>HIPERVENTILACION</v>
          </cell>
          <cell r="C7306" t="str">
            <v>094</v>
          </cell>
        </row>
        <row r="7307">
          <cell r="A7307" t="str">
            <v>R065</v>
          </cell>
          <cell r="B7307" t="str">
            <v>RESPIRACION CON LA BOCA</v>
          </cell>
          <cell r="C7307" t="str">
            <v>094</v>
          </cell>
        </row>
        <row r="7308">
          <cell r="A7308" t="str">
            <v>R066</v>
          </cell>
          <cell r="B7308" t="str">
            <v>HIPO</v>
          </cell>
          <cell r="C7308" t="str">
            <v>094</v>
          </cell>
        </row>
        <row r="7309">
          <cell r="A7309" t="str">
            <v>R067</v>
          </cell>
          <cell r="B7309" t="str">
            <v>ESTORNUDO</v>
          </cell>
          <cell r="C7309" t="str">
            <v>094</v>
          </cell>
        </row>
        <row r="7310">
          <cell r="A7310" t="str">
            <v>R068</v>
          </cell>
          <cell r="B7310" t="str">
            <v>OTRAS ANORMALIDADES DE LA RESPIRACION Y LAS NO ESPECIFICADAS</v>
          </cell>
          <cell r="C7310" t="str">
            <v>094</v>
          </cell>
        </row>
        <row r="7311">
          <cell r="A7311" t="str">
            <v>R07</v>
          </cell>
          <cell r="B7311" t="str">
            <v>DOLOR DE GARGANTA Y EN EL PECHO</v>
          </cell>
          <cell r="C7311" t="str">
            <v>094</v>
          </cell>
        </row>
        <row r="7312">
          <cell r="A7312" t="str">
            <v>R070</v>
          </cell>
          <cell r="B7312" t="str">
            <v>DOLOR DE GARGANTA</v>
          </cell>
          <cell r="C7312" t="str">
            <v>094</v>
          </cell>
        </row>
        <row r="7313">
          <cell r="A7313" t="str">
            <v>R071</v>
          </cell>
          <cell r="B7313" t="str">
            <v>DOLOR EN EL PECHO AL RESPIRAR</v>
          </cell>
          <cell r="C7313" t="str">
            <v>094</v>
          </cell>
        </row>
        <row r="7314">
          <cell r="A7314" t="str">
            <v>R072</v>
          </cell>
          <cell r="B7314" t="str">
            <v>DOLOR PRECORDIAL</v>
          </cell>
          <cell r="C7314" t="str">
            <v>094</v>
          </cell>
        </row>
        <row r="7315">
          <cell r="A7315" t="str">
            <v>R073</v>
          </cell>
          <cell r="B7315" t="str">
            <v>OTROS DOLORES EN EL PECHO</v>
          </cell>
          <cell r="C7315" t="str">
            <v>094</v>
          </cell>
        </row>
        <row r="7316">
          <cell r="A7316" t="str">
            <v>R074</v>
          </cell>
          <cell r="B7316" t="str">
            <v>DOLOR EN LE PECHO, NO ESPECIFICADO</v>
          </cell>
          <cell r="C7316" t="str">
            <v>094</v>
          </cell>
        </row>
        <row r="7317">
          <cell r="A7317" t="str">
            <v>R09</v>
          </cell>
          <cell r="B7317" t="str">
            <v>OTROS SINTOMAS Y SIGNOS QUE INVOLUCRAN LOS SISTEMAS CIRCULATORIO Y RES</v>
          </cell>
          <cell r="C7317" t="str">
            <v>094</v>
          </cell>
        </row>
        <row r="7318">
          <cell r="A7318" t="str">
            <v>R090</v>
          </cell>
          <cell r="B7318" t="str">
            <v>ASFIXIA</v>
          </cell>
          <cell r="C7318" t="str">
            <v>094</v>
          </cell>
        </row>
        <row r="7319">
          <cell r="A7319" t="str">
            <v>R091</v>
          </cell>
          <cell r="B7319" t="str">
            <v>PLEURESIA</v>
          </cell>
          <cell r="C7319" t="str">
            <v>094</v>
          </cell>
        </row>
        <row r="7320">
          <cell r="A7320" t="str">
            <v>R092</v>
          </cell>
          <cell r="B7320" t="str">
            <v>PARO RESPIRATORIO</v>
          </cell>
          <cell r="C7320" t="str">
            <v>094</v>
          </cell>
        </row>
        <row r="7321">
          <cell r="A7321" t="str">
            <v>R093</v>
          </cell>
          <cell r="B7321" t="str">
            <v>ESPUTO ANORMAL</v>
          </cell>
          <cell r="C7321" t="str">
            <v>094</v>
          </cell>
        </row>
        <row r="7322">
          <cell r="A7322" t="str">
            <v>R098</v>
          </cell>
          <cell r="B7322" t="str">
            <v>OTROS SINTOMAS Y SIGNOS ESPECIF. QUE INVOLUCRAN LOS SISTEMAS CIRCULATO</v>
          </cell>
          <cell r="C7322" t="str">
            <v>094</v>
          </cell>
        </row>
        <row r="7323">
          <cell r="A7323" t="str">
            <v>R10</v>
          </cell>
          <cell r="B7323" t="str">
            <v>DOLOR ABDOMINAL Y PELVICO</v>
          </cell>
          <cell r="C7323" t="str">
            <v>094</v>
          </cell>
        </row>
        <row r="7324">
          <cell r="A7324" t="str">
            <v>R100</v>
          </cell>
          <cell r="B7324" t="str">
            <v>ABDOMEN AGUDO</v>
          </cell>
          <cell r="C7324" t="str">
            <v>094</v>
          </cell>
        </row>
        <row r="7325">
          <cell r="A7325" t="str">
            <v>R101</v>
          </cell>
          <cell r="B7325" t="str">
            <v>DOLOR ABDOMINAL LOCALIZADO EN PARTE SUPERIOR</v>
          </cell>
          <cell r="C7325" t="str">
            <v>094</v>
          </cell>
        </row>
        <row r="7326">
          <cell r="A7326" t="str">
            <v>R102</v>
          </cell>
          <cell r="B7326" t="str">
            <v>DOLOR PELVICO Y PERINEAL</v>
          </cell>
          <cell r="C7326" t="str">
            <v>094</v>
          </cell>
        </row>
        <row r="7327">
          <cell r="A7327" t="str">
            <v>R103</v>
          </cell>
          <cell r="B7327" t="str">
            <v>DOLOR LOCALIZADO EN OTRAS PARTES INFERIORES DEL ABDOMEN</v>
          </cell>
          <cell r="C7327" t="str">
            <v>094</v>
          </cell>
        </row>
        <row r="7328">
          <cell r="A7328" t="str">
            <v>R104</v>
          </cell>
          <cell r="B7328" t="str">
            <v>OTROS DOLORES ABDOMINALES Y LOS NO ESPECIFICADOS</v>
          </cell>
          <cell r="C7328" t="str">
            <v>094</v>
          </cell>
        </row>
        <row r="7329">
          <cell r="A7329" t="str">
            <v>R11</v>
          </cell>
          <cell r="B7329" t="str">
            <v>NAUSEA Y VOMITO</v>
          </cell>
          <cell r="C7329" t="str">
            <v>094</v>
          </cell>
        </row>
        <row r="7330">
          <cell r="A7330" t="str">
            <v>R12</v>
          </cell>
          <cell r="B7330" t="str">
            <v>ACIDEZ</v>
          </cell>
          <cell r="C7330" t="str">
            <v>094</v>
          </cell>
        </row>
        <row r="7331">
          <cell r="A7331" t="str">
            <v>R13</v>
          </cell>
          <cell r="B7331" t="str">
            <v>DISFAGIA</v>
          </cell>
          <cell r="C7331" t="str">
            <v>094</v>
          </cell>
        </row>
        <row r="7332">
          <cell r="A7332" t="str">
            <v>R14</v>
          </cell>
          <cell r="B7332" t="str">
            <v>FLATULENCIA Y AFECCIONES AFINES</v>
          </cell>
          <cell r="C7332" t="str">
            <v>094</v>
          </cell>
        </row>
        <row r="7333">
          <cell r="A7333" t="str">
            <v>R15</v>
          </cell>
          <cell r="B7333" t="str">
            <v>INCONTINENCIA FECAL</v>
          </cell>
          <cell r="C7333" t="str">
            <v>094</v>
          </cell>
        </row>
        <row r="7334">
          <cell r="A7334" t="str">
            <v>R16</v>
          </cell>
          <cell r="B7334" t="str">
            <v>HEPATOMEGALIA Y ESPLENOMEGALIA, NO CLASIFICADAS EN OTRA PARTE</v>
          </cell>
          <cell r="C7334" t="str">
            <v>094</v>
          </cell>
        </row>
        <row r="7335">
          <cell r="A7335" t="str">
            <v>R160</v>
          </cell>
          <cell r="B7335" t="str">
            <v>HEPATOMEGALIA, NO CLASIFICADA EN OTRA PARTE</v>
          </cell>
          <cell r="C7335" t="str">
            <v>094</v>
          </cell>
        </row>
        <row r="7336">
          <cell r="A7336" t="str">
            <v>R161</v>
          </cell>
          <cell r="B7336" t="str">
            <v>ESPLENOMEGALIA, NO CLASIFICADA EN OTRA PARTE</v>
          </cell>
          <cell r="C7336" t="str">
            <v>094</v>
          </cell>
        </row>
        <row r="7337">
          <cell r="A7337" t="str">
            <v>R162</v>
          </cell>
          <cell r="B7337" t="str">
            <v>HEPATOMEGALIA CON ESPLENOMEGALIA, NO CLASIFICADAS EN OTRA PARTE</v>
          </cell>
          <cell r="C7337" t="str">
            <v>094</v>
          </cell>
        </row>
        <row r="7338">
          <cell r="A7338" t="str">
            <v>R17</v>
          </cell>
          <cell r="B7338" t="str">
            <v>ICTERICIA NO ESPECIFICADA</v>
          </cell>
          <cell r="C7338" t="str">
            <v>094</v>
          </cell>
        </row>
        <row r="7339">
          <cell r="A7339" t="str">
            <v>R18</v>
          </cell>
          <cell r="B7339" t="str">
            <v>ASCITIS</v>
          </cell>
          <cell r="C7339" t="str">
            <v>094</v>
          </cell>
        </row>
        <row r="7340">
          <cell r="A7340" t="str">
            <v>R19</v>
          </cell>
          <cell r="B7340" t="str">
            <v>OTROS SINTOMAS Y SIGNOS QUE IVOLUCRAN EL SISTEMA DIGESTIVO Y EL ABDM</v>
          </cell>
          <cell r="C7340" t="str">
            <v>094</v>
          </cell>
        </row>
        <row r="7341">
          <cell r="A7341" t="str">
            <v>R190</v>
          </cell>
          <cell r="B7341" t="str">
            <v>TUMEFACCION, MASA O PROMINENCIA INTRABDOMINALES Y PELVICA</v>
          </cell>
          <cell r="C7341" t="str">
            <v>094</v>
          </cell>
        </row>
        <row r="7342">
          <cell r="A7342" t="str">
            <v>R191</v>
          </cell>
          <cell r="B7342" t="str">
            <v>SONIDOS INTESTINALES ANORMALES</v>
          </cell>
          <cell r="C7342" t="str">
            <v>094</v>
          </cell>
        </row>
        <row r="7343">
          <cell r="A7343" t="str">
            <v>R192</v>
          </cell>
          <cell r="B7343" t="str">
            <v>PERISTALSIS VISIBLE</v>
          </cell>
          <cell r="C7343" t="str">
            <v>094</v>
          </cell>
        </row>
        <row r="7344">
          <cell r="A7344" t="str">
            <v>R193</v>
          </cell>
          <cell r="B7344" t="str">
            <v>RIGIDEZ ABDOMINAL</v>
          </cell>
          <cell r="C7344" t="str">
            <v>094</v>
          </cell>
        </row>
        <row r="7345">
          <cell r="A7345" t="str">
            <v>R194</v>
          </cell>
          <cell r="B7345" t="str">
            <v>CAMBIOS EN LOS HABITOS INTESTINALES</v>
          </cell>
          <cell r="C7345" t="str">
            <v>094</v>
          </cell>
        </row>
        <row r="7346">
          <cell r="A7346" t="str">
            <v>R195</v>
          </cell>
          <cell r="B7346" t="str">
            <v>OTRAS ANORMALIDADES FECALES</v>
          </cell>
          <cell r="C7346" t="str">
            <v>094</v>
          </cell>
        </row>
        <row r="7347">
          <cell r="A7347" t="str">
            <v>R196</v>
          </cell>
          <cell r="B7347" t="str">
            <v>HALITOSIS</v>
          </cell>
          <cell r="C7347" t="str">
            <v>094</v>
          </cell>
        </row>
        <row r="7348">
          <cell r="A7348" t="str">
            <v>R198</v>
          </cell>
          <cell r="B7348" t="str">
            <v>OTROS SINTOMAS Y SIGNOS ESPECIF. QUE INVOLUCRAN EL SISTEMA DIGESTIVO</v>
          </cell>
          <cell r="C7348" t="str">
            <v>094</v>
          </cell>
        </row>
        <row r="7349">
          <cell r="A7349" t="str">
            <v>R20</v>
          </cell>
          <cell r="B7349" t="str">
            <v>ALTERACIONES DE LA SENSIBILIDAD CUTANEA</v>
          </cell>
          <cell r="C7349" t="str">
            <v>094</v>
          </cell>
        </row>
        <row r="7350">
          <cell r="A7350" t="str">
            <v>R200</v>
          </cell>
          <cell r="B7350" t="str">
            <v>ANESTESIA DE LA PIEL</v>
          </cell>
          <cell r="C7350" t="str">
            <v>094</v>
          </cell>
        </row>
        <row r="7351">
          <cell r="A7351" t="str">
            <v>R201</v>
          </cell>
          <cell r="B7351" t="str">
            <v>HIPOESTESIA DE LA PIEL</v>
          </cell>
          <cell r="C7351" t="str">
            <v>094</v>
          </cell>
        </row>
        <row r="7352">
          <cell r="A7352" t="str">
            <v>R202</v>
          </cell>
          <cell r="B7352" t="str">
            <v>PARESTESIA DE LA PIEL</v>
          </cell>
          <cell r="C7352" t="str">
            <v>094</v>
          </cell>
        </row>
        <row r="7353">
          <cell r="A7353" t="str">
            <v>R203</v>
          </cell>
          <cell r="B7353" t="str">
            <v>HIPERESTESIA</v>
          </cell>
          <cell r="C7353" t="str">
            <v>094</v>
          </cell>
        </row>
        <row r="7354">
          <cell r="A7354" t="str">
            <v>R208</v>
          </cell>
          <cell r="B7354" t="str">
            <v>OTRAS ALTERACIONES DE LA SENSIBILIDAD CUTANEA Y LAS NO ESPECIFICADAS</v>
          </cell>
          <cell r="C7354" t="str">
            <v>094</v>
          </cell>
        </row>
        <row r="7355">
          <cell r="A7355" t="str">
            <v>R21</v>
          </cell>
          <cell r="B7355" t="str">
            <v>SALPULLIDO Y OTRAS ERUPCIONES CUTANEAS NO ESPECIFICADAS</v>
          </cell>
          <cell r="C7355" t="str">
            <v>094</v>
          </cell>
        </row>
        <row r="7356">
          <cell r="A7356" t="str">
            <v>R22</v>
          </cell>
          <cell r="B7356" t="str">
            <v>TUMEFACCION, MASA O PROMINENCIA DE LA PIEL Y DEL TEJIDO SUBCUTANEO LOC</v>
          </cell>
          <cell r="C7356" t="str">
            <v>094</v>
          </cell>
        </row>
        <row r="7357">
          <cell r="A7357" t="str">
            <v>R220</v>
          </cell>
          <cell r="B7357" t="str">
            <v>TUMEFACCION, MASA O PROMINENCIA LOCALIZADA EN LA CABEZA</v>
          </cell>
          <cell r="C7357" t="str">
            <v>094</v>
          </cell>
        </row>
        <row r="7358">
          <cell r="A7358" t="str">
            <v>R221</v>
          </cell>
          <cell r="B7358" t="str">
            <v>TUMEFACCION, MASA O PROMINENCIA LOCALIZADA EN EL CUELLO</v>
          </cell>
          <cell r="C7358" t="str">
            <v>094</v>
          </cell>
        </row>
        <row r="7359">
          <cell r="A7359" t="str">
            <v>R222</v>
          </cell>
          <cell r="B7359" t="str">
            <v>TUMEFACCION, MASA O PROMINENCIA LOCALIZADA EN EL TRONCO</v>
          </cell>
          <cell r="C7359" t="str">
            <v>094</v>
          </cell>
        </row>
        <row r="7360">
          <cell r="A7360" t="str">
            <v>R223</v>
          </cell>
          <cell r="B7360" t="str">
            <v>TUMEFACCION, MASA O PROMINENCIA LOCALIZADA EN EL MIEMBRO SUPERIOR</v>
          </cell>
          <cell r="C7360" t="str">
            <v>094</v>
          </cell>
        </row>
        <row r="7361">
          <cell r="A7361" t="str">
            <v>R224</v>
          </cell>
          <cell r="B7361" t="str">
            <v>TUMEFACCION, MASA O PROMINENCIA LOCALIZADA EN EL MIEMBRO INFERIOR</v>
          </cell>
          <cell r="C7361" t="str">
            <v>094</v>
          </cell>
        </row>
        <row r="7362">
          <cell r="A7362" t="str">
            <v>R227</v>
          </cell>
          <cell r="B7362" t="str">
            <v>TUMEFACCION, MASA O PROMINENCIA LOCALIZADA EN SITIOS MULTIPLES</v>
          </cell>
          <cell r="C7362" t="str">
            <v>094</v>
          </cell>
        </row>
        <row r="7363">
          <cell r="A7363" t="str">
            <v>R229</v>
          </cell>
          <cell r="B7363" t="str">
            <v>TUMEFACCION, MASA O PROMINENCIA LOCALIZADA EN PARTE NO ESPECIFICADA</v>
          </cell>
          <cell r="C7363" t="str">
            <v>094</v>
          </cell>
        </row>
        <row r="7364">
          <cell r="A7364" t="str">
            <v>R23</v>
          </cell>
          <cell r="B7364" t="str">
            <v>OTROS CAMBIOS EN LA PIEL</v>
          </cell>
          <cell r="C7364" t="str">
            <v>094</v>
          </cell>
        </row>
        <row r="7365">
          <cell r="A7365" t="str">
            <v>R230</v>
          </cell>
          <cell r="B7365" t="str">
            <v>CIANOSIS</v>
          </cell>
          <cell r="C7365" t="str">
            <v>094</v>
          </cell>
        </row>
        <row r="7366">
          <cell r="A7366" t="str">
            <v>R231</v>
          </cell>
          <cell r="B7366" t="str">
            <v>PALIDEZ</v>
          </cell>
          <cell r="C7366" t="str">
            <v>094</v>
          </cell>
        </row>
        <row r="7367">
          <cell r="A7367" t="str">
            <v>R232</v>
          </cell>
          <cell r="B7367" t="str">
            <v>RUBOR</v>
          </cell>
          <cell r="C7367" t="str">
            <v>094</v>
          </cell>
        </row>
        <row r="7368">
          <cell r="A7368" t="str">
            <v>R233</v>
          </cell>
          <cell r="B7368" t="str">
            <v>EQUIMOSIS ESPONTANEA</v>
          </cell>
          <cell r="C7368" t="str">
            <v>094</v>
          </cell>
        </row>
        <row r="7369">
          <cell r="A7369" t="str">
            <v>R234</v>
          </cell>
          <cell r="B7369" t="str">
            <v>CAMBIOS EN LA TEXTURA DE LA PIEL</v>
          </cell>
          <cell r="C7369" t="str">
            <v>094</v>
          </cell>
        </row>
        <row r="7370">
          <cell r="A7370" t="str">
            <v>R238</v>
          </cell>
          <cell r="B7370" t="str">
            <v>OTROS CAMBIOS DE LA PIEL Y LOS NO ESPECIFICADOS</v>
          </cell>
          <cell r="C7370" t="str">
            <v>094</v>
          </cell>
        </row>
        <row r="7371">
          <cell r="A7371" t="str">
            <v>R25</v>
          </cell>
          <cell r="B7371" t="str">
            <v>MOVIMIENTOS INVOLUNTARIOS ANORMALES</v>
          </cell>
          <cell r="C7371" t="str">
            <v>094</v>
          </cell>
        </row>
        <row r="7372">
          <cell r="A7372" t="str">
            <v>R250</v>
          </cell>
          <cell r="B7372" t="str">
            <v>MOVIMIENTOS ANORMALES DE LA CABEZA</v>
          </cell>
          <cell r="C7372" t="str">
            <v>094</v>
          </cell>
        </row>
        <row r="7373">
          <cell r="A7373" t="str">
            <v>R251</v>
          </cell>
          <cell r="B7373" t="str">
            <v>TEMBLOR NO ESPECIFICADO</v>
          </cell>
          <cell r="C7373" t="str">
            <v>094</v>
          </cell>
        </row>
        <row r="7374">
          <cell r="A7374" t="str">
            <v>R252</v>
          </cell>
          <cell r="B7374" t="str">
            <v>CALAMBRES Y ESPASMOS</v>
          </cell>
          <cell r="C7374" t="str">
            <v>094</v>
          </cell>
        </row>
        <row r="7375">
          <cell r="A7375" t="str">
            <v>R253</v>
          </cell>
          <cell r="B7375" t="str">
            <v>FASCICULACION</v>
          </cell>
          <cell r="C7375" t="str">
            <v>094</v>
          </cell>
        </row>
        <row r="7376">
          <cell r="A7376" t="str">
            <v>R258</v>
          </cell>
          <cell r="B7376" t="str">
            <v>OTROS MIVIMIENTOS ANORMALES INVOLUNTARIOS Y LOS NO ESPECIFICADOS</v>
          </cell>
          <cell r="C7376" t="str">
            <v>094</v>
          </cell>
        </row>
        <row r="7377">
          <cell r="A7377" t="str">
            <v>R26</v>
          </cell>
          <cell r="B7377" t="str">
            <v>ANORMALIDADES DE LA MARCHA Y DE LA MOVILIDAD</v>
          </cell>
          <cell r="C7377" t="str">
            <v>094</v>
          </cell>
        </row>
        <row r="7378">
          <cell r="A7378" t="str">
            <v>R260</v>
          </cell>
          <cell r="B7378" t="str">
            <v>MARCHA ATAXICA</v>
          </cell>
          <cell r="C7378" t="str">
            <v>094</v>
          </cell>
        </row>
        <row r="7379">
          <cell r="A7379" t="str">
            <v>R261</v>
          </cell>
          <cell r="B7379" t="str">
            <v>MARCHA PARALITICA</v>
          </cell>
          <cell r="C7379" t="str">
            <v>094</v>
          </cell>
        </row>
        <row r="7380">
          <cell r="A7380" t="str">
            <v>R262</v>
          </cell>
          <cell r="B7380" t="str">
            <v>DIFICULTAD PARA CAMINAR, NO CLASIFICADA EN OTRA PARTE</v>
          </cell>
          <cell r="C7380" t="str">
            <v>094</v>
          </cell>
        </row>
        <row r="7381">
          <cell r="A7381" t="str">
            <v>R268</v>
          </cell>
          <cell r="B7381" t="str">
            <v>OTRAS ANORMALIDADES DE LA MARCHA Y DE LA MOVILIDAD Y LAS NO ESPECIF</v>
          </cell>
          <cell r="C7381" t="str">
            <v>094</v>
          </cell>
        </row>
        <row r="7382">
          <cell r="A7382" t="str">
            <v>R27</v>
          </cell>
          <cell r="B7382" t="str">
            <v>OTRAS FALLAS DE COORDINACION</v>
          </cell>
          <cell r="C7382" t="str">
            <v>094</v>
          </cell>
        </row>
        <row r="7383">
          <cell r="A7383" t="str">
            <v>R270</v>
          </cell>
          <cell r="B7383" t="str">
            <v>ATAXIA, NO ESPECIFICADA</v>
          </cell>
          <cell r="C7383" t="str">
            <v>094</v>
          </cell>
        </row>
        <row r="7384">
          <cell r="A7384" t="str">
            <v>R278</v>
          </cell>
          <cell r="B7384" t="str">
            <v>OTRAS FALLAS DE LA COORDINACION Y LAS NO ESPECIFICADAS</v>
          </cell>
          <cell r="C7384" t="str">
            <v>094</v>
          </cell>
        </row>
        <row r="7385">
          <cell r="A7385" t="str">
            <v>R29</v>
          </cell>
          <cell r="B7385" t="str">
            <v>OTROS SINTOMAS Y SIGNOS QUE INVOLUCRAN LOS SITEMAS NERVIOSOS Y OSTEOM</v>
          </cell>
          <cell r="C7385" t="str">
            <v>094</v>
          </cell>
        </row>
        <row r="7386">
          <cell r="A7386" t="str">
            <v>R290</v>
          </cell>
          <cell r="B7386" t="str">
            <v>TETANIA</v>
          </cell>
          <cell r="C7386" t="str">
            <v>094</v>
          </cell>
        </row>
        <row r="7387">
          <cell r="A7387" t="str">
            <v>R291</v>
          </cell>
          <cell r="B7387" t="str">
            <v>MENINGISMO</v>
          </cell>
          <cell r="C7387" t="str">
            <v>094</v>
          </cell>
        </row>
        <row r="7388">
          <cell r="A7388" t="str">
            <v>R292</v>
          </cell>
          <cell r="B7388" t="str">
            <v>REFLEJOS ANORMALES</v>
          </cell>
          <cell r="C7388" t="str">
            <v>094</v>
          </cell>
        </row>
        <row r="7389">
          <cell r="A7389" t="str">
            <v>R293</v>
          </cell>
          <cell r="B7389" t="str">
            <v>POSTURA ANORMAL</v>
          </cell>
          <cell r="C7389" t="str">
            <v>094</v>
          </cell>
        </row>
        <row r="7390">
          <cell r="A7390" t="str">
            <v>R294</v>
          </cell>
          <cell r="B7390" t="str">
            <v>CHASQUIDO DE LA CADERA</v>
          </cell>
          <cell r="C7390" t="str">
            <v>094</v>
          </cell>
        </row>
        <row r="7391">
          <cell r="A7391" t="str">
            <v>R298</v>
          </cell>
          <cell r="B7391" t="str">
            <v>OTROS SINTOMAS Y SIGNOS QUE INVOLUCRAN LOS SISTEMAS NERVIOSOS Y OST</v>
          </cell>
          <cell r="C7391" t="str">
            <v>094</v>
          </cell>
        </row>
        <row r="7392">
          <cell r="A7392" t="str">
            <v>R30</v>
          </cell>
          <cell r="B7392" t="str">
            <v>DOLOR ASOCIADO CON LA MICCION</v>
          </cell>
          <cell r="C7392" t="str">
            <v>094</v>
          </cell>
        </row>
        <row r="7393">
          <cell r="A7393" t="str">
            <v>R300</v>
          </cell>
          <cell r="B7393" t="str">
            <v>DISURIA</v>
          </cell>
          <cell r="C7393" t="str">
            <v>094</v>
          </cell>
        </row>
        <row r="7394">
          <cell r="A7394" t="str">
            <v>R301</v>
          </cell>
          <cell r="B7394" t="str">
            <v>TENESMO VESICAL</v>
          </cell>
          <cell r="C7394" t="str">
            <v>094</v>
          </cell>
        </row>
        <row r="7395">
          <cell r="A7395" t="str">
            <v>R309</v>
          </cell>
          <cell r="B7395" t="str">
            <v>MICCION DOLOROSA, NO ESPECIFICADA</v>
          </cell>
          <cell r="C7395" t="str">
            <v>094</v>
          </cell>
        </row>
        <row r="7396">
          <cell r="A7396" t="str">
            <v>R31</v>
          </cell>
          <cell r="B7396" t="str">
            <v>HEMATURIA, NO ESPECIFICADA</v>
          </cell>
          <cell r="C7396" t="str">
            <v>094</v>
          </cell>
        </row>
        <row r="7397">
          <cell r="A7397" t="str">
            <v>R32</v>
          </cell>
          <cell r="B7397" t="str">
            <v>INCONTINENCIA URINARIA, NO ESPECIFICADA</v>
          </cell>
          <cell r="C7397" t="str">
            <v>094</v>
          </cell>
        </row>
        <row r="7398">
          <cell r="A7398" t="str">
            <v>R33</v>
          </cell>
          <cell r="B7398" t="str">
            <v>RETENCION DE ORINA</v>
          </cell>
          <cell r="C7398" t="str">
            <v>094</v>
          </cell>
        </row>
        <row r="7399">
          <cell r="A7399" t="str">
            <v>R34</v>
          </cell>
          <cell r="B7399" t="str">
            <v>ANURIA Y OLIGURIA</v>
          </cell>
          <cell r="C7399" t="str">
            <v>094</v>
          </cell>
        </row>
        <row r="7400">
          <cell r="A7400" t="str">
            <v>R35</v>
          </cell>
          <cell r="B7400" t="str">
            <v>POLIURIA</v>
          </cell>
          <cell r="C7400" t="str">
            <v>094</v>
          </cell>
        </row>
        <row r="7401">
          <cell r="A7401" t="str">
            <v>R36</v>
          </cell>
          <cell r="B7401" t="str">
            <v>DESCARGA URETRAL</v>
          </cell>
          <cell r="C7401" t="str">
            <v>094</v>
          </cell>
        </row>
        <row r="7402">
          <cell r="A7402" t="str">
            <v>R39</v>
          </cell>
          <cell r="B7402" t="str">
            <v>OTROS SINTOMAS Y SIGNOS QUE INVOLUCRAN EL SISTEMA URINARIO</v>
          </cell>
          <cell r="C7402" t="str">
            <v>094</v>
          </cell>
        </row>
        <row r="7403">
          <cell r="A7403" t="str">
            <v>R390</v>
          </cell>
          <cell r="B7403" t="str">
            <v>EXTRAVASACION DE LA ORINA</v>
          </cell>
          <cell r="C7403" t="str">
            <v>094</v>
          </cell>
        </row>
        <row r="7404">
          <cell r="A7404" t="str">
            <v>R391</v>
          </cell>
          <cell r="B7404" t="str">
            <v>OTRAS DIFICULTADES DE LA MICCION</v>
          </cell>
          <cell r="C7404" t="str">
            <v>094</v>
          </cell>
        </row>
        <row r="7405">
          <cell r="A7405" t="str">
            <v>R392</v>
          </cell>
          <cell r="B7405" t="str">
            <v>UREMIA EXTRARRENAL</v>
          </cell>
          <cell r="C7405" t="str">
            <v>094</v>
          </cell>
        </row>
        <row r="7406">
          <cell r="A7406" t="str">
            <v>R398</v>
          </cell>
          <cell r="B7406" t="str">
            <v>OTROS SINTOMAS Y SIGNOS QUE INVOLUCRAN EL SISTEMA URINARIO Y LOS NO ES</v>
          </cell>
          <cell r="C7406" t="str">
            <v>094</v>
          </cell>
        </row>
        <row r="7407">
          <cell r="A7407" t="str">
            <v>R40</v>
          </cell>
          <cell r="B7407" t="str">
            <v>SOMNOLENCIA, ESTUPOR Y COMA</v>
          </cell>
          <cell r="C7407" t="str">
            <v>094</v>
          </cell>
        </row>
        <row r="7408">
          <cell r="A7408" t="str">
            <v>R400</v>
          </cell>
          <cell r="B7408" t="str">
            <v>SOMNLENCIA</v>
          </cell>
          <cell r="C7408" t="str">
            <v>094</v>
          </cell>
        </row>
        <row r="7409">
          <cell r="A7409" t="str">
            <v>R401</v>
          </cell>
          <cell r="B7409" t="str">
            <v>ESTUPOR</v>
          </cell>
          <cell r="C7409" t="str">
            <v>094</v>
          </cell>
        </row>
        <row r="7410">
          <cell r="A7410" t="str">
            <v>R402</v>
          </cell>
          <cell r="B7410" t="str">
            <v>COMA, NO ESPECIFICADO</v>
          </cell>
          <cell r="C7410" t="str">
            <v>094</v>
          </cell>
        </row>
        <row r="7411">
          <cell r="A7411" t="str">
            <v>R41</v>
          </cell>
          <cell r="B7411" t="str">
            <v>OTROS SINTOMAS Y SIGNOS QUE INVOLUCRAN LA FUNCION COGNOSCITIVA Y LA CO</v>
          </cell>
          <cell r="C7411" t="str">
            <v>094</v>
          </cell>
        </row>
        <row r="7412">
          <cell r="A7412" t="str">
            <v>R410</v>
          </cell>
          <cell r="B7412" t="str">
            <v>DESORIENTACION NO ESPECIFICADA</v>
          </cell>
          <cell r="C7412" t="str">
            <v>094</v>
          </cell>
        </row>
        <row r="7413">
          <cell r="A7413" t="str">
            <v>R411</v>
          </cell>
          <cell r="B7413" t="str">
            <v>AMNESIA ANTEROGRADA</v>
          </cell>
          <cell r="C7413" t="str">
            <v>094</v>
          </cell>
        </row>
        <row r="7414">
          <cell r="A7414" t="str">
            <v>R412</v>
          </cell>
          <cell r="B7414" t="str">
            <v>AMNESIA RETROGADA</v>
          </cell>
          <cell r="C7414" t="str">
            <v>094</v>
          </cell>
        </row>
        <row r="7415">
          <cell r="A7415" t="str">
            <v>R413</v>
          </cell>
          <cell r="B7415" t="str">
            <v>OTRA AMNESIA</v>
          </cell>
          <cell r="C7415" t="str">
            <v>094</v>
          </cell>
        </row>
        <row r="7416">
          <cell r="A7416" t="str">
            <v>R418</v>
          </cell>
          <cell r="B7416" t="str">
            <v>OTROS SINTOMAS Y SIGNOS QUE INVOLUCRAN LA FUNCION COGNOSCITIVA Y LA</v>
          </cell>
          <cell r="C7416" t="str">
            <v>094</v>
          </cell>
        </row>
        <row r="7417">
          <cell r="A7417" t="str">
            <v>R42</v>
          </cell>
          <cell r="B7417" t="str">
            <v>MAREO Y DESVANECIMIENTO</v>
          </cell>
          <cell r="C7417" t="str">
            <v>094</v>
          </cell>
        </row>
        <row r="7418">
          <cell r="A7418" t="str">
            <v>R43</v>
          </cell>
          <cell r="B7418" t="str">
            <v>TRASTORNOS DEL OLFATO Y GUSTO</v>
          </cell>
          <cell r="C7418" t="str">
            <v>094</v>
          </cell>
        </row>
        <row r="7419">
          <cell r="A7419" t="str">
            <v>R430</v>
          </cell>
          <cell r="B7419" t="str">
            <v>ANOSMIA</v>
          </cell>
          <cell r="C7419" t="str">
            <v>094</v>
          </cell>
        </row>
        <row r="7420">
          <cell r="A7420" t="str">
            <v>R431</v>
          </cell>
          <cell r="B7420" t="str">
            <v>PAROSMIA</v>
          </cell>
          <cell r="C7420" t="str">
            <v>094</v>
          </cell>
        </row>
        <row r="7421">
          <cell r="A7421" t="str">
            <v>R432</v>
          </cell>
          <cell r="B7421" t="str">
            <v>PARAGEUSIA</v>
          </cell>
          <cell r="C7421" t="str">
            <v>094</v>
          </cell>
        </row>
        <row r="7422">
          <cell r="A7422" t="str">
            <v>R438</v>
          </cell>
          <cell r="B7422" t="str">
            <v>OTRAS ALTERACIONES DEL GUSTO Y DEL OLFATO Y LAS NO ESPECIFICADAS</v>
          </cell>
          <cell r="C7422" t="str">
            <v>094</v>
          </cell>
        </row>
        <row r="7423">
          <cell r="A7423" t="str">
            <v>R44</v>
          </cell>
          <cell r="B7423" t="str">
            <v>OTROS SINTOMAS Y SIGNOS QUE UNVOLUCRAN LAS SENSACIONES Y PERCEPCIONES</v>
          </cell>
          <cell r="C7423" t="str">
            <v>094</v>
          </cell>
        </row>
        <row r="7424">
          <cell r="A7424" t="str">
            <v>R440</v>
          </cell>
          <cell r="B7424" t="str">
            <v>ALUCINACIONES AUDITIVAS</v>
          </cell>
          <cell r="C7424" t="str">
            <v>094</v>
          </cell>
        </row>
        <row r="7425">
          <cell r="A7425" t="str">
            <v>R441</v>
          </cell>
          <cell r="B7425" t="str">
            <v>ALUCINACIONES VISUALES</v>
          </cell>
          <cell r="C7425" t="str">
            <v>094</v>
          </cell>
        </row>
        <row r="7426">
          <cell r="A7426" t="str">
            <v>R442</v>
          </cell>
          <cell r="B7426" t="str">
            <v>OTRAS ALUCINACIONES</v>
          </cell>
          <cell r="C7426" t="str">
            <v>094</v>
          </cell>
        </row>
        <row r="7427">
          <cell r="A7427" t="str">
            <v>R443</v>
          </cell>
          <cell r="B7427" t="str">
            <v>ALUCINACIONES, NO ESPECIFICADAS</v>
          </cell>
          <cell r="C7427" t="str">
            <v>094</v>
          </cell>
        </row>
        <row r="7428">
          <cell r="A7428" t="str">
            <v>R448</v>
          </cell>
          <cell r="B7428" t="str">
            <v>OTROS SINTOMAS Y SIGNOS QUE INVOLUCRAN LAS SENSACIONES Y PERCEPCIONES</v>
          </cell>
          <cell r="C7428" t="str">
            <v>094</v>
          </cell>
        </row>
        <row r="7429">
          <cell r="A7429" t="str">
            <v>R45</v>
          </cell>
          <cell r="B7429" t="str">
            <v>SINTOMAS Y SIGNOS QUE INVOLUCRAN EL ESTADO AMOCIONAL</v>
          </cell>
          <cell r="C7429" t="str">
            <v>094</v>
          </cell>
        </row>
        <row r="7430">
          <cell r="A7430" t="str">
            <v>R450</v>
          </cell>
          <cell r="B7430" t="str">
            <v>NERVIOSISMO</v>
          </cell>
          <cell r="C7430" t="str">
            <v>094</v>
          </cell>
        </row>
        <row r="7431">
          <cell r="A7431" t="str">
            <v>R451</v>
          </cell>
          <cell r="B7431" t="str">
            <v>INQUIETUD Y AGITACION</v>
          </cell>
          <cell r="C7431" t="str">
            <v>094</v>
          </cell>
        </row>
        <row r="7432">
          <cell r="A7432" t="str">
            <v>R452</v>
          </cell>
          <cell r="B7432" t="str">
            <v>INFELICIDAD</v>
          </cell>
          <cell r="C7432" t="str">
            <v>094</v>
          </cell>
        </row>
        <row r="7433">
          <cell r="A7433" t="str">
            <v>R453</v>
          </cell>
          <cell r="B7433" t="str">
            <v>DESMORALIZACION Y APATIA</v>
          </cell>
          <cell r="C7433" t="str">
            <v>094</v>
          </cell>
        </row>
        <row r="7434">
          <cell r="A7434" t="str">
            <v>R454</v>
          </cell>
          <cell r="B7434" t="str">
            <v>IRRITABILIDAD Y ENOJO</v>
          </cell>
          <cell r="C7434" t="str">
            <v>094</v>
          </cell>
        </row>
        <row r="7435">
          <cell r="A7435" t="str">
            <v>R455</v>
          </cell>
          <cell r="B7435" t="str">
            <v>HOSTILIDAD</v>
          </cell>
          <cell r="C7435" t="str">
            <v>094</v>
          </cell>
        </row>
        <row r="7436">
          <cell r="A7436" t="str">
            <v>R456</v>
          </cell>
          <cell r="B7436" t="str">
            <v>VIOLENCIA FISICA</v>
          </cell>
          <cell r="C7436" t="str">
            <v>094</v>
          </cell>
        </row>
        <row r="7437">
          <cell r="A7437" t="str">
            <v>R457</v>
          </cell>
          <cell r="B7437" t="str">
            <v>TENSION Y ESTADO DE CHOQUE EMOCIONAL, NO ESPECIFICADO</v>
          </cell>
          <cell r="C7437" t="str">
            <v>094</v>
          </cell>
        </row>
        <row r="7438">
          <cell r="A7438" t="str">
            <v>R458</v>
          </cell>
          <cell r="B7438" t="str">
            <v>OTROS SINTOMAS Y SIGNOS QUE INVOLUCRAN EL ESTADO EMOCIONAL</v>
          </cell>
          <cell r="C7438" t="str">
            <v>094</v>
          </cell>
        </row>
        <row r="7439">
          <cell r="A7439" t="str">
            <v>R46</v>
          </cell>
          <cell r="B7439" t="str">
            <v>SINTOMAS Y SIGNOS QUE INVOLUCRAN LA APARIENCIA Y EL COMPORTAMIENTO</v>
          </cell>
          <cell r="C7439" t="str">
            <v>094</v>
          </cell>
        </row>
        <row r="7440">
          <cell r="A7440" t="str">
            <v>R460</v>
          </cell>
          <cell r="B7440" t="str">
            <v>MUY BAJO NIVEL DE HIGIENE PERSONAL</v>
          </cell>
          <cell r="C7440" t="str">
            <v>094</v>
          </cell>
        </row>
        <row r="7441">
          <cell r="A7441" t="str">
            <v>R461</v>
          </cell>
          <cell r="B7441" t="str">
            <v>APARIENCIA PERSONAL EXTRAÑA</v>
          </cell>
          <cell r="C7441" t="str">
            <v>094</v>
          </cell>
        </row>
        <row r="7442">
          <cell r="A7442" t="str">
            <v>R462</v>
          </cell>
          <cell r="B7442" t="str">
            <v>CONDUCTA EXTRAÑA E INEXPLICABLE</v>
          </cell>
          <cell r="C7442" t="str">
            <v>094</v>
          </cell>
        </row>
        <row r="7443">
          <cell r="A7443" t="str">
            <v>R463</v>
          </cell>
          <cell r="B7443" t="str">
            <v>HIPERACTIVIDAD</v>
          </cell>
          <cell r="C7443" t="str">
            <v>094</v>
          </cell>
        </row>
        <row r="7444">
          <cell r="A7444" t="str">
            <v>R464</v>
          </cell>
          <cell r="B7444" t="str">
            <v>LENTITUD Y POBRE RESPUESTA</v>
          </cell>
          <cell r="C7444" t="str">
            <v>094</v>
          </cell>
        </row>
        <row r="7445">
          <cell r="A7445" t="str">
            <v>R465</v>
          </cell>
          <cell r="B7445" t="str">
            <v>SUSPICACIA Y EVASIVIDAD MARCADAS</v>
          </cell>
          <cell r="C7445" t="str">
            <v>094</v>
          </cell>
        </row>
        <row r="7446">
          <cell r="A7446" t="str">
            <v>R466</v>
          </cell>
          <cell r="B7446" t="str">
            <v>PREOCUPACION INDEBIDA POR SUCESOS QUE CAUSAN TENSION</v>
          </cell>
          <cell r="C7446" t="str">
            <v>094</v>
          </cell>
        </row>
        <row r="7447">
          <cell r="A7447" t="str">
            <v>R467</v>
          </cell>
          <cell r="B7447" t="str">
            <v>VERBOSIDAD Y DETALLES CIRCUNSTANCIALES QUE OSCURECEN LA RAZON DE LA CO</v>
          </cell>
          <cell r="C7447" t="str">
            <v>094</v>
          </cell>
        </row>
        <row r="7448">
          <cell r="A7448" t="str">
            <v>R468</v>
          </cell>
          <cell r="B7448" t="str">
            <v>OTROS SINTOMAS Y SIGNOS QUE INVOLUCRAN LA APARIENCIA Y EL COMPORTAMIEN</v>
          </cell>
          <cell r="C7448" t="str">
            <v>094</v>
          </cell>
        </row>
        <row r="7449">
          <cell r="A7449" t="str">
            <v>R47</v>
          </cell>
          <cell r="B7449" t="str">
            <v>ALTERACION DEL HABLA, NO CLASIFICADAS EN OTRA PARTE</v>
          </cell>
          <cell r="C7449" t="str">
            <v>094</v>
          </cell>
        </row>
        <row r="7450">
          <cell r="A7450" t="str">
            <v>R470</v>
          </cell>
          <cell r="B7450" t="str">
            <v>DISFASIA Y AFASIA</v>
          </cell>
          <cell r="C7450" t="str">
            <v>094</v>
          </cell>
        </row>
        <row r="7451">
          <cell r="A7451" t="str">
            <v>R471</v>
          </cell>
          <cell r="B7451" t="str">
            <v>DISARTRIA Y ANARTRIA</v>
          </cell>
          <cell r="C7451" t="str">
            <v>094</v>
          </cell>
        </row>
        <row r="7452">
          <cell r="A7452" t="str">
            <v>R478</v>
          </cell>
          <cell r="B7452" t="str">
            <v>OTRAS ALTERACIONES DEL HABLA Y LAS NO ESPECIFICADAS</v>
          </cell>
          <cell r="C7452" t="str">
            <v>094</v>
          </cell>
        </row>
        <row r="7453">
          <cell r="A7453" t="str">
            <v>R48</v>
          </cell>
          <cell r="B7453" t="str">
            <v>DISLEXIA Y OTRAS DISFUNCIONES SIMBOLICAS, NO CLASIFICADAS EN OTRA PART</v>
          </cell>
          <cell r="C7453" t="str">
            <v>094</v>
          </cell>
        </row>
        <row r="7454">
          <cell r="A7454" t="str">
            <v>R480</v>
          </cell>
          <cell r="B7454" t="str">
            <v>DISLEXIA Y ALEXIA</v>
          </cell>
          <cell r="C7454" t="str">
            <v>094</v>
          </cell>
        </row>
        <row r="7455">
          <cell r="A7455" t="str">
            <v>R481</v>
          </cell>
          <cell r="B7455" t="str">
            <v>AGNOSIA</v>
          </cell>
          <cell r="C7455" t="str">
            <v>094</v>
          </cell>
        </row>
        <row r="7456">
          <cell r="A7456" t="str">
            <v>R482</v>
          </cell>
          <cell r="B7456" t="str">
            <v>APRAXIA</v>
          </cell>
          <cell r="C7456" t="str">
            <v>094</v>
          </cell>
        </row>
        <row r="7457">
          <cell r="A7457" t="str">
            <v>R488</v>
          </cell>
          <cell r="B7457" t="str">
            <v>OTRAS DISFUNCIONES SIMBOLICAS Y LAS NO ESPECIFICADAS</v>
          </cell>
          <cell r="C7457" t="str">
            <v>094</v>
          </cell>
        </row>
        <row r="7458">
          <cell r="A7458" t="str">
            <v>R49</v>
          </cell>
          <cell r="B7458" t="str">
            <v>ALTERACIONES DE LA VOZ</v>
          </cell>
          <cell r="C7458" t="str">
            <v>094</v>
          </cell>
        </row>
        <row r="7459">
          <cell r="A7459" t="str">
            <v>R490</v>
          </cell>
          <cell r="B7459" t="str">
            <v>DISFONIA</v>
          </cell>
          <cell r="C7459" t="str">
            <v>094</v>
          </cell>
        </row>
        <row r="7460">
          <cell r="A7460" t="str">
            <v>R491</v>
          </cell>
          <cell r="B7460" t="str">
            <v>AFONIA</v>
          </cell>
          <cell r="C7460" t="str">
            <v>094</v>
          </cell>
        </row>
        <row r="7461">
          <cell r="A7461" t="str">
            <v>R492</v>
          </cell>
          <cell r="B7461" t="str">
            <v>HIPERNASALIDAD E HIPONASALIDAD</v>
          </cell>
          <cell r="C7461" t="str">
            <v>094</v>
          </cell>
        </row>
        <row r="7462">
          <cell r="A7462" t="str">
            <v>R498</v>
          </cell>
          <cell r="B7462" t="str">
            <v>OTRAS ALTERACIONES DE LA VOZ Y LAS NO ESPECIFICADAS</v>
          </cell>
          <cell r="C7462" t="str">
            <v>094</v>
          </cell>
        </row>
        <row r="7463">
          <cell r="A7463" t="str">
            <v>R50</v>
          </cell>
          <cell r="B7463" t="str">
            <v>FIEBRE DE ORIGEN DESCONOCIDO</v>
          </cell>
          <cell r="C7463" t="str">
            <v>094</v>
          </cell>
        </row>
        <row r="7464">
          <cell r="A7464" t="str">
            <v>R500</v>
          </cell>
          <cell r="B7464" t="str">
            <v>FIEBRE CON ESCALOFRIO</v>
          </cell>
          <cell r="C7464" t="str">
            <v>094</v>
          </cell>
        </row>
        <row r="7465">
          <cell r="A7465" t="str">
            <v>R501</v>
          </cell>
          <cell r="B7465" t="str">
            <v>FIEBRE PERSISTENTE</v>
          </cell>
          <cell r="C7465" t="str">
            <v>094</v>
          </cell>
        </row>
        <row r="7466">
          <cell r="A7466" t="str">
            <v>R509</v>
          </cell>
          <cell r="B7466" t="str">
            <v>FIEBRE, NO ESPECIFICADA</v>
          </cell>
          <cell r="C7466" t="str">
            <v>094</v>
          </cell>
        </row>
        <row r="7467">
          <cell r="A7467" t="str">
            <v>R51</v>
          </cell>
          <cell r="B7467" t="str">
            <v>CEFALEA</v>
          </cell>
          <cell r="C7467" t="str">
            <v>094</v>
          </cell>
        </row>
        <row r="7468">
          <cell r="A7468" t="str">
            <v>R52</v>
          </cell>
          <cell r="B7468" t="str">
            <v>DOLOR, NO CLASIFICADO EN OTRA PARTE</v>
          </cell>
          <cell r="C7468" t="str">
            <v>094</v>
          </cell>
        </row>
        <row r="7469">
          <cell r="A7469" t="str">
            <v>R520</v>
          </cell>
          <cell r="B7469" t="str">
            <v>DOLOR AGUDO</v>
          </cell>
          <cell r="C7469" t="str">
            <v>094</v>
          </cell>
        </row>
        <row r="7470">
          <cell r="A7470" t="str">
            <v>R521</v>
          </cell>
          <cell r="B7470" t="str">
            <v>DOLOR CRONICO INTRATABLE</v>
          </cell>
          <cell r="C7470" t="str">
            <v>094</v>
          </cell>
        </row>
        <row r="7471">
          <cell r="A7471" t="str">
            <v>R522</v>
          </cell>
          <cell r="B7471" t="str">
            <v>OTRO DOLOR CRONICO</v>
          </cell>
          <cell r="C7471" t="str">
            <v>094</v>
          </cell>
        </row>
        <row r="7472">
          <cell r="A7472" t="str">
            <v>R529</v>
          </cell>
          <cell r="B7472" t="str">
            <v>DOLOR, NO ESPECIFICADO</v>
          </cell>
          <cell r="C7472" t="str">
            <v>094</v>
          </cell>
        </row>
        <row r="7473">
          <cell r="A7473" t="str">
            <v>R53</v>
          </cell>
          <cell r="B7473" t="str">
            <v>MALESTAR Y FATIGA</v>
          </cell>
          <cell r="C7473" t="str">
            <v>094</v>
          </cell>
        </row>
        <row r="7474">
          <cell r="A7474" t="str">
            <v>R54</v>
          </cell>
          <cell r="B7474" t="str">
            <v>SENILIDAD</v>
          </cell>
          <cell r="C7474" t="str">
            <v>094</v>
          </cell>
        </row>
        <row r="7475">
          <cell r="A7475" t="str">
            <v>R55</v>
          </cell>
          <cell r="B7475" t="str">
            <v>SINCOPE Y COLAPSO</v>
          </cell>
          <cell r="C7475" t="str">
            <v>094</v>
          </cell>
        </row>
        <row r="7476">
          <cell r="A7476" t="str">
            <v>R56</v>
          </cell>
          <cell r="B7476" t="str">
            <v>CONVULSIONES, NO CLASIFICADAS EN OTRA PARTE</v>
          </cell>
          <cell r="C7476" t="str">
            <v>094</v>
          </cell>
        </row>
        <row r="7477">
          <cell r="A7477" t="str">
            <v>R560</v>
          </cell>
          <cell r="B7477" t="str">
            <v>CONVULSIONES FEBRILES</v>
          </cell>
          <cell r="C7477" t="str">
            <v>094</v>
          </cell>
        </row>
        <row r="7478">
          <cell r="A7478" t="str">
            <v>R568</v>
          </cell>
          <cell r="B7478" t="str">
            <v>OTRAS CONVULSIONES Y LAS NO ESPECIFICADAS</v>
          </cell>
          <cell r="C7478" t="str">
            <v>094</v>
          </cell>
        </row>
        <row r="7479">
          <cell r="A7479" t="str">
            <v>R57</v>
          </cell>
          <cell r="B7479" t="str">
            <v>CHOQUE, NO CLASIFICADO EN OTRA PARTE</v>
          </cell>
          <cell r="C7479" t="str">
            <v>094</v>
          </cell>
        </row>
        <row r="7480">
          <cell r="A7480" t="str">
            <v>R570</v>
          </cell>
          <cell r="B7480" t="str">
            <v>CHOQUE CARDIOGENICO</v>
          </cell>
          <cell r="C7480" t="str">
            <v>094</v>
          </cell>
        </row>
        <row r="7481">
          <cell r="A7481" t="str">
            <v>R571</v>
          </cell>
          <cell r="B7481" t="str">
            <v>CHOQUE HIPOVOLEMICO</v>
          </cell>
          <cell r="C7481" t="str">
            <v>094</v>
          </cell>
        </row>
        <row r="7482">
          <cell r="A7482" t="str">
            <v>R578</v>
          </cell>
          <cell r="B7482" t="str">
            <v>OTRAS FORMAS DE CHOQUE</v>
          </cell>
          <cell r="C7482" t="str">
            <v>094</v>
          </cell>
        </row>
        <row r="7483">
          <cell r="A7483" t="str">
            <v>R579</v>
          </cell>
          <cell r="B7483" t="str">
            <v>CHOQUE, NO ESPECIFICADO</v>
          </cell>
          <cell r="C7483" t="str">
            <v>094</v>
          </cell>
        </row>
        <row r="7484">
          <cell r="A7484" t="str">
            <v>R58</v>
          </cell>
          <cell r="B7484" t="str">
            <v>HEMORRAGIA, NO CLASIFICADA EN OTRA PARTE</v>
          </cell>
          <cell r="C7484" t="str">
            <v>094</v>
          </cell>
        </row>
        <row r="7485">
          <cell r="A7485" t="str">
            <v>R59</v>
          </cell>
          <cell r="B7485" t="str">
            <v>ADENOMEGALIA</v>
          </cell>
          <cell r="C7485" t="str">
            <v>094</v>
          </cell>
        </row>
        <row r="7486">
          <cell r="A7486" t="str">
            <v>R590</v>
          </cell>
          <cell r="B7486" t="str">
            <v>ADENOMEGALIA LOCALIZADA</v>
          </cell>
          <cell r="C7486" t="str">
            <v>094</v>
          </cell>
        </row>
        <row r="7487">
          <cell r="A7487" t="str">
            <v>R591</v>
          </cell>
          <cell r="B7487" t="str">
            <v>ADENOMEGALIA GENERALIZADA</v>
          </cell>
          <cell r="C7487" t="str">
            <v>094</v>
          </cell>
        </row>
        <row r="7488">
          <cell r="A7488" t="str">
            <v>R599</v>
          </cell>
          <cell r="B7488" t="str">
            <v>ADENOMEGALIA, NO ESPECIFICADA</v>
          </cell>
          <cell r="C7488" t="str">
            <v>094</v>
          </cell>
        </row>
        <row r="7489">
          <cell r="A7489" t="str">
            <v>R60</v>
          </cell>
          <cell r="B7489" t="str">
            <v>EDEMA, NO CLASIFICADO EN OTRA PARTE</v>
          </cell>
          <cell r="C7489" t="str">
            <v>094</v>
          </cell>
        </row>
        <row r="7490">
          <cell r="A7490" t="str">
            <v>R600</v>
          </cell>
          <cell r="B7490" t="str">
            <v>EDEMA LOCALIZADO</v>
          </cell>
          <cell r="C7490" t="str">
            <v>094</v>
          </cell>
        </row>
        <row r="7491">
          <cell r="A7491" t="str">
            <v>R601</v>
          </cell>
          <cell r="B7491" t="str">
            <v>EDEMA GENERALIZADO</v>
          </cell>
          <cell r="C7491" t="str">
            <v>094</v>
          </cell>
        </row>
        <row r="7492">
          <cell r="A7492" t="str">
            <v>R609</v>
          </cell>
          <cell r="B7492" t="str">
            <v>EDEMA, NO ESPECIFICADO</v>
          </cell>
          <cell r="C7492" t="str">
            <v>094</v>
          </cell>
        </row>
        <row r="7493">
          <cell r="A7493" t="str">
            <v>R61</v>
          </cell>
          <cell r="B7493" t="str">
            <v>HIPERHIDROSIS</v>
          </cell>
          <cell r="C7493" t="str">
            <v>094</v>
          </cell>
        </row>
        <row r="7494">
          <cell r="A7494" t="str">
            <v>R610</v>
          </cell>
          <cell r="B7494" t="str">
            <v>HIPERHIDROSIS LOCALIZADA</v>
          </cell>
          <cell r="C7494" t="str">
            <v>094</v>
          </cell>
        </row>
        <row r="7495">
          <cell r="A7495" t="str">
            <v>R611</v>
          </cell>
          <cell r="B7495" t="str">
            <v>HIPERHIDROSIS GENERALIZADA</v>
          </cell>
          <cell r="C7495" t="str">
            <v>094</v>
          </cell>
        </row>
        <row r="7496">
          <cell r="A7496" t="str">
            <v>R619</v>
          </cell>
          <cell r="B7496" t="str">
            <v>HIPERHIDROSIS, NO ESPECIFICADA</v>
          </cell>
          <cell r="C7496" t="str">
            <v>094</v>
          </cell>
        </row>
        <row r="7497">
          <cell r="A7497" t="str">
            <v>R62</v>
          </cell>
          <cell r="B7497" t="str">
            <v>FALTA DEL DESARROLLO FISIOLOGICO NORMAL ESPERADO</v>
          </cell>
          <cell r="C7497" t="str">
            <v>094</v>
          </cell>
        </row>
        <row r="7498">
          <cell r="A7498" t="str">
            <v>R620</v>
          </cell>
          <cell r="B7498" t="str">
            <v>RETARDO DEL DESARROLLO</v>
          </cell>
          <cell r="C7498" t="str">
            <v>094</v>
          </cell>
        </row>
        <row r="7499">
          <cell r="A7499" t="str">
            <v>R628</v>
          </cell>
          <cell r="B7499" t="str">
            <v>OTRAS FALTAS DEL DESARROLLO FISIOLOGICO NORMAL ESPERADO</v>
          </cell>
          <cell r="C7499" t="str">
            <v>094</v>
          </cell>
        </row>
        <row r="7500">
          <cell r="A7500" t="str">
            <v>R629</v>
          </cell>
          <cell r="B7500" t="str">
            <v>FALTA DEL DESARROLLO FISIOLOGICO NORMAL ESPERADO, SIN OTRA ESPECIFIC</v>
          </cell>
          <cell r="C7500" t="str">
            <v>094</v>
          </cell>
        </row>
        <row r="7501">
          <cell r="A7501" t="str">
            <v>R63</v>
          </cell>
          <cell r="B7501" t="str">
            <v>SINTOMAS Y SIGNOS CONCERNIENTES A LA ALIMENTACION Y A LA INGESTION DE</v>
          </cell>
          <cell r="C7501" t="str">
            <v>094</v>
          </cell>
        </row>
        <row r="7502">
          <cell r="A7502" t="str">
            <v>R630</v>
          </cell>
          <cell r="B7502" t="str">
            <v>ANOREXIA</v>
          </cell>
          <cell r="C7502" t="str">
            <v>094</v>
          </cell>
        </row>
        <row r="7503">
          <cell r="A7503" t="str">
            <v>R631</v>
          </cell>
          <cell r="B7503" t="str">
            <v>POLIDIPSIA</v>
          </cell>
          <cell r="C7503" t="str">
            <v>094</v>
          </cell>
        </row>
        <row r="7504">
          <cell r="A7504" t="str">
            <v>R632</v>
          </cell>
          <cell r="B7504" t="str">
            <v>POLIFAGIA</v>
          </cell>
          <cell r="C7504" t="str">
            <v>094</v>
          </cell>
        </row>
        <row r="7505">
          <cell r="A7505" t="str">
            <v>R633</v>
          </cell>
          <cell r="B7505" t="str">
            <v>DIFICULTADES Y MALA ADMINISTRACION DE LA ALIMENTACION</v>
          </cell>
          <cell r="C7505" t="str">
            <v>094</v>
          </cell>
        </row>
        <row r="7506">
          <cell r="A7506" t="str">
            <v>R634</v>
          </cell>
          <cell r="B7506" t="str">
            <v>PERDIDA ANORMAL DE PESO</v>
          </cell>
          <cell r="C7506" t="str">
            <v>094</v>
          </cell>
        </row>
        <row r="7507">
          <cell r="A7507" t="str">
            <v>R635</v>
          </cell>
          <cell r="B7507" t="str">
            <v>AUMENTO ANORMAL DE PESO</v>
          </cell>
          <cell r="C7507" t="str">
            <v>094</v>
          </cell>
        </row>
        <row r="7508">
          <cell r="A7508" t="str">
            <v>R638</v>
          </cell>
          <cell r="B7508" t="str">
            <v>OTROS SINTOMAS Y SIGNOS CONCERNIENTES A LA ALIMENTACION Y A LA INGESTI</v>
          </cell>
          <cell r="C7508" t="str">
            <v>094</v>
          </cell>
        </row>
        <row r="7509">
          <cell r="A7509" t="str">
            <v>R64</v>
          </cell>
          <cell r="B7509" t="str">
            <v>CAQUEXIA</v>
          </cell>
          <cell r="C7509" t="str">
            <v>094</v>
          </cell>
        </row>
        <row r="7510">
          <cell r="A7510" t="str">
            <v>R68</v>
          </cell>
          <cell r="B7510" t="str">
            <v>OTROS SINTOMAS Y SIGNOS GENERALES</v>
          </cell>
          <cell r="C7510" t="str">
            <v>094</v>
          </cell>
        </row>
        <row r="7511">
          <cell r="A7511" t="str">
            <v>R680</v>
          </cell>
          <cell r="B7511" t="str">
            <v>HIPOTERMIA NO ASOCIADA CON BAJA TEMPERATURA DEL AMBIENTE</v>
          </cell>
          <cell r="C7511" t="str">
            <v>094</v>
          </cell>
        </row>
        <row r="7512">
          <cell r="A7512" t="str">
            <v>R681</v>
          </cell>
          <cell r="B7512" t="str">
            <v>SINTOMAS NO ESPECIFICOS PROPIOS DE LA INFANCIA</v>
          </cell>
          <cell r="C7512" t="str">
            <v>094</v>
          </cell>
        </row>
        <row r="7513">
          <cell r="A7513" t="str">
            <v>R683</v>
          </cell>
          <cell r="B7513" t="str">
            <v>DEDOS DE LA MANO DEFORMES</v>
          </cell>
          <cell r="C7513" t="str">
            <v>094</v>
          </cell>
        </row>
        <row r="7514">
          <cell r="A7514" t="str">
            <v>R688</v>
          </cell>
          <cell r="B7514" t="str">
            <v>OTROS SINTOMAS Y SIGNOS GENERALES ESPECIFICADOS</v>
          </cell>
          <cell r="C7514" t="str">
            <v>094</v>
          </cell>
        </row>
        <row r="7515">
          <cell r="A7515" t="str">
            <v>R69</v>
          </cell>
          <cell r="B7515" t="str">
            <v>CAUSAS DE MORBILIDAD DESCONOCIDAS Y NO ESPECIFICADAS</v>
          </cell>
          <cell r="C7515" t="str">
            <v>094</v>
          </cell>
        </row>
        <row r="7516">
          <cell r="A7516" t="str">
            <v>R70</v>
          </cell>
          <cell r="B7516" t="str">
            <v>VELOCIDAD DE ERITROSEDIMENTACION ELEVADA Y OTRAS ANORMALIDADES DE LA</v>
          </cell>
          <cell r="C7516" t="str">
            <v>094</v>
          </cell>
        </row>
        <row r="7517">
          <cell r="A7517" t="str">
            <v>R700</v>
          </cell>
          <cell r="B7517" t="str">
            <v>VELOCIDAD DE ERITROSEDIMENTACION ELEVADA</v>
          </cell>
          <cell r="C7517" t="str">
            <v>094</v>
          </cell>
        </row>
        <row r="7518">
          <cell r="A7518" t="str">
            <v>R701</v>
          </cell>
          <cell r="B7518" t="str">
            <v>VISCOSIDAD PLASMATICA ANORMAL</v>
          </cell>
          <cell r="C7518" t="str">
            <v>094</v>
          </cell>
        </row>
        <row r="7519">
          <cell r="A7519" t="str">
            <v>R71</v>
          </cell>
          <cell r="B7519" t="str">
            <v>ANORMALIDAD DE LOS ERITROCITOS</v>
          </cell>
          <cell r="C7519" t="str">
            <v>094</v>
          </cell>
        </row>
        <row r="7520">
          <cell r="A7520" t="str">
            <v>R72</v>
          </cell>
          <cell r="B7520" t="str">
            <v>ANORMALIDADES DE LOS LEUCOCITOS, NO CLASIFACADAS EN OTRA PARTE</v>
          </cell>
          <cell r="C7520" t="str">
            <v>094</v>
          </cell>
        </row>
        <row r="7521">
          <cell r="A7521" t="str">
            <v>R73</v>
          </cell>
          <cell r="B7521" t="str">
            <v>NIVEL ELEVADO DE GLUCOSA EN SANGRE</v>
          </cell>
          <cell r="C7521" t="str">
            <v>094</v>
          </cell>
        </row>
        <row r="7522">
          <cell r="A7522" t="str">
            <v>R730</v>
          </cell>
          <cell r="B7522" t="str">
            <v>ANORMALIDADES EN LA PRUEBA DE TOLERANCIA A LA GLUCOSA</v>
          </cell>
          <cell r="C7522" t="str">
            <v>094</v>
          </cell>
        </row>
        <row r="7523">
          <cell r="A7523" t="str">
            <v>R739</v>
          </cell>
          <cell r="B7523" t="str">
            <v>HIPERGLICEMIA, NO ESPECIFICADA</v>
          </cell>
          <cell r="C7523" t="str">
            <v>094</v>
          </cell>
        </row>
        <row r="7524">
          <cell r="A7524" t="str">
            <v>R74</v>
          </cell>
          <cell r="B7524" t="str">
            <v>NIVEL ANORMAL DE ENZIMAS EN SUERO</v>
          </cell>
          <cell r="C7524" t="str">
            <v>094</v>
          </cell>
        </row>
        <row r="7525">
          <cell r="A7525" t="str">
            <v>R740</v>
          </cell>
          <cell r="B7525" t="str">
            <v>ELEVACION DE LOS NIVELES DE TRANSAMINASAS O DESHIDROGENASA LACTICA</v>
          </cell>
          <cell r="C7525" t="str">
            <v>094</v>
          </cell>
        </row>
        <row r="7526">
          <cell r="A7526" t="str">
            <v>R748</v>
          </cell>
          <cell r="B7526" t="str">
            <v>NIVELES ANORMALES DE OTRAS ENZIMAS EN SUERO</v>
          </cell>
          <cell r="C7526" t="str">
            <v>094</v>
          </cell>
        </row>
        <row r="7527">
          <cell r="A7527" t="str">
            <v>R749</v>
          </cell>
          <cell r="B7527" t="str">
            <v>NIVEL ANORMAL DE ENZIMAS EN SUERO, NO ESPECIFICADO</v>
          </cell>
          <cell r="C7527" t="str">
            <v>094</v>
          </cell>
        </row>
        <row r="7528">
          <cell r="A7528" t="str">
            <v>R75</v>
          </cell>
          <cell r="B7528" t="str">
            <v>EVIDENCIAS DE LABORATORIO DEL VIRUS DE LA INMUNODEFICIENCIA HUMANA (VI</v>
          </cell>
          <cell r="C7528" t="str">
            <v>094</v>
          </cell>
        </row>
        <row r="7529">
          <cell r="A7529" t="str">
            <v>R76</v>
          </cell>
          <cell r="B7529" t="str">
            <v>OTROS HALLAZGOS INMUNOLOGICOS ANORMALES EN SUERO</v>
          </cell>
          <cell r="C7529" t="str">
            <v>094</v>
          </cell>
        </row>
        <row r="7530">
          <cell r="A7530" t="str">
            <v>R760</v>
          </cell>
          <cell r="B7530" t="str">
            <v>TITULACION ELEVADA DE ANTICUERPOS</v>
          </cell>
          <cell r="C7530" t="str">
            <v>094</v>
          </cell>
        </row>
        <row r="7531">
          <cell r="A7531" t="str">
            <v>R761</v>
          </cell>
          <cell r="B7531" t="str">
            <v>REACCION ANORMAL A LA PRUEBA CON TUBERCULINA</v>
          </cell>
          <cell r="C7531" t="str">
            <v>094</v>
          </cell>
        </row>
        <row r="7532">
          <cell r="A7532" t="str">
            <v>R762</v>
          </cell>
          <cell r="B7532" t="str">
            <v>FALSO POSITIVO EN LA PRUEBA SEROLOGICA PARA SIFILIS</v>
          </cell>
          <cell r="C7532" t="str">
            <v>094</v>
          </cell>
        </row>
        <row r="7533">
          <cell r="A7533" t="str">
            <v>R768</v>
          </cell>
          <cell r="B7533" t="str">
            <v>OTROS HALLAZGOS INMUNOLOGICOS ANORMALES ESPECIFICADOS EN SUERO</v>
          </cell>
          <cell r="C7533" t="str">
            <v>094</v>
          </cell>
        </row>
        <row r="7534">
          <cell r="A7534" t="str">
            <v>R769</v>
          </cell>
          <cell r="B7534" t="str">
            <v>HALLAZGOS INMUNOLOGICOS ANORMALES NO ESPECIFICADOS EN SUERO</v>
          </cell>
          <cell r="C7534" t="str">
            <v>094</v>
          </cell>
        </row>
        <row r="7535">
          <cell r="A7535" t="str">
            <v>R77</v>
          </cell>
          <cell r="B7535" t="str">
            <v>OTRAS ANORMALIDADES DE LAS PROTEINAS PLASMATICAS</v>
          </cell>
          <cell r="C7535" t="str">
            <v>094</v>
          </cell>
        </row>
        <row r="7536">
          <cell r="A7536" t="str">
            <v>R770</v>
          </cell>
          <cell r="B7536" t="str">
            <v>ANORMALIDAD DE LA ALBUMINA</v>
          </cell>
          <cell r="C7536" t="str">
            <v>094</v>
          </cell>
        </row>
        <row r="7537">
          <cell r="A7537" t="str">
            <v>R771</v>
          </cell>
          <cell r="B7537" t="str">
            <v>ANORMALIDAD DE LA GLOBULINA</v>
          </cell>
          <cell r="C7537" t="str">
            <v>094</v>
          </cell>
        </row>
        <row r="7538">
          <cell r="A7538" t="str">
            <v>R772</v>
          </cell>
          <cell r="B7538" t="str">
            <v>ANORMALIDAD DE LA ALFAFETOPROTEINA</v>
          </cell>
          <cell r="C7538" t="str">
            <v>094</v>
          </cell>
        </row>
        <row r="7539">
          <cell r="A7539" t="str">
            <v>R778</v>
          </cell>
          <cell r="B7539" t="str">
            <v>OTRAS ANORMALIDADES ESPECIFICADAS DE LAS PROTEINAS PLASMATICAS</v>
          </cell>
          <cell r="C7539" t="str">
            <v>094</v>
          </cell>
        </row>
        <row r="7540">
          <cell r="A7540" t="str">
            <v>R779</v>
          </cell>
          <cell r="B7540" t="str">
            <v>ANORMALIDADES NO ESPECIFICADAS DE LAS PROTEINAS PLASMATICAS</v>
          </cell>
          <cell r="C7540" t="str">
            <v>094</v>
          </cell>
        </row>
        <row r="7541">
          <cell r="A7541" t="str">
            <v>R78</v>
          </cell>
          <cell r="B7541" t="str">
            <v>HALLAZGOS DE DROGAS Y OTRAS SUSTANCIAS QUE NORMAL/ NO SE ENCUENTRA</v>
          </cell>
          <cell r="C7541" t="str">
            <v>094</v>
          </cell>
        </row>
        <row r="7542">
          <cell r="A7542" t="str">
            <v>R780</v>
          </cell>
          <cell r="B7542" t="str">
            <v>HALLAZGOS DE ALCOHOL EN LA SANGRE</v>
          </cell>
          <cell r="C7542" t="str">
            <v>094</v>
          </cell>
        </row>
        <row r="7543">
          <cell r="A7543" t="str">
            <v>R781</v>
          </cell>
          <cell r="B7543" t="str">
            <v>HALLAZGOS DE DROGAS OPIACEAS EN LA SANGRE</v>
          </cell>
          <cell r="C7543" t="str">
            <v>094</v>
          </cell>
        </row>
        <row r="7544">
          <cell r="A7544" t="str">
            <v>R782</v>
          </cell>
          <cell r="B7544" t="str">
            <v>HALLAZGOS DE COCAINA EN LA SANGRE</v>
          </cell>
          <cell r="C7544" t="str">
            <v>094</v>
          </cell>
        </row>
        <row r="7545">
          <cell r="A7545" t="str">
            <v>R783</v>
          </cell>
          <cell r="B7545" t="str">
            <v>HALLAZGOS DE ALUCINOGENOS EN LA SANFRE</v>
          </cell>
          <cell r="C7545" t="str">
            <v>094</v>
          </cell>
        </row>
        <row r="7546">
          <cell r="A7546" t="str">
            <v>R784</v>
          </cell>
          <cell r="B7546" t="str">
            <v>HALLAZGOS DE OTRAS DROGAS POTENCIALMENTE ADICTIVAS EN LA SANGRE</v>
          </cell>
          <cell r="C7546" t="str">
            <v>094</v>
          </cell>
        </row>
        <row r="7547">
          <cell r="A7547" t="str">
            <v>R785</v>
          </cell>
          <cell r="B7547" t="str">
            <v>HALLAZGOS DE DROGAS PSICOTROPICAS EN LA SANGRE</v>
          </cell>
          <cell r="C7547" t="str">
            <v>094</v>
          </cell>
        </row>
        <row r="7548">
          <cell r="A7548" t="str">
            <v>R786</v>
          </cell>
          <cell r="B7548" t="str">
            <v>HALLAZGOS DE AGENTES ESTEROIDES EN LA SANGRE</v>
          </cell>
          <cell r="C7548" t="str">
            <v>094</v>
          </cell>
        </row>
        <row r="7549">
          <cell r="A7549" t="str">
            <v>R787</v>
          </cell>
          <cell r="B7549" t="str">
            <v>HALLAZGOS DE NIVELES ANORMALES DE METALES PESADOS EN LA SANGRE</v>
          </cell>
          <cell r="C7549" t="str">
            <v>094</v>
          </cell>
        </row>
        <row r="7550">
          <cell r="A7550" t="str">
            <v>R788</v>
          </cell>
          <cell r="B7550" t="str">
            <v>HALLAZGOS DE OTRAS SUTANCIAS ESPECIF.QUE NORMAL/ NO SE ENCUENTRA EN LA</v>
          </cell>
          <cell r="C7550" t="str">
            <v>094</v>
          </cell>
        </row>
        <row r="7551">
          <cell r="A7551" t="str">
            <v>R789</v>
          </cell>
          <cell r="B7551" t="str">
            <v>HALLAZGOS DE SUSTANCIAS NO ESPECIF. QUE NORMAL/ NO SE ENCUENTRA EN LA</v>
          </cell>
          <cell r="C7551" t="str">
            <v>094</v>
          </cell>
        </row>
        <row r="7552">
          <cell r="A7552" t="str">
            <v>R79</v>
          </cell>
          <cell r="B7552" t="str">
            <v>OTROS HALLAZGOS ANORMALES EN LA QUIMICA SANGUINEA</v>
          </cell>
          <cell r="C7552" t="str">
            <v>094</v>
          </cell>
        </row>
        <row r="7553">
          <cell r="A7553" t="str">
            <v>R790</v>
          </cell>
          <cell r="B7553" t="str">
            <v>NIVEL ANORMAL DE MINERAL EN LA SANGRE</v>
          </cell>
          <cell r="C7553" t="str">
            <v>094</v>
          </cell>
        </row>
        <row r="7554">
          <cell r="A7554" t="str">
            <v>R798</v>
          </cell>
          <cell r="B7554" t="str">
            <v>OTROS HALLAZGOS ANORMALES ESPECIF. EN LA QUIMICA SANGUINEA</v>
          </cell>
          <cell r="C7554" t="str">
            <v>094</v>
          </cell>
        </row>
        <row r="7555">
          <cell r="A7555" t="str">
            <v>R799</v>
          </cell>
          <cell r="B7555" t="str">
            <v>HALLAZGOS ANORMAL EN LA QUIMICA SANGUINEA, SIN OTRA ESPECIFICACION</v>
          </cell>
          <cell r="C7555" t="str">
            <v>094</v>
          </cell>
        </row>
        <row r="7556">
          <cell r="A7556" t="str">
            <v>R80</v>
          </cell>
          <cell r="B7556" t="str">
            <v>PROTEINURIA AISLADA</v>
          </cell>
          <cell r="C7556" t="str">
            <v>094</v>
          </cell>
        </row>
        <row r="7557">
          <cell r="A7557" t="str">
            <v>R81</v>
          </cell>
          <cell r="B7557" t="str">
            <v>GLUCOSURIA</v>
          </cell>
          <cell r="C7557" t="str">
            <v>094</v>
          </cell>
        </row>
        <row r="7558">
          <cell r="A7558" t="str">
            <v>R82</v>
          </cell>
          <cell r="B7558" t="str">
            <v>OTROS HALLAZGOS ANORMALES EN LA ORINA</v>
          </cell>
          <cell r="C7558" t="str">
            <v>094</v>
          </cell>
        </row>
        <row r="7559">
          <cell r="A7559" t="str">
            <v>R820</v>
          </cell>
          <cell r="B7559" t="str">
            <v>QUILURIA</v>
          </cell>
          <cell r="C7559" t="str">
            <v>094</v>
          </cell>
        </row>
        <row r="7560">
          <cell r="A7560" t="str">
            <v>R821</v>
          </cell>
          <cell r="B7560" t="str">
            <v>MIOGLOBINURIA</v>
          </cell>
          <cell r="C7560" t="str">
            <v>094</v>
          </cell>
        </row>
        <row r="7561">
          <cell r="A7561" t="str">
            <v>R822</v>
          </cell>
          <cell r="B7561" t="str">
            <v>BILIURIA</v>
          </cell>
          <cell r="C7561" t="str">
            <v>094</v>
          </cell>
        </row>
        <row r="7562">
          <cell r="A7562" t="str">
            <v>R823</v>
          </cell>
          <cell r="B7562" t="str">
            <v>HEMOGLOBINURIA</v>
          </cell>
          <cell r="C7562" t="str">
            <v>094</v>
          </cell>
        </row>
        <row r="7563">
          <cell r="A7563" t="str">
            <v>R824</v>
          </cell>
          <cell r="B7563" t="str">
            <v>ACETONURIA</v>
          </cell>
          <cell r="C7563" t="str">
            <v>094</v>
          </cell>
        </row>
        <row r="7564">
          <cell r="A7564" t="str">
            <v>R825</v>
          </cell>
          <cell r="B7564" t="str">
            <v>ELEVACION DE LOS NIVELES DE DROGAS, MEDICAMENTOS Y SUSTANCIAS BILOLOGI</v>
          </cell>
          <cell r="C7564" t="str">
            <v>094</v>
          </cell>
        </row>
        <row r="7565">
          <cell r="A7565" t="str">
            <v>R826</v>
          </cell>
          <cell r="B7565" t="str">
            <v>NIVELES ANORMALES EN LA ORINA DE SUSTANCIAS DE ORIGEN PRICIPAL/ NO MED</v>
          </cell>
          <cell r="C7565" t="str">
            <v>094</v>
          </cell>
        </row>
        <row r="7566">
          <cell r="A7566" t="str">
            <v>R827</v>
          </cell>
          <cell r="B7566" t="str">
            <v>HALLAZGOS ANORMALES EN EL EXAMEN MICROBIOLOGICO DE LA ORINA</v>
          </cell>
          <cell r="C7566" t="str">
            <v>094</v>
          </cell>
        </row>
        <row r="7567">
          <cell r="A7567" t="str">
            <v>R828</v>
          </cell>
          <cell r="B7567" t="str">
            <v>HALLAZGOS ANORMALES EN EL EXAMEN CITOLOGICO E HISTOLOGICO DE LA ORINA</v>
          </cell>
          <cell r="C7567" t="str">
            <v>094</v>
          </cell>
        </row>
        <row r="7568">
          <cell r="A7568" t="str">
            <v>R829</v>
          </cell>
          <cell r="B7568" t="str">
            <v>OTROS HALLAZGOS ANORMALES EN LA ORINA Y LOS NO ESPECIFICADOS</v>
          </cell>
          <cell r="C7568" t="str">
            <v>094</v>
          </cell>
        </row>
        <row r="7569">
          <cell r="A7569" t="str">
            <v>R83</v>
          </cell>
          <cell r="B7569" t="str">
            <v>HALLAZGOS ANORMALES EN EL LIQUIDO CEFALORRAQUIDEO</v>
          </cell>
          <cell r="C7569" t="str">
            <v>094</v>
          </cell>
        </row>
        <row r="7570">
          <cell r="A7570" t="str">
            <v>R84</v>
          </cell>
          <cell r="B7570" t="str">
            <v>HALLAZGOS ANORMALES EN MUETRAS TOMADAS DE ORGANOS RESP. Y TORACICOS</v>
          </cell>
          <cell r="C7570" t="str">
            <v>094</v>
          </cell>
        </row>
        <row r="7571">
          <cell r="A7571" t="str">
            <v>R85</v>
          </cell>
          <cell r="B7571" t="str">
            <v>HALLAZGOS ANORMALES EN MUETRAS TOMADAS DE ORG. DIGESTIVOS Y DE LA CAV</v>
          </cell>
          <cell r="C7571" t="str">
            <v>094</v>
          </cell>
        </row>
        <row r="7572">
          <cell r="A7572" t="str">
            <v>R86</v>
          </cell>
          <cell r="B7572" t="str">
            <v>HALLAZGOS ANORMALES EN MUESTRAS TOMADAS DE ORG. GENIT. MASCULINOS</v>
          </cell>
          <cell r="C7572" t="str">
            <v>094</v>
          </cell>
        </row>
        <row r="7573">
          <cell r="A7573" t="str">
            <v>R87</v>
          </cell>
          <cell r="B7573" t="str">
            <v>HALLAZGOS ANORMALES EN MUETRAS TOMADAS DE ORG. GENIT. FEMENINOS</v>
          </cell>
          <cell r="C7573" t="str">
            <v>094</v>
          </cell>
        </row>
        <row r="7574">
          <cell r="A7574" t="str">
            <v>R89</v>
          </cell>
          <cell r="B7574" t="str">
            <v>HALLAZGOS ANORMALES EN MUESTRAS TOMADAS DE OTROS ORG. SISTEMAS Y TEJ</v>
          </cell>
          <cell r="C7574" t="str">
            <v>094</v>
          </cell>
        </row>
        <row r="7575">
          <cell r="A7575" t="str">
            <v>R90</v>
          </cell>
          <cell r="B7575" t="str">
            <v>HALLAZGOS ANORMALES EN DIAGNOSTICO POR IMAGEN DEL SISTEMA NERVIOSO CEN</v>
          </cell>
          <cell r="C7575" t="str">
            <v>094</v>
          </cell>
        </row>
        <row r="7576">
          <cell r="A7576" t="str">
            <v>R900</v>
          </cell>
          <cell r="B7576" t="str">
            <v>LESION QUE OCUPA EL ESPACIO INTRACRANEAL</v>
          </cell>
          <cell r="C7576" t="str">
            <v>094</v>
          </cell>
        </row>
        <row r="7577">
          <cell r="A7577" t="str">
            <v>R908</v>
          </cell>
          <cell r="B7577" t="str">
            <v>OTROS HALLAZGOS ANORMALES EN DIAGNOSTICO POR IMAGEN DEL SISTEMA NERVIO</v>
          </cell>
          <cell r="C7577" t="str">
            <v>094</v>
          </cell>
        </row>
        <row r="7578">
          <cell r="A7578" t="str">
            <v>R91</v>
          </cell>
          <cell r="B7578" t="str">
            <v>HALLAZGOS ANORMALES EN DIAGNOSTICO POR IMAGEN DEL PULMON</v>
          </cell>
          <cell r="C7578" t="str">
            <v>094</v>
          </cell>
        </row>
        <row r="7579">
          <cell r="A7579" t="str">
            <v>R92</v>
          </cell>
          <cell r="B7579" t="str">
            <v>HALLAZGOS ANORMALES EN DIAGNOSTICO POR IMAGEN DE LA MAMA</v>
          </cell>
          <cell r="C7579" t="str">
            <v>094</v>
          </cell>
        </row>
        <row r="7580">
          <cell r="A7580" t="str">
            <v>R93</v>
          </cell>
          <cell r="B7580" t="str">
            <v>HALLAZGOS ANORMALES EN DX POR IMAGEN DE OTRAS ESTRUCTURAS DEL CUERPO</v>
          </cell>
          <cell r="C7580" t="str">
            <v>094</v>
          </cell>
        </row>
        <row r="7581">
          <cell r="A7581" t="str">
            <v>R930</v>
          </cell>
          <cell r="B7581" t="str">
            <v>HALLAZGOS ANORMALES EN DX. POR IMAGEN DEL CRANEO Y DE LA CABEZA, NO CL</v>
          </cell>
          <cell r="C7581" t="str">
            <v>094</v>
          </cell>
        </row>
        <row r="7582">
          <cell r="A7582" t="str">
            <v>R931</v>
          </cell>
          <cell r="B7582" t="str">
            <v>HALLAZGOS ANORMALES EN DX. POR IMAGEN DEL CORAZON Y DE LA CIRCULACION</v>
          </cell>
          <cell r="C7582" t="str">
            <v>094</v>
          </cell>
        </row>
        <row r="7583">
          <cell r="A7583" t="str">
            <v>R932</v>
          </cell>
          <cell r="B7583" t="str">
            <v>HALLAZGOS ANORMALES EN DX. POR IMAGEN DEL HIGADO Y DE LAS VIAS BILIARE</v>
          </cell>
          <cell r="C7583" t="str">
            <v>094</v>
          </cell>
        </row>
        <row r="7584">
          <cell r="A7584" t="str">
            <v>R933</v>
          </cell>
          <cell r="B7584" t="str">
            <v>HALLAZGOS ANORMALES EN DX. POR IMAGEN DE OTRAS PARTES DE LAS VIAS DIG</v>
          </cell>
          <cell r="C7584" t="str">
            <v>094</v>
          </cell>
        </row>
        <row r="7585">
          <cell r="A7585" t="str">
            <v>R934</v>
          </cell>
          <cell r="B7585" t="str">
            <v>HALLAZGOS ANORMALES EN DX. POR IMAGEN DE LOS ORGANOS URINARIOS</v>
          </cell>
          <cell r="C7585" t="str">
            <v>094</v>
          </cell>
        </row>
        <row r="7586">
          <cell r="A7586" t="str">
            <v>R935</v>
          </cell>
          <cell r="B7586" t="str">
            <v>HALLAZGOS ANORMALES EN DX. POR IMAGEN DE OTRAS REGINONES ABDOMINALES</v>
          </cell>
          <cell r="C7586" t="str">
            <v>094</v>
          </cell>
        </row>
        <row r="7587">
          <cell r="A7587" t="str">
            <v>R936</v>
          </cell>
          <cell r="B7587" t="str">
            <v>HALLAZGOS ANORMALES EN DX. POR IMAGEN DE LOS MIEMBROS</v>
          </cell>
          <cell r="C7587" t="str">
            <v>094</v>
          </cell>
        </row>
        <row r="7588">
          <cell r="A7588" t="str">
            <v>R937</v>
          </cell>
          <cell r="B7588" t="str">
            <v>HALLAZGOS ANORMALES EN DX. POR IMAGEN DE OTRAS PARTES DEL SIST. OSTEOM</v>
          </cell>
          <cell r="C7588" t="str">
            <v>094</v>
          </cell>
        </row>
        <row r="7589">
          <cell r="A7589" t="str">
            <v>R938</v>
          </cell>
          <cell r="B7589" t="str">
            <v>HALLAZGOS ANORM. EN DX. POR IMAGEN DE OTRAS ESTRUCTURAS ESPECIF. DEL C</v>
          </cell>
          <cell r="C7589" t="str">
            <v>094</v>
          </cell>
        </row>
        <row r="7590">
          <cell r="A7590" t="str">
            <v>R94</v>
          </cell>
          <cell r="B7590" t="str">
            <v>RESULTADOS ANORMALES DE ESTUDIOS FUNCIONALES</v>
          </cell>
          <cell r="C7590" t="str">
            <v>094</v>
          </cell>
        </row>
        <row r="7591">
          <cell r="A7591" t="str">
            <v>R940</v>
          </cell>
          <cell r="B7591" t="str">
            <v>RESULTADOS ANORMALES EN ESTUDIOS FUNCIONALES DEL SISTEMA NERVIOSO CENT</v>
          </cell>
          <cell r="C7591" t="str">
            <v>094</v>
          </cell>
        </row>
        <row r="7592">
          <cell r="A7592" t="str">
            <v>R941</v>
          </cell>
          <cell r="B7592" t="str">
            <v>RESULTADOS ANORM. DE ESTUD. FUNCIONALES DEL SIST. NERV. PERIFERICO Y S</v>
          </cell>
          <cell r="C7592" t="str">
            <v>094</v>
          </cell>
        </row>
        <row r="7593">
          <cell r="A7593" t="str">
            <v>R942</v>
          </cell>
          <cell r="B7593" t="str">
            <v>RESULTADOS ANORMALES EN ESTUDIOS FUNCIONALES DEL PULMON</v>
          </cell>
          <cell r="C7593" t="str">
            <v>094</v>
          </cell>
        </row>
        <row r="7594">
          <cell r="A7594" t="str">
            <v>R943</v>
          </cell>
          <cell r="B7594" t="str">
            <v>RESULTADOS ANORMALES EN ESTUDIOS FUNCIONALES CARDIOVASCULARES</v>
          </cell>
          <cell r="C7594" t="str">
            <v>094</v>
          </cell>
        </row>
        <row r="7595">
          <cell r="A7595" t="str">
            <v>R944</v>
          </cell>
          <cell r="B7595" t="str">
            <v>RESULTADOS ANORMALES EN ESTUDIOS FUNCIONALES DEL RIÑON</v>
          </cell>
          <cell r="C7595" t="str">
            <v>094</v>
          </cell>
        </row>
        <row r="7596">
          <cell r="A7596" t="str">
            <v>R945</v>
          </cell>
          <cell r="B7596" t="str">
            <v>RESULTADOS ANORMALES EN ESTUDIOS FUNCIONALES DEL HIGADO</v>
          </cell>
          <cell r="C7596" t="str">
            <v>094</v>
          </cell>
        </row>
        <row r="7597">
          <cell r="A7597" t="str">
            <v>R946</v>
          </cell>
          <cell r="B7597" t="str">
            <v>RESULTADOS ANORMALES EN ESTUDIOS FUNCIONALES DE LA TIROIDES</v>
          </cell>
          <cell r="C7597" t="str">
            <v>094</v>
          </cell>
        </row>
        <row r="7598">
          <cell r="A7598" t="str">
            <v>R947</v>
          </cell>
          <cell r="B7598" t="str">
            <v>RESULTADOS ANORMALES EN OTROS ESTUDIOS FUNCIONALES ENDOCRINOS</v>
          </cell>
          <cell r="C7598" t="str">
            <v>094</v>
          </cell>
        </row>
        <row r="7599">
          <cell r="A7599" t="str">
            <v>R948</v>
          </cell>
          <cell r="B7599" t="str">
            <v>RESULTADOS ANORMALES EN LOS ESTUDIOS FUNCIONALES DE OTROS ORGANOS Y SI</v>
          </cell>
          <cell r="C7599" t="str">
            <v>094</v>
          </cell>
        </row>
        <row r="7600">
          <cell r="A7600" t="str">
            <v>R95</v>
          </cell>
          <cell r="B7600" t="str">
            <v>SINDROME DE LA MUERTE SUBITA INFANTIL</v>
          </cell>
          <cell r="C7600" t="str">
            <v>094</v>
          </cell>
        </row>
        <row r="7601">
          <cell r="A7601" t="str">
            <v>R96</v>
          </cell>
          <cell r="B7601" t="str">
            <v>OTRAS MUERTES SUBITAS DE CAUSA DESCONOCIDA</v>
          </cell>
          <cell r="C7601" t="str">
            <v>094</v>
          </cell>
        </row>
        <row r="7602">
          <cell r="A7602" t="str">
            <v>R960</v>
          </cell>
          <cell r="B7602" t="str">
            <v>MUERTE INSTANTANEA</v>
          </cell>
          <cell r="C7602" t="str">
            <v>094</v>
          </cell>
        </row>
        <row r="7603">
          <cell r="A7603" t="str">
            <v>R961</v>
          </cell>
          <cell r="B7603" t="str">
            <v>MUERTE QUE OCURRE EN MENOS DE 24 HORAS DEL INICIO DE LOS SINTOMAS, NO</v>
          </cell>
          <cell r="C7603" t="str">
            <v>094</v>
          </cell>
        </row>
        <row r="7604">
          <cell r="A7604" t="str">
            <v>R98X</v>
          </cell>
          <cell r="B7604" t="str">
            <v>MUERTE SIN ASISTENCIA</v>
          </cell>
          <cell r="C7604" t="str">
            <v>094</v>
          </cell>
        </row>
        <row r="7605">
          <cell r="A7605" t="str">
            <v>R99X</v>
          </cell>
          <cell r="B7605" t="str">
            <v>OTRAS CAUSAS MAL DEFINIDAS Y LAS NO ESPECIFICADAS DE MORTALIDAD</v>
          </cell>
          <cell r="C7605" t="str">
            <v>094</v>
          </cell>
        </row>
        <row r="7606">
          <cell r="A7606" t="str">
            <v>RESI</v>
          </cell>
          <cell r="B7606" t="str">
            <v>VIGILANCIA DE LA DISPOSICION DE LAS AGUAS RESIDUALES</v>
          </cell>
          <cell r="C7606" t="str">
            <v>000</v>
          </cell>
        </row>
        <row r="7607">
          <cell r="A7607" t="str">
            <v>S00</v>
          </cell>
          <cell r="B7607" t="str">
            <v>TRAUMATISMO SUPERFICIAL DE LA CABEZA</v>
          </cell>
          <cell r="C7607" t="str">
            <v>00</v>
          </cell>
        </row>
        <row r="7608">
          <cell r="A7608" t="str">
            <v>S000</v>
          </cell>
          <cell r="B7608" t="str">
            <v>TRAUMATISMO SUPERFICIAL DEL CUERO CABELLUDO</v>
          </cell>
          <cell r="C7608" t="str">
            <v>00</v>
          </cell>
        </row>
        <row r="7609">
          <cell r="A7609" t="str">
            <v>S001</v>
          </cell>
          <cell r="B7609" t="str">
            <v>CONTUSION DE LOS PARPADOS Y DE LA REGION PERIOCULAR</v>
          </cell>
          <cell r="C7609" t="str">
            <v>00</v>
          </cell>
        </row>
        <row r="7610">
          <cell r="A7610" t="str">
            <v>S002</v>
          </cell>
          <cell r="B7610" t="str">
            <v>OTROS TRAUMATISMOS SUPERFICIALES DEL PARPADO Y DE LA REGION PERIOCULAR</v>
          </cell>
          <cell r="C7610" t="str">
            <v>00</v>
          </cell>
        </row>
        <row r="7611">
          <cell r="A7611" t="str">
            <v>S003</v>
          </cell>
          <cell r="B7611" t="str">
            <v>TRAUMATISMO SUPERFICIAL DE LA NARIZ</v>
          </cell>
          <cell r="C7611" t="str">
            <v>00</v>
          </cell>
        </row>
        <row r="7612">
          <cell r="A7612" t="str">
            <v>S004</v>
          </cell>
          <cell r="B7612" t="str">
            <v>TRAUMATISMO SUPERFICIAL DEL OIDO</v>
          </cell>
          <cell r="C7612" t="str">
            <v>00</v>
          </cell>
        </row>
        <row r="7613">
          <cell r="A7613" t="str">
            <v>S005</v>
          </cell>
          <cell r="B7613" t="str">
            <v>TRAUMATISMO SUPERFICIAL DEL LABIO Y DE LA CAVIDAD BUCAL</v>
          </cell>
          <cell r="C7613" t="str">
            <v>000</v>
          </cell>
        </row>
        <row r="7614">
          <cell r="A7614" t="str">
            <v>S007</v>
          </cell>
          <cell r="B7614" t="str">
            <v>TRAUMATISMOS SUPERFICIALES MULTIPLES DE LA CABEZA</v>
          </cell>
          <cell r="C7614" t="str">
            <v>00</v>
          </cell>
        </row>
        <row r="7615">
          <cell r="A7615" t="str">
            <v>S008</v>
          </cell>
          <cell r="B7615" t="str">
            <v>TRAUMATISMO SUPERFICIALES DE OTRAS PARTES DE LA CABEZA</v>
          </cell>
          <cell r="C7615" t="str">
            <v>00</v>
          </cell>
        </row>
        <row r="7616">
          <cell r="A7616" t="str">
            <v>S009</v>
          </cell>
          <cell r="B7616" t="str">
            <v>TRAUMATISMO SUPERFICIAL DE LA CABEZA, PARTE NO ESPECIFICADA</v>
          </cell>
          <cell r="C7616" t="str">
            <v>00</v>
          </cell>
        </row>
        <row r="7617">
          <cell r="A7617" t="str">
            <v>S01</v>
          </cell>
          <cell r="B7617" t="str">
            <v>HERIDA DE LA CABEZA</v>
          </cell>
          <cell r="C7617" t="str">
            <v>00</v>
          </cell>
        </row>
        <row r="7618">
          <cell r="A7618" t="str">
            <v>S010</v>
          </cell>
          <cell r="B7618" t="str">
            <v>HERIDA DEL CUERO CABELLUDO</v>
          </cell>
          <cell r="C7618" t="str">
            <v>00</v>
          </cell>
        </row>
        <row r="7619">
          <cell r="A7619" t="str">
            <v>S011</v>
          </cell>
          <cell r="B7619" t="str">
            <v>HERIDA DEL PARPADO Y DE LA REGION PERIOCULAR</v>
          </cell>
          <cell r="C7619" t="str">
            <v>00</v>
          </cell>
        </row>
        <row r="7620">
          <cell r="A7620" t="str">
            <v>S012</v>
          </cell>
          <cell r="B7620" t="str">
            <v>HERIDA DE LA NARIZ</v>
          </cell>
          <cell r="C7620" t="str">
            <v>00</v>
          </cell>
        </row>
        <row r="7621">
          <cell r="A7621" t="str">
            <v>S013</v>
          </cell>
          <cell r="B7621" t="str">
            <v>HERIDA DEL OIDO</v>
          </cell>
          <cell r="C7621" t="str">
            <v>00</v>
          </cell>
        </row>
        <row r="7622">
          <cell r="A7622" t="str">
            <v>S014</v>
          </cell>
          <cell r="B7622" t="str">
            <v>HERIDA DE LA MEJILLA Y DE LA REGION TEMPOROMANDIBULAR</v>
          </cell>
          <cell r="C7622" t="str">
            <v>00</v>
          </cell>
        </row>
        <row r="7623">
          <cell r="A7623" t="str">
            <v>S015</v>
          </cell>
          <cell r="B7623" t="str">
            <v>HERIDA DEL LABIO Y DE LA CAVIDAD BUCAL</v>
          </cell>
          <cell r="C7623" t="str">
            <v>00</v>
          </cell>
        </row>
        <row r="7624">
          <cell r="A7624" t="str">
            <v>S017</v>
          </cell>
          <cell r="B7624" t="str">
            <v>HERIDAS MULTIPLES DE LA CABEZA</v>
          </cell>
          <cell r="C7624" t="str">
            <v>00</v>
          </cell>
        </row>
        <row r="7625">
          <cell r="A7625" t="str">
            <v>S018</v>
          </cell>
          <cell r="B7625" t="str">
            <v>HERIDA DE OTRAS PARTES DE LA CABEZA</v>
          </cell>
          <cell r="C7625" t="str">
            <v>00</v>
          </cell>
        </row>
        <row r="7626">
          <cell r="A7626" t="str">
            <v>S019</v>
          </cell>
          <cell r="B7626" t="str">
            <v>HERIDA DE LA CABEZA, PARTE NO ESPECIFICADA</v>
          </cell>
          <cell r="C7626" t="str">
            <v>00</v>
          </cell>
        </row>
        <row r="7627">
          <cell r="A7627" t="str">
            <v>S02</v>
          </cell>
          <cell r="B7627" t="str">
            <v>FRACTURA DE HUESOS DEL CRANEO Y DE LA CARA</v>
          </cell>
          <cell r="C7627" t="str">
            <v>00</v>
          </cell>
        </row>
        <row r="7628">
          <cell r="A7628" t="str">
            <v>S020</v>
          </cell>
          <cell r="B7628" t="str">
            <v>FRACTURA DE LA BOVEDA DEL CRANEO</v>
          </cell>
          <cell r="C7628" t="str">
            <v>00</v>
          </cell>
        </row>
        <row r="7629">
          <cell r="A7629" t="str">
            <v>S021</v>
          </cell>
          <cell r="B7629" t="str">
            <v>FRACTURA DE LA BASE DEL CRANEO</v>
          </cell>
          <cell r="C7629" t="str">
            <v>00</v>
          </cell>
        </row>
        <row r="7630">
          <cell r="A7630" t="str">
            <v>S022</v>
          </cell>
          <cell r="B7630" t="str">
            <v>FRACTURA DE LOS HUESOS DE LA NARIZ</v>
          </cell>
          <cell r="C7630" t="str">
            <v>00</v>
          </cell>
        </row>
        <row r="7631">
          <cell r="A7631" t="str">
            <v>S023</v>
          </cell>
          <cell r="B7631" t="str">
            <v>FRACTURA DEL SUELO DE LA ORBITA</v>
          </cell>
          <cell r="C7631" t="str">
            <v>00</v>
          </cell>
        </row>
        <row r="7632">
          <cell r="A7632" t="str">
            <v>S024</v>
          </cell>
          <cell r="B7632" t="str">
            <v>FRACTURA DEL MALAR Y DEL HUESO MAXILAR SUPERIOR</v>
          </cell>
          <cell r="C7632" t="str">
            <v>00</v>
          </cell>
        </row>
        <row r="7633">
          <cell r="A7633" t="str">
            <v>S025</v>
          </cell>
          <cell r="B7633" t="str">
            <v>FRACTURA DE LOS DIENTES</v>
          </cell>
          <cell r="C7633" t="str">
            <v>00</v>
          </cell>
        </row>
        <row r="7634">
          <cell r="A7634" t="str">
            <v>S026</v>
          </cell>
          <cell r="B7634" t="str">
            <v>FRACTURA DEL MAXILAR INFERIOR</v>
          </cell>
          <cell r="C7634" t="str">
            <v>00</v>
          </cell>
        </row>
        <row r="7635">
          <cell r="A7635" t="str">
            <v>S027</v>
          </cell>
          <cell r="B7635" t="str">
            <v>FRACTURAS MULTIPLES QUE COMPROMETEN EL CRANEO Y LOS HUESOS DE LA CARA</v>
          </cell>
          <cell r="C7635" t="str">
            <v>00</v>
          </cell>
        </row>
        <row r="7636">
          <cell r="A7636" t="str">
            <v>S028</v>
          </cell>
          <cell r="B7636" t="str">
            <v>FRACTURA DE OTROS HUESOS DEL CRANEO Y DE LA CARA</v>
          </cell>
          <cell r="C7636" t="str">
            <v>00</v>
          </cell>
        </row>
        <row r="7637">
          <cell r="A7637" t="str">
            <v>S029</v>
          </cell>
          <cell r="B7637" t="str">
            <v>FRACTURA DEL CRANEO Y DE LOS HUESOS DE LA CARA, PARTE NO ESPECIFICADA</v>
          </cell>
          <cell r="C7637" t="str">
            <v>00</v>
          </cell>
        </row>
        <row r="7638">
          <cell r="A7638" t="str">
            <v>S03</v>
          </cell>
          <cell r="B7638" t="str">
            <v>LUXACION, ESGUINCE Y TORCEDURA DE ARTICULACIONES Y DE LIGAM. DE LA CAB</v>
          </cell>
          <cell r="C7638" t="str">
            <v>00</v>
          </cell>
        </row>
        <row r="7639">
          <cell r="A7639" t="str">
            <v>S030</v>
          </cell>
          <cell r="B7639" t="str">
            <v>LUXACION DEL MAXILAR</v>
          </cell>
          <cell r="C7639" t="str">
            <v>00</v>
          </cell>
        </row>
        <row r="7640">
          <cell r="A7640" t="str">
            <v>S031</v>
          </cell>
          <cell r="B7640" t="str">
            <v>LUXACION DEL CARTILAGO SEPTAL DE LA NARIZ</v>
          </cell>
          <cell r="C7640" t="str">
            <v>00</v>
          </cell>
        </row>
        <row r="7641">
          <cell r="A7641" t="str">
            <v>S032</v>
          </cell>
          <cell r="B7641" t="str">
            <v>LUXACION DE DIENTE</v>
          </cell>
          <cell r="C7641" t="str">
            <v>00</v>
          </cell>
        </row>
        <row r="7642">
          <cell r="A7642" t="str">
            <v>S033</v>
          </cell>
          <cell r="B7642" t="str">
            <v>LUXACION DE OTRAS PARTES Y DE LAS NO ESPECIFICADAS DE LA CABEZA</v>
          </cell>
          <cell r="C7642" t="str">
            <v>00</v>
          </cell>
        </row>
        <row r="7643">
          <cell r="A7643" t="str">
            <v>S034</v>
          </cell>
          <cell r="B7643" t="str">
            <v>ESGUINCE Y TROCEDURAS DEL MAXILAR</v>
          </cell>
          <cell r="C7643" t="str">
            <v>00</v>
          </cell>
        </row>
        <row r="7644">
          <cell r="A7644" t="str">
            <v>S035</v>
          </cell>
          <cell r="B7644" t="str">
            <v>EAGUINCES Y TORCEDURAS DE ARTIC. Y LIGAM. DE OTRAS PARTES Y LAS NO ESP</v>
          </cell>
          <cell r="C7644" t="str">
            <v>00</v>
          </cell>
        </row>
        <row r="7645">
          <cell r="A7645" t="str">
            <v>S04</v>
          </cell>
          <cell r="B7645" t="str">
            <v>TRAUMATISMO DE NERVIOS CRANEALES</v>
          </cell>
          <cell r="C7645" t="str">
            <v>00</v>
          </cell>
        </row>
        <row r="7646">
          <cell r="A7646" t="str">
            <v>S040</v>
          </cell>
          <cell r="B7646" t="str">
            <v>TRAUMATISMO DEL NERVIO OPTICO (II PAR)Y DE LAS VIAS OPTICAS</v>
          </cell>
          <cell r="C7646" t="str">
            <v>00</v>
          </cell>
        </row>
        <row r="7647">
          <cell r="A7647" t="str">
            <v>S041</v>
          </cell>
          <cell r="B7647" t="str">
            <v>TRAUMATISMO DEL NERVIO MOTOR OCULAR COMUN (III PAR)</v>
          </cell>
          <cell r="C7647" t="str">
            <v>00</v>
          </cell>
        </row>
        <row r="7648">
          <cell r="A7648" t="str">
            <v>S042</v>
          </cell>
          <cell r="B7648" t="str">
            <v>TRAUMATISMO DEL NERVIO PATETICO (IV PAR)</v>
          </cell>
          <cell r="C7648" t="str">
            <v>00</v>
          </cell>
        </row>
        <row r="7649">
          <cell r="A7649" t="str">
            <v>S043</v>
          </cell>
          <cell r="B7649" t="str">
            <v>TRAUMATISMO DEL NERVIO TRIGEMINO (V PAR)</v>
          </cell>
          <cell r="C7649" t="str">
            <v>00</v>
          </cell>
        </row>
        <row r="7650">
          <cell r="A7650" t="str">
            <v>S044</v>
          </cell>
          <cell r="B7650" t="str">
            <v>TRAUMATISMO DEL NERVIO MOTOR OCULAR EXTERNO (VI PAR)</v>
          </cell>
          <cell r="C7650" t="str">
            <v>00</v>
          </cell>
        </row>
        <row r="7651">
          <cell r="A7651" t="str">
            <v>S045</v>
          </cell>
          <cell r="B7651" t="str">
            <v>TRAUMATISMO DEL NERVIO FACIAL (VII PAR)</v>
          </cell>
          <cell r="C7651" t="str">
            <v>00</v>
          </cell>
        </row>
        <row r="7652">
          <cell r="A7652" t="str">
            <v>S046</v>
          </cell>
          <cell r="B7652" t="str">
            <v>TRAUMATISMO DEL NERVIO ACUSTICO (VIII PAR)</v>
          </cell>
          <cell r="C7652" t="str">
            <v>00</v>
          </cell>
        </row>
        <row r="7653">
          <cell r="A7653" t="str">
            <v>S047</v>
          </cell>
          <cell r="B7653" t="str">
            <v>TRAUMATISMO DEL NERVIO ESPINAL (XI PAR)</v>
          </cell>
          <cell r="C7653" t="str">
            <v>00</v>
          </cell>
        </row>
        <row r="7654">
          <cell r="A7654" t="str">
            <v>S048</v>
          </cell>
          <cell r="B7654" t="str">
            <v>TRAUMATISMO DE OTROS NERVIOS CRANEALES</v>
          </cell>
          <cell r="C7654" t="str">
            <v>00</v>
          </cell>
        </row>
        <row r="7655">
          <cell r="A7655" t="str">
            <v>S049</v>
          </cell>
          <cell r="B7655" t="str">
            <v>TRAUMATISMO DE NERVIOS CRANEALES, NO ESPECIFICADO</v>
          </cell>
          <cell r="C7655" t="str">
            <v>00</v>
          </cell>
        </row>
        <row r="7656">
          <cell r="A7656" t="str">
            <v>S05</v>
          </cell>
          <cell r="B7656" t="str">
            <v>TRAUMATISMO DEL OJO Y DE LA ORBITA</v>
          </cell>
          <cell r="C7656" t="str">
            <v>00</v>
          </cell>
        </row>
        <row r="7657">
          <cell r="A7657" t="str">
            <v>S050</v>
          </cell>
          <cell r="B7657" t="str">
            <v>TRAUMATISMO DE LA CONJUNTIVA Y CORNEAL SIN MENCION DE CUERPO EXTRAÑO</v>
          </cell>
          <cell r="C7657" t="str">
            <v>00</v>
          </cell>
        </row>
        <row r="7658">
          <cell r="A7658" t="str">
            <v>S051</v>
          </cell>
          <cell r="B7658" t="str">
            <v>CONTUSION DEL GLOBO OCULAR Y DEL TEJIDO ORBITARIO</v>
          </cell>
          <cell r="C7658" t="str">
            <v>00</v>
          </cell>
        </row>
        <row r="7659">
          <cell r="A7659" t="str">
            <v>S052</v>
          </cell>
          <cell r="B7659" t="str">
            <v>LACERACION Y RUPTURA OCULAR CON PROLAPSO O PERDIDA DEL TEJIDO INTRAOC</v>
          </cell>
          <cell r="C7659" t="str">
            <v>00</v>
          </cell>
        </row>
        <row r="7660">
          <cell r="A7660" t="str">
            <v>S053</v>
          </cell>
          <cell r="B7660" t="str">
            <v>LACERACION OCULAR SIN PROLAPSO O PERDIDA DEL TEJIDO INTRAOCULAR</v>
          </cell>
          <cell r="C7660" t="str">
            <v>00</v>
          </cell>
        </row>
        <row r="7661">
          <cell r="A7661" t="str">
            <v>S054</v>
          </cell>
          <cell r="B7661" t="str">
            <v>HERIDA PENETRANTE DE LA ORBITA CON O SIN CUERPO EXTRAÑO</v>
          </cell>
          <cell r="C7661" t="str">
            <v>00</v>
          </cell>
        </row>
        <row r="7662">
          <cell r="A7662" t="str">
            <v>S055</v>
          </cell>
          <cell r="B7662" t="str">
            <v>HERIDA PENETRANTE DEL GLOBO OCULAR CON CUERPO EXTRAÑO</v>
          </cell>
          <cell r="C7662" t="str">
            <v>00</v>
          </cell>
        </row>
        <row r="7663">
          <cell r="A7663" t="str">
            <v>S056</v>
          </cell>
          <cell r="B7663" t="str">
            <v>HERIDA PENETRANTE DE GLOBO OCULAR SIN CUERPO EXTRAÑO</v>
          </cell>
          <cell r="C7663" t="str">
            <v>00</v>
          </cell>
        </row>
        <row r="7664">
          <cell r="A7664" t="str">
            <v>S057</v>
          </cell>
          <cell r="B7664" t="str">
            <v>AVULSION DE OJO</v>
          </cell>
          <cell r="C7664" t="str">
            <v>00</v>
          </cell>
        </row>
        <row r="7665">
          <cell r="A7665" t="str">
            <v>S058</v>
          </cell>
          <cell r="B7665" t="str">
            <v>OTROS TRAUMATISMOS DEL OJO  Y DE LA ORBITA</v>
          </cell>
          <cell r="C7665" t="str">
            <v>00</v>
          </cell>
        </row>
        <row r="7666">
          <cell r="A7666" t="str">
            <v>S059</v>
          </cell>
          <cell r="B7666" t="str">
            <v>TRAUMATISMO DEL OJO Y DE LA ORBITA, NO ESPECIFICADO</v>
          </cell>
          <cell r="C7666" t="str">
            <v>00</v>
          </cell>
        </row>
        <row r="7667">
          <cell r="A7667" t="str">
            <v>S06</v>
          </cell>
          <cell r="B7667" t="str">
            <v>TRAUMATISMO INTRACRANEAL</v>
          </cell>
          <cell r="C7667" t="str">
            <v>00</v>
          </cell>
        </row>
        <row r="7668">
          <cell r="A7668" t="str">
            <v>S060</v>
          </cell>
          <cell r="B7668" t="str">
            <v>CONCUSION</v>
          </cell>
          <cell r="C7668" t="str">
            <v>00</v>
          </cell>
        </row>
        <row r="7669">
          <cell r="A7669" t="str">
            <v>S061</v>
          </cell>
          <cell r="B7669" t="str">
            <v>EDEMA CEREBRAL TRAUMATICO</v>
          </cell>
          <cell r="C7669" t="str">
            <v>00</v>
          </cell>
        </row>
        <row r="7670">
          <cell r="A7670" t="str">
            <v>S062</v>
          </cell>
          <cell r="B7670" t="str">
            <v>TRAUMATISMO CEREBRAL DIFUSO</v>
          </cell>
          <cell r="C7670" t="str">
            <v>00</v>
          </cell>
        </row>
        <row r="7671">
          <cell r="A7671" t="str">
            <v>S063</v>
          </cell>
          <cell r="B7671" t="str">
            <v>TRAUMATISMO CEREBRAL FOCAL</v>
          </cell>
          <cell r="C7671" t="str">
            <v>00</v>
          </cell>
        </row>
        <row r="7672">
          <cell r="A7672" t="str">
            <v>S064</v>
          </cell>
          <cell r="B7672" t="str">
            <v>HEMORRAGIA EPIDURAL</v>
          </cell>
          <cell r="C7672" t="str">
            <v>00</v>
          </cell>
        </row>
        <row r="7673">
          <cell r="A7673" t="str">
            <v>S065</v>
          </cell>
          <cell r="B7673" t="str">
            <v>HEMORRAGIA SUBDURAL TRAUMATICA</v>
          </cell>
          <cell r="C7673" t="str">
            <v>00</v>
          </cell>
        </row>
        <row r="7674">
          <cell r="A7674" t="str">
            <v>S066</v>
          </cell>
          <cell r="B7674" t="str">
            <v>HEMORRAGIA SUBARACNOIDEA TRAUMATICA</v>
          </cell>
          <cell r="C7674" t="str">
            <v>00</v>
          </cell>
        </row>
        <row r="7675">
          <cell r="A7675" t="str">
            <v>S067</v>
          </cell>
          <cell r="B7675" t="str">
            <v>TRAUMATISMO INTRACRANEAL CON COMA PROLONGADO</v>
          </cell>
          <cell r="C7675" t="str">
            <v>00</v>
          </cell>
        </row>
        <row r="7676">
          <cell r="A7676" t="str">
            <v>S068</v>
          </cell>
          <cell r="B7676" t="str">
            <v>OTROS TRAUMATISMOS INTRACRANEALES</v>
          </cell>
          <cell r="C7676" t="str">
            <v>00</v>
          </cell>
        </row>
        <row r="7677">
          <cell r="A7677" t="str">
            <v>S069</v>
          </cell>
          <cell r="B7677" t="str">
            <v>TRAUMATISMO INTRACRANEAL, NO ESPECIFICADO</v>
          </cell>
          <cell r="C7677" t="str">
            <v>00</v>
          </cell>
        </row>
        <row r="7678">
          <cell r="A7678" t="str">
            <v>S07</v>
          </cell>
          <cell r="B7678" t="str">
            <v>TRAUMATISMO POR APLASTAMIENTO DE LA CABEZA</v>
          </cell>
          <cell r="C7678" t="str">
            <v>00</v>
          </cell>
        </row>
        <row r="7679">
          <cell r="A7679" t="str">
            <v>S070</v>
          </cell>
          <cell r="B7679" t="str">
            <v>TRAUMATISMO POR APLASTAMIENTO DE LA CARA</v>
          </cell>
          <cell r="C7679" t="str">
            <v>00</v>
          </cell>
        </row>
        <row r="7680">
          <cell r="A7680" t="str">
            <v>S071</v>
          </cell>
          <cell r="B7680" t="str">
            <v>TRAUMATISMO POR APLASTAMIENTO DEL CRANEO</v>
          </cell>
          <cell r="C7680" t="str">
            <v>00</v>
          </cell>
        </row>
        <row r="7681">
          <cell r="A7681" t="str">
            <v>S078</v>
          </cell>
          <cell r="B7681" t="str">
            <v>TRAUMATISMO POR APLASTAMIENTO DE OTRAS PARTES DE LA CABEZA</v>
          </cell>
          <cell r="C7681" t="str">
            <v>00</v>
          </cell>
        </row>
        <row r="7682">
          <cell r="A7682" t="str">
            <v>S079</v>
          </cell>
          <cell r="B7682" t="str">
            <v>TRAUMATISMO POR APLASTAMIENTO DE LA CABEZA, PARTE NO ESPECIFICADA</v>
          </cell>
          <cell r="C7682" t="str">
            <v>00</v>
          </cell>
        </row>
        <row r="7683">
          <cell r="A7683" t="str">
            <v>S08</v>
          </cell>
          <cell r="B7683" t="str">
            <v>AMPUTACION TRAUMATICA DE PARTE DE LA CABEZA</v>
          </cell>
          <cell r="C7683" t="str">
            <v>00</v>
          </cell>
        </row>
        <row r="7684">
          <cell r="A7684" t="str">
            <v>S080</v>
          </cell>
          <cell r="B7684" t="str">
            <v>AVULSION DEL CUERO CABELLUDO</v>
          </cell>
          <cell r="C7684" t="str">
            <v>00</v>
          </cell>
        </row>
        <row r="7685">
          <cell r="A7685" t="str">
            <v>S081</v>
          </cell>
          <cell r="B7685" t="str">
            <v>AMPUTACION TRAUMATICA DE LA OREJA</v>
          </cell>
          <cell r="C7685" t="str">
            <v>00</v>
          </cell>
        </row>
        <row r="7686">
          <cell r="A7686" t="str">
            <v>S088</v>
          </cell>
          <cell r="B7686" t="str">
            <v>AMPUTACION TRAUMATICA DE OTRAS PARTES DE LA CABEZA</v>
          </cell>
          <cell r="C7686" t="str">
            <v>00</v>
          </cell>
        </row>
        <row r="7687">
          <cell r="A7687" t="str">
            <v>S089</v>
          </cell>
          <cell r="B7687" t="str">
            <v>AMPUTACION TRAUMATICA DE PARTE NO ESPECIFICADA DE LA CABEZA</v>
          </cell>
          <cell r="C7687" t="str">
            <v>00</v>
          </cell>
        </row>
        <row r="7688">
          <cell r="A7688" t="str">
            <v>S09</v>
          </cell>
          <cell r="B7688" t="str">
            <v>OTROS TRAUMATISMOS Y LOS NO ESPECIFICADOS DE LA CABEZA</v>
          </cell>
          <cell r="C7688" t="str">
            <v>00</v>
          </cell>
        </row>
        <row r="7689">
          <cell r="A7689" t="str">
            <v>S090</v>
          </cell>
          <cell r="B7689" t="str">
            <v>TRAUMATISMO DE LOS VASOS SANGUINEOS DE LA CABEZA NO CLASIFICADOS EN OT</v>
          </cell>
          <cell r="C7689" t="str">
            <v>00</v>
          </cell>
        </row>
        <row r="7690">
          <cell r="A7690" t="str">
            <v>S091</v>
          </cell>
          <cell r="B7690" t="str">
            <v>TRAUMATISMO DE TENDON Y MUSCULOS DE LA CABEZA</v>
          </cell>
          <cell r="C7690" t="str">
            <v>00</v>
          </cell>
        </row>
        <row r="7691">
          <cell r="A7691" t="str">
            <v>S092</v>
          </cell>
          <cell r="B7691" t="str">
            <v>RUPTURA TRAUMATICA DEL TIMPANO DEL OIDO</v>
          </cell>
          <cell r="C7691" t="str">
            <v>00</v>
          </cell>
        </row>
        <row r="7692">
          <cell r="A7692" t="str">
            <v>S097</v>
          </cell>
          <cell r="B7692" t="str">
            <v>TRAUMATISMOS MULTIPLES DE LA CABEZA</v>
          </cell>
          <cell r="C7692" t="str">
            <v>00</v>
          </cell>
        </row>
        <row r="7693">
          <cell r="A7693" t="str">
            <v>S098</v>
          </cell>
          <cell r="B7693" t="str">
            <v>OTROS TRAUMATISMOS DE LA CABEZA, ESPECIFICADOS</v>
          </cell>
          <cell r="C7693" t="str">
            <v>00</v>
          </cell>
        </row>
        <row r="7694">
          <cell r="A7694" t="str">
            <v>S099</v>
          </cell>
          <cell r="B7694" t="str">
            <v>TRAUMATISMO DE LA CABEZA, NO ESPECIFICADO</v>
          </cell>
          <cell r="C7694" t="str">
            <v>00</v>
          </cell>
        </row>
        <row r="7695">
          <cell r="A7695" t="str">
            <v>S10</v>
          </cell>
          <cell r="B7695" t="str">
            <v>TRAUMATISMO SUPERFICIAL DEL CUELLO</v>
          </cell>
          <cell r="C7695" t="str">
            <v>00</v>
          </cell>
        </row>
        <row r="7696">
          <cell r="A7696" t="str">
            <v>S100</v>
          </cell>
          <cell r="B7696" t="str">
            <v>CUNTUSION DE LA GARGANTA</v>
          </cell>
          <cell r="C7696" t="str">
            <v>00</v>
          </cell>
        </row>
        <row r="7697">
          <cell r="A7697" t="str">
            <v>S101</v>
          </cell>
          <cell r="B7697" t="str">
            <v>OTROS TRAUMATISMOS SUPERFICIALES Y LOS NO ESPECIF. DE LA GARGANTA</v>
          </cell>
          <cell r="C7697" t="str">
            <v>00</v>
          </cell>
        </row>
        <row r="7698">
          <cell r="A7698" t="str">
            <v>S107</v>
          </cell>
          <cell r="B7698" t="str">
            <v>TRAUMATISMO SUPERFICIAL MULTIPLE DEL CUELLO</v>
          </cell>
          <cell r="C7698" t="str">
            <v>00</v>
          </cell>
        </row>
        <row r="7699">
          <cell r="A7699" t="str">
            <v>S108</v>
          </cell>
          <cell r="B7699" t="str">
            <v>TRAUMATISMO SUPERFICIAL DE OTRAS PARTES DEL CUELLO</v>
          </cell>
          <cell r="C7699" t="str">
            <v>00</v>
          </cell>
        </row>
        <row r="7700">
          <cell r="A7700" t="str">
            <v>S109</v>
          </cell>
          <cell r="B7700" t="str">
            <v>TRAUMATISMO SUPERFICIAL DEL CUELLO, PARTE NO ESPECIFICADA</v>
          </cell>
          <cell r="C7700" t="str">
            <v>00</v>
          </cell>
        </row>
        <row r="7701">
          <cell r="A7701" t="str">
            <v>S11</v>
          </cell>
          <cell r="B7701" t="str">
            <v>HERIDA DEL CUELLO</v>
          </cell>
          <cell r="C7701" t="str">
            <v>00</v>
          </cell>
        </row>
        <row r="7702">
          <cell r="A7702" t="str">
            <v>S110</v>
          </cell>
          <cell r="B7702" t="str">
            <v>HERIDA QUE COMPROMETE LA LARINGE Y LA TRAQUEA</v>
          </cell>
          <cell r="C7702" t="str">
            <v>00</v>
          </cell>
        </row>
        <row r="7703">
          <cell r="A7703" t="str">
            <v>S111</v>
          </cell>
          <cell r="B7703" t="str">
            <v>HERIDA QUE COMPROMETE LA GLANDULA TIROIDES</v>
          </cell>
          <cell r="C7703" t="str">
            <v>00</v>
          </cell>
        </row>
        <row r="7704">
          <cell r="A7704" t="str">
            <v>S112</v>
          </cell>
          <cell r="B7704" t="str">
            <v>HERIDA QUE COMPROMETE LA FARINGE Y EL ESOFAGO CERVICAL</v>
          </cell>
          <cell r="C7704" t="str">
            <v>00</v>
          </cell>
        </row>
        <row r="7705">
          <cell r="A7705" t="str">
            <v>S117</v>
          </cell>
          <cell r="B7705" t="str">
            <v>HERIDAS MULTIPLES DEL CUELLO</v>
          </cell>
          <cell r="C7705" t="str">
            <v>00</v>
          </cell>
        </row>
        <row r="7706">
          <cell r="A7706" t="str">
            <v>S118</v>
          </cell>
          <cell r="B7706" t="str">
            <v>HERIDAS DE OTRAS PARTES DEL CUELLO</v>
          </cell>
          <cell r="C7706" t="str">
            <v>00</v>
          </cell>
        </row>
        <row r="7707">
          <cell r="A7707" t="str">
            <v>S119</v>
          </cell>
          <cell r="B7707" t="str">
            <v>HERIDA DE CUELLO, PARTE NO ESPECIFICADA</v>
          </cell>
          <cell r="C7707" t="str">
            <v>00</v>
          </cell>
        </row>
        <row r="7708">
          <cell r="A7708" t="str">
            <v>S12</v>
          </cell>
          <cell r="B7708" t="str">
            <v>FRACTURA DEL CUELLO</v>
          </cell>
          <cell r="C7708" t="str">
            <v>00</v>
          </cell>
        </row>
        <row r="7709">
          <cell r="A7709" t="str">
            <v>S120</v>
          </cell>
          <cell r="B7709" t="str">
            <v>FRACTURA DE LA PRIMERA VERTEBRA CERVICAL</v>
          </cell>
          <cell r="C7709" t="str">
            <v>00</v>
          </cell>
        </row>
        <row r="7710">
          <cell r="A7710" t="str">
            <v>S121</v>
          </cell>
          <cell r="B7710" t="str">
            <v>FRACTURA DE LA SEGUNDA VERTEBRA CERVICAL</v>
          </cell>
          <cell r="C7710" t="str">
            <v>00</v>
          </cell>
        </row>
        <row r="7711">
          <cell r="A7711" t="str">
            <v>S122</v>
          </cell>
          <cell r="B7711" t="str">
            <v>FRACTURA DE OTRAS VERTEBRAS CERVICALES ESPECIFICADAS</v>
          </cell>
          <cell r="C7711" t="str">
            <v>00</v>
          </cell>
        </row>
        <row r="7712">
          <cell r="A7712" t="str">
            <v>S127</v>
          </cell>
          <cell r="B7712" t="str">
            <v>FRACTURAS MULTIPLES DE COLUMNA CERVICAL</v>
          </cell>
          <cell r="C7712" t="str">
            <v>00</v>
          </cell>
        </row>
        <row r="7713">
          <cell r="A7713" t="str">
            <v>S128</v>
          </cell>
          <cell r="B7713" t="str">
            <v>FRACTURA DE OTRAS PARTES DEL CUELLO</v>
          </cell>
          <cell r="C7713" t="str">
            <v>00</v>
          </cell>
        </row>
        <row r="7714">
          <cell r="A7714" t="str">
            <v>S129</v>
          </cell>
          <cell r="B7714" t="str">
            <v>FRACTURA DEL CUELLO, PARTE NO ESPECIFICADA</v>
          </cell>
          <cell r="C7714" t="str">
            <v>00</v>
          </cell>
        </row>
        <row r="7715">
          <cell r="A7715" t="str">
            <v>S13</v>
          </cell>
          <cell r="B7715" t="str">
            <v>LUXACION, ESGUINCE Y TORCEDURA DE ARTIC. Y LIGAM. DEL CUELLO</v>
          </cell>
          <cell r="C7715" t="str">
            <v>00</v>
          </cell>
        </row>
        <row r="7716">
          <cell r="A7716" t="str">
            <v>S130</v>
          </cell>
          <cell r="B7716" t="str">
            <v>RUPTURA TRAUMATICA DE DISCO CERVICAL INTERVERTEBRAL</v>
          </cell>
          <cell r="C7716" t="str">
            <v>00</v>
          </cell>
        </row>
        <row r="7717">
          <cell r="A7717" t="str">
            <v>S131</v>
          </cell>
          <cell r="B7717" t="str">
            <v>LUXACION DE VERTEBRA CERVICAL</v>
          </cell>
          <cell r="C7717" t="str">
            <v>00</v>
          </cell>
        </row>
        <row r="7718">
          <cell r="A7718" t="str">
            <v>S132</v>
          </cell>
          <cell r="B7718" t="str">
            <v>LUXACIONES DE OTRAS PARTES Y DE LAS NO ESPECIFICADAS DEL CUELLO</v>
          </cell>
          <cell r="C7718" t="str">
            <v>00</v>
          </cell>
        </row>
        <row r="7719">
          <cell r="A7719" t="str">
            <v>S133</v>
          </cell>
          <cell r="B7719" t="str">
            <v>LUXACIONES MULTIPLES DEL CUELLO</v>
          </cell>
          <cell r="C7719" t="str">
            <v>00</v>
          </cell>
        </row>
        <row r="7720">
          <cell r="A7720" t="str">
            <v>S134</v>
          </cell>
          <cell r="B7720" t="str">
            <v>ESGUINCES Y TORCEDURAS DE LA COLUMNA CERVICAL</v>
          </cell>
          <cell r="C7720" t="str">
            <v>00</v>
          </cell>
        </row>
        <row r="7721">
          <cell r="A7721" t="str">
            <v>S135</v>
          </cell>
          <cell r="B7721" t="str">
            <v>ESGUINCES Y TORCEDURAS DE LA REGION TIROIDEA</v>
          </cell>
          <cell r="C7721" t="str">
            <v>00</v>
          </cell>
        </row>
        <row r="7722">
          <cell r="A7722" t="str">
            <v>S136</v>
          </cell>
          <cell r="B7722" t="str">
            <v>ESGUINCES Y TORCEDURAS DE ARTIC. Y LIGAM. DE OTROS SITIOS ESPEC. Y DE</v>
          </cell>
          <cell r="C7722" t="str">
            <v>00</v>
          </cell>
        </row>
        <row r="7723">
          <cell r="A7723" t="str">
            <v>S14</v>
          </cell>
          <cell r="B7723" t="str">
            <v>TRAUMATISMO DE LA MEDULA ESPINAL Y DE NERVIOS A NIVEL DEL CUELLO</v>
          </cell>
          <cell r="C7723" t="str">
            <v>00</v>
          </cell>
        </row>
        <row r="7724">
          <cell r="A7724" t="str">
            <v>S140</v>
          </cell>
          <cell r="B7724" t="str">
            <v>CONCUSION Y EDEMA DE LA MEDULA ESPINAL CERVICAL</v>
          </cell>
          <cell r="C7724" t="str">
            <v>00</v>
          </cell>
        </row>
        <row r="7725">
          <cell r="A7725" t="str">
            <v>S141</v>
          </cell>
          <cell r="B7725" t="str">
            <v>OTROS TRAUMATISMOS DE LA MEDULA ESPINAL CERVICAL Y LOS NO ESPECIFIC</v>
          </cell>
          <cell r="C7725" t="str">
            <v>00</v>
          </cell>
        </row>
        <row r="7726">
          <cell r="A7726" t="str">
            <v>S142</v>
          </cell>
          <cell r="B7726" t="str">
            <v>TRAUMATISMO DE RAIZ NERVIOSA DE COLUMNA CERVICAL</v>
          </cell>
          <cell r="C7726" t="str">
            <v>00</v>
          </cell>
        </row>
        <row r="7727">
          <cell r="A7727" t="str">
            <v>S143</v>
          </cell>
          <cell r="B7727" t="str">
            <v>TRAUMATISMO DEL PLEXO BRAQUIAL</v>
          </cell>
          <cell r="C7727" t="str">
            <v>00</v>
          </cell>
        </row>
        <row r="7728">
          <cell r="A7728" t="str">
            <v>S144</v>
          </cell>
          <cell r="B7728" t="str">
            <v>TRAUMATISMO DE NERVIOS PERIFERICOS DEL CUELLO</v>
          </cell>
          <cell r="C7728" t="str">
            <v>00</v>
          </cell>
        </row>
        <row r="7729">
          <cell r="A7729" t="str">
            <v>S145</v>
          </cell>
          <cell r="B7729" t="str">
            <v>TRAUMATISMO DE NERVIOS CERVICALES SIMPATICOS</v>
          </cell>
          <cell r="C7729" t="str">
            <v>00</v>
          </cell>
        </row>
        <row r="7730">
          <cell r="A7730" t="str">
            <v>S146</v>
          </cell>
          <cell r="B7730" t="str">
            <v>TRAUMATISMO DE OTROS NERVIOS Y DE LOS NO ESPECIFICADOS DEL CUELLO</v>
          </cell>
          <cell r="C7730" t="str">
            <v>00</v>
          </cell>
        </row>
        <row r="7731">
          <cell r="A7731" t="str">
            <v>S15</v>
          </cell>
          <cell r="B7731" t="str">
            <v>TRAUMATISMO DE VASOS SANGUINEOS A NIVEL DEL CUELLO</v>
          </cell>
          <cell r="C7731" t="str">
            <v>00</v>
          </cell>
        </row>
        <row r="7732">
          <cell r="A7732" t="str">
            <v>S150</v>
          </cell>
          <cell r="B7732" t="str">
            <v>TRAUMATISMO DE LA ARTERIA CAROTIDA</v>
          </cell>
          <cell r="C7732" t="str">
            <v>00</v>
          </cell>
        </row>
        <row r="7733">
          <cell r="A7733" t="str">
            <v>S151</v>
          </cell>
          <cell r="B7733" t="str">
            <v>TRAUMATISMO DE LA ARTERIA VERTEBRAL</v>
          </cell>
          <cell r="C7733" t="str">
            <v>00</v>
          </cell>
        </row>
        <row r="7734">
          <cell r="A7734" t="str">
            <v>S152</v>
          </cell>
          <cell r="B7734" t="str">
            <v>TRAUMATISMO DE LA VENA YUGULAR EXTERNA</v>
          </cell>
          <cell r="C7734" t="str">
            <v>00</v>
          </cell>
        </row>
        <row r="7735">
          <cell r="A7735" t="str">
            <v>S153</v>
          </cell>
          <cell r="B7735" t="str">
            <v>TRAUMATISMO DE LA VENA YUGULAR INTERNA</v>
          </cell>
          <cell r="C7735" t="str">
            <v>00</v>
          </cell>
        </row>
        <row r="7736">
          <cell r="A7736" t="str">
            <v>S157</v>
          </cell>
          <cell r="B7736" t="str">
            <v>TRAUMATISMO DE MULTIPLES VASOS SANGUINEOS A NIVEL DEL CUELLO</v>
          </cell>
          <cell r="C7736" t="str">
            <v>00</v>
          </cell>
        </row>
        <row r="7737">
          <cell r="A7737" t="str">
            <v>S158</v>
          </cell>
          <cell r="B7737" t="str">
            <v>TRAUMATISMO DE OTROS VASOS SANGUINEOS A NIVEL DEL CUELLO</v>
          </cell>
          <cell r="C7737" t="str">
            <v>00</v>
          </cell>
        </row>
        <row r="7738">
          <cell r="A7738" t="str">
            <v>S159</v>
          </cell>
          <cell r="B7738" t="str">
            <v>TRAUMATISMO DE VASOS SANGUINEOS NO ESPECIFICADOS A NIVEL DEL CUELLO</v>
          </cell>
          <cell r="C7738" t="str">
            <v>00</v>
          </cell>
        </row>
        <row r="7739">
          <cell r="A7739" t="str">
            <v>S16</v>
          </cell>
          <cell r="B7739" t="str">
            <v>TRAUMATISMO DEL TENDON Y MUSCULOS A NIVEL DEL CUELLO</v>
          </cell>
          <cell r="C7739" t="str">
            <v>00</v>
          </cell>
        </row>
        <row r="7740">
          <cell r="A7740" t="str">
            <v>S17</v>
          </cell>
          <cell r="B7740" t="str">
            <v>TRAUMATISMO POR APLASTAMIENTO DEL CUELLO</v>
          </cell>
          <cell r="C7740" t="str">
            <v>00</v>
          </cell>
        </row>
        <row r="7741">
          <cell r="A7741" t="str">
            <v>S170</v>
          </cell>
          <cell r="B7741" t="str">
            <v>TRAUMATISMO POR APLASTAMIENTO DE LA LARINGE Y DE LA TRAQUEA</v>
          </cell>
          <cell r="C7741" t="str">
            <v>00</v>
          </cell>
        </row>
        <row r="7742">
          <cell r="A7742" t="str">
            <v>S178</v>
          </cell>
          <cell r="B7742" t="str">
            <v>TRAUMATISMO POR APLASTAMIENTO DE OTRAS PARTES DEL CUELLO</v>
          </cell>
          <cell r="C7742" t="str">
            <v>00</v>
          </cell>
        </row>
        <row r="7743">
          <cell r="A7743" t="str">
            <v>S179</v>
          </cell>
          <cell r="B7743" t="str">
            <v>TRAUMATISMO POR APLASTAMIENTO DEL CUELLO, PARTE NO ESPECIFICADA</v>
          </cell>
          <cell r="C7743" t="str">
            <v>00</v>
          </cell>
        </row>
        <row r="7744">
          <cell r="A7744" t="str">
            <v>S18</v>
          </cell>
          <cell r="B7744" t="str">
            <v>AMPUTACION TRAMATICA A NIVEL DEL CUELLO</v>
          </cell>
          <cell r="C7744" t="str">
            <v>00</v>
          </cell>
        </row>
        <row r="7745">
          <cell r="A7745" t="str">
            <v>S19</v>
          </cell>
          <cell r="B7745" t="str">
            <v>OTROS TRAUMATISMOS Y LOS NO ESPECIFICADOS DEL CUELLO</v>
          </cell>
          <cell r="C7745" t="str">
            <v>00</v>
          </cell>
        </row>
        <row r="7746">
          <cell r="A7746" t="str">
            <v>S197</v>
          </cell>
          <cell r="B7746" t="str">
            <v>TRAUMATISMOS MULTIPLES DEL CUELLO</v>
          </cell>
          <cell r="C7746" t="str">
            <v>00</v>
          </cell>
        </row>
        <row r="7747">
          <cell r="A7747" t="str">
            <v>S198</v>
          </cell>
          <cell r="B7747" t="str">
            <v>OTROS TRAUMATISMOS DEL CUELLO, ESPECIFICADOS</v>
          </cell>
          <cell r="C7747" t="str">
            <v>00</v>
          </cell>
        </row>
        <row r="7748">
          <cell r="A7748" t="str">
            <v>S199</v>
          </cell>
          <cell r="B7748" t="str">
            <v>TRAUMATISMO DEL CUELLO, NO ESPECIFICADO</v>
          </cell>
          <cell r="C7748" t="str">
            <v>00</v>
          </cell>
        </row>
        <row r="7749">
          <cell r="A7749" t="str">
            <v>S20</v>
          </cell>
          <cell r="B7749" t="str">
            <v>TRAUMATISMO SUPERFICIAL DEL TORAX</v>
          </cell>
          <cell r="C7749" t="str">
            <v>00</v>
          </cell>
        </row>
        <row r="7750">
          <cell r="A7750" t="str">
            <v>S200</v>
          </cell>
          <cell r="B7750" t="str">
            <v>CONTUSION DE LA MAMA</v>
          </cell>
          <cell r="C7750" t="str">
            <v>00</v>
          </cell>
        </row>
        <row r="7751">
          <cell r="A7751" t="str">
            <v>S201</v>
          </cell>
          <cell r="B7751" t="str">
            <v>OTROS TRAUMATISMOS SUPERFICIALES Y LOS NO ESPECIFICADOS DE LA MAMA</v>
          </cell>
          <cell r="C7751" t="str">
            <v>00</v>
          </cell>
        </row>
        <row r="7752">
          <cell r="A7752" t="str">
            <v>S202</v>
          </cell>
          <cell r="B7752" t="str">
            <v>CONTUSION DEL TORAX</v>
          </cell>
          <cell r="C7752" t="str">
            <v>00</v>
          </cell>
        </row>
        <row r="7753">
          <cell r="A7753" t="str">
            <v>S203</v>
          </cell>
          <cell r="B7753" t="str">
            <v>OTROS TRAUMATISMOS SUPERFICIALES DE LA PARED ANTERIOR DEL TORAX</v>
          </cell>
          <cell r="C7753" t="str">
            <v>00</v>
          </cell>
        </row>
        <row r="7754">
          <cell r="A7754" t="str">
            <v>S204</v>
          </cell>
          <cell r="B7754" t="str">
            <v>OTROS TRAUMATISMOS SUPERFICIALES DE LA PARED POSTERIOR DEL TORAX</v>
          </cell>
          <cell r="C7754" t="str">
            <v>00</v>
          </cell>
        </row>
        <row r="7755">
          <cell r="A7755" t="str">
            <v>S207</v>
          </cell>
          <cell r="B7755" t="str">
            <v>TRAUMATISMO SUPERFICIALES MULTIPLES DEL TORAX</v>
          </cell>
          <cell r="C7755" t="str">
            <v>00</v>
          </cell>
        </row>
        <row r="7756">
          <cell r="A7756" t="str">
            <v>S208</v>
          </cell>
          <cell r="B7756" t="str">
            <v>TRAUMATISMO SUPERFICIAL DE OTRAS PARTES Y DE LAS NO ESPECIF. DEL TORAX</v>
          </cell>
          <cell r="C7756" t="str">
            <v>00</v>
          </cell>
        </row>
        <row r="7757">
          <cell r="A7757" t="str">
            <v>S21</v>
          </cell>
          <cell r="B7757" t="str">
            <v>HERIDA DEL TORAX</v>
          </cell>
          <cell r="C7757" t="str">
            <v>00</v>
          </cell>
        </row>
        <row r="7758">
          <cell r="A7758" t="str">
            <v>S210</v>
          </cell>
          <cell r="B7758" t="str">
            <v>HERIDA DE LA MAMA</v>
          </cell>
          <cell r="C7758" t="str">
            <v>00</v>
          </cell>
        </row>
        <row r="7759">
          <cell r="A7759" t="str">
            <v>S211</v>
          </cell>
          <cell r="B7759" t="str">
            <v>HERIDA DE LA PARED ANTERIOR DEL TORAX</v>
          </cell>
          <cell r="C7759" t="str">
            <v>00</v>
          </cell>
        </row>
        <row r="7760">
          <cell r="A7760" t="str">
            <v>S212</v>
          </cell>
          <cell r="B7760" t="str">
            <v>HERIDA DE LA PARED POSTERIOR DEL TORAX</v>
          </cell>
          <cell r="C7760" t="str">
            <v>00</v>
          </cell>
        </row>
        <row r="7761">
          <cell r="A7761" t="str">
            <v>S217</v>
          </cell>
          <cell r="B7761" t="str">
            <v>HERIDA MULTIPLE DE LA PARED TORACICA</v>
          </cell>
          <cell r="C7761" t="str">
            <v>00</v>
          </cell>
        </row>
        <row r="7762">
          <cell r="A7762" t="str">
            <v>S218</v>
          </cell>
          <cell r="B7762" t="str">
            <v>HERIDA DE OTRAS PARTES DEL TORAX</v>
          </cell>
          <cell r="C7762" t="str">
            <v>00</v>
          </cell>
        </row>
        <row r="7763">
          <cell r="A7763" t="str">
            <v>S219</v>
          </cell>
          <cell r="B7763" t="str">
            <v>HERIDA DEL TORAX, PARTE NO ESPECIFICADA</v>
          </cell>
          <cell r="C7763" t="str">
            <v>00</v>
          </cell>
        </row>
        <row r="7764">
          <cell r="A7764" t="str">
            <v>S22</v>
          </cell>
          <cell r="B7764" t="str">
            <v>FRACTURA DE LAS COSTILLAS, DEL ESTERNON Y DE LA COLUMNA TORACICA (DOR)</v>
          </cell>
          <cell r="C7764" t="str">
            <v>00</v>
          </cell>
        </row>
        <row r="7765">
          <cell r="A7765" t="str">
            <v>S220</v>
          </cell>
          <cell r="B7765" t="str">
            <v>FRACTURA DE VERTEBRA TORACICA</v>
          </cell>
          <cell r="C7765" t="str">
            <v>00</v>
          </cell>
        </row>
        <row r="7766">
          <cell r="A7766" t="str">
            <v>S221</v>
          </cell>
          <cell r="B7766" t="str">
            <v>FRACTURAS MULTIPLES DE COLUMNA TORACICA</v>
          </cell>
          <cell r="C7766" t="str">
            <v>00</v>
          </cell>
        </row>
        <row r="7767">
          <cell r="A7767" t="str">
            <v>S222</v>
          </cell>
          <cell r="B7767" t="str">
            <v>FRACTURA DEL ESTERNON</v>
          </cell>
          <cell r="C7767" t="str">
            <v>00</v>
          </cell>
        </row>
        <row r="7768">
          <cell r="A7768" t="str">
            <v>S223</v>
          </cell>
          <cell r="B7768" t="str">
            <v>FRACTURA DE COSTILLA</v>
          </cell>
          <cell r="C7768" t="str">
            <v>00</v>
          </cell>
        </row>
        <row r="7769">
          <cell r="A7769" t="str">
            <v>S224</v>
          </cell>
          <cell r="B7769" t="str">
            <v>FRACTURAS MULTIPLES DE COSTILLAS</v>
          </cell>
          <cell r="C7769" t="str">
            <v>00</v>
          </cell>
        </row>
        <row r="7770">
          <cell r="A7770" t="str">
            <v>S225</v>
          </cell>
          <cell r="B7770" t="str">
            <v>TORAX AZOTADO</v>
          </cell>
          <cell r="C7770" t="str">
            <v>00</v>
          </cell>
        </row>
        <row r="7771">
          <cell r="A7771" t="str">
            <v>S228</v>
          </cell>
          <cell r="B7771" t="str">
            <v>FRACTURA DE OTRAS PARTES DEL TORAX OSEO</v>
          </cell>
          <cell r="C7771" t="str">
            <v>00</v>
          </cell>
        </row>
        <row r="7772">
          <cell r="A7772" t="str">
            <v>S229</v>
          </cell>
          <cell r="B7772" t="str">
            <v>FRACTURA DEL TORAX OSEO, PARTE NO ESPECIFICADA</v>
          </cell>
          <cell r="C7772" t="str">
            <v>00</v>
          </cell>
        </row>
        <row r="7773">
          <cell r="A7773" t="str">
            <v>S23</v>
          </cell>
          <cell r="B7773" t="str">
            <v>LUXACION, ESGUINCE Y TORCEDURA DE ARTIC. Y LIGAM. DEL TORAX</v>
          </cell>
          <cell r="C7773" t="str">
            <v>00</v>
          </cell>
        </row>
        <row r="7774">
          <cell r="A7774" t="str">
            <v>S230</v>
          </cell>
          <cell r="B7774" t="str">
            <v>RUPTURA TRAUMATICA DE DISCO INTERVERTEBRAL TORACICO</v>
          </cell>
          <cell r="C7774" t="str">
            <v>00</v>
          </cell>
        </row>
        <row r="7775">
          <cell r="A7775" t="str">
            <v>S231</v>
          </cell>
          <cell r="B7775" t="str">
            <v>LUXACION DE VERTEBRA TORACICA</v>
          </cell>
          <cell r="C7775" t="str">
            <v>00</v>
          </cell>
        </row>
        <row r="7776">
          <cell r="A7776" t="str">
            <v>S232</v>
          </cell>
          <cell r="B7776" t="str">
            <v>LUXACION DE OTRAS PARTES Y DE LAS NO ESPECIFICADAS DEL TORAX</v>
          </cell>
          <cell r="C7776" t="str">
            <v>00</v>
          </cell>
        </row>
        <row r="7777">
          <cell r="A7777" t="str">
            <v>S233</v>
          </cell>
          <cell r="B7777" t="str">
            <v>ESGUINCES Y TORCEDURAS DE COLUMNA TORACICA</v>
          </cell>
          <cell r="C7777" t="str">
            <v>00</v>
          </cell>
        </row>
        <row r="7778">
          <cell r="A7778" t="str">
            <v>S234</v>
          </cell>
          <cell r="B7778" t="str">
            <v>ESGUINCE Y TORCEDURAS DE COSTILLAS Y ESTERNON</v>
          </cell>
          <cell r="C7778" t="str">
            <v>00</v>
          </cell>
        </row>
        <row r="7779">
          <cell r="A7779" t="str">
            <v>S235</v>
          </cell>
          <cell r="B7779" t="str">
            <v>ESGUINCES Y TORCEDURAS DE OTRAS PARTES Y DE LAS NO ESPCIF. DEL TORAX</v>
          </cell>
          <cell r="C7779" t="str">
            <v>00</v>
          </cell>
        </row>
        <row r="7780">
          <cell r="A7780" t="str">
            <v>S24</v>
          </cell>
          <cell r="B7780" t="str">
            <v>TRAUMATISMO DE NERVIOS Y DE LA MEDULA ESPINAL A NIVEL DEL TORAX</v>
          </cell>
          <cell r="C7780" t="str">
            <v>00</v>
          </cell>
        </row>
        <row r="7781">
          <cell r="A7781" t="str">
            <v>S240</v>
          </cell>
          <cell r="B7781" t="str">
            <v>CONCUSION Y EDEMA DE LA MEDULA ESPINAL TORACICA</v>
          </cell>
          <cell r="C7781" t="str">
            <v>00</v>
          </cell>
        </row>
        <row r="7782">
          <cell r="A7782" t="str">
            <v>S241</v>
          </cell>
          <cell r="B7782" t="str">
            <v>OTROS TRAUM. Y LOS NO ESPECIF. DE LA MEDULA ESPINAL TORACICA</v>
          </cell>
          <cell r="C7782" t="str">
            <v>00</v>
          </cell>
        </row>
        <row r="7783">
          <cell r="A7783" t="str">
            <v>S242</v>
          </cell>
          <cell r="B7783" t="str">
            <v>TRAUMATISMO DE RAICES NERVIOSAS DE LA COLUMNA TORACICA</v>
          </cell>
          <cell r="C7783" t="str">
            <v>00</v>
          </cell>
        </row>
        <row r="7784">
          <cell r="A7784" t="str">
            <v>S243</v>
          </cell>
          <cell r="B7784" t="str">
            <v>TRAUMATISMO DE NERVIOS PERIFERICOS DEL TORAX</v>
          </cell>
          <cell r="C7784" t="str">
            <v>00</v>
          </cell>
        </row>
        <row r="7785">
          <cell r="A7785" t="str">
            <v>S244</v>
          </cell>
          <cell r="B7785" t="str">
            <v>TRAUMATISMO DE NERVIOS SIMPATICOS TORACICOS</v>
          </cell>
          <cell r="C7785" t="str">
            <v>00</v>
          </cell>
        </row>
        <row r="7786">
          <cell r="A7786" t="str">
            <v>S245</v>
          </cell>
          <cell r="B7786" t="str">
            <v>TRAUMATISMO DE OTROS NERVIOS DEL TORAX</v>
          </cell>
          <cell r="C7786" t="str">
            <v>00</v>
          </cell>
        </row>
        <row r="7787">
          <cell r="A7787" t="str">
            <v>S246</v>
          </cell>
          <cell r="B7787" t="str">
            <v>TRAUMATISMO DE NERVIO NO ESPECIFICADO DEL TORAX</v>
          </cell>
          <cell r="C7787" t="str">
            <v>00</v>
          </cell>
        </row>
        <row r="7788">
          <cell r="A7788" t="str">
            <v>S25</v>
          </cell>
          <cell r="B7788" t="str">
            <v>TRAUMATISMO DE VASOS SANGUINEOS DEL TORAX</v>
          </cell>
          <cell r="C7788" t="str">
            <v>00</v>
          </cell>
        </row>
        <row r="7789">
          <cell r="A7789" t="str">
            <v>S250</v>
          </cell>
          <cell r="B7789" t="str">
            <v>TRAUMATISMO DE LA AORTA TORACICA</v>
          </cell>
          <cell r="C7789" t="str">
            <v>00</v>
          </cell>
        </row>
        <row r="7790">
          <cell r="A7790" t="str">
            <v>S251</v>
          </cell>
          <cell r="B7790" t="str">
            <v>TRAUMATISMO DE LA ARTERIA INNOMINADA O SUBCLAVIA</v>
          </cell>
          <cell r="C7790" t="str">
            <v>00</v>
          </cell>
        </row>
        <row r="7791">
          <cell r="A7791" t="str">
            <v>S252</v>
          </cell>
          <cell r="B7791" t="str">
            <v>TRAUMATISMO DE VENA CAVA SUPERIOR</v>
          </cell>
          <cell r="C7791" t="str">
            <v>00</v>
          </cell>
        </row>
        <row r="7792">
          <cell r="A7792" t="str">
            <v>S253</v>
          </cell>
          <cell r="B7792" t="str">
            <v>TRAUMATISMO DE LA VENA INNOMINADA O SUBCLAVIA</v>
          </cell>
          <cell r="C7792" t="str">
            <v>00</v>
          </cell>
        </row>
        <row r="7793">
          <cell r="A7793" t="str">
            <v>S254</v>
          </cell>
          <cell r="B7793" t="str">
            <v>TRAUMATISMO DE VASOS SANGUINEOS PULMONARES</v>
          </cell>
          <cell r="C7793" t="str">
            <v>00</v>
          </cell>
        </row>
        <row r="7794">
          <cell r="A7794" t="str">
            <v>S255</v>
          </cell>
          <cell r="B7794" t="str">
            <v>TRAUMATISMO DE VASOS SANGUINEOS INTERCOSTALES</v>
          </cell>
          <cell r="C7794" t="str">
            <v>00</v>
          </cell>
        </row>
        <row r="7795">
          <cell r="A7795" t="str">
            <v>S257</v>
          </cell>
          <cell r="B7795" t="str">
            <v>TRAUMATISMO DE MULTIPLES VASOS SANGUINEOS DEL TORAX</v>
          </cell>
          <cell r="C7795" t="str">
            <v>00</v>
          </cell>
        </row>
        <row r="7796">
          <cell r="A7796" t="str">
            <v>S258</v>
          </cell>
          <cell r="B7796" t="str">
            <v>TRAUMATISMO DE OTROS VASOS SANGUINEOS DEL TORAX</v>
          </cell>
          <cell r="C7796" t="str">
            <v>00</v>
          </cell>
        </row>
        <row r="7797">
          <cell r="A7797" t="str">
            <v>S259</v>
          </cell>
          <cell r="B7797" t="str">
            <v>TRAUMATISMO DE VASOS SANGUINEOS NO ESPECIFICADOS DEL TORAX</v>
          </cell>
          <cell r="C7797" t="str">
            <v>00</v>
          </cell>
        </row>
        <row r="7798">
          <cell r="A7798" t="str">
            <v>S26</v>
          </cell>
          <cell r="B7798" t="str">
            <v>TRAUMATISMO DEL CORAZON</v>
          </cell>
          <cell r="C7798" t="str">
            <v>00</v>
          </cell>
        </row>
        <row r="7799">
          <cell r="A7799" t="str">
            <v>S260</v>
          </cell>
          <cell r="B7799" t="str">
            <v>TRAUMATISMO DEL CORAZON CON HEMOPERICARDIO</v>
          </cell>
          <cell r="C7799" t="str">
            <v>00</v>
          </cell>
        </row>
        <row r="7800">
          <cell r="A7800" t="str">
            <v>S268</v>
          </cell>
          <cell r="B7800" t="str">
            <v>OTROS TRAUMATISMOS DEL CORAZON</v>
          </cell>
          <cell r="C7800" t="str">
            <v>00</v>
          </cell>
        </row>
        <row r="7801">
          <cell r="A7801" t="str">
            <v>S269</v>
          </cell>
          <cell r="B7801" t="str">
            <v>TRAUMATISMO DEL CORAZON, NO ESPECIFICADO</v>
          </cell>
          <cell r="C7801" t="str">
            <v>00</v>
          </cell>
        </row>
        <row r="7802">
          <cell r="A7802" t="str">
            <v>S27</v>
          </cell>
          <cell r="B7802" t="str">
            <v>TRAUMATISMO DE OTROS ORG, INTRATORACICOS Y DE LOS NO ESPECIFICADOS</v>
          </cell>
          <cell r="C7802" t="str">
            <v>00</v>
          </cell>
        </row>
        <row r="7803">
          <cell r="A7803" t="str">
            <v>S270</v>
          </cell>
          <cell r="B7803" t="str">
            <v>NEUMOTORAX TRAUMATICO</v>
          </cell>
          <cell r="C7803" t="str">
            <v>00</v>
          </cell>
        </row>
        <row r="7804">
          <cell r="A7804" t="str">
            <v>S271</v>
          </cell>
          <cell r="B7804" t="str">
            <v>HEMOTORAX TRAUMATICO</v>
          </cell>
          <cell r="C7804" t="str">
            <v>00</v>
          </cell>
        </row>
        <row r="7805">
          <cell r="A7805" t="str">
            <v>S272</v>
          </cell>
          <cell r="B7805" t="str">
            <v>HEMONEUMOTORAX TRAUMATICO</v>
          </cell>
          <cell r="C7805" t="str">
            <v>00</v>
          </cell>
        </row>
        <row r="7806">
          <cell r="A7806" t="str">
            <v>S273</v>
          </cell>
          <cell r="B7806" t="str">
            <v>OTROS TRAUMATISMOS DEL PULMON</v>
          </cell>
          <cell r="C7806" t="str">
            <v>00</v>
          </cell>
        </row>
        <row r="7807">
          <cell r="A7807" t="str">
            <v>S274</v>
          </cell>
          <cell r="B7807" t="str">
            <v>TRAUMATISMO DE LOS BROMQUIOS</v>
          </cell>
          <cell r="C7807" t="str">
            <v>00</v>
          </cell>
        </row>
        <row r="7808">
          <cell r="A7808" t="str">
            <v>S275</v>
          </cell>
          <cell r="B7808" t="str">
            <v>TRAUMATISMO DE LA TRAQUEA TORACICA</v>
          </cell>
          <cell r="C7808" t="str">
            <v>00</v>
          </cell>
        </row>
        <row r="7809">
          <cell r="A7809" t="str">
            <v>S276</v>
          </cell>
          <cell r="B7809" t="str">
            <v>TRAUMATISMO DE LA PLEURA</v>
          </cell>
          <cell r="C7809" t="str">
            <v>00</v>
          </cell>
        </row>
        <row r="7810">
          <cell r="A7810" t="str">
            <v>S277</v>
          </cell>
          <cell r="B7810" t="str">
            <v>TRAUMATISMOS MULTIPLES DE ORGANOS INTRATORACICOS</v>
          </cell>
          <cell r="C7810" t="str">
            <v>00</v>
          </cell>
        </row>
        <row r="7811">
          <cell r="A7811" t="str">
            <v>S278</v>
          </cell>
          <cell r="B7811" t="str">
            <v>TRAUMATISNO DE OTROS ORGANOS INTRATORACICOS, ESPECIFICADOS</v>
          </cell>
          <cell r="C7811" t="str">
            <v>00</v>
          </cell>
        </row>
        <row r="7812">
          <cell r="A7812" t="str">
            <v>S279</v>
          </cell>
          <cell r="B7812" t="str">
            <v>TRAUMATISMO DE ORGANO INTRATORACICO, NO ESPECIFICADO</v>
          </cell>
          <cell r="C7812" t="str">
            <v>00</v>
          </cell>
        </row>
        <row r="7813">
          <cell r="A7813" t="str">
            <v>S28</v>
          </cell>
          <cell r="B7813" t="str">
            <v>TRAUM. POR APLAST. DEL TORAX Y AMPUTACION TRAUM. DE PARTE DEL TORAX</v>
          </cell>
          <cell r="C7813" t="str">
            <v>00</v>
          </cell>
        </row>
        <row r="7814">
          <cell r="A7814" t="str">
            <v>S280</v>
          </cell>
          <cell r="B7814" t="str">
            <v>APLASTAMIENTO DEL TORAX</v>
          </cell>
          <cell r="C7814" t="str">
            <v>00</v>
          </cell>
        </row>
        <row r="7815">
          <cell r="A7815" t="str">
            <v>S281</v>
          </cell>
          <cell r="B7815" t="str">
            <v>AMPUTACION TRAUMATICA DE PARTE DEL TORAX</v>
          </cell>
          <cell r="C7815" t="str">
            <v>00</v>
          </cell>
        </row>
        <row r="7816">
          <cell r="A7816" t="str">
            <v>S29</v>
          </cell>
          <cell r="B7816" t="str">
            <v>OTROS TRAUMATISMOS Y LOS NO ESPECIFICADOS DEL TORAX</v>
          </cell>
          <cell r="C7816" t="str">
            <v>00</v>
          </cell>
        </row>
        <row r="7817">
          <cell r="A7817" t="str">
            <v>S290</v>
          </cell>
          <cell r="B7817" t="str">
            <v>TRAUMATISMO DE TENDON Y MUSCULOS A NIVEL DEL TORAX</v>
          </cell>
          <cell r="C7817" t="str">
            <v>00</v>
          </cell>
        </row>
        <row r="7818">
          <cell r="A7818" t="str">
            <v>S297</v>
          </cell>
          <cell r="B7818" t="str">
            <v>TRAUMATISMOS MULTIPLES DEL TORAX</v>
          </cell>
          <cell r="C7818" t="str">
            <v>00</v>
          </cell>
        </row>
        <row r="7819">
          <cell r="A7819" t="str">
            <v>S298</v>
          </cell>
          <cell r="B7819" t="str">
            <v>OTROS TRAUMATIMOS DEL TORAX, ESPECIFICADOS</v>
          </cell>
          <cell r="C7819" t="str">
            <v>00</v>
          </cell>
        </row>
        <row r="7820">
          <cell r="A7820" t="str">
            <v>S299</v>
          </cell>
          <cell r="B7820" t="str">
            <v>TRAUMATISMO DEL TORAX, NO ESPECIFICADO</v>
          </cell>
          <cell r="C7820" t="str">
            <v>00</v>
          </cell>
        </row>
        <row r="7821">
          <cell r="A7821" t="str">
            <v>S30</v>
          </cell>
          <cell r="B7821" t="str">
            <v>TRAUMATISMO SUPERFICIAL DEL ABDOMEN, DE LA REGION LUMBOSACRA Y DE LA P</v>
          </cell>
          <cell r="C7821" t="str">
            <v>00</v>
          </cell>
        </row>
        <row r="7822">
          <cell r="A7822" t="str">
            <v>S300</v>
          </cell>
          <cell r="B7822" t="str">
            <v>CONTUSION DE LA REGION LUMBOSACRA Y DE LA PELVIS</v>
          </cell>
          <cell r="C7822" t="str">
            <v>00</v>
          </cell>
        </row>
        <row r="7823">
          <cell r="A7823" t="str">
            <v>S301</v>
          </cell>
          <cell r="B7823" t="str">
            <v>CONTUSION DE LA PARED ABDOMINAL</v>
          </cell>
          <cell r="C7823" t="str">
            <v>00</v>
          </cell>
        </row>
        <row r="7824">
          <cell r="A7824" t="str">
            <v>S302</v>
          </cell>
          <cell r="B7824" t="str">
            <v>CONTUSION DE ORGANOS GENITALES EXTERNOS</v>
          </cell>
          <cell r="C7824" t="str">
            <v>00</v>
          </cell>
        </row>
        <row r="7825">
          <cell r="A7825" t="str">
            <v>S307</v>
          </cell>
          <cell r="B7825" t="str">
            <v>TRAUM. SUPERF. MULTIPLES DEL ABDOMEN, DE LA REG. LUMBOSACRA Y DE LA P</v>
          </cell>
          <cell r="C7825" t="str">
            <v>00</v>
          </cell>
        </row>
        <row r="7826">
          <cell r="A7826" t="str">
            <v>S308</v>
          </cell>
          <cell r="B7826" t="str">
            <v>OTROS TRAUM. SUPERF. DEL ABDOMEN, DE LA REG. LUMBOSACRA Y DE LA PELVIS</v>
          </cell>
          <cell r="C7826" t="str">
            <v>00</v>
          </cell>
        </row>
        <row r="7827">
          <cell r="A7827" t="str">
            <v>S309</v>
          </cell>
          <cell r="B7827" t="str">
            <v>TRUAM. SUPERF. DEL ABDOMEN, DE LA REG. LUMBOSAC. Y DE LA PELVIS PARTE</v>
          </cell>
          <cell r="C7827" t="str">
            <v>00</v>
          </cell>
        </row>
        <row r="7828">
          <cell r="A7828" t="str">
            <v>S31</v>
          </cell>
          <cell r="B7828" t="str">
            <v>HERIDA DEL ABDOMEN, DE LA REGION LUMBOSACRA Y DE LA PELVIS</v>
          </cell>
          <cell r="C7828" t="str">
            <v>00</v>
          </cell>
        </row>
        <row r="7829">
          <cell r="A7829" t="str">
            <v>S310</v>
          </cell>
          <cell r="B7829" t="str">
            <v>HERIDA DE LA REGION LUMBOSACRA Y DE LA PELVIS</v>
          </cell>
          <cell r="C7829" t="str">
            <v>00</v>
          </cell>
        </row>
        <row r="7830">
          <cell r="A7830" t="str">
            <v>S311</v>
          </cell>
          <cell r="B7830" t="str">
            <v>HERIDA DE LA PARED ABDOMINAL</v>
          </cell>
          <cell r="C7830" t="str">
            <v>00</v>
          </cell>
        </row>
        <row r="7831">
          <cell r="A7831" t="str">
            <v>S312</v>
          </cell>
          <cell r="B7831" t="str">
            <v>HERIDA DEL PENE</v>
          </cell>
          <cell r="C7831" t="str">
            <v>00</v>
          </cell>
        </row>
        <row r="7832">
          <cell r="A7832" t="str">
            <v>S313</v>
          </cell>
          <cell r="B7832" t="str">
            <v>HERIDA DEL ESCROTO Y DE LOS TESTICULOS</v>
          </cell>
          <cell r="C7832" t="str">
            <v>00</v>
          </cell>
        </row>
        <row r="7833">
          <cell r="A7833" t="str">
            <v>S314</v>
          </cell>
          <cell r="B7833" t="str">
            <v>HERIDA DE LA VAGINA Y DE LA VULVA</v>
          </cell>
          <cell r="C7833" t="str">
            <v>00</v>
          </cell>
        </row>
        <row r="7834">
          <cell r="A7834" t="str">
            <v>S315</v>
          </cell>
          <cell r="B7834" t="str">
            <v>HERIDA DE OTROS ORGANOS GENITALES EXTERNOS Y DE LOS NO ESPECIFICADOS</v>
          </cell>
          <cell r="C7834" t="str">
            <v>00</v>
          </cell>
        </row>
        <row r="7835">
          <cell r="A7835" t="str">
            <v>S317</v>
          </cell>
          <cell r="B7835" t="str">
            <v>HERIDAS MULTIPLES DEL ABDOMEN, DE LA REGION LUMBOSACRA Y DE LA PELVIS</v>
          </cell>
          <cell r="C7835" t="str">
            <v>00</v>
          </cell>
        </row>
        <row r="7836">
          <cell r="A7836" t="str">
            <v>S318</v>
          </cell>
          <cell r="B7836" t="str">
            <v>HERIDAS DE OTRAS PARTES Y DE LAS NO ESPECIFICADAS DEL ABDOMEN</v>
          </cell>
          <cell r="C7836" t="str">
            <v>00</v>
          </cell>
        </row>
        <row r="7837">
          <cell r="A7837" t="str">
            <v>S32</v>
          </cell>
          <cell r="B7837" t="str">
            <v>FRACTURA DE LA COLUMNA LUMBAR Y DE LA PELVIS</v>
          </cell>
          <cell r="C7837" t="str">
            <v>00</v>
          </cell>
        </row>
        <row r="7838">
          <cell r="A7838" t="str">
            <v>S320</v>
          </cell>
          <cell r="B7838" t="str">
            <v>FRACTURA DE VERTEBRA LUNBAR</v>
          </cell>
          <cell r="C7838" t="str">
            <v>00</v>
          </cell>
        </row>
        <row r="7839">
          <cell r="A7839" t="str">
            <v>S321</v>
          </cell>
          <cell r="B7839" t="str">
            <v>FRACTURA DEL SACRO</v>
          </cell>
          <cell r="C7839" t="str">
            <v>00</v>
          </cell>
        </row>
        <row r="7840">
          <cell r="A7840" t="str">
            <v>S322</v>
          </cell>
          <cell r="B7840" t="str">
            <v>FRACTURA DEL COCCIX</v>
          </cell>
          <cell r="C7840" t="str">
            <v>00</v>
          </cell>
        </row>
        <row r="7841">
          <cell r="A7841" t="str">
            <v>S323</v>
          </cell>
          <cell r="B7841" t="str">
            <v>FRACTURA DEL HUESO ILIACO</v>
          </cell>
          <cell r="C7841" t="str">
            <v>00</v>
          </cell>
        </row>
        <row r="7842">
          <cell r="A7842" t="str">
            <v>S324</v>
          </cell>
          <cell r="B7842" t="str">
            <v>FRACTURA DEL ACETABULO</v>
          </cell>
          <cell r="C7842" t="str">
            <v>00</v>
          </cell>
        </row>
        <row r="7843">
          <cell r="A7843" t="str">
            <v>S325</v>
          </cell>
          <cell r="B7843" t="str">
            <v>FRACTURA DEL PUBIS</v>
          </cell>
          <cell r="C7843" t="str">
            <v>00</v>
          </cell>
        </row>
        <row r="7844">
          <cell r="A7844" t="str">
            <v>S327</v>
          </cell>
          <cell r="B7844" t="str">
            <v>FRACTURAS MULTIPLES DE LA COLUMNA LUMBAR Y DE LA PELVIS</v>
          </cell>
          <cell r="C7844" t="str">
            <v>00</v>
          </cell>
        </row>
        <row r="7845">
          <cell r="A7845" t="str">
            <v>S328</v>
          </cell>
          <cell r="B7845" t="str">
            <v>FRACTURA DE OTRAS PARTES Y DE LAS NO ESPECIF. DE LA COLUMNA LUMBAR</v>
          </cell>
          <cell r="C7845" t="str">
            <v>00</v>
          </cell>
        </row>
        <row r="7846">
          <cell r="A7846" t="str">
            <v>S33</v>
          </cell>
          <cell r="B7846" t="str">
            <v>LUXACION, ESGUINCE Y TORCEDURA DE ARTUC. Y LIG. DE LA COLUMNA LUMBAR</v>
          </cell>
          <cell r="C7846" t="str">
            <v>00</v>
          </cell>
        </row>
        <row r="7847">
          <cell r="A7847" t="str">
            <v>S330</v>
          </cell>
          <cell r="B7847" t="str">
            <v>RUPTURA TRAUMATICA DE DISCO INTERVERTEBRAL LUMBAR</v>
          </cell>
          <cell r="C7847" t="str">
            <v>00</v>
          </cell>
        </row>
        <row r="7848">
          <cell r="A7848" t="str">
            <v>S331</v>
          </cell>
          <cell r="B7848" t="str">
            <v>LUXACION DE VERTEBRA LUMBAR</v>
          </cell>
          <cell r="C7848" t="str">
            <v>00</v>
          </cell>
        </row>
        <row r="7849">
          <cell r="A7849" t="str">
            <v>S332</v>
          </cell>
          <cell r="B7849" t="str">
            <v>LUXACION DE ARTICULACION SACROCOCCIGEA Y SACROILIACA</v>
          </cell>
          <cell r="C7849" t="str">
            <v>00</v>
          </cell>
        </row>
        <row r="7850">
          <cell r="A7850" t="str">
            <v>S333</v>
          </cell>
          <cell r="B7850" t="str">
            <v>LUXACION DE OTRAS PARTES Y DE LAS NO ESPECIF. DE LA COLUMNA LUMBAR Y D</v>
          </cell>
          <cell r="C7850" t="str">
            <v>00</v>
          </cell>
        </row>
        <row r="7851">
          <cell r="A7851" t="str">
            <v>S334</v>
          </cell>
          <cell r="B7851" t="str">
            <v>RUPTURA TRAUMATICA DE LA SINFISIS DEL PUBIS</v>
          </cell>
          <cell r="C7851" t="str">
            <v>00</v>
          </cell>
        </row>
        <row r="7852">
          <cell r="A7852" t="str">
            <v>S335</v>
          </cell>
          <cell r="B7852" t="str">
            <v>ESGUINCES Y TORCEDURAS DE LA COLUMNA LUMBAR</v>
          </cell>
          <cell r="C7852" t="str">
            <v>00</v>
          </cell>
        </row>
        <row r="7853">
          <cell r="A7853" t="str">
            <v>S336</v>
          </cell>
          <cell r="B7853" t="str">
            <v>ESGUINCES Y TORCEDURAS DE LA ARTICULACION  SACROILIACA</v>
          </cell>
          <cell r="C7853" t="str">
            <v>00</v>
          </cell>
        </row>
        <row r="7854">
          <cell r="A7854" t="str">
            <v>S337</v>
          </cell>
          <cell r="B7854" t="str">
            <v>ESGUINCES Y TORCED. DE OTRAS PARTES Y DE LAS NO ESPECIF. DE LA COLUMNA</v>
          </cell>
          <cell r="C7854" t="str">
            <v>00</v>
          </cell>
        </row>
        <row r="7855">
          <cell r="A7855" t="str">
            <v>S34</v>
          </cell>
          <cell r="B7855" t="str">
            <v>TRAUM. DE LOS NERVIOS Y DE LA MEDULA ESPINAL LUMBAR, A NIVEL DEL ABDOM</v>
          </cell>
          <cell r="C7855" t="str">
            <v>00</v>
          </cell>
        </row>
        <row r="7856">
          <cell r="A7856" t="str">
            <v>S340</v>
          </cell>
          <cell r="B7856" t="str">
            <v>CONCUSION Y EDEMA DE LA MEDULA ESPINAL LUMBAR</v>
          </cell>
          <cell r="C7856" t="str">
            <v>00</v>
          </cell>
        </row>
        <row r="7857">
          <cell r="A7857" t="str">
            <v>S341</v>
          </cell>
          <cell r="B7857" t="str">
            <v>OTRO TRAUMATISMO DE LA MEDULA ESPINAL LUMBAR</v>
          </cell>
          <cell r="C7857" t="str">
            <v>00</v>
          </cell>
        </row>
        <row r="7858">
          <cell r="A7858" t="str">
            <v>S342</v>
          </cell>
          <cell r="B7858" t="str">
            <v>TRAUMATISMO DE RAIZ NERVIOSA DE LA COLUMNA LUMBAR Y SACRA</v>
          </cell>
          <cell r="C7858" t="str">
            <v>00</v>
          </cell>
        </row>
        <row r="7859">
          <cell r="A7859" t="str">
            <v>S343</v>
          </cell>
          <cell r="B7859" t="str">
            <v>TRAUMATISMO DE LA COLA DE CABALLO</v>
          </cell>
          <cell r="C7859" t="str">
            <v>00</v>
          </cell>
        </row>
        <row r="7860">
          <cell r="A7860" t="str">
            <v>S344</v>
          </cell>
          <cell r="B7860" t="str">
            <v>TRAUMATISMO DEL PLEXO LUMBOSACRO</v>
          </cell>
          <cell r="C7860" t="str">
            <v>00</v>
          </cell>
        </row>
        <row r="7861">
          <cell r="A7861" t="str">
            <v>S345</v>
          </cell>
          <cell r="B7861" t="str">
            <v>TRAUMATISMO DE NERVIO(S) SIMPATICO(S) LUMBAR(ES), SACRO(S) Y PELVICO(S</v>
          </cell>
          <cell r="C7861" t="str">
            <v>00</v>
          </cell>
        </row>
        <row r="7862">
          <cell r="A7862" t="str">
            <v>S346</v>
          </cell>
          <cell r="B7862" t="str">
            <v>TRAUM. DE NERVIO(S) PERIFERICO(S) DEL ABDOMEN, DE LA REG. LUMBOSACRA Y</v>
          </cell>
          <cell r="C7862" t="str">
            <v>00</v>
          </cell>
        </row>
        <row r="7863">
          <cell r="A7863" t="str">
            <v>S348</v>
          </cell>
          <cell r="B7863" t="str">
            <v>TRAUM. DE OTROS NERVIOS A NIVEL DEL ABDOMEN, DE LA REG. LUMBOSACRA</v>
          </cell>
          <cell r="C7863" t="str">
            <v>00</v>
          </cell>
        </row>
        <row r="7864">
          <cell r="A7864" t="str">
            <v>S35</v>
          </cell>
          <cell r="B7864" t="str">
            <v>TRAUMATISMO DE VASOS SANGUINEOS A NIVEL DEL ABDOMEN, DE LA REG. LUMBOS</v>
          </cell>
          <cell r="C7864" t="str">
            <v>00</v>
          </cell>
        </row>
        <row r="7865">
          <cell r="A7865" t="str">
            <v>S350</v>
          </cell>
          <cell r="B7865" t="str">
            <v>TRAUMATISMO DE LA AORTA ABDOMINAL</v>
          </cell>
          <cell r="C7865" t="str">
            <v>00</v>
          </cell>
        </row>
        <row r="7866">
          <cell r="A7866" t="str">
            <v>S351</v>
          </cell>
          <cell r="B7866" t="str">
            <v>TRAUMATISMO DE LA VENA CAVA INFERIOR</v>
          </cell>
          <cell r="C7866" t="str">
            <v>00</v>
          </cell>
        </row>
        <row r="7867">
          <cell r="A7867" t="str">
            <v>S352</v>
          </cell>
          <cell r="B7867" t="str">
            <v>TRAUMATISMO DE ARTERIAS CELIACAS Y MESENTERICAS</v>
          </cell>
          <cell r="C7867" t="str">
            <v>00</v>
          </cell>
        </row>
        <row r="7868">
          <cell r="A7868" t="str">
            <v>S353</v>
          </cell>
          <cell r="B7868" t="str">
            <v>TRAUMATISMO DE VENA PORTA Y ESPLENICA</v>
          </cell>
          <cell r="C7868" t="str">
            <v>00</v>
          </cell>
        </row>
        <row r="7869">
          <cell r="A7869" t="str">
            <v>S354</v>
          </cell>
          <cell r="B7869" t="str">
            <v>TRAUMATISMO DE VASOS SANGUINEOS RENALES</v>
          </cell>
          <cell r="C7869" t="str">
            <v>00</v>
          </cell>
        </row>
        <row r="7870">
          <cell r="A7870" t="str">
            <v>S355</v>
          </cell>
          <cell r="B7870" t="str">
            <v>TRAUMATISMO DE VASOS SANGUINEOS ILIACOS</v>
          </cell>
          <cell r="C7870" t="str">
            <v>00</v>
          </cell>
        </row>
        <row r="7871">
          <cell r="A7871" t="str">
            <v>S357</v>
          </cell>
          <cell r="B7871" t="str">
            <v>TRAUMAT. DE MULTIPLES VASOS SANGUINEOS A NIVEL DEL ABDOMEN. DE LA REG.</v>
          </cell>
          <cell r="C7871" t="str">
            <v>00</v>
          </cell>
        </row>
        <row r="7872">
          <cell r="A7872" t="str">
            <v>S358</v>
          </cell>
          <cell r="B7872" t="str">
            <v>TRAUM. DE OTROS VASOS SANGU. A NIVEL DEL ABDOMEN, DE LA REG. LUMBOSACR</v>
          </cell>
          <cell r="C7872" t="str">
            <v>00</v>
          </cell>
        </row>
        <row r="7873">
          <cell r="A7873" t="str">
            <v>S359</v>
          </cell>
          <cell r="B7873" t="str">
            <v>TRAUM. DE VASOS SANGU. NO ESPECIF. A NIVEL DEL ABDOMEN, DE LA REG. LUM</v>
          </cell>
          <cell r="C7873" t="str">
            <v>00</v>
          </cell>
        </row>
        <row r="7874">
          <cell r="A7874" t="str">
            <v>S36</v>
          </cell>
          <cell r="B7874" t="str">
            <v>TRAUMATISMO DE ORGANOS INTRAABDOMINALES</v>
          </cell>
          <cell r="C7874" t="str">
            <v>00</v>
          </cell>
        </row>
        <row r="7875">
          <cell r="A7875" t="str">
            <v>S360</v>
          </cell>
          <cell r="B7875" t="str">
            <v>TRAUMATISMO DEL BAZO</v>
          </cell>
          <cell r="C7875" t="str">
            <v>00</v>
          </cell>
        </row>
        <row r="7876">
          <cell r="A7876" t="str">
            <v>S361</v>
          </cell>
          <cell r="B7876" t="str">
            <v>TRAUMATISMO DEL HIGADO Y DE LA VASICULA BILIAR</v>
          </cell>
          <cell r="C7876" t="str">
            <v>00</v>
          </cell>
        </row>
        <row r="7877">
          <cell r="A7877" t="str">
            <v>S362</v>
          </cell>
          <cell r="B7877" t="str">
            <v>TRAUMATISMO DEL PANCREAS</v>
          </cell>
          <cell r="C7877" t="str">
            <v>00</v>
          </cell>
        </row>
        <row r="7878">
          <cell r="A7878" t="str">
            <v>S363</v>
          </cell>
          <cell r="B7878" t="str">
            <v>TRAUMATISMO DEL ESTOMAGO</v>
          </cell>
          <cell r="C7878" t="str">
            <v>00</v>
          </cell>
        </row>
        <row r="7879">
          <cell r="A7879" t="str">
            <v>S364</v>
          </cell>
          <cell r="B7879" t="str">
            <v>TRAUMATISMO DEL INTESTINO DELGADO</v>
          </cell>
          <cell r="C7879" t="str">
            <v>00</v>
          </cell>
        </row>
        <row r="7880">
          <cell r="A7880" t="str">
            <v>S365</v>
          </cell>
          <cell r="B7880" t="str">
            <v>TRAUMATISMO DEL COLON</v>
          </cell>
          <cell r="C7880" t="str">
            <v>00</v>
          </cell>
        </row>
        <row r="7881">
          <cell r="A7881" t="str">
            <v>S366</v>
          </cell>
          <cell r="B7881" t="str">
            <v>TRAUMATISMO DEL RECTO</v>
          </cell>
          <cell r="C7881" t="str">
            <v>00</v>
          </cell>
        </row>
        <row r="7882">
          <cell r="A7882" t="str">
            <v>S367</v>
          </cell>
          <cell r="B7882" t="str">
            <v>TRAUMATISMO DE MULTIPLES ORGANOS INTRAABDOMINALES</v>
          </cell>
          <cell r="C7882" t="str">
            <v>00</v>
          </cell>
        </row>
        <row r="7883">
          <cell r="A7883" t="str">
            <v>S368</v>
          </cell>
          <cell r="B7883" t="str">
            <v>TRAUMATISMO DE OTROS ORGANOS INTRAABDOMINALES</v>
          </cell>
          <cell r="C7883" t="str">
            <v>00</v>
          </cell>
        </row>
        <row r="7884">
          <cell r="A7884" t="str">
            <v>S369</v>
          </cell>
          <cell r="B7884" t="str">
            <v>TRAUMATISMO DE ORGANO INTRAABDOMINALES NO ESPECIFICADO</v>
          </cell>
          <cell r="C7884" t="str">
            <v>00</v>
          </cell>
        </row>
        <row r="7885">
          <cell r="A7885" t="str">
            <v>S37</v>
          </cell>
          <cell r="B7885" t="str">
            <v>TRAUMATISMO DE ORGANOS PELVICOS</v>
          </cell>
          <cell r="C7885" t="str">
            <v>00</v>
          </cell>
        </row>
        <row r="7886">
          <cell r="A7886" t="str">
            <v>S370</v>
          </cell>
          <cell r="B7886" t="str">
            <v>TRAUMATISMO DEL RIÑON</v>
          </cell>
          <cell r="C7886" t="str">
            <v>00</v>
          </cell>
        </row>
        <row r="7887">
          <cell r="A7887" t="str">
            <v>S371</v>
          </cell>
          <cell r="B7887" t="str">
            <v>TRAUMATISMO DEL URETER</v>
          </cell>
          <cell r="C7887" t="str">
            <v>00</v>
          </cell>
        </row>
        <row r="7888">
          <cell r="A7888" t="str">
            <v>S372</v>
          </cell>
          <cell r="B7888" t="str">
            <v>TRAUMATISMO DE LA VEJIGA</v>
          </cell>
          <cell r="C7888" t="str">
            <v>00</v>
          </cell>
        </row>
        <row r="7889">
          <cell r="A7889" t="str">
            <v>S373</v>
          </cell>
          <cell r="B7889" t="str">
            <v>TRAUMATISMO DE LA URETRA</v>
          </cell>
          <cell r="C7889" t="str">
            <v>00</v>
          </cell>
        </row>
        <row r="7890">
          <cell r="A7890" t="str">
            <v>S374</v>
          </cell>
          <cell r="B7890" t="str">
            <v>TRAUMATISMO DEL OVARIO</v>
          </cell>
          <cell r="C7890" t="str">
            <v>00</v>
          </cell>
        </row>
        <row r="7891">
          <cell r="A7891" t="str">
            <v>S375</v>
          </cell>
          <cell r="B7891" t="str">
            <v>TRAUMATISMO DE LA TROMPA DE FALOPIO</v>
          </cell>
          <cell r="C7891" t="str">
            <v>00</v>
          </cell>
        </row>
        <row r="7892">
          <cell r="A7892" t="str">
            <v>S376</v>
          </cell>
          <cell r="B7892" t="str">
            <v>TRAUMATISMO DEL UTERO</v>
          </cell>
          <cell r="C7892" t="str">
            <v>00</v>
          </cell>
        </row>
        <row r="7893">
          <cell r="A7893" t="str">
            <v>S377</v>
          </cell>
          <cell r="B7893" t="str">
            <v>TRAUMATISMO DE MULTIPLES DE ORGANOS PELVICOS</v>
          </cell>
          <cell r="C7893" t="str">
            <v>00</v>
          </cell>
        </row>
        <row r="7894">
          <cell r="A7894" t="str">
            <v>S378</v>
          </cell>
          <cell r="B7894" t="str">
            <v>TRAUMATISMO DE OTROS ORGANOS PELVICOS</v>
          </cell>
          <cell r="C7894" t="str">
            <v>00</v>
          </cell>
        </row>
        <row r="7895">
          <cell r="A7895" t="str">
            <v>S379</v>
          </cell>
          <cell r="B7895" t="str">
            <v>TRAUMATISMO DE ORGANO PELVICO NO ESPECIFICADO</v>
          </cell>
          <cell r="C7895" t="str">
            <v>00</v>
          </cell>
        </row>
        <row r="7896">
          <cell r="A7896" t="str">
            <v>S38</v>
          </cell>
          <cell r="B7896" t="str">
            <v>TRAUM. POR APLAST. Y AMPUTACION TRAUMATICA DE PARTE DEL ABDOMEN, DE LA</v>
          </cell>
          <cell r="C7896" t="str">
            <v>00</v>
          </cell>
        </row>
        <row r="7897">
          <cell r="A7897" t="str">
            <v>S380</v>
          </cell>
          <cell r="B7897" t="str">
            <v>TRAUMATISMO POR APLASTAMIENTO DE ORGANOS GENITALES EXTERNOS</v>
          </cell>
          <cell r="C7897" t="str">
            <v>00</v>
          </cell>
        </row>
        <row r="7898">
          <cell r="A7898" t="str">
            <v>S381</v>
          </cell>
          <cell r="B7898" t="str">
            <v>TRAUM. POR APLAST. DE OTRAS PARTES Y DE LAS NO ESPECIF. DEL ABDOMEN, D</v>
          </cell>
          <cell r="C7898" t="str">
            <v>00</v>
          </cell>
        </row>
        <row r="7899">
          <cell r="A7899" t="str">
            <v>S382</v>
          </cell>
          <cell r="B7899" t="str">
            <v>AMPUTACION TRAUMATICA DE ORGANOS GENITALES EXTERNOS</v>
          </cell>
          <cell r="C7899" t="str">
            <v>00</v>
          </cell>
        </row>
        <row r="7900">
          <cell r="A7900" t="str">
            <v>S383</v>
          </cell>
          <cell r="B7900" t="str">
            <v>AMPUTACION TRAUM. DE OTRAS PARTES Y DE LAS NO ESPECIF. DEL ABDOMEN REG</v>
          </cell>
          <cell r="C7900" t="str">
            <v>00</v>
          </cell>
        </row>
        <row r="7901">
          <cell r="A7901" t="str">
            <v>S39</v>
          </cell>
          <cell r="B7901" t="str">
            <v>OTROS TRAUM. Y LOS NO ESPECIFI. DEL ABDOMEN. DE LA REG. LUMBOS.Y DE LA</v>
          </cell>
          <cell r="C7901" t="str">
            <v>00</v>
          </cell>
        </row>
        <row r="7902">
          <cell r="A7902" t="str">
            <v>S390</v>
          </cell>
          <cell r="B7902" t="str">
            <v>TRAUM. DE TENDON Y DE MUSCULOS DEL ABDOMEN, DE LA REG. LUMBOS. Y DE LA</v>
          </cell>
          <cell r="C7902" t="str">
            <v>00</v>
          </cell>
        </row>
        <row r="7903">
          <cell r="A7903" t="str">
            <v>S396</v>
          </cell>
          <cell r="B7903" t="str">
            <v>TRAUM. DE ORG. INTRAABDONINAL(ES) CON ORGANO(S) PELVICO(S)</v>
          </cell>
          <cell r="C7903" t="str">
            <v>00</v>
          </cell>
        </row>
        <row r="7904">
          <cell r="A7904" t="str">
            <v>S397</v>
          </cell>
          <cell r="B7904" t="str">
            <v>OTROS TRAUM. MULTIPLES DEL ABDOMEN, DE LA REG. LUMBOSACRA Y DE LA PEL</v>
          </cell>
          <cell r="C7904" t="str">
            <v>00</v>
          </cell>
        </row>
        <row r="7905">
          <cell r="A7905" t="str">
            <v>S398</v>
          </cell>
          <cell r="B7905" t="str">
            <v>OTROA TRAUM. ESPECIF. DEL ABDOMEN, DE LA REG. LUMBOS. Y DE LA PELVIS</v>
          </cell>
          <cell r="C7905" t="str">
            <v>00</v>
          </cell>
        </row>
        <row r="7906">
          <cell r="A7906" t="str">
            <v>S399</v>
          </cell>
          <cell r="B7906" t="str">
            <v>TRAUM. NO ESPECIF. DEL ABDOMEN, DE LA REG. LUMBOSACRA Y DE LA PELVIS</v>
          </cell>
          <cell r="C7906" t="str">
            <v>00</v>
          </cell>
        </row>
        <row r="7907">
          <cell r="A7907" t="str">
            <v>S40</v>
          </cell>
          <cell r="B7907" t="str">
            <v>TRAUMATISMO SUPERFICIAL DEL HOMBRO Y DEL BRAZO</v>
          </cell>
          <cell r="C7907" t="str">
            <v>00</v>
          </cell>
        </row>
        <row r="7908">
          <cell r="A7908" t="str">
            <v>S400</v>
          </cell>
          <cell r="B7908" t="str">
            <v>CONTUSION DEL HOMBRO Y DEL BRAZO</v>
          </cell>
          <cell r="C7908" t="str">
            <v>00</v>
          </cell>
        </row>
        <row r="7909">
          <cell r="A7909" t="str">
            <v>S407</v>
          </cell>
          <cell r="B7909" t="str">
            <v>TRAUMATISMO SUPERFICIALES MULTIPLES DEL HOMBRO Y DEL BRAZO</v>
          </cell>
          <cell r="C7909" t="str">
            <v>00</v>
          </cell>
        </row>
        <row r="7910">
          <cell r="A7910" t="str">
            <v>S408</v>
          </cell>
          <cell r="B7910" t="str">
            <v>OTROS TRAUMATISMOS SUPERFICIALES DEL HOMBRO Y DEL BRAZO</v>
          </cell>
          <cell r="C7910" t="str">
            <v>00</v>
          </cell>
        </row>
        <row r="7911">
          <cell r="A7911" t="str">
            <v>S409</v>
          </cell>
          <cell r="B7911" t="str">
            <v>TRAUMATISMO SUPERFICIALES NO ESPECIFICADO DEL HOMBRO Y DEL BRAZO</v>
          </cell>
          <cell r="C7911" t="str">
            <v>00</v>
          </cell>
        </row>
        <row r="7912">
          <cell r="A7912" t="str">
            <v>S41</v>
          </cell>
          <cell r="B7912" t="str">
            <v>HERIDA DEL HOMBRO Y DEL BRAZO</v>
          </cell>
          <cell r="C7912" t="str">
            <v>00</v>
          </cell>
        </row>
        <row r="7913">
          <cell r="A7913" t="str">
            <v>S410</v>
          </cell>
          <cell r="B7913" t="str">
            <v>HERIDA DEL HOMBRO</v>
          </cell>
          <cell r="C7913" t="str">
            <v>00</v>
          </cell>
        </row>
        <row r="7914">
          <cell r="A7914" t="str">
            <v>S411</v>
          </cell>
          <cell r="B7914" t="str">
            <v>HERIDA DEL BRAZO</v>
          </cell>
          <cell r="C7914" t="str">
            <v>00</v>
          </cell>
        </row>
        <row r="7915">
          <cell r="A7915" t="str">
            <v>S417</v>
          </cell>
          <cell r="B7915" t="str">
            <v>HERIDAS MULTIPLES DEL HOMBRO Y DEL BRAZO</v>
          </cell>
          <cell r="C7915" t="str">
            <v>00</v>
          </cell>
        </row>
        <row r="7916">
          <cell r="A7916" t="str">
            <v>S418</v>
          </cell>
          <cell r="B7916" t="str">
            <v>HERIDA DE OTRAS PARTES Y DE LAS NO ESPECIFICADAS DEL HOMBRO Y DEL BRAZ</v>
          </cell>
          <cell r="C7916" t="str">
            <v>00</v>
          </cell>
        </row>
        <row r="7917">
          <cell r="A7917" t="str">
            <v>S42</v>
          </cell>
          <cell r="B7917" t="str">
            <v>FRACTURA DEL HOMBRO Y DEL BRAZO</v>
          </cell>
          <cell r="C7917" t="str">
            <v>00</v>
          </cell>
        </row>
        <row r="7918">
          <cell r="A7918" t="str">
            <v>S420</v>
          </cell>
          <cell r="B7918" t="str">
            <v>FRACTURA DE LA CLAVICULA</v>
          </cell>
          <cell r="C7918" t="str">
            <v>00</v>
          </cell>
        </row>
        <row r="7919">
          <cell r="A7919" t="str">
            <v>S421</v>
          </cell>
          <cell r="B7919" t="str">
            <v>FRACTURA DEL OMOPLATO</v>
          </cell>
          <cell r="C7919" t="str">
            <v>00</v>
          </cell>
        </row>
        <row r="7920">
          <cell r="A7920" t="str">
            <v>S422</v>
          </cell>
          <cell r="B7920" t="str">
            <v>FRACTURA DE LA EPIFISIS SUPERIOR DEL HUMERO</v>
          </cell>
          <cell r="C7920" t="str">
            <v>00</v>
          </cell>
        </row>
        <row r="7921">
          <cell r="A7921" t="str">
            <v>S423</v>
          </cell>
          <cell r="B7921" t="str">
            <v>FRACTURA DE LA DIAFISIS DEL HUMERO</v>
          </cell>
          <cell r="C7921" t="str">
            <v>00</v>
          </cell>
        </row>
        <row r="7922">
          <cell r="A7922" t="str">
            <v>S424</v>
          </cell>
          <cell r="B7922" t="str">
            <v>FRACTURA DE LA EPIFISIS INFERIOR DEL HUMERO</v>
          </cell>
          <cell r="C7922" t="str">
            <v>00</v>
          </cell>
        </row>
        <row r="7923">
          <cell r="A7923" t="str">
            <v>S427</v>
          </cell>
          <cell r="B7923" t="str">
            <v>FRACTURAS MULTIPLES DE LA CLAVICULA, DEL OMOPLATO Y DEL HUMERO</v>
          </cell>
          <cell r="C7923" t="str">
            <v>00</v>
          </cell>
        </row>
        <row r="7924">
          <cell r="A7924" t="str">
            <v>S428</v>
          </cell>
          <cell r="B7924" t="str">
            <v>FRACTURA DE OTRAS PARTES DEL HOMBRO Y DEL BRAZO</v>
          </cell>
          <cell r="C7924" t="str">
            <v>00</v>
          </cell>
        </row>
        <row r="7925">
          <cell r="A7925" t="str">
            <v>S429</v>
          </cell>
          <cell r="B7925" t="str">
            <v>FRACTURA DEL HOMBRO Y DEL BRAZO, PARTE NO ESPECIFICADA</v>
          </cell>
          <cell r="C7925" t="str">
            <v>00</v>
          </cell>
        </row>
        <row r="7926">
          <cell r="A7926" t="str">
            <v>S43</v>
          </cell>
          <cell r="B7926" t="str">
            <v>LUXACION, ESGUINCE Y TORCEDURA DE ARTIC. Y LIG. DE LA CINTURA ESCAPULA</v>
          </cell>
          <cell r="C7926" t="str">
            <v>00</v>
          </cell>
        </row>
        <row r="7927">
          <cell r="A7927" t="str">
            <v>S430</v>
          </cell>
          <cell r="B7927" t="str">
            <v>LUXACION DE LA ARTICULACION DEL HOMBRO</v>
          </cell>
          <cell r="C7927" t="str">
            <v>00</v>
          </cell>
        </row>
        <row r="7928">
          <cell r="A7928" t="str">
            <v>S431</v>
          </cell>
          <cell r="B7928" t="str">
            <v>LUXACION DE LA ARTICULACION ACROMIOCLAVICULAR</v>
          </cell>
          <cell r="C7928" t="str">
            <v>00</v>
          </cell>
        </row>
        <row r="7929">
          <cell r="A7929" t="str">
            <v>S432</v>
          </cell>
          <cell r="B7929" t="str">
            <v>LUXACION DE LA ARTICULACION ESTERNOCLAVICULAR</v>
          </cell>
          <cell r="C7929" t="str">
            <v>00</v>
          </cell>
        </row>
        <row r="7930">
          <cell r="A7930" t="str">
            <v>S433</v>
          </cell>
          <cell r="B7930" t="str">
            <v>LUXACION DE OTRAS PARTES DE LA CINTURA ESCAPULAR Y DE LAS NO ESPECIF.</v>
          </cell>
          <cell r="C7930" t="str">
            <v>00</v>
          </cell>
        </row>
        <row r="7931">
          <cell r="A7931" t="str">
            <v>S434</v>
          </cell>
          <cell r="B7931" t="str">
            <v>ESGUINCES Y TORCEDURAS DE LA ARTICULACION DEL HOMBRO</v>
          </cell>
          <cell r="C7931" t="str">
            <v>00</v>
          </cell>
        </row>
        <row r="7932">
          <cell r="A7932" t="str">
            <v>S435</v>
          </cell>
          <cell r="B7932" t="str">
            <v>ESGUINCES Y TORCEDURAS DE LA ARTICULACION ACROMIOCLAVICULAR</v>
          </cell>
          <cell r="C7932" t="str">
            <v>00</v>
          </cell>
        </row>
        <row r="7933">
          <cell r="A7933" t="str">
            <v>S436</v>
          </cell>
          <cell r="B7933" t="str">
            <v>ESGUINCES Y TORCEDURAS DE LA ARTICULACION ESTERNOCLAVICULAR</v>
          </cell>
          <cell r="C7933" t="str">
            <v>00</v>
          </cell>
        </row>
        <row r="7934">
          <cell r="A7934" t="str">
            <v>S437</v>
          </cell>
          <cell r="B7934" t="str">
            <v>ESGUINCES Y TORCEDURAS DE OTRAS PARTES Y DE LAS NO ESPECIF. DE LA CINT</v>
          </cell>
          <cell r="C7934" t="str">
            <v>00</v>
          </cell>
        </row>
        <row r="7935">
          <cell r="A7935" t="str">
            <v>S44</v>
          </cell>
          <cell r="B7935" t="str">
            <v>TRAUMATISMO DE NERVIOS A NIVEL DEL HOMBRO Y DEL BRAZO</v>
          </cell>
          <cell r="C7935" t="str">
            <v>00</v>
          </cell>
        </row>
        <row r="7936">
          <cell r="A7936" t="str">
            <v>S440</v>
          </cell>
          <cell r="B7936" t="str">
            <v>TRAUMATISMO DEL NERVIO CUBITAL A NIVEL DEL BRAZO</v>
          </cell>
          <cell r="C7936" t="str">
            <v>00</v>
          </cell>
        </row>
        <row r="7937">
          <cell r="A7937" t="str">
            <v>S441</v>
          </cell>
          <cell r="B7937" t="str">
            <v>TRAUMATISMO DEL NERVIO MEDIANO A NIVEL DEL BRAZO</v>
          </cell>
          <cell r="C7937" t="str">
            <v>00</v>
          </cell>
        </row>
        <row r="7938">
          <cell r="A7938" t="str">
            <v>S442</v>
          </cell>
          <cell r="B7938" t="str">
            <v>TRAUMATISMO DEL NERVIO RADIAL A NIVEL DEL BRAZO</v>
          </cell>
          <cell r="C7938" t="str">
            <v>00</v>
          </cell>
        </row>
        <row r="7939">
          <cell r="A7939" t="str">
            <v>S443</v>
          </cell>
          <cell r="B7939" t="str">
            <v>TRAUMATISMO DEL NERVIO AXILAR</v>
          </cell>
          <cell r="C7939" t="str">
            <v>00</v>
          </cell>
        </row>
        <row r="7940">
          <cell r="A7940" t="str">
            <v>S444</v>
          </cell>
          <cell r="B7940" t="str">
            <v>TRAUMATISMO DEL NERVIO MUSCULOCUTANEO</v>
          </cell>
          <cell r="C7940" t="str">
            <v>00</v>
          </cell>
        </row>
        <row r="7941">
          <cell r="A7941" t="str">
            <v>S445</v>
          </cell>
          <cell r="B7941" t="str">
            <v>TRAUMATISMO DEL NERVIO SENSITIVO CUTANEO A NIVEL DEL HOMBRO Y DEL BRAZ</v>
          </cell>
          <cell r="C7941" t="str">
            <v>00</v>
          </cell>
        </row>
        <row r="7942">
          <cell r="A7942" t="str">
            <v>S447</v>
          </cell>
          <cell r="B7942" t="str">
            <v>TRAUMATISMO DE MULTIPLES NERVIOS A NIVEL DEL HOMBRO Y DEL BRAZO</v>
          </cell>
          <cell r="C7942" t="str">
            <v>00</v>
          </cell>
        </row>
        <row r="7943">
          <cell r="A7943" t="str">
            <v>S448</v>
          </cell>
          <cell r="B7943" t="str">
            <v>TRAUMATISMO DE OTROS NERVIOS DEL HOMBRO Y DEL BRAZO</v>
          </cell>
          <cell r="C7943" t="str">
            <v>00</v>
          </cell>
        </row>
        <row r="7944">
          <cell r="A7944" t="str">
            <v>S449</v>
          </cell>
          <cell r="B7944" t="str">
            <v>TRAUMATISMO DE NERVIO NO ESPECIFICADO A NIVEL DEL HOMBRO Y DEL BRAZO</v>
          </cell>
          <cell r="C7944" t="str">
            <v>00</v>
          </cell>
        </row>
        <row r="7945">
          <cell r="A7945" t="str">
            <v>S45</v>
          </cell>
          <cell r="B7945" t="str">
            <v>TRAUMATISMO DE VASOS SANGUINEOS A NIVEL DEL HOMBRO Y DEL BRAZO</v>
          </cell>
          <cell r="C7945" t="str">
            <v>00</v>
          </cell>
        </row>
        <row r="7946">
          <cell r="A7946" t="str">
            <v>S450</v>
          </cell>
          <cell r="B7946" t="str">
            <v>TRAUMATISMO DE LA ARTERIA AXILAR</v>
          </cell>
          <cell r="C7946" t="str">
            <v>00</v>
          </cell>
        </row>
        <row r="7947">
          <cell r="A7947" t="str">
            <v>S451</v>
          </cell>
          <cell r="B7947" t="str">
            <v>TRAUMATISMO DE LA ARTERIA BRAQUIAL</v>
          </cell>
          <cell r="C7947" t="str">
            <v>00</v>
          </cell>
        </row>
        <row r="7948">
          <cell r="A7948" t="str">
            <v>S452</v>
          </cell>
          <cell r="B7948" t="str">
            <v>TRAUMATISMO DE LA VENA AXILAR O BRAQUIAL</v>
          </cell>
          <cell r="C7948" t="str">
            <v>00</v>
          </cell>
        </row>
        <row r="7949">
          <cell r="A7949" t="str">
            <v>S453</v>
          </cell>
          <cell r="B7949" t="str">
            <v>TRAUMATISMO DE VENA SUPERFICIAL  A NIVEL DEL HOMBRO Y DEL BRAZO</v>
          </cell>
          <cell r="C7949" t="str">
            <v>00</v>
          </cell>
        </row>
        <row r="7950">
          <cell r="A7950" t="str">
            <v>S457</v>
          </cell>
          <cell r="B7950" t="str">
            <v>TRAUMATISMO DE MULTIPLES VASOS SANGUINEOS A NIVEL DEL HOMBRO Y DEL BRA</v>
          </cell>
          <cell r="C7950" t="str">
            <v>00</v>
          </cell>
        </row>
        <row r="7951">
          <cell r="A7951" t="str">
            <v>S458</v>
          </cell>
          <cell r="B7951" t="str">
            <v>TRAUMATISMO DE OTROS VASOS SANGUINEOS A NIVEL DEL HOMBRO Y DEL BRAZO</v>
          </cell>
          <cell r="C7951" t="str">
            <v>00</v>
          </cell>
        </row>
        <row r="7952">
          <cell r="A7952" t="str">
            <v>S459</v>
          </cell>
          <cell r="B7952" t="str">
            <v>TRAUM. DE VASO SANGUINEO NO ESPECIF. A NIVEL DEL HOMBRO Y DEL BRAZO</v>
          </cell>
          <cell r="C7952" t="str">
            <v>00</v>
          </cell>
        </row>
        <row r="7953">
          <cell r="A7953" t="str">
            <v>S46</v>
          </cell>
          <cell r="B7953" t="str">
            <v>TRAUMATISMO DE TENDON Y MUSCULO A NIVEL DEL HOMBRO Y DEL BRAZO</v>
          </cell>
          <cell r="C7953" t="str">
            <v>00</v>
          </cell>
        </row>
        <row r="7954">
          <cell r="A7954" t="str">
            <v>S460</v>
          </cell>
          <cell r="B7954" t="str">
            <v>TRAUMATISMO DEL TENDON DEL MANGUITO ROTATORIO DEL HOMBRO</v>
          </cell>
          <cell r="C7954" t="str">
            <v>00</v>
          </cell>
        </row>
        <row r="7955">
          <cell r="A7955" t="str">
            <v>S461</v>
          </cell>
          <cell r="B7955" t="str">
            <v>TRAUMATISMO DEL TENDON Y MUSCULO DE LA CABEZA LARGA DEL BICEPS</v>
          </cell>
          <cell r="C7955" t="str">
            <v>00</v>
          </cell>
        </row>
        <row r="7956">
          <cell r="A7956" t="str">
            <v>S462</v>
          </cell>
          <cell r="B7956" t="str">
            <v>TRAUMATISMO DEL TENDON Y MUSCULO DE OTRAS PARTES DEL BICEPS</v>
          </cell>
          <cell r="C7956" t="str">
            <v>00</v>
          </cell>
        </row>
        <row r="7957">
          <cell r="A7957" t="str">
            <v>S463</v>
          </cell>
          <cell r="B7957" t="str">
            <v>TRAUMATISMO DEL TENDON Y MUSCULO DEL TRICEPS</v>
          </cell>
          <cell r="C7957" t="str">
            <v>00</v>
          </cell>
        </row>
        <row r="7958">
          <cell r="A7958" t="str">
            <v>S467</v>
          </cell>
          <cell r="B7958" t="str">
            <v>TRAUMATISMO DE MULTIPLES TENDONES Y MUSCULOS A NIVEL DEL HOMB. Y DEL B</v>
          </cell>
          <cell r="C7958" t="str">
            <v>00</v>
          </cell>
        </row>
        <row r="7959">
          <cell r="A7959" t="str">
            <v>S468</v>
          </cell>
          <cell r="B7959" t="str">
            <v>TRAUMATISMO DE OTROS TENDONES Y MUSCULOS A NIVEL DEL HOMBRO I DEL BRAZ</v>
          </cell>
          <cell r="C7959" t="str">
            <v>00</v>
          </cell>
        </row>
        <row r="7960">
          <cell r="A7960" t="str">
            <v>S469</v>
          </cell>
          <cell r="B7960" t="str">
            <v>TRAUMATISMO DE TENDON Y MUSCULO NO ESPECIF. A NIVEL DEL HOMBRO Y DEL B</v>
          </cell>
          <cell r="C7960" t="str">
            <v>00</v>
          </cell>
        </row>
        <row r="7961">
          <cell r="A7961" t="str">
            <v>S47</v>
          </cell>
          <cell r="B7961" t="str">
            <v xml:space="preserve"> TRAUMATISMO POR APLASTAMIENTO DEL HOMBRO Y DEL BRAZO</v>
          </cell>
          <cell r="C7961" t="str">
            <v>00</v>
          </cell>
        </row>
        <row r="7962">
          <cell r="A7962" t="str">
            <v>S48</v>
          </cell>
          <cell r="B7962" t="str">
            <v>AMPUTACION TRAUMATICA DEL HOMBRO Y DEL BRAZO</v>
          </cell>
          <cell r="C7962" t="str">
            <v>00</v>
          </cell>
        </row>
        <row r="7963">
          <cell r="A7963" t="str">
            <v>S480</v>
          </cell>
          <cell r="B7963" t="str">
            <v>AMPUTACION TRAUMATICA EN LA ARTICULACION DEL HOMBRO</v>
          </cell>
          <cell r="C7963" t="str">
            <v>00</v>
          </cell>
        </row>
        <row r="7964">
          <cell r="A7964" t="str">
            <v>S481</v>
          </cell>
          <cell r="B7964" t="str">
            <v>AMPUTACION TRAUMATICA A NIVEL ENTRE EL HOMBRO Y EL CODO</v>
          </cell>
          <cell r="C7964" t="str">
            <v>00</v>
          </cell>
        </row>
        <row r="7965">
          <cell r="A7965" t="str">
            <v>S489</v>
          </cell>
          <cell r="B7965" t="str">
            <v>AMPUTACION TRAUMATICA DEL HOMBRO Y DEL BRAZO, NIVEL NO ESPECIFICADO</v>
          </cell>
          <cell r="C7965" t="str">
            <v>00</v>
          </cell>
        </row>
        <row r="7966">
          <cell r="A7966" t="str">
            <v>S49</v>
          </cell>
          <cell r="B7966" t="str">
            <v>OTROS TRAUMATISMOS Y LOS NO ESPECIFICADOS DEL HOMBRO Y DEL BRAZO</v>
          </cell>
          <cell r="C7966" t="str">
            <v>00</v>
          </cell>
        </row>
        <row r="7967">
          <cell r="A7967" t="str">
            <v>S497</v>
          </cell>
          <cell r="B7967" t="str">
            <v>TRAUMATISMOS MULTIPLES DEL HOMBRO Y DEL BRAZO</v>
          </cell>
          <cell r="C7967" t="str">
            <v>00</v>
          </cell>
        </row>
        <row r="7968">
          <cell r="A7968" t="str">
            <v>S498</v>
          </cell>
          <cell r="B7968" t="str">
            <v>OTROS TRAUMATISMOS ESPECIFICADOS DEL HOMBRO Y DEL BRAZO</v>
          </cell>
          <cell r="C7968" t="str">
            <v>00</v>
          </cell>
        </row>
        <row r="7969">
          <cell r="A7969" t="str">
            <v>S499</v>
          </cell>
          <cell r="B7969" t="str">
            <v>TRAUMATISMOS NO ESPECIFICADOS DEL HOMBRO Y DEL BRAZO</v>
          </cell>
          <cell r="C7969" t="str">
            <v>00</v>
          </cell>
        </row>
        <row r="7970">
          <cell r="A7970" t="str">
            <v>S50</v>
          </cell>
          <cell r="B7970" t="str">
            <v>TRAUMATISMO SUPERFICIAL DEL ANTEBRAZO Y DEL CODO</v>
          </cell>
          <cell r="C7970" t="str">
            <v>00</v>
          </cell>
        </row>
        <row r="7971">
          <cell r="A7971" t="str">
            <v>S500</v>
          </cell>
          <cell r="B7971" t="str">
            <v>CONTUSION DEL CODO</v>
          </cell>
          <cell r="C7971" t="str">
            <v>00</v>
          </cell>
        </row>
        <row r="7972">
          <cell r="A7972" t="str">
            <v>S501</v>
          </cell>
          <cell r="B7972" t="str">
            <v>CONTUSION DE OTRAS PARTES DEL ANTEBRAZO Y DE LAS NO ESPECIFICADAS</v>
          </cell>
          <cell r="C7972" t="str">
            <v>00</v>
          </cell>
        </row>
        <row r="7973">
          <cell r="A7973" t="str">
            <v>S507</v>
          </cell>
          <cell r="B7973" t="str">
            <v>TRAUMATISMOS SUPERFICIALES MULTIPLES DEL ANTEBRAZO</v>
          </cell>
          <cell r="C7973" t="str">
            <v>00</v>
          </cell>
        </row>
        <row r="7974">
          <cell r="A7974" t="str">
            <v>S508</v>
          </cell>
          <cell r="B7974" t="str">
            <v>OTROS TRAUMATISMOS SUOERFICIALES DEL ANTEBRAZO</v>
          </cell>
          <cell r="C7974" t="str">
            <v>00</v>
          </cell>
        </row>
        <row r="7975">
          <cell r="A7975" t="str">
            <v>S509</v>
          </cell>
          <cell r="B7975" t="str">
            <v>TRAUMATISMO SUPERFICIAL DEL ANTEBRAZO, NO ESPECIFICADO</v>
          </cell>
          <cell r="C7975" t="str">
            <v>00</v>
          </cell>
        </row>
        <row r="7976">
          <cell r="A7976" t="str">
            <v>S51</v>
          </cell>
          <cell r="B7976" t="str">
            <v>HERIDA DEL ANTEBRAZO Y DEL CODO</v>
          </cell>
          <cell r="C7976" t="str">
            <v>00</v>
          </cell>
        </row>
        <row r="7977">
          <cell r="A7977" t="str">
            <v>S510</v>
          </cell>
          <cell r="B7977" t="str">
            <v>HERIDA DEL CODO</v>
          </cell>
          <cell r="C7977" t="str">
            <v>00</v>
          </cell>
        </row>
        <row r="7978">
          <cell r="A7978" t="str">
            <v>S517</v>
          </cell>
          <cell r="B7978" t="str">
            <v>HERIDAS MULTIPLES DEL ANTEBRAZO</v>
          </cell>
          <cell r="C7978" t="str">
            <v>00</v>
          </cell>
        </row>
        <row r="7979">
          <cell r="A7979" t="str">
            <v>S518</v>
          </cell>
          <cell r="B7979" t="str">
            <v>HERIDA DE OTRAS PARTES DEL ANTEBRAZO</v>
          </cell>
          <cell r="C7979" t="str">
            <v>00</v>
          </cell>
        </row>
        <row r="7980">
          <cell r="A7980" t="str">
            <v>S519</v>
          </cell>
          <cell r="B7980" t="str">
            <v>HERIDA DEL ANTEBRAZO, PARTE NO ESPECIFICADA</v>
          </cell>
          <cell r="C7980" t="str">
            <v>00</v>
          </cell>
        </row>
        <row r="7981">
          <cell r="A7981" t="str">
            <v>S52</v>
          </cell>
          <cell r="B7981" t="str">
            <v>FRACTURA DEL ANTEBRAZO</v>
          </cell>
          <cell r="C7981" t="str">
            <v>00</v>
          </cell>
        </row>
        <row r="7982">
          <cell r="A7982" t="str">
            <v>S520</v>
          </cell>
          <cell r="B7982" t="str">
            <v>FRACTURA DE LA EPIFISIS SUPERIOR DEL CUBITO</v>
          </cell>
          <cell r="C7982" t="str">
            <v>00</v>
          </cell>
        </row>
        <row r="7983">
          <cell r="A7983" t="str">
            <v>S521</v>
          </cell>
          <cell r="B7983" t="str">
            <v>FRACTURA DE LA EPIFISIS SUPERIOR DEL RADIO</v>
          </cell>
          <cell r="C7983" t="str">
            <v>00</v>
          </cell>
        </row>
        <row r="7984">
          <cell r="A7984" t="str">
            <v>S522</v>
          </cell>
          <cell r="B7984" t="str">
            <v>FRACTURA DE LA DIAFISIS DEL CUBITO</v>
          </cell>
          <cell r="C7984" t="str">
            <v>00</v>
          </cell>
        </row>
        <row r="7985">
          <cell r="A7985" t="str">
            <v>S523</v>
          </cell>
          <cell r="B7985" t="str">
            <v>FRACTURA DE LA DIAFISIS DEL RADIO</v>
          </cell>
          <cell r="C7985" t="str">
            <v>00</v>
          </cell>
        </row>
        <row r="7986">
          <cell r="A7986" t="str">
            <v>S524</v>
          </cell>
          <cell r="B7986" t="str">
            <v>FRACTURA DE LA DIAFISIS DEL CUBITO Y DEL RADIO</v>
          </cell>
          <cell r="C7986" t="str">
            <v>00</v>
          </cell>
        </row>
        <row r="7987">
          <cell r="A7987" t="str">
            <v>S525</v>
          </cell>
          <cell r="B7987" t="str">
            <v>FRACTURA DE LA EPIFISIS INFERIOR DEL RADIO</v>
          </cell>
          <cell r="C7987" t="str">
            <v>00</v>
          </cell>
        </row>
        <row r="7988">
          <cell r="A7988" t="str">
            <v>S526</v>
          </cell>
          <cell r="B7988" t="str">
            <v>FRACTURA DE LA EPIFISIS INFERIOR DEL CUBITO Y DEL RADIO</v>
          </cell>
          <cell r="C7988" t="str">
            <v>00</v>
          </cell>
        </row>
        <row r="7989">
          <cell r="A7989" t="str">
            <v>S527</v>
          </cell>
          <cell r="B7989" t="str">
            <v>FRACTURAS MULTIPLES DEL ANTEBRAZO</v>
          </cell>
          <cell r="C7989" t="str">
            <v>00</v>
          </cell>
        </row>
        <row r="7990">
          <cell r="A7990" t="str">
            <v>S528</v>
          </cell>
          <cell r="B7990" t="str">
            <v>FRACTURA DE OTRAS PARTES DEL ANTEBRAZO</v>
          </cell>
          <cell r="C7990" t="str">
            <v>00</v>
          </cell>
        </row>
        <row r="7991">
          <cell r="A7991" t="str">
            <v>S529</v>
          </cell>
          <cell r="B7991" t="str">
            <v>FRACTURA DEL ANTEBRAZO, PARTE NO ESPECIFICADA</v>
          </cell>
          <cell r="C7991" t="str">
            <v>00</v>
          </cell>
        </row>
        <row r="7992">
          <cell r="A7992" t="str">
            <v>S53</v>
          </cell>
          <cell r="B7992" t="str">
            <v>LUXACION, ESGUINCE Y TORCEDURA DE ARTIC. Y LIGAMENTOS DEL CODO</v>
          </cell>
          <cell r="C7992" t="str">
            <v>00</v>
          </cell>
        </row>
        <row r="7993">
          <cell r="A7993" t="str">
            <v>S530</v>
          </cell>
          <cell r="B7993" t="str">
            <v>LUXACION DE LA CABEZA DEL RADIO</v>
          </cell>
          <cell r="C7993" t="str">
            <v>00</v>
          </cell>
        </row>
        <row r="7994">
          <cell r="A7994" t="str">
            <v>S531</v>
          </cell>
          <cell r="B7994" t="str">
            <v>LUXACION DEL CODO, NO ESPECIFICADA</v>
          </cell>
          <cell r="C7994" t="str">
            <v>00</v>
          </cell>
        </row>
        <row r="7995">
          <cell r="A7995" t="str">
            <v>S532</v>
          </cell>
          <cell r="B7995" t="str">
            <v>RUPTURA TRAUMATICA DEL LIGAMENTO LATERAL DEL RADIO</v>
          </cell>
          <cell r="C7995" t="str">
            <v>00</v>
          </cell>
        </row>
        <row r="7996">
          <cell r="A7996" t="str">
            <v>S533</v>
          </cell>
          <cell r="B7996" t="str">
            <v>RUPTURA TRAUMATICA DEL LIGAMENTO LATERAL DEL CUBITO</v>
          </cell>
          <cell r="C7996" t="str">
            <v>00</v>
          </cell>
        </row>
        <row r="7997">
          <cell r="A7997" t="str">
            <v>S534</v>
          </cell>
          <cell r="B7997" t="str">
            <v>EAGUINCE Y TORCEDURAS DEL CODO</v>
          </cell>
          <cell r="C7997" t="str">
            <v>00</v>
          </cell>
        </row>
        <row r="7998">
          <cell r="A7998" t="str">
            <v>S54</v>
          </cell>
          <cell r="B7998" t="str">
            <v>TRAUMATISMO DE NERVIOS A NIVEL DEL ANTEBRAZO</v>
          </cell>
          <cell r="C7998" t="str">
            <v>00</v>
          </cell>
        </row>
        <row r="7999">
          <cell r="A7999" t="str">
            <v>S540</v>
          </cell>
          <cell r="B7999" t="str">
            <v>TRAUMATISMO DEL NERVIO CUBITAL A NIVEL DEL ANTEBRAZO</v>
          </cell>
          <cell r="C7999" t="str">
            <v>00</v>
          </cell>
        </row>
        <row r="8000">
          <cell r="A8000" t="str">
            <v>S541</v>
          </cell>
          <cell r="B8000" t="str">
            <v>TRAUMATISMO DEL NERVIO MEDIANO A NIVEL DEL ANTEBRAZO</v>
          </cell>
          <cell r="C8000" t="str">
            <v>00</v>
          </cell>
        </row>
        <row r="8001">
          <cell r="A8001" t="str">
            <v>S542</v>
          </cell>
          <cell r="B8001" t="str">
            <v>TRAUMATISMO DEL NERVIO RADIAL A NIVEL DEL ANTEBRAZO</v>
          </cell>
          <cell r="C8001" t="str">
            <v>00</v>
          </cell>
        </row>
        <row r="8002">
          <cell r="A8002" t="str">
            <v>S543</v>
          </cell>
          <cell r="B8002" t="str">
            <v>TRAUMATISMO DEL NERVIO SENSORIAL CUTANEO A NIVEL DEL ANTEBRAZO</v>
          </cell>
          <cell r="C8002" t="str">
            <v>00</v>
          </cell>
        </row>
        <row r="8003">
          <cell r="A8003" t="str">
            <v>S547</v>
          </cell>
          <cell r="B8003" t="str">
            <v>TRAUMATISMO DE MULTIPLES NERVIOS A NIVEL DEL ANTEBRAZO</v>
          </cell>
          <cell r="C8003" t="str">
            <v>00</v>
          </cell>
        </row>
        <row r="8004">
          <cell r="A8004" t="str">
            <v>S548</v>
          </cell>
          <cell r="B8004" t="str">
            <v>TRAUMATISMO DE OTROS NERVIOS A NIVEL DEL ANTEBRAZO</v>
          </cell>
          <cell r="C8004" t="str">
            <v>00</v>
          </cell>
        </row>
        <row r="8005">
          <cell r="A8005" t="str">
            <v>S549</v>
          </cell>
          <cell r="B8005" t="str">
            <v>TRAUMATISMO DE NERVIO NO ESPECIFICADO A NIVEL DEL ANTEBRAZO</v>
          </cell>
          <cell r="C8005" t="str">
            <v>00</v>
          </cell>
        </row>
        <row r="8006">
          <cell r="A8006" t="str">
            <v>S55</v>
          </cell>
          <cell r="B8006" t="str">
            <v>TRAUMATISMO DE LOS VASOS SANGUINEOS A NIVEL DEL ANTEBRAZO</v>
          </cell>
          <cell r="C8006" t="str">
            <v>00</v>
          </cell>
        </row>
        <row r="8007">
          <cell r="A8007" t="str">
            <v>S550</v>
          </cell>
          <cell r="B8007" t="str">
            <v>TRAUMATISMO DE LA ARTERIA CUBITAL A NIVEL DEL ANTEBRAZO</v>
          </cell>
          <cell r="C8007" t="str">
            <v>00</v>
          </cell>
        </row>
        <row r="8008">
          <cell r="A8008" t="str">
            <v>S551</v>
          </cell>
          <cell r="B8008" t="str">
            <v>TRAUMATISMO DE LA ARTERIA RADIAL A NIVEL DEL ANTEBRAZO</v>
          </cell>
          <cell r="C8008" t="str">
            <v>00</v>
          </cell>
        </row>
        <row r="8009">
          <cell r="A8009" t="str">
            <v>S552</v>
          </cell>
          <cell r="B8009" t="str">
            <v>TRAUMATISMO DE VENA A NIVEL DEL ANTEBRAZO</v>
          </cell>
          <cell r="C8009" t="str">
            <v>00</v>
          </cell>
        </row>
        <row r="8010">
          <cell r="A8010" t="str">
            <v>S557</v>
          </cell>
          <cell r="B8010" t="str">
            <v>TRAUMATISMO DE MULTIPLES VASOS SANGUINEOS A NIVEL DEL ANTEBRAZO</v>
          </cell>
          <cell r="C8010" t="str">
            <v>00</v>
          </cell>
        </row>
        <row r="8011">
          <cell r="A8011" t="str">
            <v>S558</v>
          </cell>
          <cell r="B8011" t="str">
            <v>TRAUMATISMO DE OTROS VASOS SANGUINEOS A NIVEL DEL ANTEBRAZO</v>
          </cell>
          <cell r="C8011" t="str">
            <v>00</v>
          </cell>
        </row>
        <row r="8012">
          <cell r="A8012" t="str">
            <v>S559</v>
          </cell>
          <cell r="B8012" t="str">
            <v>TRAUMATISMO DE VASO SANGUINEO NO ESPECIFICADO A NIVEL DEL ANTEBRAZO</v>
          </cell>
          <cell r="C8012" t="str">
            <v>00</v>
          </cell>
        </row>
        <row r="8013">
          <cell r="A8013" t="str">
            <v>S56</v>
          </cell>
          <cell r="B8013" t="str">
            <v>TRAUMATISMO DE TENDON Y MUSCULO A NIVEL DEL ANTEBRAZO</v>
          </cell>
          <cell r="C8013" t="str">
            <v>00</v>
          </cell>
        </row>
        <row r="8014">
          <cell r="A8014" t="str">
            <v>S560</v>
          </cell>
          <cell r="B8014" t="str">
            <v>TRAUMATISMO DEL TENDON Y MUSCULO FLEXOR DEL PULGAR A NIVEL DEL ANTEB</v>
          </cell>
          <cell r="C8014" t="str">
            <v>00</v>
          </cell>
        </row>
        <row r="8015">
          <cell r="A8015" t="str">
            <v>S561</v>
          </cell>
          <cell r="B8015" t="str">
            <v>TRAUM. DEL TENDON Y MUSCULO FLEXOR DE OTRO(S) DEDO(S) A NIVEL DEL ANTE</v>
          </cell>
          <cell r="C8015" t="str">
            <v>00</v>
          </cell>
        </row>
        <row r="8016">
          <cell r="A8016" t="str">
            <v>S562</v>
          </cell>
          <cell r="B8016" t="str">
            <v>TRAUMATISMO DE OTRO TENDON Y MUSCULO FLEXOR A NIVEL DEL ANTEBRAZO</v>
          </cell>
          <cell r="C8016" t="str">
            <v>00</v>
          </cell>
        </row>
        <row r="8017">
          <cell r="A8017" t="str">
            <v>S563</v>
          </cell>
          <cell r="B8017" t="str">
            <v>TRAUM. DE TENDONES Y MUSC. ABDUCT. Y EXTENS. DEL PULGAR A NIVEL DEL AN</v>
          </cell>
          <cell r="C8017" t="str">
            <v>00</v>
          </cell>
        </row>
        <row r="8018">
          <cell r="A8018" t="str">
            <v>S564</v>
          </cell>
          <cell r="B8018" t="str">
            <v>TRAUM. DEL TENDON Y MUSC. EXTEN. DE OTRO(S) DEDO(S) A NIVEL DEL ANTEBR</v>
          </cell>
          <cell r="C8018" t="str">
            <v>00</v>
          </cell>
        </row>
        <row r="8019">
          <cell r="A8019" t="str">
            <v>S565</v>
          </cell>
          <cell r="B8019" t="str">
            <v>TRAUMATISMO DE OTRO TENDON Y MUSCULO EXTENSOR A NIVEL DEL ANTEBRAZO</v>
          </cell>
          <cell r="C8019" t="str">
            <v>00</v>
          </cell>
        </row>
        <row r="8020">
          <cell r="A8020" t="str">
            <v>S567</v>
          </cell>
          <cell r="B8020" t="str">
            <v>TRAUMATISMO DE MULTIPLE TENDONES Y MUSCULOS A NIVEL DEL ANTEBRAZO</v>
          </cell>
          <cell r="C8020" t="str">
            <v>00</v>
          </cell>
        </row>
        <row r="8021">
          <cell r="A8021" t="str">
            <v>S568</v>
          </cell>
          <cell r="B8021" t="str">
            <v>TRAUM. DE OTROS TENDONES Y MUSCULOS Y DE LOS NO ESOECIFI. A NIVEL DEL</v>
          </cell>
          <cell r="C8021" t="str">
            <v>00</v>
          </cell>
        </row>
        <row r="8022">
          <cell r="A8022" t="str">
            <v>S57</v>
          </cell>
          <cell r="B8022" t="str">
            <v>TRAUMATISMO POR APLASTAMIENTO DEL ANTEBRAZO</v>
          </cell>
          <cell r="C8022" t="str">
            <v>00</v>
          </cell>
        </row>
        <row r="8023">
          <cell r="A8023" t="str">
            <v>S570</v>
          </cell>
          <cell r="B8023" t="str">
            <v>TRAUMATISMO POR APLASTAMIENTO DEL CODO</v>
          </cell>
          <cell r="C8023" t="str">
            <v>00</v>
          </cell>
        </row>
        <row r="8024">
          <cell r="A8024" t="str">
            <v>S578</v>
          </cell>
          <cell r="B8024" t="str">
            <v>TRAUMATISMO POR APLASTAMIENTO DE OTRAS PARTES DEL AMTEBRAZO</v>
          </cell>
          <cell r="C8024" t="str">
            <v>00</v>
          </cell>
        </row>
        <row r="8025">
          <cell r="A8025" t="str">
            <v>S579</v>
          </cell>
          <cell r="B8025" t="str">
            <v>TRAUMATISMO POR APLASTAMIENTO DEL ANTEBRAZO, PARTE NO ESPECIFICADA</v>
          </cell>
          <cell r="C8025" t="str">
            <v>00</v>
          </cell>
        </row>
        <row r="8026">
          <cell r="A8026" t="str">
            <v>S58</v>
          </cell>
          <cell r="B8026" t="str">
            <v>AMPUTACION TRAUMATICA DEL ANTEBRAZO</v>
          </cell>
          <cell r="C8026" t="str">
            <v>00</v>
          </cell>
        </row>
        <row r="8027">
          <cell r="A8027" t="str">
            <v>S580</v>
          </cell>
          <cell r="B8027" t="str">
            <v>AMPUTACION TRAUMATICA A NIVEL DEL CODO</v>
          </cell>
          <cell r="C8027" t="str">
            <v>00</v>
          </cell>
        </row>
        <row r="8028">
          <cell r="A8028" t="str">
            <v>S581</v>
          </cell>
          <cell r="B8028" t="str">
            <v>AMPUTACION TRAUMATICA NIVEL ENTRE EL CODO Y LA NUÑECA</v>
          </cell>
          <cell r="C8028" t="str">
            <v>00</v>
          </cell>
        </row>
        <row r="8029">
          <cell r="A8029" t="str">
            <v>S589</v>
          </cell>
          <cell r="B8029" t="str">
            <v>AMPUTACION TRAUMATICA DEL ANTEBRAZO, NIVEL NO ESPECIFIACDO</v>
          </cell>
          <cell r="C8029" t="str">
            <v>00</v>
          </cell>
        </row>
        <row r="8030">
          <cell r="A8030" t="str">
            <v>S59</v>
          </cell>
          <cell r="B8030" t="str">
            <v>OTROS TRAUMATISMOS Y LOS NO ESPECIFICADOS DEL ANTEBRAZO</v>
          </cell>
          <cell r="C8030" t="str">
            <v>00</v>
          </cell>
        </row>
        <row r="8031">
          <cell r="A8031" t="str">
            <v>S597</v>
          </cell>
          <cell r="B8031" t="str">
            <v>TRAUMATISMOS MULTIPLES DEL ANTEBRAZO</v>
          </cell>
          <cell r="C8031" t="str">
            <v>00</v>
          </cell>
        </row>
        <row r="8032">
          <cell r="A8032" t="str">
            <v>S598</v>
          </cell>
          <cell r="B8032" t="str">
            <v>OTROS TRAUMATISMOS ESPECIFICADOS DEL ANTEBRAZO</v>
          </cell>
          <cell r="C8032" t="str">
            <v>00</v>
          </cell>
        </row>
        <row r="8033">
          <cell r="A8033" t="str">
            <v>S599</v>
          </cell>
          <cell r="B8033" t="str">
            <v>TRAUMARISMO NO ESPECIFICADO DEL ANTEBRAZO</v>
          </cell>
          <cell r="C8033" t="str">
            <v>00</v>
          </cell>
        </row>
        <row r="8034">
          <cell r="A8034" t="str">
            <v>S60</v>
          </cell>
          <cell r="B8034" t="str">
            <v>TRAUMATISMO SUPERFICIAL DE LA MUÑECA Y DE LA MANO</v>
          </cell>
          <cell r="C8034" t="str">
            <v>00</v>
          </cell>
        </row>
        <row r="8035">
          <cell r="A8035" t="str">
            <v>S600</v>
          </cell>
          <cell r="B8035" t="str">
            <v>CONTUSION DE DEDO(S) DE LA MANO, SIN DAÑO DE LA(S) UÑA(S)</v>
          </cell>
          <cell r="C8035" t="str">
            <v>00</v>
          </cell>
        </row>
        <row r="8036">
          <cell r="A8036" t="str">
            <v>S601</v>
          </cell>
          <cell r="B8036" t="str">
            <v>CONTUSION DE DEDO(S) DE LA MANO CON DAÑO DE LA(S) UÑA(S)</v>
          </cell>
          <cell r="C8036" t="str">
            <v>00</v>
          </cell>
        </row>
        <row r="8037">
          <cell r="A8037" t="str">
            <v>S602</v>
          </cell>
          <cell r="B8037" t="str">
            <v>CONTUSION DE OTRAS PARTES DE LA MUÑECA Y DE LA MANO</v>
          </cell>
          <cell r="C8037" t="str">
            <v>00</v>
          </cell>
        </row>
        <row r="8038">
          <cell r="A8038" t="str">
            <v>S607</v>
          </cell>
          <cell r="B8038" t="str">
            <v>TRAUMATISMOS SUPERFICIALES MULTIPLES DE LA MUÑECA Y DE LA MANO</v>
          </cell>
          <cell r="C8038" t="str">
            <v>00</v>
          </cell>
        </row>
        <row r="8039">
          <cell r="A8039" t="str">
            <v>S608</v>
          </cell>
          <cell r="B8039" t="str">
            <v>OTROS TRAUMATISMOS SUPERFICIALES  DE LA MUÑECA Y DE LA MANO</v>
          </cell>
          <cell r="C8039" t="str">
            <v>00</v>
          </cell>
        </row>
        <row r="8040">
          <cell r="A8040" t="str">
            <v>S609</v>
          </cell>
          <cell r="B8040" t="str">
            <v>TRAUMATISMO SUPERFICIAL DE LA MUÑECA Y DE LA MANO, NO ESPECIFICADO</v>
          </cell>
          <cell r="C8040" t="str">
            <v>00</v>
          </cell>
        </row>
        <row r="8041">
          <cell r="A8041" t="str">
            <v>S61</v>
          </cell>
          <cell r="B8041" t="str">
            <v>HERIDA DE LA MUÑECA Y DE LA MANO</v>
          </cell>
          <cell r="C8041" t="str">
            <v>00</v>
          </cell>
        </row>
        <row r="8042">
          <cell r="A8042" t="str">
            <v>S610</v>
          </cell>
          <cell r="B8042" t="str">
            <v>HERIDA DE DEDO(S) DE LA MANO, SIN DAÑO DE LA(S) UÑA(S)</v>
          </cell>
          <cell r="C8042" t="str">
            <v>00</v>
          </cell>
        </row>
        <row r="8043">
          <cell r="A8043" t="str">
            <v>S611</v>
          </cell>
          <cell r="B8043" t="str">
            <v>HERIDA DE DEDO(S) DE LA MANO, CON DAÑO DE LA(S) UÑA(S)</v>
          </cell>
          <cell r="C8043" t="str">
            <v>00</v>
          </cell>
        </row>
        <row r="8044">
          <cell r="A8044" t="str">
            <v>S617</v>
          </cell>
          <cell r="B8044" t="str">
            <v>HERIDAS MULTIPLES DE LA MUÑECA Y DE LA MANO</v>
          </cell>
          <cell r="C8044" t="str">
            <v>00</v>
          </cell>
        </row>
        <row r="8045">
          <cell r="A8045" t="str">
            <v>S618</v>
          </cell>
          <cell r="B8045" t="str">
            <v>HERIDA DE OTRAS PARTES DE LA MUÑECA  Y DE LA MANO</v>
          </cell>
          <cell r="C8045" t="str">
            <v>00</v>
          </cell>
        </row>
        <row r="8046">
          <cell r="A8046" t="str">
            <v>S619</v>
          </cell>
          <cell r="B8046" t="str">
            <v>HERIDA DE LA MUÑECA Y DE LA MANO, PARTE NO ESPECIFICADA</v>
          </cell>
          <cell r="C8046" t="str">
            <v>00</v>
          </cell>
        </row>
        <row r="8047">
          <cell r="A8047" t="str">
            <v>S62</v>
          </cell>
          <cell r="B8047" t="str">
            <v>FRACTURA A NIVEL DE LA MUÑECA Y DE LA MANO</v>
          </cell>
          <cell r="C8047" t="str">
            <v>00</v>
          </cell>
        </row>
        <row r="8048">
          <cell r="A8048" t="str">
            <v>S620</v>
          </cell>
          <cell r="B8048" t="str">
            <v>FRACTURA DEL HUESO ESCAFOIDES (NAVICULAR) DE LA MANO</v>
          </cell>
          <cell r="C8048" t="str">
            <v>00</v>
          </cell>
        </row>
        <row r="8049">
          <cell r="A8049" t="str">
            <v>S621</v>
          </cell>
          <cell r="B8049" t="str">
            <v>FRACTURA DE OTRO(S) HUESO(S) DEL CARPO</v>
          </cell>
          <cell r="C8049" t="str">
            <v>00</v>
          </cell>
        </row>
        <row r="8050">
          <cell r="A8050" t="str">
            <v>S622</v>
          </cell>
          <cell r="B8050" t="str">
            <v>FRACTURA DEL PRIMER METACARPIANO</v>
          </cell>
          <cell r="C8050" t="str">
            <v>00</v>
          </cell>
        </row>
        <row r="8051">
          <cell r="A8051" t="str">
            <v>S623</v>
          </cell>
          <cell r="B8051" t="str">
            <v>FRACTURA DE OTROS HUESOS METACARPIANOS</v>
          </cell>
          <cell r="C8051" t="str">
            <v>00</v>
          </cell>
        </row>
        <row r="8052">
          <cell r="A8052" t="str">
            <v>S624</v>
          </cell>
          <cell r="B8052" t="str">
            <v>FRACTURAS MULTIPLES DE HUESOS METACARPIANOS</v>
          </cell>
          <cell r="C8052" t="str">
            <v>00</v>
          </cell>
        </row>
        <row r="8053">
          <cell r="A8053" t="str">
            <v>S625</v>
          </cell>
          <cell r="B8053" t="str">
            <v>FRACTURA PULGAR</v>
          </cell>
          <cell r="C8053" t="str">
            <v>00</v>
          </cell>
        </row>
        <row r="8054">
          <cell r="A8054" t="str">
            <v>S626</v>
          </cell>
          <cell r="B8054" t="str">
            <v>FRACTURA DE OTRO DEDO DE LA MANO</v>
          </cell>
          <cell r="C8054" t="str">
            <v>00</v>
          </cell>
        </row>
        <row r="8055">
          <cell r="A8055" t="str">
            <v>S627</v>
          </cell>
          <cell r="B8055" t="str">
            <v>FRACTURAS MULTIPLES DE LOS DEDOS DE LA MANO</v>
          </cell>
          <cell r="C8055" t="str">
            <v>00</v>
          </cell>
        </row>
        <row r="8056">
          <cell r="A8056" t="str">
            <v>S628</v>
          </cell>
          <cell r="B8056" t="str">
            <v>FRACTURA DE OTRAS PARTES Y DE LAS NO ESPECIFICADAS DE LA MUÑECA Y DE L</v>
          </cell>
          <cell r="C8056" t="str">
            <v>00</v>
          </cell>
        </row>
        <row r="8057">
          <cell r="A8057" t="str">
            <v>S63</v>
          </cell>
          <cell r="B8057" t="str">
            <v>LUXACION, ESGUINCE Y TORCEDURA DE ARTIC. Y LIGAM. A NIVEL DE LA MUÑECA</v>
          </cell>
          <cell r="C8057" t="str">
            <v>00</v>
          </cell>
        </row>
        <row r="8058">
          <cell r="A8058" t="str">
            <v>S630</v>
          </cell>
          <cell r="B8058" t="str">
            <v>LUXACION DE LA MUÑECA</v>
          </cell>
          <cell r="C8058" t="str">
            <v>00</v>
          </cell>
        </row>
        <row r="8059">
          <cell r="A8059" t="str">
            <v>S631</v>
          </cell>
          <cell r="B8059" t="str">
            <v>LUXACION DE DEDOS DE LA MANO</v>
          </cell>
          <cell r="C8059" t="str">
            <v>00</v>
          </cell>
        </row>
        <row r="8060">
          <cell r="A8060" t="str">
            <v>S632</v>
          </cell>
          <cell r="B8060" t="str">
            <v>LUXACIONES MULTIPLES DE DEDOS DE LA MANO</v>
          </cell>
          <cell r="C8060" t="str">
            <v>00</v>
          </cell>
        </row>
        <row r="8061">
          <cell r="A8061" t="str">
            <v>S633</v>
          </cell>
          <cell r="B8061" t="str">
            <v>RUPTURA TRAUMATICA DE LIGAMENTOS DE LA MUÑECA Y DEL CARPO</v>
          </cell>
          <cell r="C8061" t="str">
            <v>00</v>
          </cell>
        </row>
        <row r="8062">
          <cell r="A8062" t="str">
            <v>S634</v>
          </cell>
          <cell r="B8062" t="str">
            <v>RUPTURA TRAUM. DE LIGAM. DEL DEOD DE LA MANO EN LA(S) ARTIC. METACARPO</v>
          </cell>
          <cell r="C8062" t="str">
            <v>00</v>
          </cell>
        </row>
        <row r="8063">
          <cell r="A8063" t="str">
            <v>S635</v>
          </cell>
          <cell r="B8063" t="str">
            <v>ESGUINCE Y TORCEDURA DE LA MUÑECA</v>
          </cell>
          <cell r="C8063" t="str">
            <v>00</v>
          </cell>
        </row>
        <row r="8064">
          <cell r="A8064" t="str">
            <v>S636</v>
          </cell>
          <cell r="B8064" t="str">
            <v>ESGUINCE Y TORCEDURAS DE DEDO(S) DE LA MANO</v>
          </cell>
          <cell r="C8064" t="str">
            <v>00</v>
          </cell>
        </row>
        <row r="8065">
          <cell r="A8065" t="str">
            <v>S637</v>
          </cell>
          <cell r="B8065" t="str">
            <v>ESGUINCES Y TORCEDURAS DE OTRAS PARTES Y DE LAS NO ESPECIF. DE LA MUÑE</v>
          </cell>
          <cell r="C8065" t="str">
            <v>00</v>
          </cell>
        </row>
        <row r="8066">
          <cell r="A8066" t="str">
            <v>S64</v>
          </cell>
          <cell r="B8066" t="str">
            <v>TRAUMATISMO DE NERVIOS A NIVEL DE LA MUÑECA Y DE LA MANO</v>
          </cell>
          <cell r="C8066" t="str">
            <v>00</v>
          </cell>
        </row>
        <row r="8067">
          <cell r="A8067" t="str">
            <v>S640</v>
          </cell>
          <cell r="B8067" t="str">
            <v>TRAUMATISMO DEL NERVIO CUBITAL A NIVEL DE LA MUÑECA Y DE LA MANO</v>
          </cell>
          <cell r="C8067" t="str">
            <v>00</v>
          </cell>
        </row>
        <row r="8068">
          <cell r="A8068" t="str">
            <v>S641</v>
          </cell>
          <cell r="B8068" t="str">
            <v>TRAUMATISMO DEL NERVIO MEDIANO A NIVEL DE LA MUÑECA Y DE LA MANO</v>
          </cell>
          <cell r="C8068" t="str">
            <v>00</v>
          </cell>
        </row>
        <row r="8069">
          <cell r="A8069" t="str">
            <v>S642</v>
          </cell>
          <cell r="B8069" t="str">
            <v>TRAUMATISMO DEL NERVIO RADIAL A NIVEL DE LA MUÑECA Y DE LA MANO</v>
          </cell>
          <cell r="C8069" t="str">
            <v>00</v>
          </cell>
        </row>
        <row r="8070">
          <cell r="A8070" t="str">
            <v>S643</v>
          </cell>
          <cell r="B8070" t="str">
            <v>TRAUMATISMO DEL NERVIO DIGITAL DEL PULGAR</v>
          </cell>
          <cell r="C8070" t="str">
            <v>00</v>
          </cell>
        </row>
        <row r="8071">
          <cell r="A8071" t="str">
            <v>S644</v>
          </cell>
          <cell r="B8071" t="str">
            <v>TRAUMATISMO DEL NERVIO DIGITAL DE OTRO DEDO</v>
          </cell>
          <cell r="C8071" t="str">
            <v>00</v>
          </cell>
        </row>
        <row r="8072">
          <cell r="A8072" t="str">
            <v>S647</v>
          </cell>
          <cell r="B8072" t="str">
            <v>TRAUMATISMO DE MULTIPLES NERVIOS A NIVEL DE LA MUÑECA Y DE LA MANO</v>
          </cell>
          <cell r="C8072" t="str">
            <v>00</v>
          </cell>
        </row>
        <row r="8073">
          <cell r="A8073" t="str">
            <v>S648</v>
          </cell>
          <cell r="B8073" t="str">
            <v>TRAUMATISMO DE OTROS NERVIOS A NIVEL DE LA MUÑECA Y DE LA MANO</v>
          </cell>
          <cell r="C8073" t="str">
            <v>00</v>
          </cell>
        </row>
        <row r="8074">
          <cell r="A8074" t="str">
            <v>S649</v>
          </cell>
          <cell r="B8074" t="str">
            <v>TRAUMATISMO DE NERVIO NO ESPECIF. A NIVEL DE LA MUÑECA Y DE LA MANO</v>
          </cell>
          <cell r="C8074" t="str">
            <v>00</v>
          </cell>
        </row>
        <row r="8075">
          <cell r="A8075" t="str">
            <v>S65</v>
          </cell>
          <cell r="B8075" t="str">
            <v>TRAUMATISMO DE VASOS SANGUINEOS A NIVEL DE LA MUÑECA Y DE LA MANO</v>
          </cell>
          <cell r="C8075" t="str">
            <v>00</v>
          </cell>
        </row>
        <row r="8076">
          <cell r="A8076" t="str">
            <v>S650</v>
          </cell>
          <cell r="B8076" t="str">
            <v>TRAUMATISMO DE LA ARTERIA CUBITAL A NIVEL DE LA MUÑECA Y DE LA MANO</v>
          </cell>
          <cell r="C8076" t="str">
            <v>00</v>
          </cell>
        </row>
        <row r="8077">
          <cell r="A8077" t="str">
            <v>S651</v>
          </cell>
          <cell r="B8077" t="str">
            <v>TRAUMATISMO DE LA ARTERIA RADIAL A NIVEL DE LA MUÑECA Y DE LA MANO</v>
          </cell>
          <cell r="C8077" t="str">
            <v>00</v>
          </cell>
        </row>
        <row r="8078">
          <cell r="A8078" t="str">
            <v>S652</v>
          </cell>
          <cell r="B8078" t="str">
            <v>TRAUMATISMO DEL ARCO PALMAR SUPERFICIAL</v>
          </cell>
          <cell r="C8078" t="str">
            <v>00</v>
          </cell>
        </row>
        <row r="8079">
          <cell r="A8079" t="str">
            <v>S653</v>
          </cell>
          <cell r="B8079" t="str">
            <v>TRAUMATISMO DEL ARCO PALMAR PROFUNDO</v>
          </cell>
          <cell r="C8079" t="str">
            <v>00</v>
          </cell>
        </row>
        <row r="8080">
          <cell r="A8080" t="str">
            <v>S654</v>
          </cell>
          <cell r="B8080" t="str">
            <v>TRAUMATISMO DE VASO(S) SANGUINEO(S) DEL PULGAR</v>
          </cell>
          <cell r="C8080" t="str">
            <v>00</v>
          </cell>
        </row>
        <row r="8081">
          <cell r="A8081" t="str">
            <v>S655</v>
          </cell>
          <cell r="B8081" t="str">
            <v>TRAUMATISMO DE VASO(S) SANGUINEO(S)  DE OTRO DEDO</v>
          </cell>
          <cell r="C8081" t="str">
            <v>00</v>
          </cell>
        </row>
        <row r="8082">
          <cell r="A8082" t="str">
            <v>S657</v>
          </cell>
          <cell r="B8082" t="str">
            <v>TRAUMATISMO DE MULTIPLES VASOS SANGU. A NIVEL DE LA MUÑECA Y DE LA MAN</v>
          </cell>
          <cell r="C8082" t="str">
            <v>00</v>
          </cell>
        </row>
        <row r="8083">
          <cell r="A8083" t="str">
            <v>S658</v>
          </cell>
          <cell r="B8083" t="str">
            <v>TRAUM. DE OTROS VASOS SANGU. A NIVEL DE LA MUÑECA Y DE LA MANO</v>
          </cell>
          <cell r="C8083" t="str">
            <v>00</v>
          </cell>
        </row>
        <row r="8084">
          <cell r="A8084" t="str">
            <v>S659</v>
          </cell>
          <cell r="B8084" t="str">
            <v>TRAUM. DE VASO SANGU. NO ESPECIF. A NUVEL DE LA MUÑECA Y DE LA MANO</v>
          </cell>
          <cell r="C8084" t="str">
            <v>00</v>
          </cell>
        </row>
        <row r="8085">
          <cell r="A8085" t="str">
            <v>S66</v>
          </cell>
          <cell r="B8085" t="str">
            <v>TRAUM. DE TENDON Y MUSCULO A NIVEL DE LA MUÑECA Y DE LA MANO</v>
          </cell>
          <cell r="C8085" t="str">
            <v>00</v>
          </cell>
        </row>
        <row r="8086">
          <cell r="A8086" t="str">
            <v>S660</v>
          </cell>
          <cell r="B8086" t="str">
            <v>TRAUM. DEL TENDON Y MUSC. FLEXOR LARGO DEL PULGAR A NIVEL DE LA MUÑECA</v>
          </cell>
          <cell r="C8086" t="str">
            <v>00</v>
          </cell>
        </row>
        <row r="8087">
          <cell r="A8087" t="str">
            <v>S661</v>
          </cell>
          <cell r="B8087" t="str">
            <v>TRAUM. DEL TENDON Y MUSC. FLEXOR DE OTRO DEDO A NIVEL DE LA MUÑECA</v>
          </cell>
          <cell r="C8087" t="str">
            <v>00</v>
          </cell>
        </row>
        <row r="8088">
          <cell r="A8088" t="str">
            <v>S662</v>
          </cell>
          <cell r="B8088" t="str">
            <v>TRAUM. DEL TENDON Y MUSC. EXTENSOR DEL PULGAR A NIVEL DE LA MUÑECA</v>
          </cell>
          <cell r="C8088" t="str">
            <v>00</v>
          </cell>
        </row>
        <row r="8089">
          <cell r="A8089" t="str">
            <v>S663</v>
          </cell>
          <cell r="B8089" t="str">
            <v>TRAUM. DEL TENDON Y MUSC. EXTENSOR DE OTRO(S) DEDO(S) A NIVEL DE LA MU</v>
          </cell>
          <cell r="C8089" t="str">
            <v>00</v>
          </cell>
        </row>
        <row r="8090">
          <cell r="A8090" t="str">
            <v>S664</v>
          </cell>
          <cell r="B8090" t="str">
            <v>TRAUM. DEL MUSC. Y TENDON INTRINSECO DEL PULGAR A NIVEL DE LA MUÑECA</v>
          </cell>
          <cell r="C8090" t="str">
            <v>00</v>
          </cell>
        </row>
        <row r="8091">
          <cell r="A8091" t="str">
            <v>S665</v>
          </cell>
          <cell r="B8091" t="str">
            <v>TRAUM. DEL MUSC. Y TENDON INTRINSECO DE OTRO(S) DEDO(S) A NIVEL DE LA</v>
          </cell>
          <cell r="C8091" t="str">
            <v>00</v>
          </cell>
        </row>
        <row r="8092">
          <cell r="A8092" t="str">
            <v>S666</v>
          </cell>
          <cell r="B8092" t="str">
            <v>TRAUM. DE MULT. TENDONES Y MUSC. FLEXORES A NIVEL DE LA MUÑECA Y DE LA</v>
          </cell>
          <cell r="C8092" t="str">
            <v>00</v>
          </cell>
        </row>
        <row r="8093">
          <cell r="A8093" t="str">
            <v>S667</v>
          </cell>
          <cell r="B8093" t="str">
            <v>TRAUM. DE MULT. TENDONES Y MUSC. EXTENSORES A NIVEL DE LA MUÑECA Y DE</v>
          </cell>
          <cell r="C8093" t="str">
            <v>00</v>
          </cell>
        </row>
        <row r="8094">
          <cell r="A8094" t="str">
            <v>S668</v>
          </cell>
          <cell r="B8094" t="str">
            <v>TRAUM. DE OTROS TENDONES Y MUSC. A NIVEL DE LA MUÑECA Y DE LA MANO</v>
          </cell>
          <cell r="C8094" t="str">
            <v>00</v>
          </cell>
        </row>
        <row r="8095">
          <cell r="A8095" t="str">
            <v>S669</v>
          </cell>
          <cell r="B8095" t="str">
            <v>TRAUM. DE TENDON Y MUSC. NO ESPECIF. A NIVEL DE LA MUÑECA Y DE LA MANO</v>
          </cell>
          <cell r="C8095" t="str">
            <v>00</v>
          </cell>
        </row>
        <row r="8096">
          <cell r="A8096" t="str">
            <v>S67</v>
          </cell>
          <cell r="B8096" t="str">
            <v>TRAUMATISMO POR APLASTAMIENTO DE LA MUÑECA Y DE LA MANO</v>
          </cell>
          <cell r="C8096" t="str">
            <v>00</v>
          </cell>
        </row>
        <row r="8097">
          <cell r="A8097" t="str">
            <v>S670</v>
          </cell>
          <cell r="B8097" t="str">
            <v>TRAUMATISMO POR APLASTAMIENTO DEL PULGAR Y OTRO(S) DEDO(S)</v>
          </cell>
          <cell r="C8097" t="str">
            <v>00</v>
          </cell>
        </row>
        <row r="8098">
          <cell r="A8098" t="str">
            <v>S678</v>
          </cell>
          <cell r="B8098" t="str">
            <v>TRAUM. POR APLAT. DE OTRAS PARTES Y DE LAS NO ESPECIF. DE LA MUÑECA Y</v>
          </cell>
          <cell r="C8098" t="str">
            <v>00</v>
          </cell>
        </row>
        <row r="8099">
          <cell r="A8099" t="str">
            <v>S68</v>
          </cell>
          <cell r="B8099" t="str">
            <v>AMPUTACION TRAUMATICA DE LA MUÑECA Y DE LA MANO</v>
          </cell>
          <cell r="C8099" t="str">
            <v>00</v>
          </cell>
        </row>
        <row r="8100">
          <cell r="A8100" t="str">
            <v>S680</v>
          </cell>
          <cell r="B8100" t="str">
            <v>AMPUTACION TRAUMATICA DEL PULGAR (COMPLETA) (PARCIAL)</v>
          </cell>
          <cell r="C8100" t="str">
            <v>00</v>
          </cell>
        </row>
        <row r="8101">
          <cell r="A8101" t="str">
            <v>S681</v>
          </cell>
          <cell r="B8101" t="str">
            <v>AMPUTACION TRAUMATICA DE OTRO DEDO UNICO (COMPLETA) (PARCIAL)</v>
          </cell>
          <cell r="C8101" t="str">
            <v>00</v>
          </cell>
        </row>
        <row r="8102">
          <cell r="A8102" t="str">
            <v>S682</v>
          </cell>
          <cell r="B8102" t="str">
            <v>AMPUTACION TRAUMATICA DE DOS O MAS DEDOS SOLAMENTE (CMPL.) (PARCIAL)</v>
          </cell>
          <cell r="C8102" t="str">
            <v>00</v>
          </cell>
        </row>
        <row r="8103">
          <cell r="A8103" t="str">
            <v>S683</v>
          </cell>
          <cell r="B8103" t="str">
            <v>AMPUT. TRAUM. COMBINADA (DE PARTE) DE DEDO(S) CON OTRAS PARTES DE LA M</v>
          </cell>
          <cell r="C8103" t="str">
            <v>00</v>
          </cell>
        </row>
        <row r="8104">
          <cell r="A8104" t="str">
            <v>S684</v>
          </cell>
          <cell r="B8104" t="str">
            <v>AMPUTACION TRAUMATICA DE LA MANO A NIVEL DE LA MUÑECA</v>
          </cell>
          <cell r="C8104" t="str">
            <v>00</v>
          </cell>
        </row>
        <row r="8105">
          <cell r="A8105" t="str">
            <v>S688</v>
          </cell>
          <cell r="B8105" t="str">
            <v>AMPUTACION TRAUMATICA DE OTRAS PARTES DE LA MUÑECA Y DE LA MANO</v>
          </cell>
          <cell r="C8105" t="str">
            <v>00</v>
          </cell>
        </row>
        <row r="8106">
          <cell r="A8106" t="str">
            <v>S689</v>
          </cell>
          <cell r="B8106" t="str">
            <v>AMPUTACION TRAUMATICA DE LA MUÑECA Y DE LA MANO, NIVEL NO ESPECIFICADO</v>
          </cell>
          <cell r="C8106" t="str">
            <v>00</v>
          </cell>
        </row>
        <row r="8107">
          <cell r="A8107" t="str">
            <v>S69</v>
          </cell>
          <cell r="B8107" t="str">
            <v>OTROS TRAUMATISMOS Y LOS NO ESPECIFICADOS DE LA MUÑECA Y DE LA MANO</v>
          </cell>
          <cell r="C8107" t="str">
            <v>00</v>
          </cell>
        </row>
        <row r="8108">
          <cell r="A8108" t="str">
            <v>S697</v>
          </cell>
          <cell r="B8108" t="str">
            <v>TRAUMATISMOS MULTIPLES DE LA MUÑECA Y DE LA MANO</v>
          </cell>
          <cell r="C8108" t="str">
            <v>00</v>
          </cell>
        </row>
        <row r="8109">
          <cell r="A8109" t="str">
            <v>S698</v>
          </cell>
          <cell r="B8109" t="str">
            <v>OTROS TRAUMATIMOS ESPECIFICADOS DE LA MUÑECA Y DE LA MANO</v>
          </cell>
          <cell r="C8109" t="str">
            <v>00</v>
          </cell>
        </row>
        <row r="8110">
          <cell r="A8110" t="str">
            <v>S699</v>
          </cell>
          <cell r="B8110" t="str">
            <v>TRAUMATISMO NO ESPECIFICADO DE LA MUÑECA Y DE LA MANO</v>
          </cell>
          <cell r="C8110" t="str">
            <v>00</v>
          </cell>
        </row>
        <row r="8111">
          <cell r="A8111" t="str">
            <v>S70</v>
          </cell>
          <cell r="B8111" t="str">
            <v>TRAUMATISMO SUPERFICIAL DE LA CADERA Y DEL MUSLO</v>
          </cell>
          <cell r="C8111" t="str">
            <v>00</v>
          </cell>
        </row>
        <row r="8112">
          <cell r="A8112" t="str">
            <v>S700</v>
          </cell>
          <cell r="B8112" t="str">
            <v>CONTUSION DE LA CADERA</v>
          </cell>
          <cell r="C8112" t="str">
            <v>00</v>
          </cell>
        </row>
        <row r="8113">
          <cell r="A8113" t="str">
            <v>S701</v>
          </cell>
          <cell r="B8113" t="str">
            <v>CONTUSION DEL MUSLO</v>
          </cell>
          <cell r="C8113" t="str">
            <v>00</v>
          </cell>
        </row>
        <row r="8114">
          <cell r="A8114" t="str">
            <v>S707</v>
          </cell>
          <cell r="B8114" t="str">
            <v>TRAUMATISMOS SUPERFICIALES MULTIPLES DE LA CADERA Y DEL MUSLO</v>
          </cell>
          <cell r="C8114" t="str">
            <v>00</v>
          </cell>
        </row>
        <row r="8115">
          <cell r="A8115" t="str">
            <v>S708</v>
          </cell>
          <cell r="B8115" t="str">
            <v>OTROS TRAUMATISMOS SUPERFICIALES DE LA CADERA Y DEL MUSLO</v>
          </cell>
          <cell r="C8115" t="str">
            <v>00</v>
          </cell>
        </row>
        <row r="8116">
          <cell r="A8116" t="str">
            <v>S709</v>
          </cell>
          <cell r="B8116" t="str">
            <v>TRAUMATISMO SUPERFICIAL DE LA CADERA Y DEL MUSLO, NO ESPECIFICADO</v>
          </cell>
          <cell r="C8116" t="str">
            <v>00</v>
          </cell>
        </row>
        <row r="8117">
          <cell r="A8117" t="str">
            <v>S71</v>
          </cell>
          <cell r="B8117" t="str">
            <v>HERIDA DE LA CADERA Y DEL MUSLO</v>
          </cell>
          <cell r="C8117" t="str">
            <v>00</v>
          </cell>
        </row>
        <row r="8118">
          <cell r="A8118" t="str">
            <v>S710</v>
          </cell>
          <cell r="B8118" t="str">
            <v>HERIDA DE LA CADERA</v>
          </cell>
          <cell r="C8118" t="str">
            <v>00</v>
          </cell>
        </row>
        <row r="8119">
          <cell r="A8119" t="str">
            <v>S711</v>
          </cell>
          <cell r="B8119" t="str">
            <v>HERIDA DEL MUSLO</v>
          </cell>
          <cell r="C8119" t="str">
            <v>00</v>
          </cell>
        </row>
        <row r="8120">
          <cell r="A8120" t="str">
            <v>S717</v>
          </cell>
          <cell r="B8120" t="str">
            <v>HERIDAS MULTIPLES DE LA CADERA Y DEL MUSLO</v>
          </cell>
          <cell r="C8120" t="str">
            <v>00</v>
          </cell>
        </row>
        <row r="8121">
          <cell r="A8121" t="str">
            <v>S718</v>
          </cell>
          <cell r="B8121" t="str">
            <v>HERIDA DE OTRAS PARTES Y DE LAS NO ESPECIFICADAS DE LA CINTURA PELVICA</v>
          </cell>
          <cell r="C8121" t="str">
            <v>00</v>
          </cell>
        </row>
        <row r="8122">
          <cell r="A8122" t="str">
            <v>S72</v>
          </cell>
          <cell r="B8122" t="str">
            <v>FRACTURA DEL FEMUR</v>
          </cell>
          <cell r="C8122" t="str">
            <v>00</v>
          </cell>
        </row>
        <row r="8123">
          <cell r="A8123" t="str">
            <v>S720</v>
          </cell>
          <cell r="B8123" t="str">
            <v>FRACTURA DEL CUELLO DE FEMUR</v>
          </cell>
          <cell r="C8123" t="str">
            <v>00</v>
          </cell>
        </row>
        <row r="8124">
          <cell r="A8124" t="str">
            <v>S721</v>
          </cell>
          <cell r="B8124" t="str">
            <v>FRACTURA PERTROCANTERIANA</v>
          </cell>
          <cell r="C8124" t="str">
            <v>00</v>
          </cell>
        </row>
        <row r="8125">
          <cell r="A8125" t="str">
            <v>S722</v>
          </cell>
          <cell r="B8125" t="str">
            <v>FRACTURA SUBTROCANTERIANA</v>
          </cell>
          <cell r="C8125" t="str">
            <v>00</v>
          </cell>
        </row>
        <row r="8126">
          <cell r="A8126" t="str">
            <v>S723</v>
          </cell>
          <cell r="B8126" t="str">
            <v>FRACTURA DE LA DIAFISIS DEL FEMUR</v>
          </cell>
          <cell r="C8126" t="str">
            <v>00</v>
          </cell>
        </row>
        <row r="8127">
          <cell r="A8127" t="str">
            <v>S724</v>
          </cell>
          <cell r="B8127" t="str">
            <v>FRACTURA DE LA EPIFISIS INFERIOR DEL FEMUR</v>
          </cell>
          <cell r="C8127" t="str">
            <v>00</v>
          </cell>
        </row>
        <row r="8128">
          <cell r="A8128" t="str">
            <v>S727</v>
          </cell>
          <cell r="B8128" t="str">
            <v>FRACTURAS MULTIPLES DEL FEMUR</v>
          </cell>
          <cell r="C8128" t="str">
            <v>00</v>
          </cell>
        </row>
        <row r="8129">
          <cell r="A8129" t="str">
            <v>S728</v>
          </cell>
          <cell r="B8129" t="str">
            <v>FRACTURAS DE OTRAS PARTES DEL FEMUR</v>
          </cell>
          <cell r="C8129" t="str">
            <v>00</v>
          </cell>
        </row>
        <row r="8130">
          <cell r="A8130" t="str">
            <v>S729</v>
          </cell>
          <cell r="B8130" t="str">
            <v>FRACTURA DEL FEMUR, PARTE NO ESPECIFICADA</v>
          </cell>
          <cell r="C8130" t="str">
            <v>00</v>
          </cell>
        </row>
        <row r="8131">
          <cell r="A8131" t="str">
            <v>S73</v>
          </cell>
          <cell r="B8131" t="str">
            <v>LUXACION, ESGUINCE Y TORCEDURA DE LA ARTIC. Y DE LOS LIG. DE LA CADERA</v>
          </cell>
          <cell r="C8131" t="str">
            <v>00</v>
          </cell>
        </row>
        <row r="8132">
          <cell r="A8132" t="str">
            <v>S730</v>
          </cell>
          <cell r="B8132" t="str">
            <v>LUXACION DE LA CADERA</v>
          </cell>
          <cell r="C8132" t="str">
            <v>00</v>
          </cell>
        </row>
        <row r="8133">
          <cell r="A8133" t="str">
            <v>S731</v>
          </cell>
          <cell r="B8133" t="str">
            <v>ESGUINCES Y TORCEDURAS DE LA CADERA</v>
          </cell>
          <cell r="C8133" t="str">
            <v>00</v>
          </cell>
        </row>
        <row r="8134">
          <cell r="A8134" t="str">
            <v>S74</v>
          </cell>
          <cell r="B8134" t="str">
            <v>TRAUMATISMO DE NERVIOS A NIVEL DE LA CADERA Y DEL MUSLO</v>
          </cell>
          <cell r="C8134" t="str">
            <v>00</v>
          </cell>
        </row>
        <row r="8135">
          <cell r="A8135" t="str">
            <v>S740</v>
          </cell>
          <cell r="B8135" t="str">
            <v>TRAUMATISMO DEL NERVIO CIATICO A NIVEL DE LA CADERA Y DEL MUSLO</v>
          </cell>
          <cell r="C8135" t="str">
            <v>00</v>
          </cell>
        </row>
        <row r="8136">
          <cell r="A8136" t="str">
            <v>S741</v>
          </cell>
          <cell r="B8136" t="str">
            <v>TRAUMATISMO DEL NERVIO FEMOROCUTANEO A NIVEL DE LA CADERA Y DEL MUSLO</v>
          </cell>
          <cell r="C8136" t="str">
            <v>00</v>
          </cell>
        </row>
        <row r="8137">
          <cell r="A8137" t="str">
            <v>S742</v>
          </cell>
          <cell r="B8137" t="str">
            <v>TRAUMATISMO DEL NERVIO SENSORIAL CUTANEO A NIVEL DE LA CADERA Y DEL MU</v>
          </cell>
          <cell r="C8137" t="str">
            <v>00</v>
          </cell>
        </row>
        <row r="8138">
          <cell r="A8138" t="str">
            <v>S747</v>
          </cell>
          <cell r="B8138" t="str">
            <v>TRAUMATISMO DE NERVIOS MULTIPLES A NIVEL DE LA CADERA Y DEL MUSLO</v>
          </cell>
          <cell r="C8138" t="str">
            <v>00</v>
          </cell>
        </row>
        <row r="8139">
          <cell r="A8139" t="str">
            <v>S748</v>
          </cell>
          <cell r="B8139" t="str">
            <v>TRAUMATISMO DE OTROS NERVIOS A NIVEL DE LA CADERA Y DEL MUSLO</v>
          </cell>
          <cell r="C8139" t="str">
            <v>00</v>
          </cell>
        </row>
        <row r="8140">
          <cell r="A8140" t="str">
            <v>S749</v>
          </cell>
          <cell r="B8140" t="str">
            <v>TRAUM. DE NERVIO NO ESPECIF. A NIVEL DE LA CADERA Y DEL MUSLO</v>
          </cell>
          <cell r="C8140" t="str">
            <v>00</v>
          </cell>
        </row>
        <row r="8141">
          <cell r="A8141" t="str">
            <v>S75</v>
          </cell>
          <cell r="B8141" t="str">
            <v>TRAUMATISMO DE VASOS SANGUINEOS A NIVEL DE LA CADERA Y DEL MUSLO</v>
          </cell>
          <cell r="C8141" t="str">
            <v>00</v>
          </cell>
        </row>
        <row r="8142">
          <cell r="A8142" t="str">
            <v>S750</v>
          </cell>
          <cell r="B8142" t="str">
            <v>TRAUMATISMO DE LA ARTERIA FEMORAL</v>
          </cell>
          <cell r="C8142" t="str">
            <v>00</v>
          </cell>
        </row>
        <row r="8143">
          <cell r="A8143" t="str">
            <v>S751</v>
          </cell>
          <cell r="B8143" t="str">
            <v>TRAUMATISMO DE LA VENA FEMORAL A NIVEL DE LA CADERA Y DEL MUSLO</v>
          </cell>
          <cell r="C8143" t="str">
            <v>00</v>
          </cell>
        </row>
        <row r="8144">
          <cell r="A8144" t="str">
            <v>S752</v>
          </cell>
          <cell r="B8144" t="str">
            <v>TRAUMATISMO DE LA GRAN VENA SAFENA A NIVEL DE LA CADERA Y DEL MUSLO</v>
          </cell>
          <cell r="C8144" t="str">
            <v>00</v>
          </cell>
        </row>
        <row r="8145">
          <cell r="A8145" t="str">
            <v>S757</v>
          </cell>
          <cell r="B8145" t="str">
            <v>TRAUMATISMO DE MULTIPLES VASOS SANGUIN. A NIVEL DE LA CADERA Y DEL MUS</v>
          </cell>
          <cell r="C8145" t="str">
            <v>00</v>
          </cell>
        </row>
        <row r="8146">
          <cell r="A8146" t="str">
            <v>S758</v>
          </cell>
          <cell r="B8146" t="str">
            <v>TRAUMATISMO DE OTROS VASOS SANGUINEOS A NIVEL DE LA CADERA Y DEL MUSLO</v>
          </cell>
          <cell r="C8146" t="str">
            <v>00</v>
          </cell>
        </row>
        <row r="8147">
          <cell r="A8147" t="str">
            <v>S759</v>
          </cell>
          <cell r="B8147" t="str">
            <v>TRAUMATISMO DE VASO SANGUINEO NO ESPECIF. A NIVEL DE LA CADERA Y DEL M</v>
          </cell>
          <cell r="C8147" t="str">
            <v>00</v>
          </cell>
        </row>
        <row r="8148">
          <cell r="A8148" t="str">
            <v>S76</v>
          </cell>
          <cell r="B8148" t="str">
            <v>TRAUMATISMO DE TENDON Y MUSCULO A NIVEL DE LA CADERA Y DEL MUSLO</v>
          </cell>
          <cell r="C8148" t="str">
            <v>00</v>
          </cell>
        </row>
        <row r="8149">
          <cell r="A8149" t="str">
            <v>S760</v>
          </cell>
          <cell r="B8149" t="str">
            <v>TRAUMATISMO DEL TENDON Y MUSCULO DE LA CADERA</v>
          </cell>
          <cell r="C8149" t="str">
            <v>00</v>
          </cell>
        </row>
        <row r="8150">
          <cell r="A8150" t="str">
            <v>S761</v>
          </cell>
          <cell r="B8150" t="str">
            <v>TRAUMATISMO DEL TENDON Y MUSCULO CUADRICEPS</v>
          </cell>
          <cell r="C8150" t="str">
            <v>00</v>
          </cell>
        </row>
        <row r="8151">
          <cell r="A8151" t="str">
            <v>S762</v>
          </cell>
          <cell r="B8151" t="str">
            <v>TRAUMATISMO DEL TENDON Y MUSCULO ADUCTOR MAYOR DEL MUSLO</v>
          </cell>
          <cell r="C8151" t="str">
            <v>00</v>
          </cell>
        </row>
        <row r="8152">
          <cell r="A8152" t="str">
            <v>S763</v>
          </cell>
          <cell r="B8152" t="str">
            <v>TRAUM. DE TENDON Y MUSCULO DEL GRUPO MUSCULAR POST. A NIVEL DEL MUSLO</v>
          </cell>
          <cell r="C8152" t="str">
            <v>00</v>
          </cell>
        </row>
        <row r="8153">
          <cell r="A8153" t="str">
            <v>S764</v>
          </cell>
          <cell r="B8153" t="str">
            <v>TRAUM. DE OTROS TENDONES Y MUSCULOS Y LOS NO ESPECIF. A NIVEL DEL MUSL</v>
          </cell>
          <cell r="C8153" t="str">
            <v>00</v>
          </cell>
        </row>
        <row r="8154">
          <cell r="A8154" t="str">
            <v>S767</v>
          </cell>
          <cell r="B8154" t="str">
            <v>TRAUM. DE MULTIP. TENDONES Y MUSCULOS A NIVEL DE LA CADERA Y DEL MUSLO</v>
          </cell>
          <cell r="C8154" t="str">
            <v>00</v>
          </cell>
        </row>
        <row r="8155">
          <cell r="A8155" t="str">
            <v>S77</v>
          </cell>
          <cell r="B8155" t="str">
            <v>TRAUMATISMO POR APLASTAMIENTO DE LA CADERA Y DEL MUSLO</v>
          </cell>
          <cell r="C8155" t="str">
            <v>00</v>
          </cell>
        </row>
        <row r="8156">
          <cell r="A8156" t="str">
            <v>S770</v>
          </cell>
          <cell r="B8156" t="str">
            <v>TRAUMATISMO POR APLASTAMIENTO DE LA CADERA</v>
          </cell>
          <cell r="C8156" t="str">
            <v>00</v>
          </cell>
        </row>
        <row r="8157">
          <cell r="A8157" t="str">
            <v>S771</v>
          </cell>
          <cell r="B8157" t="str">
            <v>TRAUMATISMO POR APLASTAMIENTO DEL MUSLO</v>
          </cell>
          <cell r="C8157" t="str">
            <v>00</v>
          </cell>
        </row>
        <row r="8158">
          <cell r="A8158" t="str">
            <v>S772</v>
          </cell>
          <cell r="B8158" t="str">
            <v>TRAUMATISMO POR APLASTAMIENTO DE LA CADERA CON EL MUSLO</v>
          </cell>
          <cell r="C8158" t="str">
            <v>00</v>
          </cell>
        </row>
        <row r="8159">
          <cell r="A8159" t="str">
            <v>S78</v>
          </cell>
          <cell r="B8159" t="str">
            <v>AMPUTACION TRAUMATICA DE LA CADERA Y DEL MUSLO</v>
          </cell>
          <cell r="C8159" t="str">
            <v>00</v>
          </cell>
        </row>
        <row r="8160">
          <cell r="A8160" t="str">
            <v>S780</v>
          </cell>
          <cell r="B8160" t="str">
            <v>AMPUTACION TRAUMATICA DE LA ARTICULACION DE LA CADERA</v>
          </cell>
          <cell r="C8160" t="str">
            <v>00</v>
          </cell>
        </row>
        <row r="8161">
          <cell r="A8161" t="str">
            <v>S781</v>
          </cell>
          <cell r="B8161" t="str">
            <v>AMPUTACION TRAUMATICA EN ALGUN NIVEL ENTRE LA CADERA Y LA RODILLA</v>
          </cell>
          <cell r="C8161" t="str">
            <v>00</v>
          </cell>
        </row>
        <row r="8162">
          <cell r="A8162" t="str">
            <v>S789</v>
          </cell>
          <cell r="B8162" t="str">
            <v>AMPUTACION TRAUMATICA DE CADERA Y MUSLO, NIVEL NO ESPECIFICADO</v>
          </cell>
          <cell r="C8162" t="str">
            <v>00</v>
          </cell>
        </row>
        <row r="8163">
          <cell r="A8163" t="str">
            <v>S79</v>
          </cell>
          <cell r="B8163" t="str">
            <v>OTROS TRAUMATISMOS Y LOS NO ESPECIFICADOS DE LA CADERA Y DEL MUSLO</v>
          </cell>
          <cell r="C8163" t="str">
            <v>00</v>
          </cell>
        </row>
        <row r="8164">
          <cell r="A8164" t="str">
            <v>S797</v>
          </cell>
          <cell r="B8164" t="str">
            <v>TRAUMATISMOS MULTIPLES DE LA CADERA Y DEL MUSLO</v>
          </cell>
          <cell r="C8164" t="str">
            <v>00</v>
          </cell>
        </row>
        <row r="8165">
          <cell r="A8165" t="str">
            <v>S798</v>
          </cell>
          <cell r="B8165" t="str">
            <v>OTROS TRAUMATISMOS ESPECIFICADOS DE LA CADERA Y DEL MUSLO</v>
          </cell>
          <cell r="C8165" t="str">
            <v>00</v>
          </cell>
        </row>
        <row r="8166">
          <cell r="A8166" t="str">
            <v>S799</v>
          </cell>
          <cell r="B8166" t="str">
            <v>TRAUMATISMO NO ESPECIFICADO DE LA CADERA Y DEL MUSLO</v>
          </cell>
          <cell r="C8166" t="str">
            <v>00</v>
          </cell>
        </row>
        <row r="8167">
          <cell r="A8167" t="str">
            <v>S80</v>
          </cell>
          <cell r="B8167" t="str">
            <v>TRAUMATISMO SUPERFICIAL DE LA PIERNA</v>
          </cell>
          <cell r="C8167" t="str">
            <v>00</v>
          </cell>
        </row>
        <row r="8168">
          <cell r="A8168" t="str">
            <v>S800</v>
          </cell>
          <cell r="B8168" t="str">
            <v>CONTUSION DE LA RODILLA</v>
          </cell>
          <cell r="C8168" t="str">
            <v>00</v>
          </cell>
        </row>
        <row r="8169">
          <cell r="A8169" t="str">
            <v>S801</v>
          </cell>
          <cell r="B8169" t="str">
            <v>CONTUSION DE OTRAS PARTES Y LAS NO ESPECIFICADAS DE LA PIERNA</v>
          </cell>
          <cell r="C8169" t="str">
            <v>00</v>
          </cell>
        </row>
        <row r="8170">
          <cell r="A8170" t="str">
            <v>S807</v>
          </cell>
          <cell r="B8170" t="str">
            <v>TRAUMATISMOS SUPERFICIALES MULTIPLES DE LA PIERNA</v>
          </cell>
          <cell r="C8170" t="str">
            <v>00</v>
          </cell>
        </row>
        <row r="8171">
          <cell r="A8171" t="str">
            <v>S808</v>
          </cell>
          <cell r="B8171" t="str">
            <v>OTROS TRAUMATISMOS SUPERFICIALES DE LA PIERNA</v>
          </cell>
          <cell r="C8171" t="str">
            <v>00</v>
          </cell>
        </row>
        <row r="8172">
          <cell r="A8172" t="str">
            <v>S809</v>
          </cell>
          <cell r="B8172" t="str">
            <v>TRAUMATISMO SUPERFICIAL DE LA PIERNA, NO ESPECIFICADO</v>
          </cell>
          <cell r="C8172" t="str">
            <v>00</v>
          </cell>
        </row>
        <row r="8173">
          <cell r="A8173" t="str">
            <v>S81</v>
          </cell>
          <cell r="B8173" t="str">
            <v>HERIDA DE LA PIERNA</v>
          </cell>
          <cell r="C8173" t="str">
            <v>00</v>
          </cell>
        </row>
        <row r="8174">
          <cell r="A8174" t="str">
            <v>S810</v>
          </cell>
          <cell r="B8174" t="str">
            <v>HERIDA DE LA RODILLA</v>
          </cell>
          <cell r="C8174" t="str">
            <v>00</v>
          </cell>
        </row>
        <row r="8175">
          <cell r="A8175" t="str">
            <v>S817</v>
          </cell>
          <cell r="B8175" t="str">
            <v>HERIDAS MULTIPLES DE LA PIERNA</v>
          </cell>
          <cell r="C8175" t="str">
            <v>00</v>
          </cell>
        </row>
        <row r="8176">
          <cell r="A8176" t="str">
            <v>S818</v>
          </cell>
          <cell r="B8176" t="str">
            <v>HERIDA DE OTRAS PARTES DE LA PIERNA</v>
          </cell>
          <cell r="C8176" t="str">
            <v>00</v>
          </cell>
        </row>
        <row r="8177">
          <cell r="A8177" t="str">
            <v>S819</v>
          </cell>
          <cell r="B8177" t="str">
            <v>HERIDA DE LA PIERNA, PARTE NO ESPECIFICADA</v>
          </cell>
          <cell r="C8177" t="str">
            <v>00</v>
          </cell>
        </row>
        <row r="8178">
          <cell r="A8178" t="str">
            <v>S82</v>
          </cell>
          <cell r="B8178" t="str">
            <v>FRACTURA DE LA PIERNA, INCLUSIVE EL TOBILLO</v>
          </cell>
          <cell r="C8178" t="str">
            <v>00</v>
          </cell>
        </row>
        <row r="8179">
          <cell r="A8179" t="str">
            <v>S820</v>
          </cell>
          <cell r="B8179" t="str">
            <v>FRACTURA DE LA ROTULA</v>
          </cell>
          <cell r="C8179" t="str">
            <v>00</v>
          </cell>
        </row>
        <row r="8180">
          <cell r="A8180" t="str">
            <v>S821</v>
          </cell>
          <cell r="B8180" t="str">
            <v>FRACTURA DE LA EPIFISIS SUPERIOR DE LA TIBIA</v>
          </cell>
          <cell r="C8180" t="str">
            <v>00</v>
          </cell>
        </row>
        <row r="8181">
          <cell r="A8181" t="str">
            <v>S822</v>
          </cell>
          <cell r="B8181" t="str">
            <v>FRACTURA DE LA DIAFISIS DE LA TIBIA</v>
          </cell>
          <cell r="C8181" t="str">
            <v>00</v>
          </cell>
        </row>
        <row r="8182">
          <cell r="A8182" t="str">
            <v>S823</v>
          </cell>
          <cell r="B8182" t="str">
            <v>FRACTURA DE LA EPIFISIS INFERIOR DE LA TIBIA</v>
          </cell>
          <cell r="C8182" t="str">
            <v>00</v>
          </cell>
        </row>
        <row r="8183">
          <cell r="A8183" t="str">
            <v>S824</v>
          </cell>
          <cell r="B8183" t="str">
            <v>FRACTURA DEL PERONE SOLAMENTE</v>
          </cell>
          <cell r="C8183" t="str">
            <v>00</v>
          </cell>
        </row>
        <row r="8184">
          <cell r="A8184" t="str">
            <v>S825</v>
          </cell>
          <cell r="B8184" t="str">
            <v>FRACTURA DEL MALEOLO INTERNO</v>
          </cell>
          <cell r="C8184" t="str">
            <v>00</v>
          </cell>
        </row>
        <row r="8185">
          <cell r="A8185" t="str">
            <v>S826</v>
          </cell>
          <cell r="B8185" t="str">
            <v>FRACTURA DEL MALEOLO EXTERNO</v>
          </cell>
          <cell r="C8185" t="str">
            <v>00</v>
          </cell>
        </row>
        <row r="8186">
          <cell r="A8186" t="str">
            <v>S827</v>
          </cell>
          <cell r="B8186" t="str">
            <v>FRACTURAS MULTIPLES DE LA PIERNA</v>
          </cell>
          <cell r="C8186" t="str">
            <v>00</v>
          </cell>
        </row>
        <row r="8187">
          <cell r="A8187" t="str">
            <v>S828</v>
          </cell>
          <cell r="B8187" t="str">
            <v>FRACTURA DE OTRAS PARTES DE LA PIERNA</v>
          </cell>
          <cell r="C8187" t="str">
            <v>00</v>
          </cell>
        </row>
        <row r="8188">
          <cell r="A8188" t="str">
            <v>S829</v>
          </cell>
          <cell r="B8188" t="str">
            <v>FRACTURA DE LA PIERNA, NO ESPECIFICADA</v>
          </cell>
          <cell r="C8188" t="str">
            <v>00</v>
          </cell>
        </row>
        <row r="8189">
          <cell r="A8189" t="str">
            <v>S83</v>
          </cell>
          <cell r="B8189" t="str">
            <v>LUXACION, ESGUINCE Y TORCEDURA DE ARTICUL. Y LIGAM. DE LA RODILLA</v>
          </cell>
          <cell r="C8189" t="str">
            <v>00</v>
          </cell>
        </row>
        <row r="8190">
          <cell r="A8190" t="str">
            <v>S830</v>
          </cell>
          <cell r="B8190" t="str">
            <v>LUXACION DE LA ROTULA</v>
          </cell>
          <cell r="C8190" t="str">
            <v>00</v>
          </cell>
        </row>
        <row r="8191">
          <cell r="A8191" t="str">
            <v>S831</v>
          </cell>
          <cell r="B8191" t="str">
            <v>LUXACION DE LA RODILLA</v>
          </cell>
          <cell r="C8191" t="str">
            <v>00</v>
          </cell>
        </row>
        <row r="8192">
          <cell r="A8192" t="str">
            <v>S832</v>
          </cell>
          <cell r="B8192" t="str">
            <v>DESGARRO DE MENISCOS, PRESENTE</v>
          </cell>
          <cell r="C8192" t="str">
            <v>00</v>
          </cell>
        </row>
        <row r="8193">
          <cell r="A8193" t="str">
            <v>S833</v>
          </cell>
          <cell r="B8193" t="str">
            <v>DESGARRO DEL CARTILAGO ARTICULAR DE LA RODILLA, PRESENTE</v>
          </cell>
          <cell r="C8193" t="str">
            <v>00</v>
          </cell>
        </row>
        <row r="8194">
          <cell r="A8194" t="str">
            <v>S834</v>
          </cell>
          <cell r="B8194" t="str">
            <v>ESGUINCES Y TORCEDURAS QUE CMPROM. LOS LIGAM. LATERALES (EXT) INT) DE</v>
          </cell>
          <cell r="C8194" t="str">
            <v>00</v>
          </cell>
        </row>
        <row r="8195">
          <cell r="A8195" t="str">
            <v>S835</v>
          </cell>
          <cell r="B8195" t="str">
            <v>ESGUINCES Y TORCEDURAS QUE COMPR. EL LIGAM. CRUZADO (ANT) (POST) DE LA</v>
          </cell>
          <cell r="C8195" t="str">
            <v>00</v>
          </cell>
        </row>
        <row r="8196">
          <cell r="A8196" t="str">
            <v>S836</v>
          </cell>
          <cell r="B8196" t="str">
            <v>ESGUICES Y TORCEDURAS DE OTRAS PARTES Y LAS NO ESPECIF. DE LA RODILLA</v>
          </cell>
          <cell r="C8196" t="str">
            <v>00</v>
          </cell>
        </row>
        <row r="8197">
          <cell r="A8197" t="str">
            <v>S837</v>
          </cell>
          <cell r="B8197" t="str">
            <v>TRAUMATISMO DE ESTRUCTURAS MULTIPLES DE LA RODILLA</v>
          </cell>
          <cell r="C8197" t="str">
            <v>00</v>
          </cell>
        </row>
        <row r="8198">
          <cell r="A8198" t="str">
            <v>S84</v>
          </cell>
          <cell r="B8198" t="str">
            <v>TRUAMATISMO DE NERVIOS A NIVEL DE LA PIERNA</v>
          </cell>
          <cell r="C8198" t="str">
            <v>00</v>
          </cell>
        </row>
        <row r="8199">
          <cell r="A8199" t="str">
            <v>S840</v>
          </cell>
          <cell r="B8199" t="str">
            <v>TRAUMATISMO DEL NERVIO TIBIAL A NIVEL DE LA PIERNA</v>
          </cell>
          <cell r="C8199" t="str">
            <v>00</v>
          </cell>
        </row>
        <row r="8200">
          <cell r="A8200" t="str">
            <v>S841</v>
          </cell>
          <cell r="B8200" t="str">
            <v>TRAUMATISMO DEL NERVIO PERONEO A NIVEL DE LA PIERNA</v>
          </cell>
          <cell r="C8200" t="str">
            <v>00</v>
          </cell>
        </row>
        <row r="8201">
          <cell r="A8201" t="str">
            <v>S842</v>
          </cell>
          <cell r="B8201" t="str">
            <v>TRAUMATISMO DEL NERVIO SENSORIAL CUTANEO A NIVEL DE LA PIERNA</v>
          </cell>
          <cell r="C8201" t="str">
            <v>00</v>
          </cell>
        </row>
        <row r="8202">
          <cell r="A8202" t="str">
            <v>S847</v>
          </cell>
          <cell r="B8202" t="str">
            <v>TRAUMATISMO DE NERVIOS MULTIPLES A NIVEL DE LA PIERNA</v>
          </cell>
          <cell r="C8202" t="str">
            <v>00</v>
          </cell>
        </row>
        <row r="8203">
          <cell r="A8203" t="str">
            <v>S848</v>
          </cell>
          <cell r="B8203" t="str">
            <v>TRAUMATISMO DE OTROS NERVIOS A NIVEL DE LA PIERNA</v>
          </cell>
          <cell r="C8203" t="str">
            <v>00</v>
          </cell>
        </row>
        <row r="8204">
          <cell r="A8204" t="str">
            <v>S849</v>
          </cell>
          <cell r="B8204" t="str">
            <v>TRAUMATISMO DE NERVIO NO ESPECIFICADO A NIVEL DE LA PIERNA</v>
          </cell>
          <cell r="C8204" t="str">
            <v>00</v>
          </cell>
        </row>
        <row r="8205">
          <cell r="A8205" t="str">
            <v>S85</v>
          </cell>
          <cell r="B8205" t="str">
            <v>TRAUMATISMO DE VASOS SANGUINEOS A NIVEL DE LA PIERNA</v>
          </cell>
          <cell r="C8205" t="str">
            <v>00</v>
          </cell>
        </row>
        <row r="8206">
          <cell r="A8206" t="str">
            <v>S850</v>
          </cell>
          <cell r="B8206" t="str">
            <v>TRAUMATISMO DE LA ARTERIA POPLITEA</v>
          </cell>
          <cell r="C8206" t="str">
            <v>00</v>
          </cell>
        </row>
        <row r="8207">
          <cell r="A8207" t="str">
            <v>S851</v>
          </cell>
          <cell r="B8207" t="str">
            <v>TRAUMATISMO DE LA ARTERIA TIBIAL (ANTERIOR) (POSTERIOR)</v>
          </cell>
          <cell r="C8207" t="str">
            <v>00</v>
          </cell>
        </row>
        <row r="8208">
          <cell r="A8208" t="str">
            <v>S852</v>
          </cell>
          <cell r="B8208" t="str">
            <v>TRAUMATISMO DE LA ARTERIA PERONEA</v>
          </cell>
          <cell r="C8208" t="str">
            <v>00</v>
          </cell>
        </row>
        <row r="8209">
          <cell r="A8209" t="str">
            <v>S853</v>
          </cell>
          <cell r="B8209" t="str">
            <v>TRAUMATISMO DE LA GRAN VENA SAFENA A NIVEL DE LA PIERNA</v>
          </cell>
          <cell r="C8209" t="str">
            <v>00</v>
          </cell>
        </row>
        <row r="8210">
          <cell r="A8210" t="str">
            <v>S854</v>
          </cell>
          <cell r="B8210" t="str">
            <v>TRAUMATISMO DE LA VENA SAFENA EXTERNA A NIVEL DE LA PIERNA</v>
          </cell>
          <cell r="C8210" t="str">
            <v>00</v>
          </cell>
        </row>
        <row r="8211">
          <cell r="A8211" t="str">
            <v>S855</v>
          </cell>
          <cell r="B8211" t="str">
            <v>TRAUMATISMO DE LA VENA POPLITEA</v>
          </cell>
          <cell r="C8211" t="str">
            <v>00</v>
          </cell>
        </row>
        <row r="8212">
          <cell r="A8212" t="str">
            <v>S857</v>
          </cell>
          <cell r="B8212" t="str">
            <v>TRAUMATISMO DE VASOS SANGUINEOS MULTIPLES A NIVEL DE LA PIERNA</v>
          </cell>
          <cell r="C8212" t="str">
            <v>00</v>
          </cell>
        </row>
        <row r="8213">
          <cell r="A8213" t="str">
            <v>S858</v>
          </cell>
          <cell r="B8213" t="str">
            <v>TRAUMATISMO DE OTROS VASOS SANGUINEOS A NIVEL DE LA PIERNA</v>
          </cell>
          <cell r="C8213" t="str">
            <v>00</v>
          </cell>
        </row>
        <row r="8214">
          <cell r="A8214" t="str">
            <v>S859</v>
          </cell>
          <cell r="B8214" t="str">
            <v>TRAUMATISMO DE VASO SANGUINEO NO ESPECIFICADO A NIVEL DE LA PIERNA</v>
          </cell>
          <cell r="C8214" t="str">
            <v>00</v>
          </cell>
        </row>
        <row r="8215">
          <cell r="A8215" t="str">
            <v>S86</v>
          </cell>
          <cell r="B8215" t="str">
            <v>TRUAMATISMO DE TENDON Y MUSCULO A NIVEL DE LA PIERNA</v>
          </cell>
          <cell r="C8215" t="str">
            <v>00</v>
          </cell>
        </row>
        <row r="8216">
          <cell r="A8216" t="str">
            <v>S860</v>
          </cell>
          <cell r="B8216" t="str">
            <v>TRAUMATISMO SEL TENDON DE AQUILES</v>
          </cell>
          <cell r="C8216" t="str">
            <v>00</v>
          </cell>
        </row>
        <row r="8217">
          <cell r="A8217" t="str">
            <v>S861</v>
          </cell>
          <cell r="B8217" t="str">
            <v>TRAUM. DE OTRO(S) TENDON(ES) Y MUSCULO(S) DEL GRUPO MUSC. POST. A NIVE</v>
          </cell>
          <cell r="C8217" t="str">
            <v>00</v>
          </cell>
        </row>
        <row r="8218">
          <cell r="A8218" t="str">
            <v>S862</v>
          </cell>
          <cell r="B8218" t="str">
            <v>TRAUM. DE TENDON(ES) Y MUSCULO(S) DEL GRUPO MUSC. ANTER. A NIVEL DE LA</v>
          </cell>
          <cell r="C8218" t="str">
            <v>00</v>
          </cell>
        </row>
        <row r="8219">
          <cell r="A8219" t="str">
            <v>S863</v>
          </cell>
          <cell r="B8219" t="str">
            <v>TRAUM. DE TENDON(ES) Y MUSCULO(S) DEL GRUPO MUSC. PERONEO A NIVEL DE L</v>
          </cell>
          <cell r="C8219" t="str">
            <v>00</v>
          </cell>
        </row>
        <row r="8220">
          <cell r="A8220" t="str">
            <v>S867</v>
          </cell>
          <cell r="B8220" t="str">
            <v>TRAUMATISMO DE MULTIPLES TENDONES Y MUSCULOS A NIVEL DE LA PIERNA</v>
          </cell>
          <cell r="C8220" t="str">
            <v>00</v>
          </cell>
        </row>
        <row r="8221">
          <cell r="A8221" t="str">
            <v>S868</v>
          </cell>
          <cell r="B8221" t="str">
            <v>TRAUMATISMO DE OTROS TENDONES Y MUSCULOS A NIVEL DE LA PIERNA</v>
          </cell>
          <cell r="C8221" t="str">
            <v>00</v>
          </cell>
        </row>
        <row r="8222">
          <cell r="A8222" t="str">
            <v>S869</v>
          </cell>
          <cell r="B8222" t="str">
            <v>TRAUMATISMO DE TENDON Y MUSCULO NO ESPECIFICADO A NIVEL DE LA PIERNA</v>
          </cell>
          <cell r="C8222" t="str">
            <v>00</v>
          </cell>
        </row>
        <row r="8223">
          <cell r="A8223" t="str">
            <v>S87</v>
          </cell>
          <cell r="B8223" t="str">
            <v>TRAUMATISMO POR APLASTAMIENTO DE LA PIERNA</v>
          </cell>
          <cell r="C8223" t="str">
            <v>00</v>
          </cell>
        </row>
        <row r="8224">
          <cell r="A8224" t="str">
            <v>S870</v>
          </cell>
          <cell r="B8224" t="str">
            <v>TRAUMATISMO POR APLASTAMIENTO DE LA RODILLA</v>
          </cell>
          <cell r="C8224" t="str">
            <v>00</v>
          </cell>
        </row>
        <row r="8225">
          <cell r="A8225" t="str">
            <v>S878</v>
          </cell>
          <cell r="B8225" t="str">
            <v>TRAUMATISMO POR APLASTAMIENTO DE OTRAS PARTES Y DE LAS NO ESPECIF.</v>
          </cell>
          <cell r="C8225" t="str">
            <v>00</v>
          </cell>
        </row>
        <row r="8226">
          <cell r="A8226" t="str">
            <v>S88</v>
          </cell>
          <cell r="B8226" t="str">
            <v>AMPUTACION TRAUMATICA DE LA PIERNA</v>
          </cell>
          <cell r="C8226" t="str">
            <v>00</v>
          </cell>
        </row>
        <row r="8227">
          <cell r="A8227" t="str">
            <v>S880</v>
          </cell>
          <cell r="B8227" t="str">
            <v>AMPUTACION TRAUMATICA A NIVEL DE LA RODILLA</v>
          </cell>
          <cell r="C8227" t="str">
            <v>00</v>
          </cell>
        </row>
        <row r="8228">
          <cell r="A8228" t="str">
            <v>S881</v>
          </cell>
          <cell r="B8228" t="str">
            <v>AMPUTACION TRAUMATICA EN ALGUN NIVEL ENTRE LA RODILLA Y EL TOBILLO</v>
          </cell>
          <cell r="C8228" t="str">
            <v>00</v>
          </cell>
        </row>
        <row r="8229">
          <cell r="A8229" t="str">
            <v>S889</v>
          </cell>
          <cell r="B8229" t="str">
            <v>AMPUTACION TRAUMATICA DE LA PIERNA, NIVEL NO ESPECIFICADO</v>
          </cell>
          <cell r="C8229" t="str">
            <v>00</v>
          </cell>
        </row>
        <row r="8230">
          <cell r="A8230" t="str">
            <v>S89</v>
          </cell>
          <cell r="B8230" t="str">
            <v>OTROS TRAUMATISMOS Y LOS NO ESPECIFICADOS DE LA PIERNA</v>
          </cell>
          <cell r="C8230" t="str">
            <v>00</v>
          </cell>
        </row>
        <row r="8231">
          <cell r="A8231" t="str">
            <v>S897</v>
          </cell>
          <cell r="B8231" t="str">
            <v>TRAUMATISMOS MULTIPLES DE LA PIERNA</v>
          </cell>
          <cell r="C8231" t="str">
            <v>00</v>
          </cell>
        </row>
        <row r="8232">
          <cell r="A8232" t="str">
            <v>S898</v>
          </cell>
          <cell r="B8232" t="str">
            <v>OTROS TRASTORNOS DE LA PIERNA, ESPECIFICADOS</v>
          </cell>
          <cell r="C8232" t="str">
            <v>00</v>
          </cell>
        </row>
        <row r="8233">
          <cell r="A8233" t="str">
            <v>S899</v>
          </cell>
          <cell r="B8233" t="str">
            <v>TRAUMATISMO DE LA PIERNA, NO ESPECIFICADO</v>
          </cell>
          <cell r="C8233" t="str">
            <v>00</v>
          </cell>
        </row>
        <row r="8234">
          <cell r="A8234" t="str">
            <v>S90</v>
          </cell>
          <cell r="B8234" t="str">
            <v>TRAUMATISMO SUPERFICIAL DEL TOBILLO Y DEL PIE</v>
          </cell>
          <cell r="C8234" t="str">
            <v>00</v>
          </cell>
        </row>
        <row r="8235">
          <cell r="A8235" t="str">
            <v>S900</v>
          </cell>
          <cell r="B8235" t="str">
            <v>CONTUSION DEL TOBILLO</v>
          </cell>
          <cell r="C8235" t="str">
            <v>00</v>
          </cell>
        </row>
        <row r="8236">
          <cell r="A8236" t="str">
            <v>S901</v>
          </cell>
          <cell r="B8236" t="str">
            <v>CONTUSION DE DEDO(S) DEL PIE SIN DAÑO DE LA(S) UÑA(S)</v>
          </cell>
          <cell r="C8236" t="str">
            <v>00</v>
          </cell>
        </row>
        <row r="8237">
          <cell r="A8237" t="str">
            <v>S902</v>
          </cell>
          <cell r="B8237" t="str">
            <v>CONTUSION DE DEDO(S) DEL PIE CON DAÑO DE LA(S) UÑA(S)</v>
          </cell>
          <cell r="C8237" t="str">
            <v>00</v>
          </cell>
        </row>
        <row r="8238">
          <cell r="A8238" t="str">
            <v>S903</v>
          </cell>
          <cell r="B8238" t="str">
            <v>CONTUSION DE OTRAS PARTES Y DE LAS NO ESPECIFICADAS DEL PIE</v>
          </cell>
          <cell r="C8238" t="str">
            <v>00</v>
          </cell>
        </row>
        <row r="8239">
          <cell r="A8239" t="str">
            <v>S907</v>
          </cell>
          <cell r="B8239" t="str">
            <v>TRAUMATISMO SUPERFICIALES MULTIPLES DEL PIE Y DEL TOBILLO</v>
          </cell>
          <cell r="C8239" t="str">
            <v>00</v>
          </cell>
        </row>
        <row r="8240">
          <cell r="A8240" t="str">
            <v>S908</v>
          </cell>
          <cell r="B8240" t="str">
            <v>OTROS TRAUMATISMOS SUPERFICIALES DEL PIE Y DEL TOBILLO</v>
          </cell>
          <cell r="C8240" t="str">
            <v>00</v>
          </cell>
        </row>
        <row r="8241">
          <cell r="A8241" t="str">
            <v>S909</v>
          </cell>
          <cell r="B8241" t="str">
            <v>TRAUMATISMO SUPERFICIAL DEL PIE Y DEL TOBILLO, NO ESPECIFICADO</v>
          </cell>
          <cell r="C8241" t="str">
            <v>00</v>
          </cell>
        </row>
        <row r="8242">
          <cell r="A8242" t="str">
            <v>S91</v>
          </cell>
          <cell r="B8242" t="str">
            <v>HARIDA DEL TOBILLO Y DEL PIE</v>
          </cell>
          <cell r="C8242" t="str">
            <v>00</v>
          </cell>
        </row>
        <row r="8243">
          <cell r="A8243" t="str">
            <v>S910</v>
          </cell>
          <cell r="B8243" t="str">
            <v>HERIDA DEL TOBILLO</v>
          </cell>
          <cell r="C8243" t="str">
            <v>00</v>
          </cell>
        </row>
        <row r="8244">
          <cell r="A8244" t="str">
            <v>S911</v>
          </cell>
          <cell r="B8244" t="str">
            <v>HERIDA DE DEDO(S) DEL PIE SIN DAÑO DE LA(S) UÑA(S)</v>
          </cell>
          <cell r="C8244" t="str">
            <v>00</v>
          </cell>
        </row>
        <row r="8245">
          <cell r="A8245" t="str">
            <v>S912</v>
          </cell>
          <cell r="B8245" t="str">
            <v>HERIDA DE DEDO(S) DEL PIE CON DAÑO DE LA(S) UÑA(S)</v>
          </cell>
          <cell r="C8245" t="str">
            <v>00</v>
          </cell>
        </row>
        <row r="8246">
          <cell r="A8246" t="str">
            <v>S913</v>
          </cell>
          <cell r="B8246" t="str">
            <v>HERIDA DE OTRAS PARTES DEL PIE</v>
          </cell>
          <cell r="C8246" t="str">
            <v>00</v>
          </cell>
        </row>
        <row r="8247">
          <cell r="A8247" t="str">
            <v>S917</v>
          </cell>
          <cell r="B8247" t="str">
            <v>HERIDAS MULTIPLES DEL TOBILLO Y DEL PIE</v>
          </cell>
          <cell r="C8247" t="str">
            <v>00</v>
          </cell>
        </row>
        <row r="8248">
          <cell r="A8248" t="str">
            <v>S92</v>
          </cell>
          <cell r="B8248" t="str">
            <v>FRACTURA DEL PIE, EXCEPTO DEL TOBILLO</v>
          </cell>
          <cell r="C8248" t="str">
            <v>00</v>
          </cell>
        </row>
        <row r="8249">
          <cell r="A8249" t="str">
            <v>S920</v>
          </cell>
          <cell r="B8249" t="str">
            <v>FRACTURA DEL CALCANEO</v>
          </cell>
          <cell r="C8249" t="str">
            <v>00</v>
          </cell>
        </row>
        <row r="8250">
          <cell r="A8250" t="str">
            <v>S921</v>
          </cell>
          <cell r="B8250" t="str">
            <v>FRACTURA DEL ASTRAGALO</v>
          </cell>
          <cell r="C8250" t="str">
            <v>00</v>
          </cell>
        </row>
        <row r="8251">
          <cell r="A8251" t="str">
            <v>S922</v>
          </cell>
          <cell r="B8251" t="str">
            <v>FRACTURA DE OTRO(S) HUESO(S) DEL TARSO</v>
          </cell>
          <cell r="C8251" t="str">
            <v>00</v>
          </cell>
        </row>
        <row r="8252">
          <cell r="A8252" t="str">
            <v>S923</v>
          </cell>
          <cell r="B8252" t="str">
            <v>FRACTURA DE HUESO DEL METATARSO</v>
          </cell>
          <cell r="C8252" t="str">
            <v>00</v>
          </cell>
        </row>
        <row r="8253">
          <cell r="A8253" t="str">
            <v>S924</v>
          </cell>
          <cell r="B8253" t="str">
            <v>FRACTURA DE LOS HUESOS DEL DEDO GORDO DEL PIE</v>
          </cell>
          <cell r="C8253" t="str">
            <v>00</v>
          </cell>
        </row>
        <row r="8254">
          <cell r="A8254" t="str">
            <v>S925</v>
          </cell>
          <cell r="B8254" t="str">
            <v>FRACTURA DE LOS HUESOS DE OTRO(S) DEDO(S) DEL PIE</v>
          </cell>
          <cell r="C8254" t="str">
            <v>00</v>
          </cell>
        </row>
        <row r="8255">
          <cell r="A8255" t="str">
            <v>S927</v>
          </cell>
          <cell r="B8255" t="str">
            <v>FRACTURAS MULTIPLES DEL PIE</v>
          </cell>
          <cell r="C8255" t="str">
            <v>00</v>
          </cell>
        </row>
        <row r="8256">
          <cell r="A8256" t="str">
            <v>S929</v>
          </cell>
          <cell r="B8256" t="str">
            <v>FRACTURA DEL PIE, NO ESPECIFICADA</v>
          </cell>
          <cell r="C8256" t="str">
            <v>00</v>
          </cell>
        </row>
        <row r="8257">
          <cell r="A8257" t="str">
            <v>S93</v>
          </cell>
          <cell r="B8257" t="str">
            <v>LUXACION, ESGUINCE Y TORCEDURA DE ARTIC. Y LIGAM. DEL TOBILLO DEL PIE</v>
          </cell>
          <cell r="C8257" t="str">
            <v>00</v>
          </cell>
        </row>
        <row r="8258">
          <cell r="A8258" t="str">
            <v>S930</v>
          </cell>
          <cell r="B8258" t="str">
            <v>LUXACION DE LA ARTICULACION DEL TOBILLO</v>
          </cell>
          <cell r="C8258" t="str">
            <v>00</v>
          </cell>
        </row>
        <row r="8259">
          <cell r="A8259" t="str">
            <v>S931</v>
          </cell>
          <cell r="B8259" t="str">
            <v>LUXACION DE DEDO(S) DEL PIE</v>
          </cell>
          <cell r="C8259" t="str">
            <v>00</v>
          </cell>
        </row>
        <row r="8260">
          <cell r="A8260" t="str">
            <v>S932</v>
          </cell>
          <cell r="B8260" t="str">
            <v>RUPTURA DE LIGAMENTOS A NIVEL DEL TOBILLO Y DEL PIE</v>
          </cell>
          <cell r="C8260" t="str">
            <v>00</v>
          </cell>
        </row>
        <row r="8261">
          <cell r="A8261" t="str">
            <v>S933</v>
          </cell>
          <cell r="B8261" t="str">
            <v>LUXACION DE OTROS SITIOS Y LOS NO ESPECIFICADOS DEL PIE</v>
          </cell>
          <cell r="C8261" t="str">
            <v>00</v>
          </cell>
        </row>
        <row r="8262">
          <cell r="A8262" t="str">
            <v>S934</v>
          </cell>
          <cell r="B8262" t="str">
            <v>ESGUINCES Y TORCEDURAS DEL TOBILLO</v>
          </cell>
          <cell r="C8262" t="str">
            <v>00</v>
          </cell>
        </row>
        <row r="8263">
          <cell r="A8263" t="str">
            <v>S935</v>
          </cell>
          <cell r="B8263" t="str">
            <v>ESGUINCES Y TORCEDURAS DE DEDO(S) DEL PIE</v>
          </cell>
          <cell r="C8263" t="str">
            <v>00</v>
          </cell>
        </row>
        <row r="8264">
          <cell r="A8264" t="str">
            <v>S936</v>
          </cell>
          <cell r="B8264" t="str">
            <v>ESGUICES Y TORCEDURAS DE OTROS SITIOS Y DE LOS NO ESPECIF. DEL PIE</v>
          </cell>
          <cell r="C8264" t="str">
            <v>00</v>
          </cell>
        </row>
        <row r="8265">
          <cell r="A8265" t="str">
            <v>S94</v>
          </cell>
          <cell r="B8265" t="str">
            <v>TRAUMATISMO DE NERVIOS A NIVEL DEL PIE Y DEL TOBILLO</v>
          </cell>
          <cell r="C8265" t="str">
            <v>00</v>
          </cell>
        </row>
        <row r="8266">
          <cell r="A8266" t="str">
            <v>S940</v>
          </cell>
          <cell r="B8266" t="str">
            <v>TRAUMATISMO DEL NERVIO PLANTAR EXTERNO</v>
          </cell>
          <cell r="C8266" t="str">
            <v>00</v>
          </cell>
        </row>
        <row r="8267">
          <cell r="A8267" t="str">
            <v>S941</v>
          </cell>
          <cell r="B8267" t="str">
            <v>TRAUMATISMO DEL NERVIO PLANTAR INTERNO</v>
          </cell>
          <cell r="C8267" t="str">
            <v>00</v>
          </cell>
        </row>
        <row r="8268">
          <cell r="A8268" t="str">
            <v>S942</v>
          </cell>
          <cell r="B8268" t="str">
            <v>TRAUMATISMO DEL NERVIO PERONEAL PROFUNDO A NIVEL DEL PIE Y DEL TOBILLO</v>
          </cell>
          <cell r="C8268" t="str">
            <v>00</v>
          </cell>
        </row>
        <row r="8269">
          <cell r="A8269" t="str">
            <v>S943</v>
          </cell>
          <cell r="B8269" t="str">
            <v>TRAUMATISMO DE NERVIO SENSORIAL CUTANEO A NIVEL DEL PIE Y DEL TOBILLO</v>
          </cell>
          <cell r="C8269" t="str">
            <v>00</v>
          </cell>
        </row>
        <row r="8270">
          <cell r="A8270" t="str">
            <v>S947</v>
          </cell>
          <cell r="B8270" t="str">
            <v>TRAUMATISMO MULTIPLES NERVIOS A NIVEL DEL PIE Y DEL TOBILLO</v>
          </cell>
          <cell r="C8270" t="str">
            <v>00</v>
          </cell>
        </row>
        <row r="8271">
          <cell r="A8271" t="str">
            <v>S948</v>
          </cell>
          <cell r="B8271" t="str">
            <v>TRAUMATISMO DE OTROS NERVIOS A NIVEL DEL PIE Y DEL TOBILLO</v>
          </cell>
          <cell r="C8271" t="str">
            <v>00</v>
          </cell>
        </row>
        <row r="8272">
          <cell r="A8272" t="str">
            <v>S949</v>
          </cell>
          <cell r="B8272" t="str">
            <v>TRAUMATISMO DE NERVIO NO ESPECIFICADO A NIVEL DEL PIE Y DEL TOBILLO</v>
          </cell>
          <cell r="C8272" t="str">
            <v>00</v>
          </cell>
        </row>
        <row r="8273">
          <cell r="A8273" t="str">
            <v>S95</v>
          </cell>
          <cell r="B8273" t="str">
            <v>TRAUMATISMO DE VASOS SANGUINEOS A NIVEL DEL PIE Y DEL TOBILLO</v>
          </cell>
          <cell r="C8273" t="str">
            <v>00</v>
          </cell>
        </row>
        <row r="8274">
          <cell r="A8274" t="str">
            <v>S950</v>
          </cell>
          <cell r="B8274" t="str">
            <v>TRAUMATISMO DE LA ARTERIA DORSAL DEL PIE</v>
          </cell>
          <cell r="C8274" t="str">
            <v>00</v>
          </cell>
        </row>
        <row r="8275">
          <cell r="A8275" t="str">
            <v>S951</v>
          </cell>
          <cell r="B8275" t="str">
            <v>TRAUMATISMO DE LA ARTERIA PLANTAR DEL PIE</v>
          </cell>
          <cell r="C8275" t="str">
            <v>00</v>
          </cell>
        </row>
        <row r="8276">
          <cell r="A8276" t="str">
            <v>S952</v>
          </cell>
          <cell r="B8276" t="str">
            <v>TRAUMATISMO DE LA VENA DORSAL DEL PIE</v>
          </cell>
          <cell r="C8276" t="str">
            <v>00</v>
          </cell>
        </row>
        <row r="8277">
          <cell r="A8277" t="str">
            <v>S957</v>
          </cell>
          <cell r="B8277" t="str">
            <v>TRAUMATISMO DE MULTIPLES VASOS SANGUINEOS A NIVEL DEL PIE Y DEL TOBILL</v>
          </cell>
          <cell r="C8277" t="str">
            <v>00</v>
          </cell>
        </row>
        <row r="8278">
          <cell r="A8278" t="str">
            <v>S958</v>
          </cell>
          <cell r="B8278" t="str">
            <v>TRAUMATISMO DE OTROS VASOS SANGUINEOS A NIVEL DEL PIE Y DEL TOBILLO</v>
          </cell>
          <cell r="C8278" t="str">
            <v>00</v>
          </cell>
        </row>
        <row r="8279">
          <cell r="A8279" t="str">
            <v>S959</v>
          </cell>
          <cell r="B8279" t="str">
            <v>TRAUMATISMO DE VASO SANGUINEO NO ESPECIF. A NIVEL DEL PIE Y DEL TOBILL</v>
          </cell>
          <cell r="C8279" t="str">
            <v>00</v>
          </cell>
        </row>
        <row r="8280">
          <cell r="A8280" t="str">
            <v>S96</v>
          </cell>
          <cell r="B8280" t="str">
            <v>TRAUMATISMO DE TENDON Y MUSCULO A NIVEL DEL PIE Y DEL TOBILLO</v>
          </cell>
          <cell r="C8280" t="str">
            <v>00</v>
          </cell>
        </row>
        <row r="8281">
          <cell r="A8281" t="str">
            <v>S960</v>
          </cell>
          <cell r="B8281" t="str">
            <v>TRAUMATISMO DEL TENDON Y MUSCULO DEL FLEXOR LARGO DEL DEDO A NIVEL DEL</v>
          </cell>
          <cell r="C8281" t="str">
            <v>00</v>
          </cell>
        </row>
        <row r="8282">
          <cell r="A8282" t="str">
            <v>S961</v>
          </cell>
          <cell r="B8282" t="str">
            <v>TRAUMATISMO DEL TENDON Y MUSC. DEL EXTENSOR LARGO DEL (DE LOS) DEDO(S)</v>
          </cell>
          <cell r="C8282" t="str">
            <v>00</v>
          </cell>
        </row>
        <row r="8283">
          <cell r="A8283" t="str">
            <v>S962</v>
          </cell>
          <cell r="B8283" t="str">
            <v>TRAUM. DE TENDONES Y MUSC. INTRINSECOS A NIVEL DEL PIE Y DEL TOBILLO</v>
          </cell>
          <cell r="C8283" t="str">
            <v>00</v>
          </cell>
        </row>
        <row r="8284">
          <cell r="A8284" t="str">
            <v>S967</v>
          </cell>
          <cell r="B8284" t="str">
            <v>TRAUM. DE MULTIPLES TENDONES Y MUSC. A NIVEL DEL PIE Y DEL TOBILLO</v>
          </cell>
          <cell r="C8284" t="str">
            <v>00</v>
          </cell>
        </row>
        <row r="8285">
          <cell r="A8285" t="str">
            <v>S968</v>
          </cell>
          <cell r="B8285" t="str">
            <v>TRUAMATISMO DE OTROS TENDONES Y MUSCULOS A NIVEL DEL PIE Y DEL TOBILLO</v>
          </cell>
          <cell r="C8285" t="str">
            <v>00</v>
          </cell>
        </row>
        <row r="8286">
          <cell r="A8286" t="str">
            <v>S969</v>
          </cell>
          <cell r="B8286" t="str">
            <v>TRAUMATISMO DE TENDONES Y MUSCULOS NO ESPECIFICADOS A NIVEL DEL PIE Y</v>
          </cell>
          <cell r="C8286" t="str">
            <v>00</v>
          </cell>
        </row>
        <row r="8287">
          <cell r="A8287" t="str">
            <v>S97</v>
          </cell>
          <cell r="B8287" t="str">
            <v>TRAUMATISMO POR APLASTAMIENTO DEL PIE Y DEL TOBILLO</v>
          </cell>
          <cell r="C8287" t="str">
            <v>00</v>
          </cell>
        </row>
        <row r="8288">
          <cell r="A8288" t="str">
            <v>S970</v>
          </cell>
          <cell r="B8288" t="str">
            <v>TRAUMATISMO POR APLASTAMIENTO DEL TOBILLO</v>
          </cell>
          <cell r="C8288" t="str">
            <v>00</v>
          </cell>
        </row>
        <row r="8289">
          <cell r="A8289" t="str">
            <v>S971</v>
          </cell>
          <cell r="B8289" t="str">
            <v>TRAUMATISMO POR APLASTAMIENTO DE DEDO(S) DEL PIE</v>
          </cell>
          <cell r="C8289" t="str">
            <v>00</v>
          </cell>
        </row>
        <row r="8290">
          <cell r="A8290" t="str">
            <v>S978</v>
          </cell>
          <cell r="B8290" t="str">
            <v>TRAUMATISMO POR APLASTAMIENTO DE OTRAS PARTES DEL PIE Y DEL TOBILLO</v>
          </cell>
          <cell r="C8290" t="str">
            <v>00</v>
          </cell>
        </row>
        <row r="8291">
          <cell r="A8291" t="str">
            <v>S98</v>
          </cell>
          <cell r="B8291" t="str">
            <v>AMPUTACION TRAUMATICA DEL PIE Y DEL TOBILLO</v>
          </cell>
          <cell r="C8291" t="str">
            <v>00</v>
          </cell>
        </row>
        <row r="8292">
          <cell r="A8292" t="str">
            <v>S980</v>
          </cell>
          <cell r="B8292" t="str">
            <v>AMPUTACION TRAUMATICA DEL PIE A NIVEL DEL TOBILLO</v>
          </cell>
          <cell r="C8292" t="str">
            <v>00</v>
          </cell>
        </row>
        <row r="8293">
          <cell r="A8293" t="str">
            <v>S981</v>
          </cell>
          <cell r="B8293" t="str">
            <v>AMPUTACION TRAUMATICA DE UN DEDO DEL PIE</v>
          </cell>
          <cell r="C8293" t="str">
            <v>00</v>
          </cell>
        </row>
        <row r="8294">
          <cell r="A8294" t="str">
            <v>S982</v>
          </cell>
          <cell r="B8294" t="str">
            <v>AMPUTACION TRAUMATICA DE DOS O MAS DEDOS DEL PIE</v>
          </cell>
          <cell r="C8294" t="str">
            <v>00</v>
          </cell>
        </row>
        <row r="8295">
          <cell r="A8295" t="str">
            <v>S983</v>
          </cell>
          <cell r="B8295" t="str">
            <v>AMPUTACION TRAUMATICA DE OTRAS PARTES DEL PIE</v>
          </cell>
          <cell r="C8295" t="str">
            <v>00</v>
          </cell>
        </row>
        <row r="8296">
          <cell r="A8296" t="str">
            <v>S984</v>
          </cell>
          <cell r="B8296" t="str">
            <v>AMPUTACION DEL PIE, NIVEL NO ESPECIFICADO</v>
          </cell>
          <cell r="C8296" t="str">
            <v>00</v>
          </cell>
        </row>
        <row r="8297">
          <cell r="A8297" t="str">
            <v>S99</v>
          </cell>
          <cell r="B8297" t="str">
            <v>OTROS TRAUMATISMOS Y LOS NO ESPECIFICADOS DEL PIE Y DEL TOBILLO</v>
          </cell>
          <cell r="C8297" t="str">
            <v>00</v>
          </cell>
        </row>
        <row r="8298">
          <cell r="A8298" t="str">
            <v>S997</v>
          </cell>
          <cell r="B8298" t="str">
            <v>TRAUMATIMOS MULTIPLES DEL PIE Y DEL TOBILLO</v>
          </cell>
          <cell r="C8298" t="str">
            <v>00</v>
          </cell>
        </row>
        <row r="8299">
          <cell r="A8299" t="str">
            <v>S998</v>
          </cell>
          <cell r="B8299" t="str">
            <v>OTROS TRAUMATISMOS DEL PIE Y DEL TOBILLO, ESPECIFICADOS</v>
          </cell>
          <cell r="C8299" t="str">
            <v>00</v>
          </cell>
        </row>
        <row r="8300">
          <cell r="A8300" t="str">
            <v>S999</v>
          </cell>
          <cell r="B8300" t="str">
            <v>TRAUMATISMO DEL PIE Y DEL TOBILLO, NO ESPECIFICADO</v>
          </cell>
          <cell r="C8300" t="str">
            <v>00</v>
          </cell>
        </row>
        <row r="8301">
          <cell r="A8301" t="str">
            <v>T00</v>
          </cell>
          <cell r="B8301" t="str">
            <v>TRAUMATISMOS SUPERFICIALES QUE AFECTAN MULTIPLES REGIONES DE CUERPO</v>
          </cell>
          <cell r="C8301" t="str">
            <v>00</v>
          </cell>
        </row>
        <row r="8302">
          <cell r="A8302" t="str">
            <v>T000</v>
          </cell>
          <cell r="B8302" t="str">
            <v>TRAUMATISMOS SUPERFICIALES QUE AFECTAN LA CABEZA CON EL CUELLO</v>
          </cell>
          <cell r="C8302" t="str">
            <v>00</v>
          </cell>
        </row>
        <row r="8303">
          <cell r="A8303" t="str">
            <v>T001</v>
          </cell>
          <cell r="B8303" t="str">
            <v>TRAUM. SUPERF. QUE AFECTAN EL TORAX CON EL ABDOMEN, LA REG. LUMB. Y LA</v>
          </cell>
          <cell r="C8303" t="str">
            <v>00</v>
          </cell>
        </row>
        <row r="8304">
          <cell r="A8304" t="str">
            <v>T002</v>
          </cell>
          <cell r="B8304" t="str">
            <v>TRAUM. SUPERF. QUE AFECTAN MULTIP. REGON. DEL(OS) MIENBRO(S) SUPERIORE</v>
          </cell>
          <cell r="C8304" t="str">
            <v>00</v>
          </cell>
        </row>
        <row r="8305">
          <cell r="A8305" t="str">
            <v>T003</v>
          </cell>
          <cell r="B8305" t="str">
            <v>TRAUM. SUPERF. QUE AFECTAN MULTIP. REGION. DEL(DE LOS) NIEMBR. INFERIO</v>
          </cell>
          <cell r="C8305" t="str">
            <v>00</v>
          </cell>
        </row>
        <row r="8306">
          <cell r="A8306" t="str">
            <v>T006</v>
          </cell>
          <cell r="B8306" t="str">
            <v>TRAUMA. SUPERF. QUE AFECTAN MULTIP. REGION. DE (DE LOS) MIENB. SUP. CO</v>
          </cell>
          <cell r="C8306" t="str">
            <v>00</v>
          </cell>
        </row>
        <row r="8307">
          <cell r="A8307" t="str">
            <v>T008</v>
          </cell>
          <cell r="B8307" t="str">
            <v>TRAUM. SUPERF. QUE AFECTAN OTRAS COMBINACIONES DE REGIONES DEL CUERPO</v>
          </cell>
          <cell r="C8307" t="str">
            <v>00</v>
          </cell>
        </row>
        <row r="8308">
          <cell r="A8308" t="str">
            <v>T009</v>
          </cell>
          <cell r="B8308" t="str">
            <v>TRAUMATISMOS SUPERFICIALES MULTIPLES, NO ESPECIFICADOS</v>
          </cell>
          <cell r="C8308" t="str">
            <v>00</v>
          </cell>
        </row>
        <row r="8309">
          <cell r="A8309" t="str">
            <v>T01</v>
          </cell>
          <cell r="B8309" t="str">
            <v>HERIDAS QUE AFECTAN MULTIPLES REGIONES DEL CUERPO</v>
          </cell>
          <cell r="C8309" t="str">
            <v>00</v>
          </cell>
        </row>
        <row r="8310">
          <cell r="A8310" t="str">
            <v>T010</v>
          </cell>
          <cell r="B8310" t="str">
            <v>HERIDAS QUE AFECTAN LA CABEZA CON EL CUELLO</v>
          </cell>
          <cell r="C8310" t="str">
            <v>00</v>
          </cell>
        </row>
        <row r="8311">
          <cell r="A8311" t="str">
            <v>T011</v>
          </cell>
          <cell r="B8311" t="str">
            <v>HERIDAS QUE AFECTAN EL TORAX CON EL ABDOMEN, LA REGION LUMBOS. Y LA PE</v>
          </cell>
          <cell r="C8311" t="str">
            <v>00</v>
          </cell>
        </row>
        <row r="8312">
          <cell r="A8312" t="str">
            <v>T012</v>
          </cell>
          <cell r="B8312" t="str">
            <v>HERIDAS QUE AFECTAN MULTIPLES REGIONES DEL(DE LOS) MIEMBR. SUPERIORES</v>
          </cell>
          <cell r="C8312" t="str">
            <v>00</v>
          </cell>
        </row>
        <row r="8313">
          <cell r="A8313" t="str">
            <v>T013</v>
          </cell>
          <cell r="B8313" t="str">
            <v>HERIDAS QUE AFECTAN MULTIPLES REGIONES DEL (DE LOS) MIENB. INFERIOR(ES</v>
          </cell>
          <cell r="C8313" t="str">
            <v>00</v>
          </cell>
        </row>
        <row r="8314">
          <cell r="A8314" t="str">
            <v>T016</v>
          </cell>
          <cell r="B8314" t="str">
            <v>HERIDAS QUE AFECTAN MULTIP. REGION. DEL (DE LOS) MIEMB. SUPER. CON MIE</v>
          </cell>
          <cell r="C8314" t="str">
            <v>00</v>
          </cell>
        </row>
        <row r="8315">
          <cell r="A8315" t="str">
            <v>T018</v>
          </cell>
          <cell r="B8315" t="str">
            <v>HERIDAS QUE AFECTAN OTRAS COMBINACIONES DE LAS REGIONES DEL CUERPO</v>
          </cell>
          <cell r="C8315" t="str">
            <v>00</v>
          </cell>
        </row>
        <row r="8316">
          <cell r="A8316" t="str">
            <v>T019</v>
          </cell>
          <cell r="B8316" t="str">
            <v>HERIDAS MULTIPLES, NO ESPECIFICADAS</v>
          </cell>
          <cell r="C8316" t="str">
            <v>00</v>
          </cell>
        </row>
        <row r="8317">
          <cell r="A8317" t="str">
            <v>T02</v>
          </cell>
          <cell r="B8317" t="str">
            <v>FRACTURAS QUE AFECTAN MULTIPLES REGIONES DEL CUERPO</v>
          </cell>
          <cell r="C8317" t="str">
            <v>00</v>
          </cell>
        </row>
        <row r="8318">
          <cell r="A8318" t="str">
            <v>T020</v>
          </cell>
          <cell r="B8318" t="str">
            <v>FRACTURAS QUE AFECTAN LA CABEZA CON EL CUELLO</v>
          </cell>
          <cell r="C8318" t="str">
            <v>00</v>
          </cell>
        </row>
        <row r="8319">
          <cell r="A8319" t="str">
            <v>T021</v>
          </cell>
          <cell r="B8319" t="str">
            <v>FRACTURAS QUE AFECTAN EL TORAX CON LA REGION LUMBOSACRA Y LA PELVIS</v>
          </cell>
          <cell r="C8319" t="str">
            <v>00</v>
          </cell>
        </row>
        <row r="8320">
          <cell r="A8320" t="str">
            <v>T022</v>
          </cell>
          <cell r="B8320" t="str">
            <v>FRACTURAS QUE AFECTAN MULTIPLES REGIONES DE UN MIEMBRO SUPERIOR</v>
          </cell>
          <cell r="C8320" t="str">
            <v>00</v>
          </cell>
        </row>
        <row r="8321">
          <cell r="A8321" t="str">
            <v>T023</v>
          </cell>
          <cell r="B8321" t="str">
            <v>FRACTURAS QUE AFECTAN MULTIPLES REGIONES DE UN MIEMBRO INFERIOR</v>
          </cell>
          <cell r="C8321" t="str">
            <v>00</v>
          </cell>
        </row>
        <row r="8322">
          <cell r="A8322" t="str">
            <v>T024</v>
          </cell>
          <cell r="B8322" t="str">
            <v>FRACTURAS QUE AFECTAN MULTIPLES REGIONES DE AMBOS MIEMBROS SUPERIOR</v>
          </cell>
          <cell r="C8322" t="str">
            <v>00</v>
          </cell>
        </row>
        <row r="8323">
          <cell r="A8323" t="str">
            <v>T025</v>
          </cell>
          <cell r="B8323" t="str">
            <v>FRACTURAS QUE AFECTAN MULTIPLES REGIONES DE AMBOS MIEMBROS INFERIORES</v>
          </cell>
          <cell r="C8323" t="str">
            <v>00</v>
          </cell>
        </row>
        <row r="8324">
          <cell r="A8324" t="str">
            <v>T026</v>
          </cell>
          <cell r="B8324" t="str">
            <v>FRACT. QUE AFECTAN MULTIPL. REGION. DE MIEMB. SUPER. CON MIEMB. INFERE</v>
          </cell>
          <cell r="C8324" t="str">
            <v>00</v>
          </cell>
        </row>
        <row r="8325">
          <cell r="A8325" t="str">
            <v>T027</v>
          </cell>
          <cell r="B8325" t="str">
            <v>FRACT. QUE AFECTAN EL TORAX CON LA REGION LUMBOS. Y LA PELVIS CON MIEM</v>
          </cell>
          <cell r="C8325" t="str">
            <v>00</v>
          </cell>
        </row>
        <row r="8326">
          <cell r="A8326" t="str">
            <v>T028</v>
          </cell>
          <cell r="B8326" t="str">
            <v>FRACTURAS QUE AFECTAN OTRAS COMBINACIONES DE LAS REGIONES DEL CUERPO</v>
          </cell>
          <cell r="C8326" t="str">
            <v>00</v>
          </cell>
        </row>
        <row r="8327">
          <cell r="A8327" t="str">
            <v>T029</v>
          </cell>
          <cell r="B8327" t="str">
            <v>FRACTURAS MULTIPLES, NO ESPECIFICADAS</v>
          </cell>
          <cell r="C8327" t="str">
            <v>00</v>
          </cell>
        </row>
        <row r="8328">
          <cell r="A8328" t="str">
            <v>T03</v>
          </cell>
          <cell r="B8328" t="str">
            <v>LUXACIONES, TORCEDURAS Y ESGUINCES QUE AFECTAN MULT. REGIN. DEL CUERPO</v>
          </cell>
          <cell r="C8328" t="str">
            <v>00</v>
          </cell>
        </row>
        <row r="8329">
          <cell r="A8329" t="str">
            <v>T030</v>
          </cell>
          <cell r="B8329" t="str">
            <v>LUXACIONES, TORCEDURAS Y ESGUINCES QUE AFECTAN LA CABEZA CON EL CUELLO</v>
          </cell>
          <cell r="C8329" t="str">
            <v>00</v>
          </cell>
        </row>
        <row r="8330">
          <cell r="A8330" t="str">
            <v>T031</v>
          </cell>
          <cell r="B8330" t="str">
            <v>LUXACIONES, TORCEDURAS Y ESGUINCES QUE AFECTAN EL TORAX CON LA REGION</v>
          </cell>
          <cell r="C8330" t="str">
            <v>00</v>
          </cell>
        </row>
        <row r="8331">
          <cell r="A8331" t="str">
            <v>T032</v>
          </cell>
          <cell r="B8331" t="str">
            <v>LUXACIONES, TORCED. Y ESGUIN. QUE AFECTAN MULTIPL. REGION. DEL (DE LOS</v>
          </cell>
          <cell r="C8331" t="str">
            <v>00</v>
          </cell>
        </row>
        <row r="8332">
          <cell r="A8332" t="str">
            <v>T033</v>
          </cell>
          <cell r="B8332" t="str">
            <v>LUXAC. TORCED. Y  ESGUIN. QUE AFECTAN MULTIPL. REGION. DEL (DE LOS) MI</v>
          </cell>
          <cell r="C8332" t="str">
            <v>00</v>
          </cell>
        </row>
        <row r="8333">
          <cell r="A8333" t="str">
            <v>T034</v>
          </cell>
          <cell r="B8333" t="str">
            <v>LUXAC. TORCED. Y ESGUIN. QUE AFECTAN MULTIPL. MIEMBR. DEL (DE LOS) MIE</v>
          </cell>
          <cell r="C8333" t="str">
            <v>00</v>
          </cell>
        </row>
        <row r="8334">
          <cell r="A8334" t="str">
            <v>T038</v>
          </cell>
          <cell r="B8334" t="str">
            <v>LUXAC. TORCED. Y ESGUIN. QUE AFECTAN OTRAS COMBINACIONES DE REGION. DE</v>
          </cell>
          <cell r="C8334" t="str">
            <v>00</v>
          </cell>
        </row>
        <row r="8335">
          <cell r="A8335" t="str">
            <v>T039</v>
          </cell>
          <cell r="B8335" t="str">
            <v>LUXACIONES, TORCEDURAS Y ESGUINCES MULTIPLES, NO ESPECIFICADOS</v>
          </cell>
          <cell r="C8335" t="str">
            <v>00</v>
          </cell>
        </row>
        <row r="8336">
          <cell r="A8336" t="str">
            <v>T04</v>
          </cell>
          <cell r="B8336" t="str">
            <v>TRAUMATISMOS POR APLASTAMIENTO QUE AFECTAN MULTIPLES REGIONES DEL CUER</v>
          </cell>
          <cell r="C8336" t="str">
            <v>00</v>
          </cell>
        </row>
        <row r="8337">
          <cell r="A8337" t="str">
            <v>T040</v>
          </cell>
          <cell r="B8337" t="str">
            <v>TRAUMATISMO POR APLASTAMIENTO QUE AFECTAN LA CABEZA CON EL CUELLO</v>
          </cell>
          <cell r="C8337" t="str">
            <v>00</v>
          </cell>
        </row>
        <row r="8338">
          <cell r="A8338" t="str">
            <v>T041</v>
          </cell>
          <cell r="B8338" t="str">
            <v>TRAUM. POR APLAST. QUE AFECTAN EL TORAX CON AL ABDOMEN, LA REGION. LUM</v>
          </cell>
          <cell r="C8338" t="str">
            <v>00</v>
          </cell>
        </row>
        <row r="8339">
          <cell r="A8339" t="str">
            <v>T042</v>
          </cell>
          <cell r="B8339" t="str">
            <v>TRAUM. POR APLAST. QUE AFECTAN MULTIPL. REGION. DEL (DE LOS) MIEMBROS</v>
          </cell>
          <cell r="C8339" t="str">
            <v>00</v>
          </cell>
        </row>
        <row r="8340">
          <cell r="A8340" t="str">
            <v>T043</v>
          </cell>
          <cell r="B8340" t="str">
            <v>TRAUM. POR APLAST. QUE AFECTAN MULTIPL. REGION. DEL (DE LOS) MIEMB. IN</v>
          </cell>
          <cell r="C8340" t="str">
            <v>00</v>
          </cell>
        </row>
        <row r="8341">
          <cell r="A8341" t="str">
            <v>T044</v>
          </cell>
          <cell r="B8341" t="str">
            <v>TRAUM. POR APLAST. QUE AFECTAN MULTIPL. REGION. DEL (DE LOS) MIEMB. SU</v>
          </cell>
          <cell r="C8341" t="str">
            <v>00</v>
          </cell>
        </row>
        <row r="8342">
          <cell r="A8342" t="str">
            <v>T047</v>
          </cell>
          <cell r="B8342" t="str">
            <v>TRAUM. POR APLAST. DEL TORAX, DEL ABDOMEN, DE LA REG. LUMBOS. Y DE LA</v>
          </cell>
          <cell r="C8342" t="str">
            <v>00</v>
          </cell>
        </row>
        <row r="8343">
          <cell r="A8343" t="str">
            <v>T048</v>
          </cell>
          <cell r="B8343" t="str">
            <v>TRAUM. POR APLAST. QUE AFECTAN OTRAS COMBINACIONES DE REGION. DEL CUER</v>
          </cell>
          <cell r="C8343" t="str">
            <v>00</v>
          </cell>
        </row>
        <row r="8344">
          <cell r="A8344" t="str">
            <v>T049</v>
          </cell>
          <cell r="B8344" t="str">
            <v>TRAUMATISMOS POR APLASTAMIENTOS MULTIPLES, NO ESPECIFICADOS</v>
          </cell>
          <cell r="C8344" t="str">
            <v>00</v>
          </cell>
        </row>
        <row r="8345">
          <cell r="A8345" t="str">
            <v>T05</v>
          </cell>
          <cell r="B8345" t="str">
            <v>AMPUTACIONES TRAUM. QUE AFECTAN MULTIPLES REGIONES DEL CUERPO</v>
          </cell>
          <cell r="C8345" t="str">
            <v>00</v>
          </cell>
        </row>
        <row r="8346">
          <cell r="A8346" t="str">
            <v>T050</v>
          </cell>
          <cell r="B8346" t="str">
            <v>AMPUTACION TRAUMATICA DE AMBAS MANOS</v>
          </cell>
          <cell r="C8346" t="str">
            <v>00</v>
          </cell>
        </row>
        <row r="8347">
          <cell r="A8347" t="str">
            <v>T051</v>
          </cell>
          <cell r="B8347" t="str">
            <v>AMPUTACION TRAUM. DE UNA MANO Y EL OTRO BRAZO (CUALQUIER NIVEL, EXCEPT</v>
          </cell>
          <cell r="C8347" t="str">
            <v>00</v>
          </cell>
        </row>
        <row r="8348">
          <cell r="A8348" t="str">
            <v>T052</v>
          </cell>
          <cell r="B8348" t="str">
            <v>AMPUTACION TRAUMATICA DE AMBOS BRAZOS (CUALQUIER NIVEL)</v>
          </cell>
          <cell r="C8348" t="str">
            <v>00</v>
          </cell>
        </row>
        <row r="8349">
          <cell r="A8349" t="str">
            <v>T053</v>
          </cell>
          <cell r="B8349" t="str">
            <v>AMPUTACION TRAUMATICA DE AMBOS PIES</v>
          </cell>
          <cell r="C8349" t="str">
            <v>00</v>
          </cell>
        </row>
        <row r="8350">
          <cell r="A8350" t="str">
            <v>T054</v>
          </cell>
          <cell r="B8350" t="str">
            <v>AMPUTACION TRAUMATICA DE UN PIE Y LA OTRA PIERNA (CUALQUIER NIVEL, EXC</v>
          </cell>
          <cell r="C8350" t="str">
            <v>00</v>
          </cell>
        </row>
        <row r="8351">
          <cell r="A8351" t="str">
            <v>T055</v>
          </cell>
          <cell r="B8351" t="str">
            <v>AMPUTACION TRAUMATICA DE AMBAS PIERNAS (CUALQUIER NIVEL, EXCEPTO PIE)</v>
          </cell>
          <cell r="C8351" t="str">
            <v>00</v>
          </cell>
        </row>
        <row r="8352">
          <cell r="A8352" t="str">
            <v>T056</v>
          </cell>
          <cell r="B8352" t="str">
            <v>AMPUT. TRAUM. DE MIEMB. SUPER. E INFER. CUALQUIER COMBINAC. (CUALQ. NI</v>
          </cell>
          <cell r="C8352" t="str">
            <v>00</v>
          </cell>
        </row>
        <row r="8353">
          <cell r="A8353" t="str">
            <v>T058</v>
          </cell>
          <cell r="B8353" t="str">
            <v>AMPUT. TRAUM. QUE AFECTA OTRAS COMBINACIONES DE REGIONES DEL CUERPO</v>
          </cell>
          <cell r="C8353" t="str">
            <v>00</v>
          </cell>
        </row>
        <row r="8354">
          <cell r="A8354" t="str">
            <v>T059</v>
          </cell>
          <cell r="B8354" t="str">
            <v>AMPUTACIONES TRAUMATICAS MULTIPLES, NO ESPECIFICADAS</v>
          </cell>
          <cell r="C8354" t="str">
            <v>00</v>
          </cell>
        </row>
        <row r="8355">
          <cell r="A8355" t="str">
            <v>T06</v>
          </cell>
          <cell r="B8355" t="str">
            <v>OTROS TRAUM. QUE AFECTAN MULTIPL. REGION. DEL CUERPO, NO CLASIF. EN OT</v>
          </cell>
          <cell r="C8355" t="str">
            <v>00</v>
          </cell>
        </row>
        <row r="8356">
          <cell r="A8356" t="str">
            <v>T060</v>
          </cell>
          <cell r="B8356" t="str">
            <v>TRAUM. DEL ENCEFALO Y DE NERV. CRANEALES CON TRAUM. DE NERV. Y MEDULA</v>
          </cell>
          <cell r="C8356" t="str">
            <v>00</v>
          </cell>
        </row>
        <row r="8357">
          <cell r="A8357" t="str">
            <v>T061</v>
          </cell>
          <cell r="B8357" t="str">
            <v>TRAUM. DE NERVIOS Y MEDULA ESPINAL QUE AFECT. OTRAS REGION. DEL CUERPO</v>
          </cell>
          <cell r="C8357" t="str">
            <v>00</v>
          </cell>
        </row>
        <row r="8358">
          <cell r="A8358" t="str">
            <v>T062</v>
          </cell>
          <cell r="B8358" t="str">
            <v>TRAUM. DE NERVIOS QUE AFECTAN MULTIPLES REGIONES DEL CUERPO</v>
          </cell>
          <cell r="C8358" t="str">
            <v>00</v>
          </cell>
        </row>
        <row r="8359">
          <cell r="A8359" t="str">
            <v>T063</v>
          </cell>
          <cell r="B8359" t="str">
            <v>TRAUMATISMOS DE VASOS SANGUINEOS QUE AFECTAN MULTIPLES REGION. DEL CUE</v>
          </cell>
          <cell r="C8359" t="str">
            <v>00</v>
          </cell>
        </row>
        <row r="8360">
          <cell r="A8360" t="str">
            <v>T064</v>
          </cell>
          <cell r="B8360" t="str">
            <v>TRAUM. DE TENDONES Y MUSC. QUE AFECTAN MULTIPL. REGIONES DEL CUERPO</v>
          </cell>
          <cell r="C8360" t="str">
            <v>00</v>
          </cell>
        </row>
        <row r="8361">
          <cell r="A8361" t="str">
            <v>T065</v>
          </cell>
          <cell r="B8361" t="str">
            <v>TRAUM. DE ORGAN. INTRATORACICOS CON ORGAN. INTRAABDOM. Y PELVICOS</v>
          </cell>
          <cell r="C8361" t="str">
            <v>00</v>
          </cell>
        </row>
        <row r="8362">
          <cell r="A8362" t="str">
            <v>T068</v>
          </cell>
          <cell r="B8362" t="str">
            <v>OTROS TRAUM. ESPECIF. QUE AFECTAN MULTIPLES REGIONES DEL CUERPO</v>
          </cell>
          <cell r="C8362" t="str">
            <v>00</v>
          </cell>
        </row>
        <row r="8363">
          <cell r="A8363" t="str">
            <v>T07</v>
          </cell>
          <cell r="B8363" t="str">
            <v>TRAUMATISMOS MULTIPLES, NO ESPECIFICADOS</v>
          </cell>
          <cell r="C8363" t="str">
            <v>00</v>
          </cell>
        </row>
        <row r="8364">
          <cell r="A8364" t="str">
            <v>T08</v>
          </cell>
          <cell r="B8364" t="str">
            <v>FRACTURA DE LA COLUMNA VERTEBRAL, NIVEL NO ESPECIFICADO</v>
          </cell>
          <cell r="C8364" t="str">
            <v>00</v>
          </cell>
        </row>
        <row r="8365">
          <cell r="A8365" t="str">
            <v>T090</v>
          </cell>
          <cell r="B8365" t="str">
            <v>TRAUMATISMO SUPERFICIAL DEL TRONCO, NIVEL NO ESPECIFICADO</v>
          </cell>
          <cell r="C8365" t="str">
            <v>00</v>
          </cell>
        </row>
        <row r="8366">
          <cell r="A8366" t="str">
            <v>T091</v>
          </cell>
          <cell r="B8366" t="str">
            <v>HERIDA DEL TRONCO, NIVEL NO ESPECIFICADO</v>
          </cell>
          <cell r="C8366" t="str">
            <v>00</v>
          </cell>
        </row>
        <row r="8367">
          <cell r="A8367" t="str">
            <v>T092</v>
          </cell>
          <cell r="B8367" t="str">
            <v>LUXACION, ESGUINCE O TORCED. DE ARTIC. Y LIGAM. DEL TRONCO, NO ESPECIF</v>
          </cell>
          <cell r="C8367" t="str">
            <v>00</v>
          </cell>
        </row>
        <row r="8368">
          <cell r="A8368" t="str">
            <v>T093</v>
          </cell>
          <cell r="B8368" t="str">
            <v>TRAUMATISMO DE LA MEDULA ESPINAL, NIVEL NO ESPECIFICADO</v>
          </cell>
          <cell r="C8368" t="str">
            <v>00</v>
          </cell>
        </row>
        <row r="8369">
          <cell r="A8369" t="str">
            <v>T094</v>
          </cell>
          <cell r="B8369" t="str">
            <v>TRUAM. DE NERVIOS, RAIZ DE NERVIO ESPINAL Y PLEXOS DEL TRONCO NO ESPEC</v>
          </cell>
          <cell r="C8369" t="str">
            <v>00</v>
          </cell>
        </row>
        <row r="8370">
          <cell r="A8370" t="str">
            <v>T095</v>
          </cell>
          <cell r="B8370" t="str">
            <v>TRAUMATISMO DE TENDONES Y MUSCULOS DEL TRONCO NO ESPECIFICADO</v>
          </cell>
          <cell r="C8370" t="str">
            <v>00</v>
          </cell>
        </row>
        <row r="8371">
          <cell r="A8371" t="str">
            <v>T096</v>
          </cell>
          <cell r="B8371" t="str">
            <v>AMPUTACION TRAUMATICA DEL TRONCO, NIVEL NO ESPECIFICADO</v>
          </cell>
          <cell r="C8371" t="str">
            <v>00</v>
          </cell>
        </row>
        <row r="8372">
          <cell r="A8372" t="str">
            <v>T098</v>
          </cell>
          <cell r="B8372" t="str">
            <v>OTROS TRAUMATISMOS ESPECIFICADOS DEL TRONCO, NIVEL NO ESPECIFICADO</v>
          </cell>
          <cell r="C8372" t="str">
            <v>00</v>
          </cell>
        </row>
        <row r="8373">
          <cell r="A8373" t="str">
            <v>T099</v>
          </cell>
          <cell r="B8373" t="str">
            <v>TRAUMATISMO NO ESPECIFICADO DEL TRONCO, NIVEL NO ESPECIFICADO</v>
          </cell>
          <cell r="C8373" t="str">
            <v>00</v>
          </cell>
        </row>
        <row r="8374">
          <cell r="A8374" t="str">
            <v>T10</v>
          </cell>
          <cell r="B8374" t="str">
            <v>FRACTURA DE MIEMBRO SUPERIOR, NIVEL NO ESPECIFICADO</v>
          </cell>
          <cell r="C8374" t="str">
            <v>00</v>
          </cell>
        </row>
        <row r="8375">
          <cell r="A8375" t="str">
            <v>T11</v>
          </cell>
          <cell r="B8375" t="str">
            <v>OTROS TRAUM. DE MIEMBROS SUPERIOR, NIVEL NO ESPECIFICADO</v>
          </cell>
          <cell r="C8375" t="str">
            <v>00</v>
          </cell>
        </row>
        <row r="8376">
          <cell r="A8376" t="str">
            <v>T110</v>
          </cell>
          <cell r="B8376" t="str">
            <v>TRAUMATISMO SUPERFICIAL DE MIEMBRO SUPERIOR, NIVEL NO ESPECIFICADO</v>
          </cell>
          <cell r="C8376" t="str">
            <v>00</v>
          </cell>
        </row>
        <row r="8377">
          <cell r="A8377" t="str">
            <v>T111</v>
          </cell>
          <cell r="B8377" t="str">
            <v>HERIDA DE MIEMBRO SUPERIOR, NIVEL NO ESPECIFICADO</v>
          </cell>
          <cell r="C8377" t="str">
            <v>00</v>
          </cell>
        </row>
        <row r="8378">
          <cell r="A8378" t="str">
            <v>T112</v>
          </cell>
          <cell r="B8378" t="str">
            <v>LUXAC. ESGUIN. Y TORCED. DE ARTIC. O LIGAM. NO ESPECIF. DE MIEMB. SUPE</v>
          </cell>
          <cell r="C8378" t="str">
            <v>00</v>
          </cell>
        </row>
        <row r="8379">
          <cell r="A8379" t="str">
            <v>T113</v>
          </cell>
          <cell r="B8379" t="str">
            <v>TRUAM. DE NERV. NO ESPECIF. DE MIEMB. SUPERIOR, NIVEL NO ESPECIFICADO</v>
          </cell>
          <cell r="C8379" t="str">
            <v>00</v>
          </cell>
        </row>
        <row r="8380">
          <cell r="A8380" t="str">
            <v>T114</v>
          </cell>
          <cell r="B8380" t="str">
            <v>TRAUM. DE VASOS SANGUIN. NO ESPECIF. DE MIEMB. SUPER. NIVEL NO ESPECIF</v>
          </cell>
          <cell r="C8380" t="str">
            <v>00</v>
          </cell>
        </row>
        <row r="8381">
          <cell r="A8381" t="str">
            <v>T115</v>
          </cell>
          <cell r="B8381" t="str">
            <v>TRAUM. DE TENDON Y MUSC. NO ESPECIF. DE MIEMB. SUPER. NIVEL NO ESPECIF</v>
          </cell>
          <cell r="C8381" t="str">
            <v>00</v>
          </cell>
        </row>
        <row r="8382">
          <cell r="A8382" t="str">
            <v>T116</v>
          </cell>
          <cell r="B8382" t="str">
            <v>AMPUTACION TRAUMATICA DE MIEMBRO SUPERIOR, NOVEL NO ESPECIFICADO</v>
          </cell>
          <cell r="C8382" t="str">
            <v>00</v>
          </cell>
        </row>
        <row r="8383">
          <cell r="A8383" t="str">
            <v>T118</v>
          </cell>
          <cell r="B8383" t="str">
            <v>OTROS TRAUM. ESPECIF. DE MIEMBRO SUPERIOR, NIVEL NO ESPECIFICADO</v>
          </cell>
          <cell r="C8383" t="str">
            <v>00</v>
          </cell>
        </row>
        <row r="8384">
          <cell r="A8384" t="str">
            <v>T119</v>
          </cell>
          <cell r="B8384" t="str">
            <v>TRAUMATISMO NO ESPECIFICADO DE MIEMBRO SUPERIOR, NIVEL NO ESPECIFICADO</v>
          </cell>
          <cell r="C8384" t="str">
            <v>00</v>
          </cell>
        </row>
        <row r="8385">
          <cell r="A8385" t="str">
            <v>T12</v>
          </cell>
          <cell r="B8385" t="str">
            <v>FRACTURA DE MIEMBRO INFERIOR, NIVEL NO ESPECIFICADO</v>
          </cell>
          <cell r="C8385" t="str">
            <v>00</v>
          </cell>
        </row>
        <row r="8386">
          <cell r="A8386" t="str">
            <v>T13</v>
          </cell>
          <cell r="B8386" t="str">
            <v>OTROS TRAUMATISMOS DE MIEMBRO INFERIOR, NIVEL NO ESPECIFICADO</v>
          </cell>
          <cell r="C8386" t="str">
            <v>00</v>
          </cell>
        </row>
        <row r="8387">
          <cell r="A8387" t="str">
            <v>T130</v>
          </cell>
          <cell r="B8387" t="str">
            <v>TRAUMATISMO SUPERFICIAL DE MIEMBRO INFERIOR, NIVEL NO ESPECIFICADO</v>
          </cell>
          <cell r="C8387" t="str">
            <v>00</v>
          </cell>
        </row>
        <row r="8388">
          <cell r="A8388" t="str">
            <v>T131</v>
          </cell>
          <cell r="B8388" t="str">
            <v>HERIDA DE MIEMBRO INFERIOR, NIVEL NO ESPECIFICADO</v>
          </cell>
          <cell r="C8388" t="str">
            <v>00</v>
          </cell>
        </row>
        <row r="8389">
          <cell r="A8389" t="str">
            <v>T132</v>
          </cell>
          <cell r="B8389" t="str">
            <v>LUXAC. ESGUIN. O TORCED. DE ARTIC. Y LIGAM. NO ESPECIF. DE MIEMB. INF.</v>
          </cell>
          <cell r="C8389" t="str">
            <v>00</v>
          </cell>
        </row>
        <row r="8390">
          <cell r="A8390" t="str">
            <v>T133</v>
          </cell>
          <cell r="B8390" t="str">
            <v>TRAUM. DE NERV. NO ESPECIF. DE MIEMBRO INFERIOR, NIVEL NO ESPECIFICADO</v>
          </cell>
          <cell r="C8390" t="str">
            <v>00</v>
          </cell>
        </row>
        <row r="8391">
          <cell r="A8391" t="str">
            <v>T134</v>
          </cell>
          <cell r="B8391" t="str">
            <v>TRAUM. DE VASOS SANGUIN. NO ESPECIF. DE MIEMB. INFERIOR, NIVEL NO ESPE</v>
          </cell>
          <cell r="C8391" t="str">
            <v>00</v>
          </cell>
        </row>
        <row r="8392">
          <cell r="A8392" t="str">
            <v>T135</v>
          </cell>
          <cell r="B8392" t="str">
            <v>TRAUMA. DE TENDONES Y MUSC. NO ESPECIF. DE MIEMB. INFERIOR, NIVEL NO E</v>
          </cell>
          <cell r="C8392" t="str">
            <v>00</v>
          </cell>
        </row>
        <row r="8393">
          <cell r="A8393" t="str">
            <v>T136</v>
          </cell>
          <cell r="B8393" t="str">
            <v>AMPUTACION TRAUM. DE MIEMB. INFERIOR, NIVEL NO ESPECIFICADO</v>
          </cell>
          <cell r="C8393" t="str">
            <v>00</v>
          </cell>
        </row>
        <row r="8394">
          <cell r="A8394" t="str">
            <v>T138</v>
          </cell>
          <cell r="B8394" t="str">
            <v>OTROS TRAUMATISMOS ESPECIFICADOS DE MIEMBRO INFERIOR NIVEL NO ESPECIF</v>
          </cell>
          <cell r="C8394" t="str">
            <v>00</v>
          </cell>
        </row>
        <row r="8395">
          <cell r="A8395" t="str">
            <v>T139</v>
          </cell>
          <cell r="B8395" t="str">
            <v>TRAUMATISMO NO ESPECIFICADO DE MIEMBRO INFERIOR, NIVEL NO ESPECIFICADO</v>
          </cell>
          <cell r="C8395" t="str">
            <v>00</v>
          </cell>
        </row>
        <row r="8396">
          <cell r="A8396" t="str">
            <v>T14</v>
          </cell>
          <cell r="B8396" t="str">
            <v>TRAUMATISMO DE REGIONES NO ESPECIFICADAS DEL CUERPO</v>
          </cell>
          <cell r="C8396" t="str">
            <v>00</v>
          </cell>
        </row>
        <row r="8397">
          <cell r="A8397" t="str">
            <v>T140</v>
          </cell>
          <cell r="B8397" t="str">
            <v>TRAUMATISMO SUPERFICIAL DE REGION NO ESPECIFICADA DEL CUERPO</v>
          </cell>
          <cell r="C8397" t="str">
            <v>00</v>
          </cell>
        </row>
        <row r="8398">
          <cell r="A8398" t="str">
            <v>T141</v>
          </cell>
          <cell r="B8398" t="str">
            <v>HERIDA DE REGION NO ESPECIFICADA DEL CUERPO</v>
          </cell>
          <cell r="C8398" t="str">
            <v>00</v>
          </cell>
        </row>
        <row r="8399">
          <cell r="A8399" t="str">
            <v>T142</v>
          </cell>
          <cell r="B8399" t="str">
            <v>FRACTURA DE REGION NO ESPECIFICADA DEL CUERPO</v>
          </cell>
          <cell r="C8399" t="str">
            <v>00</v>
          </cell>
        </row>
        <row r="8400">
          <cell r="A8400" t="str">
            <v>T143</v>
          </cell>
          <cell r="B8400" t="str">
            <v>LUXACION, ESGUINCE Y TORCEDURA DE REGION NO ESPECIFICADA DEL CUERPO</v>
          </cell>
          <cell r="C8400" t="str">
            <v>00</v>
          </cell>
        </row>
        <row r="8401">
          <cell r="A8401" t="str">
            <v>T144</v>
          </cell>
          <cell r="B8401" t="str">
            <v>TRAUMATISMO DE NERVIO(S) NO ESPECIFICADO DEL CUERPO</v>
          </cell>
          <cell r="C8401" t="str">
            <v>00</v>
          </cell>
        </row>
        <row r="8402">
          <cell r="A8402" t="str">
            <v>T145</v>
          </cell>
          <cell r="B8402" t="str">
            <v>TRAUMATISMO DE VASO(S) SANGINEO(S) DE REGION NO ESPECIFICADA DEL CUERP</v>
          </cell>
          <cell r="C8402" t="str">
            <v>00</v>
          </cell>
        </row>
        <row r="8403">
          <cell r="A8403" t="str">
            <v>T146</v>
          </cell>
          <cell r="B8403" t="str">
            <v>TRAUMATISMO DE TENDONES Y MUSCULOS DE REGION NO ESPECIF. DEL CUERPO</v>
          </cell>
          <cell r="C8403" t="str">
            <v>00</v>
          </cell>
        </row>
        <row r="8404">
          <cell r="A8404" t="str">
            <v>T147</v>
          </cell>
          <cell r="B8404" t="str">
            <v>TRAUM. POR APLAST. Y AMPUT. TRAUM. DE REGION NO ESPECIF. DEL CUERPO</v>
          </cell>
          <cell r="C8404" t="str">
            <v>00</v>
          </cell>
        </row>
        <row r="8405">
          <cell r="A8405" t="str">
            <v>T148</v>
          </cell>
          <cell r="B8405" t="str">
            <v>OTROS TRAUMATISMOS DE REGION NO ESPECIFICADA DEL CUERPO</v>
          </cell>
          <cell r="C8405" t="str">
            <v>00</v>
          </cell>
        </row>
        <row r="8406">
          <cell r="A8406" t="str">
            <v>T149</v>
          </cell>
          <cell r="B8406" t="str">
            <v>TRAUMATISMO, NO ESPECIFICADO</v>
          </cell>
          <cell r="C8406" t="str">
            <v>00</v>
          </cell>
        </row>
        <row r="8407">
          <cell r="A8407" t="str">
            <v>T15</v>
          </cell>
          <cell r="B8407" t="str">
            <v>CUERPO EXTRÑO EN PARTE EXTERNA DEL OJO</v>
          </cell>
          <cell r="C8407" t="str">
            <v>00</v>
          </cell>
        </row>
        <row r="8408">
          <cell r="A8408" t="str">
            <v>T150</v>
          </cell>
          <cell r="B8408" t="str">
            <v>CUERPO EXTRAÑO EN LA CORNEA</v>
          </cell>
          <cell r="C8408" t="str">
            <v>00</v>
          </cell>
        </row>
        <row r="8409">
          <cell r="A8409" t="str">
            <v>T151</v>
          </cell>
          <cell r="B8409" t="str">
            <v>CUERPO EXTRAÑO EN EL SACO CONJUNTIVAL</v>
          </cell>
          <cell r="C8409" t="str">
            <v>00</v>
          </cell>
        </row>
        <row r="8410">
          <cell r="A8410" t="str">
            <v>T158</v>
          </cell>
          <cell r="B8410" t="str">
            <v>CUERPO EXTRAÑO EN OTRAS Y EN MULTIPLES PARTES DE LA PARTE EXT. DEL OJO</v>
          </cell>
          <cell r="C8410" t="str">
            <v>00</v>
          </cell>
        </row>
        <row r="8411">
          <cell r="A8411" t="str">
            <v>T159</v>
          </cell>
          <cell r="B8411" t="str">
            <v>CUERPO EXTR. EN PARTE EXTER. DEL OJO, SITIO NO ESPECIFICADO</v>
          </cell>
          <cell r="C8411" t="str">
            <v>00</v>
          </cell>
        </row>
        <row r="8412">
          <cell r="A8412" t="str">
            <v>T16</v>
          </cell>
          <cell r="B8412" t="str">
            <v>CUERPO EXTRAÑO EN EL OIDO</v>
          </cell>
          <cell r="C8412" t="str">
            <v>00</v>
          </cell>
        </row>
        <row r="8413">
          <cell r="A8413" t="str">
            <v>T17</v>
          </cell>
          <cell r="B8413" t="str">
            <v>CUERPO EXTRAÑO EN LAS VIAS RESPIRATORIAS</v>
          </cell>
          <cell r="C8413" t="str">
            <v>00</v>
          </cell>
        </row>
        <row r="8414">
          <cell r="A8414" t="str">
            <v>T170</v>
          </cell>
          <cell r="B8414" t="str">
            <v>CUERPO EXTRAÑO EN SENO PARANASAL</v>
          </cell>
          <cell r="C8414" t="str">
            <v>00</v>
          </cell>
        </row>
        <row r="8415">
          <cell r="A8415" t="str">
            <v>T171</v>
          </cell>
          <cell r="B8415" t="str">
            <v>CUERPO EXTRAÑO EN EL ORIFICIO NASAL</v>
          </cell>
          <cell r="C8415" t="str">
            <v>00</v>
          </cell>
        </row>
        <row r="8416">
          <cell r="A8416" t="str">
            <v>T172</v>
          </cell>
          <cell r="B8416" t="str">
            <v>CUERPO EXTRAÑO EN LA FARINGE</v>
          </cell>
          <cell r="C8416" t="str">
            <v>00</v>
          </cell>
        </row>
        <row r="8417">
          <cell r="A8417" t="str">
            <v>T173</v>
          </cell>
          <cell r="B8417" t="str">
            <v>CUERPO EXTRAÑO EN AL LARINGE</v>
          </cell>
          <cell r="C8417" t="str">
            <v>00</v>
          </cell>
        </row>
        <row r="8418">
          <cell r="A8418" t="str">
            <v>T174</v>
          </cell>
          <cell r="B8418" t="str">
            <v>CUERPO EXTRAÑO EN LA TRAQUEA</v>
          </cell>
          <cell r="C8418" t="str">
            <v>00</v>
          </cell>
        </row>
        <row r="8419">
          <cell r="A8419" t="str">
            <v>T175</v>
          </cell>
          <cell r="B8419" t="str">
            <v>CUERPO EXTRAÑO EN BRONQUIOS</v>
          </cell>
          <cell r="C8419" t="str">
            <v>00</v>
          </cell>
        </row>
        <row r="8420">
          <cell r="A8420" t="str">
            <v>T178</v>
          </cell>
          <cell r="B8420" t="str">
            <v>CUERPO EXTRAÑO EN OTRAS Y EN MULTIPL. PARTES DE LAS VIAS RESPIRATORIAS</v>
          </cell>
          <cell r="C8420" t="str">
            <v>00</v>
          </cell>
        </row>
        <row r="8421">
          <cell r="A8421" t="str">
            <v>T179</v>
          </cell>
          <cell r="B8421" t="str">
            <v>CUERPO EXTRAÑO EN LAS VIAS RESPIRATORIAS, PARTE NO ESPECIFICADA</v>
          </cell>
          <cell r="C8421" t="str">
            <v>00</v>
          </cell>
        </row>
        <row r="8422">
          <cell r="A8422" t="str">
            <v>T18</v>
          </cell>
          <cell r="B8422" t="str">
            <v>CUERPO EXTRAÑO EN EL TUBO DIGESTIVO</v>
          </cell>
          <cell r="C8422" t="str">
            <v>00</v>
          </cell>
        </row>
        <row r="8423">
          <cell r="A8423" t="str">
            <v>T180</v>
          </cell>
          <cell r="B8423" t="str">
            <v>CUERPO EXTRAÑO EN LA BOCA</v>
          </cell>
          <cell r="C8423" t="str">
            <v>00</v>
          </cell>
        </row>
        <row r="8424">
          <cell r="A8424" t="str">
            <v>T181</v>
          </cell>
          <cell r="B8424" t="str">
            <v>CUERPO EXTRAÑO EN EL ESOFAGO</v>
          </cell>
          <cell r="C8424" t="str">
            <v>00</v>
          </cell>
        </row>
        <row r="8425">
          <cell r="A8425" t="str">
            <v>T182</v>
          </cell>
          <cell r="B8425" t="str">
            <v>CUERPO EXTRAÑO EN EL ESTOMAGO</v>
          </cell>
          <cell r="C8425" t="str">
            <v>00</v>
          </cell>
        </row>
        <row r="8426">
          <cell r="A8426" t="str">
            <v>T183</v>
          </cell>
          <cell r="B8426" t="str">
            <v>CUERPO EXTRAÑO EN EL INTESTINO DELGADO</v>
          </cell>
          <cell r="C8426" t="str">
            <v>00</v>
          </cell>
        </row>
        <row r="8427">
          <cell r="A8427" t="str">
            <v>T184</v>
          </cell>
          <cell r="B8427" t="str">
            <v>CUERPO EXTRAÑO EN EL COLON</v>
          </cell>
          <cell r="C8427" t="str">
            <v>00</v>
          </cell>
        </row>
        <row r="8428">
          <cell r="A8428" t="str">
            <v>T185</v>
          </cell>
          <cell r="B8428" t="str">
            <v>CUERPO EXTRAÑO EN EL ANO Y EN EL RECTO</v>
          </cell>
          <cell r="C8428" t="str">
            <v>00</v>
          </cell>
        </row>
        <row r="8429">
          <cell r="A8429" t="str">
            <v>T188</v>
          </cell>
          <cell r="B8429" t="str">
            <v>CUERPO EXTRAÑO EN OTRAS Y MULTIPLES PARTES DEL TUBO DIGESTIVO</v>
          </cell>
          <cell r="C8429" t="str">
            <v>00</v>
          </cell>
        </row>
        <row r="8430">
          <cell r="A8430" t="str">
            <v>T189</v>
          </cell>
          <cell r="B8430" t="str">
            <v>CUERPO EXTRAÑO EN EL TUBO DIGESTIVO, PARTE NO ESPECIFICADA</v>
          </cell>
          <cell r="C8430" t="str">
            <v>00</v>
          </cell>
        </row>
        <row r="8431">
          <cell r="A8431" t="str">
            <v>T19</v>
          </cell>
          <cell r="B8431" t="str">
            <v>CUERPO EXTRAÑO EN LAS VIAS GENITOURINARIAS</v>
          </cell>
          <cell r="C8431" t="str">
            <v>00</v>
          </cell>
        </row>
        <row r="8432">
          <cell r="A8432" t="str">
            <v>T190</v>
          </cell>
          <cell r="B8432" t="str">
            <v>CUERPO EXTRAÑO EN LA URETRA</v>
          </cell>
          <cell r="C8432" t="str">
            <v>00</v>
          </cell>
        </row>
        <row r="8433">
          <cell r="A8433" t="str">
            <v>T191</v>
          </cell>
          <cell r="B8433" t="str">
            <v>CUERPO EXTRAÑO EN LA VEJIGA</v>
          </cell>
          <cell r="C8433" t="str">
            <v>00</v>
          </cell>
        </row>
        <row r="8434">
          <cell r="A8434" t="str">
            <v>T192</v>
          </cell>
          <cell r="B8434" t="str">
            <v>CUERPO EXTRAÑO EN LA VULVA Y EN LA VAGINA</v>
          </cell>
          <cell r="C8434" t="str">
            <v>00</v>
          </cell>
        </row>
        <row r="8435">
          <cell r="A8435" t="str">
            <v>T193</v>
          </cell>
          <cell r="B8435" t="str">
            <v>CUERPO EXTRAÑO EN EL UTERO (CUALQUIER PARTE)</v>
          </cell>
          <cell r="C8435" t="str">
            <v>00</v>
          </cell>
        </row>
        <row r="8436">
          <cell r="A8436" t="str">
            <v>T198</v>
          </cell>
          <cell r="B8436" t="str">
            <v>CUERPO EXTRAÑO EN OTRAS Y MULTIPLES PARTES DE LAS VIAS GENITOURINARIAS</v>
          </cell>
          <cell r="C8436" t="str">
            <v>00</v>
          </cell>
        </row>
        <row r="8437">
          <cell r="A8437" t="str">
            <v>T199</v>
          </cell>
          <cell r="B8437" t="str">
            <v>CUERPO EXTRAÑO EN LAS VIAS GENITOURINARIAS, PARTE NO ESPECIFICADA</v>
          </cell>
          <cell r="C8437" t="str">
            <v>00</v>
          </cell>
        </row>
        <row r="8438">
          <cell r="A8438" t="str">
            <v>T20</v>
          </cell>
          <cell r="B8438" t="str">
            <v>QUEMADURA Y CORROSION DE LA CABEZA Y DEL CUELLO</v>
          </cell>
          <cell r="C8438" t="str">
            <v>00</v>
          </cell>
        </row>
        <row r="8439">
          <cell r="A8439" t="str">
            <v>T200</v>
          </cell>
          <cell r="B8439" t="str">
            <v>QUEMADURA DE LA CABEZA Y DEL CUELLO, GRADO NO ESPECIFICADO</v>
          </cell>
          <cell r="C8439" t="str">
            <v>00</v>
          </cell>
        </row>
        <row r="8440">
          <cell r="A8440" t="str">
            <v>T201</v>
          </cell>
          <cell r="B8440" t="str">
            <v>QUEMADURA DE LA CABEZA Y DEL CUELLO, DE PRIMER GRADO</v>
          </cell>
          <cell r="C8440" t="str">
            <v>00</v>
          </cell>
        </row>
        <row r="8441">
          <cell r="A8441" t="str">
            <v>T202</v>
          </cell>
          <cell r="B8441" t="str">
            <v>QUEMQDURA DE LA CABEZA Y DEL CUELLO. DE SEGUNDO GRADO</v>
          </cell>
          <cell r="C8441" t="str">
            <v>00</v>
          </cell>
        </row>
        <row r="8442">
          <cell r="A8442" t="str">
            <v>T203</v>
          </cell>
          <cell r="B8442" t="str">
            <v>QUEMADURA DE LA CABEZA Y DEL CUELLO DE TERCER GRADO</v>
          </cell>
          <cell r="C8442" t="str">
            <v>00</v>
          </cell>
        </row>
        <row r="8443">
          <cell r="A8443" t="str">
            <v>T204</v>
          </cell>
          <cell r="B8443" t="str">
            <v>QUEMADURA DE LA CABEZA Y DEL CUELLO, GRADO NO ESPECIFICADO</v>
          </cell>
          <cell r="C8443" t="str">
            <v>00</v>
          </cell>
        </row>
        <row r="8444">
          <cell r="A8444" t="str">
            <v>T205</v>
          </cell>
          <cell r="B8444" t="str">
            <v>CORROSION DE LA CABEZA Y DEL CUELLO, DE PRIMER GRADO</v>
          </cell>
          <cell r="C8444" t="str">
            <v>00</v>
          </cell>
        </row>
        <row r="8445">
          <cell r="A8445" t="str">
            <v>T206</v>
          </cell>
          <cell r="B8445" t="str">
            <v>CORROSION DE LA CABEZA Y DEL CUELLO, DE SUGUNDO GRADO</v>
          </cell>
          <cell r="C8445" t="str">
            <v>00</v>
          </cell>
        </row>
        <row r="8446">
          <cell r="A8446" t="str">
            <v>T207</v>
          </cell>
          <cell r="B8446" t="str">
            <v>CORROSION DE LA CABEZA Y DEL CUELLO, DE TERCER GRADO</v>
          </cell>
          <cell r="C8446" t="str">
            <v>00</v>
          </cell>
        </row>
        <row r="8447">
          <cell r="A8447" t="str">
            <v>T21</v>
          </cell>
          <cell r="B8447" t="str">
            <v>QUEMADURA Y CORROSION DEL TRONCO</v>
          </cell>
          <cell r="C8447" t="str">
            <v>00</v>
          </cell>
        </row>
        <row r="8448">
          <cell r="A8448" t="str">
            <v>T210</v>
          </cell>
          <cell r="B8448" t="str">
            <v>QUEMADURA DEL TRONCO, GRADO NO ESPECIFICADO</v>
          </cell>
          <cell r="C8448" t="str">
            <v>00</v>
          </cell>
        </row>
        <row r="8449">
          <cell r="A8449" t="str">
            <v>T211</v>
          </cell>
          <cell r="B8449" t="str">
            <v>QUEMADURA DEL TRONCO, DE PRIMER GRADO</v>
          </cell>
          <cell r="C8449" t="str">
            <v>00</v>
          </cell>
        </row>
        <row r="8450">
          <cell r="A8450" t="str">
            <v>T212</v>
          </cell>
          <cell r="B8450" t="str">
            <v>QUEMQDURA DEL TRONCO, DE SEGUNDO GRADO</v>
          </cell>
          <cell r="C8450" t="str">
            <v>00</v>
          </cell>
        </row>
        <row r="8451">
          <cell r="A8451" t="str">
            <v>T213</v>
          </cell>
          <cell r="B8451" t="str">
            <v>QUEMADURA DEL TRONCO, DEL TERCER GRADO</v>
          </cell>
          <cell r="C8451" t="str">
            <v>00</v>
          </cell>
        </row>
        <row r="8452">
          <cell r="A8452" t="str">
            <v>T214</v>
          </cell>
          <cell r="B8452" t="str">
            <v>CORROSION DEL TRONCO, GRADO NO ESPECIFICADO</v>
          </cell>
          <cell r="C8452" t="str">
            <v>00</v>
          </cell>
        </row>
        <row r="8453">
          <cell r="A8453" t="str">
            <v>T215</v>
          </cell>
          <cell r="B8453" t="str">
            <v>CORROSION DEL TRONCO, DE PRIMER GRADO</v>
          </cell>
          <cell r="C8453" t="str">
            <v>00</v>
          </cell>
        </row>
        <row r="8454">
          <cell r="A8454" t="str">
            <v>T216</v>
          </cell>
          <cell r="B8454" t="str">
            <v>CORROSION DEL TRONCO, DE SEGUNDO GRADO</v>
          </cell>
          <cell r="C8454" t="str">
            <v>00</v>
          </cell>
        </row>
        <row r="8455">
          <cell r="A8455" t="str">
            <v>T217</v>
          </cell>
          <cell r="B8455" t="str">
            <v>CORROSION DEL TRONCO, DE TERCER GRADO</v>
          </cell>
          <cell r="C8455" t="str">
            <v>00</v>
          </cell>
        </row>
        <row r="8456">
          <cell r="A8456" t="str">
            <v>T22</v>
          </cell>
          <cell r="B8456" t="str">
            <v>QUEM. Y CORROS. DEL HOMBRO Y MIEMB. SUPER. EXCEP. DE LA MUÑECA Y DE LA</v>
          </cell>
          <cell r="C8456" t="str">
            <v>00</v>
          </cell>
        </row>
        <row r="8457">
          <cell r="A8457" t="str">
            <v>T220</v>
          </cell>
          <cell r="B8457" t="str">
            <v>QUEM. DEL HOMBRO Y MIEMB. SUPER. GRADO NO ESPECIF. EXCEP. DE LA MUÑECA</v>
          </cell>
          <cell r="C8457" t="str">
            <v>00</v>
          </cell>
        </row>
        <row r="8458">
          <cell r="A8458" t="str">
            <v>T221</v>
          </cell>
          <cell r="B8458" t="str">
            <v>QUEM. DEL HOMBRO Y MIEMB. SUPER. DE PRIMER GRADO, EXCEP. DE LA MUÑECA</v>
          </cell>
          <cell r="C8458" t="str">
            <v>00</v>
          </cell>
        </row>
        <row r="8459">
          <cell r="A8459" t="str">
            <v>T222</v>
          </cell>
          <cell r="B8459" t="str">
            <v>QUEM. DEL HOMBRO Y MIEMB. SUPER. DE SUGUNDO GRADO, EXCEP. DE LA MUÑECA</v>
          </cell>
          <cell r="C8459" t="str">
            <v>00</v>
          </cell>
        </row>
        <row r="8460">
          <cell r="A8460" t="str">
            <v>T223</v>
          </cell>
          <cell r="B8460" t="str">
            <v>QUEM. DEL HOMBRO Y MIEMB. SUPER. DE TERCER GRADO, EXCEP. DE LA MUÑECA</v>
          </cell>
          <cell r="C8460" t="str">
            <v>00</v>
          </cell>
        </row>
        <row r="8461">
          <cell r="A8461" t="str">
            <v>T224</v>
          </cell>
          <cell r="B8461" t="str">
            <v>CORROS. DEL HOMBRO Y MIEMB. SUPER. GRADO NO ESPECIF. EXCEP. DE LA MUÑE</v>
          </cell>
          <cell r="C8461" t="str">
            <v>00</v>
          </cell>
        </row>
        <row r="8462">
          <cell r="A8462" t="str">
            <v>T225</v>
          </cell>
          <cell r="B8462" t="str">
            <v>CORROS. DEL HOMBRO Y MIEMB. SUPER. DE PRIMER GRADO, EXCEP. DE LA MUÑEC</v>
          </cell>
          <cell r="C8462" t="str">
            <v>00</v>
          </cell>
        </row>
        <row r="8463">
          <cell r="A8463" t="str">
            <v>T226</v>
          </cell>
          <cell r="B8463" t="str">
            <v>CORROS. DEL HOMBRO Y MIEMB. SUPER. DE SEGUNDO GRADO, EXCEP. DE LA MUÑE</v>
          </cell>
          <cell r="C8463" t="str">
            <v>00</v>
          </cell>
        </row>
        <row r="8464">
          <cell r="A8464" t="str">
            <v>T227</v>
          </cell>
          <cell r="B8464" t="str">
            <v>CORROS. DEL HOMBRO Y MIEMB. SUPER. DE TERCER GRADO, EXCEP. DE LA MUÑEC</v>
          </cell>
          <cell r="C8464" t="str">
            <v>00</v>
          </cell>
        </row>
        <row r="8465">
          <cell r="A8465" t="str">
            <v>T23</v>
          </cell>
          <cell r="B8465" t="str">
            <v>QUEMQDURA Y CORROSION DE LA MUÑECA Y DE LA MANO</v>
          </cell>
          <cell r="C8465" t="str">
            <v>00</v>
          </cell>
        </row>
        <row r="8466">
          <cell r="A8466" t="str">
            <v>T230</v>
          </cell>
          <cell r="B8466" t="str">
            <v>QUEMADURA DE LA MUÑECA Y DE LA MANO, GRADO NO ESPECIFICADO</v>
          </cell>
          <cell r="C8466" t="str">
            <v>00</v>
          </cell>
        </row>
        <row r="8467">
          <cell r="A8467" t="str">
            <v>T231</v>
          </cell>
          <cell r="B8467" t="str">
            <v>QUEMADURA DE LA MUÑECA Y DE LA MANO, DE PRIMER GRADO</v>
          </cell>
          <cell r="C8467" t="str">
            <v>00</v>
          </cell>
        </row>
        <row r="8468">
          <cell r="A8468" t="str">
            <v>T232</v>
          </cell>
          <cell r="B8468" t="str">
            <v>QUEMADURA DE LA MUÑECA Y DE LA MANO, DE SEGUNDO GRADO</v>
          </cell>
          <cell r="C8468" t="str">
            <v>00</v>
          </cell>
        </row>
        <row r="8469">
          <cell r="A8469" t="str">
            <v>T233</v>
          </cell>
          <cell r="B8469" t="str">
            <v>QUEMADURA DE LA MUÑECA Y DE LA MANO, DE TERCER GRADO</v>
          </cell>
          <cell r="C8469" t="str">
            <v>00</v>
          </cell>
        </row>
        <row r="8470">
          <cell r="A8470" t="str">
            <v>T234</v>
          </cell>
          <cell r="B8470" t="str">
            <v>CORROSION DE LA MUÑECA Y DE LA MANO, GRADO NO ESPECIFICADO</v>
          </cell>
          <cell r="C8470" t="str">
            <v>00</v>
          </cell>
        </row>
        <row r="8471">
          <cell r="A8471" t="str">
            <v>T235</v>
          </cell>
          <cell r="B8471" t="str">
            <v>CORROSION DE LA MUÑECA Y DE LA MANO, DE PRIMER GRADO</v>
          </cell>
          <cell r="C8471" t="str">
            <v>00</v>
          </cell>
        </row>
        <row r="8472">
          <cell r="A8472" t="str">
            <v>T236</v>
          </cell>
          <cell r="B8472" t="str">
            <v>CORROSION DE LA MUÑECA Y DE LA MANO, DE SEGUNDO GRADO</v>
          </cell>
          <cell r="C8472" t="str">
            <v>00</v>
          </cell>
        </row>
        <row r="8473">
          <cell r="A8473" t="str">
            <v>T237</v>
          </cell>
          <cell r="B8473" t="str">
            <v>CORROSION DE LA MUÑECA Y DE LA MANO, DE TERCER GRADO</v>
          </cell>
          <cell r="C8473" t="str">
            <v>00</v>
          </cell>
        </row>
        <row r="8474">
          <cell r="A8474" t="str">
            <v>T24</v>
          </cell>
          <cell r="B8474" t="str">
            <v>QUEMADURA Y CORROSION DE LA CADERA Y MIEMB. INFERIOR, EXCEP. TOBILLO Y</v>
          </cell>
          <cell r="C8474" t="str">
            <v>00</v>
          </cell>
        </row>
        <row r="8475">
          <cell r="A8475" t="str">
            <v>T240</v>
          </cell>
          <cell r="B8475" t="str">
            <v>QUEM.  DE LA CADERA Y MIEMB. INFERIOR, GRADO NO ESPECIF. EXCEP. TOBILL</v>
          </cell>
          <cell r="C8475" t="str">
            <v>00</v>
          </cell>
        </row>
        <row r="8476">
          <cell r="A8476" t="str">
            <v>T241</v>
          </cell>
          <cell r="B8476" t="str">
            <v>QUEM. DE LA CADERA Y MIEMB. INFER. DE PRIMER GRADO EXCEP. TOBILLO Y PI</v>
          </cell>
          <cell r="C8476" t="str">
            <v>00</v>
          </cell>
        </row>
        <row r="8477">
          <cell r="A8477" t="str">
            <v>T242</v>
          </cell>
          <cell r="B8477" t="str">
            <v>QUEM. DE LA CADERA Y MIEMB. IMFER. DE SEGUNDO GRADO, EXCEP. TOBILLO Y</v>
          </cell>
          <cell r="C8477" t="str">
            <v>00</v>
          </cell>
        </row>
        <row r="8478">
          <cell r="A8478" t="str">
            <v>T243</v>
          </cell>
          <cell r="B8478" t="str">
            <v>QUEM. DE LA CADERA Y MIEMB. INFER. DE TERCER GRADO, EXCEP. TOBILLO Y P</v>
          </cell>
          <cell r="C8478" t="str">
            <v>00</v>
          </cell>
        </row>
        <row r="8479">
          <cell r="A8479" t="str">
            <v>T244</v>
          </cell>
          <cell r="B8479" t="str">
            <v>CORROS. DE LA CADERA Y MIEMB. INFER. GRADO NO ESPECIF. EXCEP. TOBILLO</v>
          </cell>
          <cell r="C8479" t="str">
            <v>00</v>
          </cell>
        </row>
        <row r="8480">
          <cell r="A8480" t="str">
            <v>T245</v>
          </cell>
          <cell r="B8480" t="str">
            <v>CORROS. DE LA CADERA Y MIEMB. INFER. DE PRIMER GRADO, EXCEP. TOBILLO Y</v>
          </cell>
          <cell r="C8480" t="str">
            <v>00</v>
          </cell>
        </row>
        <row r="8481">
          <cell r="A8481" t="str">
            <v>T246</v>
          </cell>
          <cell r="B8481" t="str">
            <v>CORROS. DE LA CADERA Y MIEMB. INFER. DE SEGUNDO GRADO, EXCEP. TOBILLO</v>
          </cell>
          <cell r="C8481" t="str">
            <v>00</v>
          </cell>
        </row>
        <row r="8482">
          <cell r="A8482" t="str">
            <v>T247</v>
          </cell>
          <cell r="B8482" t="str">
            <v>CORROS. DE LA CADERA Y MIEMB. INFER. DE TERCER GRADO, EXCEP. TOBILLO Y</v>
          </cell>
          <cell r="C8482" t="str">
            <v>00</v>
          </cell>
        </row>
        <row r="8483">
          <cell r="A8483" t="str">
            <v>T25</v>
          </cell>
          <cell r="B8483" t="str">
            <v>QUEMADURA Y CORROSION DEL TOBILLO Y DEL PIE</v>
          </cell>
          <cell r="C8483" t="str">
            <v>00</v>
          </cell>
        </row>
        <row r="8484">
          <cell r="A8484" t="str">
            <v>T250</v>
          </cell>
          <cell r="B8484" t="str">
            <v>QUEMADURA DEL TOBILLO Y DEL PIE, GRADO NO ESPECIFICADO</v>
          </cell>
          <cell r="C8484" t="str">
            <v>00</v>
          </cell>
        </row>
        <row r="8485">
          <cell r="A8485" t="str">
            <v>T251</v>
          </cell>
          <cell r="B8485" t="str">
            <v>QUEMADURA DEL TOBILLO Y DEL PIE, DE PRIMER GRADO</v>
          </cell>
          <cell r="C8485" t="str">
            <v>00</v>
          </cell>
        </row>
        <row r="8486">
          <cell r="A8486" t="str">
            <v>T252</v>
          </cell>
          <cell r="B8486" t="str">
            <v>QUEMADURA DEL TOBILLO Y DEL PIE, DE SEGUNDO GRADO</v>
          </cell>
          <cell r="C8486" t="str">
            <v>00</v>
          </cell>
        </row>
        <row r="8487">
          <cell r="A8487" t="str">
            <v>T253</v>
          </cell>
          <cell r="B8487" t="str">
            <v>QUEMADURA DEL TOBILLO Y DEL PIE, DE TERCER GRADO</v>
          </cell>
          <cell r="C8487" t="str">
            <v>00</v>
          </cell>
        </row>
        <row r="8488">
          <cell r="A8488" t="str">
            <v>T254</v>
          </cell>
          <cell r="B8488" t="str">
            <v>CORROSION DEL TOBILLO Y DEL PIE, GRADO NO ESPECIFICADO</v>
          </cell>
          <cell r="C8488" t="str">
            <v>00</v>
          </cell>
        </row>
        <row r="8489">
          <cell r="A8489" t="str">
            <v>T255</v>
          </cell>
          <cell r="B8489" t="str">
            <v>CORROSION DEL TOBILLO Y DEL PIE, DE PRIMER GRADO</v>
          </cell>
          <cell r="C8489" t="str">
            <v>00</v>
          </cell>
        </row>
        <row r="8490">
          <cell r="A8490" t="str">
            <v>T256</v>
          </cell>
          <cell r="B8490" t="str">
            <v>CORROSION DEL TOBILLO Y DEL PIE, DE SEGUNDO GRADO</v>
          </cell>
          <cell r="C8490" t="str">
            <v>00</v>
          </cell>
        </row>
        <row r="8491">
          <cell r="A8491" t="str">
            <v>T257</v>
          </cell>
          <cell r="B8491" t="str">
            <v>CORROSION DEL TOBILLO Y DEL PIE, DE TERCER GRADO</v>
          </cell>
          <cell r="C8491" t="str">
            <v>00</v>
          </cell>
        </row>
        <row r="8492">
          <cell r="A8492" t="str">
            <v>T26</v>
          </cell>
          <cell r="B8492" t="str">
            <v>QUEMADURA Y CORROSION LIMITADA AL OJO Y SUS ANEXOS</v>
          </cell>
          <cell r="C8492" t="str">
            <v>00</v>
          </cell>
        </row>
        <row r="8493">
          <cell r="A8493" t="str">
            <v>T260</v>
          </cell>
          <cell r="B8493" t="str">
            <v>QUEMADURA DEL PARPADO Y AREA PERIOCULAR</v>
          </cell>
          <cell r="C8493" t="str">
            <v>00</v>
          </cell>
        </row>
        <row r="8494">
          <cell r="A8494" t="str">
            <v>T261</v>
          </cell>
          <cell r="B8494" t="str">
            <v>QUEMADURA DE LA CORNEA Y SACO CONJUNTIVAL</v>
          </cell>
          <cell r="C8494" t="str">
            <v>00</v>
          </cell>
        </row>
        <row r="8495">
          <cell r="A8495" t="str">
            <v>T262</v>
          </cell>
          <cell r="B8495" t="str">
            <v>QUEMADURA CON RUPTURA Y DESTRUCCION RESULTANTES DEL GLOBO OCULAR</v>
          </cell>
          <cell r="C8495" t="str">
            <v>00</v>
          </cell>
        </row>
        <row r="8496">
          <cell r="A8496" t="str">
            <v>T263</v>
          </cell>
          <cell r="B8496" t="str">
            <v>QUEMADURA DE OTRAS PARTES DEL OJO Y SUS ANEXOS</v>
          </cell>
          <cell r="C8496" t="str">
            <v>00</v>
          </cell>
        </row>
        <row r="8497">
          <cell r="A8497" t="str">
            <v>T264</v>
          </cell>
          <cell r="B8497" t="str">
            <v>QUEMADURA DEL OJO Y ANWXOS, PARTE NO ESPECIFICADA</v>
          </cell>
          <cell r="C8497" t="str">
            <v>00</v>
          </cell>
        </row>
        <row r="8498">
          <cell r="A8498" t="str">
            <v>T265</v>
          </cell>
          <cell r="B8498" t="str">
            <v>CORROSION DEL PARPADO Y AREA PERIOCULAR</v>
          </cell>
          <cell r="C8498" t="str">
            <v>00</v>
          </cell>
        </row>
        <row r="8499">
          <cell r="A8499" t="str">
            <v>T266</v>
          </cell>
          <cell r="B8499" t="str">
            <v>CORROSION DE LA CORNEA Y SACO CONJUNTIVAL</v>
          </cell>
          <cell r="C8499" t="str">
            <v>00</v>
          </cell>
        </row>
        <row r="8500">
          <cell r="A8500" t="str">
            <v>T267</v>
          </cell>
          <cell r="B8500" t="str">
            <v>CORROSION CON RUPTURA Y DESTRUCCION RESULTANTES DEL GLOBO OCULAR</v>
          </cell>
          <cell r="C8500" t="str">
            <v>00</v>
          </cell>
        </row>
        <row r="8501">
          <cell r="A8501" t="str">
            <v>T268</v>
          </cell>
          <cell r="B8501" t="str">
            <v>CORROSION DE OTRAS PARTES DEL OJO Y SUS ANEXOS</v>
          </cell>
          <cell r="C8501" t="str">
            <v>00</v>
          </cell>
        </row>
        <row r="8502">
          <cell r="A8502" t="str">
            <v>T269</v>
          </cell>
          <cell r="B8502" t="str">
            <v>CORROSION DEL OJO Y SUS ANEXOS, PARTE NO ESPECIFICADA</v>
          </cell>
          <cell r="C8502" t="str">
            <v>00</v>
          </cell>
        </row>
        <row r="8503">
          <cell r="A8503" t="str">
            <v>T27</v>
          </cell>
          <cell r="B8503" t="str">
            <v>QUEMADURA Y CORROSION DE LAS VIAS RESPIRATORIAS</v>
          </cell>
          <cell r="C8503" t="str">
            <v>00</v>
          </cell>
        </row>
        <row r="8504">
          <cell r="A8504" t="str">
            <v>T270</v>
          </cell>
          <cell r="B8504" t="str">
            <v>QUEMADURA DE LA LARINGE Y DE LA TRAQUEA</v>
          </cell>
          <cell r="C8504" t="str">
            <v>00</v>
          </cell>
        </row>
        <row r="8505">
          <cell r="A8505" t="str">
            <v>T271</v>
          </cell>
          <cell r="B8505" t="str">
            <v>QUEMADURA QUE AFECTAN LA LARINGE Y LA TRAQUEA CON PULMON</v>
          </cell>
          <cell r="C8505" t="str">
            <v>00</v>
          </cell>
        </row>
        <row r="8506">
          <cell r="A8506" t="str">
            <v>T272</v>
          </cell>
          <cell r="B8506" t="str">
            <v>QUEMADURA DE OTRAS PARTES DE LA VIAS RESPIRATORIAS</v>
          </cell>
          <cell r="C8506" t="str">
            <v>00</v>
          </cell>
        </row>
        <row r="8507">
          <cell r="A8507" t="str">
            <v>T273</v>
          </cell>
          <cell r="B8507" t="str">
            <v>QUEMADURA DE LAS VIAS RESPIRATORIAS, PARTE NO ESPECIFICADA</v>
          </cell>
          <cell r="C8507" t="str">
            <v>00</v>
          </cell>
        </row>
        <row r="8508">
          <cell r="A8508" t="str">
            <v>T274</v>
          </cell>
          <cell r="B8508" t="str">
            <v>CORROSION DE LA LARINGE Y DE LA TRAQUEA</v>
          </cell>
          <cell r="C8508" t="str">
            <v>00</v>
          </cell>
        </row>
        <row r="8509">
          <cell r="A8509" t="str">
            <v>T275</v>
          </cell>
          <cell r="B8509" t="str">
            <v>CORROSION QUE AFECTAN LA LARINGE Y LA TRAQUEA CON EL PULMON</v>
          </cell>
          <cell r="C8509" t="str">
            <v>00</v>
          </cell>
        </row>
        <row r="8510">
          <cell r="A8510" t="str">
            <v>T276</v>
          </cell>
          <cell r="B8510" t="str">
            <v>CORROSION DE OTRAS PARTES DE LAS VIAS RESPIRATORIAS</v>
          </cell>
          <cell r="C8510" t="str">
            <v>00</v>
          </cell>
        </row>
        <row r="8511">
          <cell r="A8511" t="str">
            <v>T277</v>
          </cell>
          <cell r="B8511" t="str">
            <v>CORROSION DE LAS VIAS RESPIRATORIAS, PARTE NO ESPECIFICADA</v>
          </cell>
          <cell r="C8511" t="str">
            <v>00</v>
          </cell>
        </row>
        <row r="8512">
          <cell r="A8512" t="str">
            <v>T28</v>
          </cell>
          <cell r="B8512" t="str">
            <v>QUEMADURA Y CORROSION DE OTROS ORGANOS INTERNOS</v>
          </cell>
          <cell r="C8512" t="str">
            <v>00</v>
          </cell>
        </row>
        <row r="8513">
          <cell r="A8513" t="str">
            <v>T280</v>
          </cell>
          <cell r="B8513" t="str">
            <v>QUEMADURA DE LA BOCA Y DE LA FARINGE</v>
          </cell>
          <cell r="C8513" t="str">
            <v>00</v>
          </cell>
        </row>
        <row r="8514">
          <cell r="A8514" t="str">
            <v>T281</v>
          </cell>
          <cell r="B8514" t="str">
            <v>QUEMADURA DEL ESOFAGO</v>
          </cell>
          <cell r="C8514" t="str">
            <v>00</v>
          </cell>
        </row>
        <row r="8515">
          <cell r="A8515" t="str">
            <v>T282</v>
          </cell>
          <cell r="B8515" t="str">
            <v>QUEMADURA DE OTRAS PARTES DEL TUBO DIGESTIVO</v>
          </cell>
          <cell r="C8515" t="str">
            <v>00</v>
          </cell>
        </row>
        <row r="8516">
          <cell r="A8516" t="str">
            <v>T283</v>
          </cell>
          <cell r="B8516" t="str">
            <v>QUEMADURA DE ORGANOS GENITOURINARIOS INTERNOS</v>
          </cell>
          <cell r="C8516" t="str">
            <v>00</v>
          </cell>
        </row>
        <row r="8517">
          <cell r="A8517" t="str">
            <v>T284</v>
          </cell>
          <cell r="B8517" t="str">
            <v>QUEMADURA DE OTROS ORGANOS INTERNOS Y DE LOS NO ESPECIFICADOS</v>
          </cell>
          <cell r="C8517" t="str">
            <v>00</v>
          </cell>
        </row>
        <row r="8518">
          <cell r="A8518" t="str">
            <v>T285</v>
          </cell>
          <cell r="B8518" t="str">
            <v>CORROSION DE LA BOCA</v>
          </cell>
          <cell r="C8518" t="str">
            <v>00</v>
          </cell>
        </row>
        <row r="8519">
          <cell r="A8519" t="str">
            <v>T286</v>
          </cell>
          <cell r="B8519" t="str">
            <v>CORROSION DEL ESOFAGO</v>
          </cell>
          <cell r="C8519" t="str">
            <v>00</v>
          </cell>
        </row>
        <row r="8520">
          <cell r="A8520" t="str">
            <v>T287</v>
          </cell>
          <cell r="B8520" t="str">
            <v>CORROSION DE OTRAS PARTES DEL TUBO DIGESTIVO</v>
          </cell>
          <cell r="C8520" t="str">
            <v>00</v>
          </cell>
        </row>
        <row r="8521">
          <cell r="A8521" t="str">
            <v>T288</v>
          </cell>
          <cell r="B8521" t="str">
            <v>CORROSION DE ORGANOS GENITOURINARIOS INTERNOS</v>
          </cell>
          <cell r="C8521" t="str">
            <v>00</v>
          </cell>
        </row>
        <row r="8522">
          <cell r="A8522" t="str">
            <v>T289</v>
          </cell>
          <cell r="B8522" t="str">
            <v>CORROSION DE OTROS ORGANOS INTERNOS Y DE LOS NO ESPECIFICADOS</v>
          </cell>
          <cell r="C8522" t="str">
            <v>00</v>
          </cell>
        </row>
        <row r="8523">
          <cell r="A8523" t="str">
            <v>T29</v>
          </cell>
          <cell r="B8523" t="str">
            <v>QUEMADURAS Y CORROSIONES DE MULTIPLES REGIONES DEL CUERPO</v>
          </cell>
          <cell r="C8523" t="str">
            <v>00</v>
          </cell>
        </row>
        <row r="8524">
          <cell r="A8524" t="str">
            <v>T290</v>
          </cell>
          <cell r="B8524" t="str">
            <v>QUEMADURAS DE MULTIPLES REGIONES, GRADO NO ESPECIFICADO</v>
          </cell>
          <cell r="C8524" t="str">
            <v>00</v>
          </cell>
        </row>
        <row r="8525">
          <cell r="A8525" t="str">
            <v>T291</v>
          </cell>
          <cell r="B8525" t="str">
            <v>QUEMADURAS DE MULTIPLES REGIONES, MENCIONADAS COMO DE NO MAS DE PRIMER</v>
          </cell>
          <cell r="C8525" t="str">
            <v>00</v>
          </cell>
        </row>
        <row r="8526">
          <cell r="A8526" t="str">
            <v>T292</v>
          </cell>
          <cell r="B8526" t="str">
            <v>QUEMADURAS DE MULTIPLES REGIONES, MENCIONADAS COMO DE NO MAS DE SEGUND</v>
          </cell>
          <cell r="C8526" t="str">
            <v>00</v>
          </cell>
        </row>
        <row r="8527">
          <cell r="A8527" t="str">
            <v>T293</v>
          </cell>
          <cell r="B8527" t="str">
            <v>QUEM. MULTIPL. CON MENCION AL MENOS DE UNA QUEMADURA DE TERCER GRADO</v>
          </cell>
          <cell r="C8527" t="str">
            <v>00</v>
          </cell>
        </row>
        <row r="8528">
          <cell r="A8528" t="str">
            <v>T294</v>
          </cell>
          <cell r="B8528" t="str">
            <v>CORROSIONES DE MULTIPLES REGIONES, GRADO NO ESPECIFICADO</v>
          </cell>
          <cell r="C8528" t="str">
            <v>00</v>
          </cell>
        </row>
        <row r="8529">
          <cell r="A8529" t="str">
            <v>T295</v>
          </cell>
          <cell r="B8529" t="str">
            <v>CORROSIONES MULTIPLES, MENCIONADAS COMO DE NO MAS DE PRIMER GRADO</v>
          </cell>
          <cell r="C8529" t="str">
            <v>00</v>
          </cell>
        </row>
        <row r="8530">
          <cell r="A8530" t="str">
            <v>T296</v>
          </cell>
          <cell r="B8530" t="str">
            <v>CORROSIONES MULTIPLES, MENCIONADAS COMO DE NO MAS DE SEGUNDO GRADO</v>
          </cell>
          <cell r="C8530" t="str">
            <v>00</v>
          </cell>
        </row>
        <row r="8531">
          <cell r="A8531" t="str">
            <v>T297</v>
          </cell>
          <cell r="B8531" t="str">
            <v>CORROSIONES MULTIPLES, CON MENCION AL MENOS DE UNA CORROSION DE TERCER</v>
          </cell>
          <cell r="C8531" t="str">
            <v>00</v>
          </cell>
        </row>
        <row r="8532">
          <cell r="A8532" t="str">
            <v>T30</v>
          </cell>
          <cell r="B8532" t="str">
            <v>QUEMADURA Y CORROSION, REGION DEL CUERPO NO ESPECIFICADA</v>
          </cell>
          <cell r="C8532" t="str">
            <v>00</v>
          </cell>
        </row>
        <row r="8533">
          <cell r="A8533" t="str">
            <v>T300</v>
          </cell>
          <cell r="B8533" t="str">
            <v>QUEMADURA DE REGION DEL CUERPO Y GRADO NO ESPECIFICADOS</v>
          </cell>
          <cell r="C8533" t="str">
            <v>00</v>
          </cell>
        </row>
        <row r="8534">
          <cell r="A8534" t="str">
            <v>T301</v>
          </cell>
          <cell r="B8534" t="str">
            <v>QUEMADURA DE PRIMER GRADO, REGION DEL CUERPO NO ESPECIFICADA</v>
          </cell>
          <cell r="C8534" t="str">
            <v>00</v>
          </cell>
        </row>
        <row r="8535">
          <cell r="A8535" t="str">
            <v>T302</v>
          </cell>
          <cell r="B8535" t="str">
            <v>QUEMADURA DE SEGUNDO GRADO, REGION DEL CUERPO NO ESPECIFICADA</v>
          </cell>
          <cell r="C8535" t="str">
            <v>00</v>
          </cell>
        </row>
        <row r="8536">
          <cell r="A8536" t="str">
            <v>T303</v>
          </cell>
          <cell r="B8536" t="str">
            <v>QUEMADURA DE TERCER GRADO, REGION DEL CUERPO NO ESPECIFICADA</v>
          </cell>
          <cell r="C8536" t="str">
            <v>00</v>
          </cell>
        </row>
        <row r="8537">
          <cell r="A8537" t="str">
            <v>T304</v>
          </cell>
          <cell r="B8537" t="str">
            <v>CORROSION DE REGION DEL CUERPO Y GRADO NO ESPECIFICADOS</v>
          </cell>
          <cell r="C8537" t="str">
            <v>00</v>
          </cell>
        </row>
        <row r="8538">
          <cell r="A8538" t="str">
            <v>T305</v>
          </cell>
          <cell r="B8538" t="str">
            <v>CORROSION DE PRIMER GRADO, REGION DEL CUERPO NO ESPECIFICADA</v>
          </cell>
          <cell r="C8538" t="str">
            <v>00</v>
          </cell>
        </row>
        <row r="8539">
          <cell r="A8539" t="str">
            <v>T306</v>
          </cell>
          <cell r="B8539" t="str">
            <v>CORROSION DE SEGUNDO GRADO, REGION DEL CUERPO NO ESPECIFICADA</v>
          </cell>
          <cell r="C8539" t="str">
            <v>00</v>
          </cell>
        </row>
        <row r="8540">
          <cell r="A8540" t="str">
            <v>T307</v>
          </cell>
          <cell r="B8540" t="str">
            <v>CORROSION DE TERCER GRADO, REGION DEL CUERPO NO ESPECIFICADA</v>
          </cell>
          <cell r="C8540" t="str">
            <v>00</v>
          </cell>
        </row>
        <row r="8541">
          <cell r="A8541" t="str">
            <v>T31</v>
          </cell>
          <cell r="B8541" t="str">
            <v>QUEM. CLASIFICADAS SEGUN LA EXTENSION DE LA SUPERFICIE DEL CUERPO AFEC</v>
          </cell>
          <cell r="C8541" t="str">
            <v>00</v>
          </cell>
        </row>
        <row r="8542">
          <cell r="A8542" t="str">
            <v>T310</v>
          </cell>
          <cell r="B8542" t="str">
            <v>QUEMADURA QUE AFECTAN MENOS DEL 10% DE LA SUPERFICIE DEL CUERPO</v>
          </cell>
          <cell r="C8542" t="str">
            <v>00</v>
          </cell>
        </row>
        <row r="8543">
          <cell r="A8543" t="str">
            <v>T311</v>
          </cell>
          <cell r="B8543" t="str">
            <v>QUEMADURAS QUE AFECTAN DEL 10% DE LA SUPERFICIE DEL CUERPO</v>
          </cell>
          <cell r="C8543" t="str">
            <v>00</v>
          </cell>
        </row>
        <row r="8544">
          <cell r="A8544" t="str">
            <v>T312</v>
          </cell>
          <cell r="B8544" t="str">
            <v>QUEMADURAS QUE AFECTAN DEL 20% DE LA SUPERFICIE DEL CUERPO</v>
          </cell>
          <cell r="C8544" t="str">
            <v>00</v>
          </cell>
        </row>
        <row r="8545">
          <cell r="A8545" t="str">
            <v>T313</v>
          </cell>
          <cell r="B8545" t="str">
            <v>QUEMADURAS QUE AFECTAN DEL 39% DE LA SUPERFICIE DEL CUERPO</v>
          </cell>
          <cell r="C8545" t="str">
            <v>00</v>
          </cell>
        </row>
        <row r="8546">
          <cell r="A8546" t="str">
            <v>T314</v>
          </cell>
          <cell r="B8546" t="str">
            <v>QUEMQDURAS QUE AFECTAN DEL 40% DE LA SUPERFICIE DEL CUERPO</v>
          </cell>
          <cell r="C8546" t="str">
            <v>00</v>
          </cell>
        </row>
        <row r="8547">
          <cell r="A8547" t="str">
            <v>T315</v>
          </cell>
          <cell r="B8547" t="str">
            <v>QUEMADURAS QUE AFECTAN DEL 50% DE LA SUPERFICIE DEL CUERPO</v>
          </cell>
          <cell r="C8547" t="str">
            <v>00</v>
          </cell>
        </row>
        <row r="8548">
          <cell r="A8548" t="str">
            <v>T316</v>
          </cell>
          <cell r="B8548" t="str">
            <v>QUEMADURAS QUE AFECTAN DEL 60 AL 69% DE LA SUPERFICIE DEL CUERPO</v>
          </cell>
          <cell r="C8548" t="str">
            <v>00</v>
          </cell>
        </row>
        <row r="8549">
          <cell r="A8549" t="str">
            <v>T317</v>
          </cell>
          <cell r="B8549" t="str">
            <v>QUEMADURAS QUE AFECTAN DEL 70 AL 79% DE LA SUPERFICIE DEL CUERPO</v>
          </cell>
          <cell r="C8549" t="str">
            <v>00</v>
          </cell>
        </row>
        <row r="8550">
          <cell r="A8550" t="str">
            <v>T318</v>
          </cell>
          <cell r="B8550" t="str">
            <v>QUEMADURAS QUE AFECTAN DEL 80 AL 89% DE LA SUPERFICIE DEL CUERPO</v>
          </cell>
          <cell r="C8550" t="str">
            <v>00</v>
          </cell>
        </row>
        <row r="8551">
          <cell r="A8551" t="str">
            <v>T319</v>
          </cell>
          <cell r="B8551" t="str">
            <v>QUEMADURAS QUE AFECTAN EL 90% O MAS DE LA SUPERFICIE DEL CUERPO</v>
          </cell>
          <cell r="C8551" t="str">
            <v>00</v>
          </cell>
        </row>
        <row r="8552">
          <cell r="A8552" t="str">
            <v>T32</v>
          </cell>
          <cell r="B8552" t="str">
            <v>CORROSIONES CLASIFICADAS SEGUN LA EXTENSION DE LA SUPERFICIE DEL CUERP</v>
          </cell>
          <cell r="C8552" t="str">
            <v>00</v>
          </cell>
        </row>
        <row r="8553">
          <cell r="A8553" t="str">
            <v>T320</v>
          </cell>
          <cell r="B8553" t="str">
            <v>CORROSIONES QUE AFECTAN MENOS DEL 10% DE LA SUPERFICIE DEL CUERPO</v>
          </cell>
          <cell r="C8553" t="str">
            <v>00</v>
          </cell>
        </row>
        <row r="8554">
          <cell r="A8554" t="str">
            <v>T321</v>
          </cell>
          <cell r="B8554" t="str">
            <v>CORROSIONES QUE AFECTAN DEL 10 AL 19% DE LA SUPERFICIE DEL CUERPO</v>
          </cell>
          <cell r="C8554" t="str">
            <v>00</v>
          </cell>
        </row>
        <row r="8555">
          <cell r="A8555" t="str">
            <v>T322</v>
          </cell>
          <cell r="B8555" t="str">
            <v>CORROSIONES QUE AFECTAN DEL 20 AL 29% DE LA SUPERFICIE DEL CUERPO</v>
          </cell>
          <cell r="C8555" t="str">
            <v>00</v>
          </cell>
        </row>
        <row r="8556">
          <cell r="A8556" t="str">
            <v>T323</v>
          </cell>
          <cell r="B8556" t="str">
            <v>CORROSIONES QUE AFECTAN DEL 30 AL 39% DE LA SUPERFICIE DEL CUERPO</v>
          </cell>
          <cell r="C8556" t="str">
            <v>00</v>
          </cell>
        </row>
        <row r="8557">
          <cell r="A8557" t="str">
            <v>T324</v>
          </cell>
          <cell r="B8557" t="str">
            <v>CORROSIONES QUE AFECTAN DEL 40 AL 49% DE LA SUPERFICIE DEL CUERPO</v>
          </cell>
          <cell r="C8557" t="str">
            <v>00</v>
          </cell>
        </row>
        <row r="8558">
          <cell r="A8558" t="str">
            <v>T325</v>
          </cell>
          <cell r="B8558" t="str">
            <v>CORROSIONES QUE AFECTAN DEL 50 AL 59% DE LA SUPERFICIE DEL CUERPO</v>
          </cell>
          <cell r="C8558" t="str">
            <v>00</v>
          </cell>
        </row>
        <row r="8559">
          <cell r="A8559" t="str">
            <v>T326</v>
          </cell>
          <cell r="B8559" t="str">
            <v>CORROSIONES QUE AFECTAN DEL 60 AL 69% DE LA SUPERFICIE DEL CUERPO</v>
          </cell>
          <cell r="C8559" t="str">
            <v>00</v>
          </cell>
        </row>
        <row r="8560">
          <cell r="A8560" t="str">
            <v>T327</v>
          </cell>
          <cell r="B8560" t="str">
            <v>CORROSIONES QUE AFECTAN DEL 70 AL 79% DE LA SUPERFICIE DEL CUERPO</v>
          </cell>
          <cell r="C8560" t="str">
            <v>00</v>
          </cell>
        </row>
        <row r="8561">
          <cell r="A8561" t="str">
            <v>T328</v>
          </cell>
          <cell r="B8561" t="str">
            <v>CORROSIONES QUE AFECTAN DE 80 AL 89% DE LA SUPERFICIE DEL CUERPO</v>
          </cell>
          <cell r="C8561" t="str">
            <v>00</v>
          </cell>
        </row>
        <row r="8562">
          <cell r="A8562" t="str">
            <v>T329</v>
          </cell>
          <cell r="B8562" t="str">
            <v>CORROSIONES QUE AFECTAN AL 90% O MAS DE LA SUPERFICIE DEL CUERPO</v>
          </cell>
          <cell r="C8562" t="str">
            <v>00</v>
          </cell>
        </row>
        <row r="8563">
          <cell r="A8563" t="str">
            <v>T33</v>
          </cell>
          <cell r="B8563" t="str">
            <v>CONGELAMINETO SUPERFICIAL</v>
          </cell>
          <cell r="C8563" t="str">
            <v>00</v>
          </cell>
        </row>
        <row r="8564">
          <cell r="A8564" t="str">
            <v>T330</v>
          </cell>
          <cell r="B8564" t="str">
            <v>CONGELAMIENTO SUPERFICIAL DE LA CABEZA</v>
          </cell>
          <cell r="C8564" t="str">
            <v>00</v>
          </cell>
        </row>
        <row r="8565">
          <cell r="A8565" t="str">
            <v>T331</v>
          </cell>
          <cell r="B8565" t="str">
            <v>CONGELAMIENTO SUPERFICIAL DEL CUELLO</v>
          </cell>
          <cell r="C8565" t="str">
            <v>00</v>
          </cell>
        </row>
        <row r="8566">
          <cell r="A8566" t="str">
            <v>T332</v>
          </cell>
          <cell r="B8566" t="str">
            <v>CONGELAMIENTO SUPERFICIAL DEL TORAX</v>
          </cell>
          <cell r="C8566" t="str">
            <v>00</v>
          </cell>
        </row>
        <row r="8567">
          <cell r="A8567" t="str">
            <v>T333</v>
          </cell>
          <cell r="B8567" t="str">
            <v>CONGELAMIENTO SUPERFICIAL DE LA PARED ABDOMINAL, REG. LUMBOS. Y PELVIS</v>
          </cell>
          <cell r="C8567" t="str">
            <v>00</v>
          </cell>
        </row>
        <row r="8568">
          <cell r="A8568" t="str">
            <v>T334</v>
          </cell>
          <cell r="B8568" t="str">
            <v>CONGELAMIENTO SUPERFICIAL DEL BRAZO</v>
          </cell>
          <cell r="C8568" t="str">
            <v>00</v>
          </cell>
        </row>
        <row r="8569">
          <cell r="A8569" t="str">
            <v>T335</v>
          </cell>
          <cell r="B8569" t="str">
            <v>CONGELAMIENTO SUPERFICIAL DE LA MUÑECA Y DE LA MANO</v>
          </cell>
          <cell r="C8569" t="str">
            <v>00</v>
          </cell>
        </row>
        <row r="8570">
          <cell r="A8570" t="str">
            <v>T336</v>
          </cell>
          <cell r="B8570" t="str">
            <v>CONGELAMIENTO SUPERFICIAL DE LA CADERA Y DEL MUSLO</v>
          </cell>
          <cell r="C8570" t="str">
            <v>00</v>
          </cell>
        </row>
        <row r="8571">
          <cell r="A8571" t="str">
            <v>T337</v>
          </cell>
          <cell r="B8571" t="str">
            <v>CONGELAMIENTO SUPERFICIAL DE LA RODILLA Y DE LA PIERNA</v>
          </cell>
          <cell r="C8571" t="str">
            <v>00</v>
          </cell>
        </row>
        <row r="8572">
          <cell r="A8572" t="str">
            <v>T338</v>
          </cell>
          <cell r="B8572" t="str">
            <v>CONGELAMIENTO SUPERFICIAL DEL TOBILLO Y DEL PIE</v>
          </cell>
          <cell r="C8572" t="str">
            <v>00</v>
          </cell>
        </row>
        <row r="8573">
          <cell r="A8573" t="str">
            <v>T339</v>
          </cell>
          <cell r="B8573" t="str">
            <v>CONGELAMIENTO SUPERFICIAL DE OTROS SITIOS Y DE LOS NO ESPECIFICADOS</v>
          </cell>
          <cell r="C8573" t="str">
            <v>00</v>
          </cell>
        </row>
        <row r="8574">
          <cell r="A8574" t="str">
            <v>T34</v>
          </cell>
          <cell r="B8574" t="str">
            <v>CONGELAMIENTO CON NECROSIS TISULAR</v>
          </cell>
          <cell r="C8574" t="str">
            <v>00</v>
          </cell>
        </row>
        <row r="8575">
          <cell r="A8575" t="str">
            <v>T340</v>
          </cell>
          <cell r="B8575" t="str">
            <v>CONGELAMIENTO CON NECROSIS TISULAR DE LA CABEZA</v>
          </cell>
          <cell r="C8575" t="str">
            <v>00</v>
          </cell>
        </row>
        <row r="8576">
          <cell r="A8576" t="str">
            <v>T341</v>
          </cell>
          <cell r="B8576" t="str">
            <v>CONGELAMIENTO CON NECROSIS TISULAR DEL CUELLO</v>
          </cell>
          <cell r="C8576" t="str">
            <v>00</v>
          </cell>
        </row>
        <row r="8577">
          <cell r="A8577" t="str">
            <v>T342</v>
          </cell>
          <cell r="B8577" t="str">
            <v>CONGELAMIENTO CON NECROSIS TISULAR DEL TORAX</v>
          </cell>
          <cell r="C8577" t="str">
            <v>00</v>
          </cell>
        </row>
        <row r="8578">
          <cell r="A8578" t="str">
            <v>T343</v>
          </cell>
          <cell r="B8578" t="str">
            <v>CONGELAMIENTO CON NECROSIS TISULAR DE LA PARED ABDOMINAL, REG. LUMBOS</v>
          </cell>
          <cell r="C8578" t="str">
            <v>00</v>
          </cell>
        </row>
        <row r="8579">
          <cell r="A8579" t="str">
            <v>T344</v>
          </cell>
          <cell r="B8579" t="str">
            <v>CONGELAMIENTO CON NECROSIS TISULAR DEL BRAZO</v>
          </cell>
          <cell r="C8579" t="str">
            <v>00</v>
          </cell>
        </row>
        <row r="8580">
          <cell r="A8580" t="str">
            <v>T345</v>
          </cell>
          <cell r="B8580" t="str">
            <v>CONGELAMIENTO CON NECROSIS TISULAR DE LA MUÑECA Y DE LA MANO</v>
          </cell>
          <cell r="C8580" t="str">
            <v>00</v>
          </cell>
        </row>
        <row r="8581">
          <cell r="A8581" t="str">
            <v>T346</v>
          </cell>
          <cell r="B8581" t="str">
            <v>CONGELAMIENTO CON NECROSIS TISULAR DE LA CADERA Y DEL MUSLO</v>
          </cell>
          <cell r="C8581" t="str">
            <v>00</v>
          </cell>
        </row>
        <row r="8582">
          <cell r="A8582" t="str">
            <v>T347</v>
          </cell>
          <cell r="B8582" t="str">
            <v>CONGELAMIENTO CON NECROSIS TISULAR DE LA RODILLA Y DE LA PIERNA</v>
          </cell>
          <cell r="C8582" t="str">
            <v>00</v>
          </cell>
        </row>
        <row r="8583">
          <cell r="A8583" t="str">
            <v>T348</v>
          </cell>
          <cell r="B8583" t="str">
            <v>CONGELAMIENTO CON NECROSIS TISULAR DEL TOBILLO Y DEL PIE</v>
          </cell>
          <cell r="C8583" t="str">
            <v>00</v>
          </cell>
        </row>
        <row r="8584">
          <cell r="A8584" t="str">
            <v>T349</v>
          </cell>
          <cell r="B8584" t="str">
            <v>CONGELAMIENTO CON NECROSIS TISULAR DE OTROS SITIOS Y DE LOS NO ESPECIF</v>
          </cell>
          <cell r="C8584" t="str">
            <v>00</v>
          </cell>
        </row>
        <row r="8585">
          <cell r="A8585" t="str">
            <v>T35</v>
          </cell>
          <cell r="B8585" t="str">
            <v>CONGELAMIENTO QUE AFECTAN MULTIPL. REGION. DEL CUERPO Y CONGEL. NO ESP</v>
          </cell>
          <cell r="C8585" t="str">
            <v>00</v>
          </cell>
        </row>
        <row r="8586">
          <cell r="A8586" t="str">
            <v>T350</v>
          </cell>
          <cell r="B8586" t="str">
            <v>CONGELAMIENTO SUPERFICIAL QUE AFECTAN MULTIPLES REGIONES DEL CUERPO</v>
          </cell>
          <cell r="C8586" t="str">
            <v>00</v>
          </cell>
        </row>
        <row r="8587">
          <cell r="A8587" t="str">
            <v>T351</v>
          </cell>
          <cell r="B8587" t="str">
            <v>CONGELAMIENTO CON NECROSIS TISULAR QUE AFECTAN MULTIPL. REG. DEL CUERP</v>
          </cell>
          <cell r="C8587" t="str">
            <v>00</v>
          </cell>
        </row>
        <row r="8588">
          <cell r="A8588" t="str">
            <v>T352</v>
          </cell>
          <cell r="B8588" t="str">
            <v>CONGELAMIENTO NO ESPECIFICADO DE LA CABEZA Y DEL CUELLO</v>
          </cell>
          <cell r="C8588" t="str">
            <v>00</v>
          </cell>
        </row>
        <row r="8589">
          <cell r="A8589" t="str">
            <v>T353</v>
          </cell>
          <cell r="B8589" t="str">
            <v>CONGEL. NO ESPECIF. DEL TORAX, DEL ABDOMEN, DE LA REG. LUMBOS. Y DE LA</v>
          </cell>
          <cell r="C8589" t="str">
            <v>00</v>
          </cell>
        </row>
        <row r="8590">
          <cell r="A8590" t="str">
            <v>T354</v>
          </cell>
          <cell r="B8590" t="str">
            <v>CONGELAMIENTO NO ESPECIFICADO DEL MIEMBRO SUPERIOR</v>
          </cell>
          <cell r="C8590" t="str">
            <v>00</v>
          </cell>
        </row>
        <row r="8591">
          <cell r="A8591" t="str">
            <v>T355</v>
          </cell>
          <cell r="B8591" t="str">
            <v>CONGELAMIENTO NO ESPECIFICADO DEL MIEMBRO INFERIOR</v>
          </cell>
          <cell r="C8591" t="str">
            <v>00</v>
          </cell>
        </row>
        <row r="8592">
          <cell r="A8592" t="str">
            <v>T356</v>
          </cell>
          <cell r="B8592" t="str">
            <v>CONGEL. NO ESPECIF. QUE AFECTA MULTIPLES REGIONES DEL CUERPO</v>
          </cell>
          <cell r="C8592" t="str">
            <v>00</v>
          </cell>
        </row>
        <row r="8593">
          <cell r="A8593" t="str">
            <v>T357</v>
          </cell>
          <cell r="B8593" t="str">
            <v>CONGELAMIENTO NO ESPECIFICADO, DE SITIO NO ESPECIFICADO</v>
          </cell>
          <cell r="C8593" t="str">
            <v>00</v>
          </cell>
        </row>
        <row r="8594">
          <cell r="A8594" t="str">
            <v>T36</v>
          </cell>
          <cell r="B8594" t="str">
            <v>ENVENENAMIENTO POR ANTIBIOTICOS SISTEMICOS</v>
          </cell>
          <cell r="C8594" t="str">
            <v>00</v>
          </cell>
        </row>
        <row r="8595">
          <cell r="A8595" t="str">
            <v>T360</v>
          </cell>
          <cell r="B8595" t="str">
            <v>PENICILINAS</v>
          </cell>
          <cell r="C8595" t="str">
            <v>00</v>
          </cell>
        </row>
        <row r="8596">
          <cell r="A8596" t="str">
            <v>T361</v>
          </cell>
          <cell r="B8596" t="str">
            <v>CEFALOSPORINAS Y OTROS ANTIBIOTICOS BETA-LACTAMICOS</v>
          </cell>
          <cell r="C8596" t="str">
            <v>00</v>
          </cell>
        </row>
        <row r="8597">
          <cell r="A8597" t="str">
            <v>T362</v>
          </cell>
          <cell r="B8597" t="str">
            <v>GRUPO DEL CLORAMFENICOL</v>
          </cell>
          <cell r="C8597" t="str">
            <v>00</v>
          </cell>
        </row>
        <row r="8598">
          <cell r="A8598" t="str">
            <v>T363</v>
          </cell>
          <cell r="B8598" t="str">
            <v>MACROLIDOS</v>
          </cell>
          <cell r="C8598" t="str">
            <v>00</v>
          </cell>
        </row>
        <row r="8599">
          <cell r="A8599" t="str">
            <v>T364</v>
          </cell>
          <cell r="B8599" t="str">
            <v>TETRACICLINAS</v>
          </cell>
          <cell r="C8599" t="str">
            <v>00</v>
          </cell>
        </row>
        <row r="8600">
          <cell r="A8600" t="str">
            <v>T365</v>
          </cell>
          <cell r="B8600" t="str">
            <v>AMINOGLUCOSIDOS</v>
          </cell>
          <cell r="C8600" t="str">
            <v>00</v>
          </cell>
        </row>
        <row r="8601">
          <cell r="A8601" t="str">
            <v>T366</v>
          </cell>
          <cell r="B8601" t="str">
            <v>RIFAMICINAS</v>
          </cell>
          <cell r="C8601" t="str">
            <v>00</v>
          </cell>
        </row>
        <row r="8602">
          <cell r="A8602" t="str">
            <v>T367</v>
          </cell>
          <cell r="B8602" t="str">
            <v>ANTIBIOTICOS ANTIMICOTICOS USADOS SISTEMICAMENTE</v>
          </cell>
          <cell r="C8602" t="str">
            <v>00</v>
          </cell>
        </row>
        <row r="8603">
          <cell r="A8603" t="str">
            <v>T368</v>
          </cell>
          <cell r="B8603" t="str">
            <v>OTROS ANTIBIOTICOS SISTEMICOS</v>
          </cell>
          <cell r="C8603" t="str">
            <v>00</v>
          </cell>
        </row>
        <row r="8604">
          <cell r="A8604" t="str">
            <v>T369</v>
          </cell>
          <cell r="B8604" t="str">
            <v>ANTIBIOTICOS SISTEMICOS, NO ESPECIFICADOS</v>
          </cell>
          <cell r="C8604" t="str">
            <v>00</v>
          </cell>
        </row>
        <row r="8605">
          <cell r="A8605" t="str">
            <v>T37</v>
          </cell>
          <cell r="B8605" t="str">
            <v>ENVENENAMIENTO POR OTROS ANTIINFECCIOSOS Y ANTIPARASITARIOS SISTEMICOS</v>
          </cell>
          <cell r="C8605" t="str">
            <v>00</v>
          </cell>
        </row>
        <row r="8606">
          <cell r="A8606" t="str">
            <v>T370</v>
          </cell>
          <cell r="B8606" t="str">
            <v>SULFANAMIDAS</v>
          </cell>
          <cell r="C8606" t="str">
            <v>00</v>
          </cell>
        </row>
        <row r="8607">
          <cell r="A8607" t="str">
            <v>T371</v>
          </cell>
          <cell r="B8607" t="str">
            <v>DROGAS ANTIMICOBACTERIANAS</v>
          </cell>
          <cell r="C8607" t="str">
            <v>00</v>
          </cell>
        </row>
        <row r="8608">
          <cell r="A8608" t="str">
            <v>T372</v>
          </cell>
          <cell r="B8608" t="str">
            <v>ANTIPALUDICOS Y DROGAS DE ACCION COTRA OTROS PROTOZOARIOS SANGUINEOS</v>
          </cell>
          <cell r="C8608" t="str">
            <v>00</v>
          </cell>
        </row>
        <row r="8609">
          <cell r="A8609" t="str">
            <v>T373</v>
          </cell>
          <cell r="B8609" t="str">
            <v>OTRAS DROGAS ANTIPROTOZOATIOS</v>
          </cell>
          <cell r="C8609" t="str">
            <v>00</v>
          </cell>
        </row>
        <row r="8610">
          <cell r="A8610" t="str">
            <v>T374</v>
          </cell>
          <cell r="B8610" t="str">
            <v>ANTIHELMINTICOS</v>
          </cell>
          <cell r="C8610" t="str">
            <v>00</v>
          </cell>
        </row>
        <row r="8611">
          <cell r="A8611" t="str">
            <v>T375</v>
          </cell>
          <cell r="B8611" t="str">
            <v>DROGAS ANTIVIRALES</v>
          </cell>
          <cell r="C8611" t="str">
            <v>00</v>
          </cell>
        </row>
        <row r="8612">
          <cell r="A8612" t="str">
            <v>T378</v>
          </cell>
          <cell r="B8612" t="str">
            <v>OTROS ANTIIFECCIOSOS Y ANTIPARASITARIOS SISTEMICOS ESPECIFICADOS</v>
          </cell>
          <cell r="C8612" t="str">
            <v>00</v>
          </cell>
        </row>
        <row r="8613">
          <cell r="A8613" t="str">
            <v>T379</v>
          </cell>
          <cell r="B8613" t="str">
            <v>ANTIINFECCIOSOS Y ANTIPARASITARIOS SISTEMICOS, NO ESPECIFICADOS</v>
          </cell>
          <cell r="C8613" t="str">
            <v>00</v>
          </cell>
        </row>
        <row r="8614">
          <cell r="A8614" t="str">
            <v>T38</v>
          </cell>
          <cell r="B8614" t="str">
            <v>ENVEN. POR HORMONAS Y SUS SUSTITUTOS Y ANTAGONICOS SINTETICOS, NO CLAS</v>
          </cell>
          <cell r="C8614" t="str">
            <v>00</v>
          </cell>
        </row>
        <row r="8615">
          <cell r="A8615" t="str">
            <v>T380</v>
          </cell>
          <cell r="B8615" t="str">
            <v>GLUCOCORTICOIDES Y ANALOGOS SINTETICOS</v>
          </cell>
          <cell r="C8615" t="str">
            <v>00</v>
          </cell>
        </row>
        <row r="8616">
          <cell r="A8616" t="str">
            <v>T381</v>
          </cell>
          <cell r="B8616" t="str">
            <v>HORMONAS TIROIDEAS Y SUSTITUTOS</v>
          </cell>
          <cell r="C8616" t="str">
            <v>00</v>
          </cell>
        </row>
        <row r="8617">
          <cell r="A8617" t="str">
            <v>T382</v>
          </cell>
          <cell r="B8617" t="str">
            <v>DROGAS ANTITIROIDEAS</v>
          </cell>
          <cell r="C8617" t="str">
            <v>00</v>
          </cell>
        </row>
        <row r="8618">
          <cell r="A8618" t="str">
            <v>T383</v>
          </cell>
          <cell r="B8618" t="str">
            <v>INSULINA Y DROGAS HIPOGLUCEMIANTES ORALES (ANTIDIABETICAS)</v>
          </cell>
          <cell r="C8618" t="str">
            <v>00</v>
          </cell>
        </row>
        <row r="8619">
          <cell r="A8619" t="str">
            <v>T384</v>
          </cell>
          <cell r="B8619" t="str">
            <v>ANTICONCEPTIVOS ORALES</v>
          </cell>
          <cell r="C8619" t="str">
            <v>00</v>
          </cell>
        </row>
        <row r="8620">
          <cell r="A8620" t="str">
            <v>T385</v>
          </cell>
          <cell r="B8620" t="str">
            <v>OTROS ESTROGENOS Y PROGESTOGENOS</v>
          </cell>
          <cell r="C8620" t="str">
            <v>00</v>
          </cell>
        </row>
        <row r="8621">
          <cell r="A8621" t="str">
            <v>T386</v>
          </cell>
          <cell r="B8621" t="str">
            <v>ANTIGONADOTROFINAS, ANTIESTROGENOS Y ANTIANDROGENOS, NO CLASIF. EN OTR</v>
          </cell>
          <cell r="C8621" t="str">
            <v>00</v>
          </cell>
        </row>
        <row r="8622">
          <cell r="A8622" t="str">
            <v>T387</v>
          </cell>
          <cell r="B8622" t="str">
            <v>ANDROGENOS Y SUS CONGENERES ANABOLICOS</v>
          </cell>
          <cell r="C8622" t="str">
            <v>00</v>
          </cell>
        </row>
        <row r="8623">
          <cell r="A8623" t="str">
            <v>T388</v>
          </cell>
          <cell r="B8623" t="str">
            <v>OTRAS HORMONAS Y SUSTITUTOS SINTETICOS Y LOS NO ESPECIFICADOS</v>
          </cell>
          <cell r="C8623" t="str">
            <v>00</v>
          </cell>
        </row>
        <row r="8624">
          <cell r="A8624" t="str">
            <v>T389</v>
          </cell>
          <cell r="B8624" t="str">
            <v>OTROS ANTAGONISTAS DE LAS HORMONAS Y LOS NO ESPECIFICADOS</v>
          </cell>
          <cell r="C8624" t="str">
            <v>00</v>
          </cell>
        </row>
        <row r="8625">
          <cell r="A8625" t="str">
            <v>T39</v>
          </cell>
          <cell r="B8625" t="str">
            <v>ENVENEN. POR ANALGESICOS NO NARCOTICOS, ANTIPIRETICOS Y ANTIRREUMATICO</v>
          </cell>
          <cell r="C8625" t="str">
            <v>00</v>
          </cell>
        </row>
        <row r="8626">
          <cell r="A8626" t="str">
            <v>T390</v>
          </cell>
          <cell r="B8626" t="str">
            <v>SALICILATOS</v>
          </cell>
          <cell r="C8626" t="str">
            <v>00</v>
          </cell>
        </row>
        <row r="8627">
          <cell r="A8627" t="str">
            <v>T391</v>
          </cell>
          <cell r="B8627" t="str">
            <v>DERIVADOS DEL PARAAMINOFENOL</v>
          </cell>
          <cell r="C8627" t="str">
            <v>00</v>
          </cell>
        </row>
        <row r="8628">
          <cell r="A8628" t="str">
            <v>T392</v>
          </cell>
          <cell r="B8628" t="str">
            <v>DERIVADOS DE LA PIRAZOLONA</v>
          </cell>
          <cell r="C8628" t="str">
            <v>00</v>
          </cell>
        </row>
        <row r="8629">
          <cell r="A8629" t="str">
            <v>T393</v>
          </cell>
          <cell r="B8629" t="str">
            <v>OTRAS DROGAS ANTIINFLAMATORIAS NO ESTEROIDEAS (DAINE)</v>
          </cell>
          <cell r="C8629" t="str">
            <v>00</v>
          </cell>
        </row>
        <row r="8630">
          <cell r="A8630" t="str">
            <v>T394</v>
          </cell>
          <cell r="B8630" t="str">
            <v>ANTIRREUMATICOS, NO CLASIFICADOS EN OTRA PARTE</v>
          </cell>
          <cell r="C8630" t="str">
            <v>00</v>
          </cell>
        </row>
        <row r="8631">
          <cell r="A8631" t="str">
            <v>T398</v>
          </cell>
          <cell r="B8631" t="str">
            <v>OTROS ANALGESICOS NO NARCOTICOS Y ANTIPIRETICOS, NO CLASIF. EN OTRA PA</v>
          </cell>
          <cell r="C8631" t="str">
            <v>00</v>
          </cell>
        </row>
        <row r="8632">
          <cell r="A8632" t="str">
            <v>T399</v>
          </cell>
          <cell r="B8632" t="str">
            <v>ANALGESICOS NO NARCOTICOS, ANTIPIRETICOS Y ANTIRREUM. NO ESPECIFICADOS</v>
          </cell>
          <cell r="C8632" t="str">
            <v>00</v>
          </cell>
        </row>
        <row r="8633">
          <cell r="A8633" t="str">
            <v>T40</v>
          </cell>
          <cell r="B8633" t="str">
            <v>ENVENENAMIENTO POR NARCOTICOS Y PSICODISLEPTICOS (ALUCINOGENOS)</v>
          </cell>
          <cell r="C8633" t="str">
            <v>00</v>
          </cell>
        </row>
        <row r="8634">
          <cell r="A8634" t="str">
            <v>T400</v>
          </cell>
          <cell r="B8634" t="str">
            <v>OPIO</v>
          </cell>
          <cell r="C8634" t="str">
            <v>00</v>
          </cell>
        </row>
        <row r="8635">
          <cell r="A8635" t="str">
            <v>T401</v>
          </cell>
          <cell r="B8635" t="str">
            <v>HEROINA</v>
          </cell>
          <cell r="C8635" t="str">
            <v>00</v>
          </cell>
        </row>
        <row r="8636">
          <cell r="A8636" t="str">
            <v>T402</v>
          </cell>
          <cell r="B8636" t="str">
            <v>OTROS OPIACEOS</v>
          </cell>
          <cell r="C8636" t="str">
            <v>00</v>
          </cell>
        </row>
        <row r="8637">
          <cell r="A8637" t="str">
            <v>T403</v>
          </cell>
          <cell r="B8637" t="str">
            <v>METADONA</v>
          </cell>
          <cell r="C8637" t="str">
            <v>00</v>
          </cell>
        </row>
        <row r="8638">
          <cell r="A8638" t="str">
            <v>T404</v>
          </cell>
          <cell r="B8638" t="str">
            <v>OTROS NARCOTICOS SINTETICOS</v>
          </cell>
          <cell r="C8638" t="str">
            <v>00</v>
          </cell>
        </row>
        <row r="8639">
          <cell r="A8639" t="str">
            <v>T405</v>
          </cell>
          <cell r="B8639" t="str">
            <v>COCAINA</v>
          </cell>
          <cell r="C8639" t="str">
            <v>00</v>
          </cell>
        </row>
        <row r="8640">
          <cell r="A8640" t="str">
            <v>T406</v>
          </cell>
          <cell r="B8640" t="str">
            <v>OTROS NARCOTICOS Y LOS NO ESPECIFICADOS</v>
          </cell>
          <cell r="C8640" t="str">
            <v>00</v>
          </cell>
        </row>
        <row r="8641">
          <cell r="A8641" t="str">
            <v>T407</v>
          </cell>
          <cell r="B8641" t="str">
            <v>CANNABIS (DERIVADOS)</v>
          </cell>
          <cell r="C8641" t="str">
            <v>00</v>
          </cell>
        </row>
        <row r="8642">
          <cell r="A8642" t="str">
            <v>T408</v>
          </cell>
          <cell r="B8642" t="str">
            <v>ACIDO LISERGICO (LSD)</v>
          </cell>
          <cell r="C8642" t="str">
            <v>00</v>
          </cell>
        </row>
        <row r="8643">
          <cell r="A8643" t="str">
            <v>T409</v>
          </cell>
          <cell r="B8643" t="str">
            <v>OTROS PSICODISLEPTICOSY LOS NO ESPECIFICADOS</v>
          </cell>
          <cell r="C8643" t="str">
            <v>00</v>
          </cell>
        </row>
        <row r="8644">
          <cell r="A8644" t="str">
            <v>T41</v>
          </cell>
          <cell r="B8644" t="str">
            <v>ENVENENAMIENTO POR ANESTESICOS Y GASES TERAPEUTICOS</v>
          </cell>
          <cell r="C8644" t="str">
            <v>00</v>
          </cell>
        </row>
        <row r="8645">
          <cell r="A8645" t="str">
            <v>T410</v>
          </cell>
          <cell r="B8645" t="str">
            <v>ANESTESICOS POR INHALACION</v>
          </cell>
          <cell r="C8645" t="str">
            <v>00</v>
          </cell>
        </row>
        <row r="8646">
          <cell r="A8646" t="str">
            <v>T411</v>
          </cell>
          <cell r="B8646" t="str">
            <v>ANESTESICOS INTRAVENOSOS</v>
          </cell>
          <cell r="C8646" t="str">
            <v>00</v>
          </cell>
        </row>
        <row r="8647">
          <cell r="A8647" t="str">
            <v>T412</v>
          </cell>
          <cell r="B8647" t="str">
            <v>OTROS ANESTESICOS GENERALES Y LOS NO ESPECIFICADOS</v>
          </cell>
          <cell r="C8647" t="str">
            <v>00</v>
          </cell>
        </row>
        <row r="8648">
          <cell r="A8648" t="str">
            <v>T413</v>
          </cell>
          <cell r="B8648" t="str">
            <v>ANESTESICOS LOCALES</v>
          </cell>
          <cell r="C8648" t="str">
            <v>00</v>
          </cell>
        </row>
        <row r="8649">
          <cell r="A8649" t="str">
            <v>T414</v>
          </cell>
          <cell r="B8649" t="str">
            <v>ANESTESICOS, NO ESPECIFICADOS</v>
          </cell>
          <cell r="C8649" t="str">
            <v>00</v>
          </cell>
        </row>
        <row r="8650">
          <cell r="A8650" t="str">
            <v>T415</v>
          </cell>
          <cell r="B8650" t="str">
            <v>GASES TERAPEUTICOS</v>
          </cell>
          <cell r="C8650" t="str">
            <v>00</v>
          </cell>
        </row>
        <row r="8651">
          <cell r="A8651" t="str">
            <v>T42</v>
          </cell>
          <cell r="B8651" t="str">
            <v>ENVEN. POR ANTIEPILEPTICOS, HIPNOTICOS-SEDANTES Y DROGAS ANTIPARKINSO</v>
          </cell>
          <cell r="C8651" t="str">
            <v>00</v>
          </cell>
        </row>
        <row r="8652">
          <cell r="A8652" t="str">
            <v>T420</v>
          </cell>
          <cell r="B8652" t="str">
            <v>DERIVADOS DE LA HIDANTOINA</v>
          </cell>
          <cell r="C8652" t="str">
            <v>00</v>
          </cell>
        </row>
        <row r="8653">
          <cell r="A8653" t="str">
            <v>T421</v>
          </cell>
          <cell r="B8653" t="str">
            <v>IMINOSTILBENOS</v>
          </cell>
          <cell r="C8653" t="str">
            <v>00</v>
          </cell>
        </row>
        <row r="8654">
          <cell r="A8654" t="str">
            <v>T422</v>
          </cell>
          <cell r="B8654" t="str">
            <v>SUCCINAMIDAS Y DERIVADOS DE LA OXAZOLIDINA</v>
          </cell>
          <cell r="C8654" t="str">
            <v>00</v>
          </cell>
        </row>
        <row r="8655">
          <cell r="A8655" t="str">
            <v>T423</v>
          </cell>
          <cell r="B8655" t="str">
            <v>BARBITURICOS</v>
          </cell>
          <cell r="C8655" t="str">
            <v>00</v>
          </cell>
        </row>
        <row r="8656">
          <cell r="A8656" t="str">
            <v>T424</v>
          </cell>
          <cell r="B8656" t="str">
            <v>BENZODIAZEPINAS</v>
          </cell>
          <cell r="C8656" t="str">
            <v>00</v>
          </cell>
        </row>
        <row r="8657">
          <cell r="A8657" t="str">
            <v>T425</v>
          </cell>
          <cell r="B8657" t="str">
            <v>ANTIEPILEPTICOS MIXTOS, NO CLASIFICADOS EN OTRA PARTE</v>
          </cell>
          <cell r="C8657" t="str">
            <v>00</v>
          </cell>
        </row>
        <row r="8658">
          <cell r="A8658" t="str">
            <v>T426</v>
          </cell>
          <cell r="B8658" t="str">
            <v>OTROS ANTIEPILEPTICOS Y DROGAS HIPNOTICO-SEDANTES</v>
          </cell>
          <cell r="C8658" t="str">
            <v>00</v>
          </cell>
        </row>
        <row r="8659">
          <cell r="A8659" t="str">
            <v>T427</v>
          </cell>
          <cell r="B8659" t="str">
            <v>ANTIEPILEPTICOS Y DROGAS HIPNOTICO-SEDANTES, NO ESPECIFICADOS</v>
          </cell>
          <cell r="C8659" t="str">
            <v>00</v>
          </cell>
        </row>
        <row r="8660">
          <cell r="A8660" t="str">
            <v>T428</v>
          </cell>
          <cell r="B8660" t="str">
            <v>DROGAS ANTIPARKINSONIANAS Y OTROS DEPRESORES DEL TONO MUSCULAR CENTRAL</v>
          </cell>
          <cell r="C8660" t="str">
            <v>00</v>
          </cell>
        </row>
        <row r="8661">
          <cell r="A8661" t="str">
            <v>T43</v>
          </cell>
          <cell r="B8661" t="str">
            <v>ENVENENAMIENTO POR PSICOTROPICOS, NO CLASIFICADOS EN OTRA PARTE</v>
          </cell>
          <cell r="C8661" t="str">
            <v>00</v>
          </cell>
        </row>
        <row r="8662">
          <cell r="A8662" t="str">
            <v>T430</v>
          </cell>
          <cell r="B8662" t="str">
            <v>ANTIDEPRESIVOS TRICICLICOS Y TETRACICLICOS</v>
          </cell>
          <cell r="C8662" t="str">
            <v>00</v>
          </cell>
        </row>
        <row r="8663">
          <cell r="A8663" t="str">
            <v>T431</v>
          </cell>
          <cell r="B8663" t="str">
            <v>ANTIDEPRESIVOS INHIBIDORES DE LA MONOAMINOXIDASA</v>
          </cell>
          <cell r="C8663" t="str">
            <v>00</v>
          </cell>
        </row>
        <row r="8664">
          <cell r="A8664" t="str">
            <v>T432</v>
          </cell>
          <cell r="B8664" t="str">
            <v>OTROS ANTIDEPRESIVOS Y LOS NO ESPECIFICADOS</v>
          </cell>
          <cell r="C8664" t="str">
            <v>00</v>
          </cell>
        </row>
        <row r="8665">
          <cell r="A8665" t="str">
            <v>T433</v>
          </cell>
          <cell r="B8665" t="str">
            <v>ANTIPSICOTICOS Y NEUROLEPTICOS FENOTIACINICOS</v>
          </cell>
          <cell r="C8665" t="str">
            <v>00</v>
          </cell>
        </row>
        <row r="8666">
          <cell r="A8666" t="str">
            <v>T434</v>
          </cell>
          <cell r="B8666" t="str">
            <v>BUTIROFENONA Y NEUROLEPTICOS TIOXANTENICOS</v>
          </cell>
          <cell r="C8666" t="str">
            <v>00</v>
          </cell>
        </row>
        <row r="8667">
          <cell r="A8667" t="str">
            <v>T435</v>
          </cell>
          <cell r="B8667" t="str">
            <v>OTROS ANTIPSICOTICOS Y NEUROLEPTICOS Y LOS NO ESPECIFICADOS</v>
          </cell>
          <cell r="C8667" t="str">
            <v>00</v>
          </cell>
        </row>
        <row r="8668">
          <cell r="A8668" t="str">
            <v>T436</v>
          </cell>
          <cell r="B8668" t="str">
            <v>PSICOESTIMULANTES CON ABUSO POTENCIAL</v>
          </cell>
          <cell r="C8668" t="str">
            <v>00</v>
          </cell>
        </row>
        <row r="8669">
          <cell r="A8669" t="str">
            <v>T438</v>
          </cell>
          <cell r="B8669" t="str">
            <v>OTRAS DROGAS PSICOTROPICAS, NO CLASIFICADAS EN OTRA PARTE</v>
          </cell>
          <cell r="C8669" t="str">
            <v>00</v>
          </cell>
        </row>
        <row r="8670">
          <cell r="A8670" t="str">
            <v>T439</v>
          </cell>
          <cell r="B8670" t="str">
            <v>DROGAS PSICOTROPICA, NO ESPECIFICADA</v>
          </cell>
          <cell r="C8670" t="str">
            <v>00</v>
          </cell>
        </row>
        <row r="8671">
          <cell r="A8671" t="str">
            <v>T44</v>
          </cell>
          <cell r="B8671" t="str">
            <v>ENVEN. POR GROGAS QUE AFECTAN PRICIPAL/ EL SISTEMA NERVIOSO AUTONOMO</v>
          </cell>
          <cell r="C8671" t="str">
            <v>00</v>
          </cell>
        </row>
        <row r="8672">
          <cell r="A8672" t="str">
            <v>T440</v>
          </cell>
          <cell r="B8672" t="str">
            <v>AGENTES ANTICOLINESTERASA</v>
          </cell>
          <cell r="C8672" t="str">
            <v>00</v>
          </cell>
        </row>
        <row r="8673">
          <cell r="A8673" t="str">
            <v>T441</v>
          </cell>
          <cell r="B8673" t="str">
            <v>OTROS PARASIMPATICOMIMETICOS (COLINERGICOS)</v>
          </cell>
          <cell r="C8673" t="str">
            <v>00</v>
          </cell>
        </row>
        <row r="8674">
          <cell r="A8674" t="str">
            <v>T442</v>
          </cell>
          <cell r="B8674" t="str">
            <v>DROGAS BLOQUEADORAS GANGLIONARES, NO CLASIFICADAS EN OTRA PARTE</v>
          </cell>
          <cell r="C8674" t="str">
            <v>00</v>
          </cell>
        </row>
        <row r="8675">
          <cell r="A8675" t="str">
            <v>T443</v>
          </cell>
          <cell r="B8675" t="str">
            <v>OTROS PARASIMPAT. (ANTICOLINERGICOS Y ANTIMUS.) Y ESPASMOLITICOS, NO C</v>
          </cell>
          <cell r="C8675" t="str">
            <v>00</v>
          </cell>
        </row>
        <row r="8676">
          <cell r="A8676" t="str">
            <v>T444</v>
          </cell>
          <cell r="B8676" t="str">
            <v>AGONISTAS, PREDOMINANTE/ ALFA-ADRENERGICOS, NO CLASIFICADOS EN OTRA PA</v>
          </cell>
          <cell r="C8676" t="str">
            <v>00</v>
          </cell>
        </row>
        <row r="8677">
          <cell r="A8677" t="str">
            <v>T445</v>
          </cell>
          <cell r="B8677" t="str">
            <v>AGONISTAS, PREDOMINANTE/ BETA-ADRENERGICOS, NO CLASIFICADOS EN OTRA PA</v>
          </cell>
          <cell r="C8677" t="str">
            <v>00</v>
          </cell>
        </row>
        <row r="8678">
          <cell r="A8678" t="str">
            <v>T446</v>
          </cell>
          <cell r="B8678" t="str">
            <v>ANTAGONISTAS ALFA-ADRENERGICOS, NO CLASIFICADOS EN OTRA PARTE</v>
          </cell>
          <cell r="C8678" t="str">
            <v>00</v>
          </cell>
        </row>
        <row r="8679">
          <cell r="A8679" t="str">
            <v>T447</v>
          </cell>
          <cell r="B8679" t="str">
            <v>ANTAGONISTAS BETA-ADRENERGICOS, NO CLASIFICADOS EN OTRA PARTE</v>
          </cell>
          <cell r="C8679" t="str">
            <v>00</v>
          </cell>
        </row>
        <row r="8680">
          <cell r="A8680" t="str">
            <v>T448</v>
          </cell>
          <cell r="B8680" t="str">
            <v>AGENTES DE ACCION CENTRAL Y BLOQUEADORES NEURONALES ADRENERGICOS, NO C</v>
          </cell>
          <cell r="C8680" t="str">
            <v>00</v>
          </cell>
        </row>
        <row r="8681">
          <cell r="A8681" t="str">
            <v>T449</v>
          </cell>
          <cell r="B8681" t="str">
            <v>OTRAS DROGAS Y LAS NO ESPECIFICADAS QUE AFECTAN PRICIPAL/ EL SISTEMA N</v>
          </cell>
          <cell r="C8681" t="str">
            <v>00</v>
          </cell>
        </row>
        <row r="8682">
          <cell r="A8682" t="str">
            <v>T45</v>
          </cell>
          <cell r="B8682" t="str">
            <v>ENVEN. POR AGENTES PRICIPAL/ SISTEMICOS Y HEMATOLOGICOS, NO CLASIF. EN</v>
          </cell>
          <cell r="C8682" t="str">
            <v>00</v>
          </cell>
        </row>
        <row r="8683">
          <cell r="A8683" t="str">
            <v>T450</v>
          </cell>
          <cell r="B8683" t="str">
            <v>DROGAS ANTIALERGICAS Y ANTIEMETICAS</v>
          </cell>
          <cell r="C8683" t="str">
            <v>00</v>
          </cell>
        </row>
        <row r="8684">
          <cell r="A8684" t="str">
            <v>T451</v>
          </cell>
          <cell r="B8684" t="str">
            <v>DROGAS ANTINEOPLASICAS E INMUNOSUPRESORAS</v>
          </cell>
          <cell r="C8684" t="str">
            <v>00</v>
          </cell>
        </row>
        <row r="8685">
          <cell r="A8685" t="str">
            <v>T452</v>
          </cell>
          <cell r="B8685" t="str">
            <v>VITAMINAS, NO CLASIFICADAS EN OTRA PARTE</v>
          </cell>
          <cell r="C8685" t="str">
            <v>00</v>
          </cell>
        </row>
        <row r="8686">
          <cell r="A8686" t="str">
            <v>T453</v>
          </cell>
          <cell r="B8686" t="str">
            <v>ENZIMAS, NO CLASIFICADAS EN OTRA PARTE</v>
          </cell>
          <cell r="C8686" t="str">
            <v>00</v>
          </cell>
        </row>
        <row r="8687">
          <cell r="A8687" t="str">
            <v>T454</v>
          </cell>
          <cell r="B8687" t="str">
            <v>HIERRO Y SUS COMPUESTOS</v>
          </cell>
          <cell r="C8687" t="str">
            <v>00</v>
          </cell>
        </row>
        <row r="8688">
          <cell r="A8688" t="str">
            <v>T455</v>
          </cell>
          <cell r="B8688" t="str">
            <v>ANTICOAGULANTES</v>
          </cell>
          <cell r="C8688" t="str">
            <v>00</v>
          </cell>
        </row>
        <row r="8689">
          <cell r="A8689" t="str">
            <v>T456</v>
          </cell>
          <cell r="B8689" t="str">
            <v>DROGAS QUE AFECTAN LA FIBRINOLISIS</v>
          </cell>
          <cell r="C8689" t="str">
            <v>00</v>
          </cell>
        </row>
        <row r="8690">
          <cell r="A8690" t="str">
            <v>T457</v>
          </cell>
          <cell r="B8690" t="str">
            <v>ANTAGONISTAS DE ANTICOAGULANTES, VITAMINA K Y OTROS COAGULANTES</v>
          </cell>
          <cell r="C8690" t="str">
            <v>00</v>
          </cell>
        </row>
        <row r="8691">
          <cell r="A8691" t="str">
            <v>T458</v>
          </cell>
          <cell r="B8691" t="str">
            <v>OTROS AGENTES PRINCIPAL/ SISTEMICOS Y HEMATOLOGICOS</v>
          </cell>
          <cell r="C8691" t="str">
            <v>00</v>
          </cell>
        </row>
        <row r="8692">
          <cell r="A8692" t="str">
            <v>T459</v>
          </cell>
          <cell r="B8692" t="str">
            <v>AGENTES PRINCIPAL/ SISTEMICOS Y HEMATOLOGICOS, NO ESPECIFICADOS</v>
          </cell>
          <cell r="C8692" t="str">
            <v>00</v>
          </cell>
        </row>
        <row r="8693">
          <cell r="A8693" t="str">
            <v>T46</v>
          </cell>
          <cell r="B8693" t="str">
            <v>ENVENENAMIENTO POR AGENTES QUE AFECTAN PRICIPAL/ EL SISTEMA CARDIOVASC</v>
          </cell>
          <cell r="C8693" t="str">
            <v>00</v>
          </cell>
        </row>
        <row r="8694">
          <cell r="A8694" t="str">
            <v>T460</v>
          </cell>
          <cell r="B8694" t="str">
            <v>GLICOSIDOS CARDIOTONICOS Y MEDICAMENTOS DE ACCION SIMILAR</v>
          </cell>
          <cell r="C8694" t="str">
            <v>00</v>
          </cell>
        </row>
        <row r="8695">
          <cell r="A8695" t="str">
            <v>T461</v>
          </cell>
          <cell r="B8695" t="str">
            <v>BLOQUEADORES DEL CANAL DEL CALCIO</v>
          </cell>
          <cell r="C8695" t="str">
            <v>00</v>
          </cell>
        </row>
        <row r="8696">
          <cell r="A8696" t="str">
            <v>T462</v>
          </cell>
          <cell r="B8696" t="str">
            <v>OTRAS DROGAS ANTIARRITMICAS, NO CLASIFICADAS EN OTRA PARTE</v>
          </cell>
          <cell r="C8696" t="str">
            <v>00</v>
          </cell>
        </row>
        <row r="8697">
          <cell r="A8697" t="str">
            <v>T463</v>
          </cell>
          <cell r="B8697" t="str">
            <v>VASODILATADORES CORONARIOS, NO CLASIFICADOS EN OTRA PARTE</v>
          </cell>
          <cell r="C8697" t="str">
            <v>00</v>
          </cell>
        </row>
        <row r="8698">
          <cell r="A8698" t="str">
            <v>T464</v>
          </cell>
          <cell r="B8698" t="str">
            <v>INHIBIDORES DE LA ENZIMA CONVERTIDORA DE LA ANGIOTENSINA</v>
          </cell>
          <cell r="C8698" t="str">
            <v>00</v>
          </cell>
        </row>
        <row r="8699">
          <cell r="A8699" t="str">
            <v>T465</v>
          </cell>
          <cell r="B8699" t="str">
            <v>OTRAS DROGAS ANTIHIPERTENSIVAS, NO CLASIFICADAS EN OTRA PARTE</v>
          </cell>
          <cell r="C8699" t="str">
            <v>00</v>
          </cell>
        </row>
        <row r="8700">
          <cell r="A8700" t="str">
            <v>T466</v>
          </cell>
          <cell r="B8700" t="str">
            <v>DROGAS ANTILIPEMICAS Y ANTIARTERIOSCLEROTICAS</v>
          </cell>
          <cell r="C8700" t="str">
            <v>00</v>
          </cell>
        </row>
        <row r="8701">
          <cell r="A8701" t="str">
            <v>T467</v>
          </cell>
          <cell r="B8701" t="str">
            <v>VASODILATADORES PERIFERICOS</v>
          </cell>
          <cell r="C8701" t="str">
            <v>00</v>
          </cell>
        </row>
        <row r="8702">
          <cell r="A8702" t="str">
            <v>T468</v>
          </cell>
          <cell r="B8702" t="str">
            <v>DROGAS ANTIVARICOSAS, INCLUSIVE AGENTES ESCLEROSANTES</v>
          </cell>
          <cell r="C8702" t="str">
            <v>00</v>
          </cell>
        </row>
        <row r="8703">
          <cell r="A8703" t="str">
            <v>T469</v>
          </cell>
          <cell r="B8703" t="str">
            <v>OTROS AGENTES Y LOS NO ESPECIF. QUE AFECTAN PRINCIPAL/ EL SISTEMA CARD</v>
          </cell>
          <cell r="C8703" t="str">
            <v>00</v>
          </cell>
        </row>
        <row r="8704">
          <cell r="A8704" t="str">
            <v>T47</v>
          </cell>
          <cell r="B8704" t="str">
            <v>ENVENEN. POR AGENTES QUE AFECTAN PRICIPAL/ EL SISTEMA GASTROINTESTINAL</v>
          </cell>
          <cell r="C8704" t="str">
            <v>00</v>
          </cell>
        </row>
        <row r="8705">
          <cell r="A8705" t="str">
            <v>T470</v>
          </cell>
          <cell r="B8705" t="str">
            <v>ANTAGONISTAS DEL RECEPTOR H2 DE HISTAMONA</v>
          </cell>
          <cell r="C8705" t="str">
            <v>00</v>
          </cell>
        </row>
        <row r="8706">
          <cell r="A8706" t="str">
            <v>T471</v>
          </cell>
          <cell r="B8706" t="str">
            <v>OTRAS DROGAS ANTIACIDAS Y QUE INHIBEN LA SECRECION GASTRICA</v>
          </cell>
          <cell r="C8706" t="str">
            <v>00</v>
          </cell>
        </row>
        <row r="8707">
          <cell r="A8707" t="str">
            <v>T472</v>
          </cell>
          <cell r="B8707" t="str">
            <v>LAXANTES ESTIMULANTES</v>
          </cell>
          <cell r="C8707" t="str">
            <v>00</v>
          </cell>
        </row>
        <row r="8708">
          <cell r="A8708" t="str">
            <v>T473</v>
          </cell>
          <cell r="B8708" t="str">
            <v>LAXANTES SALINOS Y OSMOTICOS</v>
          </cell>
          <cell r="C8708" t="str">
            <v>00</v>
          </cell>
        </row>
        <row r="8709">
          <cell r="A8709" t="str">
            <v>T474</v>
          </cell>
          <cell r="B8709" t="str">
            <v>OTROS LAXANTES</v>
          </cell>
          <cell r="C8709" t="str">
            <v>00</v>
          </cell>
        </row>
        <row r="8710">
          <cell r="A8710" t="str">
            <v>T475</v>
          </cell>
          <cell r="B8710" t="str">
            <v>DIGESTIVOS</v>
          </cell>
          <cell r="C8710" t="str">
            <v>00</v>
          </cell>
        </row>
        <row r="8711">
          <cell r="A8711" t="str">
            <v>T476</v>
          </cell>
          <cell r="B8711" t="str">
            <v>DROGAS ANTIDIARREICAS</v>
          </cell>
          <cell r="C8711" t="str">
            <v>00</v>
          </cell>
        </row>
        <row r="8712">
          <cell r="A8712" t="str">
            <v>T477</v>
          </cell>
          <cell r="B8712" t="str">
            <v>EMETICOS</v>
          </cell>
          <cell r="C8712" t="str">
            <v>00</v>
          </cell>
        </row>
        <row r="8713">
          <cell r="A8713" t="str">
            <v>T478</v>
          </cell>
          <cell r="B8713" t="str">
            <v>OTROS AGENTES QUE AFECTAN PRICIPAL/ EL SISTEMA GASTROINTESTINAL</v>
          </cell>
          <cell r="C8713" t="str">
            <v>00</v>
          </cell>
        </row>
        <row r="8714">
          <cell r="A8714" t="str">
            <v>T479</v>
          </cell>
          <cell r="B8714" t="str">
            <v>AGENTES NO ESPECIF. QUE AFECTAN PRICIPAL/ EL SISTEMA GASTROINTESTINAL</v>
          </cell>
          <cell r="C8714" t="str">
            <v>00</v>
          </cell>
        </row>
        <row r="8715">
          <cell r="A8715" t="str">
            <v>T48</v>
          </cell>
          <cell r="B8715" t="str">
            <v>ENVENEN. POR AGENTES CON ACCION PRINCIPAL SOBRE LOS MUSCULOS LISOS Y E</v>
          </cell>
          <cell r="C8715" t="str">
            <v>00</v>
          </cell>
        </row>
        <row r="8716">
          <cell r="A8716" t="str">
            <v>T480</v>
          </cell>
          <cell r="B8716" t="str">
            <v>DROGAS OXITOCICAS</v>
          </cell>
          <cell r="C8716" t="str">
            <v>00</v>
          </cell>
        </row>
        <row r="8717">
          <cell r="A8717" t="str">
            <v>T481</v>
          </cell>
          <cell r="B8717" t="str">
            <v>RELAJANTES MUSCULOESQUELETICOS (AGENTES BLOQUEADORES NEUROMUSC.)</v>
          </cell>
          <cell r="C8717" t="str">
            <v>00</v>
          </cell>
        </row>
        <row r="8718">
          <cell r="A8718" t="str">
            <v>T482</v>
          </cell>
          <cell r="B8718" t="str">
            <v>OTROS MEDICAMENTOS Y LOS ESPECIFICADOS DE ACCION PRINCIPAL SOBRE LOS M</v>
          </cell>
          <cell r="C8718" t="str">
            <v>00</v>
          </cell>
        </row>
        <row r="8719">
          <cell r="A8719" t="str">
            <v>T483</v>
          </cell>
          <cell r="B8719" t="str">
            <v>ANTITUSIGENOS</v>
          </cell>
          <cell r="C8719" t="str">
            <v>00</v>
          </cell>
        </row>
        <row r="8720">
          <cell r="A8720" t="str">
            <v>T484</v>
          </cell>
          <cell r="B8720" t="str">
            <v>EXPECTORANTES</v>
          </cell>
          <cell r="C8720" t="str">
            <v>00</v>
          </cell>
        </row>
        <row r="8721">
          <cell r="A8721" t="str">
            <v>T485</v>
          </cell>
          <cell r="B8721" t="str">
            <v>DROGAS CONTRA EL CATARRO COMUN</v>
          </cell>
          <cell r="C8721" t="str">
            <v>00</v>
          </cell>
        </row>
        <row r="8722">
          <cell r="A8722" t="str">
            <v>T486</v>
          </cell>
          <cell r="B8722" t="str">
            <v>ANTIASMATICOS, NO CLASIFICADOS EN OTRA PARTE</v>
          </cell>
          <cell r="C8722" t="str">
            <v>00</v>
          </cell>
        </row>
        <row r="8723">
          <cell r="A8723" t="str">
            <v>T487</v>
          </cell>
          <cell r="B8723" t="str">
            <v>OTROS AGENTES Y LOS NO ESPECIF. DE ACCION PRINCIPAL SOBRE EL SISTEMA R</v>
          </cell>
          <cell r="C8723" t="str">
            <v>00</v>
          </cell>
        </row>
        <row r="8724">
          <cell r="A8724" t="str">
            <v>T49</v>
          </cell>
          <cell r="B8724" t="str">
            <v>ENVENEN. POR AGENT. TOPICOS QUE AFECTAN PRINCIPAL/ LA PIEL Y LAS MENBR</v>
          </cell>
          <cell r="C8724" t="str">
            <v>00</v>
          </cell>
        </row>
        <row r="8725">
          <cell r="A8725" t="str">
            <v>T490</v>
          </cell>
          <cell r="B8725" t="str">
            <v>DROGAS LOCALES ANTIMICOTICAS Y ANTIINFLAMATORIAS, NO CLASIF. EN OTRA P</v>
          </cell>
          <cell r="C8725" t="str">
            <v>00</v>
          </cell>
        </row>
        <row r="8726">
          <cell r="A8726" t="str">
            <v>T491</v>
          </cell>
          <cell r="B8726" t="str">
            <v>ANTIPRURITICOS</v>
          </cell>
          <cell r="C8726" t="str">
            <v>00</v>
          </cell>
        </row>
        <row r="8727">
          <cell r="A8727" t="str">
            <v>T492</v>
          </cell>
          <cell r="B8727" t="str">
            <v>ASTRIGENTES Y DETERGENTES LOCALES</v>
          </cell>
          <cell r="C8727" t="str">
            <v>00</v>
          </cell>
        </row>
        <row r="8728">
          <cell r="A8728" t="str">
            <v>T493</v>
          </cell>
          <cell r="B8728" t="str">
            <v>EMOLIENTES, DEMULCENTES Y PROTECTORES</v>
          </cell>
          <cell r="C8728" t="str">
            <v>00</v>
          </cell>
        </row>
        <row r="8729">
          <cell r="A8729" t="str">
            <v>T494</v>
          </cell>
          <cell r="B8729" t="str">
            <v>QUERATOLITICOS, QUERATOPLASTICOS, DROGAS Y OTRAS PREPARACIONES PARA EL</v>
          </cell>
          <cell r="C8729" t="str">
            <v>00</v>
          </cell>
        </row>
        <row r="8730">
          <cell r="A8730" t="str">
            <v>T495</v>
          </cell>
          <cell r="B8730" t="str">
            <v>DROGAS Y PREPARACIONES OFTALMOLOGICAS</v>
          </cell>
          <cell r="C8730" t="str">
            <v>00</v>
          </cell>
        </row>
        <row r="8731">
          <cell r="A8731" t="str">
            <v>T496</v>
          </cell>
          <cell r="B8731" t="str">
            <v>DROGAS Y PREPARACIONES OTORRINOLARINGOLOGICAS</v>
          </cell>
          <cell r="C8731" t="str">
            <v>00</v>
          </cell>
        </row>
        <row r="8732">
          <cell r="A8732" t="str">
            <v>T497</v>
          </cell>
          <cell r="B8732" t="str">
            <v>DROGAS DENTALES, APLICADAS TOPICAMENTE</v>
          </cell>
          <cell r="C8732" t="str">
            <v>00</v>
          </cell>
        </row>
        <row r="8733">
          <cell r="A8733" t="str">
            <v>T498</v>
          </cell>
          <cell r="B8733" t="str">
            <v>OTROS AGENTES TOPICOS</v>
          </cell>
          <cell r="C8733" t="str">
            <v>00</v>
          </cell>
        </row>
        <row r="8734">
          <cell r="A8734" t="str">
            <v>T499</v>
          </cell>
          <cell r="B8734" t="str">
            <v>AGENTES TOPICOS, NO ESPECIFICADOS</v>
          </cell>
          <cell r="C8734" t="str">
            <v>00</v>
          </cell>
        </row>
        <row r="8735">
          <cell r="A8735" t="str">
            <v>T50</v>
          </cell>
          <cell r="B8735" t="str">
            <v>ENVENEN. POR DIURETICOS Y OTRAS DROGAS, MEDICAMENTOS Y SUSTANCIAS BIOL</v>
          </cell>
          <cell r="C8735" t="str">
            <v>00</v>
          </cell>
        </row>
        <row r="8736">
          <cell r="A8736" t="str">
            <v>T500</v>
          </cell>
          <cell r="B8736" t="str">
            <v>MONERALOCORTICOIDES Y SUS ANTAGONISTAS</v>
          </cell>
          <cell r="C8736" t="str">
            <v>00</v>
          </cell>
        </row>
        <row r="8737">
          <cell r="A8737" t="str">
            <v>T501</v>
          </cell>
          <cell r="B8737" t="str">
            <v>DIURETICOS DEL ASA (DINTEL ALTO)</v>
          </cell>
          <cell r="C8737" t="str">
            <v>00</v>
          </cell>
        </row>
        <row r="8738">
          <cell r="A8738" t="str">
            <v>T502</v>
          </cell>
          <cell r="B8738" t="str">
            <v>ANHIBIDORES DE LA ANHIDRASA DEL ACIDO CARBONICO, BENZOTIAZIDAS Y OTROS</v>
          </cell>
          <cell r="C8738" t="str">
            <v>00</v>
          </cell>
        </row>
        <row r="8739">
          <cell r="A8739" t="str">
            <v>T503</v>
          </cell>
          <cell r="B8739" t="str">
            <v>AGENTES DEL EQUILIBRIO HIDROLITICO. ELECTROLITICO Y CALORICO</v>
          </cell>
          <cell r="C8739" t="str">
            <v>00</v>
          </cell>
        </row>
        <row r="8740">
          <cell r="A8740" t="str">
            <v>T504</v>
          </cell>
          <cell r="B8740" t="str">
            <v>DROGAS QUE AFECTAN EL METABOLISMO DEL ACIDO URICO</v>
          </cell>
          <cell r="C8740" t="str">
            <v>00</v>
          </cell>
        </row>
        <row r="8741">
          <cell r="A8741" t="str">
            <v>T505</v>
          </cell>
          <cell r="B8741" t="str">
            <v>DEPRESORES DEL APETITO</v>
          </cell>
          <cell r="C8741" t="str">
            <v>00</v>
          </cell>
        </row>
        <row r="8742">
          <cell r="A8742" t="str">
            <v>T506</v>
          </cell>
          <cell r="B8742" t="str">
            <v>ANTIDOTOS Y AGENTES QUELANTES, NO CLASIFICADOS EN OTRA PARTE</v>
          </cell>
          <cell r="C8742" t="str">
            <v>00</v>
          </cell>
        </row>
        <row r="8743">
          <cell r="A8743" t="str">
            <v>T507</v>
          </cell>
          <cell r="B8743" t="str">
            <v>ANALEPTICOS Y ANTAGONISTAS DEL OPIO</v>
          </cell>
          <cell r="C8743" t="str">
            <v>00</v>
          </cell>
        </row>
        <row r="8744">
          <cell r="A8744" t="str">
            <v>T508</v>
          </cell>
          <cell r="B8744" t="str">
            <v>AGENTES DIAGNOSTICOS</v>
          </cell>
          <cell r="C8744" t="str">
            <v>00</v>
          </cell>
        </row>
        <row r="8745">
          <cell r="A8745" t="str">
            <v>T509</v>
          </cell>
          <cell r="B8745" t="str">
            <v>OTRAS DROGAS Y SUSTANCIAS BIOLOGICAS, Y LAS NO ESPECIFICADAS</v>
          </cell>
          <cell r="C8745" t="str">
            <v>00</v>
          </cell>
        </row>
        <row r="8746">
          <cell r="A8746" t="str">
            <v>T51</v>
          </cell>
          <cell r="B8746" t="str">
            <v>EFECTO TOXICO DEL ALCOHOL</v>
          </cell>
          <cell r="C8746" t="str">
            <v>00</v>
          </cell>
        </row>
        <row r="8747">
          <cell r="A8747" t="str">
            <v>T510</v>
          </cell>
          <cell r="B8747" t="str">
            <v>ETANOL</v>
          </cell>
          <cell r="C8747" t="str">
            <v>00</v>
          </cell>
        </row>
        <row r="8748">
          <cell r="A8748" t="str">
            <v>T511</v>
          </cell>
          <cell r="B8748" t="str">
            <v>METANOL</v>
          </cell>
          <cell r="C8748" t="str">
            <v>00</v>
          </cell>
        </row>
        <row r="8749">
          <cell r="A8749" t="str">
            <v>T512</v>
          </cell>
          <cell r="B8749" t="str">
            <v>PROPANOL-2</v>
          </cell>
          <cell r="C8749" t="str">
            <v>00</v>
          </cell>
        </row>
        <row r="8750">
          <cell r="A8750" t="str">
            <v>T513</v>
          </cell>
          <cell r="B8750" t="str">
            <v>LICOR DE ALCOHOL INSUFICIENTEMENTE DESTILADO</v>
          </cell>
          <cell r="C8750" t="str">
            <v>00</v>
          </cell>
        </row>
        <row r="8751">
          <cell r="A8751" t="str">
            <v>T518</v>
          </cell>
          <cell r="B8751" t="str">
            <v>OTROS ALCOHOLES</v>
          </cell>
          <cell r="C8751" t="str">
            <v>00</v>
          </cell>
        </row>
        <row r="8752">
          <cell r="A8752" t="str">
            <v>T519</v>
          </cell>
          <cell r="B8752" t="str">
            <v>ALCOHOL, NO ESPECIFICADO</v>
          </cell>
          <cell r="C8752" t="str">
            <v>00</v>
          </cell>
        </row>
        <row r="8753">
          <cell r="A8753" t="str">
            <v>T52</v>
          </cell>
          <cell r="B8753" t="str">
            <v>EFECTO TOXICO DE DISOLVENTES ORGANICOS</v>
          </cell>
          <cell r="C8753" t="str">
            <v>00</v>
          </cell>
        </row>
        <row r="8754">
          <cell r="A8754" t="str">
            <v>T520</v>
          </cell>
          <cell r="B8754" t="str">
            <v>PRODUCTOS DEL PETROLEO</v>
          </cell>
          <cell r="C8754" t="str">
            <v>00</v>
          </cell>
        </row>
        <row r="8755">
          <cell r="A8755" t="str">
            <v>T521</v>
          </cell>
          <cell r="B8755" t="str">
            <v>BENCENO</v>
          </cell>
          <cell r="C8755" t="str">
            <v>00</v>
          </cell>
        </row>
        <row r="8756">
          <cell r="A8756" t="str">
            <v>T522</v>
          </cell>
          <cell r="B8756" t="str">
            <v>HOMOLOGOS DEL BENCENO</v>
          </cell>
          <cell r="C8756" t="str">
            <v>00</v>
          </cell>
        </row>
        <row r="8757">
          <cell r="A8757" t="str">
            <v>T523</v>
          </cell>
          <cell r="B8757" t="str">
            <v>GLICOLES</v>
          </cell>
          <cell r="C8757" t="str">
            <v>00</v>
          </cell>
        </row>
        <row r="8758">
          <cell r="A8758" t="str">
            <v>T524</v>
          </cell>
          <cell r="B8758" t="str">
            <v>CETONAS</v>
          </cell>
          <cell r="C8758" t="str">
            <v>00</v>
          </cell>
        </row>
        <row r="8759">
          <cell r="A8759" t="str">
            <v>T528</v>
          </cell>
          <cell r="B8759" t="str">
            <v>OTROS DISOLVENTES ORGANICOS</v>
          </cell>
          <cell r="C8759" t="str">
            <v>00</v>
          </cell>
        </row>
        <row r="8760">
          <cell r="A8760" t="str">
            <v>T529</v>
          </cell>
          <cell r="B8760" t="str">
            <v>DISOLVENTES ORGANICOS, NO ESPECIFICADOS</v>
          </cell>
          <cell r="C8760" t="str">
            <v>00</v>
          </cell>
        </row>
        <row r="8761">
          <cell r="A8761" t="str">
            <v>T53</v>
          </cell>
          <cell r="B8761" t="str">
            <v>EFECTO TOXICO DE LOS DERIVADOS HALOGENADOS DE LOS HIDROCARBUROS</v>
          </cell>
          <cell r="C8761" t="str">
            <v>00</v>
          </cell>
        </row>
        <row r="8762">
          <cell r="A8762" t="str">
            <v>T530</v>
          </cell>
          <cell r="B8762" t="str">
            <v>TETRACLORURO DE CARBONO</v>
          </cell>
          <cell r="C8762" t="str">
            <v>00</v>
          </cell>
        </row>
        <row r="8763">
          <cell r="A8763" t="str">
            <v>T531</v>
          </cell>
          <cell r="B8763" t="str">
            <v>CLOROFORMO</v>
          </cell>
          <cell r="C8763" t="str">
            <v>00</v>
          </cell>
        </row>
        <row r="8764">
          <cell r="A8764" t="str">
            <v>T532</v>
          </cell>
          <cell r="B8764" t="str">
            <v>TRICLOROETILENO</v>
          </cell>
          <cell r="C8764" t="str">
            <v>00</v>
          </cell>
        </row>
        <row r="8765">
          <cell r="A8765" t="str">
            <v>T533</v>
          </cell>
          <cell r="B8765" t="str">
            <v>TETRACLOROETILENO</v>
          </cell>
          <cell r="C8765" t="str">
            <v>00</v>
          </cell>
        </row>
        <row r="8766">
          <cell r="A8766" t="str">
            <v>T534</v>
          </cell>
          <cell r="B8766" t="str">
            <v>DICLOROETANO</v>
          </cell>
          <cell r="C8766" t="str">
            <v>00</v>
          </cell>
        </row>
        <row r="8767">
          <cell r="A8767" t="str">
            <v>T535</v>
          </cell>
          <cell r="B8767" t="str">
            <v>CLOROFLUOROCARBUROS</v>
          </cell>
          <cell r="C8767" t="str">
            <v>00</v>
          </cell>
        </row>
        <row r="8768">
          <cell r="A8768" t="str">
            <v>T536</v>
          </cell>
          <cell r="B8768" t="str">
            <v>OTROS DERIVADOS HALOGENADOS DE HIDROCARBUROS ALIFATICOS</v>
          </cell>
          <cell r="C8768" t="str">
            <v>00</v>
          </cell>
        </row>
        <row r="8769">
          <cell r="A8769" t="str">
            <v>T537</v>
          </cell>
          <cell r="B8769" t="str">
            <v>OTROS DERIVADOS HALOGENADOS DE HIDROCARBUROS AROMATICOS</v>
          </cell>
          <cell r="C8769" t="str">
            <v>00</v>
          </cell>
        </row>
        <row r="8770">
          <cell r="A8770" t="str">
            <v>T539</v>
          </cell>
          <cell r="B8770" t="str">
            <v>DERIVADOS HALOGENADOS DE HIDROCARBUROS ALIFATICOS Y AROMT. NO ESP.</v>
          </cell>
          <cell r="C8770" t="str">
            <v>00</v>
          </cell>
        </row>
        <row r="8771">
          <cell r="A8771" t="str">
            <v>T54</v>
          </cell>
          <cell r="B8771" t="str">
            <v>EFECTO TOXICO DE SUSTANCIAS CORROSIVAS</v>
          </cell>
          <cell r="C8771" t="str">
            <v>00</v>
          </cell>
        </row>
        <row r="8772">
          <cell r="A8772" t="str">
            <v>T540</v>
          </cell>
          <cell r="B8772" t="str">
            <v>FENOL HOMOLOGOS DEL FENOL</v>
          </cell>
          <cell r="C8772" t="str">
            <v>00</v>
          </cell>
        </row>
        <row r="8773">
          <cell r="A8773" t="str">
            <v>T541</v>
          </cell>
          <cell r="B8773" t="str">
            <v>OTROS COMPUESTOS ORGANICOS CORROSIVOS</v>
          </cell>
          <cell r="C8773" t="str">
            <v>00</v>
          </cell>
        </row>
        <row r="8774">
          <cell r="A8774" t="str">
            <v>T542</v>
          </cell>
          <cell r="B8774" t="str">
            <v>ACIDOS CORROSIVOS Y SUSTANCIAS ACIDAS SIMILARES</v>
          </cell>
          <cell r="C8774" t="str">
            <v>00</v>
          </cell>
        </row>
        <row r="8775">
          <cell r="A8775" t="str">
            <v>T543</v>
          </cell>
          <cell r="B8775" t="str">
            <v>ALCALIS CAUSTICOS Y SUSTANCIAS ALCALINAS SIMILARES</v>
          </cell>
          <cell r="C8775" t="str">
            <v>00</v>
          </cell>
        </row>
        <row r="8776">
          <cell r="A8776" t="str">
            <v>T549</v>
          </cell>
          <cell r="B8776" t="str">
            <v>EFECTO TOXICO DE SUSTANCIA CORROSIVA, NO ESPECIFICADA</v>
          </cell>
          <cell r="C8776" t="str">
            <v>00</v>
          </cell>
        </row>
        <row r="8777">
          <cell r="A8777" t="str">
            <v>T55</v>
          </cell>
          <cell r="B8777" t="str">
            <v>EFECTO TOXICO DE DETERGENTES Y JABONES</v>
          </cell>
          <cell r="C8777" t="str">
            <v>00</v>
          </cell>
        </row>
        <row r="8778">
          <cell r="A8778" t="str">
            <v>T56</v>
          </cell>
          <cell r="B8778" t="str">
            <v>EFECTO TOXICO DE METALES</v>
          </cell>
          <cell r="C8778" t="str">
            <v>00</v>
          </cell>
        </row>
        <row r="8779">
          <cell r="A8779" t="str">
            <v>T560</v>
          </cell>
          <cell r="B8779" t="str">
            <v>PLOMO Y SUS COMPUESTOS</v>
          </cell>
          <cell r="C8779" t="str">
            <v>00</v>
          </cell>
        </row>
        <row r="8780">
          <cell r="A8780" t="str">
            <v>T561</v>
          </cell>
          <cell r="B8780" t="str">
            <v>MERCURIO Y SUS COMPUESTOS</v>
          </cell>
          <cell r="C8780" t="str">
            <v>00</v>
          </cell>
        </row>
        <row r="8781">
          <cell r="A8781" t="str">
            <v>T562</v>
          </cell>
          <cell r="B8781" t="str">
            <v>CROMO Y SUS COMPUESTOS</v>
          </cell>
          <cell r="C8781" t="str">
            <v>00</v>
          </cell>
        </row>
        <row r="8782">
          <cell r="A8782" t="str">
            <v>T563</v>
          </cell>
          <cell r="B8782" t="str">
            <v>CADMIO Y SUS COMPUESTOS</v>
          </cell>
          <cell r="C8782" t="str">
            <v>00</v>
          </cell>
        </row>
        <row r="8783">
          <cell r="A8783" t="str">
            <v>T564</v>
          </cell>
          <cell r="B8783" t="str">
            <v>COBRE Y SUS COMPUESTOS</v>
          </cell>
          <cell r="C8783" t="str">
            <v>00</v>
          </cell>
        </row>
        <row r="8784">
          <cell r="A8784" t="str">
            <v>T565</v>
          </cell>
          <cell r="B8784" t="str">
            <v>ZINC Y SUS COMPUESTOS</v>
          </cell>
          <cell r="C8784" t="str">
            <v>00</v>
          </cell>
        </row>
        <row r="8785">
          <cell r="A8785" t="str">
            <v>T566</v>
          </cell>
          <cell r="B8785" t="str">
            <v>ESTAÑO Y SUS COMPUESTOS</v>
          </cell>
          <cell r="C8785" t="str">
            <v>00</v>
          </cell>
        </row>
        <row r="8786">
          <cell r="A8786" t="str">
            <v>T567</v>
          </cell>
          <cell r="B8786" t="str">
            <v>BERILIO Y SUS COMPUESTOS</v>
          </cell>
          <cell r="C8786" t="str">
            <v>00</v>
          </cell>
        </row>
        <row r="8787">
          <cell r="A8787" t="str">
            <v>T568</v>
          </cell>
          <cell r="B8787" t="str">
            <v>OTROS METALES</v>
          </cell>
          <cell r="C8787" t="str">
            <v>00</v>
          </cell>
        </row>
        <row r="8788">
          <cell r="A8788" t="str">
            <v>T569</v>
          </cell>
          <cell r="B8788" t="str">
            <v>METAL, NO ESPECIFICADO</v>
          </cell>
          <cell r="C8788" t="str">
            <v>00</v>
          </cell>
        </row>
        <row r="8789">
          <cell r="A8789" t="str">
            <v>T57</v>
          </cell>
          <cell r="B8789" t="str">
            <v>EFECTO TOXICO DE OTRAS SUSTANCIAS INORGANICAS</v>
          </cell>
          <cell r="C8789" t="str">
            <v>00</v>
          </cell>
        </row>
        <row r="8790">
          <cell r="A8790" t="str">
            <v>T570</v>
          </cell>
          <cell r="B8790" t="str">
            <v>ARSENICO Y SUS COMPUESTOS</v>
          </cell>
          <cell r="C8790" t="str">
            <v>00</v>
          </cell>
        </row>
        <row r="8791">
          <cell r="A8791" t="str">
            <v>T571</v>
          </cell>
          <cell r="B8791" t="str">
            <v>FOSFORO Y SUS COMPUESTOS</v>
          </cell>
          <cell r="C8791" t="str">
            <v>00</v>
          </cell>
        </row>
        <row r="8792">
          <cell r="A8792" t="str">
            <v>T572</v>
          </cell>
          <cell r="B8792" t="str">
            <v>MANGANESO Y SUS COMPUESTOS</v>
          </cell>
          <cell r="C8792" t="str">
            <v>00</v>
          </cell>
        </row>
        <row r="8793">
          <cell r="A8793" t="str">
            <v>T573</v>
          </cell>
          <cell r="B8793" t="str">
            <v>ACIDO CIANHIDRICO</v>
          </cell>
          <cell r="C8793" t="str">
            <v>00</v>
          </cell>
        </row>
        <row r="8794">
          <cell r="A8794" t="str">
            <v>T578</v>
          </cell>
          <cell r="B8794" t="str">
            <v>OTRAS SUSTANCIAS INORGANICAS, ESPECIFICADAS</v>
          </cell>
          <cell r="C8794" t="str">
            <v>00</v>
          </cell>
        </row>
        <row r="8795">
          <cell r="A8795" t="str">
            <v>T579</v>
          </cell>
          <cell r="B8795" t="str">
            <v>SUSTANCIAS INORGANICAS, NO ESPECIFICADA</v>
          </cell>
          <cell r="C8795" t="str">
            <v>00</v>
          </cell>
        </row>
        <row r="8796">
          <cell r="A8796" t="str">
            <v>T58</v>
          </cell>
          <cell r="B8796" t="str">
            <v>EFECTO TOXICO DEL MONOXIDO DE CARBONO</v>
          </cell>
          <cell r="C8796" t="str">
            <v>00</v>
          </cell>
        </row>
        <row r="8797">
          <cell r="A8797" t="str">
            <v>T59</v>
          </cell>
          <cell r="B8797" t="str">
            <v>EFECTO TOXICO DE OTROS GASES, HUMOS Y VAPORES</v>
          </cell>
          <cell r="C8797" t="str">
            <v>00</v>
          </cell>
        </row>
        <row r="8798">
          <cell r="A8798" t="str">
            <v>T590</v>
          </cell>
          <cell r="B8798" t="str">
            <v>OXIDOS DE NITROGENO</v>
          </cell>
          <cell r="C8798" t="str">
            <v>00</v>
          </cell>
        </row>
        <row r="8799">
          <cell r="A8799" t="str">
            <v>T591</v>
          </cell>
          <cell r="B8799" t="str">
            <v>DIOXIDO DE SULFURO</v>
          </cell>
          <cell r="C8799" t="str">
            <v>00</v>
          </cell>
        </row>
        <row r="8800">
          <cell r="A8800" t="str">
            <v>T592</v>
          </cell>
          <cell r="B8800" t="str">
            <v>FORMALDEHIDO</v>
          </cell>
          <cell r="C8800" t="str">
            <v>00</v>
          </cell>
        </row>
        <row r="8801">
          <cell r="A8801" t="str">
            <v>T593</v>
          </cell>
          <cell r="B8801" t="str">
            <v>GAS LACRIMOGENO</v>
          </cell>
          <cell r="C8801" t="str">
            <v>00</v>
          </cell>
        </row>
        <row r="8802">
          <cell r="A8802" t="str">
            <v>T594</v>
          </cell>
          <cell r="B8802" t="str">
            <v>CLORO GASEOSO</v>
          </cell>
          <cell r="C8802" t="str">
            <v>00</v>
          </cell>
        </row>
        <row r="8803">
          <cell r="A8803" t="str">
            <v>T595</v>
          </cell>
          <cell r="B8803" t="str">
            <v>GAS DE FLUOR Y FLUORURO DE HIDROGENO</v>
          </cell>
          <cell r="C8803" t="str">
            <v>00</v>
          </cell>
        </row>
        <row r="8804">
          <cell r="A8804" t="str">
            <v>T596</v>
          </cell>
          <cell r="B8804" t="str">
            <v>SULFURO DE HIDROGENO</v>
          </cell>
          <cell r="C8804" t="str">
            <v>00</v>
          </cell>
        </row>
        <row r="8805">
          <cell r="A8805" t="str">
            <v>T597</v>
          </cell>
          <cell r="B8805" t="str">
            <v>DIOXIDO DE CARBONO</v>
          </cell>
          <cell r="C8805" t="str">
            <v>00</v>
          </cell>
        </row>
        <row r="8806">
          <cell r="A8806" t="str">
            <v>T598</v>
          </cell>
          <cell r="B8806" t="str">
            <v>OTROS GASES, Y VAPORES ESPECIFICADOS</v>
          </cell>
          <cell r="C8806" t="str">
            <v>00</v>
          </cell>
        </row>
        <row r="8807">
          <cell r="A8807" t="str">
            <v>T599</v>
          </cell>
          <cell r="B8807" t="str">
            <v>GASES, HUMOS Y VAPORES NO ESPECIFICADOS</v>
          </cell>
          <cell r="C8807" t="str">
            <v>00</v>
          </cell>
        </row>
        <row r="8808">
          <cell r="A8808" t="str">
            <v>T60</v>
          </cell>
          <cell r="B8808" t="str">
            <v>EFECTO TOXICO DE PLAGUICIDAS (PESTICIDAS)</v>
          </cell>
          <cell r="C8808" t="str">
            <v>00</v>
          </cell>
        </row>
        <row r="8809">
          <cell r="A8809" t="str">
            <v>T600</v>
          </cell>
          <cell r="B8809" t="str">
            <v>INSECTICIDAS ORGANOFOSFORADOS Y CARBAMATOS</v>
          </cell>
          <cell r="C8809" t="str">
            <v>00</v>
          </cell>
        </row>
        <row r="8810">
          <cell r="A8810" t="str">
            <v>T601</v>
          </cell>
          <cell r="B8810" t="str">
            <v>INSECTICIDAS HALOGENADOS</v>
          </cell>
          <cell r="C8810" t="str">
            <v>00</v>
          </cell>
        </row>
        <row r="8811">
          <cell r="A8811" t="str">
            <v>T602</v>
          </cell>
          <cell r="B8811" t="str">
            <v>OTROS INSECTICIDAS</v>
          </cell>
          <cell r="C8811" t="str">
            <v>00</v>
          </cell>
        </row>
        <row r="8812">
          <cell r="A8812" t="str">
            <v>T603</v>
          </cell>
          <cell r="B8812" t="str">
            <v>HERBICIDAS Y FUNGICIDAS</v>
          </cell>
          <cell r="C8812" t="str">
            <v>00</v>
          </cell>
        </row>
        <row r="8813">
          <cell r="A8813" t="str">
            <v>T604</v>
          </cell>
          <cell r="B8813" t="str">
            <v>RODENTICIDAS</v>
          </cell>
          <cell r="C8813" t="str">
            <v>00</v>
          </cell>
        </row>
        <row r="8814">
          <cell r="A8814" t="str">
            <v>T608</v>
          </cell>
          <cell r="B8814" t="str">
            <v>OTROS PLAGUICIDAS</v>
          </cell>
          <cell r="C8814" t="str">
            <v>00</v>
          </cell>
        </row>
        <row r="8815">
          <cell r="A8815" t="str">
            <v>T609</v>
          </cell>
          <cell r="B8815" t="str">
            <v>PLAGUICIDAS, NO ESPECIFICADO</v>
          </cell>
          <cell r="C8815" t="str">
            <v>00</v>
          </cell>
        </row>
        <row r="8816">
          <cell r="A8816" t="str">
            <v>T61</v>
          </cell>
          <cell r="B8816" t="str">
            <v>EFECTO TOXICO DE SUSTANCIAS NOCIVAS INGERIDAS COMO ALIMENTOS MARINOS</v>
          </cell>
          <cell r="C8816" t="str">
            <v>00</v>
          </cell>
        </row>
        <row r="8817">
          <cell r="A8817" t="str">
            <v>T610</v>
          </cell>
          <cell r="B8817" t="str">
            <v>ENVENENAMIENTO CIGUATERO POR PESCADO</v>
          </cell>
          <cell r="C8817" t="str">
            <v>00</v>
          </cell>
        </row>
        <row r="8818">
          <cell r="A8818" t="str">
            <v>T611</v>
          </cell>
          <cell r="B8818" t="str">
            <v>ENVENENAMIENTO ESCOMBROIDEO POR PESCADO</v>
          </cell>
          <cell r="C8818" t="str">
            <v>00</v>
          </cell>
        </row>
        <row r="8819">
          <cell r="A8819" t="str">
            <v>T612</v>
          </cell>
          <cell r="B8819" t="str">
            <v>OTROS ENVENENAMIENTOS POR PESCADOS Y MARISCOS</v>
          </cell>
          <cell r="C8819" t="str">
            <v>00</v>
          </cell>
        </row>
        <row r="8820">
          <cell r="A8820" t="str">
            <v>T618</v>
          </cell>
          <cell r="B8820" t="str">
            <v>EFECTO TOXICO DE OTROS ALIMENTOS MARINOS</v>
          </cell>
          <cell r="C8820" t="str">
            <v>00</v>
          </cell>
        </row>
        <row r="8821">
          <cell r="A8821" t="str">
            <v>T619</v>
          </cell>
          <cell r="B8821" t="str">
            <v>EFECTO TOXICO DE ALIMENTOS MARINOS NO ESPECIFICADOS</v>
          </cell>
          <cell r="C8821" t="str">
            <v>00</v>
          </cell>
        </row>
        <row r="8822">
          <cell r="A8822" t="str">
            <v>T62</v>
          </cell>
          <cell r="B8822" t="str">
            <v>EFECTO TOXICO DE OTRAS SUSTANCIAS NOCIVAS INGERIDAS COMO ALIMENTOS</v>
          </cell>
          <cell r="C8822" t="str">
            <v>00</v>
          </cell>
        </row>
        <row r="8823">
          <cell r="A8823" t="str">
            <v>T620</v>
          </cell>
          <cell r="B8823" t="str">
            <v>HONGOS INGERIDOS</v>
          </cell>
          <cell r="C8823" t="str">
            <v>00</v>
          </cell>
        </row>
        <row r="8824">
          <cell r="A8824" t="str">
            <v>T621</v>
          </cell>
          <cell r="B8824" t="str">
            <v>BAYAS INGERIDAS</v>
          </cell>
          <cell r="C8824" t="str">
            <v>00</v>
          </cell>
        </row>
        <row r="8825">
          <cell r="A8825" t="str">
            <v>T622</v>
          </cell>
          <cell r="B8825" t="str">
            <v>OTRA(S) (PARTES DE) PLANTA(S) NIGERIDA(S)</v>
          </cell>
          <cell r="C8825" t="str">
            <v>00</v>
          </cell>
        </row>
        <row r="8826">
          <cell r="A8826" t="str">
            <v>T628</v>
          </cell>
          <cell r="B8826" t="str">
            <v>OTRAS SUSTANCIAS NOCIVAS ESPECIFICADAS INGERIDAS COMO ALIMENTO</v>
          </cell>
          <cell r="C8826" t="str">
            <v>00</v>
          </cell>
        </row>
        <row r="8827">
          <cell r="A8827" t="str">
            <v>T629</v>
          </cell>
          <cell r="B8827" t="str">
            <v>SUSTANCIA NOCIVA INGERIDA COMO ALIMENTO, NO ESPECIFICADA</v>
          </cell>
          <cell r="C8827" t="str">
            <v>00</v>
          </cell>
        </row>
        <row r="8828">
          <cell r="A8828" t="str">
            <v>T63</v>
          </cell>
          <cell r="B8828" t="str">
            <v>EFECTO TOXICO DEL CONTACTO CON ANIMALES VENENOSOS</v>
          </cell>
          <cell r="C8828" t="str">
            <v>00</v>
          </cell>
        </row>
        <row r="8829">
          <cell r="A8829" t="str">
            <v>T630</v>
          </cell>
          <cell r="B8829" t="str">
            <v>VENENO DE SERPIENTE</v>
          </cell>
          <cell r="C8829" t="str">
            <v>00</v>
          </cell>
        </row>
        <row r="8830">
          <cell r="A8830" t="str">
            <v>T631</v>
          </cell>
          <cell r="B8830" t="str">
            <v>VENENO DE OTROS REPTILES</v>
          </cell>
          <cell r="C8830" t="str">
            <v>00</v>
          </cell>
        </row>
        <row r="8831">
          <cell r="A8831" t="str">
            <v>T632</v>
          </cell>
          <cell r="B8831" t="str">
            <v>VENENO DE ESCORPION</v>
          </cell>
          <cell r="C8831" t="str">
            <v>00</v>
          </cell>
        </row>
        <row r="8832">
          <cell r="A8832" t="str">
            <v>T633</v>
          </cell>
          <cell r="B8832" t="str">
            <v>VENENO DE ARAÑAS</v>
          </cell>
          <cell r="C8832" t="str">
            <v>00</v>
          </cell>
        </row>
        <row r="8833">
          <cell r="A8833" t="str">
            <v>T634</v>
          </cell>
          <cell r="B8833" t="str">
            <v>VENENO DE OTROS ARTROPODOS</v>
          </cell>
          <cell r="C8833" t="str">
            <v>00</v>
          </cell>
        </row>
        <row r="8834">
          <cell r="A8834" t="str">
            <v>T635</v>
          </cell>
          <cell r="B8834" t="str">
            <v>EFECTO TOXICO DEL CONTACTO CON PECES</v>
          </cell>
          <cell r="C8834" t="str">
            <v>00</v>
          </cell>
        </row>
        <row r="8835">
          <cell r="A8835" t="str">
            <v>T636</v>
          </cell>
          <cell r="B8835" t="str">
            <v>EFECTO TOXICO DEL CONTACTO CON OTROS ANIMALES MARINOS</v>
          </cell>
          <cell r="C8835" t="str">
            <v>00</v>
          </cell>
        </row>
        <row r="8836">
          <cell r="A8836" t="str">
            <v>T638</v>
          </cell>
          <cell r="B8836" t="str">
            <v>EFECTOS TOXICOS DEL CONTACTO CON OTROS ANIMALES VENENOSOS</v>
          </cell>
          <cell r="C8836" t="str">
            <v>00</v>
          </cell>
        </row>
        <row r="8837">
          <cell r="A8837" t="str">
            <v>T639</v>
          </cell>
          <cell r="B8837" t="str">
            <v>EFECTO TOXICO DEL CONTACTO CON ANIMAL VENENOSO NO ESPECIFICADO</v>
          </cell>
          <cell r="C8837" t="str">
            <v>00</v>
          </cell>
        </row>
        <row r="8838">
          <cell r="A8838" t="str">
            <v>T64</v>
          </cell>
          <cell r="B8838" t="str">
            <v>EFECTO TOXICO DE AFLATOXINA Y OTRAS MICOTOXINAS CONTAMINANTES DE AL</v>
          </cell>
          <cell r="C8838" t="str">
            <v>00</v>
          </cell>
        </row>
        <row r="8839">
          <cell r="A8839" t="str">
            <v>T65</v>
          </cell>
          <cell r="B8839" t="str">
            <v>EFECTO TOXICO DE OTRAS SUSTANCIAS Y LAS NO ESPECIFICADAS</v>
          </cell>
          <cell r="C8839" t="str">
            <v>00</v>
          </cell>
        </row>
        <row r="8840">
          <cell r="A8840" t="str">
            <v>T650</v>
          </cell>
          <cell r="B8840" t="str">
            <v>CIANURO</v>
          </cell>
          <cell r="C8840" t="str">
            <v>00</v>
          </cell>
        </row>
        <row r="8841">
          <cell r="A8841" t="str">
            <v>T651</v>
          </cell>
          <cell r="B8841" t="str">
            <v>ESTRICNINA Y SUS SALES</v>
          </cell>
          <cell r="C8841" t="str">
            <v>00</v>
          </cell>
        </row>
        <row r="8842">
          <cell r="A8842" t="str">
            <v>T652</v>
          </cell>
          <cell r="B8842" t="str">
            <v>TABACO Y NICOTINA</v>
          </cell>
          <cell r="C8842" t="str">
            <v>00</v>
          </cell>
        </row>
        <row r="8843">
          <cell r="A8843" t="str">
            <v>T653</v>
          </cell>
          <cell r="B8843" t="str">
            <v>NITRODERIVADOS Y AMINODERIVADOS DEL BENCENO Y SUS HOMOLOGOS</v>
          </cell>
          <cell r="C8843" t="str">
            <v>00</v>
          </cell>
        </row>
        <row r="8844">
          <cell r="A8844" t="str">
            <v>T654</v>
          </cell>
          <cell r="B8844" t="str">
            <v>BISULFURO DE CARBONO</v>
          </cell>
          <cell r="C8844" t="str">
            <v>00</v>
          </cell>
        </row>
        <row r="8845">
          <cell r="A8845" t="str">
            <v>T655</v>
          </cell>
          <cell r="B8845" t="str">
            <v>NITROGLICERINA Y OTROS ACIDOS Y ESTERES NITRICOS</v>
          </cell>
          <cell r="C8845" t="str">
            <v>00</v>
          </cell>
        </row>
        <row r="8846">
          <cell r="A8846" t="str">
            <v>T656</v>
          </cell>
          <cell r="B8846" t="str">
            <v>PINTURAS Y COLORANTES, NO CLASIFICADOA EN OTRA PARTE</v>
          </cell>
          <cell r="C8846" t="str">
            <v>00</v>
          </cell>
        </row>
        <row r="8847">
          <cell r="A8847" t="str">
            <v>T658</v>
          </cell>
          <cell r="B8847" t="str">
            <v>EFECTOS TOXICOS DE OTRAS SUSTANCIAS ESPECIFICADAS</v>
          </cell>
          <cell r="C8847" t="str">
            <v>00</v>
          </cell>
        </row>
        <row r="8848">
          <cell r="A8848" t="str">
            <v>T659</v>
          </cell>
          <cell r="B8848" t="str">
            <v>EFECTO TOXICO DE SUSTANCIA NO ESPECIFICADA</v>
          </cell>
          <cell r="C8848" t="str">
            <v>00</v>
          </cell>
        </row>
        <row r="8849">
          <cell r="A8849" t="str">
            <v>T66</v>
          </cell>
          <cell r="B8849" t="str">
            <v>EFECTO NO ESPECIFICADOS DE LA RADIACION</v>
          </cell>
          <cell r="C8849" t="str">
            <v>00</v>
          </cell>
        </row>
        <row r="8850">
          <cell r="A8850" t="str">
            <v>T67</v>
          </cell>
          <cell r="B8850" t="str">
            <v>EFECTOS DEL CALOR Y DE LA LUZ</v>
          </cell>
          <cell r="C8850" t="str">
            <v>00</v>
          </cell>
        </row>
        <row r="8851">
          <cell r="A8851" t="str">
            <v>T670</v>
          </cell>
          <cell r="B8851" t="str">
            <v>GOLPE DE CALOR E INSOLACION</v>
          </cell>
          <cell r="C8851" t="str">
            <v>00</v>
          </cell>
        </row>
        <row r="8852">
          <cell r="A8852" t="str">
            <v>T671</v>
          </cell>
          <cell r="B8852" t="str">
            <v>SINCOPE POR CALOR</v>
          </cell>
          <cell r="C8852" t="str">
            <v>00</v>
          </cell>
        </row>
        <row r="8853">
          <cell r="A8853" t="str">
            <v>T672</v>
          </cell>
          <cell r="B8853" t="str">
            <v>CALMBRE POR CALOR</v>
          </cell>
          <cell r="C8853" t="str">
            <v>00</v>
          </cell>
        </row>
        <row r="8854">
          <cell r="A8854" t="str">
            <v>T673</v>
          </cell>
          <cell r="B8854" t="str">
            <v>AGOTAMIENTO POR CALOR, ANHIDROTICO</v>
          </cell>
          <cell r="C8854" t="str">
            <v>00</v>
          </cell>
        </row>
        <row r="8855">
          <cell r="A8855" t="str">
            <v>T674</v>
          </cell>
          <cell r="B8855" t="str">
            <v>AGOTAMIENTO POR CALOR DEBIDA A DEPLECION DE SAL</v>
          </cell>
          <cell r="C8855" t="str">
            <v>00</v>
          </cell>
        </row>
        <row r="8856">
          <cell r="A8856" t="str">
            <v>T675</v>
          </cell>
          <cell r="B8856" t="str">
            <v>AGOTAMIENTO POR CALOR, NO ESPECIFICADO</v>
          </cell>
          <cell r="C8856" t="str">
            <v>00</v>
          </cell>
        </row>
        <row r="8857">
          <cell r="A8857" t="str">
            <v>T676</v>
          </cell>
          <cell r="B8857" t="str">
            <v>FATIGA POR CALOR, TRANSITORIA</v>
          </cell>
          <cell r="C8857" t="str">
            <v>00</v>
          </cell>
        </row>
        <row r="8858">
          <cell r="A8858" t="str">
            <v>T677</v>
          </cell>
          <cell r="B8858" t="str">
            <v>EDEMA POR CALOR</v>
          </cell>
          <cell r="C8858" t="str">
            <v>00</v>
          </cell>
        </row>
        <row r="8859">
          <cell r="A8859" t="str">
            <v>T678</v>
          </cell>
          <cell r="B8859" t="str">
            <v>OTROS EFECTOS DEL CALOR Y DE LA LUZ</v>
          </cell>
          <cell r="C8859" t="str">
            <v>00</v>
          </cell>
        </row>
        <row r="8860">
          <cell r="A8860" t="str">
            <v>T679</v>
          </cell>
          <cell r="B8860" t="str">
            <v>EFECTO DEL CALOR Y DE LA LUZ, NO ESPECIFICADO</v>
          </cell>
          <cell r="C8860" t="str">
            <v>00</v>
          </cell>
        </row>
        <row r="8861">
          <cell r="A8861" t="str">
            <v>T68</v>
          </cell>
          <cell r="B8861" t="str">
            <v>HIPOTERMIA</v>
          </cell>
          <cell r="C8861" t="str">
            <v>00</v>
          </cell>
        </row>
        <row r="8862">
          <cell r="A8862" t="str">
            <v>T682</v>
          </cell>
          <cell r="B8862" t="str">
            <v>BOCA SECA, NO ESPECIFICADA</v>
          </cell>
          <cell r="C8862" t="str">
            <v>094</v>
          </cell>
        </row>
        <row r="8863">
          <cell r="A8863" t="str">
            <v>T69</v>
          </cell>
          <cell r="B8863" t="str">
            <v>OTROS EFECTOS DE LA REDUCCION DE LA TEMPERATURA</v>
          </cell>
          <cell r="C8863" t="str">
            <v>00</v>
          </cell>
        </row>
        <row r="8864">
          <cell r="A8864" t="str">
            <v>T690</v>
          </cell>
          <cell r="B8864" t="str">
            <v>MANO Y PIE DE INMERSION</v>
          </cell>
          <cell r="C8864" t="str">
            <v>00</v>
          </cell>
        </row>
        <row r="8865">
          <cell r="A8865" t="str">
            <v>T691</v>
          </cell>
          <cell r="B8865" t="str">
            <v>SABAÑON (ES)</v>
          </cell>
          <cell r="C8865" t="str">
            <v>00</v>
          </cell>
        </row>
        <row r="8866">
          <cell r="A8866" t="str">
            <v>T698</v>
          </cell>
          <cell r="B8866" t="str">
            <v>OTROS EFECTOS ESPECIFICADOS DE LA REDUCCION DE LA TEMPERATURA</v>
          </cell>
          <cell r="C8866" t="str">
            <v>00</v>
          </cell>
        </row>
        <row r="8867">
          <cell r="A8867" t="str">
            <v>T699</v>
          </cell>
          <cell r="B8867" t="str">
            <v>EFECTO DE LA REDUCCION DE LA TEMPERATURA, NO ESPECIFICADO</v>
          </cell>
          <cell r="C8867" t="str">
            <v>00</v>
          </cell>
        </row>
        <row r="8868">
          <cell r="A8868" t="str">
            <v>T70</v>
          </cell>
          <cell r="B8868" t="str">
            <v>EFECTOS DE LA PRESION DEL AIRE Y DE LA PRESION DEL AGUA</v>
          </cell>
          <cell r="C8868" t="str">
            <v>00</v>
          </cell>
        </row>
        <row r="8869">
          <cell r="A8869" t="str">
            <v>T700</v>
          </cell>
          <cell r="B8869" t="str">
            <v>BAROTRAUMA OTITICO</v>
          </cell>
          <cell r="C8869" t="str">
            <v>00</v>
          </cell>
        </row>
        <row r="8870">
          <cell r="A8870" t="str">
            <v>T701</v>
          </cell>
          <cell r="B8870" t="str">
            <v>BAROTRAUMA SINUSAL</v>
          </cell>
          <cell r="C8870" t="str">
            <v>00</v>
          </cell>
        </row>
        <row r="8871">
          <cell r="A8871" t="str">
            <v>T702</v>
          </cell>
          <cell r="B8871" t="str">
            <v>OTROS EFECTOS Y LOS NO ESPECIFICADOS DE LA GRAN ALTITUD</v>
          </cell>
          <cell r="C8871" t="str">
            <v>00</v>
          </cell>
        </row>
        <row r="8872">
          <cell r="A8872" t="str">
            <v>T703</v>
          </cell>
          <cell r="B8872" t="str">
            <v>ENFERMEDAD POR DESCOMPRESION (DE LOS CAJONES SUMERGIDOS)</v>
          </cell>
          <cell r="C8872" t="str">
            <v>00</v>
          </cell>
        </row>
        <row r="8873">
          <cell r="A8873" t="str">
            <v>T704</v>
          </cell>
          <cell r="B8873" t="str">
            <v>EFECTOS DE LIQUIDOS CON ALTA PRESION</v>
          </cell>
          <cell r="C8873" t="str">
            <v>00</v>
          </cell>
        </row>
        <row r="8874">
          <cell r="A8874" t="str">
            <v>T708</v>
          </cell>
          <cell r="B8874" t="str">
            <v>OTROS EFECTOS DE LA PRESION DEL AIRE Y DEL AGUA</v>
          </cell>
          <cell r="C8874" t="str">
            <v>00</v>
          </cell>
        </row>
        <row r="8875">
          <cell r="A8875" t="str">
            <v>T709</v>
          </cell>
          <cell r="B8875" t="str">
            <v>EFECTO DE LA PRESION DEL AIRE Y DEL AGUA, NO ESPECIFICADO</v>
          </cell>
          <cell r="C8875" t="str">
            <v>00</v>
          </cell>
        </row>
        <row r="8876">
          <cell r="A8876" t="str">
            <v>T71</v>
          </cell>
          <cell r="B8876" t="str">
            <v>ASFIXIA</v>
          </cell>
          <cell r="C8876" t="str">
            <v>00</v>
          </cell>
        </row>
        <row r="8877">
          <cell r="A8877" t="str">
            <v>T73</v>
          </cell>
          <cell r="B8877" t="str">
            <v>EFECTOS DE OTRAS PRIVACIONES</v>
          </cell>
          <cell r="C8877" t="str">
            <v>00</v>
          </cell>
        </row>
        <row r="8878">
          <cell r="A8878" t="str">
            <v>T730</v>
          </cell>
          <cell r="B8878" t="str">
            <v>EFECTOS DEL HAMBRE</v>
          </cell>
          <cell r="C8878" t="str">
            <v>00</v>
          </cell>
        </row>
        <row r="8879">
          <cell r="A8879" t="str">
            <v>T731</v>
          </cell>
          <cell r="B8879" t="str">
            <v>EFECTOS DE LA SED</v>
          </cell>
          <cell r="C8879" t="str">
            <v>00</v>
          </cell>
        </row>
        <row r="8880">
          <cell r="A8880" t="str">
            <v>T732</v>
          </cell>
          <cell r="B8880" t="str">
            <v>AGOTAMIENTO DEBIDO A EXPOSICION A LA INTEMPERIE</v>
          </cell>
          <cell r="C8880" t="str">
            <v>00</v>
          </cell>
        </row>
        <row r="8881">
          <cell r="A8881" t="str">
            <v>T733</v>
          </cell>
          <cell r="B8881" t="str">
            <v>AGOTAMIENTO DEBIDO A ESFUERZO EXCESIVO</v>
          </cell>
          <cell r="C8881" t="str">
            <v>00</v>
          </cell>
        </row>
        <row r="8882">
          <cell r="A8882" t="str">
            <v>T738</v>
          </cell>
          <cell r="B8882" t="str">
            <v>OTROS EFECTOS DE PRIVACION</v>
          </cell>
          <cell r="C8882" t="str">
            <v>00</v>
          </cell>
        </row>
        <row r="8883">
          <cell r="A8883" t="str">
            <v>T739</v>
          </cell>
          <cell r="B8883" t="str">
            <v>EFECTOS DE PRIVACION, NO ESPECIFICADO</v>
          </cell>
          <cell r="C8883" t="str">
            <v>00</v>
          </cell>
        </row>
        <row r="8884">
          <cell r="A8884" t="str">
            <v>T74</v>
          </cell>
          <cell r="B8884" t="str">
            <v>SINDROMES DEL MALTRATO</v>
          </cell>
          <cell r="C8884" t="str">
            <v>00</v>
          </cell>
        </row>
        <row r="8885">
          <cell r="A8885" t="str">
            <v>T740</v>
          </cell>
          <cell r="B8885" t="str">
            <v>NEGLIGENCIA O ABANDONO</v>
          </cell>
          <cell r="C8885" t="str">
            <v>00</v>
          </cell>
        </row>
        <row r="8886">
          <cell r="A8886" t="str">
            <v>T741</v>
          </cell>
          <cell r="B8886" t="str">
            <v>ABUSO FISICO</v>
          </cell>
          <cell r="C8886" t="str">
            <v>00</v>
          </cell>
        </row>
        <row r="8887">
          <cell r="A8887" t="str">
            <v>T742</v>
          </cell>
          <cell r="B8887" t="str">
            <v>ABUSO SEXUAL</v>
          </cell>
          <cell r="C8887" t="str">
            <v>00</v>
          </cell>
        </row>
        <row r="8888">
          <cell r="A8888" t="str">
            <v>T743</v>
          </cell>
          <cell r="B8888" t="str">
            <v>ABUSO PSICOLOGICO</v>
          </cell>
          <cell r="C8888" t="str">
            <v>00</v>
          </cell>
        </row>
        <row r="8889">
          <cell r="A8889" t="str">
            <v>T748</v>
          </cell>
          <cell r="B8889" t="str">
            <v>OTROS SINDROMES DEL MALTRATO</v>
          </cell>
          <cell r="C8889" t="str">
            <v>00</v>
          </cell>
        </row>
        <row r="8890">
          <cell r="A8890" t="str">
            <v>T749</v>
          </cell>
          <cell r="B8890" t="str">
            <v>SINDROME DEL MALTRATO, NO ESPECIFICADO</v>
          </cell>
          <cell r="C8890" t="str">
            <v>00</v>
          </cell>
        </row>
        <row r="8891">
          <cell r="A8891" t="str">
            <v>T75</v>
          </cell>
          <cell r="B8891" t="str">
            <v>EFECTOS DE OTRAS CAUSAS EXTERNAS</v>
          </cell>
          <cell r="C8891" t="str">
            <v>00</v>
          </cell>
        </row>
        <row r="8892">
          <cell r="A8892" t="str">
            <v>T750</v>
          </cell>
          <cell r="B8892" t="str">
            <v>EFECTOS DEL RAYO</v>
          </cell>
          <cell r="C8892" t="str">
            <v>00</v>
          </cell>
        </row>
        <row r="8893">
          <cell r="A8893" t="str">
            <v>T751</v>
          </cell>
          <cell r="B8893" t="str">
            <v>AHOGAMIENTO Y SUMERSION NO MORTAL</v>
          </cell>
          <cell r="C8893" t="str">
            <v>00</v>
          </cell>
        </row>
        <row r="8894">
          <cell r="A8894" t="str">
            <v>T752</v>
          </cell>
          <cell r="B8894" t="str">
            <v>EFECTOS DE LA VIBRACION</v>
          </cell>
          <cell r="C8894" t="str">
            <v>00</v>
          </cell>
        </row>
        <row r="8895">
          <cell r="A8895" t="str">
            <v>T753</v>
          </cell>
          <cell r="B8895" t="str">
            <v>MAL DEL MOVIMIENTO</v>
          </cell>
          <cell r="C8895" t="str">
            <v>00</v>
          </cell>
        </row>
        <row r="8896">
          <cell r="A8896" t="str">
            <v>T754</v>
          </cell>
          <cell r="B8896" t="str">
            <v>EFECTOS DE LA CORRIENTE ELECTRICA</v>
          </cell>
          <cell r="C8896" t="str">
            <v>00</v>
          </cell>
        </row>
        <row r="8897">
          <cell r="A8897" t="str">
            <v>T758</v>
          </cell>
          <cell r="B8897" t="str">
            <v>OTROS EFECTOS ESPECIFICADOS DE CAUSAS EXTERNAS</v>
          </cell>
          <cell r="C8897" t="str">
            <v>00</v>
          </cell>
        </row>
        <row r="8898">
          <cell r="A8898" t="str">
            <v>T78</v>
          </cell>
          <cell r="B8898" t="str">
            <v>EFECTOS ADVERSOS, NO CLASIFICADOS EN OTRA PARTE</v>
          </cell>
          <cell r="C8898" t="str">
            <v>00</v>
          </cell>
        </row>
        <row r="8899">
          <cell r="A8899" t="str">
            <v>T780</v>
          </cell>
          <cell r="B8899" t="str">
            <v>CHOQUE ANAFILACTICO DEBIDO A REACCION ADVERSA A ALIMENTOS</v>
          </cell>
          <cell r="C8899" t="str">
            <v>00</v>
          </cell>
        </row>
        <row r="8900">
          <cell r="A8900" t="str">
            <v>T781</v>
          </cell>
          <cell r="B8900" t="str">
            <v>OTRA REACCION ADVERSA A ALIMENTOS, NO CLASIFICADA EN OTRA PARTE</v>
          </cell>
          <cell r="C8900" t="str">
            <v>00</v>
          </cell>
        </row>
        <row r="8901">
          <cell r="A8901" t="str">
            <v>T782</v>
          </cell>
          <cell r="B8901" t="str">
            <v>CHOQUE ANAFILACTICO, NO ESPECIFICADO</v>
          </cell>
          <cell r="C8901" t="str">
            <v>00</v>
          </cell>
        </row>
        <row r="8902">
          <cell r="A8902" t="str">
            <v>T783</v>
          </cell>
          <cell r="B8902" t="str">
            <v>EDEMA ANGIONEUROTICO</v>
          </cell>
          <cell r="C8902" t="str">
            <v>00</v>
          </cell>
        </row>
        <row r="8903">
          <cell r="A8903" t="str">
            <v>T784</v>
          </cell>
          <cell r="B8903" t="str">
            <v>ALERGIA NO ESPECIFICADA</v>
          </cell>
          <cell r="C8903" t="str">
            <v>00</v>
          </cell>
        </row>
        <row r="8904">
          <cell r="A8904" t="str">
            <v>T788</v>
          </cell>
          <cell r="B8904" t="str">
            <v>OTROS EFECTOS ADVERSOS, NO CLASIFICADOS EN OTRA PARTE</v>
          </cell>
          <cell r="C8904" t="str">
            <v>00</v>
          </cell>
        </row>
        <row r="8905">
          <cell r="A8905" t="str">
            <v>T789</v>
          </cell>
          <cell r="B8905" t="str">
            <v>EFECTO ADVERSO NO ESPECIFICADO</v>
          </cell>
          <cell r="C8905" t="str">
            <v>00</v>
          </cell>
        </row>
        <row r="8906">
          <cell r="A8906" t="str">
            <v>T79</v>
          </cell>
          <cell r="B8906" t="str">
            <v>ALGUNAS COMPLICACIONES PRECOCES DE TRAUM. NO CLASIF. EN OTRA PARTE</v>
          </cell>
          <cell r="C8906" t="str">
            <v>00</v>
          </cell>
        </row>
        <row r="8907">
          <cell r="A8907" t="str">
            <v>T790</v>
          </cell>
          <cell r="B8907" t="str">
            <v>EMBOLIA GASEOSA (TRAUMATICA)</v>
          </cell>
          <cell r="C8907" t="str">
            <v>00</v>
          </cell>
        </row>
        <row r="8908">
          <cell r="A8908" t="str">
            <v>T791</v>
          </cell>
          <cell r="B8908" t="str">
            <v>EMBOLIA GRASA (TRAUMATICA)</v>
          </cell>
          <cell r="C8908" t="str">
            <v>00</v>
          </cell>
        </row>
        <row r="8909">
          <cell r="A8909" t="str">
            <v>T792</v>
          </cell>
          <cell r="B8909" t="str">
            <v>HEMORRAGIA TRAUMATICA SECUNDARIA Y RECURRENTE</v>
          </cell>
          <cell r="C8909" t="str">
            <v>00</v>
          </cell>
        </row>
        <row r="8910">
          <cell r="A8910" t="str">
            <v>T793</v>
          </cell>
          <cell r="B8910" t="str">
            <v>INFECCION POSTRAUMATICA DE HERIDA, NO CLASIFICADA EN OTRA PARTE</v>
          </cell>
          <cell r="C8910" t="str">
            <v>00</v>
          </cell>
        </row>
        <row r="8911">
          <cell r="A8911" t="str">
            <v>T794</v>
          </cell>
          <cell r="B8911" t="str">
            <v>CHOQUE TRAUMATICO</v>
          </cell>
          <cell r="C8911" t="str">
            <v>00</v>
          </cell>
        </row>
        <row r="8912">
          <cell r="A8912" t="str">
            <v>T795</v>
          </cell>
          <cell r="B8912" t="str">
            <v>ANURIA TRAUMATICA</v>
          </cell>
          <cell r="C8912" t="str">
            <v>00</v>
          </cell>
        </row>
        <row r="8913">
          <cell r="A8913" t="str">
            <v>T796</v>
          </cell>
          <cell r="B8913" t="str">
            <v>ISQUEMIA TRAUMATICA DE MUSCULO</v>
          </cell>
          <cell r="C8913" t="str">
            <v>00</v>
          </cell>
        </row>
        <row r="8914">
          <cell r="A8914" t="str">
            <v>T797</v>
          </cell>
          <cell r="B8914" t="str">
            <v>ENFISEMA SUBCUTANEO TRAUMATICO</v>
          </cell>
          <cell r="C8914" t="str">
            <v>00</v>
          </cell>
        </row>
        <row r="8915">
          <cell r="A8915" t="str">
            <v>T798</v>
          </cell>
          <cell r="B8915" t="str">
            <v>OTRAS COMPLICACIONES PRECOCES DE LOS TRAUMATISMOS</v>
          </cell>
          <cell r="C8915" t="str">
            <v>00</v>
          </cell>
        </row>
        <row r="8916">
          <cell r="A8916" t="str">
            <v>T799</v>
          </cell>
          <cell r="B8916" t="str">
            <v>COMPLICACIONES PRECOCES NO ESPECIFICADAS DE LOS TRAUMATISMOS</v>
          </cell>
          <cell r="C8916" t="str">
            <v>00</v>
          </cell>
        </row>
        <row r="8917">
          <cell r="A8917" t="str">
            <v>T80</v>
          </cell>
          <cell r="B8917" t="str">
            <v>COMPLICACIONES CONSECUTIVAS A INFUSION, TRANSFUSION E INYECCION TERP</v>
          </cell>
          <cell r="C8917" t="str">
            <v>00</v>
          </cell>
        </row>
        <row r="8918">
          <cell r="A8918" t="str">
            <v>T800</v>
          </cell>
          <cell r="B8918" t="str">
            <v>EMBOLIA GASEOSA CONSECUTIVA A INFUSION, TRANSFUSION E INYECCION TERP</v>
          </cell>
          <cell r="C8918" t="str">
            <v>00</v>
          </cell>
        </row>
        <row r="8919">
          <cell r="A8919" t="str">
            <v>T801</v>
          </cell>
          <cell r="B8919" t="str">
            <v>COMPLIC. VASCULARES CONSEC. A INFUSION, TRANSFUSION E INYECC. TERAPEU.</v>
          </cell>
          <cell r="C8919" t="str">
            <v>00</v>
          </cell>
        </row>
        <row r="8920">
          <cell r="A8920" t="str">
            <v>T802</v>
          </cell>
          <cell r="B8920" t="str">
            <v>INFECCIONES CONSEC. A INFUSION, TRANSFUSION E INYECCION, TERAPEUTICA</v>
          </cell>
          <cell r="C8920" t="str">
            <v>00</v>
          </cell>
        </row>
        <row r="8921">
          <cell r="A8921" t="str">
            <v>T803</v>
          </cell>
          <cell r="B8921" t="str">
            <v>REACCION DE INCOMPATIBILIDAD AL GRUPO ABO</v>
          </cell>
          <cell r="C8921" t="str">
            <v>00</v>
          </cell>
        </row>
        <row r="8922">
          <cell r="A8922" t="str">
            <v>T804</v>
          </cell>
          <cell r="B8922" t="str">
            <v>REACCION DE INCOMPATIBILIDAD A RH</v>
          </cell>
          <cell r="C8922" t="str">
            <v>00</v>
          </cell>
        </row>
        <row r="8923">
          <cell r="A8923" t="str">
            <v>T805</v>
          </cell>
          <cell r="B8923" t="str">
            <v>CHOQUE ANAFILACTICO DEBIDO A SUERO</v>
          </cell>
          <cell r="C8923" t="str">
            <v>00</v>
          </cell>
        </row>
        <row r="8924">
          <cell r="A8924" t="str">
            <v>T806</v>
          </cell>
          <cell r="B8924" t="str">
            <v>OTRAS REACCIONES AL SUERO</v>
          </cell>
          <cell r="C8924" t="str">
            <v>00</v>
          </cell>
        </row>
        <row r="8925">
          <cell r="A8925" t="str">
            <v>T808</v>
          </cell>
          <cell r="B8925" t="str">
            <v>OTRAS COMPLIC. CONSECUT. A INFUSION, TRANSFUSION, E INYECC. TERAPEUTIC</v>
          </cell>
          <cell r="C8925" t="str">
            <v>00</v>
          </cell>
        </row>
        <row r="8926">
          <cell r="A8926" t="str">
            <v>T809</v>
          </cell>
          <cell r="B8926" t="str">
            <v>COMPLIC. NO ESPECIF. CONSEC. A INFUSION, TRANSFUSION, E INYECC. TERAPE</v>
          </cell>
          <cell r="C8926" t="str">
            <v>00</v>
          </cell>
        </row>
        <row r="8927">
          <cell r="A8927" t="str">
            <v>T81</v>
          </cell>
          <cell r="B8927" t="str">
            <v>COMPLICACIONES DE PROCEDIMIENTOS, NO CLASIFICADOS EN OTRA PARTE</v>
          </cell>
          <cell r="C8927" t="str">
            <v>00</v>
          </cell>
        </row>
        <row r="8928">
          <cell r="A8928" t="str">
            <v>T810</v>
          </cell>
          <cell r="B8928" t="str">
            <v>HEMORRAGIA Y HEMATOMA QUE COMPL. UN PROCED. NO CLASIF. EN OTRA PARTE</v>
          </cell>
          <cell r="C8928" t="str">
            <v>00</v>
          </cell>
        </row>
        <row r="8929">
          <cell r="A8929" t="str">
            <v>T811</v>
          </cell>
          <cell r="B8929" t="str">
            <v>CHOQUE DURANTE O RESULTANTE DE UN PROCED. NO CLASIF. EN OTRA PARTE</v>
          </cell>
          <cell r="C8929" t="str">
            <v>00</v>
          </cell>
        </row>
        <row r="8930">
          <cell r="A8930" t="str">
            <v>T812</v>
          </cell>
          <cell r="B8930" t="str">
            <v>PUNCION O LACERACION ACCIDENTAL DURANTE UN PROCED. NO CLASIF. EN OTRA</v>
          </cell>
          <cell r="C8930" t="str">
            <v>00</v>
          </cell>
        </row>
        <row r="8931">
          <cell r="A8931" t="str">
            <v>T813</v>
          </cell>
          <cell r="B8931" t="str">
            <v>DESGARRO DE HERIDA OPERATORIA, NO CLASIFICADO EN OTRA PARTE</v>
          </cell>
          <cell r="C8931" t="str">
            <v>00</v>
          </cell>
        </row>
        <row r="8932">
          <cell r="A8932" t="str">
            <v>T814</v>
          </cell>
          <cell r="B8932" t="str">
            <v>INFECCION CONSECUTIVA A PROCEDIMIENTO, NO CLASIFICADA EN OTRA PARTE</v>
          </cell>
          <cell r="C8932" t="str">
            <v>00</v>
          </cell>
        </row>
        <row r="8933">
          <cell r="A8933" t="str">
            <v>T815</v>
          </cell>
          <cell r="B8933" t="str">
            <v>CUERPO EXTRAÑO DEJADO ACCIDENTAL/ EN CAVIDAD CORPORAL O EN HERIDA</v>
          </cell>
          <cell r="C8933" t="str">
            <v>00</v>
          </cell>
        </row>
        <row r="8934">
          <cell r="A8934" t="str">
            <v>T816</v>
          </cell>
          <cell r="B8934" t="str">
            <v>REACCION AGUDA A SUSTANCIA EXTRAÑA DEJADA ACCIDENTAL/ DURANTE UN PROC</v>
          </cell>
          <cell r="C8934" t="str">
            <v>00</v>
          </cell>
        </row>
        <row r="8935">
          <cell r="A8935" t="str">
            <v>T817</v>
          </cell>
          <cell r="B8935" t="str">
            <v>COMPLIC. VASCULARES CONSECUT. A PROCED. NO CLASIFICADA EN OTRA PARTE</v>
          </cell>
          <cell r="C8935" t="str">
            <v>00</v>
          </cell>
        </row>
        <row r="8936">
          <cell r="A8936" t="str">
            <v>T818</v>
          </cell>
          <cell r="B8936" t="str">
            <v>OTRAS COMPLC. DE PROCEDIMIENTOS, NO CLASIFICADAS EN OTRA PARTE</v>
          </cell>
          <cell r="C8936" t="str">
            <v>00</v>
          </cell>
        </row>
        <row r="8937">
          <cell r="A8937" t="str">
            <v>T819</v>
          </cell>
          <cell r="B8937" t="str">
            <v>COMPLICACION DE PROCEDIMIENTOS, NO ESPECIFICADA</v>
          </cell>
          <cell r="C8937" t="str">
            <v>00</v>
          </cell>
        </row>
        <row r="8938">
          <cell r="A8938" t="str">
            <v>T82</v>
          </cell>
          <cell r="B8938" t="str">
            <v>COMPLC. DE DISPOSITIVOS PROTESICOS, IMPLANTES E INJERTOS CARDIOVASC.</v>
          </cell>
          <cell r="C8938" t="str">
            <v>00</v>
          </cell>
        </row>
        <row r="8939">
          <cell r="A8939" t="str">
            <v>T820</v>
          </cell>
          <cell r="B8939" t="str">
            <v>COMPLICACION MECANICA DE PROTESIS DE VALVULA CARDIACA</v>
          </cell>
          <cell r="C8939" t="str">
            <v>00</v>
          </cell>
        </row>
        <row r="8940">
          <cell r="A8940" t="str">
            <v>T821</v>
          </cell>
          <cell r="B8940" t="str">
            <v>COMPLICACION MECANICA DE DISPOSITIVO ELETRONICO CARDIACO</v>
          </cell>
          <cell r="C8940" t="str">
            <v>00</v>
          </cell>
        </row>
        <row r="8941">
          <cell r="A8941" t="str">
            <v>T822</v>
          </cell>
          <cell r="B8941" t="str">
            <v>COMPLICACION MECANICA DE DERIVACION DE ARTERIA CORONARIA E INJERTO VAL</v>
          </cell>
          <cell r="C8941" t="str">
            <v>00</v>
          </cell>
        </row>
        <row r="8942">
          <cell r="A8942" t="str">
            <v>T823</v>
          </cell>
          <cell r="B8942" t="str">
            <v>COMPLICACION MECANICA DE OTROS INJERTOS VASCULARES</v>
          </cell>
          <cell r="C8942" t="str">
            <v>00</v>
          </cell>
        </row>
        <row r="8943">
          <cell r="A8943" t="str">
            <v>T824</v>
          </cell>
          <cell r="B8943" t="str">
            <v>COMPLICACION MECANICA DE CATETER PARA DIALISIS VASCULAR</v>
          </cell>
          <cell r="C8943" t="str">
            <v>00</v>
          </cell>
        </row>
        <row r="8944">
          <cell r="A8944" t="str">
            <v>T825</v>
          </cell>
          <cell r="B8944" t="str">
            <v>COMPLICACION MECANICA DE OTROS DISPOSITIVOS E IMPLANTES CARDIOVASCULAR</v>
          </cell>
          <cell r="C8944" t="str">
            <v>00</v>
          </cell>
        </row>
        <row r="8945">
          <cell r="A8945" t="str">
            <v>T826</v>
          </cell>
          <cell r="B8945" t="str">
            <v>INFECCION Y REACCION INFLAMATORIA DEBIDA A PROTESIS DE VALVULA CARDIAC</v>
          </cell>
          <cell r="C8945" t="str">
            <v>00</v>
          </cell>
        </row>
        <row r="8946">
          <cell r="A8946" t="str">
            <v>T827</v>
          </cell>
          <cell r="B8946" t="str">
            <v>INFECCION Y REACCION INFLAMAT. DEBIDA A OTROS DISPOSIT. IMPLANT. E INJ</v>
          </cell>
          <cell r="C8946" t="str">
            <v>00</v>
          </cell>
        </row>
        <row r="8947">
          <cell r="A8947" t="str">
            <v>T828</v>
          </cell>
          <cell r="B8947" t="str">
            <v>OTRAS COMPL. DE DISPOSITIVOS PROTESICOS. IMPLANT. E INJERT. CARDIOVASC</v>
          </cell>
          <cell r="C8947" t="str">
            <v>00</v>
          </cell>
        </row>
        <row r="8948">
          <cell r="A8948" t="str">
            <v>T829</v>
          </cell>
          <cell r="B8948" t="str">
            <v>COMPLICACION NO ESPECIF. DE DISPOSIT. PROTESICO, IMPL. E INJERTO CARDI</v>
          </cell>
          <cell r="C8948" t="str">
            <v>00</v>
          </cell>
        </row>
        <row r="8949">
          <cell r="A8949" t="str">
            <v>T83</v>
          </cell>
          <cell r="B8949" t="str">
            <v>COMPLICACIONES DE DISPOSITIVOS, IMPLANTES E INJERTOS GENITOURINARIOS</v>
          </cell>
          <cell r="C8949" t="str">
            <v>00</v>
          </cell>
        </row>
        <row r="8950">
          <cell r="A8950" t="str">
            <v>T830</v>
          </cell>
          <cell r="B8950" t="str">
            <v>COMPLICACION MECANICA DE CATETER URINARIO ( FIJO)</v>
          </cell>
          <cell r="C8950" t="str">
            <v>00</v>
          </cell>
        </row>
        <row r="8951">
          <cell r="A8951" t="str">
            <v>T831</v>
          </cell>
          <cell r="B8951" t="str">
            <v>COMPLICACION MECANICA DE OTROS DISPOSITIVOS E IMPLANTES URINARIOS</v>
          </cell>
          <cell r="C8951" t="str">
            <v>00</v>
          </cell>
        </row>
        <row r="8952">
          <cell r="A8952" t="str">
            <v>T832</v>
          </cell>
          <cell r="B8952" t="str">
            <v>COMPLICACION MECANICA DE INJERTO EN ORGANO URINARIO</v>
          </cell>
          <cell r="C8952" t="str">
            <v>00</v>
          </cell>
        </row>
        <row r="8953">
          <cell r="A8953" t="str">
            <v>T833</v>
          </cell>
          <cell r="B8953" t="str">
            <v>COMPLICACION MECANICA DE DISPOSITIVO ANTICONCEPTIVO INTRAUTERINO</v>
          </cell>
          <cell r="C8953" t="str">
            <v>00</v>
          </cell>
        </row>
        <row r="8954">
          <cell r="A8954" t="str">
            <v>T834</v>
          </cell>
          <cell r="B8954" t="str">
            <v>COMPLICACION MECANICA DE OTROS DISPOSITIVOS, IMPLANTES E INJ. EN LE TR</v>
          </cell>
          <cell r="C8954" t="str">
            <v>00</v>
          </cell>
        </row>
        <row r="8955">
          <cell r="A8955" t="str">
            <v>T835</v>
          </cell>
          <cell r="B8955" t="str">
            <v>INFECCION Y REACCION INFLAM. DEBIDA A DISPOSIT. PROTESICO. IMPL. E INJ</v>
          </cell>
          <cell r="C8955" t="str">
            <v>00</v>
          </cell>
        </row>
        <row r="8956">
          <cell r="A8956" t="str">
            <v>T836</v>
          </cell>
          <cell r="B8956" t="str">
            <v>INFECC. Y REACC. INFLAM. DEBIDA A DISPOSIT. PROTESICO, E INJ. EN LE TR</v>
          </cell>
          <cell r="C8956" t="str">
            <v>00</v>
          </cell>
        </row>
        <row r="8957">
          <cell r="A8957" t="str">
            <v>T838</v>
          </cell>
          <cell r="B8957" t="str">
            <v>OTRAS COMPL. DE DISPOST. PROTESICOS, IMPL. E INJ. GENITOURINARIOS</v>
          </cell>
          <cell r="C8957" t="str">
            <v>00</v>
          </cell>
        </row>
        <row r="8958">
          <cell r="A8958" t="str">
            <v>T839</v>
          </cell>
          <cell r="B8958" t="str">
            <v>COMPL. NO ESPECIF. DE DISPOSITIVO PROTESICO, IMPL. E INJ. GENITOURINAR</v>
          </cell>
          <cell r="C8958" t="str">
            <v>00</v>
          </cell>
        </row>
        <row r="8959">
          <cell r="A8959" t="str">
            <v>T84</v>
          </cell>
          <cell r="B8959" t="str">
            <v>COMPL. DE DISPOSIT. PROTESICOS, IMPL. E INJ. ORTOPEDICOS INTERNOS</v>
          </cell>
          <cell r="C8959" t="str">
            <v>00</v>
          </cell>
        </row>
        <row r="8960">
          <cell r="A8960" t="str">
            <v>T840</v>
          </cell>
          <cell r="B8960" t="str">
            <v>COMPLICACION MECANICA DE PROTESIS ARTICULAR INTERNA</v>
          </cell>
          <cell r="C8960" t="str">
            <v>00</v>
          </cell>
        </row>
        <row r="8961">
          <cell r="A8961" t="str">
            <v>T841</v>
          </cell>
          <cell r="B8961" t="str">
            <v>COMPLICACION MECANICA DE DISPOSITIVO DE FIJACION INTERNA DE HUESOS DE</v>
          </cell>
          <cell r="C8961" t="str">
            <v>00</v>
          </cell>
        </row>
        <row r="8962">
          <cell r="A8962" t="str">
            <v>T842</v>
          </cell>
          <cell r="B8962" t="str">
            <v>COMPLICACION MECANICA DE DISPOSITIVO DE FIJACION INTERNA DE OTROS HUES</v>
          </cell>
          <cell r="C8962" t="str">
            <v>00</v>
          </cell>
        </row>
        <row r="8963">
          <cell r="A8963" t="str">
            <v>T843</v>
          </cell>
          <cell r="B8963" t="str">
            <v>COMPLICACION MECANICA DE OTROS DISPOSITIVOS OSEOS, IMPLANTES E INJERTO</v>
          </cell>
          <cell r="C8963" t="str">
            <v>00</v>
          </cell>
        </row>
        <row r="8964">
          <cell r="A8964" t="str">
            <v>T844</v>
          </cell>
          <cell r="B8964" t="str">
            <v>COMPLICACION DE OTROS DISPOSIT. PROTESICOS, IMPL. E INJ. ORTOPEDICOS I</v>
          </cell>
          <cell r="C8964" t="str">
            <v>00</v>
          </cell>
        </row>
        <row r="8965">
          <cell r="A8965" t="str">
            <v>T845</v>
          </cell>
          <cell r="B8965" t="str">
            <v>INFECCION Y REACCION INFLAMATORIA DEBIDAS A PROTESIS ARTICULAR INTERNA</v>
          </cell>
          <cell r="C8965" t="str">
            <v>00</v>
          </cell>
        </row>
        <row r="8966">
          <cell r="A8966" t="str">
            <v>T846</v>
          </cell>
          <cell r="B8966" t="str">
            <v>INFECC. Y REACC. INFLAMT. DEBIDAS A DISPOSIT. DE FIJACION INTERNA (CUA</v>
          </cell>
          <cell r="C8966" t="str">
            <v>000</v>
          </cell>
        </row>
        <row r="8967">
          <cell r="A8967" t="str">
            <v>T847</v>
          </cell>
          <cell r="B8967" t="str">
            <v>INFECC. Y REACC. INFLAM. DEBIDAS A OTROS DISPOSIT. PROTES. IMPL. E INJ</v>
          </cell>
          <cell r="C8967" t="str">
            <v>00</v>
          </cell>
        </row>
        <row r="8968">
          <cell r="A8968" t="str">
            <v>T848</v>
          </cell>
          <cell r="B8968" t="str">
            <v>OTRAS COMPL. DE DISPOSIT. PROTES. IMPL. E INJERTOS ORTOPEDICOS INTERNO</v>
          </cell>
          <cell r="C8968" t="str">
            <v>00</v>
          </cell>
        </row>
        <row r="8969">
          <cell r="A8969" t="str">
            <v>T849</v>
          </cell>
          <cell r="B8969" t="str">
            <v>COMPL. NO ESPECIF. DE DISPOSIT. PROTES. IMPL. E INJ. ORTOPEDICOS INTER</v>
          </cell>
          <cell r="C8969" t="str">
            <v>00</v>
          </cell>
        </row>
        <row r="8970">
          <cell r="A8970" t="str">
            <v>T85</v>
          </cell>
          <cell r="B8970" t="str">
            <v>COMPL. DE OTROS DISPOSIT. PROTESICOS, IMPLANTE E INJERTOS INTERNOS</v>
          </cell>
          <cell r="C8970" t="str">
            <v>00</v>
          </cell>
        </row>
        <row r="8971">
          <cell r="A8971" t="str">
            <v>T850</v>
          </cell>
          <cell r="B8971" t="str">
            <v>COMPLICACION MECANICA DE DERIVACION (ANASTOMOTICA) VENTRICULAR INTRACR</v>
          </cell>
          <cell r="C8971" t="str">
            <v>00</v>
          </cell>
        </row>
        <row r="8972">
          <cell r="A8972" t="str">
            <v>T851</v>
          </cell>
          <cell r="B8972" t="str">
            <v>COPML. MECANICA DE IMPL. DE ESTIMULADOR ELETRONICO DEL SISTEMA NERVIOS</v>
          </cell>
          <cell r="C8972" t="str">
            <v>00</v>
          </cell>
        </row>
        <row r="8973">
          <cell r="A8973" t="str">
            <v>T852</v>
          </cell>
          <cell r="B8973" t="str">
            <v>COMPLICACION MECANICA DE LENTES INTRAOCULARES</v>
          </cell>
          <cell r="C8973" t="str">
            <v>00</v>
          </cell>
        </row>
        <row r="8974">
          <cell r="A8974" t="str">
            <v>T853</v>
          </cell>
          <cell r="B8974" t="str">
            <v>COMPLICACION MECANICA DE OTROS DISPOSIT. PROTES. IMPL. E INJ. OCULARES</v>
          </cell>
          <cell r="C8974" t="str">
            <v>00</v>
          </cell>
        </row>
        <row r="8975">
          <cell r="A8975" t="str">
            <v>T854</v>
          </cell>
          <cell r="B8975" t="str">
            <v>COMPLICACION MECANICA DE PROTSIS, E IMPLANTE DE MAMA</v>
          </cell>
          <cell r="C8975" t="str">
            <v>00</v>
          </cell>
        </row>
        <row r="8976">
          <cell r="A8976" t="str">
            <v>T855</v>
          </cell>
          <cell r="B8976" t="str">
            <v>COMPL. MECANICA DE DISPOSITIVO PROTESICO, IMPLANTE E INJ. GASTROINTEST</v>
          </cell>
          <cell r="C8976" t="str">
            <v>00</v>
          </cell>
        </row>
        <row r="8977">
          <cell r="A8977" t="str">
            <v>T856</v>
          </cell>
          <cell r="B8977" t="str">
            <v>COMPL. MECANICA DE OTROS DISPOSIT. PROTS. IMPL. E INJ. INTERNOS ESPECI</v>
          </cell>
          <cell r="C8977" t="str">
            <v>00</v>
          </cell>
        </row>
        <row r="8978">
          <cell r="A8978" t="str">
            <v>T857</v>
          </cell>
          <cell r="B8978" t="str">
            <v>INFECC. Y REACC. INFLAM. DEBIDAS A OTROS DISPOSIT. PROTES. IMPL. E INJ</v>
          </cell>
          <cell r="C8978" t="str">
            <v>00</v>
          </cell>
        </row>
        <row r="8979">
          <cell r="A8979" t="str">
            <v>T858</v>
          </cell>
          <cell r="B8979" t="str">
            <v>OTRAS COMPL. DE DISPOSIT. PROTES. IMPL. E INJ. INTERNOS, NO CLASIF. EN</v>
          </cell>
          <cell r="C8979" t="str">
            <v>00</v>
          </cell>
        </row>
        <row r="8980">
          <cell r="A8980" t="str">
            <v>T859</v>
          </cell>
          <cell r="B8980" t="str">
            <v>COMPL. NO ESPECIF. DE DISPOSIT. PROTESICO, IMPLANTE E INJERTO INTERNO</v>
          </cell>
          <cell r="C8980" t="str">
            <v>00</v>
          </cell>
        </row>
        <row r="8981">
          <cell r="A8981" t="str">
            <v>T86</v>
          </cell>
          <cell r="B8981" t="str">
            <v>FALLA Y RECHAZO DEL TRASPLANTE DE ORGANO Y TEJIDOS</v>
          </cell>
          <cell r="C8981" t="str">
            <v>00</v>
          </cell>
        </row>
        <row r="8982">
          <cell r="A8982" t="str">
            <v>T860</v>
          </cell>
          <cell r="B8982" t="str">
            <v>RECHAZO DE TRASPLANTE DE MEDULA OSEA</v>
          </cell>
          <cell r="C8982" t="str">
            <v>00</v>
          </cell>
        </row>
        <row r="8983">
          <cell r="A8983" t="str">
            <v>T861</v>
          </cell>
          <cell r="B8983" t="str">
            <v>FALLA Y RECHAZO DE TRASPLANTE DE RIÑON</v>
          </cell>
          <cell r="C8983" t="str">
            <v>00</v>
          </cell>
        </row>
        <row r="8984">
          <cell r="A8984" t="str">
            <v>T862</v>
          </cell>
          <cell r="B8984" t="str">
            <v>FALLA Y RECHAZO DE TRASPLANTE DE CORAZON</v>
          </cell>
          <cell r="C8984" t="str">
            <v>00</v>
          </cell>
        </row>
        <row r="8985">
          <cell r="A8985" t="str">
            <v>T863</v>
          </cell>
          <cell r="B8985" t="str">
            <v>FALLA Y RECHAZO DE TRASPLANTE DE PULMON-CORAZON</v>
          </cell>
          <cell r="C8985" t="str">
            <v>00</v>
          </cell>
        </row>
        <row r="8986">
          <cell r="A8986" t="str">
            <v>T864</v>
          </cell>
          <cell r="B8986" t="str">
            <v>FALLA Y RECHAZO DE TRASPLANTE DE HIGADO</v>
          </cell>
          <cell r="C8986" t="str">
            <v>00</v>
          </cell>
        </row>
        <row r="8987">
          <cell r="A8987" t="str">
            <v>T868</v>
          </cell>
          <cell r="B8987" t="str">
            <v>FALLA Y RECHAZO DE OTROS ORGANOS Y TEJIDOS TRASPLANTADOS</v>
          </cell>
          <cell r="C8987" t="str">
            <v>00</v>
          </cell>
        </row>
        <row r="8988">
          <cell r="A8988" t="str">
            <v>T869</v>
          </cell>
          <cell r="B8988" t="str">
            <v>FALLA Y RECHAZO DE TRASPLANTE DE ORGANO Y TEJIDO NO ESPECIFICADO</v>
          </cell>
          <cell r="C8988" t="str">
            <v>00</v>
          </cell>
        </row>
        <row r="8989">
          <cell r="A8989" t="str">
            <v>T87</v>
          </cell>
          <cell r="B8989" t="str">
            <v>COMPLICACIONES PECULIARES DE LA REISERCION Y AMPUTACION</v>
          </cell>
          <cell r="C8989" t="str">
            <v>00</v>
          </cell>
        </row>
        <row r="8990">
          <cell r="A8990" t="str">
            <v>T870</v>
          </cell>
          <cell r="B8990" t="str">
            <v>COMPLICACIONES DE LA REINSERCION (DE PARTE) DE EXTREMIDAD SUPERIOR</v>
          </cell>
          <cell r="C8990" t="str">
            <v>00</v>
          </cell>
        </row>
        <row r="8991">
          <cell r="A8991" t="str">
            <v>T871</v>
          </cell>
          <cell r="B8991" t="str">
            <v>COMPLICACIONES DE LA REISERCION (DE PARTE) DE EXTREMIDAD INFERIOR</v>
          </cell>
          <cell r="C8991" t="str">
            <v>00</v>
          </cell>
        </row>
        <row r="8992">
          <cell r="A8992" t="str">
            <v>T872</v>
          </cell>
          <cell r="B8992" t="str">
            <v>COMPLICACIONES DE OTRAS PARTES DEL CUERPO REINSERTADAS</v>
          </cell>
          <cell r="C8992" t="str">
            <v>00</v>
          </cell>
        </row>
        <row r="8993">
          <cell r="A8993" t="str">
            <v>T873</v>
          </cell>
          <cell r="B8993" t="str">
            <v>NEUROMA DE MUÑON DE AMPUTACION</v>
          </cell>
          <cell r="C8993" t="str">
            <v>00</v>
          </cell>
        </row>
        <row r="8994">
          <cell r="A8994" t="str">
            <v>T874</v>
          </cell>
          <cell r="B8994" t="str">
            <v>INFECCION DE MUÑON DE AMPUTACION</v>
          </cell>
          <cell r="C8994" t="str">
            <v>00</v>
          </cell>
        </row>
        <row r="8995">
          <cell r="A8995" t="str">
            <v>T875</v>
          </cell>
          <cell r="B8995" t="str">
            <v>NECROSIS DE MUÑON DE AMPUTACION</v>
          </cell>
          <cell r="C8995" t="str">
            <v>00</v>
          </cell>
        </row>
        <row r="8996">
          <cell r="A8996" t="str">
            <v>T876</v>
          </cell>
          <cell r="B8996" t="str">
            <v>OTRAS COMPLICACIONES Y LAS NO ESPECIFICADAS DE MUÑON DE AMPUTACION</v>
          </cell>
          <cell r="C8996" t="str">
            <v>00</v>
          </cell>
        </row>
        <row r="8997">
          <cell r="A8997" t="str">
            <v>T88</v>
          </cell>
          <cell r="B8997" t="str">
            <v>OTRAS COMPLI. DE LA ATENCION MEDICA Y QUIRURGICA, NO CLASIF. EN OTRA P</v>
          </cell>
          <cell r="C8997" t="str">
            <v>00</v>
          </cell>
        </row>
        <row r="8998">
          <cell r="A8998" t="str">
            <v>T880</v>
          </cell>
          <cell r="B8998" t="str">
            <v>INFECCION CONSECUTIVA A INMUNIZACION</v>
          </cell>
          <cell r="C8998" t="str">
            <v>00</v>
          </cell>
        </row>
        <row r="8999">
          <cell r="A8999" t="str">
            <v>T881</v>
          </cell>
          <cell r="B8999" t="str">
            <v>OTRAS COMPL. CONSECUTIVAS A INMUNIZACION, NO CLASIFICADAS EN OTRA PART</v>
          </cell>
          <cell r="C8999" t="str">
            <v>00</v>
          </cell>
        </row>
        <row r="9000">
          <cell r="A9000" t="str">
            <v>T882</v>
          </cell>
          <cell r="B9000" t="str">
            <v>CHOQUE DEBIDO A LA ANESTESIA</v>
          </cell>
          <cell r="C9000" t="str">
            <v>00</v>
          </cell>
        </row>
        <row r="9001">
          <cell r="A9001" t="str">
            <v>T883</v>
          </cell>
          <cell r="B9001" t="str">
            <v>HIPERTERMIA MALIGNA DEBIDA A LA ANESTESIA</v>
          </cell>
          <cell r="C9001" t="str">
            <v>00</v>
          </cell>
        </row>
        <row r="9002">
          <cell r="A9002" t="str">
            <v>T884</v>
          </cell>
          <cell r="B9002" t="str">
            <v>FALLA O DIFICULTAD DE LA INTUBACION</v>
          </cell>
          <cell r="C9002" t="str">
            <v>00</v>
          </cell>
        </row>
        <row r="9003">
          <cell r="A9003" t="str">
            <v>T885</v>
          </cell>
          <cell r="B9003" t="str">
            <v>OTRAS COMPLICACIONES DE LA ANESTESIA</v>
          </cell>
          <cell r="C9003" t="str">
            <v>00</v>
          </cell>
        </row>
        <row r="9004">
          <cell r="A9004" t="str">
            <v>T886</v>
          </cell>
          <cell r="B9004" t="str">
            <v>CHOQUE ANAFIL. DEBIDO A EFECTO ADVERSO DE DROGA O MEDIC. CORRECTO ADM</v>
          </cell>
          <cell r="C9004" t="str">
            <v>00</v>
          </cell>
        </row>
        <row r="9005">
          <cell r="A9005" t="str">
            <v>T887</v>
          </cell>
          <cell r="B9005" t="str">
            <v>EFECTO ADVERSO NO ESPECIFICADO DE DE DROGA O MEDICAMENTO</v>
          </cell>
          <cell r="C9005" t="str">
            <v>00</v>
          </cell>
        </row>
        <row r="9006">
          <cell r="A9006" t="str">
            <v>T888</v>
          </cell>
          <cell r="B9006" t="str">
            <v>OTRAS COMPL. ESPECIF. DE LA ATENCION MEDICA Y QUIR. NO CLASIF. EN OTRA</v>
          </cell>
          <cell r="C9006" t="str">
            <v>00</v>
          </cell>
        </row>
        <row r="9007">
          <cell r="A9007" t="str">
            <v>T889</v>
          </cell>
          <cell r="B9007" t="str">
            <v>CPMPLICACIONES NO ESPECIF. DE LA ATENCION MEDICA Y QUIRURGICA</v>
          </cell>
          <cell r="C9007" t="str">
            <v>00</v>
          </cell>
        </row>
        <row r="9008">
          <cell r="A9008" t="str">
            <v>T90</v>
          </cell>
          <cell r="B9008" t="str">
            <v>SECUELAS DE TRAUMATISMOS DE LA CABEZA</v>
          </cell>
          <cell r="C9008" t="str">
            <v>00</v>
          </cell>
        </row>
        <row r="9009">
          <cell r="A9009" t="str">
            <v>T900</v>
          </cell>
          <cell r="B9009" t="str">
            <v>SECUELAS DE TRAUMATISMO SUPERFICIAL DE LA CABEZA</v>
          </cell>
          <cell r="C9009" t="str">
            <v>00</v>
          </cell>
        </row>
        <row r="9010">
          <cell r="A9010" t="str">
            <v>T901</v>
          </cell>
          <cell r="B9010" t="str">
            <v>SECUELAS DE HERIDA DE LA CABEZA</v>
          </cell>
          <cell r="C9010" t="str">
            <v>00</v>
          </cell>
        </row>
        <row r="9011">
          <cell r="A9011" t="str">
            <v>T902</v>
          </cell>
          <cell r="B9011" t="str">
            <v>SECUELAS DE FRACTURA DEL CRANEO Y DE HUESOS FACIALES</v>
          </cell>
          <cell r="C9011" t="str">
            <v>00</v>
          </cell>
        </row>
        <row r="9012">
          <cell r="A9012" t="str">
            <v>T903</v>
          </cell>
          <cell r="B9012" t="str">
            <v>SECUELAS DE TRAUMATISMO DE NERVIOS CRANEALES</v>
          </cell>
          <cell r="C9012" t="str">
            <v>00</v>
          </cell>
        </row>
        <row r="9013">
          <cell r="A9013" t="str">
            <v>T904</v>
          </cell>
          <cell r="B9013" t="str">
            <v>SECUELAS DE TRAUMATISMO DEL OJO Y DE LA ORBITA</v>
          </cell>
          <cell r="C9013" t="str">
            <v>00</v>
          </cell>
        </row>
        <row r="9014">
          <cell r="A9014" t="str">
            <v>T905</v>
          </cell>
          <cell r="B9014" t="str">
            <v>SECUELAS DE TRAUMATISMO INTRACRANEAL</v>
          </cell>
          <cell r="C9014" t="str">
            <v>00</v>
          </cell>
        </row>
        <row r="9015">
          <cell r="A9015" t="str">
            <v>T908</v>
          </cell>
          <cell r="B9015" t="str">
            <v>SECUELAS DE OTROS TRAUMATISMOS ESPECIFICADOS DE LA CABEZA</v>
          </cell>
          <cell r="C9015" t="str">
            <v>00</v>
          </cell>
        </row>
        <row r="9016">
          <cell r="A9016" t="str">
            <v>T909</v>
          </cell>
          <cell r="B9016" t="str">
            <v>SECUELAS DE TRAUMATISMO NO ESPECIFICADO DE LA CABEZA</v>
          </cell>
          <cell r="C9016" t="str">
            <v>00</v>
          </cell>
        </row>
        <row r="9017">
          <cell r="A9017" t="str">
            <v>T91</v>
          </cell>
          <cell r="B9017" t="str">
            <v>SECUELAS DE TRAUMATISMOS DEL CUELLO Y DEL TRONCO</v>
          </cell>
          <cell r="C9017" t="str">
            <v>00</v>
          </cell>
        </row>
        <row r="9018">
          <cell r="A9018" t="str">
            <v>T910</v>
          </cell>
          <cell r="B9018" t="str">
            <v>SECUELAS DE TRAUMATISMO SUPERFICIAL Y DE HERIDAS DEL CUELLO U DEL TRON</v>
          </cell>
          <cell r="C9018" t="str">
            <v>00</v>
          </cell>
        </row>
        <row r="9019">
          <cell r="A9019" t="str">
            <v>T911</v>
          </cell>
          <cell r="B9019" t="str">
            <v>SECUELAS DE FRACTURA DE LA COLUMNA VERTEBRAL</v>
          </cell>
          <cell r="C9019" t="str">
            <v>00</v>
          </cell>
        </row>
        <row r="9020">
          <cell r="A9020" t="str">
            <v>T912</v>
          </cell>
          <cell r="B9020" t="str">
            <v>SECUELAS DE OTRA FRACTURA DEL TORAX Y DE LA PELVIS</v>
          </cell>
          <cell r="C9020" t="str">
            <v>00</v>
          </cell>
        </row>
        <row r="9021">
          <cell r="A9021" t="str">
            <v>T913</v>
          </cell>
          <cell r="B9021" t="str">
            <v>SECUELAS DE TRAUMATISMO DE LA MEDULA ESPINAL</v>
          </cell>
          <cell r="C9021" t="str">
            <v>00</v>
          </cell>
        </row>
        <row r="9022">
          <cell r="A9022" t="str">
            <v>T914</v>
          </cell>
          <cell r="B9022" t="str">
            <v>SECUELAS DE TRAUMATISMO DE ORGANOS INTRATORACICOS</v>
          </cell>
          <cell r="C9022" t="str">
            <v>00</v>
          </cell>
        </row>
        <row r="9023">
          <cell r="A9023" t="str">
            <v>T915</v>
          </cell>
          <cell r="B9023" t="str">
            <v>SECUELAS DE TRAUMATISMO DE ORGANOS INTRAABDOMINALES Y PELVICOS</v>
          </cell>
          <cell r="C9023" t="str">
            <v>00</v>
          </cell>
        </row>
        <row r="9024">
          <cell r="A9024" t="str">
            <v>T918</v>
          </cell>
          <cell r="B9024" t="str">
            <v>SECUELAS DE OTROS TRAUMATISMOS ESPECIFICADOS DEL CUELLO Y DEL TRONCO</v>
          </cell>
          <cell r="C9024" t="str">
            <v>00</v>
          </cell>
        </row>
        <row r="9025">
          <cell r="A9025" t="str">
            <v>T919</v>
          </cell>
          <cell r="B9025" t="str">
            <v>SECUELAS DE TRAUMATISMO NO ESPECIFICADO DEL CUELLO Y DEL TRONCO</v>
          </cell>
          <cell r="C9025" t="str">
            <v>00</v>
          </cell>
        </row>
        <row r="9026">
          <cell r="A9026" t="str">
            <v>T92</v>
          </cell>
          <cell r="B9026" t="str">
            <v>SECUELAS DE TRAUMATISMOS DE MIEMBRO SUPERIOR</v>
          </cell>
          <cell r="C9026" t="str">
            <v>00</v>
          </cell>
        </row>
        <row r="9027">
          <cell r="A9027" t="str">
            <v>T920</v>
          </cell>
          <cell r="B9027" t="str">
            <v>SECUELAS DE HERIDA DE MIEMBRO SUPERIOR</v>
          </cell>
          <cell r="C9027" t="str">
            <v>00</v>
          </cell>
        </row>
        <row r="9028">
          <cell r="A9028" t="str">
            <v>T921</v>
          </cell>
          <cell r="B9028" t="str">
            <v>SECUELAS DE FRACTURA DEL BRAZO</v>
          </cell>
          <cell r="C9028" t="str">
            <v>00</v>
          </cell>
        </row>
        <row r="9029">
          <cell r="A9029" t="str">
            <v>T922</v>
          </cell>
          <cell r="B9029" t="str">
            <v>SECUELAS DE FRACTURA DE LA MUÑECA Y DE LA MANO</v>
          </cell>
          <cell r="C9029" t="str">
            <v>00</v>
          </cell>
        </row>
        <row r="9030">
          <cell r="A9030" t="str">
            <v>T923</v>
          </cell>
          <cell r="B9030" t="str">
            <v>SECUELAS DE LUXACION, TORCEDURA Y ESGUINCE DE MIEMBRO SUPERIOR</v>
          </cell>
          <cell r="C9030" t="str">
            <v>00</v>
          </cell>
        </row>
        <row r="9031">
          <cell r="A9031" t="str">
            <v>T924</v>
          </cell>
          <cell r="B9031" t="str">
            <v>SECUELAS DE TRAUMATISMO DE NERVIO DE MIEMBRO SUPERIOR</v>
          </cell>
          <cell r="C9031" t="str">
            <v>00</v>
          </cell>
        </row>
        <row r="9032">
          <cell r="A9032" t="str">
            <v>T925</v>
          </cell>
          <cell r="B9032" t="str">
            <v>SECUELAS DE TRAUMATIMO DE TENDON Y MUSCULO DE MIEMBRO SUPERIOR</v>
          </cell>
          <cell r="C9032" t="str">
            <v>00</v>
          </cell>
        </row>
        <row r="9033">
          <cell r="A9033" t="str">
            <v>T926</v>
          </cell>
          <cell r="B9033" t="str">
            <v>SECUELAS DE APLASTAMIENTO Y AMPUTACION TRAUMATICAS DE MIEMBRO SUPERIOR</v>
          </cell>
          <cell r="C9033" t="str">
            <v>00</v>
          </cell>
        </row>
        <row r="9034">
          <cell r="A9034" t="str">
            <v>T928</v>
          </cell>
          <cell r="B9034" t="str">
            <v>SECUELAS DE OTROS TRAUMATISMOS ESPECIFICADOS DE MIEMBRO SUPERIOR</v>
          </cell>
          <cell r="C9034" t="str">
            <v>00</v>
          </cell>
        </row>
        <row r="9035">
          <cell r="A9035" t="str">
            <v>T929</v>
          </cell>
          <cell r="B9035" t="str">
            <v>SECUELAS DE TRAUMATISMO NO ESPECIFICADO DE MIEMBRO SUPERIOR</v>
          </cell>
          <cell r="C9035" t="str">
            <v>00</v>
          </cell>
        </row>
        <row r="9036">
          <cell r="A9036" t="str">
            <v>T93</v>
          </cell>
          <cell r="B9036" t="str">
            <v>SECUELAS DE TRAUMATISMOS DE MIEMBRO INFERIOR</v>
          </cell>
          <cell r="C9036" t="str">
            <v>00</v>
          </cell>
        </row>
        <row r="9037">
          <cell r="A9037" t="str">
            <v>T930</v>
          </cell>
          <cell r="B9037" t="str">
            <v>SECUELAS DE HERIDA DE MIEMBRO INFERIOR</v>
          </cell>
          <cell r="C9037" t="str">
            <v>00</v>
          </cell>
        </row>
        <row r="9038">
          <cell r="A9038" t="str">
            <v>T931</v>
          </cell>
          <cell r="B9038" t="str">
            <v>SECUELAS DE FRACTURA DEL FEMUR</v>
          </cell>
          <cell r="C9038" t="str">
            <v>00</v>
          </cell>
        </row>
        <row r="9039">
          <cell r="A9039" t="str">
            <v>T932</v>
          </cell>
          <cell r="B9039" t="str">
            <v>SECUELAS DE OTRAS FRACTURAS DE MIEMBRO INFERIOR</v>
          </cell>
          <cell r="C9039" t="str">
            <v>00</v>
          </cell>
        </row>
        <row r="9040">
          <cell r="A9040" t="str">
            <v>T933</v>
          </cell>
          <cell r="B9040" t="str">
            <v>SECUELAS DE LUXACION, TORCEDURA Y ESGUINCE DE MIEMBRO INFERIOR</v>
          </cell>
          <cell r="C9040" t="str">
            <v>00</v>
          </cell>
        </row>
        <row r="9041">
          <cell r="A9041" t="str">
            <v>T934</v>
          </cell>
          <cell r="B9041" t="str">
            <v>SECUELAS DE TRAUMATISMO DE NERVIO DE MIEMBRO INFERIOR</v>
          </cell>
          <cell r="C9041" t="str">
            <v>00</v>
          </cell>
        </row>
        <row r="9042">
          <cell r="A9042" t="str">
            <v>T935</v>
          </cell>
          <cell r="B9042" t="str">
            <v>SECUELAS DE TRAUMATISMO DE TENDON Y MUSCULO DE MIEMBRO INFERIOR</v>
          </cell>
          <cell r="C9042" t="str">
            <v>00</v>
          </cell>
        </row>
        <row r="9043">
          <cell r="A9043" t="str">
            <v>T936</v>
          </cell>
          <cell r="B9043" t="str">
            <v>SECUELAS DE APLASTAMIENTO Y AMPUTACION TRAUMATICA DE MIEMBRO INFERIOR</v>
          </cell>
          <cell r="C9043" t="str">
            <v>00</v>
          </cell>
        </row>
        <row r="9044">
          <cell r="A9044" t="str">
            <v>T938</v>
          </cell>
          <cell r="B9044" t="str">
            <v>SECUELAS DE OTROS TRAUMATISMOS ESPECIFICADOS DE MIEMBRO INFERIOR</v>
          </cell>
          <cell r="C9044" t="str">
            <v>00</v>
          </cell>
        </row>
        <row r="9045">
          <cell r="A9045" t="str">
            <v>T939</v>
          </cell>
          <cell r="B9045" t="str">
            <v>SECUELAS DE TRAUMATISMO NO ESPECIFICADO DE MIEMBRO INFERIOR</v>
          </cell>
          <cell r="C9045" t="str">
            <v>00</v>
          </cell>
        </row>
        <row r="9046">
          <cell r="A9046" t="str">
            <v>T94</v>
          </cell>
          <cell r="B9046" t="str">
            <v>SECUELAS DE TRAUMAT. QUE AFECTAN MULT. REGION. DEL CUERPO Y LAS NO ESP</v>
          </cell>
          <cell r="C9046" t="str">
            <v>00</v>
          </cell>
        </row>
        <row r="9047">
          <cell r="A9047" t="str">
            <v>T940</v>
          </cell>
          <cell r="B9047" t="str">
            <v>SECUELAS DE TRAUMATISMO QUE AFECTAN MULTIPLES REGIONES DEL CUERPO</v>
          </cell>
          <cell r="C9047" t="str">
            <v>00</v>
          </cell>
        </row>
        <row r="9048">
          <cell r="A9048" t="str">
            <v>T941</v>
          </cell>
          <cell r="B9048" t="str">
            <v>SECUELAS DE TRAUMATISMOS DE REGIONES NO ESPECIFICADAS DEL CUERPO</v>
          </cell>
          <cell r="C9048" t="str">
            <v>00</v>
          </cell>
        </row>
        <row r="9049">
          <cell r="A9049" t="str">
            <v>T95</v>
          </cell>
          <cell r="B9049" t="str">
            <v>SECUELAS DE QUEMADURAS, CORROSIONES Y CONGELAMIENTOS</v>
          </cell>
          <cell r="C9049" t="str">
            <v>00</v>
          </cell>
        </row>
        <row r="9050">
          <cell r="A9050" t="str">
            <v>T950</v>
          </cell>
          <cell r="B9050" t="str">
            <v>SECUELAS DE QUEMADURA, CORROSION Y CONGELAMIENTO DE LA CABEZA Y DEL CU</v>
          </cell>
          <cell r="C9050" t="str">
            <v>00</v>
          </cell>
        </row>
        <row r="9051">
          <cell r="A9051" t="str">
            <v>T951</v>
          </cell>
          <cell r="B9051" t="str">
            <v>SECUELAS DE QUEMADURA, CORROSION Y CONGELAMIENTO DEL TRONCO</v>
          </cell>
          <cell r="C9051" t="str">
            <v>00</v>
          </cell>
        </row>
        <row r="9052">
          <cell r="A9052" t="str">
            <v>T952</v>
          </cell>
          <cell r="B9052" t="str">
            <v>SECUELAS DE QUEMADURA, CORROSION Y CONGELAMIENTO DE MIEMBRO SUPERIOR</v>
          </cell>
          <cell r="C9052" t="str">
            <v>00</v>
          </cell>
        </row>
        <row r="9053">
          <cell r="A9053" t="str">
            <v>T953</v>
          </cell>
          <cell r="B9053" t="str">
            <v>SECUELAS DE QUEMADURA, CORROSION Y CONGELAMIENTO DE MIEMBRO INFERIOR</v>
          </cell>
          <cell r="C9053" t="str">
            <v>00</v>
          </cell>
        </row>
        <row r="9054">
          <cell r="A9054" t="str">
            <v>T954</v>
          </cell>
          <cell r="B9054" t="str">
            <v>SECUELAS DE QUEM. Y CORROSION CLASIF. SOLO DE ACUERDO CON LA EXTENSION</v>
          </cell>
          <cell r="C9054" t="str">
            <v>00</v>
          </cell>
        </row>
        <row r="9055">
          <cell r="A9055" t="str">
            <v>T958</v>
          </cell>
          <cell r="B9055" t="str">
            <v>SECUELAS DE OTRAS QUEMADURAS, CORROSIONES Y CONGELAMIENTOS ESPECIF</v>
          </cell>
          <cell r="C9055" t="str">
            <v>00</v>
          </cell>
        </row>
        <row r="9056">
          <cell r="A9056" t="str">
            <v>T959</v>
          </cell>
          <cell r="B9056" t="str">
            <v>SECUELAS DE QUEMADURA, CORROSION Y CONGELAMIENTO NO ESPECIFICADOS</v>
          </cell>
          <cell r="C9056" t="str">
            <v>00</v>
          </cell>
        </row>
        <row r="9057">
          <cell r="A9057" t="str">
            <v>T96</v>
          </cell>
          <cell r="B9057" t="str">
            <v>SECUELAS DE ENVENENAMIENTOS POR DROGAS, MEDICAMENTOS Y SUSTANCIAS BIOL</v>
          </cell>
          <cell r="C9057" t="str">
            <v>00</v>
          </cell>
        </row>
        <row r="9058">
          <cell r="A9058" t="str">
            <v>T97</v>
          </cell>
          <cell r="B9058" t="str">
            <v>SECUELAS DE EFECTOS TOXICOS DE SUSTANCIAS DE PROCED. PRINCIP/ NO MEDIC</v>
          </cell>
          <cell r="C9058" t="str">
            <v>00</v>
          </cell>
        </row>
        <row r="9059">
          <cell r="A9059" t="str">
            <v>T98</v>
          </cell>
          <cell r="B9059" t="str">
            <v>SECUELAS DE OTROS EFECTOS Y LOS NO ESPECIFICADOS DE CAUSAS EXTERNAS</v>
          </cell>
          <cell r="C9059" t="str">
            <v>00</v>
          </cell>
        </row>
        <row r="9060">
          <cell r="A9060" t="str">
            <v>T980</v>
          </cell>
          <cell r="B9060" t="str">
            <v>SECUELAS DE EFECTOS DE CUERPOS EXTRAÑOS QUE PENETRAN EN ORIFICIOS NATU</v>
          </cell>
          <cell r="C9060" t="str">
            <v>00</v>
          </cell>
        </row>
        <row r="9061">
          <cell r="A9061" t="str">
            <v>T981</v>
          </cell>
          <cell r="B9061" t="str">
            <v>SECUELAS DE OTROS EFECTOS Y LOS NO ESPECIFICADOS DE CAUSAS EXTERNAS</v>
          </cell>
          <cell r="C9061" t="str">
            <v>00</v>
          </cell>
        </row>
        <row r="9062">
          <cell r="A9062" t="str">
            <v>T982</v>
          </cell>
          <cell r="B9062" t="str">
            <v>SECUELAS DE CIERTAS COMPLICACIONES PRECOSES DE LOS TRAUMATISMOS</v>
          </cell>
          <cell r="C9062" t="str">
            <v>00</v>
          </cell>
        </row>
        <row r="9063">
          <cell r="A9063" t="str">
            <v>T983</v>
          </cell>
          <cell r="B9063" t="str">
            <v>SECUELAS DE COMPL. DE LA ATENCION MEDICA Y QUIRURG. NO CLASIF. EN OTRA</v>
          </cell>
          <cell r="C9063" t="str">
            <v>00</v>
          </cell>
        </row>
        <row r="9064">
          <cell r="A9064" t="str">
            <v>V01</v>
          </cell>
          <cell r="B9064" t="str">
            <v>PEATON LESIONADO POR COLISION CON VEHICULO DE PEDAL</v>
          </cell>
          <cell r="C9064" t="str">
            <v>096</v>
          </cell>
        </row>
        <row r="9065">
          <cell r="A9065" t="str">
            <v>V02</v>
          </cell>
          <cell r="B9065" t="str">
            <v>PEATON LESIONADO POR COLISION CON VEHICULO DE MOTOR DE DOS O TRES RUED</v>
          </cell>
          <cell r="C9065" t="str">
            <v>096</v>
          </cell>
        </row>
        <row r="9066">
          <cell r="A9066" t="str">
            <v>V03</v>
          </cell>
          <cell r="B9066" t="str">
            <v>PEATON LESIONADO POR COLISION CON AUTOMOVIL, CAMIONETA O FURGONETA</v>
          </cell>
          <cell r="C9066" t="str">
            <v>096</v>
          </cell>
        </row>
        <row r="9067">
          <cell r="A9067" t="str">
            <v>V04</v>
          </cell>
          <cell r="B9067" t="str">
            <v>PEATON LESION. POR COLISION CON VEHIC. DE TRANSPORTE PESADO O AUTOBUS</v>
          </cell>
          <cell r="C9067" t="str">
            <v>096</v>
          </cell>
        </row>
        <row r="9068">
          <cell r="A9068" t="str">
            <v>V05</v>
          </cell>
          <cell r="B9068" t="str">
            <v>PEATON LESIONADO POR COLISION CON TREN O VEHICULO DE RIELES</v>
          </cell>
          <cell r="C9068" t="str">
            <v>096</v>
          </cell>
        </row>
        <row r="9069">
          <cell r="A9069" t="str">
            <v>V06</v>
          </cell>
          <cell r="B9069" t="str">
            <v>PEATON LESIONADO POR COLISION CON OTROS VEHICULOS SIN MOTOR</v>
          </cell>
          <cell r="C9069" t="str">
            <v>096</v>
          </cell>
        </row>
        <row r="9070">
          <cell r="A9070" t="str">
            <v>V09</v>
          </cell>
          <cell r="B9070" t="str">
            <v>PEATON LESIONADO EN OTROS ACCIDENTES DE TRANSPORTE, Y EN LOS NO ESPEC</v>
          </cell>
          <cell r="C9070" t="str">
            <v>096</v>
          </cell>
        </row>
        <row r="9071">
          <cell r="A9071" t="str">
            <v>V090</v>
          </cell>
          <cell r="B9071" t="str">
            <v>PEATON LESION. EN ACCID. NO DE TRANS. QUE INVOLUCRA OTROS VEHIC. DE MO</v>
          </cell>
          <cell r="C9071" t="str">
            <v>096</v>
          </cell>
        </row>
        <row r="9072">
          <cell r="A9072" t="str">
            <v>V091</v>
          </cell>
          <cell r="B9072" t="str">
            <v>PEATON LESIONADO EN ACCIDENTE NO DE TRANSITO NO ESPECIFICADO</v>
          </cell>
          <cell r="C9072" t="str">
            <v>096</v>
          </cell>
        </row>
        <row r="9073">
          <cell r="A9073" t="str">
            <v>V092</v>
          </cell>
          <cell r="B9073" t="str">
            <v>PEATON LESION. EN ACCID. DE TRANS. QUE INVOL. OTROS VEHIC. DE MOTOR Y</v>
          </cell>
          <cell r="C9073" t="str">
            <v>096</v>
          </cell>
        </row>
        <row r="9074">
          <cell r="A9074" t="str">
            <v>V093</v>
          </cell>
          <cell r="B9074" t="str">
            <v>PEATON LESIONADO EN ACCIDENTE DE TRANSITO NO ESPECIFICADO</v>
          </cell>
          <cell r="C9074" t="str">
            <v>096</v>
          </cell>
        </row>
        <row r="9075">
          <cell r="A9075" t="str">
            <v>V099</v>
          </cell>
          <cell r="B9075" t="str">
            <v>PEATON LESIONADO EN ACCIDENTE DE TRANSPORTE NO ESPECIFICADO</v>
          </cell>
          <cell r="C9075" t="str">
            <v>096</v>
          </cell>
        </row>
        <row r="9076">
          <cell r="A9076" t="str">
            <v>V10</v>
          </cell>
          <cell r="B9076" t="str">
            <v>CICLISTA LESIONADO POR COLISION CON PEATON O ANIMAL</v>
          </cell>
          <cell r="C9076" t="str">
            <v>096</v>
          </cell>
        </row>
        <row r="9077">
          <cell r="A9077" t="str">
            <v>V11</v>
          </cell>
          <cell r="B9077" t="str">
            <v>CICLISTA LESIONADO POR COLISION CON OTRO CICLISTA</v>
          </cell>
          <cell r="C9077" t="str">
            <v>096</v>
          </cell>
        </row>
        <row r="9078">
          <cell r="A9078" t="str">
            <v>V12</v>
          </cell>
          <cell r="B9078" t="str">
            <v>CICLISTA LESION. POR COLISION CON VEHIC. DE MOTOR DE DOS O TRES RUEDAS</v>
          </cell>
          <cell r="C9078" t="str">
            <v>096</v>
          </cell>
        </row>
        <row r="9079">
          <cell r="A9079" t="str">
            <v>V13</v>
          </cell>
          <cell r="B9079" t="str">
            <v>CICLISTA LESIONADO POR COLISION CON AUTOMOVIL, CAMIONETA O FURGONETA</v>
          </cell>
          <cell r="C9079" t="str">
            <v>096</v>
          </cell>
        </row>
        <row r="9080">
          <cell r="A9080" t="str">
            <v>V14</v>
          </cell>
          <cell r="B9080" t="str">
            <v>CICLISTA LESIONADO POR COLISION CON VEHIC. DE TRANSP. PESADO O AUTOBUS</v>
          </cell>
          <cell r="C9080" t="str">
            <v>096</v>
          </cell>
        </row>
        <row r="9081">
          <cell r="A9081" t="str">
            <v>V15</v>
          </cell>
          <cell r="B9081" t="str">
            <v>CICLISTA LESIONADO POR COLISION CON TREN O VEHICULO DE RIELES</v>
          </cell>
          <cell r="C9081" t="str">
            <v>096</v>
          </cell>
        </row>
        <row r="9082">
          <cell r="A9082" t="str">
            <v>V16</v>
          </cell>
          <cell r="B9082" t="str">
            <v>CICLISTA LESIONADO POR COLISION CON OTROS VEHICULOS SIN MOTOR</v>
          </cell>
          <cell r="C9082" t="str">
            <v>096</v>
          </cell>
        </row>
        <row r="9083">
          <cell r="A9083" t="str">
            <v>V17</v>
          </cell>
          <cell r="B9083" t="str">
            <v>CICLISTA LESIONADO POR COLISION CON OBJETO ESTACIONADO O FIJO</v>
          </cell>
          <cell r="C9083" t="str">
            <v>096</v>
          </cell>
        </row>
        <row r="9084">
          <cell r="A9084" t="str">
            <v>V18</v>
          </cell>
          <cell r="B9084" t="str">
            <v>CICLISTA LESIONADO EN ACCIDENTE DE TRANSPORTE SIN COLISION</v>
          </cell>
          <cell r="C9084" t="str">
            <v>096</v>
          </cell>
        </row>
        <row r="9085">
          <cell r="A9085" t="str">
            <v>V19</v>
          </cell>
          <cell r="B9085" t="str">
            <v>CICLISTA LESIONADO EN OTROS ACCID. DE TRANSP. Y EN LOS NO ESPECIFICADO</v>
          </cell>
          <cell r="C9085" t="str">
            <v>096</v>
          </cell>
        </row>
        <row r="9086">
          <cell r="A9086" t="str">
            <v>V190</v>
          </cell>
          <cell r="B9086" t="str">
            <v>CONDUCT. DE VEHIC. DE PEDAL LESION. POR COLISION CON OTROS VAHIC. DE M</v>
          </cell>
          <cell r="C9086" t="str">
            <v>096</v>
          </cell>
        </row>
        <row r="9087">
          <cell r="A9087" t="str">
            <v>V191</v>
          </cell>
          <cell r="B9087" t="str">
            <v>PASAJERO DE VEHIC. DE PEDAL LESION. POR COLISION CON OTRO VEHIC. DE MO</v>
          </cell>
          <cell r="C9087" t="str">
            <v>096</v>
          </cell>
        </row>
        <row r="9088">
          <cell r="A9088" t="str">
            <v>V192</v>
          </cell>
          <cell r="B9088" t="str">
            <v>CICLISTA NO ESPECIF. LESION. POR COLISION CON OTROS VEHIC. DE MOTOR, Y</v>
          </cell>
          <cell r="C9088" t="str">
            <v>096</v>
          </cell>
        </row>
        <row r="9089">
          <cell r="A9089" t="str">
            <v>V193</v>
          </cell>
          <cell r="B9089" t="str">
            <v>CILCISTA (CUALQUIERA) LESIONADO EN ACCID. NO DE TRANSITO, NO ESPECIFIC</v>
          </cell>
          <cell r="C9089" t="str">
            <v>096</v>
          </cell>
        </row>
        <row r="9090">
          <cell r="A9090" t="str">
            <v>V194</v>
          </cell>
          <cell r="B9090" t="str">
            <v>CONDUC. DE VEHIC. DE PEDAL LESION. POR COLISION CON OTRO VEHIC. DE MOT</v>
          </cell>
          <cell r="C9090" t="str">
            <v>096</v>
          </cell>
        </row>
        <row r="9091">
          <cell r="A9091" t="str">
            <v>V195</v>
          </cell>
          <cell r="B9091" t="str">
            <v>PASAJERO DE VEHIC. DE PEDAL LESION. POR COLISION CON OTRO VEHIC. DE MO</v>
          </cell>
          <cell r="C9091" t="str">
            <v>096</v>
          </cell>
        </row>
        <row r="9092">
          <cell r="A9092" t="str">
            <v>V196</v>
          </cell>
          <cell r="B9092" t="str">
            <v>CICLISTA NO ESPECIF. LESION. POR COLISION CON OTRO VEHIC. DE MOTOR, Y</v>
          </cell>
          <cell r="C9092" t="str">
            <v>096</v>
          </cell>
        </row>
        <row r="9093">
          <cell r="A9093" t="str">
            <v>V198</v>
          </cell>
          <cell r="B9093" t="str">
            <v>CICLISTA (CUALQUIERA) LESION. EN OTROS ACCID. DE TRANSPORTE ESPECIFICA</v>
          </cell>
          <cell r="C9093" t="str">
            <v>096</v>
          </cell>
        </row>
        <row r="9094">
          <cell r="A9094" t="str">
            <v>V199</v>
          </cell>
          <cell r="B9094" t="str">
            <v>CICLISTA (CUALQUIERA) LESIONADO EN ACCIDENTE DE TRANSITO NO ESPECIFICA</v>
          </cell>
          <cell r="C9094" t="str">
            <v>096</v>
          </cell>
        </row>
        <row r="9095">
          <cell r="A9095" t="str">
            <v>V20</v>
          </cell>
          <cell r="B9095" t="str">
            <v>MOTOCICLISTA LESIONADO POR COLISION CON PEATON O ANIMAL</v>
          </cell>
          <cell r="C9095" t="str">
            <v>096</v>
          </cell>
        </row>
        <row r="9096">
          <cell r="A9096" t="str">
            <v>V21</v>
          </cell>
          <cell r="B9096" t="str">
            <v>MOTOCICLISTA LESIONADO POR COLISION CON VEHICULO DE PEDAL</v>
          </cell>
          <cell r="C9096" t="str">
            <v>096</v>
          </cell>
        </row>
        <row r="9097">
          <cell r="A9097" t="str">
            <v>V22</v>
          </cell>
          <cell r="B9097" t="str">
            <v>MOTOCICLISTA LESION. POR COLISION CON VEHICULO DE MOTOR, DE DOS O TRES</v>
          </cell>
          <cell r="C9097" t="str">
            <v>096</v>
          </cell>
        </row>
        <row r="9098">
          <cell r="A9098" t="str">
            <v>V23</v>
          </cell>
          <cell r="B9098" t="str">
            <v>MOTOCICLISTA LESION.POR COLISION CON AUTOMOVIL, CAMIONETA O FURGONETA</v>
          </cell>
          <cell r="C9098" t="str">
            <v>096</v>
          </cell>
        </row>
        <row r="9099">
          <cell r="A9099" t="str">
            <v>V24</v>
          </cell>
          <cell r="B9099" t="str">
            <v>MOTOCICLISTA LESION. POR COLISION CON VEHIC. DE TRANSP. PESADO O AUTOB</v>
          </cell>
          <cell r="C9099" t="str">
            <v>096</v>
          </cell>
        </row>
        <row r="9100">
          <cell r="A9100" t="str">
            <v>V25</v>
          </cell>
          <cell r="B9100" t="str">
            <v>MOTOCICLISTA LESION. POR COLISION CON TREN O VEHICULO DE RIELES</v>
          </cell>
          <cell r="C9100" t="str">
            <v>096</v>
          </cell>
        </row>
        <row r="9101">
          <cell r="A9101" t="str">
            <v>V26</v>
          </cell>
          <cell r="B9101" t="str">
            <v>MOTOCICLISTA LESION. POR COLISION CON OTROS VEHICULOS SIN MOTOR</v>
          </cell>
          <cell r="C9101" t="str">
            <v>096</v>
          </cell>
        </row>
        <row r="9102">
          <cell r="A9102" t="str">
            <v>V268</v>
          </cell>
          <cell r="B9102" t="str">
            <v>MOTOCICL. (CUALQUIERA) LESION. EN OTROS ACCID. DE TRANSP. ESPECIFICADO</v>
          </cell>
          <cell r="C9102" t="str">
            <v>096</v>
          </cell>
        </row>
        <row r="9103">
          <cell r="A9103" t="str">
            <v>V27</v>
          </cell>
          <cell r="B9103" t="str">
            <v>MOTOCICLISTA LESIONADO POR COLISION CON OBJETO FIJO O ESTACIONADO</v>
          </cell>
          <cell r="C9103" t="str">
            <v>096</v>
          </cell>
        </row>
        <row r="9104">
          <cell r="A9104" t="str">
            <v>V28</v>
          </cell>
          <cell r="B9104" t="str">
            <v>MOTOCICLISTA LESIONADO EN ACCIDENTE DE TRANSPORTE SIN COLISION</v>
          </cell>
          <cell r="C9104" t="str">
            <v>096</v>
          </cell>
        </row>
        <row r="9105">
          <cell r="A9105" t="str">
            <v>V29</v>
          </cell>
          <cell r="B9105" t="str">
            <v>MOTOCICLISTA LESION. EN OTROS ACCID. DE TRANSP. Y EN LOS NO ESPECIFICA</v>
          </cell>
          <cell r="C9105" t="str">
            <v>096</v>
          </cell>
        </row>
        <row r="9106">
          <cell r="A9106" t="str">
            <v>V290</v>
          </cell>
          <cell r="B9106" t="str">
            <v>CONDUC. DE MOTOCICLETA LESION. POR COLISION CON OTROS VEHIC. DE MOTOR</v>
          </cell>
          <cell r="C9106" t="str">
            <v>096</v>
          </cell>
        </row>
        <row r="9107">
          <cell r="A9107" t="str">
            <v>V291</v>
          </cell>
          <cell r="B9107" t="str">
            <v>PASAJERO DE MOTOC. LESION. POR COLISION CON OTROS VEHIC. DE MOTOR Y CO</v>
          </cell>
          <cell r="C9107" t="str">
            <v>096</v>
          </cell>
        </row>
        <row r="9108">
          <cell r="A9108" t="str">
            <v>V292</v>
          </cell>
          <cell r="B9108" t="str">
            <v>MOTOCICL. NO ESPECIF. LESION. POR COLISION CON OTROS VEHIC. DE MOTOR</v>
          </cell>
          <cell r="C9108" t="str">
            <v>096</v>
          </cell>
        </row>
        <row r="9109">
          <cell r="A9109" t="str">
            <v>V293</v>
          </cell>
          <cell r="B9109" t="str">
            <v>MOTOCICL. (CUALQUIERA) LESIONADO EN ACCIDENTE NO DE TRANSITO, NO ESPEC</v>
          </cell>
          <cell r="C9109" t="str">
            <v>096</v>
          </cell>
        </row>
        <row r="9110">
          <cell r="A9110" t="str">
            <v>V294</v>
          </cell>
          <cell r="B9110" t="str">
            <v>CONDUC. DE MOTOCICL. LESION. POR COLISION CON OTROS VEHIC. DE MOTOR, Y</v>
          </cell>
          <cell r="C9110" t="str">
            <v>096</v>
          </cell>
        </row>
        <row r="9111">
          <cell r="A9111" t="str">
            <v>V295</v>
          </cell>
          <cell r="B9111" t="str">
            <v>PASAJERO DE MOTOCICL. LESION. POR COLISION CON OTROS VEHIC. DE MOTOR</v>
          </cell>
          <cell r="C9111" t="str">
            <v>096</v>
          </cell>
        </row>
        <row r="9112">
          <cell r="A9112" t="str">
            <v>V296</v>
          </cell>
          <cell r="B9112" t="str">
            <v>MOTOCICL. NO ESPECIF. LESION. POR COLISION CON OTROS VEHIC. DE MOTOR</v>
          </cell>
          <cell r="C9112" t="str">
            <v>096</v>
          </cell>
        </row>
        <row r="9113">
          <cell r="A9113" t="str">
            <v>V298</v>
          </cell>
          <cell r="B9113" t="str">
            <v>MOTOCICL. (CUALQUIERA) LESION. EN OTROS ACCID. DE TRANSP. ESPECIFICADO</v>
          </cell>
          <cell r="C9113" t="str">
            <v>096</v>
          </cell>
        </row>
        <row r="9114">
          <cell r="A9114" t="str">
            <v>V299</v>
          </cell>
          <cell r="B9114" t="str">
            <v>MOTOCICLISTA (CUALQUIERA) LESIONADO EN ACCIDENTE DE TRANSITO NO ESPECI</v>
          </cell>
          <cell r="C9114" t="str">
            <v>096</v>
          </cell>
        </row>
        <row r="9115">
          <cell r="A9115" t="str">
            <v>V30</v>
          </cell>
          <cell r="B9115" t="str">
            <v>OCUPANTE DE VEHICULO DE MOTOR DE TRES RUEDAS LESION. POR COLISION CON</v>
          </cell>
          <cell r="C9115" t="str">
            <v>096</v>
          </cell>
        </row>
        <row r="9116">
          <cell r="A9116" t="str">
            <v>V31</v>
          </cell>
          <cell r="B9116" t="str">
            <v>OCUPANT. DE VEHIC. DE MOTOR DE TRES RUEDAS LESION. POR COLISION CON VE</v>
          </cell>
          <cell r="C9116" t="str">
            <v>096</v>
          </cell>
        </row>
        <row r="9117">
          <cell r="A9117" t="str">
            <v>V32</v>
          </cell>
          <cell r="B9117" t="str">
            <v>OCUPAN. DE VEHIC. DE MOTOR DE TRES RUEDAS LESION. POR COLISION CON OTR</v>
          </cell>
          <cell r="C9117" t="str">
            <v>096</v>
          </cell>
        </row>
        <row r="9118">
          <cell r="A9118" t="str">
            <v>V33</v>
          </cell>
          <cell r="B9118" t="str">
            <v>OCUPAN. DE VEHIC. DE MOTOR DE TRES RUEDAS LESION. POR COLISION CON AUT</v>
          </cell>
          <cell r="C9118" t="str">
            <v>096</v>
          </cell>
        </row>
        <row r="9119">
          <cell r="A9119" t="str">
            <v>V34</v>
          </cell>
          <cell r="B9119" t="str">
            <v>OCUPAN. DE VEHIC. DE MOTOR DE TRES RUEDAS LESION. POR COLISION CON VEH</v>
          </cell>
          <cell r="C9119" t="str">
            <v>096</v>
          </cell>
        </row>
        <row r="9120">
          <cell r="A9120" t="str">
            <v>V35</v>
          </cell>
          <cell r="B9120" t="str">
            <v>OCUPAN. DE VEHIC. DE MOTOR DE TRES RUEDAS LESION. POR COLISION CON TRE</v>
          </cell>
          <cell r="C9120" t="str">
            <v>096</v>
          </cell>
        </row>
        <row r="9121">
          <cell r="A9121" t="str">
            <v>V36</v>
          </cell>
          <cell r="B9121" t="str">
            <v>OCUPAN. DE VEHIC. DE MOTOR DE TRES RUEDAS LESION. POR COLISION CON OTR</v>
          </cell>
          <cell r="C9121" t="str">
            <v>096</v>
          </cell>
        </row>
        <row r="9122">
          <cell r="A9122" t="str">
            <v>V37</v>
          </cell>
          <cell r="B9122" t="str">
            <v>OCUPAN. DE VEHIC. DE MOTOR DE TRES RUEDAS LESION. POR COLISION CON OBJ</v>
          </cell>
          <cell r="C9122" t="str">
            <v>096</v>
          </cell>
        </row>
        <row r="9123">
          <cell r="A9123" t="str">
            <v>V38</v>
          </cell>
          <cell r="B9123" t="str">
            <v>OCUPAN. DE VEHIC. DE MOTOR DE TRES RUEDAS LESION. EN ACCID. DE TRANSP.</v>
          </cell>
          <cell r="C9123" t="str">
            <v>096</v>
          </cell>
        </row>
        <row r="9124">
          <cell r="A9124" t="str">
            <v>V39</v>
          </cell>
          <cell r="B9124" t="str">
            <v>OCUPAN. DE VEHIC. DE MOTOR DE TRES RUEDAS LESION. EN OTRO ACCID. DE TR</v>
          </cell>
          <cell r="C9124" t="str">
            <v>096</v>
          </cell>
        </row>
        <row r="9125">
          <cell r="A9125" t="str">
            <v>V390</v>
          </cell>
          <cell r="B9125" t="str">
            <v>CONDUC. DE VEHIC. DE MOTOR DE TRES RUEDAS LESION. POR COLISION CON OTR</v>
          </cell>
          <cell r="C9125" t="str">
            <v>096</v>
          </cell>
        </row>
        <row r="9126">
          <cell r="A9126" t="str">
            <v>V391</v>
          </cell>
          <cell r="B9126" t="str">
            <v>PASAJERO DE VEHIC. DE MOTOR DE TRES RUEDAS LESION. POR COLISION CON OT</v>
          </cell>
          <cell r="C9126" t="str">
            <v>096</v>
          </cell>
        </row>
        <row r="9127">
          <cell r="A9127" t="str">
            <v>V392</v>
          </cell>
          <cell r="B9127" t="str">
            <v>OCUPAN. NO ESPECIF. DE VEHIC. DE MOTOR DE TRES RUEDAS LESION. POR COLI</v>
          </cell>
          <cell r="C9127" t="str">
            <v>096</v>
          </cell>
        </row>
        <row r="9128">
          <cell r="A9128" t="str">
            <v>V393</v>
          </cell>
          <cell r="B9128" t="str">
            <v>OCUPAN. (CUALQ.) DE VEHIC. DE MOTOR DE TRES RUEDAS LESION. EN ACCID. N</v>
          </cell>
          <cell r="C9128" t="str">
            <v>096</v>
          </cell>
        </row>
        <row r="9129">
          <cell r="A9129" t="str">
            <v>V394</v>
          </cell>
          <cell r="B9129" t="str">
            <v>CONDUC. DE VEHIC. DE MOTOR DE TRES RUEDAS LESION. POR COLISION CON OTR</v>
          </cell>
          <cell r="C9129" t="str">
            <v>096</v>
          </cell>
        </row>
        <row r="9130">
          <cell r="A9130" t="str">
            <v>V395</v>
          </cell>
          <cell r="B9130" t="str">
            <v>PASAJERO DE VEHIC. DE MOTOR DE TRES RUEDAS LESION. POR COLISION CON OT</v>
          </cell>
          <cell r="C9130" t="str">
            <v>096</v>
          </cell>
        </row>
        <row r="9131">
          <cell r="A9131" t="str">
            <v>V396</v>
          </cell>
          <cell r="B9131" t="str">
            <v>OCUPAN. NO ESPECIF. DE VEHIC. DE MOTOR DE TRES RUEDAS LESION. POR COLI</v>
          </cell>
          <cell r="C9131" t="str">
            <v>096</v>
          </cell>
        </row>
        <row r="9132">
          <cell r="A9132" t="str">
            <v>V398</v>
          </cell>
          <cell r="B9132" t="str">
            <v>OCUPAN. (CUALQ.) DE VEHIC. DE MOTOR DE TRES RUEDAS LESION. EN OTROS AC</v>
          </cell>
          <cell r="C9132" t="str">
            <v>096</v>
          </cell>
        </row>
        <row r="9133">
          <cell r="A9133" t="str">
            <v>V399</v>
          </cell>
          <cell r="B9133" t="str">
            <v>OCUPAN. (CUALQ.) DE VEHIC. DE MOTOR DE TRES RUEDAS EN ACCID. DE TRAMSI</v>
          </cell>
          <cell r="C9133" t="str">
            <v>096</v>
          </cell>
        </row>
        <row r="9134">
          <cell r="A9134" t="str">
            <v>V40</v>
          </cell>
          <cell r="B9134" t="str">
            <v>OCUPANTE DE AUTOMOVIL LESIONADO POR COLISION CON PEATON O ANIMAL</v>
          </cell>
          <cell r="C9134" t="str">
            <v>096</v>
          </cell>
        </row>
        <row r="9135">
          <cell r="A9135" t="str">
            <v>V41</v>
          </cell>
          <cell r="B9135" t="str">
            <v>OCUPANTE DE AUTOMOVIL LESIONADO POR COLISION CON VEHICULO DE PEDAL</v>
          </cell>
          <cell r="C9135" t="str">
            <v>096</v>
          </cell>
        </row>
        <row r="9136">
          <cell r="A9136" t="str">
            <v>V42</v>
          </cell>
          <cell r="B9136" t="str">
            <v>OCUPANTE DE AUTOMOVIL LESIONADO POR COLISION CON VEHIC. DE MOTOR DE DO</v>
          </cell>
          <cell r="C9136" t="str">
            <v>096</v>
          </cell>
        </row>
        <row r="9137">
          <cell r="A9137" t="str">
            <v>V43</v>
          </cell>
          <cell r="B9137" t="str">
            <v>OCUPANT. DE AUTOMOVIL LESION. POR COLISION. CON OTRO AUTOM. CAMION. O</v>
          </cell>
          <cell r="C9137" t="str">
            <v>096</v>
          </cell>
        </row>
        <row r="9138">
          <cell r="A9138" t="str">
            <v>V44</v>
          </cell>
          <cell r="B9138" t="str">
            <v>OCUPANT. DE AUTOM. LESION. POR COLISION CON VEHIC. DE TRANSP. PESADO O</v>
          </cell>
          <cell r="C9138" t="str">
            <v>096</v>
          </cell>
        </row>
        <row r="9139">
          <cell r="A9139" t="str">
            <v>V45</v>
          </cell>
          <cell r="B9139" t="str">
            <v>OCUPANTE DE AUTOM. LESION. POR COLISION CON TREN O VEHICULO DE RIELES</v>
          </cell>
          <cell r="C9139" t="str">
            <v>096</v>
          </cell>
        </row>
        <row r="9140">
          <cell r="A9140" t="str">
            <v>V46</v>
          </cell>
          <cell r="B9140" t="str">
            <v>OCUPANT. DE AUTOM. LESION. POR COLISION CON OTROS VEHIC. SIN MOTOR</v>
          </cell>
          <cell r="C9140" t="str">
            <v>096</v>
          </cell>
        </row>
        <row r="9141">
          <cell r="A9141" t="str">
            <v>V47</v>
          </cell>
          <cell r="B9141" t="str">
            <v>OCUPANTE DE AUTOMOVIL LESIONADO POR COLISION CON OBJETO FIJO O ESTACIO</v>
          </cell>
          <cell r="C9141" t="str">
            <v>096</v>
          </cell>
        </row>
        <row r="9142">
          <cell r="A9142" t="str">
            <v>V48</v>
          </cell>
          <cell r="B9142" t="str">
            <v>OCUPANTE DE AUTOM. LESIONADO EN ACCIDENTE DE TRANSPORTE SIN COLISION</v>
          </cell>
          <cell r="C9142" t="str">
            <v>096</v>
          </cell>
        </row>
        <row r="9143">
          <cell r="A9143" t="str">
            <v>V49</v>
          </cell>
          <cell r="B9143" t="str">
            <v>OCUPAN. DE AUTOM. LESION. EN OTROS ACCID. DE TRANSP. Y EN LOS NO ESPEC</v>
          </cell>
          <cell r="C9143" t="str">
            <v>096</v>
          </cell>
        </row>
        <row r="9144">
          <cell r="A9144" t="str">
            <v>V490</v>
          </cell>
          <cell r="B9144" t="str">
            <v>CONDUC. DE AUTOM. LESION. POR COLISION CON OTROS VEHIC. DE MOTOR, Y LO</v>
          </cell>
          <cell r="C9144" t="str">
            <v>096</v>
          </cell>
        </row>
        <row r="9145">
          <cell r="A9145" t="str">
            <v>V491</v>
          </cell>
          <cell r="B9145" t="str">
            <v>PASAJERO DE AUTOM. LESION. POR COLISION CON OTROS VEHIC. DE MOTOR, Y</v>
          </cell>
          <cell r="C9145" t="str">
            <v>096</v>
          </cell>
        </row>
        <row r="9146">
          <cell r="A9146" t="str">
            <v>V492</v>
          </cell>
          <cell r="B9146" t="str">
            <v>OCUPAN. NO ESPECIF. DE AUTOM. LESION. POR COLISION CON OTROS VEHIC. DE</v>
          </cell>
          <cell r="C9146" t="str">
            <v>096</v>
          </cell>
        </row>
        <row r="9147">
          <cell r="A9147" t="str">
            <v>V493</v>
          </cell>
          <cell r="B9147" t="str">
            <v>OCUPAN. (CUALQ.) DE AUTOM. LESION. EN ACCID. NO DE TRANSITO, NO ESPECI</v>
          </cell>
          <cell r="C9147" t="str">
            <v>096</v>
          </cell>
        </row>
        <row r="9148">
          <cell r="A9148" t="str">
            <v>V494</v>
          </cell>
          <cell r="B9148" t="str">
            <v>COND. DE AUTOM. LESION. POR COLISION CON OTROS VEHIC. DE MOTOR, Y CON</v>
          </cell>
          <cell r="C9148" t="str">
            <v>096</v>
          </cell>
        </row>
        <row r="9149">
          <cell r="A9149" t="str">
            <v>V495</v>
          </cell>
          <cell r="B9149" t="str">
            <v>PASAJERO DE AUTOM. LESION. POR COLISION CON OTROS VEHIC. DE MOTOR, Y C</v>
          </cell>
          <cell r="C9149" t="str">
            <v>096</v>
          </cell>
        </row>
        <row r="9150">
          <cell r="A9150" t="str">
            <v>V496</v>
          </cell>
          <cell r="B9150" t="str">
            <v>OCUPAN. NO ESPECIF. DE AUTOM. LESION. POR COLISION CON OTROS VEHIC. DE</v>
          </cell>
          <cell r="C9150" t="str">
            <v>096</v>
          </cell>
        </row>
        <row r="9151">
          <cell r="A9151" t="str">
            <v>V498</v>
          </cell>
          <cell r="B9151" t="str">
            <v>OCUPAN. (CUALQ.) DE AUTOM. LESION. EN OTROS ACCID. DE TRANSP. ESPECIFI</v>
          </cell>
          <cell r="C9151" t="str">
            <v>096</v>
          </cell>
        </row>
        <row r="9152">
          <cell r="A9152" t="str">
            <v>V499</v>
          </cell>
          <cell r="B9152" t="str">
            <v>OCUPAN. (CUALQ.) DE AUTOM. LESION. EN ACCID. DE TRANSITO NO ESPECIFICA</v>
          </cell>
          <cell r="C9152" t="str">
            <v>096</v>
          </cell>
        </row>
        <row r="9153">
          <cell r="A9153" t="str">
            <v>V50</v>
          </cell>
          <cell r="B9153" t="str">
            <v>OCUPANTE DE CAMIONETA O FURGONETA LESIONADO POR COLISION CON PEATON</v>
          </cell>
          <cell r="C9153" t="str">
            <v>096</v>
          </cell>
        </row>
        <row r="9154">
          <cell r="A9154" t="str">
            <v>V51</v>
          </cell>
          <cell r="B9154" t="str">
            <v>OCUPANTE DE CAMION. O FURGON. LESION. POR COLISION CON VEHIC. DE PEDAL</v>
          </cell>
          <cell r="C9154" t="str">
            <v>096</v>
          </cell>
        </row>
        <row r="9155">
          <cell r="A9155" t="str">
            <v>V52</v>
          </cell>
          <cell r="B9155" t="str">
            <v>OCUPAN. DE CAMION. O FURGON. LESION. POR COLISION CON VEHIC. DE MOTOR</v>
          </cell>
          <cell r="C9155" t="str">
            <v>096</v>
          </cell>
        </row>
        <row r="9156">
          <cell r="A9156" t="str">
            <v>V53</v>
          </cell>
          <cell r="B9156" t="str">
            <v>OCUPAN. DE CAMION. O FURGON. LESION. POR COLISION CON AUTOM. CAMION. O</v>
          </cell>
          <cell r="C9156" t="str">
            <v>096</v>
          </cell>
        </row>
        <row r="9157">
          <cell r="A9157" t="str">
            <v>V54</v>
          </cell>
          <cell r="B9157" t="str">
            <v>OCUPAN. DE CAMION. O FORGUN. LESION. POR COLISION CON VEHIC. DE TRANSP</v>
          </cell>
          <cell r="C9157" t="str">
            <v>096</v>
          </cell>
        </row>
        <row r="9158">
          <cell r="A9158" t="str">
            <v>V55</v>
          </cell>
          <cell r="B9158" t="str">
            <v>OCUPAN. DE CAMION. O FURGON. LESION. POR COLISION CON TREN O VEHIC. DE</v>
          </cell>
          <cell r="C9158" t="str">
            <v>096</v>
          </cell>
        </row>
        <row r="9159">
          <cell r="A9159" t="str">
            <v>V56</v>
          </cell>
          <cell r="B9159" t="str">
            <v>OCUPAN. DE CAMION. O FURGON. LESION. CON OTROS VEHICULOS SIN MOTOR</v>
          </cell>
          <cell r="C9159" t="str">
            <v>096</v>
          </cell>
        </row>
        <row r="9160">
          <cell r="A9160" t="str">
            <v>V57</v>
          </cell>
          <cell r="B9160" t="str">
            <v>OCUPAN. DE CAMION. O FURGON. LESION. POR COLISION CON OBJETO FIJO O ES</v>
          </cell>
          <cell r="C9160" t="str">
            <v>096</v>
          </cell>
        </row>
        <row r="9161">
          <cell r="A9161" t="str">
            <v>V58</v>
          </cell>
          <cell r="B9161" t="str">
            <v>OCUPAN. DE CAMION. O FURGON. LESION. EN ACCID. DE TRANSP. SIN COLISION</v>
          </cell>
          <cell r="C9161" t="str">
            <v>096</v>
          </cell>
        </row>
        <row r="9162">
          <cell r="A9162" t="str">
            <v>V59</v>
          </cell>
          <cell r="B9162" t="str">
            <v>OCUPAN. DE CAMION. O FURGON. LESION. EN OTROS ACCID. DE TRANSP. Y EN L</v>
          </cell>
          <cell r="C9162" t="str">
            <v>096</v>
          </cell>
        </row>
        <row r="9163">
          <cell r="A9163" t="str">
            <v>V590</v>
          </cell>
          <cell r="B9163" t="str">
            <v>CONDUC. DE CAMION. O FURGON. LESION. POR COLISION CON OTROS VEHIC. DE</v>
          </cell>
          <cell r="C9163" t="str">
            <v>096</v>
          </cell>
        </row>
        <row r="9164">
          <cell r="A9164" t="str">
            <v>V591</v>
          </cell>
          <cell r="B9164" t="str">
            <v>PASAJERO DE CAMION. O FURGON. LESION. POR COLISION CON OTROS VEHIC. DE</v>
          </cell>
          <cell r="C9164" t="str">
            <v>096</v>
          </cell>
        </row>
        <row r="9165">
          <cell r="A9165" t="str">
            <v>V592</v>
          </cell>
          <cell r="B9165" t="str">
            <v>OCUPAN. NO ESPECIF. DE CAMION. O FURGON. LESION. POR COLISION CON OTRO</v>
          </cell>
          <cell r="C9165" t="str">
            <v>096</v>
          </cell>
        </row>
        <row r="9166">
          <cell r="A9166" t="str">
            <v>V593</v>
          </cell>
          <cell r="B9166" t="str">
            <v>OCUPAN. (CUALQ.) DE CAMION. O FURGON. LESION. EN ACCID. NO DE TRANSITO</v>
          </cell>
          <cell r="C9166" t="str">
            <v>096</v>
          </cell>
        </row>
        <row r="9167">
          <cell r="A9167" t="str">
            <v>V594</v>
          </cell>
          <cell r="B9167" t="str">
            <v>CONDUC. DE CAMION. O FURGON. LESION. POR COLISION CON OTROS VEHIC. DE</v>
          </cell>
          <cell r="C9167" t="str">
            <v>096</v>
          </cell>
        </row>
        <row r="9168">
          <cell r="A9168" t="str">
            <v>V595</v>
          </cell>
          <cell r="B9168" t="str">
            <v>PASAJERO DE CAMION. O FURGON. LESION. POR COLISION CON OTROS VEHIC. DE</v>
          </cell>
          <cell r="C9168" t="str">
            <v>096</v>
          </cell>
        </row>
        <row r="9169">
          <cell r="A9169" t="str">
            <v>V596</v>
          </cell>
          <cell r="B9169" t="str">
            <v>OCUPAN. NO ESPECIF. DE CAMION. O FURGON. LESION. POR COLISION CON OTRO</v>
          </cell>
          <cell r="C9169" t="str">
            <v>096</v>
          </cell>
        </row>
        <row r="9170">
          <cell r="A9170" t="str">
            <v>V598</v>
          </cell>
          <cell r="B9170" t="str">
            <v>OCUPAN. (CUALQ.) DE CAMION. O FURGON. LESION. EN OTROS ACCID. DE TRANS</v>
          </cell>
          <cell r="C9170" t="str">
            <v>096</v>
          </cell>
        </row>
        <row r="9171">
          <cell r="A9171" t="str">
            <v>V599</v>
          </cell>
          <cell r="B9171" t="str">
            <v>OCUPAN. (CUALQ.) DE CAMION. O FURGON. LESION. EN ACCID. DE TRANSITO NO</v>
          </cell>
          <cell r="C9171" t="str">
            <v>096</v>
          </cell>
        </row>
        <row r="9172">
          <cell r="A9172" t="str">
            <v>V60</v>
          </cell>
          <cell r="B9172" t="str">
            <v>OCUPAN. DE VEHIC. DE TRANSP. PESADO LESION. POR COLISION CON PEATON O</v>
          </cell>
          <cell r="C9172" t="str">
            <v>096</v>
          </cell>
        </row>
        <row r="9173">
          <cell r="A9173" t="str">
            <v>V61</v>
          </cell>
          <cell r="B9173" t="str">
            <v>OCUPAN. DE VEHIC. DE TRANSP. PESADO LESION. POR COLISION CON VEHIC. DE</v>
          </cell>
          <cell r="C9173" t="str">
            <v>096</v>
          </cell>
        </row>
        <row r="9174">
          <cell r="A9174" t="str">
            <v>V62</v>
          </cell>
          <cell r="B9174" t="str">
            <v>OCUPAN. DE VEHIC. DE TRANSP. PESADO LESION. POR COLISION CON VEHIC. DE</v>
          </cell>
          <cell r="C9174" t="str">
            <v>096</v>
          </cell>
        </row>
        <row r="9175">
          <cell r="A9175" t="str">
            <v>V63</v>
          </cell>
          <cell r="B9175" t="str">
            <v>OCUPAN. DE VEHIC. DE TRANSP. PESADO LESION. POR COLISION CON AUTOM. CA</v>
          </cell>
          <cell r="C9175" t="str">
            <v>096</v>
          </cell>
        </row>
        <row r="9176">
          <cell r="A9176" t="str">
            <v>V64</v>
          </cell>
          <cell r="B9176" t="str">
            <v>OCUPAN. DE VEHIC. DE TRANSP. PESADO LESION. POR COLISION CON OTRO VEHI</v>
          </cell>
          <cell r="C9176" t="str">
            <v>096</v>
          </cell>
        </row>
        <row r="9177">
          <cell r="A9177" t="str">
            <v>V65</v>
          </cell>
          <cell r="B9177" t="str">
            <v>OCUPAN. DE VEHIC. DE TRANSP. PESADO LESION. POR COLISION CON TREN O V</v>
          </cell>
          <cell r="C9177" t="str">
            <v>096</v>
          </cell>
        </row>
        <row r="9178">
          <cell r="A9178" t="str">
            <v>V66</v>
          </cell>
          <cell r="B9178" t="str">
            <v>OCUPAN. DE VEHIC. DE TRANSP. PESADO LESION. POR COLISION CON OTROS VEH</v>
          </cell>
          <cell r="C9178" t="str">
            <v>096</v>
          </cell>
        </row>
        <row r="9179">
          <cell r="A9179" t="str">
            <v>V67</v>
          </cell>
          <cell r="B9179" t="str">
            <v>OCUPAN. DE VEHIC. DE TRANSP. PESADO LESION. POR COLISION CON OBJETO FI</v>
          </cell>
          <cell r="C9179" t="str">
            <v>096</v>
          </cell>
        </row>
        <row r="9180">
          <cell r="A9180" t="str">
            <v>V68</v>
          </cell>
          <cell r="B9180" t="str">
            <v>OCUPAN. DE VEHIC. DE TRANSP. PESADO LESION. EN ACCID. DE TRANSP. SIN C</v>
          </cell>
          <cell r="C9180" t="str">
            <v>096</v>
          </cell>
        </row>
        <row r="9181">
          <cell r="A9181" t="str">
            <v>V69</v>
          </cell>
          <cell r="B9181" t="str">
            <v>OCUPAN. DE VEHIC. DE TRANSP. PESADO LESION. EN OTROS ACCID. DE TRANSP.</v>
          </cell>
          <cell r="C9181" t="str">
            <v>096</v>
          </cell>
        </row>
        <row r="9182">
          <cell r="A9182" t="str">
            <v>V690</v>
          </cell>
          <cell r="B9182" t="str">
            <v>CANDUC. DE VEHIC. DE TRANSP. PESADO LESION. POR COLISION CON OTROS VEH</v>
          </cell>
          <cell r="C9182" t="str">
            <v>096</v>
          </cell>
        </row>
        <row r="9183">
          <cell r="A9183" t="str">
            <v>V691</v>
          </cell>
          <cell r="B9183" t="str">
            <v>PASAJERO DE VEHIC. DE TRANSP. PESADO LESION. POR COLISION CON OTROS VE</v>
          </cell>
          <cell r="C9183" t="str">
            <v>096</v>
          </cell>
        </row>
        <row r="9184">
          <cell r="A9184" t="str">
            <v>V692</v>
          </cell>
          <cell r="B9184" t="str">
            <v>OCUPAN. NO ESPECIF. DE VEHIC. DE TRANSP. PESADO LESION. POR COLISION C</v>
          </cell>
          <cell r="C9184" t="str">
            <v>096</v>
          </cell>
        </row>
        <row r="9185">
          <cell r="A9185" t="str">
            <v>V693</v>
          </cell>
          <cell r="B9185" t="str">
            <v>OCUPAN. (CUALQ.) DE VEHIC. DE TRANSP. PESADO LESION. EN ACCID. NO DE T</v>
          </cell>
          <cell r="C9185" t="str">
            <v>096</v>
          </cell>
        </row>
        <row r="9186">
          <cell r="A9186" t="str">
            <v>V694</v>
          </cell>
          <cell r="B9186" t="str">
            <v>CONDUC. DE VEHIC. DE TRANSP. PESADO LESION POR COLISION CON OTROS VEHI</v>
          </cell>
          <cell r="C9186" t="str">
            <v>096</v>
          </cell>
        </row>
        <row r="9187">
          <cell r="A9187" t="str">
            <v>V695</v>
          </cell>
          <cell r="B9187" t="str">
            <v>PASAJERO DE VEHIC. DE TRANSP. PESADO LESION. POR COLISION CON OTROS VE</v>
          </cell>
          <cell r="C9187" t="str">
            <v>096</v>
          </cell>
        </row>
        <row r="9188">
          <cell r="A9188" t="str">
            <v>V696</v>
          </cell>
          <cell r="B9188" t="str">
            <v>OCUPAN. NO ESPECIF. DE VEHIC. DE TRANSP. PESADO LESION. POR COLISION C</v>
          </cell>
          <cell r="C9188" t="str">
            <v>096</v>
          </cell>
        </row>
        <row r="9189">
          <cell r="A9189" t="str">
            <v>V698</v>
          </cell>
          <cell r="B9189" t="str">
            <v>OCUPAN. (CUALQ.) DE VEHIC. DE TRANSP. PESADO LESION. NE OTROS ACCID. D</v>
          </cell>
          <cell r="C9189" t="str">
            <v>096</v>
          </cell>
        </row>
        <row r="9190">
          <cell r="A9190" t="str">
            <v>V699</v>
          </cell>
          <cell r="B9190" t="str">
            <v>OCUPAN. (CUALQ.) DE VEHIC. DE TRANSP. PESADO LESION. EN ACCID. DE TRAN</v>
          </cell>
          <cell r="C9190" t="str">
            <v>096</v>
          </cell>
        </row>
        <row r="9191">
          <cell r="A9191" t="str">
            <v>V70</v>
          </cell>
          <cell r="B9191" t="str">
            <v>OCUPAN. DE AUTOBUS LESIONADO POR COLISION CON PEATON O ANIMAL</v>
          </cell>
          <cell r="C9191" t="str">
            <v>096</v>
          </cell>
        </row>
        <row r="9192">
          <cell r="A9192" t="str">
            <v>V71</v>
          </cell>
          <cell r="B9192" t="str">
            <v>OCUPANTE DE AUTOBUS LESIONADO POR COLISION CON VEHICULO DE PEDAL</v>
          </cell>
          <cell r="C9192" t="str">
            <v>096</v>
          </cell>
        </row>
        <row r="9193">
          <cell r="A9193" t="str">
            <v>V72</v>
          </cell>
          <cell r="B9193" t="str">
            <v>OCUPANTE DE ATOBUS LESION. POR COLISION CON VEHIC. DE MOTOR DE DOS O T</v>
          </cell>
          <cell r="C9193" t="str">
            <v>096</v>
          </cell>
        </row>
        <row r="9194">
          <cell r="A9194" t="str">
            <v>V73</v>
          </cell>
          <cell r="B9194" t="str">
            <v>OCUPAN. DE AUTOBUS LESION. POR COLISION CON AUTOMOVIL, CAMION. O FURGO</v>
          </cell>
          <cell r="C9194" t="str">
            <v>096</v>
          </cell>
        </row>
        <row r="9195">
          <cell r="A9195" t="str">
            <v>V74</v>
          </cell>
          <cell r="B9195" t="str">
            <v>OCUPAN. DE AUTOBUS LESION. POR COLISION CON VEHIC. DE TRANSP. PESADO O</v>
          </cell>
          <cell r="C9195" t="str">
            <v>096</v>
          </cell>
        </row>
        <row r="9196">
          <cell r="A9196" t="str">
            <v>V75</v>
          </cell>
          <cell r="B9196" t="str">
            <v>OCUPANTE DE AUTOBUS LESIONADO POR COLISION CON TREN O VEHIC. DE RIELES</v>
          </cell>
          <cell r="C9196" t="str">
            <v>096</v>
          </cell>
        </row>
        <row r="9197">
          <cell r="A9197" t="str">
            <v>V76</v>
          </cell>
          <cell r="B9197" t="str">
            <v>OCUPAN. DE AUTOBUS LESIONADO POR COLISION CON OTROS VEHICULOS SIN MOTO</v>
          </cell>
          <cell r="C9197" t="str">
            <v>096</v>
          </cell>
        </row>
        <row r="9198">
          <cell r="A9198" t="str">
            <v>V77</v>
          </cell>
          <cell r="B9198" t="str">
            <v>OCUPAN. DE AUTOBUS LESION. POR COLISION CON OBJETO FIJO O ESTACIONADO</v>
          </cell>
          <cell r="C9198" t="str">
            <v>096</v>
          </cell>
        </row>
        <row r="9199">
          <cell r="A9199" t="str">
            <v>V78</v>
          </cell>
          <cell r="B9199" t="str">
            <v>OCUPAN. DE AUTOBUS LESIONADO EN ACCIDENTE DE TRANSPORTE SIN COLISION</v>
          </cell>
          <cell r="C9199" t="str">
            <v>096</v>
          </cell>
        </row>
        <row r="9200">
          <cell r="A9200" t="str">
            <v>V79</v>
          </cell>
          <cell r="B9200" t="str">
            <v>OCUPAN. DE AUTOBUS LESION. EN OTROS ACCID. DE TRANSP. Y EN LOS NO ESPE</v>
          </cell>
          <cell r="C9200" t="str">
            <v>096</v>
          </cell>
        </row>
        <row r="9201">
          <cell r="A9201" t="str">
            <v>V790</v>
          </cell>
          <cell r="B9201" t="str">
            <v>CONDUC. DE AUTOBUS LESION. POR COLISION CON OTROS VEHIC. DE MOTOR, Y C</v>
          </cell>
          <cell r="C9201" t="str">
            <v>096</v>
          </cell>
        </row>
        <row r="9202">
          <cell r="A9202" t="str">
            <v>V791</v>
          </cell>
          <cell r="B9202" t="str">
            <v>PASAJERO DE AUTOBUS LESION. POR COLISION CON OTROS VEHIC. DE MOTOR, Y</v>
          </cell>
          <cell r="C9202" t="str">
            <v>096</v>
          </cell>
        </row>
        <row r="9203">
          <cell r="A9203" t="str">
            <v>V792</v>
          </cell>
          <cell r="B9203" t="str">
            <v>OCUPAN. NO ESPECIF. DE AUTOBUS LESION. POR COLISION CON OTROS VEHIC. D</v>
          </cell>
          <cell r="C9203" t="str">
            <v>096</v>
          </cell>
        </row>
        <row r="9204">
          <cell r="A9204" t="str">
            <v>V793</v>
          </cell>
          <cell r="B9204" t="str">
            <v>OCUPAN. (CUALQ.) DE AUTOBUS LESION. EN ACCID. NO DE TRANSITO, NO ESPEC</v>
          </cell>
          <cell r="C9204" t="str">
            <v>096</v>
          </cell>
        </row>
        <row r="9205">
          <cell r="A9205" t="str">
            <v>V794</v>
          </cell>
          <cell r="B9205" t="str">
            <v>CONDUC. DE AUTOBUS LESION. POR COLISION CON OTROS VEHIC. DE MOTOR, Y C</v>
          </cell>
          <cell r="C9205" t="str">
            <v>096</v>
          </cell>
        </row>
        <row r="9206">
          <cell r="A9206" t="str">
            <v>V795</v>
          </cell>
          <cell r="B9206" t="str">
            <v>PASAJERO DE AUTOBUS LESION. POR COLISION CON OTROS VEHIC. DE MOTOR, Y</v>
          </cell>
          <cell r="C9206" t="str">
            <v>096</v>
          </cell>
        </row>
        <row r="9207">
          <cell r="A9207" t="str">
            <v>V796</v>
          </cell>
          <cell r="B9207" t="str">
            <v>OCUPAN. NO ESPECIF. DE AUTOBUS LESION. POR COLISION CON OTROS VEHIC. D</v>
          </cell>
          <cell r="C9207" t="str">
            <v>096</v>
          </cell>
        </row>
        <row r="9208">
          <cell r="A9208" t="str">
            <v>V798</v>
          </cell>
          <cell r="B9208" t="str">
            <v>OCUPAN. (CUALQ.) DE AUTOBUS LESION. EN OTROS ACCID. DE TRANSP. ESPECIF</v>
          </cell>
          <cell r="C9208" t="str">
            <v>096</v>
          </cell>
        </row>
        <row r="9209">
          <cell r="A9209" t="str">
            <v>V799</v>
          </cell>
          <cell r="B9209" t="str">
            <v>OCUPAN. (CUALQ.) DE AUTOBUS LESION. EN ACCID. DE TRANSITO NO ESPECIFIC</v>
          </cell>
          <cell r="C9209" t="str">
            <v>096</v>
          </cell>
        </row>
        <row r="9210">
          <cell r="A9210" t="str">
            <v>V80</v>
          </cell>
          <cell r="B9210" t="str">
            <v>JINETE U OCUPANTE DE VEHIC. DE TRACCION ANIMAL LESION. EN ACCID. DE TR</v>
          </cell>
          <cell r="C9210" t="str">
            <v>096</v>
          </cell>
        </row>
        <row r="9211">
          <cell r="A9211" t="str">
            <v>V800</v>
          </cell>
          <cell r="B9211" t="str">
            <v>JINETE U OCUPAN. DE VEHIC. DE TRACCION ANIMAL LESION. POR CAIDA (O POR</v>
          </cell>
          <cell r="C9211" t="str">
            <v>096</v>
          </cell>
        </row>
        <row r="9212">
          <cell r="A9212" t="str">
            <v>V801</v>
          </cell>
          <cell r="B9212" t="str">
            <v>JINETE U OCUPAN. DE VEHIC. DE TRACCION ANIMAL LESION. POR COLISION CON</v>
          </cell>
          <cell r="C9212" t="str">
            <v>096</v>
          </cell>
        </row>
        <row r="9213">
          <cell r="A9213" t="str">
            <v>V802</v>
          </cell>
          <cell r="B9213" t="str">
            <v>JINETE U OCUPAN. DE VEHIC. DE TRACCION ANIMAL LESION. POR COLISION CON</v>
          </cell>
          <cell r="C9213" t="str">
            <v>096</v>
          </cell>
        </row>
        <row r="9214">
          <cell r="A9214" t="str">
            <v>V803</v>
          </cell>
          <cell r="B9214" t="str">
            <v>JINETE U OCUPAN. DE VEHIC. DE TRACCION ANIMAL LESION. POR COLISION CON</v>
          </cell>
          <cell r="C9214" t="str">
            <v>096</v>
          </cell>
        </row>
        <row r="9215">
          <cell r="A9215" t="str">
            <v>V804</v>
          </cell>
          <cell r="B9215" t="str">
            <v>JINETE U OCUPAN. DE VEHIC. DE TRACCION ANIMAL LESION. POR COLISION CON</v>
          </cell>
          <cell r="C9215" t="str">
            <v>096</v>
          </cell>
        </row>
        <row r="9216">
          <cell r="A9216" t="str">
            <v>V805</v>
          </cell>
          <cell r="B9216" t="str">
            <v>JINETE U OCUPAN. DE VEHIC. DE TRACCION ANIMAL LESION. POR COLISION CON</v>
          </cell>
          <cell r="C9216" t="str">
            <v>096</v>
          </cell>
        </row>
        <row r="9217">
          <cell r="A9217" t="str">
            <v>V806</v>
          </cell>
          <cell r="B9217" t="str">
            <v>JINETE U OCUPAN. DE VEHIC. DE TRACCION ANIMAL LESION. POR COLISION CON</v>
          </cell>
          <cell r="C9217" t="str">
            <v>096</v>
          </cell>
        </row>
        <row r="9218">
          <cell r="A9218" t="str">
            <v>V807</v>
          </cell>
          <cell r="B9218" t="str">
            <v>JINETE U OCUPAN. DE VEHIC. DE TRACCION ANIMAL LESION. POR COLISION CON</v>
          </cell>
          <cell r="C9218" t="str">
            <v>096</v>
          </cell>
        </row>
        <row r="9219">
          <cell r="A9219" t="str">
            <v>V808</v>
          </cell>
          <cell r="B9219" t="str">
            <v>JINETE U OCUPAN. DE VEHIC. DE TRACCION ANIMAL LESION. POR COLISION CON</v>
          </cell>
          <cell r="C9219" t="str">
            <v>096</v>
          </cell>
        </row>
        <row r="9220">
          <cell r="A9220" t="str">
            <v>V809</v>
          </cell>
          <cell r="B9220" t="str">
            <v>JINETE U OCUPAN. DE VEHIC. DE TRACCION ANIMAL LESION. EN OTROS ACCID.</v>
          </cell>
          <cell r="C9220" t="str">
            <v>096</v>
          </cell>
        </row>
        <row r="9221">
          <cell r="A9221" t="str">
            <v>V81</v>
          </cell>
          <cell r="B9221" t="str">
            <v>OCUPANTE DE TREN O VEHIC. DE RIELES LESION. EN ACCIDENTE DE TRANSPORTE</v>
          </cell>
          <cell r="C9221" t="str">
            <v>096</v>
          </cell>
        </row>
        <row r="9222">
          <cell r="A9222" t="str">
            <v>V810</v>
          </cell>
          <cell r="B9222" t="str">
            <v>OCUPAN. DE TREN O VEHIC. DE RIELES LESION. POR COLISION CON VEHIC. DE</v>
          </cell>
          <cell r="C9222" t="str">
            <v>096</v>
          </cell>
        </row>
        <row r="9223">
          <cell r="A9223" t="str">
            <v>V811</v>
          </cell>
          <cell r="B9223" t="str">
            <v>OCUPAN. DE TREN O VEHIC. DE RIELES LESION. POR COLISION CON VEHIC. DE</v>
          </cell>
          <cell r="C9223" t="str">
            <v>096</v>
          </cell>
        </row>
        <row r="9224">
          <cell r="A9224" t="str">
            <v>V812</v>
          </cell>
          <cell r="B9224" t="str">
            <v>OCUPAN. DE TREN O VEHIC. DE RIELES LESION. POR COLISION CON, O GOLPEAD</v>
          </cell>
          <cell r="C9224" t="str">
            <v>096</v>
          </cell>
        </row>
        <row r="9225">
          <cell r="A9225" t="str">
            <v>V813</v>
          </cell>
          <cell r="B9225" t="str">
            <v>OCUPANTE DE TREN O VEHIC. DE RIELES LESION. POR COLISION CON OTROS OBJ</v>
          </cell>
          <cell r="C9225" t="str">
            <v>096</v>
          </cell>
        </row>
        <row r="9226">
          <cell r="A9226" t="str">
            <v>V814</v>
          </cell>
          <cell r="B9226" t="str">
            <v>PERSONA LESIONADA AL SUBIR O BAJAR DEL TREN O VEHICULO DE RIELES</v>
          </cell>
          <cell r="C9226" t="str">
            <v>096</v>
          </cell>
        </row>
        <row r="9227">
          <cell r="A9227" t="str">
            <v>V815</v>
          </cell>
          <cell r="B9227" t="str">
            <v>OCUPAN. DE TREN O VEHIC. DE RIELES LESION. POR CAIDA DENTRO DEL TREN O</v>
          </cell>
          <cell r="C9227" t="str">
            <v>096</v>
          </cell>
        </row>
        <row r="9228">
          <cell r="A9228" t="str">
            <v>V816</v>
          </cell>
          <cell r="B9228" t="str">
            <v>OCUPAN. DE TREN O VEHIC. DE RIELES LESION. POR CAIDA DESDE EL TREN O V</v>
          </cell>
          <cell r="C9228" t="str">
            <v>096</v>
          </cell>
        </row>
        <row r="9229">
          <cell r="A9229" t="str">
            <v>V817</v>
          </cell>
          <cell r="B9229" t="str">
            <v>OCUPAN. DE TREN O VEHIC. DE RIELES LESION. EN DESCARRILAMIENTO SIN COL</v>
          </cell>
          <cell r="C9229" t="str">
            <v>096</v>
          </cell>
        </row>
        <row r="9230">
          <cell r="A9230" t="str">
            <v>V818</v>
          </cell>
          <cell r="B9230" t="str">
            <v>OCUPAN. DE TREN O VEHIC. DE RIELES LESION. EN OTROS ACCID. FERROV. ESP</v>
          </cell>
          <cell r="C9230" t="str">
            <v>096</v>
          </cell>
        </row>
        <row r="9231">
          <cell r="A9231" t="str">
            <v>V819</v>
          </cell>
          <cell r="B9231" t="str">
            <v>OCUPAN. DE TREN O VEHIC. DE RIELES LESION. EN ACCID. FERROV. NO ESPECI</v>
          </cell>
          <cell r="C9231" t="str">
            <v>096</v>
          </cell>
        </row>
        <row r="9232">
          <cell r="A9232" t="str">
            <v>V82</v>
          </cell>
          <cell r="B9232" t="str">
            <v>OCUPANTE DE TRANVIA LESIONADO EN ACCIDENTE DE TRANSPORTE</v>
          </cell>
          <cell r="C9232" t="str">
            <v>096</v>
          </cell>
        </row>
        <row r="9233">
          <cell r="A9233" t="str">
            <v>V820</v>
          </cell>
          <cell r="B9233" t="str">
            <v>OCUPAN. DE TRANVIA LESION. POR COLISION CON VEHIC. DE MOTOR, EN ACCID.</v>
          </cell>
          <cell r="C9233" t="str">
            <v>096</v>
          </cell>
        </row>
        <row r="9234">
          <cell r="A9234" t="str">
            <v>V821</v>
          </cell>
          <cell r="B9234" t="str">
            <v>OCUPAN. DE TRANVIA LESION. POR COLISION CON VEHIC. DE MOTOR, EN ACCID</v>
          </cell>
          <cell r="C9234" t="str">
            <v>096</v>
          </cell>
        </row>
        <row r="9235">
          <cell r="A9235" t="str">
            <v>V822</v>
          </cell>
          <cell r="B9235" t="str">
            <v>OCUPAN. DE TRANVIA LESIONADO POR COLISION CON, O GOLPEADO POR VAGON</v>
          </cell>
          <cell r="C9235" t="str">
            <v>096</v>
          </cell>
        </row>
        <row r="9236">
          <cell r="A9236" t="str">
            <v>V823</v>
          </cell>
          <cell r="B9236" t="str">
            <v>OCUPANTE DE TRANVIA LESIONADO POR COLISION CON OTROS OBJETOS</v>
          </cell>
          <cell r="C9236" t="str">
            <v>096</v>
          </cell>
        </row>
        <row r="9237">
          <cell r="A9237" t="str">
            <v>V824</v>
          </cell>
          <cell r="B9237" t="str">
            <v>PERSONA LESIONADA AL SUBIR O BAJAR DEL TRANVIA</v>
          </cell>
          <cell r="C9237" t="str">
            <v>096</v>
          </cell>
        </row>
        <row r="9238">
          <cell r="A9238" t="str">
            <v>V825</v>
          </cell>
          <cell r="B9238" t="str">
            <v>OCUPANTE DE TRANVIA LESIONADO POR CAIDA DENTRO DEL TRANVIA</v>
          </cell>
          <cell r="C9238" t="str">
            <v>096</v>
          </cell>
        </row>
        <row r="9239">
          <cell r="A9239" t="str">
            <v>V826</v>
          </cell>
          <cell r="B9239" t="str">
            <v>OCUPANTE DE TRANVIA LESIONADO POR CAIDA DESDE EL TRANVIA</v>
          </cell>
          <cell r="C9239" t="str">
            <v>096</v>
          </cell>
        </row>
        <row r="9240">
          <cell r="A9240" t="str">
            <v>V827</v>
          </cell>
          <cell r="B9240" t="str">
            <v>OCUPANTE DE TRANVIA LESIONADO POR DESCARRILAMIENTO, SIN COLISION ANTER</v>
          </cell>
          <cell r="C9240" t="str">
            <v>096</v>
          </cell>
        </row>
        <row r="9241">
          <cell r="A9241" t="str">
            <v>V828</v>
          </cell>
          <cell r="B9241" t="str">
            <v>OCUPAN. DE TRANVIA LESION. EN OTROS ACCIDENTES DE TRANSP. ESPECIFICADO</v>
          </cell>
          <cell r="C9241" t="str">
            <v>096</v>
          </cell>
        </row>
        <row r="9242">
          <cell r="A9242" t="str">
            <v>V829</v>
          </cell>
          <cell r="B9242" t="str">
            <v>OCUPANTE DE TRANVIA LESIONADO EN ACCIDENTE DE TRANSITO NO ESPECIFICADO</v>
          </cell>
          <cell r="C9242" t="str">
            <v>096</v>
          </cell>
        </row>
        <row r="9243">
          <cell r="A9243" t="str">
            <v>V83</v>
          </cell>
          <cell r="B9243" t="str">
            <v>OCUPAN. DE VEHIC. ESPECIAL (DE MOTOR) PARA USO PRICIPA/ EN PLANTAS IND</v>
          </cell>
          <cell r="C9243" t="str">
            <v>096</v>
          </cell>
        </row>
        <row r="9244">
          <cell r="A9244" t="str">
            <v>V830</v>
          </cell>
          <cell r="B9244" t="str">
            <v>CONDUCTOR DE VEHIC. INDUSTRIAL ESPECIAL LESIONADO EN ACCID. DE TRANSIT</v>
          </cell>
          <cell r="C9244" t="str">
            <v>096</v>
          </cell>
        </row>
        <row r="9245">
          <cell r="A9245" t="str">
            <v>V831</v>
          </cell>
          <cell r="B9245" t="str">
            <v>PASAJERO DE VEHIC. INDUSTRIAL ESPCIAL LESIONADO EN ACCIDENTE DE TRANSI</v>
          </cell>
          <cell r="C9245" t="str">
            <v>096</v>
          </cell>
        </row>
        <row r="9246">
          <cell r="A9246" t="str">
            <v>V832</v>
          </cell>
          <cell r="B9246" t="str">
            <v>PERSONA QUE VIAJA FUERA DEL VEHIC. INDUSTRIAL ESPECIAL LESION. EN ACCI</v>
          </cell>
          <cell r="C9246" t="str">
            <v>096</v>
          </cell>
        </row>
        <row r="9247">
          <cell r="A9247" t="str">
            <v>V833</v>
          </cell>
          <cell r="B9247" t="str">
            <v>OCUPAN. NO ESPECIF. DE VEHIC. INDUSTRIAL ESPECIAL LESION. EN ACCID. DE</v>
          </cell>
          <cell r="C9247" t="str">
            <v>096</v>
          </cell>
        </row>
        <row r="9248">
          <cell r="A9248" t="str">
            <v>V834</v>
          </cell>
          <cell r="B9248" t="str">
            <v>PERSONA LESIONADA AL SUBIR O BAJAR DEL VEHIC. ESPECIAL INDUSTRIAL ESPE</v>
          </cell>
          <cell r="C9248" t="str">
            <v>096</v>
          </cell>
        </row>
        <row r="9249">
          <cell r="A9249" t="str">
            <v>V835</v>
          </cell>
          <cell r="B9249" t="str">
            <v>CONDUC. DE VEHIC. INDUSTRIAL ESPECIAL LESIONADO EN ACCID. NO DE TRANSI</v>
          </cell>
          <cell r="C9249" t="str">
            <v>096</v>
          </cell>
        </row>
        <row r="9250">
          <cell r="A9250" t="str">
            <v>V836</v>
          </cell>
          <cell r="B9250" t="str">
            <v>PASAJERO DE VEHIC. INDUSTRIAL ESPECIAL LESIONADO EN ACCID. NO DE TRANS</v>
          </cell>
          <cell r="C9250" t="str">
            <v>096</v>
          </cell>
        </row>
        <row r="9251">
          <cell r="A9251" t="str">
            <v>V837</v>
          </cell>
          <cell r="B9251" t="str">
            <v>PERSONA QUE VIAJA FUERA DEL VEHIC. INDUST. ESPECIAL LESION. EN ACCID.</v>
          </cell>
          <cell r="C9251" t="str">
            <v>096</v>
          </cell>
        </row>
        <row r="9252">
          <cell r="A9252" t="str">
            <v>V839</v>
          </cell>
          <cell r="B9252" t="str">
            <v>OCUPAN. NO ESPECIF. DEL VEHIC. INDUST. ESPECIAL LESION. EN ACCID. NO D</v>
          </cell>
          <cell r="C9252" t="str">
            <v>096</v>
          </cell>
        </row>
        <row r="9253">
          <cell r="A9253" t="str">
            <v>V84</v>
          </cell>
          <cell r="B9253" t="str">
            <v>OCUPAN. DE VEHIC. ESPEC. (DE MOTOR) PARA USO PRINCIPAL/ EN AGRICULTURA</v>
          </cell>
          <cell r="C9253" t="str">
            <v>096</v>
          </cell>
        </row>
        <row r="9254">
          <cell r="A9254" t="str">
            <v>V840</v>
          </cell>
          <cell r="B9254" t="str">
            <v>CONDUC. DE VEHIC. AGRICOLA ESPECIAL LESION. EN ACCID. DE TRANSITO</v>
          </cell>
          <cell r="C9254" t="str">
            <v>096</v>
          </cell>
        </row>
        <row r="9255">
          <cell r="A9255" t="str">
            <v>V841</v>
          </cell>
          <cell r="B9255" t="str">
            <v>PASAJERO DE VEHIC. AGRICOLA LESION. EN ACCIDENTE DE TRANSITO</v>
          </cell>
          <cell r="C9255" t="str">
            <v>096</v>
          </cell>
        </row>
        <row r="9256">
          <cell r="A9256" t="str">
            <v>V842</v>
          </cell>
          <cell r="B9256" t="str">
            <v>PERSONA QUE VIAJA FUERA DEL VEHIC. AGRICOLA ESPECIAL LESION. EN ACCIDE</v>
          </cell>
          <cell r="C9256" t="str">
            <v>096</v>
          </cell>
        </row>
        <row r="9257">
          <cell r="A9257" t="str">
            <v>V843</v>
          </cell>
          <cell r="B9257" t="str">
            <v>OCUPAN. NO ESPECIF. DE VEHIC. AGRICOLA ESPECIAL LESION. EN ACCID. DE T</v>
          </cell>
          <cell r="C9257" t="str">
            <v>096</v>
          </cell>
        </row>
        <row r="9258">
          <cell r="A9258" t="str">
            <v>V844</v>
          </cell>
          <cell r="B9258" t="str">
            <v>PERSONA LESIONADA AL SUBIR O BAJAR DEL VEHICULO AGRICOLA ESPECIAL</v>
          </cell>
          <cell r="C9258" t="str">
            <v>096</v>
          </cell>
        </row>
        <row r="9259">
          <cell r="A9259" t="str">
            <v>V845</v>
          </cell>
          <cell r="B9259" t="str">
            <v>CONDUC. DE VEHIC. AGRICOLA ESPECIAL LESIONADA EN ACCIDENTE NO DE TRANS</v>
          </cell>
          <cell r="C9259" t="str">
            <v>096</v>
          </cell>
        </row>
        <row r="9260">
          <cell r="A9260" t="str">
            <v>V846</v>
          </cell>
          <cell r="B9260" t="str">
            <v>PASAJERO DE VEHIC. AGRICOLA ESPECIAL LESION. EN ACCIDENTE NO DE TRANSI</v>
          </cell>
          <cell r="C9260" t="str">
            <v>096</v>
          </cell>
        </row>
        <row r="9261">
          <cell r="A9261" t="str">
            <v>V847</v>
          </cell>
          <cell r="B9261" t="str">
            <v>PERSONA QUE VIAJA FUERA DEL VEHIC. AGRICOLA ESPEC. LESION. EN ACCID. N</v>
          </cell>
          <cell r="C9261" t="str">
            <v>096</v>
          </cell>
        </row>
        <row r="9262">
          <cell r="A9262" t="str">
            <v>V849</v>
          </cell>
          <cell r="B9262" t="str">
            <v>OCUPAN. NO ESPECIF. DE VEHIC. AGRICOLA ESPEC. LESION. EN ACCID. NO DE</v>
          </cell>
          <cell r="C9262" t="str">
            <v>096</v>
          </cell>
        </row>
        <row r="9263">
          <cell r="A9263" t="str">
            <v>V85</v>
          </cell>
          <cell r="B9263" t="str">
            <v>OCUPAN. DE VEHIC. ESPEC. (DE MOTOR) PARA CONSTRUC. LESION. EN ACCID. D</v>
          </cell>
          <cell r="C9263" t="str">
            <v>096</v>
          </cell>
        </row>
        <row r="9264">
          <cell r="A9264" t="str">
            <v>V850</v>
          </cell>
          <cell r="B9264" t="str">
            <v>CONDUC. DE VEHIC. ESPECIAL PARA CONSTRUCCION LESION. EN ACCID. DE TRAN</v>
          </cell>
          <cell r="C9264" t="str">
            <v>096</v>
          </cell>
        </row>
        <row r="9265">
          <cell r="A9265" t="str">
            <v>V851</v>
          </cell>
          <cell r="B9265" t="str">
            <v>PASAJERO DE VEHIC. ESPECIAL PARA CONSTRUC. LESIONADO EN ACCID. DE TRAN</v>
          </cell>
          <cell r="C9265" t="str">
            <v>096</v>
          </cell>
        </row>
        <row r="9266">
          <cell r="A9266" t="str">
            <v>V852</v>
          </cell>
          <cell r="B9266" t="str">
            <v>PERSONA QUE VIAJA FUERA DEL VEHIC. ESPEC. PARA CONSTRUC. LESION. EN AC</v>
          </cell>
          <cell r="C9266" t="str">
            <v>096</v>
          </cell>
        </row>
        <row r="9267">
          <cell r="A9267" t="str">
            <v>V853</v>
          </cell>
          <cell r="B9267" t="str">
            <v>OCUPAN. NO ESPECIF. DE VEHIC. ESPECIAL PARA CONSTRUC. LESION. EN ACCID</v>
          </cell>
          <cell r="C9267" t="str">
            <v>096</v>
          </cell>
        </row>
        <row r="9268">
          <cell r="A9268" t="str">
            <v>V854</v>
          </cell>
          <cell r="B9268" t="str">
            <v>PERSONA LESION. AL SUBIR O BAJAR DEL VEHIC. ESPECIAL PARA CONSTRUCCION</v>
          </cell>
          <cell r="C9268" t="str">
            <v>096</v>
          </cell>
        </row>
        <row r="9269">
          <cell r="A9269" t="str">
            <v>V855</v>
          </cell>
          <cell r="B9269" t="str">
            <v>CONDUCTOR DE VEHIC. ESPECIAL PARA CONSTRC. LESIONADO EN ACCID. NO DE T</v>
          </cell>
          <cell r="C9269" t="str">
            <v>096</v>
          </cell>
        </row>
        <row r="9270">
          <cell r="A9270" t="str">
            <v>V856</v>
          </cell>
          <cell r="B9270" t="str">
            <v>PASAJERO DE VEHIC. ESPECIAL PARA CONTRUC. LESION. EN ACCID. NO DE TRAN</v>
          </cell>
          <cell r="C9270" t="str">
            <v>096</v>
          </cell>
        </row>
        <row r="9271">
          <cell r="A9271" t="str">
            <v>V857</v>
          </cell>
          <cell r="B9271" t="str">
            <v>PERSONA QUE VIAJA FUERA DEL VEHIC. ESPECIAL PARA CONSTRUC. LESION. EN</v>
          </cell>
          <cell r="C9271" t="str">
            <v>096</v>
          </cell>
        </row>
        <row r="9272">
          <cell r="A9272" t="str">
            <v>V859</v>
          </cell>
          <cell r="B9272" t="str">
            <v>OCUPAN. NO ESPECIF. DE VEHIC. ESPECIAL PARA CONSTRUC. LESION. EN ACCID</v>
          </cell>
          <cell r="C9272" t="str">
            <v>096</v>
          </cell>
        </row>
        <row r="9273">
          <cell r="A9273" t="str">
            <v>V86</v>
          </cell>
          <cell r="B9273" t="str">
            <v>OCUPAN. DE VEHIC. ESPECIAL PARA TODO TERRENO O DE OTRO VEHIC. DE MOTOR</v>
          </cell>
          <cell r="C9273" t="str">
            <v>096</v>
          </cell>
        </row>
        <row r="9274">
          <cell r="A9274" t="str">
            <v>V860</v>
          </cell>
          <cell r="B9274" t="str">
            <v>CONDUC. DE VEHIC. PARA TODO TERRENO O DE OTRO VEHIC. DE MOTOR PARA USO</v>
          </cell>
          <cell r="C9274" t="str">
            <v>096</v>
          </cell>
        </row>
        <row r="9275">
          <cell r="A9275" t="str">
            <v>V861</v>
          </cell>
          <cell r="B9275" t="str">
            <v>PASAJERO DE VEHIC. PARA TODO TERRENO O DE OTRO VEHIC. DE MOTOR PARA US</v>
          </cell>
          <cell r="C9275" t="str">
            <v>096</v>
          </cell>
        </row>
        <row r="9276">
          <cell r="A9276" t="str">
            <v>V862</v>
          </cell>
          <cell r="B9276" t="str">
            <v>PERSONA QUE VIAJA FUERA DEL VEHIC. PARA TODO TERRENO O DE OTRO VEHIC.</v>
          </cell>
          <cell r="C9276" t="str">
            <v>096</v>
          </cell>
        </row>
        <row r="9277">
          <cell r="A9277" t="str">
            <v>V863</v>
          </cell>
          <cell r="B9277" t="str">
            <v>OCUPAN. NO ESPECIF. DE VEHIC. PARA TODO TERRENO O DE OTRO VEHIC. DE MO</v>
          </cell>
          <cell r="C9277" t="str">
            <v>096</v>
          </cell>
        </row>
        <row r="9278">
          <cell r="A9278" t="str">
            <v>V864</v>
          </cell>
          <cell r="B9278" t="str">
            <v>PERSONA LESION. EN ACCID. DE TRANSITO AL SUBIR O BAJAR DE VEHIC. PARA</v>
          </cell>
          <cell r="C9278" t="str">
            <v>096</v>
          </cell>
        </row>
        <row r="9279">
          <cell r="A9279" t="str">
            <v>V865</v>
          </cell>
          <cell r="B9279" t="str">
            <v>CONDUC. DE VEHIC. PARA TODO TERRENO O DE OTRO VEHIC. DE MOTOR PARA USO</v>
          </cell>
          <cell r="C9279" t="str">
            <v>096</v>
          </cell>
        </row>
        <row r="9280">
          <cell r="A9280" t="str">
            <v>V866</v>
          </cell>
          <cell r="B9280" t="str">
            <v>PASAJERO DE VEHIC. PARA TODO TERRENO O DE OTRO VEHIC. DE MOTOR PARA US</v>
          </cell>
          <cell r="C9280" t="str">
            <v>096</v>
          </cell>
        </row>
        <row r="9281">
          <cell r="A9281" t="str">
            <v>V867</v>
          </cell>
          <cell r="B9281" t="str">
            <v>PERSONA QUE VIAJA FUERA DE VEHIC. PARA TODO TERRENO O DE OTRO VEHIC.</v>
          </cell>
          <cell r="C9281" t="str">
            <v>096</v>
          </cell>
        </row>
        <row r="9282">
          <cell r="A9282" t="str">
            <v>V869</v>
          </cell>
          <cell r="B9282" t="str">
            <v>OCUPAN. NO ESPECIF. DE VEHIC. PARA TODO TERRENO O DE OTRO VEHIC. DE MO</v>
          </cell>
          <cell r="C9282" t="str">
            <v>096</v>
          </cell>
        </row>
        <row r="9283">
          <cell r="A9283" t="str">
            <v>V87</v>
          </cell>
          <cell r="B9283" t="str">
            <v>ACCID. DE TRANSITO DE TIPO ESPECIF. PERO DONDE SE DESCONOCE EL MODO DE</v>
          </cell>
          <cell r="C9283" t="str">
            <v>096</v>
          </cell>
        </row>
        <row r="9284">
          <cell r="A9284" t="str">
            <v>V870</v>
          </cell>
          <cell r="B9284" t="str">
            <v>PERSONA LESIONADA POR COLISION ENTRE AUTOM. Y VEHIC. DE MOTOR DE DOS O</v>
          </cell>
          <cell r="C9284" t="str">
            <v>096</v>
          </cell>
        </row>
        <row r="9285">
          <cell r="A9285" t="str">
            <v>V871</v>
          </cell>
          <cell r="B9285" t="str">
            <v>PERSONA LESIONADA POR COLISION ENTRE OTROS VEHIC. DE MOTOR Y UN VEHIC.</v>
          </cell>
          <cell r="C9285" t="str">
            <v>096</v>
          </cell>
        </row>
        <row r="9286">
          <cell r="A9286" t="str">
            <v>V872</v>
          </cell>
          <cell r="B9286" t="str">
            <v>PERSONA LESIONADA POR COLISION ENTRE AUTOMOVIL Y CAMIONETA O FURGON</v>
          </cell>
          <cell r="C9286" t="str">
            <v>096</v>
          </cell>
        </row>
        <row r="9287">
          <cell r="A9287" t="str">
            <v>V873</v>
          </cell>
          <cell r="B9287" t="str">
            <v>PERSONA LESIONADA POR COLISION ENTRE AUTOMOVIL I AUTOBUS (TRANSITO)</v>
          </cell>
          <cell r="C9287" t="str">
            <v>096</v>
          </cell>
        </row>
        <row r="9288">
          <cell r="A9288" t="str">
            <v>V874</v>
          </cell>
          <cell r="B9288" t="str">
            <v>PERSONA LESIONADA POR COLISION ENTRE AUTOMOVIL Y VEHIC. DE TRANSP. PES</v>
          </cell>
          <cell r="C9288" t="str">
            <v>096</v>
          </cell>
        </row>
        <row r="9289">
          <cell r="A9289" t="str">
            <v>V875</v>
          </cell>
          <cell r="B9289" t="str">
            <v>PERSONA LESIONADA POR COLISION ENTRE VEHICULO DE TRANSP. Y AUTOBUS</v>
          </cell>
          <cell r="C9289" t="str">
            <v>096</v>
          </cell>
        </row>
        <row r="9290">
          <cell r="A9290" t="str">
            <v>V876</v>
          </cell>
          <cell r="B9290" t="str">
            <v>PERSONA LESION. POR COLISION ENTRE TREN O VEHIC. DE RIELES Y AUTOMOVIL</v>
          </cell>
          <cell r="C9290" t="str">
            <v>096</v>
          </cell>
        </row>
        <row r="9291">
          <cell r="A9291" t="str">
            <v>V877</v>
          </cell>
          <cell r="B9291" t="str">
            <v>PERSONA LESIONADA POR COLISION ENTRE OTROS VEHIC. DE MOTOR ESPECIF.</v>
          </cell>
          <cell r="C9291" t="str">
            <v>096</v>
          </cell>
        </row>
        <row r="9292">
          <cell r="A9292" t="str">
            <v>V878</v>
          </cell>
          <cell r="B9292" t="str">
            <v>PERSONA LESION. EN OTROS ACCID. ESPECIF. DE TRANSP. DE VEHIC. DE MOTOR</v>
          </cell>
          <cell r="C9292" t="str">
            <v>096</v>
          </cell>
        </row>
        <row r="9293">
          <cell r="A9293" t="str">
            <v>V879</v>
          </cell>
          <cell r="B9293" t="str">
            <v>PERSONA LESION. EN OTROS ACCID. ESPECIF. DE TRANSP. DE VEHIC. SIN MOTO</v>
          </cell>
          <cell r="C9293" t="str">
            <v>096</v>
          </cell>
        </row>
        <row r="9294">
          <cell r="A9294" t="str">
            <v>V88</v>
          </cell>
          <cell r="B9294" t="str">
            <v>ACCID. NO DE TRANSITO DE TIPO ESPECIF. PERO DONDE SE DESCON. EL MODO D</v>
          </cell>
          <cell r="C9294" t="str">
            <v>096</v>
          </cell>
        </row>
        <row r="9295">
          <cell r="A9295" t="str">
            <v>V880</v>
          </cell>
          <cell r="B9295" t="str">
            <v>PERSONA LESION. POR COLISION ENTRE AUTOM. Y VEHIC. DE MOTOR DE DOS O T</v>
          </cell>
          <cell r="C9295" t="str">
            <v>096</v>
          </cell>
        </row>
        <row r="9296">
          <cell r="A9296" t="str">
            <v>V881</v>
          </cell>
          <cell r="B9296" t="str">
            <v>PERSONA LESION. POR COLISION ENTRE OTROS VEHIC. DE MOTOR Y UN VEHIC. D</v>
          </cell>
          <cell r="C9296" t="str">
            <v>096</v>
          </cell>
        </row>
        <row r="9297">
          <cell r="A9297" t="str">
            <v>V882</v>
          </cell>
          <cell r="B9297" t="str">
            <v>PERSONA LESION. POR COLISION ENTRE AUTOM. Y CAMION. O FURGON. NO DE TR</v>
          </cell>
          <cell r="C9297" t="str">
            <v>096</v>
          </cell>
        </row>
        <row r="9298">
          <cell r="A9298" t="str">
            <v>V883</v>
          </cell>
          <cell r="B9298" t="str">
            <v>PERSONA LESION. POR COLISION ENTRE AUTOM. Y AUTOBUS, NO DE TRANSITO</v>
          </cell>
          <cell r="C9298" t="str">
            <v>096</v>
          </cell>
        </row>
        <row r="9299">
          <cell r="A9299" t="str">
            <v>V884</v>
          </cell>
          <cell r="B9299" t="str">
            <v>PERSONA LESION. POR COLISION ENTRE AUTOM. Y VEHIC. DE TRANSP. PESADO N</v>
          </cell>
          <cell r="C9299" t="str">
            <v>096</v>
          </cell>
        </row>
        <row r="9300">
          <cell r="A9300" t="str">
            <v>V885</v>
          </cell>
          <cell r="B9300" t="str">
            <v>PERSONA LESION. POR COLISION ENTRE VEHIC. DE TRANSP. PESADO Y AUTOBUS</v>
          </cell>
          <cell r="C9300" t="str">
            <v>096</v>
          </cell>
        </row>
        <row r="9301">
          <cell r="A9301" t="str">
            <v>V886</v>
          </cell>
          <cell r="B9301" t="str">
            <v>PERSONA LESION. POR COLISION ENTRE TREN O VEHIC. DE RIELES Y AUTOM. NO</v>
          </cell>
          <cell r="C9301" t="str">
            <v>096</v>
          </cell>
        </row>
        <row r="9302">
          <cell r="A9302" t="str">
            <v>V887</v>
          </cell>
          <cell r="B9302" t="str">
            <v>PERSONA LESION. POR COLISION ENTRE OTROS VEHIC. DE MOTOR ESPECIF. NO D</v>
          </cell>
          <cell r="C9302" t="str">
            <v>096</v>
          </cell>
        </row>
        <row r="9303">
          <cell r="A9303" t="str">
            <v>V888</v>
          </cell>
          <cell r="B9303" t="str">
            <v>PERSONA LESION. EN OTROS ACCID. ESPECIF. DE TRANSP. DE VEHIC. DE MOTOR</v>
          </cell>
          <cell r="C9303" t="str">
            <v>096</v>
          </cell>
        </row>
        <row r="9304">
          <cell r="A9304" t="str">
            <v>V889</v>
          </cell>
          <cell r="B9304" t="str">
            <v>PERSONA LESION. EN OTROS ACCID. ESPECIF. DE TRANSP. DE VEHIC. SIN MOTO</v>
          </cell>
          <cell r="C9304" t="str">
            <v>096</v>
          </cell>
        </row>
        <row r="9305">
          <cell r="A9305" t="str">
            <v>V89</v>
          </cell>
          <cell r="B9305" t="str">
            <v>ACCID. DE VEHICULO DE MOTOR O SIN MOTOR, TIPO DE VEHICULO NO ESPECIFIC</v>
          </cell>
          <cell r="C9305" t="str">
            <v>096</v>
          </cell>
        </row>
        <row r="9306">
          <cell r="A9306" t="str">
            <v>V890</v>
          </cell>
          <cell r="B9306" t="str">
            <v>PERSONA LESION. EN ACCID. NO DE TRANSITO, DE VEHICULO DE MOTOR NO ESPE</v>
          </cell>
          <cell r="C9306" t="str">
            <v>096</v>
          </cell>
        </row>
        <row r="9307">
          <cell r="A9307" t="str">
            <v>V891</v>
          </cell>
          <cell r="B9307" t="str">
            <v>PERSONA LESION. EN ACCID. NO DE TRANSITO, DE VEHICULO SIN MOTOR NO ESP</v>
          </cell>
          <cell r="C9307" t="str">
            <v>096</v>
          </cell>
        </row>
        <row r="9308">
          <cell r="A9308" t="str">
            <v>V892</v>
          </cell>
          <cell r="B9308" t="str">
            <v>PERSONA LESIONADA EN ACCIDENTE DE TRANSITO, DE VEHICULO DE MOTOR NO ES</v>
          </cell>
          <cell r="C9308" t="str">
            <v>096</v>
          </cell>
        </row>
        <row r="9309">
          <cell r="A9309" t="str">
            <v>V893</v>
          </cell>
          <cell r="B9309" t="str">
            <v>PERSONA LESION. EN ACCID. DE TRANSITO, DE VEHICULO SIN MOTOR NO ESPECI</v>
          </cell>
          <cell r="C9309" t="str">
            <v>096</v>
          </cell>
        </row>
        <row r="9310">
          <cell r="A9310" t="str">
            <v>V899</v>
          </cell>
          <cell r="B9310" t="str">
            <v>PERSONA LESIONADA EN ACCIDENTE DE VEHICULO NO ESPECIFICADO</v>
          </cell>
          <cell r="C9310" t="str">
            <v>096</v>
          </cell>
        </row>
        <row r="9311">
          <cell r="A9311" t="str">
            <v>V90</v>
          </cell>
          <cell r="B9311" t="str">
            <v>ACCIDENTE DE EMBARCACION QUE CAUSA AHOGAMIENTO Y SUMERSION</v>
          </cell>
          <cell r="C9311" t="str">
            <v>096</v>
          </cell>
        </row>
        <row r="9312">
          <cell r="A9312" t="str">
            <v>V91</v>
          </cell>
          <cell r="B9312" t="str">
            <v>ACCID. DE EMBARCACION QUE CAUSA OTROS TIPOS DE TRAUMATISMO</v>
          </cell>
          <cell r="C9312" t="str">
            <v>096</v>
          </cell>
        </row>
        <row r="9313">
          <cell r="A9313" t="str">
            <v>V92</v>
          </cell>
          <cell r="B9313" t="str">
            <v>AHOGAMIENTO Y SUMERSION RELACIONADOS CON TRANSP. POR AGUA, SIN ACCID.</v>
          </cell>
          <cell r="C9313" t="str">
            <v>096</v>
          </cell>
        </row>
        <row r="9314">
          <cell r="A9314" t="str">
            <v>V93</v>
          </cell>
          <cell r="B9314" t="str">
            <v>ACCID. EN UNA EMBARC. SIN ACCID. A LA EMBARC. QUE NO CAUSA AHOGAMIENTO</v>
          </cell>
          <cell r="C9314" t="str">
            <v>096</v>
          </cell>
        </row>
        <row r="9315">
          <cell r="A9315" t="str">
            <v>V94</v>
          </cell>
          <cell r="B9315" t="str">
            <v>OTROS ACCIDENTES DE TRANSPORTE POR AGUA, Y LAS NO ESPECIFICADOS</v>
          </cell>
          <cell r="C9315" t="str">
            <v>096</v>
          </cell>
        </row>
        <row r="9316">
          <cell r="A9316" t="str">
            <v>V95</v>
          </cell>
          <cell r="B9316" t="str">
            <v>ACCIDENTE DE AERONAVES DE MOTOR, CON OCUPANTE LESIONADO</v>
          </cell>
          <cell r="C9316" t="str">
            <v>096</v>
          </cell>
        </row>
        <row r="9317">
          <cell r="A9317" t="str">
            <v>V950</v>
          </cell>
          <cell r="B9317" t="str">
            <v>ACCIDENTE DE HELICOPTERO CON OCUPANTE LESIONADO</v>
          </cell>
          <cell r="C9317" t="str">
            <v>096</v>
          </cell>
        </row>
        <row r="9318">
          <cell r="A9318" t="str">
            <v>V951</v>
          </cell>
          <cell r="B9318" t="str">
            <v>ACCID. DE PLANEADOR ULTRA LIVIANO, MICRO LIVIANO O MOTORIZADO, CON OCU</v>
          </cell>
          <cell r="C9318" t="str">
            <v>096</v>
          </cell>
        </row>
        <row r="9319">
          <cell r="A9319" t="str">
            <v>V952</v>
          </cell>
          <cell r="B9319" t="str">
            <v>ACCID. DE OTROS VEHICULOS AEREOS DE ALAS FIJAS, PRIVADOS CON OCUP. LES</v>
          </cell>
          <cell r="C9319" t="str">
            <v>096</v>
          </cell>
        </row>
        <row r="9320">
          <cell r="A9320" t="str">
            <v>V953</v>
          </cell>
          <cell r="B9320" t="str">
            <v>ACCIDENTE DE VEHICULO AEREO DE ALAS FIJAS, COMERCIAL, CON OCUP. LESION</v>
          </cell>
          <cell r="C9320" t="str">
            <v>096</v>
          </cell>
        </row>
        <row r="9321">
          <cell r="A9321" t="str">
            <v>V954</v>
          </cell>
          <cell r="B9321" t="str">
            <v>ACCIDENTE DE NAVE ESPECIAL, CON OCUPANTE LESIONADO</v>
          </cell>
          <cell r="C9321" t="str">
            <v>096</v>
          </cell>
        </row>
        <row r="9322">
          <cell r="A9322" t="str">
            <v>V958</v>
          </cell>
          <cell r="B9322" t="str">
            <v>ACCIDENTE DE OTRAS AERONAVES, CON OCUPANTE LESIONADO</v>
          </cell>
          <cell r="C9322" t="str">
            <v>096</v>
          </cell>
        </row>
        <row r="9323">
          <cell r="A9323" t="str">
            <v>V959</v>
          </cell>
          <cell r="B9323" t="str">
            <v>ACCIDENTE DE AERONAVE NO ESPECIFICADA, CON OCUPANTE LESIONADO</v>
          </cell>
          <cell r="C9323" t="str">
            <v>096</v>
          </cell>
        </row>
        <row r="9324">
          <cell r="A9324" t="str">
            <v>V96</v>
          </cell>
          <cell r="B9324" t="str">
            <v>ACCIDENTE DE AERONAVE SIN MOTOR, CON OCUPANTE LESIONADO</v>
          </cell>
          <cell r="C9324" t="str">
            <v>096</v>
          </cell>
        </row>
        <row r="9325">
          <cell r="A9325" t="str">
            <v>V960</v>
          </cell>
          <cell r="B9325" t="str">
            <v>ACCIDENTE DE GLOBO AEROSTATICO, CON OCUPANTE LESIONADO</v>
          </cell>
          <cell r="C9325" t="str">
            <v>096</v>
          </cell>
        </row>
        <row r="9326">
          <cell r="A9326" t="str">
            <v>V961</v>
          </cell>
          <cell r="B9326" t="str">
            <v>ACCIDENTE DE ALA DELTA, CON OCUPANTE LESIONADO</v>
          </cell>
          <cell r="C9326" t="str">
            <v>096</v>
          </cell>
        </row>
        <row r="9327">
          <cell r="A9327" t="str">
            <v>V962</v>
          </cell>
          <cell r="B9327" t="str">
            <v>ACCIDENTE DE PLANEADOR (SIN MOTOR), CON OCUPANTE LESIONADO</v>
          </cell>
          <cell r="C9327" t="str">
            <v>096</v>
          </cell>
        </row>
        <row r="9328">
          <cell r="A9328" t="str">
            <v>V968</v>
          </cell>
          <cell r="B9328" t="str">
            <v>ACCIDENTE DE OTRAS AERONAVES SIN MOTOR, CON OCUPANTE LESIONADO</v>
          </cell>
          <cell r="C9328" t="str">
            <v>096</v>
          </cell>
        </row>
        <row r="9329">
          <cell r="A9329" t="str">
            <v>V969</v>
          </cell>
          <cell r="B9329" t="str">
            <v>ACCIDENTE DE AERONAVE SIN MOTOR NO ESPECIFICADA, CON OCUPANTE LESION</v>
          </cell>
          <cell r="C9329" t="str">
            <v>096</v>
          </cell>
        </row>
        <row r="9330">
          <cell r="A9330" t="str">
            <v>V97</v>
          </cell>
          <cell r="B9330" t="str">
            <v>OTROS ACCIDENTES DE TRANSPORTE AEREO ESPECIFICADOS</v>
          </cell>
          <cell r="C9330" t="str">
            <v>096</v>
          </cell>
        </row>
        <row r="9331">
          <cell r="A9331" t="str">
            <v>V970</v>
          </cell>
          <cell r="B9331" t="str">
            <v>OCUPANTE DE AERONAVE LESIONADO EN OTROS ACCIDENTES ESPECIF. DE TRANSP</v>
          </cell>
          <cell r="C9331" t="str">
            <v>096</v>
          </cell>
        </row>
        <row r="9332">
          <cell r="A9332" t="str">
            <v>V971</v>
          </cell>
          <cell r="B9332" t="str">
            <v>PERSONA LESIONADA AL SUBIR O BAJAR DE UNA AERONAVE</v>
          </cell>
          <cell r="C9332" t="str">
            <v>096</v>
          </cell>
        </row>
        <row r="9333">
          <cell r="A9333" t="str">
            <v>V972</v>
          </cell>
          <cell r="B9333" t="str">
            <v>PARACAIDISTA LESIONADO EN ACCIDENTE DE TRANSPORTE AEREO</v>
          </cell>
          <cell r="C9333" t="str">
            <v>096</v>
          </cell>
        </row>
        <row r="9334">
          <cell r="A9334" t="str">
            <v>V973</v>
          </cell>
          <cell r="B9334" t="str">
            <v>PERSONA EN TIERRA LESIONADA POR ACCIDENTE DE TRANSPORTE AEREO</v>
          </cell>
          <cell r="C9334" t="str">
            <v>096</v>
          </cell>
        </row>
        <row r="9335">
          <cell r="A9335" t="str">
            <v>V978</v>
          </cell>
          <cell r="B9335" t="str">
            <v>OTROS ACCIDENTES DE TRANSPORTE AEREO, NO CLASIFICADOS EN OTRA PARTE</v>
          </cell>
          <cell r="C9335" t="str">
            <v>096</v>
          </cell>
        </row>
        <row r="9336">
          <cell r="A9336" t="str">
            <v>V98</v>
          </cell>
          <cell r="B9336" t="str">
            <v>OTROS ACCIDENTES DE TRANSPORTE ESPECIFICADOS</v>
          </cell>
          <cell r="C9336" t="str">
            <v>096</v>
          </cell>
        </row>
        <row r="9337">
          <cell r="A9337" t="str">
            <v>V99</v>
          </cell>
          <cell r="B9337" t="str">
            <v>ACCIDENTE DE TRANSPORTE NO ESPECIFICADO</v>
          </cell>
          <cell r="C9337" t="str">
            <v>096</v>
          </cell>
        </row>
        <row r="9338">
          <cell r="A9338" t="str">
            <v>W00</v>
          </cell>
          <cell r="B9338" t="str">
            <v>CAIDA EN EL MISMO NIVEL POR HIELO O NIEVE</v>
          </cell>
          <cell r="C9338" t="str">
            <v>097</v>
          </cell>
        </row>
        <row r="9339">
          <cell r="A9339" t="str">
            <v>W01</v>
          </cell>
          <cell r="B9339" t="str">
            <v>CAIDA EN EL MISMO NIVEL POR DESLIZAMIENTO, TROPEZON Y TRASPIE</v>
          </cell>
          <cell r="C9339" t="str">
            <v>097</v>
          </cell>
        </row>
        <row r="9340">
          <cell r="A9340" t="str">
            <v>W02</v>
          </cell>
          <cell r="B9340" t="str">
            <v>CAIDA POR PATINES PARA HIELO, ESQUIS, PATINES DE RUEDAS O PATINETA</v>
          </cell>
          <cell r="C9340" t="str">
            <v>097</v>
          </cell>
        </row>
        <row r="9341">
          <cell r="A9341" t="str">
            <v>W03</v>
          </cell>
          <cell r="B9341" t="str">
            <v>OTRAS CAIDAS EN EL MISMO NIVEL POR COLISION CON O POR EMPUJON DE OTRA</v>
          </cell>
          <cell r="C9341" t="str">
            <v>097</v>
          </cell>
        </row>
        <row r="9342">
          <cell r="A9342" t="str">
            <v>W04</v>
          </cell>
          <cell r="B9342" t="str">
            <v>CAIDA AL SER TRASLADADO O SOSTENIDO POR OTRAS PERSONAS</v>
          </cell>
          <cell r="C9342" t="str">
            <v>097</v>
          </cell>
        </row>
        <row r="9343">
          <cell r="A9343" t="str">
            <v>W05</v>
          </cell>
          <cell r="B9343" t="str">
            <v>CAIDA QUE IMPLICA SILLA DE RUEDAS</v>
          </cell>
          <cell r="C9343" t="str">
            <v>097</v>
          </cell>
        </row>
        <row r="9344">
          <cell r="A9344" t="str">
            <v>W06</v>
          </cell>
          <cell r="B9344" t="str">
            <v>CAIDA QUE IMPLICA CAMA</v>
          </cell>
          <cell r="C9344" t="str">
            <v>097</v>
          </cell>
        </row>
        <row r="9345">
          <cell r="A9345" t="str">
            <v>W07</v>
          </cell>
          <cell r="B9345" t="str">
            <v>CAIDA QUE IMPLICA SILLA</v>
          </cell>
          <cell r="C9345" t="str">
            <v>097</v>
          </cell>
        </row>
        <row r="9346">
          <cell r="A9346" t="str">
            <v>W08</v>
          </cell>
          <cell r="B9346" t="str">
            <v>CAIDA QUE IMPLICA OTRO MUEBLE</v>
          </cell>
          <cell r="C9346" t="str">
            <v>097</v>
          </cell>
        </row>
        <row r="9347">
          <cell r="A9347" t="str">
            <v>W09</v>
          </cell>
          <cell r="B9347" t="str">
            <v>CAIDA QUE IMPLICA EQUIPOS PARA JUEGOS INFANTILES</v>
          </cell>
          <cell r="C9347" t="str">
            <v>097</v>
          </cell>
        </row>
        <row r="9348">
          <cell r="A9348" t="str">
            <v>W10</v>
          </cell>
          <cell r="B9348" t="str">
            <v>CAIDA EN O DESDE ESCALERA Y ESCALONES</v>
          </cell>
          <cell r="C9348" t="str">
            <v>097</v>
          </cell>
        </row>
        <row r="9349">
          <cell r="A9349" t="str">
            <v>W11</v>
          </cell>
          <cell r="B9349" t="str">
            <v>CAIDA EN O DESDE ESCALERAS MANUALES</v>
          </cell>
          <cell r="C9349" t="str">
            <v>097</v>
          </cell>
        </row>
        <row r="9350">
          <cell r="A9350" t="str">
            <v>W12</v>
          </cell>
          <cell r="B9350" t="str">
            <v>CAIDA EN O DESDE ANDAMIO</v>
          </cell>
          <cell r="C9350" t="str">
            <v>097</v>
          </cell>
        </row>
        <row r="9351">
          <cell r="A9351" t="str">
            <v>W13</v>
          </cell>
          <cell r="B9351" t="str">
            <v>CAIDA DESDE, FUERA O A TRAVES DE UN EDIFICIO U OTRA CONSTRUCCION</v>
          </cell>
          <cell r="C9351" t="str">
            <v>097</v>
          </cell>
        </row>
        <row r="9352">
          <cell r="A9352" t="str">
            <v>W14</v>
          </cell>
          <cell r="B9352" t="str">
            <v>CAIDA DESDE UN ARBOL</v>
          </cell>
          <cell r="C9352" t="str">
            <v>097</v>
          </cell>
        </row>
        <row r="9353">
          <cell r="A9353" t="str">
            <v>W15</v>
          </cell>
          <cell r="B9353" t="str">
            <v>CAIDA DESDE PEÑASCO</v>
          </cell>
          <cell r="C9353" t="str">
            <v>097</v>
          </cell>
        </row>
        <row r="9354">
          <cell r="A9354" t="str">
            <v>W16</v>
          </cell>
          <cell r="B9354" t="str">
            <v>SALTO O ZAMBULLIDA DENTRO DEL AGUA QUE CAUSA OTRO TRAUMATISMO SIN</v>
          </cell>
          <cell r="C9354" t="str">
            <v>097</v>
          </cell>
        </row>
        <row r="9355">
          <cell r="A9355" t="str">
            <v>W17</v>
          </cell>
          <cell r="B9355" t="str">
            <v>OTRAS CAIDAS DE UN NIVEL A OTRO</v>
          </cell>
          <cell r="C9355" t="str">
            <v>097</v>
          </cell>
        </row>
        <row r="9356">
          <cell r="A9356" t="str">
            <v>W18</v>
          </cell>
          <cell r="B9356" t="str">
            <v>OTRAS CAIDAS EN EL MISMO NIVEL</v>
          </cell>
          <cell r="C9356" t="str">
            <v>097</v>
          </cell>
        </row>
        <row r="9357">
          <cell r="A9357" t="str">
            <v>W19</v>
          </cell>
          <cell r="B9357" t="str">
            <v>CAIDA NO ESPECIFICADA</v>
          </cell>
          <cell r="C9357" t="str">
            <v>097</v>
          </cell>
        </row>
        <row r="9358">
          <cell r="A9358" t="str">
            <v>W20</v>
          </cell>
          <cell r="B9358" t="str">
            <v>GOLPE POR OBJETO ARROJADO, PROYECTADO O QUE CAE</v>
          </cell>
          <cell r="C9358" t="str">
            <v>103</v>
          </cell>
        </row>
        <row r="9359">
          <cell r="A9359" t="str">
            <v>W21</v>
          </cell>
          <cell r="B9359" t="str">
            <v>GOLPE CONTRA O GOPEADO POR EQUIPO PARA DEPORTE</v>
          </cell>
          <cell r="C9359" t="str">
            <v>103</v>
          </cell>
        </row>
        <row r="9360">
          <cell r="A9360" t="str">
            <v>W22</v>
          </cell>
          <cell r="B9360" t="str">
            <v>GOLPE CONTRA O GOLPEADO POR OTROS OBJETOS</v>
          </cell>
          <cell r="C9360" t="str">
            <v>103</v>
          </cell>
        </row>
        <row r="9361">
          <cell r="A9361" t="str">
            <v>W23</v>
          </cell>
          <cell r="B9361" t="str">
            <v>ATRAPADO, APLASTADO, TRABADO O APRETADO EN O ENTRE OBJETOS</v>
          </cell>
          <cell r="C9361" t="str">
            <v>103</v>
          </cell>
        </row>
        <row r="9362">
          <cell r="A9362" t="str">
            <v>W24</v>
          </cell>
          <cell r="B9362" t="str">
            <v>CONTACTO TRAUMATICO CON DISPOSITIVOS DE ELEVACION Y TRANSMISION, NO</v>
          </cell>
          <cell r="C9362" t="str">
            <v>103</v>
          </cell>
        </row>
        <row r="9363">
          <cell r="A9363" t="str">
            <v>W25</v>
          </cell>
          <cell r="B9363" t="str">
            <v>CONTACTO TRAUMATICO CON VIDRIO CORTANTE</v>
          </cell>
          <cell r="C9363" t="str">
            <v>103</v>
          </cell>
        </row>
        <row r="9364">
          <cell r="A9364" t="str">
            <v>W26</v>
          </cell>
          <cell r="B9364" t="str">
            <v>CONTACTO TRAUMATICO CON CUCHILLO, ESPADA, DAGA O PUÑAL</v>
          </cell>
          <cell r="C9364" t="str">
            <v>103</v>
          </cell>
        </row>
        <row r="9365">
          <cell r="A9365" t="str">
            <v>W27</v>
          </cell>
          <cell r="B9365" t="str">
            <v>CONTACTO TRAUMATICO CON HERRAMIENTAS MANUALES SIN MOTOR</v>
          </cell>
          <cell r="C9365" t="str">
            <v>103</v>
          </cell>
        </row>
        <row r="9366">
          <cell r="A9366" t="str">
            <v>W28</v>
          </cell>
          <cell r="B9366" t="str">
            <v>CONTACTO TRAUMATICO CON CORTADORA DE CESPED, CON MOTOR</v>
          </cell>
          <cell r="C9366" t="str">
            <v>103</v>
          </cell>
        </row>
        <row r="9367">
          <cell r="A9367" t="str">
            <v>W29</v>
          </cell>
          <cell r="B9367" t="str">
            <v>CONTACTO TRAUMT. CON OTRAS HERRAMIENTAS MANUALES Y ARTEF. DEL HOGAR</v>
          </cell>
          <cell r="C9367" t="str">
            <v>103</v>
          </cell>
        </row>
        <row r="9368">
          <cell r="A9368" t="str">
            <v>W30</v>
          </cell>
          <cell r="B9368" t="str">
            <v>CONTACTO TRAUMATICO CON MAQUINARIA AGRICOLA</v>
          </cell>
          <cell r="C9368" t="str">
            <v>103</v>
          </cell>
        </row>
        <row r="9369">
          <cell r="A9369" t="str">
            <v>W31</v>
          </cell>
          <cell r="B9369" t="str">
            <v>CONTACTO TRAUMATICO CON OTRAS MAQUINARIAS, Y LAS NO ESPECIFICADAS</v>
          </cell>
          <cell r="C9369" t="str">
            <v>103</v>
          </cell>
        </row>
        <row r="9370">
          <cell r="A9370" t="str">
            <v>W32</v>
          </cell>
          <cell r="B9370" t="str">
            <v>DISPARO DE ARMA CORTA</v>
          </cell>
          <cell r="C9370" t="str">
            <v>103</v>
          </cell>
        </row>
        <row r="9371">
          <cell r="A9371" t="str">
            <v>W33</v>
          </cell>
          <cell r="B9371" t="str">
            <v>DISPARO DE RIFLE, ESCOPETA Y ARMA LARGA</v>
          </cell>
          <cell r="C9371" t="str">
            <v>103</v>
          </cell>
        </row>
        <row r="9372">
          <cell r="A9372" t="str">
            <v>W34</v>
          </cell>
          <cell r="B9372" t="str">
            <v>DISPARO DE OTRAS ARMAS DE FUEGO, Y LAS NO ESPECIFIACDAS</v>
          </cell>
          <cell r="C9372" t="str">
            <v>103</v>
          </cell>
        </row>
        <row r="9373">
          <cell r="A9373" t="str">
            <v>W35</v>
          </cell>
          <cell r="B9373" t="str">
            <v>EXPLOSION Y ROTURA DE CALDERA</v>
          </cell>
          <cell r="C9373" t="str">
            <v>103</v>
          </cell>
        </row>
        <row r="9374">
          <cell r="A9374" t="str">
            <v>W36</v>
          </cell>
          <cell r="B9374" t="str">
            <v>EXPLOSION Y ROTURA DE CILINDRO CON GAS</v>
          </cell>
          <cell r="C9374" t="str">
            <v>103</v>
          </cell>
        </row>
        <row r="9375">
          <cell r="A9375" t="str">
            <v>W37</v>
          </cell>
          <cell r="B9375" t="str">
            <v>EXPLOSION Y ROTURA DE NEUMATICO, TUBO O MANGUERA DE GOMA PRESURIZADA</v>
          </cell>
          <cell r="C9375" t="str">
            <v>103</v>
          </cell>
        </row>
        <row r="9376">
          <cell r="A9376" t="str">
            <v>W38</v>
          </cell>
          <cell r="B9376" t="str">
            <v>EXPLOSION Y ROTURA DE OTROS DISPOSITIVOS PRESURIZADOS ESPECIFICADOS</v>
          </cell>
          <cell r="C9376" t="str">
            <v>103</v>
          </cell>
        </row>
        <row r="9377">
          <cell r="A9377" t="str">
            <v>W39</v>
          </cell>
          <cell r="B9377" t="str">
            <v>EXPLOSION DE FUEGOS ARTIFICIALES</v>
          </cell>
          <cell r="C9377" t="str">
            <v>103</v>
          </cell>
        </row>
        <row r="9378">
          <cell r="A9378" t="str">
            <v>W40</v>
          </cell>
          <cell r="B9378" t="str">
            <v>EXPLOSION DE OTROS MATERIALES</v>
          </cell>
          <cell r="C9378" t="str">
            <v>103</v>
          </cell>
        </row>
        <row r="9379">
          <cell r="A9379" t="str">
            <v>W41</v>
          </cell>
          <cell r="B9379" t="str">
            <v>EXPLOSION A CHORRO DE ALTA PRESION</v>
          </cell>
          <cell r="C9379" t="str">
            <v>103</v>
          </cell>
        </row>
        <row r="9380">
          <cell r="A9380" t="str">
            <v>W42</v>
          </cell>
          <cell r="B9380" t="str">
            <v>EXPOSICION AL RUIDO</v>
          </cell>
          <cell r="C9380" t="str">
            <v>103</v>
          </cell>
        </row>
        <row r="9381">
          <cell r="A9381" t="str">
            <v>W43</v>
          </cell>
          <cell r="B9381" t="str">
            <v>EXPOSICION A VIBRACIONES</v>
          </cell>
          <cell r="C9381" t="str">
            <v>103</v>
          </cell>
        </row>
        <row r="9382">
          <cell r="A9382" t="str">
            <v>W44</v>
          </cell>
          <cell r="B9382" t="str">
            <v>CUERPO EXTRAÑO QUE PENETRA POR EL OJO U ORIFICIO NATURAL</v>
          </cell>
          <cell r="C9382" t="str">
            <v>103</v>
          </cell>
        </row>
        <row r="9383">
          <cell r="A9383" t="str">
            <v>W45</v>
          </cell>
          <cell r="B9383" t="str">
            <v>CUERPO EXTRAÑO QUE PENETRA A TRAVES DE LA PIEL</v>
          </cell>
          <cell r="C9383" t="str">
            <v>103</v>
          </cell>
        </row>
        <row r="9384">
          <cell r="A9384" t="str">
            <v>W49</v>
          </cell>
          <cell r="B9384" t="str">
            <v>EXPOSICION A OTRAS FUERZAS MECANICAS INANIMADAS, Y LAS NO ESPECIFICADA</v>
          </cell>
          <cell r="C9384" t="str">
            <v>103</v>
          </cell>
        </row>
        <row r="9385">
          <cell r="A9385" t="str">
            <v>W50</v>
          </cell>
          <cell r="B9385" t="str">
            <v>APORREO, GOLPE, MORDEDURA, PATADA, RASGUÑO O TORCEDURA INFLIGIDOS</v>
          </cell>
          <cell r="C9385" t="str">
            <v>103</v>
          </cell>
        </row>
        <row r="9386">
          <cell r="A9386" t="str">
            <v>W51</v>
          </cell>
          <cell r="B9386" t="str">
            <v>CHOQUE O EMPELLON CONTRA OTRA PERSONA</v>
          </cell>
          <cell r="C9386" t="str">
            <v>103</v>
          </cell>
        </row>
        <row r="9387">
          <cell r="A9387" t="str">
            <v>W52</v>
          </cell>
          <cell r="B9387" t="str">
            <v>PERSONA APLASTADA, EMPUJADA O PISOTEADA POR UNA MULTITUD O ESTAMPIDA</v>
          </cell>
          <cell r="C9387" t="str">
            <v>103</v>
          </cell>
        </row>
        <row r="9388">
          <cell r="A9388" t="str">
            <v>W53</v>
          </cell>
          <cell r="B9388" t="str">
            <v>MORDEDURA DE RATA</v>
          </cell>
          <cell r="C9388" t="str">
            <v>103</v>
          </cell>
        </row>
        <row r="9389">
          <cell r="A9389" t="str">
            <v>W54</v>
          </cell>
          <cell r="B9389" t="str">
            <v>MORDEDURA O ATAQUE DE PERRO</v>
          </cell>
          <cell r="C9389" t="str">
            <v>103</v>
          </cell>
        </row>
        <row r="9390">
          <cell r="A9390" t="str">
            <v>W55</v>
          </cell>
          <cell r="B9390" t="str">
            <v>MORDEDURA O ATAQUE DE OTROS MAMIFEROS</v>
          </cell>
          <cell r="C9390" t="str">
            <v>103</v>
          </cell>
        </row>
        <row r="9391">
          <cell r="A9391" t="str">
            <v>W56</v>
          </cell>
          <cell r="B9391" t="str">
            <v>CONTACTO TRAUMATICO CON ANIMALES MARINOS</v>
          </cell>
          <cell r="C9391" t="str">
            <v>103</v>
          </cell>
        </row>
        <row r="9392">
          <cell r="A9392" t="str">
            <v>W57</v>
          </cell>
          <cell r="B9392" t="str">
            <v>MORDEDURA O PICADURA DE UNSECTO Y OTROS ARTROPODOS NO VENENOSOS</v>
          </cell>
          <cell r="C9392" t="str">
            <v>103</v>
          </cell>
        </row>
        <row r="9393">
          <cell r="A9393" t="str">
            <v>W58</v>
          </cell>
          <cell r="B9393" t="str">
            <v>MORDEDURA O ATAQUE DE COCODRILO O CAIMAN</v>
          </cell>
          <cell r="C9393" t="str">
            <v>103</v>
          </cell>
        </row>
        <row r="9394">
          <cell r="A9394" t="str">
            <v>W59</v>
          </cell>
          <cell r="B9394" t="str">
            <v>MORDEDURA O APLASTAMIENTO POR OTROS REPTILES</v>
          </cell>
          <cell r="C9394" t="str">
            <v>103</v>
          </cell>
        </row>
        <row r="9395">
          <cell r="A9395" t="str">
            <v>W60</v>
          </cell>
          <cell r="B9395" t="str">
            <v>CONTACTO TRAUMATICO CON AGUIJONES, ESPINAS U HOJAS CORTANTES DE PLANTA</v>
          </cell>
          <cell r="C9395" t="str">
            <v>103</v>
          </cell>
        </row>
        <row r="9396">
          <cell r="A9396" t="str">
            <v>W64</v>
          </cell>
          <cell r="B9396" t="str">
            <v>EXPOSICION A OTRAS FUERZAS MECANICAS ANIMADAS, Y LAS NO ESPECIFICADAS</v>
          </cell>
          <cell r="C9396" t="str">
            <v>103</v>
          </cell>
        </row>
        <row r="9397">
          <cell r="A9397" t="str">
            <v>W65</v>
          </cell>
          <cell r="B9397" t="str">
            <v>AHOGAMIENTO Y SUMERSION MIETRAS SE ESTA EN LA BAÑERA</v>
          </cell>
          <cell r="C9397" t="str">
            <v>098</v>
          </cell>
        </row>
        <row r="9398">
          <cell r="A9398" t="str">
            <v>W66</v>
          </cell>
          <cell r="B9398" t="str">
            <v>AHOGAMIENTO Y SUMERSION CONSECUTIVO A CAIDA EN LA BEÑERA</v>
          </cell>
          <cell r="C9398" t="str">
            <v>098</v>
          </cell>
        </row>
        <row r="9399">
          <cell r="A9399" t="str">
            <v>W67</v>
          </cell>
          <cell r="B9399" t="str">
            <v>AHOGAMIENTO Y SUMERSION MIETRAS SE ESTA EN UNA PISCINA</v>
          </cell>
          <cell r="C9399" t="str">
            <v>098</v>
          </cell>
        </row>
        <row r="9400">
          <cell r="A9400" t="str">
            <v>W68</v>
          </cell>
          <cell r="B9400" t="str">
            <v>AHOGAMIENTO Y SUMERSION CONSECUTIVO A CAIDA EN UNA PISCINA</v>
          </cell>
          <cell r="C9400" t="str">
            <v>098</v>
          </cell>
        </row>
        <row r="9401">
          <cell r="A9401" t="str">
            <v>W69</v>
          </cell>
          <cell r="B9401" t="str">
            <v>AHOGAMIENTO Y SUMERSION MIENTRAS SE ESTA EN AGUAS NATURALES</v>
          </cell>
          <cell r="C9401" t="str">
            <v>098</v>
          </cell>
        </row>
        <row r="9402">
          <cell r="A9402" t="str">
            <v>W70</v>
          </cell>
          <cell r="B9402" t="str">
            <v>AHOGAMIENTO Y SUMERSION POSTERIOR A CAIDA EN AGUAS NATURALES</v>
          </cell>
          <cell r="C9402" t="str">
            <v>098</v>
          </cell>
        </row>
        <row r="9403">
          <cell r="A9403" t="str">
            <v>W73</v>
          </cell>
          <cell r="B9403" t="str">
            <v>OTROS AHOGAMIENTOS Y SUMERSIONES ESPECIFICADOS</v>
          </cell>
          <cell r="C9403" t="str">
            <v>098</v>
          </cell>
        </row>
        <row r="9404">
          <cell r="A9404" t="str">
            <v>W74</v>
          </cell>
          <cell r="B9404" t="str">
            <v>AHOGAMIENTO Y SUMERSION NO ESPECIFICADOS</v>
          </cell>
          <cell r="C9404" t="str">
            <v>098</v>
          </cell>
        </row>
        <row r="9405">
          <cell r="A9405" t="str">
            <v>W75</v>
          </cell>
          <cell r="B9405" t="str">
            <v>SOFOCACION Y ESTRANGULAMIENTO ACCIDENTAL EN LA CAMA</v>
          </cell>
          <cell r="C9405" t="str">
            <v>103</v>
          </cell>
        </row>
        <row r="9406">
          <cell r="A9406" t="str">
            <v>W76</v>
          </cell>
          <cell r="B9406" t="str">
            <v>OTROS ESTRANGULAMIENTOS Y AHORCAMIENTOS ACCIDENTALES</v>
          </cell>
          <cell r="C9406" t="str">
            <v>103</v>
          </cell>
        </row>
        <row r="9407">
          <cell r="A9407" t="str">
            <v>W77</v>
          </cell>
          <cell r="B9407" t="str">
            <v>OBSTRUCCION DE LA RESPIRACION DEBIDA A HUNDIMIENTO, CAIDA DE TIERRA U</v>
          </cell>
          <cell r="C9407" t="str">
            <v>103</v>
          </cell>
        </row>
        <row r="9408">
          <cell r="A9408" t="str">
            <v>W78</v>
          </cell>
          <cell r="B9408" t="str">
            <v>INHALACION DE CONTENIDOS GASTRICOS</v>
          </cell>
          <cell r="C9408" t="str">
            <v>103</v>
          </cell>
        </row>
        <row r="9409">
          <cell r="A9409" t="str">
            <v>W79</v>
          </cell>
          <cell r="B9409" t="str">
            <v>INHALACION E INGESTION DE ALIMENTO QUE CAUSA OBSTR. DE LAS VIAS RESPIR</v>
          </cell>
          <cell r="C9409" t="str">
            <v>103</v>
          </cell>
        </row>
        <row r="9410">
          <cell r="A9410" t="str">
            <v>W80</v>
          </cell>
          <cell r="B9410" t="str">
            <v>INHALACION E INGESTION DE OTROS OBJETOS QUE CAUSAN OBST. EN LAS VIAS R</v>
          </cell>
          <cell r="C9410" t="str">
            <v>103</v>
          </cell>
        </row>
        <row r="9411">
          <cell r="A9411" t="str">
            <v>W81</v>
          </cell>
          <cell r="B9411" t="str">
            <v>CONFINADO O ATRAPADO EN UN AMBIENTE CON BAJO CONTENIDO DE OXIGENO</v>
          </cell>
          <cell r="C9411" t="str">
            <v>103</v>
          </cell>
        </row>
        <row r="9412">
          <cell r="A9412" t="str">
            <v>W83</v>
          </cell>
          <cell r="B9412" t="str">
            <v>OTRAS OBSTRUCCIONES ESPECIFICADAS DE LA RESPIRACION</v>
          </cell>
          <cell r="C9412" t="str">
            <v>103</v>
          </cell>
        </row>
        <row r="9413">
          <cell r="A9413" t="str">
            <v>W84</v>
          </cell>
          <cell r="B9413" t="str">
            <v>OBSTRUCCION NO ESPECIFICADA DE LA RESPIRACION</v>
          </cell>
          <cell r="C9413" t="str">
            <v>103</v>
          </cell>
        </row>
        <row r="9414">
          <cell r="A9414" t="str">
            <v>W85</v>
          </cell>
          <cell r="B9414" t="str">
            <v>EXPOSICION A LINEAS DE TRANSMISION ELETRICA</v>
          </cell>
          <cell r="C9414" t="str">
            <v>103</v>
          </cell>
        </row>
        <row r="9415">
          <cell r="A9415" t="str">
            <v>W86</v>
          </cell>
          <cell r="B9415" t="str">
            <v>EXPOSICION A OTRAS CORRIENTES ELETRICAS ESPECIFICADAS</v>
          </cell>
          <cell r="C9415" t="str">
            <v>103</v>
          </cell>
        </row>
        <row r="9416">
          <cell r="A9416" t="str">
            <v>W87</v>
          </cell>
          <cell r="B9416" t="str">
            <v>EXPOSICION A CORRIENTE ELETRICA NO ESPECIFICADA</v>
          </cell>
          <cell r="C9416" t="str">
            <v>103</v>
          </cell>
        </row>
        <row r="9417">
          <cell r="A9417" t="str">
            <v>W88</v>
          </cell>
          <cell r="B9417" t="str">
            <v>EXPOSICION A RADIACION IONIZANTE</v>
          </cell>
          <cell r="C9417" t="str">
            <v>103</v>
          </cell>
        </row>
        <row r="9418">
          <cell r="A9418" t="str">
            <v>W89</v>
          </cell>
          <cell r="B9418" t="str">
            <v>EXPOSICION A FUENTE DE LUZ VISIBLE Y ULTRAVIOLETA, DE ORIGEN ARTIFICIA</v>
          </cell>
          <cell r="C9418" t="str">
            <v>103</v>
          </cell>
        </row>
        <row r="9419">
          <cell r="A9419" t="str">
            <v>W90</v>
          </cell>
          <cell r="B9419" t="str">
            <v>EXPOSICION A OTROS TIPOS DE RADIACION NO IONIZANTE</v>
          </cell>
          <cell r="C9419" t="str">
            <v>103</v>
          </cell>
        </row>
        <row r="9420">
          <cell r="A9420" t="str">
            <v>W91</v>
          </cell>
          <cell r="B9420" t="str">
            <v>EXPOSICION A RADIACION DE TIPO NO ESPECIFICADO</v>
          </cell>
          <cell r="C9420" t="str">
            <v>103</v>
          </cell>
        </row>
        <row r="9421">
          <cell r="A9421" t="str">
            <v>W92</v>
          </cell>
          <cell r="B9421" t="str">
            <v>EXPOSICION A CALOR EXCESIVO DE ORIGEN ARTIFICIAL</v>
          </cell>
          <cell r="C9421" t="str">
            <v>103</v>
          </cell>
        </row>
        <row r="9422">
          <cell r="A9422" t="str">
            <v>W93</v>
          </cell>
          <cell r="B9422" t="str">
            <v>EXPOSICION A FRIO EXCESIVO DE ORIGEN ARTIFICIAL</v>
          </cell>
          <cell r="C9422" t="str">
            <v>103</v>
          </cell>
        </row>
        <row r="9423">
          <cell r="A9423" t="str">
            <v>W94</v>
          </cell>
          <cell r="B9423" t="str">
            <v>EXPOSICION A PRESION DE AIRE ALTA Y BAJA Y A CAMBIOS EN LA PRESION DEL</v>
          </cell>
          <cell r="C9423" t="str">
            <v>103</v>
          </cell>
        </row>
        <row r="9424">
          <cell r="A9424" t="str">
            <v>W990</v>
          </cell>
          <cell r="B9424" t="str">
            <v>EXPOSICION A OTROS FACTORES AMBIENTALES Y A LOS NO ESPEC. DE ORIG. ART</v>
          </cell>
          <cell r="C9424" t="str">
            <v>103</v>
          </cell>
        </row>
        <row r="9425">
          <cell r="A9425" t="str">
            <v>X00</v>
          </cell>
          <cell r="B9425" t="str">
            <v>EXPOSICION A FUEGO NO CONTROLADO EN EDIFICIO U OTRA CONSTRUCCION</v>
          </cell>
          <cell r="C9425" t="str">
            <v>099</v>
          </cell>
        </row>
        <row r="9426">
          <cell r="A9426" t="str">
            <v>X01</v>
          </cell>
          <cell r="B9426" t="str">
            <v>EXPOSIC. A FUEGO NO CONTROLADO EN LUGAR QUE NO ES EDIFICIO U OTRA CONS</v>
          </cell>
          <cell r="C9426" t="str">
            <v>099</v>
          </cell>
        </row>
        <row r="9427">
          <cell r="A9427" t="str">
            <v>X02</v>
          </cell>
          <cell r="B9427" t="str">
            <v>EXPOSICION A FUEGO CONTROLADO EN EDIFICIO U OTRA CONSTRUCION</v>
          </cell>
          <cell r="C9427" t="str">
            <v>099</v>
          </cell>
        </row>
        <row r="9428">
          <cell r="A9428" t="str">
            <v>X03</v>
          </cell>
          <cell r="B9428" t="str">
            <v>EXPOSICION A FUEGO CONTROLADO EN LUGAR QUE NO ES EDIFICIO U OTRA CONST</v>
          </cell>
          <cell r="C9428" t="str">
            <v>099</v>
          </cell>
        </row>
        <row r="9429">
          <cell r="A9429" t="str">
            <v>X04</v>
          </cell>
          <cell r="B9429" t="str">
            <v>EXPOSICION A IGNICION DE MATERIAL ALTAMENTE INFLAMABLE</v>
          </cell>
          <cell r="C9429" t="str">
            <v>099</v>
          </cell>
        </row>
        <row r="9430">
          <cell r="A9430" t="str">
            <v>X05</v>
          </cell>
          <cell r="B9430" t="str">
            <v>EXPOSICION A IGNICION O FUSION DE ROPAS DE DORMIR</v>
          </cell>
          <cell r="C9430" t="str">
            <v>099</v>
          </cell>
        </row>
        <row r="9431">
          <cell r="A9431" t="str">
            <v>X06</v>
          </cell>
          <cell r="B9431" t="str">
            <v>EXPOSICION A IGNICION O FUSION DE OTRAS ROPAS Y ACCESORIOS</v>
          </cell>
          <cell r="C9431" t="str">
            <v>099</v>
          </cell>
        </row>
        <row r="9432">
          <cell r="A9432" t="str">
            <v>X08</v>
          </cell>
          <cell r="B9432" t="str">
            <v>EXPOSICION A OTROS HUMOS, FUEGOS O LLAMAS ESPECIFICADOS</v>
          </cell>
          <cell r="C9432" t="str">
            <v>099</v>
          </cell>
        </row>
        <row r="9433">
          <cell r="A9433" t="str">
            <v>X09</v>
          </cell>
          <cell r="B9433" t="str">
            <v>EXPOSICION A HUMOS, FUEGOS O LLAMAS NO ESPECIFICADOS</v>
          </cell>
          <cell r="C9433" t="str">
            <v>099</v>
          </cell>
        </row>
        <row r="9434">
          <cell r="A9434" t="str">
            <v>X10</v>
          </cell>
          <cell r="B9434" t="str">
            <v>CONTACTO CON BEBIDAS, ALIMENTOS, GRASA Y ACEITES PARA COCINAR, CALIENT</v>
          </cell>
          <cell r="C9434" t="str">
            <v>103</v>
          </cell>
        </row>
        <row r="9435">
          <cell r="A9435" t="str">
            <v>X11</v>
          </cell>
          <cell r="B9435" t="str">
            <v>CONTACTO CON AGUA CALIENTE CORRIENTE</v>
          </cell>
          <cell r="C9435" t="str">
            <v>103</v>
          </cell>
        </row>
        <row r="9436">
          <cell r="A9436" t="str">
            <v>X12</v>
          </cell>
          <cell r="B9436" t="str">
            <v>CONTACTO CON OTROS LIQUIDOS CALIENTES</v>
          </cell>
          <cell r="C9436" t="str">
            <v>103</v>
          </cell>
        </row>
        <row r="9437">
          <cell r="A9437" t="str">
            <v>X13</v>
          </cell>
          <cell r="B9437" t="str">
            <v>CONTACTO CON VAPOR DE AGUA Y OTROS VAPORES CALIENTES</v>
          </cell>
          <cell r="C9437" t="str">
            <v>103</v>
          </cell>
        </row>
        <row r="9438">
          <cell r="A9438" t="str">
            <v>X14</v>
          </cell>
          <cell r="B9438" t="str">
            <v>CONTACTO CON AIRE Y GASES CALIENTES</v>
          </cell>
          <cell r="C9438" t="str">
            <v>103</v>
          </cell>
        </row>
        <row r="9439">
          <cell r="A9439" t="str">
            <v>X15</v>
          </cell>
          <cell r="B9439" t="str">
            <v>CONTACTO CON UTENSILIOS DOMESTICOS CALIENTE</v>
          </cell>
          <cell r="C9439" t="str">
            <v>103</v>
          </cell>
        </row>
        <row r="9440">
          <cell r="A9440" t="str">
            <v>X16</v>
          </cell>
          <cell r="B9440" t="str">
            <v>CONTACTO CON RADIADORES, CAÑERIAS Y ARTEFACTOS PARA CALEFACCION, CALIE</v>
          </cell>
          <cell r="C9440" t="str">
            <v>103</v>
          </cell>
        </row>
        <row r="9441">
          <cell r="A9441" t="str">
            <v>X17</v>
          </cell>
          <cell r="B9441" t="str">
            <v>CONTACTO CON MAQUINAS, MOTORES Y HERRAMIENTAS CALIENTES</v>
          </cell>
          <cell r="C9441" t="str">
            <v>103</v>
          </cell>
        </row>
        <row r="9442">
          <cell r="A9442" t="str">
            <v>X18</v>
          </cell>
          <cell r="B9442" t="str">
            <v>CONTACTO CON OTROS METALES CALIENTES</v>
          </cell>
          <cell r="C9442" t="str">
            <v>103</v>
          </cell>
        </row>
        <row r="9443">
          <cell r="A9443" t="str">
            <v>X19</v>
          </cell>
          <cell r="B9443" t="str">
            <v>CONTACTO CON OTRAS SUSTANCIAS CALIENTES, Y LAS NO ESPECIFICADAS</v>
          </cell>
          <cell r="C9443" t="str">
            <v>103</v>
          </cell>
        </row>
        <row r="9444">
          <cell r="A9444" t="str">
            <v>X20</v>
          </cell>
          <cell r="B9444" t="str">
            <v>CONTACTO TRAUMATICO CON SERPIENTES Y LAGARTOS VENENOSOS</v>
          </cell>
          <cell r="C9444" t="str">
            <v>103</v>
          </cell>
        </row>
        <row r="9445">
          <cell r="A9445" t="str">
            <v>X21</v>
          </cell>
          <cell r="B9445" t="str">
            <v>CONTACTO TRAUMATICO CON ARAÑAS VENENOSAS</v>
          </cell>
          <cell r="C9445" t="str">
            <v>103</v>
          </cell>
        </row>
        <row r="9446">
          <cell r="A9446" t="str">
            <v>X22</v>
          </cell>
          <cell r="B9446" t="str">
            <v>CONTACTO TRAUMATICO CON ESCORPION</v>
          </cell>
          <cell r="C9446" t="str">
            <v>103</v>
          </cell>
        </row>
        <row r="9447">
          <cell r="A9447" t="str">
            <v>X228</v>
          </cell>
          <cell r="B9447" t="str">
            <v>PORTADOR DE OTRAS ENFERMEDADES INFECCIOSAS</v>
          </cell>
          <cell r="C9447" t="str">
            <v>00</v>
          </cell>
        </row>
        <row r="9448">
          <cell r="A9448" t="str">
            <v>X23</v>
          </cell>
          <cell r="B9448" t="str">
            <v>CONTACTO TRAUMATICO CON AVISPONES, AVISPAS Y ABEJAS</v>
          </cell>
          <cell r="C9448" t="str">
            <v>103</v>
          </cell>
        </row>
        <row r="9449">
          <cell r="A9449" t="str">
            <v>X24</v>
          </cell>
          <cell r="B9449" t="str">
            <v>CONTACTO TRAUMATICO CON CENTIPODOS Y MIRIAPODOS VENENOSOS (TROPIC.)</v>
          </cell>
          <cell r="C9449" t="str">
            <v>103</v>
          </cell>
        </row>
        <row r="9450">
          <cell r="A9450" t="str">
            <v>X25</v>
          </cell>
          <cell r="B9450" t="str">
            <v>CONTACTO TRAUMATICO CON OTROS ARTROPODOS VENENOSOS ESPECIFICADOS</v>
          </cell>
          <cell r="C9450" t="str">
            <v>103</v>
          </cell>
        </row>
        <row r="9451">
          <cell r="A9451" t="str">
            <v>X26</v>
          </cell>
          <cell r="B9451" t="str">
            <v>CONTACTO TRAUMATICO CON ANIMALES Y PLANTAS MARINAS VENENOSOS</v>
          </cell>
          <cell r="C9451" t="str">
            <v>103</v>
          </cell>
        </row>
        <row r="9452">
          <cell r="A9452" t="str">
            <v>X27</v>
          </cell>
          <cell r="B9452" t="str">
            <v>CONTACTO TRAUMATICO CON OTROS ANIMALES VENENOSOS ESPECIFICADOS</v>
          </cell>
          <cell r="C9452" t="str">
            <v>103</v>
          </cell>
        </row>
        <row r="9453">
          <cell r="A9453" t="str">
            <v>X28</v>
          </cell>
          <cell r="B9453" t="str">
            <v>CONTACTO TRAUMATICO CON OTRAS PLANTAS VENENOSAS ESPECIFICADAS</v>
          </cell>
          <cell r="C9453" t="str">
            <v>103</v>
          </cell>
        </row>
        <row r="9454">
          <cell r="A9454" t="str">
            <v>X29</v>
          </cell>
          <cell r="B9454" t="str">
            <v>CONTACTO TRAUMATICO CON ANIMALES Y PLANTAS VENENOSAS NO ESPECIFICADAS</v>
          </cell>
          <cell r="C9454" t="str">
            <v>103</v>
          </cell>
        </row>
        <row r="9455">
          <cell r="A9455" t="str">
            <v>X30</v>
          </cell>
          <cell r="B9455" t="str">
            <v>EXPOSICION AL CALOR NATURAL EXCESIVO</v>
          </cell>
          <cell r="C9455" t="str">
            <v>103</v>
          </cell>
        </row>
        <row r="9456">
          <cell r="A9456" t="str">
            <v>X31</v>
          </cell>
          <cell r="B9456" t="str">
            <v>EXPOSICION AL FRIO NATURAL EXCESIVO</v>
          </cell>
          <cell r="C9456" t="str">
            <v>103</v>
          </cell>
        </row>
        <row r="9457">
          <cell r="A9457" t="str">
            <v>X32</v>
          </cell>
          <cell r="B9457" t="str">
            <v>EXPOSICION A RAYOS SOLARES</v>
          </cell>
          <cell r="C9457" t="str">
            <v>103</v>
          </cell>
        </row>
        <row r="9458">
          <cell r="A9458" t="str">
            <v>X33</v>
          </cell>
          <cell r="B9458" t="str">
            <v>VICTIMA DE RAYO</v>
          </cell>
          <cell r="C9458" t="str">
            <v>103</v>
          </cell>
        </row>
        <row r="9459">
          <cell r="A9459" t="str">
            <v>X34</v>
          </cell>
          <cell r="B9459" t="str">
            <v>VICTIMA DE TERREMOTO</v>
          </cell>
          <cell r="C9459" t="str">
            <v>103</v>
          </cell>
        </row>
        <row r="9460">
          <cell r="A9460" t="str">
            <v>X35</v>
          </cell>
          <cell r="B9460" t="str">
            <v>VICTIMA DE ERUPCION VOLCANICA</v>
          </cell>
          <cell r="C9460" t="str">
            <v>103</v>
          </cell>
        </row>
        <row r="9461">
          <cell r="A9461" t="str">
            <v>X36</v>
          </cell>
          <cell r="B9461" t="str">
            <v>VICTIMA DE AVALANCHA, DERRUMBE Y OTROS MOVIMIENTOS DE TIERRA</v>
          </cell>
          <cell r="C9461" t="str">
            <v>103</v>
          </cell>
        </row>
        <row r="9462">
          <cell r="A9462" t="str">
            <v>X37</v>
          </cell>
          <cell r="B9462" t="str">
            <v>VICTIMA DE TORMENTA CATACLISMICA</v>
          </cell>
          <cell r="C9462" t="str">
            <v>103</v>
          </cell>
        </row>
        <row r="9463">
          <cell r="A9463" t="str">
            <v>X38</v>
          </cell>
          <cell r="B9463" t="str">
            <v>VICTIMA DE INUNDACION</v>
          </cell>
          <cell r="C9463" t="str">
            <v>103</v>
          </cell>
        </row>
        <row r="9464">
          <cell r="A9464" t="str">
            <v>X39</v>
          </cell>
          <cell r="B9464" t="str">
            <v>EXPOSICION A OTRAS FUERZAS DE LA NATURALEZA, Y LAS NO ESPECIFICADAS</v>
          </cell>
          <cell r="C9464" t="str">
            <v>103</v>
          </cell>
        </row>
        <row r="9465">
          <cell r="A9465" t="str">
            <v>X40</v>
          </cell>
          <cell r="B9465" t="str">
            <v>ENVENENAM. ACCID. POR, Y EXPOSIC. ANALGESICOS NO NARCOTICOS, ANTIPIRET</v>
          </cell>
          <cell r="C9465" t="str">
            <v>100</v>
          </cell>
        </row>
        <row r="9466">
          <cell r="A9466" t="str">
            <v>X41</v>
          </cell>
          <cell r="B9466" t="str">
            <v>ENVEN. ACCID. POR Y EXPOS. A DROGAS ANTIEPIL. SEDANT. HIPN. ANTIPARK.</v>
          </cell>
          <cell r="C9466" t="str">
            <v>100</v>
          </cell>
        </row>
        <row r="9467">
          <cell r="A9467" t="str">
            <v>X42</v>
          </cell>
          <cell r="B9467" t="str">
            <v>ENVEN. ACCID. POR, Y EXPOS. A NARCOT. Y PSICODIS. (ALUCIN) NO CLAS. EN</v>
          </cell>
          <cell r="C9467" t="str">
            <v>100</v>
          </cell>
        </row>
        <row r="9468">
          <cell r="A9468" t="str">
            <v>X43</v>
          </cell>
          <cell r="B9468" t="str">
            <v>ENVEN. ACCID. POR, Y EXPOS. A OTRAS DROGAS QUE ACTUAN SOBRE EL SIST. N</v>
          </cell>
          <cell r="C9468" t="str">
            <v>100</v>
          </cell>
        </row>
        <row r="9469">
          <cell r="A9469" t="str">
            <v>X44</v>
          </cell>
          <cell r="B9469" t="str">
            <v>ENVEN. ACCID. POR, Y EXPOS. A OTRAS DROGAS MEDIC. Y SUSTAN. BIOLOG. Y</v>
          </cell>
          <cell r="C9469" t="str">
            <v>100</v>
          </cell>
        </row>
        <row r="9470">
          <cell r="A9470" t="str">
            <v>X45</v>
          </cell>
          <cell r="B9470" t="str">
            <v>ENVENENAMIENTO ACCIDENTAL POR, Y EXPOSICION AL ALCOHOL</v>
          </cell>
          <cell r="C9470" t="str">
            <v>100</v>
          </cell>
        </row>
        <row r="9471">
          <cell r="A9471" t="str">
            <v>X46</v>
          </cell>
          <cell r="B9471" t="str">
            <v>ENVEN. ACCID. POR, Y EXPOS. A DISOLV. ORGAN. E HIDROCARB. HALOGEN. Y S</v>
          </cell>
          <cell r="C9471" t="str">
            <v>100</v>
          </cell>
        </row>
        <row r="9472">
          <cell r="A9472" t="str">
            <v>X47</v>
          </cell>
          <cell r="B9472" t="str">
            <v>ENVENENAMIENTO ACCIDENTAL POR, Y EXPOSICION A OTROS GASES Y VAPORES</v>
          </cell>
          <cell r="C9472" t="str">
            <v>100</v>
          </cell>
        </row>
        <row r="9473">
          <cell r="A9473" t="str">
            <v>X48</v>
          </cell>
          <cell r="B9473" t="str">
            <v>ENVENENAMIENTO ACCIDENTAL POR, Y EXPOSICION A PLAGUICIDAS</v>
          </cell>
          <cell r="C9473" t="str">
            <v>100</v>
          </cell>
        </row>
        <row r="9474">
          <cell r="A9474" t="str">
            <v>X49</v>
          </cell>
          <cell r="B9474" t="str">
            <v>ENVEN. ACCID. POR, EXPOS. A OTROS PRODUC. QUIM. Y SUSTAN. NOCIVAS, Y L</v>
          </cell>
          <cell r="C9474" t="str">
            <v>100</v>
          </cell>
        </row>
        <row r="9475">
          <cell r="A9475" t="str">
            <v>X50</v>
          </cell>
          <cell r="B9475" t="str">
            <v>EXCESO DE ESFUERZO Y MOVIMIENTOS EXTENUANTES Y REPETITIVOS</v>
          </cell>
          <cell r="C9475" t="str">
            <v>103</v>
          </cell>
        </row>
        <row r="9476">
          <cell r="A9476" t="str">
            <v>X51</v>
          </cell>
          <cell r="B9476" t="str">
            <v>VIAJES Y DESPLAZAMIENTOS</v>
          </cell>
          <cell r="C9476" t="str">
            <v>103</v>
          </cell>
        </row>
        <row r="9477">
          <cell r="A9477" t="str">
            <v>X52</v>
          </cell>
          <cell r="B9477" t="str">
            <v>PERMANENCIA PROLONGADA EN AMBIENTE SIN GRAVEDAD</v>
          </cell>
          <cell r="C9477" t="str">
            <v>103</v>
          </cell>
        </row>
        <row r="9478">
          <cell r="A9478" t="str">
            <v>X53</v>
          </cell>
          <cell r="B9478" t="str">
            <v>PRIVACION DE ALIMENTOS</v>
          </cell>
          <cell r="C9478" t="str">
            <v>103</v>
          </cell>
        </row>
        <row r="9479">
          <cell r="A9479" t="str">
            <v>X54</v>
          </cell>
          <cell r="B9479" t="str">
            <v>PRIVACION DE AGUA</v>
          </cell>
          <cell r="C9479" t="str">
            <v>103</v>
          </cell>
        </row>
        <row r="9480">
          <cell r="A9480" t="str">
            <v>X57</v>
          </cell>
          <cell r="B9480" t="str">
            <v>PRIVACION NO ESPECIFICADA</v>
          </cell>
          <cell r="C9480" t="str">
            <v>103</v>
          </cell>
        </row>
        <row r="9481">
          <cell r="A9481" t="str">
            <v>X58</v>
          </cell>
          <cell r="B9481" t="str">
            <v>EXPOSICION A OTROS FACTORES ESPECIFICADOS</v>
          </cell>
          <cell r="C9481" t="str">
            <v>103</v>
          </cell>
        </row>
        <row r="9482">
          <cell r="A9482" t="str">
            <v>X59</v>
          </cell>
          <cell r="B9482" t="str">
            <v>EXPOSICION A FACTORES NO ESPECIFICADOS</v>
          </cell>
          <cell r="C9482" t="str">
            <v>103</v>
          </cell>
        </row>
        <row r="9483">
          <cell r="A9483" t="str">
            <v>X60</v>
          </cell>
          <cell r="B9483" t="str">
            <v>ENVEN. AUTOINFL. INTENCION/ POR, Y EXPOS. A ANALGES. NO NARCOTICOS, AN</v>
          </cell>
          <cell r="C9483" t="str">
            <v>101</v>
          </cell>
        </row>
        <row r="9484">
          <cell r="A9484" t="str">
            <v>X61</v>
          </cell>
          <cell r="B9484" t="str">
            <v>ENVEN. AUTOINFL. INTENSION/ POR, Y EXPOS. A DROGAS ANTIEPIL. SEDANT. H</v>
          </cell>
          <cell r="C9484" t="str">
            <v>101</v>
          </cell>
        </row>
        <row r="9485">
          <cell r="A9485" t="str">
            <v>X62</v>
          </cell>
          <cell r="B9485" t="str">
            <v>ENVEN. AUTOINFL. INTENCIONAL/ POR, Y EXPOS. A NARCOT. Y PSICODIS. (ALU</v>
          </cell>
          <cell r="C9485" t="str">
            <v>101</v>
          </cell>
        </row>
        <row r="9486">
          <cell r="A9486" t="str">
            <v>X63</v>
          </cell>
          <cell r="B9486" t="str">
            <v>ENVEN. AUTOINFL. INTENCION/ POR, Y EXPOS. A OTRAS DROGAS QUE ACTUAN SO</v>
          </cell>
          <cell r="C9486" t="str">
            <v>101</v>
          </cell>
        </row>
        <row r="9487">
          <cell r="A9487" t="str">
            <v>X64</v>
          </cell>
          <cell r="B9487" t="str">
            <v>ENVEN. AUTOINFL. INTENCIONAL/ POR, Y EXPOS. A OTRAS DROGAS MEDIC. Y SU</v>
          </cell>
          <cell r="C9487" t="str">
            <v>101</v>
          </cell>
        </row>
        <row r="9488">
          <cell r="A9488" t="str">
            <v>X65</v>
          </cell>
          <cell r="B9488" t="str">
            <v>ENVEN. AUTOINFL. INTENCIONAL/ POR, Y EXPOSICION AL ALCOHOL</v>
          </cell>
          <cell r="C9488" t="str">
            <v>101</v>
          </cell>
        </row>
        <row r="9489">
          <cell r="A9489" t="str">
            <v>X66</v>
          </cell>
          <cell r="B9489" t="str">
            <v>ENVEN. AUTOINFL. INTENCIONAL/ POR, Y EXPOS. A DISOLV. ORGAN. E HIDROC.</v>
          </cell>
          <cell r="C9489" t="str">
            <v>101</v>
          </cell>
        </row>
        <row r="9490">
          <cell r="A9490" t="str">
            <v>X67</v>
          </cell>
          <cell r="B9490" t="str">
            <v>ENVEN. AUTOINFL. INTENCIONAL/ POR, Y EXPOSICION A OTROS GASES Y VAPORE</v>
          </cell>
          <cell r="C9490" t="str">
            <v>101</v>
          </cell>
        </row>
        <row r="9491">
          <cell r="A9491" t="str">
            <v>X68</v>
          </cell>
          <cell r="B9491" t="str">
            <v>ENVEN. AUTOINFL. INTENCIONAL/ POR, Y EXPOSICION A PLAGUICIDAS</v>
          </cell>
          <cell r="C9491" t="str">
            <v>101</v>
          </cell>
        </row>
        <row r="9492">
          <cell r="A9492" t="str">
            <v>X69</v>
          </cell>
          <cell r="B9492" t="str">
            <v>ENVEN. AUTOINFL. INTENCIONAL/ POR, Y EXPOS. A OTROS PRODUC. QUIM. Y SU</v>
          </cell>
          <cell r="C9492" t="str">
            <v>101</v>
          </cell>
        </row>
        <row r="9493">
          <cell r="A9493" t="str">
            <v>X70</v>
          </cell>
          <cell r="B9493" t="str">
            <v>LESION AUTOINFL. INTENCIONAL/ POR AHORCAMIENTO, ESTRANGUL. O SOFOCAC</v>
          </cell>
          <cell r="C9493" t="str">
            <v>101</v>
          </cell>
        </row>
        <row r="9494">
          <cell r="A9494" t="str">
            <v>X71</v>
          </cell>
          <cell r="B9494" t="str">
            <v>LESION AUTOINFL. INTENCIONAL/ POR AHORCAMIENTO Y SUMERSION</v>
          </cell>
          <cell r="C9494" t="str">
            <v>101</v>
          </cell>
        </row>
        <row r="9495">
          <cell r="A9495" t="str">
            <v>X72</v>
          </cell>
          <cell r="B9495" t="str">
            <v>LESION AUTOINFLIGIDA INTENCIONAL/ POR DISPARO DE ARMA CORTA</v>
          </cell>
          <cell r="C9495" t="str">
            <v>101</v>
          </cell>
        </row>
        <row r="9496">
          <cell r="A9496" t="str">
            <v>X73</v>
          </cell>
          <cell r="B9496" t="str">
            <v>LESION AUTOINFLIGIDA INTENCIONAL/ POR DISPARO DE RIFLE, ESCOPETA Y ARM</v>
          </cell>
          <cell r="C9496" t="str">
            <v>101</v>
          </cell>
        </row>
        <row r="9497">
          <cell r="A9497" t="str">
            <v>X74</v>
          </cell>
          <cell r="B9497" t="str">
            <v>LESION AUTOINFL. INTENCIONAL/ POR DISPARO DE OTRAS ARMAS DE FUEGO, Y L</v>
          </cell>
          <cell r="C9497" t="str">
            <v>101</v>
          </cell>
        </row>
        <row r="9498">
          <cell r="A9498" t="str">
            <v>X75</v>
          </cell>
          <cell r="B9498" t="str">
            <v>LESION AUTOINFLIGIDA INTENCIONAL/ POR MATERIAL EXPLOSIVO</v>
          </cell>
          <cell r="C9498" t="str">
            <v>101</v>
          </cell>
        </row>
        <row r="9499">
          <cell r="A9499" t="str">
            <v>X76</v>
          </cell>
          <cell r="B9499" t="str">
            <v>LESION AUTOINFLIGIDA INTENCIONAL/ POR HUMO, FUEGO Y LLAMAS</v>
          </cell>
          <cell r="C9499" t="str">
            <v>101</v>
          </cell>
        </row>
        <row r="9500">
          <cell r="A9500" t="str">
            <v>X77</v>
          </cell>
          <cell r="B9500" t="str">
            <v>LESION AUTOINFL. INTENCIONAL/ POR VAPOR DE AGUA, VAPORES Y OBJET. CALI</v>
          </cell>
          <cell r="C9500" t="str">
            <v>101</v>
          </cell>
        </row>
        <row r="9501">
          <cell r="A9501" t="str">
            <v>X78</v>
          </cell>
          <cell r="B9501" t="str">
            <v>LESION AUTOINFLIGIDA INTENCIONAL/ POR OBJETO CORTANTE</v>
          </cell>
          <cell r="C9501" t="str">
            <v>101</v>
          </cell>
        </row>
        <row r="9502">
          <cell r="A9502" t="str">
            <v>X79</v>
          </cell>
          <cell r="B9502" t="str">
            <v>LESION AUTOINFLIGIDA INTENCIONAL/ POR OBJETO ROMO O SIN FILO</v>
          </cell>
          <cell r="C9502" t="str">
            <v>101</v>
          </cell>
        </row>
        <row r="9503">
          <cell r="A9503" t="str">
            <v>X80</v>
          </cell>
          <cell r="B9503" t="str">
            <v>LESION AUTOINFLIGIDA INTENCIONAL/ AL SALTAR DESDE UN LUGAR ELEVADO</v>
          </cell>
          <cell r="C9503" t="str">
            <v>101</v>
          </cell>
        </row>
        <row r="9504">
          <cell r="A9504" t="str">
            <v>X81</v>
          </cell>
          <cell r="B9504" t="str">
            <v>LESION AUTOINFL. INTENCIONAL/ POR ARROJARSE O COLOCARSE DELANTE DE OBJ</v>
          </cell>
          <cell r="C9504" t="str">
            <v>101</v>
          </cell>
        </row>
        <row r="9505">
          <cell r="A9505" t="str">
            <v>X82</v>
          </cell>
          <cell r="B9505" t="str">
            <v>LESION AUTOINFL. INTENCIONAL/ POR COLISION DE VEHICULO DE MOTOR</v>
          </cell>
          <cell r="C9505" t="str">
            <v>101</v>
          </cell>
        </row>
        <row r="9506">
          <cell r="A9506" t="str">
            <v>X83</v>
          </cell>
          <cell r="B9506" t="str">
            <v>LESION AUTOINFLIGIDA INTENCIONAL/ POR OTROS MEDIOS ESPECIFICADOS</v>
          </cell>
          <cell r="C9506" t="str">
            <v>101</v>
          </cell>
        </row>
        <row r="9507">
          <cell r="A9507" t="str">
            <v>X84</v>
          </cell>
          <cell r="B9507" t="str">
            <v>LESION AUTOINFLIGIDA INTENCIONAL/ POR MEDIOS NO ESPECIFICADOS</v>
          </cell>
          <cell r="C9507" t="str">
            <v>101</v>
          </cell>
        </row>
        <row r="9508">
          <cell r="A9508" t="str">
            <v>X85</v>
          </cell>
          <cell r="B9508" t="str">
            <v>AGRESION CON DROGAS, MEDICAMENTOS Y SUSTANCIAS BIOLOGICAS</v>
          </cell>
          <cell r="C9508" t="str">
            <v>102</v>
          </cell>
        </row>
        <row r="9509">
          <cell r="A9509" t="str">
            <v>X86</v>
          </cell>
          <cell r="B9509" t="str">
            <v>AGRESION CON SUSTANCIA CORROSIVA</v>
          </cell>
          <cell r="C9509" t="str">
            <v>102</v>
          </cell>
        </row>
        <row r="9510">
          <cell r="A9510" t="str">
            <v>X87</v>
          </cell>
          <cell r="B9510" t="str">
            <v>AGRESION CON PLAGUICIDAS</v>
          </cell>
          <cell r="C9510" t="str">
            <v>102</v>
          </cell>
        </row>
        <row r="9511">
          <cell r="A9511" t="str">
            <v>X88</v>
          </cell>
          <cell r="B9511" t="str">
            <v>AGRESION CON GASES Y VAPORES</v>
          </cell>
          <cell r="C9511" t="str">
            <v>102</v>
          </cell>
        </row>
        <row r="9512">
          <cell r="A9512" t="str">
            <v>X89</v>
          </cell>
          <cell r="B9512" t="str">
            <v>AGRESION CON OTROS PRODUCTOS QUIMICOS Y SUSTANCIAS NOCIVAS ESPECIFIC</v>
          </cell>
          <cell r="C9512" t="str">
            <v>102</v>
          </cell>
        </row>
        <row r="9513">
          <cell r="A9513" t="str">
            <v>X90</v>
          </cell>
          <cell r="B9513" t="str">
            <v>AGRESION CON PRODUCTOS QUIMICOS Y SUSTANCIAS NOCIVAS NO ESPECIFICADAS</v>
          </cell>
          <cell r="C9513" t="str">
            <v>102</v>
          </cell>
        </row>
        <row r="9514">
          <cell r="A9514" t="str">
            <v>X91</v>
          </cell>
          <cell r="B9514" t="str">
            <v>AGRESION POR AHORCAMIENTO, ESTRANGULAMIENTO Y SOFOCACION</v>
          </cell>
          <cell r="C9514" t="str">
            <v>102</v>
          </cell>
        </row>
        <row r="9515">
          <cell r="A9515" t="str">
            <v>X92</v>
          </cell>
          <cell r="B9515" t="str">
            <v>AGRESION POR AHOGAMIENTO Y SUMERSION</v>
          </cell>
          <cell r="C9515" t="str">
            <v>102</v>
          </cell>
        </row>
        <row r="9516">
          <cell r="A9516" t="str">
            <v>X93</v>
          </cell>
          <cell r="B9516" t="str">
            <v>AGRESION CON DISPARO DE ARMA CORTA</v>
          </cell>
          <cell r="C9516" t="str">
            <v>102</v>
          </cell>
        </row>
        <row r="9517">
          <cell r="A9517" t="str">
            <v>X939</v>
          </cell>
          <cell r="B9517" t="str">
            <v>AGRESION CON DISPARO DE ARMA CORTA</v>
          </cell>
          <cell r="C9517" t="str">
            <v>102</v>
          </cell>
        </row>
        <row r="9518">
          <cell r="A9518" t="str">
            <v>X94</v>
          </cell>
          <cell r="B9518" t="str">
            <v>AGRESION CON DISPARO DE RIFLE, ESCOPETA Y ARMA LARGA</v>
          </cell>
          <cell r="C9518" t="str">
            <v>102</v>
          </cell>
        </row>
        <row r="9519">
          <cell r="A9519" t="str">
            <v>X950</v>
          </cell>
          <cell r="B9519" t="str">
            <v>AGRESION CON DISPARO DE OTRAS ARMAS DE FUEGO, Y LAS NO ESPECIFICADAS</v>
          </cell>
          <cell r="C9519" t="str">
            <v>102</v>
          </cell>
        </row>
        <row r="9520">
          <cell r="A9520" t="str">
            <v>X954</v>
          </cell>
          <cell r="B9520" t="str">
            <v>AGRESION CON DISPARO DE OTRAS ARMAS DE FUEGO, Y LAS NO ESPECIFICADAS</v>
          </cell>
          <cell r="C9520" t="str">
            <v>102</v>
          </cell>
        </row>
        <row r="9521">
          <cell r="A9521" t="str">
            <v>X958</v>
          </cell>
          <cell r="C9521">
            <v>102</v>
          </cell>
        </row>
        <row r="9522">
          <cell r="A9522" t="str">
            <v>X959</v>
          </cell>
          <cell r="B9522" t="str">
            <v>AGRESION CON DISPARO DE OTRAS ARMAS DE FUEGO, Y LAS NO ESPECIFICADAS</v>
          </cell>
          <cell r="C9522" t="str">
            <v>102</v>
          </cell>
        </row>
        <row r="9523">
          <cell r="A9523" t="str">
            <v>X96</v>
          </cell>
          <cell r="B9523" t="str">
            <v>AGRESION CON MATERIAL EXPLOSIVO</v>
          </cell>
          <cell r="C9523" t="str">
            <v>102</v>
          </cell>
        </row>
        <row r="9524">
          <cell r="A9524" t="str">
            <v>X969</v>
          </cell>
          <cell r="B9524" t="str">
            <v>AGRESION CON MATERIAL EXPLOSIVO</v>
          </cell>
          <cell r="C9524" t="str">
            <v>102</v>
          </cell>
        </row>
        <row r="9525">
          <cell r="A9525" t="str">
            <v>X97</v>
          </cell>
          <cell r="B9525" t="str">
            <v>AGRESION CON HUMO, FUEGO Y LLAMAS</v>
          </cell>
          <cell r="C9525" t="str">
            <v>102</v>
          </cell>
        </row>
        <row r="9526">
          <cell r="A9526" t="str">
            <v>X988</v>
          </cell>
          <cell r="C9526">
            <v>102</v>
          </cell>
        </row>
        <row r="9527">
          <cell r="A9527" t="str">
            <v>X98</v>
          </cell>
          <cell r="B9527" t="str">
            <v>AGRESION CON VAPOR DE AGUA, VAPORES Y OBJETOS CALIENTES</v>
          </cell>
          <cell r="C9527" t="str">
            <v>102</v>
          </cell>
        </row>
        <row r="9528">
          <cell r="A9528" t="str">
            <v>X990</v>
          </cell>
          <cell r="C9528">
            <v>102</v>
          </cell>
        </row>
        <row r="9529">
          <cell r="A9529" t="str">
            <v>X994</v>
          </cell>
          <cell r="B9529" t="str">
            <v xml:space="preserve"> </v>
          </cell>
          <cell r="C9529" t="str">
            <v>102</v>
          </cell>
        </row>
        <row r="9530">
          <cell r="A9530" t="str">
            <v>X998</v>
          </cell>
          <cell r="B9530" t="str">
            <v>AGRESION CON OBJETO CORTANTE</v>
          </cell>
          <cell r="C9530" t="str">
            <v>102</v>
          </cell>
        </row>
        <row r="9531">
          <cell r="A9531" t="str">
            <v>X999</v>
          </cell>
          <cell r="B9531" t="str">
            <v>AGRESION CON OBJETO CORTANTE</v>
          </cell>
          <cell r="C9531" t="str">
            <v>102</v>
          </cell>
        </row>
        <row r="9532">
          <cell r="A9532" t="str">
            <v>Y00</v>
          </cell>
          <cell r="B9532" t="str">
            <v>AGRESION CON OBJETO ROMO O SIN FILO</v>
          </cell>
          <cell r="C9532" t="str">
            <v>102</v>
          </cell>
        </row>
        <row r="9533">
          <cell r="A9533" t="str">
            <v>Y004</v>
          </cell>
          <cell r="B9533" t="str">
            <v>AGRESION CON OBJETO ROMO O SIN FILO</v>
          </cell>
          <cell r="C9533" t="str">
            <v>102</v>
          </cell>
        </row>
        <row r="9534">
          <cell r="A9534" t="str">
            <v>Y008</v>
          </cell>
          <cell r="B9534" t="str">
            <v>AGRESION CON OBJETO ROMO O SIN FILO</v>
          </cell>
          <cell r="C9534" t="str">
            <v>102</v>
          </cell>
        </row>
        <row r="9535">
          <cell r="A9535" t="str">
            <v>Y01</v>
          </cell>
          <cell r="B9535" t="str">
            <v>AGRESION POR EMPUJON DESDE UN LUGAR ELEVADO</v>
          </cell>
          <cell r="C9535" t="str">
            <v>102</v>
          </cell>
        </row>
        <row r="9536">
          <cell r="A9536" t="str">
            <v>Y02</v>
          </cell>
          <cell r="B9536" t="str">
            <v>AGRESION POR EMPUJON O COLOCAR A LA VICTIMA DELANTE DE OBJETO EN MOV</v>
          </cell>
          <cell r="C9536" t="str">
            <v>102</v>
          </cell>
        </row>
        <row r="9537">
          <cell r="A9537" t="str">
            <v>Y03</v>
          </cell>
          <cell r="B9537" t="str">
            <v>AGRESION POR COLISION DE VEHICULO DE MOTOR</v>
          </cell>
          <cell r="C9537" t="str">
            <v>102</v>
          </cell>
        </row>
        <row r="9538">
          <cell r="A9538" t="str">
            <v>Y04</v>
          </cell>
          <cell r="B9538" t="str">
            <v>AGRESION CON FUERZA CORPORAL</v>
          </cell>
          <cell r="C9538" t="str">
            <v>102</v>
          </cell>
        </row>
        <row r="9539">
          <cell r="A9539" t="str">
            <v>Y05</v>
          </cell>
          <cell r="B9539" t="str">
            <v>AGRESION SEXUAL CON FUERZA CORPORAL</v>
          </cell>
          <cell r="C9539" t="str">
            <v>102</v>
          </cell>
        </row>
        <row r="9540">
          <cell r="A9540" t="str">
            <v>Y06</v>
          </cell>
          <cell r="B9540" t="str">
            <v>NEGLIGENCIA Y ABANDONO</v>
          </cell>
          <cell r="C9540" t="str">
            <v>102</v>
          </cell>
        </row>
        <row r="9541">
          <cell r="A9541" t="str">
            <v>Y060</v>
          </cell>
          <cell r="B9541" t="str">
            <v>POR ESPOSO O PAREJA</v>
          </cell>
          <cell r="C9541" t="str">
            <v>102</v>
          </cell>
        </row>
        <row r="9542">
          <cell r="A9542" t="str">
            <v>Y061</v>
          </cell>
          <cell r="B9542" t="str">
            <v>POR PADRE O MADRE</v>
          </cell>
          <cell r="C9542" t="str">
            <v>102</v>
          </cell>
        </row>
        <row r="9543">
          <cell r="A9543" t="str">
            <v>Y062</v>
          </cell>
          <cell r="B9543" t="str">
            <v>POR CONOCIDO O AMIGO</v>
          </cell>
          <cell r="C9543" t="str">
            <v>102</v>
          </cell>
        </row>
        <row r="9544">
          <cell r="A9544" t="str">
            <v>Y068</v>
          </cell>
          <cell r="B9544" t="str">
            <v>POR OTRA PERSONA ESPECIFICADA</v>
          </cell>
          <cell r="C9544" t="str">
            <v>102</v>
          </cell>
        </row>
        <row r="9545">
          <cell r="A9545" t="str">
            <v>Y069</v>
          </cell>
          <cell r="B9545" t="str">
            <v>POR PERSONA NO ESPECIFICADA</v>
          </cell>
          <cell r="C9545" t="str">
            <v>102</v>
          </cell>
        </row>
        <row r="9546">
          <cell r="A9546" t="str">
            <v>Y07</v>
          </cell>
          <cell r="B9546" t="str">
            <v>OTROS SINDROMES DE MALTRATO</v>
          </cell>
          <cell r="C9546" t="str">
            <v>102</v>
          </cell>
        </row>
        <row r="9547">
          <cell r="A9547" t="str">
            <v>Y070</v>
          </cell>
          <cell r="B9547" t="str">
            <v>POR ESPOSO O PAREJA</v>
          </cell>
          <cell r="C9547" t="str">
            <v>102</v>
          </cell>
        </row>
        <row r="9548">
          <cell r="A9548" t="str">
            <v>Y071</v>
          </cell>
          <cell r="B9548" t="str">
            <v>POR PADRE O MADRE</v>
          </cell>
          <cell r="C9548" t="str">
            <v>102</v>
          </cell>
        </row>
        <row r="9549">
          <cell r="A9549" t="str">
            <v>Y072</v>
          </cell>
          <cell r="B9549" t="str">
            <v>POR CONOCIDO O AMIGO</v>
          </cell>
          <cell r="C9549" t="str">
            <v>102</v>
          </cell>
        </row>
        <row r="9550">
          <cell r="A9550" t="str">
            <v>Y073</v>
          </cell>
          <cell r="B9550" t="str">
            <v>POR AUTORIDADES OFICIALES</v>
          </cell>
          <cell r="C9550" t="str">
            <v>102</v>
          </cell>
        </row>
        <row r="9551">
          <cell r="A9551" t="str">
            <v>Y078</v>
          </cell>
          <cell r="B9551" t="str">
            <v>POR OTRA PERSONA ESPECIFICADA</v>
          </cell>
          <cell r="C9551" t="str">
            <v>102</v>
          </cell>
        </row>
        <row r="9552">
          <cell r="A9552" t="str">
            <v>Y079</v>
          </cell>
          <cell r="B9552" t="str">
            <v>POR PERSONA NO ESPECIFICADA</v>
          </cell>
          <cell r="C9552" t="str">
            <v>102</v>
          </cell>
        </row>
        <row r="9553">
          <cell r="A9553" t="str">
            <v>Y08</v>
          </cell>
          <cell r="B9553" t="str">
            <v>AGRESION POR OTROS MEDIOS ESPECIFICADOS</v>
          </cell>
          <cell r="C9553" t="str">
            <v>102</v>
          </cell>
        </row>
        <row r="9554">
          <cell r="A9554" t="str">
            <v>Y09</v>
          </cell>
          <cell r="B9554" t="str">
            <v>AGRESION POR MEDIOS NO ESPECIFICADOS</v>
          </cell>
          <cell r="C9554" t="str">
            <v>102</v>
          </cell>
        </row>
        <row r="9555">
          <cell r="A9555" t="str">
            <v>Y10</v>
          </cell>
          <cell r="B9555" t="str">
            <v>ENVEN. POR, Y EXPOS. A ANALGES. NO NARC. ANTIPIRET. Y ANTIRREUM. DE IN</v>
          </cell>
          <cell r="C9555" t="str">
            <v>103</v>
          </cell>
        </row>
        <row r="9556">
          <cell r="A9556" t="str">
            <v>Y11</v>
          </cell>
          <cell r="B9556" t="str">
            <v>ENVEN. POR, Y EXPOS. A DROGAS ANTIEPILEPT. SEDANT. HIPNOT. ANTIPARK. Y</v>
          </cell>
          <cell r="C9556" t="str">
            <v>103</v>
          </cell>
        </row>
        <row r="9557">
          <cell r="A9557" t="str">
            <v>Y12</v>
          </cell>
          <cell r="B9557" t="str">
            <v>ENVEN. POR, Y EXPOS. A NARC. Y PSIDILEP. (ALUCINOG.) NO CLAS. EN OTRA</v>
          </cell>
          <cell r="C9557" t="str">
            <v>103</v>
          </cell>
        </row>
        <row r="9558">
          <cell r="A9558" t="str">
            <v>Y13</v>
          </cell>
          <cell r="B9558" t="str">
            <v>ENVEN. POR, Y EXPOS. A OTRAS DROGAS QUE ACTUAN SOBRE EL SIST. NERV. AU</v>
          </cell>
          <cell r="C9558" t="str">
            <v>103</v>
          </cell>
        </row>
        <row r="9559">
          <cell r="A9559" t="str">
            <v>Y14</v>
          </cell>
          <cell r="B9559" t="str">
            <v>ENVEN. POR, Y EXPOS. A OTRAS DROGAS, MEDIC. Y SUSTAN. BIOLOG. Y LAS NO</v>
          </cell>
          <cell r="C9559" t="str">
            <v>103</v>
          </cell>
        </row>
        <row r="9560">
          <cell r="A9560" t="str">
            <v>Y15</v>
          </cell>
          <cell r="B9560" t="str">
            <v>ENVENAMIENTO POR, Y EXPOS. AL ALCOHOL, DE INTENCION NO DETERMINADA</v>
          </cell>
          <cell r="C9560" t="str">
            <v>103</v>
          </cell>
        </row>
        <row r="9561">
          <cell r="A9561" t="str">
            <v>Y16</v>
          </cell>
          <cell r="B9561" t="str">
            <v>ENVEN. POR, Y EXPOS. A DISOLV. ORGAN. E HIDROC. HALOG. Y SUS VAPORES,</v>
          </cell>
          <cell r="C9561" t="str">
            <v>103</v>
          </cell>
        </row>
        <row r="9562">
          <cell r="A9562" t="str">
            <v>Y17</v>
          </cell>
          <cell r="B9562" t="str">
            <v>ENVEN. POR, Y EXPOS. A OTROS GASES Y VAPORES, DE INTENCION NO DETERM</v>
          </cell>
          <cell r="C9562" t="str">
            <v>103</v>
          </cell>
        </row>
        <row r="9563">
          <cell r="A9563" t="str">
            <v>Y18</v>
          </cell>
          <cell r="B9563" t="str">
            <v>ENVEN. POR, Y EXPOS. A PLAGUICIDAS, DE INTENCION NO DETERMINADA</v>
          </cell>
          <cell r="C9563" t="str">
            <v>103</v>
          </cell>
        </row>
        <row r="9564">
          <cell r="A9564" t="str">
            <v>Y19</v>
          </cell>
          <cell r="B9564" t="str">
            <v>ENVEN. POR, Y EXPOS. A OTROS PRODUC. QUIM. Y SUSTANC. NOCIVAS, Y LOS N</v>
          </cell>
          <cell r="C9564" t="str">
            <v>103</v>
          </cell>
        </row>
        <row r="9565">
          <cell r="A9565" t="str">
            <v>Y20</v>
          </cell>
          <cell r="B9565" t="str">
            <v>AHORCAMIENTO, ESTRANGULAMIENTO Y SOFOCACION, DE INTENTO NO DETERM</v>
          </cell>
          <cell r="C9565" t="str">
            <v>103</v>
          </cell>
        </row>
        <row r="9566">
          <cell r="A9566" t="str">
            <v>Y21</v>
          </cell>
          <cell r="B9566" t="str">
            <v>AHOGAMIENTO Y SUMERSION, DE INTENCION NO DETERMINADA</v>
          </cell>
          <cell r="C9566" t="str">
            <v>103</v>
          </cell>
        </row>
        <row r="9567">
          <cell r="A9567" t="str">
            <v>Y22</v>
          </cell>
          <cell r="B9567" t="str">
            <v>DISPARO DE ARMA CORTA, DE INTENCION NO DETERMINADA</v>
          </cell>
          <cell r="C9567" t="str">
            <v>103</v>
          </cell>
        </row>
        <row r="9568">
          <cell r="A9568" t="str">
            <v>Y23</v>
          </cell>
          <cell r="B9568" t="str">
            <v>DISPARO DE RIFLE, ESCOPETA Y ARMA LARGA, DE INTENCION NO DETERMINADA</v>
          </cell>
          <cell r="C9568" t="str">
            <v>103</v>
          </cell>
        </row>
        <row r="9569">
          <cell r="A9569" t="str">
            <v>Y24</v>
          </cell>
          <cell r="B9569" t="str">
            <v>DISPARO DE OTRAS ARMAS DE FUEGO, Y LAS NO ESPECIF. DE INTENCION NO DET</v>
          </cell>
          <cell r="C9569" t="str">
            <v>103</v>
          </cell>
        </row>
        <row r="9570">
          <cell r="A9570" t="str">
            <v>Y25</v>
          </cell>
          <cell r="B9570" t="str">
            <v>CONTACTO TRAUMATICO CON MATERIAL EXPLOSIVO, DE INTENCION NO DETERMIN</v>
          </cell>
          <cell r="C9570" t="str">
            <v>103</v>
          </cell>
        </row>
        <row r="9571">
          <cell r="A9571" t="str">
            <v>Y26</v>
          </cell>
          <cell r="B9571" t="str">
            <v>EXPOSICION AL HUMO, FUEGO Y LLAMAS, DE INTENCION NO DETERMINADA</v>
          </cell>
          <cell r="C9571" t="str">
            <v>103</v>
          </cell>
        </row>
        <row r="9572">
          <cell r="A9572" t="str">
            <v>Y27</v>
          </cell>
          <cell r="B9572" t="str">
            <v>CONTACTO CON VAPOR DE AGUA, VAPORES Y OBJETOS CALIENTES, DE INTENCION</v>
          </cell>
          <cell r="C9572" t="str">
            <v>103</v>
          </cell>
        </row>
        <row r="9573">
          <cell r="A9573" t="str">
            <v>Y28</v>
          </cell>
          <cell r="B9573" t="str">
            <v>CONTACTO TRAUMATICO CON OBJETO CORTANTE, DE INTENCION NO DETERMINADA</v>
          </cell>
          <cell r="C9573" t="str">
            <v>103</v>
          </cell>
        </row>
        <row r="9574">
          <cell r="A9574" t="str">
            <v>Y29</v>
          </cell>
          <cell r="B9574" t="str">
            <v>CONTACTO TRAUMATICO CON OBJETO ROMO O SIN FILO, DE INTENCION NO DETERM</v>
          </cell>
          <cell r="C9574" t="str">
            <v>103</v>
          </cell>
        </row>
        <row r="9575">
          <cell r="A9575" t="str">
            <v>Y30</v>
          </cell>
          <cell r="B9575" t="str">
            <v>CAIDA, SALTO O EMPUJON DESDE LUGAR ELEVADO, DE INTENCION NO DETERMINAD</v>
          </cell>
          <cell r="C9575" t="str">
            <v>103</v>
          </cell>
        </row>
        <row r="9576">
          <cell r="A9576" t="str">
            <v>Y31</v>
          </cell>
          <cell r="B9576" t="str">
            <v>CAIDA, PERMANENCIA O CARRERA DELANTE O HACIA OBJETO EN MOVIM. DE INTEN</v>
          </cell>
          <cell r="C9576" t="str">
            <v>103</v>
          </cell>
        </row>
        <row r="9577">
          <cell r="A9577" t="str">
            <v>Y32</v>
          </cell>
          <cell r="B9577" t="str">
            <v>COLISION DE VEHICULO DE MOTOR, DE INTENCION NO DETERMINADA</v>
          </cell>
          <cell r="C9577" t="str">
            <v>103</v>
          </cell>
        </row>
        <row r="9578">
          <cell r="A9578" t="str">
            <v>Y33</v>
          </cell>
          <cell r="B9578" t="str">
            <v>OTROS EVENTOS ESPECIFICADOS, DE INTENCION NO DETERMINADA</v>
          </cell>
          <cell r="C9578" t="str">
            <v>103</v>
          </cell>
        </row>
        <row r="9579">
          <cell r="A9579" t="str">
            <v>Y34</v>
          </cell>
          <cell r="B9579" t="str">
            <v>EVENTO NO ESPECIFICADO, DE INTENCION NO DETERMINADA</v>
          </cell>
          <cell r="C9579" t="str">
            <v>103</v>
          </cell>
        </row>
        <row r="9580">
          <cell r="A9580" t="str">
            <v>Y35</v>
          </cell>
          <cell r="B9580" t="str">
            <v>INTERVENCION LEGAL</v>
          </cell>
          <cell r="C9580" t="str">
            <v>103</v>
          </cell>
        </row>
        <row r="9581">
          <cell r="A9581" t="str">
            <v>Y350</v>
          </cell>
          <cell r="B9581" t="str">
            <v>INTERVENCION LEGAL CON DISPARO DE ARMA DE FUEGO</v>
          </cell>
          <cell r="C9581" t="str">
            <v>103</v>
          </cell>
        </row>
        <row r="9582">
          <cell r="A9582" t="str">
            <v>Y351</v>
          </cell>
          <cell r="B9582" t="str">
            <v>INTERVENCION LEGAL CON EXPLOSIVOS</v>
          </cell>
          <cell r="C9582" t="str">
            <v>103</v>
          </cell>
        </row>
        <row r="9583">
          <cell r="A9583" t="str">
            <v>Y352</v>
          </cell>
          <cell r="B9583" t="str">
            <v>INTERVENCION LEGAL CON GAS</v>
          </cell>
          <cell r="C9583" t="str">
            <v>103</v>
          </cell>
        </row>
        <row r="9584">
          <cell r="A9584" t="str">
            <v>Y353</v>
          </cell>
          <cell r="B9584" t="str">
            <v>INTERVENCION LEGAL CON OBJETOS ROMOS O SIN FILO</v>
          </cell>
          <cell r="C9584" t="str">
            <v>103</v>
          </cell>
        </row>
        <row r="9585">
          <cell r="A9585" t="str">
            <v>Y354</v>
          </cell>
          <cell r="B9585" t="str">
            <v>INTERVENCION LEGAL CON OBJETOS CORTANTES</v>
          </cell>
          <cell r="C9585" t="str">
            <v>103</v>
          </cell>
        </row>
        <row r="9586">
          <cell r="A9586" t="str">
            <v>Y355</v>
          </cell>
          <cell r="B9586" t="str">
            <v>EJECUCION LEGAL</v>
          </cell>
          <cell r="C9586" t="str">
            <v>103</v>
          </cell>
        </row>
        <row r="9587">
          <cell r="A9587" t="str">
            <v>Y356</v>
          </cell>
          <cell r="B9587" t="str">
            <v>INTEVENCION LEGAL CON OTROS MEDIOS ESPECIFICADOS</v>
          </cell>
          <cell r="C9587" t="str">
            <v>103</v>
          </cell>
        </row>
        <row r="9588">
          <cell r="A9588" t="str">
            <v>Y357</v>
          </cell>
          <cell r="B9588" t="str">
            <v>INTERVENCION LEGAL, MEDIOS NO ESPECIFICADOS</v>
          </cell>
          <cell r="C9588" t="str">
            <v>103</v>
          </cell>
        </row>
        <row r="9589">
          <cell r="A9589" t="str">
            <v>Y36</v>
          </cell>
          <cell r="B9589" t="str">
            <v>OPERACIONES DE GUERRA</v>
          </cell>
          <cell r="C9589" t="str">
            <v>103</v>
          </cell>
        </row>
        <row r="9590">
          <cell r="A9590" t="str">
            <v>Y360</v>
          </cell>
          <cell r="B9590" t="str">
            <v>OPERACIONES DE GUERRA CON EXPLOSION DE ARMAMENTO NAVAL</v>
          </cell>
          <cell r="C9590" t="str">
            <v>103</v>
          </cell>
        </row>
        <row r="9591">
          <cell r="A9591" t="str">
            <v>Y361</v>
          </cell>
          <cell r="B9591" t="str">
            <v>OPERACIONES DE GUERRA CON DESTRUCCION DE AERONAVE</v>
          </cell>
          <cell r="C9591" t="str">
            <v>103</v>
          </cell>
        </row>
        <row r="9592">
          <cell r="A9592" t="str">
            <v>Y362</v>
          </cell>
          <cell r="B9592" t="str">
            <v>OPERACIONES DE GUERRA CON OTRAS EXPLOCIONES Y ESQUIRLAS</v>
          </cell>
          <cell r="C9592" t="str">
            <v>103</v>
          </cell>
        </row>
        <row r="9593">
          <cell r="A9593" t="str">
            <v>Y363</v>
          </cell>
          <cell r="B9593" t="str">
            <v>OPERACIONES DE GUERRA CON FUEGO Y SUSTANCIAS INCENDIARIAS Y CALIENTES</v>
          </cell>
          <cell r="C9593" t="str">
            <v>103</v>
          </cell>
        </row>
        <row r="9594">
          <cell r="A9594" t="str">
            <v>Y364</v>
          </cell>
          <cell r="B9594" t="str">
            <v>OPERACIONES DE GUERRA CON DISPARO DE ARMA DE FUEGO Y OTRAS FORMAS DE G</v>
          </cell>
          <cell r="C9594" t="str">
            <v>103</v>
          </cell>
        </row>
        <row r="9595">
          <cell r="A9595" t="str">
            <v>Y365</v>
          </cell>
          <cell r="B9595" t="str">
            <v>OPERACIONES DE GUERRA CON ARMAS NUCLEARES</v>
          </cell>
          <cell r="C9595" t="str">
            <v>103</v>
          </cell>
        </row>
        <row r="9596">
          <cell r="A9596" t="str">
            <v>Y366</v>
          </cell>
          <cell r="B9596" t="str">
            <v>OPERACIONES DE GUERRA CON ARMAS BIOLOGICAS</v>
          </cell>
          <cell r="C9596" t="str">
            <v>103</v>
          </cell>
        </row>
        <row r="9597">
          <cell r="A9597" t="str">
            <v>Y367</v>
          </cell>
          <cell r="B9597" t="str">
            <v>OPERAC. DE GUERRA CON ARMAS Y OTRAS FORMAS DE GUERRA NO CONVENCIONAL</v>
          </cell>
          <cell r="C9597" t="str">
            <v>103</v>
          </cell>
        </row>
        <row r="9598">
          <cell r="A9598" t="str">
            <v>Y368</v>
          </cell>
          <cell r="B9598" t="str">
            <v>OPERACIONES DE GUERRA QUE OCURREN DESPUES DEL CESE DE HOSTILIDADADES</v>
          </cell>
          <cell r="C9598" t="str">
            <v>103</v>
          </cell>
        </row>
        <row r="9599">
          <cell r="A9599" t="str">
            <v>Y369</v>
          </cell>
          <cell r="B9599" t="str">
            <v>OPERACION DE GUERRA NO ESPECIFICADA</v>
          </cell>
          <cell r="C9599" t="str">
            <v>103</v>
          </cell>
        </row>
        <row r="9600">
          <cell r="A9600" t="str">
            <v>Y40</v>
          </cell>
          <cell r="B9600" t="str">
            <v>EFECTOS ADVERSOS DE ANTIBIOTICOS SISTEMICOS</v>
          </cell>
          <cell r="C9600" t="str">
            <v>103</v>
          </cell>
        </row>
        <row r="9601">
          <cell r="A9601" t="str">
            <v>Y400</v>
          </cell>
          <cell r="B9601" t="str">
            <v>EFECTOS ADVERSOS DE PENICILINAS</v>
          </cell>
          <cell r="C9601" t="str">
            <v>103</v>
          </cell>
        </row>
        <row r="9602">
          <cell r="A9602" t="str">
            <v>Y401</v>
          </cell>
          <cell r="B9602" t="str">
            <v>EFETOS ADVERSOS DE CEFALOSPORINAS Y OTROS ANTIBIOTICOS BETA-LACTAMICOS</v>
          </cell>
          <cell r="C9602" t="str">
            <v>103</v>
          </cell>
        </row>
        <row r="9603">
          <cell r="A9603" t="str">
            <v>Y402</v>
          </cell>
          <cell r="B9603" t="str">
            <v>EFECTOS ADVERSOS DEL GRUPO DE CLORAMFENICOL</v>
          </cell>
          <cell r="C9603" t="str">
            <v>103</v>
          </cell>
        </row>
        <row r="9604">
          <cell r="A9604" t="str">
            <v>Y403</v>
          </cell>
          <cell r="B9604" t="str">
            <v>EFECTOS ADVERSOS DE LOS MACROLIDOS</v>
          </cell>
          <cell r="C9604" t="str">
            <v>103</v>
          </cell>
        </row>
        <row r="9605">
          <cell r="A9605" t="str">
            <v>Y404</v>
          </cell>
          <cell r="B9605" t="str">
            <v>EFECTOS ADVERSOS DE TETRACICLINAS</v>
          </cell>
          <cell r="C9605" t="str">
            <v>103</v>
          </cell>
        </row>
        <row r="9606">
          <cell r="A9606" t="str">
            <v>Y405</v>
          </cell>
          <cell r="B9606" t="str">
            <v>EFECTOS ADVERSOS DE AMINOGLUCOSIDOS</v>
          </cell>
          <cell r="C9606" t="str">
            <v>103</v>
          </cell>
        </row>
        <row r="9607">
          <cell r="A9607" t="str">
            <v>Y406</v>
          </cell>
          <cell r="B9607" t="str">
            <v>EFECTOS ADVERSOS DE RIFAMICINAS</v>
          </cell>
          <cell r="C9607" t="str">
            <v>103</v>
          </cell>
        </row>
        <row r="9608">
          <cell r="A9608" t="str">
            <v>Y407</v>
          </cell>
          <cell r="B9608" t="str">
            <v>EFECTOS ADVERSOS DE ANTIBIOTICOS ANTIMICOTICOS USADOS SISTEMICAMENTE</v>
          </cell>
          <cell r="C9608" t="str">
            <v>103</v>
          </cell>
        </row>
        <row r="9609">
          <cell r="A9609" t="str">
            <v>Y408</v>
          </cell>
          <cell r="B9609" t="str">
            <v>EFECTOS ADVERSOS DE OTROS ANTIBIOTICOS SISTEMICOS</v>
          </cell>
          <cell r="C9609" t="str">
            <v>103</v>
          </cell>
        </row>
        <row r="9610">
          <cell r="A9610" t="str">
            <v>Y409</v>
          </cell>
          <cell r="B9610" t="str">
            <v>EFECTOS ADVERSOS DE ANTIBIOTICO SISTEMICO NO ESPECIFICADO</v>
          </cell>
          <cell r="C9610" t="str">
            <v>103</v>
          </cell>
        </row>
        <row r="9611">
          <cell r="A9611" t="str">
            <v>Y41</v>
          </cell>
          <cell r="B9611" t="str">
            <v>EFECTOS ADVERSOS DE OTROS ANTIINFECCIOSOS Y ANTIPARASITARIOS SISTEMICO</v>
          </cell>
          <cell r="C9611" t="str">
            <v>103</v>
          </cell>
        </row>
        <row r="9612">
          <cell r="A9612" t="str">
            <v>Y410</v>
          </cell>
          <cell r="B9612" t="str">
            <v>EFECTOS ADVERSOS DE SULFONAMIDAS</v>
          </cell>
          <cell r="C9612" t="str">
            <v>103</v>
          </cell>
        </row>
        <row r="9613">
          <cell r="A9613" t="str">
            <v>Y411</v>
          </cell>
          <cell r="B9613" t="str">
            <v>EFECTOS ADVERSOS DE DROGAS ANTIMICOBACTERIANAS</v>
          </cell>
          <cell r="C9613" t="str">
            <v>103</v>
          </cell>
        </row>
        <row r="9614">
          <cell r="A9614" t="str">
            <v>Y412</v>
          </cell>
          <cell r="B9614" t="str">
            <v>EFECTOS ADVERSOS DE DROGAS ANTIPALUDICA Y AGENTES QUE ACTUAN SOBRE OTR</v>
          </cell>
          <cell r="C9614" t="str">
            <v>103</v>
          </cell>
        </row>
        <row r="9615">
          <cell r="A9615" t="str">
            <v>Y413</v>
          </cell>
          <cell r="B9615" t="str">
            <v>EFECTOS ADVERSOS DE OTRAS DROGAS ANTIPROTOZOARIAS</v>
          </cell>
          <cell r="C9615" t="str">
            <v>103</v>
          </cell>
        </row>
        <row r="9616">
          <cell r="A9616" t="str">
            <v>Y414</v>
          </cell>
          <cell r="B9616" t="str">
            <v>EFECTOS ADVERSOS DE ANTIHELMINTICOS</v>
          </cell>
          <cell r="C9616" t="str">
            <v>103</v>
          </cell>
        </row>
        <row r="9617">
          <cell r="A9617" t="str">
            <v>Y415</v>
          </cell>
          <cell r="B9617" t="str">
            <v>EFECTOS ADVERSOS DE DROGAS ANTIVIRALES</v>
          </cell>
          <cell r="C9617" t="str">
            <v>103</v>
          </cell>
        </row>
        <row r="9618">
          <cell r="A9618" t="str">
            <v>Y418</v>
          </cell>
          <cell r="B9618" t="str">
            <v>EFECTOS ADVERSOS DE OTROS ANTIINFECCIOSOS Y ANTIPARAS. SISTEM. ESPECIF</v>
          </cell>
          <cell r="C9618" t="str">
            <v>103</v>
          </cell>
        </row>
        <row r="9619">
          <cell r="A9619" t="str">
            <v>Y419</v>
          </cell>
          <cell r="B9619" t="str">
            <v>EFECTOS ADVERSOS DE ANTIINFECIOSOS Y ANTIPARAS. SISTEM. NO ESPECIFICAD</v>
          </cell>
          <cell r="C9619" t="str">
            <v>103</v>
          </cell>
        </row>
        <row r="9620">
          <cell r="A9620" t="str">
            <v>Y42</v>
          </cell>
          <cell r="B9620" t="str">
            <v>EFECTOS ADVERSOS DE HORMONAS Y SUS SUSTITUTOS SINTETICOS Y ANTAGONISTA</v>
          </cell>
          <cell r="C9620" t="str">
            <v>103</v>
          </cell>
        </row>
        <row r="9621">
          <cell r="A9621" t="str">
            <v>Y420</v>
          </cell>
          <cell r="B9621" t="str">
            <v>EFECTOS ADVERSOS DE GLUCOCORTICOIDES Y ANALOGOS SINTETICOS</v>
          </cell>
          <cell r="C9621" t="str">
            <v>103</v>
          </cell>
        </row>
        <row r="9622">
          <cell r="A9622" t="str">
            <v>Y421</v>
          </cell>
          <cell r="B9622" t="str">
            <v>EFECTOS ADVERSOS DE HORMONAS TIROIDEAS Y SUSTITUTOS</v>
          </cell>
          <cell r="C9622" t="str">
            <v>103</v>
          </cell>
        </row>
        <row r="9623">
          <cell r="A9623" t="str">
            <v>Y422</v>
          </cell>
          <cell r="B9623" t="str">
            <v>EFECTOS ADVERSOS DE DROGAS ANTITIROIDEAS</v>
          </cell>
          <cell r="C9623" t="str">
            <v>103</v>
          </cell>
        </row>
        <row r="9624">
          <cell r="A9624" t="str">
            <v>Y423</v>
          </cell>
          <cell r="B9624" t="str">
            <v>EFECTOS ADVERSOS DE DROGAS HIPOGLUCEMIANTES ORALES E INSULINA (ANTIDI</v>
          </cell>
          <cell r="C9624" t="str">
            <v>103</v>
          </cell>
        </row>
        <row r="9625">
          <cell r="A9625" t="str">
            <v>Y424</v>
          </cell>
          <cell r="B9625" t="str">
            <v>EFECTOS ADVERSOS DE ANTICONCEPTIVOS ORALES</v>
          </cell>
          <cell r="C9625" t="str">
            <v>103</v>
          </cell>
        </row>
        <row r="9626">
          <cell r="A9626" t="str">
            <v>Y425</v>
          </cell>
          <cell r="B9626" t="str">
            <v>EFECTOS ADVERSOS DE OTROS ESTROGENOS Y PROGESTAGENOS</v>
          </cell>
          <cell r="C9626" t="str">
            <v>103</v>
          </cell>
        </row>
        <row r="9627">
          <cell r="A9627" t="str">
            <v>Y426</v>
          </cell>
          <cell r="B9627" t="str">
            <v>EFECTOS ADVERSOS DE ANTIGONADOTROPINAS, ANTIESTROGENOS Y ANTIANDROGEN</v>
          </cell>
          <cell r="C9627" t="str">
            <v>103</v>
          </cell>
        </row>
        <row r="9628">
          <cell r="A9628" t="str">
            <v>Y427</v>
          </cell>
          <cell r="B9628" t="str">
            <v>EFECTOS ADVERSOS DE ANDROGENOS Y CONGENERES ANABOLITICOS</v>
          </cell>
          <cell r="C9628" t="str">
            <v>103</v>
          </cell>
        </row>
        <row r="9629">
          <cell r="A9629" t="str">
            <v>Y428</v>
          </cell>
          <cell r="B9629" t="str">
            <v>EFECTOS ADVERSOS DE OTRAS HORMONAS Y SUS SUSTITUTOS SINTET. Y LAS NO E</v>
          </cell>
          <cell r="C9629" t="str">
            <v>103</v>
          </cell>
        </row>
        <row r="9630">
          <cell r="A9630" t="str">
            <v>Y429</v>
          </cell>
          <cell r="B9630" t="str">
            <v>EFECTOS ADVERSOS DE OTRAS HORMONAS ANTAGONISTAS, Y LAS NO ESPECIFIC</v>
          </cell>
          <cell r="C9630" t="str">
            <v>103</v>
          </cell>
        </row>
        <row r="9631">
          <cell r="A9631" t="str">
            <v>Y43</v>
          </cell>
          <cell r="B9631" t="str">
            <v>EFECTOS ADVERSOS DE AGENTES SISTEMICOS PRIMARIOS</v>
          </cell>
          <cell r="C9631" t="str">
            <v>103</v>
          </cell>
        </row>
        <row r="9632">
          <cell r="A9632" t="str">
            <v>Y430</v>
          </cell>
          <cell r="B9632" t="str">
            <v>EFECTOS ADVERSOS DE ANTIALERGICOS Y ANTIEMETICOS</v>
          </cell>
          <cell r="C9632" t="str">
            <v>103</v>
          </cell>
        </row>
        <row r="9633">
          <cell r="A9633" t="str">
            <v>Y431</v>
          </cell>
          <cell r="B9633" t="str">
            <v>EFECTOS ADVERSOS DE ANTIMETABOLITOS ANTINEOPLASICOS</v>
          </cell>
          <cell r="C9633" t="str">
            <v>103</v>
          </cell>
        </row>
        <row r="9634">
          <cell r="A9634" t="str">
            <v>Y432</v>
          </cell>
          <cell r="B9634" t="str">
            <v>EFECTOS ADVERSOS DE PRODUCTOS NATURALES ANTINEOPLASICOS</v>
          </cell>
          <cell r="C9634" t="str">
            <v>103</v>
          </cell>
        </row>
        <row r="9635">
          <cell r="A9635" t="str">
            <v>Y433</v>
          </cell>
          <cell r="B9635" t="str">
            <v>EFECTOS ADVERSOS DE OTRAS DROGAS ANTINEOPLASICAS</v>
          </cell>
          <cell r="C9635" t="str">
            <v>103</v>
          </cell>
        </row>
        <row r="9636">
          <cell r="A9636" t="str">
            <v>Y434</v>
          </cell>
          <cell r="B9636" t="str">
            <v>EFECTOS ADVERSOS DE AGENTES INMUNOSUPRESORES</v>
          </cell>
          <cell r="C9636" t="str">
            <v>103</v>
          </cell>
        </row>
        <row r="9637">
          <cell r="A9637" t="str">
            <v>Y435</v>
          </cell>
          <cell r="B9637" t="str">
            <v>EFECTOS ADVERSOS DE AGENTES ACIDIFICANTES Y ALCALINIZANTES</v>
          </cell>
          <cell r="C9637" t="str">
            <v>103</v>
          </cell>
        </row>
        <row r="9638">
          <cell r="A9638" t="str">
            <v>Y436</v>
          </cell>
          <cell r="B9638" t="str">
            <v>EFECTOS ADVERSOS DE ENZIMAS NO CLASIFICADAS EN OTRA PARTE</v>
          </cell>
          <cell r="C9638" t="str">
            <v>103</v>
          </cell>
        </row>
        <row r="9639">
          <cell r="A9639" t="str">
            <v>Y438</v>
          </cell>
          <cell r="B9639" t="str">
            <v>EFECTOS ADVERSOS DE OTROS AGENTES SISTEMICOS PRIMARIOS NO CLAS. EN OTR</v>
          </cell>
          <cell r="C9639" t="str">
            <v>103</v>
          </cell>
        </row>
        <row r="9640">
          <cell r="A9640" t="str">
            <v>Y439</v>
          </cell>
          <cell r="B9640" t="str">
            <v>EFECTOS ADVERSOS DE AGENTE SISTEMICO PRIMARIO NO ESPECIFICADO</v>
          </cell>
          <cell r="C9640" t="str">
            <v>103</v>
          </cell>
        </row>
        <row r="9641">
          <cell r="A9641" t="str">
            <v>Y44</v>
          </cell>
          <cell r="B9641" t="str">
            <v>EFECTOS ADVERSOS DE AGENT. QUE AFECTAN PRIMARIA/ LOS CONSTTITUY. DE LA</v>
          </cell>
          <cell r="C9641" t="str">
            <v>103</v>
          </cell>
        </row>
        <row r="9642">
          <cell r="A9642" t="str">
            <v>Y440</v>
          </cell>
          <cell r="B9642" t="str">
            <v>EFECTOS ADVERSOS  DE PREPAR. CON HIERRO Y OTROS PREPAR. CONTRA LA ANEM</v>
          </cell>
          <cell r="C9642" t="str">
            <v>103</v>
          </cell>
        </row>
        <row r="9643">
          <cell r="A9643" t="str">
            <v>Y441</v>
          </cell>
          <cell r="B9643" t="str">
            <v>EFECTOS ADVERSOS DE VITAM. B12 ACIDO FOLICO Y OTROS PREPAR. CONTRA LA</v>
          </cell>
          <cell r="C9643" t="str">
            <v>103</v>
          </cell>
        </row>
        <row r="9644">
          <cell r="A9644" t="str">
            <v>Y442</v>
          </cell>
          <cell r="B9644" t="str">
            <v>EFECTOS ADVERSOS DE ANTICOAGULANTES</v>
          </cell>
          <cell r="C9644" t="str">
            <v>103</v>
          </cell>
        </row>
        <row r="9645">
          <cell r="A9645" t="str">
            <v>Y443</v>
          </cell>
          <cell r="B9645" t="str">
            <v>EFECTOS ADVERSOS DE ANTAGONISTA DE ANTICOAG. VITAMINA K Y OTROS COAGUL</v>
          </cell>
          <cell r="C9645" t="str">
            <v>103</v>
          </cell>
        </row>
        <row r="9646">
          <cell r="A9646" t="str">
            <v>Y444</v>
          </cell>
          <cell r="B9646" t="str">
            <v>EFECTOS ADVERSOS DE DROGAS ANTITROMBOTICAS (INHIBID. DE LA AGREG. PLAQ</v>
          </cell>
          <cell r="C9646" t="str">
            <v>103</v>
          </cell>
        </row>
        <row r="9647">
          <cell r="A9647" t="str">
            <v>Y445</v>
          </cell>
          <cell r="B9647" t="str">
            <v>EFECTOS ADVERSOS DE DROGAS TROMBOLITICAS</v>
          </cell>
          <cell r="C9647" t="str">
            <v>103</v>
          </cell>
        </row>
        <row r="9648">
          <cell r="A9648" t="str">
            <v>Y446</v>
          </cell>
          <cell r="B9648" t="str">
            <v>EFECTOS ADVERSOS DE SANGRE NATURAL Y PRODUCTOS SANGUINEOS</v>
          </cell>
          <cell r="C9648" t="str">
            <v>103</v>
          </cell>
        </row>
        <row r="9649">
          <cell r="A9649" t="str">
            <v>Y447</v>
          </cell>
          <cell r="B9649" t="str">
            <v>EFECTOAS ADVERSOS DE LOS SUSTITUTOS DEL PLASMA</v>
          </cell>
          <cell r="C9649" t="str">
            <v>103</v>
          </cell>
        </row>
        <row r="9650">
          <cell r="A9650" t="str">
            <v>Y449</v>
          </cell>
          <cell r="B9650" t="str">
            <v>EFECTOS ADVERSOS DE OTROS AGENT. AFECTAN LOS CONSTITUY. DE LA SANGRE</v>
          </cell>
          <cell r="C9650" t="str">
            <v>103</v>
          </cell>
        </row>
        <row r="9651">
          <cell r="A9651" t="str">
            <v>Y45</v>
          </cell>
          <cell r="B9651" t="str">
            <v>EFECTOS ADVERSOS DE DROGAS ANALG. ANTIPIRETICAS Y ANTIINFLAMATORIAS</v>
          </cell>
          <cell r="C9651" t="str">
            <v>103</v>
          </cell>
        </row>
        <row r="9652">
          <cell r="A9652" t="str">
            <v>Y450</v>
          </cell>
          <cell r="B9652" t="str">
            <v>EFECTOS ADVERSOS DE OPIACEOS Y ANALGESICOS RELACIONADOS</v>
          </cell>
          <cell r="C9652" t="str">
            <v>103</v>
          </cell>
        </row>
        <row r="9653">
          <cell r="A9653" t="str">
            <v>Y451</v>
          </cell>
          <cell r="B9653" t="str">
            <v>EFECTOS ADVERSOS DE SALICILATOS</v>
          </cell>
          <cell r="C9653" t="str">
            <v>103</v>
          </cell>
        </row>
        <row r="9654">
          <cell r="A9654" t="str">
            <v>Y452</v>
          </cell>
          <cell r="B9654" t="str">
            <v>EFECTOS ADVERSOS DE DERIVADOS DEL ACIDO PROPIONICO</v>
          </cell>
          <cell r="C9654" t="str">
            <v>103</v>
          </cell>
        </row>
        <row r="9655">
          <cell r="A9655" t="str">
            <v>Y453</v>
          </cell>
          <cell r="B9655" t="str">
            <v>EFECTOS ADVERSOS DE OTRAS DROGAS ANTIINFLAMATORIAS NO ESTEROIDES (DAIN</v>
          </cell>
          <cell r="C9655" t="str">
            <v>103</v>
          </cell>
        </row>
        <row r="9656">
          <cell r="A9656" t="str">
            <v>Y454</v>
          </cell>
          <cell r="B9656" t="str">
            <v>EFECTOS ADVERSOS DE LOS ANTIRREUMATICOS</v>
          </cell>
          <cell r="C9656" t="str">
            <v>103</v>
          </cell>
        </row>
        <row r="9657">
          <cell r="A9657" t="str">
            <v>Y455</v>
          </cell>
          <cell r="B9657" t="str">
            <v>EFECTOS ADVERSOS DE LOS DERIVADOS DEL 4-AMINOFENOL</v>
          </cell>
          <cell r="C9657" t="str">
            <v>103</v>
          </cell>
        </row>
        <row r="9658">
          <cell r="A9658" t="str">
            <v>Y458</v>
          </cell>
          <cell r="B9658" t="str">
            <v>EFECTOS ADVERSOS DE OTROS ANALGESICOS Y ANTIPIRETICOS</v>
          </cell>
          <cell r="C9658" t="str">
            <v>103</v>
          </cell>
        </row>
        <row r="9659">
          <cell r="A9659" t="str">
            <v>Y459</v>
          </cell>
          <cell r="B9659" t="str">
            <v>EFECTOS ADVERSOS DE DROGAS ANALG. ANTIPIRET. Y ANTIINFL. NO ESPECIFICA</v>
          </cell>
          <cell r="C9659" t="str">
            <v>103</v>
          </cell>
        </row>
        <row r="9660">
          <cell r="A9660" t="str">
            <v>Y46</v>
          </cell>
          <cell r="B9660" t="str">
            <v>EFECTOS ADVERSOS DE DROGAS ANTIEPILEPTICAS Y ANTIPARKINSONIANAS</v>
          </cell>
          <cell r="C9660" t="str">
            <v>103</v>
          </cell>
        </row>
        <row r="9661">
          <cell r="A9661" t="str">
            <v>Y460</v>
          </cell>
          <cell r="B9661" t="str">
            <v>EFECTOS ADVERSOS DE SUCCINAMIDAS</v>
          </cell>
          <cell r="C9661" t="str">
            <v>103</v>
          </cell>
        </row>
        <row r="9662">
          <cell r="A9662" t="str">
            <v>Y461</v>
          </cell>
          <cell r="B9662" t="str">
            <v>EFECTOS ADVERSOS DE OXAZOLIDINADIONAS</v>
          </cell>
          <cell r="C9662" t="str">
            <v>103</v>
          </cell>
        </row>
        <row r="9663">
          <cell r="A9663" t="str">
            <v>Y462</v>
          </cell>
          <cell r="B9663" t="str">
            <v>EFECTOS ADVERSOS DE DERIVADOS DE LA HIDANTOINA</v>
          </cell>
          <cell r="C9663" t="str">
            <v>103</v>
          </cell>
        </row>
        <row r="9664">
          <cell r="A9664" t="str">
            <v>Y463</v>
          </cell>
          <cell r="B9664" t="str">
            <v>EFECTOS ADVERSOS DE DESOXIBARBITURICOS</v>
          </cell>
          <cell r="C9664" t="str">
            <v>103</v>
          </cell>
        </row>
        <row r="9665">
          <cell r="A9665" t="str">
            <v>Y464</v>
          </cell>
          <cell r="B9665" t="str">
            <v>EFECTOS ADVERSOS DE IMINOESTILBENOS</v>
          </cell>
          <cell r="C9665" t="str">
            <v>103</v>
          </cell>
        </row>
        <row r="9666">
          <cell r="A9666" t="str">
            <v>Y465</v>
          </cell>
          <cell r="B9666" t="str">
            <v>EFECTOS ADVERSOS DEL ACIDO VALPROICO</v>
          </cell>
          <cell r="C9666" t="str">
            <v>103</v>
          </cell>
        </row>
        <row r="9667">
          <cell r="A9667" t="str">
            <v>Y466</v>
          </cell>
          <cell r="B9667" t="str">
            <v>EFECTOS ADVERSOS DE OTROS ANTIEPILEPTICOS, Y LOS NO ESPECIFICADOS</v>
          </cell>
          <cell r="C9667" t="str">
            <v>103</v>
          </cell>
        </row>
        <row r="9668">
          <cell r="A9668" t="str">
            <v>Y467</v>
          </cell>
          <cell r="B9668" t="str">
            <v>EFECTOS ADVERSOS DE DROGAS ANTIPARKINSONIANAS</v>
          </cell>
          <cell r="C9668" t="str">
            <v>103</v>
          </cell>
        </row>
        <row r="9669">
          <cell r="A9669" t="str">
            <v>Y468</v>
          </cell>
          <cell r="B9669" t="str">
            <v>EFECTOS ADVERSOS DE DROGAS ANTIESPASTICAS</v>
          </cell>
          <cell r="C9669" t="str">
            <v>103</v>
          </cell>
        </row>
        <row r="9670">
          <cell r="A9670" t="str">
            <v>Y47</v>
          </cell>
          <cell r="B9670" t="str">
            <v>EFECTOS ADVERSOS DE DROGAS SEDANTES, HIPNOTICAS Y ANSIOLITICAS</v>
          </cell>
          <cell r="C9670" t="str">
            <v>103</v>
          </cell>
        </row>
        <row r="9671">
          <cell r="A9671" t="str">
            <v>Y470</v>
          </cell>
          <cell r="B9671" t="str">
            <v>EFECTOS ADVERSOS DE BARBITURICOS, NO CLASIFICADOS EN OTRA PARTE</v>
          </cell>
          <cell r="C9671" t="str">
            <v>103</v>
          </cell>
        </row>
        <row r="9672">
          <cell r="A9672" t="str">
            <v>Y471</v>
          </cell>
          <cell r="B9672" t="str">
            <v>EFECTOS ADVERSOS DE BENZODIAZEPINAS</v>
          </cell>
          <cell r="C9672" t="str">
            <v>103</v>
          </cell>
        </row>
        <row r="9673">
          <cell r="A9673" t="str">
            <v>Y472</v>
          </cell>
          <cell r="B9673" t="str">
            <v>EFECTOS ADVERSOS DE DERIVADOS CLORALES</v>
          </cell>
          <cell r="C9673" t="str">
            <v>103</v>
          </cell>
        </row>
        <row r="9674">
          <cell r="A9674" t="str">
            <v>Y473</v>
          </cell>
          <cell r="B9674" t="str">
            <v>EFECTOS ADVERSOS DE PARALDEHIDO</v>
          </cell>
          <cell r="C9674" t="str">
            <v>103</v>
          </cell>
        </row>
        <row r="9675">
          <cell r="A9675" t="str">
            <v>Y474</v>
          </cell>
          <cell r="B9675" t="str">
            <v>EFECTOS ADVERSOS DE COMPUESTOS DEL BROMO</v>
          </cell>
          <cell r="C9675" t="str">
            <v>103</v>
          </cell>
        </row>
        <row r="9676">
          <cell r="A9676" t="str">
            <v>Y475</v>
          </cell>
          <cell r="B9676" t="str">
            <v>EFECTOS ADVERSOS DE MEZCLAS SEDANTES E HIPNOTICAS, NO CLASCIF. EN OTRA</v>
          </cell>
          <cell r="C9676" t="str">
            <v>103</v>
          </cell>
        </row>
        <row r="9677">
          <cell r="A9677" t="str">
            <v>Y478</v>
          </cell>
          <cell r="B9677" t="str">
            <v>EFECTOS ADVERSOS DE OTRAS DROGAS SEDANTES, HIPNOTICAS Y ANSIOLITICAS</v>
          </cell>
          <cell r="C9677" t="str">
            <v>103</v>
          </cell>
        </row>
        <row r="9678">
          <cell r="A9678" t="str">
            <v>Y479</v>
          </cell>
          <cell r="B9678" t="str">
            <v>EFECTOS ADVERSOS DE DROGAS SEDANTES, HIPNOTICAS Y ANSIOLITICAS NO ESPE</v>
          </cell>
          <cell r="C9678" t="str">
            <v>103</v>
          </cell>
        </row>
        <row r="9679">
          <cell r="A9679" t="str">
            <v>Y48</v>
          </cell>
          <cell r="B9679" t="str">
            <v>EFECTOS ADVERSOS DE GASES ANESTESICOS Y TERAPEUTICOS</v>
          </cell>
          <cell r="C9679" t="str">
            <v>103</v>
          </cell>
        </row>
        <row r="9680">
          <cell r="A9680" t="str">
            <v>Y480</v>
          </cell>
          <cell r="B9680" t="str">
            <v>EFECTOS ADVERSOS DE GASES ANESTESICOS POR INHALACION</v>
          </cell>
          <cell r="C9680" t="str">
            <v>103</v>
          </cell>
        </row>
        <row r="9681">
          <cell r="A9681" t="str">
            <v>Y481</v>
          </cell>
          <cell r="B9681" t="str">
            <v>EFECTOS ADVERSOS DE GASES ANESTESICOS PARENTERALES</v>
          </cell>
          <cell r="C9681" t="str">
            <v>103</v>
          </cell>
        </row>
        <row r="9682">
          <cell r="A9682" t="str">
            <v>Y482</v>
          </cell>
          <cell r="B9682" t="str">
            <v>EFECTOS ADVERSOS DE OTROS GASES ANESTESICOS GENERALES, Y LOS NO ESPECI</v>
          </cell>
          <cell r="C9682" t="str">
            <v>103</v>
          </cell>
        </row>
        <row r="9683">
          <cell r="A9683" t="str">
            <v>Y483</v>
          </cell>
          <cell r="B9683" t="str">
            <v>EFECTOS ADVERSOS DE GASES ANESTESICOS LOCALES</v>
          </cell>
          <cell r="C9683" t="str">
            <v>103</v>
          </cell>
        </row>
        <row r="9684">
          <cell r="A9684" t="str">
            <v>Y484</v>
          </cell>
          <cell r="B9684" t="str">
            <v>EFECTOS ADVERSOS DE ANESTESICOS NO ESPECIFICADOS</v>
          </cell>
          <cell r="C9684" t="str">
            <v>103</v>
          </cell>
        </row>
        <row r="9685">
          <cell r="A9685" t="str">
            <v>Y485</v>
          </cell>
          <cell r="B9685" t="str">
            <v>EFECTOS ADVERSOS DE GASES TERAPEUTICOS</v>
          </cell>
          <cell r="C9685" t="str">
            <v>103</v>
          </cell>
        </row>
        <row r="9686">
          <cell r="A9686" t="str">
            <v>Y49</v>
          </cell>
          <cell r="B9686" t="str">
            <v>EFECTOS ADVERSOS DE DROGAS PSICOTROPICAS, NO CLASIF. EN OTRA PARTE</v>
          </cell>
          <cell r="C9686" t="str">
            <v>103</v>
          </cell>
        </row>
        <row r="9687">
          <cell r="A9687" t="str">
            <v>Y490</v>
          </cell>
          <cell r="B9687" t="str">
            <v>EFECTOS ADVERSOS DE ANTIDEPRESIVOS TRICICLICOS Y TETRACICLICOS</v>
          </cell>
          <cell r="C9687" t="str">
            <v>103</v>
          </cell>
        </row>
        <row r="9688">
          <cell r="A9688" t="str">
            <v>Y491</v>
          </cell>
          <cell r="B9688" t="str">
            <v>EFECTOS ADVERSOS DE ANTIDEPRESIVOS INHIBIDORES DE LA MONOAMINOOXIDASA</v>
          </cell>
          <cell r="C9688" t="str">
            <v>103</v>
          </cell>
        </row>
        <row r="9689">
          <cell r="A9689" t="str">
            <v>Y492</v>
          </cell>
          <cell r="B9689" t="str">
            <v>EFECTOS ADVERSOS DE OTROS ANTIDEPRESIVOS, Y LOS NO ESPECIFICADOS</v>
          </cell>
          <cell r="C9689" t="str">
            <v>103</v>
          </cell>
        </row>
        <row r="9690">
          <cell r="A9690" t="str">
            <v>Y493</v>
          </cell>
          <cell r="B9690" t="str">
            <v>EFECTOS ADVERSOS DE ANTIPSICOTICOS Y NEUROLEPTICOS FENOTIAZINICOS</v>
          </cell>
          <cell r="C9690" t="str">
            <v>103</v>
          </cell>
        </row>
        <row r="9691">
          <cell r="A9691" t="str">
            <v>Y494</v>
          </cell>
          <cell r="B9691" t="str">
            <v>EFECTOS ADVERSOS DE NEUROLEPTICOS DE LA BUTIROFENONA Y TIOXANTINA</v>
          </cell>
          <cell r="C9691" t="str">
            <v>103</v>
          </cell>
        </row>
        <row r="9692">
          <cell r="A9692" t="str">
            <v>Y495</v>
          </cell>
          <cell r="B9692" t="str">
            <v>EFECTOS ADVERSOS DE OTROS ANTIPSICOTICOS Y NEUROLEPTICOS</v>
          </cell>
          <cell r="C9692" t="str">
            <v>103</v>
          </cell>
        </row>
        <row r="9693">
          <cell r="A9693" t="str">
            <v>Y496</v>
          </cell>
          <cell r="B9693" t="str">
            <v>EFECTOS ADVERSOS DE PSICODISLEPTICOS (ALUCINOGENOS)</v>
          </cell>
          <cell r="C9693" t="str">
            <v>103</v>
          </cell>
        </row>
        <row r="9694">
          <cell r="A9694" t="str">
            <v>Y497</v>
          </cell>
          <cell r="B9694" t="str">
            <v>EFECTOS ADVERSOS DE PSICOESTIMULANTES CON ABUSO POTENCIAL</v>
          </cell>
          <cell r="C9694" t="str">
            <v>103</v>
          </cell>
        </row>
        <row r="9695">
          <cell r="A9695" t="str">
            <v>Y498</v>
          </cell>
          <cell r="B9695" t="str">
            <v>EFECTOS ADVERSOS DE OTRAS DROGAS PSICOTROPICAS, NO CLASIF. EN OTRA PAR</v>
          </cell>
          <cell r="C9695" t="str">
            <v>103</v>
          </cell>
        </row>
        <row r="9696">
          <cell r="A9696" t="str">
            <v>Y499</v>
          </cell>
          <cell r="B9696" t="str">
            <v>EFECTOS ADVERSOS DE DROGAS PSICOTROPICAS NO ESPECIFICADAS</v>
          </cell>
          <cell r="C9696" t="str">
            <v>103</v>
          </cell>
        </row>
        <row r="9697">
          <cell r="A9697" t="str">
            <v>Y50</v>
          </cell>
          <cell r="B9697" t="str">
            <v>EFECTOS ADVERSOS DE ESTIMULANTES DEL SISTEMA NERVIOSO CENTRAL NO CLAS.</v>
          </cell>
          <cell r="C9697" t="str">
            <v>103</v>
          </cell>
        </row>
        <row r="9698">
          <cell r="A9698" t="str">
            <v>Y500</v>
          </cell>
          <cell r="B9698" t="str">
            <v>EFECTOS ADVERSOS DE ANALEPTICOS</v>
          </cell>
          <cell r="C9698" t="str">
            <v>103</v>
          </cell>
        </row>
        <row r="9699">
          <cell r="A9699" t="str">
            <v>Y501</v>
          </cell>
          <cell r="B9699" t="str">
            <v>EFECTOS ADVERSOS DE ANTAGONISTAS DE OPIACEOS</v>
          </cell>
          <cell r="C9699" t="str">
            <v>103</v>
          </cell>
        </row>
        <row r="9700">
          <cell r="A9700" t="str">
            <v>Y502</v>
          </cell>
          <cell r="B9700" t="str">
            <v>EFECTOS ADVERSOS DE METILXANTINAS, NO CLASIFICADAS EN OTRA PARTE</v>
          </cell>
          <cell r="C9700" t="str">
            <v>103</v>
          </cell>
        </row>
        <row r="9701">
          <cell r="A9701" t="str">
            <v>Y508</v>
          </cell>
          <cell r="B9701" t="str">
            <v>EFECTOS ADVERSOS DE OTROS ESTIMULANTES DEL SISTEMA NERVIOSO CENTRAL</v>
          </cell>
          <cell r="C9701" t="str">
            <v>103</v>
          </cell>
        </row>
        <row r="9702">
          <cell r="A9702" t="str">
            <v>Y509</v>
          </cell>
          <cell r="B9702" t="str">
            <v>EFECTOS ADVERSOS DE ESTIMULANTE NO ESPECIFICADO DEL SIST. NERV. CENTRA</v>
          </cell>
          <cell r="C9702" t="str">
            <v>103</v>
          </cell>
        </row>
        <row r="9703">
          <cell r="A9703" t="str">
            <v>Y51</v>
          </cell>
          <cell r="B9703" t="str">
            <v>EFECTOS ADVERSOS DE DROGAS QUE AFECTAN PRIMARIA/ EL SIST. NERV. CENT.</v>
          </cell>
          <cell r="C9703" t="str">
            <v>103</v>
          </cell>
        </row>
        <row r="9704">
          <cell r="A9704" t="str">
            <v>Y510</v>
          </cell>
          <cell r="B9704" t="str">
            <v>EFECTOS ADVERSOS DE AGENTES ANTICOLINESTERASA</v>
          </cell>
          <cell r="C9704" t="str">
            <v>103</v>
          </cell>
        </row>
        <row r="9705">
          <cell r="A9705" t="str">
            <v>Y511</v>
          </cell>
          <cell r="B9705" t="str">
            <v>EFECTOS ADVERSOS DE OTROS PARASIMPATICOMIMETICOS (COLINERGICOS)</v>
          </cell>
          <cell r="C9705" t="str">
            <v>103</v>
          </cell>
        </row>
        <row r="9706">
          <cell r="A9706" t="str">
            <v>Y512</v>
          </cell>
          <cell r="B9706" t="str">
            <v>EFECTOS ADVERSOS DE DROGAS BLOQUEADORAS GANGLIONARES, NO CLASIF. EN OT</v>
          </cell>
          <cell r="C9706" t="str">
            <v>103</v>
          </cell>
        </row>
        <row r="9707">
          <cell r="A9707" t="str">
            <v>Y513</v>
          </cell>
          <cell r="B9707" t="str">
            <v>EFECTOS ADVERSOS DE OTROS PARASIMPATICOLITICOS ( ANTICOLIN. Y ANTIMUS.</v>
          </cell>
          <cell r="C9707" t="str">
            <v>103</v>
          </cell>
        </row>
        <row r="9708">
          <cell r="A9708" t="str">
            <v>Y514</v>
          </cell>
          <cell r="B9708" t="str">
            <v>EFECTOS ADVERSOS DE AGONISTAS (ESTIMULANTES) PREDOMINANTE/ ALFA-ADRENE</v>
          </cell>
          <cell r="C9708" t="str">
            <v>103</v>
          </cell>
        </row>
        <row r="9709">
          <cell r="A9709" t="str">
            <v>Y515</v>
          </cell>
          <cell r="B9709" t="str">
            <v>EFECTOS ADVERSOS DE AGONISTAS (ESTIMULANTES) PREDOMINANTE/ BETA-ADRENE</v>
          </cell>
          <cell r="C9709" t="str">
            <v>103</v>
          </cell>
        </row>
        <row r="9710">
          <cell r="A9710" t="str">
            <v>Y516</v>
          </cell>
          <cell r="B9710" t="str">
            <v>EFECTOS ADVERSOS DE ANTAGONISTAS (BLOQUEADORES) ALFA-ANDREN.) NO CLASI</v>
          </cell>
          <cell r="C9710" t="str">
            <v>103</v>
          </cell>
        </row>
        <row r="9711">
          <cell r="A9711" t="str">
            <v>Y517</v>
          </cell>
          <cell r="B9711" t="str">
            <v>EFECTOS ADVERSOS DE ANTAGONISTA (BLOQUEADORES) BETA- ADREN.) NO CLASIF</v>
          </cell>
          <cell r="C9711" t="str">
            <v>103</v>
          </cell>
        </row>
        <row r="9712">
          <cell r="A9712" t="str">
            <v>Y518</v>
          </cell>
          <cell r="B9712" t="str">
            <v>EFECTOS ADVERSOS DE AGENT. BLOQUEAD. NEURO-ANDREN. QUE ACTUAN CENTRAL/</v>
          </cell>
          <cell r="C9712" t="str">
            <v>103</v>
          </cell>
        </row>
        <row r="9713">
          <cell r="A9713" t="str">
            <v>Y519</v>
          </cell>
          <cell r="B9713" t="str">
            <v>EFECTOS ADVERSOS DE OTRAS DROGAS QUE AFECTAN PRIMARIA/ EL SIST. NERV.</v>
          </cell>
          <cell r="C9713" t="str">
            <v>103</v>
          </cell>
        </row>
        <row r="9714">
          <cell r="A9714" t="str">
            <v>Y52</v>
          </cell>
          <cell r="B9714" t="str">
            <v>EFECTOS ADVERSOS DE AGENTES QUE AFECTAN PRIMARIA/ EL SIST. CARDIOVASCU</v>
          </cell>
          <cell r="C9714" t="str">
            <v>103</v>
          </cell>
        </row>
        <row r="9715">
          <cell r="A9715" t="str">
            <v>Y520</v>
          </cell>
          <cell r="B9715" t="str">
            <v>EFECTOS ADVERSOS DE GLUCOSIDOS CARDIOTONICOS Y DROGAS DE ACCION SIMILA</v>
          </cell>
          <cell r="C9715" t="str">
            <v>103</v>
          </cell>
        </row>
        <row r="9716">
          <cell r="A9716" t="str">
            <v>Y521</v>
          </cell>
          <cell r="B9716" t="str">
            <v>EFECTOS ADVERSOS DE BLOQUEADORES DEL CANAL DEL CALCIO</v>
          </cell>
          <cell r="C9716" t="str">
            <v>103</v>
          </cell>
        </row>
        <row r="9717">
          <cell r="A9717" t="str">
            <v>Y522</v>
          </cell>
          <cell r="B9717" t="str">
            <v>EFECTOS ADVERSOS DE OTRAS DROGAS ANTIARRITMICAS, NO CLAS. EN OTRA PART</v>
          </cell>
          <cell r="C9717" t="str">
            <v>103</v>
          </cell>
        </row>
        <row r="9718">
          <cell r="A9718" t="str">
            <v>Y523</v>
          </cell>
          <cell r="B9718" t="str">
            <v>EFECTOS ADVERSOS DE VASODILATADORES CORONARIOS, NO CLASIF. EN OTRA PAR</v>
          </cell>
          <cell r="C9718" t="str">
            <v>103</v>
          </cell>
        </row>
        <row r="9719">
          <cell r="A9719" t="str">
            <v>Y524</v>
          </cell>
          <cell r="B9719" t="str">
            <v>EFECTOS ADVERSOS DE INHIBIDORES DE LA ENZIMA CONVERTIDORA DE ANGIOTENS</v>
          </cell>
          <cell r="C9719" t="str">
            <v>103</v>
          </cell>
        </row>
        <row r="9720">
          <cell r="A9720" t="str">
            <v>Y525</v>
          </cell>
          <cell r="B9720" t="str">
            <v>EFECTOS ADVERSOS DE OTRAS DROGAS ANTIHIPERTENSIVAS, NO CLAS. EN OTRA P</v>
          </cell>
          <cell r="C9720" t="str">
            <v>103</v>
          </cell>
        </row>
        <row r="9721">
          <cell r="A9721" t="str">
            <v>Y526</v>
          </cell>
          <cell r="B9721" t="str">
            <v>EFECTOS ADVERSOS DE DROGAS ANTIHIPERLIPIDEMICAS Y ANTIARTERIOSCLEROTIC</v>
          </cell>
          <cell r="C9721" t="str">
            <v>103</v>
          </cell>
        </row>
        <row r="9722">
          <cell r="A9722" t="str">
            <v>Y527</v>
          </cell>
          <cell r="B9722" t="str">
            <v>EFECTOS ADVERSOS DE VASODILATODORES PERIFERICOS</v>
          </cell>
          <cell r="C9722" t="str">
            <v>103</v>
          </cell>
        </row>
        <row r="9723">
          <cell r="A9723" t="str">
            <v>Y528</v>
          </cell>
          <cell r="B9723" t="str">
            <v>EFECTOS ADVERSOS DE DROGAS ANTIVARICOSAS, INCLUSIVE AGENTES ESCLEROSAN</v>
          </cell>
          <cell r="C9723" t="str">
            <v>103</v>
          </cell>
        </row>
        <row r="9724">
          <cell r="A9724" t="str">
            <v>Y529</v>
          </cell>
          <cell r="B9724" t="str">
            <v>EFECTOS ADVERSOS DE OTROS AGENTES QUE AFENTAN PRIMARIA/ EL SIST. CARDI</v>
          </cell>
          <cell r="C9724" t="str">
            <v>103</v>
          </cell>
        </row>
        <row r="9725">
          <cell r="A9725" t="str">
            <v>Y53</v>
          </cell>
          <cell r="B9725" t="str">
            <v>EFECTOS ADVERSOS DE AGENTES QUE AFECTAN PRIMARIA/ EL SIST. GASTROINTES</v>
          </cell>
          <cell r="C9725" t="str">
            <v>103</v>
          </cell>
        </row>
        <row r="9726">
          <cell r="A9726" t="str">
            <v>Y530</v>
          </cell>
          <cell r="B9726" t="str">
            <v>EFECTOS ADVERSOS DE AGENTES QUE AFECTAN PRIMARIA/ EL SIST. GASTROINTES</v>
          </cell>
          <cell r="C9726" t="str">
            <v>103</v>
          </cell>
        </row>
        <row r="9727">
          <cell r="A9727" t="str">
            <v>Y531</v>
          </cell>
          <cell r="B9727" t="str">
            <v>EFECTOS ADVERSOS DE OTRAS DROGAS ANTIACIDAS E INHIBIDORAS DE LA SECREC</v>
          </cell>
          <cell r="C9727" t="str">
            <v>103</v>
          </cell>
        </row>
        <row r="9728">
          <cell r="A9728" t="str">
            <v>Y532</v>
          </cell>
          <cell r="B9728" t="str">
            <v>EFECTOS ADVERSOS DE LA LAXANTES ESTIMULANTES</v>
          </cell>
          <cell r="C9728" t="str">
            <v>103</v>
          </cell>
        </row>
        <row r="9729">
          <cell r="A9729" t="str">
            <v>Y533</v>
          </cell>
          <cell r="B9729" t="str">
            <v>EFECTOS ADVERSOS DE LAXANTES SALINOS Y OSMOTICOS</v>
          </cell>
          <cell r="C9729" t="str">
            <v>103</v>
          </cell>
        </row>
        <row r="9730">
          <cell r="A9730" t="str">
            <v>Y534</v>
          </cell>
          <cell r="B9730" t="str">
            <v>EFECTOS ADVERSOS DE OTROS LAXANTES</v>
          </cell>
          <cell r="C9730" t="str">
            <v>103</v>
          </cell>
        </row>
        <row r="9731">
          <cell r="A9731" t="str">
            <v>Y535</v>
          </cell>
          <cell r="B9731" t="str">
            <v>EFECTOS ADVERSOS DE DIGESTIVOS</v>
          </cell>
          <cell r="C9731" t="str">
            <v>103</v>
          </cell>
        </row>
        <row r="9732">
          <cell r="A9732" t="str">
            <v>Y536</v>
          </cell>
          <cell r="B9732" t="str">
            <v>EFECTOS ADVERSOS DE DROGAS ANTIDIARREICAS</v>
          </cell>
          <cell r="C9732" t="str">
            <v>103</v>
          </cell>
        </row>
        <row r="9733">
          <cell r="A9733" t="str">
            <v>Y537</v>
          </cell>
          <cell r="B9733" t="str">
            <v>EFECTOS ADVERSOS DE EMETICOS</v>
          </cell>
          <cell r="C9733" t="str">
            <v>103</v>
          </cell>
        </row>
        <row r="9734">
          <cell r="A9734" t="str">
            <v>Y538</v>
          </cell>
          <cell r="B9734" t="str">
            <v>EFECTOS ADVERSOS DE OTROS AGENTES QUE AFECTAN PRIMARIA/ EL SIST. GASTR</v>
          </cell>
          <cell r="C9734" t="str">
            <v>103</v>
          </cell>
        </row>
        <row r="9735">
          <cell r="A9735" t="str">
            <v>Y539</v>
          </cell>
          <cell r="B9735" t="str">
            <v>EFECTOS ADVERSOS DE AGENTES QUE AFECTAN EL SIST. GASTROINT. NO ESPECIF</v>
          </cell>
          <cell r="C9735" t="str">
            <v>103</v>
          </cell>
        </row>
        <row r="9736">
          <cell r="A9736" t="str">
            <v>Y54</v>
          </cell>
          <cell r="B9736" t="str">
            <v>EFECTOS ADVERSOS DE AGENT. QUE AFECTAN EL EQUILIBRIO HIDRICO Y EL META</v>
          </cell>
          <cell r="C9736" t="str">
            <v>103</v>
          </cell>
        </row>
        <row r="9737">
          <cell r="A9737" t="str">
            <v>Y540</v>
          </cell>
          <cell r="B9737" t="str">
            <v>EFECTOS ADVERSOS DE MINERALOCORTICOIDES</v>
          </cell>
          <cell r="C9737" t="str">
            <v>103</v>
          </cell>
        </row>
        <row r="9738">
          <cell r="A9738" t="str">
            <v>Y541</v>
          </cell>
          <cell r="B9738" t="str">
            <v>EFECTOS ADVERSOS DE LOS BLOQUEADORES DE MINERALOCORTICOIDES (ANTAGONIS</v>
          </cell>
          <cell r="C9738" t="str">
            <v>103</v>
          </cell>
        </row>
        <row r="9739">
          <cell r="A9739" t="str">
            <v>Y542</v>
          </cell>
          <cell r="B9739" t="str">
            <v>EFECTOS ADVERSOS DE LOS INHIBIDORES DE LA ANHIDRASA CARBONICA</v>
          </cell>
          <cell r="C9739" t="str">
            <v>103</v>
          </cell>
        </row>
        <row r="9740">
          <cell r="A9740" t="str">
            <v>Y543</v>
          </cell>
          <cell r="B9740" t="str">
            <v>EFECTOS ADVERSOS DE LOS DERIVADOS DE LA BENZOTIADIAZINA</v>
          </cell>
          <cell r="C9740" t="str">
            <v>103</v>
          </cell>
        </row>
        <row r="9741">
          <cell r="A9741" t="str">
            <v>Y544</v>
          </cell>
          <cell r="B9741" t="str">
            <v>EFECTOS ADVERSOS DE DIURETICOS DE ASA ("HIGH-CEILING")</v>
          </cell>
          <cell r="C9741" t="str">
            <v>103</v>
          </cell>
        </row>
        <row r="9742">
          <cell r="A9742" t="str">
            <v>Y545</v>
          </cell>
          <cell r="B9742" t="str">
            <v>EFECTOS ADVERSOS DE OTROS DIURETICOS</v>
          </cell>
          <cell r="C9742" t="str">
            <v>103</v>
          </cell>
        </row>
        <row r="9743">
          <cell r="A9743" t="str">
            <v>Y546</v>
          </cell>
          <cell r="B9743" t="str">
            <v>EFECTOS ADVERSOS DE AGENTES ELECTROLITICOS, CALORICOS Y DEL EQUILIBRIO</v>
          </cell>
          <cell r="C9743" t="str">
            <v>103</v>
          </cell>
        </row>
        <row r="9744">
          <cell r="A9744" t="str">
            <v>Y547</v>
          </cell>
          <cell r="B9744" t="str">
            <v>EFECTOS ADVERSOS DE AGENTES QUE AFECTAN LA CALCIFICACION</v>
          </cell>
          <cell r="C9744" t="str">
            <v>103</v>
          </cell>
        </row>
        <row r="9745">
          <cell r="A9745" t="str">
            <v>Y548</v>
          </cell>
          <cell r="B9745" t="str">
            <v>EFECTOS ADVERSOS DE AGENTES QUE AFECTAN EL METABOLISMO DEL ACIDO URICO</v>
          </cell>
          <cell r="C9745" t="str">
            <v>103</v>
          </cell>
        </row>
        <row r="9746">
          <cell r="A9746" t="str">
            <v>Y549</v>
          </cell>
          <cell r="B9746" t="str">
            <v>EFECTOS ADVERSOS DE SALES MINERALES, NO CLASIFICADAS EN OTRA PARTE</v>
          </cell>
          <cell r="C9746" t="str">
            <v>103</v>
          </cell>
        </row>
        <row r="9747">
          <cell r="A9747" t="str">
            <v>Y55</v>
          </cell>
          <cell r="B9747" t="str">
            <v>EFECTOS ADVERSOS DE AGENTES QUE ACTUAN PRIMARIA/ SOBRE LOS MUSCULOS LI</v>
          </cell>
          <cell r="C9747" t="str">
            <v>103</v>
          </cell>
        </row>
        <row r="9748">
          <cell r="A9748" t="str">
            <v>Y550</v>
          </cell>
          <cell r="B9748" t="str">
            <v>EFECTOS ADVERSOS DE DROGAS OXITOCICAS</v>
          </cell>
          <cell r="C9748" t="str">
            <v>103</v>
          </cell>
        </row>
        <row r="9749">
          <cell r="A9749" t="str">
            <v>Y551</v>
          </cell>
          <cell r="B9749" t="str">
            <v>EFECTOS ADVERSOS DE RELAJANTES DE LOS MUSCULOS ESTRIADOS ( AGEN. BLO)</v>
          </cell>
          <cell r="C9749" t="str">
            <v>103</v>
          </cell>
        </row>
        <row r="9750">
          <cell r="A9750" t="str">
            <v>Y552</v>
          </cell>
          <cell r="B9750" t="str">
            <v>EFECTOS ADVERSOS DE OTROS AGEN. QUE ACTUAN PRIMARIA/ SOBRE LOS MUSCULO</v>
          </cell>
          <cell r="C9750" t="str">
            <v>103</v>
          </cell>
        </row>
        <row r="9751">
          <cell r="A9751" t="str">
            <v>Y553</v>
          </cell>
          <cell r="B9751" t="str">
            <v>EFECTOS ADVERSOS DE ANTITUSIGENOS</v>
          </cell>
          <cell r="C9751" t="str">
            <v>103</v>
          </cell>
        </row>
        <row r="9752">
          <cell r="A9752" t="str">
            <v>Y554</v>
          </cell>
          <cell r="B9752" t="str">
            <v>EFECTOS ADVERSOS DE EXPECTORANTES</v>
          </cell>
          <cell r="C9752" t="str">
            <v>103</v>
          </cell>
        </row>
        <row r="9753">
          <cell r="A9753" t="str">
            <v>Y555</v>
          </cell>
          <cell r="B9753" t="str">
            <v>EFECTOS ADVERSOS DE DROGAS CONTRA EL RESFRIADO COMUN</v>
          </cell>
          <cell r="C9753" t="str">
            <v>103</v>
          </cell>
        </row>
        <row r="9754">
          <cell r="A9754" t="str">
            <v>Y556</v>
          </cell>
          <cell r="B9754" t="str">
            <v>EFECTOS ADVERSOS DE ANTIASMATICO, NO CLASIFICADOS EN OTRA PARTE</v>
          </cell>
          <cell r="C9754" t="str">
            <v>103</v>
          </cell>
        </row>
        <row r="9755">
          <cell r="A9755" t="str">
            <v>Y557</v>
          </cell>
          <cell r="B9755" t="str">
            <v>EFECTOS ADVERSOS DE OTROS AGEN. QUE ACTUAN PRIMARIA/ SOBRE EL SIST. RE</v>
          </cell>
          <cell r="C9755" t="str">
            <v>103</v>
          </cell>
        </row>
        <row r="9756">
          <cell r="A9756" t="str">
            <v>Y56</v>
          </cell>
          <cell r="B9756" t="str">
            <v>EFECTOS ADVERSOS DE AGEN. TOPICOS QUE AFECTAN PRIMARIA/ LA PIEL Y LAS</v>
          </cell>
          <cell r="C9756" t="str">
            <v>103</v>
          </cell>
        </row>
        <row r="9757">
          <cell r="A9757" t="str">
            <v>Y560</v>
          </cell>
          <cell r="B9757" t="str">
            <v>EFECTOS ADVERSOS DE DROGAS ANTIMICOTICAS, ANTIINFECC. Y ANTIINFLM. DE</v>
          </cell>
          <cell r="C9757" t="str">
            <v>103</v>
          </cell>
        </row>
        <row r="9758">
          <cell r="A9758" t="str">
            <v>Y561</v>
          </cell>
          <cell r="B9758" t="str">
            <v>EFECTOS ADVERSOS DE ANTIPRURIGINOSOS</v>
          </cell>
          <cell r="C9758" t="str">
            <v>103</v>
          </cell>
        </row>
        <row r="9759">
          <cell r="A9759" t="str">
            <v>Y562</v>
          </cell>
          <cell r="B9759" t="str">
            <v>EFECTOS ADVERSOS DE ASTRINGENTES Y DETERGENTES LOCALES</v>
          </cell>
          <cell r="C9759" t="str">
            <v>103</v>
          </cell>
        </row>
        <row r="9760">
          <cell r="A9760" t="str">
            <v>Y563</v>
          </cell>
          <cell r="B9760" t="str">
            <v>EFECTOS ADVERSOS DE EMOLIENTES, DEMULCENTES Y PROTECTORES</v>
          </cell>
          <cell r="C9760" t="str">
            <v>103</v>
          </cell>
        </row>
        <row r="9761">
          <cell r="A9761" t="str">
            <v>Y564</v>
          </cell>
          <cell r="B9761" t="str">
            <v>EFECTOS ADVERSOS DE DROGAS Y PREPARADOS QUERATOLITICOS, QUEROTOPLASTIC</v>
          </cell>
          <cell r="C9761" t="str">
            <v>103</v>
          </cell>
        </row>
        <row r="9762">
          <cell r="A9762" t="str">
            <v>Y565</v>
          </cell>
          <cell r="B9762" t="str">
            <v>EFECTOS ADVERSOS DE DROGAS Y PREPARADOS OFTALMOLOGICOS</v>
          </cell>
          <cell r="C9762" t="str">
            <v>103</v>
          </cell>
        </row>
        <row r="9763">
          <cell r="A9763" t="str">
            <v>Y566</v>
          </cell>
          <cell r="B9763" t="str">
            <v>EFECTOS ADVERSOS DE DROGAS Y PREPARADOS OTORRINOLARINGOLOGICOS</v>
          </cell>
          <cell r="C9763" t="str">
            <v>103</v>
          </cell>
        </row>
        <row r="9764">
          <cell r="A9764" t="str">
            <v>Y567</v>
          </cell>
          <cell r="B9764" t="str">
            <v>EFECTOS ADVERSOS DE DROGAS DENTALES, DE APLICACION TOPICA</v>
          </cell>
          <cell r="C9764" t="str">
            <v>103</v>
          </cell>
        </row>
        <row r="9765">
          <cell r="A9765" t="str">
            <v>Y568</v>
          </cell>
          <cell r="B9765" t="str">
            <v>EFECTOS ADVERSOS DE OTROS AGENTES TOPICOS</v>
          </cell>
          <cell r="C9765" t="str">
            <v>103</v>
          </cell>
        </row>
        <row r="9766">
          <cell r="A9766" t="str">
            <v>Y569</v>
          </cell>
          <cell r="B9766" t="str">
            <v>EFECTOS ADVERSOS DE OTROS AGENTES TOPICOS NO ESPECIFICADOS</v>
          </cell>
          <cell r="C9766" t="str">
            <v>103</v>
          </cell>
        </row>
        <row r="9767">
          <cell r="A9767" t="str">
            <v>Y57</v>
          </cell>
          <cell r="B9767" t="str">
            <v>EFECTOS ADVERSOS DE OTRAS DROGAS Y MEDICAMENTOS, Y LOS NO ESPECIFICADO</v>
          </cell>
          <cell r="C9767" t="str">
            <v>103</v>
          </cell>
        </row>
        <row r="9768">
          <cell r="A9768" t="str">
            <v>Y570</v>
          </cell>
          <cell r="B9768" t="str">
            <v>EFECTOS ADVERSOS DE DEPRESORES DEL APETITO ( ANOREXICOS)</v>
          </cell>
          <cell r="C9768" t="str">
            <v>103</v>
          </cell>
        </row>
        <row r="9769">
          <cell r="A9769" t="str">
            <v>Y571</v>
          </cell>
          <cell r="B9769" t="str">
            <v>EFECTOS ADVERSOS DE DROGAS LIPOTROPICAS</v>
          </cell>
          <cell r="C9769" t="str">
            <v>103</v>
          </cell>
        </row>
        <row r="9770">
          <cell r="A9770" t="str">
            <v>Y572</v>
          </cell>
          <cell r="B9770" t="str">
            <v>EFECTOS ADVERSOS DE ANTIDOTOS Y AGENTES QUELANTES, NO CLASIF. EN OTRA</v>
          </cell>
          <cell r="C9770" t="str">
            <v>103</v>
          </cell>
        </row>
        <row r="9771">
          <cell r="A9771" t="str">
            <v>Y573</v>
          </cell>
          <cell r="B9771" t="str">
            <v>EFECTOS ADVERSOS DE DISUASIVOS DEL ALCOHOL</v>
          </cell>
          <cell r="C9771" t="str">
            <v>103</v>
          </cell>
        </row>
        <row r="9772">
          <cell r="A9772" t="str">
            <v>Y574</v>
          </cell>
          <cell r="B9772" t="str">
            <v>EFECTOS ADVERSOS DE EXCIPIENTES FARMACEUTICOS</v>
          </cell>
          <cell r="C9772" t="str">
            <v>103</v>
          </cell>
        </row>
        <row r="9773">
          <cell r="A9773" t="str">
            <v>Y575</v>
          </cell>
          <cell r="B9773" t="str">
            <v>EFECTOS ADVERSOS DE MEDIOS DE CONTRASTE PARA RAYOS X</v>
          </cell>
          <cell r="C9773" t="str">
            <v>103</v>
          </cell>
        </row>
        <row r="9774">
          <cell r="A9774" t="str">
            <v>Y576</v>
          </cell>
          <cell r="B9774" t="str">
            <v>EFECTOS ADVERSOS DE OTROS AGENTES DIGNOSTICOS</v>
          </cell>
          <cell r="C9774" t="str">
            <v>103</v>
          </cell>
        </row>
        <row r="9775">
          <cell r="A9775" t="str">
            <v>Y577</v>
          </cell>
          <cell r="B9775" t="str">
            <v>EFECTOS ADVERSOS DE VITAMINAS, NO CLASIFICADAS EN OTRA PARTE</v>
          </cell>
          <cell r="C9775" t="str">
            <v>103</v>
          </cell>
        </row>
        <row r="9776">
          <cell r="A9776" t="str">
            <v>Y578</v>
          </cell>
          <cell r="B9776" t="str">
            <v>EFECTOS ADVERSOS DE OTRAS DROGAS Y MEDICAMENTOS</v>
          </cell>
          <cell r="C9776" t="str">
            <v>103</v>
          </cell>
        </row>
        <row r="9777">
          <cell r="A9777" t="str">
            <v>Y579</v>
          </cell>
          <cell r="B9777" t="str">
            <v>EFECTOS ADVERSOS DE DROGAS O MEDICAMENTOS NO ESPECIFICADOS</v>
          </cell>
          <cell r="C9777" t="str">
            <v>103</v>
          </cell>
        </row>
        <row r="9778">
          <cell r="A9778" t="str">
            <v>Y58</v>
          </cell>
          <cell r="B9778" t="str">
            <v>EFECTOS ADVERSOS DE VACUNAS BACTERIANAS</v>
          </cell>
          <cell r="C9778" t="str">
            <v>103</v>
          </cell>
        </row>
        <row r="9779">
          <cell r="A9779" t="str">
            <v>Y580</v>
          </cell>
          <cell r="B9779" t="str">
            <v>EFECTOS ADVERSOS DE LA VACUNA BCG</v>
          </cell>
          <cell r="C9779" t="str">
            <v>103</v>
          </cell>
        </row>
        <row r="9780">
          <cell r="A9780" t="str">
            <v>Y581</v>
          </cell>
          <cell r="B9780" t="str">
            <v>EFECTOS ADVERSOS DE LA VACUNA TIFOIDEA Y PARATIFOIDEA</v>
          </cell>
          <cell r="C9780" t="str">
            <v>103</v>
          </cell>
        </row>
        <row r="9781">
          <cell r="A9781" t="str">
            <v>Y582</v>
          </cell>
          <cell r="B9781" t="str">
            <v>EFECTOS ADVERSOS DE LA VACUNA CONTRA EL COLERA</v>
          </cell>
          <cell r="C9781" t="str">
            <v>103</v>
          </cell>
        </row>
        <row r="9782">
          <cell r="A9782" t="str">
            <v>Y583</v>
          </cell>
          <cell r="B9782" t="str">
            <v>EFECTOS ADVERSOS DE LA VACUNA CONTRA LA PESTE</v>
          </cell>
          <cell r="C9782" t="str">
            <v>103</v>
          </cell>
        </row>
        <row r="9783">
          <cell r="A9783" t="str">
            <v>Y584</v>
          </cell>
          <cell r="B9783" t="str">
            <v>EFECTOS ADVERSOS DE LA VACUNA EL TETANOS</v>
          </cell>
          <cell r="C9783" t="str">
            <v>103</v>
          </cell>
        </row>
        <row r="9784">
          <cell r="A9784" t="str">
            <v>Y585</v>
          </cell>
          <cell r="B9784" t="str">
            <v>EFECTOS ADVERSOS DE LA VACUNA CONTRA LA DIFTERIA</v>
          </cell>
          <cell r="C9784" t="str">
            <v>103</v>
          </cell>
        </row>
        <row r="9785">
          <cell r="A9785" t="str">
            <v>Y586</v>
          </cell>
          <cell r="B9785" t="str">
            <v>EFECTOS ADVERSOS DE LA VACUNA CONTRA LA TOS FERINA INCLUSIVE COMBINACI</v>
          </cell>
          <cell r="C9785" t="str">
            <v>103</v>
          </cell>
        </row>
        <row r="9786">
          <cell r="A9786" t="str">
            <v>Y588</v>
          </cell>
          <cell r="B9786" t="str">
            <v>EFECTOS ADVERSOS DE VACUNA BACTERIANA MIXTA, EXCEPTO COMBINAC. CON UN</v>
          </cell>
          <cell r="C9786" t="str">
            <v>103</v>
          </cell>
        </row>
        <row r="9787">
          <cell r="A9787" t="str">
            <v>Y589</v>
          </cell>
          <cell r="B9787" t="str">
            <v>EFECTOS ADVERSOS DE OTRAS VACUNAS BACTERIANAS, Y LAS NO ESPECIFICADAS</v>
          </cell>
          <cell r="C9787" t="str">
            <v>103</v>
          </cell>
        </row>
        <row r="9788">
          <cell r="A9788" t="str">
            <v>Y59</v>
          </cell>
          <cell r="B9788" t="str">
            <v>EFECTOS ADVERSOS DE OTRAS VACUNAS Y SUSTANCIAS BIOLOGICAS, Y LAS NO ES</v>
          </cell>
          <cell r="C9788" t="str">
            <v>103</v>
          </cell>
        </row>
        <row r="9789">
          <cell r="A9789" t="str">
            <v>Y590</v>
          </cell>
          <cell r="B9789" t="str">
            <v>EFECTOS ADVERSOS DE VACUNAS VIRALES</v>
          </cell>
          <cell r="C9789" t="str">
            <v>103</v>
          </cell>
        </row>
        <row r="9790">
          <cell r="A9790" t="str">
            <v>Y591</v>
          </cell>
          <cell r="B9790" t="str">
            <v>EFECTOS ADVERSOS DE VACUNAS CONTRA RICKETTSIAS</v>
          </cell>
          <cell r="C9790" t="str">
            <v>103</v>
          </cell>
        </row>
        <row r="9791">
          <cell r="A9791" t="str">
            <v>Y592</v>
          </cell>
          <cell r="B9791" t="str">
            <v>EFECTOS ADVERSOS DE VACUNAS ANTIPROTOZOARIAS</v>
          </cell>
          <cell r="C9791" t="str">
            <v>103</v>
          </cell>
        </row>
        <row r="9792">
          <cell r="A9792" t="str">
            <v>Y593</v>
          </cell>
          <cell r="B9792" t="str">
            <v>EFECTOS ADVERSOS DE LA INMUNOGLOBULINA</v>
          </cell>
          <cell r="C9792" t="str">
            <v>103</v>
          </cell>
        </row>
        <row r="9793">
          <cell r="A9793" t="str">
            <v>Y598</v>
          </cell>
          <cell r="B9793" t="str">
            <v>EFECTOS ADVERSOS DE OTRAS VACUNAS Y SUSTANCIAS BIOLOGICAS ESPECIFICADA</v>
          </cell>
          <cell r="C9793" t="str">
            <v>103</v>
          </cell>
        </row>
        <row r="9794">
          <cell r="A9794" t="str">
            <v>Y599</v>
          </cell>
          <cell r="B9794" t="str">
            <v>EFECTOS ADVERSOS DE VACUNAS O SUSTANCIAS BIOLOGICAS NO ESPECIFICADAS</v>
          </cell>
          <cell r="C9794" t="str">
            <v>103</v>
          </cell>
        </row>
        <row r="9795">
          <cell r="A9795" t="str">
            <v>Y60</v>
          </cell>
          <cell r="B9795" t="str">
            <v>CORTE, PUNCION, PERFORACION O HEMORRAGIA NO INTENC. DURANTE LA ATENCIO</v>
          </cell>
          <cell r="C9795" t="str">
            <v>103</v>
          </cell>
        </row>
        <row r="9796">
          <cell r="A9796" t="str">
            <v>Y600</v>
          </cell>
          <cell r="B9796" t="str">
            <v>INCIDENTE DURANTE OPERACION QUIRURGICA</v>
          </cell>
          <cell r="C9796" t="str">
            <v>103</v>
          </cell>
        </row>
        <row r="9797">
          <cell r="A9797" t="str">
            <v>Y601</v>
          </cell>
          <cell r="B9797" t="str">
            <v>INCIDENTE DURANTE INFUSION O TRANSFUSION</v>
          </cell>
          <cell r="C9797" t="str">
            <v>103</v>
          </cell>
        </row>
        <row r="9798">
          <cell r="A9798" t="str">
            <v>Y602</v>
          </cell>
          <cell r="B9798" t="str">
            <v>INCIDENTE DURANTE DIALISIS RENAL U OTRA PERFUSION</v>
          </cell>
          <cell r="C9798" t="str">
            <v>103</v>
          </cell>
        </row>
        <row r="9799">
          <cell r="A9799" t="str">
            <v>Y603</v>
          </cell>
          <cell r="B9799" t="str">
            <v>INCIDENTE DURANTE INYECCION O INMUNIZACION</v>
          </cell>
          <cell r="C9799" t="str">
            <v>103</v>
          </cell>
        </row>
        <row r="9800">
          <cell r="A9800" t="str">
            <v>Y604</v>
          </cell>
          <cell r="B9800" t="str">
            <v>INCIDENTE DURANTE EXAMEN ENDOSCOPICO</v>
          </cell>
          <cell r="C9800" t="str">
            <v>103</v>
          </cell>
        </row>
        <row r="9801">
          <cell r="A9801" t="str">
            <v>Y605</v>
          </cell>
          <cell r="B9801" t="str">
            <v>INCIDENTE DURANTE CATETERIZACION CARDIACA</v>
          </cell>
          <cell r="C9801" t="str">
            <v>103</v>
          </cell>
        </row>
        <row r="9802">
          <cell r="A9802" t="str">
            <v>Y606</v>
          </cell>
          <cell r="B9802" t="str">
            <v>INCIDENTE DURANTE ASPIRACION, PUNCION Y OTRA CATETERIZACION</v>
          </cell>
          <cell r="C9802" t="str">
            <v>103</v>
          </cell>
        </row>
        <row r="9803">
          <cell r="A9803" t="str">
            <v>Y607</v>
          </cell>
          <cell r="B9803" t="str">
            <v>INCIDENTE DURANTE ADMINISTRACION DE ENEMA</v>
          </cell>
          <cell r="C9803" t="str">
            <v>103</v>
          </cell>
        </row>
        <row r="9804">
          <cell r="A9804" t="str">
            <v>Y608</v>
          </cell>
          <cell r="B9804" t="str">
            <v>INCIDENTE DURANTE OTRAS ATENCIONES MEDICAS Y QUIRURGICAS</v>
          </cell>
          <cell r="C9804" t="str">
            <v>103</v>
          </cell>
        </row>
        <row r="9805">
          <cell r="A9805" t="str">
            <v>Y609</v>
          </cell>
          <cell r="B9805" t="str">
            <v>INCIDENTE DURANTE ATENCION MEDICA Y QUIRURGICA NO ESPECIFICADA</v>
          </cell>
          <cell r="C9805" t="str">
            <v>103</v>
          </cell>
        </row>
        <row r="9806">
          <cell r="A9806" t="str">
            <v>Y61</v>
          </cell>
          <cell r="B9806" t="str">
            <v>OBJETO EXTRAÑO DEJADO ACCIDENTAL/ EN EL CUERPO DURANTE LA ATENCION MED</v>
          </cell>
          <cell r="C9806" t="str">
            <v>103</v>
          </cell>
        </row>
        <row r="9807">
          <cell r="A9807" t="str">
            <v>Y610</v>
          </cell>
          <cell r="B9807" t="str">
            <v>OBJETO EXTRAÑO DEJADO ACCIDENTAL/ EN LE CUERPO DURANTE OPER. QUIRURGIC</v>
          </cell>
          <cell r="C9807" t="str">
            <v>103</v>
          </cell>
        </row>
        <row r="9808">
          <cell r="A9808" t="str">
            <v>Y611</v>
          </cell>
          <cell r="B9808" t="str">
            <v>OBJETO EXT. DEJADO ACCIDENT. EN EL CUEPO DURANTE INFUSION O TRANSFUSIO</v>
          </cell>
          <cell r="C9808" t="str">
            <v>103</v>
          </cell>
        </row>
        <row r="9809">
          <cell r="A9809" t="str">
            <v>Y612</v>
          </cell>
          <cell r="B9809" t="str">
            <v>OBJETO EXT. DEJADO ACCIDENT. EN EL CUERPO DURANTE DIALISIS RENAL U OTR</v>
          </cell>
          <cell r="C9809" t="str">
            <v>103</v>
          </cell>
        </row>
        <row r="9810">
          <cell r="A9810" t="str">
            <v>Y613</v>
          </cell>
          <cell r="B9810" t="str">
            <v>OBJETO EXT. DEJADO ACCIDENT. EN LE CUERPO DURANTE INYECC. O INMUNIZAC</v>
          </cell>
          <cell r="C9810" t="str">
            <v>103</v>
          </cell>
        </row>
        <row r="9811">
          <cell r="A9811" t="str">
            <v>Y614</v>
          </cell>
          <cell r="B9811" t="str">
            <v>OBJETO EXT. DEJADO ACCIDENT. EN LE CUERPO DURANTE EXAMEN ENDOSCOPICO</v>
          </cell>
          <cell r="C9811" t="str">
            <v>103</v>
          </cell>
        </row>
        <row r="9812">
          <cell r="A9812" t="str">
            <v>Y615</v>
          </cell>
          <cell r="B9812" t="str">
            <v>OBJETO EXT. DEJADO ACCIDENT. EN EL CUERPO DURANTE CATETERIZACION CARDI</v>
          </cell>
          <cell r="C9812" t="str">
            <v>103</v>
          </cell>
        </row>
        <row r="9813">
          <cell r="A9813" t="str">
            <v>Y616</v>
          </cell>
          <cell r="B9813" t="str">
            <v>OBJETO EXT. DEJADO ACCIDENT. EN EL CUERPO DURANTE ASPIRACION, PUNCION</v>
          </cell>
          <cell r="C9813" t="str">
            <v>103</v>
          </cell>
        </row>
        <row r="9814">
          <cell r="A9814" t="str">
            <v>Y617</v>
          </cell>
          <cell r="B9814" t="str">
            <v>OBJETO EXT. DEJADO ACCIDENT. EN EL CUERPO DURANTE REMOCION DE CATETER</v>
          </cell>
          <cell r="C9814" t="str">
            <v>103</v>
          </cell>
        </row>
        <row r="9815">
          <cell r="A9815" t="str">
            <v>Y618</v>
          </cell>
          <cell r="B9815" t="str">
            <v>OBJETO EXT. DEJADO ACCIDENT. EN LE CUERPO DURANTE OTRAS ATENCIONES MED</v>
          </cell>
          <cell r="C9815" t="str">
            <v>103</v>
          </cell>
        </row>
        <row r="9816">
          <cell r="A9816" t="str">
            <v>Y619</v>
          </cell>
          <cell r="B9816" t="str">
            <v>OBJETO EXT. DEJADO ACCIDENT. EN EL CUERPO DURANTE ATENC. MED. Y QUIR.</v>
          </cell>
          <cell r="C9816" t="str">
            <v>103</v>
          </cell>
        </row>
        <row r="9817">
          <cell r="A9817" t="str">
            <v>Y62</v>
          </cell>
          <cell r="B9817" t="str">
            <v>FALLAS EN LA ESTERILIZACION DURANTE LA ATENCION MEDICA Y QUIRURGICA</v>
          </cell>
          <cell r="C9817" t="str">
            <v>103</v>
          </cell>
        </row>
        <row r="9818">
          <cell r="A9818" t="str">
            <v>Y620</v>
          </cell>
          <cell r="B9818" t="str">
            <v>FALLAS EN LA ESTERILIZACION DURANTE OPERACION QUIRURGICA</v>
          </cell>
          <cell r="C9818" t="str">
            <v>103</v>
          </cell>
        </row>
        <row r="9819">
          <cell r="A9819" t="str">
            <v>Y621</v>
          </cell>
          <cell r="B9819" t="str">
            <v>FALLAS EN LA ESTERILIZACION DURANTE INFUNSION O TRANSFUNSION</v>
          </cell>
          <cell r="C9819" t="str">
            <v>103</v>
          </cell>
        </row>
        <row r="9820">
          <cell r="A9820" t="str">
            <v>Y622</v>
          </cell>
          <cell r="B9820" t="str">
            <v>FALLAS EN LA ESTERILIZACION DURANTE DIALISIS RENAL U OTRA PERFUSION</v>
          </cell>
          <cell r="C9820" t="str">
            <v>103</v>
          </cell>
        </row>
        <row r="9821">
          <cell r="A9821" t="str">
            <v>Y623</v>
          </cell>
          <cell r="B9821" t="str">
            <v>FALLAS EN LA ESTERILIZACION DURANTE INYECCION O INMUNIZACION</v>
          </cell>
          <cell r="C9821" t="str">
            <v>103</v>
          </cell>
        </row>
        <row r="9822">
          <cell r="A9822" t="str">
            <v>Y624</v>
          </cell>
          <cell r="B9822" t="str">
            <v>FALLAS EN LA ESTERILIZACION DURANTE EXAMEN ENDOSCOPICO</v>
          </cell>
          <cell r="C9822" t="str">
            <v>103</v>
          </cell>
        </row>
        <row r="9823">
          <cell r="A9823" t="str">
            <v>Y625</v>
          </cell>
          <cell r="B9823" t="str">
            <v>FALLAS EN LA ESTERILIZACION DURANTE CATETERIZACION CARDIACA</v>
          </cell>
          <cell r="C9823" t="str">
            <v>103</v>
          </cell>
        </row>
        <row r="9824">
          <cell r="A9824" t="str">
            <v>Y626</v>
          </cell>
          <cell r="B9824" t="str">
            <v>FALLAS EN LA ESTERILIZACION DURANTE ASPIRACION, PUNCION Y OTRAS CATETE</v>
          </cell>
          <cell r="C9824" t="str">
            <v>103</v>
          </cell>
        </row>
        <row r="9825">
          <cell r="A9825" t="str">
            <v>Y628</v>
          </cell>
          <cell r="B9825" t="str">
            <v>FALLAS EN LA ESTERILIZACION DURANTE OTRAS ATENCIONES MEDICAS Y QUIRURG</v>
          </cell>
          <cell r="C9825" t="str">
            <v>103</v>
          </cell>
        </row>
        <row r="9826">
          <cell r="A9826" t="str">
            <v>Y629</v>
          </cell>
          <cell r="B9826" t="str">
            <v>FALLAS EN LA ESTERILIZACION DURANTE ATENCION MEDICA Y QUIRURG. NO ESPE</v>
          </cell>
          <cell r="C9826" t="str">
            <v>103</v>
          </cell>
        </row>
        <row r="9827">
          <cell r="A9827" t="str">
            <v>Y63</v>
          </cell>
          <cell r="B9827" t="str">
            <v>FALLA EN LA DOSIFICACION DURANTE LA ATENCION MEDICA Y QUIRURGICA</v>
          </cell>
          <cell r="C9827" t="str">
            <v>103</v>
          </cell>
        </row>
        <row r="9828">
          <cell r="A9828" t="str">
            <v>Y630</v>
          </cell>
          <cell r="B9828" t="str">
            <v>EXCESIVA CANTIDAD DE SANGRE U OTRO LIQUIDO ADMINST. DURANTE UNA INFUSI</v>
          </cell>
          <cell r="C9828" t="str">
            <v>103</v>
          </cell>
        </row>
        <row r="9829">
          <cell r="A9829" t="str">
            <v>Y631</v>
          </cell>
          <cell r="B9829" t="str">
            <v>DILUCION INCORRECTA DE LIQUIDO DURANTE UNA INFUSION</v>
          </cell>
          <cell r="C9829" t="str">
            <v>103</v>
          </cell>
        </row>
        <row r="9830">
          <cell r="A9830" t="str">
            <v>Y632</v>
          </cell>
          <cell r="B9830" t="str">
            <v>SOBREDOSIS DE RADIACION ADMINISTRADA DURANTE TERAPIA</v>
          </cell>
          <cell r="C9830" t="str">
            <v>103</v>
          </cell>
        </row>
        <row r="9831">
          <cell r="A9831" t="str">
            <v>Y633</v>
          </cell>
          <cell r="B9831" t="str">
            <v>EXPOSICION INADVERTIDA DEL PACIENTE A RADIACION DURANTE LA ATENC. MEDI</v>
          </cell>
          <cell r="C9831" t="str">
            <v>103</v>
          </cell>
        </row>
        <row r="9832">
          <cell r="A9832" t="str">
            <v>Y634</v>
          </cell>
          <cell r="B9832" t="str">
            <v>FALLA EN LA DOSIFICACION EN ELETROCHOQUE O CHOQUE INSULINICO</v>
          </cell>
          <cell r="C9832" t="str">
            <v>103</v>
          </cell>
        </row>
        <row r="9833">
          <cell r="A9833" t="str">
            <v>Y635</v>
          </cell>
          <cell r="B9833" t="str">
            <v>FALLA EN EL CONTROL DE LA TEMPERATURA, EN TAPONAMIENTOS Y APLIC. LOCAL</v>
          </cell>
          <cell r="C9833" t="str">
            <v>103</v>
          </cell>
        </row>
        <row r="9834">
          <cell r="A9834" t="str">
            <v>Y636</v>
          </cell>
          <cell r="B9834" t="str">
            <v>NO ADMINISTRACION DE DROGAS, MEDICAMENTOS O SUSTANCIAS BIOLOG. NECESAR</v>
          </cell>
          <cell r="C9834" t="str">
            <v>103</v>
          </cell>
        </row>
        <row r="9835">
          <cell r="A9835" t="str">
            <v>Y638</v>
          </cell>
          <cell r="B9835" t="str">
            <v>FALLA EN LA DOSIFICACION DURANTE OTRAS ATENCIONES MEDICAS Y QUIRURGICA</v>
          </cell>
          <cell r="C9835" t="str">
            <v>103</v>
          </cell>
        </row>
        <row r="9836">
          <cell r="A9836" t="str">
            <v>Y639</v>
          </cell>
          <cell r="B9836" t="str">
            <v>FALLA EN LA DOSIFICACION DURANTE ATENCION MEDICA Y QUIRURG. NO ESPECIF</v>
          </cell>
          <cell r="C9836" t="str">
            <v>103</v>
          </cell>
        </row>
        <row r="9837">
          <cell r="A9837" t="str">
            <v>Y64</v>
          </cell>
          <cell r="B9837" t="str">
            <v>MEDICAMENTOS O SUSTANCIAS BIOLOGICAS CONTAMINADOS</v>
          </cell>
          <cell r="C9837" t="str">
            <v>103</v>
          </cell>
        </row>
        <row r="9838">
          <cell r="A9838" t="str">
            <v>Y640</v>
          </cell>
          <cell r="B9838" t="str">
            <v>MEDICAMENTOS O SUSTANCIAS BIOLOGICAS CONTAMINADO EN INFIS. O TRANSF</v>
          </cell>
          <cell r="C9838" t="str">
            <v>103</v>
          </cell>
        </row>
        <row r="9839">
          <cell r="A9839" t="str">
            <v>Y641</v>
          </cell>
          <cell r="B9839" t="str">
            <v>MEDICAMENTOS O SUSTANCIAS BIOLOG. CONTAMINADO, INYECT. O USADO PARA IN</v>
          </cell>
          <cell r="C9839" t="str">
            <v>103</v>
          </cell>
        </row>
        <row r="9840">
          <cell r="A9840" t="str">
            <v>Y648</v>
          </cell>
          <cell r="B9840" t="str">
            <v>MEDICAMENTO O SUSTANCIA BIOLOG. CONTAM. ADMINIST. POR OTROS MEDIOS</v>
          </cell>
          <cell r="C9840" t="str">
            <v>103</v>
          </cell>
        </row>
        <row r="9841">
          <cell r="A9841" t="str">
            <v>Y649</v>
          </cell>
          <cell r="B9841" t="str">
            <v>MEDICAMENTO O SUSTANCIAS BILOG. CONTAM. ADMINIST. POR MEDIOS NO ESPECI</v>
          </cell>
          <cell r="C9841" t="str">
            <v>103</v>
          </cell>
        </row>
        <row r="9842">
          <cell r="A9842" t="str">
            <v>Y65</v>
          </cell>
          <cell r="B9842" t="str">
            <v>OTROS INCIDENTES DURANTE LA ATENCION MEDICA Y QUIRURGICA</v>
          </cell>
          <cell r="C9842" t="str">
            <v>103</v>
          </cell>
        </row>
        <row r="9843">
          <cell r="A9843" t="str">
            <v>Y650</v>
          </cell>
          <cell r="B9843" t="str">
            <v>SANGRE INCOMPATIBLE USADA EN TRANSFUSION</v>
          </cell>
          <cell r="C9843" t="str">
            <v>103</v>
          </cell>
        </row>
        <row r="9844">
          <cell r="A9844" t="str">
            <v>Y651</v>
          </cell>
          <cell r="B9844" t="str">
            <v>LIQUIDO ERRONEO USADO EN INFUSION</v>
          </cell>
          <cell r="C9844" t="str">
            <v>103</v>
          </cell>
        </row>
        <row r="9845">
          <cell r="A9845" t="str">
            <v>Y652</v>
          </cell>
          <cell r="B9845" t="str">
            <v>FALLA EN LA SUTURA O LIGADURA DURANTE OPERACION QUIRURGICA</v>
          </cell>
          <cell r="C9845" t="str">
            <v>103</v>
          </cell>
        </row>
        <row r="9846">
          <cell r="A9846" t="str">
            <v>Y653</v>
          </cell>
          <cell r="B9846" t="str">
            <v>TUBO ENDOTRAQUEAL COLOCADO ERRONEA/ DURANTE PROCED. ANESTESICO</v>
          </cell>
          <cell r="C9846" t="str">
            <v>103</v>
          </cell>
        </row>
        <row r="9847">
          <cell r="A9847" t="str">
            <v>Y654</v>
          </cell>
          <cell r="B9847" t="str">
            <v>FALLA EN LA INTRODUCCION O REMOCION DE OTRO TUBO O INSTRUMENTO</v>
          </cell>
          <cell r="C9847" t="str">
            <v>103</v>
          </cell>
        </row>
        <row r="9848">
          <cell r="A9848" t="str">
            <v>Y655</v>
          </cell>
          <cell r="B9848" t="str">
            <v>REALIZACION DE UNA OPERACION INADECUADA</v>
          </cell>
          <cell r="C9848" t="str">
            <v>103</v>
          </cell>
        </row>
        <row r="9849">
          <cell r="A9849" t="str">
            <v>Y658</v>
          </cell>
          <cell r="B9849" t="str">
            <v>OTROS INCIDENTES ESPECIFICADOS DURANTE LA ATENC. MEDICA Y QUIRURGICA</v>
          </cell>
          <cell r="C9849" t="str">
            <v>103</v>
          </cell>
        </row>
        <row r="9850">
          <cell r="A9850" t="str">
            <v>Y66</v>
          </cell>
          <cell r="B9850" t="str">
            <v>NO ADMINISTRACION DE LA ATENCION MEDICA Y QUIRURGICA</v>
          </cell>
          <cell r="C9850" t="str">
            <v>103</v>
          </cell>
        </row>
        <row r="9851">
          <cell r="A9851" t="str">
            <v>Y69</v>
          </cell>
          <cell r="B9851" t="str">
            <v>INCIDENTES NO ESPECIFICADOS DURANTE LA ATENCION MEDICA Y QUIRURGICA</v>
          </cell>
          <cell r="C9851" t="str">
            <v>103</v>
          </cell>
        </row>
        <row r="9852">
          <cell r="A9852" t="str">
            <v>Y70</v>
          </cell>
          <cell r="B9852" t="str">
            <v>DISPOSITIVOS DE ANESTESIOLOGIA CON INCIDENTES ADVERSOS</v>
          </cell>
          <cell r="C9852" t="str">
            <v>103</v>
          </cell>
        </row>
        <row r="9853">
          <cell r="A9853" t="str">
            <v>Y71</v>
          </cell>
          <cell r="B9853" t="str">
            <v>DISPOSITIVOS CARDIOVASCULARES ASOCIADOS CON INCIDENTES ADVERSOS</v>
          </cell>
          <cell r="C9853" t="str">
            <v>103</v>
          </cell>
        </row>
        <row r="9854">
          <cell r="A9854" t="str">
            <v>Y72</v>
          </cell>
          <cell r="B9854" t="str">
            <v>DISPOSITIVOS OTORRINOLARINGOLOGICOS ASOCIADOS CON INCIDENT. ADVERSOS</v>
          </cell>
          <cell r="C9854" t="str">
            <v>103</v>
          </cell>
        </row>
        <row r="9855">
          <cell r="A9855" t="str">
            <v>Y73</v>
          </cell>
          <cell r="B9855" t="str">
            <v>DSIPOSITIVOS DE GASTROENTEROLOGIA Y UROLOGIA ASOCIADOS CON INCID. ADVE</v>
          </cell>
          <cell r="C9855" t="str">
            <v>103</v>
          </cell>
        </row>
        <row r="9856">
          <cell r="A9856" t="str">
            <v>Y74</v>
          </cell>
          <cell r="B9856" t="str">
            <v>DISPOSIT. PARA USO HOPITAL. GENERAL Y PERSONAL ASOCIADOS CON INCID. AD</v>
          </cell>
          <cell r="C9856" t="str">
            <v>103</v>
          </cell>
        </row>
        <row r="9857">
          <cell r="A9857" t="str">
            <v>Y75</v>
          </cell>
          <cell r="B9857" t="str">
            <v>DISPOSIT. NEUROLOGICOS ASOCIADOS CON INCIDENTES ADVERSOS</v>
          </cell>
          <cell r="C9857" t="str">
            <v>103</v>
          </cell>
        </row>
        <row r="9858">
          <cell r="A9858" t="str">
            <v>Y76</v>
          </cell>
          <cell r="B9858" t="str">
            <v>DSIPOSIT. GINECOLOGICOS Y OBSTETRICOS ASOCIADOS CON INCID. ADVERSOS</v>
          </cell>
          <cell r="C9858" t="str">
            <v>103</v>
          </cell>
        </row>
        <row r="9859">
          <cell r="A9859" t="str">
            <v>Y77</v>
          </cell>
          <cell r="B9859" t="str">
            <v>DISPOSITIVOS OFTALMICOS ASOCIADOS CON INCIDENTE ADVERSOS</v>
          </cell>
          <cell r="C9859" t="str">
            <v>103</v>
          </cell>
        </row>
        <row r="9860">
          <cell r="A9860" t="str">
            <v>Y78</v>
          </cell>
          <cell r="B9860" t="str">
            <v>APARATOS RADIOLOGICOS ASOCIADOS CON INCIDENTES ADVERSOS</v>
          </cell>
          <cell r="C9860" t="str">
            <v>103</v>
          </cell>
        </row>
        <row r="9861">
          <cell r="A9861" t="str">
            <v>Y79</v>
          </cell>
          <cell r="B9861" t="str">
            <v>DISPOSITIVOS ORTOPEDICOS ASOCIADOS CON INCIDENTES ADVERSOS</v>
          </cell>
          <cell r="C9861" t="str">
            <v>103</v>
          </cell>
        </row>
        <row r="9862">
          <cell r="A9862" t="str">
            <v>Y80</v>
          </cell>
          <cell r="B9862" t="str">
            <v>APARATOS DE MEDICINA FISICA ASOCIADOS CON INCIDENTES ADVERSOS</v>
          </cell>
          <cell r="C9862" t="str">
            <v>103</v>
          </cell>
        </row>
        <row r="9863">
          <cell r="A9863" t="str">
            <v>Y81</v>
          </cell>
          <cell r="B9863" t="str">
            <v>DISPOSITIVOS DE CIRUGIA GENERAL Y PLASTICA ASOCIADOS CON INCID. ADVERS</v>
          </cell>
          <cell r="C9863" t="str">
            <v>103</v>
          </cell>
        </row>
        <row r="9864">
          <cell r="A9864" t="str">
            <v>Y82</v>
          </cell>
          <cell r="B9864" t="str">
            <v>OTROS DISPOSITIVOS MEDICOS, Y LOS NO ESPECIF. ASOCIADOS CON INCID. ADV</v>
          </cell>
          <cell r="C9864" t="str">
            <v>103</v>
          </cell>
        </row>
        <row r="9865">
          <cell r="A9865" t="str">
            <v>Y83</v>
          </cell>
          <cell r="B9865" t="str">
            <v>CIRUGIA Y OTROS PROCED. QUIRUG. COMO LA CAUSA DE REACC. ANORMAL DEL PT</v>
          </cell>
          <cell r="C9865" t="str">
            <v>103</v>
          </cell>
        </row>
        <row r="9866">
          <cell r="A9866" t="str">
            <v>Y830</v>
          </cell>
          <cell r="B9866" t="str">
            <v>OPERACION QUIRURGICA CON TRASPLANTE DE UN ORGANO COMPLETO</v>
          </cell>
          <cell r="C9866" t="str">
            <v>103</v>
          </cell>
        </row>
        <row r="9867">
          <cell r="A9867" t="str">
            <v>Y831</v>
          </cell>
          <cell r="B9867" t="str">
            <v>OPERACION QUIRURGICA CON IMPLANTE DE UN DISPOSITIVO ARTIFICIAL INTERNO</v>
          </cell>
          <cell r="C9867" t="str">
            <v>103</v>
          </cell>
        </row>
        <row r="9868">
          <cell r="A9868" t="str">
            <v>Y832</v>
          </cell>
          <cell r="B9868" t="str">
            <v>OPERACION QUIRURGICA CON ANASTOMOSIS, DERIVACION O INJERTO</v>
          </cell>
          <cell r="C9868" t="str">
            <v>103</v>
          </cell>
        </row>
        <row r="9869">
          <cell r="A9869" t="str">
            <v>Y833</v>
          </cell>
          <cell r="B9869" t="str">
            <v>OPERACION QUIRURGICA CON FORMACION DE ESTOMA EXTERNO</v>
          </cell>
          <cell r="C9869" t="str">
            <v>103</v>
          </cell>
        </row>
        <row r="9870">
          <cell r="A9870" t="str">
            <v>Y834</v>
          </cell>
          <cell r="B9870" t="str">
            <v>OTRA CIRUGIA RECONSTRUCTIVA</v>
          </cell>
          <cell r="C9870" t="str">
            <v>103</v>
          </cell>
        </row>
        <row r="9871">
          <cell r="A9871" t="str">
            <v>Y835</v>
          </cell>
          <cell r="B9871" t="str">
            <v>AMPUTACION DE MIEMBRO(S)</v>
          </cell>
          <cell r="C9871" t="str">
            <v>103</v>
          </cell>
        </row>
        <row r="9872">
          <cell r="A9872" t="str">
            <v>Y836</v>
          </cell>
          <cell r="B9872" t="str">
            <v>REMOCION DE OTRO ORGANO (PARCIAL) (TOTAL)</v>
          </cell>
          <cell r="C9872" t="str">
            <v>103</v>
          </cell>
        </row>
        <row r="9873">
          <cell r="A9873" t="str">
            <v>Y838</v>
          </cell>
          <cell r="B9873" t="str">
            <v>OTROS PROCEDIMIENTOS QUIRURGICOS</v>
          </cell>
          <cell r="C9873" t="str">
            <v>103</v>
          </cell>
        </row>
        <row r="9874">
          <cell r="A9874" t="str">
            <v>Y839</v>
          </cell>
          <cell r="B9874" t="str">
            <v>PROCEDIMIENTO QUIRURGICO NO ESPECIFICADO</v>
          </cell>
          <cell r="C9874" t="str">
            <v>103</v>
          </cell>
        </row>
        <row r="9875">
          <cell r="A9875" t="str">
            <v>Y84</v>
          </cell>
          <cell r="B9875" t="str">
            <v>OTROS PROCED. MEDICOS COMO LA CAUSA DE REACC. ANORMAL DEL PTE. O DE CO</v>
          </cell>
          <cell r="C9875" t="str">
            <v>103</v>
          </cell>
        </row>
        <row r="9876">
          <cell r="A9876" t="str">
            <v>Y840</v>
          </cell>
          <cell r="B9876" t="str">
            <v>CATETERIZACION CARDIACA</v>
          </cell>
          <cell r="C9876" t="str">
            <v>103</v>
          </cell>
        </row>
        <row r="9877">
          <cell r="A9877" t="str">
            <v>Y841</v>
          </cell>
          <cell r="B9877" t="str">
            <v>DIALISIS RENAL</v>
          </cell>
          <cell r="C9877" t="str">
            <v>103</v>
          </cell>
        </row>
        <row r="9878">
          <cell r="A9878" t="str">
            <v>Y842</v>
          </cell>
          <cell r="B9878" t="str">
            <v>PROCEDIMIENTO RADIOLOGICO Y RADIOTERAPIA</v>
          </cell>
          <cell r="C9878" t="str">
            <v>103</v>
          </cell>
        </row>
        <row r="9879">
          <cell r="A9879" t="str">
            <v>Y843</v>
          </cell>
          <cell r="B9879" t="str">
            <v>TERAPIA POR CHOQUE</v>
          </cell>
          <cell r="C9879" t="str">
            <v>103</v>
          </cell>
        </row>
        <row r="9880">
          <cell r="A9880" t="str">
            <v>Y844</v>
          </cell>
          <cell r="B9880" t="str">
            <v>ASPIRACION DE LIQUIDOS</v>
          </cell>
          <cell r="C9880" t="str">
            <v>103</v>
          </cell>
        </row>
        <row r="9881">
          <cell r="A9881" t="str">
            <v>Y845</v>
          </cell>
          <cell r="B9881" t="str">
            <v>INSERCION DE SONDA GASTRICA O DUODENAL</v>
          </cell>
          <cell r="C9881" t="str">
            <v>103</v>
          </cell>
        </row>
        <row r="9882">
          <cell r="A9882" t="str">
            <v>Y846</v>
          </cell>
          <cell r="B9882" t="str">
            <v>CATETERIZACION URINARIA</v>
          </cell>
          <cell r="C9882" t="str">
            <v>103</v>
          </cell>
        </row>
        <row r="9883">
          <cell r="A9883" t="str">
            <v>Y847</v>
          </cell>
          <cell r="B9883" t="str">
            <v>MUETRA DE SANGRE</v>
          </cell>
          <cell r="C9883" t="str">
            <v>103</v>
          </cell>
        </row>
        <row r="9884">
          <cell r="A9884" t="str">
            <v>Y848</v>
          </cell>
          <cell r="B9884" t="str">
            <v>OTROS PROCEDIMIENTOS MEDICOS</v>
          </cell>
          <cell r="C9884" t="str">
            <v>103</v>
          </cell>
        </row>
        <row r="9885">
          <cell r="A9885" t="str">
            <v>Y849</v>
          </cell>
          <cell r="B9885" t="str">
            <v>PROCEDIMIENTO MEDICO NO ESPECIFICADO</v>
          </cell>
          <cell r="C9885" t="str">
            <v>103</v>
          </cell>
        </row>
        <row r="9886">
          <cell r="A9886" t="str">
            <v>Y85</v>
          </cell>
          <cell r="B9886" t="str">
            <v>SECUELAS DE ACCIDENTE DE TRANSPORTE</v>
          </cell>
          <cell r="C9886" t="str">
            <v>103</v>
          </cell>
        </row>
        <row r="9887">
          <cell r="A9887" t="str">
            <v>Y850</v>
          </cell>
          <cell r="B9887" t="str">
            <v>SECUELAS DE ACCIDENTE DE VEHICULO DE MOTOR</v>
          </cell>
          <cell r="C9887" t="str">
            <v>103</v>
          </cell>
        </row>
        <row r="9888">
          <cell r="A9888" t="str">
            <v>Y859</v>
          </cell>
          <cell r="B9888" t="str">
            <v>SECUELAS DE OTROS ACCIDENTES DE TRANSPORTE, Y LOS NO ESPECIFICADOS</v>
          </cell>
          <cell r="C9888" t="str">
            <v>103</v>
          </cell>
        </row>
        <row r="9889">
          <cell r="A9889" t="str">
            <v>Y86</v>
          </cell>
          <cell r="B9889" t="str">
            <v>SECUELAS DE OTROS ACCIDENTES</v>
          </cell>
          <cell r="C9889" t="str">
            <v>103</v>
          </cell>
        </row>
        <row r="9890">
          <cell r="A9890" t="str">
            <v>Y87</v>
          </cell>
          <cell r="B9890" t="str">
            <v>SECUELAS DE LESIONES AUTOINFL. INTENCIONAL/ AGRESIONES Y EVENTOS DE IN</v>
          </cell>
          <cell r="C9890" t="str">
            <v>103</v>
          </cell>
        </row>
        <row r="9891">
          <cell r="A9891" t="str">
            <v>Y870</v>
          </cell>
          <cell r="B9891" t="str">
            <v>SECUELAS DE LESIONES AUTOINFLIGIDAS</v>
          </cell>
          <cell r="C9891" t="str">
            <v>103</v>
          </cell>
        </row>
        <row r="9892">
          <cell r="A9892" t="str">
            <v>Y871</v>
          </cell>
          <cell r="B9892" t="str">
            <v>SECUELAS DE AGRESIONES</v>
          </cell>
          <cell r="C9892" t="str">
            <v>103</v>
          </cell>
        </row>
        <row r="9893">
          <cell r="A9893" t="str">
            <v>Y872</v>
          </cell>
          <cell r="B9893" t="str">
            <v>SECUELAS DE EVENTOS DE INTENCION NO DETERMINADA</v>
          </cell>
          <cell r="C9893" t="str">
            <v>103</v>
          </cell>
        </row>
        <row r="9894">
          <cell r="A9894" t="str">
            <v>Y88</v>
          </cell>
          <cell r="B9894" t="str">
            <v>SECUELAS CON ATENCION MEDICA Y QUIRURGICA COMO CAUSA EXTERNA</v>
          </cell>
          <cell r="C9894" t="str">
            <v>103</v>
          </cell>
        </row>
        <row r="9895">
          <cell r="A9895" t="str">
            <v>Y880</v>
          </cell>
          <cell r="B9895" t="str">
            <v>SECUELAS DE EFECTOS ADVERSOS CAUSADOS POR DROGAS, MEDIC. Y SUSTAN. BIO</v>
          </cell>
          <cell r="C9895" t="str">
            <v>103</v>
          </cell>
        </row>
        <row r="9896">
          <cell r="A9896" t="str">
            <v>Y881</v>
          </cell>
          <cell r="B9896" t="str">
            <v>SECUELAS DE INCIDENTES OCURRIDOS AL PTE. DURANTE PROCED. MED. Y QUIRUR</v>
          </cell>
          <cell r="C9896" t="str">
            <v>103</v>
          </cell>
        </row>
        <row r="9897">
          <cell r="A9897" t="str">
            <v>Y882</v>
          </cell>
          <cell r="B9897" t="str">
            <v>SECUELAS DE INCID. ADV. ASOCIADOS CON DISPOSIT. MEDICOS EN DX. Y USO T</v>
          </cell>
          <cell r="C9897" t="str">
            <v>103</v>
          </cell>
        </row>
        <row r="9898">
          <cell r="A9898" t="str">
            <v>Y883</v>
          </cell>
          <cell r="B9898" t="str">
            <v>SECUELAS DE PROCED. MED. Y QUIRURG. COMO LA CAUSA DE REACC. ANORMAL DE</v>
          </cell>
          <cell r="C9898" t="str">
            <v>103</v>
          </cell>
        </row>
        <row r="9899">
          <cell r="A9899" t="str">
            <v>Y89</v>
          </cell>
          <cell r="B9899" t="str">
            <v>SECUELAS DE OTRAS CAUSAS EXTERNAS</v>
          </cell>
          <cell r="C9899" t="str">
            <v>103</v>
          </cell>
        </row>
        <row r="9900">
          <cell r="A9900" t="str">
            <v>Y890</v>
          </cell>
          <cell r="B9900" t="str">
            <v>SECUELAS DE INTERVENCION LEGAL</v>
          </cell>
          <cell r="C9900" t="str">
            <v>103</v>
          </cell>
        </row>
        <row r="9901">
          <cell r="A9901" t="str">
            <v>Y891</v>
          </cell>
          <cell r="B9901" t="str">
            <v>SECUELAS DE OPERACONES DE GUERRA</v>
          </cell>
          <cell r="C9901" t="str">
            <v>103</v>
          </cell>
        </row>
        <row r="9902">
          <cell r="A9902" t="str">
            <v>Y899</v>
          </cell>
          <cell r="B9902" t="str">
            <v>SECUELAS DE CAUSAS EXTERNA NO ESPECIFICADA</v>
          </cell>
          <cell r="C9902" t="str">
            <v>103</v>
          </cell>
        </row>
        <row r="9903">
          <cell r="A9903" t="str">
            <v>Z00</v>
          </cell>
          <cell r="B9903" t="str">
            <v>EXAMEN GENERAL E INVESTIGACION DE PERSONAS SIN QUEJAS O SIN DX. INFORM</v>
          </cell>
          <cell r="C9903" t="str">
            <v>000</v>
          </cell>
        </row>
        <row r="9904">
          <cell r="A9904" t="str">
            <v>Z000</v>
          </cell>
          <cell r="B9904" t="str">
            <v>EXAMEN MEDICO GENERAL</v>
          </cell>
          <cell r="C9904" t="str">
            <v>000</v>
          </cell>
        </row>
        <row r="9905">
          <cell r="A9905" t="str">
            <v>Z001</v>
          </cell>
          <cell r="B9905" t="str">
            <v>CONTROL DE SALUD DE RUTINA DEL NIÑO</v>
          </cell>
          <cell r="C9905" t="str">
            <v>00</v>
          </cell>
        </row>
        <row r="9906">
          <cell r="A9906" t="str">
            <v>Z002</v>
          </cell>
          <cell r="B9906" t="str">
            <v>EXAMEN DURANTE EL PERIODO DE CRECIMIENTO EN AL INFANCIA</v>
          </cell>
          <cell r="C9906" t="str">
            <v>00</v>
          </cell>
        </row>
        <row r="9907">
          <cell r="A9907" t="str">
            <v>Z003</v>
          </cell>
          <cell r="B9907" t="str">
            <v>EXAMEN DEL ESTADO DE DESARROLLO DEL ADOLESCENTE</v>
          </cell>
          <cell r="C9907" t="str">
            <v>00</v>
          </cell>
        </row>
        <row r="9908">
          <cell r="A9908" t="str">
            <v>Z004</v>
          </cell>
          <cell r="B9908" t="str">
            <v>EXAMEN PSIQUIATRICO GENERAL, NO CLASIFICADO EN OTRA PARTE</v>
          </cell>
          <cell r="C9908" t="str">
            <v>00</v>
          </cell>
        </row>
        <row r="9909">
          <cell r="A9909" t="str">
            <v>Z005</v>
          </cell>
          <cell r="B9909" t="str">
            <v>EXAMEN DE DONANTE POTENCIAL DE ORGANO O TEJIDO</v>
          </cell>
          <cell r="C9909" t="str">
            <v>00</v>
          </cell>
        </row>
        <row r="9910">
          <cell r="A9910" t="str">
            <v>Z006</v>
          </cell>
          <cell r="B9910" t="str">
            <v>EXAMEN PARA COMPARACION Y CONTROL EN PROGRAMA DE INVESTIGACION CLINICA</v>
          </cell>
          <cell r="C9910" t="str">
            <v>00</v>
          </cell>
        </row>
        <row r="9911">
          <cell r="A9911" t="str">
            <v>Z008</v>
          </cell>
          <cell r="B9911" t="str">
            <v>OTROS EXAMNES GENERALES</v>
          </cell>
          <cell r="C9911" t="str">
            <v>00</v>
          </cell>
        </row>
        <row r="9912">
          <cell r="A9912" t="str">
            <v>Z01</v>
          </cell>
          <cell r="B9912" t="str">
            <v>OTROS EXAMENES ESPECIALES E INVESTIG. EN PERSONAS SIN QUEJAS O SIN DX.</v>
          </cell>
          <cell r="C9912" t="str">
            <v>00</v>
          </cell>
        </row>
        <row r="9913">
          <cell r="A9913" t="str">
            <v>Z010</v>
          </cell>
          <cell r="B9913" t="str">
            <v>EXAMEN DE OJOS Y DE LA VISION</v>
          </cell>
          <cell r="C9913" t="str">
            <v>00</v>
          </cell>
        </row>
        <row r="9914">
          <cell r="A9914" t="str">
            <v>Z011</v>
          </cell>
          <cell r="B9914" t="str">
            <v>EXAMEN DE OIDOS Y DE LA AUDICION</v>
          </cell>
          <cell r="C9914" t="str">
            <v>00</v>
          </cell>
        </row>
        <row r="9915">
          <cell r="A9915" t="str">
            <v>Z012</v>
          </cell>
          <cell r="B9915" t="str">
            <v>EXAMEN ODONTOLOGICO</v>
          </cell>
          <cell r="C9915" t="str">
            <v>00</v>
          </cell>
        </row>
        <row r="9916">
          <cell r="A9916" t="str">
            <v>Z013</v>
          </cell>
          <cell r="B9916" t="str">
            <v>EXAMEN DE LA PRESION SANGUINEA</v>
          </cell>
          <cell r="C9916" t="str">
            <v>00</v>
          </cell>
        </row>
        <row r="9917">
          <cell r="A9917" t="str">
            <v>Z014</v>
          </cell>
          <cell r="B9917" t="str">
            <v>EXAMEN GINECOLOGICO (GENERAL) (DE RUTINA)</v>
          </cell>
          <cell r="C9917" t="str">
            <v>00</v>
          </cell>
        </row>
        <row r="9918">
          <cell r="A9918" t="str">
            <v>Z015</v>
          </cell>
          <cell r="B9918" t="str">
            <v>PRUEBAS DE SESIBILIZACION Y DIAGNOSTICO CUTANEO</v>
          </cell>
          <cell r="C9918" t="str">
            <v>00</v>
          </cell>
        </row>
        <row r="9919">
          <cell r="A9919" t="str">
            <v>Z016</v>
          </cell>
          <cell r="B9919" t="str">
            <v>EXAMEN RADIOLOGICO, NO CLASIFICADO EN OTRA PARTE</v>
          </cell>
          <cell r="C9919" t="str">
            <v>00</v>
          </cell>
        </row>
        <row r="9920">
          <cell r="A9920" t="str">
            <v>Z017</v>
          </cell>
          <cell r="B9920" t="str">
            <v>EXAMEN DE LABORATORIO</v>
          </cell>
          <cell r="C9920" t="str">
            <v>00</v>
          </cell>
        </row>
        <row r="9921">
          <cell r="A9921" t="str">
            <v>Z018</v>
          </cell>
          <cell r="B9921" t="str">
            <v>OTROS EXAMENES ESPECIALES ESPECIFICADOS</v>
          </cell>
          <cell r="C9921" t="str">
            <v>00</v>
          </cell>
        </row>
        <row r="9922">
          <cell r="A9922" t="str">
            <v>Z019</v>
          </cell>
          <cell r="B9922" t="str">
            <v>EXAMEN ESPECIAL NO ESPECIFICADO</v>
          </cell>
          <cell r="C9922" t="str">
            <v>00</v>
          </cell>
        </row>
        <row r="9923">
          <cell r="A9923" t="str">
            <v>Z02</v>
          </cell>
          <cell r="B9923" t="str">
            <v>EXAMENES Y CONTACTOS PARA FINES ADMINISTRATIVOS</v>
          </cell>
          <cell r="C9923" t="str">
            <v>00</v>
          </cell>
        </row>
        <row r="9924">
          <cell r="A9924" t="str">
            <v>Z020</v>
          </cell>
          <cell r="B9924" t="str">
            <v>EXAMEN PARA ADMISION A INSTITUCIONES EDUCATIVAS</v>
          </cell>
          <cell r="C9924" t="str">
            <v>00</v>
          </cell>
        </row>
        <row r="9925">
          <cell r="A9925" t="str">
            <v>Z021</v>
          </cell>
          <cell r="B9925" t="str">
            <v>EXAMEN PREEMPLEO</v>
          </cell>
          <cell r="C9925" t="str">
            <v>00</v>
          </cell>
        </row>
        <row r="9926">
          <cell r="A9926" t="str">
            <v>Z022</v>
          </cell>
          <cell r="B9926" t="str">
            <v>EXAMEN PARA ADMISION A INSTITUCIONES RESIDENCIALES</v>
          </cell>
          <cell r="C9926" t="str">
            <v>00</v>
          </cell>
        </row>
        <row r="9927">
          <cell r="A9927" t="str">
            <v>Z023</v>
          </cell>
          <cell r="B9927" t="str">
            <v>EXAMEN PARA RECLUTAMIENTO EN LAS FUERZAS ARMADAS</v>
          </cell>
          <cell r="C9927" t="str">
            <v>00</v>
          </cell>
        </row>
        <row r="9928">
          <cell r="A9928" t="str">
            <v>Z024</v>
          </cell>
          <cell r="B9928" t="str">
            <v>EXAMEN PARA OBTENCION DE LICENCIA DE CONDUCTOR</v>
          </cell>
          <cell r="C9928" t="str">
            <v>00</v>
          </cell>
        </row>
        <row r="9929">
          <cell r="A9929" t="str">
            <v>Z025</v>
          </cell>
          <cell r="B9929" t="str">
            <v>EXAMEN PARA PARTICIPACION EN COMPETENCIA DEPORTIVA</v>
          </cell>
          <cell r="C9929" t="str">
            <v>00</v>
          </cell>
        </row>
        <row r="9930">
          <cell r="A9930" t="str">
            <v>Z026</v>
          </cell>
          <cell r="B9930" t="str">
            <v>EXAMEN PARA FINES DE SEGUROS</v>
          </cell>
          <cell r="C9930" t="str">
            <v>00</v>
          </cell>
        </row>
        <row r="9931">
          <cell r="A9931" t="str">
            <v>Z027</v>
          </cell>
          <cell r="B9931" t="str">
            <v>EXTENSION DE CERTIFICADO MEDICO</v>
          </cell>
          <cell r="C9931" t="str">
            <v>00</v>
          </cell>
        </row>
        <row r="9932">
          <cell r="A9932" t="str">
            <v>Z028</v>
          </cell>
          <cell r="B9932" t="str">
            <v>OTROS EXAMENES PARA FINES ADMINISTRATIVOS</v>
          </cell>
          <cell r="C9932" t="str">
            <v>00</v>
          </cell>
        </row>
        <row r="9933">
          <cell r="A9933" t="str">
            <v>Z029</v>
          </cell>
          <cell r="B9933" t="str">
            <v>EXAMEN PARA FINES ADMINISTRATIVOS, NO ESPECIFICADO</v>
          </cell>
          <cell r="C9933" t="str">
            <v>00</v>
          </cell>
        </row>
        <row r="9934">
          <cell r="A9934" t="str">
            <v>Z03</v>
          </cell>
          <cell r="B9934" t="str">
            <v>OBSERVACION Y EVALUACION MEDICAS POR SOSPECHA DE ENF. Y AFECCIONES</v>
          </cell>
          <cell r="C9934" t="str">
            <v>00</v>
          </cell>
        </row>
        <row r="9935">
          <cell r="A9935" t="str">
            <v>Z030</v>
          </cell>
          <cell r="B9935" t="str">
            <v>OBSERVACION POR SOSPECHA DE TUBERCULOSIS</v>
          </cell>
          <cell r="C9935" t="str">
            <v>00</v>
          </cell>
        </row>
        <row r="9936">
          <cell r="A9936" t="str">
            <v>Z031</v>
          </cell>
          <cell r="B9936" t="str">
            <v>OBSERVACION POR SOSPECHA DE TUMOR MALIGNO</v>
          </cell>
          <cell r="C9936" t="str">
            <v>00</v>
          </cell>
        </row>
        <row r="9937">
          <cell r="A9937" t="str">
            <v>Z032</v>
          </cell>
          <cell r="B9937" t="str">
            <v>OBSERVACION POR SOSPECHA DE TRASTORNO MENTAL Y DEL COMPORTAMIENTO</v>
          </cell>
          <cell r="C9937" t="str">
            <v>00</v>
          </cell>
        </row>
        <row r="9938">
          <cell r="A9938" t="str">
            <v>Z033</v>
          </cell>
          <cell r="B9938" t="str">
            <v>OBSERVACION POR SOSPECHA DE TRASTORNO DEL SISTEMA NERVIOSO</v>
          </cell>
          <cell r="C9938" t="str">
            <v>00</v>
          </cell>
        </row>
        <row r="9939">
          <cell r="A9939" t="str">
            <v>Z034</v>
          </cell>
          <cell r="B9939" t="str">
            <v>OBSERVACION POR SOSPECHA DE INFARTO DE MIOCARDIO</v>
          </cell>
          <cell r="C9939" t="str">
            <v>00</v>
          </cell>
        </row>
        <row r="9940">
          <cell r="A9940" t="str">
            <v>Z035</v>
          </cell>
          <cell r="B9940" t="str">
            <v>OBSERVACION POR SOSPECHA DE OTRAS ENFERMEDADES CARDIOVASCULARES</v>
          </cell>
          <cell r="C9940" t="str">
            <v>00</v>
          </cell>
        </row>
        <row r="9941">
          <cell r="A9941" t="str">
            <v>Z036</v>
          </cell>
          <cell r="B9941" t="str">
            <v>OBSERVACION POR SOSPECHA DE EFECTOS TOXICOS DE SUSTANCIAS INGERIDAS</v>
          </cell>
          <cell r="C9941" t="str">
            <v>00</v>
          </cell>
        </row>
        <row r="9942">
          <cell r="A9942" t="str">
            <v>Z038</v>
          </cell>
          <cell r="B9942" t="str">
            <v>OBSERVACION POR SOSPECHA DE OTRAS ENFERMEDADES Y AFECCIONES</v>
          </cell>
          <cell r="C9942" t="str">
            <v>00</v>
          </cell>
        </row>
        <row r="9943">
          <cell r="A9943" t="str">
            <v>Z039</v>
          </cell>
          <cell r="B9943" t="str">
            <v>OBSERVACION POR SOSPECHA DE ENFERMEDAD O AFECCION NO ESPECIFICADA</v>
          </cell>
          <cell r="C9943" t="str">
            <v>00</v>
          </cell>
        </row>
        <row r="9944">
          <cell r="A9944" t="str">
            <v>Z04</v>
          </cell>
          <cell r="B9944" t="str">
            <v>EXAMEN Y OBSERVACION POR OTRAS RAZONES</v>
          </cell>
          <cell r="C9944" t="str">
            <v>00</v>
          </cell>
        </row>
        <row r="9945">
          <cell r="A9945" t="str">
            <v>Z040</v>
          </cell>
          <cell r="B9945" t="str">
            <v>PRUEBA DE ALCOHOL O DROGAS EN LA SANGRE</v>
          </cell>
          <cell r="C9945" t="str">
            <v>00</v>
          </cell>
        </row>
        <row r="9946">
          <cell r="A9946" t="str">
            <v>Z041</v>
          </cell>
          <cell r="B9946" t="str">
            <v>EXAMEN Y OBSERVACION CONSECUTIVOS A ACCIDENTE DE TRANSPORTE</v>
          </cell>
          <cell r="C9946" t="str">
            <v>00</v>
          </cell>
        </row>
        <row r="9947">
          <cell r="A9947" t="str">
            <v>Z042</v>
          </cell>
          <cell r="B9947" t="str">
            <v>EXAMEN Y OBSERVACION CONSECUTIVO A ACCIDENTE DE TRABAJO</v>
          </cell>
          <cell r="C9947" t="str">
            <v>00</v>
          </cell>
        </row>
        <row r="9948">
          <cell r="A9948" t="str">
            <v>Z043</v>
          </cell>
          <cell r="B9948" t="str">
            <v>EXAMEN Y OBSERVACION CONSECUTIVO A OTRO ACCIDENTE</v>
          </cell>
          <cell r="C9948" t="str">
            <v>00</v>
          </cell>
        </row>
        <row r="9949">
          <cell r="A9949" t="str">
            <v>Z044</v>
          </cell>
          <cell r="B9949" t="str">
            <v>EXAMEN Y OBSERVACION CONSECUTIVO A DENUNCIA DE VIOLACION Y SEDUCCION</v>
          </cell>
          <cell r="C9949" t="str">
            <v>00</v>
          </cell>
        </row>
        <row r="9950">
          <cell r="A9950" t="str">
            <v>Z045</v>
          </cell>
          <cell r="B9950" t="str">
            <v>EXAMEN Y OBSERVACION CONSECUTIVOS A OTRA LESION NIFLIGIDA</v>
          </cell>
          <cell r="C9950" t="str">
            <v>00</v>
          </cell>
        </row>
        <row r="9951">
          <cell r="A9951" t="str">
            <v>Z046</v>
          </cell>
          <cell r="B9951" t="str">
            <v>EXAMEN PSIQUIATRICO GENERAL, SOLICITADO POR UNA AUTORIDAD</v>
          </cell>
          <cell r="C9951" t="str">
            <v>00</v>
          </cell>
        </row>
        <row r="9952">
          <cell r="A9952" t="str">
            <v>Z048</v>
          </cell>
          <cell r="B9952" t="str">
            <v>EXAMEN Y OBSERVACION POR OTRAS RAZONES ESPECIFICADAS</v>
          </cell>
          <cell r="C9952" t="str">
            <v>00</v>
          </cell>
        </row>
        <row r="9953">
          <cell r="A9953" t="str">
            <v>Z049</v>
          </cell>
          <cell r="B9953" t="str">
            <v>EXAMEN Y OBSERVACION POR RAZONES NO ESPECIFICADAS</v>
          </cell>
          <cell r="C9953" t="str">
            <v>00</v>
          </cell>
        </row>
        <row r="9954">
          <cell r="A9954" t="str">
            <v>Z08</v>
          </cell>
          <cell r="B9954" t="str">
            <v>EXAMEN DE SEGUIMIENTO CONSECUTIVO AL TRATAMIENTO POR TUMOR MALIGNO</v>
          </cell>
          <cell r="C9954" t="str">
            <v>00</v>
          </cell>
        </row>
        <row r="9955">
          <cell r="A9955" t="str">
            <v>Z080</v>
          </cell>
          <cell r="B9955" t="str">
            <v>EXAMEN DE SIGUMIENTO CONSECUTIVO A CIRUGIA POR TUMOR MALIGNO</v>
          </cell>
          <cell r="C9955" t="str">
            <v>00</v>
          </cell>
        </row>
        <row r="9956">
          <cell r="A9956" t="str">
            <v>Z081</v>
          </cell>
          <cell r="B9956" t="str">
            <v>EXAMEN DE SEGUIMIENTO CONSECUTIVO A RADIOTERAPIA POR TUMOR MALIGNO</v>
          </cell>
          <cell r="C9956" t="str">
            <v>00</v>
          </cell>
        </row>
        <row r="9957">
          <cell r="A9957" t="str">
            <v>Z082</v>
          </cell>
          <cell r="B9957" t="str">
            <v>EXAMEN DE SEGUIMIENTO CONSECUTIVO A QUIMIOTERAPIA POR TUMOR MALIGNO</v>
          </cell>
          <cell r="C9957" t="str">
            <v>00</v>
          </cell>
        </row>
        <row r="9958">
          <cell r="A9958" t="str">
            <v>Z087</v>
          </cell>
          <cell r="B9958" t="str">
            <v>EXAMEN DE SEGUIMIENTO CONSECUTIVO A TRATAM. COMBINADO POR TUMOR MALIGN</v>
          </cell>
          <cell r="C9958" t="str">
            <v>00</v>
          </cell>
        </row>
        <row r="9959">
          <cell r="A9959" t="str">
            <v>Z088</v>
          </cell>
          <cell r="B9959" t="str">
            <v>EXAMEN DE SEGUIMIENTO CONSECUTIVO A OTRO TRATAM. POR TUMOR MALIGNO</v>
          </cell>
          <cell r="C9959" t="str">
            <v>00</v>
          </cell>
        </row>
        <row r="9960">
          <cell r="A9960" t="str">
            <v>Z089</v>
          </cell>
          <cell r="B9960" t="str">
            <v>EXAMEN DE SEGUIM. CONSECUT. A TRATAM. NO ESPECIF. POR TUMOR MALIGNO</v>
          </cell>
          <cell r="C9960" t="str">
            <v>00</v>
          </cell>
        </row>
        <row r="9961">
          <cell r="A9961" t="str">
            <v>Z09</v>
          </cell>
          <cell r="B9961" t="str">
            <v>EXAMEN DE SEGUIM. CONSECUTIVO A TRATAM. POR OTRAS AFECC. DIFER. A TUMO</v>
          </cell>
          <cell r="C9961" t="str">
            <v>00</v>
          </cell>
        </row>
        <row r="9962">
          <cell r="A9962" t="str">
            <v>Z090</v>
          </cell>
          <cell r="B9962" t="str">
            <v>EXAMEN DE SEGUIMIENTO CONSECUTIVO A CIRUGIA POR OTRAS AFECCIONES</v>
          </cell>
          <cell r="C9962" t="str">
            <v>00</v>
          </cell>
        </row>
        <row r="9963">
          <cell r="A9963" t="str">
            <v>Z091</v>
          </cell>
          <cell r="B9963" t="str">
            <v>EXAMEN DE SEGUIM. CONSECUTIVO A RADIOTERAPIA POR OTRAS AFECCIONES</v>
          </cell>
          <cell r="C9963" t="str">
            <v>00</v>
          </cell>
        </row>
        <row r="9964">
          <cell r="A9964" t="str">
            <v>Z092</v>
          </cell>
          <cell r="B9964" t="str">
            <v>EXAMEN DE SEGUIM. CONSECUTIVO A QUIMIOTERAPIA POR OTRAS AFECCIONES</v>
          </cell>
          <cell r="C9964" t="str">
            <v>00</v>
          </cell>
        </row>
        <row r="9965">
          <cell r="A9965" t="str">
            <v>Z093</v>
          </cell>
          <cell r="B9965" t="str">
            <v>EXAMEN DE SEGUIMIENTO CONSECUTIVO A PSICOTERAPIA</v>
          </cell>
          <cell r="C9965" t="str">
            <v>00</v>
          </cell>
        </row>
        <row r="9966">
          <cell r="A9966" t="str">
            <v>Z094</v>
          </cell>
          <cell r="B9966" t="str">
            <v>EXAMEN DE SEGUIMIENTO CONSECUTIVO A TRATAMIENTO DE FRACTURA</v>
          </cell>
          <cell r="C9966" t="str">
            <v>00</v>
          </cell>
        </row>
        <row r="9967">
          <cell r="A9967" t="str">
            <v>Z097</v>
          </cell>
          <cell r="B9967" t="str">
            <v>EXAMEN DE SEGUIMIENTO CONSECUTIVO A TRATAM. COMBIN. POR OTRAS AFECCION</v>
          </cell>
          <cell r="C9967" t="str">
            <v>00</v>
          </cell>
        </row>
        <row r="9968">
          <cell r="A9968" t="str">
            <v>Z098</v>
          </cell>
          <cell r="B9968" t="str">
            <v>EXAMEN DE SEGUIMIENTO CONSECUTIVO A OTRO TRATAM. POR OTRAS AFECCIONES</v>
          </cell>
          <cell r="C9968" t="str">
            <v>00</v>
          </cell>
        </row>
        <row r="9969">
          <cell r="A9969" t="str">
            <v>Z099</v>
          </cell>
          <cell r="B9969" t="str">
            <v>EXAMEN DE SSGUIMIENTO CONSECUTIVO A TRATAM. NO ESPECIF. POR OTRAS AFEC</v>
          </cell>
          <cell r="C9969" t="str">
            <v>00</v>
          </cell>
        </row>
        <row r="9970">
          <cell r="A9970" t="str">
            <v>Z10</v>
          </cell>
          <cell r="B9970" t="str">
            <v>CONTROL GENRAL DE SALUD DE RUTINA DE SUBPOBLACIONES DEFINIDAS</v>
          </cell>
          <cell r="C9970" t="str">
            <v>00</v>
          </cell>
        </row>
        <row r="9971">
          <cell r="A9971" t="str">
            <v>Z100</v>
          </cell>
          <cell r="B9971" t="str">
            <v>EXAMEN DE SALUD OCUPACIONAL</v>
          </cell>
          <cell r="C9971" t="str">
            <v>00</v>
          </cell>
        </row>
        <row r="9972">
          <cell r="A9972" t="str">
            <v>Z101</v>
          </cell>
          <cell r="B9972" t="str">
            <v>CONTROL GENERAL DE SALUD DE RUTINA DE RESIDENTES DE INSTITUCIONES</v>
          </cell>
          <cell r="C9972" t="str">
            <v>00</v>
          </cell>
        </row>
        <row r="9973">
          <cell r="A9973" t="str">
            <v>Z102</v>
          </cell>
          <cell r="B9973" t="str">
            <v>CONTROL GENERAL DE SALUD DE RUTINA A MIEMBROS DE LAS FUERZAS ARMADAS</v>
          </cell>
          <cell r="C9973" t="str">
            <v>00</v>
          </cell>
        </row>
        <row r="9974">
          <cell r="A9974" t="str">
            <v>Z103</v>
          </cell>
          <cell r="B9974" t="str">
            <v>CONTROL GENERAL DE SALUD DE RUTINA A INTEGRANTES DE EQUIPOS DEPORTIVOS</v>
          </cell>
          <cell r="C9974" t="str">
            <v>00</v>
          </cell>
        </row>
        <row r="9975">
          <cell r="A9975" t="str">
            <v>Z108</v>
          </cell>
          <cell r="B9975" t="str">
            <v>OTROS CONTROLES GENERALES DE SALUD DE RUTINA DE OTRAS SUBPOBL. DEFINID</v>
          </cell>
          <cell r="C9975" t="str">
            <v>00</v>
          </cell>
        </row>
        <row r="9976">
          <cell r="A9976" t="str">
            <v>Z11</v>
          </cell>
          <cell r="B9976" t="str">
            <v>EXAMEN DE PESQUISA ESPECIAL PARA ENFERM. INFECCIOSAS Y PARASITARIAS</v>
          </cell>
          <cell r="C9976" t="str">
            <v>00</v>
          </cell>
        </row>
        <row r="9977">
          <cell r="A9977" t="str">
            <v>Z110</v>
          </cell>
          <cell r="B9977" t="str">
            <v>EXAMEN DE PESQUISA ESPECIAL PARA ENFERM. INFECCIOSAS INTESTINALES</v>
          </cell>
          <cell r="C9977" t="str">
            <v>00</v>
          </cell>
        </row>
        <row r="9978">
          <cell r="A9978" t="str">
            <v>Z111</v>
          </cell>
          <cell r="B9978" t="str">
            <v>EXAMEN DE PESQUISA ESPECIAL PARA TUBERCULOSIS RESPIRATORIA</v>
          </cell>
          <cell r="C9978" t="str">
            <v>00</v>
          </cell>
        </row>
        <row r="9979">
          <cell r="A9979" t="str">
            <v>Z112</v>
          </cell>
          <cell r="B9979" t="str">
            <v>EXAMEN DE PESQUISA ESPECIAL PARA OTRAS ENFERMEDADES BACTERIANAS</v>
          </cell>
          <cell r="C9979" t="str">
            <v>00</v>
          </cell>
        </row>
        <row r="9980">
          <cell r="A9980" t="str">
            <v>Z113</v>
          </cell>
          <cell r="B9980" t="str">
            <v>EXAMEN DE PESQUISA ESPECIAL PARA INFECC. DE TRANSM. PREDOMINATE/ SEXUA</v>
          </cell>
          <cell r="C9980" t="str">
            <v>00</v>
          </cell>
        </row>
        <row r="9981">
          <cell r="A9981" t="str">
            <v>Z114</v>
          </cell>
          <cell r="B9981" t="str">
            <v>EXAMEN DE PESQUISA ESPECIAL PARA EL VIRUS DE LA INMUNODEFIC. HUMAN. (V</v>
          </cell>
          <cell r="C9981" t="str">
            <v>000</v>
          </cell>
        </row>
        <row r="9982">
          <cell r="A9982" t="str">
            <v>Z115</v>
          </cell>
          <cell r="B9982" t="str">
            <v>EXAMEN DE PESQUISA ESPECIAL PARA OTRAS ENFERMEDADES VIRALES</v>
          </cell>
          <cell r="C9982" t="str">
            <v>00</v>
          </cell>
        </row>
        <row r="9983">
          <cell r="A9983" t="str">
            <v>Z116</v>
          </cell>
          <cell r="B9983" t="str">
            <v>EXAMEN DE PESQUISA PARA OTRAS ENFERM. DEBIDAS A PROTOZOARIOS Y HELMINT</v>
          </cell>
          <cell r="C9983" t="str">
            <v>00</v>
          </cell>
        </row>
        <row r="9984">
          <cell r="A9984" t="str">
            <v>Z118</v>
          </cell>
          <cell r="B9984" t="str">
            <v>EXAMEN DE PESQUISA ESPECIAL PARA OTRAS ENFERM. INFECC. Y PARASIT. ESPE</v>
          </cell>
          <cell r="C9984" t="str">
            <v>00</v>
          </cell>
        </row>
        <row r="9985">
          <cell r="A9985" t="str">
            <v>Z119</v>
          </cell>
          <cell r="B9985" t="str">
            <v>EXAMEN DE PESQUISA ESPECIAL PARA ENFERM. INFECC. Y PARASIT. NO ESPECIF</v>
          </cell>
          <cell r="C9985" t="str">
            <v>00</v>
          </cell>
        </row>
        <row r="9986">
          <cell r="A9986" t="str">
            <v>Z12</v>
          </cell>
          <cell r="B9986" t="str">
            <v>EXAMEN DE PESQUISA ESPECIAL PARA TUMORES</v>
          </cell>
          <cell r="C9986" t="str">
            <v>00</v>
          </cell>
        </row>
        <row r="9987">
          <cell r="A9987" t="str">
            <v>Z120</v>
          </cell>
          <cell r="B9987" t="str">
            <v>EXAMEN DE PESQUISA ESPECIAL PARA TUMOR DE ESTOMAGO</v>
          </cell>
          <cell r="C9987" t="str">
            <v>00</v>
          </cell>
        </row>
        <row r="9988">
          <cell r="A9988" t="str">
            <v>Z121</v>
          </cell>
          <cell r="B9988" t="str">
            <v>EXAMEN DE PESQUISA ESPECIAL PARA TUMOR DEL INTESTINO</v>
          </cell>
          <cell r="C9988" t="str">
            <v>00</v>
          </cell>
        </row>
        <row r="9989">
          <cell r="A9989" t="str">
            <v>Z122</v>
          </cell>
          <cell r="B9989" t="str">
            <v>EXAMEN DE PESQUISA ESPECIAL PARA TUMORES DE ORGANOS RESPIRATORIOS</v>
          </cell>
          <cell r="C9989" t="str">
            <v>00</v>
          </cell>
        </row>
        <row r="9990">
          <cell r="A9990" t="str">
            <v>Z123</v>
          </cell>
          <cell r="B9990" t="str">
            <v>EXAMEN DE PESQUISA ESPECIAL PARA TUMOR DE LA MAMA</v>
          </cell>
          <cell r="C9990" t="str">
            <v>00</v>
          </cell>
        </row>
        <row r="9991">
          <cell r="A9991" t="str">
            <v>Z124</v>
          </cell>
          <cell r="B9991" t="str">
            <v>EXAMEN DE PESQUISA ESPECIAL PARA TUMOR DEL CUELLO UTERINO</v>
          </cell>
          <cell r="C9991" t="str">
            <v>00</v>
          </cell>
        </row>
        <row r="9992">
          <cell r="A9992" t="str">
            <v>Z125</v>
          </cell>
          <cell r="B9992" t="str">
            <v>EXAMEN DE PESQUISA ESPECIAL PARA TUMOR DE LA PROSTATA</v>
          </cell>
          <cell r="C9992" t="str">
            <v>00</v>
          </cell>
        </row>
        <row r="9993">
          <cell r="A9993" t="str">
            <v>Z126</v>
          </cell>
          <cell r="B9993" t="str">
            <v>EXAMEN DE PESQUISA ESPECIAL PARA TUMOR DE LA VEJIGA</v>
          </cell>
          <cell r="C9993" t="str">
            <v>00</v>
          </cell>
        </row>
        <row r="9994">
          <cell r="A9994" t="str">
            <v>Z128</v>
          </cell>
          <cell r="B9994" t="str">
            <v>EXAMEN DE PESQUISA ESPECIAL PARA TUMORES DE OTROS SITIOS</v>
          </cell>
          <cell r="C9994" t="str">
            <v>000</v>
          </cell>
        </row>
        <row r="9995">
          <cell r="A9995" t="str">
            <v>Z129</v>
          </cell>
          <cell r="B9995" t="str">
            <v>EXAMEN DE PESQUISA ESPECIAL PARA TUMOR DE SITIO NO ESPECIFICADO</v>
          </cell>
          <cell r="C9995" t="str">
            <v>00</v>
          </cell>
        </row>
        <row r="9996">
          <cell r="A9996" t="str">
            <v>Z13</v>
          </cell>
          <cell r="B9996" t="str">
            <v>EXAMEN DE PESQUISA ESPECIAL PARA OTRAS ENFERMEDADES Y TRASTORNOS</v>
          </cell>
          <cell r="C9996" t="str">
            <v>00</v>
          </cell>
        </row>
        <row r="9997">
          <cell r="A9997" t="str">
            <v>Z130</v>
          </cell>
          <cell r="B9997" t="str">
            <v>EXAMEN DE PESQUISA ESPECIAL PARA ENF. DE LA SANGRE Y ORG. HEMATOP. Y T</v>
          </cell>
          <cell r="C9997" t="str">
            <v>00</v>
          </cell>
        </row>
        <row r="9998">
          <cell r="A9998" t="str">
            <v>Z131</v>
          </cell>
          <cell r="B9998" t="str">
            <v>EXAMEN DE PESQUISA ESPECIAL PARA DIABETES MELLITUS</v>
          </cell>
          <cell r="C9998" t="str">
            <v>00</v>
          </cell>
        </row>
        <row r="9999">
          <cell r="A9999" t="str">
            <v>Z132</v>
          </cell>
          <cell r="B9999" t="str">
            <v>EXAMEN DE PESQUISA ESPECIAL PARA TRASTORNO DE LA NUTRICION</v>
          </cell>
          <cell r="C9999" t="str">
            <v>00</v>
          </cell>
        </row>
        <row r="10000">
          <cell r="A10000" t="str">
            <v>Z133</v>
          </cell>
          <cell r="B10000" t="str">
            <v>EXAMEN DE PESQUISA ESPECIAL PARA TRASTORNOS MENTALES Y DEL COMPORTAMIE</v>
          </cell>
          <cell r="C10000" t="str">
            <v>00</v>
          </cell>
        </row>
        <row r="10001">
          <cell r="A10001" t="str">
            <v>Z134</v>
          </cell>
          <cell r="B10001" t="str">
            <v>EXAMEN DE PESQUISA ESPECIAL PARA CIERTOS TRAST. DEL DESARR. EN EL NIÑO</v>
          </cell>
          <cell r="C10001" t="str">
            <v>00</v>
          </cell>
        </row>
        <row r="10002">
          <cell r="A10002" t="str">
            <v>Z135</v>
          </cell>
          <cell r="B10002" t="str">
            <v>EXAMEN DE PESQUISA ESPECIAL PARA TRASTORNO DEL OJO Y DEL OIDO</v>
          </cell>
          <cell r="C10002" t="str">
            <v>00</v>
          </cell>
        </row>
        <row r="10003">
          <cell r="A10003" t="str">
            <v>Z136</v>
          </cell>
          <cell r="B10003" t="str">
            <v>EXAMEN DE PESQUISA ESPECIAL PARA TRASTORNOS CARDIOVASCULARES</v>
          </cell>
          <cell r="C10003" t="str">
            <v>00</v>
          </cell>
        </row>
        <row r="10004">
          <cell r="A10004" t="str">
            <v>Z137</v>
          </cell>
          <cell r="B10004" t="str">
            <v>EXAMEN DE PESQUISA ESPECIAL PARA MALFORM. CONG. DEFORMID. Y ANOMAL. CR</v>
          </cell>
          <cell r="C10004" t="str">
            <v>00</v>
          </cell>
        </row>
        <row r="10005">
          <cell r="A10005" t="str">
            <v>Z138</v>
          </cell>
          <cell r="B10005" t="str">
            <v>EXAMEN DE PESQUISA ESPECIAL PARA OTRAS ENF. Y TRASTORN. ESPECIFICADOS</v>
          </cell>
          <cell r="C10005" t="str">
            <v>00</v>
          </cell>
        </row>
        <row r="10006">
          <cell r="A10006" t="str">
            <v>Z139</v>
          </cell>
          <cell r="B10006" t="str">
            <v>EXAMEN DE PESQUISA ESPECIAL, NO ESPECIFICADO</v>
          </cell>
          <cell r="C10006" t="str">
            <v>00</v>
          </cell>
        </row>
        <row r="10007">
          <cell r="A10007" t="str">
            <v>Z20</v>
          </cell>
          <cell r="B10007" t="str">
            <v>CONTACTO CON Y EXPOSICION A ENFERMEDADES TRANSMISIBLES</v>
          </cell>
          <cell r="C10007" t="str">
            <v>00</v>
          </cell>
        </row>
        <row r="10008">
          <cell r="A10008" t="str">
            <v>Z200</v>
          </cell>
          <cell r="B10008" t="str">
            <v>CONTACTO CON Y ESPOSICION A ENFERMEDADES INFECCIOSAS INTESTINALES</v>
          </cell>
          <cell r="C10008" t="str">
            <v>00</v>
          </cell>
        </row>
        <row r="10009">
          <cell r="A10009" t="str">
            <v>Z201</v>
          </cell>
          <cell r="B10009" t="str">
            <v>CONTACTO CON Y EXPOSICION A TUBERCULOSIS</v>
          </cell>
          <cell r="C10009" t="str">
            <v>00</v>
          </cell>
        </row>
        <row r="10010">
          <cell r="A10010" t="str">
            <v>Z202</v>
          </cell>
          <cell r="B10010" t="str">
            <v>CONTACTO CON Y EXPOSICION A ENF. INFECC. CON UN MODO DE TRNSM. PREDOMI</v>
          </cell>
          <cell r="C10010" t="str">
            <v>00</v>
          </cell>
        </row>
        <row r="10011">
          <cell r="A10011" t="str">
            <v>Z203</v>
          </cell>
          <cell r="B10011" t="str">
            <v>CONTACTO CON Y EXPOSICION A RABIA</v>
          </cell>
          <cell r="C10011" t="str">
            <v>00</v>
          </cell>
        </row>
        <row r="10012">
          <cell r="A10012" t="str">
            <v>Z204</v>
          </cell>
          <cell r="B10012" t="str">
            <v>CONTACTO CON Y EXPOSICION A RUBEOLA</v>
          </cell>
          <cell r="C10012" t="str">
            <v>00</v>
          </cell>
        </row>
        <row r="10013">
          <cell r="A10013" t="str">
            <v>Z205</v>
          </cell>
          <cell r="B10013" t="str">
            <v>CONTACTO CON Y EXPOSICION A HEPATITIS VIRAL</v>
          </cell>
          <cell r="C10013" t="str">
            <v>00</v>
          </cell>
        </row>
        <row r="10014">
          <cell r="A10014" t="str">
            <v>Z206</v>
          </cell>
          <cell r="B10014" t="str">
            <v>CONTACTO CON Y EXPOSICION AL VIRUS DE LA INMUNODEFICIENCIA HUMANA(VIH)</v>
          </cell>
          <cell r="C10014" t="str">
            <v>00</v>
          </cell>
        </row>
        <row r="10015">
          <cell r="A10015" t="str">
            <v>Z207</v>
          </cell>
          <cell r="B10015" t="str">
            <v>CONTACTO CON Y EXPOSICION A PEDICULOSIS, ACARIASIS Y OTRAS INFESTACION</v>
          </cell>
          <cell r="C10015" t="str">
            <v>00</v>
          </cell>
        </row>
        <row r="10016">
          <cell r="A10016" t="str">
            <v>Z208</v>
          </cell>
          <cell r="B10016" t="str">
            <v>CONTACTO CON Y EXPOSICION A OTRAS ENFERMEDADES TRANSMISIBLES</v>
          </cell>
          <cell r="C10016" t="str">
            <v>00</v>
          </cell>
        </row>
        <row r="10017">
          <cell r="A10017" t="str">
            <v>Z209</v>
          </cell>
          <cell r="B10017" t="str">
            <v>CONTACTO CON Y EXPOSICION A ENFERM. TRANSMISIBLES NO ESPECIFICADAS</v>
          </cell>
          <cell r="C10017" t="str">
            <v>00</v>
          </cell>
        </row>
        <row r="10018">
          <cell r="A10018" t="str">
            <v>Z21</v>
          </cell>
          <cell r="B10018" t="str">
            <v>ESTADO DE INFECCION ASINTOMATICA POR EL VIRUS DE LA INMUNODEF. HUMANA</v>
          </cell>
          <cell r="C10018" t="str">
            <v>00</v>
          </cell>
        </row>
        <row r="10019">
          <cell r="A10019" t="str">
            <v>Z22</v>
          </cell>
          <cell r="B10019" t="str">
            <v>PORTADOR DE ENFERMEDAD INFECCIOSA</v>
          </cell>
          <cell r="C10019" t="str">
            <v>00</v>
          </cell>
        </row>
        <row r="10020">
          <cell r="A10020" t="str">
            <v>Z220</v>
          </cell>
          <cell r="B10020" t="str">
            <v>PORTADOR DE FIEBRE TIFOIDEA</v>
          </cell>
          <cell r="C10020" t="str">
            <v>00</v>
          </cell>
        </row>
        <row r="10021">
          <cell r="A10021" t="str">
            <v>Z221</v>
          </cell>
          <cell r="B10021" t="str">
            <v>PORTADOR DE OTRAS ENFERMEDADES INFECCIOSAS INTESTINALES</v>
          </cell>
          <cell r="C10021" t="str">
            <v>00</v>
          </cell>
        </row>
        <row r="10022">
          <cell r="A10022" t="str">
            <v>Z222</v>
          </cell>
          <cell r="B10022" t="str">
            <v>PORTADOR DE DIFTERIA</v>
          </cell>
          <cell r="C10022" t="str">
            <v>00</v>
          </cell>
        </row>
        <row r="10023">
          <cell r="A10023" t="str">
            <v>Z223</v>
          </cell>
          <cell r="B10023" t="str">
            <v>PORTADOR DE OTRAS ENFERMEDADES BACTERIANAS ESPECIFICADAS</v>
          </cell>
          <cell r="C10023" t="str">
            <v>00</v>
          </cell>
        </row>
        <row r="10024">
          <cell r="A10024" t="str">
            <v>Z224</v>
          </cell>
          <cell r="B10024" t="str">
            <v>PORTADOR DE ENFERM. INFECC. CON UN MODO DE TRANSM. PREDOMIN. SEXUAL</v>
          </cell>
          <cell r="C10024" t="str">
            <v>00</v>
          </cell>
        </row>
        <row r="10025">
          <cell r="A10025" t="str">
            <v>Z225</v>
          </cell>
          <cell r="B10025" t="str">
            <v>PORTADOR DE HEPATITIS VIRAL</v>
          </cell>
          <cell r="C10025" t="str">
            <v>00</v>
          </cell>
        </row>
        <row r="10026">
          <cell r="A10026" t="str">
            <v>Z226</v>
          </cell>
          <cell r="B10026" t="str">
            <v>PORTADOR DE ENFERM. INFECC. DEBIDA AL VIRUS HUMANO T-LINFOTROPICO TIPO</v>
          </cell>
          <cell r="C10026" t="str">
            <v>00</v>
          </cell>
        </row>
        <row r="10027">
          <cell r="A10027" t="str">
            <v>Z229</v>
          </cell>
          <cell r="B10027" t="str">
            <v>PORTADOR DE ENFERMEDADES INFECCIOSAS NO ESPECIFICADA</v>
          </cell>
          <cell r="C10027" t="str">
            <v>00</v>
          </cell>
        </row>
        <row r="10028">
          <cell r="A10028" t="str">
            <v>Z23</v>
          </cell>
          <cell r="B10028" t="str">
            <v>NACESIDAD DE INMUNIZACION CONTRA ENFERMEDAD BACTERIANA UNICA</v>
          </cell>
          <cell r="C10028" t="str">
            <v>00</v>
          </cell>
        </row>
        <row r="10029">
          <cell r="A10029" t="str">
            <v>Z230</v>
          </cell>
          <cell r="B10029" t="str">
            <v>NECESIDAD DE INMUNIZACION SOLO CONTRA EL COLERA</v>
          </cell>
          <cell r="C10029" t="str">
            <v>00</v>
          </cell>
        </row>
        <row r="10030">
          <cell r="A10030" t="str">
            <v>Z231</v>
          </cell>
          <cell r="B10030" t="str">
            <v>NECESIDAD DE INMUNIZACION SOLO CONTRA LA TIFOIDEA-PARATIFOIDEA (TAB)</v>
          </cell>
          <cell r="C10030" t="str">
            <v>00</v>
          </cell>
        </row>
        <row r="10031">
          <cell r="A10031" t="str">
            <v>Z232</v>
          </cell>
          <cell r="B10031" t="str">
            <v>NECESIDAD DE INMUNIZACION CONTRA LA TUBERCULOSIS (BCG)</v>
          </cell>
          <cell r="C10031" t="str">
            <v>00</v>
          </cell>
        </row>
        <row r="10032">
          <cell r="A10032" t="str">
            <v>Z233</v>
          </cell>
          <cell r="B10032" t="str">
            <v>NACESIDAD DE INMUNIZACION CONTRA LA PESTE</v>
          </cell>
          <cell r="C10032" t="str">
            <v>00</v>
          </cell>
        </row>
        <row r="10033">
          <cell r="A10033" t="str">
            <v>Z234</v>
          </cell>
          <cell r="B10033" t="str">
            <v>NECESIDAD DE INMUNIZACION CONTRA LA TULAREMIA</v>
          </cell>
          <cell r="C10033" t="str">
            <v>00</v>
          </cell>
        </row>
        <row r="10034">
          <cell r="A10034" t="str">
            <v>Z235</v>
          </cell>
          <cell r="B10034" t="str">
            <v>NECESIDAD DE INMUNIZACION SOLO COMTRA EL TETANOS</v>
          </cell>
          <cell r="C10034" t="str">
            <v>000</v>
          </cell>
        </row>
        <row r="10035">
          <cell r="A10035" t="str">
            <v>Z236</v>
          </cell>
          <cell r="B10035" t="str">
            <v>NECESIDAD DE INMUNIZACION SOLO CONTRA LA DIFTERIA</v>
          </cell>
          <cell r="C10035" t="str">
            <v>00</v>
          </cell>
        </row>
        <row r="10036">
          <cell r="A10036" t="str">
            <v>Z237</v>
          </cell>
          <cell r="B10036" t="str">
            <v>NECESIDAD DE INMUNIZACION SOLO CONTRA LA TOS FERINA</v>
          </cell>
          <cell r="C10036" t="str">
            <v>00</v>
          </cell>
        </row>
        <row r="10037">
          <cell r="A10037" t="str">
            <v>Z238</v>
          </cell>
          <cell r="B10037" t="str">
            <v>NECESIDAD DE INMUNIZACION SOLO CONTRA OTRA ENFERMEDAD BACTERIANA</v>
          </cell>
          <cell r="C10037" t="str">
            <v>00</v>
          </cell>
        </row>
        <row r="10038">
          <cell r="A10038" t="str">
            <v>Z24</v>
          </cell>
          <cell r="B10038" t="str">
            <v>NECESIDAD DE INMUNIZACION CONTRA CIERTAS ENFERMEDADES VIRALES</v>
          </cell>
          <cell r="C10038" t="str">
            <v>00</v>
          </cell>
        </row>
        <row r="10039">
          <cell r="A10039" t="str">
            <v>Z240</v>
          </cell>
          <cell r="B10039" t="str">
            <v>NECESIDAD DE INMUNIZACION CONTRA LA POLIOMIELITIS</v>
          </cell>
          <cell r="C10039" t="str">
            <v>00</v>
          </cell>
        </row>
        <row r="10040">
          <cell r="A10040" t="str">
            <v>Z241</v>
          </cell>
          <cell r="B10040" t="str">
            <v>NECESIDAD DE INMUNIZACION CONTRA LA ENCEFALITIS VIRAL TRNSM. POR ARTRO</v>
          </cell>
          <cell r="C10040" t="str">
            <v>00</v>
          </cell>
        </row>
        <row r="10041">
          <cell r="A10041" t="str">
            <v>Z242</v>
          </cell>
          <cell r="B10041" t="str">
            <v>NECESIDAD DE INMUNIZACION CONTRA LA RABIA</v>
          </cell>
          <cell r="C10041" t="str">
            <v>00</v>
          </cell>
        </row>
        <row r="10042">
          <cell r="A10042" t="str">
            <v>Z243</v>
          </cell>
          <cell r="B10042" t="str">
            <v>NECESIDAD DE INMUNIZACION CONTRA LA FIEBRE AMARILLA</v>
          </cell>
          <cell r="C10042" t="str">
            <v>00</v>
          </cell>
        </row>
        <row r="10043">
          <cell r="A10043" t="str">
            <v>Z244</v>
          </cell>
          <cell r="B10043" t="str">
            <v>NECESIDAD DE INMUNIZACION SOLO CONTRA EL SARMPION</v>
          </cell>
          <cell r="C10043" t="str">
            <v>00</v>
          </cell>
        </row>
        <row r="10044">
          <cell r="A10044" t="str">
            <v>Z245</v>
          </cell>
          <cell r="B10044" t="str">
            <v>NECESIDAD DE INMUNIZACION SOLO CONTRA LA RUBEOLA</v>
          </cell>
          <cell r="C10044" t="str">
            <v>00</v>
          </cell>
        </row>
        <row r="10045">
          <cell r="A10045" t="str">
            <v>Z246</v>
          </cell>
          <cell r="B10045" t="str">
            <v>NECESIDAD DE INMUNIZACION CONTRA LA HEPATITIS VIRAL</v>
          </cell>
          <cell r="C10045" t="str">
            <v>00</v>
          </cell>
        </row>
        <row r="10046">
          <cell r="A10046" t="str">
            <v>Z25</v>
          </cell>
          <cell r="B10046" t="str">
            <v>NECESIDAD DE INMUNIZACION CONTRA OTRAS ENFERMEDADES VIRALES UNICAS</v>
          </cell>
          <cell r="C10046" t="str">
            <v>00</v>
          </cell>
        </row>
        <row r="10047">
          <cell r="A10047" t="str">
            <v>Z250</v>
          </cell>
          <cell r="B10047" t="str">
            <v>NECESIDAD DE INMUNIZACION SOLO CONTRA LA PAROTIDITIS</v>
          </cell>
          <cell r="C10047" t="str">
            <v>00</v>
          </cell>
        </row>
        <row r="10048">
          <cell r="A10048" t="str">
            <v>Z251</v>
          </cell>
          <cell r="B10048" t="str">
            <v>NECESIDAD DE INMUNIZACION CONTRA LA INFLUENZA (GRIPE)</v>
          </cell>
          <cell r="C10048" t="str">
            <v>00</v>
          </cell>
        </row>
        <row r="10049">
          <cell r="A10049" t="str">
            <v>Z258</v>
          </cell>
          <cell r="B10049" t="str">
            <v>NECESIDAD DE INMUNIZACION CONTRA OTRAS ENFERM. VIRALES UNICAS ESPECIFI</v>
          </cell>
          <cell r="C10049" t="str">
            <v>00</v>
          </cell>
        </row>
        <row r="10050">
          <cell r="A10050" t="str">
            <v>Z26</v>
          </cell>
          <cell r="B10050" t="str">
            <v>NECESIDAD DE INMUNIZACION CONTRA OTRAS ENFERM. INFECCIOSAS UNICAS</v>
          </cell>
          <cell r="C10050" t="str">
            <v>00</v>
          </cell>
        </row>
        <row r="10051">
          <cell r="A10051" t="str">
            <v>Z260</v>
          </cell>
          <cell r="B10051" t="str">
            <v>NECESIDAD DE INMUNIZACION CONTRA LA LEISHMANIASIS</v>
          </cell>
          <cell r="C10051" t="str">
            <v>00</v>
          </cell>
        </row>
        <row r="10052">
          <cell r="A10052" t="str">
            <v>Z268</v>
          </cell>
          <cell r="B10052" t="str">
            <v>NECESIDAD DE INMUNIZACION CONTRA OTRAS ENFERM. INFECC. UNICAS ESPECIFI</v>
          </cell>
          <cell r="C10052" t="str">
            <v>00</v>
          </cell>
        </row>
        <row r="10053">
          <cell r="A10053" t="str">
            <v>Z269</v>
          </cell>
          <cell r="B10053" t="str">
            <v>NECESIDAD DE INMUNIZACION CONTRA ENFERM. INFECCIOSA NO ESPECIFICADA</v>
          </cell>
          <cell r="C10053" t="str">
            <v>00</v>
          </cell>
        </row>
        <row r="10054">
          <cell r="A10054" t="str">
            <v>Z27</v>
          </cell>
          <cell r="B10054" t="str">
            <v>NECESIDAD DE INMUNIZACION CONTRA COMBINACIONES DE ENFERM. INFECCIOSAS</v>
          </cell>
          <cell r="C10054" t="str">
            <v>00</v>
          </cell>
        </row>
        <row r="10055">
          <cell r="A10055" t="str">
            <v>Z270</v>
          </cell>
          <cell r="B10055" t="str">
            <v>NECESIDAD DE INMUNIZACION CONTRA EL COLERA Y LA TIFOIDEA-PARATIFOIDEA</v>
          </cell>
          <cell r="C10055" t="str">
            <v>00</v>
          </cell>
        </row>
        <row r="10056">
          <cell r="A10056" t="str">
            <v>Z271</v>
          </cell>
          <cell r="B10056" t="str">
            <v>NECESIDAD DE INMUNIZACION CONTRA DIFTERIA-PERTUSSIS-TETANOS COMBINADOS</v>
          </cell>
          <cell r="C10056" t="str">
            <v>00</v>
          </cell>
        </row>
        <row r="10057">
          <cell r="A10057" t="str">
            <v>Z272</v>
          </cell>
          <cell r="B10057" t="str">
            <v>NECESIDAD DE INMUNIZACION CONTRA DIFTERIA-PERTUSSIS-TETANOS Y TIFOIDEA</v>
          </cell>
          <cell r="C10057" t="str">
            <v>00</v>
          </cell>
        </row>
        <row r="10058">
          <cell r="A10058" t="str">
            <v>Z273</v>
          </cell>
          <cell r="B10058" t="str">
            <v>NECESIDAD DE INMUNIZACION CONTRA DIFTERIA-PERTUSSIS-TETANOS Y POLIOMIE</v>
          </cell>
          <cell r="C10058" t="str">
            <v>00</v>
          </cell>
        </row>
        <row r="10059">
          <cell r="A10059" t="str">
            <v>Z274</v>
          </cell>
          <cell r="B10059" t="str">
            <v>NECESIDAD DE INMUNIZACION CONTRA SARAMPION -PAROTIDITIS-RUBEOLA (SPR)</v>
          </cell>
          <cell r="C10059" t="str">
            <v>00</v>
          </cell>
        </row>
        <row r="10060">
          <cell r="A10060" t="str">
            <v>Z278</v>
          </cell>
          <cell r="B10060" t="str">
            <v>NECESIDAD DE INMUNIZACION CONTRA OTRAS COMBINACIONES DE ENFERM. INFECC</v>
          </cell>
          <cell r="C10060" t="str">
            <v>00</v>
          </cell>
        </row>
        <row r="10061">
          <cell r="A10061" t="str">
            <v>Z279</v>
          </cell>
          <cell r="B10061" t="str">
            <v>NECESIDAD DE INMUNIZACION CONTRA COMBIN. NO ESPECIF. DE ENFERM. INFECC</v>
          </cell>
          <cell r="C10061" t="str">
            <v>00</v>
          </cell>
        </row>
        <row r="10062">
          <cell r="A10062" t="str">
            <v>Z28</v>
          </cell>
          <cell r="B10062" t="str">
            <v>INMUNIZACION NO REALIZADA</v>
          </cell>
          <cell r="C10062" t="str">
            <v>00</v>
          </cell>
        </row>
        <row r="10063">
          <cell r="A10063" t="str">
            <v>Z280</v>
          </cell>
          <cell r="B10063" t="str">
            <v>INMUNIZACION NO REALIZADA POR CONTRAINDICACION</v>
          </cell>
          <cell r="C10063" t="str">
            <v>00</v>
          </cell>
        </row>
        <row r="10064">
          <cell r="A10064" t="str">
            <v>Z281</v>
          </cell>
          <cell r="B10064" t="str">
            <v>INMUNIZACION NO REALIZADA POR DECISION DEL PACIENTE, POR MOTIVOS DE CR</v>
          </cell>
          <cell r="C10064" t="str">
            <v>00</v>
          </cell>
        </row>
        <row r="10065">
          <cell r="A10065" t="str">
            <v>Z282</v>
          </cell>
          <cell r="B10065" t="str">
            <v>INMUNIZACION NO REALIZADA POR DECISION DEL PACIENTE, POR OTRAS RAZONES</v>
          </cell>
          <cell r="C10065" t="str">
            <v>00</v>
          </cell>
        </row>
        <row r="10066">
          <cell r="A10066" t="str">
            <v>Z288</v>
          </cell>
          <cell r="B10066" t="str">
            <v>INMUNIZACION NO REALIZADA POR OTRAS RAZONES</v>
          </cell>
          <cell r="C10066" t="str">
            <v>00</v>
          </cell>
        </row>
        <row r="10067">
          <cell r="A10067" t="str">
            <v>Z289</v>
          </cell>
          <cell r="B10067" t="str">
            <v>INMUNIZACION NO REALIZADA POR RAZON NO ESPECIFICADA</v>
          </cell>
          <cell r="C10067" t="str">
            <v>00</v>
          </cell>
        </row>
        <row r="10068">
          <cell r="A10068" t="str">
            <v>Z29</v>
          </cell>
          <cell r="B10068" t="str">
            <v>NECESIDAD DE OTRAS MEDIDAS PROFILACTICAS</v>
          </cell>
          <cell r="C10068" t="str">
            <v>00</v>
          </cell>
        </row>
        <row r="10069">
          <cell r="A10069" t="str">
            <v>Z290</v>
          </cell>
          <cell r="B10069" t="str">
            <v>AISLAMIENTO</v>
          </cell>
          <cell r="C10069" t="str">
            <v>00</v>
          </cell>
        </row>
        <row r="10070">
          <cell r="A10070" t="str">
            <v>Z291</v>
          </cell>
          <cell r="B10070" t="str">
            <v>INMUNOTERAPIA PROFILACTICA</v>
          </cell>
          <cell r="C10070" t="str">
            <v>00</v>
          </cell>
        </row>
        <row r="10071">
          <cell r="A10071" t="str">
            <v>Z292</v>
          </cell>
          <cell r="B10071" t="str">
            <v>OTRAS QUIMIOTERAPIA PROFILACTICA</v>
          </cell>
          <cell r="C10071" t="str">
            <v>00</v>
          </cell>
        </row>
        <row r="10072">
          <cell r="A10072" t="str">
            <v>Z298</v>
          </cell>
          <cell r="B10072" t="str">
            <v>OTRAS MEDIDAS PROFILACTICAS ESPECIFICADAS</v>
          </cell>
          <cell r="C10072" t="str">
            <v>00</v>
          </cell>
        </row>
        <row r="10073">
          <cell r="A10073" t="str">
            <v>Z299</v>
          </cell>
          <cell r="B10073" t="str">
            <v>MEDIDAS PROFILACTICA NO ESPECIFICADA</v>
          </cell>
          <cell r="C10073" t="str">
            <v>00</v>
          </cell>
        </row>
        <row r="10074">
          <cell r="A10074" t="str">
            <v>Z30</v>
          </cell>
          <cell r="B10074" t="str">
            <v>ATENCION PARA LA ANTICONCEPCION</v>
          </cell>
          <cell r="C10074" t="str">
            <v>00</v>
          </cell>
        </row>
        <row r="10075">
          <cell r="A10075" t="str">
            <v>Z300</v>
          </cell>
          <cell r="B10075" t="str">
            <v>CONSEJO Y ASESORAMIENTO GENERAL SOBRE LA ANTICONCEPCION</v>
          </cell>
          <cell r="C10075" t="str">
            <v>00</v>
          </cell>
        </row>
        <row r="10076">
          <cell r="A10076" t="str">
            <v>Z301</v>
          </cell>
          <cell r="B10076" t="str">
            <v>INSERCION DE DISPOSITIVO ANTICONCEPTIVO (INTRAUTERINO)</v>
          </cell>
          <cell r="C10076" t="str">
            <v>00</v>
          </cell>
        </row>
        <row r="10077">
          <cell r="A10077" t="str">
            <v>Z302</v>
          </cell>
          <cell r="B10077" t="str">
            <v>ESTERILIZACION</v>
          </cell>
          <cell r="C10077" t="str">
            <v>00</v>
          </cell>
        </row>
        <row r="10078">
          <cell r="A10078" t="str">
            <v>Z303</v>
          </cell>
          <cell r="B10078" t="str">
            <v>EXTRACCION MENSTRUAL</v>
          </cell>
          <cell r="C10078" t="str">
            <v>00</v>
          </cell>
        </row>
        <row r="10079">
          <cell r="A10079" t="str">
            <v>Z304</v>
          </cell>
          <cell r="B10079" t="str">
            <v>SUPERVISION DE USO DE DROGAS ANTICONCEPTIVAS</v>
          </cell>
          <cell r="C10079" t="str">
            <v>00</v>
          </cell>
        </row>
        <row r="10080">
          <cell r="A10080" t="str">
            <v>Z305</v>
          </cell>
          <cell r="B10080" t="str">
            <v>SUPERVISION DEL USO DISPOSITIVO ANTICONCEPTIVO (INTRAUTERINO)</v>
          </cell>
          <cell r="C10080" t="str">
            <v>00</v>
          </cell>
        </row>
        <row r="10081">
          <cell r="A10081" t="str">
            <v>Z308</v>
          </cell>
          <cell r="B10081" t="str">
            <v>OTRAS ATENCIONES ESPECIFICADAS PARA LA ANTICONCEPCION</v>
          </cell>
          <cell r="C10081" t="str">
            <v>00</v>
          </cell>
        </row>
        <row r="10082">
          <cell r="A10082" t="str">
            <v>Z309</v>
          </cell>
          <cell r="B10082" t="str">
            <v>ASISTENCIA PARA LA ANTICONCEPCION, NO ESPECIFICADA</v>
          </cell>
          <cell r="C10082" t="str">
            <v>00</v>
          </cell>
        </row>
        <row r="10083">
          <cell r="A10083" t="str">
            <v>Z31</v>
          </cell>
          <cell r="B10083" t="str">
            <v>ATENCION PARA LA PROCREACION</v>
          </cell>
          <cell r="C10083" t="str">
            <v>00</v>
          </cell>
        </row>
        <row r="10084">
          <cell r="A10084" t="str">
            <v>Z310</v>
          </cell>
          <cell r="B10084" t="str">
            <v>TUBOPLASTIA O VASOPLASTIA POSTERIOR A ESTERILIZACION</v>
          </cell>
          <cell r="C10084" t="str">
            <v>00</v>
          </cell>
        </row>
        <row r="10085">
          <cell r="A10085" t="str">
            <v>Z311</v>
          </cell>
          <cell r="B10085" t="str">
            <v>INSEMINACION ARTIFICIAL</v>
          </cell>
          <cell r="C10085" t="str">
            <v>00</v>
          </cell>
        </row>
        <row r="10086">
          <cell r="A10086" t="str">
            <v>Z312</v>
          </cell>
          <cell r="B10086" t="str">
            <v>FECUNDACION IN VITRO</v>
          </cell>
          <cell r="C10086" t="str">
            <v>00</v>
          </cell>
        </row>
        <row r="10087">
          <cell r="A10087" t="str">
            <v>Z313</v>
          </cell>
          <cell r="B10087" t="str">
            <v>OTROS METODOS DE ATENCION PARA LA FECUNDACION</v>
          </cell>
          <cell r="C10087" t="str">
            <v>00</v>
          </cell>
        </row>
        <row r="10088">
          <cell r="A10088" t="str">
            <v>Z314</v>
          </cell>
          <cell r="B10088" t="str">
            <v>INVESTIGACION Y PRUEBA PARA LA PROCREACION</v>
          </cell>
          <cell r="C10088" t="str">
            <v>00</v>
          </cell>
        </row>
        <row r="10089">
          <cell r="A10089" t="str">
            <v>Z315</v>
          </cell>
          <cell r="B10089" t="str">
            <v>ASESORAMIENTO GENETICO</v>
          </cell>
          <cell r="C10089" t="str">
            <v>00</v>
          </cell>
        </row>
        <row r="10090">
          <cell r="A10090" t="str">
            <v>Z316</v>
          </cell>
          <cell r="B10090" t="str">
            <v>CONSEJO Y ASESORAMIENTO GENERAL SOBRE LA PROCREACION</v>
          </cell>
          <cell r="C10090" t="str">
            <v>00</v>
          </cell>
        </row>
        <row r="10091">
          <cell r="A10091" t="str">
            <v>Z318</v>
          </cell>
          <cell r="B10091" t="str">
            <v>OTRA ATENCION ESPECIFICADA PARA LA PROCREACION</v>
          </cell>
          <cell r="C10091" t="str">
            <v>00</v>
          </cell>
        </row>
        <row r="10092">
          <cell r="A10092" t="str">
            <v>Z319</v>
          </cell>
          <cell r="B10092" t="str">
            <v>ATENCION NO ESPECIFICADA RELACIONADA CON LA PROCREACION</v>
          </cell>
          <cell r="C10092" t="str">
            <v>00</v>
          </cell>
        </row>
        <row r="10093">
          <cell r="A10093" t="str">
            <v>Z32</v>
          </cell>
          <cell r="B10093" t="str">
            <v>EXAMEN Y PRUEBA DEL EMBARAZO</v>
          </cell>
          <cell r="C10093" t="str">
            <v>00</v>
          </cell>
        </row>
        <row r="10094">
          <cell r="A10094" t="str">
            <v>Z320</v>
          </cell>
          <cell r="B10094" t="str">
            <v>EMBARAZO (AUN) NO CONFIRMADO</v>
          </cell>
          <cell r="C10094" t="str">
            <v>00</v>
          </cell>
        </row>
        <row r="10095">
          <cell r="A10095" t="str">
            <v>Z321</v>
          </cell>
          <cell r="B10095" t="str">
            <v>EMBARAZO CONFIRMADO</v>
          </cell>
          <cell r="C10095" t="str">
            <v>00</v>
          </cell>
        </row>
        <row r="10096">
          <cell r="A10096" t="str">
            <v>Z33</v>
          </cell>
          <cell r="B10096" t="str">
            <v>ESTADO DE EMBARAZO, INCIDENTAL</v>
          </cell>
          <cell r="C10096" t="str">
            <v>00</v>
          </cell>
        </row>
        <row r="10097">
          <cell r="A10097" t="str">
            <v>Z34</v>
          </cell>
          <cell r="B10097" t="str">
            <v>SUPERVISION DE EMBARAZO NORMAL</v>
          </cell>
          <cell r="C10097" t="str">
            <v>00</v>
          </cell>
        </row>
        <row r="10098">
          <cell r="A10098" t="str">
            <v>Z340</v>
          </cell>
          <cell r="B10098" t="str">
            <v>SUPERVISION DE PRIMER EMBARAZO NORMAL</v>
          </cell>
          <cell r="C10098" t="str">
            <v>00</v>
          </cell>
        </row>
        <row r="10099">
          <cell r="A10099" t="str">
            <v>Z348</v>
          </cell>
          <cell r="B10099" t="str">
            <v>SUPERVISION DE OTROS EMBARAZOS NORMALES</v>
          </cell>
          <cell r="C10099" t="str">
            <v>00</v>
          </cell>
        </row>
        <row r="10100">
          <cell r="A10100" t="str">
            <v>Z349</v>
          </cell>
          <cell r="B10100" t="str">
            <v>SUPERVISION DE EMBARAZO NORMAL NO ESPECIFICADO</v>
          </cell>
          <cell r="C10100" t="str">
            <v>00</v>
          </cell>
        </row>
        <row r="10101">
          <cell r="A10101" t="str">
            <v>Z35</v>
          </cell>
          <cell r="B10101" t="str">
            <v>SUPERVISION DE EMBARAZO DE ALTO RIESGO</v>
          </cell>
          <cell r="C10101" t="str">
            <v>00</v>
          </cell>
        </row>
        <row r="10102">
          <cell r="A10102" t="str">
            <v>Z350</v>
          </cell>
          <cell r="B10102" t="str">
            <v>SUPERVISION DE EMBARAZO CON HISTORIA DE ESTERILIDAD</v>
          </cell>
          <cell r="C10102" t="str">
            <v>00</v>
          </cell>
        </row>
        <row r="10103">
          <cell r="A10103" t="str">
            <v>Z351</v>
          </cell>
          <cell r="B10103" t="str">
            <v>SUPERVISION DE EMBARAZO CON HISTORIA DE ABORTO</v>
          </cell>
          <cell r="C10103" t="str">
            <v>00</v>
          </cell>
        </row>
        <row r="10104">
          <cell r="A10104" t="str">
            <v>Z352</v>
          </cell>
          <cell r="B10104" t="str">
            <v>SUPERVISION DE EMBARAZO CON OTRO RIESGO EN LA HISTORIA OBSTETRICA O RE</v>
          </cell>
          <cell r="C10104" t="str">
            <v>00</v>
          </cell>
        </row>
        <row r="10105">
          <cell r="A10105" t="str">
            <v>Z353</v>
          </cell>
          <cell r="B10105" t="str">
            <v>SUPERVISION DE EMBARAZO CON HISTORIA DE INSUFICIENTE ATENCION PRENATAL</v>
          </cell>
          <cell r="C10105" t="str">
            <v>00</v>
          </cell>
        </row>
        <row r="10106">
          <cell r="A10106" t="str">
            <v>Z354</v>
          </cell>
          <cell r="B10106" t="str">
            <v>SUPERVISION DE EMBARAZO CON GRAN MULTIPARIDAD</v>
          </cell>
          <cell r="C10106" t="str">
            <v>00</v>
          </cell>
        </row>
        <row r="10107">
          <cell r="A10107" t="str">
            <v>Z355</v>
          </cell>
          <cell r="B10107" t="str">
            <v>SUPERVISION DE PRIMIGESTA AÑOSA</v>
          </cell>
          <cell r="C10107" t="str">
            <v>00</v>
          </cell>
        </row>
        <row r="10108">
          <cell r="A10108" t="str">
            <v>Z356</v>
          </cell>
          <cell r="B10108" t="str">
            <v>SUPERVISION DE PRIMIGESTA MUY JOVEN</v>
          </cell>
          <cell r="C10108" t="str">
            <v>00</v>
          </cell>
        </row>
        <row r="10109">
          <cell r="A10109" t="str">
            <v>Z357</v>
          </cell>
          <cell r="B10109" t="str">
            <v>SUPERVISION DE EMBARAZO DE ALTO RIESGO DEBIDO A PROBLEMA SOCIALES</v>
          </cell>
          <cell r="C10109" t="str">
            <v>00</v>
          </cell>
        </row>
        <row r="10110">
          <cell r="A10110" t="str">
            <v>Z358</v>
          </cell>
          <cell r="B10110" t="str">
            <v>SUPERVISION DE OTROS EMBARAZOS DE ALTO RIESGO</v>
          </cell>
          <cell r="C10110" t="str">
            <v>00</v>
          </cell>
        </row>
        <row r="10111">
          <cell r="A10111" t="str">
            <v>Z359</v>
          </cell>
          <cell r="B10111" t="str">
            <v>SUPERVISION DE EMBARAZO DE ALTO RIESGO, SIN OTRA ESPECIFICACION</v>
          </cell>
          <cell r="C10111" t="str">
            <v>00</v>
          </cell>
        </row>
        <row r="10112">
          <cell r="A10112" t="str">
            <v>Z36</v>
          </cell>
          <cell r="B10112" t="str">
            <v>PESQUISAS PRENATAL</v>
          </cell>
          <cell r="C10112" t="str">
            <v>00</v>
          </cell>
        </row>
        <row r="10113">
          <cell r="A10113" t="str">
            <v>Z360</v>
          </cell>
          <cell r="B10113" t="str">
            <v>PESQUISA PRENATAL PARA ANOMALIAS CROMOSOMICAS</v>
          </cell>
          <cell r="C10113" t="str">
            <v>00</v>
          </cell>
        </row>
        <row r="10114">
          <cell r="A10114" t="str">
            <v>Z361</v>
          </cell>
          <cell r="B10114" t="str">
            <v>PESQUISA PRENATAL PARA MEDIR NIVELES ELEVADOS DE ALFAFETOPROTEINAS</v>
          </cell>
          <cell r="C10114" t="str">
            <v>00</v>
          </cell>
        </row>
        <row r="10115">
          <cell r="A10115" t="str">
            <v>Z362</v>
          </cell>
          <cell r="B10115" t="str">
            <v>OTRAS PESQUISAS PRENATALES BASADAS EN AMNIOCENTESIS</v>
          </cell>
          <cell r="C10115" t="str">
            <v>00</v>
          </cell>
        </row>
        <row r="10116">
          <cell r="A10116" t="str">
            <v>Z363</v>
          </cell>
          <cell r="B10116" t="str">
            <v>PESQUISAS PRENATALES DE MALFORMACIONES USANDO ULTRASONIDO Y OTROS METO</v>
          </cell>
          <cell r="C10116" t="str">
            <v>00</v>
          </cell>
        </row>
        <row r="10117">
          <cell r="A10117" t="str">
            <v>Z364</v>
          </cell>
          <cell r="B10117" t="str">
            <v>PESQUISA PRENATAL DEL RETARDO DEL CRECIMIENTO FETAL USANDO ULTRASONIDO</v>
          </cell>
          <cell r="C10117" t="str">
            <v>00</v>
          </cell>
        </row>
        <row r="10118">
          <cell r="A10118" t="str">
            <v>Z365</v>
          </cell>
          <cell r="B10118" t="str">
            <v>PESQUISA PRENATAL PARA ISOINMUNIZACION</v>
          </cell>
          <cell r="C10118" t="str">
            <v>00</v>
          </cell>
        </row>
        <row r="10119">
          <cell r="A10119" t="str">
            <v>Z368</v>
          </cell>
          <cell r="B10119" t="str">
            <v>OTRAS PESQUISAS PRENATALES ESPECIFICADAS</v>
          </cell>
          <cell r="C10119" t="str">
            <v>00</v>
          </cell>
        </row>
        <row r="10120">
          <cell r="A10120" t="str">
            <v>Z369</v>
          </cell>
          <cell r="B10120" t="str">
            <v>PESQUISA PRENATAL, SIN OTRA ESPECIFICACION</v>
          </cell>
          <cell r="C10120" t="str">
            <v>00</v>
          </cell>
        </row>
        <row r="10121">
          <cell r="A10121" t="str">
            <v>Z37</v>
          </cell>
          <cell r="B10121" t="str">
            <v>PRODUCTO DEL PARTO</v>
          </cell>
          <cell r="C10121" t="str">
            <v>00</v>
          </cell>
        </row>
        <row r="10122">
          <cell r="A10122" t="str">
            <v>Z370</v>
          </cell>
          <cell r="B10122" t="str">
            <v>NACIDO VIVO, UNICO</v>
          </cell>
          <cell r="C10122" t="str">
            <v>00</v>
          </cell>
        </row>
        <row r="10123">
          <cell r="A10123" t="str">
            <v>Z371</v>
          </cell>
          <cell r="B10123" t="str">
            <v>NACIDO MUERTO, UNICO</v>
          </cell>
          <cell r="C10123" t="str">
            <v>00</v>
          </cell>
        </row>
        <row r="10124">
          <cell r="A10124" t="str">
            <v>Z372</v>
          </cell>
          <cell r="B10124" t="str">
            <v>GEMELOS, AMBOS NACIDOS VIVOS</v>
          </cell>
          <cell r="C10124" t="str">
            <v>00</v>
          </cell>
        </row>
        <row r="10125">
          <cell r="A10125" t="str">
            <v>Z373</v>
          </cell>
          <cell r="B10125" t="str">
            <v>GEMELOS, UN NACIDO VIVO Y UN NACIDO MUERTO</v>
          </cell>
          <cell r="C10125" t="str">
            <v>00</v>
          </cell>
        </row>
        <row r="10126">
          <cell r="A10126" t="str">
            <v>Z374</v>
          </cell>
          <cell r="B10126" t="str">
            <v>GEMELOS, AMBOS NACIDOS MUERTOS</v>
          </cell>
          <cell r="C10126" t="str">
            <v>00</v>
          </cell>
        </row>
        <row r="10127">
          <cell r="A10127" t="str">
            <v>Z375</v>
          </cell>
          <cell r="B10127" t="str">
            <v>OTROS NACIMIENTOS MULTIPLES, TODOS NACIDOS VIVOS</v>
          </cell>
          <cell r="C10127" t="str">
            <v>00</v>
          </cell>
        </row>
        <row r="10128">
          <cell r="A10128" t="str">
            <v>Z376</v>
          </cell>
          <cell r="B10128" t="str">
            <v>OTROS NACIMIENTOS MULTIPLES, ALGUNOS NACIDOS VIVOS</v>
          </cell>
          <cell r="C10128" t="str">
            <v>00</v>
          </cell>
        </row>
        <row r="10129">
          <cell r="A10129" t="str">
            <v>Z377</v>
          </cell>
          <cell r="B10129" t="str">
            <v>OTROS NACIMIENTOS MULTIPLES, TODOS NACIDOS MUERTOS</v>
          </cell>
          <cell r="C10129" t="str">
            <v>00</v>
          </cell>
        </row>
        <row r="10130">
          <cell r="A10130" t="str">
            <v>Z379</v>
          </cell>
          <cell r="B10130" t="str">
            <v>PRODUCTO DEL PARTO NO ESPECIFICADO</v>
          </cell>
          <cell r="C10130" t="str">
            <v>00</v>
          </cell>
        </row>
        <row r="10131">
          <cell r="A10131" t="str">
            <v>Z38</v>
          </cell>
          <cell r="B10131" t="str">
            <v>NACIDO VIVO SEGUN LUGAR DE NACIMIENTO</v>
          </cell>
          <cell r="C10131" t="str">
            <v>00</v>
          </cell>
        </row>
        <row r="10132">
          <cell r="A10132" t="str">
            <v>Z380</v>
          </cell>
          <cell r="B10132" t="str">
            <v>PRODUCTO UNICO, NACIDO  EN HOSPITAL</v>
          </cell>
          <cell r="C10132" t="str">
            <v>00</v>
          </cell>
        </row>
        <row r="10133">
          <cell r="A10133" t="str">
            <v>Z381</v>
          </cell>
          <cell r="B10133" t="str">
            <v>PRODUCTO UNICO, NACIDO FUERA DE HOSPITAL</v>
          </cell>
          <cell r="C10133" t="str">
            <v>00</v>
          </cell>
        </row>
        <row r="10134">
          <cell r="A10134" t="str">
            <v>Z382</v>
          </cell>
          <cell r="B10134" t="str">
            <v>PRODUCTO UNICO, LUGAR DE NACIMIENTO NO ESPECIFICADO</v>
          </cell>
          <cell r="C10134" t="str">
            <v>00</v>
          </cell>
        </row>
        <row r="10135">
          <cell r="A10135" t="str">
            <v>Z383</v>
          </cell>
          <cell r="B10135" t="str">
            <v>GEMELOS, NACIDOS EN HOSPITAL</v>
          </cell>
          <cell r="C10135" t="str">
            <v>00</v>
          </cell>
        </row>
        <row r="10136">
          <cell r="A10136" t="str">
            <v>Z384</v>
          </cell>
          <cell r="B10136" t="str">
            <v>GEMELOS, NACIDOS FUERA DE HOSPITAL</v>
          </cell>
          <cell r="C10136" t="str">
            <v>00</v>
          </cell>
        </row>
        <row r="10137">
          <cell r="A10137" t="str">
            <v>Z385</v>
          </cell>
          <cell r="B10137" t="str">
            <v>GEMELOS, LUGAR DE NACIMIENTO NO ESPECIFICADO</v>
          </cell>
          <cell r="C10137" t="str">
            <v>00</v>
          </cell>
        </row>
        <row r="10138">
          <cell r="A10138" t="str">
            <v>Z386</v>
          </cell>
          <cell r="B10138" t="str">
            <v>OTROS NACIMIENTOS MULTIPLES, EN HOSPITAL</v>
          </cell>
          <cell r="C10138" t="str">
            <v>00</v>
          </cell>
        </row>
        <row r="10139">
          <cell r="A10139" t="str">
            <v>Z387</v>
          </cell>
          <cell r="B10139" t="str">
            <v>OTROS NACIMIENTOS MULTIPLES, FUERA DEL HOSPITAL</v>
          </cell>
          <cell r="C10139" t="str">
            <v>00</v>
          </cell>
        </row>
        <row r="10140">
          <cell r="A10140" t="str">
            <v>Z388</v>
          </cell>
          <cell r="B10140" t="str">
            <v>OTROS NACIMIENTOS MULTIPLES, LUGAR DE NACIMIENTO NO ESPECIFICADO</v>
          </cell>
          <cell r="C10140" t="str">
            <v>00</v>
          </cell>
        </row>
        <row r="10141">
          <cell r="A10141" t="str">
            <v>Z39</v>
          </cell>
          <cell r="B10141" t="str">
            <v>EXAMEN Y ATENCION DEL POSPARTO</v>
          </cell>
          <cell r="C10141" t="str">
            <v>00</v>
          </cell>
        </row>
        <row r="10142">
          <cell r="A10142" t="str">
            <v>Z390</v>
          </cell>
          <cell r="B10142" t="str">
            <v>ATENCION Y EXAMEN INMEDIATAMENTE DESPUES DEL PARTO</v>
          </cell>
          <cell r="C10142" t="str">
            <v>00</v>
          </cell>
        </row>
        <row r="10143">
          <cell r="A10143" t="str">
            <v>Z391</v>
          </cell>
          <cell r="B10143" t="str">
            <v>ATENCION Y EXAMEN DE MADRE EN PERIODO DE LACTANCIA</v>
          </cell>
          <cell r="C10143" t="str">
            <v>00</v>
          </cell>
        </row>
        <row r="10144">
          <cell r="A10144" t="str">
            <v>Z392</v>
          </cell>
          <cell r="B10144" t="str">
            <v>SEGUIMIENTO POSPARTO, DE RUTINA</v>
          </cell>
          <cell r="C10144" t="str">
            <v>00</v>
          </cell>
        </row>
        <row r="10145">
          <cell r="A10145" t="str">
            <v>Z40</v>
          </cell>
          <cell r="B10145" t="str">
            <v>CIRUGIA PROFILACTICA</v>
          </cell>
          <cell r="C10145" t="str">
            <v>00</v>
          </cell>
        </row>
        <row r="10146">
          <cell r="A10146" t="str">
            <v>Z400</v>
          </cell>
          <cell r="B10146" t="str">
            <v>CIRUGIA PROFILACTICA POR FACTORES DE RIESGO RELACIONADOS CON TUMORES M</v>
          </cell>
          <cell r="C10146" t="str">
            <v>00</v>
          </cell>
        </row>
        <row r="10147">
          <cell r="A10147" t="str">
            <v>Z408</v>
          </cell>
          <cell r="B10147" t="str">
            <v>OTRA CIRUGIA PROFILACTICA</v>
          </cell>
          <cell r="C10147" t="str">
            <v>00</v>
          </cell>
        </row>
        <row r="10148">
          <cell r="A10148" t="str">
            <v>Z409</v>
          </cell>
          <cell r="B10148" t="str">
            <v>CIRUGIA PROFILACTICA NO ESPECIFICADA</v>
          </cell>
          <cell r="C10148" t="str">
            <v>00</v>
          </cell>
        </row>
        <row r="10149">
          <cell r="A10149" t="str">
            <v>Z41</v>
          </cell>
          <cell r="B10149" t="str">
            <v>PROCEDIMIENTOS PARA OTROS PROPOSITOS QUE NO SEAN LOS DE MEJORAR EL EST</v>
          </cell>
          <cell r="C10149" t="str">
            <v>00</v>
          </cell>
        </row>
        <row r="10150">
          <cell r="A10150" t="str">
            <v>Z410</v>
          </cell>
          <cell r="B10150" t="str">
            <v>TRASPLANTE DE PELO</v>
          </cell>
          <cell r="C10150" t="str">
            <v>00</v>
          </cell>
        </row>
        <row r="10151">
          <cell r="A10151" t="str">
            <v>Z411</v>
          </cell>
          <cell r="B10151" t="str">
            <v>OTRAS CIRUGIAS PLASTICAS POR RAZONES ESTETICAS</v>
          </cell>
          <cell r="C10151" t="str">
            <v>00</v>
          </cell>
        </row>
        <row r="10152">
          <cell r="A10152" t="str">
            <v>Z412</v>
          </cell>
          <cell r="B10152" t="str">
            <v>CIRCUNCISION RITUAL O DE RUTINA</v>
          </cell>
          <cell r="C10152" t="str">
            <v>00</v>
          </cell>
        </row>
        <row r="10153">
          <cell r="A10153" t="str">
            <v>Z413</v>
          </cell>
          <cell r="B10153" t="str">
            <v>PERFORACION DE LA OREJA</v>
          </cell>
          <cell r="C10153" t="str">
            <v>00</v>
          </cell>
        </row>
        <row r="10154">
          <cell r="A10154" t="str">
            <v>Z418</v>
          </cell>
          <cell r="B10154" t="str">
            <v>OTROS PROCEDIMIENTOS PARA OTROS PROPOSITOS QUE NO SEAN LOS DE MEJORAR</v>
          </cell>
          <cell r="C10154" t="str">
            <v>00</v>
          </cell>
        </row>
        <row r="10155">
          <cell r="A10155" t="str">
            <v>Z419</v>
          </cell>
          <cell r="B10155" t="str">
            <v>PROCEDIMIENTO NO ESPECIF. PARA OTROS PROPOSIT. QUE NO SEAN LOS DE MEJO</v>
          </cell>
          <cell r="C10155" t="str">
            <v>00</v>
          </cell>
        </row>
        <row r="10156">
          <cell r="A10156" t="str">
            <v>Z42</v>
          </cell>
          <cell r="B10156" t="str">
            <v>CUIDADOS POSTERIORES A LA CIRUGIA PLASTICA</v>
          </cell>
          <cell r="C10156" t="str">
            <v>00</v>
          </cell>
        </row>
        <row r="10157">
          <cell r="A10157" t="str">
            <v>Z420</v>
          </cell>
          <cell r="B10157" t="str">
            <v>CUIDADOS POSTERIORES A LA CIRUGIA PLASTICA DE LA CABEZA Y DEL CUELLO</v>
          </cell>
          <cell r="C10157" t="str">
            <v>00</v>
          </cell>
        </row>
        <row r="10158">
          <cell r="A10158" t="str">
            <v>Z421</v>
          </cell>
          <cell r="B10158" t="str">
            <v>CUIDADOS POSTERIORES A LA CIRUGIA PLASTICA DE LA MAMA</v>
          </cell>
          <cell r="C10158" t="str">
            <v>00</v>
          </cell>
        </row>
        <row r="10159">
          <cell r="A10159" t="str">
            <v>Z422</v>
          </cell>
          <cell r="B10159" t="str">
            <v>CUIDADOS POSTERIORES A LA CIRUGIA PLASTICA DE OTRAS PARTES ESPECIF. DE</v>
          </cell>
          <cell r="C10159" t="str">
            <v>00</v>
          </cell>
        </row>
        <row r="10160">
          <cell r="A10160" t="str">
            <v>Z423</v>
          </cell>
          <cell r="B10160" t="str">
            <v>CUIDADOS POSTERIORES A LA CIRUGIA PLASTICA DE LAS EXTREMIDADES SUPERIO</v>
          </cell>
          <cell r="C10160" t="str">
            <v>00</v>
          </cell>
        </row>
        <row r="10161">
          <cell r="A10161" t="str">
            <v>Z424</v>
          </cell>
          <cell r="B10161" t="str">
            <v>CUIDADOS POSTERIORES A LA CIRUGIA PLASTICA DE LAS EXTREMIDADES INFERIO</v>
          </cell>
          <cell r="C10161" t="str">
            <v>00</v>
          </cell>
        </row>
        <row r="10162">
          <cell r="A10162" t="str">
            <v>Z428</v>
          </cell>
          <cell r="B10162" t="str">
            <v>CUIDADOS POSTERIORES A LA CIRUGIA PLASTICA DE OTRAS PARTES ESPECIF. DE</v>
          </cell>
          <cell r="C10162" t="str">
            <v>00</v>
          </cell>
        </row>
        <row r="10163">
          <cell r="A10163" t="str">
            <v>Z429</v>
          </cell>
          <cell r="B10163" t="str">
            <v>CUIDADOS POSTERIORES A LA CIRUGIA PLASTICA NO ESPECIFICADA</v>
          </cell>
          <cell r="C10163" t="str">
            <v>00</v>
          </cell>
        </row>
        <row r="10164">
          <cell r="A10164" t="str">
            <v>Z43</v>
          </cell>
          <cell r="B10164" t="str">
            <v>ATENCION DE ORIFICOS ARTIFICIALES</v>
          </cell>
          <cell r="C10164" t="str">
            <v>00</v>
          </cell>
        </row>
        <row r="10165">
          <cell r="A10165" t="str">
            <v>Z430</v>
          </cell>
          <cell r="B10165" t="str">
            <v>ATENCION DE TRAQUEOSTOMIA</v>
          </cell>
          <cell r="C10165" t="str">
            <v>00</v>
          </cell>
        </row>
        <row r="10166">
          <cell r="A10166" t="str">
            <v>Z431</v>
          </cell>
          <cell r="B10166" t="str">
            <v>ATENCION DE GASTROTOMIA</v>
          </cell>
          <cell r="C10166" t="str">
            <v>00</v>
          </cell>
        </row>
        <row r="10167">
          <cell r="A10167" t="str">
            <v>Z432</v>
          </cell>
          <cell r="B10167" t="str">
            <v>ATENCION DE ILEOSTOMIA</v>
          </cell>
          <cell r="C10167" t="str">
            <v>00</v>
          </cell>
        </row>
        <row r="10168">
          <cell r="A10168" t="str">
            <v>Z433</v>
          </cell>
          <cell r="B10168" t="str">
            <v>ATENCION DE COLOSTOMIA</v>
          </cell>
          <cell r="C10168" t="str">
            <v>00</v>
          </cell>
        </row>
        <row r="10169">
          <cell r="A10169" t="str">
            <v>Z434</v>
          </cell>
          <cell r="B10169" t="str">
            <v>ATENCION DE OTROS ARIFICIOS ARTIFICIALES DE LAS VIAS DIGESTIVAS</v>
          </cell>
          <cell r="C10169" t="str">
            <v>00</v>
          </cell>
        </row>
        <row r="10170">
          <cell r="A10170" t="str">
            <v>Z435</v>
          </cell>
          <cell r="B10170" t="str">
            <v>ATENCION DE CISTOSTOMIA</v>
          </cell>
          <cell r="C10170" t="str">
            <v>00</v>
          </cell>
        </row>
        <row r="10171">
          <cell r="A10171" t="str">
            <v>Z436</v>
          </cell>
          <cell r="B10171" t="str">
            <v>ATENCION DE OTROS ORIFICIOS ARTIFICIALES DE LAS VIAS URINARIAS</v>
          </cell>
          <cell r="C10171" t="str">
            <v>00</v>
          </cell>
        </row>
        <row r="10172">
          <cell r="A10172" t="str">
            <v>Z437</v>
          </cell>
          <cell r="B10172" t="str">
            <v>ATENCION DE VAGINA ARTIFICIAL</v>
          </cell>
          <cell r="C10172" t="str">
            <v>00</v>
          </cell>
        </row>
        <row r="10173">
          <cell r="A10173" t="str">
            <v>Z438</v>
          </cell>
          <cell r="B10173" t="str">
            <v>ATENCION DE OTROS 0RIFICIOS ARTIFICIALES</v>
          </cell>
          <cell r="C10173" t="str">
            <v>00</v>
          </cell>
        </row>
        <row r="10174">
          <cell r="A10174" t="str">
            <v>Z439</v>
          </cell>
          <cell r="B10174" t="str">
            <v>ATENCION DE ORIFICIO ARTIFICIAL NO ESPECIFICADO</v>
          </cell>
          <cell r="C10174" t="str">
            <v>00</v>
          </cell>
        </row>
        <row r="10175">
          <cell r="A10175" t="str">
            <v>Z44</v>
          </cell>
          <cell r="B10175" t="str">
            <v>PRUEBA Y AJUESTE DE DISPOSITIVOS PROTESICOS EXTERNOS</v>
          </cell>
          <cell r="C10175" t="str">
            <v>00</v>
          </cell>
        </row>
        <row r="10176">
          <cell r="A10176" t="str">
            <v>Z440</v>
          </cell>
          <cell r="B10176" t="str">
            <v>PRUEBA Y AJUSTE DE BRAZO ARTIFICIAL (COMPLETO) ( PARCIAL)</v>
          </cell>
          <cell r="C10176" t="str">
            <v>00</v>
          </cell>
        </row>
        <row r="10177">
          <cell r="A10177" t="str">
            <v>Z441</v>
          </cell>
          <cell r="B10177" t="str">
            <v>PRUEBA Y AJUSTE DE PIERNA ARTIFICIAL (COMPLETA) (PARCIAL)</v>
          </cell>
          <cell r="C10177" t="str">
            <v>00</v>
          </cell>
        </row>
        <row r="10178">
          <cell r="A10178" t="str">
            <v>Z442</v>
          </cell>
          <cell r="B10178" t="str">
            <v>PRUEBA Y AJUSTE DE OJO ARTIFICIAL</v>
          </cell>
          <cell r="C10178" t="str">
            <v>00</v>
          </cell>
        </row>
        <row r="10179">
          <cell r="A10179" t="str">
            <v>Z443</v>
          </cell>
          <cell r="B10179" t="str">
            <v>PRUEBA Y AJUSTE DE PROTESIS MAMARIA EXTERNA</v>
          </cell>
          <cell r="C10179" t="str">
            <v>00</v>
          </cell>
        </row>
        <row r="10180">
          <cell r="A10180" t="str">
            <v>Z448</v>
          </cell>
          <cell r="B10180" t="str">
            <v>PRUEBA Y AJUSTE DE OTROS DISPOSITIVOS PROTESICOS EXTERNOS</v>
          </cell>
          <cell r="C10180" t="str">
            <v>00</v>
          </cell>
        </row>
        <row r="10181">
          <cell r="A10181" t="str">
            <v>Z449</v>
          </cell>
          <cell r="B10181" t="str">
            <v>PRUEBA Y AJUSTE DE DISPOSITIVO PROTESICO EXTERNO NO ESPEIFICADO</v>
          </cell>
          <cell r="C10181" t="str">
            <v>000</v>
          </cell>
        </row>
        <row r="10182">
          <cell r="A10182" t="str">
            <v>Z45</v>
          </cell>
          <cell r="B10182" t="str">
            <v>ASISTENCIA Y AJUSTE DE DISPOSITIVOS IMPLATADOS</v>
          </cell>
          <cell r="C10182" t="str">
            <v>00</v>
          </cell>
        </row>
        <row r="10183">
          <cell r="A10183" t="str">
            <v>Z450</v>
          </cell>
          <cell r="B10183" t="str">
            <v>ASITENCIA Y AJUSTE DE MARCAPASO CARDIACO</v>
          </cell>
          <cell r="C10183" t="str">
            <v>00</v>
          </cell>
        </row>
        <row r="10184">
          <cell r="A10184" t="str">
            <v>Z451</v>
          </cell>
          <cell r="B10184" t="str">
            <v>ASISTENCIA Y AJUSTE DE BOMBA DE INFUSION</v>
          </cell>
          <cell r="C10184" t="str">
            <v>00</v>
          </cell>
        </row>
        <row r="10185">
          <cell r="A10185" t="str">
            <v>Z452</v>
          </cell>
          <cell r="B10185" t="str">
            <v>ASISTENCIA Y AJUSTE DE DISPOSITIVOS DE ACCESO VASCULAR</v>
          </cell>
          <cell r="C10185" t="str">
            <v>00</v>
          </cell>
        </row>
        <row r="10186">
          <cell r="A10186" t="str">
            <v>Z453</v>
          </cell>
          <cell r="B10186" t="str">
            <v>ASISTENCIA Y AJUSTE DE DISPOSITIVO AUDITIVO IMPLANTADO</v>
          </cell>
          <cell r="C10186" t="str">
            <v>00</v>
          </cell>
        </row>
        <row r="10187">
          <cell r="A10187" t="str">
            <v>Z458</v>
          </cell>
          <cell r="B10187" t="str">
            <v>ASISTENCIA Y AJUSTE DE OTROS DISPOSITIVOS IMPLANTADOS</v>
          </cell>
          <cell r="C10187" t="str">
            <v>00</v>
          </cell>
        </row>
        <row r="10188">
          <cell r="A10188" t="str">
            <v>Z459</v>
          </cell>
          <cell r="B10188" t="str">
            <v>ASISTENCIA Y AJUSTE DE DISPOSITIVO IMPLANTADO NO ESPECIFICADO</v>
          </cell>
          <cell r="C10188" t="str">
            <v>00</v>
          </cell>
        </row>
        <row r="10189">
          <cell r="A10189" t="str">
            <v>Z46</v>
          </cell>
          <cell r="B10189" t="str">
            <v>PRUEBA Y AJUSTE DE OTROS DISPOSITIVOS</v>
          </cell>
          <cell r="C10189" t="str">
            <v>000</v>
          </cell>
        </row>
        <row r="10190">
          <cell r="A10190" t="str">
            <v>Z460</v>
          </cell>
          <cell r="B10190" t="str">
            <v>PRUEBA Y AJUSTE DE ANTEOJOS Y LENTES DE CONTACTO</v>
          </cell>
          <cell r="C10190" t="str">
            <v>00</v>
          </cell>
        </row>
        <row r="10191">
          <cell r="A10191" t="str">
            <v>Z461</v>
          </cell>
          <cell r="B10191" t="str">
            <v>PRUEBA Y AJUSTE DE AUDIFONOS</v>
          </cell>
          <cell r="C10191" t="str">
            <v>00</v>
          </cell>
        </row>
        <row r="10192">
          <cell r="A10192" t="str">
            <v>Z462</v>
          </cell>
          <cell r="B10192" t="str">
            <v>PRUEBA Y AJUSTE DE OTROS DISPOSITIVOS RELACIONADOS CON EL SISTEMA NERV</v>
          </cell>
          <cell r="C10192" t="str">
            <v>00</v>
          </cell>
        </row>
        <row r="10193">
          <cell r="A10193" t="str">
            <v>Z463</v>
          </cell>
          <cell r="B10193" t="str">
            <v>PRUEBA Y AJUSTE DE PROTESIS DENTAL</v>
          </cell>
          <cell r="C10193" t="str">
            <v>00</v>
          </cell>
        </row>
        <row r="10194">
          <cell r="A10194" t="str">
            <v>Z464</v>
          </cell>
          <cell r="B10194" t="str">
            <v>PRUEBA Y AJUSTE DE DISPOSITIVO ORTONDONCICO</v>
          </cell>
          <cell r="C10194" t="str">
            <v>00</v>
          </cell>
        </row>
        <row r="10195">
          <cell r="A10195" t="str">
            <v>Z465</v>
          </cell>
          <cell r="B10195" t="str">
            <v>PRUEBA Y AJUSTE DE ILEOSTOMIA U OTRO DISPOSITIVO INTESTINAL</v>
          </cell>
          <cell r="C10195" t="str">
            <v>00</v>
          </cell>
        </row>
        <row r="10196">
          <cell r="A10196" t="str">
            <v>Z466</v>
          </cell>
          <cell r="B10196" t="str">
            <v>PRUEBA Y AJUSTE DE DISPOSITIVO URINARIO</v>
          </cell>
          <cell r="C10196" t="str">
            <v>00</v>
          </cell>
        </row>
        <row r="10197">
          <cell r="A10197" t="str">
            <v>Z467</v>
          </cell>
          <cell r="B10197" t="str">
            <v>PRUEBA Y AJUSTE DE DISPOSITIVO ORTOPEDICO</v>
          </cell>
          <cell r="C10197" t="str">
            <v>00</v>
          </cell>
        </row>
        <row r="10198">
          <cell r="A10198" t="str">
            <v>Z468</v>
          </cell>
          <cell r="B10198" t="str">
            <v>PRUEBA Y AJUSTE DE OTROS DISPOSITIVOS ESPECIFICADOS</v>
          </cell>
          <cell r="C10198" t="str">
            <v>00</v>
          </cell>
        </row>
        <row r="10199">
          <cell r="A10199" t="str">
            <v>Z469</v>
          </cell>
          <cell r="B10199" t="str">
            <v>PRUEBA Y AJUSTE DE DISPOSITIVO NO ESPECIFICADO</v>
          </cell>
          <cell r="C10199" t="str">
            <v>00</v>
          </cell>
        </row>
        <row r="10200">
          <cell r="A10200" t="str">
            <v>Z47</v>
          </cell>
          <cell r="B10200" t="str">
            <v>OTROS CUIDADOS POSTERIORES A LA ORTOPEDIA</v>
          </cell>
          <cell r="C10200" t="str">
            <v>00</v>
          </cell>
        </row>
        <row r="10201">
          <cell r="A10201" t="str">
            <v>Z470</v>
          </cell>
          <cell r="B10201" t="str">
            <v>CUIDADOS POSTERIORES A LA EXTRACCION DE PLACA U OTRO DISPOSITIVO DE FI</v>
          </cell>
          <cell r="C10201" t="str">
            <v>00</v>
          </cell>
        </row>
        <row r="10202">
          <cell r="A10202" t="str">
            <v>Z478</v>
          </cell>
          <cell r="B10202" t="str">
            <v>OTROS CUIDADOS ESPECIFICADOS POSTERIORES A LA ORTOPEDIA</v>
          </cell>
          <cell r="C10202" t="str">
            <v>00</v>
          </cell>
        </row>
        <row r="10203">
          <cell r="A10203" t="str">
            <v>Z479</v>
          </cell>
          <cell r="B10203" t="str">
            <v>CUIDADO POSTERIOR A LA ORTOPEDIA, NO ESPECIFICADO</v>
          </cell>
          <cell r="C10203" t="str">
            <v>00</v>
          </cell>
        </row>
        <row r="10204">
          <cell r="A10204" t="str">
            <v>Z48</v>
          </cell>
          <cell r="B10204" t="str">
            <v>OTROS CUIDADOS POSTERIORES A LA CIRUGIA</v>
          </cell>
          <cell r="C10204" t="str">
            <v>00</v>
          </cell>
        </row>
        <row r="10205">
          <cell r="A10205" t="str">
            <v>Z480</v>
          </cell>
          <cell r="B10205" t="str">
            <v>ARENCION DE LOS APOSITOS Y SUTURAS</v>
          </cell>
          <cell r="C10205" t="str">
            <v>00</v>
          </cell>
        </row>
        <row r="10206">
          <cell r="A10206" t="str">
            <v>Z488</v>
          </cell>
          <cell r="B10206" t="str">
            <v>OTROS CUIDADOS ESPECIFICADOS POSTERIORES A LA CIRUGIA</v>
          </cell>
          <cell r="C10206" t="str">
            <v>00</v>
          </cell>
        </row>
        <row r="10207">
          <cell r="A10207" t="str">
            <v>Z489</v>
          </cell>
          <cell r="B10207" t="str">
            <v>CUIDADO POSTERIOR A LA CIRUGIA, NO ESPECIFICADO</v>
          </cell>
          <cell r="C10207" t="str">
            <v>00</v>
          </cell>
        </row>
        <row r="10208">
          <cell r="A10208" t="str">
            <v>Z49</v>
          </cell>
          <cell r="B10208" t="str">
            <v>CUIDADOS RELATIVOS AL PROCEDIMIENTO DE DIALISIS</v>
          </cell>
          <cell r="C10208" t="str">
            <v>00</v>
          </cell>
        </row>
        <row r="10209">
          <cell r="A10209" t="str">
            <v>Z490</v>
          </cell>
          <cell r="B10209" t="str">
            <v>CUIDADOS PREPARATORIOS PARA DIALISIS</v>
          </cell>
          <cell r="C10209" t="str">
            <v>00</v>
          </cell>
        </row>
        <row r="10210">
          <cell r="A10210" t="str">
            <v>Z491</v>
          </cell>
          <cell r="B10210" t="str">
            <v>DIALISIS EXTRACORPOREA</v>
          </cell>
          <cell r="C10210" t="str">
            <v>00</v>
          </cell>
        </row>
        <row r="10211">
          <cell r="A10211" t="str">
            <v>Z492</v>
          </cell>
          <cell r="B10211" t="str">
            <v>OTRAS DIALISIS</v>
          </cell>
          <cell r="C10211" t="str">
            <v>00</v>
          </cell>
        </row>
        <row r="10212">
          <cell r="A10212" t="str">
            <v>Z50</v>
          </cell>
          <cell r="B10212" t="str">
            <v>ATENCION POR EL USO DE PROCEDIMIENTOS DE RAHABILITACION</v>
          </cell>
          <cell r="C10212" t="str">
            <v>00</v>
          </cell>
        </row>
        <row r="10213">
          <cell r="A10213" t="str">
            <v>Z500</v>
          </cell>
          <cell r="B10213" t="str">
            <v>REAHABILITACION CARDIACA</v>
          </cell>
          <cell r="C10213" t="str">
            <v>00</v>
          </cell>
        </row>
        <row r="10214">
          <cell r="A10214" t="str">
            <v>Z501</v>
          </cell>
          <cell r="B10214" t="str">
            <v>OTRAS TERPIAS FISICAS</v>
          </cell>
          <cell r="C10214" t="str">
            <v>00</v>
          </cell>
        </row>
        <row r="10215">
          <cell r="A10215" t="str">
            <v>Z502</v>
          </cell>
          <cell r="B10215" t="str">
            <v>REHABILITACION DEL ALCOHOLICO</v>
          </cell>
          <cell r="C10215" t="str">
            <v>00</v>
          </cell>
        </row>
        <row r="10216">
          <cell r="A10216" t="str">
            <v>Z503</v>
          </cell>
          <cell r="B10216" t="str">
            <v>REHABILITACION DEL DROGADICTO</v>
          </cell>
          <cell r="C10216" t="str">
            <v>00</v>
          </cell>
        </row>
        <row r="10217">
          <cell r="A10217" t="str">
            <v>Z504</v>
          </cell>
          <cell r="B10217" t="str">
            <v>PSICOTERAPIA, NO CLASIFICADAS EN OTRA PARTE</v>
          </cell>
          <cell r="C10217" t="str">
            <v>00</v>
          </cell>
        </row>
        <row r="10218">
          <cell r="A10218" t="str">
            <v>Z505</v>
          </cell>
          <cell r="B10218" t="str">
            <v>TERAPIA DEL LENGUAJE</v>
          </cell>
          <cell r="C10218" t="str">
            <v>00</v>
          </cell>
        </row>
        <row r="10219">
          <cell r="A10219" t="str">
            <v>Z506</v>
          </cell>
          <cell r="B10219" t="str">
            <v>ADIESTRAMIENTO ORTOPTICO</v>
          </cell>
          <cell r="C10219" t="str">
            <v>00</v>
          </cell>
        </row>
        <row r="10220">
          <cell r="A10220" t="str">
            <v>Z507</v>
          </cell>
          <cell r="B10220" t="str">
            <v>TERAPIA OCUPACIONAL Y REHABILITACION VOCACIONAL, NO CLASIF. EN OTRA PA</v>
          </cell>
          <cell r="C10220" t="str">
            <v>00</v>
          </cell>
        </row>
        <row r="10221">
          <cell r="A10221" t="str">
            <v>Z508</v>
          </cell>
          <cell r="B10221" t="str">
            <v>ATENCION POR OTROS PROCEDIMIENTOS DE REHABILITACION</v>
          </cell>
          <cell r="C10221" t="str">
            <v>00</v>
          </cell>
        </row>
        <row r="10222">
          <cell r="A10222" t="str">
            <v>Z509</v>
          </cell>
          <cell r="B10222" t="str">
            <v>ATENCION POR PROCEDIMIENTO DE REHABILITACION, NO ESPECIFICADA</v>
          </cell>
          <cell r="C10222" t="str">
            <v>00</v>
          </cell>
        </row>
        <row r="10223">
          <cell r="A10223" t="str">
            <v>Z51</v>
          </cell>
          <cell r="B10223" t="str">
            <v>OTRA ATENCION MEDICA</v>
          </cell>
          <cell r="C10223" t="str">
            <v>00</v>
          </cell>
        </row>
        <row r="10224">
          <cell r="A10224" t="str">
            <v>Z510</v>
          </cell>
          <cell r="B10224" t="str">
            <v>SESION DE RADIOTERAPIA</v>
          </cell>
          <cell r="C10224" t="str">
            <v>00</v>
          </cell>
        </row>
        <row r="10225">
          <cell r="A10225" t="str">
            <v>Z511</v>
          </cell>
          <cell r="B10225" t="str">
            <v>SESION DE QUIMIOTERAPIA POR TUMOR</v>
          </cell>
          <cell r="C10225" t="str">
            <v>00</v>
          </cell>
        </row>
        <row r="10226">
          <cell r="A10226" t="str">
            <v>Z512</v>
          </cell>
          <cell r="B10226" t="str">
            <v>OTRA QUIMIOTERAPIA</v>
          </cell>
          <cell r="C10226" t="str">
            <v>00</v>
          </cell>
        </row>
        <row r="10227">
          <cell r="A10227" t="str">
            <v>Z513</v>
          </cell>
          <cell r="B10227" t="str">
            <v>TRANSFUNSION DE SANGRE, SIN DIAGNOSTICO INFORMADO</v>
          </cell>
          <cell r="C10227" t="str">
            <v>00</v>
          </cell>
        </row>
        <row r="10228">
          <cell r="A10228" t="str">
            <v>Z514</v>
          </cell>
          <cell r="B10228" t="str">
            <v>ATENCION PREPARATORIA PARA TRATAMIENTO SUBSECUENTE, NO CLASIF. EN OTRA</v>
          </cell>
          <cell r="C10228" t="str">
            <v>00</v>
          </cell>
        </row>
        <row r="10229">
          <cell r="A10229" t="str">
            <v>Z515</v>
          </cell>
          <cell r="B10229" t="str">
            <v>ATENCION PALIATIVA</v>
          </cell>
          <cell r="C10229" t="str">
            <v>00</v>
          </cell>
        </row>
        <row r="10230">
          <cell r="A10230" t="str">
            <v>Z516</v>
          </cell>
          <cell r="B10230" t="str">
            <v>DESENSIBILIZACION A ALERGENOS</v>
          </cell>
          <cell r="C10230" t="str">
            <v>00</v>
          </cell>
        </row>
        <row r="10231">
          <cell r="A10231" t="str">
            <v>Z518</v>
          </cell>
          <cell r="B10231" t="str">
            <v>OTRAS ATENCIONES MEDICAS ESPECIFICADAS</v>
          </cell>
          <cell r="C10231" t="str">
            <v>00</v>
          </cell>
        </row>
        <row r="10232">
          <cell r="A10232" t="str">
            <v>Z519</v>
          </cell>
          <cell r="B10232" t="str">
            <v>ATENCION MEDICA, NO ESPECIFICADA</v>
          </cell>
          <cell r="C10232" t="str">
            <v>00</v>
          </cell>
        </row>
        <row r="10233">
          <cell r="A10233" t="str">
            <v>Z52</v>
          </cell>
          <cell r="B10233" t="str">
            <v>DONANTES DE ORGANOS Y TEJIDOS</v>
          </cell>
          <cell r="C10233" t="str">
            <v>00</v>
          </cell>
        </row>
        <row r="10234">
          <cell r="A10234" t="str">
            <v>Z520</v>
          </cell>
          <cell r="B10234" t="str">
            <v>DONANTE DE SANGRE</v>
          </cell>
          <cell r="C10234" t="str">
            <v>00</v>
          </cell>
        </row>
        <row r="10235">
          <cell r="A10235" t="str">
            <v>Z521</v>
          </cell>
          <cell r="B10235" t="str">
            <v>DONANTE DE PIEL</v>
          </cell>
          <cell r="C10235" t="str">
            <v>00</v>
          </cell>
        </row>
        <row r="10236">
          <cell r="A10236" t="str">
            <v>Z522</v>
          </cell>
          <cell r="B10236" t="str">
            <v>DONANTE DE HUESO</v>
          </cell>
          <cell r="C10236" t="str">
            <v>00</v>
          </cell>
        </row>
        <row r="10237">
          <cell r="A10237" t="str">
            <v>Z523</v>
          </cell>
          <cell r="B10237" t="str">
            <v>DONANTE DE MEDULA OSEA</v>
          </cell>
          <cell r="C10237" t="str">
            <v>00</v>
          </cell>
        </row>
        <row r="10238">
          <cell r="A10238" t="str">
            <v>Z524</v>
          </cell>
          <cell r="B10238" t="str">
            <v>DONANTE DE RIÑON</v>
          </cell>
          <cell r="C10238" t="str">
            <v>00</v>
          </cell>
        </row>
        <row r="10239">
          <cell r="A10239" t="str">
            <v>Z525</v>
          </cell>
          <cell r="B10239" t="str">
            <v>DONANTE DE CORNEA</v>
          </cell>
          <cell r="C10239" t="str">
            <v>00</v>
          </cell>
        </row>
        <row r="10240">
          <cell r="A10240" t="str">
            <v>Z528</v>
          </cell>
          <cell r="B10240" t="str">
            <v>DONANTE DE OTROS ORGANOS O TEJIDOS</v>
          </cell>
          <cell r="C10240" t="str">
            <v>00</v>
          </cell>
        </row>
        <row r="10241">
          <cell r="A10241" t="str">
            <v>Z529</v>
          </cell>
          <cell r="B10241" t="str">
            <v>DONANTE DE ORGANO O TEJIDO NO ESPECIFICADO</v>
          </cell>
          <cell r="C10241" t="str">
            <v>00</v>
          </cell>
        </row>
        <row r="10242">
          <cell r="A10242" t="str">
            <v>Z53</v>
          </cell>
          <cell r="B10242" t="str">
            <v>PERSONA EN CONTACTO CON LOS SERVICIOS DE SALUD PARA PROCED. ESPEC. NO</v>
          </cell>
          <cell r="C10242" t="str">
            <v>00</v>
          </cell>
        </row>
        <row r="10243">
          <cell r="A10243" t="str">
            <v>Z530</v>
          </cell>
          <cell r="B10243" t="str">
            <v>PROCEDIMIENTO NO REALIZADO POR CONTRAINDICACION</v>
          </cell>
          <cell r="C10243" t="str">
            <v>00</v>
          </cell>
        </row>
        <row r="10244">
          <cell r="A10244" t="str">
            <v>Z531</v>
          </cell>
          <cell r="B10244" t="str">
            <v>PROCEDIMIENTO NO REALIZADO POR DECISION DEL PACIENTE, POR RAZONES DE C</v>
          </cell>
          <cell r="C10244" t="str">
            <v>00</v>
          </cell>
        </row>
        <row r="10245">
          <cell r="A10245" t="str">
            <v>Z532</v>
          </cell>
          <cell r="B10245" t="str">
            <v>PROCEDIMIENTO NO REALIZADO POR DECISION DEL PACIENTE, POR OTRAS RAZONE</v>
          </cell>
          <cell r="C10245" t="str">
            <v>00</v>
          </cell>
        </row>
        <row r="10246">
          <cell r="A10246" t="str">
            <v>Z538</v>
          </cell>
          <cell r="B10246" t="str">
            <v>PROCEDIMIENTO NO REALIZADO POR OTRAS RAZONES</v>
          </cell>
          <cell r="C10246" t="str">
            <v>00</v>
          </cell>
        </row>
        <row r="10247">
          <cell r="A10247" t="str">
            <v>Z539</v>
          </cell>
          <cell r="B10247" t="str">
            <v>PROCEDIMIENTO NO REALIZADO POR RAZON NO ESPECIFICADA</v>
          </cell>
          <cell r="C10247" t="str">
            <v>00</v>
          </cell>
        </row>
        <row r="10248">
          <cell r="A10248" t="str">
            <v>Z54</v>
          </cell>
          <cell r="B10248" t="str">
            <v>CONVALECENCIA</v>
          </cell>
          <cell r="C10248" t="str">
            <v>00</v>
          </cell>
        </row>
        <row r="10249">
          <cell r="A10249" t="str">
            <v>Z540</v>
          </cell>
          <cell r="B10249" t="str">
            <v>CONVALECENCIA CONSECUTIVA A CIRUGIA</v>
          </cell>
          <cell r="C10249" t="str">
            <v>00</v>
          </cell>
        </row>
        <row r="10250">
          <cell r="A10250" t="str">
            <v>Z541</v>
          </cell>
          <cell r="B10250" t="str">
            <v>CONVALECENCIA CONSECUTIVA A RADIOTERAPIA</v>
          </cell>
          <cell r="C10250" t="str">
            <v>00</v>
          </cell>
        </row>
        <row r="10251">
          <cell r="A10251" t="str">
            <v>Z542</v>
          </cell>
          <cell r="B10251" t="str">
            <v>CONVALECENCIA CONSECUTIVA A QUIMIOTERAPIA</v>
          </cell>
          <cell r="C10251" t="str">
            <v>00</v>
          </cell>
        </row>
        <row r="10252">
          <cell r="A10252" t="str">
            <v>Z543</v>
          </cell>
          <cell r="B10252" t="str">
            <v>CONVALECENCIA CONSECUTIVA A TRATAMIENTO DE FRACTURA</v>
          </cell>
          <cell r="C10252" t="str">
            <v>00</v>
          </cell>
        </row>
        <row r="10253">
          <cell r="A10253" t="str">
            <v>Z547</v>
          </cell>
          <cell r="B10253" t="str">
            <v>CONVALECENCIA CONSECUTIVA A TRATAMIENTO COMBINADO</v>
          </cell>
          <cell r="C10253" t="str">
            <v>00</v>
          </cell>
        </row>
        <row r="10254">
          <cell r="A10254" t="str">
            <v>Z548</v>
          </cell>
          <cell r="B10254" t="str">
            <v>CONVALECENCIA CONSECUTIVA A OTROS TRATAMIENTOS</v>
          </cell>
          <cell r="C10254" t="str">
            <v>00</v>
          </cell>
        </row>
        <row r="10255">
          <cell r="A10255" t="str">
            <v>Z549</v>
          </cell>
          <cell r="B10255" t="str">
            <v>CONVALECENCIA CONSECUTIVA A TRATAMIENTO NO ESPECIFICADO</v>
          </cell>
          <cell r="C10255" t="str">
            <v>00</v>
          </cell>
        </row>
        <row r="10256">
          <cell r="A10256" t="str">
            <v>Z55</v>
          </cell>
          <cell r="B10256" t="str">
            <v>PROBLEMAS RELACIONADOS CON LA EDUCACION Y LA ALFABETIZACION</v>
          </cell>
          <cell r="C10256" t="str">
            <v>00</v>
          </cell>
        </row>
        <row r="10257">
          <cell r="A10257" t="str">
            <v>Z550</v>
          </cell>
          <cell r="B10257" t="str">
            <v>PROBLEMAS RELACIONADOS CON EL ANALFABETISMO O BAJO NIVEL DE INTRUCCION</v>
          </cell>
          <cell r="C10257" t="str">
            <v>00</v>
          </cell>
        </row>
        <row r="10258">
          <cell r="A10258" t="str">
            <v>Z551</v>
          </cell>
          <cell r="B10258" t="str">
            <v>PROBLEMAS RELACIONADOS CON EDUACION NO DISPONIBLE O INACCESIBLE</v>
          </cell>
          <cell r="C10258" t="str">
            <v>00</v>
          </cell>
        </row>
        <row r="10259">
          <cell r="A10259" t="str">
            <v>Z552</v>
          </cell>
          <cell r="B10259" t="str">
            <v>PROBLEMAS RELACIONADOS CON LA FALLA EN LOS EXAMENES</v>
          </cell>
          <cell r="C10259" t="str">
            <v>00</v>
          </cell>
        </row>
        <row r="10260">
          <cell r="A10260" t="str">
            <v>Z553</v>
          </cell>
          <cell r="B10260" t="str">
            <v>PROBLEMAS RELACIONADOS CON EL BAJO RENDIMIENTO ESCOLAR</v>
          </cell>
          <cell r="C10260" t="str">
            <v>00</v>
          </cell>
        </row>
        <row r="10261">
          <cell r="A10261" t="str">
            <v>Z554</v>
          </cell>
          <cell r="B10261" t="str">
            <v>PROBLEM. RELACION. CON LA INADAPT. EDUCAC. Y DESAVENEN. CON MAESTRO Y</v>
          </cell>
          <cell r="C10261" t="str">
            <v>00</v>
          </cell>
        </row>
        <row r="10262">
          <cell r="A10262" t="str">
            <v>Z558</v>
          </cell>
          <cell r="B10262" t="str">
            <v>OTROS PROBLEMAS RELACIONADOS CON LA EDUCACION Y LA ALFABETIZACION</v>
          </cell>
          <cell r="C10262" t="str">
            <v>00</v>
          </cell>
        </row>
        <row r="10263">
          <cell r="A10263" t="str">
            <v>Z559</v>
          </cell>
          <cell r="B10263" t="str">
            <v>PROBLEMA NO ESPECIFICADO RELACIONADO CON LA EDUCACION Y LA ALFABETIZAC</v>
          </cell>
          <cell r="C10263" t="str">
            <v>00</v>
          </cell>
        </row>
        <row r="10264">
          <cell r="A10264" t="str">
            <v>Z56</v>
          </cell>
          <cell r="B10264" t="str">
            <v>PROBLEMAS RELACIONADOS CON EL EMPLEO Y EL DESEMPLEO</v>
          </cell>
          <cell r="C10264" t="str">
            <v>00</v>
          </cell>
        </row>
        <row r="10265">
          <cell r="A10265" t="str">
            <v>Z560</v>
          </cell>
          <cell r="B10265" t="str">
            <v>PROBLEMAS RELACIONADOS CON EL DESEMPLEO, NO ESPECIFICADOS</v>
          </cell>
          <cell r="C10265" t="str">
            <v>00</v>
          </cell>
        </row>
        <row r="10266">
          <cell r="A10266" t="str">
            <v>Z561</v>
          </cell>
          <cell r="B10266" t="str">
            <v>PROBLEMAS RELACIONADOS CON EL CAMBIO DE EMPLEO</v>
          </cell>
          <cell r="C10266" t="str">
            <v>00</v>
          </cell>
        </row>
        <row r="10267">
          <cell r="A10267" t="str">
            <v>Z562</v>
          </cell>
          <cell r="B10267" t="str">
            <v>PROBLEMAS RELACIONADOS CON AMENAZA DE PERDIDA DEL EMPLEO</v>
          </cell>
          <cell r="C10267" t="str">
            <v>00</v>
          </cell>
        </row>
        <row r="10268">
          <cell r="A10268" t="str">
            <v>Z563</v>
          </cell>
          <cell r="B10268" t="str">
            <v>PROBLEMAS RELACIONADOS CON HORARIO ESTRESANTE DE TRABAJO</v>
          </cell>
          <cell r="C10268" t="str">
            <v>00</v>
          </cell>
        </row>
        <row r="10269">
          <cell r="A10269" t="str">
            <v>Z564</v>
          </cell>
          <cell r="B10269" t="str">
            <v>PROBLEMAS REALCIONADOS CON DESAVENENCIAS CON EL JEFE Y LOS COMPAÑEROS</v>
          </cell>
          <cell r="C10269" t="str">
            <v>00</v>
          </cell>
        </row>
        <row r="10270">
          <cell r="A10270" t="str">
            <v>Z565</v>
          </cell>
          <cell r="B10270" t="str">
            <v>PROBLEMAS RELACIONADOS CON EL TRABAJO INCOMPATIBLE</v>
          </cell>
          <cell r="C10270" t="str">
            <v>00</v>
          </cell>
        </row>
        <row r="10271">
          <cell r="A10271" t="str">
            <v>Z566</v>
          </cell>
          <cell r="B10271" t="str">
            <v>OTROS PROBLEMAS DE TENSION FISICA O MENTAL RELACIONADAS CON EL TRABAJO</v>
          </cell>
          <cell r="C10271" t="str">
            <v>00</v>
          </cell>
        </row>
        <row r="10272">
          <cell r="A10272" t="str">
            <v>Z567</v>
          </cell>
          <cell r="B10272" t="str">
            <v>OTROS PROBLEMAS Y LOS NO ESPECIFICADOS RELACIONADOS CON EL EMPLEO</v>
          </cell>
          <cell r="C10272" t="str">
            <v>00</v>
          </cell>
        </row>
        <row r="10273">
          <cell r="A10273" t="str">
            <v>Z57</v>
          </cell>
          <cell r="B10273" t="str">
            <v>EXPOSICION A FACTORES DE RIESGO OCUPACIONAL</v>
          </cell>
          <cell r="C10273" t="str">
            <v>00</v>
          </cell>
        </row>
        <row r="10274">
          <cell r="A10274" t="str">
            <v>Z570</v>
          </cell>
          <cell r="B10274" t="str">
            <v>EXPOSICION OCUPACIONAL AL RUIDO</v>
          </cell>
          <cell r="C10274" t="str">
            <v>00</v>
          </cell>
        </row>
        <row r="10275">
          <cell r="A10275" t="str">
            <v>Z571</v>
          </cell>
          <cell r="B10275" t="str">
            <v>EXPOSICION OCUPACIONAL A LA RADIACION</v>
          </cell>
          <cell r="C10275" t="str">
            <v>00</v>
          </cell>
        </row>
        <row r="10276">
          <cell r="A10276" t="str">
            <v>Z572</v>
          </cell>
          <cell r="B10276" t="str">
            <v>EXPOSICION OCUPACIONAL AL POLVO</v>
          </cell>
          <cell r="C10276" t="str">
            <v>00</v>
          </cell>
        </row>
        <row r="10277">
          <cell r="A10277" t="str">
            <v>Z573</v>
          </cell>
          <cell r="B10277" t="str">
            <v>EXPOSICION OCUPACIONAL A OTRO CONTAMINANTE DEL AIRE</v>
          </cell>
          <cell r="C10277" t="str">
            <v>00</v>
          </cell>
        </row>
        <row r="10278">
          <cell r="A10278" t="str">
            <v>Z574</v>
          </cell>
          <cell r="B10278" t="str">
            <v>EXPOSICION OCUPACIONAL A AGENTES TOXICOS EN AGRICULTURA</v>
          </cell>
          <cell r="C10278" t="str">
            <v>00</v>
          </cell>
        </row>
        <row r="10279">
          <cell r="A10279" t="str">
            <v>Z575</v>
          </cell>
          <cell r="B10279" t="str">
            <v>EXPOSICION OCUPACIONAL A AGENTES TOXICOS EN OTRAS INDUSTRIAS</v>
          </cell>
          <cell r="C10279" t="str">
            <v>00</v>
          </cell>
        </row>
        <row r="10280">
          <cell r="A10280" t="str">
            <v>Z576</v>
          </cell>
          <cell r="B10280" t="str">
            <v>EXPOSICION OCUPACIONAL A TEMPERATURA EXTERNA</v>
          </cell>
          <cell r="C10280" t="str">
            <v>00</v>
          </cell>
        </row>
        <row r="10281">
          <cell r="A10281" t="str">
            <v>Z577</v>
          </cell>
          <cell r="B10281" t="str">
            <v>EXPOSICION OCUPACIONAL A LA VIBRACION</v>
          </cell>
          <cell r="C10281" t="str">
            <v>00</v>
          </cell>
        </row>
        <row r="10282">
          <cell r="A10282" t="str">
            <v>Z578</v>
          </cell>
          <cell r="B10282" t="str">
            <v>EXPOSICION OCUPACIONAL A OTROS FACTORES DE RIESGO</v>
          </cell>
          <cell r="C10282" t="str">
            <v>00</v>
          </cell>
        </row>
        <row r="10283">
          <cell r="A10283" t="str">
            <v>Z579</v>
          </cell>
          <cell r="B10283" t="str">
            <v>EXPOSICION OCUPACIONAL A FACTOR DE RIESGO NO ESPECIFICADO</v>
          </cell>
          <cell r="C10283" t="str">
            <v>00</v>
          </cell>
        </row>
        <row r="10284">
          <cell r="A10284" t="str">
            <v>Z58</v>
          </cell>
          <cell r="B10284" t="str">
            <v>PROBLEMAS RELACIONADOS CON EL AMBIENTE FISICO</v>
          </cell>
          <cell r="C10284" t="str">
            <v>00</v>
          </cell>
        </row>
        <row r="10285">
          <cell r="A10285" t="str">
            <v>Z580</v>
          </cell>
          <cell r="B10285" t="str">
            <v>EXPOSICION AL RUIDO</v>
          </cell>
          <cell r="C10285" t="str">
            <v>00</v>
          </cell>
        </row>
        <row r="10286">
          <cell r="A10286" t="str">
            <v>Z581</v>
          </cell>
          <cell r="B10286" t="str">
            <v>EXPOSICION AL AIRE CONTAMINADO</v>
          </cell>
          <cell r="C10286" t="str">
            <v>00</v>
          </cell>
        </row>
        <row r="10287">
          <cell r="A10287" t="str">
            <v>Z582</v>
          </cell>
          <cell r="B10287" t="str">
            <v>EXPOSICION AL AGUA CONTAMINADA</v>
          </cell>
          <cell r="C10287" t="str">
            <v>00</v>
          </cell>
        </row>
        <row r="10288">
          <cell r="A10288" t="str">
            <v>Z583</v>
          </cell>
          <cell r="B10288" t="str">
            <v>EXPOSICION AL SUELO CONTAMINADO</v>
          </cell>
          <cell r="C10288" t="str">
            <v>00</v>
          </cell>
        </row>
        <row r="10289">
          <cell r="A10289" t="str">
            <v>Z584</v>
          </cell>
          <cell r="B10289" t="str">
            <v>EXPOSICION A LA RADIACION</v>
          </cell>
          <cell r="C10289" t="str">
            <v>00</v>
          </cell>
        </row>
        <row r="10290">
          <cell r="A10290" t="str">
            <v>Z585</v>
          </cell>
          <cell r="B10290" t="str">
            <v>EXPOSICION A OTRAS CONTAMINACIONES DEL AMBIENTE FISICO</v>
          </cell>
          <cell r="C10290" t="str">
            <v>00</v>
          </cell>
        </row>
        <row r="10291">
          <cell r="A10291" t="str">
            <v>Z586</v>
          </cell>
          <cell r="B10291" t="str">
            <v>SUMINISTRO INADECUADO DE AGUA POTABLE</v>
          </cell>
          <cell r="C10291" t="str">
            <v>00</v>
          </cell>
        </row>
        <row r="10292">
          <cell r="A10292" t="str">
            <v>Z588</v>
          </cell>
          <cell r="B10292" t="str">
            <v>OTROS PROBLEMAS RELACIONADOS CON EL AMBIENTE FISICO</v>
          </cell>
          <cell r="C10292" t="str">
            <v>00</v>
          </cell>
        </row>
        <row r="10293">
          <cell r="A10293" t="str">
            <v>Z589</v>
          </cell>
          <cell r="B10293" t="str">
            <v>PROBLEMA NO ESPECIFICADO RELACIONADO CON EL AMBIENTE FISICO</v>
          </cell>
          <cell r="C10293" t="str">
            <v>00</v>
          </cell>
        </row>
        <row r="10294">
          <cell r="A10294" t="str">
            <v>Z59</v>
          </cell>
          <cell r="B10294" t="str">
            <v>PROBLEMAS RELACIONADOS CON LA VIVIENDA Y LAS CIRCUNSTANCIAS ECONOMICAS</v>
          </cell>
          <cell r="C10294" t="str">
            <v>00</v>
          </cell>
        </row>
        <row r="10295">
          <cell r="A10295" t="str">
            <v>Z590</v>
          </cell>
          <cell r="B10295" t="str">
            <v>PROBLEMAS RELACIONADOS CON LA FALTA DE VIVIENDA</v>
          </cell>
          <cell r="C10295" t="str">
            <v>00</v>
          </cell>
        </row>
        <row r="10296">
          <cell r="A10296" t="str">
            <v>Z591</v>
          </cell>
          <cell r="B10296" t="str">
            <v>PROBLEMAS RELACIONADOS CON VIVIENDA INADECUADA</v>
          </cell>
          <cell r="C10296" t="str">
            <v>00</v>
          </cell>
        </row>
        <row r="10297">
          <cell r="A10297" t="str">
            <v>Z592</v>
          </cell>
          <cell r="B10297" t="str">
            <v>PROBLEMAS CASEROS Y CON VECINOS E INQUILINOS</v>
          </cell>
          <cell r="C10297" t="str">
            <v>00</v>
          </cell>
        </row>
        <row r="10298">
          <cell r="A10298" t="str">
            <v>Z593</v>
          </cell>
          <cell r="B10298" t="str">
            <v>PROBLEMAS RELACIONADOS CON PERSONA QUE RESIDE EN UNA INSTITUCION</v>
          </cell>
          <cell r="C10298" t="str">
            <v>00</v>
          </cell>
        </row>
        <row r="10299">
          <cell r="A10299" t="str">
            <v>Z594</v>
          </cell>
          <cell r="B10299" t="str">
            <v>PROBLEMAS RELACIONADOS CON LA FALTA DE ALIMENTOS ADECUADOS</v>
          </cell>
          <cell r="C10299" t="str">
            <v>00</v>
          </cell>
        </row>
        <row r="10300">
          <cell r="A10300" t="str">
            <v>Z595</v>
          </cell>
          <cell r="B10300" t="str">
            <v>PROBLEMAS RELACIONADOS CON POBREZA EXTREMA</v>
          </cell>
          <cell r="C10300" t="str">
            <v>00</v>
          </cell>
        </row>
        <row r="10301">
          <cell r="A10301" t="str">
            <v>Z596</v>
          </cell>
          <cell r="B10301" t="str">
            <v>PROBLEMAS RELACIONADOS CON BAJOS INGRESOS</v>
          </cell>
          <cell r="C10301" t="str">
            <v>00</v>
          </cell>
        </row>
        <row r="10302">
          <cell r="A10302" t="str">
            <v>Z597</v>
          </cell>
          <cell r="B10302" t="str">
            <v>PROBLEMAS RELACIONADOS CON SEGURIDAD SOCIAL Y SOSTENIMIENTO INSUFICIEN</v>
          </cell>
          <cell r="C10302" t="str">
            <v>00</v>
          </cell>
        </row>
        <row r="10303">
          <cell r="A10303" t="str">
            <v>Z598</v>
          </cell>
          <cell r="B10303" t="str">
            <v>OTROS PROBLEMAS RELACIONADOS CON LA VIVIENDA Y LAS CIRCUNSTANCIAS ECON</v>
          </cell>
          <cell r="C10303" t="str">
            <v>00</v>
          </cell>
        </row>
        <row r="10304">
          <cell r="A10304" t="str">
            <v>Z599</v>
          </cell>
          <cell r="B10304" t="str">
            <v>PROBLEMAS NO ESPECIFICADOS RELACIONADOS CON LA VIVIENDA Y LAS CIRCUNST</v>
          </cell>
          <cell r="C10304" t="str">
            <v>00</v>
          </cell>
        </row>
        <row r="10305">
          <cell r="A10305" t="str">
            <v>Z60</v>
          </cell>
          <cell r="B10305" t="str">
            <v>PROBLEMAS RELACIONADOS CON EL AMBIENTE SOCIAL</v>
          </cell>
          <cell r="C10305" t="str">
            <v>00</v>
          </cell>
        </row>
        <row r="10306">
          <cell r="A10306" t="str">
            <v>Z600</v>
          </cell>
          <cell r="B10306" t="str">
            <v>PROBLEMAS RELACIONADOS CON EL AJUSTE A LAS TRANSICIONES DEL CICLO VITA</v>
          </cell>
          <cell r="C10306" t="str">
            <v>00</v>
          </cell>
        </row>
        <row r="10307">
          <cell r="A10307" t="str">
            <v>Z601</v>
          </cell>
          <cell r="B10307" t="str">
            <v>PROBLEMAS RELACIONADOS CON SITUACION FAMILIAR ATIPICA</v>
          </cell>
          <cell r="C10307" t="str">
            <v>00</v>
          </cell>
        </row>
        <row r="10308">
          <cell r="A10308" t="str">
            <v>Z602</v>
          </cell>
          <cell r="B10308" t="str">
            <v>PROBLEMAS RELACIONADOS CON PERSONA QUE VIVE SOLA</v>
          </cell>
          <cell r="C10308" t="str">
            <v>00</v>
          </cell>
        </row>
        <row r="10309">
          <cell r="A10309" t="str">
            <v>Z603</v>
          </cell>
          <cell r="B10309" t="str">
            <v>PROBLEMAS RELACIONADOS CON LA ADAPTACION CULTURAL</v>
          </cell>
          <cell r="C10309" t="str">
            <v>00</v>
          </cell>
        </row>
        <row r="10310">
          <cell r="A10310" t="str">
            <v>Z604</v>
          </cell>
          <cell r="B10310" t="str">
            <v>PROBLEMAS RELACIONADOS CON EXCLUSION Y RECHAZO SOCIAL</v>
          </cell>
          <cell r="C10310" t="str">
            <v>00</v>
          </cell>
        </row>
        <row r="10311">
          <cell r="A10311" t="str">
            <v>Z605</v>
          </cell>
          <cell r="B10311" t="str">
            <v>PROBLEMAS RELACIONADOS CON LA DISCRIMINACION Y PERSECUCION PERCIBIDAS</v>
          </cell>
          <cell r="C10311" t="str">
            <v>00</v>
          </cell>
        </row>
        <row r="10312">
          <cell r="A10312" t="str">
            <v>Z608</v>
          </cell>
          <cell r="B10312" t="str">
            <v>OTROS PROBLEMAS RELACIONADOS CON EL AMBIENTE SOCIAL</v>
          </cell>
          <cell r="C10312" t="str">
            <v>00</v>
          </cell>
        </row>
        <row r="10313">
          <cell r="A10313" t="str">
            <v>Z609</v>
          </cell>
          <cell r="B10313" t="str">
            <v>PROBLEMAS NO ESPECIFICADO RELACIONADO CON EL AMBIENTE SOCIAL</v>
          </cell>
          <cell r="C10313" t="str">
            <v>00</v>
          </cell>
        </row>
        <row r="10314">
          <cell r="A10314" t="str">
            <v>Z61</v>
          </cell>
          <cell r="B10314" t="str">
            <v>PROBLEMAS RELACIONADOS CON HECHOS NEGATIVOS EN LA NIÑEZ</v>
          </cell>
          <cell r="C10314" t="str">
            <v>00</v>
          </cell>
        </row>
        <row r="10315">
          <cell r="A10315" t="str">
            <v>Z610</v>
          </cell>
          <cell r="B10315" t="str">
            <v>PROBLEMAS RELACIONADOS CON LA PERDIDA DE RELACION AFECTIVA EN LA INFAN</v>
          </cell>
          <cell r="C10315" t="str">
            <v>00</v>
          </cell>
        </row>
        <row r="10316">
          <cell r="A10316" t="str">
            <v>Z611</v>
          </cell>
          <cell r="B10316" t="str">
            <v>PROBLEMAS RELACIONADOS CON EL ALEJAMIENTO DEL HOGAR EN LA INFANCIA</v>
          </cell>
          <cell r="C10316" t="str">
            <v>00</v>
          </cell>
        </row>
        <row r="10317">
          <cell r="A10317" t="str">
            <v>Z612</v>
          </cell>
          <cell r="B10317" t="str">
            <v>PROBLEMAS RELACIONADOS CON ALTERACION EN LE PATRON DE LA RELACION FAMI</v>
          </cell>
          <cell r="C10317" t="str">
            <v>00</v>
          </cell>
        </row>
        <row r="10318">
          <cell r="A10318" t="str">
            <v>Z613</v>
          </cell>
          <cell r="B10318" t="str">
            <v>PROBLEMAS RELACIONADOS CON EVENTOS QUE LLEVARON A LA PERDIDA DE LA AUT</v>
          </cell>
          <cell r="C10318" t="str">
            <v>00</v>
          </cell>
        </row>
        <row r="10319">
          <cell r="A10319" t="str">
            <v>Z614</v>
          </cell>
          <cell r="B10319" t="str">
            <v>PROBL. RELAC. CON EL ABUSO SEXUAL DEL NIÑO POR PERSONA DENTRO DEL GRUP</v>
          </cell>
          <cell r="C10319" t="str">
            <v>00</v>
          </cell>
        </row>
        <row r="10320">
          <cell r="A10320" t="str">
            <v>Z615</v>
          </cell>
          <cell r="B10320" t="str">
            <v>PROBL. RELAC. CON EL ABUSO SEXUAL DEL NIÑO POR PERSONA AJENA AL GRUPO</v>
          </cell>
          <cell r="C10320" t="str">
            <v>00</v>
          </cell>
        </row>
        <row r="10321">
          <cell r="A10321" t="str">
            <v>Z616</v>
          </cell>
          <cell r="B10321" t="str">
            <v>PROBLEMAS RELACIONADOS CON ABUSO FISICO DEL NIÑO</v>
          </cell>
          <cell r="C10321" t="str">
            <v>00</v>
          </cell>
        </row>
        <row r="10322">
          <cell r="A10322" t="str">
            <v>Z617</v>
          </cell>
          <cell r="B10322" t="str">
            <v>PROBL. RELAC. CON EXPERIEN. PERSONALES ATEMORIZANTES EN LA INFANCIA</v>
          </cell>
          <cell r="C10322" t="str">
            <v>00</v>
          </cell>
        </row>
        <row r="10323">
          <cell r="A10323" t="str">
            <v>Z618</v>
          </cell>
          <cell r="B10323" t="str">
            <v>PROBLEMAS RELACIONADOS CON OTRAS EXPERIENCIAS NEGATIVAS EN LA INFANCIA</v>
          </cell>
          <cell r="C10323" t="str">
            <v>00</v>
          </cell>
        </row>
        <row r="10324">
          <cell r="A10324" t="str">
            <v>Z619</v>
          </cell>
          <cell r="B10324" t="str">
            <v>PROBL. REALC. CON EXPERIENCIA NEGATIVA NO ESPECIFICADA EN LA INFANCIA</v>
          </cell>
          <cell r="C10324" t="str">
            <v>00</v>
          </cell>
        </row>
        <row r="10325">
          <cell r="A10325" t="str">
            <v>Z62</v>
          </cell>
          <cell r="B10325" t="str">
            <v>OTROS PROBLEMAS RELACIONADOS CON LA CRIANZA DEL NIÑO</v>
          </cell>
          <cell r="C10325" t="str">
            <v>00</v>
          </cell>
        </row>
        <row r="10326">
          <cell r="A10326" t="str">
            <v>Z620</v>
          </cell>
          <cell r="B10326" t="str">
            <v>PROBL. REALC. CON LA SUPERVISION O EL CONTROL INADECUADA DE LOS PADRES</v>
          </cell>
          <cell r="C10326" t="str">
            <v>00</v>
          </cell>
        </row>
        <row r="10327">
          <cell r="A10327" t="str">
            <v>Z621</v>
          </cell>
          <cell r="B10327" t="str">
            <v>PROBLEMAS RELACIONADOS CON LA SOBREPROTECCION DE LOS PADRES</v>
          </cell>
          <cell r="C10327" t="str">
            <v>00</v>
          </cell>
        </row>
        <row r="10328">
          <cell r="A10328" t="str">
            <v>Z622</v>
          </cell>
          <cell r="B10328" t="str">
            <v>PROBLEMAS RELACIONADOS CON LA CRIANZA EN INSTITUCION</v>
          </cell>
          <cell r="C10328" t="str">
            <v>00</v>
          </cell>
        </row>
        <row r="10329">
          <cell r="A10329" t="str">
            <v>Z623</v>
          </cell>
          <cell r="B10329" t="str">
            <v>PROBLEMAS RELACIONADOS CON HOSTILIDAD Y REPROBACION AL NIÑO</v>
          </cell>
          <cell r="C10329" t="str">
            <v>00</v>
          </cell>
        </row>
        <row r="10330">
          <cell r="A10330" t="str">
            <v>Z624</v>
          </cell>
          <cell r="B10330" t="str">
            <v>PROBLEMAS RELACIONADOS CON EL ABANDONO EMOCIONAL DEL NIÑO</v>
          </cell>
          <cell r="C10330" t="str">
            <v>00</v>
          </cell>
        </row>
        <row r="10331">
          <cell r="A10331" t="str">
            <v>Z625</v>
          </cell>
          <cell r="B10331" t="str">
            <v>OTROS PROBLEMAS RELACIONADOS CON NEGLIGENCIA EN LA CRIANZA DEL NIÑO</v>
          </cell>
          <cell r="C10331" t="str">
            <v>00</v>
          </cell>
        </row>
        <row r="10332">
          <cell r="A10332" t="str">
            <v>Z626</v>
          </cell>
          <cell r="B10332" t="str">
            <v>PROBL. REALC. CON PRESIONES INAPROPIADOS DE LOS PADRES Y OTRAS ANORMAL</v>
          </cell>
          <cell r="C10332" t="str">
            <v>00</v>
          </cell>
        </row>
        <row r="10333">
          <cell r="A10333" t="str">
            <v>Z628</v>
          </cell>
          <cell r="B10333" t="str">
            <v>OTROS PROBLEMAS ESPECIFICADOS Y RELACIONADOS CON LA CRIANZA DEL NIÑO</v>
          </cell>
          <cell r="C10333" t="str">
            <v>00</v>
          </cell>
        </row>
        <row r="10334">
          <cell r="A10334" t="str">
            <v>Z629</v>
          </cell>
          <cell r="B10334" t="str">
            <v>PROBLEMA NO ESPECIFICADO RELACIONADO CON LA CRIANZA DEL NIÑO</v>
          </cell>
          <cell r="C10334" t="str">
            <v>00</v>
          </cell>
        </row>
        <row r="10335">
          <cell r="A10335" t="str">
            <v>Z63</v>
          </cell>
          <cell r="B10335" t="str">
            <v>OTROS PROBLEMAS RELACIONADOS CON EL CRUPO PRIM. DE APOYO, INCLUSIVE CI</v>
          </cell>
          <cell r="C10335" t="str">
            <v>00</v>
          </cell>
        </row>
        <row r="10336">
          <cell r="A10336" t="str">
            <v>Z630</v>
          </cell>
          <cell r="B10336" t="str">
            <v>PROBLEMAS EN LA RELACION ENTRE ESPOSO O PAREJA</v>
          </cell>
          <cell r="C10336" t="str">
            <v>00</v>
          </cell>
        </row>
        <row r="10337">
          <cell r="A10337" t="str">
            <v>Z631</v>
          </cell>
          <cell r="B10337" t="str">
            <v>PROBLEMAS EN LA RELACION CON LOS FAMILIARES POLITICOS</v>
          </cell>
          <cell r="C10337" t="str">
            <v>00</v>
          </cell>
        </row>
        <row r="10338">
          <cell r="A10338" t="str">
            <v>Z632</v>
          </cell>
          <cell r="B10338" t="str">
            <v>PROBLEMAS RELACIONADOS CON EL APOYO FAMILIAR INADECUADO</v>
          </cell>
          <cell r="C10338" t="str">
            <v>00</v>
          </cell>
        </row>
        <row r="10339">
          <cell r="A10339" t="str">
            <v>Z633</v>
          </cell>
          <cell r="B10339" t="str">
            <v>PROBLEMAS RELACIONADOS CON LA AUSENCIA DE UN MIEMBRO DE LA FAMILIA</v>
          </cell>
          <cell r="C10339" t="str">
            <v>00</v>
          </cell>
        </row>
        <row r="10340">
          <cell r="A10340" t="str">
            <v>Z634</v>
          </cell>
          <cell r="B10340" t="str">
            <v>PROBLEMAS RELACIONADOS CON LA DESAPARICION O MUERTE DE UN MIEMBRO DE L</v>
          </cell>
          <cell r="C10340" t="str">
            <v>00</v>
          </cell>
        </row>
        <row r="10341">
          <cell r="A10341" t="str">
            <v>Z635</v>
          </cell>
          <cell r="B10341" t="str">
            <v>PROBLEMAS RELACIONADOS CON LA RUPTURA FAMILIAR POR SEPARACION O DIVORC</v>
          </cell>
          <cell r="C10341" t="str">
            <v>00</v>
          </cell>
        </row>
        <row r="10342">
          <cell r="A10342" t="str">
            <v>Z636</v>
          </cell>
          <cell r="B10342" t="str">
            <v>PROBLEMAS RELACIONADOS CON FAMILIAR DEPENDIENTE, NECESITADO DE CUIDADO</v>
          </cell>
          <cell r="C10342" t="str">
            <v>00</v>
          </cell>
        </row>
        <row r="10343">
          <cell r="A10343" t="str">
            <v>Z637</v>
          </cell>
          <cell r="B10343" t="str">
            <v>PROBLEMAS RELACIONADOS CON OTROS HECHOS ESTRESANTES QUE AFECTAN A LA F</v>
          </cell>
          <cell r="C10343" t="str">
            <v>00</v>
          </cell>
        </row>
        <row r="10344">
          <cell r="A10344" t="str">
            <v>Z638</v>
          </cell>
          <cell r="B10344" t="str">
            <v>OTROS PROBLEMAS ESPECIFICADOS RELACIONADOS CON EL GRUPO PRIMARIO DE AP</v>
          </cell>
          <cell r="C10344" t="str">
            <v>00</v>
          </cell>
        </row>
        <row r="10345">
          <cell r="A10345" t="str">
            <v>Z639</v>
          </cell>
          <cell r="B10345" t="str">
            <v>PROBLEMAS NO ESPECIFICADOS RELACIONADOS CON EL GRUPO PRIMARIO DE APOYO</v>
          </cell>
          <cell r="C10345" t="str">
            <v>00</v>
          </cell>
        </row>
        <row r="10346">
          <cell r="A10346" t="str">
            <v>Z64</v>
          </cell>
          <cell r="B10346" t="str">
            <v>PROBLEMAS RELACIONADOS CON CIERTAS CIRCUNSTANCIAS PSICOSOCIALES</v>
          </cell>
          <cell r="C10346" t="str">
            <v>00</v>
          </cell>
        </row>
        <row r="10347">
          <cell r="A10347" t="str">
            <v>Z640</v>
          </cell>
          <cell r="B10347" t="str">
            <v>PROBLEMAS RELACIONADOS CON EMBARAZO NO DESEADO</v>
          </cell>
          <cell r="C10347" t="str">
            <v>00</v>
          </cell>
        </row>
        <row r="10348">
          <cell r="A10348" t="str">
            <v>Z641</v>
          </cell>
          <cell r="B10348" t="str">
            <v>PROBLEMAS RELACIONADOS CON LA MULTIPARIDAD</v>
          </cell>
          <cell r="C10348" t="str">
            <v>00</v>
          </cell>
        </row>
        <row r="10349">
          <cell r="A10349" t="str">
            <v>Z642</v>
          </cell>
          <cell r="B10349" t="str">
            <v>PROBL. RELACION. CON LA SOLICITUD O ACEPTACION DE INTEVERNC. FISICAS,</v>
          </cell>
          <cell r="C10349" t="str">
            <v>00</v>
          </cell>
        </row>
        <row r="10350">
          <cell r="A10350" t="str">
            <v>Z643</v>
          </cell>
          <cell r="B10350" t="str">
            <v>PROBL. RELACION. CON LA SOLICIT. O ACEPT. DE INTERVEN. PSICOLOG. DE LA</v>
          </cell>
          <cell r="C10350" t="str">
            <v>00</v>
          </cell>
        </row>
        <row r="10351">
          <cell r="A10351" t="str">
            <v>Z644</v>
          </cell>
          <cell r="B10351" t="str">
            <v>PROBLEMAS RELACIONADOS CON EL DESACUERDO CON CONSEJEROS</v>
          </cell>
          <cell r="C10351" t="str">
            <v>00</v>
          </cell>
        </row>
        <row r="10352">
          <cell r="A10352" t="str">
            <v>Z65</v>
          </cell>
          <cell r="B10352" t="str">
            <v>PROBLEMAS RELACIONADOS CON OTRAS CIRCUNSTANCIAS PSICOLOGICAS</v>
          </cell>
          <cell r="C10352" t="str">
            <v>00</v>
          </cell>
        </row>
        <row r="10353">
          <cell r="A10353" t="str">
            <v>Z650</v>
          </cell>
          <cell r="B10353" t="str">
            <v>PROBL. RELACION. CON CULPABIL. EN PROCEDIM. CIVILES O CRIMINALES CON P</v>
          </cell>
          <cell r="C10353" t="str">
            <v>00</v>
          </cell>
        </row>
        <row r="10354">
          <cell r="A10354" t="str">
            <v>Z651</v>
          </cell>
          <cell r="B10354" t="str">
            <v>PROBLEMAS RELACIONADOS CON PRISION Y OTRO ENCARCELAMIENTO</v>
          </cell>
          <cell r="C10354" t="str">
            <v>00</v>
          </cell>
        </row>
        <row r="10355">
          <cell r="A10355" t="str">
            <v>Z652</v>
          </cell>
          <cell r="B10355" t="str">
            <v>PROBLEMAS RELACIONADOS A LA LIBERACION DE LA PRISION</v>
          </cell>
          <cell r="C10355" t="str">
            <v>00</v>
          </cell>
        </row>
        <row r="10356">
          <cell r="A10356" t="str">
            <v>Z653</v>
          </cell>
          <cell r="B10356" t="str">
            <v>PROBLEMAS RELACIONADOS CON OTRAS CIRCUNSTANCIAS LEGALES</v>
          </cell>
          <cell r="C10356" t="str">
            <v>00</v>
          </cell>
        </row>
        <row r="10357">
          <cell r="A10357" t="str">
            <v>Z654</v>
          </cell>
          <cell r="B10357" t="str">
            <v>PROBLEMAS RELACIONADOS CON VICTIMA DE CRIMEN O TERRORISMO</v>
          </cell>
          <cell r="C10357" t="str">
            <v>00</v>
          </cell>
        </row>
        <row r="10358">
          <cell r="A10358" t="str">
            <v>Z655</v>
          </cell>
          <cell r="B10358" t="str">
            <v>PROBL. RELACION. CON LA EXPOSICION A DESASTRE, GUERRA U OTRAS HOSTILID</v>
          </cell>
          <cell r="C10358" t="str">
            <v>00</v>
          </cell>
        </row>
        <row r="10359">
          <cell r="A10359" t="str">
            <v>Z658</v>
          </cell>
          <cell r="B10359" t="str">
            <v>OTROS PROBL. ESPECIF. RELACIONADOS CON CIRCUNSTANCIAS PSICOSOCIALES</v>
          </cell>
          <cell r="C10359" t="str">
            <v>00</v>
          </cell>
        </row>
        <row r="10360">
          <cell r="A10360" t="str">
            <v>Z659</v>
          </cell>
          <cell r="B10360" t="str">
            <v>PROBL. RELACION. CON CIRCUNSTANCIAS PSICOSOCIALES NO ESPECIFICADAS</v>
          </cell>
          <cell r="C10360" t="str">
            <v>00</v>
          </cell>
        </row>
        <row r="10361">
          <cell r="A10361" t="str">
            <v>Z70</v>
          </cell>
          <cell r="B10361" t="str">
            <v>CONSULTA RELACIONADA CON ACTITUD, CONDUCTA U ORIENTACION SEXUAL</v>
          </cell>
          <cell r="C10361" t="str">
            <v>00</v>
          </cell>
        </row>
        <row r="10362">
          <cell r="A10362" t="str">
            <v>Z700</v>
          </cell>
          <cell r="B10362" t="str">
            <v>CONSULTA RELACIONADA CON LA ACTITUD SEXUAL</v>
          </cell>
          <cell r="C10362" t="str">
            <v>00</v>
          </cell>
        </row>
        <row r="10363">
          <cell r="A10363" t="str">
            <v>Z701</v>
          </cell>
          <cell r="B10363" t="str">
            <v>CONSULTA RELACIONADA CON LA ORIENTACION Y CONDUCTA SEXUAL DEL PACIENTE</v>
          </cell>
          <cell r="C10363" t="str">
            <v>00</v>
          </cell>
        </row>
        <row r="10364">
          <cell r="A10364" t="str">
            <v>Z702</v>
          </cell>
          <cell r="B10364" t="str">
            <v>CONSULTA RELACIONADA CON LA ORIENTACION Y CONDUCTA SEXUAL DE UNA TERCE</v>
          </cell>
          <cell r="C10364" t="str">
            <v>00</v>
          </cell>
        </row>
        <row r="10365">
          <cell r="A10365" t="str">
            <v>Z703</v>
          </cell>
          <cell r="B10365" t="str">
            <v>CONSULTA RELACION. CON PREOCUP. COMBIN. SOBRE LA ACTITUD, LA CONDUCTA</v>
          </cell>
          <cell r="C10365" t="str">
            <v>00</v>
          </cell>
        </row>
        <row r="10366">
          <cell r="A10366" t="str">
            <v>Z708</v>
          </cell>
          <cell r="B10366" t="str">
            <v>OTRAS CONSULTAS SEXUALES ESPECIFICAS</v>
          </cell>
          <cell r="C10366" t="str">
            <v>00</v>
          </cell>
        </row>
        <row r="10367">
          <cell r="A10367" t="str">
            <v>Z709</v>
          </cell>
          <cell r="B10367" t="str">
            <v>CONSULTA SEXUAL, NO ESPECIFICADA</v>
          </cell>
          <cell r="C10367" t="str">
            <v>00</v>
          </cell>
        </row>
        <row r="10368">
          <cell r="A10368" t="str">
            <v>Z71</v>
          </cell>
          <cell r="B10368" t="str">
            <v>PERSONAS EN CONTACTO CON LOS SERV. DE SALUD POR OTRAS CONSUL. Y CONSEJ</v>
          </cell>
          <cell r="C10368" t="str">
            <v>00</v>
          </cell>
        </row>
        <row r="10369">
          <cell r="A10369" t="str">
            <v>Z710</v>
          </cell>
          <cell r="B10369" t="str">
            <v>PERSONA QUE CONSULTA EN NOMBRE DE OTRA PERSONA</v>
          </cell>
          <cell r="C10369" t="str">
            <v>00</v>
          </cell>
        </row>
        <row r="10370">
          <cell r="A10370" t="str">
            <v>Z711</v>
          </cell>
          <cell r="B10370" t="str">
            <v>PERSONA QUE TEME ESTAR ENFERMA, A QUIEN NO SE HACE DIAGNOSTICO</v>
          </cell>
          <cell r="C10370" t="str">
            <v>00</v>
          </cell>
        </row>
        <row r="10371">
          <cell r="A10371" t="str">
            <v>Z712</v>
          </cell>
          <cell r="B10371" t="str">
            <v>PERSONA QUE CONSULTA PARA LA EXPLICACION DE HALLAZGOS DE INVESTIGACION</v>
          </cell>
          <cell r="C10371" t="str">
            <v>00</v>
          </cell>
        </row>
        <row r="10372">
          <cell r="A10372" t="str">
            <v>Z713</v>
          </cell>
          <cell r="B10372" t="str">
            <v>CONSULTA PARA INSTRUCCION Y VIGILANCIA DE LA DIETA</v>
          </cell>
          <cell r="C10372" t="str">
            <v>00</v>
          </cell>
        </row>
        <row r="10373">
          <cell r="A10373" t="str">
            <v>Z714</v>
          </cell>
          <cell r="B10373" t="str">
            <v>CONSULTA PARA ASESORIA Y VIGILANCIA POR ABUSO DE ALCOHOL</v>
          </cell>
          <cell r="C10373" t="str">
            <v>00</v>
          </cell>
        </row>
        <row r="10374">
          <cell r="A10374" t="str">
            <v>Z715</v>
          </cell>
          <cell r="B10374" t="str">
            <v>CONSULTA PARA ASESORIA Y VIGILANCIA POR ABUSO DE DROGAS</v>
          </cell>
          <cell r="C10374" t="str">
            <v>00</v>
          </cell>
        </row>
        <row r="10375">
          <cell r="A10375" t="str">
            <v>Z716</v>
          </cell>
          <cell r="B10375" t="str">
            <v>CONSULTA PARA ASESORIA POR ABUSO DE TABACO</v>
          </cell>
          <cell r="C10375" t="str">
            <v>00</v>
          </cell>
        </row>
        <row r="10376">
          <cell r="A10376" t="str">
            <v>Z717</v>
          </cell>
          <cell r="B10376" t="str">
            <v>CONSULTA PARA ASESORIA SOBRE EL VIRUS DE LA INMUNODEF. HUMANA (VIH)</v>
          </cell>
          <cell r="C10376" t="str">
            <v>00</v>
          </cell>
        </row>
        <row r="10377">
          <cell r="A10377" t="str">
            <v>Z718</v>
          </cell>
          <cell r="B10377" t="str">
            <v>OTRAS CONSULTAS ESPECIFICADAS</v>
          </cell>
          <cell r="C10377" t="str">
            <v>00</v>
          </cell>
        </row>
        <row r="10378">
          <cell r="A10378" t="str">
            <v>Z719</v>
          </cell>
          <cell r="B10378" t="str">
            <v>CONSULTA, NO ESPECIFICADA</v>
          </cell>
          <cell r="C10378" t="str">
            <v>00</v>
          </cell>
        </row>
        <row r="10379">
          <cell r="A10379" t="str">
            <v>Z72</v>
          </cell>
          <cell r="B10379" t="str">
            <v>PROBLEMAS RELACIONADOS CON EL ESTILO DE VIDA</v>
          </cell>
          <cell r="C10379" t="str">
            <v>00</v>
          </cell>
        </row>
        <row r="10380">
          <cell r="A10380" t="str">
            <v>Z720</v>
          </cell>
          <cell r="B10380" t="str">
            <v>PROBLEMAS RELACIONADOS CON EL USO DEL TABACO</v>
          </cell>
          <cell r="C10380" t="str">
            <v>00</v>
          </cell>
        </row>
        <row r="10381">
          <cell r="A10381" t="str">
            <v>Z721</v>
          </cell>
          <cell r="B10381" t="str">
            <v>PROBLEMAS RELACIONADOS CON EL USO DEL ALCOHOL</v>
          </cell>
          <cell r="C10381" t="str">
            <v>00</v>
          </cell>
        </row>
        <row r="10382">
          <cell r="A10382" t="str">
            <v>Z722</v>
          </cell>
          <cell r="B10382" t="str">
            <v>PROBLEMAS RELACIONADOS CON EL USO DE DROGAS</v>
          </cell>
          <cell r="C10382" t="str">
            <v>00</v>
          </cell>
        </row>
        <row r="10383">
          <cell r="A10383" t="str">
            <v>Z723</v>
          </cell>
          <cell r="B10383" t="str">
            <v>PROBLEMAS RELACIONADOS CON LA FALTA DE EJERCICIO FISICO</v>
          </cell>
          <cell r="C10383" t="str">
            <v>00</v>
          </cell>
        </row>
        <row r="10384">
          <cell r="A10384" t="str">
            <v>Z724</v>
          </cell>
          <cell r="B10384" t="str">
            <v>PROBLEMAS RELACIONADOS CON LA DIETA Y HABITOS ALIMENTARIOS INAPROPIADO</v>
          </cell>
          <cell r="C10384" t="str">
            <v>00</v>
          </cell>
        </row>
        <row r="10385">
          <cell r="A10385" t="str">
            <v>Z725</v>
          </cell>
          <cell r="B10385" t="str">
            <v>PROBLEMAS RELACIONADOS CON LA CONDUCTA SEXUAL DE ALTO RIESGO</v>
          </cell>
          <cell r="C10385" t="str">
            <v>00</v>
          </cell>
        </row>
        <row r="10386">
          <cell r="A10386" t="str">
            <v>Z726</v>
          </cell>
          <cell r="B10386" t="str">
            <v>PROBLEMAS RELACIONADOS CON EL JUEGO Y LAS APUESTAS</v>
          </cell>
          <cell r="C10386" t="str">
            <v>00</v>
          </cell>
        </row>
        <row r="10387">
          <cell r="A10387" t="str">
            <v>Z728</v>
          </cell>
          <cell r="B10387" t="str">
            <v>OTROS PROBLEMAS RELACIONADOS CON ESTILO DE VIDA</v>
          </cell>
          <cell r="C10387" t="str">
            <v>00</v>
          </cell>
        </row>
        <row r="10388">
          <cell r="A10388" t="str">
            <v>Z729</v>
          </cell>
          <cell r="B10388" t="str">
            <v>PROBLEMA NO ESPECIFICADO RELACIONADO CON EL ESTILO DE VIDA</v>
          </cell>
          <cell r="C10388" t="str">
            <v>00</v>
          </cell>
        </row>
        <row r="10389">
          <cell r="A10389" t="str">
            <v>Z73</v>
          </cell>
          <cell r="B10389" t="str">
            <v>PROBLEMAS RELACIONADOS CON DIFICULTADES CON EL MODO DE VIDA</v>
          </cell>
          <cell r="C10389" t="str">
            <v>00</v>
          </cell>
        </row>
        <row r="10390">
          <cell r="A10390" t="str">
            <v>Z730</v>
          </cell>
          <cell r="B10390" t="str">
            <v>PROBLEMAS RELACIONADOS CON LA ENFERMEDAD CONSUNTIVA</v>
          </cell>
          <cell r="C10390" t="str">
            <v>00</v>
          </cell>
        </row>
        <row r="10391">
          <cell r="A10391" t="str">
            <v>Z731</v>
          </cell>
          <cell r="B10391" t="str">
            <v>PROBLEMAS RELACIONADOS CON LA ACENTUACION DE RASGOS DE LA PERSONALIDAD</v>
          </cell>
          <cell r="C10391" t="str">
            <v>00</v>
          </cell>
        </row>
        <row r="10392">
          <cell r="A10392" t="str">
            <v>Z732</v>
          </cell>
          <cell r="B10392" t="str">
            <v>PROBLEMAS RELACIONADOS CON LA FALTA DE RELAJACION Y DESCANSO</v>
          </cell>
          <cell r="C10392" t="str">
            <v>00</v>
          </cell>
        </row>
        <row r="10393">
          <cell r="A10393" t="str">
            <v>Z733</v>
          </cell>
          <cell r="B10393" t="str">
            <v>PROBLEMAS RELACIONADOS CON EL ESTRES, NO CLASIFICADOS EN OTRA PARTE</v>
          </cell>
          <cell r="C10393" t="str">
            <v>00</v>
          </cell>
        </row>
        <row r="10394">
          <cell r="A10394" t="str">
            <v>Z734</v>
          </cell>
          <cell r="B10394" t="str">
            <v>PROEBL. RELACION. CON HABILIDADES SOCIALES INADECUADAS, NO CLASIF. EN</v>
          </cell>
          <cell r="C10394" t="str">
            <v>00</v>
          </cell>
        </row>
        <row r="10395">
          <cell r="A10395" t="str">
            <v>Z735</v>
          </cell>
          <cell r="B10395" t="str">
            <v>PROBL. RELACION. CON EL CONFLICTO DEL ROL SOCIAL, NO CLASIF. EN OTRA P</v>
          </cell>
          <cell r="C10395" t="str">
            <v>00</v>
          </cell>
        </row>
        <row r="10396">
          <cell r="A10396" t="str">
            <v>Z736</v>
          </cell>
          <cell r="B10396" t="str">
            <v>PROBL. RELACION. CON LA LIMITACION DE LAS ACTIVIDADES DEBIDO A DISCAPA</v>
          </cell>
          <cell r="C10396" t="str">
            <v>00</v>
          </cell>
        </row>
        <row r="10397">
          <cell r="A10397" t="str">
            <v>Z738</v>
          </cell>
          <cell r="B10397" t="str">
            <v>OTROS PROBLEMAS RELACIONADOS CON DIFICULTADES CON EL MODO DE VIDA</v>
          </cell>
          <cell r="C10397" t="str">
            <v>00</v>
          </cell>
        </row>
        <row r="10398">
          <cell r="A10398" t="str">
            <v>Z739</v>
          </cell>
          <cell r="B10398" t="str">
            <v>PROBL. NO ESPECIFICADOS RELACIONADOS CON DIFICULTADES CON EL MODO DE V</v>
          </cell>
          <cell r="C10398" t="str">
            <v>00</v>
          </cell>
        </row>
        <row r="10399">
          <cell r="A10399" t="str">
            <v>Z74</v>
          </cell>
          <cell r="B10399" t="str">
            <v>PROBLEMAS RELACIONADOS CON DEPENDENCIA DEL PRESTADOR DE SERVICIOS</v>
          </cell>
          <cell r="C10399" t="str">
            <v>00</v>
          </cell>
        </row>
        <row r="10400">
          <cell r="A10400" t="str">
            <v>Z740</v>
          </cell>
          <cell r="B10400" t="str">
            <v>PROBLEMAS RELACIONADOS CON MOVILIDAD REDUCIDA</v>
          </cell>
          <cell r="C10400" t="str">
            <v>00</v>
          </cell>
        </row>
        <row r="10401">
          <cell r="A10401" t="str">
            <v>Z741</v>
          </cell>
          <cell r="B10401" t="str">
            <v>PROBLEMAS RELACIONADOS CON LA NECESIDAD DE AYUDA PARA EL CUIDADO PERSO</v>
          </cell>
          <cell r="C10401" t="str">
            <v>00</v>
          </cell>
        </row>
        <row r="10402">
          <cell r="A10402" t="str">
            <v>Z742</v>
          </cell>
          <cell r="B10402" t="str">
            <v>PROBL. RELACION. CON LA NECESIDAD DE ASISTEN. DOMICIL. Y QUE NINGUN OT</v>
          </cell>
          <cell r="C10402" t="str">
            <v>00</v>
          </cell>
        </row>
        <row r="10403">
          <cell r="A10403" t="str">
            <v>Z743</v>
          </cell>
          <cell r="B10403" t="str">
            <v>PROBLEMAS RELACIONADOS CON LA NECESIDAD DE SUPERVISION CONTINUA</v>
          </cell>
          <cell r="C10403" t="str">
            <v>00</v>
          </cell>
        </row>
        <row r="10404">
          <cell r="A10404" t="str">
            <v>Z748</v>
          </cell>
          <cell r="B10404" t="str">
            <v>OTROS PROBL. RELACIONADOS CON DEPENDENCIA DEL PRESTADOR DE SERVICIOS</v>
          </cell>
          <cell r="C10404" t="str">
            <v>00</v>
          </cell>
        </row>
        <row r="10405">
          <cell r="A10405" t="str">
            <v>Z749</v>
          </cell>
          <cell r="B10405" t="str">
            <v>PROBLEMA NO ESPECIF. RELACIONADO CON DEPENDENCIA DEL PRESTADOR DE SERV</v>
          </cell>
          <cell r="C10405" t="str">
            <v>00</v>
          </cell>
        </row>
        <row r="10406">
          <cell r="A10406" t="str">
            <v>Z75</v>
          </cell>
          <cell r="B10406" t="str">
            <v>PROBL. RELACION. CON FACILIDADES DE ATENCION MEDICA U OTROS SERVICIOS</v>
          </cell>
          <cell r="C10406" t="str">
            <v>00</v>
          </cell>
        </row>
        <row r="10407">
          <cell r="A10407" t="str">
            <v>Z750</v>
          </cell>
          <cell r="B10407" t="str">
            <v>PROBLEMAS RELACIONADOS CON SERVICIO MEDICO NO DISPONIBLE EN EL DOMICIL</v>
          </cell>
          <cell r="C10407" t="str">
            <v>00</v>
          </cell>
        </row>
        <row r="10408">
          <cell r="A10408" t="str">
            <v>Z751</v>
          </cell>
          <cell r="B10408" t="str">
            <v>PROBL. RELACION. CON PERSONA ESPERANDO ADMISION EN UNA INSTITUCION APR</v>
          </cell>
          <cell r="C10408" t="str">
            <v>00</v>
          </cell>
        </row>
        <row r="10409">
          <cell r="A10409" t="str">
            <v>Z752</v>
          </cell>
          <cell r="B10409" t="str">
            <v>PROBL. RELACION. CON PERSONA EN OTRO PERIODO DE ESPERA PARA INVESTIGAC</v>
          </cell>
          <cell r="C10409" t="str">
            <v>00</v>
          </cell>
        </row>
        <row r="10410">
          <cell r="A10410" t="str">
            <v>Z753</v>
          </cell>
          <cell r="B10410" t="str">
            <v>PROBL. RELACION. CON ATENCION DE SALUD NO DISPONIBLE O INACCESIBLE</v>
          </cell>
          <cell r="C10410" t="str">
            <v>00</v>
          </cell>
        </row>
        <row r="10411">
          <cell r="A10411" t="str">
            <v>Z754</v>
          </cell>
          <cell r="B10411" t="str">
            <v>PROBL. RELACION. CON OTROS SERVICIOS ASISTENCIALES NO DISPON. O INACCE</v>
          </cell>
          <cell r="C10411" t="str">
            <v>00</v>
          </cell>
        </row>
        <row r="10412">
          <cell r="A10412" t="str">
            <v>Z755</v>
          </cell>
          <cell r="B10412" t="str">
            <v>PROBL. RELACION. CON LA ATENCION DURANTE VACACIONES DE LA FAMILIA</v>
          </cell>
          <cell r="C10412" t="str">
            <v>00</v>
          </cell>
        </row>
        <row r="10413">
          <cell r="A10413" t="str">
            <v>Z758</v>
          </cell>
          <cell r="B10413" t="str">
            <v>OTROS PROBLEMAS RELACIONADOS CON SERVICIO MEDICOS Y DE SALUD</v>
          </cell>
          <cell r="C10413" t="str">
            <v>00</v>
          </cell>
        </row>
        <row r="10414">
          <cell r="A10414" t="str">
            <v>Z759</v>
          </cell>
          <cell r="B10414" t="str">
            <v>PROBLEMAS NO ESPECIFICADOS RELACIONADOS CON SERVICIOS MEDICOS Y DE SAL</v>
          </cell>
          <cell r="C10414" t="str">
            <v>00</v>
          </cell>
        </row>
        <row r="10415">
          <cell r="A10415" t="str">
            <v>Z76</v>
          </cell>
          <cell r="B10415" t="str">
            <v>PERSONA EN CONTACTO CON LOS SERVICIOS DE SALUD POR OTRAS CIRCUNSTANCIA</v>
          </cell>
          <cell r="C10415" t="str">
            <v>00</v>
          </cell>
        </row>
        <row r="10416">
          <cell r="A10416" t="str">
            <v>Z760</v>
          </cell>
          <cell r="B10416" t="str">
            <v>CONSULTA PARA REPETICION DE RECETA</v>
          </cell>
          <cell r="C10416" t="str">
            <v>00</v>
          </cell>
        </row>
        <row r="10417">
          <cell r="A10417" t="str">
            <v>Z761</v>
          </cell>
          <cell r="B10417" t="str">
            <v>CONSULTA PARA ATENCION Y SUPERVISION DE LA SALUD DEL NIÑO ABANDONADO</v>
          </cell>
          <cell r="C10417" t="str">
            <v>00</v>
          </cell>
        </row>
        <row r="10418">
          <cell r="A10418" t="str">
            <v>Z762</v>
          </cell>
          <cell r="B10418" t="str">
            <v>CONSULTA PARA ATENCION Y SUPERVISION DE LA SALUD DE OTROS NIÑOS O LACT</v>
          </cell>
          <cell r="C10418" t="str">
            <v>00</v>
          </cell>
        </row>
        <row r="10419">
          <cell r="A10419" t="str">
            <v>Z763</v>
          </cell>
          <cell r="B10419" t="str">
            <v>PERSONA SANA QUE ACOMPAÑA AL ENFERMO</v>
          </cell>
          <cell r="C10419" t="str">
            <v>00</v>
          </cell>
        </row>
        <row r="10420">
          <cell r="A10420" t="str">
            <v>Z764</v>
          </cell>
          <cell r="B10420" t="str">
            <v>OTRO HUESPED EN SERVICIOS DE SALUD</v>
          </cell>
          <cell r="C10420" t="str">
            <v>00</v>
          </cell>
        </row>
        <row r="10421">
          <cell r="A10421" t="str">
            <v>Z765</v>
          </cell>
          <cell r="B10421" t="str">
            <v>PERSONA QUE CONSULTA CON SIMULACION CONSCIENTE (SIMULADOR)</v>
          </cell>
          <cell r="C10421" t="str">
            <v>00</v>
          </cell>
        </row>
        <row r="10422">
          <cell r="A10422" t="str">
            <v>Z768</v>
          </cell>
          <cell r="B10422" t="str">
            <v>PERSONA EN CONTACTO CON LOS SERVICIOS DE SALUD EN OTRAS CIRCUNST. ESPE</v>
          </cell>
          <cell r="C10422" t="str">
            <v>00</v>
          </cell>
        </row>
        <row r="10423">
          <cell r="A10423" t="str">
            <v>Z769</v>
          </cell>
          <cell r="B10423" t="str">
            <v>PERSONA EN CONTACTO CON LOS SERVICIOS DE SALUD EN CIRCUNST. NO ESPECIF</v>
          </cell>
          <cell r="C10423" t="str">
            <v>00</v>
          </cell>
        </row>
        <row r="10424">
          <cell r="A10424" t="str">
            <v>Z80</v>
          </cell>
          <cell r="B10424" t="str">
            <v>HISTORIA FAMILIAR DE TUMOR MALIGNO</v>
          </cell>
          <cell r="C10424" t="str">
            <v>00</v>
          </cell>
        </row>
        <row r="10425">
          <cell r="A10425" t="str">
            <v>Z800</v>
          </cell>
          <cell r="B10425" t="str">
            <v>HISTORIA FAMILIAR DE TUMOR MALIGNO DE ORGANOS DIGESTIVOS</v>
          </cell>
          <cell r="C10425" t="str">
            <v>00</v>
          </cell>
        </row>
        <row r="10426">
          <cell r="A10426" t="str">
            <v>Z801</v>
          </cell>
          <cell r="B10426" t="str">
            <v>HISTORIA FAMILIAR DE TUMOR MALIGNOP DE TRAQUEA, BRONQUIOS Y PULMON</v>
          </cell>
          <cell r="C10426" t="str">
            <v>00</v>
          </cell>
        </row>
        <row r="10427">
          <cell r="A10427" t="str">
            <v>Z802</v>
          </cell>
          <cell r="B10427" t="str">
            <v>HISTORIA FAMILIAR DE TUMOR MALIGNO DE OTROS ORGANOS RESPIRAT. E INTRAT</v>
          </cell>
          <cell r="C10427" t="str">
            <v>00</v>
          </cell>
        </row>
        <row r="10428">
          <cell r="A10428" t="str">
            <v>Z803</v>
          </cell>
          <cell r="B10428" t="str">
            <v>HISTORIA FAMILIAR DE TUMOR DE MAMA</v>
          </cell>
          <cell r="C10428" t="str">
            <v>00</v>
          </cell>
        </row>
        <row r="10429">
          <cell r="A10429" t="str">
            <v>Z804</v>
          </cell>
          <cell r="B10429" t="str">
            <v>HISTORIA FAMILIAR DE TUMOR MALIGNO DE ORGANOS GENITALES</v>
          </cell>
          <cell r="C10429" t="str">
            <v>00</v>
          </cell>
        </row>
        <row r="10430">
          <cell r="A10430" t="str">
            <v>Z805</v>
          </cell>
          <cell r="B10430" t="str">
            <v>HISTORIA FAMILIAR DE TUMOR MALIGNO DE VIAS URINARIAS</v>
          </cell>
          <cell r="C10430" t="str">
            <v>00</v>
          </cell>
        </row>
        <row r="10431">
          <cell r="A10431" t="str">
            <v>Z806</v>
          </cell>
          <cell r="B10431" t="str">
            <v>HISTORIA FAMILIAR DE LEUCEMIA</v>
          </cell>
          <cell r="C10431" t="str">
            <v>00</v>
          </cell>
        </row>
        <row r="10432">
          <cell r="A10432" t="str">
            <v>Z807</v>
          </cell>
          <cell r="B10432" t="str">
            <v>HISTORIA FAMILIAR DE OTROS TUMORES MALIGNOS DEL TEJIDO LINFOIDE, HEM</v>
          </cell>
          <cell r="C10432" t="str">
            <v>00</v>
          </cell>
        </row>
        <row r="10433">
          <cell r="A10433" t="str">
            <v>Z808</v>
          </cell>
          <cell r="B10433" t="str">
            <v>HISTORIA FAMILIAR DE TUMOR MALIGNO DE OTROS ORGANOS O SISTEMAS ESPECIF</v>
          </cell>
          <cell r="C10433" t="str">
            <v>00</v>
          </cell>
        </row>
        <row r="10434">
          <cell r="A10434" t="str">
            <v>Z809</v>
          </cell>
          <cell r="B10434" t="str">
            <v>HISTORIA FAMILIAR DE TUMOR MALIGNO, DE SITIO NO ESPECIFICADO</v>
          </cell>
          <cell r="C10434" t="str">
            <v>00</v>
          </cell>
        </row>
        <row r="10435">
          <cell r="A10435" t="str">
            <v>Z81</v>
          </cell>
          <cell r="B10435" t="str">
            <v>HISTORIA FAMILIAR DE TRASTORNOS MENTALES Y DEL COMPORTAMIENTO</v>
          </cell>
          <cell r="C10435" t="str">
            <v>00</v>
          </cell>
        </row>
        <row r="10436">
          <cell r="A10436" t="str">
            <v>Z810</v>
          </cell>
          <cell r="B10436" t="str">
            <v>HISTORIA FAMILIAR DE RETARDO MENTAL</v>
          </cell>
          <cell r="C10436" t="str">
            <v>00</v>
          </cell>
        </row>
        <row r="10437">
          <cell r="A10437" t="str">
            <v>Z811</v>
          </cell>
          <cell r="B10437" t="str">
            <v>HISTORIA FAMILIAR DE ABUSO DE ALCOHOL</v>
          </cell>
          <cell r="C10437" t="str">
            <v>000</v>
          </cell>
        </row>
        <row r="10438">
          <cell r="A10438" t="str">
            <v>Z812</v>
          </cell>
          <cell r="B10438" t="str">
            <v>HISTORIA FAMILIAR DE ABUSO DEL TABACO</v>
          </cell>
          <cell r="C10438" t="str">
            <v>00</v>
          </cell>
        </row>
        <row r="10439">
          <cell r="A10439" t="str">
            <v>Z813</v>
          </cell>
          <cell r="B10439" t="str">
            <v>HISTORIA FAMILIAR DE ABUSO DE OTRAS SUSTANCIAS PSICOACTIVAS</v>
          </cell>
          <cell r="C10439" t="str">
            <v>00</v>
          </cell>
        </row>
        <row r="10440">
          <cell r="A10440" t="str">
            <v>Z814</v>
          </cell>
          <cell r="B10440" t="str">
            <v>HISTORIA FAMILIAR DE ABUSO DE OTRAS SUSTANCIAS</v>
          </cell>
          <cell r="C10440" t="str">
            <v>00</v>
          </cell>
        </row>
        <row r="10441">
          <cell r="A10441" t="str">
            <v>Z818</v>
          </cell>
          <cell r="B10441" t="str">
            <v>HISTORIA FAMILIAR DE OTROS TRASTORNOS MENTALES Y DEL COMPORTAMIENTO</v>
          </cell>
          <cell r="C10441" t="str">
            <v>00</v>
          </cell>
        </row>
        <row r="10442">
          <cell r="A10442" t="str">
            <v>Z82</v>
          </cell>
          <cell r="B10442" t="str">
            <v>HISTORIA FAMILIAR DE CIERTAS DISCAPACIDADES Y ENFERM. CRONICAS INCAPAC</v>
          </cell>
          <cell r="C10442" t="str">
            <v>00</v>
          </cell>
        </row>
        <row r="10443">
          <cell r="A10443" t="str">
            <v>Z820</v>
          </cell>
          <cell r="B10443" t="str">
            <v>HISTORIA FAMILIAR DE EPILPSIA Y OTRAS ENFERM. DEL SISTEMA NERVIOSO</v>
          </cell>
          <cell r="C10443" t="str">
            <v>00</v>
          </cell>
        </row>
        <row r="10444">
          <cell r="A10444" t="str">
            <v>Z821</v>
          </cell>
          <cell r="B10444" t="str">
            <v>HISTORIA FAMILIAR DE CEGUERA O PERDIDA DE LA VISION</v>
          </cell>
          <cell r="C10444" t="str">
            <v>00</v>
          </cell>
        </row>
        <row r="10445">
          <cell r="A10445" t="str">
            <v>Z822</v>
          </cell>
          <cell r="B10445" t="str">
            <v>HISTORIA FAMILIAR DE SORDERA O PERDIDA DE LA AUDICION</v>
          </cell>
          <cell r="C10445" t="str">
            <v>00</v>
          </cell>
        </row>
        <row r="10446">
          <cell r="A10446" t="str">
            <v>Z823</v>
          </cell>
          <cell r="B10446" t="str">
            <v>HISTORIA FAMILIAR DE APOPLEJIA</v>
          </cell>
          <cell r="C10446" t="str">
            <v>00</v>
          </cell>
        </row>
        <row r="10447">
          <cell r="A10447" t="str">
            <v>Z824</v>
          </cell>
          <cell r="B10447" t="str">
            <v>HISTORIA FAMILIAR DE ENFERMEDAD ISQUEMICA DEL CORAZON Y OTRAS ENF. DEL</v>
          </cell>
          <cell r="C10447" t="str">
            <v>00</v>
          </cell>
        </row>
        <row r="10448">
          <cell r="A10448" t="str">
            <v>Z825</v>
          </cell>
          <cell r="B10448" t="str">
            <v>HISTORIA FAMILIAR DE ASMA Y DE OTRAS ENFERM. CRONICAS DE LAS VIAS RESP</v>
          </cell>
          <cell r="C10448" t="str">
            <v>00</v>
          </cell>
        </row>
        <row r="10449">
          <cell r="A10449" t="str">
            <v>Z826</v>
          </cell>
          <cell r="B10449" t="str">
            <v>HISTORIA FAMILIAR DE ARTRITIS Y OTRAS ENFERM. DEL SISTEMA OSTEMUSC. Y</v>
          </cell>
          <cell r="C10449" t="str">
            <v>00</v>
          </cell>
        </row>
        <row r="10450">
          <cell r="A10450" t="str">
            <v>Z827</v>
          </cell>
          <cell r="B10450" t="str">
            <v>HISTORIA FAMILIAR DE MALFORM. CONG. DEFORM. Y OTRAS ANOMALIAS CROMOSOM</v>
          </cell>
          <cell r="C10450" t="str">
            <v>00</v>
          </cell>
        </row>
        <row r="10451">
          <cell r="A10451" t="str">
            <v>Z828</v>
          </cell>
          <cell r="B10451" t="str">
            <v>HISTORIA FAMILIAR DE OTRAS DISCAPACID. Y ENFERM. CRONICAS INCAPAC. NO</v>
          </cell>
          <cell r="C10451" t="str">
            <v>00</v>
          </cell>
        </row>
        <row r="10452">
          <cell r="A10452" t="str">
            <v>Z83</v>
          </cell>
          <cell r="B10452" t="str">
            <v>HISTORIA FAMILIAR DE OTROS TRASTORNOS ESPECIFICADOS</v>
          </cell>
          <cell r="C10452" t="str">
            <v>00</v>
          </cell>
        </row>
        <row r="10453">
          <cell r="A10453" t="str">
            <v>Z830</v>
          </cell>
          <cell r="B10453" t="str">
            <v>HISTORIA FAMILIAR DE INFECCION POR EL VIRUS DE LA INMUNODEF. HUMANA (V</v>
          </cell>
          <cell r="C10453" t="str">
            <v>00</v>
          </cell>
        </row>
        <row r="10454">
          <cell r="A10454" t="str">
            <v>Z831</v>
          </cell>
          <cell r="B10454" t="str">
            <v>HISTORIA FAMILIAR DE OTRAS ENFERM. INFECCIOSAS Y PARASITARIAS</v>
          </cell>
          <cell r="C10454" t="str">
            <v>00</v>
          </cell>
        </row>
        <row r="10455">
          <cell r="A10455" t="str">
            <v>Z832</v>
          </cell>
          <cell r="B10455" t="str">
            <v>HISTORIA FAMILIAR DE ENFERM. DE LA SANGRE Y DE LOS ORGANOS HEMTOPOY</v>
          </cell>
          <cell r="C10455" t="str">
            <v>00</v>
          </cell>
        </row>
        <row r="10456">
          <cell r="A10456" t="str">
            <v>Z833</v>
          </cell>
          <cell r="B10456" t="str">
            <v>HISTORIA FAMILIAR DE DIABETES MELLITUS</v>
          </cell>
          <cell r="C10456" t="str">
            <v>00</v>
          </cell>
        </row>
        <row r="10457">
          <cell r="A10457" t="str">
            <v>Z834</v>
          </cell>
          <cell r="B10457" t="str">
            <v>HISTORIA FAMILIAR DE OTRAS ENFERM. ENDOCRINAS, NUTRIC. Y METABOLICAS</v>
          </cell>
          <cell r="C10457" t="str">
            <v>00</v>
          </cell>
        </row>
        <row r="10458">
          <cell r="A10458" t="str">
            <v>Z835</v>
          </cell>
          <cell r="B10458" t="str">
            <v>HISTORIA FAMILIAR DE TRASTORNOS DE LOS OJOS Y DE LOS OIDOS</v>
          </cell>
          <cell r="C10458" t="str">
            <v>00</v>
          </cell>
        </row>
        <row r="10459">
          <cell r="A10459" t="str">
            <v>Z836</v>
          </cell>
          <cell r="B10459" t="str">
            <v>HISTORIA FAMILIAR DE ENFERMEDADES DEL SISTEMA RESPIRATORIO</v>
          </cell>
          <cell r="C10459" t="str">
            <v>00</v>
          </cell>
        </row>
        <row r="10460">
          <cell r="A10460" t="str">
            <v>Z837</v>
          </cell>
          <cell r="B10460" t="str">
            <v>HISTORIA FAMILIAR DE ENFERMEDADES DEL SISTEMA DIGESTIVO</v>
          </cell>
          <cell r="C10460" t="str">
            <v>00</v>
          </cell>
        </row>
        <row r="10461">
          <cell r="A10461" t="str">
            <v>Z84</v>
          </cell>
          <cell r="B10461" t="str">
            <v>HISTORIA FAMILIAR DE OTRAS AFECCIONES</v>
          </cell>
          <cell r="C10461" t="str">
            <v>00</v>
          </cell>
        </row>
        <row r="10462">
          <cell r="A10462" t="str">
            <v>Z840</v>
          </cell>
          <cell r="B10462" t="str">
            <v>HISTORIA FAMILIAR DE ENFERM. DE LA PIEL Y DEL TEJIDO SUBCUTANEO</v>
          </cell>
          <cell r="C10462" t="str">
            <v>00</v>
          </cell>
        </row>
        <row r="10463">
          <cell r="A10463" t="str">
            <v>Z841</v>
          </cell>
          <cell r="B10463" t="str">
            <v>HISTORIA FAMILIAR DE TRASTORNOS DEL RIÑON Y DEL URETER</v>
          </cell>
          <cell r="C10463" t="str">
            <v>00</v>
          </cell>
        </row>
        <row r="10464">
          <cell r="A10464" t="str">
            <v>Z842</v>
          </cell>
          <cell r="B10464" t="str">
            <v>HISTORIA FAMILIAR DE OTRAS ENFERMEDADES DEL SISTEMA GENITOURINARIO</v>
          </cell>
          <cell r="C10464" t="str">
            <v>00</v>
          </cell>
        </row>
        <row r="10465">
          <cell r="A10465" t="str">
            <v>Z843</v>
          </cell>
          <cell r="B10465" t="str">
            <v>HISTORIA FAMILIAR DE CONSANGUINIDAD</v>
          </cell>
          <cell r="C10465" t="str">
            <v>00</v>
          </cell>
        </row>
        <row r="10466">
          <cell r="A10466" t="str">
            <v>Z848</v>
          </cell>
          <cell r="B10466" t="str">
            <v>HISTORIA FAMILIAR DE OTRAS AFECCIONES ESPECIFICADAS</v>
          </cell>
          <cell r="C10466" t="str">
            <v>00</v>
          </cell>
        </row>
        <row r="10467">
          <cell r="A10467" t="str">
            <v>Z85</v>
          </cell>
          <cell r="B10467" t="str">
            <v>HISTORIA PERSONAL DE TUMOR MALIGNO</v>
          </cell>
          <cell r="C10467" t="str">
            <v>00</v>
          </cell>
        </row>
        <row r="10468">
          <cell r="A10468" t="str">
            <v>Z850</v>
          </cell>
          <cell r="B10468" t="str">
            <v>HISTORIA PERSONAL DE TUMOR MALIGNO DE ORGANOS DIGESTIVOS</v>
          </cell>
          <cell r="C10468" t="str">
            <v>00</v>
          </cell>
        </row>
        <row r="10469">
          <cell r="A10469" t="str">
            <v>Z851</v>
          </cell>
          <cell r="B10469" t="str">
            <v>HISTORIA PERSONAL DE TUMOR MALIGNO DE TRAQUEA, BRONQUIOS Y PULMON</v>
          </cell>
          <cell r="C10469" t="str">
            <v>00</v>
          </cell>
        </row>
        <row r="10470">
          <cell r="A10470" t="str">
            <v>Z852</v>
          </cell>
          <cell r="B10470" t="str">
            <v>HISTORIA PERSONAL DE TUMOR MALIGNO DE OTROS ORGANOS RESPIRATORIOS E IN</v>
          </cell>
          <cell r="C10470" t="str">
            <v>00</v>
          </cell>
        </row>
        <row r="10471">
          <cell r="A10471" t="str">
            <v>Z853</v>
          </cell>
          <cell r="B10471" t="str">
            <v>HISTORIA PERSONAL DE TUMOR MALIGNO DE MAMA</v>
          </cell>
          <cell r="C10471" t="str">
            <v>00</v>
          </cell>
        </row>
        <row r="10472">
          <cell r="A10472" t="str">
            <v>Z854</v>
          </cell>
          <cell r="B10472" t="str">
            <v>HISTORIA PERSONAL DE TUMOR MALIGNO DE ORGANOS GENITALES</v>
          </cell>
          <cell r="C10472" t="str">
            <v>00</v>
          </cell>
        </row>
        <row r="10473">
          <cell r="A10473" t="str">
            <v>Z855</v>
          </cell>
          <cell r="B10473" t="str">
            <v>HISTORIA PERSONAL DE TUMOR MALIGNO DE VIAS URINARIAS</v>
          </cell>
          <cell r="C10473" t="str">
            <v>00</v>
          </cell>
        </row>
        <row r="10474">
          <cell r="A10474" t="str">
            <v>Z856</v>
          </cell>
          <cell r="B10474" t="str">
            <v>HISTORIA PERSONAL DE LEUCEMIA</v>
          </cell>
          <cell r="C10474" t="str">
            <v>00</v>
          </cell>
        </row>
        <row r="10475">
          <cell r="A10475" t="str">
            <v>Z857</v>
          </cell>
          <cell r="B10475" t="str">
            <v>HISTORIA PERSONAL DE OTROS TUMORES MALIGNOS DEL TEJIDO LINFOIDE, HEMAT</v>
          </cell>
          <cell r="C10475" t="str">
            <v>00</v>
          </cell>
        </row>
        <row r="10476">
          <cell r="A10476" t="str">
            <v>Z858</v>
          </cell>
          <cell r="B10476" t="str">
            <v>HISTORIA PERSONAL DE TUMOR MALIGNO DE OTROS ORGANOS Y SISTEMAS</v>
          </cell>
          <cell r="C10476" t="str">
            <v>00</v>
          </cell>
        </row>
        <row r="10477">
          <cell r="A10477" t="str">
            <v>Z859</v>
          </cell>
          <cell r="B10477" t="str">
            <v>HISTORIA PERSONAL DE TUMOR MALIGNO, DE SITIO NO ESPECIFICADO</v>
          </cell>
          <cell r="C10477" t="str">
            <v>00</v>
          </cell>
        </row>
        <row r="10478">
          <cell r="A10478" t="str">
            <v>Z86</v>
          </cell>
          <cell r="B10478" t="str">
            <v>HISTORIA PERSONAL DE ALGUNAS OTRAS ENFERMEDADES</v>
          </cell>
          <cell r="C10478" t="str">
            <v>00</v>
          </cell>
        </row>
        <row r="10479">
          <cell r="A10479" t="str">
            <v>Z860</v>
          </cell>
          <cell r="B10479" t="str">
            <v>HISTORIA PERSONAL DE OTROS TUMORES</v>
          </cell>
          <cell r="C10479" t="str">
            <v>00</v>
          </cell>
        </row>
        <row r="10480">
          <cell r="A10480" t="str">
            <v>Z861</v>
          </cell>
          <cell r="B10480" t="str">
            <v>HISTORIA PERSONAL DE ENFERMEDADES INFECCIOSAS Y PARASITARIAS</v>
          </cell>
          <cell r="C10480" t="str">
            <v>00</v>
          </cell>
        </row>
        <row r="10481">
          <cell r="A10481" t="str">
            <v>Z862</v>
          </cell>
          <cell r="B10481" t="str">
            <v>HISTORIA PERSONAL DE ENFERM. DE LA SANGRE Y DE LOS ORGANOS HEMTPOY</v>
          </cell>
          <cell r="C10481" t="str">
            <v>00</v>
          </cell>
        </row>
        <row r="10482">
          <cell r="A10482" t="str">
            <v>Z863</v>
          </cell>
          <cell r="B10482" t="str">
            <v>HISTORIA PERSONAL DE ENFERM. ENDOCRINAS, NUTRICIONALES Y METABOLICAS</v>
          </cell>
          <cell r="C10482" t="str">
            <v>00</v>
          </cell>
        </row>
        <row r="10483">
          <cell r="A10483" t="str">
            <v>Z864</v>
          </cell>
          <cell r="B10483" t="str">
            <v>HISTORIA PERSONAL DE ABUSO DE SUSTANCIAS PSICOACTIVAS</v>
          </cell>
          <cell r="C10483" t="str">
            <v>00</v>
          </cell>
        </row>
        <row r="10484">
          <cell r="A10484" t="str">
            <v>Z865</v>
          </cell>
          <cell r="B10484" t="str">
            <v>HISTORIA PERSONAL DE OTROS TRASTORNOS MENTALES O DEL COMPORTAMIENTO</v>
          </cell>
          <cell r="C10484" t="str">
            <v>00</v>
          </cell>
        </row>
        <row r="10485">
          <cell r="A10485" t="str">
            <v>Z866</v>
          </cell>
          <cell r="B10485" t="str">
            <v>HISTORIA PERSONAL DE ENFERM. DEL SISTEMA NERVIOSO Y DE LOS ORGAN. DE L</v>
          </cell>
          <cell r="C10485" t="str">
            <v>00</v>
          </cell>
        </row>
        <row r="10486">
          <cell r="A10486" t="str">
            <v>Z867</v>
          </cell>
          <cell r="B10486" t="str">
            <v>HISTORIA PERSONAL DE ENFERMEDADES DEL SISTEMA CIRCULATORIO</v>
          </cell>
          <cell r="C10486" t="str">
            <v>00</v>
          </cell>
        </row>
        <row r="10487">
          <cell r="A10487" t="str">
            <v>Z87</v>
          </cell>
          <cell r="B10487" t="str">
            <v>HISTORIA PERSONAL DE OTRAS ENFERMEDADES Y AFECCIONES</v>
          </cell>
          <cell r="C10487" t="str">
            <v>00</v>
          </cell>
        </row>
        <row r="10488">
          <cell r="A10488" t="str">
            <v>Z870</v>
          </cell>
          <cell r="B10488" t="str">
            <v>HISTORIA PERSONAL DE ENFERMEDADES DEL SISTEMA RESPIRATORIO</v>
          </cell>
          <cell r="C10488" t="str">
            <v>00</v>
          </cell>
        </row>
        <row r="10489">
          <cell r="A10489" t="str">
            <v>Z871</v>
          </cell>
          <cell r="B10489" t="str">
            <v>HISTORIA PERSONAL DE ENFERMEDADES DEL SISTEMA DIGESTIVO</v>
          </cell>
          <cell r="C10489" t="str">
            <v>00</v>
          </cell>
        </row>
        <row r="10490">
          <cell r="A10490" t="str">
            <v>Z872</v>
          </cell>
          <cell r="B10490" t="str">
            <v>HISTORIA PERSONAL DE ENFERMEDADES DE LA PIEL Y DEL TEJIDO SUBCUTANEO</v>
          </cell>
          <cell r="C10490" t="str">
            <v>00</v>
          </cell>
        </row>
        <row r="10491">
          <cell r="A10491" t="str">
            <v>Z873</v>
          </cell>
          <cell r="B10491" t="str">
            <v>HISTORIA PERSONAL DE ENFERM. DEL SISTEMA OSTEOMUSCULAR Y DEL TEJ. CONJ</v>
          </cell>
          <cell r="C10491" t="str">
            <v>00</v>
          </cell>
        </row>
        <row r="10492">
          <cell r="A10492" t="str">
            <v>Z874</v>
          </cell>
          <cell r="B10492" t="str">
            <v>HISTORIA PERSONAL DE ENFERMEDADES DEL SISTEMA GENITOURINARIO</v>
          </cell>
          <cell r="C10492" t="str">
            <v>00</v>
          </cell>
        </row>
        <row r="10493">
          <cell r="A10493" t="str">
            <v>Z875</v>
          </cell>
          <cell r="B10493" t="str">
            <v>HISTORIA PERSONAL DE COMPLICACIONES DEL EMBARAZO, DEL PARTO Y DEL PUER</v>
          </cell>
          <cell r="C10493" t="str">
            <v>00</v>
          </cell>
        </row>
        <row r="10494">
          <cell r="A10494" t="str">
            <v>Z876</v>
          </cell>
          <cell r="B10494" t="str">
            <v>HISTORIA PERSONAL DE CIERTAS AFECCIONES ORIGINADAS EN EL PERIODO PERIN</v>
          </cell>
          <cell r="C10494" t="str">
            <v>00</v>
          </cell>
        </row>
        <row r="10495">
          <cell r="A10495" t="str">
            <v>Z877</v>
          </cell>
          <cell r="B10495" t="str">
            <v>HISTORIA PERSONAL DE MALFORM. CONG. DEFORM. Y ANOMALIAS CROMOSOMICAS</v>
          </cell>
          <cell r="C10495" t="str">
            <v>00</v>
          </cell>
        </row>
        <row r="10496">
          <cell r="A10496" t="str">
            <v>Z878</v>
          </cell>
          <cell r="B10496" t="str">
            <v>HISTORIA PERSONAL DE OTRAS AFECCIONES ESPECIFICADAS</v>
          </cell>
          <cell r="C10496" t="str">
            <v>00</v>
          </cell>
        </row>
        <row r="10497">
          <cell r="A10497" t="str">
            <v>Z88</v>
          </cell>
          <cell r="B10497" t="str">
            <v>HISTORIA PERSONAL DE ALERGIA A DROGAS, MEDICAMENTOS Y SUSTANCIAS BIOLO</v>
          </cell>
          <cell r="C10497" t="str">
            <v>00</v>
          </cell>
        </row>
        <row r="10498">
          <cell r="A10498" t="str">
            <v>Z880</v>
          </cell>
          <cell r="B10498" t="str">
            <v>HISTORIA PERSONAL DE ALERGIA A PENICILINA</v>
          </cell>
          <cell r="C10498" t="str">
            <v>00</v>
          </cell>
        </row>
        <row r="10499">
          <cell r="A10499" t="str">
            <v>Z881</v>
          </cell>
          <cell r="B10499" t="str">
            <v>HISTORIA PERSONAL DE ALERGIA A OTROS AGENTES ANTIBIOTICOS</v>
          </cell>
          <cell r="C10499" t="str">
            <v>00</v>
          </cell>
        </row>
        <row r="10500">
          <cell r="A10500" t="str">
            <v>Z882</v>
          </cell>
          <cell r="B10500" t="str">
            <v>HISTORIA PERSONAL DE ALERGIA A SULFONAMIDAS</v>
          </cell>
          <cell r="C10500" t="str">
            <v>00</v>
          </cell>
        </row>
        <row r="10501">
          <cell r="A10501" t="str">
            <v>Z883</v>
          </cell>
          <cell r="B10501" t="str">
            <v>HISTORIA PERSONAL DE ALERGIA A OTROS AGENTES ANTIINFECCIOSOS</v>
          </cell>
          <cell r="C10501" t="str">
            <v>00</v>
          </cell>
        </row>
        <row r="10502">
          <cell r="A10502" t="str">
            <v>Z884</v>
          </cell>
          <cell r="B10502" t="str">
            <v>HISTORIA PERSONAL DE ALERGIA A AGENTE ANESTESICO</v>
          </cell>
          <cell r="C10502" t="str">
            <v>00</v>
          </cell>
        </row>
        <row r="10503">
          <cell r="A10503" t="str">
            <v>Z885</v>
          </cell>
          <cell r="B10503" t="str">
            <v>HISTORIA PERSONAL DE ALERGIA A AGENTE NARCOTICO</v>
          </cell>
          <cell r="C10503" t="str">
            <v>00</v>
          </cell>
        </row>
        <row r="10504">
          <cell r="A10504" t="str">
            <v>Z886</v>
          </cell>
          <cell r="B10504" t="str">
            <v>HISTORIA PERSONAL DE ALERGIA A AGENTE ANALGESICO</v>
          </cell>
          <cell r="C10504" t="str">
            <v>00</v>
          </cell>
        </row>
        <row r="10505">
          <cell r="A10505" t="str">
            <v>Z887</v>
          </cell>
          <cell r="B10505" t="str">
            <v>HISTORIA PERSONAL DE ALERGIA A  SUERO O VACUNA</v>
          </cell>
          <cell r="C10505" t="str">
            <v>00</v>
          </cell>
        </row>
        <row r="10506">
          <cell r="A10506" t="str">
            <v>Z888</v>
          </cell>
          <cell r="B10506" t="str">
            <v>HISTORIA PERSONAL DE ALERGIA A OTRAS DROGAS, MEDICAM. Y SUSTANC. BIOLO</v>
          </cell>
          <cell r="C10506" t="str">
            <v>00</v>
          </cell>
        </row>
        <row r="10507">
          <cell r="A10507" t="str">
            <v>Z889</v>
          </cell>
          <cell r="B10507" t="str">
            <v>HISTORIA PERSONAL DE ALERGIA A DROGAS, MEDIC. Y SUST. BIOLOG. NO ESPEC</v>
          </cell>
          <cell r="C10507" t="str">
            <v>00</v>
          </cell>
        </row>
        <row r="10508">
          <cell r="A10508" t="str">
            <v>Z89</v>
          </cell>
          <cell r="B10508" t="str">
            <v>AUSENCIA ADQUIRIDA DE MIEMBROS</v>
          </cell>
          <cell r="C10508" t="str">
            <v>00</v>
          </cell>
        </row>
        <row r="10509">
          <cell r="A10509" t="str">
            <v>Z890</v>
          </cell>
          <cell r="B10509" t="str">
            <v>AUSENCIA ADQUIRIDA DE DEDO(S), (INCLUSO EL PUGAR) UNILATERAL</v>
          </cell>
          <cell r="C10509" t="str">
            <v>00</v>
          </cell>
        </row>
        <row r="10510">
          <cell r="A10510" t="str">
            <v>Z891</v>
          </cell>
          <cell r="B10510" t="str">
            <v>AUSENCIA ADQUIRIDA DE MANO Y MUÑECA</v>
          </cell>
          <cell r="C10510" t="str">
            <v>00</v>
          </cell>
        </row>
        <row r="10511">
          <cell r="A10511" t="str">
            <v>Z892</v>
          </cell>
          <cell r="B10511" t="str">
            <v>AUSENCIA ADQUIRIDA DE MIEMBRO SUPERIOR POR ARRIBA DE LA MUÑECA</v>
          </cell>
          <cell r="C10511" t="str">
            <v>00</v>
          </cell>
        </row>
        <row r="10512">
          <cell r="A10512" t="str">
            <v>Z893</v>
          </cell>
          <cell r="B10512" t="str">
            <v>AUSENCIA ADQUIRIDA DE AMBOS MIEMBROS SUPERIORES (CUALQUIER NIVEL)</v>
          </cell>
          <cell r="C10512" t="str">
            <v>00</v>
          </cell>
        </row>
        <row r="10513">
          <cell r="A10513" t="str">
            <v>Z894</v>
          </cell>
          <cell r="B10513" t="str">
            <v>AUSENCIA ADQUIRIDA DE PIE Y TOBILLO</v>
          </cell>
          <cell r="C10513" t="str">
            <v>00</v>
          </cell>
        </row>
        <row r="10514">
          <cell r="A10514" t="str">
            <v>Z895</v>
          </cell>
          <cell r="B10514" t="str">
            <v>AUESNCIA ADQUIRIDA DE PIERNA A NIVEL DE O DEBAJO DE LA RODILLA</v>
          </cell>
          <cell r="C10514" t="str">
            <v>00</v>
          </cell>
        </row>
        <row r="10515">
          <cell r="A10515" t="str">
            <v>Z896</v>
          </cell>
          <cell r="B10515" t="str">
            <v>AUSENCIA ADQUIRIDA DE PIERNA POR ARRIBA DE LA RODILLA</v>
          </cell>
          <cell r="C10515" t="str">
            <v>00</v>
          </cell>
        </row>
        <row r="10516">
          <cell r="A10516" t="str">
            <v>Z897</v>
          </cell>
          <cell r="B10516" t="str">
            <v>AUSENCIA ADQUIRIDA DE AMBOS MIEMBROS INFERIORES (CUALQUIER NIVEL, EXCE</v>
          </cell>
          <cell r="C10516" t="str">
            <v>00</v>
          </cell>
        </row>
        <row r="10517">
          <cell r="A10517" t="str">
            <v>Z898</v>
          </cell>
          <cell r="B10517" t="str">
            <v>AUSENCIA ADQUIRIDA DE MIEMBROS SUPERIORES E INFERIORES (CUALQ. NIVEL)</v>
          </cell>
          <cell r="C10517" t="str">
            <v>00</v>
          </cell>
        </row>
        <row r="10518">
          <cell r="A10518" t="str">
            <v>Z899</v>
          </cell>
          <cell r="B10518" t="str">
            <v>AUSENCIA ADQUIRIDA DE MIEMBROS NO ESPECIFICADOS</v>
          </cell>
          <cell r="C10518" t="str">
            <v>00</v>
          </cell>
        </row>
        <row r="10519">
          <cell r="A10519" t="str">
            <v>Z90</v>
          </cell>
          <cell r="B10519" t="str">
            <v>AUSENCIA ADQUIRIDA DE ORGANOS, NO CLASIFICADA EN OTRA PARTE</v>
          </cell>
          <cell r="C10519" t="str">
            <v>00</v>
          </cell>
        </row>
        <row r="10520">
          <cell r="A10520" t="str">
            <v>Z900</v>
          </cell>
          <cell r="B10520" t="str">
            <v>AUSENCIA ADQUIRIDA DE PARTE DE LA CABEZA Y DEL CUELLO</v>
          </cell>
          <cell r="C10520" t="str">
            <v>00</v>
          </cell>
        </row>
        <row r="10521">
          <cell r="A10521" t="str">
            <v>Z901</v>
          </cell>
          <cell r="B10521" t="str">
            <v>AUSENCIA ADQUIRIDA DE MAMA(S)</v>
          </cell>
          <cell r="C10521" t="str">
            <v>00</v>
          </cell>
        </row>
        <row r="10522">
          <cell r="A10522" t="str">
            <v>Z902</v>
          </cell>
          <cell r="B10522" t="str">
            <v>AUSENCIA ADQUIRIDA (DE PARTE) DEL PULMON</v>
          </cell>
          <cell r="C10522" t="str">
            <v>00</v>
          </cell>
        </row>
        <row r="10523">
          <cell r="A10523" t="str">
            <v>Z903</v>
          </cell>
          <cell r="B10523" t="str">
            <v>AUSENCIA ADQUIRIDA DE PARTE DEL ESTOMAGO</v>
          </cell>
          <cell r="C10523" t="str">
            <v>00</v>
          </cell>
        </row>
        <row r="10524">
          <cell r="A10524" t="str">
            <v>Z904</v>
          </cell>
          <cell r="B10524" t="str">
            <v>AUSENCIA ADQUIRIDA DE OTRAS PARTES DEL TUBO DIGESTIVO</v>
          </cell>
          <cell r="C10524" t="str">
            <v>00</v>
          </cell>
        </row>
        <row r="10525">
          <cell r="A10525" t="str">
            <v>Z905</v>
          </cell>
          <cell r="B10525" t="str">
            <v>AUSENCIA ADQUIRIDA DE RIÑON</v>
          </cell>
          <cell r="C10525" t="str">
            <v>00</v>
          </cell>
        </row>
        <row r="10526">
          <cell r="A10526" t="str">
            <v>Z906</v>
          </cell>
          <cell r="B10526" t="str">
            <v>AUSENCIA ADQUIRIDA DE OTRAS PARTES DE LAS VIAS URINARIAS</v>
          </cell>
          <cell r="C10526" t="str">
            <v>00</v>
          </cell>
        </row>
        <row r="10527">
          <cell r="A10527" t="str">
            <v>Z907</v>
          </cell>
          <cell r="B10527" t="str">
            <v>AUSENCIA ADQUIRIDA DE ORGANO(S) GENITAL(ES)</v>
          </cell>
          <cell r="C10527" t="str">
            <v>00</v>
          </cell>
        </row>
        <row r="10528">
          <cell r="A10528" t="str">
            <v>Z908</v>
          </cell>
          <cell r="B10528" t="str">
            <v>AUSENCIA ADQUIRIDA DE OTROS ORGANOS</v>
          </cell>
          <cell r="C10528" t="str">
            <v>00</v>
          </cell>
        </row>
        <row r="10529">
          <cell r="A10529" t="str">
            <v>Z91</v>
          </cell>
          <cell r="B10529" t="str">
            <v>HISTORIA PERSONAL DE FACTORES DE RIESGO, NO CLASIFICADOS EN OTRA PARTE</v>
          </cell>
          <cell r="C10529" t="str">
            <v>00</v>
          </cell>
        </row>
        <row r="10530">
          <cell r="A10530" t="str">
            <v>Z910</v>
          </cell>
          <cell r="B10530" t="str">
            <v>HISTORIA PERSONAL DE ALERGIA, NO DEBIDA A DROGAS Y A SUSTANCIAS BIOLOG</v>
          </cell>
          <cell r="C10530" t="str">
            <v>00</v>
          </cell>
        </row>
        <row r="10531">
          <cell r="A10531" t="str">
            <v>Z911</v>
          </cell>
          <cell r="B10531" t="str">
            <v>HISTORIA PERSONAL DE INCUMPLIMIENTO DEL REGIMEN O TRATAMIENTO MEDICO</v>
          </cell>
          <cell r="C10531" t="str">
            <v>00</v>
          </cell>
        </row>
        <row r="10532">
          <cell r="A10532" t="str">
            <v>Z912</v>
          </cell>
          <cell r="B10532" t="str">
            <v>HISTORIA PERSONAL DE HIGIENE PERSONAL DEFICIENTE</v>
          </cell>
          <cell r="C10532" t="str">
            <v>00</v>
          </cell>
        </row>
        <row r="10533">
          <cell r="A10533" t="str">
            <v>Z913</v>
          </cell>
          <cell r="B10533" t="str">
            <v>HISTORIA PERSONAL DE CICLO SUEÑO-VIGILIA NO SALUDABLE</v>
          </cell>
          <cell r="C10533" t="str">
            <v>00</v>
          </cell>
        </row>
        <row r="10534">
          <cell r="A10534" t="str">
            <v>Z914</v>
          </cell>
          <cell r="B10534" t="str">
            <v>HISTORIA PERSONAL DE TRAUMA PSICOLOGICO, NO CLASIFICADO EN OTRA PARTE</v>
          </cell>
          <cell r="C10534" t="str">
            <v>00</v>
          </cell>
        </row>
        <row r="10535">
          <cell r="A10535" t="str">
            <v>Z915</v>
          </cell>
          <cell r="B10535" t="str">
            <v>HISTORIA PERSONAL DE LESION AUTOINFLIGIDA INTENCIONALMENTE</v>
          </cell>
          <cell r="C10535" t="str">
            <v>00</v>
          </cell>
        </row>
        <row r="10536">
          <cell r="A10536" t="str">
            <v>Z916</v>
          </cell>
          <cell r="B10536" t="str">
            <v>HISTORIA PERSONAL DE OTRO TRAUMA FISICO</v>
          </cell>
          <cell r="C10536" t="str">
            <v>00</v>
          </cell>
        </row>
        <row r="10537">
          <cell r="A10537" t="str">
            <v>Z918</v>
          </cell>
          <cell r="B10537" t="str">
            <v>HISTORIA PERSONAL DE OTROS FACTORES DE RIESGO, NO CLASIFICADOS EN OTRA</v>
          </cell>
          <cell r="C10537" t="str">
            <v>00</v>
          </cell>
        </row>
        <row r="10538">
          <cell r="A10538" t="str">
            <v>Z92</v>
          </cell>
          <cell r="B10538" t="str">
            <v>HISTORIA PERSONAL DE TRATAMIENTO MEDICO</v>
          </cell>
          <cell r="C10538" t="str">
            <v>00</v>
          </cell>
        </row>
        <row r="10539">
          <cell r="A10539" t="str">
            <v>Z920</v>
          </cell>
          <cell r="B10539" t="str">
            <v>HISTORIA PERSONAL DE ANTICONCEPCION</v>
          </cell>
          <cell r="C10539" t="str">
            <v>00</v>
          </cell>
        </row>
        <row r="10540">
          <cell r="A10540" t="str">
            <v>Z921</v>
          </cell>
          <cell r="B10540" t="str">
            <v>HISTORIA PERSONAL DE USO (PRESENTE) DE ANTICOAGULANTES POR LARGO TIEMP</v>
          </cell>
          <cell r="C10540" t="str">
            <v>00</v>
          </cell>
        </row>
        <row r="10541">
          <cell r="A10541" t="str">
            <v>Z922</v>
          </cell>
          <cell r="B10541" t="str">
            <v>HISTORIA PERSONAL DE USO (PRESENTE) DE OTROS MEDICAM. POR LARGO TIEMPO</v>
          </cell>
          <cell r="C10541" t="str">
            <v>00</v>
          </cell>
        </row>
        <row r="10542">
          <cell r="A10542" t="str">
            <v>Z923</v>
          </cell>
          <cell r="B10542" t="str">
            <v>HISTORIA PERSONAL DE IRRADIACION</v>
          </cell>
          <cell r="C10542" t="str">
            <v>00</v>
          </cell>
        </row>
        <row r="10543">
          <cell r="A10543" t="str">
            <v>Z924</v>
          </cell>
          <cell r="B10543" t="str">
            <v>HISTORIA PERSONAL DE CIRUGIA MAYOR, NO CLASIFICADA EN OTRA PARTE</v>
          </cell>
          <cell r="C10543" t="str">
            <v>00</v>
          </cell>
        </row>
        <row r="10544">
          <cell r="A10544" t="str">
            <v>Z925</v>
          </cell>
          <cell r="B10544" t="str">
            <v>HISTORIA PERSONAL DE MEDIDAS DE REHABILITACION</v>
          </cell>
          <cell r="C10544" t="str">
            <v>00</v>
          </cell>
        </row>
        <row r="10545">
          <cell r="A10545" t="str">
            <v>Z928</v>
          </cell>
          <cell r="B10545" t="str">
            <v>HISTORIA PERSONAL DE OTROS TRATAMIENTOS MEDICOS</v>
          </cell>
          <cell r="C10545" t="str">
            <v>00</v>
          </cell>
        </row>
        <row r="10546">
          <cell r="A10546" t="str">
            <v>Z929</v>
          </cell>
          <cell r="B10546" t="str">
            <v>HISTORIA PERSONAL DE TRATAMIENTO MEDICO NO ESPECIFICADO</v>
          </cell>
          <cell r="C10546" t="str">
            <v>00</v>
          </cell>
        </row>
        <row r="10547">
          <cell r="A10547" t="str">
            <v>Z93</v>
          </cell>
          <cell r="B10547" t="str">
            <v>ABERTURAS ARTIFICIALES</v>
          </cell>
          <cell r="C10547" t="str">
            <v>00</v>
          </cell>
        </row>
        <row r="10548">
          <cell r="A10548" t="str">
            <v>Z930</v>
          </cell>
          <cell r="B10548" t="str">
            <v>TRAQUEOSTOMIA</v>
          </cell>
          <cell r="C10548" t="str">
            <v>00</v>
          </cell>
        </row>
        <row r="10549">
          <cell r="A10549" t="str">
            <v>Z931</v>
          </cell>
          <cell r="B10549" t="str">
            <v>GASTROSTOMIA</v>
          </cell>
          <cell r="C10549" t="str">
            <v>00</v>
          </cell>
        </row>
        <row r="10550">
          <cell r="A10550" t="str">
            <v>Z932</v>
          </cell>
          <cell r="B10550" t="str">
            <v>ILEOSTOMIA</v>
          </cell>
          <cell r="C10550" t="str">
            <v>00</v>
          </cell>
        </row>
        <row r="10551">
          <cell r="A10551" t="str">
            <v>Z933</v>
          </cell>
          <cell r="B10551" t="str">
            <v>COLOSTOMIA</v>
          </cell>
          <cell r="C10551" t="str">
            <v>00</v>
          </cell>
        </row>
        <row r="10552">
          <cell r="A10552" t="str">
            <v>Z934</v>
          </cell>
          <cell r="B10552" t="str">
            <v>OTROS ORIFICIOS ARTIFICIALES DEL TUBO GASTROINTESTINAL</v>
          </cell>
          <cell r="C10552" t="str">
            <v>00</v>
          </cell>
        </row>
        <row r="10553">
          <cell r="A10553" t="str">
            <v>Z935</v>
          </cell>
          <cell r="B10553" t="str">
            <v>CISTOSTOMIA</v>
          </cell>
          <cell r="C10553" t="str">
            <v>00</v>
          </cell>
        </row>
        <row r="10554">
          <cell r="A10554" t="str">
            <v>Z936</v>
          </cell>
          <cell r="B10554" t="str">
            <v>OTROS ORIFICIOS ARTIFICIALES DE LAS VIAS URINARIAS</v>
          </cell>
          <cell r="C10554" t="str">
            <v>00</v>
          </cell>
        </row>
        <row r="10555">
          <cell r="A10555" t="str">
            <v>Z938</v>
          </cell>
          <cell r="B10555" t="str">
            <v>OTRAS ABERTURAS ARTIFICIALES</v>
          </cell>
          <cell r="C10555" t="str">
            <v>00</v>
          </cell>
        </row>
        <row r="10556">
          <cell r="A10556" t="str">
            <v>Z939</v>
          </cell>
          <cell r="B10556" t="str">
            <v>ABERTURA ARTIFICIAL, NO ESPECIFICADA</v>
          </cell>
          <cell r="C10556" t="str">
            <v>00</v>
          </cell>
        </row>
        <row r="10557">
          <cell r="A10557" t="str">
            <v>Z94</v>
          </cell>
          <cell r="B10557" t="str">
            <v>ORGANOS Y TEJIDOS TRASPLANTADOS</v>
          </cell>
          <cell r="C10557" t="str">
            <v>00</v>
          </cell>
        </row>
        <row r="10558">
          <cell r="A10558" t="str">
            <v>Z940</v>
          </cell>
          <cell r="B10558" t="str">
            <v>TRASPLANTE DE RIÑON</v>
          </cell>
          <cell r="C10558" t="str">
            <v>00</v>
          </cell>
        </row>
        <row r="10559">
          <cell r="A10559" t="str">
            <v>Z941</v>
          </cell>
          <cell r="B10559" t="str">
            <v>TRASPLANTE DE CORAZON</v>
          </cell>
          <cell r="C10559" t="str">
            <v>00</v>
          </cell>
        </row>
        <row r="10560">
          <cell r="A10560" t="str">
            <v>Z942</v>
          </cell>
          <cell r="B10560" t="str">
            <v>TRASPLANTE DE PULMON</v>
          </cell>
          <cell r="C10560" t="str">
            <v>00</v>
          </cell>
        </row>
        <row r="10561">
          <cell r="A10561" t="str">
            <v>Z943</v>
          </cell>
          <cell r="B10561" t="str">
            <v>TRASPLANTE DE CORAZON Y PULMONES</v>
          </cell>
          <cell r="C10561" t="str">
            <v>00</v>
          </cell>
        </row>
        <row r="10562">
          <cell r="A10562" t="str">
            <v>Z944</v>
          </cell>
          <cell r="B10562" t="str">
            <v>TRASPLANTE DE HIGADO</v>
          </cell>
          <cell r="C10562" t="str">
            <v>00</v>
          </cell>
        </row>
        <row r="10563">
          <cell r="A10563" t="str">
            <v>Z945</v>
          </cell>
          <cell r="B10563" t="str">
            <v>TRASPLANTE DE PIEL</v>
          </cell>
          <cell r="C10563" t="str">
            <v>00</v>
          </cell>
        </row>
        <row r="10564">
          <cell r="A10564" t="str">
            <v>Z946</v>
          </cell>
          <cell r="B10564" t="str">
            <v>TRASPLANTE DE HUESO</v>
          </cell>
          <cell r="C10564" t="str">
            <v>00</v>
          </cell>
        </row>
        <row r="10565">
          <cell r="A10565" t="str">
            <v>Z947</v>
          </cell>
          <cell r="B10565" t="str">
            <v>TRASPLANTE DE CORNEA</v>
          </cell>
          <cell r="C10565" t="str">
            <v>00</v>
          </cell>
        </row>
        <row r="10566">
          <cell r="A10566" t="str">
            <v>Z948</v>
          </cell>
          <cell r="B10566" t="str">
            <v>OTROS ORGANOS Y TEJIDOS TRASPLANTADOS</v>
          </cell>
          <cell r="C10566" t="str">
            <v>00</v>
          </cell>
        </row>
        <row r="10567">
          <cell r="A10567" t="str">
            <v>Z949</v>
          </cell>
          <cell r="B10567" t="str">
            <v>ORGANO O TEJIDO TRASPLANTADO NO ESPECIFICADO</v>
          </cell>
          <cell r="C10567" t="str">
            <v>00</v>
          </cell>
        </row>
        <row r="10568">
          <cell r="A10568" t="str">
            <v>Z95</v>
          </cell>
          <cell r="B10568" t="str">
            <v>PRESENCIA DE IMPLANTES E INJERTOS CARDIOVASCULARES</v>
          </cell>
          <cell r="C10568" t="str">
            <v>00</v>
          </cell>
        </row>
        <row r="10569">
          <cell r="A10569" t="str">
            <v>Z950</v>
          </cell>
          <cell r="B10569" t="str">
            <v>PRESENCIA DE MARCAPASO CARDIACO</v>
          </cell>
          <cell r="C10569" t="str">
            <v>00</v>
          </cell>
        </row>
        <row r="10570">
          <cell r="A10570" t="str">
            <v>Z951</v>
          </cell>
          <cell r="B10570" t="str">
            <v>PRESENCIA DE DERIVACION AORTOCORONARIA</v>
          </cell>
          <cell r="C10570" t="str">
            <v>00</v>
          </cell>
        </row>
        <row r="10571">
          <cell r="A10571" t="str">
            <v>Z952</v>
          </cell>
          <cell r="B10571" t="str">
            <v>PRESENCIA DE VALVULA CARDIACA PROTESICA</v>
          </cell>
          <cell r="C10571" t="str">
            <v>00</v>
          </cell>
        </row>
        <row r="10572">
          <cell r="A10572" t="str">
            <v>Z953</v>
          </cell>
          <cell r="B10572" t="str">
            <v>PRESENCIA DE VALVULA CARDIACA XENOGENICA</v>
          </cell>
          <cell r="C10572" t="str">
            <v>00</v>
          </cell>
        </row>
        <row r="10573">
          <cell r="A10573" t="str">
            <v>Z954</v>
          </cell>
          <cell r="B10573" t="str">
            <v>PRESENCIA DE OTROS REEMPLAZOS DE VALVULA CARDIACA</v>
          </cell>
          <cell r="C10573" t="str">
            <v>00</v>
          </cell>
        </row>
        <row r="10574">
          <cell r="A10574" t="str">
            <v>Z955</v>
          </cell>
          <cell r="B10574" t="str">
            <v>PRESENCIA DE ANGIOPLASTIA, INJERTO Y PROTESIS CORONARIAS</v>
          </cell>
          <cell r="C10574" t="str">
            <v>00</v>
          </cell>
        </row>
        <row r="10575">
          <cell r="A10575" t="str">
            <v>Z958</v>
          </cell>
          <cell r="B10575" t="str">
            <v>PRESENCIA DE OTROS INJERTOS Y PROTESIS CARDIOVASCULARES</v>
          </cell>
          <cell r="C10575" t="str">
            <v>00</v>
          </cell>
        </row>
        <row r="10576">
          <cell r="A10576" t="str">
            <v>Z959</v>
          </cell>
          <cell r="B10576" t="str">
            <v>PRESENCIA DE INJERTOS E IMPLANTES CARDIOVASCULARES NO ESPECIFICADOS</v>
          </cell>
          <cell r="C10576" t="str">
            <v>00</v>
          </cell>
        </row>
        <row r="10577">
          <cell r="A10577" t="str">
            <v>Z96</v>
          </cell>
          <cell r="B10577" t="str">
            <v>PRESENCIA DE OTROS IMPLANTES FUNCIONALES</v>
          </cell>
          <cell r="C10577" t="str">
            <v>00</v>
          </cell>
        </row>
        <row r="10578">
          <cell r="A10578" t="str">
            <v>Z960</v>
          </cell>
          <cell r="B10578" t="str">
            <v>PRESENCIA DE IMPLANTE UROGENITAL</v>
          </cell>
          <cell r="C10578" t="str">
            <v>00</v>
          </cell>
        </row>
        <row r="10579">
          <cell r="A10579" t="str">
            <v>Z961</v>
          </cell>
          <cell r="B10579" t="str">
            <v>PRESENCIA DE LENTES INTRAOCULARES</v>
          </cell>
          <cell r="C10579" t="str">
            <v>00</v>
          </cell>
        </row>
        <row r="10580">
          <cell r="A10580" t="str">
            <v>Z962</v>
          </cell>
          <cell r="B10580" t="str">
            <v>PRESENCIA DE IMPLANTES OTICOS Y AUDITIVOS</v>
          </cell>
          <cell r="C10580" t="str">
            <v>00</v>
          </cell>
        </row>
        <row r="10581">
          <cell r="A10581" t="str">
            <v>Z963</v>
          </cell>
          <cell r="B10581" t="str">
            <v>PRESENCIA DE LARINGE ARTIFICIAL</v>
          </cell>
          <cell r="C10581" t="str">
            <v>00</v>
          </cell>
        </row>
        <row r="10582">
          <cell r="A10582" t="str">
            <v>Z964</v>
          </cell>
          <cell r="B10582" t="str">
            <v>PRESENCIA DE IMPLANTES ENDOCRINOS</v>
          </cell>
          <cell r="C10582" t="str">
            <v>00</v>
          </cell>
        </row>
        <row r="10583">
          <cell r="A10583" t="str">
            <v>Z965</v>
          </cell>
          <cell r="B10583" t="str">
            <v>PRESENCIA DE IMPLANTES DE RAIZ DE DIENTE Y DE MANDIBULA</v>
          </cell>
          <cell r="C10583" t="str">
            <v>00</v>
          </cell>
        </row>
        <row r="10584">
          <cell r="A10584" t="str">
            <v>Z966</v>
          </cell>
          <cell r="B10584" t="str">
            <v>PRESENCIA DE IMPLANTE ORTOPEDICO ARTICULAR</v>
          </cell>
          <cell r="C10584" t="str">
            <v>00</v>
          </cell>
        </row>
        <row r="10585">
          <cell r="A10585" t="str">
            <v>Z967</v>
          </cell>
          <cell r="B10585" t="str">
            <v>PRESENCIA DE OTROS IMPLANTES DE TENDONES Y HUESO</v>
          </cell>
          <cell r="C10585" t="str">
            <v>00</v>
          </cell>
        </row>
        <row r="10586">
          <cell r="A10586" t="str">
            <v>Z968</v>
          </cell>
          <cell r="B10586" t="str">
            <v>PRESENCIA DE OTROS IMPLANTES FUNCIONALES ESPECIFICADOS</v>
          </cell>
          <cell r="C10586" t="str">
            <v>00</v>
          </cell>
        </row>
        <row r="10587">
          <cell r="A10587" t="str">
            <v>Z969</v>
          </cell>
          <cell r="B10587" t="str">
            <v>PRESENCIA DE IMPLANTES FUNCIONALES NO ESPECIFICADOS</v>
          </cell>
          <cell r="C10587" t="str">
            <v>00</v>
          </cell>
        </row>
        <row r="10588">
          <cell r="A10588" t="str">
            <v>Z97</v>
          </cell>
          <cell r="B10588" t="str">
            <v>PRESENCIA DE OTROS DISPOSITIVOS</v>
          </cell>
          <cell r="C10588" t="str">
            <v>00</v>
          </cell>
        </row>
        <row r="10589">
          <cell r="A10589" t="str">
            <v>Z970</v>
          </cell>
          <cell r="B10589" t="str">
            <v>PRESENCIA DE OJO ARTIFICIAL</v>
          </cell>
          <cell r="C10589" t="str">
            <v>00</v>
          </cell>
        </row>
        <row r="10590">
          <cell r="A10590" t="str">
            <v>Z971</v>
          </cell>
          <cell r="B10590" t="str">
            <v>PRESENCIA DE MIEMBRO ARTIFICIAL (COMPLETO) (PARCIAL)</v>
          </cell>
          <cell r="C10590" t="str">
            <v>00</v>
          </cell>
        </row>
        <row r="10591">
          <cell r="A10591" t="str">
            <v>Z972</v>
          </cell>
          <cell r="B10591" t="str">
            <v>PRESENCIA DE DISPOSITIVO PROTESICO DENTAL (COMPLETO) (PARCIAL)</v>
          </cell>
          <cell r="C10591" t="str">
            <v>00</v>
          </cell>
        </row>
        <row r="10592">
          <cell r="A10592" t="str">
            <v>Z973</v>
          </cell>
          <cell r="B10592" t="str">
            <v>PRESENCIA DE ANTEOJOS Y LENTES DE CONTACTO</v>
          </cell>
          <cell r="C10592" t="str">
            <v>00</v>
          </cell>
        </row>
        <row r="10593">
          <cell r="A10593" t="str">
            <v>Z974</v>
          </cell>
          <cell r="B10593" t="str">
            <v>PRESENCIA DE AUDIFONO EXTERNO</v>
          </cell>
          <cell r="C10593" t="str">
            <v>00</v>
          </cell>
        </row>
        <row r="10594">
          <cell r="A10594" t="str">
            <v>Z975</v>
          </cell>
          <cell r="B10594" t="str">
            <v>PRESENCIA DE DISPOSITIVO ANTICONCEPTIVO (INTRAUTERINO)</v>
          </cell>
          <cell r="C10594" t="str">
            <v>00</v>
          </cell>
        </row>
        <row r="10595">
          <cell r="A10595" t="str">
            <v>Z978</v>
          </cell>
          <cell r="B10595" t="str">
            <v>PRESENCIA DE OTRO DISPOSITIVO ESPECIFICADOS</v>
          </cell>
          <cell r="C10595" t="str">
            <v>00</v>
          </cell>
        </row>
        <row r="10596">
          <cell r="A10596" t="str">
            <v>Z98</v>
          </cell>
          <cell r="B10596" t="str">
            <v>OTROS ESTADOS POSTQUIRURGICOS</v>
          </cell>
          <cell r="C10596" t="str">
            <v>00</v>
          </cell>
        </row>
        <row r="10597">
          <cell r="A10597" t="str">
            <v>Z980</v>
          </cell>
          <cell r="B10597" t="str">
            <v>ESTADO DE DERIVACION INTESTINAL O ANASTOMOSIS</v>
          </cell>
          <cell r="C10597" t="str">
            <v>00</v>
          </cell>
        </row>
        <row r="10598">
          <cell r="A10598" t="str">
            <v>Z981</v>
          </cell>
          <cell r="B10598" t="str">
            <v>ESTADO DE ARTRODESIS</v>
          </cell>
          <cell r="C10598" t="str">
            <v>00</v>
          </cell>
        </row>
        <row r="10599">
          <cell r="A10599" t="str">
            <v>Z982</v>
          </cell>
          <cell r="B10599" t="str">
            <v>PRESENCIA DE DISPOSITIVO PARA DRENAJE DE LIQUIDO CEFALORRAQUIDEO</v>
          </cell>
          <cell r="C10599" t="str">
            <v>00</v>
          </cell>
        </row>
        <row r="10600">
          <cell r="A10600" t="str">
            <v>Z988</v>
          </cell>
          <cell r="B10600" t="str">
            <v>OTROS ESTADOS POSTQUIRUGICOS ESPECIFICADOS</v>
          </cell>
          <cell r="C10600" t="str">
            <v>00</v>
          </cell>
        </row>
        <row r="10601">
          <cell r="A10601" t="str">
            <v>Z99</v>
          </cell>
          <cell r="B10601" t="str">
            <v>DEPENDENCIA DE MAQUINAS Y DISPOSITIVOS CAPACITANTES, NO CLASIF. EN OTR</v>
          </cell>
          <cell r="C10601" t="str">
            <v>00</v>
          </cell>
        </row>
        <row r="10602">
          <cell r="A10602" t="str">
            <v>Z990</v>
          </cell>
          <cell r="B10602" t="str">
            <v>DEPENDENCIA DE ASPIRADOR</v>
          </cell>
          <cell r="C10602" t="str">
            <v>00</v>
          </cell>
        </row>
        <row r="10603">
          <cell r="A10603" t="str">
            <v>Z991</v>
          </cell>
          <cell r="B10603" t="str">
            <v>DEPENDENCIA DE RESPIRADOR</v>
          </cell>
          <cell r="C10603" t="str">
            <v>00</v>
          </cell>
        </row>
        <row r="10604">
          <cell r="A10604" t="str">
            <v>Z992</v>
          </cell>
          <cell r="B10604" t="str">
            <v>DEPENDENCIA DE DIALISIS RENAL</v>
          </cell>
          <cell r="C10604" t="str">
            <v>00</v>
          </cell>
        </row>
        <row r="10605">
          <cell r="A10605" t="str">
            <v>Z993</v>
          </cell>
          <cell r="B10605" t="str">
            <v>DEPENDENCIA DE SILLA DE RUEDAS</v>
          </cell>
          <cell r="C10605" t="str">
            <v>00</v>
          </cell>
        </row>
        <row r="10606">
          <cell r="A10606" t="str">
            <v>Z998</v>
          </cell>
          <cell r="B10606" t="str">
            <v>DEPENDENCIA DE OTRAS MAQUINAS Y DISPOSITIVOS CAPACITANTES</v>
          </cell>
          <cell r="C10606" t="str">
            <v>00</v>
          </cell>
        </row>
        <row r="10607">
          <cell r="A10607" t="str">
            <v>Z999</v>
          </cell>
          <cell r="B10607" t="str">
            <v>DEPENDENCIA DE MAQUINA Y DISPOSITIVOS CAPACITANTE, NO ESPECIFICADA</v>
          </cell>
          <cell r="C10607" t="str">
            <v>00</v>
          </cell>
        </row>
      </sheetData>
      <sheetData sheetId="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defabr05"/>
    </sheetNames>
    <sheetDataSet>
      <sheetData sheetId="0">
        <row r="1">
          <cell r="A1" t="str">
            <v>CODIGO</v>
          </cell>
          <cell r="B1" t="str">
            <v>CAUSA</v>
          </cell>
          <cell r="C1" t="str">
            <v>dx103</v>
          </cell>
        </row>
        <row r="2">
          <cell r="A2" t="str">
            <v>A00</v>
          </cell>
          <cell r="B2" t="str">
            <v>COLERA</v>
          </cell>
          <cell r="C2" t="str">
            <v>002</v>
          </cell>
        </row>
        <row r="3">
          <cell r="A3" t="str">
            <v>A000</v>
          </cell>
          <cell r="B3" t="str">
            <v>COLERA CLASICO</v>
          </cell>
          <cell r="C3" t="str">
            <v>001</v>
          </cell>
        </row>
        <row r="4">
          <cell r="A4" t="str">
            <v>A001</v>
          </cell>
          <cell r="B4" t="str">
            <v>COLERA EL TOR</v>
          </cell>
          <cell r="C4" t="str">
            <v>002</v>
          </cell>
        </row>
        <row r="5">
          <cell r="A5" t="str">
            <v>A009</v>
          </cell>
          <cell r="B5" t="str">
            <v>COLERA, NO ESPECIFICADO</v>
          </cell>
          <cell r="C5" t="str">
            <v>002</v>
          </cell>
        </row>
        <row r="6">
          <cell r="A6" t="str">
            <v>A01</v>
          </cell>
          <cell r="B6" t="str">
            <v>FIEBRES TIFOIDEA Y PARATIFOIDEA</v>
          </cell>
          <cell r="C6" t="str">
            <v>004</v>
          </cell>
        </row>
        <row r="7">
          <cell r="A7" t="str">
            <v>A010</v>
          </cell>
          <cell r="B7" t="str">
            <v>FIEBRE TIFOIDEA</v>
          </cell>
          <cell r="C7" t="str">
            <v>003</v>
          </cell>
        </row>
        <row r="8">
          <cell r="A8" t="str">
            <v>A011</v>
          </cell>
          <cell r="B8" t="str">
            <v>FIEBRE PARATIFOIDEA A</v>
          </cell>
          <cell r="C8" t="str">
            <v>004</v>
          </cell>
        </row>
        <row r="9">
          <cell r="A9" t="str">
            <v>A012</v>
          </cell>
          <cell r="B9" t="str">
            <v>FIEBRE PARATIFOIDEA B</v>
          </cell>
          <cell r="C9" t="str">
            <v>003</v>
          </cell>
        </row>
        <row r="10">
          <cell r="A10" t="str">
            <v>A013</v>
          </cell>
          <cell r="B10" t="str">
            <v>FIEBRE PARATIFOIDEA C</v>
          </cell>
          <cell r="C10" t="str">
            <v>004</v>
          </cell>
        </row>
        <row r="11">
          <cell r="A11" t="str">
            <v>A014</v>
          </cell>
          <cell r="B11" t="str">
            <v>FIEBRE PARATIFOIDEA, NO ESPECIFICADA</v>
          </cell>
          <cell r="C11" t="str">
            <v>004</v>
          </cell>
        </row>
        <row r="12">
          <cell r="A12" t="str">
            <v>A02</v>
          </cell>
          <cell r="B12" t="str">
            <v>OTRAS INFECCIONES DEBIDAS A SALMONELLA</v>
          </cell>
          <cell r="C12" t="str">
            <v>004</v>
          </cell>
        </row>
        <row r="13">
          <cell r="A13" t="str">
            <v>A020</v>
          </cell>
          <cell r="B13" t="str">
            <v>ENTERITIS DEBIDA A SALMONELLA</v>
          </cell>
          <cell r="C13" t="str">
            <v>004</v>
          </cell>
        </row>
        <row r="14">
          <cell r="A14" t="str">
            <v>A021</v>
          </cell>
          <cell r="B14" t="str">
            <v>SEPTICEMIA DEBIDA A SALMONELLA</v>
          </cell>
          <cell r="C14" t="str">
            <v>004</v>
          </cell>
        </row>
        <row r="15">
          <cell r="A15" t="str">
            <v>A022</v>
          </cell>
          <cell r="B15" t="str">
            <v>INFECCIONES LOCALIZADAS DEBIDAS A SALMONELLA</v>
          </cell>
          <cell r="C15" t="str">
            <v>004</v>
          </cell>
        </row>
        <row r="16">
          <cell r="A16" t="str">
            <v>A028</v>
          </cell>
          <cell r="B16" t="str">
            <v>OTRAS INFECCIONES ESPECIFICADAS COMO DEBIDAS A SALMONELLA</v>
          </cell>
          <cell r="C16" t="str">
            <v>004</v>
          </cell>
        </row>
        <row r="17">
          <cell r="A17" t="str">
            <v>A029</v>
          </cell>
          <cell r="B17" t="str">
            <v>INFECCION DEBIDA A SALMONELLA, NO ESPECIFICADA</v>
          </cell>
          <cell r="C17" t="str">
            <v>004</v>
          </cell>
        </row>
        <row r="18">
          <cell r="A18" t="str">
            <v>A03</v>
          </cell>
          <cell r="B18" t="str">
            <v>SHIGELOSIS</v>
          </cell>
          <cell r="C18" t="str">
            <v>004</v>
          </cell>
        </row>
        <row r="19">
          <cell r="A19" t="str">
            <v>A030</v>
          </cell>
          <cell r="B19" t="str">
            <v>SHIGELOSIS DEBIDA A SHIGELLA DYSENTERIAE</v>
          </cell>
          <cell r="C19" t="str">
            <v>004</v>
          </cell>
        </row>
        <row r="20">
          <cell r="A20" t="str">
            <v>A031</v>
          </cell>
          <cell r="B20" t="str">
            <v>SHIGELOSIS DEBIDA A SHIGELLA FLEXNERI</v>
          </cell>
          <cell r="C20" t="str">
            <v>004</v>
          </cell>
        </row>
        <row r="21">
          <cell r="A21" t="str">
            <v>A032</v>
          </cell>
          <cell r="B21" t="str">
            <v>SHIGELOSIS DEBIDA A SHIGELLA BOYDII</v>
          </cell>
          <cell r="C21" t="str">
            <v>004</v>
          </cell>
        </row>
        <row r="22">
          <cell r="A22" t="str">
            <v>A033</v>
          </cell>
          <cell r="B22" t="str">
            <v>SHIGELOSIS DEBIDA A SHIGELLA SONNEI</v>
          </cell>
          <cell r="C22" t="str">
            <v>004</v>
          </cell>
        </row>
        <row r="23">
          <cell r="A23" t="str">
            <v>A038</v>
          </cell>
          <cell r="B23" t="str">
            <v>OTRAS SHIGELOSIS</v>
          </cell>
          <cell r="C23" t="str">
            <v>004</v>
          </cell>
        </row>
        <row r="24">
          <cell r="A24" t="str">
            <v>A039</v>
          </cell>
          <cell r="B24" t="str">
            <v>SHIGELOSIS DE TIPO NO ESPECIFICADO</v>
          </cell>
          <cell r="C24" t="str">
            <v>004</v>
          </cell>
        </row>
        <row r="25">
          <cell r="A25" t="str">
            <v>A04</v>
          </cell>
          <cell r="B25" t="str">
            <v>OTRAS INFECCIONES INTESTINALES BACTERIANAS</v>
          </cell>
          <cell r="C25" t="str">
            <v>004</v>
          </cell>
        </row>
        <row r="26">
          <cell r="A26" t="str">
            <v>A040</v>
          </cell>
          <cell r="B26" t="str">
            <v>INFECCION DEBIDA A ESCHERICHIA COLI ENTEROPATOGENA</v>
          </cell>
          <cell r="C26" t="str">
            <v>004</v>
          </cell>
        </row>
        <row r="27">
          <cell r="A27" t="str">
            <v>A041</v>
          </cell>
          <cell r="B27" t="str">
            <v>INFECCION DEBIDA A ESCHERICHIA COLI ENTEROTOXIGENA</v>
          </cell>
          <cell r="C27" t="str">
            <v>004</v>
          </cell>
        </row>
        <row r="28">
          <cell r="A28" t="str">
            <v>A042</v>
          </cell>
          <cell r="B28" t="str">
            <v>INFECCION DEBIDA A ESCHERICHIA COLI ENTEROINVASIVA</v>
          </cell>
          <cell r="C28" t="str">
            <v>004</v>
          </cell>
        </row>
        <row r="29">
          <cell r="A29" t="str">
            <v>A043</v>
          </cell>
          <cell r="B29" t="str">
            <v>INFECCION DEBIDA A ESCHERICHIA COLI ENTEROHEMORRAGICA</v>
          </cell>
          <cell r="C29" t="str">
            <v>004</v>
          </cell>
        </row>
        <row r="30">
          <cell r="A30" t="str">
            <v>A044</v>
          </cell>
          <cell r="B30" t="str">
            <v>OTRAS INFECCIONES INTESTINALES DEBIDAS A ESCHERICHIA COLI</v>
          </cell>
          <cell r="C30" t="str">
            <v>004</v>
          </cell>
        </row>
        <row r="31">
          <cell r="A31" t="str">
            <v>A045</v>
          </cell>
          <cell r="B31" t="str">
            <v>ENTERITIS DEBIDA A CAMPYLOBACTER</v>
          </cell>
          <cell r="C31" t="str">
            <v>004</v>
          </cell>
        </row>
        <row r="32">
          <cell r="A32" t="str">
            <v>A046</v>
          </cell>
          <cell r="B32" t="str">
            <v>ENTERITIS DEBIDA A YERSINIA ENTEROCOLITICA</v>
          </cell>
          <cell r="C32" t="str">
            <v>004</v>
          </cell>
        </row>
        <row r="33">
          <cell r="A33" t="str">
            <v>A047</v>
          </cell>
          <cell r="B33" t="str">
            <v>ENTEROCOLITIS DEBIDO A CLOSTRIDIUM DIFFICILE</v>
          </cell>
          <cell r="C33" t="str">
            <v>004</v>
          </cell>
        </row>
        <row r="34">
          <cell r="A34" t="str">
            <v>A048</v>
          </cell>
          <cell r="B34" t="str">
            <v>OTRAS INFECCIONES INTESTINALES BACTERIANAS ESPECIFICADAS</v>
          </cell>
          <cell r="C34" t="str">
            <v>004</v>
          </cell>
        </row>
        <row r="35">
          <cell r="A35" t="str">
            <v>A049</v>
          </cell>
          <cell r="B35" t="str">
            <v>INFECCION INTESTINAL BACTERIANA, NO ESPECIFICADA</v>
          </cell>
          <cell r="C35" t="str">
            <v>004</v>
          </cell>
        </row>
        <row r="36">
          <cell r="A36" t="str">
            <v>A05</v>
          </cell>
          <cell r="B36" t="str">
            <v>OTRAS INTOXICACIONES ALIMENTARIAS BACTERIANAS</v>
          </cell>
          <cell r="C36" t="str">
            <v>004</v>
          </cell>
        </row>
        <row r="37">
          <cell r="A37" t="str">
            <v>A050</v>
          </cell>
          <cell r="B37" t="str">
            <v>INTOXICACION ALIMENTARIA ESTAFILOCOCICA</v>
          </cell>
          <cell r="C37" t="str">
            <v>004</v>
          </cell>
        </row>
        <row r="38">
          <cell r="A38" t="str">
            <v>A051</v>
          </cell>
          <cell r="B38" t="str">
            <v>BOTULISMO</v>
          </cell>
          <cell r="C38" t="str">
            <v>004</v>
          </cell>
        </row>
        <row r="39">
          <cell r="A39" t="str">
            <v>A052</v>
          </cell>
          <cell r="B39" t="str">
            <v>INTOXICACION ALIMENTARIA DEBIDO A CLOSTRIDIUM PERFRINGES</v>
          </cell>
          <cell r="C39" t="str">
            <v>004</v>
          </cell>
        </row>
        <row r="40">
          <cell r="A40" t="str">
            <v>A053</v>
          </cell>
          <cell r="B40" t="str">
            <v>INTOXICACION ALIMENTARIA DEBIDO A VIBRIO PARAHAEMOLYTICUS</v>
          </cell>
          <cell r="C40" t="str">
            <v>004</v>
          </cell>
        </row>
        <row r="41">
          <cell r="A41" t="str">
            <v>A054</v>
          </cell>
          <cell r="B41" t="str">
            <v>INTOXICACION ALIMENTARIA DEBIDO A BACILLUS CEREUS</v>
          </cell>
          <cell r="C41" t="str">
            <v>004</v>
          </cell>
        </row>
        <row r="42">
          <cell r="A42" t="str">
            <v>A058</v>
          </cell>
          <cell r="B42" t="str">
            <v>OTRAS INTOXICACIONES ALIMENTARIAS DEBIDAS A BACTERIAS ESPECIFICADAS</v>
          </cell>
          <cell r="C42" t="str">
            <v>004</v>
          </cell>
        </row>
        <row r="43">
          <cell r="A43" t="str">
            <v>A059</v>
          </cell>
          <cell r="B43" t="str">
            <v>INTOXICACION ALIMENTARIA BACTERIANA, NO ESPECIFICADA</v>
          </cell>
          <cell r="C43" t="str">
            <v>004</v>
          </cell>
        </row>
        <row r="44">
          <cell r="A44" t="str">
            <v>A06</v>
          </cell>
          <cell r="B44" t="str">
            <v>AMEBIASIS</v>
          </cell>
          <cell r="C44" t="str">
            <v>004</v>
          </cell>
        </row>
        <row r="45">
          <cell r="A45" t="str">
            <v>A060</v>
          </cell>
          <cell r="B45" t="str">
            <v>DISENTERIA AMEBIANA AGUDA</v>
          </cell>
          <cell r="C45" t="str">
            <v>004</v>
          </cell>
        </row>
        <row r="46">
          <cell r="A46" t="str">
            <v>A061</v>
          </cell>
          <cell r="B46" t="str">
            <v>AMEBIASIS INTESTINAL CRONICA</v>
          </cell>
          <cell r="C46" t="str">
            <v>004</v>
          </cell>
        </row>
        <row r="47">
          <cell r="A47" t="str">
            <v>A062</v>
          </cell>
          <cell r="B47" t="str">
            <v>COLITIS AMEBIANA NO DISENTERICA</v>
          </cell>
          <cell r="C47" t="str">
            <v>004</v>
          </cell>
        </row>
        <row r="48">
          <cell r="A48" t="str">
            <v>A063</v>
          </cell>
          <cell r="B48" t="str">
            <v>AMEBOMA INTESTINAL</v>
          </cell>
          <cell r="C48" t="str">
            <v>004</v>
          </cell>
        </row>
        <row r="49">
          <cell r="A49" t="str">
            <v>A064</v>
          </cell>
          <cell r="B49" t="str">
            <v>ABSCESO AMEBIANO DEL HIGADO</v>
          </cell>
          <cell r="C49" t="str">
            <v>004</v>
          </cell>
        </row>
        <row r="50">
          <cell r="A50" t="str">
            <v>A065</v>
          </cell>
          <cell r="B50" t="str">
            <v>ABSCESO AMEBIANO DEL PULMON</v>
          </cell>
          <cell r="C50" t="str">
            <v>004</v>
          </cell>
        </row>
        <row r="51">
          <cell r="A51" t="str">
            <v>A066</v>
          </cell>
          <cell r="B51" t="str">
            <v>ABSCESO AMEBIANO DEL CEREBRO</v>
          </cell>
          <cell r="C51" t="str">
            <v>004</v>
          </cell>
        </row>
        <row r="52">
          <cell r="A52" t="str">
            <v>A067</v>
          </cell>
          <cell r="B52" t="str">
            <v>AMEBIASIS CUTANEA</v>
          </cell>
          <cell r="C52" t="str">
            <v>004</v>
          </cell>
        </row>
        <row r="53">
          <cell r="A53" t="str">
            <v>A068</v>
          </cell>
          <cell r="B53" t="str">
            <v>INFECCION AMEBIANA DE OTRAS LOCALIZACIONES</v>
          </cell>
          <cell r="C53" t="str">
            <v>004</v>
          </cell>
        </row>
        <row r="54">
          <cell r="A54" t="str">
            <v>A069</v>
          </cell>
          <cell r="B54" t="str">
            <v>AMEBIASIS, NO ESPECIFICADA</v>
          </cell>
          <cell r="C54" t="str">
            <v>004</v>
          </cell>
        </row>
        <row r="55">
          <cell r="A55" t="str">
            <v>A07</v>
          </cell>
          <cell r="B55" t="str">
            <v>OTRAS ENFERMEDADES INTESTINALES DEBIDAS A PROTOZOARIOS</v>
          </cell>
          <cell r="C55" t="str">
            <v>004</v>
          </cell>
        </row>
        <row r="56">
          <cell r="A56" t="str">
            <v>A070</v>
          </cell>
          <cell r="B56" t="str">
            <v>BALANTIDIASIS</v>
          </cell>
          <cell r="C56" t="str">
            <v>004</v>
          </cell>
        </row>
        <row r="57">
          <cell r="A57" t="str">
            <v>A071</v>
          </cell>
          <cell r="B57" t="str">
            <v>GIARDIASIS (LAMBLIASIS)</v>
          </cell>
          <cell r="C57" t="str">
            <v>004</v>
          </cell>
        </row>
        <row r="58">
          <cell r="A58" t="str">
            <v>A072</v>
          </cell>
          <cell r="B58" t="str">
            <v>CRIPTOSPORIDIOSIS</v>
          </cell>
          <cell r="C58" t="str">
            <v>004</v>
          </cell>
        </row>
        <row r="59">
          <cell r="A59" t="str">
            <v>A073</v>
          </cell>
          <cell r="B59" t="str">
            <v>ISOSPORIASIS</v>
          </cell>
          <cell r="C59" t="str">
            <v>004</v>
          </cell>
        </row>
        <row r="60">
          <cell r="A60" t="str">
            <v>A078</v>
          </cell>
          <cell r="B60" t="str">
            <v>OTRAS ENFERMEDADES INTESTINALES ESPECIFICADAS DEBIDAS A PROTOZOARIOS</v>
          </cell>
          <cell r="C60" t="str">
            <v>004</v>
          </cell>
        </row>
        <row r="61">
          <cell r="A61" t="str">
            <v>A079</v>
          </cell>
          <cell r="B61" t="str">
            <v>ENFERMEDAD INTESTINAL DEBIDO A PROTOZOARIOS, NO ESPECIFICADA</v>
          </cell>
          <cell r="C61" t="str">
            <v>004</v>
          </cell>
        </row>
        <row r="62">
          <cell r="A62" t="str">
            <v>A08</v>
          </cell>
          <cell r="B62" t="str">
            <v>INFECCIONES INTESTINALES DEBIDAS A VIRUS Y OTROS ORGANISM. ESPECIFICOS</v>
          </cell>
          <cell r="C62" t="str">
            <v>004</v>
          </cell>
        </row>
        <row r="63">
          <cell r="A63" t="str">
            <v>A080</v>
          </cell>
          <cell r="B63" t="str">
            <v>ENTERITIS DEBIDA A ROTAVIRUS</v>
          </cell>
          <cell r="C63" t="str">
            <v>004</v>
          </cell>
        </row>
        <row r="64">
          <cell r="A64" t="str">
            <v>A081</v>
          </cell>
          <cell r="B64" t="str">
            <v>GASTROENTEROPATIA AGUDA DEBIDA AL AGENTE DE NORWALK</v>
          </cell>
          <cell r="C64" t="str">
            <v>004</v>
          </cell>
        </row>
        <row r="65">
          <cell r="A65" t="str">
            <v>A082</v>
          </cell>
          <cell r="B65" t="str">
            <v>ENTERITIS DEBIDA A ADENOVIRUS</v>
          </cell>
          <cell r="C65" t="str">
            <v>004</v>
          </cell>
        </row>
        <row r="66">
          <cell r="A66" t="str">
            <v>A083</v>
          </cell>
          <cell r="B66" t="str">
            <v>OTRAS ENTERITIS VIRALES</v>
          </cell>
          <cell r="C66" t="str">
            <v>004</v>
          </cell>
        </row>
        <row r="67">
          <cell r="A67" t="str">
            <v>A084</v>
          </cell>
          <cell r="B67" t="str">
            <v>INFECCION INTESTINAL VIRAL, SIN OTRA ESPECIFICACION</v>
          </cell>
          <cell r="C67" t="str">
            <v>004</v>
          </cell>
        </row>
        <row r="68">
          <cell r="A68" t="str">
            <v>A085</v>
          </cell>
          <cell r="B68" t="str">
            <v>OTRAS INFECCIONES INTESTINALES ESPECIFICADAS</v>
          </cell>
          <cell r="C68" t="str">
            <v>004</v>
          </cell>
        </row>
        <row r="69">
          <cell r="A69" t="str">
            <v>A09X</v>
          </cell>
          <cell r="B69" t="str">
            <v>DIARREA Y GASTROENTERITIS DE PRESUNTO ORIGEN INFECCIOSO</v>
          </cell>
          <cell r="C69" t="str">
            <v>003</v>
          </cell>
        </row>
        <row r="70">
          <cell r="A70" t="str">
            <v>A122</v>
          </cell>
          <cell r="B70" t="str">
            <v>TULAREMIA PULMONAR</v>
          </cell>
          <cell r="C70" t="str">
            <v>025</v>
          </cell>
        </row>
        <row r="71">
          <cell r="A71" t="str">
            <v>A15</v>
          </cell>
          <cell r="B71" t="str">
            <v>TUBERCULOSIS RESPIRATORIA, CONFIRMAD.BACTERIOLOGICA E HISTOLOGICAMENTE</v>
          </cell>
          <cell r="C71" t="str">
            <v>005</v>
          </cell>
        </row>
        <row r="72">
          <cell r="A72" t="str">
            <v>A150</v>
          </cell>
          <cell r="B72" t="str">
            <v>TUBERCUL.DEL PULM.CONF.POR HALLAZ.MICRS.DEL BAC.TUB.EN ESP.C/SIN CULT.</v>
          </cell>
          <cell r="C72" t="str">
            <v>005</v>
          </cell>
        </row>
        <row r="73">
          <cell r="A73" t="str">
            <v>A151</v>
          </cell>
          <cell r="B73" t="str">
            <v>TUBERCULOSIS DEL PULMON, CONFIRMADA UNICAMENTE POR CULTIVO</v>
          </cell>
          <cell r="C73" t="str">
            <v>005</v>
          </cell>
        </row>
        <row r="74">
          <cell r="A74" t="str">
            <v>A152</v>
          </cell>
          <cell r="B74" t="str">
            <v>TUBERCULOSIS DEL PULMON, CONFIRMADA HISTOLOGICAMENTE</v>
          </cell>
          <cell r="C74" t="str">
            <v>005</v>
          </cell>
        </row>
        <row r="75">
          <cell r="A75" t="str">
            <v>A153</v>
          </cell>
          <cell r="B75" t="str">
            <v>TUBERCULOSIS DEL PULMON,CONFIRMADA POR MEDIOS NO ESPECIFICADOS</v>
          </cell>
          <cell r="C75" t="str">
            <v>005</v>
          </cell>
        </row>
        <row r="76">
          <cell r="A76" t="str">
            <v>A154</v>
          </cell>
          <cell r="B76" t="str">
            <v>TUB.DE GLANGLIOS LINFAT.INTRATORAC.CONF.BACATERIOLOG.E HISTOLOGICAMENT</v>
          </cell>
          <cell r="C76" t="str">
            <v>005</v>
          </cell>
        </row>
        <row r="77">
          <cell r="A77" t="str">
            <v>A155</v>
          </cell>
          <cell r="B77" t="str">
            <v>TUB.DE LARINGE,TRAQ.Y BRONQ.CONFIRMADA BACTERIOLOG.E HISTOLOGICAMENTE</v>
          </cell>
          <cell r="C77" t="str">
            <v>005</v>
          </cell>
        </row>
        <row r="78">
          <cell r="A78" t="str">
            <v>A156</v>
          </cell>
          <cell r="B78" t="str">
            <v>PLEURESIA TUBERCULOSA,CONFIRMAD.BACTERIOLOGICA E HISTOLOGICAMENTE</v>
          </cell>
          <cell r="C78" t="str">
            <v>005</v>
          </cell>
        </row>
        <row r="79">
          <cell r="A79" t="str">
            <v>A157</v>
          </cell>
          <cell r="B79" t="str">
            <v>TUBERCULOSIS RESP.PRIM.CONFIRM.BACTERIOLOGICA E HISTOLOGICAMENTE</v>
          </cell>
          <cell r="C79" t="str">
            <v>005</v>
          </cell>
        </row>
        <row r="80">
          <cell r="A80" t="str">
            <v>A158</v>
          </cell>
          <cell r="B80" t="str">
            <v>OTRAS TUBERC.RESP.CONFIRMADAS BACTERIOLOGICA E HISTOLOGICAMENTE</v>
          </cell>
          <cell r="C80" t="str">
            <v>005</v>
          </cell>
        </row>
        <row r="81">
          <cell r="A81" t="str">
            <v>A159</v>
          </cell>
          <cell r="B81" t="str">
            <v>TUBERC.RESP.NO ESPECIF.CONF.BACTERIOLOGICA E HISTOLOGICAMENTE</v>
          </cell>
          <cell r="C81" t="str">
            <v>005</v>
          </cell>
        </row>
        <row r="82">
          <cell r="A82" t="str">
            <v>A16</v>
          </cell>
          <cell r="B82" t="str">
            <v>TUBERCULOS.RESP.NO CONFIRMADA BACTERIOLOGICA E HISTOLOGICAMENTE</v>
          </cell>
          <cell r="C82" t="str">
            <v>005</v>
          </cell>
        </row>
        <row r="83">
          <cell r="A83" t="str">
            <v>A160</v>
          </cell>
          <cell r="B83" t="str">
            <v>TUBERCULOSIS DEL PULMON CON EXAM.BACTERIOLOG.E HISTOLOGIC.NEGATIVO</v>
          </cell>
          <cell r="C83" t="str">
            <v>005</v>
          </cell>
        </row>
        <row r="84">
          <cell r="A84" t="str">
            <v>A161</v>
          </cell>
          <cell r="B84" t="str">
            <v>TUBERCULOSIS DE PULMON,SIN EXAMEN BACTERIOLOGICO E HISTOLOGICO</v>
          </cell>
          <cell r="C84" t="str">
            <v>005</v>
          </cell>
        </row>
        <row r="85">
          <cell r="A85" t="str">
            <v>A162</v>
          </cell>
          <cell r="B85" t="str">
            <v>TUBERCULOSIS DE PULMON, SIN MENC.DE CONF.BACTERIOLOGICA E HISTOLOGICA</v>
          </cell>
          <cell r="C85" t="str">
            <v>005</v>
          </cell>
        </row>
        <row r="86">
          <cell r="A86" t="str">
            <v>A163</v>
          </cell>
          <cell r="B86" t="str">
            <v>TUBERC.DE GANG.LINF.INTRAT.SIN MENC.DE CONF.BACTERILOGICA O HISTOLOGIC</v>
          </cell>
          <cell r="C86" t="str">
            <v>005</v>
          </cell>
        </row>
        <row r="87">
          <cell r="A87" t="str">
            <v>A164</v>
          </cell>
          <cell r="B87" t="str">
            <v>TUBERC.DE LARING.TRAQ.BRONQ.SIN MENC.DE CONF. BACTERIOLOG.E HISTOLOGIC</v>
          </cell>
          <cell r="C87" t="str">
            <v>005</v>
          </cell>
        </row>
        <row r="88">
          <cell r="A88" t="str">
            <v>A165</v>
          </cell>
          <cell r="B88" t="str">
            <v>PLEURESIA TUBERC.SIN MENCION DE CONF. BACTERIOLOGICA O HISTOLOGICA</v>
          </cell>
          <cell r="C88" t="str">
            <v>005</v>
          </cell>
        </row>
        <row r="89">
          <cell r="A89" t="str">
            <v>A167</v>
          </cell>
          <cell r="B89" t="str">
            <v>TUBERBUL.RESP.PRIMAR.SIN MENC.DE CONFIRM. BACTERIOLOGICA O HISTOLOGICA</v>
          </cell>
          <cell r="C89" t="str">
            <v>005</v>
          </cell>
        </row>
        <row r="90">
          <cell r="A90" t="str">
            <v>A168</v>
          </cell>
          <cell r="B90" t="str">
            <v>OTRAS TUBERCULOSIS RESPIRATORIAS, SIN MENCION DE CONFIRMACION</v>
          </cell>
          <cell r="C90" t="str">
            <v>005</v>
          </cell>
        </row>
        <row r="91">
          <cell r="A91" t="str">
            <v>A169</v>
          </cell>
          <cell r="B91" t="str">
            <v>TUBERCULOS.RESP.NO ESPEC.SIN MENC.DE CONFIRM.BACTERIOLOG.O HISTOLOGICA</v>
          </cell>
          <cell r="C91" t="str">
            <v>005</v>
          </cell>
        </row>
        <row r="92">
          <cell r="A92" t="str">
            <v>A17</v>
          </cell>
          <cell r="B92" t="str">
            <v>TUBERCULOSIS DEL SISTEMA NERVIOSO</v>
          </cell>
          <cell r="C92" t="str">
            <v>006</v>
          </cell>
        </row>
        <row r="93">
          <cell r="A93" t="str">
            <v>A170</v>
          </cell>
          <cell r="B93" t="str">
            <v>MENINGITIS TUBERCULOSA</v>
          </cell>
          <cell r="C93" t="str">
            <v>006</v>
          </cell>
        </row>
        <row r="94">
          <cell r="A94" t="str">
            <v>A171</v>
          </cell>
          <cell r="B94" t="str">
            <v>TUBERCULOMA MENINGEO</v>
          </cell>
          <cell r="C94" t="str">
            <v>006</v>
          </cell>
        </row>
        <row r="95">
          <cell r="A95" t="str">
            <v>A178</v>
          </cell>
          <cell r="B95" t="str">
            <v>OTRAS TUBERCULOSIS DEL SISTEMA NERVIOSO</v>
          </cell>
          <cell r="C95" t="str">
            <v>006</v>
          </cell>
        </row>
        <row r="96">
          <cell r="A96" t="str">
            <v>A179</v>
          </cell>
          <cell r="B96" t="str">
            <v>TUBERCULOSIS DEL SISTEMA NERVIOSO, NO ESPECIFICADA</v>
          </cell>
          <cell r="C96" t="str">
            <v>006</v>
          </cell>
        </row>
        <row r="97">
          <cell r="A97" t="str">
            <v>A18</v>
          </cell>
          <cell r="B97" t="str">
            <v>TUBERCULOSIS DE OTROS ORGANOS</v>
          </cell>
          <cell r="C97" t="str">
            <v>006</v>
          </cell>
        </row>
        <row r="98">
          <cell r="A98" t="str">
            <v>A180</v>
          </cell>
          <cell r="B98" t="str">
            <v>TUBERCULOSIS DE HUESOS Y ARTICULACIONES</v>
          </cell>
          <cell r="C98" t="str">
            <v>006</v>
          </cell>
        </row>
        <row r="99">
          <cell r="A99" t="str">
            <v>A181</v>
          </cell>
          <cell r="B99" t="str">
            <v>TUBERCULOSIS DEL APARATO GENITOURINARIO</v>
          </cell>
          <cell r="C99" t="str">
            <v>006</v>
          </cell>
        </row>
        <row r="100">
          <cell r="A100" t="str">
            <v>A182</v>
          </cell>
          <cell r="B100" t="str">
            <v>LINFADENOPATIA PERIFERICA TUBERCULOSA</v>
          </cell>
          <cell r="C100" t="str">
            <v>006</v>
          </cell>
        </row>
        <row r="101">
          <cell r="A101" t="str">
            <v>A183</v>
          </cell>
          <cell r="B101" t="str">
            <v>TUBERCULOSIS DE LOS INTESTINOS, EL PERITONEO Y LOS GANGL.MESENTERICOS</v>
          </cell>
          <cell r="C101" t="str">
            <v>006</v>
          </cell>
        </row>
        <row r="102">
          <cell r="A102" t="str">
            <v>A184</v>
          </cell>
          <cell r="B102" t="str">
            <v>TUBERCULOSIS DE LA PIEL Y EL TEJIDO SUBCUTANEO</v>
          </cell>
          <cell r="C102" t="str">
            <v>006</v>
          </cell>
        </row>
        <row r="103">
          <cell r="A103" t="str">
            <v>A185</v>
          </cell>
          <cell r="B103" t="str">
            <v>TUBERCULOSIS DEL OJO</v>
          </cell>
          <cell r="C103" t="str">
            <v>006</v>
          </cell>
        </row>
        <row r="104">
          <cell r="A104" t="str">
            <v>A186</v>
          </cell>
          <cell r="B104" t="str">
            <v>TUBERCULOSIS DEL OIDO</v>
          </cell>
          <cell r="C104" t="str">
            <v>006</v>
          </cell>
        </row>
        <row r="105">
          <cell r="A105" t="str">
            <v>A187</v>
          </cell>
          <cell r="B105" t="str">
            <v>TUBERCULOSIS DE GLANDULAS SUPRARRENALES</v>
          </cell>
          <cell r="C105" t="str">
            <v>006</v>
          </cell>
        </row>
        <row r="106">
          <cell r="A106" t="str">
            <v>A188</v>
          </cell>
          <cell r="B106" t="str">
            <v>TUBERCULOSIS DE OTROS ORGANOS ESPECIFICADOS</v>
          </cell>
          <cell r="C106" t="str">
            <v>006</v>
          </cell>
        </row>
        <row r="107">
          <cell r="A107" t="str">
            <v>A19</v>
          </cell>
          <cell r="B107" t="str">
            <v>TUBERCULOSIS MILIAR</v>
          </cell>
          <cell r="C107" t="str">
            <v>006</v>
          </cell>
        </row>
        <row r="108">
          <cell r="A108" t="str">
            <v>A190</v>
          </cell>
          <cell r="B108" t="str">
            <v>TUBERCULOSIS MILIAR AGUDA DE UN SOLO SITIO ESPECIFICO</v>
          </cell>
          <cell r="C108" t="str">
            <v>006</v>
          </cell>
        </row>
        <row r="109">
          <cell r="A109" t="str">
            <v>A191</v>
          </cell>
          <cell r="B109" t="str">
            <v>TUBERCULOSIS MILIAR AGUDA DE SITIOS MULTIPLES</v>
          </cell>
          <cell r="C109" t="str">
            <v>006</v>
          </cell>
        </row>
        <row r="110">
          <cell r="A110" t="str">
            <v>A192</v>
          </cell>
          <cell r="B110" t="str">
            <v>TUBERCULOSIS MILIAR AGUDA, NO ESPECIFICADA</v>
          </cell>
          <cell r="C110" t="str">
            <v>006</v>
          </cell>
        </row>
        <row r="111">
          <cell r="A111" t="str">
            <v>A198</v>
          </cell>
          <cell r="B111" t="str">
            <v>OTRAS TUBERCULOSIS MILIARES</v>
          </cell>
          <cell r="C111" t="str">
            <v>006</v>
          </cell>
        </row>
        <row r="112">
          <cell r="A112" t="str">
            <v>A199</v>
          </cell>
          <cell r="B112" t="str">
            <v>TUBERCULOSIS MILIAR, SIN OTRA ESPECIFICACION</v>
          </cell>
          <cell r="C112" t="str">
            <v>006</v>
          </cell>
        </row>
        <row r="113">
          <cell r="A113" t="str">
            <v>A20</v>
          </cell>
          <cell r="B113" t="str">
            <v>PESTE</v>
          </cell>
          <cell r="C113" t="str">
            <v>007</v>
          </cell>
        </row>
        <row r="114">
          <cell r="A114" t="str">
            <v>A200</v>
          </cell>
          <cell r="B114" t="str">
            <v>PESTE BUBONICA</v>
          </cell>
          <cell r="C114" t="str">
            <v>007</v>
          </cell>
        </row>
        <row r="115">
          <cell r="A115" t="str">
            <v>A201</v>
          </cell>
          <cell r="B115" t="str">
            <v>PESTE CELULOCOTANEA</v>
          </cell>
          <cell r="C115" t="str">
            <v>007</v>
          </cell>
        </row>
        <row r="116">
          <cell r="A116" t="str">
            <v>A202</v>
          </cell>
          <cell r="B116" t="str">
            <v>PESTE NEUMONICA</v>
          </cell>
          <cell r="C116" t="str">
            <v>007</v>
          </cell>
        </row>
        <row r="117">
          <cell r="A117" t="str">
            <v>A203</v>
          </cell>
          <cell r="B117" t="str">
            <v>MENINGITIS POR PESTE</v>
          </cell>
          <cell r="C117" t="str">
            <v>007</v>
          </cell>
        </row>
        <row r="118">
          <cell r="A118" t="str">
            <v>A207</v>
          </cell>
          <cell r="B118" t="str">
            <v>PESTE SEPTICEMIA</v>
          </cell>
          <cell r="C118" t="str">
            <v>007</v>
          </cell>
        </row>
        <row r="119">
          <cell r="A119" t="str">
            <v>A208</v>
          </cell>
          <cell r="B119" t="str">
            <v>OTRAS FORMAS DE PESTE</v>
          </cell>
          <cell r="C119" t="str">
            <v>007</v>
          </cell>
        </row>
        <row r="120">
          <cell r="A120" t="str">
            <v>A209</v>
          </cell>
          <cell r="B120" t="str">
            <v>PESTE, NO ESPECIFICADA</v>
          </cell>
          <cell r="C120" t="str">
            <v>007</v>
          </cell>
        </row>
        <row r="121">
          <cell r="A121" t="str">
            <v>A21</v>
          </cell>
          <cell r="B121" t="str">
            <v>TULAREMIA</v>
          </cell>
          <cell r="C121" t="str">
            <v>025</v>
          </cell>
        </row>
        <row r="122">
          <cell r="A122" t="str">
            <v>A210</v>
          </cell>
          <cell r="B122" t="str">
            <v>TULAREMIA ULCEROGLANDULAR</v>
          </cell>
          <cell r="C122" t="str">
            <v>025</v>
          </cell>
        </row>
        <row r="123">
          <cell r="A123" t="str">
            <v>A211</v>
          </cell>
          <cell r="B123" t="str">
            <v>TULAREMIA OCULOGLANDULAR</v>
          </cell>
          <cell r="C123" t="str">
            <v>025</v>
          </cell>
        </row>
        <row r="124">
          <cell r="A124" t="str">
            <v>A213</v>
          </cell>
          <cell r="B124" t="str">
            <v>TULAREMIA GASTROINTESTINAL</v>
          </cell>
          <cell r="C124" t="str">
            <v>025</v>
          </cell>
        </row>
        <row r="125">
          <cell r="A125" t="str">
            <v>A217</v>
          </cell>
          <cell r="B125" t="str">
            <v>TULAREMIA GENERALIZADA</v>
          </cell>
          <cell r="C125" t="str">
            <v>025</v>
          </cell>
        </row>
        <row r="126">
          <cell r="A126" t="str">
            <v>A218</v>
          </cell>
          <cell r="B126" t="str">
            <v>OTRAS FORMAS DE TULAREMIA</v>
          </cell>
          <cell r="C126" t="str">
            <v>025</v>
          </cell>
        </row>
        <row r="127">
          <cell r="A127" t="str">
            <v>A219</v>
          </cell>
          <cell r="B127" t="str">
            <v>TULAREMIA, NO ESPECIFICADA</v>
          </cell>
          <cell r="C127" t="str">
            <v>025</v>
          </cell>
        </row>
        <row r="128">
          <cell r="A128" t="str">
            <v>A22</v>
          </cell>
          <cell r="B128" t="str">
            <v>CARBUNCO (ANTRAX)</v>
          </cell>
          <cell r="C128" t="str">
            <v>025</v>
          </cell>
        </row>
        <row r="129">
          <cell r="A129" t="str">
            <v>A220</v>
          </cell>
          <cell r="B129" t="str">
            <v>CARBUNCO CUTANEO</v>
          </cell>
          <cell r="C129" t="str">
            <v>025</v>
          </cell>
        </row>
        <row r="130">
          <cell r="A130" t="str">
            <v>A221</v>
          </cell>
          <cell r="B130" t="str">
            <v>CARBUNCO PULMONAR</v>
          </cell>
          <cell r="C130" t="str">
            <v>025</v>
          </cell>
        </row>
        <row r="131">
          <cell r="A131" t="str">
            <v>A222</v>
          </cell>
          <cell r="B131" t="str">
            <v>CARBUNCO GASTROINTESTINAL</v>
          </cell>
          <cell r="C131" t="str">
            <v>025</v>
          </cell>
        </row>
        <row r="132">
          <cell r="A132" t="str">
            <v>A227</v>
          </cell>
          <cell r="B132" t="str">
            <v>CARBUNCO SEPTICEMICO</v>
          </cell>
          <cell r="C132" t="str">
            <v>025</v>
          </cell>
        </row>
        <row r="133">
          <cell r="A133" t="str">
            <v>A228</v>
          </cell>
          <cell r="B133" t="str">
            <v>OTRAS FORMAS DE CARBUNCO</v>
          </cell>
          <cell r="C133" t="str">
            <v>025</v>
          </cell>
        </row>
        <row r="134">
          <cell r="A134" t="str">
            <v>A229</v>
          </cell>
          <cell r="B134" t="str">
            <v>CARBUNCO, NO ESPECIFICADO</v>
          </cell>
          <cell r="C134" t="str">
            <v>025</v>
          </cell>
        </row>
        <row r="135">
          <cell r="A135" t="str">
            <v>A23</v>
          </cell>
          <cell r="B135" t="str">
            <v>BRUCELOSIS</v>
          </cell>
          <cell r="C135" t="str">
            <v>025</v>
          </cell>
        </row>
        <row r="136">
          <cell r="A136" t="str">
            <v>A230</v>
          </cell>
          <cell r="B136" t="str">
            <v>BRUCELOSIS DEBIDA A BRUCELLA MELITENSIS</v>
          </cell>
          <cell r="C136" t="str">
            <v>025</v>
          </cell>
        </row>
        <row r="137">
          <cell r="A137" t="str">
            <v>A231</v>
          </cell>
          <cell r="B137" t="str">
            <v>BRUCELOSIS DEBIDA A BRUCELLA ABORTUS</v>
          </cell>
          <cell r="C137" t="str">
            <v>025</v>
          </cell>
        </row>
        <row r="138">
          <cell r="A138" t="str">
            <v>A232</v>
          </cell>
          <cell r="B138" t="str">
            <v>BRUCELOSIS DEBIDA A BRUCELLA SUIS</v>
          </cell>
          <cell r="C138" t="str">
            <v>025</v>
          </cell>
        </row>
        <row r="139">
          <cell r="A139" t="str">
            <v>A233</v>
          </cell>
          <cell r="B139" t="str">
            <v>BRUCELOSIS DEBIDA A BRUCELLO CANIS</v>
          </cell>
          <cell r="C139" t="str">
            <v>025</v>
          </cell>
        </row>
        <row r="140">
          <cell r="A140" t="str">
            <v>A238</v>
          </cell>
          <cell r="B140" t="str">
            <v>OTRAS BRUCELOSIS</v>
          </cell>
          <cell r="C140" t="str">
            <v>025</v>
          </cell>
        </row>
        <row r="141">
          <cell r="A141" t="str">
            <v>A239</v>
          </cell>
          <cell r="B141" t="str">
            <v>BRUCELOSIS, NO ESPECIFICADA</v>
          </cell>
          <cell r="C141" t="str">
            <v>025</v>
          </cell>
        </row>
        <row r="142">
          <cell r="A142" t="str">
            <v>A24</v>
          </cell>
          <cell r="B142" t="str">
            <v>MUERMO Y MELIOIDOSIS</v>
          </cell>
          <cell r="C142" t="str">
            <v>025</v>
          </cell>
        </row>
        <row r="143">
          <cell r="A143" t="str">
            <v>A240</v>
          </cell>
          <cell r="B143" t="str">
            <v>MUERMO</v>
          </cell>
          <cell r="C143" t="str">
            <v>025</v>
          </cell>
        </row>
        <row r="144">
          <cell r="A144" t="str">
            <v>A241</v>
          </cell>
          <cell r="B144" t="str">
            <v>MELIOIDOSIS AGUDA Y FULMINANTE</v>
          </cell>
          <cell r="C144" t="str">
            <v>025</v>
          </cell>
        </row>
        <row r="145">
          <cell r="A145" t="str">
            <v>A242</v>
          </cell>
          <cell r="B145" t="str">
            <v>MELIOIDOSIS SUBAGUDA Y CRONICA</v>
          </cell>
          <cell r="C145" t="str">
            <v>025</v>
          </cell>
        </row>
        <row r="146">
          <cell r="A146" t="str">
            <v>A243</v>
          </cell>
          <cell r="B146" t="str">
            <v>OTRAS MELIOIDOSIS</v>
          </cell>
          <cell r="C146" t="str">
            <v>025</v>
          </cell>
        </row>
        <row r="147">
          <cell r="A147" t="str">
            <v>A244</v>
          </cell>
          <cell r="B147" t="str">
            <v>MELIOIDOSIS, NO ESPECIFICADA</v>
          </cell>
          <cell r="C147" t="str">
            <v>025</v>
          </cell>
        </row>
        <row r="148">
          <cell r="A148" t="str">
            <v>A25</v>
          </cell>
          <cell r="B148" t="str">
            <v>FIEBRES POR MORDEDURA DE RATA</v>
          </cell>
          <cell r="C148" t="str">
            <v>025</v>
          </cell>
        </row>
        <row r="149">
          <cell r="A149" t="str">
            <v>A250</v>
          </cell>
          <cell r="B149" t="str">
            <v>ESPIRILOSIS</v>
          </cell>
          <cell r="C149" t="str">
            <v>025</v>
          </cell>
        </row>
        <row r="150">
          <cell r="A150" t="str">
            <v>A251</v>
          </cell>
          <cell r="B150" t="str">
            <v>ESTREPTOBACILOSIS</v>
          </cell>
          <cell r="C150" t="str">
            <v>025</v>
          </cell>
        </row>
        <row r="151">
          <cell r="A151" t="str">
            <v>A259</v>
          </cell>
          <cell r="B151" t="str">
            <v>FIEBRE POR MORDEDURA DE RATA, NO ESPECIFICADA</v>
          </cell>
          <cell r="C151" t="str">
            <v>025</v>
          </cell>
        </row>
        <row r="152">
          <cell r="A152" t="str">
            <v>A26</v>
          </cell>
          <cell r="B152" t="str">
            <v>ERISIPELOIDE</v>
          </cell>
          <cell r="C152" t="str">
            <v>025</v>
          </cell>
        </row>
        <row r="153">
          <cell r="A153" t="str">
            <v>A260</v>
          </cell>
          <cell r="B153" t="str">
            <v>ERISIPELOIDE CUTANEO</v>
          </cell>
          <cell r="C153" t="str">
            <v>025</v>
          </cell>
        </row>
        <row r="154">
          <cell r="A154" t="str">
            <v>A267</v>
          </cell>
          <cell r="B154" t="str">
            <v>SEPTICEMIA POR ERYSIPELOTHRIX</v>
          </cell>
          <cell r="C154" t="str">
            <v>025</v>
          </cell>
        </row>
        <row r="155">
          <cell r="A155" t="str">
            <v>A268</v>
          </cell>
          <cell r="B155" t="str">
            <v>OTRAS FORMAS DE ERISIPELOIDE</v>
          </cell>
          <cell r="C155" t="str">
            <v>025</v>
          </cell>
        </row>
        <row r="156">
          <cell r="A156" t="str">
            <v>A269</v>
          </cell>
          <cell r="B156" t="str">
            <v>ERISIPELOIDE, NO ESPECIFICADA</v>
          </cell>
          <cell r="C156" t="str">
            <v>025</v>
          </cell>
        </row>
        <row r="157">
          <cell r="A157" t="str">
            <v>A27</v>
          </cell>
          <cell r="B157" t="str">
            <v>LEPTOSPIROSIS</v>
          </cell>
          <cell r="C157" t="str">
            <v>025</v>
          </cell>
        </row>
        <row r="158">
          <cell r="A158" t="str">
            <v>A270</v>
          </cell>
          <cell r="B158" t="str">
            <v>LEPTOSPIROSIS ICTEROHEMORRAGICA</v>
          </cell>
          <cell r="C158" t="str">
            <v>025</v>
          </cell>
        </row>
        <row r="159">
          <cell r="A159" t="str">
            <v>A278</v>
          </cell>
          <cell r="B159" t="str">
            <v>OTRAS FORMAS DE LEPTOSPIROSIS</v>
          </cell>
          <cell r="C159" t="str">
            <v>025</v>
          </cell>
        </row>
        <row r="160">
          <cell r="A160" t="str">
            <v>A279</v>
          </cell>
          <cell r="B160" t="str">
            <v>LEPTOSPIROSIS, NO ESPECIFICADA</v>
          </cell>
          <cell r="C160" t="str">
            <v>025</v>
          </cell>
        </row>
        <row r="161">
          <cell r="A161" t="str">
            <v>A28</v>
          </cell>
          <cell r="B161" t="str">
            <v>OTRAS ENF.ZOONOTICAS BACTERIANAS,NO CLASIFICADAS EN OTRA PARTE</v>
          </cell>
          <cell r="C161" t="str">
            <v>025</v>
          </cell>
        </row>
        <row r="162">
          <cell r="A162" t="str">
            <v>A280</v>
          </cell>
          <cell r="B162" t="str">
            <v>PASTEURILOSIS</v>
          </cell>
          <cell r="C162" t="str">
            <v>025</v>
          </cell>
        </row>
        <row r="163">
          <cell r="A163" t="str">
            <v>A281</v>
          </cell>
          <cell r="B163" t="str">
            <v>ENFERMEDAD POR RASGUÑO DE GATO</v>
          </cell>
          <cell r="C163" t="str">
            <v>025</v>
          </cell>
        </row>
        <row r="164">
          <cell r="A164" t="str">
            <v>A282</v>
          </cell>
          <cell r="B164" t="str">
            <v>YERSINIOSIS EXTRAINTESTINAL</v>
          </cell>
          <cell r="C164" t="str">
            <v>025</v>
          </cell>
        </row>
        <row r="165">
          <cell r="A165" t="str">
            <v>A288</v>
          </cell>
          <cell r="B165" t="str">
            <v>OTRAS ENFERM.ZOONOTICAS BACTER.ESPECIF.NO CLASIFICADAS EN OTRA PARTE</v>
          </cell>
          <cell r="C165" t="str">
            <v>025</v>
          </cell>
        </row>
        <row r="166">
          <cell r="A166" t="str">
            <v>A289</v>
          </cell>
          <cell r="B166" t="str">
            <v>ENFERMEDAD ZOONOTICA BACTERIANA, SIN OTRA ESPECIFICACION</v>
          </cell>
          <cell r="C166" t="str">
            <v>025</v>
          </cell>
        </row>
        <row r="167">
          <cell r="A167" t="str">
            <v>A30</v>
          </cell>
          <cell r="B167" t="str">
            <v>LEPRA (ENFERMEDAD DE HANSEN)</v>
          </cell>
          <cell r="C167" t="str">
            <v>025</v>
          </cell>
        </row>
        <row r="168">
          <cell r="A168" t="str">
            <v>A300</v>
          </cell>
          <cell r="B168" t="str">
            <v>LEPRA INDETERMINADA</v>
          </cell>
          <cell r="C168" t="str">
            <v>025</v>
          </cell>
        </row>
        <row r="169">
          <cell r="A169" t="str">
            <v>A301</v>
          </cell>
          <cell r="B169" t="str">
            <v>LEPRA TUBERCULOIDE</v>
          </cell>
          <cell r="C169" t="str">
            <v>025</v>
          </cell>
        </row>
        <row r="170">
          <cell r="A170" t="str">
            <v>A302</v>
          </cell>
          <cell r="B170" t="str">
            <v>LEPRA TUBERCULOIDE LIMITROFE</v>
          </cell>
          <cell r="C170" t="str">
            <v>025</v>
          </cell>
        </row>
        <row r="171">
          <cell r="A171" t="str">
            <v>A303</v>
          </cell>
          <cell r="B171" t="str">
            <v>LEPRA LIMITROFE</v>
          </cell>
          <cell r="C171" t="str">
            <v>025</v>
          </cell>
        </row>
        <row r="172">
          <cell r="A172" t="str">
            <v>A304</v>
          </cell>
          <cell r="B172" t="str">
            <v>LEPRA LEPROMATOSA LIMITROFE</v>
          </cell>
          <cell r="C172" t="str">
            <v>025</v>
          </cell>
        </row>
        <row r="173">
          <cell r="A173" t="str">
            <v>A305</v>
          </cell>
          <cell r="B173" t="str">
            <v>LEPRA LEPROMATOSA</v>
          </cell>
          <cell r="C173" t="str">
            <v>025</v>
          </cell>
        </row>
        <row r="174">
          <cell r="A174" t="str">
            <v>A308</v>
          </cell>
          <cell r="B174" t="str">
            <v>OTRAS FORMAS DE LEPRA</v>
          </cell>
          <cell r="C174" t="str">
            <v>025</v>
          </cell>
        </row>
        <row r="175">
          <cell r="A175" t="str">
            <v>A309</v>
          </cell>
          <cell r="B175" t="str">
            <v>LEPRA, NO ESPECIFICADA</v>
          </cell>
          <cell r="C175" t="str">
            <v>025</v>
          </cell>
        </row>
        <row r="176">
          <cell r="A176" t="str">
            <v>A31</v>
          </cell>
          <cell r="B176" t="str">
            <v>INFECCIONES DEBIDAS A OTRAS MICOBACTERIAS</v>
          </cell>
          <cell r="C176" t="str">
            <v>025</v>
          </cell>
        </row>
        <row r="177">
          <cell r="A177" t="str">
            <v>A310</v>
          </cell>
          <cell r="B177" t="str">
            <v>INFECCIONES POR MICOBACTERIAS PULMONARES</v>
          </cell>
          <cell r="C177" t="str">
            <v>025</v>
          </cell>
        </row>
        <row r="178">
          <cell r="A178" t="str">
            <v>A311</v>
          </cell>
          <cell r="B178" t="str">
            <v>INFECCION CUTANEA POR MICOBACTERIAS</v>
          </cell>
          <cell r="C178" t="str">
            <v>025</v>
          </cell>
        </row>
        <row r="179">
          <cell r="A179" t="str">
            <v>A318</v>
          </cell>
          <cell r="B179" t="str">
            <v xml:space="preserve"> OTRAS INFECCIONES POR MICOBACTERIAS</v>
          </cell>
          <cell r="C179" t="str">
            <v>025</v>
          </cell>
        </row>
        <row r="180">
          <cell r="A180" t="str">
            <v>A319</v>
          </cell>
          <cell r="B180" t="str">
            <v>INFECCION POR MICOBACTERIA, NO ESPECIFICADA</v>
          </cell>
          <cell r="C180" t="str">
            <v>025</v>
          </cell>
        </row>
        <row r="181">
          <cell r="A181" t="str">
            <v>A32</v>
          </cell>
          <cell r="B181" t="str">
            <v>LISTERIOSIS</v>
          </cell>
          <cell r="C181" t="str">
            <v>025</v>
          </cell>
        </row>
        <row r="182">
          <cell r="A182" t="str">
            <v>A320</v>
          </cell>
          <cell r="B182" t="str">
            <v>LISTERIOSIS CUTANEA</v>
          </cell>
          <cell r="C182" t="str">
            <v>025</v>
          </cell>
        </row>
        <row r="183">
          <cell r="A183" t="str">
            <v>A321</v>
          </cell>
          <cell r="B183" t="str">
            <v>MENINGITIS Y MENINGOENCEFALITIS LISTERIANA</v>
          </cell>
          <cell r="C183" t="str">
            <v>025</v>
          </cell>
        </row>
        <row r="184">
          <cell r="A184" t="str">
            <v>A327</v>
          </cell>
          <cell r="B184" t="str">
            <v>SEPTICEMIA LISTERIANA</v>
          </cell>
          <cell r="C184" t="str">
            <v>025</v>
          </cell>
        </row>
        <row r="185">
          <cell r="A185" t="str">
            <v>A328</v>
          </cell>
          <cell r="B185" t="str">
            <v>OTRAS FORMAS DE LISTERIOSIS</v>
          </cell>
          <cell r="C185" t="str">
            <v>025</v>
          </cell>
        </row>
        <row r="186">
          <cell r="A186" t="str">
            <v>A329</v>
          </cell>
          <cell r="B186" t="str">
            <v>LISTERIOSIS, NO ESPECIFICADA</v>
          </cell>
          <cell r="C186" t="str">
            <v>025</v>
          </cell>
        </row>
        <row r="187">
          <cell r="A187" t="str">
            <v>A33</v>
          </cell>
          <cell r="B187" t="str">
            <v>TETANOS NEONATAL</v>
          </cell>
          <cell r="C187" t="str">
            <v>008</v>
          </cell>
        </row>
        <row r="188">
          <cell r="A188" t="str">
            <v>A34</v>
          </cell>
          <cell r="B188" t="str">
            <v>TETANOS OBSTETRICOS</v>
          </cell>
          <cell r="C188" t="str">
            <v>008</v>
          </cell>
        </row>
        <row r="189">
          <cell r="A189" t="str">
            <v>A35</v>
          </cell>
          <cell r="B189" t="str">
            <v>OTROS TETANOS</v>
          </cell>
          <cell r="C189" t="str">
            <v>008</v>
          </cell>
        </row>
        <row r="190">
          <cell r="A190" t="str">
            <v>A36</v>
          </cell>
          <cell r="B190" t="str">
            <v>DIFTERIA</v>
          </cell>
          <cell r="C190" t="str">
            <v>009</v>
          </cell>
        </row>
        <row r="191">
          <cell r="A191" t="str">
            <v>A360</v>
          </cell>
          <cell r="B191" t="str">
            <v>DIFTERIA FARINGEA</v>
          </cell>
          <cell r="C191" t="str">
            <v>009</v>
          </cell>
        </row>
        <row r="192">
          <cell r="A192" t="str">
            <v>A361</v>
          </cell>
          <cell r="B192" t="str">
            <v>DIFTERIA NASOFARINGEA</v>
          </cell>
          <cell r="C192" t="str">
            <v>009</v>
          </cell>
        </row>
        <row r="193">
          <cell r="A193" t="str">
            <v>A362</v>
          </cell>
          <cell r="B193" t="str">
            <v>DIFTERIA LARINGEA</v>
          </cell>
          <cell r="C193" t="str">
            <v>009</v>
          </cell>
        </row>
        <row r="194">
          <cell r="A194" t="str">
            <v>A363</v>
          </cell>
          <cell r="B194" t="str">
            <v>DIFTERIA CUTANEA</v>
          </cell>
          <cell r="C194" t="str">
            <v>009</v>
          </cell>
        </row>
        <row r="195">
          <cell r="A195" t="str">
            <v>A368</v>
          </cell>
          <cell r="B195" t="str">
            <v>OTRAS DIFTERIAS</v>
          </cell>
          <cell r="C195" t="str">
            <v>009</v>
          </cell>
        </row>
        <row r="196">
          <cell r="A196" t="str">
            <v>A369</v>
          </cell>
          <cell r="B196" t="str">
            <v>DIFTERIA, NO ESPECIFICADA</v>
          </cell>
          <cell r="C196" t="str">
            <v>009</v>
          </cell>
        </row>
        <row r="197">
          <cell r="A197" t="str">
            <v>A37</v>
          </cell>
          <cell r="B197" t="str">
            <v>TOS FERINA (TOS CONVULSIVA)</v>
          </cell>
          <cell r="C197" t="str">
            <v>010</v>
          </cell>
        </row>
        <row r="198">
          <cell r="A198" t="str">
            <v>A370</v>
          </cell>
          <cell r="B198" t="str">
            <v>TOS FERINA DEBIDA A BORDETELLA PERTUSSIS</v>
          </cell>
          <cell r="C198" t="str">
            <v>009</v>
          </cell>
        </row>
        <row r="199">
          <cell r="A199" t="str">
            <v>A371</v>
          </cell>
          <cell r="B199" t="str">
            <v>TOS FERINA DEBIDA A BORDETELLA PARAPERTUSSIS</v>
          </cell>
          <cell r="C199" t="str">
            <v>009</v>
          </cell>
        </row>
        <row r="200">
          <cell r="A200" t="str">
            <v>A378</v>
          </cell>
          <cell r="B200" t="str">
            <v>TOS FERINA DEBIDA A OTRAS ESPECIES DE BORDETELLA</v>
          </cell>
          <cell r="C200" t="str">
            <v>009</v>
          </cell>
        </row>
        <row r="201">
          <cell r="A201" t="str">
            <v>A379</v>
          </cell>
          <cell r="B201" t="str">
            <v>TOS FERINA, NO ESPECIFICADA</v>
          </cell>
          <cell r="C201" t="str">
            <v>009</v>
          </cell>
        </row>
        <row r="202">
          <cell r="A202" t="str">
            <v>A38</v>
          </cell>
          <cell r="B202" t="str">
            <v>ESCARLATINA</v>
          </cell>
          <cell r="C202" t="str">
            <v>025</v>
          </cell>
        </row>
        <row r="203">
          <cell r="A203" t="str">
            <v>A39</v>
          </cell>
          <cell r="B203" t="str">
            <v>INFECCION MENINGOCOCICA</v>
          </cell>
          <cell r="C203" t="str">
            <v>011</v>
          </cell>
        </row>
        <row r="204">
          <cell r="A204" t="str">
            <v>A390</v>
          </cell>
          <cell r="B204" t="str">
            <v>MENINGITIS MENINGOCOCICA</v>
          </cell>
          <cell r="C204" t="str">
            <v>011</v>
          </cell>
        </row>
        <row r="205">
          <cell r="A205" t="str">
            <v>A391</v>
          </cell>
          <cell r="B205" t="str">
            <v>SINDROME DE WATHERHOUSE-FRIDERICHSEN</v>
          </cell>
          <cell r="C205" t="str">
            <v>011</v>
          </cell>
        </row>
        <row r="206">
          <cell r="A206" t="str">
            <v>A392</v>
          </cell>
          <cell r="B206" t="str">
            <v>MENINGOCOCEMIA AGUDA</v>
          </cell>
          <cell r="C206" t="str">
            <v>011</v>
          </cell>
        </row>
        <row r="207">
          <cell r="A207" t="str">
            <v>A393</v>
          </cell>
          <cell r="B207" t="str">
            <v>MENINGOCOCEMIA CRONICA</v>
          </cell>
          <cell r="C207" t="str">
            <v>011</v>
          </cell>
        </row>
        <row r="208">
          <cell r="A208" t="str">
            <v>A394</v>
          </cell>
          <cell r="B208" t="str">
            <v>MENINGOCOCEMIA, NO ESPECIFICADA</v>
          </cell>
          <cell r="C208" t="str">
            <v>011</v>
          </cell>
        </row>
        <row r="209">
          <cell r="A209" t="str">
            <v>A395</v>
          </cell>
          <cell r="B209" t="str">
            <v>ENFERMEDAD CARDIACA, DEBIDA A MENIGOCOCO</v>
          </cell>
          <cell r="C209" t="str">
            <v>011</v>
          </cell>
        </row>
        <row r="210">
          <cell r="A210" t="str">
            <v>A398</v>
          </cell>
          <cell r="B210" t="str">
            <v>OTRAS INFECCIONES MENINGOCOCICAS</v>
          </cell>
          <cell r="C210" t="str">
            <v>011</v>
          </cell>
        </row>
        <row r="211">
          <cell r="A211" t="str">
            <v>A399</v>
          </cell>
          <cell r="B211" t="str">
            <v>INFECCION MENIGOCOCICA, NO ESPECIFICADA</v>
          </cell>
          <cell r="C211" t="str">
            <v>011</v>
          </cell>
        </row>
        <row r="212">
          <cell r="A212" t="str">
            <v>A40</v>
          </cell>
          <cell r="B212" t="str">
            <v>SEPTICEMIA ESTREPTOCOCICA</v>
          </cell>
          <cell r="C212" t="str">
            <v>012</v>
          </cell>
        </row>
        <row r="213">
          <cell r="A213" t="str">
            <v>A400</v>
          </cell>
          <cell r="B213" t="str">
            <v>SEPTICEMIA DEBIDA A ESTREPTOCOCO, GRUPO A</v>
          </cell>
          <cell r="C213" t="str">
            <v>012</v>
          </cell>
        </row>
        <row r="214">
          <cell r="A214" t="str">
            <v>A401</v>
          </cell>
          <cell r="B214" t="str">
            <v>SEPTICEMIA DEBIDA A ESTREPTOCOCO, GRUPO B</v>
          </cell>
          <cell r="C214" t="str">
            <v>012</v>
          </cell>
        </row>
        <row r="215">
          <cell r="A215" t="str">
            <v>A402</v>
          </cell>
          <cell r="B215" t="str">
            <v>SEPTICEMIA DEBIDA A ESTREPTOCOCO, GRUPO D</v>
          </cell>
          <cell r="C215" t="str">
            <v>012</v>
          </cell>
        </row>
        <row r="216">
          <cell r="A216" t="str">
            <v>A403</v>
          </cell>
          <cell r="B216" t="str">
            <v>SEPTICEMIA DEBIDA A STREPTOCOCCUS PNEUMONIAE</v>
          </cell>
          <cell r="C216" t="str">
            <v>012</v>
          </cell>
        </row>
        <row r="217">
          <cell r="A217" t="str">
            <v>A408</v>
          </cell>
          <cell r="B217" t="str">
            <v>OTRAS SEPTICEMIAS ESTREPTOCOCICAS</v>
          </cell>
          <cell r="C217" t="str">
            <v>012</v>
          </cell>
        </row>
        <row r="218">
          <cell r="A218" t="str">
            <v>A409</v>
          </cell>
          <cell r="B218" t="str">
            <v>SEPTICEMIA ESTREPTOCOCICA, NO ESPECIFICADA</v>
          </cell>
          <cell r="C218" t="str">
            <v>012</v>
          </cell>
        </row>
        <row r="219">
          <cell r="A219" t="str">
            <v>A41</v>
          </cell>
          <cell r="B219" t="str">
            <v>OTRAS SEPTICEMIAS</v>
          </cell>
          <cell r="C219" t="str">
            <v>012</v>
          </cell>
        </row>
        <row r="220">
          <cell r="A220" t="str">
            <v>A410</v>
          </cell>
          <cell r="B220" t="str">
            <v>SEPTICEMIA DEBIDA A STAPHYLOCOCCUS AUREUS</v>
          </cell>
          <cell r="C220" t="str">
            <v>012</v>
          </cell>
        </row>
        <row r="221">
          <cell r="A221" t="str">
            <v>A411</v>
          </cell>
          <cell r="B221" t="str">
            <v>SEPTICEMIA DEBIDA A OTRO ESTAFILOCOCO ESPECIFICADO</v>
          </cell>
          <cell r="C221" t="str">
            <v>012</v>
          </cell>
        </row>
        <row r="222">
          <cell r="A222" t="str">
            <v>A412</v>
          </cell>
          <cell r="B222" t="str">
            <v>SEPTICEMIA DEBIDA A ESTAFILOCOCO NO ESPECIFICADA</v>
          </cell>
          <cell r="C222" t="str">
            <v>012</v>
          </cell>
        </row>
        <row r="223">
          <cell r="A223" t="str">
            <v>A413</v>
          </cell>
          <cell r="B223" t="str">
            <v>SEPTICEMIA DEBIDA A HAEMOPHILUS INFLUENZAE</v>
          </cell>
          <cell r="C223" t="str">
            <v>012</v>
          </cell>
        </row>
        <row r="224">
          <cell r="A224" t="str">
            <v>A414</v>
          </cell>
          <cell r="B224" t="str">
            <v>SEPTICEMIA DEBIDA A ANAEROBIOS</v>
          </cell>
          <cell r="C224" t="str">
            <v>012</v>
          </cell>
        </row>
        <row r="225">
          <cell r="A225" t="str">
            <v>A415</v>
          </cell>
          <cell r="B225" t="str">
            <v>SEPTICEMIA DEBIDA A OTROS ORGANISMOS GRAMNEGATIVOS</v>
          </cell>
          <cell r="C225" t="str">
            <v>012</v>
          </cell>
        </row>
        <row r="226">
          <cell r="A226" t="str">
            <v>A418</v>
          </cell>
          <cell r="B226" t="str">
            <v>OTRAS SEPTICEMIA ESPECIFICADAS</v>
          </cell>
          <cell r="C226" t="str">
            <v>012</v>
          </cell>
        </row>
        <row r="227">
          <cell r="A227" t="str">
            <v>A419</v>
          </cell>
          <cell r="B227" t="str">
            <v>SEPTICEMIA, NO ESPECIFICADA</v>
          </cell>
          <cell r="C227" t="str">
            <v>012</v>
          </cell>
        </row>
        <row r="228">
          <cell r="A228" t="str">
            <v>A42</v>
          </cell>
          <cell r="B228" t="str">
            <v>ACTINOMICOSIS</v>
          </cell>
          <cell r="C228" t="str">
            <v>025</v>
          </cell>
        </row>
        <row r="229">
          <cell r="A229" t="str">
            <v>A420</v>
          </cell>
          <cell r="B229" t="str">
            <v>ACTINOMICOSIS PULMONAR</v>
          </cell>
          <cell r="C229" t="str">
            <v>025</v>
          </cell>
        </row>
        <row r="230">
          <cell r="A230" t="str">
            <v>A421</v>
          </cell>
          <cell r="B230" t="str">
            <v>ACTINOMICOSIS ABDOMINAL</v>
          </cell>
          <cell r="C230" t="str">
            <v>025</v>
          </cell>
        </row>
        <row r="231">
          <cell r="A231" t="str">
            <v>A422</v>
          </cell>
          <cell r="B231" t="str">
            <v>ACTINOMICOSIS CERVICOFACIAL</v>
          </cell>
          <cell r="C231" t="str">
            <v>025</v>
          </cell>
        </row>
        <row r="232">
          <cell r="A232" t="str">
            <v>A427</v>
          </cell>
          <cell r="B232" t="str">
            <v>SEPTICEMIA ACTINOMICOTICA</v>
          </cell>
          <cell r="C232" t="str">
            <v>025</v>
          </cell>
        </row>
        <row r="233">
          <cell r="A233" t="str">
            <v>A428</v>
          </cell>
          <cell r="B233" t="str">
            <v>OTRAS FORMAS DE ACTINOMICOSIS</v>
          </cell>
          <cell r="C233" t="str">
            <v>025</v>
          </cell>
        </row>
        <row r="234">
          <cell r="A234" t="str">
            <v>A429</v>
          </cell>
          <cell r="B234" t="str">
            <v>ACTINOMICOSIS, SIN OTRA ESPECIFICACION</v>
          </cell>
          <cell r="C234" t="str">
            <v>025</v>
          </cell>
        </row>
        <row r="235">
          <cell r="A235" t="str">
            <v>A43</v>
          </cell>
          <cell r="B235" t="str">
            <v>NOCARDIOSIS</v>
          </cell>
          <cell r="C235" t="str">
            <v>025</v>
          </cell>
        </row>
        <row r="236">
          <cell r="A236" t="str">
            <v>A430</v>
          </cell>
          <cell r="B236" t="str">
            <v>NOCARDIOSIS PULMONAR</v>
          </cell>
          <cell r="C236" t="str">
            <v>025</v>
          </cell>
        </row>
        <row r="237">
          <cell r="A237" t="str">
            <v>A431</v>
          </cell>
          <cell r="B237" t="str">
            <v>NOCARDIOSIS CUTANEA</v>
          </cell>
          <cell r="C237" t="str">
            <v>025</v>
          </cell>
        </row>
        <row r="238">
          <cell r="A238" t="str">
            <v>A438</v>
          </cell>
          <cell r="B238" t="str">
            <v>OTRA FORMAS DE NOCARDIOSIS</v>
          </cell>
          <cell r="C238" t="str">
            <v>025</v>
          </cell>
        </row>
        <row r="239">
          <cell r="A239" t="str">
            <v>A439</v>
          </cell>
          <cell r="B239" t="str">
            <v>NOCARDIOSIS, NO ESPECIFICADA</v>
          </cell>
          <cell r="C239" t="str">
            <v>025</v>
          </cell>
        </row>
        <row r="240">
          <cell r="A240" t="str">
            <v>A44</v>
          </cell>
          <cell r="B240" t="str">
            <v>BARTONELOSIS</v>
          </cell>
          <cell r="C240" t="str">
            <v>025</v>
          </cell>
        </row>
        <row r="241">
          <cell r="A241" t="str">
            <v>A440</v>
          </cell>
          <cell r="B241" t="str">
            <v>BARTONELOSIS SISTEMICA</v>
          </cell>
          <cell r="C241" t="str">
            <v>025</v>
          </cell>
        </row>
        <row r="242">
          <cell r="A242" t="str">
            <v>A441</v>
          </cell>
          <cell r="B242" t="str">
            <v>BARTONELOSIS CUTANEA Y MUCOCUTANEA</v>
          </cell>
          <cell r="C242" t="str">
            <v>025</v>
          </cell>
        </row>
        <row r="243">
          <cell r="A243" t="str">
            <v>A448</v>
          </cell>
          <cell r="B243" t="str">
            <v>OTRA FORMAS DE BARTONELOSIS</v>
          </cell>
          <cell r="C243" t="str">
            <v>025</v>
          </cell>
        </row>
        <row r="244">
          <cell r="A244" t="str">
            <v>A449</v>
          </cell>
          <cell r="B244" t="str">
            <v>BARTONELOSIS, NO ESPECIFICADA</v>
          </cell>
          <cell r="C244" t="str">
            <v>025</v>
          </cell>
        </row>
        <row r="245">
          <cell r="A245" t="str">
            <v>A46</v>
          </cell>
          <cell r="B245" t="str">
            <v>ERISIPELA</v>
          </cell>
          <cell r="C245" t="str">
            <v>025</v>
          </cell>
        </row>
        <row r="246">
          <cell r="A246" t="str">
            <v>A48</v>
          </cell>
          <cell r="B246" t="str">
            <v>OTRAS ENFERMEDADES BACTERIANAS,NO CLASIFICADAS EN OTRA PARTE</v>
          </cell>
          <cell r="C246" t="str">
            <v>025</v>
          </cell>
        </row>
        <row r="247">
          <cell r="A247" t="str">
            <v>A480</v>
          </cell>
          <cell r="B247" t="str">
            <v>GANGRENA GASEOSA</v>
          </cell>
          <cell r="C247" t="str">
            <v>025</v>
          </cell>
        </row>
        <row r="248">
          <cell r="A248" t="str">
            <v>A481</v>
          </cell>
          <cell r="B248" t="str">
            <v>ENFERMEDAD DE LOS LEGIONARIOS</v>
          </cell>
          <cell r="C248" t="str">
            <v>025</v>
          </cell>
        </row>
        <row r="249">
          <cell r="A249" t="str">
            <v>A482</v>
          </cell>
          <cell r="B249" t="str">
            <v>ENFERMEDAD DE LOS LEGIONARIOS  NO NEUMONICA (FIEBRE DE PONTIAC)</v>
          </cell>
          <cell r="C249" t="str">
            <v>025</v>
          </cell>
        </row>
        <row r="250">
          <cell r="A250" t="str">
            <v>A483</v>
          </cell>
          <cell r="B250" t="str">
            <v>SINDROME DEL CHOQUE TOXICO</v>
          </cell>
          <cell r="C250" t="str">
            <v>025</v>
          </cell>
        </row>
        <row r="251">
          <cell r="A251" t="str">
            <v>A484</v>
          </cell>
          <cell r="B251" t="str">
            <v>FIEBRE PUERPURICA BRASILEÑA</v>
          </cell>
          <cell r="C251" t="str">
            <v>025</v>
          </cell>
        </row>
        <row r="252">
          <cell r="A252" t="str">
            <v>A488</v>
          </cell>
          <cell r="B252" t="str">
            <v>OTRAS ENFERMEDADES BACTERIANAS ESPECIFICADAS</v>
          </cell>
          <cell r="C252" t="str">
            <v>025</v>
          </cell>
        </row>
        <row r="253">
          <cell r="A253" t="str">
            <v>A49</v>
          </cell>
          <cell r="B253" t="str">
            <v>INFECCION BACTERIANA DE SITIO NO ESPECIFICADO</v>
          </cell>
          <cell r="C253" t="str">
            <v>025</v>
          </cell>
        </row>
        <row r="254">
          <cell r="A254" t="str">
            <v>A490</v>
          </cell>
          <cell r="B254" t="str">
            <v>INFECCION ESTAFILOCOCICA, SIN OTRA ESPECIFICACION</v>
          </cell>
          <cell r="C254" t="str">
            <v>025</v>
          </cell>
        </row>
        <row r="255">
          <cell r="A255" t="str">
            <v>A491</v>
          </cell>
          <cell r="B255" t="str">
            <v>INFECCION ESTREPTOCOCIA, SIN OTRA ESPECIFICACION</v>
          </cell>
          <cell r="C255" t="str">
            <v>025</v>
          </cell>
        </row>
        <row r="256">
          <cell r="A256" t="str">
            <v>A492</v>
          </cell>
          <cell r="B256" t="str">
            <v>INFECCION POR HAEMOPHILUS INFLUENZAE, SIN OTRA</v>
          </cell>
          <cell r="C256" t="str">
            <v>025</v>
          </cell>
        </row>
        <row r="257">
          <cell r="A257" t="str">
            <v>A493</v>
          </cell>
          <cell r="B257" t="str">
            <v>INFECCION POR MICOPLASMA, SIN OTRA ESPECIFICACION</v>
          </cell>
          <cell r="C257" t="str">
            <v>025</v>
          </cell>
        </row>
        <row r="258">
          <cell r="A258" t="str">
            <v>A498</v>
          </cell>
          <cell r="B258" t="str">
            <v>OTRAS INFECCIONES BACTERIANAS DE SITIO NO ESPECIFICADO</v>
          </cell>
          <cell r="C258" t="str">
            <v>025</v>
          </cell>
        </row>
        <row r="259">
          <cell r="A259" t="str">
            <v>A499</v>
          </cell>
          <cell r="B259" t="str">
            <v>INFECCION BACTERIANA, NO ESPECIFICADA</v>
          </cell>
          <cell r="C259" t="str">
            <v>025</v>
          </cell>
        </row>
        <row r="260">
          <cell r="A260" t="str">
            <v>A50</v>
          </cell>
          <cell r="B260" t="str">
            <v>SIFILIS CONGENITA</v>
          </cell>
          <cell r="C260" t="str">
            <v>013</v>
          </cell>
        </row>
        <row r="261">
          <cell r="A261" t="str">
            <v>A501</v>
          </cell>
          <cell r="B261" t="str">
            <v>SIFILIS CONGENITA PRECOZ, LATENTE</v>
          </cell>
          <cell r="C261" t="str">
            <v>013</v>
          </cell>
        </row>
        <row r="262">
          <cell r="A262" t="str">
            <v>A502</v>
          </cell>
          <cell r="B262" t="str">
            <v>SIFILIS CONGENITA PRECOZ, SIN OTRA ESPECIFICACION</v>
          </cell>
          <cell r="C262" t="str">
            <v>013</v>
          </cell>
        </row>
        <row r="263">
          <cell r="A263" t="str">
            <v>A503</v>
          </cell>
          <cell r="B263" t="str">
            <v>OCULOPATIA SIFILITICA CONGENITA TARDIA</v>
          </cell>
          <cell r="C263" t="str">
            <v>013</v>
          </cell>
        </row>
        <row r="264">
          <cell r="A264" t="str">
            <v>A504</v>
          </cell>
          <cell r="B264" t="str">
            <v>NEUROSIFILIS CONGENITA TARDIA (NEUROSIFILIS JUVENIL)</v>
          </cell>
          <cell r="C264" t="str">
            <v>013</v>
          </cell>
        </row>
        <row r="265">
          <cell r="A265" t="str">
            <v>A505</v>
          </cell>
          <cell r="B265" t="str">
            <v>OTRAS FORMAS DE SIFILIS CONGENITA TARDIA, SINTOMATICA</v>
          </cell>
          <cell r="C265" t="str">
            <v>013</v>
          </cell>
        </row>
        <row r="266">
          <cell r="A266" t="str">
            <v>A506</v>
          </cell>
          <cell r="B266" t="str">
            <v>SIFILIS CONGENITA TARDIA, LATENTE</v>
          </cell>
          <cell r="C266" t="str">
            <v>013</v>
          </cell>
        </row>
        <row r="267">
          <cell r="A267" t="str">
            <v>A507</v>
          </cell>
          <cell r="B267" t="str">
            <v>SIFILIS CONGENITA TARDIA, SIN OTRA ESPECIFICACION</v>
          </cell>
          <cell r="C267" t="str">
            <v>013</v>
          </cell>
        </row>
        <row r="268">
          <cell r="A268" t="str">
            <v>A509</v>
          </cell>
          <cell r="B268" t="str">
            <v>SIFILIS CONGENITA, SIN OTRA ESPECIFICACION</v>
          </cell>
          <cell r="C268" t="str">
            <v>013</v>
          </cell>
        </row>
        <row r="269">
          <cell r="A269" t="str">
            <v>A51</v>
          </cell>
          <cell r="B269" t="str">
            <v>SIFILIS PRECOZ</v>
          </cell>
          <cell r="C269" t="str">
            <v>013</v>
          </cell>
        </row>
        <row r="270">
          <cell r="A270" t="str">
            <v>A510</v>
          </cell>
          <cell r="B270" t="str">
            <v>SIFILIS GENITAL PRIMARIA</v>
          </cell>
          <cell r="C270" t="str">
            <v>013</v>
          </cell>
        </row>
        <row r="271">
          <cell r="A271" t="str">
            <v>A511</v>
          </cell>
          <cell r="B271" t="str">
            <v>SIFILIOS PRIMARIA ANAL</v>
          </cell>
          <cell r="C271" t="str">
            <v>013</v>
          </cell>
        </row>
        <row r="272">
          <cell r="A272" t="str">
            <v>A512</v>
          </cell>
          <cell r="B272" t="str">
            <v>SIFILIS PRIMARIA EN OTROS SITIOS</v>
          </cell>
          <cell r="C272" t="str">
            <v>013</v>
          </cell>
        </row>
        <row r="273">
          <cell r="A273" t="str">
            <v>A513</v>
          </cell>
          <cell r="B273" t="str">
            <v>SIFILIS SECUNDARIA DE PIEL Y MEMBRANAS MUCOSAS</v>
          </cell>
          <cell r="C273" t="str">
            <v>013</v>
          </cell>
        </row>
        <row r="274">
          <cell r="A274" t="str">
            <v>A514</v>
          </cell>
          <cell r="B274" t="str">
            <v>OTRAS SIFILIS SECUNDARIAS</v>
          </cell>
          <cell r="C274" t="str">
            <v>013</v>
          </cell>
        </row>
        <row r="275">
          <cell r="A275" t="str">
            <v>A515</v>
          </cell>
          <cell r="B275" t="str">
            <v>SIFILIS PRECOZ, LATENTE</v>
          </cell>
          <cell r="C275" t="str">
            <v>013</v>
          </cell>
        </row>
        <row r="276">
          <cell r="A276" t="str">
            <v>A519</v>
          </cell>
          <cell r="B276" t="str">
            <v>SIFILIS PRECOZ, SIN OTRA ESPECIFICACION</v>
          </cell>
          <cell r="C276" t="str">
            <v>013</v>
          </cell>
        </row>
        <row r="277">
          <cell r="A277" t="str">
            <v>A52</v>
          </cell>
          <cell r="B277" t="str">
            <v>SIFILIS TARDIA</v>
          </cell>
          <cell r="C277" t="str">
            <v>013</v>
          </cell>
        </row>
        <row r="278">
          <cell r="A278" t="str">
            <v>A520</v>
          </cell>
          <cell r="B278" t="str">
            <v>SIFILIS CARDIOVASCULAR</v>
          </cell>
          <cell r="C278" t="str">
            <v>013</v>
          </cell>
        </row>
        <row r="279">
          <cell r="A279" t="str">
            <v>A521</v>
          </cell>
          <cell r="B279" t="str">
            <v>NEUROSIFILIS SINTOMATICA</v>
          </cell>
          <cell r="C279" t="str">
            <v>013</v>
          </cell>
        </row>
        <row r="280">
          <cell r="A280" t="str">
            <v>A522</v>
          </cell>
          <cell r="B280" t="str">
            <v>NEUROSIFILIS ASINTOMATICA</v>
          </cell>
          <cell r="C280" t="str">
            <v>013</v>
          </cell>
        </row>
        <row r="281">
          <cell r="A281" t="str">
            <v>A523</v>
          </cell>
          <cell r="B281" t="str">
            <v>NEUROSIFILIS NO ESPECIFICADA</v>
          </cell>
          <cell r="C281" t="str">
            <v>013</v>
          </cell>
        </row>
        <row r="282">
          <cell r="A282" t="str">
            <v>A527</v>
          </cell>
          <cell r="B282" t="str">
            <v>OTRAS SIFILIS TARDIAS SINTOMATICAS</v>
          </cell>
          <cell r="C282" t="str">
            <v>013</v>
          </cell>
        </row>
        <row r="283">
          <cell r="A283" t="str">
            <v>A528</v>
          </cell>
          <cell r="B283" t="str">
            <v>SIFILIS TARDIA, LATENTE</v>
          </cell>
          <cell r="C283" t="str">
            <v>013</v>
          </cell>
        </row>
        <row r="284">
          <cell r="A284" t="str">
            <v>A529</v>
          </cell>
          <cell r="B284" t="str">
            <v>SIFILIS TARDIA, NO ESPECIFICADA</v>
          </cell>
          <cell r="C284" t="str">
            <v>013</v>
          </cell>
        </row>
        <row r="285">
          <cell r="A285" t="str">
            <v>A53</v>
          </cell>
          <cell r="B285" t="str">
            <v>OTRAS SIFILIS Y LAS NO ESPECIFICADAS</v>
          </cell>
          <cell r="C285" t="str">
            <v>013</v>
          </cell>
        </row>
        <row r="286">
          <cell r="A286" t="str">
            <v>A530</v>
          </cell>
          <cell r="B286" t="str">
            <v>SIFILIS LATENTE, NO ESPECIFICADA COMO PRECOZ O TARDIA</v>
          </cell>
          <cell r="C286" t="str">
            <v>013</v>
          </cell>
        </row>
        <row r="287">
          <cell r="A287" t="str">
            <v>A539</v>
          </cell>
          <cell r="B287" t="str">
            <v>SIFILIS, NO ESPECIFICADA</v>
          </cell>
          <cell r="C287" t="str">
            <v>013</v>
          </cell>
        </row>
        <row r="288">
          <cell r="A288" t="str">
            <v>A54</v>
          </cell>
          <cell r="B288" t="str">
            <v>INFECCION GONOCOCICA</v>
          </cell>
          <cell r="C288" t="str">
            <v>013</v>
          </cell>
        </row>
        <row r="289">
          <cell r="A289" t="str">
            <v>A540</v>
          </cell>
          <cell r="B289" t="str">
            <v>INF.GONOCOC. DE TRACTO GENITOUR.INF.SIN ABS.PERIURET.O GLAND.ACCESORIA</v>
          </cell>
          <cell r="C289" t="str">
            <v>013</v>
          </cell>
        </row>
        <row r="290">
          <cell r="A290" t="str">
            <v>A541</v>
          </cell>
          <cell r="B290" t="str">
            <v>INF.GONOC.DEL TRACT.GENITOURIN.INF.CON ABSC.PREIUR.Y DE GLAND.ACCESORI</v>
          </cell>
          <cell r="C290" t="str">
            <v>013</v>
          </cell>
        </row>
        <row r="291">
          <cell r="A291" t="str">
            <v>A542</v>
          </cell>
          <cell r="B291" t="str">
            <v>PELVIPERON.GONOC.Y OTRAS INFECCIONES GONOCOCICAS GENITOURINARIAS</v>
          </cell>
          <cell r="C291" t="str">
            <v>013</v>
          </cell>
        </row>
        <row r="292">
          <cell r="A292" t="str">
            <v>A543</v>
          </cell>
          <cell r="B292" t="str">
            <v>INFECCION GONOCOCICA DEL OJO</v>
          </cell>
          <cell r="C292" t="str">
            <v>013</v>
          </cell>
        </row>
        <row r="293">
          <cell r="A293" t="str">
            <v>A544</v>
          </cell>
          <cell r="B293" t="str">
            <v>INFECCION GONOCOCICA DEL SISTEMA OSTEOMUSCULAR</v>
          </cell>
          <cell r="C293" t="str">
            <v>013</v>
          </cell>
        </row>
        <row r="294">
          <cell r="A294" t="str">
            <v>A545</v>
          </cell>
          <cell r="B294" t="str">
            <v>FARINGITIS GONOCOCICA</v>
          </cell>
          <cell r="C294" t="str">
            <v>013</v>
          </cell>
        </row>
        <row r="295">
          <cell r="A295" t="str">
            <v>A546</v>
          </cell>
          <cell r="B295" t="str">
            <v>INFECCION GONOCOCICA DEL ANO Y DEL RECTO</v>
          </cell>
          <cell r="C295" t="str">
            <v>013</v>
          </cell>
        </row>
        <row r="296">
          <cell r="A296" t="str">
            <v>A548</v>
          </cell>
          <cell r="B296" t="str">
            <v>OTRAS INFECCIONES GONOCOCICAS</v>
          </cell>
          <cell r="C296" t="str">
            <v>013</v>
          </cell>
        </row>
        <row r="297">
          <cell r="A297" t="str">
            <v>A549</v>
          </cell>
          <cell r="B297" t="str">
            <v>INFECCION GONOCOCICA, NO ESPECIFICADA</v>
          </cell>
          <cell r="C297" t="str">
            <v>013</v>
          </cell>
        </row>
        <row r="298">
          <cell r="A298" t="str">
            <v>A55</v>
          </cell>
          <cell r="B298" t="str">
            <v>LINFOGRANULOMA (VENEREO) POR CLAMIDIAS</v>
          </cell>
          <cell r="C298" t="str">
            <v>013</v>
          </cell>
        </row>
        <row r="299">
          <cell r="A299" t="str">
            <v>A56</v>
          </cell>
          <cell r="B299" t="str">
            <v>OTRAS ENFERMEDADES DE TRANSMISION SEXUAL DEBIDAS A CLAMIDIAS</v>
          </cell>
          <cell r="C299" t="str">
            <v>013</v>
          </cell>
        </row>
        <row r="300">
          <cell r="A300" t="str">
            <v>A560</v>
          </cell>
          <cell r="B300" t="str">
            <v>INFECCION DE TRACTO GENITOURINARIO INFERIOR DEBIDA A CLAMIDIAS</v>
          </cell>
          <cell r="C300" t="str">
            <v>013</v>
          </cell>
        </row>
        <row r="301">
          <cell r="A301" t="str">
            <v>A561</v>
          </cell>
          <cell r="B301" t="str">
            <v>INFECC.DE PELVIPERITONEO Y OTROS ORGANOS GENITOUR.DEBID.A CLAMIDIAS</v>
          </cell>
          <cell r="C301" t="str">
            <v>013</v>
          </cell>
        </row>
        <row r="302">
          <cell r="A302" t="str">
            <v>A562</v>
          </cell>
          <cell r="B302" t="str">
            <v>INFECC.DE TRACTO GENITOURIN.DEBIDAS A CLAM.SIN OTRA ESPECIFICACION</v>
          </cell>
          <cell r="C302" t="str">
            <v>013</v>
          </cell>
        </row>
        <row r="303">
          <cell r="A303" t="str">
            <v>A563</v>
          </cell>
          <cell r="B303" t="str">
            <v>INFECCION DEL ANO Y DEL RECTO DEBIDA A CLAMIDIAS</v>
          </cell>
          <cell r="C303" t="str">
            <v>013</v>
          </cell>
        </row>
        <row r="304">
          <cell r="A304" t="str">
            <v>A564</v>
          </cell>
          <cell r="B304" t="str">
            <v>INFECCION DE FARINGE DEBIDA A CLAMIDIAS</v>
          </cell>
          <cell r="C304" t="str">
            <v>013</v>
          </cell>
        </row>
        <row r="305">
          <cell r="A305" t="str">
            <v>A568</v>
          </cell>
          <cell r="B305" t="str">
            <v>INFECCION DE TRNASMIS.SEXUAL DE OTROS SITIOS DEBIDA A CLAMIDIAS</v>
          </cell>
          <cell r="C305" t="str">
            <v>013</v>
          </cell>
        </row>
        <row r="306">
          <cell r="A306" t="str">
            <v>A57</v>
          </cell>
          <cell r="B306" t="str">
            <v>CHANCRO BLANDO</v>
          </cell>
          <cell r="C306" t="str">
            <v>013</v>
          </cell>
        </row>
        <row r="307">
          <cell r="A307" t="str">
            <v>A58</v>
          </cell>
          <cell r="B307" t="str">
            <v>GRANULOMA INGUINAL</v>
          </cell>
          <cell r="C307" t="str">
            <v>013</v>
          </cell>
        </row>
        <row r="308">
          <cell r="A308" t="str">
            <v>A59</v>
          </cell>
          <cell r="B308" t="str">
            <v>TRICOMONIASIS</v>
          </cell>
          <cell r="C308" t="str">
            <v>013</v>
          </cell>
        </row>
        <row r="309">
          <cell r="A309" t="str">
            <v>A590</v>
          </cell>
          <cell r="B309" t="str">
            <v>TRICOMONIASIS UROGENITAL</v>
          </cell>
          <cell r="C309" t="str">
            <v>013</v>
          </cell>
        </row>
        <row r="310">
          <cell r="A310" t="str">
            <v>A598</v>
          </cell>
          <cell r="B310" t="str">
            <v>TRICOMONIASIS DE OTROS SITIOS</v>
          </cell>
          <cell r="C310" t="str">
            <v>013</v>
          </cell>
        </row>
        <row r="311">
          <cell r="A311" t="str">
            <v>A599</v>
          </cell>
          <cell r="B311" t="str">
            <v>TRICOMONIASIS, NO ESPECIFICADA</v>
          </cell>
          <cell r="C311" t="str">
            <v>013</v>
          </cell>
        </row>
        <row r="312">
          <cell r="A312" t="str">
            <v>A60</v>
          </cell>
          <cell r="B312" t="str">
            <v>INFECCION ANOGENITAL DEBIDA A VIRUS DEL HERPES</v>
          </cell>
          <cell r="C312" t="str">
            <v>013</v>
          </cell>
        </row>
        <row r="313">
          <cell r="A313" t="str">
            <v>A600</v>
          </cell>
          <cell r="B313" t="str">
            <v>INFECCION DE GENITALES Y TRAYECTO UROGENITAL DEBIDA A VIRUS</v>
          </cell>
          <cell r="C313" t="str">
            <v>013</v>
          </cell>
        </row>
        <row r="314">
          <cell r="A314" t="str">
            <v>A601</v>
          </cell>
          <cell r="B314" t="str">
            <v>INFECCION DE LA PIEL PERIANAL Y RECTO POR VIRUS DEL HERPES SIMPLE</v>
          </cell>
          <cell r="C314" t="str">
            <v>013</v>
          </cell>
        </row>
        <row r="315">
          <cell r="A315" t="str">
            <v>A609</v>
          </cell>
          <cell r="B315" t="str">
            <v>INFECCION ANOGENITAL POR VIRUS DEL HERPES SIMPLE,SIN OTRA ESPECIFICAC.</v>
          </cell>
          <cell r="C315" t="str">
            <v>013</v>
          </cell>
        </row>
        <row r="316">
          <cell r="A316" t="str">
            <v>A63</v>
          </cell>
          <cell r="B316" t="str">
            <v>OTRAS ENF.DE TRNAMIS.PREDOMIN.SEXUAL,NO CLASIFICADA EN OTRA PARTE</v>
          </cell>
          <cell r="C316" t="str">
            <v>013</v>
          </cell>
        </row>
        <row r="317">
          <cell r="A317" t="str">
            <v>A630</v>
          </cell>
          <cell r="B317" t="str">
            <v>VERRUGAS (VENEREAS) ANOGENITALES</v>
          </cell>
          <cell r="C317" t="str">
            <v>013</v>
          </cell>
        </row>
        <row r="318">
          <cell r="A318" t="str">
            <v>A638</v>
          </cell>
          <cell r="B318" t="str">
            <v>OTRAS ENFERMED.DE TRANSMISION PREDOMINANTE SEXUAL, ESPECIFICADAS</v>
          </cell>
          <cell r="C318" t="str">
            <v>013</v>
          </cell>
        </row>
        <row r="319">
          <cell r="A319" t="str">
            <v>A64</v>
          </cell>
          <cell r="B319" t="str">
            <v>ENFERMEDADES DE TRANSMISION SEXUAL NO ESPECIFICADAS</v>
          </cell>
          <cell r="C319" t="str">
            <v>013</v>
          </cell>
        </row>
        <row r="320">
          <cell r="A320" t="str">
            <v>A65</v>
          </cell>
          <cell r="B320" t="str">
            <v>SIFILIS NO VENEREA</v>
          </cell>
          <cell r="C320" t="str">
            <v>025</v>
          </cell>
        </row>
        <row r="321">
          <cell r="A321" t="str">
            <v>A66</v>
          </cell>
          <cell r="B321" t="str">
            <v>FRAMBESIA</v>
          </cell>
          <cell r="C321" t="str">
            <v>025</v>
          </cell>
        </row>
        <row r="322">
          <cell r="A322" t="str">
            <v>A660</v>
          </cell>
          <cell r="B322" t="str">
            <v>LESIONES INICIALES DE FRAMBESIA</v>
          </cell>
          <cell r="C322" t="str">
            <v>025</v>
          </cell>
        </row>
        <row r="323">
          <cell r="A323" t="str">
            <v>A661</v>
          </cell>
          <cell r="B323" t="str">
            <v>LESIONES PAPILOMATOSAS MULTIPLES Y FRAMBESIA CON PASO DE CANGREJO</v>
          </cell>
          <cell r="C323" t="str">
            <v>025</v>
          </cell>
        </row>
        <row r="324">
          <cell r="A324" t="str">
            <v>A662</v>
          </cell>
          <cell r="B324" t="str">
            <v>OTRAS LESIONES PRECOCES DE LA PIEL EN LA FRAMBESIA</v>
          </cell>
          <cell r="C324" t="str">
            <v>025</v>
          </cell>
        </row>
        <row r="325">
          <cell r="A325" t="str">
            <v>A663</v>
          </cell>
          <cell r="B325" t="str">
            <v>HIPERQUERATOSIS DE FRAMBESIA</v>
          </cell>
          <cell r="C325" t="str">
            <v>025</v>
          </cell>
        </row>
        <row r="326">
          <cell r="A326" t="str">
            <v>A664</v>
          </cell>
          <cell r="B326" t="str">
            <v>GOMA Y ULCERAS DE FRAMBESIA</v>
          </cell>
          <cell r="C326" t="str">
            <v>025</v>
          </cell>
        </row>
        <row r="327">
          <cell r="A327" t="str">
            <v>A665</v>
          </cell>
          <cell r="B327" t="str">
            <v>GANGOSA</v>
          </cell>
          <cell r="C327" t="str">
            <v>025</v>
          </cell>
        </row>
        <row r="328">
          <cell r="A328" t="str">
            <v>A666</v>
          </cell>
          <cell r="B328" t="str">
            <v>LESIONES FRAMBESICAS DE LOS HUESOS Y DE LAS ARTICULACIONES</v>
          </cell>
          <cell r="C328" t="str">
            <v>025</v>
          </cell>
        </row>
        <row r="329">
          <cell r="A329" t="str">
            <v>A667</v>
          </cell>
          <cell r="B329" t="str">
            <v>OTRAS MANIFESTACIONES DE FRAMBESIA</v>
          </cell>
          <cell r="C329" t="str">
            <v>025</v>
          </cell>
        </row>
        <row r="330">
          <cell r="A330" t="str">
            <v>A668</v>
          </cell>
          <cell r="B330" t="str">
            <v>FRAMBESIA LATENTE</v>
          </cell>
          <cell r="C330" t="str">
            <v>025</v>
          </cell>
        </row>
        <row r="331">
          <cell r="A331" t="str">
            <v>A669</v>
          </cell>
          <cell r="B331" t="str">
            <v>FRAMBESIA, NO ESPECIFICADA</v>
          </cell>
          <cell r="C331" t="str">
            <v>025</v>
          </cell>
        </row>
        <row r="332">
          <cell r="A332" t="str">
            <v>A67</v>
          </cell>
          <cell r="B332" t="str">
            <v>PINTA (CARATE)</v>
          </cell>
          <cell r="C332" t="str">
            <v>025</v>
          </cell>
        </row>
        <row r="333">
          <cell r="A333" t="str">
            <v>A670</v>
          </cell>
          <cell r="B333" t="str">
            <v>LESIONES PRIMARIAS DE LA PINTA</v>
          </cell>
          <cell r="C333" t="str">
            <v>025</v>
          </cell>
        </row>
        <row r="334">
          <cell r="A334" t="str">
            <v>A671</v>
          </cell>
          <cell r="B334" t="str">
            <v>LESIONES INTERMEDIAS DE LA PINTA</v>
          </cell>
          <cell r="C334" t="str">
            <v>025</v>
          </cell>
        </row>
        <row r="335">
          <cell r="A335" t="str">
            <v>A672</v>
          </cell>
          <cell r="B335" t="str">
            <v>LESIONES TARDIAS DE LA PINTA</v>
          </cell>
          <cell r="C335" t="str">
            <v>025</v>
          </cell>
        </row>
        <row r="336">
          <cell r="A336" t="str">
            <v>A673</v>
          </cell>
          <cell r="B336" t="str">
            <v>LESIONES MIXTAS DE LA PINTA</v>
          </cell>
          <cell r="C336" t="str">
            <v>025</v>
          </cell>
        </row>
        <row r="337">
          <cell r="A337" t="str">
            <v>A679</v>
          </cell>
          <cell r="B337" t="str">
            <v>PINTA, NO ESPECIFICADA</v>
          </cell>
          <cell r="C337" t="str">
            <v>025</v>
          </cell>
        </row>
        <row r="338">
          <cell r="A338" t="str">
            <v>A68</v>
          </cell>
          <cell r="B338" t="str">
            <v>FIEBRES RECURRENTES</v>
          </cell>
          <cell r="C338" t="str">
            <v>025</v>
          </cell>
        </row>
        <row r="339">
          <cell r="A339" t="str">
            <v>A680</v>
          </cell>
          <cell r="B339" t="str">
            <v>FIEBRE RECURRENTE TRANSMITIDA POR PIOJOS</v>
          </cell>
          <cell r="C339" t="str">
            <v>025</v>
          </cell>
        </row>
        <row r="340">
          <cell r="A340" t="str">
            <v>A681</v>
          </cell>
          <cell r="B340" t="str">
            <v>FIEBRE RECURRENTE TRANSMITIDA POR GARRAPATAS</v>
          </cell>
          <cell r="C340" t="str">
            <v>025</v>
          </cell>
        </row>
        <row r="341">
          <cell r="A341" t="str">
            <v>A689</v>
          </cell>
          <cell r="B341" t="str">
            <v>FIEBRE RECURRENTE, NO ESPECIFICADA</v>
          </cell>
          <cell r="C341" t="str">
            <v>025</v>
          </cell>
        </row>
        <row r="342">
          <cell r="A342" t="str">
            <v>A69</v>
          </cell>
          <cell r="B342" t="str">
            <v>OTRAS INFECCIONES CAUSADAS POR ESPIROQUETAS</v>
          </cell>
          <cell r="C342" t="str">
            <v>025</v>
          </cell>
        </row>
        <row r="343">
          <cell r="A343" t="str">
            <v>A690</v>
          </cell>
          <cell r="B343" t="str">
            <v>ESTOMATITIS ULCERATIVA NECROTIZANTE</v>
          </cell>
          <cell r="C343" t="str">
            <v>025</v>
          </cell>
        </row>
        <row r="344">
          <cell r="A344" t="str">
            <v>A691</v>
          </cell>
          <cell r="B344" t="str">
            <v>OTRAS INFECCIONES DE VINCENT</v>
          </cell>
          <cell r="C344" t="str">
            <v>025</v>
          </cell>
        </row>
        <row r="345">
          <cell r="A345" t="str">
            <v>A692</v>
          </cell>
          <cell r="B345" t="str">
            <v>ENFERMEDAD DE LYME</v>
          </cell>
          <cell r="C345" t="str">
            <v>025</v>
          </cell>
        </row>
        <row r="346">
          <cell r="A346" t="str">
            <v>A698</v>
          </cell>
          <cell r="B346" t="str">
            <v>OTRAS INFECCIONES ESPECIFICADAS POR ESPIROQUETAS</v>
          </cell>
          <cell r="C346" t="str">
            <v>025</v>
          </cell>
        </row>
        <row r="347">
          <cell r="A347" t="str">
            <v>A699</v>
          </cell>
          <cell r="B347" t="str">
            <v>INFECCION POR ESPIROQUETA, NO ESPECIFICADAS</v>
          </cell>
          <cell r="C347" t="str">
            <v>025</v>
          </cell>
        </row>
        <row r="348">
          <cell r="A348" t="str">
            <v>A70</v>
          </cell>
          <cell r="B348" t="str">
            <v>INFECCION DEBIDA A CHLAMYDIA PSITTACI</v>
          </cell>
          <cell r="C348" t="str">
            <v>025</v>
          </cell>
        </row>
        <row r="349">
          <cell r="A349" t="str">
            <v>A71</v>
          </cell>
          <cell r="B349" t="str">
            <v>TRACOMA</v>
          </cell>
          <cell r="C349" t="str">
            <v>025</v>
          </cell>
        </row>
        <row r="350">
          <cell r="A350" t="str">
            <v>A710</v>
          </cell>
          <cell r="B350" t="str">
            <v>ESTADO INICIAL DE TRACOMA</v>
          </cell>
          <cell r="C350" t="str">
            <v>025</v>
          </cell>
        </row>
        <row r="351">
          <cell r="A351" t="str">
            <v>A711</v>
          </cell>
          <cell r="B351" t="str">
            <v>ESTADO ACTIVO DE TRACOMA</v>
          </cell>
          <cell r="C351" t="str">
            <v>025</v>
          </cell>
        </row>
        <row r="352">
          <cell r="A352" t="str">
            <v>A719</v>
          </cell>
          <cell r="B352" t="str">
            <v>TRACOMA, NO ESPECIFICADO</v>
          </cell>
          <cell r="C352" t="str">
            <v>025</v>
          </cell>
        </row>
        <row r="353">
          <cell r="A353" t="str">
            <v>A74</v>
          </cell>
          <cell r="B353" t="str">
            <v>OTRAS ENFERMEDADES CAUSADAS POR CLAMIDIAS</v>
          </cell>
          <cell r="C353" t="str">
            <v>025</v>
          </cell>
        </row>
        <row r="354">
          <cell r="A354" t="str">
            <v>A740</v>
          </cell>
          <cell r="B354" t="str">
            <v>CONJUNTIVITIS POR CLAMIDIAS</v>
          </cell>
          <cell r="C354" t="str">
            <v>025</v>
          </cell>
        </row>
        <row r="355">
          <cell r="A355" t="str">
            <v>A748</v>
          </cell>
          <cell r="B355" t="str">
            <v>OTRAS ENFERMEDADES POR CLAMIDIAS</v>
          </cell>
          <cell r="C355" t="str">
            <v>025</v>
          </cell>
        </row>
        <row r="356">
          <cell r="A356" t="str">
            <v>A749</v>
          </cell>
          <cell r="B356" t="str">
            <v>INFECCION POR CLAMIDIAS, NO ESPECIFICADA</v>
          </cell>
          <cell r="C356" t="str">
            <v>025</v>
          </cell>
        </row>
        <row r="357">
          <cell r="A357" t="str">
            <v>A75</v>
          </cell>
          <cell r="B357" t="str">
            <v>TIFUS</v>
          </cell>
          <cell r="C357" t="str">
            <v>025</v>
          </cell>
        </row>
        <row r="358">
          <cell r="A358" t="str">
            <v>A750</v>
          </cell>
          <cell r="B358" t="str">
            <v>TIFUS EPIDEMICO DEB.A RICKETTSIA PROWAZEKII TRANSMITIDO POR PIOJOS</v>
          </cell>
          <cell r="C358" t="str">
            <v>025</v>
          </cell>
        </row>
        <row r="359">
          <cell r="A359" t="str">
            <v>A751</v>
          </cell>
          <cell r="B359" t="str">
            <v>TIFUS RECRUDESCENTE (ENFERMEDAD DE BRILL)</v>
          </cell>
          <cell r="C359" t="str">
            <v>025</v>
          </cell>
        </row>
        <row r="360">
          <cell r="A360" t="str">
            <v>A752</v>
          </cell>
          <cell r="B360" t="str">
            <v>TIFUS DEBIDO A RICKETTSIA TYPHI</v>
          </cell>
          <cell r="C360" t="str">
            <v>025</v>
          </cell>
        </row>
        <row r="361">
          <cell r="A361" t="str">
            <v>A753</v>
          </cell>
          <cell r="B361" t="str">
            <v>TIFUS DEBIDO A RICKETTSIA TSUTSUGAMUSHI</v>
          </cell>
          <cell r="C361" t="str">
            <v>025</v>
          </cell>
        </row>
        <row r="362">
          <cell r="A362" t="str">
            <v>A759</v>
          </cell>
          <cell r="B362" t="str">
            <v>TIFUS, NO ESPECIFICADO</v>
          </cell>
          <cell r="C362" t="str">
            <v>025</v>
          </cell>
        </row>
        <row r="363">
          <cell r="A363" t="str">
            <v>A77</v>
          </cell>
          <cell r="B363" t="str">
            <v>FIEBRE MACULOSA (RICKETTSIOSIS TRANSMITIDA POR GARRAPATAS)</v>
          </cell>
          <cell r="C363" t="str">
            <v>025</v>
          </cell>
        </row>
        <row r="364">
          <cell r="A364" t="str">
            <v>A770</v>
          </cell>
          <cell r="B364" t="str">
            <v>FIEBRE MACULOSA DEBIDA A RICKETTSIA RICKETTSII</v>
          </cell>
          <cell r="C364" t="str">
            <v>025</v>
          </cell>
        </row>
        <row r="365">
          <cell r="A365" t="str">
            <v>A771</v>
          </cell>
          <cell r="B365" t="str">
            <v>FIEBRE  MACULOSA DEBIDA A RICKETTSIA CONORII</v>
          </cell>
          <cell r="C365" t="str">
            <v>025</v>
          </cell>
        </row>
        <row r="366">
          <cell r="A366" t="str">
            <v>A772</v>
          </cell>
          <cell r="B366" t="str">
            <v>FIEBRE MACULOSA DEBIDA A RICKETTSIA SIBERICA</v>
          </cell>
          <cell r="C366" t="str">
            <v>025</v>
          </cell>
        </row>
        <row r="367">
          <cell r="A367" t="str">
            <v>A773</v>
          </cell>
          <cell r="B367" t="str">
            <v>FIEBRE MACULOSA DEBIDA A RICKETTSIA AUSTRALIS</v>
          </cell>
          <cell r="C367" t="str">
            <v>025</v>
          </cell>
        </row>
        <row r="368">
          <cell r="A368" t="str">
            <v>A778</v>
          </cell>
          <cell r="B368" t="str">
            <v>OTRAS FIEBRES MACULOSAS</v>
          </cell>
          <cell r="C368" t="str">
            <v>025</v>
          </cell>
        </row>
        <row r="369">
          <cell r="A369" t="str">
            <v>A779</v>
          </cell>
          <cell r="B369" t="str">
            <v>FIEBRE MACULOSA, NO ESPECIFICADA</v>
          </cell>
          <cell r="C369" t="str">
            <v>025</v>
          </cell>
        </row>
        <row r="370">
          <cell r="A370" t="str">
            <v>A78</v>
          </cell>
          <cell r="B370" t="str">
            <v>FIEBRE Q</v>
          </cell>
          <cell r="C370" t="str">
            <v>025</v>
          </cell>
        </row>
        <row r="371">
          <cell r="A371" t="str">
            <v>A79</v>
          </cell>
          <cell r="B371" t="str">
            <v>OTRAS RICKETTSIOSIS</v>
          </cell>
          <cell r="C371" t="str">
            <v>025</v>
          </cell>
        </row>
        <row r="372">
          <cell r="A372" t="str">
            <v>A790</v>
          </cell>
          <cell r="B372" t="str">
            <v>FIEBRE DE LAS TRINCHERAS</v>
          </cell>
          <cell r="C372" t="str">
            <v>025</v>
          </cell>
        </row>
        <row r="373">
          <cell r="A373" t="str">
            <v>A791</v>
          </cell>
          <cell r="B373" t="str">
            <v>RICKETTSIOSIS PUSTULOSA DEBIDA A RICKETTSIA AKARI</v>
          </cell>
          <cell r="C373" t="str">
            <v>025</v>
          </cell>
        </row>
        <row r="374">
          <cell r="A374" t="str">
            <v>A798</v>
          </cell>
          <cell r="B374" t="str">
            <v>OTRAS RICKETTSIOSIS ESPECIFICADAS</v>
          </cell>
          <cell r="C374" t="str">
            <v>025</v>
          </cell>
        </row>
        <row r="375">
          <cell r="A375" t="str">
            <v>A799</v>
          </cell>
          <cell r="B375" t="str">
            <v>RICKETTSIOSIS, NO ESPECIFICADA</v>
          </cell>
          <cell r="C375" t="str">
            <v>025</v>
          </cell>
        </row>
        <row r="376">
          <cell r="A376" t="str">
            <v>A80</v>
          </cell>
          <cell r="B376" t="str">
            <v>POLIOMIELITIS AGUDA</v>
          </cell>
          <cell r="C376" t="str">
            <v>014</v>
          </cell>
        </row>
        <row r="377">
          <cell r="A377" t="str">
            <v>A800</v>
          </cell>
          <cell r="B377" t="str">
            <v>POLIOMIELITIS AGUDA PARALITICA, ASOCIADA A VACUNA</v>
          </cell>
          <cell r="C377" t="str">
            <v>014</v>
          </cell>
        </row>
        <row r="378">
          <cell r="A378" t="str">
            <v>A801</v>
          </cell>
          <cell r="B378" t="str">
            <v>POLIOMIELITIS AGUDA PARALITICA DEBIDA A VIRUS SALVAJE IMPORTADO</v>
          </cell>
          <cell r="C378" t="str">
            <v>014</v>
          </cell>
        </row>
        <row r="379">
          <cell r="A379" t="str">
            <v>A802</v>
          </cell>
          <cell r="B379" t="str">
            <v>POLIOMIELITIS AGUDA PARALITICA DEBIDA A VIRUS SALVAJE AUTOCTONO</v>
          </cell>
          <cell r="C379" t="str">
            <v>014</v>
          </cell>
        </row>
        <row r="380">
          <cell r="A380" t="str">
            <v>A803</v>
          </cell>
          <cell r="B380" t="str">
            <v>OTRAS POLIOMIELITIS AGUDAS PARALITICAS, Y LAS NO ESPECIFICADAS</v>
          </cell>
          <cell r="C380" t="str">
            <v>014</v>
          </cell>
        </row>
        <row r="381">
          <cell r="A381" t="str">
            <v>A804</v>
          </cell>
          <cell r="B381" t="str">
            <v>POLIOMIELITIS AGUDA NO PARALITICA</v>
          </cell>
          <cell r="C381" t="str">
            <v>014</v>
          </cell>
        </row>
        <row r="382">
          <cell r="A382" t="str">
            <v>A809</v>
          </cell>
          <cell r="B382" t="str">
            <v>POLIOMIELITIS AGUDA, SIN OTRA ESPECIFICACION</v>
          </cell>
          <cell r="C382" t="str">
            <v>014</v>
          </cell>
        </row>
        <row r="383">
          <cell r="A383" t="str">
            <v>A81</v>
          </cell>
          <cell r="B383" t="str">
            <v>INFECCIONES DEL SISTEMA NERVIOSO CENTRAL POR VIRUS LENTO</v>
          </cell>
          <cell r="C383" t="str">
            <v>025</v>
          </cell>
        </row>
        <row r="384">
          <cell r="A384" t="str">
            <v>A810</v>
          </cell>
          <cell r="B384" t="str">
            <v>ENFERMEDAD DE CREUTZFELDT-JAKOB</v>
          </cell>
          <cell r="C384" t="str">
            <v>025</v>
          </cell>
        </row>
        <row r="385">
          <cell r="A385" t="str">
            <v>A811</v>
          </cell>
          <cell r="B385" t="str">
            <v>PANENCEFALITIS ESCLEROSANTE SUBAGUDA</v>
          </cell>
          <cell r="C385" t="str">
            <v>025</v>
          </cell>
        </row>
        <row r="386">
          <cell r="A386" t="str">
            <v>A812</v>
          </cell>
          <cell r="B386" t="str">
            <v>LEUCOENCEFALOPATIA MULTIFOCAL PROGRESIVA</v>
          </cell>
          <cell r="C386" t="str">
            <v>025</v>
          </cell>
        </row>
        <row r="387">
          <cell r="A387" t="str">
            <v>A818</v>
          </cell>
          <cell r="B387" t="str">
            <v>OTRAS INFECCIONES DEL SISTEMA NERVIOSO CENTRAL POR VIRUS LENTO</v>
          </cell>
          <cell r="C387" t="str">
            <v>025</v>
          </cell>
        </row>
        <row r="388">
          <cell r="A388" t="str">
            <v>A819</v>
          </cell>
          <cell r="B388" t="str">
            <v>INFECCIONES DEL SISTEMA NERV CENTRAL POR VIRUS LENTO, SIN OTRA ESPECIF</v>
          </cell>
          <cell r="C388" t="str">
            <v>025</v>
          </cell>
        </row>
        <row r="389">
          <cell r="A389" t="str">
            <v>A82</v>
          </cell>
          <cell r="B389" t="str">
            <v>RABIA</v>
          </cell>
          <cell r="C389" t="str">
            <v>015</v>
          </cell>
        </row>
        <row r="390">
          <cell r="A390" t="str">
            <v>A820</v>
          </cell>
          <cell r="B390" t="str">
            <v>RABIA SELVATICA</v>
          </cell>
          <cell r="C390" t="str">
            <v>015</v>
          </cell>
        </row>
        <row r="391">
          <cell r="A391" t="str">
            <v>A821</v>
          </cell>
          <cell r="B391" t="str">
            <v>RABIA URBANA</v>
          </cell>
          <cell r="C391" t="str">
            <v>015</v>
          </cell>
        </row>
        <row r="392">
          <cell r="A392" t="str">
            <v>A829</v>
          </cell>
          <cell r="B392" t="str">
            <v>RABIA, SIN OTRA ESPECIFICACION</v>
          </cell>
          <cell r="C392" t="str">
            <v>015</v>
          </cell>
        </row>
        <row r="393">
          <cell r="A393" t="str">
            <v>A83</v>
          </cell>
          <cell r="B393" t="str">
            <v>ENCEFALITIS VIRAL TRANSMITIDA POR MOSQUITOS</v>
          </cell>
          <cell r="C393" t="str">
            <v>025</v>
          </cell>
        </row>
        <row r="394">
          <cell r="A394" t="str">
            <v>A830</v>
          </cell>
          <cell r="B394" t="str">
            <v>ENCEFALITIS JAPONESA</v>
          </cell>
          <cell r="C394" t="str">
            <v>025</v>
          </cell>
        </row>
        <row r="395">
          <cell r="A395" t="str">
            <v>A831</v>
          </cell>
          <cell r="B395" t="str">
            <v>ENCEFALITIS EQUINA DEL OESTE</v>
          </cell>
          <cell r="C395" t="str">
            <v>025</v>
          </cell>
        </row>
        <row r="396">
          <cell r="A396" t="str">
            <v>A832</v>
          </cell>
          <cell r="B396" t="str">
            <v>ENCEFALITIS EQUINA DEL ESTE</v>
          </cell>
          <cell r="C396" t="str">
            <v>025</v>
          </cell>
        </row>
        <row r="397">
          <cell r="A397" t="str">
            <v>A833</v>
          </cell>
          <cell r="B397" t="str">
            <v>ENCEFALITIS DE SAN LUIS</v>
          </cell>
          <cell r="C397" t="str">
            <v>025</v>
          </cell>
        </row>
        <row r="398">
          <cell r="A398" t="str">
            <v>A834</v>
          </cell>
          <cell r="B398" t="str">
            <v>ENCEFALITIS AUSTRALIANA</v>
          </cell>
          <cell r="C398" t="str">
            <v>025</v>
          </cell>
        </row>
        <row r="399">
          <cell r="A399" t="str">
            <v>A835</v>
          </cell>
          <cell r="B399" t="str">
            <v>ENCEFALITIS DE CALIFORNIA</v>
          </cell>
          <cell r="C399" t="str">
            <v>025</v>
          </cell>
        </row>
        <row r="400">
          <cell r="A400" t="str">
            <v>A836</v>
          </cell>
          <cell r="B400" t="str">
            <v>ENFERMEDAD POR VIRUS ROCIO</v>
          </cell>
          <cell r="C400" t="str">
            <v>025</v>
          </cell>
        </row>
        <row r="401">
          <cell r="A401" t="str">
            <v>A838</v>
          </cell>
          <cell r="B401" t="str">
            <v>OTRAS ENCEFALITIS VIRALES TRANSMITIDAS POR MOSQUITOS</v>
          </cell>
          <cell r="C401" t="str">
            <v>025</v>
          </cell>
        </row>
        <row r="402">
          <cell r="A402" t="str">
            <v>A839</v>
          </cell>
          <cell r="B402" t="str">
            <v>ENCEF.VIRAL TRANSMITIDA POR MOSQUITOS, SIN OTRA ESPECIFICACION</v>
          </cell>
          <cell r="C402" t="str">
            <v>025</v>
          </cell>
        </row>
        <row r="403">
          <cell r="A403" t="str">
            <v>A84</v>
          </cell>
          <cell r="B403" t="str">
            <v>ENCEFALITIS VIRAL TRANSMITIDA POR GARRAPATA</v>
          </cell>
          <cell r="C403" t="str">
            <v>025</v>
          </cell>
        </row>
        <row r="404">
          <cell r="A404" t="str">
            <v>A840</v>
          </cell>
          <cell r="B404" t="str">
            <v>ENCEFALIT.LEJANO ORIENTE TRANS.POR GARRAPATA (ENCEF.PRIMAVEROIN.RUSA)</v>
          </cell>
          <cell r="C404" t="str">
            <v>025</v>
          </cell>
        </row>
        <row r="405">
          <cell r="A405" t="str">
            <v>A841</v>
          </cell>
          <cell r="B405" t="str">
            <v>ENCEFALITIS CENTROEUROPEA TRANSMITIDA POR GARRAPATAS</v>
          </cell>
          <cell r="C405" t="str">
            <v>025</v>
          </cell>
        </row>
        <row r="406">
          <cell r="A406" t="str">
            <v>A848</v>
          </cell>
          <cell r="B406" t="str">
            <v>OTRAS ENCEFALITIS VIRALES TRANSMITIDAS POR GARRAPATAS</v>
          </cell>
          <cell r="C406" t="str">
            <v>025</v>
          </cell>
        </row>
        <row r="407">
          <cell r="A407" t="str">
            <v>A849</v>
          </cell>
          <cell r="B407" t="str">
            <v>ENCEFALITIS VIRAL TRANSMITIDA POR GARRAPATAS, SIN OTRA ESPECIFICACION</v>
          </cell>
          <cell r="C407" t="str">
            <v>025</v>
          </cell>
        </row>
        <row r="408">
          <cell r="A408" t="str">
            <v>A85</v>
          </cell>
          <cell r="B408" t="str">
            <v>OTRAS ENCEFALITIS VIRALES, NO CLASIFICADAS EN OTRA PARTE</v>
          </cell>
          <cell r="C408" t="str">
            <v>025</v>
          </cell>
        </row>
        <row r="409">
          <cell r="A409" t="str">
            <v>A850</v>
          </cell>
          <cell r="B409" t="str">
            <v>ENCEFALITIS ENTEROVIRAL</v>
          </cell>
          <cell r="C409" t="str">
            <v>025</v>
          </cell>
        </row>
        <row r="410">
          <cell r="A410" t="str">
            <v>A851</v>
          </cell>
          <cell r="B410" t="str">
            <v>ENCEFALITIS POR ADENOVIRUS</v>
          </cell>
          <cell r="C410" t="str">
            <v>025</v>
          </cell>
        </row>
        <row r="411">
          <cell r="A411" t="str">
            <v>A852</v>
          </cell>
          <cell r="B411" t="str">
            <v>ENCEFALITIS VIRAL TRANSMITIDA POR ARTROPODOS, SIN OTRA ESPECIFICACION</v>
          </cell>
          <cell r="C411" t="str">
            <v>025</v>
          </cell>
        </row>
        <row r="412">
          <cell r="A412" t="str">
            <v>A858</v>
          </cell>
          <cell r="B412" t="str">
            <v>OTRAS ENCEFALITIS VIRALES ESPECIFICADAS</v>
          </cell>
          <cell r="C412" t="str">
            <v>025</v>
          </cell>
        </row>
        <row r="413">
          <cell r="A413" t="str">
            <v>A86</v>
          </cell>
          <cell r="B413" t="str">
            <v>ENCEFALITIS VIRAL, NO ESPECIFICADA</v>
          </cell>
          <cell r="C413" t="str">
            <v>025</v>
          </cell>
        </row>
        <row r="414">
          <cell r="A414" t="str">
            <v>A87</v>
          </cell>
          <cell r="B414" t="str">
            <v>MENIGITIS VIRAL</v>
          </cell>
          <cell r="C414" t="str">
            <v>025</v>
          </cell>
        </row>
        <row r="415">
          <cell r="A415" t="str">
            <v>A870</v>
          </cell>
          <cell r="B415" t="str">
            <v>MENINGITIS ENTEROVIRAL</v>
          </cell>
          <cell r="C415" t="str">
            <v>025</v>
          </cell>
        </row>
        <row r="416">
          <cell r="A416" t="str">
            <v>A871</v>
          </cell>
          <cell r="B416" t="str">
            <v>MENINGITIS DEBIDA A ADENOVIRUS</v>
          </cell>
          <cell r="C416" t="str">
            <v>025</v>
          </cell>
        </row>
        <row r="417">
          <cell r="A417" t="str">
            <v>A872</v>
          </cell>
          <cell r="B417" t="str">
            <v>CORIOMENINGITIS LINFOCITICA</v>
          </cell>
          <cell r="C417" t="str">
            <v>025</v>
          </cell>
        </row>
        <row r="418">
          <cell r="A418" t="str">
            <v>A878</v>
          </cell>
          <cell r="B418" t="str">
            <v>OTRAS MENIGITIS VIRALES</v>
          </cell>
          <cell r="C418" t="str">
            <v>025</v>
          </cell>
        </row>
        <row r="419">
          <cell r="A419" t="str">
            <v>A879</v>
          </cell>
          <cell r="B419" t="str">
            <v>MENINGITIS VIRAL, SIN OTRA ESPECIFICACION</v>
          </cell>
          <cell r="C419" t="str">
            <v>025</v>
          </cell>
        </row>
        <row r="420">
          <cell r="A420" t="str">
            <v>A88</v>
          </cell>
          <cell r="B420" t="str">
            <v>OTRAS INFECCIONES VIRALES DEL SISTEMA NERVIOSO</v>
          </cell>
          <cell r="C420" t="str">
            <v>025</v>
          </cell>
        </row>
        <row r="421">
          <cell r="A421" t="str">
            <v>A880</v>
          </cell>
          <cell r="B421" t="str">
            <v>FIEBRE EXANTEMATICA ENTEROVIRAL (EXANTEMA DE BOSTON)</v>
          </cell>
          <cell r="C421" t="str">
            <v>025</v>
          </cell>
        </row>
        <row r="422">
          <cell r="A422" t="str">
            <v>A881</v>
          </cell>
          <cell r="B422" t="str">
            <v>VERTIGO EPIDEMICO</v>
          </cell>
          <cell r="C422" t="str">
            <v>025</v>
          </cell>
        </row>
        <row r="423">
          <cell r="A423" t="str">
            <v>A888</v>
          </cell>
          <cell r="B423" t="str">
            <v>OTRAS INFECCIONES VIRALES ESPECIFICADAS DEL SISTEMA</v>
          </cell>
          <cell r="C423" t="str">
            <v>025</v>
          </cell>
        </row>
        <row r="424">
          <cell r="A424" t="str">
            <v>A89</v>
          </cell>
          <cell r="B424" t="str">
            <v>INFECCION VIRAL DEL SISTEMA NERVIOSO CENTRAL, NO ESPECIFICADA</v>
          </cell>
          <cell r="C424" t="str">
            <v>025</v>
          </cell>
        </row>
        <row r="425">
          <cell r="A425" t="str">
            <v>A90</v>
          </cell>
          <cell r="B425" t="str">
            <v>FIEBRE DEL DENGUE (DENGUE CLASICO)</v>
          </cell>
          <cell r="C425" t="str">
            <v>017</v>
          </cell>
        </row>
        <row r="426">
          <cell r="A426" t="str">
            <v>A91</v>
          </cell>
          <cell r="B426" t="str">
            <v>FIEBRE DEL DENGUE HEMORRAGICO</v>
          </cell>
          <cell r="C426" t="str">
            <v>017</v>
          </cell>
        </row>
        <row r="427">
          <cell r="A427" t="str">
            <v>A92</v>
          </cell>
          <cell r="B427" t="str">
            <v>OTRAS FIEBRES VIRALES TRANSMITIDAS POR MOSQUITOS</v>
          </cell>
          <cell r="C427" t="str">
            <v>014</v>
          </cell>
        </row>
        <row r="428">
          <cell r="A428" t="str">
            <v>A920</v>
          </cell>
          <cell r="B428" t="str">
            <v>ENFERMEDAD POR VIRUS CHIKUNGUNYA</v>
          </cell>
          <cell r="C428" t="str">
            <v>017</v>
          </cell>
        </row>
        <row r="429">
          <cell r="A429" t="str">
            <v>A921</v>
          </cell>
          <cell r="B429" t="str">
            <v>FIEBRE DE O,NYONG-NYONG</v>
          </cell>
          <cell r="C429" t="str">
            <v>017</v>
          </cell>
        </row>
        <row r="430">
          <cell r="A430" t="str">
            <v>A922</v>
          </cell>
          <cell r="B430" t="str">
            <v>FIEBRE EQUINA VENEZOLANA</v>
          </cell>
          <cell r="C430" t="str">
            <v>017</v>
          </cell>
        </row>
        <row r="431">
          <cell r="A431" t="str">
            <v>A923</v>
          </cell>
          <cell r="B431" t="str">
            <v>FIEBRE DEL OESTE DEL NILO</v>
          </cell>
          <cell r="C431" t="str">
            <v>017</v>
          </cell>
        </row>
        <row r="432">
          <cell r="A432" t="str">
            <v>A924</v>
          </cell>
          <cell r="B432" t="str">
            <v>FIEBRE DEL VALLE DEL RIFT</v>
          </cell>
          <cell r="C432" t="str">
            <v>017</v>
          </cell>
        </row>
        <row r="433">
          <cell r="A433" t="str">
            <v>A928</v>
          </cell>
          <cell r="B433" t="str">
            <v>OTRAS FIEBRES VIRALES ESPECIFICADAS TRANSMITIDAS POR MOSQUITOS</v>
          </cell>
          <cell r="C433" t="str">
            <v>017</v>
          </cell>
        </row>
        <row r="434">
          <cell r="A434" t="str">
            <v>A929</v>
          </cell>
          <cell r="B434" t="str">
            <v>FIEBRE VIRAL  TRANSMITIDA POR MOSQUITOS, SIN OTRA ESPECIFICACION</v>
          </cell>
          <cell r="C434" t="str">
            <v>017</v>
          </cell>
        </row>
        <row r="435">
          <cell r="A435" t="str">
            <v>A93</v>
          </cell>
          <cell r="B435" t="str">
            <v>OTRAS FIEBRES VIRALES TRANSMITIDAS POR ATROPODOS NO CLAS.EN O/PARTE</v>
          </cell>
          <cell r="C435" t="str">
            <v>017</v>
          </cell>
        </row>
        <row r="436">
          <cell r="A436" t="str">
            <v>A930</v>
          </cell>
          <cell r="B436" t="str">
            <v>ENFERMEDAD POR VIRUS DE OROPOUCHE</v>
          </cell>
          <cell r="C436" t="str">
            <v>017</v>
          </cell>
        </row>
        <row r="437">
          <cell r="A437" t="str">
            <v>A931</v>
          </cell>
          <cell r="B437" t="str">
            <v>FIEBRE TRANSMITIDA POR FLEBOTOMOS</v>
          </cell>
          <cell r="C437" t="str">
            <v>017</v>
          </cell>
        </row>
        <row r="438">
          <cell r="A438" t="str">
            <v>A932</v>
          </cell>
          <cell r="B438" t="str">
            <v>FIEBRE DE COLORADO, TRANSMITIDA POR GARRAPATA</v>
          </cell>
          <cell r="C438" t="str">
            <v>017</v>
          </cell>
        </row>
        <row r="439">
          <cell r="A439" t="str">
            <v>A938</v>
          </cell>
          <cell r="B439" t="str">
            <v>OTRAS FIEBRES VIRALES ESPECIFICADAS TRANSMITIDAS POR ARTROPODOS</v>
          </cell>
          <cell r="C439" t="str">
            <v>017</v>
          </cell>
        </row>
        <row r="440">
          <cell r="A440" t="str">
            <v>A94</v>
          </cell>
          <cell r="B440" t="str">
            <v>FIEBRE VIRAL TRANSMITIDA POR ARTROPODOS, NO ESPECIFICADA</v>
          </cell>
          <cell r="C440" t="str">
            <v>017</v>
          </cell>
        </row>
        <row r="441">
          <cell r="A441" t="str">
            <v>A95</v>
          </cell>
          <cell r="B441" t="str">
            <v>FIEBRE AMARILLA</v>
          </cell>
          <cell r="C441" t="str">
            <v>016</v>
          </cell>
        </row>
        <row r="442">
          <cell r="A442" t="str">
            <v>A950</v>
          </cell>
          <cell r="B442" t="str">
            <v>FIEBRE AMARILLA SELVATICA</v>
          </cell>
          <cell r="C442" t="str">
            <v>016</v>
          </cell>
        </row>
        <row r="443">
          <cell r="A443" t="str">
            <v>A951</v>
          </cell>
          <cell r="B443" t="str">
            <v>FIEBRE AMARILLA URBANA</v>
          </cell>
          <cell r="C443" t="str">
            <v>016</v>
          </cell>
        </row>
        <row r="444">
          <cell r="A444" t="str">
            <v>A959</v>
          </cell>
          <cell r="B444" t="str">
            <v>FIEBRE AMARILLA, NO ESPECIFICADA</v>
          </cell>
          <cell r="C444" t="str">
            <v>016</v>
          </cell>
        </row>
        <row r="445">
          <cell r="A445" t="str">
            <v>A96</v>
          </cell>
          <cell r="B445" t="str">
            <v>FIEBRE HEMORRAGICA POR ARENAVIRUS</v>
          </cell>
          <cell r="C445" t="str">
            <v>017</v>
          </cell>
        </row>
        <row r="446">
          <cell r="A446" t="str">
            <v>A960</v>
          </cell>
          <cell r="B446" t="str">
            <v>FIEBRE HEMORRAGICA DE JUNIN</v>
          </cell>
          <cell r="C446" t="str">
            <v>017</v>
          </cell>
        </row>
        <row r="447">
          <cell r="A447" t="str">
            <v>A961</v>
          </cell>
          <cell r="B447" t="str">
            <v>FIEBRE HEMORRAGICA DE MACHUPO</v>
          </cell>
          <cell r="C447" t="str">
            <v>017</v>
          </cell>
        </row>
        <row r="448">
          <cell r="A448" t="str">
            <v>A962</v>
          </cell>
          <cell r="B448" t="str">
            <v>FIEBRE DE LASSA</v>
          </cell>
          <cell r="C448" t="str">
            <v>017</v>
          </cell>
        </row>
        <row r="449">
          <cell r="A449" t="str">
            <v>A968</v>
          </cell>
          <cell r="B449" t="str">
            <v>OTRAS FIEBRES HEMORRAGICAS POR ARENAVIRUS</v>
          </cell>
          <cell r="C449" t="str">
            <v>017</v>
          </cell>
        </row>
        <row r="450">
          <cell r="A450" t="str">
            <v>A969</v>
          </cell>
          <cell r="B450" t="str">
            <v>FIEBRE HEMORRAGICA POR ARENAVIRUS, SIN OTRA ESPECIFICACION</v>
          </cell>
          <cell r="C450" t="str">
            <v>017</v>
          </cell>
        </row>
        <row r="451">
          <cell r="A451" t="str">
            <v>A98</v>
          </cell>
          <cell r="B451" t="str">
            <v>OTRAS FIEBRES VIRALES HEMORRAGICAS,NO CLASIFICADAS EN OTRA PARTE</v>
          </cell>
          <cell r="C451" t="str">
            <v>017</v>
          </cell>
        </row>
        <row r="452">
          <cell r="A452" t="str">
            <v>A980</v>
          </cell>
          <cell r="B452" t="str">
            <v>FIEBRE HEMORRAGICA DE CRIMEA-CONGO</v>
          </cell>
          <cell r="C452" t="str">
            <v>017</v>
          </cell>
        </row>
        <row r="453">
          <cell r="A453" t="str">
            <v>A981</v>
          </cell>
          <cell r="B453" t="str">
            <v>FIEBRE HEMORRAGICA DE OMSK</v>
          </cell>
          <cell r="C453" t="str">
            <v>017</v>
          </cell>
        </row>
        <row r="454">
          <cell r="A454" t="str">
            <v>A982</v>
          </cell>
          <cell r="B454" t="str">
            <v>ENFERMEDAD DE LA SELVA DE KYASANUR</v>
          </cell>
          <cell r="C454" t="str">
            <v>017</v>
          </cell>
        </row>
        <row r="455">
          <cell r="A455" t="str">
            <v>A983</v>
          </cell>
          <cell r="B455" t="str">
            <v>ENFERMEDAD POR EL VIRUS DE MARBURG</v>
          </cell>
          <cell r="C455" t="str">
            <v>017</v>
          </cell>
        </row>
        <row r="456">
          <cell r="A456" t="str">
            <v>A984</v>
          </cell>
          <cell r="B456" t="str">
            <v>ENFERMEDAD POR EL VIRUS DE EBOLA</v>
          </cell>
          <cell r="C456" t="str">
            <v>017</v>
          </cell>
        </row>
        <row r="457">
          <cell r="A457" t="str">
            <v>A985</v>
          </cell>
          <cell r="B457" t="str">
            <v>FIEBRES HEMORRAGICAS CON SINDROME RENAL</v>
          </cell>
          <cell r="C457" t="str">
            <v>017</v>
          </cell>
        </row>
        <row r="458">
          <cell r="A458" t="str">
            <v>A988</v>
          </cell>
          <cell r="B458" t="str">
            <v>OTRAS FIEBRES HEMORRAGICAS VIRALES ESPECIFICADAS</v>
          </cell>
          <cell r="C458" t="str">
            <v>017</v>
          </cell>
        </row>
        <row r="459">
          <cell r="A459" t="str">
            <v>A99</v>
          </cell>
          <cell r="B459" t="str">
            <v>FIEBRE VIRAL HEMORRAGICA, NO ESPECIFICADA</v>
          </cell>
          <cell r="C459" t="str">
            <v>017</v>
          </cell>
        </row>
        <row r="460">
          <cell r="A460" t="str">
            <v>AGUA</v>
          </cell>
          <cell r="B460" t="str">
            <v>VIGILANCIA DE LA CALIDAD DEL AGUA</v>
          </cell>
          <cell r="C460" t="str">
            <v>000</v>
          </cell>
        </row>
        <row r="461">
          <cell r="A461" t="str">
            <v>AIRE</v>
          </cell>
          <cell r="B461" t="str">
            <v>VIGILANCIA DE LA CALIDAD DEL AIRE</v>
          </cell>
          <cell r="C461" t="str">
            <v>000</v>
          </cell>
        </row>
        <row r="462">
          <cell r="A462" t="str">
            <v>B00</v>
          </cell>
          <cell r="B462" t="str">
            <v>INFECCIONES HERPETICAS (HERPES SIMPLE)</v>
          </cell>
          <cell r="C462" t="str">
            <v>025</v>
          </cell>
        </row>
        <row r="463">
          <cell r="A463" t="str">
            <v>B000</v>
          </cell>
          <cell r="B463" t="str">
            <v>ECZEMA HERPETICO</v>
          </cell>
          <cell r="C463" t="str">
            <v>025</v>
          </cell>
        </row>
        <row r="464">
          <cell r="A464" t="str">
            <v>B001</v>
          </cell>
          <cell r="B464" t="str">
            <v>DERMATITIS VESICULAR HERPETICA</v>
          </cell>
          <cell r="C464" t="str">
            <v>025</v>
          </cell>
        </row>
        <row r="465">
          <cell r="A465" t="str">
            <v>B002</v>
          </cell>
          <cell r="B465" t="str">
            <v>GINGIVOESTOMATITIS Y FARINGOAMIGDALITIS HERPETICA</v>
          </cell>
          <cell r="C465" t="str">
            <v>025</v>
          </cell>
        </row>
        <row r="466">
          <cell r="A466" t="str">
            <v>B003</v>
          </cell>
          <cell r="B466" t="str">
            <v>MENINGITIS HERPETICA</v>
          </cell>
          <cell r="C466" t="str">
            <v>025</v>
          </cell>
        </row>
        <row r="467">
          <cell r="A467" t="str">
            <v>B004</v>
          </cell>
          <cell r="B467" t="str">
            <v>ENCEFALITIS HERPETICA</v>
          </cell>
          <cell r="C467" t="str">
            <v>025</v>
          </cell>
        </row>
        <row r="468">
          <cell r="A468" t="str">
            <v>B005</v>
          </cell>
          <cell r="B468" t="str">
            <v>OCULOPATIA HERPETICA</v>
          </cell>
          <cell r="C468" t="str">
            <v>025</v>
          </cell>
        </row>
        <row r="469">
          <cell r="A469" t="str">
            <v>B007</v>
          </cell>
          <cell r="B469" t="str">
            <v>ENFERMEDAD HERPETICA DISEMINADA</v>
          </cell>
          <cell r="C469" t="str">
            <v>025</v>
          </cell>
        </row>
        <row r="470">
          <cell r="A470" t="str">
            <v>B008</v>
          </cell>
          <cell r="B470" t="str">
            <v>OTRAS FORMAS DE INFECCIONES HERPETICAS</v>
          </cell>
          <cell r="C470" t="str">
            <v>025</v>
          </cell>
        </row>
        <row r="471">
          <cell r="A471" t="str">
            <v>B009</v>
          </cell>
          <cell r="B471" t="str">
            <v>INFECCION DEBIDA AL VIRUS DEL HERPES, NO ESPECIFICADA</v>
          </cell>
          <cell r="C471" t="str">
            <v>025</v>
          </cell>
        </row>
        <row r="472">
          <cell r="A472" t="str">
            <v>B01</v>
          </cell>
          <cell r="B472" t="str">
            <v>VARICELA</v>
          </cell>
          <cell r="C472" t="str">
            <v>025</v>
          </cell>
        </row>
        <row r="473">
          <cell r="A473" t="str">
            <v>B010</v>
          </cell>
          <cell r="B473" t="str">
            <v>MENINGITIS DEBIDA A VARICELA</v>
          </cell>
          <cell r="C473" t="str">
            <v>025</v>
          </cell>
        </row>
        <row r="474">
          <cell r="A474" t="str">
            <v>B011</v>
          </cell>
          <cell r="B474" t="str">
            <v>ENCEFALITIS DEBIDA A VARICELA</v>
          </cell>
          <cell r="C474" t="str">
            <v>025</v>
          </cell>
        </row>
        <row r="475">
          <cell r="A475" t="str">
            <v>B012</v>
          </cell>
          <cell r="B475" t="str">
            <v>NEUMONIA DEBIDA A VARICELA</v>
          </cell>
          <cell r="C475" t="str">
            <v>025</v>
          </cell>
        </row>
        <row r="476">
          <cell r="A476" t="str">
            <v>B018</v>
          </cell>
          <cell r="B476" t="str">
            <v>VARICELA CON OTRAS COMPLICACIONES</v>
          </cell>
          <cell r="C476" t="str">
            <v>025</v>
          </cell>
        </row>
        <row r="477">
          <cell r="A477" t="str">
            <v>B019</v>
          </cell>
          <cell r="B477" t="str">
            <v>VARICELA SIN COMPLICACIONES</v>
          </cell>
          <cell r="C477" t="str">
            <v>025</v>
          </cell>
        </row>
        <row r="478">
          <cell r="A478" t="str">
            <v>B02</v>
          </cell>
          <cell r="B478" t="str">
            <v>HERPES ZOSTER</v>
          </cell>
          <cell r="C478" t="str">
            <v>025</v>
          </cell>
        </row>
        <row r="479">
          <cell r="A479" t="str">
            <v>B020</v>
          </cell>
          <cell r="B479" t="str">
            <v>ENCEFALITIS DEBIDA A HERPES ZOSTER</v>
          </cell>
          <cell r="C479" t="str">
            <v>025</v>
          </cell>
        </row>
        <row r="480">
          <cell r="A480" t="str">
            <v>B021</v>
          </cell>
          <cell r="B480" t="str">
            <v>MENINGITIS DEBIDA A HERPES ZOSTER</v>
          </cell>
          <cell r="C480" t="str">
            <v>025</v>
          </cell>
        </row>
        <row r="481">
          <cell r="A481" t="str">
            <v>B022</v>
          </cell>
          <cell r="B481" t="str">
            <v>HERPES ZOSTER CON OTROS COMPROMISOS DEL SISTEMA NERVIOSO</v>
          </cell>
          <cell r="C481" t="str">
            <v>025</v>
          </cell>
        </row>
        <row r="482">
          <cell r="A482" t="str">
            <v>B023</v>
          </cell>
          <cell r="B482" t="str">
            <v>HERPES ZOSTER OCULAR</v>
          </cell>
          <cell r="C482" t="str">
            <v>025</v>
          </cell>
        </row>
        <row r="483">
          <cell r="A483" t="str">
            <v>B027</v>
          </cell>
          <cell r="B483" t="str">
            <v>HERPES ZOSTER DISEMINADO</v>
          </cell>
          <cell r="C483" t="str">
            <v>025</v>
          </cell>
        </row>
        <row r="484">
          <cell r="A484" t="str">
            <v>B028</v>
          </cell>
          <cell r="B484" t="str">
            <v>HERPES ZOSTER CON OTRAS COMPLICACIONES</v>
          </cell>
          <cell r="C484" t="str">
            <v>025</v>
          </cell>
        </row>
        <row r="485">
          <cell r="A485" t="str">
            <v>B029</v>
          </cell>
          <cell r="B485" t="str">
            <v>HERPES ZOSTER SIN COMPLICACIONES</v>
          </cell>
          <cell r="C485" t="str">
            <v>025</v>
          </cell>
        </row>
        <row r="486">
          <cell r="A486" t="str">
            <v>B03</v>
          </cell>
          <cell r="B486" t="str">
            <v>VIRUELA</v>
          </cell>
          <cell r="C486" t="str">
            <v>025</v>
          </cell>
        </row>
        <row r="487">
          <cell r="A487" t="str">
            <v>B04</v>
          </cell>
          <cell r="B487" t="str">
            <v>VIRUELA DE LOS MONOS</v>
          </cell>
          <cell r="C487" t="str">
            <v>025</v>
          </cell>
        </row>
        <row r="488">
          <cell r="A488" t="str">
            <v>B05</v>
          </cell>
          <cell r="B488" t="str">
            <v>SARAMPION</v>
          </cell>
          <cell r="C488" t="str">
            <v>018</v>
          </cell>
        </row>
        <row r="489">
          <cell r="A489" t="str">
            <v>B050</v>
          </cell>
          <cell r="B489" t="str">
            <v>SARAMPION COMPLICADO CON ENCEFALITIS</v>
          </cell>
          <cell r="C489" t="str">
            <v>018</v>
          </cell>
        </row>
        <row r="490">
          <cell r="A490" t="str">
            <v>B051</v>
          </cell>
          <cell r="B490" t="str">
            <v>SARAMPION COMPLICADO CON MENINGITIS</v>
          </cell>
          <cell r="C490" t="str">
            <v>018</v>
          </cell>
        </row>
        <row r="491">
          <cell r="A491" t="str">
            <v>B052</v>
          </cell>
          <cell r="B491" t="str">
            <v>SARAMPION COMPLICADA CON NEUMONIA</v>
          </cell>
          <cell r="C491" t="str">
            <v>018</v>
          </cell>
        </row>
        <row r="492">
          <cell r="A492" t="str">
            <v>B053</v>
          </cell>
          <cell r="B492" t="str">
            <v>SARAMPION COMPLICADO CON OTITIS MEDIA</v>
          </cell>
          <cell r="C492" t="str">
            <v>018</v>
          </cell>
        </row>
        <row r="493">
          <cell r="A493" t="str">
            <v>B054</v>
          </cell>
          <cell r="B493" t="str">
            <v>SARAMPION CON COMPLICACIONES INTESTINALES</v>
          </cell>
          <cell r="C493" t="str">
            <v>018</v>
          </cell>
        </row>
        <row r="494">
          <cell r="A494" t="str">
            <v>B058</v>
          </cell>
          <cell r="B494" t="str">
            <v>SARAMPION CON OTRAS COMPLICACIONES</v>
          </cell>
          <cell r="C494" t="str">
            <v>018</v>
          </cell>
        </row>
        <row r="495">
          <cell r="A495" t="str">
            <v>B059</v>
          </cell>
          <cell r="B495" t="str">
            <v>SARAMPION SIN COMPLICACIONES</v>
          </cell>
          <cell r="C495" t="str">
            <v>018</v>
          </cell>
        </row>
        <row r="496">
          <cell r="A496" t="str">
            <v>B06</v>
          </cell>
          <cell r="B496" t="str">
            <v>RUBEOLA (SARAMPION ALEMAN)</v>
          </cell>
          <cell r="C496" t="str">
            <v>025</v>
          </cell>
        </row>
        <row r="497">
          <cell r="A497" t="str">
            <v>B060</v>
          </cell>
          <cell r="B497" t="str">
            <v>RUBEOLA CON COMPLICACIONES NEUROLOGICAS</v>
          </cell>
          <cell r="C497" t="str">
            <v>025</v>
          </cell>
        </row>
        <row r="498">
          <cell r="A498" t="str">
            <v>B068</v>
          </cell>
          <cell r="B498" t="str">
            <v>RUBEOLA CON OTRAS COMPLICACIONES</v>
          </cell>
          <cell r="C498" t="str">
            <v>025</v>
          </cell>
        </row>
        <row r="499">
          <cell r="A499" t="str">
            <v>B069</v>
          </cell>
          <cell r="B499" t="str">
            <v>RUBEOLA SIN COMPLICACIONES</v>
          </cell>
          <cell r="C499" t="str">
            <v>025</v>
          </cell>
        </row>
        <row r="500">
          <cell r="A500" t="str">
            <v>B07</v>
          </cell>
          <cell r="B500" t="str">
            <v>VERRUGAS VIRICAS</v>
          </cell>
          <cell r="C500" t="str">
            <v>025</v>
          </cell>
        </row>
        <row r="501">
          <cell r="A501" t="str">
            <v>B08</v>
          </cell>
          <cell r="B501" t="str">
            <v>OTRAS INF.VIRIC.CARACT.POR LESIONES PIEL,MEMBR.MUCOS.NO CLAS.EN O/PART</v>
          </cell>
          <cell r="C501" t="str">
            <v>025</v>
          </cell>
        </row>
        <row r="502">
          <cell r="A502" t="str">
            <v>B080</v>
          </cell>
          <cell r="B502" t="str">
            <v>OTRAS INFECCIONES DEBIDAS A ORTOPOXVIRUS</v>
          </cell>
          <cell r="C502" t="str">
            <v>025</v>
          </cell>
        </row>
        <row r="503">
          <cell r="A503" t="str">
            <v>B081</v>
          </cell>
          <cell r="B503" t="str">
            <v>MOLUSCO CONTAGIOSO</v>
          </cell>
          <cell r="C503" t="str">
            <v>025</v>
          </cell>
        </row>
        <row r="504">
          <cell r="A504" t="str">
            <v>B082</v>
          </cell>
          <cell r="B504" t="str">
            <v>EXANTEMA SUBITO (SEXTA ENFERMEDAD)</v>
          </cell>
          <cell r="C504" t="str">
            <v>025</v>
          </cell>
        </row>
        <row r="505">
          <cell r="A505" t="str">
            <v>B083</v>
          </cell>
          <cell r="B505" t="str">
            <v>ERITEMA INFECCIOSO (QUINTA ENFERMEDAD)</v>
          </cell>
          <cell r="C505" t="str">
            <v>025</v>
          </cell>
        </row>
        <row r="506">
          <cell r="A506" t="str">
            <v>B084</v>
          </cell>
          <cell r="B506" t="str">
            <v>ESTOMATITIS VESICULAR ENTEROVIRAL CON EXANTEMA</v>
          </cell>
          <cell r="C506" t="str">
            <v>025</v>
          </cell>
        </row>
        <row r="507">
          <cell r="A507" t="str">
            <v>B085</v>
          </cell>
          <cell r="B507" t="str">
            <v>FARINGITIS VESICULAR ENTEROVIRICA</v>
          </cell>
          <cell r="C507" t="str">
            <v>025</v>
          </cell>
        </row>
        <row r="508">
          <cell r="A508" t="str">
            <v>B088</v>
          </cell>
          <cell r="B508" t="str">
            <v>OTRAS INF.VIR.ESPEC.CARACTERIZ.POR LESION.PIEL Y MEMBRANA MUCOSA</v>
          </cell>
          <cell r="C508" t="str">
            <v>025</v>
          </cell>
        </row>
        <row r="509">
          <cell r="A509" t="str">
            <v>B09</v>
          </cell>
          <cell r="B509" t="str">
            <v>INF.VIRAL NO ESPECIF.CARACT.POR LESION DE PIEL Y MEMBRANAS MUCOSAS</v>
          </cell>
          <cell r="C509" t="str">
            <v>025</v>
          </cell>
        </row>
        <row r="510">
          <cell r="A510" t="str">
            <v>B15</v>
          </cell>
          <cell r="B510" t="str">
            <v>HEPATITIS AGUDA TIPO A</v>
          </cell>
          <cell r="C510" t="str">
            <v>019</v>
          </cell>
        </row>
        <row r="511">
          <cell r="A511" t="str">
            <v>B150</v>
          </cell>
          <cell r="B511" t="str">
            <v>HEPATITIS AGUDA TIPO A, CON COMA HEPATICO</v>
          </cell>
          <cell r="C511" t="str">
            <v>019</v>
          </cell>
        </row>
        <row r="512">
          <cell r="A512" t="str">
            <v>B159</v>
          </cell>
          <cell r="B512" t="str">
            <v>HEPATITIS AGUDO TIPO A, SIN COMA HEPATICO</v>
          </cell>
          <cell r="C512" t="str">
            <v>019</v>
          </cell>
        </row>
        <row r="513">
          <cell r="A513" t="str">
            <v>B16</v>
          </cell>
          <cell r="B513" t="str">
            <v>HEPATITIS AGUDA TIPO B</v>
          </cell>
          <cell r="C513" t="str">
            <v>019</v>
          </cell>
        </row>
        <row r="514">
          <cell r="A514" t="str">
            <v>B160</v>
          </cell>
          <cell r="B514" t="str">
            <v>HEPATITIS AGUDA TIPO B, CON AGENTE DELTA (COINFECCION)SIN COMA HEPATIC</v>
          </cell>
          <cell r="C514" t="str">
            <v>019</v>
          </cell>
        </row>
        <row r="515">
          <cell r="A515" t="str">
            <v>B161</v>
          </cell>
          <cell r="B515" t="str">
            <v>HEPATITIS AGUDA TIPO B, CON AGENTE DELTA (COINFECCION)SIN COMA HEPATIC</v>
          </cell>
          <cell r="C515" t="str">
            <v>019</v>
          </cell>
        </row>
        <row r="516">
          <cell r="A516" t="str">
            <v>B162</v>
          </cell>
          <cell r="B516" t="str">
            <v>HEPATITIS AGUDA TIPO B, SIN AGENTE DELTA, CON COMA HEPATICO</v>
          </cell>
          <cell r="C516" t="str">
            <v>019</v>
          </cell>
        </row>
        <row r="517">
          <cell r="A517" t="str">
            <v>B169</v>
          </cell>
          <cell r="B517" t="str">
            <v>HEPATITIS AGUDA TIPO B, SIN AGENTE DELTA Y SIN COMA</v>
          </cell>
          <cell r="C517" t="str">
            <v>019</v>
          </cell>
        </row>
        <row r="518">
          <cell r="A518" t="str">
            <v>B17</v>
          </cell>
          <cell r="B518" t="str">
            <v>OTRAS HEPATITIS VIRALES AGUDAS</v>
          </cell>
          <cell r="C518" t="str">
            <v>019</v>
          </cell>
        </row>
        <row r="519">
          <cell r="A519" t="str">
            <v>B170</v>
          </cell>
          <cell r="B519" t="str">
            <v>INFECCION (SUPERINFECC)AGUDA POR AGENTE DELTA EN EL PORTAD.HEPAT.B</v>
          </cell>
          <cell r="C519" t="str">
            <v>019</v>
          </cell>
        </row>
        <row r="520">
          <cell r="A520" t="str">
            <v>B171</v>
          </cell>
          <cell r="B520" t="str">
            <v>HEPATITIS AGUDA TIPO C</v>
          </cell>
          <cell r="C520" t="str">
            <v>019</v>
          </cell>
        </row>
        <row r="521">
          <cell r="A521" t="str">
            <v>B172</v>
          </cell>
          <cell r="B521" t="str">
            <v>HEPATITIS AGUDA TIPO E</v>
          </cell>
          <cell r="C521" t="str">
            <v>019</v>
          </cell>
        </row>
        <row r="522">
          <cell r="A522" t="str">
            <v>B178</v>
          </cell>
          <cell r="B522" t="str">
            <v>OTRAS HEPATITIS VIRALES AGUDAS ESPECIFICADAS</v>
          </cell>
          <cell r="C522" t="str">
            <v>019</v>
          </cell>
        </row>
        <row r="523">
          <cell r="A523" t="str">
            <v>B18</v>
          </cell>
          <cell r="B523" t="str">
            <v>HEPATITIS VIRAL CRONICA</v>
          </cell>
          <cell r="C523" t="str">
            <v>019</v>
          </cell>
        </row>
        <row r="524">
          <cell r="A524" t="str">
            <v>B180</v>
          </cell>
          <cell r="B524" t="str">
            <v>HEPATITIS VIRAL TIPO B CRONICA, CON AGENTE DELTA</v>
          </cell>
          <cell r="C524" t="str">
            <v>019</v>
          </cell>
        </row>
        <row r="525">
          <cell r="A525" t="str">
            <v>B181</v>
          </cell>
          <cell r="B525" t="str">
            <v>HEPATITIS VIRAL TIPO B CRONICA, SIN AGENTE DELTA</v>
          </cell>
          <cell r="C525" t="str">
            <v>019</v>
          </cell>
        </row>
        <row r="526">
          <cell r="A526" t="str">
            <v>B182</v>
          </cell>
          <cell r="B526" t="str">
            <v>HEPATITIS VIRAL TIPO C CRONICA</v>
          </cell>
          <cell r="C526" t="str">
            <v>019</v>
          </cell>
        </row>
        <row r="527">
          <cell r="A527" t="str">
            <v>B189</v>
          </cell>
          <cell r="B527" t="str">
            <v>HEPATITIS VIRAL CRONICA, SIN OTRA ESPECIFICACION</v>
          </cell>
          <cell r="C527" t="str">
            <v>019</v>
          </cell>
        </row>
        <row r="528">
          <cell r="A528" t="str">
            <v>B19</v>
          </cell>
          <cell r="B528" t="str">
            <v>HEPATITIS VIRAL, SIN OTRA ESPECIFICACION</v>
          </cell>
          <cell r="C528" t="str">
            <v>019</v>
          </cell>
        </row>
        <row r="529">
          <cell r="A529" t="str">
            <v>B190</v>
          </cell>
          <cell r="B529" t="str">
            <v>HEPATITIS VIRAL NO ESPECIFICADA CON COMA</v>
          </cell>
          <cell r="C529" t="str">
            <v>019</v>
          </cell>
        </row>
        <row r="530">
          <cell r="A530" t="str">
            <v>B199</v>
          </cell>
          <cell r="B530" t="str">
            <v>HEPATITIS VIRAL NO ESPECIFICADA SIN COMA</v>
          </cell>
          <cell r="C530" t="str">
            <v>019</v>
          </cell>
        </row>
        <row r="531">
          <cell r="A531" t="str">
            <v>B20</v>
          </cell>
          <cell r="B531" t="str">
            <v>ENFERMEDAD POR VIRUS DE LA INMUNODEFICIENCIA HUMANA (VHI)</v>
          </cell>
          <cell r="C531" t="str">
            <v>020</v>
          </cell>
        </row>
        <row r="532">
          <cell r="A532" t="str">
            <v>B200</v>
          </cell>
          <cell r="B532" t="str">
            <v>ENERMEDAD POR VIH,RESULTANTE EN INFECCION POR MICOBACTERIAS</v>
          </cell>
          <cell r="C532" t="str">
            <v>020</v>
          </cell>
        </row>
        <row r="533">
          <cell r="A533" t="str">
            <v>B201</v>
          </cell>
          <cell r="B533" t="str">
            <v>ENFERMEDAD POR VIH, RESULTANTE EN OTRAS INFECCIONES BACTERIANAS</v>
          </cell>
          <cell r="C533" t="str">
            <v>020</v>
          </cell>
        </row>
        <row r="534">
          <cell r="A534" t="str">
            <v>B202</v>
          </cell>
          <cell r="B534" t="str">
            <v>ENFERMEDAD POR VIH, RESULTANTE EN ENFERMEDAD POR CITOMEGALOVIRUS</v>
          </cell>
          <cell r="C534" t="str">
            <v>020</v>
          </cell>
        </row>
        <row r="535">
          <cell r="A535" t="str">
            <v>B203</v>
          </cell>
          <cell r="B535" t="str">
            <v>ENFERMEDAD POR VIH, RESULTANTE  EN OTRAS INFECCIONES VIRALES</v>
          </cell>
          <cell r="C535" t="str">
            <v>020</v>
          </cell>
        </row>
        <row r="536">
          <cell r="A536" t="str">
            <v>B204</v>
          </cell>
          <cell r="B536" t="str">
            <v>ENFERMEDAD POR VIH, RESULTANTE EN CANDIDIASIS</v>
          </cell>
          <cell r="C536" t="str">
            <v>020</v>
          </cell>
        </row>
        <row r="537">
          <cell r="A537" t="str">
            <v>B205</v>
          </cell>
          <cell r="B537" t="str">
            <v>ENFERMEDAD POR VIH, RESULTANTE EN OTRAS MICOSIS</v>
          </cell>
          <cell r="C537" t="str">
            <v>020</v>
          </cell>
        </row>
        <row r="538">
          <cell r="A538" t="str">
            <v>B206</v>
          </cell>
          <cell r="B538" t="str">
            <v>ENFERMEDAD POR VIH, RESULTANTE EN NEUMONIA POR PNEUMOCYSTIS CARINII</v>
          </cell>
          <cell r="C538" t="str">
            <v>020</v>
          </cell>
        </row>
        <row r="539">
          <cell r="A539" t="str">
            <v>B207</v>
          </cell>
          <cell r="B539" t="str">
            <v>ENFERMEDAD POR VIH, RESULTANTE EN INFECCIONES MULTIPLES</v>
          </cell>
          <cell r="C539" t="str">
            <v>020</v>
          </cell>
        </row>
        <row r="540">
          <cell r="A540" t="str">
            <v>B208</v>
          </cell>
          <cell r="B540" t="str">
            <v>ENFERMEDAD POR VIH, RESULTANTE  EN OTRAS ENF.INFECCIOS.O PARASITARIAS</v>
          </cell>
          <cell r="C540" t="str">
            <v>020</v>
          </cell>
        </row>
        <row r="541">
          <cell r="A541" t="str">
            <v>B209</v>
          </cell>
          <cell r="B541" t="str">
            <v>ENFERMEDAD POR VIH, RESULTANTE EN ENF.INFECC.O PARASIT.NO ESPECIFICADA</v>
          </cell>
          <cell r="C541" t="str">
            <v>020</v>
          </cell>
        </row>
        <row r="542">
          <cell r="A542" t="str">
            <v>B21</v>
          </cell>
          <cell r="B542" t="str">
            <v>ENFERMEDAD POR VIRUS DE LA INMUNOD.HUM.VIH,RESUTTE EN TUMORES MALIGNOS</v>
          </cell>
          <cell r="C542" t="str">
            <v>020</v>
          </cell>
        </row>
        <row r="543">
          <cell r="A543" t="str">
            <v>B210</v>
          </cell>
          <cell r="B543" t="str">
            <v>ENFERMEDAD POR VIH, RESULTANTE EN SARCOMA DE KAPOSI</v>
          </cell>
          <cell r="C543" t="str">
            <v>020</v>
          </cell>
        </row>
        <row r="544">
          <cell r="A544" t="str">
            <v>B211</v>
          </cell>
          <cell r="B544" t="str">
            <v>ENFERMEDAR POR VIH, RESULTANTE EN LIFOMA DE BURKITT</v>
          </cell>
          <cell r="C544" t="str">
            <v>020</v>
          </cell>
        </row>
        <row r="545">
          <cell r="A545" t="str">
            <v>B212</v>
          </cell>
          <cell r="B545" t="str">
            <v>ENFERMEDAD POR VIH, RESULTANTE EN OTROS TIPOS DE LINFOMA NO HODGKIN</v>
          </cell>
          <cell r="C545" t="str">
            <v>020</v>
          </cell>
        </row>
        <row r="546">
          <cell r="A546" t="str">
            <v>B213</v>
          </cell>
          <cell r="B546" t="str">
            <v>ENF.POR VIH,RESULT.EN TUMORES MALIG. DEL TEJIDO HEMATOP.Y TEJ.RELACION</v>
          </cell>
          <cell r="C546" t="str">
            <v>020</v>
          </cell>
        </row>
        <row r="547">
          <cell r="A547" t="str">
            <v>B217</v>
          </cell>
          <cell r="B547" t="str">
            <v>ENFERMEDA POR VIH, RESULTANTE EN TUMORES MALIGNOS MULTIPLES</v>
          </cell>
          <cell r="C547" t="str">
            <v>020</v>
          </cell>
        </row>
        <row r="548">
          <cell r="A548" t="str">
            <v>B218</v>
          </cell>
          <cell r="B548" t="str">
            <v>ENFERMEDAD POR VIH, RESULTANTE EN OTROS TUMORES MALIGNOS</v>
          </cell>
          <cell r="C548" t="str">
            <v>020</v>
          </cell>
        </row>
        <row r="549">
          <cell r="A549" t="str">
            <v>B219</v>
          </cell>
          <cell r="B549" t="str">
            <v>ENFERMEDAD POR VIH, RESULTANTE EN TUMORES MALIGNOS NO ESPECIFICADOS</v>
          </cell>
          <cell r="C549" t="str">
            <v>020</v>
          </cell>
        </row>
        <row r="550">
          <cell r="A550" t="str">
            <v>B22</v>
          </cell>
          <cell r="B550" t="str">
            <v>ENFERMEDAD POR VIRUS DE LA INMUNODEF.HUM HIV,RESULT.EN O/ENF.ESPECIFIC</v>
          </cell>
          <cell r="C550" t="str">
            <v>020</v>
          </cell>
        </row>
        <row r="551">
          <cell r="A551" t="str">
            <v>B220</v>
          </cell>
          <cell r="B551" t="str">
            <v>ENFERMEDAD POR VIH, RESULTANTE EN ENCEFALOPATIA</v>
          </cell>
          <cell r="C551" t="str">
            <v>020</v>
          </cell>
        </row>
        <row r="552">
          <cell r="A552" t="str">
            <v>B221</v>
          </cell>
          <cell r="B552" t="str">
            <v>ENFERMEDAD POR VIH, RESULTANTE EN NEUMONITIS LINFOIDE</v>
          </cell>
          <cell r="C552" t="str">
            <v>020</v>
          </cell>
        </row>
        <row r="553">
          <cell r="A553" t="str">
            <v>B222</v>
          </cell>
          <cell r="B553" t="str">
            <v>ENFERMEDAD POR VIH, RESULTANTE EN SIDROME CAQUECTICO</v>
          </cell>
          <cell r="C553" t="str">
            <v>020</v>
          </cell>
        </row>
        <row r="554">
          <cell r="A554" t="str">
            <v>B227</v>
          </cell>
          <cell r="B554" t="str">
            <v>ENFERMEDAD POR VIH,RESULT. EN ENF.MULTIPLES CLASIFICADA EN OTRA PARTE</v>
          </cell>
          <cell r="C554" t="str">
            <v>020</v>
          </cell>
        </row>
        <row r="555">
          <cell r="A555" t="str">
            <v>B23</v>
          </cell>
          <cell r="B555" t="str">
            <v>ENFERMEDAD POR VIRUS DE INMUNOD.HUM.VIH,RESULTANT.EN OTRAS AFECCIONES</v>
          </cell>
          <cell r="C555" t="str">
            <v>020</v>
          </cell>
        </row>
        <row r="556">
          <cell r="A556" t="str">
            <v>B230</v>
          </cell>
          <cell r="B556" t="str">
            <v>SINDROME DE INFECCION AGUDA DEBIDA A VIH</v>
          </cell>
          <cell r="C556" t="str">
            <v>020</v>
          </cell>
        </row>
        <row r="557">
          <cell r="A557" t="str">
            <v>B231</v>
          </cell>
          <cell r="B557" t="str">
            <v>ENFERMEDAD POR VIH, RESULTANTE EN LIFADENOPATIA</v>
          </cell>
          <cell r="C557" t="str">
            <v>020</v>
          </cell>
        </row>
        <row r="558">
          <cell r="A558" t="str">
            <v>B232</v>
          </cell>
          <cell r="B558" t="str">
            <v>ENFERMEDAD POR VIH, RESULTANTE EN ANORMALIDADES</v>
          </cell>
          <cell r="C558" t="str">
            <v>020</v>
          </cell>
        </row>
        <row r="559">
          <cell r="A559" t="str">
            <v>B238</v>
          </cell>
          <cell r="B559" t="str">
            <v>ENFERMEDAD POR VIH, RESULTANTE EN OTRAS AFECCIONES ESPECIFICADAS</v>
          </cell>
          <cell r="C559" t="str">
            <v>020</v>
          </cell>
        </row>
        <row r="560">
          <cell r="A560" t="str">
            <v>B24X</v>
          </cell>
          <cell r="B560" t="str">
            <v>ENFERMEDAD POR VIRUS DE LA INMUNODEF.HUM.VIH, SIN OTRA ESPECIFICACION</v>
          </cell>
          <cell r="C560" t="str">
            <v>020</v>
          </cell>
        </row>
        <row r="561">
          <cell r="A561" t="str">
            <v>B25</v>
          </cell>
          <cell r="B561" t="str">
            <v>ENFERMEDAD DEBIDA A VIRUS CITOMEGALICO</v>
          </cell>
          <cell r="C561" t="str">
            <v>025</v>
          </cell>
        </row>
        <row r="562">
          <cell r="A562" t="str">
            <v>B250</v>
          </cell>
          <cell r="B562" t="str">
            <v>NEUMONITIS DEBIDA A VIRUS CITOMEGALICO</v>
          </cell>
          <cell r="C562" t="str">
            <v>025</v>
          </cell>
        </row>
        <row r="563">
          <cell r="A563" t="str">
            <v>B251</v>
          </cell>
          <cell r="B563" t="str">
            <v>HEPATITIS DEBIDA A VIRUS CITOMEGALICO</v>
          </cell>
          <cell r="C563" t="str">
            <v>025</v>
          </cell>
        </row>
        <row r="564">
          <cell r="A564" t="str">
            <v>B252</v>
          </cell>
          <cell r="B564" t="str">
            <v>PANCREATITIS DEBIDA A VIRUS CITOMEGALICO</v>
          </cell>
          <cell r="C564" t="str">
            <v>025</v>
          </cell>
        </row>
        <row r="565">
          <cell r="A565" t="str">
            <v>B258</v>
          </cell>
          <cell r="B565" t="str">
            <v>OTRAS ENFERMEDADES DEBIDA A VIRUS CITOMEGALICO</v>
          </cell>
          <cell r="C565" t="str">
            <v>025</v>
          </cell>
        </row>
        <row r="566">
          <cell r="A566" t="str">
            <v>B259</v>
          </cell>
          <cell r="B566" t="str">
            <v>ENFERMEDA POR VIRUS CITOMEGALICO, NO ESPECIFICADA</v>
          </cell>
          <cell r="C566" t="str">
            <v>025</v>
          </cell>
        </row>
        <row r="567">
          <cell r="A567" t="str">
            <v>B26</v>
          </cell>
          <cell r="B567" t="str">
            <v>PAROTIDITIS INFECCIOSA</v>
          </cell>
          <cell r="C567" t="str">
            <v>025</v>
          </cell>
        </row>
        <row r="568">
          <cell r="A568" t="str">
            <v>B260</v>
          </cell>
          <cell r="B568" t="str">
            <v>ORQUITIS POR PAROTIDITIS</v>
          </cell>
          <cell r="C568" t="str">
            <v>025</v>
          </cell>
        </row>
        <row r="569">
          <cell r="A569" t="str">
            <v>B261</v>
          </cell>
          <cell r="B569" t="str">
            <v>MENINGITIS POR PAROTIDITIS</v>
          </cell>
          <cell r="C569" t="str">
            <v>025</v>
          </cell>
        </row>
        <row r="570">
          <cell r="A570" t="str">
            <v>B262</v>
          </cell>
          <cell r="B570" t="str">
            <v>ENCEFALITIS POR PAROTIDITIS</v>
          </cell>
          <cell r="C570" t="str">
            <v>025</v>
          </cell>
        </row>
        <row r="571">
          <cell r="A571" t="str">
            <v>B263</v>
          </cell>
          <cell r="B571" t="str">
            <v>PANCREATITIS POR PAROTIDITIS</v>
          </cell>
          <cell r="C571" t="str">
            <v>025</v>
          </cell>
        </row>
        <row r="572">
          <cell r="A572" t="str">
            <v>B268</v>
          </cell>
          <cell r="B572" t="str">
            <v>PAROTIDITIS INFECCIOSA CON OTRAS COMPLICACIONES</v>
          </cell>
          <cell r="C572" t="str">
            <v>025</v>
          </cell>
        </row>
        <row r="573">
          <cell r="A573" t="str">
            <v>B269</v>
          </cell>
          <cell r="B573" t="str">
            <v>PAROTIDITIS, SIN COMPLICACIONES</v>
          </cell>
          <cell r="C573" t="str">
            <v>025</v>
          </cell>
        </row>
        <row r="574">
          <cell r="A574" t="str">
            <v>B27</v>
          </cell>
          <cell r="B574" t="str">
            <v>MONONUCLEOSIS INFECCIOSA</v>
          </cell>
          <cell r="C574" t="str">
            <v>025</v>
          </cell>
        </row>
        <row r="575">
          <cell r="A575" t="str">
            <v>B270</v>
          </cell>
          <cell r="B575" t="str">
            <v>MONONUCLEOSIS DEBIDA A HERPES VIRUS GAMMA</v>
          </cell>
          <cell r="C575" t="str">
            <v>025</v>
          </cell>
        </row>
        <row r="576">
          <cell r="A576" t="str">
            <v>B271</v>
          </cell>
          <cell r="B576" t="str">
            <v>MONUNUCLEOSIS POR CITOMEGALOVIRUS</v>
          </cell>
          <cell r="C576" t="str">
            <v>025</v>
          </cell>
        </row>
        <row r="577">
          <cell r="A577" t="str">
            <v>B278</v>
          </cell>
          <cell r="B577" t="str">
            <v>OTRAS MONUNUCLEOSIS INFECCIOSAS</v>
          </cell>
          <cell r="C577" t="str">
            <v>025</v>
          </cell>
        </row>
        <row r="578">
          <cell r="A578" t="str">
            <v>B279</v>
          </cell>
          <cell r="B578" t="str">
            <v>MONONUCLEOSIS INFECCIOSA, NO ESPECIFICADA</v>
          </cell>
          <cell r="C578" t="str">
            <v>025</v>
          </cell>
        </row>
        <row r="579">
          <cell r="A579" t="str">
            <v>B30</v>
          </cell>
          <cell r="B579" t="str">
            <v>CONJUNTIVITIS VIRAL</v>
          </cell>
          <cell r="C579" t="str">
            <v>025</v>
          </cell>
        </row>
        <row r="580">
          <cell r="A580" t="str">
            <v>B300</v>
          </cell>
          <cell r="B580" t="str">
            <v>QUERATOCONJUNTIVITIS DEBIDA A ADENOVIRUS</v>
          </cell>
          <cell r="C580" t="str">
            <v>025</v>
          </cell>
        </row>
        <row r="581">
          <cell r="A581" t="str">
            <v>B301</v>
          </cell>
          <cell r="B581" t="str">
            <v>CONJUNTIVITIS DEBIDA A ADENOVIRUS</v>
          </cell>
          <cell r="C581" t="str">
            <v>025</v>
          </cell>
        </row>
        <row r="582">
          <cell r="A582" t="str">
            <v>B302</v>
          </cell>
          <cell r="B582" t="str">
            <v>FARINGOCONJUNTIVITIS VIRAL</v>
          </cell>
          <cell r="C582" t="str">
            <v>025</v>
          </cell>
        </row>
        <row r="583">
          <cell r="A583" t="str">
            <v>B303</v>
          </cell>
          <cell r="B583" t="str">
            <v>CONJUNTIVITIS EPIDEMICA AGUDA HEMORRAGICA (ENTEROVIRICA)</v>
          </cell>
          <cell r="C583" t="str">
            <v>025</v>
          </cell>
        </row>
        <row r="584">
          <cell r="A584" t="str">
            <v>B308</v>
          </cell>
          <cell r="B584" t="str">
            <v>OTRAS CONJUNTIVITIS VIRALES</v>
          </cell>
          <cell r="C584" t="str">
            <v>025</v>
          </cell>
        </row>
        <row r="585">
          <cell r="A585" t="str">
            <v>B309</v>
          </cell>
          <cell r="B585" t="str">
            <v>CONJUNTIVITIS VIRAL, SIN OTRA ESPECIFICACION</v>
          </cell>
          <cell r="C585" t="str">
            <v>025</v>
          </cell>
        </row>
        <row r="586">
          <cell r="A586" t="str">
            <v>B33</v>
          </cell>
          <cell r="B586" t="str">
            <v>OTRAS ENFERMEDADES VIRALES, NO CLASIFICADAS EN OTRA PARTE</v>
          </cell>
          <cell r="C586" t="str">
            <v>025</v>
          </cell>
        </row>
        <row r="587">
          <cell r="A587" t="str">
            <v>B330</v>
          </cell>
          <cell r="B587" t="str">
            <v>MIALGIA EPIDEMICA</v>
          </cell>
          <cell r="C587" t="str">
            <v>025</v>
          </cell>
        </row>
        <row r="588">
          <cell r="A588" t="str">
            <v>B331</v>
          </cell>
          <cell r="B588" t="str">
            <v>ENFERMEDAD DEL RIO ROSS</v>
          </cell>
          <cell r="C588" t="str">
            <v>025</v>
          </cell>
        </row>
        <row r="589">
          <cell r="A589" t="str">
            <v>B332</v>
          </cell>
          <cell r="B589" t="str">
            <v>CARDITIS VIRAL</v>
          </cell>
          <cell r="C589" t="str">
            <v>025</v>
          </cell>
        </row>
        <row r="590">
          <cell r="A590" t="str">
            <v>B333</v>
          </cell>
          <cell r="B590" t="str">
            <v>INFECCIONES DEBIDAS A RETROVIRUS, NO CLASIFICADAS EN OTRA PARTE</v>
          </cell>
          <cell r="C590" t="str">
            <v>025</v>
          </cell>
        </row>
        <row r="591">
          <cell r="A591" t="str">
            <v>B338</v>
          </cell>
          <cell r="B591" t="str">
            <v>OTRAS ENFERMEDADES VIRALES ESPECIFICADAS</v>
          </cell>
          <cell r="C591" t="str">
            <v>025</v>
          </cell>
        </row>
        <row r="592">
          <cell r="A592" t="str">
            <v>B34</v>
          </cell>
          <cell r="B592" t="str">
            <v>INFECCION VIRAL DE SITIO NO ESPECIFICADO</v>
          </cell>
          <cell r="C592" t="str">
            <v>025</v>
          </cell>
        </row>
        <row r="593">
          <cell r="A593" t="str">
            <v>B340</v>
          </cell>
          <cell r="B593" t="str">
            <v>INFECCION DEBIDA A ADENOVIRUS, SIN OTRA ESPECIFICACION</v>
          </cell>
          <cell r="C593" t="str">
            <v>025</v>
          </cell>
        </row>
        <row r="594">
          <cell r="A594" t="str">
            <v>B341</v>
          </cell>
          <cell r="B594" t="str">
            <v>INFECCION DEBIDA A ENTEROVIRUS, SIN OTRA ESPECIFICACION</v>
          </cell>
          <cell r="C594" t="str">
            <v>025</v>
          </cell>
        </row>
        <row r="595">
          <cell r="A595" t="str">
            <v>B342</v>
          </cell>
          <cell r="B595" t="str">
            <v>INFECCION DEBIDA A CORONAVIRUS, SIN OTRA ESPECIFICACION</v>
          </cell>
          <cell r="C595" t="str">
            <v>025</v>
          </cell>
        </row>
        <row r="596">
          <cell r="A596" t="str">
            <v>B343</v>
          </cell>
          <cell r="B596" t="str">
            <v>INFECCION DEBIDA A PARVOVIRUS, SIN OTRA ESPECIFICACION</v>
          </cell>
          <cell r="C596" t="str">
            <v>025</v>
          </cell>
        </row>
        <row r="597">
          <cell r="A597" t="str">
            <v>B344</v>
          </cell>
          <cell r="B597" t="str">
            <v>INFECCION DEBIDA A PAPOVAVIRUS, SIN OTRA ESPECIFICACION</v>
          </cell>
          <cell r="C597" t="str">
            <v>025</v>
          </cell>
        </row>
        <row r="598">
          <cell r="A598" t="str">
            <v>B348</v>
          </cell>
          <cell r="B598" t="str">
            <v>OTRAS INFECCIONES VIRALES DE SITIO NO ESPECIFICADO</v>
          </cell>
          <cell r="C598" t="str">
            <v>025</v>
          </cell>
        </row>
        <row r="599">
          <cell r="A599" t="str">
            <v>B349</v>
          </cell>
          <cell r="B599" t="str">
            <v>INFECCION VIRAL, NO ESPECIFICADA</v>
          </cell>
          <cell r="C599" t="str">
            <v>025</v>
          </cell>
        </row>
        <row r="600">
          <cell r="A600" t="str">
            <v>B35</v>
          </cell>
          <cell r="B600" t="str">
            <v>DERMATOFITOSIS</v>
          </cell>
          <cell r="C600" t="str">
            <v>025</v>
          </cell>
        </row>
        <row r="601">
          <cell r="A601" t="str">
            <v>B350</v>
          </cell>
          <cell r="B601" t="str">
            <v>TIÑA DE LA BARBA Y DEL CUERO CABELLUDO</v>
          </cell>
          <cell r="C601" t="str">
            <v>025</v>
          </cell>
        </row>
        <row r="602">
          <cell r="A602" t="str">
            <v>B351</v>
          </cell>
          <cell r="B602" t="str">
            <v>TIÑA DE LAS UÑAS</v>
          </cell>
          <cell r="C602" t="str">
            <v>025</v>
          </cell>
        </row>
        <row r="603">
          <cell r="A603" t="str">
            <v>B352</v>
          </cell>
          <cell r="B603" t="str">
            <v>TIÑA DE LA MANO</v>
          </cell>
          <cell r="C603" t="str">
            <v>025</v>
          </cell>
        </row>
        <row r="604">
          <cell r="A604" t="str">
            <v>B353</v>
          </cell>
          <cell r="B604" t="str">
            <v>TIÑA DEL PIE (TINEA PEDIS)</v>
          </cell>
          <cell r="C604" t="str">
            <v>025</v>
          </cell>
        </row>
        <row r="605">
          <cell r="A605" t="str">
            <v>B354</v>
          </cell>
          <cell r="B605" t="str">
            <v>TIÑA DEL CUERPO (TINEA CORPORIS)</v>
          </cell>
          <cell r="C605" t="str">
            <v>025</v>
          </cell>
        </row>
        <row r="606">
          <cell r="A606" t="str">
            <v>B355</v>
          </cell>
          <cell r="B606" t="str">
            <v>TIÑA LIMBRICADA (TINEA IMBRICATA)</v>
          </cell>
          <cell r="C606" t="str">
            <v>025</v>
          </cell>
        </row>
        <row r="607">
          <cell r="A607" t="str">
            <v>B356</v>
          </cell>
          <cell r="B607" t="str">
            <v>TIÑA INGUINAL (TINEA CRURIS)</v>
          </cell>
          <cell r="C607" t="str">
            <v>025</v>
          </cell>
        </row>
        <row r="608">
          <cell r="A608" t="str">
            <v>B358</v>
          </cell>
          <cell r="B608" t="str">
            <v>OTRAS DERMATOFITOSIS</v>
          </cell>
          <cell r="C608" t="str">
            <v>025</v>
          </cell>
        </row>
        <row r="609">
          <cell r="A609" t="str">
            <v>B359</v>
          </cell>
          <cell r="B609" t="str">
            <v>DERMATOFITOSIS, NO ESPECIFICADA</v>
          </cell>
          <cell r="C609" t="str">
            <v>025</v>
          </cell>
        </row>
        <row r="610">
          <cell r="A610" t="str">
            <v>B36</v>
          </cell>
          <cell r="B610" t="str">
            <v>OTRAS MICOSIS SUPERFICIALES</v>
          </cell>
          <cell r="C610" t="str">
            <v>025</v>
          </cell>
        </row>
        <row r="611">
          <cell r="A611" t="str">
            <v>B360</v>
          </cell>
          <cell r="B611" t="str">
            <v>PITIRIASIS VERSICOLOR</v>
          </cell>
          <cell r="C611" t="str">
            <v>025</v>
          </cell>
        </row>
        <row r="612">
          <cell r="A612" t="str">
            <v>B361</v>
          </cell>
          <cell r="B612" t="str">
            <v>TIÑA NEGRA</v>
          </cell>
          <cell r="C612" t="str">
            <v>025</v>
          </cell>
        </row>
        <row r="613">
          <cell r="A613" t="str">
            <v>B362</v>
          </cell>
          <cell r="B613" t="str">
            <v>PIEDRA BLANCA</v>
          </cell>
          <cell r="C613" t="str">
            <v>025</v>
          </cell>
        </row>
        <row r="614">
          <cell r="A614" t="str">
            <v>B363</v>
          </cell>
          <cell r="B614" t="str">
            <v>PIEDRA NEGRA</v>
          </cell>
          <cell r="C614" t="str">
            <v>025</v>
          </cell>
        </row>
        <row r="615">
          <cell r="A615" t="str">
            <v>B368</v>
          </cell>
          <cell r="B615" t="str">
            <v>OTRAS MICOSIS SUPERFICIALES ESPECIFICADAS</v>
          </cell>
          <cell r="C615" t="str">
            <v>025</v>
          </cell>
        </row>
        <row r="616">
          <cell r="A616" t="str">
            <v>B369</v>
          </cell>
          <cell r="B616" t="str">
            <v>MICOSIS SUPERFICIAL, SIN OTRA ESPECIFICACION</v>
          </cell>
          <cell r="C616" t="str">
            <v>025</v>
          </cell>
        </row>
        <row r="617">
          <cell r="A617" t="str">
            <v>B37</v>
          </cell>
          <cell r="B617" t="str">
            <v>CANDIDIASIS</v>
          </cell>
          <cell r="C617" t="str">
            <v>025</v>
          </cell>
        </row>
        <row r="618">
          <cell r="A618" t="str">
            <v>B370</v>
          </cell>
          <cell r="B618" t="str">
            <v>ESTOMATITIS CANDIDIASICA</v>
          </cell>
          <cell r="C618" t="str">
            <v>025</v>
          </cell>
        </row>
        <row r="619">
          <cell r="A619" t="str">
            <v>B371</v>
          </cell>
          <cell r="B619" t="str">
            <v>CANDIDIASIS PULMONAR</v>
          </cell>
          <cell r="C619" t="str">
            <v>025</v>
          </cell>
        </row>
        <row r="620">
          <cell r="A620" t="str">
            <v>B372</v>
          </cell>
          <cell r="B620" t="str">
            <v>CANDIDIASIS DE LA PIEL Y DE LAS UÑAS</v>
          </cell>
          <cell r="C620" t="str">
            <v>025</v>
          </cell>
        </row>
        <row r="621">
          <cell r="A621" t="str">
            <v>B373</v>
          </cell>
          <cell r="B621" t="str">
            <v>CANDIDIASIS DE LA VALVULA Y DE LA VAGINA</v>
          </cell>
          <cell r="C621" t="str">
            <v>025</v>
          </cell>
        </row>
        <row r="622">
          <cell r="A622" t="str">
            <v>B374</v>
          </cell>
          <cell r="B622" t="str">
            <v>CANDIDIASIS DE OTRAS LOCALIZACIONES UROGENITALES</v>
          </cell>
          <cell r="C622" t="str">
            <v>025</v>
          </cell>
        </row>
        <row r="623">
          <cell r="A623" t="str">
            <v>B375</v>
          </cell>
          <cell r="B623" t="str">
            <v>MENINGITIS DEBIDA A CANDIDA</v>
          </cell>
          <cell r="C623" t="str">
            <v>025</v>
          </cell>
        </row>
        <row r="624">
          <cell r="A624" t="str">
            <v>B376</v>
          </cell>
          <cell r="B624" t="str">
            <v>ENDOCARDITIS DEBIDA A CANDIDA</v>
          </cell>
          <cell r="C624" t="str">
            <v>025</v>
          </cell>
        </row>
        <row r="625">
          <cell r="A625" t="str">
            <v>B377</v>
          </cell>
          <cell r="B625" t="str">
            <v>SEPTICEMIA DEBIDA A CANDIDA</v>
          </cell>
          <cell r="C625" t="str">
            <v>025</v>
          </cell>
        </row>
        <row r="626">
          <cell r="A626" t="str">
            <v>B378</v>
          </cell>
          <cell r="B626" t="str">
            <v>CANDIDIASIS DE OTROS SITIOS</v>
          </cell>
          <cell r="C626" t="str">
            <v>025</v>
          </cell>
        </row>
        <row r="627">
          <cell r="A627" t="str">
            <v>B38</v>
          </cell>
          <cell r="B627" t="str">
            <v>COCCIDIOIDOMICOSIS</v>
          </cell>
          <cell r="C627" t="str">
            <v>025</v>
          </cell>
        </row>
        <row r="628">
          <cell r="A628" t="str">
            <v>B380</v>
          </cell>
          <cell r="B628" t="str">
            <v>COCCIDIOIDOMICOSIS PULMONAR AGUDA</v>
          </cell>
          <cell r="C628" t="str">
            <v>025</v>
          </cell>
        </row>
        <row r="629">
          <cell r="A629" t="str">
            <v>B381</v>
          </cell>
          <cell r="B629" t="str">
            <v>COCCIDIOIDOMICOSIS PULMONAR CRONICA</v>
          </cell>
          <cell r="C629" t="str">
            <v>025</v>
          </cell>
        </row>
        <row r="630">
          <cell r="A630" t="str">
            <v>B382</v>
          </cell>
          <cell r="B630" t="str">
            <v>COCCIDIODOMICOSIS PULMONAR, SIN OTRA ESPECIFICACION</v>
          </cell>
          <cell r="C630" t="str">
            <v>025</v>
          </cell>
        </row>
        <row r="631">
          <cell r="A631" t="str">
            <v>B383</v>
          </cell>
          <cell r="B631" t="str">
            <v>COCCIDIOIDOMICOSIS CUTANEA</v>
          </cell>
          <cell r="C631" t="str">
            <v>025</v>
          </cell>
        </row>
        <row r="632">
          <cell r="A632" t="str">
            <v>B384</v>
          </cell>
          <cell r="B632" t="str">
            <v>MENINGITIS DEBIDA A COCCIDIOIDOMICOSIS</v>
          </cell>
          <cell r="C632" t="str">
            <v>025</v>
          </cell>
        </row>
        <row r="633">
          <cell r="A633" t="str">
            <v>B387</v>
          </cell>
          <cell r="B633" t="str">
            <v>COCCIDIOIDOMICOSIS DISEMINADA</v>
          </cell>
          <cell r="C633" t="str">
            <v>025</v>
          </cell>
        </row>
        <row r="634">
          <cell r="A634" t="str">
            <v>B388</v>
          </cell>
          <cell r="B634" t="str">
            <v>OTRAS FOMRAS DE COCCIDIOIDOMICOSIS</v>
          </cell>
          <cell r="C634" t="str">
            <v>025</v>
          </cell>
        </row>
        <row r="635">
          <cell r="A635" t="str">
            <v>B389</v>
          </cell>
          <cell r="B635" t="str">
            <v>COCCIDIOIDOMICOSIS, NO ESPECIFICADA</v>
          </cell>
          <cell r="C635" t="str">
            <v>025</v>
          </cell>
        </row>
        <row r="636">
          <cell r="A636" t="str">
            <v>B39</v>
          </cell>
          <cell r="B636" t="str">
            <v>HISTOPLASMOSIS</v>
          </cell>
          <cell r="C636" t="str">
            <v>025</v>
          </cell>
        </row>
        <row r="637">
          <cell r="A637" t="str">
            <v>B390</v>
          </cell>
          <cell r="B637" t="str">
            <v>INFECCION PULMONAR AGUDA DEBIDA A HISTOPLASMA</v>
          </cell>
          <cell r="C637" t="str">
            <v>025</v>
          </cell>
        </row>
        <row r="638">
          <cell r="A638" t="str">
            <v>B391</v>
          </cell>
          <cell r="B638" t="str">
            <v>INFECCION PULMONAR CRONICA DEBIDA A HISTOPLASMA CAPSULATUM</v>
          </cell>
          <cell r="C638" t="str">
            <v>025</v>
          </cell>
        </row>
        <row r="639">
          <cell r="A639" t="str">
            <v>B392</v>
          </cell>
          <cell r="B639" t="str">
            <v>INFECCION PULMONAR DEBIDA A HISTOPLASMA CAPSULATUM, SIN OTRA ESPECIF..</v>
          </cell>
          <cell r="C639" t="str">
            <v>025</v>
          </cell>
        </row>
        <row r="640">
          <cell r="A640" t="str">
            <v>B393</v>
          </cell>
          <cell r="B640" t="str">
            <v>INFECCION DISEMINADA DEBIDA A HISTOPLASMA  CAPSULATUM</v>
          </cell>
          <cell r="C640" t="str">
            <v>025</v>
          </cell>
        </row>
        <row r="641">
          <cell r="A641" t="str">
            <v>B394</v>
          </cell>
          <cell r="B641" t="str">
            <v>HISTOPLASMOSIS DEBIDA A HISTOPLASMA CAPSULATUM SIN OTRA ESPECIFICAC.</v>
          </cell>
          <cell r="C641" t="str">
            <v>025</v>
          </cell>
        </row>
        <row r="642">
          <cell r="A642" t="str">
            <v>B395</v>
          </cell>
          <cell r="B642" t="str">
            <v>INFECCION DEBIDA A HISTOPLASMA DUBOISII</v>
          </cell>
          <cell r="C642" t="str">
            <v>025</v>
          </cell>
        </row>
        <row r="643">
          <cell r="A643" t="str">
            <v>B399</v>
          </cell>
          <cell r="B643" t="str">
            <v>HISTOPLASMOSIS, NO ESPECIFICADA</v>
          </cell>
          <cell r="C643" t="str">
            <v>025</v>
          </cell>
        </row>
        <row r="644">
          <cell r="A644" t="str">
            <v>B40</v>
          </cell>
          <cell r="B644" t="str">
            <v>BLASTOMICOSIS</v>
          </cell>
          <cell r="C644" t="str">
            <v>025</v>
          </cell>
        </row>
        <row r="645">
          <cell r="A645" t="str">
            <v>B400</v>
          </cell>
          <cell r="B645" t="str">
            <v>BLASTOMICOS PULMONAR AGUDA</v>
          </cell>
          <cell r="C645" t="str">
            <v>025</v>
          </cell>
        </row>
        <row r="646">
          <cell r="A646" t="str">
            <v>B401</v>
          </cell>
          <cell r="B646" t="str">
            <v>BLASTOMICOSIS PULMONAR CRONICA</v>
          </cell>
          <cell r="C646" t="str">
            <v>025</v>
          </cell>
        </row>
        <row r="647">
          <cell r="A647" t="str">
            <v>B402</v>
          </cell>
          <cell r="B647" t="str">
            <v>BLASTOMICOSIS PULMONAR, SIN OTRA ESPECIFICACION</v>
          </cell>
          <cell r="C647" t="str">
            <v>025</v>
          </cell>
        </row>
        <row r="648">
          <cell r="A648" t="str">
            <v>B403</v>
          </cell>
          <cell r="B648" t="str">
            <v>BLASTOMICOSIS CUTANEA</v>
          </cell>
          <cell r="C648" t="str">
            <v>025</v>
          </cell>
        </row>
        <row r="649">
          <cell r="A649" t="str">
            <v>B407</v>
          </cell>
          <cell r="B649" t="str">
            <v>BLASTOMICOSIS DISEMINADA</v>
          </cell>
          <cell r="C649" t="str">
            <v>025</v>
          </cell>
        </row>
        <row r="650">
          <cell r="A650" t="str">
            <v>B408</v>
          </cell>
          <cell r="B650" t="str">
            <v>OTRAS FORMAS DE BLASTOMICOSIS</v>
          </cell>
          <cell r="C650" t="str">
            <v>025</v>
          </cell>
        </row>
        <row r="651">
          <cell r="A651" t="str">
            <v>B409</v>
          </cell>
          <cell r="B651" t="str">
            <v>BLASTOMICOSIS, NO ESPECIFICADA</v>
          </cell>
          <cell r="C651" t="str">
            <v>025</v>
          </cell>
        </row>
        <row r="652">
          <cell r="A652" t="str">
            <v>B41</v>
          </cell>
          <cell r="B652" t="str">
            <v>PARACOCCIDIOIDOMICOSIS</v>
          </cell>
          <cell r="C652" t="str">
            <v>025</v>
          </cell>
        </row>
        <row r="653">
          <cell r="A653" t="str">
            <v>B410</v>
          </cell>
          <cell r="B653" t="str">
            <v>PARACOCCIDIOIDOMICOSIS PULMONAR</v>
          </cell>
          <cell r="C653" t="str">
            <v>025</v>
          </cell>
        </row>
        <row r="654">
          <cell r="A654" t="str">
            <v>B417</v>
          </cell>
          <cell r="B654" t="str">
            <v>PARACOCCIDIOIDOMICOSIS DISEMINADA</v>
          </cell>
          <cell r="C654" t="str">
            <v>025</v>
          </cell>
        </row>
        <row r="655">
          <cell r="A655" t="str">
            <v>B418</v>
          </cell>
          <cell r="B655" t="str">
            <v>OTRAS FORMAS DE PARACOCCIDIOIDOMICOSIS</v>
          </cell>
          <cell r="C655" t="str">
            <v>025</v>
          </cell>
        </row>
        <row r="656">
          <cell r="A656" t="str">
            <v>B419</v>
          </cell>
          <cell r="B656" t="str">
            <v>PARACOCCIDIOIDOMICOSIS, NO ESPECIFICADA</v>
          </cell>
          <cell r="C656" t="str">
            <v>025</v>
          </cell>
        </row>
        <row r="657">
          <cell r="A657" t="str">
            <v>B42</v>
          </cell>
          <cell r="B657" t="str">
            <v>ESPOROTRICOCIS</v>
          </cell>
          <cell r="C657" t="str">
            <v>025</v>
          </cell>
        </row>
        <row r="658">
          <cell r="A658" t="str">
            <v>B420</v>
          </cell>
          <cell r="B658" t="str">
            <v>ESPOROTRICOSIS PULMONAR</v>
          </cell>
          <cell r="C658" t="str">
            <v>025</v>
          </cell>
        </row>
        <row r="659">
          <cell r="A659" t="str">
            <v>B421</v>
          </cell>
          <cell r="B659" t="str">
            <v>ESPOROTRICOSIS LINFOCUTANEA</v>
          </cell>
          <cell r="C659" t="str">
            <v>025</v>
          </cell>
        </row>
        <row r="660">
          <cell r="A660" t="str">
            <v>B427</v>
          </cell>
          <cell r="B660" t="str">
            <v>ESPOROTRICOSIS DISEMINADA</v>
          </cell>
          <cell r="C660" t="str">
            <v>025</v>
          </cell>
        </row>
        <row r="661">
          <cell r="A661" t="str">
            <v>B428</v>
          </cell>
          <cell r="B661" t="str">
            <v>OTRAS FORMAS DE ESPOROTRICOSIS</v>
          </cell>
          <cell r="C661" t="str">
            <v>025</v>
          </cell>
        </row>
        <row r="662">
          <cell r="A662" t="str">
            <v>B429</v>
          </cell>
          <cell r="B662" t="str">
            <v>ESPOROTRICOSIS, NO ESPECIFICADA</v>
          </cell>
          <cell r="C662" t="str">
            <v>025</v>
          </cell>
        </row>
        <row r="663">
          <cell r="A663" t="str">
            <v>B43</v>
          </cell>
          <cell r="B663" t="str">
            <v>CROMICOSIS Y ABSCESO FEOMICOTICO</v>
          </cell>
          <cell r="C663" t="str">
            <v>025</v>
          </cell>
        </row>
        <row r="664">
          <cell r="A664" t="str">
            <v>B430</v>
          </cell>
          <cell r="B664" t="str">
            <v>CROMOMICOSIS CUTANEA</v>
          </cell>
          <cell r="C664" t="str">
            <v>025</v>
          </cell>
        </row>
        <row r="665">
          <cell r="A665" t="str">
            <v>B431</v>
          </cell>
          <cell r="B665" t="str">
            <v>ABSCESO CEREBRAL FEOMICOTICO</v>
          </cell>
          <cell r="C665" t="str">
            <v>025</v>
          </cell>
        </row>
        <row r="666">
          <cell r="A666" t="str">
            <v>B432</v>
          </cell>
          <cell r="B666" t="str">
            <v>ABSCESO Y QUISTE SUBCUTANEA FEOMICOTICO</v>
          </cell>
          <cell r="C666" t="str">
            <v>025</v>
          </cell>
        </row>
        <row r="667">
          <cell r="A667" t="str">
            <v>B438</v>
          </cell>
          <cell r="B667" t="str">
            <v>OTRAS FORMAS DE CROMOMICOSIS</v>
          </cell>
          <cell r="C667" t="str">
            <v>025</v>
          </cell>
        </row>
        <row r="668">
          <cell r="A668" t="str">
            <v>B439</v>
          </cell>
          <cell r="B668" t="str">
            <v>CROMOMICOSIS, NO ESPECIFICADA</v>
          </cell>
          <cell r="C668" t="str">
            <v>025</v>
          </cell>
        </row>
        <row r="669">
          <cell r="A669" t="str">
            <v>B44</v>
          </cell>
          <cell r="B669" t="str">
            <v>ASPERGILOSIS</v>
          </cell>
          <cell r="C669" t="str">
            <v>025</v>
          </cell>
        </row>
        <row r="670">
          <cell r="A670" t="str">
            <v>B440</v>
          </cell>
          <cell r="B670" t="str">
            <v>ASPERGILOSIS PULMONAR INVASIVA</v>
          </cell>
          <cell r="C670" t="str">
            <v>025</v>
          </cell>
        </row>
        <row r="671">
          <cell r="A671" t="str">
            <v>B441</v>
          </cell>
          <cell r="B671" t="str">
            <v>OTRAS ASPERGILOSIS PULMONARES</v>
          </cell>
          <cell r="C671" t="str">
            <v>025</v>
          </cell>
        </row>
        <row r="672">
          <cell r="A672" t="str">
            <v>B442</v>
          </cell>
          <cell r="B672" t="str">
            <v>ASPERGILOSIS AMIGDALINA</v>
          </cell>
          <cell r="C672" t="str">
            <v>025</v>
          </cell>
        </row>
        <row r="673">
          <cell r="A673" t="str">
            <v>B447</v>
          </cell>
          <cell r="B673" t="str">
            <v>ASPERGILOSIS DISEMINADA</v>
          </cell>
          <cell r="C673" t="str">
            <v>025</v>
          </cell>
        </row>
        <row r="674">
          <cell r="A674" t="str">
            <v>B448</v>
          </cell>
          <cell r="B674" t="str">
            <v>OTRAS FORMAS DE ASPERGILOSIS</v>
          </cell>
          <cell r="C674" t="str">
            <v>025</v>
          </cell>
        </row>
        <row r="675">
          <cell r="A675" t="str">
            <v>B449</v>
          </cell>
          <cell r="B675" t="str">
            <v>ASPERGILOSIS, NO ESPECIFICADA</v>
          </cell>
          <cell r="C675" t="str">
            <v>025</v>
          </cell>
        </row>
        <row r="676">
          <cell r="A676" t="str">
            <v>B45</v>
          </cell>
          <cell r="B676" t="str">
            <v>CRIPTOCOCOSIS</v>
          </cell>
          <cell r="C676" t="str">
            <v>025</v>
          </cell>
        </row>
        <row r="677">
          <cell r="A677" t="str">
            <v>B450</v>
          </cell>
          <cell r="B677" t="str">
            <v>CRIPTOCOCOSIS PULMONAR</v>
          </cell>
          <cell r="C677" t="str">
            <v>025</v>
          </cell>
        </row>
        <row r="678">
          <cell r="A678" t="str">
            <v>B451</v>
          </cell>
          <cell r="B678" t="str">
            <v>CRIPTOCOCOSIS CEREBRAL</v>
          </cell>
          <cell r="C678" t="str">
            <v>025</v>
          </cell>
        </row>
        <row r="679">
          <cell r="A679" t="str">
            <v>B452</v>
          </cell>
          <cell r="B679" t="str">
            <v>CRIPTOCOCOSIS CUTANEA</v>
          </cell>
          <cell r="C679" t="str">
            <v>025</v>
          </cell>
        </row>
        <row r="680">
          <cell r="A680" t="str">
            <v>B453</v>
          </cell>
          <cell r="B680" t="str">
            <v>CRIPTOCOCOSIS OSEA</v>
          </cell>
          <cell r="C680" t="str">
            <v>025</v>
          </cell>
        </row>
        <row r="681">
          <cell r="A681" t="str">
            <v>B457</v>
          </cell>
          <cell r="B681" t="str">
            <v>CRIPTOCOCOSIS DISEMINADA</v>
          </cell>
          <cell r="C681" t="str">
            <v>025</v>
          </cell>
        </row>
        <row r="682">
          <cell r="A682" t="str">
            <v>B458</v>
          </cell>
          <cell r="B682" t="str">
            <v>OTRAS FORMAS DE CRIPTOCOCOSIS</v>
          </cell>
          <cell r="C682" t="str">
            <v>025</v>
          </cell>
        </row>
        <row r="683">
          <cell r="A683" t="str">
            <v>B459</v>
          </cell>
          <cell r="B683" t="str">
            <v>CRIPTOCOCOSIS, NO ESPECIFICADA</v>
          </cell>
          <cell r="C683" t="str">
            <v>025</v>
          </cell>
        </row>
        <row r="684">
          <cell r="A684" t="str">
            <v>B46</v>
          </cell>
          <cell r="B684" t="str">
            <v>CIGOMICOSIS</v>
          </cell>
          <cell r="C684" t="str">
            <v>025</v>
          </cell>
        </row>
        <row r="685">
          <cell r="A685" t="str">
            <v>B460</v>
          </cell>
          <cell r="B685" t="str">
            <v>MUCORMICOSIS PULMONAR</v>
          </cell>
          <cell r="C685" t="str">
            <v>025</v>
          </cell>
        </row>
        <row r="686">
          <cell r="A686" t="str">
            <v>B461</v>
          </cell>
          <cell r="B686" t="str">
            <v>MUCORMICOSIS RINOCEREBRAL</v>
          </cell>
          <cell r="C686" t="str">
            <v>025</v>
          </cell>
        </row>
        <row r="687">
          <cell r="A687" t="str">
            <v>B462</v>
          </cell>
          <cell r="B687" t="str">
            <v>MUCORMICOSIS GASTROINTESTINAL</v>
          </cell>
          <cell r="C687" t="str">
            <v>025</v>
          </cell>
        </row>
        <row r="688">
          <cell r="A688" t="str">
            <v>B463</v>
          </cell>
          <cell r="B688" t="str">
            <v>MUCORMICOSIS CUTANEA</v>
          </cell>
          <cell r="C688" t="str">
            <v>025</v>
          </cell>
        </row>
        <row r="689">
          <cell r="A689" t="str">
            <v>B464</v>
          </cell>
          <cell r="B689" t="str">
            <v>MUCORMICOSIS DISEMINADA</v>
          </cell>
          <cell r="C689" t="str">
            <v>025</v>
          </cell>
        </row>
        <row r="690">
          <cell r="A690" t="str">
            <v>B465</v>
          </cell>
          <cell r="B690" t="str">
            <v>MUCORMICOSIS, SIN OTRA ESPECIFICACION</v>
          </cell>
          <cell r="C690" t="str">
            <v>025</v>
          </cell>
        </row>
        <row r="691">
          <cell r="A691" t="str">
            <v>B468</v>
          </cell>
          <cell r="B691" t="str">
            <v>OTRAS CIGOMICOSIS</v>
          </cell>
          <cell r="C691" t="str">
            <v>025</v>
          </cell>
        </row>
        <row r="692">
          <cell r="A692" t="str">
            <v>B469</v>
          </cell>
          <cell r="B692" t="str">
            <v>CIGOMICOSIS, NO ESPECIFICADA</v>
          </cell>
          <cell r="C692" t="str">
            <v>025</v>
          </cell>
        </row>
        <row r="693">
          <cell r="A693" t="str">
            <v>B47</v>
          </cell>
          <cell r="B693" t="str">
            <v>MICETOMA</v>
          </cell>
          <cell r="C693" t="str">
            <v>025</v>
          </cell>
        </row>
        <row r="694">
          <cell r="A694" t="str">
            <v>B470</v>
          </cell>
          <cell r="B694" t="str">
            <v>EUMICETOMA</v>
          </cell>
          <cell r="C694" t="str">
            <v>025</v>
          </cell>
        </row>
        <row r="695">
          <cell r="A695" t="str">
            <v>B471</v>
          </cell>
          <cell r="B695" t="str">
            <v>ACTINOMICETOMA</v>
          </cell>
          <cell r="C695" t="str">
            <v>025</v>
          </cell>
        </row>
        <row r="696">
          <cell r="A696" t="str">
            <v>B479</v>
          </cell>
          <cell r="B696" t="str">
            <v>MICETOMA, NO ESPECIFICADO</v>
          </cell>
          <cell r="C696" t="str">
            <v>025</v>
          </cell>
        </row>
        <row r="697">
          <cell r="A697" t="str">
            <v>B48</v>
          </cell>
          <cell r="B697" t="str">
            <v>OTRAS MICOSIS, NO CLASIFICADAS EN OTRA PARTE</v>
          </cell>
          <cell r="C697" t="str">
            <v>025</v>
          </cell>
        </row>
        <row r="698">
          <cell r="A698" t="str">
            <v>B480</v>
          </cell>
          <cell r="B698" t="str">
            <v>LOBOMICOSIS</v>
          </cell>
          <cell r="C698" t="str">
            <v>025</v>
          </cell>
        </row>
        <row r="699">
          <cell r="A699" t="str">
            <v>B481</v>
          </cell>
          <cell r="B699" t="str">
            <v>RINOSPORIDIOSIS</v>
          </cell>
          <cell r="C699" t="str">
            <v>025</v>
          </cell>
        </row>
        <row r="700">
          <cell r="A700" t="str">
            <v>B482</v>
          </cell>
          <cell r="B700" t="str">
            <v>ALESQUERIASIS</v>
          </cell>
          <cell r="C700" t="str">
            <v>025</v>
          </cell>
        </row>
        <row r="701">
          <cell r="A701" t="str">
            <v>B483</v>
          </cell>
          <cell r="B701" t="str">
            <v>GEOTRICOSIS</v>
          </cell>
          <cell r="C701" t="str">
            <v>025</v>
          </cell>
        </row>
        <row r="702">
          <cell r="A702" t="str">
            <v>B484</v>
          </cell>
          <cell r="B702" t="str">
            <v>PENICILOSIS</v>
          </cell>
          <cell r="C702" t="str">
            <v>025</v>
          </cell>
        </row>
        <row r="703">
          <cell r="A703" t="str">
            <v>B487</v>
          </cell>
          <cell r="B703" t="str">
            <v>MICOSIS OPORTUNISTAS</v>
          </cell>
          <cell r="C703" t="str">
            <v>025</v>
          </cell>
        </row>
        <row r="704">
          <cell r="A704" t="str">
            <v>B488</v>
          </cell>
          <cell r="B704" t="str">
            <v>OTRAS MICOSIS ESPECIFICADAS</v>
          </cell>
          <cell r="C704" t="str">
            <v>025</v>
          </cell>
        </row>
        <row r="705">
          <cell r="A705" t="str">
            <v>B49</v>
          </cell>
          <cell r="B705" t="str">
            <v>MICOSIS, NO ESPECIFICADA</v>
          </cell>
          <cell r="C705" t="str">
            <v>025</v>
          </cell>
        </row>
        <row r="706">
          <cell r="A706" t="str">
            <v>B50</v>
          </cell>
          <cell r="B706" t="str">
            <v>PALUDISMO (MALARIA) DEBIDA A PLASMODIUM FALCIPARUM</v>
          </cell>
          <cell r="C706" t="str">
            <v>021</v>
          </cell>
        </row>
        <row r="707">
          <cell r="A707" t="str">
            <v>B500</v>
          </cell>
          <cell r="B707" t="str">
            <v>PALUDISMO DEBIDA A PLASMODIUM FALCIP.CON COMPLICACIONES CEREBRALES</v>
          </cell>
          <cell r="C707" t="str">
            <v>021</v>
          </cell>
        </row>
        <row r="708">
          <cell r="A708" t="str">
            <v>B508</v>
          </cell>
          <cell r="B708" t="str">
            <v>OTRO PALUDISMO GRAVE Y COMPLICADA DEBIDO A PLASMODDIUM FALCIPARUM</v>
          </cell>
          <cell r="C708" t="str">
            <v>021</v>
          </cell>
        </row>
        <row r="709">
          <cell r="A709" t="str">
            <v>B509</v>
          </cell>
          <cell r="B709" t="str">
            <v>PALUDISMO DEBIDO A PLASMODIUM FALCIPARUM, SIN OTRA ESPECIFICACION</v>
          </cell>
          <cell r="C709" t="str">
            <v>021</v>
          </cell>
        </row>
        <row r="710">
          <cell r="A710" t="str">
            <v>B51</v>
          </cell>
          <cell r="B710" t="str">
            <v>PALUDIMSO (MALARIA)DEBIDO A PLASMODIUM VIVAX</v>
          </cell>
          <cell r="C710" t="str">
            <v>021</v>
          </cell>
        </row>
        <row r="711">
          <cell r="A711" t="str">
            <v>B510</v>
          </cell>
          <cell r="B711" t="str">
            <v>PALUDISMO DEBIDO A PLASMODIUM VIVAX CON RUPTURA  ESPLENICA</v>
          </cell>
          <cell r="C711" t="str">
            <v>021</v>
          </cell>
        </row>
        <row r="712">
          <cell r="A712" t="str">
            <v>B518</v>
          </cell>
          <cell r="B712" t="str">
            <v>PALUDISMO DEBIDO A PLASMODIUM VIVAX CON OTRAS COMPLICACIONES</v>
          </cell>
          <cell r="C712" t="str">
            <v>021</v>
          </cell>
        </row>
        <row r="713">
          <cell r="A713" t="str">
            <v>B519</v>
          </cell>
          <cell r="B713" t="str">
            <v>PALUDISMO DEBIDO A PLASMODIUM VIVAX, SIN COMPLICACIONES</v>
          </cell>
          <cell r="C713" t="str">
            <v>021</v>
          </cell>
        </row>
        <row r="714">
          <cell r="A714" t="str">
            <v>B52</v>
          </cell>
          <cell r="B714" t="str">
            <v>PALUDISMO (MALARIA)DEBIDO A PLASMODIUM MALARIAE</v>
          </cell>
          <cell r="C714" t="str">
            <v>021</v>
          </cell>
        </row>
        <row r="715">
          <cell r="A715" t="str">
            <v>B520</v>
          </cell>
          <cell r="B715" t="str">
            <v>PALUDISMO DEBIDO A PLASMODIUM MALARIAE CON NEFROPATIA</v>
          </cell>
          <cell r="C715" t="str">
            <v>021</v>
          </cell>
        </row>
        <row r="716">
          <cell r="A716" t="str">
            <v>B528</v>
          </cell>
          <cell r="B716" t="str">
            <v>PALUDISMO DEBIDO A PLASMODIUM MALARIAE CON OTRAS</v>
          </cell>
          <cell r="C716" t="str">
            <v>021</v>
          </cell>
        </row>
        <row r="717">
          <cell r="A717" t="str">
            <v>B529</v>
          </cell>
          <cell r="B717" t="str">
            <v>PALUDISMO DEBIDO A PLASMADIUM MALARIAE, SIN COMPLICACIONES</v>
          </cell>
          <cell r="C717" t="str">
            <v>021</v>
          </cell>
        </row>
        <row r="718">
          <cell r="A718" t="str">
            <v>B53</v>
          </cell>
          <cell r="B718" t="str">
            <v>OTRO PALUDISMO (MALARIA)CONFIRMADO PARASITOLOGICAMENTE</v>
          </cell>
          <cell r="C718" t="str">
            <v>021</v>
          </cell>
        </row>
        <row r="719">
          <cell r="A719" t="str">
            <v>B530</v>
          </cell>
          <cell r="B719" t="str">
            <v>PALUDISMO DEBIDO A PLASMODIUM OVALE</v>
          </cell>
          <cell r="C719" t="str">
            <v>021</v>
          </cell>
        </row>
        <row r="720">
          <cell r="A720" t="str">
            <v>B531</v>
          </cell>
          <cell r="B720" t="str">
            <v>PALUDISMO DEBIDO A PLASMODIOS DE LOS SIMIOS</v>
          </cell>
          <cell r="C720" t="str">
            <v>021</v>
          </cell>
        </row>
        <row r="721">
          <cell r="A721" t="str">
            <v>B538</v>
          </cell>
          <cell r="B721" t="str">
            <v>OTRO PALUDISMO CONFIRMADO PARASITOLOGICAMENTE, NO CLASIF.EN OTRA PARTE</v>
          </cell>
          <cell r="C721" t="str">
            <v>021</v>
          </cell>
        </row>
        <row r="722">
          <cell r="A722" t="str">
            <v>B54</v>
          </cell>
          <cell r="B722" t="str">
            <v>PALUDISMO (MALARIA) NO ESPECIFICADO</v>
          </cell>
          <cell r="C722" t="str">
            <v>021</v>
          </cell>
        </row>
        <row r="723">
          <cell r="A723" t="str">
            <v>B55</v>
          </cell>
          <cell r="B723" t="str">
            <v>LEISHMANIASIS</v>
          </cell>
          <cell r="C723" t="str">
            <v>022</v>
          </cell>
        </row>
        <row r="724">
          <cell r="A724" t="str">
            <v>B550</v>
          </cell>
          <cell r="B724" t="str">
            <v>LEISHMANIASIS VISCERAL</v>
          </cell>
          <cell r="C724" t="str">
            <v>022</v>
          </cell>
        </row>
        <row r="725">
          <cell r="A725" t="str">
            <v>B551</v>
          </cell>
          <cell r="B725" t="str">
            <v>LEISHMANIASIS CUTANEA</v>
          </cell>
          <cell r="C725" t="str">
            <v>022</v>
          </cell>
        </row>
        <row r="726">
          <cell r="A726" t="str">
            <v>B552</v>
          </cell>
          <cell r="B726" t="str">
            <v>LEISHMANIASIS MUCOCUTANEA</v>
          </cell>
          <cell r="C726" t="str">
            <v>022</v>
          </cell>
        </row>
        <row r="727">
          <cell r="A727" t="str">
            <v>B559</v>
          </cell>
          <cell r="B727" t="str">
            <v>LEISHMANIASIS, NO ESPECIFICADA</v>
          </cell>
          <cell r="C727" t="str">
            <v>022</v>
          </cell>
        </row>
        <row r="728">
          <cell r="A728" t="str">
            <v>B56</v>
          </cell>
          <cell r="B728" t="str">
            <v>TRIPANOSOMIASIS AFRICANA</v>
          </cell>
          <cell r="C728" t="str">
            <v>023</v>
          </cell>
        </row>
        <row r="729">
          <cell r="A729" t="str">
            <v>B560</v>
          </cell>
          <cell r="B729" t="str">
            <v>TRIPANOSOMIASIS GAMBIENSE</v>
          </cell>
          <cell r="C729" t="str">
            <v>023</v>
          </cell>
        </row>
        <row r="730">
          <cell r="A730" t="str">
            <v>B561</v>
          </cell>
          <cell r="B730" t="str">
            <v>TRIPANOSOMIASIS RHODESIENSE</v>
          </cell>
          <cell r="C730" t="str">
            <v>023</v>
          </cell>
        </row>
        <row r="731">
          <cell r="A731" t="str">
            <v>B569</v>
          </cell>
          <cell r="B731" t="str">
            <v>TRIPANOSOMIASIS AFRICANA, SIN OTRA ESPECIFICACION</v>
          </cell>
          <cell r="C731" t="str">
            <v>023</v>
          </cell>
        </row>
        <row r="732">
          <cell r="A732" t="str">
            <v>B57</v>
          </cell>
          <cell r="B732" t="str">
            <v>ENFERMEDAD DE CHAGAS</v>
          </cell>
          <cell r="C732" t="str">
            <v>023</v>
          </cell>
        </row>
        <row r="733">
          <cell r="A733" t="str">
            <v>B570</v>
          </cell>
          <cell r="B733" t="str">
            <v>ENFERMEDAD DE CHAGAS AGUDA QUE AFECTA AL CORAZON</v>
          </cell>
          <cell r="C733" t="str">
            <v>023</v>
          </cell>
        </row>
        <row r="734">
          <cell r="A734" t="str">
            <v>B571</v>
          </cell>
          <cell r="B734" t="str">
            <v>ENFERMEDAD DE CHAGAS AGUDA QUE NO AFECTA  AL CORAZON</v>
          </cell>
          <cell r="C734" t="str">
            <v>023</v>
          </cell>
        </row>
        <row r="735">
          <cell r="A735" t="str">
            <v>B572</v>
          </cell>
          <cell r="B735" t="str">
            <v>ENFERMEDAD DE CHAGAS (CRONICA) QUE AFECTA AL CORAZON</v>
          </cell>
          <cell r="C735" t="str">
            <v>023</v>
          </cell>
        </row>
        <row r="736">
          <cell r="A736" t="str">
            <v>B573</v>
          </cell>
          <cell r="B736" t="str">
            <v>ENFERMEDAD DE CHAGAS (CRONICA)QUE AFECTA AL SISTEMA DIGESTIVO</v>
          </cell>
          <cell r="C736" t="str">
            <v>023</v>
          </cell>
        </row>
        <row r="737">
          <cell r="A737" t="str">
            <v>B574</v>
          </cell>
          <cell r="B737" t="str">
            <v>ENFERMEDAD DE CHAGAS (CRONICA) QUE AFECTA AL SISTEMA NERVIOSO</v>
          </cell>
          <cell r="C737" t="str">
            <v>023</v>
          </cell>
        </row>
        <row r="738">
          <cell r="A738" t="str">
            <v>B575</v>
          </cell>
          <cell r="B738" t="str">
            <v>ENFERMEDAD DE CHAGAS (CRONICA) QUE AFECTA OTROS ORGANOS</v>
          </cell>
          <cell r="C738" t="str">
            <v>023</v>
          </cell>
        </row>
        <row r="739">
          <cell r="A739" t="str">
            <v>B58</v>
          </cell>
          <cell r="B739" t="str">
            <v>TOXOPLASMOSIS</v>
          </cell>
          <cell r="C739" t="str">
            <v>025</v>
          </cell>
        </row>
        <row r="740">
          <cell r="A740" t="str">
            <v>B580</v>
          </cell>
          <cell r="B740" t="str">
            <v>OCULOPATIA DEBIDA A TOXOPLASMA</v>
          </cell>
          <cell r="C740" t="str">
            <v>025</v>
          </cell>
        </row>
        <row r="741">
          <cell r="A741" t="str">
            <v>B581</v>
          </cell>
          <cell r="B741" t="str">
            <v>HEPATITIS DEBIDA A TOXOPLASMA</v>
          </cell>
          <cell r="C741" t="str">
            <v>025</v>
          </cell>
        </row>
        <row r="742">
          <cell r="A742" t="str">
            <v>B582</v>
          </cell>
          <cell r="B742" t="str">
            <v>MENINGOENCEFALITIS DEBIDA A TOXOPLASMA</v>
          </cell>
          <cell r="C742" t="str">
            <v>025</v>
          </cell>
        </row>
        <row r="743">
          <cell r="A743" t="str">
            <v>B583</v>
          </cell>
          <cell r="B743" t="str">
            <v>TOXOPLASMOSIS PULMONAR</v>
          </cell>
          <cell r="C743" t="str">
            <v>025</v>
          </cell>
        </row>
        <row r="744">
          <cell r="A744" t="str">
            <v>B588</v>
          </cell>
          <cell r="B744" t="str">
            <v>TOXOPLASMOSIS CON OTRO ORGANO AFECTADO</v>
          </cell>
          <cell r="C744" t="str">
            <v>025</v>
          </cell>
        </row>
        <row r="745">
          <cell r="A745" t="str">
            <v>B589</v>
          </cell>
          <cell r="B745" t="str">
            <v>TOXOPLASMOSIS NO ESPECIFICADA</v>
          </cell>
          <cell r="C745" t="str">
            <v>025</v>
          </cell>
        </row>
        <row r="746">
          <cell r="A746" t="str">
            <v>B59</v>
          </cell>
          <cell r="B746" t="str">
            <v>NEUMOCISTOSIS</v>
          </cell>
          <cell r="C746" t="str">
            <v>025</v>
          </cell>
        </row>
        <row r="747">
          <cell r="A747" t="str">
            <v>B60</v>
          </cell>
          <cell r="B747" t="str">
            <v>OTRAS ENF.DEBIDAS A PORTOZOARIOS,NO CLASIFICADAS EN OTRA PARTE</v>
          </cell>
          <cell r="C747" t="str">
            <v>025</v>
          </cell>
        </row>
        <row r="748">
          <cell r="A748" t="str">
            <v>B600</v>
          </cell>
          <cell r="B748" t="str">
            <v>BABESIOSIS</v>
          </cell>
          <cell r="C748" t="str">
            <v>025</v>
          </cell>
        </row>
        <row r="749">
          <cell r="A749" t="str">
            <v>B601</v>
          </cell>
          <cell r="B749" t="str">
            <v>ACANTAMEBIASIS</v>
          </cell>
          <cell r="C749" t="str">
            <v>025</v>
          </cell>
        </row>
        <row r="750">
          <cell r="A750" t="str">
            <v>B602</v>
          </cell>
          <cell r="B750" t="str">
            <v>NAEGLERIASIS</v>
          </cell>
          <cell r="C750" t="str">
            <v>025</v>
          </cell>
        </row>
        <row r="751">
          <cell r="A751" t="str">
            <v>B608</v>
          </cell>
          <cell r="B751" t="str">
            <v>OTRAS ENFERMEDADES ESPECIFICADAS DEBIDAS A PROTOZOARIOS</v>
          </cell>
          <cell r="C751" t="str">
            <v>025</v>
          </cell>
        </row>
        <row r="752">
          <cell r="A752" t="str">
            <v>B64</v>
          </cell>
          <cell r="B752" t="str">
            <v>ENFERMEDADES DEBIDAS A PROTOZOARIOS NO ESPECIFICADAS</v>
          </cell>
          <cell r="C752" t="str">
            <v>025</v>
          </cell>
        </row>
        <row r="753">
          <cell r="A753" t="str">
            <v>B65</v>
          </cell>
          <cell r="B753" t="str">
            <v>ESQUITOSOMIASIS  (BILHARZIASIS)</v>
          </cell>
          <cell r="C753" t="str">
            <v>024</v>
          </cell>
        </row>
        <row r="754">
          <cell r="A754" t="str">
            <v>B650</v>
          </cell>
          <cell r="B754" t="str">
            <v>ESQUISTOSOMIASIS DEBIDA A SCHISTOSOMA HAEMATOBIUM</v>
          </cell>
          <cell r="C754" t="str">
            <v>024</v>
          </cell>
        </row>
        <row r="755">
          <cell r="A755" t="str">
            <v>B651</v>
          </cell>
          <cell r="B755" t="str">
            <v>ESQUISTOSOMIASIS DEBIDA A SCHISTOSOMA MANSONI</v>
          </cell>
          <cell r="C755" t="str">
            <v>024</v>
          </cell>
        </row>
        <row r="756">
          <cell r="A756" t="str">
            <v>B652</v>
          </cell>
          <cell r="B756" t="str">
            <v>SEQUITOSOMIASIS DEBIDA A SCHISTOSOMA JAPONICUM</v>
          </cell>
          <cell r="C756" t="str">
            <v>024</v>
          </cell>
        </row>
        <row r="757">
          <cell r="A757" t="str">
            <v>B653</v>
          </cell>
          <cell r="B757" t="str">
            <v>DERMTITIS POR CERCARIAS</v>
          </cell>
          <cell r="C757" t="str">
            <v>024</v>
          </cell>
        </row>
        <row r="758">
          <cell r="A758" t="str">
            <v>B658</v>
          </cell>
          <cell r="B758" t="str">
            <v>OTRAS ESQUISTOSOMIASIS</v>
          </cell>
          <cell r="C758" t="str">
            <v>024</v>
          </cell>
        </row>
        <row r="759">
          <cell r="A759" t="str">
            <v>B659</v>
          </cell>
          <cell r="B759" t="str">
            <v>ESQUISTOSOMIASIS,NO ESPECIFICADAS</v>
          </cell>
          <cell r="C759" t="str">
            <v>024</v>
          </cell>
        </row>
        <row r="760">
          <cell r="A760" t="str">
            <v>B66</v>
          </cell>
          <cell r="B760" t="str">
            <v>OTRAS INFECCIONES DEBIDA A TREMATODOS</v>
          </cell>
          <cell r="C760" t="str">
            <v>025</v>
          </cell>
        </row>
        <row r="761">
          <cell r="A761" t="str">
            <v>B660</v>
          </cell>
          <cell r="B761" t="str">
            <v>OPISTORQUIASIS</v>
          </cell>
          <cell r="C761" t="str">
            <v>024</v>
          </cell>
        </row>
        <row r="762">
          <cell r="A762" t="str">
            <v>B661</v>
          </cell>
          <cell r="B762" t="str">
            <v>CLONORQUIASIS</v>
          </cell>
          <cell r="C762" t="str">
            <v>025</v>
          </cell>
        </row>
        <row r="763">
          <cell r="A763" t="str">
            <v>B662</v>
          </cell>
          <cell r="B763" t="str">
            <v>DICROCOELIASIS</v>
          </cell>
          <cell r="C763" t="str">
            <v>025</v>
          </cell>
        </row>
        <row r="764">
          <cell r="A764" t="str">
            <v>B663</v>
          </cell>
          <cell r="B764" t="str">
            <v>FASCIOLASIS</v>
          </cell>
          <cell r="C764" t="str">
            <v>025</v>
          </cell>
        </row>
        <row r="765">
          <cell r="A765" t="str">
            <v>B664</v>
          </cell>
          <cell r="B765" t="str">
            <v>PARAGONIMIASIS</v>
          </cell>
          <cell r="C765" t="str">
            <v>025</v>
          </cell>
        </row>
        <row r="766">
          <cell r="A766" t="str">
            <v>B665</v>
          </cell>
          <cell r="B766" t="str">
            <v>FASCIOLOPSIASIS</v>
          </cell>
          <cell r="C766" t="str">
            <v>025</v>
          </cell>
        </row>
        <row r="767">
          <cell r="A767" t="str">
            <v>B668</v>
          </cell>
          <cell r="B767" t="str">
            <v>OTRAS IFECCIONES ESPECIFICADAS DEBIDAS A TREMATODOS</v>
          </cell>
          <cell r="C767" t="str">
            <v>025</v>
          </cell>
        </row>
        <row r="768">
          <cell r="A768" t="str">
            <v>B669</v>
          </cell>
          <cell r="B768" t="str">
            <v>INFECCION DEBIDA A TREMATODOS,NO ESPECIFICADA</v>
          </cell>
          <cell r="C768" t="str">
            <v>025</v>
          </cell>
        </row>
        <row r="769">
          <cell r="A769" t="str">
            <v>B67</v>
          </cell>
          <cell r="B769" t="str">
            <v>EQUINOCOCOSIS</v>
          </cell>
          <cell r="C769" t="str">
            <v>025</v>
          </cell>
        </row>
        <row r="770">
          <cell r="A770" t="str">
            <v>B670</v>
          </cell>
          <cell r="B770" t="str">
            <v>INFECCION DEL HIGADO DEBIDA A ECHINOCOCCUS GRANULOSUS</v>
          </cell>
          <cell r="C770" t="str">
            <v>025</v>
          </cell>
        </row>
        <row r="771">
          <cell r="A771" t="str">
            <v>B671</v>
          </cell>
          <cell r="B771" t="str">
            <v>INFECCION DEL PULMON DEBIDA A ECHINOCOCCUS GRANULOSUS</v>
          </cell>
          <cell r="C771" t="str">
            <v>025</v>
          </cell>
        </row>
        <row r="772">
          <cell r="A772" t="str">
            <v>B672</v>
          </cell>
          <cell r="B772" t="str">
            <v>INFECCION DE HUESO DEBIDA A ECHINOCOCCUS GRANULOSUS</v>
          </cell>
          <cell r="C772" t="str">
            <v>025</v>
          </cell>
        </row>
        <row r="773">
          <cell r="A773" t="str">
            <v>B673</v>
          </cell>
          <cell r="B773" t="str">
            <v>INF. DE OTRO ORGANO Y DE SITIOS MULT. DEBIDA A ECHINOCOCCUS GRAN.</v>
          </cell>
          <cell r="C773" t="str">
            <v>025</v>
          </cell>
        </row>
        <row r="774">
          <cell r="A774" t="str">
            <v>B674</v>
          </cell>
          <cell r="B774" t="str">
            <v>INF.DEBIDA A ECHINOCOCCUS GRAN.SIN OTRA ESPECIFICACION</v>
          </cell>
          <cell r="C774" t="str">
            <v>025</v>
          </cell>
        </row>
        <row r="775">
          <cell r="A775" t="str">
            <v>B675</v>
          </cell>
          <cell r="B775" t="str">
            <v>INFECCION DEL HIGADO DEBIDA A ECHINOCOCCUS MULTILOCULARIS</v>
          </cell>
          <cell r="C775" t="str">
            <v>025</v>
          </cell>
        </row>
        <row r="776">
          <cell r="A776" t="str">
            <v>B676</v>
          </cell>
          <cell r="B776" t="str">
            <v>INF. DE OTRO ORGANO Y DE SITIOS MULT.DEBIDA A ACHINOCOCCUS MULTILOCULA</v>
          </cell>
          <cell r="C776" t="str">
            <v>025</v>
          </cell>
        </row>
        <row r="777">
          <cell r="A777" t="str">
            <v>B677</v>
          </cell>
          <cell r="B777" t="str">
            <v>INF.DEBIDA A ECHINOCOCCUS MULTILOCUL.SIN OTRA ESPECIFICACION</v>
          </cell>
          <cell r="C777" t="str">
            <v>025</v>
          </cell>
        </row>
        <row r="778">
          <cell r="A778" t="str">
            <v>B678</v>
          </cell>
          <cell r="B778" t="str">
            <v>EQUINOCOCOSIS DEL HIGADO, NO ESPECIFICADA</v>
          </cell>
          <cell r="C778" t="str">
            <v>025</v>
          </cell>
        </row>
        <row r="779">
          <cell r="A779" t="str">
            <v>B679</v>
          </cell>
          <cell r="B779" t="str">
            <v>EQUINOCOCOSIS,OTRA Y LA NO ESPECIFICADA</v>
          </cell>
          <cell r="C779" t="str">
            <v>025</v>
          </cell>
        </row>
        <row r="780">
          <cell r="A780" t="str">
            <v>B68</v>
          </cell>
          <cell r="B780" t="str">
            <v>TENIASIS</v>
          </cell>
          <cell r="C780" t="str">
            <v>025</v>
          </cell>
        </row>
        <row r="781">
          <cell r="A781" t="str">
            <v>B680</v>
          </cell>
          <cell r="B781" t="str">
            <v>TENIASIS DEBIDA A TAENIA SOLIUM</v>
          </cell>
          <cell r="C781" t="str">
            <v>025</v>
          </cell>
        </row>
        <row r="782">
          <cell r="A782" t="str">
            <v>B681</v>
          </cell>
          <cell r="B782" t="str">
            <v>INFECCION DE DEBIDA A TAENIA SAGINATA</v>
          </cell>
          <cell r="C782" t="str">
            <v>025</v>
          </cell>
        </row>
        <row r="783">
          <cell r="A783" t="str">
            <v>B689</v>
          </cell>
          <cell r="B783" t="str">
            <v>TENIASIS,NO ESPECIFICADA</v>
          </cell>
          <cell r="C783" t="str">
            <v>025</v>
          </cell>
        </row>
        <row r="784">
          <cell r="A784" t="str">
            <v>B69</v>
          </cell>
          <cell r="B784" t="str">
            <v>CISTICERCOSIS</v>
          </cell>
          <cell r="C784" t="str">
            <v>025</v>
          </cell>
        </row>
        <row r="785">
          <cell r="A785" t="str">
            <v>B690</v>
          </cell>
          <cell r="B785" t="str">
            <v>CISTICERCOSIS DEL SISTEMA NERVIOSO CENTRAL</v>
          </cell>
          <cell r="C785" t="str">
            <v>025</v>
          </cell>
        </row>
        <row r="786">
          <cell r="A786" t="str">
            <v>B691</v>
          </cell>
          <cell r="B786" t="str">
            <v>CISTICERCOSIS DEL OJO</v>
          </cell>
          <cell r="C786" t="str">
            <v>025</v>
          </cell>
        </row>
        <row r="787">
          <cell r="A787" t="str">
            <v>B698</v>
          </cell>
          <cell r="B787" t="str">
            <v>CISTICERCOSIS DE OTROS SITIOS</v>
          </cell>
          <cell r="C787" t="str">
            <v>025</v>
          </cell>
        </row>
        <row r="788">
          <cell r="A788" t="str">
            <v>B699</v>
          </cell>
          <cell r="B788" t="str">
            <v>CISTICERCOSIS,NO ESPECIFICADA</v>
          </cell>
          <cell r="C788" t="str">
            <v>025</v>
          </cell>
        </row>
        <row r="789">
          <cell r="A789" t="str">
            <v>B70</v>
          </cell>
          <cell r="B789" t="str">
            <v>DIFILOBOTRIASIS Y ESPARGANOSIS</v>
          </cell>
          <cell r="C789" t="str">
            <v>025</v>
          </cell>
        </row>
        <row r="790">
          <cell r="A790" t="str">
            <v>B700</v>
          </cell>
          <cell r="B790" t="str">
            <v>DIFILOBOTRIASIS INTESTINAL</v>
          </cell>
          <cell r="C790" t="str">
            <v>025</v>
          </cell>
        </row>
        <row r="791">
          <cell r="A791" t="str">
            <v>B701</v>
          </cell>
          <cell r="B791" t="str">
            <v>ESPARGANOSIS</v>
          </cell>
          <cell r="C791" t="str">
            <v>025</v>
          </cell>
        </row>
        <row r="792">
          <cell r="A792" t="str">
            <v>B71</v>
          </cell>
          <cell r="B792" t="str">
            <v>OTRAS INFECCIONES DEBIDAS A CESTODOS</v>
          </cell>
          <cell r="C792" t="str">
            <v>025</v>
          </cell>
        </row>
        <row r="793">
          <cell r="A793" t="str">
            <v>B710</v>
          </cell>
          <cell r="B793" t="str">
            <v>HIMENOLEPIASIS</v>
          </cell>
          <cell r="C793" t="str">
            <v>025</v>
          </cell>
        </row>
        <row r="794">
          <cell r="A794" t="str">
            <v>B711</v>
          </cell>
          <cell r="B794" t="str">
            <v>DIPILIDIASIS</v>
          </cell>
          <cell r="C794" t="str">
            <v>025</v>
          </cell>
        </row>
        <row r="795">
          <cell r="A795" t="str">
            <v>B718</v>
          </cell>
          <cell r="B795" t="str">
            <v>OTRAS INFECCIONES DEBIDA A CESTODOS ESPECIFICADAS</v>
          </cell>
          <cell r="C795" t="str">
            <v>025</v>
          </cell>
        </row>
        <row r="796">
          <cell r="A796" t="str">
            <v>B719</v>
          </cell>
          <cell r="B796" t="str">
            <v>INFECCION DEBIDA A CESTODOS, NO ESPECIFICADA</v>
          </cell>
          <cell r="C796" t="str">
            <v>025</v>
          </cell>
        </row>
        <row r="797">
          <cell r="A797" t="str">
            <v>B72</v>
          </cell>
          <cell r="B797" t="str">
            <v>DRACONTIASIS</v>
          </cell>
          <cell r="C797" t="str">
            <v>025</v>
          </cell>
        </row>
        <row r="798">
          <cell r="A798" t="str">
            <v>B73</v>
          </cell>
          <cell r="B798" t="str">
            <v>ONCOCERCOSIS</v>
          </cell>
          <cell r="C798" t="str">
            <v>025</v>
          </cell>
        </row>
        <row r="799">
          <cell r="A799" t="str">
            <v>B74</v>
          </cell>
          <cell r="B799" t="str">
            <v>FILARIASIS</v>
          </cell>
          <cell r="C799" t="str">
            <v>025</v>
          </cell>
        </row>
        <row r="800">
          <cell r="A800" t="str">
            <v>B740</v>
          </cell>
          <cell r="B800" t="str">
            <v>FILARIASIS DEBIDA A WUCHERERIA BANCROFTI</v>
          </cell>
          <cell r="C800" t="str">
            <v>025</v>
          </cell>
        </row>
        <row r="801">
          <cell r="A801" t="str">
            <v>B741</v>
          </cell>
          <cell r="B801" t="str">
            <v>FILARIASIS DEBIDA A BRUGIA MALAYI</v>
          </cell>
          <cell r="C801" t="str">
            <v>025</v>
          </cell>
        </row>
        <row r="802">
          <cell r="A802" t="str">
            <v>B742</v>
          </cell>
          <cell r="B802" t="str">
            <v>FILARIASIS DEBIDA A BRUGIA TIMORI</v>
          </cell>
          <cell r="C802" t="str">
            <v>025</v>
          </cell>
        </row>
        <row r="803">
          <cell r="A803" t="str">
            <v>B743</v>
          </cell>
          <cell r="B803" t="str">
            <v>LOAIASIS</v>
          </cell>
          <cell r="C803" t="str">
            <v>025</v>
          </cell>
        </row>
        <row r="804">
          <cell r="A804" t="str">
            <v>B744</v>
          </cell>
          <cell r="B804" t="str">
            <v>MANSONELIASIS</v>
          </cell>
          <cell r="C804" t="str">
            <v>025</v>
          </cell>
        </row>
        <row r="805">
          <cell r="A805" t="str">
            <v>B748</v>
          </cell>
          <cell r="B805" t="str">
            <v>OTRAS FILARIASIS</v>
          </cell>
          <cell r="C805" t="str">
            <v>025</v>
          </cell>
        </row>
        <row r="806">
          <cell r="A806" t="str">
            <v>B749</v>
          </cell>
          <cell r="B806" t="str">
            <v>FILARIASIS, NO ESPECIFICADA</v>
          </cell>
          <cell r="C806" t="str">
            <v>025</v>
          </cell>
        </row>
        <row r="807">
          <cell r="A807" t="str">
            <v>B75</v>
          </cell>
          <cell r="B807" t="str">
            <v>TRIQUINOSIS</v>
          </cell>
          <cell r="C807" t="str">
            <v>025</v>
          </cell>
        </row>
        <row r="808">
          <cell r="A808" t="str">
            <v>B76</v>
          </cell>
          <cell r="B808" t="str">
            <v>ANQUILOSTOMIASIS Y NECATORIASIS</v>
          </cell>
          <cell r="C808" t="str">
            <v>025</v>
          </cell>
        </row>
        <row r="809">
          <cell r="A809" t="str">
            <v>B760</v>
          </cell>
          <cell r="B809" t="str">
            <v>ANQUILOSTOMIASIS</v>
          </cell>
          <cell r="C809" t="str">
            <v>025</v>
          </cell>
        </row>
        <row r="810">
          <cell r="A810" t="str">
            <v>B761</v>
          </cell>
          <cell r="B810" t="str">
            <v>NECATORIASIS</v>
          </cell>
          <cell r="C810" t="str">
            <v>025</v>
          </cell>
        </row>
        <row r="811">
          <cell r="A811" t="str">
            <v>B768</v>
          </cell>
          <cell r="B811" t="str">
            <v>OTRAS ENFERMEDADES DEBIDA A ANQUILOSTOMAS</v>
          </cell>
          <cell r="C811" t="str">
            <v>025</v>
          </cell>
        </row>
        <row r="812">
          <cell r="A812" t="str">
            <v>B769</v>
          </cell>
          <cell r="B812" t="str">
            <v>ENFERMEDAD DEBIDA A ANQUILOSTOMAS, NO ESPECIFICADAS</v>
          </cell>
          <cell r="C812" t="str">
            <v>025</v>
          </cell>
        </row>
        <row r="813">
          <cell r="A813" t="str">
            <v>B77</v>
          </cell>
          <cell r="B813" t="str">
            <v>ASCARIASIS</v>
          </cell>
          <cell r="C813" t="str">
            <v>025</v>
          </cell>
        </row>
        <row r="814">
          <cell r="A814" t="str">
            <v>B770</v>
          </cell>
          <cell r="B814" t="str">
            <v>ASCARIASIS CON COMPLICACIONES INTESTINALES</v>
          </cell>
          <cell r="C814" t="str">
            <v>025</v>
          </cell>
        </row>
        <row r="815">
          <cell r="A815" t="str">
            <v>B778</v>
          </cell>
          <cell r="B815" t="str">
            <v>ASCARIASIS CON OTRAS COMPLICACIONES</v>
          </cell>
          <cell r="C815" t="str">
            <v>025</v>
          </cell>
        </row>
        <row r="816">
          <cell r="A816" t="str">
            <v>B779</v>
          </cell>
          <cell r="B816" t="str">
            <v>SACARIASIS, NO ESPECIFICADAS</v>
          </cell>
          <cell r="C816" t="str">
            <v>025</v>
          </cell>
        </row>
        <row r="817">
          <cell r="A817" t="str">
            <v>B78</v>
          </cell>
          <cell r="B817" t="str">
            <v>ESTRONGILOIDIASIS</v>
          </cell>
          <cell r="C817" t="str">
            <v>025</v>
          </cell>
        </row>
        <row r="818">
          <cell r="A818" t="str">
            <v>B780</v>
          </cell>
          <cell r="B818" t="str">
            <v>ESTRONGILOIDIASIS INTESTINAL</v>
          </cell>
          <cell r="C818" t="str">
            <v>025</v>
          </cell>
        </row>
        <row r="819">
          <cell r="A819" t="str">
            <v>B781</v>
          </cell>
          <cell r="B819" t="str">
            <v>ESTRONGILOIDIASIS CUTANEA</v>
          </cell>
          <cell r="C819" t="str">
            <v>025</v>
          </cell>
        </row>
        <row r="820">
          <cell r="A820" t="str">
            <v>B787</v>
          </cell>
          <cell r="B820" t="str">
            <v>ESTRONGILOIDIASIS DISEMINADA</v>
          </cell>
          <cell r="C820" t="str">
            <v>025</v>
          </cell>
        </row>
        <row r="821">
          <cell r="A821" t="str">
            <v>B789</v>
          </cell>
          <cell r="B821" t="str">
            <v>ESTRONGILOIDIASIS, NO ESPECIFICADA</v>
          </cell>
          <cell r="C821" t="str">
            <v>025</v>
          </cell>
        </row>
        <row r="822">
          <cell r="A822" t="str">
            <v>B79</v>
          </cell>
          <cell r="B822" t="str">
            <v>TRICURIASIS</v>
          </cell>
          <cell r="C822" t="str">
            <v>025</v>
          </cell>
        </row>
        <row r="823">
          <cell r="A823" t="str">
            <v>B80</v>
          </cell>
          <cell r="B823" t="str">
            <v>ENTEROBIASIS</v>
          </cell>
          <cell r="C823" t="str">
            <v>025</v>
          </cell>
        </row>
        <row r="824">
          <cell r="A824" t="str">
            <v>B81</v>
          </cell>
          <cell r="B824" t="str">
            <v>OTRAS HELMINTIASIS INTESTINALES,NO CLACIFICADAS OTRA PARTE</v>
          </cell>
          <cell r="C824" t="str">
            <v>025</v>
          </cell>
        </row>
        <row r="825">
          <cell r="A825" t="str">
            <v>B810</v>
          </cell>
          <cell r="B825" t="str">
            <v>ANISAQUIASIS</v>
          </cell>
          <cell r="C825" t="str">
            <v>025</v>
          </cell>
        </row>
        <row r="826">
          <cell r="A826" t="str">
            <v>B811</v>
          </cell>
          <cell r="B826" t="str">
            <v>CAPILARIASIS INTESTINAL</v>
          </cell>
          <cell r="C826" t="str">
            <v>025</v>
          </cell>
        </row>
        <row r="827">
          <cell r="A827" t="str">
            <v>B812</v>
          </cell>
          <cell r="B827" t="str">
            <v>TRICOESTRONGILIASIS</v>
          </cell>
          <cell r="C827" t="str">
            <v>025</v>
          </cell>
        </row>
        <row r="828">
          <cell r="A828" t="str">
            <v>B813</v>
          </cell>
          <cell r="B828" t="str">
            <v>ANGIOESTRONGILIASIS INTESTINAL</v>
          </cell>
          <cell r="C828" t="str">
            <v>025</v>
          </cell>
        </row>
        <row r="829">
          <cell r="A829" t="str">
            <v>B814</v>
          </cell>
          <cell r="B829" t="str">
            <v>HELMINTIASIS INTESTINAL MIXTA</v>
          </cell>
          <cell r="C829" t="str">
            <v>025</v>
          </cell>
        </row>
        <row r="830">
          <cell r="A830" t="str">
            <v>B818</v>
          </cell>
          <cell r="B830" t="str">
            <v>OTRAS HELMINTIASIS INTESTINALES ESPECIFICADAS</v>
          </cell>
          <cell r="C830" t="str">
            <v>025</v>
          </cell>
        </row>
        <row r="831">
          <cell r="A831" t="str">
            <v>B82</v>
          </cell>
          <cell r="B831" t="str">
            <v>PARASITOSIS INTESTINALES, SIN OTRA ESPECIFICACION</v>
          </cell>
          <cell r="C831" t="str">
            <v>025</v>
          </cell>
        </row>
        <row r="832">
          <cell r="A832" t="str">
            <v>B820</v>
          </cell>
          <cell r="B832" t="str">
            <v>HELMINTIASIS INTESTINAL, SIN OTRA ESPECIFICACION</v>
          </cell>
          <cell r="C832" t="str">
            <v>025</v>
          </cell>
        </row>
        <row r="833">
          <cell r="A833" t="str">
            <v>B829</v>
          </cell>
          <cell r="B833" t="str">
            <v>PARASITOSIS INTESTINAL, SIN OTRA ESPECIFICACION</v>
          </cell>
          <cell r="C833" t="str">
            <v>025</v>
          </cell>
        </row>
        <row r="834">
          <cell r="A834" t="str">
            <v>B83</v>
          </cell>
          <cell r="B834" t="str">
            <v>OTRAS HELMINTIASIS</v>
          </cell>
          <cell r="C834" t="str">
            <v>025</v>
          </cell>
        </row>
        <row r="835">
          <cell r="A835" t="str">
            <v>B830</v>
          </cell>
          <cell r="B835" t="str">
            <v>LARVA MUGRANS VISCERAL</v>
          </cell>
          <cell r="C835" t="str">
            <v>025</v>
          </cell>
        </row>
        <row r="836">
          <cell r="A836" t="str">
            <v>B831</v>
          </cell>
          <cell r="B836" t="str">
            <v>GNATOSTOMIASIS</v>
          </cell>
          <cell r="C836" t="str">
            <v>025</v>
          </cell>
        </row>
        <row r="837">
          <cell r="A837" t="str">
            <v>B832</v>
          </cell>
          <cell r="B837" t="str">
            <v>ANGIOESTRONGILIASIS DEBIDA A PARASTRONGYLUS CANTONENSIS</v>
          </cell>
          <cell r="C837" t="str">
            <v>025</v>
          </cell>
        </row>
        <row r="838">
          <cell r="A838" t="str">
            <v>B833</v>
          </cell>
          <cell r="B838" t="str">
            <v>SINGAMIASIS</v>
          </cell>
          <cell r="C838" t="str">
            <v>025</v>
          </cell>
        </row>
        <row r="839">
          <cell r="A839" t="str">
            <v>B834</v>
          </cell>
          <cell r="B839" t="str">
            <v>HIRUDINIASIS INTERNA</v>
          </cell>
          <cell r="C839" t="str">
            <v>025</v>
          </cell>
        </row>
        <row r="840">
          <cell r="A840" t="str">
            <v>B838</v>
          </cell>
          <cell r="B840" t="str">
            <v>OTRAS HELMINTIASIS ESPECIFICADAS</v>
          </cell>
          <cell r="C840" t="str">
            <v>025</v>
          </cell>
        </row>
        <row r="841">
          <cell r="A841" t="str">
            <v>B839</v>
          </cell>
          <cell r="B841" t="str">
            <v>HELMINTIASIS, NO ESPECIFICADAS</v>
          </cell>
          <cell r="C841" t="str">
            <v>025</v>
          </cell>
        </row>
        <row r="842">
          <cell r="A842" t="str">
            <v>B85</v>
          </cell>
          <cell r="B842" t="str">
            <v>PEDICULOSIS Y PHTHIRIASIS</v>
          </cell>
          <cell r="C842" t="str">
            <v>025</v>
          </cell>
        </row>
        <row r="843">
          <cell r="A843" t="str">
            <v>B850</v>
          </cell>
          <cell r="B843" t="str">
            <v>PEDICULOSIS DEBIDA A PEDICULUS HUMANUS CAPITIS</v>
          </cell>
          <cell r="C843" t="str">
            <v>025</v>
          </cell>
        </row>
        <row r="844">
          <cell r="A844" t="str">
            <v>B851</v>
          </cell>
          <cell r="B844" t="str">
            <v>PEDICULOSIS DEBIDA A PEDICULUS HUMANUS CORPORIS</v>
          </cell>
          <cell r="C844" t="str">
            <v>025</v>
          </cell>
        </row>
        <row r="845">
          <cell r="A845" t="str">
            <v>B852</v>
          </cell>
          <cell r="B845" t="str">
            <v>PEDICULOSIS, SIN OTRA ESPECIFICACION</v>
          </cell>
          <cell r="C845" t="str">
            <v>025</v>
          </cell>
        </row>
        <row r="846">
          <cell r="A846" t="str">
            <v>B853</v>
          </cell>
          <cell r="B846" t="str">
            <v>PHTHIRIASIS</v>
          </cell>
          <cell r="C846" t="str">
            <v>025</v>
          </cell>
        </row>
        <row r="847">
          <cell r="A847" t="str">
            <v>B854</v>
          </cell>
          <cell r="B847" t="str">
            <v>PEDICULOSIS Y PHTHIRIASIS MIXTAS</v>
          </cell>
          <cell r="C847" t="str">
            <v>025</v>
          </cell>
        </row>
        <row r="848">
          <cell r="A848" t="str">
            <v>B86</v>
          </cell>
          <cell r="B848" t="str">
            <v>ESCABIOSIS</v>
          </cell>
          <cell r="C848" t="str">
            <v>025</v>
          </cell>
        </row>
        <row r="849">
          <cell r="A849" t="str">
            <v>B87</v>
          </cell>
          <cell r="B849" t="str">
            <v>MIASIS</v>
          </cell>
          <cell r="C849" t="str">
            <v>025</v>
          </cell>
        </row>
        <row r="850">
          <cell r="A850" t="str">
            <v>B870</v>
          </cell>
          <cell r="B850" t="str">
            <v>MIASIS CUTANEA</v>
          </cell>
          <cell r="C850" t="str">
            <v>025</v>
          </cell>
        </row>
        <row r="851">
          <cell r="A851" t="str">
            <v>B871</v>
          </cell>
          <cell r="B851" t="str">
            <v>MIASIS EN HERIDAS</v>
          </cell>
          <cell r="C851" t="str">
            <v>025</v>
          </cell>
        </row>
        <row r="852">
          <cell r="A852" t="str">
            <v>B872</v>
          </cell>
          <cell r="B852" t="str">
            <v>MIASIS OCULAR</v>
          </cell>
          <cell r="C852" t="str">
            <v>025</v>
          </cell>
        </row>
        <row r="853">
          <cell r="A853" t="str">
            <v>B873</v>
          </cell>
          <cell r="B853" t="str">
            <v>MIASIS NASOFARINGEA</v>
          </cell>
          <cell r="C853" t="str">
            <v>025</v>
          </cell>
        </row>
        <row r="854">
          <cell r="A854" t="str">
            <v>B874</v>
          </cell>
          <cell r="B854" t="str">
            <v>MIASIS AURAL</v>
          </cell>
          <cell r="C854" t="str">
            <v>025</v>
          </cell>
        </row>
        <row r="855">
          <cell r="A855" t="str">
            <v>B878</v>
          </cell>
          <cell r="B855" t="str">
            <v>MIASIS DE OTROS SITIOS</v>
          </cell>
          <cell r="C855" t="str">
            <v>025</v>
          </cell>
        </row>
        <row r="856">
          <cell r="A856" t="str">
            <v>B879</v>
          </cell>
          <cell r="B856" t="str">
            <v>MIASIS, NO ESPECIFICADA</v>
          </cell>
          <cell r="C856" t="str">
            <v>025</v>
          </cell>
        </row>
        <row r="857">
          <cell r="A857" t="str">
            <v>B88</v>
          </cell>
          <cell r="B857" t="str">
            <v>OTRAS INFESTACIONES</v>
          </cell>
          <cell r="C857" t="str">
            <v>025</v>
          </cell>
        </row>
        <row r="858">
          <cell r="A858" t="str">
            <v>B880</v>
          </cell>
          <cell r="B858" t="str">
            <v>OTRAS ACARIASIS</v>
          </cell>
          <cell r="C858" t="str">
            <v>025</v>
          </cell>
        </row>
        <row r="859">
          <cell r="A859" t="str">
            <v>B881</v>
          </cell>
          <cell r="B859" t="str">
            <v>TUNGIASIS (INFECCION DEBIDA A PULGA DE ARENA)</v>
          </cell>
          <cell r="C859" t="str">
            <v>025</v>
          </cell>
        </row>
        <row r="860">
          <cell r="A860" t="str">
            <v>B882</v>
          </cell>
          <cell r="B860" t="str">
            <v>OTRAS INFESTACIONES DEBIDA A ARTROPODOS</v>
          </cell>
          <cell r="C860" t="str">
            <v>025</v>
          </cell>
        </row>
        <row r="861">
          <cell r="A861" t="str">
            <v>B883</v>
          </cell>
          <cell r="B861" t="str">
            <v>HIRUDINIASIS EXTERNA</v>
          </cell>
          <cell r="C861" t="str">
            <v>025</v>
          </cell>
        </row>
        <row r="862">
          <cell r="A862" t="str">
            <v>B888</v>
          </cell>
          <cell r="B862" t="str">
            <v>OTRAS INFESTACIONES ESPECIFICADAS</v>
          </cell>
          <cell r="C862" t="str">
            <v>025</v>
          </cell>
        </row>
        <row r="863">
          <cell r="A863" t="str">
            <v>B889</v>
          </cell>
          <cell r="B863" t="str">
            <v>INFESTACION, NO ESPECIFICADAS</v>
          </cell>
          <cell r="C863" t="str">
            <v>025</v>
          </cell>
        </row>
        <row r="864">
          <cell r="A864" t="str">
            <v>B89</v>
          </cell>
          <cell r="B864" t="str">
            <v>ENFERMEDAD PARASITARIA, NO ESPECIFICADA</v>
          </cell>
          <cell r="C864" t="str">
            <v>025</v>
          </cell>
        </row>
        <row r="865">
          <cell r="A865" t="str">
            <v>B90</v>
          </cell>
          <cell r="B865" t="str">
            <v>SECUELAS DE TUBERCULOSIS</v>
          </cell>
          <cell r="C865" t="str">
            <v>025</v>
          </cell>
        </row>
        <row r="866">
          <cell r="A866" t="str">
            <v>B900</v>
          </cell>
          <cell r="B866" t="str">
            <v>SECUELAS DE TUBERCULOSIS DEL SISTEMA NERVIOSO CENTRAL</v>
          </cell>
          <cell r="C866" t="str">
            <v>025</v>
          </cell>
        </row>
        <row r="867">
          <cell r="A867" t="str">
            <v>B901</v>
          </cell>
          <cell r="B867" t="str">
            <v>SECUELAS DE TUBERCULOSIS GENITOURINARIA</v>
          </cell>
          <cell r="C867" t="str">
            <v>025</v>
          </cell>
        </row>
        <row r="868">
          <cell r="A868" t="str">
            <v>B902</v>
          </cell>
          <cell r="B868" t="str">
            <v>SECUELAS DE TUBERCULOSIS DE HUESOS Y ARTICILACIONES</v>
          </cell>
          <cell r="C868" t="str">
            <v>025</v>
          </cell>
        </row>
        <row r="869">
          <cell r="A869" t="str">
            <v>B908</v>
          </cell>
          <cell r="B869" t="str">
            <v>SECUELAS DE TUBERCULOSIS DE OTROS ORGANOS ESPECIFICADOS</v>
          </cell>
          <cell r="C869" t="str">
            <v>025</v>
          </cell>
        </row>
        <row r="870">
          <cell r="A870" t="str">
            <v>B909</v>
          </cell>
          <cell r="B870" t="str">
            <v>SECUELAS DE TUBERC. RESPIRATORIA Y DE TUBERC. NO ESPECIFICADA</v>
          </cell>
          <cell r="C870" t="str">
            <v>025</v>
          </cell>
        </row>
        <row r="871">
          <cell r="A871" t="str">
            <v>B91</v>
          </cell>
          <cell r="B871" t="str">
            <v>SECUELAS DE POLIOMIELITIS</v>
          </cell>
          <cell r="C871" t="str">
            <v>025</v>
          </cell>
        </row>
        <row r="872">
          <cell r="A872" t="str">
            <v>B92</v>
          </cell>
          <cell r="B872" t="str">
            <v>SECUELAS DE LEPRA</v>
          </cell>
          <cell r="C872" t="str">
            <v>025</v>
          </cell>
        </row>
        <row r="873">
          <cell r="A873" t="str">
            <v>B94</v>
          </cell>
          <cell r="B873" t="str">
            <v>SECUELAS DE OTRAS ENF. INFECC. Y PARASITARIAS Y DE LAS NO ESPECIFICADA</v>
          </cell>
          <cell r="C873" t="str">
            <v>025</v>
          </cell>
        </row>
        <row r="874">
          <cell r="A874" t="str">
            <v>B940</v>
          </cell>
          <cell r="B874" t="str">
            <v>SECUELAS DE TRACOMA</v>
          </cell>
          <cell r="C874" t="str">
            <v>025</v>
          </cell>
        </row>
        <row r="875">
          <cell r="A875" t="str">
            <v>B941</v>
          </cell>
          <cell r="B875" t="str">
            <v>SECUELAS DE ENCEFALITIS VIRAL</v>
          </cell>
          <cell r="C875" t="str">
            <v>025</v>
          </cell>
        </row>
        <row r="876">
          <cell r="A876" t="str">
            <v>B942</v>
          </cell>
          <cell r="B876" t="str">
            <v>SECUELAS DE HEPATITIS VIRAL</v>
          </cell>
          <cell r="C876" t="str">
            <v>025</v>
          </cell>
        </row>
        <row r="877">
          <cell r="A877" t="str">
            <v>B948</v>
          </cell>
          <cell r="B877" t="str">
            <v>SECUELAS DE OTRAS ENF. INFECCIOSAS Y PARASITAEIAS ESPECIFICADAS</v>
          </cell>
          <cell r="C877" t="str">
            <v>025</v>
          </cell>
        </row>
        <row r="878">
          <cell r="A878" t="str">
            <v>B949</v>
          </cell>
          <cell r="B878" t="str">
            <v>SECUELAS DE ENF. INFECCIOSAS Y PARASITARIAS NO ESPECIFICADAS</v>
          </cell>
          <cell r="C878" t="str">
            <v>025</v>
          </cell>
        </row>
        <row r="879">
          <cell r="A879" t="str">
            <v>B95</v>
          </cell>
          <cell r="B879" t="str">
            <v>ESTREPTOCOCOS Y ESTAFILOCOCOS COMO CAUSA DE ENF.CLAS.EN OTROS CAP.</v>
          </cell>
          <cell r="C879" t="str">
            <v>025</v>
          </cell>
        </row>
        <row r="880">
          <cell r="A880" t="str">
            <v>B950</v>
          </cell>
          <cell r="B880" t="str">
            <v>ESTREPTOCOCO, GRUPO A, COMO CAUSA DE ENF.CLAS. EN OTROS CAPITULOS</v>
          </cell>
          <cell r="C880" t="str">
            <v>025</v>
          </cell>
        </row>
        <row r="881">
          <cell r="A881" t="str">
            <v>B951</v>
          </cell>
          <cell r="B881" t="str">
            <v>ESTREPTOCOCO, GRUPOB, COMO CAUSA DE ENF. CLASIFICADAS EN OTROS CAP.</v>
          </cell>
          <cell r="C881" t="str">
            <v>025</v>
          </cell>
        </row>
        <row r="882">
          <cell r="A882" t="str">
            <v>B952</v>
          </cell>
          <cell r="B882" t="str">
            <v>ESTREPTOCOCO,GRUPO D, COMO CAUSA DE ENF. CLASIFICADAS EN OTROS CAP.</v>
          </cell>
          <cell r="C882" t="str">
            <v>025</v>
          </cell>
        </row>
        <row r="883">
          <cell r="A883" t="str">
            <v>B953</v>
          </cell>
          <cell r="B883" t="str">
            <v>STREPTOCOCCUS PNEUMONIAE COMO CAUSA DE ENF. CLASIF. EN OTROS CAP.</v>
          </cell>
          <cell r="C883" t="str">
            <v>025</v>
          </cell>
        </row>
        <row r="884">
          <cell r="A884" t="str">
            <v>B954</v>
          </cell>
          <cell r="B884" t="str">
            <v>OTROS ESTREPTOCOCOS COMO CAUSA DE ENF.CLASIF. EN OTROS CAPITULOS</v>
          </cell>
          <cell r="C884" t="str">
            <v>025</v>
          </cell>
        </row>
        <row r="885">
          <cell r="A885" t="str">
            <v>B955</v>
          </cell>
          <cell r="B885" t="str">
            <v>ESTREPTOCOCO NO ESPECIFI.COMO CAUSA DE ENF. CLASIF. EN OTROS CAPITUL.</v>
          </cell>
          <cell r="C885" t="str">
            <v>025</v>
          </cell>
        </row>
        <row r="886">
          <cell r="A886" t="str">
            <v>B956</v>
          </cell>
          <cell r="B886" t="str">
            <v>STAPHYLOCOCCUS AUREUS COMO CAUSA DE ENF.CLASIF.EN OTROS CAPITULOS</v>
          </cell>
          <cell r="C886" t="str">
            <v>025</v>
          </cell>
        </row>
        <row r="887">
          <cell r="A887" t="str">
            <v>B957</v>
          </cell>
          <cell r="B887" t="str">
            <v>OTROS ESTAFILOCOCOS COMO CAUSA DE ENF.CLASIF. EN OTROS CAPITULOS</v>
          </cell>
          <cell r="C887" t="str">
            <v>025</v>
          </cell>
        </row>
        <row r="888">
          <cell r="A888" t="str">
            <v>B958</v>
          </cell>
          <cell r="B888" t="str">
            <v>ESTAFILOCOCO NO ESPECIF. COMO CAUSA DE ENF. CLASIF.EN OTROS CAPITULOS</v>
          </cell>
          <cell r="C888" t="str">
            <v>025</v>
          </cell>
        </row>
        <row r="889">
          <cell r="A889" t="str">
            <v>B96</v>
          </cell>
          <cell r="B889" t="str">
            <v>OTORS AGENTES BACTERIANOS COMO CAUSA DE ENF.CLASIF. EN OTROS CAP.</v>
          </cell>
          <cell r="C889" t="str">
            <v>025</v>
          </cell>
        </row>
        <row r="890">
          <cell r="A890" t="str">
            <v>B960</v>
          </cell>
          <cell r="B890" t="str">
            <v>MYCOPLASMA PNEUMONIAE COMO CAUSA DE ENF. CLASIF.EN OTROS CAPITULOS</v>
          </cell>
          <cell r="C890" t="str">
            <v>025</v>
          </cell>
        </row>
        <row r="891">
          <cell r="A891" t="str">
            <v>B961</v>
          </cell>
          <cell r="B891" t="str">
            <v>KLEBSIELLA PNEUMONIAE COMO CAUSA DE ENF.CLASF.EN OTROS CAPITULOS</v>
          </cell>
          <cell r="C891" t="str">
            <v>025</v>
          </cell>
        </row>
        <row r="892">
          <cell r="A892" t="str">
            <v>B962</v>
          </cell>
          <cell r="B892" t="str">
            <v>ESCHERICHIA COLI COMO CAUSA DE ENF.CLASIF. EN OTROS CAPITULOS</v>
          </cell>
          <cell r="C892" t="str">
            <v>025</v>
          </cell>
        </row>
        <row r="893">
          <cell r="A893" t="str">
            <v>B963</v>
          </cell>
          <cell r="B893" t="str">
            <v>HAEMOPHILUS INFLUENZAE COMO CAUSA DE ENF. CLASIF.EN OTROS CAPITULOS</v>
          </cell>
          <cell r="C893" t="str">
            <v>025</v>
          </cell>
        </row>
        <row r="894">
          <cell r="A894" t="str">
            <v>B964</v>
          </cell>
          <cell r="B894" t="str">
            <v>PROTEUS (MIRABILIS) (MORGANII) COMO CAUSA DE ENF.CLAS.EN OTROS CAP.</v>
          </cell>
          <cell r="C894" t="str">
            <v>025</v>
          </cell>
        </row>
        <row r="895">
          <cell r="A895" t="str">
            <v>B965</v>
          </cell>
          <cell r="B895" t="str">
            <v>PSEUDOMONAS (AERUGINOSA) (MALLEI) COMO CAUSA DE ENF. CLAS.EN OTROS C.</v>
          </cell>
          <cell r="C895" t="str">
            <v>025</v>
          </cell>
        </row>
        <row r="896">
          <cell r="A896" t="str">
            <v>B966</v>
          </cell>
          <cell r="B896" t="str">
            <v>BACILLUS FRAGILIS (B. FRAGILIS)COMO CAUSA DE ENF.CLASIF.EN OTROS CAPIT</v>
          </cell>
          <cell r="C896" t="str">
            <v>025</v>
          </cell>
        </row>
        <row r="897">
          <cell r="A897" t="str">
            <v>B967</v>
          </cell>
          <cell r="B897" t="str">
            <v>CLOSTRIDIUM PERFRINGES (C. PERFRINGENS)COMO CAUSA DE ENF.CLAS.EN OTRO</v>
          </cell>
          <cell r="C897" t="str">
            <v>025</v>
          </cell>
        </row>
        <row r="898">
          <cell r="A898" t="str">
            <v>B968</v>
          </cell>
          <cell r="B898" t="str">
            <v>OTROS AGENTES BACTERIANOS ESPEC. COMO CAUSA DE ENF. CLASF. EN OTROS</v>
          </cell>
          <cell r="C898" t="str">
            <v>025</v>
          </cell>
        </row>
        <row r="899">
          <cell r="A899" t="str">
            <v>B97</v>
          </cell>
          <cell r="B899" t="str">
            <v>AGENTES VIRALES COMO CAUSA DE ENF. CLASIF. EN OTROS CAPITULOS</v>
          </cell>
          <cell r="C899" t="str">
            <v>025</v>
          </cell>
        </row>
        <row r="900">
          <cell r="A900" t="str">
            <v>B970</v>
          </cell>
          <cell r="B900" t="str">
            <v>ADENOVIRUS COMO CAUSA DE ENF.CLASIFICADAS EN OTROS CAPITULOS</v>
          </cell>
          <cell r="C900" t="str">
            <v>025</v>
          </cell>
        </row>
        <row r="901">
          <cell r="A901" t="str">
            <v>B971</v>
          </cell>
          <cell r="B901" t="str">
            <v>ENTEROVIRUS COMO CAUSA DE ENF. CLASIFICADAS EN OTROS CAPITULOS</v>
          </cell>
          <cell r="C901" t="str">
            <v>025</v>
          </cell>
        </row>
        <row r="902">
          <cell r="A902" t="str">
            <v>B972</v>
          </cell>
          <cell r="B902" t="str">
            <v>CORONAVIRUS COMO CAUSA DE ENF. CLASIFICADAS EN OTROS CAPITULOS</v>
          </cell>
          <cell r="C902" t="str">
            <v>025</v>
          </cell>
        </row>
        <row r="903">
          <cell r="A903" t="str">
            <v>B973</v>
          </cell>
          <cell r="B903" t="str">
            <v>RETROVIRUS COMO CAUSA DE ENF.CLASIFICADAS EN OTROS CAPITULOS</v>
          </cell>
          <cell r="C903" t="str">
            <v>025</v>
          </cell>
        </row>
        <row r="904">
          <cell r="A904" t="str">
            <v>B974</v>
          </cell>
          <cell r="B904" t="str">
            <v>VIRUS SINCICIAL RESPIRATORIO COMO CAUSA DE ENF.CLAS.EN OTROS CAPIT.</v>
          </cell>
          <cell r="C904" t="str">
            <v>025</v>
          </cell>
        </row>
        <row r="905">
          <cell r="A905" t="str">
            <v>B975</v>
          </cell>
          <cell r="B905" t="str">
            <v>REOVIRUS COMO CAUSA DE ENF. CLASIFICADAS EN OTROS CAPITULOS</v>
          </cell>
          <cell r="C905" t="str">
            <v>025</v>
          </cell>
        </row>
        <row r="906">
          <cell r="A906" t="str">
            <v>B976</v>
          </cell>
          <cell r="B906" t="str">
            <v>PARVOVIRUS COMO CAUSA DE ENF. CLASIFICADAS  EN OTROS CAPITULOS</v>
          </cell>
          <cell r="C906" t="str">
            <v>025</v>
          </cell>
        </row>
        <row r="907">
          <cell r="A907" t="str">
            <v>B977</v>
          </cell>
          <cell r="B907" t="str">
            <v>PAPILOMAVIRUS COMO CAUSA DE ENF.CLASIFICADAS EN OTROS CAPITULOS</v>
          </cell>
          <cell r="C907" t="str">
            <v>025</v>
          </cell>
        </row>
        <row r="908">
          <cell r="A908" t="str">
            <v>B978</v>
          </cell>
          <cell r="B908" t="str">
            <v>OTROS AGENTES VIRALES COMO CAUSA DE ENF.CLASIF. EN OTROS CAPITULOS</v>
          </cell>
          <cell r="C908" t="str">
            <v>025</v>
          </cell>
        </row>
        <row r="909">
          <cell r="A909" t="str">
            <v>B99</v>
          </cell>
          <cell r="B909" t="str">
            <v>OTRAS ENFERMEDADES INFECCIOSAS Y LAS NO ESPESIFICADAS</v>
          </cell>
          <cell r="C909" t="str">
            <v>025</v>
          </cell>
        </row>
        <row r="910">
          <cell r="A910" t="str">
            <v>C00</v>
          </cell>
          <cell r="B910" t="str">
            <v>TUMOR MALIGNO DEL LABIO</v>
          </cell>
          <cell r="C910" t="str">
            <v>027</v>
          </cell>
        </row>
        <row r="911">
          <cell r="A911" t="str">
            <v>C000</v>
          </cell>
          <cell r="B911" t="str">
            <v>TUMOR MALIGNO DEL LABIO SUPERIOR,CARA EXTERNA</v>
          </cell>
          <cell r="C911" t="str">
            <v>027</v>
          </cell>
        </row>
        <row r="912">
          <cell r="A912" t="str">
            <v>C001</v>
          </cell>
          <cell r="B912" t="str">
            <v>TUMOR MALIGNO DEL LABIO INFERIOR, CARA EXTERNA</v>
          </cell>
          <cell r="C912" t="str">
            <v>027</v>
          </cell>
        </row>
        <row r="913">
          <cell r="A913" t="str">
            <v>C002</v>
          </cell>
          <cell r="B913" t="str">
            <v>TUMOR MALIGNO DEL LABIO, CARA EXTERNA, SIN OTRA ESPECIFICACION</v>
          </cell>
          <cell r="C913" t="str">
            <v>027</v>
          </cell>
        </row>
        <row r="914">
          <cell r="A914" t="str">
            <v>C003</v>
          </cell>
          <cell r="B914" t="str">
            <v>TUMOR MALIGNO DEL LABIO SUPERIOR, CARA INTERNA</v>
          </cell>
          <cell r="C914" t="str">
            <v>027</v>
          </cell>
        </row>
        <row r="915">
          <cell r="A915" t="str">
            <v>C004</v>
          </cell>
          <cell r="B915" t="str">
            <v>TUMOR MALIGNO DEL LABIO INFERIOR, CARA INTERNA</v>
          </cell>
          <cell r="C915" t="str">
            <v>027</v>
          </cell>
        </row>
        <row r="916">
          <cell r="A916" t="str">
            <v>C005</v>
          </cell>
          <cell r="B916" t="str">
            <v>TUMOR MALIGNO DEL LABIO, CARA INTERNA, SIN OTRA ESPECIFICACION</v>
          </cell>
          <cell r="C916" t="str">
            <v>027</v>
          </cell>
        </row>
        <row r="917">
          <cell r="A917" t="str">
            <v>C006</v>
          </cell>
          <cell r="B917" t="str">
            <v>TUMOR MALIGNO DE LA COMISURA LABIAL</v>
          </cell>
          <cell r="C917" t="str">
            <v>027</v>
          </cell>
        </row>
        <row r="918">
          <cell r="A918" t="str">
            <v>C008</v>
          </cell>
          <cell r="B918" t="str">
            <v>LESION DE SITIOS CONTIGUOS DEL LABIO</v>
          </cell>
          <cell r="C918" t="str">
            <v>027</v>
          </cell>
        </row>
        <row r="919">
          <cell r="A919" t="str">
            <v>C009</v>
          </cell>
          <cell r="B919" t="str">
            <v>TUMOR MALIGNO DEL LABIO, PARTE NO ESPECIFICADA</v>
          </cell>
          <cell r="C919" t="str">
            <v>027</v>
          </cell>
        </row>
        <row r="920">
          <cell r="A920" t="str">
            <v>C01</v>
          </cell>
          <cell r="B920" t="str">
            <v>TUMOR MALIGNO DE LA BASE DE LA LENGUA</v>
          </cell>
          <cell r="C920" t="str">
            <v>027</v>
          </cell>
        </row>
        <row r="921">
          <cell r="A921" t="str">
            <v>C02</v>
          </cell>
          <cell r="B921" t="str">
            <v>TUMOR MALIGNO DE OTRAS PARTES Y DE LAS NO ESPECIF. DE LA LENGUA</v>
          </cell>
          <cell r="C921" t="str">
            <v>027</v>
          </cell>
        </row>
        <row r="922">
          <cell r="A922" t="str">
            <v>C020</v>
          </cell>
          <cell r="B922" t="str">
            <v>TUMOR MALIGNO DE LA CARA DORSAL DE LA LENGUA</v>
          </cell>
          <cell r="C922" t="str">
            <v>027</v>
          </cell>
        </row>
        <row r="923">
          <cell r="A923" t="str">
            <v>C021</v>
          </cell>
          <cell r="B923" t="str">
            <v>TUMOR MALIGNO DEL BORDE DE LA LENGUA</v>
          </cell>
          <cell r="C923" t="str">
            <v>027</v>
          </cell>
        </row>
        <row r="924">
          <cell r="A924" t="str">
            <v>C022</v>
          </cell>
          <cell r="B924" t="str">
            <v>TUMOR MALIGNO DE LA CARA VEMTRAL DE LA LENGUA</v>
          </cell>
          <cell r="C924" t="str">
            <v>027</v>
          </cell>
        </row>
        <row r="925">
          <cell r="A925" t="str">
            <v>C023</v>
          </cell>
          <cell r="B925" t="str">
            <v>TUMOR MALIGNO DE LOS DOS TERCIOS ANT. DE LA LENGUA PARTE NO ESPEC.</v>
          </cell>
          <cell r="C925" t="str">
            <v>027</v>
          </cell>
        </row>
        <row r="926">
          <cell r="A926" t="str">
            <v>C024</v>
          </cell>
          <cell r="B926" t="str">
            <v>TUMOR MALIGNO DE LA AMIGDALA LINGUAL</v>
          </cell>
          <cell r="C926" t="str">
            <v>027</v>
          </cell>
        </row>
        <row r="927">
          <cell r="A927" t="str">
            <v>C028</v>
          </cell>
          <cell r="B927" t="str">
            <v>LESION DE SITIOS CONTIGUOS DE LA LENGUA</v>
          </cell>
          <cell r="C927" t="str">
            <v>027</v>
          </cell>
        </row>
        <row r="928">
          <cell r="A928" t="str">
            <v>C029</v>
          </cell>
          <cell r="B928" t="str">
            <v>TUMOR MALIGNO DE LA LENGUA, PARTE NO ESPECIFICADA</v>
          </cell>
          <cell r="C928" t="str">
            <v>027</v>
          </cell>
        </row>
        <row r="929">
          <cell r="A929" t="str">
            <v>C03</v>
          </cell>
          <cell r="B929" t="str">
            <v>TUMOR MALIGNO DE LA ENCIA</v>
          </cell>
          <cell r="C929" t="str">
            <v>027</v>
          </cell>
        </row>
        <row r="930">
          <cell r="A930" t="str">
            <v>C030</v>
          </cell>
          <cell r="B930" t="str">
            <v>TUMOR MALIGNO DE LA ENCIA SUPERIOR</v>
          </cell>
          <cell r="C930" t="str">
            <v>027</v>
          </cell>
        </row>
        <row r="931">
          <cell r="A931" t="str">
            <v>C031</v>
          </cell>
          <cell r="B931" t="str">
            <v>TUMOR MALIGNO DE LA ENCIA INFERIOR</v>
          </cell>
          <cell r="C931" t="str">
            <v>027</v>
          </cell>
        </row>
        <row r="932">
          <cell r="A932" t="str">
            <v>C039</v>
          </cell>
          <cell r="B932" t="str">
            <v>TUMOR MALIGNO DE LA ENCIA, PARTE NO ESPECIFICADA</v>
          </cell>
          <cell r="C932" t="str">
            <v>027</v>
          </cell>
        </row>
        <row r="933">
          <cell r="A933" t="str">
            <v>C04</v>
          </cell>
          <cell r="B933" t="str">
            <v>TUMOR MALIGNO DEL PISO DE LA BOCA</v>
          </cell>
          <cell r="C933" t="str">
            <v>027</v>
          </cell>
        </row>
        <row r="934">
          <cell r="A934" t="str">
            <v>C040</v>
          </cell>
          <cell r="B934" t="str">
            <v>TUMOR MALIGNO DE LA PARTE ANTERIOR DEL PISO DE LA BOCA</v>
          </cell>
          <cell r="C934" t="str">
            <v>027</v>
          </cell>
        </row>
        <row r="935">
          <cell r="A935" t="str">
            <v>C041</v>
          </cell>
          <cell r="B935" t="str">
            <v>TUMOR MALIGNO DE LA PARTE LATERAL DEL PISO DE LA BOCA</v>
          </cell>
          <cell r="C935" t="str">
            <v>027</v>
          </cell>
        </row>
        <row r="936">
          <cell r="A936" t="str">
            <v>C048</v>
          </cell>
          <cell r="B936" t="str">
            <v>LESION DE SITIOS CONTIGUOS DEL PISO DE LA BOCA</v>
          </cell>
          <cell r="C936" t="str">
            <v>027</v>
          </cell>
        </row>
        <row r="937">
          <cell r="A937" t="str">
            <v>C049</v>
          </cell>
          <cell r="B937" t="str">
            <v>TUMOR MALIGNO DEL PISO DE LA BOCA, PARTE NO ESPECIFICADA</v>
          </cell>
          <cell r="C937" t="str">
            <v>027</v>
          </cell>
        </row>
        <row r="938">
          <cell r="A938" t="str">
            <v>C05</v>
          </cell>
          <cell r="B938" t="str">
            <v>TUMOR MALIGNO DEL PALADAR</v>
          </cell>
          <cell r="C938" t="str">
            <v>027</v>
          </cell>
        </row>
        <row r="939">
          <cell r="A939" t="str">
            <v>C050</v>
          </cell>
          <cell r="B939" t="str">
            <v>TUMOR MALIGNO DEL PALADAR DURO</v>
          </cell>
          <cell r="C939" t="str">
            <v>027</v>
          </cell>
        </row>
        <row r="940">
          <cell r="A940" t="str">
            <v>C051</v>
          </cell>
          <cell r="B940" t="str">
            <v>TUMOR MALIGNO DEL PALADAR BLANDO</v>
          </cell>
          <cell r="C940" t="str">
            <v>027</v>
          </cell>
        </row>
        <row r="941">
          <cell r="A941" t="str">
            <v>C052</v>
          </cell>
          <cell r="B941" t="str">
            <v>TUMOR MALIGNO DE LA UVULA</v>
          </cell>
          <cell r="C941" t="str">
            <v>027</v>
          </cell>
        </row>
        <row r="942">
          <cell r="A942" t="str">
            <v>C058</v>
          </cell>
          <cell r="B942" t="str">
            <v>LESION DE SITIOS CONTUGUOS DEL PALADAR</v>
          </cell>
          <cell r="C942" t="str">
            <v>027</v>
          </cell>
        </row>
        <row r="943">
          <cell r="A943" t="str">
            <v>C059</v>
          </cell>
          <cell r="B943" t="str">
            <v>TUMOR MALIGNO DEL PALADAR, PARTE NO ESPECIFICADA</v>
          </cell>
          <cell r="C943" t="str">
            <v>027</v>
          </cell>
        </row>
        <row r="944">
          <cell r="A944" t="str">
            <v>C06</v>
          </cell>
          <cell r="B944" t="str">
            <v>TUMOR MALIGNO DE OTRAS PARTES Y DE LAS NO ESPECIFICADAS DE LA BOCA</v>
          </cell>
          <cell r="C944" t="str">
            <v>027</v>
          </cell>
        </row>
        <row r="945">
          <cell r="A945" t="str">
            <v>C060</v>
          </cell>
          <cell r="B945" t="str">
            <v>TUMOR MALIGNO DE LA MUCOSA DE LA BOCA</v>
          </cell>
          <cell r="C945" t="str">
            <v>027</v>
          </cell>
        </row>
        <row r="946">
          <cell r="A946" t="str">
            <v>C061</v>
          </cell>
          <cell r="B946" t="str">
            <v>TUMOR MALIGNO DEL VESTIBULO DE LA BOCA</v>
          </cell>
          <cell r="C946" t="str">
            <v>027</v>
          </cell>
        </row>
        <row r="947">
          <cell r="A947" t="str">
            <v>C062</v>
          </cell>
          <cell r="B947" t="str">
            <v>TUMOR MALIGNO DEL AREA RETROMOLAR</v>
          </cell>
          <cell r="C947" t="str">
            <v>027</v>
          </cell>
        </row>
        <row r="948">
          <cell r="A948" t="str">
            <v>C068</v>
          </cell>
          <cell r="B948" t="str">
            <v>LESION DE SITIOS CONTIGUOS DE OTRAS PARTES Y DE LAS NO ESP.DE LA BOCA</v>
          </cell>
          <cell r="C948" t="str">
            <v>027</v>
          </cell>
        </row>
        <row r="949">
          <cell r="A949" t="str">
            <v>C069</v>
          </cell>
          <cell r="B949" t="str">
            <v>TUMOR MALIGNO DE LA BOCA, PARTE NO ESPECIFICADA</v>
          </cell>
          <cell r="C949" t="str">
            <v>027</v>
          </cell>
        </row>
        <row r="950">
          <cell r="A950" t="str">
            <v>C07</v>
          </cell>
          <cell r="B950" t="str">
            <v>TUMOR MALIGNO DE LA GLANDULA PAROTIDA</v>
          </cell>
          <cell r="C950" t="str">
            <v>027</v>
          </cell>
        </row>
        <row r="951">
          <cell r="A951" t="str">
            <v>C08</v>
          </cell>
          <cell r="B951" t="str">
            <v>TUMOR MALIG. DE OTRAS GLAND. SALIVALES MAYORES Y DE LAS NO ESPCIF.</v>
          </cell>
          <cell r="C951" t="str">
            <v>027</v>
          </cell>
        </row>
        <row r="952">
          <cell r="A952" t="str">
            <v>C080</v>
          </cell>
          <cell r="B952" t="str">
            <v>TUMOR MALIGNO DE LA GLANDULA SUBMAXILAR</v>
          </cell>
          <cell r="C952" t="str">
            <v>027</v>
          </cell>
        </row>
        <row r="953">
          <cell r="A953" t="str">
            <v>C081</v>
          </cell>
          <cell r="B953" t="str">
            <v>TUMOR MALIGNO DE LA GLANDULA SUBLINGUAL</v>
          </cell>
          <cell r="C953" t="str">
            <v>027</v>
          </cell>
        </row>
        <row r="954">
          <cell r="A954" t="str">
            <v>C088</v>
          </cell>
          <cell r="B954" t="str">
            <v>LESION DE SITIOS CONTIGUOS DE LAS GLANDULAS SALIVALES</v>
          </cell>
          <cell r="C954" t="str">
            <v>027</v>
          </cell>
        </row>
        <row r="955">
          <cell r="A955" t="str">
            <v>C089</v>
          </cell>
          <cell r="B955" t="str">
            <v>TUMOR MALIGNO DE GLANDULA SALIVAL MAYOR, NO ESPECIFICADA</v>
          </cell>
          <cell r="C955" t="str">
            <v>027</v>
          </cell>
        </row>
        <row r="956">
          <cell r="A956" t="str">
            <v>C09</v>
          </cell>
          <cell r="B956" t="str">
            <v>TUMOR MALIGNO DE LA AMIGDALA</v>
          </cell>
          <cell r="C956" t="str">
            <v>027</v>
          </cell>
        </row>
        <row r="957">
          <cell r="A957" t="str">
            <v>C090</v>
          </cell>
          <cell r="B957" t="str">
            <v>TUMOR MALIGNO DE LA FOSA AMIGDALINA</v>
          </cell>
          <cell r="C957" t="str">
            <v>027</v>
          </cell>
        </row>
        <row r="958">
          <cell r="A958" t="str">
            <v>C091</v>
          </cell>
          <cell r="B958" t="str">
            <v>TUMOR MALIGNO DEL PILAR AMIGDALINO (ANTERIOR) (POSTERIOR)</v>
          </cell>
          <cell r="C958" t="str">
            <v>027</v>
          </cell>
        </row>
        <row r="959">
          <cell r="A959" t="str">
            <v>C098</v>
          </cell>
          <cell r="B959" t="str">
            <v>LESION DE SITIOS CONTIGUOS DE LA AMIGDALA</v>
          </cell>
          <cell r="C959" t="str">
            <v>027</v>
          </cell>
        </row>
        <row r="960">
          <cell r="A960" t="str">
            <v>C099</v>
          </cell>
          <cell r="B960" t="str">
            <v>TUMOR MALIGNO DE LA AMIGDALA, PARTE NO ESPECIFICADA</v>
          </cell>
          <cell r="C960" t="str">
            <v>027</v>
          </cell>
        </row>
        <row r="961">
          <cell r="A961" t="str">
            <v>C10</v>
          </cell>
          <cell r="B961" t="str">
            <v>TUMOR MALIGNO DE LA OROFARINGE</v>
          </cell>
          <cell r="C961" t="str">
            <v>027</v>
          </cell>
        </row>
        <row r="962">
          <cell r="A962" t="str">
            <v>C100</v>
          </cell>
          <cell r="B962" t="str">
            <v>TUMOR MALIGNO DE LA VALECULA</v>
          </cell>
          <cell r="C962" t="str">
            <v>027</v>
          </cell>
        </row>
        <row r="963">
          <cell r="A963" t="str">
            <v>C101</v>
          </cell>
          <cell r="B963" t="str">
            <v>TUMOR MALIGNO DE LA CARA ANTERIOR DE LA EPIGLOTIS</v>
          </cell>
          <cell r="C963" t="str">
            <v>027</v>
          </cell>
        </row>
        <row r="964">
          <cell r="A964" t="str">
            <v>C102</v>
          </cell>
          <cell r="B964" t="str">
            <v>TUMOR MALIGNO DE LA PARED LATERAL DE LA OROFARINGE</v>
          </cell>
          <cell r="C964" t="str">
            <v>027</v>
          </cell>
        </row>
        <row r="965">
          <cell r="A965" t="str">
            <v>C103</v>
          </cell>
          <cell r="B965" t="str">
            <v>TUMOR MALIGNO DE LA PARED POSTERIOR DE LA OROFARINGE</v>
          </cell>
          <cell r="C965" t="str">
            <v>027</v>
          </cell>
        </row>
        <row r="966">
          <cell r="A966" t="str">
            <v>C104</v>
          </cell>
          <cell r="B966" t="str">
            <v>TUMOR MALIGNO DE LA HENDIDURA BRANQUIAL</v>
          </cell>
          <cell r="C966" t="str">
            <v>027</v>
          </cell>
        </row>
        <row r="967">
          <cell r="A967" t="str">
            <v>C108</v>
          </cell>
          <cell r="B967" t="str">
            <v>LESION DE SITIOS CONTIGUOS DE LA OROFARINGE</v>
          </cell>
          <cell r="C967" t="str">
            <v>027</v>
          </cell>
        </row>
        <row r="968">
          <cell r="A968" t="str">
            <v>C109</v>
          </cell>
          <cell r="B968" t="str">
            <v>TUMOR MALIGNO DE LA OROFARINGE, PARTE NO ESPECIFICADA</v>
          </cell>
          <cell r="C968" t="str">
            <v>027</v>
          </cell>
        </row>
        <row r="969">
          <cell r="A969" t="str">
            <v>C11</v>
          </cell>
          <cell r="B969" t="str">
            <v>TUMOR MALIGNO DE LA NASOFARINGE</v>
          </cell>
          <cell r="C969" t="str">
            <v>027</v>
          </cell>
        </row>
        <row r="970">
          <cell r="A970" t="str">
            <v>C110</v>
          </cell>
          <cell r="B970" t="str">
            <v>TUMOR MALIGNO DE LA PARED SUPERIOR DE LA NASOFARINGE</v>
          </cell>
          <cell r="C970" t="str">
            <v>027</v>
          </cell>
        </row>
        <row r="971">
          <cell r="A971" t="str">
            <v>C111</v>
          </cell>
          <cell r="B971" t="str">
            <v>TUMOR MALIGNO DE LA PARED POSTERIOR DE LA NASOFARINGE</v>
          </cell>
          <cell r="C971" t="str">
            <v>027</v>
          </cell>
        </row>
        <row r="972">
          <cell r="A972" t="str">
            <v>C112</v>
          </cell>
          <cell r="B972" t="str">
            <v>TUMOR MALIGNO DE LA PARED LATERAL DE LA NASOFARNGE</v>
          </cell>
          <cell r="C972" t="str">
            <v>027</v>
          </cell>
        </row>
        <row r="973">
          <cell r="A973" t="str">
            <v>C113</v>
          </cell>
          <cell r="B973" t="str">
            <v>TUMOR MALIGNO DE LA PARED ANTERIOR DE LA NASOFARINGE</v>
          </cell>
          <cell r="C973" t="str">
            <v>027</v>
          </cell>
        </row>
        <row r="974">
          <cell r="A974" t="str">
            <v>C118</v>
          </cell>
          <cell r="B974" t="str">
            <v>LESION DE SITIOS CONTIGUOS DE LA NASOFARINGE</v>
          </cell>
          <cell r="C974" t="str">
            <v>027</v>
          </cell>
        </row>
        <row r="975">
          <cell r="A975" t="str">
            <v>C119</v>
          </cell>
          <cell r="B975" t="str">
            <v>TUMOR MALIGNO DE LA NASOFRINGE, PARTE NO ESPECIFICADA</v>
          </cell>
          <cell r="C975" t="str">
            <v>027</v>
          </cell>
        </row>
        <row r="976">
          <cell r="A976" t="str">
            <v>C12</v>
          </cell>
          <cell r="B976" t="str">
            <v>TUMOR MALIGNO DEL SENO PIRIFORME</v>
          </cell>
          <cell r="C976" t="str">
            <v>027</v>
          </cell>
        </row>
        <row r="977">
          <cell r="A977" t="str">
            <v>C13</v>
          </cell>
          <cell r="B977" t="str">
            <v>TUMOR MALIGNO DE LA HIPOFARINGE</v>
          </cell>
          <cell r="C977" t="str">
            <v>027</v>
          </cell>
        </row>
        <row r="978">
          <cell r="A978" t="str">
            <v>C130</v>
          </cell>
          <cell r="B978" t="str">
            <v>TUMOR MALIGNO DE LA REGION POSTCRICOIDEA</v>
          </cell>
          <cell r="C978" t="str">
            <v>027</v>
          </cell>
        </row>
        <row r="979">
          <cell r="A979" t="str">
            <v>C131</v>
          </cell>
          <cell r="B979" t="str">
            <v>TUMOR MALIGNO DEL ARITENOEPIGLOTICO, CARA HIPOFARINGEA</v>
          </cell>
          <cell r="C979" t="str">
            <v>027</v>
          </cell>
        </row>
        <row r="980">
          <cell r="A980" t="str">
            <v>C132</v>
          </cell>
          <cell r="B980" t="str">
            <v>TUMOR MALIGNO DE LA PARED POSTERIOR DE LA HIPOFARINGE</v>
          </cell>
          <cell r="C980" t="str">
            <v>027</v>
          </cell>
        </row>
        <row r="981">
          <cell r="A981" t="str">
            <v>C138</v>
          </cell>
          <cell r="B981" t="str">
            <v>LESION DE SITIOS CONTIGUOS DE LA HIPOFARINGE</v>
          </cell>
          <cell r="C981" t="str">
            <v>027</v>
          </cell>
        </row>
        <row r="982">
          <cell r="A982" t="str">
            <v>C139</v>
          </cell>
          <cell r="B982" t="str">
            <v>TUMOR MALIGNO DE LA HIPOFARINGE, PARTE NO ESPECIFICADA</v>
          </cell>
          <cell r="C982" t="str">
            <v>027</v>
          </cell>
        </row>
        <row r="983">
          <cell r="A983" t="str">
            <v>C14</v>
          </cell>
          <cell r="B983" t="str">
            <v>TUMOR MALIG. DE OTROS SITIOS Y DE LOS MALDEF.DEL LABIO, DE LA CAV.BAC.</v>
          </cell>
          <cell r="C983" t="str">
            <v>027</v>
          </cell>
        </row>
        <row r="984">
          <cell r="A984" t="str">
            <v>C140</v>
          </cell>
          <cell r="B984" t="str">
            <v>TUMOR MALIGNO DE LA FARINGE, PARTE NO ESPECIFICADA</v>
          </cell>
          <cell r="C984" t="str">
            <v>027</v>
          </cell>
        </row>
        <row r="985">
          <cell r="A985" t="str">
            <v>C142</v>
          </cell>
          <cell r="B985" t="str">
            <v>TUMOR MALIGNO DEL ANILLO DE WALDEYE</v>
          </cell>
          <cell r="C985" t="str">
            <v>027</v>
          </cell>
        </row>
        <row r="986">
          <cell r="A986" t="str">
            <v>C148</v>
          </cell>
          <cell r="B986" t="str">
            <v>LESION DE SITIOS CONTIGUOS DEL LABIO,DE LA CAVIDAD BUCAL Y DE LA FAR.</v>
          </cell>
          <cell r="C986" t="str">
            <v>027</v>
          </cell>
        </row>
        <row r="987">
          <cell r="A987" t="str">
            <v>C15</v>
          </cell>
          <cell r="B987" t="str">
            <v>TUMOR MALIGNO DEL ESOFAGO</v>
          </cell>
          <cell r="C987" t="str">
            <v>028</v>
          </cell>
        </row>
        <row r="988">
          <cell r="A988" t="str">
            <v>C150</v>
          </cell>
          <cell r="B988" t="str">
            <v>TUMOR MALIGNO DEL ESOFAGO, PORCION CERVICAL</v>
          </cell>
          <cell r="C988" t="str">
            <v>028</v>
          </cell>
        </row>
        <row r="989">
          <cell r="A989" t="str">
            <v>C151</v>
          </cell>
          <cell r="B989" t="str">
            <v>TUMOR MALIGNO DEL ESOFAGO, PORCION TORACICA</v>
          </cell>
          <cell r="C989" t="str">
            <v>028</v>
          </cell>
        </row>
        <row r="990">
          <cell r="A990" t="str">
            <v>C152</v>
          </cell>
          <cell r="B990" t="str">
            <v>TUMOR MALIGNO DEL ESOFAGO, PORCION ABDOMINAL</v>
          </cell>
          <cell r="C990" t="str">
            <v>028</v>
          </cell>
        </row>
        <row r="991">
          <cell r="A991" t="str">
            <v>C153</v>
          </cell>
          <cell r="B991" t="str">
            <v>TUMOR MALIGNO DEL TERCIO SUPERIOR DEL ESOFAGO</v>
          </cell>
          <cell r="C991" t="str">
            <v>028</v>
          </cell>
        </row>
        <row r="992">
          <cell r="A992" t="str">
            <v>C154</v>
          </cell>
          <cell r="B992" t="str">
            <v>TUMOR MALIGNO DEL TERCIO MEDIO DEL ESOFAGO</v>
          </cell>
          <cell r="C992" t="str">
            <v>028</v>
          </cell>
        </row>
        <row r="993">
          <cell r="A993" t="str">
            <v>C155</v>
          </cell>
          <cell r="B993" t="str">
            <v>TUMOR MALIGNO DEL TERCIO INFERIOR DEL ESOFAGO</v>
          </cell>
          <cell r="C993" t="str">
            <v>028</v>
          </cell>
        </row>
        <row r="994">
          <cell r="A994" t="str">
            <v>C158</v>
          </cell>
          <cell r="B994" t="str">
            <v>LESION DE SITIOS CONTIGUOS DEL ESOFAGO</v>
          </cell>
          <cell r="C994" t="str">
            <v>028</v>
          </cell>
        </row>
        <row r="995">
          <cell r="A995" t="str">
            <v>C159</v>
          </cell>
          <cell r="B995" t="str">
            <v>TUMOR MALIGNO DEL ESOFAGO, PARTE NO ESPECIFICADA</v>
          </cell>
          <cell r="C995" t="str">
            <v>028</v>
          </cell>
        </row>
        <row r="996">
          <cell r="A996" t="str">
            <v>C16</v>
          </cell>
          <cell r="B996" t="str">
            <v>TUMOR MALIGNO DEL ESTOMAGO</v>
          </cell>
          <cell r="C996" t="str">
            <v>029</v>
          </cell>
        </row>
        <row r="997">
          <cell r="A997" t="str">
            <v>C160</v>
          </cell>
          <cell r="B997" t="str">
            <v>TUMOR MALIGNO DEL CARDIAS</v>
          </cell>
          <cell r="C997" t="str">
            <v>029</v>
          </cell>
        </row>
        <row r="998">
          <cell r="A998" t="str">
            <v>C161</v>
          </cell>
          <cell r="B998" t="str">
            <v>TUMOR MALIGNO DEL FUNDUS GASTRICO</v>
          </cell>
          <cell r="C998" t="str">
            <v>029</v>
          </cell>
        </row>
        <row r="999">
          <cell r="A999" t="str">
            <v>C162</v>
          </cell>
          <cell r="B999" t="str">
            <v>TUMOR MALIGNO DEL CUERPO DEL ESTOMAGO</v>
          </cell>
          <cell r="C999" t="str">
            <v>029</v>
          </cell>
        </row>
        <row r="1000">
          <cell r="A1000" t="str">
            <v>C163</v>
          </cell>
          <cell r="B1000" t="str">
            <v>TUMOR MALIGNO DEL ANTRO PILORICO</v>
          </cell>
          <cell r="C1000" t="str">
            <v>029</v>
          </cell>
        </row>
        <row r="1001">
          <cell r="A1001" t="str">
            <v>C164</v>
          </cell>
          <cell r="B1001" t="str">
            <v>TUMOR MALIGNO DEL PILORO</v>
          </cell>
          <cell r="C1001" t="str">
            <v>029</v>
          </cell>
        </row>
        <row r="1002">
          <cell r="A1002" t="str">
            <v>C165</v>
          </cell>
          <cell r="B1002" t="str">
            <v>TUMOR MALIGNO DE LA CURVATURA MANOR DEL ESTO.SIN OTRA ESPECIFIC.</v>
          </cell>
          <cell r="C1002" t="str">
            <v>029</v>
          </cell>
        </row>
        <row r="1003">
          <cell r="A1003" t="str">
            <v>C166</v>
          </cell>
          <cell r="B1003" t="str">
            <v>TUMOR MALIG. DE LA CURVATURA MAYOR DEL ESTOM.SIN OTRA ESPRCIFIC.</v>
          </cell>
          <cell r="C1003" t="str">
            <v>029</v>
          </cell>
        </row>
        <row r="1004">
          <cell r="A1004" t="str">
            <v>C168</v>
          </cell>
          <cell r="B1004" t="str">
            <v>LESION DE SITIOS CONTIGUOS DEL ESTOMAGO</v>
          </cell>
          <cell r="C1004" t="str">
            <v>029</v>
          </cell>
        </row>
        <row r="1005">
          <cell r="A1005" t="str">
            <v>C169</v>
          </cell>
          <cell r="B1005" t="str">
            <v>TUMOR MALIGNO DEL ESTOMAGO, PARTE NO ESPECIFICADA</v>
          </cell>
          <cell r="C1005" t="str">
            <v>029</v>
          </cell>
        </row>
        <row r="1006">
          <cell r="A1006" t="str">
            <v>C17</v>
          </cell>
          <cell r="B1006" t="str">
            <v>TUMOR MALIGNO DEL INTESTINO DELGADO</v>
          </cell>
          <cell r="C1006" t="str">
            <v>046</v>
          </cell>
        </row>
        <row r="1007">
          <cell r="A1007" t="str">
            <v>C170</v>
          </cell>
          <cell r="B1007" t="str">
            <v>TUMOR MALIGNO DEL DUODENO</v>
          </cell>
          <cell r="C1007" t="str">
            <v>046</v>
          </cell>
        </row>
        <row r="1008">
          <cell r="A1008" t="str">
            <v>C171</v>
          </cell>
          <cell r="B1008" t="str">
            <v>TUMOR MALIGNO DEL YEYUNO</v>
          </cell>
          <cell r="C1008" t="str">
            <v>046</v>
          </cell>
        </row>
        <row r="1009">
          <cell r="A1009" t="str">
            <v>C172</v>
          </cell>
          <cell r="B1009" t="str">
            <v>TUMOR MALIGNO DEL ILEON</v>
          </cell>
          <cell r="C1009" t="str">
            <v>046</v>
          </cell>
        </row>
        <row r="1010">
          <cell r="A1010" t="str">
            <v>C173</v>
          </cell>
          <cell r="B1010" t="str">
            <v>TUMOR MALIGNO DEL DIVERTICULO DE MECKEL</v>
          </cell>
          <cell r="C1010" t="str">
            <v>046</v>
          </cell>
        </row>
        <row r="1011">
          <cell r="A1011" t="str">
            <v>C178</v>
          </cell>
          <cell r="B1011" t="str">
            <v>LESION DE SITIOS CONTIGUOS DEL INTESTINO DELGADO</v>
          </cell>
          <cell r="C1011" t="str">
            <v>046</v>
          </cell>
        </row>
        <row r="1012">
          <cell r="A1012" t="str">
            <v>C179</v>
          </cell>
          <cell r="B1012" t="str">
            <v>TUMOR MALIGNO DEL INTESTINO DELGADO, PARTE NO ESPECIFICADA</v>
          </cell>
          <cell r="C1012" t="str">
            <v>046</v>
          </cell>
        </row>
        <row r="1013">
          <cell r="A1013" t="str">
            <v>C18</v>
          </cell>
          <cell r="B1013" t="str">
            <v>TUMOR MALIGNO DEL COLON</v>
          </cell>
          <cell r="C1013" t="str">
            <v>030</v>
          </cell>
        </row>
        <row r="1014">
          <cell r="A1014" t="str">
            <v>C180</v>
          </cell>
          <cell r="B1014" t="str">
            <v>TUMOR MALIGNO DEL CIEGO</v>
          </cell>
          <cell r="C1014" t="str">
            <v>030</v>
          </cell>
        </row>
        <row r="1015">
          <cell r="A1015" t="str">
            <v>C181</v>
          </cell>
          <cell r="B1015" t="str">
            <v>TUMOR MALIGNO DEL APENDICE</v>
          </cell>
          <cell r="C1015" t="str">
            <v>030</v>
          </cell>
        </row>
        <row r="1016">
          <cell r="A1016" t="str">
            <v>C182</v>
          </cell>
          <cell r="B1016" t="str">
            <v>TUMOR MALIGNO DEL COLON  ASCENDENTE</v>
          </cell>
          <cell r="C1016" t="str">
            <v>030</v>
          </cell>
        </row>
        <row r="1017">
          <cell r="A1017" t="str">
            <v>C183</v>
          </cell>
          <cell r="B1017" t="str">
            <v>TUMOR MALIGNO DEL ANGULO HEPATICO</v>
          </cell>
          <cell r="C1017" t="str">
            <v>030</v>
          </cell>
        </row>
        <row r="1018">
          <cell r="A1018" t="str">
            <v>C184</v>
          </cell>
          <cell r="B1018" t="str">
            <v>TUMOR MALIGNO DEL COLON TRANSVERSO</v>
          </cell>
          <cell r="C1018" t="str">
            <v>030</v>
          </cell>
        </row>
        <row r="1019">
          <cell r="A1019" t="str">
            <v>C185</v>
          </cell>
          <cell r="B1019" t="str">
            <v>TUMOR MALIGNO DEL ANGULO ESPLENICO</v>
          </cell>
          <cell r="C1019" t="str">
            <v>030</v>
          </cell>
        </row>
        <row r="1020">
          <cell r="A1020" t="str">
            <v>C186</v>
          </cell>
          <cell r="B1020" t="str">
            <v>TUMOR MALIGNO DEL COLON DESCENDENTE</v>
          </cell>
          <cell r="C1020" t="str">
            <v>030</v>
          </cell>
        </row>
        <row r="1021">
          <cell r="A1021" t="str">
            <v>C187</v>
          </cell>
          <cell r="B1021" t="str">
            <v>TUMOR MALIGNO DEL COLON SIGMOIDE</v>
          </cell>
          <cell r="C1021" t="str">
            <v>030</v>
          </cell>
        </row>
        <row r="1022">
          <cell r="A1022" t="str">
            <v>C188</v>
          </cell>
          <cell r="B1022" t="str">
            <v>LESION DE SITIOS CONTIGUOS DEL COLON</v>
          </cell>
          <cell r="C1022" t="str">
            <v>030</v>
          </cell>
        </row>
        <row r="1023">
          <cell r="A1023" t="str">
            <v>C189</v>
          </cell>
          <cell r="B1023" t="str">
            <v>TUMOR MALIGNO DEL COLON, PARTE NO ESPECIFICADA</v>
          </cell>
          <cell r="C1023" t="str">
            <v>030</v>
          </cell>
        </row>
        <row r="1024">
          <cell r="A1024" t="str">
            <v>C19</v>
          </cell>
          <cell r="B1024" t="str">
            <v>TUMOR MALIGNO DE LA UNION RECTOSIGMOIDEA</v>
          </cell>
          <cell r="C1024" t="str">
            <v>030</v>
          </cell>
        </row>
        <row r="1025">
          <cell r="A1025" t="str">
            <v>C20X</v>
          </cell>
          <cell r="B1025" t="str">
            <v>TUMOR MALIGNO DEL RECTO</v>
          </cell>
          <cell r="C1025" t="str">
            <v>030</v>
          </cell>
        </row>
        <row r="1026">
          <cell r="A1026" t="str">
            <v>C21</v>
          </cell>
          <cell r="B1026" t="str">
            <v>TUMOR MALIGNO DEL ANO Y DEL CONDUCTO ANAL</v>
          </cell>
          <cell r="C1026" t="str">
            <v>030</v>
          </cell>
        </row>
        <row r="1027">
          <cell r="A1027" t="str">
            <v>C210</v>
          </cell>
          <cell r="B1027" t="str">
            <v>TUMOR MALIGNO DEL ANO, PARTE NO ESPECIFICADA</v>
          </cell>
          <cell r="C1027" t="str">
            <v>030</v>
          </cell>
        </row>
        <row r="1028">
          <cell r="A1028" t="str">
            <v>C211</v>
          </cell>
          <cell r="B1028" t="str">
            <v>TUMOR MALIGNO DEL CONDUCTO ANAL</v>
          </cell>
          <cell r="C1028" t="str">
            <v>030</v>
          </cell>
        </row>
        <row r="1029">
          <cell r="A1029" t="str">
            <v>C212</v>
          </cell>
          <cell r="B1029" t="str">
            <v>TUMOR MALIGNO DE LA ZONA CLOACOGENICA</v>
          </cell>
          <cell r="C1029" t="str">
            <v>030</v>
          </cell>
        </row>
        <row r="1030">
          <cell r="A1030" t="str">
            <v>C218</v>
          </cell>
          <cell r="B1030" t="str">
            <v>LESION DE SITIOS CONT.DEL ANO, DEL CONDUCTO ANAL Y DEL RECTO</v>
          </cell>
          <cell r="C1030" t="str">
            <v>030</v>
          </cell>
        </row>
        <row r="1031">
          <cell r="A1031" t="str">
            <v>C22</v>
          </cell>
          <cell r="B1031" t="str">
            <v>TUMOR MALIGNO DEL HIGADO Y DE LAS VIAS BILIARES INTRAHEPATICAS</v>
          </cell>
          <cell r="C1031" t="str">
            <v>031</v>
          </cell>
        </row>
        <row r="1032">
          <cell r="A1032" t="str">
            <v>C220</v>
          </cell>
          <cell r="B1032" t="str">
            <v>CARCINOMA DE CELULAS HEPATICAS</v>
          </cell>
          <cell r="C1032" t="str">
            <v>031</v>
          </cell>
        </row>
        <row r="1033">
          <cell r="A1033" t="str">
            <v>C221</v>
          </cell>
          <cell r="B1033" t="str">
            <v>CARCINOMA DE VIAS BILIARES INTRAHEPATICAS</v>
          </cell>
          <cell r="C1033" t="str">
            <v>031</v>
          </cell>
        </row>
        <row r="1034">
          <cell r="A1034" t="str">
            <v>C222</v>
          </cell>
          <cell r="B1034" t="str">
            <v>HEPATOBLASTOMA</v>
          </cell>
          <cell r="C1034" t="str">
            <v>031</v>
          </cell>
        </row>
        <row r="1035">
          <cell r="A1035" t="str">
            <v>C223</v>
          </cell>
          <cell r="B1035" t="str">
            <v>ANGIOSARCOMA DEL HIGADO</v>
          </cell>
          <cell r="C1035" t="str">
            <v>031</v>
          </cell>
        </row>
        <row r="1036">
          <cell r="A1036" t="str">
            <v>C224</v>
          </cell>
          <cell r="B1036" t="str">
            <v>OTROS SARCOMAS DEL HIGADO</v>
          </cell>
          <cell r="C1036" t="str">
            <v>031</v>
          </cell>
        </row>
        <row r="1037">
          <cell r="A1037" t="str">
            <v>C227</v>
          </cell>
          <cell r="B1037" t="str">
            <v>OTROS CARCINOMAS ESPECIFICADOS DEL HIGADO</v>
          </cell>
          <cell r="C1037" t="str">
            <v>031</v>
          </cell>
        </row>
        <row r="1038">
          <cell r="A1038" t="str">
            <v>C229</v>
          </cell>
          <cell r="B1038" t="str">
            <v>TUMOR MALIGNO DEL HIGADO, NO ESPECIFICADO</v>
          </cell>
          <cell r="C1038" t="str">
            <v>031</v>
          </cell>
        </row>
        <row r="1039">
          <cell r="A1039" t="str">
            <v>C23X</v>
          </cell>
          <cell r="B1039" t="str">
            <v>TUMOR MALIGNO DE LA VESICULA BILIAR</v>
          </cell>
          <cell r="C1039" t="str">
            <v>046</v>
          </cell>
        </row>
        <row r="1040">
          <cell r="A1040" t="str">
            <v>C24</v>
          </cell>
          <cell r="B1040" t="str">
            <v>TUMOR MALIG. DE OTRAS PARTES Y DE LAS NO ESPEC.DE LAS VIAS BILIARES</v>
          </cell>
          <cell r="C1040" t="str">
            <v>046</v>
          </cell>
        </row>
        <row r="1041">
          <cell r="A1041" t="str">
            <v>C240</v>
          </cell>
          <cell r="B1041" t="str">
            <v>TUMOR MALIGNO DE LAS VIAS BILIARES EXTRAHEPATICAS</v>
          </cell>
          <cell r="C1041" t="str">
            <v>046</v>
          </cell>
        </row>
        <row r="1042">
          <cell r="A1042" t="str">
            <v>C241</v>
          </cell>
          <cell r="B1042" t="str">
            <v>TUMOR MALIGNO DE LA AMPOLLA DE VATER</v>
          </cell>
          <cell r="C1042" t="str">
            <v>046</v>
          </cell>
        </row>
        <row r="1043">
          <cell r="A1043" t="str">
            <v>C248</v>
          </cell>
          <cell r="B1043" t="str">
            <v>LESION DE SITIOS CONTIGUOS DE LAS VIAS BILIARES</v>
          </cell>
          <cell r="C1043" t="str">
            <v>046</v>
          </cell>
        </row>
        <row r="1044">
          <cell r="A1044" t="str">
            <v>C249</v>
          </cell>
          <cell r="B1044" t="str">
            <v>TUMOR MALIGNO DE LAS VIAS BILIARES, PARTE NO ESPECIFICADA</v>
          </cell>
          <cell r="C1044" t="str">
            <v>046</v>
          </cell>
        </row>
        <row r="1045">
          <cell r="A1045" t="str">
            <v>C25</v>
          </cell>
          <cell r="B1045" t="str">
            <v>TUMOR MALIGNO DEL PANCREAS</v>
          </cell>
          <cell r="C1045" t="str">
            <v>032</v>
          </cell>
        </row>
        <row r="1046">
          <cell r="A1046" t="str">
            <v>C250</v>
          </cell>
          <cell r="B1046" t="str">
            <v>TUMOR MALIGNO DE LA CABEZA DEL PANCREAS</v>
          </cell>
          <cell r="C1046" t="str">
            <v>032</v>
          </cell>
        </row>
        <row r="1047">
          <cell r="A1047" t="str">
            <v>C251</v>
          </cell>
          <cell r="B1047" t="str">
            <v>TUMOR MALIGNO DEL CUERPO DEL PANCREAS</v>
          </cell>
          <cell r="C1047" t="str">
            <v>032</v>
          </cell>
        </row>
        <row r="1048">
          <cell r="A1048" t="str">
            <v>C252</v>
          </cell>
          <cell r="B1048" t="str">
            <v>TUMOR MALIGNO DE LA COLA DEL PANCREAS</v>
          </cell>
          <cell r="C1048" t="str">
            <v>032</v>
          </cell>
        </row>
        <row r="1049">
          <cell r="A1049" t="str">
            <v>C253</v>
          </cell>
          <cell r="B1049" t="str">
            <v>TUMOR MALIGNO DEL CONDUCTO PANCREATICO</v>
          </cell>
          <cell r="C1049" t="str">
            <v>032</v>
          </cell>
        </row>
        <row r="1050">
          <cell r="A1050" t="str">
            <v>C254</v>
          </cell>
          <cell r="B1050" t="str">
            <v>TUMOR MALIGNO DEL PANCREAS ENDOCRINO</v>
          </cell>
          <cell r="C1050" t="str">
            <v>032</v>
          </cell>
        </row>
        <row r="1051">
          <cell r="A1051" t="str">
            <v>C257</v>
          </cell>
          <cell r="B1051" t="str">
            <v>TUMOR MALIGNO DE OTRAS PARTES ESPECIFICADAS DEL PANCREAS</v>
          </cell>
          <cell r="C1051" t="str">
            <v>032</v>
          </cell>
        </row>
        <row r="1052">
          <cell r="A1052" t="str">
            <v>C258</v>
          </cell>
          <cell r="B1052" t="str">
            <v>LESION DE SITIOS CONTIGUOS DEL PANCREAS</v>
          </cell>
          <cell r="C1052" t="str">
            <v>032</v>
          </cell>
        </row>
        <row r="1053">
          <cell r="A1053" t="str">
            <v>C259</v>
          </cell>
          <cell r="B1053" t="str">
            <v>TUMOR MALIGNO DEL PANCREAS, PARTE NO ESPECIFICADA</v>
          </cell>
          <cell r="C1053" t="str">
            <v>032</v>
          </cell>
        </row>
        <row r="1054">
          <cell r="A1054" t="str">
            <v>C26</v>
          </cell>
          <cell r="B1054" t="str">
            <v>TUMOR MALIG.DE OTROS SITIOS Y DE LOS MAL DEF. DE LOS ORG. DIGESTIVOS</v>
          </cell>
          <cell r="C1054" t="str">
            <v>046</v>
          </cell>
        </row>
        <row r="1055">
          <cell r="A1055" t="str">
            <v>C260</v>
          </cell>
          <cell r="B1055" t="str">
            <v>TUMOR MALIGNO DEL INTESTINO, PARTE NO ESPECIFICADA</v>
          </cell>
          <cell r="C1055" t="str">
            <v>046</v>
          </cell>
        </row>
        <row r="1056">
          <cell r="A1056" t="str">
            <v>C261</v>
          </cell>
          <cell r="B1056" t="str">
            <v>TUMOR MALIGNO DEL BAZO</v>
          </cell>
          <cell r="C1056" t="str">
            <v>046</v>
          </cell>
        </row>
        <row r="1057">
          <cell r="A1057" t="str">
            <v>C268</v>
          </cell>
          <cell r="B1057" t="str">
            <v>LESION DE SITIOS CONTIGUOS DE LOS ORGANOS DIGESTIVOS</v>
          </cell>
          <cell r="C1057" t="str">
            <v>046</v>
          </cell>
        </row>
        <row r="1058">
          <cell r="A1058" t="str">
            <v>C269</v>
          </cell>
          <cell r="B1058" t="str">
            <v>TUMOR MALIGNO DE SITIOS MAL DEFINIDOS DE LOS ORGANOS DIGESTIVOS</v>
          </cell>
          <cell r="C1058" t="str">
            <v>046</v>
          </cell>
        </row>
        <row r="1059">
          <cell r="A1059" t="str">
            <v>C30</v>
          </cell>
          <cell r="B1059" t="str">
            <v>TUMOR MALIGNO DE LAS FOSAS NASALES Y DEL OIDO MEDIO</v>
          </cell>
          <cell r="C1059" t="str">
            <v>046</v>
          </cell>
        </row>
        <row r="1060">
          <cell r="A1060" t="str">
            <v>C300</v>
          </cell>
          <cell r="B1060" t="str">
            <v>TUMOR MALIGNO DE LA FOSA NASAL</v>
          </cell>
          <cell r="C1060" t="str">
            <v>046</v>
          </cell>
        </row>
        <row r="1061">
          <cell r="A1061" t="str">
            <v>C301</v>
          </cell>
          <cell r="B1061" t="str">
            <v>TUMOR MALIGNO DEL OIDO MEDIO</v>
          </cell>
          <cell r="C1061" t="str">
            <v>046</v>
          </cell>
        </row>
        <row r="1062">
          <cell r="A1062" t="str">
            <v>C31</v>
          </cell>
          <cell r="B1062" t="str">
            <v>TUMOR MALIGNO DE LOS SENOS PARANASALES</v>
          </cell>
          <cell r="C1062" t="str">
            <v>046</v>
          </cell>
        </row>
        <row r="1063">
          <cell r="A1063" t="str">
            <v>C310</v>
          </cell>
          <cell r="B1063" t="str">
            <v>TUMOR MALIGNO DEL SENO MAXILAR</v>
          </cell>
          <cell r="C1063" t="str">
            <v>046</v>
          </cell>
        </row>
        <row r="1064">
          <cell r="A1064" t="str">
            <v>C311</v>
          </cell>
          <cell r="B1064" t="str">
            <v>TUMOR MALIGNO DEL SENO ETMOIDAL</v>
          </cell>
          <cell r="C1064" t="str">
            <v>046</v>
          </cell>
        </row>
        <row r="1065">
          <cell r="A1065" t="str">
            <v>C312</v>
          </cell>
          <cell r="B1065" t="str">
            <v>TUMOR MALIGNO DEL SENO FRONTAL</v>
          </cell>
          <cell r="C1065" t="str">
            <v>046</v>
          </cell>
        </row>
        <row r="1066">
          <cell r="A1066" t="str">
            <v>C313</v>
          </cell>
          <cell r="B1066" t="str">
            <v>TUMOR MALIGNO DEL SENO ESFENOIDAL</v>
          </cell>
          <cell r="C1066" t="str">
            <v>046</v>
          </cell>
        </row>
        <row r="1067">
          <cell r="A1067" t="str">
            <v>C318</v>
          </cell>
          <cell r="B1067" t="str">
            <v>LESION DE SITIOS CONTIGUOS DE LOS SENOS PARANASALES</v>
          </cell>
          <cell r="C1067" t="str">
            <v>046</v>
          </cell>
        </row>
        <row r="1068">
          <cell r="A1068" t="str">
            <v>C319</v>
          </cell>
          <cell r="B1068" t="str">
            <v>TUMOR MALIGNO DE SENO PARANASAL NO ESPECIFICADO</v>
          </cell>
          <cell r="C1068" t="str">
            <v>046</v>
          </cell>
        </row>
        <row r="1069">
          <cell r="A1069" t="str">
            <v>C32</v>
          </cell>
          <cell r="B1069" t="str">
            <v>TUMOR MALIGNO DE LA LARINGE</v>
          </cell>
          <cell r="C1069" t="str">
            <v>033</v>
          </cell>
        </row>
        <row r="1070">
          <cell r="A1070" t="str">
            <v>C320</v>
          </cell>
          <cell r="B1070" t="str">
            <v>TUMOR MALIGNO DE LA GLOTIS</v>
          </cell>
          <cell r="C1070" t="str">
            <v>033</v>
          </cell>
        </row>
        <row r="1071">
          <cell r="A1071" t="str">
            <v>C321</v>
          </cell>
          <cell r="B1071" t="str">
            <v>TUMOR MALIGNO DE LA REGION SUPRAGLOTICA</v>
          </cell>
          <cell r="C1071" t="str">
            <v>033</v>
          </cell>
        </row>
        <row r="1072">
          <cell r="A1072" t="str">
            <v>C322</v>
          </cell>
          <cell r="B1072" t="str">
            <v>TUMOR MALIGNO DE LA SUBGLOTICA</v>
          </cell>
          <cell r="C1072" t="str">
            <v>033</v>
          </cell>
        </row>
        <row r="1073">
          <cell r="A1073" t="str">
            <v>C323</v>
          </cell>
          <cell r="B1073" t="str">
            <v>TUMOR MALIGNO DEL CARTILAGO LARINGEO</v>
          </cell>
          <cell r="C1073" t="str">
            <v>033</v>
          </cell>
        </row>
        <row r="1074">
          <cell r="A1074" t="str">
            <v>C328</v>
          </cell>
          <cell r="B1074" t="str">
            <v>LESION DE SITIOS CONTIGUOS DE LA LARINGE</v>
          </cell>
          <cell r="C1074" t="str">
            <v>033</v>
          </cell>
        </row>
        <row r="1075">
          <cell r="A1075" t="str">
            <v>C329</v>
          </cell>
          <cell r="B1075" t="str">
            <v>TUMOR MALIGNO DE LA LARINGE, PARTE NO ESPECIFICADA</v>
          </cell>
          <cell r="C1075" t="str">
            <v>033</v>
          </cell>
        </row>
        <row r="1076">
          <cell r="A1076" t="str">
            <v>C33</v>
          </cell>
          <cell r="B1076" t="str">
            <v>TUMOR MALIGNO DE LA TRAQUEA</v>
          </cell>
          <cell r="C1076" t="str">
            <v>034</v>
          </cell>
        </row>
        <row r="1077">
          <cell r="A1077" t="str">
            <v>C34</v>
          </cell>
          <cell r="B1077" t="str">
            <v>TUMOR MALIGNO DE LOS BRONQUIOS Y DEL PULMON</v>
          </cell>
          <cell r="C1077" t="str">
            <v>034</v>
          </cell>
        </row>
        <row r="1078">
          <cell r="A1078" t="str">
            <v>C340</v>
          </cell>
          <cell r="B1078" t="str">
            <v>TUMOR MALIGNO DEL BRONQUIO PRINCIPAL</v>
          </cell>
          <cell r="C1078" t="str">
            <v>034</v>
          </cell>
        </row>
        <row r="1079">
          <cell r="A1079" t="str">
            <v>C341</v>
          </cell>
          <cell r="B1079" t="str">
            <v>TUMOR MALIGNO DEL LOBULO SUPERIOR, BRONQUIO O PULMON</v>
          </cell>
          <cell r="C1079" t="str">
            <v>034</v>
          </cell>
        </row>
        <row r="1080">
          <cell r="A1080" t="str">
            <v>C342</v>
          </cell>
          <cell r="B1080" t="str">
            <v>TUMOR MALIGNO DEL LOBULO MEDIO, BRONQUIO O PULMON</v>
          </cell>
          <cell r="C1080" t="str">
            <v>034</v>
          </cell>
        </row>
        <row r="1081">
          <cell r="A1081" t="str">
            <v>C343</v>
          </cell>
          <cell r="B1081" t="str">
            <v>TUMOR MALIGNO DEL LOBULO INFERIOR, BRONQUIO O PULMON</v>
          </cell>
          <cell r="C1081" t="str">
            <v>034</v>
          </cell>
        </row>
        <row r="1082">
          <cell r="A1082" t="str">
            <v>C348</v>
          </cell>
          <cell r="B1082" t="str">
            <v>LESION DE SITIOS CONTIGUOS DE LOS BRONQUIOS Y DEL PULMON</v>
          </cell>
          <cell r="C1082" t="str">
            <v>034</v>
          </cell>
        </row>
        <row r="1083">
          <cell r="A1083" t="str">
            <v>C349</v>
          </cell>
          <cell r="B1083" t="str">
            <v>TUMOR MALIGNO DE LOS BRONQUIOS O DEL PULMON, PARTE NO ESPECIFICADA</v>
          </cell>
          <cell r="C1083" t="str">
            <v>034</v>
          </cell>
        </row>
        <row r="1084">
          <cell r="A1084" t="str">
            <v>C37X</v>
          </cell>
          <cell r="B1084" t="str">
            <v>TUMOR MALIGNO DEL TIMO</v>
          </cell>
          <cell r="C1084" t="str">
            <v>046</v>
          </cell>
        </row>
        <row r="1085">
          <cell r="A1085" t="str">
            <v>C38</v>
          </cell>
          <cell r="B1085" t="str">
            <v>TUMOR MALIGNO DEL CORAZON, DEL MEDIASTINO Y DE LA PLEURA</v>
          </cell>
          <cell r="C1085" t="str">
            <v>046</v>
          </cell>
        </row>
        <row r="1086">
          <cell r="A1086" t="str">
            <v>C380</v>
          </cell>
          <cell r="B1086" t="str">
            <v>TUMOR MALIGNO DEL CORAZON</v>
          </cell>
          <cell r="C1086" t="str">
            <v>046</v>
          </cell>
        </row>
        <row r="1087">
          <cell r="A1087" t="str">
            <v>C381</v>
          </cell>
          <cell r="B1087" t="str">
            <v>TUMOR MALIGNO DEL MEDIASTINO ANTERIOR</v>
          </cell>
          <cell r="C1087" t="str">
            <v>046</v>
          </cell>
        </row>
        <row r="1088">
          <cell r="A1088" t="str">
            <v>C382</v>
          </cell>
          <cell r="B1088" t="str">
            <v>TUMOR MALIGNO DEL MEDIASTINO POSTERIOR</v>
          </cell>
          <cell r="C1088" t="str">
            <v>046</v>
          </cell>
        </row>
        <row r="1089">
          <cell r="A1089" t="str">
            <v>C383</v>
          </cell>
          <cell r="B1089" t="str">
            <v>TUMOR MALIGNO DEL MEDIASTINO, PARTE NO ESPECIFICADA</v>
          </cell>
          <cell r="C1089" t="str">
            <v>046</v>
          </cell>
        </row>
        <row r="1090">
          <cell r="A1090" t="str">
            <v>C384</v>
          </cell>
          <cell r="B1090" t="str">
            <v>TUMOR MALIGNO DE LA PLEURA</v>
          </cell>
          <cell r="C1090" t="str">
            <v>046</v>
          </cell>
        </row>
        <row r="1091">
          <cell r="A1091" t="str">
            <v>C388</v>
          </cell>
          <cell r="B1091" t="str">
            <v>LESION DE SITIOS CONTIGUOS DEL CORAZON, DEL MEDIAST. Y DE LA PLEURA</v>
          </cell>
          <cell r="C1091" t="str">
            <v>046</v>
          </cell>
        </row>
        <row r="1092">
          <cell r="A1092" t="str">
            <v>C39</v>
          </cell>
          <cell r="B1092" t="str">
            <v>TUMOR MALIG. DE OTROS SITIOS Y DE LOS MAL DEF.DEL SISTEMA RESPIRATORIO</v>
          </cell>
          <cell r="C1092" t="str">
            <v>046</v>
          </cell>
        </row>
        <row r="1093">
          <cell r="A1093" t="str">
            <v>C390</v>
          </cell>
          <cell r="B1093" t="str">
            <v>TUMOR MALIG. DE LAS VIAS RESP.SUPERIORES, PARTE NO ESPECIFICADA</v>
          </cell>
          <cell r="C1093" t="str">
            <v>046</v>
          </cell>
        </row>
        <row r="1094">
          <cell r="A1094" t="str">
            <v>C398</v>
          </cell>
          <cell r="B1094" t="str">
            <v>LESION DE SITIOS CONTIGUOS DE LOS ORG. RESPIRATORIOS E INTRATORACIC.</v>
          </cell>
          <cell r="C1094" t="str">
            <v>046</v>
          </cell>
        </row>
        <row r="1095">
          <cell r="A1095" t="str">
            <v>C399</v>
          </cell>
          <cell r="B1095" t="str">
            <v>TUMOR MALIGNO DE SITIOS MAL DEFINIDOS DEL SISTEMA RESPIRATORIOS</v>
          </cell>
          <cell r="C1095" t="str">
            <v>046</v>
          </cell>
        </row>
        <row r="1096">
          <cell r="A1096" t="str">
            <v>C40</v>
          </cell>
          <cell r="B1096" t="str">
            <v>TUMOR MALIG. DE LOS HUESOS Y DE LOS CARTILAGOS ART. DE LOS MIEMBROS</v>
          </cell>
          <cell r="C1096" t="str">
            <v>046</v>
          </cell>
        </row>
        <row r="1097">
          <cell r="A1097" t="str">
            <v>C400</v>
          </cell>
          <cell r="B1097" t="str">
            <v>TUMOR MALIG. DEL OMOPLATO Y DE LOS HUESOS LARGOS DEL MIEMB. SUPERIOR</v>
          </cell>
          <cell r="C1097" t="str">
            <v>046</v>
          </cell>
        </row>
        <row r="1098">
          <cell r="A1098" t="str">
            <v>C401</v>
          </cell>
          <cell r="B1098" t="str">
            <v>TUMOR MALIGNO DE LOS HUESOS CORTOS DEL MIEMBRO SUPERIOR</v>
          </cell>
          <cell r="C1098" t="str">
            <v>046</v>
          </cell>
        </row>
        <row r="1099">
          <cell r="A1099" t="str">
            <v>C402</v>
          </cell>
          <cell r="B1099" t="str">
            <v>TUMOR MALIGNO DE LOS HUESOS LARGOS DEL MIEMBRO INFERIOR</v>
          </cell>
          <cell r="C1099" t="str">
            <v>046</v>
          </cell>
        </row>
        <row r="1100">
          <cell r="A1100" t="str">
            <v>C403</v>
          </cell>
          <cell r="B1100" t="str">
            <v>TUMOR MALIGNO DE LOS HUESOS CORTOS DEL MIEMBRO INFERIOR</v>
          </cell>
          <cell r="C1100" t="str">
            <v>046</v>
          </cell>
        </row>
        <row r="1101">
          <cell r="A1101" t="str">
            <v>C408</v>
          </cell>
          <cell r="B1101" t="str">
            <v>LESION DE SITIOS CONT. DE LOS HUESOS Y DE LOS CART. ARTIC. DE LOS MIEM</v>
          </cell>
          <cell r="C1101" t="str">
            <v>046</v>
          </cell>
        </row>
        <row r="1102">
          <cell r="A1102" t="str">
            <v>C409</v>
          </cell>
          <cell r="B1102" t="str">
            <v>TUMOR MALIG. DE LOS HUESOS Y DE LOS CART. ARTIC.DE LOS MIEMB. SIN OTRA</v>
          </cell>
          <cell r="C1102" t="str">
            <v>046</v>
          </cell>
        </row>
        <row r="1103">
          <cell r="A1103" t="str">
            <v>C41</v>
          </cell>
          <cell r="B1103" t="str">
            <v>TUMOR MALIG. DE LOS HUESOS Y DE LODS CART. ART. DE OTROS SITIOS</v>
          </cell>
          <cell r="C1103" t="str">
            <v>046</v>
          </cell>
        </row>
        <row r="1104">
          <cell r="A1104" t="str">
            <v>C410</v>
          </cell>
          <cell r="B1104" t="str">
            <v>TUMOR MALIGNO DE LOS HUESOS DEL CRANEO Y DE LA CARA</v>
          </cell>
          <cell r="C1104" t="str">
            <v>046</v>
          </cell>
        </row>
        <row r="1105">
          <cell r="A1105" t="str">
            <v>C411</v>
          </cell>
          <cell r="B1105" t="str">
            <v>TUMOR MALIGNO DEL HUESO DEL MAXILAR INFERIOR</v>
          </cell>
          <cell r="C1105" t="str">
            <v>046</v>
          </cell>
        </row>
        <row r="1106">
          <cell r="A1106" t="str">
            <v>C412</v>
          </cell>
          <cell r="B1106" t="str">
            <v>TUMOR MALIGNO DE LA COLUMNA VERTEBRAL</v>
          </cell>
          <cell r="C1106" t="str">
            <v>046</v>
          </cell>
        </row>
        <row r="1107">
          <cell r="A1107" t="str">
            <v>C413</v>
          </cell>
          <cell r="B1107" t="str">
            <v>TUMOR MALIGNO DE LA COSTILLA, ESTERNON Y CLAVICULA</v>
          </cell>
          <cell r="C1107" t="str">
            <v>046</v>
          </cell>
        </row>
        <row r="1108">
          <cell r="A1108" t="str">
            <v>C414</v>
          </cell>
          <cell r="B1108" t="str">
            <v>TUMOR MALIGNO DE LOS HUESOS DE LA PELVIS, SACRO Y COCCIX</v>
          </cell>
          <cell r="C1108" t="str">
            <v>046</v>
          </cell>
        </row>
        <row r="1109">
          <cell r="A1109" t="str">
            <v>C418</v>
          </cell>
          <cell r="B1109" t="str">
            <v>LESION DE SITIOS CONTIGUOS DEL HUESO Y DEL CARTILAGO ARTICULAR</v>
          </cell>
          <cell r="C1109" t="str">
            <v>046</v>
          </cell>
        </row>
        <row r="1110">
          <cell r="A1110" t="str">
            <v>C419</v>
          </cell>
          <cell r="B1110" t="str">
            <v>TUMOR MALIGNO DEL HUESO Y DEL CARTILAGO ARTICULAR, NO ESPECIFICADO</v>
          </cell>
          <cell r="C1110" t="str">
            <v>046</v>
          </cell>
        </row>
        <row r="1111">
          <cell r="A1111" t="str">
            <v>C43</v>
          </cell>
          <cell r="B1111" t="str">
            <v>MELANOMA MALIGNO DE LA PIEL</v>
          </cell>
          <cell r="C1111" t="str">
            <v>035</v>
          </cell>
        </row>
        <row r="1112">
          <cell r="A1112" t="str">
            <v>C430</v>
          </cell>
          <cell r="B1112" t="str">
            <v>MELANOMA MALIGNO DEL LABIO</v>
          </cell>
          <cell r="C1112" t="str">
            <v>035</v>
          </cell>
        </row>
        <row r="1113">
          <cell r="A1113" t="str">
            <v>C431</v>
          </cell>
          <cell r="B1113" t="str">
            <v>MELANOMA MALIGNO DEL PARPADO, INCLUIDA LA COMISURA PALPEBRAL</v>
          </cell>
          <cell r="C1113" t="str">
            <v>035</v>
          </cell>
        </row>
        <row r="1114">
          <cell r="A1114" t="str">
            <v>C432</v>
          </cell>
          <cell r="B1114" t="str">
            <v>MELANOMA MALIGNO DE LA OREJA Y DEL CONDUCTO AUDITIVO EXTERNO</v>
          </cell>
          <cell r="C1114" t="str">
            <v>035</v>
          </cell>
        </row>
        <row r="1115">
          <cell r="A1115" t="str">
            <v>C433</v>
          </cell>
          <cell r="B1115" t="str">
            <v>MELANOMA MALIGNO DE LAS OTRAS PARTES Y LAS NO ESPECIF. DE LA CARA</v>
          </cell>
          <cell r="C1115" t="str">
            <v>035</v>
          </cell>
        </row>
        <row r="1116">
          <cell r="A1116" t="str">
            <v>C434</v>
          </cell>
          <cell r="B1116" t="str">
            <v>MELANOMA MALIGNO DEL CUERPO CABELLUDO Y DEL CUELLO</v>
          </cell>
          <cell r="C1116" t="str">
            <v>035</v>
          </cell>
        </row>
        <row r="1117">
          <cell r="A1117" t="str">
            <v>C435</v>
          </cell>
          <cell r="B1117" t="str">
            <v>MELANOMA MALIGNO DEL TRONCO</v>
          </cell>
          <cell r="C1117" t="str">
            <v>035</v>
          </cell>
        </row>
        <row r="1118">
          <cell r="A1118" t="str">
            <v>C436</v>
          </cell>
          <cell r="B1118" t="str">
            <v>MELANOMA MALIGNO DEL MIEMBRO SUPERIOR, INCLUIDA EL HOMBRO</v>
          </cell>
          <cell r="C1118" t="str">
            <v>035</v>
          </cell>
        </row>
        <row r="1119">
          <cell r="A1119" t="str">
            <v>C437</v>
          </cell>
          <cell r="B1119" t="str">
            <v>MELANOMA MALIGNO DEL MIEMBRO INFERIOR, INCLUIDO LA CADERA</v>
          </cell>
          <cell r="C1119" t="str">
            <v>035</v>
          </cell>
        </row>
        <row r="1120">
          <cell r="A1120" t="str">
            <v>C438</v>
          </cell>
          <cell r="B1120" t="str">
            <v>MELANOMA MALIGNO DE SITIOS CONTIGUOS DE LA PIEL</v>
          </cell>
          <cell r="C1120" t="str">
            <v>035</v>
          </cell>
        </row>
        <row r="1121">
          <cell r="A1121" t="str">
            <v>C439</v>
          </cell>
          <cell r="B1121" t="str">
            <v>MELANOMA MALIGNO DE LA PIEL, SITIO NO ESPECIFICADO</v>
          </cell>
          <cell r="C1121" t="str">
            <v>035</v>
          </cell>
        </row>
        <row r="1122">
          <cell r="A1122" t="str">
            <v>C44</v>
          </cell>
          <cell r="B1122" t="str">
            <v>OTROS TUMORES MALIGNOS DE LA PIEL</v>
          </cell>
          <cell r="C1122" t="str">
            <v>046</v>
          </cell>
        </row>
        <row r="1123">
          <cell r="A1123" t="str">
            <v>C440</v>
          </cell>
          <cell r="B1123" t="str">
            <v>TUMOR MALIGNO DE LA PIEL DEL LABIO</v>
          </cell>
          <cell r="C1123" t="str">
            <v>046</v>
          </cell>
        </row>
        <row r="1124">
          <cell r="A1124" t="str">
            <v>C441</v>
          </cell>
          <cell r="B1124" t="str">
            <v>TUMOR MALIGNO DE LA PIEL DEL PARPADO, INCLUIDA LA COMISURA PALPEBRAL</v>
          </cell>
          <cell r="C1124" t="str">
            <v>046</v>
          </cell>
        </row>
        <row r="1125">
          <cell r="A1125" t="str">
            <v>C442</v>
          </cell>
          <cell r="B1125" t="str">
            <v>TUMOR MALIGNO DE LA PIEL DE LA OREJA Y DEL CONDUCTO AUDITIVO EXTERNO</v>
          </cell>
          <cell r="C1125" t="str">
            <v>046</v>
          </cell>
        </row>
        <row r="1126">
          <cell r="A1126" t="str">
            <v>C443</v>
          </cell>
          <cell r="B1126" t="str">
            <v>TUMOR MALIGNO DE LA PIEL DE OTRAS PARTES Y DE LAS NO ESPEC. DE LA CARA</v>
          </cell>
          <cell r="C1126" t="str">
            <v>046</v>
          </cell>
        </row>
        <row r="1127">
          <cell r="A1127" t="str">
            <v>C444</v>
          </cell>
          <cell r="B1127" t="str">
            <v>TUMOR MALIGNO DE LA PIEL DEL CUERO CABELLUDO Y DEL CUELLO</v>
          </cell>
          <cell r="C1127" t="str">
            <v>046</v>
          </cell>
        </row>
        <row r="1128">
          <cell r="A1128" t="str">
            <v>C445</v>
          </cell>
          <cell r="B1128" t="str">
            <v>TUMOR MALIGNO DE LA PIEL DEL TRONCO</v>
          </cell>
          <cell r="C1128" t="str">
            <v>046</v>
          </cell>
        </row>
        <row r="1129">
          <cell r="A1129" t="str">
            <v>C446</v>
          </cell>
          <cell r="B1129" t="str">
            <v>TUMOR MALIGNO DE LA PIEL DEL MIEMBRO SUPERIOR, INCLUIDO EL HOMBRO</v>
          </cell>
          <cell r="C1129" t="str">
            <v>046</v>
          </cell>
        </row>
        <row r="1130">
          <cell r="A1130" t="str">
            <v>C447</v>
          </cell>
          <cell r="B1130" t="str">
            <v>TUMOR MALIGNO DE LA PIEL DEL MIEMBRO INFERIOR, INCLUIDA LA CADERA</v>
          </cell>
          <cell r="C1130" t="str">
            <v>046</v>
          </cell>
        </row>
        <row r="1131">
          <cell r="A1131" t="str">
            <v>C448</v>
          </cell>
          <cell r="B1131" t="str">
            <v>LESION DE SITIOS CONTIGUOS DE LA PIEL</v>
          </cell>
          <cell r="C1131" t="str">
            <v>046</v>
          </cell>
        </row>
        <row r="1132">
          <cell r="A1132" t="str">
            <v>C449</v>
          </cell>
          <cell r="B1132" t="str">
            <v>TUMOR MALIGNO DE LA PIEL, SITIO NO ESPECIFICADO</v>
          </cell>
          <cell r="C1132" t="str">
            <v>046</v>
          </cell>
        </row>
        <row r="1133">
          <cell r="A1133" t="str">
            <v>C45</v>
          </cell>
          <cell r="B1133" t="str">
            <v>MESOTELIOMA</v>
          </cell>
          <cell r="C1133" t="str">
            <v>046</v>
          </cell>
        </row>
        <row r="1134">
          <cell r="A1134" t="str">
            <v>C450</v>
          </cell>
          <cell r="B1134" t="str">
            <v>MESOTELIOMA DE LA PLEURA</v>
          </cell>
          <cell r="C1134" t="str">
            <v>046</v>
          </cell>
        </row>
        <row r="1135">
          <cell r="A1135" t="str">
            <v>C451</v>
          </cell>
          <cell r="B1135" t="str">
            <v>MESOTELIOMA DEL PERITONEO</v>
          </cell>
          <cell r="C1135" t="str">
            <v>046</v>
          </cell>
        </row>
        <row r="1136">
          <cell r="A1136" t="str">
            <v>C452</v>
          </cell>
          <cell r="B1136" t="str">
            <v>MESOTELIOMA DEL PERICARDIO</v>
          </cell>
          <cell r="C1136" t="str">
            <v>046</v>
          </cell>
        </row>
        <row r="1137">
          <cell r="A1137" t="str">
            <v>C457</v>
          </cell>
          <cell r="B1137" t="str">
            <v>MESOTELIOMA DE OTROS SITIOS ESPECIFICADOS</v>
          </cell>
          <cell r="C1137" t="str">
            <v>046</v>
          </cell>
        </row>
        <row r="1138">
          <cell r="A1138" t="str">
            <v>C459</v>
          </cell>
          <cell r="B1138" t="str">
            <v>MESOTELIOMA, DE SITIO NO ESPECIFICADO</v>
          </cell>
          <cell r="C1138" t="str">
            <v>046</v>
          </cell>
        </row>
        <row r="1139">
          <cell r="A1139" t="str">
            <v>C46</v>
          </cell>
          <cell r="B1139" t="str">
            <v>SARCOMA DE KAPOSI</v>
          </cell>
          <cell r="C1139" t="str">
            <v>046</v>
          </cell>
        </row>
        <row r="1140">
          <cell r="A1140" t="str">
            <v>C460</v>
          </cell>
          <cell r="B1140" t="str">
            <v>SARCOMA DE KAPOSI DE LA PIEL</v>
          </cell>
          <cell r="C1140" t="str">
            <v>046</v>
          </cell>
        </row>
        <row r="1141">
          <cell r="A1141" t="str">
            <v>C461</v>
          </cell>
          <cell r="B1141" t="str">
            <v>SARCOMA DE KAPOSI DEL TEJIDO BLANDO</v>
          </cell>
          <cell r="C1141" t="str">
            <v>046</v>
          </cell>
        </row>
        <row r="1142">
          <cell r="A1142" t="str">
            <v>C462</v>
          </cell>
          <cell r="B1142" t="str">
            <v>SARCOMA DE KAPOSI DEL PALADAR</v>
          </cell>
          <cell r="C1142" t="str">
            <v>046</v>
          </cell>
        </row>
        <row r="1143">
          <cell r="A1143" t="str">
            <v>C463</v>
          </cell>
          <cell r="B1143" t="str">
            <v>SARCOMA DE KAPOSI DE LOS GANGLIOS LINFATICOS</v>
          </cell>
          <cell r="C1143" t="str">
            <v>046</v>
          </cell>
        </row>
        <row r="1144">
          <cell r="A1144" t="str">
            <v>C467</v>
          </cell>
          <cell r="B1144" t="str">
            <v>SARCOMA DE KAPOSI DE OTROS SITIOS ESPECIFICADOS</v>
          </cell>
          <cell r="C1144" t="str">
            <v>046</v>
          </cell>
        </row>
        <row r="1145">
          <cell r="A1145" t="str">
            <v>C468</v>
          </cell>
          <cell r="B1145" t="str">
            <v>SARCOMA DE KAPOSI DE MULTIPLES ORGANOS</v>
          </cell>
          <cell r="C1145" t="str">
            <v>046</v>
          </cell>
        </row>
        <row r="1146">
          <cell r="A1146" t="str">
            <v>C469</v>
          </cell>
          <cell r="B1146" t="str">
            <v>SARCOMA DE KAPOSI, DE SITIO NO ESPECIFICADO</v>
          </cell>
          <cell r="C1146" t="str">
            <v>046</v>
          </cell>
        </row>
        <row r="1147">
          <cell r="A1147" t="str">
            <v>C47</v>
          </cell>
          <cell r="B1147" t="str">
            <v>TUMOR MALIGNO DE LOS NERVIOS PERIFERICOS Y DEL SIST. NERV. AUTONOMO</v>
          </cell>
          <cell r="C1147" t="str">
            <v>046</v>
          </cell>
        </row>
        <row r="1148">
          <cell r="A1148" t="str">
            <v>C470</v>
          </cell>
          <cell r="B1148" t="str">
            <v>TUMOR MALIGNO DE LOS NERVIOS PERIFERICOS DE LA CABEZA, CARA Y CUELLO</v>
          </cell>
          <cell r="C1148" t="str">
            <v>046</v>
          </cell>
        </row>
        <row r="1149">
          <cell r="A1149" t="str">
            <v>C471</v>
          </cell>
          <cell r="B1149" t="str">
            <v>TUMOR MALIG. DE LOS NERVIOS PERIF. DEL MIEMB. SUPER. INCLUIDO EL HOMB.</v>
          </cell>
          <cell r="C1149" t="str">
            <v>046</v>
          </cell>
        </row>
        <row r="1150">
          <cell r="A1150" t="str">
            <v>C472</v>
          </cell>
          <cell r="B1150" t="str">
            <v>TUMOR MALIG. DE LOS NERVIOS PERF.DEL MIEMB.INFERIOR, INCLUIDA LA CADE.</v>
          </cell>
          <cell r="C1150" t="str">
            <v>046</v>
          </cell>
        </row>
        <row r="1151">
          <cell r="A1151" t="str">
            <v>C473</v>
          </cell>
          <cell r="B1151" t="str">
            <v>TUMOR MALIGNO DE LOS NERVIOS PERIFERICOS DEL TORAX</v>
          </cell>
          <cell r="C1151" t="str">
            <v>046</v>
          </cell>
        </row>
        <row r="1152">
          <cell r="A1152" t="str">
            <v>C474</v>
          </cell>
          <cell r="B1152" t="str">
            <v>TUMOR MALIGNO DE LOS NERVIOS PERIFERICOS DEL ABDOMEN</v>
          </cell>
          <cell r="C1152" t="str">
            <v>046</v>
          </cell>
        </row>
        <row r="1153">
          <cell r="A1153" t="str">
            <v>C475</v>
          </cell>
          <cell r="B1153" t="str">
            <v>TUMOR MALIGNO DE LOS NERVIOS PERIFERICOS DE LA PELVIS</v>
          </cell>
          <cell r="C1153" t="str">
            <v>046</v>
          </cell>
        </row>
        <row r="1154">
          <cell r="A1154" t="str">
            <v>C476</v>
          </cell>
          <cell r="B1154" t="str">
            <v>TUMOR MALIG. DE LOS NERVIOS PERIF. DEL TRONCO, SIN OTRA ESPECIFICACION</v>
          </cell>
          <cell r="C1154" t="str">
            <v>046</v>
          </cell>
        </row>
        <row r="1155">
          <cell r="A1155" t="str">
            <v>C478</v>
          </cell>
          <cell r="B1155" t="str">
            <v>LESION DE SITIOS CONTIG. DE LOS NERVIOS PERIF. Y DEL SIST.NERV. AUTONO</v>
          </cell>
          <cell r="C1155" t="str">
            <v>046</v>
          </cell>
        </row>
        <row r="1156">
          <cell r="A1156" t="str">
            <v>C479</v>
          </cell>
          <cell r="B1156" t="str">
            <v>TUMOR MALIG. DE LOS NERVIOS PERIF. Y DEL SIST.NERV. AUTON. PARTE NO ES</v>
          </cell>
          <cell r="C1156" t="str">
            <v>046</v>
          </cell>
        </row>
        <row r="1157">
          <cell r="A1157" t="str">
            <v>C48</v>
          </cell>
          <cell r="B1157" t="str">
            <v>TUMOR MALIGNO DEL PERITONEO Y DEL RETROPERITONEO</v>
          </cell>
          <cell r="C1157" t="str">
            <v>046</v>
          </cell>
        </row>
        <row r="1158">
          <cell r="A1158" t="str">
            <v>C480</v>
          </cell>
          <cell r="B1158" t="str">
            <v>TUMOR MALIGNO DEL RETROPERITONEO</v>
          </cell>
          <cell r="C1158" t="str">
            <v>046</v>
          </cell>
        </row>
        <row r="1159">
          <cell r="A1159" t="str">
            <v>C481</v>
          </cell>
          <cell r="B1159" t="str">
            <v>TUMOR MALIGNO DE PARTE ESPECIFICADA DEL PERITONEO</v>
          </cell>
          <cell r="C1159" t="str">
            <v>046</v>
          </cell>
        </row>
        <row r="1160">
          <cell r="A1160" t="str">
            <v>C482</v>
          </cell>
          <cell r="B1160" t="str">
            <v>TUMOR MALIGNO DEL PERITONEO, SIN OTRA ESPECIFICACION</v>
          </cell>
          <cell r="C1160" t="str">
            <v>046</v>
          </cell>
        </row>
        <row r="1161">
          <cell r="A1161" t="str">
            <v>C488</v>
          </cell>
          <cell r="B1161" t="str">
            <v>LESION DE SITIOS CONTIGUOS DEL PERITONEO Y DEL RETROPERITONEO</v>
          </cell>
          <cell r="C1161" t="str">
            <v>046</v>
          </cell>
        </row>
        <row r="1162">
          <cell r="A1162" t="str">
            <v>C49</v>
          </cell>
          <cell r="B1162" t="str">
            <v>TUMOR MALIGNO DE OTROS TEJIDOS CONJUNTIVOS Y DE TEJIDOS BLANDOS</v>
          </cell>
          <cell r="C1162" t="str">
            <v>046</v>
          </cell>
        </row>
        <row r="1163">
          <cell r="A1163" t="str">
            <v>C490</v>
          </cell>
          <cell r="B1163" t="str">
            <v>TUMOR MALIG.DEL TEJIDO CONJUNTIVO Y DEL TEJIDO BLANDO DE LA CABEZA</v>
          </cell>
          <cell r="C1163" t="str">
            <v>046</v>
          </cell>
        </row>
        <row r="1164">
          <cell r="A1164" t="str">
            <v>C491</v>
          </cell>
          <cell r="B1164" t="str">
            <v>TUMOR MALIG. DEL TEJIDO CONJ. Y TEJIDO BLANDO DEL MIEMB.SUPERIOR</v>
          </cell>
          <cell r="C1164" t="str">
            <v>046</v>
          </cell>
        </row>
        <row r="1165">
          <cell r="A1165" t="str">
            <v>C492</v>
          </cell>
          <cell r="B1165" t="str">
            <v>TUMOR MALIG. DEL TEJIDO CONJ. Y TEJIDO BLANDO DEL MIEMB.INFERIOR</v>
          </cell>
          <cell r="C1165" t="str">
            <v>046</v>
          </cell>
        </row>
        <row r="1166">
          <cell r="A1166" t="str">
            <v>C493</v>
          </cell>
          <cell r="B1166" t="str">
            <v>TUMOR MALIGNO DEL TEJIDO CONJUNTIVO Y DEL TEJIDO BLANDO DEL TORAX</v>
          </cell>
          <cell r="C1166" t="str">
            <v>046</v>
          </cell>
        </row>
        <row r="1167">
          <cell r="A1167" t="str">
            <v>C494</v>
          </cell>
          <cell r="B1167" t="str">
            <v>TUMOR MALIG. DEL TEJIDO CONJUNTIVO Y TEJIDO BLANDO DEL ABDOMEN</v>
          </cell>
          <cell r="C1167" t="str">
            <v>046</v>
          </cell>
        </row>
        <row r="1168">
          <cell r="A1168" t="str">
            <v>C495</v>
          </cell>
          <cell r="B1168" t="str">
            <v>TUMOR MALIG. DEL TEJIDO CONJUNTIVO Y TEJIDO BLANDO DE LA PELVIS</v>
          </cell>
          <cell r="C1168" t="str">
            <v>046</v>
          </cell>
        </row>
        <row r="1169">
          <cell r="A1169" t="str">
            <v>C496</v>
          </cell>
          <cell r="B1169" t="str">
            <v>TUMOR MALIGNO DEL TEJIDO CONJUNTIVO Y TEJIDO BLANDO DEL TRONCO</v>
          </cell>
          <cell r="C1169" t="str">
            <v>046</v>
          </cell>
        </row>
        <row r="1170">
          <cell r="A1170" t="str">
            <v>C498</v>
          </cell>
          <cell r="B1170" t="str">
            <v>LESION DE SITIOS CONTIGUOS DEL TEJIDO CONJUNTIVO Y DEL TEJIDO BLANDO</v>
          </cell>
          <cell r="C1170" t="str">
            <v>046</v>
          </cell>
        </row>
        <row r="1171">
          <cell r="A1171" t="str">
            <v>C499</v>
          </cell>
          <cell r="B1171" t="str">
            <v>TUMOR MALIG. DEL TEJIDO CONJ. Y TEJIDO BLAN. DE SITIO NO ESPECIFICADO</v>
          </cell>
          <cell r="C1171" t="str">
            <v>046</v>
          </cell>
        </row>
        <row r="1172">
          <cell r="A1172" t="str">
            <v>C50</v>
          </cell>
          <cell r="B1172" t="str">
            <v>TUMOR MALIGNO DE LA MAMA</v>
          </cell>
          <cell r="C1172" t="str">
            <v>036</v>
          </cell>
        </row>
        <row r="1173">
          <cell r="A1173" t="str">
            <v>C500</v>
          </cell>
          <cell r="B1173" t="str">
            <v>TUMOR MALIGNO DEL PEZON Y AREOLA MAMARIA</v>
          </cell>
          <cell r="C1173" t="str">
            <v>036</v>
          </cell>
        </row>
        <row r="1174">
          <cell r="A1174" t="str">
            <v>C501</v>
          </cell>
          <cell r="B1174" t="str">
            <v>TUMOR MALIGNO DE LA PORCION CENTRAL DE LA MAMA</v>
          </cell>
          <cell r="C1174" t="str">
            <v>036</v>
          </cell>
        </row>
        <row r="1175">
          <cell r="A1175" t="str">
            <v>C502</v>
          </cell>
          <cell r="B1175" t="str">
            <v>TUMOR MALUGNO DEL CUADRANTE SUPERIOR INTERNO DE LA MAMA</v>
          </cell>
          <cell r="C1175" t="str">
            <v>036</v>
          </cell>
        </row>
        <row r="1176">
          <cell r="A1176" t="str">
            <v>C503</v>
          </cell>
          <cell r="B1176" t="str">
            <v>TUMOR MALIGNO DEL CUADRANTE INFERIOR INTERNO DE LA MAMA</v>
          </cell>
          <cell r="C1176" t="str">
            <v>036</v>
          </cell>
        </row>
        <row r="1177">
          <cell r="A1177" t="str">
            <v>C504</v>
          </cell>
          <cell r="B1177" t="str">
            <v>TUMOR MALIGNO DEL CUADRANTE SUPERIOR EXTERNO DE LA MAMA</v>
          </cell>
          <cell r="C1177" t="str">
            <v>036</v>
          </cell>
        </row>
        <row r="1178">
          <cell r="A1178" t="str">
            <v>C505</v>
          </cell>
          <cell r="B1178" t="str">
            <v>TUMOR MALIGNO DEL CUADRANTE INFERIOR EXTERNO DE LA MAMA</v>
          </cell>
          <cell r="C1178" t="str">
            <v>036</v>
          </cell>
        </row>
        <row r="1179">
          <cell r="A1179" t="str">
            <v>C506</v>
          </cell>
          <cell r="B1179" t="str">
            <v>TUMOR MALIGNO DE LA PROLONGACION AXILAR DE LA MAMA</v>
          </cell>
          <cell r="C1179" t="str">
            <v>036</v>
          </cell>
        </row>
        <row r="1180">
          <cell r="A1180" t="str">
            <v>C508</v>
          </cell>
          <cell r="B1180" t="str">
            <v>LESION DE SITIOS CONTIGUOS DE LA MAMA</v>
          </cell>
          <cell r="C1180" t="str">
            <v>036</v>
          </cell>
        </row>
        <row r="1181">
          <cell r="A1181" t="str">
            <v>C509</v>
          </cell>
          <cell r="B1181" t="str">
            <v>TUMOR MALIGNO DE LA MAMA NO ESPECIFICADA</v>
          </cell>
          <cell r="C1181" t="str">
            <v>036</v>
          </cell>
        </row>
        <row r="1182">
          <cell r="A1182" t="str">
            <v>C51</v>
          </cell>
          <cell r="B1182" t="str">
            <v>TUMOR MALIGNO DE LA VULVA</v>
          </cell>
          <cell r="C1182" t="str">
            <v>046</v>
          </cell>
        </row>
        <row r="1183">
          <cell r="A1183" t="str">
            <v>C510</v>
          </cell>
          <cell r="B1183" t="str">
            <v>TUMOR MALIGNO DEL LABIO MAYOR</v>
          </cell>
          <cell r="C1183" t="str">
            <v>046</v>
          </cell>
        </row>
        <row r="1184">
          <cell r="A1184" t="str">
            <v>C511</v>
          </cell>
          <cell r="B1184" t="str">
            <v>TUMOR MALIGNO DEL LABIO MENOR</v>
          </cell>
          <cell r="C1184" t="str">
            <v>046</v>
          </cell>
        </row>
        <row r="1185">
          <cell r="A1185" t="str">
            <v>C512</v>
          </cell>
          <cell r="B1185" t="str">
            <v>TUMOR MALIGNO DEL CLITORIS</v>
          </cell>
          <cell r="C1185" t="str">
            <v>046</v>
          </cell>
        </row>
        <row r="1186">
          <cell r="A1186" t="str">
            <v>C518</v>
          </cell>
          <cell r="B1186" t="str">
            <v>LESION DE SITIOS CONTIGUOS DE LA VULVA</v>
          </cell>
          <cell r="C1186" t="str">
            <v>046</v>
          </cell>
        </row>
        <row r="1187">
          <cell r="A1187" t="str">
            <v>C519</v>
          </cell>
          <cell r="B1187" t="str">
            <v>TUMOR MALIGNO DE LA VULVA, PARTE NO ESPECIFICADA</v>
          </cell>
          <cell r="C1187" t="str">
            <v>046</v>
          </cell>
        </row>
        <row r="1188">
          <cell r="A1188" t="str">
            <v>C52</v>
          </cell>
          <cell r="B1188" t="str">
            <v>TUMOR MALIGNO DE LA VAGINA</v>
          </cell>
          <cell r="C1188" t="str">
            <v>046</v>
          </cell>
        </row>
        <row r="1189">
          <cell r="A1189" t="str">
            <v>C53</v>
          </cell>
          <cell r="B1189" t="str">
            <v>TUMOR MALIGNO DEL CUELLO DEL UTERO</v>
          </cell>
          <cell r="C1189" t="str">
            <v>037</v>
          </cell>
        </row>
        <row r="1190">
          <cell r="A1190" t="str">
            <v>C530</v>
          </cell>
          <cell r="B1190" t="str">
            <v>TUMOR MALIGNO DEL ENDOCERVIX</v>
          </cell>
          <cell r="C1190" t="str">
            <v>037</v>
          </cell>
        </row>
        <row r="1191">
          <cell r="A1191" t="str">
            <v>C531</v>
          </cell>
          <cell r="B1191" t="str">
            <v>TUMOR MALIGNO DEL EXOCERVIX</v>
          </cell>
          <cell r="C1191" t="str">
            <v>037</v>
          </cell>
        </row>
        <row r="1192">
          <cell r="A1192" t="str">
            <v>C538</v>
          </cell>
          <cell r="B1192" t="str">
            <v>LESION DE SITIOS CONTIGUOS DEL CUELLO DEL UTERO</v>
          </cell>
          <cell r="C1192" t="str">
            <v>037</v>
          </cell>
        </row>
        <row r="1193">
          <cell r="A1193" t="str">
            <v>C539</v>
          </cell>
          <cell r="B1193" t="str">
            <v>TUMOR MALIGNO DEL CUELLO DEL UTERO, SIN OTRA ESPECIFICACION</v>
          </cell>
          <cell r="C1193" t="str">
            <v>037</v>
          </cell>
        </row>
        <row r="1194">
          <cell r="A1194" t="str">
            <v>C54</v>
          </cell>
          <cell r="B1194" t="str">
            <v>TUMOR MALIGNO DEL CUERPO DEL UTERO</v>
          </cell>
          <cell r="C1194" t="str">
            <v>038</v>
          </cell>
        </row>
        <row r="1195">
          <cell r="A1195" t="str">
            <v>C540</v>
          </cell>
          <cell r="B1195" t="str">
            <v>TUMOR MALIGNO DEL ISTMO UTERINO</v>
          </cell>
          <cell r="C1195" t="str">
            <v>038</v>
          </cell>
        </row>
        <row r="1196">
          <cell r="A1196" t="str">
            <v>C541</v>
          </cell>
          <cell r="B1196" t="str">
            <v>TUMOR MALIGNO DEL ENDOMETRIO</v>
          </cell>
          <cell r="C1196" t="str">
            <v>038</v>
          </cell>
        </row>
        <row r="1197">
          <cell r="A1197" t="str">
            <v>C542</v>
          </cell>
          <cell r="B1197" t="str">
            <v>TUMOR MALIGNO DEL MIOMETRIO</v>
          </cell>
          <cell r="C1197" t="str">
            <v>038</v>
          </cell>
        </row>
        <row r="1198">
          <cell r="A1198" t="str">
            <v>C543</v>
          </cell>
          <cell r="B1198" t="str">
            <v>TUMOR MALIGNO DEL FONDO DEL UTERO</v>
          </cell>
          <cell r="C1198" t="str">
            <v>038</v>
          </cell>
        </row>
        <row r="1199">
          <cell r="A1199" t="str">
            <v>C548</v>
          </cell>
          <cell r="B1199" t="str">
            <v>LESION DE SITIOS CONTIGUOS DEL CUERPO DEL UTERO</v>
          </cell>
          <cell r="C1199" t="str">
            <v>038</v>
          </cell>
        </row>
        <row r="1200">
          <cell r="A1200" t="str">
            <v>C549</v>
          </cell>
          <cell r="B1200" t="str">
            <v>TUMOR MALIGNO DEL CUERPO DEL UTERO, PARTE NO ESPECIFICADA</v>
          </cell>
          <cell r="C1200" t="str">
            <v>038</v>
          </cell>
        </row>
        <row r="1201">
          <cell r="A1201" t="str">
            <v>C55</v>
          </cell>
          <cell r="B1201" t="str">
            <v>TUMOR MALIGNO DEL UTERO, PARTE NO ESPECIFICADA</v>
          </cell>
          <cell r="C1201" t="str">
            <v>038</v>
          </cell>
        </row>
        <row r="1202">
          <cell r="A1202" t="str">
            <v>C56X</v>
          </cell>
          <cell r="B1202" t="str">
            <v>TUMOR MALIGNO DEL OVARIO</v>
          </cell>
          <cell r="C1202" t="str">
            <v>039</v>
          </cell>
        </row>
        <row r="1203">
          <cell r="A1203" t="str">
            <v>C57</v>
          </cell>
          <cell r="B1203" t="str">
            <v>TUMOR MALIG.DE OTROS ORG.GENITALES FEMEN. Y DE LOS NO ESPECIFICADOS</v>
          </cell>
          <cell r="C1203" t="str">
            <v>046</v>
          </cell>
        </row>
        <row r="1204">
          <cell r="A1204" t="str">
            <v>C570</v>
          </cell>
          <cell r="B1204" t="str">
            <v>TUMOR MALIGNO DE LA TROMPA DE FALOPIO</v>
          </cell>
          <cell r="C1204" t="str">
            <v>046</v>
          </cell>
        </row>
        <row r="1205">
          <cell r="A1205" t="str">
            <v>C571</v>
          </cell>
          <cell r="B1205" t="str">
            <v>TUMOR MALIGNO DEL LIGAMENTO ANCHO</v>
          </cell>
          <cell r="C1205" t="str">
            <v>046</v>
          </cell>
        </row>
        <row r="1206">
          <cell r="A1206" t="str">
            <v>C572</v>
          </cell>
          <cell r="B1206" t="str">
            <v>TUMOR MALIGNO DEL LIGAMENTO REDONDO</v>
          </cell>
          <cell r="C1206" t="str">
            <v>046</v>
          </cell>
        </row>
        <row r="1207">
          <cell r="A1207" t="str">
            <v>C573</v>
          </cell>
          <cell r="B1207" t="str">
            <v>TUMOR MALIGNO DEL PARAMETRIO</v>
          </cell>
          <cell r="C1207" t="str">
            <v>046</v>
          </cell>
        </row>
        <row r="1208">
          <cell r="A1208" t="str">
            <v>C574</v>
          </cell>
          <cell r="B1208" t="str">
            <v>TUMOR MALIGNO DE LOS ANEXOS UTERINOS, SIN OTRA ESPECIFICACION</v>
          </cell>
          <cell r="C1208" t="str">
            <v>046</v>
          </cell>
        </row>
        <row r="1209">
          <cell r="A1209" t="str">
            <v>C577</v>
          </cell>
          <cell r="B1209" t="str">
            <v>TUMOR MALIG. DE OTRAS PARTES ESPECIF. DE LOS ORG. GENITALES FEMEN.</v>
          </cell>
          <cell r="C1209" t="str">
            <v>046</v>
          </cell>
        </row>
        <row r="1210">
          <cell r="A1210" t="str">
            <v>C578</v>
          </cell>
          <cell r="B1210" t="str">
            <v>LESION DE SITIOS CONTIGUOS DE LOS ORGANOS GENITALES FEMENINOS</v>
          </cell>
          <cell r="C1210" t="str">
            <v>046</v>
          </cell>
        </row>
        <row r="1211">
          <cell r="A1211" t="str">
            <v>C579</v>
          </cell>
          <cell r="B1211" t="str">
            <v>TUMOR MALIGNO DE ORGANO GENITAL FEMENINO, PARTE NO ESPECIFICADA</v>
          </cell>
          <cell r="C1211" t="str">
            <v>046</v>
          </cell>
        </row>
        <row r="1212">
          <cell r="A1212" t="str">
            <v>C58</v>
          </cell>
          <cell r="B1212" t="str">
            <v>TUMOR MALIGNO DE LA PLACENTA</v>
          </cell>
          <cell r="C1212" t="str">
            <v>046</v>
          </cell>
        </row>
        <row r="1213">
          <cell r="A1213" t="str">
            <v>C60</v>
          </cell>
          <cell r="B1213" t="str">
            <v>TUMOR MALIGNO DEL PENE</v>
          </cell>
          <cell r="C1213" t="str">
            <v>046</v>
          </cell>
        </row>
        <row r="1214">
          <cell r="A1214" t="str">
            <v>C600</v>
          </cell>
          <cell r="B1214" t="str">
            <v>TUMOR MALIGNO DEL PREPUCIO</v>
          </cell>
          <cell r="C1214" t="str">
            <v>046</v>
          </cell>
        </row>
        <row r="1215">
          <cell r="A1215" t="str">
            <v>C601</v>
          </cell>
          <cell r="B1215" t="str">
            <v>TUMOR MALIGNO DEL GLANDE</v>
          </cell>
          <cell r="C1215" t="str">
            <v>046</v>
          </cell>
        </row>
        <row r="1216">
          <cell r="A1216" t="str">
            <v>C602</v>
          </cell>
          <cell r="B1216" t="str">
            <v>TUMOR MALIGNO DEL CUERPO DEL PENE</v>
          </cell>
          <cell r="C1216" t="str">
            <v>046</v>
          </cell>
        </row>
        <row r="1217">
          <cell r="A1217" t="str">
            <v>C608</v>
          </cell>
          <cell r="B1217" t="str">
            <v>LESION DE SITIOS CONTIGUOS DEL PENE</v>
          </cell>
          <cell r="C1217" t="str">
            <v>046</v>
          </cell>
        </row>
        <row r="1218">
          <cell r="A1218" t="str">
            <v>C609</v>
          </cell>
          <cell r="B1218" t="str">
            <v>TUMOR MALIGNO DEL PENE, PARTE NO ESPECIFICADA</v>
          </cell>
          <cell r="C1218" t="str">
            <v>046</v>
          </cell>
        </row>
        <row r="1219">
          <cell r="A1219" t="str">
            <v>C61X</v>
          </cell>
          <cell r="B1219" t="str">
            <v>TUMOR MALIGNO DE LA PROSTATA</v>
          </cell>
          <cell r="C1219" t="str">
            <v>040</v>
          </cell>
        </row>
        <row r="1220">
          <cell r="A1220" t="str">
            <v>C62X</v>
          </cell>
          <cell r="B1220" t="str">
            <v>TUMOR MALIGNO DEL TESTICULO</v>
          </cell>
          <cell r="C1220" t="str">
            <v>046</v>
          </cell>
        </row>
        <row r="1221">
          <cell r="A1221" t="str">
            <v>C620</v>
          </cell>
          <cell r="B1221" t="str">
            <v>TUMOR MALIGNO DEL TESTICULO NO DESCENDIDO</v>
          </cell>
          <cell r="C1221" t="str">
            <v>046</v>
          </cell>
        </row>
        <row r="1222">
          <cell r="A1222" t="str">
            <v>C621</v>
          </cell>
          <cell r="B1222" t="str">
            <v>TUMOR MALIGNO DEL TESTICULO DESCENDIDO</v>
          </cell>
          <cell r="C1222" t="str">
            <v>046</v>
          </cell>
        </row>
        <row r="1223">
          <cell r="A1223" t="str">
            <v>C629</v>
          </cell>
          <cell r="B1223" t="str">
            <v>TUMOR MALIGNO DEL TESTICULO, NO ESPECIFICADO</v>
          </cell>
          <cell r="C1223" t="str">
            <v>046</v>
          </cell>
        </row>
        <row r="1224">
          <cell r="A1224" t="str">
            <v>C63X</v>
          </cell>
          <cell r="B1224" t="str">
            <v>TUMOR MALIG. DE OTROS ORAG. GENITALES MASCULINOS Y DE LOS NO ESPEC.</v>
          </cell>
          <cell r="C1224" t="str">
            <v>046</v>
          </cell>
        </row>
        <row r="1225">
          <cell r="A1225" t="str">
            <v>C630</v>
          </cell>
          <cell r="B1225" t="str">
            <v>TUMOR MALIGNO DEL EPIDIDIMO</v>
          </cell>
          <cell r="C1225" t="str">
            <v>046</v>
          </cell>
        </row>
        <row r="1226">
          <cell r="A1226" t="str">
            <v>C631</v>
          </cell>
          <cell r="B1226" t="str">
            <v>TUMOR MALIGNO DEL CORDON ESPERMATICO</v>
          </cell>
          <cell r="C1226" t="str">
            <v>046</v>
          </cell>
        </row>
        <row r="1227">
          <cell r="A1227" t="str">
            <v>C632</v>
          </cell>
          <cell r="B1227" t="str">
            <v>TUMOR MALIGNO DEL ESCROTO</v>
          </cell>
          <cell r="C1227" t="str">
            <v>046</v>
          </cell>
        </row>
        <row r="1228">
          <cell r="A1228" t="str">
            <v>C637</v>
          </cell>
          <cell r="B1228" t="str">
            <v>TUMOR MALIG. DE OTRAS PARTES ESPEC. DE LOS ORG. GENITALES MASCULINOS</v>
          </cell>
          <cell r="C1228" t="str">
            <v>046</v>
          </cell>
        </row>
        <row r="1229">
          <cell r="A1229" t="str">
            <v>C638</v>
          </cell>
          <cell r="B1229" t="str">
            <v>LESION DE SITIOS CONTIGUOS DE LOS ORGANOS GENITALES MASCULINOS</v>
          </cell>
          <cell r="C1229" t="str">
            <v>046</v>
          </cell>
        </row>
        <row r="1230">
          <cell r="A1230" t="str">
            <v>C639</v>
          </cell>
          <cell r="B1230" t="str">
            <v>TUMOR MALIGNO DE ORG. GENITAL MASCULINO, NO ESPECIFICADA</v>
          </cell>
          <cell r="C1230" t="str">
            <v>046</v>
          </cell>
        </row>
        <row r="1231">
          <cell r="A1231" t="str">
            <v>C64X</v>
          </cell>
          <cell r="B1231" t="str">
            <v>TUMOR MALIGNO DEL RIÑON, EXCEPTO DE LA PELVIS RENAL</v>
          </cell>
          <cell r="C1231" t="str">
            <v>046</v>
          </cell>
        </row>
        <row r="1232">
          <cell r="A1232" t="str">
            <v>C65X</v>
          </cell>
          <cell r="B1232" t="str">
            <v>TUMOR MALIGNO DE LA PELVIS RENAL</v>
          </cell>
          <cell r="C1232" t="str">
            <v>046</v>
          </cell>
        </row>
        <row r="1233">
          <cell r="A1233" t="str">
            <v>C66X</v>
          </cell>
          <cell r="B1233" t="str">
            <v>TUMOR MALIGNO DEL URETER</v>
          </cell>
          <cell r="C1233" t="str">
            <v>046</v>
          </cell>
        </row>
        <row r="1234">
          <cell r="A1234" t="str">
            <v>C67X</v>
          </cell>
          <cell r="B1234" t="str">
            <v>TUMOR MALIGNO DE LA VEJIGA URINARIA</v>
          </cell>
          <cell r="C1234" t="str">
            <v>041</v>
          </cell>
        </row>
        <row r="1235">
          <cell r="A1235" t="str">
            <v>C670</v>
          </cell>
          <cell r="B1235" t="str">
            <v>TUMOR MALIGNO DEL TRIGONO VESICAL</v>
          </cell>
          <cell r="C1235" t="str">
            <v>041</v>
          </cell>
        </row>
        <row r="1236">
          <cell r="A1236" t="str">
            <v>C671</v>
          </cell>
          <cell r="B1236" t="str">
            <v>TUMOR MALIGNO DE LA CUPULA VESICAL</v>
          </cell>
          <cell r="C1236" t="str">
            <v>041</v>
          </cell>
        </row>
        <row r="1237">
          <cell r="A1237" t="str">
            <v>C672</v>
          </cell>
          <cell r="B1237" t="str">
            <v>TUMOR MALIGNO DE LA PARED LATERAL DE LA VEJIGA</v>
          </cell>
          <cell r="C1237" t="str">
            <v>041</v>
          </cell>
        </row>
        <row r="1238">
          <cell r="A1238" t="str">
            <v>C673</v>
          </cell>
          <cell r="B1238" t="str">
            <v>TUMOR MALIGNO DE LA PARED ANTERIOR DE LA VEJIGA</v>
          </cell>
          <cell r="C1238" t="str">
            <v>041</v>
          </cell>
        </row>
        <row r="1239">
          <cell r="A1239" t="str">
            <v>C674</v>
          </cell>
          <cell r="B1239" t="str">
            <v>TUMOR MALIGNO DE LA PARED POSTERIOR DE LA VEJIGA</v>
          </cell>
          <cell r="C1239" t="str">
            <v>041</v>
          </cell>
        </row>
        <row r="1240">
          <cell r="A1240" t="str">
            <v>C675</v>
          </cell>
          <cell r="B1240" t="str">
            <v>TUMOR MALIGNO DEL CUELLO DE LA VEJIGA</v>
          </cell>
          <cell r="C1240" t="str">
            <v>041</v>
          </cell>
        </row>
        <row r="1241">
          <cell r="A1241" t="str">
            <v>C676</v>
          </cell>
          <cell r="B1241" t="str">
            <v>TUMOR MALIGNO DEL ORIFICIO URETERAL</v>
          </cell>
          <cell r="C1241" t="str">
            <v>041</v>
          </cell>
        </row>
        <row r="1242">
          <cell r="A1242" t="str">
            <v>C677</v>
          </cell>
          <cell r="B1242" t="str">
            <v>TUMOR MALIGNO DEL URACO</v>
          </cell>
          <cell r="C1242" t="str">
            <v>041</v>
          </cell>
        </row>
        <row r="1243">
          <cell r="A1243" t="str">
            <v>C678</v>
          </cell>
          <cell r="B1243" t="str">
            <v>LESION DE SITIOS CONTIGUOS DE LA VEJIGA</v>
          </cell>
          <cell r="C1243" t="str">
            <v>041</v>
          </cell>
        </row>
        <row r="1244">
          <cell r="A1244" t="str">
            <v>C679</v>
          </cell>
          <cell r="B1244" t="str">
            <v>TUMOR MALIGNO DE LA VEJIGA URINARIA, PARTE NO ESPECIFICADA</v>
          </cell>
          <cell r="C1244" t="str">
            <v>041</v>
          </cell>
        </row>
        <row r="1245">
          <cell r="A1245" t="str">
            <v>C68</v>
          </cell>
          <cell r="B1245" t="str">
            <v>TUMOR MALIGNO DE OTROS ORGANOS URINARIOS Y DE LOS NO ESPECIFICADOS</v>
          </cell>
          <cell r="C1245" t="str">
            <v>046</v>
          </cell>
        </row>
        <row r="1246">
          <cell r="A1246" t="str">
            <v>C680</v>
          </cell>
          <cell r="B1246" t="str">
            <v>TUMOR MALIGNO DE LA URETRA</v>
          </cell>
          <cell r="C1246" t="str">
            <v>046</v>
          </cell>
        </row>
        <row r="1247">
          <cell r="A1247" t="str">
            <v>C681</v>
          </cell>
          <cell r="B1247" t="str">
            <v>TUMOR MALIGNO DE LAS GLANDULAS PARAURETRALES</v>
          </cell>
          <cell r="C1247" t="str">
            <v>046</v>
          </cell>
        </row>
        <row r="1248">
          <cell r="A1248" t="str">
            <v>C688</v>
          </cell>
          <cell r="B1248" t="str">
            <v>LESION DE SITIOS CONTIGUOS DE LOS ORGANOS URINARIOS</v>
          </cell>
          <cell r="C1248" t="str">
            <v>046</v>
          </cell>
        </row>
        <row r="1249">
          <cell r="A1249" t="str">
            <v>C689</v>
          </cell>
          <cell r="B1249" t="str">
            <v>TUM0R MALIGNO DE ORGANO URINARIO NO ESPECIFICADO</v>
          </cell>
          <cell r="C1249" t="str">
            <v>046</v>
          </cell>
        </row>
        <row r="1250">
          <cell r="A1250" t="str">
            <v>C69</v>
          </cell>
          <cell r="B1250" t="str">
            <v>TUMOR MALIGNO DEL OJO Y SUS ANEXOS</v>
          </cell>
          <cell r="C1250" t="str">
            <v>046</v>
          </cell>
        </row>
        <row r="1251">
          <cell r="A1251" t="str">
            <v>C690</v>
          </cell>
          <cell r="B1251" t="str">
            <v>TUMOR MALIGNO DE LA CONJUNTIVA</v>
          </cell>
          <cell r="C1251" t="str">
            <v>046</v>
          </cell>
        </row>
        <row r="1252">
          <cell r="A1252" t="str">
            <v>C691</v>
          </cell>
          <cell r="B1252" t="str">
            <v>TUMOR MALIGNO DE LA CORNEA</v>
          </cell>
          <cell r="C1252" t="str">
            <v>046</v>
          </cell>
        </row>
        <row r="1253">
          <cell r="A1253" t="str">
            <v>C692</v>
          </cell>
          <cell r="B1253" t="str">
            <v>TUMOR MALIGNO DE LA RETINA</v>
          </cell>
          <cell r="C1253" t="str">
            <v>046</v>
          </cell>
        </row>
        <row r="1254">
          <cell r="A1254" t="str">
            <v>C693</v>
          </cell>
          <cell r="B1254" t="str">
            <v>TUMOR MALIGNO DE LA COROIDES</v>
          </cell>
          <cell r="C1254" t="str">
            <v>046</v>
          </cell>
        </row>
        <row r="1255">
          <cell r="A1255" t="str">
            <v>C694</v>
          </cell>
          <cell r="B1255" t="str">
            <v>TUMOR MALIGNO DEL CUERPO CILIAR</v>
          </cell>
          <cell r="C1255" t="str">
            <v>046</v>
          </cell>
        </row>
        <row r="1256">
          <cell r="A1256" t="str">
            <v>C695</v>
          </cell>
          <cell r="B1256" t="str">
            <v>TUMOR MALIGNO DE LA GLANDULA Y CONDUCTO LAGRIMALES</v>
          </cell>
          <cell r="C1256" t="str">
            <v>046</v>
          </cell>
        </row>
        <row r="1257">
          <cell r="A1257" t="str">
            <v>C696</v>
          </cell>
          <cell r="B1257" t="str">
            <v>TUMOR MALIGNO DE LA ORBITA</v>
          </cell>
          <cell r="C1257" t="str">
            <v>046</v>
          </cell>
        </row>
        <row r="1258">
          <cell r="A1258" t="str">
            <v>C698</v>
          </cell>
          <cell r="B1258" t="str">
            <v>LESION DE SITIOS CONTIGUOS DEL OJO Y SUS ANEXOS</v>
          </cell>
          <cell r="C1258" t="str">
            <v>046</v>
          </cell>
        </row>
        <row r="1259">
          <cell r="A1259" t="str">
            <v>C699</v>
          </cell>
          <cell r="B1259" t="str">
            <v>TUMOR MALIGNO DEL OJO, PARTE NO ESPECIFICADA</v>
          </cell>
          <cell r="C1259" t="str">
            <v>046</v>
          </cell>
        </row>
        <row r="1260">
          <cell r="A1260" t="str">
            <v>C70</v>
          </cell>
          <cell r="B1260" t="str">
            <v>TUMOR MALIGNO DE LAS MENINGES</v>
          </cell>
          <cell r="C1260" t="str">
            <v>042</v>
          </cell>
        </row>
        <row r="1261">
          <cell r="A1261" t="str">
            <v>C700</v>
          </cell>
          <cell r="B1261" t="str">
            <v>TUMOR MALIGNO DE LAS MENINGES CEREBRALES</v>
          </cell>
          <cell r="C1261" t="str">
            <v>042</v>
          </cell>
        </row>
        <row r="1262">
          <cell r="A1262" t="str">
            <v>C701</v>
          </cell>
          <cell r="B1262" t="str">
            <v>TUMOR MALIGNO DE LAS MENINGES RAQUIDEAS</v>
          </cell>
          <cell r="C1262" t="str">
            <v>042</v>
          </cell>
        </row>
        <row r="1263">
          <cell r="A1263" t="str">
            <v>C709</v>
          </cell>
          <cell r="B1263" t="str">
            <v>TUMOR MALIGNO DE LAS MENINGES, PARTE NO ESPECIFICADA</v>
          </cell>
          <cell r="C1263" t="str">
            <v>042</v>
          </cell>
        </row>
        <row r="1264">
          <cell r="A1264" t="str">
            <v>C71</v>
          </cell>
          <cell r="B1264" t="str">
            <v>TUMOR MALIGNO DEL ENCEFALO</v>
          </cell>
          <cell r="C1264" t="str">
            <v>042</v>
          </cell>
        </row>
        <row r="1265">
          <cell r="A1265" t="str">
            <v>C710</v>
          </cell>
          <cell r="B1265" t="str">
            <v>TUMOR MALIGNO DEL CEREBRO, EXCEPTO LOBULOS Y VENTRICULOS</v>
          </cell>
          <cell r="C1265" t="str">
            <v>042</v>
          </cell>
        </row>
        <row r="1266">
          <cell r="A1266" t="str">
            <v>C711</v>
          </cell>
          <cell r="B1266" t="str">
            <v>TUMOR MALIGNO DEL LOBULO FRONTAL</v>
          </cell>
          <cell r="C1266" t="str">
            <v>042</v>
          </cell>
        </row>
        <row r="1267">
          <cell r="A1267" t="str">
            <v>C712</v>
          </cell>
          <cell r="B1267" t="str">
            <v>TUMOR MALIGNO DEL LOBULO TEMPORAL</v>
          </cell>
          <cell r="C1267" t="str">
            <v>042</v>
          </cell>
        </row>
        <row r="1268">
          <cell r="A1268" t="str">
            <v>C713</v>
          </cell>
          <cell r="B1268" t="str">
            <v>TUMOR MALIGNO DEL LOBULO PARIETAL</v>
          </cell>
          <cell r="C1268" t="str">
            <v>042</v>
          </cell>
        </row>
        <row r="1269">
          <cell r="A1269" t="str">
            <v>C714</v>
          </cell>
          <cell r="B1269" t="str">
            <v>TUMOR MALIGNO DEL LOBULO OCCIPITAL</v>
          </cell>
          <cell r="C1269" t="str">
            <v>042</v>
          </cell>
        </row>
        <row r="1270">
          <cell r="A1270" t="str">
            <v>C715</v>
          </cell>
          <cell r="B1270" t="str">
            <v>TUMOR MALIGNO DEL VENTRICULO CEREBRAL</v>
          </cell>
          <cell r="C1270" t="str">
            <v>042</v>
          </cell>
        </row>
        <row r="1271">
          <cell r="A1271" t="str">
            <v>C716</v>
          </cell>
          <cell r="B1271" t="str">
            <v>TUMOR MALIGNO DEL CEREBELO</v>
          </cell>
          <cell r="C1271" t="str">
            <v>042</v>
          </cell>
        </row>
        <row r="1272">
          <cell r="A1272" t="str">
            <v>C717</v>
          </cell>
          <cell r="B1272" t="str">
            <v>TUMOR MALIGNO DEL PEDUNCULO CEREBRAL</v>
          </cell>
          <cell r="C1272" t="str">
            <v>042</v>
          </cell>
        </row>
        <row r="1273">
          <cell r="A1273" t="str">
            <v>C718</v>
          </cell>
          <cell r="B1273" t="str">
            <v>LESION DE SITIOS CONTIGUOS DEL ENCEFALO</v>
          </cell>
          <cell r="C1273" t="str">
            <v>042</v>
          </cell>
        </row>
        <row r="1274">
          <cell r="A1274" t="str">
            <v>C719</v>
          </cell>
          <cell r="B1274" t="str">
            <v>TUMOR MALIGNO DEL ENCEFALO, PARTE NO ESPECIFICADA</v>
          </cell>
          <cell r="C1274" t="str">
            <v>042</v>
          </cell>
        </row>
        <row r="1275">
          <cell r="A1275" t="str">
            <v>C72</v>
          </cell>
          <cell r="B1275" t="str">
            <v>TUMOR MALIG. DE LA MEDULA ESPINAL, DE LOS NERV.CRANEALES Y DE OTRAS</v>
          </cell>
          <cell r="C1275" t="str">
            <v>042</v>
          </cell>
        </row>
        <row r="1276">
          <cell r="A1276" t="str">
            <v>C720</v>
          </cell>
          <cell r="B1276" t="str">
            <v>TUMOR MALIGNO DE LA MEDULA ESPINAL</v>
          </cell>
          <cell r="C1276" t="str">
            <v>042</v>
          </cell>
        </row>
        <row r="1277">
          <cell r="A1277" t="str">
            <v>C721</v>
          </cell>
          <cell r="B1277" t="str">
            <v>TUMOR MALIGNO DE LA COLA DE CABALLO</v>
          </cell>
          <cell r="C1277" t="str">
            <v>042</v>
          </cell>
        </row>
        <row r="1278">
          <cell r="A1278" t="str">
            <v>C722</v>
          </cell>
          <cell r="B1278" t="str">
            <v>TUMOR MALIGNO DEL NERVIO OLFATORIO</v>
          </cell>
          <cell r="C1278" t="str">
            <v>042</v>
          </cell>
        </row>
        <row r="1279">
          <cell r="A1279" t="str">
            <v>C723</v>
          </cell>
          <cell r="B1279" t="str">
            <v>TUMOR MALIGNO DEL NERVIO OPTICO</v>
          </cell>
          <cell r="C1279" t="str">
            <v>042</v>
          </cell>
        </row>
        <row r="1280">
          <cell r="A1280" t="str">
            <v>C724</v>
          </cell>
          <cell r="B1280" t="str">
            <v>TUMOR MALIGNO DEL NERVIO ACUSTICO</v>
          </cell>
          <cell r="C1280" t="str">
            <v>042</v>
          </cell>
        </row>
        <row r="1281">
          <cell r="A1281" t="str">
            <v>C725</v>
          </cell>
          <cell r="B1281" t="str">
            <v>TUMOR MALIGNO DE OTROS NERVIOS CRANEALES Y LOS NO ESPECIFICADOS</v>
          </cell>
          <cell r="C1281" t="str">
            <v>042</v>
          </cell>
        </row>
        <row r="1282">
          <cell r="A1282" t="str">
            <v>C728</v>
          </cell>
          <cell r="B1282" t="str">
            <v>LESION DE OTROS SITIOS CONTIGUOS DEL ENCEFALO Y OTRAS PARTES DEL SIS.</v>
          </cell>
          <cell r="C1282" t="str">
            <v>042</v>
          </cell>
        </row>
        <row r="1283">
          <cell r="A1283" t="str">
            <v>C729</v>
          </cell>
          <cell r="B1283" t="str">
            <v>TUMOR MALIGNO DEL SISTEMA NERVIOSO CENTRAL, SIN OTRA ESPECIFICACION</v>
          </cell>
          <cell r="C1283" t="str">
            <v>042</v>
          </cell>
        </row>
        <row r="1284">
          <cell r="A1284" t="str">
            <v>C73</v>
          </cell>
          <cell r="B1284" t="str">
            <v>TUMOR MALIGNO DE LA GLANDULA TIROIDES</v>
          </cell>
          <cell r="C1284" t="str">
            <v>046</v>
          </cell>
        </row>
        <row r="1285">
          <cell r="A1285" t="str">
            <v>C74</v>
          </cell>
          <cell r="B1285" t="str">
            <v>TUMOR MALIGNO DE LA GLANDULA SUPRARRENAL</v>
          </cell>
          <cell r="C1285" t="str">
            <v>046</v>
          </cell>
        </row>
        <row r="1286">
          <cell r="A1286" t="str">
            <v>C740</v>
          </cell>
          <cell r="B1286" t="str">
            <v>TUMOR MALIGNO DE LA CORTEZA DE LA GLANDULA SUPRARRENAL</v>
          </cell>
          <cell r="C1286" t="str">
            <v>046</v>
          </cell>
        </row>
        <row r="1287">
          <cell r="A1287" t="str">
            <v>C741</v>
          </cell>
          <cell r="B1287" t="str">
            <v>TUMOR MALIGNO DE LA MEDULA DE LA GLANDULA SUPRARRENAL</v>
          </cell>
          <cell r="C1287" t="str">
            <v>046</v>
          </cell>
        </row>
        <row r="1288">
          <cell r="A1288" t="str">
            <v>C749</v>
          </cell>
          <cell r="B1288" t="str">
            <v>TUMOR MALIGNO DE LA GLANDULA SUPRARRENAL, PARTE NO ESPECIFICADA</v>
          </cell>
          <cell r="C1288" t="str">
            <v>046</v>
          </cell>
        </row>
        <row r="1289">
          <cell r="A1289" t="str">
            <v>C75</v>
          </cell>
          <cell r="B1289" t="str">
            <v>TUMOR MALIG. DE OTRAS GLANDULAS ENDOCRINAS Y DE ESTRUCTURA AFINES</v>
          </cell>
          <cell r="C1289" t="str">
            <v>046</v>
          </cell>
        </row>
        <row r="1290">
          <cell r="A1290" t="str">
            <v>C750</v>
          </cell>
          <cell r="B1290" t="str">
            <v>TUMOR MALIGNO DE LA GLANDULA PARATIROIDES</v>
          </cell>
          <cell r="C1290" t="str">
            <v>046</v>
          </cell>
        </row>
        <row r="1291">
          <cell r="A1291" t="str">
            <v>C751</v>
          </cell>
          <cell r="B1291" t="str">
            <v>TUMOR MALIGNO DE LA HIPOFISIS</v>
          </cell>
          <cell r="C1291" t="str">
            <v>046</v>
          </cell>
        </row>
        <row r="1292">
          <cell r="A1292" t="str">
            <v>C752</v>
          </cell>
          <cell r="B1292" t="str">
            <v>TUMOR MALIGNO DEL CONDUCTO CRANEOFARINGEO</v>
          </cell>
          <cell r="C1292" t="str">
            <v>046</v>
          </cell>
        </row>
        <row r="1293">
          <cell r="A1293" t="str">
            <v>C753</v>
          </cell>
          <cell r="B1293" t="str">
            <v>TUMOR MALIGNO DE LA GLANDULA PINEAL</v>
          </cell>
          <cell r="C1293" t="str">
            <v>046</v>
          </cell>
        </row>
        <row r="1294">
          <cell r="A1294" t="str">
            <v>C754</v>
          </cell>
          <cell r="B1294" t="str">
            <v>TUMOR MALIGNO DEL CUERPO CAROTIDEO</v>
          </cell>
          <cell r="C1294" t="str">
            <v>046</v>
          </cell>
        </row>
        <row r="1295">
          <cell r="A1295" t="str">
            <v>C755</v>
          </cell>
          <cell r="B1295" t="str">
            <v>TUMOR MALIGNO DEL CUERPO AORTICO Y OTROS CUERPOS CROMAFINES</v>
          </cell>
          <cell r="C1295" t="str">
            <v>046</v>
          </cell>
        </row>
        <row r="1296">
          <cell r="A1296" t="str">
            <v>C758</v>
          </cell>
          <cell r="B1296" t="str">
            <v>TUMOR MALIGNO PLURIGLANDULAR, NO ESPECIFICADO</v>
          </cell>
          <cell r="C1296" t="str">
            <v>046</v>
          </cell>
        </row>
        <row r="1297">
          <cell r="A1297" t="str">
            <v>C759</v>
          </cell>
          <cell r="B1297" t="str">
            <v>TUMOR MALIGNO DE GLANDULA ENDOCRINA NO ESPECIFICADA</v>
          </cell>
          <cell r="C1297" t="str">
            <v>046</v>
          </cell>
        </row>
        <row r="1298">
          <cell r="A1298" t="str">
            <v>C76</v>
          </cell>
          <cell r="B1298" t="str">
            <v>TUMOR MALIGNO DE OTROS SITIOS Y DE SITIOS MAL DEFINIDOS</v>
          </cell>
          <cell r="C1298" t="str">
            <v>046</v>
          </cell>
        </row>
        <row r="1299">
          <cell r="A1299" t="str">
            <v>C760</v>
          </cell>
          <cell r="B1299" t="str">
            <v>TUMOR MALIGNO DE LA CABEZA, CARA Y CUELLO</v>
          </cell>
          <cell r="C1299" t="str">
            <v>046</v>
          </cell>
        </row>
        <row r="1300">
          <cell r="A1300" t="str">
            <v>C761</v>
          </cell>
          <cell r="B1300" t="str">
            <v>TUMOR MALIGNO DEL TORAX</v>
          </cell>
          <cell r="C1300" t="str">
            <v>046</v>
          </cell>
        </row>
        <row r="1301">
          <cell r="A1301" t="str">
            <v>C762</v>
          </cell>
          <cell r="B1301" t="str">
            <v>TUMOR MALIGNO DEL ABDOMEN</v>
          </cell>
          <cell r="C1301" t="str">
            <v>046</v>
          </cell>
        </row>
        <row r="1302">
          <cell r="A1302" t="str">
            <v>C763</v>
          </cell>
          <cell r="B1302" t="str">
            <v>TUMOR MALIGNO DE LA PELVIS</v>
          </cell>
          <cell r="C1302" t="str">
            <v>046</v>
          </cell>
        </row>
        <row r="1303">
          <cell r="A1303" t="str">
            <v>C764</v>
          </cell>
          <cell r="B1303" t="str">
            <v>TUMOR MALIGNO DEL MIENBRO SUPERIOR</v>
          </cell>
          <cell r="C1303" t="str">
            <v>046</v>
          </cell>
        </row>
        <row r="1304">
          <cell r="A1304" t="str">
            <v>C765</v>
          </cell>
          <cell r="B1304" t="str">
            <v>TUMOR MALIGNO DEL MIEMBRO INFERIOR</v>
          </cell>
          <cell r="C1304" t="str">
            <v>046</v>
          </cell>
        </row>
        <row r="1305">
          <cell r="A1305" t="str">
            <v>C767</v>
          </cell>
          <cell r="B1305" t="str">
            <v>TUMOR MALIGNO DE OTROS SITIOS MAL DEFINIDOS</v>
          </cell>
          <cell r="C1305" t="str">
            <v>046</v>
          </cell>
        </row>
        <row r="1306">
          <cell r="A1306" t="str">
            <v>C768</v>
          </cell>
          <cell r="B1306" t="str">
            <v>LESION DE SITIOS CONTIGUOS MAL DEFINIDOS</v>
          </cell>
          <cell r="C1306" t="str">
            <v>046</v>
          </cell>
        </row>
        <row r="1307">
          <cell r="A1307" t="str">
            <v>C77</v>
          </cell>
          <cell r="B1307" t="str">
            <v>TUMOR MALIGNO SECUNDARIO Y EL NO ESPECIFICADODE LOS GANG. LINFATICOS</v>
          </cell>
          <cell r="C1307" t="str">
            <v>046</v>
          </cell>
        </row>
        <row r="1308">
          <cell r="A1308" t="str">
            <v>C770</v>
          </cell>
          <cell r="B1308" t="str">
            <v>TUMOR MALIGNO DE LOS GANGLIOS LINFATICOS DE LA CABEZA, CARA Y CUELLO</v>
          </cell>
          <cell r="C1308" t="str">
            <v>046</v>
          </cell>
        </row>
        <row r="1309">
          <cell r="A1309" t="str">
            <v>C771</v>
          </cell>
          <cell r="B1309" t="str">
            <v>TUMOR MALIGNO DE LOS GANGLIOS LINFATICOS INTRATORACICOS</v>
          </cell>
          <cell r="C1309" t="str">
            <v>046</v>
          </cell>
        </row>
        <row r="1310">
          <cell r="A1310" t="str">
            <v>C772</v>
          </cell>
          <cell r="B1310" t="str">
            <v>TUMOR MALIGNO DE LOS GANGLIOS LINFATICOS INTRAABDOMINALES</v>
          </cell>
          <cell r="C1310" t="str">
            <v>046</v>
          </cell>
        </row>
        <row r="1311">
          <cell r="A1311" t="str">
            <v>C773</v>
          </cell>
          <cell r="B1311" t="str">
            <v>TUMOR MALIG. DE LOS GANGL. LINFAT. DE LA AXILA Y DEL MIENBRO SUPERIOR</v>
          </cell>
          <cell r="C1311" t="str">
            <v>046</v>
          </cell>
        </row>
        <row r="1312">
          <cell r="A1312" t="str">
            <v>C774</v>
          </cell>
          <cell r="B1312" t="str">
            <v>TUMOR MALIG. DE LOS GANGL. LINF. DE LA REGION INGUINAL Y DEL MIENB.IMF</v>
          </cell>
          <cell r="C1312" t="str">
            <v>046</v>
          </cell>
        </row>
        <row r="1313">
          <cell r="A1313" t="str">
            <v>C775</v>
          </cell>
          <cell r="B1313" t="str">
            <v>TUMOR MALIGNO DE LOS GANGLIOS LINFATICOS DE LA PELVIS</v>
          </cell>
          <cell r="C1313" t="str">
            <v>046</v>
          </cell>
        </row>
        <row r="1314">
          <cell r="A1314" t="str">
            <v>C778</v>
          </cell>
          <cell r="B1314" t="str">
            <v>TUMOR MALIG.DE LOS GANGLIOS LINFATICOS DE REGIONES MULTIPLES</v>
          </cell>
          <cell r="C1314" t="str">
            <v>046</v>
          </cell>
        </row>
        <row r="1315">
          <cell r="A1315" t="str">
            <v>C779</v>
          </cell>
          <cell r="B1315" t="str">
            <v>TUMOR MALIGNO DEL GANGLIO LINFATICO, SITIO NO ESPECIFICADO</v>
          </cell>
          <cell r="C1315" t="str">
            <v>046</v>
          </cell>
        </row>
        <row r="1316">
          <cell r="A1316" t="str">
            <v>C78</v>
          </cell>
          <cell r="B1316" t="str">
            <v>TUMOR MALIGNO SUCUNDARIO DE LOS ORGANOS RESPIRATORIOS Y DEGESTIVO</v>
          </cell>
          <cell r="C1316" t="str">
            <v>046</v>
          </cell>
        </row>
        <row r="1317">
          <cell r="A1317" t="str">
            <v>C780</v>
          </cell>
          <cell r="B1317" t="str">
            <v>TUMOR MAKIGNO SECUNDARIO DEL PULMON</v>
          </cell>
          <cell r="C1317" t="str">
            <v>046</v>
          </cell>
        </row>
        <row r="1318">
          <cell r="A1318" t="str">
            <v>C781</v>
          </cell>
          <cell r="B1318" t="str">
            <v>TUMOR MALIGNO SECUNDARIO DEL MEDIASTINO</v>
          </cell>
          <cell r="C1318" t="str">
            <v>046</v>
          </cell>
        </row>
        <row r="1319">
          <cell r="A1319" t="str">
            <v>C782</v>
          </cell>
          <cell r="B1319" t="str">
            <v>TUMOR MALIGNO SECUNDARIO DE LA PLEURA</v>
          </cell>
          <cell r="C1319" t="str">
            <v>046</v>
          </cell>
        </row>
        <row r="1320">
          <cell r="A1320" t="str">
            <v>C783</v>
          </cell>
          <cell r="B1320" t="str">
            <v>TUMOR MALIGNO SECUNDARIO DE OTROS ORG. RESPIRAT. Y DE LOS NO ESPECIF.</v>
          </cell>
          <cell r="C1320" t="str">
            <v>046</v>
          </cell>
        </row>
        <row r="1321">
          <cell r="A1321" t="str">
            <v>C784</v>
          </cell>
          <cell r="B1321" t="str">
            <v>TUMOR MALIGNO SECUNDARIO DEL INTESTINO DELGADO</v>
          </cell>
          <cell r="C1321" t="str">
            <v>046</v>
          </cell>
        </row>
        <row r="1322">
          <cell r="A1322" t="str">
            <v>C785</v>
          </cell>
          <cell r="B1322" t="str">
            <v>TUMOR MALIGNO SECUNDARIO DEL INTESTINO GRUESO Y DEL RECTO</v>
          </cell>
          <cell r="C1322" t="str">
            <v>046</v>
          </cell>
        </row>
        <row r="1323">
          <cell r="A1323" t="str">
            <v>C786</v>
          </cell>
          <cell r="B1323" t="str">
            <v>TUMOR MALIGNO SECUNDARIO DEL PERITONEO Y DEL RETROPERITONEO</v>
          </cell>
          <cell r="C1323" t="str">
            <v>046</v>
          </cell>
        </row>
        <row r="1324">
          <cell r="A1324" t="str">
            <v>C787</v>
          </cell>
          <cell r="B1324" t="str">
            <v>TUMOR MALIGNO SECUNDARIO DEL HIGADO</v>
          </cell>
          <cell r="C1324" t="str">
            <v>046</v>
          </cell>
        </row>
        <row r="1325">
          <cell r="A1325" t="str">
            <v>C788</v>
          </cell>
          <cell r="B1325" t="str">
            <v>TUMOR MALIG. SECUND. DE OTROS ORG. DIGEST. Y DE LOS NO ESPECIFICADOS</v>
          </cell>
          <cell r="C1325" t="str">
            <v>046</v>
          </cell>
        </row>
        <row r="1326">
          <cell r="A1326" t="str">
            <v>C79</v>
          </cell>
          <cell r="B1326" t="str">
            <v>TUMOR MALIGNO SECUNDARIO DE OTROS SITIOS</v>
          </cell>
          <cell r="C1326" t="str">
            <v>046</v>
          </cell>
        </row>
        <row r="1327">
          <cell r="A1327" t="str">
            <v>C790</v>
          </cell>
          <cell r="B1327" t="str">
            <v>TUMOR MALIGNO SECUNDARIO DEL RIÑON Y DE LA PELVIS RENAL</v>
          </cell>
          <cell r="C1327" t="str">
            <v>046</v>
          </cell>
        </row>
        <row r="1328">
          <cell r="A1328" t="str">
            <v>C791</v>
          </cell>
          <cell r="B1328" t="str">
            <v>TUMOR MALIG. SECUN. DE LA VEJIGA, Y DE OTROS ORG. Y LOS NO ESPECIF.</v>
          </cell>
          <cell r="C1328" t="str">
            <v>046</v>
          </cell>
        </row>
        <row r="1329">
          <cell r="A1329" t="str">
            <v>C792</v>
          </cell>
          <cell r="B1329" t="str">
            <v>TUMOR MALIGNO SECUNDARIO DE LA PIEL</v>
          </cell>
          <cell r="C1329" t="str">
            <v>046</v>
          </cell>
        </row>
        <row r="1330">
          <cell r="A1330" t="str">
            <v>C793</v>
          </cell>
          <cell r="B1330" t="str">
            <v>TUMOR MALIGNO SECUNDARIO DEL ENCEFALO Y DE LAS MANINGES CEREBRALES</v>
          </cell>
          <cell r="C1330" t="str">
            <v>046</v>
          </cell>
        </row>
        <row r="1331">
          <cell r="A1331" t="str">
            <v>C794</v>
          </cell>
          <cell r="B1331" t="str">
            <v>TUMOR MALIG. SECUN. DE OTRAS PARTES DEL SIST. NERV. Y DE LAS NO ESPEC.</v>
          </cell>
          <cell r="C1331" t="str">
            <v>046</v>
          </cell>
        </row>
        <row r="1332">
          <cell r="A1332" t="str">
            <v>C795</v>
          </cell>
          <cell r="B1332" t="str">
            <v>TUMOR MALIGNO SECUNDARIO DE LOS HUESOS Y DE LA MEDULA OSEA</v>
          </cell>
          <cell r="C1332" t="str">
            <v>046</v>
          </cell>
        </row>
        <row r="1333">
          <cell r="A1333" t="str">
            <v>C796</v>
          </cell>
          <cell r="B1333" t="str">
            <v>TUMOR MALIGNO SECUNDARIO DEL OVARIO</v>
          </cell>
          <cell r="C1333" t="str">
            <v>046</v>
          </cell>
        </row>
        <row r="1334">
          <cell r="A1334" t="str">
            <v>C797</v>
          </cell>
          <cell r="B1334" t="str">
            <v>TUMOR MALIGNO SECUNDARIO DE LA GLANDULA SUPRARRENAL</v>
          </cell>
          <cell r="C1334" t="str">
            <v>046</v>
          </cell>
        </row>
        <row r="1335">
          <cell r="A1335" t="str">
            <v>C798</v>
          </cell>
          <cell r="B1335" t="str">
            <v>TUMOR MALIGNO SECUNDARIO DE OTROS SITIOS ESPECIFICADOS</v>
          </cell>
          <cell r="C1335" t="str">
            <v>046</v>
          </cell>
        </row>
        <row r="1336">
          <cell r="A1336" t="str">
            <v>C80X</v>
          </cell>
          <cell r="B1336" t="str">
            <v>TUMOR MALIGNO DE SITIOS NO ESPECIFICADOS</v>
          </cell>
          <cell r="C1336" t="str">
            <v>046</v>
          </cell>
        </row>
        <row r="1337">
          <cell r="A1337" t="str">
            <v>C81</v>
          </cell>
          <cell r="B1337" t="str">
            <v>ENFERMEDAD DE HODKIN</v>
          </cell>
          <cell r="C1337" t="str">
            <v>046</v>
          </cell>
        </row>
        <row r="1338">
          <cell r="A1338" t="str">
            <v>C810</v>
          </cell>
          <cell r="B1338" t="str">
            <v>ENFERMEDAD DE HODKIN CON PREDOMINIO LINFOCITICO</v>
          </cell>
          <cell r="C1338" t="str">
            <v>046</v>
          </cell>
        </row>
        <row r="1339">
          <cell r="A1339" t="str">
            <v>C811</v>
          </cell>
          <cell r="B1339" t="str">
            <v>ENFERMEDAD DE HODKIN CON ESCLEROSIS NODULAR</v>
          </cell>
          <cell r="C1339" t="str">
            <v>046</v>
          </cell>
        </row>
        <row r="1340">
          <cell r="A1340" t="str">
            <v>C812</v>
          </cell>
          <cell r="B1340" t="str">
            <v>ENFERMEDAD DE HODKIN CON CELULARIDAD MIXTA</v>
          </cell>
          <cell r="C1340" t="str">
            <v>046</v>
          </cell>
        </row>
        <row r="1341">
          <cell r="A1341" t="str">
            <v>C813</v>
          </cell>
          <cell r="B1341" t="str">
            <v>ENFERMEDAD DE HODKIN CON DEPLECION LINFOCITICA</v>
          </cell>
          <cell r="C1341" t="str">
            <v>046</v>
          </cell>
        </row>
        <row r="1342">
          <cell r="A1342" t="str">
            <v>C817</v>
          </cell>
          <cell r="B1342" t="str">
            <v>OTROS TIPOS DE ENFERMEDAD DE HODKIN</v>
          </cell>
          <cell r="C1342" t="str">
            <v>046</v>
          </cell>
        </row>
        <row r="1343">
          <cell r="A1343" t="str">
            <v>C819</v>
          </cell>
          <cell r="B1343" t="str">
            <v>ENFERMEDAD DE HODKIN, NO ESPECIFICADA</v>
          </cell>
          <cell r="C1343" t="str">
            <v>046</v>
          </cell>
        </row>
        <row r="1344">
          <cell r="A1344" t="str">
            <v>C82</v>
          </cell>
          <cell r="B1344" t="str">
            <v>LINFOMA NO DE HODKIN (NODULAR)</v>
          </cell>
          <cell r="C1344" t="str">
            <v>043</v>
          </cell>
        </row>
        <row r="1345">
          <cell r="A1345" t="str">
            <v>C820</v>
          </cell>
          <cell r="B1345" t="str">
            <v>LINFOMA NO DE HODKIN DE CELULAS PEQUEÑAS HENDIDAS, FOLICULAR</v>
          </cell>
          <cell r="C1345" t="str">
            <v>043</v>
          </cell>
        </row>
        <row r="1346">
          <cell r="A1346" t="str">
            <v>C821</v>
          </cell>
          <cell r="B1346" t="str">
            <v>LINFOMA NO DE HODKIN MIXTO, DE PEQ. CELULAS HEND. Y DE GRANDES CELUL.</v>
          </cell>
          <cell r="C1346" t="str">
            <v>043</v>
          </cell>
        </row>
        <row r="1347">
          <cell r="A1347" t="str">
            <v>C822</v>
          </cell>
          <cell r="B1347" t="str">
            <v>LINFOMA NO DE HODKIN DE CELULAS GRANDES, FOLICULAR</v>
          </cell>
          <cell r="C1347" t="str">
            <v>043</v>
          </cell>
        </row>
        <row r="1348">
          <cell r="A1348" t="str">
            <v>C827</v>
          </cell>
          <cell r="B1348" t="str">
            <v>OTROS TIPOS ESPECIFICADOS DE LINFOMA NO DE HODKIN FOLICULAR</v>
          </cell>
          <cell r="C1348" t="str">
            <v>043</v>
          </cell>
        </row>
        <row r="1349">
          <cell r="A1349" t="str">
            <v>C829</v>
          </cell>
          <cell r="B1349" t="str">
            <v>LINFOMA NO DE HODKIN FOLICULAR, SIN OTRA ESPECIFICACION</v>
          </cell>
          <cell r="C1349" t="str">
            <v>043</v>
          </cell>
        </row>
        <row r="1350">
          <cell r="A1350" t="str">
            <v>C83</v>
          </cell>
          <cell r="B1350" t="str">
            <v>LINFOMA NO  HODKIN DIFUSO</v>
          </cell>
          <cell r="C1350" t="str">
            <v>043</v>
          </cell>
        </row>
        <row r="1351">
          <cell r="A1351" t="str">
            <v>C830</v>
          </cell>
          <cell r="B1351" t="str">
            <v>LINFOMA NO HODKIN DE CELULAS PEQUEÑAS (DIFUSO)</v>
          </cell>
          <cell r="C1351" t="str">
            <v>043</v>
          </cell>
        </row>
        <row r="1352">
          <cell r="A1352" t="str">
            <v>C831</v>
          </cell>
          <cell r="B1352" t="str">
            <v>LINFOMA NO HODKIN DE CELULAS PEQUEÑAS HENDIDAS (DIFUSO)</v>
          </cell>
          <cell r="C1352" t="str">
            <v>043</v>
          </cell>
        </row>
        <row r="1353">
          <cell r="A1353" t="str">
            <v>C832</v>
          </cell>
          <cell r="B1353" t="str">
            <v>LINFOMA NO HODKIN MIXTO, DE CELULAS PEQUEÑAS Y GRANDES (DIFUSO)</v>
          </cell>
          <cell r="C1353" t="str">
            <v>043</v>
          </cell>
        </row>
        <row r="1354">
          <cell r="A1354" t="str">
            <v>C833</v>
          </cell>
          <cell r="B1354" t="str">
            <v>LINFOMA NO HODKIN DE CELULAS GRANDES (DIFUSO)</v>
          </cell>
          <cell r="C1354" t="str">
            <v>043</v>
          </cell>
        </row>
        <row r="1355">
          <cell r="A1355" t="str">
            <v>C834</v>
          </cell>
          <cell r="B1355" t="str">
            <v>LINFOMA NO HODKIN INMUNOBLASTICO (DIFUSO)</v>
          </cell>
          <cell r="C1355" t="str">
            <v>043</v>
          </cell>
        </row>
        <row r="1356">
          <cell r="A1356" t="str">
            <v>C835</v>
          </cell>
          <cell r="B1356" t="str">
            <v>LINFOMA NO HODKIN LINFOBLASTICO (DIFUSO)</v>
          </cell>
          <cell r="C1356" t="str">
            <v>043</v>
          </cell>
        </row>
        <row r="1357">
          <cell r="A1357" t="str">
            <v>C836</v>
          </cell>
          <cell r="B1357" t="str">
            <v>LINFOMA NO HODKIN INDEFERENCIADO (DIFUSO)</v>
          </cell>
          <cell r="C1357" t="str">
            <v>043</v>
          </cell>
        </row>
        <row r="1358">
          <cell r="A1358" t="str">
            <v>C837</v>
          </cell>
          <cell r="B1358" t="str">
            <v>TUMOR DE BURKITT</v>
          </cell>
          <cell r="C1358" t="str">
            <v>043</v>
          </cell>
        </row>
        <row r="1359">
          <cell r="A1359" t="str">
            <v>C838</v>
          </cell>
          <cell r="B1359" t="str">
            <v>OTROS TIPOS ESPECIFICADOS DE LINFOMA NO HODKIN DIFUSO</v>
          </cell>
          <cell r="C1359" t="str">
            <v>043</v>
          </cell>
        </row>
        <row r="1360">
          <cell r="A1360" t="str">
            <v>C839</v>
          </cell>
          <cell r="B1360" t="str">
            <v>LINFOMA NO HODKIN DIFUSO, SIN OTRA ESPECIFICACION</v>
          </cell>
          <cell r="C1360" t="str">
            <v>043</v>
          </cell>
        </row>
        <row r="1361">
          <cell r="A1361" t="str">
            <v>C84</v>
          </cell>
          <cell r="B1361" t="str">
            <v>LINFOMA DE CELULAS T, PERIFERICO Y CUTANEO</v>
          </cell>
          <cell r="C1361" t="str">
            <v>043</v>
          </cell>
        </row>
        <row r="1362">
          <cell r="A1362" t="str">
            <v>C840</v>
          </cell>
          <cell r="B1362" t="str">
            <v>MICOSIS FUNGOIDE</v>
          </cell>
          <cell r="C1362" t="str">
            <v>043</v>
          </cell>
        </row>
        <row r="1363">
          <cell r="A1363" t="str">
            <v>C841</v>
          </cell>
          <cell r="B1363" t="str">
            <v>ENFERMEDAD DE SEZARY</v>
          </cell>
          <cell r="C1363" t="str">
            <v>043</v>
          </cell>
        </row>
        <row r="1364">
          <cell r="A1364" t="str">
            <v>C842</v>
          </cell>
          <cell r="B1364" t="str">
            <v>LINFOMA DE ZONA T</v>
          </cell>
          <cell r="C1364" t="str">
            <v>043</v>
          </cell>
        </row>
        <row r="1365">
          <cell r="A1365" t="str">
            <v>C843</v>
          </cell>
          <cell r="B1365" t="str">
            <v>LINFOMA LINFOEPITELIOIDE</v>
          </cell>
          <cell r="C1365" t="str">
            <v>043</v>
          </cell>
        </row>
        <row r="1366">
          <cell r="A1366" t="str">
            <v>C844</v>
          </cell>
          <cell r="B1366" t="str">
            <v>LINFOMA DE CELULAS T PERIFERICO</v>
          </cell>
          <cell r="C1366" t="str">
            <v>043</v>
          </cell>
        </row>
        <row r="1367">
          <cell r="A1367" t="str">
            <v>C845</v>
          </cell>
          <cell r="B1367" t="str">
            <v>OTROS LINFOMAS DE CELULAS T Y LOS NO ESPECIFICADOS</v>
          </cell>
          <cell r="C1367" t="str">
            <v>043</v>
          </cell>
        </row>
        <row r="1368">
          <cell r="A1368" t="str">
            <v>C85</v>
          </cell>
          <cell r="B1368" t="str">
            <v>LINFOMA NO HODKIN DE OTRO TIPO Y EL NO ESPECIFICADO</v>
          </cell>
          <cell r="C1368" t="str">
            <v>043</v>
          </cell>
        </row>
        <row r="1369">
          <cell r="A1369" t="str">
            <v>C850</v>
          </cell>
          <cell r="B1369" t="str">
            <v>LINFOSARCOMA</v>
          </cell>
          <cell r="C1369" t="str">
            <v>043</v>
          </cell>
        </row>
        <row r="1370">
          <cell r="A1370" t="str">
            <v>C851</v>
          </cell>
          <cell r="B1370" t="str">
            <v>LINFOMA DE CELULAS B, SIN OTRA ESPECIFICACION</v>
          </cell>
          <cell r="C1370" t="str">
            <v>043</v>
          </cell>
        </row>
        <row r="1371">
          <cell r="A1371" t="str">
            <v>C857</v>
          </cell>
          <cell r="B1371" t="str">
            <v>OTROS TIPOS ESPECIFICADOS DE LINFOMA NO HODKIN</v>
          </cell>
          <cell r="C1371" t="str">
            <v>043</v>
          </cell>
        </row>
        <row r="1372">
          <cell r="A1372" t="str">
            <v>C859</v>
          </cell>
          <cell r="B1372" t="str">
            <v>LINFOMA NO HODKIN, NO ESPECIFICADO</v>
          </cell>
          <cell r="C1372" t="str">
            <v>043</v>
          </cell>
        </row>
        <row r="1373">
          <cell r="A1373" t="str">
            <v>C88</v>
          </cell>
          <cell r="B1373" t="str">
            <v>ENFERMEDADES INMUNOPROLIFERATIVAS MALIGNAS</v>
          </cell>
          <cell r="C1373" t="str">
            <v>046</v>
          </cell>
        </row>
        <row r="1374">
          <cell r="A1374" t="str">
            <v>C880</v>
          </cell>
          <cell r="B1374" t="str">
            <v>MACROGLOBULINEMIA DE WALDENSTROM</v>
          </cell>
          <cell r="C1374" t="str">
            <v>046</v>
          </cell>
        </row>
        <row r="1375">
          <cell r="A1375" t="str">
            <v>C881</v>
          </cell>
          <cell r="B1375" t="str">
            <v>ENFERMEDAD DE CADENA PESADA ALFA</v>
          </cell>
          <cell r="C1375" t="str">
            <v>046</v>
          </cell>
        </row>
        <row r="1376">
          <cell r="A1376" t="str">
            <v>C882</v>
          </cell>
          <cell r="B1376" t="str">
            <v>ENFERMEDAD DE CADENA PESADA GAMMA</v>
          </cell>
          <cell r="C1376" t="str">
            <v>046</v>
          </cell>
        </row>
        <row r="1377">
          <cell r="A1377" t="str">
            <v>C883</v>
          </cell>
          <cell r="B1377" t="str">
            <v>ENFERMEDAD INMUNOPROLIFERATIVA DEL INTESTINO DELGADO</v>
          </cell>
          <cell r="C1377" t="str">
            <v>046</v>
          </cell>
        </row>
        <row r="1378">
          <cell r="A1378" t="str">
            <v>C887</v>
          </cell>
          <cell r="B1378" t="str">
            <v>OTRAS ENFERMEDADES INMUNOPROLIFERATIVAS MALIGNAS</v>
          </cell>
          <cell r="C1378" t="str">
            <v>046</v>
          </cell>
        </row>
        <row r="1379">
          <cell r="A1379" t="str">
            <v>C889</v>
          </cell>
          <cell r="B1379" t="str">
            <v>ENFERMEDAD INMUNOPROLIFERATIVA MALIGNA, SIN OTRA ESPECIFICACION</v>
          </cell>
          <cell r="C1379" t="str">
            <v>046</v>
          </cell>
        </row>
        <row r="1380">
          <cell r="A1380" t="str">
            <v>C90</v>
          </cell>
          <cell r="B1380" t="str">
            <v>MIELOMA MULTIPLE Y TUMORES MALIGNOS DE CELULAS PLASMATICAS</v>
          </cell>
          <cell r="C1380" t="str">
            <v>044</v>
          </cell>
        </row>
        <row r="1381">
          <cell r="A1381" t="str">
            <v>C900</v>
          </cell>
          <cell r="B1381" t="str">
            <v>MIELOMA MULTIPLE</v>
          </cell>
          <cell r="C1381" t="str">
            <v>044</v>
          </cell>
        </row>
        <row r="1382">
          <cell r="A1382" t="str">
            <v>C901</v>
          </cell>
          <cell r="B1382" t="str">
            <v>LEUCEMIA DE CELULAS PLASMATICAS</v>
          </cell>
          <cell r="C1382" t="str">
            <v>044</v>
          </cell>
        </row>
        <row r="1383">
          <cell r="A1383" t="str">
            <v>C902</v>
          </cell>
          <cell r="B1383" t="str">
            <v>PLASMOCITOMA, EXTRAMEDULAR</v>
          </cell>
          <cell r="C1383" t="str">
            <v>044</v>
          </cell>
        </row>
        <row r="1384">
          <cell r="A1384" t="str">
            <v>C91</v>
          </cell>
          <cell r="B1384" t="str">
            <v>LEUCEMIA LINFOIDE</v>
          </cell>
          <cell r="C1384" t="str">
            <v>045</v>
          </cell>
        </row>
        <row r="1385">
          <cell r="A1385" t="str">
            <v>C910</v>
          </cell>
          <cell r="B1385" t="str">
            <v>LEUCEMIA LINFOBLASTICA AGUDA</v>
          </cell>
          <cell r="C1385" t="str">
            <v>045</v>
          </cell>
        </row>
        <row r="1386">
          <cell r="A1386" t="str">
            <v>C911</v>
          </cell>
          <cell r="B1386" t="str">
            <v>LEUCEMIA LINFOCITICA CRONICA</v>
          </cell>
          <cell r="C1386" t="str">
            <v>045</v>
          </cell>
        </row>
        <row r="1387">
          <cell r="A1387" t="str">
            <v>C912</v>
          </cell>
          <cell r="B1387" t="str">
            <v>LEUCEMIA LINFOCITICA SUBAGUDA</v>
          </cell>
          <cell r="C1387" t="str">
            <v>045</v>
          </cell>
        </row>
        <row r="1388">
          <cell r="A1388" t="str">
            <v>C913</v>
          </cell>
          <cell r="B1388" t="str">
            <v>LEUCEMIA PROLINFOCITICA</v>
          </cell>
          <cell r="C1388" t="str">
            <v>045</v>
          </cell>
        </row>
        <row r="1389">
          <cell r="A1389" t="str">
            <v>C914</v>
          </cell>
          <cell r="B1389" t="str">
            <v>LEUCEMIA DE CELULAS VELLOSAS</v>
          </cell>
          <cell r="C1389" t="str">
            <v>045</v>
          </cell>
        </row>
        <row r="1390">
          <cell r="A1390" t="str">
            <v>C915</v>
          </cell>
          <cell r="B1390" t="str">
            <v>LEUCEMIA DE CELULAS T ADULTAS</v>
          </cell>
          <cell r="C1390" t="str">
            <v>045</v>
          </cell>
        </row>
        <row r="1391">
          <cell r="A1391" t="str">
            <v>C917</v>
          </cell>
          <cell r="B1391" t="str">
            <v>OTRAS LEUCEMIALINFOIDES</v>
          </cell>
          <cell r="C1391" t="str">
            <v>045</v>
          </cell>
        </row>
        <row r="1392">
          <cell r="A1392" t="str">
            <v>C919</v>
          </cell>
          <cell r="B1392" t="str">
            <v>LEUCEMIA LINFOIDE, SIN OTRA ESPECIFICACION</v>
          </cell>
          <cell r="C1392" t="str">
            <v>045</v>
          </cell>
        </row>
        <row r="1393">
          <cell r="A1393" t="str">
            <v>C92</v>
          </cell>
          <cell r="B1393" t="str">
            <v>LEUCEMIA MIELOIDE</v>
          </cell>
          <cell r="C1393" t="str">
            <v>045</v>
          </cell>
        </row>
        <row r="1394">
          <cell r="A1394" t="str">
            <v>C920</v>
          </cell>
          <cell r="B1394" t="str">
            <v>LEUCEMIA MIELOIDE AGUDA</v>
          </cell>
          <cell r="C1394" t="str">
            <v>045</v>
          </cell>
        </row>
        <row r="1395">
          <cell r="A1395" t="str">
            <v>C921</v>
          </cell>
          <cell r="B1395" t="str">
            <v>LEUCEMIA MIELOIDE CRONICA</v>
          </cell>
          <cell r="C1395" t="str">
            <v>045</v>
          </cell>
        </row>
        <row r="1396">
          <cell r="A1396" t="str">
            <v>C922</v>
          </cell>
          <cell r="B1396" t="str">
            <v>LEUCEMIA MIELIODE SUBAGUDA</v>
          </cell>
          <cell r="C1396" t="str">
            <v>045</v>
          </cell>
        </row>
        <row r="1397">
          <cell r="A1397" t="str">
            <v>C923</v>
          </cell>
          <cell r="B1397" t="str">
            <v>SARCOMA MIELOIDE</v>
          </cell>
          <cell r="C1397" t="str">
            <v>045</v>
          </cell>
        </row>
        <row r="1398">
          <cell r="A1398" t="str">
            <v>C924</v>
          </cell>
          <cell r="B1398" t="str">
            <v>LEUCEMIA PROMIELOCITICA AGUDA</v>
          </cell>
          <cell r="C1398" t="str">
            <v>045</v>
          </cell>
        </row>
        <row r="1399">
          <cell r="A1399" t="str">
            <v>C925</v>
          </cell>
          <cell r="B1399" t="str">
            <v>LEUCEMIA MIELOMONOCITICA AGUDA</v>
          </cell>
          <cell r="C1399" t="str">
            <v>045</v>
          </cell>
        </row>
        <row r="1400">
          <cell r="A1400" t="str">
            <v>C927</v>
          </cell>
          <cell r="B1400" t="str">
            <v>OTRAS LEUCEMIAS MIELOIDES</v>
          </cell>
          <cell r="C1400" t="str">
            <v>045</v>
          </cell>
        </row>
        <row r="1401">
          <cell r="A1401" t="str">
            <v>C929</v>
          </cell>
          <cell r="B1401" t="str">
            <v>LEUCEMIA MIELOIDE, SIN OTRA ESPECIFICACION</v>
          </cell>
          <cell r="C1401" t="str">
            <v>045</v>
          </cell>
        </row>
        <row r="1402">
          <cell r="A1402" t="str">
            <v>C93</v>
          </cell>
          <cell r="B1402" t="str">
            <v>LEUCEMIA MONOCITICA</v>
          </cell>
          <cell r="C1402" t="str">
            <v>045</v>
          </cell>
        </row>
        <row r="1403">
          <cell r="A1403" t="str">
            <v>C930</v>
          </cell>
          <cell r="B1403" t="str">
            <v>LEUCEMIA MONOCITICA AGUDA</v>
          </cell>
          <cell r="C1403" t="str">
            <v>045</v>
          </cell>
        </row>
        <row r="1404">
          <cell r="A1404" t="str">
            <v>C931</v>
          </cell>
          <cell r="B1404" t="str">
            <v>LEUCEMIA MONOCITICA CRONICA</v>
          </cell>
          <cell r="C1404" t="str">
            <v>045</v>
          </cell>
        </row>
        <row r="1405">
          <cell r="A1405" t="str">
            <v>C932</v>
          </cell>
          <cell r="B1405" t="str">
            <v>LEUCEMIA MONOCITICA SUBAGUDA</v>
          </cell>
          <cell r="C1405" t="str">
            <v>045</v>
          </cell>
        </row>
        <row r="1406">
          <cell r="A1406" t="str">
            <v>C937</v>
          </cell>
          <cell r="B1406" t="str">
            <v>OTRAS LEUCEMIAS MONOCITICAS</v>
          </cell>
          <cell r="C1406" t="str">
            <v>045</v>
          </cell>
        </row>
        <row r="1407">
          <cell r="A1407" t="str">
            <v>C939</v>
          </cell>
          <cell r="B1407" t="str">
            <v>LEUCEMIA MONOCITICA, SIN OTRA ESPECIFICACION</v>
          </cell>
          <cell r="C1407" t="str">
            <v>045</v>
          </cell>
        </row>
        <row r="1408">
          <cell r="A1408" t="str">
            <v>C94</v>
          </cell>
          <cell r="B1408" t="str">
            <v>OTRAS LEUCEMIAS DE TIPO CELULAR ESPECIFICADO</v>
          </cell>
          <cell r="C1408" t="str">
            <v>045</v>
          </cell>
        </row>
        <row r="1409">
          <cell r="A1409" t="str">
            <v>C940</v>
          </cell>
          <cell r="B1409" t="str">
            <v>ERITREMIA AGUDA Y ERITROLEUCEMIA</v>
          </cell>
          <cell r="C1409" t="str">
            <v>045</v>
          </cell>
        </row>
        <row r="1410">
          <cell r="A1410" t="str">
            <v>C941</v>
          </cell>
          <cell r="B1410" t="str">
            <v>ERITREMIA CRONICA</v>
          </cell>
          <cell r="C1410" t="str">
            <v>045</v>
          </cell>
        </row>
        <row r="1411">
          <cell r="A1411" t="str">
            <v>C942</v>
          </cell>
          <cell r="B1411" t="str">
            <v>LEUCEMIA MEGACARIOBLASTICA AGUDA</v>
          </cell>
          <cell r="C1411" t="str">
            <v>045</v>
          </cell>
        </row>
        <row r="1412">
          <cell r="A1412" t="str">
            <v>C943</v>
          </cell>
          <cell r="B1412" t="str">
            <v>LEUCEMIA DE MASTOCITOS</v>
          </cell>
          <cell r="C1412" t="str">
            <v>045</v>
          </cell>
        </row>
        <row r="1413">
          <cell r="A1413" t="str">
            <v>C944</v>
          </cell>
          <cell r="B1413" t="str">
            <v>PANMIELOSIS AGUDA</v>
          </cell>
          <cell r="C1413" t="str">
            <v>045</v>
          </cell>
        </row>
        <row r="1414">
          <cell r="A1414" t="str">
            <v>C945</v>
          </cell>
          <cell r="B1414" t="str">
            <v>MIELOFIBROSIS AGUDA</v>
          </cell>
          <cell r="C1414" t="str">
            <v>045</v>
          </cell>
        </row>
        <row r="1415">
          <cell r="A1415" t="str">
            <v>C947</v>
          </cell>
          <cell r="B1415" t="str">
            <v>OTRAS LEUCEMIAS ESPECIFICADAS</v>
          </cell>
          <cell r="C1415" t="str">
            <v>045</v>
          </cell>
        </row>
        <row r="1416">
          <cell r="A1416" t="str">
            <v>C95</v>
          </cell>
          <cell r="B1416" t="str">
            <v>LEUCEMIA DE CELULAS DE TIPO NO ESPECIFICADO</v>
          </cell>
          <cell r="C1416" t="str">
            <v>045</v>
          </cell>
        </row>
        <row r="1417">
          <cell r="A1417" t="str">
            <v>C950</v>
          </cell>
          <cell r="B1417" t="str">
            <v>LEUCEMIA AGUDA, CELULAS DE TIPO NO ESPECIFICADO</v>
          </cell>
          <cell r="C1417" t="str">
            <v>045</v>
          </cell>
        </row>
        <row r="1418">
          <cell r="A1418" t="str">
            <v>C951</v>
          </cell>
          <cell r="B1418" t="str">
            <v>LEUCEMIA CRONICA, CELULAS DE TIPO NO ESPECIFICADO</v>
          </cell>
          <cell r="C1418" t="str">
            <v>045</v>
          </cell>
        </row>
        <row r="1419">
          <cell r="A1419" t="str">
            <v>C952</v>
          </cell>
          <cell r="B1419" t="str">
            <v>LEUCEMIA SUBAGUDA, CELULAS DE TIPO NO ESPECIFICADO</v>
          </cell>
          <cell r="C1419" t="str">
            <v>045</v>
          </cell>
        </row>
        <row r="1420">
          <cell r="A1420" t="str">
            <v>C957</v>
          </cell>
          <cell r="B1420" t="str">
            <v>OTRAS LEUCEMIAS DE CELULAS DE TIPO NO ESPECIFICADO</v>
          </cell>
          <cell r="C1420" t="str">
            <v>045</v>
          </cell>
        </row>
        <row r="1421">
          <cell r="A1421" t="str">
            <v>C959</v>
          </cell>
          <cell r="B1421" t="str">
            <v>LEUCEMIA, NO ESPECIFICADA</v>
          </cell>
          <cell r="C1421" t="str">
            <v>045</v>
          </cell>
        </row>
        <row r="1422">
          <cell r="A1422" t="str">
            <v>C96</v>
          </cell>
          <cell r="B1422" t="str">
            <v>OTROS TUMORES MALIG.Y LOS NO ESP.DEL TEJIDO LINFATICO, DE LOS ORG.HEM</v>
          </cell>
          <cell r="C1422" t="str">
            <v>046</v>
          </cell>
        </row>
        <row r="1423">
          <cell r="A1423" t="str">
            <v>C960</v>
          </cell>
          <cell r="B1423" t="str">
            <v>ENFERMEDAD DE LETTERER-SIWE</v>
          </cell>
          <cell r="C1423" t="str">
            <v>046</v>
          </cell>
        </row>
        <row r="1424">
          <cell r="A1424" t="str">
            <v>C961</v>
          </cell>
          <cell r="B1424" t="str">
            <v>HISTIOCITOSIS MALGNA</v>
          </cell>
          <cell r="C1424" t="str">
            <v>046</v>
          </cell>
        </row>
        <row r="1425">
          <cell r="A1425" t="str">
            <v>C962</v>
          </cell>
          <cell r="B1425" t="str">
            <v>TUMOR MALIGNO DE MASTOCITOS</v>
          </cell>
          <cell r="C1425" t="str">
            <v>046</v>
          </cell>
        </row>
        <row r="1426">
          <cell r="A1426" t="str">
            <v>C963</v>
          </cell>
          <cell r="B1426" t="str">
            <v>LINFOMA HISTIOCITICO VERDADERO</v>
          </cell>
          <cell r="C1426" t="str">
            <v>046</v>
          </cell>
        </row>
        <row r="1427">
          <cell r="A1427" t="str">
            <v>C967</v>
          </cell>
          <cell r="B1427" t="str">
            <v>OTROS TUMORES MALIG. ESPEC.DEL TEJIDO LINFATICO, HEMATOPOYETICO</v>
          </cell>
          <cell r="C1427" t="str">
            <v>046</v>
          </cell>
        </row>
        <row r="1428">
          <cell r="A1428" t="str">
            <v>C969</v>
          </cell>
          <cell r="B1428" t="str">
            <v>TUMOR MALIG.DEL TEJIDO LINFATICO, HEMATOP. Y TEJIDOS AFINES, SIN OTRA</v>
          </cell>
          <cell r="C1428" t="str">
            <v>046</v>
          </cell>
        </row>
        <row r="1429">
          <cell r="A1429" t="str">
            <v>C97X</v>
          </cell>
          <cell r="B1429" t="str">
            <v>TUMORES MALIGNOS (PRIMARIO) DE SITIOS MULTIPLES INDEPENDIENTES</v>
          </cell>
          <cell r="C1429" t="str">
            <v>046</v>
          </cell>
        </row>
        <row r="1430">
          <cell r="A1430" t="str">
            <v>CITO</v>
          </cell>
          <cell r="B1430" t="str">
            <v>CITOLOGIA ANORMAL</v>
          </cell>
          <cell r="C1430" t="str">
            <v>000</v>
          </cell>
        </row>
        <row r="1431">
          <cell r="A1431" t="str">
            <v>D00</v>
          </cell>
          <cell r="B1431" t="str">
            <v>CARCINOMA IN SITU DE LA CAVIDAD BUCAL, DEL ESOFAGO Y DEL ESTOMAGO</v>
          </cell>
          <cell r="C1431" t="str">
            <v>047</v>
          </cell>
        </row>
        <row r="1432">
          <cell r="A1432" t="str">
            <v>D000</v>
          </cell>
          <cell r="B1432" t="str">
            <v>CARCINOMA IN SITU DEL LABIO, DE LA CAVIDAD BUCAL Y DE LA FARINGE</v>
          </cell>
          <cell r="C1432" t="str">
            <v>047</v>
          </cell>
        </row>
        <row r="1433">
          <cell r="A1433" t="str">
            <v>D001</v>
          </cell>
          <cell r="B1433" t="str">
            <v>CARCINOMA IN SITU DEL ESOFAGO</v>
          </cell>
          <cell r="C1433" t="str">
            <v>047</v>
          </cell>
        </row>
        <row r="1434">
          <cell r="A1434" t="str">
            <v>D002</v>
          </cell>
          <cell r="B1434" t="str">
            <v>CARCINOMA IN SITU DEL ESTOMAGO</v>
          </cell>
          <cell r="C1434" t="str">
            <v>047</v>
          </cell>
        </row>
        <row r="1435">
          <cell r="A1435" t="str">
            <v>D01</v>
          </cell>
          <cell r="B1435" t="str">
            <v>CARCINOMA IN SITU DE OTROS ORG. DIGESTIVOS Y DE LOS NO ESPECIFICADOS</v>
          </cell>
          <cell r="C1435" t="str">
            <v>047</v>
          </cell>
        </row>
        <row r="1436">
          <cell r="A1436" t="str">
            <v>D010</v>
          </cell>
          <cell r="B1436" t="str">
            <v>CARCINOMA IN SITU DEL COLON</v>
          </cell>
          <cell r="C1436" t="str">
            <v>047</v>
          </cell>
        </row>
        <row r="1437">
          <cell r="A1437" t="str">
            <v>D011</v>
          </cell>
          <cell r="B1437" t="str">
            <v>CARCINOMA IN SITU DE LA UNION RECTOSIGMOIDEA.</v>
          </cell>
          <cell r="C1437" t="str">
            <v>047</v>
          </cell>
        </row>
        <row r="1438">
          <cell r="A1438" t="str">
            <v>D012</v>
          </cell>
          <cell r="B1438" t="str">
            <v>CARCINOMA IN SITU DEL RECTO</v>
          </cell>
          <cell r="C1438" t="str">
            <v>047</v>
          </cell>
        </row>
        <row r="1439">
          <cell r="A1439" t="str">
            <v>D013</v>
          </cell>
          <cell r="B1439" t="str">
            <v>CARCINOMA IN SITU DEL ANO Y DEL CONDUCTO ANAL</v>
          </cell>
          <cell r="C1439" t="str">
            <v>047</v>
          </cell>
        </row>
        <row r="1440">
          <cell r="A1440" t="str">
            <v>D014</v>
          </cell>
          <cell r="B1440" t="str">
            <v>CARCINOMA IN SITU DE OTRAS PARTES Y DE LAS NO ESPECIFICADAS DEL INTES.</v>
          </cell>
          <cell r="C1440" t="str">
            <v>047</v>
          </cell>
        </row>
        <row r="1441">
          <cell r="A1441" t="str">
            <v>D015</v>
          </cell>
          <cell r="B1441" t="str">
            <v>CARCINOMA IN SITU DEL HIGADO, DE LA VESICULA BILIAR Y DEL CONDUCTO BIL</v>
          </cell>
          <cell r="C1441" t="str">
            <v>047</v>
          </cell>
        </row>
        <row r="1442">
          <cell r="A1442" t="str">
            <v>D017</v>
          </cell>
          <cell r="B1442" t="str">
            <v>CARCINOMA IN SITU DE OTRAS PARTES ESPEC. DE ORGANOS DIGESTIVOS</v>
          </cell>
          <cell r="C1442" t="str">
            <v>047</v>
          </cell>
        </row>
        <row r="1443">
          <cell r="A1443" t="str">
            <v>D019</v>
          </cell>
          <cell r="B1443" t="str">
            <v>CARCINOMA IN SITU DE ORGANOS DIGESTIVOS NO ESPECIFICADOS</v>
          </cell>
          <cell r="C1443" t="str">
            <v>047</v>
          </cell>
        </row>
        <row r="1444">
          <cell r="A1444" t="str">
            <v>D02</v>
          </cell>
          <cell r="B1444" t="str">
            <v>CARCINOMA IN SITU DEL SISTEMA RESPIRATORIO Y DEL OIDO MEDIO</v>
          </cell>
          <cell r="C1444" t="str">
            <v>047</v>
          </cell>
        </row>
        <row r="1445">
          <cell r="A1445" t="str">
            <v>D020</v>
          </cell>
          <cell r="B1445" t="str">
            <v>CARCINOMA IN SITU DE LA LARINGE</v>
          </cell>
          <cell r="C1445" t="str">
            <v>047</v>
          </cell>
        </row>
        <row r="1446">
          <cell r="A1446" t="str">
            <v>D021</v>
          </cell>
          <cell r="B1446" t="str">
            <v>CARCINOMA IN SITU DE LA TRAQUEA</v>
          </cell>
          <cell r="C1446" t="str">
            <v>047</v>
          </cell>
        </row>
        <row r="1447">
          <cell r="A1447" t="str">
            <v>D022</v>
          </cell>
          <cell r="B1447" t="str">
            <v>CARCINOMA IN SITU DEL BRONQUIO Y DEL PULMON</v>
          </cell>
          <cell r="C1447" t="str">
            <v>047</v>
          </cell>
        </row>
        <row r="1448">
          <cell r="A1448" t="str">
            <v>D023</v>
          </cell>
          <cell r="B1448" t="str">
            <v>CACINOMA IN SITU DE OTRAS DEL SISTEMA RESPIRATORIO</v>
          </cell>
          <cell r="C1448" t="str">
            <v>047</v>
          </cell>
        </row>
        <row r="1449">
          <cell r="A1449" t="str">
            <v>D024</v>
          </cell>
          <cell r="B1449" t="str">
            <v>CARCINOMA IN SITU DE ORGANOS RESPIRATORIOS NO ESPECIFICADOS3</v>
          </cell>
          <cell r="C1449" t="str">
            <v>047</v>
          </cell>
        </row>
        <row r="1450">
          <cell r="A1450" t="str">
            <v>D03</v>
          </cell>
          <cell r="B1450" t="str">
            <v>MELANOMA IN SITU</v>
          </cell>
          <cell r="C1450" t="str">
            <v>047</v>
          </cell>
        </row>
        <row r="1451">
          <cell r="A1451" t="str">
            <v>D030</v>
          </cell>
          <cell r="B1451" t="str">
            <v>MELANOMA IN SITU DEL LABIO</v>
          </cell>
          <cell r="C1451" t="str">
            <v>047</v>
          </cell>
        </row>
        <row r="1452">
          <cell r="A1452" t="str">
            <v>D031</v>
          </cell>
          <cell r="B1452" t="str">
            <v>MELANOMA IN SITU DEL PARPADO Y DE LA COMISURA PALPEBRAL</v>
          </cell>
          <cell r="C1452" t="str">
            <v>047</v>
          </cell>
        </row>
        <row r="1453">
          <cell r="A1453" t="str">
            <v>D032</v>
          </cell>
          <cell r="B1453" t="str">
            <v>MELANOMA IN SITU DE LA OREJA Y DEL CONDUCTO AUDITIVO</v>
          </cell>
          <cell r="C1453" t="str">
            <v>047</v>
          </cell>
        </row>
        <row r="1454">
          <cell r="A1454" t="str">
            <v>D033</v>
          </cell>
          <cell r="B1454" t="str">
            <v>MELANOMA IN SITU DE OTRAS PARTES Y DE LAS NO ESPECIFICADAS</v>
          </cell>
          <cell r="C1454" t="str">
            <v>047</v>
          </cell>
        </row>
        <row r="1455">
          <cell r="A1455" t="str">
            <v>D034</v>
          </cell>
          <cell r="B1455" t="str">
            <v>MELANOMA IN SITU DEL CUERO CABELLUDO Y DEL CUELLO</v>
          </cell>
          <cell r="C1455" t="str">
            <v>047</v>
          </cell>
        </row>
        <row r="1456">
          <cell r="A1456" t="str">
            <v>D035</v>
          </cell>
          <cell r="B1456" t="str">
            <v>MELANOMA IN SITU DEL TRONCO</v>
          </cell>
          <cell r="C1456" t="str">
            <v>047</v>
          </cell>
        </row>
        <row r="1457">
          <cell r="A1457" t="str">
            <v>D036</v>
          </cell>
          <cell r="B1457" t="str">
            <v>MELANOMA IN SITU DEL MIEMBRO SUPERIOR, INCLUIDO EL HOMBRO</v>
          </cell>
          <cell r="C1457" t="str">
            <v>047</v>
          </cell>
        </row>
        <row r="1458">
          <cell r="A1458" t="str">
            <v>D037</v>
          </cell>
          <cell r="B1458" t="str">
            <v>MELANOMA IN SITU DEL MIEMBRO INFERIOR, INCLUIDA LA CADERA</v>
          </cell>
          <cell r="C1458" t="str">
            <v>047</v>
          </cell>
        </row>
        <row r="1459">
          <cell r="A1459" t="str">
            <v>D038</v>
          </cell>
          <cell r="B1459" t="str">
            <v>MELANOMA IN SITU DE OTROS SITIOS</v>
          </cell>
          <cell r="C1459" t="str">
            <v>047</v>
          </cell>
        </row>
        <row r="1460">
          <cell r="A1460" t="str">
            <v>D039</v>
          </cell>
          <cell r="B1460" t="str">
            <v>MELANOMA IN SITU, SITIO NO ESPECIFICADO</v>
          </cell>
          <cell r="C1460" t="str">
            <v>047</v>
          </cell>
        </row>
        <row r="1461">
          <cell r="A1461" t="str">
            <v>D04</v>
          </cell>
          <cell r="B1461" t="str">
            <v>CARCINOMA IN SITU DE LA PIEL</v>
          </cell>
          <cell r="C1461" t="str">
            <v>047</v>
          </cell>
        </row>
        <row r="1462">
          <cell r="A1462" t="str">
            <v>D040</v>
          </cell>
          <cell r="B1462" t="str">
            <v>CARCINOMA IN SITU DE LA PIEL DEL LABIO</v>
          </cell>
          <cell r="C1462" t="str">
            <v>047</v>
          </cell>
        </row>
        <row r="1463">
          <cell r="A1463" t="str">
            <v>D041</v>
          </cell>
          <cell r="B1463" t="str">
            <v>CARCINOMA IN SITU DE LA PIEL Y DE LA COMISURA PALPEBRAL</v>
          </cell>
          <cell r="C1463" t="str">
            <v>047</v>
          </cell>
        </row>
        <row r="1464">
          <cell r="A1464" t="str">
            <v>D042</v>
          </cell>
          <cell r="B1464" t="str">
            <v>CARCINOMA IN SITU DE LA PIEL DE LA OREJA Y DEL CONDUCTO AUDITIVO EXT.</v>
          </cell>
          <cell r="C1464" t="str">
            <v>047</v>
          </cell>
        </row>
        <row r="1465">
          <cell r="A1465" t="str">
            <v>D043</v>
          </cell>
          <cell r="B1465" t="str">
            <v>CARCINOMA IN SITU DE LA PIEL DE OTRAS PARTES Y DE LAS NO ESP.DE LA CAR</v>
          </cell>
          <cell r="C1465" t="str">
            <v>047</v>
          </cell>
        </row>
        <row r="1466">
          <cell r="A1466" t="str">
            <v>D044</v>
          </cell>
          <cell r="B1466" t="str">
            <v>CARCINOMA IN SITU DE LA PIEL DEL CUERO CABELLUDO Y CUELLO</v>
          </cell>
          <cell r="C1466" t="str">
            <v>047</v>
          </cell>
        </row>
        <row r="1467">
          <cell r="A1467" t="str">
            <v>D045</v>
          </cell>
          <cell r="B1467" t="str">
            <v>CARCINOMA IN SITU DE LA PIEL DEL TRONCO</v>
          </cell>
          <cell r="C1467" t="str">
            <v>047</v>
          </cell>
        </row>
        <row r="1468">
          <cell r="A1468" t="str">
            <v>D046</v>
          </cell>
          <cell r="B1468" t="str">
            <v>CARCINOMA IN SITU DE LA PIEL DEL MIEMBRO SUPERIOR, INCLUIDO EL HOMBRO</v>
          </cell>
          <cell r="C1468" t="str">
            <v>047</v>
          </cell>
        </row>
        <row r="1469">
          <cell r="A1469" t="str">
            <v>D047</v>
          </cell>
          <cell r="B1469" t="str">
            <v>CARCINOMA IN SITU DE LA PIEL DEL MIEMBRO INFERIOR, INCLUIDA LA CADERA</v>
          </cell>
          <cell r="C1469" t="str">
            <v>047</v>
          </cell>
        </row>
        <row r="1470">
          <cell r="A1470" t="str">
            <v>D048</v>
          </cell>
          <cell r="B1470" t="str">
            <v>CARCINOMA IN SITU DE LA PIEL DE OTROS SITIOS ESPECIFICADOS</v>
          </cell>
          <cell r="C1470" t="str">
            <v>047</v>
          </cell>
        </row>
        <row r="1471">
          <cell r="A1471" t="str">
            <v>D049</v>
          </cell>
          <cell r="B1471" t="str">
            <v>CARCINOMA IN SITU DE LA PIEL, SITIO NO ESPECIFICADO</v>
          </cell>
          <cell r="C1471" t="str">
            <v>047</v>
          </cell>
        </row>
        <row r="1472">
          <cell r="A1472" t="str">
            <v>D05</v>
          </cell>
          <cell r="B1472" t="str">
            <v>CARCINOMA IN SITU DE LA MAMA</v>
          </cell>
          <cell r="C1472" t="str">
            <v>047</v>
          </cell>
        </row>
        <row r="1473">
          <cell r="A1473" t="str">
            <v>D050</v>
          </cell>
          <cell r="B1473" t="str">
            <v>CARCINOMA IN SITU LOBULAR</v>
          </cell>
          <cell r="C1473" t="str">
            <v>047</v>
          </cell>
        </row>
        <row r="1474">
          <cell r="A1474" t="str">
            <v>D051</v>
          </cell>
          <cell r="B1474" t="str">
            <v>CARCINOMA IN SITU INTRACANACULAR</v>
          </cell>
          <cell r="C1474" t="str">
            <v>047</v>
          </cell>
        </row>
        <row r="1475">
          <cell r="A1475" t="str">
            <v>D057</v>
          </cell>
          <cell r="B1475" t="str">
            <v>OTROS CARCINOMAS IN SITU DE LA MAMA</v>
          </cell>
          <cell r="C1475" t="str">
            <v>047</v>
          </cell>
        </row>
        <row r="1476">
          <cell r="A1476" t="str">
            <v>D059</v>
          </cell>
          <cell r="B1476" t="str">
            <v>CARCINOMA IN SITU DE LA MAMA, PARTE NO ESPECIFICADA</v>
          </cell>
          <cell r="C1476" t="str">
            <v>047</v>
          </cell>
        </row>
        <row r="1477">
          <cell r="A1477" t="str">
            <v>D06</v>
          </cell>
          <cell r="B1477" t="str">
            <v>CARCINOMA IN SITU DEL CUELLO DEL UTERO</v>
          </cell>
          <cell r="C1477" t="str">
            <v>047</v>
          </cell>
        </row>
        <row r="1478">
          <cell r="A1478" t="str">
            <v>D060</v>
          </cell>
          <cell r="B1478" t="str">
            <v>CARCINOMA IN SITU DEL ENDOCERVIX</v>
          </cell>
          <cell r="C1478" t="str">
            <v>047</v>
          </cell>
        </row>
        <row r="1479">
          <cell r="A1479" t="str">
            <v>D061</v>
          </cell>
          <cell r="B1479" t="str">
            <v>CARCINOMA IN SITU DEL EXOCERVIX</v>
          </cell>
          <cell r="C1479" t="str">
            <v>047</v>
          </cell>
        </row>
        <row r="1480">
          <cell r="A1480" t="str">
            <v>D067</v>
          </cell>
          <cell r="B1480" t="str">
            <v>CARCINOMA IN SITU DE OTRAS PARTES ESPECIFICADAS DEL CUELLO DEL UTERO</v>
          </cell>
          <cell r="C1480" t="str">
            <v>047</v>
          </cell>
        </row>
        <row r="1481">
          <cell r="A1481" t="str">
            <v>D069</v>
          </cell>
          <cell r="B1481" t="str">
            <v>CARCINOMA IN SITU DEL CUELLO DEL UTERO, PARTE NO ESPECIFICADA</v>
          </cell>
          <cell r="C1481" t="str">
            <v>047</v>
          </cell>
        </row>
        <row r="1482">
          <cell r="A1482" t="str">
            <v>D07</v>
          </cell>
          <cell r="B1482" t="str">
            <v>CARCINOMA IN SITU DE OTROS ORG. GENITALES Y DE LOS NO ESPECIFICADOS</v>
          </cell>
          <cell r="C1482" t="str">
            <v>047</v>
          </cell>
        </row>
        <row r="1483">
          <cell r="A1483" t="str">
            <v>D070</v>
          </cell>
          <cell r="B1483" t="str">
            <v>CARCINOMA IN SITU DEL ENDOMETRIO</v>
          </cell>
          <cell r="C1483" t="str">
            <v>047</v>
          </cell>
        </row>
        <row r="1484">
          <cell r="A1484" t="str">
            <v>D071</v>
          </cell>
          <cell r="B1484" t="str">
            <v>CARCONOMA IN SITU DE LA VULVA</v>
          </cell>
          <cell r="C1484" t="str">
            <v>047</v>
          </cell>
        </row>
        <row r="1485">
          <cell r="A1485" t="str">
            <v>D072</v>
          </cell>
          <cell r="B1485" t="str">
            <v>CARCINOMA IN SITU DE LA VAGINA</v>
          </cell>
          <cell r="C1485" t="str">
            <v>047</v>
          </cell>
        </row>
        <row r="1486">
          <cell r="A1486" t="str">
            <v>D073</v>
          </cell>
          <cell r="B1486" t="str">
            <v>CARCINOMA IN SITU DE OTROS SITIOS DE ORG. GENIT. FEM. Y DE LOS NO ESP.</v>
          </cell>
          <cell r="C1486" t="str">
            <v>047</v>
          </cell>
        </row>
        <row r="1487">
          <cell r="A1487" t="str">
            <v>D074</v>
          </cell>
          <cell r="B1487" t="str">
            <v>CARCINOMA IN SITU DEL PENE.</v>
          </cell>
          <cell r="C1487" t="str">
            <v>047</v>
          </cell>
        </row>
        <row r="1488">
          <cell r="A1488" t="str">
            <v>D075</v>
          </cell>
          <cell r="B1488" t="str">
            <v>CARCINOMA IN SITU DE LA PROSTATA</v>
          </cell>
          <cell r="C1488" t="str">
            <v>047</v>
          </cell>
        </row>
        <row r="1489">
          <cell r="A1489" t="str">
            <v>D076</v>
          </cell>
          <cell r="B1489" t="str">
            <v>CARCINOMA IN SITU DE OTROS ROG. GENIT. MASC. Y DE LOS NO ESPECIFICADOS</v>
          </cell>
          <cell r="C1489" t="str">
            <v>047</v>
          </cell>
        </row>
        <row r="1490">
          <cell r="A1490" t="str">
            <v>D09</v>
          </cell>
          <cell r="B1490" t="str">
            <v>CARCINOMA IN SITU DE OTROS SITIOS Y DE LOS NO ESPECIFICADOS</v>
          </cell>
          <cell r="C1490" t="str">
            <v>047</v>
          </cell>
        </row>
        <row r="1491">
          <cell r="A1491" t="str">
            <v>D090</v>
          </cell>
          <cell r="B1491" t="str">
            <v>CARCINOMA IN SITU DE LA VEJIGA</v>
          </cell>
          <cell r="C1491" t="str">
            <v>047</v>
          </cell>
        </row>
        <row r="1492">
          <cell r="A1492" t="str">
            <v>D091</v>
          </cell>
          <cell r="B1492" t="str">
            <v>CARCINOMA IN SITU DE OTROS ORGANOS URINARIOS Y DE LOS NO ESPECIFIC.</v>
          </cell>
          <cell r="C1492" t="str">
            <v>047</v>
          </cell>
        </row>
        <row r="1493">
          <cell r="A1493" t="str">
            <v>D092</v>
          </cell>
          <cell r="B1493" t="str">
            <v>CARCINOMA IN SITU DEL OJO</v>
          </cell>
          <cell r="C1493" t="str">
            <v>047</v>
          </cell>
        </row>
        <row r="1494">
          <cell r="A1494" t="str">
            <v>D093</v>
          </cell>
          <cell r="B1494" t="str">
            <v>CARCINOMA IN SITU DE LA GLANDULA TIROIDDE Y DE OTRAS GLAN. ENDOCRIN.</v>
          </cell>
          <cell r="C1494" t="str">
            <v>047</v>
          </cell>
        </row>
        <row r="1495">
          <cell r="A1495" t="str">
            <v>D097</v>
          </cell>
          <cell r="B1495" t="str">
            <v>CARCINOMA IN SITU DE OTROS SITIOS ESPECIFICADOS</v>
          </cell>
          <cell r="C1495" t="str">
            <v>047</v>
          </cell>
        </row>
        <row r="1496">
          <cell r="A1496" t="str">
            <v>D099</v>
          </cell>
          <cell r="B1496" t="str">
            <v>CARCINOMA IN SITU, SITIO NO ESPECIFICADO</v>
          </cell>
          <cell r="C1496" t="str">
            <v>047</v>
          </cell>
        </row>
        <row r="1497">
          <cell r="A1497" t="str">
            <v>D10</v>
          </cell>
          <cell r="B1497" t="str">
            <v>TUMOR BENIGNO DE LA BOCA Y DE LA FARINGE</v>
          </cell>
          <cell r="C1497" t="str">
            <v>047</v>
          </cell>
        </row>
        <row r="1498">
          <cell r="A1498" t="str">
            <v>D100</v>
          </cell>
          <cell r="B1498" t="str">
            <v>TUMOR BENIGNO DEL LABIO</v>
          </cell>
          <cell r="C1498" t="str">
            <v>047</v>
          </cell>
        </row>
        <row r="1499">
          <cell r="A1499" t="str">
            <v>D101</v>
          </cell>
          <cell r="B1499" t="str">
            <v>TUMOR BENIGNO DE LA LENGUA</v>
          </cell>
          <cell r="C1499" t="str">
            <v>047</v>
          </cell>
        </row>
        <row r="1500">
          <cell r="A1500" t="str">
            <v>D102</v>
          </cell>
          <cell r="B1500" t="str">
            <v>TUMOR BENIGNO DEL PISO DE LA BOCA</v>
          </cell>
          <cell r="C1500" t="str">
            <v>047</v>
          </cell>
        </row>
        <row r="1501">
          <cell r="A1501" t="str">
            <v>D103</v>
          </cell>
          <cell r="B1501" t="str">
            <v>TUMOR BENIGNO DE OTRAS PARTES Y DE LAS NO ESPECIFICADAS DE LA BOCA</v>
          </cell>
          <cell r="C1501" t="str">
            <v>047</v>
          </cell>
        </row>
        <row r="1502">
          <cell r="A1502" t="str">
            <v>D104</v>
          </cell>
          <cell r="B1502" t="str">
            <v>TUMOR BENIGNO DE LA AMIGDALA</v>
          </cell>
          <cell r="C1502" t="str">
            <v>047</v>
          </cell>
        </row>
        <row r="1503">
          <cell r="A1503" t="str">
            <v>D105</v>
          </cell>
          <cell r="B1503" t="str">
            <v>TUMOR BENIGNO DE OTRAS PARTES DE LA OROFARINGE</v>
          </cell>
          <cell r="C1503" t="str">
            <v>047</v>
          </cell>
        </row>
        <row r="1504">
          <cell r="A1504" t="str">
            <v>D106</v>
          </cell>
          <cell r="B1504" t="str">
            <v>TUMOR BENIGNO DE LA NASOFARINGE</v>
          </cell>
          <cell r="C1504" t="str">
            <v>047</v>
          </cell>
        </row>
        <row r="1505">
          <cell r="A1505" t="str">
            <v>D107</v>
          </cell>
          <cell r="B1505" t="str">
            <v>TUMOR BENIGNO DE LA HIPOFARINGE</v>
          </cell>
          <cell r="C1505" t="str">
            <v>047</v>
          </cell>
        </row>
        <row r="1506">
          <cell r="A1506" t="str">
            <v>D109</v>
          </cell>
          <cell r="B1506" t="str">
            <v>TUMOR BENIGNO DE LA FARINGE, PARTE NO ESPECIFICADA</v>
          </cell>
          <cell r="C1506" t="str">
            <v>047</v>
          </cell>
        </row>
        <row r="1507">
          <cell r="A1507" t="str">
            <v>D11</v>
          </cell>
          <cell r="B1507" t="str">
            <v>TUMOR BENIGNO DE LAS GLANDULAS SALIVALES</v>
          </cell>
          <cell r="C1507" t="str">
            <v>047</v>
          </cell>
        </row>
        <row r="1508">
          <cell r="A1508" t="str">
            <v>D110</v>
          </cell>
          <cell r="B1508" t="str">
            <v>TUMOR BENIGNO DE LA GLANDULA PAROTIDA</v>
          </cell>
          <cell r="C1508" t="str">
            <v>047</v>
          </cell>
        </row>
        <row r="1509">
          <cell r="A1509" t="str">
            <v>D117</v>
          </cell>
          <cell r="B1509" t="str">
            <v>TUMOR BENIGNO DE OTRAS GLANDULAS SALIVALES MAYORES ESPECIFICADAS</v>
          </cell>
          <cell r="C1509" t="str">
            <v>047</v>
          </cell>
        </row>
        <row r="1510">
          <cell r="A1510" t="str">
            <v>D119</v>
          </cell>
          <cell r="B1510" t="str">
            <v>TUMOR BENIGNO DE LA GLANDULA SALIVAL MAYOR, SIN OTRA ESPECIFICACION</v>
          </cell>
          <cell r="C1510" t="str">
            <v>047</v>
          </cell>
        </row>
        <row r="1511">
          <cell r="A1511" t="str">
            <v>D12</v>
          </cell>
          <cell r="B1511" t="str">
            <v>TUMOR BENIGNO DEL COLON, DEL RECTO, DEL CONDUCTO ANAL Y DEL ANO</v>
          </cell>
          <cell r="C1511" t="str">
            <v>047</v>
          </cell>
        </row>
        <row r="1512">
          <cell r="A1512" t="str">
            <v>D120</v>
          </cell>
          <cell r="B1512" t="str">
            <v>TUMOR BENIGNO DEL CIEGO</v>
          </cell>
          <cell r="C1512" t="str">
            <v>047</v>
          </cell>
        </row>
        <row r="1513">
          <cell r="A1513" t="str">
            <v>D121</v>
          </cell>
          <cell r="B1513" t="str">
            <v>TUMOR BENIGNO DEL APENDICE</v>
          </cell>
          <cell r="C1513" t="str">
            <v>047</v>
          </cell>
        </row>
        <row r="1514">
          <cell r="A1514" t="str">
            <v>D122</v>
          </cell>
          <cell r="B1514" t="str">
            <v>TUMOR BENIGNO DEL COLON ASCENDENTE</v>
          </cell>
          <cell r="C1514" t="str">
            <v>047</v>
          </cell>
        </row>
        <row r="1515">
          <cell r="A1515" t="str">
            <v>D123</v>
          </cell>
          <cell r="B1515" t="str">
            <v>TUMOR BENIGNO DEL COLON TRANSVERSO</v>
          </cell>
          <cell r="C1515" t="str">
            <v>047</v>
          </cell>
        </row>
        <row r="1516">
          <cell r="A1516" t="str">
            <v>D124</v>
          </cell>
          <cell r="B1516" t="str">
            <v>TUMOR BENIGNO DEL COLON DESCENDENTE</v>
          </cell>
          <cell r="C1516" t="str">
            <v>047</v>
          </cell>
        </row>
        <row r="1517">
          <cell r="A1517" t="str">
            <v>D125</v>
          </cell>
          <cell r="B1517" t="str">
            <v>TUMOR BENIGNO DEL COLON SIGMOIDE</v>
          </cell>
          <cell r="C1517" t="str">
            <v>047</v>
          </cell>
        </row>
        <row r="1518">
          <cell r="A1518" t="str">
            <v>D126</v>
          </cell>
          <cell r="B1518" t="str">
            <v>TUMOR BENIGNO DEL COLON, PARTE NO ESPECIFICADA</v>
          </cell>
          <cell r="C1518" t="str">
            <v>047</v>
          </cell>
        </row>
        <row r="1519">
          <cell r="A1519" t="str">
            <v>D127</v>
          </cell>
          <cell r="B1519" t="str">
            <v>TUMOR BENIGNO DE LA UNION RECTOSIGMOIDEA</v>
          </cell>
          <cell r="C1519" t="str">
            <v>047</v>
          </cell>
        </row>
        <row r="1520">
          <cell r="A1520" t="str">
            <v>D128</v>
          </cell>
          <cell r="B1520" t="str">
            <v>TUMOR BENIGNO DEL RECTO</v>
          </cell>
          <cell r="C1520" t="str">
            <v>047</v>
          </cell>
        </row>
        <row r="1521">
          <cell r="A1521" t="str">
            <v>D129</v>
          </cell>
          <cell r="B1521" t="str">
            <v>TUMOR BENIGNO DEL CONDUCTO ANAL Y DEL ANO</v>
          </cell>
          <cell r="C1521" t="str">
            <v>047</v>
          </cell>
        </row>
        <row r="1522">
          <cell r="A1522" t="str">
            <v>D13</v>
          </cell>
          <cell r="B1522" t="str">
            <v>TUMOR BENIGNO DE OTRAS PARTES Y DE LAS MAL DEF.DEL SIST. DIGESTIVO</v>
          </cell>
          <cell r="C1522" t="str">
            <v>047</v>
          </cell>
        </row>
        <row r="1523">
          <cell r="A1523" t="str">
            <v>D130</v>
          </cell>
          <cell r="B1523" t="str">
            <v>TUMOR BENIGNO DEL ESOFAGO</v>
          </cell>
          <cell r="C1523" t="str">
            <v>047</v>
          </cell>
        </row>
        <row r="1524">
          <cell r="A1524" t="str">
            <v>D131</v>
          </cell>
          <cell r="B1524" t="str">
            <v>TUMOR BENIGNO DEL ESTOMAGO</v>
          </cell>
          <cell r="C1524" t="str">
            <v>047</v>
          </cell>
        </row>
        <row r="1525">
          <cell r="A1525" t="str">
            <v>D132</v>
          </cell>
          <cell r="B1525" t="str">
            <v>TUMOR BENIGNO DEL DUODENO</v>
          </cell>
          <cell r="C1525" t="str">
            <v>047</v>
          </cell>
        </row>
        <row r="1526">
          <cell r="A1526" t="str">
            <v>D133</v>
          </cell>
          <cell r="B1526" t="str">
            <v>TUMOR BENIG. DE OTRAS PARTES Y DE LAS NO ESPEC.DEL INTESTINO DELGADO</v>
          </cell>
          <cell r="C1526" t="str">
            <v>047</v>
          </cell>
        </row>
        <row r="1527">
          <cell r="A1527" t="str">
            <v>D134</v>
          </cell>
          <cell r="B1527" t="str">
            <v>TUMOR BENIGNO DEL HIGADO</v>
          </cell>
          <cell r="C1527" t="str">
            <v>047</v>
          </cell>
        </row>
        <row r="1528">
          <cell r="A1528" t="str">
            <v>D135</v>
          </cell>
          <cell r="B1528" t="str">
            <v>TUMOR BENIGNO DE LAS VIAS BILIARES EXTRAHEPATICAS</v>
          </cell>
          <cell r="C1528" t="str">
            <v>047</v>
          </cell>
        </row>
        <row r="1529">
          <cell r="A1529" t="str">
            <v>D136</v>
          </cell>
          <cell r="B1529" t="str">
            <v>TUMOR BENIGNO DEL PANCREAS</v>
          </cell>
          <cell r="C1529" t="str">
            <v>047</v>
          </cell>
        </row>
        <row r="1530">
          <cell r="A1530" t="str">
            <v>D137</v>
          </cell>
          <cell r="B1530" t="str">
            <v>TUMOR BENIGNO DEL PACREAS ENDOCRINO</v>
          </cell>
          <cell r="C1530" t="str">
            <v>047</v>
          </cell>
        </row>
        <row r="1531">
          <cell r="A1531" t="str">
            <v>D139</v>
          </cell>
          <cell r="B1531" t="str">
            <v>TUMOR BENIGNO DE SITIOS MAL DEFINIDOS DEL SISTEMA DIGESTIVO</v>
          </cell>
          <cell r="C1531" t="str">
            <v>047</v>
          </cell>
        </row>
        <row r="1532">
          <cell r="A1532" t="str">
            <v>D14</v>
          </cell>
          <cell r="B1532" t="str">
            <v>TUMOR BENIGNO DEL OIDO, DE LA CAVIDAD NASAL Y DE LOS SENOS PARANAS.</v>
          </cell>
          <cell r="C1532" t="str">
            <v>047</v>
          </cell>
        </row>
        <row r="1533">
          <cell r="A1533" t="str">
            <v>D140</v>
          </cell>
          <cell r="B1533" t="str">
            <v>TUMOR BEN. DEL OIDO, DE LA CAVIDAD NASAL Y DE LOS SENOS PARANASALES</v>
          </cell>
          <cell r="C1533" t="str">
            <v>047</v>
          </cell>
        </row>
        <row r="1534">
          <cell r="A1534" t="str">
            <v>D141</v>
          </cell>
          <cell r="B1534" t="str">
            <v>TUMOR BENIGNO DE LA LARINGE</v>
          </cell>
          <cell r="C1534" t="str">
            <v>047</v>
          </cell>
        </row>
        <row r="1535">
          <cell r="A1535" t="str">
            <v>D142</v>
          </cell>
          <cell r="B1535" t="str">
            <v>TUMOR BENIGNO DE LA TRAQUEA</v>
          </cell>
          <cell r="C1535" t="str">
            <v>047</v>
          </cell>
        </row>
        <row r="1536">
          <cell r="A1536" t="str">
            <v>D143</v>
          </cell>
          <cell r="B1536" t="str">
            <v>TUMOR BENIGNO DE LOS BRONQUIOS Y DEL PULMON</v>
          </cell>
          <cell r="C1536" t="str">
            <v>047</v>
          </cell>
        </row>
        <row r="1537">
          <cell r="A1537" t="str">
            <v>D144</v>
          </cell>
          <cell r="B1537" t="str">
            <v>TUMOR BENIGNO DEL SISTEMA RESPIRATORIO, SITIO NO ESPECIFICADO</v>
          </cell>
          <cell r="C1537" t="str">
            <v>047</v>
          </cell>
        </row>
        <row r="1538">
          <cell r="A1538" t="str">
            <v>D15</v>
          </cell>
          <cell r="B1538" t="str">
            <v>TUMOR BENIGNO DE OTROS ORGANOS INTRATORACICOS Y DE LOS NO ESPEC.</v>
          </cell>
          <cell r="C1538" t="str">
            <v>047</v>
          </cell>
        </row>
        <row r="1539">
          <cell r="A1539" t="str">
            <v>D150</v>
          </cell>
          <cell r="B1539" t="str">
            <v>TUMOR BENIGNO DEL TIMO</v>
          </cell>
          <cell r="C1539" t="str">
            <v>047</v>
          </cell>
        </row>
        <row r="1540">
          <cell r="A1540" t="str">
            <v>D151</v>
          </cell>
          <cell r="B1540" t="str">
            <v>TUMOR BENIGNO DEL CORAZON</v>
          </cell>
          <cell r="C1540" t="str">
            <v>047</v>
          </cell>
        </row>
        <row r="1541">
          <cell r="A1541" t="str">
            <v>D152</v>
          </cell>
          <cell r="B1541" t="str">
            <v>TUMOR BENIGNO DEL MEDIASTINO</v>
          </cell>
          <cell r="C1541" t="str">
            <v>047</v>
          </cell>
        </row>
        <row r="1542">
          <cell r="A1542" t="str">
            <v>D157</v>
          </cell>
          <cell r="B1542" t="str">
            <v>TUMOR BENIGNO DE OTROS ORGANOS INTRATORACICOS</v>
          </cell>
          <cell r="C1542" t="str">
            <v>047</v>
          </cell>
        </row>
        <row r="1543">
          <cell r="A1543" t="str">
            <v>D159</v>
          </cell>
          <cell r="B1543" t="str">
            <v>TUMOR BENIGNO DE ORGANO INTRATORACICO NO ESPECIFICADO</v>
          </cell>
          <cell r="C1543" t="str">
            <v>047</v>
          </cell>
        </row>
        <row r="1544">
          <cell r="A1544" t="str">
            <v>D16</v>
          </cell>
          <cell r="B1544" t="str">
            <v>TUMOR BENIGNO DEL HUESO Y DEL CARTILAGO ARTICULAR</v>
          </cell>
          <cell r="C1544" t="str">
            <v>047</v>
          </cell>
        </row>
        <row r="1545">
          <cell r="A1545" t="str">
            <v>D160</v>
          </cell>
          <cell r="B1545" t="str">
            <v>TUMOR BENIGNO DEL OMOPLARO Y HUESOS LARGOS DEL MIEMBRO SUPERIOR</v>
          </cell>
          <cell r="C1545" t="str">
            <v>047</v>
          </cell>
        </row>
        <row r="1546">
          <cell r="A1546" t="str">
            <v>D161</v>
          </cell>
          <cell r="B1546" t="str">
            <v>TUMOR BENIGNO DE LOS HUESOS CORTOS DEL MIEMBRO SUPERIOR</v>
          </cell>
          <cell r="C1546" t="str">
            <v>047</v>
          </cell>
        </row>
        <row r="1547">
          <cell r="A1547" t="str">
            <v>D162</v>
          </cell>
          <cell r="B1547" t="str">
            <v>TUMOR BENIGNO DE LOS HUESOS LARGOS DEL MIEMBRO INFERIOR</v>
          </cell>
          <cell r="C1547" t="str">
            <v>047</v>
          </cell>
        </row>
        <row r="1548">
          <cell r="A1548" t="str">
            <v>D163</v>
          </cell>
          <cell r="B1548" t="str">
            <v>TUMOR BENIGNO DE LOS HUESOS CORTOS DEL MIEMBRO INFERIOR</v>
          </cell>
          <cell r="C1548" t="str">
            <v>047</v>
          </cell>
        </row>
        <row r="1549">
          <cell r="A1549" t="str">
            <v>D164</v>
          </cell>
          <cell r="B1549" t="str">
            <v>TUMOR BENIGNO DE LOS HUESOS DEL CRANEO Y DE LA CARA</v>
          </cell>
          <cell r="C1549" t="str">
            <v>047</v>
          </cell>
        </row>
        <row r="1550">
          <cell r="A1550" t="str">
            <v>D165</v>
          </cell>
          <cell r="B1550" t="str">
            <v>TUMOR BENIGNO DEL MAXILAR INFERIOR</v>
          </cell>
          <cell r="C1550" t="str">
            <v>047</v>
          </cell>
        </row>
        <row r="1551">
          <cell r="A1551" t="str">
            <v>D166</v>
          </cell>
          <cell r="B1551" t="str">
            <v>TUMOR BENIGNO DE LA COLUMNA VERTEBRAL</v>
          </cell>
          <cell r="C1551" t="str">
            <v>047</v>
          </cell>
        </row>
        <row r="1552">
          <cell r="A1552" t="str">
            <v>D167</v>
          </cell>
          <cell r="B1552" t="str">
            <v>TUMOR BENIGNO DE LAS COSTILLAS, ESTERNON Y CLAVICULA</v>
          </cell>
          <cell r="C1552" t="str">
            <v>047</v>
          </cell>
        </row>
        <row r="1553">
          <cell r="A1553" t="str">
            <v>D168</v>
          </cell>
          <cell r="B1553" t="str">
            <v>TUMOR BENIGNO DE LOS HUESOS PELVICOS, SACRO Y COCCIX</v>
          </cell>
          <cell r="C1553" t="str">
            <v>047</v>
          </cell>
        </row>
        <row r="1554">
          <cell r="A1554" t="str">
            <v>D169</v>
          </cell>
          <cell r="B1554" t="str">
            <v>TUMOR BENIGNO DEL HUESO Y DEL CARTILAGO ARTICULAR, SITIO NO ESPECIFI.</v>
          </cell>
          <cell r="C1554" t="str">
            <v>047</v>
          </cell>
        </row>
        <row r="1555">
          <cell r="A1555" t="str">
            <v>D17</v>
          </cell>
          <cell r="B1555" t="str">
            <v>TUMORES BENIGNOS LIPOMATOSOS</v>
          </cell>
          <cell r="C1555" t="str">
            <v>047</v>
          </cell>
        </row>
        <row r="1556">
          <cell r="A1556" t="str">
            <v>D170</v>
          </cell>
          <cell r="B1556" t="str">
            <v>TUMOR BENIGNO LIPOMATOSO DE PIEL Y DE TEJ. SUBCUT. DE CABEZA, CARA</v>
          </cell>
          <cell r="C1556" t="str">
            <v>047</v>
          </cell>
        </row>
        <row r="1557">
          <cell r="A1557" t="str">
            <v>D171</v>
          </cell>
          <cell r="B1557" t="str">
            <v>TUMOR BENIGNO LIPOMATOSO DE PIEL Y TEJIDO SUBCUTANEO DEL TRONCO</v>
          </cell>
          <cell r="C1557" t="str">
            <v>047</v>
          </cell>
        </row>
        <row r="1558">
          <cell r="A1558" t="str">
            <v>D172</v>
          </cell>
          <cell r="B1558" t="str">
            <v>TUMOR BENIGNO LIPOMATOSO DE PIEL Y TEJIDO SUBCUTANEO DE MIEMBROS</v>
          </cell>
          <cell r="C1558" t="str">
            <v>047</v>
          </cell>
        </row>
        <row r="1559">
          <cell r="A1559" t="str">
            <v>D173</v>
          </cell>
          <cell r="B1559" t="str">
            <v>TUMOR BENIG. DE PIEL Y DE TEJ. SUBCUT. DE OTROS SITIOS Y DE LOS NO ESP</v>
          </cell>
          <cell r="C1559" t="str">
            <v>047</v>
          </cell>
        </row>
        <row r="1560">
          <cell r="A1560" t="str">
            <v>D174</v>
          </cell>
          <cell r="B1560" t="str">
            <v>TUMOR BENIGNO LIPOMATOSO DE LOS ORGANOS INTRATORACICOS</v>
          </cell>
          <cell r="C1560" t="str">
            <v>047</v>
          </cell>
        </row>
        <row r="1561">
          <cell r="A1561" t="str">
            <v>D175</v>
          </cell>
          <cell r="B1561" t="str">
            <v>TUMOR BENIGNO LIPOMATOSO DE LOS ORGANOS INTRAABDOMINALES</v>
          </cell>
          <cell r="C1561" t="str">
            <v>047</v>
          </cell>
        </row>
        <row r="1562">
          <cell r="A1562" t="str">
            <v>D176</v>
          </cell>
          <cell r="B1562" t="str">
            <v>TUMOR BENIGNO LIPOMATOSO DEL CORDON ESPERMATICO</v>
          </cell>
          <cell r="C1562" t="str">
            <v>047</v>
          </cell>
        </row>
        <row r="1563">
          <cell r="A1563" t="str">
            <v>D177</v>
          </cell>
          <cell r="B1563" t="str">
            <v>TUMOR BENIGNO LIPOMATOSO DE OTROS SITIOS ESPECIFICADOS</v>
          </cell>
          <cell r="C1563" t="str">
            <v>047</v>
          </cell>
        </row>
        <row r="1564">
          <cell r="A1564" t="str">
            <v>D179</v>
          </cell>
          <cell r="B1564" t="str">
            <v>TUMOR BENIGNO LIPOMATOSO, DE SITIO NO ESPECIFICADO</v>
          </cell>
          <cell r="C1564" t="str">
            <v>047</v>
          </cell>
        </row>
        <row r="1565">
          <cell r="A1565" t="str">
            <v>D18</v>
          </cell>
          <cell r="B1565" t="str">
            <v>HEMANGIOMA Y LINFAGIOMA DE CUALQUIER SITIO</v>
          </cell>
          <cell r="C1565" t="str">
            <v>047</v>
          </cell>
        </row>
        <row r="1566">
          <cell r="A1566" t="str">
            <v>D180</v>
          </cell>
          <cell r="B1566" t="str">
            <v>LINFAGIOMA, DE CUALQUIER SITIO</v>
          </cell>
          <cell r="C1566" t="str">
            <v>047</v>
          </cell>
        </row>
        <row r="1567">
          <cell r="A1567" t="str">
            <v>D181</v>
          </cell>
          <cell r="B1567" t="str">
            <v>LINFAGIOMA, DE CUALQUIER SITIO</v>
          </cell>
          <cell r="C1567" t="str">
            <v>047</v>
          </cell>
        </row>
        <row r="1568">
          <cell r="A1568" t="str">
            <v>D19</v>
          </cell>
          <cell r="B1568" t="str">
            <v>TUMORES BENIGNOS DEL TEJIDO MESOTELIAL</v>
          </cell>
          <cell r="C1568" t="str">
            <v>047</v>
          </cell>
        </row>
        <row r="1569">
          <cell r="A1569" t="str">
            <v>D190</v>
          </cell>
          <cell r="B1569" t="str">
            <v>TUMOR BENIGNO DEL TEJIDO MESOTELIAL DE LA PLEURA</v>
          </cell>
          <cell r="C1569" t="str">
            <v>047</v>
          </cell>
        </row>
        <row r="1570">
          <cell r="A1570" t="str">
            <v>D191</v>
          </cell>
          <cell r="B1570" t="str">
            <v>TUMOR BENIGNO DEL TEJIDO MESOTELIAL DEL PERITONEO</v>
          </cell>
          <cell r="C1570" t="str">
            <v>047</v>
          </cell>
        </row>
        <row r="1571">
          <cell r="A1571" t="str">
            <v>D197</v>
          </cell>
          <cell r="B1571" t="str">
            <v>TUMOR BENIGNO DEL TEJIDO MESOTELIAL DE OTROS SITIOS</v>
          </cell>
          <cell r="C1571" t="str">
            <v>047</v>
          </cell>
        </row>
        <row r="1572">
          <cell r="A1572" t="str">
            <v>D199</v>
          </cell>
          <cell r="B1572" t="str">
            <v>TUMOR BENIGNO DEL TEJIDO MESOTILIAL, DE SITIO NO ESPECIFICADO</v>
          </cell>
          <cell r="C1572" t="str">
            <v>047</v>
          </cell>
        </row>
        <row r="1573">
          <cell r="A1573" t="str">
            <v>D20</v>
          </cell>
          <cell r="B1573" t="str">
            <v>TUMOR BENIGNO DEL TEJIDO BLANDO DEL PERITONEO Y DEL RETROPERITONEO</v>
          </cell>
          <cell r="C1573" t="str">
            <v>047</v>
          </cell>
        </row>
        <row r="1574">
          <cell r="A1574" t="str">
            <v>D200</v>
          </cell>
          <cell r="B1574" t="str">
            <v>TUMOR BENIGNO DEL RETROPERITONEO</v>
          </cell>
          <cell r="C1574" t="str">
            <v>047</v>
          </cell>
        </row>
        <row r="1575">
          <cell r="A1575" t="str">
            <v>D201</v>
          </cell>
          <cell r="B1575" t="str">
            <v>TUMOR BENIGNO DEL PERITONEO</v>
          </cell>
          <cell r="C1575" t="str">
            <v>047</v>
          </cell>
        </row>
        <row r="1576">
          <cell r="A1576" t="str">
            <v>D21</v>
          </cell>
          <cell r="B1576" t="str">
            <v>OTROS TUMORES BENIGNOS DEL TEJIDO CONJUNTIVO Y DE LOS TEJ. BLANDOS</v>
          </cell>
          <cell r="C1576" t="str">
            <v>047</v>
          </cell>
        </row>
        <row r="1577">
          <cell r="A1577" t="str">
            <v>D210</v>
          </cell>
          <cell r="B1577" t="str">
            <v>TUMOR BENIG. DEL TEJ. CONJUN. Y DE OTROS TEJ. BLANDOS DE CABEZA, CARA</v>
          </cell>
          <cell r="C1577" t="str">
            <v>047</v>
          </cell>
        </row>
        <row r="1578">
          <cell r="A1578" t="str">
            <v>D211</v>
          </cell>
          <cell r="B1578" t="str">
            <v>TUMOR BENIG. DEL TEJ. CONJ. YDE OTROS TEJ. BLANDOS DEL MIEMB.SUPERIOR</v>
          </cell>
          <cell r="C1578" t="str">
            <v>047</v>
          </cell>
        </row>
        <row r="1579">
          <cell r="A1579" t="str">
            <v>D212</v>
          </cell>
          <cell r="B1579" t="str">
            <v>TUMOR BENIG. DEL TEJ. CONJ. Y DE OTROS TEJ. BLANDOS DEL MIEMB.INFERIOR</v>
          </cell>
          <cell r="C1579" t="str">
            <v>047</v>
          </cell>
        </row>
        <row r="1580">
          <cell r="A1580" t="str">
            <v>D213</v>
          </cell>
          <cell r="B1580" t="str">
            <v>TUMOR BENIG. DEL TEJ. CONJ. Y DE OTROS TEJIDOS BLANDOS DEL TORAX</v>
          </cell>
          <cell r="C1580" t="str">
            <v>047</v>
          </cell>
        </row>
        <row r="1581">
          <cell r="A1581" t="str">
            <v>D214</v>
          </cell>
          <cell r="B1581" t="str">
            <v>TUMOR BENIG. DEL TEJ. CONJ. Y OTROS TEJIDOS BLANDOS DEL ABDOMEN</v>
          </cell>
          <cell r="C1581" t="str">
            <v>047</v>
          </cell>
        </row>
        <row r="1582">
          <cell r="A1582" t="str">
            <v>D215</v>
          </cell>
          <cell r="B1582" t="str">
            <v>TUMOR BENIG. DEL TEJIDO CONJUNTIVO Y OTROS TEJI. BLANDOS DE LA PELVIS</v>
          </cell>
          <cell r="C1582" t="str">
            <v>047</v>
          </cell>
        </row>
        <row r="1583">
          <cell r="A1583" t="str">
            <v>D216</v>
          </cell>
          <cell r="B1583" t="str">
            <v>TUMOR BENIG. DEL TEJ. CONJ. Y OTROS TEJ. BLANDOS DEL TRONCO, SIN OTRA</v>
          </cell>
          <cell r="C1583" t="str">
            <v>047</v>
          </cell>
        </row>
        <row r="1584">
          <cell r="A1584" t="str">
            <v>D219</v>
          </cell>
          <cell r="B1584" t="str">
            <v>TUMOR BENIG. DEL TEJ. CONJ. Y OTROS TEJ. BLANDOS, DE SITIO NO ESPECIFI</v>
          </cell>
          <cell r="C1584" t="str">
            <v>047</v>
          </cell>
        </row>
        <row r="1585">
          <cell r="A1585" t="str">
            <v>D22</v>
          </cell>
          <cell r="B1585" t="str">
            <v>NEVO MELANOCITICO</v>
          </cell>
          <cell r="C1585" t="str">
            <v>047</v>
          </cell>
        </row>
        <row r="1586">
          <cell r="A1586" t="str">
            <v>D220</v>
          </cell>
          <cell r="B1586" t="str">
            <v>NEVO MELANOCITICO DEL LABIO</v>
          </cell>
          <cell r="C1586" t="str">
            <v>047</v>
          </cell>
        </row>
        <row r="1587">
          <cell r="A1587" t="str">
            <v>D221</v>
          </cell>
          <cell r="B1587" t="str">
            <v>NEVO MELANOCITICO DEL PARPADO, INCLUIDA LA COMISURA PALPEBRAL</v>
          </cell>
          <cell r="C1587" t="str">
            <v>047</v>
          </cell>
        </row>
        <row r="1588">
          <cell r="A1588" t="str">
            <v>D222</v>
          </cell>
          <cell r="B1588" t="str">
            <v>NEVO MELANOCITICO DE LA OREJA Y DEL CONDUCTO AUDITIVO EXTERNO</v>
          </cell>
          <cell r="C1588" t="str">
            <v>047</v>
          </cell>
        </row>
        <row r="1589">
          <cell r="A1589" t="str">
            <v>D223</v>
          </cell>
          <cell r="B1589" t="str">
            <v>NEVO MELANOCITICO DE OTRAS PARTES Y DE LAS NO ESPCIFICADAS DE LA CARA</v>
          </cell>
          <cell r="C1589" t="str">
            <v>047</v>
          </cell>
        </row>
        <row r="1590">
          <cell r="A1590" t="str">
            <v>D224</v>
          </cell>
          <cell r="B1590" t="str">
            <v>NEVO MELANOCITICO DEL CUERO CABELLUDO Y DEL CUELLO</v>
          </cell>
          <cell r="C1590" t="str">
            <v>047</v>
          </cell>
        </row>
        <row r="1591">
          <cell r="A1591" t="str">
            <v>D225</v>
          </cell>
          <cell r="B1591" t="str">
            <v>NEVO MELANOCITICO DEL TRONCO</v>
          </cell>
          <cell r="C1591" t="str">
            <v>047</v>
          </cell>
        </row>
        <row r="1592">
          <cell r="A1592" t="str">
            <v>D226</v>
          </cell>
          <cell r="B1592" t="str">
            <v>NEVO MELANOCITICO DEL MIEMBRO SUPERIOR, INCLUIDO EL HOMBRO</v>
          </cell>
          <cell r="C1592" t="str">
            <v>047</v>
          </cell>
        </row>
        <row r="1593">
          <cell r="A1593" t="str">
            <v>D227</v>
          </cell>
          <cell r="B1593" t="str">
            <v>NEVO MELANOCITICO DEL MIEMBRO INFERIOR, INCLUIDA LA CADERA</v>
          </cell>
          <cell r="C1593" t="str">
            <v>047</v>
          </cell>
        </row>
        <row r="1594">
          <cell r="A1594" t="str">
            <v>D229</v>
          </cell>
          <cell r="B1594" t="str">
            <v>NEVO MELANOCITICO, SITIO NO ESPECIFICADO</v>
          </cell>
          <cell r="C1594" t="str">
            <v>047</v>
          </cell>
        </row>
        <row r="1595">
          <cell r="A1595" t="str">
            <v>D23</v>
          </cell>
          <cell r="B1595" t="str">
            <v>OTROS TUMORES BENIGNOS DE LA PIEL</v>
          </cell>
          <cell r="C1595" t="str">
            <v>047</v>
          </cell>
        </row>
        <row r="1596">
          <cell r="A1596" t="str">
            <v>D230</v>
          </cell>
          <cell r="B1596" t="str">
            <v>TUMOR BENIGNO DE LA PIEL DEL LABIO</v>
          </cell>
          <cell r="C1596" t="str">
            <v>047</v>
          </cell>
        </row>
        <row r="1597">
          <cell r="A1597" t="str">
            <v>D231</v>
          </cell>
          <cell r="B1597" t="str">
            <v>TUMOR BENIGNO DE LA PIEL DEL PARPADO, INCLUIDA LA COMISURA PALPEBRAL</v>
          </cell>
          <cell r="C1597" t="str">
            <v>047</v>
          </cell>
        </row>
        <row r="1598">
          <cell r="A1598" t="str">
            <v>D232</v>
          </cell>
          <cell r="B1598" t="str">
            <v>TUMOR BENIGNO DE LA PIEL DE LA OREJA Y DEL CONDUCTO AUDITIVO EXTERNO</v>
          </cell>
          <cell r="C1598" t="str">
            <v>047</v>
          </cell>
        </row>
        <row r="1599">
          <cell r="A1599" t="str">
            <v>D233</v>
          </cell>
          <cell r="B1599" t="str">
            <v>TUMOR BENIGNO DE LA PIEL DE OTRAS PARTES Y DE LAS NO ESP. DE LA CARA</v>
          </cell>
          <cell r="C1599" t="str">
            <v>047</v>
          </cell>
        </row>
        <row r="1600">
          <cell r="A1600" t="str">
            <v>D234</v>
          </cell>
          <cell r="B1600" t="str">
            <v>TUMOR BENIGNO DE LA PIEL DEL CUERO CABELLUDO Y DEL CUELLO</v>
          </cell>
          <cell r="C1600" t="str">
            <v>047</v>
          </cell>
        </row>
        <row r="1601">
          <cell r="A1601" t="str">
            <v>D235</v>
          </cell>
          <cell r="B1601" t="str">
            <v>TUMOR BENIGNO DE LA PIEL DEL TRONCO</v>
          </cell>
          <cell r="C1601" t="str">
            <v>047</v>
          </cell>
        </row>
        <row r="1602">
          <cell r="A1602" t="str">
            <v>D236</v>
          </cell>
          <cell r="B1602" t="str">
            <v>TUMOR BENIGNO DE LA PIEL DEL MIEMBRO SUPERIOR, INCLUIDO EL HOMBRO</v>
          </cell>
          <cell r="C1602" t="str">
            <v>047</v>
          </cell>
        </row>
        <row r="1603">
          <cell r="A1603" t="str">
            <v>D237</v>
          </cell>
          <cell r="B1603" t="str">
            <v>TUMOR BENIGNO DE LA PIEL DEL MIENBRO INFERIOR, INCLUIDA LA CADERA</v>
          </cell>
          <cell r="C1603" t="str">
            <v>047</v>
          </cell>
        </row>
        <row r="1604">
          <cell r="A1604" t="str">
            <v>D239</v>
          </cell>
          <cell r="B1604" t="str">
            <v>TUMOR BENIGNO DE LA PIEL, SITIO NO ESPECIFICADO</v>
          </cell>
          <cell r="C1604" t="str">
            <v>047</v>
          </cell>
        </row>
        <row r="1605">
          <cell r="A1605" t="str">
            <v>D24</v>
          </cell>
          <cell r="B1605" t="str">
            <v>TUMOR BENIGNO DE LA MAMA</v>
          </cell>
          <cell r="C1605" t="str">
            <v>047</v>
          </cell>
        </row>
        <row r="1606">
          <cell r="A1606" t="str">
            <v>D25</v>
          </cell>
          <cell r="B1606" t="str">
            <v>LEIOMIOMA DEL UERO</v>
          </cell>
          <cell r="C1606" t="str">
            <v>047</v>
          </cell>
        </row>
        <row r="1607">
          <cell r="A1607" t="str">
            <v>D250</v>
          </cell>
          <cell r="B1607" t="str">
            <v>LEIOMIOMA SUBMUCOSO DEL UTERO</v>
          </cell>
          <cell r="C1607" t="str">
            <v>047</v>
          </cell>
        </row>
        <row r="1608">
          <cell r="A1608" t="str">
            <v>D251</v>
          </cell>
          <cell r="B1608" t="str">
            <v>LEIOMIOMA INTRAMURAL DEL UTERO</v>
          </cell>
          <cell r="C1608" t="str">
            <v>047</v>
          </cell>
        </row>
        <row r="1609">
          <cell r="A1609" t="str">
            <v>D252</v>
          </cell>
          <cell r="B1609" t="str">
            <v>LEIOMIOMA SUBSEROSO DEL UTERO</v>
          </cell>
          <cell r="C1609" t="str">
            <v>047</v>
          </cell>
        </row>
        <row r="1610">
          <cell r="A1610" t="str">
            <v>D259</v>
          </cell>
          <cell r="B1610" t="str">
            <v>LEIOMIOMA DEL UTERO, SIN OTRA ESPECIFICACION</v>
          </cell>
          <cell r="C1610" t="str">
            <v>047</v>
          </cell>
        </row>
        <row r="1611">
          <cell r="A1611" t="str">
            <v>D26</v>
          </cell>
          <cell r="B1611" t="str">
            <v>OTROS TUMORES BENIGNOS DEL UTERO</v>
          </cell>
          <cell r="C1611" t="str">
            <v>047</v>
          </cell>
        </row>
        <row r="1612">
          <cell r="A1612" t="str">
            <v>D260</v>
          </cell>
          <cell r="B1612" t="str">
            <v>TUMOR BENIGNO DEL CUELLO DEL UTERO</v>
          </cell>
          <cell r="C1612" t="str">
            <v>047</v>
          </cell>
        </row>
        <row r="1613">
          <cell r="A1613" t="str">
            <v>D261</v>
          </cell>
          <cell r="B1613" t="str">
            <v>TUMOR BENIGNO DEL CUERPO DEL UTERO</v>
          </cell>
          <cell r="C1613" t="str">
            <v>047</v>
          </cell>
        </row>
        <row r="1614">
          <cell r="A1614" t="str">
            <v>D267</v>
          </cell>
          <cell r="B1614" t="str">
            <v>TUMOR BENIGNO DE OTRAS PARTES ESPECIFICADAS DEL UTERO</v>
          </cell>
          <cell r="C1614" t="str">
            <v>047</v>
          </cell>
        </row>
        <row r="1615">
          <cell r="A1615" t="str">
            <v>D269</v>
          </cell>
          <cell r="B1615" t="str">
            <v>TUMOR BENIGNO DEL UTERO, PARTE NO ESPECIFICADA</v>
          </cell>
          <cell r="C1615" t="str">
            <v>047</v>
          </cell>
        </row>
        <row r="1616">
          <cell r="A1616" t="str">
            <v>D27</v>
          </cell>
          <cell r="B1616" t="str">
            <v>TUMOR BENIGNO DEL OVARIO</v>
          </cell>
          <cell r="C1616" t="str">
            <v>047</v>
          </cell>
        </row>
        <row r="1617">
          <cell r="A1617" t="str">
            <v>D28</v>
          </cell>
          <cell r="B1617" t="str">
            <v>TUMOR BENIG. DE OTROS ORG. GENIT. FEMENINOS Y DE LOS NO ESPECIFICADOS</v>
          </cell>
          <cell r="C1617" t="str">
            <v>047</v>
          </cell>
        </row>
        <row r="1618">
          <cell r="A1618" t="str">
            <v>D280</v>
          </cell>
          <cell r="B1618" t="str">
            <v>TUMOR BENIGNO DE LA VULVA</v>
          </cell>
          <cell r="C1618" t="str">
            <v>047</v>
          </cell>
        </row>
        <row r="1619">
          <cell r="A1619" t="str">
            <v>D281</v>
          </cell>
          <cell r="B1619" t="str">
            <v>TUMOR BENIGNO DE LA VAGINA</v>
          </cell>
          <cell r="C1619" t="str">
            <v>047</v>
          </cell>
        </row>
        <row r="1620">
          <cell r="A1620" t="str">
            <v>D282</v>
          </cell>
          <cell r="B1620" t="str">
            <v>TUMOR BENIGNO DE LA TROMPA DE FALOPIO Y DE LOS LIGAMENTOS UTERINOS</v>
          </cell>
          <cell r="C1620" t="str">
            <v>047</v>
          </cell>
        </row>
        <row r="1621">
          <cell r="A1621" t="str">
            <v>D287</v>
          </cell>
          <cell r="B1621" t="str">
            <v>TUMOR BENIG. DE OTROS SITIOS ESPEC. DE LOS ORG. GENIT. FEMENINOS</v>
          </cell>
          <cell r="C1621" t="str">
            <v>047</v>
          </cell>
        </row>
        <row r="1622">
          <cell r="A1622" t="str">
            <v>D289</v>
          </cell>
          <cell r="B1622" t="str">
            <v>TUMOR BENIG. DE ORG.GENITAL FEMENINO, SITIO NO ESPECIFICADO</v>
          </cell>
          <cell r="C1622" t="str">
            <v>047</v>
          </cell>
        </row>
        <row r="1623">
          <cell r="A1623" t="str">
            <v>D29</v>
          </cell>
          <cell r="B1623" t="str">
            <v>TUMOR BENIGNO DE LOS ORGANOS GENITALES MASCULINOS</v>
          </cell>
          <cell r="C1623" t="str">
            <v>047</v>
          </cell>
        </row>
        <row r="1624">
          <cell r="A1624" t="str">
            <v>D290</v>
          </cell>
          <cell r="B1624" t="str">
            <v>TUMOR BENIGNO DEL PENE</v>
          </cell>
          <cell r="C1624" t="str">
            <v>047</v>
          </cell>
        </row>
        <row r="1625">
          <cell r="A1625" t="str">
            <v>D291</v>
          </cell>
          <cell r="B1625" t="str">
            <v>TIMOR BENIGNO DE LA PROSTATA</v>
          </cell>
          <cell r="C1625" t="str">
            <v>047</v>
          </cell>
        </row>
        <row r="1626">
          <cell r="A1626" t="str">
            <v>D292</v>
          </cell>
          <cell r="B1626" t="str">
            <v>TUMOR BENIGNO DE LOS TESTICULOS</v>
          </cell>
          <cell r="C1626" t="str">
            <v>047</v>
          </cell>
        </row>
        <row r="1627">
          <cell r="A1627" t="str">
            <v>D293</v>
          </cell>
          <cell r="B1627" t="str">
            <v>TUMOR BENIGNO DEL EPIDIDIMO</v>
          </cell>
          <cell r="C1627" t="str">
            <v>047</v>
          </cell>
        </row>
        <row r="1628">
          <cell r="A1628" t="str">
            <v>D294</v>
          </cell>
          <cell r="B1628" t="str">
            <v>TUMOR BENIGNO DEL ESCROTO</v>
          </cell>
          <cell r="C1628" t="str">
            <v>047</v>
          </cell>
        </row>
        <row r="1629">
          <cell r="A1629" t="str">
            <v>D297</v>
          </cell>
          <cell r="B1629" t="str">
            <v>TUMOR BENIGNO DE OTROS ORGANOS GENITALES MASCULINOS</v>
          </cell>
          <cell r="C1629" t="str">
            <v>047</v>
          </cell>
        </row>
        <row r="1630">
          <cell r="A1630" t="str">
            <v>D299</v>
          </cell>
          <cell r="B1630" t="str">
            <v>TUMOR BENIGNO DE ORGANO GENITAL MASCULINO, SITIO ESPECIFICADO</v>
          </cell>
          <cell r="C1630" t="str">
            <v>047</v>
          </cell>
        </row>
        <row r="1631">
          <cell r="A1631" t="str">
            <v>D30</v>
          </cell>
          <cell r="B1631" t="str">
            <v>TIMOR BENIGNO DE LOS ORGANOS URINARIOS</v>
          </cell>
          <cell r="C1631" t="str">
            <v>047</v>
          </cell>
        </row>
        <row r="1632">
          <cell r="A1632" t="str">
            <v>D300</v>
          </cell>
          <cell r="B1632" t="str">
            <v>TUMOR BENIGNO DEL RIÑON</v>
          </cell>
          <cell r="C1632" t="str">
            <v>047</v>
          </cell>
        </row>
        <row r="1633">
          <cell r="A1633" t="str">
            <v>D301</v>
          </cell>
          <cell r="B1633" t="str">
            <v>TUMOR BENIGNO DE LA PELVIS RENAL</v>
          </cell>
          <cell r="C1633" t="str">
            <v>047</v>
          </cell>
        </row>
        <row r="1634">
          <cell r="A1634" t="str">
            <v>D302</v>
          </cell>
          <cell r="B1634" t="str">
            <v>TUMOR BENIGNO DEL URETER</v>
          </cell>
          <cell r="C1634" t="str">
            <v>047</v>
          </cell>
        </row>
        <row r="1635">
          <cell r="A1635" t="str">
            <v>D303</v>
          </cell>
          <cell r="B1635" t="str">
            <v>TUMOR BENIGNO DE LA VEJIGA</v>
          </cell>
          <cell r="C1635" t="str">
            <v>047</v>
          </cell>
        </row>
        <row r="1636">
          <cell r="A1636" t="str">
            <v>D304</v>
          </cell>
          <cell r="B1636" t="str">
            <v>TUMOR BENIGNO DE LA URETRA</v>
          </cell>
          <cell r="C1636" t="str">
            <v>047</v>
          </cell>
        </row>
        <row r="1637">
          <cell r="A1637" t="str">
            <v>D307</v>
          </cell>
          <cell r="B1637" t="str">
            <v>TUMOR BENIGNO DE OTROS ORGANOS URINARIOS</v>
          </cell>
          <cell r="C1637" t="str">
            <v>047</v>
          </cell>
        </row>
        <row r="1638">
          <cell r="A1638" t="str">
            <v>D309</v>
          </cell>
          <cell r="B1638" t="str">
            <v>TUMOR BENIGNO DE ORGANO URINARIO NO ESPECIFICADO</v>
          </cell>
          <cell r="C1638" t="str">
            <v>047</v>
          </cell>
        </row>
        <row r="1639">
          <cell r="A1639" t="str">
            <v>D31</v>
          </cell>
          <cell r="B1639" t="str">
            <v>TUMOR BENIGNO DEL OJO Y SUS ANEXOS</v>
          </cell>
          <cell r="C1639" t="str">
            <v>047</v>
          </cell>
        </row>
        <row r="1640">
          <cell r="A1640" t="str">
            <v>D310</v>
          </cell>
          <cell r="B1640" t="str">
            <v>TUMOR BENIGNO DE LA CONJUNTIVA</v>
          </cell>
          <cell r="C1640" t="str">
            <v>047</v>
          </cell>
        </row>
        <row r="1641">
          <cell r="A1641" t="str">
            <v>D311</v>
          </cell>
          <cell r="B1641" t="str">
            <v>TUMOR BENIGNO DE LA CORNEA</v>
          </cell>
          <cell r="C1641" t="str">
            <v>047</v>
          </cell>
        </row>
        <row r="1642">
          <cell r="A1642" t="str">
            <v>D312</v>
          </cell>
          <cell r="B1642" t="str">
            <v>TUMOR BENIGNO DE LA RETINA</v>
          </cell>
          <cell r="C1642" t="str">
            <v>047</v>
          </cell>
        </row>
        <row r="1643">
          <cell r="A1643" t="str">
            <v>D313</v>
          </cell>
          <cell r="B1643" t="str">
            <v>TUMOR BENIGNO DE LA COROIDES</v>
          </cell>
          <cell r="C1643" t="str">
            <v>047</v>
          </cell>
        </row>
        <row r="1644">
          <cell r="A1644" t="str">
            <v>D314</v>
          </cell>
          <cell r="B1644" t="str">
            <v>TUMOR BENIGNO DEL CUERPO CILIAR</v>
          </cell>
          <cell r="C1644" t="str">
            <v>047</v>
          </cell>
        </row>
        <row r="1645">
          <cell r="A1645" t="str">
            <v>D315</v>
          </cell>
          <cell r="B1645" t="str">
            <v>TUMOR BENIGNO DE LAS GLANDULAS Y DE LOS CONDUCTOS LAGRIMALES</v>
          </cell>
          <cell r="C1645" t="str">
            <v>047</v>
          </cell>
        </row>
        <row r="1646">
          <cell r="A1646" t="str">
            <v>D316</v>
          </cell>
          <cell r="B1646" t="str">
            <v>TUMOR BENIGNO DE LA ORBITA, PARTE NO ESPECIFICADA</v>
          </cell>
          <cell r="C1646" t="str">
            <v>047</v>
          </cell>
        </row>
        <row r="1647">
          <cell r="A1647" t="str">
            <v>D319</v>
          </cell>
          <cell r="B1647" t="str">
            <v>TUMOR BENIGNO DEL OJO, PARTE NO ESPECIFICADA</v>
          </cell>
          <cell r="C1647" t="str">
            <v>047</v>
          </cell>
        </row>
        <row r="1648">
          <cell r="A1648" t="str">
            <v>D32</v>
          </cell>
          <cell r="B1648" t="str">
            <v>TUMORES BENIGNOS DE LAS MENINGES</v>
          </cell>
          <cell r="C1648" t="str">
            <v>047</v>
          </cell>
        </row>
        <row r="1649">
          <cell r="A1649" t="str">
            <v>D320</v>
          </cell>
          <cell r="B1649" t="str">
            <v>TUMOR BENIGNO DE LAS MENINGES CEREBRALES</v>
          </cell>
          <cell r="C1649" t="str">
            <v>047</v>
          </cell>
        </row>
        <row r="1650">
          <cell r="A1650" t="str">
            <v>D321</v>
          </cell>
          <cell r="B1650" t="str">
            <v>TUMOR BENIGNO DE LAS MENINGES RAQUIDEAS</v>
          </cell>
          <cell r="C1650" t="str">
            <v>047</v>
          </cell>
        </row>
        <row r="1651">
          <cell r="A1651" t="str">
            <v>D329</v>
          </cell>
          <cell r="B1651" t="str">
            <v>TUMOR BENIGNO DE LAS MENINGES, PARTE NO ESPECIFICADA</v>
          </cell>
          <cell r="C1651" t="str">
            <v>047</v>
          </cell>
        </row>
        <row r="1652">
          <cell r="A1652" t="str">
            <v>D33</v>
          </cell>
          <cell r="B1652" t="str">
            <v>TUMOR BENIGNO DEL ENCEFALO Y DE OTRAS PARTES DEL SIST. NERVIOSO CEN.</v>
          </cell>
          <cell r="C1652" t="str">
            <v>047</v>
          </cell>
        </row>
        <row r="1653">
          <cell r="A1653" t="str">
            <v>D330</v>
          </cell>
          <cell r="B1653" t="str">
            <v>TUMOR BENIGNO DEL ENCEFALO, SUPRATENTORIAL</v>
          </cell>
          <cell r="C1653" t="str">
            <v>047</v>
          </cell>
        </row>
        <row r="1654">
          <cell r="A1654" t="str">
            <v>D331</v>
          </cell>
          <cell r="B1654" t="str">
            <v>TUMOR BENIGNO DEL ENCEFALO, INFRATENTORIAL</v>
          </cell>
          <cell r="C1654" t="str">
            <v>047</v>
          </cell>
        </row>
        <row r="1655">
          <cell r="A1655" t="str">
            <v>D332</v>
          </cell>
          <cell r="B1655" t="str">
            <v>TUMOR BENIGNO DEL ENCEFALO, PARTE NO ESPECIFICADA</v>
          </cell>
          <cell r="C1655" t="str">
            <v>047</v>
          </cell>
        </row>
        <row r="1656">
          <cell r="A1656" t="str">
            <v>D333</v>
          </cell>
          <cell r="B1656" t="str">
            <v>TUMOR BENIGNO DE LOS NERVIOS CRANEALES</v>
          </cell>
          <cell r="C1656" t="str">
            <v>047</v>
          </cell>
        </row>
        <row r="1657">
          <cell r="A1657" t="str">
            <v>D334</v>
          </cell>
          <cell r="B1657" t="str">
            <v>TUMOR BENIGNO DE LA MEDULA ESPINAL</v>
          </cell>
          <cell r="C1657" t="str">
            <v>047</v>
          </cell>
        </row>
        <row r="1658">
          <cell r="A1658" t="str">
            <v>D337</v>
          </cell>
          <cell r="B1658" t="str">
            <v>TUMOR BENIG. DE OTRAS PARTES ESPECIF. DEL SIST. NERVIOSO CENTRAL</v>
          </cell>
          <cell r="C1658" t="str">
            <v>047</v>
          </cell>
        </row>
        <row r="1659">
          <cell r="A1659" t="str">
            <v>D339</v>
          </cell>
          <cell r="B1659" t="str">
            <v>TUMOR BENIGNO DEL SISTEMA NERVIOSO CENTRAL, SITIO NO ESPECIFICADO</v>
          </cell>
          <cell r="C1659" t="str">
            <v>047</v>
          </cell>
        </row>
        <row r="1660">
          <cell r="A1660" t="str">
            <v>D34</v>
          </cell>
          <cell r="B1660" t="str">
            <v>TUMOR BENIGNO DE LA GLANDULA TIROIDES</v>
          </cell>
          <cell r="C1660" t="str">
            <v>047</v>
          </cell>
        </row>
        <row r="1661">
          <cell r="A1661" t="str">
            <v>D35</v>
          </cell>
          <cell r="B1661" t="str">
            <v>TUMOR BENIGNO DE OTRAS GLANDULAS ENDOCRINAS Y DE LAS NO ESPECIFIC.</v>
          </cell>
          <cell r="C1661" t="str">
            <v>047</v>
          </cell>
        </row>
        <row r="1662">
          <cell r="A1662" t="str">
            <v>D350</v>
          </cell>
          <cell r="B1662" t="str">
            <v>TUMOR BENIGNO DE LA GLANDULA SUPRARRENAL</v>
          </cell>
          <cell r="C1662" t="str">
            <v>047</v>
          </cell>
        </row>
        <row r="1663">
          <cell r="A1663" t="str">
            <v>D351</v>
          </cell>
          <cell r="B1663" t="str">
            <v>TUMOR BENIGNO DE LA GLANDULA PARATIROIDES</v>
          </cell>
          <cell r="C1663" t="str">
            <v>047</v>
          </cell>
        </row>
        <row r="1664">
          <cell r="A1664" t="str">
            <v>D352</v>
          </cell>
          <cell r="B1664" t="str">
            <v>TUMOR BENIGNO DE LA HIPOFISIS</v>
          </cell>
          <cell r="C1664" t="str">
            <v>047</v>
          </cell>
        </row>
        <row r="1665">
          <cell r="A1665" t="str">
            <v>D353</v>
          </cell>
          <cell r="B1665" t="str">
            <v>TUMOR BENIGNO DEL CONDUCTO CRANEOFARINGEO</v>
          </cell>
          <cell r="C1665" t="str">
            <v>047</v>
          </cell>
        </row>
        <row r="1666">
          <cell r="A1666" t="str">
            <v>D354</v>
          </cell>
          <cell r="B1666" t="str">
            <v>TUMOR BENIGNO DE LA GLANDULA PINEAL</v>
          </cell>
          <cell r="C1666" t="str">
            <v>047</v>
          </cell>
        </row>
        <row r="1667">
          <cell r="A1667" t="str">
            <v>D355</v>
          </cell>
          <cell r="B1667" t="str">
            <v>TUMOR BENIGNO DEL CUERPO CAROTIDEO</v>
          </cell>
          <cell r="C1667" t="str">
            <v>047</v>
          </cell>
        </row>
        <row r="1668">
          <cell r="A1668" t="str">
            <v>D356</v>
          </cell>
          <cell r="B1668" t="str">
            <v>TUMOR BENIGNO DEL CUERPO AORTICO Y DE OTROS CUERPOS CROMAFINES</v>
          </cell>
          <cell r="C1668" t="str">
            <v>047</v>
          </cell>
        </row>
        <row r="1669">
          <cell r="A1669" t="str">
            <v>D357</v>
          </cell>
          <cell r="B1669" t="str">
            <v>TUMOR BENIGNO DE OTRAS GLANDULAS ENDOCRINAS ESPECIFICADAS</v>
          </cell>
          <cell r="C1669" t="str">
            <v>047</v>
          </cell>
        </row>
        <row r="1670">
          <cell r="A1670" t="str">
            <v>D358</v>
          </cell>
          <cell r="B1670" t="str">
            <v>TUMOR BENIGNO PLURIGLANDULAR</v>
          </cell>
          <cell r="C1670" t="str">
            <v>047</v>
          </cell>
        </row>
        <row r="1671">
          <cell r="A1671" t="str">
            <v>D359</v>
          </cell>
          <cell r="B1671" t="str">
            <v>TUMOR BENIGNO DE GLANDULA ENDOCRINA NO ESPECIFICADA</v>
          </cell>
          <cell r="C1671" t="str">
            <v>047</v>
          </cell>
        </row>
        <row r="1672">
          <cell r="A1672" t="str">
            <v>D36</v>
          </cell>
          <cell r="B1672" t="str">
            <v>TUMOR BENIGNO DE OTROS SITIOS Y DE LOS NO ESPECIFICADOS</v>
          </cell>
          <cell r="C1672" t="str">
            <v>047</v>
          </cell>
        </row>
        <row r="1673">
          <cell r="A1673" t="str">
            <v>D360</v>
          </cell>
          <cell r="B1673" t="str">
            <v>TUMOR BENIGNO DE LOS GANGLIOS LINFATICOS</v>
          </cell>
          <cell r="C1673" t="str">
            <v>047</v>
          </cell>
        </row>
        <row r="1674">
          <cell r="A1674" t="str">
            <v>D361</v>
          </cell>
          <cell r="B1674" t="str">
            <v>TUMOR BENIGNO DE LOS NERVIOS PERIFERICOS Y DEL SISTEMA NERV. AUTONO.</v>
          </cell>
          <cell r="C1674" t="str">
            <v>047</v>
          </cell>
        </row>
        <row r="1675">
          <cell r="A1675" t="str">
            <v>D362</v>
          </cell>
          <cell r="B1675" t="str">
            <v>TRAUMATISMO DEL PANCREAS</v>
          </cell>
          <cell r="C1675" t="str">
            <v>00</v>
          </cell>
        </row>
        <row r="1676">
          <cell r="A1676" t="str">
            <v>D367</v>
          </cell>
          <cell r="B1676" t="str">
            <v>TUMOR BENIGNO DE OTROS SITIOS ESPECIFICADOS</v>
          </cell>
          <cell r="C1676" t="str">
            <v>047</v>
          </cell>
        </row>
        <row r="1677">
          <cell r="A1677" t="str">
            <v>D369</v>
          </cell>
          <cell r="B1677" t="str">
            <v>TUMOR BENIGNO DE SITIOS NO ESPECIFICADO</v>
          </cell>
          <cell r="C1677" t="str">
            <v>047</v>
          </cell>
        </row>
        <row r="1678">
          <cell r="A1678" t="str">
            <v>D37</v>
          </cell>
          <cell r="B1678" t="str">
            <v>TUMOR DE COMPORT. INCIERTO O DESC. DE LA CAV. BUCAL Y DE LOS ORG.DIG.</v>
          </cell>
          <cell r="C1678" t="str">
            <v>047</v>
          </cell>
        </row>
        <row r="1679">
          <cell r="A1679" t="str">
            <v>D370</v>
          </cell>
          <cell r="B1679" t="str">
            <v>TUMOR DE COMPORT. INCIERTO O DESC. DEL LABIO, DE LA CAV. BUCAL Y DE LA</v>
          </cell>
          <cell r="C1679" t="str">
            <v>047</v>
          </cell>
        </row>
        <row r="1680">
          <cell r="A1680" t="str">
            <v>D371</v>
          </cell>
          <cell r="B1680" t="str">
            <v>TUMOR DE COMPORT. INCIERTO O DESCONOCIDO DEL ESTOMAGO</v>
          </cell>
          <cell r="C1680" t="str">
            <v>047</v>
          </cell>
        </row>
        <row r="1681">
          <cell r="A1681" t="str">
            <v>D372</v>
          </cell>
          <cell r="B1681" t="str">
            <v>TUMOR DE COMPORT. INCIERTO O DESCONOCIDO DEL INTESTINO DELGADO</v>
          </cell>
          <cell r="C1681" t="str">
            <v>047</v>
          </cell>
        </row>
        <row r="1682">
          <cell r="A1682" t="str">
            <v>D373</v>
          </cell>
          <cell r="B1682" t="str">
            <v>TUMOR DE COMPORT. INCIERTO O DESCONOCIDO DEL APENDICE</v>
          </cell>
          <cell r="C1682" t="str">
            <v>047</v>
          </cell>
        </row>
        <row r="1683">
          <cell r="A1683" t="str">
            <v>D374</v>
          </cell>
          <cell r="B1683" t="str">
            <v>TRUMOR DE COMPORTAMIENTO INCIERTO O DESCONOCIDO DEL COLON</v>
          </cell>
          <cell r="C1683" t="str">
            <v>047</v>
          </cell>
        </row>
        <row r="1684">
          <cell r="A1684" t="str">
            <v>D375</v>
          </cell>
          <cell r="B1684" t="str">
            <v>TOMOR DE COMPOTAMIENTO INCIERTO O DESCONOCIDO DEL RECTO</v>
          </cell>
          <cell r="C1684" t="str">
            <v>047</v>
          </cell>
        </row>
        <row r="1685">
          <cell r="A1685" t="str">
            <v>D376</v>
          </cell>
          <cell r="B1685" t="str">
            <v>TUMOR DE COMP. INCIERTO O DESC. DEL HIGADO, DE LA VES. BILIAR Y DEL CO</v>
          </cell>
          <cell r="C1685" t="str">
            <v>047</v>
          </cell>
        </row>
        <row r="1686">
          <cell r="A1686" t="str">
            <v>D377</v>
          </cell>
          <cell r="B1686" t="str">
            <v>TUMOR DE COMPORT. INCIERTO O DESC. DE OTROS ORG. DIGEST.ESPECIFICADOS</v>
          </cell>
          <cell r="C1686" t="str">
            <v>047</v>
          </cell>
        </row>
        <row r="1687">
          <cell r="A1687" t="str">
            <v>D379</v>
          </cell>
          <cell r="B1687" t="str">
            <v>TUMOR DE COMPORT. INCIERTO O DESC. DE ORG. DIGESTIVOS, SITIO NO ESPSC.</v>
          </cell>
          <cell r="C1687" t="str">
            <v>047</v>
          </cell>
        </row>
        <row r="1688">
          <cell r="A1688" t="str">
            <v>D38</v>
          </cell>
          <cell r="B1688" t="str">
            <v>TUMOR DE COMPORT. INCIERTO O DESC. DEL OIDO MEDIO Y DE LOS ORG. RESP.</v>
          </cell>
          <cell r="C1688" t="str">
            <v>047</v>
          </cell>
        </row>
        <row r="1689">
          <cell r="A1689" t="str">
            <v>D380</v>
          </cell>
          <cell r="B1689" t="str">
            <v>TUMOR DE COMPORT. INCIERTO O DESCONOCIDO DE LARINGE</v>
          </cell>
          <cell r="C1689" t="str">
            <v>047</v>
          </cell>
        </row>
        <row r="1690">
          <cell r="A1690" t="str">
            <v>D381</v>
          </cell>
          <cell r="B1690" t="str">
            <v>TUMOR DE COMPORT. INCIERTO O DESC. DE LA TRAQUEA, DE LOS BRONQ. Y DEL</v>
          </cell>
          <cell r="C1690" t="str">
            <v>047</v>
          </cell>
        </row>
        <row r="1691">
          <cell r="A1691" t="str">
            <v>D382</v>
          </cell>
          <cell r="B1691" t="str">
            <v>TUMOR DE COMPORTAMIENTO INCIERTO O DESCONOCIDO DE LA PLEURA</v>
          </cell>
          <cell r="C1691" t="str">
            <v>047</v>
          </cell>
        </row>
        <row r="1692">
          <cell r="A1692" t="str">
            <v>D383</v>
          </cell>
          <cell r="B1692" t="str">
            <v>TUMOR DE COMPORTAMIENTO INCIERTO O DESCONOCIDO DEL MEDIASTINO</v>
          </cell>
          <cell r="C1692" t="str">
            <v>047</v>
          </cell>
        </row>
        <row r="1693">
          <cell r="A1693" t="str">
            <v>D384</v>
          </cell>
          <cell r="B1693" t="str">
            <v>TUMOR DE COMPORTAMIENTO INCIERTO O DESCONOCIDO DEL TIMO</v>
          </cell>
          <cell r="C1693" t="str">
            <v>047</v>
          </cell>
        </row>
        <row r="1694">
          <cell r="A1694" t="str">
            <v>D385</v>
          </cell>
          <cell r="B1694" t="str">
            <v>TUMOR DE COMPORT. INCIERTO O DESC. DE OTROS ORGANOS RESPIRATORIOS</v>
          </cell>
          <cell r="C1694" t="str">
            <v>047</v>
          </cell>
        </row>
        <row r="1695">
          <cell r="A1695" t="str">
            <v>D386</v>
          </cell>
          <cell r="B1695" t="str">
            <v>TUMOR DE COMPORT. INCIERTO O DESC. DE ORG. RESP. SITIO NO ESPECIFICADO</v>
          </cell>
          <cell r="C1695" t="str">
            <v>047</v>
          </cell>
        </row>
        <row r="1696">
          <cell r="A1696" t="str">
            <v>D39</v>
          </cell>
          <cell r="B1696" t="str">
            <v>TUMOR DE COMPORT. INCIETO O DESC. DE LOS ORGANOS GENITALES FEMENINOS</v>
          </cell>
          <cell r="C1696" t="str">
            <v>047</v>
          </cell>
        </row>
        <row r="1697">
          <cell r="A1697" t="str">
            <v>D390</v>
          </cell>
          <cell r="B1697" t="str">
            <v>TUMOR DE COMPORTAMIENTO INCIERTO O DESCONOCIDO DEL UTERO</v>
          </cell>
          <cell r="C1697" t="str">
            <v>047</v>
          </cell>
        </row>
        <row r="1698">
          <cell r="A1698" t="str">
            <v>D391</v>
          </cell>
          <cell r="B1698" t="str">
            <v>TUMOR DE COMPORTAMIENTO INCIERTO O DESCONOCIDO DEL OVARIO</v>
          </cell>
          <cell r="C1698" t="str">
            <v>047</v>
          </cell>
        </row>
        <row r="1699">
          <cell r="A1699" t="str">
            <v>D392</v>
          </cell>
          <cell r="B1699" t="str">
            <v>TUMOR DE COMPORTAMIENTO INCIERTO O DESCONOCIDO DE LA PLACENTA</v>
          </cell>
          <cell r="C1699" t="str">
            <v>047</v>
          </cell>
        </row>
        <row r="1700">
          <cell r="A1700" t="str">
            <v>D397</v>
          </cell>
          <cell r="B1700" t="str">
            <v>TUMOR DE COMPORT. INCIERTO O DESC. DE OTROS ORG. GENIT. FEMENINOS</v>
          </cell>
          <cell r="C1700" t="str">
            <v>047</v>
          </cell>
        </row>
        <row r="1701">
          <cell r="A1701" t="str">
            <v>D399</v>
          </cell>
          <cell r="B1701" t="str">
            <v>TUMOR DE COMPORT. INCIERTO O DESC. DE ORG. GENIT. FEMEN. NO ESPECIF.</v>
          </cell>
          <cell r="C1701" t="str">
            <v>047</v>
          </cell>
        </row>
        <row r="1702">
          <cell r="A1702" t="str">
            <v>D40</v>
          </cell>
          <cell r="B1702" t="str">
            <v>TUMOR DE COMPORT. INCIERTO O DESC. DE LOS ORG.GENITALES MASCULINOS</v>
          </cell>
          <cell r="C1702" t="str">
            <v>047</v>
          </cell>
        </row>
        <row r="1703">
          <cell r="A1703" t="str">
            <v>D400</v>
          </cell>
          <cell r="B1703" t="str">
            <v>TUMOR DE COMPORTAMIENTO INCIERTO O DESCONOCIDO DE LA PROSTATA</v>
          </cell>
          <cell r="C1703" t="str">
            <v>047</v>
          </cell>
        </row>
        <row r="1704">
          <cell r="A1704" t="str">
            <v>D401</v>
          </cell>
          <cell r="B1704" t="str">
            <v>TUMOR DE COMPORTAMIENTO INCIERTO O DESCONOCIDO DEL TESTICULO</v>
          </cell>
          <cell r="C1704" t="str">
            <v>047</v>
          </cell>
        </row>
        <row r="1705">
          <cell r="A1705" t="str">
            <v>D407</v>
          </cell>
          <cell r="B1705" t="str">
            <v>TUMOR DE COMPORT. INCIERTO O DESC. DE OTROS ORG.GENIT. MASCULINOS</v>
          </cell>
          <cell r="C1705" t="str">
            <v>047</v>
          </cell>
        </row>
        <row r="1706">
          <cell r="A1706" t="str">
            <v>D409</v>
          </cell>
          <cell r="B1706" t="str">
            <v>TUMOR DE COMPORT. INCIERTO O DESC. DE ORG. GEN. MASC. NO ESPECIFICADO</v>
          </cell>
          <cell r="C1706" t="str">
            <v>047</v>
          </cell>
        </row>
        <row r="1707">
          <cell r="A1707" t="str">
            <v>D41</v>
          </cell>
          <cell r="B1707" t="str">
            <v>TUMOR DE COMPORT. INCIERTO O DESC. DE LOS ORGANOS URINARIOS</v>
          </cell>
          <cell r="C1707" t="str">
            <v>047</v>
          </cell>
        </row>
        <row r="1708">
          <cell r="A1708" t="str">
            <v>D410</v>
          </cell>
          <cell r="B1708" t="str">
            <v>TUMOR DE COMPORT.INCIERTO O DESCONOCIDO DE LOS ORGANOS URINARIOS</v>
          </cell>
          <cell r="C1708" t="str">
            <v>047</v>
          </cell>
        </row>
        <row r="1709">
          <cell r="A1709" t="str">
            <v>D411</v>
          </cell>
          <cell r="B1709" t="str">
            <v>TUMOR DE COMPORT. INCIERTO O DESCONOCIDO DE LA PEVIS RENAL</v>
          </cell>
          <cell r="C1709" t="str">
            <v>047</v>
          </cell>
        </row>
        <row r="1710">
          <cell r="A1710" t="str">
            <v>D412</v>
          </cell>
          <cell r="B1710" t="str">
            <v>TUMOR DE COMPORTAMIENTO INCIERTO O DESCONOCIDO DEL URETER</v>
          </cell>
          <cell r="C1710" t="str">
            <v>047</v>
          </cell>
        </row>
        <row r="1711">
          <cell r="A1711" t="str">
            <v>D413</v>
          </cell>
          <cell r="B1711" t="str">
            <v>TUMOR DE COMPORTAMIENTO INCIERTO O DESCONOCIDO DE LA URETRA</v>
          </cell>
          <cell r="C1711" t="str">
            <v>047</v>
          </cell>
        </row>
        <row r="1712">
          <cell r="A1712" t="str">
            <v>D414</v>
          </cell>
          <cell r="B1712" t="str">
            <v>TUMOR DE COMPORTAMIENTO INCIERTO O DESCONOCIDO DE LA VEJIGA</v>
          </cell>
          <cell r="C1712" t="str">
            <v>047</v>
          </cell>
        </row>
        <row r="1713">
          <cell r="A1713" t="str">
            <v>D417</v>
          </cell>
          <cell r="B1713" t="str">
            <v>TUMOR DE COMPORT. INCIERTO O DESC. DE OTROS ORGANOS URINARIOS</v>
          </cell>
          <cell r="C1713" t="str">
            <v>047</v>
          </cell>
        </row>
        <row r="1714">
          <cell r="A1714" t="str">
            <v>D419</v>
          </cell>
          <cell r="B1714" t="str">
            <v>TUMOR DE COMPOT. INCIERTO O DESC. DE ORG. URINARIOS NO ESPECICIFICADO</v>
          </cell>
          <cell r="C1714" t="str">
            <v>047</v>
          </cell>
        </row>
        <row r="1715">
          <cell r="A1715" t="str">
            <v>D42</v>
          </cell>
          <cell r="B1715" t="str">
            <v>TUMOR DE COMPORTAMIENTO INCIERTO O DESCONOCIDO DE LAS MENINGES</v>
          </cell>
          <cell r="C1715" t="str">
            <v>047</v>
          </cell>
        </row>
        <row r="1716">
          <cell r="A1716" t="str">
            <v>D420</v>
          </cell>
          <cell r="B1716" t="str">
            <v>TUMOR DE COMPOT. INCIERTO O DESC. DE LAS MANINGES CEREBRALES</v>
          </cell>
          <cell r="C1716" t="str">
            <v>047</v>
          </cell>
        </row>
        <row r="1717">
          <cell r="A1717" t="str">
            <v>D421</v>
          </cell>
          <cell r="B1717" t="str">
            <v>TUMOR DE COMPOT. INCIERTO O DESC. DE LAS MENINGES RAQUIDEAS</v>
          </cell>
          <cell r="C1717" t="str">
            <v>047</v>
          </cell>
        </row>
        <row r="1718">
          <cell r="A1718" t="str">
            <v>D429</v>
          </cell>
          <cell r="B1718" t="str">
            <v>TUMOR DE COMPORT. INCIERTO O DESC. DE LAS MENINGES, PARTE NO ESPCIF.</v>
          </cell>
          <cell r="C1718" t="str">
            <v>047</v>
          </cell>
        </row>
        <row r="1719">
          <cell r="A1719" t="str">
            <v>D43</v>
          </cell>
          <cell r="B1719" t="str">
            <v>TUMOR DE COMPORT. INCIERTO O DESC. DEL ENCEFALO Y SIST. NERV. CENTRAL</v>
          </cell>
          <cell r="C1719" t="str">
            <v>047</v>
          </cell>
        </row>
        <row r="1720">
          <cell r="A1720" t="str">
            <v>D430</v>
          </cell>
          <cell r="B1720" t="str">
            <v>TUMOR DE COMPORT. INCIERTO O DESC. DEL ENCEFALO, SUPRATENTORIAL</v>
          </cell>
          <cell r="C1720" t="str">
            <v>047</v>
          </cell>
        </row>
        <row r="1721">
          <cell r="A1721" t="str">
            <v>D431</v>
          </cell>
          <cell r="B1721" t="str">
            <v>TUMOR DE COMPORT. INCIERTO O DESC. DEL ENCEFALO, INFRATENTORIAL</v>
          </cell>
          <cell r="C1721" t="str">
            <v>047</v>
          </cell>
        </row>
        <row r="1722">
          <cell r="A1722" t="str">
            <v>D432</v>
          </cell>
          <cell r="B1722" t="str">
            <v>TUMOR DE COMPORT. INCIERTO O DESC. DEL ENCEFALO, PARTE NO ESPECIFACADA</v>
          </cell>
          <cell r="C1722" t="str">
            <v>047</v>
          </cell>
        </row>
        <row r="1723">
          <cell r="A1723" t="str">
            <v>D433</v>
          </cell>
          <cell r="B1723" t="str">
            <v>TUMOR DE COMPORT. INCIERTO O DESC. DE LOS NERVIOS CRANEALES</v>
          </cell>
          <cell r="C1723" t="str">
            <v>047</v>
          </cell>
        </row>
        <row r="1724">
          <cell r="A1724" t="str">
            <v>D434</v>
          </cell>
          <cell r="B1724" t="str">
            <v>TUMOR DE COMPORT. INCIERTO O DESC. DE LA MEDULA ESPINAL</v>
          </cell>
          <cell r="C1724" t="str">
            <v>047</v>
          </cell>
        </row>
        <row r="1725">
          <cell r="A1725" t="str">
            <v>D437</v>
          </cell>
          <cell r="B1725" t="str">
            <v>TUMOR DE COMPORT. INCIERTO O DESC. DE OTRAS PARTES ESP. DEL SIST.NERV</v>
          </cell>
          <cell r="C1725" t="str">
            <v>047</v>
          </cell>
        </row>
        <row r="1726">
          <cell r="A1726" t="str">
            <v>D439</v>
          </cell>
          <cell r="B1726" t="str">
            <v>TUMOR DE COMPORT. INCIERTO O DESC. DEL SIST. NERV. CENTRAL SITIO NO ES</v>
          </cell>
          <cell r="C1726" t="str">
            <v>047</v>
          </cell>
        </row>
        <row r="1727">
          <cell r="A1727" t="str">
            <v>D44</v>
          </cell>
          <cell r="B1727" t="str">
            <v>TUMOR DE COMPORT. INCIERTO O DESC. DE LAS GLANDULAS ENDOCRINAS</v>
          </cell>
          <cell r="C1727" t="str">
            <v>047</v>
          </cell>
        </row>
        <row r="1728">
          <cell r="A1728" t="str">
            <v>D440</v>
          </cell>
          <cell r="B1728" t="str">
            <v>TUMOR DE COMPOT. INCIERTO O DESC. DE LA GLADULA TIROIDES</v>
          </cell>
          <cell r="C1728" t="str">
            <v>047</v>
          </cell>
        </row>
        <row r="1729">
          <cell r="A1729" t="str">
            <v>D441</v>
          </cell>
          <cell r="B1729" t="str">
            <v>TUMOR DE COMPORT.INCIERTO O DESC. DE LA GLANDULA SUPRARRENAL</v>
          </cell>
          <cell r="C1729" t="str">
            <v>047</v>
          </cell>
        </row>
        <row r="1730">
          <cell r="A1730" t="str">
            <v>D442</v>
          </cell>
          <cell r="B1730" t="str">
            <v>TUMOR DE COMPORT. INCIERTO O DESC. DE LA GLANDULA PARATIROIDES</v>
          </cell>
          <cell r="C1730" t="str">
            <v>047</v>
          </cell>
        </row>
        <row r="1731">
          <cell r="A1731" t="str">
            <v>D443</v>
          </cell>
          <cell r="B1731" t="str">
            <v>TUMOR CE COMPORT. INCIERTO O DESC. DE LA GLANDULA HIPOFISIS</v>
          </cell>
          <cell r="C1731" t="str">
            <v>047</v>
          </cell>
        </row>
        <row r="1732">
          <cell r="A1732" t="str">
            <v>D444</v>
          </cell>
          <cell r="B1732" t="str">
            <v>TUMOR DE COMPORT. INCIERTO O DESC. DEL CONDUCTO CRANEOFARINGEO</v>
          </cell>
          <cell r="C1732" t="str">
            <v>047</v>
          </cell>
        </row>
        <row r="1733">
          <cell r="A1733" t="str">
            <v>D445</v>
          </cell>
          <cell r="B1733" t="str">
            <v>TUMOR DE COMPORT. INCIERTO O DESC. DE LA GLANDULA PINEAL</v>
          </cell>
          <cell r="C1733" t="str">
            <v>047</v>
          </cell>
        </row>
        <row r="1734">
          <cell r="A1734" t="str">
            <v>D446</v>
          </cell>
          <cell r="B1734" t="str">
            <v>TUMOR DE COMPORT. INCIERTO O DESC. DEL CUERPO CAROTIDEO</v>
          </cell>
          <cell r="C1734" t="str">
            <v>047</v>
          </cell>
        </row>
        <row r="1735">
          <cell r="A1735" t="str">
            <v>D447</v>
          </cell>
          <cell r="B1735" t="str">
            <v>TUMOR DE COMPORT. INCIERTO O DESC. DEL CUERPO AORTICO Y OTROS C. CROM</v>
          </cell>
          <cell r="C1735" t="str">
            <v>047</v>
          </cell>
        </row>
        <row r="1736">
          <cell r="A1736" t="str">
            <v>D448</v>
          </cell>
          <cell r="B1736" t="str">
            <v>TUMOR DE COMPORT. INCIERTO O DESC. CON AFECTACION PLURIGLANDULAR</v>
          </cell>
          <cell r="C1736" t="str">
            <v>047</v>
          </cell>
        </row>
        <row r="1737">
          <cell r="A1737" t="str">
            <v>D449</v>
          </cell>
          <cell r="B1737" t="str">
            <v>TUMOR DE COMPORT. INCIERTO O DESC. DE GLANDULA ENDOCRINA NO ESPEC</v>
          </cell>
          <cell r="C1737" t="str">
            <v>047</v>
          </cell>
        </row>
        <row r="1738">
          <cell r="A1738" t="str">
            <v>D45</v>
          </cell>
          <cell r="B1738" t="str">
            <v>POLICITEMIA VERA</v>
          </cell>
          <cell r="C1738" t="str">
            <v>047</v>
          </cell>
        </row>
        <row r="1739">
          <cell r="A1739" t="str">
            <v>D46</v>
          </cell>
          <cell r="B1739" t="str">
            <v>SINDROMES MIELODISPLASICOS</v>
          </cell>
          <cell r="C1739" t="str">
            <v>047</v>
          </cell>
        </row>
        <row r="1740">
          <cell r="A1740" t="str">
            <v>D460</v>
          </cell>
          <cell r="B1740" t="str">
            <v>ANEMIA REFRACTARIA SIN SIDEROBLASTOS, ASI DESCRITA</v>
          </cell>
          <cell r="C1740" t="str">
            <v>047</v>
          </cell>
        </row>
        <row r="1741">
          <cell r="A1741" t="str">
            <v>D461</v>
          </cell>
          <cell r="B1741" t="str">
            <v>ANEMIA REFRACTARIA CON SIDEROBLASTOS</v>
          </cell>
          <cell r="C1741" t="str">
            <v>047</v>
          </cell>
        </row>
        <row r="1742">
          <cell r="A1742" t="str">
            <v>D462</v>
          </cell>
          <cell r="B1742" t="str">
            <v>ANEMIA REFRACTARIA CON EXCESO DE BLASTOS</v>
          </cell>
          <cell r="C1742" t="str">
            <v>047</v>
          </cell>
        </row>
        <row r="1743">
          <cell r="A1743" t="str">
            <v>D463</v>
          </cell>
          <cell r="B1743" t="str">
            <v>ANEMIA REFRACTARIA CON EXCESO DE BLASTOS CON TRANSFORMACION</v>
          </cell>
          <cell r="C1743" t="str">
            <v>047</v>
          </cell>
        </row>
        <row r="1744">
          <cell r="A1744" t="str">
            <v>D464</v>
          </cell>
          <cell r="B1744" t="str">
            <v>ANEMIA REFRACTARIA, SIN OTRA ESPECIFICACION</v>
          </cell>
          <cell r="C1744" t="str">
            <v>047</v>
          </cell>
        </row>
        <row r="1745">
          <cell r="A1745" t="str">
            <v>D467</v>
          </cell>
          <cell r="B1745" t="str">
            <v>OTROS SINDROMES MIELODISPLASTICOS</v>
          </cell>
          <cell r="C1745" t="str">
            <v>047</v>
          </cell>
        </row>
        <row r="1746">
          <cell r="A1746" t="str">
            <v>D469</v>
          </cell>
          <cell r="B1746" t="str">
            <v>SINDROME MIELODISPLASICO, SIN OTRA ESPECIFICACION</v>
          </cell>
          <cell r="C1746" t="str">
            <v>047</v>
          </cell>
        </row>
        <row r="1747">
          <cell r="A1747" t="str">
            <v>D47</v>
          </cell>
          <cell r="B1747" t="str">
            <v>OTROS TUMORES DE COMPORT. INCIERTO O DESC. DEL TEJIDO LINFATICO</v>
          </cell>
          <cell r="C1747" t="str">
            <v>047</v>
          </cell>
        </row>
        <row r="1748">
          <cell r="A1748" t="str">
            <v>D470</v>
          </cell>
          <cell r="B1748" t="str">
            <v>TUMOR DE COMPORT.INCIERTO O DESC. DE LOS MASTOCITOS E HISTIOCITOS</v>
          </cell>
          <cell r="C1748" t="str">
            <v>047</v>
          </cell>
        </row>
        <row r="1749">
          <cell r="A1749" t="str">
            <v>D471</v>
          </cell>
          <cell r="B1749" t="str">
            <v>ENFERMEDAD MIELOPROLIFERATIVA CRONICA</v>
          </cell>
          <cell r="C1749" t="str">
            <v>047</v>
          </cell>
        </row>
        <row r="1750">
          <cell r="A1750" t="str">
            <v>D472</v>
          </cell>
          <cell r="B1750" t="str">
            <v>GAMMOPATIA MONOCIONAL</v>
          </cell>
          <cell r="C1750" t="str">
            <v>047</v>
          </cell>
        </row>
        <row r="1751">
          <cell r="A1751" t="str">
            <v>D473</v>
          </cell>
          <cell r="B1751" t="str">
            <v>TROMBOCITOPENIA (HEMORRAGICA) ESENCIAL</v>
          </cell>
          <cell r="C1751" t="str">
            <v>047</v>
          </cell>
        </row>
        <row r="1752">
          <cell r="A1752" t="str">
            <v>D477</v>
          </cell>
          <cell r="B1752" t="str">
            <v>OTROS TUMORES ESPEC. DE COMPORT. INCIERTO O DESC. DEL TEJIDO LINFATIC</v>
          </cell>
          <cell r="C1752" t="str">
            <v>047</v>
          </cell>
        </row>
        <row r="1753">
          <cell r="A1753" t="str">
            <v>D479</v>
          </cell>
          <cell r="B1753" t="str">
            <v>TUMORES DE COMPORT. INCIERTO O DESC. DEL TEJIDO LINFATICO, DE LOS ORG.</v>
          </cell>
          <cell r="C1753" t="str">
            <v>047</v>
          </cell>
        </row>
        <row r="1754">
          <cell r="A1754" t="str">
            <v>D48</v>
          </cell>
          <cell r="B1754" t="str">
            <v>TUMOR DE COMPORT. INCIERTO O DESC. DE OTROS SITIOS Y DE LOS NO ESPC.</v>
          </cell>
          <cell r="C1754" t="str">
            <v>047</v>
          </cell>
        </row>
        <row r="1755">
          <cell r="A1755" t="str">
            <v>D480</v>
          </cell>
          <cell r="B1755" t="str">
            <v>TUMOR DE COMPORT. INCIERTO O DESC. DEL HUESO Y CARTILAGO ARTICULAR</v>
          </cell>
          <cell r="C1755" t="str">
            <v>047</v>
          </cell>
        </row>
        <row r="1756">
          <cell r="A1756" t="str">
            <v>D481</v>
          </cell>
          <cell r="B1756" t="str">
            <v>TUMOR DE COMPORT. INCIERTO O DESC. DEL TEJIDO CONJ. Y OTRO TEJ. BLANDO</v>
          </cell>
          <cell r="C1756" t="str">
            <v>047</v>
          </cell>
        </row>
        <row r="1757">
          <cell r="A1757" t="str">
            <v>D482</v>
          </cell>
          <cell r="B1757" t="str">
            <v>TUMOR DE COMPORT. INCIERTO O DESC. DE LOS NERV. PERIF. Y DEL SIST. NER</v>
          </cell>
          <cell r="C1757" t="str">
            <v>047</v>
          </cell>
        </row>
        <row r="1758">
          <cell r="A1758" t="str">
            <v>D483</v>
          </cell>
          <cell r="B1758" t="str">
            <v>TUMOR DE COMPORTAMIENTO INCIERTO O DESCONOCIDO DEL RETROPERITONEO</v>
          </cell>
          <cell r="C1758" t="str">
            <v>047</v>
          </cell>
        </row>
        <row r="1759">
          <cell r="A1759" t="str">
            <v>D484</v>
          </cell>
          <cell r="B1759" t="str">
            <v>TUMOR DE COMPORTAMIENTO INCIERTO O DESCONOCIDO DEL PERITONEO</v>
          </cell>
          <cell r="C1759" t="str">
            <v>047</v>
          </cell>
        </row>
        <row r="1760">
          <cell r="A1760" t="str">
            <v>D485</v>
          </cell>
          <cell r="B1760" t="str">
            <v>TUMOR DE COMPORTAMIENTO INCIERTO O DESCONOCIDO DE LA PIEL</v>
          </cell>
          <cell r="C1760" t="str">
            <v>047</v>
          </cell>
        </row>
        <row r="1761">
          <cell r="A1761" t="str">
            <v>D486</v>
          </cell>
          <cell r="B1761" t="str">
            <v>TUMOR DE COMPORTAMIENTO INCIERTO O DESCONOCIDO DE LA MAMA</v>
          </cell>
          <cell r="C1761" t="str">
            <v>047</v>
          </cell>
        </row>
        <row r="1762">
          <cell r="A1762" t="str">
            <v>D487</v>
          </cell>
          <cell r="B1762" t="str">
            <v>TUMOR DE COMPORT. INCIERTO O DESC. DE OTROS SITIOS ESPECIFICADOS</v>
          </cell>
          <cell r="C1762" t="str">
            <v>047</v>
          </cell>
        </row>
        <row r="1763">
          <cell r="A1763" t="str">
            <v>D489</v>
          </cell>
          <cell r="B1763" t="str">
            <v>TUMOR DE COMPORTAMIENTO INCIERTO O DESC. DE SITIO NO ESPECIFICADO</v>
          </cell>
          <cell r="C1763" t="str">
            <v>047</v>
          </cell>
        </row>
        <row r="1764">
          <cell r="A1764" t="str">
            <v>D50</v>
          </cell>
          <cell r="B1764" t="str">
            <v>ANEMIAS POR DEFICIENCIA DE HIERRO</v>
          </cell>
          <cell r="C1764" t="str">
            <v>049</v>
          </cell>
        </row>
        <row r="1765">
          <cell r="A1765" t="str">
            <v>D500</v>
          </cell>
          <cell r="B1765" t="str">
            <v>ANEMIA POR DEFICIENCIA DE HIERRO SECUNDARIA A PERDIDA DE SANGRE (CRO)</v>
          </cell>
          <cell r="C1765" t="str">
            <v>049</v>
          </cell>
        </row>
        <row r="1766">
          <cell r="A1766" t="str">
            <v>D501</v>
          </cell>
          <cell r="B1766" t="str">
            <v>DISFAGIA SIDEROPENICA</v>
          </cell>
          <cell r="C1766" t="str">
            <v>049</v>
          </cell>
        </row>
        <row r="1767">
          <cell r="A1767" t="str">
            <v>D508</v>
          </cell>
          <cell r="B1767" t="str">
            <v>OTRAS ANEMIAS POR DEFICIENCIA DE HIERRO</v>
          </cell>
          <cell r="C1767" t="str">
            <v>049</v>
          </cell>
        </row>
        <row r="1768">
          <cell r="A1768" t="str">
            <v>D509</v>
          </cell>
          <cell r="B1768" t="str">
            <v>ANEMIA POR DEFICIENCIA DE HIERRO SIN OTRA ESPECIFICACION</v>
          </cell>
          <cell r="C1768" t="str">
            <v>049</v>
          </cell>
        </row>
        <row r="1769">
          <cell r="A1769" t="str">
            <v>D51</v>
          </cell>
          <cell r="B1769" t="str">
            <v>ANEMIA POR DEFICIENCIA DE VITAMINA B12</v>
          </cell>
          <cell r="C1769" t="str">
            <v>049</v>
          </cell>
        </row>
        <row r="1770">
          <cell r="A1770" t="str">
            <v>D510</v>
          </cell>
          <cell r="B1770" t="str">
            <v>ANEMIA POR DEF. DE VITAMINA B12 DEBIDA A DEF. DEL FACTOR INTRINSECO</v>
          </cell>
          <cell r="C1770" t="str">
            <v>049</v>
          </cell>
        </row>
        <row r="1771">
          <cell r="A1771" t="str">
            <v>D511</v>
          </cell>
          <cell r="B1771" t="str">
            <v>ANEMIA POR DEF. DE VIT. B12 DEBIDA A MALA ABSORCION SELECTIVA DE VITAM</v>
          </cell>
          <cell r="C1771" t="str">
            <v>049</v>
          </cell>
        </row>
        <row r="1772">
          <cell r="A1772" t="str">
            <v>D512</v>
          </cell>
          <cell r="B1772" t="str">
            <v>DEFICIENCIA DE TRASCOBALAMINA</v>
          </cell>
          <cell r="C1772" t="str">
            <v>049</v>
          </cell>
        </row>
        <row r="1773">
          <cell r="A1773" t="str">
            <v>D513</v>
          </cell>
          <cell r="B1773" t="str">
            <v>OTRAS ANEMIAS POR DEFICIENCIA DIETETICA DE VITAMINA B12</v>
          </cell>
          <cell r="C1773" t="str">
            <v>049</v>
          </cell>
        </row>
        <row r="1774">
          <cell r="A1774" t="str">
            <v>D518</v>
          </cell>
          <cell r="B1774" t="str">
            <v>OTRAS ANEMIAS POR DEFICIENCIA DE VITAMINA B12</v>
          </cell>
          <cell r="C1774" t="str">
            <v>049</v>
          </cell>
        </row>
        <row r="1775">
          <cell r="A1775" t="str">
            <v>D519</v>
          </cell>
          <cell r="B1775" t="str">
            <v>ANEMIA POR DEFICIENCIA DE VITAMINA B12, SIN OTRA ESPECIFICACION</v>
          </cell>
          <cell r="C1775" t="str">
            <v>049</v>
          </cell>
        </row>
        <row r="1776">
          <cell r="A1776" t="str">
            <v>D52</v>
          </cell>
          <cell r="B1776" t="str">
            <v>ANEMIA POR DEFICIENCIA DE FOLATOS</v>
          </cell>
          <cell r="C1776" t="str">
            <v>049</v>
          </cell>
        </row>
        <row r="1777">
          <cell r="A1777" t="str">
            <v>D520</v>
          </cell>
          <cell r="B1777" t="str">
            <v>ANEMIA POR DEFICIENCIA DIETETICA DE FOLATOS</v>
          </cell>
          <cell r="C1777" t="str">
            <v>049</v>
          </cell>
        </row>
        <row r="1778">
          <cell r="A1778" t="str">
            <v>D521</v>
          </cell>
          <cell r="B1778" t="str">
            <v>ANEMIA POR DEFICIENCIA DE FOLATOS INDUCIDA POR DROGAS</v>
          </cell>
          <cell r="C1778" t="str">
            <v>049</v>
          </cell>
        </row>
        <row r="1779">
          <cell r="A1779" t="str">
            <v>D528</v>
          </cell>
          <cell r="B1779" t="str">
            <v>OTRAS ANEMIAS POR DEFICIENCIA DE FOLATOS</v>
          </cell>
          <cell r="C1779" t="str">
            <v>049</v>
          </cell>
        </row>
        <row r="1780">
          <cell r="A1780" t="str">
            <v>D529</v>
          </cell>
          <cell r="B1780" t="str">
            <v>ANEMIA POR DEFICIENCIA DE FOLATOS, SIN OTRA ESPECIFICACION</v>
          </cell>
          <cell r="C1780" t="str">
            <v>049</v>
          </cell>
        </row>
        <row r="1781">
          <cell r="A1781" t="str">
            <v>D53</v>
          </cell>
          <cell r="B1781" t="str">
            <v>OTRS ANEMIAS NUTRICIONALES</v>
          </cell>
          <cell r="C1781" t="str">
            <v>049</v>
          </cell>
        </row>
        <row r="1782">
          <cell r="A1782" t="str">
            <v>D530</v>
          </cell>
          <cell r="B1782" t="str">
            <v>ANEMIA POR DEFICIENCIA DE PROTEINAS</v>
          </cell>
          <cell r="C1782" t="str">
            <v>049</v>
          </cell>
        </row>
        <row r="1783">
          <cell r="A1783" t="str">
            <v>D531</v>
          </cell>
          <cell r="B1783" t="str">
            <v>OTRAS ENEMIAS MAGALOBLASTICAS, NO ESPECIFICADAS EN OTRA PARTE</v>
          </cell>
          <cell r="C1783" t="str">
            <v>049</v>
          </cell>
        </row>
        <row r="1784">
          <cell r="A1784" t="str">
            <v>D532</v>
          </cell>
          <cell r="B1784" t="str">
            <v>ANEMIA ESCORBUTICA</v>
          </cell>
          <cell r="C1784" t="str">
            <v>049</v>
          </cell>
        </row>
        <row r="1785">
          <cell r="A1785" t="str">
            <v>D538</v>
          </cell>
          <cell r="B1785" t="str">
            <v>OTRAS ANEMIAS NUTRICIONALES ESPECIFICADAS</v>
          </cell>
          <cell r="C1785" t="str">
            <v>049</v>
          </cell>
        </row>
        <row r="1786">
          <cell r="A1786" t="str">
            <v>D539</v>
          </cell>
          <cell r="B1786" t="str">
            <v>ANEMIA NUTRICIONALES, NO ESPECIFICADAS</v>
          </cell>
          <cell r="C1786" t="str">
            <v>049</v>
          </cell>
        </row>
        <row r="1787">
          <cell r="A1787" t="str">
            <v>D55</v>
          </cell>
          <cell r="B1787" t="str">
            <v>ANEMIA DEBIDA A TRASTORNOS ENZIMATICOS</v>
          </cell>
          <cell r="C1787" t="str">
            <v>049</v>
          </cell>
        </row>
        <row r="1788">
          <cell r="A1788" t="str">
            <v>D550</v>
          </cell>
          <cell r="B1788" t="str">
            <v>ANEMIA DEBIDA A DEFICIENCIA DE GLUCOSA-6-FOSFATO DESHIDROGENASA (G6FD)</v>
          </cell>
          <cell r="C1788" t="str">
            <v>049</v>
          </cell>
        </row>
        <row r="1789">
          <cell r="A1789" t="str">
            <v>D551</v>
          </cell>
          <cell r="B1789" t="str">
            <v>ANEMIA DEBIDA A OTROS TRASTORNOS DEL METABOLISMO DEL GLUTATION</v>
          </cell>
          <cell r="C1789" t="str">
            <v>049</v>
          </cell>
        </row>
        <row r="1790">
          <cell r="A1790" t="str">
            <v>D552</v>
          </cell>
          <cell r="B1790" t="str">
            <v>ANEMIA DEBIDA A TRASTORNOS DE LA ENZIMAS GLUCOLITICAS</v>
          </cell>
          <cell r="C1790" t="str">
            <v>049</v>
          </cell>
        </row>
        <row r="1791">
          <cell r="A1791" t="str">
            <v>D553</v>
          </cell>
          <cell r="B1791" t="str">
            <v>ANEMIA DEBIDA A TRASTORNOS DEL METABOLISMO DE LOS NUCLEOTIDOS</v>
          </cell>
          <cell r="C1791" t="str">
            <v>049</v>
          </cell>
        </row>
        <row r="1792">
          <cell r="A1792" t="str">
            <v>D558</v>
          </cell>
          <cell r="B1792" t="str">
            <v>OTRAS ANEMIAS DEBIDAS A TRASTORNOS ENZIMATICOS</v>
          </cell>
          <cell r="C1792" t="str">
            <v>049</v>
          </cell>
        </row>
        <row r="1793">
          <cell r="A1793" t="str">
            <v>D559</v>
          </cell>
          <cell r="B1793" t="str">
            <v>ANEMIA DEBIDA A TRASTORNOS ENZIMATICOS, SIN OTRA ESPECIFICACION</v>
          </cell>
          <cell r="C1793" t="str">
            <v>049</v>
          </cell>
        </row>
        <row r="1794">
          <cell r="A1794" t="str">
            <v>D56</v>
          </cell>
          <cell r="B1794" t="str">
            <v>TALASEMIA</v>
          </cell>
          <cell r="C1794" t="str">
            <v>049</v>
          </cell>
        </row>
        <row r="1795">
          <cell r="A1795" t="str">
            <v>D560</v>
          </cell>
          <cell r="B1795" t="str">
            <v>ALFA TALASEMIA</v>
          </cell>
          <cell r="C1795" t="str">
            <v>049</v>
          </cell>
        </row>
        <row r="1796">
          <cell r="A1796" t="str">
            <v>D561</v>
          </cell>
          <cell r="B1796" t="str">
            <v>BETA TALASEMIA</v>
          </cell>
          <cell r="C1796" t="str">
            <v>049</v>
          </cell>
        </row>
        <row r="1797">
          <cell r="A1797" t="str">
            <v>D562</v>
          </cell>
          <cell r="B1797" t="str">
            <v>DELTA-BETA TALASEMIA</v>
          </cell>
          <cell r="C1797" t="str">
            <v>049</v>
          </cell>
        </row>
        <row r="1798">
          <cell r="A1798" t="str">
            <v>D563</v>
          </cell>
          <cell r="B1798" t="str">
            <v>RASGO TALASEMICO</v>
          </cell>
          <cell r="C1798" t="str">
            <v>049</v>
          </cell>
        </row>
        <row r="1799">
          <cell r="A1799" t="str">
            <v>D564</v>
          </cell>
          <cell r="B1799" t="str">
            <v>PERSISTENCIA HEREDITARIA DE LA HEMOGLOBINA FETAL (PHHF)</v>
          </cell>
          <cell r="C1799" t="str">
            <v>049</v>
          </cell>
        </row>
        <row r="1800">
          <cell r="A1800" t="str">
            <v>D568</v>
          </cell>
          <cell r="B1800" t="str">
            <v>OTRAS TALASEMIAS</v>
          </cell>
          <cell r="C1800" t="str">
            <v>049</v>
          </cell>
        </row>
        <row r="1801">
          <cell r="A1801" t="str">
            <v>D569</v>
          </cell>
          <cell r="B1801" t="str">
            <v>TALASEMIA, NO ESPECIFICADA</v>
          </cell>
          <cell r="C1801" t="str">
            <v>049</v>
          </cell>
        </row>
        <row r="1802">
          <cell r="A1802" t="str">
            <v>D57</v>
          </cell>
          <cell r="B1802" t="str">
            <v>TRASTORNOS FALCIFORMES</v>
          </cell>
          <cell r="C1802" t="str">
            <v>049</v>
          </cell>
        </row>
        <row r="1803">
          <cell r="A1803" t="str">
            <v>D570</v>
          </cell>
          <cell r="B1803" t="str">
            <v>ANEMIA FALCIFORME CO CRISIS</v>
          </cell>
          <cell r="C1803" t="str">
            <v>049</v>
          </cell>
        </row>
        <row r="1804">
          <cell r="A1804" t="str">
            <v>D571</v>
          </cell>
          <cell r="B1804" t="str">
            <v>ANEMIA FALCIFORME SIN CRISIS</v>
          </cell>
          <cell r="C1804" t="str">
            <v>049</v>
          </cell>
        </row>
        <row r="1805">
          <cell r="A1805" t="str">
            <v>D572</v>
          </cell>
          <cell r="B1805" t="str">
            <v>TRASTORNOS FALCIFORMES HETEROCIGOTOS DOBLES</v>
          </cell>
          <cell r="C1805" t="str">
            <v>049</v>
          </cell>
        </row>
        <row r="1806">
          <cell r="A1806" t="str">
            <v>D573</v>
          </cell>
          <cell r="B1806" t="str">
            <v>RASGO DREPANOCITICO</v>
          </cell>
          <cell r="C1806" t="str">
            <v>049</v>
          </cell>
        </row>
        <row r="1807">
          <cell r="A1807" t="str">
            <v>D578</v>
          </cell>
          <cell r="B1807" t="str">
            <v>OTROS TRASTORNOS FALCIFORMES</v>
          </cell>
          <cell r="C1807" t="str">
            <v>049</v>
          </cell>
        </row>
        <row r="1808">
          <cell r="A1808" t="str">
            <v>D58</v>
          </cell>
          <cell r="B1808" t="str">
            <v>OTRAS ANEMIAS HEMOLITICAS HEREDITARIAS</v>
          </cell>
          <cell r="C1808" t="str">
            <v>049</v>
          </cell>
        </row>
        <row r="1809">
          <cell r="A1809" t="str">
            <v>D580</v>
          </cell>
          <cell r="B1809" t="str">
            <v>ESFEROCITOSIS HEREDITARIA</v>
          </cell>
          <cell r="C1809" t="str">
            <v>049</v>
          </cell>
        </row>
        <row r="1810">
          <cell r="A1810" t="str">
            <v>D581</v>
          </cell>
          <cell r="B1810" t="str">
            <v>ELIPTOCITOSIS HEREDITARIA</v>
          </cell>
          <cell r="C1810" t="str">
            <v>049</v>
          </cell>
        </row>
        <row r="1811">
          <cell r="A1811" t="str">
            <v>D582</v>
          </cell>
          <cell r="B1811" t="str">
            <v>OTRAS HEMOGLOBINOPATIAS</v>
          </cell>
          <cell r="C1811" t="str">
            <v>049</v>
          </cell>
        </row>
        <row r="1812">
          <cell r="A1812" t="str">
            <v>D588</v>
          </cell>
          <cell r="B1812" t="str">
            <v>OTRAS ANEMIAS HEMOLITICAS HEREDITARIAS ESPECIFICADAS</v>
          </cell>
          <cell r="C1812" t="str">
            <v>049</v>
          </cell>
        </row>
        <row r="1813">
          <cell r="A1813" t="str">
            <v>D589</v>
          </cell>
          <cell r="B1813" t="str">
            <v>ANEMIA HEMOLITICA HEREDITARIA, SIN OTRA ESPECIFICACION</v>
          </cell>
          <cell r="C1813" t="str">
            <v>049</v>
          </cell>
        </row>
        <row r="1814">
          <cell r="A1814" t="str">
            <v>D59</v>
          </cell>
          <cell r="B1814" t="str">
            <v>ANEMIA HEMOLITICA ADQUIRIDA</v>
          </cell>
          <cell r="C1814" t="str">
            <v>049</v>
          </cell>
        </row>
        <row r="1815">
          <cell r="A1815" t="str">
            <v>D590</v>
          </cell>
          <cell r="B1815" t="str">
            <v>ANEMIA HEMOLITICA AUTOINMUNE INCLUIDA POR DROGAS</v>
          </cell>
          <cell r="C1815" t="str">
            <v>049</v>
          </cell>
        </row>
        <row r="1816">
          <cell r="A1816" t="str">
            <v>D591</v>
          </cell>
          <cell r="B1816" t="str">
            <v>OTRAS ANEMIAS HEMOLITICAS AUTOINMUNES</v>
          </cell>
          <cell r="C1816" t="str">
            <v>049</v>
          </cell>
        </row>
        <row r="1817">
          <cell r="A1817" t="str">
            <v>D592</v>
          </cell>
          <cell r="B1817" t="str">
            <v>ANEMIA HEMOLITICA NO AUTOINMUNE INDUCIDA POR DROGAS</v>
          </cell>
          <cell r="C1817" t="str">
            <v>049</v>
          </cell>
        </row>
        <row r="1818">
          <cell r="A1818" t="str">
            <v>D593</v>
          </cell>
          <cell r="B1818" t="str">
            <v>SIDROME HEMOLITICO-UREMICO</v>
          </cell>
          <cell r="C1818" t="str">
            <v>049</v>
          </cell>
        </row>
        <row r="1819">
          <cell r="A1819" t="str">
            <v>D594</v>
          </cell>
          <cell r="B1819" t="str">
            <v>OTRAS ANEMIAS HEMOLITICAS NO AUTOINMUNES</v>
          </cell>
          <cell r="C1819" t="str">
            <v>049</v>
          </cell>
        </row>
        <row r="1820">
          <cell r="A1820" t="str">
            <v>D595</v>
          </cell>
          <cell r="B1820" t="str">
            <v>HEMOGLOBINURIA PAROXISTICA NOCTURNA (MARCHIAFAVA-MICHELI)</v>
          </cell>
          <cell r="C1820" t="str">
            <v>049</v>
          </cell>
        </row>
        <row r="1821">
          <cell r="A1821" t="str">
            <v>D596</v>
          </cell>
          <cell r="B1821" t="str">
            <v>HEMOGLOBINURIA DEBIDA A HEMOLISIS POR OTRAS CAUSAS EXTERNAS</v>
          </cell>
          <cell r="C1821" t="str">
            <v>049</v>
          </cell>
        </row>
        <row r="1822">
          <cell r="A1822" t="str">
            <v>D598</v>
          </cell>
          <cell r="B1822" t="str">
            <v>OTRS ANEMIAS HEMOLITICAS ADQUIRIDAS</v>
          </cell>
          <cell r="C1822" t="str">
            <v>049</v>
          </cell>
        </row>
        <row r="1823">
          <cell r="A1823" t="str">
            <v>D599</v>
          </cell>
          <cell r="B1823" t="str">
            <v>ANEMIA HEMOLITICA ADQUIRIDA, SIN OTRA ESPECIFICACION</v>
          </cell>
          <cell r="C1823" t="str">
            <v>049</v>
          </cell>
        </row>
        <row r="1824">
          <cell r="A1824" t="str">
            <v>D60</v>
          </cell>
          <cell r="B1824" t="str">
            <v>APLASIA ADQUIRIDA, EXCLUSIVA DE LA SERIE ROJA (ERITROBLASTOPENIA)</v>
          </cell>
          <cell r="C1824" t="str">
            <v>049</v>
          </cell>
        </row>
        <row r="1825">
          <cell r="A1825" t="str">
            <v>D600</v>
          </cell>
          <cell r="B1825" t="str">
            <v>APLASIA CRONICA ADQUIRIDA, EXCLUSIVA DE LA SERIE ROJA</v>
          </cell>
          <cell r="C1825" t="str">
            <v>049</v>
          </cell>
        </row>
        <row r="1826">
          <cell r="A1826" t="str">
            <v>D601</v>
          </cell>
          <cell r="B1826" t="str">
            <v>APLASIA TRANSITORIA ADQUIRIDA, EXCLUSIVA DE LA SERIE ROJA</v>
          </cell>
          <cell r="C1826" t="str">
            <v>049</v>
          </cell>
        </row>
        <row r="1827">
          <cell r="A1827" t="str">
            <v>D608</v>
          </cell>
          <cell r="B1827" t="str">
            <v>OTRAS APLASIAS ADQUIRIDAS, EXCLUSIVAS DE LA SERIE ROJA</v>
          </cell>
          <cell r="C1827" t="str">
            <v>049</v>
          </cell>
        </row>
        <row r="1828">
          <cell r="A1828" t="str">
            <v>D609</v>
          </cell>
          <cell r="B1828" t="str">
            <v>APLASIA ADQUIRIDA, EXCLUSIVA DE LA SERIE ROJA, NO ESPECIFICADA</v>
          </cell>
          <cell r="C1828" t="str">
            <v>049</v>
          </cell>
        </row>
        <row r="1829">
          <cell r="A1829" t="str">
            <v>D61</v>
          </cell>
          <cell r="B1829" t="str">
            <v>ORTAS ANEMIAS APLASTICAS</v>
          </cell>
          <cell r="C1829" t="str">
            <v>049</v>
          </cell>
        </row>
        <row r="1830">
          <cell r="A1830" t="str">
            <v>D610</v>
          </cell>
          <cell r="B1830" t="str">
            <v>ANEMIA APLASTICA CONSTITUCIONAL</v>
          </cell>
          <cell r="C1830" t="str">
            <v>049</v>
          </cell>
        </row>
        <row r="1831">
          <cell r="A1831" t="str">
            <v>D611</v>
          </cell>
          <cell r="B1831" t="str">
            <v>ANEMIA APLASTICA INDUCIDA POR DROGAS</v>
          </cell>
          <cell r="C1831" t="str">
            <v>049</v>
          </cell>
        </row>
        <row r="1832">
          <cell r="A1832" t="str">
            <v>D612</v>
          </cell>
          <cell r="B1832" t="str">
            <v>ANEMIA APLASTICA DEBIDA A OTROS AGENTES EXTERNOS</v>
          </cell>
          <cell r="C1832" t="str">
            <v>049</v>
          </cell>
        </row>
        <row r="1833">
          <cell r="A1833" t="str">
            <v>D613</v>
          </cell>
          <cell r="B1833" t="str">
            <v>ANEMIA APLASTICA IDIOPATICA</v>
          </cell>
          <cell r="C1833" t="str">
            <v>049</v>
          </cell>
        </row>
        <row r="1834">
          <cell r="A1834" t="str">
            <v>D618</v>
          </cell>
          <cell r="B1834" t="str">
            <v>OTRAS ANEMIAS APLASTICAS ESPECIFICADAS</v>
          </cell>
          <cell r="C1834" t="str">
            <v>049</v>
          </cell>
        </row>
        <row r="1835">
          <cell r="A1835" t="str">
            <v>D619</v>
          </cell>
          <cell r="B1835" t="str">
            <v>ANEMIA APLASTICA SIN OTRA EPECIFICACION</v>
          </cell>
          <cell r="C1835" t="str">
            <v>049</v>
          </cell>
        </row>
        <row r="1836">
          <cell r="A1836" t="str">
            <v>D62</v>
          </cell>
          <cell r="B1836" t="str">
            <v>ANEMIA POSTHEMORRAGICO AGUDA</v>
          </cell>
          <cell r="C1836" t="str">
            <v>049</v>
          </cell>
        </row>
        <row r="1837">
          <cell r="A1837" t="str">
            <v>D63*</v>
          </cell>
          <cell r="B1837" t="str">
            <v>ANEMIA EN ENFERMEDADES CRONICAS CLASIFICADAS EN OTRAS PARTES</v>
          </cell>
          <cell r="C1837" t="str">
            <v>049</v>
          </cell>
        </row>
        <row r="1838">
          <cell r="A1838" t="str">
            <v>D630</v>
          </cell>
          <cell r="B1838" t="str">
            <v>ANEMIA EN ENFERMEDADES NEOPLASTICA (C00-D48+)</v>
          </cell>
          <cell r="C1838" t="str">
            <v>049</v>
          </cell>
        </row>
        <row r="1839">
          <cell r="A1839" t="str">
            <v>D638</v>
          </cell>
          <cell r="B1839" t="str">
            <v>ANEMIA EN OTRAS ENFERMEDADES CRONICAS CLASIFICADAS EN OTRA PARTE</v>
          </cell>
          <cell r="C1839" t="str">
            <v>049</v>
          </cell>
        </row>
        <row r="1840">
          <cell r="A1840" t="str">
            <v>D64</v>
          </cell>
          <cell r="B1840" t="str">
            <v>OTRAS ANEMIAS</v>
          </cell>
          <cell r="C1840" t="str">
            <v>049</v>
          </cell>
        </row>
        <row r="1841">
          <cell r="A1841" t="str">
            <v>D640</v>
          </cell>
          <cell r="B1841" t="str">
            <v>ANEMIA SIDEROBLASTICA HEREDITARIA</v>
          </cell>
          <cell r="C1841" t="str">
            <v>049</v>
          </cell>
        </row>
        <row r="1842">
          <cell r="A1842" t="str">
            <v>D641</v>
          </cell>
          <cell r="B1842" t="str">
            <v>ANEMIA SIDEROBLASTICA SECUNDARIA A OTRA ENFERMEDAD</v>
          </cell>
          <cell r="C1842" t="str">
            <v>049</v>
          </cell>
        </row>
        <row r="1843">
          <cell r="A1843" t="str">
            <v>D642</v>
          </cell>
          <cell r="B1843" t="str">
            <v>ANEMIA SIDEROBLASTICA SECUNDARIA, DEBIDA A DROGAS Y TOXINAS</v>
          </cell>
          <cell r="C1843" t="str">
            <v>049</v>
          </cell>
        </row>
        <row r="1844">
          <cell r="A1844" t="str">
            <v>D643</v>
          </cell>
          <cell r="B1844" t="str">
            <v>OTRAS ANEMIAS SIDEROBLASTICAS</v>
          </cell>
          <cell r="C1844" t="str">
            <v>049</v>
          </cell>
        </row>
        <row r="1845">
          <cell r="A1845" t="str">
            <v>D644</v>
          </cell>
          <cell r="B1845" t="str">
            <v>ANEMIA DISERITROPOYETICA CONGENITA</v>
          </cell>
          <cell r="C1845" t="str">
            <v>049</v>
          </cell>
        </row>
        <row r="1846">
          <cell r="A1846" t="str">
            <v>D648</v>
          </cell>
          <cell r="B1846" t="str">
            <v>OTRAS ANEMIAS ESPECIFICADAS</v>
          </cell>
          <cell r="C1846" t="str">
            <v>049</v>
          </cell>
        </row>
        <row r="1847">
          <cell r="A1847" t="str">
            <v>D649</v>
          </cell>
          <cell r="B1847" t="str">
            <v>ANEMIA DE TIPO NO ESPECIFICADO</v>
          </cell>
          <cell r="C1847" t="str">
            <v>049</v>
          </cell>
        </row>
        <row r="1848">
          <cell r="A1848" t="str">
            <v>D65</v>
          </cell>
          <cell r="B1848" t="str">
            <v>COAGULACION INTRAVASCULAR DISEMINADA (SINDROME DE DESFIBRINACION)</v>
          </cell>
          <cell r="C1848" t="str">
            <v>050</v>
          </cell>
        </row>
        <row r="1849">
          <cell r="A1849" t="str">
            <v>D66</v>
          </cell>
          <cell r="B1849" t="str">
            <v>DEFICIENCIA HEREDITARIA DEL FACTOR VIII</v>
          </cell>
          <cell r="C1849" t="str">
            <v>050</v>
          </cell>
        </row>
        <row r="1850">
          <cell r="A1850" t="str">
            <v>D67</v>
          </cell>
          <cell r="B1850" t="str">
            <v>DEFICIENCIA HEREDITARIA DEL FACTOR IX</v>
          </cell>
          <cell r="C1850" t="str">
            <v>050</v>
          </cell>
        </row>
        <row r="1851">
          <cell r="A1851" t="str">
            <v>D68</v>
          </cell>
          <cell r="B1851" t="str">
            <v>OTROS DEFECTOS DE LA COAGULACION</v>
          </cell>
          <cell r="C1851" t="str">
            <v>050</v>
          </cell>
        </row>
        <row r="1852">
          <cell r="A1852" t="str">
            <v>D680</v>
          </cell>
          <cell r="B1852" t="str">
            <v>ENFERMEDAD DE VON WILLEBRAND</v>
          </cell>
          <cell r="C1852" t="str">
            <v>050</v>
          </cell>
        </row>
        <row r="1853">
          <cell r="A1853" t="str">
            <v>D681</v>
          </cell>
          <cell r="B1853" t="str">
            <v>DEFICIENCIA HEREDITARIA DEL FACTOR XI</v>
          </cell>
          <cell r="C1853" t="str">
            <v>050</v>
          </cell>
        </row>
        <row r="1854">
          <cell r="A1854" t="str">
            <v>D682</v>
          </cell>
          <cell r="B1854" t="str">
            <v>DEFICIENCIA HEREDITARIA DE OTROS FACTORES DE LA COAGULACION</v>
          </cell>
          <cell r="C1854" t="str">
            <v>050</v>
          </cell>
        </row>
        <row r="1855">
          <cell r="A1855" t="str">
            <v>D683</v>
          </cell>
          <cell r="B1855" t="str">
            <v>TRASTORNO HEMORRAGICO DEBIDO A ANTICOAGULANTES CIRCULANTES</v>
          </cell>
          <cell r="C1855" t="str">
            <v>050</v>
          </cell>
        </row>
        <row r="1856">
          <cell r="A1856" t="str">
            <v>D684</v>
          </cell>
          <cell r="B1856" t="str">
            <v>DEFICIENCIA ADQUIRIDA DE FACTORES DE LA COAGULACION</v>
          </cell>
          <cell r="C1856" t="str">
            <v>050</v>
          </cell>
        </row>
        <row r="1857">
          <cell r="A1857" t="str">
            <v>D688</v>
          </cell>
          <cell r="B1857" t="str">
            <v>OTROS DEFECTOS ESPECIFICADOS DE LA COAGULACION</v>
          </cell>
          <cell r="C1857" t="str">
            <v>050</v>
          </cell>
        </row>
        <row r="1858">
          <cell r="A1858" t="str">
            <v>D689</v>
          </cell>
          <cell r="B1858" t="str">
            <v>DEFECTO DE LA COAGULACION, NO ESPECIFICADO</v>
          </cell>
          <cell r="C1858" t="str">
            <v>050</v>
          </cell>
        </row>
        <row r="1859">
          <cell r="A1859" t="str">
            <v>D69</v>
          </cell>
          <cell r="B1859" t="str">
            <v>PURPURA Y OTRAS AFECCIONES HEMORRAGICOS</v>
          </cell>
          <cell r="C1859" t="str">
            <v>048</v>
          </cell>
        </row>
        <row r="1860">
          <cell r="A1860" t="str">
            <v>D690</v>
          </cell>
          <cell r="B1860" t="str">
            <v>PURPURA ALERGICA</v>
          </cell>
          <cell r="C1860" t="str">
            <v>048</v>
          </cell>
        </row>
        <row r="1861">
          <cell r="A1861" t="str">
            <v>D691</v>
          </cell>
          <cell r="B1861" t="str">
            <v>DEFECTOS CUALITATIVOS DE LAS PLAQUETAS</v>
          </cell>
          <cell r="C1861" t="str">
            <v>048</v>
          </cell>
        </row>
        <row r="1862">
          <cell r="A1862" t="str">
            <v>D692</v>
          </cell>
          <cell r="B1862" t="str">
            <v>OTRAS PURPURAS NO TROMBOCITOPENICAS</v>
          </cell>
          <cell r="C1862" t="str">
            <v>048</v>
          </cell>
        </row>
        <row r="1863">
          <cell r="A1863" t="str">
            <v>D693</v>
          </cell>
          <cell r="B1863" t="str">
            <v>PURPURA TROMBOCITOPENICAS IDIOPATICA</v>
          </cell>
          <cell r="C1863" t="str">
            <v>048</v>
          </cell>
        </row>
        <row r="1864">
          <cell r="A1864" t="str">
            <v>D694</v>
          </cell>
          <cell r="B1864" t="str">
            <v>OTRAS TROMBOCITOPENIAS PRIMARIAS</v>
          </cell>
          <cell r="C1864" t="str">
            <v>048</v>
          </cell>
        </row>
        <row r="1865">
          <cell r="A1865" t="str">
            <v>D695</v>
          </cell>
          <cell r="B1865" t="str">
            <v>TROMBOCITOPENIA SECUNDARIA</v>
          </cell>
          <cell r="C1865" t="str">
            <v>048</v>
          </cell>
        </row>
        <row r="1866">
          <cell r="A1866" t="str">
            <v>D696</v>
          </cell>
          <cell r="B1866" t="str">
            <v>TROMBOCITOPENIA NO ESPECIFICADA</v>
          </cell>
          <cell r="C1866" t="str">
            <v>048</v>
          </cell>
        </row>
        <row r="1867">
          <cell r="A1867" t="str">
            <v>D698</v>
          </cell>
          <cell r="B1867" t="str">
            <v>OTRAS AFECCIONES HEMORRAGICAS ESPECIFICADAS</v>
          </cell>
          <cell r="C1867" t="str">
            <v>048</v>
          </cell>
        </row>
        <row r="1868">
          <cell r="A1868" t="str">
            <v>D699</v>
          </cell>
          <cell r="B1868" t="str">
            <v>AFECCIONES HEMORRAGICA, NO ESPECIFICADA</v>
          </cell>
          <cell r="C1868" t="str">
            <v>048</v>
          </cell>
        </row>
        <row r="1869">
          <cell r="A1869" t="str">
            <v>D70</v>
          </cell>
          <cell r="B1869" t="str">
            <v>AGRANULOCITOSIS</v>
          </cell>
          <cell r="C1869" t="str">
            <v>050</v>
          </cell>
        </row>
        <row r="1870">
          <cell r="A1870" t="str">
            <v>D71</v>
          </cell>
          <cell r="B1870" t="str">
            <v>TRASTORNO FUNCIONALES DE LOS POLIMORFONUCLEARES NEUTROFILOS</v>
          </cell>
          <cell r="C1870" t="str">
            <v>050</v>
          </cell>
        </row>
        <row r="1871">
          <cell r="A1871" t="str">
            <v>D72</v>
          </cell>
          <cell r="B1871" t="str">
            <v>OTROS TRASTORNOS DE LOS LEUCOCITOS</v>
          </cell>
          <cell r="C1871" t="str">
            <v>050</v>
          </cell>
        </row>
        <row r="1872">
          <cell r="A1872" t="str">
            <v>D720</v>
          </cell>
          <cell r="B1872" t="str">
            <v>ANOMALIAS GENETICAS DE LOS LEUCOCITOS</v>
          </cell>
          <cell r="C1872" t="str">
            <v>050</v>
          </cell>
        </row>
        <row r="1873">
          <cell r="A1873" t="str">
            <v>D721</v>
          </cell>
          <cell r="B1873" t="str">
            <v>EOSINOFILIA</v>
          </cell>
          <cell r="C1873" t="str">
            <v>050</v>
          </cell>
        </row>
        <row r="1874">
          <cell r="A1874" t="str">
            <v>D728</v>
          </cell>
          <cell r="B1874" t="str">
            <v>OTROS TRASTORNOS ESPECIFICADOS DE LOS LEUCOCITOS</v>
          </cell>
          <cell r="C1874" t="str">
            <v>050</v>
          </cell>
        </row>
        <row r="1875">
          <cell r="A1875" t="str">
            <v>D729</v>
          </cell>
          <cell r="B1875" t="str">
            <v>TRASTORNOS DE LOS LEUCOCITOS, NO ESPECIFICADOS</v>
          </cell>
          <cell r="C1875" t="str">
            <v>050</v>
          </cell>
        </row>
        <row r="1876">
          <cell r="A1876" t="str">
            <v>D73</v>
          </cell>
          <cell r="B1876" t="str">
            <v>ENFERMEDADES DEL BAZO</v>
          </cell>
          <cell r="C1876" t="str">
            <v>050</v>
          </cell>
        </row>
        <row r="1877">
          <cell r="A1877" t="str">
            <v>D730</v>
          </cell>
          <cell r="B1877" t="str">
            <v>HIPOESPLENISMO</v>
          </cell>
          <cell r="C1877" t="str">
            <v>050</v>
          </cell>
        </row>
        <row r="1878">
          <cell r="A1878" t="str">
            <v>D731</v>
          </cell>
          <cell r="B1878" t="str">
            <v>HIPERESPLENISMO</v>
          </cell>
          <cell r="C1878" t="str">
            <v>050</v>
          </cell>
        </row>
        <row r="1879">
          <cell r="A1879" t="str">
            <v>D732</v>
          </cell>
          <cell r="B1879" t="str">
            <v>ESPLENOMEGALIA CONGESTIVA CRONICA</v>
          </cell>
          <cell r="C1879" t="str">
            <v>050</v>
          </cell>
        </row>
        <row r="1880">
          <cell r="A1880" t="str">
            <v>D733</v>
          </cell>
          <cell r="B1880" t="str">
            <v>ABSCESO DEL BAZO</v>
          </cell>
          <cell r="C1880" t="str">
            <v>050</v>
          </cell>
        </row>
        <row r="1881">
          <cell r="A1881" t="str">
            <v>D734</v>
          </cell>
          <cell r="B1881" t="str">
            <v>QUISTE DEL BAZO</v>
          </cell>
          <cell r="C1881" t="str">
            <v>050</v>
          </cell>
        </row>
        <row r="1882">
          <cell r="A1882" t="str">
            <v>D735</v>
          </cell>
          <cell r="B1882" t="str">
            <v>INFARTO DEL BAZO</v>
          </cell>
          <cell r="C1882" t="str">
            <v>050</v>
          </cell>
        </row>
        <row r="1883">
          <cell r="A1883" t="str">
            <v>D738</v>
          </cell>
          <cell r="B1883" t="str">
            <v>OTRAS ENFERMEDADES DEL BAZO</v>
          </cell>
          <cell r="C1883" t="str">
            <v>050</v>
          </cell>
        </row>
        <row r="1884">
          <cell r="A1884" t="str">
            <v>D739</v>
          </cell>
          <cell r="B1884" t="str">
            <v>ENFERMEDAD DEL BAZO, NO ESPECIFICADA</v>
          </cell>
          <cell r="C1884" t="str">
            <v>050</v>
          </cell>
        </row>
        <row r="1885">
          <cell r="A1885" t="str">
            <v>D74</v>
          </cell>
          <cell r="B1885" t="str">
            <v>METAHEMOGLOBINEMIA</v>
          </cell>
          <cell r="C1885" t="str">
            <v>050</v>
          </cell>
        </row>
        <row r="1886">
          <cell r="A1886" t="str">
            <v>D740</v>
          </cell>
          <cell r="B1886" t="str">
            <v>METAHEMOGLOBINEMIA CONGENITA</v>
          </cell>
          <cell r="C1886" t="str">
            <v>050</v>
          </cell>
        </row>
        <row r="1887">
          <cell r="A1887" t="str">
            <v>D748</v>
          </cell>
          <cell r="B1887" t="str">
            <v>OTRAS METAHEMOGLOBINEMIAS</v>
          </cell>
          <cell r="C1887" t="str">
            <v>050</v>
          </cell>
        </row>
        <row r="1888">
          <cell r="A1888" t="str">
            <v>D749</v>
          </cell>
          <cell r="B1888" t="str">
            <v>METAHEMOGLOBINEMIA, NO ESPECIFICADA</v>
          </cell>
          <cell r="C1888" t="str">
            <v>050</v>
          </cell>
        </row>
        <row r="1889">
          <cell r="A1889" t="str">
            <v>D75</v>
          </cell>
          <cell r="B1889" t="str">
            <v>OTRAS ENFERMEDADES DE LA SANGRE Y DE LOS ORG. HEMATOPOYETICOS</v>
          </cell>
          <cell r="C1889" t="str">
            <v>050</v>
          </cell>
        </row>
        <row r="1890">
          <cell r="A1890" t="str">
            <v>D750</v>
          </cell>
          <cell r="B1890" t="str">
            <v>ERITROCITOSIS FAMILIAR</v>
          </cell>
          <cell r="C1890" t="str">
            <v>050</v>
          </cell>
        </row>
        <row r="1891">
          <cell r="A1891" t="str">
            <v>D751</v>
          </cell>
          <cell r="B1891" t="str">
            <v>POLICITEMIA SECUNDARIA</v>
          </cell>
          <cell r="C1891" t="str">
            <v>050</v>
          </cell>
        </row>
        <row r="1892">
          <cell r="A1892" t="str">
            <v>D752</v>
          </cell>
          <cell r="B1892" t="str">
            <v>TROMBOCITOSIS ESENCIAL</v>
          </cell>
          <cell r="C1892" t="str">
            <v>050</v>
          </cell>
        </row>
        <row r="1893">
          <cell r="A1893" t="str">
            <v>D758</v>
          </cell>
          <cell r="B1893" t="str">
            <v>OTRAS ENF. ESPECIF. DE LA SANGRE Y DE LOS ORGANOS HEMATOPOYETICOS</v>
          </cell>
          <cell r="C1893" t="str">
            <v>050</v>
          </cell>
        </row>
        <row r="1894">
          <cell r="A1894" t="str">
            <v>D759</v>
          </cell>
          <cell r="B1894" t="str">
            <v>ENF. DE LA SANGRE Y DE LOS ORGANOS HEMATOPOYETICOS, NO ESPECIFICADA</v>
          </cell>
          <cell r="C1894" t="str">
            <v>050</v>
          </cell>
        </row>
        <row r="1895">
          <cell r="A1895" t="str">
            <v>D76</v>
          </cell>
          <cell r="B1895" t="str">
            <v>CIERTAS ENF. QUE AFECTAN AL TEJ. LINFORRETICULAR Y AL SIST.RETICULOEN</v>
          </cell>
          <cell r="C1895" t="str">
            <v>050</v>
          </cell>
        </row>
        <row r="1896">
          <cell r="A1896" t="str">
            <v>D760</v>
          </cell>
          <cell r="B1896" t="str">
            <v>HISTIOCITOSIS DE LAS CELULAS DE LANGERHANS, NO CLASIF. EN OTRA PARTE</v>
          </cell>
          <cell r="C1896" t="str">
            <v>050</v>
          </cell>
        </row>
        <row r="1897">
          <cell r="A1897" t="str">
            <v>D761</v>
          </cell>
          <cell r="B1897" t="str">
            <v>LINFOHISTIOCITOSIS HEMOFAGOCITICA</v>
          </cell>
          <cell r="C1897" t="str">
            <v>050</v>
          </cell>
        </row>
        <row r="1898">
          <cell r="A1898" t="str">
            <v>D762</v>
          </cell>
          <cell r="B1898" t="str">
            <v>SIDROME HEMOFAGOCITICO ASOCIADO A INFECCION</v>
          </cell>
          <cell r="C1898" t="str">
            <v>050</v>
          </cell>
        </row>
        <row r="1899">
          <cell r="A1899" t="str">
            <v>D763</v>
          </cell>
          <cell r="B1899" t="str">
            <v>OTROS SINDROMES HISTIOCITICOS</v>
          </cell>
          <cell r="C1899" t="str">
            <v>050</v>
          </cell>
        </row>
        <row r="1900">
          <cell r="A1900" t="str">
            <v>D80</v>
          </cell>
          <cell r="B1900" t="str">
            <v>INMUNODEFICIENCIA CON PREDOMINIO DE DEFECTOS DE LOS ANTICUERPOS</v>
          </cell>
          <cell r="C1900" t="str">
            <v>050</v>
          </cell>
        </row>
        <row r="1901">
          <cell r="A1901" t="str">
            <v>D800</v>
          </cell>
          <cell r="B1901" t="str">
            <v>HIPOGAMMAGLOBULINEMIA HEREDITARIA</v>
          </cell>
          <cell r="C1901" t="str">
            <v>050</v>
          </cell>
        </row>
        <row r="1902">
          <cell r="A1902" t="str">
            <v>D801</v>
          </cell>
          <cell r="B1902" t="str">
            <v>HIPOGAMMAGLOBULINEMIA NO FAMILIAR</v>
          </cell>
          <cell r="C1902" t="str">
            <v>050</v>
          </cell>
        </row>
        <row r="1903">
          <cell r="A1903" t="str">
            <v>D802</v>
          </cell>
          <cell r="B1903" t="str">
            <v>DEFICIENCIA SELECTIVA DE INMUNOGLOBULINA A (IGA)</v>
          </cell>
          <cell r="C1903" t="str">
            <v>050</v>
          </cell>
        </row>
        <row r="1904">
          <cell r="A1904" t="str">
            <v>D803</v>
          </cell>
          <cell r="B1904" t="str">
            <v>DEFICIENCIA SELECTIVA DE SUBCLASE DE LA INMUNOGLOBULINA G (IGG)</v>
          </cell>
          <cell r="C1904" t="str">
            <v>050</v>
          </cell>
        </row>
        <row r="1905">
          <cell r="A1905" t="str">
            <v>D804</v>
          </cell>
          <cell r="B1905" t="str">
            <v>DEFICIENCIA SELECTIVA DE INMUNOGLOBULINA M (IGM)</v>
          </cell>
          <cell r="C1905" t="str">
            <v>050</v>
          </cell>
        </row>
        <row r="1906">
          <cell r="A1906" t="str">
            <v>D805</v>
          </cell>
          <cell r="B1906" t="str">
            <v>INMUNODEFICIENCIA CON INCREMENTO DE INMUNOGLOBULINA M (IGM)</v>
          </cell>
          <cell r="C1906" t="str">
            <v>050</v>
          </cell>
        </row>
        <row r="1907">
          <cell r="A1907" t="str">
            <v>D806</v>
          </cell>
          <cell r="B1907" t="str">
            <v>DEFICIENCIA DE ANTICUERPOS CON INMUNO. CASI NORMALES O CON HIPERINMUNO</v>
          </cell>
          <cell r="C1907" t="str">
            <v>050</v>
          </cell>
        </row>
        <row r="1908">
          <cell r="A1908" t="str">
            <v>D807</v>
          </cell>
          <cell r="B1908" t="str">
            <v>HIPOGAMMAGLOBULINEMIA TRANSITORIA DE LA INFANCIA</v>
          </cell>
          <cell r="C1908" t="str">
            <v>050</v>
          </cell>
        </row>
        <row r="1909">
          <cell r="A1909" t="str">
            <v>D808</v>
          </cell>
          <cell r="B1909" t="str">
            <v>OTRAS INMUNODEFICIENCIAS CON PREDOMINIO DE DEFECTOS DE ANTICUERPOS</v>
          </cell>
          <cell r="C1909" t="str">
            <v>050</v>
          </cell>
        </row>
        <row r="1910">
          <cell r="A1910" t="str">
            <v>D809</v>
          </cell>
          <cell r="B1910" t="str">
            <v>INMUNODEF. CON PREDOMINIO DE DEFECTOS DE LOS ANTIC. NO ESPECIFICADA</v>
          </cell>
          <cell r="C1910" t="str">
            <v>050</v>
          </cell>
        </row>
        <row r="1911">
          <cell r="A1911" t="str">
            <v>D81</v>
          </cell>
          <cell r="B1911" t="str">
            <v>INMUNODEFICIENCIAS COMBINADAS</v>
          </cell>
          <cell r="C1911" t="str">
            <v>050</v>
          </cell>
        </row>
        <row r="1912">
          <cell r="A1912" t="str">
            <v>D810</v>
          </cell>
          <cell r="B1912" t="str">
            <v>INMUNODEFICIENCA COMBINADA SEVERA (IDCS) CON DISGENECIA RETICULAR</v>
          </cell>
          <cell r="C1912" t="str">
            <v>050</v>
          </cell>
        </row>
        <row r="1913">
          <cell r="A1913" t="str">
            <v>D811</v>
          </cell>
          <cell r="B1913" t="str">
            <v>INMUNODEFICIENCIA COMBINADA SEVERA (IDCS) CON LINFOCITOPENIA T Y B</v>
          </cell>
          <cell r="C1913" t="str">
            <v>050</v>
          </cell>
        </row>
        <row r="1914">
          <cell r="A1914" t="str">
            <v>D812</v>
          </cell>
          <cell r="B1914" t="str">
            <v>INMUNODEFICIENCIA COMBINADA SEVERA (IDCS) CON CIFRA BAJA O NORMAL</v>
          </cell>
          <cell r="C1914" t="str">
            <v>050</v>
          </cell>
        </row>
        <row r="1915">
          <cell r="A1915" t="str">
            <v>D813</v>
          </cell>
          <cell r="B1915" t="str">
            <v>DEFICIENCIA DE LA ADENOSINA DEAMINASA (ADA)</v>
          </cell>
          <cell r="C1915" t="str">
            <v>050</v>
          </cell>
        </row>
        <row r="1916">
          <cell r="A1916" t="str">
            <v>D814</v>
          </cell>
          <cell r="B1916" t="str">
            <v>SINDROME DE NEZELOF</v>
          </cell>
          <cell r="C1916" t="str">
            <v>050</v>
          </cell>
        </row>
        <row r="1917">
          <cell r="A1917" t="str">
            <v>D815</v>
          </cell>
          <cell r="B1917" t="str">
            <v>DEFICIENCIA DE LA FOSFORILASA PURINONUCLEOSIDA (FPN)</v>
          </cell>
          <cell r="C1917" t="str">
            <v>050</v>
          </cell>
        </row>
        <row r="1918">
          <cell r="A1918" t="str">
            <v>D816</v>
          </cell>
          <cell r="B1918" t="str">
            <v>DEFICIENCIA DE LA CLASE I DEL COMPLEJO DE HISTOCOMPATIBILIDAD MAYOR</v>
          </cell>
          <cell r="C1918" t="str">
            <v>050</v>
          </cell>
        </row>
        <row r="1919">
          <cell r="A1919" t="str">
            <v>D817</v>
          </cell>
          <cell r="B1919" t="str">
            <v>DEFICIENCIA DE LA CLASE II DEL COMPLEJO DE HISTOCOMPATIBILIDAD MAYOR</v>
          </cell>
          <cell r="C1919" t="str">
            <v>050</v>
          </cell>
        </row>
        <row r="1920">
          <cell r="A1920" t="str">
            <v>D818</v>
          </cell>
          <cell r="B1920" t="str">
            <v>OTRAS INMUNODEFICIENCIAS COMBINADAS</v>
          </cell>
          <cell r="C1920" t="str">
            <v>050</v>
          </cell>
        </row>
        <row r="1921">
          <cell r="A1921" t="str">
            <v>D819</v>
          </cell>
          <cell r="B1921" t="str">
            <v>INMUNODEFICIENCIA COMBINADA, NO ESPECIFICADA</v>
          </cell>
          <cell r="C1921" t="str">
            <v>050</v>
          </cell>
        </row>
        <row r="1922">
          <cell r="A1922" t="str">
            <v>D82</v>
          </cell>
          <cell r="B1922" t="str">
            <v>INMUNODEFICIENCIA ASOCIADA CON OTROS DEFECTOS MAYORES</v>
          </cell>
          <cell r="C1922" t="str">
            <v>050</v>
          </cell>
        </row>
        <row r="1923">
          <cell r="A1923" t="str">
            <v>D820</v>
          </cell>
          <cell r="B1923" t="str">
            <v>SINDROME DE WISKOTT-ALDRICH</v>
          </cell>
          <cell r="C1923" t="str">
            <v>050</v>
          </cell>
        </row>
        <row r="1924">
          <cell r="A1924" t="str">
            <v>D821</v>
          </cell>
          <cell r="B1924" t="str">
            <v>SINDROME DE DI GEORGE</v>
          </cell>
          <cell r="C1924" t="str">
            <v>050</v>
          </cell>
        </row>
        <row r="1925">
          <cell r="A1925" t="str">
            <v>D822</v>
          </cell>
          <cell r="B1925" t="str">
            <v>INMUNODEFICIENCIA CON ENANISMO MICROMELICO (MIEBROS CORTOS)</v>
          </cell>
          <cell r="C1925" t="str">
            <v>050</v>
          </cell>
        </row>
        <row r="1926">
          <cell r="A1926" t="str">
            <v>D823</v>
          </cell>
          <cell r="B1926" t="str">
            <v>INMUNODEF. CONSECUTIVA A RESPUESTA DEFECTUOSA HERED. CONTRA EL VIR</v>
          </cell>
          <cell r="C1926" t="str">
            <v>050</v>
          </cell>
        </row>
        <row r="1927">
          <cell r="A1927" t="str">
            <v>D824</v>
          </cell>
          <cell r="B1927" t="str">
            <v>SINDROME DE HIPERINMUNOGLOBULINA E (IGE)</v>
          </cell>
          <cell r="C1927" t="str">
            <v>050</v>
          </cell>
        </row>
        <row r="1928">
          <cell r="A1928" t="str">
            <v>D828</v>
          </cell>
          <cell r="B1928" t="str">
            <v>INMUNODEFICIENCIA ASOCIADA CON OTROS DEFECTOS MAYORES ESPECIFICADOS</v>
          </cell>
          <cell r="C1928" t="str">
            <v>050</v>
          </cell>
        </row>
        <row r="1929">
          <cell r="A1929" t="str">
            <v>D829</v>
          </cell>
          <cell r="B1929" t="str">
            <v>INMUNODEFICIENCIA ASOCIADA CON DEFECTOS MAYORES NO ESPECIFICADOS</v>
          </cell>
          <cell r="C1929" t="str">
            <v>050</v>
          </cell>
        </row>
        <row r="1930">
          <cell r="A1930" t="str">
            <v>D83</v>
          </cell>
          <cell r="B1930" t="str">
            <v>INMUNODEFICIENCIA VARAIBLE COMUN</v>
          </cell>
          <cell r="C1930" t="str">
            <v>050</v>
          </cell>
        </row>
        <row r="1931">
          <cell r="A1931" t="str">
            <v>D830</v>
          </cell>
          <cell r="B1931" t="str">
            <v>INMUNODEF. VARIABLE COMUN CON PRED. DE ANORMALIDAD EN EL MUMERO</v>
          </cell>
          <cell r="C1931" t="str">
            <v>050</v>
          </cell>
        </row>
        <row r="1932">
          <cell r="A1932" t="str">
            <v>D831</v>
          </cell>
          <cell r="B1932" t="str">
            <v>INMUNODEF. VARIABLE COMUN CON PRED. DE TRASTORNOS INMUNORREGUL.</v>
          </cell>
          <cell r="C1932" t="str">
            <v>050</v>
          </cell>
        </row>
        <row r="1933">
          <cell r="A1933" t="str">
            <v>D832</v>
          </cell>
          <cell r="B1933" t="str">
            <v>INMUNODEF. VARIABLE COMUN CON AUTOANTICUERPOS ANTI-B O ANTI-T</v>
          </cell>
          <cell r="C1933" t="str">
            <v>050</v>
          </cell>
        </row>
        <row r="1934">
          <cell r="A1934" t="str">
            <v>D838</v>
          </cell>
          <cell r="B1934" t="str">
            <v>OTRAS INMUNODEFICIENCIA VARIABLES COMUNES</v>
          </cell>
          <cell r="C1934" t="str">
            <v>050</v>
          </cell>
        </row>
        <row r="1935">
          <cell r="A1935" t="str">
            <v>D839</v>
          </cell>
          <cell r="B1935" t="str">
            <v>INMUNODEFICIENCIA VARIABLES COMUN, NO ESPECIFICADA</v>
          </cell>
          <cell r="C1935" t="str">
            <v>050</v>
          </cell>
        </row>
        <row r="1936">
          <cell r="A1936" t="str">
            <v>D84</v>
          </cell>
          <cell r="B1936" t="str">
            <v>OTRAS INMUNODEFICIENCIAS</v>
          </cell>
          <cell r="C1936" t="str">
            <v>050</v>
          </cell>
        </row>
        <row r="1937">
          <cell r="A1937" t="str">
            <v>D840</v>
          </cell>
          <cell r="B1937" t="str">
            <v>DEFECTO DE LA FUNCION-1 DEL LINFOCITO (LFA-1)</v>
          </cell>
          <cell r="C1937" t="str">
            <v>050</v>
          </cell>
        </row>
        <row r="1938">
          <cell r="A1938" t="str">
            <v>D841</v>
          </cell>
          <cell r="B1938" t="str">
            <v>DEFECTO DEL SISTEMA DEL COMPLEMENTO</v>
          </cell>
          <cell r="C1938" t="str">
            <v>050</v>
          </cell>
        </row>
        <row r="1939">
          <cell r="A1939" t="str">
            <v>D848</v>
          </cell>
          <cell r="B1939" t="str">
            <v>OTRAS INMUNODEFICIENCIAS ESPECIFICADAS</v>
          </cell>
          <cell r="C1939" t="str">
            <v>050</v>
          </cell>
        </row>
        <row r="1940">
          <cell r="A1940" t="str">
            <v>D849</v>
          </cell>
          <cell r="B1940" t="str">
            <v>INMUNODEFICIENCIA, NO ESPECIFICADA</v>
          </cell>
          <cell r="C1940" t="str">
            <v>050</v>
          </cell>
        </row>
        <row r="1941">
          <cell r="A1941" t="str">
            <v>D86</v>
          </cell>
          <cell r="B1941" t="str">
            <v>SARCOIDOSIS</v>
          </cell>
          <cell r="C1941" t="str">
            <v>050</v>
          </cell>
        </row>
        <row r="1942">
          <cell r="A1942" t="str">
            <v>D860</v>
          </cell>
          <cell r="B1942" t="str">
            <v>SARCOIDOSIS DEL PULMON</v>
          </cell>
          <cell r="C1942" t="str">
            <v>050</v>
          </cell>
        </row>
        <row r="1943">
          <cell r="A1943" t="str">
            <v>D861</v>
          </cell>
          <cell r="B1943" t="str">
            <v>SARCOIDOSIS DE LOS GANGLIOS LINFATICOS</v>
          </cell>
          <cell r="C1943" t="str">
            <v>050</v>
          </cell>
        </row>
        <row r="1944">
          <cell r="A1944" t="str">
            <v>D862</v>
          </cell>
          <cell r="B1944" t="str">
            <v>SARCOIDOSIS DEL PULMON Y DE LOS GANGLIOS LINFATICOS</v>
          </cell>
          <cell r="C1944" t="str">
            <v>050</v>
          </cell>
        </row>
        <row r="1945">
          <cell r="A1945" t="str">
            <v>D863</v>
          </cell>
          <cell r="B1945" t="str">
            <v>SARCOIDOSIS DE LA PIEL</v>
          </cell>
          <cell r="C1945" t="str">
            <v>050</v>
          </cell>
        </row>
        <row r="1946">
          <cell r="A1946" t="str">
            <v>D868</v>
          </cell>
          <cell r="B1946" t="str">
            <v>SARCOIDOSIS DE OTROS SITIOS ESPECIFICADOS O DE SITIOS COMBINADOS</v>
          </cell>
          <cell r="C1946" t="str">
            <v>050</v>
          </cell>
        </row>
        <row r="1947">
          <cell r="A1947" t="str">
            <v>D869</v>
          </cell>
          <cell r="B1947" t="str">
            <v>SARCOIDOSIS DE SITIO NO ESPECIFICADO</v>
          </cell>
          <cell r="C1947" t="str">
            <v>050</v>
          </cell>
        </row>
        <row r="1948">
          <cell r="A1948" t="str">
            <v>D89</v>
          </cell>
          <cell r="B1948" t="str">
            <v>OTROS TRASTORNOS QUE AFECTAN EL MECANISMO DE LA INMUNIDAD, NO CLAS.</v>
          </cell>
          <cell r="C1948" t="str">
            <v>050</v>
          </cell>
        </row>
        <row r="1949">
          <cell r="A1949" t="str">
            <v>D890</v>
          </cell>
          <cell r="B1949" t="str">
            <v>HIPRGAMMAGLOBULINEMIA POLICIONAL</v>
          </cell>
          <cell r="C1949" t="str">
            <v>050</v>
          </cell>
        </row>
        <row r="1950">
          <cell r="A1950" t="str">
            <v>D891</v>
          </cell>
          <cell r="B1950" t="str">
            <v>CRIOGLOBULINEMIA</v>
          </cell>
          <cell r="C1950" t="str">
            <v>050</v>
          </cell>
        </row>
        <row r="1951">
          <cell r="A1951" t="str">
            <v>D892</v>
          </cell>
          <cell r="B1951" t="str">
            <v>HIPERGAMMAGLOBULINEMIA, NO ESPECIFICADA</v>
          </cell>
          <cell r="C1951" t="str">
            <v>050</v>
          </cell>
        </row>
        <row r="1952">
          <cell r="A1952" t="str">
            <v>D898</v>
          </cell>
          <cell r="B1952" t="str">
            <v>OTROS TRASTORNOS ESPECIF. QUE AFECTAN EL MECANISMO DE LA INMUNIDAD</v>
          </cell>
          <cell r="C1952" t="str">
            <v>050</v>
          </cell>
        </row>
        <row r="1953">
          <cell r="A1953" t="str">
            <v>D899</v>
          </cell>
          <cell r="B1953" t="str">
            <v>TRASTORNOS QUE AFECTAN AL MECANISMO DE LA INMUNIDAD, NO ESPECIFICAD</v>
          </cell>
          <cell r="C1953" t="str">
            <v>050</v>
          </cell>
        </row>
        <row r="1954">
          <cell r="A1954" t="str">
            <v>E00</v>
          </cell>
          <cell r="B1954" t="str">
            <v>SINDROME CONGENITO DE DEFICIENCIA DE YODO</v>
          </cell>
          <cell r="C1954" t="str">
            <v>054</v>
          </cell>
        </row>
        <row r="1955">
          <cell r="A1955" t="str">
            <v>E000</v>
          </cell>
          <cell r="B1955" t="str">
            <v>SIDROME CONGENITO DE DEFICIENCIA DE YODO, TIPO NUROLOGICO</v>
          </cell>
          <cell r="C1955" t="str">
            <v>054</v>
          </cell>
        </row>
        <row r="1956">
          <cell r="A1956" t="str">
            <v>E001</v>
          </cell>
          <cell r="B1956" t="str">
            <v>SIDROME DE DEFICIENCIA CONGENITA DE YODO, TIPO MIXEDEMATOSO</v>
          </cell>
          <cell r="C1956" t="str">
            <v>054</v>
          </cell>
        </row>
        <row r="1957">
          <cell r="A1957" t="str">
            <v>E002</v>
          </cell>
          <cell r="B1957" t="str">
            <v>SIDROME CONGENITO DE DEFICIENCIA DE YODO, TIPO MIXTO</v>
          </cell>
          <cell r="C1957" t="str">
            <v>054</v>
          </cell>
        </row>
        <row r="1958">
          <cell r="A1958" t="str">
            <v>E009</v>
          </cell>
          <cell r="B1958" t="str">
            <v>SIDROME CONGENITO DE YODO, NO ESPECIFICADO</v>
          </cell>
          <cell r="C1958" t="str">
            <v>054</v>
          </cell>
        </row>
        <row r="1959">
          <cell r="A1959" t="str">
            <v>E01</v>
          </cell>
          <cell r="B1959" t="str">
            <v>TRASTORNOS TIROIDEOS VINCULADOS A DEFICIENCIA DE YODO Y AFECCIONES</v>
          </cell>
          <cell r="C1959" t="str">
            <v>054</v>
          </cell>
        </row>
        <row r="1960">
          <cell r="A1960" t="str">
            <v>E010</v>
          </cell>
          <cell r="B1960" t="str">
            <v>BOCIO DIFUSO (ENDEMICO) RELACIONADO CON DEFICIENCIA DE YODO</v>
          </cell>
          <cell r="C1960" t="str">
            <v>054</v>
          </cell>
        </row>
        <row r="1961">
          <cell r="A1961" t="str">
            <v>E011</v>
          </cell>
          <cell r="B1961" t="str">
            <v>BOCIO MULTINODULAR (ENDEMICO) RELACIONADO CON DEFICIENCIA DE YODO</v>
          </cell>
          <cell r="C1961" t="str">
            <v>054</v>
          </cell>
        </row>
        <row r="1962">
          <cell r="A1962" t="str">
            <v>E012</v>
          </cell>
          <cell r="B1962" t="str">
            <v>BOCIO (ENDEMICO) RELACIONADO CON DEFICIENCIA DE YODO, NO ESPECIFICADO</v>
          </cell>
          <cell r="C1962" t="str">
            <v>054</v>
          </cell>
        </row>
        <row r="1963">
          <cell r="A1963" t="str">
            <v>E018</v>
          </cell>
          <cell r="B1963" t="str">
            <v>OTROS TRASTORNOS DE LA TIROIDES RELACIONADOS CON DEFIC. DE YODO</v>
          </cell>
          <cell r="C1963" t="str">
            <v>054</v>
          </cell>
        </row>
        <row r="1964">
          <cell r="A1964" t="str">
            <v>E02</v>
          </cell>
          <cell r="B1964" t="str">
            <v>HIPOTIROIDISMO SUBCLINICO POR DEFICIENCIA DE YODO</v>
          </cell>
          <cell r="C1964" t="str">
            <v>054</v>
          </cell>
        </row>
        <row r="1965">
          <cell r="A1965" t="str">
            <v>E03</v>
          </cell>
          <cell r="B1965" t="str">
            <v>OTROS HIPOTIROIDISMO</v>
          </cell>
          <cell r="C1965" t="str">
            <v>054</v>
          </cell>
        </row>
        <row r="1966">
          <cell r="A1966" t="str">
            <v>E030</v>
          </cell>
          <cell r="B1966" t="str">
            <v>HIPOTIROIDISMO CONGENITO CON BOCIO DIFUSO</v>
          </cell>
          <cell r="C1966" t="str">
            <v>054</v>
          </cell>
        </row>
        <row r="1967">
          <cell r="A1967" t="str">
            <v>E031</v>
          </cell>
          <cell r="B1967" t="str">
            <v>HIPOTIROIDISMO CONGENITO SIN BOCIO</v>
          </cell>
          <cell r="C1967" t="str">
            <v>054</v>
          </cell>
        </row>
        <row r="1968">
          <cell r="A1968" t="str">
            <v>E033</v>
          </cell>
          <cell r="B1968" t="str">
            <v>HIPOTIROIDISMO POSTINFECCIOOSO</v>
          </cell>
          <cell r="C1968" t="str">
            <v>054</v>
          </cell>
        </row>
        <row r="1969">
          <cell r="A1969" t="str">
            <v>E034</v>
          </cell>
          <cell r="B1969" t="str">
            <v>ATROFIA DE TIROIDES (ADQUIRIDA)</v>
          </cell>
          <cell r="C1969" t="str">
            <v>054</v>
          </cell>
        </row>
        <row r="1970">
          <cell r="A1970" t="str">
            <v>E035</v>
          </cell>
          <cell r="B1970" t="str">
            <v>COMA MIXEDEMATOSO</v>
          </cell>
          <cell r="C1970" t="str">
            <v>054</v>
          </cell>
        </row>
        <row r="1971">
          <cell r="A1971" t="str">
            <v>E038</v>
          </cell>
          <cell r="B1971" t="str">
            <v>OTROS HIPOTIROIDISMO ESPECIFICADOS</v>
          </cell>
          <cell r="C1971" t="str">
            <v>054</v>
          </cell>
        </row>
        <row r="1972">
          <cell r="A1972" t="str">
            <v>E039</v>
          </cell>
          <cell r="B1972" t="str">
            <v>HIPOTIROIDISMO, NO ESPECIFICADO</v>
          </cell>
          <cell r="C1972" t="str">
            <v>054</v>
          </cell>
        </row>
        <row r="1973">
          <cell r="A1973" t="str">
            <v>E04</v>
          </cell>
          <cell r="B1973" t="str">
            <v>OTROS BOCIOS NO TOXICOS</v>
          </cell>
          <cell r="C1973" t="str">
            <v>054</v>
          </cell>
        </row>
        <row r="1974">
          <cell r="A1974" t="str">
            <v>E040</v>
          </cell>
          <cell r="B1974" t="str">
            <v>BOCIO DIFUSO NO TOXICO</v>
          </cell>
          <cell r="C1974" t="str">
            <v>054</v>
          </cell>
        </row>
        <row r="1975">
          <cell r="A1975" t="str">
            <v>E041</v>
          </cell>
          <cell r="B1975" t="str">
            <v>NODULO TIROIDEO SOLITARIO NO TOXICO</v>
          </cell>
          <cell r="C1975" t="str">
            <v>054</v>
          </cell>
        </row>
        <row r="1976">
          <cell r="A1976" t="str">
            <v>E042</v>
          </cell>
          <cell r="B1976" t="str">
            <v>BOCIO MULTINODULAR NO TOXICO</v>
          </cell>
          <cell r="C1976" t="str">
            <v>054</v>
          </cell>
        </row>
        <row r="1977">
          <cell r="A1977" t="str">
            <v>E048</v>
          </cell>
          <cell r="B1977" t="str">
            <v>OTROS BOCIOS NO TOXICOS ESPECIFICADOS</v>
          </cell>
          <cell r="C1977" t="str">
            <v>054</v>
          </cell>
        </row>
        <row r="1978">
          <cell r="A1978" t="str">
            <v>E049</v>
          </cell>
          <cell r="B1978" t="str">
            <v>BOCIO NO TOXICO, NO ESPECIFICADO</v>
          </cell>
          <cell r="C1978" t="str">
            <v>054</v>
          </cell>
        </row>
        <row r="1979">
          <cell r="A1979" t="str">
            <v>E05</v>
          </cell>
          <cell r="B1979" t="str">
            <v>TIROTOXICOSIS (HIPERTIROIDISMO)</v>
          </cell>
          <cell r="C1979" t="str">
            <v>054</v>
          </cell>
        </row>
        <row r="1980">
          <cell r="A1980" t="str">
            <v>E050</v>
          </cell>
          <cell r="B1980" t="str">
            <v>TIROTOXICOSIS CON BOCIO DIFUSO</v>
          </cell>
          <cell r="C1980" t="str">
            <v>054</v>
          </cell>
        </row>
        <row r="1981">
          <cell r="A1981" t="str">
            <v>E051</v>
          </cell>
          <cell r="B1981" t="str">
            <v>TIORTOXICOSIS CON NODULO SOLITARIO TIROIDEO TOXICO</v>
          </cell>
          <cell r="C1981" t="str">
            <v>054</v>
          </cell>
        </row>
        <row r="1982">
          <cell r="A1982" t="str">
            <v>E052</v>
          </cell>
          <cell r="B1982" t="str">
            <v>TIROTOXICOSIS CON BOCIO MULTINODULAR TOXICO</v>
          </cell>
          <cell r="C1982" t="str">
            <v>054</v>
          </cell>
        </row>
        <row r="1983">
          <cell r="A1983" t="str">
            <v>E053</v>
          </cell>
          <cell r="B1983" t="str">
            <v>TIROTOXICOSIS POR TEJIDO TIROIDEO ECTOPICO</v>
          </cell>
          <cell r="C1983" t="str">
            <v>054</v>
          </cell>
        </row>
        <row r="1984">
          <cell r="A1984" t="str">
            <v>E054</v>
          </cell>
          <cell r="B1984" t="str">
            <v>TIROTOXICOSIS FACTICIA</v>
          </cell>
          <cell r="C1984" t="str">
            <v>054</v>
          </cell>
        </row>
        <row r="1985">
          <cell r="A1985" t="str">
            <v>E055</v>
          </cell>
          <cell r="B1985" t="str">
            <v>CRISIS O TORMENTA TIROTOXICA</v>
          </cell>
          <cell r="C1985" t="str">
            <v>054</v>
          </cell>
        </row>
        <row r="1986">
          <cell r="A1986" t="str">
            <v>E058</v>
          </cell>
          <cell r="B1986" t="str">
            <v>OTRAS TIROTOXICOSIS</v>
          </cell>
          <cell r="C1986" t="str">
            <v>054</v>
          </cell>
        </row>
        <row r="1987">
          <cell r="A1987" t="str">
            <v>E059</v>
          </cell>
          <cell r="B1987" t="str">
            <v>TIROTOXICOSIS, NO ESPECIFICADA</v>
          </cell>
          <cell r="C1987" t="str">
            <v>054</v>
          </cell>
        </row>
        <row r="1988">
          <cell r="A1988" t="str">
            <v>E06</v>
          </cell>
          <cell r="B1988" t="str">
            <v>TIROIDITIS</v>
          </cell>
          <cell r="C1988" t="str">
            <v>054</v>
          </cell>
        </row>
        <row r="1989">
          <cell r="A1989" t="str">
            <v>E060</v>
          </cell>
          <cell r="B1989" t="str">
            <v>TIROIDITIS AGUDA</v>
          </cell>
          <cell r="C1989" t="str">
            <v>054</v>
          </cell>
        </row>
        <row r="1990">
          <cell r="A1990" t="str">
            <v>E061</v>
          </cell>
          <cell r="B1990" t="str">
            <v>TIROIDITIS SUBAGUDA</v>
          </cell>
          <cell r="C1990" t="str">
            <v>054</v>
          </cell>
        </row>
        <row r="1991">
          <cell r="A1991" t="str">
            <v>E062</v>
          </cell>
          <cell r="B1991" t="str">
            <v>TIROIDITIS CRONICA CON TIROTOXICOSIS TRANSITORIA</v>
          </cell>
          <cell r="C1991" t="str">
            <v>054</v>
          </cell>
        </row>
        <row r="1992">
          <cell r="A1992" t="str">
            <v>E063</v>
          </cell>
          <cell r="B1992" t="str">
            <v>TIROIDITIS AUTOINMUNE</v>
          </cell>
          <cell r="C1992" t="str">
            <v>054</v>
          </cell>
        </row>
        <row r="1993">
          <cell r="A1993" t="str">
            <v>E064</v>
          </cell>
          <cell r="B1993" t="str">
            <v>TIROIDITIS INDUCIDA POR DROGAS</v>
          </cell>
          <cell r="C1993" t="str">
            <v>054</v>
          </cell>
        </row>
        <row r="1994">
          <cell r="A1994" t="str">
            <v>E065</v>
          </cell>
          <cell r="B1994" t="str">
            <v>OTRAS TIROIDITIS CRONICAS</v>
          </cell>
          <cell r="C1994" t="str">
            <v>054</v>
          </cell>
        </row>
        <row r="1995">
          <cell r="A1995" t="str">
            <v>E069</v>
          </cell>
          <cell r="B1995" t="str">
            <v>TIROIDITIS, NO ESPECIFICADA</v>
          </cell>
          <cell r="C1995" t="str">
            <v>054</v>
          </cell>
        </row>
        <row r="1996">
          <cell r="A1996" t="str">
            <v>E07</v>
          </cell>
          <cell r="B1996" t="str">
            <v>OTROS TRASTORNOS TIROIDEOS</v>
          </cell>
          <cell r="C1996" t="str">
            <v>054</v>
          </cell>
        </row>
        <row r="1997">
          <cell r="A1997" t="str">
            <v>E070</v>
          </cell>
          <cell r="B1997" t="str">
            <v>HIPERSECRECION DE CALCITONINA</v>
          </cell>
          <cell r="C1997" t="str">
            <v>054</v>
          </cell>
        </row>
        <row r="1998">
          <cell r="A1998" t="str">
            <v>E071</v>
          </cell>
          <cell r="B1998" t="str">
            <v>BOCIO DISHORMOGENETICO</v>
          </cell>
          <cell r="C1998" t="str">
            <v>054</v>
          </cell>
        </row>
        <row r="1999">
          <cell r="A1999" t="str">
            <v>E078</v>
          </cell>
          <cell r="B1999" t="str">
            <v>OTROS TRASTORNOS ESPECIFICADOS DE LA GLANDULA TIROIDES</v>
          </cell>
          <cell r="C1999" t="str">
            <v>054</v>
          </cell>
        </row>
        <row r="2000">
          <cell r="A2000" t="str">
            <v>E079</v>
          </cell>
          <cell r="B2000" t="str">
            <v>TRASTORNO DE LA GLANDULA TIROIDES, NO ESPECIFICADO</v>
          </cell>
          <cell r="C2000" t="str">
            <v>054</v>
          </cell>
        </row>
        <row r="2001">
          <cell r="A2001" t="str">
            <v>E10</v>
          </cell>
          <cell r="B2001" t="str">
            <v>DIABETES MELLITUS INSULINODEPENDIENTE</v>
          </cell>
          <cell r="C2001" t="str">
            <v>052</v>
          </cell>
        </row>
        <row r="2002">
          <cell r="A2002" t="str">
            <v>E107</v>
          </cell>
          <cell r="B2002" t="str">
            <v>DIABETES MELLITUS INSULINODEPENDIENTE</v>
          </cell>
          <cell r="C2002" t="str">
            <v>052</v>
          </cell>
        </row>
        <row r="2003">
          <cell r="A2003" t="str">
            <v>E109</v>
          </cell>
          <cell r="B2003" t="str">
            <v>DIABETES MELLITUS INSULINODEPENDIENTE</v>
          </cell>
          <cell r="C2003" t="str">
            <v>052</v>
          </cell>
        </row>
        <row r="2004">
          <cell r="A2004" t="str">
            <v>E11</v>
          </cell>
          <cell r="B2004" t="str">
            <v>DIABETES MELLITUS NO INSULINODEPENDIENTE</v>
          </cell>
          <cell r="C2004" t="str">
            <v>052</v>
          </cell>
        </row>
        <row r="2005">
          <cell r="A2005" t="str">
            <v>E112</v>
          </cell>
          <cell r="B2005" t="str">
            <v>DIABETES MELLITUS NO INSULINODEPENDIENTE</v>
          </cell>
          <cell r="C2005" t="str">
            <v>052</v>
          </cell>
        </row>
        <row r="2006">
          <cell r="A2006" t="str">
            <v>E116</v>
          </cell>
          <cell r="B2006" t="str">
            <v>DIABETES MELLITUS NO INSULINODEPENDIENTE</v>
          </cell>
          <cell r="C2006" t="str">
            <v>052</v>
          </cell>
        </row>
        <row r="2007">
          <cell r="A2007" t="str">
            <v>E117</v>
          </cell>
          <cell r="B2007" t="str">
            <v>DIABETES MELLITUS NO INSULINODEPENDIENTE</v>
          </cell>
          <cell r="C2007" t="str">
            <v>052</v>
          </cell>
        </row>
        <row r="2008">
          <cell r="A2008" t="str">
            <v>E119</v>
          </cell>
          <cell r="B2008" t="str">
            <v>DIABETES MELLITUS NO INSULINODEPENDIENTE</v>
          </cell>
          <cell r="C2008" t="str">
            <v>052</v>
          </cell>
        </row>
        <row r="2009">
          <cell r="A2009" t="str">
            <v>E122</v>
          </cell>
          <cell r="B2009" t="str">
            <v>DIABETES MELLITUS ASOCIADA CON DESNUTRICION</v>
          </cell>
          <cell r="C2009" t="str">
            <v>052</v>
          </cell>
        </row>
        <row r="2010">
          <cell r="A2010" t="str">
            <v>E13</v>
          </cell>
          <cell r="B2010" t="str">
            <v>OTRAS DIABETES MELLITUS ESPECIFICADAS</v>
          </cell>
          <cell r="C2010" t="str">
            <v>052</v>
          </cell>
        </row>
        <row r="2011">
          <cell r="A2011" t="str">
            <v>E142</v>
          </cell>
          <cell r="B2011" t="str">
            <v>DIABETES MELLITUS, NO ESPECIFICADA</v>
          </cell>
          <cell r="C2011" t="str">
            <v>052</v>
          </cell>
        </row>
        <row r="2012">
          <cell r="A2012" t="str">
            <v>E145</v>
          </cell>
          <cell r="B2012" t="str">
            <v>DIABETES MELLITUS, NO ESPECIFICADA</v>
          </cell>
          <cell r="C2012" t="str">
            <v>052</v>
          </cell>
        </row>
        <row r="2013">
          <cell r="A2013" t="str">
            <v>E146</v>
          </cell>
          <cell r="B2013" t="str">
            <v>DIABETES MELLITUS, NO ESPECIFICADA</v>
          </cell>
          <cell r="C2013" t="str">
            <v>052</v>
          </cell>
        </row>
        <row r="2014">
          <cell r="A2014" t="str">
            <v>E147</v>
          </cell>
          <cell r="B2014" t="str">
            <v>DIABETES MELLITUS, NO ESPECIFICADA</v>
          </cell>
          <cell r="C2014" t="str">
            <v>052</v>
          </cell>
        </row>
        <row r="2015">
          <cell r="A2015" t="str">
            <v>E149</v>
          </cell>
          <cell r="B2015" t="str">
            <v>DIABETES MELLITUS, NO ESPECIFICADA</v>
          </cell>
          <cell r="C2015" t="str">
            <v>052</v>
          </cell>
        </row>
        <row r="2016">
          <cell r="A2016" t="str">
            <v>E15</v>
          </cell>
          <cell r="B2016" t="str">
            <v>COMA HIPOGLICEMICO NO DIABETICO</v>
          </cell>
          <cell r="C2016" t="str">
            <v>054</v>
          </cell>
        </row>
        <row r="2017">
          <cell r="A2017" t="str">
            <v>E16</v>
          </cell>
          <cell r="B2017" t="str">
            <v>OTROS TRASTORNOS DE LA SECRECION INTERNA DEL PANCREAS</v>
          </cell>
          <cell r="C2017" t="str">
            <v>054</v>
          </cell>
        </row>
        <row r="2018">
          <cell r="A2018" t="str">
            <v>E160</v>
          </cell>
          <cell r="B2018" t="str">
            <v>HIPOGLICEMIA SIN COMA, INDUCIDA POR DROGAS</v>
          </cell>
          <cell r="C2018" t="str">
            <v>054</v>
          </cell>
        </row>
        <row r="2019">
          <cell r="A2019" t="str">
            <v>E161</v>
          </cell>
          <cell r="B2019" t="str">
            <v>OTRAS HIPOGLICEMIAS</v>
          </cell>
          <cell r="C2019" t="str">
            <v>054</v>
          </cell>
        </row>
        <row r="2020">
          <cell r="A2020" t="str">
            <v>E162</v>
          </cell>
          <cell r="B2020" t="str">
            <v>HIPOGLICEMIA, NO ESPECIFICADA</v>
          </cell>
          <cell r="C2020" t="str">
            <v>054</v>
          </cell>
        </row>
        <row r="2021">
          <cell r="A2021" t="str">
            <v>E163</v>
          </cell>
          <cell r="B2021" t="str">
            <v>SECRECION EXAGERADA DEL GLUCAGON</v>
          </cell>
          <cell r="C2021" t="str">
            <v>054</v>
          </cell>
        </row>
        <row r="2022">
          <cell r="A2022" t="str">
            <v>E168</v>
          </cell>
          <cell r="B2022" t="str">
            <v>OTROS TRASTORNOS ESPECIFICADOS DE LA SECRECION INTERNA DEL PANCREAS</v>
          </cell>
          <cell r="C2022" t="str">
            <v>054</v>
          </cell>
        </row>
        <row r="2023">
          <cell r="A2023" t="str">
            <v>E169</v>
          </cell>
          <cell r="B2023" t="str">
            <v>TRASTORNOS DE LA SECRECION INTERNA DEL PANCREAS, SIN OTRA ESPECIFIC</v>
          </cell>
          <cell r="C2023" t="str">
            <v>054</v>
          </cell>
        </row>
        <row r="2024">
          <cell r="A2024" t="str">
            <v>E21</v>
          </cell>
          <cell r="B2024" t="str">
            <v>HIPERPARATIRIODIMO Y OTROS TRASTORNOS DE LA GLANDULA PARATIROIDES</v>
          </cell>
          <cell r="C2024" t="str">
            <v>054</v>
          </cell>
        </row>
        <row r="2025">
          <cell r="A2025" t="str">
            <v>E210</v>
          </cell>
          <cell r="B2025" t="str">
            <v>HIPERPARATIROIDISMO PRIMARIO</v>
          </cell>
          <cell r="C2025" t="str">
            <v>054</v>
          </cell>
        </row>
        <row r="2026">
          <cell r="A2026" t="str">
            <v>E211</v>
          </cell>
          <cell r="B2026" t="str">
            <v>HIPERPARATIROIDISMO SECUNDARIO NO CLASIFICADO EN OTRA PARTE</v>
          </cell>
          <cell r="C2026" t="str">
            <v>054</v>
          </cell>
        </row>
        <row r="2027">
          <cell r="A2027" t="str">
            <v>E212</v>
          </cell>
          <cell r="B2027" t="str">
            <v>OTROS TIPOS DE HIPERTIROIDISMO</v>
          </cell>
          <cell r="C2027" t="str">
            <v>054</v>
          </cell>
        </row>
        <row r="2028">
          <cell r="A2028" t="str">
            <v>E213</v>
          </cell>
          <cell r="B2028" t="str">
            <v>HIPERPARATIROIDISMO, SIN OTRA ESPECIFICACION</v>
          </cell>
          <cell r="C2028" t="str">
            <v>054</v>
          </cell>
        </row>
        <row r="2029">
          <cell r="A2029" t="str">
            <v>E214</v>
          </cell>
          <cell r="B2029" t="str">
            <v>OTROS TRASTORNOS ESPECIFICADOS DE LA GLANDULA PARATIROIDES</v>
          </cell>
          <cell r="C2029" t="str">
            <v>054</v>
          </cell>
        </row>
        <row r="2030">
          <cell r="A2030" t="str">
            <v>E215</v>
          </cell>
          <cell r="B2030" t="str">
            <v>TRASTORNOS DE LA GANDULA PARATIROIDES, NO ESPECIFICADO</v>
          </cell>
          <cell r="C2030" t="str">
            <v>054</v>
          </cell>
        </row>
        <row r="2031">
          <cell r="A2031" t="str">
            <v>E22</v>
          </cell>
          <cell r="B2031" t="str">
            <v>HIPERFICION DE LA GLANDULA HIPOFISIS</v>
          </cell>
          <cell r="C2031" t="str">
            <v>054</v>
          </cell>
        </row>
        <row r="2032">
          <cell r="A2032" t="str">
            <v>E220</v>
          </cell>
          <cell r="B2032" t="str">
            <v>ACROMEGALIA Y GIGANTISMO HIPOFISARIO</v>
          </cell>
          <cell r="C2032" t="str">
            <v>054</v>
          </cell>
        </row>
        <row r="2033">
          <cell r="A2033" t="str">
            <v>E221</v>
          </cell>
          <cell r="B2033" t="str">
            <v>HIPERPROLACTINEMIA</v>
          </cell>
          <cell r="C2033" t="str">
            <v>054</v>
          </cell>
        </row>
        <row r="2034">
          <cell r="A2034" t="str">
            <v>E222</v>
          </cell>
          <cell r="B2034" t="str">
            <v>SIDROME DE SECRECION INAPROPIADA DE HORMONA ANTIDIURETICA</v>
          </cell>
          <cell r="C2034" t="str">
            <v>054</v>
          </cell>
        </row>
        <row r="2035">
          <cell r="A2035" t="str">
            <v>E228</v>
          </cell>
          <cell r="B2035" t="str">
            <v>OTRAS HIPERFUNCIONES DE LA GLANDULA HIPOFISIS</v>
          </cell>
          <cell r="C2035" t="str">
            <v>054</v>
          </cell>
        </row>
        <row r="2036">
          <cell r="A2036" t="str">
            <v>E229</v>
          </cell>
          <cell r="B2036" t="str">
            <v>HIPERFUNCION DE LA GLANDULA HIPOFISIS, NO ESPECIFICADA</v>
          </cell>
          <cell r="C2036" t="str">
            <v>054</v>
          </cell>
        </row>
        <row r="2037">
          <cell r="A2037" t="str">
            <v>E23</v>
          </cell>
          <cell r="B2037" t="str">
            <v>HIPOFUNCION Y OTROS TRASTORNOS DE LA GLANDULA HIPOFISIS</v>
          </cell>
          <cell r="C2037" t="str">
            <v>054</v>
          </cell>
        </row>
        <row r="2038">
          <cell r="A2038" t="str">
            <v>E230</v>
          </cell>
          <cell r="B2038" t="str">
            <v>HIPOPITUITARISMO</v>
          </cell>
          <cell r="C2038" t="str">
            <v>054</v>
          </cell>
        </row>
        <row r="2039">
          <cell r="A2039" t="str">
            <v>E231</v>
          </cell>
          <cell r="B2039" t="str">
            <v>HIPOPITUITARISMO INDUCIDO POR DROGAS</v>
          </cell>
          <cell r="C2039" t="str">
            <v>054</v>
          </cell>
        </row>
        <row r="2040">
          <cell r="A2040" t="str">
            <v>E232</v>
          </cell>
          <cell r="B2040" t="str">
            <v>DIABETES INSIPIDA</v>
          </cell>
          <cell r="C2040" t="str">
            <v>054</v>
          </cell>
        </row>
        <row r="2041">
          <cell r="A2041" t="str">
            <v>E233</v>
          </cell>
          <cell r="B2041" t="str">
            <v>DISFINCION HIPOTALAMICA, NO CLASIFICADA EN OTRA PARTE</v>
          </cell>
          <cell r="C2041" t="str">
            <v>054</v>
          </cell>
        </row>
        <row r="2042">
          <cell r="A2042" t="str">
            <v>E236</v>
          </cell>
          <cell r="B2042" t="str">
            <v>OTROS TRASTORNOS DE LA GLANDULA HIPOFISIS</v>
          </cell>
          <cell r="C2042" t="str">
            <v>054</v>
          </cell>
        </row>
        <row r="2043">
          <cell r="A2043" t="str">
            <v>E237</v>
          </cell>
          <cell r="B2043" t="str">
            <v>TRASTORNO DE LA GLANDULA HIPOFISIS, NO ESPECIFICADO</v>
          </cell>
          <cell r="C2043" t="str">
            <v>054</v>
          </cell>
        </row>
        <row r="2044">
          <cell r="A2044" t="str">
            <v>E24</v>
          </cell>
          <cell r="B2044" t="str">
            <v>SIDROME DE CUSHING</v>
          </cell>
          <cell r="C2044" t="str">
            <v>054</v>
          </cell>
        </row>
        <row r="2045">
          <cell r="A2045" t="str">
            <v>E240</v>
          </cell>
          <cell r="B2045" t="str">
            <v>ENFERMEDAD DE CUSHING DEPENDIENTE DE LA HIPOFISIS</v>
          </cell>
          <cell r="C2045" t="str">
            <v>054</v>
          </cell>
        </row>
        <row r="2046">
          <cell r="A2046" t="str">
            <v>E241</v>
          </cell>
          <cell r="B2046" t="str">
            <v>SINDROME DE NELSON</v>
          </cell>
          <cell r="C2046" t="str">
            <v>054</v>
          </cell>
        </row>
        <row r="2047">
          <cell r="A2047" t="str">
            <v>E242</v>
          </cell>
          <cell r="B2047" t="str">
            <v>SIDROME DE CUSHING INDUCIDO POR DROGAS</v>
          </cell>
          <cell r="C2047" t="str">
            <v>054</v>
          </cell>
        </row>
        <row r="2048">
          <cell r="A2048" t="str">
            <v>E243</v>
          </cell>
          <cell r="B2048" t="str">
            <v>SINDROME DE ACTH ECTOPICO</v>
          </cell>
          <cell r="C2048" t="str">
            <v>054</v>
          </cell>
        </row>
        <row r="2049">
          <cell r="A2049" t="str">
            <v>E244</v>
          </cell>
          <cell r="B2049" t="str">
            <v>SINDROME DE SEUDO-CUSHING INDUCIDO POR ALCOHOL</v>
          </cell>
          <cell r="C2049" t="str">
            <v>054</v>
          </cell>
        </row>
        <row r="2050">
          <cell r="A2050" t="str">
            <v>E248</v>
          </cell>
          <cell r="B2050" t="str">
            <v>OTROS TIPOS DE SINDROME DE CUSHING</v>
          </cell>
          <cell r="C2050" t="str">
            <v>054</v>
          </cell>
        </row>
        <row r="2051">
          <cell r="A2051" t="str">
            <v>E25</v>
          </cell>
          <cell r="B2051" t="str">
            <v>TRASTORNOS ADRENOGENITALES</v>
          </cell>
          <cell r="C2051" t="str">
            <v>054</v>
          </cell>
        </row>
        <row r="2052">
          <cell r="A2052" t="str">
            <v>E250</v>
          </cell>
          <cell r="B2052" t="str">
            <v>TRASTORNOS ADRENOGENITALES CONGENITOS CON DEFICIENCIA ENZIMATICA</v>
          </cell>
          <cell r="C2052" t="str">
            <v>054</v>
          </cell>
        </row>
        <row r="2053">
          <cell r="A2053" t="str">
            <v>E258</v>
          </cell>
          <cell r="B2053" t="str">
            <v>OTROS TRASTORNOS ADRENOGENITALES</v>
          </cell>
          <cell r="C2053" t="str">
            <v>054</v>
          </cell>
        </row>
        <row r="2054">
          <cell r="A2054" t="str">
            <v>E259</v>
          </cell>
          <cell r="B2054" t="str">
            <v>TRASTORNO ADRENOGENITALES, NO ESPECIFICADO</v>
          </cell>
          <cell r="C2054" t="str">
            <v>054</v>
          </cell>
        </row>
        <row r="2055">
          <cell r="A2055" t="str">
            <v>E26</v>
          </cell>
          <cell r="B2055" t="str">
            <v>HIPERALDOSTERONISMO</v>
          </cell>
          <cell r="C2055" t="str">
            <v>054</v>
          </cell>
        </row>
        <row r="2056">
          <cell r="A2056" t="str">
            <v>E260</v>
          </cell>
          <cell r="B2056" t="str">
            <v>HIPRALDOSTERONISMO PRIMARIO</v>
          </cell>
          <cell r="C2056" t="str">
            <v>054</v>
          </cell>
        </row>
        <row r="2057">
          <cell r="A2057" t="str">
            <v>E261</v>
          </cell>
          <cell r="B2057" t="str">
            <v>HIPERALDOSTERONISMO SECUNDARIO</v>
          </cell>
          <cell r="C2057" t="str">
            <v>054</v>
          </cell>
        </row>
        <row r="2058">
          <cell r="A2058" t="str">
            <v>E268</v>
          </cell>
          <cell r="B2058" t="str">
            <v>OTROS TIPOS DE HIPERALDOSTERONISMO</v>
          </cell>
          <cell r="C2058" t="str">
            <v>054</v>
          </cell>
        </row>
        <row r="2059">
          <cell r="A2059" t="str">
            <v>E269</v>
          </cell>
          <cell r="B2059" t="str">
            <v>HIPERALDOSTERONISMO, NO ESPECIFICADO</v>
          </cell>
          <cell r="C2059" t="str">
            <v>054</v>
          </cell>
        </row>
        <row r="2060">
          <cell r="A2060" t="str">
            <v>E27</v>
          </cell>
          <cell r="B2060" t="str">
            <v>OTROS TRASTORNOS DE LA GLANDULA SUPRARRENAL</v>
          </cell>
          <cell r="C2060" t="str">
            <v>054</v>
          </cell>
        </row>
        <row r="2061">
          <cell r="A2061" t="str">
            <v>E270</v>
          </cell>
          <cell r="B2061" t="str">
            <v>OTRA HIPERACTIVIDAD CORTICOSUPRARRENAL</v>
          </cell>
          <cell r="C2061" t="str">
            <v>054</v>
          </cell>
        </row>
        <row r="2062">
          <cell r="A2062" t="str">
            <v>E271</v>
          </cell>
          <cell r="B2062" t="str">
            <v>INSUFICIENCIA CORTICOSUPRARRENAL PRIMARIA</v>
          </cell>
          <cell r="C2062" t="str">
            <v>054</v>
          </cell>
        </row>
        <row r="2063">
          <cell r="A2063" t="str">
            <v>E272</v>
          </cell>
          <cell r="B2063" t="str">
            <v>CRISIS ADDISONIANA</v>
          </cell>
          <cell r="C2063" t="str">
            <v>054</v>
          </cell>
        </row>
        <row r="2064">
          <cell r="A2064" t="str">
            <v>E273</v>
          </cell>
          <cell r="B2064" t="str">
            <v>INSUFICIENCIA CORTICOSUPRARRENAL INDUCIDA PÓR DROGAS</v>
          </cell>
          <cell r="C2064" t="str">
            <v>054</v>
          </cell>
        </row>
        <row r="2065">
          <cell r="A2065" t="str">
            <v>E274</v>
          </cell>
          <cell r="B2065" t="str">
            <v>OTRAS INSUFICIENCIA CORTICOSUPRARRENAL Y LAS NO ESPECIFICADAS</v>
          </cell>
          <cell r="C2065" t="str">
            <v>054</v>
          </cell>
        </row>
        <row r="2066">
          <cell r="A2066" t="str">
            <v>E275</v>
          </cell>
          <cell r="B2066" t="str">
            <v>HIPERFUNCION DE LA MEDULA SUPRARRENAL</v>
          </cell>
          <cell r="C2066" t="str">
            <v>054</v>
          </cell>
        </row>
        <row r="2067">
          <cell r="A2067" t="str">
            <v>E278</v>
          </cell>
          <cell r="B2067" t="str">
            <v>OTROS TRASTORNOS ESPECIFICADOS DE LA GLANDULA SUPRARRENAL</v>
          </cell>
          <cell r="C2067" t="str">
            <v>054</v>
          </cell>
        </row>
        <row r="2068">
          <cell r="A2068" t="str">
            <v>E279</v>
          </cell>
          <cell r="B2068" t="str">
            <v>TRASTORNO DE LA GLANDULA SUPRARRENAL, NO ESPECIFICADO</v>
          </cell>
          <cell r="C2068" t="str">
            <v>054</v>
          </cell>
        </row>
        <row r="2069">
          <cell r="A2069" t="str">
            <v>E28</v>
          </cell>
          <cell r="B2069" t="str">
            <v>DISFUNCION OVARICA</v>
          </cell>
          <cell r="C2069" t="str">
            <v>054</v>
          </cell>
        </row>
        <row r="2070">
          <cell r="A2070" t="str">
            <v>E280</v>
          </cell>
          <cell r="B2070" t="str">
            <v>EXCESO DE ESTROGENOS</v>
          </cell>
          <cell r="C2070" t="str">
            <v>054</v>
          </cell>
        </row>
        <row r="2071">
          <cell r="A2071" t="str">
            <v>E281</v>
          </cell>
          <cell r="B2071" t="str">
            <v>EXCESO DE ANDROGENOS</v>
          </cell>
          <cell r="C2071" t="str">
            <v>054</v>
          </cell>
        </row>
        <row r="2072">
          <cell r="A2072" t="str">
            <v>E282</v>
          </cell>
          <cell r="B2072" t="str">
            <v>SINDROME DE OVARIO POLIQUISTICO</v>
          </cell>
          <cell r="C2072" t="str">
            <v>054</v>
          </cell>
        </row>
        <row r="2073">
          <cell r="A2073" t="str">
            <v>E283</v>
          </cell>
          <cell r="B2073" t="str">
            <v>INSUFICIENCIA OVARICA PRIMARIA</v>
          </cell>
          <cell r="C2073" t="str">
            <v>054</v>
          </cell>
        </row>
        <row r="2074">
          <cell r="A2074" t="str">
            <v>E288</v>
          </cell>
          <cell r="B2074" t="str">
            <v>OTRAS DISFUNCIONES OVARICAS</v>
          </cell>
          <cell r="C2074" t="str">
            <v>054</v>
          </cell>
        </row>
        <row r="2075">
          <cell r="A2075" t="str">
            <v>E289</v>
          </cell>
          <cell r="B2075" t="str">
            <v>DISFUNCION OVARICA, NO ESPECIFICADA</v>
          </cell>
          <cell r="C2075" t="str">
            <v>054</v>
          </cell>
        </row>
        <row r="2076">
          <cell r="A2076" t="str">
            <v>E29</v>
          </cell>
          <cell r="B2076" t="str">
            <v>DISFUNCION TESTICULAR</v>
          </cell>
          <cell r="C2076" t="str">
            <v>054</v>
          </cell>
        </row>
        <row r="2077">
          <cell r="A2077" t="str">
            <v>E290</v>
          </cell>
          <cell r="B2077" t="str">
            <v>HIPERFUNCION TESTICULAR</v>
          </cell>
          <cell r="C2077" t="str">
            <v>054</v>
          </cell>
        </row>
        <row r="2078">
          <cell r="A2078" t="str">
            <v>E291</v>
          </cell>
          <cell r="B2078" t="str">
            <v>HIPOFUNCION TESTICULAR</v>
          </cell>
          <cell r="C2078" t="str">
            <v>054</v>
          </cell>
        </row>
        <row r="2079">
          <cell r="A2079" t="str">
            <v>E298</v>
          </cell>
          <cell r="B2079" t="str">
            <v>OTRAS DISFUNCIONES TESTICULARES</v>
          </cell>
          <cell r="C2079" t="str">
            <v>054</v>
          </cell>
        </row>
        <row r="2080">
          <cell r="A2080" t="str">
            <v>E299</v>
          </cell>
          <cell r="B2080" t="str">
            <v>DISFUNCION TESTICULAR, NO ESPECIFICADA</v>
          </cell>
          <cell r="C2080" t="str">
            <v>054</v>
          </cell>
        </row>
        <row r="2081">
          <cell r="A2081" t="str">
            <v>E30</v>
          </cell>
          <cell r="B2081" t="str">
            <v>TRASTORNOS DE LA PUBERTAD, CLASIFIVADOS EN OTRA PARTE</v>
          </cell>
          <cell r="C2081" t="str">
            <v>054</v>
          </cell>
        </row>
        <row r="2082">
          <cell r="A2082" t="str">
            <v>E300</v>
          </cell>
          <cell r="B2082" t="str">
            <v>PUBERTAD RETARDADA</v>
          </cell>
          <cell r="C2082" t="str">
            <v>054</v>
          </cell>
        </row>
        <row r="2083">
          <cell r="A2083" t="str">
            <v>E301</v>
          </cell>
          <cell r="B2083" t="str">
            <v>PUBERTAD PRECOZ</v>
          </cell>
          <cell r="C2083" t="str">
            <v>054</v>
          </cell>
        </row>
        <row r="2084">
          <cell r="A2084" t="str">
            <v>E308</v>
          </cell>
          <cell r="B2084" t="str">
            <v>OTROS TRASTORNOS DE LA PUBERTAD</v>
          </cell>
          <cell r="C2084" t="str">
            <v>054</v>
          </cell>
        </row>
        <row r="2085">
          <cell r="A2085" t="str">
            <v>E309</v>
          </cell>
          <cell r="B2085" t="str">
            <v>TRASTORNOS DE LA PUBERTAD</v>
          </cell>
          <cell r="C2085" t="str">
            <v>054</v>
          </cell>
        </row>
        <row r="2086">
          <cell r="A2086" t="str">
            <v>E31</v>
          </cell>
          <cell r="B2086" t="str">
            <v>DISFUNCION POLIGLANDULAR</v>
          </cell>
          <cell r="C2086" t="str">
            <v>054</v>
          </cell>
        </row>
        <row r="2087">
          <cell r="A2087" t="str">
            <v>E310</v>
          </cell>
          <cell r="B2087" t="str">
            <v>INSUFICIENCIA POLIGLANDULAR AUTOINMUNE</v>
          </cell>
          <cell r="C2087" t="str">
            <v>054</v>
          </cell>
        </row>
        <row r="2088">
          <cell r="A2088" t="str">
            <v>E311</v>
          </cell>
          <cell r="B2088" t="str">
            <v>HIPERFUNCION POLIGLANDULAR</v>
          </cell>
          <cell r="C2088" t="str">
            <v>054</v>
          </cell>
        </row>
        <row r="2089">
          <cell r="A2089" t="str">
            <v>E318</v>
          </cell>
          <cell r="B2089" t="str">
            <v>OTRAS DISFUNCIONES POLIGLANDULAR</v>
          </cell>
          <cell r="C2089" t="str">
            <v>054</v>
          </cell>
        </row>
        <row r="2090">
          <cell r="A2090" t="str">
            <v>E319</v>
          </cell>
          <cell r="B2090" t="str">
            <v>DISFUCION POLIGLANDULAR, NO ESPECIFICADA</v>
          </cell>
          <cell r="C2090" t="str">
            <v>054</v>
          </cell>
        </row>
        <row r="2091">
          <cell r="A2091" t="str">
            <v>E32</v>
          </cell>
          <cell r="B2091" t="str">
            <v>ENFERMEDAD DEL TIMO</v>
          </cell>
          <cell r="C2091" t="str">
            <v>054</v>
          </cell>
        </row>
        <row r="2092">
          <cell r="A2092" t="str">
            <v>E320</v>
          </cell>
          <cell r="B2092" t="str">
            <v>HIPERPLASIA PERSISTENTE DEL TIMO</v>
          </cell>
          <cell r="C2092" t="str">
            <v>054</v>
          </cell>
        </row>
        <row r="2093">
          <cell r="A2093" t="str">
            <v>E321</v>
          </cell>
          <cell r="B2093" t="str">
            <v>ABSCESO DEL TIMO</v>
          </cell>
          <cell r="C2093" t="str">
            <v>054</v>
          </cell>
        </row>
        <row r="2094">
          <cell r="A2094" t="str">
            <v>E328</v>
          </cell>
          <cell r="B2094" t="str">
            <v>OTRAS ENFERMEDADES DEL TIMO</v>
          </cell>
          <cell r="C2094" t="str">
            <v>054</v>
          </cell>
        </row>
        <row r="2095">
          <cell r="A2095" t="str">
            <v>E329</v>
          </cell>
          <cell r="B2095" t="str">
            <v>ENFERMEDAD DEL TIMO, NO ESPECIFICADA</v>
          </cell>
          <cell r="C2095" t="str">
            <v>054</v>
          </cell>
        </row>
        <row r="2096">
          <cell r="A2096" t="str">
            <v>E34</v>
          </cell>
          <cell r="B2096" t="str">
            <v>OTROS TRASTORNOS ENDOCRINOS</v>
          </cell>
          <cell r="C2096" t="str">
            <v>054</v>
          </cell>
        </row>
        <row r="2097">
          <cell r="A2097" t="str">
            <v>E340</v>
          </cell>
          <cell r="B2097" t="str">
            <v>SIDROME CARCINOIDE</v>
          </cell>
          <cell r="C2097" t="str">
            <v>054</v>
          </cell>
        </row>
        <row r="2098">
          <cell r="A2098" t="str">
            <v>E341</v>
          </cell>
          <cell r="B2098" t="str">
            <v>OTRAS HIPERSECRECIONES DE ORMONAS INTESTINALES</v>
          </cell>
          <cell r="C2098" t="str">
            <v>054</v>
          </cell>
        </row>
        <row r="2099">
          <cell r="A2099" t="str">
            <v>E342</v>
          </cell>
          <cell r="B2099" t="str">
            <v>SECRECION HORMONAL ECTOPICA, NO CLASIFICADA EN OTRA PARTE</v>
          </cell>
          <cell r="C2099" t="str">
            <v>054</v>
          </cell>
        </row>
        <row r="2100">
          <cell r="A2100" t="str">
            <v>E343</v>
          </cell>
          <cell r="B2100" t="str">
            <v>ENANISMO, NO CLASIFICADO EN OTRA PARTE</v>
          </cell>
          <cell r="C2100" t="str">
            <v>054</v>
          </cell>
        </row>
        <row r="2101">
          <cell r="A2101" t="str">
            <v>E344</v>
          </cell>
          <cell r="B2101" t="str">
            <v>ESTATURA ALTA CONSTITUCIONAL</v>
          </cell>
          <cell r="C2101" t="str">
            <v>054</v>
          </cell>
        </row>
        <row r="2102">
          <cell r="A2102" t="str">
            <v>E345</v>
          </cell>
          <cell r="B2102" t="str">
            <v>SINDROME DE RESISTENCIA ANDROGENICA</v>
          </cell>
          <cell r="C2102" t="str">
            <v>054</v>
          </cell>
        </row>
        <row r="2103">
          <cell r="A2103" t="str">
            <v>E348</v>
          </cell>
          <cell r="B2103" t="str">
            <v>OTROS TRASTORNOS ENDOCRINOS ESPECIFICADOS</v>
          </cell>
          <cell r="C2103" t="str">
            <v>054</v>
          </cell>
        </row>
        <row r="2104">
          <cell r="A2104" t="str">
            <v>E349</v>
          </cell>
          <cell r="B2104" t="str">
            <v>TRASTORNOS ENDOCRINO, NO ESPECIFICADO</v>
          </cell>
          <cell r="C2104" t="str">
            <v>054</v>
          </cell>
        </row>
        <row r="2105">
          <cell r="A2105" t="str">
            <v>E40</v>
          </cell>
          <cell r="B2105" t="str">
            <v>KWASHIORKOR</v>
          </cell>
          <cell r="C2105" t="str">
            <v>053</v>
          </cell>
        </row>
        <row r="2106">
          <cell r="A2106" t="str">
            <v>E41</v>
          </cell>
          <cell r="B2106" t="str">
            <v>MARASMO NUTRICIONAL</v>
          </cell>
          <cell r="C2106" t="str">
            <v>053</v>
          </cell>
        </row>
        <row r="2107">
          <cell r="A2107" t="str">
            <v>E42</v>
          </cell>
          <cell r="B2107" t="str">
            <v>KWASHIORKOR MARASMATICO</v>
          </cell>
          <cell r="C2107" t="str">
            <v>053</v>
          </cell>
        </row>
        <row r="2108">
          <cell r="A2108" t="str">
            <v>E43X</v>
          </cell>
          <cell r="B2108" t="str">
            <v>DESNUTRICION PROTEICOCALORICA SEVERA, NO ESPECIFICADA</v>
          </cell>
          <cell r="C2108" t="str">
            <v>053</v>
          </cell>
        </row>
        <row r="2109">
          <cell r="A2109" t="str">
            <v>E44</v>
          </cell>
          <cell r="B2109" t="str">
            <v>DESNUTRICION PROTEICOCALORICA DE GRADO MODERADO Y LEVE</v>
          </cell>
          <cell r="C2109" t="str">
            <v>053</v>
          </cell>
        </row>
        <row r="2110">
          <cell r="A2110" t="str">
            <v>E440</v>
          </cell>
          <cell r="B2110" t="str">
            <v>DESNUTRICION PROTEICOCALORICA  MADERADA</v>
          </cell>
          <cell r="C2110" t="str">
            <v>053</v>
          </cell>
        </row>
        <row r="2111">
          <cell r="A2111" t="str">
            <v>E441</v>
          </cell>
          <cell r="B2111" t="str">
            <v>DESNUTRICION PROTEICOCALORICAS LEVE</v>
          </cell>
          <cell r="C2111" t="str">
            <v>053</v>
          </cell>
        </row>
        <row r="2112">
          <cell r="A2112" t="str">
            <v>E45</v>
          </cell>
          <cell r="B2112" t="str">
            <v>RETARDO DEL DESARROLLO DEBIDO A DESNUTRICION PROTEICOCALORICA</v>
          </cell>
          <cell r="C2112" t="str">
            <v>053</v>
          </cell>
        </row>
        <row r="2113">
          <cell r="A2113" t="str">
            <v>E46</v>
          </cell>
          <cell r="B2113" t="str">
            <v>DESNUTRICION PROTEICOCALORICA, NO ESPECIFICADA</v>
          </cell>
          <cell r="C2113" t="str">
            <v>053</v>
          </cell>
        </row>
        <row r="2114">
          <cell r="A2114" t="str">
            <v>E50</v>
          </cell>
          <cell r="B2114" t="str">
            <v>DEFICIENCIA DE VITAMINA A</v>
          </cell>
          <cell r="C2114" t="str">
            <v>054</v>
          </cell>
        </row>
        <row r="2115">
          <cell r="A2115" t="str">
            <v>E500</v>
          </cell>
          <cell r="B2115" t="str">
            <v>DEFICIENCIA DE VITAMINA A CON XEROSIS CONJUNTIVAL</v>
          </cell>
          <cell r="C2115" t="str">
            <v>054</v>
          </cell>
        </row>
        <row r="2116">
          <cell r="A2116" t="str">
            <v>E501</v>
          </cell>
          <cell r="B2116" t="str">
            <v>DEFICIENCIA DE VITAMINA A CON MANCHA DE BITOT Y XEROSIS CONJUNTIVAL</v>
          </cell>
          <cell r="C2116" t="str">
            <v>054</v>
          </cell>
        </row>
        <row r="2117">
          <cell r="A2117" t="str">
            <v>E502</v>
          </cell>
          <cell r="B2117" t="str">
            <v>DEFICIENCIA DE VITAMINA A CON XEROSIS CORNEAL</v>
          </cell>
          <cell r="C2117" t="str">
            <v>054</v>
          </cell>
        </row>
        <row r="2118">
          <cell r="A2118" t="str">
            <v>E503</v>
          </cell>
          <cell r="B2118" t="str">
            <v>DEFICIENCIA DE VITAMINA A CON ULCERACION CORNEAL Y XEROSIS</v>
          </cell>
          <cell r="C2118" t="str">
            <v>054</v>
          </cell>
        </row>
        <row r="2119">
          <cell r="A2119" t="str">
            <v>E504</v>
          </cell>
          <cell r="B2119" t="str">
            <v>DEFICIENCIA DE VITAMINA A CON QUERATOMALACIA</v>
          </cell>
          <cell r="C2119" t="str">
            <v>054</v>
          </cell>
        </row>
        <row r="2120">
          <cell r="A2120" t="str">
            <v>E505</v>
          </cell>
          <cell r="B2120" t="str">
            <v>DEFICIENCIA DE VITAMINA A CON CEGUERA NOCTURNA</v>
          </cell>
          <cell r="C2120" t="str">
            <v>054</v>
          </cell>
        </row>
        <row r="2121">
          <cell r="A2121" t="str">
            <v>E506</v>
          </cell>
          <cell r="B2121" t="str">
            <v>DEFICIENCIA DE VITAMINA A CON CICATRICES XEROFTALMICAS DE LA CORNEA</v>
          </cell>
          <cell r="C2121" t="str">
            <v>054</v>
          </cell>
        </row>
        <row r="2122">
          <cell r="A2122" t="str">
            <v>E507</v>
          </cell>
          <cell r="B2122" t="str">
            <v>OTRAS MANIFESTACIONES OCULARES DE DEFICIENCIA DE VITAMINA A</v>
          </cell>
          <cell r="C2122" t="str">
            <v>054</v>
          </cell>
        </row>
        <row r="2123">
          <cell r="A2123" t="str">
            <v>E508</v>
          </cell>
          <cell r="B2123" t="str">
            <v>OTRAS MANIFESTACIONES DE DEFICIENCIA DE VITAMINA A</v>
          </cell>
          <cell r="C2123" t="str">
            <v>054</v>
          </cell>
        </row>
        <row r="2124">
          <cell r="A2124" t="str">
            <v>E509</v>
          </cell>
          <cell r="B2124" t="str">
            <v>DEFICIENCIA DE VITAMINA A, NO ESPECIFICADA</v>
          </cell>
          <cell r="C2124" t="str">
            <v>054</v>
          </cell>
        </row>
        <row r="2125">
          <cell r="A2125" t="str">
            <v>E51</v>
          </cell>
          <cell r="B2125" t="str">
            <v>DEFICIENCIA DE TIAMINA</v>
          </cell>
          <cell r="C2125" t="str">
            <v>054</v>
          </cell>
        </row>
        <row r="2126">
          <cell r="A2126" t="str">
            <v>E511</v>
          </cell>
          <cell r="B2126" t="str">
            <v>BERIBERI</v>
          </cell>
          <cell r="C2126" t="str">
            <v>054</v>
          </cell>
        </row>
        <row r="2127">
          <cell r="A2127" t="str">
            <v>E512</v>
          </cell>
          <cell r="B2127" t="str">
            <v>ENCEFALOPATIA DE WERNICKE</v>
          </cell>
          <cell r="C2127" t="str">
            <v>054</v>
          </cell>
        </row>
        <row r="2128">
          <cell r="A2128" t="str">
            <v>E518</v>
          </cell>
          <cell r="B2128" t="str">
            <v>OTRAS MANIFESTACIONES DE LA DEFICIENCIA DE TIAMINA</v>
          </cell>
          <cell r="C2128" t="str">
            <v>054</v>
          </cell>
        </row>
        <row r="2129">
          <cell r="A2129" t="str">
            <v>E519</v>
          </cell>
          <cell r="B2129" t="str">
            <v>DEFICIENCIA DE TIAMINA, NO ESPECIFICADA</v>
          </cell>
          <cell r="C2129" t="str">
            <v>054</v>
          </cell>
        </row>
        <row r="2130">
          <cell r="A2130" t="str">
            <v>E52</v>
          </cell>
          <cell r="B2130" t="str">
            <v>DEFICIENCIA DE NIACINA (PELAGRA)</v>
          </cell>
          <cell r="C2130" t="str">
            <v>054</v>
          </cell>
        </row>
        <row r="2131">
          <cell r="A2131" t="str">
            <v>E53</v>
          </cell>
          <cell r="B2131" t="str">
            <v>DEFICIENCIA DE OTRAS VITAMINAS SEL GRUPO B</v>
          </cell>
          <cell r="C2131" t="str">
            <v>054</v>
          </cell>
        </row>
        <row r="2132">
          <cell r="A2132" t="str">
            <v>E530</v>
          </cell>
          <cell r="B2132" t="str">
            <v>DEFICIENCIA DE RIBOFLAVINA</v>
          </cell>
          <cell r="C2132" t="str">
            <v>054</v>
          </cell>
        </row>
        <row r="2133">
          <cell r="A2133" t="str">
            <v>E531</v>
          </cell>
          <cell r="B2133" t="str">
            <v>DEFICIENCIA DE PIRIDOXINA</v>
          </cell>
          <cell r="C2133" t="str">
            <v>054</v>
          </cell>
        </row>
        <row r="2134">
          <cell r="A2134" t="str">
            <v>E538</v>
          </cell>
          <cell r="B2134" t="str">
            <v>DEFICIENCIA DE OTRAS VITAMINAS DEL GRUPO B</v>
          </cell>
          <cell r="C2134" t="str">
            <v>054</v>
          </cell>
        </row>
        <row r="2135">
          <cell r="A2135" t="str">
            <v>E539</v>
          </cell>
          <cell r="B2135" t="str">
            <v>DEFICIENCIA DE VITAMINA B, NO ESPECIFICADA</v>
          </cell>
          <cell r="C2135" t="str">
            <v>054</v>
          </cell>
        </row>
        <row r="2136">
          <cell r="A2136" t="str">
            <v>E54</v>
          </cell>
          <cell r="B2136" t="str">
            <v>DEFICIENCIA DE ACIDO ASCORBICO</v>
          </cell>
          <cell r="C2136" t="str">
            <v>054</v>
          </cell>
        </row>
        <row r="2137">
          <cell r="A2137" t="str">
            <v>E55</v>
          </cell>
          <cell r="B2137" t="str">
            <v>DEFICIENCIA DE VITAMINA D</v>
          </cell>
          <cell r="C2137" t="str">
            <v>054</v>
          </cell>
        </row>
        <row r="2138">
          <cell r="A2138" t="str">
            <v>E550</v>
          </cell>
          <cell r="B2138" t="str">
            <v>RAQUITISMO ACTIVO</v>
          </cell>
          <cell r="C2138" t="str">
            <v>054</v>
          </cell>
        </row>
        <row r="2139">
          <cell r="A2139" t="str">
            <v>E559</v>
          </cell>
          <cell r="B2139" t="str">
            <v>DEFICIENCIA DE VITAMINA D, NO ESPECIFICADA</v>
          </cell>
          <cell r="C2139" t="str">
            <v>054</v>
          </cell>
        </row>
        <row r="2140">
          <cell r="A2140" t="str">
            <v>E56</v>
          </cell>
          <cell r="B2140" t="str">
            <v>OTRAS DEFICIENCIAS DE VITAMINAS</v>
          </cell>
          <cell r="C2140" t="str">
            <v>054</v>
          </cell>
        </row>
        <row r="2141">
          <cell r="A2141" t="str">
            <v>E560</v>
          </cell>
          <cell r="B2141" t="str">
            <v>DEFICIENCIA DE VITAMINA E</v>
          </cell>
          <cell r="C2141" t="str">
            <v>054</v>
          </cell>
        </row>
        <row r="2142">
          <cell r="A2142" t="str">
            <v>E561</v>
          </cell>
          <cell r="B2142" t="str">
            <v>DEFICIENCIA DE VITAMINA K</v>
          </cell>
          <cell r="C2142" t="str">
            <v>054</v>
          </cell>
        </row>
        <row r="2143">
          <cell r="A2143" t="str">
            <v>E568</v>
          </cell>
          <cell r="B2143" t="str">
            <v>DEFICIENCIA DE OTRAS VITAMINAS</v>
          </cell>
          <cell r="C2143" t="str">
            <v>054</v>
          </cell>
        </row>
        <row r="2144">
          <cell r="A2144" t="str">
            <v>E569</v>
          </cell>
          <cell r="B2144" t="str">
            <v>DEFICIENCIA DE VITAMINA, NO ESPECIFICADA</v>
          </cell>
          <cell r="C2144" t="str">
            <v>054</v>
          </cell>
        </row>
        <row r="2145">
          <cell r="A2145" t="str">
            <v>E58</v>
          </cell>
          <cell r="B2145" t="str">
            <v>DEFICIENCIA DIETETICA DE CALCIO</v>
          </cell>
          <cell r="C2145" t="str">
            <v>054</v>
          </cell>
        </row>
        <row r="2146">
          <cell r="A2146" t="str">
            <v>E59</v>
          </cell>
          <cell r="B2146" t="str">
            <v>DEFICIENCIA DIETETICA DE SELENIO</v>
          </cell>
          <cell r="C2146" t="str">
            <v>054</v>
          </cell>
        </row>
        <row r="2147">
          <cell r="A2147" t="str">
            <v>E60</v>
          </cell>
          <cell r="B2147" t="str">
            <v>DEFICIENCIA DIETETICA DE ZINC</v>
          </cell>
          <cell r="C2147" t="str">
            <v>054</v>
          </cell>
        </row>
        <row r="2148">
          <cell r="A2148" t="str">
            <v>E61</v>
          </cell>
          <cell r="B2148" t="str">
            <v>DEFICIENCIA DE OTROS ELEMENTOS NUTRICIONALES</v>
          </cell>
          <cell r="C2148" t="str">
            <v>054</v>
          </cell>
        </row>
        <row r="2149">
          <cell r="A2149" t="str">
            <v>E610</v>
          </cell>
          <cell r="B2149" t="str">
            <v>DEFICIENCIA DE COBRE</v>
          </cell>
          <cell r="C2149" t="str">
            <v>054</v>
          </cell>
        </row>
        <row r="2150">
          <cell r="A2150" t="str">
            <v>E611</v>
          </cell>
          <cell r="B2150" t="str">
            <v>DEFICIENCIA DE HIERRO</v>
          </cell>
          <cell r="C2150" t="str">
            <v>054</v>
          </cell>
        </row>
        <row r="2151">
          <cell r="A2151" t="str">
            <v>E612</v>
          </cell>
          <cell r="B2151" t="str">
            <v>DEFICIENCIA DE MAGNESIO</v>
          </cell>
          <cell r="C2151" t="str">
            <v>054</v>
          </cell>
        </row>
        <row r="2152">
          <cell r="A2152" t="str">
            <v>E613</v>
          </cell>
          <cell r="B2152" t="str">
            <v>DEFICIENCIA DE MANGANESO</v>
          </cell>
          <cell r="C2152" t="str">
            <v>054</v>
          </cell>
        </row>
        <row r="2153">
          <cell r="A2153" t="str">
            <v>E614</v>
          </cell>
          <cell r="B2153" t="str">
            <v>DEFICIENCIA DE CROMO</v>
          </cell>
          <cell r="C2153" t="str">
            <v>054</v>
          </cell>
        </row>
        <row r="2154">
          <cell r="A2154" t="str">
            <v>E615</v>
          </cell>
          <cell r="B2154" t="str">
            <v>DEFICIENCIA DE MOLIBDENO</v>
          </cell>
          <cell r="C2154" t="str">
            <v>054</v>
          </cell>
        </row>
        <row r="2155">
          <cell r="A2155" t="str">
            <v>E616</v>
          </cell>
          <cell r="B2155" t="str">
            <v>DEFICIENCIA DE VANADIO</v>
          </cell>
          <cell r="C2155" t="str">
            <v>054</v>
          </cell>
        </row>
        <row r="2156">
          <cell r="A2156" t="str">
            <v>E617</v>
          </cell>
          <cell r="B2156" t="str">
            <v>DEFICIENCIA DE MULTIPLES ELEMENTOS NUTRICIONALES</v>
          </cell>
          <cell r="C2156" t="str">
            <v>054</v>
          </cell>
        </row>
        <row r="2157">
          <cell r="A2157" t="str">
            <v>E618</v>
          </cell>
          <cell r="B2157" t="str">
            <v>DEFICIENCIA DE OTROS ELEMENTOS NUTRICIONALES ESPECIFICADOS</v>
          </cell>
          <cell r="C2157" t="str">
            <v>054</v>
          </cell>
        </row>
        <row r="2158">
          <cell r="A2158" t="str">
            <v>E619</v>
          </cell>
          <cell r="B2158" t="str">
            <v>DEFICIENCIA DE OTROS ELEMENTOS NUTRICIONAL, NO ESPECIFICADO</v>
          </cell>
          <cell r="C2158" t="str">
            <v>054</v>
          </cell>
        </row>
        <row r="2159">
          <cell r="A2159" t="str">
            <v>E63</v>
          </cell>
          <cell r="B2159" t="str">
            <v>OTRAS DEFICIENCIAS NUTRICIONALES</v>
          </cell>
          <cell r="C2159" t="str">
            <v>054</v>
          </cell>
        </row>
        <row r="2160">
          <cell r="A2160" t="str">
            <v>E630</v>
          </cell>
          <cell r="B2160" t="str">
            <v>DEFICIENCIA DE ACIDOS GRASOS ESENCIALES(AGE)</v>
          </cell>
          <cell r="C2160" t="str">
            <v>054</v>
          </cell>
        </row>
        <row r="2161">
          <cell r="A2161" t="str">
            <v>E631</v>
          </cell>
          <cell r="B2161" t="str">
            <v>DESEQUILIBRIO DE LOS CONSTITUYENTES EN LA DIETA</v>
          </cell>
          <cell r="C2161" t="str">
            <v>054</v>
          </cell>
        </row>
        <row r="2162">
          <cell r="A2162" t="str">
            <v>E638</v>
          </cell>
          <cell r="B2162" t="str">
            <v>OTRAS DEFICIENCIAS NUTRICIONALES ESPECIFICADAS</v>
          </cell>
          <cell r="C2162" t="str">
            <v>054</v>
          </cell>
        </row>
        <row r="2163">
          <cell r="A2163" t="str">
            <v>E639</v>
          </cell>
          <cell r="B2163" t="str">
            <v>DEFICIENCIA NUTRICIONAL, NO ESPECIFICADA</v>
          </cell>
          <cell r="C2163" t="str">
            <v>054</v>
          </cell>
        </row>
        <row r="2164">
          <cell r="A2164" t="str">
            <v>E64</v>
          </cell>
          <cell r="B2164" t="str">
            <v>SECUELAS DE LA DESNUTRICION Y DE OTRAS DEFICIENCIAS NUTRICIONALES</v>
          </cell>
          <cell r="C2164" t="str">
            <v>054</v>
          </cell>
        </row>
        <row r="2165">
          <cell r="A2165" t="str">
            <v>E640</v>
          </cell>
          <cell r="B2165" t="str">
            <v>SECUELAS DE LA DESNUTRICION PROTEICOCALORICAS</v>
          </cell>
          <cell r="C2165" t="str">
            <v>054</v>
          </cell>
        </row>
        <row r="2166">
          <cell r="A2166" t="str">
            <v>E641</v>
          </cell>
          <cell r="B2166" t="str">
            <v>SECUELAS DE LA DEFICIENCIA DE VITAMINA A</v>
          </cell>
          <cell r="C2166" t="str">
            <v>054</v>
          </cell>
        </row>
        <row r="2167">
          <cell r="A2167" t="str">
            <v>E642</v>
          </cell>
          <cell r="B2167" t="str">
            <v>SECUELAS DE LA DEFICIENCIA DE VITAMINA C</v>
          </cell>
          <cell r="C2167" t="str">
            <v>054</v>
          </cell>
        </row>
        <row r="2168">
          <cell r="A2168" t="str">
            <v>E643</v>
          </cell>
          <cell r="B2168" t="str">
            <v>SECUELAS DEL RAQUITISMO</v>
          </cell>
          <cell r="C2168" t="str">
            <v>054</v>
          </cell>
        </row>
        <row r="2169">
          <cell r="A2169" t="str">
            <v>E648</v>
          </cell>
          <cell r="B2169" t="str">
            <v>SECUELAS DE OTRAS DEFICIENCIAS NUTRICIONALES</v>
          </cell>
          <cell r="C2169" t="str">
            <v>054</v>
          </cell>
        </row>
        <row r="2170">
          <cell r="A2170" t="str">
            <v>E649</v>
          </cell>
          <cell r="B2170" t="str">
            <v>SECUELAS DE LA DEFICIENCIA NUTRICIONALES NO ESPECIFICADA</v>
          </cell>
          <cell r="C2170" t="str">
            <v>054</v>
          </cell>
        </row>
        <row r="2171">
          <cell r="A2171" t="str">
            <v>E65</v>
          </cell>
          <cell r="B2171" t="str">
            <v>ADIPOSIDAD LOCALIZADA</v>
          </cell>
          <cell r="C2171" t="str">
            <v>054</v>
          </cell>
        </row>
        <row r="2172">
          <cell r="A2172" t="str">
            <v>E66</v>
          </cell>
          <cell r="B2172" t="str">
            <v>OBESIDAD</v>
          </cell>
          <cell r="C2172" t="str">
            <v>054</v>
          </cell>
        </row>
        <row r="2173">
          <cell r="A2173" t="str">
            <v>E660</v>
          </cell>
          <cell r="B2173" t="str">
            <v>OBESIDAD DEBIDA A EXCESO DE CALORIAS</v>
          </cell>
          <cell r="C2173" t="str">
            <v>054</v>
          </cell>
        </row>
        <row r="2174">
          <cell r="A2174" t="str">
            <v>E661</v>
          </cell>
          <cell r="B2174" t="str">
            <v>OBESIDAD INDUCIDA POR DROGAS</v>
          </cell>
          <cell r="C2174" t="str">
            <v>054</v>
          </cell>
        </row>
        <row r="2175">
          <cell r="A2175" t="str">
            <v>E662</v>
          </cell>
          <cell r="B2175" t="str">
            <v>OBESIDAD EXTERNA CON HIPOVENTILACION ALVEOLAR</v>
          </cell>
          <cell r="C2175" t="str">
            <v>054</v>
          </cell>
        </row>
        <row r="2176">
          <cell r="A2176" t="str">
            <v>E668</v>
          </cell>
          <cell r="B2176" t="str">
            <v>OTROS TIPOS DE OBESIDAD</v>
          </cell>
          <cell r="C2176" t="str">
            <v>054</v>
          </cell>
        </row>
        <row r="2177">
          <cell r="A2177" t="str">
            <v>E669</v>
          </cell>
          <cell r="B2177" t="str">
            <v>OBESIDAD, NO ESPECIFICADA</v>
          </cell>
          <cell r="C2177" t="str">
            <v>054</v>
          </cell>
        </row>
        <row r="2178">
          <cell r="A2178" t="str">
            <v>E67</v>
          </cell>
          <cell r="B2178" t="str">
            <v>OTROS TIPOS DE HIPERALIMENTACION</v>
          </cell>
          <cell r="C2178" t="str">
            <v>054</v>
          </cell>
        </row>
        <row r="2179">
          <cell r="A2179" t="str">
            <v>E670</v>
          </cell>
          <cell r="B2179" t="str">
            <v>HIPERVITAMINOSIS A</v>
          </cell>
          <cell r="C2179" t="str">
            <v>054</v>
          </cell>
        </row>
        <row r="2180">
          <cell r="A2180" t="str">
            <v>E671</v>
          </cell>
          <cell r="B2180" t="str">
            <v>HIPERCAROTINEMIA</v>
          </cell>
          <cell r="C2180" t="str">
            <v>054</v>
          </cell>
        </row>
        <row r="2181">
          <cell r="A2181" t="str">
            <v>E672</v>
          </cell>
          <cell r="B2181" t="str">
            <v>SIDROME DE MEGAVITAMINA B6</v>
          </cell>
          <cell r="C2181" t="str">
            <v>054</v>
          </cell>
        </row>
        <row r="2182">
          <cell r="A2182" t="str">
            <v>E673</v>
          </cell>
          <cell r="B2182" t="str">
            <v>HIPERVITAMINOSIS D</v>
          </cell>
          <cell r="C2182" t="str">
            <v>054</v>
          </cell>
        </row>
        <row r="2183">
          <cell r="A2183" t="str">
            <v>E678</v>
          </cell>
          <cell r="B2183" t="str">
            <v>OTROS TIPOS DE HIPERALIMENTACION ESPECIFICADOS</v>
          </cell>
          <cell r="C2183" t="str">
            <v>054</v>
          </cell>
        </row>
        <row r="2184">
          <cell r="A2184" t="str">
            <v>E68</v>
          </cell>
          <cell r="B2184" t="str">
            <v>SECUELAS DE HIPERALIMENTACION</v>
          </cell>
          <cell r="C2184" t="str">
            <v>054</v>
          </cell>
        </row>
        <row r="2185">
          <cell r="A2185" t="str">
            <v>E70</v>
          </cell>
          <cell r="B2185" t="str">
            <v>TRASTORNOS DEL METABOLISMO DE LOS AMINOACIDOS AROMATICOS</v>
          </cell>
          <cell r="C2185" t="str">
            <v>054</v>
          </cell>
        </row>
        <row r="2186">
          <cell r="A2186" t="str">
            <v>E700</v>
          </cell>
          <cell r="B2186" t="str">
            <v>FENILCETONURIA CLASICA</v>
          </cell>
          <cell r="C2186" t="str">
            <v>054</v>
          </cell>
        </row>
        <row r="2187">
          <cell r="A2187" t="str">
            <v>E701</v>
          </cell>
          <cell r="B2187" t="str">
            <v>OTRAS HIPERFENILALANINEMIAS</v>
          </cell>
          <cell r="C2187" t="str">
            <v>054</v>
          </cell>
        </row>
        <row r="2188">
          <cell r="A2188" t="str">
            <v>E702</v>
          </cell>
          <cell r="B2188" t="str">
            <v>TRASTORNOS DEL METABOLISMO DE LA TIROSINA</v>
          </cell>
          <cell r="C2188" t="str">
            <v>054</v>
          </cell>
        </row>
        <row r="2189">
          <cell r="A2189" t="str">
            <v>E703</v>
          </cell>
          <cell r="B2189" t="str">
            <v>ALBINISMO</v>
          </cell>
          <cell r="C2189" t="str">
            <v>054</v>
          </cell>
        </row>
        <row r="2190">
          <cell r="A2190" t="str">
            <v>E708</v>
          </cell>
          <cell r="B2190" t="str">
            <v>OTROS TRASTORNOS DEL METABOLISMO DE LOS AMINOACIDOS</v>
          </cell>
          <cell r="C2190" t="str">
            <v>054</v>
          </cell>
        </row>
        <row r="2191">
          <cell r="A2191" t="str">
            <v>E709</v>
          </cell>
          <cell r="B2191" t="str">
            <v>TRASTORNOS DEL METAB. DE LOS AMINOACIDOS AROMATICOS, NO ESPECIF.</v>
          </cell>
          <cell r="C2191" t="str">
            <v>054</v>
          </cell>
        </row>
        <row r="2192">
          <cell r="A2192" t="str">
            <v>E71</v>
          </cell>
          <cell r="B2192" t="str">
            <v>TRASTORNOS DEL METAB. DE LOS AMINOACIDOS DE CADENA RAMIFICADA</v>
          </cell>
          <cell r="C2192" t="str">
            <v>054</v>
          </cell>
        </row>
        <row r="2193">
          <cell r="A2193" t="str">
            <v>E710</v>
          </cell>
          <cell r="B2193" t="str">
            <v>ENFERMEDAD DE LA ORINA EN JARABE DE ARCE</v>
          </cell>
          <cell r="C2193" t="str">
            <v>054</v>
          </cell>
        </row>
        <row r="2194">
          <cell r="A2194" t="str">
            <v>E711</v>
          </cell>
          <cell r="B2194" t="str">
            <v>OTROS TRASTORNOS DEL METABOLISMO DE LOS AMINACIDOS DE CADENA RAM.</v>
          </cell>
          <cell r="C2194" t="str">
            <v>054</v>
          </cell>
        </row>
        <row r="2195">
          <cell r="A2195" t="str">
            <v>E712</v>
          </cell>
          <cell r="B2195" t="str">
            <v>OTROS TRASTORNOS DEL METAB. DE LOS AMINOACIDOS DE CADENA RAM. NO</v>
          </cell>
          <cell r="C2195" t="str">
            <v>054</v>
          </cell>
        </row>
        <row r="2196">
          <cell r="A2196" t="str">
            <v>E713</v>
          </cell>
          <cell r="B2196" t="str">
            <v>TRASTORNOS DEL METABOLISMO DE LOS ACIDOS GRASOS</v>
          </cell>
          <cell r="C2196" t="str">
            <v>054</v>
          </cell>
        </row>
        <row r="2197">
          <cell r="A2197" t="str">
            <v>E72</v>
          </cell>
          <cell r="B2197" t="str">
            <v>OTROS TRASTORNOS DEL METABOLISMO DE LOS AMINOACIDOS</v>
          </cell>
          <cell r="C2197" t="str">
            <v>054</v>
          </cell>
        </row>
        <row r="2198">
          <cell r="A2198" t="str">
            <v>E720</v>
          </cell>
          <cell r="B2198" t="str">
            <v>TRASTORNOS DEL TRANSPORTE DE LOS AMINOACIDOS</v>
          </cell>
          <cell r="C2198" t="str">
            <v>054</v>
          </cell>
        </row>
        <row r="2199">
          <cell r="A2199" t="str">
            <v>E721</v>
          </cell>
          <cell r="B2199" t="str">
            <v>TRASTORNOS DEL MRTABOLISMO DE LOS AMINOACIDOS AZUFRADOS</v>
          </cell>
          <cell r="C2199" t="str">
            <v>054</v>
          </cell>
        </row>
        <row r="2200">
          <cell r="A2200" t="str">
            <v>E722</v>
          </cell>
          <cell r="B2200" t="str">
            <v>TRASTORNOS DEL METABOLISMO DEL CICLO DE LA UREA</v>
          </cell>
          <cell r="C2200" t="str">
            <v>054</v>
          </cell>
        </row>
        <row r="2201">
          <cell r="A2201" t="str">
            <v>E723</v>
          </cell>
          <cell r="B2201" t="str">
            <v>TRASTORNOS DEL METABOLISMO DE LA HDROXILISINA</v>
          </cell>
          <cell r="C2201" t="str">
            <v>054</v>
          </cell>
        </row>
        <row r="2202">
          <cell r="A2202" t="str">
            <v>E724</v>
          </cell>
          <cell r="B2202" t="str">
            <v>TRASTORNOS DEL METABOLISMO DE LA ORNITINA</v>
          </cell>
          <cell r="C2202" t="str">
            <v>054</v>
          </cell>
        </row>
        <row r="2203">
          <cell r="A2203" t="str">
            <v>E725</v>
          </cell>
          <cell r="B2203" t="str">
            <v>TRASTORNOS DEL METABOLISMO DE LA GLICINA</v>
          </cell>
          <cell r="C2203" t="str">
            <v>054</v>
          </cell>
        </row>
        <row r="2204">
          <cell r="A2204" t="str">
            <v>E728</v>
          </cell>
          <cell r="B2204" t="str">
            <v>OTROS TRASTORNOS ESPECIFICADOS DEL METABOLISMO DE LOS AMINOACIDOS</v>
          </cell>
          <cell r="C2204" t="str">
            <v>054</v>
          </cell>
        </row>
        <row r="2205">
          <cell r="A2205" t="str">
            <v>E729</v>
          </cell>
          <cell r="B2205" t="str">
            <v>TRASTORNOS DEL METABOLISMO DE LOS AMINOACIDOS, NO ESPECIFICADO</v>
          </cell>
          <cell r="C2205" t="str">
            <v>054</v>
          </cell>
        </row>
        <row r="2206">
          <cell r="A2206" t="str">
            <v>E73</v>
          </cell>
          <cell r="B2206" t="str">
            <v>INTOLERANCIA A LA LACTOSA</v>
          </cell>
          <cell r="C2206" t="str">
            <v>054</v>
          </cell>
        </row>
        <row r="2207">
          <cell r="A2207" t="str">
            <v>E730</v>
          </cell>
          <cell r="B2207" t="str">
            <v>DEFICIENCIA CONGENITA DE LACTOSA</v>
          </cell>
          <cell r="C2207" t="str">
            <v>054</v>
          </cell>
        </row>
        <row r="2208">
          <cell r="A2208" t="str">
            <v>E731</v>
          </cell>
          <cell r="B2208" t="str">
            <v>DEFICIENCIA SECUNDARIA DE LACTASA</v>
          </cell>
          <cell r="C2208" t="str">
            <v>054</v>
          </cell>
        </row>
        <row r="2209">
          <cell r="A2209" t="str">
            <v>E738</v>
          </cell>
          <cell r="B2209" t="str">
            <v>OTROS TIPOS DE INTOLERANCIA A LA LACTOSA</v>
          </cell>
          <cell r="C2209" t="str">
            <v>054</v>
          </cell>
        </row>
        <row r="2210">
          <cell r="A2210" t="str">
            <v>E739</v>
          </cell>
          <cell r="B2210" t="str">
            <v>INTOLERANCIA A LA LACTOSA, NO ESPECIFICADA</v>
          </cell>
          <cell r="C2210" t="str">
            <v>054</v>
          </cell>
        </row>
        <row r="2211">
          <cell r="A2211" t="str">
            <v>E74</v>
          </cell>
          <cell r="B2211" t="str">
            <v>OTROS TRASTORNOS DEL METABOLISMO DE LOS CARBOHIDRATOS</v>
          </cell>
          <cell r="C2211" t="str">
            <v>054</v>
          </cell>
        </row>
        <row r="2212">
          <cell r="A2212" t="str">
            <v>E740</v>
          </cell>
          <cell r="B2212" t="str">
            <v>ENFERMEDAD DEL ALMACENAMIENTO DE GLUCOGENO</v>
          </cell>
          <cell r="C2212" t="str">
            <v>054</v>
          </cell>
        </row>
        <row r="2213">
          <cell r="A2213" t="str">
            <v>E741</v>
          </cell>
          <cell r="B2213" t="str">
            <v>TRASTORNOS DEL METABOLISMO DE LA FRUCTOSA</v>
          </cell>
          <cell r="C2213" t="str">
            <v>054</v>
          </cell>
        </row>
        <row r="2214">
          <cell r="A2214" t="str">
            <v>E742</v>
          </cell>
          <cell r="B2214" t="str">
            <v>TRASTORNO DEL METABOLISMO DE LA GALACTOSA</v>
          </cell>
          <cell r="C2214" t="str">
            <v>054</v>
          </cell>
        </row>
        <row r="2215">
          <cell r="A2215" t="str">
            <v>E743</v>
          </cell>
          <cell r="B2215" t="str">
            <v>OTROS TRATORNOS DE LA ABSORCION INTESTINAL DE CARBOHIDRATOS</v>
          </cell>
          <cell r="C2215" t="str">
            <v>054</v>
          </cell>
        </row>
        <row r="2216">
          <cell r="A2216" t="str">
            <v>E744</v>
          </cell>
          <cell r="B2216" t="str">
            <v>TRASTORNOS DEL METABOLISMO DEL PIRUVATO Y DE LA GLUCONEOGENESIS</v>
          </cell>
          <cell r="C2216" t="str">
            <v>054</v>
          </cell>
        </row>
        <row r="2217">
          <cell r="A2217" t="str">
            <v>E748</v>
          </cell>
          <cell r="B2217" t="str">
            <v>OTROS TRASTORNOS ESPECIFICADOS DEL METABOLISMO DE LOS CARBOHIDRATOS</v>
          </cell>
          <cell r="C2217" t="str">
            <v>054</v>
          </cell>
        </row>
        <row r="2218">
          <cell r="A2218" t="str">
            <v>E749</v>
          </cell>
          <cell r="B2218" t="str">
            <v>TRASTORNO DEL METABOLISMO DE LOS CARBOHIDRATOS, NO ESAPECIFICADOS</v>
          </cell>
          <cell r="C2218" t="str">
            <v>054</v>
          </cell>
        </row>
        <row r="2219">
          <cell r="A2219" t="str">
            <v>E75</v>
          </cell>
          <cell r="B2219" t="str">
            <v>TRASTORNOS DEL METABOLISMO DE LOS ESFINGOLIPIDOS Y OTROS TRSTORNO</v>
          </cell>
          <cell r="C2219" t="str">
            <v>054</v>
          </cell>
        </row>
        <row r="2220">
          <cell r="A2220" t="str">
            <v>E750</v>
          </cell>
          <cell r="B2220" t="str">
            <v>GANGLIOSIDOSIS GM2</v>
          </cell>
          <cell r="C2220" t="str">
            <v>054</v>
          </cell>
        </row>
        <row r="2221">
          <cell r="A2221" t="str">
            <v>E751</v>
          </cell>
          <cell r="B2221" t="str">
            <v>OTRAS GANGLIOSIDOSIS</v>
          </cell>
          <cell r="C2221" t="str">
            <v>054</v>
          </cell>
        </row>
        <row r="2222">
          <cell r="A2222" t="str">
            <v>E752</v>
          </cell>
          <cell r="B2222" t="str">
            <v>OTRAS ESFINGOLIPIDOSIS</v>
          </cell>
          <cell r="C2222" t="str">
            <v>054</v>
          </cell>
        </row>
        <row r="2223">
          <cell r="A2223" t="str">
            <v>E753</v>
          </cell>
          <cell r="B2223" t="str">
            <v>ESFINGOLIPIDOSIS, NO ESPECIFICADA</v>
          </cell>
          <cell r="C2223" t="str">
            <v>054</v>
          </cell>
        </row>
        <row r="2224">
          <cell r="A2224" t="str">
            <v>E754</v>
          </cell>
          <cell r="B2224" t="str">
            <v>LIPOFUSCIONOSIS CEROIDE NEURAL</v>
          </cell>
          <cell r="C2224" t="str">
            <v>054</v>
          </cell>
        </row>
        <row r="2225">
          <cell r="A2225" t="str">
            <v>E755</v>
          </cell>
          <cell r="B2225" t="str">
            <v>OTROS TRASTORNOS DEL ALMACENAMIENTO DE LIPIDOS</v>
          </cell>
          <cell r="C2225" t="str">
            <v>054</v>
          </cell>
        </row>
        <row r="2226">
          <cell r="A2226" t="str">
            <v>E756</v>
          </cell>
          <cell r="B2226" t="str">
            <v>TRASTORNO DEL ALMCENAMIENTO DE LIPIDOS, NO ESPECIFICADO</v>
          </cell>
          <cell r="C2226" t="str">
            <v>054</v>
          </cell>
        </row>
        <row r="2227">
          <cell r="A2227" t="str">
            <v>E76</v>
          </cell>
          <cell r="B2227" t="str">
            <v>TRASTORNOS DEL METABOLISMO DE LOS GLUCOSAMINOGLICANOS</v>
          </cell>
          <cell r="C2227" t="str">
            <v>054</v>
          </cell>
        </row>
        <row r="2228">
          <cell r="A2228" t="str">
            <v>E760</v>
          </cell>
          <cell r="B2228" t="str">
            <v>MUCOPOLISACARIDOSIS TIPO I</v>
          </cell>
          <cell r="C2228" t="str">
            <v>054</v>
          </cell>
        </row>
        <row r="2229">
          <cell r="A2229" t="str">
            <v>E761</v>
          </cell>
          <cell r="B2229" t="str">
            <v>MUCOPOLISACARIDOSIS TIPO II</v>
          </cell>
          <cell r="C2229" t="str">
            <v>054</v>
          </cell>
        </row>
        <row r="2230">
          <cell r="A2230" t="str">
            <v>E762</v>
          </cell>
          <cell r="B2230" t="str">
            <v>OTRAS MUCOPOLISACARIDOSIS</v>
          </cell>
          <cell r="C2230" t="str">
            <v>054</v>
          </cell>
        </row>
        <row r="2231">
          <cell r="A2231" t="str">
            <v>E763</v>
          </cell>
          <cell r="B2231" t="str">
            <v>MUCOPOLISACARIDOSIS NO ESPECIFICADA</v>
          </cell>
          <cell r="C2231" t="str">
            <v>054</v>
          </cell>
        </row>
        <row r="2232">
          <cell r="A2232" t="str">
            <v>E768</v>
          </cell>
          <cell r="B2232" t="str">
            <v>OTROS TRASTORNOS DEL METABOLISMO DE LOS GLUCOSAMINOGLICANOS</v>
          </cell>
          <cell r="C2232" t="str">
            <v>054</v>
          </cell>
        </row>
        <row r="2233">
          <cell r="A2233" t="str">
            <v>E769</v>
          </cell>
          <cell r="B2233" t="str">
            <v>TRASTORNO DEL METABOLISMO DE LOS GLUCOSAMONOGLICANOS, NO ESPECIF.</v>
          </cell>
          <cell r="C2233" t="str">
            <v>054</v>
          </cell>
        </row>
        <row r="2234">
          <cell r="A2234" t="str">
            <v>E77</v>
          </cell>
          <cell r="B2234" t="str">
            <v>TRASTORNOS DEL METABOLISMO DE LAS GLUCOPROTEINAS</v>
          </cell>
          <cell r="C2234" t="str">
            <v>054</v>
          </cell>
        </row>
        <row r="2235">
          <cell r="A2235" t="str">
            <v>E770</v>
          </cell>
          <cell r="B2235" t="str">
            <v>DEFECTOS EN LA MODIFICACION POSTRASLACION DE ENZINAS LISOSOMALES</v>
          </cell>
          <cell r="C2235" t="str">
            <v>054</v>
          </cell>
        </row>
        <row r="2236">
          <cell r="A2236" t="str">
            <v>E778</v>
          </cell>
          <cell r="B2236" t="str">
            <v>OTROS TRASTORNOS DEL METABOLISMO DE LAS GLUCOPROTEINAS</v>
          </cell>
          <cell r="C2236" t="str">
            <v>054</v>
          </cell>
        </row>
        <row r="2237">
          <cell r="A2237" t="str">
            <v>E779</v>
          </cell>
          <cell r="B2237" t="str">
            <v>TRASTORNO DEL METABOLISMO DE LAS GLUCOPROTEINAS, NO ESPECIFICADO</v>
          </cell>
          <cell r="C2237" t="str">
            <v>054</v>
          </cell>
        </row>
        <row r="2238">
          <cell r="A2238" t="str">
            <v>E780</v>
          </cell>
          <cell r="B2238" t="str">
            <v>HIPERCOLESTEROLEMIA PURA</v>
          </cell>
          <cell r="C2238" t="str">
            <v>054</v>
          </cell>
        </row>
        <row r="2239">
          <cell r="A2239" t="str">
            <v>E781</v>
          </cell>
          <cell r="B2239" t="str">
            <v>HIPERGLICERIDEMIA PURA</v>
          </cell>
          <cell r="C2239" t="str">
            <v>054</v>
          </cell>
        </row>
        <row r="2240">
          <cell r="A2240" t="str">
            <v>E782</v>
          </cell>
          <cell r="B2240" t="str">
            <v>HIPERLIPIDEMIA MIXTA</v>
          </cell>
          <cell r="C2240" t="str">
            <v>054</v>
          </cell>
        </row>
        <row r="2241">
          <cell r="A2241" t="str">
            <v>E783</v>
          </cell>
          <cell r="B2241" t="str">
            <v>HIPERQUILOMICRONEMIA</v>
          </cell>
          <cell r="C2241" t="str">
            <v>054</v>
          </cell>
        </row>
        <row r="2242">
          <cell r="A2242" t="str">
            <v>E784</v>
          </cell>
          <cell r="B2242" t="str">
            <v>OTRA HIPERLIPIDEMIA</v>
          </cell>
          <cell r="C2242" t="str">
            <v>054</v>
          </cell>
        </row>
        <row r="2243">
          <cell r="A2243" t="str">
            <v>E785</v>
          </cell>
          <cell r="B2243" t="str">
            <v>HIPERLIPIDEMIA NO ESPECIFICADA</v>
          </cell>
          <cell r="C2243" t="str">
            <v>054</v>
          </cell>
        </row>
        <row r="2244">
          <cell r="A2244" t="str">
            <v>E786</v>
          </cell>
          <cell r="B2244" t="str">
            <v>DEFICIENCIA DE LIPOPROTEINAS</v>
          </cell>
          <cell r="C2244" t="str">
            <v>054</v>
          </cell>
        </row>
        <row r="2245">
          <cell r="A2245" t="str">
            <v>E788</v>
          </cell>
          <cell r="B2245" t="str">
            <v>OTROS TRASTORNOS DEL METABOLISMO DE LAS LIPOPROTEINAS</v>
          </cell>
          <cell r="C2245" t="str">
            <v>054</v>
          </cell>
        </row>
        <row r="2246">
          <cell r="A2246" t="str">
            <v>E789</v>
          </cell>
          <cell r="B2246" t="str">
            <v>TRASTORNOS DEL METABOLISMO DE LAS LIPOPROTEINAS, NO ESPECIFICADO</v>
          </cell>
          <cell r="C2246" t="str">
            <v>054</v>
          </cell>
        </row>
        <row r="2247">
          <cell r="A2247" t="str">
            <v>E79</v>
          </cell>
          <cell r="B2247" t="str">
            <v>TRASTORNOS DEL METABOLISMO DE LAS PURINAS Y DE LAS PIRIMIDINAS</v>
          </cell>
          <cell r="C2247" t="str">
            <v>054</v>
          </cell>
        </row>
        <row r="2248">
          <cell r="A2248" t="str">
            <v>E790</v>
          </cell>
          <cell r="B2248" t="str">
            <v>HIPERURICEMIA SIN SIGNOS DE ARTRITIS INFLAMATORIA Y ENF. TOFACEA</v>
          </cell>
          <cell r="C2248" t="str">
            <v>054</v>
          </cell>
        </row>
        <row r="2249">
          <cell r="A2249" t="str">
            <v>E791</v>
          </cell>
          <cell r="B2249" t="str">
            <v>SIDROME DE LESCH-NYHAN</v>
          </cell>
          <cell r="C2249" t="str">
            <v>054</v>
          </cell>
        </row>
        <row r="2250">
          <cell r="A2250" t="str">
            <v>E798</v>
          </cell>
          <cell r="B2250" t="str">
            <v>OTROS TRASTORNOS DEL METABOLISMO DE LAS PURINAS Y DE LAS PIRIMIDINA</v>
          </cell>
          <cell r="C2250" t="str">
            <v>054</v>
          </cell>
        </row>
        <row r="2251">
          <cell r="A2251" t="str">
            <v>E799</v>
          </cell>
          <cell r="B2251" t="str">
            <v>TRASTORNOS DEL METAB. DE LAS PURINAS Y DE LAS PIRIMIDINAS, NO ESPECIF</v>
          </cell>
          <cell r="C2251" t="str">
            <v>054</v>
          </cell>
        </row>
        <row r="2252">
          <cell r="A2252" t="str">
            <v>E80</v>
          </cell>
          <cell r="B2252" t="str">
            <v>TRASTORNOS DEL METABOLISMO DE LAS PORFIRINAS Y DE LA BILIRRUBINA</v>
          </cell>
          <cell r="C2252" t="str">
            <v>054</v>
          </cell>
        </row>
        <row r="2253">
          <cell r="A2253" t="str">
            <v>E800</v>
          </cell>
          <cell r="B2253" t="str">
            <v>PORFIRIA ERITROPOYETICA HEREDITARIA</v>
          </cell>
          <cell r="C2253" t="str">
            <v>054</v>
          </cell>
        </row>
        <row r="2254">
          <cell r="A2254" t="str">
            <v>E801</v>
          </cell>
          <cell r="B2254" t="str">
            <v>PORFIRIA CUTANEA TARDIA</v>
          </cell>
          <cell r="C2254" t="str">
            <v>054</v>
          </cell>
        </row>
        <row r="2255">
          <cell r="A2255" t="str">
            <v>E802</v>
          </cell>
          <cell r="B2255" t="str">
            <v>OTRAS PORFIRIAS</v>
          </cell>
          <cell r="C2255" t="str">
            <v>054</v>
          </cell>
        </row>
        <row r="2256">
          <cell r="A2256" t="str">
            <v>E803</v>
          </cell>
          <cell r="B2256" t="str">
            <v>DEFECTOS DE CATALASA Y PEROXIDASA</v>
          </cell>
          <cell r="C2256" t="str">
            <v>054</v>
          </cell>
        </row>
        <row r="2257">
          <cell r="A2257" t="str">
            <v>E804</v>
          </cell>
          <cell r="B2257" t="str">
            <v>SINDROME DE GILBERT</v>
          </cell>
          <cell r="C2257" t="str">
            <v>054</v>
          </cell>
        </row>
        <row r="2258">
          <cell r="A2258" t="str">
            <v>E805</v>
          </cell>
          <cell r="B2258" t="str">
            <v>SIDROME DE CRIGLER-NAJJAR</v>
          </cell>
          <cell r="C2258" t="str">
            <v>054</v>
          </cell>
        </row>
        <row r="2259">
          <cell r="A2259" t="str">
            <v>E806</v>
          </cell>
          <cell r="B2259" t="str">
            <v>OTROS TRASTORNOS DEL METABOLISMO DE LA BILIRRUBINA</v>
          </cell>
          <cell r="C2259" t="str">
            <v>054</v>
          </cell>
        </row>
        <row r="2260">
          <cell r="A2260" t="str">
            <v>E807</v>
          </cell>
          <cell r="B2260" t="str">
            <v>TRASTORNO DEL METABOLISMO DE LA BILIRRUBINA, NO ESPECIFICADO</v>
          </cell>
          <cell r="C2260" t="str">
            <v>054</v>
          </cell>
        </row>
        <row r="2261">
          <cell r="A2261" t="str">
            <v>E83</v>
          </cell>
          <cell r="B2261" t="str">
            <v>TRASTORNOS DEL METABOLISMO DE LOS MINERALES</v>
          </cell>
          <cell r="C2261" t="str">
            <v>054</v>
          </cell>
        </row>
        <row r="2262">
          <cell r="A2262" t="str">
            <v>E830</v>
          </cell>
          <cell r="B2262" t="str">
            <v>TRASTORNO DEL METABOLISMO DEL COBRE</v>
          </cell>
          <cell r="C2262" t="str">
            <v>054</v>
          </cell>
        </row>
        <row r="2263">
          <cell r="A2263" t="str">
            <v>E831</v>
          </cell>
          <cell r="B2263" t="str">
            <v>TRASTORNOS DEL METABOLISMO DEL HIERRO</v>
          </cell>
          <cell r="C2263" t="str">
            <v>054</v>
          </cell>
        </row>
        <row r="2264">
          <cell r="A2264" t="str">
            <v>E832</v>
          </cell>
          <cell r="B2264" t="str">
            <v>TRASTORNOS DEL METABOLISMO DEL ZINC</v>
          </cell>
          <cell r="C2264" t="str">
            <v>054</v>
          </cell>
        </row>
        <row r="2265">
          <cell r="A2265" t="str">
            <v>E833</v>
          </cell>
          <cell r="B2265" t="str">
            <v>TRASTORNOS DEL METABOLISMO DEL FOSFORO</v>
          </cell>
          <cell r="C2265" t="str">
            <v>054</v>
          </cell>
        </row>
        <row r="2266">
          <cell r="A2266" t="str">
            <v>E834</v>
          </cell>
          <cell r="B2266" t="str">
            <v>TRASTORNO DEL METABOLISMO DEL MAGNESIO</v>
          </cell>
          <cell r="C2266" t="str">
            <v>054</v>
          </cell>
        </row>
        <row r="2267">
          <cell r="A2267" t="str">
            <v>E835</v>
          </cell>
          <cell r="B2267" t="str">
            <v>TRASTORNOS DEL METABOLISMO DEL CALCIO</v>
          </cell>
          <cell r="C2267" t="str">
            <v>054</v>
          </cell>
        </row>
        <row r="2268">
          <cell r="A2268" t="str">
            <v>E838</v>
          </cell>
          <cell r="B2268" t="str">
            <v>OTROS TRASTORNOS DEL METABOLISMO DE LOS MINERALES</v>
          </cell>
          <cell r="C2268" t="str">
            <v>054</v>
          </cell>
        </row>
        <row r="2269">
          <cell r="A2269" t="str">
            <v>E839</v>
          </cell>
          <cell r="B2269" t="str">
            <v>TRASTORNO DEL METABOLISMO DE LOS MINERALES, NO ESPECIFICADO</v>
          </cell>
          <cell r="C2269" t="str">
            <v>054</v>
          </cell>
        </row>
        <row r="2270">
          <cell r="A2270" t="str">
            <v>E84</v>
          </cell>
          <cell r="B2270" t="str">
            <v>FIBROSIS QUISTICA</v>
          </cell>
          <cell r="C2270" t="str">
            <v>054</v>
          </cell>
        </row>
        <row r="2271">
          <cell r="A2271" t="str">
            <v>E840</v>
          </cell>
          <cell r="B2271" t="str">
            <v>FIBROSIS QUISTICA CON MANIFESTACIONES PULMONARES</v>
          </cell>
          <cell r="C2271" t="str">
            <v>054</v>
          </cell>
        </row>
        <row r="2272">
          <cell r="A2272" t="str">
            <v>E841</v>
          </cell>
          <cell r="B2272" t="str">
            <v>FIBROSIS QUISTICA CON MANIFESTACIONES INTESTINALES</v>
          </cell>
          <cell r="C2272" t="str">
            <v>054</v>
          </cell>
        </row>
        <row r="2273">
          <cell r="A2273" t="str">
            <v>E848</v>
          </cell>
          <cell r="B2273" t="str">
            <v>FIBROSIS QUISTICA CON OTRAS MANIFESTACIONES</v>
          </cell>
          <cell r="C2273" t="str">
            <v>054</v>
          </cell>
        </row>
        <row r="2274">
          <cell r="A2274" t="str">
            <v>E849</v>
          </cell>
          <cell r="B2274" t="str">
            <v>FIBROSIS QUISTICA, SIN OTRA ESPECIFICACION</v>
          </cell>
          <cell r="C2274" t="str">
            <v>054</v>
          </cell>
        </row>
        <row r="2275">
          <cell r="A2275" t="str">
            <v>E85</v>
          </cell>
          <cell r="B2275" t="str">
            <v>AMILOIDOSIS</v>
          </cell>
          <cell r="C2275" t="str">
            <v>054</v>
          </cell>
        </row>
        <row r="2276">
          <cell r="A2276" t="str">
            <v>E850</v>
          </cell>
          <cell r="B2276" t="str">
            <v>AMILOIDOSIS HEREDOFAMILIAR NO NEUROPATICA</v>
          </cell>
          <cell r="C2276" t="str">
            <v>054</v>
          </cell>
        </row>
        <row r="2277">
          <cell r="A2277" t="str">
            <v>E851</v>
          </cell>
          <cell r="B2277" t="str">
            <v>AMILOIDOSIS HEREDOFAMILIAR NEUROPATICA</v>
          </cell>
          <cell r="C2277" t="str">
            <v>054</v>
          </cell>
        </row>
        <row r="2278">
          <cell r="A2278" t="str">
            <v>E852</v>
          </cell>
          <cell r="B2278" t="str">
            <v>AMILOIDOSIS HEREDOFAMILIAR NO ESPECIFICADA</v>
          </cell>
          <cell r="C2278" t="str">
            <v>054</v>
          </cell>
        </row>
        <row r="2279">
          <cell r="A2279" t="str">
            <v>E853</v>
          </cell>
          <cell r="B2279" t="str">
            <v>AMILOIDOSIS SISTEMICA SECUNDARIA</v>
          </cell>
          <cell r="C2279" t="str">
            <v>054</v>
          </cell>
        </row>
        <row r="2280">
          <cell r="A2280" t="str">
            <v>E854</v>
          </cell>
          <cell r="B2280" t="str">
            <v>AMILOIDOSIS LIMITADA A UN ORGANO</v>
          </cell>
          <cell r="C2280" t="str">
            <v>054</v>
          </cell>
        </row>
        <row r="2281">
          <cell r="A2281" t="str">
            <v>E858</v>
          </cell>
          <cell r="B2281" t="str">
            <v>OTRAS AMILOIDOSIS</v>
          </cell>
          <cell r="C2281" t="str">
            <v>054</v>
          </cell>
        </row>
        <row r="2282">
          <cell r="A2282" t="str">
            <v>E859</v>
          </cell>
          <cell r="B2282" t="str">
            <v>AMILOIDOSIS, NO ESPECIFICADA</v>
          </cell>
          <cell r="C2282" t="str">
            <v>054</v>
          </cell>
        </row>
        <row r="2283">
          <cell r="A2283" t="str">
            <v>E86</v>
          </cell>
          <cell r="B2283" t="str">
            <v>DEPLECION DEL VOLUMEN</v>
          </cell>
          <cell r="C2283" t="str">
            <v>054</v>
          </cell>
        </row>
        <row r="2284">
          <cell r="A2284" t="str">
            <v>E87</v>
          </cell>
          <cell r="B2284" t="str">
            <v>OTROS TRASTORNOS DE LOS LIQUIDOS, DE LOS ELECTROLITOS Y DEL EQUIL.</v>
          </cell>
          <cell r="C2284" t="str">
            <v>054</v>
          </cell>
        </row>
        <row r="2285">
          <cell r="A2285" t="str">
            <v>E870</v>
          </cell>
          <cell r="B2285" t="str">
            <v>HIPEROSMOLARIDAD E HIPERNATREMIA</v>
          </cell>
          <cell r="C2285" t="str">
            <v>054</v>
          </cell>
        </row>
        <row r="2286">
          <cell r="A2286" t="str">
            <v>E871</v>
          </cell>
          <cell r="B2286" t="str">
            <v>HIPOSMOLARIDAD E HIPONATREMIA</v>
          </cell>
          <cell r="C2286" t="str">
            <v>054</v>
          </cell>
        </row>
        <row r="2287">
          <cell r="A2287" t="str">
            <v>E872</v>
          </cell>
          <cell r="B2287" t="str">
            <v>ACIDOSIS</v>
          </cell>
          <cell r="C2287" t="str">
            <v>054</v>
          </cell>
        </row>
        <row r="2288">
          <cell r="A2288" t="str">
            <v>E873</v>
          </cell>
          <cell r="B2288" t="str">
            <v>ALCALOSIS</v>
          </cell>
          <cell r="C2288" t="str">
            <v>054</v>
          </cell>
        </row>
        <row r="2289">
          <cell r="A2289" t="str">
            <v>E874</v>
          </cell>
          <cell r="B2289" t="str">
            <v>TRASTORNOS MIXTOS DEL BALANCE ACIDO-BASICO</v>
          </cell>
          <cell r="C2289" t="str">
            <v>054</v>
          </cell>
        </row>
        <row r="2290">
          <cell r="A2290" t="str">
            <v>E875</v>
          </cell>
          <cell r="B2290" t="str">
            <v>HIPERPOTASEMIA</v>
          </cell>
          <cell r="C2290" t="str">
            <v>054</v>
          </cell>
        </row>
        <row r="2291">
          <cell r="A2291" t="str">
            <v>E876</v>
          </cell>
          <cell r="B2291" t="str">
            <v>HIPOPOTASMIA</v>
          </cell>
          <cell r="C2291" t="str">
            <v>054</v>
          </cell>
        </row>
        <row r="2292">
          <cell r="A2292" t="str">
            <v>E877</v>
          </cell>
          <cell r="B2292" t="str">
            <v>SOBRECARGA DE LIQUIDOS</v>
          </cell>
          <cell r="C2292" t="str">
            <v>054</v>
          </cell>
        </row>
        <row r="2293">
          <cell r="A2293" t="str">
            <v>E878</v>
          </cell>
          <cell r="B2293" t="str">
            <v>OTROS TRASTORNOS DEL EQUILIBRIO DE LOS ELECTROLITOS Y DE LOS LIQUID.</v>
          </cell>
          <cell r="C2293" t="str">
            <v>054</v>
          </cell>
        </row>
        <row r="2294">
          <cell r="A2294" t="str">
            <v>E88</v>
          </cell>
          <cell r="B2294" t="str">
            <v>OTROS TRASTORNOS METABOLICOS</v>
          </cell>
          <cell r="C2294" t="str">
            <v>054</v>
          </cell>
        </row>
        <row r="2295">
          <cell r="A2295" t="str">
            <v>E880</v>
          </cell>
          <cell r="B2295" t="str">
            <v>TRASTORNOS DEL METABOLISMO DE LAS PROTEINAS PLASMATICAS, NO CLASIF.</v>
          </cell>
          <cell r="C2295" t="str">
            <v>054</v>
          </cell>
        </row>
        <row r="2296">
          <cell r="A2296" t="str">
            <v>E881</v>
          </cell>
          <cell r="B2296" t="str">
            <v>LIPODISTROFIA, NO CLASIFICADA EN OTRA PARTE</v>
          </cell>
          <cell r="C2296" t="str">
            <v>054</v>
          </cell>
        </row>
        <row r="2297">
          <cell r="A2297" t="str">
            <v>E882</v>
          </cell>
          <cell r="B2297" t="str">
            <v>LIPOMATOSIS, NO CLASIFICADA EN OTRA PARTE</v>
          </cell>
          <cell r="C2297" t="str">
            <v>054</v>
          </cell>
        </row>
        <row r="2298">
          <cell r="A2298" t="str">
            <v>E888</v>
          </cell>
          <cell r="B2298" t="str">
            <v>OTROS TRASTORNOS ESPECIFICADOS DEL METABOLISMO</v>
          </cell>
          <cell r="C2298" t="str">
            <v>054</v>
          </cell>
        </row>
        <row r="2299">
          <cell r="A2299" t="str">
            <v>E889</v>
          </cell>
          <cell r="B2299" t="str">
            <v>TRASTORNOS METABOLICO, NO ESPECIFICADO</v>
          </cell>
          <cell r="C2299" t="str">
            <v>054</v>
          </cell>
        </row>
        <row r="2300">
          <cell r="A2300" t="str">
            <v>E89</v>
          </cell>
          <cell r="B2300" t="str">
            <v>TRASTORNOS ENDOCRINOS Y METABOLICOS CONSECUTIVOS A PROC. NO CLSICF</v>
          </cell>
          <cell r="C2300" t="str">
            <v>054</v>
          </cell>
        </row>
        <row r="2301">
          <cell r="A2301" t="str">
            <v>E890</v>
          </cell>
          <cell r="B2301" t="str">
            <v>HIPOTIROIDISMO CONSECUTIVO A PROCEDIMIENTOS</v>
          </cell>
          <cell r="C2301" t="str">
            <v>054</v>
          </cell>
        </row>
        <row r="2302">
          <cell r="A2302" t="str">
            <v>E891</v>
          </cell>
          <cell r="B2302" t="str">
            <v>HIPOINSULINEMIA CONSECUTIVA A PROCEDIMIENTOS</v>
          </cell>
          <cell r="C2302" t="str">
            <v>054</v>
          </cell>
        </row>
        <row r="2303">
          <cell r="A2303" t="str">
            <v>E892</v>
          </cell>
          <cell r="B2303" t="str">
            <v>HIPOPARATIROIDISMO CONSECUTIVO A PROCEDIMIENTOS</v>
          </cell>
          <cell r="C2303" t="str">
            <v>054</v>
          </cell>
        </row>
        <row r="2304">
          <cell r="A2304" t="str">
            <v>E893</v>
          </cell>
          <cell r="B2304" t="str">
            <v>HIPOPITUITARISMO CONSECUTIVO A PROCEDIMIENTOS</v>
          </cell>
          <cell r="C2304" t="str">
            <v>054</v>
          </cell>
        </row>
        <row r="2305">
          <cell r="A2305" t="str">
            <v>E894</v>
          </cell>
          <cell r="B2305" t="str">
            <v>INSUFICIENCIA OVARICA CONSECUTIVA A PROCEDIMIENTOS</v>
          </cell>
          <cell r="C2305" t="str">
            <v>054</v>
          </cell>
        </row>
        <row r="2306">
          <cell r="A2306" t="str">
            <v>E895</v>
          </cell>
          <cell r="B2306" t="str">
            <v>HIPOFUNCION TESTICULAR CONSECUTIVA A PROCEDIMIENTOS</v>
          </cell>
          <cell r="C2306" t="str">
            <v>054</v>
          </cell>
        </row>
        <row r="2307">
          <cell r="A2307" t="str">
            <v>E896</v>
          </cell>
          <cell r="B2307" t="str">
            <v>HIPOFUNCION ADRENOCORTICAL (MEDULA SUPRARRENAL) CONSEC.A PROCEDIM</v>
          </cell>
          <cell r="C2307" t="str">
            <v>054</v>
          </cell>
        </row>
        <row r="2308">
          <cell r="A2308" t="str">
            <v>E898</v>
          </cell>
          <cell r="B2308" t="str">
            <v>OTROS TRASTORNOS METABOLICOS Y ENDOCRINOS CONSEC. A PROCEDIMIENT.</v>
          </cell>
          <cell r="C2308" t="str">
            <v>054</v>
          </cell>
        </row>
        <row r="2309">
          <cell r="A2309" t="str">
            <v>E899</v>
          </cell>
          <cell r="B2309" t="str">
            <v>TRASTORNOS ENDOCRINOS Y METABOLICO CONSEC. A PROC. NO ESPECIFICADO</v>
          </cell>
          <cell r="C2309" t="str">
            <v>054</v>
          </cell>
        </row>
        <row r="2310">
          <cell r="A2310" t="str">
            <v>F01</v>
          </cell>
          <cell r="B2310" t="str">
            <v>DEMENCIA VASCULAR</v>
          </cell>
          <cell r="C2310" t="str">
            <v>057</v>
          </cell>
        </row>
        <row r="2311">
          <cell r="A2311" t="str">
            <v>F010</v>
          </cell>
          <cell r="B2311" t="str">
            <v>DEMENCIA VASCULAR DE COMIENZO AGUDO</v>
          </cell>
          <cell r="C2311" t="str">
            <v>057</v>
          </cell>
        </row>
        <row r="2312">
          <cell r="A2312" t="str">
            <v>F011</v>
          </cell>
          <cell r="B2312" t="str">
            <v>DEMENCIA VASCULAR POR INFARTOS MULTIPLES</v>
          </cell>
          <cell r="C2312" t="str">
            <v>057</v>
          </cell>
        </row>
        <row r="2313">
          <cell r="A2313" t="str">
            <v>F012</v>
          </cell>
          <cell r="B2313" t="str">
            <v>DEMENCIA VASCULAR SUBCORTICAL</v>
          </cell>
          <cell r="C2313" t="str">
            <v>057</v>
          </cell>
        </row>
        <row r="2314">
          <cell r="A2314" t="str">
            <v>F013</v>
          </cell>
          <cell r="B2314" t="str">
            <v>DEMENCIA VASCULAR MIXTA, CORTICAL Y SUBCORTICAL</v>
          </cell>
          <cell r="C2314" t="str">
            <v>057</v>
          </cell>
        </row>
        <row r="2315">
          <cell r="A2315" t="str">
            <v>F018</v>
          </cell>
          <cell r="B2315" t="str">
            <v>OTRAS DEMENCIAS VASCULARES</v>
          </cell>
          <cell r="C2315" t="str">
            <v>057</v>
          </cell>
        </row>
        <row r="2316">
          <cell r="A2316" t="str">
            <v>F019</v>
          </cell>
          <cell r="B2316" t="str">
            <v>DEMENCIA VASCULAR, NO ESPECIFICADA</v>
          </cell>
          <cell r="C2316" t="str">
            <v>057</v>
          </cell>
        </row>
        <row r="2317">
          <cell r="A2317" t="str">
            <v>F03</v>
          </cell>
          <cell r="B2317" t="str">
            <v>DEMENCIA, NO ESPECIFICADA</v>
          </cell>
          <cell r="C2317" t="str">
            <v>057</v>
          </cell>
        </row>
        <row r="2318">
          <cell r="A2318" t="str">
            <v>F04</v>
          </cell>
          <cell r="B2318" t="str">
            <v>SINDROME AMNESICO ORGANICO, NO INDUCIDO POR ALCOHOL O POR OTRAS</v>
          </cell>
          <cell r="C2318" t="str">
            <v>057</v>
          </cell>
        </row>
        <row r="2319">
          <cell r="A2319" t="str">
            <v>F05</v>
          </cell>
          <cell r="B2319" t="str">
            <v>DELIRIO, NO INDUCIDO  POR ALCOHOL O POR OTRAS SUSTANCIAS PSICOACTIVAS</v>
          </cell>
          <cell r="C2319" t="str">
            <v>057</v>
          </cell>
        </row>
        <row r="2320">
          <cell r="A2320" t="str">
            <v>F050</v>
          </cell>
          <cell r="B2320" t="str">
            <v>DELIRIO NO SUPERPUESTO A UN CUADRO DE DEMENCIA, ASI DESCRITO</v>
          </cell>
          <cell r="C2320" t="str">
            <v>057</v>
          </cell>
        </row>
        <row r="2321">
          <cell r="A2321" t="str">
            <v>F051</v>
          </cell>
          <cell r="B2321" t="str">
            <v>DELIRIO SUPERPUESTO A UN CUADRO DE DEMENCIA</v>
          </cell>
          <cell r="C2321" t="str">
            <v>057</v>
          </cell>
        </row>
        <row r="2322">
          <cell r="A2322" t="str">
            <v>F058</v>
          </cell>
          <cell r="B2322" t="str">
            <v>OTROS DELIRIOS</v>
          </cell>
          <cell r="C2322" t="str">
            <v>057</v>
          </cell>
        </row>
        <row r="2323">
          <cell r="A2323" t="str">
            <v>F059</v>
          </cell>
          <cell r="B2323" t="str">
            <v>DELIRIO, NO ESPECIFICADO</v>
          </cell>
          <cell r="C2323" t="str">
            <v>057</v>
          </cell>
        </row>
        <row r="2324">
          <cell r="A2324" t="str">
            <v>F06</v>
          </cell>
          <cell r="B2324" t="str">
            <v>OTROS TRASTORNOS MENTALES DEBIDOS A LESION Y DISFUNCION CEREBRAL</v>
          </cell>
          <cell r="C2324" t="str">
            <v>057</v>
          </cell>
        </row>
        <row r="2325">
          <cell r="A2325" t="str">
            <v>F060</v>
          </cell>
          <cell r="B2325" t="str">
            <v>ALUCINOSIS ORGANICA</v>
          </cell>
          <cell r="C2325" t="str">
            <v>057</v>
          </cell>
        </row>
        <row r="2326">
          <cell r="A2326" t="str">
            <v>F061</v>
          </cell>
          <cell r="B2326" t="str">
            <v>TRASTORNOS CATATONICO, ORGANICO</v>
          </cell>
          <cell r="C2326" t="str">
            <v>057</v>
          </cell>
        </row>
        <row r="2327">
          <cell r="A2327" t="str">
            <v>F062</v>
          </cell>
          <cell r="B2327" t="str">
            <v>TRASTORNOS DELIRANTE (ESQUIZOFRENIFORME) ORGANICO</v>
          </cell>
          <cell r="C2327" t="str">
            <v>057</v>
          </cell>
        </row>
        <row r="2328">
          <cell r="A2328" t="str">
            <v>F063</v>
          </cell>
          <cell r="B2328" t="str">
            <v>TRASTORNOS DEL HUMOR (AFECTIVO), ORGANICO</v>
          </cell>
          <cell r="C2328" t="str">
            <v>057</v>
          </cell>
        </row>
        <row r="2329">
          <cell r="A2329" t="str">
            <v>F064</v>
          </cell>
          <cell r="B2329" t="str">
            <v>TRASTORNO DE ANSIEDAD, ORGANICO</v>
          </cell>
          <cell r="C2329" t="str">
            <v>057</v>
          </cell>
        </row>
        <row r="2330">
          <cell r="A2330" t="str">
            <v>F065</v>
          </cell>
          <cell r="B2330" t="str">
            <v>TRASTORNOS DISOCIATIVO, ORGANICO</v>
          </cell>
          <cell r="C2330" t="str">
            <v>057</v>
          </cell>
        </row>
        <row r="2331">
          <cell r="A2331" t="str">
            <v>F066</v>
          </cell>
          <cell r="B2331" t="str">
            <v>TRASTORNO DE LA LABILIDAD EMOCIONAL (ASTENICO), ORGANICO</v>
          </cell>
          <cell r="C2331" t="str">
            <v>057</v>
          </cell>
        </row>
        <row r="2332">
          <cell r="A2332" t="str">
            <v>F067</v>
          </cell>
          <cell r="B2332" t="str">
            <v>TRASTORNO COGNOSCITIVO LEVE</v>
          </cell>
          <cell r="C2332" t="str">
            <v>057</v>
          </cell>
        </row>
        <row r="2333">
          <cell r="A2333" t="str">
            <v>F068</v>
          </cell>
          <cell r="B2333" t="str">
            <v>OTROS TRASTORNOS MENTALES ESPECIFICADOS DEBIDOS A LESION Y DISFUNC.</v>
          </cell>
          <cell r="C2333" t="str">
            <v>057</v>
          </cell>
        </row>
        <row r="2334">
          <cell r="A2334" t="str">
            <v>F069</v>
          </cell>
          <cell r="B2334" t="str">
            <v>TRASTORNOS MENTALES NO ESPEC. DEBIDO A LESION Y DISF. CEREBRAL</v>
          </cell>
          <cell r="C2334" t="str">
            <v>057</v>
          </cell>
        </row>
        <row r="2335">
          <cell r="A2335" t="str">
            <v>F07</v>
          </cell>
          <cell r="B2335" t="str">
            <v>TRASTONOS DE LA PERSONALIDAD Y DEL COMPORT. DEBIDO A ENF. LESION</v>
          </cell>
          <cell r="C2335" t="str">
            <v>057</v>
          </cell>
        </row>
        <row r="2336">
          <cell r="A2336" t="str">
            <v>F070</v>
          </cell>
          <cell r="B2336" t="str">
            <v>TRASTORNO DE LA PERSONALIDAD, ORGANICO</v>
          </cell>
          <cell r="C2336" t="str">
            <v>057</v>
          </cell>
        </row>
        <row r="2337">
          <cell r="A2337" t="str">
            <v>F071</v>
          </cell>
          <cell r="B2337" t="str">
            <v>SIDROME POSTENCEFALITICO</v>
          </cell>
          <cell r="C2337" t="str">
            <v>057</v>
          </cell>
        </row>
        <row r="2338">
          <cell r="A2338" t="str">
            <v>F072</v>
          </cell>
          <cell r="B2338" t="str">
            <v>SINDROME POSTCONCUSIONAL</v>
          </cell>
          <cell r="C2338" t="str">
            <v>057</v>
          </cell>
        </row>
        <row r="2339">
          <cell r="A2339" t="str">
            <v>F078</v>
          </cell>
          <cell r="B2339" t="str">
            <v>OTROS TRAST. ORG. DE LA PERSONALIDAD Y DEL CMPORT. DEBIDO A ENF</v>
          </cell>
          <cell r="C2339" t="str">
            <v>057</v>
          </cell>
        </row>
        <row r="2340">
          <cell r="A2340" t="str">
            <v>F079</v>
          </cell>
          <cell r="B2340" t="str">
            <v>TRASTORNO ORG. DE LA PERSONALIDAD Y DEL COMPORT. NO ESPEC. DEBIDO</v>
          </cell>
          <cell r="C2340" t="str">
            <v>057</v>
          </cell>
        </row>
        <row r="2341">
          <cell r="A2341" t="str">
            <v>F09</v>
          </cell>
          <cell r="B2341" t="str">
            <v>TRASTORNO MENTAL ORGANICO O SINTOMATICO, NO ESPECIFICADO</v>
          </cell>
          <cell r="C2341" t="str">
            <v>057</v>
          </cell>
        </row>
        <row r="2342">
          <cell r="A2342" t="str">
            <v>F10</v>
          </cell>
          <cell r="B2342" t="str">
            <v>TRASTORNOS MENTALES Y DEL COMPORTAMIENTO DEBIDOS AL USO DE ALCOH.</v>
          </cell>
          <cell r="C2342" t="str">
            <v>056</v>
          </cell>
        </row>
        <row r="2343">
          <cell r="A2343" t="str">
            <v>F11</v>
          </cell>
          <cell r="B2343" t="str">
            <v>TRASTORNOS MENTALES Y DEL COMPORTAMIENTO DEBIDOS AL USO DE OPIACEO</v>
          </cell>
          <cell r="C2343" t="str">
            <v>056</v>
          </cell>
        </row>
        <row r="2344">
          <cell r="A2344" t="str">
            <v>F12</v>
          </cell>
          <cell r="B2344" t="str">
            <v>TRASTORNOS MENTALES Y DEL COMPORT.DEBIDOS AL USO DE CANNABINOIDES</v>
          </cell>
          <cell r="C2344" t="str">
            <v>056</v>
          </cell>
        </row>
        <row r="2345">
          <cell r="A2345" t="str">
            <v>F13</v>
          </cell>
          <cell r="B2345" t="str">
            <v>TRASTONOS MENTALES Y DEL COMPORT. DEBIDOS AL USO DE SEDANTES O HIP</v>
          </cell>
          <cell r="C2345" t="str">
            <v>056</v>
          </cell>
        </row>
        <row r="2346">
          <cell r="A2346" t="str">
            <v>F14</v>
          </cell>
          <cell r="B2346" t="str">
            <v>TRASTORNOS MENTALES Y DEL COMPORT. DEBIDOS AL USO DE COCAINA</v>
          </cell>
          <cell r="C2346" t="str">
            <v>056</v>
          </cell>
        </row>
        <row r="2347">
          <cell r="A2347" t="str">
            <v>F15</v>
          </cell>
          <cell r="B2347" t="str">
            <v>TRASTORNOS MENTALES Y DEL COMPORT. DEBIDOS AL USO DE OTROS ESTIM.</v>
          </cell>
          <cell r="C2347" t="str">
            <v>056</v>
          </cell>
        </row>
        <row r="2348">
          <cell r="A2348" t="str">
            <v>F16</v>
          </cell>
          <cell r="B2348" t="str">
            <v>TRASTORNOS MENTALES Y DEL COMPORT. DEBIDOS AL USO DE ALUCINOGENOS</v>
          </cell>
          <cell r="C2348" t="str">
            <v>056</v>
          </cell>
        </row>
        <row r="2349">
          <cell r="A2349" t="str">
            <v>F17</v>
          </cell>
          <cell r="B2349" t="str">
            <v>TRASTORNOS MENTALES Y DEL COMPORT. DEBIDOS AL USO DE TABACO</v>
          </cell>
          <cell r="C2349" t="str">
            <v>056</v>
          </cell>
        </row>
        <row r="2350">
          <cell r="A2350" t="str">
            <v>F18</v>
          </cell>
          <cell r="B2350" t="str">
            <v>TRASTORNOS MENTALES Y DEL COMPORT. DEBIDOS AL USO DE DISOLVENTES</v>
          </cell>
          <cell r="C2350" t="str">
            <v>056</v>
          </cell>
        </row>
        <row r="2351">
          <cell r="A2351" t="str">
            <v>F19</v>
          </cell>
          <cell r="B2351" t="str">
            <v>TRASTORNOS MENTALES Y DEL COMPORT. DEBIDOS AL USO DE MULTIPLE DROGAS</v>
          </cell>
          <cell r="C2351" t="str">
            <v>056</v>
          </cell>
        </row>
        <row r="2352">
          <cell r="A2352" t="str">
            <v>F20</v>
          </cell>
          <cell r="B2352" t="str">
            <v>ESQUIZOFRENIA</v>
          </cell>
          <cell r="C2352" t="str">
            <v>057</v>
          </cell>
        </row>
        <row r="2353">
          <cell r="A2353" t="str">
            <v>F200</v>
          </cell>
          <cell r="B2353" t="str">
            <v>ESQUIZOFRENIA PARANOIDE</v>
          </cell>
          <cell r="C2353" t="str">
            <v>057</v>
          </cell>
        </row>
        <row r="2354">
          <cell r="A2354" t="str">
            <v>F201</v>
          </cell>
          <cell r="B2354" t="str">
            <v>ESQUIZOFRENIA HEBEFRENICA</v>
          </cell>
          <cell r="C2354" t="str">
            <v>057</v>
          </cell>
        </row>
        <row r="2355">
          <cell r="A2355" t="str">
            <v>F202</v>
          </cell>
          <cell r="B2355" t="str">
            <v>ESQUIZOFRENIA CATATONICA</v>
          </cell>
          <cell r="C2355" t="str">
            <v>057</v>
          </cell>
        </row>
        <row r="2356">
          <cell r="A2356" t="str">
            <v>F203</v>
          </cell>
          <cell r="B2356" t="str">
            <v>ESQUIZOFRENIA INDIFERENCIADA</v>
          </cell>
          <cell r="C2356" t="str">
            <v>057</v>
          </cell>
        </row>
        <row r="2357">
          <cell r="A2357" t="str">
            <v>F204</v>
          </cell>
          <cell r="B2357" t="str">
            <v>DEPRESION POSTESQUIZOFRENICA</v>
          </cell>
          <cell r="C2357" t="str">
            <v>057</v>
          </cell>
        </row>
        <row r="2358">
          <cell r="A2358" t="str">
            <v>F205</v>
          </cell>
          <cell r="B2358" t="str">
            <v>ESQUIZOFRENIA RESIDUAL</v>
          </cell>
          <cell r="C2358" t="str">
            <v>057</v>
          </cell>
        </row>
        <row r="2359">
          <cell r="A2359" t="str">
            <v>F206</v>
          </cell>
          <cell r="B2359" t="str">
            <v>ESQUIZOFRENIA SIMPLE</v>
          </cell>
          <cell r="C2359" t="str">
            <v>057</v>
          </cell>
        </row>
        <row r="2360">
          <cell r="A2360" t="str">
            <v>F208</v>
          </cell>
          <cell r="B2360" t="str">
            <v>OTRAS ESQUIZOFRENIAS</v>
          </cell>
          <cell r="C2360" t="str">
            <v>057</v>
          </cell>
        </row>
        <row r="2361">
          <cell r="A2361" t="str">
            <v>F209</v>
          </cell>
          <cell r="B2361" t="str">
            <v>ESQUIZOFRENIA, NO ESPECIFICADA</v>
          </cell>
          <cell r="C2361" t="str">
            <v>057</v>
          </cell>
        </row>
        <row r="2362">
          <cell r="A2362" t="str">
            <v>F21</v>
          </cell>
          <cell r="B2362" t="str">
            <v>TRASTORNO ESQUIZOTIPICO</v>
          </cell>
          <cell r="C2362" t="str">
            <v>057</v>
          </cell>
        </row>
        <row r="2363">
          <cell r="A2363" t="str">
            <v>F22</v>
          </cell>
          <cell r="B2363" t="str">
            <v>TRASTORNOS DELIRANTES PERSISTENTES</v>
          </cell>
          <cell r="C2363" t="str">
            <v>057</v>
          </cell>
        </row>
        <row r="2364">
          <cell r="A2364" t="str">
            <v>F220</v>
          </cell>
          <cell r="B2364" t="str">
            <v>TRASTORNOS DELIRANTE</v>
          </cell>
          <cell r="C2364" t="str">
            <v>057</v>
          </cell>
        </row>
        <row r="2365">
          <cell r="A2365" t="str">
            <v>F228</v>
          </cell>
          <cell r="B2365" t="str">
            <v>OTROS TRASTORNOS DELIRANTES PERSISTENTES</v>
          </cell>
          <cell r="C2365" t="str">
            <v>057</v>
          </cell>
        </row>
        <row r="2366">
          <cell r="A2366" t="str">
            <v>F229</v>
          </cell>
          <cell r="B2366" t="str">
            <v>TRASTORNOS DELIRANTE PERSISTENTES, NO ESPECIFICADO</v>
          </cell>
          <cell r="C2366" t="str">
            <v>057</v>
          </cell>
        </row>
        <row r="2367">
          <cell r="A2367" t="str">
            <v>F23</v>
          </cell>
          <cell r="B2367" t="str">
            <v>TRASTORNOS PSICOTICOS AGUDOS Y TRANSITORIOS</v>
          </cell>
          <cell r="C2367" t="str">
            <v>057</v>
          </cell>
        </row>
        <row r="2368">
          <cell r="A2368" t="str">
            <v>F230</v>
          </cell>
          <cell r="B2368" t="str">
            <v>TRASTORNOS PSICOTICO AGUDO POLIMORFO, SIN SINTOMAS DE ESQUIZOFRENIA</v>
          </cell>
          <cell r="C2368" t="str">
            <v>057</v>
          </cell>
        </row>
        <row r="2369">
          <cell r="A2369" t="str">
            <v>F231</v>
          </cell>
          <cell r="B2369" t="str">
            <v>TRASTORNO PSICOTICO AGUDO POLIMORFO, CON SINTOMAS DE ESQUIZOFRENIA</v>
          </cell>
          <cell r="C2369" t="str">
            <v>057</v>
          </cell>
        </row>
        <row r="2370">
          <cell r="A2370" t="str">
            <v>F232</v>
          </cell>
          <cell r="B2370" t="str">
            <v>TRASTORNO PSICOTICO AGUDO DE TIPO ESQUIZOFRENICO</v>
          </cell>
          <cell r="C2370" t="str">
            <v>057</v>
          </cell>
        </row>
        <row r="2371">
          <cell r="A2371" t="str">
            <v>F233</v>
          </cell>
          <cell r="B2371" t="str">
            <v>OTRO TRASTORNO PSICOTICO AGUDO, CON PREDOMINIO DE IDEAS DELIRANTES</v>
          </cell>
          <cell r="C2371" t="str">
            <v>057</v>
          </cell>
        </row>
        <row r="2372">
          <cell r="A2372" t="str">
            <v>F238</v>
          </cell>
          <cell r="B2372" t="str">
            <v>OTROS TRASTORNOS PSICOTICOS AGUDOS Y TRANSITORIOS</v>
          </cell>
          <cell r="C2372" t="str">
            <v>057</v>
          </cell>
        </row>
        <row r="2373">
          <cell r="A2373" t="str">
            <v>F239</v>
          </cell>
          <cell r="B2373" t="str">
            <v>TRASTORNO PSICOTICO AGUDO Y TRANSITORIO, NO ESPECIFICADO</v>
          </cell>
          <cell r="C2373" t="str">
            <v>057</v>
          </cell>
        </row>
        <row r="2374">
          <cell r="A2374" t="str">
            <v>F24</v>
          </cell>
          <cell r="B2374" t="str">
            <v>TRASTORNO DELIRANTE INDUCIDO</v>
          </cell>
          <cell r="C2374" t="str">
            <v>057</v>
          </cell>
        </row>
        <row r="2375">
          <cell r="A2375" t="str">
            <v>F25</v>
          </cell>
          <cell r="B2375" t="str">
            <v>TRASTORNOS ESQUIZOAFECTIVOS</v>
          </cell>
          <cell r="C2375" t="str">
            <v>057</v>
          </cell>
        </row>
        <row r="2376">
          <cell r="A2376" t="str">
            <v>F250</v>
          </cell>
          <cell r="B2376" t="str">
            <v>TRASTORNO ESQUIZOAFECTIVO DE TIPO MANIACO</v>
          </cell>
          <cell r="C2376" t="str">
            <v>057</v>
          </cell>
        </row>
        <row r="2377">
          <cell r="A2377" t="str">
            <v>F251</v>
          </cell>
          <cell r="B2377" t="str">
            <v>TRASTORNO ESQUIZOAFECTIVO DE TIPO DEPRESIVO</v>
          </cell>
          <cell r="C2377" t="str">
            <v>057</v>
          </cell>
        </row>
        <row r="2378">
          <cell r="A2378" t="str">
            <v>F252</v>
          </cell>
          <cell r="B2378" t="str">
            <v>TRASTORNO ESQUIZOAFECTIVO DE TIPO MIXTO</v>
          </cell>
          <cell r="C2378" t="str">
            <v>057</v>
          </cell>
        </row>
        <row r="2379">
          <cell r="A2379" t="str">
            <v>F258</v>
          </cell>
          <cell r="B2379" t="str">
            <v>OTROS TRASTORNOS ESQUIZOAFECTIVOS</v>
          </cell>
          <cell r="C2379" t="str">
            <v>057</v>
          </cell>
        </row>
        <row r="2380">
          <cell r="A2380" t="str">
            <v>F259</v>
          </cell>
          <cell r="B2380" t="str">
            <v>TRASTORNO ESQUIZOAFECTIVO, NO ESPECIFCADO</v>
          </cell>
          <cell r="C2380" t="str">
            <v>057</v>
          </cell>
        </row>
        <row r="2381">
          <cell r="A2381" t="str">
            <v>F28</v>
          </cell>
          <cell r="B2381" t="str">
            <v>OTROS TRASTORNOS PSICOTICOS DE ORIGEN NO ORGANICO</v>
          </cell>
          <cell r="C2381" t="str">
            <v>057</v>
          </cell>
        </row>
        <row r="2382">
          <cell r="A2382" t="str">
            <v>F29</v>
          </cell>
          <cell r="B2382" t="str">
            <v>PSICOSIS DE ORIGEN NO ORGANICO, NO ESPECIFICADA</v>
          </cell>
          <cell r="C2382" t="str">
            <v>057</v>
          </cell>
        </row>
        <row r="2383">
          <cell r="A2383" t="str">
            <v>F30</v>
          </cell>
          <cell r="B2383" t="str">
            <v>EPISODIO MANIACO</v>
          </cell>
          <cell r="C2383" t="str">
            <v>057</v>
          </cell>
        </row>
        <row r="2384">
          <cell r="A2384" t="str">
            <v>F300</v>
          </cell>
          <cell r="B2384" t="str">
            <v>HIPOMANIA</v>
          </cell>
          <cell r="C2384" t="str">
            <v>057</v>
          </cell>
        </row>
        <row r="2385">
          <cell r="A2385" t="str">
            <v>F301</v>
          </cell>
          <cell r="B2385" t="str">
            <v>MANIA SIN SINTOMAS PSICOTICOS</v>
          </cell>
          <cell r="C2385" t="str">
            <v>057</v>
          </cell>
        </row>
        <row r="2386">
          <cell r="A2386" t="str">
            <v>F302</v>
          </cell>
          <cell r="B2386" t="str">
            <v>MANIA CON SINTOMAS PSICOTICOS</v>
          </cell>
          <cell r="C2386" t="str">
            <v>057</v>
          </cell>
        </row>
        <row r="2387">
          <cell r="A2387" t="str">
            <v>F308</v>
          </cell>
          <cell r="B2387" t="str">
            <v>OTROS EPISODIOS MANIACOS</v>
          </cell>
          <cell r="C2387" t="str">
            <v>057</v>
          </cell>
        </row>
        <row r="2388">
          <cell r="A2388" t="str">
            <v>F309</v>
          </cell>
          <cell r="B2388" t="str">
            <v>EPISODIO MANIACO, NO ESPECIFICADO</v>
          </cell>
          <cell r="C2388" t="str">
            <v>057</v>
          </cell>
        </row>
        <row r="2389">
          <cell r="A2389" t="str">
            <v>F31</v>
          </cell>
          <cell r="B2389" t="str">
            <v>TRASTORNO AFECTIVO BIPOLAR</v>
          </cell>
          <cell r="C2389" t="str">
            <v>057</v>
          </cell>
        </row>
        <row r="2390">
          <cell r="A2390" t="str">
            <v>F310</v>
          </cell>
          <cell r="B2390" t="str">
            <v>TRASTORNO AFECTIVO BIPOLAR, EPISODIO HIPOMANIACO PRESENTE</v>
          </cell>
          <cell r="C2390" t="str">
            <v>057</v>
          </cell>
        </row>
        <row r="2391">
          <cell r="A2391" t="str">
            <v>F311</v>
          </cell>
          <cell r="B2391" t="str">
            <v>TRASTORNO AFECTIVO BIPOLAR, EPISODIO MANIACO PRESENTE SIN SINT. PSIC</v>
          </cell>
          <cell r="C2391" t="str">
            <v>057</v>
          </cell>
        </row>
        <row r="2392">
          <cell r="A2392" t="str">
            <v>F312</v>
          </cell>
          <cell r="B2392" t="str">
            <v>TRASTORNOS AFECTIVOS BIPOLAR, EPISODIO MANIACO PRESENTE CON SINTOM</v>
          </cell>
          <cell r="C2392" t="str">
            <v>057</v>
          </cell>
        </row>
        <row r="2393">
          <cell r="A2393" t="str">
            <v>F313</v>
          </cell>
          <cell r="B2393" t="str">
            <v>TRASTORNO AFECTIVO BIPOLAR, EPIS. DEPRESIVO PRESENTE LEVE O MODERAD</v>
          </cell>
          <cell r="C2393" t="str">
            <v>057</v>
          </cell>
        </row>
        <row r="2394">
          <cell r="A2394" t="str">
            <v>F314</v>
          </cell>
          <cell r="B2394" t="str">
            <v>TRASTORNO AFECTIVO BIPOLAR, EPISODIO DEPRESIVO GRAVE PRESENTE SIN</v>
          </cell>
          <cell r="C2394" t="str">
            <v>057</v>
          </cell>
        </row>
        <row r="2395">
          <cell r="A2395" t="str">
            <v>F315</v>
          </cell>
          <cell r="B2395" t="str">
            <v>TRASTORNO AFECTIVO BIPOLAR, EPISODIO DEPRESIVO GRAVE PRES. CON SINT</v>
          </cell>
          <cell r="C2395" t="str">
            <v>057</v>
          </cell>
        </row>
        <row r="2396">
          <cell r="A2396" t="str">
            <v>F316</v>
          </cell>
          <cell r="B2396" t="str">
            <v>TRASTORNO AFECTIVO BIPOLAR, EPISODIO MIXTO PRESENTE</v>
          </cell>
          <cell r="C2396" t="str">
            <v>057</v>
          </cell>
        </row>
        <row r="2397">
          <cell r="A2397" t="str">
            <v>F317</v>
          </cell>
          <cell r="B2397" t="str">
            <v>TRASTORNO AFECTIVO BIPOLAR, ACTUALMENTE EN REMISION</v>
          </cell>
          <cell r="C2397" t="str">
            <v>057</v>
          </cell>
        </row>
        <row r="2398">
          <cell r="A2398" t="str">
            <v>F318</v>
          </cell>
          <cell r="B2398" t="str">
            <v>OTROS TRASTORNOS AFECTIVOS BIPOLARES</v>
          </cell>
          <cell r="C2398" t="str">
            <v>057</v>
          </cell>
        </row>
        <row r="2399">
          <cell r="A2399" t="str">
            <v>F319</v>
          </cell>
          <cell r="B2399" t="str">
            <v>TRASTORNO AFECTIVO BIPOLAR, NO ESPECIFICADO</v>
          </cell>
          <cell r="C2399" t="str">
            <v>057</v>
          </cell>
        </row>
        <row r="2400">
          <cell r="A2400" t="str">
            <v>F32</v>
          </cell>
          <cell r="B2400" t="str">
            <v>EPISODIO DEPRESIVO</v>
          </cell>
          <cell r="C2400" t="str">
            <v>057</v>
          </cell>
        </row>
        <row r="2401">
          <cell r="A2401" t="str">
            <v>F320</v>
          </cell>
          <cell r="B2401" t="str">
            <v>EPISODIO DEPRESIVO LEVE</v>
          </cell>
          <cell r="C2401" t="str">
            <v>057</v>
          </cell>
        </row>
        <row r="2402">
          <cell r="A2402" t="str">
            <v>F321</v>
          </cell>
          <cell r="B2402" t="str">
            <v>EPISODIO DEPRESIVO MODERADO</v>
          </cell>
          <cell r="C2402" t="str">
            <v>057</v>
          </cell>
        </row>
        <row r="2403">
          <cell r="A2403" t="str">
            <v>F322</v>
          </cell>
          <cell r="B2403" t="str">
            <v>EPISODIO DEPRESIVO GRAVE SIN SINTOMAS PSICOTICOS</v>
          </cell>
          <cell r="C2403" t="str">
            <v>057</v>
          </cell>
        </row>
        <row r="2404">
          <cell r="A2404" t="str">
            <v>F323</v>
          </cell>
          <cell r="B2404" t="str">
            <v>EPISODIO DEPRESIVO GRAVE CON SINTOMAS PSICOTICOS</v>
          </cell>
          <cell r="C2404" t="str">
            <v>057</v>
          </cell>
        </row>
        <row r="2405">
          <cell r="A2405" t="str">
            <v>F328</v>
          </cell>
          <cell r="B2405" t="str">
            <v>OTROS EPISODIOS DEPRESIVOS</v>
          </cell>
          <cell r="C2405" t="str">
            <v>057</v>
          </cell>
        </row>
        <row r="2406">
          <cell r="A2406" t="str">
            <v>F329</v>
          </cell>
          <cell r="B2406" t="str">
            <v>EPISODIO DEPRESIVO, NO ESPECIFICADO</v>
          </cell>
          <cell r="C2406" t="str">
            <v>057</v>
          </cell>
        </row>
        <row r="2407">
          <cell r="A2407" t="str">
            <v>F33</v>
          </cell>
          <cell r="B2407" t="str">
            <v>TRASTORNO DEPRESIVO RECURRENTE</v>
          </cell>
          <cell r="C2407" t="str">
            <v>057</v>
          </cell>
        </row>
        <row r="2408">
          <cell r="A2408" t="str">
            <v>F330</v>
          </cell>
          <cell r="B2408" t="str">
            <v>TRASTORNO DEPRESIVO RECURRENTE, EPISODIO LEVE PRESENTE</v>
          </cell>
          <cell r="C2408" t="str">
            <v>057</v>
          </cell>
        </row>
        <row r="2409">
          <cell r="A2409" t="str">
            <v>F331</v>
          </cell>
          <cell r="B2409" t="str">
            <v>TRASTORNOS DEPRESIVO RECURRENTE, EPISODIO MODERADO</v>
          </cell>
          <cell r="C2409" t="str">
            <v>057</v>
          </cell>
        </row>
        <row r="2410">
          <cell r="A2410" t="str">
            <v>F332</v>
          </cell>
          <cell r="B2410" t="str">
            <v>TRASTORNO DEPRESIVO RECURRENTE, EPISODIO DEPRESIVO GRAVE PRESENTE</v>
          </cell>
          <cell r="C2410" t="str">
            <v>057</v>
          </cell>
        </row>
        <row r="2411">
          <cell r="A2411" t="str">
            <v>F333</v>
          </cell>
          <cell r="B2411" t="str">
            <v>TRASTORNO DEPRESIVO RECURRENTE, EPISODIO DEPRESIVO GRAVE PRESENTE</v>
          </cell>
          <cell r="C2411" t="str">
            <v>057</v>
          </cell>
        </row>
        <row r="2412">
          <cell r="A2412" t="str">
            <v>F334</v>
          </cell>
          <cell r="B2412" t="str">
            <v>TRASTORNO DEPRESIVO RECURRENTE ACTUALMENTE EN REMISION</v>
          </cell>
          <cell r="C2412" t="str">
            <v>057</v>
          </cell>
        </row>
        <row r="2413">
          <cell r="A2413" t="str">
            <v>F338</v>
          </cell>
          <cell r="B2413" t="str">
            <v>OTROS TRASTORNOS DEPRESIVOS RECURRENTES</v>
          </cell>
          <cell r="C2413" t="str">
            <v>057</v>
          </cell>
        </row>
        <row r="2414">
          <cell r="A2414" t="str">
            <v>F339</v>
          </cell>
          <cell r="B2414" t="str">
            <v>TRASTORNO DEPRESIVO RECURRENTE, NO ESPECIFICADO</v>
          </cell>
          <cell r="C2414" t="str">
            <v>057</v>
          </cell>
        </row>
        <row r="2415">
          <cell r="A2415" t="str">
            <v>F34</v>
          </cell>
          <cell r="B2415" t="str">
            <v>TRASTORNOS DEL HUMOR (AFECTIVO) PERSISTENTE</v>
          </cell>
          <cell r="C2415" t="str">
            <v>057</v>
          </cell>
        </row>
        <row r="2416">
          <cell r="A2416" t="str">
            <v>F340</v>
          </cell>
          <cell r="B2416" t="str">
            <v>CICLOTIMIA</v>
          </cell>
          <cell r="C2416" t="str">
            <v>057</v>
          </cell>
        </row>
        <row r="2417">
          <cell r="A2417" t="str">
            <v>F341</v>
          </cell>
          <cell r="B2417" t="str">
            <v>DISTIMIA</v>
          </cell>
          <cell r="C2417" t="str">
            <v>057</v>
          </cell>
        </row>
        <row r="2418">
          <cell r="A2418" t="str">
            <v>F348</v>
          </cell>
          <cell r="B2418" t="str">
            <v>OTROS TRASTORNOS DEL HUMOR (AFECTIVO) PERSISTENTES</v>
          </cell>
          <cell r="C2418" t="str">
            <v>057</v>
          </cell>
        </row>
        <row r="2419">
          <cell r="A2419" t="str">
            <v>F349</v>
          </cell>
          <cell r="B2419" t="str">
            <v>TRASTORNOS PERSISTENTES DEL HUMOR (AFECTIVO), NO ESPECIFICADO</v>
          </cell>
          <cell r="C2419" t="str">
            <v>057</v>
          </cell>
        </row>
        <row r="2420">
          <cell r="A2420" t="str">
            <v>F38</v>
          </cell>
          <cell r="B2420" t="str">
            <v>OTROS TRASTORNOS DEL HUMOR (AFECTIVO)</v>
          </cell>
          <cell r="C2420" t="str">
            <v>057</v>
          </cell>
        </row>
        <row r="2421">
          <cell r="A2421" t="str">
            <v>F380</v>
          </cell>
          <cell r="B2421" t="str">
            <v>OTROS TRASTORNOS DEL HUMOR (AFECTIVOS), AISLADOS</v>
          </cell>
          <cell r="C2421" t="str">
            <v>057</v>
          </cell>
        </row>
        <row r="2422">
          <cell r="A2422" t="str">
            <v>F381</v>
          </cell>
          <cell r="B2422" t="str">
            <v>OTROS TRASTORNOS DEL HUMOR (AFECTIVOS), RECURRENTES</v>
          </cell>
          <cell r="C2422" t="str">
            <v>057</v>
          </cell>
        </row>
        <row r="2423">
          <cell r="A2423" t="str">
            <v>F388</v>
          </cell>
          <cell r="B2423" t="str">
            <v>OTROS TRASTORNOS DEL HUMOR (AFECTIVS) ESPECIFICADOS</v>
          </cell>
          <cell r="C2423" t="str">
            <v>057</v>
          </cell>
        </row>
        <row r="2424">
          <cell r="A2424" t="str">
            <v>F39</v>
          </cell>
          <cell r="B2424" t="str">
            <v>TRASTORNO DEL HUMOR (AFECTIVO), NO ESPECIFICADO</v>
          </cell>
          <cell r="C2424" t="str">
            <v>057</v>
          </cell>
        </row>
        <row r="2425">
          <cell r="A2425" t="str">
            <v>F40</v>
          </cell>
          <cell r="B2425" t="str">
            <v>TRASTORNOS FOBICOS DE ANSIEDAD</v>
          </cell>
          <cell r="C2425" t="str">
            <v>057</v>
          </cell>
        </row>
        <row r="2426">
          <cell r="A2426" t="str">
            <v>F400</v>
          </cell>
          <cell r="B2426" t="str">
            <v>AGORAFOBIA</v>
          </cell>
          <cell r="C2426" t="str">
            <v>057</v>
          </cell>
        </row>
        <row r="2427">
          <cell r="A2427" t="str">
            <v>F401</v>
          </cell>
          <cell r="B2427" t="str">
            <v>FOBIAS SOCIALES</v>
          </cell>
          <cell r="C2427" t="str">
            <v>057</v>
          </cell>
        </row>
        <row r="2428">
          <cell r="A2428" t="str">
            <v>F402</v>
          </cell>
          <cell r="B2428" t="str">
            <v>FOBIAS ESPECIFICADAS (AISLADAS)</v>
          </cell>
          <cell r="C2428" t="str">
            <v>057</v>
          </cell>
        </row>
        <row r="2429">
          <cell r="A2429" t="str">
            <v>F408</v>
          </cell>
          <cell r="B2429" t="str">
            <v>OTROS TRASTORNOS DE ANSIEDAD</v>
          </cell>
          <cell r="C2429" t="str">
            <v>057</v>
          </cell>
        </row>
        <row r="2430">
          <cell r="A2430" t="str">
            <v>F409</v>
          </cell>
          <cell r="B2430" t="str">
            <v>TRASTORNO FOBICO DE ANSIEDAD, NO ESPECIFICADO</v>
          </cell>
          <cell r="C2430" t="str">
            <v>057</v>
          </cell>
        </row>
        <row r="2431">
          <cell r="A2431" t="str">
            <v>F41</v>
          </cell>
          <cell r="B2431" t="str">
            <v>OTROS TRASTORNOS DE ANSIEDAD</v>
          </cell>
          <cell r="C2431" t="str">
            <v>057</v>
          </cell>
        </row>
        <row r="2432">
          <cell r="A2432" t="str">
            <v>F410</v>
          </cell>
          <cell r="B2432" t="str">
            <v>TRASTORNO DE PANICO (ANSIEDAD PAROXISTICA EPISODICA)</v>
          </cell>
          <cell r="C2432" t="str">
            <v>057</v>
          </cell>
        </row>
        <row r="2433">
          <cell r="A2433" t="str">
            <v>F411</v>
          </cell>
          <cell r="B2433" t="str">
            <v>TRASTORNO DE ANSIEDAD GENERALIZADA</v>
          </cell>
          <cell r="C2433" t="str">
            <v>057</v>
          </cell>
        </row>
        <row r="2434">
          <cell r="A2434" t="str">
            <v>F412</v>
          </cell>
          <cell r="B2434" t="str">
            <v>TRASTORNO MIXTO DE ANSIEDAD Y DEPRESION</v>
          </cell>
          <cell r="C2434" t="str">
            <v>057</v>
          </cell>
        </row>
        <row r="2435">
          <cell r="A2435" t="str">
            <v>F413</v>
          </cell>
          <cell r="B2435" t="str">
            <v>OTROS TRASTORNOS DE ANSIEDAD MIXTOS</v>
          </cell>
          <cell r="C2435" t="str">
            <v>057</v>
          </cell>
        </row>
        <row r="2436">
          <cell r="A2436" t="str">
            <v>F418</v>
          </cell>
          <cell r="B2436" t="str">
            <v>OTROS TRASTORNOS DE ANSIEDAD ESPECIFICADOS</v>
          </cell>
          <cell r="C2436" t="str">
            <v>057</v>
          </cell>
        </row>
        <row r="2437">
          <cell r="A2437" t="str">
            <v>F419</v>
          </cell>
          <cell r="B2437" t="str">
            <v>TRASTORNO DE ANSIEDAD, NO ESPECIFICADO</v>
          </cell>
          <cell r="C2437" t="str">
            <v>057</v>
          </cell>
        </row>
        <row r="2438">
          <cell r="A2438" t="str">
            <v>F42</v>
          </cell>
          <cell r="B2438" t="str">
            <v>TRASTORNO OBSESIVO-COMPULSIVO</v>
          </cell>
          <cell r="C2438" t="str">
            <v>057</v>
          </cell>
        </row>
        <row r="2439">
          <cell r="A2439" t="str">
            <v>F420</v>
          </cell>
          <cell r="B2439" t="str">
            <v>PREDOMINIO DE PENSAMIENTO O RUMIACIONES OBSESIVAS</v>
          </cell>
          <cell r="C2439" t="str">
            <v>057</v>
          </cell>
        </row>
        <row r="2440">
          <cell r="A2440" t="str">
            <v>F421</v>
          </cell>
          <cell r="B2440" t="str">
            <v>PREDOMINIO DE ACTOS COMPULSIVOS (RITUALES OBSESIVOS)</v>
          </cell>
          <cell r="C2440" t="str">
            <v>057</v>
          </cell>
        </row>
        <row r="2441">
          <cell r="A2441" t="str">
            <v>F422</v>
          </cell>
          <cell r="B2441" t="str">
            <v>ACTOS E IDEAS OBSESIVAS MIXTOS</v>
          </cell>
          <cell r="C2441" t="str">
            <v>057</v>
          </cell>
        </row>
        <row r="2442">
          <cell r="A2442" t="str">
            <v>F428</v>
          </cell>
          <cell r="B2442" t="str">
            <v>OTROS TRASTORNOS OBSESIVO-COMPULSIVOS</v>
          </cell>
          <cell r="C2442" t="str">
            <v>057</v>
          </cell>
        </row>
        <row r="2443">
          <cell r="A2443" t="str">
            <v>F429</v>
          </cell>
          <cell r="B2443" t="str">
            <v>TRASTORNO OBSESIVO-COMPULSIVO, NO ESPECIFICADO</v>
          </cell>
          <cell r="C2443" t="str">
            <v>057</v>
          </cell>
        </row>
        <row r="2444">
          <cell r="A2444" t="str">
            <v>F43</v>
          </cell>
          <cell r="B2444" t="str">
            <v>REACCION AL ESTRES GRAVE Y TRASTORNOS DE ADAPTACION</v>
          </cell>
          <cell r="C2444" t="str">
            <v>057</v>
          </cell>
        </row>
        <row r="2445">
          <cell r="A2445" t="str">
            <v>F430</v>
          </cell>
          <cell r="B2445" t="str">
            <v>REACION AL ESTRES AGUDO</v>
          </cell>
          <cell r="C2445" t="str">
            <v>057</v>
          </cell>
        </row>
        <row r="2446">
          <cell r="A2446" t="str">
            <v>F431</v>
          </cell>
          <cell r="B2446" t="str">
            <v>TRASTORNO DE ESTRES POSTRAUMATICO</v>
          </cell>
          <cell r="C2446" t="str">
            <v>057</v>
          </cell>
        </row>
        <row r="2447">
          <cell r="A2447" t="str">
            <v>F432</v>
          </cell>
          <cell r="B2447" t="str">
            <v>TRASTORNO DE ADAPTACION</v>
          </cell>
          <cell r="C2447" t="str">
            <v>057</v>
          </cell>
        </row>
        <row r="2448">
          <cell r="A2448" t="str">
            <v>F438</v>
          </cell>
          <cell r="B2448" t="str">
            <v>OTRAS REACCIONES AL ESTRES GRAVE</v>
          </cell>
          <cell r="C2448" t="str">
            <v>057</v>
          </cell>
        </row>
        <row r="2449">
          <cell r="A2449" t="str">
            <v>F439</v>
          </cell>
          <cell r="B2449" t="str">
            <v>REACCION AL ESTRES GRAVE, NO ESPECIFICADA</v>
          </cell>
          <cell r="C2449" t="str">
            <v>057</v>
          </cell>
        </row>
        <row r="2450">
          <cell r="A2450" t="str">
            <v>F44</v>
          </cell>
          <cell r="B2450" t="str">
            <v>TRASTORNOS DISOCIATIVOS (DE CONVERSION)</v>
          </cell>
          <cell r="C2450" t="str">
            <v>057</v>
          </cell>
        </row>
        <row r="2451">
          <cell r="A2451" t="str">
            <v>F440</v>
          </cell>
          <cell r="B2451" t="str">
            <v>AMNESIA DISOCIATIVA</v>
          </cell>
          <cell r="C2451" t="str">
            <v>057</v>
          </cell>
        </row>
        <row r="2452">
          <cell r="A2452" t="str">
            <v>F441</v>
          </cell>
          <cell r="B2452" t="str">
            <v>FUGA DISOCIATIVA</v>
          </cell>
          <cell r="C2452" t="str">
            <v>057</v>
          </cell>
        </row>
        <row r="2453">
          <cell r="A2453" t="str">
            <v>F442</v>
          </cell>
          <cell r="B2453" t="str">
            <v>ESTUPOR DISOCIATIVO</v>
          </cell>
          <cell r="C2453" t="str">
            <v>057</v>
          </cell>
        </row>
        <row r="2454">
          <cell r="A2454" t="str">
            <v>F443</v>
          </cell>
          <cell r="B2454" t="str">
            <v>TRASTORNOS DE TRANCE Y POSESION</v>
          </cell>
          <cell r="C2454" t="str">
            <v>057</v>
          </cell>
        </row>
        <row r="2455">
          <cell r="A2455" t="str">
            <v>F444</v>
          </cell>
          <cell r="B2455" t="str">
            <v>TRASTORNOS DISOCIATIVOS DEL MOVIMIENTO</v>
          </cell>
          <cell r="C2455" t="str">
            <v>057</v>
          </cell>
        </row>
        <row r="2456">
          <cell r="A2456" t="str">
            <v>F445</v>
          </cell>
          <cell r="B2456" t="str">
            <v>CONVULSIONES DISOCIATIVAS</v>
          </cell>
          <cell r="C2456" t="str">
            <v>057</v>
          </cell>
        </row>
        <row r="2457">
          <cell r="A2457" t="str">
            <v>F446</v>
          </cell>
          <cell r="B2457" t="str">
            <v>ANESTESIA DISOCIATIVA Y PERDIDA SENSORIAL</v>
          </cell>
          <cell r="C2457" t="str">
            <v>057</v>
          </cell>
        </row>
        <row r="2458">
          <cell r="A2458" t="str">
            <v>F447</v>
          </cell>
          <cell r="B2458" t="str">
            <v>TRASTORNOS DISOCIATIVOS MIXTOS (Y DE CONVERSION)</v>
          </cell>
          <cell r="C2458" t="str">
            <v>057</v>
          </cell>
        </row>
        <row r="2459">
          <cell r="A2459" t="str">
            <v>F448</v>
          </cell>
          <cell r="B2459" t="str">
            <v>OTROS TRASTORNOS DISOCIATIVOS (DE CONVERSION)</v>
          </cell>
          <cell r="C2459" t="str">
            <v>057</v>
          </cell>
        </row>
        <row r="2460">
          <cell r="A2460" t="str">
            <v>F449</v>
          </cell>
          <cell r="B2460" t="str">
            <v>TRASTORNOS DISOCIATIVO (DE CONVERSION), NO ESPECIFICADO</v>
          </cell>
          <cell r="C2460" t="str">
            <v>057</v>
          </cell>
        </row>
        <row r="2461">
          <cell r="A2461" t="str">
            <v>F45</v>
          </cell>
          <cell r="B2461" t="str">
            <v>TRASTORNOS SOMATOMORFOS</v>
          </cell>
          <cell r="C2461" t="str">
            <v>057</v>
          </cell>
        </row>
        <row r="2462">
          <cell r="A2462" t="str">
            <v>F450</v>
          </cell>
          <cell r="B2462" t="str">
            <v>TRASTORNO DE SOMATIZACION</v>
          </cell>
          <cell r="C2462" t="str">
            <v>057</v>
          </cell>
        </row>
        <row r="2463">
          <cell r="A2463" t="str">
            <v>F451</v>
          </cell>
          <cell r="B2463" t="str">
            <v>TRASTORNO SOMATOMORFO INDIFERENCIADO</v>
          </cell>
          <cell r="C2463" t="str">
            <v>057</v>
          </cell>
        </row>
        <row r="2464">
          <cell r="A2464" t="str">
            <v>F452</v>
          </cell>
          <cell r="B2464" t="str">
            <v>TRASTORNO HIPOCONDRIACO</v>
          </cell>
          <cell r="C2464" t="str">
            <v>057</v>
          </cell>
        </row>
        <row r="2465">
          <cell r="A2465" t="str">
            <v>F453</v>
          </cell>
          <cell r="B2465" t="str">
            <v>DISFUNCION AUTONOMICA SOMATOMORFA</v>
          </cell>
          <cell r="C2465" t="str">
            <v>057</v>
          </cell>
        </row>
        <row r="2466">
          <cell r="A2466" t="str">
            <v>F454</v>
          </cell>
          <cell r="B2466" t="str">
            <v>TRASTORNO DE DOLOR PERSISTENTE SOMATOMORFO</v>
          </cell>
          <cell r="C2466" t="str">
            <v>057</v>
          </cell>
        </row>
        <row r="2467">
          <cell r="A2467" t="str">
            <v>F458</v>
          </cell>
          <cell r="B2467" t="str">
            <v>OTROS TRASTORNOS SOMATOMORFOS</v>
          </cell>
          <cell r="C2467" t="str">
            <v>057</v>
          </cell>
        </row>
        <row r="2468">
          <cell r="A2468" t="str">
            <v>F459</v>
          </cell>
          <cell r="B2468" t="str">
            <v>TRASTRONO SOMATOMORFO, NO ESPECIFICADO</v>
          </cell>
          <cell r="C2468" t="str">
            <v>057</v>
          </cell>
        </row>
        <row r="2469">
          <cell r="A2469" t="str">
            <v>F48</v>
          </cell>
          <cell r="B2469" t="str">
            <v>OTROS TRASTORNOS NEUROTICOS</v>
          </cell>
          <cell r="C2469" t="str">
            <v>057</v>
          </cell>
        </row>
        <row r="2470">
          <cell r="A2470" t="str">
            <v>F480</v>
          </cell>
          <cell r="B2470" t="str">
            <v>NEURASTENIA</v>
          </cell>
          <cell r="C2470" t="str">
            <v>057</v>
          </cell>
        </row>
        <row r="2471">
          <cell r="A2471" t="str">
            <v>F481</v>
          </cell>
          <cell r="B2471" t="str">
            <v>SINDROME DE DESPERSONALIZACION Y DESVINCULACION DE LA REALIDAD</v>
          </cell>
          <cell r="C2471" t="str">
            <v>057</v>
          </cell>
        </row>
        <row r="2472">
          <cell r="A2472" t="str">
            <v>F488</v>
          </cell>
          <cell r="B2472" t="str">
            <v>OTROS TRASTORNOS NEUROTICOS ESPECIFICADOS</v>
          </cell>
          <cell r="C2472" t="str">
            <v>057</v>
          </cell>
        </row>
        <row r="2473">
          <cell r="A2473" t="str">
            <v>F489</v>
          </cell>
          <cell r="B2473" t="str">
            <v>TRASTORNO NEUROTICO, NO ESPECIFICADO</v>
          </cell>
          <cell r="C2473" t="str">
            <v>057</v>
          </cell>
        </row>
        <row r="2474">
          <cell r="A2474" t="str">
            <v>F50</v>
          </cell>
          <cell r="B2474" t="str">
            <v>TRASTORNOS DE LA INGESTION DE ALIMENTOS</v>
          </cell>
          <cell r="C2474" t="str">
            <v>057</v>
          </cell>
        </row>
        <row r="2475">
          <cell r="A2475" t="str">
            <v>F500</v>
          </cell>
          <cell r="B2475" t="str">
            <v>ANOREXIA NERVIOSA</v>
          </cell>
          <cell r="C2475" t="str">
            <v>057</v>
          </cell>
        </row>
        <row r="2476">
          <cell r="A2476" t="str">
            <v>F501</v>
          </cell>
          <cell r="B2476" t="str">
            <v>ANOREXIA NERVIOSA ATIPICA</v>
          </cell>
          <cell r="C2476" t="str">
            <v>057</v>
          </cell>
        </row>
        <row r="2477">
          <cell r="A2477" t="str">
            <v>F502</v>
          </cell>
          <cell r="B2477" t="str">
            <v>BULIMIA NERVIOSA</v>
          </cell>
          <cell r="C2477" t="str">
            <v>057</v>
          </cell>
        </row>
        <row r="2478">
          <cell r="A2478" t="str">
            <v>F503</v>
          </cell>
          <cell r="B2478" t="str">
            <v>BULIMIA NERVIOSA ATIPICA</v>
          </cell>
          <cell r="C2478" t="str">
            <v>057</v>
          </cell>
        </row>
        <row r="2479">
          <cell r="A2479" t="str">
            <v>F504</v>
          </cell>
          <cell r="B2479" t="str">
            <v>HIPERFAFIA ASOCIADA CON OTRAS ALTERACIONES PSICOLOGICAS</v>
          </cell>
          <cell r="C2479" t="str">
            <v>057</v>
          </cell>
        </row>
        <row r="2480">
          <cell r="A2480" t="str">
            <v>F505</v>
          </cell>
          <cell r="B2480" t="str">
            <v>VOMITOS ASOCIADOS CON OTRAS ALTERACIONES PSICOLOGICAS</v>
          </cell>
          <cell r="C2480" t="str">
            <v>057</v>
          </cell>
        </row>
        <row r="2481">
          <cell r="A2481" t="str">
            <v>F508</v>
          </cell>
          <cell r="B2481" t="str">
            <v>OTROS TRASTORNOS DE LA INGESTION DE ALIMENTOS</v>
          </cell>
          <cell r="C2481" t="str">
            <v>057</v>
          </cell>
        </row>
        <row r="2482">
          <cell r="A2482" t="str">
            <v>F509</v>
          </cell>
          <cell r="B2482" t="str">
            <v>TRASTORNO DE LA INGESTION DE ALIMENTOS, NO ESPECIFICADO</v>
          </cell>
          <cell r="C2482" t="str">
            <v>057</v>
          </cell>
        </row>
        <row r="2483">
          <cell r="A2483" t="str">
            <v>F51</v>
          </cell>
          <cell r="B2483" t="str">
            <v>TRASTORNOS NO ORGANICOS DEL SUEÑO</v>
          </cell>
          <cell r="C2483" t="str">
            <v>057</v>
          </cell>
        </row>
        <row r="2484">
          <cell r="A2484" t="str">
            <v>F510</v>
          </cell>
          <cell r="B2484" t="str">
            <v>INSOMNIO NO ORGANICO</v>
          </cell>
          <cell r="C2484" t="str">
            <v>057</v>
          </cell>
        </row>
        <row r="2485">
          <cell r="A2485" t="str">
            <v>F511</v>
          </cell>
          <cell r="B2485" t="str">
            <v>HIPERSOMNIO NO ORGANICO</v>
          </cell>
          <cell r="C2485" t="str">
            <v>057</v>
          </cell>
        </row>
        <row r="2486">
          <cell r="A2486" t="str">
            <v>F512</v>
          </cell>
          <cell r="B2486" t="str">
            <v>TRASTORNO NO ORGANICO DEL CICLO SUEÑO-VIGILIA</v>
          </cell>
          <cell r="C2486" t="str">
            <v>057</v>
          </cell>
        </row>
        <row r="2487">
          <cell r="A2487" t="str">
            <v>F513</v>
          </cell>
          <cell r="B2487" t="str">
            <v>SONAMBULISMO</v>
          </cell>
          <cell r="C2487" t="str">
            <v>057</v>
          </cell>
        </row>
        <row r="2488">
          <cell r="A2488" t="str">
            <v>F514</v>
          </cell>
          <cell r="B2488" t="str">
            <v>TERRORES DEL SUEÑO (TERRORES NOCTURNOS)</v>
          </cell>
          <cell r="C2488" t="str">
            <v>057</v>
          </cell>
        </row>
        <row r="2489">
          <cell r="A2489" t="str">
            <v>F515</v>
          </cell>
          <cell r="B2489" t="str">
            <v>PESADILLAS</v>
          </cell>
          <cell r="C2489" t="str">
            <v>057</v>
          </cell>
        </row>
        <row r="2490">
          <cell r="A2490" t="str">
            <v>F518</v>
          </cell>
          <cell r="B2490" t="str">
            <v>OTROS TRASTORNOS NO ORGANICOS DEL SUEÑO</v>
          </cell>
          <cell r="C2490" t="str">
            <v>057</v>
          </cell>
        </row>
        <row r="2491">
          <cell r="A2491" t="str">
            <v>F519</v>
          </cell>
          <cell r="B2491" t="str">
            <v>TRASTORNO NO ORGANICO DEL SUEÑO, NO ESPECIFICADO</v>
          </cell>
          <cell r="C2491" t="str">
            <v>057</v>
          </cell>
        </row>
        <row r="2492">
          <cell r="A2492" t="str">
            <v>F52</v>
          </cell>
          <cell r="B2492" t="str">
            <v>DISFUNCION SEXUAL NO OCASIONADA POR TRASTORNO NI ENF. ORGANICOS</v>
          </cell>
          <cell r="C2492" t="str">
            <v>057</v>
          </cell>
        </row>
        <row r="2493">
          <cell r="A2493" t="str">
            <v>F520</v>
          </cell>
          <cell r="B2493" t="str">
            <v>FALTA O PERDIDA DEL DESEO SEXUAL</v>
          </cell>
          <cell r="C2493" t="str">
            <v>057</v>
          </cell>
        </row>
        <row r="2494">
          <cell r="A2494" t="str">
            <v>F521</v>
          </cell>
          <cell r="B2494" t="str">
            <v>AVERSION AL SEXO Y FALTA DE GOCE SEXUAL</v>
          </cell>
          <cell r="C2494" t="str">
            <v>057</v>
          </cell>
        </row>
        <row r="2495">
          <cell r="A2495" t="str">
            <v>F522</v>
          </cell>
          <cell r="B2495" t="str">
            <v>FALLA DE LA RESPUESTA GENITAL</v>
          </cell>
          <cell r="C2495" t="str">
            <v>057</v>
          </cell>
        </row>
        <row r="2496">
          <cell r="A2496" t="str">
            <v>F523</v>
          </cell>
          <cell r="B2496" t="str">
            <v>DISFUNCION ORGANICA</v>
          </cell>
          <cell r="C2496" t="str">
            <v>057</v>
          </cell>
        </row>
        <row r="2497">
          <cell r="A2497" t="str">
            <v>F524</v>
          </cell>
          <cell r="B2497" t="str">
            <v>EYACULACION PRECOZ</v>
          </cell>
          <cell r="C2497" t="str">
            <v>057</v>
          </cell>
        </row>
        <row r="2498">
          <cell r="A2498" t="str">
            <v>F525</v>
          </cell>
          <cell r="B2498" t="str">
            <v>VAGINISMO NO ORGANICO</v>
          </cell>
          <cell r="C2498" t="str">
            <v>057</v>
          </cell>
        </row>
        <row r="2499">
          <cell r="A2499" t="str">
            <v>F526</v>
          </cell>
          <cell r="B2499" t="str">
            <v>DISPAREUNIA NO ORGANICA</v>
          </cell>
          <cell r="C2499" t="str">
            <v>057</v>
          </cell>
        </row>
        <row r="2500">
          <cell r="A2500" t="str">
            <v>F527</v>
          </cell>
          <cell r="B2500" t="str">
            <v>IMPULSO SEXUAL EXCESIVO</v>
          </cell>
          <cell r="C2500" t="str">
            <v>057</v>
          </cell>
        </row>
        <row r="2501">
          <cell r="A2501" t="str">
            <v>F528</v>
          </cell>
          <cell r="B2501" t="str">
            <v>OTRAS DISFUNCIONES SEXUALES, NO OCASIONADAS POR TRAST. NI ENF. ORG.</v>
          </cell>
          <cell r="C2501" t="str">
            <v>057</v>
          </cell>
        </row>
        <row r="2502">
          <cell r="A2502" t="str">
            <v>F529</v>
          </cell>
          <cell r="B2502" t="str">
            <v>DISFUNCION SEXUAL NO OCASIONADA POR TRAST. NI POR ENF. ORG. NO ESPEC</v>
          </cell>
          <cell r="C2502" t="str">
            <v>057</v>
          </cell>
        </row>
        <row r="2503">
          <cell r="A2503" t="str">
            <v>F53</v>
          </cell>
          <cell r="B2503" t="str">
            <v>TRASTORNOS MENTALES Y DEL COMPORT. ASOCIADOS CON EL PUERPERIO</v>
          </cell>
          <cell r="C2503" t="str">
            <v>057</v>
          </cell>
        </row>
        <row r="2504">
          <cell r="A2504" t="str">
            <v>F530</v>
          </cell>
          <cell r="B2504" t="str">
            <v>TRASTORNOS MENTALES Y DEL COMPORT. LEVES ASOCIADOS CON EL PUERPERIO</v>
          </cell>
          <cell r="C2504" t="str">
            <v>057</v>
          </cell>
        </row>
        <row r="2505">
          <cell r="A2505" t="str">
            <v>F531</v>
          </cell>
          <cell r="B2505" t="str">
            <v>TRASTORNOS MENTALES Y DEL COMPORT. GRAVES, ASOCIADOS CON EL PUERPERIO</v>
          </cell>
          <cell r="C2505" t="str">
            <v>057</v>
          </cell>
        </row>
        <row r="2506">
          <cell r="A2506" t="str">
            <v>F538</v>
          </cell>
          <cell r="B2506" t="str">
            <v>OTROS TRASTORNOS MENTALES Y DEL COMPORT. ASOCIADOS CO EL PUERPERIO</v>
          </cell>
          <cell r="C2506" t="str">
            <v>057</v>
          </cell>
        </row>
        <row r="2507">
          <cell r="A2507" t="str">
            <v>F539</v>
          </cell>
          <cell r="B2507" t="str">
            <v>TRASTORNO MENTAL PUERPERAL, NO ESPECIFICADO</v>
          </cell>
          <cell r="C2507" t="str">
            <v>057</v>
          </cell>
        </row>
        <row r="2508">
          <cell r="A2508" t="str">
            <v>F54</v>
          </cell>
          <cell r="B2508" t="str">
            <v>FACTORES PSICOLOGICOS Y DEL COMPORT. ASOCIADOS CON TRASTOR. O ENF.</v>
          </cell>
          <cell r="C2508" t="str">
            <v>057</v>
          </cell>
        </row>
        <row r="2509">
          <cell r="A2509" t="str">
            <v>F55</v>
          </cell>
          <cell r="B2509" t="str">
            <v>ABUSO DE SUSTANCIAS QUE NO PRODUCEN DEPENDENCIA</v>
          </cell>
          <cell r="C2509" t="str">
            <v>057</v>
          </cell>
        </row>
        <row r="2510">
          <cell r="A2510" t="str">
            <v>F59</v>
          </cell>
          <cell r="B2510" t="str">
            <v>SIDROMES DEL COMPORT. CON ALTER. FISIOLOGICAS Y FACTORES FISICOS, NO</v>
          </cell>
          <cell r="C2510" t="str">
            <v>057</v>
          </cell>
        </row>
        <row r="2511">
          <cell r="A2511" t="str">
            <v>F60</v>
          </cell>
          <cell r="B2511" t="str">
            <v>TRASTORNOS ESPECIFICOS DE LA PERSONALIDAD</v>
          </cell>
          <cell r="C2511" t="str">
            <v>057</v>
          </cell>
        </row>
        <row r="2512">
          <cell r="A2512" t="str">
            <v>F600</v>
          </cell>
          <cell r="B2512" t="str">
            <v>TRASTORNOS PARANOIDE DE LA PERSONALIDAD</v>
          </cell>
          <cell r="C2512" t="str">
            <v>057</v>
          </cell>
        </row>
        <row r="2513">
          <cell r="A2513" t="str">
            <v>F601</v>
          </cell>
          <cell r="B2513" t="str">
            <v>TRASTORNO ESQUIZOIDE DE LA PERSONALIDAD</v>
          </cell>
          <cell r="C2513" t="str">
            <v>057</v>
          </cell>
        </row>
        <row r="2514">
          <cell r="A2514" t="str">
            <v>F602</v>
          </cell>
          <cell r="B2514" t="str">
            <v>TRASTORNO ASOCIAL DE LA PERSONALIDAD</v>
          </cell>
          <cell r="C2514" t="str">
            <v>057</v>
          </cell>
        </row>
        <row r="2515">
          <cell r="A2515" t="str">
            <v>F603</v>
          </cell>
          <cell r="B2515" t="str">
            <v>TRASTORNO DE LA PERSONALIDAD EMOCIONALMENTE INESTABLE</v>
          </cell>
          <cell r="C2515" t="str">
            <v>057</v>
          </cell>
        </row>
        <row r="2516">
          <cell r="A2516" t="str">
            <v>F604</v>
          </cell>
          <cell r="B2516" t="str">
            <v>TRASTORNO HISTRIONICO DE LA PERSONALIDAD</v>
          </cell>
          <cell r="C2516" t="str">
            <v>057</v>
          </cell>
        </row>
        <row r="2517">
          <cell r="A2517" t="str">
            <v>F605</v>
          </cell>
          <cell r="B2517" t="str">
            <v>TRASTORNO ANANCASTICO DE LA PERSONALIDAD</v>
          </cell>
          <cell r="C2517" t="str">
            <v>057</v>
          </cell>
        </row>
        <row r="2518">
          <cell r="A2518" t="str">
            <v>F606</v>
          </cell>
          <cell r="B2518" t="str">
            <v>TRASTORNO DE LA PERSONLIDAD ANSIOSA (EVASIVA, ELUSIVA)</v>
          </cell>
          <cell r="C2518" t="str">
            <v>057</v>
          </cell>
        </row>
        <row r="2519">
          <cell r="A2519" t="str">
            <v>F607</v>
          </cell>
          <cell r="B2519" t="str">
            <v>TRASTORNO DE LA PERSINALIDAD DEPENDIENTE</v>
          </cell>
          <cell r="C2519" t="str">
            <v>057</v>
          </cell>
        </row>
        <row r="2520">
          <cell r="A2520" t="str">
            <v>F608</v>
          </cell>
          <cell r="B2520" t="str">
            <v>OTROS TRASTORNOS ESPECIFICOS DE LA PERSONALIDAD</v>
          </cell>
          <cell r="C2520" t="str">
            <v>057</v>
          </cell>
        </row>
        <row r="2521">
          <cell r="A2521" t="str">
            <v>F609</v>
          </cell>
          <cell r="B2521" t="str">
            <v>TRASTORNO DE LA PERSONALIDAD, NO ESPECIFICADO</v>
          </cell>
          <cell r="C2521" t="str">
            <v>057</v>
          </cell>
        </row>
        <row r="2522">
          <cell r="A2522" t="str">
            <v>F61</v>
          </cell>
          <cell r="B2522" t="str">
            <v>TRASTORNOS MIXTOS Y OTROS TRASTONOS DE LA PERSONALIDAD</v>
          </cell>
          <cell r="C2522" t="str">
            <v>057</v>
          </cell>
        </row>
        <row r="2523">
          <cell r="A2523" t="str">
            <v>F62</v>
          </cell>
          <cell r="B2523" t="str">
            <v>CAMBIOS PERDURABLES DE LA PERSON. NO ATRIBUIBLES A LA LESION O A ENF</v>
          </cell>
          <cell r="C2523" t="str">
            <v>057</v>
          </cell>
        </row>
        <row r="2524">
          <cell r="A2524" t="str">
            <v>F620</v>
          </cell>
          <cell r="B2524" t="str">
            <v>CAMBIO PERDURABLES DE LA PERSON. DESPUES DE UNA EXPERIENCIA CATAS.</v>
          </cell>
          <cell r="C2524" t="str">
            <v>057</v>
          </cell>
        </row>
        <row r="2525">
          <cell r="A2525" t="str">
            <v>F621</v>
          </cell>
          <cell r="B2525" t="str">
            <v>CAMBIO PERDURABLES DE LA PERS. CONSECUTIVO A UNA ENF. PSIQUIATRICA</v>
          </cell>
          <cell r="C2525" t="str">
            <v>057</v>
          </cell>
        </row>
        <row r="2526">
          <cell r="A2526" t="str">
            <v>F628</v>
          </cell>
          <cell r="B2526" t="str">
            <v>OTROS CAMBIOS PERDURABLES DE LA PERSONALIDAD</v>
          </cell>
          <cell r="C2526" t="str">
            <v>057</v>
          </cell>
        </row>
        <row r="2527">
          <cell r="A2527" t="str">
            <v>F629</v>
          </cell>
          <cell r="B2527" t="str">
            <v>CAMBIO PERDURABLE DE LA PERSONALIDAD, NO ESPECIFICADO</v>
          </cell>
          <cell r="C2527" t="str">
            <v>057</v>
          </cell>
        </row>
        <row r="2528">
          <cell r="A2528" t="str">
            <v>F63</v>
          </cell>
          <cell r="B2528" t="str">
            <v>TRASTORNOS DE LOS HABITOS Y DE LOS IMPULSOS</v>
          </cell>
          <cell r="C2528" t="str">
            <v>057</v>
          </cell>
        </row>
        <row r="2529">
          <cell r="A2529" t="str">
            <v>F630</v>
          </cell>
          <cell r="B2529" t="str">
            <v>JUEGO PATOLOGICO</v>
          </cell>
          <cell r="C2529" t="str">
            <v>057</v>
          </cell>
        </row>
        <row r="2530">
          <cell r="A2530" t="str">
            <v>F631</v>
          </cell>
          <cell r="B2530" t="str">
            <v>PIROMANIA</v>
          </cell>
          <cell r="C2530" t="str">
            <v>057</v>
          </cell>
        </row>
        <row r="2531">
          <cell r="A2531" t="str">
            <v>F632</v>
          </cell>
          <cell r="B2531" t="str">
            <v>HURTO PATOLOGICO (CLEPTOMANIA)</v>
          </cell>
          <cell r="C2531" t="str">
            <v>057</v>
          </cell>
        </row>
        <row r="2532">
          <cell r="A2532" t="str">
            <v>F633</v>
          </cell>
          <cell r="B2532" t="str">
            <v>TRICOTILOMANIA</v>
          </cell>
          <cell r="C2532" t="str">
            <v>057</v>
          </cell>
        </row>
        <row r="2533">
          <cell r="A2533" t="str">
            <v>F638</v>
          </cell>
          <cell r="B2533" t="str">
            <v>OTROS TRASTORNOS DE LOS HABITOS Y DE LOS IMPULSOS</v>
          </cell>
          <cell r="C2533" t="str">
            <v>057</v>
          </cell>
        </row>
        <row r="2534">
          <cell r="A2534" t="str">
            <v>F639</v>
          </cell>
          <cell r="B2534" t="str">
            <v>TRASTORNO DE LOS HABITOS Y DE LOS IMPULSOS, NO ESPECIFICADO</v>
          </cell>
          <cell r="C2534" t="str">
            <v>057</v>
          </cell>
        </row>
        <row r="2535">
          <cell r="A2535" t="str">
            <v>F64</v>
          </cell>
          <cell r="B2535" t="str">
            <v>TRASTORNOS DE LA IDENTIDAD DE GENERO</v>
          </cell>
          <cell r="C2535" t="str">
            <v>057</v>
          </cell>
        </row>
        <row r="2536">
          <cell r="A2536" t="str">
            <v>F640</v>
          </cell>
          <cell r="B2536" t="str">
            <v>TRANSEXUALISMO</v>
          </cell>
          <cell r="C2536" t="str">
            <v>057</v>
          </cell>
        </row>
        <row r="2537">
          <cell r="A2537" t="str">
            <v>F641</v>
          </cell>
          <cell r="B2537" t="str">
            <v>TRANSVESTISMO DE ROL DUAL</v>
          </cell>
          <cell r="C2537" t="str">
            <v>057</v>
          </cell>
        </row>
        <row r="2538">
          <cell r="A2538" t="str">
            <v>F642</v>
          </cell>
          <cell r="B2538" t="str">
            <v>TRASTORNO DE LA IDENTIDAD DE GENERO EN LA NIÑES</v>
          </cell>
          <cell r="C2538" t="str">
            <v>057</v>
          </cell>
        </row>
        <row r="2539">
          <cell r="A2539" t="str">
            <v>F648</v>
          </cell>
          <cell r="B2539" t="str">
            <v>OTROS TRASTORNOS DE LA IDENTIDAD DE GENERO, NO ESPECIFICADO</v>
          </cell>
          <cell r="C2539" t="str">
            <v>057</v>
          </cell>
        </row>
        <row r="2540">
          <cell r="A2540" t="str">
            <v>F649</v>
          </cell>
          <cell r="B2540" t="str">
            <v>TRASTORNO DE LA IDENTIDAD DE GENERO, NO ESPECIFICADO</v>
          </cell>
          <cell r="C2540" t="str">
            <v>057</v>
          </cell>
        </row>
        <row r="2541">
          <cell r="A2541" t="str">
            <v>F65</v>
          </cell>
          <cell r="B2541" t="str">
            <v>TRASTORNO DE LA PREFERENCIA SEXUAL</v>
          </cell>
          <cell r="C2541" t="str">
            <v>057</v>
          </cell>
        </row>
        <row r="2542">
          <cell r="A2542" t="str">
            <v>F650</v>
          </cell>
          <cell r="B2542" t="str">
            <v>FETICHISMO</v>
          </cell>
          <cell r="C2542" t="str">
            <v>057</v>
          </cell>
        </row>
        <row r="2543">
          <cell r="A2543" t="str">
            <v>F651</v>
          </cell>
          <cell r="B2543" t="str">
            <v>TRANSVESTISMO FETICHISTA</v>
          </cell>
          <cell r="C2543" t="str">
            <v>057</v>
          </cell>
        </row>
        <row r="2544">
          <cell r="A2544" t="str">
            <v>F652</v>
          </cell>
          <cell r="B2544" t="str">
            <v>EXHIBICIONISMO</v>
          </cell>
          <cell r="C2544" t="str">
            <v>057</v>
          </cell>
        </row>
        <row r="2545">
          <cell r="A2545" t="str">
            <v>F653</v>
          </cell>
          <cell r="B2545" t="str">
            <v>VOYEURISMO</v>
          </cell>
          <cell r="C2545" t="str">
            <v>057</v>
          </cell>
        </row>
        <row r="2546">
          <cell r="A2546" t="str">
            <v>F654</v>
          </cell>
          <cell r="B2546" t="str">
            <v>PEDOFILIA</v>
          </cell>
          <cell r="C2546" t="str">
            <v>057</v>
          </cell>
        </row>
        <row r="2547">
          <cell r="A2547" t="str">
            <v>F655</v>
          </cell>
          <cell r="B2547" t="str">
            <v>SADOMASOQUISMO</v>
          </cell>
          <cell r="C2547" t="str">
            <v>057</v>
          </cell>
        </row>
        <row r="2548">
          <cell r="A2548" t="str">
            <v>F656</v>
          </cell>
          <cell r="B2548" t="str">
            <v>TRASTORNOS MULTIPLES DE LA PREFERENCIA SEXUAL</v>
          </cell>
          <cell r="C2548" t="str">
            <v>057</v>
          </cell>
        </row>
        <row r="2549">
          <cell r="A2549" t="str">
            <v>F658</v>
          </cell>
          <cell r="B2549" t="str">
            <v>OTROS TRASTORNOS DE LA PREFERENCIA SEXUAL</v>
          </cell>
          <cell r="C2549" t="str">
            <v>057</v>
          </cell>
        </row>
        <row r="2550">
          <cell r="A2550" t="str">
            <v>F659</v>
          </cell>
          <cell r="B2550" t="str">
            <v>TRASTORNO DE LA PREFERENCIA SEXUAL, NO ESPECIFICADO</v>
          </cell>
          <cell r="C2550" t="str">
            <v>057</v>
          </cell>
        </row>
        <row r="2551">
          <cell r="A2551" t="str">
            <v>F66</v>
          </cell>
          <cell r="B2551" t="str">
            <v>TRASTORNOS PSICOLOGICOS Y DEL COMPORT. ASOCIADOS CON EL DESARROLLO</v>
          </cell>
          <cell r="C2551" t="str">
            <v>057</v>
          </cell>
        </row>
        <row r="2552">
          <cell r="A2552" t="str">
            <v>F660</v>
          </cell>
          <cell r="B2552" t="str">
            <v>TRASTORNO DE LA MADURACION SEXUAL</v>
          </cell>
          <cell r="C2552" t="str">
            <v>057</v>
          </cell>
        </row>
        <row r="2553">
          <cell r="A2553" t="str">
            <v>F661</v>
          </cell>
          <cell r="B2553" t="str">
            <v>ORIENTACION SEXUAL EGODISTONICA</v>
          </cell>
          <cell r="C2553" t="str">
            <v>057</v>
          </cell>
        </row>
        <row r="2554">
          <cell r="A2554" t="str">
            <v>F662</v>
          </cell>
          <cell r="B2554" t="str">
            <v>TRASTORNO DE LA RELACION SEXUAL</v>
          </cell>
          <cell r="C2554" t="str">
            <v>057</v>
          </cell>
        </row>
        <row r="2555">
          <cell r="A2555" t="str">
            <v>F668</v>
          </cell>
          <cell r="B2555" t="str">
            <v>OTROS TRASTORNOS DEL DESARROLLO PSICOSEXUAL</v>
          </cell>
          <cell r="C2555" t="str">
            <v>057</v>
          </cell>
        </row>
        <row r="2556">
          <cell r="A2556" t="str">
            <v>F669</v>
          </cell>
          <cell r="B2556" t="str">
            <v>TRASTORNO DEL DESARROLLO PSICOSEXUAL, NO ESPECIFICADO</v>
          </cell>
          <cell r="C2556" t="str">
            <v>057</v>
          </cell>
        </row>
        <row r="2557">
          <cell r="A2557" t="str">
            <v>F68</v>
          </cell>
          <cell r="B2557" t="str">
            <v>OTROS TRASTORNOS DE LA PERSONALIDAD Y DEL COMPORT. EN ADULTOS</v>
          </cell>
          <cell r="C2557" t="str">
            <v>057</v>
          </cell>
        </row>
        <row r="2558">
          <cell r="A2558" t="str">
            <v>F680</v>
          </cell>
          <cell r="B2558" t="str">
            <v>ELABORACION DE SINTOMAS FISICOS POR CAUSAS PSICOLOGICAS</v>
          </cell>
          <cell r="C2558" t="str">
            <v>057</v>
          </cell>
        </row>
        <row r="2559">
          <cell r="A2559" t="str">
            <v>F681</v>
          </cell>
          <cell r="B2559" t="str">
            <v>PRODUCCION INTENCIONAL O SIMULACION DE SINTOMAS O DE INCAPACIDADES</v>
          </cell>
          <cell r="C2559" t="str">
            <v>057</v>
          </cell>
        </row>
        <row r="2560">
          <cell r="A2560" t="str">
            <v>F688</v>
          </cell>
          <cell r="B2560" t="str">
            <v>OTROS TRASTORNOS ESPECIFICADOS DE LA PERSON. Y DEL COMPORT. EN ADULTOS</v>
          </cell>
          <cell r="C2560" t="str">
            <v>057</v>
          </cell>
        </row>
        <row r="2561">
          <cell r="A2561" t="str">
            <v>F69</v>
          </cell>
          <cell r="B2561" t="str">
            <v>TASTORNO DE LA PERSONALIDAD Y DEL COMPRT. EN ADULTOS, NO ESPECIF.</v>
          </cell>
          <cell r="C2561" t="str">
            <v>057</v>
          </cell>
        </row>
        <row r="2562">
          <cell r="A2562" t="str">
            <v>F70</v>
          </cell>
          <cell r="B2562" t="str">
            <v>RETRASO MENTAL LEVE</v>
          </cell>
          <cell r="C2562" t="str">
            <v>057</v>
          </cell>
        </row>
        <row r="2563">
          <cell r="A2563" t="str">
            <v>F71</v>
          </cell>
          <cell r="B2563" t="str">
            <v>RETRASO MENTAL MODERADO</v>
          </cell>
          <cell r="C2563" t="str">
            <v>057</v>
          </cell>
        </row>
        <row r="2564">
          <cell r="A2564" t="str">
            <v>F72</v>
          </cell>
          <cell r="B2564" t="str">
            <v>RETRASO MENTAL GRAVE</v>
          </cell>
          <cell r="C2564" t="str">
            <v>057</v>
          </cell>
        </row>
        <row r="2565">
          <cell r="A2565" t="str">
            <v>F721</v>
          </cell>
          <cell r="B2565" t="str">
            <v>PERFORACION  ATICA DE LA MENBRANA TIMPANICA</v>
          </cell>
          <cell r="C2565" t="str">
            <v>00</v>
          </cell>
        </row>
        <row r="2566">
          <cell r="A2566" t="str">
            <v>F73</v>
          </cell>
          <cell r="B2566" t="str">
            <v>RETRASO MENTAL PROFUNDO</v>
          </cell>
          <cell r="C2566" t="str">
            <v>057</v>
          </cell>
        </row>
        <row r="2567">
          <cell r="A2567" t="str">
            <v>F78</v>
          </cell>
          <cell r="B2567" t="str">
            <v>OTROS TIPOS DE RETRASO MENTAL</v>
          </cell>
          <cell r="C2567" t="str">
            <v>057</v>
          </cell>
        </row>
        <row r="2568">
          <cell r="A2568" t="str">
            <v>F79</v>
          </cell>
          <cell r="B2568" t="str">
            <v>RETRASO MENTAL, NO ESPECIFICADO</v>
          </cell>
          <cell r="C2568" t="str">
            <v>057</v>
          </cell>
        </row>
        <row r="2569">
          <cell r="A2569" t="str">
            <v>F80</v>
          </cell>
          <cell r="B2569" t="str">
            <v>TRASTORNOS ESPECIFICOS DEL DESARROLLO DEL HABLA Y DEL LENGUAJE</v>
          </cell>
          <cell r="C2569" t="str">
            <v>057</v>
          </cell>
        </row>
        <row r="2570">
          <cell r="A2570" t="str">
            <v>F800</v>
          </cell>
          <cell r="B2570" t="str">
            <v>TRASTORNO ESPECIFICO DE LA PRONUNCIACION</v>
          </cell>
          <cell r="C2570" t="str">
            <v>057</v>
          </cell>
        </row>
        <row r="2571">
          <cell r="A2571" t="str">
            <v>F801</v>
          </cell>
          <cell r="B2571" t="str">
            <v>TRASTORNO DEL LENGUAJE EXPRESIVO</v>
          </cell>
          <cell r="C2571" t="str">
            <v>057</v>
          </cell>
        </row>
        <row r="2572">
          <cell r="A2572" t="str">
            <v>F802</v>
          </cell>
          <cell r="B2572" t="str">
            <v>TRASTORNO DE LA RECEPCION DEL LENGUAJE</v>
          </cell>
          <cell r="C2572" t="str">
            <v>057</v>
          </cell>
        </row>
        <row r="2573">
          <cell r="A2573" t="str">
            <v>F803</v>
          </cell>
          <cell r="B2573" t="str">
            <v>AFASIA ADQUIRIDA CON EPILEPSIA (LANDAU-KLEFFNER)</v>
          </cell>
          <cell r="C2573" t="str">
            <v>057</v>
          </cell>
        </row>
        <row r="2574">
          <cell r="A2574" t="str">
            <v>F808</v>
          </cell>
          <cell r="B2574" t="str">
            <v>OTROS TRASTORNOS DEL DESARROLLO DEL HABLA Y DEL LENGUAJE</v>
          </cell>
          <cell r="C2574" t="str">
            <v>057</v>
          </cell>
        </row>
        <row r="2575">
          <cell r="A2575" t="str">
            <v>F809</v>
          </cell>
          <cell r="B2575" t="str">
            <v>TRASTRONO DEL DESARROLLO DEL HABLA Y DEL LENGUAJE NO ESPECIFICADO</v>
          </cell>
          <cell r="C2575" t="str">
            <v>057</v>
          </cell>
        </row>
        <row r="2576">
          <cell r="A2576" t="str">
            <v>F81</v>
          </cell>
          <cell r="B2576" t="str">
            <v>TRASTORNOS ESPECIFICOS DEL DESARROLLO DE LAS HABILIDADES ESCOLARES</v>
          </cell>
          <cell r="C2576" t="str">
            <v>057</v>
          </cell>
        </row>
        <row r="2577">
          <cell r="A2577" t="str">
            <v>F810</v>
          </cell>
          <cell r="B2577" t="str">
            <v>TRASTORNO ESPECIFICO DE LA LECTURA</v>
          </cell>
          <cell r="C2577" t="str">
            <v>057</v>
          </cell>
        </row>
        <row r="2578">
          <cell r="A2578" t="str">
            <v>F811</v>
          </cell>
          <cell r="B2578" t="str">
            <v>TRASTORNO ESPECIFICO DEL DELETREO (ORTOGRAFIA)</v>
          </cell>
          <cell r="C2578" t="str">
            <v>057</v>
          </cell>
        </row>
        <row r="2579">
          <cell r="A2579" t="str">
            <v>F812</v>
          </cell>
          <cell r="B2579" t="str">
            <v>TRASTORNO ESPECIFICO DE LAS HABILIDADES ARITMETICAS</v>
          </cell>
          <cell r="C2579" t="str">
            <v>057</v>
          </cell>
        </row>
        <row r="2580">
          <cell r="A2580" t="str">
            <v>F813</v>
          </cell>
          <cell r="B2580" t="str">
            <v>TRASTORNO MIXTO DE LAS HABILIDADES ESCOLARES</v>
          </cell>
          <cell r="C2580" t="str">
            <v>057</v>
          </cell>
        </row>
        <row r="2581">
          <cell r="A2581" t="str">
            <v>F818</v>
          </cell>
          <cell r="B2581" t="str">
            <v>OTROS TRASTORNOS DEL DESARROLLO DE LAS HABILIDADES ESCOLARES</v>
          </cell>
          <cell r="C2581" t="str">
            <v>057</v>
          </cell>
        </row>
        <row r="2582">
          <cell r="A2582" t="str">
            <v>F819</v>
          </cell>
          <cell r="B2582" t="str">
            <v>TRASTORNO DEL DESARROLLO DE LAS HABILIDADES ESCOLARES, NO ESPECIFIC</v>
          </cell>
          <cell r="C2582" t="str">
            <v>057</v>
          </cell>
        </row>
        <row r="2583">
          <cell r="A2583" t="str">
            <v>F82</v>
          </cell>
          <cell r="B2583" t="str">
            <v>TRASTORNO ESPECIFICO DEL DESARROLLO DE LA FUNCION MOTRIZ</v>
          </cell>
          <cell r="C2583" t="str">
            <v>057</v>
          </cell>
        </row>
        <row r="2584">
          <cell r="A2584" t="str">
            <v>F83</v>
          </cell>
          <cell r="B2584" t="str">
            <v>TRASTORNOS ESPECIFICOS MIXTOS DEL DESARROLLO</v>
          </cell>
          <cell r="C2584" t="str">
            <v>057</v>
          </cell>
        </row>
        <row r="2585">
          <cell r="A2585" t="str">
            <v>F84</v>
          </cell>
          <cell r="B2585" t="str">
            <v>TRASTORNOS GENERALIZADOS DEL DESARROLLO</v>
          </cell>
          <cell r="C2585" t="str">
            <v>057</v>
          </cell>
        </row>
        <row r="2586">
          <cell r="A2586" t="str">
            <v>F840</v>
          </cell>
          <cell r="B2586" t="str">
            <v>AUTISMO EN LA NIÑES</v>
          </cell>
          <cell r="C2586" t="str">
            <v>057</v>
          </cell>
        </row>
        <row r="2587">
          <cell r="A2587" t="str">
            <v>F841</v>
          </cell>
          <cell r="B2587" t="str">
            <v>AUTISMO ATIPICO</v>
          </cell>
          <cell r="C2587" t="str">
            <v>057</v>
          </cell>
        </row>
        <row r="2588">
          <cell r="A2588" t="str">
            <v>F842</v>
          </cell>
          <cell r="B2588" t="str">
            <v>SINDROME DE RETT</v>
          </cell>
          <cell r="C2588" t="str">
            <v>057</v>
          </cell>
        </row>
        <row r="2589">
          <cell r="A2589" t="str">
            <v>F843</v>
          </cell>
          <cell r="B2589" t="str">
            <v>OTRO TRASTORNO DESINTEGRATIVO DE LA NIÑES</v>
          </cell>
          <cell r="C2589" t="str">
            <v>057</v>
          </cell>
        </row>
        <row r="2590">
          <cell r="A2590" t="str">
            <v>F844</v>
          </cell>
          <cell r="B2590" t="str">
            <v>TRASTORNO HIPERACTIVO ASOCIADO CON RETRASO MENTAL Y MOVIM. ESTEREOT</v>
          </cell>
          <cell r="C2590" t="str">
            <v>057</v>
          </cell>
        </row>
        <row r="2591">
          <cell r="A2591" t="str">
            <v>F845</v>
          </cell>
          <cell r="B2591" t="str">
            <v>SINDROME DE ASPERGER</v>
          </cell>
          <cell r="C2591" t="str">
            <v>057</v>
          </cell>
        </row>
        <row r="2592">
          <cell r="A2592" t="str">
            <v>F848</v>
          </cell>
          <cell r="B2592" t="str">
            <v>OTROS TRASTORNOS GENERALIZADOS DEL DESARROLLO</v>
          </cell>
          <cell r="C2592" t="str">
            <v>057</v>
          </cell>
        </row>
        <row r="2593">
          <cell r="A2593" t="str">
            <v>F849</v>
          </cell>
          <cell r="B2593" t="str">
            <v>TRASTORNO GENERALIZADO DEL DESARROLLO NO ESPECIFICADO</v>
          </cell>
          <cell r="C2593" t="str">
            <v>057</v>
          </cell>
        </row>
        <row r="2594">
          <cell r="A2594" t="str">
            <v>F88</v>
          </cell>
          <cell r="B2594" t="str">
            <v>OTROS TRASTORNOS DEL DESARROLLO PSICOLOGICO</v>
          </cell>
          <cell r="C2594" t="str">
            <v>057</v>
          </cell>
        </row>
        <row r="2595">
          <cell r="A2595" t="str">
            <v>F89</v>
          </cell>
          <cell r="B2595" t="str">
            <v>TRASTORNO DEL DESARROLLO PSICOLOGICO, NO ESPECIFICADO</v>
          </cell>
          <cell r="C2595" t="str">
            <v>057</v>
          </cell>
        </row>
        <row r="2596">
          <cell r="A2596" t="str">
            <v>F90</v>
          </cell>
          <cell r="B2596" t="str">
            <v>TRASTORNOS HIPERCINETICOS</v>
          </cell>
          <cell r="C2596" t="str">
            <v>057</v>
          </cell>
        </row>
        <row r="2597">
          <cell r="A2597" t="str">
            <v>F900</v>
          </cell>
          <cell r="B2597" t="str">
            <v>PERTURBACION DE LA ACTIVIDAD Y DE LA ATENCION</v>
          </cell>
          <cell r="C2597" t="str">
            <v>057</v>
          </cell>
        </row>
        <row r="2598">
          <cell r="A2598" t="str">
            <v>F901</v>
          </cell>
          <cell r="B2598" t="str">
            <v>TRASTORNO HIPERCINETICO DE LA CONDUCTA</v>
          </cell>
          <cell r="C2598" t="str">
            <v>057</v>
          </cell>
        </row>
        <row r="2599">
          <cell r="A2599" t="str">
            <v>F908</v>
          </cell>
          <cell r="B2599" t="str">
            <v>OTROS TRASTORNOS HIPERCINETICOS</v>
          </cell>
          <cell r="C2599" t="str">
            <v>057</v>
          </cell>
        </row>
        <row r="2600">
          <cell r="A2600" t="str">
            <v>F909</v>
          </cell>
          <cell r="B2600" t="str">
            <v>TRASTORNO HIPERCINETICO, NO ESPECIFICADO</v>
          </cell>
          <cell r="C2600" t="str">
            <v>057</v>
          </cell>
        </row>
        <row r="2601">
          <cell r="A2601" t="str">
            <v>F91</v>
          </cell>
          <cell r="B2601" t="str">
            <v>TRASTRONOS DE LA CONDUCTA</v>
          </cell>
          <cell r="C2601" t="str">
            <v>057</v>
          </cell>
        </row>
        <row r="2602">
          <cell r="A2602" t="str">
            <v>F910</v>
          </cell>
          <cell r="B2602" t="str">
            <v>TRASTRONO DE LA CONDUCTA LIMITADO AL CONTEXTO FAMILIAR</v>
          </cell>
          <cell r="C2602" t="str">
            <v>057</v>
          </cell>
        </row>
        <row r="2603">
          <cell r="A2603" t="str">
            <v>F911</v>
          </cell>
          <cell r="B2603" t="str">
            <v>TRASTORNO DE LA CONDUCTA INSOCIABLE</v>
          </cell>
          <cell r="C2603" t="str">
            <v>057</v>
          </cell>
        </row>
        <row r="2604">
          <cell r="A2604" t="str">
            <v>F912</v>
          </cell>
          <cell r="B2604" t="str">
            <v>TRASTORNO DE LA CONDUCTA SOCIABLE</v>
          </cell>
          <cell r="C2604" t="str">
            <v>057</v>
          </cell>
        </row>
        <row r="2605">
          <cell r="A2605" t="str">
            <v>F913</v>
          </cell>
          <cell r="B2605" t="str">
            <v>TRASTORNO OPOSITOR DESAFIANTE</v>
          </cell>
          <cell r="C2605" t="str">
            <v>057</v>
          </cell>
        </row>
        <row r="2606">
          <cell r="A2606" t="str">
            <v>F918</v>
          </cell>
          <cell r="B2606" t="str">
            <v>OTROS TRASTORNOS DE LA CONDUCTA</v>
          </cell>
          <cell r="C2606" t="str">
            <v>057</v>
          </cell>
        </row>
        <row r="2607">
          <cell r="A2607" t="str">
            <v>F919</v>
          </cell>
          <cell r="B2607" t="str">
            <v>TRASTORNO DE LA CONDUCTA, NO ESPECIFICADO</v>
          </cell>
          <cell r="C2607" t="str">
            <v>057</v>
          </cell>
        </row>
        <row r="2608">
          <cell r="A2608" t="str">
            <v>F92</v>
          </cell>
          <cell r="B2608" t="str">
            <v>TRASTORNOS MIXTOS DE LA CONDUCTA Y DE LAS EMOCIONES</v>
          </cell>
          <cell r="C2608" t="str">
            <v>057</v>
          </cell>
        </row>
        <row r="2609">
          <cell r="A2609" t="str">
            <v>F920</v>
          </cell>
          <cell r="B2609" t="str">
            <v>TRASTORNO DEPRESIVO DE LA CONDUCTA</v>
          </cell>
          <cell r="C2609" t="str">
            <v>057</v>
          </cell>
        </row>
        <row r="2610">
          <cell r="A2610" t="str">
            <v>F928</v>
          </cell>
          <cell r="B2610" t="str">
            <v>OTROS TRASTORNOS MIXTOS DE LA CONDUCTA Y DE LAS EMOCIONES</v>
          </cell>
          <cell r="C2610" t="str">
            <v>057</v>
          </cell>
        </row>
        <row r="2611">
          <cell r="A2611" t="str">
            <v>F929</v>
          </cell>
          <cell r="B2611" t="str">
            <v>TRASTORNO MIXTO DE LA CONDUCTA Y DE LAS EMOCIONES, NO ESPECIFICADO</v>
          </cell>
          <cell r="C2611" t="str">
            <v>057</v>
          </cell>
        </row>
        <row r="2612">
          <cell r="A2612" t="str">
            <v>F93</v>
          </cell>
          <cell r="B2612" t="str">
            <v>TRASTORNOS EMOCIONALES DE COMIENZO ESPECIFICO EN LA NIÑEZ</v>
          </cell>
          <cell r="C2612" t="str">
            <v>057</v>
          </cell>
        </row>
        <row r="2613">
          <cell r="A2613" t="str">
            <v>F930</v>
          </cell>
          <cell r="B2613" t="str">
            <v>TRASTORNO DE ANSIEDAD DE SEPARACION EN LA NIÑEZ</v>
          </cell>
          <cell r="C2613" t="str">
            <v>057</v>
          </cell>
        </row>
        <row r="2614">
          <cell r="A2614" t="str">
            <v>F931</v>
          </cell>
          <cell r="B2614" t="str">
            <v>TRASTORNO DE ANSIEDAD FOBICA DE LA NIÑEZ</v>
          </cell>
          <cell r="C2614" t="str">
            <v>057</v>
          </cell>
        </row>
        <row r="2615">
          <cell r="A2615" t="str">
            <v>F932</v>
          </cell>
          <cell r="B2615" t="str">
            <v>TRASTORNO DE ANSIEDAD SOCIAL EN LA NIÑEZ</v>
          </cell>
          <cell r="C2615" t="str">
            <v>057</v>
          </cell>
        </row>
        <row r="2616">
          <cell r="A2616" t="str">
            <v>F933</v>
          </cell>
          <cell r="B2616" t="str">
            <v>TRASTORNO DE RIVALIDAD ENTRE HERMANOS</v>
          </cell>
          <cell r="C2616" t="str">
            <v>057</v>
          </cell>
        </row>
        <row r="2617">
          <cell r="A2617" t="str">
            <v>F938</v>
          </cell>
          <cell r="B2617" t="str">
            <v>OTROS TRASTORNOS EMOCIONALES EN LA NIÑEZ</v>
          </cell>
          <cell r="C2617" t="str">
            <v>057</v>
          </cell>
        </row>
        <row r="2618">
          <cell r="A2618" t="str">
            <v>F939</v>
          </cell>
          <cell r="B2618" t="str">
            <v>TRASTORNO EMOCIONAL EN LA NIÑEZ, NO ESPECIFICADO</v>
          </cell>
          <cell r="C2618" t="str">
            <v>057</v>
          </cell>
        </row>
        <row r="2619">
          <cell r="A2619" t="str">
            <v>F94</v>
          </cell>
          <cell r="B2619" t="str">
            <v>TRASTORNOS DEL COMPORT. SOCIAL DE COMIENZO ESPECIFICO EN LA NIÑEZ</v>
          </cell>
          <cell r="C2619" t="str">
            <v>057</v>
          </cell>
        </row>
        <row r="2620">
          <cell r="A2620" t="str">
            <v>F940</v>
          </cell>
          <cell r="B2620" t="str">
            <v>MUTISMO ELECTIVO</v>
          </cell>
          <cell r="C2620" t="str">
            <v>057</v>
          </cell>
        </row>
        <row r="2621">
          <cell r="A2621" t="str">
            <v>F941</v>
          </cell>
          <cell r="B2621" t="str">
            <v>TRASTORNO DE VINCULACION REACTIVA EN LA NIÑEZ</v>
          </cell>
          <cell r="C2621" t="str">
            <v>057</v>
          </cell>
        </row>
        <row r="2622">
          <cell r="A2622" t="str">
            <v>F942</v>
          </cell>
          <cell r="B2622" t="str">
            <v>TRASTORNO DE VINCULACION DESINHIBIDA  EN LA NIÑEZ</v>
          </cell>
          <cell r="C2622" t="str">
            <v>057</v>
          </cell>
        </row>
        <row r="2623">
          <cell r="A2623" t="str">
            <v>F948</v>
          </cell>
          <cell r="B2623" t="str">
            <v>OTROS TRASTORNOS DEL COMPORTAMIENTO SOCIAL EN LA NIÑEZ</v>
          </cell>
          <cell r="C2623" t="str">
            <v>057</v>
          </cell>
        </row>
        <row r="2624">
          <cell r="A2624" t="str">
            <v>F949</v>
          </cell>
          <cell r="B2624" t="str">
            <v>TRASTORNO DEL CMPORTAMIENTO SOCIAL EN LA NIÑEZ, NO ESPECIFICADO</v>
          </cell>
          <cell r="C2624" t="str">
            <v>057</v>
          </cell>
        </row>
        <row r="2625">
          <cell r="A2625" t="str">
            <v>F95</v>
          </cell>
          <cell r="B2625" t="str">
            <v>TRASTORNOS DEL TICS</v>
          </cell>
          <cell r="C2625" t="str">
            <v>057</v>
          </cell>
        </row>
        <row r="2626">
          <cell r="A2626" t="str">
            <v>F950</v>
          </cell>
          <cell r="B2626" t="str">
            <v>TRASTORNO POR TIC TRANSITORIO</v>
          </cell>
          <cell r="C2626" t="str">
            <v>057</v>
          </cell>
        </row>
        <row r="2627">
          <cell r="A2627" t="str">
            <v>F951</v>
          </cell>
          <cell r="B2627" t="str">
            <v>TRASTORNO POR TIC MOTOR O VOCAL CRONICO</v>
          </cell>
          <cell r="C2627" t="str">
            <v>057</v>
          </cell>
        </row>
        <row r="2628">
          <cell r="A2628" t="str">
            <v>F952</v>
          </cell>
          <cell r="B2628" t="str">
            <v>TRASTORNO POR TICS MOTORES Y VOCALES MULTIPLES COMBINADOS (DE LA T.)</v>
          </cell>
          <cell r="C2628" t="str">
            <v>057</v>
          </cell>
        </row>
        <row r="2629">
          <cell r="A2629" t="str">
            <v>F958</v>
          </cell>
          <cell r="B2629" t="str">
            <v>OTROS TRASTORNOS DEL TICS</v>
          </cell>
          <cell r="C2629" t="str">
            <v>057</v>
          </cell>
        </row>
        <row r="2630">
          <cell r="A2630" t="str">
            <v>F959</v>
          </cell>
          <cell r="B2630" t="str">
            <v>TRASTORNO POR TIC, NO ESPECIFICADO</v>
          </cell>
          <cell r="C2630" t="str">
            <v>057</v>
          </cell>
        </row>
        <row r="2631">
          <cell r="A2631" t="str">
            <v>F98</v>
          </cell>
          <cell r="B2631" t="str">
            <v>OTROS TRASTORNOS EMOCIONALES Y DEL COMPORT. QUE APARECEN HABITUAL.</v>
          </cell>
          <cell r="C2631" t="str">
            <v>057</v>
          </cell>
        </row>
        <row r="2632">
          <cell r="A2632" t="str">
            <v>F980</v>
          </cell>
          <cell r="B2632" t="str">
            <v>ENURESIS NO ORGANICA</v>
          </cell>
          <cell r="C2632" t="str">
            <v>057</v>
          </cell>
        </row>
        <row r="2633">
          <cell r="A2633" t="str">
            <v>F981</v>
          </cell>
          <cell r="B2633" t="str">
            <v>ENCOPRESIS NO ORGANICA</v>
          </cell>
          <cell r="C2633" t="str">
            <v>057</v>
          </cell>
        </row>
        <row r="2634">
          <cell r="A2634" t="str">
            <v>F982</v>
          </cell>
          <cell r="B2634" t="str">
            <v>TRASTORNO DE LA INGESTION ALIMENTARIA EN LA INFANCIA Y LA NIÑEZ</v>
          </cell>
          <cell r="C2634" t="str">
            <v>057</v>
          </cell>
        </row>
        <row r="2635">
          <cell r="A2635" t="str">
            <v>F983</v>
          </cell>
          <cell r="B2635" t="str">
            <v>PICA EN LA INFANCIA Y LA NIÑEZ</v>
          </cell>
          <cell r="C2635" t="str">
            <v>057</v>
          </cell>
        </row>
        <row r="2636">
          <cell r="A2636" t="str">
            <v>F984</v>
          </cell>
          <cell r="B2636" t="str">
            <v>TRASTORNOS DE LOS MOVIMIENTOS ESTEREOTIPADOS</v>
          </cell>
          <cell r="C2636" t="str">
            <v>057</v>
          </cell>
        </row>
        <row r="2637">
          <cell r="A2637" t="str">
            <v>F985</v>
          </cell>
          <cell r="B2637" t="str">
            <v>TARTAMUDEZ (ESPASMOFEMIA)</v>
          </cell>
          <cell r="C2637" t="str">
            <v>057</v>
          </cell>
        </row>
        <row r="2638">
          <cell r="A2638" t="str">
            <v>F986</v>
          </cell>
          <cell r="B2638" t="str">
            <v>FARFULLEO</v>
          </cell>
          <cell r="C2638" t="str">
            <v>057</v>
          </cell>
        </row>
        <row r="2639">
          <cell r="A2639" t="str">
            <v>F988</v>
          </cell>
          <cell r="B2639" t="str">
            <v>OTROS TRASTORNOS EMOCIONALES Y DEL COMPORT. QUE APARECEN HABITUAL</v>
          </cell>
          <cell r="C2639" t="str">
            <v>057</v>
          </cell>
        </row>
        <row r="2640">
          <cell r="A2640" t="str">
            <v>F989</v>
          </cell>
          <cell r="B2640" t="str">
            <v>TRASTORNO NO ESPEC. EMACIONAL Y DEL COMPORT. QUE APARECEN HABITUAL</v>
          </cell>
          <cell r="C2640" t="str">
            <v>057</v>
          </cell>
        </row>
        <row r="2641">
          <cell r="A2641" t="str">
            <v>F99</v>
          </cell>
          <cell r="B2641" t="str">
            <v>TRASTORNO MENTAL, NO ESPECIFICADO</v>
          </cell>
          <cell r="C2641" t="str">
            <v>057</v>
          </cell>
        </row>
        <row r="2642">
          <cell r="A2642" t="str">
            <v>FEB1</v>
          </cell>
          <cell r="B2642" t="str">
            <v>SINDROME FEBRIL EN ESTUDIO</v>
          </cell>
          <cell r="C2642" t="str">
            <v>000</v>
          </cell>
        </row>
        <row r="2643">
          <cell r="A2643" t="str">
            <v>FO4</v>
          </cell>
          <cell r="B2643" t="str">
            <v>SINDROME AMNESICO ORGANICO, NO INDUCIDO POR ALCOHOL O POR OTRAS</v>
          </cell>
          <cell r="C2643" t="str">
            <v>057</v>
          </cell>
        </row>
        <row r="2644">
          <cell r="A2644" t="str">
            <v>G00</v>
          </cell>
          <cell r="B2644" t="str">
            <v>MENINGITIS BACTERIANA, NO CLASIFICADA EN OTRA PARTE</v>
          </cell>
          <cell r="C2644" t="str">
            <v>059</v>
          </cell>
        </row>
        <row r="2645">
          <cell r="A2645" t="str">
            <v>G000</v>
          </cell>
          <cell r="B2645" t="str">
            <v>MENINGITIS POR HEMOFILOS</v>
          </cell>
          <cell r="C2645" t="str">
            <v>059</v>
          </cell>
        </row>
        <row r="2646">
          <cell r="A2646" t="str">
            <v>G001</v>
          </cell>
          <cell r="B2646" t="str">
            <v>MENINGITIS NEUMOCOCICA</v>
          </cell>
          <cell r="C2646" t="str">
            <v>059</v>
          </cell>
        </row>
        <row r="2647">
          <cell r="A2647" t="str">
            <v>G002</v>
          </cell>
          <cell r="B2647" t="str">
            <v>MENINGITIS ESTREPTOCOCICA</v>
          </cell>
          <cell r="C2647" t="str">
            <v>059</v>
          </cell>
        </row>
        <row r="2648">
          <cell r="A2648" t="str">
            <v>G003</v>
          </cell>
          <cell r="B2648" t="str">
            <v>MENINGITIS ESTAFILOCPCICA</v>
          </cell>
          <cell r="C2648" t="str">
            <v>059</v>
          </cell>
        </row>
        <row r="2649">
          <cell r="A2649" t="str">
            <v>G008</v>
          </cell>
          <cell r="B2649" t="str">
            <v>OTRAS MENINGITIS BACTERIANAS</v>
          </cell>
          <cell r="C2649" t="str">
            <v>059</v>
          </cell>
        </row>
        <row r="2650">
          <cell r="A2650" t="str">
            <v>G009</v>
          </cell>
          <cell r="B2650" t="str">
            <v>MENINGITIS BACTERIANA, NO ESPECIFICADAS</v>
          </cell>
          <cell r="C2650" t="str">
            <v>059</v>
          </cell>
        </row>
        <row r="2651">
          <cell r="A2651" t="str">
            <v>G03</v>
          </cell>
          <cell r="B2651" t="str">
            <v>MENINGITIS DEBIDA A OTRAS CAUSAS Y LAS NO ESPECIFICADAS</v>
          </cell>
          <cell r="C2651" t="str">
            <v>059</v>
          </cell>
        </row>
        <row r="2652">
          <cell r="A2652" t="str">
            <v>G030</v>
          </cell>
          <cell r="B2652" t="str">
            <v>MENINGITIS APIOGENA</v>
          </cell>
          <cell r="C2652" t="str">
            <v>059</v>
          </cell>
        </row>
        <row r="2653">
          <cell r="A2653" t="str">
            <v>G031</v>
          </cell>
          <cell r="B2653" t="str">
            <v>MENINGITIS CRONICA</v>
          </cell>
          <cell r="C2653" t="str">
            <v>059</v>
          </cell>
        </row>
        <row r="2654">
          <cell r="A2654" t="str">
            <v>G032</v>
          </cell>
          <cell r="B2654" t="str">
            <v>MENIGITIS RECURRENTE BENIGNA (MOLLARET)</v>
          </cell>
          <cell r="C2654" t="str">
            <v>059</v>
          </cell>
        </row>
        <row r="2655">
          <cell r="A2655" t="str">
            <v>G038</v>
          </cell>
          <cell r="B2655" t="str">
            <v>MENINGITIS DEBIDAS A OTRAS CAUSAS ESPECIFICADAS</v>
          </cell>
          <cell r="C2655" t="str">
            <v>059</v>
          </cell>
        </row>
        <row r="2656">
          <cell r="A2656" t="str">
            <v>G039</v>
          </cell>
          <cell r="B2656" t="str">
            <v>MENINGITIS, NO ESPECIFICADA</v>
          </cell>
          <cell r="C2656" t="str">
            <v>059</v>
          </cell>
        </row>
        <row r="2657">
          <cell r="A2657" t="str">
            <v>G04</v>
          </cell>
          <cell r="B2657" t="str">
            <v>ENCEFALITIS, MIELITIS Y ENCEFALOMIELITIS</v>
          </cell>
          <cell r="C2657" t="str">
            <v>061</v>
          </cell>
        </row>
        <row r="2658">
          <cell r="A2658" t="str">
            <v>G040</v>
          </cell>
          <cell r="B2658" t="str">
            <v>ENCEFALITIS AGUDA DISEMINADA</v>
          </cell>
          <cell r="C2658" t="str">
            <v>061</v>
          </cell>
        </row>
        <row r="2659">
          <cell r="A2659" t="str">
            <v>G041</v>
          </cell>
          <cell r="B2659" t="str">
            <v>PARAPLEJIA ESPASTICA TROPICAL</v>
          </cell>
          <cell r="C2659" t="str">
            <v>061</v>
          </cell>
        </row>
        <row r="2660">
          <cell r="A2660" t="str">
            <v>G042</v>
          </cell>
          <cell r="B2660" t="str">
            <v>MENINGOENCEFALITIS, MENINGOMIELITIS BACTERIANAS, NO CLAS. EN OTRA PTE.</v>
          </cell>
          <cell r="C2660" t="str">
            <v>061</v>
          </cell>
        </row>
        <row r="2661">
          <cell r="A2661" t="str">
            <v>G048</v>
          </cell>
          <cell r="B2661" t="str">
            <v>OTRAS ENCEFALITIS, MIELITIS Y ENCEFALOMIELITIS</v>
          </cell>
          <cell r="C2661" t="str">
            <v>061</v>
          </cell>
        </row>
        <row r="2662">
          <cell r="A2662" t="str">
            <v>G049</v>
          </cell>
          <cell r="B2662" t="str">
            <v>ENCEFALITIS, MIELITIS Y ENCEFALITIS, NO ESPECIFICADAS</v>
          </cell>
          <cell r="C2662" t="str">
            <v>061</v>
          </cell>
        </row>
        <row r="2663">
          <cell r="A2663" t="str">
            <v>G06</v>
          </cell>
          <cell r="B2663" t="str">
            <v>ABSCESO Y GRANULOMA INTRACRANEAL E INTRARRAQUIDEO</v>
          </cell>
          <cell r="C2663" t="str">
            <v>061</v>
          </cell>
        </row>
        <row r="2664">
          <cell r="A2664" t="str">
            <v>G060</v>
          </cell>
          <cell r="B2664" t="str">
            <v>ABSCESO Y GRANULOMA INTRACRANEAL</v>
          </cell>
          <cell r="C2664" t="str">
            <v>061</v>
          </cell>
        </row>
        <row r="2665">
          <cell r="A2665" t="str">
            <v>G061</v>
          </cell>
          <cell r="B2665" t="str">
            <v>ABSCESO Y GRANULOMA INTRARRAQUIDEO</v>
          </cell>
          <cell r="C2665" t="str">
            <v>061</v>
          </cell>
        </row>
        <row r="2666">
          <cell r="A2666" t="str">
            <v>G062</v>
          </cell>
          <cell r="B2666" t="str">
            <v>ABSCESO EXTRADURAL Y SUBDURAL, NO ESPECIFICADO</v>
          </cell>
          <cell r="C2666" t="str">
            <v>061</v>
          </cell>
        </row>
        <row r="2667">
          <cell r="A2667" t="str">
            <v>G08</v>
          </cell>
          <cell r="B2667" t="str">
            <v>FLIBITIS Y TROMBOFLEBITIS INTRACRANEAL E INTRARRAQUIDEA</v>
          </cell>
          <cell r="C2667" t="str">
            <v>061</v>
          </cell>
        </row>
        <row r="2668">
          <cell r="A2668" t="str">
            <v>G09X</v>
          </cell>
          <cell r="B2668" t="str">
            <v>SECUELAS DE ENFER. INFLAMATORIAS DEL SISTEMA NERVIOSO CENTRAL</v>
          </cell>
          <cell r="C2668" t="str">
            <v>061</v>
          </cell>
        </row>
        <row r="2669">
          <cell r="A2669" t="str">
            <v>G10</v>
          </cell>
          <cell r="B2669" t="str">
            <v>ENFERMEDAD DE HUNTINGTON</v>
          </cell>
          <cell r="C2669" t="str">
            <v>061</v>
          </cell>
        </row>
        <row r="2670">
          <cell r="A2670" t="str">
            <v>G11</v>
          </cell>
          <cell r="B2670" t="str">
            <v>ATAXIA HEREDITARIA</v>
          </cell>
          <cell r="C2670" t="str">
            <v>061</v>
          </cell>
        </row>
        <row r="2671">
          <cell r="A2671" t="str">
            <v>G110</v>
          </cell>
          <cell r="B2671" t="str">
            <v>ATAXIA CONGENITA NO PROGRESIVA</v>
          </cell>
          <cell r="C2671" t="str">
            <v>061</v>
          </cell>
        </row>
        <row r="2672">
          <cell r="A2672" t="str">
            <v>G111</v>
          </cell>
          <cell r="B2672" t="str">
            <v>ATAXIA CEREBELOSA DE INICIACION TEMPRANA</v>
          </cell>
          <cell r="C2672" t="str">
            <v>061</v>
          </cell>
        </row>
        <row r="2673">
          <cell r="A2673" t="str">
            <v>G112</v>
          </cell>
          <cell r="B2673" t="str">
            <v>ATAXIA CEREBELOSA DE INICIACION TARDIA</v>
          </cell>
          <cell r="C2673" t="str">
            <v>061</v>
          </cell>
        </row>
        <row r="2674">
          <cell r="A2674" t="str">
            <v>G113</v>
          </cell>
          <cell r="B2674" t="str">
            <v>ATAXIA CEREBELOSA CON REPARACION DEFECTUOSA DEL ADN</v>
          </cell>
          <cell r="C2674" t="str">
            <v>061</v>
          </cell>
        </row>
        <row r="2675">
          <cell r="A2675" t="str">
            <v>G114</v>
          </cell>
          <cell r="B2675" t="str">
            <v>PARAPLEJIA ESPASTICA HEREDITARIA</v>
          </cell>
          <cell r="C2675" t="str">
            <v>061</v>
          </cell>
        </row>
        <row r="2676">
          <cell r="A2676" t="str">
            <v>G118</v>
          </cell>
          <cell r="B2676" t="str">
            <v>OTRAS ATAXIAS HEREDITARIAS</v>
          </cell>
          <cell r="C2676" t="str">
            <v>061</v>
          </cell>
        </row>
        <row r="2677">
          <cell r="A2677" t="str">
            <v>G119</v>
          </cell>
          <cell r="B2677" t="str">
            <v>ATAXIA HEREDITARIA, NO ESPECIFICADA</v>
          </cell>
          <cell r="C2677" t="str">
            <v>061</v>
          </cell>
        </row>
        <row r="2678">
          <cell r="A2678" t="str">
            <v>G12</v>
          </cell>
          <cell r="B2678" t="str">
            <v>ATROFIA MUSCULAR ESPINAL Y SINDROMES AFINES</v>
          </cell>
          <cell r="C2678" t="str">
            <v>061</v>
          </cell>
        </row>
        <row r="2679">
          <cell r="A2679" t="str">
            <v>G120</v>
          </cell>
          <cell r="B2679" t="str">
            <v>ATROFIA MUSCULAR ESPINAL INFANTIL, TIPO I (WERDING-HOFFMAN)</v>
          </cell>
          <cell r="C2679" t="str">
            <v>061</v>
          </cell>
        </row>
        <row r="2680">
          <cell r="A2680" t="str">
            <v>G121</v>
          </cell>
          <cell r="B2680" t="str">
            <v>OTRAS ATROFIAS MUSCULARES ESPINALES HEREDITARIAS</v>
          </cell>
          <cell r="C2680" t="str">
            <v>061</v>
          </cell>
        </row>
        <row r="2681">
          <cell r="A2681" t="str">
            <v>G122</v>
          </cell>
          <cell r="B2681" t="str">
            <v>ENFERMEDADES DE LAS NEURONAS MOTORAS</v>
          </cell>
          <cell r="C2681" t="str">
            <v>061</v>
          </cell>
        </row>
        <row r="2682">
          <cell r="A2682" t="str">
            <v>G128</v>
          </cell>
          <cell r="B2682" t="str">
            <v>OTRAS ATROFIAS MUSCULARES ESPINALES Y SINDROMES AFINES</v>
          </cell>
          <cell r="C2682" t="str">
            <v>061</v>
          </cell>
        </row>
        <row r="2683">
          <cell r="A2683" t="str">
            <v>G129</v>
          </cell>
          <cell r="B2683" t="str">
            <v>ATROFIA MUSCULAR ESPINAL, SIN OTRA ESPECIFICACION</v>
          </cell>
          <cell r="C2683" t="str">
            <v>061</v>
          </cell>
        </row>
        <row r="2684">
          <cell r="A2684" t="str">
            <v>G20</v>
          </cell>
          <cell r="B2684" t="str">
            <v>ENFERMEDAD DE PARKINSON</v>
          </cell>
          <cell r="C2684" t="str">
            <v>061</v>
          </cell>
        </row>
        <row r="2685">
          <cell r="A2685" t="str">
            <v>G21</v>
          </cell>
          <cell r="B2685" t="str">
            <v>PARKINSONISMO SECUNDARIO</v>
          </cell>
          <cell r="C2685" t="str">
            <v>061</v>
          </cell>
        </row>
        <row r="2686">
          <cell r="A2686" t="str">
            <v>G210</v>
          </cell>
          <cell r="B2686" t="str">
            <v>SIDROME NEUROLEPTICO MALIGNO</v>
          </cell>
          <cell r="C2686" t="str">
            <v>061</v>
          </cell>
        </row>
        <row r="2687">
          <cell r="A2687" t="str">
            <v>G211</v>
          </cell>
          <cell r="B2687" t="str">
            <v>OTRO PARKINSONISMO SECUNDARIO INDUCIDO POR DROGAS</v>
          </cell>
          <cell r="C2687" t="str">
            <v>061</v>
          </cell>
        </row>
        <row r="2688">
          <cell r="A2688" t="str">
            <v>G212</v>
          </cell>
          <cell r="B2688" t="str">
            <v>PARKINSONISMO SECUNDARIO DEBIDO A OTROS AGENTES EXTERNOS</v>
          </cell>
          <cell r="C2688" t="str">
            <v>061</v>
          </cell>
        </row>
        <row r="2689">
          <cell r="A2689" t="str">
            <v>G213</v>
          </cell>
          <cell r="B2689" t="str">
            <v>PARKINSONISMO POSTENCEFALITICO</v>
          </cell>
          <cell r="C2689" t="str">
            <v>061</v>
          </cell>
        </row>
        <row r="2690">
          <cell r="A2690" t="str">
            <v>G218</v>
          </cell>
          <cell r="B2690" t="str">
            <v>OTROS TIPOS DE PARKINSONISMO SECUNDARIO</v>
          </cell>
          <cell r="C2690" t="str">
            <v>061</v>
          </cell>
        </row>
        <row r="2691">
          <cell r="A2691" t="str">
            <v>G219</v>
          </cell>
          <cell r="B2691" t="str">
            <v>PARKINSONISMO SECUNDARIO, NO ESPECIFICADO</v>
          </cell>
          <cell r="C2691" t="str">
            <v>061</v>
          </cell>
        </row>
        <row r="2692">
          <cell r="A2692" t="str">
            <v>G23</v>
          </cell>
          <cell r="B2692" t="str">
            <v>OTRAS ENFERMEDADES DEGENERATIVAS DE LOS NUCLEOS DE LA BASE</v>
          </cell>
          <cell r="C2692" t="str">
            <v>061</v>
          </cell>
        </row>
        <row r="2693">
          <cell r="A2693" t="str">
            <v>G230</v>
          </cell>
          <cell r="B2693" t="str">
            <v>ENFERMEDAD DE HALLERVORDEN-EPATZ</v>
          </cell>
          <cell r="C2693" t="str">
            <v>061</v>
          </cell>
        </row>
        <row r="2694">
          <cell r="A2694" t="str">
            <v>G231</v>
          </cell>
          <cell r="B2694" t="str">
            <v>OFTALMOPLEJIA SUPRANUCLEAR PROGRESIVA (STEELE-RICHARDSON-OLSZEW)</v>
          </cell>
          <cell r="C2694" t="str">
            <v>061</v>
          </cell>
        </row>
        <row r="2695">
          <cell r="A2695" t="str">
            <v>G232</v>
          </cell>
          <cell r="B2695" t="str">
            <v>DEGENERACION NIGROESTRIADA</v>
          </cell>
          <cell r="C2695" t="str">
            <v>061</v>
          </cell>
        </row>
        <row r="2696">
          <cell r="A2696" t="str">
            <v>G238</v>
          </cell>
          <cell r="B2696" t="str">
            <v>OTRAS ENF. DEGENERATIVAS ESPECIFICADAS DE LOS NUCLEOS DE LA BASE</v>
          </cell>
          <cell r="C2696" t="str">
            <v>061</v>
          </cell>
        </row>
        <row r="2697">
          <cell r="A2697" t="str">
            <v>G239</v>
          </cell>
          <cell r="B2697" t="str">
            <v>ENFERMEDAD DEGENERATIVA DE LOS NUCLEOS DE LA BASE, NO ESPECIFICADA</v>
          </cell>
          <cell r="C2697" t="str">
            <v>061</v>
          </cell>
        </row>
        <row r="2698">
          <cell r="A2698" t="str">
            <v>G24</v>
          </cell>
          <cell r="B2698" t="str">
            <v>DISTONIA</v>
          </cell>
          <cell r="C2698" t="str">
            <v>061</v>
          </cell>
        </row>
        <row r="2699">
          <cell r="A2699" t="str">
            <v>G240</v>
          </cell>
          <cell r="B2699" t="str">
            <v>DISTONIA INDUCIDA POR DROGAS</v>
          </cell>
          <cell r="C2699" t="str">
            <v>061</v>
          </cell>
        </row>
        <row r="2700">
          <cell r="A2700" t="str">
            <v>G241</v>
          </cell>
          <cell r="B2700" t="str">
            <v>DISTONIA IDIOPATICA FAMILIAR</v>
          </cell>
          <cell r="C2700" t="str">
            <v>061</v>
          </cell>
        </row>
        <row r="2701">
          <cell r="A2701" t="str">
            <v>G242</v>
          </cell>
          <cell r="B2701" t="str">
            <v>DISTONIA IDIOPATICA NO FAMILIAR</v>
          </cell>
          <cell r="C2701" t="str">
            <v>061</v>
          </cell>
        </row>
        <row r="2702">
          <cell r="A2702" t="str">
            <v>G243</v>
          </cell>
          <cell r="B2702" t="str">
            <v>TORTICOLIS ESPASMODICA</v>
          </cell>
          <cell r="C2702" t="str">
            <v>061</v>
          </cell>
        </row>
        <row r="2703">
          <cell r="A2703" t="str">
            <v>G244</v>
          </cell>
          <cell r="B2703" t="str">
            <v>DISTONIA BUCOFACIAL IDIOPATICA</v>
          </cell>
          <cell r="C2703" t="str">
            <v>061</v>
          </cell>
        </row>
        <row r="2704">
          <cell r="A2704" t="str">
            <v>G245</v>
          </cell>
          <cell r="B2704" t="str">
            <v>BLEFAROSPASMO</v>
          </cell>
          <cell r="C2704" t="str">
            <v>061</v>
          </cell>
        </row>
        <row r="2705">
          <cell r="A2705" t="str">
            <v>G248</v>
          </cell>
          <cell r="B2705" t="str">
            <v>OTRAS DISTONIAS</v>
          </cell>
          <cell r="C2705" t="str">
            <v>061</v>
          </cell>
        </row>
        <row r="2706">
          <cell r="A2706" t="str">
            <v>G249</v>
          </cell>
          <cell r="B2706" t="str">
            <v>DISTONIA, NO ESPECIFICADA</v>
          </cell>
          <cell r="C2706" t="str">
            <v>061</v>
          </cell>
        </row>
        <row r="2707">
          <cell r="A2707" t="str">
            <v>G25</v>
          </cell>
          <cell r="B2707" t="str">
            <v>OTROS TRASTORNOS EXTRAPIRAMIDALES Y DEL MOVIMIENTO</v>
          </cell>
          <cell r="C2707" t="str">
            <v>061</v>
          </cell>
        </row>
        <row r="2708">
          <cell r="A2708" t="str">
            <v>G250</v>
          </cell>
          <cell r="B2708" t="str">
            <v>TEMBLOR ESENCIAL</v>
          </cell>
          <cell r="C2708" t="str">
            <v>061</v>
          </cell>
        </row>
        <row r="2709">
          <cell r="A2709" t="str">
            <v>G251</v>
          </cell>
          <cell r="B2709" t="str">
            <v>TEMBLOR INDUCIDO POR DROGAS</v>
          </cell>
          <cell r="C2709" t="str">
            <v>061</v>
          </cell>
        </row>
        <row r="2710">
          <cell r="A2710" t="str">
            <v>G252</v>
          </cell>
          <cell r="B2710" t="str">
            <v>OTRAS FORMAS ESPECIFICADAS DEL TEMBLOR</v>
          </cell>
          <cell r="C2710" t="str">
            <v>061</v>
          </cell>
        </row>
        <row r="2711">
          <cell r="A2711" t="str">
            <v>G253</v>
          </cell>
          <cell r="B2711" t="str">
            <v>MIOCLONIA</v>
          </cell>
          <cell r="C2711" t="str">
            <v>061</v>
          </cell>
        </row>
        <row r="2712">
          <cell r="A2712" t="str">
            <v>G254</v>
          </cell>
          <cell r="B2712" t="str">
            <v>COREA INDUCIDA POR DROGAS</v>
          </cell>
          <cell r="C2712" t="str">
            <v>061</v>
          </cell>
        </row>
        <row r="2713">
          <cell r="A2713" t="str">
            <v>G255</v>
          </cell>
          <cell r="B2713" t="str">
            <v>OTRAS COREAS</v>
          </cell>
          <cell r="C2713" t="str">
            <v>061</v>
          </cell>
        </row>
        <row r="2714">
          <cell r="A2714" t="str">
            <v>G256</v>
          </cell>
          <cell r="B2714" t="str">
            <v>TICS INDUCIDOS POR DROGAS Y OTROS TICS DE ORIGEN ORGANICO</v>
          </cell>
          <cell r="C2714" t="str">
            <v>061</v>
          </cell>
        </row>
        <row r="2715">
          <cell r="A2715" t="str">
            <v>G258</v>
          </cell>
          <cell r="B2715" t="str">
            <v>OTROS TRASTORNOS EXTRAPIRAMIDALES Y DEL MOVIMIENTO</v>
          </cell>
          <cell r="C2715" t="str">
            <v>061</v>
          </cell>
        </row>
        <row r="2716">
          <cell r="A2716" t="str">
            <v>G259</v>
          </cell>
          <cell r="B2716" t="str">
            <v>TRASTORNOS EXTRAPIRAMIDAL Y DEL MOVIMIENTO, NO ESPECIFICADO</v>
          </cell>
          <cell r="C2716" t="str">
            <v>061</v>
          </cell>
        </row>
        <row r="2717">
          <cell r="A2717" t="str">
            <v>G30</v>
          </cell>
          <cell r="B2717" t="str">
            <v>ENFERMEDAD DE ALZHEIMER</v>
          </cell>
          <cell r="C2717" t="str">
            <v>060</v>
          </cell>
        </row>
        <row r="2718">
          <cell r="A2718" t="str">
            <v>G300</v>
          </cell>
          <cell r="B2718" t="str">
            <v>ENFERMEDAD DE ALZHEIMER DE COMIENZO TEMPRANO</v>
          </cell>
          <cell r="C2718" t="str">
            <v>060</v>
          </cell>
        </row>
        <row r="2719">
          <cell r="A2719" t="str">
            <v>G300</v>
          </cell>
          <cell r="B2719" t="str">
            <v>ENFERMEDAD DE ALZHEIMER DE COMIENZO TEMPRANO</v>
          </cell>
          <cell r="C2719" t="str">
            <v>060</v>
          </cell>
        </row>
        <row r="2720">
          <cell r="A2720" t="str">
            <v>G301</v>
          </cell>
          <cell r="B2720" t="str">
            <v>ENFERMEDAD DE ALZHEIMER DE COMIENZO TARDIO</v>
          </cell>
          <cell r="C2720" t="str">
            <v>060</v>
          </cell>
        </row>
        <row r="2721">
          <cell r="A2721" t="str">
            <v>G308</v>
          </cell>
          <cell r="B2721" t="str">
            <v>OTROS TIPOS DE ENFERMEDAD DE ALZHEIMER</v>
          </cell>
          <cell r="C2721" t="str">
            <v>060</v>
          </cell>
        </row>
        <row r="2722">
          <cell r="A2722" t="str">
            <v>G309</v>
          </cell>
          <cell r="B2722" t="str">
            <v>ENFERMEDAD DE ALZHEIMER, NO ESPECIFICADA</v>
          </cell>
          <cell r="C2722" t="str">
            <v>060</v>
          </cell>
        </row>
        <row r="2723">
          <cell r="A2723" t="str">
            <v>G31</v>
          </cell>
          <cell r="B2723" t="str">
            <v>OTRAS ENFERMEDADES DEGENERATIVAS DEL SIST. NERV. NO CLASIF. EN OTRA</v>
          </cell>
          <cell r="C2723" t="str">
            <v>061</v>
          </cell>
        </row>
        <row r="2724">
          <cell r="A2724" t="str">
            <v>G310</v>
          </cell>
          <cell r="B2724" t="str">
            <v>ATROFIA CEREBRAL CIRCUNSCRITA</v>
          </cell>
          <cell r="C2724" t="str">
            <v>061</v>
          </cell>
        </row>
        <row r="2725">
          <cell r="A2725" t="str">
            <v>G311</v>
          </cell>
          <cell r="B2725" t="str">
            <v>DEGENERACION CEREBRAL SENIL NO CLASIFICADA EN OTRA PARTE</v>
          </cell>
          <cell r="C2725" t="str">
            <v>061</v>
          </cell>
        </row>
        <row r="2726">
          <cell r="A2726" t="str">
            <v>G312</v>
          </cell>
          <cell r="B2726" t="str">
            <v>DEGENERACION DEL SISTEMA NERVIOSO DEBIDA AL ALCOHOL</v>
          </cell>
          <cell r="C2726" t="str">
            <v>061</v>
          </cell>
        </row>
        <row r="2727">
          <cell r="A2727" t="str">
            <v>G318</v>
          </cell>
          <cell r="B2727" t="str">
            <v>OTRAS ENFERMEDADES DEGENERATIVAS EPECIF.DEL SISTEMA NERVIOSO</v>
          </cell>
          <cell r="C2727" t="str">
            <v>061</v>
          </cell>
        </row>
        <row r="2728">
          <cell r="A2728" t="str">
            <v>G319</v>
          </cell>
          <cell r="B2728" t="str">
            <v>DEGENERACION DEL SISTEMA NERVIOSO, NO ESPECIFICADA</v>
          </cell>
          <cell r="C2728" t="str">
            <v>061</v>
          </cell>
        </row>
        <row r="2729">
          <cell r="A2729" t="str">
            <v>G35</v>
          </cell>
          <cell r="B2729" t="str">
            <v>ESCLEROSIS MULTIPLE</v>
          </cell>
          <cell r="C2729" t="str">
            <v>061</v>
          </cell>
        </row>
        <row r="2730">
          <cell r="A2730" t="str">
            <v>G36</v>
          </cell>
          <cell r="B2730" t="str">
            <v>OTRAS DESMIELINIZACION DISEMINADAS AGUDAS</v>
          </cell>
          <cell r="C2730" t="str">
            <v>061</v>
          </cell>
        </row>
        <row r="2731">
          <cell r="A2731" t="str">
            <v>G360</v>
          </cell>
          <cell r="B2731" t="str">
            <v>NEUROMIELITIS OPTICA (DEVIC)</v>
          </cell>
          <cell r="C2731" t="str">
            <v>061</v>
          </cell>
        </row>
        <row r="2732">
          <cell r="A2732" t="str">
            <v>G361</v>
          </cell>
          <cell r="B2732" t="str">
            <v>LEUCOENCEFALITIS HEMORRAGICA AGUDA Y SUBAGUDA (HURST)</v>
          </cell>
          <cell r="C2732" t="str">
            <v>061</v>
          </cell>
        </row>
        <row r="2733">
          <cell r="A2733" t="str">
            <v>G368</v>
          </cell>
          <cell r="B2733" t="str">
            <v>OTRAS DESMIELINIZACION DISEMINADA AGUDA, SIN OTRA ESPECIFICACION</v>
          </cell>
          <cell r="C2733" t="str">
            <v>061</v>
          </cell>
        </row>
        <row r="2734">
          <cell r="A2734" t="str">
            <v>G369</v>
          </cell>
          <cell r="B2734" t="str">
            <v>DESMIELINIZACION DISEMINADA AGUDA, SIN OTRA ESPECIFICACION</v>
          </cell>
          <cell r="C2734" t="str">
            <v>061</v>
          </cell>
        </row>
        <row r="2735">
          <cell r="A2735" t="str">
            <v>G37</v>
          </cell>
          <cell r="B2735" t="str">
            <v>OTRAS ENFERMEDADES DESMIELINIZANTES DEL SISTEMA NERVIOSO CENTRAL</v>
          </cell>
          <cell r="C2735" t="str">
            <v>061</v>
          </cell>
        </row>
        <row r="2736">
          <cell r="A2736" t="str">
            <v>G370</v>
          </cell>
          <cell r="B2736" t="str">
            <v>ESCLEROSIS DIFUSA</v>
          </cell>
          <cell r="C2736" t="str">
            <v>061</v>
          </cell>
        </row>
        <row r="2737">
          <cell r="A2737" t="str">
            <v>G371</v>
          </cell>
          <cell r="B2737" t="str">
            <v>DESMIELINIZACION CENTRAL DEL CUERPO CALLOSO</v>
          </cell>
          <cell r="C2737" t="str">
            <v>061</v>
          </cell>
        </row>
        <row r="2738">
          <cell r="A2738" t="str">
            <v>G372</v>
          </cell>
          <cell r="B2738" t="str">
            <v>MIELINOLISIS CENTRAL PONTINA</v>
          </cell>
          <cell r="C2738" t="str">
            <v>061</v>
          </cell>
        </row>
        <row r="2739">
          <cell r="A2739" t="str">
            <v>G373</v>
          </cell>
          <cell r="B2739" t="str">
            <v>MIELITIS TRANSVERSA AGUDA EN ENFERMEDADES DESMIELINIZANTE DEL SIST.</v>
          </cell>
          <cell r="C2739" t="str">
            <v>061</v>
          </cell>
        </row>
        <row r="2740">
          <cell r="A2740" t="str">
            <v>G374</v>
          </cell>
          <cell r="B2740" t="str">
            <v>MIELITIS NECROTIZANTE SUBAGUDA</v>
          </cell>
          <cell r="C2740" t="str">
            <v>061</v>
          </cell>
        </row>
        <row r="2741">
          <cell r="A2741" t="str">
            <v>G375</v>
          </cell>
          <cell r="B2741" t="str">
            <v>ESCLEROSIS CONCENTRICA (BALO)</v>
          </cell>
          <cell r="C2741" t="str">
            <v>061</v>
          </cell>
        </row>
        <row r="2742">
          <cell r="A2742" t="str">
            <v>G378</v>
          </cell>
          <cell r="B2742" t="str">
            <v>OTRAS ENFERMEDADES DESMIELINIZANTES DEL SIST. NERV. CENTRAL ESPECIF.</v>
          </cell>
          <cell r="C2742" t="str">
            <v>061</v>
          </cell>
        </row>
        <row r="2743">
          <cell r="A2743" t="str">
            <v>G379</v>
          </cell>
          <cell r="B2743" t="str">
            <v>ENFERMEDAD DESMIELINIZANTE DEL SIST. NERV. CENTRAL, NO ESPECIFICADA</v>
          </cell>
          <cell r="C2743" t="str">
            <v>061</v>
          </cell>
        </row>
        <row r="2744">
          <cell r="A2744" t="str">
            <v>G40</v>
          </cell>
          <cell r="B2744" t="str">
            <v>EPILEPSIA</v>
          </cell>
          <cell r="C2744" t="str">
            <v>061</v>
          </cell>
        </row>
        <row r="2745">
          <cell r="A2745" t="str">
            <v>G400</v>
          </cell>
          <cell r="B2745" t="str">
            <v>EPILEPSIA Y SINDROMES EPILEPTICOS IDIOPATICO RELACIONADOS (FOCALES)</v>
          </cell>
          <cell r="C2745" t="str">
            <v>061</v>
          </cell>
        </row>
        <row r="2746">
          <cell r="A2746" t="str">
            <v>G401</v>
          </cell>
          <cell r="B2746" t="str">
            <v>EPILEPSIA Y SINDROMES EPILEPTICOS SINTOMATICOS RALC. CON LOCALIZACION</v>
          </cell>
          <cell r="C2746" t="str">
            <v>061</v>
          </cell>
        </row>
        <row r="2747">
          <cell r="A2747" t="str">
            <v>G402</v>
          </cell>
          <cell r="B2747" t="str">
            <v>EPILEPSIA Y SINDROMES EPILEPTICOS SINTOMATICOS RELAC. CON LOCALIZAC.</v>
          </cell>
          <cell r="C2747" t="str">
            <v>061</v>
          </cell>
        </row>
        <row r="2748">
          <cell r="A2748" t="str">
            <v>G403</v>
          </cell>
          <cell r="B2748" t="str">
            <v>EPILEPSIA Y SINDROMES EPILEPTICOS IDIOPATICOS GENERALIZADOS</v>
          </cell>
          <cell r="C2748" t="str">
            <v>061</v>
          </cell>
        </row>
        <row r="2749">
          <cell r="A2749" t="str">
            <v>G404</v>
          </cell>
          <cell r="B2749" t="str">
            <v>OTRAS EPILEPSIAS Y SINDROMES EPILEPTICOS GENERALIZADOS</v>
          </cell>
          <cell r="C2749" t="str">
            <v>061</v>
          </cell>
        </row>
        <row r="2750">
          <cell r="A2750" t="str">
            <v>G405</v>
          </cell>
          <cell r="B2750" t="str">
            <v>SINDROME EPILEPTICOS ESPECIALES</v>
          </cell>
          <cell r="C2750" t="str">
            <v>061</v>
          </cell>
        </row>
        <row r="2751">
          <cell r="A2751" t="str">
            <v>G406</v>
          </cell>
          <cell r="B2751" t="str">
            <v>ATAQUES DE GRAN MAL, NO ESPECIFICADOS (CON O SIN PEQUEÑO MAL)</v>
          </cell>
          <cell r="C2751" t="str">
            <v>061</v>
          </cell>
        </row>
        <row r="2752">
          <cell r="A2752" t="str">
            <v>G407</v>
          </cell>
          <cell r="B2752" t="str">
            <v>PEQUEÑO MAL, NO ESPECIFICADO (SIN ATAQUE DE GRAN MAL)</v>
          </cell>
          <cell r="C2752" t="str">
            <v>061</v>
          </cell>
        </row>
        <row r="2753">
          <cell r="A2753" t="str">
            <v>G408</v>
          </cell>
          <cell r="B2753" t="str">
            <v>OTRAS EPILEPSIAS</v>
          </cell>
          <cell r="C2753" t="str">
            <v>061</v>
          </cell>
        </row>
        <row r="2754">
          <cell r="A2754" t="str">
            <v>G409</v>
          </cell>
          <cell r="B2754" t="str">
            <v>EPILEPSIA, TIPO NO ESPECIFICADO</v>
          </cell>
          <cell r="C2754" t="str">
            <v>061</v>
          </cell>
        </row>
        <row r="2755">
          <cell r="A2755" t="str">
            <v>G41</v>
          </cell>
          <cell r="B2755" t="str">
            <v>ESTADO DE MAL EPILEPTICO</v>
          </cell>
          <cell r="C2755" t="str">
            <v>061</v>
          </cell>
        </row>
        <row r="2756">
          <cell r="A2756" t="str">
            <v>G410</v>
          </cell>
          <cell r="B2756" t="str">
            <v>ESTADO DE GRAN MAL EPILEPTICO</v>
          </cell>
          <cell r="C2756" t="str">
            <v>061</v>
          </cell>
        </row>
        <row r="2757">
          <cell r="A2757" t="str">
            <v>G411</v>
          </cell>
          <cell r="B2757" t="str">
            <v>ESTADO DE PEQUEÑO MAL EPILEPTICO</v>
          </cell>
          <cell r="C2757" t="str">
            <v>061</v>
          </cell>
        </row>
        <row r="2758">
          <cell r="A2758" t="str">
            <v>G412</v>
          </cell>
          <cell r="B2758" t="str">
            <v>ESTADO DE MAL EPILEPTICO PARCIAL COMPLEJO</v>
          </cell>
          <cell r="C2758" t="str">
            <v>061</v>
          </cell>
        </row>
        <row r="2759">
          <cell r="A2759" t="str">
            <v>G418</v>
          </cell>
          <cell r="B2759" t="str">
            <v>OTROS ESTADOS EPILEPTICOS</v>
          </cell>
          <cell r="C2759" t="str">
            <v>061</v>
          </cell>
        </row>
        <row r="2760">
          <cell r="A2760" t="str">
            <v>G419</v>
          </cell>
          <cell r="B2760" t="str">
            <v>ESTADO DE MAL EPILEPTICO DE TIPO NO ESPECIFICADO</v>
          </cell>
          <cell r="C2760" t="str">
            <v>061</v>
          </cell>
        </row>
        <row r="2761">
          <cell r="A2761" t="str">
            <v>G43</v>
          </cell>
          <cell r="B2761" t="str">
            <v>MIGRAÑA</v>
          </cell>
          <cell r="C2761" t="str">
            <v>061</v>
          </cell>
        </row>
        <row r="2762">
          <cell r="A2762" t="str">
            <v>G430</v>
          </cell>
          <cell r="B2762" t="str">
            <v>MIGRAÑA SIN AURA (MIGRAÑA COMUN)</v>
          </cell>
          <cell r="C2762" t="str">
            <v>061</v>
          </cell>
        </row>
        <row r="2763">
          <cell r="A2763" t="str">
            <v>G431</v>
          </cell>
          <cell r="B2763" t="str">
            <v>MIGRAÑA CON AURA (MIGRAÑA CLASICA)</v>
          </cell>
          <cell r="C2763" t="str">
            <v>061</v>
          </cell>
        </row>
        <row r="2764">
          <cell r="A2764" t="str">
            <v>G432</v>
          </cell>
          <cell r="B2764" t="str">
            <v>ESTADO MIGRAÑOSO</v>
          </cell>
          <cell r="C2764" t="str">
            <v>061</v>
          </cell>
        </row>
        <row r="2765">
          <cell r="A2765" t="str">
            <v>G433</v>
          </cell>
          <cell r="B2765" t="str">
            <v>MIGRAÑA COMPLICADA</v>
          </cell>
          <cell r="C2765" t="str">
            <v>061</v>
          </cell>
        </row>
        <row r="2766">
          <cell r="A2766" t="str">
            <v>G438</v>
          </cell>
          <cell r="B2766" t="str">
            <v>OTRAS MIGRAÑAS</v>
          </cell>
          <cell r="C2766" t="str">
            <v>061</v>
          </cell>
        </row>
        <row r="2767">
          <cell r="A2767" t="str">
            <v>G439</v>
          </cell>
          <cell r="B2767" t="str">
            <v>MIGRAÑA, NO ESPECIFICADA</v>
          </cell>
          <cell r="C2767" t="str">
            <v>061</v>
          </cell>
        </row>
        <row r="2768">
          <cell r="A2768" t="str">
            <v>G44</v>
          </cell>
          <cell r="B2768" t="str">
            <v>OTROS SIDROMES DE CEFALEA</v>
          </cell>
          <cell r="C2768" t="str">
            <v>061</v>
          </cell>
        </row>
        <row r="2769">
          <cell r="A2769" t="str">
            <v>G440</v>
          </cell>
          <cell r="B2769" t="str">
            <v>SIDROME DE CEFALEA EN RACIMOS</v>
          </cell>
          <cell r="C2769" t="str">
            <v>061</v>
          </cell>
        </row>
        <row r="2770">
          <cell r="A2770" t="str">
            <v>G441</v>
          </cell>
          <cell r="B2770" t="str">
            <v>CEFALEA VASCULAR, NCOP</v>
          </cell>
          <cell r="C2770" t="str">
            <v>061</v>
          </cell>
        </row>
        <row r="2771">
          <cell r="A2771" t="str">
            <v>G442</v>
          </cell>
          <cell r="B2771" t="str">
            <v>CEFALEA DEBIDA A TENSION</v>
          </cell>
          <cell r="C2771" t="str">
            <v>061</v>
          </cell>
        </row>
        <row r="2772">
          <cell r="A2772" t="str">
            <v>G443</v>
          </cell>
          <cell r="B2772" t="str">
            <v>CEFALEA POETRAUMATICA CRONICA</v>
          </cell>
          <cell r="C2772" t="str">
            <v>061</v>
          </cell>
        </row>
        <row r="2773">
          <cell r="A2773" t="str">
            <v>G444</v>
          </cell>
          <cell r="B2773" t="str">
            <v>CEFALEA INDUCIDA POR DROGAS, NO CLASIFICADA EN OTRA PARTE</v>
          </cell>
          <cell r="C2773" t="str">
            <v>061</v>
          </cell>
        </row>
        <row r="2774">
          <cell r="A2774" t="str">
            <v>G448</v>
          </cell>
          <cell r="B2774" t="str">
            <v>OTROS SINDROMES DE CEFALEA ESPECIFICADA</v>
          </cell>
          <cell r="C2774" t="str">
            <v>061</v>
          </cell>
        </row>
        <row r="2775">
          <cell r="A2775" t="str">
            <v>G45</v>
          </cell>
          <cell r="B2775" t="str">
            <v>ATAQUES DE ISQUEMIA CEREBRAL TRANSITORIA Y SIDROMES AFINES</v>
          </cell>
          <cell r="C2775" t="str">
            <v>061</v>
          </cell>
        </row>
        <row r="2776">
          <cell r="A2776" t="str">
            <v>G450</v>
          </cell>
          <cell r="B2776" t="str">
            <v>SIDROME ARTERIAL VERTEBRO-BASILAR</v>
          </cell>
          <cell r="C2776" t="str">
            <v>061</v>
          </cell>
        </row>
        <row r="2777">
          <cell r="A2777" t="str">
            <v>G451</v>
          </cell>
          <cell r="B2777" t="str">
            <v>SIDROME DE LA ARTERIA CAROTIDA(HEMISFERICO)</v>
          </cell>
          <cell r="C2777" t="str">
            <v>061</v>
          </cell>
        </row>
        <row r="2778">
          <cell r="A2778" t="str">
            <v>G452</v>
          </cell>
          <cell r="B2778" t="str">
            <v>SINDROME ARTERIALES PRECEREBRALES BILATERALES Y MULTIPLES</v>
          </cell>
          <cell r="C2778" t="str">
            <v>061</v>
          </cell>
        </row>
        <row r="2779">
          <cell r="A2779" t="str">
            <v>G453</v>
          </cell>
          <cell r="B2779" t="str">
            <v>AMAUROSIS FUGAZ</v>
          </cell>
          <cell r="C2779" t="str">
            <v>061</v>
          </cell>
        </row>
        <row r="2780">
          <cell r="A2780" t="str">
            <v>G454</v>
          </cell>
          <cell r="B2780" t="str">
            <v>AMNESIA GLOBAL TRANSITORIA</v>
          </cell>
          <cell r="C2780" t="str">
            <v>061</v>
          </cell>
        </row>
        <row r="2781">
          <cell r="A2781" t="str">
            <v>G458</v>
          </cell>
          <cell r="B2781" t="str">
            <v>OTRAS IEQUEMIAS CEREBRALES TRANSITORIAS Y SINDROMES AFINES</v>
          </cell>
          <cell r="C2781" t="str">
            <v>061</v>
          </cell>
        </row>
        <row r="2782">
          <cell r="A2782" t="str">
            <v>G459</v>
          </cell>
          <cell r="B2782" t="str">
            <v>ISQUEMIA CEREBRAL TRANSITORIA, SIN OTRA ESPECIFICACION</v>
          </cell>
          <cell r="C2782" t="str">
            <v>061</v>
          </cell>
        </row>
        <row r="2783">
          <cell r="A2783" t="str">
            <v>G47</v>
          </cell>
          <cell r="B2783" t="str">
            <v>TRASTORNOS DEL SUEÑO</v>
          </cell>
          <cell r="C2783" t="str">
            <v>061</v>
          </cell>
        </row>
        <row r="2784">
          <cell r="A2784" t="str">
            <v>G470</v>
          </cell>
          <cell r="B2784" t="str">
            <v>TRASTORNOS DEL INICIO Y DEL MANTENIMIENTO DEL SUEÑO (INSOMNIOS)</v>
          </cell>
          <cell r="C2784" t="str">
            <v>061</v>
          </cell>
        </row>
        <row r="2785">
          <cell r="A2785" t="str">
            <v>G471</v>
          </cell>
          <cell r="B2785" t="str">
            <v>TRASTORNOS DE SOMNOLENCIA EXCESIVA (HIPERSOMNIOS)</v>
          </cell>
          <cell r="C2785" t="str">
            <v>061</v>
          </cell>
        </row>
        <row r="2786">
          <cell r="A2786" t="str">
            <v>G472</v>
          </cell>
          <cell r="B2786" t="str">
            <v>TRASTORNOS DEL RITMO NICTAMERAL</v>
          </cell>
          <cell r="C2786" t="str">
            <v>061</v>
          </cell>
        </row>
        <row r="2787">
          <cell r="A2787" t="str">
            <v>G473</v>
          </cell>
          <cell r="B2787" t="str">
            <v>APNEA DEL SUEÑO</v>
          </cell>
          <cell r="C2787" t="str">
            <v>061</v>
          </cell>
        </row>
        <row r="2788">
          <cell r="A2788" t="str">
            <v>G474</v>
          </cell>
          <cell r="B2788" t="str">
            <v>NARCOLEPSIA Y CATAPLEXIA</v>
          </cell>
          <cell r="C2788" t="str">
            <v>061</v>
          </cell>
        </row>
        <row r="2789">
          <cell r="A2789" t="str">
            <v>G478</v>
          </cell>
          <cell r="B2789" t="str">
            <v>OTROS TRASTORNOS DEL SUEÑO</v>
          </cell>
          <cell r="C2789" t="str">
            <v>061</v>
          </cell>
        </row>
        <row r="2790">
          <cell r="A2790" t="str">
            <v>G479</v>
          </cell>
          <cell r="B2790" t="str">
            <v>TRASTORNOS DEL SUEÑO, NO ESPECIFICADO</v>
          </cell>
          <cell r="C2790" t="str">
            <v>061</v>
          </cell>
        </row>
        <row r="2791">
          <cell r="A2791" t="str">
            <v>G50</v>
          </cell>
          <cell r="B2791" t="str">
            <v>TRASTORNOS DEL NERVIO TRIGEMINO</v>
          </cell>
          <cell r="C2791" t="str">
            <v>061</v>
          </cell>
        </row>
        <row r="2792">
          <cell r="A2792" t="str">
            <v>G500</v>
          </cell>
          <cell r="B2792" t="str">
            <v>NEURALGIA DEL TRIGEMINO</v>
          </cell>
          <cell r="C2792" t="str">
            <v>061</v>
          </cell>
        </row>
        <row r="2793">
          <cell r="A2793" t="str">
            <v>G501</v>
          </cell>
          <cell r="B2793" t="str">
            <v>DOLOR FACIAL ATIPICO</v>
          </cell>
          <cell r="C2793" t="str">
            <v>061</v>
          </cell>
        </row>
        <row r="2794">
          <cell r="A2794" t="str">
            <v>G508</v>
          </cell>
          <cell r="B2794" t="str">
            <v>OTROS TRASTORNOS DEL TRIGEMINO</v>
          </cell>
          <cell r="C2794" t="str">
            <v>061</v>
          </cell>
        </row>
        <row r="2795">
          <cell r="A2795" t="str">
            <v>G509</v>
          </cell>
          <cell r="B2795" t="str">
            <v>TRASTORNOS DEL TRIGEMINO, NO ESPECIFICADO</v>
          </cell>
          <cell r="C2795" t="str">
            <v>061</v>
          </cell>
        </row>
        <row r="2796">
          <cell r="A2796" t="str">
            <v>G51</v>
          </cell>
          <cell r="B2796" t="str">
            <v>TRASTORNOS DEL NERVIO FASCIAL</v>
          </cell>
          <cell r="C2796" t="str">
            <v>061</v>
          </cell>
        </row>
        <row r="2797">
          <cell r="A2797" t="str">
            <v>G510</v>
          </cell>
          <cell r="B2797" t="str">
            <v>PARALISIS DE BELL</v>
          </cell>
          <cell r="C2797" t="str">
            <v>061</v>
          </cell>
        </row>
        <row r="2798">
          <cell r="A2798" t="str">
            <v>G511</v>
          </cell>
          <cell r="B2798" t="str">
            <v>GANGLIONITIS GENICULADA</v>
          </cell>
          <cell r="C2798" t="str">
            <v>061</v>
          </cell>
        </row>
        <row r="2799">
          <cell r="A2799" t="str">
            <v>G512</v>
          </cell>
          <cell r="B2799" t="str">
            <v>SIDROME DE MELKERSSON</v>
          </cell>
          <cell r="C2799" t="str">
            <v>061</v>
          </cell>
        </row>
        <row r="2800">
          <cell r="A2800" t="str">
            <v>G513</v>
          </cell>
          <cell r="B2800" t="str">
            <v>ESPASMO HEMIFACIAL CLONICO</v>
          </cell>
          <cell r="C2800" t="str">
            <v>061</v>
          </cell>
        </row>
        <row r="2801">
          <cell r="A2801" t="str">
            <v>G514</v>
          </cell>
          <cell r="B2801" t="str">
            <v>MIOQUIMIA FACIAL</v>
          </cell>
          <cell r="C2801" t="str">
            <v>061</v>
          </cell>
        </row>
        <row r="2802">
          <cell r="A2802" t="str">
            <v>G518</v>
          </cell>
          <cell r="B2802" t="str">
            <v>OTROS TRASTORNOS DEL NERVIO FACIAL</v>
          </cell>
          <cell r="C2802" t="str">
            <v>061</v>
          </cell>
        </row>
        <row r="2803">
          <cell r="A2803" t="str">
            <v>G519</v>
          </cell>
          <cell r="B2803" t="str">
            <v>TRASTORNO DEL NERVIO FACIAL, NO ESPECIFICADO</v>
          </cell>
          <cell r="C2803" t="str">
            <v>061</v>
          </cell>
        </row>
        <row r="2804">
          <cell r="A2804" t="str">
            <v>G52</v>
          </cell>
          <cell r="B2804" t="str">
            <v>TRASTORNOS DE OTROS NERVIOS CRANEALES</v>
          </cell>
          <cell r="C2804" t="str">
            <v>061</v>
          </cell>
        </row>
        <row r="2805">
          <cell r="A2805" t="str">
            <v>G520</v>
          </cell>
          <cell r="B2805" t="str">
            <v>TRASTORNOS DEL NERVIO OLFATORIO</v>
          </cell>
          <cell r="C2805" t="str">
            <v>061</v>
          </cell>
        </row>
        <row r="2806">
          <cell r="A2806" t="str">
            <v>G521</v>
          </cell>
          <cell r="B2806" t="str">
            <v>TRASTORNOS DEL NERVIO GLOSOFARINGEO</v>
          </cell>
          <cell r="C2806" t="str">
            <v>061</v>
          </cell>
        </row>
        <row r="2807">
          <cell r="A2807" t="str">
            <v>G522</v>
          </cell>
          <cell r="B2807" t="str">
            <v>TRASTORNOS DEL NERVIO VAGO</v>
          </cell>
          <cell r="C2807" t="str">
            <v>061</v>
          </cell>
        </row>
        <row r="2808">
          <cell r="A2808" t="str">
            <v>G523</v>
          </cell>
          <cell r="B2808" t="str">
            <v>TRASTORNOS DEL NERVIO HIPOGLOSO</v>
          </cell>
          <cell r="C2808" t="str">
            <v>061</v>
          </cell>
        </row>
        <row r="2809">
          <cell r="A2809" t="str">
            <v>G527</v>
          </cell>
          <cell r="B2809" t="str">
            <v>TRASTORNOS DE MULTIPLES NERVIOS CRANEALES</v>
          </cell>
          <cell r="C2809" t="str">
            <v>061</v>
          </cell>
        </row>
        <row r="2810">
          <cell r="A2810" t="str">
            <v>G528</v>
          </cell>
          <cell r="B2810" t="str">
            <v>TRASTORNOS DE OTROS NERVIOS CRANEALES ESPECIFICADOS</v>
          </cell>
          <cell r="C2810" t="str">
            <v>061</v>
          </cell>
        </row>
        <row r="2811">
          <cell r="A2811" t="str">
            <v>G529</v>
          </cell>
          <cell r="B2811" t="str">
            <v>TRASTORNOS DEL NERVIO CRANEAL, NO ESPECIFICADO</v>
          </cell>
          <cell r="C2811" t="str">
            <v>061</v>
          </cell>
        </row>
        <row r="2812">
          <cell r="A2812" t="str">
            <v>G54</v>
          </cell>
          <cell r="B2812" t="str">
            <v>TRASTORNOS DE LAS RAICES Y DE LOS PLEXOS NERVIOSOS</v>
          </cell>
          <cell r="C2812" t="str">
            <v>061</v>
          </cell>
        </row>
        <row r="2813">
          <cell r="A2813" t="str">
            <v>G540</v>
          </cell>
          <cell r="B2813" t="str">
            <v>TRASTORNOS DEL PLEXO BRAQUIAL</v>
          </cell>
          <cell r="C2813" t="str">
            <v>061</v>
          </cell>
        </row>
        <row r="2814">
          <cell r="A2814" t="str">
            <v>G541</v>
          </cell>
          <cell r="B2814" t="str">
            <v>TRASTORNOS DEL PLEXO LUMBOSACRA</v>
          </cell>
          <cell r="C2814" t="str">
            <v>061</v>
          </cell>
        </row>
        <row r="2815">
          <cell r="A2815" t="str">
            <v>G542</v>
          </cell>
          <cell r="B2815" t="str">
            <v>TRASTORNOS DE LA RAIZ CERVICAL, NO CLASIFICADOS EN OTRA PARTE</v>
          </cell>
          <cell r="C2815" t="str">
            <v>061</v>
          </cell>
        </row>
        <row r="2816">
          <cell r="A2816" t="str">
            <v>G543</v>
          </cell>
          <cell r="B2816" t="str">
            <v>TRASTORNOS DE LA RAIZ TORACICA, NO CLASIFICADOS EN OTRA PARTE</v>
          </cell>
          <cell r="C2816" t="str">
            <v>061</v>
          </cell>
        </row>
        <row r="2817">
          <cell r="A2817" t="str">
            <v>G544</v>
          </cell>
          <cell r="B2817" t="str">
            <v>TRASTORNOS DE LA RAIZ LUMBOSACRA, NO CLASIFICADOS EN OTRA PARTE</v>
          </cell>
          <cell r="C2817" t="str">
            <v>061</v>
          </cell>
        </row>
        <row r="2818">
          <cell r="A2818" t="str">
            <v>G545</v>
          </cell>
          <cell r="B2818" t="str">
            <v>AMIOTROFIA NEURALGICA</v>
          </cell>
          <cell r="C2818" t="str">
            <v>061</v>
          </cell>
        </row>
        <row r="2819">
          <cell r="A2819" t="str">
            <v>G546</v>
          </cell>
          <cell r="B2819" t="str">
            <v>SINDROME DEL MIEMBRO FANTASMA CON DOLOR</v>
          </cell>
          <cell r="C2819" t="str">
            <v>061</v>
          </cell>
        </row>
        <row r="2820">
          <cell r="A2820" t="str">
            <v>G547</v>
          </cell>
          <cell r="B2820" t="str">
            <v>SIDROME DEL MIEMBRO FANTASMA SIN DOLOR</v>
          </cell>
          <cell r="C2820" t="str">
            <v>061</v>
          </cell>
        </row>
        <row r="2821">
          <cell r="A2821" t="str">
            <v>G548</v>
          </cell>
          <cell r="B2821" t="str">
            <v>OTROS TRASTORNOS DE LAS RAICES Y PLEXOS NERVIOSOS</v>
          </cell>
          <cell r="C2821" t="str">
            <v>061</v>
          </cell>
        </row>
        <row r="2822">
          <cell r="A2822" t="str">
            <v>G549</v>
          </cell>
          <cell r="B2822" t="str">
            <v>TRASTORNOS DE LA RAIZ Y PLEXOS NERVIOSOS, NO ESPECIFICADOS</v>
          </cell>
          <cell r="C2822" t="str">
            <v>061</v>
          </cell>
        </row>
        <row r="2823">
          <cell r="A2823" t="str">
            <v>G56</v>
          </cell>
          <cell r="B2823" t="str">
            <v>MONONEUROPATIAS DEL MIEMBRO SUPERIOR</v>
          </cell>
          <cell r="C2823" t="str">
            <v>061</v>
          </cell>
        </row>
        <row r="2824">
          <cell r="A2824" t="str">
            <v>G560</v>
          </cell>
          <cell r="B2824" t="str">
            <v>SINDROME DEL TUNEL CARPIANO</v>
          </cell>
          <cell r="C2824" t="str">
            <v>061</v>
          </cell>
        </row>
        <row r="2825">
          <cell r="A2825" t="str">
            <v>G561</v>
          </cell>
          <cell r="B2825" t="str">
            <v>OTRAS LESIONES DEL NERVIO MEDIANO</v>
          </cell>
          <cell r="C2825" t="str">
            <v>061</v>
          </cell>
        </row>
        <row r="2826">
          <cell r="A2826" t="str">
            <v>G562</v>
          </cell>
          <cell r="B2826" t="str">
            <v>LESION DEL NERVIO CUBITAL</v>
          </cell>
          <cell r="C2826" t="str">
            <v>061</v>
          </cell>
        </row>
        <row r="2827">
          <cell r="A2827" t="str">
            <v>G563</v>
          </cell>
          <cell r="B2827" t="str">
            <v>LESION DEL NERVIO RADIAL</v>
          </cell>
          <cell r="C2827" t="str">
            <v>061</v>
          </cell>
        </row>
        <row r="2828">
          <cell r="A2828" t="str">
            <v>G564</v>
          </cell>
          <cell r="B2828" t="str">
            <v>CAUSALGIA</v>
          </cell>
          <cell r="C2828" t="str">
            <v>061</v>
          </cell>
        </row>
        <row r="2829">
          <cell r="A2829" t="str">
            <v>G568</v>
          </cell>
          <cell r="B2829" t="str">
            <v>OTRAS MONONEUROPATIAS DEL MIEMBRO SUPERIOR</v>
          </cell>
          <cell r="C2829" t="str">
            <v>061</v>
          </cell>
        </row>
        <row r="2830">
          <cell r="A2830" t="str">
            <v>G569</v>
          </cell>
          <cell r="B2830" t="str">
            <v>MONONEUROPATIA DEL MIEMBRO SUPERIOR, SIN OTRA ESPECIFICACION</v>
          </cell>
          <cell r="C2830" t="str">
            <v>061</v>
          </cell>
        </row>
        <row r="2831">
          <cell r="A2831" t="str">
            <v>G57</v>
          </cell>
          <cell r="B2831" t="str">
            <v>MONONEUROPATIAS DEL MIEMBRO INFERIOR</v>
          </cell>
          <cell r="C2831" t="str">
            <v>061</v>
          </cell>
        </row>
        <row r="2832">
          <cell r="A2832" t="str">
            <v>G570</v>
          </cell>
          <cell r="B2832" t="str">
            <v>LESION DEL NERVIO CIATICO</v>
          </cell>
          <cell r="C2832" t="str">
            <v>061</v>
          </cell>
        </row>
        <row r="2833">
          <cell r="A2833" t="str">
            <v>G571</v>
          </cell>
          <cell r="B2833" t="str">
            <v>MERALGIA PARESTESICA</v>
          </cell>
          <cell r="C2833" t="str">
            <v>061</v>
          </cell>
        </row>
        <row r="2834">
          <cell r="A2834" t="str">
            <v>G572</v>
          </cell>
          <cell r="B2834" t="str">
            <v>LESION DEL NERVIO CRURAL</v>
          </cell>
          <cell r="C2834" t="str">
            <v>061</v>
          </cell>
        </row>
        <row r="2835">
          <cell r="A2835" t="str">
            <v>G573</v>
          </cell>
          <cell r="B2835" t="str">
            <v>LESION DEL NERVIO CIATICO POPLITEO EXTERNO</v>
          </cell>
          <cell r="C2835" t="str">
            <v>061</v>
          </cell>
        </row>
        <row r="2836">
          <cell r="A2836" t="str">
            <v>G574</v>
          </cell>
          <cell r="B2836" t="str">
            <v>LESION DEL NERVIO CIATICO POPLITEO INTERNO</v>
          </cell>
          <cell r="C2836" t="str">
            <v>061</v>
          </cell>
        </row>
        <row r="2837">
          <cell r="A2837" t="str">
            <v>G575</v>
          </cell>
          <cell r="B2837" t="str">
            <v>SIDROME DEL TUNEL CALCANEO</v>
          </cell>
          <cell r="C2837" t="str">
            <v>061</v>
          </cell>
        </row>
        <row r="2838">
          <cell r="A2838" t="str">
            <v>G576</v>
          </cell>
          <cell r="B2838" t="str">
            <v>LESION DEL NERVIO PLANTAR</v>
          </cell>
          <cell r="C2838" t="str">
            <v>061</v>
          </cell>
        </row>
        <row r="2839">
          <cell r="A2839" t="str">
            <v>G578</v>
          </cell>
          <cell r="B2839" t="str">
            <v>OTRAS MONONEUROPATIAS DEL MIEMBRO INFERIOR</v>
          </cell>
          <cell r="C2839" t="str">
            <v>061</v>
          </cell>
        </row>
        <row r="2840">
          <cell r="A2840" t="str">
            <v>G579</v>
          </cell>
          <cell r="B2840" t="str">
            <v>MONONEUROPATIA DEL MIEMBRO INFERIOR, SIN OTRA ESPECIFICACION</v>
          </cell>
          <cell r="C2840" t="str">
            <v>061</v>
          </cell>
        </row>
        <row r="2841">
          <cell r="A2841" t="str">
            <v>G58</v>
          </cell>
          <cell r="B2841" t="str">
            <v>OTRAS MONONEUROPATIAS</v>
          </cell>
          <cell r="C2841" t="str">
            <v>061</v>
          </cell>
        </row>
        <row r="2842">
          <cell r="A2842" t="str">
            <v>G580</v>
          </cell>
          <cell r="B2842" t="str">
            <v>NEUROPATIA INTERCOSTAL</v>
          </cell>
          <cell r="C2842" t="str">
            <v>061</v>
          </cell>
        </row>
        <row r="2843">
          <cell r="A2843" t="str">
            <v>G587</v>
          </cell>
          <cell r="B2843" t="str">
            <v>MONONEURITIS MULTIPLE</v>
          </cell>
          <cell r="C2843" t="str">
            <v>061</v>
          </cell>
        </row>
        <row r="2844">
          <cell r="A2844" t="str">
            <v>G588</v>
          </cell>
          <cell r="B2844" t="str">
            <v>OTRAS MONONEUROPATIAS ESPECIFICADAS</v>
          </cell>
          <cell r="C2844" t="str">
            <v>061</v>
          </cell>
        </row>
        <row r="2845">
          <cell r="A2845" t="str">
            <v>G589</v>
          </cell>
          <cell r="B2845" t="str">
            <v>MONONEUROPATIA, NO ESPECIFICADA</v>
          </cell>
          <cell r="C2845" t="str">
            <v>061</v>
          </cell>
        </row>
        <row r="2846">
          <cell r="A2846" t="str">
            <v>G60</v>
          </cell>
          <cell r="B2846" t="str">
            <v>NEUROPATIA HEREDITARIA E IDIOPATICA</v>
          </cell>
          <cell r="C2846" t="str">
            <v>061</v>
          </cell>
        </row>
        <row r="2847">
          <cell r="A2847" t="str">
            <v>G600</v>
          </cell>
          <cell r="B2847" t="str">
            <v>NEUROPATIA HEREDITARIA MOTORA Y SENSORIAL</v>
          </cell>
          <cell r="C2847" t="str">
            <v>061</v>
          </cell>
        </row>
        <row r="2848">
          <cell r="A2848" t="str">
            <v>G601</v>
          </cell>
          <cell r="B2848" t="str">
            <v>ENFERMEDAD DE REFSUM</v>
          </cell>
          <cell r="C2848" t="str">
            <v>061</v>
          </cell>
        </row>
        <row r="2849">
          <cell r="A2849" t="str">
            <v>G602</v>
          </cell>
          <cell r="B2849" t="str">
            <v>NEUROPATIA ASOCIADA CON ATAXIA HEREDITARIA</v>
          </cell>
          <cell r="C2849" t="str">
            <v>061</v>
          </cell>
        </row>
        <row r="2850">
          <cell r="A2850" t="str">
            <v>G603</v>
          </cell>
          <cell r="B2850" t="str">
            <v>NEUROPATIA PROGRESIVA IDIOPATICA</v>
          </cell>
          <cell r="C2850" t="str">
            <v>061</v>
          </cell>
        </row>
        <row r="2851">
          <cell r="A2851" t="str">
            <v>G608</v>
          </cell>
          <cell r="B2851" t="str">
            <v>OTRAS NEUROPATIAS HEREDITARIAS E IDIOPATICAS</v>
          </cell>
          <cell r="C2851" t="str">
            <v>061</v>
          </cell>
        </row>
        <row r="2852">
          <cell r="A2852" t="str">
            <v>G609</v>
          </cell>
          <cell r="B2852" t="str">
            <v>NEUROPATIA HEREDITARIA E IDIOPATICA, SIN OTRA ESPECIFICACION</v>
          </cell>
          <cell r="C2852" t="str">
            <v>061</v>
          </cell>
        </row>
        <row r="2853">
          <cell r="A2853" t="str">
            <v>G61</v>
          </cell>
          <cell r="B2853" t="str">
            <v>POLINEUROPATIA INFLAMATORIA</v>
          </cell>
          <cell r="C2853" t="str">
            <v>061</v>
          </cell>
        </row>
        <row r="2854">
          <cell r="A2854" t="str">
            <v>G610</v>
          </cell>
          <cell r="B2854" t="str">
            <v>SINDROME DE GUILLAIN-BARRE</v>
          </cell>
          <cell r="C2854" t="str">
            <v>061</v>
          </cell>
        </row>
        <row r="2855">
          <cell r="A2855" t="str">
            <v>G611</v>
          </cell>
          <cell r="B2855" t="str">
            <v>NEUROPATIA AL SUERO</v>
          </cell>
          <cell r="C2855" t="str">
            <v>061</v>
          </cell>
        </row>
        <row r="2856">
          <cell r="A2856" t="str">
            <v>G618</v>
          </cell>
          <cell r="B2856" t="str">
            <v>OTRAS POLINEUROPATIAS INFLAMATORIAS</v>
          </cell>
          <cell r="C2856" t="str">
            <v>061</v>
          </cell>
        </row>
        <row r="2857">
          <cell r="A2857" t="str">
            <v>G619</v>
          </cell>
          <cell r="B2857" t="str">
            <v>POLINEUROPATIA INFLAMATORIA, NO ESPECIFICADA</v>
          </cell>
          <cell r="C2857" t="str">
            <v>061</v>
          </cell>
        </row>
        <row r="2858">
          <cell r="A2858" t="str">
            <v>G62</v>
          </cell>
          <cell r="B2858" t="str">
            <v>OTRAS POLINEUROPATIAS</v>
          </cell>
          <cell r="C2858" t="str">
            <v>061</v>
          </cell>
        </row>
        <row r="2859">
          <cell r="A2859" t="str">
            <v>G620</v>
          </cell>
          <cell r="B2859" t="str">
            <v>POLINEUROPATIA INDUCIDA POR DROGAS</v>
          </cell>
          <cell r="C2859" t="str">
            <v>061</v>
          </cell>
        </row>
        <row r="2860">
          <cell r="A2860" t="str">
            <v>G621</v>
          </cell>
          <cell r="B2860" t="str">
            <v>POLINEUROPATIA ALCOHOLICA</v>
          </cell>
          <cell r="C2860" t="str">
            <v>061</v>
          </cell>
        </row>
        <row r="2861">
          <cell r="A2861" t="str">
            <v>G622</v>
          </cell>
          <cell r="B2861" t="str">
            <v>POLINEUROPATIA DEBIDA A OTRO AGENTE TOXICO</v>
          </cell>
          <cell r="C2861" t="str">
            <v>061</v>
          </cell>
        </row>
        <row r="2862">
          <cell r="A2862" t="str">
            <v>G628</v>
          </cell>
          <cell r="B2862" t="str">
            <v>OTRAS POLINEUROPATIAS ESPECIFICADAS</v>
          </cell>
          <cell r="C2862" t="str">
            <v>061</v>
          </cell>
        </row>
        <row r="2863">
          <cell r="A2863" t="str">
            <v>G629</v>
          </cell>
          <cell r="B2863" t="str">
            <v>POLINEUROPATIA, NO ESPECIFICADA</v>
          </cell>
          <cell r="C2863" t="str">
            <v>061</v>
          </cell>
        </row>
        <row r="2864">
          <cell r="A2864" t="str">
            <v>G64</v>
          </cell>
          <cell r="B2864" t="str">
            <v>OTROS TRASTORNOS DEL SISTEMA NERVIOSO PERIFERICO</v>
          </cell>
          <cell r="C2864" t="str">
            <v>061</v>
          </cell>
        </row>
        <row r="2865">
          <cell r="A2865" t="str">
            <v>G653</v>
          </cell>
          <cell r="B2865" t="str">
            <v>OTITIS MEDIA CRONICA MUCIODE</v>
          </cell>
          <cell r="C2865" t="str">
            <v>00</v>
          </cell>
        </row>
        <row r="2866">
          <cell r="A2866" t="str">
            <v>G70</v>
          </cell>
          <cell r="B2866" t="str">
            <v>MIASTENIA GRAVIS Y OTROS TRASTORNOS NEUROMUSCULARES</v>
          </cell>
          <cell r="C2866" t="str">
            <v>061</v>
          </cell>
        </row>
        <row r="2867">
          <cell r="A2867" t="str">
            <v>G700</v>
          </cell>
          <cell r="B2867" t="str">
            <v>MIASTENIA GRAVIS</v>
          </cell>
          <cell r="C2867" t="str">
            <v>061</v>
          </cell>
        </row>
        <row r="2868">
          <cell r="A2868" t="str">
            <v>G701</v>
          </cell>
          <cell r="B2868" t="str">
            <v>TRASTORNOS TOXICOS NEUROMUSCULARES</v>
          </cell>
          <cell r="C2868" t="str">
            <v>061</v>
          </cell>
        </row>
        <row r="2869">
          <cell r="A2869" t="str">
            <v>G702</v>
          </cell>
          <cell r="B2869" t="str">
            <v>MIASTENIA CONGENITA O DEL DESARROLLO</v>
          </cell>
          <cell r="C2869" t="str">
            <v>061</v>
          </cell>
        </row>
        <row r="2870">
          <cell r="A2870" t="str">
            <v>G708</v>
          </cell>
          <cell r="B2870" t="str">
            <v>OTROS TRASTORNOS NEUROMUSCULARES ESPECIFICADOS</v>
          </cell>
          <cell r="C2870" t="str">
            <v>061</v>
          </cell>
        </row>
        <row r="2871">
          <cell r="A2871" t="str">
            <v>G709</v>
          </cell>
          <cell r="B2871" t="str">
            <v>TRASTORNOS NEUROMUSCULAR, NO ESPECIFICADO</v>
          </cell>
          <cell r="C2871" t="str">
            <v>061</v>
          </cell>
        </row>
        <row r="2872">
          <cell r="A2872" t="str">
            <v>G71</v>
          </cell>
          <cell r="B2872" t="str">
            <v>TRASTORNOS MUSCULARES PRIMARIOS</v>
          </cell>
          <cell r="C2872" t="str">
            <v>061</v>
          </cell>
        </row>
        <row r="2873">
          <cell r="A2873" t="str">
            <v>G710</v>
          </cell>
          <cell r="B2873" t="str">
            <v>DITROFIA MUSCULAR</v>
          </cell>
          <cell r="C2873" t="str">
            <v>061</v>
          </cell>
        </row>
        <row r="2874">
          <cell r="A2874" t="str">
            <v>G711</v>
          </cell>
          <cell r="B2874" t="str">
            <v>TRASTORNOS MIOTONICOS</v>
          </cell>
          <cell r="C2874" t="str">
            <v>061</v>
          </cell>
        </row>
        <row r="2875">
          <cell r="A2875" t="str">
            <v>G712</v>
          </cell>
          <cell r="B2875" t="str">
            <v>MIOPATIAS CONGENITAS</v>
          </cell>
          <cell r="C2875" t="str">
            <v>061</v>
          </cell>
        </row>
        <row r="2876">
          <cell r="A2876" t="str">
            <v>G713</v>
          </cell>
          <cell r="B2876" t="str">
            <v>MIOPATIA MITOCONDRICA, NO CLASIFICADA EN OTRA PARTE</v>
          </cell>
          <cell r="C2876" t="str">
            <v>061</v>
          </cell>
        </row>
        <row r="2877">
          <cell r="A2877" t="str">
            <v>G718</v>
          </cell>
          <cell r="B2877" t="str">
            <v>OTROS TRASTRONOS PRIMARIOS DE LOS MUSCULOS</v>
          </cell>
          <cell r="C2877" t="str">
            <v>061</v>
          </cell>
        </row>
        <row r="2878">
          <cell r="A2878" t="str">
            <v>G719</v>
          </cell>
          <cell r="B2878" t="str">
            <v>TRASTORNOS PRIMARIO DEL MUSCULO, TIPO NO ESPECIFICADO</v>
          </cell>
          <cell r="C2878" t="str">
            <v>061</v>
          </cell>
        </row>
        <row r="2879">
          <cell r="A2879" t="str">
            <v>G72</v>
          </cell>
          <cell r="B2879" t="str">
            <v>OTRAS MIOPATIAS</v>
          </cell>
          <cell r="C2879" t="str">
            <v>061</v>
          </cell>
        </row>
        <row r="2880">
          <cell r="A2880" t="str">
            <v>G720</v>
          </cell>
          <cell r="B2880" t="str">
            <v>MIOPATIA INDUCIDA POR DROGAS</v>
          </cell>
          <cell r="C2880" t="str">
            <v>061</v>
          </cell>
        </row>
        <row r="2881">
          <cell r="A2881" t="str">
            <v>G721</v>
          </cell>
          <cell r="B2881" t="str">
            <v>MIOPATIA ALCOHOLICA</v>
          </cell>
          <cell r="C2881" t="str">
            <v>061</v>
          </cell>
        </row>
        <row r="2882">
          <cell r="A2882" t="str">
            <v>G722</v>
          </cell>
          <cell r="B2882" t="str">
            <v>MIOPATIA DEBIDA A OTROS AGENTES TOXICOS</v>
          </cell>
          <cell r="C2882" t="str">
            <v>061</v>
          </cell>
        </row>
        <row r="2883">
          <cell r="A2883" t="str">
            <v>G723</v>
          </cell>
          <cell r="B2883" t="str">
            <v>PARALISIS PERIODICA</v>
          </cell>
          <cell r="C2883" t="str">
            <v>061</v>
          </cell>
        </row>
        <row r="2884">
          <cell r="A2884" t="str">
            <v>G724</v>
          </cell>
          <cell r="B2884" t="str">
            <v>MIOPATIA INFLAMATORIA, NO CLASIFICADA EN OTRA PARTE</v>
          </cell>
          <cell r="C2884" t="str">
            <v>061</v>
          </cell>
        </row>
        <row r="2885">
          <cell r="A2885" t="str">
            <v>G728</v>
          </cell>
          <cell r="B2885" t="str">
            <v>OTRAS MIOPATIAS ESPECIFICADAS</v>
          </cell>
          <cell r="C2885" t="str">
            <v>061</v>
          </cell>
        </row>
        <row r="2886">
          <cell r="A2886" t="str">
            <v>G729</v>
          </cell>
          <cell r="B2886" t="str">
            <v>MIOPATIA, NO ESPECIFICADA</v>
          </cell>
          <cell r="C2886" t="str">
            <v>061</v>
          </cell>
        </row>
        <row r="2887">
          <cell r="A2887" t="str">
            <v>G80</v>
          </cell>
          <cell r="B2887" t="str">
            <v>PARALISIS CEREBRAL INFANTIL</v>
          </cell>
          <cell r="C2887" t="str">
            <v>061</v>
          </cell>
        </row>
        <row r="2888">
          <cell r="A2888" t="str">
            <v>G800</v>
          </cell>
          <cell r="B2888" t="str">
            <v>PARALISIS CEREBRAL ESPASTICA</v>
          </cell>
          <cell r="C2888" t="str">
            <v>061</v>
          </cell>
        </row>
        <row r="2889">
          <cell r="A2889" t="str">
            <v>G801</v>
          </cell>
          <cell r="B2889" t="str">
            <v>DIPLEJIA ESPASTICA</v>
          </cell>
          <cell r="C2889" t="str">
            <v>061</v>
          </cell>
        </row>
        <row r="2890">
          <cell r="A2890" t="str">
            <v>G802</v>
          </cell>
          <cell r="B2890" t="str">
            <v>HEMIPLEJIA INFANTIL</v>
          </cell>
          <cell r="C2890" t="str">
            <v>061</v>
          </cell>
        </row>
        <row r="2891">
          <cell r="A2891" t="str">
            <v>G803</v>
          </cell>
          <cell r="B2891" t="str">
            <v>PARALISIS CEREBRAL DISCINETICA</v>
          </cell>
          <cell r="C2891" t="str">
            <v>061</v>
          </cell>
        </row>
        <row r="2892">
          <cell r="A2892" t="str">
            <v>G804</v>
          </cell>
          <cell r="B2892" t="str">
            <v>PARALISIS CEREBRAL ATAXICA</v>
          </cell>
          <cell r="C2892" t="str">
            <v>061</v>
          </cell>
        </row>
        <row r="2893">
          <cell r="A2893" t="str">
            <v>G808</v>
          </cell>
          <cell r="B2893" t="str">
            <v>OTROS TIPOS DE PARALISIS CEREBRAL INFANTIL</v>
          </cell>
          <cell r="C2893" t="str">
            <v>061</v>
          </cell>
        </row>
        <row r="2894">
          <cell r="A2894" t="str">
            <v>G809</v>
          </cell>
          <cell r="B2894" t="str">
            <v>PARALISIS CEREBRAL INFANTIL, SIN OTRA ESPECIFICACION</v>
          </cell>
          <cell r="C2894" t="str">
            <v>061</v>
          </cell>
        </row>
        <row r="2895">
          <cell r="A2895" t="str">
            <v>G81</v>
          </cell>
          <cell r="B2895" t="str">
            <v>HEMIPLEJIA</v>
          </cell>
          <cell r="C2895" t="str">
            <v>061</v>
          </cell>
        </row>
        <row r="2896">
          <cell r="A2896" t="str">
            <v>G810</v>
          </cell>
          <cell r="B2896" t="str">
            <v>HEMIPLEJIA FLACIDA</v>
          </cell>
          <cell r="C2896" t="str">
            <v>061</v>
          </cell>
        </row>
        <row r="2897">
          <cell r="A2897" t="str">
            <v>G811</v>
          </cell>
          <cell r="B2897" t="str">
            <v>HEMIPLEJIA ESPASTICA</v>
          </cell>
          <cell r="C2897" t="str">
            <v>061</v>
          </cell>
        </row>
        <row r="2898">
          <cell r="A2898" t="str">
            <v>G819</v>
          </cell>
          <cell r="B2898" t="str">
            <v>HEMIPLEJIA, NO ESPECIFICADA</v>
          </cell>
          <cell r="C2898" t="str">
            <v>061</v>
          </cell>
        </row>
        <row r="2899">
          <cell r="A2899" t="str">
            <v>G82</v>
          </cell>
          <cell r="B2899" t="str">
            <v>PARAPLEJIA Y CUADRIPLEJIA</v>
          </cell>
          <cell r="C2899" t="str">
            <v>061</v>
          </cell>
        </row>
        <row r="2900">
          <cell r="A2900" t="str">
            <v>G820</v>
          </cell>
          <cell r="B2900" t="str">
            <v>PARAPLEJIA FLACIDA</v>
          </cell>
          <cell r="C2900" t="str">
            <v>061</v>
          </cell>
        </row>
        <row r="2901">
          <cell r="A2901" t="str">
            <v>G821</v>
          </cell>
          <cell r="B2901" t="str">
            <v>PARAPLEJIA ESPASTICA</v>
          </cell>
          <cell r="C2901" t="str">
            <v>061</v>
          </cell>
        </row>
        <row r="2902">
          <cell r="A2902" t="str">
            <v>G822</v>
          </cell>
          <cell r="B2902" t="str">
            <v>PARAPLEJIA, NO ESPECIFICADA</v>
          </cell>
          <cell r="C2902" t="str">
            <v>061</v>
          </cell>
        </row>
        <row r="2903">
          <cell r="A2903" t="str">
            <v>G823</v>
          </cell>
          <cell r="B2903" t="str">
            <v>CUADRIPLEJIA FLACIDA</v>
          </cell>
          <cell r="C2903" t="str">
            <v>061</v>
          </cell>
        </row>
        <row r="2904">
          <cell r="A2904" t="str">
            <v>G824</v>
          </cell>
          <cell r="B2904" t="str">
            <v>CUADRIPLEJIA ESPASTICA</v>
          </cell>
          <cell r="C2904" t="str">
            <v>061</v>
          </cell>
        </row>
        <row r="2905">
          <cell r="A2905" t="str">
            <v>G825</v>
          </cell>
          <cell r="B2905" t="str">
            <v>CUADRIPLEJIA, NO ESPECIFICADA</v>
          </cell>
          <cell r="C2905" t="str">
            <v>061</v>
          </cell>
        </row>
        <row r="2906">
          <cell r="A2906" t="str">
            <v>G83</v>
          </cell>
          <cell r="B2906" t="str">
            <v>OTROS SIDROMES PARALITICOS</v>
          </cell>
          <cell r="C2906" t="str">
            <v>061</v>
          </cell>
        </row>
        <row r="2907">
          <cell r="A2907" t="str">
            <v>G830</v>
          </cell>
          <cell r="B2907" t="str">
            <v>DIPLEJIA DE LOS MIEMBROS SUPERIORES</v>
          </cell>
          <cell r="C2907" t="str">
            <v>061</v>
          </cell>
        </row>
        <row r="2908">
          <cell r="A2908" t="str">
            <v>G831</v>
          </cell>
          <cell r="B2908" t="str">
            <v>MONOPLEJIA DE MIEMBRO INFERIOR</v>
          </cell>
          <cell r="C2908" t="str">
            <v>061</v>
          </cell>
        </row>
        <row r="2909">
          <cell r="A2909" t="str">
            <v>G832</v>
          </cell>
          <cell r="B2909" t="str">
            <v>MONOPLEJIA DE MIEMBRO SUPERIOR</v>
          </cell>
          <cell r="C2909" t="str">
            <v>061</v>
          </cell>
        </row>
        <row r="2910">
          <cell r="A2910" t="str">
            <v>G833</v>
          </cell>
          <cell r="B2910" t="str">
            <v>MONOPLEJIA, NO ESPECIFICADA</v>
          </cell>
          <cell r="C2910" t="str">
            <v>061</v>
          </cell>
        </row>
        <row r="2911">
          <cell r="A2911" t="str">
            <v>G834</v>
          </cell>
          <cell r="B2911" t="str">
            <v>SINDROME DE LA COLA DE CABALLO</v>
          </cell>
          <cell r="C2911" t="str">
            <v>061</v>
          </cell>
        </row>
        <row r="2912">
          <cell r="A2912" t="str">
            <v>G838</v>
          </cell>
          <cell r="B2912" t="str">
            <v>OTROS SINDROMES PARALITICOS ESPECIFICADOS</v>
          </cell>
          <cell r="C2912" t="str">
            <v>061</v>
          </cell>
        </row>
        <row r="2913">
          <cell r="A2913" t="str">
            <v>G839</v>
          </cell>
          <cell r="B2913" t="str">
            <v>SIDROME PARALITICO, NO ESPECIFICADO</v>
          </cell>
          <cell r="C2913" t="str">
            <v>061</v>
          </cell>
        </row>
        <row r="2914">
          <cell r="A2914" t="str">
            <v>G90</v>
          </cell>
          <cell r="B2914" t="str">
            <v>TRASTORNOS DEL SISTEMA NERVIOSO AUTONOMO</v>
          </cell>
          <cell r="C2914" t="str">
            <v>061</v>
          </cell>
        </row>
        <row r="2915">
          <cell r="A2915" t="str">
            <v>G900</v>
          </cell>
          <cell r="B2915" t="str">
            <v>NEUROPATIA AUTONOMA PERIFERICA IDIOPATICA</v>
          </cell>
          <cell r="C2915" t="str">
            <v>061</v>
          </cell>
        </row>
        <row r="2916">
          <cell r="A2916" t="str">
            <v>G901</v>
          </cell>
          <cell r="B2916" t="str">
            <v>DISAUTONOMIA FAMILIAR (SINDROME DE RILEY-DAY)</v>
          </cell>
          <cell r="C2916" t="str">
            <v>061</v>
          </cell>
        </row>
        <row r="2917">
          <cell r="A2917" t="str">
            <v>G902</v>
          </cell>
          <cell r="B2917" t="str">
            <v>SINDROME DE HORNER</v>
          </cell>
          <cell r="C2917" t="str">
            <v>061</v>
          </cell>
        </row>
        <row r="2918">
          <cell r="A2918" t="str">
            <v>G903</v>
          </cell>
          <cell r="B2918" t="str">
            <v>DEGENERACION DE SISTEMAS MULTIPLES</v>
          </cell>
          <cell r="C2918" t="str">
            <v>061</v>
          </cell>
        </row>
        <row r="2919">
          <cell r="A2919" t="str">
            <v>G908</v>
          </cell>
          <cell r="B2919" t="str">
            <v>OTROS TRASTORNOS DEL SISTEMA NERVIOSO AUTONOMO</v>
          </cell>
          <cell r="C2919" t="str">
            <v>061</v>
          </cell>
        </row>
        <row r="2920">
          <cell r="A2920" t="str">
            <v>G909</v>
          </cell>
          <cell r="B2920" t="str">
            <v>TRASTORNOS DEL SISTEMA NERVIOSO AUTONOMO, NO ESPECIFICADO</v>
          </cell>
          <cell r="C2920" t="str">
            <v>061</v>
          </cell>
        </row>
        <row r="2921">
          <cell r="A2921" t="str">
            <v>G91</v>
          </cell>
          <cell r="B2921" t="str">
            <v>HIDROCEFALO</v>
          </cell>
          <cell r="C2921" t="str">
            <v>061</v>
          </cell>
        </row>
        <row r="2922">
          <cell r="A2922" t="str">
            <v>G910</v>
          </cell>
          <cell r="B2922" t="str">
            <v>HIDROCEFALO COMUNICANTE</v>
          </cell>
          <cell r="C2922" t="str">
            <v>061</v>
          </cell>
        </row>
        <row r="2923">
          <cell r="A2923" t="str">
            <v>G911</v>
          </cell>
          <cell r="B2923" t="str">
            <v>HIDROCEFALO OBSTRUCTIVO</v>
          </cell>
          <cell r="C2923" t="str">
            <v>061</v>
          </cell>
        </row>
        <row r="2924">
          <cell r="A2924" t="str">
            <v>G912</v>
          </cell>
          <cell r="B2924" t="str">
            <v>HIDROCEFALO DE PRESION NORMAL</v>
          </cell>
          <cell r="C2924" t="str">
            <v>061</v>
          </cell>
        </row>
        <row r="2925">
          <cell r="A2925" t="str">
            <v>G913</v>
          </cell>
          <cell r="B2925" t="str">
            <v>HIDROCEFALO POSTRAUMATICO, SIN OTRA ESPECIFICACION</v>
          </cell>
          <cell r="C2925" t="str">
            <v>061</v>
          </cell>
        </row>
        <row r="2926">
          <cell r="A2926" t="str">
            <v>G918</v>
          </cell>
          <cell r="B2926" t="str">
            <v>OTROS TIPOS DE HIDROCEFALO</v>
          </cell>
          <cell r="C2926" t="str">
            <v>061</v>
          </cell>
        </row>
        <row r="2927">
          <cell r="A2927" t="str">
            <v>G919</v>
          </cell>
          <cell r="B2927" t="str">
            <v>HIDROCEFALO, NO ESPECIFICADO</v>
          </cell>
          <cell r="C2927" t="str">
            <v>061</v>
          </cell>
        </row>
        <row r="2928">
          <cell r="A2928" t="str">
            <v>G92</v>
          </cell>
          <cell r="B2928" t="str">
            <v>ENCEFALOPATIA TOXICA</v>
          </cell>
          <cell r="C2928" t="str">
            <v>061</v>
          </cell>
        </row>
        <row r="2929">
          <cell r="A2929" t="str">
            <v>G93</v>
          </cell>
          <cell r="B2929" t="str">
            <v>OTROS TRASTORNOS DEL ENCEFALO</v>
          </cell>
          <cell r="C2929" t="str">
            <v>061</v>
          </cell>
        </row>
        <row r="2930">
          <cell r="A2930" t="str">
            <v>G930</v>
          </cell>
          <cell r="B2930" t="str">
            <v>QUISTE CEREBRAL</v>
          </cell>
          <cell r="C2930" t="str">
            <v>061</v>
          </cell>
        </row>
        <row r="2931">
          <cell r="A2931" t="str">
            <v>G931</v>
          </cell>
          <cell r="B2931" t="str">
            <v>LESION CEREBRAL ANOXICA, NO CLASIFICADA EN OTRA PARTE</v>
          </cell>
          <cell r="C2931" t="str">
            <v>061</v>
          </cell>
        </row>
        <row r="2932">
          <cell r="A2932" t="str">
            <v>G932</v>
          </cell>
          <cell r="B2932" t="str">
            <v>HIPERTENCION INTRACRANEAL BENIGNA</v>
          </cell>
          <cell r="C2932" t="str">
            <v>061</v>
          </cell>
        </row>
        <row r="2933">
          <cell r="A2933" t="str">
            <v>G933</v>
          </cell>
          <cell r="B2933" t="str">
            <v>SINDROME DE FATIGA POSTVIRAL</v>
          </cell>
          <cell r="C2933" t="str">
            <v>061</v>
          </cell>
        </row>
        <row r="2934">
          <cell r="A2934" t="str">
            <v>G934</v>
          </cell>
          <cell r="B2934" t="str">
            <v>ENCEFALOPATIA NO ESPECIFICADA</v>
          </cell>
          <cell r="C2934" t="str">
            <v>061</v>
          </cell>
        </row>
        <row r="2935">
          <cell r="A2935" t="str">
            <v>G935</v>
          </cell>
          <cell r="B2935" t="str">
            <v>COMPRESION DEL ENCEFALO</v>
          </cell>
          <cell r="C2935" t="str">
            <v>061</v>
          </cell>
        </row>
        <row r="2936">
          <cell r="A2936" t="str">
            <v>G936</v>
          </cell>
          <cell r="B2936" t="str">
            <v>EDEMA CEREBRAL</v>
          </cell>
          <cell r="C2936" t="str">
            <v>061</v>
          </cell>
        </row>
        <row r="2937">
          <cell r="A2937" t="str">
            <v>G937</v>
          </cell>
          <cell r="B2937" t="str">
            <v>SINDROME DE REYE</v>
          </cell>
          <cell r="C2937" t="str">
            <v>061</v>
          </cell>
        </row>
        <row r="2938">
          <cell r="A2938" t="str">
            <v>G938</v>
          </cell>
          <cell r="B2938" t="str">
            <v>OTROS TRASTORNOS ESPECIFICADOS DEL ENCEFALO</v>
          </cell>
          <cell r="C2938" t="str">
            <v>061</v>
          </cell>
        </row>
        <row r="2939">
          <cell r="A2939" t="str">
            <v>G939</v>
          </cell>
          <cell r="B2939" t="str">
            <v>TRASTORNO DEL ENCEFALO, NO ESPECIFICADO</v>
          </cell>
          <cell r="C2939" t="str">
            <v>061</v>
          </cell>
        </row>
        <row r="2940">
          <cell r="A2940" t="str">
            <v>G95</v>
          </cell>
          <cell r="B2940" t="str">
            <v>OTRAS ENFERMEDADES DE LA MEDULA ESPENINAL</v>
          </cell>
          <cell r="C2940" t="str">
            <v>061</v>
          </cell>
        </row>
        <row r="2941">
          <cell r="A2941" t="str">
            <v>G950</v>
          </cell>
          <cell r="B2941" t="str">
            <v>SIRINGOMIELIA Y SIRINGOBULBIA</v>
          </cell>
          <cell r="C2941" t="str">
            <v>061</v>
          </cell>
        </row>
        <row r="2942">
          <cell r="A2942" t="str">
            <v>G951</v>
          </cell>
          <cell r="B2942" t="str">
            <v>MIELOPATIAS VASCULARES</v>
          </cell>
          <cell r="C2942" t="str">
            <v>061</v>
          </cell>
        </row>
        <row r="2943">
          <cell r="A2943" t="str">
            <v>G952</v>
          </cell>
          <cell r="B2943" t="str">
            <v>COMPRESION MEDULAR, NO ESPECIFICADA</v>
          </cell>
          <cell r="C2943" t="str">
            <v>061</v>
          </cell>
        </row>
        <row r="2944">
          <cell r="A2944" t="str">
            <v>G958</v>
          </cell>
          <cell r="B2944" t="str">
            <v>OTRAS ENFERMEDADES ESPECIFIACDAS DE LAS MEDULA ESPENINAL</v>
          </cell>
          <cell r="C2944" t="str">
            <v>061</v>
          </cell>
        </row>
        <row r="2945">
          <cell r="A2945" t="str">
            <v>G959</v>
          </cell>
          <cell r="B2945" t="str">
            <v>ENFERMEDAD DE LA MEDULA ESPENINAL, NO ESPECIFICADA</v>
          </cell>
          <cell r="C2945" t="str">
            <v>061</v>
          </cell>
        </row>
        <row r="2946">
          <cell r="A2946" t="str">
            <v>G96</v>
          </cell>
          <cell r="B2946" t="str">
            <v>OTROS TRASTORNOS DEL SISTEMA NERVIOSO CENTRAL</v>
          </cell>
          <cell r="C2946" t="str">
            <v>061</v>
          </cell>
        </row>
        <row r="2947">
          <cell r="A2947" t="str">
            <v>G960</v>
          </cell>
          <cell r="B2947" t="str">
            <v>PERDIDA DE LIQUIDO CEFALORRAQUIDEO</v>
          </cell>
          <cell r="C2947" t="str">
            <v>061</v>
          </cell>
        </row>
        <row r="2948">
          <cell r="A2948" t="str">
            <v>G961</v>
          </cell>
          <cell r="B2948" t="str">
            <v>TRASTORNOS DE LAS MENINGES, NO ESPECIFICADOS EN OTRA PARTE</v>
          </cell>
          <cell r="C2948" t="str">
            <v>061</v>
          </cell>
        </row>
        <row r="2949">
          <cell r="A2949" t="str">
            <v>G968</v>
          </cell>
          <cell r="B2949" t="str">
            <v>OTROS TRASTORNOS ESPECIFICADOS DEL SISTEMA NERVIOSO CENTRAL</v>
          </cell>
          <cell r="C2949" t="str">
            <v>061</v>
          </cell>
        </row>
        <row r="2950">
          <cell r="A2950" t="str">
            <v>G969</v>
          </cell>
          <cell r="B2950" t="str">
            <v>TRASTORNOS DEL SISTEMA NERVIOSO CENTRAL, NO ESPECIFICADO</v>
          </cell>
          <cell r="C2950" t="str">
            <v>061</v>
          </cell>
        </row>
        <row r="2951">
          <cell r="A2951" t="str">
            <v>G97</v>
          </cell>
          <cell r="B2951" t="str">
            <v>TRASTONOS DEL SISTEMA NERV. CONSECUTIVOS A PROCEDIMIENTOS, NO CLAS.</v>
          </cell>
          <cell r="C2951" t="str">
            <v>061</v>
          </cell>
        </row>
        <row r="2952">
          <cell r="A2952" t="str">
            <v>G970</v>
          </cell>
          <cell r="B2952" t="str">
            <v>PERDIDA DE LIQUIDO CEFALORRAQUIDEO POR PUNCION ESPINAL</v>
          </cell>
          <cell r="C2952" t="str">
            <v>061</v>
          </cell>
        </row>
        <row r="2953">
          <cell r="A2953" t="str">
            <v>G971</v>
          </cell>
          <cell r="B2953" t="str">
            <v>OTRA REACCION A LA PUNCION ESPINAL Y LUMBAR</v>
          </cell>
          <cell r="C2953" t="str">
            <v>061</v>
          </cell>
        </row>
        <row r="2954">
          <cell r="A2954" t="str">
            <v>G972</v>
          </cell>
          <cell r="B2954" t="str">
            <v>HIPOTENSION INTRACRANEAL POSTERIOR A ANASTOMOSIS</v>
          </cell>
          <cell r="C2954" t="str">
            <v>061</v>
          </cell>
        </row>
        <row r="2955">
          <cell r="A2955" t="str">
            <v>G978</v>
          </cell>
          <cell r="B2955" t="str">
            <v>OTROS TRASTORNOS DEL SISTEMA NERVIOSO CONSECUTIVOS A PROCEDIMIENTO</v>
          </cell>
          <cell r="C2955" t="str">
            <v>061</v>
          </cell>
        </row>
        <row r="2956">
          <cell r="A2956" t="str">
            <v>G979</v>
          </cell>
          <cell r="B2956" t="str">
            <v>TRASTORNOS NO ESPECIFICADOS DEL SISTEMA NERVIOSO, CONSECUTIVO A PRO.</v>
          </cell>
          <cell r="C2956" t="str">
            <v>061</v>
          </cell>
        </row>
        <row r="2957">
          <cell r="A2957" t="str">
            <v>G98</v>
          </cell>
          <cell r="B2957" t="str">
            <v>OTROS TRASTORNOS DEL SISTEMA NERVIOSO, NO CLASIFICADOS EN OTRA PARTE</v>
          </cell>
          <cell r="C2957" t="str">
            <v>061</v>
          </cell>
        </row>
        <row r="2958">
          <cell r="A2958" t="str">
            <v>H00</v>
          </cell>
          <cell r="B2958" t="str">
            <v>ORZUELO Y CALACIO</v>
          </cell>
          <cell r="C2958" t="str">
            <v>062</v>
          </cell>
        </row>
        <row r="2959">
          <cell r="A2959" t="str">
            <v>H000</v>
          </cell>
          <cell r="B2959" t="str">
            <v>ORZUELO Y OTRAS INFLAMACIONES PROFUNDAS DEL PAPARPADO</v>
          </cell>
          <cell r="C2959" t="str">
            <v>062</v>
          </cell>
        </row>
        <row r="2960">
          <cell r="A2960" t="str">
            <v>H001</v>
          </cell>
          <cell r="B2960" t="str">
            <v>CALACIO (CHALAZION)</v>
          </cell>
          <cell r="C2960" t="str">
            <v>062</v>
          </cell>
        </row>
        <row r="2961">
          <cell r="A2961" t="str">
            <v>H01</v>
          </cell>
          <cell r="B2961" t="str">
            <v>OTRAS INFLAMACIONES DEL PARPADO</v>
          </cell>
          <cell r="C2961" t="str">
            <v>062</v>
          </cell>
        </row>
        <row r="2962">
          <cell r="A2962" t="str">
            <v>H010</v>
          </cell>
          <cell r="B2962" t="str">
            <v>BLEFARITIS</v>
          </cell>
          <cell r="C2962" t="str">
            <v>062</v>
          </cell>
        </row>
        <row r="2963">
          <cell r="A2963" t="str">
            <v>H011</v>
          </cell>
          <cell r="B2963" t="str">
            <v>DERMATOSIS NO INFECCIOSA DEL PARPADO</v>
          </cell>
          <cell r="C2963" t="str">
            <v>062</v>
          </cell>
        </row>
        <row r="2964">
          <cell r="A2964" t="str">
            <v>H018</v>
          </cell>
          <cell r="B2964" t="str">
            <v>OTRAS INFLAMACIONES ESPECIFICADAS DEL PARPADO</v>
          </cell>
          <cell r="C2964" t="str">
            <v>062</v>
          </cell>
        </row>
        <row r="2965">
          <cell r="A2965" t="str">
            <v>H019</v>
          </cell>
          <cell r="B2965" t="str">
            <v>INFLAMACION DEL PARPADO, NO ESPECIFICADO</v>
          </cell>
          <cell r="C2965" t="str">
            <v>062</v>
          </cell>
        </row>
        <row r="2966">
          <cell r="A2966" t="str">
            <v>H02</v>
          </cell>
          <cell r="B2966" t="str">
            <v>OTROS TRASTORNOS DE LOS PARPADOS</v>
          </cell>
          <cell r="C2966" t="str">
            <v>062</v>
          </cell>
        </row>
        <row r="2967">
          <cell r="A2967" t="str">
            <v>H020</v>
          </cell>
          <cell r="B2967" t="str">
            <v>ENTROPION Y TRIQUIASIS PALPEBRAL</v>
          </cell>
          <cell r="C2967" t="str">
            <v>062</v>
          </cell>
        </row>
        <row r="2968">
          <cell r="A2968" t="str">
            <v>H021</v>
          </cell>
          <cell r="B2968" t="str">
            <v>ECTROPION DEL PARPADO</v>
          </cell>
          <cell r="C2968" t="str">
            <v>062</v>
          </cell>
        </row>
        <row r="2969">
          <cell r="A2969" t="str">
            <v>H022</v>
          </cell>
          <cell r="B2969" t="str">
            <v>LAGOFTALMOS</v>
          </cell>
          <cell r="C2969" t="str">
            <v>062</v>
          </cell>
        </row>
        <row r="2970">
          <cell r="A2970" t="str">
            <v>H023</v>
          </cell>
          <cell r="B2970" t="str">
            <v>BLEFAROCALASIA</v>
          </cell>
          <cell r="C2970" t="str">
            <v>062</v>
          </cell>
        </row>
        <row r="2971">
          <cell r="A2971" t="str">
            <v>H024</v>
          </cell>
          <cell r="B2971" t="str">
            <v>BLEFAROPTOSIS</v>
          </cell>
          <cell r="C2971" t="str">
            <v>062</v>
          </cell>
        </row>
        <row r="2972">
          <cell r="A2972" t="str">
            <v>H025</v>
          </cell>
          <cell r="B2972" t="str">
            <v>OTROS TRASTORNOS FUNCIONALES DEL PARPADO</v>
          </cell>
          <cell r="C2972" t="str">
            <v>062</v>
          </cell>
        </row>
        <row r="2973">
          <cell r="A2973" t="str">
            <v>H026</v>
          </cell>
          <cell r="B2973" t="str">
            <v>XANTELASMA DEL PARPADO</v>
          </cell>
          <cell r="C2973" t="str">
            <v>062</v>
          </cell>
        </row>
        <row r="2974">
          <cell r="A2974" t="str">
            <v>H027</v>
          </cell>
          <cell r="B2974" t="str">
            <v>OTROS TRASTORNOS DEGENERATIVOS DEL PARPADO Y DEL AREA PERIOCULAR</v>
          </cell>
          <cell r="C2974" t="str">
            <v>062</v>
          </cell>
        </row>
        <row r="2975">
          <cell r="A2975" t="str">
            <v>H028</v>
          </cell>
          <cell r="B2975" t="str">
            <v>OTROS TRASTORNOS ESPECIFICADOS DEL PARPADO</v>
          </cell>
          <cell r="C2975" t="str">
            <v>062</v>
          </cell>
        </row>
        <row r="2976">
          <cell r="A2976" t="str">
            <v>H029</v>
          </cell>
          <cell r="B2976" t="str">
            <v>TRASTORNO DEL PARPADO, NO ESPECIFICADO</v>
          </cell>
          <cell r="C2976" t="str">
            <v>062</v>
          </cell>
        </row>
        <row r="2977">
          <cell r="A2977" t="str">
            <v>H04</v>
          </cell>
          <cell r="B2977" t="str">
            <v>TRASTORNOS DEL APARATO LAGRIMAL</v>
          </cell>
          <cell r="C2977" t="str">
            <v>062</v>
          </cell>
        </row>
        <row r="2978">
          <cell r="A2978" t="str">
            <v>H040</v>
          </cell>
          <cell r="B2978" t="str">
            <v>DACRIOADENITIS</v>
          </cell>
          <cell r="C2978" t="str">
            <v>062</v>
          </cell>
        </row>
        <row r="2979">
          <cell r="A2979" t="str">
            <v>H041</v>
          </cell>
          <cell r="B2979" t="str">
            <v>OTROS TRASTORNOS DE LA GLANDULA LAGRIMAL</v>
          </cell>
          <cell r="C2979" t="str">
            <v>062</v>
          </cell>
        </row>
        <row r="2980">
          <cell r="A2980" t="str">
            <v>H042</v>
          </cell>
          <cell r="B2980" t="str">
            <v>EPIFORA</v>
          </cell>
          <cell r="C2980" t="str">
            <v>062</v>
          </cell>
        </row>
        <row r="2981">
          <cell r="A2981" t="str">
            <v>H043</v>
          </cell>
          <cell r="B2981" t="str">
            <v>INFLAMACION AGUDA Y LA NO ESPECIFICADA DE LAS VIAS LAGRIMALES</v>
          </cell>
          <cell r="C2981" t="str">
            <v>062</v>
          </cell>
        </row>
        <row r="2982">
          <cell r="A2982" t="str">
            <v>H044</v>
          </cell>
          <cell r="B2982" t="str">
            <v>INFLAMACION CRONICA DE LAS VIAS LAGRIMALES</v>
          </cell>
          <cell r="C2982" t="str">
            <v>062</v>
          </cell>
        </row>
        <row r="2983">
          <cell r="A2983" t="str">
            <v>H045</v>
          </cell>
          <cell r="B2983" t="str">
            <v>ESTENOSIS E INSUFICIENCIA DE LAS VIAS LAGRIMALES</v>
          </cell>
          <cell r="C2983" t="str">
            <v>062</v>
          </cell>
        </row>
        <row r="2984">
          <cell r="A2984" t="str">
            <v>H046</v>
          </cell>
          <cell r="B2984" t="str">
            <v>OTROS CAMBIOS DE LAS VIAS LAGRIMALES</v>
          </cell>
          <cell r="C2984" t="str">
            <v>062</v>
          </cell>
        </row>
        <row r="2985">
          <cell r="A2985" t="str">
            <v>H048</v>
          </cell>
          <cell r="B2985" t="str">
            <v>OTROS TRASTORNOS ESPECIFICADOS DEL APARATO LAGRIMAL</v>
          </cell>
          <cell r="C2985" t="str">
            <v>062</v>
          </cell>
        </row>
        <row r="2986">
          <cell r="A2986" t="str">
            <v>H049</v>
          </cell>
          <cell r="B2986" t="str">
            <v>TRASTORNO DEL APARATO LAGRIMAL, NO ESPECIFICADO</v>
          </cell>
          <cell r="C2986" t="str">
            <v>062</v>
          </cell>
        </row>
        <row r="2987">
          <cell r="A2987" t="str">
            <v>H05</v>
          </cell>
          <cell r="B2987" t="str">
            <v>TRASTORNOS DE LA ORBITA</v>
          </cell>
          <cell r="C2987" t="str">
            <v>062</v>
          </cell>
        </row>
        <row r="2988">
          <cell r="A2988" t="str">
            <v>H050</v>
          </cell>
          <cell r="B2988" t="str">
            <v>INFLAMACION AGUDA DE LA ORBITA</v>
          </cell>
          <cell r="C2988" t="str">
            <v>062</v>
          </cell>
        </row>
        <row r="2989">
          <cell r="A2989" t="str">
            <v>H051</v>
          </cell>
          <cell r="B2989" t="str">
            <v>TRASTORNOS INFLAMATORIOS CRONICOS DE LA ORBITA</v>
          </cell>
          <cell r="C2989" t="str">
            <v>062</v>
          </cell>
        </row>
        <row r="2990">
          <cell r="A2990" t="str">
            <v>H052</v>
          </cell>
          <cell r="B2990" t="str">
            <v>AFECCIONES EXOFTALMICAS</v>
          </cell>
          <cell r="C2990" t="str">
            <v>062</v>
          </cell>
        </row>
        <row r="2991">
          <cell r="A2991" t="str">
            <v>H053</v>
          </cell>
          <cell r="B2991" t="str">
            <v>DEFORMIDAD DE LA ORBITA</v>
          </cell>
          <cell r="C2991" t="str">
            <v>062</v>
          </cell>
        </row>
        <row r="2992">
          <cell r="A2992" t="str">
            <v>H054</v>
          </cell>
          <cell r="B2992" t="str">
            <v>ENOFTALMIA</v>
          </cell>
          <cell r="C2992" t="str">
            <v>062</v>
          </cell>
        </row>
        <row r="2993">
          <cell r="A2993" t="str">
            <v>H055</v>
          </cell>
          <cell r="B2993" t="str">
            <v>RETENCION DE CUERPO EXTRAÑO (ANTIGUO) CONSC. A HERIDA PENETR. DE LA OR</v>
          </cell>
          <cell r="C2993" t="str">
            <v>062</v>
          </cell>
        </row>
        <row r="2994">
          <cell r="A2994" t="str">
            <v>H058</v>
          </cell>
          <cell r="B2994" t="str">
            <v>OTROS TRASTORNOS DE LA ORBITA</v>
          </cell>
          <cell r="C2994" t="str">
            <v>062</v>
          </cell>
        </row>
        <row r="2995">
          <cell r="A2995" t="str">
            <v>H059</v>
          </cell>
          <cell r="B2995" t="str">
            <v>TRASTORNO DE LA ORBITA, NO ESPECIFICADO</v>
          </cell>
          <cell r="C2995" t="str">
            <v>062</v>
          </cell>
        </row>
        <row r="2996">
          <cell r="A2996" t="str">
            <v>H10</v>
          </cell>
          <cell r="B2996" t="str">
            <v>CONJUNTIVITIS</v>
          </cell>
          <cell r="C2996" t="str">
            <v>062</v>
          </cell>
        </row>
        <row r="2997">
          <cell r="A2997" t="str">
            <v>H100</v>
          </cell>
          <cell r="B2997" t="str">
            <v>CONJUNTIVITIS MUCOPURULENTA</v>
          </cell>
          <cell r="C2997" t="str">
            <v>062</v>
          </cell>
        </row>
        <row r="2998">
          <cell r="A2998" t="str">
            <v>H101</v>
          </cell>
          <cell r="B2998" t="str">
            <v>CONJUNTIVITIS ATOPICA AGUDA</v>
          </cell>
          <cell r="C2998" t="str">
            <v>062</v>
          </cell>
        </row>
        <row r="2999">
          <cell r="A2999" t="str">
            <v>H102</v>
          </cell>
          <cell r="B2999" t="str">
            <v>OTRAS CINJUNTIVITIS AGUDAS</v>
          </cell>
          <cell r="C2999" t="str">
            <v>062</v>
          </cell>
        </row>
        <row r="3000">
          <cell r="A3000" t="str">
            <v>H103</v>
          </cell>
          <cell r="B3000" t="str">
            <v>CONJUNTIVITIS AGUDA, NO ESPECIFICADA</v>
          </cell>
          <cell r="C3000" t="str">
            <v>062</v>
          </cell>
        </row>
        <row r="3001">
          <cell r="A3001" t="str">
            <v>H104</v>
          </cell>
          <cell r="B3001" t="str">
            <v>CONJUNTIVITIS CRONICA</v>
          </cell>
          <cell r="C3001" t="str">
            <v>062</v>
          </cell>
        </row>
        <row r="3002">
          <cell r="A3002" t="str">
            <v>H105</v>
          </cell>
          <cell r="B3002" t="str">
            <v>BLEFAROCONJUNTIVITIS</v>
          </cell>
          <cell r="C3002" t="str">
            <v>062</v>
          </cell>
        </row>
        <row r="3003">
          <cell r="A3003" t="str">
            <v>H108</v>
          </cell>
          <cell r="B3003" t="str">
            <v>OTRAS CONJUNTIVITIS</v>
          </cell>
          <cell r="C3003" t="str">
            <v>062</v>
          </cell>
        </row>
        <row r="3004">
          <cell r="A3004" t="str">
            <v>H109</v>
          </cell>
          <cell r="B3004" t="str">
            <v>CONJUNTIVITIS, NO ESPECIFICADA</v>
          </cell>
          <cell r="C3004" t="str">
            <v>062</v>
          </cell>
        </row>
        <row r="3005">
          <cell r="A3005" t="str">
            <v>H11</v>
          </cell>
          <cell r="B3005" t="str">
            <v>OTROS TRASTORNOS DE LA CONJUNTIVA</v>
          </cell>
          <cell r="C3005" t="str">
            <v>062</v>
          </cell>
        </row>
        <row r="3006">
          <cell r="A3006" t="str">
            <v>H110</v>
          </cell>
          <cell r="B3006" t="str">
            <v>PTERIGION</v>
          </cell>
          <cell r="C3006" t="str">
            <v>062</v>
          </cell>
        </row>
        <row r="3007">
          <cell r="A3007" t="str">
            <v>H111</v>
          </cell>
          <cell r="B3007" t="str">
            <v>DEGENERACION Y DEPOSITOS CONJUNTIVALES</v>
          </cell>
          <cell r="C3007" t="str">
            <v>062</v>
          </cell>
        </row>
        <row r="3008">
          <cell r="A3008" t="str">
            <v>H112</v>
          </cell>
          <cell r="B3008" t="str">
            <v>CICATRICES CONJUNTIVALES</v>
          </cell>
          <cell r="C3008" t="str">
            <v>062</v>
          </cell>
        </row>
        <row r="3009">
          <cell r="A3009" t="str">
            <v>H113</v>
          </cell>
          <cell r="B3009" t="str">
            <v>HEMORRAGIA CONJUNTIVAL</v>
          </cell>
          <cell r="C3009" t="str">
            <v>062</v>
          </cell>
        </row>
        <row r="3010">
          <cell r="A3010" t="str">
            <v>H114</v>
          </cell>
          <cell r="B3010" t="str">
            <v>OTROS TRASTORNOS VASCULARES Y QUISTES CONJUNTIVALES</v>
          </cell>
          <cell r="C3010" t="str">
            <v>062</v>
          </cell>
        </row>
        <row r="3011">
          <cell r="A3011" t="str">
            <v>H118</v>
          </cell>
          <cell r="B3011" t="str">
            <v>OTROS TRASTORNOS ESPECIFICADOS DE LA CONJUNTIVA</v>
          </cell>
          <cell r="C3011" t="str">
            <v>062</v>
          </cell>
        </row>
        <row r="3012">
          <cell r="A3012" t="str">
            <v>H119</v>
          </cell>
          <cell r="B3012" t="str">
            <v>TRASTORNO DE LA CONJUNTIVA, NO ESPECIFICADO</v>
          </cell>
          <cell r="C3012" t="str">
            <v>062</v>
          </cell>
        </row>
        <row r="3013">
          <cell r="A3013" t="str">
            <v>H15</v>
          </cell>
          <cell r="B3013" t="str">
            <v>TRASTORNOS DE LA ESCLEROTICA</v>
          </cell>
          <cell r="C3013" t="str">
            <v>062</v>
          </cell>
        </row>
        <row r="3014">
          <cell r="A3014" t="str">
            <v>H150</v>
          </cell>
          <cell r="B3014" t="str">
            <v>ESCLERITIS</v>
          </cell>
          <cell r="C3014" t="str">
            <v>062</v>
          </cell>
        </row>
        <row r="3015">
          <cell r="A3015" t="str">
            <v>H151</v>
          </cell>
          <cell r="B3015" t="str">
            <v>EPISCLERITIS</v>
          </cell>
          <cell r="C3015" t="str">
            <v>062</v>
          </cell>
        </row>
        <row r="3016">
          <cell r="A3016" t="str">
            <v>H158</v>
          </cell>
          <cell r="B3016" t="str">
            <v>OTROS TRASTORNOS DE LA ESCLEROTICA</v>
          </cell>
          <cell r="C3016" t="str">
            <v>062</v>
          </cell>
        </row>
        <row r="3017">
          <cell r="A3017" t="str">
            <v>H159</v>
          </cell>
          <cell r="B3017" t="str">
            <v>TRASTORNO DE LA ESCLEROTICA, NO ESPECIFICADO</v>
          </cell>
          <cell r="C3017" t="str">
            <v>062</v>
          </cell>
        </row>
        <row r="3018">
          <cell r="A3018" t="str">
            <v>H16</v>
          </cell>
          <cell r="B3018" t="str">
            <v>QUERATITIS</v>
          </cell>
          <cell r="C3018" t="str">
            <v>062</v>
          </cell>
        </row>
        <row r="3019">
          <cell r="A3019" t="str">
            <v>H160</v>
          </cell>
          <cell r="B3019" t="str">
            <v>ULCERA DE LA CORNEA</v>
          </cell>
          <cell r="C3019" t="str">
            <v>062</v>
          </cell>
        </row>
        <row r="3020">
          <cell r="A3020" t="str">
            <v>H161</v>
          </cell>
          <cell r="B3020" t="str">
            <v>OTRAS QUERATITIS SUPERFICIALES SIN CONJUNTIVITIS</v>
          </cell>
          <cell r="C3020" t="str">
            <v>062</v>
          </cell>
        </row>
        <row r="3021">
          <cell r="A3021" t="str">
            <v>H162</v>
          </cell>
          <cell r="B3021" t="str">
            <v>QUERATOCONJUNTIVITIS</v>
          </cell>
          <cell r="C3021" t="str">
            <v>062</v>
          </cell>
        </row>
        <row r="3022">
          <cell r="A3022" t="str">
            <v>H163</v>
          </cell>
          <cell r="B3022" t="str">
            <v>QUERATITIS INTERSTICIAL Y PROFUNDA</v>
          </cell>
          <cell r="C3022" t="str">
            <v>062</v>
          </cell>
        </row>
        <row r="3023">
          <cell r="A3023" t="str">
            <v>H164</v>
          </cell>
          <cell r="B3023" t="str">
            <v>NEOVASCULARIZACION DE LA CORNEA</v>
          </cell>
          <cell r="C3023" t="str">
            <v>062</v>
          </cell>
        </row>
        <row r="3024">
          <cell r="A3024" t="str">
            <v>H168</v>
          </cell>
          <cell r="B3024" t="str">
            <v>OTRAS QUERATITIS</v>
          </cell>
          <cell r="C3024" t="str">
            <v>062</v>
          </cell>
        </row>
        <row r="3025">
          <cell r="A3025" t="str">
            <v>H169</v>
          </cell>
          <cell r="B3025" t="str">
            <v>QUERATITIS, NO ESPECIFICADA</v>
          </cell>
          <cell r="C3025" t="str">
            <v>062</v>
          </cell>
        </row>
        <row r="3026">
          <cell r="A3026" t="str">
            <v>H17</v>
          </cell>
          <cell r="B3026" t="str">
            <v>OPACIDADES Y CICATRICES CORNEALES</v>
          </cell>
          <cell r="C3026" t="str">
            <v>062</v>
          </cell>
        </row>
        <row r="3027">
          <cell r="A3027" t="str">
            <v>H170</v>
          </cell>
          <cell r="B3027" t="str">
            <v>LEUCOMA ADHERENTE</v>
          </cell>
          <cell r="C3027" t="str">
            <v>062</v>
          </cell>
        </row>
        <row r="3028">
          <cell r="A3028" t="str">
            <v>H171</v>
          </cell>
          <cell r="B3028" t="str">
            <v>OTRAS OPACIDADES CENTRALES DE LA CORNEA</v>
          </cell>
          <cell r="C3028" t="str">
            <v>062</v>
          </cell>
        </row>
        <row r="3029">
          <cell r="A3029" t="str">
            <v>H178</v>
          </cell>
          <cell r="B3029" t="str">
            <v>OTRAS OPACIDADES O CICATRICES DE LA CORNEA</v>
          </cell>
          <cell r="C3029" t="str">
            <v>062</v>
          </cell>
        </row>
        <row r="3030">
          <cell r="A3030" t="str">
            <v>H179</v>
          </cell>
          <cell r="B3030" t="str">
            <v>CICATRIZ U OPACIDAD DE LA CORNEA, NO ESPECIFICADA</v>
          </cell>
          <cell r="C3030" t="str">
            <v>062</v>
          </cell>
        </row>
        <row r="3031">
          <cell r="A3031" t="str">
            <v>H18</v>
          </cell>
          <cell r="B3031" t="str">
            <v>OTROS TRASTORNOS DE LA CORNEA</v>
          </cell>
          <cell r="C3031" t="str">
            <v>062</v>
          </cell>
        </row>
        <row r="3032">
          <cell r="A3032" t="str">
            <v>H180</v>
          </cell>
          <cell r="B3032" t="str">
            <v>PIGMENTACIONES Y DEPOSITOS EN LA CORNEA</v>
          </cell>
          <cell r="C3032" t="str">
            <v>062</v>
          </cell>
        </row>
        <row r="3033">
          <cell r="A3033" t="str">
            <v>H181</v>
          </cell>
          <cell r="B3033" t="str">
            <v>QUERATOPATIA VESICULAR</v>
          </cell>
          <cell r="C3033" t="str">
            <v>062</v>
          </cell>
        </row>
        <row r="3034">
          <cell r="A3034" t="str">
            <v>H182</v>
          </cell>
          <cell r="B3034" t="str">
            <v>OTROS EDEMAS DE LA CORNEA</v>
          </cell>
          <cell r="C3034" t="str">
            <v>062</v>
          </cell>
        </row>
        <row r="3035">
          <cell r="A3035" t="str">
            <v>H183</v>
          </cell>
          <cell r="B3035" t="str">
            <v>CAMBIOS EN LA MENBRANAS DE LA CORNEA</v>
          </cell>
          <cell r="C3035" t="str">
            <v>062</v>
          </cell>
        </row>
        <row r="3036">
          <cell r="A3036" t="str">
            <v>H184</v>
          </cell>
          <cell r="B3036" t="str">
            <v>DEGENERACION DE LA CORNEA</v>
          </cell>
          <cell r="C3036" t="str">
            <v>062</v>
          </cell>
        </row>
        <row r="3037">
          <cell r="A3037" t="str">
            <v>H185</v>
          </cell>
          <cell r="B3037" t="str">
            <v>DISTROFIA HEREDITARIA DE LA CORNEA</v>
          </cell>
          <cell r="C3037" t="str">
            <v>062</v>
          </cell>
        </row>
        <row r="3038">
          <cell r="A3038" t="str">
            <v>H186</v>
          </cell>
          <cell r="B3038" t="str">
            <v>QUERATOCONO</v>
          </cell>
          <cell r="C3038" t="str">
            <v>062</v>
          </cell>
        </row>
        <row r="3039">
          <cell r="A3039" t="str">
            <v>H187</v>
          </cell>
          <cell r="B3039" t="str">
            <v>OTRAS DEFORMIDADES DE LA CORNEA</v>
          </cell>
          <cell r="C3039" t="str">
            <v>062</v>
          </cell>
        </row>
        <row r="3040">
          <cell r="A3040" t="str">
            <v>H188</v>
          </cell>
          <cell r="B3040" t="str">
            <v>OTROS TRASTORNOS ESPECIFICADOS DE LA CORNEA</v>
          </cell>
          <cell r="C3040" t="str">
            <v>062</v>
          </cell>
        </row>
        <row r="3041">
          <cell r="A3041" t="str">
            <v>H189</v>
          </cell>
          <cell r="B3041" t="str">
            <v>TRASTORNO DE LA CORNEA, NO ESPECIFICADO</v>
          </cell>
          <cell r="C3041" t="str">
            <v>062</v>
          </cell>
        </row>
        <row r="3042">
          <cell r="A3042" t="str">
            <v>H20</v>
          </cell>
          <cell r="B3042" t="str">
            <v>IRIDOCICLITIS</v>
          </cell>
          <cell r="C3042" t="str">
            <v>062</v>
          </cell>
        </row>
        <row r="3043">
          <cell r="A3043" t="str">
            <v>H200</v>
          </cell>
          <cell r="B3043" t="str">
            <v>IRIDOCICLITIS AGUDA Y SUBAGUDA</v>
          </cell>
          <cell r="C3043" t="str">
            <v>062</v>
          </cell>
        </row>
        <row r="3044">
          <cell r="A3044" t="str">
            <v>H201</v>
          </cell>
          <cell r="B3044" t="str">
            <v>IRIDOCICLITIS CRONICA</v>
          </cell>
          <cell r="C3044" t="str">
            <v>062</v>
          </cell>
        </row>
        <row r="3045">
          <cell r="A3045" t="str">
            <v>H202</v>
          </cell>
          <cell r="B3045" t="str">
            <v>IRIDOCICLITIS INDUCIDA POR TRASTORNO DEL CRISTALINO</v>
          </cell>
          <cell r="C3045" t="str">
            <v>062</v>
          </cell>
        </row>
        <row r="3046">
          <cell r="A3046" t="str">
            <v>H208</v>
          </cell>
          <cell r="B3046" t="str">
            <v>OTRAS IRIDOCICLITIS ESPECIFICADAS</v>
          </cell>
          <cell r="C3046" t="str">
            <v>062</v>
          </cell>
        </row>
        <row r="3047">
          <cell r="A3047" t="str">
            <v>H209</v>
          </cell>
          <cell r="B3047" t="str">
            <v>IRIDOCICLITIS, NO ESPECIFICADA</v>
          </cell>
          <cell r="C3047" t="str">
            <v>062</v>
          </cell>
        </row>
        <row r="3048">
          <cell r="A3048" t="str">
            <v>H21</v>
          </cell>
          <cell r="B3048" t="str">
            <v>OTROS TRASTORNOS DEL IRIS Y DEL CUERPO CILIAR</v>
          </cell>
          <cell r="C3048" t="str">
            <v>062</v>
          </cell>
        </row>
        <row r="3049">
          <cell r="A3049" t="str">
            <v>H210</v>
          </cell>
          <cell r="B3049" t="str">
            <v>HIFEMA</v>
          </cell>
          <cell r="C3049" t="str">
            <v>062</v>
          </cell>
        </row>
        <row r="3050">
          <cell r="A3050" t="str">
            <v>H211</v>
          </cell>
          <cell r="B3050" t="str">
            <v>OTROS TRASTORNOS VASCULARES DEL IRIS Y DEL CUERPO CILIAR</v>
          </cell>
          <cell r="C3050" t="str">
            <v>062</v>
          </cell>
        </row>
        <row r="3051">
          <cell r="A3051" t="str">
            <v>H212</v>
          </cell>
          <cell r="B3051" t="str">
            <v>DEGENERACION DEL IRIS Y DEL CUERPO CILIAR</v>
          </cell>
          <cell r="C3051" t="str">
            <v>062</v>
          </cell>
        </row>
        <row r="3052">
          <cell r="A3052" t="str">
            <v>H213</v>
          </cell>
          <cell r="B3052" t="str">
            <v>QUISTE DEL IRIS, DEL CUERPO CILIAR Y DE LA CAMARA ANTERIOR</v>
          </cell>
          <cell r="C3052" t="str">
            <v>062</v>
          </cell>
        </row>
        <row r="3053">
          <cell r="A3053" t="str">
            <v>H214</v>
          </cell>
          <cell r="B3053" t="str">
            <v>MENBRANAS PUPILARES</v>
          </cell>
          <cell r="C3053" t="str">
            <v>062</v>
          </cell>
        </row>
        <row r="3054">
          <cell r="A3054" t="str">
            <v>H215</v>
          </cell>
          <cell r="B3054" t="str">
            <v>OTRAS ADHERENCIAS Y DESGARROS DEL IRIS Y DEL CUERPO CILIAR</v>
          </cell>
          <cell r="C3054" t="str">
            <v>062</v>
          </cell>
        </row>
        <row r="3055">
          <cell r="A3055" t="str">
            <v>H218</v>
          </cell>
          <cell r="B3055" t="str">
            <v>OTROS TRASTORNOS ESPECIFICADOS DEL IRIS Y DEL CUERPO CILIAR</v>
          </cell>
          <cell r="C3055" t="str">
            <v>062</v>
          </cell>
        </row>
        <row r="3056">
          <cell r="A3056" t="str">
            <v>H219</v>
          </cell>
          <cell r="B3056" t="str">
            <v>TRASTORNO DEL IRIS Y DEL CUERPO CILIAR, NO ESPECIFICADO</v>
          </cell>
          <cell r="C3056" t="str">
            <v>062</v>
          </cell>
        </row>
        <row r="3057">
          <cell r="A3057" t="str">
            <v>H25</v>
          </cell>
          <cell r="B3057" t="str">
            <v>CATARATA SENIL</v>
          </cell>
          <cell r="C3057" t="str">
            <v>062</v>
          </cell>
        </row>
        <row r="3058">
          <cell r="A3058" t="str">
            <v>H250</v>
          </cell>
          <cell r="B3058" t="str">
            <v>CATARATA SENIL INCIPIENTE</v>
          </cell>
          <cell r="C3058" t="str">
            <v>062</v>
          </cell>
        </row>
        <row r="3059">
          <cell r="A3059" t="str">
            <v>H251</v>
          </cell>
          <cell r="B3059" t="str">
            <v>CATARATA SENIL NUCLEAR</v>
          </cell>
          <cell r="C3059" t="str">
            <v>062</v>
          </cell>
        </row>
        <row r="3060">
          <cell r="A3060" t="str">
            <v>H252</v>
          </cell>
          <cell r="B3060" t="str">
            <v>CATARATA SENIL, TIPO MORGAGNIAN</v>
          </cell>
          <cell r="C3060" t="str">
            <v>062</v>
          </cell>
        </row>
        <row r="3061">
          <cell r="A3061" t="str">
            <v>H258</v>
          </cell>
          <cell r="B3061" t="str">
            <v>OTRAS CATARATAS SENILES</v>
          </cell>
          <cell r="C3061" t="str">
            <v>062</v>
          </cell>
        </row>
        <row r="3062">
          <cell r="A3062" t="str">
            <v>H259</v>
          </cell>
          <cell r="B3062" t="str">
            <v>CATARATA SENIL, NO ESPECIFICADA</v>
          </cell>
          <cell r="C3062" t="str">
            <v>062</v>
          </cell>
        </row>
        <row r="3063">
          <cell r="A3063" t="str">
            <v>H26</v>
          </cell>
          <cell r="B3063" t="str">
            <v>OTRAS CATARATAS</v>
          </cell>
          <cell r="C3063" t="str">
            <v>062</v>
          </cell>
        </row>
        <row r="3064">
          <cell r="A3064" t="str">
            <v>H260</v>
          </cell>
          <cell r="B3064" t="str">
            <v>CATARATA INFANTIL, JUVENIL Y PRESENIL</v>
          </cell>
          <cell r="C3064" t="str">
            <v>062</v>
          </cell>
        </row>
        <row r="3065">
          <cell r="A3065" t="str">
            <v>H261</v>
          </cell>
          <cell r="B3065" t="str">
            <v>CATARATA TRAUMATICA</v>
          </cell>
          <cell r="C3065" t="str">
            <v>062</v>
          </cell>
        </row>
        <row r="3066">
          <cell r="A3066" t="str">
            <v>H262</v>
          </cell>
          <cell r="B3066" t="str">
            <v>CATARATA COMPLICADA</v>
          </cell>
          <cell r="C3066" t="str">
            <v>062</v>
          </cell>
        </row>
        <row r="3067">
          <cell r="A3067" t="str">
            <v>H263</v>
          </cell>
          <cell r="B3067" t="str">
            <v>CATARATA INDUCIDA POR DROGAS</v>
          </cell>
          <cell r="C3067" t="str">
            <v>062</v>
          </cell>
        </row>
        <row r="3068">
          <cell r="A3068" t="str">
            <v>H264</v>
          </cell>
          <cell r="B3068" t="str">
            <v>CATARATA RESIDUAL</v>
          </cell>
          <cell r="C3068" t="str">
            <v>062</v>
          </cell>
        </row>
        <row r="3069">
          <cell r="A3069" t="str">
            <v>H268</v>
          </cell>
          <cell r="B3069" t="str">
            <v>OTRAS FORMAS ESPECIFICADAS DE CATARATA</v>
          </cell>
          <cell r="C3069" t="str">
            <v>062</v>
          </cell>
        </row>
        <row r="3070">
          <cell r="A3070" t="str">
            <v>H269</v>
          </cell>
          <cell r="B3070" t="str">
            <v>CATARATA, NO ESPECIFICADA</v>
          </cell>
          <cell r="C3070" t="str">
            <v>062</v>
          </cell>
        </row>
        <row r="3071">
          <cell r="A3071" t="str">
            <v>H27</v>
          </cell>
          <cell r="B3071" t="str">
            <v>OTROS TRASTORNOS DEL CRISTALINO</v>
          </cell>
          <cell r="C3071" t="str">
            <v>062</v>
          </cell>
        </row>
        <row r="3072">
          <cell r="A3072" t="str">
            <v>H270</v>
          </cell>
          <cell r="B3072" t="str">
            <v>AFAQUIA</v>
          </cell>
          <cell r="C3072" t="str">
            <v>062</v>
          </cell>
        </row>
        <row r="3073">
          <cell r="A3073" t="str">
            <v>H271</v>
          </cell>
          <cell r="B3073" t="str">
            <v>LUXACION DEL CRISTALINO</v>
          </cell>
          <cell r="C3073" t="str">
            <v>062</v>
          </cell>
        </row>
        <row r="3074">
          <cell r="A3074" t="str">
            <v>H278</v>
          </cell>
          <cell r="B3074" t="str">
            <v>OTROS TRASTORNOS ESPECIFICADOS DEL CRISTALINO</v>
          </cell>
          <cell r="C3074" t="str">
            <v>062</v>
          </cell>
        </row>
        <row r="3075">
          <cell r="A3075" t="str">
            <v>H279</v>
          </cell>
          <cell r="B3075" t="str">
            <v>TRASTORNO DEL CRISTALINO, NO ESPECIFICADO</v>
          </cell>
          <cell r="C3075" t="str">
            <v>062</v>
          </cell>
        </row>
        <row r="3076">
          <cell r="A3076" t="str">
            <v>H30</v>
          </cell>
          <cell r="B3076" t="str">
            <v>INFLAMACION CORIORRETINIANA</v>
          </cell>
          <cell r="C3076" t="str">
            <v>062</v>
          </cell>
        </row>
        <row r="3077">
          <cell r="A3077" t="str">
            <v>H300</v>
          </cell>
          <cell r="B3077" t="str">
            <v>CORIORRETINITIS FOCAL</v>
          </cell>
          <cell r="C3077" t="str">
            <v>062</v>
          </cell>
        </row>
        <row r="3078">
          <cell r="A3078" t="str">
            <v>H301</v>
          </cell>
          <cell r="B3078" t="str">
            <v>CORIORRETINITIS DISEMINADA</v>
          </cell>
          <cell r="C3078" t="str">
            <v>062</v>
          </cell>
        </row>
        <row r="3079">
          <cell r="A3079" t="str">
            <v>H302</v>
          </cell>
          <cell r="B3079" t="str">
            <v>CICLITIS POSTERIOR</v>
          </cell>
          <cell r="C3079" t="str">
            <v>062</v>
          </cell>
        </row>
        <row r="3080">
          <cell r="A3080" t="str">
            <v>H308</v>
          </cell>
          <cell r="B3080" t="str">
            <v>OTRAS CORIORRETINITIS</v>
          </cell>
          <cell r="C3080" t="str">
            <v>062</v>
          </cell>
        </row>
        <row r="3081">
          <cell r="A3081" t="str">
            <v>H309</v>
          </cell>
          <cell r="B3081" t="str">
            <v>CORIORRETINITIS, NO ESPECIFICADA</v>
          </cell>
          <cell r="C3081" t="str">
            <v>062</v>
          </cell>
        </row>
        <row r="3082">
          <cell r="A3082" t="str">
            <v>H31</v>
          </cell>
          <cell r="B3082" t="str">
            <v>OTROS TRASTORNOS DE LA COROIDES</v>
          </cell>
          <cell r="C3082" t="str">
            <v>062</v>
          </cell>
        </row>
        <row r="3083">
          <cell r="A3083" t="str">
            <v>H310</v>
          </cell>
          <cell r="B3083" t="str">
            <v>CICATRICES CORIORRETINIANAS</v>
          </cell>
          <cell r="C3083" t="str">
            <v>062</v>
          </cell>
        </row>
        <row r="3084">
          <cell r="A3084" t="str">
            <v>H311</v>
          </cell>
          <cell r="B3084" t="str">
            <v>DEGENERACION COROIDEA</v>
          </cell>
          <cell r="C3084" t="str">
            <v>062</v>
          </cell>
        </row>
        <row r="3085">
          <cell r="A3085" t="str">
            <v>H312</v>
          </cell>
          <cell r="B3085" t="str">
            <v>DISTROFIA COROIDEA HEREDITARIA</v>
          </cell>
          <cell r="C3085" t="str">
            <v>062</v>
          </cell>
        </row>
        <row r="3086">
          <cell r="A3086" t="str">
            <v>H313</v>
          </cell>
          <cell r="B3086" t="str">
            <v>HEMORRAGIA Y RUPTURA DE LA COROIDES</v>
          </cell>
          <cell r="C3086" t="str">
            <v>062</v>
          </cell>
        </row>
        <row r="3087">
          <cell r="A3087" t="str">
            <v>H314</v>
          </cell>
          <cell r="B3087" t="str">
            <v>DESPRENDIMIENTO DE LA COROIDES</v>
          </cell>
          <cell r="C3087" t="str">
            <v>062</v>
          </cell>
        </row>
        <row r="3088">
          <cell r="A3088" t="str">
            <v>H318</v>
          </cell>
          <cell r="B3088" t="str">
            <v>OTROS TRASTORNOS ESPECIFICADOS DE LA COROIDES</v>
          </cell>
          <cell r="C3088" t="str">
            <v>062</v>
          </cell>
        </row>
        <row r="3089">
          <cell r="A3089" t="str">
            <v>H319</v>
          </cell>
          <cell r="B3089" t="str">
            <v>TRASTORNO DE LA COROIDES, NO ESPECIFICADO</v>
          </cell>
          <cell r="C3089" t="str">
            <v>062</v>
          </cell>
        </row>
        <row r="3090">
          <cell r="A3090" t="str">
            <v>H33</v>
          </cell>
          <cell r="B3090" t="str">
            <v>DESPRENDIMIENTO Y DESGARRO DE LA RETINA</v>
          </cell>
          <cell r="C3090" t="str">
            <v>062</v>
          </cell>
        </row>
        <row r="3091">
          <cell r="A3091" t="str">
            <v>H330</v>
          </cell>
          <cell r="B3091" t="str">
            <v>DESPRENDIMIENTO DE LA RETINA CON RUPTURA</v>
          </cell>
          <cell r="C3091" t="str">
            <v>062</v>
          </cell>
        </row>
        <row r="3092">
          <cell r="A3092" t="str">
            <v>H331</v>
          </cell>
          <cell r="B3092" t="str">
            <v>RETINOSQUISIS Y QUISTES DE LA RETINA</v>
          </cell>
          <cell r="C3092" t="str">
            <v>062</v>
          </cell>
        </row>
        <row r="3093">
          <cell r="A3093" t="str">
            <v>H332</v>
          </cell>
          <cell r="B3093" t="str">
            <v>DESPRENDIMIENTO SEROSO DE LA RETINA</v>
          </cell>
          <cell r="C3093" t="str">
            <v>062</v>
          </cell>
        </row>
        <row r="3094">
          <cell r="A3094" t="str">
            <v>H333</v>
          </cell>
          <cell r="B3094" t="str">
            <v>DESGARRO DE LA RETINA SIN DESPRENDIMIENTO</v>
          </cell>
          <cell r="C3094" t="str">
            <v>062</v>
          </cell>
        </row>
        <row r="3095">
          <cell r="A3095" t="str">
            <v>H334</v>
          </cell>
          <cell r="B3095" t="str">
            <v>DESPRENDIMIENTO DE LA RETINA POR TRACCION</v>
          </cell>
          <cell r="C3095" t="str">
            <v>062</v>
          </cell>
        </row>
        <row r="3096">
          <cell r="A3096" t="str">
            <v>H335</v>
          </cell>
          <cell r="B3096" t="str">
            <v>OTROS DESPRENDIMIENTOS DE LA RETINA</v>
          </cell>
          <cell r="C3096" t="str">
            <v>062</v>
          </cell>
        </row>
        <row r="3097">
          <cell r="A3097" t="str">
            <v>H34</v>
          </cell>
          <cell r="B3097" t="str">
            <v>OCLUSION VASCULAR DE LA RETINA</v>
          </cell>
          <cell r="C3097" t="str">
            <v>062</v>
          </cell>
        </row>
        <row r="3098">
          <cell r="A3098" t="str">
            <v>H340</v>
          </cell>
          <cell r="B3098" t="str">
            <v>OCLUSION ARTERIAL TRANSITORIA DE LA RETINA</v>
          </cell>
          <cell r="C3098" t="str">
            <v>062</v>
          </cell>
        </row>
        <row r="3099">
          <cell r="A3099" t="str">
            <v>H341</v>
          </cell>
          <cell r="B3099" t="str">
            <v>OCLUSION DE LA ARTERIA CENTRAL DE LA RETINA</v>
          </cell>
          <cell r="C3099" t="str">
            <v>062</v>
          </cell>
        </row>
        <row r="3100">
          <cell r="A3100" t="str">
            <v>H342</v>
          </cell>
          <cell r="B3100" t="str">
            <v>OTRAS FORMAS DE OCLUSION DE LA ARTERIA DE LA RETINA</v>
          </cell>
          <cell r="C3100" t="str">
            <v>062</v>
          </cell>
        </row>
        <row r="3101">
          <cell r="A3101" t="str">
            <v>H348</v>
          </cell>
          <cell r="B3101" t="str">
            <v>OTRAS OCLUSIONES VASCULARES RETINIANAS</v>
          </cell>
          <cell r="C3101" t="str">
            <v>062</v>
          </cell>
        </row>
        <row r="3102">
          <cell r="A3102" t="str">
            <v>H349</v>
          </cell>
          <cell r="B3102" t="str">
            <v>OCLUSION VASCULAR RETINIANA, SIN OTRA ESPECIFICACION</v>
          </cell>
          <cell r="C3102" t="str">
            <v>062</v>
          </cell>
        </row>
        <row r="3103">
          <cell r="A3103" t="str">
            <v>H35</v>
          </cell>
          <cell r="B3103" t="str">
            <v>OTROS TRASTORNOS DE LA RETINA</v>
          </cell>
          <cell r="C3103" t="str">
            <v>062</v>
          </cell>
        </row>
        <row r="3104">
          <cell r="A3104" t="str">
            <v>H350</v>
          </cell>
          <cell r="B3104" t="str">
            <v>RETINOPATIAS DEL FONDO Y CAMBIOS VASCULARES RETINIANOS</v>
          </cell>
          <cell r="C3104" t="str">
            <v>062</v>
          </cell>
        </row>
        <row r="3105">
          <cell r="A3105" t="str">
            <v>H351</v>
          </cell>
          <cell r="B3105" t="str">
            <v>RETINOPATIA DE LA PREMATURIDAD</v>
          </cell>
          <cell r="C3105" t="str">
            <v>062</v>
          </cell>
        </row>
        <row r="3106">
          <cell r="A3106" t="str">
            <v>H352</v>
          </cell>
          <cell r="B3106" t="str">
            <v>OTRAS RETINOPATIAS PROLIFERATIVAS</v>
          </cell>
          <cell r="C3106" t="str">
            <v>062</v>
          </cell>
        </row>
        <row r="3107">
          <cell r="A3107" t="str">
            <v>H353</v>
          </cell>
          <cell r="B3107" t="str">
            <v>DEGENERACION DE LA MASCULA Y DEL POLO POSTERIOR DEL OJO</v>
          </cell>
          <cell r="C3107" t="str">
            <v>062</v>
          </cell>
        </row>
        <row r="3108">
          <cell r="A3108" t="str">
            <v>H354</v>
          </cell>
          <cell r="B3108" t="str">
            <v>DEGENERACION PERIFERICA DE LA RETINA</v>
          </cell>
          <cell r="C3108" t="str">
            <v>062</v>
          </cell>
        </row>
        <row r="3109">
          <cell r="A3109" t="str">
            <v>H355</v>
          </cell>
          <cell r="B3109" t="str">
            <v>DISTROFIA HEREDITARIA DE LA RETINA</v>
          </cell>
          <cell r="C3109" t="str">
            <v>062</v>
          </cell>
        </row>
        <row r="3110">
          <cell r="A3110" t="str">
            <v>H356</v>
          </cell>
          <cell r="B3110" t="str">
            <v>HEMORRAGIA RETINIANA</v>
          </cell>
          <cell r="C3110" t="str">
            <v>062</v>
          </cell>
        </row>
        <row r="3111">
          <cell r="A3111" t="str">
            <v>H357</v>
          </cell>
          <cell r="B3111" t="str">
            <v>SEPARACION DE LAS CAPAS DE LA RETINA</v>
          </cell>
          <cell r="C3111" t="str">
            <v>062</v>
          </cell>
        </row>
        <row r="3112">
          <cell r="A3112" t="str">
            <v>H358</v>
          </cell>
          <cell r="B3112" t="str">
            <v>OTROS TRASTORNOS ESPECIFICADOS DE LA RETINA</v>
          </cell>
          <cell r="C3112" t="str">
            <v>062</v>
          </cell>
        </row>
        <row r="3113">
          <cell r="A3113" t="str">
            <v>H359</v>
          </cell>
          <cell r="B3113" t="str">
            <v>TRASTORNOS DE LA RETINA, NO ESPECIFICADO</v>
          </cell>
          <cell r="C3113" t="str">
            <v>062</v>
          </cell>
        </row>
        <row r="3114">
          <cell r="A3114" t="str">
            <v>H40</v>
          </cell>
          <cell r="B3114" t="str">
            <v>GLAUCOMA</v>
          </cell>
          <cell r="C3114" t="str">
            <v>062</v>
          </cell>
        </row>
        <row r="3115">
          <cell r="A3115" t="str">
            <v>H400</v>
          </cell>
          <cell r="B3115" t="str">
            <v>SOSPECHA DE GLAUCOMA</v>
          </cell>
          <cell r="C3115" t="str">
            <v>062</v>
          </cell>
        </row>
        <row r="3116">
          <cell r="A3116" t="str">
            <v>H401</v>
          </cell>
          <cell r="B3116" t="str">
            <v>GLAUCOMA PRIMARIO DE ANGULO ABIERTO</v>
          </cell>
          <cell r="C3116" t="str">
            <v>062</v>
          </cell>
        </row>
        <row r="3117">
          <cell r="A3117" t="str">
            <v>H402</v>
          </cell>
          <cell r="B3117" t="str">
            <v>GLAUCOMA PRIMARIO DE ANGULO CERRADO</v>
          </cell>
          <cell r="C3117" t="str">
            <v>062</v>
          </cell>
        </row>
        <row r="3118">
          <cell r="A3118" t="str">
            <v>H403</v>
          </cell>
          <cell r="B3118" t="str">
            <v>GLAUCOMA SECUNDARIO A TRAUMATISMO OCULAR</v>
          </cell>
          <cell r="C3118" t="str">
            <v>062</v>
          </cell>
        </row>
        <row r="3119">
          <cell r="A3119" t="str">
            <v>H404</v>
          </cell>
          <cell r="B3119" t="str">
            <v>GLAUCOMA SECUNDARIO A INFLAMACION OCULAR</v>
          </cell>
          <cell r="C3119" t="str">
            <v>062</v>
          </cell>
        </row>
        <row r="3120">
          <cell r="A3120" t="str">
            <v>H405</v>
          </cell>
          <cell r="B3120" t="str">
            <v>GLAUCOMA SECUNDARIO A OTROS TRASTORNOS DEL OJO</v>
          </cell>
          <cell r="C3120" t="str">
            <v>062</v>
          </cell>
        </row>
        <row r="3121">
          <cell r="A3121" t="str">
            <v>H406</v>
          </cell>
          <cell r="B3121" t="str">
            <v>GLAUCOMA SECUNDARIO A DROGAS</v>
          </cell>
          <cell r="C3121" t="str">
            <v>062</v>
          </cell>
        </row>
        <row r="3122">
          <cell r="A3122" t="str">
            <v>H408</v>
          </cell>
          <cell r="B3122" t="str">
            <v>OTROS GLAUCOMAS</v>
          </cell>
          <cell r="C3122" t="str">
            <v>062</v>
          </cell>
        </row>
        <row r="3123">
          <cell r="A3123" t="str">
            <v>H409</v>
          </cell>
          <cell r="B3123" t="str">
            <v>GLAUCOMA, NO ESPECIFICADO</v>
          </cell>
          <cell r="C3123" t="str">
            <v>062</v>
          </cell>
        </row>
        <row r="3124">
          <cell r="A3124" t="str">
            <v>H42</v>
          </cell>
          <cell r="B3124" t="str">
            <v>AUSENCIA, ATRESIA Y ESTENOSIS CONGENITA DEL INTESTINO GRUESO</v>
          </cell>
          <cell r="C3124" t="str">
            <v>093</v>
          </cell>
        </row>
        <row r="3125">
          <cell r="A3125" t="str">
            <v>H420</v>
          </cell>
          <cell r="B3125" t="str">
            <v>AUESENCIA., ATRESIA Y ESTANOSIS CONGENITA DEL RECTO, CON FISTULA</v>
          </cell>
          <cell r="C3125" t="str">
            <v>093</v>
          </cell>
        </row>
        <row r="3126">
          <cell r="A3126" t="str">
            <v>H421</v>
          </cell>
          <cell r="B3126" t="str">
            <v>AUSENCIA, ATRESIA Y ESTENOSIS CONGENITA  DEL RECTO, SIN FISTULA</v>
          </cell>
          <cell r="C3126" t="str">
            <v>093</v>
          </cell>
        </row>
        <row r="3127">
          <cell r="A3127" t="str">
            <v>H43</v>
          </cell>
          <cell r="B3127" t="str">
            <v>TRASTORNOS DEL CUERPO VITREO</v>
          </cell>
          <cell r="C3127" t="str">
            <v>062</v>
          </cell>
        </row>
        <row r="3128">
          <cell r="A3128" t="str">
            <v>H430</v>
          </cell>
          <cell r="B3128" t="str">
            <v>PROLAPSO DEL VITREO</v>
          </cell>
          <cell r="C3128" t="str">
            <v>062</v>
          </cell>
        </row>
        <row r="3129">
          <cell r="A3129" t="str">
            <v>H431</v>
          </cell>
          <cell r="B3129" t="str">
            <v>HEMORRAGIA DEL VITREO</v>
          </cell>
          <cell r="C3129" t="str">
            <v>062</v>
          </cell>
        </row>
        <row r="3130">
          <cell r="A3130" t="str">
            <v>H432</v>
          </cell>
          <cell r="B3130" t="str">
            <v>DEPOSITOS CRISTALINOS EN EL CUERPO VITREO</v>
          </cell>
          <cell r="C3130" t="str">
            <v>062</v>
          </cell>
        </row>
        <row r="3131">
          <cell r="A3131" t="str">
            <v>H433</v>
          </cell>
          <cell r="B3131" t="str">
            <v>OTRAS OPACIDADES VITREAS</v>
          </cell>
          <cell r="C3131" t="str">
            <v>062</v>
          </cell>
        </row>
        <row r="3132">
          <cell r="A3132" t="str">
            <v>H438</v>
          </cell>
          <cell r="B3132" t="str">
            <v>OTROS TRASTORNOS DEL CUERPO VITREO</v>
          </cell>
          <cell r="C3132" t="str">
            <v>062</v>
          </cell>
        </row>
        <row r="3133">
          <cell r="A3133" t="str">
            <v>H439</v>
          </cell>
          <cell r="B3133" t="str">
            <v>TRASTORNO DEL CUERPO VITREO, NO ESPECIFICADO</v>
          </cell>
          <cell r="C3133" t="str">
            <v>062</v>
          </cell>
        </row>
        <row r="3134">
          <cell r="A3134" t="str">
            <v>H44</v>
          </cell>
          <cell r="B3134" t="str">
            <v>TRASTORNOS DEL GLOBO OCULAR</v>
          </cell>
          <cell r="C3134" t="str">
            <v>062</v>
          </cell>
        </row>
        <row r="3135">
          <cell r="A3135" t="str">
            <v>H440</v>
          </cell>
          <cell r="B3135" t="str">
            <v>ENDOFTALMITIS PURULENTA</v>
          </cell>
          <cell r="C3135" t="str">
            <v>062</v>
          </cell>
        </row>
        <row r="3136">
          <cell r="A3136" t="str">
            <v>H441</v>
          </cell>
          <cell r="B3136" t="str">
            <v>OTRAS ENDOFTALMITIS</v>
          </cell>
          <cell r="C3136" t="str">
            <v>062</v>
          </cell>
        </row>
        <row r="3137">
          <cell r="A3137" t="str">
            <v>H442</v>
          </cell>
          <cell r="B3137" t="str">
            <v>MIOPIA DEGENERATIVA</v>
          </cell>
          <cell r="C3137" t="str">
            <v>062</v>
          </cell>
        </row>
        <row r="3138">
          <cell r="A3138" t="str">
            <v>H443</v>
          </cell>
          <cell r="B3138" t="str">
            <v>OTROS TRASTORNOS DEGENERATIVOS DEL GLOBO OCULAR</v>
          </cell>
          <cell r="C3138" t="str">
            <v>062</v>
          </cell>
        </row>
        <row r="3139">
          <cell r="A3139" t="str">
            <v>H444</v>
          </cell>
          <cell r="B3139" t="str">
            <v>HIPOTONIA OCULAR</v>
          </cell>
          <cell r="C3139" t="str">
            <v>062</v>
          </cell>
        </row>
        <row r="3140">
          <cell r="A3140" t="str">
            <v>H445</v>
          </cell>
          <cell r="B3140" t="str">
            <v>AFECCIONES DEGENERATIVAS DEL GLOBO OCULAR</v>
          </cell>
          <cell r="C3140" t="str">
            <v>062</v>
          </cell>
        </row>
        <row r="3141">
          <cell r="A3141" t="str">
            <v>H446</v>
          </cell>
          <cell r="B3141" t="str">
            <v>RETENCION INTRAOCULAR DE CUERPO EXTRAÑO MAGNETICO (ANTIGUO)</v>
          </cell>
          <cell r="C3141" t="str">
            <v>062</v>
          </cell>
        </row>
        <row r="3142">
          <cell r="A3142" t="str">
            <v>H447</v>
          </cell>
          <cell r="B3142" t="str">
            <v>RETENCION INTRAOCULAR DE CUERPO EXTRAÑO NO MAGNETICO (ANTIGUO)</v>
          </cell>
          <cell r="C3142" t="str">
            <v>062</v>
          </cell>
        </row>
        <row r="3143">
          <cell r="A3143" t="str">
            <v>H448</v>
          </cell>
          <cell r="B3143" t="str">
            <v>OTROS TRASTORNOS DEL GLOBO OCULAR</v>
          </cell>
          <cell r="C3143" t="str">
            <v>062</v>
          </cell>
        </row>
        <row r="3144">
          <cell r="A3144" t="str">
            <v>H449</v>
          </cell>
          <cell r="B3144" t="str">
            <v>TRASTORNOS DEL GLOBO OCULAR, NO ESPECIFICADO</v>
          </cell>
          <cell r="C3144" t="str">
            <v>062</v>
          </cell>
        </row>
        <row r="3145">
          <cell r="A3145" t="str">
            <v>H46</v>
          </cell>
          <cell r="B3145" t="str">
            <v>NEURITIS OPTICA</v>
          </cell>
          <cell r="C3145" t="str">
            <v>062</v>
          </cell>
        </row>
        <row r="3146">
          <cell r="A3146" t="str">
            <v>H47</v>
          </cell>
          <cell r="B3146" t="str">
            <v>OTROS TRASTORNOS DEL NERVIO OPTICO (II PAR) Y DE LAS VIAS OPTICAS</v>
          </cell>
          <cell r="C3146" t="str">
            <v>062</v>
          </cell>
        </row>
        <row r="3147">
          <cell r="A3147" t="str">
            <v>H470</v>
          </cell>
          <cell r="B3147" t="str">
            <v>TRASTORNOS DEL NERVIO OP´TICO, NO CLASIFICADOS EN OTRA PARTE</v>
          </cell>
          <cell r="C3147" t="str">
            <v>062</v>
          </cell>
        </row>
        <row r="3148">
          <cell r="A3148" t="str">
            <v>H471</v>
          </cell>
          <cell r="B3148" t="str">
            <v>PAPILEDEMA, NO ESPECIFICADO</v>
          </cell>
          <cell r="C3148" t="str">
            <v>062</v>
          </cell>
        </row>
        <row r="3149">
          <cell r="A3149" t="str">
            <v>H472</v>
          </cell>
          <cell r="B3149" t="str">
            <v>ATROFIA OPTICA</v>
          </cell>
          <cell r="C3149" t="str">
            <v>062</v>
          </cell>
        </row>
        <row r="3150">
          <cell r="A3150" t="str">
            <v>H473</v>
          </cell>
          <cell r="B3150" t="str">
            <v>OTROS TRASTORNOS DEL DISCO OPTICO</v>
          </cell>
          <cell r="C3150" t="str">
            <v>062</v>
          </cell>
        </row>
        <row r="3151">
          <cell r="A3151" t="str">
            <v>H474</v>
          </cell>
          <cell r="B3151" t="str">
            <v>TRASTORNOS DEL QUIASMA OPTICO</v>
          </cell>
          <cell r="C3151" t="str">
            <v>062</v>
          </cell>
        </row>
        <row r="3152">
          <cell r="A3152" t="str">
            <v>H475</v>
          </cell>
          <cell r="B3152" t="str">
            <v>TRASTORNOS DE OTRAS VIAS OPTICAS</v>
          </cell>
          <cell r="C3152" t="str">
            <v>062</v>
          </cell>
        </row>
        <row r="3153">
          <cell r="A3153" t="str">
            <v>H476</v>
          </cell>
          <cell r="B3153" t="str">
            <v>TRASTORNOS DE LA CORTEZA VISUAL</v>
          </cell>
          <cell r="C3153" t="str">
            <v>062</v>
          </cell>
        </row>
        <row r="3154">
          <cell r="A3154" t="str">
            <v>H477</v>
          </cell>
          <cell r="B3154" t="str">
            <v>TRASTORNO DE LAS VIAS OPTICAS, NO ESPECIFICADO</v>
          </cell>
          <cell r="C3154" t="str">
            <v>062</v>
          </cell>
        </row>
        <row r="3155">
          <cell r="A3155" t="str">
            <v>H49</v>
          </cell>
          <cell r="B3155" t="str">
            <v>ESTRABISMO PARALITICO</v>
          </cell>
          <cell r="C3155" t="str">
            <v>062</v>
          </cell>
        </row>
        <row r="3156">
          <cell r="A3156" t="str">
            <v>H490</v>
          </cell>
          <cell r="B3156" t="str">
            <v>PARALISIS DEL NERVIO MOTOR OCULAR COMUN (III PAR)</v>
          </cell>
          <cell r="C3156" t="str">
            <v>062</v>
          </cell>
        </row>
        <row r="3157">
          <cell r="A3157" t="str">
            <v>H491</v>
          </cell>
          <cell r="B3157" t="str">
            <v>PARALISIS DEL NERVIO PATETICO (IV PAR)</v>
          </cell>
          <cell r="C3157" t="str">
            <v>062</v>
          </cell>
        </row>
        <row r="3158">
          <cell r="A3158" t="str">
            <v>H492</v>
          </cell>
          <cell r="B3158" t="str">
            <v>PARALISIS DEL NERVIO MOTOR OCULAR EXTERNO (VI PAR)</v>
          </cell>
          <cell r="C3158" t="str">
            <v>062</v>
          </cell>
        </row>
        <row r="3159">
          <cell r="A3159" t="str">
            <v>H493</v>
          </cell>
          <cell r="B3159" t="str">
            <v>OFTALMOPLEJIA TOTAL (EXTERNA)</v>
          </cell>
          <cell r="C3159" t="str">
            <v>062</v>
          </cell>
        </row>
        <row r="3160">
          <cell r="A3160" t="str">
            <v>H494</v>
          </cell>
          <cell r="B3160" t="str">
            <v>OFTALMOPLEJIA EXTERNA PROGRESIVA</v>
          </cell>
          <cell r="C3160" t="str">
            <v>062</v>
          </cell>
        </row>
        <row r="3161">
          <cell r="A3161" t="str">
            <v>H498</v>
          </cell>
          <cell r="B3161" t="str">
            <v>OTROS ESTRABISMOS PARALITICOS</v>
          </cell>
          <cell r="C3161" t="str">
            <v>062</v>
          </cell>
        </row>
        <row r="3162">
          <cell r="A3162" t="str">
            <v>H499</v>
          </cell>
          <cell r="B3162" t="str">
            <v>ESTRABISMO PARALITICO, NO ESPECIFICADO</v>
          </cell>
          <cell r="C3162" t="str">
            <v>062</v>
          </cell>
        </row>
        <row r="3163">
          <cell r="A3163" t="str">
            <v>H50</v>
          </cell>
          <cell r="B3163" t="str">
            <v>OTROS ESTRABISMOS</v>
          </cell>
          <cell r="C3163" t="str">
            <v>062</v>
          </cell>
        </row>
        <row r="3164">
          <cell r="A3164" t="str">
            <v>H500</v>
          </cell>
          <cell r="B3164" t="str">
            <v>ESTRABISMO CONCOMITANTE CONVERGENTE</v>
          </cell>
          <cell r="C3164" t="str">
            <v>062</v>
          </cell>
        </row>
        <row r="3165">
          <cell r="A3165" t="str">
            <v>H501</v>
          </cell>
          <cell r="B3165" t="str">
            <v>ESTRABISMO CONCOMITANTE DIVERGENTE</v>
          </cell>
          <cell r="C3165" t="str">
            <v>062</v>
          </cell>
        </row>
        <row r="3166">
          <cell r="A3166" t="str">
            <v>H502</v>
          </cell>
          <cell r="B3166" t="str">
            <v>ESTRABISMO VERTICAL</v>
          </cell>
          <cell r="C3166" t="str">
            <v>062</v>
          </cell>
        </row>
        <row r="3167">
          <cell r="A3167" t="str">
            <v>H503</v>
          </cell>
          <cell r="B3167" t="str">
            <v>HETEROTROPIA INTERMITENTE</v>
          </cell>
          <cell r="C3167" t="str">
            <v>062</v>
          </cell>
        </row>
        <row r="3168">
          <cell r="A3168" t="str">
            <v>H504</v>
          </cell>
          <cell r="B3168" t="str">
            <v>OTRAS HETEROTROPIAS O LAS NO ESPECIFICADAS</v>
          </cell>
          <cell r="C3168" t="str">
            <v>062</v>
          </cell>
        </row>
        <row r="3169">
          <cell r="A3169" t="str">
            <v>H505</v>
          </cell>
          <cell r="B3169" t="str">
            <v>HETEROFORIA</v>
          </cell>
          <cell r="C3169" t="str">
            <v>062</v>
          </cell>
        </row>
        <row r="3170">
          <cell r="A3170" t="str">
            <v>H506</v>
          </cell>
          <cell r="B3170" t="str">
            <v>ESTRABISMO MECANICO</v>
          </cell>
          <cell r="C3170" t="str">
            <v>062</v>
          </cell>
        </row>
        <row r="3171">
          <cell r="A3171" t="str">
            <v>H508</v>
          </cell>
          <cell r="B3171" t="str">
            <v>OTROS ESTRABISMOS ESPECIFICADOS</v>
          </cell>
          <cell r="C3171" t="str">
            <v>062</v>
          </cell>
        </row>
        <row r="3172">
          <cell r="A3172" t="str">
            <v>H509</v>
          </cell>
          <cell r="B3172" t="str">
            <v>ESTRABISMO, NO ESPECIFICADO</v>
          </cell>
          <cell r="C3172" t="str">
            <v>062</v>
          </cell>
        </row>
        <row r="3173">
          <cell r="A3173" t="str">
            <v>H51</v>
          </cell>
          <cell r="B3173" t="str">
            <v>OTROS TRASTORNOS DE LOS MOVIMIENTOS BINOCULARES</v>
          </cell>
          <cell r="C3173" t="str">
            <v>062</v>
          </cell>
        </row>
        <row r="3174">
          <cell r="A3174" t="str">
            <v>H510</v>
          </cell>
          <cell r="B3174" t="str">
            <v>PARALISIS DE LA CONJUGACION DE LA MIRADA</v>
          </cell>
          <cell r="C3174" t="str">
            <v>062</v>
          </cell>
        </row>
        <row r="3175">
          <cell r="A3175" t="str">
            <v>H511</v>
          </cell>
          <cell r="B3175" t="str">
            <v>EXCESO E INSUFICIENCIA DE LA CONVERGENCIA OCULAR</v>
          </cell>
          <cell r="C3175" t="str">
            <v>062</v>
          </cell>
        </row>
        <row r="3176">
          <cell r="A3176" t="str">
            <v>H512</v>
          </cell>
          <cell r="B3176" t="str">
            <v>OFTALMOPLEJIA INTERNUCLEAR</v>
          </cell>
          <cell r="C3176" t="str">
            <v>062</v>
          </cell>
        </row>
        <row r="3177">
          <cell r="A3177" t="str">
            <v>H518</v>
          </cell>
          <cell r="B3177" t="str">
            <v>OTROS TRASTORNOS ESPECIFICADOS DE LOS MOVIMIENTOS BINOCULARES</v>
          </cell>
          <cell r="C3177" t="str">
            <v>062</v>
          </cell>
        </row>
        <row r="3178">
          <cell r="A3178" t="str">
            <v>H519</v>
          </cell>
          <cell r="B3178" t="str">
            <v>TRASTORNOS DEL MOVIMIENTO BINOCULAR, NO ESPECIFICADO</v>
          </cell>
          <cell r="C3178" t="str">
            <v>062</v>
          </cell>
        </row>
        <row r="3179">
          <cell r="A3179" t="str">
            <v>H52</v>
          </cell>
          <cell r="B3179" t="str">
            <v>TRASTORNOS DE LA ACOMODACION Y DE LA REFRACCION</v>
          </cell>
          <cell r="C3179" t="str">
            <v>062</v>
          </cell>
        </row>
        <row r="3180">
          <cell r="A3180" t="str">
            <v>H520</v>
          </cell>
          <cell r="B3180" t="str">
            <v>HIPERMETROPIA</v>
          </cell>
          <cell r="C3180" t="str">
            <v>062</v>
          </cell>
        </row>
        <row r="3181">
          <cell r="A3181" t="str">
            <v>H521</v>
          </cell>
          <cell r="B3181" t="str">
            <v>MIOPIA</v>
          </cell>
          <cell r="C3181" t="str">
            <v>062</v>
          </cell>
        </row>
        <row r="3182">
          <cell r="A3182" t="str">
            <v>H522</v>
          </cell>
          <cell r="B3182" t="str">
            <v>ASTIGMATISMO</v>
          </cell>
          <cell r="C3182" t="str">
            <v>062</v>
          </cell>
        </row>
        <row r="3183">
          <cell r="A3183" t="str">
            <v>H523</v>
          </cell>
          <cell r="B3183" t="str">
            <v>ANISOMETROPIA Y ANISEICONIA</v>
          </cell>
          <cell r="C3183" t="str">
            <v>062</v>
          </cell>
        </row>
        <row r="3184">
          <cell r="A3184" t="str">
            <v>H524</v>
          </cell>
          <cell r="B3184" t="str">
            <v>PRESBICIA</v>
          </cell>
          <cell r="C3184" t="str">
            <v>062</v>
          </cell>
        </row>
        <row r="3185">
          <cell r="A3185" t="str">
            <v>H525</v>
          </cell>
          <cell r="B3185" t="str">
            <v>TRASTORNOS DE LA ACOMODACION</v>
          </cell>
          <cell r="C3185" t="str">
            <v>062</v>
          </cell>
        </row>
        <row r="3186">
          <cell r="A3186" t="str">
            <v>H526</v>
          </cell>
          <cell r="B3186" t="str">
            <v>OTROS TRASTORNOS DE LA REFRACCION</v>
          </cell>
          <cell r="C3186" t="str">
            <v>062</v>
          </cell>
        </row>
        <row r="3187">
          <cell r="A3187" t="str">
            <v>H527</v>
          </cell>
          <cell r="B3187" t="str">
            <v>TRASTORNO DE LA REFRACCION, NO ESPECIFICADO</v>
          </cell>
          <cell r="C3187" t="str">
            <v>062</v>
          </cell>
        </row>
        <row r="3188">
          <cell r="A3188" t="str">
            <v>H53</v>
          </cell>
          <cell r="B3188" t="str">
            <v>ALTERACIONES DE LA VISION</v>
          </cell>
          <cell r="C3188" t="str">
            <v>062</v>
          </cell>
        </row>
        <row r="3189">
          <cell r="A3189" t="str">
            <v>H530</v>
          </cell>
          <cell r="B3189" t="str">
            <v>AMBLIOPIA EX ANOPSIA</v>
          </cell>
          <cell r="C3189" t="str">
            <v>062</v>
          </cell>
        </row>
        <row r="3190">
          <cell r="A3190" t="str">
            <v>H531</v>
          </cell>
          <cell r="B3190" t="str">
            <v>ALTERACIONES VISUALES SUBJETIVAS</v>
          </cell>
          <cell r="C3190" t="str">
            <v>062</v>
          </cell>
        </row>
        <row r="3191">
          <cell r="A3191" t="str">
            <v>H532</v>
          </cell>
          <cell r="B3191" t="str">
            <v>DIPLOPIA</v>
          </cell>
          <cell r="C3191" t="str">
            <v>062</v>
          </cell>
        </row>
        <row r="3192">
          <cell r="A3192" t="str">
            <v>H533</v>
          </cell>
          <cell r="B3192" t="str">
            <v>OTROS TRASTORNOS DE LA VISION BINOCULAR</v>
          </cell>
          <cell r="C3192" t="str">
            <v>062</v>
          </cell>
        </row>
        <row r="3193">
          <cell r="A3193" t="str">
            <v>H534</v>
          </cell>
          <cell r="B3193" t="str">
            <v>DEFECTOS DEL CAMPO VISUAL</v>
          </cell>
          <cell r="C3193" t="str">
            <v>062</v>
          </cell>
        </row>
        <row r="3194">
          <cell r="A3194" t="str">
            <v>H535</v>
          </cell>
          <cell r="B3194" t="str">
            <v>DEFICIENCIA DE LA VISION CROMATICA</v>
          </cell>
          <cell r="C3194" t="str">
            <v>062</v>
          </cell>
        </row>
        <row r="3195">
          <cell r="A3195" t="str">
            <v>H536</v>
          </cell>
          <cell r="B3195" t="str">
            <v>CEGUERA NOCTURNA</v>
          </cell>
          <cell r="C3195" t="str">
            <v>062</v>
          </cell>
        </row>
        <row r="3196">
          <cell r="A3196" t="str">
            <v>H538</v>
          </cell>
          <cell r="B3196" t="str">
            <v>OTRAS ALTERACIONES VISUALES</v>
          </cell>
          <cell r="C3196" t="str">
            <v>062</v>
          </cell>
        </row>
        <row r="3197">
          <cell r="A3197" t="str">
            <v>H539</v>
          </cell>
          <cell r="B3197" t="str">
            <v>ALTERACION VISUAL, NO ESPECIFICADA</v>
          </cell>
          <cell r="C3197" t="str">
            <v>062</v>
          </cell>
        </row>
        <row r="3198">
          <cell r="A3198" t="str">
            <v>H54</v>
          </cell>
          <cell r="B3198" t="str">
            <v>CEGUERA Y DISMINUCION DE LA AGUDEZA VISUAL</v>
          </cell>
          <cell r="C3198" t="str">
            <v>062</v>
          </cell>
        </row>
        <row r="3199">
          <cell r="A3199" t="str">
            <v>H540</v>
          </cell>
          <cell r="B3199" t="str">
            <v>CEGUERA DE AMBOS OJOS</v>
          </cell>
          <cell r="C3199" t="str">
            <v>062</v>
          </cell>
        </row>
        <row r="3200">
          <cell r="A3200" t="str">
            <v>H541</v>
          </cell>
          <cell r="B3200" t="str">
            <v>CEGUERA DE UN OJO, VISION SUBNORMAL DEL OTRO</v>
          </cell>
          <cell r="C3200" t="str">
            <v>062</v>
          </cell>
        </row>
        <row r="3201">
          <cell r="A3201" t="str">
            <v>H542</v>
          </cell>
          <cell r="B3201" t="str">
            <v>VISION SUBNORMAL DE AMBOS OJOS</v>
          </cell>
          <cell r="C3201" t="str">
            <v>062</v>
          </cell>
        </row>
        <row r="3202">
          <cell r="A3202" t="str">
            <v>H543</v>
          </cell>
          <cell r="B3202" t="str">
            <v>DISMINUCION INDETERMINADA DE LA AGUDEZA VISUAL EN AMBOS OJOS</v>
          </cell>
          <cell r="C3202" t="str">
            <v>062</v>
          </cell>
        </row>
        <row r="3203">
          <cell r="A3203" t="str">
            <v>H544</v>
          </cell>
          <cell r="B3203" t="str">
            <v>CEGUERA DE UN OJO</v>
          </cell>
          <cell r="C3203" t="str">
            <v>062</v>
          </cell>
        </row>
        <row r="3204">
          <cell r="A3204" t="str">
            <v>H545</v>
          </cell>
          <cell r="B3204" t="str">
            <v>VISION SUBNORMAL DE UN OJO</v>
          </cell>
          <cell r="C3204" t="str">
            <v>062</v>
          </cell>
        </row>
        <row r="3205">
          <cell r="A3205" t="str">
            <v>H546</v>
          </cell>
          <cell r="B3205" t="str">
            <v>DIMINUCION INDETERMINADA DE LA AGUDEZA VISUAL DE UN OJO</v>
          </cell>
          <cell r="C3205" t="str">
            <v>062</v>
          </cell>
        </row>
        <row r="3206">
          <cell r="A3206" t="str">
            <v>H547</v>
          </cell>
          <cell r="B3206" t="str">
            <v>DIMINUCION DE LA AGUDEZA VISUAL, SIN ESPECIFICACION</v>
          </cell>
          <cell r="C3206" t="str">
            <v>062</v>
          </cell>
        </row>
        <row r="3207">
          <cell r="A3207" t="str">
            <v>H55</v>
          </cell>
          <cell r="B3207" t="str">
            <v>NISTAGMO Y OTROS MOVIMIENTOS OCULARES IRREGULARES</v>
          </cell>
          <cell r="C3207" t="str">
            <v>062</v>
          </cell>
        </row>
        <row r="3208">
          <cell r="A3208" t="str">
            <v>H57</v>
          </cell>
          <cell r="B3208" t="str">
            <v>OTROS TRASTORNOS DEL OJO Y SUS ANEXOS</v>
          </cell>
          <cell r="C3208" t="str">
            <v>062</v>
          </cell>
        </row>
        <row r="3209">
          <cell r="A3209" t="str">
            <v>H570</v>
          </cell>
          <cell r="B3209" t="str">
            <v>ANOMALIAS DE LA FUNCION PUPILAR</v>
          </cell>
          <cell r="C3209" t="str">
            <v>062</v>
          </cell>
        </row>
        <row r="3210">
          <cell r="A3210" t="str">
            <v>H571</v>
          </cell>
          <cell r="B3210" t="str">
            <v>DOLOR OCULAR</v>
          </cell>
          <cell r="C3210" t="str">
            <v>062</v>
          </cell>
        </row>
        <row r="3211">
          <cell r="A3211" t="str">
            <v>H578</v>
          </cell>
          <cell r="B3211" t="str">
            <v>OTROS TRASTORNOS ESPECIFICADOS DEL OJO Y SUS ANEXOS</v>
          </cell>
          <cell r="C3211" t="str">
            <v>062</v>
          </cell>
        </row>
        <row r="3212">
          <cell r="A3212" t="str">
            <v>H579</v>
          </cell>
          <cell r="B3212" t="str">
            <v>TRASTORNO DEL OJO Y SUS ANEXOS, NO ESPECIFICADO</v>
          </cell>
          <cell r="C3212" t="str">
            <v>062</v>
          </cell>
        </row>
        <row r="3213">
          <cell r="A3213" t="str">
            <v>H59</v>
          </cell>
          <cell r="B3213" t="str">
            <v>TRASTORNOS DEL OJO Y SUS ANEXOS CONSC. A PROCEDIMIENTOS, NO NOP.</v>
          </cell>
          <cell r="C3213" t="str">
            <v>062</v>
          </cell>
        </row>
        <row r="3214">
          <cell r="A3214" t="str">
            <v>H590</v>
          </cell>
          <cell r="B3214" t="str">
            <v>SINDROME VITREO CONSECUTIVO A CIRUGIA DE CATARATA</v>
          </cell>
          <cell r="C3214" t="str">
            <v>062</v>
          </cell>
        </row>
        <row r="3215">
          <cell r="A3215" t="str">
            <v>H598</v>
          </cell>
          <cell r="B3215" t="str">
            <v>OTROS TRASTORNOS DEL OJO Y SUS ANEXOS, CONSECUTIVO A PROCEDIMIENTO</v>
          </cell>
          <cell r="C3215" t="str">
            <v>062</v>
          </cell>
        </row>
        <row r="3216">
          <cell r="A3216" t="str">
            <v>H599</v>
          </cell>
          <cell r="B3216" t="str">
            <v>TRASTORNO NO ESPECIFICADO DEL OJO Y SUS ANEXOS, CONSC. A PROCEDIM.</v>
          </cell>
          <cell r="C3216" t="str">
            <v>062</v>
          </cell>
        </row>
        <row r="3217">
          <cell r="A3217" t="str">
            <v>H60</v>
          </cell>
          <cell r="B3217" t="str">
            <v>OTITIS EXTERNA</v>
          </cell>
          <cell r="C3217" t="str">
            <v>063</v>
          </cell>
        </row>
        <row r="3218">
          <cell r="A3218" t="str">
            <v>H600</v>
          </cell>
          <cell r="B3218" t="str">
            <v>ABSCESO DEL OIDO EXTERNO</v>
          </cell>
          <cell r="C3218" t="str">
            <v>063</v>
          </cell>
        </row>
        <row r="3219">
          <cell r="A3219" t="str">
            <v>H601</v>
          </cell>
          <cell r="B3219" t="str">
            <v>CELULITIS DEL OIDO EXTERNO</v>
          </cell>
          <cell r="C3219" t="str">
            <v>063</v>
          </cell>
        </row>
        <row r="3220">
          <cell r="A3220" t="str">
            <v>H602</v>
          </cell>
          <cell r="B3220" t="str">
            <v>OTITIS EXTERNA MALIGNA</v>
          </cell>
          <cell r="C3220" t="str">
            <v>063</v>
          </cell>
        </row>
        <row r="3221">
          <cell r="A3221" t="str">
            <v>H603</v>
          </cell>
          <cell r="B3221" t="str">
            <v>OTRAS OTITIS EXTERNAS INFECCIOSAS</v>
          </cell>
          <cell r="C3221" t="str">
            <v>063</v>
          </cell>
        </row>
        <row r="3222">
          <cell r="A3222" t="str">
            <v>H604</v>
          </cell>
          <cell r="B3222" t="str">
            <v>COLESTEATOMA DEL OIDO EXTERNO</v>
          </cell>
          <cell r="C3222" t="str">
            <v>063</v>
          </cell>
        </row>
        <row r="3223">
          <cell r="A3223" t="str">
            <v>H605</v>
          </cell>
          <cell r="B3223" t="str">
            <v>OTITIS EXTERNA AGUDA, NO INFECCIOSA</v>
          </cell>
          <cell r="C3223" t="str">
            <v>063</v>
          </cell>
        </row>
        <row r="3224">
          <cell r="A3224" t="str">
            <v>H608</v>
          </cell>
          <cell r="B3224" t="str">
            <v>OTRAS OTITIS EXTERNA</v>
          </cell>
          <cell r="C3224" t="str">
            <v>063</v>
          </cell>
        </row>
        <row r="3225">
          <cell r="A3225" t="str">
            <v>H609</v>
          </cell>
          <cell r="B3225" t="str">
            <v>OTITIS EXTERNA, SIN OTRA ESPECIFICACION</v>
          </cell>
          <cell r="C3225" t="str">
            <v>063</v>
          </cell>
        </row>
        <row r="3226">
          <cell r="A3226" t="str">
            <v>H61</v>
          </cell>
          <cell r="B3226" t="str">
            <v>OTROS TRASTORNOS DEL OIDO EXTERNO</v>
          </cell>
          <cell r="C3226" t="str">
            <v>063</v>
          </cell>
        </row>
        <row r="3227">
          <cell r="A3227" t="str">
            <v>H610</v>
          </cell>
          <cell r="B3227" t="str">
            <v>PERICONDRITIS DEL OIDO EXTERNO</v>
          </cell>
          <cell r="C3227" t="str">
            <v>063</v>
          </cell>
        </row>
        <row r="3228">
          <cell r="A3228" t="str">
            <v>H611</v>
          </cell>
          <cell r="B3228" t="str">
            <v>AFECCIONES NO INFECCIONSAS DEL PABELLON SUDITIVO</v>
          </cell>
          <cell r="C3228" t="str">
            <v>063</v>
          </cell>
        </row>
        <row r="3229">
          <cell r="A3229" t="str">
            <v>H612</v>
          </cell>
          <cell r="B3229" t="str">
            <v>CERUMEN IMPACTADO</v>
          </cell>
          <cell r="C3229" t="str">
            <v>063</v>
          </cell>
        </row>
        <row r="3230">
          <cell r="A3230" t="str">
            <v>H613</v>
          </cell>
          <cell r="B3230" t="str">
            <v>ESTENOSIS ADQUIRIDA DEL CONDUCTO AUDITIVO EXTERNO</v>
          </cell>
          <cell r="C3230" t="str">
            <v>063</v>
          </cell>
        </row>
        <row r="3231">
          <cell r="A3231" t="str">
            <v>H618</v>
          </cell>
          <cell r="B3231" t="str">
            <v>OTROS TRASTORNOS ESPECIFICADOS DEL OIDO EXTERNO</v>
          </cell>
          <cell r="C3231" t="str">
            <v>063</v>
          </cell>
        </row>
        <row r="3232">
          <cell r="A3232" t="str">
            <v>H619</v>
          </cell>
          <cell r="B3232" t="str">
            <v>TRASTORNO DEL OIDO EXTERNO, NO ESPECIFICADO</v>
          </cell>
          <cell r="C3232" t="str">
            <v>063</v>
          </cell>
        </row>
        <row r="3233">
          <cell r="A3233" t="str">
            <v>H65</v>
          </cell>
          <cell r="B3233" t="str">
            <v>OTITIS MEDIA NO SUPURATIVA</v>
          </cell>
          <cell r="C3233" t="str">
            <v>063</v>
          </cell>
        </row>
        <row r="3234">
          <cell r="A3234" t="str">
            <v>H650</v>
          </cell>
          <cell r="B3234" t="str">
            <v>OTITIS MEDIA SEROSA</v>
          </cell>
          <cell r="C3234" t="str">
            <v>063</v>
          </cell>
        </row>
        <row r="3235">
          <cell r="A3235" t="str">
            <v>H651</v>
          </cell>
          <cell r="B3235" t="str">
            <v>OTRA OTITIS MEDIA AGUDA, NO SUPURATIVA</v>
          </cell>
          <cell r="C3235" t="str">
            <v>063</v>
          </cell>
        </row>
        <row r="3236">
          <cell r="A3236" t="str">
            <v>H652</v>
          </cell>
          <cell r="B3236" t="str">
            <v>OTITIS MEDIA CRONICA SEROSA</v>
          </cell>
          <cell r="C3236" t="str">
            <v>063</v>
          </cell>
        </row>
        <row r="3237">
          <cell r="A3237" t="str">
            <v>H653</v>
          </cell>
          <cell r="B3237" t="str">
            <v>OTITIS MEDIA CRONICA MUCOIDE</v>
          </cell>
          <cell r="C3237" t="str">
            <v>063</v>
          </cell>
        </row>
        <row r="3238">
          <cell r="A3238" t="str">
            <v>H654</v>
          </cell>
          <cell r="B3238" t="str">
            <v>OTRAS OTITIS MEDIAS CRONICAS NO SUPURATIVAS</v>
          </cell>
          <cell r="C3238" t="str">
            <v>063</v>
          </cell>
        </row>
        <row r="3239">
          <cell r="A3239" t="str">
            <v>H659</v>
          </cell>
          <cell r="B3239" t="str">
            <v>OTITIS MEDIA NO SUPURATIVA, SIN OTRA ESPECIFICACION</v>
          </cell>
          <cell r="C3239" t="str">
            <v>063</v>
          </cell>
        </row>
        <row r="3240">
          <cell r="A3240" t="str">
            <v>H66</v>
          </cell>
          <cell r="B3240" t="str">
            <v>OTITIS MEDIA SUPURATIVA Y LA NO ESPECIFICADA</v>
          </cell>
          <cell r="C3240" t="str">
            <v>063</v>
          </cell>
        </row>
        <row r="3241">
          <cell r="A3241" t="str">
            <v>H660</v>
          </cell>
          <cell r="B3241" t="str">
            <v>OTITIS MEDIA SUPURATIVA AGUDA</v>
          </cell>
          <cell r="C3241" t="str">
            <v>063</v>
          </cell>
        </row>
        <row r="3242">
          <cell r="A3242" t="str">
            <v>H661</v>
          </cell>
          <cell r="B3242" t="str">
            <v>OTITIS MEDIA TUBOTIMPANICA SUPURATIVA CRONICA</v>
          </cell>
          <cell r="C3242" t="str">
            <v>063</v>
          </cell>
        </row>
        <row r="3243">
          <cell r="A3243" t="str">
            <v>H662</v>
          </cell>
          <cell r="B3243" t="str">
            <v>OTITIS MEDIA SUPURATIVA CRONICA ATICOANTRAL</v>
          </cell>
          <cell r="C3243" t="str">
            <v>063</v>
          </cell>
        </row>
        <row r="3244">
          <cell r="A3244" t="str">
            <v>H663</v>
          </cell>
          <cell r="B3244" t="str">
            <v>OTRAS OTITIS MEDIAS CRONICAS SUPURATIVAS</v>
          </cell>
          <cell r="C3244" t="str">
            <v>063</v>
          </cell>
        </row>
        <row r="3245">
          <cell r="A3245" t="str">
            <v>H664</v>
          </cell>
          <cell r="B3245" t="str">
            <v>OTITIS MEDIA SUPURATIVA, SIN OTRA ESPECIFICACION</v>
          </cell>
          <cell r="C3245" t="str">
            <v>063</v>
          </cell>
        </row>
        <row r="3246">
          <cell r="A3246" t="str">
            <v>H669</v>
          </cell>
          <cell r="B3246" t="str">
            <v>OTITIS MEDIA, NO ESPECIFICADA</v>
          </cell>
          <cell r="C3246" t="str">
            <v>063</v>
          </cell>
        </row>
        <row r="3247">
          <cell r="A3247" t="str">
            <v>H68</v>
          </cell>
          <cell r="B3247" t="str">
            <v>INFLAMACION Y OBSTRUCCION DE LA TROMPA DE EUSTAQUIO</v>
          </cell>
          <cell r="C3247" t="str">
            <v>063</v>
          </cell>
        </row>
        <row r="3248">
          <cell r="A3248" t="str">
            <v>H680</v>
          </cell>
          <cell r="B3248" t="str">
            <v>SALPINGITIS EUSTAQUIANA</v>
          </cell>
          <cell r="C3248" t="str">
            <v>063</v>
          </cell>
        </row>
        <row r="3249">
          <cell r="A3249" t="str">
            <v>H681</v>
          </cell>
          <cell r="B3249" t="str">
            <v>OBSTRUCCION DE LA TROMPA DE EUSTAQUIO</v>
          </cell>
          <cell r="C3249" t="str">
            <v>063</v>
          </cell>
        </row>
        <row r="3250">
          <cell r="A3250" t="str">
            <v>H69</v>
          </cell>
          <cell r="B3250" t="str">
            <v>OTROS TRASTORNOS DE LA TROMPA DE EUSTAQUIO</v>
          </cell>
          <cell r="C3250" t="str">
            <v>063</v>
          </cell>
        </row>
        <row r="3251">
          <cell r="A3251" t="str">
            <v>H690</v>
          </cell>
          <cell r="B3251" t="str">
            <v>DISTENSION DE LA TROMPA DE EUSTAQUIO</v>
          </cell>
          <cell r="C3251" t="str">
            <v>063</v>
          </cell>
        </row>
        <row r="3252">
          <cell r="A3252" t="str">
            <v>H698</v>
          </cell>
          <cell r="B3252" t="str">
            <v>OTROS TRASTORNOS ESPECIFICADOS DE LA TROMPA DE EUSTAQUIO</v>
          </cell>
          <cell r="C3252" t="str">
            <v>063</v>
          </cell>
        </row>
        <row r="3253">
          <cell r="A3253" t="str">
            <v>H699</v>
          </cell>
          <cell r="B3253" t="str">
            <v>TRASTORNO DE LA TROMPA DE EUSTAQUIO, NO ESPECIFICADO</v>
          </cell>
          <cell r="C3253" t="str">
            <v>063</v>
          </cell>
        </row>
        <row r="3254">
          <cell r="A3254" t="str">
            <v>H70</v>
          </cell>
          <cell r="B3254" t="str">
            <v>MASTOIDITIS Y AFECCIONES RELACIONADAS</v>
          </cell>
          <cell r="C3254" t="str">
            <v>063</v>
          </cell>
        </row>
        <row r="3255">
          <cell r="A3255" t="str">
            <v>H700</v>
          </cell>
          <cell r="B3255" t="str">
            <v>MASTOIDITIS AGUDA</v>
          </cell>
          <cell r="C3255" t="str">
            <v>063</v>
          </cell>
        </row>
        <row r="3256">
          <cell r="A3256" t="str">
            <v>H701</v>
          </cell>
          <cell r="B3256" t="str">
            <v>MASTOIDITIS CRONICA</v>
          </cell>
          <cell r="C3256" t="str">
            <v>063</v>
          </cell>
        </row>
        <row r="3257">
          <cell r="A3257" t="str">
            <v>H702</v>
          </cell>
          <cell r="B3257" t="str">
            <v>PETROSITIS</v>
          </cell>
          <cell r="C3257" t="str">
            <v>063</v>
          </cell>
        </row>
        <row r="3258">
          <cell r="A3258" t="str">
            <v>H708</v>
          </cell>
          <cell r="B3258" t="str">
            <v>OTRAS MASTOIDITIS Y AFECCIONES RELACIONADAS</v>
          </cell>
          <cell r="C3258" t="str">
            <v>063</v>
          </cell>
        </row>
        <row r="3259">
          <cell r="A3259" t="str">
            <v>H709</v>
          </cell>
          <cell r="B3259" t="str">
            <v>MASTOIDITIS, NO ESPECIFICADA</v>
          </cell>
          <cell r="C3259" t="str">
            <v>063</v>
          </cell>
        </row>
        <row r="3260">
          <cell r="A3260" t="str">
            <v>H71</v>
          </cell>
          <cell r="B3260" t="str">
            <v>COLESTEATOMA DEL OIDO MEDIO</v>
          </cell>
          <cell r="C3260" t="str">
            <v>063</v>
          </cell>
        </row>
        <row r="3261">
          <cell r="A3261" t="str">
            <v>H72</v>
          </cell>
          <cell r="B3261" t="str">
            <v>PERFORACION DE LA MEMBRANA TIMPANICA</v>
          </cell>
          <cell r="C3261" t="str">
            <v>063</v>
          </cell>
        </row>
        <row r="3262">
          <cell r="A3262" t="str">
            <v>H720</v>
          </cell>
          <cell r="B3262" t="str">
            <v>PERFORACION CENTRAL DE LA MEMBRANA TIMPANICA</v>
          </cell>
          <cell r="C3262" t="str">
            <v>063</v>
          </cell>
        </row>
        <row r="3263">
          <cell r="A3263" t="str">
            <v>H721</v>
          </cell>
          <cell r="B3263" t="str">
            <v>PERFORACION ATICA DE LA MEMBRANA TIMPANICA</v>
          </cell>
          <cell r="C3263" t="str">
            <v>063</v>
          </cell>
        </row>
        <row r="3264">
          <cell r="A3264" t="str">
            <v>H722</v>
          </cell>
          <cell r="B3264" t="str">
            <v>OTRAS PERFORACIONES MARGINALES DE LA MEMBRANA TIMPANICA</v>
          </cell>
          <cell r="C3264" t="str">
            <v>063</v>
          </cell>
        </row>
        <row r="3265">
          <cell r="A3265" t="str">
            <v>H728</v>
          </cell>
          <cell r="B3265" t="str">
            <v>OTRAS PERFORACIONES DE LA MEMBRANA TIMPANICA</v>
          </cell>
          <cell r="C3265" t="str">
            <v>063</v>
          </cell>
        </row>
        <row r="3266">
          <cell r="A3266" t="str">
            <v>H729</v>
          </cell>
          <cell r="B3266" t="str">
            <v>PERFORACION DE LA MEMBRANA TIMPANICA, SIN OTRA ESPECIFICACION</v>
          </cell>
          <cell r="C3266" t="str">
            <v>063</v>
          </cell>
        </row>
        <row r="3267">
          <cell r="A3267" t="str">
            <v>H73</v>
          </cell>
          <cell r="B3267" t="str">
            <v>OTROS TRASTORNOS DE LA MEMBRANA TIMPANICA</v>
          </cell>
          <cell r="C3267" t="str">
            <v>063</v>
          </cell>
        </row>
        <row r="3268">
          <cell r="A3268" t="str">
            <v>H730</v>
          </cell>
          <cell r="B3268" t="str">
            <v>MIRINGITIS AGUDA</v>
          </cell>
          <cell r="C3268" t="str">
            <v>063</v>
          </cell>
        </row>
        <row r="3269">
          <cell r="A3269" t="str">
            <v>H731</v>
          </cell>
          <cell r="B3269" t="str">
            <v>MIRINGITIS CRONICA</v>
          </cell>
          <cell r="C3269" t="str">
            <v>063</v>
          </cell>
        </row>
        <row r="3270">
          <cell r="A3270" t="str">
            <v>H738</v>
          </cell>
          <cell r="B3270" t="str">
            <v>OTROS TRASTORNOS ESPECIFICADOS DE LA MEMBRANA TIMPANICA</v>
          </cell>
          <cell r="C3270" t="str">
            <v>063</v>
          </cell>
        </row>
        <row r="3271">
          <cell r="A3271" t="str">
            <v>H739</v>
          </cell>
          <cell r="B3271" t="str">
            <v>TRASTORNO DE LA MEMBRANA TIMPANICA, NO ESPECIFICADO</v>
          </cell>
          <cell r="C3271" t="str">
            <v>063</v>
          </cell>
        </row>
        <row r="3272">
          <cell r="A3272" t="str">
            <v>H74</v>
          </cell>
          <cell r="B3272" t="str">
            <v>OTROS TRASTORNOS DEL OIDO MEDIO Y DE LA APOFISIS MASTOIDES</v>
          </cell>
          <cell r="C3272" t="str">
            <v>063</v>
          </cell>
        </row>
        <row r="3273">
          <cell r="A3273" t="str">
            <v>H740</v>
          </cell>
          <cell r="B3273" t="str">
            <v>TIMPANOSCLEROSIS</v>
          </cell>
          <cell r="C3273" t="str">
            <v>063</v>
          </cell>
        </row>
        <row r="3274">
          <cell r="A3274" t="str">
            <v>H741</v>
          </cell>
          <cell r="B3274" t="str">
            <v>ENFERMEDAD ADHESIVA DEL OIDO MEDIO</v>
          </cell>
          <cell r="C3274" t="str">
            <v>063</v>
          </cell>
        </row>
        <row r="3275">
          <cell r="A3275" t="str">
            <v>H742</v>
          </cell>
          <cell r="B3275" t="str">
            <v>DISCONTINUIDAD Y DISLOCACION DE LOS HUESECILLOS DEL OIDO</v>
          </cell>
          <cell r="C3275" t="str">
            <v>063</v>
          </cell>
        </row>
        <row r="3276">
          <cell r="A3276" t="str">
            <v>H743</v>
          </cell>
          <cell r="B3276" t="str">
            <v>OTRAS ANORMALIDADES ADQUIRIDAS DE LOS HUESECILLOS DEL OIDO</v>
          </cell>
          <cell r="C3276" t="str">
            <v>063</v>
          </cell>
        </row>
        <row r="3277">
          <cell r="A3277" t="str">
            <v>H744</v>
          </cell>
          <cell r="B3277" t="str">
            <v>POLIPO DEL OIDO MEDIO</v>
          </cell>
          <cell r="C3277" t="str">
            <v>063</v>
          </cell>
        </row>
        <row r="3278">
          <cell r="A3278" t="str">
            <v>H748</v>
          </cell>
          <cell r="B3278" t="str">
            <v>OTROS TRASTORNOS ESPCIF. DEL OIDO MEDIO Y DE LA APOFISIS MASTOIDES</v>
          </cell>
          <cell r="C3278" t="str">
            <v>063</v>
          </cell>
        </row>
        <row r="3279">
          <cell r="A3279" t="str">
            <v>H749</v>
          </cell>
          <cell r="B3279" t="str">
            <v>TRASTORNO DEL OIDO MEDIO Y DE LA APOFISIS MASTOIDES, NO ESPECIFICADO</v>
          </cell>
          <cell r="C3279" t="str">
            <v>063</v>
          </cell>
        </row>
        <row r="3280">
          <cell r="A3280" t="str">
            <v>H80</v>
          </cell>
          <cell r="B3280" t="str">
            <v>OTOSCLEROSIS</v>
          </cell>
          <cell r="C3280" t="str">
            <v>063</v>
          </cell>
        </row>
        <row r="3281">
          <cell r="A3281" t="str">
            <v>H800</v>
          </cell>
          <cell r="B3281" t="str">
            <v>OTOSCLEROSIS QUE AFECTA LA VENTANA OVAL, NO OBLITERANTE</v>
          </cell>
          <cell r="C3281" t="str">
            <v>063</v>
          </cell>
        </row>
        <row r="3282">
          <cell r="A3282" t="str">
            <v>H801</v>
          </cell>
          <cell r="B3282" t="str">
            <v>OTOSCLEROSIS QUE AFECTA LA VENTANA OVAL, OBLITERANTE</v>
          </cell>
          <cell r="C3282" t="str">
            <v>063</v>
          </cell>
        </row>
        <row r="3283">
          <cell r="A3283" t="str">
            <v>H802</v>
          </cell>
          <cell r="B3283" t="str">
            <v>OTOSCLEROSIS COCLEAR</v>
          </cell>
          <cell r="C3283" t="str">
            <v>063</v>
          </cell>
        </row>
        <row r="3284">
          <cell r="A3284" t="str">
            <v>H808</v>
          </cell>
          <cell r="B3284" t="str">
            <v>OTRAS OTOSCLEROSIS</v>
          </cell>
          <cell r="C3284" t="str">
            <v>063</v>
          </cell>
        </row>
        <row r="3285">
          <cell r="A3285" t="str">
            <v>H809</v>
          </cell>
          <cell r="B3285" t="str">
            <v>OTOSCLEROSIS, NO ESPECIFICADA</v>
          </cell>
          <cell r="C3285" t="str">
            <v>063</v>
          </cell>
        </row>
        <row r="3286">
          <cell r="A3286" t="str">
            <v>H81</v>
          </cell>
          <cell r="B3286" t="str">
            <v>TRASTORNOS DE LA FUNCION VESTIBULAR</v>
          </cell>
          <cell r="C3286" t="str">
            <v>063</v>
          </cell>
        </row>
        <row r="3287">
          <cell r="A3287" t="str">
            <v>H810</v>
          </cell>
          <cell r="B3287" t="str">
            <v>ENFERMEDAD DE MENIERE</v>
          </cell>
          <cell r="C3287" t="str">
            <v>063</v>
          </cell>
        </row>
        <row r="3288">
          <cell r="A3288" t="str">
            <v>H811</v>
          </cell>
          <cell r="B3288" t="str">
            <v>VERTIGO PAROXISTICO BENIGNO</v>
          </cell>
          <cell r="C3288" t="str">
            <v>063</v>
          </cell>
        </row>
        <row r="3289">
          <cell r="A3289" t="str">
            <v>H812</v>
          </cell>
          <cell r="B3289" t="str">
            <v>NEURONITIS VESTIBULAR</v>
          </cell>
          <cell r="C3289" t="str">
            <v>063</v>
          </cell>
        </row>
        <row r="3290">
          <cell r="A3290" t="str">
            <v>H813</v>
          </cell>
          <cell r="B3290" t="str">
            <v>OTROS VERTIGOS PERIFERICOS</v>
          </cell>
          <cell r="C3290" t="str">
            <v>063</v>
          </cell>
        </row>
        <row r="3291">
          <cell r="A3291" t="str">
            <v>H814</v>
          </cell>
          <cell r="B3291" t="str">
            <v>VERTIGO DE ORIGEN CENTRAL</v>
          </cell>
          <cell r="C3291" t="str">
            <v>063</v>
          </cell>
        </row>
        <row r="3292">
          <cell r="A3292" t="str">
            <v>H818</v>
          </cell>
          <cell r="B3292" t="str">
            <v>OTROS TRASTORNOS DE LA FUNCION VESTIBULAR</v>
          </cell>
          <cell r="C3292" t="str">
            <v>063</v>
          </cell>
        </row>
        <row r="3293">
          <cell r="A3293" t="str">
            <v>H819</v>
          </cell>
          <cell r="B3293" t="str">
            <v>TRASTORNO DE LA FUNCION VESTIBULAR, NO ESPECIFICADO</v>
          </cell>
          <cell r="C3293" t="str">
            <v>063</v>
          </cell>
        </row>
        <row r="3294">
          <cell r="A3294" t="str">
            <v>H83</v>
          </cell>
          <cell r="B3294" t="str">
            <v>OTORS TRASTORNOS DEL OIDO INTERNO</v>
          </cell>
          <cell r="C3294" t="str">
            <v>063</v>
          </cell>
        </row>
        <row r="3295">
          <cell r="A3295" t="str">
            <v>H830</v>
          </cell>
          <cell r="B3295" t="str">
            <v>LABERINTITIS</v>
          </cell>
          <cell r="C3295" t="str">
            <v>063</v>
          </cell>
        </row>
        <row r="3296">
          <cell r="A3296" t="str">
            <v>H831</v>
          </cell>
          <cell r="B3296" t="str">
            <v>FISTULA DEL LABERINTO</v>
          </cell>
          <cell r="C3296" t="str">
            <v>063</v>
          </cell>
        </row>
        <row r="3297">
          <cell r="A3297" t="str">
            <v>H832</v>
          </cell>
          <cell r="B3297" t="str">
            <v>DISFUNCION DEL LABERINTO</v>
          </cell>
          <cell r="C3297" t="str">
            <v>063</v>
          </cell>
        </row>
        <row r="3298">
          <cell r="A3298" t="str">
            <v>H833</v>
          </cell>
          <cell r="B3298" t="str">
            <v>EFECTOS DEL RUIDO SOBRE EL OIDO INTERNO</v>
          </cell>
          <cell r="C3298" t="str">
            <v>063</v>
          </cell>
        </row>
        <row r="3299">
          <cell r="A3299" t="str">
            <v>H838</v>
          </cell>
          <cell r="B3299" t="str">
            <v>OTROS TRASTORNOS ESPECIFICADOS DEL OIDO INTERNO</v>
          </cell>
          <cell r="C3299" t="str">
            <v>063</v>
          </cell>
        </row>
        <row r="3300">
          <cell r="A3300" t="str">
            <v>H839</v>
          </cell>
          <cell r="B3300" t="str">
            <v>TRASTORNO DEL OIDO INTERNO, NO ESPECIFICADO</v>
          </cell>
          <cell r="C3300" t="str">
            <v>063</v>
          </cell>
        </row>
        <row r="3301">
          <cell r="A3301" t="str">
            <v>H90</v>
          </cell>
          <cell r="B3301" t="str">
            <v>HIPOACUSIA CONDUCTIVA Y NEUROSENSORIAL</v>
          </cell>
          <cell r="C3301" t="str">
            <v>063</v>
          </cell>
        </row>
        <row r="3302">
          <cell r="A3302" t="str">
            <v>H900</v>
          </cell>
          <cell r="B3302" t="str">
            <v>HIPOACUSIA CONDUCTIVA BILATERAL</v>
          </cell>
          <cell r="C3302" t="str">
            <v>063</v>
          </cell>
        </row>
        <row r="3303">
          <cell r="A3303" t="str">
            <v>H901</v>
          </cell>
          <cell r="B3303" t="str">
            <v>HIPOACUSIA CONDUCTIVA, UNILATERAL CON AUDICION IRRESTRICTA CONTRAL.</v>
          </cell>
          <cell r="C3303" t="str">
            <v>063</v>
          </cell>
        </row>
        <row r="3304">
          <cell r="A3304" t="str">
            <v>H902</v>
          </cell>
          <cell r="B3304" t="str">
            <v>HIPOACUSIA CONDUCTIVA, SIN OTRA ESPECIFICACION</v>
          </cell>
          <cell r="C3304" t="str">
            <v>063</v>
          </cell>
        </row>
        <row r="3305">
          <cell r="A3305" t="str">
            <v>H903</v>
          </cell>
          <cell r="B3305" t="str">
            <v>HIPOACUSIA NEUROSENSORIAL, BILATERAL</v>
          </cell>
          <cell r="C3305" t="str">
            <v>063</v>
          </cell>
        </row>
        <row r="3306">
          <cell r="A3306" t="str">
            <v>H904</v>
          </cell>
          <cell r="B3306" t="str">
            <v>HIPOACUSIA NEUROSENSORIAL, UNILATERAL CON AUDICION</v>
          </cell>
          <cell r="C3306" t="str">
            <v>063</v>
          </cell>
        </row>
        <row r="3307">
          <cell r="A3307" t="str">
            <v>H905</v>
          </cell>
          <cell r="B3307" t="str">
            <v>HIPOACUSIA NEUROSENSORIAL, SIN OTRA ESPECIFICACION</v>
          </cell>
          <cell r="C3307" t="str">
            <v>063</v>
          </cell>
        </row>
        <row r="3308">
          <cell r="A3308" t="str">
            <v>H906</v>
          </cell>
          <cell r="B3308" t="str">
            <v>HIPOACUSIA MIXTA CONDUCTIVA Y NEUROSENSORIAL. BILATERAL</v>
          </cell>
          <cell r="C3308" t="str">
            <v>063</v>
          </cell>
        </row>
        <row r="3309">
          <cell r="A3309" t="str">
            <v>H907</v>
          </cell>
          <cell r="B3309" t="str">
            <v>HIPOACUSIA MIXTA CONDUC. Y NEUROSENSORIAL, UNILATERAL CON UADICION</v>
          </cell>
          <cell r="C3309" t="str">
            <v>063</v>
          </cell>
        </row>
        <row r="3310">
          <cell r="A3310" t="str">
            <v>H908</v>
          </cell>
          <cell r="B3310" t="str">
            <v>HIPOACUSIA MIXTA CONDUCTIVA Y NEUROSENSORIAL, NO ESPECIFICADA</v>
          </cell>
          <cell r="C3310" t="str">
            <v>063</v>
          </cell>
        </row>
        <row r="3311">
          <cell r="A3311" t="str">
            <v>H91</v>
          </cell>
          <cell r="B3311" t="str">
            <v>OTRAS HIPOACUSIAS</v>
          </cell>
          <cell r="C3311" t="str">
            <v>063</v>
          </cell>
        </row>
        <row r="3312">
          <cell r="A3312" t="str">
            <v>H910</v>
          </cell>
          <cell r="B3312" t="str">
            <v>HIPOACUSIA OTOTOXICA</v>
          </cell>
          <cell r="C3312" t="str">
            <v>063</v>
          </cell>
        </row>
        <row r="3313">
          <cell r="A3313" t="str">
            <v>H911</v>
          </cell>
          <cell r="B3313" t="str">
            <v>PRESBIACUSIA</v>
          </cell>
          <cell r="C3313" t="str">
            <v>063</v>
          </cell>
        </row>
        <row r="3314">
          <cell r="A3314" t="str">
            <v>H912</v>
          </cell>
          <cell r="B3314" t="str">
            <v>HIPOACUSIA SUBITA IDIOPATICA</v>
          </cell>
          <cell r="C3314" t="str">
            <v>063</v>
          </cell>
        </row>
        <row r="3315">
          <cell r="A3315" t="str">
            <v>H913</v>
          </cell>
          <cell r="B3315" t="str">
            <v>SORDUMUDEZ, NO CLASIFICADA EN OTRA PARTE</v>
          </cell>
          <cell r="C3315" t="str">
            <v>063</v>
          </cell>
        </row>
        <row r="3316">
          <cell r="A3316" t="str">
            <v>H918</v>
          </cell>
          <cell r="B3316" t="str">
            <v>OTRAS HIPOACUSIAS ESPECIFICADAS</v>
          </cell>
          <cell r="C3316" t="str">
            <v>063</v>
          </cell>
        </row>
        <row r="3317">
          <cell r="A3317" t="str">
            <v>H919</v>
          </cell>
          <cell r="B3317" t="str">
            <v>HIPOACUSIA, NO ESEPCIFICADA</v>
          </cell>
          <cell r="C3317" t="str">
            <v>063</v>
          </cell>
        </row>
        <row r="3318">
          <cell r="A3318" t="str">
            <v>H92</v>
          </cell>
          <cell r="B3318" t="str">
            <v>OTALGIA Y SECRECION DEL OIDO</v>
          </cell>
          <cell r="C3318" t="str">
            <v>063</v>
          </cell>
        </row>
        <row r="3319">
          <cell r="A3319" t="str">
            <v>H920</v>
          </cell>
          <cell r="B3319" t="str">
            <v>OTALGIA</v>
          </cell>
          <cell r="C3319" t="str">
            <v>063</v>
          </cell>
        </row>
        <row r="3320">
          <cell r="A3320" t="str">
            <v>H921</v>
          </cell>
          <cell r="B3320" t="str">
            <v>OTORREA</v>
          </cell>
          <cell r="C3320" t="str">
            <v>063</v>
          </cell>
        </row>
        <row r="3321">
          <cell r="A3321" t="str">
            <v>H922</v>
          </cell>
          <cell r="B3321" t="str">
            <v>OTORRAGIA</v>
          </cell>
          <cell r="C3321" t="str">
            <v>063</v>
          </cell>
        </row>
        <row r="3322">
          <cell r="A3322" t="str">
            <v>H93</v>
          </cell>
          <cell r="B3322" t="str">
            <v>OTROS TRASTORNOS DEL OIDO, NO CLASIFICADOS EN OTRA PARTE</v>
          </cell>
          <cell r="C3322" t="str">
            <v>063</v>
          </cell>
        </row>
        <row r="3323">
          <cell r="A3323" t="str">
            <v>H930</v>
          </cell>
          <cell r="B3323" t="str">
            <v>TRASTORNO DEGENERATIVO Y VASCULARES DEL OIDO</v>
          </cell>
          <cell r="C3323" t="str">
            <v>063</v>
          </cell>
        </row>
        <row r="3324">
          <cell r="A3324" t="str">
            <v>H931</v>
          </cell>
          <cell r="B3324" t="str">
            <v>TINNITUS</v>
          </cell>
          <cell r="C3324" t="str">
            <v>063</v>
          </cell>
        </row>
        <row r="3325">
          <cell r="A3325" t="str">
            <v>H932</v>
          </cell>
          <cell r="B3325" t="str">
            <v>OTRAS PERCEPCIONES AUDITIVAS ANORMALES</v>
          </cell>
          <cell r="C3325" t="str">
            <v>063</v>
          </cell>
        </row>
        <row r="3326">
          <cell r="A3326" t="str">
            <v>H933</v>
          </cell>
          <cell r="B3326" t="str">
            <v>TRASTORNOS DEL NERVIO AUDITIVO</v>
          </cell>
          <cell r="C3326" t="str">
            <v>063</v>
          </cell>
        </row>
        <row r="3327">
          <cell r="A3327" t="str">
            <v>H938</v>
          </cell>
          <cell r="B3327" t="str">
            <v>OTROS TRASTORNOS ESPECIFICADOS DEL OIDO</v>
          </cell>
          <cell r="C3327" t="str">
            <v>063</v>
          </cell>
        </row>
        <row r="3328">
          <cell r="A3328" t="str">
            <v>H939</v>
          </cell>
          <cell r="B3328" t="str">
            <v>TRASTORNO DEL OIDO, NO ESPECIFICADO</v>
          </cell>
          <cell r="C3328" t="str">
            <v>063</v>
          </cell>
        </row>
        <row r="3329">
          <cell r="A3329" t="str">
            <v>H95</v>
          </cell>
          <cell r="B3329" t="str">
            <v>TRASTORNOS DEL OIDO Y DE LA APOFISIS MASTOIDES CONSC. A PROCEDIMIENTO</v>
          </cell>
          <cell r="C3329" t="str">
            <v>063</v>
          </cell>
        </row>
        <row r="3330">
          <cell r="A3330" t="str">
            <v>H950</v>
          </cell>
          <cell r="B3330" t="str">
            <v>COLESTEATOMA RECURRENTE DE LA CAVIDAD RESULTANTE DE LA MASTOIDECT</v>
          </cell>
          <cell r="C3330" t="str">
            <v>063</v>
          </cell>
        </row>
        <row r="3331">
          <cell r="A3331" t="str">
            <v>H951</v>
          </cell>
          <cell r="B3331" t="str">
            <v>OTROS TRASTORNOS POSTERIORES A LA MASTOIDECTOMIA</v>
          </cell>
          <cell r="C3331" t="str">
            <v>063</v>
          </cell>
        </row>
        <row r="3332">
          <cell r="A3332" t="str">
            <v>H958</v>
          </cell>
          <cell r="B3332" t="str">
            <v>OTROS TRASTORNOS DEL OIDO Y LA APOFISIS MASTOIDES, CONSC. A PROCED.</v>
          </cell>
          <cell r="C3332" t="str">
            <v>063</v>
          </cell>
        </row>
        <row r="3333">
          <cell r="A3333" t="str">
            <v>H959</v>
          </cell>
          <cell r="B3333" t="str">
            <v>TRASTORNOS NO ESEPCIF. DEL OIDO Y DE LA APOFISIS MASTOIDES CONSEC.</v>
          </cell>
          <cell r="C3333" t="str">
            <v>063</v>
          </cell>
        </row>
        <row r="3334">
          <cell r="A3334" t="str">
            <v>HOSP</v>
          </cell>
          <cell r="B3334" t="str">
            <v xml:space="preserve"> VIGILANCIA DE LA DISPOSICION RESIDUOS HOSPITALARIOS</v>
          </cell>
          <cell r="C3334" t="str">
            <v>000</v>
          </cell>
        </row>
        <row r="3335">
          <cell r="A3335" t="str">
            <v>I00</v>
          </cell>
          <cell r="B3335" t="str">
            <v>FIEBRE REUMATICA SIN MENCION DE COMPLICACION CARDIACA</v>
          </cell>
          <cell r="C3335" t="str">
            <v>065</v>
          </cell>
        </row>
        <row r="3336">
          <cell r="A3336" t="str">
            <v>I01</v>
          </cell>
          <cell r="B3336" t="str">
            <v>FIEBRE REUMATICA CON COMPLICACION CARDIACA</v>
          </cell>
          <cell r="C3336" t="str">
            <v>065</v>
          </cell>
        </row>
        <row r="3337">
          <cell r="A3337" t="str">
            <v>I010</v>
          </cell>
          <cell r="B3337" t="str">
            <v>PERICARDITIS REUMATICA AGUDA</v>
          </cell>
          <cell r="C3337" t="str">
            <v>065</v>
          </cell>
        </row>
        <row r="3338">
          <cell r="A3338" t="str">
            <v>I011</v>
          </cell>
          <cell r="B3338" t="str">
            <v>ENDOCARDITIS REUMATICA AGUDA</v>
          </cell>
          <cell r="C3338" t="str">
            <v>065</v>
          </cell>
        </row>
        <row r="3339">
          <cell r="A3339" t="str">
            <v>I012</v>
          </cell>
          <cell r="B3339" t="str">
            <v>MICARDITIS REUMATICA AGUDA</v>
          </cell>
          <cell r="C3339" t="str">
            <v>065</v>
          </cell>
        </row>
        <row r="3340">
          <cell r="A3340" t="str">
            <v>I018</v>
          </cell>
          <cell r="B3340" t="str">
            <v>OTRAS ENFERMEDADES REUMATICAS AGUDAS DEL CORAZON</v>
          </cell>
          <cell r="C3340" t="str">
            <v>065</v>
          </cell>
        </row>
        <row r="3341">
          <cell r="A3341" t="str">
            <v>I019</v>
          </cell>
          <cell r="B3341" t="str">
            <v>ENFERMEDAD REUMATICO AGUDA DEL CORAZON, NO ESPECIFICADA</v>
          </cell>
          <cell r="C3341" t="str">
            <v>065</v>
          </cell>
        </row>
        <row r="3342">
          <cell r="A3342" t="str">
            <v>I02</v>
          </cell>
          <cell r="B3342" t="str">
            <v>COREA REUMATICA</v>
          </cell>
          <cell r="C3342" t="str">
            <v>065</v>
          </cell>
        </row>
        <row r="3343">
          <cell r="A3343" t="str">
            <v>I020</v>
          </cell>
          <cell r="B3343" t="str">
            <v>COREA REUMATICA CON COMPLICACION CARDIACA</v>
          </cell>
          <cell r="C3343" t="str">
            <v>065</v>
          </cell>
        </row>
        <row r="3344">
          <cell r="A3344" t="str">
            <v>I029</v>
          </cell>
          <cell r="B3344" t="str">
            <v>COREA REUMATICA SIN MENCION DE COMPLICACION CARDIACA</v>
          </cell>
          <cell r="C3344" t="str">
            <v>065</v>
          </cell>
        </row>
        <row r="3345">
          <cell r="A3345" t="str">
            <v>I05</v>
          </cell>
          <cell r="B3345" t="str">
            <v>ENFERMEDADES REUMATICAS DE LA VALVULA MITRAL</v>
          </cell>
          <cell r="C3345" t="str">
            <v>065</v>
          </cell>
        </row>
        <row r="3346">
          <cell r="A3346" t="str">
            <v>I050</v>
          </cell>
          <cell r="B3346" t="str">
            <v>ESTENOSIS MITRAL</v>
          </cell>
          <cell r="C3346" t="str">
            <v>065</v>
          </cell>
        </row>
        <row r="3347">
          <cell r="A3347" t="str">
            <v>I051</v>
          </cell>
          <cell r="B3347" t="str">
            <v>INSUFICIENCIA MITRAL REUMATICA</v>
          </cell>
          <cell r="C3347" t="str">
            <v>065</v>
          </cell>
        </row>
        <row r="3348">
          <cell r="A3348" t="str">
            <v>I052</v>
          </cell>
          <cell r="B3348" t="str">
            <v>ESTENOSIS MITRAL CON INSUFICIENCIA</v>
          </cell>
          <cell r="C3348" t="str">
            <v>065</v>
          </cell>
        </row>
        <row r="3349">
          <cell r="A3349" t="str">
            <v>I058</v>
          </cell>
          <cell r="B3349" t="str">
            <v>OTRAS ENFERMEDADES DE LA VALVULA MITRAL</v>
          </cell>
          <cell r="C3349" t="str">
            <v>065</v>
          </cell>
        </row>
        <row r="3350">
          <cell r="A3350" t="str">
            <v>I059</v>
          </cell>
          <cell r="B3350" t="str">
            <v>ENFERMEDAD VALVULAR MITRAL, NO ESPECIFICADA</v>
          </cell>
          <cell r="C3350" t="str">
            <v>065</v>
          </cell>
        </row>
        <row r="3351">
          <cell r="A3351" t="str">
            <v>I06</v>
          </cell>
          <cell r="B3351" t="str">
            <v>ENFERMEDADES REUMATICAS DE LA VALVULA AORTICA</v>
          </cell>
          <cell r="C3351" t="str">
            <v>065</v>
          </cell>
        </row>
        <row r="3352">
          <cell r="A3352" t="str">
            <v>I060</v>
          </cell>
          <cell r="B3352" t="str">
            <v>ESTENOSIS AORTICA REUMATICA</v>
          </cell>
          <cell r="C3352" t="str">
            <v>065</v>
          </cell>
        </row>
        <row r="3353">
          <cell r="A3353" t="str">
            <v>I061</v>
          </cell>
          <cell r="B3353" t="str">
            <v>INSUFICIENCIA AORTICA REUMATICA</v>
          </cell>
          <cell r="C3353" t="str">
            <v>065</v>
          </cell>
        </row>
        <row r="3354">
          <cell r="A3354" t="str">
            <v>I062</v>
          </cell>
          <cell r="B3354" t="str">
            <v>ESTENOSIS AORTICA REUMATICA CON INSUFICIENCIA</v>
          </cell>
          <cell r="C3354" t="str">
            <v>065</v>
          </cell>
        </row>
        <row r="3355">
          <cell r="A3355" t="str">
            <v>I068</v>
          </cell>
          <cell r="B3355" t="str">
            <v>OTRAS ENFERMEDADES REUMATICAS DE LA VALVULA AORTICA</v>
          </cell>
          <cell r="C3355" t="str">
            <v>065</v>
          </cell>
        </row>
        <row r="3356">
          <cell r="A3356" t="str">
            <v>I069</v>
          </cell>
          <cell r="B3356" t="str">
            <v>ENFERMEDAD VALVULAR AORTICA REUMATICA, NO ESPECIFICADA</v>
          </cell>
          <cell r="C3356" t="str">
            <v>065</v>
          </cell>
        </row>
        <row r="3357">
          <cell r="A3357" t="str">
            <v>I07</v>
          </cell>
          <cell r="B3357" t="str">
            <v>ENFERMEDADES REUMATICAS DE LA VALVULA TRICUSPIDE</v>
          </cell>
          <cell r="C3357" t="str">
            <v>065</v>
          </cell>
        </row>
        <row r="3358">
          <cell r="A3358" t="str">
            <v>I070</v>
          </cell>
          <cell r="B3358" t="str">
            <v>ESTENOSIS TRICUSPIDE</v>
          </cell>
          <cell r="C3358" t="str">
            <v>065</v>
          </cell>
        </row>
        <row r="3359">
          <cell r="A3359" t="str">
            <v>I071</v>
          </cell>
          <cell r="B3359" t="str">
            <v>INSUFICIENCIA TRICUSPIDE</v>
          </cell>
          <cell r="C3359" t="str">
            <v>065</v>
          </cell>
        </row>
        <row r="3360">
          <cell r="A3360" t="str">
            <v>I072</v>
          </cell>
          <cell r="B3360" t="str">
            <v>ESTENOSIS E INSUFICIENCIA TRICUSPIDE</v>
          </cell>
          <cell r="C3360" t="str">
            <v>065</v>
          </cell>
        </row>
        <row r="3361">
          <cell r="A3361" t="str">
            <v>I078</v>
          </cell>
          <cell r="B3361" t="str">
            <v>OTRAS ENFERMEDADES DE LA VALVULA TRICUSPIDE</v>
          </cell>
          <cell r="C3361" t="str">
            <v>065</v>
          </cell>
        </row>
        <row r="3362">
          <cell r="A3362" t="str">
            <v>I079</v>
          </cell>
          <cell r="B3362" t="str">
            <v>ENFERMEDAD DE LA VALVULA TRICUSPIDE, NO ESPECIFICADA</v>
          </cell>
          <cell r="C3362" t="str">
            <v>065</v>
          </cell>
        </row>
        <row r="3363">
          <cell r="A3363" t="str">
            <v>I08</v>
          </cell>
          <cell r="B3363" t="str">
            <v>ENFERMEDADES VALVULARES MULTIPLES</v>
          </cell>
          <cell r="C3363" t="str">
            <v>065</v>
          </cell>
        </row>
        <row r="3364">
          <cell r="A3364" t="str">
            <v>I080</v>
          </cell>
          <cell r="B3364" t="str">
            <v>TRASTORNOS DE LAS VALVULAS MITRAL Y AORTICA</v>
          </cell>
          <cell r="C3364" t="str">
            <v>065</v>
          </cell>
        </row>
        <row r="3365">
          <cell r="A3365" t="str">
            <v>I081</v>
          </cell>
          <cell r="B3365" t="str">
            <v>TRASTORNOS DE LAS VALVULAS MITRAL Y TICUSPIDE</v>
          </cell>
          <cell r="C3365" t="str">
            <v>065</v>
          </cell>
        </row>
        <row r="3366">
          <cell r="A3366" t="str">
            <v>I082</v>
          </cell>
          <cell r="B3366" t="str">
            <v>TRASTORNOS DE LAS VALVULAS AORTICA Y TRICUSPIDE</v>
          </cell>
          <cell r="C3366" t="str">
            <v>065</v>
          </cell>
        </row>
        <row r="3367">
          <cell r="A3367" t="str">
            <v>I083</v>
          </cell>
          <cell r="B3367" t="str">
            <v>TRASTORNOS COMBINADOS DE LAS VALVULAS MITRAL, TICUSPIDE Y AORTICA</v>
          </cell>
          <cell r="C3367" t="str">
            <v>065</v>
          </cell>
        </row>
        <row r="3368">
          <cell r="A3368" t="str">
            <v>I088</v>
          </cell>
          <cell r="B3368" t="str">
            <v>OTRAS ENFERMEDADES DE MULTIPLES VALVULAS</v>
          </cell>
          <cell r="C3368" t="str">
            <v>065</v>
          </cell>
        </row>
        <row r="3369">
          <cell r="A3369" t="str">
            <v>I089</v>
          </cell>
          <cell r="B3369" t="str">
            <v>ENFERMEDAD DE MULTIPLES VALVULAS, NO ESPECIFICADA</v>
          </cell>
          <cell r="C3369" t="str">
            <v>065</v>
          </cell>
        </row>
        <row r="3370">
          <cell r="A3370" t="str">
            <v>I09</v>
          </cell>
          <cell r="B3370" t="str">
            <v>OTRAS ENFERMEDADES REUMATICAS DEL CORAZON</v>
          </cell>
          <cell r="C3370" t="str">
            <v>065</v>
          </cell>
        </row>
        <row r="3371">
          <cell r="A3371" t="str">
            <v>I090</v>
          </cell>
          <cell r="B3371" t="str">
            <v>MIOCARDITIS REUMATICA</v>
          </cell>
          <cell r="C3371" t="str">
            <v>065</v>
          </cell>
        </row>
        <row r="3372">
          <cell r="A3372" t="str">
            <v>I091</v>
          </cell>
          <cell r="B3372" t="str">
            <v>ENFERMEDADES REUMATICAS DEL ENDOCARDIO, VALVULA NO ESPECIFICADA</v>
          </cell>
          <cell r="C3372" t="str">
            <v>065</v>
          </cell>
        </row>
        <row r="3373">
          <cell r="A3373" t="str">
            <v>I092</v>
          </cell>
          <cell r="B3373" t="str">
            <v>PERICARDITIS REUMATICAS CRONICA</v>
          </cell>
          <cell r="C3373" t="str">
            <v>065</v>
          </cell>
        </row>
        <row r="3374">
          <cell r="A3374" t="str">
            <v>I098</v>
          </cell>
          <cell r="B3374" t="str">
            <v>OTRAS ENFERMEDADES REUMATICAS ESPECIFICADAS DEL CORAZON</v>
          </cell>
          <cell r="C3374" t="str">
            <v>065</v>
          </cell>
        </row>
        <row r="3375">
          <cell r="A3375" t="str">
            <v>I099</v>
          </cell>
          <cell r="B3375" t="str">
            <v>ENFERMEDAD REUMATICA DEL CORAZON, NO ESPECIFICADA</v>
          </cell>
          <cell r="C3375" t="str">
            <v>065</v>
          </cell>
        </row>
        <row r="3376">
          <cell r="A3376" t="str">
            <v>I10</v>
          </cell>
          <cell r="B3376" t="str">
            <v>HIPERTENSION ESENCIAL (PRIMARIA)</v>
          </cell>
          <cell r="C3376" t="str">
            <v>066</v>
          </cell>
        </row>
        <row r="3377">
          <cell r="A3377" t="str">
            <v>I101</v>
          </cell>
          <cell r="B3377" t="str">
            <v>ENDOCARDITIS REUMATICA AGUDA</v>
          </cell>
          <cell r="C3377" t="str">
            <v>065</v>
          </cell>
        </row>
        <row r="3378">
          <cell r="A3378" t="str">
            <v>I11</v>
          </cell>
          <cell r="B3378" t="str">
            <v>EMFREMEDAD CARDIACA HIPERTENSIVA</v>
          </cell>
          <cell r="C3378" t="str">
            <v>066</v>
          </cell>
        </row>
        <row r="3379">
          <cell r="A3379" t="str">
            <v>I110</v>
          </cell>
          <cell r="B3379" t="str">
            <v>ENFERMEDAD CARDIACA HIPERTENSIVA CON INSUFICIENCIA</v>
          </cell>
          <cell r="C3379" t="str">
            <v>066</v>
          </cell>
        </row>
        <row r="3380">
          <cell r="A3380" t="str">
            <v>I119</v>
          </cell>
          <cell r="B3380" t="str">
            <v>ENFERMEDAD CARDIACA HIPERTENSIVA SIN INSUFICIENCA</v>
          </cell>
          <cell r="C3380" t="str">
            <v>066</v>
          </cell>
        </row>
        <row r="3381">
          <cell r="A3381" t="str">
            <v>I12</v>
          </cell>
          <cell r="B3381" t="str">
            <v>ENFERMEDAD RENAL HIPERTENSIVA</v>
          </cell>
          <cell r="C3381" t="str">
            <v>066</v>
          </cell>
        </row>
        <row r="3382">
          <cell r="A3382" t="str">
            <v>I120</v>
          </cell>
          <cell r="B3382" t="str">
            <v>ENFERMEDAD RENAL HIPERTENSIVA CON INSUFICIENCIA RENAL</v>
          </cell>
          <cell r="C3382" t="str">
            <v>066</v>
          </cell>
        </row>
        <row r="3383">
          <cell r="A3383" t="str">
            <v>I129</v>
          </cell>
          <cell r="B3383" t="str">
            <v>ENFERMEDAD RENAL HIPERTENSIVA SIN INSUFICIENCIA RENAL</v>
          </cell>
          <cell r="C3383" t="str">
            <v>066</v>
          </cell>
        </row>
        <row r="3384">
          <cell r="A3384" t="str">
            <v>I13</v>
          </cell>
          <cell r="B3384" t="str">
            <v>ENFERMEDAD CARDIORRENAL HIPERTENSIVA</v>
          </cell>
          <cell r="C3384" t="str">
            <v>066</v>
          </cell>
        </row>
        <row r="3385">
          <cell r="A3385" t="str">
            <v>I130</v>
          </cell>
          <cell r="B3385" t="str">
            <v>ENFERMEDAD CARDIORRENAL HIPERTENSIVA CON INSUF. CARDIACA (CONGEST)</v>
          </cell>
          <cell r="C3385" t="str">
            <v>066</v>
          </cell>
        </row>
        <row r="3386">
          <cell r="A3386" t="str">
            <v>I131</v>
          </cell>
          <cell r="B3386" t="str">
            <v>ENFERMEDAD CARDIORRENAL HIPERT. CON INSUFICIENCIA RENAL</v>
          </cell>
          <cell r="C3386" t="str">
            <v>066</v>
          </cell>
        </row>
        <row r="3387">
          <cell r="A3387" t="str">
            <v>I132</v>
          </cell>
          <cell r="B3387" t="str">
            <v>ENFERMEDAD CARDIORRENAL HIPERT. CON INSUF. CARDIACA Y RENAL (CONG.)</v>
          </cell>
          <cell r="C3387" t="str">
            <v>066</v>
          </cell>
        </row>
        <row r="3388">
          <cell r="A3388" t="str">
            <v>I139</v>
          </cell>
          <cell r="B3388" t="str">
            <v>ENFERMEDAD CARDIORRENAL HIPERTENSIVA, NO ESPECIFICADA</v>
          </cell>
          <cell r="C3388" t="str">
            <v>066</v>
          </cell>
        </row>
        <row r="3389">
          <cell r="A3389" t="str">
            <v>I15</v>
          </cell>
          <cell r="B3389" t="str">
            <v>HIPERTENSION SECUNDARIA</v>
          </cell>
          <cell r="C3389" t="str">
            <v>066</v>
          </cell>
        </row>
        <row r="3390">
          <cell r="A3390" t="str">
            <v>I150</v>
          </cell>
          <cell r="B3390" t="str">
            <v>HIPERTENSION RENOVASCULAR</v>
          </cell>
          <cell r="C3390" t="str">
            <v>066</v>
          </cell>
        </row>
        <row r="3391">
          <cell r="A3391" t="str">
            <v>I151</v>
          </cell>
          <cell r="B3391" t="str">
            <v>HIPERTENSION SECUNDARIA A OTROS TRASTORNOS RENALES</v>
          </cell>
          <cell r="C3391" t="str">
            <v>066</v>
          </cell>
        </row>
        <row r="3392">
          <cell r="A3392" t="str">
            <v>I152</v>
          </cell>
          <cell r="B3392" t="str">
            <v>HIPERTENSION SECUNDARIA A TRASTORNOS ENDOCRINOS</v>
          </cell>
          <cell r="C3392" t="str">
            <v>066</v>
          </cell>
        </row>
        <row r="3393">
          <cell r="A3393" t="str">
            <v>I158</v>
          </cell>
          <cell r="B3393" t="str">
            <v>OTROS TIPOS DE HIPERTENSION SECUNDARIA</v>
          </cell>
          <cell r="C3393" t="str">
            <v>066</v>
          </cell>
        </row>
        <row r="3394">
          <cell r="A3394" t="str">
            <v>I159</v>
          </cell>
          <cell r="B3394" t="str">
            <v>HIPERTENSION SECUNDARIA, NO ESPECIFICADA</v>
          </cell>
          <cell r="C3394" t="str">
            <v>066</v>
          </cell>
        </row>
        <row r="3395">
          <cell r="A3395" t="str">
            <v>I20</v>
          </cell>
          <cell r="B3395" t="str">
            <v>ANGINA DE PECHO</v>
          </cell>
          <cell r="C3395" t="str">
            <v>067</v>
          </cell>
        </row>
        <row r="3396">
          <cell r="A3396" t="str">
            <v>I200</v>
          </cell>
          <cell r="B3396" t="str">
            <v>ANGINA INESTABLE</v>
          </cell>
          <cell r="C3396" t="str">
            <v>067</v>
          </cell>
        </row>
        <row r="3397">
          <cell r="A3397" t="str">
            <v>I201</v>
          </cell>
          <cell r="B3397" t="str">
            <v>ANGINA DE PECHO CON ESPASMO DOCUMENTADO</v>
          </cell>
          <cell r="C3397" t="str">
            <v>067</v>
          </cell>
        </row>
        <row r="3398">
          <cell r="A3398" t="str">
            <v>I208</v>
          </cell>
          <cell r="B3398" t="str">
            <v>OTRAS FORMAS ESPECIFICADAS DE ANGINA DE PECHO</v>
          </cell>
          <cell r="C3398" t="str">
            <v>067</v>
          </cell>
        </row>
        <row r="3399">
          <cell r="A3399" t="str">
            <v>I209</v>
          </cell>
          <cell r="B3399" t="str">
            <v>ANGINA DE PECHO, NO ESPECIFICADA</v>
          </cell>
          <cell r="C3399" t="str">
            <v>067</v>
          </cell>
        </row>
        <row r="3400">
          <cell r="A3400" t="str">
            <v>I21</v>
          </cell>
          <cell r="B3400" t="str">
            <v>INFARTO AGUDO DEL MIOCARDIO</v>
          </cell>
          <cell r="C3400" t="str">
            <v>067</v>
          </cell>
        </row>
        <row r="3401">
          <cell r="A3401" t="str">
            <v>I210</v>
          </cell>
          <cell r="B3401" t="str">
            <v>INFARTO TRASMURAL AGUDO DEL MIOCARDIO DE LA PARED ANTERIOR</v>
          </cell>
          <cell r="C3401" t="str">
            <v>067</v>
          </cell>
        </row>
        <row r="3402">
          <cell r="A3402" t="str">
            <v>I211</v>
          </cell>
          <cell r="B3402" t="str">
            <v>INFARTO TRANSMURAL AGUDO DEL MIOCARDIO DE LA PARED INFERIOR</v>
          </cell>
          <cell r="C3402" t="str">
            <v>067</v>
          </cell>
        </row>
        <row r="3403">
          <cell r="A3403" t="str">
            <v>I212</v>
          </cell>
          <cell r="B3403" t="str">
            <v>INFARTO AGUDO TRANSMURAL DEL MIOCARDIO DE OTROS SITIOS</v>
          </cell>
          <cell r="C3403" t="str">
            <v>067</v>
          </cell>
        </row>
        <row r="3404">
          <cell r="A3404" t="str">
            <v>I213</v>
          </cell>
          <cell r="B3404" t="str">
            <v>INFARTO TRANSMURAL AGUDO DEL MIOCARDIO, DE SITIO, NO ESPECIFICADO</v>
          </cell>
          <cell r="C3404" t="str">
            <v>067</v>
          </cell>
        </row>
        <row r="3405">
          <cell r="A3405" t="str">
            <v>I214</v>
          </cell>
          <cell r="B3405" t="str">
            <v>INFARTO SUBENDOCARDICO AGUDO DEL MIOCARDIO</v>
          </cell>
          <cell r="C3405" t="str">
            <v>067</v>
          </cell>
        </row>
        <row r="3406">
          <cell r="A3406" t="str">
            <v>I219</v>
          </cell>
          <cell r="B3406" t="str">
            <v>INFARTO AGUDO DEL MIOCARDIO, SIN OTRA ESPECIFICACION</v>
          </cell>
          <cell r="C3406" t="str">
            <v>067</v>
          </cell>
        </row>
        <row r="3407">
          <cell r="A3407" t="str">
            <v>I22</v>
          </cell>
          <cell r="B3407" t="str">
            <v>INFARTO SUBSECUENTE DEL MIOCARDIO</v>
          </cell>
          <cell r="C3407" t="str">
            <v>067</v>
          </cell>
        </row>
        <row r="3408">
          <cell r="A3408" t="str">
            <v>I220</v>
          </cell>
          <cell r="B3408" t="str">
            <v>INFARTO SUBSECUENTE DEL MIOCARDIO DE LA PARED ANTERIOR</v>
          </cell>
          <cell r="C3408" t="str">
            <v>067</v>
          </cell>
        </row>
        <row r="3409">
          <cell r="A3409" t="str">
            <v>I221</v>
          </cell>
          <cell r="B3409" t="str">
            <v>INFARTO SUBSECUENTE DEL MIOCARDIO DE LA PARED INFERIOR</v>
          </cell>
          <cell r="C3409" t="str">
            <v>067</v>
          </cell>
        </row>
        <row r="3410">
          <cell r="A3410" t="str">
            <v>I228</v>
          </cell>
          <cell r="B3410" t="str">
            <v>INFARTO SUBSECUENTE DEL MIOCARDIO DE OTROS SITIOS</v>
          </cell>
          <cell r="C3410" t="str">
            <v>067</v>
          </cell>
        </row>
        <row r="3411">
          <cell r="A3411" t="str">
            <v>I229</v>
          </cell>
          <cell r="B3411" t="str">
            <v>INFARTO SUBSECUENTE DEL MIOCARDIO, DE PARTE NO ESPECIFICADA</v>
          </cell>
          <cell r="C3411" t="str">
            <v>067</v>
          </cell>
        </row>
        <row r="3412">
          <cell r="A3412" t="str">
            <v>I23</v>
          </cell>
          <cell r="B3412" t="str">
            <v>CIERTAS COMPLIC. PRESENTES POSTERIORES AL INFARTO AGUDO DEL MIOCADIO</v>
          </cell>
          <cell r="C3412" t="str">
            <v>067</v>
          </cell>
        </row>
        <row r="3413">
          <cell r="A3413" t="str">
            <v>I230</v>
          </cell>
          <cell r="B3413" t="str">
            <v>HEMOPERICARDIO COMO COMPLIC. PRESENTE POSTERIOR AL INFARTO AGUDO</v>
          </cell>
          <cell r="C3413" t="str">
            <v>067</v>
          </cell>
        </row>
        <row r="3414">
          <cell r="A3414" t="str">
            <v>I231</v>
          </cell>
          <cell r="B3414" t="str">
            <v>DEFECTO DEL TABIQUE AURICULAR COMO COMPL. PRESENTE POST. AL INFARTO</v>
          </cell>
          <cell r="C3414" t="str">
            <v>067</v>
          </cell>
        </row>
        <row r="3415">
          <cell r="A3415" t="str">
            <v>I232</v>
          </cell>
          <cell r="B3415" t="str">
            <v>DEFECTO DEL TABIQUE VENTRICULAR COMO COMPL. POST. AL INFARTO DEL MIO</v>
          </cell>
          <cell r="C3415" t="str">
            <v>067</v>
          </cell>
        </row>
        <row r="3416">
          <cell r="A3416" t="str">
            <v>I233</v>
          </cell>
          <cell r="B3416" t="str">
            <v>RUPTURA DE LA PARED CARDIACA SIN HEMOPERICARDIO COMO COMPL. PRES</v>
          </cell>
          <cell r="C3416" t="str">
            <v>067</v>
          </cell>
        </row>
        <row r="3417">
          <cell r="A3417" t="str">
            <v>I234</v>
          </cell>
          <cell r="B3417" t="str">
            <v>RUPTURA DE LAS CUERDAS TENDINOSAS COMO COMPL. PRES. POST. AL INFARTO</v>
          </cell>
          <cell r="C3417" t="str">
            <v>067</v>
          </cell>
        </row>
        <row r="3418">
          <cell r="A3418" t="str">
            <v>I235</v>
          </cell>
          <cell r="B3418" t="str">
            <v>RUPTURA DE MUSCULO PAPILAR COMO COMPL. PRES. POST. AL INFARTO</v>
          </cell>
          <cell r="C3418" t="str">
            <v>067</v>
          </cell>
        </row>
        <row r="3419">
          <cell r="A3419" t="str">
            <v>I236</v>
          </cell>
          <cell r="B3419" t="str">
            <v>TROMBOSIS DE LA AURICULA, APENDICE AURICULAR Y VENTRICULO COMO COMPL.</v>
          </cell>
          <cell r="C3419" t="str">
            <v>067</v>
          </cell>
        </row>
        <row r="3420">
          <cell r="A3420" t="str">
            <v>I238</v>
          </cell>
          <cell r="B3420" t="str">
            <v>OTRAS COMPL. PRESENTES POST. AL INFARTO AGUDO DEL MIOCARDIO</v>
          </cell>
          <cell r="C3420" t="str">
            <v>067</v>
          </cell>
        </row>
        <row r="3421">
          <cell r="A3421" t="str">
            <v>I24</v>
          </cell>
          <cell r="B3421" t="str">
            <v>OTRAS ENFERMEDADES ISQUEMICAS AGUDAS DEL CORAZON</v>
          </cell>
          <cell r="C3421" t="str">
            <v>067</v>
          </cell>
        </row>
        <row r="3422">
          <cell r="A3422" t="str">
            <v>I240</v>
          </cell>
          <cell r="B3422" t="str">
            <v>TROMBOSIS CORONARIA QUE NO RESULTA EN INFARTO DEL MIOCARDIO</v>
          </cell>
          <cell r="C3422" t="str">
            <v>067</v>
          </cell>
        </row>
        <row r="3423">
          <cell r="A3423" t="str">
            <v>I241</v>
          </cell>
          <cell r="B3423" t="str">
            <v>SINDROME DE DRESSIER</v>
          </cell>
          <cell r="C3423" t="str">
            <v>067</v>
          </cell>
        </row>
        <row r="3424">
          <cell r="A3424" t="str">
            <v>I248</v>
          </cell>
          <cell r="B3424" t="str">
            <v>OTRAS FORMAS DE ENFERMEDADES ISQUEMICA AGUDA DEL CORAZON</v>
          </cell>
          <cell r="C3424" t="str">
            <v>067</v>
          </cell>
        </row>
        <row r="3425">
          <cell r="A3425" t="str">
            <v>I249</v>
          </cell>
          <cell r="B3425" t="str">
            <v>ENFERMEDAD ISQUEMICA AGUDA DEL CORAZON, NO ESPECIFICADA</v>
          </cell>
          <cell r="C3425" t="str">
            <v>067</v>
          </cell>
        </row>
        <row r="3426">
          <cell r="A3426" t="str">
            <v>I25</v>
          </cell>
          <cell r="B3426" t="str">
            <v>ENFERMEDAD ISQUEMICA CRONICA DEL CORAZON</v>
          </cell>
          <cell r="C3426" t="str">
            <v>067</v>
          </cell>
        </row>
        <row r="3427">
          <cell r="A3427" t="str">
            <v>I250</v>
          </cell>
          <cell r="B3427" t="str">
            <v>ENFERMEDAD CARDIOVASCULAR ATEROSCLEROTICA, ASI DESCRITA</v>
          </cell>
          <cell r="C3427" t="str">
            <v>067</v>
          </cell>
        </row>
        <row r="3428">
          <cell r="A3428" t="str">
            <v>I251</v>
          </cell>
          <cell r="B3428" t="str">
            <v>ENFERMEDAD ATEROSCLEROTICA DEL CORAZON</v>
          </cell>
          <cell r="C3428" t="str">
            <v>067</v>
          </cell>
        </row>
        <row r="3429">
          <cell r="A3429" t="str">
            <v>I252</v>
          </cell>
          <cell r="B3429" t="str">
            <v>INFARTO ANTIGUO DEL MIOCARDIO</v>
          </cell>
          <cell r="C3429" t="str">
            <v>067</v>
          </cell>
        </row>
        <row r="3430">
          <cell r="A3430" t="str">
            <v>I253</v>
          </cell>
          <cell r="B3430" t="str">
            <v>ANEURISMA  CARDIACO</v>
          </cell>
          <cell r="C3430" t="str">
            <v>067</v>
          </cell>
        </row>
        <row r="3431">
          <cell r="A3431" t="str">
            <v>I254</v>
          </cell>
          <cell r="B3431" t="str">
            <v>ANEURIMA DE ARTERIA CORONARIA</v>
          </cell>
          <cell r="C3431" t="str">
            <v>067</v>
          </cell>
        </row>
        <row r="3432">
          <cell r="A3432" t="str">
            <v>I255</v>
          </cell>
          <cell r="B3432" t="str">
            <v>CARDIOMIOPATIA ISQUEMICA</v>
          </cell>
          <cell r="C3432" t="str">
            <v>067</v>
          </cell>
        </row>
        <row r="3433">
          <cell r="A3433" t="str">
            <v>I256</v>
          </cell>
          <cell r="B3433" t="str">
            <v>ISQUEMIA SILENTE DEL MIOCARDIO</v>
          </cell>
          <cell r="C3433" t="str">
            <v>067</v>
          </cell>
        </row>
        <row r="3434">
          <cell r="A3434" t="str">
            <v>I258</v>
          </cell>
          <cell r="B3434" t="str">
            <v>OTRAS FORMAS DE ENFERMEDAD ISQUEMICA CRONICA DEL CORAZON</v>
          </cell>
          <cell r="C3434" t="str">
            <v>067</v>
          </cell>
        </row>
        <row r="3435">
          <cell r="A3435" t="str">
            <v>I259</v>
          </cell>
          <cell r="B3435" t="str">
            <v>ENFERMEDAD ISQUEMICA CRONICA DEL CORAZON, NO ESPECIFICADA</v>
          </cell>
          <cell r="C3435" t="str">
            <v>067</v>
          </cell>
        </row>
        <row r="3436">
          <cell r="A3436" t="str">
            <v>I26</v>
          </cell>
          <cell r="B3436" t="str">
            <v>EMBOLIA PULMONAR</v>
          </cell>
          <cell r="C3436" t="str">
            <v>068</v>
          </cell>
        </row>
        <row r="3437">
          <cell r="A3437" t="str">
            <v>I260</v>
          </cell>
          <cell r="B3437" t="str">
            <v>EMBOLIA PULMONAR CON MENCION DE CORAZON PULMONAR AGUDO</v>
          </cell>
          <cell r="C3437" t="str">
            <v>068</v>
          </cell>
        </row>
        <row r="3438">
          <cell r="A3438" t="str">
            <v>I269</v>
          </cell>
          <cell r="B3438" t="str">
            <v>EMBOLIA PULMONAR SIN MENCION DE CORAZON PULMONAR AGUDO</v>
          </cell>
          <cell r="C3438" t="str">
            <v>068</v>
          </cell>
        </row>
        <row r="3439">
          <cell r="A3439" t="str">
            <v>I27</v>
          </cell>
          <cell r="B3439" t="str">
            <v>OTRAS ENFERMEDADES CARDIOPULMONARES</v>
          </cell>
          <cell r="C3439" t="str">
            <v>068</v>
          </cell>
        </row>
        <row r="3440">
          <cell r="A3440" t="str">
            <v>I270</v>
          </cell>
          <cell r="B3440" t="str">
            <v>HIPERTESION PULMONAR PRIMARIA</v>
          </cell>
          <cell r="C3440" t="str">
            <v>068</v>
          </cell>
        </row>
        <row r="3441">
          <cell r="A3441" t="str">
            <v>I271</v>
          </cell>
          <cell r="B3441" t="str">
            <v>ENFERMEDAD CIFOSCOLIOTICA DEL CORAZON</v>
          </cell>
          <cell r="C3441" t="str">
            <v>068</v>
          </cell>
        </row>
        <row r="3442">
          <cell r="A3442" t="str">
            <v>I278</v>
          </cell>
          <cell r="B3442" t="str">
            <v>OTRAS ENFERMEDADES CARDIOPULMONARES ESPECIFICADAS</v>
          </cell>
          <cell r="C3442" t="str">
            <v>068</v>
          </cell>
        </row>
        <row r="3443">
          <cell r="A3443" t="str">
            <v>I279</v>
          </cell>
          <cell r="B3443" t="str">
            <v>ENFERMEDAD PULMONAR DEL CORAZON, NO ESPECIFICADO</v>
          </cell>
          <cell r="C3443" t="str">
            <v>068</v>
          </cell>
        </row>
        <row r="3444">
          <cell r="A3444" t="str">
            <v>I28</v>
          </cell>
          <cell r="B3444" t="str">
            <v>OTRAS ENFERMEDADES DE LOS VASOS PULMONARES</v>
          </cell>
          <cell r="C3444" t="str">
            <v>068</v>
          </cell>
        </row>
        <row r="3445">
          <cell r="A3445" t="str">
            <v>I280</v>
          </cell>
          <cell r="B3445" t="str">
            <v>FISTULA ARTERIOVENOSA DE LOS VASOS PULMONARES</v>
          </cell>
          <cell r="C3445" t="str">
            <v>068</v>
          </cell>
        </row>
        <row r="3446">
          <cell r="A3446" t="str">
            <v>I281</v>
          </cell>
          <cell r="B3446" t="str">
            <v>ANEURISMA DE LA ARTERIA PULMONAR</v>
          </cell>
          <cell r="C3446" t="str">
            <v>068</v>
          </cell>
        </row>
        <row r="3447">
          <cell r="A3447" t="str">
            <v>I288</v>
          </cell>
          <cell r="B3447" t="str">
            <v>OTRAS ENFERMEDADES ESPECIFICADAS DE LOS VASOS</v>
          </cell>
          <cell r="C3447" t="str">
            <v>068</v>
          </cell>
        </row>
        <row r="3448">
          <cell r="A3448" t="str">
            <v>I289</v>
          </cell>
          <cell r="B3448" t="str">
            <v>ENFERMEDAD DE LOS VASOS PULMONARES, NO ESPECIFICADA</v>
          </cell>
          <cell r="C3448" t="str">
            <v>068</v>
          </cell>
        </row>
        <row r="3449">
          <cell r="A3449" t="str">
            <v>I30</v>
          </cell>
          <cell r="B3449" t="str">
            <v>PERICARDITIS AGUDA</v>
          </cell>
          <cell r="C3449" t="str">
            <v>068</v>
          </cell>
        </row>
        <row r="3450">
          <cell r="A3450" t="str">
            <v>I300</v>
          </cell>
          <cell r="B3450" t="str">
            <v>PERICARDITIS IDIOPATICA AGUDA INESPECIFICA</v>
          </cell>
          <cell r="C3450" t="str">
            <v>068</v>
          </cell>
        </row>
        <row r="3451">
          <cell r="A3451" t="str">
            <v>I301</v>
          </cell>
          <cell r="B3451" t="str">
            <v>PERICARDITIS INFECCIOSA</v>
          </cell>
          <cell r="C3451" t="str">
            <v>068</v>
          </cell>
        </row>
        <row r="3452">
          <cell r="A3452" t="str">
            <v>I308</v>
          </cell>
          <cell r="B3452" t="str">
            <v>OTRAS FORMAS DE PERICARDITIS AGUDA</v>
          </cell>
          <cell r="C3452" t="str">
            <v>068</v>
          </cell>
        </row>
        <row r="3453">
          <cell r="A3453" t="str">
            <v>I309</v>
          </cell>
          <cell r="B3453" t="str">
            <v>PERICARDITIS AGUDA, NO ESPECIFICADA</v>
          </cell>
          <cell r="C3453" t="str">
            <v>068</v>
          </cell>
        </row>
        <row r="3454">
          <cell r="A3454" t="str">
            <v>I31</v>
          </cell>
          <cell r="B3454" t="str">
            <v>OTRAS ENFERMEDADES DEL PERICARDIO</v>
          </cell>
          <cell r="C3454" t="str">
            <v>068</v>
          </cell>
        </row>
        <row r="3455">
          <cell r="A3455" t="str">
            <v>I310</v>
          </cell>
          <cell r="B3455" t="str">
            <v>PERICARDITIS CRONICA ADHESIVA</v>
          </cell>
          <cell r="C3455" t="str">
            <v>068</v>
          </cell>
        </row>
        <row r="3456">
          <cell r="A3456" t="str">
            <v>I311</v>
          </cell>
          <cell r="B3456" t="str">
            <v>PERICARDITIS CONSTRICTIVA CRONICA</v>
          </cell>
          <cell r="C3456" t="str">
            <v>068</v>
          </cell>
        </row>
        <row r="3457">
          <cell r="A3457" t="str">
            <v>I312</v>
          </cell>
          <cell r="B3457" t="str">
            <v>HEMOPERICARDIO, NO CLASIFICADO EN OTRA PARTE</v>
          </cell>
          <cell r="C3457" t="str">
            <v>068</v>
          </cell>
        </row>
        <row r="3458">
          <cell r="A3458" t="str">
            <v>I313</v>
          </cell>
          <cell r="B3458" t="str">
            <v>DERRAME PERICARDIO (NO INFLAMATORIO)</v>
          </cell>
          <cell r="C3458" t="str">
            <v>068</v>
          </cell>
        </row>
        <row r="3459">
          <cell r="A3459" t="str">
            <v>I318</v>
          </cell>
          <cell r="B3459" t="str">
            <v>OTRAS ENFERMEDADES ESPECIFICADAS DEL PERICARDIO</v>
          </cell>
          <cell r="C3459" t="str">
            <v>068</v>
          </cell>
        </row>
        <row r="3460">
          <cell r="A3460" t="str">
            <v>I319</v>
          </cell>
          <cell r="B3460" t="str">
            <v>EBFERMEDAD DEL PERICARDIO, NO ESPECIFICADA</v>
          </cell>
          <cell r="C3460" t="str">
            <v>068</v>
          </cell>
        </row>
        <row r="3461">
          <cell r="A3461" t="str">
            <v>I33</v>
          </cell>
          <cell r="B3461" t="str">
            <v>ENDOCARDITIS AGUDA Y SUBAGUDA</v>
          </cell>
          <cell r="C3461" t="str">
            <v>068</v>
          </cell>
        </row>
        <row r="3462">
          <cell r="A3462" t="str">
            <v>I330</v>
          </cell>
          <cell r="B3462" t="str">
            <v>ENDOCARDITIS INFECCIOSA AGUDA Y SUBAGUDA</v>
          </cell>
          <cell r="C3462" t="str">
            <v>068</v>
          </cell>
        </row>
        <row r="3463">
          <cell r="A3463" t="str">
            <v>I339</v>
          </cell>
          <cell r="B3463" t="str">
            <v>ENDOCARDITIS AGUDA, NO ESPECIFICADA</v>
          </cell>
          <cell r="C3463" t="str">
            <v>068</v>
          </cell>
        </row>
        <row r="3464">
          <cell r="A3464" t="str">
            <v>I34</v>
          </cell>
          <cell r="B3464" t="str">
            <v>TRASTORNOS NO REUMATICOS DE LA VALVULA MITRAL</v>
          </cell>
          <cell r="C3464" t="str">
            <v>068</v>
          </cell>
        </row>
        <row r="3465">
          <cell r="A3465" t="str">
            <v>I340</v>
          </cell>
          <cell r="B3465" t="str">
            <v>INSUFICIENCIA (DE LA VALVULA) MITRAL</v>
          </cell>
          <cell r="C3465" t="str">
            <v>068</v>
          </cell>
        </row>
        <row r="3466">
          <cell r="A3466" t="str">
            <v>I341</v>
          </cell>
          <cell r="B3466" t="str">
            <v>PROLAPSO (DE LA VALVULA) MITRAL</v>
          </cell>
          <cell r="C3466" t="str">
            <v>068</v>
          </cell>
        </row>
        <row r="3467">
          <cell r="A3467" t="str">
            <v>I342</v>
          </cell>
          <cell r="B3467" t="str">
            <v>ESTENOSIS (DE LA VALVULA) MITRAL, REUMATICA</v>
          </cell>
          <cell r="C3467" t="str">
            <v>068</v>
          </cell>
        </row>
        <row r="3468">
          <cell r="A3468" t="str">
            <v>I348</v>
          </cell>
          <cell r="B3468" t="str">
            <v>OTROS TRASTORNOS NO REUMATICOS DE LA VALVULA MITRAL</v>
          </cell>
          <cell r="C3468" t="str">
            <v>068</v>
          </cell>
        </row>
        <row r="3469">
          <cell r="A3469" t="str">
            <v>I349</v>
          </cell>
          <cell r="B3469" t="str">
            <v>TRASTORNOS MITRAL NO REUMATICO, NO ESPECIFICADO</v>
          </cell>
          <cell r="C3469" t="str">
            <v>068</v>
          </cell>
        </row>
        <row r="3470">
          <cell r="A3470" t="str">
            <v>I35</v>
          </cell>
          <cell r="B3470" t="str">
            <v>TRASTORNOS NO REUMATICOS DE LA VALVULA AORTICA</v>
          </cell>
          <cell r="C3470" t="str">
            <v>068</v>
          </cell>
        </row>
        <row r="3471">
          <cell r="A3471" t="str">
            <v>I350</v>
          </cell>
          <cell r="B3471" t="str">
            <v>ESTENOSIS (DE LA VALVULA) AORTICA</v>
          </cell>
          <cell r="C3471" t="str">
            <v>068</v>
          </cell>
        </row>
        <row r="3472">
          <cell r="A3472" t="str">
            <v>I351</v>
          </cell>
          <cell r="B3472" t="str">
            <v>INSUFICIENCIA (DE LA VALVULA) AORTICA</v>
          </cell>
          <cell r="C3472" t="str">
            <v>068</v>
          </cell>
        </row>
        <row r="3473">
          <cell r="A3473" t="str">
            <v>I352</v>
          </cell>
          <cell r="B3473" t="str">
            <v>ESTENOSIS (DE LA VALVULA) AORTICA CON INSUFICIENCIA</v>
          </cell>
          <cell r="C3473" t="str">
            <v>068</v>
          </cell>
        </row>
        <row r="3474">
          <cell r="A3474" t="str">
            <v>I358</v>
          </cell>
          <cell r="B3474" t="str">
            <v>OTROS TRASTORNOS DE LA VALVULA AORTICA</v>
          </cell>
          <cell r="C3474" t="str">
            <v>068</v>
          </cell>
        </row>
        <row r="3475">
          <cell r="A3475" t="str">
            <v>I359</v>
          </cell>
          <cell r="B3475" t="str">
            <v>TRASTORNO DE LA VALVULA AORTICA, NO ESPECIFICADA</v>
          </cell>
          <cell r="C3475" t="str">
            <v>068</v>
          </cell>
        </row>
        <row r="3476">
          <cell r="A3476" t="str">
            <v>I36X</v>
          </cell>
          <cell r="B3476" t="str">
            <v>TRASTORNOS NO REUMATICOS DE LA VALVULA TRICUSPIDE</v>
          </cell>
          <cell r="C3476" t="str">
            <v>068</v>
          </cell>
        </row>
        <row r="3477">
          <cell r="A3477" t="str">
            <v>I360</v>
          </cell>
          <cell r="B3477" t="str">
            <v>ESTENOSIS NO REUMATICOS (DE LA VALVULA) TRICUSPIDE</v>
          </cell>
          <cell r="C3477" t="str">
            <v>068</v>
          </cell>
        </row>
        <row r="3478">
          <cell r="A3478" t="str">
            <v>I361</v>
          </cell>
          <cell r="B3478" t="str">
            <v>INSUFICIENCIA NO REUMATICA (DE LA VALVULA) TRICUSPIDE</v>
          </cell>
          <cell r="C3478" t="str">
            <v>068</v>
          </cell>
        </row>
        <row r="3479">
          <cell r="A3479" t="str">
            <v>I362</v>
          </cell>
          <cell r="B3479" t="str">
            <v>ESTENOSIS CON INSUFICIENCIA NO REUMATICA( DE LA VALVULA) TICUSPIDE</v>
          </cell>
          <cell r="C3479" t="str">
            <v>068</v>
          </cell>
        </row>
        <row r="3480">
          <cell r="A3480" t="str">
            <v>I368</v>
          </cell>
          <cell r="B3480" t="str">
            <v>OTROS TRASTORNOS NO REUMATICOS DE LA VALVULA TRICUSPIDE</v>
          </cell>
          <cell r="C3480" t="str">
            <v>068</v>
          </cell>
        </row>
        <row r="3481">
          <cell r="A3481" t="str">
            <v>I369</v>
          </cell>
          <cell r="B3481" t="str">
            <v>TRASTORNO NO REUMATICO DE LA VALVULA TRICUSPIDE, NO ESPECIFICADO</v>
          </cell>
          <cell r="C3481" t="str">
            <v>068</v>
          </cell>
        </row>
        <row r="3482">
          <cell r="A3482" t="str">
            <v>I37X</v>
          </cell>
          <cell r="B3482" t="str">
            <v>TRASTORNO DE LA VALVULA PULOMONAR</v>
          </cell>
          <cell r="C3482" t="str">
            <v>068</v>
          </cell>
        </row>
        <row r="3483">
          <cell r="A3483" t="str">
            <v>I370</v>
          </cell>
          <cell r="B3483" t="str">
            <v>ESTENOSIS DE LA VALVULA PULMONAR</v>
          </cell>
          <cell r="C3483" t="str">
            <v>068</v>
          </cell>
        </row>
        <row r="3484">
          <cell r="A3484" t="str">
            <v>I371</v>
          </cell>
          <cell r="B3484" t="str">
            <v>INSUFICIENCIA DE LA VALVULA PULMONAR</v>
          </cell>
          <cell r="C3484" t="str">
            <v>068</v>
          </cell>
        </row>
        <row r="3485">
          <cell r="A3485" t="str">
            <v>I372</v>
          </cell>
          <cell r="B3485" t="str">
            <v>ESTENOSIS DE LA VALVULA PULMONAR CON INSUFICIENCIA</v>
          </cell>
          <cell r="C3485" t="str">
            <v>068</v>
          </cell>
        </row>
        <row r="3486">
          <cell r="A3486" t="str">
            <v>I378</v>
          </cell>
          <cell r="B3486" t="str">
            <v>OTROS TRASTORNOS DE LA VALVULA PULMONAR</v>
          </cell>
          <cell r="C3486" t="str">
            <v>068</v>
          </cell>
        </row>
        <row r="3487">
          <cell r="A3487" t="str">
            <v>I379</v>
          </cell>
          <cell r="B3487" t="str">
            <v>TRASTORNO DE LA VALVULA PULMONAR, NO ESPECIFICADO</v>
          </cell>
          <cell r="C3487" t="str">
            <v>068</v>
          </cell>
        </row>
        <row r="3488">
          <cell r="A3488" t="str">
            <v>I38X</v>
          </cell>
          <cell r="B3488" t="str">
            <v>ENDOCARDITIS, VALVULA NO ESPECIFICADA</v>
          </cell>
          <cell r="C3488" t="str">
            <v>068</v>
          </cell>
        </row>
        <row r="3489">
          <cell r="A3489" t="str">
            <v>I40X</v>
          </cell>
          <cell r="B3489" t="str">
            <v>MIOCARDITIS AGUDA</v>
          </cell>
          <cell r="C3489" t="str">
            <v>068</v>
          </cell>
        </row>
        <row r="3490">
          <cell r="A3490" t="str">
            <v>I400</v>
          </cell>
          <cell r="B3490" t="str">
            <v>MIOCARDITIS INFECCIOSA</v>
          </cell>
          <cell r="C3490" t="str">
            <v>068</v>
          </cell>
        </row>
        <row r="3491">
          <cell r="A3491" t="str">
            <v>I401</v>
          </cell>
          <cell r="B3491" t="str">
            <v>MIOCARDITIS AISLADA</v>
          </cell>
          <cell r="C3491" t="str">
            <v>068</v>
          </cell>
        </row>
        <row r="3492">
          <cell r="A3492" t="str">
            <v>I408</v>
          </cell>
          <cell r="B3492" t="str">
            <v>OTRAS MIOCARDITIS AGUDAS</v>
          </cell>
          <cell r="C3492" t="str">
            <v>068</v>
          </cell>
        </row>
        <row r="3493">
          <cell r="A3493" t="str">
            <v>I409</v>
          </cell>
          <cell r="B3493" t="str">
            <v>MIOCARDITIS AGUDA, NO ESPECIFICADA</v>
          </cell>
          <cell r="C3493" t="str">
            <v>068</v>
          </cell>
        </row>
        <row r="3494">
          <cell r="A3494" t="str">
            <v>I42</v>
          </cell>
          <cell r="B3494" t="str">
            <v>CARDIOMIOPATIA</v>
          </cell>
          <cell r="C3494" t="str">
            <v>068</v>
          </cell>
        </row>
        <row r="3495">
          <cell r="A3495" t="str">
            <v>I420</v>
          </cell>
          <cell r="B3495" t="str">
            <v>CARDIOMIOPATIA DILATADA</v>
          </cell>
          <cell r="C3495" t="str">
            <v>068</v>
          </cell>
        </row>
        <row r="3496">
          <cell r="A3496" t="str">
            <v>I421</v>
          </cell>
          <cell r="B3496" t="str">
            <v>CARDIOMIOPATIA HIPERTROFICA OBSTRUCTIVA</v>
          </cell>
          <cell r="C3496" t="str">
            <v>068</v>
          </cell>
        </row>
        <row r="3497">
          <cell r="A3497" t="str">
            <v>I422</v>
          </cell>
          <cell r="B3497" t="str">
            <v>OTRAS CARDIOMIOPATIAS HIPERTROFICAS</v>
          </cell>
          <cell r="C3497" t="str">
            <v>068</v>
          </cell>
        </row>
        <row r="3498">
          <cell r="A3498" t="str">
            <v>I423</v>
          </cell>
          <cell r="B3498" t="str">
            <v>ENFERMEDAD ENDOMIOCARDIACA (EOSINOFILICA)</v>
          </cell>
          <cell r="C3498" t="str">
            <v>068</v>
          </cell>
        </row>
        <row r="3499">
          <cell r="A3499" t="str">
            <v>I424</v>
          </cell>
          <cell r="B3499" t="str">
            <v>FIBROELASTOSIS ENDOCARDICA</v>
          </cell>
          <cell r="C3499" t="str">
            <v>068</v>
          </cell>
        </row>
        <row r="3500">
          <cell r="A3500" t="str">
            <v>I425</v>
          </cell>
          <cell r="B3500" t="str">
            <v>OTRAS CARDIOMIOPATIAS RESTRICTIVAS</v>
          </cell>
          <cell r="C3500" t="str">
            <v>068</v>
          </cell>
        </row>
        <row r="3501">
          <cell r="A3501" t="str">
            <v>I426</v>
          </cell>
          <cell r="B3501" t="str">
            <v>CARDIOMIOPATIA ALCOHOLICA</v>
          </cell>
          <cell r="C3501" t="str">
            <v>068</v>
          </cell>
        </row>
        <row r="3502">
          <cell r="A3502" t="str">
            <v>I427</v>
          </cell>
          <cell r="B3502" t="str">
            <v>CARDIOMIOPATIA DEBIDA A DROGAS Y OTROS AGENTES EXTERNOS</v>
          </cell>
          <cell r="C3502" t="str">
            <v>068</v>
          </cell>
        </row>
        <row r="3503">
          <cell r="A3503" t="str">
            <v>I428</v>
          </cell>
          <cell r="B3503" t="str">
            <v>OTRAS MIOCARDIOPATIAS</v>
          </cell>
          <cell r="C3503" t="str">
            <v>068</v>
          </cell>
        </row>
        <row r="3504">
          <cell r="A3504" t="str">
            <v>I429</v>
          </cell>
          <cell r="B3504" t="str">
            <v>CARDIOMIOPATIA, NO ESPECIFICADA</v>
          </cell>
          <cell r="C3504" t="str">
            <v>068</v>
          </cell>
        </row>
        <row r="3505">
          <cell r="A3505" t="str">
            <v>I44</v>
          </cell>
          <cell r="B3505" t="str">
            <v>BOQUEO AURICULOVENTRICULAR Y  DE RAMA IZQUIERDA DEL HAZ</v>
          </cell>
          <cell r="C3505" t="str">
            <v>068</v>
          </cell>
        </row>
        <row r="3506">
          <cell r="A3506" t="str">
            <v>I440</v>
          </cell>
          <cell r="B3506" t="str">
            <v>BLOQUEO AURICULOVENTRICULAR DE PRIMER GRADO</v>
          </cell>
          <cell r="C3506" t="str">
            <v>068</v>
          </cell>
        </row>
        <row r="3507">
          <cell r="A3507" t="str">
            <v>I441</v>
          </cell>
          <cell r="B3507" t="str">
            <v>BLOQUEO AURICULOVENTRICULAR DE SEGUNDO GRADO</v>
          </cell>
          <cell r="C3507" t="str">
            <v>068</v>
          </cell>
        </row>
        <row r="3508">
          <cell r="A3508" t="str">
            <v>I442</v>
          </cell>
          <cell r="B3508" t="str">
            <v>BLOQUEO AURICULOVENTRICULAR COMPLETO</v>
          </cell>
          <cell r="C3508" t="str">
            <v>068</v>
          </cell>
        </row>
        <row r="3509">
          <cell r="A3509" t="str">
            <v>I443</v>
          </cell>
          <cell r="B3509" t="str">
            <v>OTROS TIPOS DE BLOQUEO AURICULOVENTRICULAR Y LOS NO ESPECIFICADOS</v>
          </cell>
          <cell r="C3509" t="str">
            <v>068</v>
          </cell>
        </row>
        <row r="3510">
          <cell r="A3510" t="str">
            <v>I444</v>
          </cell>
          <cell r="B3510" t="str">
            <v>BLOQUEO FASCICULAR ANTERIOR IZQUIERDO</v>
          </cell>
          <cell r="C3510" t="str">
            <v>068</v>
          </cell>
        </row>
        <row r="3511">
          <cell r="A3511" t="str">
            <v>I445</v>
          </cell>
          <cell r="B3511" t="str">
            <v>BLOQUEO FASCICULAR POSTERIOR IZQUIERDO</v>
          </cell>
          <cell r="C3511" t="str">
            <v>068</v>
          </cell>
        </row>
        <row r="3512">
          <cell r="A3512" t="str">
            <v>I446</v>
          </cell>
          <cell r="B3512" t="str">
            <v>OTROS TIPOS DE BLOQUEO FASCICULAR Y LOS NO ESPECIFICADOS</v>
          </cell>
          <cell r="C3512" t="str">
            <v>068</v>
          </cell>
        </row>
        <row r="3513">
          <cell r="A3513" t="str">
            <v>I447</v>
          </cell>
          <cell r="B3513" t="str">
            <v>BLOQUEO DE RAMA IZQUIERDO DEL HAZ, SIN OTRA ESPECIFICACION</v>
          </cell>
          <cell r="C3513" t="str">
            <v>068</v>
          </cell>
        </row>
        <row r="3514">
          <cell r="A3514" t="str">
            <v>I449</v>
          </cell>
          <cell r="B3514" t="str">
            <v>BLOQUEO DE RAMA IZQUIERDO DEL HAZ, SIN OTRA ESPECIFICACION</v>
          </cell>
          <cell r="C3514" t="str">
            <v>068</v>
          </cell>
        </row>
        <row r="3515">
          <cell r="A3515" t="str">
            <v>I45X</v>
          </cell>
          <cell r="B3515" t="str">
            <v>OTROS TRASTORNOS DE LA CONDUCCION</v>
          </cell>
          <cell r="C3515" t="str">
            <v>068</v>
          </cell>
        </row>
        <row r="3516">
          <cell r="A3516" t="str">
            <v>I450</v>
          </cell>
          <cell r="B3516" t="str">
            <v>BLOQUEO FASCICULAR DERECHO</v>
          </cell>
          <cell r="C3516" t="str">
            <v>068</v>
          </cell>
        </row>
        <row r="3517">
          <cell r="A3517" t="str">
            <v>I451</v>
          </cell>
          <cell r="B3517" t="str">
            <v>OTROS TIPOS DE BLOQUEO DE RAMA DERECHA DEL HAZ Y LOS NO ESPECIFICADOS</v>
          </cell>
          <cell r="C3517" t="str">
            <v>068</v>
          </cell>
        </row>
        <row r="3518">
          <cell r="A3518" t="str">
            <v>I452</v>
          </cell>
          <cell r="B3518" t="str">
            <v>BLOQUEO BIFASCICULAR</v>
          </cell>
          <cell r="C3518" t="str">
            <v>068</v>
          </cell>
        </row>
        <row r="3519">
          <cell r="A3519" t="str">
            <v>I453</v>
          </cell>
          <cell r="B3519" t="str">
            <v>BLOQUEO TRIFASCICULAR</v>
          </cell>
          <cell r="C3519" t="str">
            <v>068</v>
          </cell>
        </row>
        <row r="3520">
          <cell r="A3520" t="str">
            <v>I454</v>
          </cell>
          <cell r="B3520" t="str">
            <v>BLOQUEO INTRAVENTRICULAR NO ESPECIFICADO</v>
          </cell>
          <cell r="C3520" t="str">
            <v>068</v>
          </cell>
        </row>
        <row r="3521">
          <cell r="A3521" t="str">
            <v>I455</v>
          </cell>
          <cell r="B3521" t="str">
            <v>OTROS TIPOS ESPECIFICADOS DE BLOQUEO DEL CORAZON</v>
          </cell>
          <cell r="C3521" t="str">
            <v>068</v>
          </cell>
        </row>
        <row r="3522">
          <cell r="A3522" t="str">
            <v>I456</v>
          </cell>
          <cell r="B3522" t="str">
            <v>SINDROME DE PREEXCITACION</v>
          </cell>
          <cell r="C3522" t="str">
            <v>068</v>
          </cell>
        </row>
        <row r="3523">
          <cell r="A3523" t="str">
            <v>I458</v>
          </cell>
          <cell r="B3523" t="str">
            <v>OTROS TRASTORNOS ESPECIFICADOS DE LA CONDUCCION</v>
          </cell>
          <cell r="C3523" t="str">
            <v>068</v>
          </cell>
        </row>
        <row r="3524">
          <cell r="A3524" t="str">
            <v>I459</v>
          </cell>
          <cell r="B3524" t="str">
            <v>TRASTORNOS DE LA CONDUCCION, NO ESPECIFICADO</v>
          </cell>
          <cell r="C3524" t="str">
            <v>068</v>
          </cell>
        </row>
        <row r="3525">
          <cell r="A3525" t="str">
            <v>I46</v>
          </cell>
          <cell r="B3525" t="str">
            <v>PARO CARDIACO</v>
          </cell>
          <cell r="C3525" t="str">
            <v>068</v>
          </cell>
        </row>
        <row r="3526">
          <cell r="A3526" t="str">
            <v>I460</v>
          </cell>
          <cell r="B3526" t="str">
            <v>PARO CARDIACO CON RESUCITACION EXITOSA</v>
          </cell>
          <cell r="C3526" t="str">
            <v>068</v>
          </cell>
        </row>
        <row r="3527">
          <cell r="A3527" t="str">
            <v>I461</v>
          </cell>
          <cell r="B3527" t="str">
            <v>MUERTE CARDIACA SUBITA, ASI DESCRITA</v>
          </cell>
          <cell r="C3527" t="str">
            <v>068</v>
          </cell>
        </row>
        <row r="3528">
          <cell r="A3528" t="str">
            <v>I469</v>
          </cell>
          <cell r="B3528" t="str">
            <v>PARO CARDIACO, NO ESPECIFICADO</v>
          </cell>
          <cell r="C3528" t="str">
            <v>068</v>
          </cell>
        </row>
        <row r="3529">
          <cell r="A3529" t="str">
            <v>I47X</v>
          </cell>
          <cell r="B3529" t="str">
            <v>TAQUICARDIA PAROXISTICA</v>
          </cell>
          <cell r="C3529" t="str">
            <v>068</v>
          </cell>
        </row>
        <row r="3530">
          <cell r="A3530" t="str">
            <v>I470</v>
          </cell>
          <cell r="B3530" t="str">
            <v>ARRITMIA POR REENTRADA VENTRICULAR</v>
          </cell>
          <cell r="C3530" t="str">
            <v>068</v>
          </cell>
        </row>
        <row r="3531">
          <cell r="A3531" t="str">
            <v>I471</v>
          </cell>
          <cell r="B3531" t="str">
            <v>TAQUICARDIA SUPRAVENTRICULAR</v>
          </cell>
          <cell r="C3531" t="str">
            <v>068</v>
          </cell>
        </row>
        <row r="3532">
          <cell r="A3532" t="str">
            <v>I472</v>
          </cell>
          <cell r="B3532" t="str">
            <v>TAQUICARDIA VENTRICULAR</v>
          </cell>
          <cell r="C3532" t="str">
            <v>068</v>
          </cell>
        </row>
        <row r="3533">
          <cell r="A3533" t="str">
            <v>I479</v>
          </cell>
          <cell r="B3533" t="str">
            <v>TAQUICARDIA PAROXISTICA, NO ESPECIFICADA</v>
          </cell>
          <cell r="C3533" t="str">
            <v>068</v>
          </cell>
        </row>
        <row r="3534">
          <cell r="A3534" t="str">
            <v>I48X</v>
          </cell>
          <cell r="B3534" t="str">
            <v>FIBRILACION Y ALETEO AURICULAR</v>
          </cell>
          <cell r="C3534" t="str">
            <v>068</v>
          </cell>
        </row>
        <row r="3535">
          <cell r="A3535" t="str">
            <v>I49X</v>
          </cell>
          <cell r="B3535" t="str">
            <v>OTRAS ARRITMIAS CARDIACAS</v>
          </cell>
          <cell r="C3535" t="str">
            <v>068</v>
          </cell>
        </row>
        <row r="3536">
          <cell r="A3536" t="str">
            <v>I490</v>
          </cell>
          <cell r="B3536" t="str">
            <v>FIBRILACION Y ALETEO VENTRICULAR</v>
          </cell>
          <cell r="C3536" t="str">
            <v>068</v>
          </cell>
        </row>
        <row r="3537">
          <cell r="A3537" t="str">
            <v>I491</v>
          </cell>
          <cell r="B3537" t="str">
            <v>DESPOLARIZACION AURICULAR PREMATURA</v>
          </cell>
          <cell r="C3537" t="str">
            <v>068</v>
          </cell>
        </row>
        <row r="3538">
          <cell r="A3538" t="str">
            <v>I492</v>
          </cell>
          <cell r="B3538" t="str">
            <v>DESPOLARIZACION PREMATURA NODAL</v>
          </cell>
          <cell r="C3538" t="str">
            <v>068</v>
          </cell>
        </row>
        <row r="3539">
          <cell r="A3539" t="str">
            <v>I493</v>
          </cell>
          <cell r="B3539" t="str">
            <v>DESPOLARIZACION VENTRICULAR PREMATURA</v>
          </cell>
          <cell r="C3539" t="str">
            <v>068</v>
          </cell>
        </row>
        <row r="3540">
          <cell r="A3540" t="str">
            <v>I494</v>
          </cell>
          <cell r="B3540" t="str">
            <v>OTROS TIPOS DE DESPOLARIZACION PREMATURA Y LOS NO ESPECIFICADOS</v>
          </cell>
          <cell r="C3540" t="str">
            <v>068</v>
          </cell>
        </row>
        <row r="3541">
          <cell r="A3541" t="str">
            <v>I495</v>
          </cell>
          <cell r="B3541" t="str">
            <v>SINDROME DEL SENO ENFERMO</v>
          </cell>
          <cell r="C3541" t="str">
            <v>068</v>
          </cell>
        </row>
        <row r="3542">
          <cell r="A3542" t="str">
            <v>I498</v>
          </cell>
          <cell r="B3542" t="str">
            <v>OTRAS ARRITMIAS CARDIACAS ESPECIFICADAS</v>
          </cell>
          <cell r="C3542" t="str">
            <v>068</v>
          </cell>
        </row>
        <row r="3543">
          <cell r="A3543" t="str">
            <v>I499</v>
          </cell>
          <cell r="B3543" t="str">
            <v>ARRITMIA CARDIACA, NO ESPECIFICADA</v>
          </cell>
          <cell r="C3543" t="str">
            <v>068</v>
          </cell>
        </row>
        <row r="3544">
          <cell r="A3544" t="str">
            <v>I50X</v>
          </cell>
          <cell r="B3544" t="str">
            <v>INSUFICIENCIA CARDIACA</v>
          </cell>
          <cell r="C3544" t="str">
            <v>068</v>
          </cell>
        </row>
        <row r="3545">
          <cell r="A3545" t="str">
            <v>I500</v>
          </cell>
          <cell r="B3545" t="str">
            <v>INSUFICIENCIA CARDIACA CONGESTIVA</v>
          </cell>
          <cell r="C3545" t="str">
            <v>068</v>
          </cell>
        </row>
        <row r="3546">
          <cell r="A3546" t="str">
            <v>I501</v>
          </cell>
          <cell r="B3546" t="str">
            <v>INSUFICIENCIA VENTRICULAR IZQUIERDA</v>
          </cell>
          <cell r="C3546" t="str">
            <v>068</v>
          </cell>
        </row>
        <row r="3547">
          <cell r="A3547" t="str">
            <v>I509</v>
          </cell>
          <cell r="B3547" t="str">
            <v>INSUFICIENCIA CARDIACA, NO ESPECIFICADA</v>
          </cell>
          <cell r="C3547" t="str">
            <v>068</v>
          </cell>
        </row>
        <row r="3548">
          <cell r="A3548" t="str">
            <v>I51X</v>
          </cell>
          <cell r="B3548" t="str">
            <v>COMPLICACIONES Y DESCRIPCIONES MAL DEFINIDAS DE ENFERMEDAD CARDIACA</v>
          </cell>
          <cell r="C3548" t="str">
            <v>068</v>
          </cell>
        </row>
        <row r="3549">
          <cell r="A3549" t="str">
            <v>I510</v>
          </cell>
          <cell r="B3549" t="str">
            <v>DEFECTO DEL TABIQUE CARDIACO, ADQUIRIDO</v>
          </cell>
          <cell r="C3549" t="str">
            <v>068</v>
          </cell>
        </row>
        <row r="3550">
          <cell r="A3550" t="str">
            <v>I511</v>
          </cell>
          <cell r="B3550" t="str">
            <v>RUPTURA DE CUERDA TENDINOSA, NO CLASICIFICADA EN OTRA PARTE</v>
          </cell>
          <cell r="C3550" t="str">
            <v>068</v>
          </cell>
        </row>
        <row r="3551">
          <cell r="A3551" t="str">
            <v>I512</v>
          </cell>
          <cell r="B3551" t="str">
            <v>RUPTURA DE MUSCULO PAPILAR, NO CLASIFICADA EN OTRA PARTE</v>
          </cell>
          <cell r="C3551" t="str">
            <v>068</v>
          </cell>
        </row>
        <row r="3552">
          <cell r="A3552" t="str">
            <v>I513</v>
          </cell>
          <cell r="B3552" t="str">
            <v>TROMBOSIS INTRACARDIACA, NO CLASIFICADA EN OTRA PARTE</v>
          </cell>
          <cell r="C3552" t="str">
            <v>068</v>
          </cell>
        </row>
        <row r="3553">
          <cell r="A3553" t="str">
            <v>I514</v>
          </cell>
          <cell r="B3553" t="str">
            <v>MIOCARDITIS, NO ESPECIFICADA</v>
          </cell>
          <cell r="C3553" t="str">
            <v>068</v>
          </cell>
        </row>
        <row r="3554">
          <cell r="A3554" t="str">
            <v>I515</v>
          </cell>
          <cell r="B3554" t="str">
            <v>DEGENERACION MIOCARDICA</v>
          </cell>
          <cell r="C3554" t="str">
            <v>068</v>
          </cell>
        </row>
        <row r="3555">
          <cell r="A3555" t="str">
            <v>I516</v>
          </cell>
          <cell r="B3555" t="str">
            <v>ENFERMEDAD CARDIOVASCULAR, NO ESPECIFICADA</v>
          </cell>
          <cell r="C3555" t="str">
            <v>068</v>
          </cell>
        </row>
        <row r="3556">
          <cell r="A3556" t="str">
            <v>I517</v>
          </cell>
          <cell r="B3556" t="str">
            <v>CARDIOMEGALIA</v>
          </cell>
          <cell r="C3556" t="str">
            <v>068</v>
          </cell>
        </row>
        <row r="3557">
          <cell r="A3557" t="str">
            <v>I518</v>
          </cell>
          <cell r="B3557" t="str">
            <v>OTRAS ENFERMEDADES CARDIACAS MAL DEFINIDAS</v>
          </cell>
          <cell r="C3557" t="str">
            <v>068</v>
          </cell>
        </row>
        <row r="3558">
          <cell r="A3558" t="str">
            <v>I519</v>
          </cell>
          <cell r="B3558" t="str">
            <v>ENFERMEDAD CARDIACA, NO ESPECIFICADA</v>
          </cell>
          <cell r="C3558" t="str">
            <v>068</v>
          </cell>
        </row>
        <row r="3559">
          <cell r="A3559" t="str">
            <v>I60</v>
          </cell>
          <cell r="B3559" t="str">
            <v>HEMORRAGIA SUBARACNOIDEA</v>
          </cell>
          <cell r="C3559" t="str">
            <v>069</v>
          </cell>
        </row>
        <row r="3560">
          <cell r="A3560" t="str">
            <v>I600</v>
          </cell>
          <cell r="B3560" t="str">
            <v>HEMORRAGIA SUBARACNOIDEA DE SIFON Y BIFURCACION CAROTIDEA</v>
          </cell>
          <cell r="C3560" t="str">
            <v>069</v>
          </cell>
        </row>
        <row r="3561">
          <cell r="A3561" t="str">
            <v>I601</v>
          </cell>
          <cell r="B3561" t="str">
            <v>HEMORRAGIA SUBARACNOIDEA DE ARTERIA CEREBRAL MEDIA</v>
          </cell>
          <cell r="C3561" t="str">
            <v>069</v>
          </cell>
        </row>
        <row r="3562">
          <cell r="A3562" t="str">
            <v>I602</v>
          </cell>
          <cell r="B3562" t="str">
            <v>HEMORRAGIA SUBARACNOIDEA DE ARTERIA COMUNICANTE ANTERIOR</v>
          </cell>
          <cell r="C3562" t="str">
            <v>069</v>
          </cell>
        </row>
        <row r="3563">
          <cell r="A3563" t="str">
            <v>I603</v>
          </cell>
          <cell r="B3563" t="str">
            <v>HEMORRAGIA SUBARACNOIDEA DE ARTERIA COMUNICANTE POSTERIOR</v>
          </cell>
          <cell r="C3563" t="str">
            <v>069</v>
          </cell>
        </row>
        <row r="3564">
          <cell r="A3564" t="str">
            <v>I604</v>
          </cell>
          <cell r="B3564" t="str">
            <v>HEMORRAGIA SUBARACNOIDEA DE ARTERIA BASILAR</v>
          </cell>
          <cell r="C3564" t="str">
            <v>069</v>
          </cell>
        </row>
        <row r="3565">
          <cell r="A3565" t="str">
            <v>I605</v>
          </cell>
          <cell r="B3565" t="str">
            <v>HEMORRAGIA SUBARACNOIDEA DE ARTERIA VERTEBRAL</v>
          </cell>
          <cell r="C3565" t="str">
            <v>069</v>
          </cell>
        </row>
        <row r="3566">
          <cell r="A3566" t="str">
            <v>I606</v>
          </cell>
          <cell r="B3566" t="str">
            <v>HEMORRAGIA SUBARACNOIDEA DE OTRAS ARTERIAS INTRACRANEALES</v>
          </cell>
          <cell r="C3566" t="str">
            <v>069</v>
          </cell>
        </row>
        <row r="3567">
          <cell r="A3567" t="str">
            <v>I607</v>
          </cell>
          <cell r="B3567" t="str">
            <v>HEMORRAGIA SUBARACNOIDEA DE ARTERIA INTRACRANEAL NO ESPECIFICADA</v>
          </cell>
          <cell r="C3567" t="str">
            <v>069</v>
          </cell>
        </row>
        <row r="3568">
          <cell r="A3568" t="str">
            <v>I608</v>
          </cell>
          <cell r="B3568" t="str">
            <v>OTRAS HEMORRAGIAS SUBARACNOIDEAS</v>
          </cell>
          <cell r="C3568" t="str">
            <v>069</v>
          </cell>
        </row>
        <row r="3569">
          <cell r="A3569" t="str">
            <v>I609</v>
          </cell>
          <cell r="B3569" t="str">
            <v>HEMORRAGIA SUBARACNOIDEA, NO ESPECIFICADA</v>
          </cell>
          <cell r="C3569" t="str">
            <v>069</v>
          </cell>
        </row>
        <row r="3570">
          <cell r="A3570" t="str">
            <v>I61X</v>
          </cell>
          <cell r="B3570" t="str">
            <v>HEMORAGIA INTRAENCEFALICA</v>
          </cell>
          <cell r="C3570" t="str">
            <v>069</v>
          </cell>
        </row>
        <row r="3571">
          <cell r="A3571" t="str">
            <v>I610</v>
          </cell>
          <cell r="B3571" t="str">
            <v>HEMORRAGIA INTRACEREBRAL EN HEMISFERIO, SUBCORTICAL</v>
          </cell>
          <cell r="C3571" t="str">
            <v>069</v>
          </cell>
        </row>
        <row r="3572">
          <cell r="A3572" t="str">
            <v>I611</v>
          </cell>
          <cell r="B3572" t="str">
            <v>HEMORRAGIA INTRACEREBRAL EN HEMISFERIO, CORTICAL</v>
          </cell>
          <cell r="C3572" t="str">
            <v>069</v>
          </cell>
        </row>
        <row r="3573">
          <cell r="A3573" t="str">
            <v>I612</v>
          </cell>
          <cell r="B3573" t="str">
            <v>HEMORRAGIA INTRACEREBRAL EN HEMISFERIO, NO ESPECIFICADA</v>
          </cell>
          <cell r="C3573" t="str">
            <v>069</v>
          </cell>
        </row>
        <row r="3574">
          <cell r="A3574" t="str">
            <v>I613</v>
          </cell>
          <cell r="B3574" t="str">
            <v>HEMORRAGIA INTRAENCEFALICA EN TALLO CEREBRAL</v>
          </cell>
          <cell r="C3574" t="str">
            <v>069</v>
          </cell>
        </row>
        <row r="3575">
          <cell r="A3575" t="str">
            <v>I614</v>
          </cell>
          <cell r="B3575" t="str">
            <v>HEMORRAGIA INTRAENCEFALICA EN CEREBELO</v>
          </cell>
          <cell r="C3575" t="str">
            <v>069</v>
          </cell>
        </row>
        <row r="3576">
          <cell r="A3576" t="str">
            <v>I615</v>
          </cell>
          <cell r="B3576" t="str">
            <v>HEMORRAGIA INTRAENCEFALICA, INTRAVENTRICULAR</v>
          </cell>
          <cell r="C3576" t="str">
            <v>069</v>
          </cell>
        </row>
        <row r="3577">
          <cell r="A3577" t="str">
            <v>I616</v>
          </cell>
          <cell r="B3577" t="str">
            <v>HEMORRAGIA INTRAENCEFALICA DE LOCALIZACIONES MULTIPLES</v>
          </cell>
          <cell r="C3577" t="str">
            <v>069</v>
          </cell>
        </row>
        <row r="3578">
          <cell r="A3578" t="str">
            <v>I618</v>
          </cell>
          <cell r="B3578" t="str">
            <v>OTRAS HEMORRAGIAS INTRAENCEFALICAS</v>
          </cell>
          <cell r="C3578" t="str">
            <v>069</v>
          </cell>
        </row>
        <row r="3579">
          <cell r="A3579" t="str">
            <v>I619</v>
          </cell>
          <cell r="B3579" t="str">
            <v>HEMORRAGIA INTRAENCEFALICA, NO ESPECIFICADA</v>
          </cell>
          <cell r="C3579" t="str">
            <v>069</v>
          </cell>
        </row>
        <row r="3580">
          <cell r="A3580" t="str">
            <v>I62</v>
          </cell>
          <cell r="B3580" t="str">
            <v>OTRAS HEMORRAGIAS INTRACRANEALES NO TRAUMATICAS</v>
          </cell>
          <cell r="C3580" t="str">
            <v>069</v>
          </cell>
        </row>
        <row r="3581">
          <cell r="A3581" t="str">
            <v>I620</v>
          </cell>
          <cell r="B3581" t="str">
            <v>HEMORAGIA SUBDURAL (AGUDA) (NO TRAUMATICA)</v>
          </cell>
          <cell r="C3581" t="str">
            <v>069</v>
          </cell>
        </row>
        <row r="3582">
          <cell r="A3582" t="str">
            <v>I621</v>
          </cell>
          <cell r="B3582" t="str">
            <v>HEMORRAGIA EXTRADURAL NO TRAUMATICA</v>
          </cell>
          <cell r="C3582" t="str">
            <v>069</v>
          </cell>
        </row>
        <row r="3583">
          <cell r="A3583" t="str">
            <v>I629</v>
          </cell>
          <cell r="B3583" t="str">
            <v>HEMORRAGIA INTRACRANEAL (NO TRAUMATICA), NO ESPECIFICADA</v>
          </cell>
          <cell r="C3583" t="str">
            <v>069</v>
          </cell>
        </row>
        <row r="3584">
          <cell r="A3584" t="str">
            <v>I63X</v>
          </cell>
          <cell r="B3584" t="str">
            <v>INFARTO CEREBRAL</v>
          </cell>
          <cell r="C3584" t="str">
            <v>069</v>
          </cell>
        </row>
        <row r="3585">
          <cell r="A3585" t="str">
            <v>I630</v>
          </cell>
          <cell r="B3585" t="str">
            <v>INFARTO CEREBRAL DEBIDO A TROMBOSIS DE ARTERIAS</v>
          </cell>
          <cell r="C3585" t="str">
            <v>069</v>
          </cell>
        </row>
        <row r="3586">
          <cell r="A3586" t="str">
            <v>I631</v>
          </cell>
          <cell r="B3586" t="str">
            <v>INFARTO CEREBRAL A EMBOLIA DE ARTERIAS PRECEREBRALES</v>
          </cell>
          <cell r="C3586" t="str">
            <v>069</v>
          </cell>
        </row>
        <row r="3587">
          <cell r="A3587" t="str">
            <v>I632</v>
          </cell>
          <cell r="B3587" t="str">
            <v>INFARTO CEREBRAL DEBIDO A OCLUSION O ESTENOSIS NO ESPEC. DE ART.PRECER</v>
          </cell>
          <cell r="C3587" t="str">
            <v>069</v>
          </cell>
        </row>
        <row r="3588">
          <cell r="A3588" t="str">
            <v>I633</v>
          </cell>
          <cell r="B3588" t="str">
            <v>INFARTO CEREBRAL DEBIDO A TROMBOSIS DE ARTERIAS CEREBRALES</v>
          </cell>
          <cell r="C3588" t="str">
            <v>069</v>
          </cell>
        </row>
        <row r="3589">
          <cell r="A3589" t="str">
            <v>I634</v>
          </cell>
          <cell r="B3589" t="str">
            <v>INFARTO CEREBRAL DEBIDO A EMBOLIA DE ARTERIAS CEREBRALES</v>
          </cell>
          <cell r="C3589" t="str">
            <v>069</v>
          </cell>
        </row>
        <row r="3590">
          <cell r="A3590" t="str">
            <v>I635</v>
          </cell>
          <cell r="B3590" t="str">
            <v>INFARTO CEREBRAL A OCLUSION O ESTENOSIS NO ESPEC. DE ARTER. CEREBRALES</v>
          </cell>
          <cell r="C3590" t="str">
            <v>069</v>
          </cell>
        </row>
        <row r="3591">
          <cell r="A3591" t="str">
            <v>I636</v>
          </cell>
          <cell r="B3591" t="str">
            <v>INFARTO CEREBRAL DEBIDO A TROMBOSIS DE VENAS CEREBRALES, NO PIOGENO</v>
          </cell>
          <cell r="C3591" t="str">
            <v>069</v>
          </cell>
        </row>
        <row r="3592">
          <cell r="A3592" t="str">
            <v>I638</v>
          </cell>
          <cell r="B3592" t="str">
            <v>OTROS INFARTOS CEREBRALES</v>
          </cell>
          <cell r="C3592" t="str">
            <v>069</v>
          </cell>
        </row>
        <row r="3593">
          <cell r="A3593" t="str">
            <v>I639</v>
          </cell>
          <cell r="B3593" t="str">
            <v>INFARTO CEREBRAL, NO ESPECIFICADO</v>
          </cell>
          <cell r="C3593" t="str">
            <v>069</v>
          </cell>
        </row>
        <row r="3594">
          <cell r="A3594" t="str">
            <v>I64X</v>
          </cell>
          <cell r="B3594" t="str">
            <v>ACCIDENTE VASCULAR ENCEFALICO AGUDO, NO ESPECIF. COMO HEMORR. O ISQUE</v>
          </cell>
          <cell r="C3594" t="str">
            <v>069</v>
          </cell>
        </row>
        <row r="3595">
          <cell r="A3595" t="str">
            <v>I65X</v>
          </cell>
          <cell r="B3595" t="str">
            <v>OCLUSION Y ESTENOSIS DE LAS ARTERIAS PRECER. SIN OCASIONAR INFARTO</v>
          </cell>
          <cell r="C3595" t="str">
            <v>069</v>
          </cell>
        </row>
        <row r="3596">
          <cell r="A3596" t="str">
            <v>I650</v>
          </cell>
          <cell r="B3596" t="str">
            <v>OCLUSION Y ESTENOSIS DE ARTERIA VERTEBRAL</v>
          </cell>
          <cell r="C3596" t="str">
            <v>069</v>
          </cell>
        </row>
        <row r="3597">
          <cell r="A3597" t="str">
            <v>I651</v>
          </cell>
          <cell r="B3597" t="str">
            <v>OCLUSION Y ESTENOSIS DE ARTERIA BASILAR</v>
          </cell>
          <cell r="C3597" t="str">
            <v>069</v>
          </cell>
        </row>
        <row r="3598">
          <cell r="A3598" t="str">
            <v>I652</v>
          </cell>
          <cell r="B3598" t="str">
            <v>OCLUSION Y ESTENOSIS DE ARTERIA CAROTIDA</v>
          </cell>
          <cell r="C3598" t="str">
            <v>069</v>
          </cell>
        </row>
        <row r="3599">
          <cell r="A3599" t="str">
            <v>I653</v>
          </cell>
          <cell r="B3599" t="str">
            <v>OCLUSION Y ESTENOSIS MULTIPLE BILATERAL DE ARTERIAS PERECEBRALES</v>
          </cell>
          <cell r="C3599" t="str">
            <v>069</v>
          </cell>
        </row>
        <row r="3600">
          <cell r="A3600" t="str">
            <v>I658</v>
          </cell>
          <cell r="B3600" t="str">
            <v>OCLUSION Y ESTENOSIS DE OTRAS ARTERIAS PRECEREBRALES</v>
          </cell>
          <cell r="C3600" t="str">
            <v>069</v>
          </cell>
        </row>
        <row r="3601">
          <cell r="A3601" t="str">
            <v>I659</v>
          </cell>
          <cell r="B3601" t="str">
            <v>OCLUSION Y ESTENOSIS DE ARTERIA PRECEREBRAL NO ESPECIFICADA</v>
          </cell>
          <cell r="C3601" t="str">
            <v>069</v>
          </cell>
        </row>
        <row r="3602">
          <cell r="A3602" t="str">
            <v>I66X</v>
          </cell>
          <cell r="B3602" t="str">
            <v>OCLUSION Y ESTENOSIS DE LAS ARTERIAS CEREBRALES SIN OCASIONAR INF.</v>
          </cell>
          <cell r="C3602" t="str">
            <v>069</v>
          </cell>
        </row>
        <row r="3603">
          <cell r="A3603" t="str">
            <v>I660</v>
          </cell>
          <cell r="B3603" t="str">
            <v>OCLUSION Y ESTENOSIS DE LA ARTERIA CEREBRAL MEDIA</v>
          </cell>
          <cell r="C3603" t="str">
            <v>069</v>
          </cell>
        </row>
        <row r="3604">
          <cell r="A3604" t="str">
            <v>I661</v>
          </cell>
          <cell r="B3604" t="str">
            <v>OCLUSION Y ESTENOSIS DE LA ARTERIA CEREBRAL ANTERIOR</v>
          </cell>
          <cell r="C3604" t="str">
            <v>069</v>
          </cell>
        </row>
        <row r="3605">
          <cell r="A3605" t="str">
            <v>I662</v>
          </cell>
          <cell r="B3605" t="str">
            <v>OCLUSION Y ESTENOSIS DE LA ARTERIA CEREBRAL POSTERIOR</v>
          </cell>
          <cell r="C3605" t="str">
            <v>069</v>
          </cell>
        </row>
        <row r="3606">
          <cell r="A3606" t="str">
            <v>I663</v>
          </cell>
          <cell r="B3606" t="str">
            <v>OCLUSION Y ESTENOSIS DE ARTERIAS CEREBELOSAS</v>
          </cell>
          <cell r="C3606" t="str">
            <v>069</v>
          </cell>
        </row>
        <row r="3607">
          <cell r="A3607" t="str">
            <v>I664</v>
          </cell>
          <cell r="B3607" t="str">
            <v>OCLUSION Y ESTENOSIS MULTIPLE BILATERAL DE ARTERIAS CEREBRALES</v>
          </cell>
          <cell r="C3607" t="str">
            <v>069</v>
          </cell>
        </row>
        <row r="3608">
          <cell r="A3608" t="str">
            <v>I668</v>
          </cell>
          <cell r="B3608" t="str">
            <v>OCLUSION Y ESTENOSIS DE OTRAS ARTERIAS CEREBRALES</v>
          </cell>
          <cell r="C3608" t="str">
            <v>069</v>
          </cell>
        </row>
        <row r="3609">
          <cell r="A3609" t="str">
            <v>I669</v>
          </cell>
          <cell r="B3609" t="str">
            <v>OCLUSION Y ESTENOSIS DE ARTERIA CEREBRAL NO ESPECIFICADA</v>
          </cell>
          <cell r="C3609" t="str">
            <v>069</v>
          </cell>
        </row>
        <row r="3610">
          <cell r="A3610" t="str">
            <v>I67</v>
          </cell>
          <cell r="B3610" t="str">
            <v>OTRAS ENFERMEDADES CEREBROVASCULARES</v>
          </cell>
          <cell r="C3610" t="str">
            <v>069</v>
          </cell>
        </row>
        <row r="3611">
          <cell r="A3611" t="str">
            <v>I670</v>
          </cell>
          <cell r="B3611" t="str">
            <v>DISECCION DE ARTERIAS CEREBRALES, SIN RUPTURA</v>
          </cell>
          <cell r="C3611" t="str">
            <v>069</v>
          </cell>
        </row>
        <row r="3612">
          <cell r="A3612" t="str">
            <v>I671</v>
          </cell>
          <cell r="B3612" t="str">
            <v>ANEURISMA CEREBRAL, SIN RUPTURA</v>
          </cell>
          <cell r="C3612" t="str">
            <v>069</v>
          </cell>
        </row>
        <row r="3613">
          <cell r="A3613" t="str">
            <v>I672</v>
          </cell>
          <cell r="B3613" t="str">
            <v>ATEROSCLEROSIS CEREBRAL</v>
          </cell>
          <cell r="C3613" t="str">
            <v>069</v>
          </cell>
        </row>
        <row r="3614">
          <cell r="A3614" t="str">
            <v>I673</v>
          </cell>
          <cell r="B3614" t="str">
            <v>LEUCOENCEFALOPATIA VASCULAR PROGRESIVA</v>
          </cell>
          <cell r="C3614" t="str">
            <v>069</v>
          </cell>
        </row>
        <row r="3615">
          <cell r="A3615" t="str">
            <v>I674</v>
          </cell>
          <cell r="B3615" t="str">
            <v>ENCEFALOPATIA HIPERTENSIVA</v>
          </cell>
          <cell r="C3615" t="str">
            <v>069</v>
          </cell>
        </row>
        <row r="3616">
          <cell r="A3616" t="str">
            <v>I675</v>
          </cell>
          <cell r="B3616" t="str">
            <v>ENFERMEDAD DE MOYAMOYA</v>
          </cell>
          <cell r="C3616" t="str">
            <v>069</v>
          </cell>
        </row>
        <row r="3617">
          <cell r="A3617" t="str">
            <v>I676</v>
          </cell>
          <cell r="B3617" t="str">
            <v>TROMBOSIS APIOGENA DEL SISTEMA VENOSO INTRACRANEAL</v>
          </cell>
          <cell r="C3617" t="str">
            <v>069</v>
          </cell>
        </row>
        <row r="3618">
          <cell r="A3618" t="str">
            <v>I677</v>
          </cell>
          <cell r="B3618" t="str">
            <v>ARTERITIS CEREBRAL, NO CLASIFICADA EN OTRA PARTE</v>
          </cell>
          <cell r="C3618" t="str">
            <v>069</v>
          </cell>
        </row>
        <row r="3619">
          <cell r="A3619" t="str">
            <v>I678</v>
          </cell>
          <cell r="B3619" t="str">
            <v>OTRAS ENFERMEDADES CEREBROVASCULARES ESPECIFICADAS</v>
          </cell>
          <cell r="C3619" t="str">
            <v>069</v>
          </cell>
        </row>
        <row r="3620">
          <cell r="A3620" t="str">
            <v>I679</v>
          </cell>
          <cell r="B3620" t="str">
            <v>ENFERMEDAD CEREBROVASCULAR, NO ESPECIFICADA</v>
          </cell>
          <cell r="C3620" t="str">
            <v>069</v>
          </cell>
        </row>
        <row r="3621">
          <cell r="A3621" t="str">
            <v>I69</v>
          </cell>
          <cell r="B3621" t="str">
            <v>SECUELAS DE ENFERMEDAD CEREBROVASCULAR</v>
          </cell>
          <cell r="C3621" t="str">
            <v>069</v>
          </cell>
        </row>
        <row r="3622">
          <cell r="A3622" t="str">
            <v>I690</v>
          </cell>
          <cell r="B3622" t="str">
            <v>SECUELAS DE HEMORRAGIA SUBARACNOIDEA</v>
          </cell>
          <cell r="C3622" t="str">
            <v>069</v>
          </cell>
        </row>
        <row r="3623">
          <cell r="A3623" t="str">
            <v>I691</v>
          </cell>
          <cell r="B3623" t="str">
            <v>SECUELAS DE HEMORRAGIA INTRAENCEFALICA</v>
          </cell>
          <cell r="C3623" t="str">
            <v>069</v>
          </cell>
        </row>
        <row r="3624">
          <cell r="A3624" t="str">
            <v>I692</v>
          </cell>
          <cell r="B3624" t="str">
            <v>SECUELAS DE OTRAS HEMORRAGIAS INTRACRANEALES NO TRAUMATICAS</v>
          </cell>
          <cell r="C3624" t="str">
            <v>069</v>
          </cell>
        </row>
        <row r="3625">
          <cell r="A3625" t="str">
            <v>I693</v>
          </cell>
          <cell r="B3625" t="str">
            <v>SECUELAS DE INFARTO CEREBRAL</v>
          </cell>
          <cell r="C3625" t="str">
            <v>069</v>
          </cell>
        </row>
        <row r="3626">
          <cell r="A3626" t="str">
            <v>I694</v>
          </cell>
          <cell r="B3626" t="str">
            <v>SECUELAS DE ENFERMEDAD CEREBROVASCULAR, NO ESPECIF. COMO HEMORRG.</v>
          </cell>
          <cell r="C3626" t="str">
            <v>069</v>
          </cell>
        </row>
        <row r="3627">
          <cell r="A3627" t="str">
            <v>I698</v>
          </cell>
          <cell r="B3627" t="str">
            <v>SECUELAS DE OTRAS ENF. CEREBROVASCULARES ESPECIFICADAS O NO</v>
          </cell>
          <cell r="C3627" t="str">
            <v>069</v>
          </cell>
        </row>
        <row r="3628">
          <cell r="A3628" t="str">
            <v>I70</v>
          </cell>
          <cell r="B3628" t="str">
            <v>ATEROSCLEROSIS</v>
          </cell>
          <cell r="C3628" t="str">
            <v>070</v>
          </cell>
        </row>
        <row r="3629">
          <cell r="A3629" t="str">
            <v>I700</v>
          </cell>
          <cell r="B3629" t="str">
            <v>ATREOSCLEROSIS DE LA AORTA</v>
          </cell>
          <cell r="C3629" t="str">
            <v>070</v>
          </cell>
        </row>
        <row r="3630">
          <cell r="A3630" t="str">
            <v>I701</v>
          </cell>
          <cell r="B3630" t="str">
            <v>ATEROSCLEROSIS DE LA ARTERIA RENAL</v>
          </cell>
          <cell r="C3630" t="str">
            <v>070</v>
          </cell>
        </row>
        <row r="3631">
          <cell r="A3631" t="str">
            <v>I702</v>
          </cell>
          <cell r="B3631" t="str">
            <v>ATEROSCLEROSIS DE LAS ARTERIAS DE LOS MIEMBROS</v>
          </cell>
          <cell r="C3631" t="str">
            <v>070</v>
          </cell>
        </row>
        <row r="3632">
          <cell r="A3632" t="str">
            <v>I708</v>
          </cell>
          <cell r="B3632" t="str">
            <v>ATREOSCLEROSIS DE OTRAS ARTERIAS</v>
          </cell>
          <cell r="C3632" t="str">
            <v>070</v>
          </cell>
        </row>
        <row r="3633">
          <cell r="A3633" t="str">
            <v>I709</v>
          </cell>
          <cell r="B3633" t="str">
            <v>ATEROSCLEROSIS GENERALIZADA Y LA NO ESPECIFICADA</v>
          </cell>
          <cell r="C3633" t="str">
            <v>070</v>
          </cell>
        </row>
        <row r="3634">
          <cell r="A3634" t="str">
            <v>I71</v>
          </cell>
          <cell r="B3634" t="str">
            <v>ANEURISMA Y DISECCION AORTICOS</v>
          </cell>
          <cell r="C3634" t="str">
            <v>071</v>
          </cell>
        </row>
        <row r="3635">
          <cell r="A3635" t="str">
            <v>I710</v>
          </cell>
          <cell r="B3635" t="str">
            <v>DISECCION DE AORTA (CUALQUIER PARTE)</v>
          </cell>
          <cell r="C3635" t="str">
            <v>071</v>
          </cell>
        </row>
        <row r="3636">
          <cell r="A3636" t="str">
            <v>I711</v>
          </cell>
          <cell r="B3636" t="str">
            <v>RUPTURA DE ANEURISMA DE LA AORTA TORACICA</v>
          </cell>
          <cell r="C3636" t="str">
            <v>071</v>
          </cell>
        </row>
        <row r="3637">
          <cell r="A3637" t="str">
            <v>I712</v>
          </cell>
          <cell r="B3637" t="str">
            <v>ANEURISMA DE LA AORTA TORACICA, SIN MENCION DE RUPTURA</v>
          </cell>
          <cell r="C3637" t="str">
            <v>071</v>
          </cell>
        </row>
        <row r="3638">
          <cell r="A3638" t="str">
            <v>I713</v>
          </cell>
          <cell r="B3638" t="str">
            <v>RUPTURA DE ANEURISMA DE LA AORTA ABDOMINAL</v>
          </cell>
          <cell r="C3638" t="str">
            <v>071</v>
          </cell>
        </row>
        <row r="3639">
          <cell r="A3639" t="str">
            <v>I714</v>
          </cell>
          <cell r="B3639" t="str">
            <v>ANEURISMA DE LA AORTA ABDOMINAL, SIN MENCION DE RUPTURA</v>
          </cell>
          <cell r="C3639" t="str">
            <v>071</v>
          </cell>
        </row>
        <row r="3640">
          <cell r="A3640" t="str">
            <v>I715</v>
          </cell>
          <cell r="B3640" t="str">
            <v>RUPTURA DE ANEURISMA DE LA AORTA TORACOABDOMINAL</v>
          </cell>
          <cell r="C3640" t="str">
            <v>071</v>
          </cell>
        </row>
        <row r="3641">
          <cell r="A3641" t="str">
            <v>I716</v>
          </cell>
          <cell r="B3641" t="str">
            <v>ANEURISMA DE LA AORTA TORACOABDOMINAL, SIN MENCION DE RUPTURA</v>
          </cell>
          <cell r="C3641" t="str">
            <v>071</v>
          </cell>
        </row>
        <row r="3642">
          <cell r="A3642" t="str">
            <v>I718</v>
          </cell>
          <cell r="B3642" t="str">
            <v>RUPTURA DE ANEURISMA AORTICO, SITIO NO ESPECIFICADO</v>
          </cell>
          <cell r="C3642" t="str">
            <v>071</v>
          </cell>
        </row>
        <row r="3643">
          <cell r="A3643" t="str">
            <v>I719</v>
          </cell>
          <cell r="B3643" t="str">
            <v>ANEURISMA DE LA AORTA, SITIO NO ESEPCIFICADO, SIN MENCION DE RUPTURA</v>
          </cell>
          <cell r="C3643" t="str">
            <v>071</v>
          </cell>
        </row>
        <row r="3644">
          <cell r="A3644" t="str">
            <v>I72</v>
          </cell>
          <cell r="B3644" t="str">
            <v>OTROS ANEURISMAS</v>
          </cell>
          <cell r="C3644" t="str">
            <v>071</v>
          </cell>
        </row>
        <row r="3645">
          <cell r="A3645" t="str">
            <v>I720</v>
          </cell>
          <cell r="B3645" t="str">
            <v>ANEURISMA DE LA ARTERIA CAROTIDA</v>
          </cell>
          <cell r="C3645" t="str">
            <v>071</v>
          </cell>
        </row>
        <row r="3646">
          <cell r="A3646" t="str">
            <v>I721</v>
          </cell>
          <cell r="B3646" t="str">
            <v>ANEURISMA DE ARTERIA DEL MIEMBRO SUPERIOR</v>
          </cell>
          <cell r="C3646" t="str">
            <v>071</v>
          </cell>
        </row>
        <row r="3647">
          <cell r="A3647" t="str">
            <v>I722</v>
          </cell>
          <cell r="B3647" t="str">
            <v>ANEURISMA DE ARTERIA RENAL</v>
          </cell>
          <cell r="C3647" t="str">
            <v>071</v>
          </cell>
        </row>
        <row r="3648">
          <cell r="A3648" t="str">
            <v>I723</v>
          </cell>
          <cell r="B3648" t="str">
            <v>ANEURISMA DE ARTERIA ILIACA</v>
          </cell>
          <cell r="C3648" t="str">
            <v>071</v>
          </cell>
        </row>
        <row r="3649">
          <cell r="A3649" t="str">
            <v>I724</v>
          </cell>
          <cell r="B3649" t="str">
            <v>ANEURISMA DE ARTERIA DEL MIEMBRO INFERIOR</v>
          </cell>
          <cell r="C3649" t="str">
            <v>071</v>
          </cell>
        </row>
        <row r="3650">
          <cell r="A3650" t="str">
            <v>I728</v>
          </cell>
          <cell r="B3650" t="str">
            <v>ANEURISMA DE OTRAS ARTERIAS ESPECIFICADAS</v>
          </cell>
          <cell r="C3650" t="str">
            <v>071</v>
          </cell>
        </row>
        <row r="3651">
          <cell r="A3651" t="str">
            <v>I729</v>
          </cell>
          <cell r="B3651" t="str">
            <v>ANEURISMA DE SITIO NO ESPECIFICADO</v>
          </cell>
          <cell r="C3651" t="str">
            <v>071</v>
          </cell>
        </row>
        <row r="3652">
          <cell r="A3652" t="str">
            <v>I73</v>
          </cell>
          <cell r="B3652" t="str">
            <v>OTRAS ENFERMEDADES VASCULARES PERIFERICAS</v>
          </cell>
          <cell r="C3652" t="str">
            <v>071</v>
          </cell>
        </row>
        <row r="3653">
          <cell r="A3653" t="str">
            <v>I730</v>
          </cell>
          <cell r="B3653" t="str">
            <v>SINDROME DE RAYNAUD</v>
          </cell>
          <cell r="C3653" t="str">
            <v>071</v>
          </cell>
        </row>
        <row r="3654">
          <cell r="A3654" t="str">
            <v>I731</v>
          </cell>
          <cell r="B3654" t="str">
            <v>TROMBOANGEITIS OBLITERANTE (BUERGER)</v>
          </cell>
          <cell r="C3654" t="str">
            <v>071</v>
          </cell>
        </row>
        <row r="3655">
          <cell r="A3655" t="str">
            <v>I738</v>
          </cell>
          <cell r="B3655" t="str">
            <v>OTRAS ENFERMEDADES VASCULARES PERIFERICAS ESPECIFICADAS</v>
          </cell>
          <cell r="C3655" t="str">
            <v>071</v>
          </cell>
        </row>
        <row r="3656">
          <cell r="A3656" t="str">
            <v>I739</v>
          </cell>
          <cell r="B3656" t="str">
            <v>ENFERMEDAD VASCULAR PERIFERICA, NO ESPECIFICADA</v>
          </cell>
          <cell r="C3656" t="str">
            <v>071</v>
          </cell>
        </row>
        <row r="3657">
          <cell r="A3657" t="str">
            <v>I74</v>
          </cell>
          <cell r="B3657" t="str">
            <v>EMBOLIA Y TROMBOSIS ARTERIALES</v>
          </cell>
          <cell r="C3657" t="str">
            <v>071</v>
          </cell>
        </row>
        <row r="3658">
          <cell r="A3658" t="str">
            <v>I740</v>
          </cell>
          <cell r="B3658" t="str">
            <v>EMBOLIA Y TROMBOSIS DE LA AORTA ABDOMINAL</v>
          </cell>
          <cell r="C3658" t="str">
            <v>071</v>
          </cell>
        </row>
        <row r="3659">
          <cell r="A3659" t="str">
            <v>I741</v>
          </cell>
          <cell r="B3659" t="str">
            <v>EMBOLIA Y TROMBOSIS DE OTRAS PORCIONES Y LAS NO ESPECIF. DE LA AORTA</v>
          </cell>
          <cell r="C3659" t="str">
            <v>071</v>
          </cell>
        </row>
        <row r="3660">
          <cell r="A3660" t="str">
            <v>I742</v>
          </cell>
          <cell r="B3660" t="str">
            <v>EMBOLIA Y TROMBOSIS DE ARTERIAS DE LOS MIEMBROS SUPERIORES</v>
          </cell>
          <cell r="C3660" t="str">
            <v>071</v>
          </cell>
        </row>
        <row r="3661">
          <cell r="A3661" t="str">
            <v>I743</v>
          </cell>
          <cell r="B3661" t="str">
            <v>EMBOLIA Y TROMBOSIS DE ARTERIAS DE LOS MIEMBROS INFERIORES</v>
          </cell>
          <cell r="C3661" t="str">
            <v>071</v>
          </cell>
        </row>
        <row r="3662">
          <cell r="A3662" t="str">
            <v>I744</v>
          </cell>
          <cell r="B3662" t="str">
            <v>EMBOLIA Y TROMBOSIS DE ARTERIAS DE LOS MIEMBROS, NO ESPECIFICADAS</v>
          </cell>
          <cell r="C3662" t="str">
            <v>071</v>
          </cell>
        </row>
        <row r="3663">
          <cell r="A3663" t="str">
            <v>I745</v>
          </cell>
          <cell r="B3663" t="str">
            <v>EMBOLIA Y TROMBOSIS DE ARTERIA ILIACA</v>
          </cell>
          <cell r="C3663" t="str">
            <v>071</v>
          </cell>
        </row>
        <row r="3664">
          <cell r="A3664" t="str">
            <v>I748</v>
          </cell>
          <cell r="B3664" t="str">
            <v>EMBOLIA Y TROMBOSIS DE OTRAS ARTERIAS</v>
          </cell>
          <cell r="C3664" t="str">
            <v>071</v>
          </cell>
        </row>
        <row r="3665">
          <cell r="A3665" t="str">
            <v>I749</v>
          </cell>
          <cell r="B3665" t="str">
            <v>EMBOLIA Y TROMBOSIS DE ARTERIA NO ESPECIFICADA</v>
          </cell>
          <cell r="C3665" t="str">
            <v>071</v>
          </cell>
        </row>
        <row r="3666">
          <cell r="A3666" t="str">
            <v>I77</v>
          </cell>
          <cell r="B3666" t="str">
            <v>OTROS TRASTORNOS ARTERIALES O ARTERIOLARES</v>
          </cell>
          <cell r="C3666" t="str">
            <v>071</v>
          </cell>
        </row>
        <row r="3667">
          <cell r="A3667" t="str">
            <v>I770</v>
          </cell>
          <cell r="B3667" t="str">
            <v>FISTULA ARTERIOVENOSA, ADQUIRIDA</v>
          </cell>
          <cell r="C3667" t="str">
            <v>071</v>
          </cell>
        </row>
        <row r="3668">
          <cell r="A3668" t="str">
            <v>I771</v>
          </cell>
          <cell r="B3668" t="str">
            <v>ESTRECHEZ ARTERIAL</v>
          </cell>
          <cell r="C3668" t="str">
            <v>071</v>
          </cell>
        </row>
        <row r="3669">
          <cell r="A3669" t="str">
            <v>I772</v>
          </cell>
          <cell r="B3669" t="str">
            <v>RUPTURA ARTERIAL</v>
          </cell>
          <cell r="C3669" t="str">
            <v>071</v>
          </cell>
        </row>
        <row r="3670">
          <cell r="A3670" t="str">
            <v>I773</v>
          </cell>
          <cell r="B3670" t="str">
            <v>DISPLASIA FIBROMUSCULAR ARTERIAL</v>
          </cell>
          <cell r="C3670" t="str">
            <v>071</v>
          </cell>
        </row>
        <row r="3671">
          <cell r="A3671" t="str">
            <v>I774</v>
          </cell>
          <cell r="B3671" t="str">
            <v>SINDROME DE COMPRESION DEL TRONCO CELIACO</v>
          </cell>
          <cell r="C3671" t="str">
            <v>071</v>
          </cell>
        </row>
        <row r="3672">
          <cell r="A3672" t="str">
            <v>I775</v>
          </cell>
          <cell r="B3672" t="str">
            <v>NECROSIS ARTERIAL</v>
          </cell>
          <cell r="C3672" t="str">
            <v>071</v>
          </cell>
        </row>
        <row r="3673">
          <cell r="A3673" t="str">
            <v>I776</v>
          </cell>
          <cell r="B3673" t="str">
            <v>ARTERITIS, NO ESPECIFICADA</v>
          </cell>
          <cell r="C3673" t="str">
            <v>071</v>
          </cell>
        </row>
        <row r="3674">
          <cell r="A3674" t="str">
            <v>I778</v>
          </cell>
          <cell r="B3674" t="str">
            <v>OTROS TRASTORNOS ESPECIFICADOS DE ARTERIAS Y ARTERIOLAS</v>
          </cell>
          <cell r="C3674" t="str">
            <v>071</v>
          </cell>
        </row>
        <row r="3675">
          <cell r="A3675" t="str">
            <v>I779</v>
          </cell>
          <cell r="B3675" t="str">
            <v>TRASTORNO DE ARTERIAS Y ARTERIOLAS, NO ESPECIFICADO</v>
          </cell>
          <cell r="C3675" t="str">
            <v>071</v>
          </cell>
        </row>
        <row r="3676">
          <cell r="A3676" t="str">
            <v>I78</v>
          </cell>
          <cell r="B3676" t="str">
            <v>ENFERMEDADES DE LOS VASOS CAPILARES</v>
          </cell>
          <cell r="C3676" t="str">
            <v>071</v>
          </cell>
        </row>
        <row r="3677">
          <cell r="A3677" t="str">
            <v>I780</v>
          </cell>
          <cell r="B3677" t="str">
            <v>TELANGIECTASIA HEMORRAGICA HEREDITARIA</v>
          </cell>
          <cell r="C3677" t="str">
            <v>071</v>
          </cell>
        </row>
        <row r="3678">
          <cell r="A3678" t="str">
            <v>I781</v>
          </cell>
          <cell r="B3678" t="str">
            <v>NEVO, NO NEOPLASICO</v>
          </cell>
          <cell r="C3678" t="str">
            <v>071</v>
          </cell>
        </row>
        <row r="3679">
          <cell r="A3679" t="str">
            <v>I788</v>
          </cell>
          <cell r="B3679" t="str">
            <v>OTRAS ENFERMEDADES DE LOS CAPILARES</v>
          </cell>
          <cell r="C3679" t="str">
            <v>071</v>
          </cell>
        </row>
        <row r="3680">
          <cell r="A3680" t="str">
            <v>I789</v>
          </cell>
          <cell r="B3680" t="str">
            <v>ENFERMEDAD DE LOS VASOS CAPILARES, NO ESPECIFICADA</v>
          </cell>
          <cell r="C3680" t="str">
            <v>071</v>
          </cell>
        </row>
        <row r="3681">
          <cell r="A3681" t="str">
            <v>I80</v>
          </cell>
          <cell r="B3681" t="str">
            <v>FLEBITIS Y TROMBOFLEBITIS</v>
          </cell>
          <cell r="C3681" t="str">
            <v>071</v>
          </cell>
        </row>
        <row r="3682">
          <cell r="A3682" t="str">
            <v>I800</v>
          </cell>
          <cell r="B3682" t="str">
            <v>FLEBITIS Y TROMBOFLEBITIS DE VASOS SUPERFICIALES DE LOS MIENB. INFERIO</v>
          </cell>
          <cell r="C3682" t="str">
            <v>071</v>
          </cell>
        </row>
        <row r="3683">
          <cell r="A3683" t="str">
            <v>I801</v>
          </cell>
          <cell r="B3683" t="str">
            <v>FLEBITIS Y TROMBOFLEBITIS DE LA VENA FEMORAL</v>
          </cell>
          <cell r="C3683" t="str">
            <v>071</v>
          </cell>
        </row>
        <row r="3684">
          <cell r="A3684" t="str">
            <v>I802</v>
          </cell>
          <cell r="B3684" t="str">
            <v>FLEBITIS Y TROMBOFLEBITIS DE OTROS VASOS PROFUNDOS DE LOS MIEMB. INF</v>
          </cell>
          <cell r="C3684" t="str">
            <v>071</v>
          </cell>
        </row>
        <row r="3685">
          <cell r="A3685" t="str">
            <v>I803</v>
          </cell>
          <cell r="B3685" t="str">
            <v>FLEBITIS Y TROMBOFLEBITIS DE LOS MIENBROS NIFERIORES, NO ESPECIFICADA</v>
          </cell>
          <cell r="C3685" t="str">
            <v>071</v>
          </cell>
        </row>
        <row r="3686">
          <cell r="A3686" t="str">
            <v>I808</v>
          </cell>
          <cell r="B3686" t="str">
            <v>FLEBITIS Y TROMBOFLEBITIS DE OTROS SITIOS</v>
          </cell>
          <cell r="C3686" t="str">
            <v>071</v>
          </cell>
        </row>
        <row r="3687">
          <cell r="A3687" t="str">
            <v>I809</v>
          </cell>
          <cell r="B3687" t="str">
            <v>FLEBITIS Y TROMBOFLEBITIS DE SITIO NO ESPECIFICADO</v>
          </cell>
          <cell r="C3687" t="str">
            <v>071</v>
          </cell>
        </row>
        <row r="3688">
          <cell r="A3688" t="str">
            <v>I81</v>
          </cell>
          <cell r="B3688" t="str">
            <v>TROMBOSIS DE LA VENA PORTA</v>
          </cell>
          <cell r="C3688" t="str">
            <v>071</v>
          </cell>
        </row>
        <row r="3689">
          <cell r="A3689" t="str">
            <v>I82</v>
          </cell>
          <cell r="B3689" t="str">
            <v>OTRAS EMBOLIAS Y TROMBOSIS VENOSAS</v>
          </cell>
          <cell r="C3689" t="str">
            <v>071</v>
          </cell>
        </row>
        <row r="3690">
          <cell r="A3690" t="str">
            <v>I820</v>
          </cell>
          <cell r="B3690" t="str">
            <v>SINDROME DE BUDD-CHIARI</v>
          </cell>
          <cell r="C3690" t="str">
            <v>071</v>
          </cell>
        </row>
        <row r="3691">
          <cell r="A3691" t="str">
            <v>I821</v>
          </cell>
          <cell r="B3691" t="str">
            <v>TROMBOFLEBITIS MIGRATORIA</v>
          </cell>
          <cell r="C3691" t="str">
            <v>071</v>
          </cell>
        </row>
        <row r="3692">
          <cell r="A3692" t="str">
            <v>I822</v>
          </cell>
          <cell r="B3692" t="str">
            <v>EMBOLIA Y TROMBOSIS DE VENA CAVA</v>
          </cell>
          <cell r="C3692" t="str">
            <v>071</v>
          </cell>
        </row>
        <row r="3693">
          <cell r="A3693" t="str">
            <v>I823</v>
          </cell>
          <cell r="B3693" t="str">
            <v>EMBOLIA Y TROMBOSIS DE VENA RENAL</v>
          </cell>
          <cell r="C3693" t="str">
            <v>071</v>
          </cell>
        </row>
        <row r="3694">
          <cell r="A3694" t="str">
            <v>I828</v>
          </cell>
          <cell r="B3694" t="str">
            <v>EMBOLIA Y TROMBOSIS DE OTRAS VENAS ESPECIFICADAS</v>
          </cell>
          <cell r="C3694" t="str">
            <v>071</v>
          </cell>
        </row>
        <row r="3695">
          <cell r="A3695" t="str">
            <v>I829</v>
          </cell>
          <cell r="B3695" t="str">
            <v>EMBOLIA Y TROMBOSIS DE VENA NO ESPECIFICADA</v>
          </cell>
          <cell r="C3695" t="str">
            <v>071</v>
          </cell>
        </row>
        <row r="3696">
          <cell r="A3696" t="str">
            <v>I83</v>
          </cell>
          <cell r="B3696" t="str">
            <v>VENAS VARICOSAS DE LOS MIEMBROS INFERIORES</v>
          </cell>
          <cell r="C3696" t="str">
            <v>071</v>
          </cell>
        </row>
        <row r="3697">
          <cell r="A3697" t="str">
            <v>I830</v>
          </cell>
          <cell r="B3697" t="str">
            <v>VENAS VARICOSAS DE LOS MIEMBROS INFERIORES CON ULCERA</v>
          </cell>
          <cell r="C3697" t="str">
            <v>071</v>
          </cell>
        </row>
        <row r="3698">
          <cell r="A3698" t="str">
            <v>I831</v>
          </cell>
          <cell r="B3698" t="str">
            <v>VENAS VARICOSAS DE LOS MIEMBROS INFERIORES CON INFLAMACION</v>
          </cell>
          <cell r="C3698" t="str">
            <v>071</v>
          </cell>
        </row>
        <row r="3699">
          <cell r="A3699" t="str">
            <v>I832</v>
          </cell>
          <cell r="B3699" t="str">
            <v>VENAS VARICOSAS DE LOS MIEMBROS INFERIORES CON ULCERA E INFLMACION</v>
          </cell>
          <cell r="C3699" t="str">
            <v>071</v>
          </cell>
        </row>
        <row r="3700">
          <cell r="A3700" t="str">
            <v>I839</v>
          </cell>
          <cell r="B3700" t="str">
            <v>VENAS VARICOSAS DE LOS MIEMBROS INFERIORES SIN ULCERA NI INFLAMACION</v>
          </cell>
          <cell r="C3700" t="str">
            <v>071</v>
          </cell>
        </row>
        <row r="3701">
          <cell r="A3701" t="str">
            <v>I84</v>
          </cell>
          <cell r="B3701" t="str">
            <v>HEMORROIDES</v>
          </cell>
          <cell r="C3701" t="str">
            <v>071</v>
          </cell>
        </row>
        <row r="3702">
          <cell r="A3702" t="str">
            <v>I840</v>
          </cell>
          <cell r="B3702" t="str">
            <v>HEMORROIDES INTERNAS TROMBOSADAS</v>
          </cell>
          <cell r="C3702" t="str">
            <v>071</v>
          </cell>
        </row>
        <row r="3703">
          <cell r="A3703" t="str">
            <v>I841</v>
          </cell>
          <cell r="B3703" t="str">
            <v>HEMORROIDES INTERNAS CON OTRAS COMPLICACIONES</v>
          </cell>
          <cell r="C3703" t="str">
            <v>071</v>
          </cell>
        </row>
        <row r="3704">
          <cell r="A3704" t="str">
            <v>I842</v>
          </cell>
          <cell r="B3704" t="str">
            <v>HEMORROIDES INTERNAS SIN COMPLICACION</v>
          </cell>
          <cell r="C3704" t="str">
            <v>071</v>
          </cell>
        </row>
        <row r="3705">
          <cell r="A3705" t="str">
            <v>I843</v>
          </cell>
          <cell r="B3705" t="str">
            <v>HEMORROIDES EXTERNAS TROMBOSADAS</v>
          </cell>
          <cell r="C3705" t="str">
            <v>071</v>
          </cell>
        </row>
        <row r="3706">
          <cell r="A3706" t="str">
            <v>I844</v>
          </cell>
          <cell r="B3706" t="str">
            <v>HEMORROIDES EXTERNAS CON OTRAS COMPLICACIONES</v>
          </cell>
          <cell r="C3706" t="str">
            <v>071</v>
          </cell>
        </row>
        <row r="3707">
          <cell r="A3707" t="str">
            <v>I845</v>
          </cell>
          <cell r="B3707" t="str">
            <v>HEMORROIDES EXTERNAS SIN COMPLICACION</v>
          </cell>
          <cell r="C3707" t="str">
            <v>071</v>
          </cell>
        </row>
        <row r="3708">
          <cell r="A3708" t="str">
            <v>I846</v>
          </cell>
          <cell r="B3708" t="str">
            <v>PROMINENCIAS CUTANEAS, RESIDUO DE HEMORROIDES</v>
          </cell>
          <cell r="C3708" t="str">
            <v>071</v>
          </cell>
        </row>
        <row r="3709">
          <cell r="A3709" t="str">
            <v>I847</v>
          </cell>
          <cell r="B3709" t="str">
            <v>HEMORROIDES TROMBOSADAS NO ESPECIFICADAS</v>
          </cell>
          <cell r="C3709" t="str">
            <v>071</v>
          </cell>
        </row>
        <row r="3710">
          <cell r="A3710" t="str">
            <v>I848</v>
          </cell>
          <cell r="B3710" t="str">
            <v>HEMORROIDES NO ESPECIFICADAS, CON OTRAS COMPLICACIONES</v>
          </cell>
          <cell r="C3710" t="str">
            <v>071</v>
          </cell>
        </row>
        <row r="3711">
          <cell r="A3711" t="str">
            <v>I849</v>
          </cell>
          <cell r="B3711" t="str">
            <v>HEMORROIDES NO COMPLICADAS, SIN COMPLICACION</v>
          </cell>
          <cell r="C3711" t="str">
            <v>071</v>
          </cell>
        </row>
        <row r="3712">
          <cell r="A3712" t="str">
            <v>I85</v>
          </cell>
          <cell r="B3712" t="str">
            <v>VARICES ESOFAGICAS</v>
          </cell>
          <cell r="C3712" t="str">
            <v>071</v>
          </cell>
        </row>
        <row r="3713">
          <cell r="A3713" t="str">
            <v>I850</v>
          </cell>
          <cell r="B3713" t="str">
            <v>VARICES ESOFAGICAS CON HEMORRAGIA</v>
          </cell>
          <cell r="C3713" t="str">
            <v>071</v>
          </cell>
        </row>
        <row r="3714">
          <cell r="A3714" t="str">
            <v>I859</v>
          </cell>
          <cell r="B3714" t="str">
            <v>VARICES ESOFAGICAS SIN HEMORRAGIA</v>
          </cell>
          <cell r="C3714" t="str">
            <v>071</v>
          </cell>
        </row>
        <row r="3715">
          <cell r="A3715" t="str">
            <v>I86</v>
          </cell>
          <cell r="B3715" t="str">
            <v>VARICES DE OTROS SITIOS</v>
          </cell>
          <cell r="C3715" t="str">
            <v>071</v>
          </cell>
        </row>
        <row r="3716">
          <cell r="A3716" t="str">
            <v>I860</v>
          </cell>
          <cell r="B3716" t="str">
            <v>VARICES SUBLINGUALES</v>
          </cell>
          <cell r="C3716" t="str">
            <v>071</v>
          </cell>
        </row>
        <row r="3717">
          <cell r="A3717" t="str">
            <v>I861</v>
          </cell>
          <cell r="B3717" t="str">
            <v>VARICES ESCROTALES</v>
          </cell>
          <cell r="C3717" t="str">
            <v>071</v>
          </cell>
        </row>
        <row r="3718">
          <cell r="A3718" t="str">
            <v>I862</v>
          </cell>
          <cell r="B3718" t="str">
            <v>VARICES PELVICAS</v>
          </cell>
          <cell r="C3718" t="str">
            <v>071</v>
          </cell>
        </row>
        <row r="3719">
          <cell r="A3719" t="str">
            <v>I863</v>
          </cell>
          <cell r="B3719" t="str">
            <v>VARICES DE LA VULVA</v>
          </cell>
          <cell r="C3719" t="str">
            <v>071</v>
          </cell>
        </row>
        <row r="3720">
          <cell r="A3720" t="str">
            <v>I864</v>
          </cell>
          <cell r="B3720" t="str">
            <v>VARICES GASTRICAS</v>
          </cell>
          <cell r="C3720" t="str">
            <v>071</v>
          </cell>
        </row>
        <row r="3721">
          <cell r="A3721" t="str">
            <v>I868</v>
          </cell>
          <cell r="B3721" t="str">
            <v>VARICES EN OTROS SITIOS ESPECIFCADOS</v>
          </cell>
          <cell r="C3721" t="str">
            <v>071</v>
          </cell>
        </row>
        <row r="3722">
          <cell r="A3722" t="str">
            <v>I87</v>
          </cell>
          <cell r="B3722" t="str">
            <v>OTROS TRASTORNOS DE LAS VENAS</v>
          </cell>
          <cell r="C3722" t="str">
            <v>071</v>
          </cell>
        </row>
        <row r="3723">
          <cell r="A3723" t="str">
            <v>I870</v>
          </cell>
          <cell r="B3723" t="str">
            <v>SINDROME POSTFLEBITICO</v>
          </cell>
          <cell r="C3723" t="str">
            <v>071</v>
          </cell>
        </row>
        <row r="3724">
          <cell r="A3724" t="str">
            <v>I871</v>
          </cell>
          <cell r="B3724" t="str">
            <v>COMPRESION DE VENA</v>
          </cell>
          <cell r="C3724" t="str">
            <v>071</v>
          </cell>
        </row>
        <row r="3725">
          <cell r="A3725" t="str">
            <v>I872</v>
          </cell>
          <cell r="B3725" t="str">
            <v>INSUFICIENCIA VENOSA (CRONICA) (PERIFERICA)</v>
          </cell>
          <cell r="C3725" t="str">
            <v>071</v>
          </cell>
        </row>
        <row r="3726">
          <cell r="A3726" t="str">
            <v>I878</v>
          </cell>
          <cell r="B3726" t="str">
            <v>OTROS TRASTORNOS VENOSOS ESPECIFICADOS</v>
          </cell>
          <cell r="C3726" t="str">
            <v>071</v>
          </cell>
        </row>
        <row r="3727">
          <cell r="A3727" t="str">
            <v>I879</v>
          </cell>
          <cell r="B3727" t="str">
            <v>TRASTORNO VENOSO, NO ESPECIFICADO</v>
          </cell>
          <cell r="C3727" t="str">
            <v>071</v>
          </cell>
        </row>
        <row r="3728">
          <cell r="A3728" t="str">
            <v>I88</v>
          </cell>
          <cell r="B3728" t="str">
            <v>LINFADENITIS INESPECIFICA</v>
          </cell>
          <cell r="C3728" t="str">
            <v>071</v>
          </cell>
        </row>
        <row r="3729">
          <cell r="A3729" t="str">
            <v>I880</v>
          </cell>
          <cell r="B3729" t="str">
            <v>LINFADENITIS MESEMTERICA</v>
          </cell>
          <cell r="C3729" t="str">
            <v>071</v>
          </cell>
        </row>
        <row r="3730">
          <cell r="A3730" t="str">
            <v>I881</v>
          </cell>
          <cell r="B3730" t="str">
            <v>LINFADENITIS CRONICA, EXCEPTO LA MESENTERICA</v>
          </cell>
          <cell r="C3730" t="str">
            <v>071</v>
          </cell>
        </row>
        <row r="3731">
          <cell r="A3731" t="str">
            <v>I888</v>
          </cell>
          <cell r="B3731" t="str">
            <v>OTRAS LINFADENITIS INESPECIFICAS</v>
          </cell>
          <cell r="C3731" t="str">
            <v>071</v>
          </cell>
        </row>
        <row r="3732">
          <cell r="A3732" t="str">
            <v>I889</v>
          </cell>
          <cell r="B3732" t="str">
            <v>LINFADENITIS INESPECIFICA NO ESPECIFICADA</v>
          </cell>
          <cell r="C3732" t="str">
            <v>071</v>
          </cell>
        </row>
        <row r="3733">
          <cell r="A3733" t="str">
            <v>I89</v>
          </cell>
          <cell r="B3733" t="str">
            <v>OTROS TRASTORNOS NO INFECCIOSOS DE LOS VASOS Y GANGLIOS LINFATICOS</v>
          </cell>
          <cell r="C3733" t="str">
            <v>071</v>
          </cell>
        </row>
        <row r="3734">
          <cell r="A3734" t="str">
            <v>I890</v>
          </cell>
          <cell r="B3734" t="str">
            <v>LINFEDEMA, NO CLASIFICADO EN OTRA PARTE</v>
          </cell>
          <cell r="C3734" t="str">
            <v>071</v>
          </cell>
        </row>
        <row r="3735">
          <cell r="A3735" t="str">
            <v>I891</v>
          </cell>
          <cell r="B3735" t="str">
            <v>LINFANGITIS</v>
          </cell>
          <cell r="C3735" t="str">
            <v>071</v>
          </cell>
        </row>
        <row r="3736">
          <cell r="A3736" t="str">
            <v>I898</v>
          </cell>
          <cell r="B3736" t="str">
            <v>OTROS TRASTORNOS ESPECIF. NO INFECCIOSOS DE LOS VASOS Y GANGL. LINFAT</v>
          </cell>
          <cell r="C3736" t="str">
            <v>071</v>
          </cell>
        </row>
        <row r="3737">
          <cell r="A3737" t="str">
            <v>I899</v>
          </cell>
          <cell r="B3737" t="str">
            <v>TRASTORNO NO INFECCIOSO DE VASOS Y GANGLIOS LINFATICOS, NO ESPECIF</v>
          </cell>
          <cell r="C3737" t="str">
            <v>071</v>
          </cell>
        </row>
        <row r="3738">
          <cell r="A3738" t="str">
            <v>I95</v>
          </cell>
          <cell r="B3738" t="str">
            <v>HIPOTENSION</v>
          </cell>
          <cell r="C3738" t="str">
            <v>071</v>
          </cell>
        </row>
        <row r="3739">
          <cell r="A3739" t="str">
            <v>I950</v>
          </cell>
          <cell r="B3739" t="str">
            <v>HIPOTENSION IDIOPATICA</v>
          </cell>
          <cell r="C3739" t="str">
            <v>071</v>
          </cell>
        </row>
        <row r="3740">
          <cell r="A3740" t="str">
            <v>I951</v>
          </cell>
          <cell r="B3740" t="str">
            <v>HIPOTENSION ORTOSTATICA</v>
          </cell>
          <cell r="C3740" t="str">
            <v>071</v>
          </cell>
        </row>
        <row r="3741">
          <cell r="A3741" t="str">
            <v>I952</v>
          </cell>
          <cell r="B3741" t="str">
            <v>HIPOTENSION DEBIDA A DROGAS</v>
          </cell>
          <cell r="C3741" t="str">
            <v>071</v>
          </cell>
        </row>
        <row r="3742">
          <cell r="A3742" t="str">
            <v>I958</v>
          </cell>
          <cell r="B3742" t="str">
            <v>OTROS TIPOS DE HIPOTENSION</v>
          </cell>
          <cell r="C3742" t="str">
            <v>071</v>
          </cell>
        </row>
        <row r="3743">
          <cell r="A3743" t="str">
            <v>I959</v>
          </cell>
          <cell r="B3743" t="str">
            <v>HIPOTENSION, NO ESPECIFICADA</v>
          </cell>
          <cell r="C3743" t="str">
            <v>071</v>
          </cell>
        </row>
        <row r="3744">
          <cell r="A3744" t="str">
            <v>I97</v>
          </cell>
          <cell r="B3744" t="str">
            <v>TRASTORNOS DEL SISTEMA CIRCULATORIO CONSECUTIVO A PROCED. NO CLASIFI</v>
          </cell>
          <cell r="C3744" t="str">
            <v>071</v>
          </cell>
        </row>
        <row r="3745">
          <cell r="A3745" t="str">
            <v>I970</v>
          </cell>
          <cell r="B3745" t="str">
            <v>SIDROME DE POSTCARDIOTOMIA</v>
          </cell>
          <cell r="C3745" t="str">
            <v>071</v>
          </cell>
        </row>
        <row r="3746">
          <cell r="A3746" t="str">
            <v>I971</v>
          </cell>
          <cell r="B3746" t="str">
            <v>OTRAS ALTERACIONES FUNCIONALES CONSECUTIVAS A CIRUGIA CARDIACA</v>
          </cell>
          <cell r="C3746" t="str">
            <v>071</v>
          </cell>
        </row>
        <row r="3747">
          <cell r="A3747" t="str">
            <v>I972</v>
          </cell>
          <cell r="B3747" t="str">
            <v>SINDROME DE LINFEDEMA POSTMASTECTOMIA</v>
          </cell>
          <cell r="C3747" t="str">
            <v>071</v>
          </cell>
        </row>
        <row r="3748">
          <cell r="A3748" t="str">
            <v>I978</v>
          </cell>
          <cell r="B3748" t="str">
            <v>OTROS TRAST. DEL SIT. CICULATORIO CONSCUTIVOS A PROCED. NO CLASIF. EN</v>
          </cell>
          <cell r="C3748" t="str">
            <v>071</v>
          </cell>
        </row>
        <row r="3749">
          <cell r="A3749" t="str">
            <v>I979</v>
          </cell>
          <cell r="B3749" t="str">
            <v>TRASTORNO NO ESPECIF. DEL SISTEMA CIRCULATORIO CONSEC. A PROCEDIMIENTO</v>
          </cell>
          <cell r="C3749" t="str">
            <v>071</v>
          </cell>
        </row>
        <row r="3750">
          <cell r="A3750" t="str">
            <v>I99</v>
          </cell>
          <cell r="B3750" t="str">
            <v>OTROS TRAST. Y LOS NO ESPECIFICADOS DEL SISTEMA CIRCULATORIO</v>
          </cell>
          <cell r="C3750" t="str">
            <v>071</v>
          </cell>
        </row>
        <row r="3751">
          <cell r="A3751" t="str">
            <v>J00</v>
          </cell>
          <cell r="B3751" t="str">
            <v>RINOFARINGITIS AGUDA (RESFRIADO COMUN)</v>
          </cell>
          <cell r="C3751" t="str">
            <v>077</v>
          </cell>
        </row>
        <row r="3752">
          <cell r="A3752" t="str">
            <v>J01</v>
          </cell>
          <cell r="B3752" t="str">
            <v>SINUSITIS AGUDA</v>
          </cell>
          <cell r="C3752" t="str">
            <v>077</v>
          </cell>
        </row>
        <row r="3753">
          <cell r="A3753" t="str">
            <v>J010</v>
          </cell>
          <cell r="B3753" t="str">
            <v>SUNUSITIS MAXILAR AGUDA</v>
          </cell>
          <cell r="C3753" t="str">
            <v>077</v>
          </cell>
        </row>
        <row r="3754">
          <cell r="A3754" t="str">
            <v>J011</v>
          </cell>
          <cell r="B3754" t="str">
            <v>SINUSITIS FRONTAL AGUDA</v>
          </cell>
          <cell r="C3754" t="str">
            <v>077</v>
          </cell>
        </row>
        <row r="3755">
          <cell r="A3755" t="str">
            <v>J012</v>
          </cell>
          <cell r="B3755" t="str">
            <v>SINUSITIS ETMOIDAL AGUDA</v>
          </cell>
          <cell r="C3755" t="str">
            <v>077</v>
          </cell>
        </row>
        <row r="3756">
          <cell r="A3756" t="str">
            <v>J013</v>
          </cell>
          <cell r="B3756" t="str">
            <v>SINUSITIS ESFENOIDAL AGUDA</v>
          </cell>
          <cell r="C3756" t="str">
            <v>077</v>
          </cell>
        </row>
        <row r="3757">
          <cell r="A3757" t="str">
            <v>J014</v>
          </cell>
          <cell r="B3757" t="str">
            <v>PANSINUSITIS AGUDA</v>
          </cell>
          <cell r="C3757" t="str">
            <v>077</v>
          </cell>
        </row>
        <row r="3758">
          <cell r="A3758" t="str">
            <v>J018</v>
          </cell>
          <cell r="B3758" t="str">
            <v>OTRAS SINUSITIS AGUDAS</v>
          </cell>
          <cell r="C3758" t="str">
            <v>077</v>
          </cell>
        </row>
        <row r="3759">
          <cell r="A3759" t="str">
            <v>J019</v>
          </cell>
          <cell r="B3759" t="str">
            <v>SINUSITIS AGUDA, NO ESPECIFICADA</v>
          </cell>
          <cell r="C3759" t="str">
            <v>077</v>
          </cell>
        </row>
        <row r="3760">
          <cell r="A3760" t="str">
            <v>J02</v>
          </cell>
          <cell r="B3760" t="str">
            <v>FARINGITIS AGUDA</v>
          </cell>
          <cell r="C3760" t="str">
            <v>077</v>
          </cell>
        </row>
        <row r="3761">
          <cell r="A3761" t="str">
            <v>J020</v>
          </cell>
          <cell r="B3761" t="str">
            <v>FARINGITIS ESTREPTOCOCICA</v>
          </cell>
          <cell r="C3761" t="str">
            <v>077</v>
          </cell>
        </row>
        <row r="3762">
          <cell r="A3762" t="str">
            <v>J028</v>
          </cell>
          <cell r="B3762" t="str">
            <v>FARINGITIS AGUDA DEBIDA A OTROS MICROORGANISMOS</v>
          </cell>
          <cell r="C3762" t="str">
            <v>077</v>
          </cell>
        </row>
        <row r="3763">
          <cell r="A3763" t="str">
            <v>J029</v>
          </cell>
          <cell r="B3763" t="str">
            <v>FARINGITIS AGUDA, NO ESPECIFICADA</v>
          </cell>
          <cell r="C3763" t="str">
            <v>077</v>
          </cell>
        </row>
        <row r="3764">
          <cell r="A3764" t="str">
            <v>J03</v>
          </cell>
          <cell r="B3764" t="str">
            <v>AMIGDALITIS AGUDA</v>
          </cell>
          <cell r="C3764" t="str">
            <v>077</v>
          </cell>
        </row>
        <row r="3765">
          <cell r="A3765" t="str">
            <v>J030</v>
          </cell>
          <cell r="B3765" t="str">
            <v>AMIGDALITIS ESTREPTOCOCICA</v>
          </cell>
          <cell r="C3765" t="str">
            <v>077</v>
          </cell>
        </row>
        <row r="3766">
          <cell r="A3766" t="str">
            <v>J038</v>
          </cell>
          <cell r="B3766" t="str">
            <v>AMIGDALITIS AGUDA DEBIDA A OTROS MICROORGANISMOS</v>
          </cell>
          <cell r="C3766" t="str">
            <v>077</v>
          </cell>
        </row>
        <row r="3767">
          <cell r="A3767" t="str">
            <v>J039</v>
          </cell>
          <cell r="B3767" t="str">
            <v>AMIGDALITIS AGUDA, NO ESPECIFICADA</v>
          </cell>
          <cell r="C3767" t="str">
            <v>077</v>
          </cell>
        </row>
        <row r="3768">
          <cell r="A3768" t="str">
            <v>J04</v>
          </cell>
          <cell r="B3768" t="str">
            <v>LARINGITIS Y TRAQUEITIS AGUDAS</v>
          </cell>
          <cell r="C3768" t="str">
            <v>077</v>
          </cell>
        </row>
        <row r="3769">
          <cell r="A3769" t="str">
            <v>J040</v>
          </cell>
          <cell r="B3769" t="str">
            <v>LARINGITIS AGUDA</v>
          </cell>
          <cell r="C3769" t="str">
            <v>077</v>
          </cell>
        </row>
        <row r="3770">
          <cell r="A3770" t="str">
            <v>J041</v>
          </cell>
          <cell r="B3770" t="str">
            <v>TRAQUEITIS AGUDA</v>
          </cell>
          <cell r="C3770" t="str">
            <v>077</v>
          </cell>
        </row>
        <row r="3771">
          <cell r="A3771" t="str">
            <v>J042</v>
          </cell>
          <cell r="B3771" t="str">
            <v>LARIGOTRAQUEITIS AGUDA</v>
          </cell>
          <cell r="C3771" t="str">
            <v>077</v>
          </cell>
        </row>
        <row r="3772">
          <cell r="A3772" t="str">
            <v>J05</v>
          </cell>
          <cell r="B3772" t="str">
            <v>LARINGITIS OBSTRUCTIVA AGUDA (CRUP) Y EPIGLOTITIS</v>
          </cell>
          <cell r="C3772" t="str">
            <v>077</v>
          </cell>
        </row>
        <row r="3773">
          <cell r="A3773" t="str">
            <v>J050</v>
          </cell>
          <cell r="B3773" t="str">
            <v>LARINGITIS OBSTRUCTIVA, AGUDA (CRUP)</v>
          </cell>
          <cell r="C3773" t="str">
            <v>077</v>
          </cell>
        </row>
        <row r="3774">
          <cell r="A3774" t="str">
            <v>J051</v>
          </cell>
          <cell r="B3774" t="str">
            <v>EPIGLOTITIS AGUDA</v>
          </cell>
          <cell r="C3774" t="str">
            <v>077</v>
          </cell>
        </row>
        <row r="3775">
          <cell r="A3775" t="str">
            <v>J06</v>
          </cell>
          <cell r="B3775" t="str">
            <v>INFECCIONES AGUDAS DE LAS VIAS RESP. SUPERIORES, DE SITIOS MULTIPLES</v>
          </cell>
          <cell r="C3775" t="str">
            <v>077</v>
          </cell>
        </row>
        <row r="3776">
          <cell r="A3776" t="str">
            <v>J060</v>
          </cell>
          <cell r="B3776" t="str">
            <v>LARINGOFARINGITIS AGUDA</v>
          </cell>
          <cell r="C3776" t="str">
            <v>077</v>
          </cell>
        </row>
        <row r="3777">
          <cell r="A3777" t="str">
            <v>J068</v>
          </cell>
          <cell r="B3777" t="str">
            <v>OTRAS INFECC. AGUDAS DE SITIOS MULTIPLES DE LAS VIAS RESP. SUPERIORES</v>
          </cell>
          <cell r="C3777" t="str">
            <v>077</v>
          </cell>
        </row>
        <row r="3778">
          <cell r="A3778" t="str">
            <v>J069</v>
          </cell>
          <cell r="B3778" t="str">
            <v>INFECCION AGUDA DE LAS VIAS SUPERIORES, NO ESPECIFICADA</v>
          </cell>
          <cell r="C3778" t="str">
            <v>077</v>
          </cell>
        </row>
        <row r="3779">
          <cell r="A3779" t="str">
            <v>J10</v>
          </cell>
          <cell r="B3779" t="str">
            <v>INFLUENZA DEBIDA A VIRUS DE LA INFLUENZA IDENTIFICADO</v>
          </cell>
          <cell r="C3779" t="str">
            <v>073</v>
          </cell>
        </row>
        <row r="3780">
          <cell r="A3780" t="str">
            <v>J100</v>
          </cell>
          <cell r="B3780" t="str">
            <v>INFLUENZA CON NEUMONIA, DEBIDA A VIRUS DE LA INFLUENZA IDENTIFICADO</v>
          </cell>
          <cell r="C3780" t="str">
            <v>073</v>
          </cell>
        </row>
        <row r="3781">
          <cell r="A3781" t="str">
            <v>J101</v>
          </cell>
          <cell r="B3781" t="str">
            <v>INFLUENZA CON OTRAS MANIFESTACIONES RESPIRATORIAS, DEBIDA A VIRUS</v>
          </cell>
          <cell r="C3781" t="str">
            <v>073</v>
          </cell>
        </row>
        <row r="3782">
          <cell r="A3782" t="str">
            <v>J108</v>
          </cell>
          <cell r="B3782" t="str">
            <v>INFLUENZA, CON OTRAS MANIFESTACIONES, DEBIDA AVIRUS DE LA INFLUENZA</v>
          </cell>
          <cell r="C3782" t="str">
            <v>073</v>
          </cell>
        </row>
        <row r="3783">
          <cell r="A3783" t="str">
            <v>J11</v>
          </cell>
          <cell r="B3783" t="str">
            <v>INFLUENZA DEBIDA A VIRUS NO IDENTIFICADO</v>
          </cell>
          <cell r="C3783" t="str">
            <v>073</v>
          </cell>
        </row>
        <row r="3784">
          <cell r="A3784" t="str">
            <v>J110</v>
          </cell>
          <cell r="B3784" t="str">
            <v>INFLUENZA CON NEUMONIA, VIRUS NO IDENTIFICADO</v>
          </cell>
          <cell r="C3784" t="str">
            <v>073</v>
          </cell>
        </row>
        <row r="3785">
          <cell r="A3785" t="str">
            <v>J111</v>
          </cell>
          <cell r="B3785" t="str">
            <v>INFLUENZA CON OTRAS MANIFESTACIONES RESPIRAT. VIRUS NO IDENTIFICADO</v>
          </cell>
          <cell r="C3785" t="str">
            <v>073</v>
          </cell>
        </row>
        <row r="3786">
          <cell r="A3786" t="str">
            <v>J118</v>
          </cell>
          <cell r="B3786" t="str">
            <v>INFLUEZA CON OTRAS MANIFESTACIONES, VIRUS NO IDENTIFICADO</v>
          </cell>
          <cell r="C3786" t="str">
            <v>073</v>
          </cell>
        </row>
        <row r="3787">
          <cell r="A3787" t="str">
            <v>J12</v>
          </cell>
          <cell r="B3787" t="str">
            <v>NEUMONIA VIRAL, NO CLASIFICADA EN OTRA PARTE</v>
          </cell>
          <cell r="C3787" t="str">
            <v>074</v>
          </cell>
        </row>
        <row r="3788">
          <cell r="A3788" t="str">
            <v>J120</v>
          </cell>
          <cell r="B3788" t="str">
            <v>NEUMONIA DEBIDA A ADENOVIRUS</v>
          </cell>
          <cell r="C3788" t="str">
            <v>074</v>
          </cell>
        </row>
        <row r="3789">
          <cell r="A3789" t="str">
            <v>J121</v>
          </cell>
          <cell r="B3789" t="str">
            <v>NEUMONIA DEBIDA A VIRUS SINCITIAL RESPIRATORIO</v>
          </cell>
          <cell r="C3789" t="str">
            <v>074</v>
          </cell>
        </row>
        <row r="3790">
          <cell r="A3790" t="str">
            <v>J122</v>
          </cell>
          <cell r="B3790" t="str">
            <v>NEUMONIA DEBIDA A VIRUS PARAINFLUENZA</v>
          </cell>
          <cell r="C3790" t="str">
            <v>074</v>
          </cell>
        </row>
        <row r="3791">
          <cell r="A3791" t="str">
            <v>J128</v>
          </cell>
          <cell r="B3791" t="str">
            <v>NEUMONIA DEBIDA A OTROS VIRUS</v>
          </cell>
          <cell r="C3791" t="str">
            <v>074</v>
          </cell>
        </row>
        <row r="3792">
          <cell r="A3792" t="str">
            <v>J129</v>
          </cell>
          <cell r="B3792" t="str">
            <v>NEUMONIA VIRAL, NO ESPECIFICADA</v>
          </cell>
          <cell r="C3792" t="str">
            <v>074</v>
          </cell>
        </row>
        <row r="3793">
          <cell r="A3793" t="str">
            <v>J13</v>
          </cell>
          <cell r="B3793" t="str">
            <v>NEUMONIA DEBIDA A STREPTOCOCCUS PNEUMONIAE</v>
          </cell>
          <cell r="C3793" t="str">
            <v>074</v>
          </cell>
        </row>
        <row r="3794">
          <cell r="A3794" t="str">
            <v>J14</v>
          </cell>
          <cell r="B3794" t="str">
            <v>NEUMONIA DEBIDA A HAEMOPHILUS INFLUENZAE</v>
          </cell>
          <cell r="C3794" t="str">
            <v>074</v>
          </cell>
        </row>
        <row r="3795">
          <cell r="A3795" t="str">
            <v>J15</v>
          </cell>
          <cell r="B3795" t="str">
            <v>NEUMONIA BACTERIANA, NO CLASIFICADA EN OTRA PARTE</v>
          </cell>
          <cell r="C3795" t="str">
            <v>074</v>
          </cell>
        </row>
        <row r="3796">
          <cell r="A3796" t="str">
            <v>J150</v>
          </cell>
          <cell r="B3796" t="str">
            <v>NEUMONIA DEBIDA A KLEBSIELLA PNEUMONIAE</v>
          </cell>
          <cell r="C3796" t="str">
            <v>074</v>
          </cell>
        </row>
        <row r="3797">
          <cell r="A3797" t="str">
            <v>J151</v>
          </cell>
          <cell r="B3797" t="str">
            <v>NEUMONIA DEBIDA A PSEUDOMONAS</v>
          </cell>
          <cell r="C3797" t="str">
            <v>074</v>
          </cell>
        </row>
        <row r="3798">
          <cell r="A3798" t="str">
            <v>J152</v>
          </cell>
          <cell r="B3798" t="str">
            <v>NEUMONIA DEBIDA A ESTAFILOCOCOS</v>
          </cell>
          <cell r="C3798" t="str">
            <v>074</v>
          </cell>
        </row>
        <row r="3799">
          <cell r="A3799" t="str">
            <v>J153</v>
          </cell>
          <cell r="B3799" t="str">
            <v>NEUMONIA DEBIDA A ESTREPTOCOCOS DEL GRUPO B</v>
          </cell>
          <cell r="C3799" t="str">
            <v>074</v>
          </cell>
        </row>
        <row r="3800">
          <cell r="A3800" t="str">
            <v>J154</v>
          </cell>
          <cell r="B3800" t="str">
            <v>NEUMONIA DEBIDA A OTROS ESTREPTOCOCOS</v>
          </cell>
          <cell r="C3800" t="str">
            <v>074</v>
          </cell>
        </row>
        <row r="3801">
          <cell r="A3801" t="str">
            <v>J155</v>
          </cell>
          <cell r="B3801" t="str">
            <v>NEUMONIA DEBIDA A ESCHERICHIA COLI</v>
          </cell>
          <cell r="C3801" t="str">
            <v>074</v>
          </cell>
        </row>
        <row r="3802">
          <cell r="A3802" t="str">
            <v>J156</v>
          </cell>
          <cell r="B3802" t="str">
            <v>NEUMONIA DEBIDA A OTRAS BACTERIAS AEROBICAS</v>
          </cell>
          <cell r="C3802" t="str">
            <v>074</v>
          </cell>
        </row>
        <row r="3803">
          <cell r="A3803" t="str">
            <v>J157</v>
          </cell>
          <cell r="B3803" t="str">
            <v>NAUMONIA DEBIDA A MYCOPLASMA PNEUMONIAE</v>
          </cell>
          <cell r="C3803" t="str">
            <v>074</v>
          </cell>
        </row>
        <row r="3804">
          <cell r="A3804" t="str">
            <v>J158</v>
          </cell>
          <cell r="B3804" t="str">
            <v>OTRAS NEUMONIAS BACTERIANAS</v>
          </cell>
          <cell r="C3804" t="str">
            <v>074</v>
          </cell>
        </row>
        <row r="3805">
          <cell r="A3805" t="str">
            <v>J159</v>
          </cell>
          <cell r="B3805" t="str">
            <v>NEUMONIA BACTERIANA, NO ESPECIFICADA</v>
          </cell>
          <cell r="C3805" t="str">
            <v>074</v>
          </cell>
        </row>
        <row r="3806">
          <cell r="A3806" t="str">
            <v>J16</v>
          </cell>
          <cell r="B3806" t="str">
            <v>NEUMONIA DEBIDA A OTROS MOCROORGANISMOS INFECCIOSOS, NO CLASFICAD</v>
          </cell>
          <cell r="C3806" t="str">
            <v>074</v>
          </cell>
        </row>
        <row r="3807">
          <cell r="A3807" t="str">
            <v>J160</v>
          </cell>
          <cell r="B3807" t="str">
            <v>NEUMONIA DEBIDA A CLAMIDIAS</v>
          </cell>
          <cell r="C3807" t="str">
            <v>074</v>
          </cell>
        </row>
        <row r="3808">
          <cell r="A3808" t="str">
            <v>J168</v>
          </cell>
          <cell r="B3808" t="str">
            <v>NEUMONIA DEBIDA A OTROS MICROORGANISMOS INFECCIOSOS ESPECIFICADOS</v>
          </cell>
          <cell r="C3808" t="str">
            <v>074</v>
          </cell>
        </row>
        <row r="3809">
          <cell r="A3809" t="str">
            <v>J18</v>
          </cell>
          <cell r="B3809" t="str">
            <v>NEUMONIA, ORGANISMO NO ESPECIFICADO</v>
          </cell>
          <cell r="C3809" t="str">
            <v>074</v>
          </cell>
        </row>
        <row r="3810">
          <cell r="A3810" t="str">
            <v>J180</v>
          </cell>
          <cell r="B3810" t="str">
            <v>BRONCONEUMONIA, NO ESPECIFICADA</v>
          </cell>
          <cell r="C3810" t="str">
            <v>074</v>
          </cell>
        </row>
        <row r="3811">
          <cell r="A3811" t="str">
            <v>J181</v>
          </cell>
          <cell r="B3811" t="str">
            <v>NEUMONIA LOBAR, NO ESPECIFICADA</v>
          </cell>
          <cell r="C3811" t="str">
            <v>074</v>
          </cell>
        </row>
        <row r="3812">
          <cell r="A3812" t="str">
            <v>J182</v>
          </cell>
          <cell r="B3812" t="str">
            <v>NEUMONIA HIPOSTATICA, NO ESPECIFICADA</v>
          </cell>
          <cell r="C3812" t="str">
            <v>074</v>
          </cell>
        </row>
        <row r="3813">
          <cell r="A3813" t="str">
            <v>J188</v>
          </cell>
          <cell r="B3813" t="str">
            <v>OTRAS NEUMONIAS, DE MICROORGANISMO NO ESPECIFICADO</v>
          </cell>
          <cell r="C3813" t="str">
            <v>074</v>
          </cell>
        </row>
        <row r="3814">
          <cell r="A3814" t="str">
            <v>J189</v>
          </cell>
          <cell r="B3814" t="str">
            <v>NEUMONIA, NO ESEPCIFICADA</v>
          </cell>
          <cell r="C3814" t="str">
            <v>074</v>
          </cell>
        </row>
        <row r="3815">
          <cell r="A3815" t="str">
            <v>J20</v>
          </cell>
          <cell r="B3815" t="str">
            <v>BRONQUITIS AGUDA</v>
          </cell>
          <cell r="C3815" t="str">
            <v>075</v>
          </cell>
        </row>
        <row r="3816">
          <cell r="A3816" t="str">
            <v>J200</v>
          </cell>
          <cell r="B3816" t="str">
            <v>BRONQUITIS AGUDA DEBIDA A MYCOPLASMA PNEUMONIAE</v>
          </cell>
          <cell r="C3816" t="str">
            <v>075</v>
          </cell>
        </row>
        <row r="3817">
          <cell r="A3817" t="str">
            <v>J201</v>
          </cell>
          <cell r="B3817" t="str">
            <v>BRONQUITIS AGUDA DEBIDA A HAEMOPHILUS INFLUEZAE</v>
          </cell>
          <cell r="C3817" t="str">
            <v>075</v>
          </cell>
        </row>
        <row r="3818">
          <cell r="A3818" t="str">
            <v>J202</v>
          </cell>
          <cell r="B3818" t="str">
            <v>BRONQUITIS AGUDA DEBIDA A ESTREPTOCOCOS</v>
          </cell>
          <cell r="C3818" t="str">
            <v>075</v>
          </cell>
        </row>
        <row r="3819">
          <cell r="A3819" t="str">
            <v>J203</v>
          </cell>
          <cell r="B3819" t="str">
            <v>BRONQUITIA AGUDA DEBIDA A VIRUS COXSACKIE</v>
          </cell>
          <cell r="C3819" t="str">
            <v>075</v>
          </cell>
        </row>
        <row r="3820">
          <cell r="A3820" t="str">
            <v>J204</v>
          </cell>
          <cell r="B3820" t="str">
            <v>BRONQUITIS AGUDA DEBIDA A VIRUS PARAINFLUENZA</v>
          </cell>
          <cell r="C3820" t="str">
            <v>075</v>
          </cell>
        </row>
        <row r="3821">
          <cell r="A3821" t="str">
            <v>J205</v>
          </cell>
          <cell r="B3821" t="str">
            <v>BRONQUITIS AGUDA DEBIDA A VIRUS SINCITIAL RESPIRATORIO</v>
          </cell>
          <cell r="C3821" t="str">
            <v>075</v>
          </cell>
        </row>
        <row r="3822">
          <cell r="A3822" t="str">
            <v>J206</v>
          </cell>
          <cell r="B3822" t="str">
            <v>BRONQUITIS AGUDA DEBIDA A RINOVIRUS</v>
          </cell>
          <cell r="C3822" t="str">
            <v>075</v>
          </cell>
        </row>
        <row r="3823">
          <cell r="A3823" t="str">
            <v>J207</v>
          </cell>
          <cell r="B3823" t="str">
            <v>BRONQUITIS AGUDA DEBIDA A VIRUS ECHO</v>
          </cell>
          <cell r="C3823" t="str">
            <v>075</v>
          </cell>
        </row>
        <row r="3824">
          <cell r="A3824" t="str">
            <v>J208</v>
          </cell>
          <cell r="B3824" t="str">
            <v>BRONQUITIS AGUDA DEBIDA A OTROS MICROORGANISMOS ESPECIFICADOS</v>
          </cell>
          <cell r="C3824" t="str">
            <v>075</v>
          </cell>
        </row>
        <row r="3825">
          <cell r="A3825" t="str">
            <v>J209</v>
          </cell>
          <cell r="B3825" t="str">
            <v>BRONQUITIS AGUDA, NO ESPECIFICADA</v>
          </cell>
          <cell r="C3825" t="str">
            <v>075</v>
          </cell>
        </row>
        <row r="3826">
          <cell r="A3826" t="str">
            <v>J21</v>
          </cell>
          <cell r="B3826" t="str">
            <v>BONQUIOLITIS AGUDA</v>
          </cell>
          <cell r="C3826" t="str">
            <v>075</v>
          </cell>
        </row>
        <row r="3827">
          <cell r="A3827" t="str">
            <v>J210</v>
          </cell>
          <cell r="B3827" t="str">
            <v>BROQUIOLITIS AGUDA DEBIDA A VIRUS SINCITIAL RESPIRATORIO</v>
          </cell>
          <cell r="C3827" t="str">
            <v>075</v>
          </cell>
        </row>
        <row r="3828">
          <cell r="A3828" t="str">
            <v>J218</v>
          </cell>
          <cell r="B3828" t="str">
            <v>BRONQUIOLITIS AGUDA DEBIDA A OTROS MICROORGANISMOS ESPECIFICADOS</v>
          </cell>
          <cell r="C3828" t="str">
            <v>075</v>
          </cell>
        </row>
        <row r="3829">
          <cell r="A3829" t="str">
            <v>J219</v>
          </cell>
          <cell r="B3829" t="str">
            <v>BRONQUIOLITIS AGUDA, NO ESPECIFICADA</v>
          </cell>
          <cell r="C3829" t="str">
            <v>075</v>
          </cell>
        </row>
        <row r="3830">
          <cell r="A3830" t="str">
            <v>J22</v>
          </cell>
          <cell r="B3830" t="str">
            <v>INFECCION AGUDA NO ESPECIFICADA DE LAS VIAS RESPIRATORIAS INFERIORES</v>
          </cell>
          <cell r="C3830" t="str">
            <v>075</v>
          </cell>
        </row>
        <row r="3831">
          <cell r="A3831" t="str">
            <v>J30</v>
          </cell>
          <cell r="B3831" t="str">
            <v>RINITIS ALERGICA Y VASOMOTORA</v>
          </cell>
          <cell r="C3831" t="str">
            <v>077</v>
          </cell>
        </row>
        <row r="3832">
          <cell r="A3832" t="str">
            <v>J300</v>
          </cell>
          <cell r="B3832" t="str">
            <v>RINITIS VASOMOTORA</v>
          </cell>
          <cell r="C3832" t="str">
            <v>077</v>
          </cell>
        </row>
        <row r="3833">
          <cell r="A3833" t="str">
            <v>J301</v>
          </cell>
          <cell r="B3833" t="str">
            <v>RINITIS ALERGICA DEBIDA AL POLEN</v>
          </cell>
          <cell r="C3833" t="str">
            <v>077</v>
          </cell>
        </row>
        <row r="3834">
          <cell r="A3834" t="str">
            <v>J302</v>
          </cell>
          <cell r="B3834" t="str">
            <v>OTRA RINITIS ALERGICA ESTACIONAL</v>
          </cell>
          <cell r="C3834" t="str">
            <v>077</v>
          </cell>
        </row>
        <row r="3835">
          <cell r="A3835" t="str">
            <v>J303</v>
          </cell>
          <cell r="B3835" t="str">
            <v>OTRAS RINITIS ALERGICAS</v>
          </cell>
          <cell r="C3835" t="str">
            <v>077</v>
          </cell>
        </row>
        <row r="3836">
          <cell r="A3836" t="str">
            <v>J304</v>
          </cell>
          <cell r="B3836" t="str">
            <v>RINITIS ALERGICA, NO ESPECIFICADA</v>
          </cell>
          <cell r="C3836" t="str">
            <v>077</v>
          </cell>
        </row>
        <row r="3837">
          <cell r="A3837" t="str">
            <v>J31</v>
          </cell>
          <cell r="B3837" t="str">
            <v>RINITIS, RINOFARINGITIS Y FARINGITIS CRONICAS</v>
          </cell>
          <cell r="C3837" t="str">
            <v>077</v>
          </cell>
        </row>
        <row r="3838">
          <cell r="A3838" t="str">
            <v>J310</v>
          </cell>
          <cell r="B3838" t="str">
            <v>RINITIS CRONICA</v>
          </cell>
          <cell r="C3838" t="str">
            <v>077</v>
          </cell>
        </row>
        <row r="3839">
          <cell r="A3839" t="str">
            <v>J311</v>
          </cell>
          <cell r="B3839" t="str">
            <v>RINOFARINGITIS CRONICA</v>
          </cell>
          <cell r="C3839" t="str">
            <v>077</v>
          </cell>
        </row>
        <row r="3840">
          <cell r="A3840" t="str">
            <v>J312</v>
          </cell>
          <cell r="B3840" t="str">
            <v>FARINGITIS CRONICA</v>
          </cell>
          <cell r="C3840" t="str">
            <v>077</v>
          </cell>
        </row>
        <row r="3841">
          <cell r="A3841" t="str">
            <v>J32</v>
          </cell>
          <cell r="B3841" t="str">
            <v>SINUSITIS CRONICA</v>
          </cell>
          <cell r="C3841" t="str">
            <v>077</v>
          </cell>
        </row>
        <row r="3842">
          <cell r="A3842" t="str">
            <v>J320</v>
          </cell>
          <cell r="B3842" t="str">
            <v>SINUSITIS MAXILAR CRONICA</v>
          </cell>
          <cell r="C3842" t="str">
            <v>077</v>
          </cell>
        </row>
        <row r="3843">
          <cell r="A3843" t="str">
            <v>J321</v>
          </cell>
          <cell r="B3843" t="str">
            <v>SINUSITIS FRONTAL CRONICA</v>
          </cell>
          <cell r="C3843" t="str">
            <v>077</v>
          </cell>
        </row>
        <row r="3844">
          <cell r="A3844" t="str">
            <v>J322</v>
          </cell>
          <cell r="B3844" t="str">
            <v>SINUSITIS ETMOIDAL CRONICA</v>
          </cell>
          <cell r="C3844" t="str">
            <v>077</v>
          </cell>
        </row>
        <row r="3845">
          <cell r="A3845" t="str">
            <v>J323</v>
          </cell>
          <cell r="B3845" t="str">
            <v>SINUSITIS ESFENOIDAL CRONICA</v>
          </cell>
          <cell r="C3845" t="str">
            <v>077</v>
          </cell>
        </row>
        <row r="3846">
          <cell r="A3846" t="str">
            <v>J324</v>
          </cell>
          <cell r="B3846" t="str">
            <v>PANSINUSITIS CRONICA</v>
          </cell>
          <cell r="C3846" t="str">
            <v>077</v>
          </cell>
        </row>
        <row r="3847">
          <cell r="A3847" t="str">
            <v>J328</v>
          </cell>
          <cell r="B3847" t="str">
            <v>OTRAS SINUSITIS CRONICAS</v>
          </cell>
          <cell r="C3847" t="str">
            <v>077</v>
          </cell>
        </row>
        <row r="3848">
          <cell r="A3848" t="str">
            <v>J329</v>
          </cell>
          <cell r="B3848" t="str">
            <v>SINUSITIS CRONICA, NO ESPECIFICADA</v>
          </cell>
          <cell r="C3848" t="str">
            <v>077</v>
          </cell>
        </row>
        <row r="3849">
          <cell r="A3849" t="str">
            <v>J33</v>
          </cell>
          <cell r="B3849" t="str">
            <v>POLIPO NASAL</v>
          </cell>
          <cell r="C3849" t="str">
            <v>077</v>
          </cell>
        </row>
        <row r="3850">
          <cell r="A3850" t="str">
            <v>J330</v>
          </cell>
          <cell r="B3850" t="str">
            <v>POLIPO DE LA CAVIDAD NASAL</v>
          </cell>
          <cell r="C3850" t="str">
            <v>077</v>
          </cell>
        </row>
        <row r="3851">
          <cell r="A3851" t="str">
            <v>J331</v>
          </cell>
          <cell r="B3851" t="str">
            <v>DEGENERACION POLIPOIDE DE SENO PARANASAL</v>
          </cell>
          <cell r="C3851" t="str">
            <v>077</v>
          </cell>
        </row>
        <row r="3852">
          <cell r="A3852" t="str">
            <v>J338</v>
          </cell>
          <cell r="B3852" t="str">
            <v>OTROS POLIPOS DE LOS SENOS PARANASALES</v>
          </cell>
          <cell r="C3852" t="str">
            <v>077</v>
          </cell>
        </row>
        <row r="3853">
          <cell r="A3853" t="str">
            <v>J339</v>
          </cell>
          <cell r="B3853" t="str">
            <v>POLIPO NASAL, NO ESPECIFICADO</v>
          </cell>
          <cell r="C3853" t="str">
            <v>077</v>
          </cell>
        </row>
        <row r="3854">
          <cell r="A3854" t="str">
            <v>J34</v>
          </cell>
          <cell r="B3854" t="str">
            <v>OTROS TRASTORNOS DE LA NARIZ Y DE LOS SENOS PARANASALES</v>
          </cell>
          <cell r="C3854" t="str">
            <v>077</v>
          </cell>
        </row>
        <row r="3855">
          <cell r="A3855" t="str">
            <v>J340</v>
          </cell>
          <cell r="B3855" t="str">
            <v>ABSCESO, FURUNCULO Y CARBUNCO DE LA NARIZ</v>
          </cell>
          <cell r="C3855" t="str">
            <v>077</v>
          </cell>
        </row>
        <row r="3856">
          <cell r="A3856" t="str">
            <v>J341</v>
          </cell>
          <cell r="B3856" t="str">
            <v>QUISTE Y MUCOCELE DE SENO PARANASAL</v>
          </cell>
          <cell r="C3856" t="str">
            <v>077</v>
          </cell>
        </row>
        <row r="3857">
          <cell r="A3857" t="str">
            <v>J342</v>
          </cell>
          <cell r="B3857" t="str">
            <v>DESVIACION DEL TABIQUE NASAL</v>
          </cell>
          <cell r="C3857" t="str">
            <v>077</v>
          </cell>
        </row>
        <row r="3858">
          <cell r="A3858" t="str">
            <v>J343</v>
          </cell>
          <cell r="B3858" t="str">
            <v>HIPERTROFIA DE LOS CORNETES NASALES</v>
          </cell>
          <cell r="C3858" t="str">
            <v>077</v>
          </cell>
        </row>
        <row r="3859">
          <cell r="A3859" t="str">
            <v>J348</v>
          </cell>
          <cell r="B3859" t="str">
            <v>OTROS TRASTORNOS ESPECIFICADOS DE LA NARIZ Y DE LOS SENOS PARANASAL</v>
          </cell>
          <cell r="C3859" t="str">
            <v>077</v>
          </cell>
        </row>
        <row r="3860">
          <cell r="A3860" t="str">
            <v>J35</v>
          </cell>
          <cell r="B3860" t="str">
            <v>ENFERMEDADES CRONICAS DE LAS AMIGDALAS Y DE LAS ADENOIDES</v>
          </cell>
          <cell r="C3860" t="str">
            <v>077</v>
          </cell>
        </row>
        <row r="3861">
          <cell r="A3861" t="str">
            <v>J350</v>
          </cell>
          <cell r="B3861" t="str">
            <v>AMIGDALITIS CRONICA</v>
          </cell>
          <cell r="C3861" t="str">
            <v>077</v>
          </cell>
        </row>
        <row r="3862">
          <cell r="A3862" t="str">
            <v>J351</v>
          </cell>
          <cell r="B3862" t="str">
            <v>HIPERTROFIA DE LAS AMIGDALAS</v>
          </cell>
          <cell r="C3862" t="str">
            <v>077</v>
          </cell>
        </row>
        <row r="3863">
          <cell r="A3863" t="str">
            <v>J352</v>
          </cell>
          <cell r="B3863" t="str">
            <v>HIPERTROFIA DE LAS AMIGDALAS</v>
          </cell>
          <cell r="C3863" t="str">
            <v>077</v>
          </cell>
        </row>
        <row r="3864">
          <cell r="A3864" t="str">
            <v>J353</v>
          </cell>
          <cell r="B3864" t="str">
            <v>HIPERTROFIA DE LAS AMIGDALAS CON HIPERTROFIA DE LAS ADENOIDES</v>
          </cell>
          <cell r="C3864" t="str">
            <v>077</v>
          </cell>
        </row>
        <row r="3865">
          <cell r="A3865" t="str">
            <v>J358</v>
          </cell>
          <cell r="B3865" t="str">
            <v>OTRAS ENFERMEDADES CRONICAS DE LAS AMIGDALAS Y DE LAS ADENOIDES</v>
          </cell>
          <cell r="C3865" t="str">
            <v>077</v>
          </cell>
        </row>
        <row r="3866">
          <cell r="A3866" t="str">
            <v>J359</v>
          </cell>
          <cell r="B3866" t="str">
            <v>ENFERMEDAD CRONICA DE LAS AMIGDALAS Y DE LAS ADENOIDES, NO ESPECIF</v>
          </cell>
          <cell r="C3866" t="str">
            <v>077</v>
          </cell>
        </row>
        <row r="3867">
          <cell r="A3867" t="str">
            <v>J36</v>
          </cell>
          <cell r="B3867" t="str">
            <v>ABSCESO PERIAMIGDALINO</v>
          </cell>
          <cell r="C3867" t="str">
            <v>077</v>
          </cell>
        </row>
        <row r="3868">
          <cell r="A3868" t="str">
            <v>J37</v>
          </cell>
          <cell r="B3868" t="str">
            <v>LARINGITIS Y LARINGOTRAQUEITIS CRONICA</v>
          </cell>
          <cell r="C3868" t="str">
            <v>077</v>
          </cell>
        </row>
        <row r="3869">
          <cell r="A3869" t="str">
            <v>J370</v>
          </cell>
          <cell r="B3869" t="str">
            <v>LARINGITIS CRONICA</v>
          </cell>
          <cell r="C3869" t="str">
            <v>077</v>
          </cell>
        </row>
        <row r="3870">
          <cell r="A3870" t="str">
            <v>J371</v>
          </cell>
          <cell r="B3870" t="str">
            <v>LARINGOTRAQUEITIS CRONICA</v>
          </cell>
          <cell r="C3870" t="str">
            <v>077</v>
          </cell>
        </row>
        <row r="3871">
          <cell r="A3871" t="str">
            <v>J38</v>
          </cell>
          <cell r="B3871" t="str">
            <v>ENFERMEDADES DE LAS CUERDAS VOCALES Y DE LA LARINGE, NO CLASIFIC.</v>
          </cell>
          <cell r="C3871" t="str">
            <v>077</v>
          </cell>
        </row>
        <row r="3872">
          <cell r="A3872" t="str">
            <v>J380</v>
          </cell>
          <cell r="B3872" t="str">
            <v>PARALISIS DE LAS CUERDAS VOCALES Y DE LA LARINGE</v>
          </cell>
          <cell r="C3872" t="str">
            <v>077</v>
          </cell>
        </row>
        <row r="3873">
          <cell r="A3873" t="str">
            <v>J381</v>
          </cell>
          <cell r="B3873" t="str">
            <v>POLIPO DE LAS CUERDAS VOCALES Y DE LA LARINGE</v>
          </cell>
          <cell r="C3873" t="str">
            <v>077</v>
          </cell>
        </row>
        <row r="3874">
          <cell r="A3874" t="str">
            <v>J382</v>
          </cell>
          <cell r="B3874" t="str">
            <v>NODULOS DE LAS CUERDAS VOCALES</v>
          </cell>
          <cell r="C3874" t="str">
            <v>077</v>
          </cell>
        </row>
        <row r="3875">
          <cell r="A3875" t="str">
            <v>J383</v>
          </cell>
          <cell r="B3875" t="str">
            <v>OTRAS ENFERMEDADES DE LAS CUERDAS VOCALES</v>
          </cell>
          <cell r="C3875" t="str">
            <v>077</v>
          </cell>
        </row>
        <row r="3876">
          <cell r="A3876" t="str">
            <v>J384</v>
          </cell>
          <cell r="B3876" t="str">
            <v>EDEMA DE LA LARINGE</v>
          </cell>
          <cell r="C3876" t="str">
            <v>077</v>
          </cell>
        </row>
        <row r="3877">
          <cell r="A3877" t="str">
            <v>J385</v>
          </cell>
          <cell r="B3877" t="str">
            <v>ESPASMO LARINGEO</v>
          </cell>
          <cell r="C3877" t="str">
            <v>077</v>
          </cell>
        </row>
        <row r="3878">
          <cell r="A3878" t="str">
            <v>J386</v>
          </cell>
          <cell r="B3878" t="str">
            <v>ESTENOSIS LARINGEA</v>
          </cell>
          <cell r="C3878" t="str">
            <v>077</v>
          </cell>
        </row>
        <row r="3879">
          <cell r="A3879" t="str">
            <v>J387</v>
          </cell>
          <cell r="B3879" t="str">
            <v>OTRAS ENFERMEDADES DE LA LARINGE</v>
          </cell>
          <cell r="C3879" t="str">
            <v>077</v>
          </cell>
        </row>
        <row r="3880">
          <cell r="A3880" t="str">
            <v>J39</v>
          </cell>
          <cell r="B3880" t="str">
            <v>OTRAS ENFERMEDADES DE LAS VIAS RESPIRATORIAS SUPERIORES</v>
          </cell>
          <cell r="C3880" t="str">
            <v>077</v>
          </cell>
        </row>
        <row r="3881">
          <cell r="A3881" t="str">
            <v>J390</v>
          </cell>
          <cell r="B3881" t="str">
            <v>ABSCESO RETROFARINGEO Y PARAFARINGEO</v>
          </cell>
          <cell r="C3881" t="str">
            <v>077</v>
          </cell>
        </row>
        <row r="3882">
          <cell r="A3882" t="str">
            <v>J391</v>
          </cell>
          <cell r="B3882" t="str">
            <v>OTROS ABSCESOS DE LA FARINGE</v>
          </cell>
          <cell r="C3882" t="str">
            <v>077</v>
          </cell>
        </row>
        <row r="3883">
          <cell r="A3883" t="str">
            <v>J392</v>
          </cell>
          <cell r="B3883" t="str">
            <v>OTRAS ENFERMEDADES DE LA FARINGE</v>
          </cell>
          <cell r="C3883" t="str">
            <v>077</v>
          </cell>
        </row>
        <row r="3884">
          <cell r="A3884" t="str">
            <v>J393</v>
          </cell>
          <cell r="B3884" t="str">
            <v>REACCION DE HIPERSENSIBILIDAD DE LAS VIAS RESPIRATORIAS SUPERIORES</v>
          </cell>
          <cell r="C3884" t="str">
            <v>077</v>
          </cell>
        </row>
        <row r="3885">
          <cell r="A3885" t="str">
            <v>J398</v>
          </cell>
          <cell r="B3885" t="str">
            <v>OTRAS ENFERMEDADES ESPECIFICADAS DE LAS VIAS RESPIRT. SUPERIORES</v>
          </cell>
          <cell r="C3885" t="str">
            <v>077</v>
          </cell>
        </row>
        <row r="3886">
          <cell r="A3886" t="str">
            <v>J399</v>
          </cell>
          <cell r="B3886" t="str">
            <v>ENFERMEDAD DE LAS VIAS RESPIRATORIAS SUPERIORES, NO ESPECIFICADA</v>
          </cell>
          <cell r="C3886" t="str">
            <v>077</v>
          </cell>
        </row>
        <row r="3887">
          <cell r="A3887" t="str">
            <v>J409</v>
          </cell>
          <cell r="B3887" t="str">
            <v>BRONQUITIS, NO ESPECIFICADA COMO AGUDA O CRONICA</v>
          </cell>
          <cell r="C3887" t="str">
            <v>076</v>
          </cell>
        </row>
        <row r="3888">
          <cell r="A3888" t="str">
            <v>J41</v>
          </cell>
          <cell r="B3888" t="str">
            <v>BRONQUITIS CRONICA SIMPLE Y MUCOPURULENTA</v>
          </cell>
          <cell r="C3888" t="str">
            <v>076</v>
          </cell>
        </row>
        <row r="3889">
          <cell r="A3889" t="str">
            <v>J410</v>
          </cell>
          <cell r="B3889" t="str">
            <v>BRONQUITIS CRONICA SIMPLE</v>
          </cell>
          <cell r="C3889" t="str">
            <v>076</v>
          </cell>
        </row>
        <row r="3890">
          <cell r="A3890" t="str">
            <v>J411</v>
          </cell>
          <cell r="B3890" t="str">
            <v>BRONQUITIS CRONICA MUCOPURULENTA</v>
          </cell>
          <cell r="C3890" t="str">
            <v>076</v>
          </cell>
        </row>
        <row r="3891">
          <cell r="A3891" t="str">
            <v>J418</v>
          </cell>
          <cell r="B3891" t="str">
            <v>BRONQUITIS CRONICA MIXTA SIMPLE Y MUCOPURULENTA</v>
          </cell>
          <cell r="C3891" t="str">
            <v>076</v>
          </cell>
        </row>
        <row r="3892">
          <cell r="A3892" t="str">
            <v>J42</v>
          </cell>
          <cell r="B3892" t="str">
            <v>BRONQUITIS CRONICA NO ESPECIFICADA</v>
          </cell>
          <cell r="C3892" t="str">
            <v>076</v>
          </cell>
        </row>
        <row r="3893">
          <cell r="A3893" t="str">
            <v>J43</v>
          </cell>
          <cell r="B3893" t="str">
            <v>ENFISEMA</v>
          </cell>
          <cell r="C3893" t="str">
            <v>076</v>
          </cell>
        </row>
        <row r="3894">
          <cell r="A3894" t="str">
            <v>J430</v>
          </cell>
          <cell r="B3894" t="str">
            <v>SINDROME DE MACLEOD</v>
          </cell>
          <cell r="C3894" t="str">
            <v>076</v>
          </cell>
        </row>
        <row r="3895">
          <cell r="A3895" t="str">
            <v>J431</v>
          </cell>
          <cell r="B3895" t="str">
            <v>ENFISEMA PANLOBULAR</v>
          </cell>
          <cell r="C3895" t="str">
            <v>076</v>
          </cell>
        </row>
        <row r="3896">
          <cell r="A3896" t="str">
            <v>J432</v>
          </cell>
          <cell r="B3896" t="str">
            <v>ENFISEMA CENTROLOBULAR</v>
          </cell>
          <cell r="C3896" t="str">
            <v>076</v>
          </cell>
        </row>
        <row r="3897">
          <cell r="A3897" t="str">
            <v>J438</v>
          </cell>
          <cell r="B3897" t="str">
            <v>OTROS TIPOS DE ENFISEMA</v>
          </cell>
          <cell r="C3897" t="str">
            <v>076</v>
          </cell>
        </row>
        <row r="3898">
          <cell r="A3898" t="str">
            <v>J439</v>
          </cell>
          <cell r="B3898" t="str">
            <v>ENFISEMA, NO ESPECIFICADO</v>
          </cell>
          <cell r="C3898" t="str">
            <v>076</v>
          </cell>
        </row>
        <row r="3899">
          <cell r="A3899" t="str">
            <v>J44</v>
          </cell>
          <cell r="B3899" t="str">
            <v>OTRAS ENFERMEDADES PULMONARES OBSTRUCTIVAS CRONICAS</v>
          </cell>
          <cell r="C3899" t="str">
            <v>076</v>
          </cell>
        </row>
        <row r="3900">
          <cell r="A3900" t="str">
            <v>J440</v>
          </cell>
          <cell r="B3900" t="str">
            <v>ENFERMEDAD PULMONAR OBSTRUCTIVA CRONICA CON INFECCION AGUDA DE LAS</v>
          </cell>
          <cell r="C3900" t="str">
            <v>076</v>
          </cell>
        </row>
        <row r="3901">
          <cell r="A3901" t="str">
            <v>J441</v>
          </cell>
          <cell r="B3901" t="str">
            <v>ENFERMEDAD PULMONAR OBSTRUCTIVA CRONICA CON EXACERBACION AGUDA</v>
          </cell>
          <cell r="C3901" t="str">
            <v>076</v>
          </cell>
        </row>
        <row r="3902">
          <cell r="A3902" t="str">
            <v>J448</v>
          </cell>
          <cell r="B3902" t="str">
            <v>OTRAS ENFERMEDADES PULMONARES OBSTRUCTIVAS CRONICAS ESPECIFIC.</v>
          </cell>
          <cell r="C3902" t="str">
            <v>076</v>
          </cell>
        </row>
        <row r="3903">
          <cell r="A3903" t="str">
            <v>J449</v>
          </cell>
          <cell r="B3903" t="str">
            <v>ENFERMEDAD PULMONAR OBSTRUCTIVA CRONICA, NO ESPECIFICADA</v>
          </cell>
          <cell r="C3903" t="str">
            <v>076</v>
          </cell>
        </row>
        <row r="3904">
          <cell r="A3904" t="str">
            <v>J45</v>
          </cell>
          <cell r="B3904" t="str">
            <v>ASMA</v>
          </cell>
          <cell r="C3904" t="str">
            <v>076</v>
          </cell>
        </row>
        <row r="3905">
          <cell r="A3905" t="str">
            <v>J450</v>
          </cell>
          <cell r="B3905" t="str">
            <v>ASMA PREDOMINANTEMENTE ALERGICA</v>
          </cell>
          <cell r="C3905" t="str">
            <v>076</v>
          </cell>
        </row>
        <row r="3906">
          <cell r="A3906" t="str">
            <v>J451</v>
          </cell>
          <cell r="B3906" t="str">
            <v>ASMA NO ALERGICA</v>
          </cell>
          <cell r="C3906" t="str">
            <v>076</v>
          </cell>
        </row>
        <row r="3907">
          <cell r="A3907" t="str">
            <v>J458</v>
          </cell>
          <cell r="B3907" t="str">
            <v>ASMA MIXTA</v>
          </cell>
          <cell r="C3907" t="str">
            <v>076</v>
          </cell>
        </row>
        <row r="3908">
          <cell r="A3908" t="str">
            <v>J459</v>
          </cell>
          <cell r="B3908" t="str">
            <v>ASMA, NO ESPECIFICADO</v>
          </cell>
          <cell r="C3908" t="str">
            <v>076</v>
          </cell>
        </row>
        <row r="3909">
          <cell r="A3909" t="str">
            <v>J46X</v>
          </cell>
          <cell r="B3909" t="str">
            <v>ESTADO ASMATICO</v>
          </cell>
          <cell r="C3909" t="str">
            <v>076</v>
          </cell>
        </row>
        <row r="3910">
          <cell r="A3910" t="str">
            <v>J47</v>
          </cell>
          <cell r="B3910" t="str">
            <v>BRONQUIECTASIA</v>
          </cell>
          <cell r="C3910" t="str">
            <v>076</v>
          </cell>
        </row>
        <row r="3911">
          <cell r="A3911" t="str">
            <v>J60</v>
          </cell>
          <cell r="B3911" t="str">
            <v>NEUMOCONIOSIS DE LOS MINEROS DEL CARBON</v>
          </cell>
          <cell r="C3911" t="str">
            <v>077</v>
          </cell>
        </row>
        <row r="3912">
          <cell r="A3912" t="str">
            <v>J61</v>
          </cell>
          <cell r="B3912" t="str">
            <v>NEUMOCONIOSIS DEBIDA AL ASBESTO Y A OTRAS FIBRAS MINERALES</v>
          </cell>
          <cell r="C3912" t="str">
            <v>077</v>
          </cell>
        </row>
        <row r="3913">
          <cell r="A3913" t="str">
            <v>J62</v>
          </cell>
          <cell r="B3913" t="str">
            <v>NEUMOCONIOSIS DEBIDA A POLVO DE SILICE</v>
          </cell>
          <cell r="C3913" t="str">
            <v>077</v>
          </cell>
        </row>
        <row r="3914">
          <cell r="A3914" t="str">
            <v>J620</v>
          </cell>
          <cell r="B3914" t="str">
            <v>NEUMOCONIOSIS DEBIDA A POLVO DE TALCO</v>
          </cell>
          <cell r="C3914" t="str">
            <v>077</v>
          </cell>
        </row>
        <row r="3915">
          <cell r="A3915" t="str">
            <v>J628</v>
          </cell>
          <cell r="B3915" t="str">
            <v>NEUMOCONIOSIS DEBIDA A OTROS A OTROS POLVOS QUE CONTIENEN SILICE</v>
          </cell>
          <cell r="C3915" t="str">
            <v>077</v>
          </cell>
        </row>
        <row r="3916">
          <cell r="A3916" t="str">
            <v>J63</v>
          </cell>
          <cell r="B3916" t="str">
            <v>NEUMOCONIOSIS DEBIDA A OTROS POLVOS INORGANICOS</v>
          </cell>
          <cell r="C3916" t="str">
            <v>077</v>
          </cell>
        </row>
        <row r="3917">
          <cell r="A3917" t="str">
            <v>J630</v>
          </cell>
          <cell r="B3917" t="str">
            <v>ALUMINOSIS (DEL PULMON)</v>
          </cell>
          <cell r="C3917" t="str">
            <v>077</v>
          </cell>
        </row>
        <row r="3918">
          <cell r="A3918" t="str">
            <v>J631</v>
          </cell>
          <cell r="B3918" t="str">
            <v>FIBROSIS (DEL PULMON) DEBIDA A BAUXITA</v>
          </cell>
          <cell r="C3918" t="str">
            <v>077</v>
          </cell>
        </row>
        <row r="3919">
          <cell r="A3919" t="str">
            <v>J632</v>
          </cell>
          <cell r="B3919" t="str">
            <v>BERILIOSIS</v>
          </cell>
          <cell r="C3919" t="str">
            <v>077</v>
          </cell>
        </row>
        <row r="3920">
          <cell r="A3920" t="str">
            <v>J633</v>
          </cell>
          <cell r="B3920" t="str">
            <v>FIBROSIS (DEL PULMON) DEBIDA A GRAFITO</v>
          </cell>
          <cell r="C3920" t="str">
            <v>077</v>
          </cell>
        </row>
        <row r="3921">
          <cell r="A3921" t="str">
            <v>J634</v>
          </cell>
          <cell r="B3921" t="str">
            <v>SIDEROSIS</v>
          </cell>
          <cell r="C3921" t="str">
            <v>077</v>
          </cell>
        </row>
        <row r="3922">
          <cell r="A3922" t="str">
            <v>J635</v>
          </cell>
          <cell r="B3922" t="str">
            <v>ESTAÑOSIS</v>
          </cell>
          <cell r="C3922" t="str">
            <v>077</v>
          </cell>
        </row>
        <row r="3923">
          <cell r="A3923" t="str">
            <v>J638</v>
          </cell>
          <cell r="B3923" t="str">
            <v>NEUMOCONIOSIS DEBIDA A OTROS POLVOS INORGANICOS ESPECIFICADOS</v>
          </cell>
          <cell r="C3923" t="str">
            <v>077</v>
          </cell>
        </row>
        <row r="3924">
          <cell r="A3924" t="str">
            <v>J64</v>
          </cell>
          <cell r="B3924" t="str">
            <v>NEUMOCONIOSIS, NO ESPECIFICADA</v>
          </cell>
          <cell r="C3924" t="str">
            <v>077</v>
          </cell>
        </row>
        <row r="3925">
          <cell r="A3925" t="str">
            <v>J65</v>
          </cell>
          <cell r="B3925" t="str">
            <v>NEUMOCONIOSIS ASOCIADA CON TUBERCULOSIS</v>
          </cell>
          <cell r="C3925" t="str">
            <v>077</v>
          </cell>
        </row>
        <row r="3926">
          <cell r="A3926" t="str">
            <v>J66</v>
          </cell>
          <cell r="B3926" t="str">
            <v>ENFERMEDADES DE LAS VIAS AEREAS DEBIDAS A POLVOS ORGANICOS ESPECIFICAD</v>
          </cell>
          <cell r="C3926" t="str">
            <v>077</v>
          </cell>
        </row>
        <row r="3927">
          <cell r="A3927" t="str">
            <v>J660</v>
          </cell>
          <cell r="B3927" t="str">
            <v>BISINOSIS</v>
          </cell>
          <cell r="C3927" t="str">
            <v>077</v>
          </cell>
        </row>
        <row r="3928">
          <cell r="A3928" t="str">
            <v>J661</v>
          </cell>
          <cell r="B3928" t="str">
            <v>ENFERMEDAD DE LOS TRABAJADORES DEL LINO</v>
          </cell>
          <cell r="C3928" t="str">
            <v>077</v>
          </cell>
        </row>
        <row r="3929">
          <cell r="A3929" t="str">
            <v>J662</v>
          </cell>
          <cell r="B3929" t="str">
            <v>CANABINOSIS</v>
          </cell>
          <cell r="C3929" t="str">
            <v>077</v>
          </cell>
        </row>
        <row r="3930">
          <cell r="A3930" t="str">
            <v>J668</v>
          </cell>
          <cell r="B3930" t="str">
            <v>ENFERMEDAD DE LAS VIAS AEREAS DEBIDA A OTROS POLVOS ORG.ESPECIFICOS</v>
          </cell>
          <cell r="C3930" t="str">
            <v>077</v>
          </cell>
        </row>
        <row r="3931">
          <cell r="A3931" t="str">
            <v>J67</v>
          </cell>
          <cell r="B3931" t="str">
            <v>NEUMONITIS DEBIDA A HIPERSENSIBILIDAD AL POLVO ORGANICO</v>
          </cell>
          <cell r="C3931" t="str">
            <v>077</v>
          </cell>
        </row>
        <row r="3932">
          <cell r="A3932" t="str">
            <v>J670</v>
          </cell>
          <cell r="B3932" t="str">
            <v>PULMON DEL GRANJERO</v>
          </cell>
          <cell r="C3932" t="str">
            <v>077</v>
          </cell>
        </row>
        <row r="3933">
          <cell r="A3933" t="str">
            <v>J671</v>
          </cell>
          <cell r="B3933" t="str">
            <v>BAGAZOSIS</v>
          </cell>
          <cell r="C3933" t="str">
            <v>077</v>
          </cell>
        </row>
        <row r="3934">
          <cell r="A3934" t="str">
            <v>J672</v>
          </cell>
          <cell r="B3934" t="str">
            <v>PULMON DEL ORNITOFILO</v>
          </cell>
          <cell r="C3934" t="str">
            <v>077</v>
          </cell>
        </row>
        <row r="3935">
          <cell r="A3935" t="str">
            <v>J673</v>
          </cell>
          <cell r="B3935" t="str">
            <v>SUBEROSIS</v>
          </cell>
          <cell r="C3935" t="str">
            <v>077</v>
          </cell>
        </row>
        <row r="3936">
          <cell r="A3936" t="str">
            <v>J674</v>
          </cell>
          <cell r="B3936" t="str">
            <v>PULMON DEL MANIPULADOR DE MALTA</v>
          </cell>
          <cell r="C3936" t="str">
            <v>077</v>
          </cell>
        </row>
        <row r="3937">
          <cell r="A3937" t="str">
            <v>J675</v>
          </cell>
          <cell r="B3937" t="str">
            <v>PULMON DEL MANIPULADOR DE HONGOS</v>
          </cell>
          <cell r="C3937" t="str">
            <v>077</v>
          </cell>
        </row>
        <row r="3938">
          <cell r="A3938" t="str">
            <v>J676</v>
          </cell>
          <cell r="B3938" t="str">
            <v>PULMON DEL DESCORTEZADOR DEL ARCE</v>
          </cell>
          <cell r="C3938" t="str">
            <v>077</v>
          </cell>
        </row>
        <row r="3939">
          <cell r="A3939" t="str">
            <v>J677</v>
          </cell>
          <cell r="B3939" t="str">
            <v>NEUMONITIS DE LA VENTILACION DEBIDA AL ACONDICIONADOR Y HUMIDIFIC</v>
          </cell>
          <cell r="C3939" t="str">
            <v>077</v>
          </cell>
        </row>
        <row r="3940">
          <cell r="A3940" t="str">
            <v>J678</v>
          </cell>
          <cell r="B3940" t="str">
            <v>NEUMONITIS DEBIDAS A HIPERSENSIBILIDAD A OTROS POLVOS ORGANICOS</v>
          </cell>
          <cell r="C3940" t="str">
            <v>077</v>
          </cell>
        </row>
        <row r="3941">
          <cell r="A3941" t="str">
            <v>J679</v>
          </cell>
          <cell r="B3941" t="str">
            <v>NEUMONITIS DEBIDA A HIPERSENSIBILIDAD A POLVO ORGANICO NO ESPECIFIC</v>
          </cell>
          <cell r="C3941" t="str">
            <v>077</v>
          </cell>
        </row>
        <row r="3942">
          <cell r="A3942" t="str">
            <v>J68</v>
          </cell>
          <cell r="B3942" t="str">
            <v>AFECCIONES RESPIRATORIAS DEBIDAS A INHALACION DE GASES, HUMOS, VAPO</v>
          </cell>
          <cell r="C3942" t="str">
            <v>077</v>
          </cell>
        </row>
        <row r="3943">
          <cell r="A3943" t="str">
            <v>J680</v>
          </cell>
          <cell r="B3943" t="str">
            <v>BRONQUITIS Y NEUMONITIS DEBIDAS A INHALACION DE GASES, HUMOS, VAPORES</v>
          </cell>
          <cell r="C3943" t="str">
            <v>077</v>
          </cell>
        </row>
        <row r="3944">
          <cell r="A3944" t="str">
            <v>J681</v>
          </cell>
          <cell r="B3944" t="str">
            <v>EDEMA PULMONAR AGUDO DEBIDO A INHALACION DE GASES. HUMOS, VAPORES</v>
          </cell>
          <cell r="C3944" t="str">
            <v>077</v>
          </cell>
        </row>
        <row r="3945">
          <cell r="A3945" t="str">
            <v>J682</v>
          </cell>
          <cell r="B3945" t="str">
            <v>INFLAMACION RESPIRATORIA SUPERIOR DEBIDA A INHALACION DE GASES, HUMOS,</v>
          </cell>
          <cell r="C3945" t="str">
            <v>077</v>
          </cell>
        </row>
        <row r="3946">
          <cell r="A3946" t="str">
            <v>J683</v>
          </cell>
          <cell r="B3946" t="str">
            <v>OTRAS AFECCIONES RESPIRATORIAS AGUDAS Y SUBAGUDAS DEBIDAS A INHALA</v>
          </cell>
          <cell r="C3946" t="str">
            <v>077</v>
          </cell>
        </row>
        <row r="3947">
          <cell r="A3947" t="str">
            <v>J684</v>
          </cell>
          <cell r="B3947" t="str">
            <v>AFECCIONES RESPIRATORIAS CRONICAS DEBIDAS A INHALACION DE GASES. HUMOS</v>
          </cell>
          <cell r="C3947" t="str">
            <v>077</v>
          </cell>
        </row>
        <row r="3948">
          <cell r="A3948" t="str">
            <v>J688</v>
          </cell>
          <cell r="B3948" t="str">
            <v>OTRAS AFECCIONES RESPIRATORIAS DEBIDAS A INHALACION DE GASES. HUMOS</v>
          </cell>
          <cell r="C3948" t="str">
            <v>077</v>
          </cell>
        </row>
        <row r="3949">
          <cell r="A3949" t="str">
            <v>J689</v>
          </cell>
          <cell r="B3949" t="str">
            <v>AFECCION RESPIRATORIA NO ESPECIFICADA, DEBIDA A INHALACION DE GASES</v>
          </cell>
          <cell r="C3949" t="str">
            <v>077</v>
          </cell>
        </row>
        <row r="3950">
          <cell r="A3950" t="str">
            <v>J69</v>
          </cell>
          <cell r="B3950" t="str">
            <v>NEUMONITIS DEBIDA A SLIDOS Y LIQUIDOS</v>
          </cell>
          <cell r="C3950" t="str">
            <v>077</v>
          </cell>
        </row>
        <row r="3951">
          <cell r="A3951" t="str">
            <v>J690</v>
          </cell>
          <cell r="B3951" t="str">
            <v>NEUMONITIS DEBIDA A ASPIRACION DE ALIMENTOS O VOMITO</v>
          </cell>
          <cell r="C3951" t="str">
            <v>077</v>
          </cell>
        </row>
        <row r="3952">
          <cell r="A3952" t="str">
            <v>J691</v>
          </cell>
          <cell r="B3952" t="str">
            <v>NEUMONITIS DEBIDA A ASPIRACION DE ACEITES Y ESENCIAS</v>
          </cell>
          <cell r="C3952" t="str">
            <v>077</v>
          </cell>
        </row>
        <row r="3953">
          <cell r="A3953" t="str">
            <v>J698</v>
          </cell>
          <cell r="B3953" t="str">
            <v>NEUMONITIS DEBIDA A ASPIRACION DE OTROS SOLIDOS Y LIQUIDOS</v>
          </cell>
          <cell r="C3953" t="str">
            <v>077</v>
          </cell>
        </row>
        <row r="3954">
          <cell r="A3954" t="str">
            <v>J70</v>
          </cell>
          <cell r="B3954" t="str">
            <v>AFECCIONES RESPIRATORIAS DEBIDAS A OTROS AGENTES EXTERNOS</v>
          </cell>
          <cell r="C3954" t="str">
            <v>077</v>
          </cell>
        </row>
        <row r="3955">
          <cell r="A3955" t="str">
            <v>J700</v>
          </cell>
          <cell r="B3955" t="str">
            <v>MANIFESTACIONES PULMONARES AGUDAS DEBIDAS A RADIACION</v>
          </cell>
          <cell r="C3955" t="str">
            <v>077</v>
          </cell>
        </row>
        <row r="3956">
          <cell r="A3956" t="str">
            <v>J701</v>
          </cell>
          <cell r="B3956" t="str">
            <v>MANIFESTACIONES PULMONARES CRONICAS Y OTRAS MANIFESTACIONES DEBIDAS</v>
          </cell>
          <cell r="C3956" t="str">
            <v>077</v>
          </cell>
        </row>
        <row r="3957">
          <cell r="A3957" t="str">
            <v>J702</v>
          </cell>
          <cell r="B3957" t="str">
            <v>TRASTORNOS PULMONARES INTERSTICIALES AGUDOS INDUCIDO POR DROGAS</v>
          </cell>
          <cell r="C3957" t="str">
            <v>077</v>
          </cell>
        </row>
        <row r="3958">
          <cell r="A3958" t="str">
            <v>J703</v>
          </cell>
          <cell r="B3958" t="str">
            <v>TRASTORNOS PULMONARES INTERSTICIALES CRONICOS INDUCIDOS POR DROGAS</v>
          </cell>
          <cell r="C3958" t="str">
            <v>077</v>
          </cell>
        </row>
        <row r="3959">
          <cell r="A3959" t="str">
            <v>J704</v>
          </cell>
          <cell r="B3959" t="str">
            <v>TRASTORNOS PULMONARES INTERSTICIALES NO ESPECIFICADOS INDUCIDO</v>
          </cell>
          <cell r="C3959" t="str">
            <v>077</v>
          </cell>
        </row>
        <row r="3960">
          <cell r="A3960" t="str">
            <v>J708</v>
          </cell>
          <cell r="B3960" t="str">
            <v>AFECCIONES RESPIRATORIAS DEBIDAS A OTROS AGENTES EXTERNOS ESPECIF</v>
          </cell>
          <cell r="C3960" t="str">
            <v>077</v>
          </cell>
        </row>
        <row r="3961">
          <cell r="A3961" t="str">
            <v>J709</v>
          </cell>
          <cell r="B3961" t="str">
            <v>AFECCIONES RESPIRATORIAS DEBIDAS A AGENTES EXTERNOS NO ESPECIFICADOS</v>
          </cell>
          <cell r="C3961" t="str">
            <v>077</v>
          </cell>
        </row>
        <row r="3962">
          <cell r="A3962" t="str">
            <v>J80X</v>
          </cell>
          <cell r="B3962" t="str">
            <v>SIDROME DE DIFICULTAD RESPIRATORIA DEL ADULTO</v>
          </cell>
          <cell r="C3962" t="str">
            <v>077</v>
          </cell>
        </row>
        <row r="3963">
          <cell r="A3963" t="str">
            <v>J81</v>
          </cell>
          <cell r="B3963" t="str">
            <v>EDEMA PULMONAR</v>
          </cell>
          <cell r="C3963" t="str">
            <v>077</v>
          </cell>
        </row>
        <row r="3964">
          <cell r="A3964" t="str">
            <v>J82</v>
          </cell>
          <cell r="B3964" t="str">
            <v>EOSINOFILIA PULMONAR, NO CLASIFICADA EN OTRA PARTE</v>
          </cell>
          <cell r="C3964" t="str">
            <v>077</v>
          </cell>
        </row>
        <row r="3965">
          <cell r="A3965" t="str">
            <v>J84</v>
          </cell>
          <cell r="B3965" t="str">
            <v>OTRAS ENFERMEDADES PULMONARES INTERSTICIALES</v>
          </cell>
          <cell r="C3965" t="str">
            <v>077</v>
          </cell>
        </row>
        <row r="3966">
          <cell r="A3966" t="str">
            <v>J840</v>
          </cell>
          <cell r="B3966" t="str">
            <v>AFECCIONES ALVEOLARES Y ALVEOLOPARIETALES</v>
          </cell>
          <cell r="C3966" t="str">
            <v>077</v>
          </cell>
        </row>
        <row r="3967">
          <cell r="A3967" t="str">
            <v>J841</v>
          </cell>
          <cell r="B3967" t="str">
            <v>OTRAS ENFERMEDADES PULMONARES INTERSTICIALES CON FIBROSIS</v>
          </cell>
          <cell r="C3967" t="str">
            <v>077</v>
          </cell>
        </row>
        <row r="3968">
          <cell r="A3968" t="str">
            <v>J848</v>
          </cell>
          <cell r="B3968" t="str">
            <v>OTRAS ENFERMEDADES PULMONARES INTERSTICIALES ESPECIFICADAS</v>
          </cell>
          <cell r="C3968" t="str">
            <v>077</v>
          </cell>
        </row>
        <row r="3969">
          <cell r="A3969" t="str">
            <v>J849</v>
          </cell>
          <cell r="B3969" t="str">
            <v>ENFERMEDAD PULMONAR INTERSTICIAL, NO ESPECIFICADA</v>
          </cell>
          <cell r="C3969" t="str">
            <v>077</v>
          </cell>
        </row>
        <row r="3970">
          <cell r="A3970" t="str">
            <v>J85</v>
          </cell>
          <cell r="B3970" t="str">
            <v>ABSCESO DEL PULMON Y DEL MEDIASTINO</v>
          </cell>
          <cell r="C3970" t="str">
            <v>077</v>
          </cell>
        </row>
        <row r="3971">
          <cell r="A3971" t="str">
            <v>J850</v>
          </cell>
          <cell r="B3971" t="str">
            <v>GANGRENA Y NECROSIS DEL PULMON</v>
          </cell>
          <cell r="C3971" t="str">
            <v>077</v>
          </cell>
        </row>
        <row r="3972">
          <cell r="A3972" t="str">
            <v>J851</v>
          </cell>
          <cell r="B3972" t="str">
            <v>ABSCESO DEL PULMON CON NEUMONIA</v>
          </cell>
          <cell r="C3972" t="str">
            <v>077</v>
          </cell>
        </row>
        <row r="3973">
          <cell r="A3973" t="str">
            <v>J852</v>
          </cell>
          <cell r="B3973" t="str">
            <v>ABSCESO DEL PULMON SIN NEUMONIA</v>
          </cell>
          <cell r="C3973" t="str">
            <v>077</v>
          </cell>
        </row>
        <row r="3974">
          <cell r="A3974" t="str">
            <v>J853</v>
          </cell>
          <cell r="B3974" t="str">
            <v>ABSCESO DEL MEDIASTINO</v>
          </cell>
          <cell r="C3974" t="str">
            <v>077</v>
          </cell>
        </row>
        <row r="3975">
          <cell r="A3975" t="str">
            <v>J86</v>
          </cell>
          <cell r="B3975" t="str">
            <v>PIOTORAX</v>
          </cell>
          <cell r="C3975" t="str">
            <v>077</v>
          </cell>
        </row>
        <row r="3976">
          <cell r="A3976" t="str">
            <v>J860</v>
          </cell>
          <cell r="B3976" t="str">
            <v>PIOTORAX CON FISTULA</v>
          </cell>
          <cell r="C3976" t="str">
            <v>077</v>
          </cell>
        </row>
        <row r="3977">
          <cell r="A3977" t="str">
            <v>J869</v>
          </cell>
          <cell r="B3977" t="str">
            <v>PIOTORAX SIN FISTULA</v>
          </cell>
          <cell r="C3977" t="str">
            <v>077</v>
          </cell>
        </row>
        <row r="3978">
          <cell r="A3978" t="str">
            <v>J90</v>
          </cell>
          <cell r="B3978" t="str">
            <v>DERRAME PLEURAL NO CLASIFICADO EN OTRA PARTE</v>
          </cell>
          <cell r="C3978" t="str">
            <v>077</v>
          </cell>
        </row>
        <row r="3979">
          <cell r="A3979" t="str">
            <v>J92</v>
          </cell>
          <cell r="B3979" t="str">
            <v>PAQUIPLEURITIS</v>
          </cell>
          <cell r="C3979" t="str">
            <v>077</v>
          </cell>
        </row>
        <row r="3980">
          <cell r="A3980" t="str">
            <v>J920</v>
          </cell>
          <cell r="B3980" t="str">
            <v>PAQUIPLEURITIS CON ASBESTOSIS</v>
          </cell>
          <cell r="C3980" t="str">
            <v>077</v>
          </cell>
        </row>
        <row r="3981">
          <cell r="A3981" t="str">
            <v>J929</v>
          </cell>
          <cell r="B3981" t="str">
            <v>PAQUIPLEURITIS SIN ASBESTOSIS</v>
          </cell>
          <cell r="C3981" t="str">
            <v>077</v>
          </cell>
        </row>
        <row r="3982">
          <cell r="A3982" t="str">
            <v>J93</v>
          </cell>
          <cell r="B3982" t="str">
            <v>NEUMOTORAX</v>
          </cell>
          <cell r="C3982" t="str">
            <v>077</v>
          </cell>
        </row>
        <row r="3983">
          <cell r="A3983" t="str">
            <v>J930</v>
          </cell>
          <cell r="B3983" t="str">
            <v>NEUMOTORAX ESPONTANEO A PRESION</v>
          </cell>
          <cell r="C3983" t="str">
            <v>077</v>
          </cell>
        </row>
        <row r="3984">
          <cell r="A3984" t="str">
            <v>J931</v>
          </cell>
          <cell r="B3984" t="str">
            <v>OTROS TIPOS DE NEUMOTORAX ESPONTANEO</v>
          </cell>
          <cell r="C3984" t="str">
            <v>077</v>
          </cell>
        </row>
        <row r="3985">
          <cell r="A3985" t="str">
            <v>J938</v>
          </cell>
          <cell r="B3985" t="str">
            <v>OTROS NEUMOTORAX</v>
          </cell>
          <cell r="C3985" t="str">
            <v>077</v>
          </cell>
        </row>
        <row r="3986">
          <cell r="A3986" t="str">
            <v>J939</v>
          </cell>
          <cell r="B3986" t="str">
            <v>NEUMOTORAX, NO ESPECIFICADO</v>
          </cell>
          <cell r="C3986" t="str">
            <v>077</v>
          </cell>
        </row>
        <row r="3987">
          <cell r="A3987" t="str">
            <v>J94</v>
          </cell>
          <cell r="B3987" t="str">
            <v>OTRAS AFECCIONES DE LA PLEURA</v>
          </cell>
          <cell r="C3987" t="str">
            <v>077</v>
          </cell>
        </row>
        <row r="3988">
          <cell r="A3988" t="str">
            <v>J940</v>
          </cell>
          <cell r="B3988" t="str">
            <v>QUILOTORAX</v>
          </cell>
          <cell r="C3988" t="str">
            <v>077</v>
          </cell>
        </row>
        <row r="3989">
          <cell r="A3989" t="str">
            <v>J941</v>
          </cell>
          <cell r="B3989" t="str">
            <v>FIBROTORAX</v>
          </cell>
          <cell r="C3989" t="str">
            <v>077</v>
          </cell>
        </row>
        <row r="3990">
          <cell r="A3990" t="str">
            <v>J942</v>
          </cell>
          <cell r="B3990" t="str">
            <v>HEMOTORAX</v>
          </cell>
          <cell r="C3990" t="str">
            <v>077</v>
          </cell>
        </row>
        <row r="3991">
          <cell r="A3991" t="str">
            <v>J948</v>
          </cell>
          <cell r="B3991" t="str">
            <v>OTRAS AFECCIONES ESPECIFICADAS DE LA PLEURA</v>
          </cell>
          <cell r="C3991" t="str">
            <v>077</v>
          </cell>
        </row>
        <row r="3992">
          <cell r="A3992" t="str">
            <v>J949</v>
          </cell>
          <cell r="B3992" t="str">
            <v>AFECCIONES PLEURAL, NO ESPECIFICADA</v>
          </cell>
          <cell r="C3992" t="str">
            <v>077</v>
          </cell>
        </row>
        <row r="3993">
          <cell r="A3993" t="str">
            <v>J95</v>
          </cell>
          <cell r="B3993" t="str">
            <v>TRASTORNOS DEL SISTEMA RESPIRATORIO CONSECUTIVOS A PROC. NO CLASIF.</v>
          </cell>
          <cell r="C3993" t="str">
            <v>077</v>
          </cell>
        </row>
        <row r="3994">
          <cell r="A3994" t="str">
            <v>J950</v>
          </cell>
          <cell r="B3994" t="str">
            <v>FUNCIONAMIENTO DEFECTUOSO DE LA TRAQUEOSTOMIA</v>
          </cell>
          <cell r="C3994" t="str">
            <v>077</v>
          </cell>
        </row>
        <row r="3995">
          <cell r="A3995" t="str">
            <v>J951</v>
          </cell>
          <cell r="B3995" t="str">
            <v>INSUFICIENCIA PULMONAR AGUDA CONSECUTIVA A CIRUGIA TORACICA</v>
          </cell>
          <cell r="C3995" t="str">
            <v>077</v>
          </cell>
        </row>
        <row r="3996">
          <cell r="A3996" t="str">
            <v>J952</v>
          </cell>
          <cell r="B3996" t="str">
            <v>INSUFICIENCIA PULMONAR AGUDA CONSECUTIVA A CIRUGIA EXTRATORACICA</v>
          </cell>
          <cell r="C3996" t="str">
            <v>077</v>
          </cell>
        </row>
        <row r="3997">
          <cell r="A3997" t="str">
            <v>J953</v>
          </cell>
          <cell r="B3997" t="str">
            <v>INSUFICIENCIA PULMONAR CRONICA CONSECUTIVA A CIRUGIA</v>
          </cell>
          <cell r="C3997" t="str">
            <v>077</v>
          </cell>
        </row>
        <row r="3998">
          <cell r="A3998" t="str">
            <v>J954</v>
          </cell>
          <cell r="B3998" t="str">
            <v>SINDROME DE MENDELSON</v>
          </cell>
          <cell r="C3998" t="str">
            <v>077</v>
          </cell>
        </row>
        <row r="3999">
          <cell r="A3999" t="str">
            <v>J955</v>
          </cell>
          <cell r="B3999" t="str">
            <v>ESTENOSIS SUBGLOTICA CONSECUTIVA A PROSEDIMIENTOS</v>
          </cell>
          <cell r="C3999" t="str">
            <v>077</v>
          </cell>
        </row>
        <row r="4000">
          <cell r="A4000" t="str">
            <v>J958</v>
          </cell>
          <cell r="B4000" t="str">
            <v>OTROS TRASTORNOS RESPIRATORIOS CONSECUTIVOS A PROCEDIMIENTOS</v>
          </cell>
          <cell r="C4000" t="str">
            <v>077</v>
          </cell>
        </row>
        <row r="4001">
          <cell r="A4001" t="str">
            <v>J959</v>
          </cell>
          <cell r="B4001" t="str">
            <v>TRASTORNO NO ESPECIFICADO DEL SISTEMA RESPIRATORIO, CONSECUTIVO</v>
          </cell>
          <cell r="C4001" t="str">
            <v>077</v>
          </cell>
        </row>
        <row r="4002">
          <cell r="A4002" t="str">
            <v>J96</v>
          </cell>
          <cell r="B4002" t="str">
            <v>INSUFICIENCIA RESPIRATORIA, NO CLASIFICADA EN OTRA PARTE</v>
          </cell>
          <cell r="C4002" t="str">
            <v>077</v>
          </cell>
        </row>
        <row r="4003">
          <cell r="A4003" t="str">
            <v>J960</v>
          </cell>
          <cell r="B4003" t="str">
            <v>INSUFICIENCIA RESPIRATORIA AGUDA</v>
          </cell>
          <cell r="C4003" t="str">
            <v>077</v>
          </cell>
        </row>
        <row r="4004">
          <cell r="A4004" t="str">
            <v>J961</v>
          </cell>
          <cell r="B4004" t="str">
            <v>INSUFICIENCIA RESPIRATORIA CRONICA</v>
          </cell>
          <cell r="C4004" t="str">
            <v>077</v>
          </cell>
        </row>
        <row r="4005">
          <cell r="A4005" t="str">
            <v>J969</v>
          </cell>
          <cell r="B4005" t="str">
            <v>INSUFICIENCIA RESPIRATORIA, NO ESPECIFICADA</v>
          </cell>
          <cell r="C4005" t="str">
            <v>077</v>
          </cell>
        </row>
        <row r="4006">
          <cell r="A4006" t="str">
            <v>J98</v>
          </cell>
          <cell r="B4006" t="str">
            <v>OTROS TRASTORNOS RESPIRATORIOS</v>
          </cell>
          <cell r="C4006" t="str">
            <v>077</v>
          </cell>
        </row>
        <row r="4007">
          <cell r="A4007" t="str">
            <v>J980</v>
          </cell>
          <cell r="B4007" t="str">
            <v>ENFERMEDADES DE LA TRAQUEA Y DE LOS BRONQUIOS, NO CLASIFI. EN OTRA</v>
          </cell>
          <cell r="C4007" t="str">
            <v>077</v>
          </cell>
        </row>
        <row r="4008">
          <cell r="A4008" t="str">
            <v>J981</v>
          </cell>
          <cell r="B4008" t="str">
            <v>COLAPSO PULMONAR</v>
          </cell>
          <cell r="C4008" t="str">
            <v>077</v>
          </cell>
        </row>
        <row r="4009">
          <cell r="A4009" t="str">
            <v>J982</v>
          </cell>
          <cell r="B4009" t="str">
            <v>ENFISEMA INTERSTICIAL</v>
          </cell>
          <cell r="C4009" t="str">
            <v>077</v>
          </cell>
        </row>
        <row r="4010">
          <cell r="A4010" t="str">
            <v>J983</v>
          </cell>
          <cell r="B4010" t="str">
            <v>ENFISEMA COMPENSATORIO</v>
          </cell>
          <cell r="C4010" t="str">
            <v>077</v>
          </cell>
        </row>
        <row r="4011">
          <cell r="A4011" t="str">
            <v>J984</v>
          </cell>
          <cell r="B4011" t="str">
            <v>OTROS TRASTORNOS DEL PULMON</v>
          </cell>
          <cell r="C4011" t="str">
            <v>077</v>
          </cell>
        </row>
        <row r="4012">
          <cell r="A4012" t="str">
            <v>J985</v>
          </cell>
          <cell r="B4012" t="str">
            <v>ENFERMEDADES DEL MEDIASTINO, NO CLASIFICADAS EN OTRA PARTE</v>
          </cell>
          <cell r="C4012" t="str">
            <v>077</v>
          </cell>
        </row>
        <row r="4013">
          <cell r="A4013" t="str">
            <v>J986</v>
          </cell>
          <cell r="B4013" t="str">
            <v>TRASTORNOS DEL DIAFRAGMA</v>
          </cell>
          <cell r="C4013" t="str">
            <v>077</v>
          </cell>
        </row>
        <row r="4014">
          <cell r="A4014" t="str">
            <v>J988</v>
          </cell>
          <cell r="B4014" t="str">
            <v>OTROS TRASTORNOS RESPIRATORIOS ESPECIFICADOS</v>
          </cell>
          <cell r="C4014" t="str">
            <v>077</v>
          </cell>
        </row>
        <row r="4015">
          <cell r="A4015" t="str">
            <v>J989</v>
          </cell>
          <cell r="B4015" t="str">
            <v>TRASTORNO RESPIRATORIO, NO ESPECIFICADO</v>
          </cell>
          <cell r="C4015" t="str">
            <v>077</v>
          </cell>
        </row>
        <row r="4016">
          <cell r="A4016" t="str">
            <v>K00</v>
          </cell>
          <cell r="B4016" t="str">
            <v>TRASTORNOS DEL DESARROLLO Y DE LA ERUPCION DE LOS DIENTES</v>
          </cell>
          <cell r="C4016" t="str">
            <v>081</v>
          </cell>
        </row>
        <row r="4017">
          <cell r="A4017" t="str">
            <v>K000</v>
          </cell>
          <cell r="B4017" t="str">
            <v>ANODONCIA</v>
          </cell>
          <cell r="C4017" t="str">
            <v>081</v>
          </cell>
        </row>
        <row r="4018">
          <cell r="A4018" t="str">
            <v>K001</v>
          </cell>
          <cell r="B4018" t="str">
            <v>DIENTES SUPERNUMERARIOS</v>
          </cell>
          <cell r="C4018" t="str">
            <v>081</v>
          </cell>
        </row>
        <row r="4019">
          <cell r="A4019" t="str">
            <v>K002</v>
          </cell>
          <cell r="B4019" t="str">
            <v>ANOMALIAS DEL TAMAÑO Y DE LA FORMA DEL DIENTE</v>
          </cell>
          <cell r="C4019" t="str">
            <v>081</v>
          </cell>
        </row>
        <row r="4020">
          <cell r="A4020" t="str">
            <v>K003</v>
          </cell>
          <cell r="B4020" t="str">
            <v>DIENTES MOTEADOS</v>
          </cell>
          <cell r="C4020" t="str">
            <v>081</v>
          </cell>
        </row>
        <row r="4021">
          <cell r="A4021" t="str">
            <v>K004</v>
          </cell>
          <cell r="B4021" t="str">
            <v>ALTERACIONES EN LA FORMACION DENTARIA</v>
          </cell>
          <cell r="C4021" t="str">
            <v>081</v>
          </cell>
        </row>
        <row r="4022">
          <cell r="A4022" t="str">
            <v>K005</v>
          </cell>
          <cell r="B4022" t="str">
            <v>ALTERACIONES HEREDITARIAS DE LA ESTRUCTURA DENTARIA, NO CLASIF. EN OTR</v>
          </cell>
          <cell r="C4022" t="str">
            <v>081</v>
          </cell>
        </row>
        <row r="4023">
          <cell r="A4023" t="str">
            <v>K006</v>
          </cell>
          <cell r="B4023" t="str">
            <v>ALTERACIONES EN LA ERUPCION DENTARIA</v>
          </cell>
          <cell r="C4023" t="str">
            <v>081</v>
          </cell>
        </row>
        <row r="4024">
          <cell r="A4024" t="str">
            <v>K007</v>
          </cell>
          <cell r="B4024" t="str">
            <v>SINDROME DE LA ERUPCION DENTARIA</v>
          </cell>
          <cell r="C4024" t="str">
            <v>081</v>
          </cell>
        </row>
        <row r="4025">
          <cell r="A4025" t="str">
            <v>K008</v>
          </cell>
          <cell r="B4025" t="str">
            <v>OTROS TRASTORNOS DEL DESARROLLO DE LOS DIENTES</v>
          </cell>
          <cell r="C4025" t="str">
            <v>081</v>
          </cell>
        </row>
        <row r="4026">
          <cell r="A4026" t="str">
            <v>K009</v>
          </cell>
          <cell r="B4026" t="str">
            <v>TRASTORNO DEL DESARROLLO DE LOS DIENTES, NO ESPECIFICADO</v>
          </cell>
          <cell r="C4026" t="str">
            <v>081</v>
          </cell>
        </row>
        <row r="4027">
          <cell r="A4027" t="str">
            <v>K01</v>
          </cell>
          <cell r="B4027" t="str">
            <v>DIENTES INCLUIDOS E IMPACTADOS</v>
          </cell>
          <cell r="C4027" t="str">
            <v>081</v>
          </cell>
        </row>
        <row r="4028">
          <cell r="A4028" t="str">
            <v>K010</v>
          </cell>
          <cell r="B4028" t="str">
            <v>DIENTES INCLUIDOS</v>
          </cell>
          <cell r="C4028" t="str">
            <v>081</v>
          </cell>
        </row>
        <row r="4029">
          <cell r="A4029" t="str">
            <v>K011</v>
          </cell>
          <cell r="B4029" t="str">
            <v>DIENTES IMPACTADOS</v>
          </cell>
          <cell r="C4029" t="str">
            <v>081</v>
          </cell>
        </row>
        <row r="4030">
          <cell r="A4030" t="str">
            <v>K02</v>
          </cell>
          <cell r="B4030" t="str">
            <v>CARIES DENTAL</v>
          </cell>
          <cell r="C4030" t="str">
            <v>081</v>
          </cell>
        </row>
        <row r="4031">
          <cell r="A4031" t="str">
            <v>K020</v>
          </cell>
          <cell r="B4031" t="str">
            <v>CARIES LIMITADA AL ESMALTE</v>
          </cell>
          <cell r="C4031" t="str">
            <v>081</v>
          </cell>
        </row>
        <row r="4032">
          <cell r="A4032" t="str">
            <v>K021</v>
          </cell>
          <cell r="B4032" t="str">
            <v>CARIES DE LA DENTINA</v>
          </cell>
          <cell r="C4032" t="str">
            <v>081</v>
          </cell>
        </row>
        <row r="4033">
          <cell r="A4033" t="str">
            <v>K022</v>
          </cell>
          <cell r="B4033" t="str">
            <v>CARIES DEL CEMENTO</v>
          </cell>
          <cell r="C4033" t="str">
            <v>081</v>
          </cell>
        </row>
        <row r="4034">
          <cell r="A4034" t="str">
            <v>K023</v>
          </cell>
          <cell r="B4034" t="str">
            <v>CARIES DENTARIA DENTENIDA</v>
          </cell>
          <cell r="C4034" t="str">
            <v>081</v>
          </cell>
        </row>
        <row r="4035">
          <cell r="A4035" t="str">
            <v>K024</v>
          </cell>
          <cell r="B4035" t="str">
            <v>ODONTOCLASIA</v>
          </cell>
          <cell r="C4035" t="str">
            <v>081</v>
          </cell>
        </row>
        <row r="4036">
          <cell r="A4036" t="str">
            <v>K028</v>
          </cell>
          <cell r="B4036" t="str">
            <v>OTRAS CARIES DENTALES</v>
          </cell>
          <cell r="C4036" t="str">
            <v>081</v>
          </cell>
        </row>
        <row r="4037">
          <cell r="A4037" t="str">
            <v>K029</v>
          </cell>
          <cell r="B4037" t="str">
            <v>CARIES DENTAL, NO ESPECIFICADA</v>
          </cell>
          <cell r="C4037" t="str">
            <v>081</v>
          </cell>
        </row>
        <row r="4038">
          <cell r="A4038" t="str">
            <v>K03</v>
          </cell>
          <cell r="B4038" t="str">
            <v>OTRAS ENFERMEDADES DE LOS TEJIDOS DUROS DE LOS DIENTES</v>
          </cell>
          <cell r="C4038" t="str">
            <v>081</v>
          </cell>
        </row>
        <row r="4039">
          <cell r="A4039" t="str">
            <v>K030</v>
          </cell>
          <cell r="B4039" t="str">
            <v>ATRICION EXCESIVA DE LOS DIENTES</v>
          </cell>
          <cell r="C4039" t="str">
            <v>081</v>
          </cell>
        </row>
        <row r="4040">
          <cell r="A4040" t="str">
            <v>K031</v>
          </cell>
          <cell r="B4040" t="str">
            <v>ABRASION DE LOS DIENTES</v>
          </cell>
          <cell r="C4040" t="str">
            <v>081</v>
          </cell>
        </row>
        <row r="4041">
          <cell r="A4041" t="str">
            <v>K032</v>
          </cell>
          <cell r="B4041" t="str">
            <v>EROSION DE LOS DIENTES</v>
          </cell>
          <cell r="C4041" t="str">
            <v>081</v>
          </cell>
        </row>
        <row r="4042">
          <cell r="A4042" t="str">
            <v>K033</v>
          </cell>
          <cell r="B4042" t="str">
            <v>REABSORCION PATOLOGICA DE LOS DIENTES</v>
          </cell>
          <cell r="C4042" t="str">
            <v>081</v>
          </cell>
        </row>
        <row r="4043">
          <cell r="A4043" t="str">
            <v>K034</v>
          </cell>
          <cell r="B4043" t="str">
            <v>HIPERCEMENTOSIS</v>
          </cell>
          <cell r="C4043" t="str">
            <v>081</v>
          </cell>
        </row>
        <row r="4044">
          <cell r="A4044" t="str">
            <v>K035</v>
          </cell>
          <cell r="B4044" t="str">
            <v>ANQUILOSIS DENTAL</v>
          </cell>
          <cell r="C4044" t="str">
            <v>081</v>
          </cell>
        </row>
        <row r="4045">
          <cell r="A4045" t="str">
            <v>K036</v>
          </cell>
          <cell r="B4045" t="str">
            <v>DEPOSITO (ACRECIONES) EN LOS DIENTES</v>
          </cell>
          <cell r="C4045" t="str">
            <v>081</v>
          </cell>
        </row>
        <row r="4046">
          <cell r="A4046" t="str">
            <v>K037</v>
          </cell>
          <cell r="B4046" t="str">
            <v>CAMBIOS POSTERUPTIVOS DEL COLOR DE LOS TEJIDOS DENTALES DUROS</v>
          </cell>
          <cell r="C4046" t="str">
            <v>081</v>
          </cell>
        </row>
        <row r="4047">
          <cell r="A4047" t="str">
            <v>K038</v>
          </cell>
          <cell r="B4047" t="str">
            <v>OTRAS ENFERMEDADES ESPECIFICADAS DE LOS TEJODOS DUROS DE LOS DIENT</v>
          </cell>
          <cell r="C4047" t="str">
            <v>081</v>
          </cell>
        </row>
        <row r="4048">
          <cell r="A4048" t="str">
            <v>K039</v>
          </cell>
          <cell r="B4048" t="str">
            <v>ENFERMEDAD NO ESPECIFICADA DE LOS TEJIDOS DENTALES DUROS</v>
          </cell>
          <cell r="C4048" t="str">
            <v>081</v>
          </cell>
        </row>
        <row r="4049">
          <cell r="A4049" t="str">
            <v>K04</v>
          </cell>
          <cell r="B4049" t="str">
            <v>ENFERMEDADES DE LA PULPA Y DE LOS TEJIDOS PERIAPICALES</v>
          </cell>
          <cell r="C4049" t="str">
            <v>081</v>
          </cell>
        </row>
        <row r="4050">
          <cell r="A4050" t="str">
            <v>K040</v>
          </cell>
          <cell r="B4050" t="str">
            <v>PULPITIS</v>
          </cell>
          <cell r="C4050" t="str">
            <v>081</v>
          </cell>
        </row>
        <row r="4051">
          <cell r="A4051" t="str">
            <v>K041</v>
          </cell>
          <cell r="B4051" t="str">
            <v>NECROSIS DE LA PULPA</v>
          </cell>
          <cell r="C4051" t="str">
            <v>081</v>
          </cell>
        </row>
        <row r="4052">
          <cell r="A4052" t="str">
            <v>K042</v>
          </cell>
          <cell r="B4052" t="str">
            <v>DEGERACION DE LA PULPA</v>
          </cell>
          <cell r="C4052" t="str">
            <v>081</v>
          </cell>
        </row>
        <row r="4053">
          <cell r="A4053" t="str">
            <v>K043</v>
          </cell>
          <cell r="B4053" t="str">
            <v>FORMACION ANORMAL DE TEJIDO DURO EN LA PULPA</v>
          </cell>
          <cell r="C4053" t="str">
            <v>081</v>
          </cell>
        </row>
        <row r="4054">
          <cell r="A4054" t="str">
            <v>K044</v>
          </cell>
          <cell r="B4054" t="str">
            <v>PERIODONTITIS APICAL AGUDA ORIGINADA EN LA PULPA</v>
          </cell>
          <cell r="C4054" t="str">
            <v>081</v>
          </cell>
        </row>
        <row r="4055">
          <cell r="A4055" t="str">
            <v>K045</v>
          </cell>
          <cell r="B4055" t="str">
            <v>PERIODONTITIS APICAL CRONICA</v>
          </cell>
          <cell r="C4055" t="str">
            <v>081</v>
          </cell>
        </row>
        <row r="4056">
          <cell r="A4056" t="str">
            <v>K046</v>
          </cell>
          <cell r="B4056" t="str">
            <v>ABSCESO PERIAPICAL CON FISTULA</v>
          </cell>
          <cell r="C4056" t="str">
            <v>081</v>
          </cell>
        </row>
        <row r="4057">
          <cell r="A4057" t="str">
            <v>K047</v>
          </cell>
          <cell r="B4057" t="str">
            <v>ABSCESO PERIAPICAL SIN FISTULA</v>
          </cell>
          <cell r="C4057" t="str">
            <v>081</v>
          </cell>
        </row>
        <row r="4058">
          <cell r="A4058" t="str">
            <v>K048</v>
          </cell>
          <cell r="B4058" t="str">
            <v>QUISTE RADICULAR</v>
          </cell>
          <cell r="C4058" t="str">
            <v>081</v>
          </cell>
        </row>
        <row r="4059">
          <cell r="A4059" t="str">
            <v>K049</v>
          </cell>
          <cell r="B4059" t="str">
            <v>OTRAS ENFERMEDADES Y LAS NO ESPECIFICADAS DE LA PULPA Y DEL TEJIDO</v>
          </cell>
          <cell r="C4059" t="str">
            <v>081</v>
          </cell>
        </row>
        <row r="4060">
          <cell r="A4060" t="str">
            <v>K05</v>
          </cell>
          <cell r="B4060" t="str">
            <v>GINGIVITIS Y ENFERMEDADES PERIODONTALES</v>
          </cell>
          <cell r="C4060" t="str">
            <v>081</v>
          </cell>
        </row>
        <row r="4061">
          <cell r="A4061" t="str">
            <v>K050</v>
          </cell>
          <cell r="B4061" t="str">
            <v>GINGIVITIS AGUDA</v>
          </cell>
          <cell r="C4061" t="str">
            <v>081</v>
          </cell>
        </row>
        <row r="4062">
          <cell r="A4062" t="str">
            <v>K051</v>
          </cell>
          <cell r="B4062" t="str">
            <v>GINGIVITIS CRONICA</v>
          </cell>
          <cell r="C4062" t="str">
            <v>081</v>
          </cell>
        </row>
        <row r="4063">
          <cell r="A4063" t="str">
            <v>K052</v>
          </cell>
          <cell r="B4063" t="str">
            <v>PERIODONTITIS AGUDA</v>
          </cell>
          <cell r="C4063" t="str">
            <v>081</v>
          </cell>
        </row>
        <row r="4064">
          <cell r="A4064" t="str">
            <v>K053</v>
          </cell>
          <cell r="B4064" t="str">
            <v>PERIODONTITIS CRONICA</v>
          </cell>
          <cell r="C4064" t="str">
            <v>081</v>
          </cell>
        </row>
        <row r="4065">
          <cell r="A4065" t="str">
            <v>K054</v>
          </cell>
          <cell r="B4065" t="str">
            <v>PERIODONTOSIS</v>
          </cell>
          <cell r="C4065" t="str">
            <v>081</v>
          </cell>
        </row>
        <row r="4066">
          <cell r="A4066" t="str">
            <v>K055</v>
          </cell>
          <cell r="B4066" t="str">
            <v>OTRAS ENFERMEDADES PERIODONTALES</v>
          </cell>
          <cell r="C4066" t="str">
            <v>081</v>
          </cell>
        </row>
        <row r="4067">
          <cell r="A4067" t="str">
            <v>K056</v>
          </cell>
          <cell r="B4067" t="str">
            <v>ENFERMEDAD DEL PERIODONTO, NO ESPECIFICADA</v>
          </cell>
          <cell r="C4067" t="str">
            <v>081</v>
          </cell>
        </row>
        <row r="4068">
          <cell r="A4068" t="str">
            <v>K06</v>
          </cell>
          <cell r="B4068" t="str">
            <v>OTROS TRASTORNOS DE LA ENCIA Y DE LA ZONA EDENTULA</v>
          </cell>
          <cell r="C4068" t="str">
            <v>081</v>
          </cell>
        </row>
        <row r="4069">
          <cell r="A4069" t="str">
            <v>K060</v>
          </cell>
          <cell r="B4069" t="str">
            <v>RETRACCION GINGIVAL</v>
          </cell>
          <cell r="C4069" t="str">
            <v>081</v>
          </cell>
        </row>
        <row r="4070">
          <cell r="A4070" t="str">
            <v>K061</v>
          </cell>
          <cell r="B4070" t="str">
            <v>HIPERPLASIA GINGIVAL</v>
          </cell>
          <cell r="C4070" t="str">
            <v>081</v>
          </cell>
        </row>
        <row r="4071">
          <cell r="A4071" t="str">
            <v>K062</v>
          </cell>
          <cell r="B4071" t="str">
            <v>LESIONES DE LA ENCIA Y DE LA ZONA EDENTULA ASOCIADAS CON TRAUMATISMO</v>
          </cell>
          <cell r="C4071" t="str">
            <v>081</v>
          </cell>
        </row>
        <row r="4072">
          <cell r="A4072" t="str">
            <v>K068</v>
          </cell>
          <cell r="B4072" t="str">
            <v>OTROS TRASTORNOS ESPECIFICADOS DE LA ENCIA Y DE LA ZONA EDENTULA</v>
          </cell>
          <cell r="C4072" t="str">
            <v>081</v>
          </cell>
        </row>
        <row r="4073">
          <cell r="A4073" t="str">
            <v>K069</v>
          </cell>
          <cell r="B4073" t="str">
            <v>TRASTORNO NO ESPECIFICADO DE LA ENCIA Y DE LA ZONA EDENTULA</v>
          </cell>
          <cell r="C4073" t="str">
            <v>081</v>
          </cell>
        </row>
        <row r="4074">
          <cell r="A4074" t="str">
            <v>K07</v>
          </cell>
          <cell r="B4074" t="str">
            <v>ANOMALIAS DENTOFACIALES (INCLUSO LA MALOCLUSION)</v>
          </cell>
          <cell r="C4074" t="str">
            <v>081</v>
          </cell>
        </row>
        <row r="4075">
          <cell r="A4075" t="str">
            <v>K070</v>
          </cell>
          <cell r="B4075" t="str">
            <v>ANOMALIAS EVIDENTES DEL TAMAÑO DE LOS MAXILARES</v>
          </cell>
          <cell r="C4075" t="str">
            <v>081</v>
          </cell>
        </row>
        <row r="4076">
          <cell r="A4076" t="str">
            <v>K071</v>
          </cell>
          <cell r="B4076" t="str">
            <v>ANOMALIAS DE LA RELACION MAXILOBASILAR</v>
          </cell>
          <cell r="C4076" t="str">
            <v>081</v>
          </cell>
        </row>
        <row r="4077">
          <cell r="A4077" t="str">
            <v>K072</v>
          </cell>
          <cell r="B4077" t="str">
            <v>ANOMALIAS DE LA RELACION ENTRE LOS ARCOS DENTARIOS</v>
          </cell>
          <cell r="C4077" t="str">
            <v>081</v>
          </cell>
        </row>
        <row r="4078">
          <cell r="A4078" t="str">
            <v>K073</v>
          </cell>
          <cell r="B4078" t="str">
            <v>ANOMALIAS DE LA POSICION DEL DIENTE</v>
          </cell>
          <cell r="C4078" t="str">
            <v>081</v>
          </cell>
        </row>
        <row r="4079">
          <cell r="A4079" t="str">
            <v>K074</v>
          </cell>
          <cell r="B4079" t="str">
            <v>MALOCLUSION DE TIPO ESPECIFICADO</v>
          </cell>
          <cell r="C4079" t="str">
            <v>081</v>
          </cell>
        </row>
        <row r="4080">
          <cell r="A4080" t="str">
            <v>K075</v>
          </cell>
          <cell r="B4080" t="str">
            <v>ANOMALIAS DENTOFACIALES FUNCIONALES</v>
          </cell>
          <cell r="C4080" t="str">
            <v>081</v>
          </cell>
        </row>
        <row r="4081">
          <cell r="A4081" t="str">
            <v>K076</v>
          </cell>
          <cell r="B4081" t="str">
            <v>TRASTORNOS DE LA ARTICULACION TEMPOROMAXILAR</v>
          </cell>
          <cell r="C4081" t="str">
            <v>081</v>
          </cell>
        </row>
        <row r="4082">
          <cell r="A4082" t="str">
            <v>K078</v>
          </cell>
          <cell r="B4082" t="str">
            <v>OTRAS ANOMALIAS DENTOFACIALES</v>
          </cell>
          <cell r="C4082" t="str">
            <v>081</v>
          </cell>
        </row>
        <row r="4083">
          <cell r="A4083" t="str">
            <v>K079</v>
          </cell>
          <cell r="B4083" t="str">
            <v>ANOMALIA DENTOFACIAL, NO ESPECIFICADA</v>
          </cell>
          <cell r="C4083" t="str">
            <v>081</v>
          </cell>
        </row>
        <row r="4084">
          <cell r="A4084" t="str">
            <v>K08</v>
          </cell>
          <cell r="B4084" t="str">
            <v>OTROS TRASTORNOS DE LOS DIENTES Y DE SUS ESTRUCTURAS DE SOSTEN</v>
          </cell>
          <cell r="C4084" t="str">
            <v>081</v>
          </cell>
        </row>
        <row r="4085">
          <cell r="A4085" t="str">
            <v>K080</v>
          </cell>
          <cell r="B4085" t="str">
            <v>EXFOLIACION DE LOS DEINTES DEBIDA A CAUSAS SISTEMICAS</v>
          </cell>
          <cell r="C4085" t="str">
            <v>081</v>
          </cell>
        </row>
        <row r="4086">
          <cell r="A4086" t="str">
            <v>K081</v>
          </cell>
          <cell r="B4086" t="str">
            <v>PERDIDA DE DIENTES DEBIDA A ACCIDENTE, EXTRACCION O ENF. PERIODONTAL</v>
          </cell>
          <cell r="C4086" t="str">
            <v>081</v>
          </cell>
        </row>
        <row r="4087">
          <cell r="A4087" t="str">
            <v>K082</v>
          </cell>
          <cell r="B4087" t="str">
            <v>ATROFIA DEL REBORDE ALVEOLAR DESDENTADO</v>
          </cell>
          <cell r="C4087" t="str">
            <v>081</v>
          </cell>
        </row>
        <row r="4088">
          <cell r="A4088" t="str">
            <v>K083</v>
          </cell>
          <cell r="B4088" t="str">
            <v>RAIZ DENTAL RETENIDA</v>
          </cell>
          <cell r="C4088" t="str">
            <v>081</v>
          </cell>
        </row>
        <row r="4089">
          <cell r="A4089" t="str">
            <v>K088</v>
          </cell>
          <cell r="B4089" t="str">
            <v>OTRAS AFECCIONES ESPECIF. DE LOS DIENTES Y DE SUS ESTRUCTURAS DE SOST.</v>
          </cell>
          <cell r="C4089" t="str">
            <v>081</v>
          </cell>
        </row>
        <row r="4090">
          <cell r="A4090" t="str">
            <v>K089</v>
          </cell>
          <cell r="B4090" t="str">
            <v>TRASTORNOS DE LOS DIENTES Y DE SUS ESTRUCTURAS DE SOSTEN, NO ESPEC</v>
          </cell>
          <cell r="C4090" t="str">
            <v>081</v>
          </cell>
        </row>
        <row r="4091">
          <cell r="A4091" t="str">
            <v>K09</v>
          </cell>
          <cell r="B4091" t="str">
            <v>QUISTE DE LA REGION BUCAL, NO CLASIFICADA EN OTRA PARTE</v>
          </cell>
          <cell r="C4091" t="str">
            <v>081</v>
          </cell>
        </row>
        <row r="4092">
          <cell r="A4092" t="str">
            <v>K090</v>
          </cell>
          <cell r="B4092" t="str">
            <v>QUISTES ORIGINADOS POR EL DESARROLLO DE LOS DIENTES</v>
          </cell>
          <cell r="C4092" t="str">
            <v>081</v>
          </cell>
        </row>
        <row r="4093">
          <cell r="A4093" t="str">
            <v>K091</v>
          </cell>
          <cell r="B4093" t="str">
            <v>QUISTES DE LAS FISURAS (NO ODONTOGENICOS)</v>
          </cell>
          <cell r="C4093" t="str">
            <v>081</v>
          </cell>
        </row>
        <row r="4094">
          <cell r="A4094" t="str">
            <v>K092</v>
          </cell>
          <cell r="B4094" t="str">
            <v>OTROS QUISTES DE LOS MAXILARES</v>
          </cell>
          <cell r="C4094" t="str">
            <v>081</v>
          </cell>
        </row>
        <row r="4095">
          <cell r="A4095" t="str">
            <v>K098</v>
          </cell>
          <cell r="B4095" t="str">
            <v>OTROS QUISTES DE LA REGION BUCAL, NO CLASIFICADOS EN OTRA PARTE</v>
          </cell>
          <cell r="C4095" t="str">
            <v>081</v>
          </cell>
        </row>
        <row r="4096">
          <cell r="A4096" t="str">
            <v>K099</v>
          </cell>
          <cell r="B4096" t="str">
            <v>QUISTE DE LA REGION BUCAL, SIN OTRA ESPECIFICACION</v>
          </cell>
          <cell r="C4096" t="str">
            <v>081</v>
          </cell>
        </row>
        <row r="4097">
          <cell r="A4097" t="str">
            <v>K10</v>
          </cell>
          <cell r="B4097" t="str">
            <v>OTRAS ENFERMEDADES DE LOS MAXILARES</v>
          </cell>
          <cell r="C4097" t="str">
            <v>081</v>
          </cell>
        </row>
        <row r="4098">
          <cell r="A4098" t="str">
            <v>K100</v>
          </cell>
          <cell r="B4098" t="str">
            <v>TRASTORNOS DEL DESARROLLO DE LOS MAXILARES</v>
          </cell>
          <cell r="C4098" t="str">
            <v>081</v>
          </cell>
        </row>
        <row r="4099">
          <cell r="A4099" t="str">
            <v>K101</v>
          </cell>
          <cell r="B4099" t="str">
            <v>GRANULOMA CENTRAL DE CELULAS GIGANTES</v>
          </cell>
          <cell r="C4099" t="str">
            <v>081</v>
          </cell>
        </row>
        <row r="4100">
          <cell r="A4100" t="str">
            <v>K102</v>
          </cell>
          <cell r="B4100" t="str">
            <v>AFECCIONES INFLAMATORIAS DE LOS MAXILARES</v>
          </cell>
          <cell r="C4100" t="str">
            <v>081</v>
          </cell>
        </row>
        <row r="4101">
          <cell r="A4101" t="str">
            <v>K103</v>
          </cell>
          <cell r="B4101" t="str">
            <v>ALVEOLITIS DEL MAXILAR</v>
          </cell>
          <cell r="C4101" t="str">
            <v>081</v>
          </cell>
        </row>
        <row r="4102">
          <cell r="A4102" t="str">
            <v>K108</v>
          </cell>
          <cell r="B4102" t="str">
            <v>OTRAS ENFERMEDADES ESPECIFICADAS DE LOS MAXILARES</v>
          </cell>
          <cell r="C4102" t="str">
            <v>081</v>
          </cell>
        </row>
        <row r="4103">
          <cell r="A4103" t="str">
            <v>K109</v>
          </cell>
          <cell r="B4103" t="str">
            <v>ENFERMEDAD DE LOS MAXILARES, NO ESPECIFICADA</v>
          </cell>
          <cell r="C4103" t="str">
            <v>081</v>
          </cell>
        </row>
        <row r="4104">
          <cell r="A4104" t="str">
            <v>K11</v>
          </cell>
          <cell r="B4104" t="str">
            <v>ENFERMEDADES DE LAS GLANDULAS SALIVALES</v>
          </cell>
          <cell r="C4104" t="str">
            <v>081</v>
          </cell>
        </row>
        <row r="4105">
          <cell r="A4105" t="str">
            <v>K110</v>
          </cell>
          <cell r="B4105" t="str">
            <v>ATROFIA DE GLANDULA SALIVAL</v>
          </cell>
          <cell r="C4105" t="str">
            <v>081</v>
          </cell>
        </row>
        <row r="4106">
          <cell r="A4106" t="str">
            <v>K111</v>
          </cell>
          <cell r="B4106" t="str">
            <v>HIPERTROFIA DE GLANDULA SALIVAL</v>
          </cell>
          <cell r="C4106" t="str">
            <v>081</v>
          </cell>
        </row>
        <row r="4107">
          <cell r="A4107" t="str">
            <v>K112</v>
          </cell>
          <cell r="B4107" t="str">
            <v>SIALADENITIS</v>
          </cell>
          <cell r="C4107" t="str">
            <v>081</v>
          </cell>
        </row>
        <row r="4108">
          <cell r="A4108" t="str">
            <v>K113</v>
          </cell>
          <cell r="B4108" t="str">
            <v>ABSCESO DE GLANDULA SALIVAL</v>
          </cell>
          <cell r="C4108" t="str">
            <v>081</v>
          </cell>
        </row>
        <row r="4109">
          <cell r="A4109" t="str">
            <v>K114</v>
          </cell>
          <cell r="B4109" t="str">
            <v>FISTULA DE GLANDULA SALIVAL</v>
          </cell>
          <cell r="C4109" t="str">
            <v>081</v>
          </cell>
        </row>
        <row r="4110">
          <cell r="A4110" t="str">
            <v>K115</v>
          </cell>
          <cell r="B4110" t="str">
            <v>SIALOLITIASIS</v>
          </cell>
          <cell r="C4110" t="str">
            <v>081</v>
          </cell>
        </row>
        <row r="4111">
          <cell r="A4111" t="str">
            <v>K116</v>
          </cell>
          <cell r="B4111" t="str">
            <v>MUCOCELE DE GLANDULA SALIVAL</v>
          </cell>
          <cell r="C4111" t="str">
            <v>081</v>
          </cell>
        </row>
        <row r="4112">
          <cell r="A4112" t="str">
            <v>K117</v>
          </cell>
          <cell r="B4112" t="str">
            <v>ALTERACIONES DE LA SECRECION SALIVAL</v>
          </cell>
          <cell r="C4112" t="str">
            <v>081</v>
          </cell>
        </row>
        <row r="4113">
          <cell r="A4113" t="str">
            <v>K118</v>
          </cell>
          <cell r="B4113" t="str">
            <v>OTRAS ENFERMEDADES DE LAS GLANDULAS SALIVALES</v>
          </cell>
          <cell r="C4113" t="str">
            <v>081</v>
          </cell>
        </row>
        <row r="4114">
          <cell r="A4114" t="str">
            <v>K119</v>
          </cell>
          <cell r="B4114" t="str">
            <v>ENFERMEDAD DE GLANDULA SALIVAL, NO ESPECIFICADA</v>
          </cell>
          <cell r="C4114" t="str">
            <v>081</v>
          </cell>
        </row>
        <row r="4115">
          <cell r="A4115" t="str">
            <v>K12</v>
          </cell>
          <cell r="B4115" t="str">
            <v>ESTOMATITIS Y LESIONES AFINES</v>
          </cell>
          <cell r="C4115" t="str">
            <v>081</v>
          </cell>
        </row>
        <row r="4116">
          <cell r="A4116" t="str">
            <v>K120</v>
          </cell>
          <cell r="B4116" t="str">
            <v>ESTOMATITIS AFTOSA RECURRENTE</v>
          </cell>
          <cell r="C4116" t="str">
            <v>081</v>
          </cell>
        </row>
        <row r="4117">
          <cell r="A4117" t="str">
            <v>K121</v>
          </cell>
          <cell r="B4117" t="str">
            <v>OTRAS FORMAS DE ESTOMATITS</v>
          </cell>
          <cell r="C4117" t="str">
            <v>081</v>
          </cell>
        </row>
        <row r="4118">
          <cell r="A4118" t="str">
            <v>K122</v>
          </cell>
          <cell r="B4118" t="str">
            <v>CELULITIS Y ABSCESO DE BOCA</v>
          </cell>
          <cell r="C4118" t="str">
            <v>081</v>
          </cell>
        </row>
        <row r="4119">
          <cell r="A4119" t="str">
            <v>K13</v>
          </cell>
          <cell r="B4119" t="str">
            <v>OTRAS ENFERMEDADES DE LOS LABIOS Y DE LA MUCASA BUCAL</v>
          </cell>
          <cell r="C4119" t="str">
            <v>081</v>
          </cell>
        </row>
        <row r="4120">
          <cell r="A4120" t="str">
            <v>K130</v>
          </cell>
          <cell r="B4120" t="str">
            <v>ENFERMEDADES DE LOS LABIOS</v>
          </cell>
          <cell r="C4120" t="str">
            <v>081</v>
          </cell>
        </row>
        <row r="4121">
          <cell r="A4121" t="str">
            <v>K131</v>
          </cell>
          <cell r="B4121" t="str">
            <v>MORDEDURA DEL LABIO Y DE LA MEJILLA</v>
          </cell>
          <cell r="C4121" t="str">
            <v>081</v>
          </cell>
        </row>
        <row r="4122">
          <cell r="A4122" t="str">
            <v>K132</v>
          </cell>
          <cell r="B4122" t="str">
            <v>LEUCOPLASIA Y OTRAS ALTERACIONES DEL EPITELIO BUCAL, INCLUYENDO LA LEN</v>
          </cell>
          <cell r="C4122" t="str">
            <v>081</v>
          </cell>
        </row>
        <row r="4123">
          <cell r="A4123" t="str">
            <v>K133</v>
          </cell>
          <cell r="B4123" t="str">
            <v>LEUCOPLASIA PILOSA</v>
          </cell>
          <cell r="C4123" t="str">
            <v>081</v>
          </cell>
        </row>
        <row r="4124">
          <cell r="A4124" t="str">
            <v>K134</v>
          </cell>
          <cell r="B4124" t="str">
            <v>GRANULOMA Y LESIONES SEMEJANTES DE LA MUCOSA BUCAL</v>
          </cell>
          <cell r="C4124" t="str">
            <v>081</v>
          </cell>
        </row>
        <row r="4125">
          <cell r="A4125" t="str">
            <v>K135</v>
          </cell>
          <cell r="B4125" t="str">
            <v>FIBROSIS DE LA SUBMUCOSA BUCAL</v>
          </cell>
          <cell r="C4125" t="str">
            <v>081</v>
          </cell>
        </row>
        <row r="4126">
          <cell r="A4126" t="str">
            <v>K136</v>
          </cell>
          <cell r="B4126" t="str">
            <v>HIPERPLASIA IRRITATIVA DE LA MUCOSA BUCAL</v>
          </cell>
          <cell r="C4126" t="str">
            <v>081</v>
          </cell>
        </row>
        <row r="4127">
          <cell r="A4127" t="str">
            <v>K137</v>
          </cell>
          <cell r="B4127" t="str">
            <v>OTRAS LESIONES Y LAS NO ESPECIFICADAS DE LA MUCOSA BUCAL</v>
          </cell>
          <cell r="C4127" t="str">
            <v>081</v>
          </cell>
        </row>
        <row r="4128">
          <cell r="A4128" t="str">
            <v>K14</v>
          </cell>
          <cell r="B4128" t="str">
            <v>ENFERMEDADES DE LA LENGUA</v>
          </cell>
          <cell r="C4128" t="str">
            <v>081</v>
          </cell>
        </row>
        <row r="4129">
          <cell r="A4129" t="str">
            <v>K140</v>
          </cell>
          <cell r="B4129" t="str">
            <v>GLOSITIS</v>
          </cell>
          <cell r="C4129" t="str">
            <v>081</v>
          </cell>
        </row>
        <row r="4130">
          <cell r="A4130" t="str">
            <v>K141</v>
          </cell>
          <cell r="B4130" t="str">
            <v>LENGUA GEOGRAFICA</v>
          </cell>
          <cell r="C4130" t="str">
            <v>081</v>
          </cell>
        </row>
        <row r="4131">
          <cell r="A4131" t="str">
            <v>K142</v>
          </cell>
          <cell r="B4131" t="str">
            <v>GLOSITIS ROMBOIDEA MEDIANA</v>
          </cell>
          <cell r="C4131" t="str">
            <v>081</v>
          </cell>
        </row>
        <row r="4132">
          <cell r="A4132" t="str">
            <v>K143</v>
          </cell>
          <cell r="B4132" t="str">
            <v>HIPERTROFIA DE LAS PAPILAS LINGUALES</v>
          </cell>
          <cell r="C4132" t="str">
            <v>081</v>
          </cell>
        </row>
        <row r="4133">
          <cell r="A4133" t="str">
            <v>K144</v>
          </cell>
          <cell r="B4133" t="str">
            <v>ATROFIA DE LAS PAPILAS LINGUALES</v>
          </cell>
          <cell r="C4133" t="str">
            <v>081</v>
          </cell>
        </row>
        <row r="4134">
          <cell r="A4134" t="str">
            <v>K145</v>
          </cell>
          <cell r="B4134" t="str">
            <v>LENGUA PLEGADA</v>
          </cell>
          <cell r="C4134" t="str">
            <v>081</v>
          </cell>
        </row>
        <row r="4135">
          <cell r="A4135" t="str">
            <v>K146</v>
          </cell>
          <cell r="B4135" t="str">
            <v>GLOSODINIA</v>
          </cell>
          <cell r="C4135" t="str">
            <v>081</v>
          </cell>
        </row>
        <row r="4136">
          <cell r="A4136" t="str">
            <v>K148</v>
          </cell>
          <cell r="B4136" t="str">
            <v>OTRAS ENFERMEDADES DE LA LENGUA</v>
          </cell>
          <cell r="C4136" t="str">
            <v>081</v>
          </cell>
        </row>
        <row r="4137">
          <cell r="A4137" t="str">
            <v>K149</v>
          </cell>
          <cell r="B4137" t="str">
            <v>ENFERMEDAD DE LA LENGUA, NO ESPECIFICADA</v>
          </cell>
          <cell r="C4137" t="str">
            <v>081</v>
          </cell>
        </row>
        <row r="4138">
          <cell r="A4138" t="str">
            <v>K20</v>
          </cell>
          <cell r="B4138" t="str">
            <v>ESOFAGITIS</v>
          </cell>
          <cell r="C4138" t="str">
            <v>081</v>
          </cell>
        </row>
        <row r="4139">
          <cell r="A4139" t="str">
            <v>K21</v>
          </cell>
          <cell r="B4139" t="str">
            <v>ENFERMEDAD DEL REFLUJO GASTROESOFAGICO</v>
          </cell>
          <cell r="C4139" t="str">
            <v>081</v>
          </cell>
        </row>
        <row r="4140">
          <cell r="A4140" t="str">
            <v>K210</v>
          </cell>
          <cell r="B4140" t="str">
            <v>ENFERMEDAD DEL REFLUJO GASTROESOFAGICO CON ESOFAGITIS</v>
          </cell>
          <cell r="C4140" t="str">
            <v>081</v>
          </cell>
        </row>
        <row r="4141">
          <cell r="A4141" t="str">
            <v>K219</v>
          </cell>
          <cell r="B4141" t="str">
            <v>ENFERMEDAD DEL REFLUJO GASTROESOFAGICO SIN ESOFAGITIS</v>
          </cell>
          <cell r="C4141" t="str">
            <v>081</v>
          </cell>
        </row>
        <row r="4142">
          <cell r="A4142" t="str">
            <v>K22</v>
          </cell>
          <cell r="B4142" t="str">
            <v>OTRAS ENFERMEDADES DEL ESOFAGO</v>
          </cell>
          <cell r="C4142" t="str">
            <v>081</v>
          </cell>
        </row>
        <row r="4143">
          <cell r="A4143" t="str">
            <v>K220</v>
          </cell>
          <cell r="B4143" t="str">
            <v>ACALASIA DEL CARDIAS</v>
          </cell>
          <cell r="C4143" t="str">
            <v>081</v>
          </cell>
        </row>
        <row r="4144">
          <cell r="A4144" t="str">
            <v>K221</v>
          </cell>
          <cell r="B4144" t="str">
            <v>ULCERA DEL ESOFAGO</v>
          </cell>
          <cell r="C4144" t="str">
            <v>081</v>
          </cell>
        </row>
        <row r="4145">
          <cell r="A4145" t="str">
            <v>K222</v>
          </cell>
          <cell r="B4145" t="str">
            <v>OBSTRUCCION DEL ESOFAGO</v>
          </cell>
          <cell r="C4145" t="str">
            <v>081</v>
          </cell>
        </row>
        <row r="4146">
          <cell r="A4146" t="str">
            <v>K223</v>
          </cell>
          <cell r="B4146" t="str">
            <v>PERFORACION DEL ESOFAGO</v>
          </cell>
          <cell r="C4146" t="str">
            <v>081</v>
          </cell>
        </row>
        <row r="4147">
          <cell r="A4147" t="str">
            <v>K224</v>
          </cell>
          <cell r="B4147" t="str">
            <v>DISQUINESIA DEL ESOFAGO</v>
          </cell>
          <cell r="C4147" t="str">
            <v>081</v>
          </cell>
        </row>
        <row r="4148">
          <cell r="A4148" t="str">
            <v>K225</v>
          </cell>
          <cell r="B4148" t="str">
            <v>DIVERTICULO DEL ESOFAGO, ADQUIRIDO</v>
          </cell>
          <cell r="C4148" t="str">
            <v>081</v>
          </cell>
        </row>
        <row r="4149">
          <cell r="A4149" t="str">
            <v>K226</v>
          </cell>
          <cell r="B4149" t="str">
            <v>SINDROME DE LACERACION Y HEMORRAGIA GASTROESOFAGICAS</v>
          </cell>
          <cell r="C4149" t="str">
            <v>081</v>
          </cell>
        </row>
        <row r="4150">
          <cell r="A4150" t="str">
            <v>K228</v>
          </cell>
          <cell r="B4150" t="str">
            <v>OTRAS ENFERMEDADES ESPECIFICADAS DEL ESOFAGO</v>
          </cell>
          <cell r="C4150" t="str">
            <v>081</v>
          </cell>
        </row>
        <row r="4151">
          <cell r="A4151" t="str">
            <v>K229</v>
          </cell>
          <cell r="B4151" t="str">
            <v>ENFERMEDAD DEL ESOFAGO, NO ESPECIFICADA</v>
          </cell>
          <cell r="C4151" t="str">
            <v>081</v>
          </cell>
        </row>
        <row r="4152">
          <cell r="A4152" t="str">
            <v>K255</v>
          </cell>
          <cell r="B4152" t="str">
            <v>ULCERA GASTRICA</v>
          </cell>
          <cell r="C4152" t="str">
            <v>079</v>
          </cell>
        </row>
        <row r="4153">
          <cell r="A4153" t="str">
            <v>K26</v>
          </cell>
          <cell r="B4153" t="str">
            <v>ULCERA DUODENAL</v>
          </cell>
          <cell r="C4153" t="str">
            <v>079</v>
          </cell>
        </row>
        <row r="4154">
          <cell r="A4154" t="str">
            <v>K275</v>
          </cell>
          <cell r="B4154" t="str">
            <v>ULCERA PEPTICA, DE SITIO NO ESPECIFICADO</v>
          </cell>
          <cell r="C4154" t="str">
            <v>079</v>
          </cell>
        </row>
        <row r="4155">
          <cell r="A4155" t="str">
            <v>K28</v>
          </cell>
          <cell r="B4155" t="str">
            <v>ULCERA GASTROYEYUNAL</v>
          </cell>
          <cell r="C4155" t="str">
            <v>081</v>
          </cell>
        </row>
        <row r="4156">
          <cell r="A4156" t="str">
            <v>K29</v>
          </cell>
          <cell r="B4156" t="str">
            <v>GASTRITIS Y DUODENITIS</v>
          </cell>
          <cell r="C4156" t="str">
            <v>081</v>
          </cell>
        </row>
        <row r="4157">
          <cell r="A4157" t="str">
            <v>K290</v>
          </cell>
          <cell r="B4157" t="str">
            <v>GASTRITIS AGUDA HEMORRAGICA</v>
          </cell>
          <cell r="C4157" t="str">
            <v>081</v>
          </cell>
        </row>
        <row r="4158">
          <cell r="A4158" t="str">
            <v>K291</v>
          </cell>
          <cell r="B4158" t="str">
            <v>OTRAS GASTRITIS AGUDAS</v>
          </cell>
          <cell r="C4158" t="str">
            <v>081</v>
          </cell>
        </row>
        <row r="4159">
          <cell r="A4159" t="str">
            <v>K292</v>
          </cell>
          <cell r="B4159" t="str">
            <v>GASTRITIS ALCOHOLICA</v>
          </cell>
          <cell r="C4159" t="str">
            <v>081</v>
          </cell>
        </row>
        <row r="4160">
          <cell r="A4160" t="str">
            <v>K293</v>
          </cell>
          <cell r="B4160" t="str">
            <v>GASTRITIS CRONICA SUPERFICIAL</v>
          </cell>
          <cell r="C4160" t="str">
            <v>081</v>
          </cell>
        </row>
        <row r="4161">
          <cell r="A4161" t="str">
            <v>K294</v>
          </cell>
          <cell r="B4161" t="str">
            <v>GASTRITIS CRONICA ATROFICA</v>
          </cell>
          <cell r="C4161" t="str">
            <v>081</v>
          </cell>
        </row>
        <row r="4162">
          <cell r="A4162" t="str">
            <v>K295</v>
          </cell>
          <cell r="B4162" t="str">
            <v>GASTRITIS CRONICA, NO ESPECIFICADA</v>
          </cell>
          <cell r="C4162" t="str">
            <v>081</v>
          </cell>
        </row>
        <row r="4163">
          <cell r="A4163" t="str">
            <v>K296</v>
          </cell>
          <cell r="B4163" t="str">
            <v>OTRAS GASTRITIS</v>
          </cell>
          <cell r="C4163" t="str">
            <v>081</v>
          </cell>
        </row>
        <row r="4164">
          <cell r="A4164" t="str">
            <v>K297</v>
          </cell>
          <cell r="B4164" t="str">
            <v>GASTRITIS, NO ESPECIFICADA</v>
          </cell>
          <cell r="C4164" t="str">
            <v>081</v>
          </cell>
        </row>
        <row r="4165">
          <cell r="A4165" t="str">
            <v>K298</v>
          </cell>
          <cell r="B4165" t="str">
            <v>DUODENITIS</v>
          </cell>
          <cell r="C4165" t="str">
            <v>081</v>
          </cell>
        </row>
        <row r="4166">
          <cell r="A4166" t="str">
            <v>K299</v>
          </cell>
          <cell r="B4166" t="str">
            <v>GASTRODUODENITIS, NO ESPECIFICADA</v>
          </cell>
          <cell r="C4166" t="str">
            <v>081</v>
          </cell>
        </row>
        <row r="4167">
          <cell r="A4167" t="str">
            <v>K30</v>
          </cell>
          <cell r="B4167" t="str">
            <v>DISPEPSIA</v>
          </cell>
          <cell r="C4167" t="str">
            <v>081</v>
          </cell>
        </row>
        <row r="4168">
          <cell r="A4168" t="str">
            <v>K31</v>
          </cell>
          <cell r="B4168" t="str">
            <v>OTRAS ENFERMEDADES DEL ESTOMAGO Y DEL DUODENO</v>
          </cell>
          <cell r="C4168" t="str">
            <v>081</v>
          </cell>
        </row>
        <row r="4169">
          <cell r="A4169" t="str">
            <v>K310</v>
          </cell>
          <cell r="B4169" t="str">
            <v>DILATACION AGUDA DEL ESTOMAGO</v>
          </cell>
          <cell r="C4169" t="str">
            <v>081</v>
          </cell>
        </row>
        <row r="4170">
          <cell r="A4170" t="str">
            <v>K311</v>
          </cell>
          <cell r="B4170" t="str">
            <v>ESTENOSIS PILORICA HIPERTROFICA DEL ADULTO</v>
          </cell>
          <cell r="C4170" t="str">
            <v>081</v>
          </cell>
        </row>
        <row r="4171">
          <cell r="A4171" t="str">
            <v>K312</v>
          </cell>
          <cell r="B4171" t="str">
            <v>ESTRECHEZ  O ESTENOSIS DEL ESTOMAGO EN RELOJ DE ARENA</v>
          </cell>
          <cell r="C4171" t="str">
            <v>081</v>
          </cell>
        </row>
        <row r="4172">
          <cell r="A4172" t="str">
            <v>K313</v>
          </cell>
          <cell r="B4172" t="str">
            <v>ESPASMO DEL PILORO, NO CLASIFICADO EN OTRA PARTE</v>
          </cell>
          <cell r="C4172" t="str">
            <v>081</v>
          </cell>
        </row>
        <row r="4173">
          <cell r="A4173" t="str">
            <v>K314</v>
          </cell>
          <cell r="B4173" t="str">
            <v>DIVERTICULO GASTRICO</v>
          </cell>
          <cell r="C4173" t="str">
            <v>081</v>
          </cell>
        </row>
        <row r="4174">
          <cell r="A4174" t="str">
            <v>K315</v>
          </cell>
          <cell r="B4174" t="str">
            <v>OBSTRUCCION DEL DUODENO</v>
          </cell>
          <cell r="C4174" t="str">
            <v>081</v>
          </cell>
        </row>
        <row r="4175">
          <cell r="A4175" t="str">
            <v>K316</v>
          </cell>
          <cell r="B4175" t="str">
            <v>FISTULA DEL ESTOMAGO Y DEL DUODENO</v>
          </cell>
          <cell r="C4175" t="str">
            <v>081</v>
          </cell>
        </row>
        <row r="4176">
          <cell r="A4176" t="str">
            <v>K318</v>
          </cell>
          <cell r="B4176" t="str">
            <v>OTRAS ENFERMEDADES ESPECIFICADAS DEL ESTOMAGO Y DEL DUODENO</v>
          </cell>
          <cell r="C4176" t="str">
            <v>081</v>
          </cell>
        </row>
        <row r="4177">
          <cell r="A4177" t="str">
            <v>K319</v>
          </cell>
          <cell r="B4177" t="str">
            <v>ENFERMEDAD DEL ESTOMAGO Y DEL DUODENO, NO ESPECIFICADA</v>
          </cell>
          <cell r="C4177" t="str">
            <v>081</v>
          </cell>
        </row>
        <row r="4178">
          <cell r="A4178" t="str">
            <v>K35</v>
          </cell>
          <cell r="B4178" t="str">
            <v>APENDICITIS AGUDA</v>
          </cell>
          <cell r="C4178" t="str">
            <v>081</v>
          </cell>
        </row>
        <row r="4179">
          <cell r="A4179" t="str">
            <v>K350</v>
          </cell>
          <cell r="B4179" t="str">
            <v>APENDICITIS AGUDA CON PERITONITIS GENERALIZADA</v>
          </cell>
          <cell r="C4179" t="str">
            <v>081</v>
          </cell>
        </row>
        <row r="4180">
          <cell r="A4180" t="str">
            <v>K351</v>
          </cell>
          <cell r="B4180" t="str">
            <v>APENDICITIS AGUDA CON ABSCESO PERITONEAL</v>
          </cell>
          <cell r="C4180" t="str">
            <v>081</v>
          </cell>
        </row>
        <row r="4181">
          <cell r="A4181" t="str">
            <v>K359</v>
          </cell>
          <cell r="B4181" t="str">
            <v>APENDICITIS AGUDA, NO ESPECIFICADA</v>
          </cell>
          <cell r="C4181" t="str">
            <v>081</v>
          </cell>
        </row>
        <row r="4182">
          <cell r="A4182" t="str">
            <v>K36</v>
          </cell>
          <cell r="B4182" t="str">
            <v>OTROS TIPOS DE APENDICITIS</v>
          </cell>
          <cell r="C4182" t="str">
            <v>081</v>
          </cell>
        </row>
        <row r="4183">
          <cell r="A4183" t="str">
            <v>K37</v>
          </cell>
          <cell r="B4183" t="str">
            <v>APENDICITIS, NO ESPECIFICADA</v>
          </cell>
          <cell r="C4183" t="str">
            <v>081</v>
          </cell>
        </row>
        <row r="4184">
          <cell r="A4184" t="str">
            <v>K38</v>
          </cell>
          <cell r="B4184" t="str">
            <v>OTRAS ENFERMEDADES DEL APENDICES</v>
          </cell>
          <cell r="C4184" t="str">
            <v>081</v>
          </cell>
        </row>
        <row r="4185">
          <cell r="A4185" t="str">
            <v>K380</v>
          </cell>
          <cell r="B4185" t="str">
            <v>HIPERPLASIA DEL APENDICE</v>
          </cell>
          <cell r="C4185" t="str">
            <v>081</v>
          </cell>
        </row>
        <row r="4186">
          <cell r="A4186" t="str">
            <v>K381</v>
          </cell>
          <cell r="B4186" t="str">
            <v>CONCRECIONES APENDICULARES</v>
          </cell>
          <cell r="C4186" t="str">
            <v>081</v>
          </cell>
        </row>
        <row r="4187">
          <cell r="A4187" t="str">
            <v>K382</v>
          </cell>
          <cell r="B4187" t="str">
            <v>DIVERTICULO DEL APENDICE</v>
          </cell>
          <cell r="C4187" t="str">
            <v>081</v>
          </cell>
        </row>
        <row r="4188">
          <cell r="A4188" t="str">
            <v>K383</v>
          </cell>
          <cell r="B4188" t="str">
            <v>FISTULA DEL APENDICE</v>
          </cell>
          <cell r="C4188" t="str">
            <v>081</v>
          </cell>
        </row>
        <row r="4189">
          <cell r="A4189" t="str">
            <v>K388</v>
          </cell>
          <cell r="B4189" t="str">
            <v>OTRAS ENFERMEDADES ESPECIFICADAS DEL APENDICE</v>
          </cell>
          <cell r="C4189" t="str">
            <v>081</v>
          </cell>
        </row>
        <row r="4190">
          <cell r="A4190" t="str">
            <v>K389</v>
          </cell>
          <cell r="B4190" t="str">
            <v>ENFERMEDAD DEL APENDICE, NO ESPECIFICADA</v>
          </cell>
          <cell r="C4190" t="str">
            <v>081</v>
          </cell>
        </row>
        <row r="4191">
          <cell r="A4191" t="str">
            <v>K40</v>
          </cell>
          <cell r="B4191" t="str">
            <v>HERNIA INGUINAL</v>
          </cell>
          <cell r="C4191" t="str">
            <v>081</v>
          </cell>
        </row>
        <row r="4192">
          <cell r="A4192" t="str">
            <v>K400</v>
          </cell>
          <cell r="B4192" t="str">
            <v>HERNIA INGUINAL BILATERAL CON OBSTRUCCION, SIN GANGRENA</v>
          </cell>
          <cell r="C4192" t="str">
            <v>081</v>
          </cell>
        </row>
        <row r="4193">
          <cell r="A4193" t="str">
            <v>K401</v>
          </cell>
          <cell r="B4193" t="str">
            <v>HERNIA INGUINAL BILATERAL, CON GANGRENA</v>
          </cell>
          <cell r="C4193" t="str">
            <v>081</v>
          </cell>
        </row>
        <row r="4194">
          <cell r="A4194" t="str">
            <v>K402</v>
          </cell>
          <cell r="B4194" t="str">
            <v>HERNIA INGUNIAL BILATERAL, SIN OBSTRUCCION NI GANGRENA</v>
          </cell>
          <cell r="C4194" t="str">
            <v>081</v>
          </cell>
        </row>
        <row r="4195">
          <cell r="A4195" t="str">
            <v>K403</v>
          </cell>
          <cell r="B4195" t="str">
            <v>HERNIA INGUINAL UNILATERAL O NO ESPECIFICADA, CON OBSTRUCC. SIN GANG.</v>
          </cell>
          <cell r="C4195" t="str">
            <v>081</v>
          </cell>
        </row>
        <row r="4196">
          <cell r="A4196" t="str">
            <v>K404</v>
          </cell>
          <cell r="B4196" t="str">
            <v>HERNIA INGUINAL UNILATERAL O NO ESPECIFICADA, CON GANGRENA</v>
          </cell>
          <cell r="C4196" t="str">
            <v>081</v>
          </cell>
        </row>
        <row r="4197">
          <cell r="A4197" t="str">
            <v>K409</v>
          </cell>
          <cell r="B4197" t="str">
            <v>HERNIA INGUINAL UNILATERAL O NO ESPECIF. SIN OBSTRUCCION NI GANGRENA</v>
          </cell>
          <cell r="C4197" t="str">
            <v>081</v>
          </cell>
        </row>
        <row r="4198">
          <cell r="A4198" t="str">
            <v>K41</v>
          </cell>
          <cell r="B4198" t="str">
            <v>HERNIA FEMORAL</v>
          </cell>
          <cell r="C4198" t="str">
            <v>081</v>
          </cell>
        </row>
        <row r="4199">
          <cell r="A4199" t="str">
            <v>K410</v>
          </cell>
          <cell r="B4199" t="str">
            <v>HERNIA FEMORAL BILATERAL, CON OBSTRUCCION, SIN GANGRENA</v>
          </cell>
          <cell r="C4199" t="str">
            <v>081</v>
          </cell>
        </row>
        <row r="4200">
          <cell r="A4200" t="str">
            <v>K411</v>
          </cell>
          <cell r="B4200" t="str">
            <v>HERNIA FEMORAL BILATERAL, CON GANGRENA</v>
          </cell>
          <cell r="C4200" t="str">
            <v>081</v>
          </cell>
        </row>
        <row r="4201">
          <cell r="A4201" t="str">
            <v>K412</v>
          </cell>
          <cell r="B4201" t="str">
            <v>HERNIA FEMORAL BILATERAL, SIN OBSTRUCCION NI GANGRENA</v>
          </cell>
          <cell r="C4201" t="str">
            <v>081</v>
          </cell>
        </row>
        <row r="4202">
          <cell r="A4202" t="str">
            <v>K413</v>
          </cell>
          <cell r="B4202" t="str">
            <v>HERNIA FEMORAL UNILATERAL O NO ESPECIF. CON OBSTRUCCION SIN GANGRENA</v>
          </cell>
          <cell r="C4202" t="str">
            <v>081</v>
          </cell>
        </row>
        <row r="4203">
          <cell r="A4203" t="str">
            <v>K414</v>
          </cell>
          <cell r="B4203" t="str">
            <v>HERNIA FEMORAL UNILATERAL, CON GANGRENA</v>
          </cell>
          <cell r="C4203" t="str">
            <v>081</v>
          </cell>
        </row>
        <row r="4204">
          <cell r="A4204" t="str">
            <v>K419</v>
          </cell>
          <cell r="B4204" t="str">
            <v>HERNIA FEMORAL UNILATERAL O NO ESPECIF. SIN OBSTRUCCION NI GANFRENA</v>
          </cell>
          <cell r="C4204" t="str">
            <v>081</v>
          </cell>
        </row>
        <row r="4205">
          <cell r="A4205" t="str">
            <v>K42</v>
          </cell>
          <cell r="B4205" t="str">
            <v>HERNIA UMBILICAL</v>
          </cell>
          <cell r="C4205" t="str">
            <v>081</v>
          </cell>
        </row>
        <row r="4206">
          <cell r="A4206" t="str">
            <v>K420</v>
          </cell>
          <cell r="B4206" t="str">
            <v>HERNIA UMBILICAL CON OBSTRUCCION, SIN GANGRENA</v>
          </cell>
          <cell r="C4206" t="str">
            <v>081</v>
          </cell>
        </row>
        <row r="4207">
          <cell r="A4207" t="str">
            <v>K421</v>
          </cell>
          <cell r="B4207" t="str">
            <v>HERNIA UMBILICAL CON GANGRENA</v>
          </cell>
          <cell r="C4207" t="str">
            <v>081</v>
          </cell>
        </row>
        <row r="4208">
          <cell r="A4208" t="str">
            <v>K429</v>
          </cell>
          <cell r="B4208" t="str">
            <v>HERNIA UMBILICAL SIN OBSTRUCCION NI GANGRENA</v>
          </cell>
          <cell r="C4208" t="str">
            <v>081</v>
          </cell>
        </row>
        <row r="4209">
          <cell r="A4209" t="str">
            <v>K43</v>
          </cell>
          <cell r="B4209" t="str">
            <v>HERNIA VENTRAL</v>
          </cell>
          <cell r="C4209" t="str">
            <v>081</v>
          </cell>
        </row>
        <row r="4210">
          <cell r="A4210" t="str">
            <v>K430</v>
          </cell>
          <cell r="B4210" t="str">
            <v>HERNIA VENTRAL CON OBSTRUCCION, SIN GANGRENA</v>
          </cell>
          <cell r="C4210" t="str">
            <v>081</v>
          </cell>
        </row>
        <row r="4211">
          <cell r="A4211" t="str">
            <v>K431</v>
          </cell>
          <cell r="B4211" t="str">
            <v>HERNIA VENTRAL CON GANGRENA</v>
          </cell>
          <cell r="C4211" t="str">
            <v>081</v>
          </cell>
        </row>
        <row r="4212">
          <cell r="A4212" t="str">
            <v>K439</v>
          </cell>
          <cell r="B4212" t="str">
            <v>HERNIA VENTRAL SIN OBSTRUCCION NI GANGRENA</v>
          </cell>
          <cell r="C4212" t="str">
            <v>081</v>
          </cell>
        </row>
        <row r="4213">
          <cell r="A4213" t="str">
            <v>K44</v>
          </cell>
          <cell r="B4213" t="str">
            <v>HERNIA DIAFRAGMATICA</v>
          </cell>
          <cell r="C4213" t="str">
            <v>081</v>
          </cell>
        </row>
        <row r="4214">
          <cell r="A4214" t="str">
            <v>K440</v>
          </cell>
          <cell r="B4214" t="str">
            <v>HERNIA DIAFRAGMATICA CON OBSTRUCCION, SIN GANGRENA</v>
          </cell>
          <cell r="C4214" t="str">
            <v>081</v>
          </cell>
        </row>
        <row r="4215">
          <cell r="A4215" t="str">
            <v>K441</v>
          </cell>
          <cell r="B4215" t="str">
            <v>HERNIA DIAFRAGMATICA CON GANGRENA</v>
          </cell>
          <cell r="C4215" t="str">
            <v>081</v>
          </cell>
        </row>
        <row r="4216">
          <cell r="A4216" t="str">
            <v>K449</v>
          </cell>
          <cell r="B4216" t="str">
            <v>HERNIA DIAFRAGMATICA SIN OBSTRUCCION NI GANGRENA</v>
          </cell>
          <cell r="C4216" t="str">
            <v>081</v>
          </cell>
        </row>
        <row r="4217">
          <cell r="A4217" t="str">
            <v>K45</v>
          </cell>
          <cell r="B4217" t="str">
            <v>OTRAS HERNIAS DE LA CAVIDAD ABDOMINAL</v>
          </cell>
          <cell r="C4217" t="str">
            <v>081</v>
          </cell>
        </row>
        <row r="4218">
          <cell r="A4218" t="str">
            <v>K450</v>
          </cell>
          <cell r="B4218" t="str">
            <v>OTRAS HERNIAS DE LA CAVIDAD ABDOMINAL ESPECIF. CON OBSTR. SIN GANGREN</v>
          </cell>
          <cell r="C4218" t="str">
            <v>081</v>
          </cell>
        </row>
        <row r="4219">
          <cell r="A4219" t="str">
            <v>K451</v>
          </cell>
          <cell r="B4219" t="str">
            <v>OTRAS HERNIAS DE LA CAVIDAD ABDOMINAL ESPECIFICADAS, CON GANGRENA</v>
          </cell>
          <cell r="C4219" t="str">
            <v>081</v>
          </cell>
        </row>
        <row r="4220">
          <cell r="A4220" t="str">
            <v>K458</v>
          </cell>
          <cell r="B4220" t="str">
            <v>OTRAS HERNIAS DE LA CAVIDAD ABD. ESPECIF. SIN OBSTRUCCION NI GANGRENA</v>
          </cell>
          <cell r="C4220" t="str">
            <v>081</v>
          </cell>
        </row>
        <row r="4221">
          <cell r="A4221" t="str">
            <v>K46</v>
          </cell>
          <cell r="B4221" t="str">
            <v>HERNIA NO ESPECIFICADA DE LA CAVIDAD ABDOMINAL</v>
          </cell>
          <cell r="C4221" t="str">
            <v>081</v>
          </cell>
        </row>
        <row r="4222">
          <cell r="A4222" t="str">
            <v>K460</v>
          </cell>
          <cell r="B4222" t="str">
            <v>HERNIA ABDOMINAL NO ESPECIFICADA, CON OBSTRUCCION, SIN GANGRENA</v>
          </cell>
          <cell r="C4222" t="str">
            <v>081</v>
          </cell>
        </row>
        <row r="4223">
          <cell r="A4223" t="str">
            <v>K461</v>
          </cell>
          <cell r="B4223" t="str">
            <v>HERNIA ABDOMINAL NO ESPECIFICADA, CON GANGRENA</v>
          </cell>
          <cell r="C4223" t="str">
            <v>081</v>
          </cell>
        </row>
        <row r="4224">
          <cell r="A4224" t="str">
            <v>K469</v>
          </cell>
          <cell r="B4224" t="str">
            <v>HERNIA ABDOMINAL NO ESPECIFICADA, SIN OBSTRUCCION NI GANGRENA</v>
          </cell>
          <cell r="C4224" t="str">
            <v>081</v>
          </cell>
        </row>
        <row r="4225">
          <cell r="A4225" t="str">
            <v>K50</v>
          </cell>
          <cell r="B4225" t="str">
            <v>ENFERMEDAD DE CROHN (ENTERITIS REGIONAL)</v>
          </cell>
          <cell r="C4225" t="str">
            <v>081</v>
          </cell>
        </row>
        <row r="4226">
          <cell r="A4226" t="str">
            <v>K500</v>
          </cell>
          <cell r="B4226" t="str">
            <v>ENFERMEDAD DE CROHN DEL INTESTINO DELGADO</v>
          </cell>
          <cell r="C4226" t="str">
            <v>081</v>
          </cell>
        </row>
        <row r="4227">
          <cell r="A4227" t="str">
            <v>K501</v>
          </cell>
          <cell r="B4227" t="str">
            <v>ENFERMEDAD DE CROHN DEL INTESTINO GRUESO</v>
          </cell>
          <cell r="C4227" t="str">
            <v>081</v>
          </cell>
        </row>
        <row r="4228">
          <cell r="A4228" t="str">
            <v>K508</v>
          </cell>
          <cell r="B4228" t="str">
            <v>OTROS TIPOS DE ENFERMEDAD DE CROHN</v>
          </cell>
          <cell r="C4228" t="str">
            <v>081</v>
          </cell>
        </row>
        <row r="4229">
          <cell r="A4229" t="str">
            <v>K509</v>
          </cell>
          <cell r="B4229" t="str">
            <v>ENFERMEDAD DE CROHN, NO ESPECIFICADA</v>
          </cell>
          <cell r="C4229" t="str">
            <v>081</v>
          </cell>
        </row>
        <row r="4230">
          <cell r="A4230" t="str">
            <v>K51</v>
          </cell>
          <cell r="B4230" t="str">
            <v>COLITIS ULCERATIVA</v>
          </cell>
          <cell r="C4230" t="str">
            <v>081</v>
          </cell>
        </row>
        <row r="4231">
          <cell r="A4231" t="str">
            <v>K510</v>
          </cell>
          <cell r="B4231" t="str">
            <v>ENTEROCOLITIS (CRONICA) ULCERATIVA</v>
          </cell>
          <cell r="C4231" t="str">
            <v>081</v>
          </cell>
        </row>
        <row r="4232">
          <cell r="A4232" t="str">
            <v>K511</v>
          </cell>
          <cell r="B4232" t="str">
            <v>ILEOCOLITIS (CRONICA) ULCERATIVA</v>
          </cell>
          <cell r="C4232" t="str">
            <v>081</v>
          </cell>
        </row>
        <row r="4233">
          <cell r="A4233" t="str">
            <v>K512</v>
          </cell>
          <cell r="B4233" t="str">
            <v>PROCTITIS (CRONICA) ULCERATIVA</v>
          </cell>
          <cell r="C4233" t="str">
            <v>081</v>
          </cell>
        </row>
        <row r="4234">
          <cell r="A4234" t="str">
            <v>K513</v>
          </cell>
          <cell r="B4234" t="str">
            <v>RECTOSIGMOIDITIS (CRONICA) ULCERATIVA</v>
          </cell>
          <cell r="C4234" t="str">
            <v>081</v>
          </cell>
        </row>
        <row r="4235">
          <cell r="A4235" t="str">
            <v>K514</v>
          </cell>
          <cell r="B4235" t="str">
            <v>SEUDOPOLIPOSIS DEL COLON</v>
          </cell>
          <cell r="C4235" t="str">
            <v>081</v>
          </cell>
        </row>
        <row r="4236">
          <cell r="A4236" t="str">
            <v>K515</v>
          </cell>
          <cell r="B4236" t="str">
            <v>PROCTOCOLITIS MUCOSA</v>
          </cell>
          <cell r="C4236" t="str">
            <v>081</v>
          </cell>
        </row>
        <row r="4237">
          <cell r="A4237" t="str">
            <v>K518</v>
          </cell>
          <cell r="B4237" t="str">
            <v>OTRAS COLITIS ULCERATIVAS</v>
          </cell>
          <cell r="C4237" t="str">
            <v>081</v>
          </cell>
        </row>
        <row r="4238">
          <cell r="A4238" t="str">
            <v>K519</v>
          </cell>
          <cell r="B4238" t="str">
            <v>COLITIS ULCERATIVA, SIN OTRA ESPECIFICACION</v>
          </cell>
          <cell r="C4238" t="str">
            <v>081</v>
          </cell>
        </row>
        <row r="4239">
          <cell r="A4239" t="str">
            <v>K52</v>
          </cell>
          <cell r="B4239" t="str">
            <v>OTRAS COLITIS Y GATROENTERITIS NO INFECCIOSAS</v>
          </cell>
          <cell r="C4239" t="str">
            <v>081</v>
          </cell>
        </row>
        <row r="4240">
          <cell r="A4240" t="str">
            <v>K520</v>
          </cell>
          <cell r="B4240" t="str">
            <v>COLITIS Y GASTROENTERITIS DEBIDAS A RADIACION</v>
          </cell>
          <cell r="C4240" t="str">
            <v>081</v>
          </cell>
        </row>
        <row r="4241">
          <cell r="A4241" t="str">
            <v>K521</v>
          </cell>
          <cell r="B4241" t="str">
            <v>COLITIS Y GASTROENTERITIS TOXICAS</v>
          </cell>
          <cell r="C4241" t="str">
            <v>081</v>
          </cell>
        </row>
        <row r="4242">
          <cell r="A4242" t="str">
            <v>K522</v>
          </cell>
          <cell r="B4242" t="str">
            <v>COLITIS Y GASTROENTERITIS ALERGICAS Y DIETETICAS</v>
          </cell>
          <cell r="C4242" t="str">
            <v>081</v>
          </cell>
        </row>
        <row r="4243">
          <cell r="A4243" t="str">
            <v>K528</v>
          </cell>
          <cell r="B4243" t="str">
            <v>OTRAS COLITIS Y GASTROENTERITIS NO INFECCIOSAS ESPECIFICADAS</v>
          </cell>
          <cell r="C4243" t="str">
            <v>081</v>
          </cell>
        </row>
        <row r="4244">
          <cell r="A4244" t="str">
            <v>K529</v>
          </cell>
          <cell r="B4244" t="str">
            <v>COLITIS Y GASTROENTERITIS NO INFECCIOSAS, NO ESPECIFICADAS</v>
          </cell>
          <cell r="C4244" t="str">
            <v>081</v>
          </cell>
        </row>
        <row r="4245">
          <cell r="A4245" t="str">
            <v>K55</v>
          </cell>
          <cell r="B4245" t="str">
            <v>TRASTORNO VASCULAR AGUDO DE LOS INTESTINOS</v>
          </cell>
          <cell r="C4245" t="str">
            <v>081</v>
          </cell>
        </row>
        <row r="4246">
          <cell r="A4246" t="str">
            <v>K550</v>
          </cell>
          <cell r="B4246" t="str">
            <v>TRASTORNO VASCULAR AGUDO DE LOS INTESTINOS</v>
          </cell>
          <cell r="C4246" t="str">
            <v>081</v>
          </cell>
        </row>
        <row r="4247">
          <cell r="A4247" t="str">
            <v>K551</v>
          </cell>
          <cell r="B4247" t="str">
            <v>TRASTORNO VASCULAR CRONICO DEL INTESTINO</v>
          </cell>
          <cell r="C4247" t="str">
            <v>081</v>
          </cell>
        </row>
        <row r="4248">
          <cell r="A4248" t="str">
            <v>K552</v>
          </cell>
          <cell r="B4248" t="str">
            <v>ANGIODISPLASIA DEL COLON</v>
          </cell>
          <cell r="C4248" t="str">
            <v>081</v>
          </cell>
        </row>
        <row r="4249">
          <cell r="A4249" t="str">
            <v>K558</v>
          </cell>
          <cell r="B4249" t="str">
            <v>OTROS TRASTORNOS VASCULARES DEL INTESTINO</v>
          </cell>
          <cell r="C4249" t="str">
            <v>081</v>
          </cell>
        </row>
        <row r="4250">
          <cell r="A4250" t="str">
            <v>K559</v>
          </cell>
          <cell r="B4250" t="str">
            <v>TRASTORNOS VASCULAR DEL INTESTINO, NO ESPECIFICADO</v>
          </cell>
          <cell r="C4250" t="str">
            <v>081</v>
          </cell>
        </row>
        <row r="4251">
          <cell r="A4251" t="str">
            <v>K56</v>
          </cell>
          <cell r="B4251" t="str">
            <v>ILEO PARALITICO Y OBSTRUCCION INTESTINAL SIN HERNIA</v>
          </cell>
          <cell r="C4251" t="str">
            <v>081</v>
          </cell>
        </row>
        <row r="4252">
          <cell r="A4252" t="str">
            <v>K560</v>
          </cell>
          <cell r="B4252" t="str">
            <v>ILEO PARALITICO</v>
          </cell>
          <cell r="C4252" t="str">
            <v>081</v>
          </cell>
        </row>
        <row r="4253">
          <cell r="A4253" t="str">
            <v>K561</v>
          </cell>
          <cell r="B4253" t="str">
            <v>INVAGINACION</v>
          </cell>
          <cell r="C4253" t="str">
            <v>081</v>
          </cell>
        </row>
        <row r="4254">
          <cell r="A4254" t="str">
            <v>K562</v>
          </cell>
          <cell r="B4254" t="str">
            <v>VOLVULO</v>
          </cell>
          <cell r="C4254" t="str">
            <v>081</v>
          </cell>
        </row>
        <row r="4255">
          <cell r="A4255" t="str">
            <v>K563</v>
          </cell>
          <cell r="B4255" t="str">
            <v>ILEO POR CALCULO BILIAR</v>
          </cell>
          <cell r="C4255" t="str">
            <v>081</v>
          </cell>
        </row>
        <row r="4256">
          <cell r="A4256" t="str">
            <v>K564</v>
          </cell>
          <cell r="B4256" t="str">
            <v>OTRAS OBSTRUCCIONES DEL INTESTINO</v>
          </cell>
          <cell r="C4256" t="str">
            <v>081</v>
          </cell>
        </row>
        <row r="4257">
          <cell r="A4257" t="str">
            <v>K565</v>
          </cell>
          <cell r="B4257" t="str">
            <v>ADHERENCIAS (BRIDAS) INTESTINALES CON OBSTRUCCION</v>
          </cell>
          <cell r="C4257" t="str">
            <v>081</v>
          </cell>
        </row>
        <row r="4258">
          <cell r="A4258" t="str">
            <v>K566</v>
          </cell>
          <cell r="B4258" t="str">
            <v>OTRAS OBSTRUCCIONES INTESTINALES Y LAS NO ESPECIFICADAS</v>
          </cell>
          <cell r="C4258" t="str">
            <v>081</v>
          </cell>
        </row>
        <row r="4259">
          <cell r="A4259" t="str">
            <v>K567</v>
          </cell>
          <cell r="B4259" t="str">
            <v>ILEO, NO ESPECIFICADO</v>
          </cell>
          <cell r="C4259" t="str">
            <v>081</v>
          </cell>
        </row>
        <row r="4260">
          <cell r="A4260" t="str">
            <v>K57</v>
          </cell>
          <cell r="B4260" t="str">
            <v>ENFERMEDAD DIVERTICULAR DEL INTESTINO</v>
          </cell>
          <cell r="C4260" t="str">
            <v>081</v>
          </cell>
        </row>
        <row r="4261">
          <cell r="A4261" t="str">
            <v>K570</v>
          </cell>
          <cell r="B4261" t="str">
            <v>ENFERMEDAD DIVERTICULAR DEL INTEST. DELG. CON PERFORACION Y ABSCESO</v>
          </cell>
          <cell r="C4261" t="str">
            <v>081</v>
          </cell>
        </row>
        <row r="4262">
          <cell r="A4262" t="str">
            <v>K571</v>
          </cell>
          <cell r="B4262" t="str">
            <v>ENF. DIVERTICULAR DEL INTESTINO DELGADO SIN PERFORACION NI ABSCESO</v>
          </cell>
          <cell r="C4262" t="str">
            <v>081</v>
          </cell>
        </row>
        <row r="4263">
          <cell r="A4263" t="str">
            <v>K572</v>
          </cell>
          <cell r="B4263" t="str">
            <v>ENF. DIVERTICULAR DEL INTEST. GRUESO CON PERFORACION Y ABSCESO</v>
          </cell>
          <cell r="C4263" t="str">
            <v>081</v>
          </cell>
        </row>
        <row r="4264">
          <cell r="A4264" t="str">
            <v>K573</v>
          </cell>
          <cell r="B4264" t="str">
            <v>ENF. DIVERTICULAR DEL INTESTINO GRUESO SIN PERFORACION NI ABSCESO</v>
          </cell>
          <cell r="C4264" t="str">
            <v>081</v>
          </cell>
        </row>
        <row r="4265">
          <cell r="A4265" t="str">
            <v>K574</v>
          </cell>
          <cell r="B4265" t="str">
            <v>ENF. DIVERTICULAR DE AMBOS INTEST. CON PERFORACION Y ABSCESO</v>
          </cell>
          <cell r="C4265" t="str">
            <v>081</v>
          </cell>
        </row>
        <row r="4266">
          <cell r="A4266" t="str">
            <v>K575</v>
          </cell>
          <cell r="B4266" t="str">
            <v>ENF. DIVERTICULAR DE AMBOS INTESTINOS, SIN PERFORACION NI ABSCESO</v>
          </cell>
          <cell r="C4266" t="str">
            <v>081</v>
          </cell>
        </row>
        <row r="4267">
          <cell r="A4267" t="str">
            <v>K578</v>
          </cell>
          <cell r="B4267" t="str">
            <v>ENF. DIVERTICULAR DEL INTEST. PARTE NO ESPECIF. CON PERFOR. Y ABSCESO</v>
          </cell>
          <cell r="C4267" t="str">
            <v>081</v>
          </cell>
        </row>
        <row r="4268">
          <cell r="A4268" t="str">
            <v>K579</v>
          </cell>
          <cell r="B4268" t="str">
            <v>ENF. DIVERTICULAR DEL INTEST. PARTE NO ESPECIF. SIN PERFOR. NI ABSCESO</v>
          </cell>
          <cell r="C4268" t="str">
            <v>081</v>
          </cell>
        </row>
        <row r="4269">
          <cell r="A4269" t="str">
            <v>K58</v>
          </cell>
          <cell r="B4269" t="str">
            <v>SINDROME DEL COLON IRRITABLE</v>
          </cell>
          <cell r="C4269" t="str">
            <v>081</v>
          </cell>
        </row>
        <row r="4270">
          <cell r="A4270" t="str">
            <v>K580</v>
          </cell>
          <cell r="B4270" t="str">
            <v>SIDROME DEL COLON IRRITABLE CON DIARREA</v>
          </cell>
          <cell r="C4270" t="str">
            <v>081</v>
          </cell>
        </row>
        <row r="4271">
          <cell r="A4271" t="str">
            <v>K589</v>
          </cell>
          <cell r="B4271" t="str">
            <v>SINDROME DEL COLON IRRITABLE SIN DIARREA</v>
          </cell>
          <cell r="C4271" t="str">
            <v>081</v>
          </cell>
        </row>
        <row r="4272">
          <cell r="A4272" t="str">
            <v>K59</v>
          </cell>
          <cell r="B4272" t="str">
            <v>OTROS TRASTORNOS FUNCIONALES DEL INTESTINO</v>
          </cell>
          <cell r="C4272" t="str">
            <v>081</v>
          </cell>
        </row>
        <row r="4273">
          <cell r="A4273" t="str">
            <v>K590</v>
          </cell>
          <cell r="B4273" t="str">
            <v>CONSTIPACION</v>
          </cell>
          <cell r="C4273" t="str">
            <v>081</v>
          </cell>
        </row>
        <row r="4274">
          <cell r="A4274" t="str">
            <v>K591</v>
          </cell>
          <cell r="B4274" t="str">
            <v>DIARREA FUNCIONAL</v>
          </cell>
          <cell r="C4274" t="str">
            <v>081</v>
          </cell>
        </row>
        <row r="4275">
          <cell r="A4275" t="str">
            <v>K592</v>
          </cell>
          <cell r="B4275" t="str">
            <v>INTESTINO NEUROGENICO, NO CLASIFICADO EN OTRA PARTE</v>
          </cell>
          <cell r="C4275" t="str">
            <v>081</v>
          </cell>
        </row>
        <row r="4276">
          <cell r="A4276" t="str">
            <v>K593</v>
          </cell>
          <cell r="B4276" t="str">
            <v>MEGACOLON, NO CLASIFICADO EN OTRA PARTE</v>
          </cell>
          <cell r="C4276" t="str">
            <v>081</v>
          </cell>
        </row>
        <row r="4277">
          <cell r="A4277" t="str">
            <v>K594</v>
          </cell>
          <cell r="B4277" t="str">
            <v>ESPASMO ANAL</v>
          </cell>
          <cell r="C4277" t="str">
            <v>081</v>
          </cell>
        </row>
        <row r="4278">
          <cell r="A4278" t="str">
            <v>K598</v>
          </cell>
          <cell r="B4278" t="str">
            <v>OTROS TRASTORNOS FUNCIONALES ESPECIFICADOS DEL INTESTINO</v>
          </cell>
          <cell r="C4278" t="str">
            <v>081</v>
          </cell>
        </row>
        <row r="4279">
          <cell r="A4279" t="str">
            <v>K599</v>
          </cell>
          <cell r="B4279" t="str">
            <v>TRASTORNO FUNCIONALES INTESTINAL, NO ESPECIFICADO</v>
          </cell>
          <cell r="C4279" t="str">
            <v>081</v>
          </cell>
        </row>
        <row r="4280">
          <cell r="A4280" t="str">
            <v>K60</v>
          </cell>
          <cell r="B4280" t="str">
            <v>FISURA Y FISTULA DE LAS REGIONES ANAL Y RECTAL</v>
          </cell>
          <cell r="C4280" t="str">
            <v>081</v>
          </cell>
        </row>
        <row r="4281">
          <cell r="A4281" t="str">
            <v>K600</v>
          </cell>
          <cell r="B4281" t="str">
            <v>FISURA ANAL AGUDA</v>
          </cell>
          <cell r="C4281" t="str">
            <v>081</v>
          </cell>
        </row>
        <row r="4282">
          <cell r="A4282" t="str">
            <v>K601</v>
          </cell>
          <cell r="B4282" t="str">
            <v>FISURA ANAL CRONICA</v>
          </cell>
          <cell r="C4282" t="str">
            <v>081</v>
          </cell>
        </row>
        <row r="4283">
          <cell r="A4283" t="str">
            <v>K602</v>
          </cell>
          <cell r="B4283" t="str">
            <v>FISURA ANAL, NO ESPECIFICADA</v>
          </cell>
          <cell r="C4283" t="str">
            <v>081</v>
          </cell>
        </row>
        <row r="4284">
          <cell r="A4284" t="str">
            <v>K603</v>
          </cell>
          <cell r="B4284" t="str">
            <v>FISTULA ANAL</v>
          </cell>
          <cell r="C4284" t="str">
            <v>081</v>
          </cell>
        </row>
        <row r="4285">
          <cell r="A4285" t="str">
            <v>K604</v>
          </cell>
          <cell r="B4285" t="str">
            <v>FISTULA RECTAL</v>
          </cell>
          <cell r="C4285" t="str">
            <v>081</v>
          </cell>
        </row>
        <row r="4286">
          <cell r="A4286" t="str">
            <v>K605</v>
          </cell>
          <cell r="B4286" t="str">
            <v>FISTULA ANORRECTAL</v>
          </cell>
          <cell r="C4286" t="str">
            <v>081</v>
          </cell>
        </row>
        <row r="4287">
          <cell r="A4287" t="str">
            <v>K61</v>
          </cell>
          <cell r="B4287" t="str">
            <v>ABSCESO DE LAS REGIONES ANAL Y RECTAL</v>
          </cell>
          <cell r="C4287" t="str">
            <v>081</v>
          </cell>
        </row>
        <row r="4288">
          <cell r="A4288" t="str">
            <v>K610</v>
          </cell>
          <cell r="B4288" t="str">
            <v>ABSCESO ANAL</v>
          </cell>
          <cell r="C4288" t="str">
            <v>081</v>
          </cell>
        </row>
        <row r="4289">
          <cell r="A4289" t="str">
            <v>K611</v>
          </cell>
          <cell r="B4289" t="str">
            <v>ABSCESO RECTAL</v>
          </cell>
          <cell r="C4289" t="str">
            <v>081</v>
          </cell>
        </row>
        <row r="4290">
          <cell r="A4290" t="str">
            <v>K612</v>
          </cell>
          <cell r="B4290" t="str">
            <v>ABSCESO ANORRECTAL</v>
          </cell>
          <cell r="C4290" t="str">
            <v>081</v>
          </cell>
        </row>
        <row r="4291">
          <cell r="A4291" t="str">
            <v>K613</v>
          </cell>
          <cell r="B4291" t="str">
            <v>ABSCESO ISQUIORRECTAL</v>
          </cell>
          <cell r="C4291" t="str">
            <v>081</v>
          </cell>
        </row>
        <row r="4292">
          <cell r="A4292" t="str">
            <v>K614</v>
          </cell>
          <cell r="B4292" t="str">
            <v>ABSCESO INTRAESFINTERIANO</v>
          </cell>
          <cell r="C4292" t="str">
            <v>081</v>
          </cell>
        </row>
        <row r="4293">
          <cell r="A4293" t="str">
            <v>K62</v>
          </cell>
          <cell r="B4293" t="str">
            <v>OTRAS ENFERMEDADES DEL ANO Y RECTO</v>
          </cell>
          <cell r="C4293" t="str">
            <v>081</v>
          </cell>
        </row>
        <row r="4294">
          <cell r="A4294" t="str">
            <v>K620</v>
          </cell>
          <cell r="B4294" t="str">
            <v>POLIPO ANAL</v>
          </cell>
          <cell r="C4294" t="str">
            <v>081</v>
          </cell>
        </row>
        <row r="4295">
          <cell r="A4295" t="str">
            <v>K621</v>
          </cell>
          <cell r="B4295" t="str">
            <v>POLIPO RECTAL</v>
          </cell>
          <cell r="C4295" t="str">
            <v>081</v>
          </cell>
        </row>
        <row r="4296">
          <cell r="A4296" t="str">
            <v>K622</v>
          </cell>
          <cell r="B4296" t="str">
            <v>PROLAPSO ANAL</v>
          </cell>
          <cell r="C4296" t="str">
            <v>081</v>
          </cell>
        </row>
        <row r="4297">
          <cell r="A4297" t="str">
            <v>K623</v>
          </cell>
          <cell r="B4297" t="str">
            <v>PROLAPSO RECTAL</v>
          </cell>
          <cell r="C4297" t="str">
            <v>081</v>
          </cell>
        </row>
        <row r="4298">
          <cell r="A4298" t="str">
            <v>K624</v>
          </cell>
          <cell r="B4298" t="str">
            <v>ESTENOSIS DEL ANO Y DEL RECTO</v>
          </cell>
          <cell r="C4298" t="str">
            <v>081</v>
          </cell>
        </row>
        <row r="4299">
          <cell r="A4299" t="str">
            <v>K625</v>
          </cell>
          <cell r="B4299" t="str">
            <v>HEMORRAGIA DEL ANO Y DEL RECTO</v>
          </cell>
          <cell r="C4299" t="str">
            <v>081</v>
          </cell>
        </row>
        <row r="4300">
          <cell r="A4300" t="str">
            <v>K626</v>
          </cell>
          <cell r="B4300" t="str">
            <v>ULCERA DEL ANO Y DEL RECTO</v>
          </cell>
          <cell r="C4300" t="str">
            <v>081</v>
          </cell>
        </row>
        <row r="4301">
          <cell r="A4301" t="str">
            <v>K627</v>
          </cell>
          <cell r="B4301" t="str">
            <v>PROCTITIS POR RADIACION</v>
          </cell>
          <cell r="C4301" t="str">
            <v>081</v>
          </cell>
        </row>
        <row r="4302">
          <cell r="A4302" t="str">
            <v>K628</v>
          </cell>
          <cell r="B4302" t="str">
            <v>OTRAS ENFERMEDADES ESPECIFICADAS DEL ANO Y DEL RECTO</v>
          </cell>
          <cell r="C4302" t="str">
            <v>081</v>
          </cell>
        </row>
        <row r="4303">
          <cell r="A4303" t="str">
            <v>K629</v>
          </cell>
          <cell r="B4303" t="str">
            <v>ENFERMEDAD DEL ANO Y RECTO, NO ESPECIFICADA</v>
          </cell>
          <cell r="C4303" t="str">
            <v>081</v>
          </cell>
        </row>
        <row r="4304">
          <cell r="A4304" t="str">
            <v>K63</v>
          </cell>
          <cell r="B4304" t="str">
            <v>OTRAS ENFERMEDADES DE LOS INTESTINOS</v>
          </cell>
          <cell r="C4304" t="str">
            <v>081</v>
          </cell>
        </row>
        <row r="4305">
          <cell r="A4305" t="str">
            <v>K630</v>
          </cell>
          <cell r="B4305" t="str">
            <v>ABSCESO DEL INTESTINO</v>
          </cell>
          <cell r="C4305" t="str">
            <v>081</v>
          </cell>
        </row>
        <row r="4306">
          <cell r="A4306" t="str">
            <v>K631</v>
          </cell>
          <cell r="B4306" t="str">
            <v>PERFORACION DEL INTESTINO (NO TRAUMATICA)</v>
          </cell>
          <cell r="C4306" t="str">
            <v>081</v>
          </cell>
        </row>
        <row r="4307">
          <cell r="A4307" t="str">
            <v>K632</v>
          </cell>
          <cell r="B4307" t="str">
            <v>FISTULA DEL INTESTINO</v>
          </cell>
          <cell r="C4307" t="str">
            <v>081</v>
          </cell>
        </row>
        <row r="4308">
          <cell r="A4308" t="str">
            <v>K633</v>
          </cell>
          <cell r="B4308" t="str">
            <v>ULCERA DEL INTESTINO</v>
          </cell>
          <cell r="C4308" t="str">
            <v>081</v>
          </cell>
        </row>
        <row r="4309">
          <cell r="A4309" t="str">
            <v>K634</v>
          </cell>
          <cell r="B4309" t="str">
            <v>ENTEROPTOSIS</v>
          </cell>
          <cell r="C4309" t="str">
            <v>081</v>
          </cell>
        </row>
        <row r="4310">
          <cell r="A4310" t="str">
            <v>K638</v>
          </cell>
          <cell r="B4310" t="str">
            <v>OTRAS ENFERMEDADES ESPECIFICADAS DEL INTESTINO</v>
          </cell>
          <cell r="C4310" t="str">
            <v>081</v>
          </cell>
        </row>
        <row r="4311">
          <cell r="A4311" t="str">
            <v>K639</v>
          </cell>
          <cell r="B4311" t="str">
            <v>ENFERMEDAD DEL INTESTINO, NO ESPECIFICADA</v>
          </cell>
          <cell r="C4311" t="str">
            <v>081</v>
          </cell>
        </row>
        <row r="4312">
          <cell r="A4312" t="str">
            <v>K65</v>
          </cell>
          <cell r="B4312" t="str">
            <v>PERITONITIS</v>
          </cell>
          <cell r="C4312" t="str">
            <v>081</v>
          </cell>
        </row>
        <row r="4313">
          <cell r="A4313" t="str">
            <v>K650</v>
          </cell>
          <cell r="B4313" t="str">
            <v>PERITONITIS AGUDA</v>
          </cell>
          <cell r="C4313" t="str">
            <v>081</v>
          </cell>
        </row>
        <row r="4314">
          <cell r="A4314" t="str">
            <v>K658</v>
          </cell>
          <cell r="B4314" t="str">
            <v>OTRAS PERITONITIS</v>
          </cell>
          <cell r="C4314" t="str">
            <v>081</v>
          </cell>
        </row>
        <row r="4315">
          <cell r="A4315" t="str">
            <v>K659</v>
          </cell>
          <cell r="B4315" t="str">
            <v>PERITONITIS, NO ESPECIFICADA</v>
          </cell>
          <cell r="C4315" t="str">
            <v>081</v>
          </cell>
        </row>
        <row r="4316">
          <cell r="A4316" t="str">
            <v>K66</v>
          </cell>
          <cell r="B4316" t="str">
            <v>OTROS TRASTORNOS DEL PERITONEO</v>
          </cell>
          <cell r="C4316" t="str">
            <v>081</v>
          </cell>
        </row>
        <row r="4317">
          <cell r="A4317" t="str">
            <v>K660</v>
          </cell>
          <cell r="B4317" t="str">
            <v>ADHERENCIAS PERITONEALES</v>
          </cell>
          <cell r="C4317" t="str">
            <v>081</v>
          </cell>
        </row>
        <row r="4318">
          <cell r="A4318" t="str">
            <v>K661</v>
          </cell>
          <cell r="B4318" t="str">
            <v>HEMOPERITONEO</v>
          </cell>
          <cell r="C4318" t="str">
            <v>081</v>
          </cell>
        </row>
        <row r="4319">
          <cell r="A4319" t="str">
            <v>K668</v>
          </cell>
          <cell r="B4319" t="str">
            <v>OTROS TRASTORNOS ESPECIFICADOS DEL PERITONEO</v>
          </cell>
          <cell r="C4319" t="str">
            <v>081</v>
          </cell>
        </row>
        <row r="4320">
          <cell r="A4320" t="str">
            <v>K669</v>
          </cell>
          <cell r="B4320" t="str">
            <v>TRASTORNO DEL PERITONEO, NO ESPECIFICADO</v>
          </cell>
          <cell r="C4320" t="str">
            <v>081</v>
          </cell>
        </row>
        <row r="4321">
          <cell r="A4321" t="str">
            <v>K70</v>
          </cell>
          <cell r="B4321" t="str">
            <v>ENFERMEDAD ALCOHOLICA DEL HIGADO</v>
          </cell>
          <cell r="C4321" t="str">
            <v>080</v>
          </cell>
        </row>
        <row r="4322">
          <cell r="A4322" t="str">
            <v>K700</v>
          </cell>
          <cell r="B4322" t="str">
            <v>HIGADO ALCOHOLICO ADIPOSO</v>
          </cell>
          <cell r="C4322" t="str">
            <v>080</v>
          </cell>
        </row>
        <row r="4323">
          <cell r="A4323" t="str">
            <v>K701</v>
          </cell>
          <cell r="B4323" t="str">
            <v>HEPATITIS ALCOHOLICA</v>
          </cell>
          <cell r="C4323" t="str">
            <v>080</v>
          </cell>
        </row>
        <row r="4324">
          <cell r="A4324" t="str">
            <v>K702</v>
          </cell>
          <cell r="B4324" t="str">
            <v>FIBROSIS Y ESCLEROSIS DEL HIGADO, ALCOHOLICA</v>
          </cell>
          <cell r="C4324" t="str">
            <v>080</v>
          </cell>
        </row>
        <row r="4325">
          <cell r="A4325" t="str">
            <v>K703</v>
          </cell>
          <cell r="B4325" t="str">
            <v>CIRROSIS HEPATICA ALCOHOLICA</v>
          </cell>
          <cell r="C4325" t="str">
            <v>080</v>
          </cell>
        </row>
        <row r="4326">
          <cell r="A4326" t="str">
            <v>K704</v>
          </cell>
          <cell r="B4326" t="str">
            <v>INSUFICIENCIA HEPATICA ALCOHOLICA</v>
          </cell>
          <cell r="C4326" t="str">
            <v>080</v>
          </cell>
        </row>
        <row r="4327">
          <cell r="A4327" t="str">
            <v>K709</v>
          </cell>
          <cell r="B4327" t="str">
            <v>ENFERMEDAD HEPATICA ALCOHOLICA, NO ESPECIFICADA</v>
          </cell>
          <cell r="C4327" t="str">
            <v>080</v>
          </cell>
        </row>
        <row r="4328">
          <cell r="A4328" t="str">
            <v>K71</v>
          </cell>
          <cell r="B4328" t="str">
            <v>ENFERMEDAD TOXICA DEL HIGADO</v>
          </cell>
          <cell r="C4328" t="str">
            <v>080</v>
          </cell>
        </row>
        <row r="4329">
          <cell r="A4329" t="str">
            <v>K710</v>
          </cell>
          <cell r="B4329" t="str">
            <v>ENFERMEDAD TOXICA DEL HIGADO, CON COLESTASIS</v>
          </cell>
          <cell r="C4329" t="str">
            <v>080</v>
          </cell>
        </row>
        <row r="4330">
          <cell r="A4330" t="str">
            <v>K711</v>
          </cell>
          <cell r="B4330" t="str">
            <v>ENFERMEDAD TOXICA DEL HIGADO CON NECROSIS HEPATICA</v>
          </cell>
          <cell r="C4330" t="str">
            <v>080</v>
          </cell>
        </row>
        <row r="4331">
          <cell r="A4331" t="str">
            <v>K712</v>
          </cell>
          <cell r="B4331" t="str">
            <v>ENFERMEDAD TOXICA DEL HIGADO CON HEPATITIS AGUDA</v>
          </cell>
          <cell r="C4331" t="str">
            <v>080</v>
          </cell>
        </row>
        <row r="4332">
          <cell r="A4332" t="str">
            <v>K713</v>
          </cell>
          <cell r="B4332" t="str">
            <v>ENFERMEDAD TOXICA DEL HIGADO CON HEPATITIS CRONICA</v>
          </cell>
          <cell r="C4332" t="str">
            <v>080</v>
          </cell>
        </row>
        <row r="4333">
          <cell r="A4333" t="str">
            <v>K714</v>
          </cell>
          <cell r="B4333" t="str">
            <v>ENFERMEDAD TOXICA DEL HIGADO CON HEPATITIS CRONICA LOBULAR</v>
          </cell>
          <cell r="C4333" t="str">
            <v>080</v>
          </cell>
        </row>
        <row r="4334">
          <cell r="A4334" t="str">
            <v>K715</v>
          </cell>
          <cell r="B4334" t="str">
            <v>ENFERMEDAD TOXICA DEL HIGADO CON HEPATITIS CRONICA ACTIVA</v>
          </cell>
          <cell r="C4334" t="str">
            <v>080</v>
          </cell>
        </row>
        <row r="4335">
          <cell r="A4335" t="str">
            <v>K716</v>
          </cell>
          <cell r="B4335" t="str">
            <v>ENFERMEDAD TOXICA DEL HIGADO CON HEPATITIS NO CLASIFICADA EN OTRA PART</v>
          </cell>
          <cell r="C4335" t="str">
            <v>080</v>
          </cell>
        </row>
        <row r="4336">
          <cell r="A4336" t="str">
            <v>K717</v>
          </cell>
          <cell r="B4336" t="str">
            <v>ENFERMEDAD TOXICA DEL HIGADO CON CIRROSIS Y FIBROSIS DEL HIGADO</v>
          </cell>
          <cell r="C4336" t="str">
            <v>080</v>
          </cell>
        </row>
        <row r="4337">
          <cell r="A4337" t="str">
            <v>K718</v>
          </cell>
          <cell r="B4337" t="str">
            <v>ENFERMEDAD TOXICA DEL HIGADO CON OTROS TRASTORNOS HEPATICOS</v>
          </cell>
          <cell r="C4337" t="str">
            <v>080</v>
          </cell>
        </row>
        <row r="4338">
          <cell r="A4338" t="str">
            <v>K719</v>
          </cell>
          <cell r="B4338" t="str">
            <v>ENFERMEDAD TOXICA DEL HIGADO, NO ESPECIFICADA</v>
          </cell>
          <cell r="C4338" t="str">
            <v>080</v>
          </cell>
        </row>
        <row r="4339">
          <cell r="A4339" t="str">
            <v>K72</v>
          </cell>
          <cell r="B4339" t="str">
            <v>INSUFICIENCIA HEPATICA, NO CLASIFICADA EN OTRA PARTE</v>
          </cell>
          <cell r="C4339" t="str">
            <v>080</v>
          </cell>
        </row>
        <row r="4340">
          <cell r="A4340" t="str">
            <v>K720</v>
          </cell>
          <cell r="B4340" t="str">
            <v>INSUFICIENCIA HEPATICA AGUDA O SUBAGUDA</v>
          </cell>
          <cell r="C4340" t="str">
            <v>080</v>
          </cell>
        </row>
        <row r="4341">
          <cell r="A4341" t="str">
            <v>K721</v>
          </cell>
          <cell r="B4341" t="str">
            <v>INSUFICIENCIA HEPATICA CRONICA</v>
          </cell>
          <cell r="C4341" t="str">
            <v>080</v>
          </cell>
        </row>
        <row r="4342">
          <cell r="A4342" t="str">
            <v>K729</v>
          </cell>
          <cell r="B4342" t="str">
            <v>INSUFICIENCIA HEPATICA, NO ESPECIFICADA</v>
          </cell>
          <cell r="C4342" t="str">
            <v>080</v>
          </cell>
        </row>
        <row r="4343">
          <cell r="A4343" t="str">
            <v>K73</v>
          </cell>
          <cell r="B4343" t="str">
            <v>HEPATITIS CRONICA, NO CLASIFICADA EN OTRA PARTE</v>
          </cell>
          <cell r="C4343" t="str">
            <v>080</v>
          </cell>
        </row>
        <row r="4344">
          <cell r="A4344" t="str">
            <v>K730</v>
          </cell>
          <cell r="B4344" t="str">
            <v>HEPATITIS CRONICA PERSISTENTE, NO CLASIFICADA EN OTRA PARTE</v>
          </cell>
          <cell r="C4344" t="str">
            <v>080</v>
          </cell>
        </row>
        <row r="4345">
          <cell r="A4345" t="str">
            <v>K731</v>
          </cell>
          <cell r="B4345" t="str">
            <v>HEPATITIS CRONICA LOBULAR, NO ESPECIFICADA EN OTRA PARTE</v>
          </cell>
          <cell r="C4345" t="str">
            <v>080</v>
          </cell>
        </row>
        <row r="4346">
          <cell r="A4346" t="str">
            <v>K732</v>
          </cell>
          <cell r="B4346" t="str">
            <v>HEPATITIS CRONICA ACTIVA, NO CLASIFICADA EN OTRA PARTE</v>
          </cell>
          <cell r="C4346" t="str">
            <v>080</v>
          </cell>
        </row>
        <row r="4347">
          <cell r="A4347" t="str">
            <v>K738</v>
          </cell>
          <cell r="B4347" t="str">
            <v>OTRAS HEPATITIS CRONICAS, NO CLASIFICADA EN OTRA PARTE</v>
          </cell>
          <cell r="C4347" t="str">
            <v>080</v>
          </cell>
        </row>
        <row r="4348">
          <cell r="A4348" t="str">
            <v>K739</v>
          </cell>
          <cell r="B4348" t="str">
            <v>HEPATITIS CRONICA, NO ESPECIFICADA</v>
          </cell>
          <cell r="C4348" t="str">
            <v>080</v>
          </cell>
        </row>
        <row r="4349">
          <cell r="A4349" t="str">
            <v>K74</v>
          </cell>
          <cell r="B4349" t="str">
            <v>FIBROSIS Y CIRROSIS DEL HIGADO</v>
          </cell>
          <cell r="C4349" t="str">
            <v>080</v>
          </cell>
        </row>
        <row r="4350">
          <cell r="A4350" t="str">
            <v>K740</v>
          </cell>
          <cell r="B4350" t="str">
            <v>FIBROSIS HEPATICA</v>
          </cell>
          <cell r="C4350" t="str">
            <v>080</v>
          </cell>
        </row>
        <row r="4351">
          <cell r="A4351" t="str">
            <v>K741</v>
          </cell>
          <cell r="B4351" t="str">
            <v>ESCLEROSIS HEPATICA</v>
          </cell>
          <cell r="C4351" t="str">
            <v>080</v>
          </cell>
        </row>
        <row r="4352">
          <cell r="A4352" t="str">
            <v>K742</v>
          </cell>
          <cell r="B4352" t="str">
            <v>FIBROSIS HEPATICA CON ESCLEROSIS HEPATICA</v>
          </cell>
          <cell r="C4352" t="str">
            <v>080</v>
          </cell>
        </row>
        <row r="4353">
          <cell r="A4353" t="str">
            <v>K743</v>
          </cell>
          <cell r="B4353" t="str">
            <v>CIRROSIS BILIAR PRIMARIA</v>
          </cell>
          <cell r="C4353" t="str">
            <v>080</v>
          </cell>
        </row>
        <row r="4354">
          <cell r="A4354" t="str">
            <v>K744</v>
          </cell>
          <cell r="B4354" t="str">
            <v>CIRROSIS BILIAR SECUNDARIA</v>
          </cell>
          <cell r="C4354" t="str">
            <v>080</v>
          </cell>
        </row>
        <row r="4355">
          <cell r="A4355" t="str">
            <v>K745</v>
          </cell>
          <cell r="B4355" t="str">
            <v>CIRROSIS BILIAR, NO ESPECIFICADA</v>
          </cell>
          <cell r="C4355" t="str">
            <v>080</v>
          </cell>
        </row>
        <row r="4356">
          <cell r="A4356" t="str">
            <v>K746</v>
          </cell>
          <cell r="B4356" t="str">
            <v>OTRAS CIRROSIS DEL HIGADO Y LAS NO ESPECIFICADAS</v>
          </cell>
          <cell r="C4356" t="str">
            <v>080</v>
          </cell>
        </row>
        <row r="4357">
          <cell r="A4357" t="str">
            <v>K75</v>
          </cell>
          <cell r="B4357" t="str">
            <v>OTRAS ENFERMEDADES INFLAMATORIAS DEL HIGADO</v>
          </cell>
          <cell r="C4357" t="str">
            <v>080</v>
          </cell>
        </row>
        <row r="4358">
          <cell r="A4358" t="str">
            <v>K750</v>
          </cell>
          <cell r="B4358" t="str">
            <v>ABSCESO DEL HIGADO</v>
          </cell>
          <cell r="C4358" t="str">
            <v>080</v>
          </cell>
        </row>
        <row r="4359">
          <cell r="A4359" t="str">
            <v>K751</v>
          </cell>
          <cell r="B4359" t="str">
            <v>FLEBITIS DE LA VENA PORTA</v>
          </cell>
          <cell r="C4359" t="str">
            <v>080</v>
          </cell>
        </row>
        <row r="4360">
          <cell r="A4360" t="str">
            <v>K752</v>
          </cell>
          <cell r="B4360" t="str">
            <v>HEPATITIS REACTIVA NO ESPECIFICA</v>
          </cell>
          <cell r="C4360" t="str">
            <v>080</v>
          </cell>
        </row>
        <row r="4361">
          <cell r="A4361" t="str">
            <v>K753</v>
          </cell>
          <cell r="B4361" t="str">
            <v>HEPATITIS GRANULOMATOSA, NO CLASIFICADA EN OTRA PARTE</v>
          </cell>
          <cell r="C4361" t="str">
            <v>080</v>
          </cell>
        </row>
        <row r="4362">
          <cell r="A4362" t="str">
            <v>K758</v>
          </cell>
          <cell r="B4362" t="str">
            <v>OTRAS ENFERMEDADES INFLAMATORIAS DEL HIGADO, ESPECIFICADAS</v>
          </cell>
          <cell r="C4362" t="str">
            <v>080</v>
          </cell>
        </row>
        <row r="4363">
          <cell r="A4363" t="str">
            <v>K759</v>
          </cell>
          <cell r="B4363" t="str">
            <v>ENFERMEDAD INFLAMATORIA DEL HIGADO, NO ESPECIFICADA</v>
          </cell>
          <cell r="C4363" t="str">
            <v>080</v>
          </cell>
        </row>
        <row r="4364">
          <cell r="A4364" t="str">
            <v>K76</v>
          </cell>
          <cell r="B4364" t="str">
            <v>OTRAS ENFERMEDADES DEL HIGADO</v>
          </cell>
          <cell r="C4364" t="str">
            <v>080</v>
          </cell>
        </row>
        <row r="4365">
          <cell r="A4365" t="str">
            <v>K760</v>
          </cell>
          <cell r="B4365" t="str">
            <v>DEGENERACION GRASA DEL HOGADO, NO CLASIFICADA EN OTRA PARTE</v>
          </cell>
          <cell r="C4365" t="str">
            <v>080</v>
          </cell>
        </row>
        <row r="4366">
          <cell r="A4366" t="str">
            <v>K761</v>
          </cell>
          <cell r="B4366" t="str">
            <v>CONGESTION PASIVA CRONICA DEL HIGADO</v>
          </cell>
          <cell r="C4366" t="str">
            <v>080</v>
          </cell>
        </row>
        <row r="4367">
          <cell r="A4367" t="str">
            <v>K762</v>
          </cell>
          <cell r="B4367" t="str">
            <v>NECROSIS HEMORRAGICA CENTRAL DEL HIGADO</v>
          </cell>
          <cell r="C4367" t="str">
            <v>080</v>
          </cell>
        </row>
        <row r="4368">
          <cell r="A4368" t="str">
            <v>K763</v>
          </cell>
          <cell r="B4368" t="str">
            <v>INFARTO DEL HIGADO</v>
          </cell>
          <cell r="C4368" t="str">
            <v>080</v>
          </cell>
        </row>
        <row r="4369">
          <cell r="A4369" t="str">
            <v>K764</v>
          </cell>
          <cell r="B4369" t="str">
            <v>PELIOSIS HEPATICA</v>
          </cell>
          <cell r="C4369" t="str">
            <v>080</v>
          </cell>
        </row>
        <row r="4370">
          <cell r="A4370" t="str">
            <v>K765</v>
          </cell>
          <cell r="B4370" t="str">
            <v>ENFERMEDAD VENO-OCLUSIVA DEL HIGADO</v>
          </cell>
          <cell r="C4370" t="str">
            <v>080</v>
          </cell>
        </row>
        <row r="4371">
          <cell r="A4371" t="str">
            <v>K766</v>
          </cell>
          <cell r="B4371" t="str">
            <v>HIPERTENSION  PORTAL</v>
          </cell>
          <cell r="C4371" t="str">
            <v>080</v>
          </cell>
        </row>
        <row r="4372">
          <cell r="A4372" t="str">
            <v>K767</v>
          </cell>
          <cell r="B4372" t="str">
            <v>SINDROME HEPATORRENAL</v>
          </cell>
          <cell r="C4372" t="str">
            <v>080</v>
          </cell>
        </row>
        <row r="4373">
          <cell r="A4373" t="str">
            <v>K768</v>
          </cell>
          <cell r="B4373" t="str">
            <v>OTRAS ENFERMEDADES ESPECIFICADAS DEL HIGADO</v>
          </cell>
          <cell r="C4373" t="str">
            <v>080</v>
          </cell>
        </row>
        <row r="4374">
          <cell r="A4374" t="str">
            <v>K769</v>
          </cell>
          <cell r="B4374" t="str">
            <v>ENFERMEDAD DEL HIGADO, NO ESPECIFICADA</v>
          </cell>
          <cell r="C4374" t="str">
            <v>080</v>
          </cell>
        </row>
        <row r="4375">
          <cell r="A4375" t="str">
            <v>K80</v>
          </cell>
          <cell r="B4375" t="str">
            <v>COLELITIASIS</v>
          </cell>
          <cell r="C4375" t="str">
            <v>081</v>
          </cell>
        </row>
        <row r="4376">
          <cell r="A4376" t="str">
            <v>K800</v>
          </cell>
          <cell r="B4376" t="str">
            <v>CALCULO DE LA VESICULA BILIAR CON COLECISTITIS AGUDA</v>
          </cell>
          <cell r="C4376" t="str">
            <v>081</v>
          </cell>
        </row>
        <row r="4377">
          <cell r="A4377" t="str">
            <v>K801</v>
          </cell>
          <cell r="B4377" t="str">
            <v>CALCULO DE LA VESICULA BILIAR CON OTRA COLECISTITIS</v>
          </cell>
          <cell r="C4377" t="str">
            <v>081</v>
          </cell>
        </row>
        <row r="4378">
          <cell r="A4378" t="str">
            <v>K802</v>
          </cell>
          <cell r="B4378" t="str">
            <v>CALCULO DE LA VASICULA BILIAR SIN COLECISTITIS</v>
          </cell>
          <cell r="C4378" t="str">
            <v>081</v>
          </cell>
        </row>
        <row r="4379">
          <cell r="A4379" t="str">
            <v>K803</v>
          </cell>
          <cell r="B4379" t="str">
            <v>CALCULO DE CONDUCTO BILIAR CON COLANGITIS</v>
          </cell>
          <cell r="C4379" t="str">
            <v>081</v>
          </cell>
        </row>
        <row r="4380">
          <cell r="A4380" t="str">
            <v>K804</v>
          </cell>
          <cell r="B4380" t="str">
            <v>CALCULO CONDUCTO BILIAR CON COLECISTITIS</v>
          </cell>
          <cell r="C4380" t="str">
            <v>081</v>
          </cell>
        </row>
        <row r="4381">
          <cell r="A4381" t="str">
            <v>K805</v>
          </cell>
          <cell r="B4381" t="str">
            <v>CALCULO DE CONDUCTO BILIAR SIN COLANGITIS NI COLECISTITIS</v>
          </cell>
          <cell r="C4381" t="str">
            <v>081</v>
          </cell>
        </row>
        <row r="4382">
          <cell r="A4382" t="str">
            <v>K808</v>
          </cell>
          <cell r="B4382" t="str">
            <v>OTRAS COLELITIASIS</v>
          </cell>
          <cell r="C4382" t="str">
            <v>081</v>
          </cell>
        </row>
        <row r="4383">
          <cell r="A4383" t="str">
            <v>K81</v>
          </cell>
          <cell r="B4383" t="str">
            <v>COLECISTITIS</v>
          </cell>
          <cell r="C4383" t="str">
            <v>081</v>
          </cell>
        </row>
        <row r="4384">
          <cell r="A4384" t="str">
            <v>K810</v>
          </cell>
          <cell r="B4384" t="str">
            <v>COLECISTITIS AGUDA</v>
          </cell>
          <cell r="C4384" t="str">
            <v>081</v>
          </cell>
        </row>
        <row r="4385">
          <cell r="A4385" t="str">
            <v>K811</v>
          </cell>
          <cell r="B4385" t="str">
            <v>COLECISTITIS CRONICA</v>
          </cell>
          <cell r="C4385" t="str">
            <v>081</v>
          </cell>
        </row>
        <row r="4386">
          <cell r="A4386" t="str">
            <v>K818</v>
          </cell>
          <cell r="B4386" t="str">
            <v>OTRAS COLECISTITIS</v>
          </cell>
          <cell r="C4386" t="str">
            <v>081</v>
          </cell>
        </row>
        <row r="4387">
          <cell r="A4387" t="str">
            <v>K819</v>
          </cell>
          <cell r="B4387" t="str">
            <v>COLECISTITIS, NO ESPECIFICADA</v>
          </cell>
          <cell r="C4387" t="str">
            <v>081</v>
          </cell>
        </row>
        <row r="4388">
          <cell r="A4388" t="str">
            <v>K82</v>
          </cell>
          <cell r="B4388" t="str">
            <v>OTRAS ENFERMEDADES DE LA VASICULA BILIAR</v>
          </cell>
          <cell r="C4388" t="str">
            <v>081</v>
          </cell>
        </row>
        <row r="4389">
          <cell r="A4389" t="str">
            <v>K820</v>
          </cell>
          <cell r="B4389" t="str">
            <v>OBSTRUCCION DE LA VESICULA BILIAR</v>
          </cell>
          <cell r="C4389" t="str">
            <v>081</v>
          </cell>
        </row>
        <row r="4390">
          <cell r="A4390" t="str">
            <v>K821</v>
          </cell>
          <cell r="B4390" t="str">
            <v>HIDROPESIA DE LA VESICULA BILIAR</v>
          </cell>
          <cell r="C4390" t="str">
            <v>081</v>
          </cell>
        </row>
        <row r="4391">
          <cell r="A4391" t="str">
            <v>K822</v>
          </cell>
          <cell r="B4391" t="str">
            <v>PERFORACION DE LA VESICULA BILIAR</v>
          </cell>
          <cell r="C4391" t="str">
            <v>081</v>
          </cell>
        </row>
        <row r="4392">
          <cell r="A4392" t="str">
            <v>K823</v>
          </cell>
          <cell r="B4392" t="str">
            <v>FISTULA DE LA VESICULA BILIAR</v>
          </cell>
          <cell r="C4392" t="str">
            <v>081</v>
          </cell>
        </row>
        <row r="4393">
          <cell r="A4393" t="str">
            <v>K824</v>
          </cell>
          <cell r="B4393" t="str">
            <v>COLESTEROLOSIS DE LA VESICULA BILIAR</v>
          </cell>
          <cell r="C4393" t="str">
            <v>081</v>
          </cell>
        </row>
        <row r="4394">
          <cell r="A4394" t="str">
            <v>K828</v>
          </cell>
          <cell r="B4394" t="str">
            <v>OTRAS ENFERMEDADES ESPECIFICADAS DE LA VESICULA BILIAR</v>
          </cell>
          <cell r="C4394" t="str">
            <v>081</v>
          </cell>
        </row>
        <row r="4395">
          <cell r="A4395" t="str">
            <v>K829</v>
          </cell>
          <cell r="B4395" t="str">
            <v>ENFERMEDAD DE LA VESICULA BILIAR, NO ESPECIFICADA</v>
          </cell>
          <cell r="C4395" t="str">
            <v>081</v>
          </cell>
        </row>
        <row r="4396">
          <cell r="A4396" t="str">
            <v>K83</v>
          </cell>
          <cell r="B4396" t="str">
            <v>OTRAS ENFERMEDADES DE LAS VIAS BILIARES</v>
          </cell>
          <cell r="C4396" t="str">
            <v>081</v>
          </cell>
        </row>
        <row r="4397">
          <cell r="A4397" t="str">
            <v>K830</v>
          </cell>
          <cell r="B4397" t="str">
            <v>COLANGITIS</v>
          </cell>
          <cell r="C4397" t="str">
            <v>081</v>
          </cell>
        </row>
        <row r="4398">
          <cell r="A4398" t="str">
            <v>K831</v>
          </cell>
          <cell r="B4398" t="str">
            <v>OBSTRUCCION DEL CONDUCTO BILIAR</v>
          </cell>
          <cell r="C4398" t="str">
            <v>081</v>
          </cell>
        </row>
        <row r="4399">
          <cell r="A4399" t="str">
            <v>K832</v>
          </cell>
          <cell r="B4399" t="str">
            <v>PERFORACION DEL CONDUCTO BILIAR</v>
          </cell>
          <cell r="C4399" t="str">
            <v>081</v>
          </cell>
        </row>
        <row r="4400">
          <cell r="A4400" t="str">
            <v>K833</v>
          </cell>
          <cell r="B4400" t="str">
            <v>FISTULA DEL CONDUCTO BILIAR</v>
          </cell>
          <cell r="C4400" t="str">
            <v>081</v>
          </cell>
        </row>
        <row r="4401">
          <cell r="A4401" t="str">
            <v>K834</v>
          </cell>
          <cell r="B4401" t="str">
            <v>ESPASMO DEL ESFINTER DE ODDI</v>
          </cell>
          <cell r="C4401" t="str">
            <v>081</v>
          </cell>
        </row>
        <row r="4402">
          <cell r="A4402" t="str">
            <v>K835</v>
          </cell>
          <cell r="B4402" t="str">
            <v>QUISTE BILIAR</v>
          </cell>
          <cell r="C4402" t="str">
            <v>081</v>
          </cell>
        </row>
        <row r="4403">
          <cell r="A4403" t="str">
            <v>K838</v>
          </cell>
          <cell r="B4403" t="str">
            <v>OTRAS ENFERMEDADES ESPECIFICADAS DE LAS VIAS BILIARES</v>
          </cell>
          <cell r="C4403" t="str">
            <v>081</v>
          </cell>
        </row>
        <row r="4404">
          <cell r="A4404" t="str">
            <v>K839</v>
          </cell>
          <cell r="B4404" t="str">
            <v>ENFERMEDAD DE LAS VIAS BILIARES, NO ESPECIFICADA</v>
          </cell>
          <cell r="C4404" t="str">
            <v>081</v>
          </cell>
        </row>
        <row r="4405">
          <cell r="A4405" t="str">
            <v>K85</v>
          </cell>
          <cell r="B4405" t="str">
            <v>PANCREATITIS AGUDA</v>
          </cell>
          <cell r="C4405" t="str">
            <v>081</v>
          </cell>
        </row>
        <row r="4406">
          <cell r="A4406" t="str">
            <v>K86</v>
          </cell>
          <cell r="B4406" t="str">
            <v>OTRAS ENFERMEDADES DEL PANCREAS</v>
          </cell>
          <cell r="C4406" t="str">
            <v>081</v>
          </cell>
        </row>
        <row r="4407">
          <cell r="A4407" t="str">
            <v>K860</v>
          </cell>
          <cell r="B4407" t="str">
            <v>PANCREATITIS CRONICA INDUCIDA POR EL ALCOHOL</v>
          </cell>
          <cell r="C4407" t="str">
            <v>081</v>
          </cell>
        </row>
        <row r="4408">
          <cell r="A4408" t="str">
            <v>K861</v>
          </cell>
          <cell r="B4408" t="str">
            <v>OTRAS PANCREATITIS CRONICAS</v>
          </cell>
          <cell r="C4408" t="str">
            <v>081</v>
          </cell>
        </row>
        <row r="4409">
          <cell r="A4409" t="str">
            <v>K862</v>
          </cell>
          <cell r="B4409" t="str">
            <v>QUISTE DEL PANCREAS</v>
          </cell>
          <cell r="C4409" t="str">
            <v>081</v>
          </cell>
        </row>
        <row r="4410">
          <cell r="A4410" t="str">
            <v>K863</v>
          </cell>
          <cell r="B4410" t="str">
            <v>SEUDOQUISTE DEL PANCREAS</v>
          </cell>
          <cell r="C4410" t="str">
            <v>081</v>
          </cell>
        </row>
        <row r="4411">
          <cell r="A4411" t="str">
            <v>K868</v>
          </cell>
          <cell r="B4411" t="str">
            <v>OTRAS ENFERMEDADES ESPECIFICADAS DEL PANCREAS</v>
          </cell>
          <cell r="C4411" t="str">
            <v>081</v>
          </cell>
        </row>
        <row r="4412">
          <cell r="A4412" t="str">
            <v>K869</v>
          </cell>
          <cell r="B4412" t="str">
            <v>ENFERMEDAD DEL PANCREAS, NO ESPECIFICADA</v>
          </cell>
          <cell r="C4412" t="str">
            <v>081</v>
          </cell>
        </row>
        <row r="4413">
          <cell r="A4413" t="str">
            <v>K90</v>
          </cell>
          <cell r="B4413" t="str">
            <v>MALABSORCION INTESTINAL</v>
          </cell>
          <cell r="C4413" t="str">
            <v>081</v>
          </cell>
        </row>
        <row r="4414">
          <cell r="A4414" t="str">
            <v>K900</v>
          </cell>
          <cell r="B4414" t="str">
            <v>ENFERMEDAD CELIACA</v>
          </cell>
          <cell r="C4414" t="str">
            <v>081</v>
          </cell>
        </row>
        <row r="4415">
          <cell r="A4415" t="str">
            <v>K901</v>
          </cell>
          <cell r="B4415" t="str">
            <v>ESPRUE TROPICAL</v>
          </cell>
          <cell r="C4415" t="str">
            <v>081</v>
          </cell>
        </row>
        <row r="4416">
          <cell r="A4416" t="str">
            <v>K902</v>
          </cell>
          <cell r="B4416" t="str">
            <v>SINDROME DEL ASA CIEGA, NO CLASIFICADO EN OTRA PARTE</v>
          </cell>
          <cell r="C4416" t="str">
            <v>081</v>
          </cell>
        </row>
        <row r="4417">
          <cell r="A4417" t="str">
            <v>K903</v>
          </cell>
          <cell r="B4417" t="str">
            <v>ESTEATORREA PANCREATICA</v>
          </cell>
          <cell r="C4417" t="str">
            <v>081</v>
          </cell>
        </row>
        <row r="4418">
          <cell r="A4418" t="str">
            <v>K904</v>
          </cell>
          <cell r="B4418" t="str">
            <v>MALABSORCION DEBIDA A INTOLERANCIA, NO CLASIFICADA EN OTRA PARTE</v>
          </cell>
          <cell r="C4418" t="str">
            <v>081</v>
          </cell>
        </row>
        <row r="4419">
          <cell r="A4419" t="str">
            <v>K908</v>
          </cell>
          <cell r="B4419" t="str">
            <v>OTROS TIPOS DE MALABSORCION INTESTINAL</v>
          </cell>
          <cell r="C4419" t="str">
            <v>081</v>
          </cell>
        </row>
        <row r="4420">
          <cell r="A4420" t="str">
            <v>K909</v>
          </cell>
          <cell r="B4420" t="str">
            <v>MALABSORCION INTESTINAL, NO ESPECIFICADA</v>
          </cell>
          <cell r="C4420" t="str">
            <v>081</v>
          </cell>
        </row>
        <row r="4421">
          <cell r="A4421" t="str">
            <v>K91</v>
          </cell>
          <cell r="B4421" t="str">
            <v>TRASTORNOS DEL SISTEMA DIGESTIVO CONSEC. A PROCED. NO CLASIF. EN OTRA</v>
          </cell>
          <cell r="C4421" t="str">
            <v>081</v>
          </cell>
        </row>
        <row r="4422">
          <cell r="A4422" t="str">
            <v>K910</v>
          </cell>
          <cell r="B4422" t="str">
            <v>VOMITO POSTCIRUGIA GASTROINTESTINAL</v>
          </cell>
          <cell r="C4422" t="str">
            <v>081</v>
          </cell>
        </row>
        <row r="4423">
          <cell r="A4423" t="str">
            <v>K911</v>
          </cell>
          <cell r="B4423" t="str">
            <v>SINDROMES CONSECUTIVOS A LA CIRUGIA GASTRICA</v>
          </cell>
          <cell r="C4423" t="str">
            <v>081</v>
          </cell>
        </row>
        <row r="4424">
          <cell r="A4424" t="str">
            <v>K912</v>
          </cell>
          <cell r="B4424" t="str">
            <v>MALABSORCION POSTQUIRURGICA, NO CLASIFICADA EN OTRA PARTE</v>
          </cell>
          <cell r="C4424" t="str">
            <v>081</v>
          </cell>
        </row>
        <row r="4425">
          <cell r="A4425" t="str">
            <v>K913</v>
          </cell>
          <cell r="B4425" t="str">
            <v>OBSTRUCCION INTESTINAL POSTOPERATORIA</v>
          </cell>
          <cell r="C4425" t="str">
            <v>081</v>
          </cell>
        </row>
        <row r="4426">
          <cell r="A4426" t="str">
            <v>K914</v>
          </cell>
          <cell r="B4426" t="str">
            <v>DISFUNCION DE COLOSTOMIA O ENTEROSTOMIA</v>
          </cell>
          <cell r="C4426" t="str">
            <v>081</v>
          </cell>
        </row>
        <row r="4427">
          <cell r="A4427" t="str">
            <v>K915</v>
          </cell>
          <cell r="B4427" t="str">
            <v>SINDROME POSTCOLECISTECTOMIA</v>
          </cell>
          <cell r="C4427" t="str">
            <v>081</v>
          </cell>
        </row>
        <row r="4428">
          <cell r="A4428" t="str">
            <v>K918</v>
          </cell>
          <cell r="B4428" t="str">
            <v>OTROS TRAST. DEL SIST. DIGESTIVO CONSEC. A PROCED. NO CLASIF. EN OTRA</v>
          </cell>
          <cell r="C4428" t="str">
            <v>081</v>
          </cell>
        </row>
        <row r="4429">
          <cell r="A4429" t="str">
            <v>K919</v>
          </cell>
          <cell r="B4429" t="str">
            <v>TRASTORNOS NO ESPECIF. DEL SIST. DIGESTIVO CONSEC. A PROCEDIMIENTOS</v>
          </cell>
          <cell r="C4429" t="str">
            <v>081</v>
          </cell>
        </row>
        <row r="4430">
          <cell r="A4430" t="str">
            <v>K92</v>
          </cell>
          <cell r="B4430" t="str">
            <v>OTRAS ENFERMEDADES DEL SISTEMA DIGESTIVO</v>
          </cell>
          <cell r="C4430" t="str">
            <v>081</v>
          </cell>
        </row>
        <row r="4431">
          <cell r="A4431" t="str">
            <v>K920</v>
          </cell>
          <cell r="B4431" t="str">
            <v>HEMATEMESIS</v>
          </cell>
          <cell r="C4431" t="str">
            <v>081</v>
          </cell>
        </row>
        <row r="4432">
          <cell r="A4432" t="str">
            <v>K921</v>
          </cell>
          <cell r="B4432" t="str">
            <v>MELENA</v>
          </cell>
          <cell r="C4432" t="str">
            <v>081</v>
          </cell>
        </row>
        <row r="4433">
          <cell r="A4433" t="str">
            <v>K922</v>
          </cell>
          <cell r="B4433" t="str">
            <v>HEMORRAGIA GASTROINTESTINAL, NO ESPECIFICADA</v>
          </cell>
          <cell r="C4433" t="str">
            <v>081</v>
          </cell>
        </row>
        <row r="4434">
          <cell r="A4434" t="str">
            <v>K928</v>
          </cell>
          <cell r="B4434" t="str">
            <v>OTRAS ENFERMEDADES ESPECIFICADAS DEL SISTEMA DIGESTIVO</v>
          </cell>
          <cell r="C4434" t="str">
            <v>081</v>
          </cell>
        </row>
        <row r="4435">
          <cell r="A4435" t="str">
            <v>K929</v>
          </cell>
          <cell r="B4435" t="str">
            <v>ENFERMEDAD DEL SISTEMA DIGESTIVO, NO ESPECIFICADA</v>
          </cell>
          <cell r="C4435" t="str">
            <v>081</v>
          </cell>
        </row>
        <row r="4436">
          <cell r="A4436" t="str">
            <v>L00</v>
          </cell>
          <cell r="B4436" t="str">
            <v>SINDROME ESTAFILOCOCICO DE LA PIEL ESCALDADA</v>
          </cell>
          <cell r="C4436" t="str">
            <v>082</v>
          </cell>
        </row>
        <row r="4437">
          <cell r="A4437" t="str">
            <v>L018</v>
          </cell>
          <cell r="B4437" t="str">
            <v>IMPETIGO</v>
          </cell>
          <cell r="C4437" t="str">
            <v>082</v>
          </cell>
        </row>
        <row r="4438">
          <cell r="A4438" t="str">
            <v>L010</v>
          </cell>
          <cell r="B4438" t="str">
            <v>IMPETIGO (CUALQUIER SITIO ANATOMICO) (CUALQUIER ORGANISMO)</v>
          </cell>
          <cell r="C4438" t="str">
            <v>082</v>
          </cell>
        </row>
        <row r="4439">
          <cell r="A4439" t="str">
            <v>L011</v>
          </cell>
          <cell r="B4439" t="str">
            <v>IMPETIGINIZACION DE OTRAS DERMATOSIS</v>
          </cell>
          <cell r="C4439" t="str">
            <v>082</v>
          </cell>
        </row>
        <row r="4440">
          <cell r="A4440" t="str">
            <v>L02</v>
          </cell>
          <cell r="B4440" t="str">
            <v>ABSCESO CUTANEO, FURUNCULO Y CARBUNCO</v>
          </cell>
          <cell r="C4440" t="str">
            <v>082</v>
          </cell>
        </row>
        <row r="4441">
          <cell r="A4441" t="str">
            <v>L020</v>
          </cell>
          <cell r="B4441" t="str">
            <v>ABSCESO CUTANEO, FURUCULO Y CARBUNCO DE LA CARA</v>
          </cell>
          <cell r="C4441" t="str">
            <v>082</v>
          </cell>
        </row>
        <row r="4442">
          <cell r="A4442" t="str">
            <v>L021</v>
          </cell>
          <cell r="B4442" t="str">
            <v>ABSCESO CUTANEO, FURUNCULO Y CARBUNCO DEL CUELLO</v>
          </cell>
          <cell r="C4442" t="str">
            <v>082</v>
          </cell>
        </row>
        <row r="4443">
          <cell r="A4443" t="str">
            <v>L022</v>
          </cell>
          <cell r="B4443" t="str">
            <v>ABSCESO CUTANEO, FURUCULO Y CARBUNCO DEL TRONCO</v>
          </cell>
          <cell r="C4443" t="str">
            <v>082</v>
          </cell>
        </row>
        <row r="4444">
          <cell r="A4444" t="str">
            <v>L023</v>
          </cell>
          <cell r="B4444" t="str">
            <v>ABSCESO CUTANEO, FURUNCULO Y CARBUNCO DE GLUTEOS</v>
          </cell>
          <cell r="C4444" t="str">
            <v>082</v>
          </cell>
        </row>
        <row r="4445">
          <cell r="A4445" t="str">
            <v>L024</v>
          </cell>
          <cell r="B4445" t="str">
            <v>ABSCESO CUTANEO, FURUNCULO Y CARBUNCO DE MIEMBRO</v>
          </cell>
          <cell r="C4445" t="str">
            <v>082</v>
          </cell>
        </row>
        <row r="4446">
          <cell r="A4446" t="str">
            <v>L028</v>
          </cell>
          <cell r="B4446" t="str">
            <v>ABSCESO CUTANEO, FURUNCULO Y CARBUNCO DE OTROS SITIOS</v>
          </cell>
          <cell r="C4446" t="str">
            <v>082</v>
          </cell>
        </row>
        <row r="4447">
          <cell r="A4447" t="str">
            <v>L029</v>
          </cell>
          <cell r="B4447" t="str">
            <v>ABSCESO CUTANEO, FURUNCULO Y CARBUNCO DE SITIO NO ESPECIFICADO</v>
          </cell>
          <cell r="C4447" t="str">
            <v>082</v>
          </cell>
        </row>
        <row r="4448">
          <cell r="A4448" t="str">
            <v>L03</v>
          </cell>
          <cell r="B4448" t="str">
            <v>CELULITIS</v>
          </cell>
          <cell r="C4448" t="str">
            <v>082</v>
          </cell>
        </row>
        <row r="4449">
          <cell r="A4449" t="str">
            <v>L030</v>
          </cell>
          <cell r="B4449" t="str">
            <v>CALULITIS DE LOS DEDOS DE LA MANO Y DEL PIE</v>
          </cell>
          <cell r="C4449" t="str">
            <v>082</v>
          </cell>
        </row>
        <row r="4450">
          <cell r="A4450" t="str">
            <v>L031</v>
          </cell>
          <cell r="B4450" t="str">
            <v>CELULITIS DE OTRAS PARTES DE LOS MIEMBROS</v>
          </cell>
          <cell r="C4450" t="str">
            <v>082</v>
          </cell>
        </row>
        <row r="4451">
          <cell r="A4451" t="str">
            <v>L032</v>
          </cell>
          <cell r="B4451" t="str">
            <v>CELULITIS DE LA CARA</v>
          </cell>
          <cell r="C4451" t="str">
            <v>082</v>
          </cell>
        </row>
        <row r="4452">
          <cell r="A4452" t="str">
            <v>L033</v>
          </cell>
          <cell r="B4452" t="str">
            <v>CELULITIS DEL TRONCO</v>
          </cell>
          <cell r="C4452" t="str">
            <v>082</v>
          </cell>
        </row>
        <row r="4453">
          <cell r="A4453" t="str">
            <v>L038</v>
          </cell>
          <cell r="B4453" t="str">
            <v>CELULITIS DE OTROS SITIOS</v>
          </cell>
          <cell r="C4453" t="str">
            <v>082</v>
          </cell>
        </row>
        <row r="4454">
          <cell r="A4454" t="str">
            <v>L039</v>
          </cell>
          <cell r="B4454" t="str">
            <v>CELULITIS DE SITIO NO ESPECIFICADO</v>
          </cell>
          <cell r="C4454" t="str">
            <v>082</v>
          </cell>
        </row>
        <row r="4455">
          <cell r="A4455" t="str">
            <v>L04</v>
          </cell>
          <cell r="B4455" t="str">
            <v>LINFADENITIS AGUDA</v>
          </cell>
          <cell r="C4455" t="str">
            <v>082</v>
          </cell>
        </row>
        <row r="4456">
          <cell r="A4456" t="str">
            <v>L040</v>
          </cell>
          <cell r="B4456" t="str">
            <v>LINFADENITIS AGUDA DE CARA, CABEZA Y CUELLO</v>
          </cell>
          <cell r="C4456" t="str">
            <v>082</v>
          </cell>
        </row>
        <row r="4457">
          <cell r="A4457" t="str">
            <v>L041</v>
          </cell>
          <cell r="B4457" t="str">
            <v>LINFADENITIS AGUDA DEL TRONCO</v>
          </cell>
          <cell r="C4457" t="str">
            <v>082</v>
          </cell>
        </row>
        <row r="4458">
          <cell r="A4458" t="str">
            <v>L042</v>
          </cell>
          <cell r="B4458" t="str">
            <v>LINFADENITIS AGUDA DEL MIEMBRO SUPERIOR</v>
          </cell>
          <cell r="C4458" t="str">
            <v>082</v>
          </cell>
        </row>
        <row r="4459">
          <cell r="A4459" t="str">
            <v>L043</v>
          </cell>
          <cell r="B4459" t="str">
            <v>LINFADENITIS AGUDA DEL MIEMBRO INFERIOR</v>
          </cell>
          <cell r="C4459" t="str">
            <v>082</v>
          </cell>
        </row>
        <row r="4460">
          <cell r="A4460" t="str">
            <v>L048</v>
          </cell>
          <cell r="B4460" t="str">
            <v>LINFADENITIS AGUDA DE OTROS SITIOS</v>
          </cell>
          <cell r="C4460" t="str">
            <v>082</v>
          </cell>
        </row>
        <row r="4461">
          <cell r="A4461" t="str">
            <v>L049</v>
          </cell>
          <cell r="B4461" t="str">
            <v>LINFADENITIS AGUDA DE SITIO NO ESPECIFICADO</v>
          </cell>
          <cell r="C4461" t="str">
            <v>082</v>
          </cell>
        </row>
        <row r="4462">
          <cell r="A4462" t="str">
            <v>L05</v>
          </cell>
          <cell r="B4462" t="str">
            <v>QUISTE PILONIDAL</v>
          </cell>
          <cell r="C4462" t="str">
            <v>082</v>
          </cell>
        </row>
        <row r="4463">
          <cell r="A4463" t="str">
            <v>L050</v>
          </cell>
          <cell r="B4463" t="str">
            <v>QUISTE PILONIDAL CON ABSCESO</v>
          </cell>
          <cell r="C4463" t="str">
            <v>082</v>
          </cell>
        </row>
        <row r="4464">
          <cell r="A4464" t="str">
            <v>L059</v>
          </cell>
          <cell r="B4464" t="str">
            <v>QUISTE PILONIDAL SIN ABSCESO</v>
          </cell>
          <cell r="C4464" t="str">
            <v>082</v>
          </cell>
        </row>
        <row r="4465">
          <cell r="A4465" t="str">
            <v>L08</v>
          </cell>
          <cell r="B4465" t="str">
            <v>OTRAS INFECCIONES LOCALES DE LA PIEL Y DEL TEJIDO SUBCUTANEO</v>
          </cell>
          <cell r="C4465" t="str">
            <v>082</v>
          </cell>
        </row>
        <row r="4466">
          <cell r="A4466" t="str">
            <v>L080</v>
          </cell>
          <cell r="B4466" t="str">
            <v>PIODERMA</v>
          </cell>
          <cell r="C4466" t="str">
            <v>082</v>
          </cell>
        </row>
        <row r="4467">
          <cell r="A4467" t="str">
            <v>L081</v>
          </cell>
          <cell r="B4467" t="str">
            <v>ERITRASMA</v>
          </cell>
          <cell r="C4467" t="str">
            <v>082</v>
          </cell>
        </row>
        <row r="4468">
          <cell r="A4468" t="str">
            <v>L088</v>
          </cell>
          <cell r="B4468" t="str">
            <v>OTRAS INFECCIONES LOCALES ESPECIF. DE LA PIEL Y DEL TEJIDO SUBCUTANEO</v>
          </cell>
          <cell r="C4468" t="str">
            <v>082</v>
          </cell>
        </row>
        <row r="4469">
          <cell r="A4469" t="str">
            <v>L089</v>
          </cell>
          <cell r="B4469" t="str">
            <v>INFECCION LOCAL DE LA PIEL Y DEL TEJIDO SUBCUTANEO, NO ESPECIFICADA</v>
          </cell>
          <cell r="C4469" t="str">
            <v>082</v>
          </cell>
        </row>
        <row r="4470">
          <cell r="A4470" t="str">
            <v>L10</v>
          </cell>
          <cell r="B4470" t="str">
            <v>PENFIGO</v>
          </cell>
          <cell r="C4470" t="str">
            <v>082</v>
          </cell>
        </row>
        <row r="4471">
          <cell r="A4471" t="str">
            <v>L100</v>
          </cell>
          <cell r="B4471" t="str">
            <v>PENFIGO VULGAR</v>
          </cell>
          <cell r="C4471" t="str">
            <v>082</v>
          </cell>
        </row>
        <row r="4472">
          <cell r="A4472" t="str">
            <v>L101</v>
          </cell>
          <cell r="B4472" t="str">
            <v>PENFIGO VEGETANTE</v>
          </cell>
          <cell r="C4472" t="str">
            <v>082</v>
          </cell>
        </row>
        <row r="4473">
          <cell r="A4473" t="str">
            <v>L102</v>
          </cell>
          <cell r="B4473" t="str">
            <v>PENFIGO FOLIACEO</v>
          </cell>
          <cell r="C4473" t="str">
            <v>082</v>
          </cell>
        </row>
        <row r="4474">
          <cell r="A4474" t="str">
            <v>L103</v>
          </cell>
          <cell r="B4474" t="str">
            <v>PENFIGO BRASILEÑO (FOGO SELVAGEM)</v>
          </cell>
          <cell r="C4474" t="str">
            <v>082</v>
          </cell>
        </row>
        <row r="4475">
          <cell r="A4475" t="str">
            <v>L104</v>
          </cell>
          <cell r="B4475" t="str">
            <v>PENFIGO ERITEMATOSO</v>
          </cell>
          <cell r="C4475" t="str">
            <v>082</v>
          </cell>
        </row>
        <row r="4476">
          <cell r="A4476" t="str">
            <v>L105</v>
          </cell>
          <cell r="B4476" t="str">
            <v>PENFIGO INDUCIDO POR DROGAS</v>
          </cell>
          <cell r="C4476" t="str">
            <v>082</v>
          </cell>
        </row>
        <row r="4477">
          <cell r="A4477" t="str">
            <v>L108</v>
          </cell>
          <cell r="B4477" t="str">
            <v>OTROS PENFIGOS</v>
          </cell>
          <cell r="C4477" t="str">
            <v>082</v>
          </cell>
        </row>
        <row r="4478">
          <cell r="A4478" t="str">
            <v>L109</v>
          </cell>
          <cell r="B4478" t="str">
            <v>PENFIGO, NO ESPECIFICADO</v>
          </cell>
          <cell r="C4478" t="str">
            <v>082</v>
          </cell>
        </row>
        <row r="4479">
          <cell r="A4479" t="str">
            <v>L11</v>
          </cell>
          <cell r="B4479" t="str">
            <v>OTROS TRASTORNOS ACANTOLITICOS</v>
          </cell>
          <cell r="C4479" t="str">
            <v>082</v>
          </cell>
        </row>
        <row r="4480">
          <cell r="A4480" t="str">
            <v>L110</v>
          </cell>
          <cell r="B4480" t="str">
            <v>QUERATOSIS FOLICULAR ADQUIRIDA</v>
          </cell>
          <cell r="C4480" t="str">
            <v>082</v>
          </cell>
        </row>
        <row r="4481">
          <cell r="A4481" t="str">
            <v>L111</v>
          </cell>
          <cell r="B4481" t="str">
            <v>DERMATOSIS ACANTOLITICA TRANSITORIA (GROVER)</v>
          </cell>
          <cell r="C4481" t="str">
            <v>082</v>
          </cell>
        </row>
        <row r="4482">
          <cell r="A4482" t="str">
            <v>L118</v>
          </cell>
          <cell r="B4482" t="str">
            <v>OTROS TRASTORNOS ACANTOLITICOS ESPECIFICADOS</v>
          </cell>
          <cell r="C4482" t="str">
            <v>082</v>
          </cell>
        </row>
        <row r="4483">
          <cell r="A4483" t="str">
            <v>L119</v>
          </cell>
          <cell r="B4483" t="str">
            <v>TRASTORNO ACANTOLITICO, NO ESPECIFICADO</v>
          </cell>
          <cell r="C4483" t="str">
            <v>082</v>
          </cell>
        </row>
        <row r="4484">
          <cell r="A4484" t="str">
            <v>L12</v>
          </cell>
          <cell r="B4484" t="str">
            <v>PENFIGOIDE</v>
          </cell>
          <cell r="C4484" t="str">
            <v>082</v>
          </cell>
        </row>
        <row r="4485">
          <cell r="A4485" t="str">
            <v>L120</v>
          </cell>
          <cell r="B4485" t="str">
            <v>PENFIGOIDE FLICTENULAR</v>
          </cell>
          <cell r="C4485" t="str">
            <v>082</v>
          </cell>
        </row>
        <row r="4486">
          <cell r="A4486" t="str">
            <v>L121</v>
          </cell>
          <cell r="B4486" t="str">
            <v>PENFIGOIDE CICATRICIAL</v>
          </cell>
          <cell r="C4486" t="str">
            <v>082</v>
          </cell>
        </row>
        <row r="4487">
          <cell r="A4487" t="str">
            <v>L122</v>
          </cell>
          <cell r="B4487" t="str">
            <v>ENFERMEDAD FLICTENULAR CRONICA DE LA INFANCIA</v>
          </cell>
          <cell r="C4487" t="str">
            <v>082</v>
          </cell>
        </row>
        <row r="4488">
          <cell r="A4488" t="str">
            <v>L123</v>
          </cell>
          <cell r="B4488" t="str">
            <v>EPIDERMOLISIS BULLOSA ADQUIRIDA</v>
          </cell>
          <cell r="C4488" t="str">
            <v>082</v>
          </cell>
        </row>
        <row r="4489">
          <cell r="A4489" t="str">
            <v>L128</v>
          </cell>
          <cell r="B4489" t="str">
            <v>OTROS PENFIGOIDES</v>
          </cell>
          <cell r="C4489" t="str">
            <v>082</v>
          </cell>
        </row>
        <row r="4490">
          <cell r="A4490" t="str">
            <v>L129</v>
          </cell>
          <cell r="B4490" t="str">
            <v>PENFIGOIDE, NO ESPECIFICADO</v>
          </cell>
          <cell r="C4490" t="str">
            <v>082</v>
          </cell>
        </row>
        <row r="4491">
          <cell r="A4491" t="str">
            <v>L13</v>
          </cell>
          <cell r="B4491" t="str">
            <v>OTROS TRASTORNOS FLICTENULARES</v>
          </cell>
          <cell r="C4491" t="str">
            <v>082</v>
          </cell>
        </row>
        <row r="4492">
          <cell r="A4492" t="str">
            <v>L130</v>
          </cell>
          <cell r="B4492" t="str">
            <v>DERMATITIS HERPETIFORME</v>
          </cell>
          <cell r="C4492" t="str">
            <v>082</v>
          </cell>
        </row>
        <row r="4493">
          <cell r="A4493" t="str">
            <v>L131</v>
          </cell>
          <cell r="B4493" t="str">
            <v>DERMATITIS PUSTULOSA SUBCORNEAL</v>
          </cell>
          <cell r="C4493" t="str">
            <v>082</v>
          </cell>
        </row>
        <row r="4494">
          <cell r="A4494" t="str">
            <v>L138</v>
          </cell>
          <cell r="B4494" t="str">
            <v>OTROS TRASTORNOS FLICTENULARES ESPECIFICADOS</v>
          </cell>
          <cell r="C4494" t="str">
            <v>082</v>
          </cell>
        </row>
        <row r="4495">
          <cell r="A4495" t="str">
            <v>L139</v>
          </cell>
          <cell r="B4495" t="str">
            <v>TRASTORNO FLICTENULAR, NO ESPECIFICADO</v>
          </cell>
          <cell r="C4495" t="str">
            <v>082</v>
          </cell>
        </row>
        <row r="4496">
          <cell r="A4496" t="str">
            <v>L20</v>
          </cell>
          <cell r="B4496" t="str">
            <v>DERMATITIS ATOPICA</v>
          </cell>
          <cell r="C4496" t="str">
            <v>082</v>
          </cell>
        </row>
        <row r="4497">
          <cell r="A4497" t="str">
            <v>L200</v>
          </cell>
          <cell r="B4497" t="str">
            <v>PRURIGO DE BESNIER</v>
          </cell>
          <cell r="C4497" t="str">
            <v>082</v>
          </cell>
        </row>
        <row r="4498">
          <cell r="A4498" t="str">
            <v>L208</v>
          </cell>
          <cell r="B4498" t="str">
            <v>OTRAS DERMATITIS ATOPICAS</v>
          </cell>
          <cell r="C4498" t="str">
            <v>082</v>
          </cell>
        </row>
        <row r="4499">
          <cell r="A4499" t="str">
            <v>L209</v>
          </cell>
          <cell r="B4499" t="str">
            <v>DERMATITIS ATOPICA, NO ESPECIFICADA</v>
          </cell>
          <cell r="C4499" t="str">
            <v>082</v>
          </cell>
        </row>
        <row r="4500">
          <cell r="A4500" t="str">
            <v>L21</v>
          </cell>
          <cell r="B4500" t="str">
            <v>DERMATITIS SEBORREICA</v>
          </cell>
          <cell r="C4500" t="str">
            <v>082</v>
          </cell>
        </row>
        <row r="4501">
          <cell r="A4501" t="str">
            <v>L210</v>
          </cell>
          <cell r="B4501" t="str">
            <v>SEBORREA CAPITIS</v>
          </cell>
          <cell r="C4501" t="str">
            <v>082</v>
          </cell>
        </row>
        <row r="4502">
          <cell r="A4502" t="str">
            <v>L211</v>
          </cell>
          <cell r="B4502" t="str">
            <v>DERMATITIS SEBORREICA INFANTIL</v>
          </cell>
          <cell r="C4502" t="str">
            <v>082</v>
          </cell>
        </row>
        <row r="4503">
          <cell r="A4503" t="str">
            <v>L218</v>
          </cell>
          <cell r="B4503" t="str">
            <v>OTRAS DERMATITIS SEBORREICAS</v>
          </cell>
          <cell r="C4503" t="str">
            <v>082</v>
          </cell>
        </row>
        <row r="4504">
          <cell r="A4504" t="str">
            <v>L219</v>
          </cell>
          <cell r="B4504" t="str">
            <v>DERMATITIS SEBORREICA, NO ESPECIFICADA</v>
          </cell>
          <cell r="C4504" t="str">
            <v>082</v>
          </cell>
        </row>
        <row r="4505">
          <cell r="A4505" t="str">
            <v>L22</v>
          </cell>
          <cell r="B4505" t="str">
            <v>DERMATITIS DEL PAÑAL</v>
          </cell>
          <cell r="C4505" t="str">
            <v>082</v>
          </cell>
        </row>
        <row r="4506">
          <cell r="A4506" t="str">
            <v>L23</v>
          </cell>
          <cell r="B4506" t="str">
            <v>DERMATITIS ALERGICA DE CONTACTO</v>
          </cell>
          <cell r="C4506" t="str">
            <v>082</v>
          </cell>
        </row>
        <row r="4507">
          <cell r="A4507" t="str">
            <v>L230</v>
          </cell>
          <cell r="B4507" t="str">
            <v>DERMATITIS ALERGICA DE CONTACTO DEBIDA A METALES</v>
          </cell>
          <cell r="C4507" t="str">
            <v>082</v>
          </cell>
        </row>
        <row r="4508">
          <cell r="A4508" t="str">
            <v>L231</v>
          </cell>
          <cell r="B4508" t="str">
            <v>DERMATITIS ALERGICA DE CONTACTO DEBIDA A DEHESIVOS</v>
          </cell>
          <cell r="C4508" t="str">
            <v>082</v>
          </cell>
        </row>
        <row r="4509">
          <cell r="A4509" t="str">
            <v>L232</v>
          </cell>
          <cell r="B4509" t="str">
            <v>DERMATITIS ALERGICA DE CONTACTO DEBIDA A COSMETICOS</v>
          </cell>
          <cell r="C4509" t="str">
            <v>082</v>
          </cell>
        </row>
        <row r="4510">
          <cell r="A4510" t="str">
            <v>L233</v>
          </cell>
          <cell r="B4510" t="str">
            <v>DERMATITIS ALERGICA DE CONTACTO DEBIDA A DROGAS EN CONTACTO CON LA</v>
          </cell>
          <cell r="C4510" t="str">
            <v>082</v>
          </cell>
        </row>
        <row r="4511">
          <cell r="A4511" t="str">
            <v>L234</v>
          </cell>
          <cell r="B4511" t="str">
            <v>DERMATITIS ALERGICA DE CONTACTO DEBIDA A COLORANTES</v>
          </cell>
          <cell r="C4511" t="str">
            <v>082</v>
          </cell>
        </row>
        <row r="4512">
          <cell r="A4512" t="str">
            <v>L235</v>
          </cell>
          <cell r="B4512" t="str">
            <v>DERMATITIS ALERGICA DE CONTACTO DEBIDA A OTROS PRODUCTOS QUIMICOS</v>
          </cell>
          <cell r="C4512" t="str">
            <v>082</v>
          </cell>
        </row>
        <row r="4513">
          <cell r="A4513" t="str">
            <v>L236</v>
          </cell>
          <cell r="B4513" t="str">
            <v>DERMATITIS ALERG. DE CONTACTO DEBIDA A ALIMENTOS EN CONT. CON LA PIEL</v>
          </cell>
          <cell r="C4513" t="str">
            <v>082</v>
          </cell>
        </row>
        <row r="4514">
          <cell r="A4514" t="str">
            <v>L237</v>
          </cell>
          <cell r="B4514" t="str">
            <v>DERMATITIS ALERG. DE CONTAC. DEBIDA A PLANTAS. EXCEPTO LAS ALIMENTIC.</v>
          </cell>
          <cell r="C4514" t="str">
            <v>082</v>
          </cell>
        </row>
        <row r="4515">
          <cell r="A4515" t="str">
            <v>L238</v>
          </cell>
          <cell r="B4515" t="str">
            <v>DERMATITIS ALERG. DE CONTAC. DEBIDA A OTROS AGENTES</v>
          </cell>
          <cell r="C4515" t="str">
            <v>082</v>
          </cell>
        </row>
        <row r="4516">
          <cell r="A4516" t="str">
            <v>L239</v>
          </cell>
          <cell r="B4516" t="str">
            <v>DERMATITIS ALERGICA DE CONTACTO, DE CAUSA NO ESPECIFICADA</v>
          </cell>
          <cell r="C4516" t="str">
            <v>082</v>
          </cell>
        </row>
        <row r="4517">
          <cell r="A4517" t="str">
            <v>L24</v>
          </cell>
          <cell r="B4517" t="str">
            <v>DERMATITIS DE CONTACTO POR IRRITANTES</v>
          </cell>
          <cell r="C4517" t="str">
            <v>082</v>
          </cell>
        </row>
        <row r="4518">
          <cell r="A4518" t="str">
            <v>L240</v>
          </cell>
          <cell r="B4518" t="str">
            <v>DERMATITIS DE CONTACTO POR IRRITANTES, DEBIDA A DETERGENTES</v>
          </cell>
          <cell r="C4518" t="str">
            <v>082</v>
          </cell>
        </row>
        <row r="4519">
          <cell r="A4519" t="str">
            <v>L241</v>
          </cell>
          <cell r="B4519" t="str">
            <v>DERMATITIS DE CONTACTO POR IRRITANTES, DEBIDA A ACEITES Y GRASAS</v>
          </cell>
          <cell r="C4519" t="str">
            <v>082</v>
          </cell>
        </row>
        <row r="4520">
          <cell r="A4520" t="str">
            <v>L242</v>
          </cell>
          <cell r="B4520" t="str">
            <v>DERMATITIS DE CONTACTO POR IRRITANTES, DEBIDA A DISOLVENTES</v>
          </cell>
          <cell r="C4520" t="str">
            <v>082</v>
          </cell>
        </row>
        <row r="4521">
          <cell r="A4521" t="str">
            <v>L243</v>
          </cell>
          <cell r="B4521" t="str">
            <v>DERMATITIS DE CONTACTO POR IRRITANTES, DEBIDA A COSMETICOS</v>
          </cell>
          <cell r="C4521" t="str">
            <v>082</v>
          </cell>
        </row>
        <row r="4522">
          <cell r="A4522" t="str">
            <v>L244</v>
          </cell>
          <cell r="B4522" t="str">
            <v>DERMATITIS DE CONTAC. POR IRRITAN. DEBIDA A DROGAS EN CONTAC. CON LA P</v>
          </cell>
          <cell r="C4522" t="str">
            <v>082</v>
          </cell>
        </row>
        <row r="4523">
          <cell r="A4523" t="str">
            <v>L245</v>
          </cell>
          <cell r="B4523" t="str">
            <v>DERMATITIS DE CONTAC. POR IRRITAN. DEBIDA A OTROS PRODUCTOS QUIMICOS</v>
          </cell>
          <cell r="C4523" t="str">
            <v>082</v>
          </cell>
        </row>
        <row r="4524">
          <cell r="A4524" t="str">
            <v>L246</v>
          </cell>
          <cell r="B4524" t="str">
            <v>DERMATITIS DE CONTAC. POR IRRITAN. DEBIDA A ALIMEN. EN CONTAC. CON LA</v>
          </cell>
          <cell r="C4524" t="str">
            <v>082</v>
          </cell>
        </row>
        <row r="4525">
          <cell r="A4525" t="str">
            <v>L247</v>
          </cell>
          <cell r="B4525" t="str">
            <v>DERMATITIS DE CONTAC. POR IRRIT. DEBIDA A PLANTAS, EXCEPTO LAS ALIMENT</v>
          </cell>
          <cell r="C4525" t="str">
            <v>082</v>
          </cell>
        </row>
        <row r="4526">
          <cell r="A4526" t="str">
            <v>L248</v>
          </cell>
          <cell r="B4526" t="str">
            <v>DERMATITIS DE CONTACTO POR IRRITANTES, DEBIDA A OTROS AGENTES</v>
          </cell>
          <cell r="C4526" t="str">
            <v>082</v>
          </cell>
        </row>
        <row r="4527">
          <cell r="A4527" t="str">
            <v>L249</v>
          </cell>
          <cell r="B4527" t="str">
            <v>DERMATITIS DE CONTACTO POR IRRITANTES, DE CAUSA NO ESPECIFICADA</v>
          </cell>
          <cell r="C4527" t="str">
            <v>082</v>
          </cell>
        </row>
        <row r="4528">
          <cell r="A4528" t="str">
            <v>L25</v>
          </cell>
          <cell r="B4528" t="str">
            <v>DERMATITIS DE CONTACTO, FORMA NO ESPECIFICADA</v>
          </cell>
          <cell r="C4528" t="str">
            <v>082</v>
          </cell>
        </row>
        <row r="4529">
          <cell r="A4529" t="str">
            <v>L250</v>
          </cell>
          <cell r="B4529" t="str">
            <v>DERMATITIS DE CONTACTO, FORMA NO ESPECIFICADA, DEBIDA A COSMETICOS</v>
          </cell>
          <cell r="C4529" t="str">
            <v>082</v>
          </cell>
        </row>
        <row r="4530">
          <cell r="A4530" t="str">
            <v>L251</v>
          </cell>
          <cell r="B4530" t="str">
            <v>DERMATITIS DE CONTAC. FORMA NO ESPECIF. DEBIDA A DROGAS EN CONTAC. CON</v>
          </cell>
          <cell r="C4530" t="str">
            <v>082</v>
          </cell>
        </row>
        <row r="4531">
          <cell r="A4531" t="str">
            <v>L252</v>
          </cell>
          <cell r="B4531" t="str">
            <v>DERMATITIS DE CONTAC. FORMA NO ESPECIF. DEBIDA A COLORANTES</v>
          </cell>
          <cell r="C4531" t="str">
            <v>082</v>
          </cell>
        </row>
        <row r="4532">
          <cell r="A4532" t="str">
            <v>L253</v>
          </cell>
          <cell r="B4532" t="str">
            <v>DERMATITIS DE CONTAC. FORMA NO ESPECIF. DEBIDA A OTROS PRODUC. QUIM.</v>
          </cell>
          <cell r="C4532" t="str">
            <v>082</v>
          </cell>
        </row>
        <row r="4533">
          <cell r="A4533" t="str">
            <v>L254</v>
          </cell>
          <cell r="B4533" t="str">
            <v>DERMATITIS DE CONTAC. FORMA NO ESPECIF. DEBIDA A ALIMENT. EN CONTAC. C</v>
          </cell>
          <cell r="C4533" t="str">
            <v>082</v>
          </cell>
        </row>
        <row r="4534">
          <cell r="A4534" t="str">
            <v>L255</v>
          </cell>
          <cell r="B4534" t="str">
            <v>DERMATITIS DE CONTAC. FORMA NO ESPECIF. DEBIDA A PLANTAS, EXCEPTO LAS</v>
          </cell>
          <cell r="C4534" t="str">
            <v>082</v>
          </cell>
        </row>
        <row r="4535">
          <cell r="A4535" t="str">
            <v>L258</v>
          </cell>
          <cell r="B4535" t="str">
            <v>DERMATITIS DE CONTAC. FORMA NO ESPECIF. DEBIDA A OTROS AGENTES</v>
          </cell>
          <cell r="C4535" t="str">
            <v>082</v>
          </cell>
        </row>
        <row r="4536">
          <cell r="A4536" t="str">
            <v>L259</v>
          </cell>
          <cell r="B4536" t="str">
            <v>DERMATITIS DE CONTACTO, FORMA Y CAUSA NO ESPECIFICADA</v>
          </cell>
          <cell r="C4536" t="str">
            <v>082</v>
          </cell>
        </row>
        <row r="4537">
          <cell r="A4537" t="str">
            <v>L26</v>
          </cell>
          <cell r="B4537" t="str">
            <v>DERMATITIS EXFOLIATIVA</v>
          </cell>
          <cell r="C4537" t="str">
            <v>082</v>
          </cell>
        </row>
        <row r="4538">
          <cell r="A4538" t="str">
            <v>L27</v>
          </cell>
          <cell r="B4538" t="str">
            <v>DERMATITIS DEBIDA A SUSTANCIAS INGERIDAS</v>
          </cell>
          <cell r="C4538" t="str">
            <v>082</v>
          </cell>
        </row>
        <row r="4539">
          <cell r="A4539" t="str">
            <v>L270</v>
          </cell>
          <cell r="B4539" t="str">
            <v>ERUPCION CUTANEA GENERALIZADA DEBIDA A DROGAS Y MEDICAMENTOS</v>
          </cell>
          <cell r="C4539" t="str">
            <v>082</v>
          </cell>
        </row>
        <row r="4540">
          <cell r="A4540" t="str">
            <v>L271</v>
          </cell>
          <cell r="B4540" t="str">
            <v>ERUPCION CUTANEA LOCALIZADA DEBIDA A DROGAS Y MEDICAMENTOS</v>
          </cell>
          <cell r="C4540" t="str">
            <v>082</v>
          </cell>
        </row>
        <row r="4541">
          <cell r="A4541" t="str">
            <v>L272</v>
          </cell>
          <cell r="B4541" t="str">
            <v>DERMATITIS DEBIDA A INGESTION DE ALIMENTOS</v>
          </cell>
          <cell r="C4541" t="str">
            <v>082</v>
          </cell>
        </row>
        <row r="4542">
          <cell r="A4542" t="str">
            <v>L278</v>
          </cell>
          <cell r="B4542" t="str">
            <v>DERMATITIS DEBIDA A OTRAS SUSTANCIAS INGERIDAS</v>
          </cell>
          <cell r="C4542" t="str">
            <v>082</v>
          </cell>
        </row>
        <row r="4543">
          <cell r="A4543" t="str">
            <v>L279</v>
          </cell>
          <cell r="B4543" t="str">
            <v>DERMATITIS DEBIDAS A SUSTANCIAS INGERIDAS NO ESPECIFICADAS</v>
          </cell>
          <cell r="C4543" t="str">
            <v>082</v>
          </cell>
        </row>
        <row r="4544">
          <cell r="A4544" t="str">
            <v>L28</v>
          </cell>
          <cell r="B4544" t="str">
            <v>LIQUEN SIMPLE CRONICO Y PRURIGO</v>
          </cell>
          <cell r="C4544" t="str">
            <v>082</v>
          </cell>
        </row>
        <row r="4545">
          <cell r="A4545" t="str">
            <v>L280</v>
          </cell>
          <cell r="B4545" t="str">
            <v>LIQUEN SIMPLE CRONICO</v>
          </cell>
          <cell r="C4545" t="str">
            <v>082</v>
          </cell>
        </row>
        <row r="4546">
          <cell r="A4546" t="str">
            <v>L281</v>
          </cell>
          <cell r="B4546" t="str">
            <v>PRURIGO NODULAR</v>
          </cell>
          <cell r="C4546" t="str">
            <v>082</v>
          </cell>
        </row>
        <row r="4547">
          <cell r="A4547" t="str">
            <v>L282</v>
          </cell>
          <cell r="B4547" t="str">
            <v>OTROS PRURIGOS</v>
          </cell>
          <cell r="C4547" t="str">
            <v>082</v>
          </cell>
        </row>
        <row r="4548">
          <cell r="A4548" t="str">
            <v>L29</v>
          </cell>
          <cell r="B4548" t="str">
            <v>PRURITO</v>
          </cell>
          <cell r="C4548" t="str">
            <v>082</v>
          </cell>
        </row>
        <row r="4549">
          <cell r="A4549" t="str">
            <v>L290</v>
          </cell>
          <cell r="B4549" t="str">
            <v>PRURITO ANAL</v>
          </cell>
          <cell r="C4549" t="str">
            <v>082</v>
          </cell>
        </row>
        <row r="4550">
          <cell r="A4550" t="str">
            <v>L291</v>
          </cell>
          <cell r="B4550" t="str">
            <v>PRURITO ESCROTAL</v>
          </cell>
          <cell r="C4550" t="str">
            <v>082</v>
          </cell>
        </row>
        <row r="4551">
          <cell r="A4551" t="str">
            <v>L292</v>
          </cell>
          <cell r="B4551" t="str">
            <v>PRURITO VULVAR</v>
          </cell>
          <cell r="C4551" t="str">
            <v>082</v>
          </cell>
        </row>
        <row r="4552">
          <cell r="A4552" t="str">
            <v>L293</v>
          </cell>
          <cell r="B4552" t="str">
            <v>PRURITO ANOGENITAL, NO ESPECIFICADO</v>
          </cell>
          <cell r="C4552" t="str">
            <v>082</v>
          </cell>
        </row>
        <row r="4553">
          <cell r="A4553" t="str">
            <v>L298</v>
          </cell>
          <cell r="B4553" t="str">
            <v>OTROS PRURITOS</v>
          </cell>
          <cell r="C4553" t="str">
            <v>082</v>
          </cell>
        </row>
        <row r="4554">
          <cell r="A4554" t="str">
            <v>L299</v>
          </cell>
          <cell r="B4554" t="str">
            <v>PRURITO, NO ESPECIFICADO</v>
          </cell>
          <cell r="C4554" t="str">
            <v>082</v>
          </cell>
        </row>
        <row r="4555">
          <cell r="A4555" t="str">
            <v>L30</v>
          </cell>
          <cell r="B4555" t="str">
            <v>OTRAS DERMATITIS</v>
          </cell>
          <cell r="C4555" t="str">
            <v>082</v>
          </cell>
        </row>
        <row r="4556">
          <cell r="A4556" t="str">
            <v>L300</v>
          </cell>
          <cell r="B4556" t="str">
            <v>DERMATITIS NUMULAR</v>
          </cell>
          <cell r="C4556" t="str">
            <v>082</v>
          </cell>
        </row>
        <row r="4557">
          <cell r="A4557" t="str">
            <v>L301</v>
          </cell>
          <cell r="B4557" t="str">
            <v>DISHIDROSIS (PONFOLIX)</v>
          </cell>
          <cell r="C4557" t="str">
            <v>082</v>
          </cell>
        </row>
        <row r="4558">
          <cell r="A4558" t="str">
            <v>L302</v>
          </cell>
          <cell r="B4558" t="str">
            <v>AUTOSENSIBILIZACION CUTANEA</v>
          </cell>
          <cell r="C4558" t="str">
            <v>082</v>
          </cell>
        </row>
        <row r="4559">
          <cell r="A4559" t="str">
            <v>L303</v>
          </cell>
          <cell r="B4559" t="str">
            <v>DERMATITIS INFECCIOSA</v>
          </cell>
          <cell r="C4559" t="str">
            <v>082</v>
          </cell>
        </row>
        <row r="4560">
          <cell r="A4560" t="str">
            <v>L304</v>
          </cell>
          <cell r="B4560" t="str">
            <v>ERITEMA INTERTRIGO</v>
          </cell>
          <cell r="C4560" t="str">
            <v>082</v>
          </cell>
        </row>
        <row r="4561">
          <cell r="A4561" t="str">
            <v>L305</v>
          </cell>
          <cell r="B4561" t="str">
            <v>PITIRIASIS ALBA</v>
          </cell>
          <cell r="C4561" t="str">
            <v>082</v>
          </cell>
        </row>
        <row r="4562">
          <cell r="A4562" t="str">
            <v>L308</v>
          </cell>
          <cell r="B4562" t="str">
            <v>OTRAS DERMATITIS ESPECIFICADAS</v>
          </cell>
          <cell r="C4562" t="str">
            <v>082</v>
          </cell>
        </row>
        <row r="4563">
          <cell r="A4563" t="str">
            <v>L309</v>
          </cell>
          <cell r="B4563" t="str">
            <v>DERMATITIS, NO ESPECIFICADA</v>
          </cell>
          <cell r="C4563" t="str">
            <v>082</v>
          </cell>
        </row>
        <row r="4564">
          <cell r="A4564" t="str">
            <v>L40</v>
          </cell>
          <cell r="B4564" t="str">
            <v>PSORIASIS</v>
          </cell>
          <cell r="C4564" t="str">
            <v>082</v>
          </cell>
        </row>
        <row r="4565">
          <cell r="A4565" t="str">
            <v>L400</v>
          </cell>
          <cell r="B4565" t="str">
            <v>PSORIASIS VULGAR</v>
          </cell>
          <cell r="C4565" t="str">
            <v>082</v>
          </cell>
        </row>
        <row r="4566">
          <cell r="A4566" t="str">
            <v>L401</v>
          </cell>
          <cell r="B4566" t="str">
            <v>PSORIASIS PUSTULOSA GENERALIZADA</v>
          </cell>
          <cell r="C4566" t="str">
            <v>082</v>
          </cell>
        </row>
        <row r="4567">
          <cell r="A4567" t="str">
            <v>L402</v>
          </cell>
          <cell r="B4567" t="str">
            <v>ACRODERMATITIS CONTINUA</v>
          </cell>
          <cell r="C4567" t="str">
            <v>082</v>
          </cell>
        </row>
        <row r="4568">
          <cell r="A4568" t="str">
            <v>L403</v>
          </cell>
          <cell r="B4568" t="str">
            <v>PUSTULOSIS PALMAR Y PLANTAR</v>
          </cell>
          <cell r="C4568" t="str">
            <v>082</v>
          </cell>
        </row>
        <row r="4569">
          <cell r="A4569" t="str">
            <v>L404</v>
          </cell>
          <cell r="B4569" t="str">
            <v>PSORIASIS GUTTATA</v>
          </cell>
          <cell r="C4569" t="str">
            <v>082</v>
          </cell>
        </row>
        <row r="4570">
          <cell r="A4570" t="str">
            <v>L405</v>
          </cell>
          <cell r="B4570" t="str">
            <v>ARTROPATIA PSORIASICA (M07.0*- M07.3*, M09.0*)</v>
          </cell>
          <cell r="C4570" t="str">
            <v>082</v>
          </cell>
        </row>
        <row r="4571">
          <cell r="A4571" t="str">
            <v>L408</v>
          </cell>
          <cell r="B4571" t="str">
            <v>OTRAS PSORIASIS</v>
          </cell>
          <cell r="C4571" t="str">
            <v>082</v>
          </cell>
        </row>
        <row r="4572">
          <cell r="A4572" t="str">
            <v>L409</v>
          </cell>
          <cell r="B4572" t="str">
            <v>PSORIASIS, NO ESPECIFICADA</v>
          </cell>
          <cell r="C4572" t="str">
            <v>082</v>
          </cell>
        </row>
        <row r="4573">
          <cell r="A4573" t="str">
            <v>L41</v>
          </cell>
          <cell r="B4573" t="str">
            <v>PARAPSORIASIS</v>
          </cell>
          <cell r="C4573" t="str">
            <v>082</v>
          </cell>
        </row>
        <row r="4574">
          <cell r="A4574" t="str">
            <v>L410</v>
          </cell>
          <cell r="B4574" t="str">
            <v>PITIRIASIS LIQUENOIDE Y VARIOLIFORME AGUDA</v>
          </cell>
          <cell r="C4574" t="str">
            <v>082</v>
          </cell>
        </row>
        <row r="4575">
          <cell r="A4575" t="str">
            <v>L411</v>
          </cell>
          <cell r="B4575" t="str">
            <v>PITIRIASIS LIQUENOIDE CRONICA</v>
          </cell>
          <cell r="C4575" t="str">
            <v>082</v>
          </cell>
        </row>
        <row r="4576">
          <cell r="A4576" t="str">
            <v>L412</v>
          </cell>
          <cell r="B4576" t="str">
            <v>PAPULOSIS LINFOMATOIDE</v>
          </cell>
          <cell r="C4576" t="str">
            <v>082</v>
          </cell>
        </row>
        <row r="4577">
          <cell r="A4577" t="str">
            <v>L413</v>
          </cell>
          <cell r="B4577" t="str">
            <v>PARAPSORIASIS EN PLACAS PEQUEÑAS</v>
          </cell>
          <cell r="C4577" t="str">
            <v>082</v>
          </cell>
        </row>
        <row r="4578">
          <cell r="A4578" t="str">
            <v>L414</v>
          </cell>
          <cell r="B4578" t="str">
            <v>PARAPSORIASIS EN PLACAS GRANDES</v>
          </cell>
          <cell r="C4578" t="str">
            <v>082</v>
          </cell>
        </row>
        <row r="4579">
          <cell r="A4579" t="str">
            <v>L415</v>
          </cell>
          <cell r="B4579" t="str">
            <v>PARAPSORIASIS RETIFORME</v>
          </cell>
          <cell r="C4579" t="str">
            <v>082</v>
          </cell>
        </row>
        <row r="4580">
          <cell r="A4580" t="str">
            <v>L418</v>
          </cell>
          <cell r="B4580" t="str">
            <v>OTRAS PARAPSORIASIS</v>
          </cell>
          <cell r="C4580" t="str">
            <v>082</v>
          </cell>
        </row>
        <row r="4581">
          <cell r="A4581" t="str">
            <v>L419</v>
          </cell>
          <cell r="B4581" t="str">
            <v>PARAPSORIASIS, NO ESPECIFICADA</v>
          </cell>
          <cell r="C4581" t="str">
            <v>082</v>
          </cell>
        </row>
        <row r="4582">
          <cell r="A4582" t="str">
            <v>L42</v>
          </cell>
          <cell r="B4582" t="str">
            <v>PITIRIASIS ROSADA</v>
          </cell>
          <cell r="C4582" t="str">
            <v>082</v>
          </cell>
        </row>
        <row r="4583">
          <cell r="A4583" t="str">
            <v>L43</v>
          </cell>
          <cell r="B4583" t="str">
            <v>LIQUEN PLANO</v>
          </cell>
          <cell r="C4583" t="str">
            <v>082</v>
          </cell>
        </row>
        <row r="4584">
          <cell r="A4584" t="str">
            <v>L430</v>
          </cell>
          <cell r="B4584" t="str">
            <v>LIQUEN PLANO HIPERTROFICO</v>
          </cell>
          <cell r="C4584" t="str">
            <v>082</v>
          </cell>
        </row>
        <row r="4585">
          <cell r="A4585" t="str">
            <v>L431</v>
          </cell>
          <cell r="B4585" t="str">
            <v>LIQUEN PLANO FLICTENULAR</v>
          </cell>
          <cell r="C4585" t="str">
            <v>082</v>
          </cell>
        </row>
        <row r="4586">
          <cell r="A4586" t="str">
            <v>L432</v>
          </cell>
          <cell r="B4586" t="str">
            <v>REACCION LIQUENOIDE DEBIDA A DROGAS</v>
          </cell>
          <cell r="C4586" t="str">
            <v>082</v>
          </cell>
        </row>
        <row r="4587">
          <cell r="A4587" t="str">
            <v>L433</v>
          </cell>
          <cell r="B4587" t="str">
            <v>LIQUEN PLANO SUBAGUDO (ACTIVO)</v>
          </cell>
          <cell r="C4587" t="str">
            <v>082</v>
          </cell>
        </row>
        <row r="4588">
          <cell r="A4588" t="str">
            <v>L438</v>
          </cell>
          <cell r="B4588" t="str">
            <v>OTROS LIQUENES PLANOS</v>
          </cell>
          <cell r="C4588" t="str">
            <v>082</v>
          </cell>
        </row>
        <row r="4589">
          <cell r="A4589" t="str">
            <v>L439</v>
          </cell>
          <cell r="B4589" t="str">
            <v>LIQUEN PLANO, NO ESPECIFICADO</v>
          </cell>
          <cell r="C4589" t="str">
            <v>082</v>
          </cell>
        </row>
        <row r="4590">
          <cell r="A4590" t="str">
            <v>L44</v>
          </cell>
          <cell r="B4590" t="str">
            <v>OTROS TRASTORNOS PAPULOESCAMOSOS</v>
          </cell>
          <cell r="C4590" t="str">
            <v>082</v>
          </cell>
        </row>
        <row r="4591">
          <cell r="A4591" t="str">
            <v>L440</v>
          </cell>
          <cell r="B4591" t="str">
            <v>PITIRIASIS RUBRA PILARIS</v>
          </cell>
          <cell r="C4591" t="str">
            <v>082</v>
          </cell>
        </row>
        <row r="4592">
          <cell r="A4592" t="str">
            <v>L441</v>
          </cell>
          <cell r="B4592" t="str">
            <v>LIQUEN NITIDO</v>
          </cell>
          <cell r="C4592" t="str">
            <v>082</v>
          </cell>
        </row>
        <row r="4593">
          <cell r="A4593" t="str">
            <v>L442</v>
          </cell>
          <cell r="B4593" t="str">
            <v>LIQUEN ESTRIADO</v>
          </cell>
          <cell r="C4593" t="str">
            <v>082</v>
          </cell>
        </row>
        <row r="4594">
          <cell r="A4594" t="str">
            <v>L443</v>
          </cell>
          <cell r="B4594" t="str">
            <v>LIQUEN ROJO MONILIFORME</v>
          </cell>
          <cell r="C4594" t="str">
            <v>082</v>
          </cell>
        </row>
        <row r="4595">
          <cell r="A4595" t="str">
            <v>L444</v>
          </cell>
          <cell r="B4595" t="str">
            <v>ACRODERMATITIS PAPULAR INFANTIL (GIANNOTTI-CROSTI)</v>
          </cell>
          <cell r="C4595" t="str">
            <v>082</v>
          </cell>
        </row>
        <row r="4596">
          <cell r="A4596" t="str">
            <v>L448</v>
          </cell>
          <cell r="B4596" t="str">
            <v>OTROS TRASTORNOS PAPULOESCAMOSOS ESPECIFICADOS</v>
          </cell>
          <cell r="C4596" t="str">
            <v>082</v>
          </cell>
        </row>
        <row r="4597">
          <cell r="A4597" t="str">
            <v>L449</v>
          </cell>
          <cell r="B4597" t="str">
            <v>TRASTORNO PAPULOESCAMOSOS, NO ESPECIFICADO</v>
          </cell>
          <cell r="C4597" t="str">
            <v>082</v>
          </cell>
        </row>
        <row r="4598">
          <cell r="A4598" t="str">
            <v>L50</v>
          </cell>
          <cell r="B4598" t="str">
            <v>URTICARIA</v>
          </cell>
          <cell r="C4598" t="str">
            <v>082</v>
          </cell>
        </row>
        <row r="4599">
          <cell r="A4599" t="str">
            <v>L500</v>
          </cell>
          <cell r="B4599" t="str">
            <v>URTICARIA ALERGICA</v>
          </cell>
          <cell r="C4599" t="str">
            <v>082</v>
          </cell>
        </row>
        <row r="4600">
          <cell r="A4600" t="str">
            <v>L501</v>
          </cell>
          <cell r="B4600" t="str">
            <v>URTICARIA IDIOPATICA</v>
          </cell>
          <cell r="C4600" t="str">
            <v>082</v>
          </cell>
        </row>
        <row r="4601">
          <cell r="A4601" t="str">
            <v>L502</v>
          </cell>
          <cell r="B4601" t="str">
            <v>URTICARIA DEBIDA AL CALOR Y AL FRIO</v>
          </cell>
          <cell r="C4601" t="str">
            <v>082</v>
          </cell>
        </row>
        <row r="4602">
          <cell r="A4602" t="str">
            <v>L503</v>
          </cell>
          <cell r="B4602" t="str">
            <v>URTICARIA DERMATOGRAFICA</v>
          </cell>
          <cell r="C4602" t="str">
            <v>082</v>
          </cell>
        </row>
        <row r="4603">
          <cell r="A4603" t="str">
            <v>L504</v>
          </cell>
          <cell r="B4603" t="str">
            <v>URTICARIA VIBRATORIA</v>
          </cell>
          <cell r="C4603" t="str">
            <v>082</v>
          </cell>
        </row>
        <row r="4604">
          <cell r="A4604" t="str">
            <v>L505</v>
          </cell>
          <cell r="B4604" t="str">
            <v>URTICARIA COLINERGICA</v>
          </cell>
          <cell r="C4604" t="str">
            <v>082</v>
          </cell>
        </row>
        <row r="4605">
          <cell r="A4605" t="str">
            <v>L506</v>
          </cell>
          <cell r="B4605" t="str">
            <v>URTICARIA POR CONTACTO</v>
          </cell>
          <cell r="C4605" t="str">
            <v>082</v>
          </cell>
        </row>
        <row r="4606">
          <cell r="A4606" t="str">
            <v>L508</v>
          </cell>
          <cell r="B4606" t="str">
            <v>OTRAS URTICARIAS</v>
          </cell>
          <cell r="C4606" t="str">
            <v>082</v>
          </cell>
        </row>
        <row r="4607">
          <cell r="A4607" t="str">
            <v>L509</v>
          </cell>
          <cell r="B4607" t="str">
            <v>URTICARIA, NO ESPECIFICADA</v>
          </cell>
          <cell r="C4607" t="str">
            <v>082</v>
          </cell>
        </row>
        <row r="4608">
          <cell r="A4608" t="str">
            <v>L51</v>
          </cell>
          <cell r="B4608" t="str">
            <v>ERITEMA MULTIFORME</v>
          </cell>
          <cell r="C4608" t="str">
            <v>082</v>
          </cell>
        </row>
        <row r="4609">
          <cell r="A4609" t="str">
            <v>L510</v>
          </cell>
          <cell r="B4609" t="str">
            <v>ERITEMA MULTIFORME NO FLICTENULAR</v>
          </cell>
          <cell r="C4609" t="str">
            <v>082</v>
          </cell>
        </row>
        <row r="4610">
          <cell r="A4610" t="str">
            <v>L511</v>
          </cell>
          <cell r="B4610" t="str">
            <v>ERITEMA MULTIFORME FLICTENULAR</v>
          </cell>
          <cell r="C4610" t="str">
            <v>082</v>
          </cell>
        </row>
        <row r="4611">
          <cell r="A4611" t="str">
            <v>L512</v>
          </cell>
          <cell r="B4611" t="str">
            <v>NECROLISIS EPIDERMICA TOXICA (LYELI)</v>
          </cell>
          <cell r="C4611" t="str">
            <v>082</v>
          </cell>
        </row>
        <row r="4612">
          <cell r="A4612" t="str">
            <v>L518</v>
          </cell>
          <cell r="B4612" t="str">
            <v>OTROS ERITEMAS MULTIFORMES</v>
          </cell>
          <cell r="C4612" t="str">
            <v>082</v>
          </cell>
        </row>
        <row r="4613">
          <cell r="A4613" t="str">
            <v>L519</v>
          </cell>
          <cell r="B4613" t="str">
            <v>ERITEMA MULTIFORME, NO ESPECIFICADO</v>
          </cell>
          <cell r="C4613" t="str">
            <v>082</v>
          </cell>
        </row>
        <row r="4614">
          <cell r="A4614" t="str">
            <v>L52</v>
          </cell>
          <cell r="B4614" t="str">
            <v>ERITEMA NUDOSO</v>
          </cell>
          <cell r="C4614" t="str">
            <v>082</v>
          </cell>
        </row>
        <row r="4615">
          <cell r="A4615" t="str">
            <v>L53</v>
          </cell>
          <cell r="B4615" t="str">
            <v>OTRAS AFECCIONES ERITEMATOSAS</v>
          </cell>
          <cell r="C4615" t="str">
            <v>082</v>
          </cell>
        </row>
        <row r="4616">
          <cell r="A4616" t="str">
            <v>L530</v>
          </cell>
          <cell r="B4616" t="str">
            <v>ERITEMA TOXICO</v>
          </cell>
          <cell r="C4616" t="str">
            <v>082</v>
          </cell>
        </row>
        <row r="4617">
          <cell r="A4617" t="str">
            <v>L531</v>
          </cell>
          <cell r="B4617" t="str">
            <v>ERITEMA ANULAR CENTRIFUGO</v>
          </cell>
          <cell r="C4617" t="str">
            <v>082</v>
          </cell>
        </row>
        <row r="4618">
          <cell r="A4618" t="str">
            <v>L532</v>
          </cell>
          <cell r="B4618" t="str">
            <v>ERITEMA MARGINADO</v>
          </cell>
          <cell r="C4618" t="str">
            <v>082</v>
          </cell>
        </row>
        <row r="4619">
          <cell r="A4619" t="str">
            <v>L533</v>
          </cell>
          <cell r="B4619" t="str">
            <v>OTROS ERITEMAS FIGURADOS CRONICOS</v>
          </cell>
          <cell r="C4619" t="str">
            <v>082</v>
          </cell>
        </row>
        <row r="4620">
          <cell r="A4620" t="str">
            <v>L538</v>
          </cell>
          <cell r="B4620" t="str">
            <v>OTRAS AFECCIONES ERITEMATOSAS ESPECIFICADAS</v>
          </cell>
          <cell r="C4620" t="str">
            <v>082</v>
          </cell>
        </row>
        <row r="4621">
          <cell r="A4621" t="str">
            <v>L539</v>
          </cell>
          <cell r="B4621" t="str">
            <v>AFECCION ERITEMATOSA, NO ESPECIFICADA</v>
          </cell>
          <cell r="C4621" t="str">
            <v>082</v>
          </cell>
        </row>
        <row r="4622">
          <cell r="A4622" t="str">
            <v>L55</v>
          </cell>
          <cell r="B4622" t="str">
            <v>QUEMADURA SOLAR</v>
          </cell>
          <cell r="C4622" t="str">
            <v>082</v>
          </cell>
        </row>
        <row r="4623">
          <cell r="A4623" t="str">
            <v>L550</v>
          </cell>
          <cell r="B4623" t="str">
            <v>QUEMADURA SOLAR DE PRIMER GRADO</v>
          </cell>
          <cell r="C4623" t="str">
            <v>082</v>
          </cell>
        </row>
        <row r="4624">
          <cell r="A4624" t="str">
            <v>L551</v>
          </cell>
          <cell r="B4624" t="str">
            <v>QUEMADURA SOLAR DE SEGUNDO GRADO</v>
          </cell>
          <cell r="C4624" t="str">
            <v>082</v>
          </cell>
        </row>
        <row r="4625">
          <cell r="A4625" t="str">
            <v>L552</v>
          </cell>
          <cell r="B4625" t="str">
            <v>QUEMADURA SOLAR DE TERCER GRADO</v>
          </cell>
          <cell r="C4625" t="str">
            <v>082</v>
          </cell>
        </row>
        <row r="4626">
          <cell r="A4626" t="str">
            <v>L558</v>
          </cell>
          <cell r="B4626" t="str">
            <v>OTRAS QUEMADURAS SOLARES</v>
          </cell>
          <cell r="C4626" t="str">
            <v>082</v>
          </cell>
        </row>
        <row r="4627">
          <cell r="A4627" t="str">
            <v>L559</v>
          </cell>
          <cell r="B4627" t="str">
            <v>QUEMADURA SOLAR, NO ESPECIFICADA</v>
          </cell>
          <cell r="C4627" t="str">
            <v>082</v>
          </cell>
        </row>
        <row r="4628">
          <cell r="A4628" t="str">
            <v>L56</v>
          </cell>
          <cell r="B4628" t="str">
            <v>OTROS CAMBIOS AGUDOS DE LA PIEL DEBIDOS A RADIACION ULTRAVIOLETA</v>
          </cell>
          <cell r="C4628" t="str">
            <v>082</v>
          </cell>
        </row>
        <row r="4629">
          <cell r="A4629" t="str">
            <v>L560</v>
          </cell>
          <cell r="B4629" t="str">
            <v>RESPUESTA FOTOTOXICA A DROGAS</v>
          </cell>
          <cell r="C4629" t="str">
            <v>082</v>
          </cell>
        </row>
        <row r="4630">
          <cell r="A4630" t="str">
            <v>L561</v>
          </cell>
          <cell r="B4630" t="str">
            <v>RESPUESTA FOTOALERGICA A DROGAS</v>
          </cell>
          <cell r="C4630" t="str">
            <v>082</v>
          </cell>
        </row>
        <row r="4631">
          <cell r="A4631" t="str">
            <v>L562</v>
          </cell>
          <cell r="B4631" t="str">
            <v>DERMATITIS POR FOTOCONTACTO (DERMATITIS DE BERLOQUE)</v>
          </cell>
          <cell r="C4631" t="str">
            <v>082</v>
          </cell>
        </row>
        <row r="4632">
          <cell r="A4632" t="str">
            <v>L563</v>
          </cell>
          <cell r="B4632" t="str">
            <v>URTICARIA SOLAR</v>
          </cell>
          <cell r="C4632" t="str">
            <v>082</v>
          </cell>
        </row>
        <row r="4633">
          <cell r="A4633" t="str">
            <v>L564</v>
          </cell>
          <cell r="B4633" t="str">
            <v>ERUPCION POLIMORFA A LA LUZ</v>
          </cell>
          <cell r="C4633" t="str">
            <v>082</v>
          </cell>
        </row>
        <row r="4634">
          <cell r="A4634" t="str">
            <v>L568</v>
          </cell>
          <cell r="B4634" t="str">
            <v>OTROS CAMBIOS AGUDOS ESPEC. DE LA PIEL DEBIDOS A RADIACION ULTRAVIOL.</v>
          </cell>
          <cell r="C4634" t="str">
            <v>082</v>
          </cell>
        </row>
        <row r="4635">
          <cell r="A4635" t="str">
            <v>L569</v>
          </cell>
          <cell r="B4635" t="str">
            <v>CAMBIO AGUDO DE LA PIEL DEBIDO A RADIACION ULTRAV. SIN OTRA ESPECIFOC.</v>
          </cell>
          <cell r="C4635" t="str">
            <v>082</v>
          </cell>
        </row>
        <row r="4636">
          <cell r="A4636" t="str">
            <v>L57</v>
          </cell>
          <cell r="B4636" t="str">
            <v>CAMBIOS DE LA PIEL DEBIDOS A EXPOSICION CRONICA A RADIAC. NO IONIZANTE</v>
          </cell>
          <cell r="C4636" t="str">
            <v>082</v>
          </cell>
        </row>
        <row r="4637">
          <cell r="A4637" t="str">
            <v>L570</v>
          </cell>
          <cell r="B4637" t="str">
            <v>QUERATOSIS ACTINICA</v>
          </cell>
          <cell r="C4637" t="str">
            <v>082</v>
          </cell>
        </row>
        <row r="4638">
          <cell r="A4638" t="str">
            <v>L571</v>
          </cell>
          <cell r="B4638" t="str">
            <v>RETICULOIDE ACTINICO</v>
          </cell>
          <cell r="C4638" t="str">
            <v>082</v>
          </cell>
        </row>
        <row r="4639">
          <cell r="A4639" t="str">
            <v>L572</v>
          </cell>
          <cell r="B4639" t="str">
            <v>PIEL ROMBOIDAL DE LA NUCA</v>
          </cell>
          <cell r="C4639" t="str">
            <v>082</v>
          </cell>
        </row>
        <row r="4640">
          <cell r="A4640" t="str">
            <v>L573</v>
          </cell>
          <cell r="B4640" t="str">
            <v>POIQUILODERMIA DE CIVATTE</v>
          </cell>
          <cell r="C4640" t="str">
            <v>082</v>
          </cell>
        </row>
        <row r="4641">
          <cell r="A4641" t="str">
            <v>L574</v>
          </cell>
          <cell r="B4641" t="str">
            <v>PIEL LAXA SENIL</v>
          </cell>
          <cell r="C4641" t="str">
            <v>082</v>
          </cell>
        </row>
        <row r="4642">
          <cell r="A4642" t="str">
            <v>L575</v>
          </cell>
          <cell r="B4642" t="str">
            <v>GRANULOMA ACTINICO</v>
          </cell>
          <cell r="C4642" t="str">
            <v>082</v>
          </cell>
        </row>
        <row r="4643">
          <cell r="A4643" t="str">
            <v>L578</v>
          </cell>
          <cell r="B4643" t="str">
            <v>OTROS CAMBIOS DE LA PIEL DEBIDOS A EXPOSICION CRONICA A RADIAC. NO ION</v>
          </cell>
          <cell r="C4643" t="str">
            <v>082</v>
          </cell>
        </row>
        <row r="4644">
          <cell r="A4644" t="str">
            <v>L579</v>
          </cell>
          <cell r="B4644" t="str">
            <v>CAMBIOS DE LA PIEL DEBIDOS A EXPOS. CRONICA A RADIAC. NO IONIZ. SIN OT</v>
          </cell>
          <cell r="C4644" t="str">
            <v>082</v>
          </cell>
        </row>
        <row r="4645">
          <cell r="A4645" t="str">
            <v>L58</v>
          </cell>
          <cell r="B4645" t="str">
            <v>RADIODERMATITIS</v>
          </cell>
          <cell r="C4645" t="str">
            <v>082</v>
          </cell>
        </row>
        <row r="4646">
          <cell r="A4646" t="str">
            <v>L580</v>
          </cell>
          <cell r="B4646" t="str">
            <v>RADIODERMATITIS AGUDA</v>
          </cell>
          <cell r="C4646" t="str">
            <v>082</v>
          </cell>
        </row>
        <row r="4647">
          <cell r="A4647" t="str">
            <v>L581</v>
          </cell>
          <cell r="B4647" t="str">
            <v>RADIODERMATITIS CRONICA</v>
          </cell>
          <cell r="C4647" t="str">
            <v>082</v>
          </cell>
        </row>
        <row r="4648">
          <cell r="A4648" t="str">
            <v>L589</v>
          </cell>
          <cell r="B4648" t="str">
            <v>RADIODERMATITIS, NO ESPECIFICADA</v>
          </cell>
          <cell r="C4648" t="str">
            <v>082</v>
          </cell>
        </row>
        <row r="4649">
          <cell r="A4649" t="str">
            <v>L59</v>
          </cell>
          <cell r="B4649" t="str">
            <v>OTROS TRASTORNOS DE LA PIEL Y DEL TEJIDO SUBC. RELACIONADOS CON RADIA</v>
          </cell>
          <cell r="C4649" t="str">
            <v>082</v>
          </cell>
        </row>
        <row r="4650">
          <cell r="A4650" t="str">
            <v>L590</v>
          </cell>
          <cell r="B4650" t="str">
            <v>ERITEMA AB IGNE (DERMATITIS AB IGNE)</v>
          </cell>
          <cell r="C4650" t="str">
            <v>082</v>
          </cell>
        </row>
        <row r="4651">
          <cell r="A4651" t="str">
            <v>L598</v>
          </cell>
          <cell r="B4651" t="str">
            <v>OTROS TRASTORNOS ESPECIF. DE LA PIEL Y DEL TEJIDO SUBC. RELAC. CON RAD</v>
          </cell>
          <cell r="C4651" t="str">
            <v>082</v>
          </cell>
        </row>
        <row r="4652">
          <cell r="A4652" t="str">
            <v>L599</v>
          </cell>
          <cell r="B4652" t="str">
            <v>TRASTORNOS NO ESPECIF. DE LA PIEL Y DEL TEJIDO SUBC. RALACION. CON RAD</v>
          </cell>
          <cell r="C4652" t="str">
            <v>082</v>
          </cell>
        </row>
        <row r="4653">
          <cell r="A4653" t="str">
            <v>L60</v>
          </cell>
          <cell r="B4653" t="str">
            <v>TRASTORNOS DE LAS UÑAS</v>
          </cell>
          <cell r="C4653" t="str">
            <v>082</v>
          </cell>
        </row>
        <row r="4654">
          <cell r="A4654" t="str">
            <v>L600</v>
          </cell>
          <cell r="B4654" t="str">
            <v>UÑA ENCARNADA</v>
          </cell>
          <cell r="C4654" t="str">
            <v>082</v>
          </cell>
        </row>
        <row r="4655">
          <cell r="A4655" t="str">
            <v>L601</v>
          </cell>
          <cell r="B4655" t="str">
            <v>ONICOLISIS</v>
          </cell>
          <cell r="C4655" t="str">
            <v>082</v>
          </cell>
        </row>
        <row r="4656">
          <cell r="A4656" t="str">
            <v>L602</v>
          </cell>
          <cell r="B4656" t="str">
            <v>ONICOGRIPOSIS</v>
          </cell>
          <cell r="C4656" t="str">
            <v>082</v>
          </cell>
        </row>
        <row r="4657">
          <cell r="A4657" t="str">
            <v>L603</v>
          </cell>
          <cell r="B4657" t="str">
            <v>DISTROFIA UNGUEAL</v>
          </cell>
          <cell r="C4657" t="str">
            <v>082</v>
          </cell>
        </row>
        <row r="4658">
          <cell r="A4658" t="str">
            <v>L604</v>
          </cell>
          <cell r="B4658" t="str">
            <v>LINEAS DE BEAU</v>
          </cell>
          <cell r="C4658" t="str">
            <v>082</v>
          </cell>
        </row>
        <row r="4659">
          <cell r="A4659" t="str">
            <v>L605</v>
          </cell>
          <cell r="B4659" t="str">
            <v>SINDROME DE LA UÑA AMARILLA</v>
          </cell>
          <cell r="C4659" t="str">
            <v>082</v>
          </cell>
        </row>
        <row r="4660">
          <cell r="A4660" t="str">
            <v>L608</v>
          </cell>
          <cell r="B4660" t="str">
            <v>OTROS TRASTORNOS DE LAS UÑAS</v>
          </cell>
          <cell r="C4660" t="str">
            <v>082</v>
          </cell>
        </row>
        <row r="4661">
          <cell r="A4661" t="str">
            <v>L609</v>
          </cell>
          <cell r="B4661" t="str">
            <v>TRASTORNO DE LA UÑA, NO ESPECIFICADO</v>
          </cell>
          <cell r="C4661" t="str">
            <v>082</v>
          </cell>
        </row>
        <row r="4662">
          <cell r="A4662" t="str">
            <v>L63</v>
          </cell>
          <cell r="B4662" t="str">
            <v>ALOPECIA AREATA</v>
          </cell>
          <cell r="C4662" t="str">
            <v>082</v>
          </cell>
        </row>
        <row r="4663">
          <cell r="A4663" t="str">
            <v>L630</v>
          </cell>
          <cell r="B4663" t="str">
            <v>ALOPECIA (CAPITIS) TOTAL</v>
          </cell>
          <cell r="C4663" t="str">
            <v>082</v>
          </cell>
        </row>
        <row r="4664">
          <cell r="A4664" t="str">
            <v>L631</v>
          </cell>
          <cell r="B4664" t="str">
            <v>ALOPECIA UNIVERSAL</v>
          </cell>
          <cell r="C4664" t="str">
            <v>082</v>
          </cell>
        </row>
        <row r="4665">
          <cell r="A4665" t="str">
            <v>L632</v>
          </cell>
          <cell r="B4665" t="str">
            <v>OFIASIS</v>
          </cell>
          <cell r="C4665" t="str">
            <v>082</v>
          </cell>
        </row>
        <row r="4666">
          <cell r="A4666" t="str">
            <v>L638</v>
          </cell>
          <cell r="B4666" t="str">
            <v>OTRAS ALOPECIAS AREATAS</v>
          </cell>
          <cell r="C4666" t="str">
            <v>082</v>
          </cell>
        </row>
        <row r="4667">
          <cell r="A4667" t="str">
            <v>L639</v>
          </cell>
          <cell r="B4667" t="str">
            <v>ALOPECIA AREATA, NO ESPECIFICADA</v>
          </cell>
          <cell r="C4667" t="str">
            <v>082</v>
          </cell>
        </row>
        <row r="4668">
          <cell r="A4668" t="str">
            <v>L64</v>
          </cell>
          <cell r="B4668" t="str">
            <v>ALOPECIA ANDROGENA</v>
          </cell>
          <cell r="C4668" t="str">
            <v>082</v>
          </cell>
        </row>
        <row r="4669">
          <cell r="A4669" t="str">
            <v>L640</v>
          </cell>
          <cell r="B4669" t="str">
            <v>ALOPECIA ANDROGENA, INDUCIDA POR DROGAS</v>
          </cell>
          <cell r="C4669" t="str">
            <v>082</v>
          </cell>
        </row>
        <row r="4670">
          <cell r="A4670" t="str">
            <v>L648</v>
          </cell>
          <cell r="B4670" t="str">
            <v>OTRAS ALOPECIAS ANDROGENAS</v>
          </cell>
          <cell r="C4670" t="str">
            <v>082</v>
          </cell>
        </row>
        <row r="4671">
          <cell r="A4671" t="str">
            <v>L649</v>
          </cell>
          <cell r="B4671" t="str">
            <v>ALOPECIA ANDROGENA, NO ESPECIFICADA</v>
          </cell>
          <cell r="C4671" t="str">
            <v>082</v>
          </cell>
        </row>
        <row r="4672">
          <cell r="A4672" t="str">
            <v>L65</v>
          </cell>
          <cell r="B4672" t="str">
            <v>OTRA PERDIDA NO CICATRICIAL DEL PELO</v>
          </cell>
          <cell r="C4672" t="str">
            <v>082</v>
          </cell>
        </row>
        <row r="4673">
          <cell r="A4673" t="str">
            <v>L650</v>
          </cell>
          <cell r="B4673" t="str">
            <v>PERDIDA CAPILAR TELOGENA</v>
          </cell>
          <cell r="C4673" t="str">
            <v>082</v>
          </cell>
        </row>
        <row r="4674">
          <cell r="A4674" t="str">
            <v>L651</v>
          </cell>
          <cell r="B4674" t="str">
            <v>PERDIDA CAPILAR ANAGENA</v>
          </cell>
          <cell r="C4674" t="str">
            <v>082</v>
          </cell>
        </row>
        <row r="4675">
          <cell r="A4675" t="str">
            <v>L652</v>
          </cell>
          <cell r="B4675" t="str">
            <v>ALOPECIA MUCINOSA</v>
          </cell>
          <cell r="C4675" t="str">
            <v>082</v>
          </cell>
        </row>
        <row r="4676">
          <cell r="A4676" t="str">
            <v>L658</v>
          </cell>
          <cell r="B4676" t="str">
            <v>OTRAS PERDIDAS ESPECIFICADAS NO CICATRICIALES DEL PELO</v>
          </cell>
          <cell r="C4676" t="str">
            <v>082</v>
          </cell>
        </row>
        <row r="4677">
          <cell r="A4677" t="str">
            <v>L659</v>
          </cell>
          <cell r="B4677" t="str">
            <v>PERDIDA NO CICATRICIAL DEL PELO, SIN OTRA ESPECIFICACION</v>
          </cell>
          <cell r="C4677" t="str">
            <v>082</v>
          </cell>
        </row>
        <row r="4678">
          <cell r="A4678" t="str">
            <v>L66</v>
          </cell>
          <cell r="B4678" t="str">
            <v>ALOPECIA CICATRICIAL (PERDIDA CICATRICIAL DEL PELO)</v>
          </cell>
          <cell r="C4678" t="str">
            <v>082</v>
          </cell>
        </row>
        <row r="4679">
          <cell r="A4679" t="str">
            <v>L660</v>
          </cell>
          <cell r="B4679" t="str">
            <v>SEUDOPELADA</v>
          </cell>
          <cell r="C4679" t="str">
            <v>082</v>
          </cell>
        </row>
        <row r="4680">
          <cell r="A4680" t="str">
            <v>L661</v>
          </cell>
          <cell r="B4680" t="str">
            <v>LIQUEN PLANO PILARIS</v>
          </cell>
          <cell r="C4680" t="str">
            <v>082</v>
          </cell>
        </row>
        <row r="4681">
          <cell r="A4681" t="str">
            <v>L662</v>
          </cell>
          <cell r="B4681" t="str">
            <v>FOLICULITIS DECALVANTE</v>
          </cell>
          <cell r="C4681" t="str">
            <v>082</v>
          </cell>
        </row>
        <row r="4682">
          <cell r="A4682" t="str">
            <v>L663</v>
          </cell>
          <cell r="B4682" t="str">
            <v>PERIFOLICULITIS CAPITIS ABSCEDENS</v>
          </cell>
          <cell r="C4682" t="str">
            <v>082</v>
          </cell>
        </row>
        <row r="4683">
          <cell r="A4683" t="str">
            <v>L664</v>
          </cell>
          <cell r="B4683" t="str">
            <v>FOLICULITIS ULERITEMATOSA RETICULADA</v>
          </cell>
          <cell r="C4683" t="str">
            <v>082</v>
          </cell>
        </row>
        <row r="4684">
          <cell r="A4684" t="str">
            <v>L668</v>
          </cell>
          <cell r="B4684" t="str">
            <v>OTRAS ALOPECIAS CICATRICIALES</v>
          </cell>
          <cell r="C4684" t="str">
            <v>082</v>
          </cell>
        </row>
        <row r="4685">
          <cell r="A4685" t="str">
            <v>L669</v>
          </cell>
          <cell r="B4685" t="str">
            <v>ALOPECIA CICATRICIAL, NO ESPECIFICADA</v>
          </cell>
          <cell r="C4685" t="str">
            <v>082</v>
          </cell>
        </row>
        <row r="4686">
          <cell r="A4686" t="str">
            <v>L67</v>
          </cell>
          <cell r="B4686" t="str">
            <v>ANORMALIDADES DEL TALLO Y DEL COLOR DEL PELO</v>
          </cell>
          <cell r="C4686" t="str">
            <v>082</v>
          </cell>
        </row>
        <row r="4687">
          <cell r="A4687" t="str">
            <v>L670</v>
          </cell>
          <cell r="B4687" t="str">
            <v>TRICORREXIS NUDOSA</v>
          </cell>
          <cell r="C4687" t="str">
            <v>082</v>
          </cell>
        </row>
        <row r="4688">
          <cell r="A4688" t="str">
            <v>L671</v>
          </cell>
          <cell r="B4688" t="str">
            <v>VARIACION DEL COLOR DEL PELO</v>
          </cell>
          <cell r="C4688" t="str">
            <v>082</v>
          </cell>
        </row>
        <row r="4689">
          <cell r="A4689" t="str">
            <v>L678</v>
          </cell>
          <cell r="B4689" t="str">
            <v>OTRAS ANORMALIDADES DEL TALLO Y DEL COLOR DEL PELO</v>
          </cell>
          <cell r="C4689" t="str">
            <v>082</v>
          </cell>
        </row>
        <row r="4690">
          <cell r="A4690" t="str">
            <v>L679</v>
          </cell>
          <cell r="B4690" t="str">
            <v>ANORMALIDAD NO ESPECIFICADA DEL TALLO Y DEL COLOR DEL PELO</v>
          </cell>
          <cell r="C4690" t="str">
            <v>082</v>
          </cell>
        </row>
        <row r="4691">
          <cell r="A4691" t="str">
            <v>L68</v>
          </cell>
          <cell r="B4691" t="str">
            <v>HIPERTRICOSIS</v>
          </cell>
          <cell r="C4691" t="str">
            <v>082</v>
          </cell>
        </row>
        <row r="4692">
          <cell r="A4692" t="str">
            <v>L680</v>
          </cell>
          <cell r="B4692" t="str">
            <v>HIRSUTISMO</v>
          </cell>
          <cell r="C4692" t="str">
            <v>082</v>
          </cell>
        </row>
        <row r="4693">
          <cell r="A4693" t="str">
            <v>L681</v>
          </cell>
          <cell r="B4693" t="str">
            <v>HIPERTRICOSIS LANUGINOSA ADQUIRIDA</v>
          </cell>
          <cell r="C4693" t="str">
            <v>082</v>
          </cell>
        </row>
        <row r="4694">
          <cell r="A4694" t="str">
            <v>L682</v>
          </cell>
          <cell r="B4694" t="str">
            <v>HIPERTRICOSIS LOCALIZADA</v>
          </cell>
          <cell r="C4694" t="str">
            <v>082</v>
          </cell>
        </row>
        <row r="4695">
          <cell r="A4695" t="str">
            <v>L683</v>
          </cell>
          <cell r="B4695" t="str">
            <v>POLITRIQUIA</v>
          </cell>
          <cell r="C4695" t="str">
            <v>082</v>
          </cell>
        </row>
        <row r="4696">
          <cell r="A4696" t="str">
            <v>L688</v>
          </cell>
          <cell r="B4696" t="str">
            <v>OTRAS HIPERTRICOSIS</v>
          </cell>
          <cell r="C4696" t="str">
            <v>082</v>
          </cell>
        </row>
        <row r="4697">
          <cell r="A4697" t="str">
            <v>L689</v>
          </cell>
          <cell r="B4697" t="str">
            <v>HIPERTRICOSIS, NO ESPECIFICADA</v>
          </cell>
          <cell r="C4697" t="str">
            <v>082</v>
          </cell>
        </row>
        <row r="4698">
          <cell r="A4698" t="str">
            <v>L70</v>
          </cell>
          <cell r="B4698" t="str">
            <v>ACNE</v>
          </cell>
          <cell r="C4698" t="str">
            <v>082</v>
          </cell>
        </row>
        <row r="4699">
          <cell r="A4699" t="str">
            <v>L700</v>
          </cell>
          <cell r="B4699" t="str">
            <v>ACNE VULGAR</v>
          </cell>
          <cell r="C4699" t="str">
            <v>082</v>
          </cell>
        </row>
        <row r="4700">
          <cell r="A4700" t="str">
            <v>L701</v>
          </cell>
          <cell r="B4700" t="str">
            <v>ACNE CONGLOBADO</v>
          </cell>
          <cell r="C4700" t="str">
            <v>082</v>
          </cell>
        </row>
        <row r="4701">
          <cell r="A4701" t="str">
            <v>L702</v>
          </cell>
          <cell r="B4701" t="str">
            <v>ACNE VARIOLIFORME</v>
          </cell>
          <cell r="C4701" t="str">
            <v>082</v>
          </cell>
        </row>
        <row r="4702">
          <cell r="A4702" t="str">
            <v>L703</v>
          </cell>
          <cell r="B4702" t="str">
            <v>ACNE TROPICAL</v>
          </cell>
          <cell r="C4702" t="str">
            <v>082</v>
          </cell>
        </row>
        <row r="4703">
          <cell r="A4703" t="str">
            <v>L704</v>
          </cell>
          <cell r="B4703" t="str">
            <v>ACNE INFANTIL</v>
          </cell>
          <cell r="C4703" t="str">
            <v>082</v>
          </cell>
        </row>
        <row r="4704">
          <cell r="A4704" t="str">
            <v>L705</v>
          </cell>
          <cell r="B4704" t="str">
            <v>ACNE EXORIADO DE LA MUJER JOVEN</v>
          </cell>
          <cell r="C4704" t="str">
            <v>082</v>
          </cell>
        </row>
        <row r="4705">
          <cell r="A4705" t="str">
            <v>L708</v>
          </cell>
          <cell r="B4705" t="str">
            <v>OTROS ACNES</v>
          </cell>
          <cell r="C4705" t="str">
            <v>082</v>
          </cell>
        </row>
        <row r="4706">
          <cell r="A4706" t="str">
            <v>L709</v>
          </cell>
          <cell r="B4706" t="str">
            <v>ACNE, NO ESPECIFICADO</v>
          </cell>
          <cell r="C4706" t="str">
            <v>082</v>
          </cell>
        </row>
        <row r="4707">
          <cell r="A4707" t="str">
            <v>L71</v>
          </cell>
          <cell r="B4707" t="str">
            <v>ROSACEA</v>
          </cell>
          <cell r="C4707" t="str">
            <v>082</v>
          </cell>
        </row>
        <row r="4708">
          <cell r="A4708" t="str">
            <v>L710</v>
          </cell>
          <cell r="B4708" t="str">
            <v>DERMATITIS PERIBUCAL</v>
          </cell>
          <cell r="C4708" t="str">
            <v>082</v>
          </cell>
        </row>
        <row r="4709">
          <cell r="A4709" t="str">
            <v>L711</v>
          </cell>
          <cell r="B4709" t="str">
            <v>RINOFIMA</v>
          </cell>
          <cell r="C4709" t="str">
            <v>082</v>
          </cell>
        </row>
        <row r="4710">
          <cell r="A4710" t="str">
            <v>L718</v>
          </cell>
          <cell r="B4710" t="str">
            <v>OTRAS ROSACEAS</v>
          </cell>
          <cell r="C4710" t="str">
            <v>082</v>
          </cell>
        </row>
        <row r="4711">
          <cell r="A4711" t="str">
            <v>L719</v>
          </cell>
          <cell r="B4711" t="str">
            <v>ROSACEA, NO ESPECIFICADA</v>
          </cell>
          <cell r="C4711" t="str">
            <v>082</v>
          </cell>
        </row>
        <row r="4712">
          <cell r="A4712" t="str">
            <v>L72</v>
          </cell>
          <cell r="B4712" t="str">
            <v>QUISTE FOLICULAR DE LA PIEL Y DEL TEJIDO SUBCUTANEO</v>
          </cell>
          <cell r="C4712" t="str">
            <v>082</v>
          </cell>
        </row>
        <row r="4713">
          <cell r="A4713" t="str">
            <v>L720</v>
          </cell>
          <cell r="B4713" t="str">
            <v>QUISTE EPIDERMICO</v>
          </cell>
          <cell r="C4713" t="str">
            <v>082</v>
          </cell>
        </row>
        <row r="4714">
          <cell r="A4714" t="str">
            <v>L721</v>
          </cell>
          <cell r="B4714" t="str">
            <v>QUISTE TRICODERMICO</v>
          </cell>
          <cell r="C4714" t="str">
            <v>082</v>
          </cell>
        </row>
        <row r="4715">
          <cell r="A4715" t="str">
            <v>L722</v>
          </cell>
          <cell r="B4715" t="str">
            <v>ESTEATOCISTOMA MULTIPLE</v>
          </cell>
          <cell r="C4715" t="str">
            <v>082</v>
          </cell>
        </row>
        <row r="4716">
          <cell r="A4716" t="str">
            <v>L728</v>
          </cell>
          <cell r="B4716" t="str">
            <v>OTROS QUISTES FOLICULARES DE LA PIEL Y DEL TEJIDO SUBCUTANEO</v>
          </cell>
          <cell r="C4716" t="str">
            <v>082</v>
          </cell>
        </row>
        <row r="4717">
          <cell r="A4717" t="str">
            <v>L729</v>
          </cell>
          <cell r="B4717" t="str">
            <v>QUISTE FOLICULAR DE LA PIEL Y DEL TEJIDO SUBCUT. SIN OTRA ESPECIFICAC.</v>
          </cell>
          <cell r="C4717" t="str">
            <v>082</v>
          </cell>
        </row>
        <row r="4718">
          <cell r="A4718" t="str">
            <v>L73</v>
          </cell>
          <cell r="B4718" t="str">
            <v>OTROS TRASTORNOS FOLICULARES</v>
          </cell>
          <cell r="C4718" t="str">
            <v>082</v>
          </cell>
        </row>
        <row r="4719">
          <cell r="A4719" t="str">
            <v>L730</v>
          </cell>
          <cell r="B4719" t="str">
            <v>ACNE QUELOIDE</v>
          </cell>
          <cell r="C4719" t="str">
            <v>082</v>
          </cell>
        </row>
        <row r="4720">
          <cell r="A4720" t="str">
            <v>L731</v>
          </cell>
          <cell r="B4720" t="str">
            <v>SEUDOFOLICULITIS DE LA BARBA</v>
          </cell>
          <cell r="C4720" t="str">
            <v>082</v>
          </cell>
        </row>
        <row r="4721">
          <cell r="A4721" t="str">
            <v>L732</v>
          </cell>
          <cell r="B4721" t="str">
            <v>HIDRADENITIS SUPURATIVA</v>
          </cell>
          <cell r="C4721" t="str">
            <v>082</v>
          </cell>
        </row>
        <row r="4722">
          <cell r="A4722" t="str">
            <v>L738</v>
          </cell>
          <cell r="B4722" t="str">
            <v>OTROS TRASTORNOS FOLICULARES ESPECIFICADOS</v>
          </cell>
          <cell r="C4722" t="str">
            <v>082</v>
          </cell>
        </row>
        <row r="4723">
          <cell r="A4723" t="str">
            <v>L739</v>
          </cell>
          <cell r="B4723" t="str">
            <v>TRASTORNO FOLICULAR, NO ESPECIFICADO</v>
          </cell>
          <cell r="C4723" t="str">
            <v>082</v>
          </cell>
        </row>
        <row r="4724">
          <cell r="A4724" t="str">
            <v>L74</v>
          </cell>
          <cell r="B4724" t="str">
            <v>TRASTORNOS SUDORIPAROS ECRINOS</v>
          </cell>
          <cell r="C4724" t="str">
            <v>082</v>
          </cell>
        </row>
        <row r="4725">
          <cell r="A4725" t="str">
            <v>L740</v>
          </cell>
          <cell r="B4725" t="str">
            <v>MILIARIA RUBRA</v>
          </cell>
          <cell r="C4725" t="str">
            <v>082</v>
          </cell>
        </row>
        <row r="4726">
          <cell r="A4726" t="str">
            <v>L741</v>
          </cell>
          <cell r="B4726" t="str">
            <v>MILIARIA CRISTALINA</v>
          </cell>
          <cell r="C4726" t="str">
            <v>082</v>
          </cell>
        </row>
        <row r="4727">
          <cell r="A4727" t="str">
            <v>L742</v>
          </cell>
          <cell r="B4727" t="str">
            <v>MILIARIA PROFUNDA</v>
          </cell>
          <cell r="C4727" t="str">
            <v>082</v>
          </cell>
        </row>
        <row r="4728">
          <cell r="A4728" t="str">
            <v>L743</v>
          </cell>
          <cell r="B4728" t="str">
            <v>MILIARIA, NO ESPECIFICADA</v>
          </cell>
          <cell r="C4728" t="str">
            <v>082</v>
          </cell>
        </row>
        <row r="4729">
          <cell r="A4729" t="str">
            <v>L744</v>
          </cell>
          <cell r="B4729" t="str">
            <v>ANHIDROSIS</v>
          </cell>
          <cell r="C4729" t="str">
            <v>082</v>
          </cell>
        </row>
        <row r="4730">
          <cell r="A4730" t="str">
            <v>L748</v>
          </cell>
          <cell r="B4730" t="str">
            <v>OTROS TRASTORNOS SUDORIPAROS ECRINOS</v>
          </cell>
          <cell r="C4730" t="str">
            <v>082</v>
          </cell>
        </row>
        <row r="4731">
          <cell r="A4731" t="str">
            <v>L749</v>
          </cell>
          <cell r="B4731" t="str">
            <v>TRASTORNO SUDORIPARO ECRINO, NO ESPECIFICADO</v>
          </cell>
          <cell r="C4731" t="str">
            <v>082</v>
          </cell>
        </row>
        <row r="4732">
          <cell r="A4732" t="str">
            <v>L75</v>
          </cell>
          <cell r="B4732" t="str">
            <v>TRASTORNOS SUDORIPAROS APOCRINOS</v>
          </cell>
          <cell r="C4732" t="str">
            <v>082</v>
          </cell>
        </row>
        <row r="4733">
          <cell r="A4733" t="str">
            <v>L750</v>
          </cell>
          <cell r="B4733" t="str">
            <v>BROMHIDROSIS</v>
          </cell>
          <cell r="C4733" t="str">
            <v>082</v>
          </cell>
        </row>
        <row r="4734">
          <cell r="A4734" t="str">
            <v>L751</v>
          </cell>
          <cell r="B4734" t="str">
            <v>CROMHIDROSIS</v>
          </cell>
          <cell r="C4734" t="str">
            <v>082</v>
          </cell>
        </row>
        <row r="4735">
          <cell r="A4735" t="str">
            <v>L752</v>
          </cell>
          <cell r="B4735" t="str">
            <v>MILIARIA APOCRINA</v>
          </cell>
          <cell r="C4735" t="str">
            <v>082</v>
          </cell>
        </row>
        <row r="4736">
          <cell r="A4736" t="str">
            <v>L758</v>
          </cell>
          <cell r="B4736" t="str">
            <v>OTROS TRASTORNOS SUDORIPAROS APOCRINOS</v>
          </cell>
          <cell r="C4736" t="str">
            <v>082</v>
          </cell>
        </row>
        <row r="4737">
          <cell r="A4737" t="str">
            <v>L759</v>
          </cell>
          <cell r="B4737" t="str">
            <v>TRASTORNO SUDORIPARO APOCRINO, NO ESPECIFICADO</v>
          </cell>
          <cell r="C4737" t="str">
            <v>082</v>
          </cell>
        </row>
        <row r="4738">
          <cell r="A4738" t="str">
            <v>L80</v>
          </cell>
          <cell r="B4738" t="str">
            <v>VITILIGO</v>
          </cell>
          <cell r="C4738" t="str">
            <v>082</v>
          </cell>
        </row>
        <row r="4739">
          <cell r="A4739" t="str">
            <v>L81</v>
          </cell>
          <cell r="B4739" t="str">
            <v>OTROS TRASTORNOS DE LA PIGMENTACION</v>
          </cell>
          <cell r="C4739" t="str">
            <v>082</v>
          </cell>
        </row>
        <row r="4740">
          <cell r="A4740" t="str">
            <v>L810</v>
          </cell>
          <cell r="B4740" t="str">
            <v>HIPERPIGMENTACION POSTINFLAMATORIA</v>
          </cell>
          <cell r="C4740" t="str">
            <v>082</v>
          </cell>
        </row>
        <row r="4741">
          <cell r="A4741" t="str">
            <v>L811</v>
          </cell>
          <cell r="B4741" t="str">
            <v>CLOASMA</v>
          </cell>
          <cell r="C4741" t="str">
            <v>082</v>
          </cell>
        </row>
        <row r="4742">
          <cell r="A4742" t="str">
            <v>L812</v>
          </cell>
          <cell r="B4742" t="str">
            <v>EFELIDE</v>
          </cell>
          <cell r="C4742" t="str">
            <v>082</v>
          </cell>
        </row>
        <row r="4743">
          <cell r="A4743" t="str">
            <v>L813</v>
          </cell>
          <cell r="B4743" t="str">
            <v>MANCHAS CAFE CON LECHE</v>
          </cell>
          <cell r="C4743" t="str">
            <v>082</v>
          </cell>
        </row>
        <row r="4744">
          <cell r="A4744" t="str">
            <v>L814</v>
          </cell>
          <cell r="B4744" t="str">
            <v>OTROS TIPOS DE HIPERPIGMENTACION MELANODERMICA</v>
          </cell>
          <cell r="C4744" t="str">
            <v>082</v>
          </cell>
        </row>
        <row r="4745">
          <cell r="A4745" t="str">
            <v>L815</v>
          </cell>
          <cell r="B4745" t="str">
            <v>LEUCODERMIA, NO CLASIFICADA EN OTRA PARTE</v>
          </cell>
          <cell r="C4745" t="str">
            <v>082</v>
          </cell>
        </row>
        <row r="4746">
          <cell r="A4746" t="str">
            <v>L816</v>
          </cell>
          <cell r="B4746" t="str">
            <v>OTROS TRASTORNOS DE DISMINUCION DE LA FORMACION DE LA MELANINA</v>
          </cell>
          <cell r="C4746" t="str">
            <v>082</v>
          </cell>
        </row>
        <row r="4747">
          <cell r="A4747" t="str">
            <v>L817</v>
          </cell>
          <cell r="B4747" t="str">
            <v>DERMATOSIS PURPURICA PIGMENTADA</v>
          </cell>
          <cell r="C4747" t="str">
            <v>082</v>
          </cell>
        </row>
        <row r="4748">
          <cell r="A4748" t="str">
            <v>L818</v>
          </cell>
          <cell r="B4748" t="str">
            <v>OTROS TRASTORNOS ESPECIFICADOS DE LA PIGMENTACION</v>
          </cell>
          <cell r="C4748" t="str">
            <v>082</v>
          </cell>
        </row>
        <row r="4749">
          <cell r="A4749" t="str">
            <v>L819</v>
          </cell>
          <cell r="B4749" t="str">
            <v>TRASTORNO DE LA PIGMENTACION, NO ESPECIFICADO</v>
          </cell>
          <cell r="C4749" t="str">
            <v>082</v>
          </cell>
        </row>
        <row r="4750">
          <cell r="A4750" t="str">
            <v>L82</v>
          </cell>
          <cell r="B4750" t="str">
            <v>QUERATOSIS SEBORREICA</v>
          </cell>
          <cell r="C4750" t="str">
            <v>082</v>
          </cell>
        </row>
        <row r="4751">
          <cell r="A4751" t="str">
            <v>L83</v>
          </cell>
          <cell r="B4751" t="str">
            <v>ACANTOSIS NIGRICANS</v>
          </cell>
          <cell r="C4751" t="str">
            <v>082</v>
          </cell>
        </row>
        <row r="4752">
          <cell r="A4752" t="str">
            <v>L84</v>
          </cell>
          <cell r="B4752" t="str">
            <v>CALLOS Y CALLOSIDADES</v>
          </cell>
          <cell r="C4752" t="str">
            <v>082</v>
          </cell>
        </row>
        <row r="4753">
          <cell r="A4753" t="str">
            <v>L85</v>
          </cell>
          <cell r="B4753" t="str">
            <v>OTROS TIPOS DE ENGROSAMIENTO EPIDERMICO</v>
          </cell>
          <cell r="C4753" t="str">
            <v>082</v>
          </cell>
        </row>
        <row r="4754">
          <cell r="A4754" t="str">
            <v>L850</v>
          </cell>
          <cell r="B4754" t="str">
            <v>ICTIOSIS ADQUIRIDA</v>
          </cell>
          <cell r="C4754" t="str">
            <v>082</v>
          </cell>
        </row>
        <row r="4755">
          <cell r="A4755" t="str">
            <v>L851</v>
          </cell>
          <cell r="B4755" t="str">
            <v>QUERATOSIS (QUERATODERMIA) PALMAR Y PLANTAR ADQUIRIDA</v>
          </cell>
          <cell r="C4755" t="str">
            <v>082</v>
          </cell>
        </row>
        <row r="4756">
          <cell r="A4756" t="str">
            <v>L852</v>
          </cell>
          <cell r="B4756" t="str">
            <v>QUERATOSIS PUNCTATA (PALMAR Y PLANTAR)</v>
          </cell>
          <cell r="C4756" t="str">
            <v>082</v>
          </cell>
        </row>
        <row r="4757">
          <cell r="A4757" t="str">
            <v>L853</v>
          </cell>
          <cell r="B4757" t="str">
            <v>XEROSIS DEL CUTIS</v>
          </cell>
          <cell r="C4757" t="str">
            <v>082</v>
          </cell>
        </row>
        <row r="4758">
          <cell r="A4758" t="str">
            <v>L858</v>
          </cell>
          <cell r="B4758" t="str">
            <v>OTROS ENGROSAMIENTOS EPIDERMICOS ESPECIFICADOS</v>
          </cell>
          <cell r="C4758" t="str">
            <v>082</v>
          </cell>
        </row>
        <row r="4759">
          <cell r="A4759" t="str">
            <v>L859</v>
          </cell>
          <cell r="B4759" t="str">
            <v>ENGROSAMIENTO EPIDERMICO, NO ESPECIFICADO</v>
          </cell>
          <cell r="C4759" t="str">
            <v>082</v>
          </cell>
        </row>
        <row r="4760">
          <cell r="A4760" t="str">
            <v>L87</v>
          </cell>
          <cell r="B4760" t="str">
            <v>TRASTORNOS DE LA ELIMINACION TRANSEPIDERMICA</v>
          </cell>
          <cell r="C4760" t="str">
            <v>082</v>
          </cell>
        </row>
        <row r="4761">
          <cell r="A4761" t="str">
            <v>L870</v>
          </cell>
          <cell r="B4761" t="str">
            <v>QUERATOSIS FOLICULAR Y PARAFOLICULAR PENETRANTE DEL CUTIS</v>
          </cell>
          <cell r="C4761" t="str">
            <v>082</v>
          </cell>
        </row>
        <row r="4762">
          <cell r="A4762" t="str">
            <v>L871</v>
          </cell>
          <cell r="B4762" t="str">
            <v>COLAGENOSIS PERFORANTE REACTIVA</v>
          </cell>
          <cell r="C4762" t="str">
            <v>082</v>
          </cell>
        </row>
        <row r="4763">
          <cell r="A4763" t="str">
            <v>L872</v>
          </cell>
          <cell r="B4763" t="str">
            <v>ELASTOSIS SERPIGINOSA PERFORANTE</v>
          </cell>
          <cell r="C4763" t="str">
            <v>082</v>
          </cell>
        </row>
        <row r="4764">
          <cell r="A4764" t="str">
            <v>L878</v>
          </cell>
          <cell r="B4764" t="str">
            <v>OTROS TRASTORNOS DE LA ELIMINACION TRANSEPIDERMICA</v>
          </cell>
          <cell r="C4764" t="str">
            <v>082</v>
          </cell>
        </row>
        <row r="4765">
          <cell r="A4765" t="str">
            <v>L879</v>
          </cell>
          <cell r="B4765" t="str">
            <v>TRASTORNO DE LA ELIMINACION TRANSEPIDERMICA, NO ESPECIFICADO</v>
          </cell>
          <cell r="C4765" t="str">
            <v>082</v>
          </cell>
        </row>
        <row r="4766">
          <cell r="A4766" t="str">
            <v>L88</v>
          </cell>
          <cell r="B4766" t="str">
            <v>PIODERMA GANGRENOSO</v>
          </cell>
          <cell r="C4766" t="str">
            <v>082</v>
          </cell>
        </row>
        <row r="4767">
          <cell r="A4767" t="str">
            <v>L89X</v>
          </cell>
          <cell r="B4767" t="str">
            <v>ULCERA DE DECUBITO</v>
          </cell>
          <cell r="C4767" t="str">
            <v>082</v>
          </cell>
        </row>
        <row r="4768">
          <cell r="A4768" t="str">
            <v>L90</v>
          </cell>
          <cell r="B4768" t="str">
            <v>TRASTORNOS ATROFICOS DE LA PIEL</v>
          </cell>
          <cell r="C4768" t="str">
            <v>082</v>
          </cell>
        </row>
        <row r="4769">
          <cell r="A4769" t="str">
            <v>L900</v>
          </cell>
          <cell r="B4769" t="str">
            <v>LIQUEN ESCLEROSO Y ATROFICO</v>
          </cell>
          <cell r="C4769" t="str">
            <v>082</v>
          </cell>
        </row>
        <row r="4770">
          <cell r="A4770" t="str">
            <v>L901</v>
          </cell>
          <cell r="B4770" t="str">
            <v>ANETODERMIA DE SCHWENINGER-BUZZI</v>
          </cell>
          <cell r="C4770" t="str">
            <v>082</v>
          </cell>
        </row>
        <row r="4771">
          <cell r="A4771" t="str">
            <v>L902</v>
          </cell>
          <cell r="B4771" t="str">
            <v>ANETODERMIA DE JADASSOHN-PELLIZZARI</v>
          </cell>
          <cell r="C4771" t="str">
            <v>082</v>
          </cell>
        </row>
        <row r="4772">
          <cell r="A4772" t="str">
            <v>L903</v>
          </cell>
          <cell r="B4772" t="str">
            <v>ATROFODERMA DE PASINI Y PIERINI</v>
          </cell>
          <cell r="C4772" t="str">
            <v>082</v>
          </cell>
        </row>
        <row r="4773">
          <cell r="A4773" t="str">
            <v>L904</v>
          </cell>
          <cell r="B4773" t="str">
            <v>ACRODERMATITIS CRONICA ATROFICA</v>
          </cell>
          <cell r="C4773" t="str">
            <v>082</v>
          </cell>
        </row>
        <row r="4774">
          <cell r="A4774" t="str">
            <v>L905</v>
          </cell>
          <cell r="B4774" t="str">
            <v>FIBROSIS Y AFECCIONES CICATRICIALES DE LA PIEL</v>
          </cell>
          <cell r="C4774" t="str">
            <v>082</v>
          </cell>
        </row>
        <row r="4775">
          <cell r="A4775" t="str">
            <v>L906</v>
          </cell>
          <cell r="B4775" t="str">
            <v>ESTRIAS ATROFICAS</v>
          </cell>
          <cell r="C4775" t="str">
            <v>082</v>
          </cell>
        </row>
        <row r="4776">
          <cell r="A4776" t="str">
            <v>L908</v>
          </cell>
          <cell r="B4776" t="str">
            <v>OTROS TRASTORNOS ATROFICOS DE LA PIEL</v>
          </cell>
          <cell r="C4776" t="str">
            <v>082</v>
          </cell>
        </row>
        <row r="4777">
          <cell r="A4777" t="str">
            <v>L909</v>
          </cell>
          <cell r="B4777" t="str">
            <v>TRASTORNO ATROFICO DE LA PIEL, NO ESPECIFICADO</v>
          </cell>
          <cell r="C4777" t="str">
            <v>082</v>
          </cell>
        </row>
        <row r="4778">
          <cell r="A4778" t="str">
            <v>L91</v>
          </cell>
          <cell r="B4778" t="str">
            <v>TRASTORNOS HIPERTROFICOS DE LA PIEL</v>
          </cell>
          <cell r="C4778" t="str">
            <v>082</v>
          </cell>
        </row>
        <row r="4779">
          <cell r="A4779" t="str">
            <v>L910</v>
          </cell>
          <cell r="B4779" t="str">
            <v>CICATRIZ QUELOIDE</v>
          </cell>
          <cell r="C4779" t="str">
            <v>082</v>
          </cell>
        </row>
        <row r="4780">
          <cell r="A4780" t="str">
            <v>L918</v>
          </cell>
          <cell r="B4780" t="str">
            <v>OTROS TRASTORNOS HIPERTROFICOS DE LA PIEL</v>
          </cell>
          <cell r="C4780" t="str">
            <v>082</v>
          </cell>
        </row>
        <row r="4781">
          <cell r="A4781" t="str">
            <v>L919</v>
          </cell>
          <cell r="B4781" t="str">
            <v>TRASTORNO HIPERTROFICO DE LA PIEL, NO ESPECIFICADO</v>
          </cell>
          <cell r="C4781" t="str">
            <v>082</v>
          </cell>
        </row>
        <row r="4782">
          <cell r="A4782" t="str">
            <v>L92</v>
          </cell>
          <cell r="B4782" t="str">
            <v>TRASTORNOS GRANULOMATOSOS DE LA PIEL Y DEL TEJIDO SUBCUTANEO</v>
          </cell>
          <cell r="C4782" t="str">
            <v>082</v>
          </cell>
        </row>
        <row r="4783">
          <cell r="A4783" t="str">
            <v>L920</v>
          </cell>
          <cell r="B4783" t="str">
            <v>GRANULOMA ANULAR</v>
          </cell>
          <cell r="C4783" t="str">
            <v>082</v>
          </cell>
        </row>
        <row r="4784">
          <cell r="A4784" t="str">
            <v>L921</v>
          </cell>
          <cell r="B4784" t="str">
            <v>NECROBIOSIS LIPIDICA, NO CLASIFICADA EN OTRA PARTE</v>
          </cell>
          <cell r="C4784" t="str">
            <v>082</v>
          </cell>
        </row>
        <row r="4785">
          <cell r="A4785" t="str">
            <v>L922</v>
          </cell>
          <cell r="B4785" t="str">
            <v>GRANULOMA FACIAL (GRANULOMA EOSINOFILO DE LA PIEL)</v>
          </cell>
          <cell r="C4785" t="str">
            <v>082</v>
          </cell>
        </row>
        <row r="4786">
          <cell r="A4786" t="str">
            <v>L923</v>
          </cell>
          <cell r="B4786" t="str">
            <v>GRANULOMA POR CUERPO EXTRAÑO EN LA PIEL Y EN EL TEJIDO SUBCUTANEO</v>
          </cell>
          <cell r="C4786" t="str">
            <v>082</v>
          </cell>
        </row>
        <row r="4787">
          <cell r="A4787" t="str">
            <v>L928</v>
          </cell>
          <cell r="B4787" t="str">
            <v>OTROS TRASTORNOS GRANULOMATOSOS DE LA PIEL Y DEL TEJIDO SUBCUTANEO</v>
          </cell>
          <cell r="C4787" t="str">
            <v>082</v>
          </cell>
        </row>
        <row r="4788">
          <cell r="A4788" t="str">
            <v>L929</v>
          </cell>
          <cell r="B4788" t="str">
            <v>TRASTORNO GRANULOMATOSO DE LA PIEL Y DEL TEJIDO SUBC. NO ESPECIFIC.</v>
          </cell>
          <cell r="C4788" t="str">
            <v>082</v>
          </cell>
        </row>
        <row r="4789">
          <cell r="A4789" t="str">
            <v>L93</v>
          </cell>
          <cell r="B4789" t="str">
            <v>LUPUS ERITEMATOSO</v>
          </cell>
          <cell r="C4789" t="str">
            <v>082</v>
          </cell>
        </row>
        <row r="4790">
          <cell r="A4790" t="str">
            <v>L930</v>
          </cell>
          <cell r="B4790" t="str">
            <v>LUPUS ERITEMATOSO DISCOIDE</v>
          </cell>
          <cell r="C4790" t="str">
            <v>082</v>
          </cell>
        </row>
        <row r="4791">
          <cell r="A4791" t="str">
            <v>L931</v>
          </cell>
          <cell r="B4791" t="str">
            <v>LUPUS ERITEMATOSO CUTANEO SUBAGUDO</v>
          </cell>
          <cell r="C4791" t="str">
            <v>082</v>
          </cell>
        </row>
        <row r="4792">
          <cell r="A4792" t="str">
            <v>L932</v>
          </cell>
          <cell r="B4792" t="str">
            <v>OTROS LUPUS ERITEMATOSO LOCALIZADOS</v>
          </cell>
          <cell r="C4792" t="str">
            <v>082</v>
          </cell>
        </row>
        <row r="4793">
          <cell r="A4793" t="str">
            <v>L94</v>
          </cell>
          <cell r="B4793" t="str">
            <v>OTROS TRASTORNOS LOCALIZADOS DEL TEJIDO CONJUNTIVO</v>
          </cell>
          <cell r="C4793" t="str">
            <v>082</v>
          </cell>
        </row>
        <row r="4794">
          <cell r="A4794" t="str">
            <v>L940</v>
          </cell>
          <cell r="B4794" t="str">
            <v>ESCLERODERMA LOCALIZADO (MORFEA)</v>
          </cell>
          <cell r="C4794" t="str">
            <v>082</v>
          </cell>
        </row>
        <row r="4795">
          <cell r="A4795" t="str">
            <v>L941</v>
          </cell>
          <cell r="B4795" t="str">
            <v>ESCLERODERMA LINEAL</v>
          </cell>
          <cell r="C4795" t="str">
            <v>082</v>
          </cell>
        </row>
        <row r="4796">
          <cell r="A4796" t="str">
            <v>L942</v>
          </cell>
          <cell r="B4796" t="str">
            <v>CALCINOSIS DE LA PIEL</v>
          </cell>
          <cell r="C4796" t="str">
            <v>082</v>
          </cell>
        </row>
        <row r="4797">
          <cell r="A4797" t="str">
            <v>L943</v>
          </cell>
          <cell r="B4797" t="str">
            <v>ESCLERODACTILIA</v>
          </cell>
          <cell r="C4797" t="str">
            <v>082</v>
          </cell>
        </row>
        <row r="4798">
          <cell r="A4798" t="str">
            <v>L944</v>
          </cell>
          <cell r="B4798" t="str">
            <v>PAPULAS DE GOTTRON</v>
          </cell>
          <cell r="C4798" t="str">
            <v>082</v>
          </cell>
        </row>
        <row r="4799">
          <cell r="A4799" t="str">
            <v>L945</v>
          </cell>
          <cell r="B4799" t="str">
            <v>POIQUILODERMIA VASCULAR ATROFICA</v>
          </cell>
          <cell r="C4799" t="str">
            <v>082</v>
          </cell>
        </row>
        <row r="4800">
          <cell r="A4800" t="str">
            <v>L946</v>
          </cell>
          <cell r="B4800" t="str">
            <v>AINHUM</v>
          </cell>
          <cell r="C4800" t="str">
            <v>082</v>
          </cell>
        </row>
        <row r="4801">
          <cell r="A4801" t="str">
            <v>L948</v>
          </cell>
          <cell r="B4801" t="str">
            <v>OTROS TRASTORNOS LOCALIZADOS ESPECIFICADOS DEL TEJIDO CONJUNTIVO</v>
          </cell>
          <cell r="C4801" t="str">
            <v>082</v>
          </cell>
        </row>
        <row r="4802">
          <cell r="A4802" t="str">
            <v>L949</v>
          </cell>
          <cell r="B4802" t="str">
            <v>TRASTORNO LOCALIZADO DEL TEJIDO CONJUNTIVO, NO ESPECIFICADO</v>
          </cell>
          <cell r="C4802" t="str">
            <v>082</v>
          </cell>
        </row>
        <row r="4803">
          <cell r="A4803" t="str">
            <v>L95</v>
          </cell>
          <cell r="B4803" t="str">
            <v>VASCULITIS LIMITADA A LA PIEL, NO CLASIFICADA EN OTRA PARTE</v>
          </cell>
          <cell r="C4803" t="str">
            <v>082</v>
          </cell>
        </row>
        <row r="4804">
          <cell r="A4804" t="str">
            <v>L950</v>
          </cell>
          <cell r="B4804" t="str">
            <v>VASCULITIS LIVEDOIDE</v>
          </cell>
          <cell r="C4804" t="str">
            <v>082</v>
          </cell>
        </row>
        <row r="4805">
          <cell r="A4805" t="str">
            <v>L951</v>
          </cell>
          <cell r="B4805" t="str">
            <v>ERITEMA ELEVATUM DIUTINUM</v>
          </cell>
          <cell r="C4805" t="str">
            <v>082</v>
          </cell>
        </row>
        <row r="4806">
          <cell r="A4806" t="str">
            <v>L958</v>
          </cell>
          <cell r="B4806" t="str">
            <v>OTRAS VASCULITIS LIMITADAS A LA PIEL</v>
          </cell>
          <cell r="C4806" t="str">
            <v>082</v>
          </cell>
        </row>
        <row r="4807">
          <cell r="A4807" t="str">
            <v>L959</v>
          </cell>
          <cell r="B4807" t="str">
            <v>VASCULITIS LIMITADA A LA PIEL, SIN OTRA ESPECIFICACION</v>
          </cell>
          <cell r="C4807" t="str">
            <v>082</v>
          </cell>
        </row>
        <row r="4808">
          <cell r="A4808" t="str">
            <v>L97</v>
          </cell>
          <cell r="B4808" t="str">
            <v>ULCERA DE MIEMBRO INFERIOR, NO CLASIFICADA EN OTRA PARTE</v>
          </cell>
          <cell r="C4808" t="str">
            <v>082</v>
          </cell>
        </row>
        <row r="4809">
          <cell r="A4809" t="str">
            <v>L98</v>
          </cell>
          <cell r="B4809" t="str">
            <v>OTROS TRASTORNOS DE LA PIEL Y DEL TEJIDO SUBC. NO CLASIFIC. EN OTRA PA</v>
          </cell>
          <cell r="C4809" t="str">
            <v>082</v>
          </cell>
        </row>
        <row r="4810">
          <cell r="A4810" t="str">
            <v>L980</v>
          </cell>
          <cell r="B4810" t="str">
            <v>GRANULOMA PIOGENO</v>
          </cell>
          <cell r="C4810" t="str">
            <v>082</v>
          </cell>
        </row>
        <row r="4811">
          <cell r="A4811" t="str">
            <v>L981</v>
          </cell>
          <cell r="B4811" t="str">
            <v>DERMATITIS FACTICIA</v>
          </cell>
          <cell r="C4811" t="str">
            <v>082</v>
          </cell>
        </row>
        <row r="4812">
          <cell r="A4812" t="str">
            <v>L982</v>
          </cell>
          <cell r="B4812" t="str">
            <v>DERMATOSIS NEUTROFILA FEBRIL (SWEET)</v>
          </cell>
          <cell r="C4812" t="str">
            <v>082</v>
          </cell>
        </row>
        <row r="4813">
          <cell r="A4813" t="str">
            <v>L983</v>
          </cell>
          <cell r="B4813" t="str">
            <v>CELULITIS EOSINOFILA (WELLS)</v>
          </cell>
          <cell r="C4813" t="str">
            <v>082</v>
          </cell>
        </row>
        <row r="4814">
          <cell r="A4814" t="str">
            <v>L984</v>
          </cell>
          <cell r="B4814" t="str">
            <v>ULCERA CRONICA DE LA PIEL, NO CLASIFICADA EN OTRA PARTE</v>
          </cell>
          <cell r="C4814" t="str">
            <v>082</v>
          </cell>
        </row>
        <row r="4815">
          <cell r="A4815" t="str">
            <v>L984</v>
          </cell>
          <cell r="B4815" t="str">
            <v>ULCERA CRONICA DE LA PIEL, NO CLASIFICADA EN OTRA PARTE</v>
          </cell>
          <cell r="C4815" t="str">
            <v>082</v>
          </cell>
        </row>
        <row r="4816">
          <cell r="A4816" t="str">
            <v>L985</v>
          </cell>
          <cell r="B4816" t="str">
            <v>MUCINOSIS DE LA PIEL</v>
          </cell>
          <cell r="C4816" t="str">
            <v>082</v>
          </cell>
        </row>
        <row r="4817">
          <cell r="A4817" t="str">
            <v>L986</v>
          </cell>
          <cell r="B4817" t="str">
            <v>OTROS TRASTORNOS INFILTRATIVOS DE LA PIEL Y DEL TEJIDO SUBCUTANEO</v>
          </cell>
          <cell r="C4817" t="str">
            <v>082</v>
          </cell>
        </row>
        <row r="4818">
          <cell r="A4818" t="str">
            <v>L988</v>
          </cell>
          <cell r="B4818" t="str">
            <v>OTROS TRASTORNOS ESPECIFICADOS DE LA PIEL Y DEL TEJIDO SUBCUTANEO</v>
          </cell>
          <cell r="C4818" t="str">
            <v>082</v>
          </cell>
        </row>
        <row r="4819">
          <cell r="A4819" t="str">
            <v>L989</v>
          </cell>
          <cell r="B4819" t="str">
            <v>TRASTORNO DE LA PIEL Y DEL TEJIDO SUBCUTANEO, NO ESPECIFICADO</v>
          </cell>
          <cell r="C4819" t="str">
            <v>082</v>
          </cell>
        </row>
        <row r="4820">
          <cell r="A4820" t="str">
            <v>M00</v>
          </cell>
          <cell r="B4820" t="str">
            <v>ARTRITIS PIOGENA</v>
          </cell>
          <cell r="C4820" t="str">
            <v>083</v>
          </cell>
        </row>
        <row r="4821">
          <cell r="A4821" t="str">
            <v>M000</v>
          </cell>
          <cell r="B4821" t="str">
            <v>ARTRITIS Y POLIARTRITIS ESTAFILOCOCICA</v>
          </cell>
          <cell r="C4821" t="str">
            <v>083</v>
          </cell>
        </row>
        <row r="4822">
          <cell r="A4822" t="str">
            <v>M001</v>
          </cell>
          <cell r="B4822" t="str">
            <v>ARTRITIS Y POLIARTRITIS NEUMOCOCICA</v>
          </cell>
          <cell r="C4822" t="str">
            <v>083</v>
          </cell>
        </row>
        <row r="4823">
          <cell r="A4823" t="str">
            <v>M002</v>
          </cell>
          <cell r="B4823" t="str">
            <v>OTRAS ARTRITIS Y POLIARTRITIS ESTREPTOCOCICAS</v>
          </cell>
          <cell r="C4823" t="str">
            <v>083</v>
          </cell>
        </row>
        <row r="4824">
          <cell r="A4824" t="str">
            <v>M008</v>
          </cell>
          <cell r="B4824" t="str">
            <v>ARTRITIS Y POLIARTRITIS DEBIDAS A OTROS AGENTES BACTERIANOS ESPECIF.</v>
          </cell>
          <cell r="C4824" t="str">
            <v>083</v>
          </cell>
        </row>
        <row r="4825">
          <cell r="A4825" t="str">
            <v>M009</v>
          </cell>
          <cell r="B4825" t="str">
            <v>ARTRITIS PIOGENA, NO ESPECIFICADA</v>
          </cell>
          <cell r="C4825" t="str">
            <v>083</v>
          </cell>
        </row>
        <row r="4826">
          <cell r="A4826" t="str">
            <v>M02</v>
          </cell>
          <cell r="B4826" t="str">
            <v>ARTROPATIAS REACTIVAS</v>
          </cell>
          <cell r="C4826" t="str">
            <v>083</v>
          </cell>
        </row>
        <row r="4827">
          <cell r="A4827" t="str">
            <v>M020</v>
          </cell>
          <cell r="B4827" t="str">
            <v>ARTROPATIA CONSECUTIVA A DERIVACION INTESTINAL</v>
          </cell>
          <cell r="C4827" t="str">
            <v>083</v>
          </cell>
        </row>
        <row r="4828">
          <cell r="A4828" t="str">
            <v>M021</v>
          </cell>
          <cell r="B4828" t="str">
            <v>ARTROPATIA POSTDISENTERICA</v>
          </cell>
          <cell r="C4828" t="str">
            <v>083</v>
          </cell>
        </row>
        <row r="4829">
          <cell r="A4829" t="str">
            <v>M022</v>
          </cell>
          <cell r="B4829" t="str">
            <v>ARTROPATIA POSTINMUNIZACION</v>
          </cell>
          <cell r="C4829" t="str">
            <v>083</v>
          </cell>
        </row>
        <row r="4830">
          <cell r="A4830" t="str">
            <v>M023</v>
          </cell>
          <cell r="B4830" t="str">
            <v>ENFERMEDAD DE REITER</v>
          </cell>
          <cell r="C4830" t="str">
            <v>083</v>
          </cell>
        </row>
        <row r="4831">
          <cell r="A4831" t="str">
            <v>M028</v>
          </cell>
          <cell r="B4831" t="str">
            <v>OTRAS ARTROPATIAS REACTIVAS</v>
          </cell>
          <cell r="C4831" t="str">
            <v>083</v>
          </cell>
        </row>
        <row r="4832">
          <cell r="A4832" t="str">
            <v>M029</v>
          </cell>
          <cell r="B4832" t="str">
            <v>ARTROPATIA REACTIVA, NO ESPECIFICADA</v>
          </cell>
          <cell r="C4832" t="str">
            <v>083</v>
          </cell>
        </row>
        <row r="4833">
          <cell r="A4833" t="str">
            <v>M05</v>
          </cell>
          <cell r="B4833" t="str">
            <v>ARTRITIS REUMATOIDE SEROPOSITIVA</v>
          </cell>
          <cell r="C4833" t="str">
            <v>083</v>
          </cell>
        </row>
        <row r="4834">
          <cell r="A4834" t="str">
            <v>M050</v>
          </cell>
          <cell r="B4834" t="str">
            <v>SINDROME DE FELTY</v>
          </cell>
          <cell r="C4834" t="str">
            <v>083</v>
          </cell>
        </row>
        <row r="4835">
          <cell r="A4835" t="str">
            <v>M051</v>
          </cell>
          <cell r="B4835" t="str">
            <v>ENFERMEDAD REUMATOIDE DEL PULMON (J99.0*)</v>
          </cell>
          <cell r="C4835" t="str">
            <v>083</v>
          </cell>
        </row>
        <row r="4836">
          <cell r="A4836" t="str">
            <v>M052</v>
          </cell>
          <cell r="B4836" t="str">
            <v>VASCULITIS REUMATOIDE</v>
          </cell>
          <cell r="C4836" t="str">
            <v>083</v>
          </cell>
        </row>
        <row r="4837">
          <cell r="A4837" t="str">
            <v>M053</v>
          </cell>
          <cell r="B4837" t="str">
            <v>ARTRITIS REUMATOIDE CON COMPROMISO DE OTROS ORGANOS O SISTEMAS</v>
          </cell>
          <cell r="C4837" t="str">
            <v>083</v>
          </cell>
        </row>
        <row r="4838">
          <cell r="A4838" t="str">
            <v>M058</v>
          </cell>
          <cell r="B4838" t="str">
            <v>OTRAS ARTRITIS REUMATOIDEAS SEROPOSITIVAS</v>
          </cell>
          <cell r="C4838" t="str">
            <v>083</v>
          </cell>
        </row>
        <row r="4839">
          <cell r="A4839" t="str">
            <v>M059</v>
          </cell>
          <cell r="B4839" t="str">
            <v>ARTRITIS REUMATOIDEA SEROPÓSITIVA, SIN OTRA ESPECIFICACION</v>
          </cell>
          <cell r="C4839" t="str">
            <v>083</v>
          </cell>
        </row>
        <row r="4840">
          <cell r="A4840" t="str">
            <v>M06</v>
          </cell>
          <cell r="B4840" t="str">
            <v>OTRAS ARTRITIS REUMATOIDES</v>
          </cell>
          <cell r="C4840" t="str">
            <v>083</v>
          </cell>
        </row>
        <row r="4841">
          <cell r="A4841" t="str">
            <v>M060</v>
          </cell>
          <cell r="B4841" t="str">
            <v>ARTRITIS REUMATOIDE SERONEGATIVA</v>
          </cell>
          <cell r="C4841" t="str">
            <v>083</v>
          </cell>
        </row>
        <row r="4842">
          <cell r="A4842" t="str">
            <v>M061</v>
          </cell>
          <cell r="B4842" t="str">
            <v>ENFERMEDAD DE STILL DE COMIENZO EN EL ADULTO</v>
          </cell>
          <cell r="C4842" t="str">
            <v>083</v>
          </cell>
        </row>
        <row r="4843">
          <cell r="A4843" t="str">
            <v>M062</v>
          </cell>
          <cell r="B4843" t="str">
            <v>BURSITIS REUMATOIDE</v>
          </cell>
          <cell r="C4843" t="str">
            <v>083</v>
          </cell>
        </row>
        <row r="4844">
          <cell r="A4844" t="str">
            <v>M063</v>
          </cell>
          <cell r="B4844" t="str">
            <v>NODULO REUMATOIDE</v>
          </cell>
          <cell r="C4844" t="str">
            <v>083</v>
          </cell>
        </row>
        <row r="4845">
          <cell r="A4845" t="str">
            <v>M064</v>
          </cell>
          <cell r="B4845" t="str">
            <v>POLIARTROPATIA INFLAMATORIA</v>
          </cell>
          <cell r="C4845" t="str">
            <v>083</v>
          </cell>
        </row>
        <row r="4846">
          <cell r="A4846" t="str">
            <v>M068</v>
          </cell>
          <cell r="B4846" t="str">
            <v>OTRAS ARTRITIS REUMATOIDES ESPECIFICADAS</v>
          </cell>
          <cell r="C4846" t="str">
            <v>083</v>
          </cell>
        </row>
        <row r="4847">
          <cell r="A4847" t="str">
            <v>M069</v>
          </cell>
          <cell r="B4847" t="str">
            <v>ARTRITIS REUMATOIDE, NO ESPECIFICADA</v>
          </cell>
          <cell r="C4847" t="str">
            <v>083</v>
          </cell>
        </row>
        <row r="4848">
          <cell r="A4848" t="str">
            <v>M08</v>
          </cell>
          <cell r="B4848" t="str">
            <v>ARTRITIS JUVENIL</v>
          </cell>
          <cell r="C4848" t="str">
            <v>083</v>
          </cell>
        </row>
        <row r="4849">
          <cell r="A4849" t="str">
            <v>M080</v>
          </cell>
          <cell r="B4849" t="str">
            <v>ARTRITIS REUMATOIDE JUVENIL</v>
          </cell>
          <cell r="C4849" t="str">
            <v>083</v>
          </cell>
        </row>
        <row r="4850">
          <cell r="A4850" t="str">
            <v>M081</v>
          </cell>
          <cell r="B4850" t="str">
            <v>ESPONDILITIS ANQUILOSANTE JUVENIL</v>
          </cell>
          <cell r="C4850" t="str">
            <v>083</v>
          </cell>
        </row>
        <row r="4851">
          <cell r="A4851" t="str">
            <v>M082</v>
          </cell>
          <cell r="B4851" t="str">
            <v>ARTRITIS JUVENIL DE COMIENZO GENERALIZADO</v>
          </cell>
          <cell r="C4851" t="str">
            <v>083</v>
          </cell>
        </row>
        <row r="4852">
          <cell r="A4852" t="str">
            <v>M083</v>
          </cell>
          <cell r="B4852" t="str">
            <v>POLIARTRITIS JUVENIL (SERONEGATIVA)</v>
          </cell>
          <cell r="C4852" t="str">
            <v>083</v>
          </cell>
        </row>
        <row r="4853">
          <cell r="A4853" t="str">
            <v>M084</v>
          </cell>
          <cell r="B4853" t="str">
            <v>ARTRITIS JUVENIL PAUCIARTICULAR</v>
          </cell>
          <cell r="C4853" t="str">
            <v>083</v>
          </cell>
        </row>
        <row r="4854">
          <cell r="A4854" t="str">
            <v>M088</v>
          </cell>
          <cell r="B4854" t="str">
            <v>OTRAS ARTRITIS JUVENILES</v>
          </cell>
          <cell r="C4854" t="str">
            <v>083</v>
          </cell>
        </row>
        <row r="4855">
          <cell r="A4855" t="str">
            <v>M089</v>
          </cell>
          <cell r="B4855" t="str">
            <v>ARTRITIS JUVENIL. NO ESPECIFICADA</v>
          </cell>
          <cell r="C4855" t="str">
            <v>083</v>
          </cell>
        </row>
        <row r="4856">
          <cell r="A4856" t="str">
            <v>M10</v>
          </cell>
          <cell r="B4856" t="str">
            <v>GOTA</v>
          </cell>
          <cell r="C4856" t="str">
            <v>083</v>
          </cell>
        </row>
        <row r="4857">
          <cell r="A4857" t="str">
            <v>M100</v>
          </cell>
          <cell r="B4857" t="str">
            <v>GOTA IDIOPATICA</v>
          </cell>
          <cell r="C4857" t="str">
            <v>083</v>
          </cell>
        </row>
        <row r="4858">
          <cell r="A4858" t="str">
            <v>M101</v>
          </cell>
          <cell r="B4858" t="str">
            <v>GOTA SATURNINA</v>
          </cell>
          <cell r="C4858" t="str">
            <v>083</v>
          </cell>
        </row>
        <row r="4859">
          <cell r="A4859" t="str">
            <v>M102</v>
          </cell>
          <cell r="B4859" t="str">
            <v>GOTA INDUCIDA POR DROGAS</v>
          </cell>
          <cell r="C4859" t="str">
            <v>083</v>
          </cell>
        </row>
        <row r="4860">
          <cell r="A4860" t="str">
            <v>M103</v>
          </cell>
          <cell r="B4860" t="str">
            <v>GOTA DEBIDA A ALTERACION RENAL</v>
          </cell>
          <cell r="C4860" t="str">
            <v>083</v>
          </cell>
        </row>
        <row r="4861">
          <cell r="A4861" t="str">
            <v>M104</v>
          </cell>
          <cell r="B4861" t="str">
            <v>OTRAS GOTAS SECUNDARIAS</v>
          </cell>
          <cell r="C4861" t="str">
            <v>083</v>
          </cell>
        </row>
        <row r="4862">
          <cell r="A4862" t="str">
            <v>M109</v>
          </cell>
          <cell r="B4862" t="str">
            <v>GOTA, NO ESPECIFICADA</v>
          </cell>
          <cell r="C4862" t="str">
            <v>083</v>
          </cell>
        </row>
        <row r="4863">
          <cell r="A4863" t="str">
            <v>M11</v>
          </cell>
          <cell r="B4863" t="str">
            <v>OTRAS ARTROPATIAS POR CRISTALES</v>
          </cell>
          <cell r="C4863" t="str">
            <v>083</v>
          </cell>
        </row>
        <row r="4864">
          <cell r="A4864" t="str">
            <v>M110</v>
          </cell>
          <cell r="B4864" t="str">
            <v>ENFERMEDAD POR DEPOSITO DE HIDROXIAPATITA</v>
          </cell>
          <cell r="C4864" t="str">
            <v>083</v>
          </cell>
        </row>
        <row r="4865">
          <cell r="A4865" t="str">
            <v>M111</v>
          </cell>
          <cell r="B4865" t="str">
            <v>CONDROCALCINOSIS FAMILIAR</v>
          </cell>
          <cell r="C4865" t="str">
            <v>083</v>
          </cell>
        </row>
        <row r="4866">
          <cell r="A4866" t="str">
            <v>M112</v>
          </cell>
          <cell r="B4866" t="str">
            <v>OTRAS CONDROCALCINOSIS</v>
          </cell>
          <cell r="C4866" t="str">
            <v>083</v>
          </cell>
        </row>
        <row r="4867">
          <cell r="A4867" t="str">
            <v>M118</v>
          </cell>
          <cell r="B4867" t="str">
            <v>OTRAS ARTROPATIAS POR CRISTALES, ESPECIFICADAS</v>
          </cell>
          <cell r="C4867" t="str">
            <v>083</v>
          </cell>
        </row>
        <row r="4868">
          <cell r="A4868" t="str">
            <v>M119</v>
          </cell>
          <cell r="B4868" t="str">
            <v>ARTROPATIA POR CRISTALES, NO ESPECIFICADA</v>
          </cell>
          <cell r="C4868" t="str">
            <v>083</v>
          </cell>
        </row>
        <row r="4869">
          <cell r="A4869" t="str">
            <v>M12</v>
          </cell>
          <cell r="B4869" t="str">
            <v>OTRAS ARTROPATIAS ESPECIFICAS</v>
          </cell>
          <cell r="C4869" t="str">
            <v>083</v>
          </cell>
        </row>
        <row r="4870">
          <cell r="A4870" t="str">
            <v>M120</v>
          </cell>
          <cell r="B4870" t="str">
            <v>ARTROPATIA POSTREUMATICA CRONICA (DE JACCOUD)</v>
          </cell>
          <cell r="C4870" t="str">
            <v>083</v>
          </cell>
        </row>
        <row r="4871">
          <cell r="A4871" t="str">
            <v>M121</v>
          </cell>
          <cell r="B4871" t="str">
            <v>ENFERMEDAD DE KASCHIN-BECK</v>
          </cell>
          <cell r="C4871" t="str">
            <v>083</v>
          </cell>
        </row>
        <row r="4872">
          <cell r="A4872" t="str">
            <v>M122</v>
          </cell>
          <cell r="B4872" t="str">
            <v>SINOVITIS VELLONODULAR (PIGMENTADA)</v>
          </cell>
          <cell r="C4872" t="str">
            <v>083</v>
          </cell>
        </row>
        <row r="4873">
          <cell r="A4873" t="str">
            <v>M123</v>
          </cell>
          <cell r="B4873" t="str">
            <v>REUMATISMO PALINDROMICO</v>
          </cell>
          <cell r="C4873" t="str">
            <v>083</v>
          </cell>
        </row>
        <row r="4874">
          <cell r="A4874" t="str">
            <v>M124</v>
          </cell>
          <cell r="B4874" t="str">
            <v>HIDRARTROSIS INTERMITENTE</v>
          </cell>
          <cell r="C4874" t="str">
            <v>083</v>
          </cell>
        </row>
        <row r="4875">
          <cell r="A4875" t="str">
            <v>M125</v>
          </cell>
          <cell r="B4875" t="str">
            <v>ARTROPATIA TRAUMATICA</v>
          </cell>
          <cell r="C4875" t="str">
            <v>083</v>
          </cell>
        </row>
        <row r="4876">
          <cell r="A4876" t="str">
            <v>M128</v>
          </cell>
          <cell r="B4876" t="str">
            <v>OTRAS ARTROPATIAS ESPECIFICAS, NO CLASIFICADAS EN OTRA PARTE</v>
          </cell>
          <cell r="C4876" t="str">
            <v>083</v>
          </cell>
        </row>
        <row r="4877">
          <cell r="A4877" t="str">
            <v>M13</v>
          </cell>
          <cell r="B4877" t="str">
            <v>OTRAS ARTRITIS</v>
          </cell>
          <cell r="C4877" t="str">
            <v>083</v>
          </cell>
        </row>
        <row r="4878">
          <cell r="A4878" t="str">
            <v>M130</v>
          </cell>
          <cell r="B4878" t="str">
            <v>POLIARTRITIS, NO ESPECIFICADA</v>
          </cell>
          <cell r="C4878" t="str">
            <v>083</v>
          </cell>
        </row>
        <row r="4879">
          <cell r="A4879" t="str">
            <v>M131</v>
          </cell>
          <cell r="B4879" t="str">
            <v>MONOARTRITIS, NO CLASIFICADA EN OTRA PARTE</v>
          </cell>
          <cell r="C4879" t="str">
            <v>083</v>
          </cell>
        </row>
        <row r="4880">
          <cell r="A4880" t="str">
            <v>M138</v>
          </cell>
          <cell r="B4880" t="str">
            <v>OTRAS ARTRITIS ESPECIFICADAS</v>
          </cell>
          <cell r="C4880" t="str">
            <v>083</v>
          </cell>
        </row>
        <row r="4881">
          <cell r="A4881" t="str">
            <v>M139</v>
          </cell>
          <cell r="B4881" t="str">
            <v>ARTRITIS, NO ESPECIFICADA</v>
          </cell>
          <cell r="C4881" t="str">
            <v>083</v>
          </cell>
        </row>
        <row r="4882">
          <cell r="A4882" t="str">
            <v>M15</v>
          </cell>
          <cell r="B4882" t="str">
            <v>POLIARTROSIS</v>
          </cell>
          <cell r="C4882" t="str">
            <v>083</v>
          </cell>
        </row>
        <row r="4883">
          <cell r="A4883" t="str">
            <v>M150</v>
          </cell>
          <cell r="B4883" t="str">
            <v>(OSTEO) ARTROSIS PRIMARIA GENERALIZADA</v>
          </cell>
          <cell r="C4883" t="str">
            <v>083</v>
          </cell>
        </row>
        <row r="4884">
          <cell r="A4884" t="str">
            <v>M151</v>
          </cell>
          <cell r="B4884" t="str">
            <v>NODULOS DE HEBERDEN (CON ARTROPATIA)</v>
          </cell>
          <cell r="C4884" t="str">
            <v>083</v>
          </cell>
        </row>
        <row r="4885">
          <cell r="A4885" t="str">
            <v>M152</v>
          </cell>
          <cell r="B4885" t="str">
            <v>NODULOS DE BOUCHARD (CON ARTROPATIA)</v>
          </cell>
          <cell r="C4885" t="str">
            <v>083</v>
          </cell>
        </row>
        <row r="4886">
          <cell r="A4886" t="str">
            <v>M153</v>
          </cell>
          <cell r="B4886" t="str">
            <v>ARTROSIS SECUNDARIA MULTIPLE</v>
          </cell>
          <cell r="C4886" t="str">
            <v>083</v>
          </cell>
        </row>
        <row r="4887">
          <cell r="A4887" t="str">
            <v>M154</v>
          </cell>
          <cell r="B4887" t="str">
            <v>(OSTEO)ARTROSIS EROSIVA</v>
          </cell>
          <cell r="C4887" t="str">
            <v>083</v>
          </cell>
        </row>
        <row r="4888">
          <cell r="A4888" t="str">
            <v>M158</v>
          </cell>
          <cell r="B4888" t="str">
            <v>OTRAS POLIARTROSIS</v>
          </cell>
          <cell r="C4888" t="str">
            <v>083</v>
          </cell>
        </row>
        <row r="4889">
          <cell r="A4889" t="str">
            <v>M159</v>
          </cell>
          <cell r="B4889" t="str">
            <v>POLIARTROSIS, NO ESPECIFICADA</v>
          </cell>
          <cell r="C4889" t="str">
            <v>083</v>
          </cell>
        </row>
        <row r="4890">
          <cell r="A4890" t="str">
            <v>M16</v>
          </cell>
          <cell r="B4890" t="str">
            <v>COXARTROSIS (ARTROSIS DE LA CADERA)</v>
          </cell>
          <cell r="C4890" t="str">
            <v>083</v>
          </cell>
        </row>
        <row r="4891">
          <cell r="A4891" t="str">
            <v>M160</v>
          </cell>
          <cell r="B4891" t="str">
            <v>COXARTROSIS PRIMARIA, BILATERAL</v>
          </cell>
          <cell r="C4891" t="str">
            <v>083</v>
          </cell>
        </row>
        <row r="4892">
          <cell r="A4892" t="str">
            <v>M161</v>
          </cell>
          <cell r="B4892" t="str">
            <v>OTRAS COXARTROSIS PRIMARIAS</v>
          </cell>
          <cell r="C4892" t="str">
            <v>083</v>
          </cell>
        </row>
        <row r="4893">
          <cell r="A4893" t="str">
            <v>M162</v>
          </cell>
          <cell r="B4893" t="str">
            <v>COXARTROSIS A CONSECUENCIA DE DISPLASIA, BILATERAL</v>
          </cell>
          <cell r="C4893" t="str">
            <v>083</v>
          </cell>
        </row>
        <row r="4894">
          <cell r="A4894" t="str">
            <v>M163</v>
          </cell>
          <cell r="B4894" t="str">
            <v>OTRAS COXARTROSIS DISPLASICAS</v>
          </cell>
          <cell r="C4894" t="str">
            <v>083</v>
          </cell>
        </row>
        <row r="4895">
          <cell r="A4895" t="str">
            <v>M164</v>
          </cell>
          <cell r="B4895" t="str">
            <v>COXARTROSIS POSTRAUMATICA, BILATERAL</v>
          </cell>
          <cell r="C4895" t="str">
            <v>083</v>
          </cell>
        </row>
        <row r="4896">
          <cell r="A4896" t="str">
            <v>M165</v>
          </cell>
          <cell r="B4896" t="str">
            <v>OTRA COXARTROSIS POSTRAUMATICA</v>
          </cell>
          <cell r="C4896" t="str">
            <v>083</v>
          </cell>
        </row>
        <row r="4897">
          <cell r="A4897" t="str">
            <v>M166</v>
          </cell>
          <cell r="B4897" t="str">
            <v>OTRA COXARTROSIS SECUNDARIA, BILATERAL</v>
          </cell>
          <cell r="C4897" t="str">
            <v>083</v>
          </cell>
        </row>
        <row r="4898">
          <cell r="A4898" t="str">
            <v>M167</v>
          </cell>
          <cell r="B4898" t="str">
            <v>OTRAS COXARTROSIS SECUNDARIAS</v>
          </cell>
          <cell r="C4898" t="str">
            <v>083</v>
          </cell>
        </row>
        <row r="4899">
          <cell r="A4899" t="str">
            <v>M169</v>
          </cell>
          <cell r="B4899" t="str">
            <v>COXARTROSIS, NO ESPECIFCADA</v>
          </cell>
          <cell r="C4899" t="str">
            <v>083</v>
          </cell>
        </row>
        <row r="4900">
          <cell r="A4900" t="str">
            <v>M17</v>
          </cell>
          <cell r="B4900" t="str">
            <v>GONARTROSIS (ARTROSIS DE LA RODILLA)</v>
          </cell>
          <cell r="C4900" t="str">
            <v>083</v>
          </cell>
        </row>
        <row r="4901">
          <cell r="A4901" t="str">
            <v>M170</v>
          </cell>
          <cell r="B4901" t="str">
            <v>GONARTROSIS PRIMARIA, BILATERAL</v>
          </cell>
          <cell r="C4901" t="str">
            <v>083</v>
          </cell>
        </row>
        <row r="4902">
          <cell r="A4902" t="str">
            <v>M171</v>
          </cell>
          <cell r="B4902" t="str">
            <v>OTRAS GONARTROSIS PRIMARIAS</v>
          </cell>
          <cell r="C4902" t="str">
            <v>083</v>
          </cell>
        </row>
        <row r="4903">
          <cell r="A4903" t="str">
            <v>M172</v>
          </cell>
          <cell r="B4903" t="str">
            <v>GONARTROSIS POSTRAUMATICA, BILATERAL</v>
          </cell>
          <cell r="C4903" t="str">
            <v>083</v>
          </cell>
        </row>
        <row r="4904">
          <cell r="A4904" t="str">
            <v>M173</v>
          </cell>
          <cell r="B4904" t="str">
            <v>OTRAS GONARTROSIS POSTRAUMATICAS</v>
          </cell>
          <cell r="C4904" t="str">
            <v>083</v>
          </cell>
        </row>
        <row r="4905">
          <cell r="A4905" t="str">
            <v>M174</v>
          </cell>
          <cell r="B4905" t="str">
            <v>OTRAS GONARTROSIS SECUNDARIAS, BILATERALES</v>
          </cell>
          <cell r="C4905" t="str">
            <v>083</v>
          </cell>
        </row>
        <row r="4906">
          <cell r="A4906" t="str">
            <v>M175</v>
          </cell>
          <cell r="B4906" t="str">
            <v>OTRAS GONARTROSIS SECUNDARIAS</v>
          </cell>
          <cell r="C4906" t="str">
            <v>083</v>
          </cell>
        </row>
        <row r="4907">
          <cell r="A4907" t="str">
            <v>M179</v>
          </cell>
          <cell r="B4907" t="str">
            <v>GONARTROSIS, NO ESPECIFICADA</v>
          </cell>
          <cell r="C4907" t="str">
            <v>083</v>
          </cell>
        </row>
        <row r="4908">
          <cell r="A4908" t="str">
            <v>M18</v>
          </cell>
          <cell r="B4908" t="str">
            <v>ARTROSIS DE LA PRIMERA ARTICULACION CARPOMETACARPIANA</v>
          </cell>
          <cell r="C4908" t="str">
            <v>083</v>
          </cell>
        </row>
        <row r="4909">
          <cell r="A4909" t="str">
            <v>M180</v>
          </cell>
          <cell r="B4909" t="str">
            <v>ARTROSIS PRIMARIA DE LA ARTICULACION CARPOMETACARPIANA, BILATERAL</v>
          </cell>
          <cell r="C4909" t="str">
            <v>083</v>
          </cell>
        </row>
        <row r="4910">
          <cell r="A4910" t="str">
            <v>M181</v>
          </cell>
          <cell r="B4910" t="str">
            <v>OTRAS ARTROSIS PRIMARIAS DE LA ARTICULACION CARPOMETACARPIANA</v>
          </cell>
          <cell r="C4910" t="str">
            <v>083</v>
          </cell>
        </row>
        <row r="4911">
          <cell r="A4911" t="str">
            <v>M182</v>
          </cell>
          <cell r="B4911" t="str">
            <v>ARTROSIS POSTRAUMATICA DE LA PRIMERA ARTIC. CARPOMETACAR. BILATERAL</v>
          </cell>
          <cell r="C4911" t="str">
            <v>083</v>
          </cell>
        </row>
        <row r="4912">
          <cell r="A4912" t="str">
            <v>M183</v>
          </cell>
          <cell r="B4912" t="str">
            <v>OTRAS ARTROSIS POSTRAUMATICAS DE LA PRIMERA ARTIC. CARPOMETACARP.</v>
          </cell>
          <cell r="C4912" t="str">
            <v>083</v>
          </cell>
        </row>
        <row r="4913">
          <cell r="A4913" t="str">
            <v>M184</v>
          </cell>
          <cell r="B4913" t="str">
            <v>OTRAS ARTROSIS SECUNDARIAS DE LA PRIM. ARTIC. CARPOMET. BILATERAL</v>
          </cell>
          <cell r="C4913" t="str">
            <v>083</v>
          </cell>
        </row>
        <row r="4914">
          <cell r="A4914" t="str">
            <v>M185</v>
          </cell>
          <cell r="B4914" t="str">
            <v>OTRAS ARTROSIS SECUNDARIAS DE LA PRIM. ARTIC. CARPOMETACARPIANA</v>
          </cell>
          <cell r="C4914" t="str">
            <v>083</v>
          </cell>
        </row>
        <row r="4915">
          <cell r="A4915" t="str">
            <v>M189</v>
          </cell>
          <cell r="B4915" t="str">
            <v>ARTROSIS DE LA PRIM. ARTIC. CARPOMET. SIN OTRA ESPECIFICACION</v>
          </cell>
          <cell r="C4915" t="str">
            <v>083</v>
          </cell>
        </row>
        <row r="4916">
          <cell r="A4916" t="str">
            <v>M19</v>
          </cell>
          <cell r="B4916" t="str">
            <v>OTRAS ARTROSIS</v>
          </cell>
          <cell r="C4916" t="str">
            <v>083</v>
          </cell>
        </row>
        <row r="4917">
          <cell r="A4917" t="str">
            <v>M190</v>
          </cell>
          <cell r="B4917" t="str">
            <v>ARTROSIS PRIMARIA DE OTRAS ARTICULACIONES</v>
          </cell>
          <cell r="C4917" t="str">
            <v>083</v>
          </cell>
        </row>
        <row r="4918">
          <cell r="A4918" t="str">
            <v>M191</v>
          </cell>
          <cell r="B4918" t="str">
            <v>ARTROSIS POSTRAUMATICA DE OTRAS ARTICULACIONES</v>
          </cell>
          <cell r="C4918" t="str">
            <v>083</v>
          </cell>
        </row>
        <row r="4919">
          <cell r="A4919" t="str">
            <v>M192</v>
          </cell>
          <cell r="B4919" t="str">
            <v>ARTROSIS SECUNDARIA DE OTRAS ARTICULACIONES</v>
          </cell>
          <cell r="C4919" t="str">
            <v>083</v>
          </cell>
        </row>
        <row r="4920">
          <cell r="A4920" t="str">
            <v>M198</v>
          </cell>
          <cell r="B4920" t="str">
            <v>OTRAS ARTROSIS ESPECIFICADAS</v>
          </cell>
          <cell r="C4920" t="str">
            <v>083</v>
          </cell>
        </row>
        <row r="4921">
          <cell r="A4921" t="str">
            <v>M199</v>
          </cell>
          <cell r="B4921" t="str">
            <v>ARTROSIS, NO ESPECIFICADA</v>
          </cell>
          <cell r="C4921" t="str">
            <v>083</v>
          </cell>
        </row>
        <row r="4922">
          <cell r="A4922" t="str">
            <v>M20</v>
          </cell>
          <cell r="B4922" t="str">
            <v>DEFORMIDADES ADQUIRIDAS DE LOS DEDOS DE LA MANO Y DEL PIE</v>
          </cell>
          <cell r="C4922" t="str">
            <v>083</v>
          </cell>
        </row>
        <row r="4923">
          <cell r="A4923" t="str">
            <v>M200</v>
          </cell>
          <cell r="B4923" t="str">
            <v>DEFORMIDAD DE DEDO(S) DE LA MANO</v>
          </cell>
          <cell r="C4923" t="str">
            <v>083</v>
          </cell>
        </row>
        <row r="4924">
          <cell r="A4924" t="str">
            <v>M201</v>
          </cell>
          <cell r="B4924" t="str">
            <v>HALLUX VALGUS (ADQUIRIDO)</v>
          </cell>
          <cell r="C4924" t="str">
            <v>083</v>
          </cell>
        </row>
        <row r="4925">
          <cell r="A4925" t="str">
            <v>M202</v>
          </cell>
          <cell r="B4925" t="str">
            <v>HALLUX RIGIDUS</v>
          </cell>
          <cell r="C4925" t="str">
            <v>083</v>
          </cell>
        </row>
        <row r="4926">
          <cell r="A4926" t="str">
            <v>M203</v>
          </cell>
          <cell r="B4926" t="str">
            <v>OTRAS DEFORMIDADES DEL HALLUX (ADQUIRIDAS)</v>
          </cell>
          <cell r="C4926" t="str">
            <v>083</v>
          </cell>
        </row>
        <row r="4927">
          <cell r="A4927" t="str">
            <v>M204</v>
          </cell>
          <cell r="B4927" t="str">
            <v>OTRO(S) DEDO(S) DEL PIE EN MARTILLO (ADQUIRIDOS)</v>
          </cell>
          <cell r="C4927" t="str">
            <v>083</v>
          </cell>
        </row>
        <row r="4928">
          <cell r="A4928" t="str">
            <v>M205</v>
          </cell>
          <cell r="B4928" t="str">
            <v>OTRAS DEFORMIDADES (ADQUIRIDAS) DEL (DE LOS) DEDO(S) DEL PIE</v>
          </cell>
          <cell r="C4928" t="str">
            <v>083</v>
          </cell>
        </row>
        <row r="4929">
          <cell r="A4929" t="str">
            <v>M206</v>
          </cell>
          <cell r="B4929" t="str">
            <v>DEFORMIDADES ADQUIRIDAS DE LOS DEDOS DEL PIE, NO ESPECIFICADAS</v>
          </cell>
          <cell r="C4929" t="str">
            <v>083</v>
          </cell>
        </row>
        <row r="4930">
          <cell r="A4930" t="str">
            <v>M21</v>
          </cell>
          <cell r="B4930" t="str">
            <v>OTRAS DEFORMIDADES ADQUIRIDAS DE LOS MIEMBROS</v>
          </cell>
          <cell r="C4930" t="str">
            <v>083</v>
          </cell>
        </row>
        <row r="4931">
          <cell r="A4931" t="str">
            <v>M210</v>
          </cell>
          <cell r="B4931" t="str">
            <v>DEFORMIDAD EN VALGO, NO CLASIFICADA EN OTRA PARTE</v>
          </cell>
          <cell r="C4931" t="str">
            <v>083</v>
          </cell>
        </row>
        <row r="4932">
          <cell r="A4932" t="str">
            <v>M211</v>
          </cell>
          <cell r="B4932" t="str">
            <v>DEFORMIDAD EN VARO, NO CLASIFICADA EN OTRA PARTE</v>
          </cell>
          <cell r="C4932" t="str">
            <v>083</v>
          </cell>
        </row>
        <row r="4933">
          <cell r="A4933" t="str">
            <v>M212</v>
          </cell>
          <cell r="B4933" t="str">
            <v>DEFORMIDAD EN FLEXION</v>
          </cell>
          <cell r="C4933" t="str">
            <v>083</v>
          </cell>
        </row>
        <row r="4934">
          <cell r="A4934" t="str">
            <v>M213</v>
          </cell>
          <cell r="B4934" t="str">
            <v>MUÑECA O PIE EN PENDULO (ADQUIRIDO)</v>
          </cell>
          <cell r="C4934" t="str">
            <v>083</v>
          </cell>
        </row>
        <row r="4935">
          <cell r="A4935" t="str">
            <v>M214</v>
          </cell>
          <cell r="B4935" t="str">
            <v>PIE PLANO (PES PLANUS) (ADQUIRIDO)</v>
          </cell>
          <cell r="C4935" t="str">
            <v>083</v>
          </cell>
        </row>
        <row r="4936">
          <cell r="A4936" t="str">
            <v>M215</v>
          </cell>
          <cell r="B4936" t="str">
            <v>MANO O PIE EN GARRA O EN TAPILES, PIE EQUINOVARO O ZAMBO ADQUIRIDOS</v>
          </cell>
          <cell r="C4936" t="str">
            <v>083</v>
          </cell>
        </row>
        <row r="4937">
          <cell r="A4937" t="str">
            <v>M216</v>
          </cell>
          <cell r="B4937" t="str">
            <v>OTRAS DEFORMIDADES ADQUIRIDAS DEL TOBILLO Y DEL PIE</v>
          </cell>
          <cell r="C4937" t="str">
            <v>083</v>
          </cell>
        </row>
        <row r="4938">
          <cell r="A4938" t="str">
            <v>M217</v>
          </cell>
          <cell r="B4938" t="str">
            <v>LONGITUD DESIGUAL DE LOS MIEMBROS (ADQUIRIDA)</v>
          </cell>
          <cell r="C4938" t="str">
            <v>083</v>
          </cell>
        </row>
        <row r="4939">
          <cell r="A4939" t="str">
            <v>M218</v>
          </cell>
          <cell r="B4939" t="str">
            <v>OTRAS DEFORMIDADES ADQUIRIDAS DE LOS MIEMBROS, ESPECIFICADAS</v>
          </cell>
          <cell r="C4939" t="str">
            <v>083</v>
          </cell>
        </row>
        <row r="4940">
          <cell r="A4940" t="str">
            <v>M219</v>
          </cell>
          <cell r="B4940" t="str">
            <v>DEFORMIDAD ADQUIRIDA DEL MIEMBRO, NO ESPECIFICADA</v>
          </cell>
          <cell r="C4940" t="str">
            <v>083</v>
          </cell>
        </row>
        <row r="4941">
          <cell r="A4941" t="str">
            <v>M22</v>
          </cell>
          <cell r="B4941" t="str">
            <v>TRASTORNOS DE LA ROTULA</v>
          </cell>
          <cell r="C4941" t="str">
            <v>083</v>
          </cell>
        </row>
        <row r="4942">
          <cell r="A4942" t="str">
            <v>M220</v>
          </cell>
          <cell r="B4942" t="str">
            <v>LUXACION RECIDIVANTE DE LA ROTULA</v>
          </cell>
          <cell r="C4942" t="str">
            <v>083</v>
          </cell>
        </row>
        <row r="4943">
          <cell r="A4943" t="str">
            <v>M221</v>
          </cell>
          <cell r="B4943" t="str">
            <v>SUBLUXACION RECIDIVANTE DE LA ROTULA</v>
          </cell>
          <cell r="C4943" t="str">
            <v>083</v>
          </cell>
        </row>
        <row r="4944">
          <cell r="A4944" t="str">
            <v>M222</v>
          </cell>
          <cell r="B4944" t="str">
            <v>TRASTORNOS ROTULOFEMORALES</v>
          </cell>
          <cell r="C4944" t="str">
            <v>083</v>
          </cell>
        </row>
        <row r="4945">
          <cell r="A4945" t="str">
            <v>M223</v>
          </cell>
          <cell r="B4945" t="str">
            <v>OTROS DESARREGLOS DE LA ROTULA</v>
          </cell>
          <cell r="C4945" t="str">
            <v>083</v>
          </cell>
        </row>
        <row r="4946">
          <cell r="A4946" t="str">
            <v>M224</v>
          </cell>
          <cell r="B4946" t="str">
            <v>CONDROMALACIA DE LA ROTULA</v>
          </cell>
          <cell r="C4946" t="str">
            <v>083</v>
          </cell>
        </row>
        <row r="4947">
          <cell r="A4947" t="str">
            <v>M228</v>
          </cell>
          <cell r="B4947" t="str">
            <v>OTROS TRASTORNOS DE LA ROTULA</v>
          </cell>
          <cell r="C4947" t="str">
            <v>083</v>
          </cell>
        </row>
        <row r="4948">
          <cell r="A4948" t="str">
            <v>M229</v>
          </cell>
          <cell r="B4948" t="str">
            <v>TRASTORNO DE LA ROTULA, NO ESPECIFICADO</v>
          </cell>
          <cell r="C4948" t="str">
            <v>083</v>
          </cell>
        </row>
        <row r="4949">
          <cell r="A4949" t="str">
            <v>M23</v>
          </cell>
          <cell r="B4949" t="str">
            <v>TRASTORNO INTERNO DE LA RODILLA</v>
          </cell>
          <cell r="C4949" t="str">
            <v>083</v>
          </cell>
        </row>
        <row r="4950">
          <cell r="A4950" t="str">
            <v>M230</v>
          </cell>
          <cell r="B4950" t="str">
            <v>MENISCO QUISTICO</v>
          </cell>
          <cell r="C4950" t="str">
            <v>083</v>
          </cell>
        </row>
        <row r="4951">
          <cell r="A4951" t="str">
            <v>M231</v>
          </cell>
          <cell r="B4951" t="str">
            <v>MENISCO DISCOIDE (CONGENITO)</v>
          </cell>
          <cell r="C4951" t="str">
            <v>083</v>
          </cell>
        </row>
        <row r="4952">
          <cell r="A4952" t="str">
            <v>M232</v>
          </cell>
          <cell r="B4952" t="str">
            <v>TRASTORNO DE MENISCO DEBIDO A DESGARRO O LESION ANTIGUA</v>
          </cell>
          <cell r="C4952" t="str">
            <v>083</v>
          </cell>
        </row>
        <row r="4953">
          <cell r="A4953" t="str">
            <v>M233</v>
          </cell>
          <cell r="B4953" t="str">
            <v>OTROS TRASTORNOS DE LOS MENISCOS</v>
          </cell>
          <cell r="C4953" t="str">
            <v>083</v>
          </cell>
        </row>
        <row r="4954">
          <cell r="A4954" t="str">
            <v>M234</v>
          </cell>
          <cell r="B4954" t="str">
            <v>CUERPO FLOTANTE EN LA RODILLA</v>
          </cell>
          <cell r="C4954" t="str">
            <v>083</v>
          </cell>
        </row>
        <row r="4955">
          <cell r="A4955" t="str">
            <v>M235</v>
          </cell>
          <cell r="B4955" t="str">
            <v>INESTABILIDAD CRONICA DE LA RODILLA</v>
          </cell>
          <cell r="C4955" t="str">
            <v>083</v>
          </cell>
        </row>
        <row r="4956">
          <cell r="A4956" t="str">
            <v>M236</v>
          </cell>
          <cell r="B4956" t="str">
            <v>OTRA RUPTURA ESPONTANEA DEL (DE LOS) LIGAMENTO(S) DE LA RODILLA</v>
          </cell>
          <cell r="C4956" t="str">
            <v>083</v>
          </cell>
        </row>
        <row r="4957">
          <cell r="A4957" t="str">
            <v>M238</v>
          </cell>
          <cell r="B4957" t="str">
            <v>OTROS TRASTORNOS INTERNOS DE LA RODILLA</v>
          </cell>
          <cell r="C4957" t="str">
            <v>083</v>
          </cell>
        </row>
        <row r="4958">
          <cell r="A4958" t="str">
            <v>M239</v>
          </cell>
          <cell r="B4958" t="str">
            <v>TRASTORNO INTERNO DE LA RODILLA, NO ESPECIFICADO</v>
          </cell>
          <cell r="C4958" t="str">
            <v>083</v>
          </cell>
        </row>
        <row r="4959">
          <cell r="A4959" t="str">
            <v>M24</v>
          </cell>
          <cell r="B4959" t="str">
            <v>OTROS TRASTORNOS ARTICULARES ESPECIFICOS</v>
          </cell>
          <cell r="C4959" t="str">
            <v>083</v>
          </cell>
        </row>
        <row r="4960">
          <cell r="A4960" t="str">
            <v>M240</v>
          </cell>
          <cell r="B4960" t="str">
            <v>CUERPO FLOTANTE ARTICULAR</v>
          </cell>
          <cell r="C4960" t="str">
            <v>083</v>
          </cell>
        </row>
        <row r="4961">
          <cell r="A4961" t="str">
            <v>M241</v>
          </cell>
          <cell r="B4961" t="str">
            <v>OTROS TRASTORNOS DEL CARTILAGO ARTICULAR</v>
          </cell>
          <cell r="C4961" t="str">
            <v>083</v>
          </cell>
        </row>
        <row r="4962">
          <cell r="A4962" t="str">
            <v>M242</v>
          </cell>
          <cell r="B4962" t="str">
            <v>TRASTORNO DEL LIGAMENTO</v>
          </cell>
          <cell r="C4962" t="str">
            <v>083</v>
          </cell>
        </row>
        <row r="4963">
          <cell r="A4963" t="str">
            <v>M243</v>
          </cell>
          <cell r="B4963" t="str">
            <v>LUXACION Y SUBLUXACION PATOLOGICA DE LA ARTIC. NO CLASIF. EN OTRA PAR.</v>
          </cell>
          <cell r="C4963" t="str">
            <v>083</v>
          </cell>
        </row>
        <row r="4964">
          <cell r="A4964" t="str">
            <v>M244</v>
          </cell>
          <cell r="B4964" t="str">
            <v>LUXACION Y SUBLUXACION RECIDIVANTE DE LA ARTICULACION</v>
          </cell>
          <cell r="C4964" t="str">
            <v>083</v>
          </cell>
        </row>
        <row r="4965">
          <cell r="A4965" t="str">
            <v>M245</v>
          </cell>
          <cell r="B4965" t="str">
            <v>CONTRACTURA ARTICULAR</v>
          </cell>
          <cell r="C4965" t="str">
            <v>083</v>
          </cell>
        </row>
        <row r="4966">
          <cell r="A4966" t="str">
            <v>M246</v>
          </cell>
          <cell r="B4966" t="str">
            <v>ANQUILOSIS ARTICULAR</v>
          </cell>
          <cell r="C4966" t="str">
            <v>083</v>
          </cell>
        </row>
        <row r="4967">
          <cell r="A4967" t="str">
            <v>M247</v>
          </cell>
          <cell r="B4967" t="str">
            <v>PROTUSION DE ACETABULO</v>
          </cell>
          <cell r="C4967" t="str">
            <v>083</v>
          </cell>
        </row>
        <row r="4968">
          <cell r="A4968" t="str">
            <v>M248</v>
          </cell>
          <cell r="B4968" t="str">
            <v>OTRAS LESIONES ARTICULARES ESPECIFICAS, NO CLASIFIC. EN OTRA PARTE</v>
          </cell>
          <cell r="C4968" t="str">
            <v>083</v>
          </cell>
        </row>
        <row r="4969">
          <cell r="A4969" t="str">
            <v>M249</v>
          </cell>
          <cell r="B4969" t="str">
            <v>DESRREGLO ARTICULAR, NO ESPECIFICADO</v>
          </cell>
          <cell r="C4969" t="str">
            <v>083</v>
          </cell>
        </row>
        <row r="4970">
          <cell r="A4970" t="str">
            <v>M25</v>
          </cell>
          <cell r="B4970" t="str">
            <v>OTROS TRASTORNOS ARTICULARES, NO CLASIFICADOS EN OTRA PARTE</v>
          </cell>
          <cell r="C4970" t="str">
            <v>083</v>
          </cell>
        </row>
        <row r="4971">
          <cell r="A4971" t="str">
            <v>M250</v>
          </cell>
          <cell r="B4971" t="str">
            <v>HEMARTROSIS</v>
          </cell>
          <cell r="C4971" t="str">
            <v>083</v>
          </cell>
        </row>
        <row r="4972">
          <cell r="A4972" t="str">
            <v>M251</v>
          </cell>
          <cell r="B4972" t="str">
            <v>FISTULA ARTICULAR</v>
          </cell>
          <cell r="C4972" t="str">
            <v>083</v>
          </cell>
        </row>
        <row r="4973">
          <cell r="A4973" t="str">
            <v>M252</v>
          </cell>
          <cell r="B4973" t="str">
            <v>ARTICULACION INESTABLE</v>
          </cell>
          <cell r="C4973" t="str">
            <v>083</v>
          </cell>
        </row>
        <row r="4974">
          <cell r="A4974" t="str">
            <v>M253</v>
          </cell>
          <cell r="B4974" t="str">
            <v>OTRAS INESTABILIDADES ARTICULARES</v>
          </cell>
          <cell r="C4974" t="str">
            <v>083</v>
          </cell>
        </row>
        <row r="4975">
          <cell r="A4975" t="str">
            <v>M254</v>
          </cell>
          <cell r="B4975" t="str">
            <v>DERRAME ARTICULAR</v>
          </cell>
          <cell r="C4975" t="str">
            <v>083</v>
          </cell>
        </row>
        <row r="4976">
          <cell r="A4976" t="str">
            <v>M255</v>
          </cell>
          <cell r="B4976" t="str">
            <v>DOLOR ARTICULACION</v>
          </cell>
          <cell r="C4976" t="str">
            <v>083</v>
          </cell>
        </row>
        <row r="4977">
          <cell r="A4977" t="str">
            <v>M256</v>
          </cell>
          <cell r="B4977" t="str">
            <v>RIGIDEZ ARTICULAR, NO CLASIFICADA EN OTRA PARTE</v>
          </cell>
          <cell r="C4977" t="str">
            <v>083</v>
          </cell>
        </row>
        <row r="4978">
          <cell r="A4978" t="str">
            <v>M257</v>
          </cell>
          <cell r="B4978" t="str">
            <v>OSTEOFITO</v>
          </cell>
          <cell r="C4978" t="str">
            <v>083</v>
          </cell>
        </row>
        <row r="4979">
          <cell r="A4979" t="str">
            <v>M258</v>
          </cell>
          <cell r="B4979" t="str">
            <v>OTROS TRASTORNOS ARTICULARES ESPECIFICADOS</v>
          </cell>
          <cell r="C4979" t="str">
            <v>083</v>
          </cell>
        </row>
        <row r="4980">
          <cell r="A4980" t="str">
            <v>M259</v>
          </cell>
          <cell r="B4980" t="str">
            <v>TRASTORNO ARTICULAR, NO ESPECIFICADO</v>
          </cell>
          <cell r="C4980" t="str">
            <v>083</v>
          </cell>
        </row>
        <row r="4981">
          <cell r="A4981" t="str">
            <v>M30</v>
          </cell>
          <cell r="B4981" t="str">
            <v>POLIARTERITIS NUDOSA Y AFECCIONES RELACIONADAS</v>
          </cell>
          <cell r="C4981" t="str">
            <v>083</v>
          </cell>
        </row>
        <row r="4982">
          <cell r="A4982" t="str">
            <v>M300</v>
          </cell>
          <cell r="B4982" t="str">
            <v>POLIARTERITIS NUDOSA</v>
          </cell>
          <cell r="C4982" t="str">
            <v>083</v>
          </cell>
        </row>
        <row r="4983">
          <cell r="A4983" t="str">
            <v>M301</v>
          </cell>
          <cell r="B4983" t="str">
            <v>POLIARTERITIS CON COMPROMISO PULMONAR (CHURG-STRAUSS)</v>
          </cell>
          <cell r="C4983" t="str">
            <v>083</v>
          </cell>
        </row>
        <row r="4984">
          <cell r="A4984" t="str">
            <v>M302</v>
          </cell>
          <cell r="B4984" t="str">
            <v>POLIARTERITIS JUVENIL</v>
          </cell>
          <cell r="C4984" t="str">
            <v>083</v>
          </cell>
        </row>
        <row r="4985">
          <cell r="A4985" t="str">
            <v>M303</v>
          </cell>
          <cell r="B4985" t="str">
            <v>SINDROME MUCOCUTANEO LINFONODULAR (KAWASAKI)</v>
          </cell>
          <cell r="C4985" t="str">
            <v>083</v>
          </cell>
        </row>
        <row r="4986">
          <cell r="A4986" t="str">
            <v>M308</v>
          </cell>
          <cell r="B4986" t="str">
            <v>OTRAS AFECCIONES RELACIONADAS CON LA POLIARTERITIS NUDOSA</v>
          </cell>
          <cell r="C4986" t="str">
            <v>083</v>
          </cell>
        </row>
        <row r="4987">
          <cell r="A4987" t="str">
            <v>M31</v>
          </cell>
          <cell r="B4987" t="str">
            <v>OTRAS VASCULOPATIAS NECROTIZANTES</v>
          </cell>
          <cell r="C4987" t="str">
            <v>083</v>
          </cell>
        </row>
        <row r="4988">
          <cell r="A4988" t="str">
            <v>M310</v>
          </cell>
          <cell r="B4988" t="str">
            <v>ANGIITIS DEBIDA A HIPERSENSIBILIDAD</v>
          </cell>
          <cell r="C4988" t="str">
            <v>083</v>
          </cell>
        </row>
        <row r="4989">
          <cell r="A4989" t="str">
            <v>M311</v>
          </cell>
          <cell r="B4989" t="str">
            <v>MICROANGIOPATIA TROMBOTICA</v>
          </cell>
          <cell r="C4989" t="str">
            <v>083</v>
          </cell>
        </row>
        <row r="4990">
          <cell r="A4990" t="str">
            <v>M312</v>
          </cell>
          <cell r="B4990" t="str">
            <v>GRANULOMA LETAL DE LA LINEA MEDIA</v>
          </cell>
          <cell r="C4990" t="str">
            <v>083</v>
          </cell>
        </row>
        <row r="4991">
          <cell r="A4991" t="str">
            <v>M313</v>
          </cell>
          <cell r="B4991" t="str">
            <v>GRANULOMATOSIS DE WEGENER</v>
          </cell>
          <cell r="C4991" t="str">
            <v>083</v>
          </cell>
        </row>
        <row r="4992">
          <cell r="A4992" t="str">
            <v>M314</v>
          </cell>
          <cell r="B4992" t="str">
            <v>SINDROME DEL CAYADO DE LA AORTA (TAKAYASU)</v>
          </cell>
          <cell r="C4992" t="str">
            <v>083</v>
          </cell>
        </row>
        <row r="4993">
          <cell r="A4993" t="str">
            <v>M315</v>
          </cell>
          <cell r="B4993" t="str">
            <v>ARTERITIS DE CELULAS GIGANTES CON POLIMIALGIA REUMATICA</v>
          </cell>
          <cell r="C4993" t="str">
            <v>083</v>
          </cell>
        </row>
        <row r="4994">
          <cell r="A4994" t="str">
            <v>M316</v>
          </cell>
          <cell r="B4994" t="str">
            <v>OTRAS ARTERITIS DE CELULAS GIGANTES</v>
          </cell>
          <cell r="C4994" t="str">
            <v>083</v>
          </cell>
        </row>
        <row r="4995">
          <cell r="A4995" t="str">
            <v>M318</v>
          </cell>
          <cell r="B4995" t="str">
            <v>OTRAS VASCULOPATIAS NECROTIZANTES ESPECIFICADAS</v>
          </cell>
          <cell r="C4995" t="str">
            <v>083</v>
          </cell>
        </row>
        <row r="4996">
          <cell r="A4996" t="str">
            <v>M319</v>
          </cell>
          <cell r="B4996" t="str">
            <v>VASCULOPATIA NECROTIZANTE, NO ESPECIFICADA</v>
          </cell>
          <cell r="C4996" t="str">
            <v>083</v>
          </cell>
        </row>
        <row r="4997">
          <cell r="A4997" t="str">
            <v>M32</v>
          </cell>
          <cell r="B4997" t="str">
            <v>LUPUS ERITEMATOSO SISTEMICO</v>
          </cell>
          <cell r="C4997" t="str">
            <v>083</v>
          </cell>
        </row>
        <row r="4998">
          <cell r="A4998" t="str">
            <v>M320</v>
          </cell>
          <cell r="B4998" t="str">
            <v>LUPUS ERITEMATOSO SISTEMICO, INDUCIDO POR DROGAS</v>
          </cell>
          <cell r="C4998" t="str">
            <v>083</v>
          </cell>
        </row>
        <row r="4999">
          <cell r="A4999" t="str">
            <v>M321</v>
          </cell>
          <cell r="B4999" t="str">
            <v>LUPUS ERITEMATOSO SISTEMICO CON COMPROMISO DE ORGANOS O SISTEMAS</v>
          </cell>
          <cell r="C4999" t="str">
            <v>083</v>
          </cell>
        </row>
        <row r="5000">
          <cell r="A5000" t="str">
            <v>M328</v>
          </cell>
          <cell r="B5000" t="str">
            <v>OTRAS FORMAS DE LUPUS ERITEMATOSO SISTEMICO</v>
          </cell>
          <cell r="C5000" t="str">
            <v>083</v>
          </cell>
        </row>
        <row r="5001">
          <cell r="A5001" t="str">
            <v>M329</v>
          </cell>
          <cell r="B5001" t="str">
            <v>LUPUS ERITEMATOSO SISTEMICO, SIN OTRA ESPECIFICACION</v>
          </cell>
          <cell r="C5001" t="str">
            <v>083</v>
          </cell>
        </row>
        <row r="5002">
          <cell r="A5002" t="str">
            <v>M33</v>
          </cell>
          <cell r="B5002" t="str">
            <v>DERMATOPOLIMIOSITIS</v>
          </cell>
          <cell r="C5002" t="str">
            <v>083</v>
          </cell>
        </row>
        <row r="5003">
          <cell r="A5003" t="str">
            <v>M330</v>
          </cell>
          <cell r="B5003" t="str">
            <v>DERMATOMIOSITIS JUVENIL</v>
          </cell>
          <cell r="C5003" t="str">
            <v>083</v>
          </cell>
        </row>
        <row r="5004">
          <cell r="A5004" t="str">
            <v>M331</v>
          </cell>
          <cell r="B5004" t="str">
            <v>OTRAS DERMATOMIOSITIS</v>
          </cell>
          <cell r="C5004" t="str">
            <v>083</v>
          </cell>
        </row>
        <row r="5005">
          <cell r="A5005" t="str">
            <v>M332</v>
          </cell>
          <cell r="B5005" t="str">
            <v>POLIMIOSITIS</v>
          </cell>
          <cell r="C5005" t="str">
            <v>083</v>
          </cell>
        </row>
        <row r="5006">
          <cell r="A5006" t="str">
            <v>M339</v>
          </cell>
          <cell r="B5006" t="str">
            <v>DERMATOPOLIMIOSITIS, NO ESPECIFICADA</v>
          </cell>
          <cell r="C5006" t="str">
            <v>083</v>
          </cell>
        </row>
        <row r="5007">
          <cell r="A5007" t="str">
            <v>M34</v>
          </cell>
          <cell r="B5007" t="str">
            <v>ESCLEROSIS SISTEMICA</v>
          </cell>
          <cell r="C5007" t="str">
            <v>083</v>
          </cell>
        </row>
        <row r="5008">
          <cell r="A5008" t="str">
            <v>M340</v>
          </cell>
          <cell r="B5008" t="str">
            <v>ESCLEROSIS SISTEMICA PROGRESIVA</v>
          </cell>
          <cell r="C5008" t="str">
            <v>083</v>
          </cell>
        </row>
        <row r="5009">
          <cell r="A5009" t="str">
            <v>M341</v>
          </cell>
          <cell r="B5009" t="str">
            <v>SIDROME CR(E)ST</v>
          </cell>
          <cell r="C5009" t="str">
            <v>083</v>
          </cell>
        </row>
        <row r="5010">
          <cell r="A5010" t="str">
            <v>M342</v>
          </cell>
          <cell r="B5010" t="str">
            <v>ESCLEROSIS SISTEMICA INDUCIDA POR DROGAS O PRODUCTOS QUIMICOS</v>
          </cell>
          <cell r="C5010" t="str">
            <v>083</v>
          </cell>
        </row>
        <row r="5011">
          <cell r="A5011" t="str">
            <v>M348</v>
          </cell>
          <cell r="B5011" t="str">
            <v>OTRAS FORMAS DE ESCLEROSIS SISTEMICAS</v>
          </cell>
          <cell r="C5011" t="str">
            <v>083</v>
          </cell>
        </row>
        <row r="5012">
          <cell r="A5012" t="str">
            <v>M349</v>
          </cell>
          <cell r="B5012" t="str">
            <v>ESCLEROSIS SISTEMICAS, NO ESPECIFICADA</v>
          </cell>
          <cell r="C5012" t="str">
            <v>083</v>
          </cell>
        </row>
        <row r="5013">
          <cell r="A5013" t="str">
            <v>M35</v>
          </cell>
          <cell r="B5013" t="str">
            <v>OTRO COMPROMISO SISTEMICO DEL TEJIDO CONJUNTIVO</v>
          </cell>
          <cell r="C5013" t="str">
            <v>083</v>
          </cell>
        </row>
        <row r="5014">
          <cell r="A5014" t="str">
            <v>M350</v>
          </cell>
          <cell r="B5014" t="str">
            <v>SIDROME SECO (SJOGREN)</v>
          </cell>
          <cell r="C5014" t="str">
            <v>083</v>
          </cell>
        </row>
        <row r="5015">
          <cell r="A5015" t="str">
            <v>M351</v>
          </cell>
          <cell r="B5015" t="str">
            <v>OTROS SINDROMES SUPERPUESTOS</v>
          </cell>
          <cell r="C5015" t="str">
            <v>083</v>
          </cell>
        </row>
        <row r="5016">
          <cell r="A5016" t="str">
            <v>M352</v>
          </cell>
          <cell r="B5016" t="str">
            <v>ENFERMEDAD DE BEHCET</v>
          </cell>
          <cell r="C5016" t="str">
            <v>083</v>
          </cell>
        </row>
        <row r="5017">
          <cell r="A5017" t="str">
            <v>M353</v>
          </cell>
          <cell r="B5017" t="str">
            <v>POLIMIALGIA REUMATICA</v>
          </cell>
          <cell r="C5017" t="str">
            <v>083</v>
          </cell>
        </row>
        <row r="5018">
          <cell r="A5018" t="str">
            <v>M354</v>
          </cell>
          <cell r="B5018" t="str">
            <v>FASCITIS DIFUSA (EOSINOFILICA)</v>
          </cell>
          <cell r="C5018" t="str">
            <v>083</v>
          </cell>
        </row>
        <row r="5019">
          <cell r="A5019" t="str">
            <v>M355</v>
          </cell>
          <cell r="B5019" t="str">
            <v>FIBROSCLEROSIS MULTIFOCAL</v>
          </cell>
          <cell r="C5019" t="str">
            <v>083</v>
          </cell>
        </row>
        <row r="5020">
          <cell r="A5020" t="str">
            <v>M356</v>
          </cell>
          <cell r="B5020" t="str">
            <v>PANICULITIS RECIDIVANTE (WEBER-CHRISTIAN)</v>
          </cell>
          <cell r="C5020" t="str">
            <v>083</v>
          </cell>
        </row>
        <row r="5021">
          <cell r="A5021" t="str">
            <v>M357</v>
          </cell>
          <cell r="B5021" t="str">
            <v>SINDROME DE HIPERMOVILIDAD</v>
          </cell>
          <cell r="C5021" t="str">
            <v>083</v>
          </cell>
        </row>
        <row r="5022">
          <cell r="A5022" t="str">
            <v>M358</v>
          </cell>
          <cell r="B5022" t="str">
            <v>OTRAS ENFERMEDADES ESPECIFICADAS CON COMPROMISO SISTEMICO DEL TEJ</v>
          </cell>
          <cell r="C5022" t="str">
            <v>083</v>
          </cell>
        </row>
        <row r="5023">
          <cell r="A5023" t="str">
            <v>M359</v>
          </cell>
          <cell r="B5023" t="str">
            <v>COMPROMISO SISTEMICO DEL TEJIDO CONJUNTIVO, NO ESPECIFICADO</v>
          </cell>
          <cell r="C5023" t="str">
            <v>083</v>
          </cell>
        </row>
        <row r="5024">
          <cell r="A5024" t="str">
            <v>M40</v>
          </cell>
          <cell r="B5024" t="str">
            <v>CIFOSIS Y LORDOSIS</v>
          </cell>
          <cell r="C5024" t="str">
            <v>083</v>
          </cell>
        </row>
        <row r="5025">
          <cell r="A5025" t="str">
            <v>M400</v>
          </cell>
          <cell r="B5025" t="str">
            <v>CIFOSIS POSTURAL</v>
          </cell>
          <cell r="C5025" t="str">
            <v>083</v>
          </cell>
        </row>
        <row r="5026">
          <cell r="A5026" t="str">
            <v>M401</v>
          </cell>
          <cell r="B5026" t="str">
            <v>OTRAS CIFOSIS SECUNDARIAS</v>
          </cell>
          <cell r="C5026" t="str">
            <v>083</v>
          </cell>
        </row>
        <row r="5027">
          <cell r="A5027" t="str">
            <v>M402</v>
          </cell>
          <cell r="B5027" t="str">
            <v>OTRAS CIFOSIS Y LAS NO ESPECIFICADAS</v>
          </cell>
          <cell r="C5027" t="str">
            <v>083</v>
          </cell>
        </row>
        <row r="5028">
          <cell r="A5028" t="str">
            <v>M403</v>
          </cell>
          <cell r="B5028" t="str">
            <v>SINDROME DE ESPALDA PLANA</v>
          </cell>
          <cell r="C5028" t="str">
            <v>083</v>
          </cell>
        </row>
        <row r="5029">
          <cell r="A5029" t="str">
            <v>M404</v>
          </cell>
          <cell r="B5029" t="str">
            <v>OTRAS LORDOSIS</v>
          </cell>
          <cell r="C5029" t="str">
            <v>083</v>
          </cell>
        </row>
        <row r="5030">
          <cell r="A5030" t="str">
            <v>M405</v>
          </cell>
          <cell r="B5030" t="str">
            <v>LORDOSIS, NO ESPECIFICADA</v>
          </cell>
          <cell r="C5030" t="str">
            <v>083</v>
          </cell>
        </row>
        <row r="5031">
          <cell r="A5031" t="str">
            <v>M41</v>
          </cell>
          <cell r="B5031" t="str">
            <v>ESCOLIOSIS</v>
          </cell>
          <cell r="C5031" t="str">
            <v>083</v>
          </cell>
        </row>
        <row r="5032">
          <cell r="A5032" t="str">
            <v>M410</v>
          </cell>
          <cell r="B5032" t="str">
            <v>ESCOLIOSIS IDIOPATICA INFANTIL</v>
          </cell>
          <cell r="C5032" t="str">
            <v>083</v>
          </cell>
        </row>
        <row r="5033">
          <cell r="A5033" t="str">
            <v>M411</v>
          </cell>
          <cell r="B5033" t="str">
            <v>ESCOLIOSIS IDIOPATICA JUVENIL</v>
          </cell>
          <cell r="C5033" t="str">
            <v>083</v>
          </cell>
        </row>
        <row r="5034">
          <cell r="A5034" t="str">
            <v>M412</v>
          </cell>
          <cell r="B5034" t="str">
            <v>OTRAS ESCOLIOSIS IDIOPATICAS</v>
          </cell>
          <cell r="C5034" t="str">
            <v>083</v>
          </cell>
        </row>
        <row r="5035">
          <cell r="A5035" t="str">
            <v>M413</v>
          </cell>
          <cell r="B5035" t="str">
            <v>ESCOLIOSIS TORACOGENICA</v>
          </cell>
          <cell r="C5035" t="str">
            <v>083</v>
          </cell>
        </row>
        <row r="5036">
          <cell r="A5036" t="str">
            <v>M414</v>
          </cell>
          <cell r="B5036" t="str">
            <v>ESCOLIOSIS NEUROMUSCULAR</v>
          </cell>
          <cell r="C5036" t="str">
            <v>083</v>
          </cell>
        </row>
        <row r="5037">
          <cell r="A5037" t="str">
            <v>M415</v>
          </cell>
          <cell r="B5037" t="str">
            <v>OTRAS ESCOLIOSIS SECUNDARIAS</v>
          </cell>
          <cell r="C5037" t="str">
            <v>083</v>
          </cell>
        </row>
        <row r="5038">
          <cell r="A5038" t="str">
            <v>M418</v>
          </cell>
          <cell r="B5038" t="str">
            <v>OTRAS FORMAS DE ESCOLIOSIS</v>
          </cell>
          <cell r="C5038" t="str">
            <v>083</v>
          </cell>
        </row>
        <row r="5039">
          <cell r="A5039" t="str">
            <v>M419</v>
          </cell>
          <cell r="B5039" t="str">
            <v>ESCOLIOSIS, NO ESPECIFICADA</v>
          </cell>
          <cell r="C5039" t="str">
            <v>083</v>
          </cell>
        </row>
        <row r="5040">
          <cell r="A5040" t="str">
            <v>M42</v>
          </cell>
          <cell r="B5040" t="str">
            <v>OSTEOCONDROSIS DE LA COLUMNA VERTEBRAL</v>
          </cell>
          <cell r="C5040" t="str">
            <v>083</v>
          </cell>
        </row>
        <row r="5041">
          <cell r="A5041" t="str">
            <v>M420</v>
          </cell>
          <cell r="B5041" t="str">
            <v>OSTEOCONDROSIS JUVENIL DE LA COLUMNA VERTEBRAL</v>
          </cell>
          <cell r="C5041" t="str">
            <v>083</v>
          </cell>
        </row>
        <row r="5042">
          <cell r="A5042" t="str">
            <v>M421</v>
          </cell>
          <cell r="B5042" t="str">
            <v>OSTEOCONDROSIS DE LA COLUMNA VERTEBRAL DEL ADULTO</v>
          </cell>
          <cell r="C5042" t="str">
            <v>083</v>
          </cell>
        </row>
        <row r="5043">
          <cell r="A5043" t="str">
            <v>M429</v>
          </cell>
          <cell r="B5043" t="str">
            <v>OSTEOCONDROSIS VERTEBRAL, NO ESPECIFICADA</v>
          </cell>
          <cell r="C5043" t="str">
            <v>083</v>
          </cell>
        </row>
        <row r="5044">
          <cell r="A5044" t="str">
            <v>M43</v>
          </cell>
          <cell r="B5044" t="str">
            <v>OTRAS DORSOPATIAS DEFORMANTES</v>
          </cell>
          <cell r="C5044" t="str">
            <v>083</v>
          </cell>
        </row>
        <row r="5045">
          <cell r="A5045" t="str">
            <v>M430</v>
          </cell>
          <cell r="B5045" t="str">
            <v>ESPONDILOLISIS</v>
          </cell>
          <cell r="C5045" t="str">
            <v>083</v>
          </cell>
        </row>
        <row r="5046">
          <cell r="A5046" t="str">
            <v>M431</v>
          </cell>
          <cell r="B5046" t="str">
            <v>ESPONDILOLISTESIS</v>
          </cell>
          <cell r="C5046" t="str">
            <v>083</v>
          </cell>
        </row>
        <row r="5047">
          <cell r="A5047" t="str">
            <v>M432</v>
          </cell>
          <cell r="B5047" t="str">
            <v>OTRAS FUNSIONES DE LA COLUMNA VERTEBRAL</v>
          </cell>
          <cell r="C5047" t="str">
            <v>083</v>
          </cell>
        </row>
        <row r="5048">
          <cell r="A5048" t="str">
            <v>M433</v>
          </cell>
          <cell r="B5048" t="str">
            <v>SUBLUXACION ATLANTO-AXOIDEA RECURRENTE, CON MIELOPATIA</v>
          </cell>
          <cell r="C5048" t="str">
            <v>083</v>
          </cell>
        </row>
        <row r="5049">
          <cell r="A5049" t="str">
            <v>M434</v>
          </cell>
          <cell r="B5049" t="str">
            <v>OTRAS SUBLUXACIONES ATLANTO-AXOIDEAS RECURRENTES</v>
          </cell>
          <cell r="C5049" t="str">
            <v>083</v>
          </cell>
        </row>
        <row r="5050">
          <cell r="A5050" t="str">
            <v>M435</v>
          </cell>
          <cell r="B5050" t="str">
            <v>OTRAS SUBLUXACIONES VERTEBRALES RECURRENTES</v>
          </cell>
          <cell r="C5050" t="str">
            <v>083</v>
          </cell>
        </row>
        <row r="5051">
          <cell r="A5051" t="str">
            <v>M436</v>
          </cell>
          <cell r="B5051" t="str">
            <v>TORTICOLIS</v>
          </cell>
          <cell r="C5051" t="str">
            <v>083</v>
          </cell>
        </row>
        <row r="5052">
          <cell r="A5052" t="str">
            <v>M438</v>
          </cell>
          <cell r="B5052" t="str">
            <v>OTRAS DORSOPATIAS DEFORMANTES DE LA COLUMNA VERTEBRAL ESPECIFIC.</v>
          </cell>
          <cell r="C5052" t="str">
            <v>083</v>
          </cell>
        </row>
        <row r="5053">
          <cell r="A5053" t="str">
            <v>M439</v>
          </cell>
          <cell r="B5053" t="str">
            <v>DORSOPATIA DEFORMANTE, NO ESPECIFICADA</v>
          </cell>
          <cell r="C5053" t="str">
            <v>083</v>
          </cell>
        </row>
        <row r="5054">
          <cell r="A5054" t="str">
            <v>M45</v>
          </cell>
          <cell r="B5054" t="str">
            <v>ESPONDILITIS ANQUILOSANTE</v>
          </cell>
          <cell r="C5054" t="str">
            <v>083</v>
          </cell>
        </row>
        <row r="5055">
          <cell r="A5055" t="str">
            <v>M46</v>
          </cell>
          <cell r="B5055" t="str">
            <v>OTRAS ESPONDILOPATIAS INFLAMATORIAS</v>
          </cell>
          <cell r="C5055" t="str">
            <v>083</v>
          </cell>
        </row>
        <row r="5056">
          <cell r="A5056" t="str">
            <v>M460</v>
          </cell>
          <cell r="B5056" t="str">
            <v>ENTESOPATIA VERTEBRAL</v>
          </cell>
          <cell r="C5056" t="str">
            <v>083</v>
          </cell>
        </row>
        <row r="5057">
          <cell r="A5057" t="str">
            <v>M461</v>
          </cell>
          <cell r="B5057" t="str">
            <v>SACROILIITIS, NO CLASIFICADA EN OTRA PARTE</v>
          </cell>
          <cell r="C5057" t="str">
            <v>083</v>
          </cell>
        </row>
        <row r="5058">
          <cell r="A5058" t="str">
            <v>M462</v>
          </cell>
          <cell r="B5058" t="str">
            <v>OSTEOMIELITIS DE VERTEBRA</v>
          </cell>
          <cell r="C5058" t="str">
            <v>083</v>
          </cell>
        </row>
        <row r="5059">
          <cell r="A5059" t="str">
            <v>M463</v>
          </cell>
          <cell r="B5059" t="str">
            <v>INFECCION DE DISCO INTERVERTEBRAL (PIOGENA)</v>
          </cell>
          <cell r="C5059" t="str">
            <v>083</v>
          </cell>
        </row>
        <row r="5060">
          <cell r="A5060" t="str">
            <v>M464</v>
          </cell>
          <cell r="B5060" t="str">
            <v>DISCITIS, NO ESPECIFICADA</v>
          </cell>
          <cell r="C5060" t="str">
            <v>083</v>
          </cell>
        </row>
        <row r="5061">
          <cell r="A5061" t="str">
            <v>M465</v>
          </cell>
          <cell r="B5061" t="str">
            <v>OTRAS ESPONDILOPATIAS INFECCIOSAS</v>
          </cell>
          <cell r="C5061" t="str">
            <v>083</v>
          </cell>
        </row>
        <row r="5062">
          <cell r="A5062" t="str">
            <v>M468</v>
          </cell>
          <cell r="B5062" t="str">
            <v>OTRAS ESPONDILOPATIAS INFLAMATORIAS ESPECIFICADAS</v>
          </cell>
          <cell r="C5062" t="str">
            <v>083</v>
          </cell>
        </row>
        <row r="5063">
          <cell r="A5063" t="str">
            <v>M469</v>
          </cell>
          <cell r="B5063" t="str">
            <v>ESPONDILOPATIA INFLAMATORIA, NO ESPECIFICADA</v>
          </cell>
          <cell r="C5063" t="str">
            <v>083</v>
          </cell>
        </row>
        <row r="5064">
          <cell r="A5064" t="str">
            <v>M47</v>
          </cell>
          <cell r="B5064" t="str">
            <v>ESPONDILOSIS</v>
          </cell>
          <cell r="C5064" t="str">
            <v>083</v>
          </cell>
        </row>
        <row r="5065">
          <cell r="A5065" t="str">
            <v>M470</v>
          </cell>
          <cell r="B5065" t="str">
            <v>SINDROMES DE COMPR. DE LA ARTERIA ESPINAL O VERTEBRAL ANTERIOR (G99.2)</v>
          </cell>
          <cell r="C5065" t="str">
            <v>083</v>
          </cell>
        </row>
        <row r="5066">
          <cell r="A5066" t="str">
            <v>M471</v>
          </cell>
          <cell r="B5066" t="str">
            <v>OTRAS ESPONDILOSIS CON MIELOPATIA</v>
          </cell>
          <cell r="C5066" t="str">
            <v>083</v>
          </cell>
        </row>
        <row r="5067">
          <cell r="A5067" t="str">
            <v>M472</v>
          </cell>
          <cell r="B5067" t="str">
            <v>OTRAS ESPONDILOSIS CON RADICULOPATIA</v>
          </cell>
          <cell r="C5067" t="str">
            <v>083</v>
          </cell>
        </row>
        <row r="5068">
          <cell r="A5068" t="str">
            <v>M478</v>
          </cell>
          <cell r="B5068" t="str">
            <v>OTRAS ESPONDILOSIS</v>
          </cell>
          <cell r="C5068" t="str">
            <v>083</v>
          </cell>
        </row>
        <row r="5069">
          <cell r="A5069" t="str">
            <v>M479</v>
          </cell>
          <cell r="B5069" t="str">
            <v>ESPONDILOSIS, NO ESPECIFICADA</v>
          </cell>
          <cell r="C5069" t="str">
            <v>083</v>
          </cell>
        </row>
        <row r="5070">
          <cell r="A5070" t="str">
            <v>M48</v>
          </cell>
          <cell r="B5070" t="str">
            <v>OTRAS ESPONDILOPATIAS</v>
          </cell>
          <cell r="C5070" t="str">
            <v>083</v>
          </cell>
        </row>
        <row r="5071">
          <cell r="A5071" t="str">
            <v>M480</v>
          </cell>
          <cell r="B5071" t="str">
            <v>ESTENOSIS ESPINAL</v>
          </cell>
          <cell r="C5071" t="str">
            <v>083</v>
          </cell>
        </row>
        <row r="5072">
          <cell r="A5072" t="str">
            <v>M481</v>
          </cell>
          <cell r="B5072" t="str">
            <v>HIPEROSTOSIS ANQUILOSANTE (FORESTIER)</v>
          </cell>
          <cell r="C5072" t="str">
            <v>083</v>
          </cell>
        </row>
        <row r="5073">
          <cell r="A5073" t="str">
            <v>M482</v>
          </cell>
          <cell r="B5073" t="str">
            <v>ESPONDILOPATIA INTERESPINOSA (VERTEBRAS "EN BESO")</v>
          </cell>
          <cell r="C5073" t="str">
            <v>083</v>
          </cell>
        </row>
        <row r="5074">
          <cell r="A5074" t="str">
            <v>M483</v>
          </cell>
          <cell r="B5074" t="str">
            <v>ESPONDILOPATIA TRAUMATICA</v>
          </cell>
          <cell r="C5074" t="str">
            <v>083</v>
          </cell>
        </row>
        <row r="5075">
          <cell r="A5075" t="str">
            <v>M484</v>
          </cell>
          <cell r="B5075" t="str">
            <v>FRACTURA DE VERTEBRA POR FATIGA</v>
          </cell>
          <cell r="C5075" t="str">
            <v>083</v>
          </cell>
        </row>
        <row r="5076">
          <cell r="A5076" t="str">
            <v>M485</v>
          </cell>
          <cell r="B5076" t="str">
            <v>VERTEBRA COLAPSADA, NO CLASIFICADA EN OTRA PARTE</v>
          </cell>
          <cell r="C5076" t="str">
            <v>083</v>
          </cell>
        </row>
        <row r="5077">
          <cell r="A5077" t="str">
            <v>M488</v>
          </cell>
          <cell r="B5077" t="str">
            <v>OTRAS ESPONDILOPATIAS ESPECIFICADAS</v>
          </cell>
          <cell r="C5077" t="str">
            <v>083</v>
          </cell>
        </row>
        <row r="5078">
          <cell r="A5078" t="str">
            <v>M489</v>
          </cell>
          <cell r="B5078" t="str">
            <v>ESPONDILOPATIA, NO ESPECIFICADA</v>
          </cell>
          <cell r="C5078" t="str">
            <v>083</v>
          </cell>
        </row>
        <row r="5079">
          <cell r="A5079" t="str">
            <v>M50</v>
          </cell>
          <cell r="B5079" t="str">
            <v>TRASTORNOS DE DISCO CERVICAL</v>
          </cell>
          <cell r="C5079" t="str">
            <v>083</v>
          </cell>
        </row>
        <row r="5080">
          <cell r="A5080" t="str">
            <v>M500</v>
          </cell>
          <cell r="B5080" t="str">
            <v>TRASTORNO DE DISCO CERVICAL CON MIELOPATIA (G99.2*)</v>
          </cell>
          <cell r="C5080" t="str">
            <v>083</v>
          </cell>
        </row>
        <row r="5081">
          <cell r="A5081" t="str">
            <v>M501</v>
          </cell>
          <cell r="B5081" t="str">
            <v>TRASTORNO DE DISCO CERVICAL CON RADICULOPATIA</v>
          </cell>
          <cell r="C5081" t="str">
            <v>083</v>
          </cell>
        </row>
        <row r="5082">
          <cell r="A5082" t="str">
            <v>M502</v>
          </cell>
          <cell r="B5082" t="str">
            <v>OTROS DESPLAZAMIENTOS DE DISCO CERVICAL</v>
          </cell>
          <cell r="C5082" t="str">
            <v>083</v>
          </cell>
        </row>
        <row r="5083">
          <cell r="A5083" t="str">
            <v>M503</v>
          </cell>
          <cell r="B5083" t="str">
            <v>OTRAS DEGENERACIONES DE DISCO CERVICAL</v>
          </cell>
          <cell r="C5083" t="str">
            <v>083</v>
          </cell>
        </row>
        <row r="5084">
          <cell r="A5084" t="str">
            <v>M508</v>
          </cell>
          <cell r="B5084" t="str">
            <v>OTROS TRASTORNOS DE DISCO CERVICAL</v>
          </cell>
          <cell r="C5084" t="str">
            <v>083</v>
          </cell>
        </row>
        <row r="5085">
          <cell r="A5085" t="str">
            <v>M509</v>
          </cell>
          <cell r="B5085" t="str">
            <v>TRASTORNO DE DISCO CERVICAL, NO ESPECIFICADO</v>
          </cell>
          <cell r="C5085" t="str">
            <v>083</v>
          </cell>
        </row>
        <row r="5086">
          <cell r="A5086" t="str">
            <v>M51</v>
          </cell>
          <cell r="B5086" t="str">
            <v>OTROS TRASTORNOS DE LOS DISCOS INTERVERTEBRALES</v>
          </cell>
          <cell r="C5086" t="str">
            <v>083</v>
          </cell>
        </row>
        <row r="5087">
          <cell r="A5087" t="str">
            <v>M510</v>
          </cell>
          <cell r="B5087" t="str">
            <v>TRASTORNOS DE DISCOS INTERVERTEBRALES LUMBARES Y OTROS, CON MIELOP</v>
          </cell>
          <cell r="C5087" t="str">
            <v>083</v>
          </cell>
        </row>
        <row r="5088">
          <cell r="A5088" t="str">
            <v>M511</v>
          </cell>
          <cell r="B5088" t="str">
            <v>TRASTORNO DE DISCO LUMBAR Y OTROS, CON RADICULOPATIA</v>
          </cell>
          <cell r="C5088" t="str">
            <v>083</v>
          </cell>
        </row>
        <row r="5089">
          <cell r="A5089" t="str">
            <v>M512</v>
          </cell>
          <cell r="B5089" t="str">
            <v>OTROS DESPLAZAMIENTOS DE DISCO INTERVERTEBRALES, ESPECIFICADO</v>
          </cell>
          <cell r="C5089" t="str">
            <v>083</v>
          </cell>
        </row>
        <row r="5090">
          <cell r="A5090" t="str">
            <v>M513</v>
          </cell>
          <cell r="B5090" t="str">
            <v>OTRAS DEGENERACIONES ESPECIFICADAS DE DISCO INTERVERTEBRAL</v>
          </cell>
          <cell r="C5090" t="str">
            <v>083</v>
          </cell>
        </row>
        <row r="5091">
          <cell r="A5091" t="str">
            <v>M514</v>
          </cell>
          <cell r="B5091" t="str">
            <v>NODULOS DE SCHMORL</v>
          </cell>
          <cell r="C5091" t="str">
            <v>083</v>
          </cell>
        </row>
        <row r="5092">
          <cell r="A5092" t="str">
            <v>M518</v>
          </cell>
          <cell r="B5092" t="str">
            <v>OTROS TRASTORNOS ESPECIFICADOS DE LOS DISCOS INTERVERTEBRALES</v>
          </cell>
          <cell r="C5092" t="str">
            <v>083</v>
          </cell>
        </row>
        <row r="5093">
          <cell r="A5093" t="str">
            <v>M519</v>
          </cell>
          <cell r="B5093" t="str">
            <v>TRASTORNO DE LOS DISCOS INTERVERTEBRALES, NO ESPECIFICADO</v>
          </cell>
          <cell r="C5093" t="str">
            <v>083</v>
          </cell>
        </row>
        <row r="5094">
          <cell r="A5094" t="str">
            <v>M53</v>
          </cell>
          <cell r="B5094" t="str">
            <v>OTRAS DORSOPATIAS, NO CLASIFICADAS EN OTRA PARTE</v>
          </cell>
          <cell r="C5094" t="str">
            <v>083</v>
          </cell>
        </row>
        <row r="5095">
          <cell r="A5095" t="str">
            <v>M530</v>
          </cell>
          <cell r="B5095" t="str">
            <v>SINDROME CERVICOCRANEAL</v>
          </cell>
          <cell r="C5095" t="str">
            <v>083</v>
          </cell>
        </row>
        <row r="5096">
          <cell r="A5096" t="str">
            <v>M531</v>
          </cell>
          <cell r="B5096" t="str">
            <v>SINDROME CERVICOBRAQUIAL</v>
          </cell>
          <cell r="C5096" t="str">
            <v>083</v>
          </cell>
        </row>
        <row r="5097">
          <cell r="A5097" t="str">
            <v>M532</v>
          </cell>
          <cell r="B5097" t="str">
            <v>INESTABILIDAD DE LA COLUMNA VERTEBRAL</v>
          </cell>
          <cell r="C5097" t="str">
            <v>083</v>
          </cell>
        </row>
        <row r="5098">
          <cell r="A5098" t="str">
            <v>M533</v>
          </cell>
          <cell r="B5098" t="str">
            <v>TRASTORNOS SACROCOCCIGEOS, NO CLASIFICADOS EN OTRA PARTE</v>
          </cell>
          <cell r="C5098" t="str">
            <v>083</v>
          </cell>
        </row>
        <row r="5099">
          <cell r="A5099" t="str">
            <v>M538</v>
          </cell>
          <cell r="B5099" t="str">
            <v>OTRAS DORSOPATIAS ESPECIFICADAS</v>
          </cell>
          <cell r="C5099" t="str">
            <v>083</v>
          </cell>
        </row>
        <row r="5100">
          <cell r="A5100" t="str">
            <v>M539</v>
          </cell>
          <cell r="B5100" t="str">
            <v>DORSOPATIA, NO ESPECIFICADA</v>
          </cell>
          <cell r="C5100" t="str">
            <v>083</v>
          </cell>
        </row>
        <row r="5101">
          <cell r="A5101" t="str">
            <v>M54</v>
          </cell>
          <cell r="B5101" t="str">
            <v>DORSALGIA</v>
          </cell>
          <cell r="C5101" t="str">
            <v>083</v>
          </cell>
        </row>
        <row r="5102">
          <cell r="A5102" t="str">
            <v>M540</v>
          </cell>
          <cell r="B5102" t="str">
            <v>PANICULITIS QUE AFECTA REGIONES DEL CUELLO Y DE LA ESPALDA</v>
          </cell>
          <cell r="C5102" t="str">
            <v>083</v>
          </cell>
        </row>
        <row r="5103">
          <cell r="A5103" t="str">
            <v>M541</v>
          </cell>
          <cell r="B5103" t="str">
            <v>RADICULOPATIA</v>
          </cell>
          <cell r="C5103" t="str">
            <v>083</v>
          </cell>
        </row>
        <row r="5104">
          <cell r="A5104" t="str">
            <v>M542</v>
          </cell>
          <cell r="B5104" t="str">
            <v>CERVICALGIA</v>
          </cell>
          <cell r="C5104" t="str">
            <v>083</v>
          </cell>
        </row>
        <row r="5105">
          <cell r="A5105" t="str">
            <v>M543</v>
          </cell>
          <cell r="B5105" t="str">
            <v>CIATICA</v>
          </cell>
          <cell r="C5105" t="str">
            <v>083</v>
          </cell>
        </row>
        <row r="5106">
          <cell r="A5106" t="str">
            <v>M544</v>
          </cell>
          <cell r="B5106" t="str">
            <v>LUMBAGO CON CIATICA</v>
          </cell>
          <cell r="C5106" t="str">
            <v>083</v>
          </cell>
        </row>
        <row r="5107">
          <cell r="A5107" t="str">
            <v>M545</v>
          </cell>
          <cell r="B5107" t="str">
            <v>LUMBAGO NO ESPECIFICADO</v>
          </cell>
          <cell r="C5107" t="str">
            <v>083</v>
          </cell>
        </row>
        <row r="5108">
          <cell r="A5108" t="str">
            <v>M546</v>
          </cell>
          <cell r="B5108" t="str">
            <v>DOLOR EN LA COLUMNA DORSAL</v>
          </cell>
          <cell r="C5108" t="str">
            <v>083</v>
          </cell>
        </row>
        <row r="5109">
          <cell r="A5109" t="str">
            <v>M548</v>
          </cell>
          <cell r="B5109" t="str">
            <v>OTRAS DORSALGIAS</v>
          </cell>
          <cell r="C5109" t="str">
            <v>083</v>
          </cell>
        </row>
        <row r="5110">
          <cell r="A5110" t="str">
            <v>M549</v>
          </cell>
          <cell r="B5110" t="str">
            <v>DORSALGIA, NO ESPECIFICADA</v>
          </cell>
          <cell r="C5110" t="str">
            <v>083</v>
          </cell>
        </row>
        <row r="5111">
          <cell r="A5111" t="str">
            <v>M60</v>
          </cell>
          <cell r="B5111" t="str">
            <v>MIOSITIS</v>
          </cell>
          <cell r="C5111" t="str">
            <v>083</v>
          </cell>
        </row>
        <row r="5112">
          <cell r="A5112" t="str">
            <v>M600</v>
          </cell>
          <cell r="B5112" t="str">
            <v>MIOSITIS INFECCIOSA</v>
          </cell>
          <cell r="C5112" t="str">
            <v>083</v>
          </cell>
        </row>
        <row r="5113">
          <cell r="A5113" t="str">
            <v>M601</v>
          </cell>
          <cell r="B5113" t="str">
            <v>MIOSITIS INTERSTICIAL</v>
          </cell>
          <cell r="C5113" t="str">
            <v>083</v>
          </cell>
        </row>
        <row r="5114">
          <cell r="A5114" t="str">
            <v>M602</v>
          </cell>
          <cell r="B5114" t="str">
            <v>GRANULOMA POR CUERPO EXTRAÑO EN TEJIDO BLANDO, NO CLASIF. EN OTRA</v>
          </cell>
          <cell r="C5114" t="str">
            <v>083</v>
          </cell>
        </row>
        <row r="5115">
          <cell r="A5115" t="str">
            <v>M608</v>
          </cell>
          <cell r="B5115" t="str">
            <v>OTRAS MIOSITIS</v>
          </cell>
          <cell r="C5115" t="str">
            <v>083</v>
          </cell>
        </row>
        <row r="5116">
          <cell r="A5116" t="str">
            <v>M609</v>
          </cell>
          <cell r="B5116" t="str">
            <v>MIOSITIS, NO ESPECIFICADA</v>
          </cell>
          <cell r="C5116" t="str">
            <v>083</v>
          </cell>
        </row>
        <row r="5117">
          <cell r="A5117" t="str">
            <v>M61</v>
          </cell>
          <cell r="B5117" t="str">
            <v>CALCIFICACION Y OSIFICACION DEL MUSCULO</v>
          </cell>
          <cell r="C5117" t="str">
            <v>083</v>
          </cell>
        </row>
        <row r="5118">
          <cell r="A5118" t="str">
            <v>M610</v>
          </cell>
          <cell r="B5118" t="str">
            <v>MIOSITIS OSIFICANTE TRAUMATICA</v>
          </cell>
          <cell r="C5118" t="str">
            <v>083</v>
          </cell>
        </row>
        <row r="5119">
          <cell r="A5119" t="str">
            <v>M611</v>
          </cell>
          <cell r="B5119" t="str">
            <v>MIOSITIS OSIFICANTE PROGRESIVA</v>
          </cell>
          <cell r="C5119" t="str">
            <v>083</v>
          </cell>
        </row>
        <row r="5120">
          <cell r="A5120" t="str">
            <v>M612</v>
          </cell>
          <cell r="B5120" t="str">
            <v>CALCIFICACION Y OSIFICACION PARALITICA DEL MUSCULO</v>
          </cell>
          <cell r="C5120" t="str">
            <v>083</v>
          </cell>
        </row>
        <row r="5121">
          <cell r="A5121" t="str">
            <v>M613</v>
          </cell>
          <cell r="B5121" t="str">
            <v>CALCIFICACION Y OSIFICACION DE LOS MUSCULOS ASOCIADAS CON QUEMADURAS</v>
          </cell>
          <cell r="C5121" t="str">
            <v>083</v>
          </cell>
        </row>
        <row r="5122">
          <cell r="A5122" t="str">
            <v>M614</v>
          </cell>
          <cell r="B5122" t="str">
            <v>OTRAS CALCIFICACIONES DEL MUSCULO</v>
          </cell>
          <cell r="C5122" t="str">
            <v>083</v>
          </cell>
        </row>
        <row r="5123">
          <cell r="A5123" t="str">
            <v>M615</v>
          </cell>
          <cell r="B5123" t="str">
            <v>OTRAS OSIFICACIONES DEL MUSCULO</v>
          </cell>
          <cell r="C5123" t="str">
            <v>083</v>
          </cell>
        </row>
        <row r="5124">
          <cell r="A5124" t="str">
            <v>M619</v>
          </cell>
          <cell r="B5124" t="str">
            <v>CALCIFICACION Y OSIFICACION DEL MUSCULO, NO ESPECIFICADA</v>
          </cell>
          <cell r="C5124" t="str">
            <v>083</v>
          </cell>
        </row>
        <row r="5125">
          <cell r="A5125" t="str">
            <v>M62</v>
          </cell>
          <cell r="B5125" t="str">
            <v>OTROS TRASTORNOS DE LOS MUSCULOS</v>
          </cell>
          <cell r="C5125" t="str">
            <v>083</v>
          </cell>
        </row>
        <row r="5126">
          <cell r="A5126" t="str">
            <v>M620</v>
          </cell>
          <cell r="B5126" t="str">
            <v>DIASTASIS DEL MUSCULO</v>
          </cell>
          <cell r="C5126" t="str">
            <v>083</v>
          </cell>
        </row>
        <row r="5127">
          <cell r="A5127" t="str">
            <v>M621</v>
          </cell>
          <cell r="B5127" t="str">
            <v>OTROS DESGARROS (NO TRAUMATICOS) DEL MUSCULO</v>
          </cell>
          <cell r="C5127" t="str">
            <v>083</v>
          </cell>
        </row>
        <row r="5128">
          <cell r="A5128" t="str">
            <v>M622</v>
          </cell>
          <cell r="B5128" t="str">
            <v>INFARTO ISQUEMICO DEL MUSCULO</v>
          </cell>
          <cell r="C5128" t="str">
            <v>083</v>
          </cell>
        </row>
        <row r="5129">
          <cell r="A5129" t="str">
            <v>M623</v>
          </cell>
          <cell r="B5129" t="str">
            <v>SINDROME DE INMOVILIDAD (PARAPLEJICO)</v>
          </cell>
          <cell r="C5129" t="str">
            <v>083</v>
          </cell>
        </row>
        <row r="5130">
          <cell r="A5130" t="str">
            <v>M624</v>
          </cell>
          <cell r="B5130" t="str">
            <v>CONTRACTURA MUSCULAR</v>
          </cell>
          <cell r="C5130" t="str">
            <v>083</v>
          </cell>
        </row>
        <row r="5131">
          <cell r="A5131" t="str">
            <v>M625</v>
          </cell>
          <cell r="B5131" t="str">
            <v>ATROFIA Y DESGASTE MUSCULARES, NO CLASIFICADOS EN OTRA PARTE</v>
          </cell>
          <cell r="C5131" t="str">
            <v>083</v>
          </cell>
        </row>
        <row r="5132">
          <cell r="A5132" t="str">
            <v>M626</v>
          </cell>
          <cell r="B5132" t="str">
            <v>DISTENSION MUSCULAR</v>
          </cell>
          <cell r="C5132" t="str">
            <v>083</v>
          </cell>
        </row>
        <row r="5133">
          <cell r="A5133" t="str">
            <v>M628</v>
          </cell>
          <cell r="B5133" t="str">
            <v>OTROS TRASTORNOS ESPECIFICADOS DE LOS MUSCULOS</v>
          </cell>
          <cell r="C5133" t="str">
            <v>083</v>
          </cell>
        </row>
        <row r="5134">
          <cell r="A5134" t="str">
            <v>M629</v>
          </cell>
          <cell r="B5134" t="str">
            <v>TRASTORNO MUSCULAR, NO ESPECIFICADO</v>
          </cell>
          <cell r="C5134" t="str">
            <v>083</v>
          </cell>
        </row>
        <row r="5135">
          <cell r="A5135" t="str">
            <v>M65</v>
          </cell>
          <cell r="B5135" t="str">
            <v>SINOVITIS Y TENOSINOVITIS</v>
          </cell>
          <cell r="C5135" t="str">
            <v>083</v>
          </cell>
        </row>
        <row r="5136">
          <cell r="A5136" t="str">
            <v>M650</v>
          </cell>
          <cell r="B5136" t="str">
            <v>ABSCESO DE VAINA TENDINOSA</v>
          </cell>
          <cell r="C5136" t="str">
            <v>083</v>
          </cell>
        </row>
        <row r="5137">
          <cell r="A5137" t="str">
            <v>M651</v>
          </cell>
          <cell r="B5137" t="str">
            <v>OTRAS (TENO)SINOVITIS INFECCIOSAS</v>
          </cell>
          <cell r="C5137" t="str">
            <v>083</v>
          </cell>
        </row>
        <row r="5138">
          <cell r="A5138" t="str">
            <v>M652</v>
          </cell>
          <cell r="B5138" t="str">
            <v>TENDINITIS CALCIFICADA</v>
          </cell>
          <cell r="C5138" t="str">
            <v>083</v>
          </cell>
        </row>
        <row r="5139">
          <cell r="A5139" t="str">
            <v>M653</v>
          </cell>
          <cell r="B5139" t="str">
            <v>DEDO EN GATILLO</v>
          </cell>
          <cell r="C5139" t="str">
            <v>083</v>
          </cell>
        </row>
        <row r="5140">
          <cell r="A5140" t="str">
            <v>M654</v>
          </cell>
          <cell r="B5140" t="str">
            <v>TENOSINOVITIS DE ESTAFILOIDE RADIAL (DE QUERVAIN)</v>
          </cell>
          <cell r="C5140" t="str">
            <v>083</v>
          </cell>
        </row>
        <row r="5141">
          <cell r="A5141" t="str">
            <v>M658</v>
          </cell>
          <cell r="B5141" t="str">
            <v>OTRAS SINOVITIS Y TENOSINOVITIS</v>
          </cell>
          <cell r="C5141" t="str">
            <v>083</v>
          </cell>
        </row>
        <row r="5142">
          <cell r="A5142" t="str">
            <v>M659</v>
          </cell>
          <cell r="B5142" t="str">
            <v>SINOVITIS Y TENOSINOVITIS, NO ESPECIFICADA</v>
          </cell>
          <cell r="C5142" t="str">
            <v>083</v>
          </cell>
        </row>
        <row r="5143">
          <cell r="A5143" t="str">
            <v>M66</v>
          </cell>
          <cell r="B5143" t="str">
            <v>RUPTURA ESPONTANEA DE LA SINOVIA Y DEL TENDON</v>
          </cell>
          <cell r="C5143" t="str">
            <v>083</v>
          </cell>
        </row>
        <row r="5144">
          <cell r="A5144" t="str">
            <v>M660</v>
          </cell>
          <cell r="B5144" t="str">
            <v>RUPTURA DE QUISTE SINOVIAL POPLITEO</v>
          </cell>
          <cell r="C5144" t="str">
            <v>083</v>
          </cell>
        </row>
        <row r="5145">
          <cell r="A5145" t="str">
            <v>M661</v>
          </cell>
          <cell r="B5145" t="str">
            <v>RUPTURA DE LA SINOVIA</v>
          </cell>
          <cell r="C5145" t="str">
            <v>083</v>
          </cell>
        </row>
        <row r="5146">
          <cell r="A5146" t="str">
            <v>M662</v>
          </cell>
          <cell r="B5146" t="str">
            <v>RUPTURA ESPONTANEA DE TENDONES EXTENSORES</v>
          </cell>
          <cell r="C5146" t="str">
            <v>083</v>
          </cell>
        </row>
        <row r="5147">
          <cell r="A5147" t="str">
            <v>M663</v>
          </cell>
          <cell r="B5147" t="str">
            <v>RUPTURA ESPONTANEA DE TENDONES FLEXORES</v>
          </cell>
          <cell r="C5147" t="str">
            <v>083</v>
          </cell>
        </row>
        <row r="5148">
          <cell r="A5148" t="str">
            <v>M664</v>
          </cell>
          <cell r="B5148" t="str">
            <v>RUPTURA ESPONTANEA DE OTROS TENDONES</v>
          </cell>
          <cell r="C5148" t="str">
            <v>083</v>
          </cell>
        </row>
        <row r="5149">
          <cell r="A5149" t="str">
            <v>M665</v>
          </cell>
          <cell r="B5149" t="str">
            <v>RUPTURA ESPONTANEA DE TENDONES NO ESPECIFICADO</v>
          </cell>
          <cell r="C5149" t="str">
            <v>083</v>
          </cell>
        </row>
        <row r="5150">
          <cell r="A5150" t="str">
            <v>M67</v>
          </cell>
          <cell r="B5150" t="str">
            <v>OTROS TRASTORNOS DE LA SINOVIA Y DEL TENDON</v>
          </cell>
          <cell r="C5150" t="str">
            <v>083</v>
          </cell>
        </row>
        <row r="5151">
          <cell r="A5151" t="str">
            <v>M670</v>
          </cell>
          <cell r="B5151" t="str">
            <v>ACORTAMIENTO DEL TENDON DE AQUILES (ADQUIRIDO)</v>
          </cell>
          <cell r="C5151" t="str">
            <v>083</v>
          </cell>
        </row>
        <row r="5152">
          <cell r="A5152" t="str">
            <v>M671</v>
          </cell>
          <cell r="B5152" t="str">
            <v>OTRAS CONTRACTURAS DE TENDON (VAINA)</v>
          </cell>
          <cell r="C5152" t="str">
            <v>083</v>
          </cell>
        </row>
        <row r="5153">
          <cell r="A5153" t="str">
            <v>M672</v>
          </cell>
          <cell r="B5153" t="str">
            <v>HIPERTROFIA SINOVIAL, NO CLASIFICADA EN OTRA PARTE</v>
          </cell>
          <cell r="C5153" t="str">
            <v>083</v>
          </cell>
        </row>
        <row r="5154">
          <cell r="A5154" t="str">
            <v>M673</v>
          </cell>
          <cell r="B5154" t="str">
            <v>SINOVITIS TRANSITORIA</v>
          </cell>
          <cell r="C5154" t="str">
            <v>083</v>
          </cell>
        </row>
        <row r="5155">
          <cell r="A5155" t="str">
            <v>M674</v>
          </cell>
          <cell r="B5155" t="str">
            <v>GANGLION</v>
          </cell>
          <cell r="C5155" t="str">
            <v>083</v>
          </cell>
        </row>
        <row r="5156">
          <cell r="A5156" t="str">
            <v>M678</v>
          </cell>
          <cell r="B5156" t="str">
            <v>OTROS TRASTORNOS ESPECIFICADOS DE LA SINOVIA Y DEL TENDON</v>
          </cell>
          <cell r="C5156" t="str">
            <v>083</v>
          </cell>
        </row>
        <row r="5157">
          <cell r="A5157" t="str">
            <v>M679</v>
          </cell>
          <cell r="B5157" t="str">
            <v>TRASTORNO SINOVIAL Y TENDINOSO, NO ESPECIFICADO</v>
          </cell>
          <cell r="C5157" t="str">
            <v>083</v>
          </cell>
        </row>
        <row r="5158">
          <cell r="A5158" t="str">
            <v>M70</v>
          </cell>
          <cell r="B5158" t="str">
            <v>TRASTORNOS DE LOS TEJIDOS BLANDOS RELACIONADOS CON EL USO, EL USO</v>
          </cell>
          <cell r="C5158" t="str">
            <v>083</v>
          </cell>
        </row>
        <row r="5159">
          <cell r="A5159" t="str">
            <v>M700</v>
          </cell>
          <cell r="B5159" t="str">
            <v>SINOVITIS CREPITANTE CRONICA DE LA MANO Y DE LA MUÑECA</v>
          </cell>
          <cell r="C5159" t="str">
            <v>083</v>
          </cell>
        </row>
        <row r="5160">
          <cell r="A5160" t="str">
            <v>M701</v>
          </cell>
          <cell r="B5160" t="str">
            <v>BURSITIS DE LA MANO</v>
          </cell>
          <cell r="C5160" t="str">
            <v>083</v>
          </cell>
        </row>
        <row r="5161">
          <cell r="A5161" t="str">
            <v>M702</v>
          </cell>
          <cell r="B5161" t="str">
            <v>BURSITIS DEL OLECRANON</v>
          </cell>
          <cell r="C5161" t="str">
            <v>083</v>
          </cell>
        </row>
        <row r="5162">
          <cell r="A5162" t="str">
            <v>M703</v>
          </cell>
          <cell r="B5162" t="str">
            <v>OTRAS BURSITIS DEL CODO</v>
          </cell>
          <cell r="C5162" t="str">
            <v>083</v>
          </cell>
        </row>
        <row r="5163">
          <cell r="A5163" t="str">
            <v>M704</v>
          </cell>
          <cell r="B5163" t="str">
            <v>OTRAS BURSITIS PRERROTULIANAS</v>
          </cell>
          <cell r="C5163" t="str">
            <v>083</v>
          </cell>
        </row>
        <row r="5164">
          <cell r="A5164" t="str">
            <v>M705</v>
          </cell>
          <cell r="B5164" t="str">
            <v>OTRAS BURSITIS DE LA RODILLA</v>
          </cell>
          <cell r="C5164" t="str">
            <v>083</v>
          </cell>
        </row>
        <row r="5165">
          <cell r="A5165" t="str">
            <v>M706</v>
          </cell>
          <cell r="B5165" t="str">
            <v>BURSITIS DEL TROCANTER</v>
          </cell>
          <cell r="C5165" t="str">
            <v>083</v>
          </cell>
        </row>
        <row r="5166">
          <cell r="A5166" t="str">
            <v>M707</v>
          </cell>
          <cell r="B5166" t="str">
            <v>OTRAS BURSITIS DE LA CADERA</v>
          </cell>
          <cell r="C5166" t="str">
            <v>083</v>
          </cell>
        </row>
        <row r="5167">
          <cell r="A5167" t="str">
            <v>M708</v>
          </cell>
          <cell r="B5167" t="str">
            <v>OTROS TRASTORNOS DE LOS TEJIDOS BLANDOS RELACIONADOS CON EL USO.EL</v>
          </cell>
          <cell r="C5167" t="str">
            <v>083</v>
          </cell>
        </row>
        <row r="5168">
          <cell r="A5168" t="str">
            <v>M709</v>
          </cell>
          <cell r="B5168" t="str">
            <v>TRASTORNO NO ESPECIF. DE LOS TEJIDOS BLANDOS RELAC. CON EL USO,EL USO</v>
          </cell>
          <cell r="C5168" t="str">
            <v>083</v>
          </cell>
        </row>
        <row r="5169">
          <cell r="A5169" t="str">
            <v>M71</v>
          </cell>
          <cell r="B5169" t="str">
            <v>OTRAS BURSOPATIAS</v>
          </cell>
          <cell r="C5169" t="str">
            <v>083</v>
          </cell>
        </row>
        <row r="5170">
          <cell r="A5170" t="str">
            <v>M710</v>
          </cell>
          <cell r="B5170" t="str">
            <v>ABSCESO DE LA BOLSA SINOVIAL</v>
          </cell>
          <cell r="C5170" t="str">
            <v>083</v>
          </cell>
        </row>
        <row r="5171">
          <cell r="A5171" t="str">
            <v>M711</v>
          </cell>
          <cell r="B5171" t="str">
            <v>OTRAS BURSITIS INFECCIOSAS</v>
          </cell>
          <cell r="C5171" t="str">
            <v>083</v>
          </cell>
        </row>
        <row r="5172">
          <cell r="A5172" t="str">
            <v>M712</v>
          </cell>
          <cell r="B5172" t="str">
            <v>QUISTE SINOVIAL DEL HUECO POPLITEO (DE BAKER)</v>
          </cell>
          <cell r="C5172" t="str">
            <v>083</v>
          </cell>
        </row>
        <row r="5173">
          <cell r="A5173" t="str">
            <v>M713</v>
          </cell>
          <cell r="B5173" t="str">
            <v>OTROS QUISTES DE LA BOLSA SEROSA</v>
          </cell>
          <cell r="C5173" t="str">
            <v>083</v>
          </cell>
        </row>
        <row r="5174">
          <cell r="A5174" t="str">
            <v>M714</v>
          </cell>
          <cell r="B5174" t="str">
            <v>DEPOSITO DE CALCIO EN LA BOLSA SEROSA</v>
          </cell>
          <cell r="C5174" t="str">
            <v>083</v>
          </cell>
        </row>
        <row r="5175">
          <cell r="A5175" t="str">
            <v>M715</v>
          </cell>
          <cell r="B5175" t="str">
            <v>OTRAS BURSITIS, NO CLASIFICADA EN OTRA PARTE</v>
          </cell>
          <cell r="C5175" t="str">
            <v>083</v>
          </cell>
        </row>
        <row r="5176">
          <cell r="A5176" t="str">
            <v>M718</v>
          </cell>
          <cell r="B5176" t="str">
            <v>OTROS TRASTORNOS ESPECIFICADOS DE LA BOLSA SEROSA</v>
          </cell>
          <cell r="C5176" t="str">
            <v>083</v>
          </cell>
        </row>
        <row r="5177">
          <cell r="A5177" t="str">
            <v>M719</v>
          </cell>
          <cell r="B5177" t="str">
            <v>BURSOPATIA, NO ESPECIFICADA</v>
          </cell>
          <cell r="C5177" t="str">
            <v>083</v>
          </cell>
        </row>
        <row r="5178">
          <cell r="A5178" t="str">
            <v>M72</v>
          </cell>
          <cell r="B5178" t="str">
            <v>TRASTORNOS FIBROBLATICOS</v>
          </cell>
          <cell r="C5178" t="str">
            <v>083</v>
          </cell>
        </row>
        <row r="5179">
          <cell r="A5179" t="str">
            <v>M720</v>
          </cell>
          <cell r="B5179" t="str">
            <v>FIBROMATOSIS DE LA APONEUROSIS PALMAR (DUPUYTREN)</v>
          </cell>
          <cell r="C5179" t="str">
            <v>083</v>
          </cell>
        </row>
        <row r="5180">
          <cell r="A5180" t="str">
            <v>M721</v>
          </cell>
          <cell r="B5180" t="str">
            <v>NODULOS INTERFALANGICOS</v>
          </cell>
          <cell r="C5180" t="str">
            <v>083</v>
          </cell>
        </row>
        <row r="5181">
          <cell r="A5181" t="str">
            <v>M722</v>
          </cell>
          <cell r="B5181" t="str">
            <v>FIBROMATOSIS DE LA APONEUROSIS PLANTAR</v>
          </cell>
          <cell r="C5181" t="str">
            <v>083</v>
          </cell>
        </row>
        <row r="5182">
          <cell r="A5182" t="str">
            <v>M723</v>
          </cell>
          <cell r="B5182" t="str">
            <v>FASCITIS NODULAR</v>
          </cell>
          <cell r="C5182" t="str">
            <v>083</v>
          </cell>
        </row>
        <row r="5183">
          <cell r="A5183" t="str">
            <v>M724</v>
          </cell>
          <cell r="B5183" t="str">
            <v>FIBROMATOSIS SEUDOSARCOMATOSA</v>
          </cell>
          <cell r="C5183" t="str">
            <v>083</v>
          </cell>
        </row>
        <row r="5184">
          <cell r="A5184" t="str">
            <v>M725</v>
          </cell>
          <cell r="B5184" t="str">
            <v>FASCITIS, NO CLASIFICADA EN OTRA PARTE</v>
          </cell>
          <cell r="C5184" t="str">
            <v>083</v>
          </cell>
        </row>
        <row r="5185">
          <cell r="A5185" t="str">
            <v>M728</v>
          </cell>
          <cell r="B5185" t="str">
            <v>OTROS TRASTORNOS FIBROBLASTICOS</v>
          </cell>
          <cell r="C5185" t="str">
            <v>083</v>
          </cell>
        </row>
        <row r="5186">
          <cell r="A5186" t="str">
            <v>M729</v>
          </cell>
          <cell r="B5186" t="str">
            <v>TRASTORNO FIBROBLASTICO, NO ESPECIFICADO</v>
          </cell>
          <cell r="C5186" t="str">
            <v>083</v>
          </cell>
        </row>
        <row r="5187">
          <cell r="A5187" t="str">
            <v>M75</v>
          </cell>
          <cell r="B5187" t="str">
            <v>LESIONES DEL HOMBRO</v>
          </cell>
          <cell r="C5187" t="str">
            <v>083</v>
          </cell>
        </row>
        <row r="5188">
          <cell r="A5188" t="str">
            <v>M750</v>
          </cell>
          <cell r="B5188" t="str">
            <v>CAPSULITIS ADHESIVA DEL HOMBRO</v>
          </cell>
          <cell r="C5188" t="str">
            <v>083</v>
          </cell>
        </row>
        <row r="5189">
          <cell r="A5189" t="str">
            <v>M751</v>
          </cell>
          <cell r="B5189" t="str">
            <v>SINDROME DEL MANGUITO ROTATORIO</v>
          </cell>
          <cell r="C5189" t="str">
            <v>083</v>
          </cell>
        </row>
        <row r="5190">
          <cell r="A5190" t="str">
            <v>M752</v>
          </cell>
          <cell r="B5190" t="str">
            <v>TENDINITIS DEL BICEPS</v>
          </cell>
          <cell r="C5190" t="str">
            <v>083</v>
          </cell>
        </row>
        <row r="5191">
          <cell r="A5191" t="str">
            <v>M753</v>
          </cell>
          <cell r="B5191" t="str">
            <v>TENDINITIS CALCIFICANTE DEL HOMBRO</v>
          </cell>
          <cell r="C5191" t="str">
            <v>083</v>
          </cell>
        </row>
        <row r="5192">
          <cell r="A5192" t="str">
            <v>M754</v>
          </cell>
          <cell r="B5192" t="str">
            <v>SINDROME DE ABDUCCION DOLOROSA DEL HOMBRO</v>
          </cell>
          <cell r="C5192" t="str">
            <v>083</v>
          </cell>
        </row>
        <row r="5193">
          <cell r="A5193" t="str">
            <v>M755</v>
          </cell>
          <cell r="B5193" t="str">
            <v>BURSITIS DEL HOMBRO</v>
          </cell>
          <cell r="C5193" t="str">
            <v>083</v>
          </cell>
        </row>
        <row r="5194">
          <cell r="A5194" t="str">
            <v>M758</v>
          </cell>
          <cell r="B5194" t="str">
            <v>OTRAS LESIONES DEL HOMBRO</v>
          </cell>
          <cell r="C5194" t="str">
            <v>083</v>
          </cell>
        </row>
        <row r="5195">
          <cell r="A5195" t="str">
            <v>M759</v>
          </cell>
          <cell r="B5195" t="str">
            <v>LESION DEL HOMBRO, NO ESPECIFICADA</v>
          </cell>
          <cell r="C5195" t="str">
            <v>083</v>
          </cell>
        </row>
        <row r="5196">
          <cell r="A5196" t="str">
            <v>M76</v>
          </cell>
          <cell r="B5196" t="str">
            <v>ENTESOPATIAS DEL MIENBRO INFERIOR, EXCLUIDO EL PIE</v>
          </cell>
          <cell r="C5196" t="str">
            <v>083</v>
          </cell>
        </row>
        <row r="5197">
          <cell r="A5197" t="str">
            <v>M760</v>
          </cell>
          <cell r="B5197" t="str">
            <v>TENDINITIS DEL GLUTEO</v>
          </cell>
          <cell r="C5197" t="str">
            <v>083</v>
          </cell>
        </row>
        <row r="5198">
          <cell r="A5198" t="str">
            <v>M761</v>
          </cell>
          <cell r="B5198" t="str">
            <v>TENDINITIS DEL PSOAS</v>
          </cell>
          <cell r="C5198" t="str">
            <v>083</v>
          </cell>
        </row>
        <row r="5199">
          <cell r="A5199" t="str">
            <v>M762</v>
          </cell>
          <cell r="B5199" t="str">
            <v>ESPOLON DE LA CRESTA ILIACA</v>
          </cell>
          <cell r="C5199" t="str">
            <v>083</v>
          </cell>
        </row>
        <row r="5200">
          <cell r="A5200" t="str">
            <v>M763</v>
          </cell>
          <cell r="B5200" t="str">
            <v>SINDROME DEL TENDON DEL TENSOR DE LA FASCIA LATA</v>
          </cell>
          <cell r="C5200" t="str">
            <v>083</v>
          </cell>
        </row>
        <row r="5201">
          <cell r="A5201" t="str">
            <v>M764</v>
          </cell>
          <cell r="B5201" t="str">
            <v>BURSITIS TIBIAL COLATERAL (PELLEGRINI-STIEDA)</v>
          </cell>
          <cell r="C5201" t="str">
            <v>083</v>
          </cell>
        </row>
        <row r="5202">
          <cell r="A5202" t="str">
            <v>M765</v>
          </cell>
          <cell r="B5202" t="str">
            <v>TENDINITIS ROTULIANA</v>
          </cell>
          <cell r="C5202" t="str">
            <v>083</v>
          </cell>
        </row>
        <row r="5203">
          <cell r="A5203" t="str">
            <v>M766</v>
          </cell>
          <cell r="B5203" t="str">
            <v>TENDINITIS AQUILIANA</v>
          </cell>
          <cell r="C5203" t="str">
            <v>083</v>
          </cell>
        </row>
        <row r="5204">
          <cell r="A5204" t="str">
            <v>M767</v>
          </cell>
          <cell r="B5204" t="str">
            <v>TENDINITIS PERONEAL</v>
          </cell>
          <cell r="C5204" t="str">
            <v>083</v>
          </cell>
        </row>
        <row r="5205">
          <cell r="A5205" t="str">
            <v>M768</v>
          </cell>
          <cell r="B5205" t="str">
            <v>OTRAS ENTESOPATIAS DEL MIEMBRO INFERIOR, EXCLUIDO EL PIE</v>
          </cell>
          <cell r="C5205" t="str">
            <v>083</v>
          </cell>
        </row>
        <row r="5206">
          <cell r="A5206" t="str">
            <v>M769</v>
          </cell>
          <cell r="B5206" t="str">
            <v>ENTESOPATIA DEL MIEMBRO INFERIOR, NO ESPECIFICADA</v>
          </cell>
          <cell r="C5206" t="str">
            <v>083</v>
          </cell>
        </row>
        <row r="5207">
          <cell r="A5207" t="str">
            <v>M77</v>
          </cell>
          <cell r="B5207" t="str">
            <v>OTRAS ENTESOPATIAS</v>
          </cell>
          <cell r="C5207" t="str">
            <v>083</v>
          </cell>
        </row>
        <row r="5208">
          <cell r="A5208" t="str">
            <v>M770</v>
          </cell>
          <cell r="B5208" t="str">
            <v>EPICONDILITIS MEDIA</v>
          </cell>
          <cell r="C5208" t="str">
            <v>083</v>
          </cell>
        </row>
        <row r="5209">
          <cell r="A5209" t="str">
            <v>M771</v>
          </cell>
          <cell r="B5209" t="str">
            <v>EPICONDILITIS LATERAL</v>
          </cell>
          <cell r="C5209" t="str">
            <v>083</v>
          </cell>
        </row>
        <row r="5210">
          <cell r="A5210" t="str">
            <v>M772</v>
          </cell>
          <cell r="B5210" t="str">
            <v>PERIARTRITIS DE LA MUÑECA</v>
          </cell>
          <cell r="C5210" t="str">
            <v>083</v>
          </cell>
        </row>
        <row r="5211">
          <cell r="A5211" t="str">
            <v>M773</v>
          </cell>
          <cell r="B5211" t="str">
            <v>ESPOLON CALCANEO</v>
          </cell>
          <cell r="C5211" t="str">
            <v>083</v>
          </cell>
        </row>
        <row r="5212">
          <cell r="A5212" t="str">
            <v>M774</v>
          </cell>
          <cell r="B5212" t="str">
            <v>METATARSALGIA</v>
          </cell>
          <cell r="C5212" t="str">
            <v>083</v>
          </cell>
        </row>
        <row r="5213">
          <cell r="A5213" t="str">
            <v>M775</v>
          </cell>
          <cell r="B5213" t="str">
            <v>OTRAS ENTESOPATIAS DEL PIE</v>
          </cell>
          <cell r="C5213" t="str">
            <v>083</v>
          </cell>
        </row>
        <row r="5214">
          <cell r="A5214" t="str">
            <v>M778</v>
          </cell>
          <cell r="B5214" t="str">
            <v>OTRAS ENTESOPATIAS, NO CLASIFICADAS EN OTRA PARTE</v>
          </cell>
          <cell r="C5214" t="str">
            <v>083</v>
          </cell>
        </row>
        <row r="5215">
          <cell r="A5215" t="str">
            <v>M779</v>
          </cell>
          <cell r="B5215" t="str">
            <v>ENTESOPATIA, NO ESPECIFICADA</v>
          </cell>
          <cell r="C5215" t="str">
            <v>083</v>
          </cell>
        </row>
        <row r="5216">
          <cell r="A5216" t="str">
            <v>M79</v>
          </cell>
          <cell r="B5216" t="str">
            <v>OTROS TRASTORNOS DE LOS TEJIDOS BLANDOS, NO CLASIF. EN OTRA PARTE</v>
          </cell>
          <cell r="C5216" t="str">
            <v>083</v>
          </cell>
        </row>
        <row r="5217">
          <cell r="A5217" t="str">
            <v>M790</v>
          </cell>
          <cell r="B5217" t="str">
            <v>REUMATISMO, NO ESPECIFICADO</v>
          </cell>
          <cell r="C5217" t="str">
            <v>083</v>
          </cell>
        </row>
        <row r="5218">
          <cell r="A5218" t="str">
            <v>M791</v>
          </cell>
          <cell r="B5218" t="str">
            <v>MIALGIA</v>
          </cell>
          <cell r="C5218" t="str">
            <v>083</v>
          </cell>
        </row>
        <row r="5219">
          <cell r="A5219" t="str">
            <v>M792</v>
          </cell>
          <cell r="B5219" t="str">
            <v>NEURALGIA Y NEURITIS, NO ESPECIFICADAS</v>
          </cell>
          <cell r="C5219" t="str">
            <v>083</v>
          </cell>
        </row>
        <row r="5220">
          <cell r="A5220" t="str">
            <v>M793</v>
          </cell>
          <cell r="B5220" t="str">
            <v>PANICULITIS, NO ESPECIFICADA</v>
          </cell>
          <cell r="C5220" t="str">
            <v>083</v>
          </cell>
        </row>
        <row r="5221">
          <cell r="A5221" t="str">
            <v>M794</v>
          </cell>
          <cell r="B5221" t="str">
            <v>HIPERTROFIA DE PAQUETE ADIPOSO (INFRARROTULIANO)</v>
          </cell>
          <cell r="C5221" t="str">
            <v>083</v>
          </cell>
        </row>
        <row r="5222">
          <cell r="A5222" t="str">
            <v>M795</v>
          </cell>
          <cell r="B5222" t="str">
            <v>CUERPO EXTRAÑO RESIDUAL EN TEJIDO BLANDO</v>
          </cell>
          <cell r="C5222" t="str">
            <v>083</v>
          </cell>
        </row>
        <row r="5223">
          <cell r="A5223" t="str">
            <v>M796</v>
          </cell>
          <cell r="B5223" t="str">
            <v>DOLOR EN MIENBRO</v>
          </cell>
          <cell r="C5223" t="str">
            <v>083</v>
          </cell>
        </row>
        <row r="5224">
          <cell r="A5224" t="str">
            <v>M798</v>
          </cell>
          <cell r="B5224" t="str">
            <v>OTROS TRASTORNOS ESPECIFICADOS DE LOS TEJIDOS BLANDOS</v>
          </cell>
          <cell r="C5224" t="str">
            <v>083</v>
          </cell>
        </row>
        <row r="5225">
          <cell r="A5225" t="str">
            <v>M799</v>
          </cell>
          <cell r="B5225" t="str">
            <v>TRASTORNO DE LOS TEJIDOS BLANDOS, NO ESPECIFICADO</v>
          </cell>
          <cell r="C5225" t="str">
            <v>083</v>
          </cell>
        </row>
        <row r="5226">
          <cell r="A5226" t="str">
            <v>M80</v>
          </cell>
          <cell r="B5226" t="str">
            <v>OSTEOPOROSIS CON FRACTURA PATOLOGICA</v>
          </cell>
          <cell r="C5226" t="str">
            <v>083</v>
          </cell>
        </row>
        <row r="5227">
          <cell r="A5227" t="str">
            <v>M800</v>
          </cell>
          <cell r="B5227" t="str">
            <v>OSTEOPOROSIS POSTMENOPAUSICA CO FRACTURA PATOLOGICA</v>
          </cell>
          <cell r="C5227" t="str">
            <v>083</v>
          </cell>
        </row>
        <row r="5228">
          <cell r="A5228" t="str">
            <v>M801</v>
          </cell>
          <cell r="B5228" t="str">
            <v>OSTEOPOROSIS POSTOFORECTOMIA, CON FRACTURA PATOLOGICA</v>
          </cell>
          <cell r="C5228" t="str">
            <v>083</v>
          </cell>
        </row>
        <row r="5229">
          <cell r="A5229" t="str">
            <v>M802</v>
          </cell>
          <cell r="B5229" t="str">
            <v>OSTEOPOROSIS POR DESUSO, CON FRACTURA PATOLOGICA</v>
          </cell>
          <cell r="C5229" t="str">
            <v>083</v>
          </cell>
        </row>
        <row r="5230">
          <cell r="A5230" t="str">
            <v>M803</v>
          </cell>
          <cell r="B5230" t="str">
            <v>OSTEOPOROSIS POR MALABSORCION POSTQUIRUR. CON FRACTURA PATOLOGIC.</v>
          </cell>
          <cell r="C5230" t="str">
            <v>083</v>
          </cell>
        </row>
        <row r="5231">
          <cell r="A5231" t="str">
            <v>M804</v>
          </cell>
          <cell r="B5231" t="str">
            <v>OETEOPOROSIS INDUCIDA POR DROGAS, CON FRACTURA PATOLOGICA</v>
          </cell>
          <cell r="C5231" t="str">
            <v>083</v>
          </cell>
        </row>
        <row r="5232">
          <cell r="A5232" t="str">
            <v>M805</v>
          </cell>
          <cell r="B5232" t="str">
            <v>OSTEOPOROSIS IDIOPATICA, CON FRACTURA PATOLOGICA</v>
          </cell>
          <cell r="C5232" t="str">
            <v>083</v>
          </cell>
        </row>
        <row r="5233">
          <cell r="A5233" t="str">
            <v>M808</v>
          </cell>
          <cell r="B5233" t="str">
            <v>OTRAS OSTEOPOROSIS, CON FRACTURA PATOLOGICA</v>
          </cell>
          <cell r="C5233" t="str">
            <v>083</v>
          </cell>
        </row>
        <row r="5234">
          <cell r="A5234" t="str">
            <v>M809</v>
          </cell>
          <cell r="B5234" t="str">
            <v>OSTEOPOROSIS NO ESPECIFICADA, CON FRACTURA PATOLOGICA</v>
          </cell>
          <cell r="C5234" t="str">
            <v>083</v>
          </cell>
        </row>
        <row r="5235">
          <cell r="A5235" t="str">
            <v>M81</v>
          </cell>
          <cell r="B5235" t="str">
            <v>OSTEOPOROSIS SIN FRACTURA PATOLOGICA</v>
          </cell>
          <cell r="C5235" t="str">
            <v>083</v>
          </cell>
        </row>
        <row r="5236">
          <cell r="A5236" t="str">
            <v>M810</v>
          </cell>
          <cell r="B5236" t="str">
            <v>OSTEOPOROSIS POSTMENOPAUSICA, SIN FRACTURA PATOLOGICA</v>
          </cell>
          <cell r="C5236" t="str">
            <v>083</v>
          </cell>
        </row>
        <row r="5237">
          <cell r="A5237" t="str">
            <v>M811</v>
          </cell>
          <cell r="B5237" t="str">
            <v>OSTEPOROSIS POSTOOFORECTOMIA, SIN FRACTURA PATOLOGICA</v>
          </cell>
          <cell r="C5237" t="str">
            <v>083</v>
          </cell>
        </row>
        <row r="5238">
          <cell r="A5238" t="str">
            <v>M812</v>
          </cell>
          <cell r="B5238" t="str">
            <v>OSTEOPORISIS POR DESUSO, SIN FRACTURA PATOLOGICA</v>
          </cell>
          <cell r="C5238" t="str">
            <v>083</v>
          </cell>
        </row>
        <row r="5239">
          <cell r="A5239" t="str">
            <v>M813</v>
          </cell>
          <cell r="B5239" t="str">
            <v>OSTEOPOROSIS POR MALABSORCION POSTQUIRUR. SIN FRACTURA PATOLOGICA</v>
          </cell>
          <cell r="C5239" t="str">
            <v>083</v>
          </cell>
        </row>
        <row r="5240">
          <cell r="A5240" t="str">
            <v>M814</v>
          </cell>
          <cell r="B5240" t="str">
            <v>OSTEOPOROSIS INDUCIDA POR DROGAS, SIN FRACTURA PATOLOGICA</v>
          </cell>
          <cell r="C5240" t="str">
            <v>083</v>
          </cell>
        </row>
        <row r="5241">
          <cell r="A5241" t="str">
            <v>M815</v>
          </cell>
          <cell r="B5241" t="str">
            <v>OATEOPOROSIS IDIOPATICA, SIN FRACTURA PATOLOGICA</v>
          </cell>
          <cell r="C5241" t="str">
            <v>083</v>
          </cell>
        </row>
        <row r="5242">
          <cell r="A5242" t="str">
            <v>M816</v>
          </cell>
          <cell r="B5242" t="str">
            <v>OSTEOPOROSIS LOCALIZADA (LEQUESNE), SIN FRACTURA PATOLOGICA</v>
          </cell>
          <cell r="C5242" t="str">
            <v>083</v>
          </cell>
        </row>
        <row r="5243">
          <cell r="A5243" t="str">
            <v>M818</v>
          </cell>
          <cell r="B5243" t="str">
            <v>OTRAS OSTEOPOROSIS, SIN FRACTURA PATOLOGICA</v>
          </cell>
          <cell r="C5243" t="str">
            <v>083</v>
          </cell>
        </row>
        <row r="5244">
          <cell r="A5244" t="str">
            <v>M819</v>
          </cell>
          <cell r="B5244" t="str">
            <v>OSTEOPOROSIS NO ESPECIFICADA, SIN FRACTURA PATOLOGICA</v>
          </cell>
          <cell r="C5244" t="str">
            <v>083</v>
          </cell>
        </row>
        <row r="5245">
          <cell r="A5245" t="str">
            <v>M83</v>
          </cell>
          <cell r="B5245" t="str">
            <v>OSTEOMALACIA DEL ADULTO</v>
          </cell>
          <cell r="C5245" t="str">
            <v>083</v>
          </cell>
        </row>
        <row r="5246">
          <cell r="A5246" t="str">
            <v>M830</v>
          </cell>
          <cell r="B5246" t="str">
            <v>OSTEOMALACIA PUERPERAL</v>
          </cell>
          <cell r="C5246" t="str">
            <v>083</v>
          </cell>
        </row>
        <row r="5247">
          <cell r="A5247" t="str">
            <v>M831</v>
          </cell>
          <cell r="B5247" t="str">
            <v>OSTEOMALACIA SENIL</v>
          </cell>
          <cell r="C5247" t="str">
            <v>083</v>
          </cell>
        </row>
        <row r="5248">
          <cell r="A5248" t="str">
            <v>M832</v>
          </cell>
          <cell r="B5248" t="str">
            <v>OSTEOMALACIA DEL ADULTO DEBIDA A MALABSORCION</v>
          </cell>
          <cell r="C5248" t="str">
            <v>083</v>
          </cell>
        </row>
        <row r="5249">
          <cell r="A5249" t="str">
            <v>M833</v>
          </cell>
          <cell r="B5249" t="str">
            <v>OSTEOMALACIA DEL ADULTO DEBIDA A DESNUTRICION</v>
          </cell>
          <cell r="C5249" t="str">
            <v>083</v>
          </cell>
        </row>
        <row r="5250">
          <cell r="A5250" t="str">
            <v>M834</v>
          </cell>
          <cell r="B5250" t="str">
            <v>ENFERMEDAD DE LOS HUESOS POR ALUMINIO</v>
          </cell>
          <cell r="C5250" t="str">
            <v>083</v>
          </cell>
        </row>
        <row r="5251">
          <cell r="A5251" t="str">
            <v>M835</v>
          </cell>
          <cell r="B5251" t="str">
            <v>OTRAS OSTEOMALACIAS DEL ADULTO INDUCIDAS POR DROGAS</v>
          </cell>
          <cell r="C5251" t="str">
            <v>083</v>
          </cell>
        </row>
        <row r="5252">
          <cell r="A5252" t="str">
            <v>M838</v>
          </cell>
          <cell r="B5252" t="str">
            <v>OTRAS OSTEOMALACIAS DEL ADULTO</v>
          </cell>
          <cell r="C5252" t="str">
            <v>083</v>
          </cell>
        </row>
        <row r="5253">
          <cell r="A5253" t="str">
            <v>M839</v>
          </cell>
          <cell r="B5253" t="str">
            <v>OSTEMALACIA DEL ADULTO, NO ESPECIFICADA</v>
          </cell>
          <cell r="C5253" t="str">
            <v>083</v>
          </cell>
        </row>
        <row r="5254">
          <cell r="A5254" t="str">
            <v>M84</v>
          </cell>
          <cell r="B5254" t="str">
            <v>TRASTORNOS DE LA CONTINUIDAD DEL HUESO</v>
          </cell>
          <cell r="C5254" t="str">
            <v>083</v>
          </cell>
        </row>
        <row r="5255">
          <cell r="A5255" t="str">
            <v>M840</v>
          </cell>
          <cell r="B5255" t="str">
            <v>CONSOLIDACION DEFECTUOSA DE FRACTURA</v>
          </cell>
          <cell r="C5255" t="str">
            <v>083</v>
          </cell>
        </row>
        <row r="5256">
          <cell r="A5256" t="str">
            <v>M841</v>
          </cell>
          <cell r="B5256" t="str">
            <v>FALTA DE CONSOLIDACION DE FRACTURA (SEUDOARTROSIS)</v>
          </cell>
          <cell r="C5256" t="str">
            <v>083</v>
          </cell>
        </row>
        <row r="5257">
          <cell r="A5257" t="str">
            <v>M842</v>
          </cell>
          <cell r="B5257" t="str">
            <v>CONSOLIDACION RETARDADA DE FRACTURA</v>
          </cell>
          <cell r="C5257" t="str">
            <v>083</v>
          </cell>
        </row>
        <row r="5258">
          <cell r="A5258" t="str">
            <v>M843</v>
          </cell>
          <cell r="B5258" t="str">
            <v>FRACTURA POR TENSION, NO CLASIFICADA EN OTRA PARTE</v>
          </cell>
          <cell r="C5258" t="str">
            <v>083</v>
          </cell>
        </row>
        <row r="5259">
          <cell r="A5259" t="str">
            <v>M844</v>
          </cell>
          <cell r="B5259" t="str">
            <v>FRACTURA PATOLOGICA, NO CLASIFICADA EN OTRA PARTE</v>
          </cell>
          <cell r="C5259" t="str">
            <v>083</v>
          </cell>
        </row>
        <row r="5260">
          <cell r="A5260" t="str">
            <v>M848</v>
          </cell>
          <cell r="B5260" t="str">
            <v>OTROS TRASTORNOS DE LA CONTINUIDAD DEL HUESO</v>
          </cell>
          <cell r="C5260" t="str">
            <v>083</v>
          </cell>
        </row>
        <row r="5261">
          <cell r="A5261" t="str">
            <v>M849</v>
          </cell>
          <cell r="B5261" t="str">
            <v>TRASTORNO DE LA CONTINUIDAD DEL HUESO, NO ESPECIFICADO</v>
          </cell>
          <cell r="C5261" t="str">
            <v>083</v>
          </cell>
        </row>
        <row r="5262">
          <cell r="A5262" t="str">
            <v>M85</v>
          </cell>
          <cell r="B5262" t="str">
            <v>OTROS TRASTORNOS DE LA DENSIDAD Y DE LA ESTRUCTURA OSEAS</v>
          </cell>
          <cell r="C5262" t="str">
            <v>083</v>
          </cell>
        </row>
        <row r="5263">
          <cell r="A5263" t="str">
            <v>M850</v>
          </cell>
          <cell r="B5263" t="str">
            <v>DISPLASIA FIBROSA (MONOSTOTICA)</v>
          </cell>
          <cell r="C5263" t="str">
            <v>083</v>
          </cell>
        </row>
        <row r="5264">
          <cell r="A5264" t="str">
            <v>M851</v>
          </cell>
          <cell r="B5264" t="str">
            <v>FLUOROSIS DEL ESQUELETO</v>
          </cell>
          <cell r="C5264" t="str">
            <v>083</v>
          </cell>
        </row>
        <row r="5265">
          <cell r="A5265" t="str">
            <v>M852</v>
          </cell>
          <cell r="B5265" t="str">
            <v>HIPEROSTOSIS DEL CRANEO</v>
          </cell>
          <cell r="C5265" t="str">
            <v>083</v>
          </cell>
        </row>
        <row r="5266">
          <cell r="A5266" t="str">
            <v>M853</v>
          </cell>
          <cell r="B5266" t="str">
            <v>OSTEITIS CONDENSANTE</v>
          </cell>
          <cell r="C5266" t="str">
            <v>083</v>
          </cell>
        </row>
        <row r="5267">
          <cell r="A5267" t="str">
            <v>M854</v>
          </cell>
          <cell r="B5267" t="str">
            <v>QUISTE OSEO SOLITARIO</v>
          </cell>
          <cell r="C5267" t="str">
            <v>083</v>
          </cell>
        </row>
        <row r="5268">
          <cell r="A5268" t="str">
            <v>M855</v>
          </cell>
          <cell r="B5268" t="str">
            <v>QUISTE OSEO ANEURISMATICO</v>
          </cell>
          <cell r="C5268" t="str">
            <v>083</v>
          </cell>
        </row>
        <row r="5269">
          <cell r="A5269" t="str">
            <v>M856</v>
          </cell>
          <cell r="B5269" t="str">
            <v>OTROS QUISTES OSEOS</v>
          </cell>
          <cell r="C5269" t="str">
            <v>083</v>
          </cell>
        </row>
        <row r="5270">
          <cell r="A5270" t="str">
            <v>M858</v>
          </cell>
          <cell r="B5270" t="str">
            <v>OTROS TRASTORNOS ESPECIFICADOS DE LA DENSIDAD Y DE LA ESTRUCTURA OS</v>
          </cell>
          <cell r="C5270" t="str">
            <v>083</v>
          </cell>
        </row>
        <row r="5271">
          <cell r="A5271" t="str">
            <v>M859</v>
          </cell>
          <cell r="B5271" t="str">
            <v>TRASTORNO DE LA DENSIDAD Y DE LA ESTRUCTURA OSEAS, NO ESPECIFICADO</v>
          </cell>
          <cell r="C5271" t="str">
            <v>083</v>
          </cell>
        </row>
        <row r="5272">
          <cell r="A5272" t="str">
            <v>M86</v>
          </cell>
          <cell r="B5272" t="str">
            <v>OSTEOMIELITIS</v>
          </cell>
          <cell r="C5272" t="str">
            <v>083</v>
          </cell>
        </row>
        <row r="5273">
          <cell r="A5273" t="str">
            <v>M860</v>
          </cell>
          <cell r="B5273" t="str">
            <v>OSTEOMIELITIS HEMATOGENA AGUDA</v>
          </cell>
          <cell r="C5273" t="str">
            <v>083</v>
          </cell>
        </row>
        <row r="5274">
          <cell r="A5274" t="str">
            <v>M861</v>
          </cell>
          <cell r="B5274" t="str">
            <v>OTRAS OSTEOMIELITIS AGUDAS</v>
          </cell>
          <cell r="C5274" t="str">
            <v>083</v>
          </cell>
        </row>
        <row r="5275">
          <cell r="A5275" t="str">
            <v>M862</v>
          </cell>
          <cell r="B5275" t="str">
            <v>OSTEOMIELITIS SUBAGUDA</v>
          </cell>
          <cell r="C5275" t="str">
            <v>083</v>
          </cell>
        </row>
        <row r="5276">
          <cell r="A5276" t="str">
            <v>M863</v>
          </cell>
          <cell r="B5276" t="str">
            <v>OSTEOMIELITIS MULTIFOCAL CRONICA</v>
          </cell>
          <cell r="C5276" t="str">
            <v>083</v>
          </cell>
        </row>
        <row r="5277">
          <cell r="A5277" t="str">
            <v>M864</v>
          </cell>
          <cell r="B5277" t="str">
            <v>OSTEOMIELITIS CRONICA CON DRENAJE DEL SENO</v>
          </cell>
          <cell r="C5277" t="str">
            <v>083</v>
          </cell>
        </row>
        <row r="5278">
          <cell r="A5278" t="str">
            <v>M865</v>
          </cell>
          <cell r="B5278" t="str">
            <v>OTRAS OSTEOMIELITIS HEMATOGENAS CRONICAS</v>
          </cell>
          <cell r="C5278" t="str">
            <v>083</v>
          </cell>
        </row>
        <row r="5279">
          <cell r="A5279" t="str">
            <v>M866</v>
          </cell>
          <cell r="B5279" t="str">
            <v>OTRAS OSTEOMIELITIS CRONICAS</v>
          </cell>
          <cell r="C5279" t="str">
            <v>083</v>
          </cell>
        </row>
        <row r="5280">
          <cell r="A5280" t="str">
            <v>M868</v>
          </cell>
          <cell r="B5280" t="str">
            <v>OTRAS OSTEOMIELITIS</v>
          </cell>
          <cell r="C5280" t="str">
            <v>083</v>
          </cell>
        </row>
        <row r="5281">
          <cell r="A5281" t="str">
            <v>M869</v>
          </cell>
          <cell r="B5281" t="str">
            <v>OSTEOMIELITIS, NO ESPECIFICADA</v>
          </cell>
          <cell r="C5281" t="str">
            <v>083</v>
          </cell>
        </row>
        <row r="5282">
          <cell r="A5282" t="str">
            <v>M87</v>
          </cell>
          <cell r="B5282" t="str">
            <v>OSTEONECROSIS</v>
          </cell>
          <cell r="C5282" t="str">
            <v>083</v>
          </cell>
        </row>
        <row r="5283">
          <cell r="A5283" t="str">
            <v>M870</v>
          </cell>
          <cell r="B5283" t="str">
            <v>NECROSIS ASEPTICA IDIOPATICA OSEA</v>
          </cell>
          <cell r="C5283" t="str">
            <v>083</v>
          </cell>
        </row>
        <row r="5284">
          <cell r="A5284" t="str">
            <v>M871</v>
          </cell>
          <cell r="B5284" t="str">
            <v>OSTEONECROSIS DEBIDA A DROGAS</v>
          </cell>
          <cell r="C5284" t="str">
            <v>083</v>
          </cell>
        </row>
        <row r="5285">
          <cell r="A5285" t="str">
            <v>M872</v>
          </cell>
          <cell r="B5285" t="str">
            <v>OSTEONECROSIS DEBIDA A TRAUMATISMO PREVIO</v>
          </cell>
          <cell r="C5285" t="str">
            <v>083</v>
          </cell>
        </row>
        <row r="5286">
          <cell r="A5286" t="str">
            <v>M873</v>
          </cell>
          <cell r="B5286" t="str">
            <v>OTRAS OSTEONECROSIS SECUNDARIAS</v>
          </cell>
          <cell r="C5286" t="str">
            <v>083</v>
          </cell>
        </row>
        <row r="5287">
          <cell r="A5287" t="str">
            <v>M878</v>
          </cell>
          <cell r="B5287" t="str">
            <v>OTRAS OSTEONECROSIS</v>
          </cell>
          <cell r="C5287" t="str">
            <v>083</v>
          </cell>
        </row>
        <row r="5288">
          <cell r="A5288" t="str">
            <v>M879</v>
          </cell>
          <cell r="B5288" t="str">
            <v>OSTEONECROSIS, NO ESPECIFICADA</v>
          </cell>
          <cell r="C5288" t="str">
            <v>083</v>
          </cell>
        </row>
        <row r="5289">
          <cell r="A5289" t="str">
            <v>M88</v>
          </cell>
          <cell r="B5289" t="str">
            <v>ENFERMEDAD DE PAGET DE LOS HUESOS (OSTEITIS DEFORMANTE)</v>
          </cell>
          <cell r="C5289" t="str">
            <v>083</v>
          </cell>
        </row>
        <row r="5290">
          <cell r="A5290" t="str">
            <v>M880</v>
          </cell>
          <cell r="B5290" t="str">
            <v>ENFERMEDAD DE PAGET DEL CRANEO</v>
          </cell>
          <cell r="C5290" t="str">
            <v>083</v>
          </cell>
        </row>
        <row r="5291">
          <cell r="A5291" t="str">
            <v>M888</v>
          </cell>
          <cell r="B5291" t="str">
            <v>ENFERMEDAD DE PAGET DE OTROS HUESOS</v>
          </cell>
          <cell r="C5291" t="str">
            <v>083</v>
          </cell>
        </row>
        <row r="5292">
          <cell r="A5292" t="str">
            <v>M889</v>
          </cell>
          <cell r="B5292" t="str">
            <v>ENFERMEDAD OSEA DE PAGET, HUESOS NO ESPECIFICADOS</v>
          </cell>
          <cell r="C5292" t="str">
            <v>083</v>
          </cell>
        </row>
        <row r="5293">
          <cell r="A5293" t="str">
            <v>M89</v>
          </cell>
          <cell r="B5293" t="str">
            <v>OTROS TRASTORNOS DEL HUESO</v>
          </cell>
          <cell r="C5293" t="str">
            <v>083</v>
          </cell>
        </row>
        <row r="5294">
          <cell r="A5294" t="str">
            <v>M890</v>
          </cell>
          <cell r="B5294" t="str">
            <v>ALGONEURODISTROFIA</v>
          </cell>
          <cell r="C5294" t="str">
            <v>083</v>
          </cell>
        </row>
        <row r="5295">
          <cell r="A5295" t="str">
            <v>M891</v>
          </cell>
          <cell r="B5295" t="str">
            <v>DETENCION DEL CRECIMIENTO EPIFISARIO</v>
          </cell>
          <cell r="C5295" t="str">
            <v>083</v>
          </cell>
        </row>
        <row r="5296">
          <cell r="A5296" t="str">
            <v>M892</v>
          </cell>
          <cell r="B5296" t="str">
            <v>OTROS TRASTORNOS DEL DESARROLLO Y CRECIMIENTO OSEO</v>
          </cell>
          <cell r="C5296" t="str">
            <v>083</v>
          </cell>
        </row>
        <row r="5297">
          <cell r="A5297" t="str">
            <v>M893</v>
          </cell>
          <cell r="B5297" t="str">
            <v>HIPERTROFIA DEL HUESO</v>
          </cell>
          <cell r="C5297" t="str">
            <v>083</v>
          </cell>
        </row>
        <row r="5298">
          <cell r="A5298" t="str">
            <v>M894</v>
          </cell>
          <cell r="B5298" t="str">
            <v>OTRAS OSTEOARTROPATIAS HIPERTROFICAS</v>
          </cell>
          <cell r="C5298" t="str">
            <v>083</v>
          </cell>
        </row>
        <row r="5299">
          <cell r="A5299" t="str">
            <v>M895</v>
          </cell>
          <cell r="B5299" t="str">
            <v>OSTEOLISIS</v>
          </cell>
          <cell r="C5299" t="str">
            <v>083</v>
          </cell>
        </row>
        <row r="5300">
          <cell r="A5300" t="str">
            <v>M896</v>
          </cell>
          <cell r="B5300" t="str">
            <v>OSTEOPATIA A CONSECUENCIA DE POLIOMIELITIS</v>
          </cell>
          <cell r="C5300" t="str">
            <v>083</v>
          </cell>
        </row>
        <row r="5301">
          <cell r="A5301" t="str">
            <v>M898</v>
          </cell>
          <cell r="B5301" t="str">
            <v>OTROS TRASTORNOS ESPECIFICADOS DEL HUESO</v>
          </cell>
          <cell r="C5301" t="str">
            <v>083</v>
          </cell>
        </row>
        <row r="5302">
          <cell r="A5302" t="str">
            <v>M899</v>
          </cell>
          <cell r="B5302" t="str">
            <v>TRASTORNO DEL HUESO, NO ESPECIFICADO</v>
          </cell>
          <cell r="C5302" t="str">
            <v>083</v>
          </cell>
        </row>
        <row r="5303">
          <cell r="A5303" t="str">
            <v>M91</v>
          </cell>
          <cell r="B5303" t="str">
            <v>OSTEOCONDROSIS JUVENIL DE LA CADERA Y DE LA PELVIS</v>
          </cell>
          <cell r="C5303" t="str">
            <v>083</v>
          </cell>
        </row>
        <row r="5304">
          <cell r="A5304" t="str">
            <v>M910</v>
          </cell>
          <cell r="B5304" t="str">
            <v>OSTEOCONDROSIS JUVENIL DE LA PELVIS</v>
          </cell>
          <cell r="C5304" t="str">
            <v>083</v>
          </cell>
        </row>
        <row r="5305">
          <cell r="A5305" t="str">
            <v>M911</v>
          </cell>
          <cell r="B5305" t="str">
            <v>OSTEOCONDROSIS JUVENIL DE LA CABEZA DEL FEMUR (LEGG-CALVE-PERTHES)</v>
          </cell>
          <cell r="C5305" t="str">
            <v>083</v>
          </cell>
        </row>
        <row r="5306">
          <cell r="A5306" t="str">
            <v>M912</v>
          </cell>
          <cell r="B5306" t="str">
            <v>COXA PLANA</v>
          </cell>
          <cell r="C5306" t="str">
            <v>083</v>
          </cell>
        </row>
        <row r="5307">
          <cell r="A5307" t="str">
            <v>M913</v>
          </cell>
          <cell r="B5307" t="str">
            <v>PSEUDOCOXALGIA</v>
          </cell>
          <cell r="C5307" t="str">
            <v>083</v>
          </cell>
        </row>
        <row r="5308">
          <cell r="A5308" t="str">
            <v>M918</v>
          </cell>
          <cell r="B5308" t="str">
            <v>OTRAS OSTEOCONDROSIS JUVENILES DE LA CADERA Y DE LA PELVIS</v>
          </cell>
          <cell r="C5308" t="str">
            <v>083</v>
          </cell>
        </row>
        <row r="5309">
          <cell r="A5309" t="str">
            <v>M919</v>
          </cell>
          <cell r="B5309" t="str">
            <v>OSTEOCONDROSIS JUVENILES DE LA CADERA Y DE LA PELVIS, SIN OTRA ESPECIF</v>
          </cell>
          <cell r="C5309" t="str">
            <v>083</v>
          </cell>
        </row>
        <row r="5310">
          <cell r="A5310" t="str">
            <v>M92</v>
          </cell>
          <cell r="B5310" t="str">
            <v>OTRAS OSTEOCONDROSIS JUVENILES</v>
          </cell>
          <cell r="C5310" t="str">
            <v>083</v>
          </cell>
        </row>
        <row r="5311">
          <cell r="A5311" t="str">
            <v>M920</v>
          </cell>
          <cell r="B5311" t="str">
            <v>OSTEOCONDROSIS JUVENIL DEL HUMERO</v>
          </cell>
          <cell r="C5311" t="str">
            <v>083</v>
          </cell>
        </row>
        <row r="5312">
          <cell r="A5312" t="str">
            <v>M921</v>
          </cell>
          <cell r="B5312" t="str">
            <v>OATEOCONDROSIS JUVENIL DEL CUBITO Y DEL RADIO</v>
          </cell>
          <cell r="C5312" t="str">
            <v>083</v>
          </cell>
        </row>
        <row r="5313">
          <cell r="A5313" t="str">
            <v>M922</v>
          </cell>
          <cell r="B5313" t="str">
            <v>OSTEOCONDROSIS JUVENIL DE LA MANO</v>
          </cell>
          <cell r="C5313" t="str">
            <v>083</v>
          </cell>
        </row>
        <row r="5314">
          <cell r="A5314" t="str">
            <v>M923</v>
          </cell>
          <cell r="B5314" t="str">
            <v>OTRAS OSTEOCONDROSIS JUVENILES DEL MIEMBRO SUPERIOR</v>
          </cell>
          <cell r="C5314" t="str">
            <v>083</v>
          </cell>
        </row>
        <row r="5315">
          <cell r="A5315" t="str">
            <v>M924</v>
          </cell>
          <cell r="B5315" t="str">
            <v>OSTEOCONDROSIS JUVENIL DE LA ROTULA</v>
          </cell>
          <cell r="C5315" t="str">
            <v>083</v>
          </cell>
        </row>
        <row r="5316">
          <cell r="A5316" t="str">
            <v>M925</v>
          </cell>
          <cell r="B5316" t="str">
            <v>OATEOCONDROSIS JUVENIL DE LA TIBIA Y DEL PERONE</v>
          </cell>
          <cell r="C5316" t="str">
            <v>083</v>
          </cell>
        </row>
        <row r="5317">
          <cell r="A5317" t="str">
            <v>M926</v>
          </cell>
          <cell r="B5317" t="str">
            <v>OSTEOCONDROSIS JUVENIL DEL TARSO</v>
          </cell>
          <cell r="C5317" t="str">
            <v>083</v>
          </cell>
        </row>
        <row r="5318">
          <cell r="A5318" t="str">
            <v>M927</v>
          </cell>
          <cell r="B5318" t="str">
            <v>OSTEOCONDROSIS JUVENIL DEL METATARSO</v>
          </cell>
          <cell r="C5318" t="str">
            <v>083</v>
          </cell>
        </row>
        <row r="5319">
          <cell r="A5319" t="str">
            <v>M928</v>
          </cell>
          <cell r="B5319" t="str">
            <v>OTRAS OSTEOCONDROSIS JUVENILES ESPECIFICADAS</v>
          </cell>
          <cell r="C5319" t="str">
            <v>083</v>
          </cell>
        </row>
        <row r="5320">
          <cell r="A5320" t="str">
            <v>M929</v>
          </cell>
          <cell r="B5320" t="str">
            <v>OSTEOCONDROSIS JUVENIL, NO ESPECIFICADA</v>
          </cell>
          <cell r="C5320" t="str">
            <v>083</v>
          </cell>
        </row>
        <row r="5321">
          <cell r="A5321" t="str">
            <v>M93</v>
          </cell>
          <cell r="B5321" t="str">
            <v>OTRAS OSTEOCONDROPATIAS</v>
          </cell>
          <cell r="C5321" t="str">
            <v>083</v>
          </cell>
        </row>
        <row r="5322">
          <cell r="A5322" t="str">
            <v>M930</v>
          </cell>
          <cell r="B5322" t="str">
            <v>DESLIZAMIENTO DE LA EPIFISIS FEMORAL SUPERIOR (NO TRAUMATICO)</v>
          </cell>
          <cell r="C5322" t="str">
            <v>083</v>
          </cell>
        </row>
        <row r="5323">
          <cell r="A5323" t="str">
            <v>M931</v>
          </cell>
          <cell r="B5323" t="str">
            <v>ENFERMEDAD DE KIENBOCK DEL ADULTO</v>
          </cell>
          <cell r="C5323" t="str">
            <v>083</v>
          </cell>
        </row>
        <row r="5324">
          <cell r="A5324" t="str">
            <v>M932</v>
          </cell>
          <cell r="B5324" t="str">
            <v>OSTEOCONDRITIS DISECANTE</v>
          </cell>
          <cell r="C5324" t="str">
            <v>083</v>
          </cell>
        </row>
        <row r="5325">
          <cell r="A5325" t="str">
            <v>M938</v>
          </cell>
          <cell r="B5325" t="str">
            <v>OTRAS OSTEOCODROPATIAS ESPECIFICADAS</v>
          </cell>
          <cell r="C5325" t="str">
            <v>083</v>
          </cell>
        </row>
        <row r="5326">
          <cell r="A5326" t="str">
            <v>M939</v>
          </cell>
          <cell r="B5326" t="str">
            <v>OSTEOCONDROPATIA, NO ESPECIFICADA</v>
          </cell>
          <cell r="C5326" t="str">
            <v>083</v>
          </cell>
        </row>
        <row r="5327">
          <cell r="A5327" t="str">
            <v>M94</v>
          </cell>
          <cell r="B5327" t="str">
            <v>OTROS TRASTORNOS DEL CARTILAGO</v>
          </cell>
          <cell r="C5327" t="str">
            <v>083</v>
          </cell>
        </row>
        <row r="5328">
          <cell r="A5328" t="str">
            <v>M940</v>
          </cell>
          <cell r="B5328" t="str">
            <v>SINDROME DE LA ARTICULACION CONDROCOSTAL (TIETZE)</v>
          </cell>
          <cell r="C5328" t="str">
            <v>083</v>
          </cell>
        </row>
        <row r="5329">
          <cell r="A5329" t="str">
            <v>M941</v>
          </cell>
          <cell r="B5329" t="str">
            <v>POLICONDRITIS RECIDIVANTE</v>
          </cell>
          <cell r="C5329" t="str">
            <v>083</v>
          </cell>
        </row>
        <row r="5330">
          <cell r="A5330" t="str">
            <v>M942</v>
          </cell>
          <cell r="B5330" t="str">
            <v>CONDROMALACIA</v>
          </cell>
          <cell r="C5330" t="str">
            <v>083</v>
          </cell>
        </row>
        <row r="5331">
          <cell r="A5331" t="str">
            <v>M943</v>
          </cell>
          <cell r="B5331" t="str">
            <v>CONDROLISIS</v>
          </cell>
          <cell r="C5331" t="str">
            <v>083</v>
          </cell>
        </row>
        <row r="5332">
          <cell r="A5332" t="str">
            <v>M948</v>
          </cell>
          <cell r="B5332" t="str">
            <v>OTROS TRASTORNOS ESPECIFICADOS DEL CARTILAGO</v>
          </cell>
          <cell r="C5332" t="str">
            <v>083</v>
          </cell>
        </row>
        <row r="5333">
          <cell r="A5333" t="str">
            <v>M949</v>
          </cell>
          <cell r="B5333" t="str">
            <v>TRASTORNO DEL CARTILAGO, NO ESPECIFICADO</v>
          </cell>
          <cell r="C5333" t="str">
            <v>083</v>
          </cell>
        </row>
        <row r="5334">
          <cell r="A5334" t="str">
            <v>M95</v>
          </cell>
          <cell r="B5334" t="str">
            <v>OTRAS DEFORMIDADES ADQUIRIDAS DEL SISTEMA OSTEOMUSCULAR Y DEL TEJIDO</v>
          </cell>
          <cell r="C5334" t="str">
            <v>083</v>
          </cell>
        </row>
        <row r="5335">
          <cell r="A5335" t="str">
            <v>M950</v>
          </cell>
          <cell r="B5335" t="str">
            <v>DEFORMIDAD ADQUIRIDA DE LA NARIZ</v>
          </cell>
          <cell r="C5335" t="str">
            <v>083</v>
          </cell>
        </row>
        <row r="5336">
          <cell r="A5336" t="str">
            <v>M951</v>
          </cell>
          <cell r="B5336" t="str">
            <v>OREJA EN COLIFLOR</v>
          </cell>
          <cell r="C5336" t="str">
            <v>083</v>
          </cell>
        </row>
        <row r="5337">
          <cell r="A5337" t="str">
            <v>M952</v>
          </cell>
          <cell r="B5337" t="str">
            <v>OTRAS DEFORMIDADES ADQUIRIDAS DE LA CABEZA</v>
          </cell>
          <cell r="C5337" t="str">
            <v>083</v>
          </cell>
        </row>
        <row r="5338">
          <cell r="A5338" t="str">
            <v>M953</v>
          </cell>
          <cell r="B5338" t="str">
            <v>DEFORMIDAD ADQUIRIDA DEL CUELLO</v>
          </cell>
          <cell r="C5338" t="str">
            <v>083</v>
          </cell>
        </row>
        <row r="5339">
          <cell r="A5339" t="str">
            <v>M954</v>
          </cell>
          <cell r="B5339" t="str">
            <v>DEFORMIDAD ADQUIRIDA DE COSTILLAS Y TORAX</v>
          </cell>
          <cell r="C5339" t="str">
            <v>083</v>
          </cell>
        </row>
        <row r="5340">
          <cell r="A5340" t="str">
            <v>M955</v>
          </cell>
          <cell r="B5340" t="str">
            <v>DEFORMIDAD ADQUIRIDA DE LA PELVIS</v>
          </cell>
          <cell r="C5340" t="str">
            <v>083</v>
          </cell>
        </row>
        <row r="5341">
          <cell r="A5341" t="str">
            <v>M958</v>
          </cell>
          <cell r="B5341" t="str">
            <v>OTRAS DEFORMIDADES ADQUIRIDAS ESPECIFICADAS DEL SISTEMA OSTEOMUSC</v>
          </cell>
          <cell r="C5341" t="str">
            <v>083</v>
          </cell>
        </row>
        <row r="5342">
          <cell r="A5342" t="str">
            <v>M959</v>
          </cell>
          <cell r="B5342" t="str">
            <v>DEFORMIDAD ADQUIRIDA DEL SISTEMA  OSTEOMUSCULAR, NO ESPECIFICADA</v>
          </cell>
          <cell r="C5342" t="str">
            <v>083</v>
          </cell>
        </row>
        <row r="5343">
          <cell r="A5343" t="str">
            <v>M96</v>
          </cell>
          <cell r="B5343" t="str">
            <v>TRASTORNOS OSTEOMUSCULARES CONSECUTIVOS A PROCEDIMIENTOS, NO CLAS</v>
          </cell>
          <cell r="C5343" t="str">
            <v>083</v>
          </cell>
        </row>
        <row r="5344">
          <cell r="A5344" t="str">
            <v>M960</v>
          </cell>
          <cell r="B5344" t="str">
            <v>SEUDOARTROSIS CONSECUTIVA A FUSION  O  ARTRODESIS</v>
          </cell>
          <cell r="C5344" t="str">
            <v>083</v>
          </cell>
        </row>
        <row r="5345">
          <cell r="A5345" t="str">
            <v>M961</v>
          </cell>
          <cell r="B5345" t="str">
            <v>SINDROME POSTLAMINECTOMIA, NO CLASIFICADO EN OTRA PARTE</v>
          </cell>
          <cell r="C5345" t="str">
            <v>083</v>
          </cell>
        </row>
        <row r="5346">
          <cell r="A5346" t="str">
            <v>M962</v>
          </cell>
          <cell r="B5346" t="str">
            <v>CIFOSIS POSTRADIACION</v>
          </cell>
          <cell r="C5346" t="str">
            <v>083</v>
          </cell>
        </row>
        <row r="5347">
          <cell r="A5347" t="str">
            <v>M963</v>
          </cell>
          <cell r="B5347" t="str">
            <v>CIFOSIS POSTLAMINECTOMIA</v>
          </cell>
          <cell r="C5347" t="str">
            <v>083</v>
          </cell>
        </row>
        <row r="5348">
          <cell r="A5348" t="str">
            <v>M964</v>
          </cell>
          <cell r="B5348" t="str">
            <v>LORDOSIS POSTQUIRURGICA</v>
          </cell>
          <cell r="C5348" t="str">
            <v>083</v>
          </cell>
        </row>
        <row r="5349">
          <cell r="A5349" t="str">
            <v>M965</v>
          </cell>
          <cell r="B5349" t="str">
            <v>ESCOLIOSIS POSTRRADIACION</v>
          </cell>
          <cell r="C5349" t="str">
            <v>083</v>
          </cell>
        </row>
        <row r="5350">
          <cell r="A5350" t="str">
            <v>M966</v>
          </cell>
          <cell r="B5350" t="str">
            <v>FRACTURA DE HUESOS POSTERIOR A INSERCION O IMPLANTE</v>
          </cell>
          <cell r="C5350" t="str">
            <v>083</v>
          </cell>
        </row>
        <row r="5351">
          <cell r="A5351" t="str">
            <v>M968</v>
          </cell>
          <cell r="B5351" t="str">
            <v>OTROS TRASTORNOS OSTEOMUSCULARES CONSECUTIVO A PROCEDIMIENTOS</v>
          </cell>
          <cell r="C5351" t="str">
            <v>083</v>
          </cell>
        </row>
        <row r="5352">
          <cell r="A5352" t="str">
            <v>M969</v>
          </cell>
          <cell r="B5352" t="str">
            <v>TRASTORNOS OSTEOMUSCULARES NO ESPECIFICADOS CONSECUTIVOS A PROC</v>
          </cell>
          <cell r="C5352" t="str">
            <v>083</v>
          </cell>
        </row>
        <row r="5353">
          <cell r="A5353" t="str">
            <v>M99</v>
          </cell>
          <cell r="B5353" t="str">
            <v>LESIONES BIOMECANICAS, NO CLASIFICADAS EN OTRA PARTE</v>
          </cell>
          <cell r="C5353" t="str">
            <v>083</v>
          </cell>
        </row>
        <row r="5354">
          <cell r="A5354" t="str">
            <v>M990</v>
          </cell>
          <cell r="B5354" t="str">
            <v>DISFUNCION SEGMENTAL O SOMATICA</v>
          </cell>
          <cell r="C5354" t="str">
            <v>083</v>
          </cell>
        </row>
        <row r="5355">
          <cell r="A5355" t="str">
            <v>M991</v>
          </cell>
          <cell r="B5355" t="str">
            <v>COMPLEJO DE SUBLUXACION (VERTEBRAL)</v>
          </cell>
          <cell r="C5355" t="str">
            <v>083</v>
          </cell>
        </row>
        <row r="5356">
          <cell r="A5356" t="str">
            <v>M992</v>
          </cell>
          <cell r="B5356" t="str">
            <v>SUBLUXACION CON ESTENOSIS DEL CANAL NEURAL</v>
          </cell>
          <cell r="C5356" t="str">
            <v>083</v>
          </cell>
        </row>
        <row r="5357">
          <cell r="A5357" t="str">
            <v>M993</v>
          </cell>
          <cell r="B5357" t="str">
            <v>ESTENOSIS OSEA DEL CANAL NEURAL</v>
          </cell>
          <cell r="C5357" t="str">
            <v>083</v>
          </cell>
        </row>
        <row r="5358">
          <cell r="A5358" t="str">
            <v>M994</v>
          </cell>
          <cell r="B5358" t="str">
            <v>ESTENOSIS DEL CANAL NEURAL POR TEJIDO CONJUNTIVO</v>
          </cell>
          <cell r="C5358" t="str">
            <v>083</v>
          </cell>
        </row>
        <row r="5359">
          <cell r="A5359" t="str">
            <v>M995</v>
          </cell>
          <cell r="B5359" t="str">
            <v>ESTENOSIS DEL CANAL  NEURAL POR DISCO INTERVERTEBRAL</v>
          </cell>
          <cell r="C5359" t="str">
            <v>083</v>
          </cell>
        </row>
        <row r="5360">
          <cell r="A5360" t="str">
            <v>M996</v>
          </cell>
          <cell r="B5360" t="str">
            <v>ESTENOSIS OSEA Y SUBLUXACION DE LOS AGUJEROS</v>
          </cell>
          <cell r="C5360" t="str">
            <v>083</v>
          </cell>
        </row>
        <row r="5361">
          <cell r="A5361" t="str">
            <v>M997</v>
          </cell>
          <cell r="B5361" t="str">
            <v>ESTENOSIS DE LOS AGUJEROS INTERVERTEBRALES POR TEJIDO CONJUNTIVO</v>
          </cell>
          <cell r="C5361" t="str">
            <v>083</v>
          </cell>
        </row>
        <row r="5362">
          <cell r="A5362" t="str">
            <v>M998</v>
          </cell>
          <cell r="B5362" t="str">
            <v>OTRAS LESIONES BIOMECANICAS</v>
          </cell>
          <cell r="C5362" t="str">
            <v>083</v>
          </cell>
        </row>
        <row r="5363">
          <cell r="A5363" t="str">
            <v>M999</v>
          </cell>
          <cell r="B5363" t="str">
            <v>LESION BIOMECANICA, NO ESPECIFICADA</v>
          </cell>
          <cell r="C5363" t="str">
            <v>083</v>
          </cell>
        </row>
        <row r="5364">
          <cell r="A5364" t="str">
            <v>MERC</v>
          </cell>
          <cell r="B5364" t="str">
            <v>CONTAMINACION CON MERCURIO</v>
          </cell>
          <cell r="C5364" t="str">
            <v>000</v>
          </cell>
        </row>
        <row r="5365">
          <cell r="A5365" t="str">
            <v>N00</v>
          </cell>
          <cell r="B5365" t="str">
            <v>SINDROME NEFROTICO AGUDO</v>
          </cell>
          <cell r="C5365" t="str">
            <v>085</v>
          </cell>
        </row>
        <row r="5366">
          <cell r="A5366" t="str">
            <v>N01</v>
          </cell>
          <cell r="B5366" t="str">
            <v>SINDROME NEFROTICO RAPIDAMENTE PROGRESIVO</v>
          </cell>
          <cell r="C5366" t="str">
            <v>085</v>
          </cell>
        </row>
        <row r="5367">
          <cell r="A5367" t="str">
            <v>N02</v>
          </cell>
          <cell r="B5367" t="str">
            <v>HEMATURIA RECURRENTE Y PERSISTENTE</v>
          </cell>
          <cell r="C5367" t="str">
            <v>085</v>
          </cell>
        </row>
        <row r="5368">
          <cell r="A5368" t="str">
            <v>N03</v>
          </cell>
          <cell r="B5368" t="str">
            <v>SINDROME NEFRITICO CRONICO</v>
          </cell>
          <cell r="C5368" t="str">
            <v>085</v>
          </cell>
        </row>
        <row r="5369">
          <cell r="A5369" t="str">
            <v>N04</v>
          </cell>
          <cell r="B5369" t="str">
            <v>SINDROME NEFROTICO</v>
          </cell>
          <cell r="C5369" t="str">
            <v>085</v>
          </cell>
        </row>
        <row r="5370">
          <cell r="A5370" t="str">
            <v>N059</v>
          </cell>
          <cell r="B5370" t="str">
            <v>SINDROME NEFRITICO NO ESPECIFICADO</v>
          </cell>
          <cell r="C5370" t="str">
            <v>085</v>
          </cell>
        </row>
        <row r="5371">
          <cell r="A5371" t="str">
            <v>N06</v>
          </cell>
          <cell r="B5371" t="str">
            <v>PROTEINURIA AISLADA CON LESION MORFOLOGICA ESPECIFICADA</v>
          </cell>
          <cell r="C5371" t="str">
            <v>085</v>
          </cell>
        </row>
        <row r="5372">
          <cell r="A5372" t="str">
            <v>N07</v>
          </cell>
          <cell r="B5372" t="str">
            <v>NEFROPATIA HEREDITARIA, NO CLASIFICADA EN OTRA PARTE</v>
          </cell>
          <cell r="C5372" t="str">
            <v>085</v>
          </cell>
        </row>
        <row r="5373">
          <cell r="A5373" t="str">
            <v>N10</v>
          </cell>
          <cell r="B5373" t="str">
            <v>NEFRITIS TUBULOINTERSTICIAL AGUDA</v>
          </cell>
          <cell r="C5373" t="str">
            <v>085</v>
          </cell>
        </row>
        <row r="5374">
          <cell r="A5374" t="str">
            <v>N11</v>
          </cell>
          <cell r="B5374" t="str">
            <v>NEFRITIS TUBULOINTERSTICIAL CRONICA</v>
          </cell>
          <cell r="C5374" t="str">
            <v>085</v>
          </cell>
        </row>
        <row r="5375">
          <cell r="A5375" t="str">
            <v>N110</v>
          </cell>
          <cell r="B5375" t="str">
            <v>PIELONEFRITIS CRONICA NO ABSTRUCTIVA ASOCIADA CON REFLUJO</v>
          </cell>
          <cell r="C5375" t="str">
            <v>085</v>
          </cell>
        </row>
        <row r="5376">
          <cell r="A5376" t="str">
            <v>N111</v>
          </cell>
          <cell r="B5376" t="str">
            <v>PIELONEFRITIS CRONICA OBSTRUCTIVA</v>
          </cell>
          <cell r="C5376" t="str">
            <v>085</v>
          </cell>
        </row>
        <row r="5377">
          <cell r="A5377" t="str">
            <v>N118</v>
          </cell>
          <cell r="B5377" t="str">
            <v>OTRAS NEFRITIS TUBULOINTERSTICIALES CRONICAS</v>
          </cell>
          <cell r="C5377" t="str">
            <v>085</v>
          </cell>
        </row>
        <row r="5378">
          <cell r="A5378" t="str">
            <v>N119</v>
          </cell>
          <cell r="B5378" t="str">
            <v>NEFRITIS TUBULOINTERSTICIAL CRONICA, SIN OTRA ESPECIFICACION</v>
          </cell>
          <cell r="C5378" t="str">
            <v>085</v>
          </cell>
        </row>
        <row r="5379">
          <cell r="A5379" t="str">
            <v>N12</v>
          </cell>
          <cell r="B5379" t="str">
            <v>NEFRITIS TUBULOINTERSTICIAL, NO ESPECIFICADA COMO AGUDA O CRONICA</v>
          </cell>
          <cell r="C5379" t="str">
            <v>085</v>
          </cell>
        </row>
        <row r="5380">
          <cell r="A5380" t="str">
            <v>N13</v>
          </cell>
          <cell r="B5380" t="str">
            <v>UROPATIA OBSTRUCTIVA Y POR REFLUJO</v>
          </cell>
          <cell r="C5380" t="str">
            <v>085</v>
          </cell>
        </row>
        <row r="5381">
          <cell r="A5381" t="str">
            <v>N130</v>
          </cell>
          <cell r="B5381" t="str">
            <v>HIDRONEFROSIS CON OBSTRUCCION DE LA UNION UTERO-PELVICA</v>
          </cell>
          <cell r="C5381" t="str">
            <v>085</v>
          </cell>
        </row>
        <row r="5382">
          <cell r="A5382" t="str">
            <v>N131</v>
          </cell>
          <cell r="B5382" t="str">
            <v>HIDRONEFROSIS CON ESTRECHEZ URETERAL, NO CLASIFICADA EN OTRA PARTE</v>
          </cell>
          <cell r="C5382" t="str">
            <v>085</v>
          </cell>
        </row>
        <row r="5383">
          <cell r="A5383" t="str">
            <v>N132</v>
          </cell>
          <cell r="B5383" t="str">
            <v>HIDRONEFROSIS CON OBSTRUCCION POR CALCULOS DEL RIÑON Y DEL URETER</v>
          </cell>
          <cell r="C5383" t="str">
            <v>085</v>
          </cell>
        </row>
        <row r="5384">
          <cell r="A5384" t="str">
            <v>N133</v>
          </cell>
          <cell r="B5384" t="str">
            <v>OTRAS HIDRONEFROSIS Y LAS NO ESPECIFICADAS</v>
          </cell>
          <cell r="C5384" t="str">
            <v>085</v>
          </cell>
        </row>
        <row r="5385">
          <cell r="A5385" t="str">
            <v>N134</v>
          </cell>
          <cell r="B5385" t="str">
            <v>HIDROURETER</v>
          </cell>
          <cell r="C5385" t="str">
            <v>085</v>
          </cell>
        </row>
        <row r="5386">
          <cell r="A5386" t="str">
            <v>N135</v>
          </cell>
          <cell r="B5386" t="str">
            <v>TORSION Y ESTRECHEZ DEL URETER SIN HIDRONEFROSIS</v>
          </cell>
          <cell r="C5386" t="str">
            <v>085</v>
          </cell>
        </row>
        <row r="5387">
          <cell r="A5387" t="str">
            <v>N136</v>
          </cell>
          <cell r="B5387" t="str">
            <v>PIONEFROSIS</v>
          </cell>
          <cell r="C5387" t="str">
            <v>085</v>
          </cell>
        </row>
        <row r="5388">
          <cell r="A5388" t="str">
            <v>N137</v>
          </cell>
          <cell r="B5388" t="str">
            <v>UROPATIA ASOCIADA CON REFLUJO VESICOURETERAL</v>
          </cell>
          <cell r="C5388" t="str">
            <v>085</v>
          </cell>
        </row>
        <row r="5389">
          <cell r="A5389" t="str">
            <v>N138</v>
          </cell>
          <cell r="B5389" t="str">
            <v>OTRAS UROPATIAS OBSTRUCTIVAS Y POR REFLUJO</v>
          </cell>
          <cell r="C5389" t="str">
            <v>085</v>
          </cell>
        </row>
        <row r="5390">
          <cell r="A5390" t="str">
            <v>N139</v>
          </cell>
          <cell r="B5390" t="str">
            <v>UROPATIA OBSTRUCTIVA Y POR REFLUJO, SIN OTRA ESPECIFICACION</v>
          </cell>
          <cell r="C5390" t="str">
            <v>085</v>
          </cell>
        </row>
        <row r="5391">
          <cell r="A5391" t="str">
            <v>N14</v>
          </cell>
          <cell r="B5391" t="str">
            <v>AFECCIONES TUBULARES Y TUBULOINTERST. INDUCIDAS POR DROGAS Y POR MET.</v>
          </cell>
          <cell r="C5391" t="str">
            <v>085</v>
          </cell>
        </row>
        <row r="5392">
          <cell r="A5392" t="str">
            <v>N140</v>
          </cell>
          <cell r="B5392" t="str">
            <v>NEFROPATIA INDUCIDA POR ANALGESICOS</v>
          </cell>
          <cell r="C5392" t="str">
            <v>085</v>
          </cell>
        </row>
        <row r="5393">
          <cell r="A5393" t="str">
            <v>N141</v>
          </cell>
          <cell r="B5393" t="str">
            <v>NEFROPATIA INDUCIDA POR OTRAS DROGAS, MEDICAMENTOS Y SUSTAN. BIOLOG</v>
          </cell>
          <cell r="C5393" t="str">
            <v>085</v>
          </cell>
        </row>
        <row r="5394">
          <cell r="A5394" t="str">
            <v>N142</v>
          </cell>
          <cell r="B5394" t="str">
            <v>NEFROPATIA INDUCIDA POR DROGAS, MEDIC. Y SUST. BIOLOGICAS NO ESPECIF.</v>
          </cell>
          <cell r="C5394" t="str">
            <v>085</v>
          </cell>
        </row>
        <row r="5395">
          <cell r="A5395" t="str">
            <v>N143</v>
          </cell>
          <cell r="B5395" t="str">
            <v>NEFROPATIA INDUCIDA  POR METALES PESADOS</v>
          </cell>
          <cell r="C5395" t="str">
            <v>085</v>
          </cell>
        </row>
        <row r="5396">
          <cell r="A5396" t="str">
            <v>N144</v>
          </cell>
          <cell r="B5396" t="str">
            <v>NEFROPATIA TOXICA, NO CLASIFICADA EN OTRA PARTE</v>
          </cell>
          <cell r="C5396" t="str">
            <v>085</v>
          </cell>
        </row>
        <row r="5397">
          <cell r="A5397" t="str">
            <v>N15</v>
          </cell>
          <cell r="B5397" t="str">
            <v>OTRAS ENFERMEDADES RENALES TUBULOINTERSTICIALES</v>
          </cell>
          <cell r="C5397" t="str">
            <v>085</v>
          </cell>
        </row>
        <row r="5398">
          <cell r="A5398" t="str">
            <v>N150</v>
          </cell>
          <cell r="B5398" t="str">
            <v>NEFROPATIA DE LOS BALCANES</v>
          </cell>
          <cell r="C5398" t="str">
            <v>085</v>
          </cell>
        </row>
        <row r="5399">
          <cell r="A5399" t="str">
            <v>N151</v>
          </cell>
          <cell r="B5399" t="str">
            <v>ABSCESO RENAL Y PERIRRENAL</v>
          </cell>
          <cell r="C5399" t="str">
            <v>085</v>
          </cell>
        </row>
        <row r="5400">
          <cell r="A5400" t="str">
            <v>N158</v>
          </cell>
          <cell r="B5400" t="str">
            <v>OTRAS ENFERMEDADES RENALES TUBULOINTERSTICIALES ESPECIFICADAS</v>
          </cell>
          <cell r="C5400" t="str">
            <v>085</v>
          </cell>
        </row>
        <row r="5401">
          <cell r="A5401" t="str">
            <v>N159</v>
          </cell>
          <cell r="B5401" t="str">
            <v>ENFERMEDAD RENAL TUBULOINTERSTICIAL, NO ESPECIFICADA</v>
          </cell>
          <cell r="C5401" t="str">
            <v>085</v>
          </cell>
        </row>
        <row r="5402">
          <cell r="A5402" t="str">
            <v>N17X</v>
          </cell>
          <cell r="B5402" t="str">
            <v>INSUFICIENCIA RENAL AGUDA</v>
          </cell>
          <cell r="C5402" t="str">
            <v>086</v>
          </cell>
        </row>
        <row r="5403">
          <cell r="A5403" t="str">
            <v>N176</v>
          </cell>
          <cell r="B5403" t="str">
            <v>INSUFICIENCIA RENAL AGUDA</v>
          </cell>
          <cell r="C5403" t="str">
            <v>086</v>
          </cell>
        </row>
        <row r="5404">
          <cell r="A5404" t="str">
            <v>N170</v>
          </cell>
          <cell r="B5404" t="str">
            <v>INSUFICIENCIA RENAL AGUDA CON NECROSIS TUBULAR</v>
          </cell>
          <cell r="C5404" t="str">
            <v>086</v>
          </cell>
        </row>
        <row r="5405">
          <cell r="A5405" t="str">
            <v>N171</v>
          </cell>
          <cell r="B5405" t="str">
            <v>INSUFICIENCIA RENAL AGUDA CON NECROSIS CORTICAL AGUDA</v>
          </cell>
          <cell r="C5405" t="str">
            <v>086</v>
          </cell>
        </row>
        <row r="5406">
          <cell r="A5406" t="str">
            <v>N172</v>
          </cell>
          <cell r="B5406" t="str">
            <v>INSUFICIENCIA RENAL AGUDA CON NECROSIS MEDULAR</v>
          </cell>
          <cell r="C5406" t="str">
            <v>086</v>
          </cell>
        </row>
        <row r="5407">
          <cell r="A5407" t="str">
            <v>N178</v>
          </cell>
          <cell r="B5407" t="str">
            <v>OTRAS INSUFICIENCIAS RENALES AGUDAS</v>
          </cell>
          <cell r="C5407" t="str">
            <v>086</v>
          </cell>
        </row>
        <row r="5408">
          <cell r="A5408" t="str">
            <v>N179</v>
          </cell>
          <cell r="B5408" t="str">
            <v>INSUFICIENCIA RENAL AGUDA, NO ESPECIFICADA</v>
          </cell>
          <cell r="C5408" t="str">
            <v>086</v>
          </cell>
        </row>
        <row r="5409">
          <cell r="A5409" t="str">
            <v>N18</v>
          </cell>
          <cell r="B5409" t="str">
            <v>INSUFICIENCIA RENAL CRONICA</v>
          </cell>
          <cell r="C5409" t="str">
            <v>086</v>
          </cell>
        </row>
        <row r="5410">
          <cell r="A5410" t="str">
            <v>N180</v>
          </cell>
          <cell r="B5410" t="str">
            <v>INSUFICIENCIA RENAL TERMINAL</v>
          </cell>
          <cell r="C5410" t="str">
            <v>086</v>
          </cell>
        </row>
        <row r="5411">
          <cell r="A5411" t="str">
            <v>N188</v>
          </cell>
          <cell r="B5411" t="str">
            <v>OTRAS INSUFICIENCIAS RENALES CRONICAS</v>
          </cell>
          <cell r="C5411" t="str">
            <v>086</v>
          </cell>
        </row>
        <row r="5412">
          <cell r="A5412" t="str">
            <v>N189</v>
          </cell>
          <cell r="B5412" t="str">
            <v>INSUFICIENCIA RENAL CRONICA, NO ESPECIFICADA</v>
          </cell>
          <cell r="C5412" t="str">
            <v>086</v>
          </cell>
        </row>
        <row r="5413">
          <cell r="A5413" t="str">
            <v>N19X</v>
          </cell>
          <cell r="B5413" t="str">
            <v>INSUFICIENCIA RENAL NO ESPECIFICADA</v>
          </cell>
          <cell r="C5413" t="str">
            <v>086</v>
          </cell>
        </row>
        <row r="5414">
          <cell r="A5414" t="str">
            <v>N20</v>
          </cell>
          <cell r="B5414" t="str">
            <v>CALCULO DEL RIÑON Y DEL URETER</v>
          </cell>
          <cell r="C5414" t="str">
            <v>086</v>
          </cell>
        </row>
        <row r="5415">
          <cell r="A5415" t="str">
            <v>N200</v>
          </cell>
          <cell r="B5415" t="str">
            <v>CALCULO DEL RIÑON</v>
          </cell>
          <cell r="C5415" t="str">
            <v>086</v>
          </cell>
        </row>
        <row r="5416">
          <cell r="A5416" t="str">
            <v>N201</v>
          </cell>
          <cell r="B5416" t="str">
            <v>CALCULO DEL URETER</v>
          </cell>
          <cell r="C5416" t="str">
            <v>086</v>
          </cell>
        </row>
        <row r="5417">
          <cell r="A5417" t="str">
            <v>N202</v>
          </cell>
          <cell r="B5417" t="str">
            <v>CALCULO DEL RIÑON CON CALCULO DEL URETER</v>
          </cell>
          <cell r="C5417" t="str">
            <v>086</v>
          </cell>
        </row>
        <row r="5418">
          <cell r="A5418" t="str">
            <v>N209</v>
          </cell>
          <cell r="B5418" t="str">
            <v>CALCULO URINARIO, NO ESPECIFICADO</v>
          </cell>
          <cell r="C5418" t="str">
            <v>086</v>
          </cell>
        </row>
        <row r="5419">
          <cell r="A5419" t="str">
            <v>N21</v>
          </cell>
          <cell r="B5419" t="str">
            <v>CALCULO DE LAS VIAS URINARIAS INFERIORES</v>
          </cell>
          <cell r="C5419" t="str">
            <v>086</v>
          </cell>
        </row>
        <row r="5420">
          <cell r="A5420" t="str">
            <v>N210</v>
          </cell>
          <cell r="B5420" t="str">
            <v>CALCULO EN LA VEJIGA</v>
          </cell>
          <cell r="C5420" t="str">
            <v>086</v>
          </cell>
        </row>
        <row r="5421">
          <cell r="A5421" t="str">
            <v>N211</v>
          </cell>
          <cell r="B5421" t="str">
            <v>CALCULO EN LA URETRA</v>
          </cell>
          <cell r="C5421" t="str">
            <v>086</v>
          </cell>
        </row>
        <row r="5422">
          <cell r="A5422" t="str">
            <v>N218</v>
          </cell>
          <cell r="B5422" t="str">
            <v>OTROS CALCULOS DE LAS VIAS URINARIAS INFERIORES</v>
          </cell>
          <cell r="C5422" t="str">
            <v>086</v>
          </cell>
        </row>
        <row r="5423">
          <cell r="A5423" t="str">
            <v>N219</v>
          </cell>
          <cell r="B5423" t="str">
            <v>CALCULO DE LAS VIAS URINARIAS INFERIORES, NO ESPECIFICADO</v>
          </cell>
          <cell r="C5423" t="str">
            <v>086</v>
          </cell>
        </row>
        <row r="5424">
          <cell r="A5424" t="str">
            <v>N23</v>
          </cell>
          <cell r="B5424" t="str">
            <v>COLICO RENAL, NO ESPECIFICADO</v>
          </cell>
          <cell r="C5424" t="str">
            <v>086</v>
          </cell>
        </row>
        <row r="5425">
          <cell r="A5425" t="str">
            <v>N25</v>
          </cell>
          <cell r="B5425" t="str">
            <v>TRASTORNOS RESULTANTES DE LA FUNCION TUBULAR RENAL ALTERADA</v>
          </cell>
          <cell r="C5425" t="str">
            <v>086</v>
          </cell>
        </row>
        <row r="5426">
          <cell r="A5426" t="str">
            <v>N250</v>
          </cell>
          <cell r="B5426" t="str">
            <v>OSTEODISTROFIA RENAL</v>
          </cell>
          <cell r="C5426" t="str">
            <v>086</v>
          </cell>
        </row>
        <row r="5427">
          <cell r="A5427" t="str">
            <v>N251</v>
          </cell>
          <cell r="B5427" t="str">
            <v>DIABETES INSIPIDA NEFROGENA</v>
          </cell>
          <cell r="C5427" t="str">
            <v>086</v>
          </cell>
        </row>
        <row r="5428">
          <cell r="A5428" t="str">
            <v>N258</v>
          </cell>
          <cell r="B5428" t="str">
            <v>OTROS TRASTORNOS RESULTANTES DE LA FUNCION TUBULAR RENAL ALTERADA</v>
          </cell>
          <cell r="C5428" t="str">
            <v>086</v>
          </cell>
        </row>
        <row r="5429">
          <cell r="A5429" t="str">
            <v>N259</v>
          </cell>
          <cell r="B5429" t="str">
            <v>TRASTORNO NO ESPECIFICADO, RESULTANTE DE LA FUNCION TUBULAR RENAL</v>
          </cell>
          <cell r="C5429" t="str">
            <v>086</v>
          </cell>
        </row>
        <row r="5430">
          <cell r="A5430" t="str">
            <v>N26</v>
          </cell>
          <cell r="B5430" t="str">
            <v>RIÑON CONTRAIDO, NO ESPECIFICADO</v>
          </cell>
          <cell r="C5430" t="str">
            <v>086</v>
          </cell>
        </row>
        <row r="5431">
          <cell r="A5431" t="str">
            <v>N27</v>
          </cell>
          <cell r="B5431" t="str">
            <v>RIÑON PEQUEÑO DE CAUSA DESCONOCIDA</v>
          </cell>
          <cell r="C5431" t="str">
            <v>086</v>
          </cell>
        </row>
        <row r="5432">
          <cell r="A5432" t="str">
            <v>N270</v>
          </cell>
          <cell r="B5432" t="str">
            <v>RIÑON PEQUEÑO, UNILATERAL</v>
          </cell>
          <cell r="C5432" t="str">
            <v>086</v>
          </cell>
        </row>
        <row r="5433">
          <cell r="A5433" t="str">
            <v>N271</v>
          </cell>
          <cell r="B5433" t="str">
            <v>RIÑON PEQUEÑO, BILATERAL</v>
          </cell>
          <cell r="C5433" t="str">
            <v>086</v>
          </cell>
        </row>
        <row r="5434">
          <cell r="A5434" t="str">
            <v>N279</v>
          </cell>
          <cell r="B5434" t="str">
            <v>RIÑON PEQUEÑO, NO ESPECIFICADO</v>
          </cell>
          <cell r="C5434" t="str">
            <v>086</v>
          </cell>
        </row>
        <row r="5435">
          <cell r="A5435" t="str">
            <v>N28</v>
          </cell>
          <cell r="B5435" t="str">
            <v>OTROS TRASTORNOS DEL RIÑON Y DEL URETER, NO CLASIFICADOS EN OTRA PAR</v>
          </cell>
          <cell r="C5435" t="str">
            <v>086</v>
          </cell>
        </row>
        <row r="5436">
          <cell r="A5436" t="str">
            <v>N280</v>
          </cell>
          <cell r="B5436" t="str">
            <v>ISQUEMIA E INFARTO DEL RIÑON</v>
          </cell>
          <cell r="C5436" t="str">
            <v>086</v>
          </cell>
        </row>
        <row r="5437">
          <cell r="A5437" t="str">
            <v>N281</v>
          </cell>
          <cell r="B5437" t="str">
            <v>QUISTE DE RIÑON, ADQUIRIDO</v>
          </cell>
          <cell r="C5437" t="str">
            <v>086</v>
          </cell>
        </row>
        <row r="5438">
          <cell r="A5438" t="str">
            <v>N288</v>
          </cell>
          <cell r="B5438" t="str">
            <v>OTROS TRASTORNOS ESPECIFICADOS DEL RIÑON Y DEL URETER</v>
          </cell>
          <cell r="C5438" t="str">
            <v>086</v>
          </cell>
        </row>
        <row r="5439">
          <cell r="A5439" t="str">
            <v>N289</v>
          </cell>
          <cell r="B5439" t="str">
            <v>TRASTORNO DEL RIÑON Y DEL URETER, NO ESPECIFICADO</v>
          </cell>
          <cell r="C5439" t="str">
            <v>086</v>
          </cell>
        </row>
        <row r="5440">
          <cell r="A5440" t="str">
            <v>N30</v>
          </cell>
          <cell r="B5440" t="str">
            <v>CISTITIS</v>
          </cell>
          <cell r="C5440" t="str">
            <v>086</v>
          </cell>
        </row>
        <row r="5441">
          <cell r="A5441" t="str">
            <v>N300</v>
          </cell>
          <cell r="B5441" t="str">
            <v>CISTITIS AGUDA</v>
          </cell>
          <cell r="C5441" t="str">
            <v>086</v>
          </cell>
        </row>
        <row r="5442">
          <cell r="A5442" t="str">
            <v>N301</v>
          </cell>
          <cell r="B5442" t="str">
            <v>CISTITIS INTERSTICIAL (CRONICA)</v>
          </cell>
          <cell r="C5442" t="str">
            <v>086</v>
          </cell>
        </row>
        <row r="5443">
          <cell r="A5443" t="str">
            <v>N302</v>
          </cell>
          <cell r="B5443" t="str">
            <v>OTRAS CISTITIS CRONICAS</v>
          </cell>
          <cell r="C5443" t="str">
            <v>086</v>
          </cell>
        </row>
        <row r="5444">
          <cell r="A5444" t="str">
            <v>N303</v>
          </cell>
          <cell r="B5444" t="str">
            <v>TRIGONITIS</v>
          </cell>
          <cell r="C5444" t="str">
            <v>086</v>
          </cell>
        </row>
        <row r="5445">
          <cell r="A5445" t="str">
            <v>N304</v>
          </cell>
          <cell r="B5445" t="str">
            <v>CISTITIS POR IRRADIACION</v>
          </cell>
          <cell r="C5445" t="str">
            <v>086</v>
          </cell>
        </row>
        <row r="5446">
          <cell r="A5446" t="str">
            <v>N308</v>
          </cell>
          <cell r="B5446" t="str">
            <v>OTRAS CISTITIS</v>
          </cell>
          <cell r="C5446" t="str">
            <v>086</v>
          </cell>
        </row>
        <row r="5447">
          <cell r="A5447" t="str">
            <v>N309</v>
          </cell>
          <cell r="B5447" t="str">
            <v>CISTITIS, NO ESPECIFICADA</v>
          </cell>
          <cell r="C5447" t="str">
            <v>086</v>
          </cell>
        </row>
        <row r="5448">
          <cell r="A5448" t="str">
            <v>N31</v>
          </cell>
          <cell r="B5448" t="str">
            <v>DISFUNCION NEUROMUSCULAR DE LA VEJIGA, NO CLASIFICADA EN OTRA PARTE</v>
          </cell>
          <cell r="C5448" t="str">
            <v>086</v>
          </cell>
        </row>
        <row r="5449">
          <cell r="A5449" t="str">
            <v>N310</v>
          </cell>
          <cell r="B5449" t="str">
            <v>VEJIGA NEUROPATICA NO NIHIBIDA, NO CLASIFICADA EN OTRA PARTE</v>
          </cell>
          <cell r="C5449" t="str">
            <v>086</v>
          </cell>
        </row>
        <row r="5450">
          <cell r="A5450" t="str">
            <v>N311</v>
          </cell>
          <cell r="B5450" t="str">
            <v>VEJIGA NEUROPATICA REFLEJA, NO CLASIFICADA EN OTRA PARTE</v>
          </cell>
          <cell r="C5450" t="str">
            <v>086</v>
          </cell>
        </row>
        <row r="5451">
          <cell r="A5451" t="str">
            <v>N312</v>
          </cell>
          <cell r="B5451" t="str">
            <v>VEJIGA NEUROPATICA FLACIDA, NO CLASIFICADA EN OTRA PARTE</v>
          </cell>
          <cell r="C5451" t="str">
            <v>086</v>
          </cell>
        </row>
        <row r="5452">
          <cell r="A5452" t="str">
            <v>N318</v>
          </cell>
          <cell r="B5452" t="str">
            <v>OTRAS DISFUNCIONES NEUROMUSCULARES DE LA VEJIGA</v>
          </cell>
          <cell r="C5452" t="str">
            <v>086</v>
          </cell>
        </row>
        <row r="5453">
          <cell r="A5453" t="str">
            <v>N319</v>
          </cell>
          <cell r="B5453" t="str">
            <v>DISFUNCION NEUROMUSCULAR DE LA VEJIGA, NO ESPECIFICADA</v>
          </cell>
          <cell r="C5453" t="str">
            <v>086</v>
          </cell>
        </row>
        <row r="5454">
          <cell r="A5454" t="str">
            <v>N32</v>
          </cell>
          <cell r="B5454" t="str">
            <v>OTROS TRASTORNOS DE LA VEJIGA</v>
          </cell>
          <cell r="C5454" t="str">
            <v>086</v>
          </cell>
        </row>
        <row r="5455">
          <cell r="A5455" t="str">
            <v>N320</v>
          </cell>
          <cell r="B5455" t="str">
            <v>OBSTRUCCION DEL CUELLO DE LA VEJIGA</v>
          </cell>
          <cell r="C5455" t="str">
            <v>086</v>
          </cell>
        </row>
        <row r="5456">
          <cell r="A5456" t="str">
            <v>N321</v>
          </cell>
          <cell r="B5456" t="str">
            <v>FISTULA VESICOINTESTINAL</v>
          </cell>
          <cell r="C5456" t="str">
            <v>086</v>
          </cell>
        </row>
        <row r="5457">
          <cell r="A5457" t="str">
            <v>N322</v>
          </cell>
          <cell r="B5457" t="str">
            <v>FISTULA DE LA VEJIGA, NO CLASIFICADA EN OTRA PARTE</v>
          </cell>
          <cell r="C5457" t="str">
            <v>086</v>
          </cell>
        </row>
        <row r="5458">
          <cell r="A5458" t="str">
            <v>N323</v>
          </cell>
          <cell r="B5458" t="str">
            <v>DIVERTICULO DE LA VEJIGA</v>
          </cell>
          <cell r="C5458" t="str">
            <v>086</v>
          </cell>
        </row>
        <row r="5459">
          <cell r="A5459" t="str">
            <v>N324</v>
          </cell>
          <cell r="B5459" t="str">
            <v>RUPTURA DE LA VEJIGA, NO TRAUMATICA</v>
          </cell>
          <cell r="C5459" t="str">
            <v>086</v>
          </cell>
        </row>
        <row r="5460">
          <cell r="A5460" t="str">
            <v>N328</v>
          </cell>
          <cell r="B5460" t="str">
            <v>OTROS TRASTORNOS ESPECIFICADOS DE LA VEJIGA</v>
          </cell>
          <cell r="C5460" t="str">
            <v>086</v>
          </cell>
        </row>
        <row r="5461">
          <cell r="A5461" t="str">
            <v>N329</v>
          </cell>
          <cell r="B5461" t="str">
            <v>TRASTORNO DE LA VEJIGA, NO ESPECIFICADO</v>
          </cell>
          <cell r="C5461" t="str">
            <v>086</v>
          </cell>
        </row>
        <row r="5462">
          <cell r="A5462" t="str">
            <v>N34</v>
          </cell>
          <cell r="B5462" t="str">
            <v>URETRITIS Y SINDROME URETRAL</v>
          </cell>
          <cell r="C5462" t="str">
            <v>086</v>
          </cell>
        </row>
        <row r="5463">
          <cell r="A5463" t="str">
            <v>N340</v>
          </cell>
          <cell r="B5463" t="str">
            <v>ABSCESO URETRAL</v>
          </cell>
          <cell r="C5463" t="str">
            <v>086</v>
          </cell>
        </row>
        <row r="5464">
          <cell r="A5464" t="str">
            <v>N341</v>
          </cell>
          <cell r="B5464" t="str">
            <v>URETRITIS NO ESPECIFICA</v>
          </cell>
          <cell r="C5464" t="str">
            <v>086</v>
          </cell>
        </row>
        <row r="5465">
          <cell r="A5465" t="str">
            <v>N342</v>
          </cell>
          <cell r="B5465" t="str">
            <v>OTRAS URETRITIS</v>
          </cell>
          <cell r="C5465" t="str">
            <v>086</v>
          </cell>
        </row>
        <row r="5466">
          <cell r="A5466" t="str">
            <v>N343</v>
          </cell>
          <cell r="B5466" t="str">
            <v>SINDROME URETRAL, NO ESPECIFICADO</v>
          </cell>
          <cell r="C5466" t="str">
            <v>086</v>
          </cell>
        </row>
        <row r="5467">
          <cell r="A5467" t="str">
            <v>N35</v>
          </cell>
          <cell r="B5467" t="str">
            <v>ESTRECHEZ URETRAL</v>
          </cell>
          <cell r="C5467" t="str">
            <v>086</v>
          </cell>
        </row>
        <row r="5468">
          <cell r="A5468" t="str">
            <v>N350</v>
          </cell>
          <cell r="B5468" t="str">
            <v>ESTRECHEZ URETRAL POSTRAUMATICA</v>
          </cell>
          <cell r="C5468" t="str">
            <v>086</v>
          </cell>
        </row>
        <row r="5469">
          <cell r="A5469" t="str">
            <v>N351</v>
          </cell>
          <cell r="B5469" t="str">
            <v>ESTRECHEZ URETRAL POSTINFECCION, NO CLASIFICADA EN OTRA PARTE</v>
          </cell>
          <cell r="C5469" t="str">
            <v>086</v>
          </cell>
        </row>
        <row r="5470">
          <cell r="A5470" t="str">
            <v>N358</v>
          </cell>
          <cell r="B5470" t="str">
            <v>OTRAS ESTRECHECES URETRALES</v>
          </cell>
          <cell r="C5470" t="str">
            <v>086</v>
          </cell>
        </row>
        <row r="5471">
          <cell r="A5471" t="str">
            <v>N359</v>
          </cell>
          <cell r="B5471" t="str">
            <v>ESTRECHEZ URETRAL, NO ESPECIFICADA</v>
          </cell>
          <cell r="C5471" t="str">
            <v>086</v>
          </cell>
        </row>
        <row r="5472">
          <cell r="A5472" t="str">
            <v>N36</v>
          </cell>
          <cell r="B5472" t="str">
            <v>OTROS TRASTORNOS DE LA URETRA</v>
          </cell>
          <cell r="C5472" t="str">
            <v>086</v>
          </cell>
        </row>
        <row r="5473">
          <cell r="A5473" t="str">
            <v>N360</v>
          </cell>
          <cell r="B5473" t="str">
            <v>FISTULA DE LA URETRA</v>
          </cell>
          <cell r="C5473" t="str">
            <v>086</v>
          </cell>
        </row>
        <row r="5474">
          <cell r="A5474" t="str">
            <v>N361</v>
          </cell>
          <cell r="B5474" t="str">
            <v>DIVERTICULO DE LA URETRA</v>
          </cell>
          <cell r="C5474" t="str">
            <v>086</v>
          </cell>
        </row>
        <row r="5475">
          <cell r="A5475" t="str">
            <v>N362</v>
          </cell>
          <cell r="B5475" t="str">
            <v>CARUNCULA URETRAL</v>
          </cell>
          <cell r="C5475" t="str">
            <v>086</v>
          </cell>
        </row>
        <row r="5476">
          <cell r="A5476" t="str">
            <v>N363</v>
          </cell>
          <cell r="B5476" t="str">
            <v>PROLAPSO DE LA MUCOSA URETRAL</v>
          </cell>
          <cell r="C5476" t="str">
            <v>086</v>
          </cell>
        </row>
        <row r="5477">
          <cell r="A5477" t="str">
            <v>N368</v>
          </cell>
          <cell r="B5477" t="str">
            <v>OTROS TRASTORNOS ESPECIFICADOS DE LA URETRA</v>
          </cell>
          <cell r="C5477" t="str">
            <v>086</v>
          </cell>
        </row>
        <row r="5478">
          <cell r="A5478" t="str">
            <v>N369</v>
          </cell>
          <cell r="B5478" t="str">
            <v>TRASTORNO DE LA URETRA, NO ESPECIFICADO</v>
          </cell>
          <cell r="C5478" t="str">
            <v>086</v>
          </cell>
        </row>
        <row r="5479">
          <cell r="A5479" t="str">
            <v>N39</v>
          </cell>
          <cell r="B5479" t="str">
            <v>OTROS TRASTORNOS DEL SISTEMA URINARIO</v>
          </cell>
          <cell r="C5479" t="str">
            <v>086</v>
          </cell>
        </row>
        <row r="5480">
          <cell r="A5480" t="str">
            <v>N390</v>
          </cell>
          <cell r="B5480" t="str">
            <v>INFECCION DE LAS VIAS URINARIAS, SITIO NO ESPECIFICADO</v>
          </cell>
          <cell r="C5480" t="str">
            <v>086</v>
          </cell>
        </row>
        <row r="5481">
          <cell r="A5481" t="str">
            <v>N391</v>
          </cell>
          <cell r="B5481" t="str">
            <v>PROTEINURIA PERSISTENTE, NO ESPECIFICADA</v>
          </cell>
          <cell r="C5481" t="str">
            <v>086</v>
          </cell>
        </row>
        <row r="5482">
          <cell r="A5482" t="str">
            <v>N392</v>
          </cell>
          <cell r="B5482" t="str">
            <v>PROTEINURIA ORTOSTATICA, NO ESPECIFICADA</v>
          </cell>
          <cell r="C5482" t="str">
            <v>086</v>
          </cell>
        </row>
        <row r="5483">
          <cell r="A5483" t="str">
            <v>N393</v>
          </cell>
          <cell r="B5483" t="str">
            <v>INCONTINENCIA URINARIA POR TENSION</v>
          </cell>
          <cell r="C5483" t="str">
            <v>086</v>
          </cell>
        </row>
        <row r="5484">
          <cell r="A5484" t="str">
            <v>N394</v>
          </cell>
          <cell r="B5484" t="str">
            <v>OTRAS INCONTINENCIAS URINARIAS ESPECIFICADAS</v>
          </cell>
          <cell r="C5484" t="str">
            <v>086</v>
          </cell>
        </row>
        <row r="5485">
          <cell r="A5485" t="str">
            <v>N398</v>
          </cell>
          <cell r="B5485" t="str">
            <v>OTROS TRASTORNOS ESPECIFICADOS DEL SISTEMA URINARIO</v>
          </cell>
          <cell r="C5485" t="str">
            <v>086</v>
          </cell>
        </row>
        <row r="5486">
          <cell r="A5486" t="str">
            <v>N399</v>
          </cell>
          <cell r="B5486" t="str">
            <v>TRASTORNOS DEL SISTEMA URINARIO, NO ESPECIFICADO</v>
          </cell>
          <cell r="C5486" t="str">
            <v>086</v>
          </cell>
        </row>
        <row r="5487">
          <cell r="A5487" t="str">
            <v>N40</v>
          </cell>
          <cell r="B5487" t="str">
            <v>HIPERPLASIA DE LA PROSTATA</v>
          </cell>
          <cell r="C5487" t="str">
            <v>086</v>
          </cell>
        </row>
        <row r="5488">
          <cell r="A5488" t="str">
            <v>N41</v>
          </cell>
          <cell r="B5488" t="str">
            <v>ENFERMEDADES INFLAMATORIAS DE LA PROSTATA</v>
          </cell>
          <cell r="C5488" t="str">
            <v>086</v>
          </cell>
        </row>
        <row r="5489">
          <cell r="A5489" t="str">
            <v>N410</v>
          </cell>
          <cell r="B5489" t="str">
            <v>PROSTATITIS AGUDA</v>
          </cell>
          <cell r="C5489" t="str">
            <v>086</v>
          </cell>
        </row>
        <row r="5490">
          <cell r="A5490" t="str">
            <v>N411</v>
          </cell>
          <cell r="B5490" t="str">
            <v>PROSTATITIS CRONICA</v>
          </cell>
          <cell r="C5490" t="str">
            <v>086</v>
          </cell>
        </row>
        <row r="5491">
          <cell r="A5491" t="str">
            <v>N412</v>
          </cell>
          <cell r="B5491" t="str">
            <v>ABSCESO DE LA PROSTATA</v>
          </cell>
          <cell r="C5491" t="str">
            <v>086</v>
          </cell>
        </row>
        <row r="5492">
          <cell r="A5492" t="str">
            <v>N413</v>
          </cell>
          <cell r="B5492" t="str">
            <v>PROSTATOCISTITIS</v>
          </cell>
          <cell r="C5492" t="str">
            <v>086</v>
          </cell>
        </row>
        <row r="5493">
          <cell r="A5493" t="str">
            <v>N418</v>
          </cell>
          <cell r="B5493" t="str">
            <v>OTRAS ENFERMEDADES INFLAMATORIAS DE LA PROSTATA</v>
          </cell>
          <cell r="C5493" t="str">
            <v>086</v>
          </cell>
        </row>
        <row r="5494">
          <cell r="A5494" t="str">
            <v>N419</v>
          </cell>
          <cell r="B5494" t="str">
            <v>ENFERMEDAD INFLAMATORIA DE LA PROSTATA, NO ESPECIFICADA</v>
          </cell>
          <cell r="C5494" t="str">
            <v>086</v>
          </cell>
        </row>
        <row r="5495">
          <cell r="A5495" t="str">
            <v>N42</v>
          </cell>
          <cell r="B5495" t="str">
            <v>OTROS TRASTORNOS DE LA PROSTATA</v>
          </cell>
          <cell r="C5495" t="str">
            <v>086</v>
          </cell>
        </row>
        <row r="5496">
          <cell r="A5496" t="str">
            <v>N420</v>
          </cell>
          <cell r="B5496" t="str">
            <v>CALCULO DE LA PROSTATA</v>
          </cell>
          <cell r="C5496" t="str">
            <v>086</v>
          </cell>
        </row>
        <row r="5497">
          <cell r="A5497" t="str">
            <v>N421</v>
          </cell>
          <cell r="B5497" t="str">
            <v>CONGESTION Y HEMORRAGIA DE LA PROSTATA</v>
          </cell>
          <cell r="C5497" t="str">
            <v>086</v>
          </cell>
        </row>
        <row r="5498">
          <cell r="A5498" t="str">
            <v>N422</v>
          </cell>
          <cell r="B5498" t="str">
            <v>ATROFIA DE LA PROSTATA</v>
          </cell>
          <cell r="C5498" t="str">
            <v>086</v>
          </cell>
        </row>
        <row r="5499">
          <cell r="A5499" t="str">
            <v>N428</v>
          </cell>
          <cell r="B5499" t="str">
            <v>OTROS TRASTORNOS ESPECIFICADOS DE LA PROSTATA</v>
          </cell>
          <cell r="C5499" t="str">
            <v>086</v>
          </cell>
        </row>
        <row r="5500">
          <cell r="A5500" t="str">
            <v>N429</v>
          </cell>
          <cell r="B5500" t="str">
            <v>TRASTORNO DE LA PROSTATA, NO ESPECIFICADO</v>
          </cell>
          <cell r="C5500" t="str">
            <v>086</v>
          </cell>
        </row>
        <row r="5501">
          <cell r="A5501" t="str">
            <v>N43</v>
          </cell>
          <cell r="B5501" t="str">
            <v>HIDROCELE Y ESPERMATOCELE</v>
          </cell>
          <cell r="C5501" t="str">
            <v>086</v>
          </cell>
        </row>
        <row r="5502">
          <cell r="A5502" t="str">
            <v>N430</v>
          </cell>
          <cell r="B5502" t="str">
            <v>HIDROCELE ENQUISTADO</v>
          </cell>
          <cell r="C5502" t="str">
            <v>086</v>
          </cell>
        </row>
        <row r="5503">
          <cell r="A5503" t="str">
            <v>N431</v>
          </cell>
          <cell r="B5503" t="str">
            <v>HIDROCELE INFECTADO</v>
          </cell>
          <cell r="C5503" t="str">
            <v>086</v>
          </cell>
        </row>
        <row r="5504">
          <cell r="A5504" t="str">
            <v>N432</v>
          </cell>
          <cell r="B5504" t="str">
            <v>OTROS HIDROCELES</v>
          </cell>
          <cell r="C5504" t="str">
            <v>086</v>
          </cell>
        </row>
        <row r="5505">
          <cell r="A5505" t="str">
            <v>N433</v>
          </cell>
          <cell r="B5505" t="str">
            <v>HIDROCELE, NO ESPECIFICADO</v>
          </cell>
          <cell r="C5505" t="str">
            <v>086</v>
          </cell>
        </row>
        <row r="5506">
          <cell r="A5506" t="str">
            <v>N434</v>
          </cell>
          <cell r="B5506" t="str">
            <v>ESPERMATOCELE</v>
          </cell>
          <cell r="C5506" t="str">
            <v>086</v>
          </cell>
        </row>
        <row r="5507">
          <cell r="A5507" t="str">
            <v>N44</v>
          </cell>
          <cell r="B5507" t="str">
            <v>TORSION DEL TESTICULO</v>
          </cell>
          <cell r="C5507" t="str">
            <v>086</v>
          </cell>
        </row>
        <row r="5508">
          <cell r="A5508" t="str">
            <v>N45</v>
          </cell>
          <cell r="B5508" t="str">
            <v>ORQUITIS Y EPIDIDIMITIS</v>
          </cell>
          <cell r="C5508" t="str">
            <v>086</v>
          </cell>
        </row>
        <row r="5509">
          <cell r="A5509" t="str">
            <v>N450</v>
          </cell>
          <cell r="B5509" t="str">
            <v>ORQUITIS EPIDIDIMITIS Y ORQUIEPIDIDIMITIS CON ABSCESO</v>
          </cell>
          <cell r="C5509" t="str">
            <v>086</v>
          </cell>
        </row>
        <row r="5510">
          <cell r="A5510" t="str">
            <v>N459</v>
          </cell>
          <cell r="B5510" t="str">
            <v>ORQUITIS, EPIDIDIMITIS Y ORQUIEPIDIDIMITIS SIN ABSCESO</v>
          </cell>
          <cell r="C5510" t="str">
            <v>086</v>
          </cell>
        </row>
        <row r="5511">
          <cell r="A5511" t="str">
            <v>N46</v>
          </cell>
          <cell r="B5511" t="str">
            <v>ESTERILIDAD EN EL VARON</v>
          </cell>
          <cell r="C5511" t="str">
            <v>086</v>
          </cell>
        </row>
        <row r="5512">
          <cell r="A5512" t="str">
            <v>N47</v>
          </cell>
          <cell r="B5512" t="str">
            <v>PREPUCIO REDUNDANTE, FIMOSIS Y PARAFIMOSIS</v>
          </cell>
          <cell r="C5512" t="str">
            <v>086</v>
          </cell>
        </row>
        <row r="5513">
          <cell r="A5513" t="str">
            <v>N48</v>
          </cell>
          <cell r="B5513" t="str">
            <v>OTROS TRASTORNOS DEL PENE</v>
          </cell>
          <cell r="C5513" t="str">
            <v>086</v>
          </cell>
        </row>
        <row r="5514">
          <cell r="A5514" t="str">
            <v>N480</v>
          </cell>
          <cell r="B5514" t="str">
            <v>LEUCOPLASIA DEL PENE</v>
          </cell>
          <cell r="C5514" t="str">
            <v>086</v>
          </cell>
        </row>
        <row r="5515">
          <cell r="A5515" t="str">
            <v>N481</v>
          </cell>
          <cell r="B5515" t="str">
            <v>BALANOPOSTITIS</v>
          </cell>
          <cell r="C5515" t="str">
            <v>086</v>
          </cell>
        </row>
        <row r="5516">
          <cell r="A5516" t="str">
            <v>N482</v>
          </cell>
          <cell r="B5516" t="str">
            <v>OTROS TRASTORNOS INFLAMATORIOS DEL PENE</v>
          </cell>
          <cell r="C5516" t="str">
            <v>086</v>
          </cell>
        </row>
        <row r="5517">
          <cell r="A5517" t="str">
            <v>N483</v>
          </cell>
          <cell r="B5517" t="str">
            <v>PRIAPISMO</v>
          </cell>
          <cell r="C5517" t="str">
            <v>086</v>
          </cell>
        </row>
        <row r="5518">
          <cell r="A5518" t="str">
            <v>N484</v>
          </cell>
          <cell r="B5518" t="str">
            <v>IMPOTENCIA DE ORIGEN ORGANICO</v>
          </cell>
          <cell r="C5518" t="str">
            <v>086</v>
          </cell>
        </row>
        <row r="5519">
          <cell r="A5519" t="str">
            <v>N485</v>
          </cell>
          <cell r="B5519" t="str">
            <v>ULCERA DEL  PENE</v>
          </cell>
          <cell r="C5519" t="str">
            <v>086</v>
          </cell>
        </row>
        <row r="5520">
          <cell r="A5520" t="str">
            <v>N486</v>
          </cell>
          <cell r="B5520" t="str">
            <v>BALANITIS XEROTICA OBLITERANTE</v>
          </cell>
          <cell r="C5520" t="str">
            <v>086</v>
          </cell>
        </row>
        <row r="5521">
          <cell r="A5521" t="str">
            <v>N488</v>
          </cell>
          <cell r="B5521" t="str">
            <v>OTROS TRASTORNOS ESPECIFICADOS DEL PENE</v>
          </cell>
          <cell r="C5521" t="str">
            <v>086</v>
          </cell>
        </row>
        <row r="5522">
          <cell r="A5522" t="str">
            <v>N489</v>
          </cell>
          <cell r="B5522" t="str">
            <v>TRASTORNO DEL PENE, NO ESPECIFICADO</v>
          </cell>
          <cell r="C5522" t="str">
            <v>086</v>
          </cell>
        </row>
        <row r="5523">
          <cell r="A5523" t="str">
            <v>N49</v>
          </cell>
          <cell r="B5523" t="str">
            <v>TRASTRONOS INFLAMATORIOS DE ORGANOS GENITALES MASC. NO CLASIF. EN OTRA</v>
          </cell>
          <cell r="C5523" t="str">
            <v>086</v>
          </cell>
        </row>
        <row r="5524">
          <cell r="A5524" t="str">
            <v>N490</v>
          </cell>
          <cell r="B5524" t="str">
            <v>TRASTORNOS INFLAMATORIOS DE VESICULA SEMINAL</v>
          </cell>
          <cell r="C5524" t="str">
            <v>086</v>
          </cell>
        </row>
        <row r="5525">
          <cell r="A5525" t="str">
            <v>N491</v>
          </cell>
          <cell r="B5525" t="str">
            <v>TRASTORNOS INFLAM. DEL CORDON ESPERMATICO, TUNOCA VAGINAL Y CONDUC.</v>
          </cell>
          <cell r="C5525" t="str">
            <v>086</v>
          </cell>
        </row>
        <row r="5526">
          <cell r="A5526" t="str">
            <v>N492</v>
          </cell>
          <cell r="B5526" t="str">
            <v>TRASTORNOS INFLAMATORIOS DEL ESCROTO</v>
          </cell>
          <cell r="C5526" t="str">
            <v>086</v>
          </cell>
        </row>
        <row r="5527">
          <cell r="A5527" t="str">
            <v>N498</v>
          </cell>
          <cell r="B5527" t="str">
            <v>OTROS TRASTORNOS INFLAMATORIOS DE LOS ORGANOS GENITALES MASCULINOS</v>
          </cell>
          <cell r="C5527" t="str">
            <v>086</v>
          </cell>
        </row>
        <row r="5528">
          <cell r="A5528" t="str">
            <v>N499</v>
          </cell>
          <cell r="B5528" t="str">
            <v>TRASTORNO INFLAMATORIO DE ORGANO GENITAL MASCULINO, NO ESPECIFICADO</v>
          </cell>
          <cell r="C5528" t="str">
            <v>086</v>
          </cell>
        </row>
        <row r="5529">
          <cell r="A5529" t="str">
            <v>N50</v>
          </cell>
          <cell r="B5529" t="str">
            <v>OTROS TRASTORNOS DE LOS ORGANOS GENITALES MASCULINOS</v>
          </cell>
          <cell r="C5529" t="str">
            <v>086</v>
          </cell>
        </row>
        <row r="5530">
          <cell r="A5530" t="str">
            <v>N500</v>
          </cell>
          <cell r="B5530" t="str">
            <v>ATROFIA DEL TESTICULO</v>
          </cell>
          <cell r="C5530" t="str">
            <v>086</v>
          </cell>
        </row>
        <row r="5531">
          <cell r="A5531" t="str">
            <v>N501</v>
          </cell>
          <cell r="B5531" t="str">
            <v>TRASTORNOS VASCULARES DE LOS ORGANOS GENITALES MASCULINOS</v>
          </cell>
          <cell r="C5531" t="str">
            <v>086</v>
          </cell>
        </row>
        <row r="5532">
          <cell r="A5532" t="str">
            <v>N508</v>
          </cell>
          <cell r="B5532" t="str">
            <v>OTROS TRASTORNOS ESPECIFICADOS DE LOS ORGANOS GENITALES MASCULINOS</v>
          </cell>
          <cell r="C5532" t="str">
            <v>086</v>
          </cell>
        </row>
        <row r="5533">
          <cell r="A5533" t="str">
            <v>N509</v>
          </cell>
          <cell r="B5533" t="str">
            <v>TRASTORNO NO ESPECIFICADO DE LOS ORGANOS GENITALES MASCULINOS</v>
          </cell>
          <cell r="C5533" t="str">
            <v>086</v>
          </cell>
        </row>
        <row r="5534">
          <cell r="A5534" t="str">
            <v>N60</v>
          </cell>
          <cell r="B5534" t="str">
            <v>DISPLASIA MAMARIA BENIGNA</v>
          </cell>
          <cell r="C5534" t="str">
            <v>086</v>
          </cell>
        </row>
        <row r="5535">
          <cell r="A5535" t="str">
            <v>N600</v>
          </cell>
          <cell r="B5535" t="str">
            <v>QUISTE SOLITARIO DE LA MAMA</v>
          </cell>
          <cell r="C5535" t="str">
            <v>086</v>
          </cell>
        </row>
        <row r="5536">
          <cell r="A5536" t="str">
            <v>N601</v>
          </cell>
          <cell r="B5536" t="str">
            <v>MASTOPATIA QUISTICA DIFUSA</v>
          </cell>
          <cell r="C5536" t="str">
            <v>086</v>
          </cell>
        </row>
        <row r="5537">
          <cell r="A5537" t="str">
            <v>N602</v>
          </cell>
          <cell r="B5537" t="str">
            <v>FIBROADENOSIS DE MAMA</v>
          </cell>
          <cell r="C5537" t="str">
            <v>086</v>
          </cell>
        </row>
        <row r="5538">
          <cell r="A5538" t="str">
            <v>N603</v>
          </cell>
          <cell r="B5538" t="str">
            <v>FIBROESCLEROSIS DE MAMA</v>
          </cell>
          <cell r="C5538" t="str">
            <v>086</v>
          </cell>
        </row>
        <row r="5539">
          <cell r="A5539" t="str">
            <v>N604</v>
          </cell>
          <cell r="B5539" t="str">
            <v>ECTASIA DE CONDUCTO MAMARIO</v>
          </cell>
          <cell r="C5539" t="str">
            <v>086</v>
          </cell>
        </row>
        <row r="5540">
          <cell r="A5540" t="str">
            <v>N608</v>
          </cell>
          <cell r="B5540" t="str">
            <v>OTRAS DISPLASIAS MAMARIAS BENIGNAS</v>
          </cell>
          <cell r="C5540" t="str">
            <v>086</v>
          </cell>
        </row>
        <row r="5541">
          <cell r="A5541" t="str">
            <v>N609</v>
          </cell>
          <cell r="B5541" t="str">
            <v>DISPLASIA MAMARIA BENIGNA, SIN OTRA ESPECIFICACION</v>
          </cell>
          <cell r="C5541" t="str">
            <v>086</v>
          </cell>
        </row>
        <row r="5542">
          <cell r="A5542" t="str">
            <v>N61</v>
          </cell>
          <cell r="B5542" t="str">
            <v>TRASTORNOS INFLAMATORIOS DE LA MAMA</v>
          </cell>
          <cell r="C5542" t="str">
            <v>086</v>
          </cell>
        </row>
        <row r="5543">
          <cell r="A5543" t="str">
            <v>N62</v>
          </cell>
          <cell r="B5543" t="str">
            <v>HIPERTROFIA DE LA MAMA</v>
          </cell>
          <cell r="C5543" t="str">
            <v>086</v>
          </cell>
        </row>
        <row r="5544">
          <cell r="A5544" t="str">
            <v>N63</v>
          </cell>
          <cell r="B5544" t="str">
            <v>MASA NO ESPECIFICADA EN LA MAMA</v>
          </cell>
          <cell r="C5544" t="str">
            <v>086</v>
          </cell>
        </row>
        <row r="5545">
          <cell r="A5545" t="str">
            <v>N64</v>
          </cell>
          <cell r="B5545" t="str">
            <v>OTROS TRASTORNOS DE LA MAMA</v>
          </cell>
          <cell r="C5545" t="str">
            <v>086</v>
          </cell>
        </row>
        <row r="5546">
          <cell r="A5546" t="str">
            <v>N640</v>
          </cell>
          <cell r="B5546" t="str">
            <v>FISURA Y FISTULA DEL PEZON</v>
          </cell>
          <cell r="C5546" t="str">
            <v>086</v>
          </cell>
        </row>
        <row r="5547">
          <cell r="A5547" t="str">
            <v>N641</v>
          </cell>
          <cell r="B5547" t="str">
            <v>NECROSIS GRASA DE LA MAMA</v>
          </cell>
          <cell r="C5547" t="str">
            <v>086</v>
          </cell>
        </row>
        <row r="5548">
          <cell r="A5548" t="str">
            <v>N642</v>
          </cell>
          <cell r="B5548" t="str">
            <v>ATROFIA DE LA MAMA</v>
          </cell>
          <cell r="C5548" t="str">
            <v>086</v>
          </cell>
        </row>
        <row r="5549">
          <cell r="A5549" t="str">
            <v>N643</v>
          </cell>
          <cell r="B5549" t="str">
            <v>GALATORREA NO ASOCIADA CON EL PARTO</v>
          </cell>
          <cell r="C5549" t="str">
            <v>086</v>
          </cell>
        </row>
        <row r="5550">
          <cell r="A5550" t="str">
            <v>N644</v>
          </cell>
          <cell r="B5550" t="str">
            <v>MASTODINIA</v>
          </cell>
          <cell r="C5550" t="str">
            <v>086</v>
          </cell>
        </row>
        <row r="5551">
          <cell r="A5551" t="str">
            <v>N645</v>
          </cell>
          <cell r="B5551" t="str">
            <v>OTROS SIGNOS Y SINTOMAS RELATIVOS A LA MAMA</v>
          </cell>
          <cell r="C5551" t="str">
            <v>086</v>
          </cell>
        </row>
        <row r="5552">
          <cell r="A5552" t="str">
            <v>N648</v>
          </cell>
          <cell r="B5552" t="str">
            <v>OTROS TRASTORNOS ESPECIFICADOS DE LA MAMA</v>
          </cell>
          <cell r="C5552" t="str">
            <v>086</v>
          </cell>
        </row>
        <row r="5553">
          <cell r="A5553" t="str">
            <v>N649</v>
          </cell>
          <cell r="B5553" t="str">
            <v>TRASTORNO DE LA MAMA, NO ESPECIFICADO</v>
          </cell>
          <cell r="C5553" t="str">
            <v>086</v>
          </cell>
        </row>
        <row r="5554">
          <cell r="A5554" t="str">
            <v>N70</v>
          </cell>
          <cell r="B5554" t="str">
            <v>SALPINGITIS Y OOFORITIS</v>
          </cell>
          <cell r="C5554" t="str">
            <v>086</v>
          </cell>
        </row>
        <row r="5555">
          <cell r="A5555" t="str">
            <v>N700</v>
          </cell>
          <cell r="B5555" t="str">
            <v>SALPINGITIS Y OOFORITIS AGUDA</v>
          </cell>
          <cell r="C5555" t="str">
            <v>086</v>
          </cell>
        </row>
        <row r="5556">
          <cell r="A5556" t="str">
            <v>N701</v>
          </cell>
          <cell r="B5556" t="str">
            <v>SALPINGITIS Y OOFORITID CRONICA</v>
          </cell>
          <cell r="C5556" t="str">
            <v>086</v>
          </cell>
        </row>
        <row r="5557">
          <cell r="A5557" t="str">
            <v>N709</v>
          </cell>
          <cell r="B5557" t="str">
            <v>SALPINGITIS Y OOFORITIS, NO ESPECIFICADAS</v>
          </cell>
          <cell r="C5557" t="str">
            <v>086</v>
          </cell>
        </row>
        <row r="5558">
          <cell r="A5558" t="str">
            <v>N71</v>
          </cell>
          <cell r="B5558" t="str">
            <v>ENFERMEDAD INFLAMATORIA DEL UTERO, EXCEPTO DEL CUELLO UTERINO</v>
          </cell>
          <cell r="C5558" t="str">
            <v>086</v>
          </cell>
        </row>
        <row r="5559">
          <cell r="A5559" t="str">
            <v>N710</v>
          </cell>
          <cell r="B5559" t="str">
            <v>ENFERMEDAD INFLAMATORIA AGUDA DEL UTERO</v>
          </cell>
          <cell r="C5559" t="str">
            <v>086</v>
          </cell>
        </row>
        <row r="5560">
          <cell r="A5560" t="str">
            <v>N711</v>
          </cell>
          <cell r="B5560" t="str">
            <v>ENFERMEDAD INFLAMATORIA CRONICA DEL UTERO</v>
          </cell>
          <cell r="C5560" t="str">
            <v>086</v>
          </cell>
        </row>
        <row r="5561">
          <cell r="A5561" t="str">
            <v>N719</v>
          </cell>
          <cell r="B5561" t="str">
            <v>ENFERMEDAD INFLAMATORIA DEL UTERO, NO ESPECIFICADA</v>
          </cell>
          <cell r="C5561" t="str">
            <v>086</v>
          </cell>
        </row>
        <row r="5562">
          <cell r="A5562" t="str">
            <v>N72</v>
          </cell>
          <cell r="B5562" t="str">
            <v>ENFERMEDAD INFLAMATORIA DEL CUELLO UTERINO</v>
          </cell>
          <cell r="C5562" t="str">
            <v>086</v>
          </cell>
        </row>
        <row r="5563">
          <cell r="A5563" t="str">
            <v>N73</v>
          </cell>
          <cell r="B5563" t="str">
            <v>OTRAS ENFERMEDADES PELVICAS INFLAMATORIAS FEMENINAS</v>
          </cell>
          <cell r="C5563" t="str">
            <v>086</v>
          </cell>
        </row>
        <row r="5564">
          <cell r="A5564" t="str">
            <v>N730</v>
          </cell>
          <cell r="B5564" t="str">
            <v>PARAMETRITIS Y CELULITIS PELVICA AGUDA</v>
          </cell>
          <cell r="C5564" t="str">
            <v>086</v>
          </cell>
        </row>
        <row r="5565">
          <cell r="A5565" t="str">
            <v>N731</v>
          </cell>
          <cell r="B5565" t="str">
            <v>PARAMETRITIS Y CELULITIS PELVICA CRONICA</v>
          </cell>
          <cell r="C5565" t="str">
            <v>086</v>
          </cell>
        </row>
        <row r="5566">
          <cell r="A5566" t="str">
            <v>N732</v>
          </cell>
          <cell r="B5566" t="str">
            <v>PARAMETRITIS Y CELULITIS NO ESPECIFICADA</v>
          </cell>
          <cell r="C5566" t="str">
            <v>086</v>
          </cell>
        </row>
        <row r="5567">
          <cell r="A5567" t="str">
            <v>N733</v>
          </cell>
          <cell r="B5567" t="str">
            <v>PERITONITIS PELVICA AGUDA, FEMENINA</v>
          </cell>
          <cell r="C5567" t="str">
            <v>086</v>
          </cell>
        </row>
        <row r="5568">
          <cell r="A5568" t="str">
            <v>N734</v>
          </cell>
          <cell r="B5568" t="str">
            <v>PERITONITIS PELVICA CRONICA, FEMENINA</v>
          </cell>
          <cell r="C5568" t="str">
            <v>086</v>
          </cell>
        </row>
        <row r="5569">
          <cell r="A5569" t="str">
            <v>N735</v>
          </cell>
          <cell r="B5569" t="str">
            <v>PERITONITIS PELVICA FEMENINA, NO ESPECIFICADA</v>
          </cell>
          <cell r="C5569" t="str">
            <v>086</v>
          </cell>
        </row>
        <row r="5570">
          <cell r="A5570" t="str">
            <v>N736</v>
          </cell>
          <cell r="B5570" t="str">
            <v>ADHERENCIAS PERITONEALES PELVICAS FEMENINAS</v>
          </cell>
          <cell r="C5570" t="str">
            <v>086</v>
          </cell>
        </row>
        <row r="5571">
          <cell r="A5571" t="str">
            <v>N738</v>
          </cell>
          <cell r="B5571" t="str">
            <v>OTRAS ENFERMEDADES INFLATORIAS PELVICAS FEMENINAS</v>
          </cell>
          <cell r="C5571" t="str">
            <v>086</v>
          </cell>
        </row>
        <row r="5572">
          <cell r="A5572" t="str">
            <v>N739</v>
          </cell>
          <cell r="B5572" t="str">
            <v>ENFERMEDAD INFLAMATORIA PELVICA FEMENINA, NO ESPECIFICADA</v>
          </cell>
          <cell r="C5572" t="str">
            <v>086</v>
          </cell>
        </row>
        <row r="5573">
          <cell r="A5573" t="str">
            <v>N75</v>
          </cell>
          <cell r="B5573" t="str">
            <v>ENFERMEDADES DE LA GLANDULA DE BARTHOLIN</v>
          </cell>
          <cell r="C5573" t="str">
            <v>086</v>
          </cell>
        </row>
        <row r="5574">
          <cell r="A5574" t="str">
            <v>N750</v>
          </cell>
          <cell r="B5574" t="str">
            <v>QUISTE DE LA GLANDULA DE BARTHOLIN</v>
          </cell>
          <cell r="C5574" t="str">
            <v>086</v>
          </cell>
        </row>
        <row r="5575">
          <cell r="A5575" t="str">
            <v>N751</v>
          </cell>
          <cell r="B5575" t="str">
            <v>ABSCESO DE LA GLANDULA DE BARTHOLIN</v>
          </cell>
          <cell r="C5575" t="str">
            <v>086</v>
          </cell>
        </row>
        <row r="5576">
          <cell r="A5576" t="str">
            <v>N758</v>
          </cell>
          <cell r="B5576" t="str">
            <v>OTRAS ENFERMEDADES DE LA GLANDULA DE BARTHOLIN</v>
          </cell>
          <cell r="C5576" t="str">
            <v>086</v>
          </cell>
        </row>
        <row r="5577">
          <cell r="A5577" t="str">
            <v>N759</v>
          </cell>
          <cell r="B5577" t="str">
            <v>ENFERMEDAD DE LA GLANDULA DE BARTHOLIN, NO ESPECIFICADA</v>
          </cell>
          <cell r="C5577" t="str">
            <v>086</v>
          </cell>
        </row>
        <row r="5578">
          <cell r="A5578" t="str">
            <v>N76</v>
          </cell>
          <cell r="B5578" t="str">
            <v>OTRAS AFECCIONES INFLAMATORIAS DE LA VAGINA Y DE LA VULVA</v>
          </cell>
          <cell r="C5578" t="str">
            <v>086</v>
          </cell>
        </row>
        <row r="5579">
          <cell r="A5579" t="str">
            <v>N760</v>
          </cell>
          <cell r="B5579" t="str">
            <v>VAGINITIS AGUDA</v>
          </cell>
          <cell r="C5579" t="str">
            <v>086</v>
          </cell>
        </row>
        <row r="5580">
          <cell r="A5580" t="str">
            <v>N761</v>
          </cell>
          <cell r="B5580" t="str">
            <v>VAGINITIS SUBAGUDA Y CRONICA</v>
          </cell>
          <cell r="C5580" t="str">
            <v>086</v>
          </cell>
        </row>
        <row r="5581">
          <cell r="A5581" t="str">
            <v>N762</v>
          </cell>
          <cell r="B5581" t="str">
            <v>VULVITIS AGUDA</v>
          </cell>
          <cell r="C5581" t="str">
            <v>086</v>
          </cell>
        </row>
        <row r="5582">
          <cell r="A5582" t="str">
            <v>N763</v>
          </cell>
          <cell r="B5582" t="str">
            <v>VULVITIS SUBAGUDA Y CRONICA</v>
          </cell>
          <cell r="C5582" t="str">
            <v>086</v>
          </cell>
        </row>
        <row r="5583">
          <cell r="A5583" t="str">
            <v>N764</v>
          </cell>
          <cell r="B5583" t="str">
            <v>ABSCESO VULVAR</v>
          </cell>
          <cell r="C5583" t="str">
            <v>086</v>
          </cell>
        </row>
        <row r="5584">
          <cell r="A5584" t="str">
            <v>N765</v>
          </cell>
          <cell r="B5584" t="str">
            <v>ULCERACION DE LA VAGINA</v>
          </cell>
          <cell r="C5584" t="str">
            <v>086</v>
          </cell>
        </row>
        <row r="5585">
          <cell r="A5585" t="str">
            <v>N766</v>
          </cell>
          <cell r="B5585" t="str">
            <v>ULCERACION DE LA VULVA</v>
          </cell>
          <cell r="C5585" t="str">
            <v>086</v>
          </cell>
        </row>
        <row r="5586">
          <cell r="A5586" t="str">
            <v>N768</v>
          </cell>
          <cell r="B5586" t="str">
            <v>OTRAS INFLAMACIONES ESPECIFICADAS DE LA VAGINA Y DE LA VULVA</v>
          </cell>
          <cell r="C5586" t="str">
            <v>086</v>
          </cell>
        </row>
        <row r="5587">
          <cell r="A5587" t="str">
            <v>N80</v>
          </cell>
          <cell r="B5587" t="str">
            <v>ENDOMETRIOSIS</v>
          </cell>
          <cell r="C5587" t="str">
            <v>086</v>
          </cell>
        </row>
        <row r="5588">
          <cell r="A5588" t="str">
            <v>N800</v>
          </cell>
          <cell r="B5588" t="str">
            <v>ENDOMETRIOSIS DEL UTERO</v>
          </cell>
          <cell r="C5588" t="str">
            <v>086</v>
          </cell>
        </row>
        <row r="5589">
          <cell r="A5589" t="str">
            <v>N801</v>
          </cell>
          <cell r="B5589" t="str">
            <v>ENDOMETRIOSIS DEL OVARIO</v>
          </cell>
          <cell r="C5589" t="str">
            <v>086</v>
          </cell>
        </row>
        <row r="5590">
          <cell r="A5590" t="str">
            <v>N802</v>
          </cell>
          <cell r="B5590" t="str">
            <v>ENDOMETRIOSIS DE LA TROMPA DE FALOPIO</v>
          </cell>
          <cell r="C5590" t="str">
            <v>086</v>
          </cell>
        </row>
        <row r="5591">
          <cell r="A5591" t="str">
            <v>N803</v>
          </cell>
          <cell r="B5591" t="str">
            <v>ENDOMETRIOSIS DEL PERITONEO PELVICO</v>
          </cell>
          <cell r="C5591" t="str">
            <v>086</v>
          </cell>
        </row>
        <row r="5592">
          <cell r="A5592" t="str">
            <v>N804</v>
          </cell>
          <cell r="B5592" t="str">
            <v>ENDOMETRIOSIS DEL TABIQUE RECTOVAGINAL Y DE LA VAGINA</v>
          </cell>
          <cell r="C5592" t="str">
            <v>086</v>
          </cell>
        </row>
        <row r="5593">
          <cell r="A5593" t="str">
            <v>N805</v>
          </cell>
          <cell r="B5593" t="str">
            <v>ENDOMETRIOSIS DEL INTESTINO</v>
          </cell>
          <cell r="C5593" t="str">
            <v>086</v>
          </cell>
        </row>
        <row r="5594">
          <cell r="A5594" t="str">
            <v>N806</v>
          </cell>
          <cell r="B5594" t="str">
            <v>ENDOMETRIOSIS EN CICATRIZ CUTANEA</v>
          </cell>
          <cell r="C5594" t="str">
            <v>086</v>
          </cell>
        </row>
        <row r="5595">
          <cell r="A5595" t="str">
            <v>N808</v>
          </cell>
          <cell r="B5595" t="str">
            <v>OTRAS ENDOMETRIOSIS</v>
          </cell>
          <cell r="C5595" t="str">
            <v>086</v>
          </cell>
        </row>
        <row r="5596">
          <cell r="A5596" t="str">
            <v>N809</v>
          </cell>
          <cell r="B5596" t="str">
            <v>ENDOMETRIOSIS, NO ESPECIFICADA</v>
          </cell>
          <cell r="C5596" t="str">
            <v>086</v>
          </cell>
        </row>
        <row r="5597">
          <cell r="A5597" t="str">
            <v>N81</v>
          </cell>
          <cell r="B5597" t="str">
            <v>PROLAPSO GENITAL FEMENINO</v>
          </cell>
          <cell r="C5597" t="str">
            <v>086</v>
          </cell>
        </row>
        <row r="5598">
          <cell r="A5598" t="str">
            <v>N810</v>
          </cell>
          <cell r="B5598" t="str">
            <v>URETROCELE FEMENINO</v>
          </cell>
          <cell r="C5598" t="str">
            <v>086</v>
          </cell>
        </row>
        <row r="5599">
          <cell r="A5599" t="str">
            <v>N811</v>
          </cell>
          <cell r="B5599" t="str">
            <v>CISTOCELE</v>
          </cell>
          <cell r="C5599" t="str">
            <v>086</v>
          </cell>
        </row>
        <row r="5600">
          <cell r="A5600" t="str">
            <v>N812</v>
          </cell>
          <cell r="B5600" t="str">
            <v>PROLAPSO UTEROVAGINAL INCOMPLETO</v>
          </cell>
          <cell r="C5600" t="str">
            <v>086</v>
          </cell>
        </row>
        <row r="5601">
          <cell r="A5601" t="str">
            <v>N813</v>
          </cell>
          <cell r="B5601" t="str">
            <v>PROLAPSO UTEROVAGINAL COMPLETO</v>
          </cell>
          <cell r="C5601" t="str">
            <v>086</v>
          </cell>
        </row>
        <row r="5602">
          <cell r="A5602" t="str">
            <v>N814</v>
          </cell>
          <cell r="B5602" t="str">
            <v>PROLAPSO UTEROVAGINAL, SIN OTRA ESPECIFICACION</v>
          </cell>
          <cell r="C5602" t="str">
            <v>086</v>
          </cell>
        </row>
        <row r="5603">
          <cell r="A5603" t="str">
            <v>N815</v>
          </cell>
          <cell r="B5603" t="str">
            <v>ENTEROCELE VAGINAL</v>
          </cell>
          <cell r="C5603" t="str">
            <v>086</v>
          </cell>
        </row>
        <row r="5604">
          <cell r="A5604" t="str">
            <v>N816</v>
          </cell>
          <cell r="B5604" t="str">
            <v>RECTOCELE</v>
          </cell>
          <cell r="C5604" t="str">
            <v>086</v>
          </cell>
        </row>
        <row r="5605">
          <cell r="A5605" t="str">
            <v>N818</v>
          </cell>
          <cell r="B5605" t="str">
            <v>OTROS PROLAPSOS GENITALES FEMENINOS</v>
          </cell>
          <cell r="C5605" t="str">
            <v>086</v>
          </cell>
        </row>
        <row r="5606">
          <cell r="A5606" t="str">
            <v>N819</v>
          </cell>
          <cell r="B5606" t="str">
            <v>PROLAPSO GENITAL FEMENINO, NO ESPECIFICADO</v>
          </cell>
          <cell r="C5606" t="str">
            <v>086</v>
          </cell>
        </row>
        <row r="5607">
          <cell r="A5607" t="str">
            <v>N82</v>
          </cell>
          <cell r="B5607" t="str">
            <v>FISTULA QUE AFECTAN EL TRACTO GENITAL FEMENINO</v>
          </cell>
          <cell r="C5607" t="str">
            <v>086</v>
          </cell>
        </row>
        <row r="5608">
          <cell r="A5608" t="str">
            <v>N820</v>
          </cell>
          <cell r="B5608" t="str">
            <v>FISTULA VESICOVAGINAL</v>
          </cell>
          <cell r="C5608" t="str">
            <v>086</v>
          </cell>
        </row>
        <row r="5609">
          <cell r="A5609" t="str">
            <v>N821</v>
          </cell>
          <cell r="B5609" t="str">
            <v>OTRAS FISTULAS DE LAS VIAS GENITOURINARIAS FEMENINAS</v>
          </cell>
          <cell r="C5609" t="str">
            <v>086</v>
          </cell>
        </row>
        <row r="5610">
          <cell r="A5610" t="str">
            <v>N822</v>
          </cell>
          <cell r="B5610" t="str">
            <v>FISTULA DE LA VAGINA AL INTESTINO DELGADO</v>
          </cell>
          <cell r="C5610" t="str">
            <v>086</v>
          </cell>
        </row>
        <row r="5611">
          <cell r="A5611" t="str">
            <v>N823</v>
          </cell>
          <cell r="B5611" t="str">
            <v>FISTULA DE LA VAGINA AL INTESTINO GRUESO</v>
          </cell>
          <cell r="C5611" t="str">
            <v>086</v>
          </cell>
        </row>
        <row r="5612">
          <cell r="A5612" t="str">
            <v>N824</v>
          </cell>
          <cell r="B5612" t="str">
            <v>OTRAS FISTULAS DEL TRACTO INTESTINAL GENITAL FEMENINO</v>
          </cell>
          <cell r="C5612" t="str">
            <v>086</v>
          </cell>
        </row>
        <row r="5613">
          <cell r="A5613" t="str">
            <v>N825</v>
          </cell>
          <cell r="B5613" t="str">
            <v>FISTULA DEL TRACTO GENITAL FEMENINO A LA PIEL</v>
          </cell>
          <cell r="C5613" t="str">
            <v>086</v>
          </cell>
        </row>
        <row r="5614">
          <cell r="A5614" t="str">
            <v>N828</v>
          </cell>
          <cell r="B5614" t="str">
            <v>OTRAS FISTULA DEL TRACTO GENITAL FEMENINO</v>
          </cell>
          <cell r="C5614" t="str">
            <v>086</v>
          </cell>
        </row>
        <row r="5615">
          <cell r="A5615" t="str">
            <v>N829</v>
          </cell>
          <cell r="B5615" t="str">
            <v>FISTULA DEL TRACTO GENITAL FEMENINO, SIN OTRA ESPECIFICACION</v>
          </cell>
          <cell r="C5615" t="str">
            <v>086</v>
          </cell>
        </row>
        <row r="5616">
          <cell r="A5616" t="str">
            <v>N83</v>
          </cell>
          <cell r="B5616" t="str">
            <v>TRASTORNOS NO INFLAMATORIOS DEL OVARIO, DE LA TROMP. DE FALOPIO Y DEL</v>
          </cell>
          <cell r="C5616" t="str">
            <v>086</v>
          </cell>
        </row>
        <row r="5617">
          <cell r="A5617" t="str">
            <v>N830</v>
          </cell>
          <cell r="B5617" t="str">
            <v>QUISTE FOLICULAR DEL OVARIO</v>
          </cell>
          <cell r="C5617" t="str">
            <v>086</v>
          </cell>
        </row>
        <row r="5618">
          <cell r="A5618" t="str">
            <v>N831</v>
          </cell>
          <cell r="B5618" t="str">
            <v>QUISTE DEL CUERPO AMARILLO</v>
          </cell>
          <cell r="C5618" t="str">
            <v>086</v>
          </cell>
        </row>
        <row r="5619">
          <cell r="A5619" t="str">
            <v>N832</v>
          </cell>
          <cell r="B5619" t="str">
            <v>OTROS QUISTES OVARICOS Y LOS NO ESPECIFICADOS</v>
          </cell>
          <cell r="C5619" t="str">
            <v>086</v>
          </cell>
        </row>
        <row r="5620">
          <cell r="A5620" t="str">
            <v>N833</v>
          </cell>
          <cell r="B5620" t="str">
            <v>ATROFIA ADQUIRIDA DEL OVARIO Y DE LA TROMPA DE FALOPIO</v>
          </cell>
          <cell r="C5620" t="str">
            <v>086</v>
          </cell>
        </row>
        <row r="5621">
          <cell r="A5621" t="str">
            <v>N834</v>
          </cell>
          <cell r="B5621" t="str">
            <v>PROLAPSO Y HERNIA DEL OVARIO Y DE LA TROMPA DE FALOPIO</v>
          </cell>
          <cell r="C5621" t="str">
            <v>086</v>
          </cell>
        </row>
        <row r="5622">
          <cell r="A5622" t="str">
            <v>N835</v>
          </cell>
          <cell r="B5622" t="str">
            <v>TORSION DE OVARIO, PEDICULO DE OVARIO Y TROMPA DE FALOPIO</v>
          </cell>
          <cell r="C5622" t="str">
            <v>086</v>
          </cell>
        </row>
        <row r="5623">
          <cell r="A5623" t="str">
            <v>N836</v>
          </cell>
          <cell r="B5623" t="str">
            <v>HEMATOSALPINX</v>
          </cell>
          <cell r="C5623" t="str">
            <v>086</v>
          </cell>
        </row>
        <row r="5624">
          <cell r="A5624" t="str">
            <v>N837</v>
          </cell>
          <cell r="B5624" t="str">
            <v>HEMATOMA DEL LIGAMENTO ANCHO</v>
          </cell>
          <cell r="C5624" t="str">
            <v>086</v>
          </cell>
        </row>
        <row r="5625">
          <cell r="A5625" t="str">
            <v>N838</v>
          </cell>
          <cell r="B5625" t="str">
            <v>OTROS TRASTORNOS NO INFLAMATORIOS DEL OVARIO, DE LA TROMPA DE FALOP</v>
          </cell>
          <cell r="C5625" t="str">
            <v>086</v>
          </cell>
        </row>
        <row r="5626">
          <cell r="A5626" t="str">
            <v>N839</v>
          </cell>
          <cell r="B5626" t="str">
            <v>ENFERMEDAD NO INFLAMATORIA DEL OVARIO, DE LA TROMPA DE FALOPIO Y DEL</v>
          </cell>
          <cell r="C5626" t="str">
            <v>086</v>
          </cell>
        </row>
        <row r="5627">
          <cell r="A5627" t="str">
            <v>N84</v>
          </cell>
          <cell r="B5627" t="str">
            <v>POLIPO DEL TRACTO GENITAL FEMENINO</v>
          </cell>
          <cell r="C5627" t="str">
            <v>086</v>
          </cell>
        </row>
        <row r="5628">
          <cell r="A5628" t="str">
            <v>N840</v>
          </cell>
          <cell r="B5628" t="str">
            <v>POLIPO DEL CUERPO DEL UTERO</v>
          </cell>
          <cell r="C5628" t="str">
            <v>086</v>
          </cell>
        </row>
        <row r="5629">
          <cell r="A5629" t="str">
            <v>N841</v>
          </cell>
          <cell r="B5629" t="str">
            <v>POLIPO DEL CUELLO DEL UTERO</v>
          </cell>
          <cell r="C5629" t="str">
            <v>086</v>
          </cell>
        </row>
        <row r="5630">
          <cell r="A5630" t="str">
            <v>N842</v>
          </cell>
          <cell r="B5630" t="str">
            <v>POLIPO DE LA VAGINA</v>
          </cell>
          <cell r="C5630" t="str">
            <v>086</v>
          </cell>
        </row>
        <row r="5631">
          <cell r="A5631" t="str">
            <v>N843</v>
          </cell>
          <cell r="B5631" t="str">
            <v>POLIPO DE LA VULVA</v>
          </cell>
          <cell r="C5631" t="str">
            <v>086</v>
          </cell>
        </row>
        <row r="5632">
          <cell r="A5632" t="str">
            <v>N848</v>
          </cell>
          <cell r="B5632" t="str">
            <v>POLIPO DE OTRAS PARTES DEL TRACTO GENITAL FEMENINO</v>
          </cell>
          <cell r="C5632" t="str">
            <v>086</v>
          </cell>
        </row>
        <row r="5633">
          <cell r="A5633" t="str">
            <v>N849</v>
          </cell>
          <cell r="B5633" t="str">
            <v>POLIPO DEL TRACTO GENITAL FEMENINO, NO ESPECIFICADO</v>
          </cell>
          <cell r="C5633" t="str">
            <v>086</v>
          </cell>
        </row>
        <row r="5634">
          <cell r="A5634" t="str">
            <v>N85</v>
          </cell>
          <cell r="B5634" t="str">
            <v>OTROS TRASTORNOS NO INFLAMATOEIOS DEL UTERO, EXCEPTO DEL CUELLO</v>
          </cell>
          <cell r="C5634" t="str">
            <v>086</v>
          </cell>
        </row>
        <row r="5635">
          <cell r="A5635" t="str">
            <v>N850</v>
          </cell>
          <cell r="B5635" t="str">
            <v>HIPERPLASIA DE GLANDULA DEL ENDOMETRIO</v>
          </cell>
          <cell r="C5635" t="str">
            <v>086</v>
          </cell>
        </row>
        <row r="5636">
          <cell r="A5636" t="str">
            <v>N851</v>
          </cell>
          <cell r="B5636" t="str">
            <v>HIPERPLASIA ADENOMATOSA DEL ENDOMETRIO</v>
          </cell>
          <cell r="C5636" t="str">
            <v>086</v>
          </cell>
        </row>
        <row r="5637">
          <cell r="A5637" t="str">
            <v>N852</v>
          </cell>
          <cell r="B5637" t="str">
            <v>HIPERTROFIA DEL UTERO</v>
          </cell>
          <cell r="C5637" t="str">
            <v>086</v>
          </cell>
        </row>
        <row r="5638">
          <cell r="A5638" t="str">
            <v>N853</v>
          </cell>
          <cell r="B5638" t="str">
            <v>SUBINVOLUCION DEL UTERO</v>
          </cell>
          <cell r="C5638" t="str">
            <v>086</v>
          </cell>
        </row>
        <row r="5639">
          <cell r="A5639" t="str">
            <v>N854</v>
          </cell>
          <cell r="B5639" t="str">
            <v>MALA POSICION DEL UTERO</v>
          </cell>
          <cell r="C5639" t="str">
            <v>086</v>
          </cell>
        </row>
        <row r="5640">
          <cell r="A5640" t="str">
            <v>N855</v>
          </cell>
          <cell r="B5640" t="str">
            <v>INVERSION DEL UTERO</v>
          </cell>
          <cell r="C5640" t="str">
            <v>086</v>
          </cell>
        </row>
        <row r="5641">
          <cell r="A5641" t="str">
            <v>N856</v>
          </cell>
          <cell r="B5641" t="str">
            <v>SINEQUIAS INTRAUTERINAS</v>
          </cell>
          <cell r="C5641" t="str">
            <v>086</v>
          </cell>
        </row>
        <row r="5642">
          <cell r="A5642" t="str">
            <v>N857</v>
          </cell>
          <cell r="B5642" t="str">
            <v>HEMATOMETRA</v>
          </cell>
          <cell r="C5642" t="str">
            <v>086</v>
          </cell>
        </row>
        <row r="5643">
          <cell r="A5643" t="str">
            <v>N858</v>
          </cell>
          <cell r="B5643" t="str">
            <v>OTROS TRASTORNOS NO INFLATORIOS ESPECIFICADOS DEL UTERO</v>
          </cell>
          <cell r="C5643" t="str">
            <v>086</v>
          </cell>
        </row>
        <row r="5644">
          <cell r="A5644" t="str">
            <v>N859</v>
          </cell>
          <cell r="B5644" t="str">
            <v>TRASTORNO NO INFLAMATORIO DEL UTERO, NO ESPECIFICADO</v>
          </cell>
          <cell r="C5644" t="str">
            <v>086</v>
          </cell>
        </row>
        <row r="5645">
          <cell r="A5645" t="str">
            <v>N86</v>
          </cell>
          <cell r="B5645" t="str">
            <v>EROSION Y ECTROPION DEL CUELLO DEL UTERO</v>
          </cell>
          <cell r="C5645" t="str">
            <v>086</v>
          </cell>
        </row>
        <row r="5646">
          <cell r="A5646" t="str">
            <v>N87</v>
          </cell>
          <cell r="B5646" t="str">
            <v>DISPLASIA DEL CUELLO UTERINO</v>
          </cell>
          <cell r="C5646" t="str">
            <v>086</v>
          </cell>
        </row>
        <row r="5647">
          <cell r="A5647" t="str">
            <v>N870</v>
          </cell>
          <cell r="B5647" t="str">
            <v>DISPLASIA CERVICAL LEVE</v>
          </cell>
          <cell r="C5647" t="str">
            <v>086</v>
          </cell>
        </row>
        <row r="5648">
          <cell r="A5648" t="str">
            <v>N871</v>
          </cell>
          <cell r="B5648" t="str">
            <v>DISPLASIA CERVICAL MODERADA</v>
          </cell>
          <cell r="C5648" t="str">
            <v>086</v>
          </cell>
        </row>
        <row r="5649">
          <cell r="A5649" t="str">
            <v>N872</v>
          </cell>
          <cell r="B5649" t="str">
            <v>DISPLASIA CERVICAL SEVERA, NO CLASIFICADA EN OTRA PARTE</v>
          </cell>
          <cell r="C5649" t="str">
            <v>086</v>
          </cell>
        </row>
        <row r="5650">
          <cell r="A5650" t="str">
            <v>N879</v>
          </cell>
          <cell r="B5650" t="str">
            <v>DISPLASIA DEL CUELLO DEL UTERO, NO ESPECIFICADA</v>
          </cell>
          <cell r="C5650" t="str">
            <v>086</v>
          </cell>
        </row>
        <row r="5651">
          <cell r="A5651" t="str">
            <v>N88</v>
          </cell>
          <cell r="B5651" t="str">
            <v>OTROS TRASTORNOS NO INFLAMATORIOS DEL CUELLO DEL UTERO</v>
          </cell>
          <cell r="C5651" t="str">
            <v>086</v>
          </cell>
        </row>
        <row r="5652">
          <cell r="A5652" t="str">
            <v>N880</v>
          </cell>
          <cell r="B5652" t="str">
            <v>LEUCOPLASIA DEL CUELLO DEL UTERO</v>
          </cell>
          <cell r="C5652" t="str">
            <v>086</v>
          </cell>
        </row>
        <row r="5653">
          <cell r="A5653" t="str">
            <v>N881</v>
          </cell>
          <cell r="B5653" t="str">
            <v>LACERACION ANTIGUA DEL CUELLO DEL UTERO</v>
          </cell>
          <cell r="C5653" t="str">
            <v>086</v>
          </cell>
        </row>
        <row r="5654">
          <cell r="A5654" t="str">
            <v>N882</v>
          </cell>
          <cell r="B5654" t="str">
            <v>ESTRECHEZ Y ESTENOSIS DEL CUELLO DEL UTERO</v>
          </cell>
          <cell r="C5654" t="str">
            <v>086</v>
          </cell>
        </row>
        <row r="5655">
          <cell r="A5655" t="str">
            <v>N883</v>
          </cell>
          <cell r="B5655" t="str">
            <v>INCOMPETENCIA DEL CUELLO DEL UTERO</v>
          </cell>
          <cell r="C5655" t="str">
            <v>086</v>
          </cell>
        </row>
        <row r="5656">
          <cell r="A5656" t="str">
            <v>N884</v>
          </cell>
          <cell r="B5656" t="str">
            <v>ELONGACION HIPERTROFICA DEL CUELLO DEL UTERO</v>
          </cell>
          <cell r="C5656" t="str">
            <v>086</v>
          </cell>
        </row>
        <row r="5657">
          <cell r="A5657" t="str">
            <v>N888</v>
          </cell>
          <cell r="B5657" t="str">
            <v>OTROS TRASTORNOS NO INFLAMATORIOS ESPECIFICADOS DEL CUELLO DEL UTER</v>
          </cell>
          <cell r="C5657" t="str">
            <v>086</v>
          </cell>
        </row>
        <row r="5658">
          <cell r="A5658" t="str">
            <v>N889</v>
          </cell>
          <cell r="B5658" t="str">
            <v>TRASTORNO NO INFLAMATORIO DEL CUELLO DEL UTERO, NO ESPECIFICADO</v>
          </cell>
          <cell r="C5658" t="str">
            <v>086</v>
          </cell>
        </row>
        <row r="5659">
          <cell r="A5659" t="str">
            <v>N89</v>
          </cell>
          <cell r="B5659" t="str">
            <v>OTROS TRASTORNOS NO INFLAMATORIOS DE LA VAGINA</v>
          </cell>
          <cell r="C5659" t="str">
            <v>086</v>
          </cell>
        </row>
        <row r="5660">
          <cell r="A5660" t="str">
            <v>N890</v>
          </cell>
          <cell r="B5660" t="str">
            <v>DISPLASIA VAGINAL LEVE</v>
          </cell>
          <cell r="C5660" t="str">
            <v>086</v>
          </cell>
        </row>
        <row r="5661">
          <cell r="A5661" t="str">
            <v>N891</v>
          </cell>
          <cell r="B5661" t="str">
            <v>DISPLASIA VAGINAL MODERADA</v>
          </cell>
          <cell r="C5661" t="str">
            <v>086</v>
          </cell>
        </row>
        <row r="5662">
          <cell r="A5662" t="str">
            <v>N892</v>
          </cell>
          <cell r="B5662" t="str">
            <v>DISPLASIA VAGINAL SEVERA, NO CLASIFICADA EN OTRA PARTE</v>
          </cell>
          <cell r="C5662" t="str">
            <v>086</v>
          </cell>
        </row>
        <row r="5663">
          <cell r="A5663" t="str">
            <v>N893</v>
          </cell>
          <cell r="B5663" t="str">
            <v>DISPLASIA DE LA VAGINA, NO ESPECIFICADA</v>
          </cell>
          <cell r="C5663" t="str">
            <v>086</v>
          </cell>
        </row>
        <row r="5664">
          <cell r="A5664" t="str">
            <v>N894</v>
          </cell>
          <cell r="B5664" t="str">
            <v>LEUCOPLASIA DE LA VAGINA</v>
          </cell>
          <cell r="C5664" t="str">
            <v>086</v>
          </cell>
        </row>
        <row r="5665">
          <cell r="A5665" t="str">
            <v>N895</v>
          </cell>
          <cell r="B5665" t="str">
            <v>ESTRECHEZ Y ATRESIA DE LA VAGINA</v>
          </cell>
          <cell r="C5665" t="str">
            <v>086</v>
          </cell>
        </row>
        <row r="5666">
          <cell r="A5666" t="str">
            <v>N896</v>
          </cell>
          <cell r="B5666" t="str">
            <v>ANILLO DE HIMEN ESTRECHO</v>
          </cell>
          <cell r="C5666" t="str">
            <v>086</v>
          </cell>
        </row>
        <row r="5667">
          <cell r="A5667" t="str">
            <v>N897</v>
          </cell>
          <cell r="B5667" t="str">
            <v>HEMATOCOLPOS</v>
          </cell>
          <cell r="C5667" t="str">
            <v>086</v>
          </cell>
        </row>
        <row r="5668">
          <cell r="A5668" t="str">
            <v>N898</v>
          </cell>
          <cell r="B5668" t="str">
            <v>OTROS TRASTORNOS ESPECIFICADOS NO INFLAMATORIOS DE LA VAGINA</v>
          </cell>
          <cell r="C5668" t="str">
            <v>086</v>
          </cell>
        </row>
        <row r="5669">
          <cell r="A5669" t="str">
            <v>N899</v>
          </cell>
          <cell r="B5669" t="str">
            <v>TRASTORNO NO INFLAMATORIO DE LA VAGINA, NO ESPECIFICADO</v>
          </cell>
          <cell r="C5669" t="str">
            <v>086</v>
          </cell>
        </row>
        <row r="5670">
          <cell r="A5670" t="str">
            <v>N90</v>
          </cell>
          <cell r="B5670" t="str">
            <v>OTROS TRASTORNOS NO INFLAMATORIOS DE LA VULVA Y DEL PERINEO</v>
          </cell>
          <cell r="C5670" t="str">
            <v>086</v>
          </cell>
        </row>
        <row r="5671">
          <cell r="A5671" t="str">
            <v>N900</v>
          </cell>
          <cell r="B5671" t="str">
            <v>DISPLASIA VULVAR LEVE</v>
          </cell>
          <cell r="C5671" t="str">
            <v>086</v>
          </cell>
        </row>
        <row r="5672">
          <cell r="A5672" t="str">
            <v>N901</v>
          </cell>
          <cell r="B5672" t="str">
            <v>DISPLASIA VULVAR MODERADA</v>
          </cell>
          <cell r="C5672" t="str">
            <v>086</v>
          </cell>
        </row>
        <row r="5673">
          <cell r="A5673" t="str">
            <v>N902</v>
          </cell>
          <cell r="B5673" t="str">
            <v>DISPLASIA VULVAR SEVERA, NO CLASIFICADA EN OTRA PARTE</v>
          </cell>
          <cell r="C5673" t="str">
            <v>086</v>
          </cell>
        </row>
        <row r="5674">
          <cell r="A5674" t="str">
            <v>N903</v>
          </cell>
          <cell r="B5674" t="str">
            <v>DISPLASIA DE LA VULVA, NO ESPECIFICADA</v>
          </cell>
          <cell r="C5674" t="str">
            <v>086</v>
          </cell>
        </row>
        <row r="5675">
          <cell r="A5675" t="str">
            <v>N904</v>
          </cell>
          <cell r="B5675" t="str">
            <v>LEUCOPLASIA DE LA VULVA</v>
          </cell>
          <cell r="C5675" t="str">
            <v>086</v>
          </cell>
        </row>
        <row r="5676">
          <cell r="A5676" t="str">
            <v>N905</v>
          </cell>
          <cell r="B5676" t="str">
            <v>ATROFIA DE LA VULVA</v>
          </cell>
          <cell r="C5676" t="str">
            <v>086</v>
          </cell>
        </row>
        <row r="5677">
          <cell r="A5677" t="str">
            <v>N906</v>
          </cell>
          <cell r="B5677" t="str">
            <v>HIPERTROFIA DE LA VULVA</v>
          </cell>
          <cell r="C5677" t="str">
            <v>086</v>
          </cell>
        </row>
        <row r="5678">
          <cell r="A5678" t="str">
            <v>N907</v>
          </cell>
          <cell r="B5678" t="str">
            <v>QUISTE DE LA VULVA</v>
          </cell>
          <cell r="C5678" t="str">
            <v>086</v>
          </cell>
        </row>
        <row r="5679">
          <cell r="A5679" t="str">
            <v>N908</v>
          </cell>
          <cell r="B5679" t="str">
            <v>OTROS TRASTORNOS NO INFLAMATORIOS ESPECIFICADOS DE LA VULVA Y DEL P</v>
          </cell>
          <cell r="C5679" t="str">
            <v>086</v>
          </cell>
        </row>
        <row r="5680">
          <cell r="A5680" t="str">
            <v>N909</v>
          </cell>
          <cell r="B5680" t="str">
            <v>TRASTORNO NO INFLAMATORIO DE LA VULVA Y DEL PERINEO, NO ESPECIFICADO</v>
          </cell>
          <cell r="C5680" t="str">
            <v>086</v>
          </cell>
        </row>
        <row r="5681">
          <cell r="A5681" t="str">
            <v>N91</v>
          </cell>
          <cell r="B5681" t="str">
            <v>MENSTRUACION AUSENTE, ESCASA O RARA</v>
          </cell>
          <cell r="C5681" t="str">
            <v>086</v>
          </cell>
        </row>
        <row r="5682">
          <cell r="A5682" t="str">
            <v>N910</v>
          </cell>
          <cell r="B5682" t="str">
            <v>AMENORREA PRIMARIA</v>
          </cell>
          <cell r="C5682" t="str">
            <v>086</v>
          </cell>
        </row>
        <row r="5683">
          <cell r="A5683" t="str">
            <v>N911</v>
          </cell>
          <cell r="B5683" t="str">
            <v>AMENORREA SECUNDARIA</v>
          </cell>
          <cell r="C5683" t="str">
            <v>086</v>
          </cell>
        </row>
        <row r="5684">
          <cell r="A5684" t="str">
            <v>N912</v>
          </cell>
          <cell r="B5684" t="str">
            <v>AMENORREA, SIN OTRA ESPECIFICACION</v>
          </cell>
          <cell r="C5684" t="str">
            <v>086</v>
          </cell>
        </row>
        <row r="5685">
          <cell r="A5685" t="str">
            <v>N913</v>
          </cell>
          <cell r="B5685" t="str">
            <v>OLIGOMENORREA PRIMARIA</v>
          </cell>
          <cell r="C5685" t="str">
            <v>086</v>
          </cell>
        </row>
        <row r="5686">
          <cell r="A5686" t="str">
            <v>N914</v>
          </cell>
          <cell r="B5686" t="str">
            <v>OLIGOMENORREA SECUNDARIA</v>
          </cell>
          <cell r="C5686" t="str">
            <v>086</v>
          </cell>
        </row>
        <row r="5687">
          <cell r="A5687" t="str">
            <v>N915</v>
          </cell>
          <cell r="B5687" t="str">
            <v>OLIGOMENORREA, NO ESPECIFICADA</v>
          </cell>
          <cell r="C5687" t="str">
            <v>086</v>
          </cell>
        </row>
        <row r="5688">
          <cell r="A5688" t="str">
            <v>N92</v>
          </cell>
          <cell r="B5688" t="str">
            <v>MENSTRUACION EXCESIVA, FRECUENTE E IRREGULAR</v>
          </cell>
          <cell r="C5688" t="str">
            <v>086</v>
          </cell>
        </row>
        <row r="5689">
          <cell r="A5689" t="str">
            <v>N920</v>
          </cell>
          <cell r="B5689" t="str">
            <v>MENSTRUACION EXCESIVA Y FRECUENTE CON CICLO REGULAR</v>
          </cell>
          <cell r="C5689" t="str">
            <v>086</v>
          </cell>
        </row>
        <row r="5690">
          <cell r="A5690" t="str">
            <v>N921</v>
          </cell>
          <cell r="B5690" t="str">
            <v>MENSTRUACION EXCESIVA Y FRECUENTE CON CICLO IRREGULAR</v>
          </cell>
          <cell r="C5690" t="str">
            <v>086</v>
          </cell>
        </row>
        <row r="5691">
          <cell r="A5691" t="str">
            <v>N922</v>
          </cell>
          <cell r="B5691" t="str">
            <v>MENSTRUACION EXCESIVA EN LA PUBERTAD</v>
          </cell>
          <cell r="C5691" t="str">
            <v>086</v>
          </cell>
        </row>
        <row r="5692">
          <cell r="A5692" t="str">
            <v>N923</v>
          </cell>
          <cell r="B5692" t="str">
            <v>HEMORRAGIA POR OVULACION</v>
          </cell>
          <cell r="C5692" t="str">
            <v>086</v>
          </cell>
        </row>
        <row r="5693">
          <cell r="A5693" t="str">
            <v>N924</v>
          </cell>
          <cell r="B5693" t="str">
            <v>HEMORRAGIA EXCESIVA EN PERIODO PREMENOPAUSICO</v>
          </cell>
          <cell r="C5693" t="str">
            <v>086</v>
          </cell>
        </row>
        <row r="5694">
          <cell r="A5694" t="str">
            <v>N925</v>
          </cell>
          <cell r="B5694" t="str">
            <v>OTRAS MENSTRUACIONES IRREGULARES ESPECIFICADAS</v>
          </cell>
          <cell r="C5694" t="str">
            <v>086</v>
          </cell>
        </row>
        <row r="5695">
          <cell r="A5695" t="str">
            <v>N926</v>
          </cell>
          <cell r="B5695" t="str">
            <v>MENSTRUACION IRREGULAR, NO ESPECIFICADA</v>
          </cell>
          <cell r="C5695" t="str">
            <v>086</v>
          </cell>
        </row>
        <row r="5696">
          <cell r="A5696" t="str">
            <v>N93</v>
          </cell>
          <cell r="B5696" t="str">
            <v>OTRAS HEMORRAGIAS UTERINAS O VAGINALES ANORMALES</v>
          </cell>
          <cell r="C5696" t="str">
            <v>086</v>
          </cell>
        </row>
        <row r="5697">
          <cell r="A5697" t="str">
            <v>N930</v>
          </cell>
          <cell r="B5697" t="str">
            <v>HEMORRAGIA POSCOITO Y POSTCONTACTO</v>
          </cell>
          <cell r="C5697" t="str">
            <v>086</v>
          </cell>
        </row>
        <row r="5698">
          <cell r="A5698" t="str">
            <v>N938</v>
          </cell>
          <cell r="B5698" t="str">
            <v>OTRAS HEMORRAGIAS UTERINAS O VAGINALES ANORMALES ESPECIFICADAS</v>
          </cell>
          <cell r="C5698" t="str">
            <v>086</v>
          </cell>
        </row>
        <row r="5699">
          <cell r="A5699" t="str">
            <v>N939</v>
          </cell>
          <cell r="B5699" t="str">
            <v>HEMORRAGIA VAGINALES Y UTERINA ANORMAL, NO ESPECIFICADA</v>
          </cell>
          <cell r="C5699" t="str">
            <v>086</v>
          </cell>
        </row>
        <row r="5700">
          <cell r="A5700" t="str">
            <v>N94</v>
          </cell>
          <cell r="B5700" t="str">
            <v>DOLOR Y OTRAS AFECCIONES RELACIONADAS CON LOS ORGANOS GENITALES Y</v>
          </cell>
          <cell r="C5700" t="str">
            <v>086</v>
          </cell>
        </row>
        <row r="5701">
          <cell r="A5701" t="str">
            <v>N940</v>
          </cell>
          <cell r="B5701" t="str">
            <v>DOLOR INTERMENSTRUAL</v>
          </cell>
          <cell r="C5701" t="str">
            <v>086</v>
          </cell>
        </row>
        <row r="5702">
          <cell r="A5702" t="str">
            <v>N941</v>
          </cell>
          <cell r="B5702" t="str">
            <v>DISPAREUNIA</v>
          </cell>
          <cell r="C5702" t="str">
            <v>086</v>
          </cell>
        </row>
        <row r="5703">
          <cell r="A5703" t="str">
            <v>N942</v>
          </cell>
          <cell r="B5703" t="str">
            <v>VAGINISMO</v>
          </cell>
          <cell r="C5703" t="str">
            <v>086</v>
          </cell>
        </row>
        <row r="5704">
          <cell r="A5704" t="str">
            <v>N943</v>
          </cell>
          <cell r="B5704" t="str">
            <v>SINDROME DE TENSION PREMENSTRUAL</v>
          </cell>
          <cell r="C5704" t="str">
            <v>086</v>
          </cell>
        </row>
        <row r="5705">
          <cell r="A5705" t="str">
            <v>N944</v>
          </cell>
          <cell r="B5705" t="str">
            <v>DISMENORREA PRIMARIA</v>
          </cell>
          <cell r="C5705" t="str">
            <v>086</v>
          </cell>
        </row>
        <row r="5706">
          <cell r="A5706" t="str">
            <v>N945</v>
          </cell>
          <cell r="B5706" t="str">
            <v>DISMENORREA SECUNDARIA</v>
          </cell>
          <cell r="C5706" t="str">
            <v>086</v>
          </cell>
        </row>
        <row r="5707">
          <cell r="A5707" t="str">
            <v>N946</v>
          </cell>
          <cell r="B5707" t="str">
            <v>DISMENORREA, NO ESPECIFICADA</v>
          </cell>
          <cell r="C5707" t="str">
            <v>086</v>
          </cell>
        </row>
        <row r="5708">
          <cell r="A5708" t="str">
            <v>N948</v>
          </cell>
          <cell r="B5708" t="str">
            <v>OTRAS AFECCIONES ESPECIF. ASOCIADAS CON LOS ORGANOS GENITALES FEMEN</v>
          </cell>
          <cell r="C5708" t="str">
            <v>086</v>
          </cell>
        </row>
        <row r="5709">
          <cell r="A5709" t="str">
            <v>N949</v>
          </cell>
          <cell r="B5709" t="str">
            <v>AFECCIONES NO ESPECIF. ASOCIADAS CON LOS ORGANOS GENITALES FEMENIN</v>
          </cell>
          <cell r="C5709" t="str">
            <v>086</v>
          </cell>
        </row>
        <row r="5710">
          <cell r="A5710" t="str">
            <v>N95</v>
          </cell>
          <cell r="B5710" t="str">
            <v>OTROS TRASTORNOS MENOPAUSICOS Y PERIMENOPAUSICOS</v>
          </cell>
          <cell r="C5710" t="str">
            <v>086</v>
          </cell>
        </row>
        <row r="5711">
          <cell r="A5711" t="str">
            <v>N950</v>
          </cell>
          <cell r="B5711" t="str">
            <v>HEMORRAGIA POSTMENOPAUSICA</v>
          </cell>
          <cell r="C5711" t="str">
            <v>086</v>
          </cell>
        </row>
        <row r="5712">
          <cell r="A5712" t="str">
            <v>N951</v>
          </cell>
          <cell r="B5712" t="str">
            <v>ESTADOS MENOPAUSICOS Y CLIMATERICOS FEMENINOS</v>
          </cell>
          <cell r="C5712" t="str">
            <v>086</v>
          </cell>
        </row>
        <row r="5713">
          <cell r="A5713" t="str">
            <v>N952</v>
          </cell>
          <cell r="B5713" t="str">
            <v>VAGINITIS ATROFICA POSTMENOPAUSICA</v>
          </cell>
          <cell r="C5713" t="str">
            <v>086</v>
          </cell>
        </row>
        <row r="5714">
          <cell r="A5714" t="str">
            <v>N953</v>
          </cell>
          <cell r="B5714" t="str">
            <v>ESTADOS ASOCIADOS CON MENOPAUSIA ARTIFICIAL</v>
          </cell>
          <cell r="C5714" t="str">
            <v>086</v>
          </cell>
        </row>
        <row r="5715">
          <cell r="A5715" t="str">
            <v>N958</v>
          </cell>
          <cell r="B5715" t="str">
            <v>OTROS TRASTORNOS MENOPAUSICOS Y PERIMENOPAUSICOS ESPECIFICADOS</v>
          </cell>
          <cell r="C5715" t="str">
            <v>086</v>
          </cell>
        </row>
        <row r="5716">
          <cell r="A5716" t="str">
            <v>N959</v>
          </cell>
          <cell r="B5716" t="str">
            <v>TRASTORNO MENOPAUSICO Y PERIMENOPAUSICO, NO ESPECIFICADO</v>
          </cell>
          <cell r="C5716" t="str">
            <v>086</v>
          </cell>
        </row>
        <row r="5717">
          <cell r="A5717" t="str">
            <v>N96</v>
          </cell>
          <cell r="B5717" t="str">
            <v>ABORTADORA HABITUAL</v>
          </cell>
          <cell r="C5717" t="str">
            <v>086</v>
          </cell>
        </row>
        <row r="5718">
          <cell r="A5718" t="str">
            <v>N97</v>
          </cell>
          <cell r="B5718" t="str">
            <v>INFERTILIDAD FEMENINA</v>
          </cell>
          <cell r="C5718" t="str">
            <v>086</v>
          </cell>
        </row>
        <row r="5719">
          <cell r="A5719" t="str">
            <v>N970</v>
          </cell>
          <cell r="B5719" t="str">
            <v>INFERTILIDAD FEMENINA ASOCIADA CON FALTA DE OVULACION</v>
          </cell>
          <cell r="C5719" t="str">
            <v>086</v>
          </cell>
        </row>
        <row r="5720">
          <cell r="A5720" t="str">
            <v>N971</v>
          </cell>
          <cell r="B5720" t="str">
            <v>INFERTILIDAD FEMENINA DE ORIGEN TUBARICO</v>
          </cell>
          <cell r="C5720" t="str">
            <v>086</v>
          </cell>
        </row>
        <row r="5721">
          <cell r="A5721" t="str">
            <v>N972</v>
          </cell>
          <cell r="B5721" t="str">
            <v>INFERTILIDAD FEMENINA DE ORIGEN UTERINO</v>
          </cell>
          <cell r="C5721" t="str">
            <v>086</v>
          </cell>
        </row>
        <row r="5722">
          <cell r="A5722" t="str">
            <v>N973</v>
          </cell>
          <cell r="B5722" t="str">
            <v>INFERTILIDAD FEMENINA DE ORIGEN CERVICAL</v>
          </cell>
          <cell r="C5722" t="str">
            <v>086</v>
          </cell>
        </row>
        <row r="5723">
          <cell r="A5723" t="str">
            <v>N974</v>
          </cell>
          <cell r="B5723" t="str">
            <v>INFERTILIDAD FEMENINA ASOCIADA CON FACTORES MASCULINOS</v>
          </cell>
          <cell r="C5723" t="str">
            <v>086</v>
          </cell>
        </row>
        <row r="5724">
          <cell r="A5724" t="str">
            <v>N978</v>
          </cell>
          <cell r="B5724" t="str">
            <v>INFERTILIDAD FEMENINA DE OTRO ORIGEN</v>
          </cell>
          <cell r="C5724" t="str">
            <v>086</v>
          </cell>
        </row>
        <row r="5725">
          <cell r="A5725" t="str">
            <v>N979</v>
          </cell>
          <cell r="B5725" t="str">
            <v>INFERTILIDAD FEMENINA, NO ESPECIFICADA</v>
          </cell>
          <cell r="C5725" t="str">
            <v>086</v>
          </cell>
        </row>
        <row r="5726">
          <cell r="A5726" t="str">
            <v>N98</v>
          </cell>
          <cell r="B5726" t="str">
            <v>COMPLICACIONES ASOCIADOS CON LA FECUNDACION ARTIFICIAL</v>
          </cell>
          <cell r="C5726" t="str">
            <v>086</v>
          </cell>
        </row>
        <row r="5727">
          <cell r="A5727" t="str">
            <v>N980</v>
          </cell>
          <cell r="B5727" t="str">
            <v>INFECCION ASOCIADA INSEMINACION ARTIFICIAL</v>
          </cell>
          <cell r="C5727" t="str">
            <v>086</v>
          </cell>
        </row>
        <row r="5728">
          <cell r="A5728" t="str">
            <v>N981</v>
          </cell>
          <cell r="B5728" t="str">
            <v>HIPERESTIMULACION DE OVARIOS</v>
          </cell>
          <cell r="C5728" t="str">
            <v>086</v>
          </cell>
        </row>
        <row r="5729">
          <cell r="A5729" t="str">
            <v>N982</v>
          </cell>
          <cell r="B5729" t="str">
            <v>COMPLICACIONES EN EL INTENTO DE INTRODUCION DEL HUEVO FECUNDADO</v>
          </cell>
          <cell r="C5729" t="str">
            <v>086</v>
          </cell>
        </row>
        <row r="5730">
          <cell r="A5730" t="str">
            <v>N983</v>
          </cell>
          <cell r="B5730" t="str">
            <v>COMPLICACIONES EN EL INTENTO DE INTRODUCCION DEL EMBRION EN LA TRANS.</v>
          </cell>
          <cell r="C5730" t="str">
            <v>086</v>
          </cell>
        </row>
        <row r="5731">
          <cell r="A5731" t="str">
            <v>N988</v>
          </cell>
          <cell r="B5731" t="str">
            <v>OTRAS COMPLICACIONES ASOCIADAS CON LA FECUNDACION ARTIFICIAL</v>
          </cell>
          <cell r="C5731" t="str">
            <v>086</v>
          </cell>
        </row>
        <row r="5732">
          <cell r="A5732" t="str">
            <v>N989</v>
          </cell>
          <cell r="B5732" t="str">
            <v>COMPLICACION NO ESPECIFICADA ASOCIADA CON LA FECUNDACION ARTIFICIAL</v>
          </cell>
          <cell r="C5732" t="str">
            <v>086</v>
          </cell>
        </row>
        <row r="5733">
          <cell r="A5733" t="str">
            <v>N99</v>
          </cell>
          <cell r="B5733" t="str">
            <v>TRASTORNOS DEL SISTEMA GENITOURINARIO CONSECUTIVO A PROCEDIMIENTO</v>
          </cell>
          <cell r="C5733" t="str">
            <v>086</v>
          </cell>
        </row>
        <row r="5734">
          <cell r="A5734" t="str">
            <v>N990</v>
          </cell>
          <cell r="B5734" t="str">
            <v>INSUFICIENCIA RENAL CONSECUTIVO A PROCEDIMIENTOS</v>
          </cell>
          <cell r="C5734" t="str">
            <v>086</v>
          </cell>
        </row>
        <row r="5735">
          <cell r="A5735" t="str">
            <v>N991</v>
          </cell>
          <cell r="B5735" t="str">
            <v>ESTRECHEZ URETRAL CONSECUTIVA A PROCEDIMIENTOS</v>
          </cell>
          <cell r="C5735" t="str">
            <v>086</v>
          </cell>
        </row>
        <row r="5736">
          <cell r="A5736" t="str">
            <v>N992</v>
          </cell>
          <cell r="B5736" t="str">
            <v>ADHERENCIAS POSTOPERATORIAS DE LA VAGINA</v>
          </cell>
          <cell r="C5736" t="str">
            <v>086</v>
          </cell>
        </row>
        <row r="5737">
          <cell r="A5737" t="str">
            <v>N993</v>
          </cell>
          <cell r="B5737" t="str">
            <v>PROLAPSO DE LA CUPULA VAGINAL DESPUES HISTERECTOMIA</v>
          </cell>
          <cell r="C5737" t="str">
            <v>086</v>
          </cell>
        </row>
        <row r="5738">
          <cell r="A5738" t="str">
            <v>N994</v>
          </cell>
          <cell r="B5738" t="str">
            <v>ADHERENCIAS PERITONEALES PELVICAS CONSECUTIVAS A PROCEDIMIENTOS</v>
          </cell>
          <cell r="C5738" t="str">
            <v>086</v>
          </cell>
        </row>
        <row r="5739">
          <cell r="A5739" t="str">
            <v>N995</v>
          </cell>
          <cell r="B5739" t="str">
            <v>MAL FUNCIONAMIENTO DE ESTOMA EXTERNO DE VIAS URINARIAS</v>
          </cell>
          <cell r="C5739" t="str">
            <v>086</v>
          </cell>
        </row>
        <row r="5740">
          <cell r="A5740" t="str">
            <v>N998</v>
          </cell>
          <cell r="B5740" t="str">
            <v>OTROS TRASTORNOS DEL SISTEMA GENITOURINARIO CONSECUT.  A PROCEDIMIENTO</v>
          </cell>
          <cell r="C5740" t="str">
            <v>086</v>
          </cell>
        </row>
        <row r="5741">
          <cell r="A5741" t="str">
            <v>N999</v>
          </cell>
          <cell r="B5741" t="str">
            <v>TRASTORNO NO ESPECIFICADO DEL SIST. GENITOURINARIO CONSECUT. A PROC.</v>
          </cell>
          <cell r="C5741" t="str">
            <v>086</v>
          </cell>
        </row>
        <row r="5742">
          <cell r="A5742" t="str">
            <v>O00</v>
          </cell>
          <cell r="B5742" t="str">
            <v>EMBARAZO ECTOPICO</v>
          </cell>
          <cell r="C5742" t="str">
            <v>088</v>
          </cell>
        </row>
        <row r="5743">
          <cell r="A5743" t="str">
            <v>O000</v>
          </cell>
          <cell r="B5743" t="str">
            <v>EMBARAZO ABDOMINAL</v>
          </cell>
          <cell r="C5743" t="str">
            <v>088</v>
          </cell>
        </row>
        <row r="5744">
          <cell r="A5744" t="str">
            <v>O001</v>
          </cell>
          <cell r="B5744" t="str">
            <v>EMBARAZO TUBARICO</v>
          </cell>
          <cell r="C5744" t="str">
            <v>088</v>
          </cell>
        </row>
        <row r="5745">
          <cell r="A5745" t="str">
            <v>O002</v>
          </cell>
          <cell r="B5745" t="str">
            <v>EMBARAZO OVARICO</v>
          </cell>
          <cell r="C5745" t="str">
            <v>088</v>
          </cell>
        </row>
        <row r="5746">
          <cell r="A5746" t="str">
            <v>O008</v>
          </cell>
          <cell r="B5746" t="str">
            <v>OTROS EMBARAZOS ECTOPICOS</v>
          </cell>
          <cell r="C5746" t="str">
            <v>088</v>
          </cell>
        </row>
        <row r="5747">
          <cell r="A5747" t="str">
            <v>O009</v>
          </cell>
          <cell r="B5747" t="str">
            <v>EMBARAZO ECTOPICO, NO ESPECIFICADO</v>
          </cell>
          <cell r="C5747" t="str">
            <v>088</v>
          </cell>
        </row>
        <row r="5748">
          <cell r="A5748" t="str">
            <v>O01</v>
          </cell>
          <cell r="B5748" t="str">
            <v>MOLA HIDATIFORME</v>
          </cell>
          <cell r="C5748" t="str">
            <v>088</v>
          </cell>
        </row>
        <row r="5749">
          <cell r="A5749" t="str">
            <v>O010</v>
          </cell>
          <cell r="B5749" t="str">
            <v>MOLA HIDATIFORME CLASICA</v>
          </cell>
          <cell r="C5749" t="str">
            <v>088</v>
          </cell>
        </row>
        <row r="5750">
          <cell r="A5750" t="str">
            <v>O011</v>
          </cell>
          <cell r="B5750" t="str">
            <v>MOLA HIDATIFORME, INCOMPLETA O PARCIAL</v>
          </cell>
          <cell r="C5750" t="str">
            <v>088</v>
          </cell>
        </row>
        <row r="5751">
          <cell r="A5751" t="str">
            <v>O019</v>
          </cell>
          <cell r="B5751" t="str">
            <v>MOLA HIDATIFORME, NO ESPECIFICADA</v>
          </cell>
          <cell r="C5751" t="str">
            <v>088</v>
          </cell>
        </row>
        <row r="5752">
          <cell r="A5752" t="str">
            <v>O02</v>
          </cell>
          <cell r="B5752" t="str">
            <v>OTOROS PRODUCTOS ANORMALES DE LA CONCEPCION</v>
          </cell>
          <cell r="C5752" t="str">
            <v>088</v>
          </cell>
        </row>
        <row r="5753">
          <cell r="A5753" t="str">
            <v>O020</v>
          </cell>
          <cell r="B5753" t="str">
            <v>DETENCION DEL DESARROLLO DEL HUEVO Y MOLA NO HIDATIFORME</v>
          </cell>
          <cell r="C5753" t="str">
            <v>088</v>
          </cell>
        </row>
        <row r="5754">
          <cell r="A5754" t="str">
            <v>O021</v>
          </cell>
          <cell r="B5754" t="str">
            <v>ABORTO RETENIDO</v>
          </cell>
          <cell r="C5754" t="str">
            <v>088</v>
          </cell>
        </row>
        <row r="5755">
          <cell r="A5755" t="str">
            <v>O028</v>
          </cell>
          <cell r="B5755" t="str">
            <v>OTROS PRODUCTOS ANORMALES ESPECIFICADOS DE LA CONCEPCION</v>
          </cell>
          <cell r="C5755" t="str">
            <v>088</v>
          </cell>
        </row>
        <row r="5756">
          <cell r="A5756" t="str">
            <v>O029</v>
          </cell>
          <cell r="B5756" t="str">
            <v>PRODUCTO ANORMAL DE LA CONCEPCION, NO ESPECIFICADO</v>
          </cell>
          <cell r="C5756" t="str">
            <v>088</v>
          </cell>
        </row>
        <row r="5757">
          <cell r="A5757" t="str">
            <v>O03</v>
          </cell>
          <cell r="B5757" t="str">
            <v>ABORTO ESPONTANEO</v>
          </cell>
          <cell r="C5757" t="str">
            <v>088</v>
          </cell>
        </row>
        <row r="5758">
          <cell r="A5758" t="str">
            <v>O04</v>
          </cell>
          <cell r="B5758" t="str">
            <v>ABORTO MEDICO</v>
          </cell>
          <cell r="C5758" t="str">
            <v>088</v>
          </cell>
        </row>
        <row r="5759">
          <cell r="A5759" t="str">
            <v>O05</v>
          </cell>
          <cell r="B5759" t="str">
            <v>OTRO ABORTO</v>
          </cell>
          <cell r="C5759" t="str">
            <v>088</v>
          </cell>
        </row>
        <row r="5760">
          <cell r="A5760" t="str">
            <v>O065</v>
          </cell>
          <cell r="B5760" t="str">
            <v>ABORTO NO ESPECIFICADO</v>
          </cell>
          <cell r="C5760" t="str">
            <v>088</v>
          </cell>
        </row>
        <row r="5761">
          <cell r="A5761" t="str">
            <v>O07</v>
          </cell>
          <cell r="B5761" t="str">
            <v>INTENTO FALLIDO DE ABORTO</v>
          </cell>
          <cell r="C5761" t="str">
            <v>088</v>
          </cell>
        </row>
        <row r="5762">
          <cell r="A5762" t="str">
            <v>O070</v>
          </cell>
          <cell r="B5762" t="str">
            <v>FALLA DE LA INDUCCION MEDICA DEL ABORTO, COMPLICADO POR INFECCION</v>
          </cell>
          <cell r="C5762" t="str">
            <v>088</v>
          </cell>
        </row>
        <row r="5763">
          <cell r="A5763" t="str">
            <v>O071</v>
          </cell>
          <cell r="B5763" t="str">
            <v>FALLA DE LA INDUCCION MEDICA DEL ABORTO, COMPLICADO POR HEMORRAFIA</v>
          </cell>
          <cell r="C5763" t="str">
            <v>088</v>
          </cell>
        </row>
        <row r="5764">
          <cell r="A5764" t="str">
            <v>O072</v>
          </cell>
          <cell r="B5764" t="str">
            <v>FALLA DE LA INDUCCION MEDICA DEL ABORTO, COMPLICADO POR EMBOLIA</v>
          </cell>
          <cell r="C5764" t="str">
            <v>088</v>
          </cell>
        </row>
        <row r="5765">
          <cell r="A5765" t="str">
            <v>O073</v>
          </cell>
          <cell r="B5765" t="str">
            <v>FALLA DE LA INDUCCION MEDICA DEL ABORTO, CON OTRAS COMPLIC. Y LAS NO</v>
          </cell>
          <cell r="C5765" t="str">
            <v>088</v>
          </cell>
        </row>
        <row r="5766">
          <cell r="A5766" t="str">
            <v>O074</v>
          </cell>
          <cell r="B5766" t="str">
            <v>FALLA DE LA INDUCCION MEDICA DEL ABORTO, SIN COMPLICACION</v>
          </cell>
          <cell r="C5766" t="str">
            <v>088</v>
          </cell>
        </row>
        <row r="5767">
          <cell r="A5767" t="str">
            <v>O075</v>
          </cell>
          <cell r="B5767" t="str">
            <v>PTORS INTENTOS FALLIDOS DE ABORTO Y LOS NO ESPECIFICADOS COMPLICADOS</v>
          </cell>
          <cell r="C5767" t="str">
            <v>088</v>
          </cell>
        </row>
        <row r="5768">
          <cell r="A5768" t="str">
            <v>O076</v>
          </cell>
          <cell r="B5768" t="str">
            <v>OTROS INTENTOS FALLIDOS DE ABORTO Y LOS NO ESPECIF. COMPLICADOS POR</v>
          </cell>
          <cell r="C5768" t="str">
            <v>088</v>
          </cell>
        </row>
        <row r="5769">
          <cell r="A5769" t="str">
            <v>O077</v>
          </cell>
          <cell r="B5769" t="str">
            <v>OTROS INTENTOS FALLIDOS DE ABORTO Y LOS NO ESPECIF. COMPLIC. POR EMBOL</v>
          </cell>
          <cell r="C5769" t="str">
            <v>088</v>
          </cell>
        </row>
        <row r="5770">
          <cell r="A5770" t="str">
            <v>O078</v>
          </cell>
          <cell r="B5770" t="str">
            <v>OTROS INTENTOS FALLIDOS DE ABORTO Y LOS NO ESPECIF.CON OTRAS COMPL</v>
          </cell>
          <cell r="C5770" t="str">
            <v>088</v>
          </cell>
        </row>
        <row r="5771">
          <cell r="A5771" t="str">
            <v>O079</v>
          </cell>
          <cell r="B5771" t="str">
            <v>OTROS INTENTOS FALLIDOS DE ABORTO Y LOS NO ESPECIF. SIN COMPLICACION</v>
          </cell>
          <cell r="C5771" t="str">
            <v>088</v>
          </cell>
        </row>
        <row r="5772">
          <cell r="A5772" t="str">
            <v>O08</v>
          </cell>
          <cell r="B5772" t="str">
            <v>COMPLICACIONES CONSECUTIVAS AL ABORTO, AL EMBARAZO ECTOPICO Y AL EMB</v>
          </cell>
          <cell r="C5772" t="str">
            <v>088</v>
          </cell>
        </row>
        <row r="5773">
          <cell r="A5773" t="str">
            <v>O080</v>
          </cell>
          <cell r="B5773" t="str">
            <v>INFECCION GENITAL Y PELVIANA CONSECUTIVA AL ABORTO, AL EMBARAZO ECTOP</v>
          </cell>
          <cell r="C5773" t="str">
            <v>088</v>
          </cell>
        </row>
        <row r="5774">
          <cell r="A5774" t="str">
            <v>O081</v>
          </cell>
          <cell r="B5774" t="str">
            <v>HEMORRAGIA EXCESIVA O TARDIA CONSECUTIVA AL ABORTO, AL EMBARAZO ECTOP</v>
          </cell>
          <cell r="C5774" t="str">
            <v>088</v>
          </cell>
        </row>
        <row r="5775">
          <cell r="A5775" t="str">
            <v>O082</v>
          </cell>
          <cell r="B5775" t="str">
            <v>EMBOLIA CONSECUTIVA AL ABORTO, AL EMBARAZO ECTOPICO Y AL EMB. MOLAR</v>
          </cell>
          <cell r="C5775" t="str">
            <v>088</v>
          </cell>
        </row>
        <row r="5776">
          <cell r="A5776" t="str">
            <v>O083</v>
          </cell>
          <cell r="B5776" t="str">
            <v>CHOQUE CONSECUTIVO AL ABORTO, AL EMBARAZO ECTOPICO Y AL EMB. MOLAR</v>
          </cell>
          <cell r="C5776" t="str">
            <v>088</v>
          </cell>
        </row>
        <row r="5777">
          <cell r="A5777" t="str">
            <v>O084</v>
          </cell>
          <cell r="B5777" t="str">
            <v>INSUFICIENCIA RENAL CONSECUTIVA AL ABORTO, AL EMBARAZO ECTOPICO Y AL</v>
          </cell>
          <cell r="C5777" t="str">
            <v>088</v>
          </cell>
        </row>
        <row r="5778">
          <cell r="A5778" t="str">
            <v>O085</v>
          </cell>
          <cell r="B5778" t="str">
            <v>TRASTORNO METABOLICO CONSECUTIVO AL ABORTO, AL EMBARAZO ECTOPICO</v>
          </cell>
          <cell r="C5778" t="str">
            <v>088</v>
          </cell>
        </row>
        <row r="5779">
          <cell r="A5779" t="str">
            <v>O086</v>
          </cell>
          <cell r="B5779" t="str">
            <v>LESION DE ORGANOS O TEJIDOS DE LA PELVIS CONSECUTIVO AL ABORTO</v>
          </cell>
          <cell r="C5779" t="str">
            <v>088</v>
          </cell>
        </row>
        <row r="5780">
          <cell r="A5780" t="str">
            <v>O087</v>
          </cell>
          <cell r="B5780" t="str">
            <v>OTRAS COMPLICACIONES VENOSAS CONSECUTIVAS AL ABORTO, AL EMB. ECTOPICO</v>
          </cell>
          <cell r="C5780" t="str">
            <v>088</v>
          </cell>
        </row>
        <row r="5781">
          <cell r="A5781" t="str">
            <v>O088</v>
          </cell>
          <cell r="B5781" t="str">
            <v>OTRAS COMPLICACIONES CONSECUTIVAS AL ABORTO, AL EMBARAZO ECTOPICO</v>
          </cell>
          <cell r="C5781" t="str">
            <v>088</v>
          </cell>
        </row>
        <row r="5782">
          <cell r="A5782" t="str">
            <v>O089</v>
          </cell>
          <cell r="B5782" t="str">
            <v>COMPLICACION NO ESPECIF. CONSECUTIVA AL ABORTO, AL EMBARAZO ECTOPICO</v>
          </cell>
          <cell r="C5782" t="str">
            <v>088</v>
          </cell>
        </row>
        <row r="5783">
          <cell r="A5783" t="str">
            <v>O10</v>
          </cell>
          <cell r="B5783" t="str">
            <v>HIPERTENSION PREEXISTENTE QUE COMPLICA EL EMBARAZO, EL PARTO Y EL PUER</v>
          </cell>
          <cell r="C5783" t="str">
            <v>088</v>
          </cell>
        </row>
        <row r="5784">
          <cell r="A5784" t="str">
            <v>O100</v>
          </cell>
          <cell r="B5784" t="str">
            <v>HIPERTENSION ESENCIAL PREEXISTENTE QUE COMPLICA EL EMBARAZO, EL PARTO</v>
          </cell>
          <cell r="C5784" t="str">
            <v>088</v>
          </cell>
        </row>
        <row r="5785">
          <cell r="A5785" t="str">
            <v>O101</v>
          </cell>
          <cell r="B5785" t="str">
            <v>ENFERMEDAD CARDIACA HIPERTENSIVA PREEXISTENTE QUE COMPLICA EL EMB.</v>
          </cell>
          <cell r="C5785" t="str">
            <v>088</v>
          </cell>
        </row>
        <row r="5786">
          <cell r="A5786" t="str">
            <v>O102</v>
          </cell>
          <cell r="B5786" t="str">
            <v>ENFERMEDAD RENAL HIPERTENSIVA PREEXIS. QUE COMPLICA EL EMBARAZO</v>
          </cell>
          <cell r="C5786" t="str">
            <v>088</v>
          </cell>
        </row>
        <row r="5787">
          <cell r="A5787" t="str">
            <v>O103</v>
          </cell>
          <cell r="B5787" t="str">
            <v>ENFERMEDAD CARDIO-RENAL HIPERT. PREEX. QUE COMPL. EL EMBARAZO EL PARTO</v>
          </cell>
          <cell r="C5787" t="str">
            <v>088</v>
          </cell>
        </row>
        <row r="5788">
          <cell r="A5788" t="str">
            <v>O104</v>
          </cell>
          <cell r="B5788" t="str">
            <v>HIPERTENSION SECUNDARIA PREEX. QUE COMPL. EL EMBARAZO, EL PARTO Y EL</v>
          </cell>
          <cell r="C5788" t="str">
            <v>088</v>
          </cell>
        </row>
        <row r="5789">
          <cell r="A5789" t="str">
            <v>O109</v>
          </cell>
          <cell r="B5789" t="str">
            <v>HIPERTENSION PREEX. NO ESPECIF. QUE COMPL. EL EMBARAZO, EL PARTO Y EL</v>
          </cell>
          <cell r="C5789" t="str">
            <v>088</v>
          </cell>
        </row>
        <row r="5790">
          <cell r="A5790" t="str">
            <v>O11</v>
          </cell>
          <cell r="B5790" t="str">
            <v>TRASTORNO HIPERTENSIVOS PREEXISTENTES, CON PROTEINURIA AGREGADA</v>
          </cell>
          <cell r="C5790" t="str">
            <v>088</v>
          </cell>
        </row>
        <row r="5791">
          <cell r="A5791" t="str">
            <v>O12</v>
          </cell>
          <cell r="B5791" t="str">
            <v>EDEMA Y PROTEINURIA GESTACIONALES (INDUCIDO POR EL EMBARAZO) SIN HIP</v>
          </cell>
          <cell r="C5791" t="str">
            <v>088</v>
          </cell>
        </row>
        <row r="5792">
          <cell r="A5792" t="str">
            <v>O120</v>
          </cell>
          <cell r="B5792" t="str">
            <v>EDEMA GESTACIONAL</v>
          </cell>
          <cell r="C5792" t="str">
            <v>088</v>
          </cell>
        </row>
        <row r="5793">
          <cell r="A5793" t="str">
            <v>O121</v>
          </cell>
          <cell r="B5793" t="str">
            <v>PROTEINURIA GESTACIONAL</v>
          </cell>
          <cell r="C5793" t="str">
            <v>088</v>
          </cell>
        </row>
        <row r="5794">
          <cell r="A5794" t="str">
            <v>O122</v>
          </cell>
          <cell r="B5794" t="str">
            <v>EDEMA GESTACIONAL CON PROTEINURIA</v>
          </cell>
          <cell r="C5794" t="str">
            <v>088</v>
          </cell>
        </row>
        <row r="5795">
          <cell r="A5795" t="str">
            <v>O13</v>
          </cell>
          <cell r="B5795" t="str">
            <v>HIPERTENSION GESTACIONAL (INDUCIDA POR EL EMBARAZO) SIN PROTEIN. SIGNI</v>
          </cell>
          <cell r="C5795" t="str">
            <v>088</v>
          </cell>
        </row>
        <row r="5796">
          <cell r="A5796" t="str">
            <v>O14</v>
          </cell>
          <cell r="B5796" t="str">
            <v>HIPERTENSION GESTACIONAL (INDUCIDA POR EL EMBARAZO) CON PROTEIN.SIGN</v>
          </cell>
          <cell r="C5796" t="str">
            <v>088</v>
          </cell>
        </row>
        <row r="5797">
          <cell r="A5797" t="str">
            <v>O140</v>
          </cell>
          <cell r="B5797" t="str">
            <v>PREECLAMPSIA MODERADA</v>
          </cell>
          <cell r="C5797" t="str">
            <v>088</v>
          </cell>
        </row>
        <row r="5798">
          <cell r="A5798" t="str">
            <v>O141</v>
          </cell>
          <cell r="B5798" t="str">
            <v>PREECLAMPSIA SEVERA</v>
          </cell>
          <cell r="C5798" t="str">
            <v>088</v>
          </cell>
        </row>
        <row r="5799">
          <cell r="A5799" t="str">
            <v>O149</v>
          </cell>
          <cell r="B5799" t="str">
            <v>PREECLAMPSIA, NO ESPECIFICADA</v>
          </cell>
          <cell r="C5799" t="str">
            <v>088</v>
          </cell>
        </row>
        <row r="5800">
          <cell r="A5800" t="str">
            <v>O15</v>
          </cell>
          <cell r="B5800" t="str">
            <v>ECLAMPSIA</v>
          </cell>
          <cell r="C5800" t="str">
            <v>088</v>
          </cell>
        </row>
        <row r="5801">
          <cell r="A5801" t="str">
            <v>O150</v>
          </cell>
          <cell r="B5801" t="str">
            <v>ECLAMPSIA EN EL EMBARAZO</v>
          </cell>
          <cell r="C5801" t="str">
            <v>088</v>
          </cell>
        </row>
        <row r="5802">
          <cell r="A5802" t="str">
            <v>O151</v>
          </cell>
          <cell r="B5802" t="str">
            <v>ECLAMPSIA DURANTE EL TRABAJO DE PARTO</v>
          </cell>
          <cell r="C5802" t="str">
            <v>088</v>
          </cell>
        </row>
        <row r="5803">
          <cell r="A5803" t="str">
            <v>O152</v>
          </cell>
          <cell r="B5803" t="str">
            <v>ECLAMPSIA EN EL PUERPERIO</v>
          </cell>
          <cell r="C5803" t="str">
            <v>088</v>
          </cell>
        </row>
        <row r="5804">
          <cell r="A5804" t="str">
            <v>O159</v>
          </cell>
          <cell r="B5804" t="str">
            <v>ECLAMPSIA, EN PERIODO NO ESPECIFICADO</v>
          </cell>
          <cell r="C5804" t="str">
            <v>088</v>
          </cell>
        </row>
        <row r="5805">
          <cell r="A5805" t="str">
            <v>O16</v>
          </cell>
          <cell r="B5805" t="str">
            <v>HIPERTENSION MATERNA, NO ESPECIFICADA</v>
          </cell>
          <cell r="C5805" t="str">
            <v>088</v>
          </cell>
        </row>
        <row r="5806">
          <cell r="A5806" t="str">
            <v>O20</v>
          </cell>
          <cell r="B5806" t="str">
            <v>HEMORRAGIA PRECOZ DEL EMBARAZO</v>
          </cell>
          <cell r="C5806" t="str">
            <v>088</v>
          </cell>
        </row>
        <row r="5807">
          <cell r="A5807" t="str">
            <v>O200</v>
          </cell>
          <cell r="B5807" t="str">
            <v>AMENAZA DE ABORTO</v>
          </cell>
          <cell r="C5807" t="str">
            <v>088</v>
          </cell>
        </row>
        <row r="5808">
          <cell r="A5808" t="str">
            <v>O208</v>
          </cell>
          <cell r="B5808" t="str">
            <v>OTRAS HEMORRAGIAS PRECOCES DEL EMBARAZO</v>
          </cell>
          <cell r="C5808" t="str">
            <v>088</v>
          </cell>
        </row>
        <row r="5809">
          <cell r="A5809" t="str">
            <v>O209</v>
          </cell>
          <cell r="B5809" t="str">
            <v>HEMORRAGIA PRECOZ DEL EMBARAZO, SIN OTRA ESPECIFICACION</v>
          </cell>
          <cell r="C5809" t="str">
            <v>088</v>
          </cell>
        </row>
        <row r="5810">
          <cell r="A5810" t="str">
            <v>O21</v>
          </cell>
          <cell r="B5810" t="str">
            <v>VOMITOS EXCESIVOS EN EL EMBARAZO</v>
          </cell>
          <cell r="C5810" t="str">
            <v>088</v>
          </cell>
        </row>
        <row r="5811">
          <cell r="A5811" t="str">
            <v>O210</v>
          </cell>
          <cell r="B5811" t="str">
            <v>HIPEREMESIS GRAVIDICA LEVE</v>
          </cell>
          <cell r="C5811" t="str">
            <v>088</v>
          </cell>
        </row>
        <row r="5812">
          <cell r="A5812" t="str">
            <v>O211</v>
          </cell>
          <cell r="B5812" t="str">
            <v>HIPEREMESIS GRAVIDICA CON TRASTORNOS METABOLICOS</v>
          </cell>
          <cell r="C5812" t="str">
            <v>088</v>
          </cell>
        </row>
        <row r="5813">
          <cell r="A5813" t="str">
            <v>O212</v>
          </cell>
          <cell r="B5813" t="str">
            <v>HIPEREMESIS GRAVIDICA TARDIA</v>
          </cell>
          <cell r="C5813" t="str">
            <v>088</v>
          </cell>
        </row>
        <row r="5814">
          <cell r="A5814" t="str">
            <v>O218</v>
          </cell>
          <cell r="B5814" t="str">
            <v>OTROS VOMITOS QUE COMPLICAN EL EMBARAZO</v>
          </cell>
          <cell r="C5814" t="str">
            <v>088</v>
          </cell>
        </row>
        <row r="5815">
          <cell r="A5815" t="str">
            <v>O219</v>
          </cell>
          <cell r="B5815" t="str">
            <v>VOMITOS DEL EMBARAZO, NO ESPECIFICADOS</v>
          </cell>
          <cell r="C5815" t="str">
            <v>088</v>
          </cell>
        </row>
        <row r="5816">
          <cell r="A5816" t="str">
            <v>O22</v>
          </cell>
          <cell r="B5816" t="str">
            <v>COMPLICACIONES VENOSAS EN EL EMBARAZO</v>
          </cell>
        </row>
        <row r="5817">
          <cell r="A5817" t="str">
            <v>O220</v>
          </cell>
          <cell r="B5817" t="str">
            <v>VENAS VARICOSAS DE LOS MIEMBROS INFERIORES EN EL EMBARAZO</v>
          </cell>
          <cell r="C5817" t="str">
            <v>088</v>
          </cell>
        </row>
        <row r="5818">
          <cell r="A5818" t="str">
            <v>O221</v>
          </cell>
          <cell r="B5818" t="str">
            <v>VARICES GENITALES EN EL EMBARAZO</v>
          </cell>
          <cell r="C5818" t="str">
            <v>088</v>
          </cell>
        </row>
        <row r="5819">
          <cell r="A5819" t="str">
            <v>O222</v>
          </cell>
          <cell r="B5819" t="str">
            <v>TROMBOFLEBITIS SUPERFICIAL EN EL EMBARAZO</v>
          </cell>
          <cell r="C5819" t="str">
            <v>088</v>
          </cell>
        </row>
        <row r="5820">
          <cell r="A5820" t="str">
            <v>O223</v>
          </cell>
          <cell r="B5820" t="str">
            <v>FLEBOTROMBOSIS PROFUNDA EN EL EMBARAZO</v>
          </cell>
          <cell r="C5820" t="str">
            <v>088</v>
          </cell>
        </row>
        <row r="5821">
          <cell r="A5821" t="str">
            <v>O224</v>
          </cell>
          <cell r="B5821" t="str">
            <v>HEMORROIDES EN EL EMBARAZO</v>
          </cell>
          <cell r="C5821" t="str">
            <v>088</v>
          </cell>
        </row>
        <row r="5822">
          <cell r="A5822" t="str">
            <v>O225</v>
          </cell>
          <cell r="B5822" t="str">
            <v>TROMBOSIS VENOSA CEREBRAL EN EL EMBARAZO</v>
          </cell>
          <cell r="C5822" t="str">
            <v>088</v>
          </cell>
        </row>
        <row r="5823">
          <cell r="A5823" t="str">
            <v>O228</v>
          </cell>
          <cell r="B5823" t="str">
            <v>OTRAS COMPLICACIONES VENOSAS EN EL EMBARAZO</v>
          </cell>
          <cell r="C5823" t="str">
            <v>088</v>
          </cell>
        </row>
        <row r="5824">
          <cell r="A5824" t="str">
            <v>O229</v>
          </cell>
          <cell r="B5824" t="str">
            <v>COMPLICACION VENOSA NO ESPECIFICADA EN EL EMBARAZO</v>
          </cell>
          <cell r="C5824" t="str">
            <v>088</v>
          </cell>
        </row>
        <row r="5825">
          <cell r="A5825" t="str">
            <v>O23</v>
          </cell>
          <cell r="B5825" t="str">
            <v>INFECCION DE LAS GENITOURINARIAS EN EL EMBARAZO</v>
          </cell>
          <cell r="C5825" t="str">
            <v>088</v>
          </cell>
        </row>
        <row r="5826">
          <cell r="A5826" t="str">
            <v>O230</v>
          </cell>
          <cell r="B5826" t="str">
            <v>INFECCION DEL RIÑON EN EL EMBARAZO</v>
          </cell>
          <cell r="C5826" t="str">
            <v>088</v>
          </cell>
        </row>
        <row r="5827">
          <cell r="A5827" t="str">
            <v>O231</v>
          </cell>
          <cell r="B5827" t="str">
            <v>INFECCION DE LA VEJIGA URINARIA EN EL EMBARAZO</v>
          </cell>
          <cell r="C5827" t="str">
            <v>088</v>
          </cell>
        </row>
        <row r="5828">
          <cell r="A5828" t="str">
            <v>O232</v>
          </cell>
          <cell r="B5828" t="str">
            <v>INFECCION DE LA URETRA EN EL EMBARAZO</v>
          </cell>
          <cell r="C5828" t="str">
            <v>088</v>
          </cell>
        </row>
        <row r="5829">
          <cell r="A5829" t="str">
            <v>O233</v>
          </cell>
          <cell r="B5829" t="str">
            <v>INFECCION DE OTRAS PARTES DE LAS VIAS URINARIAS EN EL EMBARAZO</v>
          </cell>
          <cell r="C5829" t="str">
            <v>088</v>
          </cell>
        </row>
        <row r="5830">
          <cell r="A5830" t="str">
            <v>O234</v>
          </cell>
          <cell r="B5830" t="str">
            <v>INFECCION NO ESPECIFICADA DE LAS VIAS URINATIAS EN EL EMBARAZO</v>
          </cell>
          <cell r="C5830" t="str">
            <v>088</v>
          </cell>
        </row>
        <row r="5831">
          <cell r="A5831" t="str">
            <v>O235</v>
          </cell>
          <cell r="B5831" t="str">
            <v>INFECCION GENITAL EN EL EMBARAZO</v>
          </cell>
          <cell r="C5831" t="str">
            <v>088</v>
          </cell>
        </row>
        <row r="5832">
          <cell r="A5832" t="str">
            <v>O239</v>
          </cell>
          <cell r="B5832" t="str">
            <v>OTRAS INFECCIONES Y LAS NO ESPECIF. DE LAS VIAS GENITOURINARIAS EN EL</v>
          </cell>
          <cell r="C5832" t="str">
            <v>088</v>
          </cell>
        </row>
        <row r="5833">
          <cell r="A5833" t="str">
            <v>O24</v>
          </cell>
          <cell r="B5833" t="str">
            <v>DIABETES MELLITUS EN EL EMBARAZO</v>
          </cell>
          <cell r="C5833" t="str">
            <v>088</v>
          </cell>
        </row>
        <row r="5834">
          <cell r="A5834" t="str">
            <v>O240</v>
          </cell>
          <cell r="B5834" t="str">
            <v>DIABETES MELLITUS PREEXISTENTE NO INSULINODEPENDIENTE, EN EL EMBARAZO</v>
          </cell>
          <cell r="C5834" t="str">
            <v>088</v>
          </cell>
        </row>
        <row r="5835">
          <cell r="A5835" t="str">
            <v>O241</v>
          </cell>
          <cell r="B5835" t="str">
            <v>DIABETES MELLITUS PREEXISTENTE NO INSULINODEPENDIENTE, EN EL EMBARAZO</v>
          </cell>
          <cell r="C5835" t="str">
            <v>088</v>
          </cell>
        </row>
        <row r="5836">
          <cell r="A5836" t="str">
            <v>O242</v>
          </cell>
          <cell r="B5836" t="str">
            <v>DIABETES MELLITUS PREEXISTENTE RELACIONADO CON DESNUTRICION, EN EL</v>
          </cell>
          <cell r="C5836" t="str">
            <v>088</v>
          </cell>
        </row>
        <row r="5837">
          <cell r="A5837" t="str">
            <v>O243</v>
          </cell>
          <cell r="B5837" t="str">
            <v>DIABETES MELLITUS PREEXISTENTE, SIN OTRA ESPECIF. EN EL EMBARAZO</v>
          </cell>
          <cell r="C5837" t="str">
            <v>088</v>
          </cell>
        </row>
        <row r="5838">
          <cell r="A5838" t="str">
            <v>O244</v>
          </cell>
          <cell r="B5838" t="str">
            <v>DIABETES MILLITUS QUE SE ORIGINA CON EL EMBARAZO</v>
          </cell>
          <cell r="C5838" t="str">
            <v>088</v>
          </cell>
        </row>
        <row r="5839">
          <cell r="A5839" t="str">
            <v>O249</v>
          </cell>
          <cell r="B5839" t="str">
            <v>DIABETES MILLITUS NO ESPECIFICADA, EN EL EMBARAZO</v>
          </cell>
          <cell r="C5839" t="str">
            <v>088</v>
          </cell>
        </row>
        <row r="5840">
          <cell r="A5840" t="str">
            <v>O25</v>
          </cell>
          <cell r="B5840" t="str">
            <v>DESNUTRICION EN EL EMBARAZO</v>
          </cell>
          <cell r="C5840" t="str">
            <v>088</v>
          </cell>
        </row>
        <row r="5841">
          <cell r="A5841" t="str">
            <v>O26</v>
          </cell>
          <cell r="B5841" t="str">
            <v>ATENCION A LA MADRE POR OTRAS COMPLIC. RELACIONADAS CON EL EMBARAZO</v>
          </cell>
          <cell r="C5841" t="str">
            <v>088</v>
          </cell>
        </row>
        <row r="5842">
          <cell r="A5842" t="str">
            <v>O260</v>
          </cell>
          <cell r="B5842" t="str">
            <v>AUMENTO EXCESIVO DE PESO EN EL EMBARAZO</v>
          </cell>
          <cell r="C5842" t="str">
            <v>088</v>
          </cell>
        </row>
        <row r="5843">
          <cell r="A5843" t="str">
            <v>O261</v>
          </cell>
          <cell r="B5843" t="str">
            <v>AUMENTO PEQUEÑO DE PESO EN EL EMBARAZO</v>
          </cell>
          <cell r="C5843" t="str">
            <v>088</v>
          </cell>
        </row>
        <row r="5844">
          <cell r="A5844" t="str">
            <v>O262</v>
          </cell>
          <cell r="B5844" t="str">
            <v>ATENCION DEL EMBARAZO EN UNA ABORTADORA HABITUAL</v>
          </cell>
          <cell r="C5844" t="str">
            <v>088</v>
          </cell>
        </row>
        <row r="5845">
          <cell r="A5845" t="str">
            <v>O263</v>
          </cell>
          <cell r="B5845" t="str">
            <v>RETENCION DE DISPOSITIVO ANTICONCEPTIVO INTRAUTERINO EN EL EMBARAZO</v>
          </cell>
          <cell r="C5845" t="str">
            <v>088</v>
          </cell>
        </row>
        <row r="5846">
          <cell r="A5846" t="str">
            <v>O264</v>
          </cell>
          <cell r="B5846" t="str">
            <v>HERPES GESTACIONAL</v>
          </cell>
          <cell r="C5846" t="str">
            <v>088</v>
          </cell>
        </row>
        <row r="5847">
          <cell r="A5847" t="str">
            <v>O265</v>
          </cell>
          <cell r="B5847" t="str">
            <v>SINDROME DE HIPOTENSION MATERNA</v>
          </cell>
          <cell r="C5847" t="str">
            <v>088</v>
          </cell>
        </row>
        <row r="5848">
          <cell r="A5848" t="str">
            <v>O266</v>
          </cell>
          <cell r="B5848" t="str">
            <v>TRASTORNO DEL HIGADO EN EL EMBARAZO, EL PARTO Y EL PUERPERIO</v>
          </cell>
          <cell r="C5848" t="str">
            <v>088</v>
          </cell>
        </row>
        <row r="5849">
          <cell r="A5849" t="str">
            <v>O267</v>
          </cell>
          <cell r="B5849" t="str">
            <v>SUBLUXACION DE LA SINFISIS (DEL PUBIS) EN EL EMBARAZO, EL PARTO Y EL P</v>
          </cell>
          <cell r="C5849" t="str">
            <v>088</v>
          </cell>
        </row>
        <row r="5850">
          <cell r="A5850" t="str">
            <v>O268</v>
          </cell>
          <cell r="B5850" t="str">
            <v>OTRAS COMPLICACIONES ESPECIFICADAS RELACIONADAS CON EL EMBARAZO</v>
          </cell>
          <cell r="C5850" t="str">
            <v>088</v>
          </cell>
        </row>
        <row r="5851">
          <cell r="A5851" t="str">
            <v>O269</v>
          </cell>
          <cell r="B5851" t="str">
            <v>COMPLICACION RELACIONADA CON EL EMBARAZO, NO ESPECIFICADA</v>
          </cell>
          <cell r="C5851" t="str">
            <v>088</v>
          </cell>
        </row>
        <row r="5852">
          <cell r="A5852" t="str">
            <v>O28</v>
          </cell>
          <cell r="B5852" t="str">
            <v>HALLAZGOS ANORMALES EN EL EXAMEN PRENATAL DE LA MADRE</v>
          </cell>
          <cell r="C5852" t="str">
            <v>088</v>
          </cell>
        </row>
        <row r="5853">
          <cell r="A5853" t="str">
            <v>O280</v>
          </cell>
          <cell r="B5853" t="str">
            <v>HALLAZGOS HEMATOLOGICO ANORMAL EN EL EXAMEN PRENATAL DE LA MADRE</v>
          </cell>
          <cell r="C5853" t="str">
            <v>088</v>
          </cell>
        </row>
        <row r="5854">
          <cell r="A5854" t="str">
            <v>O281</v>
          </cell>
          <cell r="B5854" t="str">
            <v>HALLAZGOS BIOQUIMICO ANORMAL EN EL EXAMEN PRENATAL DE LA MADRE</v>
          </cell>
          <cell r="C5854" t="str">
            <v>088</v>
          </cell>
        </row>
        <row r="5855">
          <cell r="A5855" t="str">
            <v>O282</v>
          </cell>
          <cell r="B5855" t="str">
            <v>HALLAZGOS CITOLOGICO ANORMAL EN EL EXAMEN PRENATAL DE LA MADRE</v>
          </cell>
          <cell r="C5855" t="str">
            <v>088</v>
          </cell>
        </row>
        <row r="5856">
          <cell r="A5856" t="str">
            <v>O283</v>
          </cell>
          <cell r="B5856" t="str">
            <v>HALLAZGOS ULTRASONICO ANORMAL EN EL EXAMEN PRENATAL DE LA MADRE</v>
          </cell>
          <cell r="C5856" t="str">
            <v>088</v>
          </cell>
        </row>
        <row r="5857">
          <cell r="A5857" t="str">
            <v>O284</v>
          </cell>
          <cell r="B5857" t="str">
            <v>HALLAZGOS RADIOLOGICO ANORMAL EN EL EXAMEN PRENATAL DE LA MADRE</v>
          </cell>
          <cell r="C5857" t="str">
            <v>088</v>
          </cell>
        </row>
        <row r="5858">
          <cell r="A5858" t="str">
            <v>O285</v>
          </cell>
          <cell r="B5858" t="str">
            <v>HALLAZGOS CROMOSOMICO O GENETICO ANORMAL EN EL EXAMEN PRENATAL</v>
          </cell>
          <cell r="C5858" t="str">
            <v>088</v>
          </cell>
        </row>
        <row r="5859">
          <cell r="A5859" t="str">
            <v>O288</v>
          </cell>
          <cell r="B5859" t="str">
            <v>OTROS HALLAZGOS ANORMALES EN EL EXAMEN PRENATAL DE LA MADRE</v>
          </cell>
          <cell r="C5859" t="str">
            <v>088</v>
          </cell>
        </row>
        <row r="5860">
          <cell r="A5860" t="str">
            <v>O289</v>
          </cell>
          <cell r="B5860" t="str">
            <v>HALLAZGOS ANORMAL NO ESPECIFICADO EN EL EXAMEN PRENATAL DE LA MADRE</v>
          </cell>
          <cell r="C5860" t="str">
            <v>088</v>
          </cell>
        </row>
        <row r="5861">
          <cell r="A5861" t="str">
            <v>O29</v>
          </cell>
          <cell r="B5861" t="str">
            <v>COMPLICACIONES DE LA ANESTESIA ADMINISTRADA DURANTE EL EMBARAZO</v>
          </cell>
          <cell r="C5861" t="str">
            <v>088</v>
          </cell>
        </row>
        <row r="5862">
          <cell r="A5862" t="str">
            <v>O290</v>
          </cell>
          <cell r="B5862" t="str">
            <v>COMPLICACIONES PULMONARES DE LA ANESTESIA ADMINISTRADA DURANTE EL EMB</v>
          </cell>
          <cell r="C5862" t="str">
            <v>088</v>
          </cell>
        </row>
        <row r="5863">
          <cell r="A5863" t="str">
            <v>O291</v>
          </cell>
          <cell r="B5863" t="str">
            <v>COMPLICACIONES CARDIACAS DE LA ANESTESIA ADMINISTRADA DURANTE EL EMB</v>
          </cell>
          <cell r="C5863" t="str">
            <v>088</v>
          </cell>
        </row>
        <row r="5864">
          <cell r="A5864" t="str">
            <v>O292</v>
          </cell>
          <cell r="B5864" t="str">
            <v>COMPLICACIONES DEL SISTEMA NERVIOSO CENTRAL DEBIDAS A LA ANESTESIA</v>
          </cell>
          <cell r="C5864" t="str">
            <v>088</v>
          </cell>
        </row>
        <row r="5865">
          <cell r="A5865" t="str">
            <v>O293</v>
          </cell>
          <cell r="B5865" t="str">
            <v>REACCION TOXICA A LA ANESTESIA LOCAL ADMINISTRADA DURANTE EL EMBARAZO</v>
          </cell>
          <cell r="C5865" t="str">
            <v>088</v>
          </cell>
        </row>
        <row r="5866">
          <cell r="A5866" t="str">
            <v>O294</v>
          </cell>
          <cell r="B5866" t="str">
            <v>CEFALALGIA INDUCIDA POR LA ANESTESIA ESPINAL O EPIDURAL ADMINISTRADA</v>
          </cell>
          <cell r="C5866" t="str">
            <v>088</v>
          </cell>
        </row>
        <row r="5867">
          <cell r="A5867" t="str">
            <v>O295</v>
          </cell>
          <cell r="B5867" t="str">
            <v>OTRAS COMPLIC. DE LA ANESTESIA ESPINAL O EPIDURAL ADMONISTRADA DURAN</v>
          </cell>
          <cell r="C5867" t="str">
            <v>088</v>
          </cell>
        </row>
        <row r="5868">
          <cell r="A5868" t="str">
            <v>O296</v>
          </cell>
          <cell r="B5868" t="str">
            <v>FALLA O DIFICULTAD EN LA INTUBACION DURANTE EL EMBARAZO</v>
          </cell>
          <cell r="C5868" t="str">
            <v>088</v>
          </cell>
        </row>
        <row r="5869">
          <cell r="A5869" t="str">
            <v>O298</v>
          </cell>
          <cell r="B5869" t="str">
            <v>OTRAS COMPLIC. DE LA ANESTESIA ADMONISTRADA DURANTE EL EMBARAZO</v>
          </cell>
          <cell r="C5869" t="str">
            <v>088</v>
          </cell>
        </row>
        <row r="5870">
          <cell r="A5870" t="str">
            <v>O299</v>
          </cell>
          <cell r="B5870" t="str">
            <v>COMPLICACION NO ESPECIF. DE LA ANESTESIA ADMINISTRADA  DURANTE EL EMB</v>
          </cell>
          <cell r="C5870" t="str">
            <v>088</v>
          </cell>
        </row>
        <row r="5871">
          <cell r="A5871" t="str">
            <v>O30</v>
          </cell>
          <cell r="B5871" t="str">
            <v>EMBARAZO MULTIPLE</v>
          </cell>
          <cell r="C5871" t="str">
            <v>088</v>
          </cell>
        </row>
        <row r="5872">
          <cell r="A5872" t="str">
            <v>O300</v>
          </cell>
          <cell r="B5872" t="str">
            <v>EMBARAZO DOBLE</v>
          </cell>
          <cell r="C5872" t="str">
            <v>088</v>
          </cell>
        </row>
        <row r="5873">
          <cell r="A5873" t="str">
            <v>O301</v>
          </cell>
          <cell r="B5873" t="str">
            <v>EMBARAZO TRIPLE</v>
          </cell>
          <cell r="C5873" t="str">
            <v>088</v>
          </cell>
        </row>
        <row r="5874">
          <cell r="A5874" t="str">
            <v>O302</v>
          </cell>
          <cell r="B5874" t="str">
            <v>EMBARAZO CUADRUPLE</v>
          </cell>
          <cell r="C5874" t="str">
            <v>088</v>
          </cell>
        </row>
        <row r="5875">
          <cell r="A5875" t="str">
            <v>O308</v>
          </cell>
          <cell r="B5875" t="str">
            <v>OTROS EMBARAZOS MULTIPLES</v>
          </cell>
          <cell r="C5875" t="str">
            <v>088</v>
          </cell>
        </row>
        <row r="5876">
          <cell r="A5876" t="str">
            <v>O309</v>
          </cell>
          <cell r="B5876" t="str">
            <v>EMBARAZO MULTIPLE, NO ESPECIFICADO</v>
          </cell>
          <cell r="C5876" t="str">
            <v>088</v>
          </cell>
        </row>
        <row r="5877">
          <cell r="A5877" t="str">
            <v>O31</v>
          </cell>
          <cell r="B5877" t="str">
            <v>COMPLICACIONES ESPECIFICAS DEL EMBARAZO MULTIPLE</v>
          </cell>
          <cell r="C5877" t="str">
            <v>088</v>
          </cell>
        </row>
        <row r="5878">
          <cell r="A5878" t="str">
            <v>O310</v>
          </cell>
          <cell r="B5878" t="str">
            <v>FETO PAPIRACEO</v>
          </cell>
          <cell r="C5878" t="str">
            <v>088</v>
          </cell>
        </row>
        <row r="5879">
          <cell r="A5879" t="str">
            <v>O311</v>
          </cell>
          <cell r="B5879" t="str">
            <v>EMBARAZO QUE CONTINUA DESPUES DEL ABORTO DE UN FETO O MAS</v>
          </cell>
          <cell r="C5879" t="str">
            <v>088</v>
          </cell>
        </row>
        <row r="5880">
          <cell r="A5880" t="str">
            <v>O312</v>
          </cell>
          <cell r="B5880" t="str">
            <v>EMBARAZO QUE CONTINUA DESPUES DE LA MUERTE INTRAUTERINA DE UN FETO</v>
          </cell>
          <cell r="C5880" t="str">
            <v>088</v>
          </cell>
        </row>
        <row r="5881">
          <cell r="A5881" t="str">
            <v>O318</v>
          </cell>
          <cell r="B5881" t="str">
            <v>OTRAS COMPLICACIONES ESPECIFICAS DEL EMBARAZO MULTIPLE</v>
          </cell>
          <cell r="C5881" t="str">
            <v>088</v>
          </cell>
        </row>
        <row r="5882">
          <cell r="A5882" t="str">
            <v>O32</v>
          </cell>
          <cell r="B5882" t="str">
            <v>ATENCION MATERNA POR PRESENTACION ANORMAL DEL FETO, CONOCIDA O PRES.</v>
          </cell>
          <cell r="C5882" t="str">
            <v>088</v>
          </cell>
        </row>
        <row r="5883">
          <cell r="A5883" t="str">
            <v>O320</v>
          </cell>
          <cell r="B5883" t="str">
            <v>ATENCION MATERNA POR POSICION FETAL INESTABLE</v>
          </cell>
          <cell r="C5883" t="str">
            <v>088</v>
          </cell>
        </row>
        <row r="5884">
          <cell r="A5884" t="str">
            <v>O321</v>
          </cell>
          <cell r="B5884" t="str">
            <v>ATENCION MATERNA POR PRESENTACION DE NALGAS</v>
          </cell>
          <cell r="C5884" t="str">
            <v>088</v>
          </cell>
        </row>
        <row r="5885">
          <cell r="A5885" t="str">
            <v>O322</v>
          </cell>
          <cell r="B5885" t="str">
            <v>ATENCION MATERNA POR POSICION FETAL OBLICUA O TRANSVERSA</v>
          </cell>
          <cell r="C5885" t="str">
            <v>088</v>
          </cell>
        </row>
        <row r="5886">
          <cell r="A5886" t="str">
            <v>O323</v>
          </cell>
          <cell r="B5886" t="str">
            <v>ATENCION MATERNA POR PRESENTACION DE CARA, DE FRENTE O DE MENTON</v>
          </cell>
          <cell r="C5886" t="str">
            <v>088</v>
          </cell>
        </row>
        <row r="5887">
          <cell r="A5887" t="str">
            <v>O324</v>
          </cell>
          <cell r="B5887" t="str">
            <v>ATENCION MATERNA POR CABEZA ALTA EN GESTACION A TERMINO</v>
          </cell>
          <cell r="C5887" t="str">
            <v>088</v>
          </cell>
        </row>
        <row r="5888">
          <cell r="A5888" t="str">
            <v>O325</v>
          </cell>
          <cell r="B5888" t="str">
            <v>ATENCION MATERNA POR EMBARAZO MULTIPLE CON PRESENTACION ANORMAL</v>
          </cell>
          <cell r="C5888" t="str">
            <v>088</v>
          </cell>
        </row>
        <row r="5889">
          <cell r="A5889" t="str">
            <v>O326</v>
          </cell>
          <cell r="B5889" t="str">
            <v>ATENCION MATERNA POR PRESENTACION COMPUESTA</v>
          </cell>
          <cell r="C5889" t="str">
            <v>088</v>
          </cell>
        </row>
        <row r="5890">
          <cell r="A5890" t="str">
            <v>O328</v>
          </cell>
          <cell r="B5890" t="str">
            <v>ATENCION MATERNA POR OTRAS PRESENTACIONES ANORMALES DEL FETO</v>
          </cell>
          <cell r="C5890" t="str">
            <v>088</v>
          </cell>
        </row>
        <row r="5891">
          <cell r="A5891" t="str">
            <v>O329</v>
          </cell>
          <cell r="B5891" t="str">
            <v>ATENCION MATERNA POR PRESENTACION ANORMAL NO ESPECIF. DEL FETO</v>
          </cell>
          <cell r="C5891" t="str">
            <v>088</v>
          </cell>
        </row>
        <row r="5892">
          <cell r="A5892" t="str">
            <v>O33</v>
          </cell>
          <cell r="B5892" t="str">
            <v>ATENCION MATERNA POR DESPROPORCION CONOCIDA O PRESUNTA</v>
          </cell>
          <cell r="C5892" t="str">
            <v>088</v>
          </cell>
        </row>
        <row r="5893">
          <cell r="A5893" t="str">
            <v>O330</v>
          </cell>
          <cell r="B5893" t="str">
            <v>ATENCION MATERNA POR DESPROPORCION DEBIDA A DEFORMIDAD DE LA PELVIS</v>
          </cell>
          <cell r="C5893" t="str">
            <v>088</v>
          </cell>
        </row>
        <row r="5894">
          <cell r="A5894" t="str">
            <v>O331</v>
          </cell>
          <cell r="B5894" t="str">
            <v>ATENCION MATERNA POR DESPROPOR. DEBIDA A ESTRECHEZ GENERAL DE LA PEL</v>
          </cell>
          <cell r="C5894" t="str">
            <v>088</v>
          </cell>
        </row>
        <row r="5895">
          <cell r="A5895" t="str">
            <v>O332</v>
          </cell>
          <cell r="B5895" t="str">
            <v>ATENCION MATERNA POR DESPROP. DEBIDA A DISMIN. DEL ESTRECHO SUPERIOR</v>
          </cell>
          <cell r="C5895" t="str">
            <v>088</v>
          </cell>
        </row>
        <row r="5896">
          <cell r="A5896" t="str">
            <v>O333</v>
          </cell>
          <cell r="B5896" t="str">
            <v>ATENCION MATERNA POR DESPROP. DEBIDA A DIMIN. DEL ESTRECHO INFERIOR</v>
          </cell>
          <cell r="C5896" t="str">
            <v>088</v>
          </cell>
        </row>
        <row r="5897">
          <cell r="A5897" t="str">
            <v>O334</v>
          </cell>
          <cell r="B5897" t="str">
            <v>ATENCION MATERNA POR DESPROP. FETOPELVIANA DE ORIGEN MIXTO, MATERNO</v>
          </cell>
          <cell r="C5897" t="str">
            <v>088</v>
          </cell>
        </row>
        <row r="5898">
          <cell r="A5898" t="str">
            <v>O335</v>
          </cell>
          <cell r="B5898" t="str">
            <v>ATENCION MATERNA POR DESPROP. DEBIDA A FETO DEMASIADO GRANDE</v>
          </cell>
          <cell r="C5898" t="str">
            <v>088</v>
          </cell>
        </row>
        <row r="5899">
          <cell r="A5899" t="str">
            <v>O336</v>
          </cell>
          <cell r="B5899" t="str">
            <v>ATENCION MATERNA POR DESPROP. DEBIDA A FETO HIDROCEFALICO</v>
          </cell>
          <cell r="C5899" t="str">
            <v>088</v>
          </cell>
        </row>
        <row r="5900">
          <cell r="A5900" t="str">
            <v>O337</v>
          </cell>
          <cell r="B5900" t="str">
            <v>ATENCION MATERNA POR DESPROP. DEBIDA  A OTRA DEFORMIDAD FETAL</v>
          </cell>
          <cell r="C5900" t="str">
            <v>088</v>
          </cell>
        </row>
        <row r="5901">
          <cell r="A5901" t="str">
            <v>O338</v>
          </cell>
          <cell r="B5901" t="str">
            <v>ATENCION MATERNA POR DESPROPORCION DE OTRO ORIGEN</v>
          </cell>
          <cell r="C5901" t="str">
            <v>088</v>
          </cell>
        </row>
        <row r="5902">
          <cell r="A5902" t="str">
            <v>O339</v>
          </cell>
          <cell r="B5902" t="str">
            <v>ATENCION MATERNA POR DESPROPORCION DE ORIGEN NO ESPECIFICADO</v>
          </cell>
          <cell r="C5902" t="str">
            <v>088</v>
          </cell>
        </row>
        <row r="5903">
          <cell r="A5903" t="str">
            <v>O34</v>
          </cell>
          <cell r="B5903" t="str">
            <v>ATENCION MATERNA POR ANORMALIDADES CONOCIDAS O PRESUNTAS DE LOS</v>
          </cell>
          <cell r="C5903" t="str">
            <v>088</v>
          </cell>
        </row>
        <row r="5904">
          <cell r="A5904" t="str">
            <v>O340</v>
          </cell>
          <cell r="B5904" t="str">
            <v>ATENCION MATERNA POR ANOMALIA CONGENITA DEL UTERO</v>
          </cell>
          <cell r="C5904" t="str">
            <v>088</v>
          </cell>
        </row>
        <row r="5905">
          <cell r="A5905" t="str">
            <v>O341</v>
          </cell>
          <cell r="B5905" t="str">
            <v>ATENCION MATERNA POR TUMOR DEL CUERPO DEL UTERO</v>
          </cell>
          <cell r="C5905" t="str">
            <v>088</v>
          </cell>
        </row>
        <row r="5906">
          <cell r="A5906" t="str">
            <v>O342</v>
          </cell>
          <cell r="B5906" t="str">
            <v>ATENCION MATERNA POR CICATRIZ UTERINA DEBIDA A CIRUGIA PREVIA</v>
          </cell>
          <cell r="C5906" t="str">
            <v>088</v>
          </cell>
        </row>
        <row r="5907">
          <cell r="A5907" t="str">
            <v>O343</v>
          </cell>
          <cell r="B5907" t="str">
            <v>ATENCION MATERNA POR INCOMPETENCIA DEL CUELLO UTERINO</v>
          </cell>
          <cell r="C5907" t="str">
            <v>088</v>
          </cell>
        </row>
        <row r="5908">
          <cell r="A5908" t="str">
            <v>O344</v>
          </cell>
          <cell r="B5908" t="str">
            <v>ATENCION MATERNA POR OTRA ANORMALIDAD DEL CUELLO UTERINO</v>
          </cell>
          <cell r="C5908" t="str">
            <v>088</v>
          </cell>
        </row>
        <row r="5909">
          <cell r="A5909" t="str">
            <v>O345</v>
          </cell>
          <cell r="B5909" t="str">
            <v>ATENCION MATERNA POR OTRAS ANORMALIDADES DEL UTERO GRAVIDO</v>
          </cell>
          <cell r="C5909" t="str">
            <v>088</v>
          </cell>
        </row>
        <row r="5910">
          <cell r="A5910" t="str">
            <v>O346</v>
          </cell>
          <cell r="B5910" t="str">
            <v>ATENCION MATERNA POR ANORMALIDAD DE LA VAGINA</v>
          </cell>
          <cell r="C5910" t="str">
            <v>088</v>
          </cell>
        </row>
        <row r="5911">
          <cell r="A5911" t="str">
            <v>O347</v>
          </cell>
          <cell r="B5911" t="str">
            <v>ATENCION MATERNA POR ANORMALIDAD DE LA VULVA Y DEL PERINEO</v>
          </cell>
          <cell r="C5911" t="str">
            <v>088</v>
          </cell>
        </row>
        <row r="5912">
          <cell r="A5912" t="str">
            <v>O348</v>
          </cell>
          <cell r="B5912" t="str">
            <v>ATENCION MATERNA POR OTRAS ANORMALIDADES DE LOS ORGANOS PELVIANOS</v>
          </cell>
          <cell r="C5912" t="str">
            <v>088</v>
          </cell>
        </row>
        <row r="5913">
          <cell r="A5913" t="str">
            <v>O349</v>
          </cell>
          <cell r="B5913" t="str">
            <v>ATENCION MATERNA POR ANORMALIDAD NO ESPECIFICADA DE ORG. PELVIANO</v>
          </cell>
          <cell r="C5913" t="str">
            <v>088</v>
          </cell>
        </row>
        <row r="5914">
          <cell r="A5914" t="str">
            <v>O35</v>
          </cell>
          <cell r="B5914" t="str">
            <v>ATENCION MATERNA POR ANORMALIDAD O LESION FETAL, CONOCIDA O PRESUN.</v>
          </cell>
          <cell r="C5914" t="str">
            <v>088</v>
          </cell>
        </row>
        <row r="5915">
          <cell r="A5915" t="str">
            <v>O350</v>
          </cell>
          <cell r="B5915" t="str">
            <v>ATENCION MATERNA POR (PRESUNTA) MALFORMACION DEL SIST. NERV. CENTRAL</v>
          </cell>
          <cell r="C5915" t="str">
            <v>088</v>
          </cell>
        </row>
        <row r="5916">
          <cell r="A5916" t="str">
            <v>O351</v>
          </cell>
          <cell r="B5916" t="str">
            <v>ATENCION MATERNA POR (PRESUNTA) ANORMALIDAD CROMOSOMICA EN EL FETO</v>
          </cell>
          <cell r="C5916" t="str">
            <v>088</v>
          </cell>
        </row>
        <row r="5917">
          <cell r="A5917" t="str">
            <v>O352</v>
          </cell>
          <cell r="B5917" t="str">
            <v>ATENCION MATERNA POR (PRESUNTA) ENFERMEDAD HEREDITARIA EN EL FETO</v>
          </cell>
          <cell r="C5917" t="str">
            <v>088</v>
          </cell>
        </row>
        <row r="5918">
          <cell r="A5918" t="str">
            <v>O353</v>
          </cell>
          <cell r="B5918" t="str">
            <v>ATENCION MATERNA POR (PRESUNTA) LESION FETAL DEBIDA A ENFERM. VIRICA</v>
          </cell>
          <cell r="C5918" t="str">
            <v>088</v>
          </cell>
        </row>
        <row r="5919">
          <cell r="A5919" t="str">
            <v>O354</v>
          </cell>
          <cell r="B5919" t="str">
            <v>ATENCION MATERNA POR (PRESUNTA) LESION AL FETO DEBIDA AL ALCOHOL</v>
          </cell>
          <cell r="C5919" t="str">
            <v>088</v>
          </cell>
        </row>
        <row r="5920">
          <cell r="A5920" t="str">
            <v>O355</v>
          </cell>
          <cell r="B5920" t="str">
            <v>ATENCION MATERNA POR (PRESUNTA) LESION FETAL DEBIDA A DROGAS</v>
          </cell>
          <cell r="C5920" t="str">
            <v>088</v>
          </cell>
        </row>
        <row r="5921">
          <cell r="A5921" t="str">
            <v>O356</v>
          </cell>
          <cell r="B5921" t="str">
            <v>ATENCION MATERNA POR (PRESUNTA) LESION AL FETO DEBIDA A RADIACION</v>
          </cell>
          <cell r="C5921" t="str">
            <v>088</v>
          </cell>
        </row>
        <row r="5922">
          <cell r="A5922" t="str">
            <v>O357</v>
          </cell>
          <cell r="B5922" t="str">
            <v>ATENCION MATERNA POR (PRESUNTA) LESION FETAL DEBIDA A OTROS PROCEDIMIE</v>
          </cell>
          <cell r="C5922" t="str">
            <v>088</v>
          </cell>
        </row>
        <row r="5923">
          <cell r="A5923" t="str">
            <v>O358</v>
          </cell>
          <cell r="B5923" t="str">
            <v>ATENCION MATERNA POR OTRAS (PRESUNTAS) ANORMALIDADES Y LESIONES FET</v>
          </cell>
          <cell r="C5923" t="str">
            <v>088</v>
          </cell>
        </row>
        <row r="5924">
          <cell r="A5924" t="str">
            <v>O359</v>
          </cell>
          <cell r="B5924" t="str">
            <v>ATENCION MATERNA POR (PRESUNTA) ANORMALIDAD Y LESION FETAL NO ESPECIF</v>
          </cell>
          <cell r="C5924" t="str">
            <v>088</v>
          </cell>
        </row>
        <row r="5925">
          <cell r="A5925" t="str">
            <v>O36</v>
          </cell>
          <cell r="B5925" t="str">
            <v>ATENCION MATERNA POR OTROS PROBLEMAS FETALES CONOCIDOS O PRESUNTOS</v>
          </cell>
          <cell r="C5925" t="str">
            <v>088</v>
          </cell>
        </row>
        <row r="5926">
          <cell r="A5926" t="str">
            <v>O360</v>
          </cell>
          <cell r="B5926" t="str">
            <v>ATENCION MATERNA POR ISOINMUNIZACION RHESUS</v>
          </cell>
          <cell r="C5926" t="str">
            <v>088</v>
          </cell>
        </row>
        <row r="5927">
          <cell r="A5927" t="str">
            <v>O361</v>
          </cell>
          <cell r="B5927" t="str">
            <v>ATENCION MATERNA POR OTRA ISOINMUNIZACION</v>
          </cell>
          <cell r="C5927" t="str">
            <v>088</v>
          </cell>
        </row>
        <row r="5928">
          <cell r="A5928" t="str">
            <v>O362</v>
          </cell>
          <cell r="B5928" t="str">
            <v>ATENCION MATERNA POR HIDROPESIA FETAL</v>
          </cell>
          <cell r="C5928" t="str">
            <v>088</v>
          </cell>
        </row>
        <row r="5929">
          <cell r="A5929" t="str">
            <v>O363</v>
          </cell>
          <cell r="B5929" t="str">
            <v>ARENCION MATERNA POR SIGNOS DE HIPOXIA FETAL</v>
          </cell>
          <cell r="C5929" t="str">
            <v>088</v>
          </cell>
        </row>
        <row r="5930">
          <cell r="A5930" t="str">
            <v>O364</v>
          </cell>
          <cell r="B5930" t="str">
            <v>ATENCION MATERNA POR MUERTE INTRAUTERINA</v>
          </cell>
          <cell r="C5930" t="str">
            <v>088</v>
          </cell>
        </row>
        <row r="5931">
          <cell r="A5931" t="str">
            <v>O365</v>
          </cell>
          <cell r="B5931" t="str">
            <v>ATENCION MATERNA POR DEFICIT DEL CRECIMIENTO FETAL</v>
          </cell>
          <cell r="C5931" t="str">
            <v>088</v>
          </cell>
        </row>
        <row r="5932">
          <cell r="A5932" t="str">
            <v>O366</v>
          </cell>
          <cell r="B5932" t="str">
            <v>ATENCION MATERNA POR CRECIMIENTO FETAL EXCESIVO</v>
          </cell>
          <cell r="C5932" t="str">
            <v>088</v>
          </cell>
        </row>
        <row r="5933">
          <cell r="A5933" t="str">
            <v>O367</v>
          </cell>
          <cell r="B5933" t="str">
            <v>ATENCION MATERNA POR FETO VIABLE EN EMBARAZO ABDOMINAL</v>
          </cell>
          <cell r="C5933" t="str">
            <v>088</v>
          </cell>
        </row>
        <row r="5934">
          <cell r="A5934" t="str">
            <v>O368</v>
          </cell>
          <cell r="B5934" t="str">
            <v>ATENCION MATERNA POR OTROS PROBLEMAS FETALES ESPECIFICADOS</v>
          </cell>
          <cell r="C5934" t="str">
            <v>088</v>
          </cell>
        </row>
        <row r="5935">
          <cell r="A5935" t="str">
            <v>O369</v>
          </cell>
          <cell r="B5935" t="str">
            <v>ATENCION MATERNA POR PROBLEMAS FETALES NO ESPECIFICADOS</v>
          </cell>
          <cell r="C5935" t="str">
            <v>088</v>
          </cell>
        </row>
        <row r="5936">
          <cell r="A5936" t="str">
            <v>O40</v>
          </cell>
          <cell r="B5936" t="str">
            <v>POLIHIDRAMNIOS</v>
          </cell>
          <cell r="C5936" t="str">
            <v>088</v>
          </cell>
        </row>
        <row r="5937">
          <cell r="A5937" t="str">
            <v>O41</v>
          </cell>
          <cell r="B5937" t="str">
            <v>OTROS TRASTORNOS DEL LIQUIDO AMNIOTICO Y DE LAS MENBRANAS</v>
          </cell>
          <cell r="C5937" t="str">
            <v>088</v>
          </cell>
        </row>
        <row r="5938">
          <cell r="A5938" t="str">
            <v>O410</v>
          </cell>
          <cell r="B5938" t="str">
            <v>OLIGOHIDRAMNIOS</v>
          </cell>
          <cell r="C5938" t="str">
            <v>088</v>
          </cell>
        </row>
        <row r="5939">
          <cell r="A5939" t="str">
            <v>O411</v>
          </cell>
          <cell r="B5939" t="str">
            <v>INFECCION DE LA BOLSA AMNIOTICA O DE LAS MEMBRANAS</v>
          </cell>
          <cell r="C5939" t="str">
            <v>088</v>
          </cell>
        </row>
        <row r="5940">
          <cell r="A5940" t="str">
            <v>O418</v>
          </cell>
          <cell r="B5940" t="str">
            <v>OTROS TRASTORNOS ESPECIFICADOS DEL LIQUIDO AMNIOTICO Y DE LAS MEMBR.</v>
          </cell>
          <cell r="C5940" t="str">
            <v>088</v>
          </cell>
        </row>
        <row r="5941">
          <cell r="A5941" t="str">
            <v>O419</v>
          </cell>
          <cell r="B5941" t="str">
            <v>TRASTORNO DEL LIQUIDO AMNIOTICO DE LAS MEMBRANAS, NO ESPECIFICADO</v>
          </cell>
          <cell r="C5941" t="str">
            <v>088</v>
          </cell>
        </row>
        <row r="5942">
          <cell r="A5942" t="str">
            <v>O42</v>
          </cell>
          <cell r="B5942" t="str">
            <v>RUPTURA PREMATURA DE LAS MEMBRANAS</v>
          </cell>
          <cell r="C5942" t="str">
            <v>088</v>
          </cell>
        </row>
        <row r="5943">
          <cell r="A5943" t="str">
            <v>O420</v>
          </cell>
          <cell r="B5943" t="str">
            <v>RUPTURA PREMATURA DE LAS MEMBRANAS, E INICIO DEL TRABAJO DE PARTO</v>
          </cell>
          <cell r="C5943" t="str">
            <v>088</v>
          </cell>
        </row>
        <row r="5944">
          <cell r="A5944" t="str">
            <v>O421</v>
          </cell>
          <cell r="B5944" t="str">
            <v>RUPTURA PREMATURA DE LAS MEMBRANAS, E INICIO DEL TRABAJO DE PARTO</v>
          </cell>
          <cell r="C5944" t="str">
            <v>088</v>
          </cell>
        </row>
        <row r="5945">
          <cell r="A5945" t="str">
            <v>O422</v>
          </cell>
          <cell r="B5945" t="str">
            <v>RUPTURA PREMATURA DE LAS MEMBRANAS, TRABAJO DE PARTO RETRASADO</v>
          </cell>
          <cell r="C5945" t="str">
            <v>088</v>
          </cell>
        </row>
        <row r="5946">
          <cell r="A5946" t="str">
            <v>O429</v>
          </cell>
          <cell r="B5946" t="str">
            <v>RUPTURA PREMATURA DE LAS MEMBRANAS, SIN OTRA ESPECIFICACION</v>
          </cell>
          <cell r="C5946" t="str">
            <v>088</v>
          </cell>
        </row>
        <row r="5947">
          <cell r="A5947" t="str">
            <v>O43</v>
          </cell>
          <cell r="B5947" t="str">
            <v>TRASTORNOS PLACENTARIOS</v>
          </cell>
          <cell r="C5947" t="str">
            <v>088</v>
          </cell>
        </row>
        <row r="5948">
          <cell r="A5948" t="str">
            <v>O430</v>
          </cell>
          <cell r="B5948" t="str">
            <v>SINDROME DE TRANSFUSION PLACENTARIA</v>
          </cell>
          <cell r="C5948" t="str">
            <v>088</v>
          </cell>
        </row>
        <row r="5949">
          <cell r="A5949" t="str">
            <v>O431</v>
          </cell>
          <cell r="B5949" t="str">
            <v>MALFORMACION DE LA PLACENTA</v>
          </cell>
          <cell r="C5949" t="str">
            <v>088</v>
          </cell>
        </row>
        <row r="5950">
          <cell r="A5950" t="str">
            <v>O438</v>
          </cell>
          <cell r="B5950" t="str">
            <v>OTROS TRASTORNOS PLACENTARIOS</v>
          </cell>
          <cell r="C5950" t="str">
            <v>088</v>
          </cell>
        </row>
        <row r="5951">
          <cell r="A5951" t="str">
            <v>O439</v>
          </cell>
          <cell r="B5951" t="str">
            <v>TRASTORNO DE LA PLACENTA, NO ESPECIFICADO</v>
          </cell>
          <cell r="C5951" t="str">
            <v>088</v>
          </cell>
        </row>
        <row r="5952">
          <cell r="A5952" t="str">
            <v>O44</v>
          </cell>
          <cell r="B5952" t="str">
            <v>PLACENTA PREVIA</v>
          </cell>
          <cell r="C5952" t="str">
            <v>088</v>
          </cell>
        </row>
        <row r="5953">
          <cell r="A5953" t="str">
            <v>O440</v>
          </cell>
          <cell r="B5953" t="str">
            <v>PLACENTA PREVIA CON ESPECIFICACION DE QUE NO HUBO HEMORRAGIA</v>
          </cell>
          <cell r="C5953" t="str">
            <v>088</v>
          </cell>
        </row>
        <row r="5954">
          <cell r="A5954" t="str">
            <v>O441</v>
          </cell>
          <cell r="B5954" t="str">
            <v>PLACENTA PREVIA CON HEMORRAGIA</v>
          </cell>
          <cell r="C5954" t="str">
            <v>088</v>
          </cell>
        </row>
        <row r="5955">
          <cell r="A5955" t="str">
            <v>O45</v>
          </cell>
          <cell r="B5955" t="str">
            <v>DESPRENDIMIENTO PREMATURO DE LA PLACENTA (ABRUPTIO PLACENTAE)</v>
          </cell>
          <cell r="C5955" t="str">
            <v>088</v>
          </cell>
        </row>
        <row r="5956">
          <cell r="A5956" t="str">
            <v>O450</v>
          </cell>
          <cell r="B5956" t="str">
            <v>DESPRENDIMIENTO PREMATURO DE LA PLACENTA CON DEFECTO DE LA COAGULAC</v>
          </cell>
          <cell r="C5956" t="str">
            <v>088</v>
          </cell>
        </row>
        <row r="5957">
          <cell r="A5957" t="str">
            <v>O458</v>
          </cell>
          <cell r="B5957" t="str">
            <v>OTROS DESPRENDIMIENTOS PREMATUROS DE LA PLACENTA</v>
          </cell>
          <cell r="C5957" t="str">
            <v>088</v>
          </cell>
        </row>
        <row r="5958">
          <cell r="A5958" t="str">
            <v>O459</v>
          </cell>
          <cell r="B5958" t="str">
            <v>DESPRENDIMIENTO PREMATURO DE LA PLACENTA, SIN OTRA ESPECIFICACION</v>
          </cell>
          <cell r="C5958" t="str">
            <v>088</v>
          </cell>
        </row>
        <row r="5959">
          <cell r="A5959" t="str">
            <v>O46</v>
          </cell>
          <cell r="B5959" t="str">
            <v>HEMORRAGIA ANTEPARTO, NO CLASIFICADA EN OTRA PARTE</v>
          </cell>
          <cell r="C5959" t="str">
            <v>088</v>
          </cell>
        </row>
        <row r="5960">
          <cell r="A5960" t="str">
            <v>O460</v>
          </cell>
          <cell r="B5960" t="str">
            <v>HEMORRAGIA ANTEPARTO CON DEFECTO DE LA COAGULACION</v>
          </cell>
          <cell r="C5960" t="str">
            <v>088</v>
          </cell>
        </row>
        <row r="5961">
          <cell r="A5961" t="str">
            <v>O468</v>
          </cell>
          <cell r="B5961" t="str">
            <v>OTRAS HEMORRAGIAS ANTEPARTO</v>
          </cell>
          <cell r="C5961" t="str">
            <v>088</v>
          </cell>
        </row>
        <row r="5962">
          <cell r="A5962" t="str">
            <v>O469</v>
          </cell>
          <cell r="B5962" t="str">
            <v>HEMORRAGIA ANTEPARTO, NO ESPECIFICADA</v>
          </cell>
          <cell r="C5962" t="str">
            <v>088</v>
          </cell>
        </row>
        <row r="5963">
          <cell r="A5963" t="str">
            <v>O47</v>
          </cell>
          <cell r="B5963" t="str">
            <v>FALSO TRABAJO DE PARTO</v>
          </cell>
          <cell r="C5963" t="str">
            <v>088</v>
          </cell>
        </row>
        <row r="5964">
          <cell r="A5964" t="str">
            <v>O470</v>
          </cell>
          <cell r="B5964" t="str">
            <v>FALSO TRABAJO DE PARTO ANTES DE LAS 37 SEMANAS COMPLETAS DE GESTAC</v>
          </cell>
          <cell r="C5964" t="str">
            <v>088</v>
          </cell>
        </row>
        <row r="5965">
          <cell r="A5965" t="str">
            <v>O471</v>
          </cell>
          <cell r="B5965" t="str">
            <v>FALSO TRABAJO DE PARTO A LAS 37 SEMANAS Y MAS SEMANAS COMPLETAS DE G</v>
          </cell>
          <cell r="C5965" t="str">
            <v>088</v>
          </cell>
        </row>
        <row r="5966">
          <cell r="A5966" t="str">
            <v>O479</v>
          </cell>
          <cell r="B5966" t="str">
            <v>FALSO TRABAJO DE PARTO, SIN OTRA ESPECIFICACION</v>
          </cell>
          <cell r="C5966" t="str">
            <v>088</v>
          </cell>
        </row>
        <row r="5967">
          <cell r="A5967" t="str">
            <v>O48</v>
          </cell>
          <cell r="B5967" t="str">
            <v>EMBARAZO PROLONGADO</v>
          </cell>
          <cell r="C5967" t="str">
            <v>088</v>
          </cell>
        </row>
        <row r="5968">
          <cell r="A5968" t="str">
            <v>O60</v>
          </cell>
          <cell r="B5968" t="str">
            <v>PARTO PREMATURO</v>
          </cell>
          <cell r="C5968" t="str">
            <v>088</v>
          </cell>
        </row>
        <row r="5969">
          <cell r="A5969" t="str">
            <v>O61</v>
          </cell>
          <cell r="B5969" t="str">
            <v>FRACASO DE LA INDUCCION DEL TRABAJO DE PARTO</v>
          </cell>
          <cell r="C5969" t="str">
            <v>088</v>
          </cell>
        </row>
        <row r="5970">
          <cell r="A5970" t="str">
            <v>O610</v>
          </cell>
          <cell r="B5970" t="str">
            <v>FRACASO DE LA INDUCCION DEL TRABAJO DE PARTO</v>
          </cell>
          <cell r="C5970" t="str">
            <v>088</v>
          </cell>
        </row>
        <row r="5971">
          <cell r="A5971" t="str">
            <v>O611</v>
          </cell>
          <cell r="B5971" t="str">
            <v>FRACASO DE LA INDUCCION INSTRUMENTAL DEL TRABAJO DE PARTO</v>
          </cell>
          <cell r="C5971" t="str">
            <v>088</v>
          </cell>
        </row>
        <row r="5972">
          <cell r="A5972" t="str">
            <v>O618</v>
          </cell>
          <cell r="B5972" t="str">
            <v>OTROS FRACASOS DE LA INDUCCION DEL TRABAJO DE PARTO</v>
          </cell>
          <cell r="C5972" t="str">
            <v>088</v>
          </cell>
        </row>
        <row r="5973">
          <cell r="A5973" t="str">
            <v>O619</v>
          </cell>
          <cell r="B5973" t="str">
            <v>FRACASO NO ESPECIFICADO DE LA INDUCCION DEL TRABAJO DE PARTO</v>
          </cell>
          <cell r="C5973" t="str">
            <v>088</v>
          </cell>
        </row>
        <row r="5974">
          <cell r="A5974" t="str">
            <v>O62</v>
          </cell>
          <cell r="B5974" t="str">
            <v>ANORMALIDADES DE LA DINAMICA DEL TRABAJO DE PARTO</v>
          </cell>
          <cell r="C5974" t="str">
            <v>088</v>
          </cell>
        </row>
        <row r="5975">
          <cell r="A5975" t="str">
            <v>O620</v>
          </cell>
          <cell r="B5975" t="str">
            <v>CONTRACCIONES PRIMARIAS INADECUADAS</v>
          </cell>
          <cell r="C5975" t="str">
            <v>088</v>
          </cell>
        </row>
        <row r="5976">
          <cell r="A5976" t="str">
            <v>O621</v>
          </cell>
          <cell r="B5976" t="str">
            <v>INERCIA UTERINA SECUNDARIA</v>
          </cell>
          <cell r="C5976" t="str">
            <v>088</v>
          </cell>
        </row>
        <row r="5977">
          <cell r="A5977" t="str">
            <v>O622</v>
          </cell>
          <cell r="B5977" t="str">
            <v>OTRAS INERCIAS UTERINAS</v>
          </cell>
          <cell r="C5977" t="str">
            <v>088</v>
          </cell>
        </row>
        <row r="5978">
          <cell r="A5978" t="str">
            <v>O623</v>
          </cell>
          <cell r="B5978" t="str">
            <v>TRABAJO DE PARTO PRECIPITADO</v>
          </cell>
          <cell r="C5978" t="str">
            <v>088</v>
          </cell>
        </row>
        <row r="5979">
          <cell r="A5979" t="str">
            <v>O624</v>
          </cell>
          <cell r="B5979" t="str">
            <v>CONTRACCIONES UTERINAS HIPERTONICAS, INCOORDINADAS Y PROLONGADAS</v>
          </cell>
          <cell r="C5979" t="str">
            <v>088</v>
          </cell>
        </row>
        <row r="5980">
          <cell r="A5980" t="str">
            <v>O628</v>
          </cell>
          <cell r="B5980" t="str">
            <v>OTRAS ANOMALIAS DINAMICAS DEL TRABAJO DE PARTO</v>
          </cell>
          <cell r="C5980" t="str">
            <v>088</v>
          </cell>
        </row>
        <row r="5981">
          <cell r="A5981" t="str">
            <v>O629</v>
          </cell>
          <cell r="B5981" t="str">
            <v>ANOMALIA DINAMICA DEL TRABAJO DE PARTO, NO ESPECIFICADA</v>
          </cell>
          <cell r="C5981" t="str">
            <v>088</v>
          </cell>
        </row>
        <row r="5982">
          <cell r="A5982" t="str">
            <v>O63</v>
          </cell>
          <cell r="B5982" t="str">
            <v>TRABAJO DE PARTO PROLONGADO</v>
          </cell>
          <cell r="C5982" t="str">
            <v>088</v>
          </cell>
        </row>
        <row r="5983">
          <cell r="A5983" t="str">
            <v>O630</v>
          </cell>
          <cell r="B5983" t="str">
            <v>PROLONGACION DEL PRIMER PERIODO (DEL TRABAJO DE PARTO)</v>
          </cell>
          <cell r="C5983" t="str">
            <v>088</v>
          </cell>
        </row>
        <row r="5984">
          <cell r="A5984" t="str">
            <v>O631</v>
          </cell>
          <cell r="B5984" t="str">
            <v>PROLONGACION DEL SEGUNDO PERIODO (DEL TRABAJO DE PARTO)</v>
          </cell>
          <cell r="C5984" t="str">
            <v>088</v>
          </cell>
        </row>
        <row r="5985">
          <cell r="A5985" t="str">
            <v>O632</v>
          </cell>
          <cell r="B5985" t="str">
            <v>RETRASO DE LA EXPULSION DEL SEGUNDO GEMELO, DEL TERCERO, ETC.</v>
          </cell>
          <cell r="C5985" t="str">
            <v>088</v>
          </cell>
        </row>
        <row r="5986">
          <cell r="A5986" t="str">
            <v>O639</v>
          </cell>
          <cell r="B5986" t="str">
            <v>TRABAJO DE PARTO PROLONGADO, NO ESPECIFICADO</v>
          </cell>
          <cell r="C5986" t="str">
            <v>088</v>
          </cell>
        </row>
        <row r="5987">
          <cell r="A5987" t="str">
            <v>O64</v>
          </cell>
          <cell r="B5987" t="str">
            <v>TRABAJO DE PARTO OBSTRUIDO DEBIDO A MALA POSICION Y PRESENTACION</v>
          </cell>
          <cell r="C5987" t="str">
            <v>088</v>
          </cell>
        </row>
        <row r="5988">
          <cell r="A5988" t="str">
            <v>O640</v>
          </cell>
          <cell r="B5988" t="str">
            <v>TRABAJO DE PARTO OBSTRUIDO DEBIDO A ROTACION INCOMPLETA DE LA CABEZA</v>
          </cell>
          <cell r="C5988" t="str">
            <v>088</v>
          </cell>
        </row>
        <row r="5989">
          <cell r="A5989" t="str">
            <v>O641</v>
          </cell>
          <cell r="B5989" t="str">
            <v>TRABAJO DE PARTO OBSTRUIDO DEBIDO A PRESENTACION DE NALGAS</v>
          </cell>
          <cell r="C5989" t="str">
            <v>088</v>
          </cell>
        </row>
        <row r="5990">
          <cell r="A5990" t="str">
            <v>O642</v>
          </cell>
          <cell r="B5990" t="str">
            <v>TRABAJO DE PARTO OBSTRUIDO DEBIDO A PRESENTACION DE CARA</v>
          </cell>
          <cell r="C5990" t="str">
            <v>088</v>
          </cell>
        </row>
        <row r="5991">
          <cell r="A5991" t="str">
            <v>O643</v>
          </cell>
          <cell r="B5991" t="str">
            <v>TRABAJO DE PARTO OBSTRUIDO DEBIDO A PRESENTACION DE FRENTE</v>
          </cell>
          <cell r="C5991" t="str">
            <v>088</v>
          </cell>
        </row>
        <row r="5992">
          <cell r="A5992" t="str">
            <v>O644</v>
          </cell>
          <cell r="B5992" t="str">
            <v>TRABAJO DE PARTO OBSTRUIDO DEBIDO A PRESENTACION DE HOMBRO</v>
          </cell>
          <cell r="C5992" t="str">
            <v>088</v>
          </cell>
        </row>
        <row r="5993">
          <cell r="A5993" t="str">
            <v>O645</v>
          </cell>
          <cell r="B5993" t="str">
            <v>TRABAJO DE PARTO OBSTRUIDO DEBIDO A PRESENTACION COMPUESTA</v>
          </cell>
          <cell r="C5993" t="str">
            <v>088</v>
          </cell>
        </row>
        <row r="5994">
          <cell r="A5994" t="str">
            <v>O648</v>
          </cell>
          <cell r="B5994" t="str">
            <v>TRABAJO DE PARTO OBSTRUIDO DEBIDO A OTRAS PRESENTACIONES ANORMALES</v>
          </cell>
          <cell r="C5994" t="str">
            <v>088</v>
          </cell>
        </row>
        <row r="5995">
          <cell r="A5995" t="str">
            <v>O649</v>
          </cell>
          <cell r="B5995" t="str">
            <v>TRABAJO DE PARTO OBSTRUIDO DEBIDO A PRESEN. ANORMAL DEL FETO NO ESPEC</v>
          </cell>
          <cell r="C5995" t="str">
            <v>088</v>
          </cell>
        </row>
        <row r="5996">
          <cell r="A5996" t="str">
            <v>O65</v>
          </cell>
          <cell r="B5996" t="str">
            <v>TRABAJO DE PARTO OBSTRUIDO DEBIDO A ANORMALIDAD DE LA PELVIS MATERNA</v>
          </cell>
          <cell r="C5996" t="str">
            <v>088</v>
          </cell>
        </row>
        <row r="5997">
          <cell r="A5997" t="str">
            <v>O650</v>
          </cell>
          <cell r="B5997" t="str">
            <v>TRABAJO DE PARTO OBSTRUIDO DEBIDO A DEFORMIDAD DE LA PELVIS</v>
          </cell>
          <cell r="C5997" t="str">
            <v>088</v>
          </cell>
        </row>
        <row r="5998">
          <cell r="A5998" t="str">
            <v>O651</v>
          </cell>
          <cell r="B5998" t="str">
            <v>TRABAJO DE PARTO OBSTRUIDO DEBIDO A ESTRECHEZ GENERAL DE LA PELVIS</v>
          </cell>
          <cell r="C5998" t="str">
            <v>088</v>
          </cell>
        </row>
        <row r="5999">
          <cell r="A5999" t="str">
            <v>O652</v>
          </cell>
          <cell r="B5999" t="str">
            <v>TRABAJO DE PARTO OBSTRUIDO DEBIDO A DISMINUCION DEL ESTRECHO SUPER</v>
          </cell>
          <cell r="C5999" t="str">
            <v>088</v>
          </cell>
        </row>
        <row r="6000">
          <cell r="A6000" t="str">
            <v>O653</v>
          </cell>
          <cell r="B6000" t="str">
            <v>TRABAJO DE PARTO OBSTRUIDO DEBIDO A DISMINUCION ESTRECHO INFERIOR</v>
          </cell>
          <cell r="C6000" t="str">
            <v>088</v>
          </cell>
        </row>
        <row r="6001">
          <cell r="A6001" t="str">
            <v>O654</v>
          </cell>
          <cell r="B6001" t="str">
            <v>TRABAJO DE PARTO OBSTRUIDO DEBIDO A DESPROPORCION FETOPELVIANA, SIN</v>
          </cell>
          <cell r="C6001" t="str">
            <v>088</v>
          </cell>
        </row>
        <row r="6002">
          <cell r="A6002" t="str">
            <v>O655</v>
          </cell>
          <cell r="B6002" t="str">
            <v>TRABAJO DE PARTO DEBIDO A ANOMALIAS DE LOS ORGANOS PELVIANOS MATERNOS</v>
          </cell>
          <cell r="C6002" t="str">
            <v>088</v>
          </cell>
        </row>
        <row r="6003">
          <cell r="A6003" t="str">
            <v>O658</v>
          </cell>
          <cell r="B6003" t="str">
            <v>TRABAJO DE PARTO OBSTRUIDO DEBIDO A OTRAS ANOMALIAS PELVIANAS MATER</v>
          </cell>
          <cell r="C6003" t="str">
            <v>088</v>
          </cell>
        </row>
        <row r="6004">
          <cell r="A6004" t="str">
            <v>O659</v>
          </cell>
          <cell r="B6004" t="str">
            <v>TRABAJO DE PARTO OBSTRUIDO DEBIDO A ANOMALIA PELVIANA NO ESPECIFICADA</v>
          </cell>
          <cell r="C6004" t="str">
            <v>088</v>
          </cell>
        </row>
        <row r="6005">
          <cell r="A6005" t="str">
            <v>O66</v>
          </cell>
          <cell r="B6005" t="str">
            <v>OTRAS OBSTRUCCIONES DEL TRABAJO DE PARTO</v>
          </cell>
          <cell r="C6005" t="str">
            <v>088</v>
          </cell>
        </row>
        <row r="6006">
          <cell r="A6006" t="str">
            <v>O660</v>
          </cell>
          <cell r="B6006" t="str">
            <v>TRABAJO DE PARTO OBSTRUIDO DEBIDO A DISTOCIA DE HOMBROS</v>
          </cell>
          <cell r="C6006" t="str">
            <v>088</v>
          </cell>
        </row>
        <row r="6007">
          <cell r="A6007" t="str">
            <v>O661</v>
          </cell>
          <cell r="B6007" t="str">
            <v>TRABAJO DE PARTO OBSTRUIDO DEBIDO A DISTOCIA GEMELAR</v>
          </cell>
          <cell r="C6007" t="str">
            <v>088</v>
          </cell>
        </row>
        <row r="6008">
          <cell r="A6008" t="str">
            <v>O662</v>
          </cell>
          <cell r="B6008" t="str">
            <v>TRABAJO DE PARTO OBSTRUIDO DEBIDO A DISTOCIA POR FETO INUSUALMENTE</v>
          </cell>
          <cell r="C6008" t="str">
            <v>088</v>
          </cell>
        </row>
        <row r="6009">
          <cell r="A6009" t="str">
            <v>O663</v>
          </cell>
          <cell r="B6009" t="str">
            <v>TRABAJO DE PARTO OBSTRUIDO DEBIDO A  OTRAS ANORMALIDADES DEL FETO</v>
          </cell>
          <cell r="C6009" t="str">
            <v>088</v>
          </cell>
        </row>
        <row r="6010">
          <cell r="A6010" t="str">
            <v>O664</v>
          </cell>
          <cell r="B6010" t="str">
            <v>FRACASO DE LA PRUEBA DEL TRABAJO DE PARTO, NO ESPECIFICADA</v>
          </cell>
          <cell r="C6010" t="str">
            <v>088</v>
          </cell>
        </row>
        <row r="6011">
          <cell r="A6011" t="str">
            <v>O665</v>
          </cell>
          <cell r="B6011" t="str">
            <v>FRACASO NO ESPECIFICADO DE LA APLICACION DE FORCEPS O DE VENTOSA EXTR.</v>
          </cell>
          <cell r="C6011" t="str">
            <v>088</v>
          </cell>
        </row>
        <row r="6012">
          <cell r="A6012" t="str">
            <v>O668</v>
          </cell>
          <cell r="B6012" t="str">
            <v>OTRAS OBSTRUCCIONES ESPECIFICADAS DEL TRABAJO DE PARTO</v>
          </cell>
          <cell r="C6012" t="str">
            <v>088</v>
          </cell>
        </row>
        <row r="6013">
          <cell r="A6013" t="str">
            <v>O669</v>
          </cell>
          <cell r="B6013" t="str">
            <v>TRABAJO DE PARTO OBSTRUIDO, SIN OTRA ESPECIFICACION</v>
          </cell>
          <cell r="C6013" t="str">
            <v>088</v>
          </cell>
        </row>
        <row r="6014">
          <cell r="A6014" t="str">
            <v>O67</v>
          </cell>
          <cell r="B6014" t="str">
            <v>TRABAJO DE PARTO Y PARTO COMPLICADOS POR HEMORRAGIA INTRAPARTO,NO</v>
          </cell>
          <cell r="C6014" t="str">
            <v>088</v>
          </cell>
        </row>
        <row r="6015">
          <cell r="A6015" t="str">
            <v>O670</v>
          </cell>
          <cell r="B6015" t="str">
            <v>HEMORRAGIA INTRAPARTO CON DEFECTOS DE LA COAGULACION</v>
          </cell>
          <cell r="C6015" t="str">
            <v>088</v>
          </cell>
        </row>
        <row r="6016">
          <cell r="A6016" t="str">
            <v>O678</v>
          </cell>
          <cell r="B6016" t="str">
            <v>OTRAS HEMORRAGIAS INTRAPARTO</v>
          </cell>
          <cell r="C6016" t="str">
            <v>088</v>
          </cell>
        </row>
        <row r="6017">
          <cell r="A6017" t="str">
            <v>O679</v>
          </cell>
          <cell r="B6017" t="str">
            <v>HEMORRAGIA INTRAPARTO, NO ESPECIFICADA</v>
          </cell>
          <cell r="C6017" t="str">
            <v>088</v>
          </cell>
        </row>
        <row r="6018">
          <cell r="A6018" t="str">
            <v>O68</v>
          </cell>
          <cell r="B6018" t="str">
            <v>TRABAJO DE PARTO Y PARTO COMPLICADOS POR SUFRIMIENTO FETAL</v>
          </cell>
          <cell r="C6018" t="str">
            <v>088</v>
          </cell>
        </row>
        <row r="6019">
          <cell r="A6019" t="str">
            <v>O680</v>
          </cell>
          <cell r="B6019" t="str">
            <v>TRABAJO DE PARTO Y PARTO COMPLICADO POR ANOMALIA DE LA FRECUENCIA CARD</v>
          </cell>
          <cell r="C6019" t="str">
            <v>088</v>
          </cell>
        </row>
        <row r="6020">
          <cell r="A6020" t="str">
            <v>O681</v>
          </cell>
          <cell r="B6020" t="str">
            <v>TRABAJO DE PARTO Y PARTO COMPLICADO POR LA PRESENCIA DE MECONIO EN LE</v>
          </cell>
          <cell r="C6020" t="str">
            <v>088</v>
          </cell>
        </row>
        <row r="6021">
          <cell r="A6021" t="str">
            <v>O682</v>
          </cell>
          <cell r="B6021" t="str">
            <v>TRABAJO DE PARTO Y PARTO COMPLICADOS POR ANOMLIA DE LA FRECUENCIA</v>
          </cell>
          <cell r="C6021" t="str">
            <v>088</v>
          </cell>
        </row>
        <row r="6022">
          <cell r="A6022" t="str">
            <v>O683</v>
          </cell>
          <cell r="B6022" t="str">
            <v>TRABAJO DE PARTO Y PARTO COMPLICADO POR EVIDENCIA BIOQUIMICA DE SUFRIM</v>
          </cell>
          <cell r="C6022" t="str">
            <v>088</v>
          </cell>
        </row>
        <row r="6023">
          <cell r="A6023" t="str">
            <v>O688</v>
          </cell>
          <cell r="B6023" t="str">
            <v>TRABAJO DE PARTO Y PARTO COMPLICADOS POR OTRAS EVIDENCIAS DE SUFRIMIEN</v>
          </cell>
          <cell r="C6023" t="str">
            <v>088</v>
          </cell>
        </row>
        <row r="6024">
          <cell r="A6024" t="str">
            <v>O689</v>
          </cell>
          <cell r="B6024" t="str">
            <v>TRABAJO DE PARTO Y PARTO COMPLICADOS POR SUFRIMIENTO FETAL, SIN OTRA E</v>
          </cell>
          <cell r="C6024" t="str">
            <v>088</v>
          </cell>
        </row>
        <row r="6025">
          <cell r="A6025" t="str">
            <v>O69</v>
          </cell>
          <cell r="B6025" t="str">
            <v>TRABAJO DE PARTO Y PARTO COMPLICADO POR PROBLEMAS DEL CORDON UMBILICAL</v>
          </cell>
          <cell r="C6025" t="str">
            <v>088</v>
          </cell>
        </row>
        <row r="6026">
          <cell r="A6026" t="str">
            <v>O690</v>
          </cell>
          <cell r="B6026" t="str">
            <v>TRABAJO DE PARTO Y PARTO COMPLICADOS POR PROLAPSO DEL CORDON UMB</v>
          </cell>
          <cell r="C6026" t="str">
            <v>088</v>
          </cell>
        </row>
        <row r="6027">
          <cell r="A6027" t="str">
            <v>O691</v>
          </cell>
          <cell r="B6027" t="str">
            <v>TRABAJO DE PARTO Y PARTO COMPLICADOS POR CIRCULAR PERICERVICAL DEL COR</v>
          </cell>
          <cell r="C6027" t="str">
            <v>088</v>
          </cell>
        </row>
        <row r="6028">
          <cell r="A6028" t="str">
            <v>O692</v>
          </cell>
          <cell r="B6028" t="str">
            <v>TRABAJO DE PARTO Y PARTO COMPLICADOS POR OTROS ENREDOS DEL CORDON</v>
          </cell>
          <cell r="C6028" t="str">
            <v>088</v>
          </cell>
        </row>
        <row r="6029">
          <cell r="A6029" t="str">
            <v>O693</v>
          </cell>
          <cell r="B6029" t="str">
            <v>TRABAJO DE PARTO Y PARTO COMPLICADOS POR CORDON UMBILICAL CORTO</v>
          </cell>
          <cell r="C6029" t="str">
            <v>088</v>
          </cell>
        </row>
        <row r="6030">
          <cell r="A6030" t="str">
            <v>O694</v>
          </cell>
          <cell r="B6030" t="str">
            <v>TRABAJO DE PARTO Y PARTO COMPLICADOS POR VASA PREVIA</v>
          </cell>
          <cell r="C6030" t="str">
            <v>088</v>
          </cell>
        </row>
        <row r="6031">
          <cell r="A6031" t="str">
            <v>O695</v>
          </cell>
          <cell r="B6031" t="str">
            <v>TRABAJO DE PARTO Y PARTO COMPLICADOS POR LESION VASCULAR DEL CORDON</v>
          </cell>
          <cell r="C6031" t="str">
            <v>088</v>
          </cell>
        </row>
        <row r="6032">
          <cell r="A6032" t="str">
            <v>O698</v>
          </cell>
          <cell r="B6032" t="str">
            <v>TRABAJO DE PARTO Y PARTO COMPLICADOS POR OTROS PROBLEMAS DEL CORDON</v>
          </cell>
          <cell r="C6032" t="str">
            <v>088</v>
          </cell>
        </row>
        <row r="6033">
          <cell r="A6033" t="str">
            <v>O699</v>
          </cell>
          <cell r="B6033" t="str">
            <v>TRABAJO DE PARTO Y PARTO COMPLICADOS POR PROBLEMAS NO ESPECIFICADOS</v>
          </cell>
          <cell r="C6033" t="str">
            <v>088</v>
          </cell>
        </row>
        <row r="6034">
          <cell r="A6034" t="str">
            <v>O70</v>
          </cell>
          <cell r="B6034" t="str">
            <v>DESGARRO PERINEAL DURANTE EL PARTO</v>
          </cell>
          <cell r="C6034" t="str">
            <v>088</v>
          </cell>
        </row>
        <row r="6035">
          <cell r="A6035" t="str">
            <v>O700</v>
          </cell>
          <cell r="B6035" t="str">
            <v>DESGARRO PERINEAL DE PRIMER GRADO DURANTE EL PARTO</v>
          </cell>
          <cell r="C6035" t="str">
            <v>088</v>
          </cell>
        </row>
        <row r="6036">
          <cell r="A6036" t="str">
            <v>O701</v>
          </cell>
          <cell r="B6036" t="str">
            <v>DESGARRO PERINEAL DE SEGUNDO GRADO DURANTE EL PARTO</v>
          </cell>
          <cell r="C6036" t="str">
            <v>088</v>
          </cell>
        </row>
        <row r="6037">
          <cell r="A6037" t="str">
            <v>O702</v>
          </cell>
          <cell r="B6037" t="str">
            <v>DESGARRO PERINEAL DE TERCER GRADO DURANTE EL PARTO</v>
          </cell>
          <cell r="C6037" t="str">
            <v>088</v>
          </cell>
        </row>
        <row r="6038">
          <cell r="A6038" t="str">
            <v>O703</v>
          </cell>
          <cell r="B6038" t="str">
            <v>DESGARRO PERINEAL DE CUARTO GRADO DURANTE EL PARTO</v>
          </cell>
          <cell r="C6038" t="str">
            <v>088</v>
          </cell>
        </row>
        <row r="6039">
          <cell r="A6039" t="str">
            <v>O709</v>
          </cell>
          <cell r="B6039" t="str">
            <v>DESGARRO PERINEAL DURANTE EL PARTO, DE GRADO NO ESPECIFICADO</v>
          </cell>
          <cell r="C6039" t="str">
            <v>088</v>
          </cell>
        </row>
        <row r="6040">
          <cell r="A6040" t="str">
            <v>O71</v>
          </cell>
          <cell r="B6040" t="str">
            <v>OTRO TRAUMA OBSTETRICO</v>
          </cell>
          <cell r="C6040" t="str">
            <v>088</v>
          </cell>
        </row>
        <row r="6041">
          <cell r="A6041" t="str">
            <v>O710</v>
          </cell>
          <cell r="B6041" t="str">
            <v>RUPTURA DEL UTERO ANTES DEL INICIO DEL TRABAJO DE PARTO</v>
          </cell>
          <cell r="C6041" t="str">
            <v>088</v>
          </cell>
        </row>
        <row r="6042">
          <cell r="A6042" t="str">
            <v>O711</v>
          </cell>
          <cell r="B6042" t="str">
            <v>RUPTURA DEL UTERO DURANTE EL TRABAJO DE PARTO</v>
          </cell>
          <cell r="C6042" t="str">
            <v>088</v>
          </cell>
        </row>
        <row r="6043">
          <cell r="A6043" t="str">
            <v>O712</v>
          </cell>
          <cell r="B6043" t="str">
            <v>INVERSION DE UTERO, POSTPARTO</v>
          </cell>
          <cell r="C6043" t="str">
            <v>088</v>
          </cell>
        </row>
        <row r="6044">
          <cell r="A6044" t="str">
            <v>O713</v>
          </cell>
          <cell r="B6044" t="str">
            <v>DESGARRO OBSTETRICO DEL CUELLO UTERINO</v>
          </cell>
          <cell r="C6044" t="str">
            <v>088</v>
          </cell>
        </row>
        <row r="6045">
          <cell r="A6045" t="str">
            <v>O714</v>
          </cell>
          <cell r="B6045" t="str">
            <v>DESGARRO VAGINAL OBSTETRICO ALTO, SOLO</v>
          </cell>
          <cell r="C6045" t="str">
            <v>088</v>
          </cell>
        </row>
        <row r="6046">
          <cell r="A6046" t="str">
            <v>O715</v>
          </cell>
          <cell r="B6046" t="str">
            <v>OTROS TRAUMATISMOS OBSTETRICOS DE LOS ORGANOS PELVIANOS</v>
          </cell>
          <cell r="C6046" t="str">
            <v>088</v>
          </cell>
        </row>
        <row r="6047">
          <cell r="A6047" t="str">
            <v>O716</v>
          </cell>
          <cell r="B6047" t="str">
            <v>TRAUMATISMO OBSTETRICO DE LOS LIGAMENTOS Y  ARTICULACIONES DE LA PELVI</v>
          </cell>
          <cell r="C6047" t="str">
            <v>088</v>
          </cell>
        </row>
        <row r="6048">
          <cell r="A6048" t="str">
            <v>O717</v>
          </cell>
          <cell r="B6048" t="str">
            <v>HEMATOMA OBSTETRICO DE LA PELVIS</v>
          </cell>
          <cell r="C6048" t="str">
            <v>088</v>
          </cell>
        </row>
        <row r="6049">
          <cell r="A6049" t="str">
            <v>O718</v>
          </cell>
          <cell r="B6049" t="str">
            <v>OTROS TRAUMAS OBSTETRICOS ESPECIFICADOS</v>
          </cell>
          <cell r="C6049" t="str">
            <v>088</v>
          </cell>
        </row>
        <row r="6050">
          <cell r="A6050" t="str">
            <v>O719</v>
          </cell>
          <cell r="B6050" t="str">
            <v>TRAUMA OBSTETRICO, NO ESPECIFICADO</v>
          </cell>
          <cell r="C6050" t="str">
            <v>088</v>
          </cell>
        </row>
        <row r="6051">
          <cell r="A6051" t="str">
            <v>O72</v>
          </cell>
          <cell r="B6051" t="str">
            <v>HEMORRAGIA POSTPARTO</v>
          </cell>
          <cell r="C6051" t="str">
            <v>088</v>
          </cell>
        </row>
        <row r="6052">
          <cell r="A6052" t="str">
            <v>O720</v>
          </cell>
          <cell r="B6052" t="str">
            <v>HEMORRAGIA DEL TERCER PERIODO DEL PARTO</v>
          </cell>
          <cell r="C6052" t="str">
            <v>088</v>
          </cell>
        </row>
        <row r="6053">
          <cell r="A6053" t="str">
            <v>O721</v>
          </cell>
          <cell r="B6053" t="str">
            <v>OTRAS HEMORRAGIAS POSTPARTO INMEDIATAS</v>
          </cell>
          <cell r="C6053" t="str">
            <v>088</v>
          </cell>
        </row>
        <row r="6054">
          <cell r="A6054" t="str">
            <v>O722</v>
          </cell>
          <cell r="B6054" t="str">
            <v>HEMORRAGIA POSTPARTO SECUNDARIA O TARDIA</v>
          </cell>
          <cell r="C6054" t="str">
            <v>088</v>
          </cell>
        </row>
        <row r="6055">
          <cell r="A6055" t="str">
            <v>O723</v>
          </cell>
          <cell r="B6055" t="str">
            <v>DEFECTO DE LA COAGULACION  POSTPARTO</v>
          </cell>
          <cell r="C6055" t="str">
            <v>088</v>
          </cell>
        </row>
        <row r="6056">
          <cell r="A6056" t="str">
            <v>O73</v>
          </cell>
          <cell r="B6056" t="str">
            <v>RETENCION DE LA PLACENTA O DE LAS MEMBRANAS, SIN HEMORRAGIA</v>
          </cell>
          <cell r="C6056" t="str">
            <v>088</v>
          </cell>
        </row>
        <row r="6057">
          <cell r="A6057" t="str">
            <v>O730</v>
          </cell>
          <cell r="B6057" t="str">
            <v>RETENCION DE LA PLACENTA SIN HEMORRAGIA</v>
          </cell>
          <cell r="C6057" t="str">
            <v>088</v>
          </cell>
        </row>
        <row r="6058">
          <cell r="A6058" t="str">
            <v>O731</v>
          </cell>
          <cell r="B6058" t="str">
            <v>RETENCION DE FRAGMENTOS DE LA PLACENTA O DE LAS MENBRANAS, SIN HEM.</v>
          </cell>
          <cell r="C6058" t="str">
            <v>088</v>
          </cell>
        </row>
        <row r="6059">
          <cell r="A6059" t="str">
            <v>O74</v>
          </cell>
          <cell r="B6059" t="str">
            <v>COMPLICACIONES DE LA ANESTESIA ADMINISTRADA DURANTE EL TRABAJO DE P</v>
          </cell>
          <cell r="C6059" t="str">
            <v>088</v>
          </cell>
        </row>
        <row r="6060">
          <cell r="A6060" t="str">
            <v>O740</v>
          </cell>
          <cell r="B6060" t="str">
            <v>NEUMONITIS POR ASPIRACION DEBIDA  A LA ANESTESIA ADM. DURANTE EL TRABA</v>
          </cell>
          <cell r="C6060" t="str">
            <v>088</v>
          </cell>
        </row>
        <row r="6061">
          <cell r="A6061" t="str">
            <v>O741</v>
          </cell>
          <cell r="B6061" t="str">
            <v>OTRAS COMPLICACIONES PULMONARES DEBIDAS A LA ANESTESIA ADMINISTRADA</v>
          </cell>
          <cell r="C6061" t="str">
            <v>088</v>
          </cell>
        </row>
        <row r="6062">
          <cell r="A6062" t="str">
            <v>O742</v>
          </cell>
          <cell r="B6062" t="str">
            <v>COMPLICACIONES CARDIACAS DE LA ANESTESIA ADM. DURANTE EL TRABAJO</v>
          </cell>
          <cell r="C6062" t="str">
            <v>088</v>
          </cell>
        </row>
        <row r="6063">
          <cell r="A6063" t="str">
            <v>O743</v>
          </cell>
          <cell r="B6063" t="str">
            <v>COMPLICACIONES DEL SISTEMA NERVIOSO CENTRAL POR LA ANESTESIA ADM</v>
          </cell>
          <cell r="C6063" t="str">
            <v>088</v>
          </cell>
        </row>
        <row r="6064">
          <cell r="A6064" t="str">
            <v>O744</v>
          </cell>
          <cell r="B6064" t="str">
            <v>REACCION TOXICA A LA ANESTESIA LOCAL ADMINISTRADA DURANTE EL TRABAJO</v>
          </cell>
          <cell r="C6064" t="str">
            <v>088</v>
          </cell>
        </row>
        <row r="6065">
          <cell r="A6065" t="str">
            <v>O745</v>
          </cell>
          <cell r="B6065" t="str">
            <v>CEFALALGIA INDUCIDA POR LA ANESTESIA ESPINAL O EPIDURAL ADMINISTRADA</v>
          </cell>
          <cell r="C6065" t="str">
            <v>088</v>
          </cell>
        </row>
        <row r="6066">
          <cell r="A6066" t="str">
            <v>O746</v>
          </cell>
          <cell r="B6066" t="str">
            <v>OTRAS COMPLICACIONES DE LA ANESTESIA ESPINAL O EPIDURAL ADMINISTRADA</v>
          </cell>
          <cell r="C6066" t="str">
            <v>088</v>
          </cell>
        </row>
        <row r="6067">
          <cell r="A6067" t="str">
            <v>O747</v>
          </cell>
          <cell r="B6067" t="str">
            <v>FALLA O DIFICULTAD EN LA INTUBACION DURANTE EL TRABAJO DE PARTO Y EL P</v>
          </cell>
          <cell r="C6067" t="str">
            <v>088</v>
          </cell>
        </row>
        <row r="6068">
          <cell r="A6068" t="str">
            <v>O748</v>
          </cell>
          <cell r="B6068" t="str">
            <v>OTRAS COMPLICACIONES DE LA ANESTESIA ADMINISTRADA DURANTE EL TRABAJO</v>
          </cell>
          <cell r="C6068" t="str">
            <v>088</v>
          </cell>
        </row>
        <row r="6069">
          <cell r="A6069" t="str">
            <v>O749</v>
          </cell>
          <cell r="B6069" t="str">
            <v>COMPLICACION NO ESPECIF. DE LA ANESTESIA ADMINIST. DURANTE EL TRABAJO</v>
          </cell>
          <cell r="C6069" t="str">
            <v>088</v>
          </cell>
        </row>
        <row r="6070">
          <cell r="A6070" t="str">
            <v>O75</v>
          </cell>
          <cell r="B6070" t="str">
            <v>OTRAS COMPLICACIONES DEL TRABAJO DE PARTO Y DEL PARTO, NO CLASIF. EN</v>
          </cell>
          <cell r="C6070" t="str">
            <v>088</v>
          </cell>
        </row>
        <row r="6071">
          <cell r="A6071" t="str">
            <v>O750</v>
          </cell>
          <cell r="B6071" t="str">
            <v>SUFRIMIENTO MATERNO DURANTE EL TRABAJO DE PARTO Y EL PARTO</v>
          </cell>
          <cell r="C6071" t="str">
            <v>088</v>
          </cell>
        </row>
        <row r="6072">
          <cell r="A6072" t="str">
            <v>O751</v>
          </cell>
          <cell r="B6072" t="str">
            <v>CHOQUE DURANTE O DESPUES DEL TRABAJO DE PARTO Y EL PARTO</v>
          </cell>
          <cell r="C6072" t="str">
            <v>088</v>
          </cell>
        </row>
        <row r="6073">
          <cell r="A6073" t="str">
            <v>O752</v>
          </cell>
          <cell r="B6073" t="str">
            <v>PIREXIA DURANTE EL TRABAJO DE PARTO, NO CLASIFICADA EN OTRA PARTE</v>
          </cell>
          <cell r="C6073" t="str">
            <v>088</v>
          </cell>
        </row>
        <row r="6074">
          <cell r="A6074" t="str">
            <v>O753</v>
          </cell>
          <cell r="B6074" t="str">
            <v>OTRAS INFECCIONES DURANTE EL TRABAJO DE PARTO</v>
          </cell>
          <cell r="C6074" t="str">
            <v>088</v>
          </cell>
        </row>
        <row r="6075">
          <cell r="A6075" t="str">
            <v>O754</v>
          </cell>
          <cell r="B6075" t="str">
            <v>OTRAS COMPLICACIONES DE LA CIRUGIA Y OTROS PROCEDIMIENTOS OBSTETRICOS</v>
          </cell>
          <cell r="C6075" t="str">
            <v>088</v>
          </cell>
        </row>
        <row r="6076">
          <cell r="A6076" t="str">
            <v>O755</v>
          </cell>
          <cell r="B6076" t="str">
            <v>RETRASO DEL PARTO DESPUES DE LA RUPTURA ARTIFICIAL DE LAS MEMBRANAS</v>
          </cell>
          <cell r="C6076" t="str">
            <v>088</v>
          </cell>
        </row>
        <row r="6077">
          <cell r="A6077" t="str">
            <v>O756</v>
          </cell>
          <cell r="B6077" t="str">
            <v>RETRASO DEL PARTO DESPUES DE LA RUPTURA ESPONTANEA O NO ESPECIFIC</v>
          </cell>
          <cell r="C6077" t="str">
            <v>088</v>
          </cell>
        </row>
        <row r="6078">
          <cell r="A6078" t="str">
            <v>O757</v>
          </cell>
          <cell r="B6078" t="str">
            <v>PARTO VAGINAL POSTERIOR A UNA CESAREA PREVIA</v>
          </cell>
          <cell r="C6078" t="str">
            <v>088</v>
          </cell>
        </row>
        <row r="6079">
          <cell r="A6079" t="str">
            <v>O758</v>
          </cell>
          <cell r="B6079" t="str">
            <v>OTRAS COMPLICACIONES ESPECIFICADAS DEL TRABAJO DE PARTO Y DEL PARTO</v>
          </cell>
          <cell r="C6079" t="str">
            <v>088</v>
          </cell>
        </row>
        <row r="6080">
          <cell r="A6080" t="str">
            <v>O759</v>
          </cell>
          <cell r="B6080" t="str">
            <v>COMPLICACION NO ESPECIFICADA DEL TRABAJO DE PARTO Y DEL PARTO</v>
          </cell>
          <cell r="C6080" t="str">
            <v>088</v>
          </cell>
        </row>
        <row r="6081">
          <cell r="A6081" t="str">
            <v>O80</v>
          </cell>
          <cell r="B6081" t="str">
            <v>PARTO UNICO ESPONTANEO</v>
          </cell>
          <cell r="C6081" t="str">
            <v>088</v>
          </cell>
        </row>
        <row r="6082">
          <cell r="A6082" t="str">
            <v>O800</v>
          </cell>
          <cell r="B6082" t="str">
            <v>PARTO UNICO ESPONTANEO, PRESENTACION CEFALICA DE VERTICE</v>
          </cell>
          <cell r="C6082" t="str">
            <v>088</v>
          </cell>
        </row>
        <row r="6083">
          <cell r="A6083" t="str">
            <v>O801</v>
          </cell>
          <cell r="B6083" t="str">
            <v>PARTO UNICO ESPONTANEO, PRESENTACION DE NALGAS O PODALICA</v>
          </cell>
          <cell r="C6083" t="str">
            <v>088</v>
          </cell>
        </row>
        <row r="6084">
          <cell r="A6084" t="str">
            <v>O808</v>
          </cell>
          <cell r="B6084" t="str">
            <v>PARTO UNICO ESPONTANEO, OTRAS PRESENTACIONES</v>
          </cell>
          <cell r="C6084" t="str">
            <v>088</v>
          </cell>
        </row>
        <row r="6085">
          <cell r="A6085" t="str">
            <v>O809</v>
          </cell>
          <cell r="B6085" t="str">
            <v>PARTO UNICO ESPONTANEO, SIN OTRA ESPECIFICACION</v>
          </cell>
          <cell r="C6085" t="str">
            <v>088</v>
          </cell>
        </row>
        <row r="6086">
          <cell r="A6086" t="str">
            <v>O81</v>
          </cell>
          <cell r="B6086" t="str">
            <v>PARTO UNICO CON FORCEPS Y VENTOSA EXTRACTORA</v>
          </cell>
          <cell r="C6086" t="str">
            <v>088</v>
          </cell>
        </row>
        <row r="6087">
          <cell r="A6087" t="str">
            <v>O810</v>
          </cell>
          <cell r="B6087" t="str">
            <v>PARTO CON FORCEPS BAJO</v>
          </cell>
          <cell r="C6087" t="str">
            <v>088</v>
          </cell>
        </row>
        <row r="6088">
          <cell r="A6088" t="str">
            <v>O811</v>
          </cell>
          <cell r="B6088" t="str">
            <v>PARTO CON FORCEPS MEDIO</v>
          </cell>
          <cell r="C6088" t="str">
            <v>088</v>
          </cell>
        </row>
        <row r="6089">
          <cell r="A6089" t="str">
            <v>O812</v>
          </cell>
          <cell r="B6089" t="str">
            <v>PARTO CON FORCEPS MEDIO CON ROTACION</v>
          </cell>
          <cell r="C6089" t="str">
            <v>088</v>
          </cell>
        </row>
        <row r="6090">
          <cell r="A6090" t="str">
            <v>O813</v>
          </cell>
          <cell r="B6090" t="str">
            <v>PARTO CON FORCEPS DE OTROS TIPOS Y LOS NO ESPECIFICADOS</v>
          </cell>
          <cell r="C6090" t="str">
            <v>088</v>
          </cell>
        </row>
        <row r="6091">
          <cell r="A6091" t="str">
            <v>O814</v>
          </cell>
          <cell r="B6091" t="str">
            <v>PARTO CON VENTOSA EXTRACTORA</v>
          </cell>
          <cell r="C6091" t="str">
            <v>088</v>
          </cell>
        </row>
        <row r="6092">
          <cell r="A6092" t="str">
            <v>O815</v>
          </cell>
          <cell r="B6092" t="str">
            <v>PARTO CON COMBINACION DE FORCEPS Y VENTOSA EXTRACTORA</v>
          </cell>
          <cell r="C6092" t="str">
            <v>088</v>
          </cell>
        </row>
        <row r="6093">
          <cell r="A6093" t="str">
            <v>O82</v>
          </cell>
          <cell r="B6093" t="str">
            <v>PARTO UNICO POR CESAREA</v>
          </cell>
          <cell r="C6093" t="str">
            <v>088</v>
          </cell>
        </row>
        <row r="6094">
          <cell r="A6094" t="str">
            <v>O820</v>
          </cell>
          <cell r="B6094" t="str">
            <v>PARTO POR CESAREA ELECTIVA</v>
          </cell>
          <cell r="C6094" t="str">
            <v>088</v>
          </cell>
        </row>
        <row r="6095">
          <cell r="A6095" t="str">
            <v>O821</v>
          </cell>
          <cell r="B6095" t="str">
            <v>PARTO POR CESAREA DE EMERGENCIA</v>
          </cell>
          <cell r="C6095" t="str">
            <v>088</v>
          </cell>
        </row>
        <row r="6096">
          <cell r="A6096" t="str">
            <v>O822</v>
          </cell>
          <cell r="B6096" t="str">
            <v>PARTO POR CESAREA CON HISTERECTOMIA</v>
          </cell>
          <cell r="C6096" t="str">
            <v>088</v>
          </cell>
        </row>
        <row r="6097">
          <cell r="A6097" t="str">
            <v>O828</v>
          </cell>
          <cell r="B6097" t="str">
            <v>OTROS PARTOS UNICOS POR CESAREA</v>
          </cell>
          <cell r="C6097" t="str">
            <v>088</v>
          </cell>
        </row>
        <row r="6098">
          <cell r="A6098" t="str">
            <v>O829</v>
          </cell>
          <cell r="B6098" t="str">
            <v>PARTO POR CESAREA, SIN OTRA ESPECIFICACION</v>
          </cell>
          <cell r="C6098" t="str">
            <v>088</v>
          </cell>
        </row>
        <row r="6099">
          <cell r="A6099" t="str">
            <v>O83</v>
          </cell>
          <cell r="B6099" t="str">
            <v>OTROS PARTOS UNICOS ASISTIDOS</v>
          </cell>
          <cell r="C6099" t="str">
            <v>088</v>
          </cell>
        </row>
        <row r="6100">
          <cell r="A6100" t="str">
            <v>O830</v>
          </cell>
          <cell r="B6100" t="str">
            <v>EXTRACCION DE NALGAS</v>
          </cell>
          <cell r="C6100" t="str">
            <v>088</v>
          </cell>
        </row>
        <row r="6101">
          <cell r="A6101" t="str">
            <v>O831</v>
          </cell>
          <cell r="B6101" t="str">
            <v>OTROS PARTOS UNICOS ASISTIDOS, DE NALGAS</v>
          </cell>
          <cell r="C6101" t="str">
            <v>088</v>
          </cell>
        </row>
        <row r="6102">
          <cell r="A6102" t="str">
            <v>O832</v>
          </cell>
          <cell r="B6102" t="str">
            <v>OTROS PARTOS UNICOS CON AYUDA DE MANIPULACION OBSTETRICA</v>
          </cell>
          <cell r="C6102" t="str">
            <v>088</v>
          </cell>
        </row>
        <row r="6103">
          <cell r="A6103" t="str">
            <v>O833</v>
          </cell>
          <cell r="B6103" t="str">
            <v>PARTO DE FETO VIABLE EN EMBARAZO ABDOMINAL</v>
          </cell>
          <cell r="C6103" t="str">
            <v>088</v>
          </cell>
        </row>
        <row r="6104">
          <cell r="A6104" t="str">
            <v>O834</v>
          </cell>
          <cell r="B6104" t="str">
            <v>OPERACION DESTRUCTIVA PARA FACILITAR EL PARTO</v>
          </cell>
          <cell r="C6104" t="str">
            <v>088</v>
          </cell>
        </row>
        <row r="6105">
          <cell r="A6105" t="str">
            <v>O838</v>
          </cell>
          <cell r="B6105" t="str">
            <v>OTROS PARTOS UNICOS ASISTIDOS ESPECIFICADOS</v>
          </cell>
          <cell r="C6105" t="str">
            <v>088</v>
          </cell>
        </row>
        <row r="6106">
          <cell r="A6106" t="str">
            <v>O839</v>
          </cell>
          <cell r="B6106" t="str">
            <v>PARTO UNICO ASISTIDO, SIN OTRA ESPECIFICACION</v>
          </cell>
          <cell r="C6106" t="str">
            <v>088</v>
          </cell>
        </row>
        <row r="6107">
          <cell r="A6107" t="str">
            <v>O84</v>
          </cell>
          <cell r="B6107" t="str">
            <v>PARTO MULTIPLE</v>
          </cell>
          <cell r="C6107" t="str">
            <v>088</v>
          </cell>
        </row>
        <row r="6108">
          <cell r="A6108" t="str">
            <v>O840</v>
          </cell>
          <cell r="B6108" t="str">
            <v>PARTO MULTIPLE, TODOS ESPONTANEOS</v>
          </cell>
          <cell r="C6108" t="str">
            <v>088</v>
          </cell>
        </row>
        <row r="6109">
          <cell r="A6109" t="str">
            <v>O841</v>
          </cell>
          <cell r="B6109" t="str">
            <v>PARTO MULTIPLE, TODOS POR FORCEPS Y VENTOSA EXTRACTORA</v>
          </cell>
          <cell r="C6109" t="str">
            <v>088</v>
          </cell>
        </row>
        <row r="6110">
          <cell r="A6110" t="str">
            <v>O842</v>
          </cell>
          <cell r="B6110" t="str">
            <v>PARTO MULTIPLE, TODOS POR CESAREA</v>
          </cell>
          <cell r="C6110" t="str">
            <v>088</v>
          </cell>
        </row>
        <row r="6111">
          <cell r="A6111" t="str">
            <v>O848</v>
          </cell>
          <cell r="B6111" t="str">
            <v>OTROS PARTOS MULTIPLES</v>
          </cell>
          <cell r="C6111" t="str">
            <v>088</v>
          </cell>
        </row>
        <row r="6112">
          <cell r="A6112" t="str">
            <v>O849</v>
          </cell>
          <cell r="B6112" t="str">
            <v>PARTO MULTIPLE, NO ESPECIFICADO</v>
          </cell>
          <cell r="C6112" t="str">
            <v>088</v>
          </cell>
        </row>
        <row r="6113">
          <cell r="A6113" t="str">
            <v>O85</v>
          </cell>
          <cell r="B6113" t="str">
            <v>SEPSIS PUERPERAL</v>
          </cell>
          <cell r="C6113" t="str">
            <v>088</v>
          </cell>
        </row>
        <row r="6114">
          <cell r="A6114" t="str">
            <v>O86</v>
          </cell>
          <cell r="B6114" t="str">
            <v>OTRAS INFECCIONES PUERPERALES</v>
          </cell>
          <cell r="C6114" t="str">
            <v>088</v>
          </cell>
        </row>
        <row r="6115">
          <cell r="A6115" t="str">
            <v>O860</v>
          </cell>
          <cell r="B6115" t="str">
            <v>INFECCION DE HERIDA QUIRURGICA OBSTETRICA</v>
          </cell>
          <cell r="C6115" t="str">
            <v>088</v>
          </cell>
        </row>
        <row r="6116">
          <cell r="A6116" t="str">
            <v>O861</v>
          </cell>
          <cell r="B6116" t="str">
            <v>OTRAS INFECCIONES GENITALES CONSECUTIVAS AL PARTO</v>
          </cell>
          <cell r="C6116" t="str">
            <v>088</v>
          </cell>
        </row>
        <row r="6117">
          <cell r="A6117" t="str">
            <v>O862</v>
          </cell>
          <cell r="B6117" t="str">
            <v>INFECCION DE LAS VIAS URINARIAS CONSECUTIVA AL PARTO</v>
          </cell>
          <cell r="C6117" t="str">
            <v>088</v>
          </cell>
        </row>
        <row r="6118">
          <cell r="A6118" t="str">
            <v>O863</v>
          </cell>
          <cell r="B6118" t="str">
            <v>OTRAS INFECCIONES DE LAS VIAS GENITOURINARIAS CONSECUTIVAS AL PARTO</v>
          </cell>
          <cell r="C6118" t="str">
            <v>088</v>
          </cell>
        </row>
        <row r="6119">
          <cell r="A6119" t="str">
            <v>O864</v>
          </cell>
          <cell r="B6119" t="str">
            <v>PIREXIA DE ORIGEN DESCONOCIDO CONSECUTIVA AL PARTO</v>
          </cell>
          <cell r="C6119" t="str">
            <v>088</v>
          </cell>
        </row>
        <row r="6120">
          <cell r="A6120" t="str">
            <v>O868</v>
          </cell>
          <cell r="B6120" t="str">
            <v>OTRAS INFECCIONES PUERPERALES ESPECIFICADAS</v>
          </cell>
          <cell r="C6120" t="str">
            <v>088</v>
          </cell>
        </row>
        <row r="6121">
          <cell r="A6121" t="str">
            <v>O87</v>
          </cell>
          <cell r="B6121" t="str">
            <v>COMPLICACIONES VENOSAS EN EL PUERPERIO</v>
          </cell>
          <cell r="C6121" t="str">
            <v>088</v>
          </cell>
        </row>
        <row r="6122">
          <cell r="A6122" t="str">
            <v>O870</v>
          </cell>
          <cell r="B6122" t="str">
            <v>TROMBOFLEBITIS SUPERFICIAL EN EL PUERPERIO</v>
          </cell>
          <cell r="C6122" t="str">
            <v>088</v>
          </cell>
        </row>
        <row r="6123">
          <cell r="A6123" t="str">
            <v>O871</v>
          </cell>
          <cell r="B6123" t="str">
            <v>FLEBOTROMBOSIS PROFUNDA EN EL PUERPERIO</v>
          </cell>
          <cell r="C6123" t="str">
            <v>088</v>
          </cell>
        </row>
        <row r="6124">
          <cell r="A6124" t="str">
            <v>O872</v>
          </cell>
          <cell r="B6124" t="str">
            <v>HEMORROIDES EN EL PUERPERIO</v>
          </cell>
          <cell r="C6124" t="str">
            <v>088</v>
          </cell>
        </row>
        <row r="6125">
          <cell r="A6125" t="str">
            <v>O873</v>
          </cell>
          <cell r="B6125" t="str">
            <v>TROMBOSIS VENOSA CEREBRAL EN EL PUERPERIO</v>
          </cell>
          <cell r="C6125" t="str">
            <v>088</v>
          </cell>
        </row>
        <row r="6126">
          <cell r="A6126" t="str">
            <v>O878</v>
          </cell>
          <cell r="B6126" t="str">
            <v>OTRAS COMPLICACIONES VENOSAS EN EL PUERPERIO</v>
          </cell>
          <cell r="C6126" t="str">
            <v>088</v>
          </cell>
        </row>
        <row r="6127">
          <cell r="A6127" t="str">
            <v>O879</v>
          </cell>
          <cell r="B6127" t="str">
            <v>COMPLICACION VENOSA EN EL PUERPERIO, NO ESPECIFICADA</v>
          </cell>
          <cell r="C6127" t="str">
            <v>088</v>
          </cell>
        </row>
        <row r="6128">
          <cell r="A6128" t="str">
            <v>O88</v>
          </cell>
          <cell r="B6128" t="str">
            <v>EMBOLIA OBSTETRICA</v>
          </cell>
          <cell r="C6128" t="str">
            <v>088</v>
          </cell>
        </row>
        <row r="6129">
          <cell r="A6129" t="str">
            <v>O880</v>
          </cell>
          <cell r="B6129" t="str">
            <v>EMBOLIA GASEOSA, OBSTETRICA</v>
          </cell>
          <cell r="C6129" t="str">
            <v>088</v>
          </cell>
        </row>
        <row r="6130">
          <cell r="A6130" t="str">
            <v>O881</v>
          </cell>
          <cell r="B6130" t="str">
            <v>EMBOLIA DE LIQUIDO AMNIOTICO</v>
          </cell>
          <cell r="C6130" t="str">
            <v>088</v>
          </cell>
        </row>
        <row r="6131">
          <cell r="A6131" t="str">
            <v>O882</v>
          </cell>
          <cell r="B6131" t="str">
            <v>EMBOLIA DE COAGULO SANGUINEO, OBSTETRICA</v>
          </cell>
          <cell r="C6131" t="str">
            <v>088</v>
          </cell>
        </row>
        <row r="6132">
          <cell r="A6132" t="str">
            <v>O883</v>
          </cell>
          <cell r="B6132" t="str">
            <v>EMBOLIA SEPTICA Y PIEMICA, OBSTETRICA</v>
          </cell>
          <cell r="C6132" t="str">
            <v>088</v>
          </cell>
        </row>
        <row r="6133">
          <cell r="A6133" t="str">
            <v>O888</v>
          </cell>
          <cell r="B6133" t="str">
            <v>OTRAS EMBOLIAS OBSTETRICAS</v>
          </cell>
          <cell r="C6133" t="str">
            <v>088</v>
          </cell>
        </row>
        <row r="6134">
          <cell r="A6134" t="str">
            <v>O89</v>
          </cell>
          <cell r="B6134" t="str">
            <v>COMPLICACIONES DE LA ANESTESIA ADMINISTRADA DURANTE EL PUERPERIO</v>
          </cell>
          <cell r="C6134" t="str">
            <v>088</v>
          </cell>
        </row>
        <row r="6135">
          <cell r="A6135" t="str">
            <v>O890</v>
          </cell>
          <cell r="B6135" t="str">
            <v>COMPLICACIONES PULMONARES DE LA ANESTESIA ADMIN. DURANTE EL PUERP.</v>
          </cell>
          <cell r="C6135" t="str">
            <v>088</v>
          </cell>
        </row>
        <row r="6136">
          <cell r="A6136" t="str">
            <v>O891</v>
          </cell>
          <cell r="B6136" t="str">
            <v>COMPLICACIONES CARDIACAS DE LA ANESTESIA ADMIN. DURANTE EL PUERPER.</v>
          </cell>
          <cell r="C6136" t="str">
            <v>088</v>
          </cell>
        </row>
        <row r="6137">
          <cell r="A6137" t="str">
            <v>O892</v>
          </cell>
          <cell r="B6137" t="str">
            <v>COMPLIC. DEL SIST. NERV. CENTRAL DEBIDAS A LA ANEST. ADMIN. DURANT.EL</v>
          </cell>
          <cell r="C6137" t="str">
            <v>088</v>
          </cell>
        </row>
        <row r="6138">
          <cell r="A6138" t="str">
            <v>O893</v>
          </cell>
          <cell r="B6138" t="str">
            <v>REACCION TOXICA A LA ANESTESIA LOCAL ADMIN. DURANTE EL PUERPERIO</v>
          </cell>
          <cell r="C6138" t="str">
            <v>088</v>
          </cell>
        </row>
        <row r="6139">
          <cell r="A6139" t="str">
            <v>O894</v>
          </cell>
          <cell r="B6139" t="str">
            <v>CEFALALGIA INDUCIDA POR LA ANEST. ESPINAL O EPIDURAL ADMIN. DURAN. EL</v>
          </cell>
          <cell r="C6139" t="str">
            <v>088</v>
          </cell>
        </row>
        <row r="6140">
          <cell r="A6140" t="str">
            <v>O895</v>
          </cell>
          <cell r="B6140" t="str">
            <v>OTRAS COMPLIC. DE LA ANEST. ESPINAL O EPIDURAL ADMIN. DURAN. EL PUERP</v>
          </cell>
          <cell r="C6140" t="str">
            <v>088</v>
          </cell>
        </row>
        <row r="6141">
          <cell r="A6141" t="str">
            <v>O896</v>
          </cell>
          <cell r="B6141" t="str">
            <v>FALLA O DIFICULTAD DE INTUBACION DURANTE EL PUERPERIO</v>
          </cell>
          <cell r="C6141" t="str">
            <v>088</v>
          </cell>
        </row>
        <row r="6142">
          <cell r="A6142" t="str">
            <v>O898</v>
          </cell>
          <cell r="B6142" t="str">
            <v>OTRAS COMPLIC. DE LA ANEST. ADMIN. DURANTE EL PUERPERIO</v>
          </cell>
          <cell r="C6142" t="str">
            <v>088</v>
          </cell>
        </row>
        <row r="6143">
          <cell r="A6143" t="str">
            <v>O899</v>
          </cell>
          <cell r="B6143" t="str">
            <v>COMPLICACION NO ESPECIFICADA DE LA ANEST. ADMIN. DURANTE EL PUERPERIO</v>
          </cell>
          <cell r="C6143" t="str">
            <v>088</v>
          </cell>
        </row>
        <row r="6144">
          <cell r="A6144" t="str">
            <v>O90</v>
          </cell>
          <cell r="B6144" t="str">
            <v>COMPLICACIONES DEL PUERPERIO, NO CLASIFICADAS EN OTRA PARTE</v>
          </cell>
          <cell r="C6144" t="str">
            <v>088</v>
          </cell>
        </row>
        <row r="6145">
          <cell r="A6145" t="str">
            <v>O900</v>
          </cell>
          <cell r="B6145" t="str">
            <v>DEHISCENCIA DE SUTURA DE CESAREA</v>
          </cell>
          <cell r="C6145" t="str">
            <v>088</v>
          </cell>
        </row>
        <row r="6146">
          <cell r="A6146" t="str">
            <v>O901</v>
          </cell>
          <cell r="B6146" t="str">
            <v>DEHISCENCIA DE SUTURA OBSTETRICA PERINEAL</v>
          </cell>
          <cell r="C6146" t="str">
            <v>088</v>
          </cell>
        </row>
        <row r="6147">
          <cell r="A6147" t="str">
            <v>O902</v>
          </cell>
          <cell r="B6147" t="str">
            <v>HEMATOMA DE HERIDA QUIRURGICA OBSTETRICA</v>
          </cell>
          <cell r="C6147" t="str">
            <v>088</v>
          </cell>
        </row>
        <row r="6148">
          <cell r="A6148" t="str">
            <v>O903</v>
          </cell>
          <cell r="B6148" t="str">
            <v>CARDIOMIOPATIA EN EL PUERPERIO</v>
          </cell>
          <cell r="C6148" t="str">
            <v>088</v>
          </cell>
        </row>
        <row r="6149">
          <cell r="A6149" t="str">
            <v>O904</v>
          </cell>
          <cell r="B6149" t="str">
            <v>INSUFICIENCIA RENAL AGUDA POSTPARTO</v>
          </cell>
          <cell r="C6149" t="str">
            <v>088</v>
          </cell>
        </row>
        <row r="6150">
          <cell r="A6150" t="str">
            <v>O905</v>
          </cell>
          <cell r="B6150" t="str">
            <v>TIROIDITIS POSTPARTO</v>
          </cell>
          <cell r="C6150" t="str">
            <v>088</v>
          </cell>
        </row>
        <row r="6151">
          <cell r="A6151" t="str">
            <v>O908</v>
          </cell>
          <cell r="B6151" t="str">
            <v>OTRAS COMPLICACIONES PUERPERALES, NO CLASIFICADAS EN OTRA PARTE</v>
          </cell>
          <cell r="C6151" t="str">
            <v>088</v>
          </cell>
        </row>
        <row r="6152">
          <cell r="A6152" t="str">
            <v>O909</v>
          </cell>
          <cell r="B6152" t="str">
            <v>COMPLICACION PUERPERAL, NO ESPECIFICADA</v>
          </cell>
          <cell r="C6152" t="str">
            <v>088</v>
          </cell>
        </row>
        <row r="6153">
          <cell r="A6153" t="str">
            <v>O91</v>
          </cell>
          <cell r="B6153" t="str">
            <v>INFECCIONES DE LA MAMA ASOCIADAS CON EL PARTO</v>
          </cell>
          <cell r="C6153" t="str">
            <v>088</v>
          </cell>
        </row>
        <row r="6154">
          <cell r="A6154" t="str">
            <v>O910</v>
          </cell>
          <cell r="B6154" t="str">
            <v>INFECCIONES DEL PEZON ASOCIADAS CON EL PARTO</v>
          </cell>
          <cell r="C6154" t="str">
            <v>088</v>
          </cell>
        </row>
        <row r="6155">
          <cell r="A6155" t="str">
            <v>O911</v>
          </cell>
          <cell r="B6155" t="str">
            <v>ABSCESO DE LA MAMA ASOCIADO CON EL PARTO</v>
          </cell>
          <cell r="C6155" t="str">
            <v>088</v>
          </cell>
        </row>
        <row r="6156">
          <cell r="A6156" t="str">
            <v>O912</v>
          </cell>
          <cell r="B6156" t="str">
            <v>MASTITIS NO PURULENTA ASOCIADA CON EL PARTO</v>
          </cell>
          <cell r="C6156" t="str">
            <v>088</v>
          </cell>
        </row>
        <row r="6157">
          <cell r="A6157" t="str">
            <v>O92</v>
          </cell>
          <cell r="B6157" t="str">
            <v>OTROS TRASTORNOS DE LA MAMA Y DE LA LACTANCIA ASOCIADA CON EL PARTO</v>
          </cell>
          <cell r="C6157" t="str">
            <v>088</v>
          </cell>
        </row>
        <row r="6158">
          <cell r="A6158" t="str">
            <v>O920</v>
          </cell>
          <cell r="B6158" t="str">
            <v>RETRACCION DEL PEZON ASOCIADA CON EL PARTO</v>
          </cell>
          <cell r="C6158" t="str">
            <v>088</v>
          </cell>
        </row>
        <row r="6159">
          <cell r="A6159" t="str">
            <v>O921</v>
          </cell>
          <cell r="B6159" t="str">
            <v>FISURAS DEL PEZON ASOCIDAS CON EL PARTO</v>
          </cell>
          <cell r="C6159" t="str">
            <v>088</v>
          </cell>
        </row>
        <row r="6160">
          <cell r="A6160" t="str">
            <v>O922</v>
          </cell>
          <cell r="B6160" t="str">
            <v>OTROS TRASTORNOS DE LA MAMA Y LOS NO ESPECIF. ASOCIADOS CON EL PARTO</v>
          </cell>
          <cell r="C6160" t="str">
            <v>088</v>
          </cell>
        </row>
        <row r="6161">
          <cell r="A6161" t="str">
            <v>O923</v>
          </cell>
          <cell r="B6161" t="str">
            <v>AGALACTIA</v>
          </cell>
          <cell r="C6161" t="str">
            <v>088</v>
          </cell>
        </row>
        <row r="6162">
          <cell r="A6162" t="str">
            <v>O924</v>
          </cell>
          <cell r="B6162" t="str">
            <v>HIPOGALACTIA</v>
          </cell>
          <cell r="C6162" t="str">
            <v>088</v>
          </cell>
        </row>
        <row r="6163">
          <cell r="A6163" t="str">
            <v>O925</v>
          </cell>
          <cell r="B6163" t="str">
            <v>SUPRESION DE LA LACTANCIA</v>
          </cell>
          <cell r="C6163" t="str">
            <v>088</v>
          </cell>
        </row>
        <row r="6164">
          <cell r="A6164" t="str">
            <v>O926</v>
          </cell>
          <cell r="B6164" t="str">
            <v>GALATORREA</v>
          </cell>
          <cell r="C6164" t="str">
            <v>088</v>
          </cell>
        </row>
        <row r="6165">
          <cell r="A6165" t="str">
            <v>O927</v>
          </cell>
          <cell r="B6165" t="str">
            <v>OTROS TRASTORNOS Y LOS NO ESPECIFICADOS DE LA LACTANCIA</v>
          </cell>
          <cell r="C6165" t="str">
            <v>088</v>
          </cell>
        </row>
        <row r="6166">
          <cell r="A6166" t="str">
            <v>O95</v>
          </cell>
          <cell r="B6166" t="str">
            <v>MUERTE OBSTETRICA DE CAUSA NO ESPECIFICADA</v>
          </cell>
          <cell r="C6166" t="str">
            <v>088</v>
          </cell>
        </row>
        <row r="6167">
          <cell r="A6167" t="str">
            <v>O96</v>
          </cell>
          <cell r="B6167" t="str">
            <v>MUERTE MATERNA DEBIDA A CUALQUIER CAUSA OBST. QUE OCURRE DESP. DE 42 D</v>
          </cell>
          <cell r="C6167" t="str">
            <v>088</v>
          </cell>
        </row>
        <row r="6168">
          <cell r="A6168" t="str">
            <v>O97</v>
          </cell>
          <cell r="B6168" t="str">
            <v>MUERTE POR SECUELAS DE CAUSAS OBSTETRICAS DIRECTAS</v>
          </cell>
          <cell r="C6168" t="str">
            <v>088</v>
          </cell>
        </row>
        <row r="6169">
          <cell r="A6169" t="str">
            <v>O98</v>
          </cell>
          <cell r="B6169" t="str">
            <v>ENFERM. MATERNAS INFECC. Y PARASIT. CLASIF. EN OTRA PARTE, PERO QUE CO</v>
          </cell>
          <cell r="C6169" t="str">
            <v>088</v>
          </cell>
        </row>
        <row r="6170">
          <cell r="A6170" t="str">
            <v>O980</v>
          </cell>
          <cell r="B6170" t="str">
            <v>TUBERCULOSIS QUE COMPLICAN EL EMBARAZO, EL PARTO Y EL PUERPERIO</v>
          </cell>
          <cell r="C6170" t="str">
            <v>088</v>
          </cell>
        </row>
        <row r="6171">
          <cell r="A6171" t="str">
            <v>O981</v>
          </cell>
          <cell r="B6171" t="str">
            <v>SIFILIS QUE COMPLICAN EL EMBARAZO, EL PARTO Y EL PUERPERIO</v>
          </cell>
          <cell r="C6171" t="str">
            <v>088</v>
          </cell>
        </row>
        <row r="6172">
          <cell r="A6172" t="str">
            <v>O982</v>
          </cell>
          <cell r="B6172" t="str">
            <v>GONORREA QUE COMPLICA EL EMBARAZO, EL PARTO Y EL PUERPERIO</v>
          </cell>
          <cell r="C6172" t="str">
            <v>088</v>
          </cell>
        </row>
        <row r="6173">
          <cell r="A6173" t="str">
            <v>O983</v>
          </cell>
          <cell r="B6173" t="str">
            <v>OTRAS INFECC. CON UN MODO DE TRANSMISION PREDOMIN. SEXUAL QUE COMPL</v>
          </cell>
          <cell r="C6173" t="str">
            <v>088</v>
          </cell>
        </row>
        <row r="6174">
          <cell r="A6174" t="str">
            <v>O984</v>
          </cell>
          <cell r="B6174" t="str">
            <v>HEPATITIS VIRAL QUE COMPLICA EL EMBARAZO, EL PARTO Y EL PUERPERIO</v>
          </cell>
          <cell r="C6174" t="str">
            <v>088</v>
          </cell>
        </row>
        <row r="6175">
          <cell r="A6175" t="str">
            <v>O985</v>
          </cell>
          <cell r="B6175" t="str">
            <v>OTRAS ENFERM. VIRALES QUE COMPLIC. EL EMBARAZO, EL PARTO Y EL PUERP</v>
          </cell>
          <cell r="C6175" t="str">
            <v>088</v>
          </cell>
        </row>
        <row r="6176">
          <cell r="A6176" t="str">
            <v>O986</v>
          </cell>
          <cell r="B6176" t="str">
            <v>ENFRM. CAUSADAS POR PROTOZOARIOS QUE COMPL. EL EMB. EL PARTO Y EL PUER</v>
          </cell>
          <cell r="C6176" t="str">
            <v>088</v>
          </cell>
        </row>
        <row r="6177">
          <cell r="A6177" t="str">
            <v>O988</v>
          </cell>
          <cell r="B6177" t="str">
            <v>OTRAS ENFERM. INFECC. Y PARASIT. MATERNAS QUE COMPL. EL EMB. EL PARTO</v>
          </cell>
          <cell r="C6177" t="str">
            <v>088</v>
          </cell>
        </row>
        <row r="6178">
          <cell r="A6178" t="str">
            <v>O989</v>
          </cell>
          <cell r="B6178" t="str">
            <v>ENFERM. INFECC. Y PARASIT. MATERNA NO ESPECIF. QUE COMPL. EL EMB. EL P</v>
          </cell>
          <cell r="C6178" t="str">
            <v>088</v>
          </cell>
        </row>
        <row r="6179">
          <cell r="A6179" t="str">
            <v>O99</v>
          </cell>
          <cell r="B6179" t="str">
            <v>OTRAS ENFERM. MATERNAS CLASIF. EN OTRA PARTE, PERO QUE COMPL. EL EMB.</v>
          </cell>
          <cell r="C6179" t="str">
            <v>088</v>
          </cell>
        </row>
        <row r="6180">
          <cell r="A6180" t="str">
            <v>O990</v>
          </cell>
          <cell r="B6180" t="str">
            <v>ANEMIA QUE COMPLICA EL EMBARAZO, EL PARTO Y EL PUERPERIO</v>
          </cell>
          <cell r="C6180" t="str">
            <v>088</v>
          </cell>
        </row>
        <row r="6181">
          <cell r="A6181" t="str">
            <v>O991</v>
          </cell>
          <cell r="B6181" t="str">
            <v>OTRAS ENF. DE LA SANGRE Y DE LOS ORGANOS HEMTOPOY. Y CIERTOS TRAST.</v>
          </cell>
          <cell r="C6181" t="str">
            <v>088</v>
          </cell>
        </row>
        <row r="6182">
          <cell r="A6182" t="str">
            <v>O992</v>
          </cell>
          <cell r="B6182" t="str">
            <v>ENF. ENDOCRINAS, DE LA NUTRICION Y DEL METABOLISMO QUE COMPL. EL EMB</v>
          </cell>
          <cell r="C6182" t="str">
            <v>088</v>
          </cell>
        </row>
        <row r="6183">
          <cell r="A6183" t="str">
            <v>O993</v>
          </cell>
          <cell r="B6183" t="str">
            <v>TRASTORNOS MENTALES Y ENF. DEL SIST. NERV.  QUE COMPL. EL EMB. EL PART</v>
          </cell>
          <cell r="C6183" t="str">
            <v>088</v>
          </cell>
        </row>
        <row r="6184">
          <cell r="A6184" t="str">
            <v>O994</v>
          </cell>
          <cell r="B6184" t="str">
            <v>ENF. DEL SIST. CIRCULATORIO QUE COMPL. EL EMBARAZO, EL PARTO Y EL PUER</v>
          </cell>
          <cell r="C6184" t="str">
            <v>088</v>
          </cell>
        </row>
        <row r="6185">
          <cell r="A6185" t="str">
            <v>O995</v>
          </cell>
          <cell r="B6185" t="str">
            <v>ENF. DEL SIST. RESPIRATORIO QUE COMPL. EL EMBARAZO, EL PARTO  Y EL PUE</v>
          </cell>
          <cell r="C6185" t="str">
            <v>088</v>
          </cell>
        </row>
        <row r="6186">
          <cell r="A6186" t="str">
            <v>O996</v>
          </cell>
          <cell r="B6186" t="str">
            <v>ENF. DEL SIST. DIGESTIVO QUE COMPL. EL EMBARAZO, EL PARTO Y EL PUERP</v>
          </cell>
          <cell r="C6186" t="str">
            <v>088</v>
          </cell>
        </row>
        <row r="6187">
          <cell r="A6187" t="str">
            <v>O997</v>
          </cell>
          <cell r="B6187" t="str">
            <v>ENF. DE LA PIEL Y DEL TEJIDO SUBCUT. QUE COMPL. EL EMB. EL PARTO Y EL</v>
          </cell>
          <cell r="C6187" t="str">
            <v>088</v>
          </cell>
        </row>
        <row r="6188">
          <cell r="A6188" t="str">
            <v>O998</v>
          </cell>
          <cell r="B6188" t="str">
            <v>OTRAS ENF. ESPECIF. Y AFECC. QUE COMPL. EL EMBARAZO, EL PARTO Y EL PUE</v>
          </cell>
          <cell r="C6188" t="str">
            <v>088</v>
          </cell>
        </row>
        <row r="6189">
          <cell r="A6189" t="str">
            <v>OT09</v>
          </cell>
          <cell r="B6189" t="str">
            <v>OTROS TRAUMATISMOS DE LA COLUMNA VERTEBRAL Y DEL TRONCO, NIVEL NO ESPE</v>
          </cell>
          <cell r="C6189" t="str">
            <v>00</v>
          </cell>
        </row>
        <row r="6190">
          <cell r="A6190" t="str">
            <v>P000</v>
          </cell>
          <cell r="B6190" t="str">
            <v>FETO Y RECIEN NACIDO AFECT. POR TRASTORNOS HIPERTENSIVOS DE LA MADRE</v>
          </cell>
          <cell r="C6190" t="str">
            <v>092</v>
          </cell>
        </row>
        <row r="6191">
          <cell r="A6191" t="str">
            <v>P001</v>
          </cell>
          <cell r="B6191" t="str">
            <v>FETO Y RECIEN NACIDO AFECT. POR ENF. RENALES Y DE LAS VIAS URIN. DE LA</v>
          </cell>
          <cell r="C6191" t="str">
            <v>092</v>
          </cell>
        </row>
        <row r="6192">
          <cell r="A6192" t="str">
            <v>P002</v>
          </cell>
          <cell r="B6192" t="str">
            <v>FETO Y RECIEN NACIDO AFECT. POR ENF. INFECC. Y PARASIT. DE LA MADRE</v>
          </cell>
          <cell r="C6192" t="str">
            <v>092</v>
          </cell>
        </row>
        <row r="6193">
          <cell r="A6193" t="str">
            <v>P003</v>
          </cell>
          <cell r="B6193" t="str">
            <v>FETO Y RECIEN NACIDO AFECT. POR OTRAS ENF. CIRCUL. Y RESP. DE LA MADRE</v>
          </cell>
          <cell r="C6193" t="str">
            <v>092</v>
          </cell>
        </row>
        <row r="6194">
          <cell r="A6194" t="str">
            <v>P004</v>
          </cell>
          <cell r="B6194" t="str">
            <v>FETO Y RECIEN NACIDO AFECT. POR TRAST. NUTRICIONALES DE LA MADRE</v>
          </cell>
          <cell r="C6194" t="str">
            <v>092</v>
          </cell>
        </row>
        <row r="6195">
          <cell r="A6195" t="str">
            <v>P005</v>
          </cell>
          <cell r="B6195" t="str">
            <v>FETO Y RECIEN NACIDO AFECT. POR TRAUMATISMO DE LA MADRE</v>
          </cell>
          <cell r="C6195" t="str">
            <v>092</v>
          </cell>
        </row>
        <row r="6196">
          <cell r="A6196" t="str">
            <v>P006</v>
          </cell>
          <cell r="B6196" t="str">
            <v>FETO Y RECIEN NACIDO AFECT. POR PROCED. QUIRURGICO EN LA MADRE</v>
          </cell>
          <cell r="C6196" t="str">
            <v>092</v>
          </cell>
        </row>
        <row r="6197">
          <cell r="A6197" t="str">
            <v>P007</v>
          </cell>
          <cell r="B6197" t="str">
            <v>FETO Y RECIEN NACIDO AFECT. POR OTRO PROCED. MEDICO EN LA MADRE, NO CL</v>
          </cell>
          <cell r="C6197" t="str">
            <v>092</v>
          </cell>
        </row>
        <row r="6198">
          <cell r="A6198" t="str">
            <v>P008</v>
          </cell>
          <cell r="B6198" t="str">
            <v>FETO Y RECIEN NACIDO AFECTADOS POR OTRAS AFECCIONES MATERNAS</v>
          </cell>
          <cell r="C6198" t="str">
            <v>092</v>
          </cell>
        </row>
        <row r="6199">
          <cell r="A6199" t="str">
            <v>P009</v>
          </cell>
          <cell r="B6199" t="str">
            <v>FETO Y RECIEN NACIDO AFECTADOS POR AFECCION MATERNA NO ESPECIFICADA</v>
          </cell>
          <cell r="C6199" t="str">
            <v>092</v>
          </cell>
        </row>
        <row r="6200">
          <cell r="A6200" t="str">
            <v>P01</v>
          </cell>
          <cell r="B6200" t="str">
            <v>FETO Y RECIEN NACIDO AFECTADOS POR COMPLICACIONES MATERNAS DEL EMB</v>
          </cell>
          <cell r="C6200" t="str">
            <v>092</v>
          </cell>
        </row>
        <row r="6201">
          <cell r="A6201" t="str">
            <v>P010</v>
          </cell>
          <cell r="B6201" t="str">
            <v>FETO Y RECIEN NACIDO AFECT. POR INCOMPETENCIA DEL CUELLO UTERINO</v>
          </cell>
          <cell r="C6201" t="str">
            <v>092</v>
          </cell>
        </row>
        <row r="6202">
          <cell r="A6202" t="str">
            <v>P011</v>
          </cell>
          <cell r="B6202" t="str">
            <v>FETO Y RECIEN NACIDO AFECT. POR RUPTURA PREMATURA DE LAS MEMBRANAS</v>
          </cell>
          <cell r="C6202" t="str">
            <v>092</v>
          </cell>
        </row>
        <row r="6203">
          <cell r="A6203" t="str">
            <v>P012</v>
          </cell>
          <cell r="B6203" t="str">
            <v>FETO Y RECIEN NACIDO AFECTADOS POR OLIGOHIDRAMNIOS</v>
          </cell>
          <cell r="C6203" t="str">
            <v>092</v>
          </cell>
        </row>
        <row r="6204">
          <cell r="A6204" t="str">
            <v>P013</v>
          </cell>
          <cell r="B6204" t="str">
            <v>FETO Y RECIEN NACIDO AFECTADOS POR POLIHIDRAMNIOS</v>
          </cell>
          <cell r="C6204" t="str">
            <v>092</v>
          </cell>
        </row>
        <row r="6205">
          <cell r="A6205" t="str">
            <v>P014</v>
          </cell>
          <cell r="B6205" t="str">
            <v>FETO Y RECIEN NACIDO AFECTADOS POR EMBARAZO ECTOPICO</v>
          </cell>
          <cell r="C6205" t="str">
            <v>092</v>
          </cell>
        </row>
        <row r="6206">
          <cell r="A6206" t="str">
            <v>P015</v>
          </cell>
          <cell r="B6206" t="str">
            <v>FETO Y RECIEN NACIDO AFECTADOS POR EMBARAZO MULTIPLE</v>
          </cell>
          <cell r="C6206" t="str">
            <v>092</v>
          </cell>
        </row>
        <row r="6207">
          <cell r="A6207" t="str">
            <v>P016</v>
          </cell>
          <cell r="B6207" t="str">
            <v>FETO Y RECIEN NACIDO AFECTADOS POR MUERTE MATERNA</v>
          </cell>
          <cell r="C6207" t="str">
            <v>092</v>
          </cell>
        </row>
        <row r="6208">
          <cell r="A6208" t="str">
            <v>P017</v>
          </cell>
          <cell r="B6208" t="str">
            <v>FETO Y RECIEN NACIDO AFECT. POR PRESENT. ANOMALA ANTES DEL TRAB. DEL P</v>
          </cell>
          <cell r="C6208" t="str">
            <v>092</v>
          </cell>
        </row>
        <row r="6209">
          <cell r="A6209" t="str">
            <v>P018</v>
          </cell>
          <cell r="B6209" t="str">
            <v>FETO Y RECIEN NACIDO AFECT. POR OTRAS COMPL. MATERNAS DEL EMBARAZO</v>
          </cell>
          <cell r="C6209" t="str">
            <v>092</v>
          </cell>
        </row>
        <row r="6210">
          <cell r="A6210" t="str">
            <v>P019</v>
          </cell>
          <cell r="B6210" t="str">
            <v>FETO Y RECIEN NACIDO AFECT. POR COMPL. MATERNAS NO ESPEC. DEL EMBAR.</v>
          </cell>
          <cell r="C6210" t="str">
            <v>092</v>
          </cell>
        </row>
        <row r="6211">
          <cell r="A6211" t="str">
            <v>P02</v>
          </cell>
          <cell r="B6211" t="str">
            <v>FETO Y RECIEN NACIDO AFECT. POR COMPL. DE LA PLACENTA, DEL CORDON UNB</v>
          </cell>
          <cell r="C6211" t="str">
            <v>092</v>
          </cell>
        </row>
        <row r="6212">
          <cell r="A6212" t="str">
            <v>P020</v>
          </cell>
          <cell r="B6212" t="str">
            <v>FETO Y RECIEN NACIDO AFECTADOS POR PLACENTA PREVIA</v>
          </cell>
          <cell r="C6212" t="str">
            <v>092</v>
          </cell>
        </row>
        <row r="6213">
          <cell r="A6213" t="str">
            <v>P021</v>
          </cell>
          <cell r="B6213" t="str">
            <v>FETRO Y RECIEN NACIDO AFECT. POR OTRAS FORMAS DE DESPREND. Y DE HEM</v>
          </cell>
          <cell r="C6213" t="str">
            <v>092</v>
          </cell>
        </row>
        <row r="6214">
          <cell r="A6214" t="str">
            <v>P022</v>
          </cell>
          <cell r="B6214" t="str">
            <v>FETO Y R/N AFECT. POR OTRAS ANORM. MORF. Y FUNC. DE LA PLACENTA Y LAS</v>
          </cell>
          <cell r="C6214" t="str">
            <v>092</v>
          </cell>
        </row>
        <row r="6215">
          <cell r="A6215" t="str">
            <v>P023</v>
          </cell>
          <cell r="B6215" t="str">
            <v>FETO Y R/N AFECTADOS POR SINDROMES DE TRANSFUSION PLACENTARIA</v>
          </cell>
          <cell r="C6215" t="str">
            <v>092</v>
          </cell>
        </row>
        <row r="6216">
          <cell r="A6216" t="str">
            <v>P024</v>
          </cell>
          <cell r="B6216" t="str">
            <v>FETO Y RECIEN NACIDO AFECTADOS POR PROLAPSO DEL CORDON UMBILICAL</v>
          </cell>
          <cell r="C6216" t="str">
            <v>092</v>
          </cell>
        </row>
        <row r="6217">
          <cell r="A6217" t="str">
            <v>P025</v>
          </cell>
          <cell r="B6217" t="str">
            <v>FETO Y R/N AFECTADOS POR OTRA COMPRESION DEL CORDON UMBILICAL</v>
          </cell>
          <cell r="C6217" t="str">
            <v>092</v>
          </cell>
        </row>
        <row r="6218">
          <cell r="A6218" t="str">
            <v>P026</v>
          </cell>
          <cell r="B6218" t="str">
            <v>FETO Y R/N AFECT. POR OTRAS COMPL. DEL CORDON UMBIL. Y LAS NO ESPECIF</v>
          </cell>
          <cell r="C6218" t="str">
            <v>092</v>
          </cell>
        </row>
        <row r="6219">
          <cell r="A6219" t="str">
            <v>P027</v>
          </cell>
          <cell r="B6219" t="str">
            <v>FETO Y RECIEN NACIDO AFECTADOS POR CORIOAMNIONITIS</v>
          </cell>
          <cell r="C6219" t="str">
            <v>092</v>
          </cell>
        </row>
        <row r="6220">
          <cell r="A6220" t="str">
            <v>P028</v>
          </cell>
          <cell r="B6220" t="str">
            <v>FETO Y RECIEN NACIDO AFECT. POR OTRAS ANORMALIDADES DE LAS MEMBRANAS</v>
          </cell>
          <cell r="C6220" t="str">
            <v>092</v>
          </cell>
        </row>
        <row r="6221">
          <cell r="A6221" t="str">
            <v>P029</v>
          </cell>
          <cell r="B6221" t="str">
            <v>FETO Y R/N AFECTADOS POR ANORMALIDAD NO ESPECIF. DE LAS MEMBRANAS</v>
          </cell>
          <cell r="C6221" t="str">
            <v>092</v>
          </cell>
        </row>
        <row r="6222">
          <cell r="A6222" t="str">
            <v>P03</v>
          </cell>
          <cell r="B6222" t="str">
            <v>FETO Y R/N AFECT. POR OTRAS COMPL. DEL TRABAJO Y DEL PARTO</v>
          </cell>
          <cell r="C6222" t="str">
            <v>092</v>
          </cell>
        </row>
        <row r="6223">
          <cell r="A6223" t="str">
            <v>P030</v>
          </cell>
          <cell r="B6223" t="str">
            <v>FETO Y RECIEN NACIDO AFECTADOS POR PARTO Y EXTRACCION DE NALGAS</v>
          </cell>
          <cell r="C6223" t="str">
            <v>092</v>
          </cell>
        </row>
        <row r="6224">
          <cell r="A6224" t="str">
            <v>P031</v>
          </cell>
          <cell r="B6224" t="str">
            <v>FETO Y R/N AFECT. POR OTRA PRESENT. ANOMALA, POSIC. ANOMALA Y DESPROP</v>
          </cell>
          <cell r="C6224" t="str">
            <v>092</v>
          </cell>
        </row>
        <row r="6225">
          <cell r="A6225" t="str">
            <v>P032</v>
          </cell>
          <cell r="B6225" t="str">
            <v>FETO Y RECIEN NACIDO AFECTADOS POR PARTO CON FORCEPS</v>
          </cell>
          <cell r="C6225" t="str">
            <v>092</v>
          </cell>
        </row>
        <row r="6226">
          <cell r="A6226" t="str">
            <v>P033</v>
          </cell>
          <cell r="B6226" t="str">
            <v>FETO Y RECIEN NACIDO AFECTADOS POR PARTO CON VENTOSA EXTRACTORA</v>
          </cell>
          <cell r="C6226" t="str">
            <v>092</v>
          </cell>
        </row>
        <row r="6227">
          <cell r="A6227" t="str">
            <v>P034</v>
          </cell>
          <cell r="B6227" t="str">
            <v>FETO Y RECIEN NACIDO AFECTADOS POR PARTO POR CESAREA</v>
          </cell>
          <cell r="C6227" t="str">
            <v>092</v>
          </cell>
        </row>
        <row r="6228">
          <cell r="A6228" t="str">
            <v>P035</v>
          </cell>
          <cell r="B6228" t="str">
            <v>FETO Y RECIEN NACIDO AFECTADOS POR PARTO PRECIPITADO</v>
          </cell>
          <cell r="C6228" t="str">
            <v>092</v>
          </cell>
        </row>
        <row r="6229">
          <cell r="A6229" t="str">
            <v>P036</v>
          </cell>
          <cell r="B6229" t="str">
            <v>FETO Y R/N AFECTADOS POR CONTRACCIONES UTERINAS ANORMALES</v>
          </cell>
          <cell r="C6229" t="str">
            <v>092</v>
          </cell>
        </row>
        <row r="6230">
          <cell r="A6230" t="str">
            <v>P038</v>
          </cell>
          <cell r="B6230" t="str">
            <v>FETO Y R/N AFECT. POR OTRAS COMPL. ESPECIF. DEL TRABAJO DE PARTO Y DEL</v>
          </cell>
          <cell r="C6230" t="str">
            <v>092</v>
          </cell>
        </row>
        <row r="6231">
          <cell r="A6231" t="str">
            <v>P039</v>
          </cell>
          <cell r="B6231" t="str">
            <v>FETO Y R/N AFECT. POR COMPL. NO ESPECIFICADAS DEL TRABAJO DEL PARTO</v>
          </cell>
          <cell r="C6231" t="str">
            <v>092</v>
          </cell>
        </row>
        <row r="6232">
          <cell r="A6232" t="str">
            <v>P04</v>
          </cell>
          <cell r="B6232" t="str">
            <v>FETO Y R/N AFECT. POR INFLUENCIAS NOCIVAS TRANSMIT. A TRAVES DE LA PLA</v>
          </cell>
          <cell r="C6232" t="str">
            <v>092</v>
          </cell>
        </row>
        <row r="6233">
          <cell r="A6233" t="str">
            <v>P040</v>
          </cell>
          <cell r="B6233" t="str">
            <v>FETO Y R/N AFECT. POR ANESTESIA Y ANALGESIA MATERNA EN EL EMB. EN EL P</v>
          </cell>
          <cell r="C6233" t="str">
            <v>092</v>
          </cell>
        </row>
        <row r="6234">
          <cell r="A6234" t="str">
            <v>P041</v>
          </cell>
          <cell r="B6234" t="str">
            <v>FETO Y RECIEN NACIDO POR OTRAS MEDICACIONES MATERNAS</v>
          </cell>
          <cell r="C6234" t="str">
            <v>092</v>
          </cell>
        </row>
        <row r="6235">
          <cell r="A6235" t="str">
            <v>P042</v>
          </cell>
          <cell r="B6235" t="str">
            <v>FETO Y RECIEN NACIDO AFECTADOS POR TABAQUISMO DE LA MADRE</v>
          </cell>
          <cell r="C6235" t="str">
            <v>092</v>
          </cell>
        </row>
        <row r="6236">
          <cell r="A6236" t="str">
            <v>P043</v>
          </cell>
          <cell r="B6236" t="str">
            <v>FETO Y RECIEN NACIDO AFECTADOS POR ALCOHOLISMO DE LA MADRE</v>
          </cell>
          <cell r="C6236" t="str">
            <v>092</v>
          </cell>
        </row>
        <row r="6237">
          <cell r="A6237" t="str">
            <v>P044</v>
          </cell>
          <cell r="B6237" t="str">
            <v>FETO Y RECIEN NACIDO AFECTADOS POR DROGADICCION MATERNA</v>
          </cell>
          <cell r="C6237" t="str">
            <v>092</v>
          </cell>
        </row>
        <row r="6238">
          <cell r="A6238" t="str">
            <v>P045</v>
          </cell>
          <cell r="B6238" t="str">
            <v>FETO Y R/N AFECT. POR EL USO MATERNO DE SUSTANC. QUIMIC. NUTRICIONALES</v>
          </cell>
          <cell r="C6238" t="str">
            <v>092</v>
          </cell>
        </row>
        <row r="6239">
          <cell r="A6239" t="str">
            <v>P046</v>
          </cell>
          <cell r="B6239" t="str">
            <v>FETO Y R/N AFECT. POR EXPOSIC. MATERNA A SUSTAN. QUIMICAS AMBIENTALES</v>
          </cell>
          <cell r="C6239" t="str">
            <v>092</v>
          </cell>
        </row>
        <row r="6240">
          <cell r="A6240" t="str">
            <v>P048</v>
          </cell>
          <cell r="B6240" t="str">
            <v>FETO Y R/N AFECTADOS POR OTRAS INFLUENCIAS NOCIVAS DE LA MADRE</v>
          </cell>
          <cell r="C6240" t="str">
            <v>092</v>
          </cell>
        </row>
        <row r="6241">
          <cell r="A6241" t="str">
            <v>P049</v>
          </cell>
          <cell r="B6241" t="str">
            <v>FETO Y R/N AFECT. POR INFLUENCIAS NOCIVAS DE LA MADRE, NO ESPECIFICADA</v>
          </cell>
          <cell r="C6241" t="str">
            <v>092</v>
          </cell>
        </row>
        <row r="6242">
          <cell r="A6242" t="str">
            <v>P05</v>
          </cell>
          <cell r="B6242" t="str">
            <v>RETARDO DEL CRECIMIENTO FETAL Y DESNUTRICION FETAL</v>
          </cell>
          <cell r="C6242" t="str">
            <v>092</v>
          </cell>
        </row>
        <row r="6243">
          <cell r="A6243" t="str">
            <v>P050</v>
          </cell>
          <cell r="B6243" t="str">
            <v>BAJO PESO PARA LA EDAD GESTACIONAL</v>
          </cell>
          <cell r="C6243" t="str">
            <v>092</v>
          </cell>
        </row>
        <row r="6244">
          <cell r="A6244" t="str">
            <v>P051</v>
          </cell>
          <cell r="B6244" t="str">
            <v>PEQUEÑO PARA LA EDAD GESTACIONAL</v>
          </cell>
          <cell r="C6244" t="str">
            <v>092</v>
          </cell>
        </row>
        <row r="6245">
          <cell r="A6245" t="str">
            <v>P052</v>
          </cell>
          <cell r="B6245" t="str">
            <v>DESNUTRICION FETAL, SIN MENCION DE PESO O TALLA PARA LA EDAD GESTACION</v>
          </cell>
          <cell r="C6245" t="str">
            <v>092</v>
          </cell>
        </row>
        <row r="6246">
          <cell r="A6246" t="str">
            <v>P059</v>
          </cell>
          <cell r="B6246" t="str">
            <v>RETARDO DEL CRECIMIENTO FETAL, NO ESPECIFICADO</v>
          </cell>
          <cell r="C6246" t="str">
            <v>092</v>
          </cell>
        </row>
        <row r="6247">
          <cell r="A6247" t="str">
            <v>P07</v>
          </cell>
          <cell r="B6247" t="str">
            <v>TRAST. RELAC. CON DURACION CORTA DE LA GEST. Y CON BAJO PESO AL NACER</v>
          </cell>
          <cell r="C6247" t="str">
            <v>092</v>
          </cell>
        </row>
        <row r="6248">
          <cell r="A6248" t="str">
            <v>P070</v>
          </cell>
          <cell r="B6248" t="str">
            <v>PESO EXTREMADAMEMTE BAJO AL NACER</v>
          </cell>
          <cell r="C6248" t="str">
            <v>092</v>
          </cell>
        </row>
        <row r="6249">
          <cell r="A6249" t="str">
            <v>P071</v>
          </cell>
          <cell r="B6249" t="str">
            <v>OTRO PESO BAJO AL NACER</v>
          </cell>
          <cell r="C6249" t="str">
            <v>092</v>
          </cell>
        </row>
        <row r="6250">
          <cell r="A6250" t="str">
            <v>P072</v>
          </cell>
          <cell r="B6250" t="str">
            <v>INMATURIDAD EXTREMA</v>
          </cell>
          <cell r="C6250" t="str">
            <v>092</v>
          </cell>
        </row>
        <row r="6251">
          <cell r="A6251" t="str">
            <v>P073</v>
          </cell>
          <cell r="B6251" t="str">
            <v>OTROS RECIEN NACIDOS PRETERMINO</v>
          </cell>
          <cell r="C6251" t="str">
            <v>092</v>
          </cell>
        </row>
        <row r="6252">
          <cell r="A6252" t="str">
            <v>P08</v>
          </cell>
          <cell r="B6252" t="str">
            <v>TRAST. RELAC. CON EL EMBARAZO PROLONG. Y CON SOBREPESO AL NACER</v>
          </cell>
          <cell r="C6252" t="str">
            <v>092</v>
          </cell>
        </row>
        <row r="6253">
          <cell r="A6253" t="str">
            <v>P080</v>
          </cell>
          <cell r="B6253" t="str">
            <v>RECIEN NACIDO EXCEPCIONALMEMTE GRANDE</v>
          </cell>
          <cell r="C6253" t="str">
            <v>092</v>
          </cell>
        </row>
        <row r="6254">
          <cell r="A6254" t="str">
            <v>P081</v>
          </cell>
          <cell r="B6254" t="str">
            <v>OTROS RECIEN NACIDOS CON SOBREPESO PARA LA EDAD GESTACIONAL</v>
          </cell>
          <cell r="C6254" t="str">
            <v>092</v>
          </cell>
        </row>
        <row r="6255">
          <cell r="A6255" t="str">
            <v>P082</v>
          </cell>
          <cell r="B6255" t="str">
            <v>RECIEN NACIDO POSTERMINO SIN SOBREPESO PARA SU EDAD GESTACIONAL</v>
          </cell>
          <cell r="C6255" t="str">
            <v>092</v>
          </cell>
        </row>
        <row r="6256">
          <cell r="A6256" t="str">
            <v>P10</v>
          </cell>
          <cell r="B6256" t="str">
            <v>HEMORRAGIA Y LACERACION INTRACRANEAL DEBIDAS A TRAUM. DEL NACIMIENTO</v>
          </cell>
          <cell r="C6256" t="str">
            <v>092</v>
          </cell>
        </row>
        <row r="6257">
          <cell r="A6257" t="str">
            <v>P100</v>
          </cell>
          <cell r="B6257" t="str">
            <v>HEMORRAGIA SUBDURAL DEBIDA A TRAUMATISMO DEL MACIMIENTO</v>
          </cell>
          <cell r="C6257" t="str">
            <v>092</v>
          </cell>
        </row>
        <row r="6258">
          <cell r="A6258" t="str">
            <v>P101</v>
          </cell>
          <cell r="B6258" t="str">
            <v>HEMORRAGIA CEREBRAL DEBIDA A TRAUMATISMO DEL NACIMIENTO</v>
          </cell>
          <cell r="C6258" t="str">
            <v>092</v>
          </cell>
        </row>
        <row r="6259">
          <cell r="A6259" t="str">
            <v>P102</v>
          </cell>
          <cell r="B6259" t="str">
            <v>HEMORRAGIA INTRAVENTICULAR DEBIDA A TRAUMATISMO DEL NACIMIENTO</v>
          </cell>
          <cell r="C6259" t="str">
            <v>092</v>
          </cell>
        </row>
        <row r="6260">
          <cell r="A6260" t="str">
            <v>P103</v>
          </cell>
          <cell r="B6260" t="str">
            <v>HEMORRAGIA SUBARACNOIDEA DEBIDA A TRAUMATISMO DEL NACIMIENTO</v>
          </cell>
          <cell r="C6260" t="str">
            <v>092</v>
          </cell>
        </row>
        <row r="6261">
          <cell r="A6261" t="str">
            <v>P104</v>
          </cell>
          <cell r="B6261" t="str">
            <v>DESGARRO TENTORIAL DEBIDO A TRAUMATISMO DEL NACIMIENTO</v>
          </cell>
          <cell r="C6261" t="str">
            <v>092</v>
          </cell>
        </row>
        <row r="6262">
          <cell r="A6262" t="str">
            <v>P108</v>
          </cell>
          <cell r="B6262" t="str">
            <v>OTRAS HEMORR. Y LACERAC. INTRACRAN. DEBIDAS A TRAUM. DEL NACIMIENTO</v>
          </cell>
          <cell r="C6262" t="str">
            <v>092</v>
          </cell>
        </row>
        <row r="6263">
          <cell r="A6263" t="str">
            <v>P109</v>
          </cell>
          <cell r="B6263" t="str">
            <v>HEMORR. Y LACERAC. INTRACRAN. NO ESPECIF. DEBIDAS A TRAUM. DEL NACIM</v>
          </cell>
          <cell r="C6263" t="str">
            <v>092</v>
          </cell>
        </row>
        <row r="6264">
          <cell r="A6264" t="str">
            <v>P11</v>
          </cell>
          <cell r="B6264" t="str">
            <v>OTROS TRAUMATISMOS DEL NACIMIENTO EN EL SISTEMA NERVIOSO CENTRAL</v>
          </cell>
          <cell r="C6264" t="str">
            <v>092</v>
          </cell>
        </row>
        <row r="6265">
          <cell r="A6265" t="str">
            <v>P110</v>
          </cell>
          <cell r="B6265" t="str">
            <v>EDEMA CEREBRAL DEBIDO A TRAUMATISMO DEL NACIMIENTO</v>
          </cell>
          <cell r="C6265" t="str">
            <v>092</v>
          </cell>
        </row>
        <row r="6266">
          <cell r="A6266" t="str">
            <v>P111</v>
          </cell>
          <cell r="B6266" t="str">
            <v>OTRAS LESIONES ESPECIFICADAS DEL ENCEFALO, DEBIDAS A TRAUM. DEL NAC.</v>
          </cell>
          <cell r="C6266" t="str">
            <v>092</v>
          </cell>
        </row>
        <row r="6267">
          <cell r="A6267" t="str">
            <v>P112</v>
          </cell>
          <cell r="B6267" t="str">
            <v>LESION NO ESPECIF. DEL ENCEFALO, DEBIDA A TRAUM. DEL NACIMIENTO</v>
          </cell>
          <cell r="C6267" t="str">
            <v>092</v>
          </cell>
        </row>
        <row r="6268">
          <cell r="A6268" t="str">
            <v>P113</v>
          </cell>
          <cell r="B6268" t="str">
            <v>TRAUMATISMO DEL NACIMIENTO EN EL NERVIO FACIAL</v>
          </cell>
          <cell r="C6268" t="str">
            <v>092</v>
          </cell>
        </row>
        <row r="6269">
          <cell r="A6269" t="str">
            <v>P114</v>
          </cell>
          <cell r="B6269" t="str">
            <v>TRAUMATISMO DEL NACIMIENTO EN OTROS NERVIOS CRANEALES</v>
          </cell>
          <cell r="C6269" t="str">
            <v>092</v>
          </cell>
        </row>
        <row r="6270">
          <cell r="A6270" t="str">
            <v>P115</v>
          </cell>
          <cell r="B6270" t="str">
            <v>TRAUMATISMO DEL NACIMIENTO EN LA COLUMNA VERTEBRAL Y EN LA MEDULA ESP</v>
          </cell>
          <cell r="C6270" t="str">
            <v>092</v>
          </cell>
        </row>
        <row r="6271">
          <cell r="A6271" t="str">
            <v>P119</v>
          </cell>
          <cell r="B6271" t="str">
            <v>TRAUMATISMO DEL NACIMIENTO EN EL SISTEMA NERVIOSO CENTRAL NO ESPECIF</v>
          </cell>
          <cell r="C6271" t="str">
            <v>092</v>
          </cell>
        </row>
        <row r="6272">
          <cell r="A6272" t="str">
            <v>P12</v>
          </cell>
          <cell r="B6272" t="str">
            <v>TRAUMATISMO DEL NACIMIENTO EN EL CUERO CABELLUDO</v>
          </cell>
          <cell r="C6272" t="str">
            <v>092</v>
          </cell>
        </row>
        <row r="6273">
          <cell r="A6273" t="str">
            <v>P120</v>
          </cell>
          <cell r="B6273" t="str">
            <v>CEFALOHEMATOMA DEBIDO A TRAUMATISMO DEL NACIMIENTO</v>
          </cell>
          <cell r="C6273" t="str">
            <v>092</v>
          </cell>
        </row>
        <row r="6274">
          <cell r="A6274" t="str">
            <v>P121</v>
          </cell>
          <cell r="B6274" t="str">
            <v>CAPUT SUCCEDANEUM DEBIDO A TRAUMATISMO DEL NACIMIENTO</v>
          </cell>
          <cell r="C6274" t="str">
            <v>092</v>
          </cell>
        </row>
        <row r="6275">
          <cell r="A6275" t="str">
            <v>P122</v>
          </cell>
          <cell r="B6275" t="str">
            <v>HEMORR. EPICRANEAL SUBAPONEUROTICA DEBIDA A TRAUM. DEL NACIMIENTO</v>
          </cell>
          <cell r="C6275" t="str">
            <v>092</v>
          </cell>
        </row>
        <row r="6276">
          <cell r="A6276" t="str">
            <v>P123</v>
          </cell>
          <cell r="B6276" t="str">
            <v>EQUINOSIS DEL CUERO CABELLUDO DEBIDA A TRAUM. DEL NACIMIENTO</v>
          </cell>
          <cell r="C6276" t="str">
            <v>092</v>
          </cell>
        </row>
        <row r="6277">
          <cell r="A6277" t="str">
            <v>P124</v>
          </cell>
          <cell r="B6277" t="str">
            <v>TRAUM. EN EL CUERO CABELLUDO DEL R/N POR MONITOREO FETAL</v>
          </cell>
          <cell r="C6277" t="str">
            <v>092</v>
          </cell>
        </row>
        <row r="6278">
          <cell r="A6278" t="str">
            <v>P128</v>
          </cell>
          <cell r="B6278" t="str">
            <v>OTROS TRAUMATISMOS DEL NACIMIENTO EN EL CUERO CABELLUDO</v>
          </cell>
          <cell r="C6278" t="str">
            <v>092</v>
          </cell>
        </row>
        <row r="6279">
          <cell r="A6279" t="str">
            <v>P129</v>
          </cell>
          <cell r="B6279" t="str">
            <v>TRAUMATISMO DEL NACIMIENTO EN EL CUERO CABELLUDO, NO ESPECIFICADO</v>
          </cell>
          <cell r="C6279" t="str">
            <v>092</v>
          </cell>
        </row>
        <row r="6280">
          <cell r="A6280" t="str">
            <v>P13</v>
          </cell>
          <cell r="B6280" t="str">
            <v>TRAUMATISMO DEL ESQUELETO DURANTE EL NACIMIENTO</v>
          </cell>
          <cell r="C6280" t="str">
            <v>092</v>
          </cell>
        </row>
        <row r="6281">
          <cell r="A6281" t="str">
            <v>P130</v>
          </cell>
          <cell r="B6281" t="str">
            <v>FRACTURA DEL CRANEO DEBIDA A TRAUMATISMO DEL NACIMIENTO</v>
          </cell>
          <cell r="C6281" t="str">
            <v>092</v>
          </cell>
        </row>
        <row r="6282">
          <cell r="A6282" t="str">
            <v>P131</v>
          </cell>
          <cell r="B6282" t="str">
            <v>OTROS TRAUMATISMOS DEL CRANEO DURANTE EL NACIMIENTO</v>
          </cell>
          <cell r="C6282" t="str">
            <v>092</v>
          </cell>
        </row>
        <row r="6283">
          <cell r="A6283" t="str">
            <v>P132</v>
          </cell>
          <cell r="B6283" t="str">
            <v>TRAUMATISMO DEL FEMUR DURANTE EL NACIMIENTO</v>
          </cell>
          <cell r="C6283" t="str">
            <v>092</v>
          </cell>
        </row>
        <row r="6284">
          <cell r="A6284" t="str">
            <v>P133</v>
          </cell>
          <cell r="B6284" t="str">
            <v>TRAUMATISMO DE OTROS HUESOS LARGOS DURANTE EL NACIMIENTO</v>
          </cell>
          <cell r="C6284" t="str">
            <v>092</v>
          </cell>
        </row>
        <row r="6285">
          <cell r="A6285" t="str">
            <v>P134</v>
          </cell>
          <cell r="B6285" t="str">
            <v>FRACTURA DE LA CLAVICULA DEBIDA A TRAUMATISMO DEL NACIMIENTO</v>
          </cell>
          <cell r="C6285" t="str">
            <v>092</v>
          </cell>
        </row>
        <row r="6286">
          <cell r="A6286" t="str">
            <v>P138</v>
          </cell>
          <cell r="B6286" t="str">
            <v>TRAUMATISMO DEL NACIMIENTO EN OTRAS PARTES DEL ESQUELETO</v>
          </cell>
          <cell r="C6286" t="str">
            <v>092</v>
          </cell>
        </row>
        <row r="6287">
          <cell r="A6287" t="str">
            <v>P139</v>
          </cell>
          <cell r="B6287" t="str">
            <v>TRAUMATISMO NO ESPECIFICADO DEL ESQUELETO DURANTE EL NACIMIENTO</v>
          </cell>
          <cell r="C6287" t="str">
            <v>092</v>
          </cell>
        </row>
        <row r="6288">
          <cell r="A6288" t="str">
            <v>P14</v>
          </cell>
          <cell r="B6288" t="str">
            <v>TRAUMATISMO DEL SISTEMA NERVIOSO PERIFERICO DURANTE EL NACIMIENTO</v>
          </cell>
          <cell r="C6288" t="str">
            <v>092</v>
          </cell>
        </row>
        <row r="6289">
          <cell r="A6289" t="str">
            <v>P140</v>
          </cell>
          <cell r="B6289" t="str">
            <v>PARALISIS DE ERB DEBIDA A TRAUMATISMO DEL NACIMIENTO</v>
          </cell>
          <cell r="C6289" t="str">
            <v>092</v>
          </cell>
        </row>
        <row r="6290">
          <cell r="A6290" t="str">
            <v>P141</v>
          </cell>
          <cell r="B6290" t="str">
            <v>PARALISIS DE KLUMPKE DEBIDA A TRAUMATISMO DEL NACIMIENTO</v>
          </cell>
          <cell r="C6290" t="str">
            <v>092</v>
          </cell>
        </row>
        <row r="6291">
          <cell r="A6291" t="str">
            <v>P142</v>
          </cell>
          <cell r="B6291" t="str">
            <v>PARALISIS DEL NERVIO FRENICO DEBIDA A TRAUMATISMO DEL NACIMIENTO</v>
          </cell>
          <cell r="C6291" t="str">
            <v>092</v>
          </cell>
        </row>
        <row r="6292">
          <cell r="A6292" t="str">
            <v>P143</v>
          </cell>
          <cell r="B6292" t="str">
            <v>OTRO TRAUMATISMO DEL PLEXO BRAQUIAL DURANTE EL NACIMIENTO</v>
          </cell>
          <cell r="C6292" t="str">
            <v>092</v>
          </cell>
        </row>
        <row r="6293">
          <cell r="A6293" t="str">
            <v>P148</v>
          </cell>
          <cell r="B6293" t="str">
            <v>TRAUM. DURANTE EL NACIM. EN OTRAS PARTES DEL SISTEMA NERVIOSO PERIF</v>
          </cell>
          <cell r="C6293" t="str">
            <v>092</v>
          </cell>
        </row>
        <row r="6294">
          <cell r="A6294" t="str">
            <v>P149</v>
          </cell>
          <cell r="B6294" t="str">
            <v>TRAUM. NO ESPECIF. DEL SIST. NERV. PERIFERICO DURANTE EL NACIMIENTO</v>
          </cell>
          <cell r="C6294" t="str">
            <v>092</v>
          </cell>
        </row>
        <row r="6295">
          <cell r="A6295" t="str">
            <v>P15</v>
          </cell>
          <cell r="B6295" t="str">
            <v>OTROS TRAUMATIMOS DEL NACIMIENTO</v>
          </cell>
          <cell r="C6295" t="str">
            <v>092</v>
          </cell>
        </row>
        <row r="6296">
          <cell r="A6296" t="str">
            <v>P150</v>
          </cell>
          <cell r="B6296" t="str">
            <v>LESION DEL HIGADO DURANTE EL NACIMIENTO</v>
          </cell>
          <cell r="C6296" t="str">
            <v>092</v>
          </cell>
        </row>
        <row r="6297">
          <cell r="A6297" t="str">
            <v>P151</v>
          </cell>
          <cell r="B6297" t="str">
            <v>LESION DEL BAZO DURANTE EL NACIMIENTO</v>
          </cell>
          <cell r="C6297" t="str">
            <v>092</v>
          </cell>
        </row>
        <row r="6298">
          <cell r="A6298" t="str">
            <v>P152</v>
          </cell>
          <cell r="B6298" t="str">
            <v>TRAUMATISMO DEL MUSCULO ESTERNOCLEIDOMASTOIDEO DURANTE EL NACIM</v>
          </cell>
          <cell r="C6298" t="str">
            <v>092</v>
          </cell>
        </row>
        <row r="6299">
          <cell r="A6299" t="str">
            <v>P153</v>
          </cell>
          <cell r="B6299" t="str">
            <v>TRAUMATISMO OCULAR DURANTE EL NACIMIENTO</v>
          </cell>
          <cell r="C6299" t="str">
            <v>092</v>
          </cell>
        </row>
        <row r="6300">
          <cell r="A6300" t="str">
            <v>P154</v>
          </cell>
          <cell r="B6300" t="str">
            <v>TRAUMATISMO FACIAL DURANTE EL NACIMIENTO</v>
          </cell>
          <cell r="C6300" t="str">
            <v>092</v>
          </cell>
        </row>
        <row r="6301">
          <cell r="A6301" t="str">
            <v>P155</v>
          </cell>
          <cell r="B6301" t="str">
            <v>TRAUMATISMO DE LOS GENITALES EXTERNOS DURANTE EL NACIMIENTO</v>
          </cell>
          <cell r="C6301" t="str">
            <v>092</v>
          </cell>
        </row>
        <row r="6302">
          <cell r="A6302" t="str">
            <v>P156</v>
          </cell>
          <cell r="B6302" t="str">
            <v>NECROSIS GRASA SUBCUTANEA DEBIDA A TRAUMATISMO DEL NACIMIENTO</v>
          </cell>
          <cell r="C6302" t="str">
            <v>092</v>
          </cell>
        </row>
        <row r="6303">
          <cell r="A6303" t="str">
            <v>P158</v>
          </cell>
          <cell r="B6303" t="str">
            <v>OTROS TRAUMATISMOS ESPECIFICADOS, DURANTE EL NACIMIENTO</v>
          </cell>
          <cell r="C6303" t="str">
            <v>092</v>
          </cell>
        </row>
        <row r="6304">
          <cell r="A6304" t="str">
            <v>P159</v>
          </cell>
          <cell r="B6304" t="str">
            <v>TRAUMATISMO NO ESPECIFICADO, DURANTE EL NACIMIENTO</v>
          </cell>
          <cell r="C6304" t="str">
            <v>092</v>
          </cell>
        </row>
        <row r="6305">
          <cell r="A6305" t="str">
            <v>P20</v>
          </cell>
          <cell r="B6305" t="str">
            <v>HIPOXIA INTRAUTERINA</v>
          </cell>
          <cell r="C6305" t="str">
            <v>092</v>
          </cell>
        </row>
        <row r="6306">
          <cell r="A6306" t="str">
            <v>P200</v>
          </cell>
          <cell r="B6306" t="str">
            <v>HIPOXIA INTRAUTERINA NOTADA POR PRIMERA VEZ ANTES DEL INICIO DE TRAB</v>
          </cell>
          <cell r="C6306" t="str">
            <v>092</v>
          </cell>
        </row>
        <row r="6307">
          <cell r="A6307" t="str">
            <v>P201</v>
          </cell>
          <cell r="B6307" t="str">
            <v>HIPOXIA INTRAUTERINA NOTADA POR PRIMERA VEZ DURANTE EL TRAB. DE PARTO</v>
          </cell>
          <cell r="C6307" t="str">
            <v>092</v>
          </cell>
        </row>
        <row r="6308">
          <cell r="A6308" t="str">
            <v>P209</v>
          </cell>
          <cell r="B6308" t="str">
            <v>HIPOXIA INTRAUTERINA, NO ESPECIFICADA.</v>
          </cell>
          <cell r="C6308" t="str">
            <v>092</v>
          </cell>
        </row>
        <row r="6309">
          <cell r="A6309" t="str">
            <v>P21</v>
          </cell>
          <cell r="B6309" t="str">
            <v>ASFIXIA DEL NACIMIENTO</v>
          </cell>
          <cell r="C6309" t="str">
            <v>092</v>
          </cell>
        </row>
        <row r="6310">
          <cell r="A6310" t="str">
            <v>P210</v>
          </cell>
          <cell r="B6310" t="str">
            <v>ASFIXIA DEL NACIMIENTO, SEVERA</v>
          </cell>
          <cell r="C6310" t="str">
            <v>092</v>
          </cell>
        </row>
        <row r="6311">
          <cell r="A6311" t="str">
            <v>P211</v>
          </cell>
          <cell r="B6311" t="str">
            <v>ASFIXIA DEL NACIMIENTO, LEVE Y MODERADA</v>
          </cell>
          <cell r="C6311" t="str">
            <v>092</v>
          </cell>
        </row>
        <row r="6312">
          <cell r="A6312" t="str">
            <v>P219</v>
          </cell>
          <cell r="B6312" t="str">
            <v>ASFIXIA DEL NACIMIENTO, NO ESPECIFICADA</v>
          </cell>
          <cell r="C6312" t="str">
            <v>092</v>
          </cell>
        </row>
        <row r="6313">
          <cell r="A6313" t="str">
            <v>P22</v>
          </cell>
          <cell r="B6313" t="str">
            <v>DIFICULTAD RESPIRATORIA DEL RECIEN NACIDO</v>
          </cell>
          <cell r="C6313" t="str">
            <v>092</v>
          </cell>
        </row>
        <row r="6314">
          <cell r="A6314" t="str">
            <v>P220</v>
          </cell>
          <cell r="B6314" t="str">
            <v>SINDROME DE DIFICULTAD RESPIRATORIA DEL RECIEN NACIDO</v>
          </cell>
          <cell r="C6314" t="str">
            <v>092</v>
          </cell>
        </row>
        <row r="6315">
          <cell r="A6315" t="str">
            <v>P221</v>
          </cell>
          <cell r="B6315" t="str">
            <v>TAQUIPNEA TRANSITORIA DEL RECIEN NACIDO</v>
          </cell>
          <cell r="C6315" t="str">
            <v>092</v>
          </cell>
        </row>
        <row r="6316">
          <cell r="A6316" t="str">
            <v>P228</v>
          </cell>
          <cell r="B6316" t="str">
            <v>OTRAS DIFICULTADES RESPIRATORIAS DEL RECIEN NACIDO</v>
          </cell>
          <cell r="C6316" t="str">
            <v>092</v>
          </cell>
        </row>
        <row r="6317">
          <cell r="A6317" t="str">
            <v>P229</v>
          </cell>
          <cell r="B6317" t="str">
            <v>DIFICULTAD RESPIRATORIA DEL RECIEN NACIDO, NO ESPECIFICADA</v>
          </cell>
          <cell r="C6317" t="str">
            <v>092</v>
          </cell>
        </row>
        <row r="6318">
          <cell r="A6318" t="str">
            <v>P23</v>
          </cell>
          <cell r="B6318" t="str">
            <v>NEUMONIA CONGENITA</v>
          </cell>
          <cell r="C6318" t="str">
            <v>092</v>
          </cell>
        </row>
        <row r="6319">
          <cell r="A6319" t="str">
            <v>P230</v>
          </cell>
          <cell r="B6319" t="str">
            <v>NEUMONIA CONGENITA DEBIDA A AGENTE VIRAL</v>
          </cell>
          <cell r="C6319" t="str">
            <v>092</v>
          </cell>
        </row>
        <row r="6320">
          <cell r="A6320" t="str">
            <v>P231</v>
          </cell>
          <cell r="B6320" t="str">
            <v>NEUMONIA CONGENITA DEBIDA A CHLAMYDIA</v>
          </cell>
          <cell r="C6320" t="str">
            <v>092</v>
          </cell>
        </row>
        <row r="6321">
          <cell r="A6321" t="str">
            <v>P232</v>
          </cell>
          <cell r="B6321" t="str">
            <v>NEUMONIA CONGENITA DEBIDA A ESTAFILOCOCOS</v>
          </cell>
          <cell r="C6321" t="str">
            <v>092</v>
          </cell>
        </row>
        <row r="6322">
          <cell r="A6322" t="str">
            <v>P233</v>
          </cell>
          <cell r="B6322" t="str">
            <v>NEUMONIA CONGENITA DEBIDA ESTREPTOCOCOS DEL GRUPO B</v>
          </cell>
          <cell r="C6322" t="str">
            <v>092</v>
          </cell>
        </row>
        <row r="6323">
          <cell r="A6323" t="str">
            <v>P234</v>
          </cell>
          <cell r="B6323" t="str">
            <v>NEUMONIA CONGENITA DEBIDA A ESCHERICHIA COLI</v>
          </cell>
          <cell r="C6323" t="str">
            <v>092</v>
          </cell>
        </row>
        <row r="6324">
          <cell r="A6324" t="str">
            <v>P235</v>
          </cell>
          <cell r="B6324" t="str">
            <v>NEUMONIA CONGENITA DEBIDA A PSEUDOMONAS</v>
          </cell>
          <cell r="C6324" t="str">
            <v>092</v>
          </cell>
        </row>
        <row r="6325">
          <cell r="A6325" t="str">
            <v>P236</v>
          </cell>
          <cell r="B6325" t="str">
            <v>NEUMONIA CONGENITA DEBIDA A OTROS AGENTES BACTERIANOS</v>
          </cell>
          <cell r="C6325" t="str">
            <v>092</v>
          </cell>
        </row>
        <row r="6326">
          <cell r="A6326" t="str">
            <v>P238</v>
          </cell>
          <cell r="B6326" t="str">
            <v>NEUMONIA CONGENITA DEBIDA A OTROS ORGANISMOS</v>
          </cell>
          <cell r="C6326" t="str">
            <v>092</v>
          </cell>
        </row>
        <row r="6327">
          <cell r="A6327" t="str">
            <v>P239</v>
          </cell>
          <cell r="B6327" t="str">
            <v>NEUMONIA CONGENITA, ORGANISMO NO ESPECIFICADO</v>
          </cell>
          <cell r="C6327" t="str">
            <v>092</v>
          </cell>
        </row>
        <row r="6328">
          <cell r="A6328" t="str">
            <v>P24</v>
          </cell>
          <cell r="B6328" t="str">
            <v>SINDROMES DE ASPIRACION NEONATAL</v>
          </cell>
          <cell r="C6328" t="str">
            <v>092</v>
          </cell>
        </row>
        <row r="6329">
          <cell r="A6329" t="str">
            <v>P240</v>
          </cell>
          <cell r="B6329" t="str">
            <v>ASPIRACION NEONATAL DE MECONIO</v>
          </cell>
          <cell r="C6329" t="str">
            <v>092</v>
          </cell>
        </row>
        <row r="6330">
          <cell r="A6330" t="str">
            <v>P241</v>
          </cell>
          <cell r="B6330" t="str">
            <v>ASPIRACION NEONATAL DE LIQUIDO AMNIOTICO Y DE MOCO</v>
          </cell>
          <cell r="C6330" t="str">
            <v>092</v>
          </cell>
        </row>
        <row r="6331">
          <cell r="A6331" t="str">
            <v>P242</v>
          </cell>
          <cell r="B6331" t="str">
            <v>ASPIRACION NEONATAL DE SANGRE</v>
          </cell>
          <cell r="C6331" t="str">
            <v>092</v>
          </cell>
        </row>
        <row r="6332">
          <cell r="A6332" t="str">
            <v>P243</v>
          </cell>
          <cell r="B6332" t="str">
            <v>ASPIRACION NEONATAL DE LECHE Y ALIMENTO REGURGITADO</v>
          </cell>
          <cell r="C6332" t="str">
            <v>092</v>
          </cell>
        </row>
        <row r="6333">
          <cell r="A6333" t="str">
            <v>P248</v>
          </cell>
          <cell r="B6333" t="str">
            <v>OTROS SINDROMES DE ASPIRACION NEONATAL</v>
          </cell>
          <cell r="C6333" t="str">
            <v>092</v>
          </cell>
        </row>
        <row r="6334">
          <cell r="A6334" t="str">
            <v>P249</v>
          </cell>
          <cell r="B6334" t="str">
            <v>SINDROME DE ASPIRACION NEONATAL, SIN OTRA ESPECIFICACION</v>
          </cell>
          <cell r="C6334" t="str">
            <v>092</v>
          </cell>
        </row>
        <row r="6335">
          <cell r="A6335" t="str">
            <v>P25</v>
          </cell>
          <cell r="B6335" t="str">
            <v>ENFISEMA INTERSTICIAL Y AFECCIONES RELACIONADAS, ORIG. EN EL PERIODO</v>
          </cell>
          <cell r="C6335" t="str">
            <v>092</v>
          </cell>
        </row>
        <row r="6336">
          <cell r="A6336" t="str">
            <v>P250</v>
          </cell>
          <cell r="B6336" t="str">
            <v>ENFISEMA INTERSTICIAL ORIGINADO EN EL PERIODO PERINATAL</v>
          </cell>
          <cell r="C6336" t="str">
            <v>092</v>
          </cell>
        </row>
        <row r="6337">
          <cell r="A6337" t="str">
            <v>P251</v>
          </cell>
          <cell r="B6337" t="str">
            <v>NEUMOTORAX ORIGINADO EN EL PERIODO PERINATAL</v>
          </cell>
          <cell r="C6337" t="str">
            <v>092</v>
          </cell>
        </row>
        <row r="6338">
          <cell r="A6338" t="str">
            <v>P252</v>
          </cell>
          <cell r="B6338" t="str">
            <v>NEUMOMEDIASTINO ORIGINADO EN EL PERIODO PERINATAL</v>
          </cell>
          <cell r="C6338" t="str">
            <v>092</v>
          </cell>
        </row>
        <row r="6339">
          <cell r="A6339" t="str">
            <v>P253</v>
          </cell>
          <cell r="B6339" t="str">
            <v>NEUMOPERICARDIO ORIGINADO EN EL PERIODO PERINATAL</v>
          </cell>
          <cell r="C6339" t="str">
            <v>092</v>
          </cell>
        </row>
        <row r="6340">
          <cell r="A6340" t="str">
            <v>P258</v>
          </cell>
          <cell r="B6340" t="str">
            <v>OTRAS AFECC. RELAC. CON EL ENFISEMA INTERST. ORIGIN. EN EL PERIOD. PER</v>
          </cell>
          <cell r="C6340" t="str">
            <v>092</v>
          </cell>
        </row>
        <row r="6341">
          <cell r="A6341" t="str">
            <v>P26</v>
          </cell>
          <cell r="B6341" t="str">
            <v>HEMORRAGIA PULMONAR ORIGINADA EN EL PERIODO PERINATAL</v>
          </cell>
          <cell r="C6341" t="str">
            <v>092</v>
          </cell>
        </row>
        <row r="6342">
          <cell r="A6342" t="str">
            <v>P260</v>
          </cell>
          <cell r="B6342" t="str">
            <v>HEMORRAGIA TRAQUEOBRONQUIAL ORIGINADA EN EL PERIODO PERINATAL</v>
          </cell>
          <cell r="C6342" t="str">
            <v>092</v>
          </cell>
        </row>
        <row r="6343">
          <cell r="A6343" t="str">
            <v>P261</v>
          </cell>
          <cell r="B6343" t="str">
            <v>HEMORRAGIA PULMONAR MASIVA ORIGINADA EN EL PERIODO PERINATAL</v>
          </cell>
          <cell r="C6343" t="str">
            <v>092</v>
          </cell>
        </row>
        <row r="6344">
          <cell r="A6344" t="str">
            <v>P268</v>
          </cell>
          <cell r="B6344" t="str">
            <v>OTRAS HEMORRAGIAS PULMONARES ORIGINADAS EN EL PERIODO PERINATAL</v>
          </cell>
          <cell r="C6344" t="str">
            <v>092</v>
          </cell>
        </row>
        <row r="6345">
          <cell r="A6345" t="str">
            <v>P269</v>
          </cell>
          <cell r="B6345" t="str">
            <v>HEMORRAGIA PULMONAR NO ESPECIFICADA, ORIG. EN EL PERIODO PERINATAL</v>
          </cell>
          <cell r="C6345" t="str">
            <v>092</v>
          </cell>
        </row>
        <row r="6346">
          <cell r="A6346" t="str">
            <v>P27</v>
          </cell>
          <cell r="B6346" t="str">
            <v>ENFERMEDAD RESPIRATORIA CRONICA ORIGINADA EN EL PERIODO PERINATAL</v>
          </cell>
          <cell r="C6346" t="str">
            <v>092</v>
          </cell>
        </row>
        <row r="6347">
          <cell r="A6347" t="str">
            <v>P270</v>
          </cell>
          <cell r="B6347" t="str">
            <v>SIDROME DE WILSON- MIKITY</v>
          </cell>
          <cell r="C6347" t="str">
            <v>092</v>
          </cell>
        </row>
        <row r="6348">
          <cell r="A6348" t="str">
            <v>P271</v>
          </cell>
          <cell r="B6348" t="str">
            <v>DISPLASIA BRONCOPULMONAR ORIGINADA EN EL PERIODO PERINATAL</v>
          </cell>
          <cell r="C6348" t="str">
            <v>092</v>
          </cell>
        </row>
        <row r="6349">
          <cell r="A6349" t="str">
            <v>P278</v>
          </cell>
          <cell r="B6349" t="str">
            <v>OTRAS ENFERMEDADES RESPIRATORIAS CRONICAS ORIGINADAS EN EL PERIODO</v>
          </cell>
          <cell r="C6349" t="str">
            <v>092</v>
          </cell>
        </row>
        <row r="6350">
          <cell r="A6350" t="str">
            <v>P279</v>
          </cell>
          <cell r="B6350" t="str">
            <v>ENF. RESP. CRONICA NO ESPECIFICADA ORIGINADA EN EL PERIODO PERINATAL</v>
          </cell>
          <cell r="C6350" t="str">
            <v>092</v>
          </cell>
        </row>
        <row r="6351">
          <cell r="A6351" t="str">
            <v>P28</v>
          </cell>
          <cell r="B6351" t="str">
            <v>OTROS PROBL. RESPIR. DEL R/N ORIGINADOS EN EL PERIODO PERINATAL</v>
          </cell>
          <cell r="C6351" t="str">
            <v>092</v>
          </cell>
        </row>
        <row r="6352">
          <cell r="A6352" t="str">
            <v>P280</v>
          </cell>
          <cell r="B6352" t="str">
            <v>ATELECTASIA PRIMARIA DEL RECIEN NACIDO</v>
          </cell>
          <cell r="C6352" t="str">
            <v>092</v>
          </cell>
        </row>
        <row r="6353">
          <cell r="A6353" t="str">
            <v>P281</v>
          </cell>
          <cell r="B6353" t="str">
            <v>OTRAS ATELECTASIAS DEL RECIEN NACIDO Y LAS NO ESPECIFICADA</v>
          </cell>
          <cell r="C6353" t="str">
            <v>092</v>
          </cell>
        </row>
        <row r="6354">
          <cell r="A6354" t="str">
            <v>P282</v>
          </cell>
          <cell r="B6354" t="str">
            <v>ATAQUE CIANOTICO DEL RECIEN NACIDO</v>
          </cell>
          <cell r="C6354" t="str">
            <v>092</v>
          </cell>
        </row>
        <row r="6355">
          <cell r="A6355" t="str">
            <v>P283</v>
          </cell>
          <cell r="B6355" t="str">
            <v>APNEA PRIMARIA DEL SUEÑO DEL RECIEN NACIDO</v>
          </cell>
          <cell r="C6355" t="str">
            <v>092</v>
          </cell>
        </row>
        <row r="6356">
          <cell r="A6356" t="str">
            <v>P284</v>
          </cell>
          <cell r="B6356" t="str">
            <v>OTRAS APNEAS DEL RECIEN NACIDO</v>
          </cell>
          <cell r="C6356" t="str">
            <v>092</v>
          </cell>
        </row>
        <row r="6357">
          <cell r="A6357" t="str">
            <v>P285</v>
          </cell>
          <cell r="B6357" t="str">
            <v>INSUFICIENCIA RESPIRATORIA DEL RECIEN NACIDO</v>
          </cell>
          <cell r="C6357" t="str">
            <v>092</v>
          </cell>
        </row>
        <row r="6358">
          <cell r="A6358" t="str">
            <v>P288</v>
          </cell>
          <cell r="B6358" t="str">
            <v>OTROS PROBLEMAS RESPIRATORIOS ESPECIFICADOS DEL RECIEN NACIDO</v>
          </cell>
          <cell r="C6358" t="str">
            <v>092</v>
          </cell>
        </row>
        <row r="6359">
          <cell r="A6359" t="str">
            <v>P289</v>
          </cell>
          <cell r="B6359" t="str">
            <v>AFECCION RESPIRATORIA NO ESPECIFICADA DEL RECIEN NACIDO</v>
          </cell>
          <cell r="C6359" t="str">
            <v>092</v>
          </cell>
        </row>
        <row r="6360">
          <cell r="A6360" t="str">
            <v>P29</v>
          </cell>
          <cell r="B6360" t="str">
            <v>TRASTRONOS CARDIOVASCULARES ORIGINADOS EN AL PERIODO PERINATAL</v>
          </cell>
          <cell r="C6360" t="str">
            <v>092</v>
          </cell>
        </row>
        <row r="6361">
          <cell r="A6361" t="str">
            <v>P290</v>
          </cell>
          <cell r="B6361" t="str">
            <v>INSUFICIENCIA CARDIACA NEONATAL</v>
          </cell>
          <cell r="C6361" t="str">
            <v>092</v>
          </cell>
        </row>
        <row r="6362">
          <cell r="A6362" t="str">
            <v>P291</v>
          </cell>
          <cell r="B6362" t="str">
            <v>DISRITMIA CARDIACA NEONATAL</v>
          </cell>
          <cell r="C6362" t="str">
            <v>092</v>
          </cell>
        </row>
        <row r="6363">
          <cell r="A6363" t="str">
            <v>P292</v>
          </cell>
          <cell r="B6363" t="str">
            <v>HIPERTENSION NEONATAL</v>
          </cell>
          <cell r="C6363" t="str">
            <v>092</v>
          </cell>
        </row>
        <row r="6364">
          <cell r="A6364" t="str">
            <v>P293</v>
          </cell>
          <cell r="B6364" t="str">
            <v>PERSISTENCIA DE LA CIRCULACION FETAL</v>
          </cell>
          <cell r="C6364" t="str">
            <v>092</v>
          </cell>
        </row>
        <row r="6365">
          <cell r="A6365" t="str">
            <v>P294</v>
          </cell>
          <cell r="B6365" t="str">
            <v>ISQUEMIA MIOCARDIACA TRANSITORIA DEL RECIEN NACIDO</v>
          </cell>
          <cell r="C6365" t="str">
            <v>092</v>
          </cell>
        </row>
        <row r="6366">
          <cell r="A6366" t="str">
            <v>P298</v>
          </cell>
          <cell r="B6366" t="str">
            <v>OTROS TRASTORNOS CARDIOVASCULARES ORIGINADOS EN EL PERIODO PERINATAL</v>
          </cell>
          <cell r="C6366" t="str">
            <v>092</v>
          </cell>
        </row>
        <row r="6367">
          <cell r="A6367" t="str">
            <v>P299</v>
          </cell>
          <cell r="B6367" t="str">
            <v>TRASTORNO CARDIOVASCULAR NO ESEOCIF. ORIGINADO EN EL PERIODO PERIN.</v>
          </cell>
          <cell r="C6367" t="str">
            <v>092</v>
          </cell>
        </row>
        <row r="6368">
          <cell r="A6368" t="str">
            <v>P35</v>
          </cell>
          <cell r="B6368" t="str">
            <v>ENFERMEDADES VIRALES CONGENITAS</v>
          </cell>
          <cell r="C6368" t="str">
            <v>092</v>
          </cell>
        </row>
        <row r="6369">
          <cell r="A6369" t="str">
            <v>P350</v>
          </cell>
          <cell r="B6369" t="str">
            <v>SINDROME DE RUBEOLA CONGENITA</v>
          </cell>
          <cell r="C6369" t="str">
            <v>092</v>
          </cell>
        </row>
        <row r="6370">
          <cell r="A6370" t="str">
            <v>P351</v>
          </cell>
          <cell r="B6370" t="str">
            <v>INFECCION CITOMEGALOVIRICA CONGENITA</v>
          </cell>
          <cell r="C6370" t="str">
            <v>092</v>
          </cell>
        </row>
        <row r="6371">
          <cell r="A6371" t="str">
            <v>P352</v>
          </cell>
          <cell r="B6371" t="str">
            <v>INFECCIONES CONGENITAS POR VIRUS DEL HERPES SIMPLE</v>
          </cell>
          <cell r="C6371" t="str">
            <v>092</v>
          </cell>
        </row>
        <row r="6372">
          <cell r="A6372" t="str">
            <v>P353</v>
          </cell>
          <cell r="B6372" t="str">
            <v>HEPATITIS VIRAL CONGENITA</v>
          </cell>
          <cell r="C6372" t="str">
            <v>092</v>
          </cell>
        </row>
        <row r="6373">
          <cell r="A6373" t="str">
            <v>P358</v>
          </cell>
          <cell r="B6373" t="str">
            <v>OTRAS ENFERMEDADES VIRALES CONGENITAS</v>
          </cell>
          <cell r="C6373" t="str">
            <v>092</v>
          </cell>
        </row>
        <row r="6374">
          <cell r="A6374" t="str">
            <v>P359</v>
          </cell>
          <cell r="B6374" t="str">
            <v>ENFERMEDAD VIRAL CONGENITA, SIN OTRA ESPECIFICACION</v>
          </cell>
          <cell r="C6374" t="str">
            <v>092</v>
          </cell>
        </row>
        <row r="6375">
          <cell r="A6375" t="str">
            <v>P36</v>
          </cell>
          <cell r="B6375" t="str">
            <v>SEPSIS BACTERIANA DEL RECIEN NACIDO</v>
          </cell>
          <cell r="C6375" t="str">
            <v>092</v>
          </cell>
        </row>
        <row r="6376">
          <cell r="A6376" t="str">
            <v>P360</v>
          </cell>
          <cell r="B6376" t="str">
            <v>SEPSIS DEL RECIEN NACIDO DEBIDA A ESTREPTOCOCO DEL GRUPO B</v>
          </cell>
          <cell r="C6376" t="str">
            <v>092</v>
          </cell>
        </row>
        <row r="6377">
          <cell r="A6377" t="str">
            <v>P361</v>
          </cell>
          <cell r="B6377" t="str">
            <v>SEPSIS DEL R/N DEBIDA A ESTREPTOCOCO DE OTRO GRUPO Y EL NO ESPECIF</v>
          </cell>
          <cell r="C6377" t="str">
            <v>092</v>
          </cell>
        </row>
        <row r="6378">
          <cell r="A6378" t="str">
            <v>P362</v>
          </cell>
          <cell r="B6378" t="str">
            <v>SEPSIS DEL RECIEN NACIDO DEBIDO A STAPHYLOCOCCUS AUREUS</v>
          </cell>
          <cell r="C6378" t="str">
            <v>092</v>
          </cell>
        </row>
        <row r="6379">
          <cell r="A6379" t="str">
            <v>P363</v>
          </cell>
          <cell r="B6379" t="str">
            <v>SEPSIS DEL R/N DEBIDA A ESTAFILOCOCO DE OTRA ESPECIE Y LA NO ESPECIFIC</v>
          </cell>
          <cell r="C6379" t="str">
            <v>092</v>
          </cell>
        </row>
        <row r="6380">
          <cell r="A6380" t="str">
            <v>P364</v>
          </cell>
          <cell r="B6380" t="str">
            <v>SEPSIS DEL RECIEN NACIDO DEBIDA A ESCHERICHIA COLI</v>
          </cell>
          <cell r="C6380" t="str">
            <v>092</v>
          </cell>
        </row>
        <row r="6381">
          <cell r="A6381" t="str">
            <v>P365</v>
          </cell>
          <cell r="B6381" t="str">
            <v>SEPSIS DEL RECIEN NACIDO DEBIDA A ANAEROBIOS</v>
          </cell>
          <cell r="C6381" t="str">
            <v>092</v>
          </cell>
        </row>
        <row r="6382">
          <cell r="A6382" t="str">
            <v>P368</v>
          </cell>
          <cell r="B6382" t="str">
            <v>SEPSIS DEL RECIEN NACIDO DEBIDA A OTRAS BACTERIAS</v>
          </cell>
          <cell r="C6382" t="str">
            <v>092</v>
          </cell>
        </row>
        <row r="6383">
          <cell r="A6383" t="str">
            <v>P369</v>
          </cell>
          <cell r="B6383" t="str">
            <v>SEPSIS BACTERIANA DEL RECIEN NACIDO, NO ESPECIFICADA</v>
          </cell>
          <cell r="C6383" t="str">
            <v>092</v>
          </cell>
        </row>
        <row r="6384">
          <cell r="A6384" t="str">
            <v>P37</v>
          </cell>
          <cell r="B6384" t="str">
            <v>OTRAS ENFERMEDADES INFECCIOSAS Y PARASITARIAS CONGENITAS</v>
          </cell>
          <cell r="C6384" t="str">
            <v>092</v>
          </cell>
        </row>
        <row r="6385">
          <cell r="A6385" t="str">
            <v>P370</v>
          </cell>
          <cell r="B6385" t="str">
            <v>TUBERCULOSIS CONGENITA</v>
          </cell>
          <cell r="C6385" t="str">
            <v>092</v>
          </cell>
        </row>
        <row r="6386">
          <cell r="A6386" t="str">
            <v>P371</v>
          </cell>
          <cell r="B6386" t="str">
            <v>TOXOPLASMOSIS CONGENITA</v>
          </cell>
          <cell r="C6386" t="str">
            <v>092</v>
          </cell>
        </row>
        <row r="6387">
          <cell r="A6387" t="str">
            <v>P372</v>
          </cell>
          <cell r="B6387" t="str">
            <v>LISTERIOSIS CONGENITA (DISEMINADA)</v>
          </cell>
          <cell r="C6387" t="str">
            <v>092</v>
          </cell>
        </row>
        <row r="6388">
          <cell r="A6388" t="str">
            <v>P373</v>
          </cell>
          <cell r="B6388" t="str">
            <v>PALUDISMO CONGENITO POR PLASMODIUM FALCIPARUM</v>
          </cell>
          <cell r="C6388" t="str">
            <v>092</v>
          </cell>
        </row>
        <row r="6389">
          <cell r="A6389" t="str">
            <v>P374</v>
          </cell>
          <cell r="B6389" t="str">
            <v>OTROS PALUDISMOS CONGENITOS</v>
          </cell>
          <cell r="C6389" t="str">
            <v>092</v>
          </cell>
        </row>
        <row r="6390">
          <cell r="A6390" t="str">
            <v>P375</v>
          </cell>
          <cell r="B6390" t="str">
            <v>CANDIDIASIS NEONATAL</v>
          </cell>
          <cell r="C6390" t="str">
            <v>092</v>
          </cell>
        </row>
        <row r="6391">
          <cell r="A6391" t="str">
            <v>P378</v>
          </cell>
          <cell r="B6391" t="str">
            <v>OTRAS ENFER. NEONATALES INFECCIOSAS O PARASITARIAS ESPECIFICADAS</v>
          </cell>
          <cell r="C6391" t="str">
            <v>092</v>
          </cell>
        </row>
        <row r="6392">
          <cell r="A6392" t="str">
            <v>P379</v>
          </cell>
          <cell r="B6392" t="str">
            <v>ENFERMEDAD INFECCIOSA Y PARASITARIA CONGENITA, NO ESPECIFICADA</v>
          </cell>
          <cell r="C6392" t="str">
            <v>092</v>
          </cell>
        </row>
        <row r="6393">
          <cell r="A6393" t="str">
            <v>P38</v>
          </cell>
          <cell r="B6393" t="str">
            <v>ONFALITIS DEL RECIEN NACIDO CON O SIN HEMORRAGIA LEVE</v>
          </cell>
          <cell r="C6393" t="str">
            <v>092</v>
          </cell>
        </row>
        <row r="6394">
          <cell r="A6394" t="str">
            <v>P39</v>
          </cell>
          <cell r="B6394" t="str">
            <v>OTRAS INFECCIONES ESPECIFICAS DEL PERIODO PERINATAL</v>
          </cell>
          <cell r="C6394" t="str">
            <v>092</v>
          </cell>
        </row>
        <row r="6395">
          <cell r="A6395" t="str">
            <v>P390</v>
          </cell>
          <cell r="B6395" t="str">
            <v>MASTITIS INFECCIOSA NEONATAL</v>
          </cell>
          <cell r="C6395" t="str">
            <v>092</v>
          </cell>
        </row>
        <row r="6396">
          <cell r="A6396" t="str">
            <v>P391</v>
          </cell>
          <cell r="B6396" t="str">
            <v>CONJUNTIVITIS Y DACRIOCISTITIS NEONATALES</v>
          </cell>
          <cell r="C6396" t="str">
            <v>092</v>
          </cell>
        </row>
        <row r="6397">
          <cell r="A6397" t="str">
            <v>P392</v>
          </cell>
          <cell r="B6397" t="str">
            <v>INFECCION INTRAAMNIOTICA DEL FETO, NO CLASIFICADA EN OTRA PARTE</v>
          </cell>
          <cell r="C6397" t="str">
            <v>092</v>
          </cell>
        </row>
        <row r="6398">
          <cell r="A6398" t="str">
            <v>P393</v>
          </cell>
          <cell r="B6398" t="str">
            <v>INFECCION NEONATAL DE LAS VIAS URINARIAS</v>
          </cell>
          <cell r="C6398" t="str">
            <v>092</v>
          </cell>
        </row>
        <row r="6399">
          <cell r="A6399" t="str">
            <v>P394</v>
          </cell>
          <cell r="B6399" t="str">
            <v>INFECCION CUTANEA NEONATAL</v>
          </cell>
          <cell r="C6399" t="str">
            <v>092</v>
          </cell>
        </row>
        <row r="6400">
          <cell r="A6400" t="str">
            <v>P398</v>
          </cell>
          <cell r="B6400" t="str">
            <v>OTRAS INFECCIONES ESPECIFICADAS PROPIAS DEL PERIODO PERINATAL</v>
          </cell>
          <cell r="C6400" t="str">
            <v>092</v>
          </cell>
        </row>
        <row r="6401">
          <cell r="A6401" t="str">
            <v>P399</v>
          </cell>
          <cell r="B6401" t="str">
            <v>INFECCION PROPIA DEL PERIODO PERINATAL, NO ESPECIFICADA</v>
          </cell>
          <cell r="C6401" t="str">
            <v>092</v>
          </cell>
        </row>
        <row r="6402">
          <cell r="A6402" t="str">
            <v>P50</v>
          </cell>
          <cell r="B6402" t="str">
            <v>PERDIDA DE SANGRE FETAL</v>
          </cell>
          <cell r="C6402" t="str">
            <v>092</v>
          </cell>
        </row>
        <row r="6403">
          <cell r="A6403" t="str">
            <v>P500</v>
          </cell>
          <cell r="B6403" t="str">
            <v>PERDIDA DE SANGRE FETAL POR VASA PREVIA</v>
          </cell>
          <cell r="C6403" t="str">
            <v>092</v>
          </cell>
        </row>
        <row r="6404">
          <cell r="A6404" t="str">
            <v>P501</v>
          </cell>
          <cell r="B6404" t="str">
            <v>PERDIDA DE SANGRE FETAL POR RUPTURA DEL CORDON UMBILICAL</v>
          </cell>
          <cell r="C6404" t="str">
            <v>092</v>
          </cell>
        </row>
        <row r="6405">
          <cell r="A6405" t="str">
            <v>P502</v>
          </cell>
          <cell r="B6405" t="str">
            <v>PERDIDA DE SANGRE FETAL POR LA PLACENTA</v>
          </cell>
          <cell r="C6405" t="str">
            <v>092</v>
          </cell>
        </row>
        <row r="6406">
          <cell r="A6406" t="str">
            <v>P503</v>
          </cell>
          <cell r="B6406" t="str">
            <v>HEMORRAGIA FETAL HACIA EL OTRO GEMELO</v>
          </cell>
          <cell r="C6406" t="str">
            <v>092</v>
          </cell>
        </row>
        <row r="6407">
          <cell r="A6407" t="str">
            <v>P504</v>
          </cell>
          <cell r="B6407" t="str">
            <v>HEMORRAGIA FETAL HACIA LA CIRCULACION MATERNA</v>
          </cell>
          <cell r="C6407" t="str">
            <v>092</v>
          </cell>
        </row>
        <row r="6408">
          <cell r="A6408" t="str">
            <v>P505</v>
          </cell>
          <cell r="B6408" t="str">
            <v>PERDIDA DE SANGRE FETAL POR EL CORTE DEL CORDON UMBILICAL EN OTRO GEM</v>
          </cell>
          <cell r="C6408" t="str">
            <v>092</v>
          </cell>
        </row>
        <row r="6409">
          <cell r="A6409" t="str">
            <v>P508</v>
          </cell>
          <cell r="B6409" t="str">
            <v>OTRAS PERDIDAS DE SANGRE FETAL</v>
          </cell>
          <cell r="C6409" t="str">
            <v>092</v>
          </cell>
        </row>
        <row r="6410">
          <cell r="A6410" t="str">
            <v>P509</v>
          </cell>
          <cell r="B6410" t="str">
            <v>PERDIDA DE SANGRE FETAL, NO ESPECIFICADA</v>
          </cell>
          <cell r="C6410" t="str">
            <v>092</v>
          </cell>
        </row>
        <row r="6411">
          <cell r="A6411" t="str">
            <v>P51</v>
          </cell>
          <cell r="B6411" t="str">
            <v>HEMORRAGIA UMBILICAL DEL RECIEN NACIDO</v>
          </cell>
          <cell r="C6411" t="str">
            <v>092</v>
          </cell>
        </row>
        <row r="6412">
          <cell r="A6412" t="str">
            <v>P510</v>
          </cell>
          <cell r="B6412" t="str">
            <v>HEMORRAGIA UMBILICAL MASIVA DEL RECIEN NACIDO</v>
          </cell>
          <cell r="C6412" t="str">
            <v>092</v>
          </cell>
        </row>
        <row r="6413">
          <cell r="A6413" t="str">
            <v>P518</v>
          </cell>
          <cell r="B6413" t="str">
            <v>OTRAS HEMORRAGIAS UMBILICALES DEL RECIEN NACIDO</v>
          </cell>
          <cell r="C6413" t="str">
            <v>092</v>
          </cell>
        </row>
        <row r="6414">
          <cell r="A6414" t="str">
            <v>P519</v>
          </cell>
          <cell r="B6414" t="str">
            <v>HEMORRAGIA UMBILICAL DEL RECIEN NACIDO, SIN OTRA ESPECIFICACION</v>
          </cell>
          <cell r="C6414" t="str">
            <v>092</v>
          </cell>
        </row>
        <row r="6415">
          <cell r="A6415" t="str">
            <v>P52</v>
          </cell>
          <cell r="B6415" t="str">
            <v>HEMORRAGIA INTRACRANEAL NO TRAUM. DEL FETO Y DEL RECIEN NACIDO</v>
          </cell>
          <cell r="C6415" t="str">
            <v>092</v>
          </cell>
        </row>
        <row r="6416">
          <cell r="A6416" t="str">
            <v>P520</v>
          </cell>
          <cell r="B6416" t="str">
            <v>HEMORRAGIA INTRAVENTRICULAR (NO TRAUM.) GRADO 1, DEL FETO Y DEL R/N</v>
          </cell>
          <cell r="C6416" t="str">
            <v>092</v>
          </cell>
        </row>
        <row r="6417">
          <cell r="A6417" t="str">
            <v>P521</v>
          </cell>
          <cell r="B6417" t="str">
            <v>HEMORRAGIA INTRAVENTRICULAR (NO TRAUM.) GRADO 2, DEL FETO Y DEL R/N</v>
          </cell>
          <cell r="C6417" t="str">
            <v>092</v>
          </cell>
        </row>
        <row r="6418">
          <cell r="A6418" t="str">
            <v>P522</v>
          </cell>
          <cell r="B6418" t="str">
            <v>HEMORRAGIA INTRAVENTRICULAR (NO TRAUM.) GRADO 3, DEL FETO Y DEL R/N</v>
          </cell>
          <cell r="C6418" t="str">
            <v>092</v>
          </cell>
        </row>
        <row r="6419">
          <cell r="A6419" t="str">
            <v>P523</v>
          </cell>
          <cell r="B6419" t="str">
            <v>HEMORRAGIA INTRAVENTRICULAR (NO TRAUM.) DEL FETO Y DEL R/N SIN OTRA ES</v>
          </cell>
          <cell r="C6419" t="str">
            <v>092</v>
          </cell>
        </row>
        <row r="6420">
          <cell r="A6420" t="str">
            <v>P524</v>
          </cell>
          <cell r="B6420" t="str">
            <v>HEMORRAGIA INTRACEREBRAL (NO TRAUM.) DEL FETO Y DEL RECIEN NACIDO</v>
          </cell>
          <cell r="C6420" t="str">
            <v>092</v>
          </cell>
        </row>
        <row r="6421">
          <cell r="A6421" t="str">
            <v>P525</v>
          </cell>
          <cell r="B6421" t="str">
            <v>HEMORRAGIA SUBARACNOIDEA ( NO TRAUM.) DEL FETO Y DEL RECIEN NACIDO</v>
          </cell>
          <cell r="C6421" t="str">
            <v>092</v>
          </cell>
        </row>
        <row r="6422">
          <cell r="A6422" t="str">
            <v>P526</v>
          </cell>
          <cell r="B6422" t="str">
            <v>HEMORRAGIA CEREBELOSA Y DE LA FOSA POSTERIOR (NO TRAUM.) DEL FETO Y DE</v>
          </cell>
          <cell r="C6422" t="str">
            <v>092</v>
          </cell>
        </row>
        <row r="6423">
          <cell r="A6423" t="str">
            <v>P528</v>
          </cell>
          <cell r="B6423" t="str">
            <v>OTRAS HEMORRAGIAS INTRACRANEALES (NO TRAUM.) DEL FETO Y DEL R/N</v>
          </cell>
          <cell r="C6423" t="str">
            <v>092</v>
          </cell>
        </row>
        <row r="6424">
          <cell r="A6424" t="str">
            <v>P529</v>
          </cell>
          <cell r="B6424" t="str">
            <v>HEMORRAGIA INTRACRANEAL (NO TRAUM.) DEL FETO Y DEL R/N SIN OTRA ESPEC</v>
          </cell>
          <cell r="C6424" t="str">
            <v>092</v>
          </cell>
        </row>
        <row r="6425">
          <cell r="A6425" t="str">
            <v>P53</v>
          </cell>
          <cell r="B6425" t="str">
            <v>ENFERMEDAD HEMORRAGICA DEL FETO Y DEL RECIEN NACIDO</v>
          </cell>
          <cell r="C6425" t="str">
            <v>092</v>
          </cell>
        </row>
        <row r="6426">
          <cell r="A6426" t="str">
            <v>P54</v>
          </cell>
          <cell r="B6426" t="str">
            <v>OTRAS HEMORRAGIAS NEONATALES</v>
          </cell>
          <cell r="C6426" t="str">
            <v>092</v>
          </cell>
        </row>
        <row r="6427">
          <cell r="A6427" t="str">
            <v>P540</v>
          </cell>
          <cell r="B6427" t="str">
            <v>HEMATEMESIS NEONATAL</v>
          </cell>
          <cell r="C6427" t="str">
            <v>092</v>
          </cell>
        </row>
        <row r="6428">
          <cell r="A6428" t="str">
            <v>P541</v>
          </cell>
          <cell r="B6428" t="str">
            <v>MELENA NEONATAL</v>
          </cell>
          <cell r="C6428" t="str">
            <v>092</v>
          </cell>
        </row>
        <row r="6429">
          <cell r="A6429" t="str">
            <v>P542</v>
          </cell>
          <cell r="B6429" t="str">
            <v>HEMORRAGIA RECTAL NEONATAL</v>
          </cell>
          <cell r="C6429" t="str">
            <v>092</v>
          </cell>
        </row>
        <row r="6430">
          <cell r="A6430" t="str">
            <v>P543</v>
          </cell>
          <cell r="B6430" t="str">
            <v>OTRAS HEMORRAGIAS GASTROINTESTINALES NEONATALES</v>
          </cell>
          <cell r="C6430" t="str">
            <v>092</v>
          </cell>
        </row>
        <row r="6431">
          <cell r="A6431" t="str">
            <v>P544</v>
          </cell>
          <cell r="B6431" t="str">
            <v>HEMORRAGIA SUPRARRENAL NEONATAL</v>
          </cell>
          <cell r="C6431" t="str">
            <v>092</v>
          </cell>
        </row>
        <row r="6432">
          <cell r="A6432" t="str">
            <v>P545</v>
          </cell>
          <cell r="B6432" t="str">
            <v>HEMORRAGIA CUTANEA NEONATAL</v>
          </cell>
          <cell r="C6432" t="str">
            <v>092</v>
          </cell>
        </row>
        <row r="6433">
          <cell r="A6433" t="str">
            <v>P546</v>
          </cell>
          <cell r="B6433" t="str">
            <v>HEMORRAGIA VAGINAL NEONATAL</v>
          </cell>
          <cell r="C6433" t="str">
            <v>092</v>
          </cell>
        </row>
        <row r="6434">
          <cell r="A6434" t="str">
            <v>P548</v>
          </cell>
          <cell r="B6434" t="str">
            <v>OTRAS HEMORRAGIAS FETALES Y NEONATALES ESPECIFICADAS</v>
          </cell>
          <cell r="C6434" t="str">
            <v>092</v>
          </cell>
        </row>
        <row r="6435">
          <cell r="A6435" t="str">
            <v>P549</v>
          </cell>
          <cell r="B6435" t="str">
            <v>HEMORRAGIA FETAL Y NEONATAL, NO ESPECIFICADA</v>
          </cell>
          <cell r="C6435" t="str">
            <v>092</v>
          </cell>
        </row>
        <row r="6436">
          <cell r="A6436" t="str">
            <v>P55</v>
          </cell>
          <cell r="B6436" t="str">
            <v>ENFERMEDAD HEMOLITICA DEL FETO Y DEL RECIEN NACIDO</v>
          </cell>
          <cell r="C6436" t="str">
            <v>092</v>
          </cell>
        </row>
        <row r="6437">
          <cell r="A6437" t="str">
            <v>P550</v>
          </cell>
          <cell r="B6437" t="str">
            <v>INCOMPATIBILIDAD RH DEL FETO Y DEL RECIEN NACIDO</v>
          </cell>
          <cell r="C6437" t="str">
            <v>092</v>
          </cell>
        </row>
        <row r="6438">
          <cell r="A6438" t="str">
            <v>P551</v>
          </cell>
          <cell r="B6438" t="str">
            <v>INCOMPATIBILIDAD ABO DEL FETO Y DEL RECIEN NACIDO</v>
          </cell>
          <cell r="C6438" t="str">
            <v>092</v>
          </cell>
        </row>
        <row r="6439">
          <cell r="A6439" t="str">
            <v>P558</v>
          </cell>
          <cell r="B6439" t="str">
            <v>OTRAS ENFERMEDADES HEMOLITICAS DEL FETO Y DEL RECIEN NACIDO</v>
          </cell>
          <cell r="C6439" t="str">
            <v>092</v>
          </cell>
        </row>
        <row r="6440">
          <cell r="A6440" t="str">
            <v>P559</v>
          </cell>
          <cell r="B6440" t="str">
            <v>ENFERMEDAD HEMOLITICA DEL FETO Y DEL RECIEN NACIDO, NO ESPECIFICADA</v>
          </cell>
          <cell r="C6440" t="str">
            <v>092</v>
          </cell>
        </row>
        <row r="6441">
          <cell r="A6441" t="str">
            <v>P56</v>
          </cell>
          <cell r="B6441" t="str">
            <v>HIDROPESIA FETAL DEBIDA A ENFERMEDAD HEMOLITICA</v>
          </cell>
          <cell r="C6441" t="str">
            <v>092</v>
          </cell>
        </row>
        <row r="6442">
          <cell r="A6442" t="str">
            <v>P560</v>
          </cell>
          <cell r="B6442" t="str">
            <v>HIDROPESIA FETAL DEBIDA A INCOMPATIBILIDAD</v>
          </cell>
          <cell r="C6442" t="str">
            <v>092</v>
          </cell>
        </row>
        <row r="6443">
          <cell r="A6443" t="str">
            <v>P569</v>
          </cell>
          <cell r="B6443" t="str">
            <v>HIDROPESIA FETAL DEBIDA A OTRAS ENFERM. HEMOLITICAS ESPECIF. Y LAS NO</v>
          </cell>
          <cell r="C6443" t="str">
            <v>092</v>
          </cell>
        </row>
        <row r="6444">
          <cell r="A6444" t="str">
            <v>P57</v>
          </cell>
          <cell r="B6444" t="str">
            <v>KERNICTERUS</v>
          </cell>
          <cell r="C6444" t="str">
            <v>092</v>
          </cell>
        </row>
        <row r="6445">
          <cell r="A6445" t="str">
            <v>P570</v>
          </cell>
          <cell r="B6445" t="str">
            <v>KERNICTERUS DEBIDO A INCOMPATIBILIDAD</v>
          </cell>
          <cell r="C6445" t="str">
            <v>092</v>
          </cell>
        </row>
        <row r="6446">
          <cell r="A6446" t="str">
            <v>P578</v>
          </cell>
          <cell r="B6446" t="str">
            <v>KERNICTERUS DEBIDO A OTRAS CAUSAS ESPECIFICADAS</v>
          </cell>
          <cell r="C6446" t="str">
            <v>092</v>
          </cell>
        </row>
        <row r="6447">
          <cell r="A6447" t="str">
            <v>P579</v>
          </cell>
          <cell r="B6447" t="str">
            <v>KERNICTERUS, NO ESPECIFICADO</v>
          </cell>
          <cell r="C6447" t="str">
            <v>092</v>
          </cell>
        </row>
        <row r="6448">
          <cell r="A6448" t="str">
            <v>P58</v>
          </cell>
          <cell r="B6448" t="str">
            <v>ICTERICIA NEONATAL DEBIDA A OTRAS HEMOLISIS EXCESIVAS</v>
          </cell>
          <cell r="C6448" t="str">
            <v>092</v>
          </cell>
        </row>
        <row r="6449">
          <cell r="A6449" t="str">
            <v>P580</v>
          </cell>
          <cell r="B6449" t="str">
            <v>ICTERICIA NEONATAL DEBIDA A CONTUSION</v>
          </cell>
          <cell r="C6449" t="str">
            <v>092</v>
          </cell>
        </row>
        <row r="6450">
          <cell r="A6450" t="str">
            <v>P581</v>
          </cell>
          <cell r="B6450" t="str">
            <v>ICTERICIA NEONATAL DEBIDA A HEMORRAGIA</v>
          </cell>
          <cell r="C6450" t="str">
            <v>092</v>
          </cell>
        </row>
        <row r="6451">
          <cell r="A6451" t="str">
            <v>P582</v>
          </cell>
          <cell r="B6451" t="str">
            <v>ICTERICIA NEONATAL DEBIDA A INFECCION</v>
          </cell>
          <cell r="C6451" t="str">
            <v>092</v>
          </cell>
        </row>
        <row r="6452">
          <cell r="A6452" t="str">
            <v>P583</v>
          </cell>
          <cell r="B6452" t="str">
            <v>ICTERICIA NEONATAL DEBIDA A POLICITEMIA</v>
          </cell>
          <cell r="C6452" t="str">
            <v>092</v>
          </cell>
        </row>
        <row r="6453">
          <cell r="A6453" t="str">
            <v>P584</v>
          </cell>
          <cell r="B6453" t="str">
            <v>ICTERICIA NEONATAL DEBIDA A DROGAS O TOXINAS TRANSMITIDAS PO LA MADRE</v>
          </cell>
          <cell r="C6453" t="str">
            <v>092</v>
          </cell>
        </row>
        <row r="6454">
          <cell r="A6454" t="str">
            <v>P585</v>
          </cell>
          <cell r="B6454" t="str">
            <v>ICTERICIA NEONATAL DEBIDA A DEGLUCION DE SANGRE MATERNA</v>
          </cell>
          <cell r="C6454" t="str">
            <v>092</v>
          </cell>
        </row>
        <row r="6455">
          <cell r="A6455" t="str">
            <v>P588</v>
          </cell>
          <cell r="B6455" t="str">
            <v>ICTERICIA NEONATAL DEBIDA A OTRAS HEMOLISIS EXCESIVAS</v>
          </cell>
          <cell r="C6455" t="str">
            <v>092</v>
          </cell>
        </row>
        <row r="6456">
          <cell r="A6456" t="str">
            <v>P589</v>
          </cell>
          <cell r="B6456" t="str">
            <v>ICTERICIA NEONATAL DEBIDA A HEMOLISIS EXCESIVA, SIN OTRA ESPECIFICACIO</v>
          </cell>
          <cell r="C6456" t="str">
            <v>092</v>
          </cell>
        </row>
        <row r="6457">
          <cell r="A6457" t="str">
            <v>P59</v>
          </cell>
          <cell r="B6457" t="str">
            <v>ICTERICIA NEONATAL POR OTRAS CAUSAS Y POR LAS NO ESPECIFICADAS</v>
          </cell>
          <cell r="C6457" t="str">
            <v>092</v>
          </cell>
        </row>
        <row r="6458">
          <cell r="A6458" t="str">
            <v>P590</v>
          </cell>
          <cell r="B6458" t="str">
            <v>ICTERICIA NEONATAL ASOCIADA CON EL PARTO ANTES DE TERMINO</v>
          </cell>
          <cell r="C6458" t="str">
            <v>092</v>
          </cell>
        </row>
        <row r="6459">
          <cell r="A6459" t="str">
            <v>P591</v>
          </cell>
          <cell r="B6459" t="str">
            <v>SINDROME DE LA BILIS ESPESA</v>
          </cell>
          <cell r="C6459" t="str">
            <v>092</v>
          </cell>
        </row>
        <row r="6460">
          <cell r="A6460" t="str">
            <v>P592</v>
          </cell>
          <cell r="B6460" t="str">
            <v>ICTERICIA NEONATAL DEBIDA A OTRA LESION HEPATICA ESPECIFICADA</v>
          </cell>
          <cell r="C6460" t="str">
            <v>092</v>
          </cell>
        </row>
        <row r="6461">
          <cell r="A6461" t="str">
            <v>P593</v>
          </cell>
          <cell r="B6461" t="str">
            <v>ICTERICIA NEONATAL POR INHIBIDOR DE LA LECHE MATERNA</v>
          </cell>
          <cell r="C6461" t="str">
            <v>092</v>
          </cell>
        </row>
        <row r="6462">
          <cell r="A6462" t="str">
            <v>P598</v>
          </cell>
          <cell r="B6462" t="str">
            <v>ICTERICIA NEONATAL POR DROGAS CAUSAS ESPECIFICADAS</v>
          </cell>
          <cell r="C6462" t="str">
            <v>092</v>
          </cell>
        </row>
        <row r="6463">
          <cell r="A6463" t="str">
            <v>P599</v>
          </cell>
          <cell r="B6463" t="str">
            <v>ICTERICIA NEONATAL, NO ESPECIFICADA</v>
          </cell>
          <cell r="C6463" t="str">
            <v>092</v>
          </cell>
        </row>
        <row r="6464">
          <cell r="A6464" t="str">
            <v>P60X</v>
          </cell>
          <cell r="B6464" t="str">
            <v>COAGULACION INTRAVASCULAR DISEMINADA EN EL FETO Y EL RECIEN NACIDO</v>
          </cell>
          <cell r="C6464" t="str">
            <v>092</v>
          </cell>
        </row>
        <row r="6465">
          <cell r="A6465" t="str">
            <v>P61</v>
          </cell>
          <cell r="B6465" t="str">
            <v>OTROS TRASTORNOS HEMATOLOGICOS PERINATALES</v>
          </cell>
          <cell r="C6465" t="str">
            <v>092</v>
          </cell>
        </row>
        <row r="6466">
          <cell r="A6466" t="str">
            <v>P610</v>
          </cell>
          <cell r="B6466" t="str">
            <v>TROMBOCITOPENIA NEONATAL TRANSITORIA</v>
          </cell>
          <cell r="C6466" t="str">
            <v>092</v>
          </cell>
        </row>
        <row r="6467">
          <cell r="A6467" t="str">
            <v>P611</v>
          </cell>
          <cell r="B6467" t="str">
            <v>POLICITEMIA NEONATAL</v>
          </cell>
          <cell r="C6467" t="str">
            <v>092</v>
          </cell>
        </row>
        <row r="6468">
          <cell r="A6468" t="str">
            <v>P612</v>
          </cell>
          <cell r="B6468" t="str">
            <v>ANEMIA DE LA PREMATURIDAD</v>
          </cell>
          <cell r="C6468" t="str">
            <v>092</v>
          </cell>
        </row>
        <row r="6469">
          <cell r="A6469" t="str">
            <v>P613</v>
          </cell>
          <cell r="B6469" t="str">
            <v>ANEMIA CONGENITA DEBIDA A PERDIDA DE SANGRE FETAL</v>
          </cell>
          <cell r="C6469" t="str">
            <v>092</v>
          </cell>
        </row>
        <row r="6470">
          <cell r="A6470" t="str">
            <v>P614</v>
          </cell>
          <cell r="B6470" t="str">
            <v>OTRAS ANEMIAS CONGENITAS, NO CLASIFICADAS EN OTRA PARTE</v>
          </cell>
          <cell r="C6470" t="str">
            <v>092</v>
          </cell>
        </row>
        <row r="6471">
          <cell r="A6471" t="str">
            <v>P615</v>
          </cell>
          <cell r="B6471" t="str">
            <v>NEUTROPENIA NEONATAL TRANSITORIA</v>
          </cell>
          <cell r="C6471" t="str">
            <v>092</v>
          </cell>
        </row>
        <row r="6472">
          <cell r="A6472" t="str">
            <v>P616</v>
          </cell>
          <cell r="B6472" t="str">
            <v>OTROS TRASTORNOS NEONATALES TRANSITORIOS DE LA COAGULACION</v>
          </cell>
          <cell r="C6472" t="str">
            <v>092</v>
          </cell>
        </row>
        <row r="6473">
          <cell r="A6473" t="str">
            <v>P618</v>
          </cell>
          <cell r="B6473" t="str">
            <v>OTROS TRASTORNOS HEMATOLOGICOS PERINATALES ESPECIFICADOS</v>
          </cell>
          <cell r="C6473" t="str">
            <v>092</v>
          </cell>
        </row>
        <row r="6474">
          <cell r="A6474" t="str">
            <v>P619</v>
          </cell>
          <cell r="B6474" t="str">
            <v>TRASTORNO HEMATOLOGICO PERINATAL, NO ESPECIFICADO</v>
          </cell>
          <cell r="C6474" t="str">
            <v>092</v>
          </cell>
        </row>
        <row r="6475">
          <cell r="A6475" t="str">
            <v>P70</v>
          </cell>
          <cell r="B6475" t="str">
            <v>TRAST. TRANSIT. DEL METABOL. DE LOS CARBOHIDRATOS ESPECIFICOS DEL FETO</v>
          </cell>
          <cell r="C6475" t="str">
            <v>092</v>
          </cell>
        </row>
        <row r="6476">
          <cell r="A6476" t="str">
            <v>P700</v>
          </cell>
          <cell r="B6476" t="str">
            <v>SINDROME DEL RECIEN NACIDO DE MADRE CON DIABETES GESTACIONAL</v>
          </cell>
          <cell r="C6476" t="str">
            <v>092</v>
          </cell>
        </row>
        <row r="6477">
          <cell r="A6477" t="str">
            <v>P701</v>
          </cell>
          <cell r="B6477" t="str">
            <v>SINDROME DEL RECIEN NACIDO DE MADRE DIABETICA</v>
          </cell>
          <cell r="C6477" t="str">
            <v>092</v>
          </cell>
        </row>
        <row r="6478">
          <cell r="A6478" t="str">
            <v>P702</v>
          </cell>
          <cell r="B6478" t="str">
            <v>DIABETES MELLITUS NEONATAL</v>
          </cell>
          <cell r="C6478" t="str">
            <v>092</v>
          </cell>
        </row>
        <row r="6479">
          <cell r="A6479" t="str">
            <v>P703</v>
          </cell>
          <cell r="B6479" t="str">
            <v>HIPOGLICEMIA NEONATAL YATROGENICA</v>
          </cell>
          <cell r="C6479" t="str">
            <v>092</v>
          </cell>
        </row>
        <row r="6480">
          <cell r="A6480" t="str">
            <v>P704</v>
          </cell>
          <cell r="B6480" t="str">
            <v>OTRAS HIPOGLICEMIAS NEONATALES</v>
          </cell>
          <cell r="C6480" t="str">
            <v>092</v>
          </cell>
        </row>
        <row r="6481">
          <cell r="A6481" t="str">
            <v>P708</v>
          </cell>
          <cell r="B6481" t="str">
            <v>OTROS TRAST. TRANSIT. DEL METABOL. DE LOS CARBOHIDRATOS EN EL FETO</v>
          </cell>
          <cell r="C6481" t="str">
            <v>092</v>
          </cell>
        </row>
        <row r="6482">
          <cell r="A6482" t="str">
            <v>P709</v>
          </cell>
          <cell r="B6482" t="str">
            <v>TRAST. TRANSIT. NO ESPECIF. DEL METABOLISMO DE LOS CARBOHID. EN EL FET</v>
          </cell>
          <cell r="C6482" t="str">
            <v>092</v>
          </cell>
        </row>
        <row r="6483">
          <cell r="A6483" t="str">
            <v>P71</v>
          </cell>
          <cell r="B6483" t="str">
            <v>TRASTORNOS NEONATALES TRANSITORIOS DEL METABOL. DEL CALCIO Y DEL MAGN</v>
          </cell>
          <cell r="C6483" t="str">
            <v>092</v>
          </cell>
        </row>
        <row r="6484">
          <cell r="A6484" t="str">
            <v>P710</v>
          </cell>
          <cell r="B6484" t="str">
            <v>HIPOCALCEMIA DEL RECIEN NACIDO DEBIDA A LA KECHE DE VACA</v>
          </cell>
          <cell r="C6484" t="str">
            <v>092</v>
          </cell>
        </row>
        <row r="6485">
          <cell r="A6485" t="str">
            <v>P711</v>
          </cell>
          <cell r="B6485" t="str">
            <v>OTRA HIPOCALCEMIA NEONATAL</v>
          </cell>
          <cell r="C6485" t="str">
            <v>092</v>
          </cell>
        </row>
        <row r="6486">
          <cell r="A6486" t="str">
            <v>P712</v>
          </cell>
          <cell r="B6486" t="str">
            <v>HIPOMAGNESEMIA NEONATAL</v>
          </cell>
          <cell r="C6486" t="str">
            <v>092</v>
          </cell>
        </row>
        <row r="6487">
          <cell r="A6487" t="str">
            <v>P713</v>
          </cell>
          <cell r="B6487" t="str">
            <v>TETANIA NEONATAL SIN MENCION DE DEFICIENCIA DE CALCIO O DE MAGNESIO</v>
          </cell>
          <cell r="C6487" t="str">
            <v>092</v>
          </cell>
        </row>
        <row r="6488">
          <cell r="A6488" t="str">
            <v>P714</v>
          </cell>
          <cell r="B6488" t="str">
            <v>HIPOPARATIROIDISMO NEONATAL TRANSITORIO</v>
          </cell>
          <cell r="C6488" t="str">
            <v>092</v>
          </cell>
        </row>
        <row r="6489">
          <cell r="A6489" t="str">
            <v>P718</v>
          </cell>
          <cell r="B6489" t="str">
            <v>OTROS TRASTORNO NEONATALES TRANSITORIOS DEL CALCIO Y DEL MAGNESIO</v>
          </cell>
          <cell r="C6489" t="str">
            <v>092</v>
          </cell>
        </row>
        <row r="6490">
          <cell r="A6490" t="str">
            <v>P719</v>
          </cell>
          <cell r="B6490" t="str">
            <v>TRASTORNO NEONATAL TRANSITORIO NO ESPECIF. DEL METABOL. DEL CALCIO</v>
          </cell>
          <cell r="C6490" t="str">
            <v>092</v>
          </cell>
        </row>
        <row r="6491">
          <cell r="A6491" t="str">
            <v>P72</v>
          </cell>
          <cell r="B6491" t="str">
            <v>OTROS TRASTORNOS ENDOCRINOS NEONATALES TRANSITORIOS</v>
          </cell>
          <cell r="C6491" t="str">
            <v>092</v>
          </cell>
        </row>
        <row r="6492">
          <cell r="A6492" t="str">
            <v>P720</v>
          </cell>
          <cell r="B6492" t="str">
            <v>BOCIO NEONATAL, NO CLASIFICADO EN OTRA PARTE</v>
          </cell>
          <cell r="C6492" t="str">
            <v>092</v>
          </cell>
        </row>
        <row r="6493">
          <cell r="A6493" t="str">
            <v>P721</v>
          </cell>
          <cell r="B6493" t="str">
            <v>HIPERTIROIDISMO NEONATAL TRANSITORIO</v>
          </cell>
          <cell r="C6493" t="str">
            <v>092</v>
          </cell>
        </row>
        <row r="6494">
          <cell r="A6494" t="str">
            <v>P722</v>
          </cell>
          <cell r="B6494" t="str">
            <v>OTROS TRASTORNOS NEONATALES TRANSIT. DE LA FUNSION TIROIDEA, NO CLASIF</v>
          </cell>
          <cell r="C6494" t="str">
            <v>092</v>
          </cell>
        </row>
        <row r="6495">
          <cell r="A6495" t="str">
            <v>P728</v>
          </cell>
          <cell r="B6495" t="str">
            <v>OTROS TRASTORNOS ENDOCRINOS NEONATALES TRANSITORIOS ESPECIFICADOS</v>
          </cell>
          <cell r="C6495" t="str">
            <v>092</v>
          </cell>
        </row>
        <row r="6496">
          <cell r="A6496" t="str">
            <v>P729</v>
          </cell>
          <cell r="B6496" t="str">
            <v>TRASTORNO ENDOCRINO NEONATAL TRANSITORIO, NO ESPECIFICADO</v>
          </cell>
          <cell r="C6496" t="str">
            <v>092</v>
          </cell>
        </row>
        <row r="6497">
          <cell r="A6497" t="str">
            <v>P74</v>
          </cell>
          <cell r="B6497" t="str">
            <v>OTRAS ALTERACIONES METABOLICAS Y ELECTROLITICAS NEONAT. TRANSITORIAS</v>
          </cell>
          <cell r="C6497" t="str">
            <v>092</v>
          </cell>
        </row>
        <row r="6498">
          <cell r="A6498" t="str">
            <v>P740</v>
          </cell>
          <cell r="B6498" t="str">
            <v>ACIDOSIS METABOLICA TARDIA DEL RECIEN NACIDO</v>
          </cell>
          <cell r="C6498" t="str">
            <v>092</v>
          </cell>
        </row>
        <row r="6499">
          <cell r="A6499" t="str">
            <v>P741</v>
          </cell>
          <cell r="B6499" t="str">
            <v>DESHIDRATACION DEL RECIEN NACIDO</v>
          </cell>
          <cell r="C6499" t="str">
            <v>092</v>
          </cell>
        </row>
        <row r="6500">
          <cell r="A6500" t="str">
            <v>P742</v>
          </cell>
          <cell r="B6500" t="str">
            <v>ALTERACIONES DEL EQUILIBRIO DEL SODIO EN EL RECIEN NACIDO</v>
          </cell>
          <cell r="C6500" t="str">
            <v>092</v>
          </cell>
        </row>
        <row r="6501">
          <cell r="A6501" t="str">
            <v>P743</v>
          </cell>
          <cell r="B6501" t="str">
            <v>ALTERACIONES DEL EQUILIBRIO DEL POTASIO EN EL RECIEN NACIDO</v>
          </cell>
          <cell r="C6501" t="str">
            <v>092</v>
          </cell>
        </row>
        <row r="6502">
          <cell r="A6502" t="str">
            <v>P744</v>
          </cell>
          <cell r="B6502" t="str">
            <v>OTRAS ALTERACIONES ELECTROLITICAS TRANSITORIAS DEL RECIEN NACIDO</v>
          </cell>
          <cell r="C6502" t="str">
            <v>092</v>
          </cell>
        </row>
        <row r="6503">
          <cell r="A6503" t="str">
            <v>P745</v>
          </cell>
          <cell r="B6503" t="str">
            <v>TIROSINEMIA TRANSITORIA DEL RECIEN NACIDO</v>
          </cell>
          <cell r="C6503" t="str">
            <v>092</v>
          </cell>
        </row>
        <row r="6504">
          <cell r="A6504" t="str">
            <v>P748</v>
          </cell>
          <cell r="B6504" t="str">
            <v>OTRAS ALTERACIONES METABOLICAS TRANSITORIAS DEL RECIEN NACIDO</v>
          </cell>
          <cell r="C6504" t="str">
            <v>092</v>
          </cell>
        </row>
        <row r="6505">
          <cell r="A6505" t="str">
            <v>P749</v>
          </cell>
          <cell r="B6505" t="str">
            <v>TRASTORNO METABOLICO TRANSITORIO DEL RECIEN NACIDO, NO ESPECIFICADO</v>
          </cell>
          <cell r="C6505" t="str">
            <v>092</v>
          </cell>
        </row>
        <row r="6506">
          <cell r="A6506" t="str">
            <v>P76</v>
          </cell>
          <cell r="B6506" t="str">
            <v>OTRAS OBSTRUCCIONES INTESTINALES DEL RECIEN NACIDO</v>
          </cell>
          <cell r="C6506" t="str">
            <v>092</v>
          </cell>
        </row>
        <row r="6507">
          <cell r="A6507" t="str">
            <v>P760</v>
          </cell>
          <cell r="B6507" t="str">
            <v>SINDROME DEL TAPON DE MECONIO</v>
          </cell>
          <cell r="C6507" t="str">
            <v>092</v>
          </cell>
        </row>
        <row r="6508">
          <cell r="A6508" t="str">
            <v>P761</v>
          </cell>
          <cell r="B6508" t="str">
            <v>ILEO TRANSITORIO DEL RECIEN NACIDO</v>
          </cell>
          <cell r="C6508" t="str">
            <v>092</v>
          </cell>
        </row>
        <row r="6509">
          <cell r="A6509" t="str">
            <v>P762</v>
          </cell>
          <cell r="B6509" t="str">
            <v>OBSTRUCCION INTESTINAL DEBIDA A LA LECHE ESPESA</v>
          </cell>
          <cell r="C6509" t="str">
            <v>092</v>
          </cell>
        </row>
        <row r="6510">
          <cell r="A6510" t="str">
            <v>P768</v>
          </cell>
          <cell r="B6510" t="str">
            <v>OTRAS OBSTRUCCIONES INTESTINALES ESPECIFICADAS DEL RECIEN NACIDO</v>
          </cell>
          <cell r="C6510" t="str">
            <v>092</v>
          </cell>
        </row>
        <row r="6511">
          <cell r="A6511" t="str">
            <v>P769</v>
          </cell>
          <cell r="B6511" t="str">
            <v>OBSTRUCCION INTESTINAL DEL RECIEN NACIDO, NO ESPECIFICADO</v>
          </cell>
          <cell r="C6511" t="str">
            <v>092</v>
          </cell>
        </row>
        <row r="6512">
          <cell r="A6512" t="str">
            <v>P77</v>
          </cell>
          <cell r="B6512" t="str">
            <v>ENTEROCOLITIS NECROTIZANTE DEL FETO Y DEL RECIEN NACIDO</v>
          </cell>
          <cell r="C6512" t="str">
            <v>092</v>
          </cell>
        </row>
        <row r="6513">
          <cell r="A6513" t="str">
            <v>P78</v>
          </cell>
          <cell r="B6513" t="str">
            <v>OTROS TRASTORNOS PERINATALES DEL SISTEMA DIGESTIVO</v>
          </cell>
          <cell r="C6513" t="str">
            <v>092</v>
          </cell>
        </row>
        <row r="6514">
          <cell r="A6514" t="str">
            <v>P780</v>
          </cell>
          <cell r="B6514" t="str">
            <v>PERFORACION INTESTINAL PERINATAL</v>
          </cell>
          <cell r="C6514" t="str">
            <v>092</v>
          </cell>
        </row>
        <row r="6515">
          <cell r="A6515" t="str">
            <v>P781</v>
          </cell>
          <cell r="B6515" t="str">
            <v>OTRAS PERITONITIS NEONATALES</v>
          </cell>
          <cell r="C6515" t="str">
            <v>092</v>
          </cell>
        </row>
        <row r="6516">
          <cell r="A6516" t="str">
            <v>P782</v>
          </cell>
          <cell r="B6516" t="str">
            <v>HEMATEMESIS Y MELENA NEONATALES DEBIDAS A LA DEGLUCION DE SANGRE MAT</v>
          </cell>
          <cell r="C6516" t="str">
            <v>092</v>
          </cell>
        </row>
        <row r="6517">
          <cell r="A6517" t="str">
            <v>P783</v>
          </cell>
          <cell r="B6517" t="str">
            <v>DIARREA NEONATAL NO INFECCIOSA</v>
          </cell>
          <cell r="C6517" t="str">
            <v>092</v>
          </cell>
        </row>
        <row r="6518">
          <cell r="A6518" t="str">
            <v>P788</v>
          </cell>
          <cell r="B6518" t="str">
            <v>OTROS TRASTORNOS PERINATALES ESPECIFICOS DEL SISTEMA DIGESTIVO</v>
          </cell>
          <cell r="C6518" t="str">
            <v>092</v>
          </cell>
        </row>
        <row r="6519">
          <cell r="A6519" t="str">
            <v>P789</v>
          </cell>
          <cell r="B6519" t="str">
            <v>TRASTORNO PERINATAL DEL SISTEMA DIGESTIVO, NO ESPECIFICADO</v>
          </cell>
          <cell r="C6519" t="str">
            <v>092</v>
          </cell>
        </row>
        <row r="6520">
          <cell r="A6520" t="str">
            <v>P80</v>
          </cell>
          <cell r="B6520" t="str">
            <v>HIPOTERMIA DEL RECIEN NACIDO</v>
          </cell>
          <cell r="C6520" t="str">
            <v>092</v>
          </cell>
        </row>
        <row r="6521">
          <cell r="A6521" t="str">
            <v>P800</v>
          </cell>
          <cell r="B6521" t="str">
            <v>SINDROME DEL ENFRIAMIENTO</v>
          </cell>
          <cell r="C6521" t="str">
            <v>092</v>
          </cell>
        </row>
        <row r="6522">
          <cell r="A6522" t="str">
            <v>P808</v>
          </cell>
          <cell r="B6522" t="str">
            <v>OTRAS HIPOTERMIAS DEL RECIEN NACIDO</v>
          </cell>
          <cell r="C6522" t="str">
            <v>092</v>
          </cell>
        </row>
        <row r="6523">
          <cell r="A6523" t="str">
            <v>P809</v>
          </cell>
          <cell r="B6523" t="str">
            <v>HIPOTERMIA DEL RECIEN NACIDO, NO ESPECIFICADA</v>
          </cell>
          <cell r="C6523" t="str">
            <v>092</v>
          </cell>
        </row>
        <row r="6524">
          <cell r="A6524" t="str">
            <v>P81</v>
          </cell>
          <cell r="B6524" t="str">
            <v>OTRAS ALTERACIONES DE LA REGULACION DE LA TEMPERATURA EN EL R/N</v>
          </cell>
          <cell r="C6524" t="str">
            <v>092</v>
          </cell>
        </row>
        <row r="6525">
          <cell r="A6525" t="str">
            <v>P810</v>
          </cell>
          <cell r="B6525" t="str">
            <v>HIPERTERMIA DEL RECIEN NACIDO INDUCIDA POR LAS CONDICIONES AMBIENTALES</v>
          </cell>
          <cell r="C6525" t="str">
            <v>092</v>
          </cell>
        </row>
        <row r="6526">
          <cell r="A6526" t="str">
            <v>P818</v>
          </cell>
          <cell r="B6526" t="str">
            <v>OTRAS ALTERACIONES ESPECIF. DE LA REGULACION DE LA TEMPERATURA DEL R/N</v>
          </cell>
          <cell r="C6526" t="str">
            <v>092</v>
          </cell>
        </row>
        <row r="6527">
          <cell r="A6527" t="str">
            <v>P819</v>
          </cell>
          <cell r="B6527" t="str">
            <v>ALTERACION NO ESPECIF. DE LA REGULACION DE LA TEMPERATURA EN EL R/N</v>
          </cell>
          <cell r="C6527" t="str">
            <v>092</v>
          </cell>
        </row>
        <row r="6528">
          <cell r="A6528" t="str">
            <v>P83</v>
          </cell>
          <cell r="B6528" t="str">
            <v>OTRAS AFECCIONES DE LA PIEL ESPECIFICAS DEL FETO DEL RECIEN NACIDO</v>
          </cell>
          <cell r="C6528" t="str">
            <v>092</v>
          </cell>
        </row>
        <row r="6529">
          <cell r="A6529" t="str">
            <v>P830</v>
          </cell>
          <cell r="B6529" t="str">
            <v>ESCLEREMA NEONATAL</v>
          </cell>
          <cell r="C6529" t="str">
            <v>092</v>
          </cell>
        </row>
        <row r="6530">
          <cell r="A6530" t="str">
            <v>P831</v>
          </cell>
          <cell r="B6530" t="str">
            <v>ERITEMA TOXICO NEONATAL</v>
          </cell>
          <cell r="C6530" t="str">
            <v>092</v>
          </cell>
        </row>
        <row r="6531">
          <cell r="A6531" t="str">
            <v>P832</v>
          </cell>
          <cell r="B6531" t="str">
            <v>HIDROPESIA FETAL NO DEBIDA A ENFERMEDAD HEMOLITICA</v>
          </cell>
          <cell r="C6531" t="str">
            <v>092</v>
          </cell>
        </row>
        <row r="6532">
          <cell r="A6532" t="str">
            <v>P833</v>
          </cell>
          <cell r="B6532" t="str">
            <v>OTROS EDEMAS Y LOS NO ESPECIFICADOS, PROPIOS DEL FETO Y DEL R/N</v>
          </cell>
          <cell r="C6532" t="str">
            <v>092</v>
          </cell>
        </row>
        <row r="6533">
          <cell r="A6533" t="str">
            <v>P834</v>
          </cell>
          <cell r="B6533" t="str">
            <v>INGURGITACION MAMARIA DEL RECIEN NACIDO</v>
          </cell>
          <cell r="C6533" t="str">
            <v>092</v>
          </cell>
        </row>
        <row r="6534">
          <cell r="A6534" t="str">
            <v>P835</v>
          </cell>
          <cell r="B6534" t="str">
            <v>HIDROCELE CONGENITO</v>
          </cell>
          <cell r="C6534" t="str">
            <v>092</v>
          </cell>
        </row>
        <row r="6535">
          <cell r="A6535" t="str">
            <v>P836</v>
          </cell>
          <cell r="B6535" t="str">
            <v>POLIPO UMBILICAL DEL RECIEN NACIDO</v>
          </cell>
          <cell r="C6535" t="str">
            <v>092</v>
          </cell>
        </row>
        <row r="6536">
          <cell r="A6536" t="str">
            <v>P838</v>
          </cell>
          <cell r="B6536" t="str">
            <v>OTRAS AFECCIONES ESPECIF. DE LA PIEL, PROPIAS DEL FETO Y DEL R/N</v>
          </cell>
          <cell r="C6536" t="str">
            <v>092</v>
          </cell>
        </row>
        <row r="6537">
          <cell r="A6537" t="str">
            <v>P839</v>
          </cell>
          <cell r="B6537" t="str">
            <v>AFECCION NO ESPECIFICADA DE LA PIEL, PROPIA DEL FETO Y DEL RECIEN NACI</v>
          </cell>
          <cell r="C6537" t="str">
            <v>092</v>
          </cell>
        </row>
        <row r="6538">
          <cell r="A6538" t="str">
            <v>P90</v>
          </cell>
          <cell r="B6538" t="str">
            <v>CONVULSIONES DEL RECIEN NACIDO</v>
          </cell>
          <cell r="C6538" t="str">
            <v>092</v>
          </cell>
        </row>
        <row r="6539">
          <cell r="A6539" t="str">
            <v>P91</v>
          </cell>
          <cell r="B6539" t="str">
            <v>OTRAS ALTERACIONES CEREBRALES DEL RECIEN NACIDO</v>
          </cell>
          <cell r="C6539" t="str">
            <v>092</v>
          </cell>
        </row>
        <row r="6540">
          <cell r="A6540" t="str">
            <v>P910</v>
          </cell>
          <cell r="B6540" t="str">
            <v>ISQUEMIA CEREBRAL NEONATAL</v>
          </cell>
          <cell r="C6540" t="str">
            <v>092</v>
          </cell>
        </row>
        <row r="6541">
          <cell r="A6541" t="str">
            <v>P911</v>
          </cell>
          <cell r="B6541" t="str">
            <v>QUISTES PERIVENTRICULARES ADQUIRIDOS DEL RECIEN NACIDO</v>
          </cell>
          <cell r="C6541" t="str">
            <v>092</v>
          </cell>
        </row>
        <row r="6542">
          <cell r="A6542" t="str">
            <v>P912</v>
          </cell>
          <cell r="B6542" t="str">
            <v>LEUCOMALACIA CEREBRAL NEONATAL</v>
          </cell>
          <cell r="C6542" t="str">
            <v>092</v>
          </cell>
        </row>
        <row r="6543">
          <cell r="A6543" t="str">
            <v>P913</v>
          </cell>
          <cell r="B6543" t="str">
            <v>IRRITABILIDAD CEREBRAL NEONATAL</v>
          </cell>
          <cell r="C6543" t="str">
            <v>092</v>
          </cell>
        </row>
        <row r="6544">
          <cell r="A6544" t="str">
            <v>P914</v>
          </cell>
          <cell r="B6544" t="str">
            <v>DEPRESION CEREBRAL NEONATAL</v>
          </cell>
          <cell r="C6544" t="str">
            <v>092</v>
          </cell>
        </row>
        <row r="6545">
          <cell r="A6545" t="str">
            <v>P915</v>
          </cell>
          <cell r="B6545" t="str">
            <v>COMA NEONATAL</v>
          </cell>
          <cell r="C6545" t="str">
            <v>092</v>
          </cell>
        </row>
        <row r="6546">
          <cell r="A6546" t="str">
            <v>P918</v>
          </cell>
          <cell r="B6546" t="str">
            <v>OTRAS ALTERACIONES CEREBRALES ESPECIFICADAS DEL RECIEN NACIDO</v>
          </cell>
          <cell r="C6546" t="str">
            <v>092</v>
          </cell>
        </row>
        <row r="6547">
          <cell r="A6547" t="str">
            <v>P919</v>
          </cell>
          <cell r="B6547" t="str">
            <v>ALTERACION CEREBRAL NO ESPECIFICADA DEL RECIEN NACIDO</v>
          </cell>
          <cell r="C6547" t="str">
            <v>092</v>
          </cell>
        </row>
        <row r="6548">
          <cell r="A6548" t="str">
            <v>P92</v>
          </cell>
          <cell r="B6548" t="str">
            <v>PROBLEMAS DE LA INGESTION DE ALIMENTOS DEL RECIEN NACIDO</v>
          </cell>
          <cell r="C6548" t="str">
            <v>092</v>
          </cell>
        </row>
        <row r="6549">
          <cell r="A6549" t="str">
            <v>P920</v>
          </cell>
          <cell r="B6549" t="str">
            <v>VOMITOS DEL RECIEN NACIDO</v>
          </cell>
          <cell r="C6549" t="str">
            <v>092</v>
          </cell>
        </row>
        <row r="6550">
          <cell r="A6550" t="str">
            <v>P921</v>
          </cell>
          <cell r="B6550" t="str">
            <v>REGURGITACION Y RUMIACION DEL RECIEN NACIDO</v>
          </cell>
          <cell r="C6550" t="str">
            <v>092</v>
          </cell>
        </row>
        <row r="6551">
          <cell r="A6551" t="str">
            <v>P922</v>
          </cell>
          <cell r="B6551" t="str">
            <v>LENTITUD EN LA INGESTION DE ALIMENTOS DEL RECIEN NACIDO</v>
          </cell>
          <cell r="C6551" t="str">
            <v>092</v>
          </cell>
        </row>
        <row r="6552">
          <cell r="A6552" t="str">
            <v>P923</v>
          </cell>
          <cell r="B6552" t="str">
            <v>HIPOALIMENTACION DEL RECIEN NACIDO</v>
          </cell>
          <cell r="C6552" t="str">
            <v>092</v>
          </cell>
        </row>
        <row r="6553">
          <cell r="A6553" t="str">
            <v>P924</v>
          </cell>
          <cell r="B6553" t="str">
            <v>HIPERALIMENTACION DEL RECIEN NACIDO</v>
          </cell>
          <cell r="C6553" t="str">
            <v>092</v>
          </cell>
        </row>
        <row r="6554">
          <cell r="A6554" t="str">
            <v>P925</v>
          </cell>
          <cell r="B6554" t="str">
            <v>DIFICULTAD NEONATAL EN LA LACTANCIA MATERNA</v>
          </cell>
          <cell r="C6554" t="str">
            <v>092</v>
          </cell>
        </row>
        <row r="6555">
          <cell r="A6555" t="str">
            <v>P928</v>
          </cell>
          <cell r="B6555" t="str">
            <v>OTROS PROBLEMAS DE ALIMENTACION DEL RECIEN NACIDO</v>
          </cell>
          <cell r="C6555" t="str">
            <v>092</v>
          </cell>
        </row>
        <row r="6556">
          <cell r="A6556" t="str">
            <v>P929</v>
          </cell>
          <cell r="B6556" t="str">
            <v>PROBLEMA NO ESPECIFICADO DE LA ALIMENTACION DEL RECIEN NACIDO</v>
          </cell>
          <cell r="C6556" t="str">
            <v>092</v>
          </cell>
        </row>
        <row r="6557">
          <cell r="A6557" t="str">
            <v>P93</v>
          </cell>
          <cell r="B6557" t="str">
            <v>REACCIONES E INTOXICACIONES DEBIDAS A DROGAS ADMINIST. AL FETO Y AL R/</v>
          </cell>
          <cell r="C6557" t="str">
            <v>092</v>
          </cell>
        </row>
        <row r="6558">
          <cell r="A6558" t="str">
            <v>P94</v>
          </cell>
          <cell r="B6558" t="str">
            <v>TRASTORNOS DEL TONO MUSCULAR EN EL RECIEN NACIDO</v>
          </cell>
          <cell r="C6558" t="str">
            <v>092</v>
          </cell>
        </row>
        <row r="6559">
          <cell r="A6559" t="str">
            <v>P940</v>
          </cell>
          <cell r="B6559" t="str">
            <v>MIASTENIA GRAVE NEONATAL TRANSITORIA</v>
          </cell>
          <cell r="C6559" t="str">
            <v>092</v>
          </cell>
        </row>
        <row r="6560">
          <cell r="A6560" t="str">
            <v>P941</v>
          </cell>
          <cell r="B6560" t="str">
            <v>HIPERTONIA CONGENITA</v>
          </cell>
          <cell r="C6560" t="str">
            <v>092</v>
          </cell>
        </row>
        <row r="6561">
          <cell r="A6561" t="str">
            <v>P942</v>
          </cell>
          <cell r="B6561" t="str">
            <v>HIPOTONIA CONGENITA</v>
          </cell>
          <cell r="C6561" t="str">
            <v>092</v>
          </cell>
        </row>
        <row r="6562">
          <cell r="A6562" t="str">
            <v>P948</v>
          </cell>
          <cell r="B6562" t="str">
            <v>OTROS TRASTORNOS DEL TONO MUSCULAR EN EL RECIEN NACIDO</v>
          </cell>
          <cell r="C6562" t="str">
            <v>092</v>
          </cell>
        </row>
        <row r="6563">
          <cell r="A6563" t="str">
            <v>P949</v>
          </cell>
          <cell r="B6563" t="str">
            <v>TRASTORNO NO ESPECIFICADO DEL TONO MUSCULAR EN EL RECIEN NACIDO</v>
          </cell>
          <cell r="C6563" t="str">
            <v>092</v>
          </cell>
        </row>
        <row r="6564">
          <cell r="A6564" t="str">
            <v>P95X</v>
          </cell>
          <cell r="B6564" t="str">
            <v>MUERTE FETAL DE CAUSA NO ESEPCIFICADA</v>
          </cell>
          <cell r="C6564" t="str">
            <v>092</v>
          </cell>
        </row>
        <row r="6565">
          <cell r="A6565" t="str">
            <v>P96</v>
          </cell>
          <cell r="B6565" t="str">
            <v>OTRAS AFECCIONES ORIGINADAS EN EL PERIODO PERINATAL</v>
          </cell>
          <cell r="C6565" t="str">
            <v>092</v>
          </cell>
        </row>
        <row r="6566">
          <cell r="A6566" t="str">
            <v>P960</v>
          </cell>
          <cell r="B6566" t="str">
            <v>INSUFICIENCIA RENAL CONGENITA</v>
          </cell>
          <cell r="C6566" t="str">
            <v>092</v>
          </cell>
        </row>
        <row r="6567">
          <cell r="A6567" t="str">
            <v>P961</v>
          </cell>
          <cell r="B6567" t="str">
            <v>SINTOMAS NEONATALES DE ABSTINENCIA POR DROGADICCION MATERNA</v>
          </cell>
          <cell r="C6567" t="str">
            <v>092</v>
          </cell>
        </row>
        <row r="6568">
          <cell r="A6568" t="str">
            <v>P962</v>
          </cell>
          <cell r="B6568" t="str">
            <v>SINTOMAS DE ABSTINENCIA POR EL USO TERAPEUTICO DE DROGAS EN EL R/N</v>
          </cell>
          <cell r="C6568" t="str">
            <v>092</v>
          </cell>
        </row>
        <row r="6569">
          <cell r="A6569" t="str">
            <v>P963</v>
          </cell>
          <cell r="B6569" t="str">
            <v>AMPLITUD DE LAS SUTURAS CRANEALES DEL RECIEN NACIDO</v>
          </cell>
          <cell r="C6569" t="str">
            <v>092</v>
          </cell>
        </row>
        <row r="6570">
          <cell r="A6570" t="str">
            <v>P964</v>
          </cell>
          <cell r="B6570" t="str">
            <v>TERMINACION DEL EMBARAZO, FETO Y RECIEN NACIDO</v>
          </cell>
          <cell r="C6570" t="str">
            <v>092</v>
          </cell>
        </row>
        <row r="6571">
          <cell r="A6571" t="str">
            <v>P965</v>
          </cell>
          <cell r="B6571" t="str">
            <v>COMPLICACIONES DE PROCEDIMIENTOS INTRAUTERINOS, NO CLASIF. EN OTRA PAR</v>
          </cell>
          <cell r="C6571" t="str">
            <v>092</v>
          </cell>
        </row>
        <row r="6572">
          <cell r="A6572" t="str">
            <v>P968</v>
          </cell>
          <cell r="B6572" t="str">
            <v>OTRAS AFECCIONES ESPECIFICADAS ORIGINADAS EN EL PERIODO PERINATAL</v>
          </cell>
          <cell r="C6572" t="str">
            <v>092</v>
          </cell>
        </row>
        <row r="6573">
          <cell r="A6573" t="str">
            <v>P969</v>
          </cell>
          <cell r="B6573" t="str">
            <v>AFECCION NO ESPECIFICADA ORIGINADA EN EL PERIODO PERINATAL</v>
          </cell>
          <cell r="C6573" t="str">
            <v>092</v>
          </cell>
        </row>
        <row r="6574">
          <cell r="A6574" t="str">
            <v>PFA1</v>
          </cell>
          <cell r="B6574" t="str">
            <v>PARALISIS FLACIDA AGUDA</v>
          </cell>
          <cell r="C6574" t="str">
            <v>000</v>
          </cell>
        </row>
        <row r="6575">
          <cell r="A6575" t="str">
            <v>Q00</v>
          </cell>
          <cell r="B6575" t="str">
            <v>ANENCEFALIA Y MALFORMACIONES CONGENITAS SIMILARES</v>
          </cell>
          <cell r="C6575" t="str">
            <v>093</v>
          </cell>
        </row>
        <row r="6576">
          <cell r="A6576" t="str">
            <v>Q000</v>
          </cell>
          <cell r="B6576" t="str">
            <v>ANENCEFALIA</v>
          </cell>
          <cell r="C6576" t="str">
            <v>093</v>
          </cell>
        </row>
        <row r="6577">
          <cell r="A6577" t="str">
            <v>Q001</v>
          </cell>
          <cell r="B6577" t="str">
            <v>CRANEORRAQUISQUISIS</v>
          </cell>
          <cell r="C6577" t="str">
            <v>093</v>
          </cell>
        </row>
        <row r="6578">
          <cell r="A6578" t="str">
            <v>Q002</v>
          </cell>
          <cell r="B6578" t="str">
            <v>INIENCEFALIA</v>
          </cell>
          <cell r="C6578" t="str">
            <v>093</v>
          </cell>
        </row>
        <row r="6579">
          <cell r="A6579" t="str">
            <v>Q01</v>
          </cell>
          <cell r="B6579" t="str">
            <v>ENCEFALOCELE</v>
          </cell>
          <cell r="C6579" t="str">
            <v>093</v>
          </cell>
        </row>
        <row r="6580">
          <cell r="A6580" t="str">
            <v>Q010</v>
          </cell>
          <cell r="B6580" t="str">
            <v>ENCEFALOCELE FRONTAL</v>
          </cell>
          <cell r="C6580" t="str">
            <v>093</v>
          </cell>
        </row>
        <row r="6581">
          <cell r="A6581" t="str">
            <v>Q011</v>
          </cell>
          <cell r="B6581" t="str">
            <v>ENCEFALOCELE NASOFRONTAL</v>
          </cell>
          <cell r="C6581" t="str">
            <v>093</v>
          </cell>
        </row>
        <row r="6582">
          <cell r="A6582" t="str">
            <v>Q012</v>
          </cell>
          <cell r="B6582" t="str">
            <v>ENCEFALOCELE OCCIPITAL</v>
          </cell>
          <cell r="C6582" t="str">
            <v>093</v>
          </cell>
        </row>
        <row r="6583">
          <cell r="A6583" t="str">
            <v>Q018</v>
          </cell>
          <cell r="B6583" t="str">
            <v>ENCEFALOCELE DE OTROS SITIOS</v>
          </cell>
          <cell r="C6583" t="str">
            <v>093</v>
          </cell>
        </row>
        <row r="6584">
          <cell r="A6584" t="str">
            <v>Q019</v>
          </cell>
          <cell r="B6584" t="str">
            <v>ENCEFALOCELE, NO ESPECIFICADO</v>
          </cell>
          <cell r="C6584" t="str">
            <v>093</v>
          </cell>
        </row>
        <row r="6585">
          <cell r="A6585" t="str">
            <v>Q02</v>
          </cell>
          <cell r="B6585" t="str">
            <v>MOCROCEFALIA</v>
          </cell>
          <cell r="C6585" t="str">
            <v>093</v>
          </cell>
        </row>
        <row r="6586">
          <cell r="A6586" t="str">
            <v>Q03</v>
          </cell>
          <cell r="B6586" t="str">
            <v>HIDROCEFALO CONGENITO</v>
          </cell>
          <cell r="C6586" t="str">
            <v>093</v>
          </cell>
        </row>
        <row r="6587">
          <cell r="A6587" t="str">
            <v>Q030</v>
          </cell>
          <cell r="B6587" t="str">
            <v>MALFORMACIONES DEL ACUEDUCTO DE SILVIO</v>
          </cell>
          <cell r="C6587" t="str">
            <v>093</v>
          </cell>
        </row>
        <row r="6588">
          <cell r="A6588" t="str">
            <v>Q031</v>
          </cell>
          <cell r="B6588" t="str">
            <v>ATRESIA DE LOS AGUJEROS DE MAGENDIE Y DE LUSCHKA</v>
          </cell>
          <cell r="C6588" t="str">
            <v>093</v>
          </cell>
        </row>
        <row r="6589">
          <cell r="A6589" t="str">
            <v>Q038</v>
          </cell>
          <cell r="B6589" t="str">
            <v>OTROS HIDROCEFALOS CONGENITOS</v>
          </cell>
          <cell r="C6589" t="str">
            <v>093</v>
          </cell>
        </row>
        <row r="6590">
          <cell r="A6590" t="str">
            <v>Q039</v>
          </cell>
          <cell r="B6590" t="str">
            <v>HIDROCEFALO CONGENITO, NO ESPECIFICADO</v>
          </cell>
          <cell r="C6590" t="str">
            <v>093</v>
          </cell>
        </row>
        <row r="6591">
          <cell r="A6591" t="str">
            <v>Q04</v>
          </cell>
          <cell r="B6591" t="str">
            <v>OTRAS MALFORMACIONES CONGENITAS DEL ENCEFALO</v>
          </cell>
          <cell r="C6591" t="str">
            <v>093</v>
          </cell>
        </row>
        <row r="6592">
          <cell r="A6592" t="str">
            <v>Q040</v>
          </cell>
          <cell r="B6592" t="str">
            <v>MALFORMACIONES CONGENITAS DEL CUERPO CALLOSO</v>
          </cell>
          <cell r="C6592" t="str">
            <v>093</v>
          </cell>
        </row>
        <row r="6593">
          <cell r="A6593" t="str">
            <v>Q041</v>
          </cell>
          <cell r="B6593" t="str">
            <v>ARRINENCEFALIA</v>
          </cell>
          <cell r="C6593" t="str">
            <v>093</v>
          </cell>
        </row>
        <row r="6594">
          <cell r="A6594" t="str">
            <v>Q042</v>
          </cell>
          <cell r="B6594" t="str">
            <v>HOLOPROSENCEFALIA</v>
          </cell>
          <cell r="C6594" t="str">
            <v>093</v>
          </cell>
        </row>
        <row r="6595">
          <cell r="A6595" t="str">
            <v>Q043</v>
          </cell>
          <cell r="B6595" t="str">
            <v>OTRAS ANOMALIAS HIPOPLASICAS DEL ENCEFALO</v>
          </cell>
          <cell r="C6595" t="str">
            <v>093</v>
          </cell>
        </row>
        <row r="6596">
          <cell r="A6596" t="str">
            <v>Q044</v>
          </cell>
          <cell r="B6596" t="str">
            <v>DISPLASIA OPTICOSEPTAL</v>
          </cell>
          <cell r="C6596" t="str">
            <v>093</v>
          </cell>
        </row>
        <row r="6597">
          <cell r="A6597" t="str">
            <v>Q045</v>
          </cell>
          <cell r="B6597" t="str">
            <v>MEGALENCEFALIA</v>
          </cell>
          <cell r="C6597" t="str">
            <v>093</v>
          </cell>
        </row>
        <row r="6598">
          <cell r="A6598" t="str">
            <v>Q046</v>
          </cell>
          <cell r="B6598" t="str">
            <v>QUISTES CEREBRALES CONGENITOS</v>
          </cell>
          <cell r="C6598" t="str">
            <v>093</v>
          </cell>
        </row>
        <row r="6599">
          <cell r="A6599" t="str">
            <v>Q048</v>
          </cell>
          <cell r="B6599" t="str">
            <v>OTRAS MALFORMACIONES CONGENITAS DEL ENCEFALO</v>
          </cell>
          <cell r="C6599" t="str">
            <v>093</v>
          </cell>
        </row>
        <row r="6600">
          <cell r="A6600" t="str">
            <v>Q049</v>
          </cell>
          <cell r="B6600" t="str">
            <v>MALFORMACIONES CONGENITOS DEL ENCEFALO, NO ESPECIFICADO</v>
          </cell>
          <cell r="C6600" t="str">
            <v>093</v>
          </cell>
        </row>
        <row r="6601">
          <cell r="A6601" t="str">
            <v>Q05</v>
          </cell>
          <cell r="B6601" t="str">
            <v>ESPINA BIFIDA</v>
          </cell>
          <cell r="C6601" t="str">
            <v>093</v>
          </cell>
        </row>
        <row r="6602">
          <cell r="A6602" t="str">
            <v>Q050</v>
          </cell>
          <cell r="B6602" t="str">
            <v>ESPINA BIFIDA CERVICAL CON HIDROCEFALO</v>
          </cell>
          <cell r="C6602" t="str">
            <v>093</v>
          </cell>
        </row>
        <row r="6603">
          <cell r="A6603" t="str">
            <v>Q051</v>
          </cell>
          <cell r="B6603" t="str">
            <v>ESPINA BIFIDA TORACICA CON HIDROCEFALO</v>
          </cell>
          <cell r="C6603" t="str">
            <v>093</v>
          </cell>
        </row>
        <row r="6604">
          <cell r="A6604" t="str">
            <v>Q052</v>
          </cell>
          <cell r="B6604" t="str">
            <v>ESPINA BIFIDA LUMBAR CON HIDROCEFALO</v>
          </cell>
          <cell r="C6604" t="str">
            <v>093</v>
          </cell>
        </row>
        <row r="6605">
          <cell r="A6605" t="str">
            <v>Q053</v>
          </cell>
          <cell r="B6605" t="str">
            <v>ESPINA BIFIDA SACRA CON HIDROCEFALO</v>
          </cell>
          <cell r="C6605" t="str">
            <v>093</v>
          </cell>
        </row>
        <row r="6606">
          <cell r="A6606" t="str">
            <v>Q054</v>
          </cell>
          <cell r="B6606" t="str">
            <v>ESPINA BIFIDA CON HIDROCEFALO, SIN OTRA ESPECIFICACION</v>
          </cell>
          <cell r="C6606" t="str">
            <v>093</v>
          </cell>
        </row>
        <row r="6607">
          <cell r="A6607" t="str">
            <v>Q055</v>
          </cell>
          <cell r="B6607" t="str">
            <v>ESPINA BIFIDA CERVICAL SIN HIDROCEFALO</v>
          </cell>
          <cell r="C6607" t="str">
            <v>093</v>
          </cell>
        </row>
        <row r="6608">
          <cell r="A6608" t="str">
            <v>Q056</v>
          </cell>
          <cell r="B6608" t="str">
            <v>ESPINA BIFIDA TORACICA SIN HIDROCEFALO</v>
          </cell>
          <cell r="C6608" t="str">
            <v>093</v>
          </cell>
        </row>
        <row r="6609">
          <cell r="A6609" t="str">
            <v>Q057</v>
          </cell>
          <cell r="B6609" t="str">
            <v>ESPINA BIFIDA LUMBAR SIN HIDROCEFALO</v>
          </cell>
          <cell r="C6609" t="str">
            <v>093</v>
          </cell>
        </row>
        <row r="6610">
          <cell r="A6610" t="str">
            <v>Q058</v>
          </cell>
          <cell r="B6610" t="str">
            <v>ESPINA BIFIDA SACRA SIN HIDROCEFALO</v>
          </cell>
          <cell r="C6610" t="str">
            <v>093</v>
          </cell>
        </row>
        <row r="6611">
          <cell r="A6611" t="str">
            <v>Q059</v>
          </cell>
          <cell r="B6611" t="str">
            <v>ESPINA BIFIDA, NO ESPECIFICADA</v>
          </cell>
          <cell r="C6611" t="str">
            <v>093</v>
          </cell>
        </row>
        <row r="6612">
          <cell r="A6612" t="str">
            <v>Q06</v>
          </cell>
          <cell r="B6612" t="str">
            <v>OTRAS MALFORMACIONES CONGENITAS DE LA MEDULA ESPINAL</v>
          </cell>
          <cell r="C6612" t="str">
            <v>093</v>
          </cell>
        </row>
        <row r="6613">
          <cell r="A6613" t="str">
            <v>Q060</v>
          </cell>
          <cell r="B6613" t="str">
            <v>AMIELIA</v>
          </cell>
          <cell r="C6613" t="str">
            <v>093</v>
          </cell>
        </row>
        <row r="6614">
          <cell r="A6614" t="str">
            <v>Q061</v>
          </cell>
          <cell r="B6614" t="str">
            <v>HIPOPLASIA Y DISPLASIA DE LA MEDULA ESPINAL</v>
          </cell>
          <cell r="C6614" t="str">
            <v>093</v>
          </cell>
        </row>
        <row r="6615">
          <cell r="A6615" t="str">
            <v>Q062</v>
          </cell>
          <cell r="B6615" t="str">
            <v>DIASTEMATOMIELIA</v>
          </cell>
          <cell r="C6615" t="str">
            <v>093</v>
          </cell>
        </row>
        <row r="6616">
          <cell r="A6616" t="str">
            <v>Q063</v>
          </cell>
          <cell r="B6616" t="str">
            <v>OTRAS ANOMALIAS CONGENITAS DE LA COLA DE CABALLO</v>
          </cell>
          <cell r="C6616" t="str">
            <v>093</v>
          </cell>
        </row>
        <row r="6617">
          <cell r="A6617" t="str">
            <v>Q064</v>
          </cell>
          <cell r="B6617" t="str">
            <v>HIDROMIELIA</v>
          </cell>
          <cell r="C6617" t="str">
            <v>093</v>
          </cell>
        </row>
        <row r="6618">
          <cell r="A6618" t="str">
            <v>Q068</v>
          </cell>
          <cell r="B6618" t="str">
            <v>OTRAS MALFORMACIONES CONGENITAS ESPECIFICADAS DE LA MEDULA ESPINAL</v>
          </cell>
          <cell r="C6618" t="str">
            <v>093</v>
          </cell>
        </row>
        <row r="6619">
          <cell r="A6619" t="str">
            <v>Q069</v>
          </cell>
          <cell r="B6619" t="str">
            <v>MALFORMACION CONGENITA DE LA MEDULA ESPINAL, NO ESPECIFICADA</v>
          </cell>
          <cell r="C6619" t="str">
            <v>093</v>
          </cell>
        </row>
        <row r="6620">
          <cell r="A6620" t="str">
            <v>Q07</v>
          </cell>
          <cell r="B6620" t="str">
            <v>OTRAS MALFORMACIONES CONGENITAS DEL SISTEMA NERVIOSO</v>
          </cell>
          <cell r="C6620" t="str">
            <v>093</v>
          </cell>
        </row>
        <row r="6621">
          <cell r="A6621" t="str">
            <v>Q070</v>
          </cell>
          <cell r="B6621" t="str">
            <v>SINDROME DE ARNOLD-CHIARI</v>
          </cell>
          <cell r="C6621" t="str">
            <v>093</v>
          </cell>
        </row>
        <row r="6622">
          <cell r="A6622" t="str">
            <v>Q078</v>
          </cell>
          <cell r="B6622" t="str">
            <v>OTRAS MALFORMACIONES CONGENITAS DEL SISTEMA NERVIOSO, ESPECIFICADAS</v>
          </cell>
          <cell r="C6622" t="str">
            <v>093</v>
          </cell>
        </row>
        <row r="6623">
          <cell r="A6623" t="str">
            <v>Q079</v>
          </cell>
          <cell r="B6623" t="str">
            <v>MALFORMACION CONGENITA DEL SISTEMA NERVIOSO, NO ESPECIFICADA</v>
          </cell>
          <cell r="C6623" t="str">
            <v>093</v>
          </cell>
        </row>
        <row r="6624">
          <cell r="A6624" t="str">
            <v>Q10</v>
          </cell>
          <cell r="B6624" t="str">
            <v>MALFORM. CONGEN. DE LOS PARPADOS, DEL APARATO LAGRIMAL Y DE LA ORBITA</v>
          </cell>
          <cell r="C6624" t="str">
            <v>093</v>
          </cell>
        </row>
        <row r="6625">
          <cell r="A6625" t="str">
            <v>Q100</v>
          </cell>
          <cell r="B6625" t="str">
            <v>BLEFAROPTOSIS</v>
          </cell>
          <cell r="C6625" t="str">
            <v>093</v>
          </cell>
        </row>
        <row r="6626">
          <cell r="A6626" t="str">
            <v>Q101</v>
          </cell>
          <cell r="B6626" t="str">
            <v>ECTROPION CONGENITO</v>
          </cell>
          <cell r="C6626" t="str">
            <v>093</v>
          </cell>
        </row>
        <row r="6627">
          <cell r="A6627" t="str">
            <v>Q102</v>
          </cell>
          <cell r="B6627" t="str">
            <v>ENTROPION CONGENITO</v>
          </cell>
          <cell r="C6627" t="str">
            <v>093</v>
          </cell>
        </row>
        <row r="6628">
          <cell r="A6628" t="str">
            <v>Q103</v>
          </cell>
          <cell r="B6628" t="str">
            <v>OTRAS MALFORMACIONES CONGENITAS DE LOS PARPADOS</v>
          </cell>
          <cell r="C6628" t="str">
            <v>093</v>
          </cell>
        </row>
        <row r="6629">
          <cell r="A6629" t="str">
            <v>Q104</v>
          </cell>
          <cell r="B6629" t="str">
            <v>AUSENCIA Y AGENESIA DEL APARATO LAGRIMAL</v>
          </cell>
          <cell r="C6629" t="str">
            <v>093</v>
          </cell>
        </row>
        <row r="6630">
          <cell r="A6630" t="str">
            <v>Q105</v>
          </cell>
          <cell r="B6630" t="str">
            <v>ESTENOSIS Y ESTRECHEZ CONGENITAS DEL CONDUCTO LAGRIMAL</v>
          </cell>
          <cell r="C6630" t="str">
            <v>093</v>
          </cell>
        </row>
        <row r="6631">
          <cell r="A6631" t="str">
            <v>Q106</v>
          </cell>
          <cell r="B6631" t="str">
            <v>OTRAS MALFORMACIONES CONGENITAS DEL APARATO LAGRIMAL</v>
          </cell>
          <cell r="C6631" t="str">
            <v>093</v>
          </cell>
        </row>
        <row r="6632">
          <cell r="A6632" t="str">
            <v>Q107</v>
          </cell>
          <cell r="B6632" t="str">
            <v>MALFORMACION CONGENITA DE LA ORBITA</v>
          </cell>
          <cell r="C6632" t="str">
            <v>093</v>
          </cell>
        </row>
        <row r="6633">
          <cell r="A6633" t="str">
            <v>Q11</v>
          </cell>
          <cell r="B6633" t="str">
            <v>ANOFTALMIA, MICROFTALMIA Y MACROFTALMIA</v>
          </cell>
          <cell r="C6633" t="str">
            <v>093</v>
          </cell>
        </row>
        <row r="6634">
          <cell r="A6634" t="str">
            <v>Q110</v>
          </cell>
          <cell r="B6634" t="str">
            <v>GLOBO OCULAR QUISTICO</v>
          </cell>
          <cell r="C6634" t="str">
            <v>093</v>
          </cell>
        </row>
        <row r="6635">
          <cell r="A6635" t="str">
            <v>Q111</v>
          </cell>
          <cell r="B6635" t="str">
            <v>OTRAS ANOFTALMIAS</v>
          </cell>
          <cell r="C6635" t="str">
            <v>093</v>
          </cell>
        </row>
        <row r="6636">
          <cell r="A6636" t="str">
            <v>Q112</v>
          </cell>
          <cell r="B6636" t="str">
            <v>MICROFTALMIA</v>
          </cell>
          <cell r="C6636" t="str">
            <v>093</v>
          </cell>
        </row>
        <row r="6637">
          <cell r="A6637" t="str">
            <v>Q113</v>
          </cell>
          <cell r="B6637" t="str">
            <v>MACROFTALMIA</v>
          </cell>
          <cell r="C6637" t="str">
            <v>093</v>
          </cell>
        </row>
        <row r="6638">
          <cell r="A6638" t="str">
            <v>Q12</v>
          </cell>
          <cell r="B6638" t="str">
            <v>MALFORMACIONES COGENITAS DEL CRISTALINO</v>
          </cell>
          <cell r="C6638" t="str">
            <v>093</v>
          </cell>
        </row>
        <row r="6639">
          <cell r="A6639" t="str">
            <v>Q120</v>
          </cell>
          <cell r="B6639" t="str">
            <v>CATARATA CONGENITA</v>
          </cell>
          <cell r="C6639" t="str">
            <v>093</v>
          </cell>
        </row>
        <row r="6640">
          <cell r="A6640" t="str">
            <v>Q121</v>
          </cell>
          <cell r="B6640" t="str">
            <v>DESPLAZAMIENTO CONGENITO DEL CRISTALINO</v>
          </cell>
          <cell r="C6640" t="str">
            <v>093</v>
          </cell>
        </row>
        <row r="6641">
          <cell r="A6641" t="str">
            <v>Q122</v>
          </cell>
          <cell r="B6641" t="str">
            <v>COLOBOMA DEL CRISTALINO</v>
          </cell>
          <cell r="C6641" t="str">
            <v>093</v>
          </cell>
        </row>
        <row r="6642">
          <cell r="A6642" t="str">
            <v>Q123</v>
          </cell>
          <cell r="B6642" t="str">
            <v>AFAQUIA CONGENITA</v>
          </cell>
          <cell r="C6642" t="str">
            <v>093</v>
          </cell>
        </row>
        <row r="6643">
          <cell r="A6643" t="str">
            <v>Q124</v>
          </cell>
          <cell r="B6643" t="str">
            <v>ESFEROFAQUIA</v>
          </cell>
          <cell r="C6643" t="str">
            <v>093</v>
          </cell>
        </row>
        <row r="6644">
          <cell r="A6644" t="str">
            <v>Q128</v>
          </cell>
          <cell r="B6644" t="str">
            <v>OTRAS MALFORMACIONES CONGENITAS DEL CRISTALINO</v>
          </cell>
          <cell r="C6644" t="str">
            <v>093</v>
          </cell>
        </row>
        <row r="6645">
          <cell r="A6645" t="str">
            <v>Q129</v>
          </cell>
          <cell r="B6645" t="str">
            <v>MALFORMACION CONGENITA DEL CRISTALINO, NO ESPECIFICADA</v>
          </cell>
          <cell r="C6645" t="str">
            <v>093</v>
          </cell>
        </row>
        <row r="6646">
          <cell r="A6646" t="str">
            <v>Q13</v>
          </cell>
          <cell r="B6646" t="str">
            <v>MALFORMACIONES CONGENITAS DEL SEGMENTO ANTERIOR DEL OJO</v>
          </cell>
          <cell r="C6646" t="str">
            <v>093</v>
          </cell>
        </row>
        <row r="6647">
          <cell r="A6647" t="str">
            <v>Q130</v>
          </cell>
          <cell r="B6647" t="str">
            <v>COLOBOMA DEL IRIS</v>
          </cell>
          <cell r="C6647" t="str">
            <v>093</v>
          </cell>
        </row>
        <row r="6648">
          <cell r="A6648" t="str">
            <v>Q131</v>
          </cell>
          <cell r="B6648" t="str">
            <v>AUSENCIA DEL IRIS</v>
          </cell>
          <cell r="C6648" t="str">
            <v>093</v>
          </cell>
        </row>
        <row r="6649">
          <cell r="A6649" t="str">
            <v>Q132</v>
          </cell>
          <cell r="B6649" t="str">
            <v>OTRAS MALFORMACIONES CONGENITAS DEL IRIS</v>
          </cell>
          <cell r="C6649" t="str">
            <v>093</v>
          </cell>
        </row>
        <row r="6650">
          <cell r="A6650" t="str">
            <v>Q133</v>
          </cell>
          <cell r="B6650" t="str">
            <v>OPACIDAD CORNEAL CONGENITA</v>
          </cell>
          <cell r="C6650" t="str">
            <v>093</v>
          </cell>
        </row>
        <row r="6651">
          <cell r="A6651" t="str">
            <v>Q134</v>
          </cell>
          <cell r="B6651" t="str">
            <v>OTRAS MALFORMACIONES CONGENITAS DE LA CORNEA</v>
          </cell>
          <cell r="C6651" t="str">
            <v>093</v>
          </cell>
        </row>
        <row r="6652">
          <cell r="A6652" t="str">
            <v>Q135</v>
          </cell>
          <cell r="B6652" t="str">
            <v>ESCLEROTICA AZUL</v>
          </cell>
          <cell r="C6652" t="str">
            <v>093</v>
          </cell>
        </row>
        <row r="6653">
          <cell r="A6653" t="str">
            <v>Q138</v>
          </cell>
          <cell r="B6653" t="str">
            <v>OTRAS MALFORMACIONES CONGENITAS DEL SEGMENTO ANTERIOR DEL OJO</v>
          </cell>
          <cell r="C6653" t="str">
            <v>093</v>
          </cell>
        </row>
        <row r="6654">
          <cell r="A6654" t="str">
            <v>Q139</v>
          </cell>
          <cell r="B6654" t="str">
            <v>MALFORMACION CONGENITA DEL SEGMENTO ANTERIOR DEL OJO, NO ESPECIFICADA</v>
          </cell>
          <cell r="C6654" t="str">
            <v>093</v>
          </cell>
        </row>
        <row r="6655">
          <cell r="A6655" t="str">
            <v>Q14</v>
          </cell>
          <cell r="B6655" t="str">
            <v>MALFORMACIONES CONGENITAS DEL SEGMENTO POSTERIOR DEL OJO</v>
          </cell>
          <cell r="C6655" t="str">
            <v>093</v>
          </cell>
        </row>
        <row r="6656">
          <cell r="A6656" t="str">
            <v>Q140</v>
          </cell>
          <cell r="B6656" t="str">
            <v>MALFORMACION CONGENITA DEL HUMOR VITREO</v>
          </cell>
          <cell r="C6656" t="str">
            <v>093</v>
          </cell>
        </row>
        <row r="6657">
          <cell r="A6657" t="str">
            <v>Q141</v>
          </cell>
          <cell r="B6657" t="str">
            <v>MALFORMACION CONGENITA DE LA RETINA</v>
          </cell>
          <cell r="C6657" t="str">
            <v>093</v>
          </cell>
        </row>
        <row r="6658">
          <cell r="A6658" t="str">
            <v>Q142</v>
          </cell>
          <cell r="B6658" t="str">
            <v>MALFORMACION CONGENITA DEL DISCO OPTICO</v>
          </cell>
          <cell r="C6658" t="str">
            <v>093</v>
          </cell>
        </row>
        <row r="6659">
          <cell r="A6659" t="str">
            <v>Q143</v>
          </cell>
          <cell r="B6659" t="str">
            <v>MALFORMACION CONGENITA DE LA COROIDES</v>
          </cell>
          <cell r="C6659" t="str">
            <v>093</v>
          </cell>
        </row>
        <row r="6660">
          <cell r="A6660" t="str">
            <v>Q148</v>
          </cell>
          <cell r="B6660" t="str">
            <v>OTRAS MALFORMACIONES CONGENITAS DEL SEGMENTO POSTERIOR DEL OJO</v>
          </cell>
          <cell r="C6660" t="str">
            <v>093</v>
          </cell>
        </row>
        <row r="6661">
          <cell r="A6661" t="str">
            <v>Q149</v>
          </cell>
          <cell r="B6661" t="str">
            <v>MALFORMACION CONGENITA DEL SEGMENTO POSTERIOR DEL OJO, NO ESPECIF</v>
          </cell>
          <cell r="C6661" t="str">
            <v>093</v>
          </cell>
        </row>
        <row r="6662">
          <cell r="A6662" t="str">
            <v>Q15</v>
          </cell>
          <cell r="B6662" t="str">
            <v>OTRAS MALFORMACIONES CONGENITAS DEL OJO</v>
          </cell>
          <cell r="C6662" t="str">
            <v>093</v>
          </cell>
        </row>
        <row r="6663">
          <cell r="A6663" t="str">
            <v>Q150</v>
          </cell>
          <cell r="B6663" t="str">
            <v>GLAUCOMA CONGENITO</v>
          </cell>
          <cell r="C6663" t="str">
            <v>093</v>
          </cell>
        </row>
        <row r="6664">
          <cell r="A6664" t="str">
            <v>Q158</v>
          </cell>
          <cell r="B6664" t="str">
            <v>OTRAS MALFORMACIONES CONGENITAS DEL OJO, ESPEFICICADAS</v>
          </cell>
          <cell r="C6664" t="str">
            <v>093</v>
          </cell>
        </row>
        <row r="6665">
          <cell r="A6665" t="str">
            <v>Q159</v>
          </cell>
          <cell r="B6665" t="str">
            <v>MALFORMACIONES CONGENITAS DELOJO, NO ESPECIFICADAS</v>
          </cell>
          <cell r="C6665" t="str">
            <v>093</v>
          </cell>
        </row>
        <row r="6666">
          <cell r="A6666" t="str">
            <v>Q16</v>
          </cell>
          <cell r="B6666" t="str">
            <v>MALFORMACIONES CONGENITAS DEL OIDO QUE CAUSAN ALTERACION DE LA AUDICIO</v>
          </cell>
          <cell r="C6666" t="str">
            <v>093</v>
          </cell>
        </row>
        <row r="6667">
          <cell r="A6667" t="str">
            <v>Q160</v>
          </cell>
          <cell r="B6667" t="str">
            <v>AUSENCIA CONGENITA DEL PABELLON (DE LA OREJA)</v>
          </cell>
          <cell r="C6667" t="str">
            <v>093</v>
          </cell>
        </row>
        <row r="6668">
          <cell r="A6668" t="str">
            <v>Q161</v>
          </cell>
          <cell r="B6668" t="str">
            <v>AUSENCIA CONGENITA, ATRESIA O ESTRECHEZ DEL CONDUCTO AUDITIVO (EXTERNO</v>
          </cell>
          <cell r="C6668" t="str">
            <v>093</v>
          </cell>
        </row>
        <row r="6669">
          <cell r="A6669" t="str">
            <v>Q162</v>
          </cell>
          <cell r="B6669" t="str">
            <v>AUSENCIA DE LA TROMPA DE EUSTAQUIO</v>
          </cell>
          <cell r="C6669" t="str">
            <v>093</v>
          </cell>
        </row>
        <row r="6670">
          <cell r="A6670" t="str">
            <v>Q163</v>
          </cell>
          <cell r="B6670" t="str">
            <v>MALFORMACION CONGENITA DE LOS HUESECILLOS DEL OIDO</v>
          </cell>
          <cell r="C6670" t="str">
            <v>093</v>
          </cell>
        </row>
        <row r="6671">
          <cell r="A6671" t="str">
            <v>Q164</v>
          </cell>
          <cell r="B6671" t="str">
            <v>OTRAS MALFORMACIONES CONGENITAS DEL OIDO MEDIO</v>
          </cell>
          <cell r="C6671" t="str">
            <v>093</v>
          </cell>
        </row>
        <row r="6672">
          <cell r="A6672" t="str">
            <v>Q165</v>
          </cell>
          <cell r="B6672" t="str">
            <v>MALFORMACION CONGENITA DEL OIDO INTERNO</v>
          </cell>
          <cell r="C6672" t="str">
            <v>093</v>
          </cell>
        </row>
        <row r="6673">
          <cell r="A6673" t="str">
            <v>Q169</v>
          </cell>
          <cell r="B6673" t="str">
            <v>MALFORM. CONGEN. DEL OIDO QUE CAUSA ALTER. DE LA AUDIC. SIN OTRA ESPEC</v>
          </cell>
          <cell r="C6673" t="str">
            <v>093</v>
          </cell>
        </row>
        <row r="6674">
          <cell r="A6674" t="str">
            <v>Q17</v>
          </cell>
          <cell r="B6674" t="str">
            <v>OTRAS MALFORMACIONES CONGENITAS DEL OIDO</v>
          </cell>
          <cell r="C6674" t="str">
            <v>093</v>
          </cell>
        </row>
        <row r="6675">
          <cell r="A6675" t="str">
            <v>Q170</v>
          </cell>
          <cell r="B6675" t="str">
            <v>OREJA SUPERNUMERARIA</v>
          </cell>
          <cell r="C6675" t="str">
            <v>093</v>
          </cell>
        </row>
        <row r="6676">
          <cell r="A6676" t="str">
            <v>Q171</v>
          </cell>
          <cell r="B6676" t="str">
            <v>MACROTIA</v>
          </cell>
          <cell r="C6676" t="str">
            <v>093</v>
          </cell>
        </row>
        <row r="6677">
          <cell r="A6677" t="str">
            <v>Q172</v>
          </cell>
          <cell r="B6677" t="str">
            <v>MICROTIA</v>
          </cell>
          <cell r="C6677" t="str">
            <v>093</v>
          </cell>
        </row>
        <row r="6678">
          <cell r="A6678" t="str">
            <v>Q173</v>
          </cell>
          <cell r="B6678" t="str">
            <v>OTRAS DEFORMIDADES DEL PABELLON AURICULAR</v>
          </cell>
          <cell r="C6678" t="str">
            <v>093</v>
          </cell>
        </row>
        <row r="6679">
          <cell r="A6679" t="str">
            <v>Q174</v>
          </cell>
          <cell r="B6679" t="str">
            <v>ANOMALIA DE LA POSICION DE LA OREJA</v>
          </cell>
          <cell r="C6679" t="str">
            <v>093</v>
          </cell>
        </row>
        <row r="6680">
          <cell r="A6680" t="str">
            <v>Q175</v>
          </cell>
          <cell r="B6680" t="str">
            <v>OREJA PROMINENTE</v>
          </cell>
          <cell r="C6680" t="str">
            <v>093</v>
          </cell>
        </row>
        <row r="6681">
          <cell r="A6681" t="str">
            <v>Q178</v>
          </cell>
          <cell r="B6681" t="str">
            <v>OTRAS MALFORMACIONES CONGENITAS DEL OIDO, ESPECIFICADAS</v>
          </cell>
          <cell r="C6681" t="str">
            <v>093</v>
          </cell>
        </row>
        <row r="6682">
          <cell r="A6682" t="str">
            <v>Q179</v>
          </cell>
          <cell r="B6682" t="str">
            <v>MALFORMACION CONGENITA DEL OIDO, NO ESPECIFICADA</v>
          </cell>
          <cell r="C6682" t="str">
            <v>093</v>
          </cell>
        </row>
        <row r="6683">
          <cell r="A6683" t="str">
            <v>Q18</v>
          </cell>
          <cell r="B6683" t="str">
            <v>OTRAS MALFORMACIONES CONGENITAS DE LA CARA Y DEL CUELLO</v>
          </cell>
          <cell r="C6683" t="str">
            <v>093</v>
          </cell>
        </row>
        <row r="6684">
          <cell r="A6684" t="str">
            <v>Q180</v>
          </cell>
          <cell r="B6684" t="str">
            <v>SENO, FISTULA O QUISTE DE LA HENDIDURA BRANQUIAL</v>
          </cell>
          <cell r="C6684" t="str">
            <v>093</v>
          </cell>
        </row>
        <row r="6685">
          <cell r="A6685" t="str">
            <v>Q181</v>
          </cell>
          <cell r="B6685" t="str">
            <v>SENO Y QUISTE PREAURICULAR</v>
          </cell>
          <cell r="C6685" t="str">
            <v>093</v>
          </cell>
        </row>
        <row r="6686">
          <cell r="A6686" t="str">
            <v>Q182</v>
          </cell>
          <cell r="B6686" t="str">
            <v>OTRAS MALFORMACIONES DE LAS HENDIDURAS BRANQUIALES</v>
          </cell>
          <cell r="C6686" t="str">
            <v>093</v>
          </cell>
        </row>
        <row r="6687">
          <cell r="A6687" t="str">
            <v>Q183</v>
          </cell>
          <cell r="B6687" t="str">
            <v>PTERIGION DEL CUELLO</v>
          </cell>
          <cell r="C6687" t="str">
            <v>093</v>
          </cell>
        </row>
        <row r="6688">
          <cell r="A6688" t="str">
            <v>Q184</v>
          </cell>
          <cell r="B6688" t="str">
            <v>MACROSTOMIA</v>
          </cell>
          <cell r="C6688" t="str">
            <v>093</v>
          </cell>
        </row>
        <row r="6689">
          <cell r="A6689" t="str">
            <v>Q185</v>
          </cell>
          <cell r="B6689" t="str">
            <v>MICROSTOMIA</v>
          </cell>
          <cell r="C6689" t="str">
            <v>093</v>
          </cell>
        </row>
        <row r="6690">
          <cell r="A6690" t="str">
            <v>Q186</v>
          </cell>
          <cell r="B6690" t="str">
            <v>MACROQIEILIA</v>
          </cell>
          <cell r="C6690" t="str">
            <v>093</v>
          </cell>
        </row>
        <row r="6691">
          <cell r="A6691" t="str">
            <v>Q187</v>
          </cell>
          <cell r="B6691" t="str">
            <v>MICROQUEILIA</v>
          </cell>
          <cell r="C6691" t="str">
            <v>093</v>
          </cell>
        </row>
        <row r="6692">
          <cell r="A6692" t="str">
            <v>Q188</v>
          </cell>
          <cell r="B6692" t="str">
            <v>OTRAS MALFORMACIONES CONGENITAS ESPECIFICADAS DE LA CARA Y CUELLO</v>
          </cell>
          <cell r="C6692" t="str">
            <v>093</v>
          </cell>
        </row>
        <row r="6693">
          <cell r="A6693" t="str">
            <v>Q189</v>
          </cell>
          <cell r="B6693" t="str">
            <v>MALFORMACION CONGENITA DE LA CARA Y DEL CUELLO, NO ESPECIFICADA</v>
          </cell>
          <cell r="C6693" t="str">
            <v>093</v>
          </cell>
        </row>
        <row r="6694">
          <cell r="A6694" t="str">
            <v>Q20</v>
          </cell>
          <cell r="B6694" t="str">
            <v>MALFORMACIONES CONGENITAS DE LAS CAMARAS CARDIACAS Y SUS CONEXIONES</v>
          </cell>
          <cell r="C6694" t="str">
            <v>093</v>
          </cell>
        </row>
        <row r="6695">
          <cell r="A6695" t="str">
            <v>Q200</v>
          </cell>
          <cell r="B6695" t="str">
            <v>TRONCO ARTERIOSO COMUN</v>
          </cell>
          <cell r="C6695" t="str">
            <v>093</v>
          </cell>
        </row>
        <row r="6696">
          <cell r="A6696" t="str">
            <v>Q201</v>
          </cell>
          <cell r="B6696" t="str">
            <v>TRANSPOSICION DE LOS GRANDES VASOS EN VENTRICULO DERECHO</v>
          </cell>
          <cell r="C6696" t="str">
            <v>093</v>
          </cell>
        </row>
        <row r="6697">
          <cell r="A6697" t="str">
            <v>Q202</v>
          </cell>
          <cell r="B6697" t="str">
            <v>TRANSPOSICION DE LOS GRANDES VASOS EN VENTRICULO IZQUIERDO</v>
          </cell>
          <cell r="C6697" t="str">
            <v>093</v>
          </cell>
        </row>
        <row r="6698">
          <cell r="A6698" t="str">
            <v>Q203</v>
          </cell>
          <cell r="B6698" t="str">
            <v>DISCORDANCIA DE LA CONEXION VENTRICULOARTERIAL</v>
          </cell>
          <cell r="C6698" t="str">
            <v>093</v>
          </cell>
        </row>
        <row r="6699">
          <cell r="A6699" t="str">
            <v>Q204</v>
          </cell>
          <cell r="B6699" t="str">
            <v>VENTRICULO CON DOBLE ENTRADA</v>
          </cell>
          <cell r="C6699" t="str">
            <v>093</v>
          </cell>
        </row>
        <row r="6700">
          <cell r="A6700" t="str">
            <v>Q205</v>
          </cell>
          <cell r="B6700" t="str">
            <v>DISCORDANCIA DE LA CONEXION AURICULOVENTRICULAR</v>
          </cell>
          <cell r="C6700" t="str">
            <v>093</v>
          </cell>
        </row>
        <row r="6701">
          <cell r="A6701" t="str">
            <v>Q206</v>
          </cell>
          <cell r="B6701" t="str">
            <v>ISOMERISMO DE LOS APENDICES AURICULARES</v>
          </cell>
          <cell r="C6701" t="str">
            <v>093</v>
          </cell>
        </row>
        <row r="6702">
          <cell r="A6702" t="str">
            <v>Q208</v>
          </cell>
          <cell r="B6702" t="str">
            <v>OTRAS MALFORMACIONES CONGENITAS DE LAS CAMARAS CARDIACAS Y SUS CONEX</v>
          </cell>
          <cell r="C6702" t="str">
            <v>093</v>
          </cell>
        </row>
        <row r="6703">
          <cell r="A6703" t="str">
            <v>Q209</v>
          </cell>
          <cell r="B6703" t="str">
            <v>MALFORM. CONGEN. DE LAS CAMARAS Y SUS CONEXIONES, NO ESPECIFICADAS</v>
          </cell>
          <cell r="C6703" t="str">
            <v>093</v>
          </cell>
        </row>
        <row r="6704">
          <cell r="A6704" t="str">
            <v>Q21</v>
          </cell>
          <cell r="B6704" t="str">
            <v>MALFORMACIONES CONGENITAS DE LOS TABIQUES CARDIACOS</v>
          </cell>
          <cell r="C6704" t="str">
            <v>093</v>
          </cell>
        </row>
        <row r="6705">
          <cell r="A6705" t="str">
            <v>Q210</v>
          </cell>
          <cell r="B6705" t="str">
            <v>DEFECTO DEL TABIQUE VENTRICULAR</v>
          </cell>
          <cell r="C6705" t="str">
            <v>093</v>
          </cell>
        </row>
        <row r="6706">
          <cell r="A6706" t="str">
            <v>Q211</v>
          </cell>
          <cell r="B6706" t="str">
            <v>DEFECTO DEL TABIQUE AURICULAR</v>
          </cell>
          <cell r="C6706" t="str">
            <v>093</v>
          </cell>
        </row>
        <row r="6707">
          <cell r="A6707" t="str">
            <v>Q212</v>
          </cell>
          <cell r="B6707" t="str">
            <v>DEFECTO DEL TABIQUE AURICULOVENTRICULAR</v>
          </cell>
          <cell r="C6707" t="str">
            <v>093</v>
          </cell>
        </row>
        <row r="6708">
          <cell r="A6708" t="str">
            <v>Q213</v>
          </cell>
          <cell r="B6708" t="str">
            <v>TETRALOGIA DE FALLOT</v>
          </cell>
          <cell r="C6708" t="str">
            <v>093</v>
          </cell>
        </row>
        <row r="6709">
          <cell r="A6709" t="str">
            <v>Q214</v>
          </cell>
          <cell r="B6709" t="str">
            <v>DEFECTO DEL TABIQUE AORTOPULMONAR</v>
          </cell>
          <cell r="C6709" t="str">
            <v>093</v>
          </cell>
        </row>
        <row r="6710">
          <cell r="A6710" t="str">
            <v>Q218</v>
          </cell>
          <cell r="B6710" t="str">
            <v>OTRAS MALFORMACIONES CONGENITAS DE LOS TABIQUES CARDIACOS</v>
          </cell>
          <cell r="C6710" t="str">
            <v>093</v>
          </cell>
        </row>
        <row r="6711">
          <cell r="A6711" t="str">
            <v>Q219</v>
          </cell>
          <cell r="B6711" t="str">
            <v>MALFORMACION CONGENITA DEL TABIQUE CARDIACO, NO ESPECIFICADA</v>
          </cell>
          <cell r="C6711" t="str">
            <v>093</v>
          </cell>
        </row>
        <row r="6712">
          <cell r="A6712" t="str">
            <v>Q22</v>
          </cell>
          <cell r="B6712" t="str">
            <v>MALFORMACIONES CONGENITAS DE LAS VALVULAS PULMONAR Y TRICUSPIDE</v>
          </cell>
          <cell r="C6712" t="str">
            <v>093</v>
          </cell>
        </row>
        <row r="6713">
          <cell r="A6713" t="str">
            <v>Q220</v>
          </cell>
          <cell r="B6713" t="str">
            <v>ATRESIA DE LA VALVULA PULMONAR</v>
          </cell>
          <cell r="C6713" t="str">
            <v>093</v>
          </cell>
        </row>
        <row r="6714">
          <cell r="A6714" t="str">
            <v>Q221</v>
          </cell>
          <cell r="B6714" t="str">
            <v>ESTENOSIS CONGENITA DE LA VALVULA PULMONAR</v>
          </cell>
          <cell r="C6714" t="str">
            <v>093</v>
          </cell>
        </row>
        <row r="6715">
          <cell r="A6715" t="str">
            <v>Q222</v>
          </cell>
          <cell r="B6715" t="str">
            <v>INSUFICIENCIA CONGENITA DE LA VALVULA PULMONAR</v>
          </cell>
          <cell r="C6715" t="str">
            <v>093</v>
          </cell>
        </row>
        <row r="6716">
          <cell r="A6716" t="str">
            <v>Q223</v>
          </cell>
          <cell r="B6716" t="str">
            <v>OTRAS MALFORMACIONES CONGENITAS DE LA VALVULA PULMONAR</v>
          </cell>
          <cell r="C6716" t="str">
            <v>093</v>
          </cell>
        </row>
        <row r="6717">
          <cell r="A6717" t="str">
            <v>Q224</v>
          </cell>
          <cell r="B6717" t="str">
            <v>ESTENOSIS CONGENITA DE LA VALVULA TRICUSPIDE</v>
          </cell>
          <cell r="C6717" t="str">
            <v>093</v>
          </cell>
        </row>
        <row r="6718">
          <cell r="A6718" t="str">
            <v>Q225</v>
          </cell>
          <cell r="B6718" t="str">
            <v>ANOMALIA DE EBSTEIN</v>
          </cell>
          <cell r="C6718" t="str">
            <v>093</v>
          </cell>
        </row>
        <row r="6719">
          <cell r="A6719" t="str">
            <v>Q226</v>
          </cell>
          <cell r="B6719" t="str">
            <v>SINDROME DE HIPOPLASIA DEL CORAZON DERECHO</v>
          </cell>
          <cell r="C6719" t="str">
            <v>093</v>
          </cell>
        </row>
        <row r="6720">
          <cell r="A6720" t="str">
            <v>Q228</v>
          </cell>
          <cell r="B6720" t="str">
            <v>OTRAS MALFORMACIONES CONGENITAS DE LA VALVULA TRICUSPIDE</v>
          </cell>
          <cell r="C6720" t="str">
            <v>093</v>
          </cell>
        </row>
        <row r="6721">
          <cell r="A6721" t="str">
            <v>Q229</v>
          </cell>
          <cell r="B6721" t="str">
            <v>MALFORMACION CONGENITA DE LA VALVULA TRICUSPIDE, NO ESPECIFICADA</v>
          </cell>
          <cell r="C6721" t="str">
            <v>093</v>
          </cell>
        </row>
        <row r="6722">
          <cell r="A6722" t="str">
            <v>Q23</v>
          </cell>
          <cell r="B6722" t="str">
            <v>MALFORMACION CONGENITA DE LAS VALVULAS AORTICA Y MITRAL</v>
          </cell>
          <cell r="C6722" t="str">
            <v>093</v>
          </cell>
        </row>
        <row r="6723">
          <cell r="A6723" t="str">
            <v>Q230</v>
          </cell>
          <cell r="B6723" t="str">
            <v>ESTENOSIS CONGENITA DE LA VALVULA AORTICA</v>
          </cell>
          <cell r="C6723" t="str">
            <v>093</v>
          </cell>
        </row>
        <row r="6724">
          <cell r="A6724" t="str">
            <v>Q231</v>
          </cell>
          <cell r="B6724" t="str">
            <v>INSUFICIENCIA CONGENITA DE LA VALVULA AORTICA</v>
          </cell>
          <cell r="C6724" t="str">
            <v>093</v>
          </cell>
        </row>
        <row r="6725">
          <cell r="A6725" t="str">
            <v>Q232</v>
          </cell>
          <cell r="B6725" t="str">
            <v>ESTENOSIS MITRAL CONGENITA</v>
          </cell>
          <cell r="C6725" t="str">
            <v>093</v>
          </cell>
        </row>
        <row r="6726">
          <cell r="A6726" t="str">
            <v>Q233</v>
          </cell>
          <cell r="B6726" t="str">
            <v>INSUFICIENCIA MITRAL CONGENITA</v>
          </cell>
          <cell r="C6726" t="str">
            <v>093</v>
          </cell>
        </row>
        <row r="6727">
          <cell r="A6727" t="str">
            <v>Q234</v>
          </cell>
          <cell r="B6727" t="str">
            <v>SINDROME DE HIPOPLASIA DEL CORAZON IZQUIERDO</v>
          </cell>
          <cell r="C6727" t="str">
            <v>093</v>
          </cell>
        </row>
        <row r="6728">
          <cell r="A6728" t="str">
            <v>Q238</v>
          </cell>
          <cell r="B6728" t="str">
            <v>OTRAS MALFORMACIONES CONGENITAS DE LAS VALVULAS AORTICA Y MITRAL</v>
          </cell>
          <cell r="C6728" t="str">
            <v>093</v>
          </cell>
        </row>
        <row r="6729">
          <cell r="A6729" t="str">
            <v>Q239</v>
          </cell>
          <cell r="B6729" t="str">
            <v>MALFORMACION CONGENITA DE LAS VALVULAS AORTICA Y MITRAL, NO ESPECIFICA</v>
          </cell>
          <cell r="C6729" t="str">
            <v>093</v>
          </cell>
        </row>
        <row r="6730">
          <cell r="A6730" t="str">
            <v>Q24</v>
          </cell>
          <cell r="B6730" t="str">
            <v>OTRAS MALFORMACIONES CONGENITAS DEL CORAZON</v>
          </cell>
          <cell r="C6730" t="str">
            <v>093</v>
          </cell>
        </row>
        <row r="6731">
          <cell r="A6731" t="str">
            <v>Q240</v>
          </cell>
          <cell r="B6731" t="str">
            <v>DEXTROCARDIA</v>
          </cell>
          <cell r="C6731" t="str">
            <v>093</v>
          </cell>
        </row>
        <row r="6732">
          <cell r="A6732" t="str">
            <v>Q241</v>
          </cell>
          <cell r="B6732" t="str">
            <v>LEVOCARDIA</v>
          </cell>
          <cell r="C6732" t="str">
            <v>093</v>
          </cell>
        </row>
        <row r="6733">
          <cell r="A6733" t="str">
            <v>Q242</v>
          </cell>
          <cell r="B6733" t="str">
            <v>CORAZON TRIAURICULAR</v>
          </cell>
          <cell r="C6733" t="str">
            <v>093</v>
          </cell>
        </row>
        <row r="6734">
          <cell r="A6734" t="str">
            <v>Q243</v>
          </cell>
          <cell r="B6734" t="str">
            <v>ESTENOSIS DEL INFUNDIBULO PULMONAR</v>
          </cell>
          <cell r="C6734" t="str">
            <v>093</v>
          </cell>
        </row>
        <row r="6735">
          <cell r="A6735" t="str">
            <v>Q244</v>
          </cell>
          <cell r="B6735" t="str">
            <v>ESTENOSIS SUBAORTICA CONGENITA</v>
          </cell>
          <cell r="C6735" t="str">
            <v>093</v>
          </cell>
        </row>
        <row r="6736">
          <cell r="A6736" t="str">
            <v>Q245</v>
          </cell>
          <cell r="B6736" t="str">
            <v>MALFORMACION DE LOS VASOS CORONARIOS</v>
          </cell>
          <cell r="C6736" t="str">
            <v>093</v>
          </cell>
        </row>
        <row r="6737">
          <cell r="A6737" t="str">
            <v>Q246</v>
          </cell>
          <cell r="B6737" t="str">
            <v>BLOQUEO CARDIACO CONGENITO</v>
          </cell>
          <cell r="C6737" t="str">
            <v>093</v>
          </cell>
        </row>
        <row r="6738">
          <cell r="A6738" t="str">
            <v>Q248</v>
          </cell>
          <cell r="B6738" t="str">
            <v>OTRAS MALFORMACIONES CONGENITAS DEL CORAZON, ESPECIFICADAS</v>
          </cell>
          <cell r="C6738" t="str">
            <v>093</v>
          </cell>
        </row>
        <row r="6739">
          <cell r="A6739" t="str">
            <v>Q249</v>
          </cell>
          <cell r="B6739" t="str">
            <v>MALFORMACION CONGENITA DEL CORAZON, NO ESPECIFICADA</v>
          </cell>
          <cell r="C6739" t="str">
            <v>093</v>
          </cell>
        </row>
        <row r="6740">
          <cell r="A6740" t="str">
            <v>Q25</v>
          </cell>
          <cell r="B6740" t="str">
            <v>MALFORMACIONES CONGENITAS DE LAS GRANDES ARTERIAS</v>
          </cell>
          <cell r="C6740" t="str">
            <v>093</v>
          </cell>
        </row>
        <row r="6741">
          <cell r="A6741" t="str">
            <v>Q250</v>
          </cell>
          <cell r="B6741" t="str">
            <v>CONDUCTO ARTERIOSO PERMEABLE</v>
          </cell>
          <cell r="C6741" t="str">
            <v>093</v>
          </cell>
        </row>
        <row r="6742">
          <cell r="A6742" t="str">
            <v>Q251</v>
          </cell>
          <cell r="B6742" t="str">
            <v>COARTACION DE LA AORTA</v>
          </cell>
          <cell r="C6742" t="str">
            <v>093</v>
          </cell>
        </row>
        <row r="6743">
          <cell r="A6743" t="str">
            <v>Q252</v>
          </cell>
          <cell r="B6743" t="str">
            <v>ATRESIA DE LA AORTA</v>
          </cell>
          <cell r="C6743" t="str">
            <v>093</v>
          </cell>
        </row>
        <row r="6744">
          <cell r="A6744" t="str">
            <v>Q253</v>
          </cell>
          <cell r="B6744" t="str">
            <v>ESTENOSIS DE LA AORTA</v>
          </cell>
          <cell r="C6744" t="str">
            <v>093</v>
          </cell>
        </row>
        <row r="6745">
          <cell r="A6745" t="str">
            <v>Q254</v>
          </cell>
          <cell r="B6745" t="str">
            <v>OTRAS MALFORMACIONES CONGENITAS DE LA AORTA</v>
          </cell>
          <cell r="C6745" t="str">
            <v>093</v>
          </cell>
        </row>
        <row r="6746">
          <cell r="A6746" t="str">
            <v>Q255</v>
          </cell>
          <cell r="B6746" t="str">
            <v>ATRESIA DE LA ARTERIA PULMONAR</v>
          </cell>
          <cell r="C6746" t="str">
            <v>093</v>
          </cell>
        </row>
        <row r="6747">
          <cell r="A6747" t="str">
            <v>Q256</v>
          </cell>
          <cell r="B6747" t="str">
            <v>ESTENOSIS DE LA ARTERIA PULMONAR</v>
          </cell>
          <cell r="C6747" t="str">
            <v>093</v>
          </cell>
        </row>
        <row r="6748">
          <cell r="A6748" t="str">
            <v>Q257</v>
          </cell>
          <cell r="B6748" t="str">
            <v>OTRAS MALFORMACIONES CONGENITAS DE LA ARTERIA PULMONAR</v>
          </cell>
          <cell r="C6748" t="str">
            <v>093</v>
          </cell>
        </row>
        <row r="6749">
          <cell r="A6749" t="str">
            <v>Q258</v>
          </cell>
          <cell r="B6749" t="str">
            <v>OTRAS MALFORMACIONES DE LAS GRANDES ARTERIAS</v>
          </cell>
          <cell r="C6749" t="str">
            <v>093</v>
          </cell>
        </row>
        <row r="6750">
          <cell r="A6750" t="str">
            <v>Q259</v>
          </cell>
          <cell r="B6750" t="str">
            <v>MALFORMACION CONGENITA DE LAS GRANDES ARTERIAS, NO ESPECIFICADA</v>
          </cell>
          <cell r="C6750" t="str">
            <v>093</v>
          </cell>
        </row>
        <row r="6751">
          <cell r="A6751" t="str">
            <v>Q26</v>
          </cell>
          <cell r="B6751" t="str">
            <v>MALFORMACIONES CONGENITAS DE LAS GRANDES VENAS</v>
          </cell>
          <cell r="C6751" t="str">
            <v>093</v>
          </cell>
        </row>
        <row r="6752">
          <cell r="A6752" t="str">
            <v>Q260</v>
          </cell>
          <cell r="B6752" t="str">
            <v>ESTENOSIS CONGENITAS DE LA VENA CAVA</v>
          </cell>
          <cell r="C6752" t="str">
            <v>093</v>
          </cell>
        </row>
        <row r="6753">
          <cell r="A6753" t="str">
            <v>Q261</v>
          </cell>
          <cell r="B6753" t="str">
            <v>PERSISTENCIA DE LA VENA CAVA SUPERIOR IZQUIERDO</v>
          </cell>
          <cell r="C6753" t="str">
            <v>093</v>
          </cell>
        </row>
        <row r="6754">
          <cell r="A6754" t="str">
            <v>Q262</v>
          </cell>
          <cell r="B6754" t="str">
            <v>CONEXION ANOMALA TOTAL DE LAS VENAS PULMONARES</v>
          </cell>
          <cell r="C6754" t="str">
            <v>093</v>
          </cell>
        </row>
        <row r="6755">
          <cell r="A6755" t="str">
            <v>Q263</v>
          </cell>
          <cell r="B6755" t="str">
            <v>CONEXION ANOMALA PARCIAL DE LAS VENAS PULMONARES</v>
          </cell>
          <cell r="C6755" t="str">
            <v>093</v>
          </cell>
        </row>
        <row r="6756">
          <cell r="A6756" t="str">
            <v>Q264</v>
          </cell>
          <cell r="B6756" t="str">
            <v>CONEXION ANOMALA DE LAS VENAS PULMONARES, SIN OTRA ESPECIFICACION</v>
          </cell>
          <cell r="C6756" t="str">
            <v>093</v>
          </cell>
        </row>
        <row r="6757">
          <cell r="A6757" t="str">
            <v>Q265</v>
          </cell>
          <cell r="B6757" t="str">
            <v>CONEXION ANOMALA DE LA VENA PORTA</v>
          </cell>
          <cell r="C6757" t="str">
            <v>093</v>
          </cell>
        </row>
        <row r="6758">
          <cell r="A6758" t="str">
            <v>Q266</v>
          </cell>
          <cell r="B6758" t="str">
            <v>FISTULA ARTERIA HEPATICA-VENA PORTA</v>
          </cell>
          <cell r="C6758" t="str">
            <v>093</v>
          </cell>
        </row>
        <row r="6759">
          <cell r="A6759" t="str">
            <v>Q268</v>
          </cell>
          <cell r="B6759" t="str">
            <v>OTRAS MALFORMACIONES CONGENITAS DE LAS GRANDES VENAS</v>
          </cell>
          <cell r="C6759" t="str">
            <v>093</v>
          </cell>
        </row>
        <row r="6760">
          <cell r="A6760" t="str">
            <v>Q269</v>
          </cell>
          <cell r="B6760" t="str">
            <v>MALFORMACION CONGENITA DE LAS GRANDES VENAS, NO ESPECIFICADA</v>
          </cell>
          <cell r="C6760" t="str">
            <v>093</v>
          </cell>
        </row>
        <row r="6761">
          <cell r="A6761" t="str">
            <v>Q27</v>
          </cell>
          <cell r="B6761" t="str">
            <v>OTRAS MALFORMACIONES CONGENITAS DEL SISTEMA VASCULAR PERIFERICO</v>
          </cell>
          <cell r="C6761" t="str">
            <v>093</v>
          </cell>
        </row>
        <row r="6762">
          <cell r="A6762" t="str">
            <v>Q270</v>
          </cell>
          <cell r="B6762" t="str">
            <v>AUSENCIA E HIPOPLASIA CONGENITA DE LA ARTERIA UMBILICAL</v>
          </cell>
          <cell r="C6762" t="str">
            <v>093</v>
          </cell>
        </row>
        <row r="6763">
          <cell r="A6763" t="str">
            <v>Q271</v>
          </cell>
          <cell r="B6763" t="str">
            <v>ESTENOSIS CONGENITA DE LA ARTERIA RENAL</v>
          </cell>
          <cell r="C6763" t="str">
            <v>093</v>
          </cell>
        </row>
        <row r="6764">
          <cell r="A6764" t="str">
            <v>Q272</v>
          </cell>
          <cell r="B6764" t="str">
            <v>OTRAS MALFORMACIONES CONGENITAS DE LA ARTERIA RENAL</v>
          </cell>
          <cell r="C6764" t="str">
            <v>093</v>
          </cell>
        </row>
        <row r="6765">
          <cell r="A6765" t="str">
            <v>Q273</v>
          </cell>
          <cell r="B6765" t="str">
            <v>MALFORMACION ARTERIOVENOSA PERIFERICA</v>
          </cell>
          <cell r="C6765" t="str">
            <v>093</v>
          </cell>
        </row>
        <row r="6766">
          <cell r="A6766" t="str">
            <v>Q274</v>
          </cell>
          <cell r="B6766" t="str">
            <v>FLEBECTASIA CONGENITA</v>
          </cell>
          <cell r="C6766" t="str">
            <v>093</v>
          </cell>
        </row>
        <row r="6767">
          <cell r="A6767" t="str">
            <v>Q278</v>
          </cell>
          <cell r="B6767" t="str">
            <v>OTRAS MALFORM. CONGEN. DEL SISTEMA VASCULAR PERIFERICO, ESPECIFICADAS</v>
          </cell>
          <cell r="C6767" t="str">
            <v>093</v>
          </cell>
        </row>
        <row r="6768">
          <cell r="A6768" t="str">
            <v>Q279</v>
          </cell>
          <cell r="B6768" t="str">
            <v>MALFORMACION CONGENITA DEL SISTEMA VASCULAR PERIFERICO, NO ESPECIF</v>
          </cell>
          <cell r="C6768" t="str">
            <v>093</v>
          </cell>
        </row>
        <row r="6769">
          <cell r="A6769" t="str">
            <v>Q28</v>
          </cell>
          <cell r="B6769" t="str">
            <v>OTRAS MALFORMACIONES CONGENITAS DEL SISTEMA CIRCULATORIO</v>
          </cell>
          <cell r="C6769" t="str">
            <v>093</v>
          </cell>
        </row>
        <row r="6770">
          <cell r="A6770" t="str">
            <v>Q280</v>
          </cell>
          <cell r="B6770" t="str">
            <v>MALFORMACION ARTERIOVENOSA DE LOS VASOS PRECEREBRALES</v>
          </cell>
          <cell r="C6770" t="str">
            <v>093</v>
          </cell>
        </row>
        <row r="6771">
          <cell r="A6771" t="str">
            <v>Q281</v>
          </cell>
          <cell r="B6771" t="str">
            <v>OTRAS MALFORMACIONES DE LOS VASOS PRECEREBRALES</v>
          </cell>
          <cell r="C6771" t="str">
            <v>093</v>
          </cell>
        </row>
        <row r="6772">
          <cell r="A6772" t="str">
            <v>Q282</v>
          </cell>
          <cell r="B6772" t="str">
            <v>MALFORMACION ARTERIOVENOSA DE LOS VASOS CEREBRALES</v>
          </cell>
          <cell r="C6772" t="str">
            <v>093</v>
          </cell>
        </row>
        <row r="6773">
          <cell r="A6773" t="str">
            <v>Q283</v>
          </cell>
          <cell r="B6773" t="str">
            <v>OTRAS MALFORMACIONES DE LOS VASOS CEREBRALES</v>
          </cell>
          <cell r="C6773" t="str">
            <v>093</v>
          </cell>
        </row>
        <row r="6774">
          <cell r="A6774" t="str">
            <v>Q288</v>
          </cell>
          <cell r="B6774" t="str">
            <v>OTRAS MALFORMACIONES CONGENITAS DEL SISTEMA CIRCULATORIO, ESPECIF</v>
          </cell>
          <cell r="C6774" t="str">
            <v>093</v>
          </cell>
        </row>
        <row r="6775">
          <cell r="A6775" t="str">
            <v>Q289</v>
          </cell>
          <cell r="B6775" t="str">
            <v>MALFORMACION CONGENITA DEL SISTEMA CIRCULATORIO, NO ESPECIFICADA</v>
          </cell>
          <cell r="C6775" t="str">
            <v>093</v>
          </cell>
        </row>
        <row r="6776">
          <cell r="A6776" t="str">
            <v>Q30</v>
          </cell>
          <cell r="B6776" t="str">
            <v>MALFORMACIONES CONGENITAS DE LA NARIZ</v>
          </cell>
          <cell r="C6776" t="str">
            <v>093</v>
          </cell>
        </row>
        <row r="6777">
          <cell r="A6777" t="str">
            <v>Q300</v>
          </cell>
          <cell r="B6777" t="str">
            <v>ATRESIA DE LAS COANAS</v>
          </cell>
          <cell r="C6777" t="str">
            <v>093</v>
          </cell>
        </row>
        <row r="6778">
          <cell r="A6778" t="str">
            <v>Q301</v>
          </cell>
          <cell r="B6778" t="str">
            <v>AGENESIA O HIPOPLASIA DE LA NARIZ</v>
          </cell>
          <cell r="C6778" t="str">
            <v>093</v>
          </cell>
        </row>
        <row r="6779">
          <cell r="A6779" t="str">
            <v>Q302</v>
          </cell>
          <cell r="B6779" t="str">
            <v>HENDIDURA, FISURA O MUESCA DE LA NARIZ</v>
          </cell>
          <cell r="C6779" t="str">
            <v>093</v>
          </cell>
        </row>
        <row r="6780">
          <cell r="A6780" t="str">
            <v>Q303</v>
          </cell>
          <cell r="B6780" t="str">
            <v>PERFORACION CONGENITA DEL TABIQUE NASAL</v>
          </cell>
          <cell r="C6780" t="str">
            <v>093</v>
          </cell>
        </row>
        <row r="6781">
          <cell r="A6781" t="str">
            <v>Q308</v>
          </cell>
          <cell r="B6781" t="str">
            <v>OTRAS MALFORMACIONES CONGENITAS DE LA NARIZ</v>
          </cell>
          <cell r="C6781" t="str">
            <v>093</v>
          </cell>
        </row>
        <row r="6782">
          <cell r="A6782" t="str">
            <v>Q309</v>
          </cell>
          <cell r="B6782" t="str">
            <v>MALFORMACION CONGENITA DE LA NARIZ, NO ESPECIFICADA</v>
          </cell>
          <cell r="C6782" t="str">
            <v>093</v>
          </cell>
        </row>
        <row r="6783">
          <cell r="A6783" t="str">
            <v>Q31</v>
          </cell>
          <cell r="B6783" t="str">
            <v>MALFORMACIONES CONGENITAS DE LA LARINGE</v>
          </cell>
          <cell r="C6783" t="str">
            <v>093</v>
          </cell>
        </row>
        <row r="6784">
          <cell r="A6784" t="str">
            <v>Q310</v>
          </cell>
          <cell r="B6784" t="str">
            <v>PTERIGION DE LA LARINGE</v>
          </cell>
          <cell r="C6784" t="str">
            <v>093</v>
          </cell>
        </row>
        <row r="6785">
          <cell r="A6785" t="str">
            <v>Q311</v>
          </cell>
          <cell r="B6785" t="str">
            <v>ESTENOSIS SUBGLOTICA CONGENITA</v>
          </cell>
          <cell r="C6785" t="str">
            <v>093</v>
          </cell>
        </row>
        <row r="6786">
          <cell r="A6786" t="str">
            <v>Q312</v>
          </cell>
          <cell r="B6786" t="str">
            <v>HIPOPLASIA LARINGEA</v>
          </cell>
          <cell r="C6786" t="str">
            <v>093</v>
          </cell>
        </row>
        <row r="6787">
          <cell r="A6787" t="str">
            <v>Q313</v>
          </cell>
          <cell r="B6787" t="str">
            <v>LARINGOCELE</v>
          </cell>
          <cell r="C6787" t="str">
            <v>093</v>
          </cell>
        </row>
        <row r="6788">
          <cell r="A6788" t="str">
            <v>Q314</v>
          </cell>
          <cell r="B6788" t="str">
            <v>ESTRIDOR LARINGEO CONGENITO</v>
          </cell>
          <cell r="C6788" t="str">
            <v>093</v>
          </cell>
        </row>
        <row r="6789">
          <cell r="A6789" t="str">
            <v>Q318</v>
          </cell>
          <cell r="B6789" t="str">
            <v>OTRAS MALFORMACIONES CONGENITAS DE LA LARINGE</v>
          </cell>
          <cell r="C6789" t="str">
            <v>093</v>
          </cell>
        </row>
        <row r="6790">
          <cell r="A6790" t="str">
            <v>Q319</v>
          </cell>
          <cell r="B6790" t="str">
            <v>MALFORMACION CONGENITA DE LA LARINGE, NO ESPECIFICADA</v>
          </cell>
          <cell r="C6790" t="str">
            <v>093</v>
          </cell>
        </row>
        <row r="6791">
          <cell r="A6791" t="str">
            <v>Q32</v>
          </cell>
          <cell r="B6791" t="str">
            <v>MALFORMACIONES CONGENITAS DE LA TRAQUEA Y DE LOS BRONQUIOS</v>
          </cell>
          <cell r="C6791" t="str">
            <v>093</v>
          </cell>
        </row>
        <row r="6792">
          <cell r="A6792" t="str">
            <v>Q320</v>
          </cell>
          <cell r="B6792" t="str">
            <v>TRAQUEOMALACIA CONGENITA</v>
          </cell>
          <cell r="C6792" t="str">
            <v>093</v>
          </cell>
        </row>
        <row r="6793">
          <cell r="A6793" t="str">
            <v>Q321</v>
          </cell>
          <cell r="B6793" t="str">
            <v>OTRAS MALFORMACIONES CONGENITAS DE LA TRAQUEA</v>
          </cell>
          <cell r="C6793" t="str">
            <v>093</v>
          </cell>
        </row>
        <row r="6794">
          <cell r="A6794" t="str">
            <v>Q322</v>
          </cell>
          <cell r="B6794" t="str">
            <v>BRONCOMALACIA CONGENITA</v>
          </cell>
          <cell r="C6794" t="str">
            <v>093</v>
          </cell>
        </row>
        <row r="6795">
          <cell r="A6795" t="str">
            <v>Q323</v>
          </cell>
          <cell r="B6795" t="str">
            <v>ESTENOSIS CONGENITA DE LOS BRONQUIOS</v>
          </cell>
          <cell r="C6795" t="str">
            <v>093</v>
          </cell>
        </row>
        <row r="6796">
          <cell r="A6796" t="str">
            <v>Q324</v>
          </cell>
          <cell r="B6796" t="str">
            <v>OTRAS MALFORMACIONES CONGENITAS DE LOS BRONQUIOS</v>
          </cell>
          <cell r="C6796" t="str">
            <v>093</v>
          </cell>
        </row>
        <row r="6797">
          <cell r="A6797" t="str">
            <v>Q33</v>
          </cell>
          <cell r="B6797" t="str">
            <v>MALFORMACIONES CONGENITAS DEL PULMON</v>
          </cell>
          <cell r="C6797" t="str">
            <v>093</v>
          </cell>
        </row>
        <row r="6798">
          <cell r="A6798" t="str">
            <v>Q330</v>
          </cell>
          <cell r="B6798" t="str">
            <v>QUISTE PULMONAR CONGENITO</v>
          </cell>
          <cell r="C6798" t="str">
            <v>093</v>
          </cell>
        </row>
        <row r="6799">
          <cell r="A6799" t="str">
            <v>Q331</v>
          </cell>
          <cell r="B6799" t="str">
            <v>LOBULO PULMONAR SUPERNUMERARIO</v>
          </cell>
          <cell r="C6799" t="str">
            <v>093</v>
          </cell>
        </row>
        <row r="6800">
          <cell r="A6800" t="str">
            <v>Q332</v>
          </cell>
          <cell r="B6800" t="str">
            <v>SECUESTRO DEL PULMON</v>
          </cell>
          <cell r="C6800" t="str">
            <v>093</v>
          </cell>
        </row>
        <row r="6801">
          <cell r="A6801" t="str">
            <v>Q333</v>
          </cell>
          <cell r="B6801" t="str">
            <v>AGENESIA DEL PULMON</v>
          </cell>
          <cell r="C6801" t="str">
            <v>093</v>
          </cell>
        </row>
        <row r="6802">
          <cell r="A6802" t="str">
            <v>Q334</v>
          </cell>
          <cell r="B6802" t="str">
            <v>BRONQUIECTASIA CONGENITA</v>
          </cell>
          <cell r="C6802" t="str">
            <v>093</v>
          </cell>
        </row>
        <row r="6803">
          <cell r="A6803" t="str">
            <v>Q335</v>
          </cell>
          <cell r="B6803" t="str">
            <v>TEJIDO ECTOPICO EN EL PULMON</v>
          </cell>
          <cell r="C6803" t="str">
            <v>093</v>
          </cell>
        </row>
        <row r="6804">
          <cell r="A6804" t="str">
            <v>Q336</v>
          </cell>
          <cell r="B6804" t="str">
            <v>HIPOPLASIA Y DISPLASIA PULMONAR</v>
          </cell>
          <cell r="C6804" t="str">
            <v>093</v>
          </cell>
        </row>
        <row r="6805">
          <cell r="A6805" t="str">
            <v>Q338</v>
          </cell>
          <cell r="B6805" t="str">
            <v>OTRAS MALFORMACIONES CONGENITAS DEL PULMON</v>
          </cell>
          <cell r="C6805" t="str">
            <v>093</v>
          </cell>
        </row>
        <row r="6806">
          <cell r="A6806" t="str">
            <v>Q339</v>
          </cell>
          <cell r="B6806" t="str">
            <v>MALFORMACION CONGENITA DEL PULMON, NO ESPECIFICADA</v>
          </cell>
          <cell r="C6806" t="str">
            <v>093</v>
          </cell>
        </row>
        <row r="6807">
          <cell r="A6807" t="str">
            <v>Q34</v>
          </cell>
          <cell r="B6807" t="str">
            <v>OTRAS MALFORMACIONES CONGENITAS DEL SISTEMA RESPIRATORIO</v>
          </cell>
          <cell r="C6807" t="str">
            <v>093</v>
          </cell>
        </row>
        <row r="6808">
          <cell r="A6808" t="str">
            <v>Q340</v>
          </cell>
          <cell r="B6808" t="str">
            <v>ANOMALIA DE LA PLEURA</v>
          </cell>
          <cell r="C6808" t="str">
            <v>093</v>
          </cell>
        </row>
        <row r="6809">
          <cell r="A6809" t="str">
            <v>Q341</v>
          </cell>
          <cell r="B6809" t="str">
            <v>QUISTE CONGENITO DEL MEDIASTINO</v>
          </cell>
          <cell r="C6809" t="str">
            <v>093</v>
          </cell>
        </row>
        <row r="6810">
          <cell r="A6810" t="str">
            <v>Q348</v>
          </cell>
          <cell r="B6810" t="str">
            <v>OTRAS MALFORMACIONES CONGENITAS ESPECIF. DEL SISTEMA RESPIRATORIO</v>
          </cell>
          <cell r="C6810" t="str">
            <v>093</v>
          </cell>
        </row>
        <row r="6811">
          <cell r="A6811" t="str">
            <v>Q349</v>
          </cell>
          <cell r="B6811" t="str">
            <v>MALFORMACION CONGENITA DEL SISTEMA RESPIRATORIO, NO ESPECIFICADA</v>
          </cell>
          <cell r="C6811" t="str">
            <v>093</v>
          </cell>
        </row>
        <row r="6812">
          <cell r="A6812" t="str">
            <v>Q35</v>
          </cell>
          <cell r="B6812" t="str">
            <v>FISURA DEL PALADAR</v>
          </cell>
          <cell r="C6812" t="str">
            <v>093</v>
          </cell>
        </row>
        <row r="6813">
          <cell r="A6813" t="str">
            <v>Q350</v>
          </cell>
          <cell r="B6813" t="str">
            <v>FISURA DEL PALADAR DURO, BILATERAL</v>
          </cell>
          <cell r="C6813" t="str">
            <v>093</v>
          </cell>
        </row>
        <row r="6814">
          <cell r="A6814" t="str">
            <v>Q351</v>
          </cell>
          <cell r="B6814" t="str">
            <v>FISURA DEL PALADAR DURO, UNILATERAL</v>
          </cell>
          <cell r="C6814" t="str">
            <v>093</v>
          </cell>
        </row>
        <row r="6815">
          <cell r="A6815" t="str">
            <v>Q352</v>
          </cell>
          <cell r="B6815" t="str">
            <v>FISURA DEL PALADAR BLANDO, BILATERAL</v>
          </cell>
          <cell r="C6815" t="str">
            <v>093</v>
          </cell>
        </row>
        <row r="6816">
          <cell r="A6816" t="str">
            <v>Q353</v>
          </cell>
          <cell r="B6816" t="str">
            <v>FISURA DEL PALADAR BLANDO, UNILATERAL</v>
          </cell>
          <cell r="C6816" t="str">
            <v>093</v>
          </cell>
        </row>
        <row r="6817">
          <cell r="A6817" t="str">
            <v>Q354</v>
          </cell>
          <cell r="B6817" t="str">
            <v>FISURA DEL PALADAR DURO Y DEL PALADAR BLANDO, BILATERAL</v>
          </cell>
          <cell r="C6817" t="str">
            <v>093</v>
          </cell>
        </row>
        <row r="6818">
          <cell r="A6818" t="str">
            <v>Q355</v>
          </cell>
          <cell r="B6818" t="str">
            <v>FISURA DEL PALADAR DURO Y DEL PALADAR BLANDO, UNILATERAL</v>
          </cell>
          <cell r="C6818" t="str">
            <v>093</v>
          </cell>
        </row>
        <row r="6819">
          <cell r="A6819" t="str">
            <v>Q356</v>
          </cell>
          <cell r="B6819" t="str">
            <v>FISURA DEL PALADAR, LINEA MEDIA</v>
          </cell>
          <cell r="C6819" t="str">
            <v>093</v>
          </cell>
        </row>
        <row r="6820">
          <cell r="A6820" t="str">
            <v>Q357</v>
          </cell>
          <cell r="B6820" t="str">
            <v>FISURA DE LA UVULA</v>
          </cell>
          <cell r="C6820" t="str">
            <v>093</v>
          </cell>
        </row>
        <row r="6821">
          <cell r="A6821" t="str">
            <v>Q358</v>
          </cell>
          <cell r="B6821" t="str">
            <v>FISURA DEL PALADAR BILATERAL, SIN OTRA ESPECIFICACION</v>
          </cell>
          <cell r="C6821" t="str">
            <v>093</v>
          </cell>
        </row>
        <row r="6822">
          <cell r="A6822" t="str">
            <v>Q359</v>
          </cell>
          <cell r="B6822" t="str">
            <v>FISURA DEL PALADAR UNILATERAL, SIN OTRA ESPECIFICACION</v>
          </cell>
          <cell r="C6822" t="str">
            <v>093</v>
          </cell>
        </row>
        <row r="6823">
          <cell r="A6823" t="str">
            <v>Q36</v>
          </cell>
          <cell r="B6823" t="str">
            <v>LABIO LEPORINO</v>
          </cell>
          <cell r="C6823" t="str">
            <v>093</v>
          </cell>
        </row>
        <row r="6824">
          <cell r="A6824" t="str">
            <v>Q360</v>
          </cell>
          <cell r="B6824" t="str">
            <v>LABIO LEPORINO, BILATERAL</v>
          </cell>
          <cell r="C6824" t="str">
            <v>093</v>
          </cell>
        </row>
        <row r="6825">
          <cell r="A6825" t="str">
            <v>Q361</v>
          </cell>
          <cell r="B6825" t="str">
            <v>LABIO LEPORINO, LINEA MEDIA</v>
          </cell>
          <cell r="C6825" t="str">
            <v>093</v>
          </cell>
        </row>
        <row r="6826">
          <cell r="A6826" t="str">
            <v>Q369</v>
          </cell>
          <cell r="B6826" t="str">
            <v>LABIO LEPORINO UNILATERAL</v>
          </cell>
          <cell r="C6826" t="str">
            <v>093</v>
          </cell>
        </row>
        <row r="6827">
          <cell r="A6827" t="str">
            <v>Q37</v>
          </cell>
          <cell r="B6827" t="str">
            <v>FISURA DEL PALADAR CON LABIO LEPORINO</v>
          </cell>
          <cell r="C6827" t="str">
            <v>093</v>
          </cell>
        </row>
        <row r="6828">
          <cell r="A6828" t="str">
            <v>Q370</v>
          </cell>
          <cell r="B6828" t="str">
            <v>FISURA DEL PALADAR DURO CON LABIO LEPORINO, BILATERAL</v>
          </cell>
          <cell r="C6828" t="str">
            <v>093</v>
          </cell>
        </row>
        <row r="6829">
          <cell r="A6829" t="str">
            <v>Q371</v>
          </cell>
          <cell r="B6829" t="str">
            <v>FISURA DEL PALADAR DURO CON LABIO LEPORINO, UNILATERAL</v>
          </cell>
          <cell r="C6829" t="str">
            <v>093</v>
          </cell>
        </row>
        <row r="6830">
          <cell r="A6830" t="str">
            <v>Q372</v>
          </cell>
          <cell r="B6830" t="str">
            <v>FISURA DEL PALADAR BLANDO CON LABIO LEPORINO, BILATERAL</v>
          </cell>
          <cell r="C6830" t="str">
            <v>093</v>
          </cell>
        </row>
        <row r="6831">
          <cell r="A6831" t="str">
            <v>Q373</v>
          </cell>
          <cell r="B6831" t="str">
            <v>FISURA DEL PALADAR BLANDO CON LABIO LEPORINO, UNILATERAL</v>
          </cell>
          <cell r="C6831" t="str">
            <v>093</v>
          </cell>
        </row>
        <row r="6832">
          <cell r="A6832" t="str">
            <v>Q374</v>
          </cell>
          <cell r="B6832" t="str">
            <v>FISURA DEL PALADAR DURO Y DEL PALADAR BLANDO CON LABIO LEPORINO, BILAT</v>
          </cell>
          <cell r="C6832" t="str">
            <v>093</v>
          </cell>
        </row>
        <row r="6833">
          <cell r="A6833" t="str">
            <v>Q375</v>
          </cell>
          <cell r="B6833" t="str">
            <v>FISURA DEL PALADAR DURO Y DEL PALADAR BLANDO CON LABIO LEPORINO, UNIL</v>
          </cell>
          <cell r="C6833" t="str">
            <v>093</v>
          </cell>
        </row>
        <row r="6834">
          <cell r="A6834" t="str">
            <v>Q378</v>
          </cell>
          <cell r="B6834" t="str">
            <v>FISURA DEL PALADAR CON LABIO LEPORINO BILATERAL, SIN OTRA ESPECIFIC</v>
          </cell>
          <cell r="C6834" t="str">
            <v>093</v>
          </cell>
        </row>
        <row r="6835">
          <cell r="A6835" t="str">
            <v>Q379</v>
          </cell>
          <cell r="B6835" t="str">
            <v>FISURA DEL PALADAR CON LABIO LEPORINO UNILATERAL, SIN OTRA ESPECIFIC</v>
          </cell>
          <cell r="C6835" t="str">
            <v>093</v>
          </cell>
        </row>
        <row r="6836">
          <cell r="A6836" t="str">
            <v>Q38</v>
          </cell>
          <cell r="B6836" t="str">
            <v>OTRAS MALFORMACIONES CONGENITAS DE LA LENGUA, DE LA BOCA Y DE LA FARIN</v>
          </cell>
          <cell r="C6836" t="str">
            <v>093</v>
          </cell>
        </row>
        <row r="6837">
          <cell r="A6837" t="str">
            <v>Q380</v>
          </cell>
          <cell r="B6837" t="str">
            <v>MALFORMACIONES CONGENITAS DE LOS LABIOS, NO CLASIFIC. EN OTRA PARTE</v>
          </cell>
          <cell r="C6837" t="str">
            <v>093</v>
          </cell>
        </row>
        <row r="6838">
          <cell r="A6838" t="str">
            <v>Q381</v>
          </cell>
          <cell r="B6838" t="str">
            <v>ANQUILOGLOSIA</v>
          </cell>
          <cell r="C6838" t="str">
            <v>093</v>
          </cell>
        </row>
        <row r="6839">
          <cell r="A6839" t="str">
            <v>Q382</v>
          </cell>
          <cell r="B6839" t="str">
            <v>MACROGLOSIA</v>
          </cell>
          <cell r="C6839" t="str">
            <v>093</v>
          </cell>
        </row>
        <row r="6840">
          <cell r="A6840" t="str">
            <v>Q383</v>
          </cell>
          <cell r="B6840" t="str">
            <v>OTRAS MALFORMACIONES CONGENITAS DE LA LENGUA</v>
          </cell>
          <cell r="C6840" t="str">
            <v>093</v>
          </cell>
        </row>
        <row r="6841">
          <cell r="A6841" t="str">
            <v>Q384</v>
          </cell>
          <cell r="B6841" t="str">
            <v>MALFORM. CONGEN. DE LAS GLANDULAS Y DE LOS CONDUCTOS SALIVALES</v>
          </cell>
          <cell r="C6841" t="str">
            <v>093</v>
          </cell>
        </row>
        <row r="6842">
          <cell r="A6842" t="str">
            <v>Q385</v>
          </cell>
          <cell r="B6842" t="str">
            <v>MALFORM. CONGEN. DEL PALADAR, NO CLASIFICADAS EN OTRA PARTE</v>
          </cell>
          <cell r="C6842" t="str">
            <v>093</v>
          </cell>
        </row>
        <row r="6843">
          <cell r="A6843" t="str">
            <v>Q386</v>
          </cell>
          <cell r="B6843" t="str">
            <v>OTRAS MALFORMACIONES CONGENITAS DE LA BOCA</v>
          </cell>
          <cell r="C6843" t="str">
            <v>093</v>
          </cell>
        </row>
        <row r="6844">
          <cell r="A6844" t="str">
            <v>Q387</v>
          </cell>
          <cell r="B6844" t="str">
            <v>DIVERTICULO FARINGEO</v>
          </cell>
          <cell r="C6844" t="str">
            <v>093</v>
          </cell>
        </row>
        <row r="6845">
          <cell r="A6845" t="str">
            <v>Q388</v>
          </cell>
          <cell r="B6845" t="str">
            <v>OTRAS MALFORMACIONES CONGENITAS DE LA FARINGE</v>
          </cell>
          <cell r="C6845" t="str">
            <v>093</v>
          </cell>
        </row>
        <row r="6846">
          <cell r="A6846" t="str">
            <v>Q39</v>
          </cell>
          <cell r="B6846" t="str">
            <v>MALFORMACIONES CONGENITAS DEL ESOFAGO</v>
          </cell>
          <cell r="C6846" t="str">
            <v>093</v>
          </cell>
        </row>
        <row r="6847">
          <cell r="A6847" t="str">
            <v>Q390</v>
          </cell>
          <cell r="B6847" t="str">
            <v>ATRESIA DEL ESOFAGO SIN MENCION DE FISTULA</v>
          </cell>
          <cell r="C6847" t="str">
            <v>093</v>
          </cell>
        </row>
        <row r="6848">
          <cell r="A6848" t="str">
            <v>Q391</v>
          </cell>
          <cell r="B6848" t="str">
            <v>ATRESIA DEL ESOFAGO CON FISTULA TRAQUEOESOFAGICA</v>
          </cell>
          <cell r="C6848" t="str">
            <v>093</v>
          </cell>
        </row>
        <row r="6849">
          <cell r="A6849" t="str">
            <v>Q392</v>
          </cell>
          <cell r="B6849" t="str">
            <v>FISTULA TRAQUEOESOFAGICA CONGENITA SIN MENCION DE ATRESIA</v>
          </cell>
          <cell r="C6849" t="str">
            <v>093</v>
          </cell>
        </row>
        <row r="6850">
          <cell r="A6850" t="str">
            <v>Q393</v>
          </cell>
          <cell r="B6850" t="str">
            <v>ESTRECHEZ O ESTENOSIS CONGENITA DEL ESOFAGO</v>
          </cell>
          <cell r="C6850" t="str">
            <v>093</v>
          </cell>
        </row>
        <row r="6851">
          <cell r="A6851" t="str">
            <v>Q394</v>
          </cell>
          <cell r="B6851" t="str">
            <v>PTERIGION DEL ESOFAGO</v>
          </cell>
          <cell r="C6851" t="str">
            <v>093</v>
          </cell>
        </row>
        <row r="6852">
          <cell r="A6852" t="str">
            <v>Q395</v>
          </cell>
          <cell r="B6852" t="str">
            <v>DILATACION CONGENITA DEL ESOFAGO</v>
          </cell>
          <cell r="C6852" t="str">
            <v>093</v>
          </cell>
        </row>
        <row r="6853">
          <cell r="A6853" t="str">
            <v>Q396</v>
          </cell>
          <cell r="B6853" t="str">
            <v>DIVERTICULO DEL ESOFAGO</v>
          </cell>
          <cell r="C6853" t="str">
            <v>093</v>
          </cell>
        </row>
        <row r="6854">
          <cell r="A6854" t="str">
            <v>Q398</v>
          </cell>
          <cell r="B6854" t="str">
            <v>OTRAS MALFORMACIONES CONGENITAS DEL ESOFAGO</v>
          </cell>
          <cell r="C6854" t="str">
            <v>093</v>
          </cell>
        </row>
        <row r="6855">
          <cell r="A6855" t="str">
            <v>Q399</v>
          </cell>
          <cell r="B6855" t="str">
            <v>MALFORMACION CONGENITA DEL ESOFAGO, NO ESPECIFICADA</v>
          </cell>
          <cell r="C6855" t="str">
            <v>093</v>
          </cell>
        </row>
        <row r="6856">
          <cell r="A6856" t="str">
            <v>Q40</v>
          </cell>
          <cell r="B6856" t="str">
            <v>OTRAS MALFORM. CONGEN. DE LA PARTE SUPERIOR DEL TUBO DIGESTIVO</v>
          </cell>
          <cell r="C6856" t="str">
            <v>093</v>
          </cell>
        </row>
        <row r="6857">
          <cell r="A6857" t="str">
            <v>Q400</v>
          </cell>
          <cell r="B6857" t="str">
            <v>ESTENOSIS HIPERTROFICA CONGENITA DEL PILORO</v>
          </cell>
          <cell r="C6857" t="str">
            <v>093</v>
          </cell>
        </row>
        <row r="6858">
          <cell r="A6858" t="str">
            <v>Q401</v>
          </cell>
          <cell r="B6858" t="str">
            <v>HERNIA HIATAL CONGENITA</v>
          </cell>
          <cell r="C6858" t="str">
            <v>093</v>
          </cell>
        </row>
        <row r="6859">
          <cell r="A6859" t="str">
            <v>Q402</v>
          </cell>
          <cell r="B6859" t="str">
            <v>OTRAS MALFORMACIONES CONGENITAS DEL ESTOMAGO, ESPECIFICADAS</v>
          </cell>
          <cell r="C6859" t="str">
            <v>093</v>
          </cell>
        </row>
        <row r="6860">
          <cell r="A6860" t="str">
            <v>Q403</v>
          </cell>
          <cell r="B6860" t="str">
            <v>MALFORMACION CONGENITA DEL ESTOMAGO, NO ESPECIFICADA</v>
          </cell>
          <cell r="C6860" t="str">
            <v>093</v>
          </cell>
        </row>
        <row r="6861">
          <cell r="A6861" t="str">
            <v>Q408</v>
          </cell>
          <cell r="B6861" t="str">
            <v>OTRAS MALFORNACIONES CONGN. DE LA PARTE SUPERIOR DEL TUBO DIGESTIVO</v>
          </cell>
          <cell r="C6861" t="str">
            <v>093</v>
          </cell>
        </row>
        <row r="6862">
          <cell r="A6862" t="str">
            <v>Q409</v>
          </cell>
          <cell r="B6862" t="str">
            <v>MALFORM. CONGEN. DE LA PARTE SUPERIOR DEL TIBO DIGESTIVO, NO ESPECIF</v>
          </cell>
          <cell r="C6862" t="str">
            <v>093</v>
          </cell>
        </row>
        <row r="6863">
          <cell r="A6863" t="str">
            <v>Q41</v>
          </cell>
          <cell r="B6863" t="str">
            <v>AUSENCIA, ATRESIA Y ESTENOSIS CONGENITA DEL INTESTINO DELGADO</v>
          </cell>
          <cell r="C6863" t="str">
            <v>093</v>
          </cell>
        </row>
        <row r="6864">
          <cell r="A6864" t="str">
            <v>Q410</v>
          </cell>
          <cell r="B6864" t="str">
            <v>AUSENCIA, ATRESIA Y ESTENOSIS CONGENITA DEL DUODENO</v>
          </cell>
          <cell r="C6864" t="str">
            <v>093</v>
          </cell>
        </row>
        <row r="6865">
          <cell r="A6865" t="str">
            <v>Q411</v>
          </cell>
          <cell r="B6865" t="str">
            <v>AUSENCIA, ATRESIA Y ESTENOSIS CONGENITA DEL YEYUNO</v>
          </cell>
          <cell r="C6865" t="str">
            <v>093</v>
          </cell>
        </row>
        <row r="6866">
          <cell r="A6866" t="str">
            <v>Q412</v>
          </cell>
          <cell r="B6866" t="str">
            <v>AUSENCIA, ATRESIA Y ESTENOSIS CONGENITA DEL ILEON</v>
          </cell>
          <cell r="C6866" t="str">
            <v>093</v>
          </cell>
        </row>
        <row r="6867">
          <cell r="A6867" t="str">
            <v>Q418</v>
          </cell>
          <cell r="B6867" t="str">
            <v>AUSENCIA, ATRESIA Y ESTENOSIS CONGEN. DE OTRAS PARTES ESPECIF. DEL INT</v>
          </cell>
          <cell r="C6867" t="str">
            <v>093</v>
          </cell>
        </row>
        <row r="6868">
          <cell r="A6868" t="str">
            <v>Q419</v>
          </cell>
          <cell r="B6868" t="str">
            <v>AUSENCIA, ATRESIA Y ESTENOSIS CONG. DEL INTESTINO DELGADO, PARTE NO ES</v>
          </cell>
          <cell r="C6868" t="str">
            <v>093</v>
          </cell>
        </row>
        <row r="6869">
          <cell r="A6869" t="str">
            <v>Q422</v>
          </cell>
          <cell r="B6869" t="str">
            <v>AUSENCIA, ATRESIA Y ESTENOSIS DEL ANO, CON FISTULA</v>
          </cell>
          <cell r="C6869" t="str">
            <v>093</v>
          </cell>
        </row>
        <row r="6870">
          <cell r="A6870" t="str">
            <v>Q423</v>
          </cell>
          <cell r="B6870" t="str">
            <v>AUSENCIA, ATRESIA Y ESTENOSIS CONGENITA DEL ANO, SIN FISTULA</v>
          </cell>
          <cell r="C6870" t="str">
            <v>093</v>
          </cell>
        </row>
        <row r="6871">
          <cell r="A6871" t="str">
            <v>Q428</v>
          </cell>
          <cell r="B6871" t="str">
            <v>AUSENCIA, ATRESIA Y ESTENOSIS CONG. DE OTRAS PARTES DEL INTESTINO GRUE</v>
          </cell>
          <cell r="C6871" t="str">
            <v>093</v>
          </cell>
        </row>
        <row r="6872">
          <cell r="A6872" t="str">
            <v>Q429</v>
          </cell>
          <cell r="B6872" t="str">
            <v>AUSENCIA, ATRESIA Y ESTENOSIS CONG. DEL INTEST. GRUESO, PARTE NO ESPEC</v>
          </cell>
          <cell r="C6872" t="str">
            <v>093</v>
          </cell>
        </row>
        <row r="6873">
          <cell r="A6873" t="str">
            <v>Q43</v>
          </cell>
          <cell r="B6873" t="str">
            <v>OTRAS MALFORMACIONES CONGENITAS DEL INTESTINO</v>
          </cell>
          <cell r="C6873" t="str">
            <v>093</v>
          </cell>
        </row>
        <row r="6874">
          <cell r="A6874" t="str">
            <v>Q430</v>
          </cell>
          <cell r="B6874" t="str">
            <v>DIVERTICULO DE MECKEL</v>
          </cell>
          <cell r="C6874" t="str">
            <v>093</v>
          </cell>
        </row>
        <row r="6875">
          <cell r="A6875" t="str">
            <v>Q431</v>
          </cell>
          <cell r="B6875" t="str">
            <v>ENFERMEDAD DE HIRSCHSPRUNG</v>
          </cell>
          <cell r="C6875" t="str">
            <v>093</v>
          </cell>
        </row>
        <row r="6876">
          <cell r="A6876" t="str">
            <v>Q432</v>
          </cell>
          <cell r="B6876" t="str">
            <v>OTROS TRASTORNMOS FUNCIONALES CONGENITOS DEL COLON</v>
          </cell>
          <cell r="C6876" t="str">
            <v>093</v>
          </cell>
        </row>
        <row r="6877">
          <cell r="A6877" t="str">
            <v>Q433</v>
          </cell>
          <cell r="B6877" t="str">
            <v>MALFORMACIONES CONGENITAS DE LA FIJACION DEL INTESTINO</v>
          </cell>
          <cell r="C6877" t="str">
            <v>093</v>
          </cell>
        </row>
        <row r="6878">
          <cell r="A6878" t="str">
            <v>Q434</v>
          </cell>
          <cell r="B6878" t="str">
            <v>DUPLICACION DEL INTESTINO</v>
          </cell>
          <cell r="C6878" t="str">
            <v>093</v>
          </cell>
        </row>
        <row r="6879">
          <cell r="A6879" t="str">
            <v>Q435</v>
          </cell>
          <cell r="B6879" t="str">
            <v>ANO ECTOPICO</v>
          </cell>
          <cell r="C6879" t="str">
            <v>093</v>
          </cell>
        </row>
        <row r="6880">
          <cell r="A6880" t="str">
            <v>Q436</v>
          </cell>
          <cell r="B6880" t="str">
            <v>FISTULA CONGENITA DEL RECTO Y DEL ANO</v>
          </cell>
          <cell r="C6880" t="str">
            <v>093</v>
          </cell>
        </row>
        <row r="6881">
          <cell r="A6881" t="str">
            <v>Q437</v>
          </cell>
          <cell r="B6881" t="str">
            <v>PERSISTENCIA DE LA CLOACA</v>
          </cell>
          <cell r="C6881" t="str">
            <v>093</v>
          </cell>
        </row>
        <row r="6882">
          <cell r="A6882" t="str">
            <v>Q438</v>
          </cell>
          <cell r="B6882" t="str">
            <v>OTRAS MALFORMACIONES CONGENITAS DEL INTESTINO, ESPECIFICADAS</v>
          </cell>
          <cell r="C6882" t="str">
            <v>093</v>
          </cell>
        </row>
        <row r="6883">
          <cell r="A6883" t="str">
            <v>Q439</v>
          </cell>
          <cell r="B6883" t="str">
            <v>MALFORMACION CONGENITA DEL INTESTINO, NO ESPECIFICADA</v>
          </cell>
          <cell r="C6883" t="str">
            <v>093</v>
          </cell>
        </row>
        <row r="6884">
          <cell r="A6884" t="str">
            <v>Q44</v>
          </cell>
          <cell r="B6884" t="str">
            <v>MALFORM. CONG. DE LA VESICULA BILIAR, DE LOS CONDUCTOS BILIAR. Y DEL H</v>
          </cell>
          <cell r="C6884" t="str">
            <v>093</v>
          </cell>
        </row>
        <row r="6885">
          <cell r="A6885" t="str">
            <v>Q440</v>
          </cell>
          <cell r="B6885" t="str">
            <v>AGENESIA, APLASIA E HIPOPLASIA DE LA VESICULA BILIAR</v>
          </cell>
          <cell r="C6885" t="str">
            <v>093</v>
          </cell>
        </row>
        <row r="6886">
          <cell r="A6886" t="str">
            <v>Q441</v>
          </cell>
          <cell r="B6886" t="str">
            <v>OTRAS MALFORMACIONES CONGENITAS DE LA VASICULA BILIAR</v>
          </cell>
          <cell r="C6886" t="str">
            <v>093</v>
          </cell>
        </row>
        <row r="6887">
          <cell r="A6887" t="str">
            <v>Q442</v>
          </cell>
          <cell r="B6887" t="str">
            <v>ATRESIA DE LOS CONDUCTOS BILIARES</v>
          </cell>
          <cell r="C6887" t="str">
            <v>093</v>
          </cell>
        </row>
        <row r="6888">
          <cell r="A6888" t="str">
            <v>Q443</v>
          </cell>
          <cell r="B6888" t="str">
            <v>ESTRECHEZ Y ESTENOSIS CONGENITA DE LOS CONDUCTOS BILIARES</v>
          </cell>
          <cell r="C6888" t="str">
            <v>093</v>
          </cell>
        </row>
        <row r="6889">
          <cell r="A6889" t="str">
            <v>Q444</v>
          </cell>
          <cell r="B6889" t="str">
            <v>QUISTE DEL COLEDOCO</v>
          </cell>
          <cell r="C6889" t="str">
            <v>093</v>
          </cell>
        </row>
        <row r="6890">
          <cell r="A6890" t="str">
            <v>Q445</v>
          </cell>
          <cell r="B6890" t="str">
            <v>OTRAS MALFORMACIONES CONGENITAS DE LOS CONDUCTOS BILIARES</v>
          </cell>
          <cell r="C6890" t="str">
            <v>093</v>
          </cell>
        </row>
        <row r="6891">
          <cell r="A6891" t="str">
            <v>Q446</v>
          </cell>
          <cell r="B6891" t="str">
            <v>ENFERMEDAD QUISTICA DEL HIGADO</v>
          </cell>
          <cell r="C6891" t="str">
            <v>093</v>
          </cell>
        </row>
        <row r="6892">
          <cell r="A6892" t="str">
            <v>Q447</v>
          </cell>
          <cell r="B6892" t="str">
            <v>OTRAS MALFORMACIONES CONGENITAS DEL HIGADO</v>
          </cell>
          <cell r="C6892" t="str">
            <v>093</v>
          </cell>
        </row>
        <row r="6893">
          <cell r="A6893" t="str">
            <v>Q45</v>
          </cell>
          <cell r="B6893" t="str">
            <v>OTRAS MALFORMACIONES CONGENITAS DEL SISTEMA DIGESTIVO</v>
          </cell>
          <cell r="C6893" t="str">
            <v>093</v>
          </cell>
        </row>
        <row r="6894">
          <cell r="A6894" t="str">
            <v>Q450</v>
          </cell>
          <cell r="B6894" t="str">
            <v>AGENESIA, APLASIA E HIPOPLASIA DEL PANCREAS</v>
          </cell>
          <cell r="C6894" t="str">
            <v>093</v>
          </cell>
        </row>
        <row r="6895">
          <cell r="A6895" t="str">
            <v>Q451</v>
          </cell>
          <cell r="B6895" t="str">
            <v>PANCREAS ANULAR</v>
          </cell>
          <cell r="C6895" t="str">
            <v>093</v>
          </cell>
        </row>
        <row r="6896">
          <cell r="A6896" t="str">
            <v>Q452</v>
          </cell>
          <cell r="B6896" t="str">
            <v>QUISTE CONGENITO DEL PANCREAS</v>
          </cell>
          <cell r="C6896" t="str">
            <v>093</v>
          </cell>
        </row>
        <row r="6897">
          <cell r="A6897" t="str">
            <v>Q453</v>
          </cell>
          <cell r="B6897" t="str">
            <v>OTRAS MALFORM. CONGEN. DEL PANCREAS Y DEL CONDUCTO PANCREATICO</v>
          </cell>
          <cell r="C6897" t="str">
            <v>093</v>
          </cell>
        </row>
        <row r="6898">
          <cell r="A6898" t="str">
            <v>Q458</v>
          </cell>
          <cell r="B6898" t="str">
            <v>OTRAS MALFORMACIONES CONGENITAS DEL SISTEMA DIGESTIVO. ESPECIFICADAS</v>
          </cell>
          <cell r="C6898" t="str">
            <v>093</v>
          </cell>
        </row>
        <row r="6899">
          <cell r="A6899" t="str">
            <v>Q459</v>
          </cell>
          <cell r="B6899" t="str">
            <v>MALFORMACION CONGENITA DEL SISTEMA DIGESTIVO, NO ESPECIFICADA</v>
          </cell>
          <cell r="C6899" t="str">
            <v>093</v>
          </cell>
        </row>
        <row r="6900">
          <cell r="A6900" t="str">
            <v>Q50</v>
          </cell>
          <cell r="B6900" t="str">
            <v>MALFORM. CONG. DE LOS OVARIOS, DE LAS TROMPAS DE FALOPIO E DE LOS LIG</v>
          </cell>
          <cell r="C6900" t="str">
            <v>093</v>
          </cell>
        </row>
        <row r="6901">
          <cell r="A6901" t="str">
            <v>Q500</v>
          </cell>
          <cell r="B6901" t="str">
            <v>AUSENCIA CONGENITA DE OVARIO</v>
          </cell>
          <cell r="C6901" t="str">
            <v>093</v>
          </cell>
        </row>
        <row r="6902">
          <cell r="A6902" t="str">
            <v>Q501</v>
          </cell>
          <cell r="B6902" t="str">
            <v>QUISTE EN DESARROLLO DEL OVARIO</v>
          </cell>
          <cell r="C6902" t="str">
            <v>093</v>
          </cell>
        </row>
        <row r="6903">
          <cell r="A6903" t="str">
            <v>Q502</v>
          </cell>
          <cell r="B6903" t="str">
            <v>TORSION CONGENITA DEL OVARIO</v>
          </cell>
          <cell r="C6903" t="str">
            <v>093</v>
          </cell>
        </row>
        <row r="6904">
          <cell r="A6904" t="str">
            <v>Q503</v>
          </cell>
          <cell r="B6904" t="str">
            <v>OTRAS MALFORMACIONES CONGENITAS DE LOS OVARIOS</v>
          </cell>
          <cell r="C6904" t="str">
            <v>093</v>
          </cell>
        </row>
        <row r="6905">
          <cell r="A6905" t="str">
            <v>Q504</v>
          </cell>
          <cell r="B6905" t="str">
            <v>QUISTE EMBRIONARIO DE LA TROMPA DE FALOPIO</v>
          </cell>
          <cell r="C6905" t="str">
            <v>093</v>
          </cell>
        </row>
        <row r="6906">
          <cell r="A6906" t="str">
            <v>Q505</v>
          </cell>
          <cell r="B6906" t="str">
            <v>QUISTE EMBRIONARIO DEL LIGAMENTO ANCHO</v>
          </cell>
          <cell r="C6906" t="str">
            <v>093</v>
          </cell>
        </row>
        <row r="6907">
          <cell r="A6907" t="str">
            <v>Q506</v>
          </cell>
          <cell r="B6907" t="str">
            <v>OTRAS MALFORM. GONGEN. DE LA TROMPA DE FALOPIO Y DEL LIGAM. ANCHO</v>
          </cell>
          <cell r="C6907" t="str">
            <v>093</v>
          </cell>
        </row>
        <row r="6908">
          <cell r="A6908" t="str">
            <v>Q51</v>
          </cell>
          <cell r="B6908" t="str">
            <v>MALFORMACIONES CONGENITAS DEL UTERO Y DEL CUELLO UTERINO</v>
          </cell>
          <cell r="C6908" t="str">
            <v>093</v>
          </cell>
        </row>
        <row r="6909">
          <cell r="A6909" t="str">
            <v>Q510</v>
          </cell>
          <cell r="B6909" t="str">
            <v>AGENESIA Y APLASIA DEL UTERO</v>
          </cell>
          <cell r="C6909" t="str">
            <v>093</v>
          </cell>
        </row>
        <row r="6910">
          <cell r="A6910" t="str">
            <v>Q511</v>
          </cell>
          <cell r="B6910" t="str">
            <v>DIPLICACION DEL UERO CON DUPLICACION DEL CUELLO UTERINO Y DE LA VAGINA</v>
          </cell>
          <cell r="C6910" t="str">
            <v>093</v>
          </cell>
        </row>
        <row r="6911">
          <cell r="A6911" t="str">
            <v>Q512</v>
          </cell>
          <cell r="B6911" t="str">
            <v xml:space="preserve"> OTRA DUPLICACION DEL UTERO</v>
          </cell>
          <cell r="C6911" t="str">
            <v>093</v>
          </cell>
        </row>
        <row r="6912">
          <cell r="A6912" t="str">
            <v>Q513</v>
          </cell>
          <cell r="B6912" t="str">
            <v>UTERO BICORNE</v>
          </cell>
          <cell r="C6912" t="str">
            <v>093</v>
          </cell>
        </row>
        <row r="6913">
          <cell r="A6913" t="str">
            <v>Q514</v>
          </cell>
          <cell r="B6913" t="str">
            <v>UTERO UNICORNE</v>
          </cell>
          <cell r="C6913" t="str">
            <v>093</v>
          </cell>
        </row>
        <row r="6914">
          <cell r="A6914" t="str">
            <v>Q515</v>
          </cell>
          <cell r="B6914" t="str">
            <v>AGENESIA Y APLASIA DEL CUELLO UTERINO</v>
          </cell>
          <cell r="C6914" t="str">
            <v>093</v>
          </cell>
        </row>
        <row r="6915">
          <cell r="A6915" t="str">
            <v>Q516</v>
          </cell>
          <cell r="B6915" t="str">
            <v>QUISTE EMBRIONARIO DEL CUELLO UTERINO</v>
          </cell>
          <cell r="C6915" t="str">
            <v>093</v>
          </cell>
        </row>
        <row r="6916">
          <cell r="A6916" t="str">
            <v>Q517</v>
          </cell>
          <cell r="B6916" t="str">
            <v>FISTULA CONGENITA ENTRE EL UTERO Y EL TRACTO DIGESTIVO Y URINARIO</v>
          </cell>
          <cell r="C6916" t="str">
            <v>093</v>
          </cell>
        </row>
        <row r="6917">
          <cell r="A6917" t="str">
            <v>Q518</v>
          </cell>
          <cell r="B6917" t="str">
            <v>OTRAS MALFORMACIONES CONGENITAS DEL UTERO Y DEL CUELLO UTERINO</v>
          </cell>
          <cell r="C6917" t="str">
            <v>093</v>
          </cell>
        </row>
        <row r="6918">
          <cell r="A6918" t="str">
            <v>Q519</v>
          </cell>
          <cell r="B6918" t="str">
            <v>MALFORMACION CONGENITA DEL UTERO Y DEL CUELLO UTERINO, NO ESPECIFIC</v>
          </cell>
          <cell r="C6918" t="str">
            <v>093</v>
          </cell>
        </row>
        <row r="6919">
          <cell r="A6919" t="str">
            <v>Q52</v>
          </cell>
          <cell r="B6919" t="str">
            <v>OTRAS MALFORMACIONES CONGENITAS DE LOS ORGANOS GENITALES FEMENINOS</v>
          </cell>
          <cell r="C6919" t="str">
            <v>093</v>
          </cell>
        </row>
        <row r="6920">
          <cell r="A6920" t="str">
            <v>Q520</v>
          </cell>
          <cell r="B6920" t="str">
            <v>AUSENCIA CONGENITA DE LA VAGINA</v>
          </cell>
          <cell r="C6920" t="str">
            <v>093</v>
          </cell>
        </row>
        <row r="6921">
          <cell r="A6921" t="str">
            <v>Q521</v>
          </cell>
          <cell r="B6921" t="str">
            <v>DUPLICACION DE LA VAGINA</v>
          </cell>
          <cell r="C6921" t="str">
            <v>093</v>
          </cell>
        </row>
        <row r="6922">
          <cell r="A6922" t="str">
            <v>Q522</v>
          </cell>
          <cell r="B6922" t="str">
            <v>FISTULA RECTOVAGINAL CONGENITA</v>
          </cell>
          <cell r="C6922" t="str">
            <v>093</v>
          </cell>
        </row>
        <row r="6923">
          <cell r="A6923" t="str">
            <v>Q523</v>
          </cell>
          <cell r="B6923" t="str">
            <v>HIMEN IMPERFORADO</v>
          </cell>
          <cell r="C6923" t="str">
            <v>093</v>
          </cell>
        </row>
        <row r="6924">
          <cell r="A6924" t="str">
            <v>Q524</v>
          </cell>
          <cell r="B6924" t="str">
            <v>OTRAS MALFORMACIONES CONGENITAS DE LA VAGINA</v>
          </cell>
          <cell r="C6924" t="str">
            <v>093</v>
          </cell>
        </row>
        <row r="6925">
          <cell r="A6925" t="str">
            <v>Q525</v>
          </cell>
          <cell r="B6925" t="str">
            <v>FUSION DE LABIOS DE LA VULVA</v>
          </cell>
          <cell r="C6925" t="str">
            <v>093</v>
          </cell>
        </row>
        <row r="6926">
          <cell r="A6926" t="str">
            <v>Q526</v>
          </cell>
          <cell r="B6926" t="str">
            <v>MALFORMACION CONGENITA DEL CLITORIS</v>
          </cell>
          <cell r="C6926" t="str">
            <v>093</v>
          </cell>
        </row>
        <row r="6927">
          <cell r="A6927" t="str">
            <v>Q527</v>
          </cell>
          <cell r="B6927" t="str">
            <v>OTRAS MALFORMACIONES CONGENITAS DE LA VULVA</v>
          </cell>
          <cell r="C6927" t="str">
            <v>093</v>
          </cell>
        </row>
        <row r="6928">
          <cell r="A6928" t="str">
            <v>Q528</v>
          </cell>
          <cell r="B6928" t="str">
            <v>OTRAS MALFORM. CONGEN. DE LOS ORGANOS GENITALES FEMENINOS, ESPECIF</v>
          </cell>
          <cell r="C6928" t="str">
            <v>093</v>
          </cell>
        </row>
        <row r="6929">
          <cell r="A6929" t="str">
            <v>Q529</v>
          </cell>
          <cell r="B6929" t="str">
            <v>MALFORMACION CONGENITA DE LOS ORGANOS FEMENINOS, NO ESPECIFICADA</v>
          </cell>
          <cell r="C6929" t="str">
            <v>093</v>
          </cell>
        </row>
        <row r="6930">
          <cell r="A6930" t="str">
            <v>Q53</v>
          </cell>
          <cell r="B6930" t="str">
            <v>TESTICULO NO DESCENDIDO</v>
          </cell>
          <cell r="C6930" t="str">
            <v>093</v>
          </cell>
        </row>
        <row r="6931">
          <cell r="A6931" t="str">
            <v>Q530</v>
          </cell>
          <cell r="B6931" t="str">
            <v>ECTOPIA TESTICULAR</v>
          </cell>
          <cell r="C6931" t="str">
            <v>093</v>
          </cell>
        </row>
        <row r="6932">
          <cell r="A6932" t="str">
            <v>Q531</v>
          </cell>
          <cell r="B6932" t="str">
            <v>TESTICULO NO DESCENDIDO, UNILATERAL</v>
          </cell>
          <cell r="C6932" t="str">
            <v>093</v>
          </cell>
        </row>
        <row r="6933">
          <cell r="A6933" t="str">
            <v>Q532</v>
          </cell>
          <cell r="B6933" t="str">
            <v>TESTICULO NO DESCENDIDO, BILATERAL</v>
          </cell>
          <cell r="C6933" t="str">
            <v>093</v>
          </cell>
        </row>
        <row r="6934">
          <cell r="A6934" t="str">
            <v>Q539</v>
          </cell>
          <cell r="B6934" t="str">
            <v>TESTICULO NO DESCENDIDO, SIN OTRA ESPECIFICACION</v>
          </cell>
          <cell r="C6934" t="str">
            <v>093</v>
          </cell>
        </row>
        <row r="6935">
          <cell r="A6935" t="str">
            <v>Q54</v>
          </cell>
          <cell r="B6935" t="str">
            <v>HIPOSPADIAS</v>
          </cell>
          <cell r="C6935" t="str">
            <v>093</v>
          </cell>
        </row>
        <row r="6936">
          <cell r="A6936" t="str">
            <v>Q540</v>
          </cell>
          <cell r="B6936" t="str">
            <v>HIPOSPADIAS DEL GLANDE</v>
          </cell>
          <cell r="C6936" t="str">
            <v>093</v>
          </cell>
        </row>
        <row r="6937">
          <cell r="A6937" t="str">
            <v>Q541</v>
          </cell>
          <cell r="B6937" t="str">
            <v>HIPOSPADIAS PENEANA</v>
          </cell>
          <cell r="C6937" t="str">
            <v>093</v>
          </cell>
        </row>
        <row r="6938">
          <cell r="A6938" t="str">
            <v>Q542</v>
          </cell>
          <cell r="B6938" t="str">
            <v>HIPOSPADIAS PENOSCROTAL</v>
          </cell>
          <cell r="C6938" t="str">
            <v>093</v>
          </cell>
        </row>
        <row r="6939">
          <cell r="A6939" t="str">
            <v>Q543</v>
          </cell>
          <cell r="B6939" t="str">
            <v>HIPOSPADIAS PERINEAL</v>
          </cell>
          <cell r="C6939" t="str">
            <v>093</v>
          </cell>
        </row>
        <row r="6940">
          <cell r="A6940" t="str">
            <v>Q544</v>
          </cell>
          <cell r="B6940" t="str">
            <v>ENCORDAMIENTO CONGENITO DEL PENE</v>
          </cell>
          <cell r="C6940" t="str">
            <v>093</v>
          </cell>
        </row>
        <row r="6941">
          <cell r="A6941" t="str">
            <v>Q548</v>
          </cell>
          <cell r="B6941" t="str">
            <v>OTRAS HIPOSPADIAS</v>
          </cell>
          <cell r="C6941" t="str">
            <v>093</v>
          </cell>
        </row>
        <row r="6942">
          <cell r="A6942" t="str">
            <v>Q549</v>
          </cell>
          <cell r="B6942" t="str">
            <v>HIPOSPADIAS, NO ESPECIFICADA</v>
          </cell>
          <cell r="C6942" t="str">
            <v>093</v>
          </cell>
        </row>
        <row r="6943">
          <cell r="A6943" t="str">
            <v>Q55</v>
          </cell>
          <cell r="B6943" t="str">
            <v>OTRAS MALFORMACIONES CONGENITAS DE LOS ORGANOS GENITALES MASCULINOS</v>
          </cell>
          <cell r="C6943" t="str">
            <v>093</v>
          </cell>
        </row>
        <row r="6944">
          <cell r="A6944" t="str">
            <v>Q550</v>
          </cell>
          <cell r="B6944" t="str">
            <v>AUSENCIA Y APLASIA DEL TESTICULO</v>
          </cell>
          <cell r="C6944" t="str">
            <v>093</v>
          </cell>
        </row>
        <row r="6945">
          <cell r="A6945" t="str">
            <v>Q551</v>
          </cell>
          <cell r="B6945" t="str">
            <v>HIPOPLASIA DEL TESTICULO Y DEL ESCROTO</v>
          </cell>
          <cell r="C6945" t="str">
            <v>093</v>
          </cell>
        </row>
        <row r="6946">
          <cell r="A6946" t="str">
            <v>Q552</v>
          </cell>
          <cell r="B6946" t="str">
            <v>OTRAS MALFORMACIONES CONGENITAS DE LOS TESTICULOS Y DEL ESCROTO</v>
          </cell>
          <cell r="C6946" t="str">
            <v>093</v>
          </cell>
        </row>
        <row r="6947">
          <cell r="A6947" t="str">
            <v>Q553</v>
          </cell>
          <cell r="B6947" t="str">
            <v>ATRESIA DEL CONDUCTO DEFERENTE</v>
          </cell>
          <cell r="C6947" t="str">
            <v>093</v>
          </cell>
        </row>
        <row r="6948">
          <cell r="A6948" t="str">
            <v>Q554</v>
          </cell>
          <cell r="B6948" t="str">
            <v>OTRAS MALFORM. CONGEN. DE LOS CONDUC. DEFERENTE, DEL EPIDIDIMO, DE LAS</v>
          </cell>
          <cell r="C6948" t="str">
            <v>093</v>
          </cell>
        </row>
        <row r="6949">
          <cell r="A6949" t="str">
            <v>Q555</v>
          </cell>
          <cell r="B6949" t="str">
            <v>APLASIA Y AUSENCIA CONGENITA DEL PENE</v>
          </cell>
          <cell r="C6949" t="str">
            <v>093</v>
          </cell>
        </row>
        <row r="6950">
          <cell r="A6950" t="str">
            <v>Q556</v>
          </cell>
          <cell r="B6950" t="str">
            <v>OTRAS MALFORMACIONES CONGENITAS DEL PENE</v>
          </cell>
          <cell r="C6950" t="str">
            <v>093</v>
          </cell>
        </row>
        <row r="6951">
          <cell r="A6951" t="str">
            <v>Q558</v>
          </cell>
          <cell r="B6951" t="str">
            <v>OTRAS MALFORM. CONGEN. DE LOS ORG. GENIT. MASCULINOS, ESPECIFICADAS</v>
          </cell>
          <cell r="C6951" t="str">
            <v>093</v>
          </cell>
        </row>
        <row r="6952">
          <cell r="A6952" t="str">
            <v>Q559</v>
          </cell>
          <cell r="B6952" t="str">
            <v>MALFORMACION CONG. DE LOS ORGANOS GENITALES MASCULINOS, NO ESPECIF</v>
          </cell>
          <cell r="C6952" t="str">
            <v>093</v>
          </cell>
        </row>
        <row r="6953">
          <cell r="A6953" t="str">
            <v>Q56</v>
          </cell>
          <cell r="B6953" t="str">
            <v>SEXO INDETERMINADO Y SEUDOHERMAFRODITISMO</v>
          </cell>
          <cell r="C6953" t="str">
            <v>093</v>
          </cell>
        </row>
        <row r="6954">
          <cell r="A6954" t="str">
            <v>Q560</v>
          </cell>
          <cell r="B6954" t="str">
            <v>HERMAFRODITISMO, NO CLASIFICADO EN OTRA PARTE</v>
          </cell>
          <cell r="C6954" t="str">
            <v>093</v>
          </cell>
        </row>
        <row r="6955">
          <cell r="A6955" t="str">
            <v>Q561</v>
          </cell>
          <cell r="B6955" t="str">
            <v>SEUDOHERMAFRODITISMO MASCULINO, NO CLASIFICADO EN OTRA PARTE</v>
          </cell>
          <cell r="C6955" t="str">
            <v>093</v>
          </cell>
        </row>
        <row r="6956">
          <cell r="A6956" t="str">
            <v>Q562</v>
          </cell>
          <cell r="B6956" t="str">
            <v>SEUDOHERMAFRODITISMO FEMENINO, NO CLASIFICADO EN OTRA PARTE</v>
          </cell>
          <cell r="C6956" t="str">
            <v>093</v>
          </cell>
        </row>
        <row r="6957">
          <cell r="A6957" t="str">
            <v>Q563</v>
          </cell>
          <cell r="B6957" t="str">
            <v>SEUDOHERMAFRODITISMO, NO ESPECIFICADO</v>
          </cell>
          <cell r="C6957" t="str">
            <v>093</v>
          </cell>
        </row>
        <row r="6958">
          <cell r="A6958" t="str">
            <v>Q564</v>
          </cell>
          <cell r="B6958" t="str">
            <v>SEXO INDETERMINADO, SIN OTRA ESPECIFICACION</v>
          </cell>
          <cell r="C6958" t="str">
            <v>093</v>
          </cell>
        </row>
        <row r="6959">
          <cell r="A6959" t="str">
            <v>Q60</v>
          </cell>
          <cell r="B6959" t="str">
            <v>AGENESIA RENAL Y OTRAS MALFORMACIONES HIPOPLASICAS DEL RIÑON</v>
          </cell>
          <cell r="C6959" t="str">
            <v>093</v>
          </cell>
        </row>
        <row r="6960">
          <cell r="A6960" t="str">
            <v>Q600</v>
          </cell>
          <cell r="B6960" t="str">
            <v>AGENESIA RENAL, UNILATERAL</v>
          </cell>
          <cell r="C6960" t="str">
            <v>093</v>
          </cell>
        </row>
        <row r="6961">
          <cell r="A6961" t="str">
            <v>Q601</v>
          </cell>
          <cell r="B6961" t="str">
            <v>AGENESIA RENAL, BILATERAL</v>
          </cell>
          <cell r="C6961" t="str">
            <v>093</v>
          </cell>
        </row>
        <row r="6962">
          <cell r="A6962" t="str">
            <v>Q602</v>
          </cell>
          <cell r="B6962" t="str">
            <v>AGENESIA RENAL, SIN OTRA ESPECIFICACION</v>
          </cell>
          <cell r="C6962" t="str">
            <v>093</v>
          </cell>
        </row>
        <row r="6963">
          <cell r="A6963" t="str">
            <v>Q603</v>
          </cell>
          <cell r="B6963" t="str">
            <v>HIPOPLASIA RENAL, UNILATERAL</v>
          </cell>
          <cell r="C6963" t="str">
            <v>093</v>
          </cell>
        </row>
        <row r="6964">
          <cell r="A6964" t="str">
            <v>Q604</v>
          </cell>
          <cell r="B6964" t="str">
            <v>HIPOPLASIA RENAL, BILATERAL</v>
          </cell>
          <cell r="C6964" t="str">
            <v>093</v>
          </cell>
        </row>
        <row r="6965">
          <cell r="A6965" t="str">
            <v>Q605</v>
          </cell>
          <cell r="B6965" t="str">
            <v>HIPOPLASIA RENAL, NO ESPECIFICADA</v>
          </cell>
          <cell r="C6965" t="str">
            <v>093</v>
          </cell>
        </row>
        <row r="6966">
          <cell r="A6966" t="str">
            <v>Q606</v>
          </cell>
          <cell r="B6966" t="str">
            <v>SINDROME DE POTTER</v>
          </cell>
          <cell r="C6966" t="str">
            <v>093</v>
          </cell>
        </row>
        <row r="6967">
          <cell r="A6967" t="str">
            <v>Q61</v>
          </cell>
          <cell r="B6967" t="str">
            <v>ENFERMEDAD QUISTICA DEL RIÑON</v>
          </cell>
          <cell r="C6967" t="str">
            <v>093</v>
          </cell>
        </row>
        <row r="6968">
          <cell r="A6968" t="str">
            <v>Q610</v>
          </cell>
          <cell r="B6968" t="str">
            <v>QUISTE RENAL SOLITARIO CONGENITO</v>
          </cell>
          <cell r="C6968" t="str">
            <v>093</v>
          </cell>
        </row>
        <row r="6969">
          <cell r="A6969" t="str">
            <v>Q611</v>
          </cell>
          <cell r="B6969" t="str">
            <v>RIÑON POLIQUISTICO, TIPO INFANTIL</v>
          </cell>
          <cell r="C6969" t="str">
            <v>093</v>
          </cell>
        </row>
        <row r="6970">
          <cell r="A6970" t="str">
            <v>Q612</v>
          </cell>
          <cell r="B6970" t="str">
            <v>RIÑON POLIQUISTICO, TIPO ADULTO</v>
          </cell>
          <cell r="C6970" t="str">
            <v>093</v>
          </cell>
        </row>
        <row r="6971">
          <cell r="A6971" t="str">
            <v>Q613</v>
          </cell>
          <cell r="B6971" t="str">
            <v>RIÑON POLIQUISTICO, TIPO NO ESPECIFICADO</v>
          </cell>
          <cell r="C6971" t="str">
            <v>093</v>
          </cell>
        </row>
        <row r="6972">
          <cell r="A6972" t="str">
            <v>Q614</v>
          </cell>
          <cell r="B6972" t="str">
            <v>DISPLASIA RENAL</v>
          </cell>
          <cell r="C6972" t="str">
            <v>093</v>
          </cell>
        </row>
        <row r="6973">
          <cell r="A6973" t="str">
            <v>Q615</v>
          </cell>
          <cell r="B6973" t="str">
            <v>RIÑON QUISTICO MEDULAR</v>
          </cell>
          <cell r="C6973" t="str">
            <v>093</v>
          </cell>
        </row>
        <row r="6974">
          <cell r="A6974" t="str">
            <v>Q618</v>
          </cell>
          <cell r="B6974" t="str">
            <v>OTRAS ENFERMEDADES RENALES QUISTICAS</v>
          </cell>
          <cell r="C6974" t="str">
            <v>093</v>
          </cell>
        </row>
        <row r="6975">
          <cell r="A6975" t="str">
            <v>Q619</v>
          </cell>
          <cell r="B6975" t="str">
            <v>ENFERMEDAD QUISTICA DEL RIÑON, NO ESPECIFICADA</v>
          </cell>
          <cell r="C6975" t="str">
            <v>093</v>
          </cell>
        </row>
        <row r="6976">
          <cell r="A6976" t="str">
            <v>Q62</v>
          </cell>
          <cell r="B6976" t="str">
            <v>DEFECTOS OBSTRUCTIVOS CONG. DE LA PELVIS RENAL Y MALFORM. CONG. DEL UR</v>
          </cell>
          <cell r="C6976" t="str">
            <v>093</v>
          </cell>
        </row>
        <row r="6977">
          <cell r="A6977" t="str">
            <v>Q620</v>
          </cell>
          <cell r="B6977" t="str">
            <v>HIDRONEFROSIS CONGENITA</v>
          </cell>
          <cell r="C6977" t="str">
            <v>093</v>
          </cell>
        </row>
        <row r="6978">
          <cell r="A6978" t="str">
            <v>Q621</v>
          </cell>
          <cell r="B6978" t="str">
            <v>ATRESIA Y ESTENOSIS DEL URETER</v>
          </cell>
          <cell r="C6978" t="str">
            <v>093</v>
          </cell>
        </row>
        <row r="6979">
          <cell r="A6979" t="str">
            <v>Q622</v>
          </cell>
          <cell r="B6979" t="str">
            <v>MEGALOURETER CONGENITO</v>
          </cell>
          <cell r="C6979" t="str">
            <v>093</v>
          </cell>
        </row>
        <row r="6980">
          <cell r="A6980" t="str">
            <v>Q623</v>
          </cell>
          <cell r="B6980" t="str">
            <v>OTROS DEFECTOS OBSTRUCTIVOS DE LA PELVIS RENAL Y DEL URETER</v>
          </cell>
          <cell r="C6980" t="str">
            <v>093</v>
          </cell>
        </row>
        <row r="6981">
          <cell r="A6981" t="str">
            <v>Q624</v>
          </cell>
          <cell r="B6981" t="str">
            <v>AGENECIA DEL URETER</v>
          </cell>
          <cell r="C6981" t="str">
            <v>093</v>
          </cell>
        </row>
        <row r="6982">
          <cell r="A6982" t="str">
            <v>Q625</v>
          </cell>
          <cell r="B6982" t="str">
            <v>DUPLICACION DEL URETER</v>
          </cell>
          <cell r="C6982" t="str">
            <v>093</v>
          </cell>
        </row>
        <row r="6983">
          <cell r="A6983" t="str">
            <v>Q626</v>
          </cell>
          <cell r="B6983" t="str">
            <v>MALA POSICION DEL URETER</v>
          </cell>
          <cell r="C6983" t="str">
            <v>093</v>
          </cell>
        </row>
        <row r="6984">
          <cell r="A6984" t="str">
            <v>Q627</v>
          </cell>
          <cell r="B6984" t="str">
            <v>REFLUJO VESICO-URETERO- RENAL CONGENITO</v>
          </cell>
          <cell r="C6984" t="str">
            <v>093</v>
          </cell>
        </row>
        <row r="6985">
          <cell r="A6985" t="str">
            <v>Q628</v>
          </cell>
          <cell r="B6985" t="str">
            <v>OTRAS MALFORMACIONES CONGENITAS DEL URETER</v>
          </cell>
          <cell r="C6985" t="str">
            <v>093</v>
          </cell>
        </row>
        <row r="6986">
          <cell r="A6986" t="str">
            <v>Q63</v>
          </cell>
          <cell r="B6986" t="str">
            <v>OTRAS MALFORMACIONES CONGENITAS DEL RIÑON</v>
          </cell>
          <cell r="C6986" t="str">
            <v>093</v>
          </cell>
        </row>
        <row r="6987">
          <cell r="A6987" t="str">
            <v>Q630</v>
          </cell>
          <cell r="B6987" t="str">
            <v>RIÑON SUPERNUMERARIO</v>
          </cell>
          <cell r="C6987" t="str">
            <v>093</v>
          </cell>
        </row>
        <row r="6988">
          <cell r="A6988" t="str">
            <v>Q631</v>
          </cell>
          <cell r="B6988" t="str">
            <v>RIÑON LOBULADO, FUSIONADO Y HERRADURA</v>
          </cell>
          <cell r="C6988" t="str">
            <v>093</v>
          </cell>
        </row>
        <row r="6989">
          <cell r="A6989" t="str">
            <v>Q632</v>
          </cell>
          <cell r="B6989" t="str">
            <v>RIÑON ECTOPICO</v>
          </cell>
          <cell r="C6989" t="str">
            <v>093</v>
          </cell>
        </row>
        <row r="6990">
          <cell r="A6990" t="str">
            <v>Q633</v>
          </cell>
          <cell r="B6990" t="str">
            <v>HIPERPLASIA RENAL Y RIÑON GIGANTE</v>
          </cell>
          <cell r="C6990" t="str">
            <v>093</v>
          </cell>
        </row>
        <row r="6991">
          <cell r="A6991" t="str">
            <v>Q638</v>
          </cell>
          <cell r="B6991" t="str">
            <v>OTRAS MALFORMACIONES CONGENITAS DEL RIÑON, ESPECIFICADAS</v>
          </cell>
          <cell r="C6991" t="str">
            <v>093</v>
          </cell>
        </row>
        <row r="6992">
          <cell r="A6992" t="str">
            <v>Q639</v>
          </cell>
          <cell r="B6992" t="str">
            <v>MALFORMACION CONGENITA DEL RIÑON, NO ESPECIFICADA</v>
          </cell>
          <cell r="C6992" t="str">
            <v>093</v>
          </cell>
        </row>
        <row r="6993">
          <cell r="A6993" t="str">
            <v>Q64</v>
          </cell>
          <cell r="B6993" t="str">
            <v>OTRAS MALFORMACIONES CONGENITAS DEL SISTEMA URINARIO</v>
          </cell>
          <cell r="C6993" t="str">
            <v>093</v>
          </cell>
        </row>
        <row r="6994">
          <cell r="A6994" t="str">
            <v>Q640</v>
          </cell>
          <cell r="B6994" t="str">
            <v>EPISPADIAS</v>
          </cell>
          <cell r="C6994" t="str">
            <v>093</v>
          </cell>
        </row>
        <row r="6995">
          <cell r="A6995" t="str">
            <v>Q641</v>
          </cell>
          <cell r="B6995" t="str">
            <v>EXTROFIA DE LA VEJIGA URINARIA</v>
          </cell>
          <cell r="C6995" t="str">
            <v>093</v>
          </cell>
        </row>
        <row r="6996">
          <cell r="A6996" t="str">
            <v>Q642</v>
          </cell>
          <cell r="B6996" t="str">
            <v>VALVULA URETRALES POSTERIORES CONGENITAS</v>
          </cell>
          <cell r="C6996" t="str">
            <v>093</v>
          </cell>
        </row>
        <row r="6997">
          <cell r="A6997" t="str">
            <v>Q643</v>
          </cell>
          <cell r="B6997" t="str">
            <v>OTRAS ATRESIAS Y ESTENOSIS DE LA URETRA Y DEL CUELLO DE LA VEJIGA</v>
          </cell>
          <cell r="C6997" t="str">
            <v>093</v>
          </cell>
        </row>
        <row r="6998">
          <cell r="A6998" t="str">
            <v>Q644</v>
          </cell>
          <cell r="B6998" t="str">
            <v>MALFORMACION DEL URACO</v>
          </cell>
          <cell r="C6998" t="str">
            <v>093</v>
          </cell>
        </row>
        <row r="6999">
          <cell r="A6999" t="str">
            <v>Q645</v>
          </cell>
          <cell r="B6999" t="str">
            <v>AUSENCIA CONGENITA DE LA VEJIGA Y DE LA URETRA</v>
          </cell>
          <cell r="C6999" t="str">
            <v>093</v>
          </cell>
        </row>
        <row r="7000">
          <cell r="A7000" t="str">
            <v>Q646</v>
          </cell>
          <cell r="B7000" t="str">
            <v>DIVERTICULO CONGENITO DE LA VAJIGA</v>
          </cell>
          <cell r="C7000" t="str">
            <v>093</v>
          </cell>
        </row>
        <row r="7001">
          <cell r="A7001" t="str">
            <v>Q647</v>
          </cell>
          <cell r="B7001" t="str">
            <v>OTRAS MALFORMACIONES CONGENITAS DE LA VEJIGA Y DE LA URETRA</v>
          </cell>
          <cell r="C7001" t="str">
            <v>093</v>
          </cell>
        </row>
        <row r="7002">
          <cell r="A7002" t="str">
            <v>Q648</v>
          </cell>
          <cell r="B7002" t="str">
            <v>OTRAS MALFORMACIONES CONGENITAS DEL APARATO URINARIO, ESPECIFICADAS</v>
          </cell>
          <cell r="C7002" t="str">
            <v>093</v>
          </cell>
        </row>
        <row r="7003">
          <cell r="A7003" t="str">
            <v>Q649</v>
          </cell>
          <cell r="B7003" t="str">
            <v>MALFORMACION CONGENITA DEL APARATO URINARIO, NO ESPECIFICADA</v>
          </cell>
          <cell r="C7003" t="str">
            <v>093</v>
          </cell>
        </row>
        <row r="7004">
          <cell r="A7004" t="str">
            <v>Q65</v>
          </cell>
          <cell r="B7004" t="str">
            <v>DEFOMIDADES CONGENITAS DE LA CADERA</v>
          </cell>
          <cell r="C7004" t="str">
            <v>093</v>
          </cell>
        </row>
        <row r="7005">
          <cell r="A7005" t="str">
            <v>Q650</v>
          </cell>
          <cell r="B7005" t="str">
            <v>LUXACION CONGENITA DE LA CADERA, UNILATERAL</v>
          </cell>
          <cell r="C7005" t="str">
            <v>093</v>
          </cell>
        </row>
        <row r="7006">
          <cell r="A7006" t="str">
            <v>Q651</v>
          </cell>
          <cell r="B7006" t="str">
            <v>LUXACION CONGENITA DE LA CADERA, BILATERAL</v>
          </cell>
          <cell r="C7006" t="str">
            <v>093</v>
          </cell>
        </row>
        <row r="7007">
          <cell r="A7007" t="str">
            <v>Q652</v>
          </cell>
          <cell r="B7007" t="str">
            <v>LUXACION CONGENITA DE LA CADERA, NO ESPECIFICADA</v>
          </cell>
          <cell r="C7007" t="str">
            <v>093</v>
          </cell>
        </row>
        <row r="7008">
          <cell r="A7008" t="str">
            <v>Q653</v>
          </cell>
          <cell r="B7008" t="str">
            <v>SUBLUXACION CONGENITA DE LA CADERA, UNILATERAL</v>
          </cell>
          <cell r="C7008" t="str">
            <v>093</v>
          </cell>
        </row>
        <row r="7009">
          <cell r="A7009" t="str">
            <v>Q654</v>
          </cell>
          <cell r="B7009" t="str">
            <v>SUBLUXACION CONGENITA DE LA CADERA, BILATERAL</v>
          </cell>
          <cell r="C7009" t="str">
            <v>093</v>
          </cell>
        </row>
        <row r="7010">
          <cell r="A7010" t="str">
            <v>Q655</v>
          </cell>
          <cell r="B7010" t="str">
            <v>SUBLUXACION CONGENITA DE LA CADERA, NO ESPECIFICADA</v>
          </cell>
          <cell r="C7010" t="str">
            <v>093</v>
          </cell>
        </row>
        <row r="7011">
          <cell r="A7011" t="str">
            <v>Q656</v>
          </cell>
          <cell r="B7011" t="str">
            <v>CADERA INESTABLE</v>
          </cell>
          <cell r="C7011" t="str">
            <v>093</v>
          </cell>
        </row>
        <row r="7012">
          <cell r="A7012" t="str">
            <v>Q658</v>
          </cell>
          <cell r="B7012" t="str">
            <v>OTRAS DEFORMIDADES CONGENITAS DE LA CADERA</v>
          </cell>
          <cell r="C7012" t="str">
            <v>093</v>
          </cell>
        </row>
        <row r="7013">
          <cell r="A7013" t="str">
            <v>Q659</v>
          </cell>
          <cell r="B7013" t="str">
            <v>DEFORMIDAD CONGENITA DE LA CADERA, NO ESPECIFICADA</v>
          </cell>
          <cell r="C7013" t="str">
            <v>093</v>
          </cell>
        </row>
        <row r="7014">
          <cell r="A7014" t="str">
            <v>Q66</v>
          </cell>
          <cell r="B7014" t="str">
            <v>DEFORMIDADES CONGENITAS DE LOS PIES</v>
          </cell>
          <cell r="C7014" t="str">
            <v>093</v>
          </cell>
        </row>
        <row r="7015">
          <cell r="A7015" t="str">
            <v>Q660</v>
          </cell>
          <cell r="B7015" t="str">
            <v>TAPILES EQUINOVARUS</v>
          </cell>
          <cell r="C7015" t="str">
            <v>093</v>
          </cell>
        </row>
        <row r="7016">
          <cell r="A7016" t="str">
            <v>Q661</v>
          </cell>
          <cell r="B7016" t="str">
            <v>TAPILES CALCANEOVARUS</v>
          </cell>
          <cell r="C7016" t="str">
            <v>093</v>
          </cell>
        </row>
        <row r="7017">
          <cell r="A7017" t="str">
            <v>Q662</v>
          </cell>
          <cell r="B7017" t="str">
            <v>METATARSUS VARUS</v>
          </cell>
          <cell r="C7017" t="str">
            <v>093</v>
          </cell>
        </row>
        <row r="7018">
          <cell r="A7018" t="str">
            <v>Q663</v>
          </cell>
          <cell r="B7018" t="str">
            <v>OTRAS DEFORMIDADES VARUS CONGENITAS DE LOS PIES</v>
          </cell>
          <cell r="C7018" t="str">
            <v>093</v>
          </cell>
        </row>
        <row r="7019">
          <cell r="A7019" t="str">
            <v>Q664</v>
          </cell>
          <cell r="B7019" t="str">
            <v>TAPILES CALCANEOVALGUS</v>
          </cell>
          <cell r="C7019" t="str">
            <v>093</v>
          </cell>
        </row>
        <row r="7020">
          <cell r="A7020" t="str">
            <v>Q665</v>
          </cell>
          <cell r="B7020" t="str">
            <v>PIE PLANO CONGENITO</v>
          </cell>
          <cell r="C7020" t="str">
            <v>093</v>
          </cell>
        </row>
        <row r="7021">
          <cell r="A7021" t="str">
            <v>Q666</v>
          </cell>
          <cell r="B7021" t="str">
            <v>OTRAS DEFORMIDADES VALGUS CONGENITAS DE LOS PIES</v>
          </cell>
          <cell r="C7021" t="str">
            <v>093</v>
          </cell>
        </row>
        <row r="7022">
          <cell r="A7022" t="str">
            <v>Q667</v>
          </cell>
          <cell r="B7022" t="str">
            <v>PIE CAVUS</v>
          </cell>
          <cell r="C7022" t="str">
            <v>093</v>
          </cell>
        </row>
        <row r="7023">
          <cell r="A7023" t="str">
            <v>Q668</v>
          </cell>
          <cell r="B7023" t="str">
            <v>OTRAS DEFORMIDADES CONGENITAS DE LOS PIES</v>
          </cell>
          <cell r="C7023" t="str">
            <v>093</v>
          </cell>
        </row>
        <row r="7024">
          <cell r="A7024" t="str">
            <v>Q669</v>
          </cell>
          <cell r="B7024" t="str">
            <v>DEFORMIDAD CONGENITA DE LOS PIES, NO ESPECIFICADA</v>
          </cell>
          <cell r="C7024" t="str">
            <v>093</v>
          </cell>
        </row>
        <row r="7025">
          <cell r="A7025" t="str">
            <v>Q67</v>
          </cell>
          <cell r="B7025" t="str">
            <v>DEFORMIDADES OSTEOMUSCULARES CONG. DE LA CABEZA, DE LA CARA, DE LA COL</v>
          </cell>
          <cell r="C7025" t="str">
            <v>093</v>
          </cell>
        </row>
        <row r="7026">
          <cell r="A7026" t="str">
            <v>Q670</v>
          </cell>
          <cell r="B7026" t="str">
            <v>ASIMETRIA FACIAL</v>
          </cell>
          <cell r="C7026" t="str">
            <v>093</v>
          </cell>
        </row>
        <row r="7027">
          <cell r="A7027" t="str">
            <v>Q671</v>
          </cell>
          <cell r="B7027" t="str">
            <v>FACIES COMPRIMIDA</v>
          </cell>
          <cell r="C7027" t="str">
            <v>093</v>
          </cell>
        </row>
        <row r="7028">
          <cell r="A7028" t="str">
            <v>Q672</v>
          </cell>
          <cell r="B7028" t="str">
            <v>DOLICOCEFALIA</v>
          </cell>
          <cell r="C7028" t="str">
            <v>093</v>
          </cell>
        </row>
        <row r="7029">
          <cell r="A7029" t="str">
            <v>Q673</v>
          </cell>
          <cell r="B7029" t="str">
            <v>PLAGIOCEFALIA</v>
          </cell>
          <cell r="C7029" t="str">
            <v>093</v>
          </cell>
        </row>
        <row r="7030">
          <cell r="A7030" t="str">
            <v>Q674</v>
          </cell>
          <cell r="B7030" t="str">
            <v>OTRAS DEFORMIDADES CONG. DEL CRANEO, DE LA CARA Y DE LA MANDIBULA</v>
          </cell>
          <cell r="C7030" t="str">
            <v>093</v>
          </cell>
        </row>
        <row r="7031">
          <cell r="A7031" t="str">
            <v>Q675</v>
          </cell>
          <cell r="B7031" t="str">
            <v>DEFORMIDAD CONGENITA DE LA COLUMNA VERTEBRAL</v>
          </cell>
          <cell r="C7031" t="str">
            <v>093</v>
          </cell>
        </row>
        <row r="7032">
          <cell r="A7032" t="str">
            <v>Q676</v>
          </cell>
          <cell r="B7032" t="str">
            <v>TORAX EXCAVADO</v>
          </cell>
          <cell r="C7032" t="str">
            <v>093</v>
          </cell>
        </row>
        <row r="7033">
          <cell r="A7033" t="str">
            <v>Q677</v>
          </cell>
          <cell r="B7033" t="str">
            <v>TORAX EN QUILLA</v>
          </cell>
          <cell r="C7033" t="str">
            <v>093</v>
          </cell>
        </row>
        <row r="7034">
          <cell r="A7034" t="str">
            <v>Q678</v>
          </cell>
          <cell r="B7034" t="str">
            <v>OTRAS DEFORMIDADES CONGENITAS DEL TORAX</v>
          </cell>
          <cell r="C7034" t="str">
            <v>093</v>
          </cell>
        </row>
        <row r="7035">
          <cell r="A7035" t="str">
            <v>Q68</v>
          </cell>
          <cell r="B7035" t="str">
            <v>OTRAS DEFORMIDADES OSTEOMUSCULARES CONGENITAS</v>
          </cell>
          <cell r="C7035" t="str">
            <v>093</v>
          </cell>
        </row>
        <row r="7036">
          <cell r="A7036" t="str">
            <v>Q680</v>
          </cell>
          <cell r="B7036" t="str">
            <v>DEFORMIDAD CONGENITA DEL MUSCULO ESTERNOCLEIDOMASTOIDEO</v>
          </cell>
          <cell r="C7036" t="str">
            <v>093</v>
          </cell>
        </row>
        <row r="7037">
          <cell r="A7037" t="str">
            <v>Q681</v>
          </cell>
          <cell r="B7037" t="str">
            <v>DEFORMIDAD CONGENITA DE LA MANO</v>
          </cell>
          <cell r="C7037" t="str">
            <v>093</v>
          </cell>
        </row>
        <row r="7038">
          <cell r="A7038" t="str">
            <v>Q682</v>
          </cell>
          <cell r="B7038" t="str">
            <v>DEFORMIDAD CONGENITA DE LA RODILLA</v>
          </cell>
          <cell r="C7038" t="str">
            <v>093</v>
          </cell>
        </row>
        <row r="7039">
          <cell r="A7039" t="str">
            <v>Q683</v>
          </cell>
          <cell r="B7039" t="str">
            <v>CURVATURA CONGENITA DEL FEMUR</v>
          </cell>
          <cell r="C7039" t="str">
            <v>093</v>
          </cell>
        </row>
        <row r="7040">
          <cell r="A7040" t="str">
            <v>Q684</v>
          </cell>
          <cell r="B7040" t="str">
            <v>CURVATURA CONGENITA DE LA TIBIA Y DEL PERONE</v>
          </cell>
          <cell r="C7040" t="str">
            <v>093</v>
          </cell>
        </row>
        <row r="7041">
          <cell r="A7041" t="str">
            <v>Q685</v>
          </cell>
          <cell r="B7041" t="str">
            <v>CURVATURA CONGENITA DE HUESO (S) LARGO (S) DEL MIENBR. INFER. SIN OTRA</v>
          </cell>
          <cell r="C7041" t="str">
            <v>093</v>
          </cell>
        </row>
        <row r="7042">
          <cell r="A7042" t="str">
            <v>Q688</v>
          </cell>
          <cell r="B7042" t="str">
            <v>OTRAS DEFORMIDADES CONGENITAS OSTEOMUSCULARES, ESPECIFICADAS</v>
          </cell>
          <cell r="C7042" t="str">
            <v>093</v>
          </cell>
        </row>
        <row r="7043">
          <cell r="A7043" t="str">
            <v>Q69</v>
          </cell>
          <cell r="B7043" t="str">
            <v>POLIDACTILIA</v>
          </cell>
          <cell r="C7043" t="str">
            <v>093</v>
          </cell>
        </row>
        <row r="7044">
          <cell r="A7044" t="str">
            <v>Q690</v>
          </cell>
          <cell r="B7044" t="str">
            <v>DEDO(S) SUPERNUMERARIO(S) DE LA MANO</v>
          </cell>
          <cell r="C7044" t="str">
            <v>093</v>
          </cell>
        </row>
        <row r="7045">
          <cell r="A7045" t="str">
            <v>Q691</v>
          </cell>
          <cell r="B7045" t="str">
            <v>PULGAR(ES) SUPERNUMERARIO(S)</v>
          </cell>
          <cell r="C7045" t="str">
            <v>093</v>
          </cell>
        </row>
        <row r="7046">
          <cell r="A7046" t="str">
            <v>Q692</v>
          </cell>
          <cell r="B7046" t="str">
            <v>DEDO(S) SUPERNIMERARIO(S) DEL PIE</v>
          </cell>
          <cell r="C7046" t="str">
            <v>093</v>
          </cell>
        </row>
        <row r="7047">
          <cell r="A7047" t="str">
            <v>Q699</v>
          </cell>
          <cell r="B7047" t="str">
            <v>POLIDACTILIA, NO ESPECIFICAD</v>
          </cell>
          <cell r="C7047" t="str">
            <v>093</v>
          </cell>
        </row>
        <row r="7048">
          <cell r="A7048" t="str">
            <v>Q70</v>
          </cell>
          <cell r="B7048" t="str">
            <v>SINDACTILIA</v>
          </cell>
          <cell r="C7048" t="str">
            <v>093</v>
          </cell>
        </row>
        <row r="7049">
          <cell r="A7049" t="str">
            <v>Q700</v>
          </cell>
          <cell r="B7049" t="str">
            <v>FUSION DE LOS DEDOS DE LA MANO</v>
          </cell>
          <cell r="C7049" t="str">
            <v>093</v>
          </cell>
        </row>
        <row r="7050">
          <cell r="A7050" t="str">
            <v>Q701</v>
          </cell>
          <cell r="B7050" t="str">
            <v>MENBRANA INTERDIGITAL DE LA MANO</v>
          </cell>
          <cell r="C7050" t="str">
            <v>093</v>
          </cell>
        </row>
        <row r="7051">
          <cell r="A7051" t="str">
            <v>Q702</v>
          </cell>
          <cell r="B7051" t="str">
            <v>FUSION DE LOS DEDOS DEL PIE</v>
          </cell>
          <cell r="C7051" t="str">
            <v>093</v>
          </cell>
        </row>
        <row r="7052">
          <cell r="A7052" t="str">
            <v>Q703</v>
          </cell>
          <cell r="B7052" t="str">
            <v>MENBRANA INTERDIGITAL DEL PIE</v>
          </cell>
          <cell r="C7052" t="str">
            <v>093</v>
          </cell>
        </row>
        <row r="7053">
          <cell r="A7053" t="str">
            <v>Q704</v>
          </cell>
          <cell r="B7053" t="str">
            <v>POLISINDACTILIA</v>
          </cell>
          <cell r="C7053" t="str">
            <v>093</v>
          </cell>
        </row>
        <row r="7054">
          <cell r="A7054" t="str">
            <v>Q709</v>
          </cell>
          <cell r="B7054" t="str">
            <v>SINDACTILIA, NO ESPECIFICADA</v>
          </cell>
          <cell r="C7054" t="str">
            <v>093</v>
          </cell>
        </row>
        <row r="7055">
          <cell r="A7055" t="str">
            <v>Q71</v>
          </cell>
          <cell r="B7055" t="str">
            <v>DEFECTOS POR REDUCCION DEL MIEMBRO SUPEROR</v>
          </cell>
          <cell r="C7055" t="str">
            <v>093</v>
          </cell>
        </row>
        <row r="7056">
          <cell r="A7056" t="str">
            <v>Q710</v>
          </cell>
          <cell r="B7056" t="str">
            <v>AUSENCIA CONGENITA COMPLETA DEL (DE LOS) MIEMBRO(S) SUPERIOR(ES)</v>
          </cell>
          <cell r="C7056" t="str">
            <v>093</v>
          </cell>
        </row>
        <row r="7057">
          <cell r="A7057" t="str">
            <v>Q711</v>
          </cell>
          <cell r="B7057" t="str">
            <v>AUSENCIA CONG. DEL BRAZO Y DEL ANTABRAZO CON PRESENCIA DE LA MANO</v>
          </cell>
          <cell r="C7057" t="str">
            <v>093</v>
          </cell>
        </row>
        <row r="7058">
          <cell r="A7058" t="str">
            <v>Q712</v>
          </cell>
          <cell r="B7058" t="str">
            <v>AUSENCIA CONGENITA DEL ANTEBRAZO Y DE LA MANO</v>
          </cell>
          <cell r="C7058" t="str">
            <v>093</v>
          </cell>
        </row>
        <row r="7059">
          <cell r="A7059" t="str">
            <v>Q713</v>
          </cell>
          <cell r="B7059" t="str">
            <v>AUSENCIA CONGENITA DE LA MANO Y EL (LOS) DEDO(S)</v>
          </cell>
          <cell r="C7059" t="str">
            <v>093</v>
          </cell>
        </row>
        <row r="7060">
          <cell r="A7060" t="str">
            <v>Q714</v>
          </cell>
          <cell r="B7060" t="str">
            <v>DEFECTO POR REDUCCION LONGITUDINAL DEL RADIO</v>
          </cell>
          <cell r="C7060" t="str">
            <v>093</v>
          </cell>
        </row>
        <row r="7061">
          <cell r="A7061" t="str">
            <v>Q715</v>
          </cell>
          <cell r="B7061" t="str">
            <v>DEFECTO POR REDUCCION LONGITUDINAL DEL CUBITO</v>
          </cell>
          <cell r="C7061" t="str">
            <v>093</v>
          </cell>
        </row>
        <row r="7062">
          <cell r="A7062" t="str">
            <v>Q716</v>
          </cell>
          <cell r="B7062" t="str">
            <v>MANO EN PINZA DE LANGOSTA</v>
          </cell>
          <cell r="C7062" t="str">
            <v>093</v>
          </cell>
        </row>
        <row r="7063">
          <cell r="A7063" t="str">
            <v>Q718</v>
          </cell>
          <cell r="B7063" t="str">
            <v>OTROS DEFECTOS POR REDUCCION DEL  (DE LOS) MIEMBRO(S) SUPERIOR(ES)</v>
          </cell>
          <cell r="C7063" t="str">
            <v>093</v>
          </cell>
        </row>
        <row r="7064">
          <cell r="A7064" t="str">
            <v>Q719</v>
          </cell>
          <cell r="B7064" t="str">
            <v>DEFECTO POR REDUCCION DEL MIEMBRO SUPERIOR, NO ESPECIFICADO</v>
          </cell>
          <cell r="C7064" t="str">
            <v>093</v>
          </cell>
        </row>
        <row r="7065">
          <cell r="A7065" t="str">
            <v>Q72</v>
          </cell>
          <cell r="B7065" t="str">
            <v>DEFECTOS POR REDUCCION DEL MIEMBRO INFERIOR</v>
          </cell>
          <cell r="C7065" t="str">
            <v>093</v>
          </cell>
        </row>
        <row r="7066">
          <cell r="A7066" t="str">
            <v>Q720</v>
          </cell>
          <cell r="B7066" t="str">
            <v>AUSENCIA CONGENITA COMPLETA DEL (DE LOS) MIEMBRO(S) INFERIOR(ES)</v>
          </cell>
          <cell r="C7066" t="str">
            <v>093</v>
          </cell>
        </row>
        <row r="7067">
          <cell r="A7067" t="str">
            <v>Q721</v>
          </cell>
          <cell r="B7067" t="str">
            <v>AUSENCIA CONGENITA DEL MUSLO Y DE LA PIERNA CON PRESENCIA DEL PIE</v>
          </cell>
          <cell r="C7067" t="str">
            <v>093</v>
          </cell>
        </row>
        <row r="7068">
          <cell r="A7068" t="str">
            <v>Q722</v>
          </cell>
          <cell r="B7068" t="str">
            <v>AUSENCIA CONGENITA DE LA PIERNA Y DEL PIE</v>
          </cell>
          <cell r="C7068" t="str">
            <v>093</v>
          </cell>
        </row>
        <row r="7069">
          <cell r="A7069" t="str">
            <v>Q723</v>
          </cell>
          <cell r="B7069" t="str">
            <v>AUSENCIA CONGENITA DEL PIE Y DEDO(S) DEL PIE</v>
          </cell>
          <cell r="C7069" t="str">
            <v>093</v>
          </cell>
        </row>
        <row r="7070">
          <cell r="A7070" t="str">
            <v>Q724</v>
          </cell>
          <cell r="B7070" t="str">
            <v>CEFECTO POR REDUCCION LONGITUDINAL DEL FEMUR</v>
          </cell>
          <cell r="C7070" t="str">
            <v>093</v>
          </cell>
        </row>
        <row r="7071">
          <cell r="A7071" t="str">
            <v>Q725</v>
          </cell>
          <cell r="B7071" t="str">
            <v>DEFECTO POR REDUCCION LONGITUDINAL DE LA TIBIA</v>
          </cell>
          <cell r="C7071" t="str">
            <v>093</v>
          </cell>
        </row>
        <row r="7072">
          <cell r="A7072" t="str">
            <v>Q726</v>
          </cell>
          <cell r="B7072" t="str">
            <v>DEFECTO POR REDUCCION LONGITUDINAL DEL PERONE</v>
          </cell>
          <cell r="C7072" t="str">
            <v>093</v>
          </cell>
        </row>
        <row r="7073">
          <cell r="A7073" t="str">
            <v>Q727</v>
          </cell>
          <cell r="B7073" t="str">
            <v>PIE HENDIDO</v>
          </cell>
          <cell r="C7073" t="str">
            <v>093</v>
          </cell>
        </row>
        <row r="7074">
          <cell r="A7074" t="str">
            <v>Q728</v>
          </cell>
          <cell r="B7074" t="str">
            <v>OTROS DEFECTOS POR REDUCCION DEL (DE LOS) MIEMBRO(S) INFERIOR(ES)</v>
          </cell>
          <cell r="C7074" t="str">
            <v>093</v>
          </cell>
        </row>
        <row r="7075">
          <cell r="A7075" t="str">
            <v>Q729</v>
          </cell>
          <cell r="B7075" t="str">
            <v>DEFECTO POR REDUCCION DEL MIEMBRO INFERIOR, NO ESPECIFICADO</v>
          </cell>
          <cell r="C7075" t="str">
            <v>093</v>
          </cell>
        </row>
        <row r="7076">
          <cell r="A7076" t="str">
            <v>Q73</v>
          </cell>
          <cell r="B7076" t="str">
            <v>DEFECTOS POR REDUCCION DE MIEMBRO NO ESPECIFICADO</v>
          </cell>
          <cell r="C7076" t="str">
            <v>093</v>
          </cell>
        </row>
        <row r="7077">
          <cell r="A7077" t="str">
            <v>Q730</v>
          </cell>
          <cell r="B7077" t="str">
            <v>AUSENCIA COMPLETA DE MIEMBRO(S) NO ESPECIFICADO(S)</v>
          </cell>
          <cell r="C7077" t="str">
            <v>093</v>
          </cell>
        </row>
        <row r="7078">
          <cell r="A7078" t="str">
            <v>Q731</v>
          </cell>
          <cell r="B7078" t="str">
            <v>FOCOMELIA, MIEMBRO(S) NO ESPECIFICADO(S)</v>
          </cell>
          <cell r="C7078" t="str">
            <v>093</v>
          </cell>
        </row>
        <row r="7079">
          <cell r="A7079" t="str">
            <v>Q738</v>
          </cell>
          <cell r="B7079" t="str">
            <v>OTROS DEFECTOS POR REDUCCION DE MIEMBRO(S) NO ESPECIFICADO(S)</v>
          </cell>
          <cell r="C7079" t="str">
            <v>093</v>
          </cell>
        </row>
        <row r="7080">
          <cell r="A7080" t="str">
            <v>Q74</v>
          </cell>
          <cell r="B7080" t="str">
            <v>OTRAS ANOMALIAS CONGENITAS DEL (DE LOS) MIEMBROS(S)</v>
          </cell>
          <cell r="C7080" t="str">
            <v>093</v>
          </cell>
        </row>
        <row r="7081">
          <cell r="A7081" t="str">
            <v>Q740</v>
          </cell>
          <cell r="B7081" t="str">
            <v>OTRAS MALFORM. CONG. DEL (DE LOS) MIEMBRO(S) SUPEROR(ES), INCLUIDA LA</v>
          </cell>
          <cell r="C7081" t="str">
            <v>093</v>
          </cell>
        </row>
        <row r="7082">
          <cell r="A7082" t="str">
            <v>Q741</v>
          </cell>
          <cell r="B7082" t="str">
            <v>MALFORMACION CONGENITA DE LA RODILLA</v>
          </cell>
          <cell r="C7082" t="str">
            <v>093</v>
          </cell>
        </row>
        <row r="7083">
          <cell r="A7083" t="str">
            <v>Q742</v>
          </cell>
          <cell r="B7083" t="str">
            <v>OTRAS MALFORM. CONG. DEL (DE LOS) MIEMB. INF. INCLUIDA LA CINTURA PELV</v>
          </cell>
          <cell r="C7083" t="str">
            <v>093</v>
          </cell>
        </row>
        <row r="7084">
          <cell r="A7084" t="str">
            <v>Q743</v>
          </cell>
          <cell r="B7084" t="str">
            <v>ARTROGRIPOSIS MULTIPLE CONGENITA</v>
          </cell>
          <cell r="C7084" t="str">
            <v>093</v>
          </cell>
        </row>
        <row r="7085">
          <cell r="A7085" t="str">
            <v>Q748</v>
          </cell>
          <cell r="B7085" t="str">
            <v>OTRAS MALFORM. CONG. ESPECIFICADAS DEL (DE LOS) MIEMBRO(S)</v>
          </cell>
          <cell r="C7085" t="str">
            <v>093</v>
          </cell>
        </row>
        <row r="7086">
          <cell r="A7086" t="str">
            <v>Q749</v>
          </cell>
          <cell r="B7086" t="str">
            <v>MALFORMACION CONGENITA DE MIEMBRO(S), NO ESPECIFICADA</v>
          </cell>
          <cell r="C7086" t="str">
            <v>093</v>
          </cell>
        </row>
        <row r="7087">
          <cell r="A7087" t="str">
            <v>Q75</v>
          </cell>
          <cell r="B7087" t="str">
            <v>OTRAS MALFORMACIONES CONGENITAS DE LOS HUESOS DEL CRANEO Y DE LA CARA</v>
          </cell>
          <cell r="C7087" t="str">
            <v>093</v>
          </cell>
        </row>
        <row r="7088">
          <cell r="A7088" t="str">
            <v>Q750</v>
          </cell>
          <cell r="B7088" t="str">
            <v>CRANEOSINOSTOSIS</v>
          </cell>
          <cell r="C7088" t="str">
            <v>093</v>
          </cell>
        </row>
        <row r="7089">
          <cell r="A7089" t="str">
            <v>Q751</v>
          </cell>
          <cell r="B7089" t="str">
            <v>DISOSTOSIS CRANEOFACIAL</v>
          </cell>
          <cell r="C7089" t="str">
            <v>093</v>
          </cell>
        </row>
        <row r="7090">
          <cell r="A7090" t="str">
            <v>Q752</v>
          </cell>
          <cell r="B7090" t="str">
            <v>HIPERTELORISMO</v>
          </cell>
          <cell r="C7090" t="str">
            <v>093</v>
          </cell>
        </row>
        <row r="7091">
          <cell r="A7091" t="str">
            <v>Q753</v>
          </cell>
          <cell r="B7091" t="str">
            <v>MACROCEFALIA</v>
          </cell>
          <cell r="C7091" t="str">
            <v>093</v>
          </cell>
        </row>
        <row r="7092">
          <cell r="A7092" t="str">
            <v>Q754</v>
          </cell>
          <cell r="B7092" t="str">
            <v>DISOSTOSIS MAXILOFACIAL</v>
          </cell>
          <cell r="C7092" t="str">
            <v>093</v>
          </cell>
        </row>
        <row r="7093">
          <cell r="A7093" t="str">
            <v>Q755</v>
          </cell>
          <cell r="B7093" t="str">
            <v>DISOSTOSIS OCULOMAXILAR</v>
          </cell>
          <cell r="C7093" t="str">
            <v>093</v>
          </cell>
        </row>
        <row r="7094">
          <cell r="A7094" t="str">
            <v>Q758</v>
          </cell>
          <cell r="B7094" t="str">
            <v>OTRAS MALFORM. CONG. ESPECIF. DE LOS HUESOS DEL CRANEO Y DE LA CARA</v>
          </cell>
          <cell r="C7094" t="str">
            <v>093</v>
          </cell>
        </row>
        <row r="7095">
          <cell r="A7095" t="str">
            <v>Q759</v>
          </cell>
          <cell r="B7095" t="str">
            <v>MALFORM. CONG. NO ESPECIF. DE LOS HUESOS DEL CRANEO Y DE LA CARA</v>
          </cell>
          <cell r="C7095" t="str">
            <v>093</v>
          </cell>
        </row>
        <row r="7096">
          <cell r="A7096" t="str">
            <v>Q76</v>
          </cell>
          <cell r="B7096" t="str">
            <v>MALFORMACIONES CONGENITAS DE LA COLUMNA VERTEBRAL Y TORAX OSEO</v>
          </cell>
          <cell r="C7096" t="str">
            <v>093</v>
          </cell>
        </row>
        <row r="7097">
          <cell r="A7097" t="str">
            <v>Q760</v>
          </cell>
          <cell r="B7097" t="str">
            <v>ESPINA BIFIDA OCULTA</v>
          </cell>
          <cell r="C7097" t="str">
            <v>093</v>
          </cell>
        </row>
        <row r="7098">
          <cell r="A7098" t="str">
            <v>Q761</v>
          </cell>
          <cell r="B7098" t="str">
            <v>SINDROME DE KLIPPEL-FEIL</v>
          </cell>
          <cell r="C7098" t="str">
            <v>093</v>
          </cell>
        </row>
        <row r="7099">
          <cell r="A7099" t="str">
            <v>Q762</v>
          </cell>
          <cell r="B7099" t="str">
            <v>ESPONDILOLISTESIS CONGENITA</v>
          </cell>
          <cell r="C7099" t="str">
            <v>093</v>
          </cell>
        </row>
        <row r="7100">
          <cell r="A7100" t="str">
            <v>Q763</v>
          </cell>
          <cell r="B7100" t="str">
            <v>ESCOLIOSIS CONGENITA DEBIDA A MALFORMACION CONGENITA OSEA</v>
          </cell>
          <cell r="C7100" t="str">
            <v>093</v>
          </cell>
        </row>
        <row r="7101">
          <cell r="A7101" t="str">
            <v>Q764</v>
          </cell>
          <cell r="B7101" t="str">
            <v>OTRAS MALFORM. CONG. DE LA COLUMNA VERTEBRAL, NO ASOCIADA CON ESCOL</v>
          </cell>
          <cell r="C7101" t="str">
            <v>093</v>
          </cell>
        </row>
        <row r="7102">
          <cell r="A7102" t="str">
            <v>Q765</v>
          </cell>
          <cell r="B7102" t="str">
            <v>COSTILLA CERVICAL</v>
          </cell>
          <cell r="C7102" t="str">
            <v>093</v>
          </cell>
        </row>
        <row r="7103">
          <cell r="A7103" t="str">
            <v>Q766</v>
          </cell>
          <cell r="B7103" t="str">
            <v>OTRAS MALFORMACIONES CONGENITAS DE LAS COSTILLAS</v>
          </cell>
          <cell r="C7103" t="str">
            <v>093</v>
          </cell>
        </row>
        <row r="7104">
          <cell r="A7104" t="str">
            <v>Q767</v>
          </cell>
          <cell r="B7104" t="str">
            <v>MALFORMACION CONGENITA DEL ESTERNON</v>
          </cell>
          <cell r="C7104" t="str">
            <v>093</v>
          </cell>
        </row>
        <row r="7105">
          <cell r="A7105" t="str">
            <v>Q768</v>
          </cell>
          <cell r="B7105" t="str">
            <v>OTRAS MALFORMACIONES CONGENITAS DEL TORAX OSEO</v>
          </cell>
          <cell r="C7105" t="str">
            <v>093</v>
          </cell>
        </row>
        <row r="7106">
          <cell r="A7106" t="str">
            <v>Q769</v>
          </cell>
          <cell r="B7106" t="str">
            <v>MALFORMACION CONGENITA DEL TORAX OSEO, NO ESPECIFICADA</v>
          </cell>
          <cell r="C7106" t="str">
            <v>093</v>
          </cell>
        </row>
        <row r="7107">
          <cell r="A7107" t="str">
            <v>Q77</v>
          </cell>
          <cell r="B7107" t="str">
            <v>OSTEOCONDRODISPLASIA CON DEFECTO DEL CREC. DE LOS HUESOS LARGOS Y LA</v>
          </cell>
          <cell r="C7107" t="str">
            <v>093</v>
          </cell>
        </row>
        <row r="7108">
          <cell r="A7108" t="str">
            <v>Q770</v>
          </cell>
          <cell r="B7108" t="str">
            <v>ACONDROGENESIS</v>
          </cell>
          <cell r="C7108" t="str">
            <v>093</v>
          </cell>
        </row>
        <row r="7109">
          <cell r="A7109" t="str">
            <v>Q771</v>
          </cell>
          <cell r="B7109" t="str">
            <v>ENANISMO TANATOFORICO</v>
          </cell>
          <cell r="C7109" t="str">
            <v>093</v>
          </cell>
        </row>
        <row r="7110">
          <cell r="A7110" t="str">
            <v>Q772</v>
          </cell>
          <cell r="B7110" t="str">
            <v>SINDROME DE COSTILLA CORTA</v>
          </cell>
          <cell r="C7110" t="str">
            <v>093</v>
          </cell>
        </row>
        <row r="7111">
          <cell r="A7111" t="str">
            <v>Q773</v>
          </cell>
          <cell r="B7111" t="str">
            <v>CONDRODISPLASIA PUNCTATA</v>
          </cell>
          <cell r="C7111" t="str">
            <v>093</v>
          </cell>
        </row>
        <row r="7112">
          <cell r="A7112" t="str">
            <v>Q774</v>
          </cell>
          <cell r="B7112" t="str">
            <v>ACONDROPLASIA</v>
          </cell>
          <cell r="C7112" t="str">
            <v>093</v>
          </cell>
        </row>
        <row r="7113">
          <cell r="A7113" t="str">
            <v>Q775</v>
          </cell>
          <cell r="B7113" t="str">
            <v>DISPLASIA DISTROFICA</v>
          </cell>
          <cell r="C7113" t="str">
            <v>093</v>
          </cell>
        </row>
        <row r="7114">
          <cell r="A7114" t="str">
            <v>Q776</v>
          </cell>
          <cell r="B7114" t="str">
            <v>DISPLASIA CONDROECTODERMICA</v>
          </cell>
          <cell r="C7114" t="str">
            <v>093</v>
          </cell>
        </row>
        <row r="7115">
          <cell r="A7115" t="str">
            <v>Q777</v>
          </cell>
          <cell r="B7115" t="str">
            <v>DISPLASIA ESPONDILOEPIFISARIA</v>
          </cell>
          <cell r="C7115" t="str">
            <v>093</v>
          </cell>
        </row>
        <row r="7116">
          <cell r="A7116" t="str">
            <v>Q778</v>
          </cell>
          <cell r="B7116" t="str">
            <v>OTRAS OSTEOCONDR. CON DEFECTOS DEL CREC. DE LOS HUESOS LARGOS Y DE LA</v>
          </cell>
          <cell r="C7116" t="str">
            <v>093</v>
          </cell>
        </row>
        <row r="7117">
          <cell r="A7117" t="str">
            <v>Q779</v>
          </cell>
          <cell r="B7117" t="str">
            <v>OSTEOCONDRO. CON DEFECTOS DEL CREC. DE LOS HUESOS LARGOS Y DE LA COLUM</v>
          </cell>
          <cell r="C7117" t="str">
            <v>093</v>
          </cell>
        </row>
        <row r="7118">
          <cell r="A7118" t="str">
            <v>Q78</v>
          </cell>
          <cell r="B7118" t="str">
            <v>OTRAS OSTEOCONDRODISPLASIAS</v>
          </cell>
          <cell r="C7118" t="str">
            <v>093</v>
          </cell>
        </row>
        <row r="7119">
          <cell r="A7119" t="str">
            <v>Q780</v>
          </cell>
          <cell r="B7119" t="str">
            <v>OSTEOGENESIS IMPERFECTA</v>
          </cell>
          <cell r="C7119" t="str">
            <v>093</v>
          </cell>
        </row>
        <row r="7120">
          <cell r="A7120" t="str">
            <v>Q781</v>
          </cell>
          <cell r="B7120" t="str">
            <v>DISPLASIA POLIOSTOTICA FIBROSA</v>
          </cell>
          <cell r="C7120" t="str">
            <v>093</v>
          </cell>
        </row>
        <row r="7121">
          <cell r="A7121" t="str">
            <v>Q782</v>
          </cell>
          <cell r="B7121" t="str">
            <v>OSTEOPETROSIS</v>
          </cell>
          <cell r="C7121" t="str">
            <v>093</v>
          </cell>
        </row>
        <row r="7122">
          <cell r="A7122" t="str">
            <v>Q783</v>
          </cell>
          <cell r="B7122" t="str">
            <v>DISPLASIA DIAFISARIA PROGRESIVA</v>
          </cell>
          <cell r="C7122" t="str">
            <v>093</v>
          </cell>
        </row>
        <row r="7123">
          <cell r="A7123" t="str">
            <v>Q784</v>
          </cell>
          <cell r="B7123" t="str">
            <v>ENCONDROMATOSIS</v>
          </cell>
          <cell r="C7123" t="str">
            <v>093</v>
          </cell>
        </row>
        <row r="7124">
          <cell r="A7124" t="str">
            <v>Q785</v>
          </cell>
          <cell r="B7124" t="str">
            <v>DISPLASIA METAFISARIA</v>
          </cell>
          <cell r="C7124" t="str">
            <v>093</v>
          </cell>
        </row>
        <row r="7125">
          <cell r="A7125" t="str">
            <v>Q786</v>
          </cell>
          <cell r="B7125" t="str">
            <v>EXOSTOSIS CONGENITA MULTIPLE</v>
          </cell>
          <cell r="C7125" t="str">
            <v>093</v>
          </cell>
        </row>
        <row r="7126">
          <cell r="A7126" t="str">
            <v>Q788</v>
          </cell>
          <cell r="B7126" t="str">
            <v>OTRAS OSTEOCONDRODISPLASIA ESPECIFICADAS</v>
          </cell>
          <cell r="C7126" t="str">
            <v>093</v>
          </cell>
        </row>
        <row r="7127">
          <cell r="A7127" t="str">
            <v>Q789</v>
          </cell>
          <cell r="B7127" t="str">
            <v>OSTEOCONDRODISPLASIA, NO ESPECIFICADA</v>
          </cell>
          <cell r="C7127" t="str">
            <v>093</v>
          </cell>
        </row>
        <row r="7128">
          <cell r="A7128" t="str">
            <v>Q79</v>
          </cell>
          <cell r="B7128" t="str">
            <v>MALFOR. CONG. DEL SISTEMA OSTEOMUSCULAR, NO CLASIF. EN OTRA PARTE</v>
          </cell>
          <cell r="C7128" t="str">
            <v>093</v>
          </cell>
        </row>
        <row r="7129">
          <cell r="A7129" t="str">
            <v>Q790</v>
          </cell>
          <cell r="B7129" t="str">
            <v>HERNIA DIAFRAGMATICA CONGENITA</v>
          </cell>
          <cell r="C7129" t="str">
            <v>093</v>
          </cell>
        </row>
        <row r="7130">
          <cell r="A7130" t="str">
            <v>Q791</v>
          </cell>
          <cell r="B7130" t="str">
            <v>OTRAS MALFORMACIONES CONGENITAS DEL DIAFRAGMA</v>
          </cell>
          <cell r="C7130" t="str">
            <v>093</v>
          </cell>
        </row>
        <row r="7131">
          <cell r="A7131" t="str">
            <v>Q792</v>
          </cell>
          <cell r="B7131" t="str">
            <v>EXONFALOS</v>
          </cell>
          <cell r="C7131" t="str">
            <v>093</v>
          </cell>
        </row>
        <row r="7132">
          <cell r="A7132" t="str">
            <v>Q793</v>
          </cell>
          <cell r="B7132" t="str">
            <v>GASTROSQUISIS</v>
          </cell>
          <cell r="C7132" t="str">
            <v>093</v>
          </cell>
        </row>
        <row r="7133">
          <cell r="A7133" t="str">
            <v>Q794</v>
          </cell>
          <cell r="B7133" t="str">
            <v>SINDROME DEL ABDOMEN EN CIRUELA PASA</v>
          </cell>
          <cell r="C7133" t="str">
            <v>093</v>
          </cell>
        </row>
        <row r="7134">
          <cell r="A7134" t="str">
            <v>Q795</v>
          </cell>
          <cell r="B7134" t="str">
            <v>OTRAS MALFORMACIONES CONGENITAS DE LA PARED ABDOMINAL</v>
          </cell>
          <cell r="C7134" t="str">
            <v>093</v>
          </cell>
        </row>
        <row r="7135">
          <cell r="A7135" t="str">
            <v>Q796</v>
          </cell>
          <cell r="B7135" t="str">
            <v>SINDROME DE EHLERS-DANLOS</v>
          </cell>
          <cell r="C7135" t="str">
            <v>093</v>
          </cell>
        </row>
        <row r="7136">
          <cell r="A7136" t="str">
            <v>Q798</v>
          </cell>
          <cell r="B7136" t="str">
            <v>OTRAS MALFORMACIONES CONGENITAS DEL SISTEMA OSTEOMUSCULAR</v>
          </cell>
          <cell r="C7136" t="str">
            <v>093</v>
          </cell>
        </row>
        <row r="7137">
          <cell r="A7137" t="str">
            <v>Q799</v>
          </cell>
          <cell r="B7137" t="str">
            <v>MALFORMACION CONGENITA DEL SISTEMA OSTEOMUSCULAR, NO ESPECIFICADA</v>
          </cell>
          <cell r="C7137" t="str">
            <v>093</v>
          </cell>
        </row>
        <row r="7138">
          <cell r="A7138" t="str">
            <v>Q80</v>
          </cell>
          <cell r="B7138" t="str">
            <v>ICTIOSIS CONGENITA</v>
          </cell>
          <cell r="C7138" t="str">
            <v>093</v>
          </cell>
        </row>
        <row r="7139">
          <cell r="A7139" t="str">
            <v>Q800</v>
          </cell>
          <cell r="B7139" t="str">
            <v>ICTIOSIS VULGAR</v>
          </cell>
          <cell r="C7139" t="str">
            <v>093</v>
          </cell>
        </row>
        <row r="7140">
          <cell r="A7140" t="str">
            <v>Q801</v>
          </cell>
          <cell r="B7140" t="str">
            <v>ICTIOSIS LIGADA AL CROMOSOMA X</v>
          </cell>
          <cell r="C7140" t="str">
            <v>093</v>
          </cell>
        </row>
        <row r="7141">
          <cell r="A7141" t="str">
            <v>Q802</v>
          </cell>
          <cell r="B7141" t="str">
            <v>ICTIOSIS LAMELAR</v>
          </cell>
          <cell r="C7141" t="str">
            <v>093</v>
          </cell>
        </row>
        <row r="7142">
          <cell r="A7142" t="str">
            <v>Q803</v>
          </cell>
          <cell r="B7142" t="str">
            <v>ERITRODERMIA ICTIOSIFORME VESICULAR CONGENITA</v>
          </cell>
          <cell r="C7142" t="str">
            <v>093</v>
          </cell>
        </row>
        <row r="7143">
          <cell r="A7143" t="str">
            <v>Q804</v>
          </cell>
          <cell r="B7143" t="str">
            <v>FETO ARLEQUIN</v>
          </cell>
          <cell r="C7143" t="str">
            <v>093</v>
          </cell>
        </row>
        <row r="7144">
          <cell r="A7144" t="str">
            <v>Q808</v>
          </cell>
          <cell r="B7144" t="str">
            <v>OTRAS ICTIOSIS CONGENITAS</v>
          </cell>
          <cell r="C7144" t="str">
            <v>093</v>
          </cell>
        </row>
        <row r="7145">
          <cell r="A7145" t="str">
            <v>Q809</v>
          </cell>
          <cell r="B7145" t="str">
            <v>ICTIOSIS CONGENITA, NO ESPECIFICADA</v>
          </cell>
          <cell r="C7145" t="str">
            <v>093</v>
          </cell>
        </row>
        <row r="7146">
          <cell r="A7146" t="str">
            <v>Q81</v>
          </cell>
          <cell r="B7146" t="str">
            <v>EPIDERMOLISIS BULLOSA</v>
          </cell>
          <cell r="C7146" t="str">
            <v>093</v>
          </cell>
        </row>
        <row r="7147">
          <cell r="A7147" t="str">
            <v>Q810</v>
          </cell>
          <cell r="B7147" t="str">
            <v>EPIDERMOLISIS BULLOSA SIMPLE</v>
          </cell>
          <cell r="C7147" t="str">
            <v>093</v>
          </cell>
        </row>
        <row r="7148">
          <cell r="A7148" t="str">
            <v>Q811</v>
          </cell>
          <cell r="B7148" t="str">
            <v>EPIDERMOLISIS BULLOSA LETAL</v>
          </cell>
          <cell r="C7148" t="str">
            <v>093</v>
          </cell>
        </row>
        <row r="7149">
          <cell r="A7149" t="str">
            <v>Q812</v>
          </cell>
          <cell r="B7149" t="str">
            <v>EPIDERMOLISIS BULLOSA DISTROFICA</v>
          </cell>
          <cell r="C7149" t="str">
            <v>093</v>
          </cell>
        </row>
        <row r="7150">
          <cell r="A7150" t="str">
            <v>Q818</v>
          </cell>
          <cell r="B7150" t="str">
            <v>OTRAS EPIDERMOLISIS BULLOSAS</v>
          </cell>
          <cell r="C7150" t="str">
            <v>093</v>
          </cell>
        </row>
        <row r="7151">
          <cell r="A7151" t="str">
            <v>Q819</v>
          </cell>
          <cell r="B7151" t="str">
            <v>EPIDERMOLISIS BULLOSA, NO ESPECIFICADA</v>
          </cell>
          <cell r="C7151" t="str">
            <v>093</v>
          </cell>
        </row>
        <row r="7152">
          <cell r="A7152" t="str">
            <v>Q82</v>
          </cell>
          <cell r="B7152" t="str">
            <v>OTRAS MALFORMACIONES CONGENITAS DE LA PIEL</v>
          </cell>
          <cell r="C7152" t="str">
            <v>093</v>
          </cell>
        </row>
        <row r="7153">
          <cell r="A7153" t="str">
            <v>Q820</v>
          </cell>
          <cell r="B7153" t="str">
            <v>LINFEDEMA HEREDITARIO</v>
          </cell>
          <cell r="C7153" t="str">
            <v>093</v>
          </cell>
        </row>
        <row r="7154">
          <cell r="A7154" t="str">
            <v>Q821</v>
          </cell>
          <cell r="B7154" t="str">
            <v>XERODERMA PIGMENTOSO</v>
          </cell>
          <cell r="C7154" t="str">
            <v>093</v>
          </cell>
        </row>
        <row r="7155">
          <cell r="A7155" t="str">
            <v>Q822</v>
          </cell>
          <cell r="B7155" t="str">
            <v>MASTOCITOSIS</v>
          </cell>
          <cell r="C7155" t="str">
            <v>093</v>
          </cell>
        </row>
        <row r="7156">
          <cell r="A7156" t="str">
            <v>Q823</v>
          </cell>
          <cell r="B7156" t="str">
            <v>INCONTINENCIA PIGMENTARIA</v>
          </cell>
          <cell r="C7156" t="str">
            <v>093</v>
          </cell>
        </row>
        <row r="7157">
          <cell r="A7157" t="str">
            <v>Q824</v>
          </cell>
          <cell r="B7157" t="str">
            <v>DISPLASIA ECTODERMICA (ANHIDROTICA)</v>
          </cell>
          <cell r="C7157" t="str">
            <v>093</v>
          </cell>
        </row>
        <row r="7158">
          <cell r="A7158" t="str">
            <v>Q825</v>
          </cell>
          <cell r="B7158" t="str">
            <v>NEVO NO NEOPLASICO, CONGENITO</v>
          </cell>
          <cell r="C7158" t="str">
            <v>093</v>
          </cell>
        </row>
        <row r="7159">
          <cell r="A7159" t="str">
            <v>Q828</v>
          </cell>
          <cell r="B7159" t="str">
            <v>OTRAS MALFORMACIONES CONGENITAS DE LA PIEL, ESPECIFICADAS</v>
          </cell>
          <cell r="C7159" t="str">
            <v>093</v>
          </cell>
        </row>
        <row r="7160">
          <cell r="A7160" t="str">
            <v>Q829</v>
          </cell>
          <cell r="B7160" t="str">
            <v>MALFORMACION CONGENITA DE LA PIEL, NO ESPECIFICADA</v>
          </cell>
          <cell r="C7160" t="str">
            <v>093</v>
          </cell>
        </row>
        <row r="7161">
          <cell r="A7161" t="str">
            <v>Q83</v>
          </cell>
          <cell r="B7161" t="str">
            <v>MALFORMACIONES CONGENITAS DE LA MAMA</v>
          </cell>
          <cell r="C7161" t="str">
            <v>093</v>
          </cell>
        </row>
        <row r="7162">
          <cell r="A7162" t="str">
            <v>Q830</v>
          </cell>
          <cell r="B7162" t="str">
            <v>AUSENCIA CONGENITA DE LA MAMA CON AUSENCIA DEL PEZON</v>
          </cell>
          <cell r="C7162" t="str">
            <v>093</v>
          </cell>
        </row>
        <row r="7163">
          <cell r="A7163" t="str">
            <v>Q832</v>
          </cell>
          <cell r="B7163" t="str">
            <v>AUSENCIA DEL PEZON</v>
          </cell>
          <cell r="C7163" t="str">
            <v>093</v>
          </cell>
        </row>
        <row r="7164">
          <cell r="A7164" t="str">
            <v>Q833</v>
          </cell>
          <cell r="B7164" t="str">
            <v>PEZON SUPERNUMERARIO</v>
          </cell>
          <cell r="C7164" t="str">
            <v>093</v>
          </cell>
        </row>
        <row r="7165">
          <cell r="A7165" t="str">
            <v>Q838</v>
          </cell>
          <cell r="B7165" t="str">
            <v>OTRAS MALFORMACIONES CONGENITAS DE LA MAMA</v>
          </cell>
          <cell r="C7165" t="str">
            <v>093</v>
          </cell>
        </row>
        <row r="7166">
          <cell r="A7166" t="str">
            <v>Q839</v>
          </cell>
          <cell r="B7166" t="str">
            <v>MALFORMACION CONGENITA DE LA MAMA, NO ESPECIFICADA</v>
          </cell>
          <cell r="C7166" t="str">
            <v>093</v>
          </cell>
        </row>
        <row r="7167">
          <cell r="A7167" t="str">
            <v>Q84</v>
          </cell>
          <cell r="B7167" t="str">
            <v>OTRAS MALFORMACIONES CONGENITAS DE LAS FANERAS</v>
          </cell>
          <cell r="C7167" t="str">
            <v>093</v>
          </cell>
        </row>
        <row r="7168">
          <cell r="A7168" t="str">
            <v>Q840</v>
          </cell>
          <cell r="B7168" t="str">
            <v>ALOPECIA CONGENITA</v>
          </cell>
          <cell r="C7168" t="str">
            <v>093</v>
          </cell>
        </row>
        <row r="7169">
          <cell r="A7169" t="str">
            <v>Q841</v>
          </cell>
          <cell r="B7169" t="str">
            <v>ALTERACIONES MORFOLOGICAS CONG. DEL PELO, NO CLASIFICADAS EN OTRA PART</v>
          </cell>
          <cell r="C7169" t="str">
            <v>093</v>
          </cell>
        </row>
        <row r="7170">
          <cell r="A7170" t="str">
            <v>Q842</v>
          </cell>
          <cell r="B7170" t="str">
            <v>OTRAS MALFORMACIONES CONGENITAS DEL PELO</v>
          </cell>
          <cell r="C7170" t="str">
            <v>093</v>
          </cell>
        </row>
        <row r="7171">
          <cell r="A7171" t="str">
            <v>Q843</v>
          </cell>
          <cell r="B7171" t="str">
            <v>ANONIQUIA</v>
          </cell>
          <cell r="C7171" t="str">
            <v>093</v>
          </cell>
        </row>
        <row r="7172">
          <cell r="A7172" t="str">
            <v>Q844</v>
          </cell>
          <cell r="B7172" t="str">
            <v>LEUCONIQUIA CONGENITA</v>
          </cell>
          <cell r="C7172" t="str">
            <v>093</v>
          </cell>
        </row>
        <row r="7173">
          <cell r="A7173" t="str">
            <v>Q845</v>
          </cell>
          <cell r="B7173" t="str">
            <v>AGRANDAMIENTO E HIPERTROFIA DE LAS UÑAS</v>
          </cell>
          <cell r="C7173" t="str">
            <v>093</v>
          </cell>
        </row>
        <row r="7174">
          <cell r="A7174" t="str">
            <v>Q846</v>
          </cell>
          <cell r="B7174" t="str">
            <v>OTRAS MALFORMACIONES CONGENITAS DE LAS UÑAS</v>
          </cell>
          <cell r="C7174" t="str">
            <v>093</v>
          </cell>
        </row>
        <row r="7175">
          <cell r="A7175" t="str">
            <v>Q848</v>
          </cell>
          <cell r="B7175" t="str">
            <v>OTRAS MALFORMACIONES CONGENITAS DE LAS FANERAS, ESPECIFICADAS</v>
          </cell>
          <cell r="C7175" t="str">
            <v>093</v>
          </cell>
        </row>
        <row r="7176">
          <cell r="A7176" t="str">
            <v>Q849</v>
          </cell>
          <cell r="B7176" t="str">
            <v>MALFORMACION CONGENITA DE LAS FANERAS, NO ESPECIFICADA</v>
          </cell>
          <cell r="C7176" t="str">
            <v>093</v>
          </cell>
        </row>
        <row r="7177">
          <cell r="A7177" t="str">
            <v>Q85</v>
          </cell>
          <cell r="B7177" t="str">
            <v>FACOMATOSIS, NO CLASIFICADA EN OTRA PARTE</v>
          </cell>
          <cell r="C7177" t="str">
            <v>093</v>
          </cell>
        </row>
        <row r="7178">
          <cell r="A7178" t="str">
            <v>Q850</v>
          </cell>
          <cell r="B7178" t="str">
            <v>NEUROFIBROMATOSIS (NO MALIGNA)</v>
          </cell>
          <cell r="C7178" t="str">
            <v>093</v>
          </cell>
        </row>
        <row r="7179">
          <cell r="A7179" t="str">
            <v>Q851</v>
          </cell>
          <cell r="B7179" t="str">
            <v>ESCLEROSIS TUBEROSA</v>
          </cell>
          <cell r="C7179" t="str">
            <v>093</v>
          </cell>
        </row>
        <row r="7180">
          <cell r="A7180" t="str">
            <v>Q858</v>
          </cell>
          <cell r="B7180" t="str">
            <v>OTRAS FACOMATOSIS, NO CLASIFICADAS EN OTRA PARTE</v>
          </cell>
          <cell r="C7180" t="str">
            <v>093</v>
          </cell>
        </row>
        <row r="7181">
          <cell r="A7181" t="str">
            <v>Q859</v>
          </cell>
          <cell r="B7181" t="str">
            <v>FACOMATOSIS, NO ESPECIFICADA</v>
          </cell>
          <cell r="C7181" t="str">
            <v>093</v>
          </cell>
        </row>
        <row r="7182">
          <cell r="A7182" t="str">
            <v>Q86</v>
          </cell>
          <cell r="B7182" t="str">
            <v>SINDROMES DEMALFOR. CONG. DEBIDOS A CAUSAS EXOGENAS CONOCIDAS, NO CL</v>
          </cell>
          <cell r="C7182" t="str">
            <v>093</v>
          </cell>
        </row>
        <row r="7183">
          <cell r="A7183" t="str">
            <v>Q860</v>
          </cell>
          <cell r="B7183" t="str">
            <v>SINDROME FETAL (DISMORFICO) DEBIDO AL ALCOHOL</v>
          </cell>
          <cell r="C7183" t="str">
            <v>093</v>
          </cell>
        </row>
        <row r="7184">
          <cell r="A7184" t="str">
            <v>Q861</v>
          </cell>
          <cell r="B7184" t="str">
            <v>SINDROME DE HIDANTONIA FETAL</v>
          </cell>
          <cell r="C7184" t="str">
            <v>093</v>
          </cell>
        </row>
        <row r="7185">
          <cell r="A7185" t="str">
            <v>Q862</v>
          </cell>
          <cell r="B7185" t="str">
            <v>DISMORFISMO DEBIDO A WARFARINA</v>
          </cell>
          <cell r="C7185" t="str">
            <v>093</v>
          </cell>
        </row>
        <row r="7186">
          <cell r="A7186" t="str">
            <v>Q868</v>
          </cell>
          <cell r="B7186" t="str">
            <v>OTROS SINDROMES DE MALFOR. CONG. DEBIDOS A CAUSAS EXOGENAS CONOCIDAS</v>
          </cell>
          <cell r="C7186" t="str">
            <v>093</v>
          </cell>
        </row>
        <row r="7187">
          <cell r="A7187" t="str">
            <v>Q87</v>
          </cell>
          <cell r="B7187" t="str">
            <v>OTROS SINDROMES DE MALFOR. CONG. ESPECIF. QUE AFECTAN MULTIPLES SIST</v>
          </cell>
          <cell r="C7187" t="str">
            <v>093</v>
          </cell>
        </row>
        <row r="7188">
          <cell r="A7188" t="str">
            <v>Q870</v>
          </cell>
          <cell r="B7188" t="str">
            <v>SINDROMES DE MALFOR. CONG. QUE AFECTAN PRINCIPALMENTE LA APARIENCIA</v>
          </cell>
          <cell r="C7188" t="str">
            <v>093</v>
          </cell>
        </row>
        <row r="7189">
          <cell r="A7189" t="str">
            <v>Q871</v>
          </cell>
          <cell r="B7189" t="str">
            <v>SINDROMES DE MALFOR. CONG. ASOCIADAS PRINCIPALMENTE CON ESTATURA BAJA</v>
          </cell>
          <cell r="C7189" t="str">
            <v>093</v>
          </cell>
        </row>
        <row r="7190">
          <cell r="A7190" t="str">
            <v>Q872</v>
          </cell>
          <cell r="B7190" t="str">
            <v>SINDROMES DE MALFOR. CONG. QUE AFECTAN PRINCIPALMENTE LOS MIEMBROS</v>
          </cell>
          <cell r="C7190" t="str">
            <v>093</v>
          </cell>
        </row>
        <row r="7191">
          <cell r="A7191" t="str">
            <v>Q873</v>
          </cell>
          <cell r="B7191" t="str">
            <v>SINDROMES DE MALFOR. CONG. CON EXCESO DE CRECIMIENTO PRECOZ</v>
          </cell>
          <cell r="C7191" t="str">
            <v>093</v>
          </cell>
        </row>
        <row r="7192">
          <cell r="A7192" t="str">
            <v>Q874</v>
          </cell>
          <cell r="B7192" t="str">
            <v>SINDROME DE MARFAN</v>
          </cell>
          <cell r="C7192" t="str">
            <v>093</v>
          </cell>
        </row>
        <row r="7193">
          <cell r="A7193" t="str">
            <v>Q875</v>
          </cell>
          <cell r="B7193" t="str">
            <v>OTROS SIENDROMES DE MALFOR. CONG. CON OTROS CAMBIOS ESQUELETICOS</v>
          </cell>
          <cell r="C7193" t="str">
            <v>093</v>
          </cell>
        </row>
        <row r="7194">
          <cell r="A7194" t="str">
            <v>Q878</v>
          </cell>
          <cell r="B7194" t="str">
            <v>OTROS SINDROMES DE MALFOR. CONG. ESPECIF. NO CLASIF. EN OTRA PARTE</v>
          </cell>
          <cell r="C7194" t="str">
            <v>093</v>
          </cell>
        </row>
        <row r="7195">
          <cell r="A7195" t="str">
            <v>Q89</v>
          </cell>
          <cell r="B7195" t="str">
            <v>OTRAS MALFORMCIONES CONGENITAS, NO CLASIFICADAS EN OTRA PARTE</v>
          </cell>
          <cell r="C7195" t="str">
            <v>093</v>
          </cell>
        </row>
        <row r="7196">
          <cell r="A7196" t="str">
            <v>Q890</v>
          </cell>
          <cell r="B7196" t="str">
            <v>MALFORMACIONES CONGENITAS DEL BAZO</v>
          </cell>
          <cell r="C7196" t="str">
            <v>093</v>
          </cell>
        </row>
        <row r="7197">
          <cell r="A7197" t="str">
            <v>Q891</v>
          </cell>
          <cell r="B7197" t="str">
            <v>MALFORMACIONES CONGENITAS DE LA GLANDULA SUPRARRENAL</v>
          </cell>
          <cell r="C7197" t="str">
            <v>093</v>
          </cell>
        </row>
        <row r="7198">
          <cell r="A7198" t="str">
            <v>Q892</v>
          </cell>
          <cell r="B7198" t="str">
            <v>MALFORMACIONES CONGENITAS DE OTRAS GLANDULAS ENDOCRINAS</v>
          </cell>
          <cell r="C7198" t="str">
            <v>093</v>
          </cell>
        </row>
        <row r="7199">
          <cell r="A7199" t="str">
            <v>Q893</v>
          </cell>
          <cell r="B7199" t="str">
            <v>SITUS INVERSUS</v>
          </cell>
          <cell r="C7199" t="str">
            <v>093</v>
          </cell>
        </row>
        <row r="7200">
          <cell r="A7200" t="str">
            <v>Q894</v>
          </cell>
          <cell r="B7200" t="str">
            <v>GEMELOS SIAMESES</v>
          </cell>
          <cell r="C7200" t="str">
            <v>093</v>
          </cell>
        </row>
        <row r="7201">
          <cell r="A7201" t="str">
            <v>Q897</v>
          </cell>
          <cell r="B7201" t="str">
            <v>MALFORMACIONES CONGENITAS MULTIPLES, NO CLASIFICADAS EN OTRA PARTE</v>
          </cell>
          <cell r="C7201" t="str">
            <v>093</v>
          </cell>
        </row>
        <row r="7202">
          <cell r="A7202" t="str">
            <v>Q898</v>
          </cell>
          <cell r="B7202" t="str">
            <v>OTRAS MALFORMACIONES CONGENITAS, ESPECIFICADAS</v>
          </cell>
          <cell r="C7202" t="str">
            <v>093</v>
          </cell>
        </row>
        <row r="7203">
          <cell r="A7203" t="str">
            <v>Q899</v>
          </cell>
          <cell r="B7203" t="str">
            <v>MALFORMACION CONGENITA, NO ESPECIFICADA</v>
          </cell>
          <cell r="C7203" t="str">
            <v>093</v>
          </cell>
        </row>
        <row r="7204">
          <cell r="A7204" t="str">
            <v>Q90</v>
          </cell>
          <cell r="B7204" t="str">
            <v>SINDROME DE DOWN</v>
          </cell>
          <cell r="C7204" t="str">
            <v>093</v>
          </cell>
        </row>
        <row r="7205">
          <cell r="A7205" t="str">
            <v>Q900</v>
          </cell>
          <cell r="B7205" t="str">
            <v>TRISOMIA 21, POR FALTA DE DISYUNCION MEIOTICA</v>
          </cell>
          <cell r="C7205" t="str">
            <v>093</v>
          </cell>
        </row>
        <row r="7206">
          <cell r="A7206" t="str">
            <v>Q901</v>
          </cell>
          <cell r="B7206" t="str">
            <v>TRISOMIA 21, MOSAICO (POR FALTA DE DISYUNCION MITOTICA)</v>
          </cell>
          <cell r="C7206" t="str">
            <v>093</v>
          </cell>
        </row>
        <row r="7207">
          <cell r="A7207" t="str">
            <v>Q902</v>
          </cell>
          <cell r="B7207" t="str">
            <v>TRISOMIA 21, POR TRANSLOCACION</v>
          </cell>
          <cell r="C7207" t="str">
            <v>093</v>
          </cell>
        </row>
        <row r="7208">
          <cell r="A7208" t="str">
            <v>Q909</v>
          </cell>
          <cell r="B7208" t="str">
            <v>SINDROME DE DWON, NO ESPECIFICADO</v>
          </cell>
          <cell r="C7208" t="str">
            <v>093</v>
          </cell>
        </row>
        <row r="7209">
          <cell r="A7209" t="str">
            <v>Q91</v>
          </cell>
          <cell r="B7209" t="str">
            <v>SINDROME DE EDWARDS Y SINDROME DE PATAU</v>
          </cell>
          <cell r="C7209" t="str">
            <v>093</v>
          </cell>
        </row>
        <row r="7210">
          <cell r="A7210" t="str">
            <v>Q910</v>
          </cell>
          <cell r="B7210" t="str">
            <v>TRISOMIA 18, POR FALTA DE DISUNCION MEIOTICA</v>
          </cell>
          <cell r="C7210" t="str">
            <v>093</v>
          </cell>
        </row>
        <row r="7211">
          <cell r="A7211" t="str">
            <v>Q911</v>
          </cell>
          <cell r="B7211" t="str">
            <v>TRISOMIA 18, MOSAICO (POR FALTA DE DISYUNCION MITOTICA)</v>
          </cell>
          <cell r="C7211" t="str">
            <v>093</v>
          </cell>
        </row>
        <row r="7212">
          <cell r="A7212" t="str">
            <v>Q912</v>
          </cell>
          <cell r="B7212" t="str">
            <v>TRISOMIA 18, POR TRANSLOCACION</v>
          </cell>
          <cell r="C7212" t="str">
            <v>093</v>
          </cell>
        </row>
        <row r="7213">
          <cell r="A7213" t="str">
            <v>Q913</v>
          </cell>
          <cell r="B7213" t="str">
            <v>SINDROME DE EDWARDS, NO ESPECIFICADO</v>
          </cell>
          <cell r="C7213" t="str">
            <v>093</v>
          </cell>
        </row>
        <row r="7214">
          <cell r="A7214" t="str">
            <v>Q914</v>
          </cell>
          <cell r="B7214" t="str">
            <v>TRISOMIA 13, POR FALTA DE DISYUNCION MEIOTICA</v>
          </cell>
          <cell r="C7214" t="str">
            <v>093</v>
          </cell>
        </row>
        <row r="7215">
          <cell r="A7215" t="str">
            <v>Q915</v>
          </cell>
          <cell r="B7215" t="str">
            <v>TRISOMIA 13, MOSAICO (POR FALTA DE DISYUNCION MITOTICA)</v>
          </cell>
          <cell r="C7215" t="str">
            <v>093</v>
          </cell>
        </row>
        <row r="7216">
          <cell r="A7216" t="str">
            <v>Q916</v>
          </cell>
          <cell r="B7216" t="str">
            <v>TRISOMIA 13, POR TRANSLOCACION</v>
          </cell>
          <cell r="C7216" t="str">
            <v>093</v>
          </cell>
        </row>
        <row r="7217">
          <cell r="A7217" t="str">
            <v>Q917</v>
          </cell>
          <cell r="B7217" t="str">
            <v>SINDROME DE PATAU, NO ESPECIFICADO</v>
          </cell>
          <cell r="C7217" t="str">
            <v>093</v>
          </cell>
        </row>
        <row r="7218">
          <cell r="A7218" t="str">
            <v>Q92</v>
          </cell>
          <cell r="B7218" t="str">
            <v>OTRAS TRISOMIAS Y TRISOMIAS PARCIALES DE LOS AUTOSOMAS, NO CLASIF. EN</v>
          </cell>
          <cell r="C7218" t="str">
            <v>093</v>
          </cell>
        </row>
        <row r="7219">
          <cell r="A7219" t="str">
            <v>Q920</v>
          </cell>
          <cell r="B7219" t="str">
            <v>TRISOMIA DE UN CROMOSOMA COMPLETO, POR FALTA DE DISYUNCION MEIOTICA</v>
          </cell>
          <cell r="C7219" t="str">
            <v>093</v>
          </cell>
        </row>
        <row r="7220">
          <cell r="A7220" t="str">
            <v>Q921</v>
          </cell>
          <cell r="B7220" t="str">
            <v>TRISOMIA DE UN CROMOSOMA COMPLETO, MOSAICO (POR FALTA DE DISYUNCION MI</v>
          </cell>
          <cell r="C7220" t="str">
            <v>093</v>
          </cell>
        </row>
        <row r="7221">
          <cell r="A7221" t="str">
            <v>Q922</v>
          </cell>
          <cell r="B7221" t="str">
            <v>TRISOMIA PARDIAL MAYOR</v>
          </cell>
          <cell r="C7221" t="str">
            <v>093</v>
          </cell>
        </row>
        <row r="7222">
          <cell r="A7222" t="str">
            <v>Q923</v>
          </cell>
          <cell r="B7222" t="str">
            <v>TRISOMIA PARCIAL MENOR</v>
          </cell>
          <cell r="C7222" t="str">
            <v>093</v>
          </cell>
        </row>
        <row r="7223">
          <cell r="A7223" t="str">
            <v>Q924</v>
          </cell>
          <cell r="B7223" t="str">
            <v>DUPLICACION VISIBLE SOLO EN LA PROMETAFASE</v>
          </cell>
          <cell r="C7223" t="str">
            <v>093</v>
          </cell>
        </row>
        <row r="7224">
          <cell r="A7224" t="str">
            <v>Q925</v>
          </cell>
          <cell r="B7224" t="str">
            <v>DUPLICACION CON OTROS REORDENAMIENTOS COMPLEJOS</v>
          </cell>
          <cell r="C7224" t="str">
            <v>093</v>
          </cell>
        </row>
        <row r="7225">
          <cell r="A7225" t="str">
            <v>Q926</v>
          </cell>
          <cell r="B7225" t="str">
            <v>CROMOSOMAS MARCADORES SUPLEMENTARIOS</v>
          </cell>
          <cell r="C7225" t="str">
            <v>093</v>
          </cell>
        </row>
        <row r="7226">
          <cell r="A7226" t="str">
            <v>Q927</v>
          </cell>
          <cell r="B7226" t="str">
            <v>TRIPLOIDIA Y POLIPLOIDIA</v>
          </cell>
          <cell r="C7226" t="str">
            <v>093</v>
          </cell>
        </row>
        <row r="7227">
          <cell r="A7227" t="str">
            <v>Q928</v>
          </cell>
          <cell r="B7227" t="str">
            <v>OTRAS TRISOMIAS Y TRISOMIAS PARCIALES DE LOS AUTOSOMAS, ESPECIFICADAS</v>
          </cell>
          <cell r="C7227" t="str">
            <v>093</v>
          </cell>
        </row>
        <row r="7228">
          <cell r="A7228" t="str">
            <v>Q929</v>
          </cell>
          <cell r="B7228" t="str">
            <v>TRISOMIA Y TRISOMIA PARCIAL DE LOS AUTOSOMAS, SIN OTRA ESPECIFICACION</v>
          </cell>
          <cell r="C7228" t="str">
            <v>093</v>
          </cell>
        </row>
        <row r="7229">
          <cell r="A7229" t="str">
            <v>Q93</v>
          </cell>
          <cell r="B7229" t="str">
            <v>MONOSOMIAS Y SUPRESIONES DE LOS AUTOSOMAS, NO CLASIFICADAS EN OTRA PAR</v>
          </cell>
          <cell r="C7229" t="str">
            <v>093</v>
          </cell>
        </row>
        <row r="7230">
          <cell r="A7230" t="str">
            <v>Q930</v>
          </cell>
          <cell r="B7230" t="str">
            <v>MONOSOMIA COMPLETA DE UN CROMOSOMA, POR FALTA DE DISYUNCION MEIOTICA</v>
          </cell>
          <cell r="C7230" t="str">
            <v>093</v>
          </cell>
        </row>
        <row r="7231">
          <cell r="A7231" t="str">
            <v>Q931</v>
          </cell>
          <cell r="B7231" t="str">
            <v>MONOSOMIA COMPLETA DE UN CROMOSOMA, MOSAICO (POR FALTA DE DISYUNCION</v>
          </cell>
          <cell r="C7231" t="str">
            <v>093</v>
          </cell>
        </row>
        <row r="7232">
          <cell r="A7232" t="str">
            <v>Q932</v>
          </cell>
          <cell r="B7232" t="str">
            <v>CROMOSOMA REEMPLAZADO POR ANILLO O DICENTRICO</v>
          </cell>
          <cell r="C7232" t="str">
            <v>093</v>
          </cell>
        </row>
        <row r="7233">
          <cell r="A7233" t="str">
            <v>Q933</v>
          </cell>
          <cell r="B7233" t="str">
            <v>SUPRESION DEL BRAZO CORTO DEL CROMOSOMA 4</v>
          </cell>
          <cell r="C7233" t="str">
            <v>093</v>
          </cell>
        </row>
        <row r="7234">
          <cell r="A7234" t="str">
            <v>Q934</v>
          </cell>
          <cell r="B7234" t="str">
            <v>SUPRESION DEL BRAZO CORTO DEL CROMOSOMA 5</v>
          </cell>
          <cell r="C7234" t="str">
            <v>093</v>
          </cell>
        </row>
        <row r="7235">
          <cell r="A7235" t="str">
            <v>Q935</v>
          </cell>
          <cell r="B7235" t="str">
            <v>OTRAS SUPRESIONES DE PARTE DE UN CROMOSOMA</v>
          </cell>
          <cell r="C7235" t="str">
            <v>093</v>
          </cell>
        </row>
        <row r="7236">
          <cell r="A7236" t="str">
            <v>Q936</v>
          </cell>
          <cell r="B7236" t="str">
            <v>SUPRESIONES VISIBLES SOLO EN LA PROMETAFASE</v>
          </cell>
          <cell r="C7236" t="str">
            <v>093</v>
          </cell>
        </row>
        <row r="7237">
          <cell r="A7237" t="str">
            <v>Q937</v>
          </cell>
          <cell r="B7237" t="str">
            <v>SUPRESIONES CON OTROS REORDENAMIENTOS COMPLEJOS</v>
          </cell>
          <cell r="C7237" t="str">
            <v>093</v>
          </cell>
        </row>
        <row r="7238">
          <cell r="A7238" t="str">
            <v>Q938</v>
          </cell>
          <cell r="B7238" t="str">
            <v>OTRAS SUPRESIONES DE LOS AUTOSOMAS</v>
          </cell>
          <cell r="C7238" t="str">
            <v>093</v>
          </cell>
        </row>
        <row r="7239">
          <cell r="A7239" t="str">
            <v>Q939</v>
          </cell>
          <cell r="B7239" t="str">
            <v>SUPRESION DE LOS AUTOSOMAS, NO ESPECIFICADA</v>
          </cell>
          <cell r="C7239" t="str">
            <v>093</v>
          </cell>
        </row>
        <row r="7240">
          <cell r="A7240" t="str">
            <v>Q95</v>
          </cell>
          <cell r="B7240" t="str">
            <v>REORDENAMIENTOS EQUILIBRADOS Y MARCADORES ESTRUCTURALES, NO CLAS</v>
          </cell>
          <cell r="C7240" t="str">
            <v>093</v>
          </cell>
        </row>
        <row r="7241">
          <cell r="A7241" t="str">
            <v>Q950</v>
          </cell>
          <cell r="B7241" t="str">
            <v>TRANSLOCACION EQUILIBRADA E INSERCION EN INDIVIDUO NORMAL</v>
          </cell>
          <cell r="C7241" t="str">
            <v>093</v>
          </cell>
        </row>
        <row r="7242">
          <cell r="A7242" t="str">
            <v>Q951</v>
          </cell>
          <cell r="B7242" t="str">
            <v>INVERSION CROMOSOMICA EN INDIVIDUO NORMAL</v>
          </cell>
          <cell r="C7242" t="str">
            <v>093</v>
          </cell>
        </row>
        <row r="7243">
          <cell r="A7243" t="str">
            <v>Q952</v>
          </cell>
          <cell r="B7243" t="str">
            <v>REORDENAMIENTO AUTOSOMICO EQUILIBRADO EN INDIVIDUO ANORMAL</v>
          </cell>
          <cell r="C7243" t="str">
            <v>093</v>
          </cell>
        </row>
        <row r="7244">
          <cell r="A7244" t="str">
            <v>Q953</v>
          </cell>
          <cell r="B7244" t="str">
            <v>REORDENAMIENTO AUTOSOMICO/SEXUAL EQUILIBRADO EN INDIVIDUO ANORMAL</v>
          </cell>
          <cell r="C7244" t="str">
            <v>093</v>
          </cell>
        </row>
        <row r="7245">
          <cell r="A7245" t="str">
            <v>Q954</v>
          </cell>
          <cell r="B7245" t="str">
            <v>INDIVIDUOS CON HETEROCROMATINA MARCADORA</v>
          </cell>
          <cell r="C7245" t="str">
            <v>093</v>
          </cell>
        </row>
        <row r="7246">
          <cell r="A7246" t="str">
            <v>Q955</v>
          </cell>
          <cell r="B7246" t="str">
            <v>INDIVIDUOS CON SITIO FRAGIL AUTOSOMICO</v>
          </cell>
          <cell r="C7246" t="str">
            <v>093</v>
          </cell>
        </row>
        <row r="7247">
          <cell r="A7247" t="str">
            <v>Q958</v>
          </cell>
          <cell r="B7247" t="str">
            <v>OTROS REORDENAMIENTOS EQUILIBRADOS Y MARCADORES ESTRUCTURALES</v>
          </cell>
          <cell r="C7247" t="str">
            <v>093</v>
          </cell>
        </row>
        <row r="7248">
          <cell r="A7248" t="str">
            <v>Q959</v>
          </cell>
          <cell r="B7248" t="str">
            <v>REORDENAMIENTO EQUILIBRADO Y MARCADOR ESTRUCTURAL, SIN OTRA ESPECIF</v>
          </cell>
          <cell r="C7248" t="str">
            <v>093</v>
          </cell>
        </row>
        <row r="7249">
          <cell r="A7249" t="str">
            <v>Q96</v>
          </cell>
          <cell r="B7249" t="str">
            <v>SINDROME DE TURNER</v>
          </cell>
          <cell r="C7249" t="str">
            <v>093</v>
          </cell>
        </row>
        <row r="7250">
          <cell r="A7250" t="str">
            <v>Q960</v>
          </cell>
          <cell r="B7250" t="str">
            <v>CARIOTIPO 45,X</v>
          </cell>
          <cell r="C7250" t="str">
            <v>093</v>
          </cell>
        </row>
        <row r="7251">
          <cell r="A7251" t="str">
            <v>Q961</v>
          </cell>
          <cell r="B7251" t="str">
            <v>CARIOTIPO 46,X ISO (XQ)</v>
          </cell>
          <cell r="C7251" t="str">
            <v>093</v>
          </cell>
        </row>
        <row r="7252">
          <cell r="A7252" t="str">
            <v>Q962</v>
          </cell>
          <cell r="B7252" t="str">
            <v>CARIOTIPO 46,X CON CROMOSOMA SEXUAL ANORMAL EXCEPTO ISO (XQ)</v>
          </cell>
          <cell r="C7252" t="str">
            <v>093</v>
          </cell>
        </row>
        <row r="7253">
          <cell r="A7253" t="str">
            <v>Q963</v>
          </cell>
          <cell r="B7253" t="str">
            <v>MOSAICO 45,X/46,XX O XY</v>
          </cell>
          <cell r="C7253" t="str">
            <v>093</v>
          </cell>
        </row>
        <row r="7254">
          <cell r="A7254" t="str">
            <v>Q964</v>
          </cell>
          <cell r="B7254" t="str">
            <v>MOSAICO 45,X/OTRA(S) LINEA(S) CELULAR(ES) CON CROMOSOMA SEXUAL ANORMAL</v>
          </cell>
          <cell r="C7254" t="str">
            <v>093</v>
          </cell>
        </row>
        <row r="7255">
          <cell r="A7255" t="str">
            <v>Q968</v>
          </cell>
          <cell r="B7255" t="str">
            <v>OTRAS VARIANTES DEL SINDROME DE TURNER</v>
          </cell>
          <cell r="C7255" t="str">
            <v>093</v>
          </cell>
        </row>
        <row r="7256">
          <cell r="A7256" t="str">
            <v>Q969</v>
          </cell>
          <cell r="B7256" t="str">
            <v>SINDROME DE TURNER, NO ESPECIFICADO</v>
          </cell>
          <cell r="C7256" t="str">
            <v>093</v>
          </cell>
        </row>
        <row r="7257">
          <cell r="A7257" t="str">
            <v>Q97</v>
          </cell>
          <cell r="B7257" t="str">
            <v>OTRAS ANOMALIAS DE LOS CROMOSOMAS SEXUALES, CON FENOTIPO FEMENINO</v>
          </cell>
          <cell r="C7257" t="str">
            <v>093</v>
          </cell>
        </row>
        <row r="7258">
          <cell r="A7258" t="str">
            <v>Q970</v>
          </cell>
          <cell r="B7258" t="str">
            <v>CARIOTIPO 47,XXX</v>
          </cell>
          <cell r="C7258" t="str">
            <v>093</v>
          </cell>
        </row>
        <row r="7259">
          <cell r="A7259" t="str">
            <v>Q971</v>
          </cell>
          <cell r="B7259" t="str">
            <v>MUJER CON MAS DE TRES CROMOSOMAS X</v>
          </cell>
          <cell r="C7259" t="str">
            <v>093</v>
          </cell>
        </row>
        <row r="7260">
          <cell r="A7260" t="str">
            <v>Q972</v>
          </cell>
          <cell r="B7260" t="str">
            <v>MOSAICO, LINEAS CON NUMERO VARIABLES DE CROMOSOMAS X</v>
          </cell>
          <cell r="C7260" t="str">
            <v>093</v>
          </cell>
        </row>
        <row r="7261">
          <cell r="A7261" t="str">
            <v>Q973</v>
          </cell>
          <cell r="B7261" t="str">
            <v>MUJER CON CARIOTIPO 46, XY</v>
          </cell>
          <cell r="C7261" t="str">
            <v>093</v>
          </cell>
        </row>
        <row r="7262">
          <cell r="A7262" t="str">
            <v>Q978</v>
          </cell>
          <cell r="B7262" t="str">
            <v>OTRAS ANOMALIAS DE LOS CROMOSOMAS SEXUALES, CON FENOTIPO FEMENONO</v>
          </cell>
          <cell r="C7262" t="str">
            <v>093</v>
          </cell>
        </row>
        <row r="7263">
          <cell r="A7263" t="str">
            <v>Q979</v>
          </cell>
          <cell r="B7263" t="str">
            <v>ANOMALIA DE LOS CROMOSOMAS SEXUALES, CON FENOTIPO FEMENONO, SIN OTRA</v>
          </cell>
          <cell r="C7263" t="str">
            <v>093</v>
          </cell>
        </row>
        <row r="7264">
          <cell r="A7264" t="str">
            <v>Q98</v>
          </cell>
          <cell r="B7264" t="str">
            <v>OTRAS ANOMALIAS DE LOS CROMOSOMAS SEXUALES, CON FENOTIPO MASCULINO</v>
          </cell>
          <cell r="C7264" t="str">
            <v>093</v>
          </cell>
        </row>
        <row r="7265">
          <cell r="A7265" t="str">
            <v>Q980</v>
          </cell>
          <cell r="B7265" t="str">
            <v>SINDROME DE KLINEFELTER, CARIOTIPO 47, XXY</v>
          </cell>
          <cell r="C7265" t="str">
            <v>093</v>
          </cell>
        </row>
        <row r="7266">
          <cell r="A7266" t="str">
            <v>Q981</v>
          </cell>
          <cell r="B7266" t="str">
            <v>SINDROME DE KLINEFELTER, HOMBRE CON MAS DE DOS CROMOSOMAS X</v>
          </cell>
          <cell r="C7266" t="str">
            <v>093</v>
          </cell>
        </row>
        <row r="7267">
          <cell r="A7267" t="str">
            <v>Q982</v>
          </cell>
          <cell r="B7267" t="str">
            <v>SINDROME DE KLINEFELTER, HOMBRE CON CARIOTIPO 46, XX</v>
          </cell>
          <cell r="C7267" t="str">
            <v>093</v>
          </cell>
        </row>
        <row r="7268">
          <cell r="A7268" t="str">
            <v>Q983</v>
          </cell>
          <cell r="B7268" t="str">
            <v>OTRO HOMBRE CON CARIOTIPO 46, ZZ</v>
          </cell>
          <cell r="C7268" t="str">
            <v>093</v>
          </cell>
        </row>
        <row r="7269">
          <cell r="A7269" t="str">
            <v>Q984</v>
          </cell>
          <cell r="B7269" t="str">
            <v>SINDROMEDE KLINEFELTER, NO ESPECIFICADO</v>
          </cell>
          <cell r="C7269" t="str">
            <v>093</v>
          </cell>
        </row>
        <row r="7270">
          <cell r="A7270" t="str">
            <v>Q985</v>
          </cell>
          <cell r="B7270" t="str">
            <v>CARIOTIPO 47, XYY</v>
          </cell>
          <cell r="C7270" t="str">
            <v>093</v>
          </cell>
        </row>
        <row r="7271">
          <cell r="A7271" t="str">
            <v>Q986</v>
          </cell>
          <cell r="B7271" t="str">
            <v>HOMBRE CON CROMOSOMA SEXUAL ESTRUCTURALMENTE ANORMAL</v>
          </cell>
          <cell r="C7271" t="str">
            <v>093</v>
          </cell>
        </row>
        <row r="7272">
          <cell r="A7272" t="str">
            <v>Q987</v>
          </cell>
          <cell r="B7272" t="str">
            <v>HOMBRE CON MOSAICO DE CROMOSOMAS SEXUALES</v>
          </cell>
          <cell r="C7272" t="str">
            <v>093</v>
          </cell>
        </row>
        <row r="7273">
          <cell r="A7273" t="str">
            <v>Q988</v>
          </cell>
          <cell r="B7273" t="str">
            <v>OTRAS ANOMALIAS DE LOS CROMOSOMAS SEXUALES, CON FENOTIPO MASCULINO</v>
          </cell>
          <cell r="C7273" t="str">
            <v>093</v>
          </cell>
        </row>
        <row r="7274">
          <cell r="A7274" t="str">
            <v>Q989</v>
          </cell>
          <cell r="B7274" t="str">
            <v>ANOMALIA DE LOS CROMOSOMAS SEXUALES, FENOTIPO MASCULINO, SIN OTRA</v>
          </cell>
          <cell r="C7274" t="str">
            <v>093</v>
          </cell>
        </row>
        <row r="7275">
          <cell r="A7275" t="str">
            <v>Q99</v>
          </cell>
          <cell r="B7275" t="str">
            <v>OTRAS ANOMALIAS CROMOSOMICAS, NO CLASIFICADAS EN OTRA PARTE</v>
          </cell>
          <cell r="C7275" t="str">
            <v>093</v>
          </cell>
        </row>
        <row r="7276">
          <cell r="A7276" t="str">
            <v>Q990</v>
          </cell>
          <cell r="B7276" t="str">
            <v>QUIMERA 46, XX/46, XY</v>
          </cell>
          <cell r="C7276" t="str">
            <v>093</v>
          </cell>
        </row>
        <row r="7277">
          <cell r="A7277" t="str">
            <v>Q991</v>
          </cell>
          <cell r="B7277" t="str">
            <v>HERMAFRODITA VERDADERO 46, XX</v>
          </cell>
          <cell r="C7277" t="str">
            <v>093</v>
          </cell>
        </row>
        <row r="7278">
          <cell r="A7278" t="str">
            <v>Q992</v>
          </cell>
          <cell r="B7278" t="str">
            <v>CROMOSOMA X FRAGIL</v>
          </cell>
          <cell r="C7278" t="str">
            <v>093</v>
          </cell>
        </row>
        <row r="7279">
          <cell r="A7279" t="str">
            <v>Q998</v>
          </cell>
          <cell r="B7279" t="str">
            <v>OTRAS ANOMALIAS DE LOS CROMOSOMAS, ESPECIFICADAS</v>
          </cell>
          <cell r="C7279" t="str">
            <v>093</v>
          </cell>
        </row>
        <row r="7280">
          <cell r="A7280" t="str">
            <v>Q999</v>
          </cell>
          <cell r="B7280" t="str">
            <v>ANOMALIA CROMOSOMICA, NO ESPECIFICADA</v>
          </cell>
          <cell r="C7280" t="str">
            <v>093</v>
          </cell>
        </row>
        <row r="7281">
          <cell r="A7281" t="str">
            <v>R00</v>
          </cell>
          <cell r="B7281" t="str">
            <v>ANORMALIDADES DEL LATIDO CARDIACO</v>
          </cell>
          <cell r="C7281" t="str">
            <v>094</v>
          </cell>
        </row>
        <row r="7282">
          <cell r="A7282" t="str">
            <v>R000</v>
          </cell>
          <cell r="B7282" t="str">
            <v>TAQUICARDIA, NO ESPECIFICADA</v>
          </cell>
          <cell r="C7282" t="str">
            <v>094</v>
          </cell>
        </row>
        <row r="7283">
          <cell r="A7283" t="str">
            <v>R001</v>
          </cell>
          <cell r="B7283" t="str">
            <v>BRADICARDIA, NO ESPECIFICADA</v>
          </cell>
          <cell r="C7283" t="str">
            <v>094</v>
          </cell>
        </row>
        <row r="7284">
          <cell r="A7284" t="str">
            <v>R002</v>
          </cell>
          <cell r="B7284" t="str">
            <v>PALPITACIONES</v>
          </cell>
          <cell r="C7284" t="str">
            <v>094</v>
          </cell>
        </row>
        <row r="7285">
          <cell r="A7285" t="str">
            <v>R008</v>
          </cell>
          <cell r="B7285" t="str">
            <v>OTRAS ANORMALIDADES DEL LATIDO CARDIACO Y LAS NO ESPECIFICADAS</v>
          </cell>
          <cell r="C7285" t="str">
            <v>094</v>
          </cell>
        </row>
        <row r="7286">
          <cell r="A7286" t="str">
            <v>R01</v>
          </cell>
          <cell r="B7286" t="str">
            <v>SOPLOS Y OTROS SONIDOS CARDIACOS</v>
          </cell>
          <cell r="C7286" t="str">
            <v>094</v>
          </cell>
        </row>
        <row r="7287">
          <cell r="A7287" t="str">
            <v>R010</v>
          </cell>
          <cell r="B7287" t="str">
            <v>SOPLOS CARDIACOS BENIGNOS O INOCENTES</v>
          </cell>
          <cell r="C7287" t="str">
            <v>094</v>
          </cell>
        </row>
        <row r="7288">
          <cell r="A7288" t="str">
            <v>R011</v>
          </cell>
          <cell r="B7288" t="str">
            <v>SOPLO CARDIACO, NO ESPECIFICADO</v>
          </cell>
          <cell r="C7288" t="str">
            <v>094</v>
          </cell>
        </row>
        <row r="7289">
          <cell r="A7289" t="str">
            <v>R012</v>
          </cell>
          <cell r="B7289" t="str">
            <v>OTROS SONIDOS CARDIACOS</v>
          </cell>
          <cell r="C7289" t="str">
            <v>094</v>
          </cell>
        </row>
        <row r="7290">
          <cell r="A7290" t="str">
            <v>R02</v>
          </cell>
          <cell r="B7290" t="str">
            <v>GANGRENA, NO CLASIFICADA EN OTRA PARTE</v>
          </cell>
          <cell r="C7290" t="str">
            <v>094</v>
          </cell>
        </row>
        <row r="7291">
          <cell r="A7291" t="str">
            <v>R03</v>
          </cell>
          <cell r="B7291" t="str">
            <v>LECTURA DE PRESION SANGUINEA ANORMAL, SIN DIAGNOSTICO</v>
          </cell>
          <cell r="C7291" t="str">
            <v>094</v>
          </cell>
        </row>
        <row r="7292">
          <cell r="A7292" t="str">
            <v>R030</v>
          </cell>
          <cell r="B7292" t="str">
            <v>LECTURA ELEVADA DE LA PRESION SANGUINEA, SIN DIAGNOSTICO DE HIPERTENSI</v>
          </cell>
          <cell r="C7292" t="str">
            <v>094</v>
          </cell>
        </row>
        <row r="7293">
          <cell r="A7293" t="str">
            <v>R031</v>
          </cell>
          <cell r="B7293" t="str">
            <v>LECTURA DE PRESION BAJA NO ESPECIFICA</v>
          </cell>
          <cell r="C7293" t="str">
            <v>094</v>
          </cell>
        </row>
        <row r="7294">
          <cell r="A7294" t="str">
            <v>R04</v>
          </cell>
          <cell r="B7294" t="str">
            <v>HEMORRAGIAS DE LAS VIAS RESPIRATORIAS</v>
          </cell>
          <cell r="C7294" t="str">
            <v>094</v>
          </cell>
        </row>
        <row r="7295">
          <cell r="A7295" t="str">
            <v>R040</v>
          </cell>
          <cell r="B7295" t="str">
            <v>EPISTAXIS</v>
          </cell>
          <cell r="C7295" t="str">
            <v>094</v>
          </cell>
        </row>
        <row r="7296">
          <cell r="A7296" t="str">
            <v>R041</v>
          </cell>
          <cell r="B7296" t="str">
            <v>HEMORRAGIA DE LA GARGANTA</v>
          </cell>
          <cell r="C7296" t="str">
            <v>094</v>
          </cell>
        </row>
        <row r="7297">
          <cell r="A7297" t="str">
            <v>R042</v>
          </cell>
          <cell r="B7297" t="str">
            <v>HEMOPTISIS</v>
          </cell>
          <cell r="C7297" t="str">
            <v>094</v>
          </cell>
        </row>
        <row r="7298">
          <cell r="A7298" t="str">
            <v>R048</v>
          </cell>
          <cell r="B7298" t="str">
            <v>HEMORRAGIA DE OTROS SITIOS DE LAS VIAS RESPIRATORIAS</v>
          </cell>
          <cell r="C7298" t="str">
            <v>094</v>
          </cell>
        </row>
        <row r="7299">
          <cell r="A7299" t="str">
            <v>R049</v>
          </cell>
          <cell r="B7299" t="str">
            <v>HEMORRAGIA DE LAS VIAS RESPIRATORIAS, NO ESPECIFICADA</v>
          </cell>
          <cell r="C7299" t="str">
            <v>094</v>
          </cell>
        </row>
        <row r="7300">
          <cell r="A7300" t="str">
            <v>R05</v>
          </cell>
          <cell r="B7300" t="str">
            <v>TOS</v>
          </cell>
          <cell r="C7300" t="str">
            <v>094</v>
          </cell>
        </row>
        <row r="7301">
          <cell r="A7301" t="str">
            <v>R06</v>
          </cell>
          <cell r="B7301" t="str">
            <v>ANORMALIDADES DE LA RESPIRACION</v>
          </cell>
          <cell r="C7301" t="str">
            <v>094</v>
          </cell>
        </row>
        <row r="7302">
          <cell r="A7302" t="str">
            <v>R060</v>
          </cell>
          <cell r="B7302" t="str">
            <v>DISNEA</v>
          </cell>
          <cell r="C7302" t="str">
            <v>094</v>
          </cell>
        </row>
        <row r="7303">
          <cell r="A7303" t="str">
            <v>R061</v>
          </cell>
          <cell r="B7303" t="str">
            <v>ESTRIDOR</v>
          </cell>
          <cell r="C7303" t="str">
            <v>094</v>
          </cell>
        </row>
        <row r="7304">
          <cell r="A7304" t="str">
            <v>R062</v>
          </cell>
          <cell r="B7304" t="str">
            <v>SILBIDO</v>
          </cell>
          <cell r="C7304" t="str">
            <v>094</v>
          </cell>
        </row>
        <row r="7305">
          <cell r="A7305" t="str">
            <v>R063</v>
          </cell>
          <cell r="B7305" t="str">
            <v>RESPIRACION PERIODICA</v>
          </cell>
          <cell r="C7305" t="str">
            <v>094</v>
          </cell>
        </row>
        <row r="7306">
          <cell r="A7306" t="str">
            <v>R064</v>
          </cell>
          <cell r="B7306" t="str">
            <v>HIPERVENTILACION</v>
          </cell>
          <cell r="C7306" t="str">
            <v>094</v>
          </cell>
        </row>
        <row r="7307">
          <cell r="A7307" t="str">
            <v>R065</v>
          </cell>
          <cell r="B7307" t="str">
            <v>RESPIRACION CON LA BOCA</v>
          </cell>
          <cell r="C7307" t="str">
            <v>094</v>
          </cell>
        </row>
        <row r="7308">
          <cell r="A7308" t="str">
            <v>R066</v>
          </cell>
          <cell r="B7308" t="str">
            <v>HIPO</v>
          </cell>
          <cell r="C7308" t="str">
            <v>094</v>
          </cell>
        </row>
        <row r="7309">
          <cell r="A7309" t="str">
            <v>R067</v>
          </cell>
          <cell r="B7309" t="str">
            <v>ESTORNUDO</v>
          </cell>
          <cell r="C7309" t="str">
            <v>094</v>
          </cell>
        </row>
        <row r="7310">
          <cell r="A7310" t="str">
            <v>R068</v>
          </cell>
          <cell r="B7310" t="str">
            <v>OTRAS ANORMALIDADES DE LA RESPIRACION Y LAS NO ESPECIFICADAS</v>
          </cell>
          <cell r="C7310" t="str">
            <v>094</v>
          </cell>
        </row>
        <row r="7311">
          <cell r="A7311" t="str">
            <v>R07</v>
          </cell>
          <cell r="B7311" t="str">
            <v>DOLOR DE GARGANTA Y EN EL PECHO</v>
          </cell>
          <cell r="C7311" t="str">
            <v>094</v>
          </cell>
        </row>
        <row r="7312">
          <cell r="A7312" t="str">
            <v>R070</v>
          </cell>
          <cell r="B7312" t="str">
            <v>DOLOR DE GARGANTA</v>
          </cell>
          <cell r="C7312" t="str">
            <v>094</v>
          </cell>
        </row>
        <row r="7313">
          <cell r="A7313" t="str">
            <v>R071</v>
          </cell>
          <cell r="B7313" t="str">
            <v>DOLOR EN EL PECHO AL RESPIRAR</v>
          </cell>
          <cell r="C7313" t="str">
            <v>094</v>
          </cell>
        </row>
        <row r="7314">
          <cell r="A7314" t="str">
            <v>R072</v>
          </cell>
          <cell r="B7314" t="str">
            <v>DOLOR PRECORDIAL</v>
          </cell>
          <cell r="C7314" t="str">
            <v>094</v>
          </cell>
        </row>
        <row r="7315">
          <cell r="A7315" t="str">
            <v>R073</v>
          </cell>
          <cell r="B7315" t="str">
            <v>OTROS DOLORES EN EL PECHO</v>
          </cell>
          <cell r="C7315" t="str">
            <v>094</v>
          </cell>
        </row>
        <row r="7316">
          <cell r="A7316" t="str">
            <v>R074</v>
          </cell>
          <cell r="B7316" t="str">
            <v>DOLOR EN LE PECHO, NO ESPECIFICADO</v>
          </cell>
          <cell r="C7316" t="str">
            <v>094</v>
          </cell>
        </row>
        <row r="7317">
          <cell r="A7317" t="str">
            <v>R09</v>
          </cell>
          <cell r="B7317" t="str">
            <v>OTROS SINTOMAS Y SIGNOS QUE INVOLUCRAN LOS SISTEMAS CIRCULATORIO Y RES</v>
          </cell>
          <cell r="C7317" t="str">
            <v>094</v>
          </cell>
        </row>
        <row r="7318">
          <cell r="A7318" t="str">
            <v>R090</v>
          </cell>
          <cell r="B7318" t="str">
            <v>ASFIXIA</v>
          </cell>
          <cell r="C7318" t="str">
            <v>094</v>
          </cell>
        </row>
        <row r="7319">
          <cell r="A7319" t="str">
            <v>R091</v>
          </cell>
          <cell r="B7319" t="str">
            <v>PLEURESIA</v>
          </cell>
          <cell r="C7319" t="str">
            <v>094</v>
          </cell>
        </row>
        <row r="7320">
          <cell r="A7320" t="str">
            <v>R092</v>
          </cell>
          <cell r="B7320" t="str">
            <v>PARO RESPIRATORIO</v>
          </cell>
          <cell r="C7320" t="str">
            <v>094</v>
          </cell>
        </row>
        <row r="7321">
          <cell r="A7321" t="str">
            <v>R093</v>
          </cell>
          <cell r="B7321" t="str">
            <v>ESPUTO ANORMAL</v>
          </cell>
          <cell r="C7321" t="str">
            <v>094</v>
          </cell>
        </row>
        <row r="7322">
          <cell r="A7322" t="str">
            <v>R098</v>
          </cell>
          <cell r="B7322" t="str">
            <v>OTROS SINTOMAS Y SIGNOS ESPECIF. QUE INVOLUCRAN LOS SISTEMAS CIRCULATO</v>
          </cell>
          <cell r="C7322" t="str">
            <v>094</v>
          </cell>
        </row>
        <row r="7323">
          <cell r="A7323" t="str">
            <v>R10</v>
          </cell>
          <cell r="B7323" t="str">
            <v>DOLOR ABDOMINAL Y PELVICO</v>
          </cell>
          <cell r="C7323" t="str">
            <v>094</v>
          </cell>
        </row>
        <row r="7324">
          <cell r="A7324" t="str">
            <v>R100</v>
          </cell>
          <cell r="B7324" t="str">
            <v>ABDOMEN AGUDO</v>
          </cell>
          <cell r="C7324" t="str">
            <v>094</v>
          </cell>
        </row>
        <row r="7325">
          <cell r="A7325" t="str">
            <v>R101</v>
          </cell>
          <cell r="B7325" t="str">
            <v>DOLOR ABDOMINAL LOCALIZADO EN PARTE SUPERIOR</v>
          </cell>
          <cell r="C7325" t="str">
            <v>094</v>
          </cell>
        </row>
        <row r="7326">
          <cell r="A7326" t="str">
            <v>R102</v>
          </cell>
          <cell r="B7326" t="str">
            <v>DOLOR PELVICO Y PERINEAL</v>
          </cell>
          <cell r="C7326" t="str">
            <v>094</v>
          </cell>
        </row>
        <row r="7327">
          <cell r="A7327" t="str">
            <v>R103</v>
          </cell>
          <cell r="B7327" t="str">
            <v>DOLOR LOCALIZADO EN OTRAS PARTES INFERIORES DEL ABDOMEN</v>
          </cell>
          <cell r="C7327" t="str">
            <v>094</v>
          </cell>
        </row>
        <row r="7328">
          <cell r="A7328" t="str">
            <v>R104</v>
          </cell>
          <cell r="B7328" t="str">
            <v>OTROS DOLORES ABDOMINALES Y LOS NO ESPECIFICADOS</v>
          </cell>
          <cell r="C7328" t="str">
            <v>094</v>
          </cell>
        </row>
        <row r="7329">
          <cell r="A7329" t="str">
            <v>R11</v>
          </cell>
          <cell r="B7329" t="str">
            <v>NAUSEA Y VOMITO</v>
          </cell>
          <cell r="C7329" t="str">
            <v>094</v>
          </cell>
        </row>
        <row r="7330">
          <cell r="A7330" t="str">
            <v>R12</v>
          </cell>
          <cell r="B7330" t="str">
            <v>ACIDEZ</v>
          </cell>
          <cell r="C7330" t="str">
            <v>094</v>
          </cell>
        </row>
        <row r="7331">
          <cell r="A7331" t="str">
            <v>R13</v>
          </cell>
          <cell r="B7331" t="str">
            <v>DISFAGIA</v>
          </cell>
          <cell r="C7331" t="str">
            <v>094</v>
          </cell>
        </row>
        <row r="7332">
          <cell r="A7332" t="str">
            <v>R14</v>
          </cell>
          <cell r="B7332" t="str">
            <v>FLATULENCIA Y AFECCIONES AFINES</v>
          </cell>
          <cell r="C7332" t="str">
            <v>094</v>
          </cell>
        </row>
        <row r="7333">
          <cell r="A7333" t="str">
            <v>R15</v>
          </cell>
          <cell r="B7333" t="str">
            <v>INCONTINENCIA FECAL</v>
          </cell>
          <cell r="C7333" t="str">
            <v>094</v>
          </cell>
        </row>
        <row r="7334">
          <cell r="A7334" t="str">
            <v>R16</v>
          </cell>
          <cell r="B7334" t="str">
            <v>HEPATOMEGALIA Y ESPLENOMEGALIA, NO CLASIFICADAS EN OTRA PARTE</v>
          </cell>
          <cell r="C7334" t="str">
            <v>094</v>
          </cell>
        </row>
        <row r="7335">
          <cell r="A7335" t="str">
            <v>R160</v>
          </cell>
          <cell r="B7335" t="str">
            <v>HEPATOMEGALIA, NO CLASIFICADA EN OTRA PARTE</v>
          </cell>
          <cell r="C7335" t="str">
            <v>094</v>
          </cell>
        </row>
        <row r="7336">
          <cell r="A7336" t="str">
            <v>R161</v>
          </cell>
          <cell r="B7336" t="str">
            <v>ESPLENOMEGALIA, NO CLASIFICADA EN OTRA PARTE</v>
          </cell>
          <cell r="C7336" t="str">
            <v>094</v>
          </cell>
        </row>
        <row r="7337">
          <cell r="A7337" t="str">
            <v>R162</v>
          </cell>
          <cell r="B7337" t="str">
            <v>HEPATOMEGALIA CON ESPLENOMEGALIA, NO CLASIFICADAS EN OTRA PARTE</v>
          </cell>
          <cell r="C7337" t="str">
            <v>094</v>
          </cell>
        </row>
        <row r="7338">
          <cell r="A7338" t="str">
            <v>R17</v>
          </cell>
          <cell r="B7338" t="str">
            <v>ICTERICIA NO ESPECIFICADA</v>
          </cell>
          <cell r="C7338" t="str">
            <v>094</v>
          </cell>
        </row>
        <row r="7339">
          <cell r="A7339" t="str">
            <v>R18</v>
          </cell>
          <cell r="B7339" t="str">
            <v>ASCITIS</v>
          </cell>
          <cell r="C7339" t="str">
            <v>094</v>
          </cell>
        </row>
        <row r="7340">
          <cell r="A7340" t="str">
            <v>R19</v>
          </cell>
          <cell r="B7340" t="str">
            <v>OTROS SINTOMAS Y SIGNOS QUE IVOLUCRAN EL SISTEMA DIGESTIVO Y EL ABDM</v>
          </cell>
          <cell r="C7340" t="str">
            <v>094</v>
          </cell>
        </row>
        <row r="7341">
          <cell r="A7341" t="str">
            <v>R190</v>
          </cell>
          <cell r="B7341" t="str">
            <v>TUMEFACCION, MASA O PROMINENCIA INTRABDOMINALES Y PELVICA</v>
          </cell>
          <cell r="C7341" t="str">
            <v>094</v>
          </cell>
        </row>
        <row r="7342">
          <cell r="A7342" t="str">
            <v>R191</v>
          </cell>
          <cell r="B7342" t="str">
            <v>SONIDOS INTESTINALES ANORMALES</v>
          </cell>
          <cell r="C7342" t="str">
            <v>094</v>
          </cell>
        </row>
        <row r="7343">
          <cell r="A7343" t="str">
            <v>R192</v>
          </cell>
          <cell r="B7343" t="str">
            <v>PERISTALSIS VISIBLE</v>
          </cell>
          <cell r="C7343" t="str">
            <v>094</v>
          </cell>
        </row>
        <row r="7344">
          <cell r="A7344" t="str">
            <v>R193</v>
          </cell>
          <cell r="B7344" t="str">
            <v>RIGIDEZ ABDOMINAL</v>
          </cell>
          <cell r="C7344" t="str">
            <v>094</v>
          </cell>
        </row>
        <row r="7345">
          <cell r="A7345" t="str">
            <v>R194</v>
          </cell>
          <cell r="B7345" t="str">
            <v>CAMBIOS EN LOS HABITOS INTESTINALES</v>
          </cell>
          <cell r="C7345" t="str">
            <v>094</v>
          </cell>
        </row>
        <row r="7346">
          <cell r="A7346" t="str">
            <v>R195</v>
          </cell>
          <cell r="B7346" t="str">
            <v>OTRAS ANORMALIDADES FECALES</v>
          </cell>
          <cell r="C7346" t="str">
            <v>094</v>
          </cell>
        </row>
        <row r="7347">
          <cell r="A7347" t="str">
            <v>R196</v>
          </cell>
          <cell r="B7347" t="str">
            <v>HALITOSIS</v>
          </cell>
          <cell r="C7347" t="str">
            <v>094</v>
          </cell>
        </row>
        <row r="7348">
          <cell r="A7348" t="str">
            <v>R198</v>
          </cell>
          <cell r="B7348" t="str">
            <v>OTROS SINTOMAS Y SIGNOS ESPECIF. QUE INVOLUCRAN EL SISTEMA DIGESTIVO</v>
          </cell>
          <cell r="C7348" t="str">
            <v>094</v>
          </cell>
        </row>
        <row r="7349">
          <cell r="A7349" t="str">
            <v>R20</v>
          </cell>
          <cell r="B7349" t="str">
            <v>ALTERACIONES DE LA SENSIBILIDAD CUTANEA</v>
          </cell>
          <cell r="C7349" t="str">
            <v>094</v>
          </cell>
        </row>
        <row r="7350">
          <cell r="A7350" t="str">
            <v>R200</v>
          </cell>
          <cell r="B7350" t="str">
            <v>ANESTESIA DE LA PIEL</v>
          </cell>
          <cell r="C7350" t="str">
            <v>094</v>
          </cell>
        </row>
        <row r="7351">
          <cell r="A7351" t="str">
            <v>R201</v>
          </cell>
          <cell r="B7351" t="str">
            <v>HIPOESTESIA DE LA PIEL</v>
          </cell>
          <cell r="C7351" t="str">
            <v>094</v>
          </cell>
        </row>
        <row r="7352">
          <cell r="A7352" t="str">
            <v>R202</v>
          </cell>
          <cell r="B7352" t="str">
            <v>PARESTESIA DE LA PIEL</v>
          </cell>
          <cell r="C7352" t="str">
            <v>094</v>
          </cell>
        </row>
        <row r="7353">
          <cell r="A7353" t="str">
            <v>R203</v>
          </cell>
          <cell r="B7353" t="str">
            <v>HIPERESTESIA</v>
          </cell>
          <cell r="C7353" t="str">
            <v>094</v>
          </cell>
        </row>
        <row r="7354">
          <cell r="A7354" t="str">
            <v>R208</v>
          </cell>
          <cell r="B7354" t="str">
            <v>OTRAS ALTERACIONES DE LA SENSIBILIDAD CUTANEA Y LAS NO ESPECIFICADAS</v>
          </cell>
          <cell r="C7354" t="str">
            <v>094</v>
          </cell>
        </row>
        <row r="7355">
          <cell r="A7355" t="str">
            <v>R21</v>
          </cell>
          <cell r="B7355" t="str">
            <v>SALPULLIDO Y OTRAS ERUPCIONES CUTANEAS NO ESPECIFICADAS</v>
          </cell>
          <cell r="C7355" t="str">
            <v>094</v>
          </cell>
        </row>
        <row r="7356">
          <cell r="A7356" t="str">
            <v>R22</v>
          </cell>
          <cell r="B7356" t="str">
            <v>TUMEFACCION, MASA O PROMINENCIA DE LA PIEL Y DEL TEJIDO SUBCUTANEO LOC</v>
          </cell>
          <cell r="C7356" t="str">
            <v>094</v>
          </cell>
        </row>
        <row r="7357">
          <cell r="A7357" t="str">
            <v>R220</v>
          </cell>
          <cell r="B7357" t="str">
            <v>TUMEFACCION, MASA O PROMINENCIA LOCALIZADA EN LA CABEZA</v>
          </cell>
          <cell r="C7357" t="str">
            <v>094</v>
          </cell>
        </row>
        <row r="7358">
          <cell r="A7358" t="str">
            <v>R221</v>
          </cell>
          <cell r="B7358" t="str">
            <v>TUMEFACCION, MASA O PROMINENCIA LOCALIZADA EN EL CUELLO</v>
          </cell>
          <cell r="C7358" t="str">
            <v>094</v>
          </cell>
        </row>
        <row r="7359">
          <cell r="A7359" t="str">
            <v>R222</v>
          </cell>
          <cell r="B7359" t="str">
            <v>TUMEFACCION, MASA O PROMINENCIA LOCALIZADA EN EL TRONCO</v>
          </cell>
          <cell r="C7359" t="str">
            <v>094</v>
          </cell>
        </row>
        <row r="7360">
          <cell r="A7360" t="str">
            <v>R223</v>
          </cell>
          <cell r="B7360" t="str">
            <v>TUMEFACCION, MASA O PROMINENCIA LOCALIZADA EN EL MIEMBRO SUPERIOR</v>
          </cell>
          <cell r="C7360" t="str">
            <v>094</v>
          </cell>
        </row>
        <row r="7361">
          <cell r="A7361" t="str">
            <v>R224</v>
          </cell>
          <cell r="B7361" t="str">
            <v>TUMEFACCION, MASA O PROMINENCIA LOCALIZADA EN EL MIEMBRO INFERIOR</v>
          </cell>
          <cell r="C7361" t="str">
            <v>094</v>
          </cell>
        </row>
        <row r="7362">
          <cell r="A7362" t="str">
            <v>R227</v>
          </cell>
          <cell r="B7362" t="str">
            <v>TUMEFACCION, MASA O PROMINENCIA LOCALIZADA EN SITIOS MULTIPLES</v>
          </cell>
          <cell r="C7362" t="str">
            <v>094</v>
          </cell>
        </row>
        <row r="7363">
          <cell r="A7363" t="str">
            <v>R229</v>
          </cell>
          <cell r="B7363" t="str">
            <v>TUMEFACCION, MASA O PROMINENCIA LOCALIZADA EN PARTE NO ESPECIFICADA</v>
          </cell>
          <cell r="C7363" t="str">
            <v>094</v>
          </cell>
        </row>
        <row r="7364">
          <cell r="A7364" t="str">
            <v>R23</v>
          </cell>
          <cell r="B7364" t="str">
            <v>OTROS CAMBIOS EN LA PIEL</v>
          </cell>
          <cell r="C7364" t="str">
            <v>094</v>
          </cell>
        </row>
        <row r="7365">
          <cell r="A7365" t="str">
            <v>R230</v>
          </cell>
          <cell r="B7365" t="str">
            <v>CIANOSIS</v>
          </cell>
          <cell r="C7365" t="str">
            <v>094</v>
          </cell>
        </row>
        <row r="7366">
          <cell r="A7366" t="str">
            <v>R231</v>
          </cell>
          <cell r="B7366" t="str">
            <v>PALIDEZ</v>
          </cell>
          <cell r="C7366" t="str">
            <v>094</v>
          </cell>
        </row>
        <row r="7367">
          <cell r="A7367" t="str">
            <v>R232</v>
          </cell>
          <cell r="B7367" t="str">
            <v>RUBOR</v>
          </cell>
          <cell r="C7367" t="str">
            <v>094</v>
          </cell>
        </row>
        <row r="7368">
          <cell r="A7368" t="str">
            <v>R233</v>
          </cell>
          <cell r="B7368" t="str">
            <v>EQUIMOSIS ESPONTANEA</v>
          </cell>
          <cell r="C7368" t="str">
            <v>094</v>
          </cell>
        </row>
        <row r="7369">
          <cell r="A7369" t="str">
            <v>R234</v>
          </cell>
          <cell r="B7369" t="str">
            <v>CAMBIOS EN LA TEXTURA DE LA PIEL</v>
          </cell>
          <cell r="C7369" t="str">
            <v>094</v>
          </cell>
        </row>
        <row r="7370">
          <cell r="A7370" t="str">
            <v>R238</v>
          </cell>
          <cell r="B7370" t="str">
            <v>OTROS CAMBIOS DE LA PIEL Y LOS NO ESPECIFICADOS</v>
          </cell>
          <cell r="C7370" t="str">
            <v>094</v>
          </cell>
        </row>
        <row r="7371">
          <cell r="A7371" t="str">
            <v>R25</v>
          </cell>
          <cell r="B7371" t="str">
            <v>MOVIMIENTOS INVOLUNTARIOS ANORMALES</v>
          </cell>
          <cell r="C7371" t="str">
            <v>094</v>
          </cell>
        </row>
        <row r="7372">
          <cell r="A7372" t="str">
            <v>R250</v>
          </cell>
          <cell r="B7372" t="str">
            <v>MOVIMIENTOS ANORMALES DE LA CABEZA</v>
          </cell>
          <cell r="C7372" t="str">
            <v>094</v>
          </cell>
        </row>
        <row r="7373">
          <cell r="A7373" t="str">
            <v>R251</v>
          </cell>
          <cell r="B7373" t="str">
            <v>TEMBLOR NO ESPECIFICADO</v>
          </cell>
          <cell r="C7373" t="str">
            <v>094</v>
          </cell>
        </row>
        <row r="7374">
          <cell r="A7374" t="str">
            <v>R252</v>
          </cell>
          <cell r="B7374" t="str">
            <v>CALAMBRES Y ESPASMOS</v>
          </cell>
          <cell r="C7374" t="str">
            <v>094</v>
          </cell>
        </row>
        <row r="7375">
          <cell r="A7375" t="str">
            <v>R253</v>
          </cell>
          <cell r="B7375" t="str">
            <v>FASCICULACION</v>
          </cell>
          <cell r="C7375" t="str">
            <v>094</v>
          </cell>
        </row>
        <row r="7376">
          <cell r="A7376" t="str">
            <v>R258</v>
          </cell>
          <cell r="B7376" t="str">
            <v>OTROS MIVIMIENTOS ANORMALES INVOLUNTARIOS Y LOS NO ESPECIFICADOS</v>
          </cell>
          <cell r="C7376" t="str">
            <v>094</v>
          </cell>
        </row>
        <row r="7377">
          <cell r="A7377" t="str">
            <v>R26</v>
          </cell>
          <cell r="B7377" t="str">
            <v>ANORMALIDADES DE LA MARCHA Y DE LA MOVILIDAD</v>
          </cell>
          <cell r="C7377" t="str">
            <v>094</v>
          </cell>
        </row>
        <row r="7378">
          <cell r="A7378" t="str">
            <v>R260</v>
          </cell>
          <cell r="B7378" t="str">
            <v>MARCHA ATAXICA</v>
          </cell>
          <cell r="C7378" t="str">
            <v>094</v>
          </cell>
        </row>
        <row r="7379">
          <cell r="A7379" t="str">
            <v>R261</v>
          </cell>
          <cell r="B7379" t="str">
            <v>MARCHA PARALITICA</v>
          </cell>
          <cell r="C7379" t="str">
            <v>094</v>
          </cell>
        </row>
        <row r="7380">
          <cell r="A7380" t="str">
            <v>R262</v>
          </cell>
          <cell r="B7380" t="str">
            <v>DIFICULTAD PARA CAMINAR, NO CLASIFICADA EN OTRA PARTE</v>
          </cell>
          <cell r="C7380" t="str">
            <v>094</v>
          </cell>
        </row>
        <row r="7381">
          <cell r="A7381" t="str">
            <v>R268</v>
          </cell>
          <cell r="B7381" t="str">
            <v>OTRAS ANORMALIDADES DE LA MARCHA Y DE LA MOVILIDAD Y LAS NO ESPECIF</v>
          </cell>
          <cell r="C7381" t="str">
            <v>094</v>
          </cell>
        </row>
        <row r="7382">
          <cell r="A7382" t="str">
            <v>R27</v>
          </cell>
          <cell r="B7382" t="str">
            <v>OTRAS FALLAS DE COORDINACION</v>
          </cell>
          <cell r="C7382" t="str">
            <v>094</v>
          </cell>
        </row>
        <row r="7383">
          <cell r="A7383" t="str">
            <v>R270</v>
          </cell>
          <cell r="B7383" t="str">
            <v>ATAXIA, NO ESPECIFICADA</v>
          </cell>
          <cell r="C7383" t="str">
            <v>094</v>
          </cell>
        </row>
        <row r="7384">
          <cell r="A7384" t="str">
            <v>R278</v>
          </cell>
          <cell r="B7384" t="str">
            <v>OTRAS FALLAS DE LA COORDINACION Y LAS NO ESPECIFICADAS</v>
          </cell>
          <cell r="C7384" t="str">
            <v>094</v>
          </cell>
        </row>
        <row r="7385">
          <cell r="A7385" t="str">
            <v>R29</v>
          </cell>
          <cell r="B7385" t="str">
            <v>OTROS SINTOMAS Y SIGNOS QUE INVOLUCRAN LOS SITEMAS NERVIOSOS Y OSTEOM</v>
          </cell>
          <cell r="C7385" t="str">
            <v>094</v>
          </cell>
        </row>
        <row r="7386">
          <cell r="A7386" t="str">
            <v>R290</v>
          </cell>
          <cell r="B7386" t="str">
            <v>TETANIA</v>
          </cell>
          <cell r="C7386" t="str">
            <v>094</v>
          </cell>
        </row>
        <row r="7387">
          <cell r="A7387" t="str">
            <v>R291</v>
          </cell>
          <cell r="B7387" t="str">
            <v>MENINGISMO</v>
          </cell>
          <cell r="C7387" t="str">
            <v>094</v>
          </cell>
        </row>
        <row r="7388">
          <cell r="A7388" t="str">
            <v>R292</v>
          </cell>
          <cell r="B7388" t="str">
            <v>REFLEJOS ANORMALES</v>
          </cell>
          <cell r="C7388" t="str">
            <v>094</v>
          </cell>
        </row>
        <row r="7389">
          <cell r="A7389" t="str">
            <v>R293</v>
          </cell>
          <cell r="B7389" t="str">
            <v>POSTURA ANORMAL</v>
          </cell>
          <cell r="C7389" t="str">
            <v>094</v>
          </cell>
        </row>
        <row r="7390">
          <cell r="A7390" t="str">
            <v>R294</v>
          </cell>
          <cell r="B7390" t="str">
            <v>CHASQUIDO DE LA CADERA</v>
          </cell>
          <cell r="C7390" t="str">
            <v>094</v>
          </cell>
        </row>
        <row r="7391">
          <cell r="A7391" t="str">
            <v>R298</v>
          </cell>
          <cell r="B7391" t="str">
            <v>OTROS SINTOMAS Y SIGNOS QUE INVOLUCRAN LOS SISTEMAS NERVIOSOS Y OST</v>
          </cell>
          <cell r="C7391" t="str">
            <v>094</v>
          </cell>
        </row>
        <row r="7392">
          <cell r="A7392" t="str">
            <v>R30</v>
          </cell>
          <cell r="B7392" t="str">
            <v>DOLOR ASOCIADO CON LA MICCION</v>
          </cell>
          <cell r="C7392" t="str">
            <v>094</v>
          </cell>
        </row>
        <row r="7393">
          <cell r="A7393" t="str">
            <v>R300</v>
          </cell>
          <cell r="B7393" t="str">
            <v>DISURIA</v>
          </cell>
          <cell r="C7393" t="str">
            <v>094</v>
          </cell>
        </row>
        <row r="7394">
          <cell r="A7394" t="str">
            <v>R301</v>
          </cell>
          <cell r="B7394" t="str">
            <v>TENESMO VESICAL</v>
          </cell>
          <cell r="C7394" t="str">
            <v>094</v>
          </cell>
        </row>
        <row r="7395">
          <cell r="A7395" t="str">
            <v>R309</v>
          </cell>
          <cell r="B7395" t="str">
            <v>MICCION DOLOROSA, NO ESPECIFICADA</v>
          </cell>
          <cell r="C7395" t="str">
            <v>094</v>
          </cell>
        </row>
        <row r="7396">
          <cell r="A7396" t="str">
            <v>R31</v>
          </cell>
          <cell r="B7396" t="str">
            <v>HEMATURIA, NO ESPECIFICADA</v>
          </cell>
          <cell r="C7396" t="str">
            <v>094</v>
          </cell>
        </row>
        <row r="7397">
          <cell r="A7397" t="str">
            <v>R32</v>
          </cell>
          <cell r="B7397" t="str">
            <v>INCONTINENCIA URINARIA, NO ESPECIFICADA</v>
          </cell>
          <cell r="C7397" t="str">
            <v>094</v>
          </cell>
        </row>
        <row r="7398">
          <cell r="A7398" t="str">
            <v>R33</v>
          </cell>
          <cell r="B7398" t="str">
            <v>RETENCION DE ORINA</v>
          </cell>
          <cell r="C7398" t="str">
            <v>094</v>
          </cell>
        </row>
        <row r="7399">
          <cell r="A7399" t="str">
            <v>R34</v>
          </cell>
          <cell r="B7399" t="str">
            <v>ANURIA Y OLIGURIA</v>
          </cell>
          <cell r="C7399" t="str">
            <v>094</v>
          </cell>
        </row>
        <row r="7400">
          <cell r="A7400" t="str">
            <v>R35</v>
          </cell>
          <cell r="B7400" t="str">
            <v>POLIURIA</v>
          </cell>
          <cell r="C7400" t="str">
            <v>094</v>
          </cell>
        </row>
        <row r="7401">
          <cell r="A7401" t="str">
            <v>R36</v>
          </cell>
          <cell r="B7401" t="str">
            <v>DESCARGA URETRAL</v>
          </cell>
          <cell r="C7401" t="str">
            <v>094</v>
          </cell>
        </row>
        <row r="7402">
          <cell r="A7402" t="str">
            <v>R39</v>
          </cell>
          <cell r="B7402" t="str">
            <v>OTROS SINTOMAS Y SIGNOS QUE INVOLUCRAN EL SISTEMA URINARIO</v>
          </cell>
          <cell r="C7402" t="str">
            <v>094</v>
          </cell>
        </row>
        <row r="7403">
          <cell r="A7403" t="str">
            <v>R390</v>
          </cell>
          <cell r="B7403" t="str">
            <v>EXTRAVASACION DE LA ORINA</v>
          </cell>
          <cell r="C7403" t="str">
            <v>094</v>
          </cell>
        </row>
        <row r="7404">
          <cell r="A7404" t="str">
            <v>R391</v>
          </cell>
          <cell r="B7404" t="str">
            <v>OTRAS DIFICULTADES DE LA MICCION</v>
          </cell>
          <cell r="C7404" t="str">
            <v>094</v>
          </cell>
        </row>
        <row r="7405">
          <cell r="A7405" t="str">
            <v>R392</v>
          </cell>
          <cell r="B7405" t="str">
            <v>UREMIA EXTRARRENAL</v>
          </cell>
          <cell r="C7405" t="str">
            <v>094</v>
          </cell>
        </row>
        <row r="7406">
          <cell r="A7406" t="str">
            <v>R398</v>
          </cell>
          <cell r="B7406" t="str">
            <v>OTROS SINTOMAS Y SIGNOS QUE INVOLUCRAN EL SISTEMA URINARIO Y LOS NO ES</v>
          </cell>
          <cell r="C7406" t="str">
            <v>094</v>
          </cell>
        </row>
        <row r="7407">
          <cell r="A7407" t="str">
            <v>R40</v>
          </cell>
          <cell r="B7407" t="str">
            <v>SOMNOLENCIA, ESTUPOR Y COMA</v>
          </cell>
          <cell r="C7407" t="str">
            <v>094</v>
          </cell>
        </row>
        <row r="7408">
          <cell r="A7408" t="str">
            <v>R400</v>
          </cell>
          <cell r="B7408" t="str">
            <v>SOMNLENCIA</v>
          </cell>
          <cell r="C7408" t="str">
            <v>094</v>
          </cell>
        </row>
        <row r="7409">
          <cell r="A7409" t="str">
            <v>R401</v>
          </cell>
          <cell r="B7409" t="str">
            <v>ESTUPOR</v>
          </cell>
          <cell r="C7409" t="str">
            <v>094</v>
          </cell>
        </row>
        <row r="7410">
          <cell r="A7410" t="str">
            <v>R402</v>
          </cell>
          <cell r="B7410" t="str">
            <v>COMA, NO ESPECIFICADO</v>
          </cell>
          <cell r="C7410" t="str">
            <v>094</v>
          </cell>
        </row>
        <row r="7411">
          <cell r="A7411" t="str">
            <v>R41</v>
          </cell>
          <cell r="B7411" t="str">
            <v>OTROS SINTOMAS Y SIGNOS QUE INVOLUCRAN LA FUNCION COGNOSCITIVA Y LA CO</v>
          </cell>
          <cell r="C7411" t="str">
            <v>094</v>
          </cell>
        </row>
        <row r="7412">
          <cell r="A7412" t="str">
            <v>R410</v>
          </cell>
          <cell r="B7412" t="str">
            <v>DESORIENTACION NO ESPECIFICADA</v>
          </cell>
          <cell r="C7412" t="str">
            <v>094</v>
          </cell>
        </row>
        <row r="7413">
          <cell r="A7413" t="str">
            <v>R411</v>
          </cell>
          <cell r="B7413" t="str">
            <v>AMNESIA ANTEROGRADA</v>
          </cell>
          <cell r="C7413" t="str">
            <v>094</v>
          </cell>
        </row>
        <row r="7414">
          <cell r="A7414" t="str">
            <v>R412</v>
          </cell>
          <cell r="B7414" t="str">
            <v>AMNESIA RETROGADA</v>
          </cell>
          <cell r="C7414" t="str">
            <v>094</v>
          </cell>
        </row>
        <row r="7415">
          <cell r="A7415" t="str">
            <v>R413</v>
          </cell>
          <cell r="B7415" t="str">
            <v>OTRA AMNESIA</v>
          </cell>
          <cell r="C7415" t="str">
            <v>094</v>
          </cell>
        </row>
        <row r="7416">
          <cell r="A7416" t="str">
            <v>R418</v>
          </cell>
          <cell r="B7416" t="str">
            <v>OTROS SINTOMAS Y SIGNOS QUE INVOLUCRAN LA FUNCION COGNOSCITIVA Y LA</v>
          </cell>
          <cell r="C7416" t="str">
            <v>094</v>
          </cell>
        </row>
        <row r="7417">
          <cell r="A7417" t="str">
            <v>R42</v>
          </cell>
          <cell r="B7417" t="str">
            <v>MAREO Y DESVANECIMIENTO</v>
          </cell>
          <cell r="C7417" t="str">
            <v>094</v>
          </cell>
        </row>
        <row r="7418">
          <cell r="A7418" t="str">
            <v>R43</v>
          </cell>
          <cell r="B7418" t="str">
            <v>TRASTORNOS DEL OLFATO Y GUSTO</v>
          </cell>
          <cell r="C7418" t="str">
            <v>094</v>
          </cell>
        </row>
        <row r="7419">
          <cell r="A7419" t="str">
            <v>R430</v>
          </cell>
          <cell r="B7419" t="str">
            <v>ANOSMIA</v>
          </cell>
          <cell r="C7419" t="str">
            <v>094</v>
          </cell>
        </row>
        <row r="7420">
          <cell r="A7420" t="str">
            <v>R431</v>
          </cell>
          <cell r="B7420" t="str">
            <v>PAROSMIA</v>
          </cell>
          <cell r="C7420" t="str">
            <v>094</v>
          </cell>
        </row>
        <row r="7421">
          <cell r="A7421" t="str">
            <v>R432</v>
          </cell>
          <cell r="B7421" t="str">
            <v>PARAGEUSIA</v>
          </cell>
          <cell r="C7421" t="str">
            <v>094</v>
          </cell>
        </row>
        <row r="7422">
          <cell r="A7422" t="str">
            <v>R438</v>
          </cell>
          <cell r="B7422" t="str">
            <v>OTRAS ALTERACIONES DEL GUSTO Y DEL OLFATO Y LAS NO ESPECIFICADAS</v>
          </cell>
          <cell r="C7422" t="str">
            <v>094</v>
          </cell>
        </row>
        <row r="7423">
          <cell r="A7423" t="str">
            <v>R44</v>
          </cell>
          <cell r="B7423" t="str">
            <v>OTROS SINTOMAS Y SIGNOS QUE UNVOLUCRAN LAS SENSACIONES Y PERCEPCIONES</v>
          </cell>
          <cell r="C7423" t="str">
            <v>094</v>
          </cell>
        </row>
        <row r="7424">
          <cell r="A7424" t="str">
            <v>R440</v>
          </cell>
          <cell r="B7424" t="str">
            <v>ALUCINACIONES AUDITIVAS</v>
          </cell>
          <cell r="C7424" t="str">
            <v>094</v>
          </cell>
        </row>
        <row r="7425">
          <cell r="A7425" t="str">
            <v>R441</v>
          </cell>
          <cell r="B7425" t="str">
            <v>ALUCINACIONES VISUALES</v>
          </cell>
          <cell r="C7425" t="str">
            <v>094</v>
          </cell>
        </row>
        <row r="7426">
          <cell r="A7426" t="str">
            <v>R442</v>
          </cell>
          <cell r="B7426" t="str">
            <v>OTRAS ALUCINACIONES</v>
          </cell>
          <cell r="C7426" t="str">
            <v>094</v>
          </cell>
        </row>
        <row r="7427">
          <cell r="A7427" t="str">
            <v>R443</v>
          </cell>
          <cell r="B7427" t="str">
            <v>ALUCINACIONES, NO ESPECIFICADAS</v>
          </cell>
          <cell r="C7427" t="str">
            <v>094</v>
          </cell>
        </row>
        <row r="7428">
          <cell r="A7428" t="str">
            <v>R448</v>
          </cell>
          <cell r="B7428" t="str">
            <v>OTROS SINTOMAS Y SIGNOS QUE INVOLUCRAN LAS SENSACIONES Y PERCEPCIONES</v>
          </cell>
          <cell r="C7428" t="str">
            <v>094</v>
          </cell>
        </row>
        <row r="7429">
          <cell r="A7429" t="str">
            <v>R45</v>
          </cell>
          <cell r="B7429" t="str">
            <v>SINTOMAS Y SIGNOS QUE INVOLUCRAN EL ESTADO AMOCIONAL</v>
          </cell>
          <cell r="C7429" t="str">
            <v>094</v>
          </cell>
        </row>
        <row r="7430">
          <cell r="A7430" t="str">
            <v>R450</v>
          </cell>
          <cell r="B7430" t="str">
            <v>NERVIOSISMO</v>
          </cell>
          <cell r="C7430" t="str">
            <v>094</v>
          </cell>
        </row>
        <row r="7431">
          <cell r="A7431" t="str">
            <v>R451</v>
          </cell>
          <cell r="B7431" t="str">
            <v>INQUIETUD Y AGITACION</v>
          </cell>
          <cell r="C7431" t="str">
            <v>094</v>
          </cell>
        </row>
        <row r="7432">
          <cell r="A7432" t="str">
            <v>R452</v>
          </cell>
          <cell r="B7432" t="str">
            <v>INFELICIDAD</v>
          </cell>
          <cell r="C7432" t="str">
            <v>094</v>
          </cell>
        </row>
        <row r="7433">
          <cell r="A7433" t="str">
            <v>R453</v>
          </cell>
          <cell r="B7433" t="str">
            <v>DESMORALIZACION Y APATIA</v>
          </cell>
          <cell r="C7433" t="str">
            <v>094</v>
          </cell>
        </row>
        <row r="7434">
          <cell r="A7434" t="str">
            <v>R454</v>
          </cell>
          <cell r="B7434" t="str">
            <v>IRRITABILIDAD Y ENOJO</v>
          </cell>
          <cell r="C7434" t="str">
            <v>094</v>
          </cell>
        </row>
        <row r="7435">
          <cell r="A7435" t="str">
            <v>R455</v>
          </cell>
          <cell r="B7435" t="str">
            <v>HOSTILIDAD</v>
          </cell>
          <cell r="C7435" t="str">
            <v>094</v>
          </cell>
        </row>
        <row r="7436">
          <cell r="A7436" t="str">
            <v>R456</v>
          </cell>
          <cell r="B7436" t="str">
            <v>VIOLENCIA FISICA</v>
          </cell>
          <cell r="C7436" t="str">
            <v>094</v>
          </cell>
        </row>
        <row r="7437">
          <cell r="A7437" t="str">
            <v>R457</v>
          </cell>
          <cell r="B7437" t="str">
            <v>TENSION Y ESTADO DE CHOQUE EMOCIONAL, NO ESPECIFICADO</v>
          </cell>
          <cell r="C7437" t="str">
            <v>094</v>
          </cell>
        </row>
        <row r="7438">
          <cell r="A7438" t="str">
            <v>R458</v>
          </cell>
          <cell r="B7438" t="str">
            <v>OTROS SINTOMAS Y SIGNOS QUE INVOLUCRAN EL ESTADO EMOCIONAL</v>
          </cell>
          <cell r="C7438" t="str">
            <v>094</v>
          </cell>
        </row>
        <row r="7439">
          <cell r="A7439" t="str">
            <v>R46</v>
          </cell>
          <cell r="B7439" t="str">
            <v>SINTOMAS Y SIGNOS QUE INVOLUCRAN LA APARIENCIA Y EL COMPORTAMIENTO</v>
          </cell>
          <cell r="C7439" t="str">
            <v>094</v>
          </cell>
        </row>
        <row r="7440">
          <cell r="A7440" t="str">
            <v>R460</v>
          </cell>
          <cell r="B7440" t="str">
            <v>MUY BAJO NIVEL DE HIGIENE PERSONAL</v>
          </cell>
          <cell r="C7440" t="str">
            <v>094</v>
          </cell>
        </row>
        <row r="7441">
          <cell r="A7441" t="str">
            <v>R461</v>
          </cell>
          <cell r="B7441" t="str">
            <v>APARIENCIA PERSONAL EXTRAÑA</v>
          </cell>
          <cell r="C7441" t="str">
            <v>094</v>
          </cell>
        </row>
        <row r="7442">
          <cell r="A7442" t="str">
            <v>R462</v>
          </cell>
          <cell r="B7442" t="str">
            <v>CONDUCTA EXTRAÑA E INEXPLICABLE</v>
          </cell>
          <cell r="C7442" t="str">
            <v>094</v>
          </cell>
        </row>
        <row r="7443">
          <cell r="A7443" t="str">
            <v>R463</v>
          </cell>
          <cell r="B7443" t="str">
            <v>HIPERACTIVIDAD</v>
          </cell>
          <cell r="C7443" t="str">
            <v>094</v>
          </cell>
        </row>
        <row r="7444">
          <cell r="A7444" t="str">
            <v>R464</v>
          </cell>
          <cell r="B7444" t="str">
            <v>LENTITUD Y POBRE RESPUESTA</v>
          </cell>
          <cell r="C7444" t="str">
            <v>094</v>
          </cell>
        </row>
        <row r="7445">
          <cell r="A7445" t="str">
            <v>R465</v>
          </cell>
          <cell r="B7445" t="str">
            <v>SUSPICACIA Y EVASIVIDAD MARCADAS</v>
          </cell>
          <cell r="C7445" t="str">
            <v>094</v>
          </cell>
        </row>
        <row r="7446">
          <cell r="A7446" t="str">
            <v>R466</v>
          </cell>
          <cell r="B7446" t="str">
            <v>PREOCUPACION INDEBIDA POR SUCESOS QUE CAUSAN TENSION</v>
          </cell>
          <cell r="C7446" t="str">
            <v>094</v>
          </cell>
        </row>
        <row r="7447">
          <cell r="A7447" t="str">
            <v>R467</v>
          </cell>
          <cell r="B7447" t="str">
            <v>VERBOSIDAD Y DETALLES CIRCUNSTANCIALES QUE OSCURECEN LA RAZON DE LA CO</v>
          </cell>
          <cell r="C7447" t="str">
            <v>094</v>
          </cell>
        </row>
        <row r="7448">
          <cell r="A7448" t="str">
            <v>R468</v>
          </cell>
          <cell r="B7448" t="str">
            <v>OTROS SINTOMAS Y SIGNOS QUE INVOLUCRAN LA APARIENCIA Y EL COMPORTAMIEN</v>
          </cell>
          <cell r="C7448" t="str">
            <v>094</v>
          </cell>
        </row>
        <row r="7449">
          <cell r="A7449" t="str">
            <v>R47</v>
          </cell>
          <cell r="B7449" t="str">
            <v>ALTERACION DEL HABLA, NO CLASIFICADAS EN OTRA PARTE</v>
          </cell>
          <cell r="C7449" t="str">
            <v>094</v>
          </cell>
        </row>
        <row r="7450">
          <cell r="A7450" t="str">
            <v>R470</v>
          </cell>
          <cell r="B7450" t="str">
            <v>DISFASIA Y AFASIA</v>
          </cell>
          <cell r="C7450" t="str">
            <v>094</v>
          </cell>
        </row>
        <row r="7451">
          <cell r="A7451" t="str">
            <v>R471</v>
          </cell>
          <cell r="B7451" t="str">
            <v>DISARTRIA Y ANARTRIA</v>
          </cell>
          <cell r="C7451" t="str">
            <v>094</v>
          </cell>
        </row>
        <row r="7452">
          <cell r="A7452" t="str">
            <v>R478</v>
          </cell>
          <cell r="B7452" t="str">
            <v>OTRAS ALTERACIONES DEL HABLA Y LAS NO ESPECIFICADAS</v>
          </cell>
          <cell r="C7452" t="str">
            <v>094</v>
          </cell>
        </row>
        <row r="7453">
          <cell r="A7453" t="str">
            <v>R48</v>
          </cell>
          <cell r="B7453" t="str">
            <v>DISLEXIA Y OTRAS DISFUNCIONES SIMBOLICAS, NO CLASIFICADAS EN OTRA PART</v>
          </cell>
          <cell r="C7453" t="str">
            <v>094</v>
          </cell>
        </row>
        <row r="7454">
          <cell r="A7454" t="str">
            <v>R480</v>
          </cell>
          <cell r="B7454" t="str">
            <v>DISLEXIA Y ALEXIA</v>
          </cell>
          <cell r="C7454" t="str">
            <v>094</v>
          </cell>
        </row>
        <row r="7455">
          <cell r="A7455" t="str">
            <v>R481</v>
          </cell>
          <cell r="B7455" t="str">
            <v>AGNOSIA</v>
          </cell>
          <cell r="C7455" t="str">
            <v>094</v>
          </cell>
        </row>
        <row r="7456">
          <cell r="A7456" t="str">
            <v>R482</v>
          </cell>
          <cell r="B7456" t="str">
            <v>APRAXIA</v>
          </cell>
          <cell r="C7456" t="str">
            <v>094</v>
          </cell>
        </row>
        <row r="7457">
          <cell r="A7457" t="str">
            <v>R488</v>
          </cell>
          <cell r="B7457" t="str">
            <v>OTRAS DISFUNCIONES SIMBOLICAS Y LAS NO ESPECIFICADAS</v>
          </cell>
          <cell r="C7457" t="str">
            <v>094</v>
          </cell>
        </row>
        <row r="7458">
          <cell r="A7458" t="str">
            <v>R49</v>
          </cell>
          <cell r="B7458" t="str">
            <v>ALTERACIONES DE LA VOZ</v>
          </cell>
          <cell r="C7458" t="str">
            <v>094</v>
          </cell>
        </row>
        <row r="7459">
          <cell r="A7459" t="str">
            <v>R490</v>
          </cell>
          <cell r="B7459" t="str">
            <v>DISFONIA</v>
          </cell>
          <cell r="C7459" t="str">
            <v>094</v>
          </cell>
        </row>
        <row r="7460">
          <cell r="A7460" t="str">
            <v>R491</v>
          </cell>
          <cell r="B7460" t="str">
            <v>AFONIA</v>
          </cell>
          <cell r="C7460" t="str">
            <v>094</v>
          </cell>
        </row>
        <row r="7461">
          <cell r="A7461" t="str">
            <v>R492</v>
          </cell>
          <cell r="B7461" t="str">
            <v>HIPERNASALIDAD E HIPONASALIDAD</v>
          </cell>
          <cell r="C7461" t="str">
            <v>094</v>
          </cell>
        </row>
        <row r="7462">
          <cell r="A7462" t="str">
            <v>R498</v>
          </cell>
          <cell r="B7462" t="str">
            <v>OTRAS ALTERACIONES DE LA VOZ Y LAS NO ESPECIFICADAS</v>
          </cell>
          <cell r="C7462" t="str">
            <v>094</v>
          </cell>
        </row>
        <row r="7463">
          <cell r="A7463" t="str">
            <v>R50</v>
          </cell>
          <cell r="B7463" t="str">
            <v>FIEBRE DE ORIGEN DESCONOCIDO</v>
          </cell>
          <cell r="C7463" t="str">
            <v>094</v>
          </cell>
        </row>
        <row r="7464">
          <cell r="A7464" t="str">
            <v>R500</v>
          </cell>
          <cell r="B7464" t="str">
            <v>FIEBRE CON ESCALOFRIO</v>
          </cell>
          <cell r="C7464" t="str">
            <v>094</v>
          </cell>
        </row>
        <row r="7465">
          <cell r="A7465" t="str">
            <v>R501</v>
          </cell>
          <cell r="B7465" t="str">
            <v>FIEBRE PERSISTENTE</v>
          </cell>
          <cell r="C7465" t="str">
            <v>094</v>
          </cell>
        </row>
        <row r="7466">
          <cell r="A7466" t="str">
            <v>R509</v>
          </cell>
          <cell r="B7466" t="str">
            <v>FIEBRE, NO ESPECIFICADA</v>
          </cell>
          <cell r="C7466" t="str">
            <v>094</v>
          </cell>
        </row>
        <row r="7467">
          <cell r="A7467" t="str">
            <v>R51</v>
          </cell>
          <cell r="B7467" t="str">
            <v>CEFALEA</v>
          </cell>
          <cell r="C7467" t="str">
            <v>094</v>
          </cell>
        </row>
        <row r="7468">
          <cell r="A7468" t="str">
            <v>R52</v>
          </cell>
          <cell r="B7468" t="str">
            <v>DOLOR, NO CLASIFICADO EN OTRA PARTE</v>
          </cell>
          <cell r="C7468" t="str">
            <v>094</v>
          </cell>
        </row>
        <row r="7469">
          <cell r="A7469" t="str">
            <v>R520</v>
          </cell>
          <cell r="B7469" t="str">
            <v>DOLOR AGUDO</v>
          </cell>
          <cell r="C7469" t="str">
            <v>094</v>
          </cell>
        </row>
        <row r="7470">
          <cell r="A7470" t="str">
            <v>R521</v>
          </cell>
          <cell r="B7470" t="str">
            <v>DOLOR CRONICO INTRATABLE</v>
          </cell>
          <cell r="C7470" t="str">
            <v>094</v>
          </cell>
        </row>
        <row r="7471">
          <cell r="A7471" t="str">
            <v>R522</v>
          </cell>
          <cell r="B7471" t="str">
            <v>OTRO DOLOR CRONICO</v>
          </cell>
          <cell r="C7471" t="str">
            <v>094</v>
          </cell>
        </row>
        <row r="7472">
          <cell r="A7472" t="str">
            <v>R529</v>
          </cell>
          <cell r="B7472" t="str">
            <v>DOLOR, NO ESPECIFICADO</v>
          </cell>
          <cell r="C7472" t="str">
            <v>094</v>
          </cell>
        </row>
        <row r="7473">
          <cell r="A7473" t="str">
            <v>R53</v>
          </cell>
          <cell r="B7473" t="str">
            <v>MALESTAR Y FATIGA</v>
          </cell>
          <cell r="C7473" t="str">
            <v>094</v>
          </cell>
        </row>
        <row r="7474">
          <cell r="A7474" t="str">
            <v>R54</v>
          </cell>
          <cell r="B7474" t="str">
            <v>SENILIDAD</v>
          </cell>
          <cell r="C7474" t="str">
            <v>094</v>
          </cell>
        </row>
        <row r="7475">
          <cell r="A7475" t="str">
            <v>R55</v>
          </cell>
          <cell r="B7475" t="str">
            <v>SINCOPE Y COLAPSO</v>
          </cell>
          <cell r="C7475" t="str">
            <v>094</v>
          </cell>
        </row>
        <row r="7476">
          <cell r="A7476" t="str">
            <v>R56</v>
          </cell>
          <cell r="B7476" t="str">
            <v>CONVULSIONES, NO CLASIFICADAS EN OTRA PARTE</v>
          </cell>
          <cell r="C7476" t="str">
            <v>094</v>
          </cell>
        </row>
        <row r="7477">
          <cell r="A7477" t="str">
            <v>R560</v>
          </cell>
          <cell r="B7477" t="str">
            <v>CONVULSIONES FEBRILES</v>
          </cell>
          <cell r="C7477" t="str">
            <v>094</v>
          </cell>
        </row>
        <row r="7478">
          <cell r="A7478" t="str">
            <v>R568</v>
          </cell>
          <cell r="B7478" t="str">
            <v>OTRAS CONVULSIONES Y LAS NO ESPECIFICADAS</v>
          </cell>
          <cell r="C7478" t="str">
            <v>094</v>
          </cell>
        </row>
        <row r="7479">
          <cell r="A7479" t="str">
            <v>R57</v>
          </cell>
          <cell r="B7479" t="str">
            <v>CHOQUE, NO CLASIFICADO EN OTRA PARTE</v>
          </cell>
          <cell r="C7479" t="str">
            <v>094</v>
          </cell>
        </row>
        <row r="7480">
          <cell r="A7480" t="str">
            <v>R570</v>
          </cell>
          <cell r="B7480" t="str">
            <v>CHOQUE CARDIOGENICO</v>
          </cell>
          <cell r="C7480" t="str">
            <v>094</v>
          </cell>
        </row>
        <row r="7481">
          <cell r="A7481" t="str">
            <v>R571</v>
          </cell>
          <cell r="B7481" t="str">
            <v>CHOQUE HIPOVOLEMICO</v>
          </cell>
          <cell r="C7481" t="str">
            <v>094</v>
          </cell>
        </row>
        <row r="7482">
          <cell r="A7482" t="str">
            <v>R578</v>
          </cell>
          <cell r="B7482" t="str">
            <v>OTRAS FORMAS DE CHOQUE</v>
          </cell>
          <cell r="C7482" t="str">
            <v>094</v>
          </cell>
        </row>
        <row r="7483">
          <cell r="A7483" t="str">
            <v>R579</v>
          </cell>
          <cell r="B7483" t="str">
            <v>CHOQUE, NO ESPECIFICADO</v>
          </cell>
          <cell r="C7483" t="str">
            <v>094</v>
          </cell>
        </row>
        <row r="7484">
          <cell r="A7484" t="str">
            <v>R58</v>
          </cell>
          <cell r="B7484" t="str">
            <v>HEMORRAGIA, NO CLASIFICADA EN OTRA PARTE</v>
          </cell>
          <cell r="C7484" t="str">
            <v>094</v>
          </cell>
        </row>
        <row r="7485">
          <cell r="A7485" t="str">
            <v>R59</v>
          </cell>
          <cell r="B7485" t="str">
            <v>ADENOMEGALIA</v>
          </cell>
          <cell r="C7485" t="str">
            <v>094</v>
          </cell>
        </row>
        <row r="7486">
          <cell r="A7486" t="str">
            <v>R590</v>
          </cell>
          <cell r="B7486" t="str">
            <v>ADENOMEGALIA LOCALIZADA</v>
          </cell>
          <cell r="C7486" t="str">
            <v>094</v>
          </cell>
        </row>
        <row r="7487">
          <cell r="A7487" t="str">
            <v>R591</v>
          </cell>
          <cell r="B7487" t="str">
            <v>ADENOMEGALIA GENERALIZADA</v>
          </cell>
          <cell r="C7487" t="str">
            <v>094</v>
          </cell>
        </row>
        <row r="7488">
          <cell r="A7488" t="str">
            <v>R599</v>
          </cell>
          <cell r="B7488" t="str">
            <v>ADENOMEGALIA, NO ESPECIFICADA</v>
          </cell>
          <cell r="C7488" t="str">
            <v>094</v>
          </cell>
        </row>
        <row r="7489">
          <cell r="A7489" t="str">
            <v>R60</v>
          </cell>
          <cell r="B7489" t="str">
            <v>EDEMA, NO CLASIFICADO EN OTRA PARTE</v>
          </cell>
          <cell r="C7489" t="str">
            <v>094</v>
          </cell>
        </row>
        <row r="7490">
          <cell r="A7490" t="str">
            <v>R600</v>
          </cell>
          <cell r="B7490" t="str">
            <v>EDEMA LOCALIZADO</v>
          </cell>
          <cell r="C7490" t="str">
            <v>094</v>
          </cell>
        </row>
        <row r="7491">
          <cell r="A7491" t="str">
            <v>R601</v>
          </cell>
          <cell r="B7491" t="str">
            <v>EDEMA GENERALIZADO</v>
          </cell>
          <cell r="C7491" t="str">
            <v>094</v>
          </cell>
        </row>
        <row r="7492">
          <cell r="A7492" t="str">
            <v>R609</v>
          </cell>
          <cell r="B7492" t="str">
            <v>EDEMA, NO ESPECIFICADO</v>
          </cell>
          <cell r="C7492" t="str">
            <v>094</v>
          </cell>
        </row>
        <row r="7493">
          <cell r="A7493" t="str">
            <v>R61</v>
          </cell>
          <cell r="B7493" t="str">
            <v>HIPERHIDROSIS</v>
          </cell>
          <cell r="C7493" t="str">
            <v>094</v>
          </cell>
        </row>
        <row r="7494">
          <cell r="A7494" t="str">
            <v>R610</v>
          </cell>
          <cell r="B7494" t="str">
            <v>HIPERHIDROSIS LOCALIZADA</v>
          </cell>
          <cell r="C7494" t="str">
            <v>094</v>
          </cell>
        </row>
        <row r="7495">
          <cell r="A7495" t="str">
            <v>R611</v>
          </cell>
          <cell r="B7495" t="str">
            <v>HIPERHIDROSIS GENERALIZADA</v>
          </cell>
          <cell r="C7495" t="str">
            <v>094</v>
          </cell>
        </row>
        <row r="7496">
          <cell r="A7496" t="str">
            <v>R619</v>
          </cell>
          <cell r="B7496" t="str">
            <v>HIPERHIDROSIS, NO ESPECIFICADA</v>
          </cell>
          <cell r="C7496" t="str">
            <v>094</v>
          </cell>
        </row>
        <row r="7497">
          <cell r="A7497" t="str">
            <v>R62</v>
          </cell>
          <cell r="B7497" t="str">
            <v>FALTA DEL DESARROLLO FISIOLOGICO NORMAL ESPERADO</v>
          </cell>
          <cell r="C7497" t="str">
            <v>094</v>
          </cell>
        </row>
        <row r="7498">
          <cell r="A7498" t="str">
            <v>R620</v>
          </cell>
          <cell r="B7498" t="str">
            <v>RETARDO DEL DESARROLLO</v>
          </cell>
          <cell r="C7498" t="str">
            <v>094</v>
          </cell>
        </row>
        <row r="7499">
          <cell r="A7499" t="str">
            <v>R628</v>
          </cell>
          <cell r="B7499" t="str">
            <v>OTRAS FALTAS DEL DESARROLLO FISIOLOGICO NORMAL ESPERADO</v>
          </cell>
          <cell r="C7499" t="str">
            <v>094</v>
          </cell>
        </row>
        <row r="7500">
          <cell r="A7500" t="str">
            <v>R629</v>
          </cell>
          <cell r="B7500" t="str">
            <v>FALTA DEL DESARROLLO FISIOLOGICO NORMAL ESPERADO, SIN OTRA ESPECIFIC</v>
          </cell>
          <cell r="C7500" t="str">
            <v>094</v>
          </cell>
        </row>
        <row r="7501">
          <cell r="A7501" t="str">
            <v>R63</v>
          </cell>
          <cell r="B7501" t="str">
            <v>SINTOMAS Y SIGNOS CONCERNIENTES A LA ALIMENTACION Y A LA INGESTION DE</v>
          </cell>
          <cell r="C7501" t="str">
            <v>094</v>
          </cell>
        </row>
        <row r="7502">
          <cell r="A7502" t="str">
            <v>R630</v>
          </cell>
          <cell r="B7502" t="str">
            <v>ANOREXIA</v>
          </cell>
          <cell r="C7502" t="str">
            <v>094</v>
          </cell>
        </row>
        <row r="7503">
          <cell r="A7503" t="str">
            <v>R631</v>
          </cell>
          <cell r="B7503" t="str">
            <v>POLIDIPSIA</v>
          </cell>
          <cell r="C7503" t="str">
            <v>094</v>
          </cell>
        </row>
        <row r="7504">
          <cell r="A7504" t="str">
            <v>R632</v>
          </cell>
          <cell r="B7504" t="str">
            <v>POLIFAGIA</v>
          </cell>
          <cell r="C7504" t="str">
            <v>094</v>
          </cell>
        </row>
        <row r="7505">
          <cell r="A7505" t="str">
            <v>R633</v>
          </cell>
          <cell r="B7505" t="str">
            <v>DIFICULTADES Y MALA ADMINISTRACION DE LA ALIMENTACION</v>
          </cell>
          <cell r="C7505" t="str">
            <v>094</v>
          </cell>
        </row>
        <row r="7506">
          <cell r="A7506" t="str">
            <v>R634</v>
          </cell>
          <cell r="B7506" t="str">
            <v>PERDIDA ANORMAL DE PESO</v>
          </cell>
          <cell r="C7506" t="str">
            <v>094</v>
          </cell>
        </row>
        <row r="7507">
          <cell r="A7507" t="str">
            <v>R635</v>
          </cell>
          <cell r="B7507" t="str">
            <v>AUMENTO ANORMAL DE PESO</v>
          </cell>
          <cell r="C7507" t="str">
            <v>094</v>
          </cell>
        </row>
        <row r="7508">
          <cell r="A7508" t="str">
            <v>R638</v>
          </cell>
          <cell r="B7508" t="str">
            <v>OTROS SINTOMAS Y SIGNOS CONCERNIENTES A LA ALIMENTACION Y A LA INGESTI</v>
          </cell>
          <cell r="C7508" t="str">
            <v>094</v>
          </cell>
        </row>
        <row r="7509">
          <cell r="A7509" t="str">
            <v>R64</v>
          </cell>
          <cell r="B7509" t="str">
            <v>CAQUEXIA</v>
          </cell>
          <cell r="C7509" t="str">
            <v>094</v>
          </cell>
        </row>
        <row r="7510">
          <cell r="A7510" t="str">
            <v>R68</v>
          </cell>
          <cell r="B7510" t="str">
            <v>OTROS SINTOMAS Y SIGNOS GENERALES</v>
          </cell>
          <cell r="C7510" t="str">
            <v>094</v>
          </cell>
        </row>
        <row r="7511">
          <cell r="A7511" t="str">
            <v>R680</v>
          </cell>
          <cell r="B7511" t="str">
            <v>HIPOTERMIA NO ASOCIADA CON BAJA TEMPERATURA DEL AMBIENTE</v>
          </cell>
          <cell r="C7511" t="str">
            <v>094</v>
          </cell>
        </row>
        <row r="7512">
          <cell r="A7512" t="str">
            <v>R681</v>
          </cell>
          <cell r="B7512" t="str">
            <v>SINTOMAS NO ESPECIFICOS PROPIOS DE LA INFANCIA</v>
          </cell>
          <cell r="C7512" t="str">
            <v>094</v>
          </cell>
        </row>
        <row r="7513">
          <cell r="A7513" t="str">
            <v>R683</v>
          </cell>
          <cell r="B7513" t="str">
            <v>DEDOS DE LA MANO DEFORMES</v>
          </cell>
          <cell r="C7513" t="str">
            <v>094</v>
          </cell>
        </row>
        <row r="7514">
          <cell r="A7514" t="str">
            <v>R688</v>
          </cell>
          <cell r="B7514" t="str">
            <v>OTROS SINTOMAS Y SIGNOS GENERALES ESPECIFICADOS</v>
          </cell>
          <cell r="C7514" t="str">
            <v>094</v>
          </cell>
        </row>
        <row r="7515">
          <cell r="A7515" t="str">
            <v>R69</v>
          </cell>
          <cell r="B7515" t="str">
            <v>CAUSAS DE MORBILIDAD DESCONOCIDAS Y NO ESPECIFICADAS</v>
          </cell>
          <cell r="C7515" t="str">
            <v>094</v>
          </cell>
        </row>
        <row r="7516">
          <cell r="A7516" t="str">
            <v>R70</v>
          </cell>
          <cell r="B7516" t="str">
            <v>VELOCIDAD DE ERITROSEDIMENTACION ELEVADA Y OTRAS ANORMALIDADES DE LA</v>
          </cell>
          <cell r="C7516" t="str">
            <v>094</v>
          </cell>
        </row>
        <row r="7517">
          <cell r="A7517" t="str">
            <v>R700</v>
          </cell>
          <cell r="B7517" t="str">
            <v>VELOCIDAD DE ERITROSEDIMENTACION ELEVADA</v>
          </cell>
          <cell r="C7517" t="str">
            <v>094</v>
          </cell>
        </row>
        <row r="7518">
          <cell r="A7518" t="str">
            <v>R701</v>
          </cell>
          <cell r="B7518" t="str">
            <v>VISCOSIDAD PLASMATICA ANORMAL</v>
          </cell>
          <cell r="C7518" t="str">
            <v>094</v>
          </cell>
        </row>
        <row r="7519">
          <cell r="A7519" t="str">
            <v>R71</v>
          </cell>
          <cell r="B7519" t="str">
            <v>ANORMALIDAD DE LOS ERITROCITOS</v>
          </cell>
          <cell r="C7519" t="str">
            <v>094</v>
          </cell>
        </row>
        <row r="7520">
          <cell r="A7520" t="str">
            <v>R72</v>
          </cell>
          <cell r="B7520" t="str">
            <v>ANORMALIDADES DE LOS LEUCOCITOS, NO CLASIFACADAS EN OTRA PARTE</v>
          </cell>
          <cell r="C7520" t="str">
            <v>094</v>
          </cell>
        </row>
        <row r="7521">
          <cell r="A7521" t="str">
            <v>R73</v>
          </cell>
          <cell r="B7521" t="str">
            <v>NIVEL ELEVADO DE GLUCOSA EN SANGRE</v>
          </cell>
          <cell r="C7521" t="str">
            <v>094</v>
          </cell>
        </row>
        <row r="7522">
          <cell r="A7522" t="str">
            <v>R730</v>
          </cell>
          <cell r="B7522" t="str">
            <v>ANORMALIDADES EN LA PRUEBA DE TOLERANCIA A LA GLUCOSA</v>
          </cell>
          <cell r="C7522" t="str">
            <v>094</v>
          </cell>
        </row>
        <row r="7523">
          <cell r="A7523" t="str">
            <v>R739</v>
          </cell>
          <cell r="B7523" t="str">
            <v>HIPERGLICEMIA, NO ESPECIFICADA</v>
          </cell>
          <cell r="C7523" t="str">
            <v>094</v>
          </cell>
        </row>
        <row r="7524">
          <cell r="A7524" t="str">
            <v>R74</v>
          </cell>
          <cell r="B7524" t="str">
            <v>NIVEL ANORMAL DE ENZIMAS EN SUERO</v>
          </cell>
          <cell r="C7524" t="str">
            <v>094</v>
          </cell>
        </row>
        <row r="7525">
          <cell r="A7525" t="str">
            <v>R740</v>
          </cell>
          <cell r="B7525" t="str">
            <v>ELEVACION DE LOS NIVELES DE TRANSAMINASAS O DESHIDROGENASA LACTICA</v>
          </cell>
          <cell r="C7525" t="str">
            <v>094</v>
          </cell>
        </row>
        <row r="7526">
          <cell r="A7526" t="str">
            <v>R748</v>
          </cell>
          <cell r="B7526" t="str">
            <v>NIVELES ANORMALES DE OTRAS ENZIMAS EN SUERO</v>
          </cell>
          <cell r="C7526" t="str">
            <v>094</v>
          </cell>
        </row>
        <row r="7527">
          <cell r="A7527" t="str">
            <v>R749</v>
          </cell>
          <cell r="B7527" t="str">
            <v>NIVEL ANORMAL DE ENZIMAS EN SUERO, NO ESPECIFICADO</v>
          </cell>
          <cell r="C7527" t="str">
            <v>094</v>
          </cell>
        </row>
        <row r="7528">
          <cell r="A7528" t="str">
            <v>R75</v>
          </cell>
          <cell r="B7528" t="str">
            <v>EVIDENCIAS DE LABORATORIO DEL VIRUS DE LA INMUNODEFICIENCIA HUMANA (VI</v>
          </cell>
          <cell r="C7528" t="str">
            <v>094</v>
          </cell>
        </row>
        <row r="7529">
          <cell r="A7529" t="str">
            <v>R76</v>
          </cell>
          <cell r="B7529" t="str">
            <v>OTROS HALLAZGOS INMUNOLOGICOS ANORMALES EN SUERO</v>
          </cell>
          <cell r="C7529" t="str">
            <v>094</v>
          </cell>
        </row>
        <row r="7530">
          <cell r="A7530" t="str">
            <v>R760</v>
          </cell>
          <cell r="B7530" t="str">
            <v>TITULACION ELEVADA DE ANTICUERPOS</v>
          </cell>
          <cell r="C7530" t="str">
            <v>094</v>
          </cell>
        </row>
        <row r="7531">
          <cell r="A7531" t="str">
            <v>R761</v>
          </cell>
          <cell r="B7531" t="str">
            <v>REACCION ANORMAL A LA PRUEBA CON TUBERCULINA</v>
          </cell>
          <cell r="C7531" t="str">
            <v>094</v>
          </cell>
        </row>
        <row r="7532">
          <cell r="A7532" t="str">
            <v>R762</v>
          </cell>
          <cell r="B7532" t="str">
            <v>FALSO POSITIVO EN LA PRUEBA SEROLOGICA PARA SIFILIS</v>
          </cell>
          <cell r="C7532" t="str">
            <v>094</v>
          </cell>
        </row>
        <row r="7533">
          <cell r="A7533" t="str">
            <v>R768</v>
          </cell>
          <cell r="B7533" t="str">
            <v>OTROS HALLAZGOS INMUNOLOGICOS ANORMALES ESPECIFICADOS EN SUERO</v>
          </cell>
          <cell r="C7533" t="str">
            <v>094</v>
          </cell>
        </row>
        <row r="7534">
          <cell r="A7534" t="str">
            <v>R769</v>
          </cell>
          <cell r="B7534" t="str">
            <v>HALLAZGOS INMUNOLOGICOS ANORMALES NO ESPECIFICADOS EN SUERO</v>
          </cell>
          <cell r="C7534" t="str">
            <v>094</v>
          </cell>
        </row>
        <row r="7535">
          <cell r="A7535" t="str">
            <v>R77</v>
          </cell>
          <cell r="B7535" t="str">
            <v>OTRAS ANORMALIDADES DE LAS PROTEINAS PLASMATICAS</v>
          </cell>
          <cell r="C7535" t="str">
            <v>094</v>
          </cell>
        </row>
        <row r="7536">
          <cell r="A7536" t="str">
            <v>R770</v>
          </cell>
          <cell r="B7536" t="str">
            <v>ANORMALIDAD DE LA ALBUMINA</v>
          </cell>
          <cell r="C7536" t="str">
            <v>094</v>
          </cell>
        </row>
        <row r="7537">
          <cell r="A7537" t="str">
            <v>R771</v>
          </cell>
          <cell r="B7537" t="str">
            <v>ANORMALIDAD DE LA GLOBULINA</v>
          </cell>
          <cell r="C7537" t="str">
            <v>094</v>
          </cell>
        </row>
        <row r="7538">
          <cell r="A7538" t="str">
            <v>R772</v>
          </cell>
          <cell r="B7538" t="str">
            <v>ANORMALIDAD DE LA ALFAFETOPROTEINA</v>
          </cell>
          <cell r="C7538" t="str">
            <v>094</v>
          </cell>
        </row>
        <row r="7539">
          <cell r="A7539" t="str">
            <v>R778</v>
          </cell>
          <cell r="B7539" t="str">
            <v>OTRAS ANORMALIDADES ESPECIFICADAS DE LAS PROTEINAS PLASMATICAS</v>
          </cell>
          <cell r="C7539" t="str">
            <v>094</v>
          </cell>
        </row>
        <row r="7540">
          <cell r="A7540" t="str">
            <v>R779</v>
          </cell>
          <cell r="B7540" t="str">
            <v>ANORMALIDADES NO ESPECIFICADAS DE LAS PROTEINAS PLASMATICAS</v>
          </cell>
          <cell r="C7540" t="str">
            <v>094</v>
          </cell>
        </row>
        <row r="7541">
          <cell r="A7541" t="str">
            <v>R78</v>
          </cell>
          <cell r="B7541" t="str">
            <v>HALLAZGOS DE DROGAS Y OTRAS SUSTANCIAS QUE NORMAL/ NO SE ENCUENTRA</v>
          </cell>
          <cell r="C7541" t="str">
            <v>094</v>
          </cell>
        </row>
        <row r="7542">
          <cell r="A7542" t="str">
            <v>R780</v>
          </cell>
          <cell r="B7542" t="str">
            <v>HALLAZGOS DE ALCOHOL EN LA SANGRE</v>
          </cell>
          <cell r="C7542" t="str">
            <v>094</v>
          </cell>
        </row>
        <row r="7543">
          <cell r="A7543" t="str">
            <v>R781</v>
          </cell>
          <cell r="B7543" t="str">
            <v>HALLAZGOS DE DROGAS OPIACEAS EN LA SANGRE</v>
          </cell>
          <cell r="C7543" t="str">
            <v>094</v>
          </cell>
        </row>
        <row r="7544">
          <cell r="A7544" t="str">
            <v>R782</v>
          </cell>
          <cell r="B7544" t="str">
            <v>HALLAZGOS DE COCAINA EN LA SANGRE</v>
          </cell>
          <cell r="C7544" t="str">
            <v>094</v>
          </cell>
        </row>
        <row r="7545">
          <cell r="A7545" t="str">
            <v>R783</v>
          </cell>
          <cell r="B7545" t="str">
            <v>HALLAZGOS DE ALUCINOGENOS EN LA SANFRE</v>
          </cell>
          <cell r="C7545" t="str">
            <v>094</v>
          </cell>
        </row>
        <row r="7546">
          <cell r="A7546" t="str">
            <v>R784</v>
          </cell>
          <cell r="B7546" t="str">
            <v>HALLAZGOS DE OTRAS DROGAS POTENCIALMENTE ADICTIVAS EN LA SANGRE</v>
          </cell>
          <cell r="C7546" t="str">
            <v>094</v>
          </cell>
        </row>
        <row r="7547">
          <cell r="A7547" t="str">
            <v>R785</v>
          </cell>
          <cell r="B7547" t="str">
            <v>HALLAZGOS DE DROGAS PSICOTROPICAS EN LA SANGRE</v>
          </cell>
          <cell r="C7547" t="str">
            <v>094</v>
          </cell>
        </row>
        <row r="7548">
          <cell r="A7548" t="str">
            <v>R786</v>
          </cell>
          <cell r="B7548" t="str">
            <v>HALLAZGOS DE AGENTES ESTEROIDES EN LA SANGRE</v>
          </cell>
          <cell r="C7548" t="str">
            <v>094</v>
          </cell>
        </row>
        <row r="7549">
          <cell r="A7549" t="str">
            <v>R787</v>
          </cell>
          <cell r="B7549" t="str">
            <v>HALLAZGOS DE NIVELES ANORMALES DE METALES PESADOS EN LA SANGRE</v>
          </cell>
          <cell r="C7549" t="str">
            <v>094</v>
          </cell>
        </row>
        <row r="7550">
          <cell r="A7550" t="str">
            <v>R788</v>
          </cell>
          <cell r="B7550" t="str">
            <v>HALLAZGOS DE OTRAS SUTANCIAS ESPECIF.QUE NORMAL/ NO SE ENCUENTRA EN LA</v>
          </cell>
          <cell r="C7550" t="str">
            <v>094</v>
          </cell>
        </row>
        <row r="7551">
          <cell r="A7551" t="str">
            <v>R789</v>
          </cell>
          <cell r="B7551" t="str">
            <v>HALLAZGOS DE SUSTANCIAS NO ESPECIF. QUE NORMAL/ NO SE ENCUENTRA EN LA</v>
          </cell>
          <cell r="C7551" t="str">
            <v>094</v>
          </cell>
        </row>
        <row r="7552">
          <cell r="A7552" t="str">
            <v>R79</v>
          </cell>
          <cell r="B7552" t="str">
            <v>OTROS HALLAZGOS ANORMALES EN LA QUIMICA SANGUINEA</v>
          </cell>
          <cell r="C7552" t="str">
            <v>094</v>
          </cell>
        </row>
        <row r="7553">
          <cell r="A7553" t="str">
            <v>R790</v>
          </cell>
          <cell r="B7553" t="str">
            <v>NIVEL ANORMAL DE MINERAL EN LA SANGRE</v>
          </cell>
          <cell r="C7553" t="str">
            <v>094</v>
          </cell>
        </row>
        <row r="7554">
          <cell r="A7554" t="str">
            <v>R798</v>
          </cell>
          <cell r="B7554" t="str">
            <v>OTROS HALLAZGOS ANORMALES ESPECIF. EN LA QUIMICA SANGUINEA</v>
          </cell>
          <cell r="C7554" t="str">
            <v>094</v>
          </cell>
        </row>
        <row r="7555">
          <cell r="A7555" t="str">
            <v>R799</v>
          </cell>
          <cell r="B7555" t="str">
            <v>HALLAZGOS ANORMAL EN LA QUIMICA SANGUINEA, SIN OTRA ESPECIFICACION</v>
          </cell>
          <cell r="C7555" t="str">
            <v>094</v>
          </cell>
        </row>
        <row r="7556">
          <cell r="A7556" t="str">
            <v>R80</v>
          </cell>
          <cell r="B7556" t="str">
            <v>PROTEINURIA AISLADA</v>
          </cell>
          <cell r="C7556" t="str">
            <v>094</v>
          </cell>
        </row>
        <row r="7557">
          <cell r="A7557" t="str">
            <v>R81</v>
          </cell>
          <cell r="B7557" t="str">
            <v>GLUCOSURIA</v>
          </cell>
          <cell r="C7557" t="str">
            <v>094</v>
          </cell>
        </row>
        <row r="7558">
          <cell r="A7558" t="str">
            <v>R82</v>
          </cell>
          <cell r="B7558" t="str">
            <v>OTROS HALLAZGOS ANORMALES EN LA ORINA</v>
          </cell>
          <cell r="C7558" t="str">
            <v>094</v>
          </cell>
        </row>
        <row r="7559">
          <cell r="A7559" t="str">
            <v>R820</v>
          </cell>
          <cell r="B7559" t="str">
            <v>QUILURIA</v>
          </cell>
          <cell r="C7559" t="str">
            <v>094</v>
          </cell>
        </row>
        <row r="7560">
          <cell r="A7560" t="str">
            <v>R821</v>
          </cell>
          <cell r="B7560" t="str">
            <v>MIOGLOBINURIA</v>
          </cell>
          <cell r="C7560" t="str">
            <v>094</v>
          </cell>
        </row>
        <row r="7561">
          <cell r="A7561" t="str">
            <v>R822</v>
          </cell>
          <cell r="B7561" t="str">
            <v>BILIURIA</v>
          </cell>
          <cell r="C7561" t="str">
            <v>094</v>
          </cell>
        </row>
        <row r="7562">
          <cell r="A7562" t="str">
            <v>R823</v>
          </cell>
          <cell r="B7562" t="str">
            <v>HEMOGLOBINURIA</v>
          </cell>
          <cell r="C7562" t="str">
            <v>094</v>
          </cell>
        </row>
        <row r="7563">
          <cell r="A7563" t="str">
            <v>R824</v>
          </cell>
          <cell r="B7563" t="str">
            <v>ACETONURIA</v>
          </cell>
          <cell r="C7563" t="str">
            <v>094</v>
          </cell>
        </row>
        <row r="7564">
          <cell r="A7564" t="str">
            <v>R825</v>
          </cell>
          <cell r="B7564" t="str">
            <v>ELEVACION DE LOS NIVELES DE DROGAS, MEDICAMENTOS Y SUSTANCIAS BILOLOGI</v>
          </cell>
          <cell r="C7564" t="str">
            <v>094</v>
          </cell>
        </row>
        <row r="7565">
          <cell r="A7565" t="str">
            <v>R826</v>
          </cell>
          <cell r="B7565" t="str">
            <v>NIVELES ANORMALES EN LA ORINA DE SUSTANCIAS DE ORIGEN PRICIPAL/ NO MED</v>
          </cell>
          <cell r="C7565" t="str">
            <v>094</v>
          </cell>
        </row>
        <row r="7566">
          <cell r="A7566" t="str">
            <v>R827</v>
          </cell>
          <cell r="B7566" t="str">
            <v>HALLAZGOS ANORMALES EN EL EXAMEN MICROBIOLOGICO DE LA ORINA</v>
          </cell>
          <cell r="C7566" t="str">
            <v>094</v>
          </cell>
        </row>
        <row r="7567">
          <cell r="A7567" t="str">
            <v>R828</v>
          </cell>
          <cell r="B7567" t="str">
            <v>HALLAZGOS ANORMALES EN EL EXAMEN CITOLOGICO E HISTOLOGICO DE LA ORINA</v>
          </cell>
          <cell r="C7567" t="str">
            <v>094</v>
          </cell>
        </row>
        <row r="7568">
          <cell r="A7568" t="str">
            <v>R829</v>
          </cell>
          <cell r="B7568" t="str">
            <v>OTROS HALLAZGOS ANORMALES EN LA ORINA Y LOS NO ESPECIFICADOS</v>
          </cell>
          <cell r="C7568" t="str">
            <v>094</v>
          </cell>
        </row>
        <row r="7569">
          <cell r="A7569" t="str">
            <v>R83</v>
          </cell>
          <cell r="B7569" t="str">
            <v>HALLAZGOS ANORMALES EN EL LIQUIDO CEFALORRAQUIDEO</v>
          </cell>
          <cell r="C7569" t="str">
            <v>094</v>
          </cell>
        </row>
        <row r="7570">
          <cell r="A7570" t="str">
            <v>R84</v>
          </cell>
          <cell r="B7570" t="str">
            <v>HALLAZGOS ANORMALES EN MUETRAS TOMADAS DE ORGANOS RESP. Y TORACICOS</v>
          </cell>
          <cell r="C7570" t="str">
            <v>094</v>
          </cell>
        </row>
        <row r="7571">
          <cell r="A7571" t="str">
            <v>R85</v>
          </cell>
          <cell r="B7571" t="str">
            <v>HALLAZGOS ANORMALES EN MUETRAS TOMADAS DE ORG. DIGESTIVOS Y DE LA CAV</v>
          </cell>
          <cell r="C7571" t="str">
            <v>094</v>
          </cell>
        </row>
        <row r="7572">
          <cell r="A7572" t="str">
            <v>R86</v>
          </cell>
          <cell r="B7572" t="str">
            <v>HALLAZGOS ANORMALES EN MUESTRAS TOMADAS DE ORG. GENIT. MASCULINOS</v>
          </cell>
          <cell r="C7572" t="str">
            <v>094</v>
          </cell>
        </row>
        <row r="7573">
          <cell r="A7573" t="str">
            <v>R87</v>
          </cell>
          <cell r="B7573" t="str">
            <v>HALLAZGOS ANORMALES EN MUETRAS TOMADAS DE ORG. GENIT. FEMENINOS</v>
          </cell>
          <cell r="C7573" t="str">
            <v>094</v>
          </cell>
        </row>
        <row r="7574">
          <cell r="A7574" t="str">
            <v>R89</v>
          </cell>
          <cell r="B7574" t="str">
            <v>HALLAZGOS ANORMALES EN MUESTRAS TOMADAS DE OTROS ORG. SISTEMAS Y TEJ</v>
          </cell>
          <cell r="C7574" t="str">
            <v>094</v>
          </cell>
        </row>
        <row r="7575">
          <cell r="A7575" t="str">
            <v>R90</v>
          </cell>
          <cell r="B7575" t="str">
            <v>HALLAZGOS ANORMALES EN DIAGNOSTICO POR IMAGEN DEL SISTEMA NERVIOSO CEN</v>
          </cell>
          <cell r="C7575" t="str">
            <v>094</v>
          </cell>
        </row>
        <row r="7576">
          <cell r="A7576" t="str">
            <v>R900</v>
          </cell>
          <cell r="B7576" t="str">
            <v>LESION QUE OCUPA EL ESPACIO INTRACRANEAL</v>
          </cell>
          <cell r="C7576" t="str">
            <v>094</v>
          </cell>
        </row>
        <row r="7577">
          <cell r="A7577" t="str">
            <v>R908</v>
          </cell>
          <cell r="B7577" t="str">
            <v>OTROS HALLAZGOS ANORMALES EN DIAGNOSTICO POR IMAGEN DEL SISTEMA NERVIO</v>
          </cell>
          <cell r="C7577" t="str">
            <v>094</v>
          </cell>
        </row>
        <row r="7578">
          <cell r="A7578" t="str">
            <v>R91</v>
          </cell>
          <cell r="B7578" t="str">
            <v>HALLAZGOS ANORMALES EN DIAGNOSTICO POR IMAGEN DEL PULMON</v>
          </cell>
          <cell r="C7578" t="str">
            <v>094</v>
          </cell>
        </row>
        <row r="7579">
          <cell r="A7579" t="str">
            <v>R92</v>
          </cell>
          <cell r="B7579" t="str">
            <v>HALLAZGOS ANORMALES EN DIAGNOSTICO POR IMAGEN DE LA MAMA</v>
          </cell>
          <cell r="C7579" t="str">
            <v>094</v>
          </cell>
        </row>
        <row r="7580">
          <cell r="A7580" t="str">
            <v>R93</v>
          </cell>
          <cell r="B7580" t="str">
            <v>HALLAZGOS ANORMALES EN DX POR IMAGEN DE OTRAS ESTRUCTURAS DEL CUERPO</v>
          </cell>
          <cell r="C7580" t="str">
            <v>094</v>
          </cell>
        </row>
        <row r="7581">
          <cell r="A7581" t="str">
            <v>R930</v>
          </cell>
          <cell r="B7581" t="str">
            <v>HALLAZGOS ANORMALES EN DX. POR IMAGEN DEL CRANEO Y DE LA CABEZA, NO CL</v>
          </cell>
          <cell r="C7581" t="str">
            <v>094</v>
          </cell>
        </row>
        <row r="7582">
          <cell r="A7582" t="str">
            <v>R931</v>
          </cell>
          <cell r="B7582" t="str">
            <v>HALLAZGOS ANORMALES EN DX. POR IMAGEN DEL CORAZON Y DE LA CIRCULACION</v>
          </cell>
          <cell r="C7582" t="str">
            <v>094</v>
          </cell>
        </row>
        <row r="7583">
          <cell r="A7583" t="str">
            <v>R932</v>
          </cell>
          <cell r="B7583" t="str">
            <v>HALLAZGOS ANORMALES EN DX. POR IMAGEN DEL HIGADO Y DE LAS VIAS BILIARE</v>
          </cell>
          <cell r="C7583" t="str">
            <v>094</v>
          </cell>
        </row>
        <row r="7584">
          <cell r="A7584" t="str">
            <v>R933</v>
          </cell>
          <cell r="B7584" t="str">
            <v>HALLAZGOS ANORMALES EN DX. POR IMAGEN DE OTRAS PARTES DE LAS VIAS DIG</v>
          </cell>
          <cell r="C7584" t="str">
            <v>094</v>
          </cell>
        </row>
        <row r="7585">
          <cell r="A7585" t="str">
            <v>R934</v>
          </cell>
          <cell r="B7585" t="str">
            <v>HALLAZGOS ANORMALES EN DX. POR IMAGEN DE LOS ORGANOS URINARIOS</v>
          </cell>
          <cell r="C7585" t="str">
            <v>094</v>
          </cell>
        </row>
        <row r="7586">
          <cell r="A7586" t="str">
            <v>R935</v>
          </cell>
          <cell r="B7586" t="str">
            <v>HALLAZGOS ANORMALES EN DX. POR IMAGEN DE OTRAS REGINONES ABDOMINALES</v>
          </cell>
          <cell r="C7586" t="str">
            <v>094</v>
          </cell>
        </row>
        <row r="7587">
          <cell r="A7587" t="str">
            <v>R936</v>
          </cell>
          <cell r="B7587" t="str">
            <v>HALLAZGOS ANORMALES EN DX. POR IMAGEN DE LOS MIEMBROS</v>
          </cell>
          <cell r="C7587" t="str">
            <v>094</v>
          </cell>
        </row>
        <row r="7588">
          <cell r="A7588" t="str">
            <v>R937</v>
          </cell>
          <cell r="B7588" t="str">
            <v>HALLAZGOS ANORMALES EN DX. POR IMAGEN DE OTRAS PARTES DEL SIST. OSTEOM</v>
          </cell>
          <cell r="C7588" t="str">
            <v>094</v>
          </cell>
        </row>
        <row r="7589">
          <cell r="A7589" t="str">
            <v>R938</v>
          </cell>
          <cell r="B7589" t="str">
            <v>HALLAZGOS ANORM. EN DX. POR IMAGEN DE OTRAS ESTRUCTURAS ESPECIF. DEL C</v>
          </cell>
          <cell r="C7589" t="str">
            <v>094</v>
          </cell>
        </row>
        <row r="7590">
          <cell r="A7590" t="str">
            <v>R94</v>
          </cell>
          <cell r="B7590" t="str">
            <v>RESULTADOS ANORMALES DE ESTUDIOS FUNCIONALES</v>
          </cell>
          <cell r="C7590" t="str">
            <v>094</v>
          </cell>
        </row>
        <row r="7591">
          <cell r="A7591" t="str">
            <v>R940</v>
          </cell>
          <cell r="B7591" t="str">
            <v>RESULTADOS ANORMALES EN ESTUDIOS FUNCIONALES DEL SISTEMA NERVIOSO CENT</v>
          </cell>
          <cell r="C7591" t="str">
            <v>094</v>
          </cell>
        </row>
        <row r="7592">
          <cell r="A7592" t="str">
            <v>R941</v>
          </cell>
          <cell r="B7592" t="str">
            <v>RESULTADOS ANORM. DE ESTUD. FUNCIONALES DEL SIST. NERV. PERIFERICO Y S</v>
          </cell>
          <cell r="C7592" t="str">
            <v>094</v>
          </cell>
        </row>
        <row r="7593">
          <cell r="A7593" t="str">
            <v>R942</v>
          </cell>
          <cell r="B7593" t="str">
            <v>RESULTADOS ANORMALES EN ESTUDIOS FUNCIONALES DEL PULMON</v>
          </cell>
          <cell r="C7593" t="str">
            <v>094</v>
          </cell>
        </row>
        <row r="7594">
          <cell r="A7594" t="str">
            <v>R943</v>
          </cell>
          <cell r="B7594" t="str">
            <v>RESULTADOS ANORMALES EN ESTUDIOS FUNCIONALES CARDIOVASCULARES</v>
          </cell>
          <cell r="C7594" t="str">
            <v>094</v>
          </cell>
        </row>
        <row r="7595">
          <cell r="A7595" t="str">
            <v>R944</v>
          </cell>
          <cell r="B7595" t="str">
            <v>RESULTADOS ANORMALES EN ESTUDIOS FUNCIONALES DEL RIÑON</v>
          </cell>
          <cell r="C7595" t="str">
            <v>094</v>
          </cell>
        </row>
        <row r="7596">
          <cell r="A7596" t="str">
            <v>R945</v>
          </cell>
          <cell r="B7596" t="str">
            <v>RESULTADOS ANORMALES EN ESTUDIOS FUNCIONALES DEL HIGADO</v>
          </cell>
          <cell r="C7596" t="str">
            <v>094</v>
          </cell>
        </row>
        <row r="7597">
          <cell r="A7597" t="str">
            <v>R946</v>
          </cell>
          <cell r="B7597" t="str">
            <v>RESULTADOS ANORMALES EN ESTUDIOS FUNCIONALES DE LA TIROIDES</v>
          </cell>
          <cell r="C7597" t="str">
            <v>094</v>
          </cell>
        </row>
        <row r="7598">
          <cell r="A7598" t="str">
            <v>R947</v>
          </cell>
          <cell r="B7598" t="str">
            <v>RESULTADOS ANORMALES EN OTROS ESTUDIOS FUNCIONALES ENDOCRINOS</v>
          </cell>
          <cell r="C7598" t="str">
            <v>094</v>
          </cell>
        </row>
        <row r="7599">
          <cell r="A7599" t="str">
            <v>R948</v>
          </cell>
          <cell r="B7599" t="str">
            <v>RESULTADOS ANORMALES EN LOS ESTUDIOS FUNCIONALES DE OTROS ORGANOS Y SI</v>
          </cell>
          <cell r="C7599" t="str">
            <v>094</v>
          </cell>
        </row>
        <row r="7600">
          <cell r="A7600" t="str">
            <v>R95</v>
          </cell>
          <cell r="B7600" t="str">
            <v>SINDROME DE LA MUERTE SUBITA INFANTIL</v>
          </cell>
          <cell r="C7600" t="str">
            <v>094</v>
          </cell>
        </row>
        <row r="7601">
          <cell r="A7601" t="str">
            <v>R96</v>
          </cell>
          <cell r="B7601" t="str">
            <v>OTRAS MUERTES SUBITAS DE CAUSA DESCONOCIDA</v>
          </cell>
          <cell r="C7601" t="str">
            <v>094</v>
          </cell>
        </row>
        <row r="7602">
          <cell r="A7602" t="str">
            <v>R960</v>
          </cell>
          <cell r="B7602" t="str">
            <v>MUERTE INSTANTANEA</v>
          </cell>
          <cell r="C7602" t="str">
            <v>094</v>
          </cell>
        </row>
        <row r="7603">
          <cell r="A7603" t="str">
            <v>R961</v>
          </cell>
          <cell r="B7603" t="str">
            <v>MUERTE QUE OCURRE EN MENOS DE 24 HORAS DEL INICIO DE LOS SINTOMAS, NO</v>
          </cell>
          <cell r="C7603" t="str">
            <v>094</v>
          </cell>
        </row>
        <row r="7604">
          <cell r="A7604" t="str">
            <v>R98X</v>
          </cell>
          <cell r="B7604" t="str">
            <v>MUERTE SIN ASISTENCIA</v>
          </cell>
          <cell r="C7604" t="str">
            <v>094</v>
          </cell>
        </row>
        <row r="7605">
          <cell r="A7605" t="str">
            <v>R99X</v>
          </cell>
          <cell r="B7605" t="str">
            <v>OTRAS CAUSAS MAL DEFINIDAS Y LAS NO ESPECIFICADAS DE MORTALIDAD</v>
          </cell>
          <cell r="C7605" t="str">
            <v>094</v>
          </cell>
        </row>
        <row r="7606">
          <cell r="A7606" t="str">
            <v>RESI</v>
          </cell>
          <cell r="B7606" t="str">
            <v>VIGILANCIA DE LA DISPOSICION DE LAS AGUAS RESIDUALES</v>
          </cell>
          <cell r="C7606" t="str">
            <v>000</v>
          </cell>
        </row>
        <row r="7607">
          <cell r="A7607" t="str">
            <v>S00</v>
          </cell>
          <cell r="B7607" t="str">
            <v>TRAUMATISMO SUPERFICIAL DE LA CABEZA</v>
          </cell>
          <cell r="C7607" t="str">
            <v>00</v>
          </cell>
        </row>
        <row r="7608">
          <cell r="A7608" t="str">
            <v>S000</v>
          </cell>
          <cell r="B7608" t="str">
            <v>TRAUMATISMO SUPERFICIAL DEL CUERO CABELLUDO</v>
          </cell>
          <cell r="C7608" t="str">
            <v>00</v>
          </cell>
        </row>
        <row r="7609">
          <cell r="A7609" t="str">
            <v>S001</v>
          </cell>
          <cell r="B7609" t="str">
            <v>CONTUSION DE LOS PARPADOS Y DE LA REGION PERIOCULAR</v>
          </cell>
          <cell r="C7609" t="str">
            <v>00</v>
          </cell>
        </row>
        <row r="7610">
          <cell r="A7610" t="str">
            <v>S002</v>
          </cell>
          <cell r="B7610" t="str">
            <v>OTROS TRAUMATISMOS SUPERFICIALES DEL PARPADO Y DE LA REGION PERIOCULAR</v>
          </cell>
          <cell r="C7610" t="str">
            <v>00</v>
          </cell>
        </row>
        <row r="7611">
          <cell r="A7611" t="str">
            <v>S003</v>
          </cell>
          <cell r="B7611" t="str">
            <v>TRAUMATISMO SUPERFICIAL DE LA NARIZ</v>
          </cell>
          <cell r="C7611" t="str">
            <v>00</v>
          </cell>
        </row>
        <row r="7612">
          <cell r="A7612" t="str">
            <v>S004</v>
          </cell>
          <cell r="B7612" t="str">
            <v>TRAUMATISMO SUPERFICIAL DEL OIDO</v>
          </cell>
          <cell r="C7612" t="str">
            <v>00</v>
          </cell>
        </row>
        <row r="7613">
          <cell r="A7613" t="str">
            <v>S005</v>
          </cell>
          <cell r="B7613" t="str">
            <v>TRAUMATISMO SUPERFICIAL DEL LABIO Y DE LA CAVIDAD BUCAL</v>
          </cell>
          <cell r="C7613" t="str">
            <v>000</v>
          </cell>
        </row>
        <row r="7614">
          <cell r="A7614" t="str">
            <v>S007</v>
          </cell>
          <cell r="B7614" t="str">
            <v>TRAUMATISMOS SUPERFICIALES MULTIPLES DE LA CABEZA</v>
          </cell>
          <cell r="C7614" t="str">
            <v>00</v>
          </cell>
        </row>
        <row r="7615">
          <cell r="A7615" t="str">
            <v>S008</v>
          </cell>
          <cell r="B7615" t="str">
            <v>TRAUMATISMO SUPERFICIALES DE OTRAS PARTES DE LA CABEZA</v>
          </cell>
          <cell r="C7615" t="str">
            <v>00</v>
          </cell>
        </row>
        <row r="7616">
          <cell r="A7616" t="str">
            <v>S009</v>
          </cell>
          <cell r="B7616" t="str">
            <v>TRAUMATISMO SUPERFICIAL DE LA CABEZA, PARTE NO ESPECIFICADA</v>
          </cell>
          <cell r="C7616" t="str">
            <v>00</v>
          </cell>
        </row>
        <row r="7617">
          <cell r="A7617" t="str">
            <v>S01</v>
          </cell>
          <cell r="B7617" t="str">
            <v>HERIDA DE LA CABEZA</v>
          </cell>
          <cell r="C7617" t="str">
            <v>00</v>
          </cell>
        </row>
        <row r="7618">
          <cell r="A7618" t="str">
            <v>S010</v>
          </cell>
          <cell r="B7618" t="str">
            <v>HERIDA DEL CUERO CABELLUDO</v>
          </cell>
          <cell r="C7618" t="str">
            <v>00</v>
          </cell>
        </row>
        <row r="7619">
          <cell r="A7619" t="str">
            <v>S011</v>
          </cell>
          <cell r="B7619" t="str">
            <v>HERIDA DEL PARPADO Y DE LA REGION PERIOCULAR</v>
          </cell>
          <cell r="C7619" t="str">
            <v>00</v>
          </cell>
        </row>
        <row r="7620">
          <cell r="A7620" t="str">
            <v>S012</v>
          </cell>
          <cell r="B7620" t="str">
            <v>HERIDA DE LA NARIZ</v>
          </cell>
          <cell r="C7620" t="str">
            <v>00</v>
          </cell>
        </row>
        <row r="7621">
          <cell r="A7621" t="str">
            <v>S013</v>
          </cell>
          <cell r="B7621" t="str">
            <v>HERIDA DEL OIDO</v>
          </cell>
          <cell r="C7621" t="str">
            <v>00</v>
          </cell>
        </row>
        <row r="7622">
          <cell r="A7622" t="str">
            <v>S014</v>
          </cell>
          <cell r="B7622" t="str">
            <v>HERIDA DE LA MEJILLA Y DE LA REGION TEMPOROMANDIBULAR</v>
          </cell>
          <cell r="C7622" t="str">
            <v>00</v>
          </cell>
        </row>
        <row r="7623">
          <cell r="A7623" t="str">
            <v>S015</v>
          </cell>
          <cell r="B7623" t="str">
            <v>HERIDA DEL LABIO Y DE LA CAVIDAD BUCAL</v>
          </cell>
          <cell r="C7623" t="str">
            <v>00</v>
          </cell>
        </row>
        <row r="7624">
          <cell r="A7624" t="str">
            <v>S017</v>
          </cell>
          <cell r="B7624" t="str">
            <v>HERIDAS MULTIPLES DE LA CABEZA</v>
          </cell>
          <cell r="C7624" t="str">
            <v>00</v>
          </cell>
        </row>
        <row r="7625">
          <cell r="A7625" t="str">
            <v>S018</v>
          </cell>
          <cell r="B7625" t="str">
            <v>HERIDA DE OTRAS PARTES DE LA CABEZA</v>
          </cell>
          <cell r="C7625" t="str">
            <v>00</v>
          </cell>
        </row>
        <row r="7626">
          <cell r="A7626" t="str">
            <v>S019</v>
          </cell>
          <cell r="B7626" t="str">
            <v>HERIDA DE LA CABEZA, PARTE NO ESPECIFICADA</v>
          </cell>
          <cell r="C7626" t="str">
            <v>00</v>
          </cell>
        </row>
        <row r="7627">
          <cell r="A7627" t="str">
            <v>S02</v>
          </cell>
          <cell r="B7627" t="str">
            <v>FRACTURA DE HUESOS DEL CRANEO Y DE LA CARA</v>
          </cell>
          <cell r="C7627" t="str">
            <v>00</v>
          </cell>
        </row>
        <row r="7628">
          <cell r="A7628" t="str">
            <v>S020</v>
          </cell>
          <cell r="B7628" t="str">
            <v>FRACTURA DE LA BOVEDA DEL CRANEO</v>
          </cell>
          <cell r="C7628" t="str">
            <v>00</v>
          </cell>
        </row>
        <row r="7629">
          <cell r="A7629" t="str">
            <v>S021</v>
          </cell>
          <cell r="B7629" t="str">
            <v>FRACTURA DE LA BASE DEL CRANEO</v>
          </cell>
          <cell r="C7629" t="str">
            <v>00</v>
          </cell>
        </row>
        <row r="7630">
          <cell r="A7630" t="str">
            <v>S022</v>
          </cell>
          <cell r="B7630" t="str">
            <v>FRACTURA DE LOS HUESOS DE LA NARIZ</v>
          </cell>
          <cell r="C7630" t="str">
            <v>00</v>
          </cell>
        </row>
        <row r="7631">
          <cell r="A7631" t="str">
            <v>S023</v>
          </cell>
          <cell r="B7631" t="str">
            <v>FRACTURA DEL SUELO DE LA ORBITA</v>
          </cell>
          <cell r="C7631" t="str">
            <v>00</v>
          </cell>
        </row>
        <row r="7632">
          <cell r="A7632" t="str">
            <v>S024</v>
          </cell>
          <cell r="B7632" t="str">
            <v>FRACTURA DEL MALAR Y DEL HUESO MAXILAR SUPERIOR</v>
          </cell>
          <cell r="C7632" t="str">
            <v>00</v>
          </cell>
        </row>
        <row r="7633">
          <cell r="A7633" t="str">
            <v>S025</v>
          </cell>
          <cell r="B7633" t="str">
            <v>FRACTURA DE LOS DIENTES</v>
          </cell>
          <cell r="C7633" t="str">
            <v>00</v>
          </cell>
        </row>
        <row r="7634">
          <cell r="A7634" t="str">
            <v>S026</v>
          </cell>
          <cell r="B7634" t="str">
            <v>FRACTURA DEL MAXILAR INFERIOR</v>
          </cell>
          <cell r="C7634" t="str">
            <v>00</v>
          </cell>
        </row>
        <row r="7635">
          <cell r="A7635" t="str">
            <v>S027</v>
          </cell>
          <cell r="B7635" t="str">
            <v>FRACTURAS MULTIPLES QUE COMPROMETEN EL CRANEO Y LOS HUESOS DE LA CARA</v>
          </cell>
          <cell r="C7635" t="str">
            <v>00</v>
          </cell>
        </row>
        <row r="7636">
          <cell r="A7636" t="str">
            <v>S028</v>
          </cell>
          <cell r="B7636" t="str">
            <v>FRACTURA DE OTROS HUESOS DEL CRANEO Y DE LA CARA</v>
          </cell>
          <cell r="C7636" t="str">
            <v>00</v>
          </cell>
        </row>
        <row r="7637">
          <cell r="A7637" t="str">
            <v>S029</v>
          </cell>
          <cell r="B7637" t="str">
            <v>FRACTURA DEL CRANEO Y DE LOS HUESOS DE LA CARA, PARTE NO ESPECIFICADA</v>
          </cell>
          <cell r="C7637" t="str">
            <v>00</v>
          </cell>
        </row>
        <row r="7638">
          <cell r="A7638" t="str">
            <v>S03</v>
          </cell>
          <cell r="B7638" t="str">
            <v>LUXACION, ESGUINCE Y TORCEDURA DE ARTICULACIONES Y DE LIGAM. DE LA CAB</v>
          </cell>
          <cell r="C7638" t="str">
            <v>00</v>
          </cell>
        </row>
        <row r="7639">
          <cell r="A7639" t="str">
            <v>S030</v>
          </cell>
          <cell r="B7639" t="str">
            <v>LUXACION DEL MAXILAR</v>
          </cell>
          <cell r="C7639" t="str">
            <v>00</v>
          </cell>
        </row>
        <row r="7640">
          <cell r="A7640" t="str">
            <v>S031</v>
          </cell>
          <cell r="B7640" t="str">
            <v>LUXACION DEL CARTILAGO SEPTAL DE LA NARIZ</v>
          </cell>
          <cell r="C7640" t="str">
            <v>00</v>
          </cell>
        </row>
        <row r="7641">
          <cell r="A7641" t="str">
            <v>S032</v>
          </cell>
          <cell r="B7641" t="str">
            <v>LUXACION DE DIENTE</v>
          </cell>
          <cell r="C7641" t="str">
            <v>00</v>
          </cell>
        </row>
        <row r="7642">
          <cell r="A7642" t="str">
            <v>S033</v>
          </cell>
          <cell r="B7642" t="str">
            <v>LUXACION DE OTRAS PARTES Y DE LAS NO ESPECIFICADAS DE LA CABEZA</v>
          </cell>
          <cell r="C7642" t="str">
            <v>00</v>
          </cell>
        </row>
        <row r="7643">
          <cell r="A7643" t="str">
            <v>S034</v>
          </cell>
          <cell r="B7643" t="str">
            <v>ESGUINCE Y TROCEDURAS DEL MAXILAR</v>
          </cell>
          <cell r="C7643" t="str">
            <v>00</v>
          </cell>
        </row>
        <row r="7644">
          <cell r="A7644" t="str">
            <v>S035</v>
          </cell>
          <cell r="B7644" t="str">
            <v>EAGUINCES Y TORCEDURAS DE ARTIC. Y LIGAM. DE OTRAS PARTES Y LAS NO ESP</v>
          </cell>
          <cell r="C7644" t="str">
            <v>00</v>
          </cell>
        </row>
        <row r="7645">
          <cell r="A7645" t="str">
            <v>S04</v>
          </cell>
          <cell r="B7645" t="str">
            <v>TRAUMATISMO DE NERVIOS CRANEALES</v>
          </cell>
          <cell r="C7645" t="str">
            <v>00</v>
          </cell>
        </row>
        <row r="7646">
          <cell r="A7646" t="str">
            <v>S040</v>
          </cell>
          <cell r="B7646" t="str">
            <v>TRAUMATISMO DEL NERVIO OPTICO (II PAR)Y DE LAS VIAS OPTICAS</v>
          </cell>
          <cell r="C7646" t="str">
            <v>00</v>
          </cell>
        </row>
        <row r="7647">
          <cell r="A7647" t="str">
            <v>S041</v>
          </cell>
          <cell r="B7647" t="str">
            <v>TRAUMATISMO DEL NERVIO MOTOR OCULAR COMUN (III PAR)</v>
          </cell>
          <cell r="C7647" t="str">
            <v>00</v>
          </cell>
        </row>
        <row r="7648">
          <cell r="A7648" t="str">
            <v>S042</v>
          </cell>
          <cell r="B7648" t="str">
            <v>TRAUMATISMO DEL NERVIO PATETICO (IV PAR)</v>
          </cell>
          <cell r="C7648" t="str">
            <v>00</v>
          </cell>
        </row>
        <row r="7649">
          <cell r="A7649" t="str">
            <v>S043</v>
          </cell>
          <cell r="B7649" t="str">
            <v>TRAUMATISMO DEL NERVIO TRIGEMINO (V PAR)</v>
          </cell>
          <cell r="C7649" t="str">
            <v>00</v>
          </cell>
        </row>
        <row r="7650">
          <cell r="A7650" t="str">
            <v>S044</v>
          </cell>
          <cell r="B7650" t="str">
            <v>TRAUMATISMO DEL NERVIO MOTOR OCULAR EXTERNO (VI PAR)</v>
          </cell>
          <cell r="C7650" t="str">
            <v>00</v>
          </cell>
        </row>
        <row r="7651">
          <cell r="A7651" t="str">
            <v>S045</v>
          </cell>
          <cell r="B7651" t="str">
            <v>TRAUMATISMO DEL NERVIO FACIAL (VII PAR)</v>
          </cell>
          <cell r="C7651" t="str">
            <v>00</v>
          </cell>
        </row>
        <row r="7652">
          <cell r="A7652" t="str">
            <v>S046</v>
          </cell>
          <cell r="B7652" t="str">
            <v>TRAUMATISMO DEL NERVIO ACUSTICO (VIII PAR)</v>
          </cell>
          <cell r="C7652" t="str">
            <v>00</v>
          </cell>
        </row>
        <row r="7653">
          <cell r="A7653" t="str">
            <v>S047</v>
          </cell>
          <cell r="B7653" t="str">
            <v>TRAUMATISMO DEL NERVIO ESPINAL (XI PAR)</v>
          </cell>
          <cell r="C7653" t="str">
            <v>00</v>
          </cell>
        </row>
        <row r="7654">
          <cell r="A7654" t="str">
            <v>S048</v>
          </cell>
          <cell r="B7654" t="str">
            <v>TRAUMATISMO DE OTROS NERVIOS CRANEALES</v>
          </cell>
          <cell r="C7654" t="str">
            <v>00</v>
          </cell>
        </row>
        <row r="7655">
          <cell r="A7655" t="str">
            <v>S049</v>
          </cell>
          <cell r="B7655" t="str">
            <v>TRAUMATISMO DE NERVIOS CRANEALES, NO ESPECIFICADO</v>
          </cell>
          <cell r="C7655" t="str">
            <v>00</v>
          </cell>
        </row>
        <row r="7656">
          <cell r="A7656" t="str">
            <v>S05</v>
          </cell>
          <cell r="B7656" t="str">
            <v>TRAUMATISMO DEL OJO Y DE LA ORBITA</v>
          </cell>
          <cell r="C7656" t="str">
            <v>00</v>
          </cell>
        </row>
        <row r="7657">
          <cell r="A7657" t="str">
            <v>S050</v>
          </cell>
          <cell r="B7657" t="str">
            <v>TRAUMATISMO DE LA CONJUNTIVA Y CORNEAL SIN MENCION DE CUERPO EXTRAÑO</v>
          </cell>
          <cell r="C7657" t="str">
            <v>00</v>
          </cell>
        </row>
        <row r="7658">
          <cell r="A7658" t="str">
            <v>S051</v>
          </cell>
          <cell r="B7658" t="str">
            <v>CONTUSION DEL GLOBO OCULAR Y DEL TEJIDO ORBITARIO</v>
          </cell>
          <cell r="C7658" t="str">
            <v>00</v>
          </cell>
        </row>
        <row r="7659">
          <cell r="A7659" t="str">
            <v>S052</v>
          </cell>
          <cell r="B7659" t="str">
            <v>LACERACION Y RUPTURA OCULAR CON PROLAPSO O PERDIDA DEL TEJIDO INTRAOC</v>
          </cell>
          <cell r="C7659" t="str">
            <v>00</v>
          </cell>
        </row>
        <row r="7660">
          <cell r="A7660" t="str">
            <v>S053</v>
          </cell>
          <cell r="B7660" t="str">
            <v>LACERACION OCULAR SIN PROLAPSO O PERDIDA DEL TEJIDO INTRAOCULAR</v>
          </cell>
          <cell r="C7660" t="str">
            <v>00</v>
          </cell>
        </row>
        <row r="7661">
          <cell r="A7661" t="str">
            <v>S054</v>
          </cell>
          <cell r="B7661" t="str">
            <v>HERIDA PENETRANTE DE LA ORBITA CON O SIN CUERPO EXTRAÑO</v>
          </cell>
          <cell r="C7661" t="str">
            <v>00</v>
          </cell>
        </row>
        <row r="7662">
          <cell r="A7662" t="str">
            <v>S055</v>
          </cell>
          <cell r="B7662" t="str">
            <v>HERIDA PENETRANTE DEL GLOBO OCULAR CON CUERPO EXTRAÑO</v>
          </cell>
          <cell r="C7662" t="str">
            <v>00</v>
          </cell>
        </row>
        <row r="7663">
          <cell r="A7663" t="str">
            <v>S056</v>
          </cell>
          <cell r="B7663" t="str">
            <v>HERIDA PENETRANTE DE GLOBO OCULAR SIN CUERPO EXTRAÑO</v>
          </cell>
          <cell r="C7663" t="str">
            <v>00</v>
          </cell>
        </row>
        <row r="7664">
          <cell r="A7664" t="str">
            <v>S057</v>
          </cell>
          <cell r="B7664" t="str">
            <v>AVULSION DE OJO</v>
          </cell>
          <cell r="C7664" t="str">
            <v>00</v>
          </cell>
        </row>
        <row r="7665">
          <cell r="A7665" t="str">
            <v>S058</v>
          </cell>
          <cell r="B7665" t="str">
            <v>OTROS TRAUMATISMOS DEL OJO  Y DE LA ORBITA</v>
          </cell>
          <cell r="C7665" t="str">
            <v>00</v>
          </cell>
        </row>
        <row r="7666">
          <cell r="A7666" t="str">
            <v>S059</v>
          </cell>
          <cell r="B7666" t="str">
            <v>TRAUMATISMO DEL OJO Y DE LA ORBITA, NO ESPECIFICADO</v>
          </cell>
          <cell r="C7666" t="str">
            <v>00</v>
          </cell>
        </row>
        <row r="7667">
          <cell r="A7667" t="str">
            <v>S06</v>
          </cell>
          <cell r="B7667" t="str">
            <v>TRAUMATISMO INTRACRANEAL</v>
          </cell>
          <cell r="C7667" t="str">
            <v>00</v>
          </cell>
        </row>
        <row r="7668">
          <cell r="A7668" t="str">
            <v>S060</v>
          </cell>
          <cell r="B7668" t="str">
            <v>CONCUSION</v>
          </cell>
          <cell r="C7668" t="str">
            <v>00</v>
          </cell>
        </row>
        <row r="7669">
          <cell r="A7669" t="str">
            <v>S061</v>
          </cell>
          <cell r="B7669" t="str">
            <v>EDEMA CEREBRAL TRAUMATICO</v>
          </cell>
          <cell r="C7669" t="str">
            <v>00</v>
          </cell>
        </row>
        <row r="7670">
          <cell r="A7670" t="str">
            <v>S062</v>
          </cell>
          <cell r="B7670" t="str">
            <v>TRAUMATISMO CEREBRAL DIFUSO</v>
          </cell>
          <cell r="C7670" t="str">
            <v>00</v>
          </cell>
        </row>
        <row r="7671">
          <cell r="A7671" t="str">
            <v>S063</v>
          </cell>
          <cell r="B7671" t="str">
            <v>TRAUMATISMO CEREBRAL FOCAL</v>
          </cell>
          <cell r="C7671" t="str">
            <v>00</v>
          </cell>
        </row>
        <row r="7672">
          <cell r="A7672" t="str">
            <v>S064</v>
          </cell>
          <cell r="B7672" t="str">
            <v>HEMORRAGIA EPIDURAL</v>
          </cell>
          <cell r="C7672" t="str">
            <v>00</v>
          </cell>
        </row>
        <row r="7673">
          <cell r="A7673" t="str">
            <v>S065</v>
          </cell>
          <cell r="B7673" t="str">
            <v>HEMORRAGIA SUBDURAL TRAUMATICA</v>
          </cell>
          <cell r="C7673" t="str">
            <v>00</v>
          </cell>
        </row>
        <row r="7674">
          <cell r="A7674" t="str">
            <v>S066</v>
          </cell>
          <cell r="B7674" t="str">
            <v>HEMORRAGIA SUBARACNOIDEA TRAUMATICA</v>
          </cell>
          <cell r="C7674" t="str">
            <v>00</v>
          </cell>
        </row>
        <row r="7675">
          <cell r="A7675" t="str">
            <v>S067</v>
          </cell>
          <cell r="B7675" t="str">
            <v>TRAUMATISMO INTRACRANEAL CON COMA PROLONGADO</v>
          </cell>
          <cell r="C7675" t="str">
            <v>00</v>
          </cell>
        </row>
        <row r="7676">
          <cell r="A7676" t="str">
            <v>S068</v>
          </cell>
          <cell r="B7676" t="str">
            <v>OTROS TRAUMATISMOS INTRACRANEALES</v>
          </cell>
          <cell r="C7676" t="str">
            <v>00</v>
          </cell>
        </row>
        <row r="7677">
          <cell r="A7677" t="str">
            <v>S069</v>
          </cell>
          <cell r="B7677" t="str">
            <v>TRAUMATISMO INTRACRANEAL, NO ESPECIFICADO</v>
          </cell>
          <cell r="C7677" t="str">
            <v>00</v>
          </cell>
        </row>
        <row r="7678">
          <cell r="A7678" t="str">
            <v>S07</v>
          </cell>
          <cell r="B7678" t="str">
            <v>TRAUMATISMO POR APLASTAMIENTO DE LA CABEZA</v>
          </cell>
          <cell r="C7678" t="str">
            <v>00</v>
          </cell>
        </row>
        <row r="7679">
          <cell r="A7679" t="str">
            <v>S070</v>
          </cell>
          <cell r="B7679" t="str">
            <v>TRAUMATISMO POR APLASTAMIENTO DE LA CARA</v>
          </cell>
          <cell r="C7679" t="str">
            <v>00</v>
          </cell>
        </row>
        <row r="7680">
          <cell r="A7680" t="str">
            <v>S071</v>
          </cell>
          <cell r="B7680" t="str">
            <v>TRAUMATISMO POR APLASTAMIENTO DEL CRANEO</v>
          </cell>
          <cell r="C7680" t="str">
            <v>00</v>
          </cell>
        </row>
        <row r="7681">
          <cell r="A7681" t="str">
            <v>S078</v>
          </cell>
          <cell r="B7681" t="str">
            <v>TRAUMATISMO POR APLASTAMIENTO DE OTRAS PARTES DE LA CABEZA</v>
          </cell>
          <cell r="C7681" t="str">
            <v>00</v>
          </cell>
        </row>
        <row r="7682">
          <cell r="A7682" t="str">
            <v>S079</v>
          </cell>
          <cell r="B7682" t="str">
            <v>TRAUMATISMO POR APLASTAMIENTO DE LA CABEZA, PARTE NO ESPECIFICADA</v>
          </cell>
          <cell r="C7682" t="str">
            <v>00</v>
          </cell>
        </row>
        <row r="7683">
          <cell r="A7683" t="str">
            <v>S08</v>
          </cell>
          <cell r="B7683" t="str">
            <v>AMPUTACION TRAUMATICA DE PARTE DE LA CABEZA</v>
          </cell>
          <cell r="C7683" t="str">
            <v>00</v>
          </cell>
        </row>
        <row r="7684">
          <cell r="A7684" t="str">
            <v>S080</v>
          </cell>
          <cell r="B7684" t="str">
            <v>AVULSION DEL CUERO CABELLUDO</v>
          </cell>
          <cell r="C7684" t="str">
            <v>00</v>
          </cell>
        </row>
        <row r="7685">
          <cell r="A7685" t="str">
            <v>S081</v>
          </cell>
          <cell r="B7685" t="str">
            <v>AMPUTACION TRAUMATICA DE LA OREJA</v>
          </cell>
          <cell r="C7685" t="str">
            <v>00</v>
          </cell>
        </row>
        <row r="7686">
          <cell r="A7686" t="str">
            <v>S088</v>
          </cell>
          <cell r="B7686" t="str">
            <v>AMPUTACION TRAUMATICA DE OTRAS PARTES DE LA CABEZA</v>
          </cell>
          <cell r="C7686" t="str">
            <v>00</v>
          </cell>
        </row>
        <row r="7687">
          <cell r="A7687" t="str">
            <v>S089</v>
          </cell>
          <cell r="B7687" t="str">
            <v>AMPUTACION TRAUMATICA DE PARTE NO ESPECIFICADA DE LA CABEZA</v>
          </cell>
          <cell r="C7687" t="str">
            <v>00</v>
          </cell>
        </row>
        <row r="7688">
          <cell r="A7688" t="str">
            <v>S09</v>
          </cell>
          <cell r="B7688" t="str">
            <v>OTROS TRAUMATISMOS Y LOS NO ESPECIFICADOS DE LA CABEZA</v>
          </cell>
          <cell r="C7688" t="str">
            <v>00</v>
          </cell>
        </row>
        <row r="7689">
          <cell r="A7689" t="str">
            <v>S090</v>
          </cell>
          <cell r="B7689" t="str">
            <v>TRAUMATISMO DE LOS VASOS SANGUINEOS DE LA CABEZA NO CLASIFICADOS EN OT</v>
          </cell>
          <cell r="C7689" t="str">
            <v>00</v>
          </cell>
        </row>
        <row r="7690">
          <cell r="A7690" t="str">
            <v>S091</v>
          </cell>
          <cell r="B7690" t="str">
            <v>TRAUMATISMO DE TENDON Y MUSCULOS DE LA CABEZA</v>
          </cell>
          <cell r="C7690" t="str">
            <v>00</v>
          </cell>
        </row>
        <row r="7691">
          <cell r="A7691" t="str">
            <v>S092</v>
          </cell>
          <cell r="B7691" t="str">
            <v>RUPTURA TRAUMATICA DEL TIMPANO DEL OIDO</v>
          </cell>
          <cell r="C7691" t="str">
            <v>00</v>
          </cell>
        </row>
        <row r="7692">
          <cell r="A7692" t="str">
            <v>S097</v>
          </cell>
          <cell r="B7692" t="str">
            <v>TRAUMATISMOS MULTIPLES DE LA CABEZA</v>
          </cell>
          <cell r="C7692" t="str">
            <v>00</v>
          </cell>
        </row>
        <row r="7693">
          <cell r="A7693" t="str">
            <v>S098</v>
          </cell>
          <cell r="B7693" t="str">
            <v>OTROS TRAUMATISMOS DE LA CABEZA, ESPECIFICADOS</v>
          </cell>
          <cell r="C7693" t="str">
            <v>00</v>
          </cell>
        </row>
        <row r="7694">
          <cell r="A7694" t="str">
            <v>S099</v>
          </cell>
          <cell r="B7694" t="str">
            <v>TRAUMATISMO DE LA CABEZA, NO ESPECIFICADO</v>
          </cell>
          <cell r="C7694" t="str">
            <v>00</v>
          </cell>
        </row>
        <row r="7695">
          <cell r="A7695" t="str">
            <v>S10</v>
          </cell>
          <cell r="B7695" t="str">
            <v>TRAUMATISMO SUPERFICIAL DEL CUELLO</v>
          </cell>
          <cell r="C7695" t="str">
            <v>00</v>
          </cell>
        </row>
        <row r="7696">
          <cell r="A7696" t="str">
            <v>S100</v>
          </cell>
          <cell r="B7696" t="str">
            <v>CUNTUSION DE LA GARGANTA</v>
          </cell>
          <cell r="C7696" t="str">
            <v>00</v>
          </cell>
        </row>
        <row r="7697">
          <cell r="A7697" t="str">
            <v>S101</v>
          </cell>
          <cell r="B7697" t="str">
            <v>OTROS TRAUMATISMOS SUPERFICIALES Y LOS NO ESPECIF. DE LA GARGANTA</v>
          </cell>
          <cell r="C7697" t="str">
            <v>00</v>
          </cell>
        </row>
        <row r="7698">
          <cell r="A7698" t="str">
            <v>S107</v>
          </cell>
          <cell r="B7698" t="str">
            <v>TRAUMATISMO SUPERFICIAL MULTIPLE DEL CUELLO</v>
          </cell>
          <cell r="C7698" t="str">
            <v>00</v>
          </cell>
        </row>
        <row r="7699">
          <cell r="A7699" t="str">
            <v>S108</v>
          </cell>
          <cell r="B7699" t="str">
            <v>TRAUMATISMO SUPERFICIAL DE OTRAS PARTES DEL CUELLO</v>
          </cell>
          <cell r="C7699" t="str">
            <v>00</v>
          </cell>
        </row>
        <row r="7700">
          <cell r="A7700" t="str">
            <v>S109</v>
          </cell>
          <cell r="B7700" t="str">
            <v>TRAUMATISMO SUPERFICIAL DEL CUELLO, PARTE NO ESPECIFICADA</v>
          </cell>
          <cell r="C7700" t="str">
            <v>00</v>
          </cell>
        </row>
        <row r="7701">
          <cell r="A7701" t="str">
            <v>S11</v>
          </cell>
          <cell r="B7701" t="str">
            <v>HERIDA DEL CUELLO</v>
          </cell>
          <cell r="C7701" t="str">
            <v>00</v>
          </cell>
        </row>
        <row r="7702">
          <cell r="A7702" t="str">
            <v>S110</v>
          </cell>
          <cell r="B7702" t="str">
            <v>HERIDA QUE COMPROMETE LA LARINGE Y LA TRAQUEA</v>
          </cell>
          <cell r="C7702" t="str">
            <v>00</v>
          </cell>
        </row>
        <row r="7703">
          <cell r="A7703" t="str">
            <v>S111</v>
          </cell>
          <cell r="B7703" t="str">
            <v>HERIDA QUE COMPROMETE LA GLANDULA TIROIDES</v>
          </cell>
          <cell r="C7703" t="str">
            <v>00</v>
          </cell>
        </row>
        <row r="7704">
          <cell r="A7704" t="str">
            <v>S112</v>
          </cell>
          <cell r="B7704" t="str">
            <v>HERIDA QUE COMPROMETE LA FARINGE Y EL ESOFAGO CERVICAL</v>
          </cell>
          <cell r="C7704" t="str">
            <v>00</v>
          </cell>
        </row>
        <row r="7705">
          <cell r="A7705" t="str">
            <v>S117</v>
          </cell>
          <cell r="B7705" t="str">
            <v>HERIDAS MULTIPLES DEL CUELLO</v>
          </cell>
          <cell r="C7705" t="str">
            <v>00</v>
          </cell>
        </row>
        <row r="7706">
          <cell r="A7706" t="str">
            <v>S118</v>
          </cell>
          <cell r="B7706" t="str">
            <v>HERIDAS DE OTRAS PARTES DEL CUELLO</v>
          </cell>
          <cell r="C7706" t="str">
            <v>00</v>
          </cell>
        </row>
        <row r="7707">
          <cell r="A7707" t="str">
            <v>S119</v>
          </cell>
          <cell r="B7707" t="str">
            <v>HERIDA DE CUELLO, PARTE NO ESPECIFICADA</v>
          </cell>
          <cell r="C7707" t="str">
            <v>00</v>
          </cell>
        </row>
        <row r="7708">
          <cell r="A7708" t="str">
            <v>S12</v>
          </cell>
          <cell r="B7708" t="str">
            <v>FRACTURA DEL CUELLO</v>
          </cell>
          <cell r="C7708" t="str">
            <v>00</v>
          </cell>
        </row>
        <row r="7709">
          <cell r="A7709" t="str">
            <v>S120</v>
          </cell>
          <cell r="B7709" t="str">
            <v>FRACTURA DE LA PRIMERA VERTEBRA CERVICAL</v>
          </cell>
          <cell r="C7709" t="str">
            <v>00</v>
          </cell>
        </row>
        <row r="7710">
          <cell r="A7710" t="str">
            <v>S121</v>
          </cell>
          <cell r="B7710" t="str">
            <v>FRACTURA DE LA SEGUNDA VERTEBRA CERVICAL</v>
          </cell>
          <cell r="C7710" t="str">
            <v>00</v>
          </cell>
        </row>
        <row r="7711">
          <cell r="A7711" t="str">
            <v>S122</v>
          </cell>
          <cell r="B7711" t="str">
            <v>FRACTURA DE OTRAS VERTEBRAS CERVICALES ESPECIFICADAS</v>
          </cell>
          <cell r="C7711" t="str">
            <v>00</v>
          </cell>
        </row>
        <row r="7712">
          <cell r="A7712" t="str">
            <v>S127</v>
          </cell>
          <cell r="B7712" t="str">
            <v>FRACTURAS MULTIPLES DE COLUMNA CERVICAL</v>
          </cell>
          <cell r="C7712" t="str">
            <v>00</v>
          </cell>
        </row>
        <row r="7713">
          <cell r="A7713" t="str">
            <v>S128</v>
          </cell>
          <cell r="B7713" t="str">
            <v>FRACTURA DE OTRAS PARTES DEL CUELLO</v>
          </cell>
          <cell r="C7713" t="str">
            <v>00</v>
          </cell>
        </row>
        <row r="7714">
          <cell r="A7714" t="str">
            <v>S129</v>
          </cell>
          <cell r="B7714" t="str">
            <v>FRACTURA DEL CUELLO, PARTE NO ESPECIFICADA</v>
          </cell>
          <cell r="C7714" t="str">
            <v>00</v>
          </cell>
        </row>
        <row r="7715">
          <cell r="A7715" t="str">
            <v>S13</v>
          </cell>
          <cell r="B7715" t="str">
            <v>LUXACION, ESGUINCE Y TORCEDURA DE ARTIC. Y LIGAM. DEL CUELLO</v>
          </cell>
          <cell r="C7715" t="str">
            <v>00</v>
          </cell>
        </row>
        <row r="7716">
          <cell r="A7716" t="str">
            <v>S130</v>
          </cell>
          <cell r="B7716" t="str">
            <v>RUPTURA TRAUMATICA DE DISCO CERVICAL INTERVERTEBRAL</v>
          </cell>
          <cell r="C7716" t="str">
            <v>00</v>
          </cell>
        </row>
        <row r="7717">
          <cell r="A7717" t="str">
            <v>S131</v>
          </cell>
          <cell r="B7717" t="str">
            <v>LUXACION DE VERTEBRA CERVICAL</v>
          </cell>
          <cell r="C7717" t="str">
            <v>00</v>
          </cell>
        </row>
        <row r="7718">
          <cell r="A7718" t="str">
            <v>S132</v>
          </cell>
          <cell r="B7718" t="str">
            <v>LUXACIONES DE OTRAS PARTES Y DE LAS NO ESPECIFICADAS DEL CUELLO</v>
          </cell>
          <cell r="C7718" t="str">
            <v>00</v>
          </cell>
        </row>
        <row r="7719">
          <cell r="A7719" t="str">
            <v>S133</v>
          </cell>
          <cell r="B7719" t="str">
            <v>LUXACIONES MULTIPLES DEL CUELLO</v>
          </cell>
          <cell r="C7719" t="str">
            <v>00</v>
          </cell>
        </row>
        <row r="7720">
          <cell r="A7720" t="str">
            <v>S134</v>
          </cell>
          <cell r="B7720" t="str">
            <v>ESGUINCES Y TORCEDURAS DE LA COLUMNA CERVICAL</v>
          </cell>
          <cell r="C7720" t="str">
            <v>00</v>
          </cell>
        </row>
        <row r="7721">
          <cell r="A7721" t="str">
            <v>S135</v>
          </cell>
          <cell r="B7721" t="str">
            <v>ESGUINCES Y TORCEDURAS DE LA REGION TIROIDEA</v>
          </cell>
          <cell r="C7721" t="str">
            <v>00</v>
          </cell>
        </row>
        <row r="7722">
          <cell r="A7722" t="str">
            <v>S136</v>
          </cell>
          <cell r="B7722" t="str">
            <v>ESGUINCES Y TORCEDURAS DE ARTIC. Y LIGAM. DE OTROS SITIOS ESPEC. Y DE</v>
          </cell>
          <cell r="C7722" t="str">
            <v>00</v>
          </cell>
        </row>
        <row r="7723">
          <cell r="A7723" t="str">
            <v>S14</v>
          </cell>
          <cell r="B7723" t="str">
            <v>TRAUMATISMO DE LA MEDULA ESPINAL Y DE NERVIOS A NIVEL DEL CUELLO</v>
          </cell>
          <cell r="C7723" t="str">
            <v>00</v>
          </cell>
        </row>
        <row r="7724">
          <cell r="A7724" t="str">
            <v>S140</v>
          </cell>
          <cell r="B7724" t="str">
            <v>CONCUSION Y EDEMA DE LA MEDULA ESPINAL CERVICAL</v>
          </cell>
          <cell r="C7724" t="str">
            <v>00</v>
          </cell>
        </row>
        <row r="7725">
          <cell r="A7725" t="str">
            <v>S141</v>
          </cell>
          <cell r="B7725" t="str">
            <v>OTROS TRAUMATISMOS DE LA MEDULA ESPINAL CERVICAL Y LOS NO ESPECIFIC</v>
          </cell>
          <cell r="C7725" t="str">
            <v>00</v>
          </cell>
        </row>
        <row r="7726">
          <cell r="A7726" t="str">
            <v>S142</v>
          </cell>
          <cell r="B7726" t="str">
            <v>TRAUMATISMO DE RAIZ NERVIOSA DE COLUMNA CERVICAL</v>
          </cell>
          <cell r="C7726" t="str">
            <v>00</v>
          </cell>
        </row>
        <row r="7727">
          <cell r="A7727" t="str">
            <v>S143</v>
          </cell>
          <cell r="B7727" t="str">
            <v>TRAUMATISMO DEL PLEXO BRAQUIAL</v>
          </cell>
          <cell r="C7727" t="str">
            <v>00</v>
          </cell>
        </row>
        <row r="7728">
          <cell r="A7728" t="str">
            <v>S144</v>
          </cell>
          <cell r="B7728" t="str">
            <v>TRAUMATISMO DE NERVIOS PERIFERICOS DEL CUELLO</v>
          </cell>
          <cell r="C7728" t="str">
            <v>00</v>
          </cell>
        </row>
        <row r="7729">
          <cell r="A7729" t="str">
            <v>S145</v>
          </cell>
          <cell r="B7729" t="str">
            <v>TRAUMATISMO DE NERVIOS CERVICALES SIMPATICOS</v>
          </cell>
          <cell r="C7729" t="str">
            <v>00</v>
          </cell>
        </row>
        <row r="7730">
          <cell r="A7730" t="str">
            <v>S146</v>
          </cell>
          <cell r="B7730" t="str">
            <v>TRAUMATISMO DE OTROS NERVIOS Y DE LOS NO ESPECIFICADOS DEL CUELLO</v>
          </cell>
          <cell r="C7730" t="str">
            <v>00</v>
          </cell>
        </row>
        <row r="7731">
          <cell r="A7731" t="str">
            <v>S15</v>
          </cell>
          <cell r="B7731" t="str">
            <v>TRAUMATISMO DE VASOS SANGUINEOS A NIVEL DEL CUELLO</v>
          </cell>
          <cell r="C7731" t="str">
            <v>00</v>
          </cell>
        </row>
        <row r="7732">
          <cell r="A7732" t="str">
            <v>S150</v>
          </cell>
          <cell r="B7732" t="str">
            <v>TRAUMATISMO DE LA ARTERIA CAROTIDA</v>
          </cell>
          <cell r="C7732" t="str">
            <v>00</v>
          </cell>
        </row>
        <row r="7733">
          <cell r="A7733" t="str">
            <v>S151</v>
          </cell>
          <cell r="B7733" t="str">
            <v>TRAUMATISMO DE LA ARTERIA VERTEBRAL</v>
          </cell>
          <cell r="C7733" t="str">
            <v>00</v>
          </cell>
        </row>
        <row r="7734">
          <cell r="A7734" t="str">
            <v>S152</v>
          </cell>
          <cell r="B7734" t="str">
            <v>TRAUMATISMO DE LA VENA YUGULAR EXTERNA</v>
          </cell>
          <cell r="C7734" t="str">
            <v>00</v>
          </cell>
        </row>
        <row r="7735">
          <cell r="A7735" t="str">
            <v>S153</v>
          </cell>
          <cell r="B7735" t="str">
            <v>TRAUMATISMO DE LA VENA YUGULAR INTERNA</v>
          </cell>
          <cell r="C7735" t="str">
            <v>00</v>
          </cell>
        </row>
        <row r="7736">
          <cell r="A7736" t="str">
            <v>S157</v>
          </cell>
          <cell r="B7736" t="str">
            <v>TRAUMATISMO DE MULTIPLES VASOS SANGUINEOS A NIVEL DEL CUELLO</v>
          </cell>
          <cell r="C7736" t="str">
            <v>00</v>
          </cell>
        </row>
        <row r="7737">
          <cell r="A7737" t="str">
            <v>S158</v>
          </cell>
          <cell r="B7737" t="str">
            <v>TRAUMATISMO DE OTROS VASOS SANGUINEOS A NIVEL DEL CUELLO</v>
          </cell>
          <cell r="C7737" t="str">
            <v>00</v>
          </cell>
        </row>
        <row r="7738">
          <cell r="A7738" t="str">
            <v>S159</v>
          </cell>
          <cell r="B7738" t="str">
            <v>TRAUMATISMO DE VASOS SANGUINEOS NO ESPECIFICADOS A NIVEL DEL CUELLO</v>
          </cell>
          <cell r="C7738" t="str">
            <v>00</v>
          </cell>
        </row>
        <row r="7739">
          <cell r="A7739" t="str">
            <v>S16</v>
          </cell>
          <cell r="B7739" t="str">
            <v>TRAUMATISMO DEL TENDON Y MUSCULOS A NIVEL DEL CUELLO</v>
          </cell>
          <cell r="C7739" t="str">
            <v>00</v>
          </cell>
        </row>
        <row r="7740">
          <cell r="A7740" t="str">
            <v>S17</v>
          </cell>
          <cell r="B7740" t="str">
            <v>TRAUMATISMO POR APLASTAMIENTO DEL CUELLO</v>
          </cell>
          <cell r="C7740" t="str">
            <v>00</v>
          </cell>
        </row>
        <row r="7741">
          <cell r="A7741" t="str">
            <v>S170</v>
          </cell>
          <cell r="B7741" t="str">
            <v>TRAUMATISMO POR APLASTAMIENTO DE LA LARINGE Y DE LA TRAQUEA</v>
          </cell>
          <cell r="C7741" t="str">
            <v>00</v>
          </cell>
        </row>
        <row r="7742">
          <cell r="A7742" t="str">
            <v>S178</v>
          </cell>
          <cell r="B7742" t="str">
            <v>TRAUMATISMO POR APLASTAMIENTO DE OTRAS PARTES DEL CUELLO</v>
          </cell>
          <cell r="C7742" t="str">
            <v>00</v>
          </cell>
        </row>
        <row r="7743">
          <cell r="A7743" t="str">
            <v>S179</v>
          </cell>
          <cell r="B7743" t="str">
            <v>TRAUMATISMO POR APLASTAMIENTO DEL CUELLO, PARTE NO ESPECIFICADA</v>
          </cell>
          <cell r="C7743" t="str">
            <v>00</v>
          </cell>
        </row>
        <row r="7744">
          <cell r="A7744" t="str">
            <v>S18</v>
          </cell>
          <cell r="B7744" t="str">
            <v>AMPUTACION TRAMATICA A NIVEL DEL CUELLO</v>
          </cell>
          <cell r="C7744" t="str">
            <v>00</v>
          </cell>
        </row>
        <row r="7745">
          <cell r="A7745" t="str">
            <v>S19</v>
          </cell>
          <cell r="B7745" t="str">
            <v>OTROS TRAUMATISMOS Y LOS NO ESPECIFICADOS DEL CUELLO</v>
          </cell>
          <cell r="C7745" t="str">
            <v>00</v>
          </cell>
        </row>
        <row r="7746">
          <cell r="A7746" t="str">
            <v>S197</v>
          </cell>
          <cell r="B7746" t="str">
            <v>TRAUMATISMOS MULTIPLES DEL CUELLO</v>
          </cell>
          <cell r="C7746" t="str">
            <v>00</v>
          </cell>
        </row>
        <row r="7747">
          <cell r="A7747" t="str">
            <v>S198</v>
          </cell>
          <cell r="B7747" t="str">
            <v>OTROS TRAUMATISMOS DEL CUELLO, ESPECIFICADOS</v>
          </cell>
          <cell r="C7747" t="str">
            <v>00</v>
          </cell>
        </row>
        <row r="7748">
          <cell r="A7748" t="str">
            <v>S199</v>
          </cell>
          <cell r="B7748" t="str">
            <v>TRAUMATISMO DEL CUELLO, NO ESPECIFICADO</v>
          </cell>
          <cell r="C7748" t="str">
            <v>00</v>
          </cell>
        </row>
        <row r="7749">
          <cell r="A7749" t="str">
            <v>S20</v>
          </cell>
          <cell r="B7749" t="str">
            <v>TRAUMATISMO SUPERFICIAL DEL TORAX</v>
          </cell>
          <cell r="C7749" t="str">
            <v>00</v>
          </cell>
        </row>
        <row r="7750">
          <cell r="A7750" t="str">
            <v>S200</v>
          </cell>
          <cell r="B7750" t="str">
            <v>CONTUSION DE LA MAMA</v>
          </cell>
          <cell r="C7750" t="str">
            <v>00</v>
          </cell>
        </row>
        <row r="7751">
          <cell r="A7751" t="str">
            <v>S201</v>
          </cell>
          <cell r="B7751" t="str">
            <v>OTROS TRAUMATISMOS SUPERFICIALES Y LOS NO ESPECIFICADOS DE LA MAMA</v>
          </cell>
          <cell r="C7751" t="str">
            <v>00</v>
          </cell>
        </row>
        <row r="7752">
          <cell r="A7752" t="str">
            <v>S202</v>
          </cell>
          <cell r="B7752" t="str">
            <v>CONTUSION DEL TORAX</v>
          </cell>
          <cell r="C7752" t="str">
            <v>00</v>
          </cell>
        </row>
        <row r="7753">
          <cell r="A7753" t="str">
            <v>S203</v>
          </cell>
          <cell r="B7753" t="str">
            <v>OTROS TRAUMATISMOS SUPERFICIALES DE LA PARED ANTERIOR DEL TORAX</v>
          </cell>
          <cell r="C7753" t="str">
            <v>00</v>
          </cell>
        </row>
        <row r="7754">
          <cell r="A7754" t="str">
            <v>S204</v>
          </cell>
          <cell r="B7754" t="str">
            <v>OTROS TRAUMATISMOS SUPERFICIALES DE LA PARED POSTERIOR DEL TORAX</v>
          </cell>
          <cell r="C7754" t="str">
            <v>00</v>
          </cell>
        </row>
        <row r="7755">
          <cell r="A7755" t="str">
            <v>S207</v>
          </cell>
          <cell r="B7755" t="str">
            <v>TRAUMATISMO SUPERFICIALES MULTIPLES DEL TORAX</v>
          </cell>
          <cell r="C7755" t="str">
            <v>00</v>
          </cell>
        </row>
        <row r="7756">
          <cell r="A7756" t="str">
            <v>S208</v>
          </cell>
          <cell r="B7756" t="str">
            <v>TRAUMATISMO SUPERFICIAL DE OTRAS PARTES Y DE LAS NO ESPECIF. DEL TORAX</v>
          </cell>
          <cell r="C7756" t="str">
            <v>00</v>
          </cell>
        </row>
        <row r="7757">
          <cell r="A7757" t="str">
            <v>S21</v>
          </cell>
          <cell r="B7757" t="str">
            <v>HERIDA DEL TORAX</v>
          </cell>
          <cell r="C7757" t="str">
            <v>00</v>
          </cell>
        </row>
        <row r="7758">
          <cell r="A7758" t="str">
            <v>S210</v>
          </cell>
          <cell r="B7758" t="str">
            <v>HERIDA DE LA MAMA</v>
          </cell>
          <cell r="C7758" t="str">
            <v>00</v>
          </cell>
        </row>
        <row r="7759">
          <cell r="A7759" t="str">
            <v>S211</v>
          </cell>
          <cell r="B7759" t="str">
            <v>HERIDA DE LA PARED ANTERIOR DEL TORAX</v>
          </cell>
          <cell r="C7759" t="str">
            <v>00</v>
          </cell>
        </row>
        <row r="7760">
          <cell r="A7760" t="str">
            <v>S212</v>
          </cell>
          <cell r="B7760" t="str">
            <v>HERIDA DE LA PARED POSTERIOR DEL TORAX</v>
          </cell>
          <cell r="C7760" t="str">
            <v>00</v>
          </cell>
        </row>
        <row r="7761">
          <cell r="A7761" t="str">
            <v>S217</v>
          </cell>
          <cell r="B7761" t="str">
            <v>HERIDA MULTIPLE DE LA PARED TORACICA</v>
          </cell>
          <cell r="C7761" t="str">
            <v>00</v>
          </cell>
        </row>
        <row r="7762">
          <cell r="A7762" t="str">
            <v>S218</v>
          </cell>
          <cell r="B7762" t="str">
            <v>HERIDA DE OTRAS PARTES DEL TORAX</v>
          </cell>
          <cell r="C7762" t="str">
            <v>00</v>
          </cell>
        </row>
        <row r="7763">
          <cell r="A7763" t="str">
            <v>S219</v>
          </cell>
          <cell r="B7763" t="str">
            <v>HERIDA DEL TORAX, PARTE NO ESPECIFICADA</v>
          </cell>
          <cell r="C7763" t="str">
            <v>00</v>
          </cell>
        </row>
        <row r="7764">
          <cell r="A7764" t="str">
            <v>S22</v>
          </cell>
          <cell r="B7764" t="str">
            <v>FRACTURA DE LAS COSTILLAS, DEL ESTERNON Y DE LA COLUMNA TORACICA (DOR)</v>
          </cell>
          <cell r="C7764" t="str">
            <v>00</v>
          </cell>
        </row>
        <row r="7765">
          <cell r="A7765" t="str">
            <v>S220</v>
          </cell>
          <cell r="B7765" t="str">
            <v>FRACTURA DE VERTEBRA TORACICA</v>
          </cell>
          <cell r="C7765" t="str">
            <v>00</v>
          </cell>
        </row>
        <row r="7766">
          <cell r="A7766" t="str">
            <v>S221</v>
          </cell>
          <cell r="B7766" t="str">
            <v>FRACTURAS MULTIPLES DE COLUMNA TORACICA</v>
          </cell>
          <cell r="C7766" t="str">
            <v>00</v>
          </cell>
        </row>
        <row r="7767">
          <cell r="A7767" t="str">
            <v>S222</v>
          </cell>
          <cell r="B7767" t="str">
            <v>FRACTURA DEL ESTERNON</v>
          </cell>
          <cell r="C7767" t="str">
            <v>00</v>
          </cell>
        </row>
        <row r="7768">
          <cell r="A7768" t="str">
            <v>S223</v>
          </cell>
          <cell r="B7768" t="str">
            <v>FRACTURA DE COSTILLA</v>
          </cell>
          <cell r="C7768" t="str">
            <v>00</v>
          </cell>
        </row>
        <row r="7769">
          <cell r="A7769" t="str">
            <v>S224</v>
          </cell>
          <cell r="B7769" t="str">
            <v>FRACTURAS MULTIPLES DE COSTILLAS</v>
          </cell>
          <cell r="C7769" t="str">
            <v>00</v>
          </cell>
        </row>
        <row r="7770">
          <cell r="A7770" t="str">
            <v>S225</v>
          </cell>
          <cell r="B7770" t="str">
            <v>TORAX AZOTADO</v>
          </cell>
          <cell r="C7770" t="str">
            <v>00</v>
          </cell>
        </row>
        <row r="7771">
          <cell r="A7771" t="str">
            <v>S228</v>
          </cell>
          <cell r="B7771" t="str">
            <v>FRACTURA DE OTRAS PARTES DEL TORAX OSEO</v>
          </cell>
          <cell r="C7771" t="str">
            <v>00</v>
          </cell>
        </row>
        <row r="7772">
          <cell r="A7772" t="str">
            <v>S229</v>
          </cell>
          <cell r="B7772" t="str">
            <v>FRACTURA DEL TORAX OSEO, PARTE NO ESPECIFICADA</v>
          </cell>
          <cell r="C7772" t="str">
            <v>00</v>
          </cell>
        </row>
        <row r="7773">
          <cell r="A7773" t="str">
            <v>S23</v>
          </cell>
          <cell r="B7773" t="str">
            <v>LUXACION, ESGUINCE Y TORCEDURA DE ARTIC. Y LIGAM. DEL TORAX</v>
          </cell>
          <cell r="C7773" t="str">
            <v>00</v>
          </cell>
        </row>
        <row r="7774">
          <cell r="A7774" t="str">
            <v>S230</v>
          </cell>
          <cell r="B7774" t="str">
            <v>RUPTURA TRAUMATICA DE DISCO INTERVERTEBRAL TORACICO</v>
          </cell>
          <cell r="C7774" t="str">
            <v>00</v>
          </cell>
        </row>
        <row r="7775">
          <cell r="A7775" t="str">
            <v>S231</v>
          </cell>
          <cell r="B7775" t="str">
            <v>LUXACION DE VERTEBRA TORACICA</v>
          </cell>
          <cell r="C7775" t="str">
            <v>00</v>
          </cell>
        </row>
        <row r="7776">
          <cell r="A7776" t="str">
            <v>S232</v>
          </cell>
          <cell r="B7776" t="str">
            <v>LUXACION DE OTRAS PARTES Y DE LAS NO ESPECIFICADAS DEL TORAX</v>
          </cell>
          <cell r="C7776" t="str">
            <v>00</v>
          </cell>
        </row>
        <row r="7777">
          <cell r="A7777" t="str">
            <v>S233</v>
          </cell>
          <cell r="B7777" t="str">
            <v>ESGUINCES Y TORCEDURAS DE COLUMNA TORACICA</v>
          </cell>
          <cell r="C7777" t="str">
            <v>00</v>
          </cell>
        </row>
        <row r="7778">
          <cell r="A7778" t="str">
            <v>S234</v>
          </cell>
          <cell r="B7778" t="str">
            <v>ESGUINCE Y TORCEDURAS DE COSTILLAS Y ESTERNON</v>
          </cell>
          <cell r="C7778" t="str">
            <v>00</v>
          </cell>
        </row>
        <row r="7779">
          <cell r="A7779" t="str">
            <v>S235</v>
          </cell>
          <cell r="B7779" t="str">
            <v>ESGUINCES Y TORCEDURAS DE OTRAS PARTES Y DE LAS NO ESPCIF. DEL TORAX</v>
          </cell>
          <cell r="C7779" t="str">
            <v>00</v>
          </cell>
        </row>
        <row r="7780">
          <cell r="A7780" t="str">
            <v>S24</v>
          </cell>
          <cell r="B7780" t="str">
            <v>TRAUMATISMO DE NERVIOS Y DE LA MEDULA ESPINAL A NIVEL DEL TORAX</v>
          </cell>
          <cell r="C7780" t="str">
            <v>00</v>
          </cell>
        </row>
        <row r="7781">
          <cell r="A7781" t="str">
            <v>S240</v>
          </cell>
          <cell r="B7781" t="str">
            <v>CONCUSION Y EDEMA DE LA MEDULA ESPINAL TORACICA</v>
          </cell>
          <cell r="C7781" t="str">
            <v>00</v>
          </cell>
        </row>
        <row r="7782">
          <cell r="A7782" t="str">
            <v>S241</v>
          </cell>
          <cell r="B7782" t="str">
            <v>OTROS TRAUM. Y LOS NO ESPECIF. DE LA MEDULA ESPINAL TORACICA</v>
          </cell>
          <cell r="C7782" t="str">
            <v>00</v>
          </cell>
        </row>
        <row r="7783">
          <cell r="A7783" t="str">
            <v>S242</v>
          </cell>
          <cell r="B7783" t="str">
            <v>TRAUMATISMO DE RAICES NERVIOSAS DE LA COLUMNA TORACICA</v>
          </cell>
          <cell r="C7783" t="str">
            <v>00</v>
          </cell>
        </row>
        <row r="7784">
          <cell r="A7784" t="str">
            <v>S243</v>
          </cell>
          <cell r="B7784" t="str">
            <v>TRAUMATISMO DE NERVIOS PERIFERICOS DEL TORAX</v>
          </cell>
          <cell r="C7784" t="str">
            <v>00</v>
          </cell>
        </row>
        <row r="7785">
          <cell r="A7785" t="str">
            <v>S244</v>
          </cell>
          <cell r="B7785" t="str">
            <v>TRAUMATISMO DE NERVIOS SIMPATICOS TORACICOS</v>
          </cell>
          <cell r="C7785" t="str">
            <v>00</v>
          </cell>
        </row>
        <row r="7786">
          <cell r="A7786" t="str">
            <v>S245</v>
          </cell>
          <cell r="B7786" t="str">
            <v>TRAUMATISMO DE OTROS NERVIOS DEL TORAX</v>
          </cell>
          <cell r="C7786" t="str">
            <v>00</v>
          </cell>
        </row>
        <row r="7787">
          <cell r="A7787" t="str">
            <v>S246</v>
          </cell>
          <cell r="B7787" t="str">
            <v>TRAUMATISMO DE NERVIO NO ESPECIFICADO DEL TORAX</v>
          </cell>
          <cell r="C7787" t="str">
            <v>00</v>
          </cell>
        </row>
        <row r="7788">
          <cell r="A7788" t="str">
            <v>S25</v>
          </cell>
          <cell r="B7788" t="str">
            <v>TRAUMATISMO DE VASOS SANGUINEOS DEL TORAX</v>
          </cell>
          <cell r="C7788" t="str">
            <v>00</v>
          </cell>
        </row>
        <row r="7789">
          <cell r="A7789" t="str">
            <v>S250</v>
          </cell>
          <cell r="B7789" t="str">
            <v>TRAUMATISMO DE LA AORTA TORACICA</v>
          </cell>
          <cell r="C7789" t="str">
            <v>00</v>
          </cell>
        </row>
        <row r="7790">
          <cell r="A7790" t="str">
            <v>S251</v>
          </cell>
          <cell r="B7790" t="str">
            <v>TRAUMATISMO DE LA ARTERIA INNOMINADA O SUBCLAVIA</v>
          </cell>
          <cell r="C7790" t="str">
            <v>00</v>
          </cell>
        </row>
        <row r="7791">
          <cell r="A7791" t="str">
            <v>S252</v>
          </cell>
          <cell r="B7791" t="str">
            <v>TRAUMATISMO DE VENA CAVA SUPERIOR</v>
          </cell>
          <cell r="C7791" t="str">
            <v>00</v>
          </cell>
        </row>
        <row r="7792">
          <cell r="A7792" t="str">
            <v>S253</v>
          </cell>
          <cell r="B7792" t="str">
            <v>TRAUMATISMO DE LA VENA INNOMINADA O SUBCLAVIA</v>
          </cell>
          <cell r="C7792" t="str">
            <v>00</v>
          </cell>
        </row>
        <row r="7793">
          <cell r="A7793" t="str">
            <v>S254</v>
          </cell>
          <cell r="B7793" t="str">
            <v>TRAUMATISMO DE VASOS SANGUINEOS PULMONARES</v>
          </cell>
          <cell r="C7793" t="str">
            <v>00</v>
          </cell>
        </row>
        <row r="7794">
          <cell r="A7794" t="str">
            <v>S255</v>
          </cell>
          <cell r="B7794" t="str">
            <v>TRAUMATISMO DE VASOS SANGUINEOS INTERCOSTALES</v>
          </cell>
          <cell r="C7794" t="str">
            <v>00</v>
          </cell>
        </row>
        <row r="7795">
          <cell r="A7795" t="str">
            <v>S257</v>
          </cell>
          <cell r="B7795" t="str">
            <v>TRAUMATISMO DE MULTIPLES VASOS SANGUINEOS DEL TORAX</v>
          </cell>
          <cell r="C7795" t="str">
            <v>00</v>
          </cell>
        </row>
        <row r="7796">
          <cell r="A7796" t="str">
            <v>S258</v>
          </cell>
          <cell r="B7796" t="str">
            <v>TRAUMATISMO DE OTROS VASOS SANGUINEOS DEL TORAX</v>
          </cell>
          <cell r="C7796" t="str">
            <v>00</v>
          </cell>
        </row>
        <row r="7797">
          <cell r="A7797" t="str">
            <v>S259</v>
          </cell>
          <cell r="B7797" t="str">
            <v>TRAUMATISMO DE VASOS SANGUINEOS NO ESPECIFICADOS DEL TORAX</v>
          </cell>
          <cell r="C7797" t="str">
            <v>00</v>
          </cell>
        </row>
        <row r="7798">
          <cell r="A7798" t="str">
            <v>S26</v>
          </cell>
          <cell r="B7798" t="str">
            <v>TRAUMATISMO DEL CORAZON</v>
          </cell>
          <cell r="C7798" t="str">
            <v>00</v>
          </cell>
        </row>
        <row r="7799">
          <cell r="A7799" t="str">
            <v>S260</v>
          </cell>
          <cell r="B7799" t="str">
            <v>TRAUMATISMO DEL CORAZON CON HEMOPERICARDIO</v>
          </cell>
          <cell r="C7799" t="str">
            <v>00</v>
          </cell>
        </row>
        <row r="7800">
          <cell r="A7800" t="str">
            <v>S268</v>
          </cell>
          <cell r="B7800" t="str">
            <v>OTROS TRAUMATISMOS DEL CORAZON</v>
          </cell>
          <cell r="C7800" t="str">
            <v>00</v>
          </cell>
        </row>
        <row r="7801">
          <cell r="A7801" t="str">
            <v>S269</v>
          </cell>
          <cell r="B7801" t="str">
            <v>TRAUMATISMO DEL CORAZON, NO ESPECIFICADO</v>
          </cell>
          <cell r="C7801" t="str">
            <v>00</v>
          </cell>
        </row>
        <row r="7802">
          <cell r="A7802" t="str">
            <v>S27</v>
          </cell>
          <cell r="B7802" t="str">
            <v>TRAUMATISMO DE OTROS ORG, INTRATORACICOS Y DE LOS NO ESPECIFICADOS</v>
          </cell>
          <cell r="C7802" t="str">
            <v>00</v>
          </cell>
        </row>
        <row r="7803">
          <cell r="A7803" t="str">
            <v>S270</v>
          </cell>
          <cell r="B7803" t="str">
            <v>NEUMOTORAX TRAUMATICO</v>
          </cell>
          <cell r="C7803" t="str">
            <v>00</v>
          </cell>
        </row>
        <row r="7804">
          <cell r="A7804" t="str">
            <v>S271</v>
          </cell>
          <cell r="B7804" t="str">
            <v>HEMOTORAX TRAUMATICO</v>
          </cell>
          <cell r="C7804" t="str">
            <v>00</v>
          </cell>
        </row>
        <row r="7805">
          <cell r="A7805" t="str">
            <v>S272</v>
          </cell>
          <cell r="B7805" t="str">
            <v>HEMONEUMOTORAX TRAUMATICO</v>
          </cell>
          <cell r="C7805" t="str">
            <v>00</v>
          </cell>
        </row>
        <row r="7806">
          <cell r="A7806" t="str">
            <v>S273</v>
          </cell>
          <cell r="B7806" t="str">
            <v>OTROS TRAUMATISMOS DEL PULMON</v>
          </cell>
          <cell r="C7806" t="str">
            <v>00</v>
          </cell>
        </row>
        <row r="7807">
          <cell r="A7807" t="str">
            <v>S274</v>
          </cell>
          <cell r="B7807" t="str">
            <v>TRAUMATISMO DE LOS BROMQUIOS</v>
          </cell>
          <cell r="C7807" t="str">
            <v>00</v>
          </cell>
        </row>
        <row r="7808">
          <cell r="A7808" t="str">
            <v>S275</v>
          </cell>
          <cell r="B7808" t="str">
            <v>TRAUMATISMO DE LA TRAQUEA TORACICA</v>
          </cell>
          <cell r="C7808" t="str">
            <v>00</v>
          </cell>
        </row>
        <row r="7809">
          <cell r="A7809" t="str">
            <v>S276</v>
          </cell>
          <cell r="B7809" t="str">
            <v>TRAUMATISMO DE LA PLEURA</v>
          </cell>
          <cell r="C7809" t="str">
            <v>00</v>
          </cell>
        </row>
        <row r="7810">
          <cell r="A7810" t="str">
            <v>S277</v>
          </cell>
          <cell r="B7810" t="str">
            <v>TRAUMATISMOS MULTIPLES DE ORGANOS INTRATORACICOS</v>
          </cell>
          <cell r="C7810" t="str">
            <v>00</v>
          </cell>
        </row>
        <row r="7811">
          <cell r="A7811" t="str">
            <v>S278</v>
          </cell>
          <cell r="B7811" t="str">
            <v>TRAUMATISNO DE OTROS ORGANOS INTRATORACICOS, ESPECIFICADOS</v>
          </cell>
          <cell r="C7811" t="str">
            <v>00</v>
          </cell>
        </row>
        <row r="7812">
          <cell r="A7812" t="str">
            <v>S279</v>
          </cell>
          <cell r="B7812" t="str">
            <v>TRAUMATISMO DE ORGANO INTRATORACICO, NO ESPECIFICADO</v>
          </cell>
          <cell r="C7812" t="str">
            <v>00</v>
          </cell>
        </row>
        <row r="7813">
          <cell r="A7813" t="str">
            <v>S28</v>
          </cell>
          <cell r="B7813" t="str">
            <v>TRAUM. POR APLAST. DEL TORAX Y AMPUTACION TRAUM. DE PARTE DEL TORAX</v>
          </cell>
          <cell r="C7813" t="str">
            <v>00</v>
          </cell>
        </row>
        <row r="7814">
          <cell r="A7814" t="str">
            <v>S280</v>
          </cell>
          <cell r="B7814" t="str">
            <v>APLASTAMIENTO DEL TORAX</v>
          </cell>
          <cell r="C7814" t="str">
            <v>00</v>
          </cell>
        </row>
        <row r="7815">
          <cell r="A7815" t="str">
            <v>S281</v>
          </cell>
          <cell r="B7815" t="str">
            <v>AMPUTACION TRAUMATICA DE PARTE DEL TORAX</v>
          </cell>
          <cell r="C7815" t="str">
            <v>00</v>
          </cell>
        </row>
        <row r="7816">
          <cell r="A7816" t="str">
            <v>S29</v>
          </cell>
          <cell r="B7816" t="str">
            <v>OTROS TRAUMATISMOS Y LOS NO ESPECIFICADOS DEL TORAX</v>
          </cell>
          <cell r="C7816" t="str">
            <v>00</v>
          </cell>
        </row>
        <row r="7817">
          <cell r="A7817" t="str">
            <v>S290</v>
          </cell>
          <cell r="B7817" t="str">
            <v>TRAUMATISMO DE TENDON Y MUSCULOS A NIVEL DEL TORAX</v>
          </cell>
          <cell r="C7817" t="str">
            <v>00</v>
          </cell>
        </row>
        <row r="7818">
          <cell r="A7818" t="str">
            <v>S297</v>
          </cell>
          <cell r="B7818" t="str">
            <v>TRAUMATISMOS MULTIPLES DEL TORAX</v>
          </cell>
          <cell r="C7818" t="str">
            <v>00</v>
          </cell>
        </row>
        <row r="7819">
          <cell r="A7819" t="str">
            <v>S298</v>
          </cell>
          <cell r="B7819" t="str">
            <v>OTROS TRAUMATIMOS DEL TORAX, ESPECIFICADOS</v>
          </cell>
          <cell r="C7819" t="str">
            <v>00</v>
          </cell>
        </row>
        <row r="7820">
          <cell r="A7820" t="str">
            <v>S299</v>
          </cell>
          <cell r="B7820" t="str">
            <v>TRAUMATISMO DEL TORAX, NO ESPECIFICADO</v>
          </cell>
          <cell r="C7820" t="str">
            <v>00</v>
          </cell>
        </row>
        <row r="7821">
          <cell r="A7821" t="str">
            <v>S30</v>
          </cell>
          <cell r="B7821" t="str">
            <v>TRAUMATISMO SUPERFICIAL DEL ABDOMEN, DE LA REGION LUMBOSACRA Y DE LA P</v>
          </cell>
          <cell r="C7821" t="str">
            <v>00</v>
          </cell>
        </row>
        <row r="7822">
          <cell r="A7822" t="str">
            <v>S300</v>
          </cell>
          <cell r="B7822" t="str">
            <v>CONTUSION DE LA REGION LUMBOSACRA Y DE LA PELVIS</v>
          </cell>
          <cell r="C7822" t="str">
            <v>00</v>
          </cell>
        </row>
        <row r="7823">
          <cell r="A7823" t="str">
            <v>S301</v>
          </cell>
          <cell r="B7823" t="str">
            <v>CONTUSION DE LA PARED ABDOMINAL</v>
          </cell>
          <cell r="C7823" t="str">
            <v>00</v>
          </cell>
        </row>
        <row r="7824">
          <cell r="A7824" t="str">
            <v>S302</v>
          </cell>
          <cell r="B7824" t="str">
            <v>CONTUSION DE ORGANOS GENITALES EXTERNOS</v>
          </cell>
          <cell r="C7824" t="str">
            <v>00</v>
          </cell>
        </row>
        <row r="7825">
          <cell r="A7825" t="str">
            <v>S307</v>
          </cell>
          <cell r="B7825" t="str">
            <v>TRAUM. SUPERF. MULTIPLES DEL ABDOMEN, DE LA REG. LUMBOSACRA Y DE LA P</v>
          </cell>
          <cell r="C7825" t="str">
            <v>00</v>
          </cell>
        </row>
        <row r="7826">
          <cell r="A7826" t="str">
            <v>S308</v>
          </cell>
          <cell r="B7826" t="str">
            <v>OTROS TRAUM. SUPERF. DEL ABDOMEN, DE LA REG. LUMBOSACRA Y DE LA PELVIS</v>
          </cell>
          <cell r="C7826" t="str">
            <v>00</v>
          </cell>
        </row>
        <row r="7827">
          <cell r="A7827" t="str">
            <v>S309</v>
          </cell>
          <cell r="B7827" t="str">
            <v>TRUAM. SUPERF. DEL ABDOMEN, DE LA REG. LUMBOSAC. Y DE LA PELVIS PARTE</v>
          </cell>
          <cell r="C7827" t="str">
            <v>00</v>
          </cell>
        </row>
        <row r="7828">
          <cell r="A7828" t="str">
            <v>S31</v>
          </cell>
          <cell r="B7828" t="str">
            <v>HERIDA DEL ABDOMEN, DE LA REGION LUMBOSACRA Y DE LA PELVIS</v>
          </cell>
          <cell r="C7828" t="str">
            <v>00</v>
          </cell>
        </row>
        <row r="7829">
          <cell r="A7829" t="str">
            <v>S310</v>
          </cell>
          <cell r="B7829" t="str">
            <v>HERIDA DE LA REGION LUMBOSACRA Y DE LA PELVIS</v>
          </cell>
          <cell r="C7829" t="str">
            <v>00</v>
          </cell>
        </row>
        <row r="7830">
          <cell r="A7830" t="str">
            <v>S311</v>
          </cell>
          <cell r="B7830" t="str">
            <v>HERIDA DE LA PARED ABDOMINAL</v>
          </cell>
          <cell r="C7830" t="str">
            <v>00</v>
          </cell>
        </row>
        <row r="7831">
          <cell r="A7831" t="str">
            <v>S312</v>
          </cell>
          <cell r="B7831" t="str">
            <v>HERIDA DEL PENE</v>
          </cell>
          <cell r="C7831" t="str">
            <v>00</v>
          </cell>
        </row>
        <row r="7832">
          <cell r="A7832" t="str">
            <v>S313</v>
          </cell>
          <cell r="B7832" t="str">
            <v>HERIDA DEL ESCROTO Y DE LOS TESTICULOS</v>
          </cell>
          <cell r="C7832" t="str">
            <v>00</v>
          </cell>
        </row>
        <row r="7833">
          <cell r="A7833" t="str">
            <v>S314</v>
          </cell>
          <cell r="B7833" t="str">
            <v>HERIDA DE LA VAGINA Y DE LA VULVA</v>
          </cell>
          <cell r="C7833" t="str">
            <v>00</v>
          </cell>
        </row>
        <row r="7834">
          <cell r="A7834" t="str">
            <v>S315</v>
          </cell>
          <cell r="B7834" t="str">
            <v>HERIDA DE OTROS ORGANOS GENITALES EXTERNOS Y DE LOS NO ESPECIFICADOS</v>
          </cell>
          <cell r="C7834" t="str">
            <v>00</v>
          </cell>
        </row>
        <row r="7835">
          <cell r="A7835" t="str">
            <v>S317</v>
          </cell>
          <cell r="B7835" t="str">
            <v>HERIDAS MULTIPLES DEL ABDOMEN, DE LA REGION LUMBOSACRA Y DE LA PELVIS</v>
          </cell>
          <cell r="C7835" t="str">
            <v>00</v>
          </cell>
        </row>
        <row r="7836">
          <cell r="A7836" t="str">
            <v>S318</v>
          </cell>
          <cell r="B7836" t="str">
            <v>HERIDAS DE OTRAS PARTES Y DE LAS NO ESPECIFICADAS DEL ABDOMEN</v>
          </cell>
          <cell r="C7836" t="str">
            <v>00</v>
          </cell>
        </row>
        <row r="7837">
          <cell r="A7837" t="str">
            <v>S32</v>
          </cell>
          <cell r="B7837" t="str">
            <v>FRACTURA DE LA COLUMNA LUMBAR Y DE LA PELVIS</v>
          </cell>
          <cell r="C7837" t="str">
            <v>00</v>
          </cell>
        </row>
        <row r="7838">
          <cell r="A7838" t="str">
            <v>S320</v>
          </cell>
          <cell r="B7838" t="str">
            <v>FRACTURA DE VERTEBRA LUNBAR</v>
          </cell>
          <cell r="C7838" t="str">
            <v>00</v>
          </cell>
        </row>
        <row r="7839">
          <cell r="A7839" t="str">
            <v>S321</v>
          </cell>
          <cell r="B7839" t="str">
            <v>FRACTURA DEL SACRO</v>
          </cell>
          <cell r="C7839" t="str">
            <v>00</v>
          </cell>
        </row>
        <row r="7840">
          <cell r="A7840" t="str">
            <v>S322</v>
          </cell>
          <cell r="B7840" t="str">
            <v>FRACTURA DEL COCCIX</v>
          </cell>
          <cell r="C7840" t="str">
            <v>00</v>
          </cell>
        </row>
        <row r="7841">
          <cell r="A7841" t="str">
            <v>S323</v>
          </cell>
          <cell r="B7841" t="str">
            <v>FRACTURA DEL HUESO ILIACO</v>
          </cell>
          <cell r="C7841" t="str">
            <v>00</v>
          </cell>
        </row>
        <row r="7842">
          <cell r="A7842" t="str">
            <v>S324</v>
          </cell>
          <cell r="B7842" t="str">
            <v>FRACTURA DEL ACETABULO</v>
          </cell>
          <cell r="C7842" t="str">
            <v>00</v>
          </cell>
        </row>
        <row r="7843">
          <cell r="A7843" t="str">
            <v>S325</v>
          </cell>
          <cell r="B7843" t="str">
            <v>FRACTURA DEL PUBIS</v>
          </cell>
          <cell r="C7843" t="str">
            <v>00</v>
          </cell>
        </row>
        <row r="7844">
          <cell r="A7844" t="str">
            <v>S327</v>
          </cell>
          <cell r="B7844" t="str">
            <v>FRACTURAS MULTIPLES DE LA COLUMNA LUMBAR Y DE LA PELVIS</v>
          </cell>
          <cell r="C7844" t="str">
            <v>00</v>
          </cell>
        </row>
        <row r="7845">
          <cell r="A7845" t="str">
            <v>S328</v>
          </cell>
          <cell r="B7845" t="str">
            <v>FRACTURA DE OTRAS PARTES Y DE LAS NO ESPECIF. DE LA COLUMNA LUMBAR</v>
          </cell>
          <cell r="C7845" t="str">
            <v>00</v>
          </cell>
        </row>
        <row r="7846">
          <cell r="A7846" t="str">
            <v>S33</v>
          </cell>
          <cell r="B7846" t="str">
            <v>LUXACION, ESGUINCE Y TORCEDURA DE ARTUC. Y LIG. DE LA COLUMNA LUMBAR</v>
          </cell>
          <cell r="C7846" t="str">
            <v>00</v>
          </cell>
        </row>
        <row r="7847">
          <cell r="A7847" t="str">
            <v>S330</v>
          </cell>
          <cell r="B7847" t="str">
            <v>RUPTURA TRAUMATICA DE DISCO INTERVERTEBRAL LUMBAR</v>
          </cell>
          <cell r="C7847" t="str">
            <v>00</v>
          </cell>
        </row>
        <row r="7848">
          <cell r="A7848" t="str">
            <v>S331</v>
          </cell>
          <cell r="B7848" t="str">
            <v>LUXACION DE VERTEBRA LUMBAR</v>
          </cell>
          <cell r="C7848" t="str">
            <v>00</v>
          </cell>
        </row>
        <row r="7849">
          <cell r="A7849" t="str">
            <v>S332</v>
          </cell>
          <cell r="B7849" t="str">
            <v>LUXACION DE ARTICULACION SACROCOCCIGEA Y SACROILIACA</v>
          </cell>
          <cell r="C7849" t="str">
            <v>00</v>
          </cell>
        </row>
        <row r="7850">
          <cell r="A7850" t="str">
            <v>S333</v>
          </cell>
          <cell r="B7850" t="str">
            <v>LUXACION DE OTRAS PARTES Y DE LAS NO ESPECIF. DE LA COLUMNA LUMBAR Y D</v>
          </cell>
          <cell r="C7850" t="str">
            <v>00</v>
          </cell>
        </row>
        <row r="7851">
          <cell r="A7851" t="str">
            <v>S334</v>
          </cell>
          <cell r="B7851" t="str">
            <v>RUPTURA TRAUMATICA DE LA SINFISIS DEL PUBIS</v>
          </cell>
          <cell r="C7851" t="str">
            <v>00</v>
          </cell>
        </row>
        <row r="7852">
          <cell r="A7852" t="str">
            <v>S335</v>
          </cell>
          <cell r="B7852" t="str">
            <v>ESGUINCES Y TORCEDURAS DE LA COLUMNA LUMBAR</v>
          </cell>
          <cell r="C7852" t="str">
            <v>00</v>
          </cell>
        </row>
        <row r="7853">
          <cell r="A7853" t="str">
            <v>S336</v>
          </cell>
          <cell r="B7853" t="str">
            <v>ESGUINCES Y TORCEDURAS DE LA ARTICULACION  SACROILIACA</v>
          </cell>
          <cell r="C7853" t="str">
            <v>00</v>
          </cell>
        </row>
        <row r="7854">
          <cell r="A7854" t="str">
            <v>S337</v>
          </cell>
          <cell r="B7854" t="str">
            <v>ESGUINCES Y TORCED. DE OTRAS PARTES Y DE LAS NO ESPECIF. DE LA COLUMNA</v>
          </cell>
          <cell r="C7854" t="str">
            <v>00</v>
          </cell>
        </row>
        <row r="7855">
          <cell r="A7855" t="str">
            <v>S34</v>
          </cell>
          <cell r="B7855" t="str">
            <v>TRAUM. DE LOS NERVIOS Y DE LA MEDULA ESPINAL LUMBAR, A NIVEL DEL ABDOM</v>
          </cell>
          <cell r="C7855" t="str">
            <v>00</v>
          </cell>
        </row>
        <row r="7856">
          <cell r="A7856" t="str">
            <v>S340</v>
          </cell>
          <cell r="B7856" t="str">
            <v>CONCUSION Y EDEMA DE LA MEDULA ESPINAL LUMBAR</v>
          </cell>
          <cell r="C7856" t="str">
            <v>00</v>
          </cell>
        </row>
        <row r="7857">
          <cell r="A7857" t="str">
            <v>S341</v>
          </cell>
          <cell r="B7857" t="str">
            <v>OTRO TRAUMATISMO DE LA MEDULA ESPINAL LUMBAR</v>
          </cell>
          <cell r="C7857" t="str">
            <v>00</v>
          </cell>
        </row>
        <row r="7858">
          <cell r="A7858" t="str">
            <v>S342</v>
          </cell>
          <cell r="B7858" t="str">
            <v>TRAUMATISMO DE RAIZ NERVIOSA DE LA COLUMNA LUMBAR Y SACRA</v>
          </cell>
          <cell r="C7858" t="str">
            <v>00</v>
          </cell>
        </row>
        <row r="7859">
          <cell r="A7859" t="str">
            <v>S343</v>
          </cell>
          <cell r="B7859" t="str">
            <v>TRAUMATISMO DE LA COLA DE CABALLO</v>
          </cell>
          <cell r="C7859" t="str">
            <v>00</v>
          </cell>
        </row>
        <row r="7860">
          <cell r="A7860" t="str">
            <v>S344</v>
          </cell>
          <cell r="B7860" t="str">
            <v>TRAUMATISMO DEL PLEXO LUMBOSACRO</v>
          </cell>
          <cell r="C7860" t="str">
            <v>00</v>
          </cell>
        </row>
        <row r="7861">
          <cell r="A7861" t="str">
            <v>S345</v>
          </cell>
          <cell r="B7861" t="str">
            <v>TRAUMATISMO DE NERVIO(S) SIMPATICO(S) LUMBAR(ES), SACRO(S) Y PELVICO(S</v>
          </cell>
          <cell r="C7861" t="str">
            <v>00</v>
          </cell>
        </row>
        <row r="7862">
          <cell r="A7862" t="str">
            <v>S346</v>
          </cell>
          <cell r="B7862" t="str">
            <v>TRAUM. DE NERVIO(S) PERIFERICO(S) DEL ABDOMEN, DE LA REG. LUMBOSACRA Y</v>
          </cell>
          <cell r="C7862" t="str">
            <v>00</v>
          </cell>
        </row>
        <row r="7863">
          <cell r="A7863" t="str">
            <v>S348</v>
          </cell>
          <cell r="B7863" t="str">
            <v>TRAUM. DE OTROS NERVIOS A NIVEL DEL ABDOMEN, DE LA REG. LUMBOSACRA</v>
          </cell>
          <cell r="C7863" t="str">
            <v>00</v>
          </cell>
        </row>
        <row r="7864">
          <cell r="A7864" t="str">
            <v>S35</v>
          </cell>
          <cell r="B7864" t="str">
            <v>TRAUMATISMO DE VASOS SANGUINEOS A NIVEL DEL ABDOMEN, DE LA REG. LUMBOS</v>
          </cell>
          <cell r="C7864" t="str">
            <v>00</v>
          </cell>
        </row>
        <row r="7865">
          <cell r="A7865" t="str">
            <v>S350</v>
          </cell>
          <cell r="B7865" t="str">
            <v>TRAUMATISMO DE LA AORTA ABDOMINAL</v>
          </cell>
          <cell r="C7865" t="str">
            <v>00</v>
          </cell>
        </row>
        <row r="7866">
          <cell r="A7866" t="str">
            <v>S351</v>
          </cell>
          <cell r="B7866" t="str">
            <v>TRAUMATISMO DE LA VENA CAVA INFERIOR</v>
          </cell>
          <cell r="C7866" t="str">
            <v>00</v>
          </cell>
        </row>
        <row r="7867">
          <cell r="A7867" t="str">
            <v>S352</v>
          </cell>
          <cell r="B7867" t="str">
            <v>TRAUMATISMO DE ARTERIAS CELIACAS Y MESENTERICAS</v>
          </cell>
          <cell r="C7867" t="str">
            <v>00</v>
          </cell>
        </row>
        <row r="7868">
          <cell r="A7868" t="str">
            <v>S353</v>
          </cell>
          <cell r="B7868" t="str">
            <v>TRAUMATISMO DE VENA PORTA Y ESPLENICA</v>
          </cell>
          <cell r="C7868" t="str">
            <v>00</v>
          </cell>
        </row>
        <row r="7869">
          <cell r="A7869" t="str">
            <v>S354</v>
          </cell>
          <cell r="B7869" t="str">
            <v>TRAUMATISMO DE VASOS SANGUINEOS RENALES</v>
          </cell>
          <cell r="C7869" t="str">
            <v>00</v>
          </cell>
        </row>
        <row r="7870">
          <cell r="A7870" t="str">
            <v>S355</v>
          </cell>
          <cell r="B7870" t="str">
            <v>TRAUMATISMO DE VASOS SANGUINEOS ILIACOS</v>
          </cell>
          <cell r="C7870" t="str">
            <v>00</v>
          </cell>
        </row>
        <row r="7871">
          <cell r="A7871" t="str">
            <v>S357</v>
          </cell>
          <cell r="B7871" t="str">
            <v>TRAUMAT. DE MULTIPLES VASOS SANGUINEOS A NIVEL DEL ABDOMEN. DE LA REG.</v>
          </cell>
          <cell r="C7871" t="str">
            <v>00</v>
          </cell>
        </row>
        <row r="7872">
          <cell r="A7872" t="str">
            <v>S358</v>
          </cell>
          <cell r="B7872" t="str">
            <v>TRAUM. DE OTROS VASOS SANGU. A NIVEL DEL ABDOMEN, DE LA REG. LUMBOSACR</v>
          </cell>
          <cell r="C7872" t="str">
            <v>00</v>
          </cell>
        </row>
        <row r="7873">
          <cell r="A7873" t="str">
            <v>S359</v>
          </cell>
          <cell r="B7873" t="str">
            <v>TRAUM. DE VASOS SANGU. NO ESPECIF. A NIVEL DEL ABDOMEN, DE LA REG. LUM</v>
          </cell>
          <cell r="C7873" t="str">
            <v>00</v>
          </cell>
        </row>
        <row r="7874">
          <cell r="A7874" t="str">
            <v>S36</v>
          </cell>
          <cell r="B7874" t="str">
            <v>TRAUMATISMO DE ORGANOS INTRAABDOMINALES</v>
          </cell>
          <cell r="C7874" t="str">
            <v>00</v>
          </cell>
        </row>
        <row r="7875">
          <cell r="A7875" t="str">
            <v>S360</v>
          </cell>
          <cell r="B7875" t="str">
            <v>TRAUMATISMO DEL BAZO</v>
          </cell>
          <cell r="C7875" t="str">
            <v>00</v>
          </cell>
        </row>
        <row r="7876">
          <cell r="A7876" t="str">
            <v>S361</v>
          </cell>
          <cell r="B7876" t="str">
            <v>TRAUMATISMO DEL HIGADO Y DE LA VASICULA BILIAR</v>
          </cell>
          <cell r="C7876" t="str">
            <v>00</v>
          </cell>
        </row>
        <row r="7877">
          <cell r="A7877" t="str">
            <v>S362</v>
          </cell>
          <cell r="B7877" t="str">
            <v>TRAUMATISMO DEL PANCREAS</v>
          </cell>
          <cell r="C7877" t="str">
            <v>00</v>
          </cell>
        </row>
        <row r="7878">
          <cell r="A7878" t="str">
            <v>S363</v>
          </cell>
          <cell r="B7878" t="str">
            <v>TRAUMATISMO DEL ESTOMAGO</v>
          </cell>
          <cell r="C7878" t="str">
            <v>00</v>
          </cell>
        </row>
        <row r="7879">
          <cell r="A7879" t="str">
            <v>S364</v>
          </cell>
          <cell r="B7879" t="str">
            <v>TRAUMATISMO DEL INTESTINO DELGADO</v>
          </cell>
          <cell r="C7879" t="str">
            <v>00</v>
          </cell>
        </row>
        <row r="7880">
          <cell r="A7880" t="str">
            <v>S365</v>
          </cell>
          <cell r="B7880" t="str">
            <v>TRAUMATISMO DEL COLON</v>
          </cell>
          <cell r="C7880" t="str">
            <v>00</v>
          </cell>
        </row>
        <row r="7881">
          <cell r="A7881" t="str">
            <v>S366</v>
          </cell>
          <cell r="B7881" t="str">
            <v>TRAUMATISMO DEL RECTO</v>
          </cell>
          <cell r="C7881" t="str">
            <v>00</v>
          </cell>
        </row>
        <row r="7882">
          <cell r="A7882" t="str">
            <v>S367</v>
          </cell>
          <cell r="B7882" t="str">
            <v>TRAUMATISMO DE MULTIPLES ORGANOS INTRAABDOMINALES</v>
          </cell>
          <cell r="C7882" t="str">
            <v>00</v>
          </cell>
        </row>
        <row r="7883">
          <cell r="A7883" t="str">
            <v>S368</v>
          </cell>
          <cell r="B7883" t="str">
            <v>TRAUMATISMO DE OTROS ORGANOS INTRAABDOMINALES</v>
          </cell>
          <cell r="C7883" t="str">
            <v>00</v>
          </cell>
        </row>
        <row r="7884">
          <cell r="A7884" t="str">
            <v>S369</v>
          </cell>
          <cell r="B7884" t="str">
            <v>TRAUMATISMO DE ORGANO INTRAABDOMINALES NO ESPECIFICADO</v>
          </cell>
          <cell r="C7884" t="str">
            <v>00</v>
          </cell>
        </row>
        <row r="7885">
          <cell r="A7885" t="str">
            <v>S37</v>
          </cell>
          <cell r="B7885" t="str">
            <v>TRAUMATISMO DE ORGANOS PELVICOS</v>
          </cell>
          <cell r="C7885" t="str">
            <v>00</v>
          </cell>
        </row>
        <row r="7886">
          <cell r="A7886" t="str">
            <v>S370</v>
          </cell>
          <cell r="B7886" t="str">
            <v>TRAUMATISMO DEL RIÑON</v>
          </cell>
          <cell r="C7886" t="str">
            <v>00</v>
          </cell>
        </row>
        <row r="7887">
          <cell r="A7887" t="str">
            <v>S371</v>
          </cell>
          <cell r="B7887" t="str">
            <v>TRAUMATISMO DEL URETER</v>
          </cell>
          <cell r="C7887" t="str">
            <v>00</v>
          </cell>
        </row>
        <row r="7888">
          <cell r="A7888" t="str">
            <v>S372</v>
          </cell>
          <cell r="B7888" t="str">
            <v>TRAUMATISMO DE LA VEJIGA</v>
          </cell>
          <cell r="C7888" t="str">
            <v>00</v>
          </cell>
        </row>
        <row r="7889">
          <cell r="A7889" t="str">
            <v>S373</v>
          </cell>
          <cell r="B7889" t="str">
            <v>TRAUMATISMO DE LA URETRA</v>
          </cell>
          <cell r="C7889" t="str">
            <v>00</v>
          </cell>
        </row>
        <row r="7890">
          <cell r="A7890" t="str">
            <v>S374</v>
          </cell>
          <cell r="B7890" t="str">
            <v>TRAUMATISMO DEL OVARIO</v>
          </cell>
          <cell r="C7890" t="str">
            <v>00</v>
          </cell>
        </row>
        <row r="7891">
          <cell r="A7891" t="str">
            <v>S375</v>
          </cell>
          <cell r="B7891" t="str">
            <v>TRAUMATISMO DE LA TROMPA DE FALOPIO</v>
          </cell>
          <cell r="C7891" t="str">
            <v>00</v>
          </cell>
        </row>
        <row r="7892">
          <cell r="A7892" t="str">
            <v>S376</v>
          </cell>
          <cell r="B7892" t="str">
            <v>TRAUMATISMO DEL UTERO</v>
          </cell>
          <cell r="C7892" t="str">
            <v>00</v>
          </cell>
        </row>
        <row r="7893">
          <cell r="A7893" t="str">
            <v>S377</v>
          </cell>
          <cell r="B7893" t="str">
            <v>TRAUMATISMO DE MULTIPLES DE ORGANOS PELVICOS</v>
          </cell>
          <cell r="C7893" t="str">
            <v>00</v>
          </cell>
        </row>
        <row r="7894">
          <cell r="A7894" t="str">
            <v>S378</v>
          </cell>
          <cell r="B7894" t="str">
            <v>TRAUMATISMO DE OTROS ORGANOS PELVICOS</v>
          </cell>
          <cell r="C7894" t="str">
            <v>00</v>
          </cell>
        </row>
        <row r="7895">
          <cell r="A7895" t="str">
            <v>S379</v>
          </cell>
          <cell r="B7895" t="str">
            <v>TRAUMATISMO DE ORGANO PELVICO NO ESPECIFICADO</v>
          </cell>
          <cell r="C7895" t="str">
            <v>00</v>
          </cell>
        </row>
        <row r="7896">
          <cell r="A7896" t="str">
            <v>S38</v>
          </cell>
          <cell r="B7896" t="str">
            <v>TRAUM. POR APLAST. Y AMPUTACION TRAUMATICA DE PARTE DEL ABDOMEN, DE LA</v>
          </cell>
          <cell r="C7896" t="str">
            <v>00</v>
          </cell>
        </row>
        <row r="7897">
          <cell r="A7897" t="str">
            <v>S380</v>
          </cell>
          <cell r="B7897" t="str">
            <v>TRAUMATISMO POR APLASTAMIENTO DE ORGANOS GENITALES EXTERNOS</v>
          </cell>
          <cell r="C7897" t="str">
            <v>00</v>
          </cell>
        </row>
        <row r="7898">
          <cell r="A7898" t="str">
            <v>S381</v>
          </cell>
          <cell r="B7898" t="str">
            <v>TRAUM. POR APLAST. DE OTRAS PARTES Y DE LAS NO ESPECIF. DEL ABDOMEN, D</v>
          </cell>
          <cell r="C7898" t="str">
            <v>00</v>
          </cell>
        </row>
        <row r="7899">
          <cell r="A7899" t="str">
            <v>S382</v>
          </cell>
          <cell r="B7899" t="str">
            <v>AMPUTACION TRAUMATICA DE ORGANOS GENITALES EXTERNOS</v>
          </cell>
          <cell r="C7899" t="str">
            <v>00</v>
          </cell>
        </row>
        <row r="7900">
          <cell r="A7900" t="str">
            <v>S383</v>
          </cell>
          <cell r="B7900" t="str">
            <v>AMPUTACION TRAUM. DE OTRAS PARTES Y DE LAS NO ESPECIF. DEL ABDOMEN REG</v>
          </cell>
          <cell r="C7900" t="str">
            <v>00</v>
          </cell>
        </row>
        <row r="7901">
          <cell r="A7901" t="str">
            <v>S39</v>
          </cell>
          <cell r="B7901" t="str">
            <v>OTROS TRAUM. Y LOS NO ESPECIFI. DEL ABDOMEN. DE LA REG. LUMBOS.Y DE LA</v>
          </cell>
          <cell r="C7901" t="str">
            <v>00</v>
          </cell>
        </row>
        <row r="7902">
          <cell r="A7902" t="str">
            <v>S390</v>
          </cell>
          <cell r="B7902" t="str">
            <v>TRAUM. DE TENDON Y DE MUSCULOS DEL ABDOMEN, DE LA REG. LUMBOS. Y DE LA</v>
          </cell>
          <cell r="C7902" t="str">
            <v>00</v>
          </cell>
        </row>
        <row r="7903">
          <cell r="A7903" t="str">
            <v>S396</v>
          </cell>
          <cell r="B7903" t="str">
            <v>TRAUM. DE ORG. INTRAABDONINAL(ES) CON ORGANO(S) PELVICO(S)</v>
          </cell>
          <cell r="C7903" t="str">
            <v>00</v>
          </cell>
        </row>
        <row r="7904">
          <cell r="A7904" t="str">
            <v>S397</v>
          </cell>
          <cell r="B7904" t="str">
            <v>OTROS TRAUM. MULTIPLES DEL ABDOMEN, DE LA REG. LUMBOSACRA Y DE LA PEL</v>
          </cell>
          <cell r="C7904" t="str">
            <v>00</v>
          </cell>
        </row>
        <row r="7905">
          <cell r="A7905" t="str">
            <v>S398</v>
          </cell>
          <cell r="B7905" t="str">
            <v>OTROA TRAUM. ESPECIF. DEL ABDOMEN, DE LA REG. LUMBOS. Y DE LA PELVIS</v>
          </cell>
          <cell r="C7905" t="str">
            <v>00</v>
          </cell>
        </row>
        <row r="7906">
          <cell r="A7906" t="str">
            <v>S399</v>
          </cell>
          <cell r="B7906" t="str">
            <v>TRAUM. NO ESPECIF. DEL ABDOMEN, DE LA REG. LUMBOSACRA Y DE LA PELVIS</v>
          </cell>
          <cell r="C7906" t="str">
            <v>00</v>
          </cell>
        </row>
        <row r="7907">
          <cell r="A7907" t="str">
            <v>S40</v>
          </cell>
          <cell r="B7907" t="str">
            <v>TRAUMATISMO SUPERFICIAL DEL HOMBRO Y DEL BRAZO</v>
          </cell>
          <cell r="C7907" t="str">
            <v>00</v>
          </cell>
        </row>
        <row r="7908">
          <cell r="A7908" t="str">
            <v>S400</v>
          </cell>
          <cell r="B7908" t="str">
            <v>CONTUSION DEL HOMBRO Y DEL BRAZO</v>
          </cell>
          <cell r="C7908" t="str">
            <v>00</v>
          </cell>
        </row>
        <row r="7909">
          <cell r="A7909" t="str">
            <v>S407</v>
          </cell>
          <cell r="B7909" t="str">
            <v>TRAUMATISMO SUPERFICIALES MULTIPLES DEL HOMBRO Y DEL BRAZO</v>
          </cell>
          <cell r="C7909" t="str">
            <v>00</v>
          </cell>
        </row>
        <row r="7910">
          <cell r="A7910" t="str">
            <v>S408</v>
          </cell>
          <cell r="B7910" t="str">
            <v>OTROS TRAUMATISMOS SUPERFICIALES DEL HOMBRO Y DEL BRAZO</v>
          </cell>
          <cell r="C7910" t="str">
            <v>00</v>
          </cell>
        </row>
        <row r="7911">
          <cell r="A7911" t="str">
            <v>S409</v>
          </cell>
          <cell r="B7911" t="str">
            <v>TRAUMATISMO SUPERFICIALES NO ESPECIFICADO DEL HOMBRO Y DEL BRAZO</v>
          </cell>
          <cell r="C7911" t="str">
            <v>00</v>
          </cell>
        </row>
        <row r="7912">
          <cell r="A7912" t="str">
            <v>S41</v>
          </cell>
          <cell r="B7912" t="str">
            <v>HERIDA DEL HOMBRO Y DEL BRAZO</v>
          </cell>
          <cell r="C7912" t="str">
            <v>00</v>
          </cell>
        </row>
        <row r="7913">
          <cell r="A7913" t="str">
            <v>S410</v>
          </cell>
          <cell r="B7913" t="str">
            <v>HERIDA DEL HOMBRO</v>
          </cell>
          <cell r="C7913" t="str">
            <v>00</v>
          </cell>
        </row>
        <row r="7914">
          <cell r="A7914" t="str">
            <v>S411</v>
          </cell>
          <cell r="B7914" t="str">
            <v>HERIDA DEL BRAZO</v>
          </cell>
          <cell r="C7914" t="str">
            <v>00</v>
          </cell>
        </row>
        <row r="7915">
          <cell r="A7915" t="str">
            <v>S417</v>
          </cell>
          <cell r="B7915" t="str">
            <v>HERIDAS MULTIPLES DEL HOMBRO Y DEL BRAZO</v>
          </cell>
          <cell r="C7915" t="str">
            <v>00</v>
          </cell>
        </row>
        <row r="7916">
          <cell r="A7916" t="str">
            <v>S418</v>
          </cell>
          <cell r="B7916" t="str">
            <v>HERIDA DE OTRAS PARTES Y DE LAS NO ESPECIFICADAS DEL HOMBRO Y DEL BRAZ</v>
          </cell>
          <cell r="C7916" t="str">
            <v>00</v>
          </cell>
        </row>
        <row r="7917">
          <cell r="A7917" t="str">
            <v>S42</v>
          </cell>
          <cell r="B7917" t="str">
            <v>FRACTURA DEL HOMBRO Y DEL BRAZO</v>
          </cell>
          <cell r="C7917" t="str">
            <v>00</v>
          </cell>
        </row>
        <row r="7918">
          <cell r="A7918" t="str">
            <v>S420</v>
          </cell>
          <cell r="B7918" t="str">
            <v>FRACTURA DE LA CLAVICULA</v>
          </cell>
          <cell r="C7918" t="str">
            <v>00</v>
          </cell>
        </row>
        <row r="7919">
          <cell r="A7919" t="str">
            <v>S421</v>
          </cell>
          <cell r="B7919" t="str">
            <v>FRACTURA DEL OMOPLATO</v>
          </cell>
          <cell r="C7919" t="str">
            <v>00</v>
          </cell>
        </row>
        <row r="7920">
          <cell r="A7920" t="str">
            <v>S422</v>
          </cell>
          <cell r="B7920" t="str">
            <v>FRACTURA DE LA EPIFISIS SUPERIOR DEL HUMERO</v>
          </cell>
          <cell r="C7920" t="str">
            <v>00</v>
          </cell>
        </row>
        <row r="7921">
          <cell r="A7921" t="str">
            <v>S423</v>
          </cell>
          <cell r="B7921" t="str">
            <v>FRACTURA DE LA DIAFISIS DEL HUMERO</v>
          </cell>
          <cell r="C7921" t="str">
            <v>00</v>
          </cell>
        </row>
        <row r="7922">
          <cell r="A7922" t="str">
            <v>S424</v>
          </cell>
          <cell r="B7922" t="str">
            <v>FRACTURA DE LA EPIFISIS INFERIOR DEL HUMERO</v>
          </cell>
          <cell r="C7922" t="str">
            <v>00</v>
          </cell>
        </row>
        <row r="7923">
          <cell r="A7923" t="str">
            <v>S427</v>
          </cell>
          <cell r="B7923" t="str">
            <v>FRACTURAS MULTIPLES DE LA CLAVICULA, DEL OMOPLATO Y DEL HUMERO</v>
          </cell>
          <cell r="C7923" t="str">
            <v>00</v>
          </cell>
        </row>
        <row r="7924">
          <cell r="A7924" t="str">
            <v>S428</v>
          </cell>
          <cell r="B7924" t="str">
            <v>FRACTURA DE OTRAS PARTES DEL HOMBRO Y DEL BRAZO</v>
          </cell>
          <cell r="C7924" t="str">
            <v>00</v>
          </cell>
        </row>
        <row r="7925">
          <cell r="A7925" t="str">
            <v>S429</v>
          </cell>
          <cell r="B7925" t="str">
            <v>FRACTURA DEL HOMBRO Y DEL BRAZO, PARTE NO ESPECIFICADA</v>
          </cell>
          <cell r="C7925" t="str">
            <v>00</v>
          </cell>
        </row>
        <row r="7926">
          <cell r="A7926" t="str">
            <v>S43</v>
          </cell>
          <cell r="B7926" t="str">
            <v>LUXACION, ESGUINCE Y TORCEDURA DE ARTIC. Y LIG. DE LA CINTURA ESCAPULA</v>
          </cell>
          <cell r="C7926" t="str">
            <v>00</v>
          </cell>
        </row>
        <row r="7927">
          <cell r="A7927" t="str">
            <v>S430</v>
          </cell>
          <cell r="B7927" t="str">
            <v>LUXACION DE LA ARTICULACION DEL HOMBRO</v>
          </cell>
          <cell r="C7927" t="str">
            <v>00</v>
          </cell>
        </row>
        <row r="7928">
          <cell r="A7928" t="str">
            <v>S431</v>
          </cell>
          <cell r="B7928" t="str">
            <v>LUXACION DE LA ARTICULACION ACROMIOCLAVICULAR</v>
          </cell>
          <cell r="C7928" t="str">
            <v>00</v>
          </cell>
        </row>
        <row r="7929">
          <cell r="A7929" t="str">
            <v>S432</v>
          </cell>
          <cell r="B7929" t="str">
            <v>LUXACION DE LA ARTICULACION ESTERNOCLAVICULAR</v>
          </cell>
          <cell r="C7929" t="str">
            <v>00</v>
          </cell>
        </row>
        <row r="7930">
          <cell r="A7930" t="str">
            <v>S433</v>
          </cell>
          <cell r="B7930" t="str">
            <v>LUXACION DE OTRAS PARTES DE LA CINTURA ESCAPULAR Y DE LAS NO ESPECIF.</v>
          </cell>
          <cell r="C7930" t="str">
            <v>00</v>
          </cell>
        </row>
        <row r="7931">
          <cell r="A7931" t="str">
            <v>S434</v>
          </cell>
          <cell r="B7931" t="str">
            <v>ESGUINCES Y TORCEDURAS DE LA ARTICULACION DEL HOMBRO</v>
          </cell>
          <cell r="C7931" t="str">
            <v>00</v>
          </cell>
        </row>
        <row r="7932">
          <cell r="A7932" t="str">
            <v>S435</v>
          </cell>
          <cell r="B7932" t="str">
            <v>ESGUINCES Y TORCEDURAS DE LA ARTICULACION ACROMIOCLAVICULAR</v>
          </cell>
          <cell r="C7932" t="str">
            <v>00</v>
          </cell>
        </row>
        <row r="7933">
          <cell r="A7933" t="str">
            <v>S436</v>
          </cell>
          <cell r="B7933" t="str">
            <v>ESGUINCES Y TORCEDURAS DE LA ARTICULACION ESTERNOCLAVICULAR</v>
          </cell>
          <cell r="C7933" t="str">
            <v>00</v>
          </cell>
        </row>
        <row r="7934">
          <cell r="A7934" t="str">
            <v>S437</v>
          </cell>
          <cell r="B7934" t="str">
            <v>ESGUINCES Y TORCEDURAS DE OTRAS PARTES Y DE LAS NO ESPECIF. DE LA CINT</v>
          </cell>
          <cell r="C7934" t="str">
            <v>00</v>
          </cell>
        </row>
        <row r="7935">
          <cell r="A7935" t="str">
            <v>S44</v>
          </cell>
          <cell r="B7935" t="str">
            <v>TRAUMATISMO DE NERVIOS A NIVEL DEL HOMBRO Y DEL BRAZO</v>
          </cell>
          <cell r="C7935" t="str">
            <v>00</v>
          </cell>
        </row>
        <row r="7936">
          <cell r="A7936" t="str">
            <v>S440</v>
          </cell>
          <cell r="B7936" t="str">
            <v>TRAUMATISMO DEL NERVIO CUBITAL A NIVEL DEL BRAZO</v>
          </cell>
          <cell r="C7936" t="str">
            <v>00</v>
          </cell>
        </row>
        <row r="7937">
          <cell r="A7937" t="str">
            <v>S441</v>
          </cell>
          <cell r="B7937" t="str">
            <v>TRAUMATISMO DEL NERVIO MEDIANO A NIVEL DEL BRAZO</v>
          </cell>
          <cell r="C7937" t="str">
            <v>00</v>
          </cell>
        </row>
        <row r="7938">
          <cell r="A7938" t="str">
            <v>S442</v>
          </cell>
          <cell r="B7938" t="str">
            <v>TRAUMATISMO DEL NERVIO RADIAL A NIVEL DEL BRAZO</v>
          </cell>
          <cell r="C7938" t="str">
            <v>00</v>
          </cell>
        </row>
        <row r="7939">
          <cell r="A7939" t="str">
            <v>S443</v>
          </cell>
          <cell r="B7939" t="str">
            <v>TRAUMATISMO DEL NERVIO AXILAR</v>
          </cell>
          <cell r="C7939" t="str">
            <v>00</v>
          </cell>
        </row>
        <row r="7940">
          <cell r="A7940" t="str">
            <v>S444</v>
          </cell>
          <cell r="B7940" t="str">
            <v>TRAUMATISMO DEL NERVIO MUSCULOCUTANEO</v>
          </cell>
          <cell r="C7940" t="str">
            <v>00</v>
          </cell>
        </row>
        <row r="7941">
          <cell r="A7941" t="str">
            <v>S445</v>
          </cell>
          <cell r="B7941" t="str">
            <v>TRAUMATISMO DEL NERVIO SENSITIVO CUTANEO A NIVEL DEL HOMBRO Y DEL BRAZ</v>
          </cell>
          <cell r="C7941" t="str">
            <v>00</v>
          </cell>
        </row>
        <row r="7942">
          <cell r="A7942" t="str">
            <v>S447</v>
          </cell>
          <cell r="B7942" t="str">
            <v>TRAUMATISMO DE MULTIPLES NERVIOS A NIVEL DEL HOMBRO Y DEL BRAZO</v>
          </cell>
          <cell r="C7942" t="str">
            <v>00</v>
          </cell>
        </row>
        <row r="7943">
          <cell r="A7943" t="str">
            <v>S448</v>
          </cell>
          <cell r="B7943" t="str">
            <v>TRAUMATISMO DE OTROS NERVIOS DEL HOMBRO Y DEL BRAZO</v>
          </cell>
          <cell r="C7943" t="str">
            <v>00</v>
          </cell>
        </row>
        <row r="7944">
          <cell r="A7944" t="str">
            <v>S449</v>
          </cell>
          <cell r="B7944" t="str">
            <v>TRAUMATISMO DE NERVIO NO ESPECIFICADO A NIVEL DEL HOMBRO Y DEL BRAZO</v>
          </cell>
          <cell r="C7944" t="str">
            <v>00</v>
          </cell>
        </row>
        <row r="7945">
          <cell r="A7945" t="str">
            <v>S45</v>
          </cell>
          <cell r="B7945" t="str">
            <v>TRAUMATISMO DE VASOS SANGUINEOS A NIVEL DEL HOMBRO Y DEL BRAZO</v>
          </cell>
          <cell r="C7945" t="str">
            <v>00</v>
          </cell>
        </row>
        <row r="7946">
          <cell r="A7946" t="str">
            <v>S450</v>
          </cell>
          <cell r="B7946" t="str">
            <v>TRAUMATISMO DE LA ARTERIA AXILAR</v>
          </cell>
          <cell r="C7946" t="str">
            <v>00</v>
          </cell>
        </row>
        <row r="7947">
          <cell r="A7947" t="str">
            <v>S451</v>
          </cell>
          <cell r="B7947" t="str">
            <v>TRAUMATISMO DE LA ARTERIA BRAQUIAL</v>
          </cell>
          <cell r="C7947" t="str">
            <v>00</v>
          </cell>
        </row>
        <row r="7948">
          <cell r="A7948" t="str">
            <v>S452</v>
          </cell>
          <cell r="B7948" t="str">
            <v>TRAUMATISMO DE LA VENA AXILAR O BRAQUIAL</v>
          </cell>
          <cell r="C7948" t="str">
            <v>00</v>
          </cell>
        </row>
        <row r="7949">
          <cell r="A7949" t="str">
            <v>S453</v>
          </cell>
          <cell r="B7949" t="str">
            <v>TRAUMATISMO DE VENA SUPERFICIAL  A NIVEL DEL HOMBRO Y DEL BRAZO</v>
          </cell>
          <cell r="C7949" t="str">
            <v>00</v>
          </cell>
        </row>
        <row r="7950">
          <cell r="A7950" t="str">
            <v>S457</v>
          </cell>
          <cell r="B7950" t="str">
            <v>TRAUMATISMO DE MULTIPLES VASOS SANGUINEOS A NIVEL DEL HOMBRO Y DEL BRA</v>
          </cell>
          <cell r="C7950" t="str">
            <v>00</v>
          </cell>
        </row>
        <row r="7951">
          <cell r="A7951" t="str">
            <v>S458</v>
          </cell>
          <cell r="B7951" t="str">
            <v>TRAUMATISMO DE OTROS VASOS SANGUINEOS A NIVEL DEL HOMBRO Y DEL BRAZO</v>
          </cell>
          <cell r="C7951" t="str">
            <v>00</v>
          </cell>
        </row>
        <row r="7952">
          <cell r="A7952" t="str">
            <v>S459</v>
          </cell>
          <cell r="B7952" t="str">
            <v>TRAUM. DE VASO SANGUINEO NO ESPECIF. A NIVEL DEL HOMBRO Y DEL BRAZO</v>
          </cell>
          <cell r="C7952" t="str">
            <v>00</v>
          </cell>
        </row>
        <row r="7953">
          <cell r="A7953" t="str">
            <v>S46</v>
          </cell>
          <cell r="B7953" t="str">
            <v>TRAUMATISMO DE TENDON Y MUSCULO A NIVEL DEL HOMBRO Y DEL BRAZO</v>
          </cell>
          <cell r="C7953" t="str">
            <v>00</v>
          </cell>
        </row>
        <row r="7954">
          <cell r="A7954" t="str">
            <v>S460</v>
          </cell>
          <cell r="B7954" t="str">
            <v>TRAUMATISMO DEL TENDON DEL MANGUITO ROTATORIO DEL HOMBRO</v>
          </cell>
          <cell r="C7954" t="str">
            <v>00</v>
          </cell>
        </row>
        <row r="7955">
          <cell r="A7955" t="str">
            <v>S461</v>
          </cell>
          <cell r="B7955" t="str">
            <v>TRAUMATISMO DEL TENDON Y MUSCULO DE LA CABEZA LARGA DEL BICEPS</v>
          </cell>
          <cell r="C7955" t="str">
            <v>00</v>
          </cell>
        </row>
        <row r="7956">
          <cell r="A7956" t="str">
            <v>S462</v>
          </cell>
          <cell r="B7956" t="str">
            <v>TRAUMATISMO DEL TENDON Y MUSCULO DE OTRAS PARTES DEL BICEPS</v>
          </cell>
          <cell r="C7956" t="str">
            <v>00</v>
          </cell>
        </row>
        <row r="7957">
          <cell r="A7957" t="str">
            <v>S463</v>
          </cell>
          <cell r="B7957" t="str">
            <v>TRAUMATISMO DEL TENDON Y MUSCULO DEL TRICEPS</v>
          </cell>
          <cell r="C7957" t="str">
            <v>00</v>
          </cell>
        </row>
        <row r="7958">
          <cell r="A7958" t="str">
            <v>S467</v>
          </cell>
          <cell r="B7958" t="str">
            <v>TRAUMATISMO DE MULTIPLES TENDONES Y MUSCULOS A NIVEL DEL HOMB. Y DEL B</v>
          </cell>
          <cell r="C7958" t="str">
            <v>00</v>
          </cell>
        </row>
        <row r="7959">
          <cell r="A7959" t="str">
            <v>S468</v>
          </cell>
          <cell r="B7959" t="str">
            <v>TRAUMATISMO DE OTROS TENDONES Y MUSCULOS A NIVEL DEL HOMBRO I DEL BRAZ</v>
          </cell>
          <cell r="C7959" t="str">
            <v>00</v>
          </cell>
        </row>
        <row r="7960">
          <cell r="A7960" t="str">
            <v>S469</v>
          </cell>
          <cell r="B7960" t="str">
            <v>TRAUMATISMO DE TENDON Y MUSCULO NO ESPECIF. A NIVEL DEL HOMBRO Y DEL B</v>
          </cell>
          <cell r="C7960" t="str">
            <v>00</v>
          </cell>
        </row>
        <row r="7961">
          <cell r="A7961" t="str">
            <v>S47</v>
          </cell>
          <cell r="B7961" t="str">
            <v xml:space="preserve"> TRAUMATISMO POR APLASTAMIENTO DEL HOMBRO Y DEL BRAZO</v>
          </cell>
          <cell r="C7961" t="str">
            <v>00</v>
          </cell>
        </row>
        <row r="7962">
          <cell r="A7962" t="str">
            <v>S48</v>
          </cell>
          <cell r="B7962" t="str">
            <v>AMPUTACION TRAUMATICA DEL HOMBRO Y DEL BRAZO</v>
          </cell>
          <cell r="C7962" t="str">
            <v>00</v>
          </cell>
        </row>
        <row r="7963">
          <cell r="A7963" t="str">
            <v>S480</v>
          </cell>
          <cell r="B7963" t="str">
            <v>AMPUTACION TRAUMATICA EN LA ARTICULACION DEL HOMBRO</v>
          </cell>
          <cell r="C7963" t="str">
            <v>00</v>
          </cell>
        </row>
        <row r="7964">
          <cell r="A7964" t="str">
            <v>S481</v>
          </cell>
          <cell r="B7964" t="str">
            <v>AMPUTACION TRAUMATICA A NIVEL ENTRE EL HOMBRO Y EL CODO</v>
          </cell>
          <cell r="C7964" t="str">
            <v>00</v>
          </cell>
        </row>
        <row r="7965">
          <cell r="A7965" t="str">
            <v>S489</v>
          </cell>
          <cell r="B7965" t="str">
            <v>AMPUTACION TRAUMATICA DEL HOMBRO Y DEL BRAZO, NIVEL NO ESPECIFICADO</v>
          </cell>
          <cell r="C7965" t="str">
            <v>00</v>
          </cell>
        </row>
        <row r="7966">
          <cell r="A7966" t="str">
            <v>S49</v>
          </cell>
          <cell r="B7966" t="str">
            <v>OTROS TRAUMATISMOS Y LOS NO ESPECIFICADOS DEL HOMBRO Y DEL BRAZO</v>
          </cell>
          <cell r="C7966" t="str">
            <v>00</v>
          </cell>
        </row>
        <row r="7967">
          <cell r="A7967" t="str">
            <v>S497</v>
          </cell>
          <cell r="B7967" t="str">
            <v>TRAUMATISMOS MULTIPLES DEL HOMBRO Y DEL BRAZO</v>
          </cell>
          <cell r="C7967" t="str">
            <v>00</v>
          </cell>
        </row>
        <row r="7968">
          <cell r="A7968" t="str">
            <v>S498</v>
          </cell>
          <cell r="B7968" t="str">
            <v>OTROS TRAUMATISMOS ESPECIFICADOS DEL HOMBRO Y DEL BRAZO</v>
          </cell>
          <cell r="C7968" t="str">
            <v>00</v>
          </cell>
        </row>
        <row r="7969">
          <cell r="A7969" t="str">
            <v>S499</v>
          </cell>
          <cell r="B7969" t="str">
            <v>TRAUMATISMOS NO ESPECIFICADOS DEL HOMBRO Y DEL BRAZO</v>
          </cell>
          <cell r="C7969" t="str">
            <v>00</v>
          </cell>
        </row>
        <row r="7970">
          <cell r="A7970" t="str">
            <v>S50</v>
          </cell>
          <cell r="B7970" t="str">
            <v>TRAUMATISMO SUPERFICIAL DEL ANTEBRAZO Y DEL CODO</v>
          </cell>
          <cell r="C7970" t="str">
            <v>00</v>
          </cell>
        </row>
        <row r="7971">
          <cell r="A7971" t="str">
            <v>S500</v>
          </cell>
          <cell r="B7971" t="str">
            <v>CONTUSION DEL CODO</v>
          </cell>
          <cell r="C7971" t="str">
            <v>00</v>
          </cell>
        </row>
        <row r="7972">
          <cell r="A7972" t="str">
            <v>S501</v>
          </cell>
          <cell r="B7972" t="str">
            <v>CONTUSION DE OTRAS PARTES DEL ANTEBRAZO Y DE LAS NO ESPECIFICADAS</v>
          </cell>
          <cell r="C7972" t="str">
            <v>00</v>
          </cell>
        </row>
        <row r="7973">
          <cell r="A7973" t="str">
            <v>S507</v>
          </cell>
          <cell r="B7973" t="str">
            <v>TRAUMATISMOS SUPERFICIALES MULTIPLES DEL ANTEBRAZO</v>
          </cell>
          <cell r="C7973" t="str">
            <v>00</v>
          </cell>
        </row>
        <row r="7974">
          <cell r="A7974" t="str">
            <v>S508</v>
          </cell>
          <cell r="B7974" t="str">
            <v>OTROS TRAUMATISMOS SUOERFICIALES DEL ANTEBRAZO</v>
          </cell>
          <cell r="C7974" t="str">
            <v>00</v>
          </cell>
        </row>
        <row r="7975">
          <cell r="A7975" t="str">
            <v>S509</v>
          </cell>
          <cell r="B7975" t="str">
            <v>TRAUMATISMO SUPERFICIAL DEL ANTEBRAZO, NO ESPECIFICADO</v>
          </cell>
          <cell r="C7975" t="str">
            <v>00</v>
          </cell>
        </row>
        <row r="7976">
          <cell r="A7976" t="str">
            <v>S51</v>
          </cell>
          <cell r="B7976" t="str">
            <v>HERIDA DEL ANTEBRAZO Y DEL CODO</v>
          </cell>
          <cell r="C7976" t="str">
            <v>00</v>
          </cell>
        </row>
        <row r="7977">
          <cell r="A7977" t="str">
            <v>S510</v>
          </cell>
          <cell r="B7977" t="str">
            <v>HERIDA DEL CODO</v>
          </cell>
          <cell r="C7977" t="str">
            <v>00</v>
          </cell>
        </row>
        <row r="7978">
          <cell r="A7978" t="str">
            <v>S517</v>
          </cell>
          <cell r="B7978" t="str">
            <v>HERIDAS MULTIPLES DEL ANTEBRAZO</v>
          </cell>
          <cell r="C7978" t="str">
            <v>00</v>
          </cell>
        </row>
        <row r="7979">
          <cell r="A7979" t="str">
            <v>S518</v>
          </cell>
          <cell r="B7979" t="str">
            <v>HERIDA DE OTRAS PARTES DEL ANTEBRAZO</v>
          </cell>
          <cell r="C7979" t="str">
            <v>00</v>
          </cell>
        </row>
        <row r="7980">
          <cell r="A7980" t="str">
            <v>S519</v>
          </cell>
          <cell r="B7980" t="str">
            <v>HERIDA DEL ANTEBRAZO, PARTE NO ESPECIFICADA</v>
          </cell>
          <cell r="C7980" t="str">
            <v>00</v>
          </cell>
        </row>
        <row r="7981">
          <cell r="A7981" t="str">
            <v>S52</v>
          </cell>
          <cell r="B7981" t="str">
            <v>FRACTURA DEL ANTEBRAZO</v>
          </cell>
          <cell r="C7981" t="str">
            <v>00</v>
          </cell>
        </row>
        <row r="7982">
          <cell r="A7982" t="str">
            <v>S520</v>
          </cell>
          <cell r="B7982" t="str">
            <v>FRACTURA DE LA EPIFISIS SUPERIOR DEL CUBITO</v>
          </cell>
          <cell r="C7982" t="str">
            <v>00</v>
          </cell>
        </row>
        <row r="7983">
          <cell r="A7983" t="str">
            <v>S521</v>
          </cell>
          <cell r="B7983" t="str">
            <v>FRACTURA DE LA EPIFISIS SUPERIOR DEL RADIO</v>
          </cell>
          <cell r="C7983" t="str">
            <v>00</v>
          </cell>
        </row>
        <row r="7984">
          <cell r="A7984" t="str">
            <v>S522</v>
          </cell>
          <cell r="B7984" t="str">
            <v>FRACTURA DE LA DIAFISIS DEL CUBITO</v>
          </cell>
          <cell r="C7984" t="str">
            <v>00</v>
          </cell>
        </row>
        <row r="7985">
          <cell r="A7985" t="str">
            <v>S523</v>
          </cell>
          <cell r="B7985" t="str">
            <v>FRACTURA DE LA DIAFISIS DEL RADIO</v>
          </cell>
          <cell r="C7985" t="str">
            <v>00</v>
          </cell>
        </row>
        <row r="7986">
          <cell r="A7986" t="str">
            <v>S524</v>
          </cell>
          <cell r="B7986" t="str">
            <v>FRACTURA DE LA DIAFISIS DEL CUBITO Y DEL RADIO</v>
          </cell>
          <cell r="C7986" t="str">
            <v>00</v>
          </cell>
        </row>
        <row r="7987">
          <cell r="A7987" t="str">
            <v>S525</v>
          </cell>
          <cell r="B7987" t="str">
            <v>FRACTURA DE LA EPIFISIS INFERIOR DEL RADIO</v>
          </cell>
          <cell r="C7987" t="str">
            <v>00</v>
          </cell>
        </row>
        <row r="7988">
          <cell r="A7988" t="str">
            <v>S526</v>
          </cell>
          <cell r="B7988" t="str">
            <v>FRACTURA DE LA EPIFISIS INFERIOR DEL CUBITO Y DEL RADIO</v>
          </cell>
          <cell r="C7988" t="str">
            <v>00</v>
          </cell>
        </row>
        <row r="7989">
          <cell r="A7989" t="str">
            <v>S527</v>
          </cell>
          <cell r="B7989" t="str">
            <v>FRACTURAS MULTIPLES DEL ANTEBRAZO</v>
          </cell>
          <cell r="C7989" t="str">
            <v>00</v>
          </cell>
        </row>
        <row r="7990">
          <cell r="A7990" t="str">
            <v>S528</v>
          </cell>
          <cell r="B7990" t="str">
            <v>FRACTURA DE OTRAS PARTES DEL ANTEBRAZO</v>
          </cell>
          <cell r="C7990" t="str">
            <v>00</v>
          </cell>
        </row>
        <row r="7991">
          <cell r="A7991" t="str">
            <v>S529</v>
          </cell>
          <cell r="B7991" t="str">
            <v>FRACTURA DEL ANTEBRAZO, PARTE NO ESPECIFICADA</v>
          </cell>
          <cell r="C7991" t="str">
            <v>00</v>
          </cell>
        </row>
        <row r="7992">
          <cell r="A7992" t="str">
            <v>S53</v>
          </cell>
          <cell r="B7992" t="str">
            <v>LUXACION, ESGUINCE Y TORCEDURA DE ARTIC. Y LIGAMENTOS DEL CODO</v>
          </cell>
          <cell r="C7992" t="str">
            <v>00</v>
          </cell>
        </row>
        <row r="7993">
          <cell r="A7993" t="str">
            <v>S530</v>
          </cell>
          <cell r="B7993" t="str">
            <v>LUXACION DE LA CABEZA DEL RADIO</v>
          </cell>
          <cell r="C7993" t="str">
            <v>00</v>
          </cell>
        </row>
        <row r="7994">
          <cell r="A7994" t="str">
            <v>S531</v>
          </cell>
          <cell r="B7994" t="str">
            <v>LUXACION DEL CODO, NO ESPECIFICADA</v>
          </cell>
          <cell r="C7994" t="str">
            <v>00</v>
          </cell>
        </row>
        <row r="7995">
          <cell r="A7995" t="str">
            <v>S532</v>
          </cell>
          <cell r="B7995" t="str">
            <v>RUPTURA TRAUMATICA DEL LIGAMENTO LATERAL DEL RADIO</v>
          </cell>
          <cell r="C7995" t="str">
            <v>00</v>
          </cell>
        </row>
        <row r="7996">
          <cell r="A7996" t="str">
            <v>S533</v>
          </cell>
          <cell r="B7996" t="str">
            <v>RUPTURA TRAUMATICA DEL LIGAMENTO LATERAL DEL CUBITO</v>
          </cell>
          <cell r="C7996" t="str">
            <v>00</v>
          </cell>
        </row>
        <row r="7997">
          <cell r="A7997" t="str">
            <v>S534</v>
          </cell>
          <cell r="B7997" t="str">
            <v>EAGUINCE Y TORCEDURAS DEL CODO</v>
          </cell>
          <cell r="C7997" t="str">
            <v>00</v>
          </cell>
        </row>
        <row r="7998">
          <cell r="A7998" t="str">
            <v>S54</v>
          </cell>
          <cell r="B7998" t="str">
            <v>TRAUMATISMO DE NERVIOS A NIVEL DEL ANTEBRAZO</v>
          </cell>
          <cell r="C7998" t="str">
            <v>00</v>
          </cell>
        </row>
        <row r="7999">
          <cell r="A7999" t="str">
            <v>S540</v>
          </cell>
          <cell r="B7999" t="str">
            <v>TRAUMATISMO DEL NERVIO CUBITAL A NIVEL DEL ANTEBRAZO</v>
          </cell>
          <cell r="C7999" t="str">
            <v>00</v>
          </cell>
        </row>
        <row r="8000">
          <cell r="A8000" t="str">
            <v>S541</v>
          </cell>
          <cell r="B8000" t="str">
            <v>TRAUMATISMO DEL NERVIO MEDIANO A NIVEL DEL ANTEBRAZO</v>
          </cell>
          <cell r="C8000" t="str">
            <v>00</v>
          </cell>
        </row>
        <row r="8001">
          <cell r="A8001" t="str">
            <v>S542</v>
          </cell>
          <cell r="B8001" t="str">
            <v>TRAUMATISMO DEL NERVIO RADIAL A NIVEL DEL ANTEBRAZO</v>
          </cell>
          <cell r="C8001" t="str">
            <v>00</v>
          </cell>
        </row>
        <row r="8002">
          <cell r="A8002" t="str">
            <v>S543</v>
          </cell>
          <cell r="B8002" t="str">
            <v>TRAUMATISMO DEL NERVIO SENSORIAL CUTANEO A NIVEL DEL ANTEBRAZO</v>
          </cell>
          <cell r="C8002" t="str">
            <v>00</v>
          </cell>
        </row>
        <row r="8003">
          <cell r="A8003" t="str">
            <v>S547</v>
          </cell>
          <cell r="B8003" t="str">
            <v>TRAUMATISMO DE MULTIPLES NERVIOS A NIVEL DEL ANTEBRAZO</v>
          </cell>
          <cell r="C8003" t="str">
            <v>00</v>
          </cell>
        </row>
        <row r="8004">
          <cell r="A8004" t="str">
            <v>S548</v>
          </cell>
          <cell r="B8004" t="str">
            <v>TRAUMATISMO DE OTROS NERVIOS A NIVEL DEL ANTEBRAZO</v>
          </cell>
          <cell r="C8004" t="str">
            <v>00</v>
          </cell>
        </row>
        <row r="8005">
          <cell r="A8005" t="str">
            <v>S549</v>
          </cell>
          <cell r="B8005" t="str">
            <v>TRAUMATISMO DE NERVIO NO ESPECIFICADO A NIVEL DEL ANTEBRAZO</v>
          </cell>
          <cell r="C8005" t="str">
            <v>00</v>
          </cell>
        </row>
        <row r="8006">
          <cell r="A8006" t="str">
            <v>S55</v>
          </cell>
          <cell r="B8006" t="str">
            <v>TRAUMATISMO DE LOS VASOS SANGUINEOS A NIVEL DEL ANTEBRAZO</v>
          </cell>
          <cell r="C8006" t="str">
            <v>00</v>
          </cell>
        </row>
        <row r="8007">
          <cell r="A8007" t="str">
            <v>S550</v>
          </cell>
          <cell r="B8007" t="str">
            <v>TRAUMATISMO DE LA ARTERIA CUBITAL A NIVEL DEL ANTEBRAZO</v>
          </cell>
          <cell r="C8007" t="str">
            <v>00</v>
          </cell>
        </row>
        <row r="8008">
          <cell r="A8008" t="str">
            <v>S551</v>
          </cell>
          <cell r="B8008" t="str">
            <v>TRAUMATISMO DE LA ARTERIA RADIAL A NIVEL DEL ANTEBRAZO</v>
          </cell>
          <cell r="C8008" t="str">
            <v>00</v>
          </cell>
        </row>
        <row r="8009">
          <cell r="A8009" t="str">
            <v>S552</v>
          </cell>
          <cell r="B8009" t="str">
            <v>TRAUMATISMO DE VENA A NIVEL DEL ANTEBRAZO</v>
          </cell>
          <cell r="C8009" t="str">
            <v>00</v>
          </cell>
        </row>
        <row r="8010">
          <cell r="A8010" t="str">
            <v>S557</v>
          </cell>
          <cell r="B8010" t="str">
            <v>TRAUMATISMO DE MULTIPLES VASOS SANGUINEOS A NIVEL DEL ANTEBRAZO</v>
          </cell>
          <cell r="C8010" t="str">
            <v>00</v>
          </cell>
        </row>
        <row r="8011">
          <cell r="A8011" t="str">
            <v>S558</v>
          </cell>
          <cell r="B8011" t="str">
            <v>TRAUMATISMO DE OTROS VASOS SANGUINEOS A NIVEL DEL ANTEBRAZO</v>
          </cell>
          <cell r="C8011" t="str">
            <v>00</v>
          </cell>
        </row>
        <row r="8012">
          <cell r="A8012" t="str">
            <v>S559</v>
          </cell>
          <cell r="B8012" t="str">
            <v>TRAUMATISMO DE VASO SANGUINEO NO ESPECIFICADO A NIVEL DEL ANTEBRAZO</v>
          </cell>
          <cell r="C8012" t="str">
            <v>00</v>
          </cell>
        </row>
        <row r="8013">
          <cell r="A8013" t="str">
            <v>S56</v>
          </cell>
          <cell r="B8013" t="str">
            <v>TRAUMATISMO DE TENDON Y MUSCULO A NIVEL DEL ANTEBRAZO</v>
          </cell>
          <cell r="C8013" t="str">
            <v>00</v>
          </cell>
        </row>
        <row r="8014">
          <cell r="A8014" t="str">
            <v>S560</v>
          </cell>
          <cell r="B8014" t="str">
            <v>TRAUMATISMO DEL TENDON Y MUSCULO FLEXOR DEL PULGAR A NIVEL DEL ANTEB</v>
          </cell>
          <cell r="C8014" t="str">
            <v>00</v>
          </cell>
        </row>
        <row r="8015">
          <cell r="A8015" t="str">
            <v>S561</v>
          </cell>
          <cell r="B8015" t="str">
            <v>TRAUM. DEL TENDON Y MUSCULO FLEXOR DE OTRO(S) DEDO(S) A NIVEL DEL ANTE</v>
          </cell>
          <cell r="C8015" t="str">
            <v>00</v>
          </cell>
        </row>
        <row r="8016">
          <cell r="A8016" t="str">
            <v>S562</v>
          </cell>
          <cell r="B8016" t="str">
            <v>TRAUMATISMO DE OTRO TENDON Y MUSCULO FLEXOR A NIVEL DEL ANTEBRAZO</v>
          </cell>
          <cell r="C8016" t="str">
            <v>00</v>
          </cell>
        </row>
        <row r="8017">
          <cell r="A8017" t="str">
            <v>S563</v>
          </cell>
          <cell r="B8017" t="str">
            <v>TRAUM. DE TENDONES Y MUSC. ABDUCT. Y EXTENS. DEL PULGAR A NIVEL DEL AN</v>
          </cell>
          <cell r="C8017" t="str">
            <v>00</v>
          </cell>
        </row>
        <row r="8018">
          <cell r="A8018" t="str">
            <v>S564</v>
          </cell>
          <cell r="B8018" t="str">
            <v>TRAUM. DEL TENDON Y MUSC. EXTEN. DE OTRO(S) DEDO(S) A NIVEL DEL ANTEBR</v>
          </cell>
          <cell r="C8018" t="str">
            <v>00</v>
          </cell>
        </row>
        <row r="8019">
          <cell r="A8019" t="str">
            <v>S565</v>
          </cell>
          <cell r="B8019" t="str">
            <v>TRAUMATISMO DE OTRO TENDON Y MUSCULO EXTENSOR A NIVEL DEL ANTEBRAZO</v>
          </cell>
          <cell r="C8019" t="str">
            <v>00</v>
          </cell>
        </row>
        <row r="8020">
          <cell r="A8020" t="str">
            <v>S567</v>
          </cell>
          <cell r="B8020" t="str">
            <v>TRAUMATISMO DE MULTIPLE TENDONES Y MUSCULOS A NIVEL DEL ANTEBRAZO</v>
          </cell>
          <cell r="C8020" t="str">
            <v>00</v>
          </cell>
        </row>
        <row r="8021">
          <cell r="A8021" t="str">
            <v>S568</v>
          </cell>
          <cell r="B8021" t="str">
            <v>TRAUM. DE OTROS TENDONES Y MUSCULOS Y DE LOS NO ESOECIFI. A NIVEL DEL</v>
          </cell>
          <cell r="C8021" t="str">
            <v>00</v>
          </cell>
        </row>
        <row r="8022">
          <cell r="A8022" t="str">
            <v>S57</v>
          </cell>
          <cell r="B8022" t="str">
            <v>TRAUMATISMO POR APLASTAMIENTO DEL ANTEBRAZO</v>
          </cell>
          <cell r="C8022" t="str">
            <v>00</v>
          </cell>
        </row>
        <row r="8023">
          <cell r="A8023" t="str">
            <v>S570</v>
          </cell>
          <cell r="B8023" t="str">
            <v>TRAUMATISMO POR APLASTAMIENTO DEL CODO</v>
          </cell>
          <cell r="C8023" t="str">
            <v>00</v>
          </cell>
        </row>
        <row r="8024">
          <cell r="A8024" t="str">
            <v>S578</v>
          </cell>
          <cell r="B8024" t="str">
            <v>TRAUMATISMO POR APLASTAMIENTO DE OTRAS PARTES DEL AMTEBRAZO</v>
          </cell>
          <cell r="C8024" t="str">
            <v>00</v>
          </cell>
        </row>
        <row r="8025">
          <cell r="A8025" t="str">
            <v>S579</v>
          </cell>
          <cell r="B8025" t="str">
            <v>TRAUMATISMO POR APLASTAMIENTO DEL ANTEBRAZO, PARTE NO ESPECIFICADA</v>
          </cell>
          <cell r="C8025" t="str">
            <v>00</v>
          </cell>
        </row>
        <row r="8026">
          <cell r="A8026" t="str">
            <v>S58</v>
          </cell>
          <cell r="B8026" t="str">
            <v>AMPUTACION TRAUMATICA DEL ANTEBRAZO</v>
          </cell>
          <cell r="C8026" t="str">
            <v>00</v>
          </cell>
        </row>
        <row r="8027">
          <cell r="A8027" t="str">
            <v>S580</v>
          </cell>
          <cell r="B8027" t="str">
            <v>AMPUTACION TRAUMATICA A NIVEL DEL CODO</v>
          </cell>
          <cell r="C8027" t="str">
            <v>00</v>
          </cell>
        </row>
        <row r="8028">
          <cell r="A8028" t="str">
            <v>S581</v>
          </cell>
          <cell r="B8028" t="str">
            <v>AMPUTACION TRAUMATICA NIVEL ENTRE EL CODO Y LA NUÑECA</v>
          </cell>
          <cell r="C8028" t="str">
            <v>00</v>
          </cell>
        </row>
        <row r="8029">
          <cell r="A8029" t="str">
            <v>S589</v>
          </cell>
          <cell r="B8029" t="str">
            <v>AMPUTACION TRAUMATICA DEL ANTEBRAZO, NIVEL NO ESPECIFIACDO</v>
          </cell>
          <cell r="C8029" t="str">
            <v>00</v>
          </cell>
        </row>
        <row r="8030">
          <cell r="A8030" t="str">
            <v>S59</v>
          </cell>
          <cell r="B8030" t="str">
            <v>OTROS TRAUMATISMOS Y LOS NO ESPECIFICADOS DEL ANTEBRAZO</v>
          </cell>
          <cell r="C8030" t="str">
            <v>00</v>
          </cell>
        </row>
        <row r="8031">
          <cell r="A8031" t="str">
            <v>S597</v>
          </cell>
          <cell r="B8031" t="str">
            <v>TRAUMATISMOS MULTIPLES DEL ANTEBRAZO</v>
          </cell>
          <cell r="C8031" t="str">
            <v>00</v>
          </cell>
        </row>
        <row r="8032">
          <cell r="A8032" t="str">
            <v>S598</v>
          </cell>
          <cell r="B8032" t="str">
            <v>OTROS TRAUMATISMOS ESPECIFICADOS DEL ANTEBRAZO</v>
          </cell>
          <cell r="C8032" t="str">
            <v>00</v>
          </cell>
        </row>
        <row r="8033">
          <cell r="A8033" t="str">
            <v>S599</v>
          </cell>
          <cell r="B8033" t="str">
            <v>TRAUMARISMO NO ESPECIFICADO DEL ANTEBRAZO</v>
          </cell>
          <cell r="C8033" t="str">
            <v>00</v>
          </cell>
        </row>
        <row r="8034">
          <cell r="A8034" t="str">
            <v>S60</v>
          </cell>
          <cell r="B8034" t="str">
            <v>TRAUMATISMO SUPERFICIAL DE LA MUÑECA Y DE LA MANO</v>
          </cell>
          <cell r="C8034" t="str">
            <v>00</v>
          </cell>
        </row>
        <row r="8035">
          <cell r="A8035" t="str">
            <v>S600</v>
          </cell>
          <cell r="B8035" t="str">
            <v>CONTUSION DE DEDO(S) DE LA MANO, SIN DAÑO DE LA(S) UÑA(S)</v>
          </cell>
          <cell r="C8035" t="str">
            <v>00</v>
          </cell>
        </row>
        <row r="8036">
          <cell r="A8036" t="str">
            <v>S601</v>
          </cell>
          <cell r="B8036" t="str">
            <v>CONTUSION DE DEDO(S) DE LA MANO CON DAÑO DE LA(S) UÑA(S)</v>
          </cell>
          <cell r="C8036" t="str">
            <v>00</v>
          </cell>
        </row>
        <row r="8037">
          <cell r="A8037" t="str">
            <v>S602</v>
          </cell>
          <cell r="B8037" t="str">
            <v>CONTUSION DE OTRAS PARTES DE LA MUÑECA Y DE LA MANO</v>
          </cell>
          <cell r="C8037" t="str">
            <v>00</v>
          </cell>
        </row>
        <row r="8038">
          <cell r="A8038" t="str">
            <v>S607</v>
          </cell>
          <cell r="B8038" t="str">
            <v>TRAUMATISMOS SUPERFICIALES MULTIPLES DE LA MUÑECA Y DE LA MANO</v>
          </cell>
          <cell r="C8038" t="str">
            <v>00</v>
          </cell>
        </row>
        <row r="8039">
          <cell r="A8039" t="str">
            <v>S608</v>
          </cell>
          <cell r="B8039" t="str">
            <v>OTROS TRAUMATISMOS SUPERFICIALES  DE LA MUÑECA Y DE LA MANO</v>
          </cell>
          <cell r="C8039" t="str">
            <v>00</v>
          </cell>
        </row>
        <row r="8040">
          <cell r="A8040" t="str">
            <v>S609</v>
          </cell>
          <cell r="B8040" t="str">
            <v>TRAUMATISMO SUPERFICIAL DE LA MUÑECA Y DE LA MANO, NO ESPECIFICADO</v>
          </cell>
          <cell r="C8040" t="str">
            <v>00</v>
          </cell>
        </row>
        <row r="8041">
          <cell r="A8041" t="str">
            <v>S61</v>
          </cell>
          <cell r="B8041" t="str">
            <v>HERIDA DE LA MUÑECA Y DE LA MANO</v>
          </cell>
          <cell r="C8041" t="str">
            <v>00</v>
          </cell>
        </row>
        <row r="8042">
          <cell r="A8042" t="str">
            <v>S610</v>
          </cell>
          <cell r="B8042" t="str">
            <v>HERIDA DE DEDO(S) DE LA MANO, SIN DAÑO DE LA(S) UÑA(S)</v>
          </cell>
          <cell r="C8042" t="str">
            <v>00</v>
          </cell>
        </row>
        <row r="8043">
          <cell r="A8043" t="str">
            <v>S611</v>
          </cell>
          <cell r="B8043" t="str">
            <v>HERIDA DE DEDO(S) DE LA MANO, CON DAÑO DE LA(S) UÑA(S)</v>
          </cell>
          <cell r="C8043" t="str">
            <v>00</v>
          </cell>
        </row>
        <row r="8044">
          <cell r="A8044" t="str">
            <v>S617</v>
          </cell>
          <cell r="B8044" t="str">
            <v>HERIDAS MULTIPLES DE LA MUÑECA Y DE LA MANO</v>
          </cell>
          <cell r="C8044" t="str">
            <v>00</v>
          </cell>
        </row>
        <row r="8045">
          <cell r="A8045" t="str">
            <v>S618</v>
          </cell>
          <cell r="B8045" t="str">
            <v>HERIDA DE OTRAS PARTES DE LA MUÑECA  Y DE LA MANO</v>
          </cell>
          <cell r="C8045" t="str">
            <v>00</v>
          </cell>
        </row>
        <row r="8046">
          <cell r="A8046" t="str">
            <v>S619</v>
          </cell>
          <cell r="B8046" t="str">
            <v>HERIDA DE LA MUÑECA Y DE LA MANO, PARTE NO ESPECIFICADA</v>
          </cell>
          <cell r="C8046" t="str">
            <v>00</v>
          </cell>
        </row>
        <row r="8047">
          <cell r="A8047" t="str">
            <v>S62</v>
          </cell>
          <cell r="B8047" t="str">
            <v>FRACTURA A NIVEL DE LA MUÑECA Y DE LA MANO</v>
          </cell>
          <cell r="C8047" t="str">
            <v>00</v>
          </cell>
        </row>
        <row r="8048">
          <cell r="A8048" t="str">
            <v>S620</v>
          </cell>
          <cell r="B8048" t="str">
            <v>FRACTURA DEL HUESO ESCAFOIDES (NAVICULAR) DE LA MANO</v>
          </cell>
          <cell r="C8048" t="str">
            <v>00</v>
          </cell>
        </row>
        <row r="8049">
          <cell r="A8049" t="str">
            <v>S621</v>
          </cell>
          <cell r="B8049" t="str">
            <v>FRACTURA DE OTRO(S) HUESO(S) DEL CARPO</v>
          </cell>
          <cell r="C8049" t="str">
            <v>00</v>
          </cell>
        </row>
        <row r="8050">
          <cell r="A8050" t="str">
            <v>S622</v>
          </cell>
          <cell r="B8050" t="str">
            <v>FRACTURA DEL PRIMER METACARPIANO</v>
          </cell>
          <cell r="C8050" t="str">
            <v>00</v>
          </cell>
        </row>
        <row r="8051">
          <cell r="A8051" t="str">
            <v>S623</v>
          </cell>
          <cell r="B8051" t="str">
            <v>FRACTURA DE OTROS HUESOS METACARPIANOS</v>
          </cell>
          <cell r="C8051" t="str">
            <v>00</v>
          </cell>
        </row>
        <row r="8052">
          <cell r="A8052" t="str">
            <v>S624</v>
          </cell>
          <cell r="B8052" t="str">
            <v>FRACTURAS MULTIPLES DE HUESOS METACARPIANOS</v>
          </cell>
          <cell r="C8052" t="str">
            <v>00</v>
          </cell>
        </row>
        <row r="8053">
          <cell r="A8053" t="str">
            <v>S625</v>
          </cell>
          <cell r="B8053" t="str">
            <v>FRACTURA PULGAR</v>
          </cell>
          <cell r="C8053" t="str">
            <v>00</v>
          </cell>
        </row>
        <row r="8054">
          <cell r="A8054" t="str">
            <v>S626</v>
          </cell>
          <cell r="B8054" t="str">
            <v>FRACTURA DE OTRO DEDO DE LA MANO</v>
          </cell>
          <cell r="C8054" t="str">
            <v>00</v>
          </cell>
        </row>
        <row r="8055">
          <cell r="A8055" t="str">
            <v>S627</v>
          </cell>
          <cell r="B8055" t="str">
            <v>FRACTURAS MULTIPLES DE LOS DEDOS DE LA MANO</v>
          </cell>
          <cell r="C8055" t="str">
            <v>00</v>
          </cell>
        </row>
        <row r="8056">
          <cell r="A8056" t="str">
            <v>S628</v>
          </cell>
          <cell r="B8056" t="str">
            <v>FRACTURA DE OTRAS PARTES Y DE LAS NO ESPECIFICADAS DE LA MUÑECA Y DE L</v>
          </cell>
          <cell r="C8056" t="str">
            <v>00</v>
          </cell>
        </row>
        <row r="8057">
          <cell r="A8057" t="str">
            <v>S63</v>
          </cell>
          <cell r="B8057" t="str">
            <v>LUXACION, ESGUINCE Y TORCEDURA DE ARTIC. Y LIGAM. A NIVEL DE LA MUÑECA</v>
          </cell>
          <cell r="C8057" t="str">
            <v>00</v>
          </cell>
        </row>
        <row r="8058">
          <cell r="A8058" t="str">
            <v>S630</v>
          </cell>
          <cell r="B8058" t="str">
            <v>LUXACION DE LA MUÑECA</v>
          </cell>
          <cell r="C8058" t="str">
            <v>00</v>
          </cell>
        </row>
        <row r="8059">
          <cell r="A8059" t="str">
            <v>S631</v>
          </cell>
          <cell r="B8059" t="str">
            <v>LUXACION DE DEDOS DE LA MANO</v>
          </cell>
          <cell r="C8059" t="str">
            <v>00</v>
          </cell>
        </row>
        <row r="8060">
          <cell r="A8060" t="str">
            <v>S632</v>
          </cell>
          <cell r="B8060" t="str">
            <v>LUXACIONES MULTIPLES DE DEDOS DE LA MANO</v>
          </cell>
          <cell r="C8060" t="str">
            <v>00</v>
          </cell>
        </row>
        <row r="8061">
          <cell r="A8061" t="str">
            <v>S633</v>
          </cell>
          <cell r="B8061" t="str">
            <v>RUPTURA TRAUMATICA DE LIGAMENTOS DE LA MUÑECA Y DEL CARPO</v>
          </cell>
          <cell r="C8061" t="str">
            <v>00</v>
          </cell>
        </row>
        <row r="8062">
          <cell r="A8062" t="str">
            <v>S634</v>
          </cell>
          <cell r="B8062" t="str">
            <v>RUPTURA TRAUM. DE LIGAM. DEL DEOD DE LA MANO EN LA(S) ARTIC. METACARPO</v>
          </cell>
          <cell r="C8062" t="str">
            <v>00</v>
          </cell>
        </row>
        <row r="8063">
          <cell r="A8063" t="str">
            <v>S635</v>
          </cell>
          <cell r="B8063" t="str">
            <v>ESGUINCE Y TORCEDURA DE LA MUÑECA</v>
          </cell>
          <cell r="C8063" t="str">
            <v>00</v>
          </cell>
        </row>
        <row r="8064">
          <cell r="A8064" t="str">
            <v>S636</v>
          </cell>
          <cell r="B8064" t="str">
            <v>ESGUINCE Y TORCEDURAS DE DEDO(S) DE LA MANO</v>
          </cell>
          <cell r="C8064" t="str">
            <v>00</v>
          </cell>
        </row>
        <row r="8065">
          <cell r="A8065" t="str">
            <v>S637</v>
          </cell>
          <cell r="B8065" t="str">
            <v>ESGUINCES Y TORCEDURAS DE OTRAS PARTES Y DE LAS NO ESPECIF. DE LA MUÑE</v>
          </cell>
          <cell r="C8065" t="str">
            <v>00</v>
          </cell>
        </row>
        <row r="8066">
          <cell r="A8066" t="str">
            <v>S64</v>
          </cell>
          <cell r="B8066" t="str">
            <v>TRAUMATISMO DE NERVIOS A NIVEL DE LA MUÑECA Y DE LA MANO</v>
          </cell>
          <cell r="C8066" t="str">
            <v>00</v>
          </cell>
        </row>
        <row r="8067">
          <cell r="A8067" t="str">
            <v>S640</v>
          </cell>
          <cell r="B8067" t="str">
            <v>TRAUMATISMO DEL NERVIO CUBITAL A NIVEL DE LA MUÑECA Y DE LA MANO</v>
          </cell>
          <cell r="C8067" t="str">
            <v>00</v>
          </cell>
        </row>
        <row r="8068">
          <cell r="A8068" t="str">
            <v>S641</v>
          </cell>
          <cell r="B8068" t="str">
            <v>TRAUMATISMO DEL NERVIO MEDIANO A NIVEL DE LA MUÑECA Y DE LA MANO</v>
          </cell>
          <cell r="C8068" t="str">
            <v>00</v>
          </cell>
        </row>
        <row r="8069">
          <cell r="A8069" t="str">
            <v>S642</v>
          </cell>
          <cell r="B8069" t="str">
            <v>TRAUMATISMO DEL NERVIO RADIAL A NIVEL DE LA MUÑECA Y DE LA MANO</v>
          </cell>
          <cell r="C8069" t="str">
            <v>00</v>
          </cell>
        </row>
        <row r="8070">
          <cell r="A8070" t="str">
            <v>S643</v>
          </cell>
          <cell r="B8070" t="str">
            <v>TRAUMATISMO DEL NERVIO DIGITAL DEL PULGAR</v>
          </cell>
          <cell r="C8070" t="str">
            <v>00</v>
          </cell>
        </row>
        <row r="8071">
          <cell r="A8071" t="str">
            <v>S644</v>
          </cell>
          <cell r="B8071" t="str">
            <v>TRAUMATISMO DEL NERVIO DIGITAL DE OTRO DEDO</v>
          </cell>
          <cell r="C8071" t="str">
            <v>00</v>
          </cell>
        </row>
        <row r="8072">
          <cell r="A8072" t="str">
            <v>S647</v>
          </cell>
          <cell r="B8072" t="str">
            <v>TRAUMATISMO DE MULTIPLES NERVIOS A NIVEL DE LA MUÑECA Y DE LA MANO</v>
          </cell>
          <cell r="C8072" t="str">
            <v>00</v>
          </cell>
        </row>
        <row r="8073">
          <cell r="A8073" t="str">
            <v>S648</v>
          </cell>
          <cell r="B8073" t="str">
            <v>TRAUMATISMO DE OTROS NERVIOS A NIVEL DE LA MUÑECA Y DE LA MANO</v>
          </cell>
          <cell r="C8073" t="str">
            <v>00</v>
          </cell>
        </row>
        <row r="8074">
          <cell r="A8074" t="str">
            <v>S649</v>
          </cell>
          <cell r="B8074" t="str">
            <v>TRAUMATISMO DE NERVIO NO ESPECIF. A NIVEL DE LA MUÑECA Y DE LA MANO</v>
          </cell>
          <cell r="C8074" t="str">
            <v>00</v>
          </cell>
        </row>
        <row r="8075">
          <cell r="A8075" t="str">
            <v>S65</v>
          </cell>
          <cell r="B8075" t="str">
            <v>TRAUMATISMO DE VASOS SANGUINEOS A NIVEL DE LA MUÑECA Y DE LA MANO</v>
          </cell>
          <cell r="C8075" t="str">
            <v>00</v>
          </cell>
        </row>
        <row r="8076">
          <cell r="A8076" t="str">
            <v>S650</v>
          </cell>
          <cell r="B8076" t="str">
            <v>TRAUMATISMO DE LA ARTERIA CUBITAL A NIVEL DE LA MUÑECA Y DE LA MANO</v>
          </cell>
          <cell r="C8076" t="str">
            <v>00</v>
          </cell>
        </row>
        <row r="8077">
          <cell r="A8077" t="str">
            <v>S651</v>
          </cell>
          <cell r="B8077" t="str">
            <v>TRAUMATISMO DE LA ARTERIA RADIAL A NIVEL DE LA MUÑECA Y DE LA MANO</v>
          </cell>
          <cell r="C8077" t="str">
            <v>00</v>
          </cell>
        </row>
        <row r="8078">
          <cell r="A8078" t="str">
            <v>S652</v>
          </cell>
          <cell r="B8078" t="str">
            <v>TRAUMATISMO DEL ARCO PALMAR SUPERFICIAL</v>
          </cell>
          <cell r="C8078" t="str">
            <v>00</v>
          </cell>
        </row>
        <row r="8079">
          <cell r="A8079" t="str">
            <v>S653</v>
          </cell>
          <cell r="B8079" t="str">
            <v>TRAUMATISMO DEL ARCO PALMAR PROFUNDO</v>
          </cell>
          <cell r="C8079" t="str">
            <v>00</v>
          </cell>
        </row>
        <row r="8080">
          <cell r="A8080" t="str">
            <v>S654</v>
          </cell>
          <cell r="B8080" t="str">
            <v>TRAUMATISMO DE VASO(S) SANGUINEO(S) DEL PULGAR</v>
          </cell>
          <cell r="C8080" t="str">
            <v>00</v>
          </cell>
        </row>
        <row r="8081">
          <cell r="A8081" t="str">
            <v>S655</v>
          </cell>
          <cell r="B8081" t="str">
            <v>TRAUMATISMO DE VASO(S) SANGUINEO(S)  DE OTRO DEDO</v>
          </cell>
          <cell r="C8081" t="str">
            <v>00</v>
          </cell>
        </row>
        <row r="8082">
          <cell r="A8082" t="str">
            <v>S657</v>
          </cell>
          <cell r="B8082" t="str">
            <v>TRAUMATISMO DE MULTIPLES VASOS SANGU. A NIVEL DE LA MUÑECA Y DE LA MAN</v>
          </cell>
          <cell r="C8082" t="str">
            <v>00</v>
          </cell>
        </row>
        <row r="8083">
          <cell r="A8083" t="str">
            <v>S658</v>
          </cell>
          <cell r="B8083" t="str">
            <v>TRAUM. DE OTROS VASOS SANGU. A NIVEL DE LA MUÑECA Y DE LA MANO</v>
          </cell>
          <cell r="C8083" t="str">
            <v>00</v>
          </cell>
        </row>
        <row r="8084">
          <cell r="A8084" t="str">
            <v>S659</v>
          </cell>
          <cell r="B8084" t="str">
            <v>TRAUM. DE VASO SANGU. NO ESPECIF. A NUVEL DE LA MUÑECA Y DE LA MANO</v>
          </cell>
          <cell r="C8084" t="str">
            <v>00</v>
          </cell>
        </row>
        <row r="8085">
          <cell r="A8085" t="str">
            <v>S66</v>
          </cell>
          <cell r="B8085" t="str">
            <v>TRAUM. DE TENDON Y MUSCULO A NIVEL DE LA MUÑECA Y DE LA MANO</v>
          </cell>
          <cell r="C8085" t="str">
            <v>00</v>
          </cell>
        </row>
        <row r="8086">
          <cell r="A8086" t="str">
            <v>S660</v>
          </cell>
          <cell r="B8086" t="str">
            <v>TRAUM. DEL TENDON Y MUSC. FLEXOR LARGO DEL PULGAR A NIVEL DE LA MUÑECA</v>
          </cell>
          <cell r="C8086" t="str">
            <v>00</v>
          </cell>
        </row>
        <row r="8087">
          <cell r="A8087" t="str">
            <v>S661</v>
          </cell>
          <cell r="B8087" t="str">
            <v>TRAUM. DEL TENDON Y MUSC. FLEXOR DE OTRO DEDO A NIVEL DE LA MUÑECA</v>
          </cell>
          <cell r="C8087" t="str">
            <v>00</v>
          </cell>
        </row>
        <row r="8088">
          <cell r="A8088" t="str">
            <v>S662</v>
          </cell>
          <cell r="B8088" t="str">
            <v>TRAUM. DEL TENDON Y MUSC. EXTENSOR DEL PULGAR A NIVEL DE LA MUÑECA</v>
          </cell>
          <cell r="C8088" t="str">
            <v>00</v>
          </cell>
        </row>
        <row r="8089">
          <cell r="A8089" t="str">
            <v>S663</v>
          </cell>
          <cell r="B8089" t="str">
            <v>TRAUM. DEL TENDON Y MUSC. EXTENSOR DE OTRO(S) DEDO(S) A NIVEL DE LA MU</v>
          </cell>
          <cell r="C8089" t="str">
            <v>00</v>
          </cell>
        </row>
        <row r="8090">
          <cell r="A8090" t="str">
            <v>S664</v>
          </cell>
          <cell r="B8090" t="str">
            <v>TRAUM. DEL MUSC. Y TENDON INTRINSECO DEL PULGAR A NIVEL DE LA MUÑECA</v>
          </cell>
          <cell r="C8090" t="str">
            <v>00</v>
          </cell>
        </row>
        <row r="8091">
          <cell r="A8091" t="str">
            <v>S665</v>
          </cell>
          <cell r="B8091" t="str">
            <v>TRAUM. DEL MUSC. Y TENDON INTRINSECO DE OTRO(S) DEDO(S) A NIVEL DE LA</v>
          </cell>
          <cell r="C8091" t="str">
            <v>00</v>
          </cell>
        </row>
        <row r="8092">
          <cell r="A8092" t="str">
            <v>S666</v>
          </cell>
          <cell r="B8092" t="str">
            <v>TRAUM. DE MULT. TENDONES Y MUSC. FLEXORES A NIVEL DE LA MUÑECA Y DE LA</v>
          </cell>
          <cell r="C8092" t="str">
            <v>00</v>
          </cell>
        </row>
        <row r="8093">
          <cell r="A8093" t="str">
            <v>S667</v>
          </cell>
          <cell r="B8093" t="str">
            <v>TRAUM. DE MULT. TENDONES Y MUSC. EXTENSORES A NIVEL DE LA MUÑECA Y DE</v>
          </cell>
          <cell r="C8093" t="str">
            <v>00</v>
          </cell>
        </row>
        <row r="8094">
          <cell r="A8094" t="str">
            <v>S668</v>
          </cell>
          <cell r="B8094" t="str">
            <v>TRAUM. DE OTROS TENDONES Y MUSC. A NIVEL DE LA MUÑECA Y DE LA MANO</v>
          </cell>
          <cell r="C8094" t="str">
            <v>00</v>
          </cell>
        </row>
        <row r="8095">
          <cell r="A8095" t="str">
            <v>S669</v>
          </cell>
          <cell r="B8095" t="str">
            <v>TRAUM. DE TENDON Y MUSC. NO ESPECIF. A NIVEL DE LA MUÑECA Y DE LA MANO</v>
          </cell>
          <cell r="C8095" t="str">
            <v>00</v>
          </cell>
        </row>
        <row r="8096">
          <cell r="A8096" t="str">
            <v>S67</v>
          </cell>
          <cell r="B8096" t="str">
            <v>TRAUMATISMO POR APLASTAMIENTO DE LA MUÑECA Y DE LA MANO</v>
          </cell>
          <cell r="C8096" t="str">
            <v>00</v>
          </cell>
        </row>
        <row r="8097">
          <cell r="A8097" t="str">
            <v>S670</v>
          </cell>
          <cell r="B8097" t="str">
            <v>TRAUMATISMO POR APLASTAMIENTO DEL PULGAR Y OTRO(S) DEDO(S)</v>
          </cell>
          <cell r="C8097" t="str">
            <v>00</v>
          </cell>
        </row>
        <row r="8098">
          <cell r="A8098" t="str">
            <v>S678</v>
          </cell>
          <cell r="B8098" t="str">
            <v>TRAUM. POR APLAT. DE OTRAS PARTES Y DE LAS NO ESPECIF. DE LA MUÑECA Y</v>
          </cell>
          <cell r="C8098" t="str">
            <v>00</v>
          </cell>
        </row>
        <row r="8099">
          <cell r="A8099" t="str">
            <v>S68</v>
          </cell>
          <cell r="B8099" t="str">
            <v>AMPUTACION TRAUMATICA DE LA MUÑECA Y DE LA MANO</v>
          </cell>
          <cell r="C8099" t="str">
            <v>00</v>
          </cell>
        </row>
        <row r="8100">
          <cell r="A8100" t="str">
            <v>S680</v>
          </cell>
          <cell r="B8100" t="str">
            <v>AMPUTACION TRAUMATICA DEL PULGAR (COMPLETA) (PARCIAL)</v>
          </cell>
          <cell r="C8100" t="str">
            <v>00</v>
          </cell>
        </row>
        <row r="8101">
          <cell r="A8101" t="str">
            <v>S681</v>
          </cell>
          <cell r="B8101" t="str">
            <v>AMPUTACION TRAUMATICA DE OTRO DEDO UNICO (COMPLETA) (PARCIAL)</v>
          </cell>
          <cell r="C8101" t="str">
            <v>00</v>
          </cell>
        </row>
        <row r="8102">
          <cell r="A8102" t="str">
            <v>S682</v>
          </cell>
          <cell r="B8102" t="str">
            <v>AMPUTACION TRAUMATICA DE DOS O MAS DEDOS SOLAMENTE (CMPL.) (PARCIAL)</v>
          </cell>
          <cell r="C8102" t="str">
            <v>00</v>
          </cell>
        </row>
        <row r="8103">
          <cell r="A8103" t="str">
            <v>S683</v>
          </cell>
          <cell r="B8103" t="str">
            <v>AMPUT. TRAUM. COMBINADA (DE PARTE) DE DEDO(S) CON OTRAS PARTES DE LA M</v>
          </cell>
          <cell r="C8103" t="str">
            <v>00</v>
          </cell>
        </row>
        <row r="8104">
          <cell r="A8104" t="str">
            <v>S684</v>
          </cell>
          <cell r="B8104" t="str">
            <v>AMPUTACION TRAUMATICA DE LA MANO A NIVEL DE LA MUÑECA</v>
          </cell>
          <cell r="C8104" t="str">
            <v>00</v>
          </cell>
        </row>
        <row r="8105">
          <cell r="A8105" t="str">
            <v>S688</v>
          </cell>
          <cell r="B8105" t="str">
            <v>AMPUTACION TRAUMATICA DE OTRAS PARTES DE LA MUÑECA Y DE LA MANO</v>
          </cell>
          <cell r="C8105" t="str">
            <v>00</v>
          </cell>
        </row>
        <row r="8106">
          <cell r="A8106" t="str">
            <v>S689</v>
          </cell>
          <cell r="B8106" t="str">
            <v>AMPUTACION TRAUMATICA DE LA MUÑECA Y DE LA MANO, NIVEL NO ESPECIFICADO</v>
          </cell>
          <cell r="C8106" t="str">
            <v>00</v>
          </cell>
        </row>
        <row r="8107">
          <cell r="A8107" t="str">
            <v>S69</v>
          </cell>
          <cell r="B8107" t="str">
            <v>OTROS TRAUMATISMOS Y LOS NO ESPECIFICADOS DE LA MUÑECA Y DE LA MANO</v>
          </cell>
          <cell r="C8107" t="str">
            <v>00</v>
          </cell>
        </row>
        <row r="8108">
          <cell r="A8108" t="str">
            <v>S697</v>
          </cell>
          <cell r="B8108" t="str">
            <v>TRAUMATISMOS MULTIPLES DE LA MUÑECA Y DE LA MANO</v>
          </cell>
          <cell r="C8108" t="str">
            <v>00</v>
          </cell>
        </row>
        <row r="8109">
          <cell r="A8109" t="str">
            <v>S698</v>
          </cell>
          <cell r="B8109" t="str">
            <v>OTROS TRAUMATIMOS ESPECIFICADOS DE LA MUÑECA Y DE LA MANO</v>
          </cell>
          <cell r="C8109" t="str">
            <v>00</v>
          </cell>
        </row>
        <row r="8110">
          <cell r="A8110" t="str">
            <v>S699</v>
          </cell>
          <cell r="B8110" t="str">
            <v>TRAUMATISMO NO ESPECIFICADO DE LA MUÑECA Y DE LA MANO</v>
          </cell>
          <cell r="C8110" t="str">
            <v>00</v>
          </cell>
        </row>
        <row r="8111">
          <cell r="A8111" t="str">
            <v>S70</v>
          </cell>
          <cell r="B8111" t="str">
            <v>TRAUMATISMO SUPERFICIAL DE LA CADERA Y DEL MUSLO</v>
          </cell>
          <cell r="C8111" t="str">
            <v>00</v>
          </cell>
        </row>
        <row r="8112">
          <cell r="A8112" t="str">
            <v>S700</v>
          </cell>
          <cell r="B8112" t="str">
            <v>CONTUSION DE LA CADERA</v>
          </cell>
          <cell r="C8112" t="str">
            <v>00</v>
          </cell>
        </row>
        <row r="8113">
          <cell r="A8113" t="str">
            <v>S701</v>
          </cell>
          <cell r="B8113" t="str">
            <v>CONTUSION DEL MUSLO</v>
          </cell>
          <cell r="C8113" t="str">
            <v>00</v>
          </cell>
        </row>
        <row r="8114">
          <cell r="A8114" t="str">
            <v>S707</v>
          </cell>
          <cell r="B8114" t="str">
            <v>TRAUMATISMOS SUPERFICIALES MULTIPLES DE LA CADERA Y DEL MUSLO</v>
          </cell>
          <cell r="C8114" t="str">
            <v>00</v>
          </cell>
        </row>
        <row r="8115">
          <cell r="A8115" t="str">
            <v>S708</v>
          </cell>
          <cell r="B8115" t="str">
            <v>OTROS TRAUMATISMOS SUPERFICIALES DE LA CADERA Y DEL MUSLO</v>
          </cell>
          <cell r="C8115" t="str">
            <v>00</v>
          </cell>
        </row>
        <row r="8116">
          <cell r="A8116" t="str">
            <v>S709</v>
          </cell>
          <cell r="B8116" t="str">
            <v>TRAUMATISMO SUPERFICIAL DE LA CADERA Y DEL MUSLO, NO ESPECIFICADO</v>
          </cell>
          <cell r="C8116" t="str">
            <v>00</v>
          </cell>
        </row>
        <row r="8117">
          <cell r="A8117" t="str">
            <v>S71</v>
          </cell>
          <cell r="B8117" t="str">
            <v>HERIDA DE LA CADERA Y DEL MUSLO</v>
          </cell>
          <cell r="C8117" t="str">
            <v>00</v>
          </cell>
        </row>
        <row r="8118">
          <cell r="A8118" t="str">
            <v>S710</v>
          </cell>
          <cell r="B8118" t="str">
            <v>HERIDA DE LA CADERA</v>
          </cell>
          <cell r="C8118" t="str">
            <v>00</v>
          </cell>
        </row>
        <row r="8119">
          <cell r="A8119" t="str">
            <v>S711</v>
          </cell>
          <cell r="B8119" t="str">
            <v>HERIDA DEL MUSLO</v>
          </cell>
          <cell r="C8119" t="str">
            <v>00</v>
          </cell>
        </row>
        <row r="8120">
          <cell r="A8120" t="str">
            <v>S717</v>
          </cell>
          <cell r="B8120" t="str">
            <v>HERIDAS MULTIPLES DE LA CADERA Y DEL MUSLO</v>
          </cell>
          <cell r="C8120" t="str">
            <v>00</v>
          </cell>
        </row>
        <row r="8121">
          <cell r="A8121" t="str">
            <v>S718</v>
          </cell>
          <cell r="B8121" t="str">
            <v>HERIDA DE OTRAS PARTES Y DE LAS NO ESPECIFICADAS DE LA CINTURA PELVICA</v>
          </cell>
          <cell r="C8121" t="str">
            <v>00</v>
          </cell>
        </row>
        <row r="8122">
          <cell r="A8122" t="str">
            <v>S72</v>
          </cell>
          <cell r="B8122" t="str">
            <v>FRACTURA DEL FEMUR</v>
          </cell>
          <cell r="C8122" t="str">
            <v>00</v>
          </cell>
        </row>
        <row r="8123">
          <cell r="A8123" t="str">
            <v>S720</v>
          </cell>
          <cell r="B8123" t="str">
            <v>FRACTURA DEL CUELLO DE FEMUR</v>
          </cell>
          <cell r="C8123" t="str">
            <v>00</v>
          </cell>
        </row>
        <row r="8124">
          <cell r="A8124" t="str">
            <v>S721</v>
          </cell>
          <cell r="B8124" t="str">
            <v>FRACTURA PERTROCANTERIANA</v>
          </cell>
          <cell r="C8124" t="str">
            <v>00</v>
          </cell>
        </row>
        <row r="8125">
          <cell r="A8125" t="str">
            <v>S722</v>
          </cell>
          <cell r="B8125" t="str">
            <v>FRACTURA SUBTROCANTERIANA</v>
          </cell>
          <cell r="C8125" t="str">
            <v>00</v>
          </cell>
        </row>
        <row r="8126">
          <cell r="A8126" t="str">
            <v>S723</v>
          </cell>
          <cell r="B8126" t="str">
            <v>FRACTURA DE LA DIAFISIS DEL FEMUR</v>
          </cell>
          <cell r="C8126" t="str">
            <v>00</v>
          </cell>
        </row>
        <row r="8127">
          <cell r="A8127" t="str">
            <v>S724</v>
          </cell>
          <cell r="B8127" t="str">
            <v>FRACTURA DE LA EPIFISIS INFERIOR DEL FEMUR</v>
          </cell>
          <cell r="C8127" t="str">
            <v>00</v>
          </cell>
        </row>
        <row r="8128">
          <cell r="A8128" t="str">
            <v>S727</v>
          </cell>
          <cell r="B8128" t="str">
            <v>FRACTURAS MULTIPLES DEL FEMUR</v>
          </cell>
          <cell r="C8128" t="str">
            <v>00</v>
          </cell>
        </row>
        <row r="8129">
          <cell r="A8129" t="str">
            <v>S728</v>
          </cell>
          <cell r="B8129" t="str">
            <v>FRACTURAS DE OTRAS PARTES DEL FEMUR</v>
          </cell>
          <cell r="C8129" t="str">
            <v>00</v>
          </cell>
        </row>
        <row r="8130">
          <cell r="A8130" t="str">
            <v>S729</v>
          </cell>
          <cell r="B8130" t="str">
            <v>FRACTURA DEL FEMUR, PARTE NO ESPECIFICADA</v>
          </cell>
          <cell r="C8130" t="str">
            <v>00</v>
          </cell>
        </row>
        <row r="8131">
          <cell r="A8131" t="str">
            <v>S73</v>
          </cell>
          <cell r="B8131" t="str">
            <v>LUXACION, ESGUINCE Y TORCEDURA DE LA ARTIC. Y DE LOS LIG. DE LA CADERA</v>
          </cell>
          <cell r="C8131" t="str">
            <v>00</v>
          </cell>
        </row>
        <row r="8132">
          <cell r="A8132" t="str">
            <v>S730</v>
          </cell>
          <cell r="B8132" t="str">
            <v>LUXACION DE LA CADERA</v>
          </cell>
          <cell r="C8132" t="str">
            <v>00</v>
          </cell>
        </row>
        <row r="8133">
          <cell r="A8133" t="str">
            <v>S731</v>
          </cell>
          <cell r="B8133" t="str">
            <v>ESGUINCES Y TORCEDURAS DE LA CADERA</v>
          </cell>
          <cell r="C8133" t="str">
            <v>00</v>
          </cell>
        </row>
        <row r="8134">
          <cell r="A8134" t="str">
            <v>S74</v>
          </cell>
          <cell r="B8134" t="str">
            <v>TRAUMATISMO DE NERVIOS A NIVEL DE LA CADERA Y DEL MUSLO</v>
          </cell>
          <cell r="C8134" t="str">
            <v>00</v>
          </cell>
        </row>
        <row r="8135">
          <cell r="A8135" t="str">
            <v>S740</v>
          </cell>
          <cell r="B8135" t="str">
            <v>TRAUMATISMO DEL NERVIO CIATICO A NIVEL DE LA CADERA Y DEL MUSLO</v>
          </cell>
          <cell r="C8135" t="str">
            <v>00</v>
          </cell>
        </row>
        <row r="8136">
          <cell r="A8136" t="str">
            <v>S741</v>
          </cell>
          <cell r="B8136" t="str">
            <v>TRAUMATISMO DEL NERVIO FEMOROCUTANEO A NIVEL DE LA CADERA Y DEL MUSLO</v>
          </cell>
          <cell r="C8136" t="str">
            <v>00</v>
          </cell>
        </row>
        <row r="8137">
          <cell r="A8137" t="str">
            <v>S742</v>
          </cell>
          <cell r="B8137" t="str">
            <v>TRAUMATISMO DEL NERVIO SENSORIAL CUTANEO A NIVEL DE LA CADERA Y DEL MU</v>
          </cell>
          <cell r="C8137" t="str">
            <v>00</v>
          </cell>
        </row>
        <row r="8138">
          <cell r="A8138" t="str">
            <v>S747</v>
          </cell>
          <cell r="B8138" t="str">
            <v>TRAUMATISMO DE NERVIOS MULTIPLES A NIVEL DE LA CADERA Y DEL MUSLO</v>
          </cell>
          <cell r="C8138" t="str">
            <v>00</v>
          </cell>
        </row>
        <row r="8139">
          <cell r="A8139" t="str">
            <v>S748</v>
          </cell>
          <cell r="B8139" t="str">
            <v>TRAUMATISMO DE OTROS NERVIOS A NIVEL DE LA CADERA Y DEL MUSLO</v>
          </cell>
          <cell r="C8139" t="str">
            <v>00</v>
          </cell>
        </row>
        <row r="8140">
          <cell r="A8140" t="str">
            <v>S749</v>
          </cell>
          <cell r="B8140" t="str">
            <v>TRAUM. DE NERVIO NO ESPECIF. A NIVEL DE LA CADERA Y DEL MUSLO</v>
          </cell>
          <cell r="C8140" t="str">
            <v>00</v>
          </cell>
        </row>
        <row r="8141">
          <cell r="A8141" t="str">
            <v>S75</v>
          </cell>
          <cell r="B8141" t="str">
            <v>TRAUMATISMO DE VASOS SANGUINEOS A NIVEL DE LA CADERA Y DEL MUSLO</v>
          </cell>
          <cell r="C8141" t="str">
            <v>00</v>
          </cell>
        </row>
        <row r="8142">
          <cell r="A8142" t="str">
            <v>S750</v>
          </cell>
          <cell r="B8142" t="str">
            <v>TRAUMATISMO DE LA ARTERIA FEMORAL</v>
          </cell>
          <cell r="C8142" t="str">
            <v>00</v>
          </cell>
        </row>
        <row r="8143">
          <cell r="A8143" t="str">
            <v>S751</v>
          </cell>
          <cell r="B8143" t="str">
            <v>TRAUMATISMO DE LA VENA FEMORAL A NIVEL DE LA CADERA Y DEL MUSLO</v>
          </cell>
          <cell r="C8143" t="str">
            <v>00</v>
          </cell>
        </row>
        <row r="8144">
          <cell r="A8144" t="str">
            <v>S752</v>
          </cell>
          <cell r="B8144" t="str">
            <v>TRAUMATISMO DE LA GRAN VENA SAFENA A NIVEL DE LA CADERA Y DEL MUSLO</v>
          </cell>
          <cell r="C8144" t="str">
            <v>00</v>
          </cell>
        </row>
        <row r="8145">
          <cell r="A8145" t="str">
            <v>S757</v>
          </cell>
          <cell r="B8145" t="str">
            <v>TRAUMATISMO DE MULTIPLES VASOS SANGUIN. A NIVEL DE LA CADERA Y DEL MUS</v>
          </cell>
          <cell r="C8145" t="str">
            <v>00</v>
          </cell>
        </row>
        <row r="8146">
          <cell r="A8146" t="str">
            <v>S758</v>
          </cell>
          <cell r="B8146" t="str">
            <v>TRAUMATISMO DE OTROS VASOS SANGUINEOS A NIVEL DE LA CADERA Y DEL MUSLO</v>
          </cell>
          <cell r="C8146" t="str">
            <v>00</v>
          </cell>
        </row>
        <row r="8147">
          <cell r="A8147" t="str">
            <v>S759</v>
          </cell>
          <cell r="B8147" t="str">
            <v>TRAUMATISMO DE VASO SANGUINEO NO ESPECIF. A NIVEL DE LA CADERA Y DEL M</v>
          </cell>
          <cell r="C8147" t="str">
            <v>00</v>
          </cell>
        </row>
        <row r="8148">
          <cell r="A8148" t="str">
            <v>S76</v>
          </cell>
          <cell r="B8148" t="str">
            <v>TRAUMATISMO DE TENDON Y MUSCULO A NIVEL DE LA CADERA Y DEL MUSLO</v>
          </cell>
          <cell r="C8148" t="str">
            <v>00</v>
          </cell>
        </row>
        <row r="8149">
          <cell r="A8149" t="str">
            <v>S760</v>
          </cell>
          <cell r="B8149" t="str">
            <v>TRAUMATISMO DEL TENDON Y MUSCULO DE LA CADERA</v>
          </cell>
          <cell r="C8149" t="str">
            <v>00</v>
          </cell>
        </row>
        <row r="8150">
          <cell r="A8150" t="str">
            <v>S761</v>
          </cell>
          <cell r="B8150" t="str">
            <v>TRAUMATISMO DEL TENDON Y MUSCULO CUADRICEPS</v>
          </cell>
          <cell r="C8150" t="str">
            <v>00</v>
          </cell>
        </row>
        <row r="8151">
          <cell r="A8151" t="str">
            <v>S762</v>
          </cell>
          <cell r="B8151" t="str">
            <v>TRAUMATISMO DEL TENDON Y MUSCULO ADUCTOR MAYOR DEL MUSLO</v>
          </cell>
          <cell r="C8151" t="str">
            <v>00</v>
          </cell>
        </row>
        <row r="8152">
          <cell r="A8152" t="str">
            <v>S763</v>
          </cell>
          <cell r="B8152" t="str">
            <v>TRAUM. DE TENDON Y MUSCULO DEL GRUPO MUSCULAR POST. A NIVEL DEL MUSLO</v>
          </cell>
          <cell r="C8152" t="str">
            <v>00</v>
          </cell>
        </row>
        <row r="8153">
          <cell r="A8153" t="str">
            <v>S764</v>
          </cell>
          <cell r="B8153" t="str">
            <v>TRAUM. DE OTROS TENDONES Y MUSCULOS Y LOS NO ESPECIF. A NIVEL DEL MUSL</v>
          </cell>
          <cell r="C8153" t="str">
            <v>00</v>
          </cell>
        </row>
        <row r="8154">
          <cell r="A8154" t="str">
            <v>S767</v>
          </cell>
          <cell r="B8154" t="str">
            <v>TRAUM. DE MULTIP. TENDONES Y MUSCULOS A NIVEL DE LA CADERA Y DEL MUSLO</v>
          </cell>
          <cell r="C8154" t="str">
            <v>00</v>
          </cell>
        </row>
        <row r="8155">
          <cell r="A8155" t="str">
            <v>S77</v>
          </cell>
          <cell r="B8155" t="str">
            <v>TRAUMATISMO POR APLASTAMIENTO DE LA CADERA Y DEL MUSLO</v>
          </cell>
          <cell r="C8155" t="str">
            <v>00</v>
          </cell>
        </row>
        <row r="8156">
          <cell r="A8156" t="str">
            <v>S770</v>
          </cell>
          <cell r="B8156" t="str">
            <v>TRAUMATISMO POR APLASTAMIENTO DE LA CADERA</v>
          </cell>
          <cell r="C8156" t="str">
            <v>00</v>
          </cell>
        </row>
        <row r="8157">
          <cell r="A8157" t="str">
            <v>S771</v>
          </cell>
          <cell r="B8157" t="str">
            <v>TRAUMATISMO POR APLASTAMIENTO DEL MUSLO</v>
          </cell>
          <cell r="C8157" t="str">
            <v>00</v>
          </cell>
        </row>
        <row r="8158">
          <cell r="A8158" t="str">
            <v>S772</v>
          </cell>
          <cell r="B8158" t="str">
            <v>TRAUMATISMO POR APLASTAMIENTO DE LA CADERA CON EL MUSLO</v>
          </cell>
          <cell r="C8158" t="str">
            <v>00</v>
          </cell>
        </row>
        <row r="8159">
          <cell r="A8159" t="str">
            <v>S78</v>
          </cell>
          <cell r="B8159" t="str">
            <v>AMPUTACION TRAUMATICA DE LA CADERA Y DEL MUSLO</v>
          </cell>
          <cell r="C8159" t="str">
            <v>00</v>
          </cell>
        </row>
        <row r="8160">
          <cell r="A8160" t="str">
            <v>S780</v>
          </cell>
          <cell r="B8160" t="str">
            <v>AMPUTACION TRAUMATICA DE LA ARTICULACION DE LA CADERA</v>
          </cell>
          <cell r="C8160" t="str">
            <v>00</v>
          </cell>
        </row>
        <row r="8161">
          <cell r="A8161" t="str">
            <v>S781</v>
          </cell>
          <cell r="B8161" t="str">
            <v>AMPUTACION TRAUMATICA EN ALGUN NIVEL ENTRE LA CADERA Y LA RODILLA</v>
          </cell>
          <cell r="C8161" t="str">
            <v>00</v>
          </cell>
        </row>
        <row r="8162">
          <cell r="A8162" t="str">
            <v>S789</v>
          </cell>
          <cell r="B8162" t="str">
            <v>AMPUTACION TRAUMATICA DE CADERA Y MUSLO, NIVEL NO ESPECIFICADO</v>
          </cell>
          <cell r="C8162" t="str">
            <v>00</v>
          </cell>
        </row>
        <row r="8163">
          <cell r="A8163" t="str">
            <v>S79</v>
          </cell>
          <cell r="B8163" t="str">
            <v>OTROS TRAUMATISMOS Y LOS NO ESPECIFICADOS DE LA CADERA Y DEL MUSLO</v>
          </cell>
          <cell r="C8163" t="str">
            <v>00</v>
          </cell>
        </row>
        <row r="8164">
          <cell r="A8164" t="str">
            <v>S797</v>
          </cell>
          <cell r="B8164" t="str">
            <v>TRAUMATISMOS MULTIPLES DE LA CADERA Y DEL MUSLO</v>
          </cell>
          <cell r="C8164" t="str">
            <v>00</v>
          </cell>
        </row>
        <row r="8165">
          <cell r="A8165" t="str">
            <v>S798</v>
          </cell>
          <cell r="B8165" t="str">
            <v>OTROS TRAUMATISMOS ESPECIFICADOS DE LA CADERA Y DEL MUSLO</v>
          </cell>
          <cell r="C8165" t="str">
            <v>00</v>
          </cell>
        </row>
        <row r="8166">
          <cell r="A8166" t="str">
            <v>S799</v>
          </cell>
          <cell r="B8166" t="str">
            <v>TRAUMATISMO NO ESPECIFICADO DE LA CADERA Y DEL MUSLO</v>
          </cell>
          <cell r="C8166" t="str">
            <v>00</v>
          </cell>
        </row>
        <row r="8167">
          <cell r="A8167" t="str">
            <v>S80</v>
          </cell>
          <cell r="B8167" t="str">
            <v>TRAUMATISMO SUPERFICIAL DE LA PIERNA</v>
          </cell>
          <cell r="C8167" t="str">
            <v>00</v>
          </cell>
        </row>
        <row r="8168">
          <cell r="A8168" t="str">
            <v>S800</v>
          </cell>
          <cell r="B8168" t="str">
            <v>CONTUSION DE LA RODILLA</v>
          </cell>
          <cell r="C8168" t="str">
            <v>00</v>
          </cell>
        </row>
        <row r="8169">
          <cell r="A8169" t="str">
            <v>S801</v>
          </cell>
          <cell r="B8169" t="str">
            <v>CONTUSION DE OTRAS PARTES Y LAS NO ESPECIFICADAS DE LA PIERNA</v>
          </cell>
          <cell r="C8169" t="str">
            <v>00</v>
          </cell>
        </row>
        <row r="8170">
          <cell r="A8170" t="str">
            <v>S807</v>
          </cell>
          <cell r="B8170" t="str">
            <v>TRAUMATISMOS SUPERFICIALES MULTIPLES DE LA PIERNA</v>
          </cell>
          <cell r="C8170" t="str">
            <v>00</v>
          </cell>
        </row>
        <row r="8171">
          <cell r="A8171" t="str">
            <v>S808</v>
          </cell>
          <cell r="B8171" t="str">
            <v>OTROS TRAUMATISMOS SUPERFICIALES DE LA PIERNA</v>
          </cell>
          <cell r="C8171" t="str">
            <v>00</v>
          </cell>
        </row>
        <row r="8172">
          <cell r="A8172" t="str">
            <v>S809</v>
          </cell>
          <cell r="B8172" t="str">
            <v>TRAUMATISMO SUPERFICIAL DE LA PIERNA, NO ESPECIFICADO</v>
          </cell>
          <cell r="C8172" t="str">
            <v>00</v>
          </cell>
        </row>
        <row r="8173">
          <cell r="A8173" t="str">
            <v>S81</v>
          </cell>
          <cell r="B8173" t="str">
            <v>HERIDA DE LA PIERNA</v>
          </cell>
          <cell r="C8173" t="str">
            <v>00</v>
          </cell>
        </row>
        <row r="8174">
          <cell r="A8174" t="str">
            <v>S810</v>
          </cell>
          <cell r="B8174" t="str">
            <v>HERIDA DE LA RODILLA</v>
          </cell>
          <cell r="C8174" t="str">
            <v>00</v>
          </cell>
        </row>
        <row r="8175">
          <cell r="A8175" t="str">
            <v>S817</v>
          </cell>
          <cell r="B8175" t="str">
            <v>HERIDAS MULTIPLES DE LA PIERNA</v>
          </cell>
          <cell r="C8175" t="str">
            <v>00</v>
          </cell>
        </row>
        <row r="8176">
          <cell r="A8176" t="str">
            <v>S818</v>
          </cell>
          <cell r="B8176" t="str">
            <v>HERIDA DE OTRAS PARTES DE LA PIERNA</v>
          </cell>
          <cell r="C8176" t="str">
            <v>00</v>
          </cell>
        </row>
        <row r="8177">
          <cell r="A8177" t="str">
            <v>S819</v>
          </cell>
          <cell r="B8177" t="str">
            <v>HERIDA DE LA PIERNA, PARTE NO ESPECIFICADA</v>
          </cell>
          <cell r="C8177" t="str">
            <v>00</v>
          </cell>
        </row>
        <row r="8178">
          <cell r="A8178" t="str">
            <v>S82</v>
          </cell>
          <cell r="B8178" t="str">
            <v>FRACTURA DE LA PIERNA, INCLUSIVE EL TOBILLO</v>
          </cell>
          <cell r="C8178" t="str">
            <v>00</v>
          </cell>
        </row>
        <row r="8179">
          <cell r="A8179" t="str">
            <v>S820</v>
          </cell>
          <cell r="B8179" t="str">
            <v>FRACTURA DE LA ROTULA</v>
          </cell>
          <cell r="C8179" t="str">
            <v>00</v>
          </cell>
        </row>
        <row r="8180">
          <cell r="A8180" t="str">
            <v>S821</v>
          </cell>
          <cell r="B8180" t="str">
            <v>FRACTURA DE LA EPIFISIS SUPERIOR DE LA TIBIA</v>
          </cell>
          <cell r="C8180" t="str">
            <v>00</v>
          </cell>
        </row>
        <row r="8181">
          <cell r="A8181" t="str">
            <v>S822</v>
          </cell>
          <cell r="B8181" t="str">
            <v>FRACTURA DE LA DIAFISIS DE LA TIBIA</v>
          </cell>
          <cell r="C8181" t="str">
            <v>00</v>
          </cell>
        </row>
        <row r="8182">
          <cell r="A8182" t="str">
            <v>S823</v>
          </cell>
          <cell r="B8182" t="str">
            <v>FRACTURA DE LA EPIFISIS INFERIOR DE LA TIBIA</v>
          </cell>
          <cell r="C8182" t="str">
            <v>00</v>
          </cell>
        </row>
        <row r="8183">
          <cell r="A8183" t="str">
            <v>S824</v>
          </cell>
          <cell r="B8183" t="str">
            <v>FRACTURA DEL PERONE SOLAMENTE</v>
          </cell>
          <cell r="C8183" t="str">
            <v>00</v>
          </cell>
        </row>
        <row r="8184">
          <cell r="A8184" t="str">
            <v>S825</v>
          </cell>
          <cell r="B8184" t="str">
            <v>FRACTURA DEL MALEOLO INTERNO</v>
          </cell>
          <cell r="C8184" t="str">
            <v>00</v>
          </cell>
        </row>
        <row r="8185">
          <cell r="A8185" t="str">
            <v>S826</v>
          </cell>
          <cell r="B8185" t="str">
            <v>FRACTURA DEL MALEOLO EXTERNO</v>
          </cell>
          <cell r="C8185" t="str">
            <v>00</v>
          </cell>
        </row>
        <row r="8186">
          <cell r="A8186" t="str">
            <v>S827</v>
          </cell>
          <cell r="B8186" t="str">
            <v>FRACTURAS MULTIPLES DE LA PIERNA</v>
          </cell>
          <cell r="C8186" t="str">
            <v>00</v>
          </cell>
        </row>
        <row r="8187">
          <cell r="A8187" t="str">
            <v>S828</v>
          </cell>
          <cell r="B8187" t="str">
            <v>FRACTURA DE OTRAS PARTES DE LA PIERNA</v>
          </cell>
          <cell r="C8187" t="str">
            <v>00</v>
          </cell>
        </row>
        <row r="8188">
          <cell r="A8188" t="str">
            <v>S829</v>
          </cell>
          <cell r="B8188" t="str">
            <v>FRACTURA DE LA PIERNA, NO ESPECIFICADA</v>
          </cell>
          <cell r="C8188" t="str">
            <v>00</v>
          </cell>
        </row>
        <row r="8189">
          <cell r="A8189" t="str">
            <v>S83</v>
          </cell>
          <cell r="B8189" t="str">
            <v>LUXACION, ESGUINCE Y TORCEDURA DE ARTICUL. Y LIGAM. DE LA RODILLA</v>
          </cell>
          <cell r="C8189" t="str">
            <v>00</v>
          </cell>
        </row>
        <row r="8190">
          <cell r="A8190" t="str">
            <v>S830</v>
          </cell>
          <cell r="B8190" t="str">
            <v>LUXACION DE LA ROTULA</v>
          </cell>
          <cell r="C8190" t="str">
            <v>00</v>
          </cell>
        </row>
        <row r="8191">
          <cell r="A8191" t="str">
            <v>S831</v>
          </cell>
          <cell r="B8191" t="str">
            <v>LUXACION DE LA RODILLA</v>
          </cell>
          <cell r="C8191" t="str">
            <v>00</v>
          </cell>
        </row>
        <row r="8192">
          <cell r="A8192" t="str">
            <v>S832</v>
          </cell>
          <cell r="B8192" t="str">
            <v>DESGARRO DE MENISCOS, PRESENTE</v>
          </cell>
          <cell r="C8192" t="str">
            <v>00</v>
          </cell>
        </row>
        <row r="8193">
          <cell r="A8193" t="str">
            <v>S833</v>
          </cell>
          <cell r="B8193" t="str">
            <v>DESGARRO DEL CARTILAGO ARTICULAR DE LA RODILLA, PRESENTE</v>
          </cell>
          <cell r="C8193" t="str">
            <v>00</v>
          </cell>
        </row>
        <row r="8194">
          <cell r="A8194" t="str">
            <v>S834</v>
          </cell>
          <cell r="B8194" t="str">
            <v>ESGUINCES Y TORCEDURAS QUE CMPROM. LOS LIGAM. LATERALES (EXT) INT) DE</v>
          </cell>
          <cell r="C8194" t="str">
            <v>00</v>
          </cell>
        </row>
        <row r="8195">
          <cell r="A8195" t="str">
            <v>S835</v>
          </cell>
          <cell r="B8195" t="str">
            <v>ESGUINCES Y TORCEDURAS QUE COMPR. EL LIGAM. CRUZADO (ANT) (POST) DE LA</v>
          </cell>
          <cell r="C8195" t="str">
            <v>00</v>
          </cell>
        </row>
        <row r="8196">
          <cell r="A8196" t="str">
            <v>S836</v>
          </cell>
          <cell r="B8196" t="str">
            <v>ESGUICES Y TORCEDURAS DE OTRAS PARTES Y LAS NO ESPECIF. DE LA RODILLA</v>
          </cell>
          <cell r="C8196" t="str">
            <v>00</v>
          </cell>
        </row>
        <row r="8197">
          <cell r="A8197" t="str">
            <v>S837</v>
          </cell>
          <cell r="B8197" t="str">
            <v>TRAUMATISMO DE ESTRUCTURAS MULTIPLES DE LA RODILLA</v>
          </cell>
          <cell r="C8197" t="str">
            <v>00</v>
          </cell>
        </row>
        <row r="8198">
          <cell r="A8198" t="str">
            <v>S84</v>
          </cell>
          <cell r="B8198" t="str">
            <v>TRUAMATISMO DE NERVIOS A NIVEL DE LA PIERNA</v>
          </cell>
          <cell r="C8198" t="str">
            <v>00</v>
          </cell>
        </row>
        <row r="8199">
          <cell r="A8199" t="str">
            <v>S840</v>
          </cell>
          <cell r="B8199" t="str">
            <v>TRAUMATISMO DEL NERVIO TIBIAL A NIVEL DE LA PIERNA</v>
          </cell>
          <cell r="C8199" t="str">
            <v>00</v>
          </cell>
        </row>
        <row r="8200">
          <cell r="A8200" t="str">
            <v>S841</v>
          </cell>
          <cell r="B8200" t="str">
            <v>TRAUMATISMO DEL NERVIO PERONEO A NIVEL DE LA PIERNA</v>
          </cell>
          <cell r="C8200" t="str">
            <v>00</v>
          </cell>
        </row>
        <row r="8201">
          <cell r="A8201" t="str">
            <v>S842</v>
          </cell>
          <cell r="B8201" t="str">
            <v>TRAUMATISMO DEL NERVIO SENSORIAL CUTANEO A NIVEL DE LA PIERNA</v>
          </cell>
          <cell r="C8201" t="str">
            <v>00</v>
          </cell>
        </row>
        <row r="8202">
          <cell r="A8202" t="str">
            <v>S847</v>
          </cell>
          <cell r="B8202" t="str">
            <v>TRAUMATISMO DE NERVIOS MULTIPLES A NIVEL DE LA PIERNA</v>
          </cell>
          <cell r="C8202" t="str">
            <v>00</v>
          </cell>
        </row>
        <row r="8203">
          <cell r="A8203" t="str">
            <v>S848</v>
          </cell>
          <cell r="B8203" t="str">
            <v>TRAUMATISMO DE OTROS NERVIOS A NIVEL DE LA PIERNA</v>
          </cell>
          <cell r="C8203" t="str">
            <v>00</v>
          </cell>
        </row>
        <row r="8204">
          <cell r="A8204" t="str">
            <v>S849</v>
          </cell>
          <cell r="B8204" t="str">
            <v>TRAUMATISMO DE NERVIO NO ESPECIFICADO A NIVEL DE LA PIERNA</v>
          </cell>
          <cell r="C8204" t="str">
            <v>00</v>
          </cell>
        </row>
        <row r="8205">
          <cell r="A8205" t="str">
            <v>S85</v>
          </cell>
          <cell r="B8205" t="str">
            <v>TRAUMATISMO DE VASOS SANGUINEOS A NIVEL DE LA PIERNA</v>
          </cell>
          <cell r="C8205" t="str">
            <v>00</v>
          </cell>
        </row>
        <row r="8206">
          <cell r="A8206" t="str">
            <v>S850</v>
          </cell>
          <cell r="B8206" t="str">
            <v>TRAUMATISMO DE LA ARTERIA POPLITEA</v>
          </cell>
          <cell r="C8206" t="str">
            <v>00</v>
          </cell>
        </row>
        <row r="8207">
          <cell r="A8207" t="str">
            <v>S851</v>
          </cell>
          <cell r="B8207" t="str">
            <v>TRAUMATISMO DE LA ARTERIA TIBIAL (ANTERIOR) (POSTERIOR)</v>
          </cell>
          <cell r="C8207" t="str">
            <v>00</v>
          </cell>
        </row>
        <row r="8208">
          <cell r="A8208" t="str">
            <v>S852</v>
          </cell>
          <cell r="B8208" t="str">
            <v>TRAUMATISMO DE LA ARTERIA PERONEA</v>
          </cell>
          <cell r="C8208" t="str">
            <v>00</v>
          </cell>
        </row>
        <row r="8209">
          <cell r="A8209" t="str">
            <v>S853</v>
          </cell>
          <cell r="B8209" t="str">
            <v>TRAUMATISMO DE LA GRAN VENA SAFENA A NIVEL DE LA PIERNA</v>
          </cell>
          <cell r="C8209" t="str">
            <v>00</v>
          </cell>
        </row>
        <row r="8210">
          <cell r="A8210" t="str">
            <v>S854</v>
          </cell>
          <cell r="B8210" t="str">
            <v>TRAUMATISMO DE LA VENA SAFENA EXTERNA A NIVEL DE LA PIERNA</v>
          </cell>
          <cell r="C8210" t="str">
            <v>00</v>
          </cell>
        </row>
        <row r="8211">
          <cell r="A8211" t="str">
            <v>S855</v>
          </cell>
          <cell r="B8211" t="str">
            <v>TRAUMATISMO DE LA VENA POPLITEA</v>
          </cell>
          <cell r="C8211" t="str">
            <v>00</v>
          </cell>
        </row>
        <row r="8212">
          <cell r="A8212" t="str">
            <v>S857</v>
          </cell>
          <cell r="B8212" t="str">
            <v>TRAUMATISMO DE VASOS SANGUINEOS MULTIPLES A NIVEL DE LA PIERNA</v>
          </cell>
          <cell r="C8212" t="str">
            <v>00</v>
          </cell>
        </row>
        <row r="8213">
          <cell r="A8213" t="str">
            <v>S858</v>
          </cell>
          <cell r="B8213" t="str">
            <v>TRAUMATISMO DE OTROS VASOS SANGUINEOS A NIVEL DE LA PIERNA</v>
          </cell>
          <cell r="C8213" t="str">
            <v>00</v>
          </cell>
        </row>
        <row r="8214">
          <cell r="A8214" t="str">
            <v>S859</v>
          </cell>
          <cell r="B8214" t="str">
            <v>TRAUMATISMO DE VASO SANGUINEO NO ESPECIFICADO A NIVEL DE LA PIERNA</v>
          </cell>
          <cell r="C8214" t="str">
            <v>00</v>
          </cell>
        </row>
        <row r="8215">
          <cell r="A8215" t="str">
            <v>S86</v>
          </cell>
          <cell r="B8215" t="str">
            <v>TRUAMATISMO DE TENDON Y MUSCULO A NIVEL DE LA PIERNA</v>
          </cell>
          <cell r="C8215" t="str">
            <v>00</v>
          </cell>
        </row>
        <row r="8216">
          <cell r="A8216" t="str">
            <v>S860</v>
          </cell>
          <cell r="B8216" t="str">
            <v>TRAUMATISMO SEL TENDON DE AQUILES</v>
          </cell>
          <cell r="C8216" t="str">
            <v>00</v>
          </cell>
        </row>
        <row r="8217">
          <cell r="A8217" t="str">
            <v>S861</v>
          </cell>
          <cell r="B8217" t="str">
            <v>TRAUM. DE OTRO(S) TENDON(ES) Y MUSCULO(S) DEL GRUPO MUSC. POST. A NIVE</v>
          </cell>
          <cell r="C8217" t="str">
            <v>00</v>
          </cell>
        </row>
        <row r="8218">
          <cell r="A8218" t="str">
            <v>S862</v>
          </cell>
          <cell r="B8218" t="str">
            <v>TRAUM. DE TENDON(ES) Y MUSCULO(S) DEL GRUPO MUSC. ANTER. A NIVEL DE LA</v>
          </cell>
          <cell r="C8218" t="str">
            <v>00</v>
          </cell>
        </row>
        <row r="8219">
          <cell r="A8219" t="str">
            <v>S863</v>
          </cell>
          <cell r="B8219" t="str">
            <v>TRAUM. DE TENDON(ES) Y MUSCULO(S) DEL GRUPO MUSC. PERONEO A NIVEL DE L</v>
          </cell>
          <cell r="C8219" t="str">
            <v>00</v>
          </cell>
        </row>
        <row r="8220">
          <cell r="A8220" t="str">
            <v>S867</v>
          </cell>
          <cell r="B8220" t="str">
            <v>TRAUMATISMO DE MULTIPLES TENDONES Y MUSCULOS A NIVEL DE LA PIERNA</v>
          </cell>
          <cell r="C8220" t="str">
            <v>00</v>
          </cell>
        </row>
        <row r="8221">
          <cell r="A8221" t="str">
            <v>S868</v>
          </cell>
          <cell r="B8221" t="str">
            <v>TRAUMATISMO DE OTROS TENDONES Y MUSCULOS A NIVEL DE LA PIERNA</v>
          </cell>
          <cell r="C8221" t="str">
            <v>00</v>
          </cell>
        </row>
        <row r="8222">
          <cell r="A8222" t="str">
            <v>S869</v>
          </cell>
          <cell r="B8222" t="str">
            <v>TRAUMATISMO DE TENDON Y MUSCULO NO ESPECIFICADO A NIVEL DE LA PIERNA</v>
          </cell>
          <cell r="C8222" t="str">
            <v>00</v>
          </cell>
        </row>
        <row r="8223">
          <cell r="A8223" t="str">
            <v>S87</v>
          </cell>
          <cell r="B8223" t="str">
            <v>TRAUMATISMO POR APLASTAMIENTO DE LA PIERNA</v>
          </cell>
          <cell r="C8223" t="str">
            <v>00</v>
          </cell>
        </row>
        <row r="8224">
          <cell r="A8224" t="str">
            <v>S870</v>
          </cell>
          <cell r="B8224" t="str">
            <v>TRAUMATISMO POR APLASTAMIENTO DE LA RODILLA</v>
          </cell>
          <cell r="C8224" t="str">
            <v>00</v>
          </cell>
        </row>
        <row r="8225">
          <cell r="A8225" t="str">
            <v>S878</v>
          </cell>
          <cell r="B8225" t="str">
            <v>TRAUMATISMO POR APLASTAMIENTO DE OTRAS PARTES Y DE LAS NO ESPECIF.</v>
          </cell>
          <cell r="C8225" t="str">
            <v>00</v>
          </cell>
        </row>
        <row r="8226">
          <cell r="A8226" t="str">
            <v>S88</v>
          </cell>
          <cell r="B8226" t="str">
            <v>AMPUTACION TRAUMATICA DE LA PIERNA</v>
          </cell>
          <cell r="C8226" t="str">
            <v>00</v>
          </cell>
        </row>
        <row r="8227">
          <cell r="A8227" t="str">
            <v>S880</v>
          </cell>
          <cell r="B8227" t="str">
            <v>AMPUTACION TRAUMATICA A NIVEL DE LA RODILLA</v>
          </cell>
          <cell r="C8227" t="str">
            <v>00</v>
          </cell>
        </row>
        <row r="8228">
          <cell r="A8228" t="str">
            <v>S881</v>
          </cell>
          <cell r="B8228" t="str">
            <v>AMPUTACION TRAUMATICA EN ALGUN NIVEL ENTRE LA RODILLA Y EL TOBILLO</v>
          </cell>
          <cell r="C8228" t="str">
            <v>00</v>
          </cell>
        </row>
        <row r="8229">
          <cell r="A8229" t="str">
            <v>S889</v>
          </cell>
          <cell r="B8229" t="str">
            <v>AMPUTACION TRAUMATICA DE LA PIERNA, NIVEL NO ESPECIFICADO</v>
          </cell>
          <cell r="C8229" t="str">
            <v>00</v>
          </cell>
        </row>
        <row r="8230">
          <cell r="A8230" t="str">
            <v>S89</v>
          </cell>
          <cell r="B8230" t="str">
            <v>OTROS TRAUMATISMOS Y LOS NO ESPECIFICADOS DE LA PIERNA</v>
          </cell>
          <cell r="C8230" t="str">
            <v>00</v>
          </cell>
        </row>
        <row r="8231">
          <cell r="A8231" t="str">
            <v>S897</v>
          </cell>
          <cell r="B8231" t="str">
            <v>TRAUMATISMOS MULTIPLES DE LA PIERNA</v>
          </cell>
          <cell r="C8231" t="str">
            <v>00</v>
          </cell>
        </row>
        <row r="8232">
          <cell r="A8232" t="str">
            <v>S898</v>
          </cell>
          <cell r="B8232" t="str">
            <v>OTROS TRASTORNOS DE LA PIERNA, ESPECIFICADOS</v>
          </cell>
          <cell r="C8232" t="str">
            <v>00</v>
          </cell>
        </row>
        <row r="8233">
          <cell r="A8233" t="str">
            <v>S899</v>
          </cell>
          <cell r="B8233" t="str">
            <v>TRAUMATISMO DE LA PIERNA, NO ESPECIFICADO</v>
          </cell>
          <cell r="C8233" t="str">
            <v>00</v>
          </cell>
        </row>
        <row r="8234">
          <cell r="A8234" t="str">
            <v>S90</v>
          </cell>
          <cell r="B8234" t="str">
            <v>TRAUMATISMO SUPERFICIAL DEL TOBILLO Y DEL PIE</v>
          </cell>
          <cell r="C8234" t="str">
            <v>00</v>
          </cell>
        </row>
        <row r="8235">
          <cell r="A8235" t="str">
            <v>S900</v>
          </cell>
          <cell r="B8235" t="str">
            <v>CONTUSION DEL TOBILLO</v>
          </cell>
          <cell r="C8235" t="str">
            <v>00</v>
          </cell>
        </row>
        <row r="8236">
          <cell r="A8236" t="str">
            <v>S901</v>
          </cell>
          <cell r="B8236" t="str">
            <v>CONTUSION DE DEDO(S) DEL PIE SIN DAÑO DE LA(S) UÑA(S)</v>
          </cell>
          <cell r="C8236" t="str">
            <v>00</v>
          </cell>
        </row>
        <row r="8237">
          <cell r="A8237" t="str">
            <v>S902</v>
          </cell>
          <cell r="B8237" t="str">
            <v>CONTUSION DE DEDO(S) DEL PIE CON DAÑO DE LA(S) UÑA(S)</v>
          </cell>
          <cell r="C8237" t="str">
            <v>00</v>
          </cell>
        </row>
        <row r="8238">
          <cell r="A8238" t="str">
            <v>S903</v>
          </cell>
          <cell r="B8238" t="str">
            <v>CONTUSION DE OTRAS PARTES Y DE LAS NO ESPECIFICADAS DEL PIE</v>
          </cell>
          <cell r="C8238" t="str">
            <v>00</v>
          </cell>
        </row>
        <row r="8239">
          <cell r="A8239" t="str">
            <v>S907</v>
          </cell>
          <cell r="B8239" t="str">
            <v>TRAUMATISMO SUPERFICIALES MULTIPLES DEL PIE Y DEL TOBILLO</v>
          </cell>
          <cell r="C8239" t="str">
            <v>00</v>
          </cell>
        </row>
        <row r="8240">
          <cell r="A8240" t="str">
            <v>S908</v>
          </cell>
          <cell r="B8240" t="str">
            <v>OTROS TRAUMATISMOS SUPERFICIALES DEL PIE Y DEL TOBILLO</v>
          </cell>
          <cell r="C8240" t="str">
            <v>00</v>
          </cell>
        </row>
        <row r="8241">
          <cell r="A8241" t="str">
            <v>S909</v>
          </cell>
          <cell r="B8241" t="str">
            <v>TRAUMATISMO SUPERFICIAL DEL PIE Y DEL TOBILLO, NO ESPECIFICADO</v>
          </cell>
          <cell r="C8241" t="str">
            <v>00</v>
          </cell>
        </row>
        <row r="8242">
          <cell r="A8242" t="str">
            <v>S91</v>
          </cell>
          <cell r="B8242" t="str">
            <v>HARIDA DEL TOBILLO Y DEL PIE</v>
          </cell>
          <cell r="C8242" t="str">
            <v>00</v>
          </cell>
        </row>
        <row r="8243">
          <cell r="A8243" t="str">
            <v>S910</v>
          </cell>
          <cell r="B8243" t="str">
            <v>HERIDA DEL TOBILLO</v>
          </cell>
          <cell r="C8243" t="str">
            <v>00</v>
          </cell>
        </row>
        <row r="8244">
          <cell r="A8244" t="str">
            <v>S911</v>
          </cell>
          <cell r="B8244" t="str">
            <v>HERIDA DE DEDO(S) DEL PIE SIN DAÑO DE LA(S) UÑA(S)</v>
          </cell>
          <cell r="C8244" t="str">
            <v>00</v>
          </cell>
        </row>
        <row r="8245">
          <cell r="A8245" t="str">
            <v>S912</v>
          </cell>
          <cell r="B8245" t="str">
            <v>HERIDA DE DEDO(S) DEL PIE CON DAÑO DE LA(S) UÑA(S)</v>
          </cell>
          <cell r="C8245" t="str">
            <v>00</v>
          </cell>
        </row>
        <row r="8246">
          <cell r="A8246" t="str">
            <v>S913</v>
          </cell>
          <cell r="B8246" t="str">
            <v>HERIDA DE OTRAS PARTES DEL PIE</v>
          </cell>
          <cell r="C8246" t="str">
            <v>00</v>
          </cell>
        </row>
        <row r="8247">
          <cell r="A8247" t="str">
            <v>S917</v>
          </cell>
          <cell r="B8247" t="str">
            <v>HERIDAS MULTIPLES DEL TOBILLO Y DEL PIE</v>
          </cell>
          <cell r="C8247" t="str">
            <v>00</v>
          </cell>
        </row>
        <row r="8248">
          <cell r="A8248" t="str">
            <v>S92</v>
          </cell>
          <cell r="B8248" t="str">
            <v>FRACTURA DEL PIE, EXCEPTO DEL TOBILLO</v>
          </cell>
          <cell r="C8248" t="str">
            <v>00</v>
          </cell>
        </row>
        <row r="8249">
          <cell r="A8249" t="str">
            <v>S920</v>
          </cell>
          <cell r="B8249" t="str">
            <v>FRACTURA DEL CALCANEO</v>
          </cell>
          <cell r="C8249" t="str">
            <v>00</v>
          </cell>
        </row>
        <row r="8250">
          <cell r="A8250" t="str">
            <v>S921</v>
          </cell>
          <cell r="B8250" t="str">
            <v>FRACTURA DEL ASTRAGALO</v>
          </cell>
          <cell r="C8250" t="str">
            <v>00</v>
          </cell>
        </row>
        <row r="8251">
          <cell r="A8251" t="str">
            <v>S922</v>
          </cell>
          <cell r="B8251" t="str">
            <v>FRACTURA DE OTRO(S) HUESO(S) DEL TARSO</v>
          </cell>
          <cell r="C8251" t="str">
            <v>00</v>
          </cell>
        </row>
        <row r="8252">
          <cell r="A8252" t="str">
            <v>S923</v>
          </cell>
          <cell r="B8252" t="str">
            <v>FRACTURA DE HUESO DEL METATARSO</v>
          </cell>
          <cell r="C8252" t="str">
            <v>00</v>
          </cell>
        </row>
        <row r="8253">
          <cell r="A8253" t="str">
            <v>S924</v>
          </cell>
          <cell r="B8253" t="str">
            <v>FRACTURA DE LOS HUESOS DEL DEDO GORDO DEL PIE</v>
          </cell>
          <cell r="C8253" t="str">
            <v>00</v>
          </cell>
        </row>
        <row r="8254">
          <cell r="A8254" t="str">
            <v>S925</v>
          </cell>
          <cell r="B8254" t="str">
            <v>FRACTURA DE LOS HUESOS DE OTRO(S) DEDO(S) DEL PIE</v>
          </cell>
          <cell r="C8254" t="str">
            <v>00</v>
          </cell>
        </row>
        <row r="8255">
          <cell r="A8255" t="str">
            <v>S927</v>
          </cell>
          <cell r="B8255" t="str">
            <v>FRACTURAS MULTIPLES DEL PIE</v>
          </cell>
          <cell r="C8255" t="str">
            <v>00</v>
          </cell>
        </row>
        <row r="8256">
          <cell r="A8256" t="str">
            <v>S929</v>
          </cell>
          <cell r="B8256" t="str">
            <v>FRACTURA DEL PIE, NO ESPECIFICADA</v>
          </cell>
          <cell r="C8256" t="str">
            <v>00</v>
          </cell>
        </row>
        <row r="8257">
          <cell r="A8257" t="str">
            <v>S93</v>
          </cell>
          <cell r="B8257" t="str">
            <v>LUXACION, ESGUINCE Y TORCEDURA DE ARTIC. Y LIGAM. DEL TOBILLO DEL PIE</v>
          </cell>
          <cell r="C8257" t="str">
            <v>00</v>
          </cell>
        </row>
        <row r="8258">
          <cell r="A8258" t="str">
            <v>S930</v>
          </cell>
          <cell r="B8258" t="str">
            <v>LUXACION DE LA ARTICULACION DEL TOBILLO</v>
          </cell>
          <cell r="C8258" t="str">
            <v>00</v>
          </cell>
        </row>
        <row r="8259">
          <cell r="A8259" t="str">
            <v>S931</v>
          </cell>
          <cell r="B8259" t="str">
            <v>LUXACION DE DEDO(S) DEL PIE</v>
          </cell>
          <cell r="C8259" t="str">
            <v>00</v>
          </cell>
        </row>
        <row r="8260">
          <cell r="A8260" t="str">
            <v>S932</v>
          </cell>
          <cell r="B8260" t="str">
            <v>RUPTURA DE LIGAMENTOS A NIVEL DEL TOBILLO Y DEL PIE</v>
          </cell>
          <cell r="C8260" t="str">
            <v>00</v>
          </cell>
        </row>
        <row r="8261">
          <cell r="A8261" t="str">
            <v>S933</v>
          </cell>
          <cell r="B8261" t="str">
            <v>LUXACION DE OTROS SITIOS Y LOS NO ESPECIFICADOS DEL PIE</v>
          </cell>
          <cell r="C8261" t="str">
            <v>00</v>
          </cell>
        </row>
        <row r="8262">
          <cell r="A8262" t="str">
            <v>S934</v>
          </cell>
          <cell r="B8262" t="str">
            <v>ESGUINCES Y TORCEDURAS DEL TOBILLO</v>
          </cell>
          <cell r="C8262" t="str">
            <v>00</v>
          </cell>
        </row>
        <row r="8263">
          <cell r="A8263" t="str">
            <v>S935</v>
          </cell>
          <cell r="B8263" t="str">
            <v>ESGUINCES Y TORCEDURAS DE DEDO(S) DEL PIE</v>
          </cell>
          <cell r="C8263" t="str">
            <v>00</v>
          </cell>
        </row>
        <row r="8264">
          <cell r="A8264" t="str">
            <v>S936</v>
          </cell>
          <cell r="B8264" t="str">
            <v>ESGUICES Y TORCEDURAS DE OTROS SITIOS Y DE LOS NO ESPECIF. DEL PIE</v>
          </cell>
          <cell r="C8264" t="str">
            <v>00</v>
          </cell>
        </row>
        <row r="8265">
          <cell r="A8265" t="str">
            <v>S94</v>
          </cell>
          <cell r="B8265" t="str">
            <v>TRAUMATISMO DE NERVIOS A NIVEL DEL PIE Y DEL TOBILLO</v>
          </cell>
          <cell r="C8265" t="str">
            <v>00</v>
          </cell>
        </row>
        <row r="8266">
          <cell r="A8266" t="str">
            <v>S940</v>
          </cell>
          <cell r="B8266" t="str">
            <v>TRAUMATISMO DEL NERVIO PLANTAR EXTERNO</v>
          </cell>
          <cell r="C8266" t="str">
            <v>00</v>
          </cell>
        </row>
        <row r="8267">
          <cell r="A8267" t="str">
            <v>S941</v>
          </cell>
          <cell r="B8267" t="str">
            <v>TRAUMATISMO DEL NERVIO PLANTAR INTERNO</v>
          </cell>
          <cell r="C8267" t="str">
            <v>00</v>
          </cell>
        </row>
        <row r="8268">
          <cell r="A8268" t="str">
            <v>S942</v>
          </cell>
          <cell r="B8268" t="str">
            <v>TRAUMATISMO DEL NERVIO PERONEAL PROFUNDO A NIVEL DEL PIE Y DEL TOBILLO</v>
          </cell>
          <cell r="C8268" t="str">
            <v>00</v>
          </cell>
        </row>
        <row r="8269">
          <cell r="A8269" t="str">
            <v>S943</v>
          </cell>
          <cell r="B8269" t="str">
            <v>TRAUMATISMO DE NERVIO SENSORIAL CUTANEO A NIVEL DEL PIE Y DEL TOBILLO</v>
          </cell>
          <cell r="C8269" t="str">
            <v>00</v>
          </cell>
        </row>
        <row r="8270">
          <cell r="A8270" t="str">
            <v>S947</v>
          </cell>
          <cell r="B8270" t="str">
            <v>TRAUMATISMO MULTIPLES NERVIOS A NIVEL DEL PIE Y DEL TOBILLO</v>
          </cell>
          <cell r="C8270" t="str">
            <v>00</v>
          </cell>
        </row>
        <row r="8271">
          <cell r="A8271" t="str">
            <v>S948</v>
          </cell>
          <cell r="B8271" t="str">
            <v>TRAUMATISMO DE OTROS NERVIOS A NIVEL DEL PIE Y DEL TOBILLO</v>
          </cell>
          <cell r="C8271" t="str">
            <v>00</v>
          </cell>
        </row>
        <row r="8272">
          <cell r="A8272" t="str">
            <v>S949</v>
          </cell>
          <cell r="B8272" t="str">
            <v>TRAUMATISMO DE NERVIO NO ESPECIFICADO A NIVEL DEL PIE Y DEL TOBILLO</v>
          </cell>
          <cell r="C8272" t="str">
            <v>00</v>
          </cell>
        </row>
        <row r="8273">
          <cell r="A8273" t="str">
            <v>S95</v>
          </cell>
          <cell r="B8273" t="str">
            <v>TRAUMATISMO DE VASOS SANGUINEOS A NIVEL DEL PIE Y DEL TOBILLO</v>
          </cell>
          <cell r="C8273" t="str">
            <v>00</v>
          </cell>
        </row>
        <row r="8274">
          <cell r="A8274" t="str">
            <v>S950</v>
          </cell>
          <cell r="B8274" t="str">
            <v>TRAUMATISMO DE LA ARTERIA DORSAL DEL PIE</v>
          </cell>
          <cell r="C8274" t="str">
            <v>00</v>
          </cell>
        </row>
        <row r="8275">
          <cell r="A8275" t="str">
            <v>S951</v>
          </cell>
          <cell r="B8275" t="str">
            <v>TRAUMATISMO DE LA ARTERIA PLANTAR DEL PIE</v>
          </cell>
          <cell r="C8275" t="str">
            <v>00</v>
          </cell>
        </row>
        <row r="8276">
          <cell r="A8276" t="str">
            <v>S952</v>
          </cell>
          <cell r="B8276" t="str">
            <v>TRAUMATISMO DE LA VENA DORSAL DEL PIE</v>
          </cell>
          <cell r="C8276" t="str">
            <v>00</v>
          </cell>
        </row>
        <row r="8277">
          <cell r="A8277" t="str">
            <v>S957</v>
          </cell>
          <cell r="B8277" t="str">
            <v>TRAUMATISMO DE MULTIPLES VASOS SANGUINEOS A NIVEL DEL PIE Y DEL TOBILL</v>
          </cell>
          <cell r="C8277" t="str">
            <v>00</v>
          </cell>
        </row>
        <row r="8278">
          <cell r="A8278" t="str">
            <v>S958</v>
          </cell>
          <cell r="B8278" t="str">
            <v>TRAUMATISMO DE OTROS VASOS SANGUINEOS A NIVEL DEL PIE Y DEL TOBILLO</v>
          </cell>
          <cell r="C8278" t="str">
            <v>00</v>
          </cell>
        </row>
        <row r="8279">
          <cell r="A8279" t="str">
            <v>S959</v>
          </cell>
          <cell r="B8279" t="str">
            <v>TRAUMATISMO DE VASO SANGUINEO NO ESPECIF. A NIVEL DEL PIE Y DEL TOBILL</v>
          </cell>
          <cell r="C8279" t="str">
            <v>00</v>
          </cell>
        </row>
        <row r="8280">
          <cell r="A8280" t="str">
            <v>S96</v>
          </cell>
          <cell r="B8280" t="str">
            <v>TRAUMATISMO DE TENDON Y MUSCULO A NIVEL DEL PIE Y DEL TOBILLO</v>
          </cell>
          <cell r="C8280" t="str">
            <v>00</v>
          </cell>
        </row>
        <row r="8281">
          <cell r="A8281" t="str">
            <v>S960</v>
          </cell>
          <cell r="B8281" t="str">
            <v>TRAUMATISMO DEL TENDON Y MUSCULO DEL FLEXOR LARGO DEL DEDO A NIVEL DEL</v>
          </cell>
          <cell r="C8281" t="str">
            <v>00</v>
          </cell>
        </row>
        <row r="8282">
          <cell r="A8282" t="str">
            <v>S961</v>
          </cell>
          <cell r="B8282" t="str">
            <v>TRAUMATISMO DEL TENDON Y MUSC. DEL EXTENSOR LARGO DEL (DE LOS) DEDO(S)</v>
          </cell>
          <cell r="C8282" t="str">
            <v>00</v>
          </cell>
        </row>
        <row r="8283">
          <cell r="A8283" t="str">
            <v>S962</v>
          </cell>
          <cell r="B8283" t="str">
            <v>TRAUM. DE TENDONES Y MUSC. INTRINSECOS A NIVEL DEL PIE Y DEL TOBILLO</v>
          </cell>
          <cell r="C8283" t="str">
            <v>00</v>
          </cell>
        </row>
        <row r="8284">
          <cell r="A8284" t="str">
            <v>S967</v>
          </cell>
          <cell r="B8284" t="str">
            <v>TRAUM. DE MULTIPLES TENDONES Y MUSC. A NIVEL DEL PIE Y DEL TOBILLO</v>
          </cell>
          <cell r="C8284" t="str">
            <v>00</v>
          </cell>
        </row>
        <row r="8285">
          <cell r="A8285" t="str">
            <v>S968</v>
          </cell>
          <cell r="B8285" t="str">
            <v>TRUAMATISMO DE OTROS TENDONES Y MUSCULOS A NIVEL DEL PIE Y DEL TOBILLO</v>
          </cell>
          <cell r="C8285" t="str">
            <v>00</v>
          </cell>
        </row>
        <row r="8286">
          <cell r="A8286" t="str">
            <v>S969</v>
          </cell>
          <cell r="B8286" t="str">
            <v>TRAUMATISMO DE TENDONES Y MUSCULOS NO ESPECIFICADOS A NIVEL DEL PIE Y</v>
          </cell>
          <cell r="C8286" t="str">
            <v>00</v>
          </cell>
        </row>
        <row r="8287">
          <cell r="A8287" t="str">
            <v>S97</v>
          </cell>
          <cell r="B8287" t="str">
            <v>TRAUMATISMO POR APLASTAMIENTO DEL PIE Y DEL TOBILLO</v>
          </cell>
          <cell r="C8287" t="str">
            <v>00</v>
          </cell>
        </row>
        <row r="8288">
          <cell r="A8288" t="str">
            <v>S970</v>
          </cell>
          <cell r="B8288" t="str">
            <v>TRAUMATISMO POR APLASTAMIENTO DEL TOBILLO</v>
          </cell>
          <cell r="C8288" t="str">
            <v>00</v>
          </cell>
        </row>
        <row r="8289">
          <cell r="A8289" t="str">
            <v>S971</v>
          </cell>
          <cell r="B8289" t="str">
            <v>TRAUMATISMO POR APLASTAMIENTO DE DEDO(S) DEL PIE</v>
          </cell>
          <cell r="C8289" t="str">
            <v>00</v>
          </cell>
        </row>
        <row r="8290">
          <cell r="A8290" t="str">
            <v>S978</v>
          </cell>
          <cell r="B8290" t="str">
            <v>TRAUMATISMO POR APLASTAMIENTO DE OTRAS PARTES DEL PIE Y DEL TOBILLO</v>
          </cell>
          <cell r="C8290" t="str">
            <v>00</v>
          </cell>
        </row>
        <row r="8291">
          <cell r="A8291" t="str">
            <v>S98</v>
          </cell>
          <cell r="B8291" t="str">
            <v>AMPUTACION TRAUMATICA DEL PIE Y DEL TOBILLO</v>
          </cell>
          <cell r="C8291" t="str">
            <v>00</v>
          </cell>
        </row>
        <row r="8292">
          <cell r="A8292" t="str">
            <v>S980</v>
          </cell>
          <cell r="B8292" t="str">
            <v>AMPUTACION TRAUMATICA DEL PIE A NIVEL DEL TOBILLO</v>
          </cell>
          <cell r="C8292" t="str">
            <v>00</v>
          </cell>
        </row>
        <row r="8293">
          <cell r="A8293" t="str">
            <v>S981</v>
          </cell>
          <cell r="B8293" t="str">
            <v>AMPUTACION TRAUMATICA DE UN DEDO DEL PIE</v>
          </cell>
          <cell r="C8293" t="str">
            <v>00</v>
          </cell>
        </row>
        <row r="8294">
          <cell r="A8294" t="str">
            <v>S982</v>
          </cell>
          <cell r="B8294" t="str">
            <v>AMPUTACION TRAUMATICA DE DOS O MAS DEDOS DEL PIE</v>
          </cell>
          <cell r="C8294" t="str">
            <v>00</v>
          </cell>
        </row>
        <row r="8295">
          <cell r="A8295" t="str">
            <v>S983</v>
          </cell>
          <cell r="B8295" t="str">
            <v>AMPUTACION TRAUMATICA DE OTRAS PARTES DEL PIE</v>
          </cell>
          <cell r="C8295" t="str">
            <v>00</v>
          </cell>
        </row>
        <row r="8296">
          <cell r="A8296" t="str">
            <v>S984</v>
          </cell>
          <cell r="B8296" t="str">
            <v>AMPUTACION DEL PIE, NIVEL NO ESPECIFICADO</v>
          </cell>
          <cell r="C8296" t="str">
            <v>00</v>
          </cell>
        </row>
        <row r="8297">
          <cell r="A8297" t="str">
            <v>S99</v>
          </cell>
          <cell r="B8297" t="str">
            <v>OTROS TRAUMATISMOS Y LOS NO ESPECIFICADOS DEL PIE Y DEL TOBILLO</v>
          </cell>
          <cell r="C8297" t="str">
            <v>00</v>
          </cell>
        </row>
        <row r="8298">
          <cell r="A8298" t="str">
            <v>S997</v>
          </cell>
          <cell r="B8298" t="str">
            <v>TRAUMATIMOS MULTIPLES DEL PIE Y DEL TOBILLO</v>
          </cell>
          <cell r="C8298" t="str">
            <v>00</v>
          </cell>
        </row>
        <row r="8299">
          <cell r="A8299" t="str">
            <v>S998</v>
          </cell>
          <cell r="B8299" t="str">
            <v>OTROS TRAUMATISMOS DEL PIE Y DEL TOBILLO, ESPECIFICADOS</v>
          </cell>
          <cell r="C8299" t="str">
            <v>00</v>
          </cell>
        </row>
        <row r="8300">
          <cell r="A8300" t="str">
            <v>S999</v>
          </cell>
          <cell r="B8300" t="str">
            <v>TRAUMATISMO DEL PIE Y DEL TOBILLO, NO ESPECIFICADO</v>
          </cell>
          <cell r="C8300" t="str">
            <v>00</v>
          </cell>
        </row>
        <row r="8301">
          <cell r="A8301" t="str">
            <v>T00</v>
          </cell>
          <cell r="B8301" t="str">
            <v>TRAUMATISMOS SUPERFICIALES QUE AFECTAN MULTIPLES REGIONES DE CUERPO</v>
          </cell>
          <cell r="C8301" t="str">
            <v>00</v>
          </cell>
        </row>
        <row r="8302">
          <cell r="A8302" t="str">
            <v>T000</v>
          </cell>
          <cell r="B8302" t="str">
            <v>TRAUMATISMOS SUPERFICIALES QUE AFECTAN LA CABEZA CON EL CUELLO</v>
          </cell>
          <cell r="C8302" t="str">
            <v>00</v>
          </cell>
        </row>
        <row r="8303">
          <cell r="A8303" t="str">
            <v>T001</v>
          </cell>
          <cell r="B8303" t="str">
            <v>TRAUM. SUPERF. QUE AFECTAN EL TORAX CON EL ABDOMEN, LA REG. LUMB. Y LA</v>
          </cell>
          <cell r="C8303" t="str">
            <v>00</v>
          </cell>
        </row>
        <row r="8304">
          <cell r="A8304" t="str">
            <v>T002</v>
          </cell>
          <cell r="B8304" t="str">
            <v>TRAUM. SUPERF. QUE AFECTAN MULTIP. REGON. DEL(OS) MIENBRO(S) SUPERIORE</v>
          </cell>
          <cell r="C8304" t="str">
            <v>00</v>
          </cell>
        </row>
        <row r="8305">
          <cell r="A8305" t="str">
            <v>T003</v>
          </cell>
          <cell r="B8305" t="str">
            <v>TRAUM. SUPERF. QUE AFECTAN MULTIP. REGION. DEL(DE LOS) NIEMBR. INFERIO</v>
          </cell>
          <cell r="C8305" t="str">
            <v>00</v>
          </cell>
        </row>
        <row r="8306">
          <cell r="A8306" t="str">
            <v>T006</v>
          </cell>
          <cell r="B8306" t="str">
            <v>TRAUMA. SUPERF. QUE AFECTAN MULTIP. REGION. DE (DE LOS) MIENB. SUP. CO</v>
          </cell>
          <cell r="C8306" t="str">
            <v>00</v>
          </cell>
        </row>
        <row r="8307">
          <cell r="A8307" t="str">
            <v>T008</v>
          </cell>
          <cell r="B8307" t="str">
            <v>TRAUM. SUPERF. QUE AFECTAN OTRAS COMBINACIONES DE REGIONES DEL CUERPO</v>
          </cell>
          <cell r="C8307" t="str">
            <v>00</v>
          </cell>
        </row>
        <row r="8308">
          <cell r="A8308" t="str">
            <v>T009</v>
          </cell>
          <cell r="B8308" t="str">
            <v>TRAUMATISMOS SUPERFICIALES MULTIPLES, NO ESPECIFICADOS</v>
          </cell>
          <cell r="C8308" t="str">
            <v>00</v>
          </cell>
        </row>
        <row r="8309">
          <cell r="A8309" t="str">
            <v>T01</v>
          </cell>
          <cell r="B8309" t="str">
            <v>HERIDAS QUE AFECTAN MULTIPLES REGIONES DEL CUERPO</v>
          </cell>
          <cell r="C8309" t="str">
            <v>00</v>
          </cell>
        </row>
        <row r="8310">
          <cell r="A8310" t="str">
            <v>T010</v>
          </cell>
          <cell r="B8310" t="str">
            <v>HERIDAS QUE AFECTAN LA CABEZA CON EL CUELLO</v>
          </cell>
          <cell r="C8310" t="str">
            <v>00</v>
          </cell>
        </row>
        <row r="8311">
          <cell r="A8311" t="str">
            <v>T011</v>
          </cell>
          <cell r="B8311" t="str">
            <v>HERIDAS QUE AFECTAN EL TORAX CON EL ABDOMEN, LA REGION LUMBOS. Y LA PE</v>
          </cell>
          <cell r="C8311" t="str">
            <v>00</v>
          </cell>
        </row>
        <row r="8312">
          <cell r="A8312" t="str">
            <v>T012</v>
          </cell>
          <cell r="B8312" t="str">
            <v>HERIDAS QUE AFECTAN MULTIPLES REGIONES DEL(DE LOS) MIEMBR. SUPERIORES</v>
          </cell>
          <cell r="C8312" t="str">
            <v>00</v>
          </cell>
        </row>
        <row r="8313">
          <cell r="A8313" t="str">
            <v>T013</v>
          </cell>
          <cell r="B8313" t="str">
            <v>HERIDAS QUE AFECTAN MULTIPLES REGIONES DEL (DE LOS) MIENB. INFERIOR(ES</v>
          </cell>
          <cell r="C8313" t="str">
            <v>00</v>
          </cell>
        </row>
        <row r="8314">
          <cell r="A8314" t="str">
            <v>T016</v>
          </cell>
          <cell r="B8314" t="str">
            <v>HERIDAS QUE AFECTAN MULTIP. REGION. DEL (DE LOS) MIEMB. SUPER. CON MIE</v>
          </cell>
          <cell r="C8314" t="str">
            <v>00</v>
          </cell>
        </row>
        <row r="8315">
          <cell r="A8315" t="str">
            <v>T018</v>
          </cell>
          <cell r="B8315" t="str">
            <v>HERIDAS QUE AFECTAN OTRAS COMBINACIONES DE LAS REGIONES DEL CUERPO</v>
          </cell>
          <cell r="C8315" t="str">
            <v>00</v>
          </cell>
        </row>
        <row r="8316">
          <cell r="A8316" t="str">
            <v>T019</v>
          </cell>
          <cell r="B8316" t="str">
            <v>HERIDAS MULTIPLES, NO ESPECIFICADAS</v>
          </cell>
          <cell r="C8316" t="str">
            <v>00</v>
          </cell>
        </row>
        <row r="8317">
          <cell r="A8317" t="str">
            <v>T02</v>
          </cell>
          <cell r="B8317" t="str">
            <v>FRACTURAS QUE AFECTAN MULTIPLES REGIONES DEL CUERPO</v>
          </cell>
          <cell r="C8317" t="str">
            <v>00</v>
          </cell>
        </row>
        <row r="8318">
          <cell r="A8318" t="str">
            <v>T020</v>
          </cell>
          <cell r="B8318" t="str">
            <v>FRACTURAS QUE AFECTAN LA CABEZA CON EL CUELLO</v>
          </cell>
          <cell r="C8318" t="str">
            <v>00</v>
          </cell>
        </row>
        <row r="8319">
          <cell r="A8319" t="str">
            <v>T021</v>
          </cell>
          <cell r="B8319" t="str">
            <v>FRACTURAS QUE AFECTAN EL TORAX CON LA REGION LUMBOSACRA Y LA PELVIS</v>
          </cell>
          <cell r="C8319" t="str">
            <v>00</v>
          </cell>
        </row>
        <row r="8320">
          <cell r="A8320" t="str">
            <v>T022</v>
          </cell>
          <cell r="B8320" t="str">
            <v>FRACTURAS QUE AFECTAN MULTIPLES REGIONES DE UN MIEMBRO SUPERIOR</v>
          </cell>
          <cell r="C8320" t="str">
            <v>00</v>
          </cell>
        </row>
        <row r="8321">
          <cell r="A8321" t="str">
            <v>T023</v>
          </cell>
          <cell r="B8321" t="str">
            <v>FRACTURAS QUE AFECTAN MULTIPLES REGIONES DE UN MIEMBRO INFERIOR</v>
          </cell>
          <cell r="C8321" t="str">
            <v>00</v>
          </cell>
        </row>
        <row r="8322">
          <cell r="A8322" t="str">
            <v>T024</v>
          </cell>
          <cell r="B8322" t="str">
            <v>FRACTURAS QUE AFECTAN MULTIPLES REGIONES DE AMBOS MIEMBROS SUPERIOR</v>
          </cell>
          <cell r="C8322" t="str">
            <v>00</v>
          </cell>
        </row>
        <row r="8323">
          <cell r="A8323" t="str">
            <v>T025</v>
          </cell>
          <cell r="B8323" t="str">
            <v>FRACTURAS QUE AFECTAN MULTIPLES REGIONES DE AMBOS MIEMBROS INFERIORES</v>
          </cell>
          <cell r="C8323" t="str">
            <v>00</v>
          </cell>
        </row>
        <row r="8324">
          <cell r="A8324" t="str">
            <v>T026</v>
          </cell>
          <cell r="B8324" t="str">
            <v>FRACT. QUE AFECTAN MULTIPL. REGION. DE MIEMB. SUPER. CON MIEMB. INFERE</v>
          </cell>
          <cell r="C8324" t="str">
            <v>00</v>
          </cell>
        </row>
        <row r="8325">
          <cell r="A8325" t="str">
            <v>T027</v>
          </cell>
          <cell r="B8325" t="str">
            <v>FRACT. QUE AFECTAN EL TORAX CON LA REGION LUMBOS. Y LA PELVIS CON MIEM</v>
          </cell>
          <cell r="C8325" t="str">
            <v>00</v>
          </cell>
        </row>
        <row r="8326">
          <cell r="A8326" t="str">
            <v>T028</v>
          </cell>
          <cell r="B8326" t="str">
            <v>FRACTURAS QUE AFECTAN OTRAS COMBINACIONES DE LAS REGIONES DEL CUERPO</v>
          </cell>
          <cell r="C8326" t="str">
            <v>00</v>
          </cell>
        </row>
        <row r="8327">
          <cell r="A8327" t="str">
            <v>T029</v>
          </cell>
          <cell r="B8327" t="str">
            <v>FRACTURAS MULTIPLES, NO ESPECIFICADAS</v>
          </cell>
          <cell r="C8327" t="str">
            <v>00</v>
          </cell>
        </row>
        <row r="8328">
          <cell r="A8328" t="str">
            <v>T03</v>
          </cell>
          <cell r="B8328" t="str">
            <v>LUXACIONES, TORCEDURAS Y ESGUINCES QUE AFECTAN MULT. REGIN. DEL CUERPO</v>
          </cell>
          <cell r="C8328" t="str">
            <v>00</v>
          </cell>
        </row>
        <row r="8329">
          <cell r="A8329" t="str">
            <v>T030</v>
          </cell>
          <cell r="B8329" t="str">
            <v>LUXACIONES, TORCEDURAS Y ESGUINCES QUE AFECTAN LA CABEZA CON EL CUELLO</v>
          </cell>
          <cell r="C8329" t="str">
            <v>00</v>
          </cell>
        </row>
        <row r="8330">
          <cell r="A8330" t="str">
            <v>T031</v>
          </cell>
          <cell r="B8330" t="str">
            <v>LUXACIONES, TORCEDURAS Y ESGUINCES QUE AFECTAN EL TORAX CON LA REGION</v>
          </cell>
          <cell r="C8330" t="str">
            <v>00</v>
          </cell>
        </row>
        <row r="8331">
          <cell r="A8331" t="str">
            <v>T032</v>
          </cell>
          <cell r="B8331" t="str">
            <v>LUXACIONES, TORCED. Y ESGUIN. QUE AFECTAN MULTIPL. REGION. DEL (DE LOS</v>
          </cell>
          <cell r="C8331" t="str">
            <v>00</v>
          </cell>
        </row>
        <row r="8332">
          <cell r="A8332" t="str">
            <v>T033</v>
          </cell>
          <cell r="B8332" t="str">
            <v>LUXAC. TORCED. Y  ESGUIN. QUE AFECTAN MULTIPL. REGION. DEL (DE LOS) MI</v>
          </cell>
          <cell r="C8332" t="str">
            <v>00</v>
          </cell>
        </row>
        <row r="8333">
          <cell r="A8333" t="str">
            <v>T034</v>
          </cell>
          <cell r="B8333" t="str">
            <v>LUXAC. TORCED. Y ESGUIN. QUE AFECTAN MULTIPL. MIEMBR. DEL (DE LOS) MIE</v>
          </cell>
          <cell r="C8333" t="str">
            <v>00</v>
          </cell>
        </row>
        <row r="8334">
          <cell r="A8334" t="str">
            <v>T038</v>
          </cell>
          <cell r="B8334" t="str">
            <v>LUXAC. TORCED. Y ESGUIN. QUE AFECTAN OTRAS COMBINACIONES DE REGION. DE</v>
          </cell>
          <cell r="C8334" t="str">
            <v>00</v>
          </cell>
        </row>
        <row r="8335">
          <cell r="A8335" t="str">
            <v>T039</v>
          </cell>
          <cell r="B8335" t="str">
            <v>LUXACIONES, TORCEDURAS Y ESGUINCES MULTIPLES, NO ESPECIFICADOS</v>
          </cell>
          <cell r="C8335" t="str">
            <v>00</v>
          </cell>
        </row>
        <row r="8336">
          <cell r="A8336" t="str">
            <v>T04</v>
          </cell>
          <cell r="B8336" t="str">
            <v>TRAUMATISMOS POR APLASTAMIENTO QUE AFECTAN MULTIPLES REGIONES DEL CUER</v>
          </cell>
          <cell r="C8336" t="str">
            <v>00</v>
          </cell>
        </row>
        <row r="8337">
          <cell r="A8337" t="str">
            <v>T040</v>
          </cell>
          <cell r="B8337" t="str">
            <v>TRAUMATISMO POR APLASTAMIENTO QUE AFECTAN LA CABEZA CON EL CUELLO</v>
          </cell>
          <cell r="C8337" t="str">
            <v>00</v>
          </cell>
        </row>
        <row r="8338">
          <cell r="A8338" t="str">
            <v>T041</v>
          </cell>
          <cell r="B8338" t="str">
            <v>TRAUM. POR APLAST. QUE AFECTAN EL TORAX CON AL ABDOMEN, LA REGION. LUM</v>
          </cell>
          <cell r="C8338" t="str">
            <v>00</v>
          </cell>
        </row>
        <row r="8339">
          <cell r="A8339" t="str">
            <v>T042</v>
          </cell>
          <cell r="B8339" t="str">
            <v>TRAUM. POR APLAST. QUE AFECTAN MULTIPL. REGION. DEL (DE LOS) MIEMBROS</v>
          </cell>
          <cell r="C8339" t="str">
            <v>00</v>
          </cell>
        </row>
        <row r="8340">
          <cell r="A8340" t="str">
            <v>T043</v>
          </cell>
          <cell r="B8340" t="str">
            <v>TRAUM. POR APLAST. QUE AFECTAN MULTIPL. REGION. DEL (DE LOS) MIEMB. IN</v>
          </cell>
          <cell r="C8340" t="str">
            <v>00</v>
          </cell>
        </row>
        <row r="8341">
          <cell r="A8341" t="str">
            <v>T044</v>
          </cell>
          <cell r="B8341" t="str">
            <v>TRAUM. POR APLAST. QUE AFECTAN MULTIPL. REGION. DEL (DE LOS) MIEMB. SU</v>
          </cell>
          <cell r="C8341" t="str">
            <v>00</v>
          </cell>
        </row>
        <row r="8342">
          <cell r="A8342" t="str">
            <v>T047</v>
          </cell>
          <cell r="B8342" t="str">
            <v>TRAUM. POR APLAST. DEL TORAX, DEL ABDOMEN, DE LA REG. LUMBOS. Y DE LA</v>
          </cell>
          <cell r="C8342" t="str">
            <v>00</v>
          </cell>
        </row>
        <row r="8343">
          <cell r="A8343" t="str">
            <v>T048</v>
          </cell>
          <cell r="B8343" t="str">
            <v>TRAUM. POR APLAST. QUE AFECTAN OTRAS COMBINACIONES DE REGION. DEL CUER</v>
          </cell>
          <cell r="C8343" t="str">
            <v>00</v>
          </cell>
        </row>
        <row r="8344">
          <cell r="A8344" t="str">
            <v>T049</v>
          </cell>
          <cell r="B8344" t="str">
            <v>TRAUMATISMOS POR APLASTAMIENTOS MULTIPLES, NO ESPECIFICADOS</v>
          </cell>
          <cell r="C8344" t="str">
            <v>00</v>
          </cell>
        </row>
        <row r="8345">
          <cell r="A8345" t="str">
            <v>T05</v>
          </cell>
          <cell r="B8345" t="str">
            <v>AMPUTACIONES TRAUM. QUE AFECTAN MULTIPLES REGIONES DEL CUERPO</v>
          </cell>
          <cell r="C8345" t="str">
            <v>00</v>
          </cell>
        </row>
        <row r="8346">
          <cell r="A8346" t="str">
            <v>T050</v>
          </cell>
          <cell r="B8346" t="str">
            <v>AMPUTACION TRAUMATICA DE AMBAS MANOS</v>
          </cell>
          <cell r="C8346" t="str">
            <v>00</v>
          </cell>
        </row>
        <row r="8347">
          <cell r="A8347" t="str">
            <v>T051</v>
          </cell>
          <cell r="B8347" t="str">
            <v>AMPUTACION TRAUM. DE UNA MANO Y EL OTRO BRAZO (CUALQUIER NIVEL, EXCEPT</v>
          </cell>
          <cell r="C8347" t="str">
            <v>00</v>
          </cell>
        </row>
        <row r="8348">
          <cell r="A8348" t="str">
            <v>T052</v>
          </cell>
          <cell r="B8348" t="str">
            <v>AMPUTACION TRAUMATICA DE AMBOS BRAZOS (CUALQUIER NIVEL)</v>
          </cell>
          <cell r="C8348" t="str">
            <v>00</v>
          </cell>
        </row>
        <row r="8349">
          <cell r="A8349" t="str">
            <v>T053</v>
          </cell>
          <cell r="B8349" t="str">
            <v>AMPUTACION TRAUMATICA DE AMBOS PIES</v>
          </cell>
          <cell r="C8349" t="str">
            <v>00</v>
          </cell>
        </row>
        <row r="8350">
          <cell r="A8350" t="str">
            <v>T054</v>
          </cell>
          <cell r="B8350" t="str">
            <v>AMPUTACION TRAUMATICA DE UN PIE Y LA OTRA PIERNA (CUALQUIER NIVEL, EXC</v>
          </cell>
          <cell r="C8350" t="str">
            <v>00</v>
          </cell>
        </row>
        <row r="8351">
          <cell r="A8351" t="str">
            <v>T055</v>
          </cell>
          <cell r="B8351" t="str">
            <v>AMPUTACION TRAUMATICA DE AMBAS PIERNAS (CUALQUIER NIVEL, EXCEPTO PIE)</v>
          </cell>
          <cell r="C8351" t="str">
            <v>00</v>
          </cell>
        </row>
        <row r="8352">
          <cell r="A8352" t="str">
            <v>T056</v>
          </cell>
          <cell r="B8352" t="str">
            <v>AMPUT. TRAUM. DE MIEMB. SUPER. E INFER. CUALQUIER COMBINAC. (CUALQ. NI</v>
          </cell>
          <cell r="C8352" t="str">
            <v>00</v>
          </cell>
        </row>
        <row r="8353">
          <cell r="A8353" t="str">
            <v>T058</v>
          </cell>
          <cell r="B8353" t="str">
            <v>AMPUT. TRAUM. QUE AFECTA OTRAS COMBINACIONES DE REGIONES DEL CUERPO</v>
          </cell>
          <cell r="C8353" t="str">
            <v>00</v>
          </cell>
        </row>
        <row r="8354">
          <cell r="A8354" t="str">
            <v>T059</v>
          </cell>
          <cell r="B8354" t="str">
            <v>AMPUTACIONES TRAUMATICAS MULTIPLES, NO ESPECIFICADAS</v>
          </cell>
          <cell r="C8354" t="str">
            <v>00</v>
          </cell>
        </row>
        <row r="8355">
          <cell r="A8355" t="str">
            <v>T06</v>
          </cell>
          <cell r="B8355" t="str">
            <v>OTROS TRAUM. QUE AFECTAN MULTIPL. REGION. DEL CUERPO, NO CLASIF. EN OT</v>
          </cell>
          <cell r="C8355" t="str">
            <v>00</v>
          </cell>
        </row>
        <row r="8356">
          <cell r="A8356" t="str">
            <v>T060</v>
          </cell>
          <cell r="B8356" t="str">
            <v>TRAUM. DEL ENCEFALO Y DE NERV. CRANEALES CON TRAUM. DE NERV. Y MEDULA</v>
          </cell>
          <cell r="C8356" t="str">
            <v>00</v>
          </cell>
        </row>
        <row r="8357">
          <cell r="A8357" t="str">
            <v>T061</v>
          </cell>
          <cell r="B8357" t="str">
            <v>TRAUM. DE NERVIOS Y MEDULA ESPINAL QUE AFECT. OTRAS REGION. DEL CUERPO</v>
          </cell>
          <cell r="C8357" t="str">
            <v>00</v>
          </cell>
        </row>
        <row r="8358">
          <cell r="A8358" t="str">
            <v>T062</v>
          </cell>
          <cell r="B8358" t="str">
            <v>TRAUM. DE NERVIOS QUE AFECTAN MULTIPLES REGIONES DEL CUERPO</v>
          </cell>
          <cell r="C8358" t="str">
            <v>00</v>
          </cell>
        </row>
        <row r="8359">
          <cell r="A8359" t="str">
            <v>T063</v>
          </cell>
          <cell r="B8359" t="str">
            <v>TRAUMATISMOS DE VASOS SANGUINEOS QUE AFECTAN MULTIPLES REGION. DEL CUE</v>
          </cell>
          <cell r="C8359" t="str">
            <v>00</v>
          </cell>
        </row>
        <row r="8360">
          <cell r="A8360" t="str">
            <v>T064</v>
          </cell>
          <cell r="B8360" t="str">
            <v>TRAUM. DE TENDONES Y MUSC. QUE AFECTAN MULTIPL. REGIONES DEL CUERPO</v>
          </cell>
          <cell r="C8360" t="str">
            <v>00</v>
          </cell>
        </row>
        <row r="8361">
          <cell r="A8361" t="str">
            <v>T065</v>
          </cell>
          <cell r="B8361" t="str">
            <v>TRAUM. DE ORGAN. INTRATORACICOS CON ORGAN. INTRAABDOM. Y PELVICOS</v>
          </cell>
          <cell r="C8361" t="str">
            <v>00</v>
          </cell>
        </row>
        <row r="8362">
          <cell r="A8362" t="str">
            <v>T068</v>
          </cell>
          <cell r="B8362" t="str">
            <v>OTROS TRAUM. ESPECIF. QUE AFECTAN MULTIPLES REGIONES DEL CUERPO</v>
          </cell>
          <cell r="C8362" t="str">
            <v>00</v>
          </cell>
        </row>
        <row r="8363">
          <cell r="A8363" t="str">
            <v>T07</v>
          </cell>
          <cell r="B8363" t="str">
            <v>TRAUMATISMOS MULTIPLES, NO ESPECIFICADOS</v>
          </cell>
          <cell r="C8363" t="str">
            <v>00</v>
          </cell>
        </row>
        <row r="8364">
          <cell r="A8364" t="str">
            <v>T08</v>
          </cell>
          <cell r="B8364" t="str">
            <v>FRACTURA DE LA COLUMNA VERTEBRAL, NIVEL NO ESPECIFICADO</v>
          </cell>
          <cell r="C8364" t="str">
            <v>00</v>
          </cell>
        </row>
        <row r="8365">
          <cell r="A8365" t="str">
            <v>T090</v>
          </cell>
          <cell r="B8365" t="str">
            <v>TRAUMATISMO SUPERFICIAL DEL TRONCO, NIVEL NO ESPECIFICADO</v>
          </cell>
          <cell r="C8365" t="str">
            <v>00</v>
          </cell>
        </row>
        <row r="8366">
          <cell r="A8366" t="str">
            <v>T091</v>
          </cell>
          <cell r="B8366" t="str">
            <v>HERIDA DEL TRONCO, NIVEL NO ESPECIFICADO</v>
          </cell>
          <cell r="C8366" t="str">
            <v>00</v>
          </cell>
        </row>
        <row r="8367">
          <cell r="A8367" t="str">
            <v>T092</v>
          </cell>
          <cell r="B8367" t="str">
            <v>LUXACION, ESGUINCE O TORCED. DE ARTIC. Y LIGAM. DEL TRONCO, NO ESPECIF</v>
          </cell>
          <cell r="C8367" t="str">
            <v>00</v>
          </cell>
        </row>
        <row r="8368">
          <cell r="A8368" t="str">
            <v>T093</v>
          </cell>
          <cell r="B8368" t="str">
            <v>TRAUMATISMO DE LA MEDULA ESPINAL, NIVEL NO ESPECIFICADO</v>
          </cell>
          <cell r="C8368" t="str">
            <v>00</v>
          </cell>
        </row>
        <row r="8369">
          <cell r="A8369" t="str">
            <v>T094</v>
          </cell>
          <cell r="B8369" t="str">
            <v>TRUAM. DE NERVIOS, RAIZ DE NERVIO ESPINAL Y PLEXOS DEL TRONCO NO ESPEC</v>
          </cell>
          <cell r="C8369" t="str">
            <v>00</v>
          </cell>
        </row>
        <row r="8370">
          <cell r="A8370" t="str">
            <v>T095</v>
          </cell>
          <cell r="B8370" t="str">
            <v>TRAUMATISMO DE TENDONES Y MUSCULOS DEL TRONCO NO ESPECIFICADO</v>
          </cell>
          <cell r="C8370" t="str">
            <v>00</v>
          </cell>
        </row>
        <row r="8371">
          <cell r="A8371" t="str">
            <v>T096</v>
          </cell>
          <cell r="B8371" t="str">
            <v>AMPUTACION TRAUMATICA DEL TRONCO, NIVEL NO ESPECIFICADO</v>
          </cell>
          <cell r="C8371" t="str">
            <v>00</v>
          </cell>
        </row>
        <row r="8372">
          <cell r="A8372" t="str">
            <v>T098</v>
          </cell>
          <cell r="B8372" t="str">
            <v>OTROS TRAUMATISMOS ESPECIFICADOS DEL TRONCO, NIVEL NO ESPECIFICADO</v>
          </cell>
          <cell r="C8372" t="str">
            <v>00</v>
          </cell>
        </row>
        <row r="8373">
          <cell r="A8373" t="str">
            <v>T099</v>
          </cell>
          <cell r="B8373" t="str">
            <v>TRAUMATISMO NO ESPECIFICADO DEL TRONCO, NIVEL NO ESPECIFICADO</v>
          </cell>
          <cell r="C8373" t="str">
            <v>00</v>
          </cell>
        </row>
        <row r="8374">
          <cell r="A8374" t="str">
            <v>T10</v>
          </cell>
          <cell r="B8374" t="str">
            <v>FRACTURA DE MIEMBRO SUPERIOR, NIVEL NO ESPECIFICADO</v>
          </cell>
          <cell r="C8374" t="str">
            <v>00</v>
          </cell>
        </row>
        <row r="8375">
          <cell r="A8375" t="str">
            <v>T11</v>
          </cell>
          <cell r="B8375" t="str">
            <v>OTROS TRAUM. DE MIEMBROS SUPERIOR, NIVEL NO ESPECIFICADO</v>
          </cell>
          <cell r="C8375" t="str">
            <v>00</v>
          </cell>
        </row>
        <row r="8376">
          <cell r="A8376" t="str">
            <v>T110</v>
          </cell>
          <cell r="B8376" t="str">
            <v>TRAUMATISMO SUPERFICIAL DE MIEMBRO SUPERIOR, NIVEL NO ESPECIFICADO</v>
          </cell>
          <cell r="C8376" t="str">
            <v>00</v>
          </cell>
        </row>
        <row r="8377">
          <cell r="A8377" t="str">
            <v>T111</v>
          </cell>
          <cell r="B8377" t="str">
            <v>HERIDA DE MIEMBRO SUPERIOR, NIVEL NO ESPECIFICADO</v>
          </cell>
          <cell r="C8377" t="str">
            <v>00</v>
          </cell>
        </row>
        <row r="8378">
          <cell r="A8378" t="str">
            <v>T112</v>
          </cell>
          <cell r="B8378" t="str">
            <v>LUXAC. ESGUIN. Y TORCED. DE ARTIC. O LIGAM. NO ESPECIF. DE MIEMB. SUPE</v>
          </cell>
          <cell r="C8378" t="str">
            <v>00</v>
          </cell>
        </row>
        <row r="8379">
          <cell r="A8379" t="str">
            <v>T113</v>
          </cell>
          <cell r="B8379" t="str">
            <v>TRUAM. DE NERV. NO ESPECIF. DE MIEMB. SUPERIOR, NIVEL NO ESPECIFICADO</v>
          </cell>
          <cell r="C8379" t="str">
            <v>00</v>
          </cell>
        </row>
        <row r="8380">
          <cell r="A8380" t="str">
            <v>T114</v>
          </cell>
          <cell r="B8380" t="str">
            <v>TRAUM. DE VASOS SANGUIN. NO ESPECIF. DE MIEMB. SUPER. NIVEL NO ESPECIF</v>
          </cell>
          <cell r="C8380" t="str">
            <v>00</v>
          </cell>
        </row>
        <row r="8381">
          <cell r="A8381" t="str">
            <v>T115</v>
          </cell>
          <cell r="B8381" t="str">
            <v>TRAUM. DE TENDON Y MUSC. NO ESPECIF. DE MIEMB. SUPER. NIVEL NO ESPECIF</v>
          </cell>
          <cell r="C8381" t="str">
            <v>00</v>
          </cell>
        </row>
        <row r="8382">
          <cell r="A8382" t="str">
            <v>T116</v>
          </cell>
          <cell r="B8382" t="str">
            <v>AMPUTACION TRAUMATICA DE MIEMBRO SUPERIOR, NOVEL NO ESPECIFICADO</v>
          </cell>
          <cell r="C8382" t="str">
            <v>00</v>
          </cell>
        </row>
        <row r="8383">
          <cell r="A8383" t="str">
            <v>T118</v>
          </cell>
          <cell r="B8383" t="str">
            <v>OTROS TRAUM. ESPECIF. DE MIEMBRO SUPERIOR, NIVEL NO ESPECIFICADO</v>
          </cell>
          <cell r="C8383" t="str">
            <v>00</v>
          </cell>
        </row>
        <row r="8384">
          <cell r="A8384" t="str">
            <v>T119</v>
          </cell>
          <cell r="B8384" t="str">
            <v>TRAUMATISMO NO ESPECIFICADO DE MIEMBRO SUPERIOR, NIVEL NO ESPECIFICADO</v>
          </cell>
          <cell r="C8384" t="str">
            <v>00</v>
          </cell>
        </row>
        <row r="8385">
          <cell r="A8385" t="str">
            <v>T12</v>
          </cell>
          <cell r="B8385" t="str">
            <v>FRACTURA DE MIEMBRO INFERIOR, NIVEL NO ESPECIFICADO</v>
          </cell>
          <cell r="C8385" t="str">
            <v>00</v>
          </cell>
        </row>
        <row r="8386">
          <cell r="A8386" t="str">
            <v>T13</v>
          </cell>
          <cell r="B8386" t="str">
            <v>OTROS TRAUMATISMOS DE MIEMBRO INFERIOR, NIVEL NO ESPECIFICADO</v>
          </cell>
          <cell r="C8386" t="str">
            <v>00</v>
          </cell>
        </row>
        <row r="8387">
          <cell r="A8387" t="str">
            <v>T130</v>
          </cell>
          <cell r="B8387" t="str">
            <v>TRAUMATISMO SUPERFICIAL DE MIEMBRO INFERIOR, NIVEL NO ESPECIFICADO</v>
          </cell>
          <cell r="C8387" t="str">
            <v>00</v>
          </cell>
        </row>
        <row r="8388">
          <cell r="A8388" t="str">
            <v>T131</v>
          </cell>
          <cell r="B8388" t="str">
            <v>HERIDA DE MIEMBRO INFERIOR, NIVEL NO ESPECIFICADO</v>
          </cell>
          <cell r="C8388" t="str">
            <v>00</v>
          </cell>
        </row>
        <row r="8389">
          <cell r="A8389" t="str">
            <v>T132</v>
          </cell>
          <cell r="B8389" t="str">
            <v>LUXAC. ESGUIN. O TORCED. DE ARTIC. Y LIGAM. NO ESPECIF. DE MIEMB. INF.</v>
          </cell>
          <cell r="C8389" t="str">
            <v>00</v>
          </cell>
        </row>
        <row r="8390">
          <cell r="A8390" t="str">
            <v>T133</v>
          </cell>
          <cell r="B8390" t="str">
            <v>TRAUM. DE NERV. NO ESPECIF. DE MIEMBRO INFERIOR, NIVEL NO ESPECIFICADO</v>
          </cell>
          <cell r="C8390" t="str">
            <v>00</v>
          </cell>
        </row>
        <row r="8391">
          <cell r="A8391" t="str">
            <v>T134</v>
          </cell>
          <cell r="B8391" t="str">
            <v>TRAUM. DE VASOS SANGUIN. NO ESPECIF. DE MIEMB. INFERIOR, NIVEL NO ESPE</v>
          </cell>
          <cell r="C8391" t="str">
            <v>00</v>
          </cell>
        </row>
        <row r="8392">
          <cell r="A8392" t="str">
            <v>T135</v>
          </cell>
          <cell r="B8392" t="str">
            <v>TRAUMA. DE TENDONES Y MUSC. NO ESPECIF. DE MIEMB. INFERIOR, NIVEL NO E</v>
          </cell>
          <cell r="C8392" t="str">
            <v>00</v>
          </cell>
        </row>
        <row r="8393">
          <cell r="A8393" t="str">
            <v>T136</v>
          </cell>
          <cell r="B8393" t="str">
            <v>AMPUTACION TRAUM. DE MIEMB. INFERIOR, NIVEL NO ESPECIFICADO</v>
          </cell>
          <cell r="C8393" t="str">
            <v>00</v>
          </cell>
        </row>
        <row r="8394">
          <cell r="A8394" t="str">
            <v>T138</v>
          </cell>
          <cell r="B8394" t="str">
            <v>OTROS TRAUMATISMOS ESPECIFICADOS DE MIEMBRO INFERIOR NIVEL NO ESPECIF</v>
          </cell>
          <cell r="C8394" t="str">
            <v>00</v>
          </cell>
        </row>
        <row r="8395">
          <cell r="A8395" t="str">
            <v>T139</v>
          </cell>
          <cell r="B8395" t="str">
            <v>TRAUMATISMO NO ESPECIFICADO DE MIEMBRO INFERIOR, NIVEL NO ESPECIFICADO</v>
          </cell>
          <cell r="C8395" t="str">
            <v>00</v>
          </cell>
        </row>
        <row r="8396">
          <cell r="A8396" t="str">
            <v>T14</v>
          </cell>
          <cell r="B8396" t="str">
            <v>TRAUMATISMO DE REGIONES NO ESPECIFICADAS DEL CUERPO</v>
          </cell>
          <cell r="C8396" t="str">
            <v>00</v>
          </cell>
        </row>
        <row r="8397">
          <cell r="A8397" t="str">
            <v>T140</v>
          </cell>
          <cell r="B8397" t="str">
            <v>TRAUMATISMO SUPERFICIAL DE REGION NO ESPECIFICADA DEL CUERPO</v>
          </cell>
          <cell r="C8397" t="str">
            <v>00</v>
          </cell>
        </row>
        <row r="8398">
          <cell r="A8398" t="str">
            <v>T141</v>
          </cell>
          <cell r="B8398" t="str">
            <v>HERIDA DE REGION NO ESPECIFICADA DEL CUERPO</v>
          </cell>
          <cell r="C8398" t="str">
            <v>00</v>
          </cell>
        </row>
        <row r="8399">
          <cell r="A8399" t="str">
            <v>T142</v>
          </cell>
          <cell r="B8399" t="str">
            <v>FRACTURA DE REGION NO ESPECIFICADA DEL CUERPO</v>
          </cell>
          <cell r="C8399" t="str">
            <v>00</v>
          </cell>
        </row>
        <row r="8400">
          <cell r="A8400" t="str">
            <v>T143</v>
          </cell>
          <cell r="B8400" t="str">
            <v>LUXACION, ESGUINCE Y TORCEDURA DE REGION NO ESPECIFICADA DEL CUERPO</v>
          </cell>
          <cell r="C8400" t="str">
            <v>00</v>
          </cell>
        </row>
        <row r="8401">
          <cell r="A8401" t="str">
            <v>T144</v>
          </cell>
          <cell r="B8401" t="str">
            <v>TRAUMATISMO DE NERVIO(S) NO ESPECIFICADO DEL CUERPO</v>
          </cell>
          <cell r="C8401" t="str">
            <v>00</v>
          </cell>
        </row>
        <row r="8402">
          <cell r="A8402" t="str">
            <v>T145</v>
          </cell>
          <cell r="B8402" t="str">
            <v>TRAUMATISMO DE VASO(S) SANGINEO(S) DE REGION NO ESPECIFICADA DEL CUERP</v>
          </cell>
          <cell r="C8402" t="str">
            <v>00</v>
          </cell>
        </row>
        <row r="8403">
          <cell r="A8403" t="str">
            <v>T146</v>
          </cell>
          <cell r="B8403" t="str">
            <v>TRAUMATISMO DE TENDONES Y MUSCULOS DE REGION NO ESPECIF. DEL CUERPO</v>
          </cell>
          <cell r="C8403" t="str">
            <v>00</v>
          </cell>
        </row>
        <row r="8404">
          <cell r="A8404" t="str">
            <v>T147</v>
          </cell>
          <cell r="B8404" t="str">
            <v>TRAUM. POR APLAST. Y AMPUT. TRAUM. DE REGION NO ESPECIF. DEL CUERPO</v>
          </cell>
          <cell r="C8404" t="str">
            <v>00</v>
          </cell>
        </row>
        <row r="8405">
          <cell r="A8405" t="str">
            <v>T148</v>
          </cell>
          <cell r="B8405" t="str">
            <v>OTROS TRAUMATISMOS DE REGION NO ESPECIFICADA DEL CUERPO</v>
          </cell>
          <cell r="C8405" t="str">
            <v>00</v>
          </cell>
        </row>
        <row r="8406">
          <cell r="A8406" t="str">
            <v>T149</v>
          </cell>
          <cell r="B8406" t="str">
            <v>TRAUMATISMO, NO ESPECIFICADO</v>
          </cell>
          <cell r="C8406" t="str">
            <v>00</v>
          </cell>
        </row>
        <row r="8407">
          <cell r="A8407" t="str">
            <v>T15</v>
          </cell>
          <cell r="B8407" t="str">
            <v>CUERPO EXTRÑO EN PARTE EXTERNA DEL OJO</v>
          </cell>
          <cell r="C8407" t="str">
            <v>00</v>
          </cell>
        </row>
        <row r="8408">
          <cell r="A8408" t="str">
            <v>T150</v>
          </cell>
          <cell r="B8408" t="str">
            <v>CUERPO EXTRAÑO EN LA CORNEA</v>
          </cell>
          <cell r="C8408" t="str">
            <v>00</v>
          </cell>
        </row>
        <row r="8409">
          <cell r="A8409" t="str">
            <v>T151</v>
          </cell>
          <cell r="B8409" t="str">
            <v>CUERPO EXTRAÑO EN EL SACO CONJUNTIVAL</v>
          </cell>
          <cell r="C8409" t="str">
            <v>00</v>
          </cell>
        </row>
        <row r="8410">
          <cell r="A8410" t="str">
            <v>T158</v>
          </cell>
          <cell r="B8410" t="str">
            <v>CUERPO EXTRAÑO EN OTRAS Y EN MULTIPLES PARTES DE LA PARTE EXT. DEL OJO</v>
          </cell>
          <cell r="C8410" t="str">
            <v>00</v>
          </cell>
        </row>
        <row r="8411">
          <cell r="A8411" t="str">
            <v>T159</v>
          </cell>
          <cell r="B8411" t="str">
            <v>CUERPO EXTR. EN PARTE EXTER. DEL OJO, SITIO NO ESPECIFICADO</v>
          </cell>
          <cell r="C8411" t="str">
            <v>00</v>
          </cell>
        </row>
        <row r="8412">
          <cell r="A8412" t="str">
            <v>T16</v>
          </cell>
          <cell r="B8412" t="str">
            <v>CUERPO EXTRAÑO EN EL OIDO</v>
          </cell>
          <cell r="C8412" t="str">
            <v>00</v>
          </cell>
        </row>
        <row r="8413">
          <cell r="A8413" t="str">
            <v>T17</v>
          </cell>
          <cell r="B8413" t="str">
            <v>CUERPO EXTRAÑO EN LAS VIAS RESPIRATORIAS</v>
          </cell>
          <cell r="C8413" t="str">
            <v>00</v>
          </cell>
        </row>
        <row r="8414">
          <cell r="A8414" t="str">
            <v>T170</v>
          </cell>
          <cell r="B8414" t="str">
            <v>CUERPO EXTRAÑO EN SENO PARANASAL</v>
          </cell>
          <cell r="C8414" t="str">
            <v>00</v>
          </cell>
        </row>
        <row r="8415">
          <cell r="A8415" t="str">
            <v>T171</v>
          </cell>
          <cell r="B8415" t="str">
            <v>CUERPO EXTRAÑO EN EL ORIFICIO NASAL</v>
          </cell>
          <cell r="C8415" t="str">
            <v>00</v>
          </cell>
        </row>
        <row r="8416">
          <cell r="A8416" t="str">
            <v>T172</v>
          </cell>
          <cell r="B8416" t="str">
            <v>CUERPO EXTRAÑO EN LA FARINGE</v>
          </cell>
          <cell r="C8416" t="str">
            <v>00</v>
          </cell>
        </row>
        <row r="8417">
          <cell r="A8417" t="str">
            <v>T173</v>
          </cell>
          <cell r="B8417" t="str">
            <v>CUERPO EXTRAÑO EN AL LARINGE</v>
          </cell>
          <cell r="C8417" t="str">
            <v>00</v>
          </cell>
        </row>
        <row r="8418">
          <cell r="A8418" t="str">
            <v>T174</v>
          </cell>
          <cell r="B8418" t="str">
            <v>CUERPO EXTRAÑO EN LA TRAQUEA</v>
          </cell>
          <cell r="C8418" t="str">
            <v>00</v>
          </cell>
        </row>
        <row r="8419">
          <cell r="A8419" t="str">
            <v>T175</v>
          </cell>
          <cell r="B8419" t="str">
            <v>CUERPO EXTRAÑO EN BRONQUIOS</v>
          </cell>
          <cell r="C8419" t="str">
            <v>00</v>
          </cell>
        </row>
        <row r="8420">
          <cell r="A8420" t="str">
            <v>T178</v>
          </cell>
          <cell r="B8420" t="str">
            <v>CUERPO EXTRAÑO EN OTRAS Y EN MULTIPL. PARTES DE LAS VIAS RESPIRATORIAS</v>
          </cell>
          <cell r="C8420" t="str">
            <v>00</v>
          </cell>
        </row>
        <row r="8421">
          <cell r="A8421" t="str">
            <v>T179</v>
          </cell>
          <cell r="B8421" t="str">
            <v>CUERPO EXTRAÑO EN LAS VIAS RESPIRATORIAS, PARTE NO ESPECIFICADA</v>
          </cell>
          <cell r="C8421" t="str">
            <v>00</v>
          </cell>
        </row>
        <row r="8422">
          <cell r="A8422" t="str">
            <v>T18</v>
          </cell>
          <cell r="B8422" t="str">
            <v>CUERPO EXTRAÑO EN EL TUBO DIGESTIVO</v>
          </cell>
          <cell r="C8422" t="str">
            <v>00</v>
          </cell>
        </row>
        <row r="8423">
          <cell r="A8423" t="str">
            <v>T180</v>
          </cell>
          <cell r="B8423" t="str">
            <v>CUERPO EXTRAÑO EN LA BOCA</v>
          </cell>
          <cell r="C8423" t="str">
            <v>00</v>
          </cell>
        </row>
        <row r="8424">
          <cell r="A8424" t="str">
            <v>T181</v>
          </cell>
          <cell r="B8424" t="str">
            <v>CUERPO EXTRAÑO EN EL ESOFAGO</v>
          </cell>
          <cell r="C8424" t="str">
            <v>00</v>
          </cell>
        </row>
        <row r="8425">
          <cell r="A8425" t="str">
            <v>T182</v>
          </cell>
          <cell r="B8425" t="str">
            <v>CUERPO EXTRAÑO EN EL ESTOMAGO</v>
          </cell>
          <cell r="C8425" t="str">
            <v>00</v>
          </cell>
        </row>
        <row r="8426">
          <cell r="A8426" t="str">
            <v>T183</v>
          </cell>
          <cell r="B8426" t="str">
            <v>CUERPO EXTRAÑO EN EL INTESTINO DELGADO</v>
          </cell>
          <cell r="C8426" t="str">
            <v>00</v>
          </cell>
        </row>
        <row r="8427">
          <cell r="A8427" t="str">
            <v>T184</v>
          </cell>
          <cell r="B8427" t="str">
            <v>CUERPO EXTRAÑO EN EL COLON</v>
          </cell>
          <cell r="C8427" t="str">
            <v>00</v>
          </cell>
        </row>
        <row r="8428">
          <cell r="A8428" t="str">
            <v>T185</v>
          </cell>
          <cell r="B8428" t="str">
            <v>CUERPO EXTRAÑO EN EL ANO Y EN EL RECTO</v>
          </cell>
          <cell r="C8428" t="str">
            <v>00</v>
          </cell>
        </row>
        <row r="8429">
          <cell r="A8429" t="str">
            <v>T188</v>
          </cell>
          <cell r="B8429" t="str">
            <v>CUERPO EXTRAÑO EN OTRAS Y MULTIPLES PARTES DEL TUBO DIGESTIVO</v>
          </cell>
          <cell r="C8429" t="str">
            <v>00</v>
          </cell>
        </row>
        <row r="8430">
          <cell r="A8430" t="str">
            <v>T189</v>
          </cell>
          <cell r="B8430" t="str">
            <v>CUERPO EXTRAÑO EN EL TUBO DIGESTIVO, PARTE NO ESPECIFICADA</v>
          </cell>
          <cell r="C8430" t="str">
            <v>00</v>
          </cell>
        </row>
        <row r="8431">
          <cell r="A8431" t="str">
            <v>T19</v>
          </cell>
          <cell r="B8431" t="str">
            <v>CUERPO EXTRAÑO EN LAS VIAS GENITOURINARIAS</v>
          </cell>
          <cell r="C8431" t="str">
            <v>00</v>
          </cell>
        </row>
        <row r="8432">
          <cell r="A8432" t="str">
            <v>T190</v>
          </cell>
          <cell r="B8432" t="str">
            <v>CUERPO EXTRAÑO EN LA URETRA</v>
          </cell>
          <cell r="C8432" t="str">
            <v>00</v>
          </cell>
        </row>
        <row r="8433">
          <cell r="A8433" t="str">
            <v>T191</v>
          </cell>
          <cell r="B8433" t="str">
            <v>CUERPO EXTRAÑO EN LA VEJIGA</v>
          </cell>
          <cell r="C8433" t="str">
            <v>00</v>
          </cell>
        </row>
        <row r="8434">
          <cell r="A8434" t="str">
            <v>T192</v>
          </cell>
          <cell r="B8434" t="str">
            <v>CUERPO EXTRAÑO EN LA VULVA Y EN LA VAGINA</v>
          </cell>
          <cell r="C8434" t="str">
            <v>00</v>
          </cell>
        </row>
        <row r="8435">
          <cell r="A8435" t="str">
            <v>T193</v>
          </cell>
          <cell r="B8435" t="str">
            <v>CUERPO EXTRAÑO EN EL UTERO (CUALQUIER PARTE)</v>
          </cell>
          <cell r="C8435" t="str">
            <v>00</v>
          </cell>
        </row>
        <row r="8436">
          <cell r="A8436" t="str">
            <v>T198</v>
          </cell>
          <cell r="B8436" t="str">
            <v>CUERPO EXTRAÑO EN OTRAS Y MULTIPLES PARTES DE LAS VIAS GENITOURINARIAS</v>
          </cell>
          <cell r="C8436" t="str">
            <v>00</v>
          </cell>
        </row>
        <row r="8437">
          <cell r="A8437" t="str">
            <v>T199</v>
          </cell>
          <cell r="B8437" t="str">
            <v>CUERPO EXTRAÑO EN LAS VIAS GENITOURINARIAS, PARTE NO ESPECIFICADA</v>
          </cell>
          <cell r="C8437" t="str">
            <v>00</v>
          </cell>
        </row>
        <row r="8438">
          <cell r="A8438" t="str">
            <v>T20</v>
          </cell>
          <cell r="B8438" t="str">
            <v>QUEMADURA Y CORROSION DE LA CABEZA Y DEL CUELLO</v>
          </cell>
          <cell r="C8438" t="str">
            <v>00</v>
          </cell>
        </row>
        <row r="8439">
          <cell r="A8439" t="str">
            <v>T200</v>
          </cell>
          <cell r="B8439" t="str">
            <v>QUEMADURA DE LA CABEZA Y DEL CUELLO, GRADO NO ESPECIFICADO</v>
          </cell>
          <cell r="C8439" t="str">
            <v>00</v>
          </cell>
        </row>
        <row r="8440">
          <cell r="A8440" t="str">
            <v>T201</v>
          </cell>
          <cell r="B8440" t="str">
            <v>QUEMADURA DE LA CABEZA Y DEL CUELLO, DE PRIMER GRADO</v>
          </cell>
          <cell r="C8440" t="str">
            <v>00</v>
          </cell>
        </row>
        <row r="8441">
          <cell r="A8441" t="str">
            <v>T202</v>
          </cell>
          <cell r="B8441" t="str">
            <v>QUEMQDURA DE LA CABEZA Y DEL CUELLO. DE SEGUNDO GRADO</v>
          </cell>
          <cell r="C8441" t="str">
            <v>00</v>
          </cell>
        </row>
        <row r="8442">
          <cell r="A8442" t="str">
            <v>T203</v>
          </cell>
          <cell r="B8442" t="str">
            <v>QUEMADURA DE LA CABEZA Y DEL CUELLO DE TERCER GRADO</v>
          </cell>
          <cell r="C8442" t="str">
            <v>00</v>
          </cell>
        </row>
        <row r="8443">
          <cell r="A8443" t="str">
            <v>T204</v>
          </cell>
          <cell r="B8443" t="str">
            <v>QUEMADURA DE LA CABEZA Y DEL CUELLO, GRADO NO ESPECIFICADO</v>
          </cell>
          <cell r="C8443" t="str">
            <v>00</v>
          </cell>
        </row>
        <row r="8444">
          <cell r="A8444" t="str">
            <v>T205</v>
          </cell>
          <cell r="B8444" t="str">
            <v>CORROSION DE LA CABEZA Y DEL CUELLO, DE PRIMER GRADO</v>
          </cell>
          <cell r="C8444" t="str">
            <v>00</v>
          </cell>
        </row>
        <row r="8445">
          <cell r="A8445" t="str">
            <v>T206</v>
          </cell>
          <cell r="B8445" t="str">
            <v>CORROSION DE LA CABEZA Y DEL CUELLO, DE SUGUNDO GRADO</v>
          </cell>
          <cell r="C8445" t="str">
            <v>00</v>
          </cell>
        </row>
        <row r="8446">
          <cell r="A8446" t="str">
            <v>T207</v>
          </cell>
          <cell r="B8446" t="str">
            <v>CORROSION DE LA CABEZA Y DEL CUELLO, DE TERCER GRADO</v>
          </cell>
          <cell r="C8446" t="str">
            <v>00</v>
          </cell>
        </row>
        <row r="8447">
          <cell r="A8447" t="str">
            <v>T21</v>
          </cell>
          <cell r="B8447" t="str">
            <v>QUEMADURA Y CORROSION DEL TRONCO</v>
          </cell>
          <cell r="C8447" t="str">
            <v>00</v>
          </cell>
        </row>
        <row r="8448">
          <cell r="A8448" t="str">
            <v>T210</v>
          </cell>
          <cell r="B8448" t="str">
            <v>QUEMADURA DEL TRONCO, GRADO NO ESPECIFICADO</v>
          </cell>
          <cell r="C8448" t="str">
            <v>00</v>
          </cell>
        </row>
        <row r="8449">
          <cell r="A8449" t="str">
            <v>T211</v>
          </cell>
          <cell r="B8449" t="str">
            <v>QUEMADURA DEL TRONCO, DE PRIMER GRADO</v>
          </cell>
          <cell r="C8449" t="str">
            <v>00</v>
          </cell>
        </row>
        <row r="8450">
          <cell r="A8450" t="str">
            <v>T212</v>
          </cell>
          <cell r="B8450" t="str">
            <v>QUEMQDURA DEL TRONCO, DE SEGUNDO GRADO</v>
          </cell>
          <cell r="C8450" t="str">
            <v>00</v>
          </cell>
        </row>
        <row r="8451">
          <cell r="A8451" t="str">
            <v>T213</v>
          </cell>
          <cell r="B8451" t="str">
            <v>QUEMADURA DEL TRONCO, DEL TERCER GRADO</v>
          </cell>
          <cell r="C8451" t="str">
            <v>00</v>
          </cell>
        </row>
        <row r="8452">
          <cell r="A8452" t="str">
            <v>T214</v>
          </cell>
          <cell r="B8452" t="str">
            <v>CORROSION DEL TRONCO, GRADO NO ESPECIFICADO</v>
          </cell>
          <cell r="C8452" t="str">
            <v>00</v>
          </cell>
        </row>
        <row r="8453">
          <cell r="A8453" t="str">
            <v>T215</v>
          </cell>
          <cell r="B8453" t="str">
            <v>CORROSION DEL TRONCO, DE PRIMER GRADO</v>
          </cell>
          <cell r="C8453" t="str">
            <v>00</v>
          </cell>
        </row>
        <row r="8454">
          <cell r="A8454" t="str">
            <v>T216</v>
          </cell>
          <cell r="B8454" t="str">
            <v>CORROSION DEL TRONCO, DE SEGUNDO GRADO</v>
          </cell>
          <cell r="C8454" t="str">
            <v>00</v>
          </cell>
        </row>
        <row r="8455">
          <cell r="A8455" t="str">
            <v>T217</v>
          </cell>
          <cell r="B8455" t="str">
            <v>CORROSION DEL TRONCO, DE TERCER GRADO</v>
          </cell>
          <cell r="C8455" t="str">
            <v>00</v>
          </cell>
        </row>
        <row r="8456">
          <cell r="A8456" t="str">
            <v>T22</v>
          </cell>
          <cell r="B8456" t="str">
            <v>QUEM. Y CORROS. DEL HOMBRO Y MIEMB. SUPER. EXCEP. DE LA MUÑECA Y DE LA</v>
          </cell>
          <cell r="C8456" t="str">
            <v>00</v>
          </cell>
        </row>
        <row r="8457">
          <cell r="A8457" t="str">
            <v>T220</v>
          </cell>
          <cell r="B8457" t="str">
            <v>QUEM. DEL HOMBRO Y MIEMB. SUPER. GRADO NO ESPECIF. EXCEP. DE LA MUÑECA</v>
          </cell>
          <cell r="C8457" t="str">
            <v>00</v>
          </cell>
        </row>
        <row r="8458">
          <cell r="A8458" t="str">
            <v>T221</v>
          </cell>
          <cell r="B8458" t="str">
            <v>QUEM. DEL HOMBRO Y MIEMB. SUPER. DE PRIMER GRADO, EXCEP. DE LA MUÑECA</v>
          </cell>
          <cell r="C8458" t="str">
            <v>00</v>
          </cell>
        </row>
        <row r="8459">
          <cell r="A8459" t="str">
            <v>T222</v>
          </cell>
          <cell r="B8459" t="str">
            <v>QUEM. DEL HOMBRO Y MIEMB. SUPER. DE SUGUNDO GRADO, EXCEP. DE LA MUÑECA</v>
          </cell>
          <cell r="C8459" t="str">
            <v>00</v>
          </cell>
        </row>
        <row r="8460">
          <cell r="A8460" t="str">
            <v>T223</v>
          </cell>
          <cell r="B8460" t="str">
            <v>QUEM. DEL HOMBRO Y MIEMB. SUPER. DE TERCER GRADO, EXCEP. DE LA MUÑECA</v>
          </cell>
          <cell r="C8460" t="str">
            <v>00</v>
          </cell>
        </row>
        <row r="8461">
          <cell r="A8461" t="str">
            <v>T224</v>
          </cell>
          <cell r="B8461" t="str">
            <v>CORROS. DEL HOMBRO Y MIEMB. SUPER. GRADO NO ESPECIF. EXCEP. DE LA MUÑE</v>
          </cell>
          <cell r="C8461" t="str">
            <v>00</v>
          </cell>
        </row>
        <row r="8462">
          <cell r="A8462" t="str">
            <v>T225</v>
          </cell>
          <cell r="B8462" t="str">
            <v>CORROS. DEL HOMBRO Y MIEMB. SUPER. DE PRIMER GRADO, EXCEP. DE LA MUÑEC</v>
          </cell>
          <cell r="C8462" t="str">
            <v>00</v>
          </cell>
        </row>
        <row r="8463">
          <cell r="A8463" t="str">
            <v>T226</v>
          </cell>
          <cell r="B8463" t="str">
            <v>CORROS. DEL HOMBRO Y MIEMB. SUPER. DE SEGUNDO GRADO, EXCEP. DE LA MUÑE</v>
          </cell>
          <cell r="C8463" t="str">
            <v>00</v>
          </cell>
        </row>
        <row r="8464">
          <cell r="A8464" t="str">
            <v>T227</v>
          </cell>
          <cell r="B8464" t="str">
            <v>CORROS. DEL HOMBRO Y MIEMB. SUPER. DE TERCER GRADO, EXCEP. DE LA MUÑEC</v>
          </cell>
          <cell r="C8464" t="str">
            <v>00</v>
          </cell>
        </row>
        <row r="8465">
          <cell r="A8465" t="str">
            <v>T23</v>
          </cell>
          <cell r="B8465" t="str">
            <v>QUEMQDURA Y CORROSION DE LA MUÑECA Y DE LA MANO</v>
          </cell>
          <cell r="C8465" t="str">
            <v>00</v>
          </cell>
        </row>
        <row r="8466">
          <cell r="A8466" t="str">
            <v>T230</v>
          </cell>
          <cell r="B8466" t="str">
            <v>QUEMADURA DE LA MUÑECA Y DE LA MANO, GRADO NO ESPECIFICADO</v>
          </cell>
          <cell r="C8466" t="str">
            <v>00</v>
          </cell>
        </row>
        <row r="8467">
          <cell r="A8467" t="str">
            <v>T231</v>
          </cell>
          <cell r="B8467" t="str">
            <v>QUEMADURA DE LA MUÑECA Y DE LA MANO, DE PRIMER GRADO</v>
          </cell>
          <cell r="C8467" t="str">
            <v>00</v>
          </cell>
        </row>
        <row r="8468">
          <cell r="A8468" t="str">
            <v>T232</v>
          </cell>
          <cell r="B8468" t="str">
            <v>QUEMADURA DE LA MUÑECA Y DE LA MANO, DE SEGUNDO GRADO</v>
          </cell>
          <cell r="C8468" t="str">
            <v>00</v>
          </cell>
        </row>
        <row r="8469">
          <cell r="A8469" t="str">
            <v>T233</v>
          </cell>
          <cell r="B8469" t="str">
            <v>QUEMADURA DE LA MUÑECA Y DE LA MANO, DE TERCER GRADO</v>
          </cell>
          <cell r="C8469" t="str">
            <v>00</v>
          </cell>
        </row>
        <row r="8470">
          <cell r="A8470" t="str">
            <v>T234</v>
          </cell>
          <cell r="B8470" t="str">
            <v>CORROSION DE LA MUÑECA Y DE LA MANO, GRADO NO ESPECIFICADO</v>
          </cell>
          <cell r="C8470" t="str">
            <v>00</v>
          </cell>
        </row>
        <row r="8471">
          <cell r="A8471" t="str">
            <v>T235</v>
          </cell>
          <cell r="B8471" t="str">
            <v>CORROSION DE LA MUÑECA Y DE LA MANO, DE PRIMER GRADO</v>
          </cell>
          <cell r="C8471" t="str">
            <v>00</v>
          </cell>
        </row>
        <row r="8472">
          <cell r="A8472" t="str">
            <v>T236</v>
          </cell>
          <cell r="B8472" t="str">
            <v>CORROSION DE LA MUÑECA Y DE LA MANO, DE SEGUNDO GRADO</v>
          </cell>
          <cell r="C8472" t="str">
            <v>00</v>
          </cell>
        </row>
        <row r="8473">
          <cell r="A8473" t="str">
            <v>T237</v>
          </cell>
          <cell r="B8473" t="str">
            <v>CORROSION DE LA MUÑECA Y DE LA MANO, DE TERCER GRADO</v>
          </cell>
          <cell r="C8473" t="str">
            <v>00</v>
          </cell>
        </row>
        <row r="8474">
          <cell r="A8474" t="str">
            <v>T24</v>
          </cell>
          <cell r="B8474" t="str">
            <v>QUEMADURA Y CORROSION DE LA CADERA Y MIEMB. INFERIOR, EXCEP. TOBILLO Y</v>
          </cell>
          <cell r="C8474" t="str">
            <v>00</v>
          </cell>
        </row>
        <row r="8475">
          <cell r="A8475" t="str">
            <v>T240</v>
          </cell>
          <cell r="B8475" t="str">
            <v>QUEM.  DE LA CADERA Y MIEMB. INFERIOR, GRADO NO ESPECIF. EXCEP. TOBILL</v>
          </cell>
          <cell r="C8475" t="str">
            <v>00</v>
          </cell>
        </row>
        <row r="8476">
          <cell r="A8476" t="str">
            <v>T241</v>
          </cell>
          <cell r="B8476" t="str">
            <v>QUEM. DE LA CADERA Y MIEMB. INFER. DE PRIMER GRADO EXCEP. TOBILLO Y PI</v>
          </cell>
          <cell r="C8476" t="str">
            <v>00</v>
          </cell>
        </row>
        <row r="8477">
          <cell r="A8477" t="str">
            <v>T242</v>
          </cell>
          <cell r="B8477" t="str">
            <v>QUEM. DE LA CADERA Y MIEMB. IMFER. DE SEGUNDO GRADO, EXCEP. TOBILLO Y</v>
          </cell>
          <cell r="C8477" t="str">
            <v>00</v>
          </cell>
        </row>
        <row r="8478">
          <cell r="A8478" t="str">
            <v>T243</v>
          </cell>
          <cell r="B8478" t="str">
            <v>QUEM. DE LA CADERA Y MIEMB. INFER. DE TERCER GRADO, EXCEP. TOBILLO Y P</v>
          </cell>
          <cell r="C8478" t="str">
            <v>00</v>
          </cell>
        </row>
        <row r="8479">
          <cell r="A8479" t="str">
            <v>T244</v>
          </cell>
          <cell r="B8479" t="str">
            <v>CORROS. DE LA CADERA Y MIEMB. INFER. GRADO NO ESPECIF. EXCEP. TOBILLO</v>
          </cell>
          <cell r="C8479" t="str">
            <v>00</v>
          </cell>
        </row>
        <row r="8480">
          <cell r="A8480" t="str">
            <v>T245</v>
          </cell>
          <cell r="B8480" t="str">
            <v>CORROS. DE LA CADERA Y MIEMB. INFER. DE PRIMER GRADO, EXCEP. TOBILLO Y</v>
          </cell>
          <cell r="C8480" t="str">
            <v>00</v>
          </cell>
        </row>
        <row r="8481">
          <cell r="A8481" t="str">
            <v>T246</v>
          </cell>
          <cell r="B8481" t="str">
            <v>CORROS. DE LA CADERA Y MIEMB. INFER. DE SEGUNDO GRADO, EXCEP. TOBILLO</v>
          </cell>
          <cell r="C8481" t="str">
            <v>00</v>
          </cell>
        </row>
        <row r="8482">
          <cell r="A8482" t="str">
            <v>T247</v>
          </cell>
          <cell r="B8482" t="str">
            <v>CORROS. DE LA CADERA Y MIEMB. INFER. DE TERCER GRADO, EXCEP. TOBILLO Y</v>
          </cell>
          <cell r="C8482" t="str">
            <v>00</v>
          </cell>
        </row>
        <row r="8483">
          <cell r="A8483" t="str">
            <v>T25</v>
          </cell>
          <cell r="B8483" t="str">
            <v>QUEMADURA Y CORROSION DEL TOBILLO Y DEL PIE</v>
          </cell>
          <cell r="C8483" t="str">
            <v>00</v>
          </cell>
        </row>
        <row r="8484">
          <cell r="A8484" t="str">
            <v>T250</v>
          </cell>
          <cell r="B8484" t="str">
            <v>QUEMADURA DEL TOBILLO Y DEL PIE, GRADO NO ESPECIFICADO</v>
          </cell>
          <cell r="C8484" t="str">
            <v>00</v>
          </cell>
        </row>
        <row r="8485">
          <cell r="A8485" t="str">
            <v>T251</v>
          </cell>
          <cell r="B8485" t="str">
            <v>QUEMADURA DEL TOBILLO Y DEL PIE, DE PRIMER GRADO</v>
          </cell>
          <cell r="C8485" t="str">
            <v>00</v>
          </cell>
        </row>
        <row r="8486">
          <cell r="A8486" t="str">
            <v>T252</v>
          </cell>
          <cell r="B8486" t="str">
            <v>QUEMADURA DEL TOBILLO Y DEL PIE, DE SEGUNDO GRADO</v>
          </cell>
          <cell r="C8486" t="str">
            <v>00</v>
          </cell>
        </row>
        <row r="8487">
          <cell r="A8487" t="str">
            <v>T253</v>
          </cell>
          <cell r="B8487" t="str">
            <v>QUEMADURA DEL TOBILLO Y DEL PIE, DE TERCER GRADO</v>
          </cell>
          <cell r="C8487" t="str">
            <v>00</v>
          </cell>
        </row>
        <row r="8488">
          <cell r="A8488" t="str">
            <v>T254</v>
          </cell>
          <cell r="B8488" t="str">
            <v>CORROSION DEL TOBILLO Y DEL PIE, GRADO NO ESPECIFICADO</v>
          </cell>
          <cell r="C8488" t="str">
            <v>00</v>
          </cell>
        </row>
        <row r="8489">
          <cell r="A8489" t="str">
            <v>T255</v>
          </cell>
          <cell r="B8489" t="str">
            <v>CORROSION DEL TOBILLO Y DEL PIE, DE PRIMER GRADO</v>
          </cell>
          <cell r="C8489" t="str">
            <v>00</v>
          </cell>
        </row>
        <row r="8490">
          <cell r="A8490" t="str">
            <v>T256</v>
          </cell>
          <cell r="B8490" t="str">
            <v>CORROSION DEL TOBILLO Y DEL PIE, DE SEGUNDO GRADO</v>
          </cell>
          <cell r="C8490" t="str">
            <v>00</v>
          </cell>
        </row>
        <row r="8491">
          <cell r="A8491" t="str">
            <v>T257</v>
          </cell>
          <cell r="B8491" t="str">
            <v>CORROSION DEL TOBILLO Y DEL PIE, DE TERCER GRADO</v>
          </cell>
          <cell r="C8491" t="str">
            <v>00</v>
          </cell>
        </row>
        <row r="8492">
          <cell r="A8492" t="str">
            <v>T26</v>
          </cell>
          <cell r="B8492" t="str">
            <v>QUEMADURA Y CORROSION LIMITADA AL OJO Y SUS ANEXOS</v>
          </cell>
          <cell r="C8492" t="str">
            <v>00</v>
          </cell>
        </row>
        <row r="8493">
          <cell r="A8493" t="str">
            <v>T260</v>
          </cell>
          <cell r="B8493" t="str">
            <v>QUEMADURA DEL PARPADO Y AREA PERIOCULAR</v>
          </cell>
          <cell r="C8493" t="str">
            <v>00</v>
          </cell>
        </row>
        <row r="8494">
          <cell r="A8494" t="str">
            <v>T261</v>
          </cell>
          <cell r="B8494" t="str">
            <v>QUEMADURA DE LA CORNEA Y SACO CONJUNTIVAL</v>
          </cell>
          <cell r="C8494" t="str">
            <v>00</v>
          </cell>
        </row>
        <row r="8495">
          <cell r="A8495" t="str">
            <v>T262</v>
          </cell>
          <cell r="B8495" t="str">
            <v>QUEMADURA CON RUPTURA Y DESTRUCCION RESULTANTES DEL GLOBO OCULAR</v>
          </cell>
          <cell r="C8495" t="str">
            <v>00</v>
          </cell>
        </row>
        <row r="8496">
          <cell r="A8496" t="str">
            <v>T263</v>
          </cell>
          <cell r="B8496" t="str">
            <v>QUEMADURA DE OTRAS PARTES DEL OJO Y SUS ANEXOS</v>
          </cell>
          <cell r="C8496" t="str">
            <v>00</v>
          </cell>
        </row>
        <row r="8497">
          <cell r="A8497" t="str">
            <v>T264</v>
          </cell>
          <cell r="B8497" t="str">
            <v>QUEMADURA DEL OJO Y ANWXOS, PARTE NO ESPECIFICADA</v>
          </cell>
          <cell r="C8497" t="str">
            <v>00</v>
          </cell>
        </row>
        <row r="8498">
          <cell r="A8498" t="str">
            <v>T265</v>
          </cell>
          <cell r="B8498" t="str">
            <v>CORROSION DEL PARPADO Y AREA PERIOCULAR</v>
          </cell>
          <cell r="C8498" t="str">
            <v>00</v>
          </cell>
        </row>
        <row r="8499">
          <cell r="A8499" t="str">
            <v>T266</v>
          </cell>
          <cell r="B8499" t="str">
            <v>CORROSION DE LA CORNEA Y SACO CONJUNTIVAL</v>
          </cell>
          <cell r="C8499" t="str">
            <v>00</v>
          </cell>
        </row>
        <row r="8500">
          <cell r="A8500" t="str">
            <v>T267</v>
          </cell>
          <cell r="B8500" t="str">
            <v>CORROSION CON RUPTURA Y DESTRUCCION RESULTANTES DEL GLOBO OCULAR</v>
          </cell>
          <cell r="C8500" t="str">
            <v>00</v>
          </cell>
        </row>
        <row r="8501">
          <cell r="A8501" t="str">
            <v>T268</v>
          </cell>
          <cell r="B8501" t="str">
            <v>CORROSION DE OTRAS PARTES DEL OJO Y SUS ANEXOS</v>
          </cell>
          <cell r="C8501" t="str">
            <v>00</v>
          </cell>
        </row>
        <row r="8502">
          <cell r="A8502" t="str">
            <v>T269</v>
          </cell>
          <cell r="B8502" t="str">
            <v>CORROSION DEL OJO Y SUS ANEXOS, PARTE NO ESPECIFICADA</v>
          </cell>
          <cell r="C8502" t="str">
            <v>00</v>
          </cell>
        </row>
        <row r="8503">
          <cell r="A8503" t="str">
            <v>T27</v>
          </cell>
          <cell r="B8503" t="str">
            <v>QUEMADURA Y CORROSION DE LAS VIAS RESPIRATORIAS</v>
          </cell>
          <cell r="C8503" t="str">
            <v>00</v>
          </cell>
        </row>
        <row r="8504">
          <cell r="A8504" t="str">
            <v>T270</v>
          </cell>
          <cell r="B8504" t="str">
            <v>QUEMADURA DE LA LARINGE Y DE LA TRAQUEA</v>
          </cell>
          <cell r="C8504" t="str">
            <v>00</v>
          </cell>
        </row>
        <row r="8505">
          <cell r="A8505" t="str">
            <v>T271</v>
          </cell>
          <cell r="B8505" t="str">
            <v>QUEMADURA QUE AFECTAN LA LARINGE Y LA TRAQUEA CON PULMON</v>
          </cell>
          <cell r="C8505" t="str">
            <v>00</v>
          </cell>
        </row>
        <row r="8506">
          <cell r="A8506" t="str">
            <v>T272</v>
          </cell>
          <cell r="B8506" t="str">
            <v>QUEMADURA DE OTRAS PARTES DE LA VIAS RESPIRATORIAS</v>
          </cell>
          <cell r="C8506" t="str">
            <v>00</v>
          </cell>
        </row>
        <row r="8507">
          <cell r="A8507" t="str">
            <v>T273</v>
          </cell>
          <cell r="B8507" t="str">
            <v>QUEMADURA DE LAS VIAS RESPIRATORIAS, PARTE NO ESPECIFICADA</v>
          </cell>
          <cell r="C8507" t="str">
            <v>00</v>
          </cell>
        </row>
        <row r="8508">
          <cell r="A8508" t="str">
            <v>T274</v>
          </cell>
          <cell r="B8508" t="str">
            <v>CORROSION DE LA LARINGE Y DE LA TRAQUEA</v>
          </cell>
          <cell r="C8508" t="str">
            <v>00</v>
          </cell>
        </row>
        <row r="8509">
          <cell r="A8509" t="str">
            <v>T275</v>
          </cell>
          <cell r="B8509" t="str">
            <v>CORROSION QUE AFECTAN LA LARINGE Y LA TRAQUEA CON EL PULMON</v>
          </cell>
          <cell r="C8509" t="str">
            <v>00</v>
          </cell>
        </row>
        <row r="8510">
          <cell r="A8510" t="str">
            <v>T276</v>
          </cell>
          <cell r="B8510" t="str">
            <v>CORROSION DE OTRAS PARTES DE LAS VIAS RESPIRATORIAS</v>
          </cell>
          <cell r="C8510" t="str">
            <v>00</v>
          </cell>
        </row>
        <row r="8511">
          <cell r="A8511" t="str">
            <v>T277</v>
          </cell>
          <cell r="B8511" t="str">
            <v>CORROSION DE LAS VIAS RESPIRATORIAS, PARTE NO ESPECIFICADA</v>
          </cell>
          <cell r="C8511" t="str">
            <v>00</v>
          </cell>
        </row>
        <row r="8512">
          <cell r="A8512" t="str">
            <v>T28</v>
          </cell>
          <cell r="B8512" t="str">
            <v>QUEMADURA Y CORROSION DE OTROS ORGANOS INTERNOS</v>
          </cell>
          <cell r="C8512" t="str">
            <v>00</v>
          </cell>
        </row>
        <row r="8513">
          <cell r="A8513" t="str">
            <v>T280</v>
          </cell>
          <cell r="B8513" t="str">
            <v>QUEMADURA DE LA BOCA Y DE LA FARINGE</v>
          </cell>
          <cell r="C8513" t="str">
            <v>00</v>
          </cell>
        </row>
        <row r="8514">
          <cell r="A8514" t="str">
            <v>T281</v>
          </cell>
          <cell r="B8514" t="str">
            <v>QUEMADURA DEL ESOFAGO</v>
          </cell>
          <cell r="C8514" t="str">
            <v>00</v>
          </cell>
        </row>
        <row r="8515">
          <cell r="A8515" t="str">
            <v>T282</v>
          </cell>
          <cell r="B8515" t="str">
            <v>QUEMADURA DE OTRAS PARTES DEL TUBO DIGESTIVO</v>
          </cell>
          <cell r="C8515" t="str">
            <v>00</v>
          </cell>
        </row>
        <row r="8516">
          <cell r="A8516" t="str">
            <v>T283</v>
          </cell>
          <cell r="B8516" t="str">
            <v>QUEMADURA DE ORGANOS GENITOURINARIOS INTERNOS</v>
          </cell>
          <cell r="C8516" t="str">
            <v>00</v>
          </cell>
        </row>
        <row r="8517">
          <cell r="A8517" t="str">
            <v>T284</v>
          </cell>
          <cell r="B8517" t="str">
            <v>QUEMADURA DE OTROS ORGANOS INTERNOS Y DE LOS NO ESPECIFICADOS</v>
          </cell>
          <cell r="C8517" t="str">
            <v>00</v>
          </cell>
        </row>
        <row r="8518">
          <cell r="A8518" t="str">
            <v>T285</v>
          </cell>
          <cell r="B8518" t="str">
            <v>CORROSION DE LA BOCA</v>
          </cell>
          <cell r="C8518" t="str">
            <v>00</v>
          </cell>
        </row>
        <row r="8519">
          <cell r="A8519" t="str">
            <v>T286</v>
          </cell>
          <cell r="B8519" t="str">
            <v>CORROSION DEL ESOFAGO</v>
          </cell>
          <cell r="C8519" t="str">
            <v>00</v>
          </cell>
        </row>
        <row r="8520">
          <cell r="A8520" t="str">
            <v>T287</v>
          </cell>
          <cell r="B8520" t="str">
            <v>CORROSION DE OTRAS PARTES DEL TUBO DIGESTIVO</v>
          </cell>
          <cell r="C8520" t="str">
            <v>00</v>
          </cell>
        </row>
        <row r="8521">
          <cell r="A8521" t="str">
            <v>T288</v>
          </cell>
          <cell r="B8521" t="str">
            <v>CORROSION DE ORGANOS GENITOURINARIOS INTERNOS</v>
          </cell>
          <cell r="C8521" t="str">
            <v>00</v>
          </cell>
        </row>
        <row r="8522">
          <cell r="A8522" t="str">
            <v>T289</v>
          </cell>
          <cell r="B8522" t="str">
            <v>CORROSION DE OTROS ORGANOS INTERNOS Y DE LOS NO ESPECIFICADOS</v>
          </cell>
          <cell r="C8522" t="str">
            <v>00</v>
          </cell>
        </row>
        <row r="8523">
          <cell r="A8523" t="str">
            <v>T29</v>
          </cell>
          <cell r="B8523" t="str">
            <v>QUEMADURAS Y CORROSIONES DE MULTIPLES REGIONES DEL CUERPO</v>
          </cell>
          <cell r="C8523" t="str">
            <v>00</v>
          </cell>
        </row>
        <row r="8524">
          <cell r="A8524" t="str">
            <v>T290</v>
          </cell>
          <cell r="B8524" t="str">
            <v>QUEMADURAS DE MULTIPLES REGIONES, GRADO NO ESPECIFICADO</v>
          </cell>
          <cell r="C8524" t="str">
            <v>00</v>
          </cell>
        </row>
        <row r="8525">
          <cell r="A8525" t="str">
            <v>T291</v>
          </cell>
          <cell r="B8525" t="str">
            <v>QUEMADURAS DE MULTIPLES REGIONES, MENCIONADAS COMO DE NO MAS DE PRIMER</v>
          </cell>
          <cell r="C8525" t="str">
            <v>00</v>
          </cell>
        </row>
        <row r="8526">
          <cell r="A8526" t="str">
            <v>T292</v>
          </cell>
          <cell r="B8526" t="str">
            <v>QUEMADURAS DE MULTIPLES REGIONES, MENCIONADAS COMO DE NO MAS DE SEGUND</v>
          </cell>
          <cell r="C8526" t="str">
            <v>00</v>
          </cell>
        </row>
        <row r="8527">
          <cell r="A8527" t="str">
            <v>T293</v>
          </cell>
          <cell r="B8527" t="str">
            <v>QUEM. MULTIPL. CON MENCION AL MENOS DE UNA QUEMADURA DE TERCER GRADO</v>
          </cell>
          <cell r="C8527" t="str">
            <v>00</v>
          </cell>
        </row>
        <row r="8528">
          <cell r="A8528" t="str">
            <v>T294</v>
          </cell>
          <cell r="B8528" t="str">
            <v>CORROSIONES DE MULTIPLES REGIONES, GRADO NO ESPECIFICADO</v>
          </cell>
          <cell r="C8528" t="str">
            <v>00</v>
          </cell>
        </row>
        <row r="8529">
          <cell r="A8529" t="str">
            <v>T295</v>
          </cell>
          <cell r="B8529" t="str">
            <v>CORROSIONES MULTIPLES, MENCIONADAS COMO DE NO MAS DE PRIMER GRADO</v>
          </cell>
          <cell r="C8529" t="str">
            <v>00</v>
          </cell>
        </row>
        <row r="8530">
          <cell r="A8530" t="str">
            <v>T296</v>
          </cell>
          <cell r="B8530" t="str">
            <v>CORROSIONES MULTIPLES, MENCIONADAS COMO DE NO MAS DE SEGUNDO GRADO</v>
          </cell>
          <cell r="C8530" t="str">
            <v>00</v>
          </cell>
        </row>
        <row r="8531">
          <cell r="A8531" t="str">
            <v>T297</v>
          </cell>
          <cell r="B8531" t="str">
            <v>CORROSIONES MULTIPLES, CON MENCION AL MENOS DE UNA CORROSION DE TERCER</v>
          </cell>
          <cell r="C8531" t="str">
            <v>00</v>
          </cell>
        </row>
        <row r="8532">
          <cell r="A8532" t="str">
            <v>T30</v>
          </cell>
          <cell r="B8532" t="str">
            <v>QUEMADURA Y CORROSION, REGION DEL CUERPO NO ESPECIFICADA</v>
          </cell>
          <cell r="C8532" t="str">
            <v>00</v>
          </cell>
        </row>
        <row r="8533">
          <cell r="A8533" t="str">
            <v>T300</v>
          </cell>
          <cell r="B8533" t="str">
            <v>QUEMADURA DE REGION DEL CUERPO Y GRADO NO ESPECIFICADOS</v>
          </cell>
          <cell r="C8533" t="str">
            <v>00</v>
          </cell>
        </row>
        <row r="8534">
          <cell r="A8534" t="str">
            <v>T301</v>
          </cell>
          <cell r="B8534" t="str">
            <v>QUEMADURA DE PRIMER GRADO, REGION DEL CUERPO NO ESPECIFICADA</v>
          </cell>
          <cell r="C8534" t="str">
            <v>00</v>
          </cell>
        </row>
        <row r="8535">
          <cell r="A8535" t="str">
            <v>T302</v>
          </cell>
          <cell r="B8535" t="str">
            <v>QUEMADURA DE SEGUNDO GRADO, REGION DEL CUERPO NO ESPECIFICADA</v>
          </cell>
          <cell r="C8535" t="str">
            <v>00</v>
          </cell>
        </row>
        <row r="8536">
          <cell r="A8536" t="str">
            <v>T303</v>
          </cell>
          <cell r="B8536" t="str">
            <v>QUEMADURA DE TERCER GRADO, REGION DEL CUERPO NO ESPECIFICADA</v>
          </cell>
          <cell r="C8536" t="str">
            <v>00</v>
          </cell>
        </row>
        <row r="8537">
          <cell r="A8537" t="str">
            <v>T304</v>
          </cell>
          <cell r="B8537" t="str">
            <v>CORROSION DE REGION DEL CUERPO Y GRADO NO ESPECIFICADOS</v>
          </cell>
          <cell r="C8537" t="str">
            <v>00</v>
          </cell>
        </row>
        <row r="8538">
          <cell r="A8538" t="str">
            <v>T305</v>
          </cell>
          <cell r="B8538" t="str">
            <v>CORROSION DE PRIMER GRADO, REGION DEL CUERPO NO ESPECIFICADA</v>
          </cell>
          <cell r="C8538" t="str">
            <v>00</v>
          </cell>
        </row>
        <row r="8539">
          <cell r="A8539" t="str">
            <v>T306</v>
          </cell>
          <cell r="B8539" t="str">
            <v>CORROSION DE SEGUNDO GRADO, REGION DEL CUERPO NO ESPECIFICADA</v>
          </cell>
          <cell r="C8539" t="str">
            <v>00</v>
          </cell>
        </row>
        <row r="8540">
          <cell r="A8540" t="str">
            <v>T307</v>
          </cell>
          <cell r="B8540" t="str">
            <v>CORROSION DE TERCER GRADO, REGION DEL CUERPO NO ESPECIFICADA</v>
          </cell>
          <cell r="C8540" t="str">
            <v>00</v>
          </cell>
        </row>
        <row r="8541">
          <cell r="A8541" t="str">
            <v>T31</v>
          </cell>
          <cell r="B8541" t="str">
            <v>QUEM. CLASIFICADAS SEGUN LA EXTENSION DE LA SUPERFICIE DEL CUERPO AFEC</v>
          </cell>
          <cell r="C8541" t="str">
            <v>00</v>
          </cell>
        </row>
        <row r="8542">
          <cell r="A8542" t="str">
            <v>T310</v>
          </cell>
          <cell r="B8542" t="str">
            <v>QUEMADURA QUE AFECTAN MENOS DEL 10% DE LA SUPERFICIE DEL CUERPO</v>
          </cell>
          <cell r="C8542" t="str">
            <v>00</v>
          </cell>
        </row>
        <row r="8543">
          <cell r="A8543" t="str">
            <v>T311</v>
          </cell>
          <cell r="B8543" t="str">
            <v>QUEMADURAS QUE AFECTAN DEL 10% DE LA SUPERFICIE DEL CUERPO</v>
          </cell>
          <cell r="C8543" t="str">
            <v>00</v>
          </cell>
        </row>
        <row r="8544">
          <cell r="A8544" t="str">
            <v>T312</v>
          </cell>
          <cell r="B8544" t="str">
            <v>QUEMADURAS QUE AFECTAN DEL 20% DE LA SUPERFICIE DEL CUERPO</v>
          </cell>
          <cell r="C8544" t="str">
            <v>00</v>
          </cell>
        </row>
        <row r="8545">
          <cell r="A8545" t="str">
            <v>T313</v>
          </cell>
          <cell r="B8545" t="str">
            <v>QUEMADURAS QUE AFECTAN DEL 39% DE LA SUPERFICIE DEL CUERPO</v>
          </cell>
          <cell r="C8545" t="str">
            <v>00</v>
          </cell>
        </row>
        <row r="8546">
          <cell r="A8546" t="str">
            <v>T314</v>
          </cell>
          <cell r="B8546" t="str">
            <v>QUEMQDURAS QUE AFECTAN DEL 40% DE LA SUPERFICIE DEL CUERPO</v>
          </cell>
          <cell r="C8546" t="str">
            <v>00</v>
          </cell>
        </row>
        <row r="8547">
          <cell r="A8547" t="str">
            <v>T315</v>
          </cell>
          <cell r="B8547" t="str">
            <v>QUEMADURAS QUE AFECTAN DEL 50% DE LA SUPERFICIE DEL CUERPO</v>
          </cell>
          <cell r="C8547" t="str">
            <v>00</v>
          </cell>
        </row>
        <row r="8548">
          <cell r="A8548" t="str">
            <v>T316</v>
          </cell>
          <cell r="B8548" t="str">
            <v>QUEMADURAS QUE AFECTAN DEL 60 AL 69% DE LA SUPERFICIE DEL CUERPO</v>
          </cell>
          <cell r="C8548" t="str">
            <v>00</v>
          </cell>
        </row>
        <row r="8549">
          <cell r="A8549" t="str">
            <v>T317</v>
          </cell>
          <cell r="B8549" t="str">
            <v>QUEMADURAS QUE AFECTAN DEL 70 AL 79% DE LA SUPERFICIE DEL CUERPO</v>
          </cell>
          <cell r="C8549" t="str">
            <v>00</v>
          </cell>
        </row>
        <row r="8550">
          <cell r="A8550" t="str">
            <v>T318</v>
          </cell>
          <cell r="B8550" t="str">
            <v>QUEMADURAS QUE AFECTAN DEL 80 AL 89% DE LA SUPERFICIE DEL CUERPO</v>
          </cell>
          <cell r="C8550" t="str">
            <v>00</v>
          </cell>
        </row>
        <row r="8551">
          <cell r="A8551" t="str">
            <v>T319</v>
          </cell>
          <cell r="B8551" t="str">
            <v>QUEMADURAS QUE AFECTAN EL 90% O MAS DE LA SUPERFICIE DEL CUERPO</v>
          </cell>
          <cell r="C8551" t="str">
            <v>00</v>
          </cell>
        </row>
        <row r="8552">
          <cell r="A8552" t="str">
            <v>T32</v>
          </cell>
          <cell r="B8552" t="str">
            <v>CORROSIONES CLASIFICADAS SEGUN LA EXTENSION DE LA SUPERFICIE DEL CUERP</v>
          </cell>
          <cell r="C8552" t="str">
            <v>00</v>
          </cell>
        </row>
        <row r="8553">
          <cell r="A8553" t="str">
            <v>T320</v>
          </cell>
          <cell r="B8553" t="str">
            <v>CORROSIONES QUE AFECTAN MENOS DEL 10% DE LA SUPERFICIE DEL CUERPO</v>
          </cell>
          <cell r="C8553" t="str">
            <v>00</v>
          </cell>
        </row>
        <row r="8554">
          <cell r="A8554" t="str">
            <v>T321</v>
          </cell>
          <cell r="B8554" t="str">
            <v>CORROSIONES QUE AFECTAN DEL 10 AL 19% DE LA SUPERFICIE DEL CUERPO</v>
          </cell>
          <cell r="C8554" t="str">
            <v>00</v>
          </cell>
        </row>
        <row r="8555">
          <cell r="A8555" t="str">
            <v>T322</v>
          </cell>
          <cell r="B8555" t="str">
            <v>CORROSIONES QUE AFECTAN DEL 20 AL 29% DE LA SUPERFICIE DEL CUERPO</v>
          </cell>
          <cell r="C8555" t="str">
            <v>00</v>
          </cell>
        </row>
        <row r="8556">
          <cell r="A8556" t="str">
            <v>T323</v>
          </cell>
          <cell r="B8556" t="str">
            <v>CORROSIONES QUE AFECTAN DEL 30 AL 39% DE LA SUPERFICIE DEL CUERPO</v>
          </cell>
          <cell r="C8556" t="str">
            <v>00</v>
          </cell>
        </row>
        <row r="8557">
          <cell r="A8557" t="str">
            <v>T324</v>
          </cell>
          <cell r="B8557" t="str">
            <v>CORROSIONES QUE AFECTAN DEL 40 AL 49% DE LA SUPERFICIE DEL CUERPO</v>
          </cell>
          <cell r="C8557" t="str">
            <v>00</v>
          </cell>
        </row>
        <row r="8558">
          <cell r="A8558" t="str">
            <v>T325</v>
          </cell>
          <cell r="B8558" t="str">
            <v>CORROSIONES QUE AFECTAN DEL 50 AL 59% DE LA SUPERFICIE DEL CUERPO</v>
          </cell>
          <cell r="C8558" t="str">
            <v>00</v>
          </cell>
        </row>
        <row r="8559">
          <cell r="A8559" t="str">
            <v>T326</v>
          </cell>
          <cell r="B8559" t="str">
            <v>CORROSIONES QUE AFECTAN DEL 60 AL 69% DE LA SUPERFICIE DEL CUERPO</v>
          </cell>
          <cell r="C8559" t="str">
            <v>00</v>
          </cell>
        </row>
        <row r="8560">
          <cell r="A8560" t="str">
            <v>T327</v>
          </cell>
          <cell r="B8560" t="str">
            <v>CORROSIONES QUE AFECTAN DEL 70 AL 79% DE LA SUPERFICIE DEL CUERPO</v>
          </cell>
          <cell r="C8560" t="str">
            <v>00</v>
          </cell>
        </row>
        <row r="8561">
          <cell r="A8561" t="str">
            <v>T328</v>
          </cell>
          <cell r="B8561" t="str">
            <v>CORROSIONES QUE AFECTAN DE 80 AL 89% DE LA SUPERFICIE DEL CUERPO</v>
          </cell>
          <cell r="C8561" t="str">
            <v>00</v>
          </cell>
        </row>
        <row r="8562">
          <cell r="A8562" t="str">
            <v>T329</v>
          </cell>
          <cell r="B8562" t="str">
            <v>CORROSIONES QUE AFECTAN AL 90% O MAS DE LA SUPERFICIE DEL CUERPO</v>
          </cell>
          <cell r="C8562" t="str">
            <v>00</v>
          </cell>
        </row>
        <row r="8563">
          <cell r="A8563" t="str">
            <v>T33</v>
          </cell>
          <cell r="B8563" t="str">
            <v>CONGELAMINETO SUPERFICIAL</v>
          </cell>
          <cell r="C8563" t="str">
            <v>00</v>
          </cell>
        </row>
        <row r="8564">
          <cell r="A8564" t="str">
            <v>T330</v>
          </cell>
          <cell r="B8564" t="str">
            <v>CONGELAMIENTO SUPERFICIAL DE LA CABEZA</v>
          </cell>
          <cell r="C8564" t="str">
            <v>00</v>
          </cell>
        </row>
        <row r="8565">
          <cell r="A8565" t="str">
            <v>T331</v>
          </cell>
          <cell r="B8565" t="str">
            <v>CONGELAMIENTO SUPERFICIAL DEL CUELLO</v>
          </cell>
          <cell r="C8565" t="str">
            <v>00</v>
          </cell>
        </row>
        <row r="8566">
          <cell r="A8566" t="str">
            <v>T332</v>
          </cell>
          <cell r="B8566" t="str">
            <v>CONGELAMIENTO SUPERFICIAL DEL TORAX</v>
          </cell>
          <cell r="C8566" t="str">
            <v>00</v>
          </cell>
        </row>
        <row r="8567">
          <cell r="A8567" t="str">
            <v>T333</v>
          </cell>
          <cell r="B8567" t="str">
            <v>CONGELAMIENTO SUPERFICIAL DE LA PARED ABDOMINAL, REG. LUMBOS. Y PELVIS</v>
          </cell>
          <cell r="C8567" t="str">
            <v>00</v>
          </cell>
        </row>
        <row r="8568">
          <cell r="A8568" t="str">
            <v>T334</v>
          </cell>
          <cell r="B8568" t="str">
            <v>CONGELAMIENTO SUPERFICIAL DEL BRAZO</v>
          </cell>
          <cell r="C8568" t="str">
            <v>00</v>
          </cell>
        </row>
        <row r="8569">
          <cell r="A8569" t="str">
            <v>T335</v>
          </cell>
          <cell r="B8569" t="str">
            <v>CONGELAMIENTO SUPERFICIAL DE LA MUÑECA Y DE LA MANO</v>
          </cell>
          <cell r="C8569" t="str">
            <v>00</v>
          </cell>
        </row>
        <row r="8570">
          <cell r="A8570" t="str">
            <v>T336</v>
          </cell>
          <cell r="B8570" t="str">
            <v>CONGELAMIENTO SUPERFICIAL DE LA CADERA Y DEL MUSLO</v>
          </cell>
          <cell r="C8570" t="str">
            <v>00</v>
          </cell>
        </row>
        <row r="8571">
          <cell r="A8571" t="str">
            <v>T337</v>
          </cell>
          <cell r="B8571" t="str">
            <v>CONGELAMIENTO SUPERFICIAL DE LA RODILLA Y DE LA PIERNA</v>
          </cell>
          <cell r="C8571" t="str">
            <v>00</v>
          </cell>
        </row>
        <row r="8572">
          <cell r="A8572" t="str">
            <v>T338</v>
          </cell>
          <cell r="B8572" t="str">
            <v>CONGELAMIENTO SUPERFICIAL DEL TOBILLO Y DEL PIE</v>
          </cell>
          <cell r="C8572" t="str">
            <v>00</v>
          </cell>
        </row>
        <row r="8573">
          <cell r="A8573" t="str">
            <v>T339</v>
          </cell>
          <cell r="B8573" t="str">
            <v>CONGELAMIENTO SUPERFICIAL DE OTROS SITIOS Y DE LOS NO ESPECIFICADOS</v>
          </cell>
          <cell r="C8573" t="str">
            <v>00</v>
          </cell>
        </row>
        <row r="8574">
          <cell r="A8574" t="str">
            <v>T34</v>
          </cell>
          <cell r="B8574" t="str">
            <v>CONGELAMIENTO CON NECROSIS TISULAR</v>
          </cell>
          <cell r="C8574" t="str">
            <v>00</v>
          </cell>
        </row>
        <row r="8575">
          <cell r="A8575" t="str">
            <v>T340</v>
          </cell>
          <cell r="B8575" t="str">
            <v>CONGELAMIENTO CON NECROSIS TISULAR DE LA CABEZA</v>
          </cell>
          <cell r="C8575" t="str">
            <v>00</v>
          </cell>
        </row>
        <row r="8576">
          <cell r="A8576" t="str">
            <v>T341</v>
          </cell>
          <cell r="B8576" t="str">
            <v>CONGELAMIENTO CON NECROSIS TISULAR DEL CUELLO</v>
          </cell>
          <cell r="C8576" t="str">
            <v>00</v>
          </cell>
        </row>
        <row r="8577">
          <cell r="A8577" t="str">
            <v>T342</v>
          </cell>
          <cell r="B8577" t="str">
            <v>CONGELAMIENTO CON NECROSIS TISULAR DEL TORAX</v>
          </cell>
          <cell r="C8577" t="str">
            <v>00</v>
          </cell>
        </row>
        <row r="8578">
          <cell r="A8578" t="str">
            <v>T343</v>
          </cell>
          <cell r="B8578" t="str">
            <v>CONGELAMIENTO CON NECROSIS TISULAR DE LA PARED ABDOMINAL, REG. LUMBOS</v>
          </cell>
          <cell r="C8578" t="str">
            <v>00</v>
          </cell>
        </row>
        <row r="8579">
          <cell r="A8579" t="str">
            <v>T344</v>
          </cell>
          <cell r="B8579" t="str">
            <v>CONGELAMIENTO CON NECROSIS TISULAR DEL BRAZO</v>
          </cell>
          <cell r="C8579" t="str">
            <v>00</v>
          </cell>
        </row>
        <row r="8580">
          <cell r="A8580" t="str">
            <v>T345</v>
          </cell>
          <cell r="B8580" t="str">
            <v>CONGELAMIENTO CON NECROSIS TISULAR DE LA MUÑECA Y DE LA MANO</v>
          </cell>
          <cell r="C8580" t="str">
            <v>00</v>
          </cell>
        </row>
        <row r="8581">
          <cell r="A8581" t="str">
            <v>T346</v>
          </cell>
          <cell r="B8581" t="str">
            <v>CONGELAMIENTO CON NECROSIS TISULAR DE LA CADERA Y DEL MUSLO</v>
          </cell>
          <cell r="C8581" t="str">
            <v>00</v>
          </cell>
        </row>
        <row r="8582">
          <cell r="A8582" t="str">
            <v>T347</v>
          </cell>
          <cell r="B8582" t="str">
            <v>CONGELAMIENTO CON NECROSIS TISULAR DE LA RODILLA Y DE LA PIERNA</v>
          </cell>
          <cell r="C8582" t="str">
            <v>00</v>
          </cell>
        </row>
        <row r="8583">
          <cell r="A8583" t="str">
            <v>T348</v>
          </cell>
          <cell r="B8583" t="str">
            <v>CONGELAMIENTO CON NECROSIS TISULAR DEL TOBILLO Y DEL PIE</v>
          </cell>
          <cell r="C8583" t="str">
            <v>00</v>
          </cell>
        </row>
        <row r="8584">
          <cell r="A8584" t="str">
            <v>T349</v>
          </cell>
          <cell r="B8584" t="str">
            <v>CONGELAMIENTO CON NECROSIS TISULAR DE OTROS SITIOS Y DE LOS NO ESPECIF</v>
          </cell>
          <cell r="C8584" t="str">
            <v>00</v>
          </cell>
        </row>
        <row r="8585">
          <cell r="A8585" t="str">
            <v>T35</v>
          </cell>
          <cell r="B8585" t="str">
            <v>CONGELAMIENTO QUE AFECTAN MULTIPL. REGION. DEL CUERPO Y CONGEL. NO ESP</v>
          </cell>
          <cell r="C8585" t="str">
            <v>00</v>
          </cell>
        </row>
        <row r="8586">
          <cell r="A8586" t="str">
            <v>T350</v>
          </cell>
          <cell r="B8586" t="str">
            <v>CONGELAMIENTO SUPERFICIAL QUE AFECTAN MULTIPLES REGIONES DEL CUERPO</v>
          </cell>
          <cell r="C8586" t="str">
            <v>00</v>
          </cell>
        </row>
        <row r="8587">
          <cell r="A8587" t="str">
            <v>T351</v>
          </cell>
          <cell r="B8587" t="str">
            <v>CONGELAMIENTO CON NECROSIS TISULAR QUE AFECTAN MULTIPL. REG. DEL CUERP</v>
          </cell>
          <cell r="C8587" t="str">
            <v>00</v>
          </cell>
        </row>
        <row r="8588">
          <cell r="A8588" t="str">
            <v>T352</v>
          </cell>
          <cell r="B8588" t="str">
            <v>CONGELAMIENTO NO ESPECIFICADO DE LA CABEZA Y DEL CUELLO</v>
          </cell>
          <cell r="C8588" t="str">
            <v>00</v>
          </cell>
        </row>
        <row r="8589">
          <cell r="A8589" t="str">
            <v>T353</v>
          </cell>
          <cell r="B8589" t="str">
            <v>CONGEL. NO ESPECIF. DEL TORAX, DEL ABDOMEN, DE LA REG. LUMBOS. Y DE LA</v>
          </cell>
          <cell r="C8589" t="str">
            <v>00</v>
          </cell>
        </row>
        <row r="8590">
          <cell r="A8590" t="str">
            <v>T354</v>
          </cell>
          <cell r="B8590" t="str">
            <v>CONGELAMIENTO NO ESPECIFICADO DEL MIEMBRO SUPERIOR</v>
          </cell>
          <cell r="C8590" t="str">
            <v>00</v>
          </cell>
        </row>
        <row r="8591">
          <cell r="A8591" t="str">
            <v>T355</v>
          </cell>
          <cell r="B8591" t="str">
            <v>CONGELAMIENTO NO ESPECIFICADO DEL MIEMBRO INFERIOR</v>
          </cell>
          <cell r="C8591" t="str">
            <v>00</v>
          </cell>
        </row>
        <row r="8592">
          <cell r="A8592" t="str">
            <v>T356</v>
          </cell>
          <cell r="B8592" t="str">
            <v>CONGEL. NO ESPECIF. QUE AFECTA MULTIPLES REGIONES DEL CUERPO</v>
          </cell>
          <cell r="C8592" t="str">
            <v>00</v>
          </cell>
        </row>
        <row r="8593">
          <cell r="A8593" t="str">
            <v>T357</v>
          </cell>
          <cell r="B8593" t="str">
            <v>CONGELAMIENTO NO ESPECIFICADO, DE SITIO NO ESPECIFICADO</v>
          </cell>
          <cell r="C8593" t="str">
            <v>00</v>
          </cell>
        </row>
        <row r="8594">
          <cell r="A8594" t="str">
            <v>T36</v>
          </cell>
          <cell r="B8594" t="str">
            <v>ENVENENAMIENTO POR ANTIBIOTICOS SISTEMICOS</v>
          </cell>
          <cell r="C8594" t="str">
            <v>00</v>
          </cell>
        </row>
        <row r="8595">
          <cell r="A8595" t="str">
            <v>T360</v>
          </cell>
          <cell r="B8595" t="str">
            <v>PENICILINAS</v>
          </cell>
          <cell r="C8595" t="str">
            <v>00</v>
          </cell>
        </row>
        <row r="8596">
          <cell r="A8596" t="str">
            <v>T361</v>
          </cell>
          <cell r="B8596" t="str">
            <v>CEFALOSPORINAS Y OTROS ANTIBIOTICOS BETA-LACTAMICOS</v>
          </cell>
          <cell r="C8596" t="str">
            <v>00</v>
          </cell>
        </row>
        <row r="8597">
          <cell r="A8597" t="str">
            <v>T362</v>
          </cell>
          <cell r="B8597" t="str">
            <v>GRUPO DEL CLORAMFENICOL</v>
          </cell>
          <cell r="C8597" t="str">
            <v>00</v>
          </cell>
        </row>
        <row r="8598">
          <cell r="A8598" t="str">
            <v>T363</v>
          </cell>
          <cell r="B8598" t="str">
            <v>MACROLIDOS</v>
          </cell>
          <cell r="C8598" t="str">
            <v>00</v>
          </cell>
        </row>
        <row r="8599">
          <cell r="A8599" t="str">
            <v>T364</v>
          </cell>
          <cell r="B8599" t="str">
            <v>TETRACICLINAS</v>
          </cell>
          <cell r="C8599" t="str">
            <v>00</v>
          </cell>
        </row>
        <row r="8600">
          <cell r="A8600" t="str">
            <v>T365</v>
          </cell>
          <cell r="B8600" t="str">
            <v>AMINOGLUCOSIDOS</v>
          </cell>
          <cell r="C8600" t="str">
            <v>00</v>
          </cell>
        </row>
        <row r="8601">
          <cell r="A8601" t="str">
            <v>T366</v>
          </cell>
          <cell r="B8601" t="str">
            <v>RIFAMICINAS</v>
          </cell>
          <cell r="C8601" t="str">
            <v>00</v>
          </cell>
        </row>
        <row r="8602">
          <cell r="A8602" t="str">
            <v>T367</v>
          </cell>
          <cell r="B8602" t="str">
            <v>ANTIBIOTICOS ANTIMICOTICOS USADOS SISTEMICAMENTE</v>
          </cell>
          <cell r="C8602" t="str">
            <v>00</v>
          </cell>
        </row>
        <row r="8603">
          <cell r="A8603" t="str">
            <v>T368</v>
          </cell>
          <cell r="B8603" t="str">
            <v>OTROS ANTIBIOTICOS SISTEMICOS</v>
          </cell>
          <cell r="C8603" t="str">
            <v>00</v>
          </cell>
        </row>
        <row r="8604">
          <cell r="A8604" t="str">
            <v>T369</v>
          </cell>
          <cell r="B8604" t="str">
            <v>ANTIBIOTICOS SISTEMICOS, NO ESPECIFICADOS</v>
          </cell>
          <cell r="C8604" t="str">
            <v>00</v>
          </cell>
        </row>
        <row r="8605">
          <cell r="A8605" t="str">
            <v>T37</v>
          </cell>
          <cell r="B8605" t="str">
            <v>ENVENENAMIENTO POR OTROS ANTIINFECCIOSOS Y ANTIPARASITARIOS SISTEMICOS</v>
          </cell>
          <cell r="C8605" t="str">
            <v>00</v>
          </cell>
        </row>
        <row r="8606">
          <cell r="A8606" t="str">
            <v>T370</v>
          </cell>
          <cell r="B8606" t="str">
            <v>SULFANAMIDAS</v>
          </cell>
          <cell r="C8606" t="str">
            <v>00</v>
          </cell>
        </row>
        <row r="8607">
          <cell r="A8607" t="str">
            <v>T371</v>
          </cell>
          <cell r="B8607" t="str">
            <v>DROGAS ANTIMICOBACTERIANAS</v>
          </cell>
          <cell r="C8607" t="str">
            <v>00</v>
          </cell>
        </row>
        <row r="8608">
          <cell r="A8608" t="str">
            <v>T372</v>
          </cell>
          <cell r="B8608" t="str">
            <v>ANTIPALUDICOS Y DROGAS DE ACCION COTRA OTROS PROTOZOARIOS SANGUINEOS</v>
          </cell>
          <cell r="C8608" t="str">
            <v>00</v>
          </cell>
        </row>
        <row r="8609">
          <cell r="A8609" t="str">
            <v>T373</v>
          </cell>
          <cell r="B8609" t="str">
            <v>OTRAS DROGAS ANTIPROTOZOATIOS</v>
          </cell>
          <cell r="C8609" t="str">
            <v>00</v>
          </cell>
        </row>
        <row r="8610">
          <cell r="A8610" t="str">
            <v>T374</v>
          </cell>
          <cell r="B8610" t="str">
            <v>ANTIHELMINTICOS</v>
          </cell>
          <cell r="C8610" t="str">
            <v>00</v>
          </cell>
        </row>
        <row r="8611">
          <cell r="A8611" t="str">
            <v>T375</v>
          </cell>
          <cell r="B8611" t="str">
            <v>DROGAS ANTIVIRALES</v>
          </cell>
          <cell r="C8611" t="str">
            <v>00</v>
          </cell>
        </row>
        <row r="8612">
          <cell r="A8612" t="str">
            <v>T378</v>
          </cell>
          <cell r="B8612" t="str">
            <v>OTROS ANTIIFECCIOSOS Y ANTIPARASITARIOS SISTEMICOS ESPECIFICADOS</v>
          </cell>
          <cell r="C8612" t="str">
            <v>00</v>
          </cell>
        </row>
        <row r="8613">
          <cell r="A8613" t="str">
            <v>T379</v>
          </cell>
          <cell r="B8613" t="str">
            <v>ANTIINFECCIOSOS Y ANTIPARASITARIOS SISTEMICOS, NO ESPECIFICADOS</v>
          </cell>
          <cell r="C8613" t="str">
            <v>00</v>
          </cell>
        </row>
        <row r="8614">
          <cell r="A8614" t="str">
            <v>T38</v>
          </cell>
          <cell r="B8614" t="str">
            <v>ENVEN. POR HORMONAS Y SUS SUSTITUTOS Y ANTAGONICOS SINTETICOS, NO CLAS</v>
          </cell>
          <cell r="C8614" t="str">
            <v>00</v>
          </cell>
        </row>
        <row r="8615">
          <cell r="A8615" t="str">
            <v>T380</v>
          </cell>
          <cell r="B8615" t="str">
            <v>GLUCOCORTICOIDES Y ANALOGOS SINTETICOS</v>
          </cell>
          <cell r="C8615" t="str">
            <v>00</v>
          </cell>
        </row>
        <row r="8616">
          <cell r="A8616" t="str">
            <v>T381</v>
          </cell>
          <cell r="B8616" t="str">
            <v>HORMONAS TIROIDEAS Y SUSTITUTOS</v>
          </cell>
          <cell r="C8616" t="str">
            <v>00</v>
          </cell>
        </row>
        <row r="8617">
          <cell r="A8617" t="str">
            <v>T382</v>
          </cell>
          <cell r="B8617" t="str">
            <v>DROGAS ANTITIROIDEAS</v>
          </cell>
          <cell r="C8617" t="str">
            <v>00</v>
          </cell>
        </row>
        <row r="8618">
          <cell r="A8618" t="str">
            <v>T383</v>
          </cell>
          <cell r="B8618" t="str">
            <v>INSULINA Y DROGAS HIPOGLUCEMIANTES ORALES (ANTIDIABETICAS)</v>
          </cell>
          <cell r="C8618" t="str">
            <v>00</v>
          </cell>
        </row>
        <row r="8619">
          <cell r="A8619" t="str">
            <v>T384</v>
          </cell>
          <cell r="B8619" t="str">
            <v>ANTICONCEPTIVOS ORALES</v>
          </cell>
          <cell r="C8619" t="str">
            <v>00</v>
          </cell>
        </row>
        <row r="8620">
          <cell r="A8620" t="str">
            <v>T385</v>
          </cell>
          <cell r="B8620" t="str">
            <v>OTROS ESTROGENOS Y PROGESTOGENOS</v>
          </cell>
          <cell r="C8620" t="str">
            <v>00</v>
          </cell>
        </row>
        <row r="8621">
          <cell r="A8621" t="str">
            <v>T386</v>
          </cell>
          <cell r="B8621" t="str">
            <v>ANTIGONADOTROFINAS, ANTIESTROGENOS Y ANTIANDROGENOS, NO CLASIF. EN OTR</v>
          </cell>
          <cell r="C8621" t="str">
            <v>00</v>
          </cell>
        </row>
        <row r="8622">
          <cell r="A8622" t="str">
            <v>T387</v>
          </cell>
          <cell r="B8622" t="str">
            <v>ANDROGENOS Y SUS CONGENERES ANABOLICOS</v>
          </cell>
          <cell r="C8622" t="str">
            <v>00</v>
          </cell>
        </row>
        <row r="8623">
          <cell r="A8623" t="str">
            <v>T388</v>
          </cell>
          <cell r="B8623" t="str">
            <v>OTRAS HORMONAS Y SUSTITUTOS SINTETICOS Y LOS NO ESPECIFICADOS</v>
          </cell>
          <cell r="C8623" t="str">
            <v>00</v>
          </cell>
        </row>
        <row r="8624">
          <cell r="A8624" t="str">
            <v>T389</v>
          </cell>
          <cell r="B8624" t="str">
            <v>OTROS ANTAGONISTAS DE LAS HORMONAS Y LOS NO ESPECIFICADOS</v>
          </cell>
          <cell r="C8624" t="str">
            <v>00</v>
          </cell>
        </row>
        <row r="8625">
          <cell r="A8625" t="str">
            <v>T39</v>
          </cell>
          <cell r="B8625" t="str">
            <v>ENVENEN. POR ANALGESICOS NO NARCOTICOS, ANTIPIRETICOS Y ANTIRREUMATICO</v>
          </cell>
          <cell r="C8625" t="str">
            <v>00</v>
          </cell>
        </row>
        <row r="8626">
          <cell r="A8626" t="str">
            <v>T390</v>
          </cell>
          <cell r="B8626" t="str">
            <v>SALICILATOS</v>
          </cell>
          <cell r="C8626" t="str">
            <v>00</v>
          </cell>
        </row>
        <row r="8627">
          <cell r="A8627" t="str">
            <v>T391</v>
          </cell>
          <cell r="B8627" t="str">
            <v>DERIVADOS DEL PARAAMINOFENOL</v>
          </cell>
          <cell r="C8627" t="str">
            <v>00</v>
          </cell>
        </row>
        <row r="8628">
          <cell r="A8628" t="str">
            <v>T392</v>
          </cell>
          <cell r="B8628" t="str">
            <v>DERIVADOS DE LA PIRAZOLONA</v>
          </cell>
          <cell r="C8628" t="str">
            <v>00</v>
          </cell>
        </row>
        <row r="8629">
          <cell r="A8629" t="str">
            <v>T393</v>
          </cell>
          <cell r="B8629" t="str">
            <v>OTRAS DROGAS ANTIINFLAMATORIAS NO ESTEROIDEAS (DAINE)</v>
          </cell>
          <cell r="C8629" t="str">
            <v>00</v>
          </cell>
        </row>
        <row r="8630">
          <cell r="A8630" t="str">
            <v>T394</v>
          </cell>
          <cell r="B8630" t="str">
            <v>ANTIRREUMATICOS, NO CLASIFICADOS EN OTRA PARTE</v>
          </cell>
          <cell r="C8630" t="str">
            <v>00</v>
          </cell>
        </row>
        <row r="8631">
          <cell r="A8631" t="str">
            <v>T398</v>
          </cell>
          <cell r="B8631" t="str">
            <v>OTROS ANALGESICOS NO NARCOTICOS Y ANTIPIRETICOS, NO CLASIF. EN OTRA PA</v>
          </cell>
          <cell r="C8631" t="str">
            <v>00</v>
          </cell>
        </row>
        <row r="8632">
          <cell r="A8632" t="str">
            <v>T399</v>
          </cell>
          <cell r="B8632" t="str">
            <v>ANALGESICOS NO NARCOTICOS, ANTIPIRETICOS Y ANTIRREUM. NO ESPECIFICADOS</v>
          </cell>
          <cell r="C8632" t="str">
            <v>00</v>
          </cell>
        </row>
        <row r="8633">
          <cell r="A8633" t="str">
            <v>T40</v>
          </cell>
          <cell r="B8633" t="str">
            <v>ENVENENAMIENTO POR NARCOTICOS Y PSICODISLEPTICOS (ALUCINOGENOS)</v>
          </cell>
          <cell r="C8633" t="str">
            <v>00</v>
          </cell>
        </row>
        <row r="8634">
          <cell r="A8634" t="str">
            <v>T400</v>
          </cell>
          <cell r="B8634" t="str">
            <v>OPIO</v>
          </cell>
          <cell r="C8634" t="str">
            <v>00</v>
          </cell>
        </row>
        <row r="8635">
          <cell r="A8635" t="str">
            <v>T401</v>
          </cell>
          <cell r="B8635" t="str">
            <v>HEROINA</v>
          </cell>
          <cell r="C8635" t="str">
            <v>00</v>
          </cell>
        </row>
        <row r="8636">
          <cell r="A8636" t="str">
            <v>T402</v>
          </cell>
          <cell r="B8636" t="str">
            <v>OTROS OPIACEOS</v>
          </cell>
          <cell r="C8636" t="str">
            <v>00</v>
          </cell>
        </row>
        <row r="8637">
          <cell r="A8637" t="str">
            <v>T403</v>
          </cell>
          <cell r="B8637" t="str">
            <v>METADONA</v>
          </cell>
          <cell r="C8637" t="str">
            <v>00</v>
          </cell>
        </row>
        <row r="8638">
          <cell r="A8638" t="str">
            <v>T404</v>
          </cell>
          <cell r="B8638" t="str">
            <v>OTROS NARCOTICOS SINTETICOS</v>
          </cell>
          <cell r="C8638" t="str">
            <v>00</v>
          </cell>
        </row>
        <row r="8639">
          <cell r="A8639" t="str">
            <v>T405</v>
          </cell>
          <cell r="B8639" t="str">
            <v>COCAINA</v>
          </cell>
          <cell r="C8639" t="str">
            <v>00</v>
          </cell>
        </row>
        <row r="8640">
          <cell r="A8640" t="str">
            <v>T406</v>
          </cell>
          <cell r="B8640" t="str">
            <v>OTROS NARCOTICOS Y LOS NO ESPECIFICADOS</v>
          </cell>
          <cell r="C8640" t="str">
            <v>00</v>
          </cell>
        </row>
        <row r="8641">
          <cell r="A8641" t="str">
            <v>T407</v>
          </cell>
          <cell r="B8641" t="str">
            <v>CANNABIS (DERIVADOS)</v>
          </cell>
          <cell r="C8641" t="str">
            <v>00</v>
          </cell>
        </row>
        <row r="8642">
          <cell r="A8642" t="str">
            <v>T408</v>
          </cell>
          <cell r="B8642" t="str">
            <v>ACIDO LISERGICO (LSD)</v>
          </cell>
          <cell r="C8642" t="str">
            <v>00</v>
          </cell>
        </row>
        <row r="8643">
          <cell r="A8643" t="str">
            <v>T409</v>
          </cell>
          <cell r="B8643" t="str">
            <v>OTROS PSICODISLEPTICOSY LOS NO ESPECIFICADOS</v>
          </cell>
          <cell r="C8643" t="str">
            <v>00</v>
          </cell>
        </row>
        <row r="8644">
          <cell r="A8644" t="str">
            <v>T41</v>
          </cell>
          <cell r="B8644" t="str">
            <v>ENVENENAMIENTO POR ANESTESICOS Y GASES TERAPEUTICOS</v>
          </cell>
          <cell r="C8644" t="str">
            <v>00</v>
          </cell>
        </row>
        <row r="8645">
          <cell r="A8645" t="str">
            <v>T410</v>
          </cell>
          <cell r="B8645" t="str">
            <v>ANESTESICOS POR INHALACION</v>
          </cell>
          <cell r="C8645" t="str">
            <v>00</v>
          </cell>
        </row>
        <row r="8646">
          <cell r="A8646" t="str">
            <v>T411</v>
          </cell>
          <cell r="B8646" t="str">
            <v>ANESTESICOS INTRAVENOSOS</v>
          </cell>
          <cell r="C8646" t="str">
            <v>00</v>
          </cell>
        </row>
        <row r="8647">
          <cell r="A8647" t="str">
            <v>T412</v>
          </cell>
          <cell r="B8647" t="str">
            <v>OTROS ANESTESICOS GENERALES Y LOS NO ESPECIFICADOS</v>
          </cell>
          <cell r="C8647" t="str">
            <v>00</v>
          </cell>
        </row>
        <row r="8648">
          <cell r="A8648" t="str">
            <v>T413</v>
          </cell>
          <cell r="B8648" t="str">
            <v>ANESTESICOS LOCALES</v>
          </cell>
          <cell r="C8648" t="str">
            <v>00</v>
          </cell>
        </row>
        <row r="8649">
          <cell r="A8649" t="str">
            <v>T414</v>
          </cell>
          <cell r="B8649" t="str">
            <v>ANESTESICOS, NO ESPECIFICADOS</v>
          </cell>
          <cell r="C8649" t="str">
            <v>00</v>
          </cell>
        </row>
        <row r="8650">
          <cell r="A8650" t="str">
            <v>T415</v>
          </cell>
          <cell r="B8650" t="str">
            <v>GASES TERAPEUTICOS</v>
          </cell>
          <cell r="C8650" t="str">
            <v>00</v>
          </cell>
        </row>
        <row r="8651">
          <cell r="A8651" t="str">
            <v>T42</v>
          </cell>
          <cell r="B8651" t="str">
            <v>ENVEN. POR ANTIEPILEPTICOS, HIPNOTICOS-SEDANTES Y DROGAS ANTIPARKINSO</v>
          </cell>
          <cell r="C8651" t="str">
            <v>00</v>
          </cell>
        </row>
        <row r="8652">
          <cell r="A8652" t="str">
            <v>T420</v>
          </cell>
          <cell r="B8652" t="str">
            <v>DERIVADOS DE LA HIDANTOINA</v>
          </cell>
          <cell r="C8652" t="str">
            <v>00</v>
          </cell>
        </row>
        <row r="8653">
          <cell r="A8653" t="str">
            <v>T421</v>
          </cell>
          <cell r="B8653" t="str">
            <v>IMINOSTILBENOS</v>
          </cell>
          <cell r="C8653" t="str">
            <v>00</v>
          </cell>
        </row>
        <row r="8654">
          <cell r="A8654" t="str">
            <v>T422</v>
          </cell>
          <cell r="B8654" t="str">
            <v>SUCCINAMIDAS Y DERIVADOS DE LA OXAZOLIDINA</v>
          </cell>
          <cell r="C8654" t="str">
            <v>00</v>
          </cell>
        </row>
        <row r="8655">
          <cell r="A8655" t="str">
            <v>T423</v>
          </cell>
          <cell r="B8655" t="str">
            <v>BARBITURICOS</v>
          </cell>
          <cell r="C8655" t="str">
            <v>00</v>
          </cell>
        </row>
        <row r="8656">
          <cell r="A8656" t="str">
            <v>T424</v>
          </cell>
          <cell r="B8656" t="str">
            <v>BENZODIAZEPINAS</v>
          </cell>
          <cell r="C8656" t="str">
            <v>00</v>
          </cell>
        </row>
        <row r="8657">
          <cell r="A8657" t="str">
            <v>T425</v>
          </cell>
          <cell r="B8657" t="str">
            <v>ANTIEPILEPTICOS MIXTOS, NO CLASIFICADOS EN OTRA PARTE</v>
          </cell>
          <cell r="C8657" t="str">
            <v>00</v>
          </cell>
        </row>
        <row r="8658">
          <cell r="A8658" t="str">
            <v>T426</v>
          </cell>
          <cell r="B8658" t="str">
            <v>OTROS ANTIEPILEPTICOS Y DROGAS HIPNOTICO-SEDANTES</v>
          </cell>
          <cell r="C8658" t="str">
            <v>00</v>
          </cell>
        </row>
        <row r="8659">
          <cell r="A8659" t="str">
            <v>T427</v>
          </cell>
          <cell r="B8659" t="str">
            <v>ANTIEPILEPTICOS Y DROGAS HIPNOTICO-SEDANTES, NO ESPECIFICADOS</v>
          </cell>
          <cell r="C8659" t="str">
            <v>00</v>
          </cell>
        </row>
        <row r="8660">
          <cell r="A8660" t="str">
            <v>T428</v>
          </cell>
          <cell r="B8660" t="str">
            <v>DROGAS ANTIPARKINSONIANAS Y OTROS DEPRESORES DEL TONO MUSCULAR CENTRAL</v>
          </cell>
          <cell r="C8660" t="str">
            <v>00</v>
          </cell>
        </row>
        <row r="8661">
          <cell r="A8661" t="str">
            <v>T43</v>
          </cell>
          <cell r="B8661" t="str">
            <v>ENVENENAMIENTO POR PSICOTROPICOS, NO CLASIFICADOS EN OTRA PARTE</v>
          </cell>
          <cell r="C8661" t="str">
            <v>00</v>
          </cell>
        </row>
        <row r="8662">
          <cell r="A8662" t="str">
            <v>T430</v>
          </cell>
          <cell r="B8662" t="str">
            <v>ANTIDEPRESIVOS TRICICLICOS Y TETRACICLICOS</v>
          </cell>
          <cell r="C8662" t="str">
            <v>00</v>
          </cell>
        </row>
        <row r="8663">
          <cell r="A8663" t="str">
            <v>T431</v>
          </cell>
          <cell r="B8663" t="str">
            <v>ANTIDEPRESIVOS INHIBIDORES DE LA MONOAMINOXIDASA</v>
          </cell>
          <cell r="C8663" t="str">
            <v>00</v>
          </cell>
        </row>
        <row r="8664">
          <cell r="A8664" t="str">
            <v>T432</v>
          </cell>
          <cell r="B8664" t="str">
            <v>OTROS ANTIDEPRESIVOS Y LOS NO ESPECIFICADOS</v>
          </cell>
          <cell r="C8664" t="str">
            <v>00</v>
          </cell>
        </row>
        <row r="8665">
          <cell r="A8665" t="str">
            <v>T433</v>
          </cell>
          <cell r="B8665" t="str">
            <v>ANTIPSICOTICOS Y NEUROLEPTICOS FENOTIACINICOS</v>
          </cell>
          <cell r="C8665" t="str">
            <v>00</v>
          </cell>
        </row>
        <row r="8666">
          <cell r="A8666" t="str">
            <v>T434</v>
          </cell>
          <cell r="B8666" t="str">
            <v>BUTIROFENONA Y NEUROLEPTICOS TIOXANTENICOS</v>
          </cell>
          <cell r="C8666" t="str">
            <v>00</v>
          </cell>
        </row>
        <row r="8667">
          <cell r="A8667" t="str">
            <v>T435</v>
          </cell>
          <cell r="B8667" t="str">
            <v>OTROS ANTIPSICOTICOS Y NEUROLEPTICOS Y LOS NO ESPECIFICADOS</v>
          </cell>
          <cell r="C8667" t="str">
            <v>00</v>
          </cell>
        </row>
        <row r="8668">
          <cell r="A8668" t="str">
            <v>T436</v>
          </cell>
          <cell r="B8668" t="str">
            <v>PSICOESTIMULANTES CON ABUSO POTENCIAL</v>
          </cell>
          <cell r="C8668" t="str">
            <v>00</v>
          </cell>
        </row>
        <row r="8669">
          <cell r="A8669" t="str">
            <v>T438</v>
          </cell>
          <cell r="B8669" t="str">
            <v>OTRAS DROGAS PSICOTROPICAS, NO CLASIFICADAS EN OTRA PARTE</v>
          </cell>
          <cell r="C8669" t="str">
            <v>00</v>
          </cell>
        </row>
        <row r="8670">
          <cell r="A8670" t="str">
            <v>T439</v>
          </cell>
          <cell r="B8670" t="str">
            <v>DROGAS PSICOTROPICA, NO ESPECIFICADA</v>
          </cell>
          <cell r="C8670" t="str">
            <v>00</v>
          </cell>
        </row>
        <row r="8671">
          <cell r="A8671" t="str">
            <v>T44</v>
          </cell>
          <cell r="B8671" t="str">
            <v>ENVEN. POR GROGAS QUE AFECTAN PRICIPAL/ EL SISTEMA NERVIOSO AUTONOMO</v>
          </cell>
          <cell r="C8671" t="str">
            <v>00</v>
          </cell>
        </row>
        <row r="8672">
          <cell r="A8672" t="str">
            <v>T440</v>
          </cell>
          <cell r="B8672" t="str">
            <v>AGENTES ANTICOLINESTERASA</v>
          </cell>
          <cell r="C8672" t="str">
            <v>00</v>
          </cell>
        </row>
        <row r="8673">
          <cell r="A8673" t="str">
            <v>T441</v>
          </cell>
          <cell r="B8673" t="str">
            <v>OTROS PARASIMPATICOMIMETICOS (COLINERGICOS)</v>
          </cell>
          <cell r="C8673" t="str">
            <v>00</v>
          </cell>
        </row>
        <row r="8674">
          <cell r="A8674" t="str">
            <v>T442</v>
          </cell>
          <cell r="B8674" t="str">
            <v>DROGAS BLOQUEADORAS GANGLIONARES, NO CLASIFICADAS EN OTRA PARTE</v>
          </cell>
          <cell r="C8674" t="str">
            <v>00</v>
          </cell>
        </row>
        <row r="8675">
          <cell r="A8675" t="str">
            <v>T443</v>
          </cell>
          <cell r="B8675" t="str">
            <v>OTROS PARASIMPAT. (ANTICOLINERGICOS Y ANTIMUS.) Y ESPASMOLITICOS, NO C</v>
          </cell>
          <cell r="C8675" t="str">
            <v>00</v>
          </cell>
        </row>
        <row r="8676">
          <cell r="A8676" t="str">
            <v>T444</v>
          </cell>
          <cell r="B8676" t="str">
            <v>AGONISTAS, PREDOMINANTE/ ALFA-ADRENERGICOS, NO CLASIFICADOS EN OTRA PA</v>
          </cell>
          <cell r="C8676" t="str">
            <v>00</v>
          </cell>
        </row>
        <row r="8677">
          <cell r="A8677" t="str">
            <v>T445</v>
          </cell>
          <cell r="B8677" t="str">
            <v>AGONISTAS, PREDOMINANTE/ BETA-ADRENERGICOS, NO CLASIFICADOS EN OTRA PA</v>
          </cell>
          <cell r="C8677" t="str">
            <v>00</v>
          </cell>
        </row>
        <row r="8678">
          <cell r="A8678" t="str">
            <v>T446</v>
          </cell>
          <cell r="B8678" t="str">
            <v>ANTAGONISTAS ALFA-ADRENERGICOS, NO CLASIFICADOS EN OTRA PARTE</v>
          </cell>
          <cell r="C8678" t="str">
            <v>00</v>
          </cell>
        </row>
        <row r="8679">
          <cell r="A8679" t="str">
            <v>T447</v>
          </cell>
          <cell r="B8679" t="str">
            <v>ANTAGONISTAS BETA-ADRENERGICOS, NO CLASIFICADOS EN OTRA PARTE</v>
          </cell>
          <cell r="C8679" t="str">
            <v>00</v>
          </cell>
        </row>
        <row r="8680">
          <cell r="A8680" t="str">
            <v>T448</v>
          </cell>
          <cell r="B8680" t="str">
            <v>AGENTES DE ACCION CENTRAL Y BLOQUEADORES NEURONALES ADRENERGICOS, NO C</v>
          </cell>
          <cell r="C8680" t="str">
            <v>00</v>
          </cell>
        </row>
        <row r="8681">
          <cell r="A8681" t="str">
            <v>T449</v>
          </cell>
          <cell r="B8681" t="str">
            <v>OTRAS DROGAS Y LAS NO ESPECIFICADAS QUE AFECTAN PRICIPAL/ EL SISTEMA N</v>
          </cell>
          <cell r="C8681" t="str">
            <v>00</v>
          </cell>
        </row>
        <row r="8682">
          <cell r="A8682" t="str">
            <v>T45</v>
          </cell>
          <cell r="B8682" t="str">
            <v>ENVEN. POR AGENTES PRICIPAL/ SISTEMICOS Y HEMATOLOGICOS, NO CLASIF. EN</v>
          </cell>
          <cell r="C8682" t="str">
            <v>00</v>
          </cell>
        </row>
        <row r="8683">
          <cell r="A8683" t="str">
            <v>T450</v>
          </cell>
          <cell r="B8683" t="str">
            <v>DROGAS ANTIALERGICAS Y ANTIEMETICAS</v>
          </cell>
          <cell r="C8683" t="str">
            <v>00</v>
          </cell>
        </row>
        <row r="8684">
          <cell r="A8684" t="str">
            <v>T451</v>
          </cell>
          <cell r="B8684" t="str">
            <v>DROGAS ANTINEOPLASICAS E INMUNOSUPRESORAS</v>
          </cell>
          <cell r="C8684" t="str">
            <v>00</v>
          </cell>
        </row>
        <row r="8685">
          <cell r="A8685" t="str">
            <v>T452</v>
          </cell>
          <cell r="B8685" t="str">
            <v>VITAMINAS, NO CLASIFICADAS EN OTRA PARTE</v>
          </cell>
          <cell r="C8685" t="str">
            <v>00</v>
          </cell>
        </row>
        <row r="8686">
          <cell r="A8686" t="str">
            <v>T453</v>
          </cell>
          <cell r="B8686" t="str">
            <v>ENZIMAS, NO CLASIFICADAS EN OTRA PARTE</v>
          </cell>
          <cell r="C8686" t="str">
            <v>00</v>
          </cell>
        </row>
        <row r="8687">
          <cell r="A8687" t="str">
            <v>T454</v>
          </cell>
          <cell r="B8687" t="str">
            <v>HIERRO Y SUS COMPUESTOS</v>
          </cell>
          <cell r="C8687" t="str">
            <v>00</v>
          </cell>
        </row>
        <row r="8688">
          <cell r="A8688" t="str">
            <v>T455</v>
          </cell>
          <cell r="B8688" t="str">
            <v>ANTICOAGULANTES</v>
          </cell>
          <cell r="C8688" t="str">
            <v>00</v>
          </cell>
        </row>
        <row r="8689">
          <cell r="A8689" t="str">
            <v>T456</v>
          </cell>
          <cell r="B8689" t="str">
            <v>DROGAS QUE AFECTAN LA FIBRINOLISIS</v>
          </cell>
          <cell r="C8689" t="str">
            <v>00</v>
          </cell>
        </row>
        <row r="8690">
          <cell r="A8690" t="str">
            <v>T457</v>
          </cell>
          <cell r="B8690" t="str">
            <v>ANTAGONISTAS DE ANTICOAGULANTES, VITAMINA K Y OTROS COAGULANTES</v>
          </cell>
          <cell r="C8690" t="str">
            <v>00</v>
          </cell>
        </row>
        <row r="8691">
          <cell r="A8691" t="str">
            <v>T458</v>
          </cell>
          <cell r="B8691" t="str">
            <v>OTROS AGENTES PRINCIPAL/ SISTEMICOS Y HEMATOLOGICOS</v>
          </cell>
          <cell r="C8691" t="str">
            <v>00</v>
          </cell>
        </row>
        <row r="8692">
          <cell r="A8692" t="str">
            <v>T459</v>
          </cell>
          <cell r="B8692" t="str">
            <v>AGENTES PRINCIPAL/ SISTEMICOS Y HEMATOLOGICOS, NO ESPECIFICADOS</v>
          </cell>
          <cell r="C8692" t="str">
            <v>00</v>
          </cell>
        </row>
        <row r="8693">
          <cell r="A8693" t="str">
            <v>T46</v>
          </cell>
          <cell r="B8693" t="str">
            <v>ENVENENAMIENTO POR AGENTES QUE AFECTAN PRICIPAL/ EL SISTEMA CARDIOVASC</v>
          </cell>
          <cell r="C8693" t="str">
            <v>00</v>
          </cell>
        </row>
        <row r="8694">
          <cell r="A8694" t="str">
            <v>T460</v>
          </cell>
          <cell r="B8694" t="str">
            <v>GLICOSIDOS CARDIOTONICOS Y MEDICAMENTOS DE ACCION SIMILAR</v>
          </cell>
          <cell r="C8694" t="str">
            <v>00</v>
          </cell>
        </row>
        <row r="8695">
          <cell r="A8695" t="str">
            <v>T461</v>
          </cell>
          <cell r="B8695" t="str">
            <v>BLOQUEADORES DEL CANAL DEL CALCIO</v>
          </cell>
          <cell r="C8695" t="str">
            <v>00</v>
          </cell>
        </row>
        <row r="8696">
          <cell r="A8696" t="str">
            <v>T462</v>
          </cell>
          <cell r="B8696" t="str">
            <v>OTRAS DROGAS ANTIARRITMICAS, NO CLASIFICADAS EN OTRA PARTE</v>
          </cell>
          <cell r="C8696" t="str">
            <v>00</v>
          </cell>
        </row>
        <row r="8697">
          <cell r="A8697" t="str">
            <v>T463</v>
          </cell>
          <cell r="B8697" t="str">
            <v>VASODILATADORES CORONARIOS, NO CLASIFICADOS EN OTRA PARTE</v>
          </cell>
          <cell r="C8697" t="str">
            <v>00</v>
          </cell>
        </row>
        <row r="8698">
          <cell r="A8698" t="str">
            <v>T464</v>
          </cell>
          <cell r="B8698" t="str">
            <v>INHIBIDORES DE LA ENZIMA CONVERTIDORA DE LA ANGIOTENSINA</v>
          </cell>
          <cell r="C8698" t="str">
            <v>00</v>
          </cell>
        </row>
        <row r="8699">
          <cell r="A8699" t="str">
            <v>T465</v>
          </cell>
          <cell r="B8699" t="str">
            <v>OTRAS DROGAS ANTIHIPERTENSIVAS, NO CLASIFICADAS EN OTRA PARTE</v>
          </cell>
          <cell r="C8699" t="str">
            <v>00</v>
          </cell>
        </row>
        <row r="8700">
          <cell r="A8700" t="str">
            <v>T466</v>
          </cell>
          <cell r="B8700" t="str">
            <v>DROGAS ANTILIPEMICAS Y ANTIARTERIOSCLEROTICAS</v>
          </cell>
          <cell r="C8700" t="str">
            <v>00</v>
          </cell>
        </row>
        <row r="8701">
          <cell r="A8701" t="str">
            <v>T467</v>
          </cell>
          <cell r="B8701" t="str">
            <v>VASODILATADORES PERIFERICOS</v>
          </cell>
          <cell r="C8701" t="str">
            <v>00</v>
          </cell>
        </row>
        <row r="8702">
          <cell r="A8702" t="str">
            <v>T468</v>
          </cell>
          <cell r="B8702" t="str">
            <v>DROGAS ANTIVARICOSAS, INCLUSIVE AGENTES ESCLEROSANTES</v>
          </cell>
          <cell r="C8702" t="str">
            <v>00</v>
          </cell>
        </row>
        <row r="8703">
          <cell r="A8703" t="str">
            <v>T469</v>
          </cell>
          <cell r="B8703" t="str">
            <v>OTROS AGENTES Y LOS NO ESPECIF. QUE AFECTAN PRINCIPAL/ EL SISTEMA CARD</v>
          </cell>
          <cell r="C8703" t="str">
            <v>00</v>
          </cell>
        </row>
        <row r="8704">
          <cell r="A8704" t="str">
            <v>T47</v>
          </cell>
          <cell r="B8704" t="str">
            <v>ENVENEN. POR AGENTES QUE AFECTAN PRICIPAL/ EL SISTEMA GASTROINTESTINAL</v>
          </cell>
          <cell r="C8704" t="str">
            <v>00</v>
          </cell>
        </row>
        <row r="8705">
          <cell r="A8705" t="str">
            <v>T470</v>
          </cell>
          <cell r="B8705" t="str">
            <v>ANTAGONISTAS DEL RECEPTOR H2 DE HISTAMONA</v>
          </cell>
          <cell r="C8705" t="str">
            <v>00</v>
          </cell>
        </row>
        <row r="8706">
          <cell r="A8706" t="str">
            <v>T471</v>
          </cell>
          <cell r="B8706" t="str">
            <v>OTRAS DROGAS ANTIACIDAS Y QUE INHIBEN LA SECRECION GASTRICA</v>
          </cell>
          <cell r="C8706" t="str">
            <v>00</v>
          </cell>
        </row>
        <row r="8707">
          <cell r="A8707" t="str">
            <v>T472</v>
          </cell>
          <cell r="B8707" t="str">
            <v>LAXANTES ESTIMULANTES</v>
          </cell>
          <cell r="C8707" t="str">
            <v>00</v>
          </cell>
        </row>
        <row r="8708">
          <cell r="A8708" t="str">
            <v>T473</v>
          </cell>
          <cell r="B8708" t="str">
            <v>LAXANTES SALINOS Y OSMOTICOS</v>
          </cell>
          <cell r="C8708" t="str">
            <v>00</v>
          </cell>
        </row>
        <row r="8709">
          <cell r="A8709" t="str">
            <v>T474</v>
          </cell>
          <cell r="B8709" t="str">
            <v>OTROS LAXANTES</v>
          </cell>
          <cell r="C8709" t="str">
            <v>00</v>
          </cell>
        </row>
        <row r="8710">
          <cell r="A8710" t="str">
            <v>T475</v>
          </cell>
          <cell r="B8710" t="str">
            <v>DIGESTIVOS</v>
          </cell>
          <cell r="C8710" t="str">
            <v>00</v>
          </cell>
        </row>
        <row r="8711">
          <cell r="A8711" t="str">
            <v>T476</v>
          </cell>
          <cell r="B8711" t="str">
            <v>DROGAS ANTIDIARREICAS</v>
          </cell>
          <cell r="C8711" t="str">
            <v>00</v>
          </cell>
        </row>
        <row r="8712">
          <cell r="A8712" t="str">
            <v>T477</v>
          </cell>
          <cell r="B8712" t="str">
            <v>EMETICOS</v>
          </cell>
          <cell r="C8712" t="str">
            <v>00</v>
          </cell>
        </row>
        <row r="8713">
          <cell r="A8713" t="str">
            <v>T478</v>
          </cell>
          <cell r="B8713" t="str">
            <v>OTROS AGENTES QUE AFECTAN PRICIPAL/ EL SISTEMA GASTROINTESTINAL</v>
          </cell>
          <cell r="C8713" t="str">
            <v>00</v>
          </cell>
        </row>
        <row r="8714">
          <cell r="A8714" t="str">
            <v>T479</v>
          </cell>
          <cell r="B8714" t="str">
            <v>AGENTES NO ESPECIF. QUE AFECTAN PRICIPAL/ EL SISTEMA GASTROINTESTINAL</v>
          </cell>
          <cell r="C8714" t="str">
            <v>00</v>
          </cell>
        </row>
        <row r="8715">
          <cell r="A8715" t="str">
            <v>T48</v>
          </cell>
          <cell r="B8715" t="str">
            <v>ENVENEN. POR AGENTES CON ACCION PRINCIPAL SOBRE LOS MUSCULOS LISOS Y E</v>
          </cell>
          <cell r="C8715" t="str">
            <v>00</v>
          </cell>
        </row>
        <row r="8716">
          <cell r="A8716" t="str">
            <v>T480</v>
          </cell>
          <cell r="B8716" t="str">
            <v>DROGAS OXITOCICAS</v>
          </cell>
          <cell r="C8716" t="str">
            <v>00</v>
          </cell>
        </row>
        <row r="8717">
          <cell r="A8717" t="str">
            <v>T481</v>
          </cell>
          <cell r="B8717" t="str">
            <v>RELAJANTES MUSCULOESQUELETICOS (AGENTES BLOQUEADORES NEUROMUSC.)</v>
          </cell>
          <cell r="C8717" t="str">
            <v>00</v>
          </cell>
        </row>
        <row r="8718">
          <cell r="A8718" t="str">
            <v>T482</v>
          </cell>
          <cell r="B8718" t="str">
            <v>OTROS MEDICAMENTOS Y LOS ESPECIFICADOS DE ACCION PRINCIPAL SOBRE LOS M</v>
          </cell>
          <cell r="C8718" t="str">
            <v>00</v>
          </cell>
        </row>
        <row r="8719">
          <cell r="A8719" t="str">
            <v>T483</v>
          </cell>
          <cell r="B8719" t="str">
            <v>ANTITUSIGENOS</v>
          </cell>
          <cell r="C8719" t="str">
            <v>00</v>
          </cell>
        </row>
        <row r="8720">
          <cell r="A8720" t="str">
            <v>T484</v>
          </cell>
          <cell r="B8720" t="str">
            <v>EXPECTORANTES</v>
          </cell>
          <cell r="C8720" t="str">
            <v>00</v>
          </cell>
        </row>
        <row r="8721">
          <cell r="A8721" t="str">
            <v>T485</v>
          </cell>
          <cell r="B8721" t="str">
            <v>DROGAS CONTRA EL CATARRO COMUN</v>
          </cell>
          <cell r="C8721" t="str">
            <v>00</v>
          </cell>
        </row>
        <row r="8722">
          <cell r="A8722" t="str">
            <v>T486</v>
          </cell>
          <cell r="B8722" t="str">
            <v>ANTIASMATICOS, NO CLASIFICADOS EN OTRA PARTE</v>
          </cell>
          <cell r="C8722" t="str">
            <v>00</v>
          </cell>
        </row>
        <row r="8723">
          <cell r="A8723" t="str">
            <v>T487</v>
          </cell>
          <cell r="B8723" t="str">
            <v>OTROS AGENTES Y LOS NO ESPECIF. DE ACCION PRINCIPAL SOBRE EL SISTEMA R</v>
          </cell>
          <cell r="C8723" t="str">
            <v>00</v>
          </cell>
        </row>
        <row r="8724">
          <cell r="A8724" t="str">
            <v>T49</v>
          </cell>
          <cell r="B8724" t="str">
            <v>ENVENEN. POR AGENT. TOPICOS QUE AFECTAN PRINCIPAL/ LA PIEL Y LAS MENBR</v>
          </cell>
          <cell r="C8724" t="str">
            <v>00</v>
          </cell>
        </row>
        <row r="8725">
          <cell r="A8725" t="str">
            <v>T490</v>
          </cell>
          <cell r="B8725" t="str">
            <v>DROGAS LOCALES ANTIMICOTICAS Y ANTIINFLAMATORIAS, NO CLASIF. EN OTRA P</v>
          </cell>
          <cell r="C8725" t="str">
            <v>00</v>
          </cell>
        </row>
        <row r="8726">
          <cell r="A8726" t="str">
            <v>T491</v>
          </cell>
          <cell r="B8726" t="str">
            <v>ANTIPRURITICOS</v>
          </cell>
          <cell r="C8726" t="str">
            <v>00</v>
          </cell>
        </row>
        <row r="8727">
          <cell r="A8727" t="str">
            <v>T492</v>
          </cell>
          <cell r="B8727" t="str">
            <v>ASTRIGENTES Y DETERGENTES LOCALES</v>
          </cell>
          <cell r="C8727" t="str">
            <v>00</v>
          </cell>
        </row>
        <row r="8728">
          <cell r="A8728" t="str">
            <v>T493</v>
          </cell>
          <cell r="B8728" t="str">
            <v>EMOLIENTES, DEMULCENTES Y PROTECTORES</v>
          </cell>
          <cell r="C8728" t="str">
            <v>00</v>
          </cell>
        </row>
        <row r="8729">
          <cell r="A8729" t="str">
            <v>T494</v>
          </cell>
          <cell r="B8729" t="str">
            <v>QUERATOLITICOS, QUERATOPLASTICOS, DROGAS Y OTRAS PREPARACIONES PARA EL</v>
          </cell>
          <cell r="C8729" t="str">
            <v>00</v>
          </cell>
        </row>
        <row r="8730">
          <cell r="A8730" t="str">
            <v>T495</v>
          </cell>
          <cell r="B8730" t="str">
            <v>DROGAS Y PREPARACIONES OFTALMOLOGICAS</v>
          </cell>
          <cell r="C8730" t="str">
            <v>00</v>
          </cell>
        </row>
        <row r="8731">
          <cell r="A8731" t="str">
            <v>T496</v>
          </cell>
          <cell r="B8731" t="str">
            <v>DROGAS Y PREPARACIONES OTORRINOLARINGOLOGICAS</v>
          </cell>
          <cell r="C8731" t="str">
            <v>00</v>
          </cell>
        </row>
        <row r="8732">
          <cell r="A8732" t="str">
            <v>T497</v>
          </cell>
          <cell r="B8732" t="str">
            <v>DROGAS DENTALES, APLICADAS TOPICAMENTE</v>
          </cell>
          <cell r="C8732" t="str">
            <v>00</v>
          </cell>
        </row>
        <row r="8733">
          <cell r="A8733" t="str">
            <v>T498</v>
          </cell>
          <cell r="B8733" t="str">
            <v>OTROS AGENTES TOPICOS</v>
          </cell>
          <cell r="C8733" t="str">
            <v>00</v>
          </cell>
        </row>
        <row r="8734">
          <cell r="A8734" t="str">
            <v>T499</v>
          </cell>
          <cell r="B8734" t="str">
            <v>AGENTES TOPICOS, NO ESPECIFICADOS</v>
          </cell>
          <cell r="C8734" t="str">
            <v>00</v>
          </cell>
        </row>
        <row r="8735">
          <cell r="A8735" t="str">
            <v>T50</v>
          </cell>
          <cell r="B8735" t="str">
            <v>ENVENEN. POR DIURETICOS Y OTRAS DROGAS, MEDICAMENTOS Y SUSTANCIAS BIOL</v>
          </cell>
          <cell r="C8735" t="str">
            <v>00</v>
          </cell>
        </row>
        <row r="8736">
          <cell r="A8736" t="str">
            <v>T500</v>
          </cell>
          <cell r="B8736" t="str">
            <v>MONERALOCORTICOIDES Y SUS ANTAGONISTAS</v>
          </cell>
          <cell r="C8736" t="str">
            <v>00</v>
          </cell>
        </row>
        <row r="8737">
          <cell r="A8737" t="str">
            <v>T501</v>
          </cell>
          <cell r="B8737" t="str">
            <v>DIURETICOS DEL ASA (DINTEL ALTO)</v>
          </cell>
          <cell r="C8737" t="str">
            <v>00</v>
          </cell>
        </row>
        <row r="8738">
          <cell r="A8738" t="str">
            <v>T502</v>
          </cell>
          <cell r="B8738" t="str">
            <v>ANHIBIDORES DE LA ANHIDRASA DEL ACIDO CARBONICO, BENZOTIAZIDAS Y OTROS</v>
          </cell>
          <cell r="C8738" t="str">
            <v>00</v>
          </cell>
        </row>
        <row r="8739">
          <cell r="A8739" t="str">
            <v>T503</v>
          </cell>
          <cell r="B8739" t="str">
            <v>AGENTES DEL EQUILIBRIO HIDROLITICO. ELECTROLITICO Y CALORICO</v>
          </cell>
          <cell r="C8739" t="str">
            <v>00</v>
          </cell>
        </row>
        <row r="8740">
          <cell r="A8740" t="str">
            <v>T504</v>
          </cell>
          <cell r="B8740" t="str">
            <v>DROGAS QUE AFECTAN EL METABOLISMO DEL ACIDO URICO</v>
          </cell>
          <cell r="C8740" t="str">
            <v>00</v>
          </cell>
        </row>
        <row r="8741">
          <cell r="A8741" t="str">
            <v>T505</v>
          </cell>
          <cell r="B8741" t="str">
            <v>DEPRESORES DEL APETITO</v>
          </cell>
          <cell r="C8741" t="str">
            <v>00</v>
          </cell>
        </row>
        <row r="8742">
          <cell r="A8742" t="str">
            <v>T506</v>
          </cell>
          <cell r="B8742" t="str">
            <v>ANTIDOTOS Y AGENTES QUELANTES, NO CLASIFICADOS EN OTRA PARTE</v>
          </cell>
          <cell r="C8742" t="str">
            <v>00</v>
          </cell>
        </row>
        <row r="8743">
          <cell r="A8743" t="str">
            <v>T507</v>
          </cell>
          <cell r="B8743" t="str">
            <v>ANALEPTICOS Y ANTAGONISTAS DEL OPIO</v>
          </cell>
          <cell r="C8743" t="str">
            <v>00</v>
          </cell>
        </row>
        <row r="8744">
          <cell r="A8744" t="str">
            <v>T508</v>
          </cell>
          <cell r="B8744" t="str">
            <v>AGENTES DIAGNOSTICOS</v>
          </cell>
          <cell r="C8744" t="str">
            <v>00</v>
          </cell>
        </row>
        <row r="8745">
          <cell r="A8745" t="str">
            <v>T509</v>
          </cell>
          <cell r="B8745" t="str">
            <v>OTRAS DROGAS Y SUSTANCIAS BIOLOGICAS, Y LAS NO ESPECIFICADAS</v>
          </cell>
          <cell r="C8745" t="str">
            <v>00</v>
          </cell>
        </row>
        <row r="8746">
          <cell r="A8746" t="str">
            <v>T51</v>
          </cell>
          <cell r="B8746" t="str">
            <v>EFECTO TOXICO DEL ALCOHOL</v>
          </cell>
          <cell r="C8746" t="str">
            <v>00</v>
          </cell>
        </row>
        <row r="8747">
          <cell r="A8747" t="str">
            <v>T510</v>
          </cell>
          <cell r="B8747" t="str">
            <v>ETANOL</v>
          </cell>
          <cell r="C8747" t="str">
            <v>00</v>
          </cell>
        </row>
        <row r="8748">
          <cell r="A8748" t="str">
            <v>T511</v>
          </cell>
          <cell r="B8748" t="str">
            <v>METANOL</v>
          </cell>
          <cell r="C8748" t="str">
            <v>00</v>
          </cell>
        </row>
        <row r="8749">
          <cell r="A8749" t="str">
            <v>T512</v>
          </cell>
          <cell r="B8749" t="str">
            <v>PROPANOL-2</v>
          </cell>
          <cell r="C8749" t="str">
            <v>00</v>
          </cell>
        </row>
        <row r="8750">
          <cell r="A8750" t="str">
            <v>T513</v>
          </cell>
          <cell r="B8750" t="str">
            <v>LICOR DE ALCOHOL INSUFICIENTEMENTE DESTILADO</v>
          </cell>
          <cell r="C8750" t="str">
            <v>00</v>
          </cell>
        </row>
        <row r="8751">
          <cell r="A8751" t="str">
            <v>T518</v>
          </cell>
          <cell r="B8751" t="str">
            <v>OTROS ALCOHOLES</v>
          </cell>
          <cell r="C8751" t="str">
            <v>00</v>
          </cell>
        </row>
        <row r="8752">
          <cell r="A8752" t="str">
            <v>T519</v>
          </cell>
          <cell r="B8752" t="str">
            <v>ALCOHOL, NO ESPECIFICADO</v>
          </cell>
          <cell r="C8752" t="str">
            <v>00</v>
          </cell>
        </row>
        <row r="8753">
          <cell r="A8753" t="str">
            <v>T52</v>
          </cell>
          <cell r="B8753" t="str">
            <v>EFECTO TOXICO DE DISOLVENTES ORGANICOS</v>
          </cell>
          <cell r="C8753" t="str">
            <v>00</v>
          </cell>
        </row>
        <row r="8754">
          <cell r="A8754" t="str">
            <v>T520</v>
          </cell>
          <cell r="B8754" t="str">
            <v>PRODUCTOS DEL PETROLEO</v>
          </cell>
          <cell r="C8754" t="str">
            <v>00</v>
          </cell>
        </row>
        <row r="8755">
          <cell r="A8755" t="str">
            <v>T521</v>
          </cell>
          <cell r="B8755" t="str">
            <v>BENCENO</v>
          </cell>
          <cell r="C8755" t="str">
            <v>00</v>
          </cell>
        </row>
        <row r="8756">
          <cell r="A8756" t="str">
            <v>T522</v>
          </cell>
          <cell r="B8756" t="str">
            <v>HOMOLOGOS DEL BENCENO</v>
          </cell>
          <cell r="C8756" t="str">
            <v>00</v>
          </cell>
        </row>
        <row r="8757">
          <cell r="A8757" t="str">
            <v>T523</v>
          </cell>
          <cell r="B8757" t="str">
            <v>GLICOLES</v>
          </cell>
          <cell r="C8757" t="str">
            <v>00</v>
          </cell>
        </row>
        <row r="8758">
          <cell r="A8758" t="str">
            <v>T524</v>
          </cell>
          <cell r="B8758" t="str">
            <v>CETONAS</v>
          </cell>
          <cell r="C8758" t="str">
            <v>00</v>
          </cell>
        </row>
        <row r="8759">
          <cell r="A8759" t="str">
            <v>T528</v>
          </cell>
          <cell r="B8759" t="str">
            <v>OTROS DISOLVENTES ORGANICOS</v>
          </cell>
          <cell r="C8759" t="str">
            <v>00</v>
          </cell>
        </row>
        <row r="8760">
          <cell r="A8760" t="str">
            <v>T529</v>
          </cell>
          <cell r="B8760" t="str">
            <v>DISOLVENTES ORGANICOS, NO ESPECIFICADOS</v>
          </cell>
          <cell r="C8760" t="str">
            <v>00</v>
          </cell>
        </row>
        <row r="8761">
          <cell r="A8761" t="str">
            <v>T53</v>
          </cell>
          <cell r="B8761" t="str">
            <v>EFECTO TOXICO DE LOS DERIVADOS HALOGENADOS DE LOS HIDROCARBUROS</v>
          </cell>
          <cell r="C8761" t="str">
            <v>00</v>
          </cell>
        </row>
        <row r="8762">
          <cell r="A8762" t="str">
            <v>T530</v>
          </cell>
          <cell r="B8762" t="str">
            <v>TETRACLORURO DE CARBONO</v>
          </cell>
          <cell r="C8762" t="str">
            <v>00</v>
          </cell>
        </row>
        <row r="8763">
          <cell r="A8763" t="str">
            <v>T531</v>
          </cell>
          <cell r="B8763" t="str">
            <v>CLOROFORMO</v>
          </cell>
          <cell r="C8763" t="str">
            <v>00</v>
          </cell>
        </row>
        <row r="8764">
          <cell r="A8764" t="str">
            <v>T532</v>
          </cell>
          <cell r="B8764" t="str">
            <v>TRICLOROETILENO</v>
          </cell>
          <cell r="C8764" t="str">
            <v>00</v>
          </cell>
        </row>
        <row r="8765">
          <cell r="A8765" t="str">
            <v>T533</v>
          </cell>
          <cell r="B8765" t="str">
            <v>TETRACLOROETILENO</v>
          </cell>
          <cell r="C8765" t="str">
            <v>00</v>
          </cell>
        </row>
        <row r="8766">
          <cell r="A8766" t="str">
            <v>T534</v>
          </cell>
          <cell r="B8766" t="str">
            <v>DICLOROETANO</v>
          </cell>
          <cell r="C8766" t="str">
            <v>00</v>
          </cell>
        </row>
        <row r="8767">
          <cell r="A8767" t="str">
            <v>T535</v>
          </cell>
          <cell r="B8767" t="str">
            <v>CLOROFLUOROCARBUROS</v>
          </cell>
          <cell r="C8767" t="str">
            <v>00</v>
          </cell>
        </row>
        <row r="8768">
          <cell r="A8768" t="str">
            <v>T536</v>
          </cell>
          <cell r="B8768" t="str">
            <v>OTROS DERIVADOS HALOGENADOS DE HIDROCARBUROS ALIFATICOS</v>
          </cell>
          <cell r="C8768" t="str">
            <v>00</v>
          </cell>
        </row>
        <row r="8769">
          <cell r="A8769" t="str">
            <v>T537</v>
          </cell>
          <cell r="B8769" t="str">
            <v>OTROS DERIVADOS HALOGENADOS DE HIDROCARBUROS AROMATICOS</v>
          </cell>
          <cell r="C8769" t="str">
            <v>00</v>
          </cell>
        </row>
        <row r="8770">
          <cell r="A8770" t="str">
            <v>T539</v>
          </cell>
          <cell r="B8770" t="str">
            <v>DERIVADOS HALOGENADOS DE HIDROCARBUROS ALIFATICOS Y AROMT. NO ESP.</v>
          </cell>
          <cell r="C8770" t="str">
            <v>00</v>
          </cell>
        </row>
        <row r="8771">
          <cell r="A8771" t="str">
            <v>T54</v>
          </cell>
          <cell r="B8771" t="str">
            <v>EFECTO TOXICO DE SUSTANCIAS CORROSIVAS</v>
          </cell>
          <cell r="C8771" t="str">
            <v>00</v>
          </cell>
        </row>
        <row r="8772">
          <cell r="A8772" t="str">
            <v>T540</v>
          </cell>
          <cell r="B8772" t="str">
            <v>FENOL HOMOLOGOS DEL FENOL</v>
          </cell>
          <cell r="C8772" t="str">
            <v>00</v>
          </cell>
        </row>
        <row r="8773">
          <cell r="A8773" t="str">
            <v>T541</v>
          </cell>
          <cell r="B8773" t="str">
            <v>OTROS COMPUESTOS ORGANICOS CORROSIVOS</v>
          </cell>
          <cell r="C8773" t="str">
            <v>00</v>
          </cell>
        </row>
        <row r="8774">
          <cell r="A8774" t="str">
            <v>T542</v>
          </cell>
          <cell r="B8774" t="str">
            <v>ACIDOS CORROSIVOS Y SUSTANCIAS ACIDAS SIMILARES</v>
          </cell>
          <cell r="C8774" t="str">
            <v>00</v>
          </cell>
        </row>
        <row r="8775">
          <cell r="A8775" t="str">
            <v>T543</v>
          </cell>
          <cell r="B8775" t="str">
            <v>ALCALIS CAUSTICOS Y SUSTANCIAS ALCALINAS SIMILARES</v>
          </cell>
          <cell r="C8775" t="str">
            <v>00</v>
          </cell>
        </row>
        <row r="8776">
          <cell r="A8776" t="str">
            <v>T549</v>
          </cell>
          <cell r="B8776" t="str">
            <v>EFECTO TOXICO DE SUSTANCIA CORROSIVA, NO ESPECIFICADA</v>
          </cell>
          <cell r="C8776" t="str">
            <v>00</v>
          </cell>
        </row>
        <row r="8777">
          <cell r="A8777" t="str">
            <v>T55</v>
          </cell>
          <cell r="B8777" t="str">
            <v>EFECTO TOXICO DE DETERGENTES Y JABONES</v>
          </cell>
          <cell r="C8777" t="str">
            <v>00</v>
          </cell>
        </row>
        <row r="8778">
          <cell r="A8778" t="str">
            <v>T56</v>
          </cell>
          <cell r="B8778" t="str">
            <v>EFECTO TOXICO DE METALES</v>
          </cell>
          <cell r="C8778" t="str">
            <v>00</v>
          </cell>
        </row>
        <row r="8779">
          <cell r="A8779" t="str">
            <v>T560</v>
          </cell>
          <cell r="B8779" t="str">
            <v>PLOMO Y SUS COMPUESTOS</v>
          </cell>
          <cell r="C8779" t="str">
            <v>00</v>
          </cell>
        </row>
        <row r="8780">
          <cell r="A8780" t="str">
            <v>T561</v>
          </cell>
          <cell r="B8780" t="str">
            <v>MERCURIO Y SUS COMPUESTOS</v>
          </cell>
          <cell r="C8780" t="str">
            <v>00</v>
          </cell>
        </row>
        <row r="8781">
          <cell r="A8781" t="str">
            <v>T562</v>
          </cell>
          <cell r="B8781" t="str">
            <v>CROMO Y SUS COMPUESTOS</v>
          </cell>
          <cell r="C8781" t="str">
            <v>00</v>
          </cell>
        </row>
        <row r="8782">
          <cell r="A8782" t="str">
            <v>T563</v>
          </cell>
          <cell r="B8782" t="str">
            <v>CADMIO Y SUS COMPUESTOS</v>
          </cell>
          <cell r="C8782" t="str">
            <v>00</v>
          </cell>
        </row>
        <row r="8783">
          <cell r="A8783" t="str">
            <v>T564</v>
          </cell>
          <cell r="B8783" t="str">
            <v>COBRE Y SUS COMPUESTOS</v>
          </cell>
          <cell r="C8783" t="str">
            <v>00</v>
          </cell>
        </row>
        <row r="8784">
          <cell r="A8784" t="str">
            <v>T565</v>
          </cell>
          <cell r="B8784" t="str">
            <v>ZINC Y SUS COMPUESTOS</v>
          </cell>
          <cell r="C8784" t="str">
            <v>00</v>
          </cell>
        </row>
        <row r="8785">
          <cell r="A8785" t="str">
            <v>T566</v>
          </cell>
          <cell r="B8785" t="str">
            <v>ESTAÑO Y SUS COMPUESTOS</v>
          </cell>
          <cell r="C8785" t="str">
            <v>00</v>
          </cell>
        </row>
        <row r="8786">
          <cell r="A8786" t="str">
            <v>T567</v>
          </cell>
          <cell r="B8786" t="str">
            <v>BERILIO Y SUS COMPUESTOS</v>
          </cell>
          <cell r="C8786" t="str">
            <v>00</v>
          </cell>
        </row>
        <row r="8787">
          <cell r="A8787" t="str">
            <v>T568</v>
          </cell>
          <cell r="B8787" t="str">
            <v>OTROS METALES</v>
          </cell>
          <cell r="C8787" t="str">
            <v>00</v>
          </cell>
        </row>
        <row r="8788">
          <cell r="A8788" t="str">
            <v>T569</v>
          </cell>
          <cell r="B8788" t="str">
            <v>METAL, NO ESPECIFICADO</v>
          </cell>
          <cell r="C8788" t="str">
            <v>00</v>
          </cell>
        </row>
        <row r="8789">
          <cell r="A8789" t="str">
            <v>T57</v>
          </cell>
          <cell r="B8789" t="str">
            <v>EFECTO TOXICO DE OTRAS SUSTANCIAS INORGANICAS</v>
          </cell>
          <cell r="C8789" t="str">
            <v>00</v>
          </cell>
        </row>
        <row r="8790">
          <cell r="A8790" t="str">
            <v>T570</v>
          </cell>
          <cell r="B8790" t="str">
            <v>ARSENICO Y SUS COMPUESTOS</v>
          </cell>
          <cell r="C8790" t="str">
            <v>00</v>
          </cell>
        </row>
        <row r="8791">
          <cell r="A8791" t="str">
            <v>T571</v>
          </cell>
          <cell r="B8791" t="str">
            <v>FOSFORO Y SUS COMPUESTOS</v>
          </cell>
          <cell r="C8791" t="str">
            <v>00</v>
          </cell>
        </row>
        <row r="8792">
          <cell r="A8792" t="str">
            <v>T572</v>
          </cell>
          <cell r="B8792" t="str">
            <v>MANGANESO Y SUS COMPUESTOS</v>
          </cell>
          <cell r="C8792" t="str">
            <v>00</v>
          </cell>
        </row>
        <row r="8793">
          <cell r="A8793" t="str">
            <v>T573</v>
          </cell>
          <cell r="B8793" t="str">
            <v>ACIDO CIANHIDRICO</v>
          </cell>
          <cell r="C8793" t="str">
            <v>00</v>
          </cell>
        </row>
        <row r="8794">
          <cell r="A8794" t="str">
            <v>T578</v>
          </cell>
          <cell r="B8794" t="str">
            <v>OTRAS SUSTANCIAS INORGANICAS, ESPECIFICADAS</v>
          </cell>
          <cell r="C8794" t="str">
            <v>00</v>
          </cell>
        </row>
        <row r="8795">
          <cell r="A8795" t="str">
            <v>T579</v>
          </cell>
          <cell r="B8795" t="str">
            <v>SUSTANCIAS INORGANICAS, NO ESPECIFICADA</v>
          </cell>
          <cell r="C8795" t="str">
            <v>00</v>
          </cell>
        </row>
        <row r="8796">
          <cell r="A8796" t="str">
            <v>T58</v>
          </cell>
          <cell r="B8796" t="str">
            <v>EFECTO TOXICO DEL MONOXIDO DE CARBONO</v>
          </cell>
          <cell r="C8796" t="str">
            <v>00</v>
          </cell>
        </row>
        <row r="8797">
          <cell r="A8797" t="str">
            <v>T59</v>
          </cell>
          <cell r="B8797" t="str">
            <v>EFECTO TOXICO DE OTROS GASES, HUMOS Y VAPORES</v>
          </cell>
          <cell r="C8797" t="str">
            <v>00</v>
          </cell>
        </row>
        <row r="8798">
          <cell r="A8798" t="str">
            <v>T590</v>
          </cell>
          <cell r="B8798" t="str">
            <v>OXIDOS DE NITROGENO</v>
          </cell>
          <cell r="C8798" t="str">
            <v>00</v>
          </cell>
        </row>
        <row r="8799">
          <cell r="A8799" t="str">
            <v>T591</v>
          </cell>
          <cell r="B8799" t="str">
            <v>DIOXIDO DE SULFURO</v>
          </cell>
          <cell r="C8799" t="str">
            <v>00</v>
          </cell>
        </row>
        <row r="8800">
          <cell r="A8800" t="str">
            <v>T592</v>
          </cell>
          <cell r="B8800" t="str">
            <v>FORMALDEHIDO</v>
          </cell>
          <cell r="C8800" t="str">
            <v>00</v>
          </cell>
        </row>
        <row r="8801">
          <cell r="A8801" t="str">
            <v>T593</v>
          </cell>
          <cell r="B8801" t="str">
            <v>GAS LACRIMOGENO</v>
          </cell>
          <cell r="C8801" t="str">
            <v>00</v>
          </cell>
        </row>
        <row r="8802">
          <cell r="A8802" t="str">
            <v>T594</v>
          </cell>
          <cell r="B8802" t="str">
            <v>CLORO GASEOSO</v>
          </cell>
          <cell r="C8802" t="str">
            <v>00</v>
          </cell>
        </row>
        <row r="8803">
          <cell r="A8803" t="str">
            <v>T595</v>
          </cell>
          <cell r="B8803" t="str">
            <v>GAS DE FLUOR Y FLUORURO DE HIDROGENO</v>
          </cell>
          <cell r="C8803" t="str">
            <v>00</v>
          </cell>
        </row>
        <row r="8804">
          <cell r="A8804" t="str">
            <v>T596</v>
          </cell>
          <cell r="B8804" t="str">
            <v>SULFURO DE HIDROGENO</v>
          </cell>
          <cell r="C8804" t="str">
            <v>00</v>
          </cell>
        </row>
        <row r="8805">
          <cell r="A8805" t="str">
            <v>T597</v>
          </cell>
          <cell r="B8805" t="str">
            <v>DIOXIDO DE CARBONO</v>
          </cell>
          <cell r="C8805" t="str">
            <v>00</v>
          </cell>
        </row>
        <row r="8806">
          <cell r="A8806" t="str">
            <v>T598</v>
          </cell>
          <cell r="B8806" t="str">
            <v>OTROS GASES, Y VAPORES ESPECIFICADOS</v>
          </cell>
          <cell r="C8806" t="str">
            <v>00</v>
          </cell>
        </row>
        <row r="8807">
          <cell r="A8807" t="str">
            <v>T599</v>
          </cell>
          <cell r="B8807" t="str">
            <v>GASES, HUMOS Y VAPORES NO ESPECIFICADOS</v>
          </cell>
          <cell r="C8807" t="str">
            <v>00</v>
          </cell>
        </row>
        <row r="8808">
          <cell r="A8808" t="str">
            <v>T60</v>
          </cell>
          <cell r="B8808" t="str">
            <v>EFECTO TOXICO DE PLAGUICIDAS (PESTICIDAS)</v>
          </cell>
          <cell r="C8808" t="str">
            <v>00</v>
          </cell>
        </row>
        <row r="8809">
          <cell r="A8809" t="str">
            <v>T600</v>
          </cell>
          <cell r="B8809" t="str">
            <v>INSECTICIDAS ORGANOFOSFORADOS Y CARBAMATOS</v>
          </cell>
          <cell r="C8809" t="str">
            <v>00</v>
          </cell>
        </row>
        <row r="8810">
          <cell r="A8810" t="str">
            <v>T601</v>
          </cell>
          <cell r="B8810" t="str">
            <v>INSECTICIDAS HALOGENADOS</v>
          </cell>
          <cell r="C8810" t="str">
            <v>00</v>
          </cell>
        </row>
        <row r="8811">
          <cell r="A8811" t="str">
            <v>T602</v>
          </cell>
          <cell r="B8811" t="str">
            <v>OTROS INSECTICIDAS</v>
          </cell>
          <cell r="C8811" t="str">
            <v>00</v>
          </cell>
        </row>
        <row r="8812">
          <cell r="A8812" t="str">
            <v>T603</v>
          </cell>
          <cell r="B8812" t="str">
            <v>HERBICIDAS Y FUNGICIDAS</v>
          </cell>
          <cell r="C8812" t="str">
            <v>00</v>
          </cell>
        </row>
        <row r="8813">
          <cell r="A8813" t="str">
            <v>T604</v>
          </cell>
          <cell r="B8813" t="str">
            <v>RODENTICIDAS</v>
          </cell>
          <cell r="C8813" t="str">
            <v>00</v>
          </cell>
        </row>
        <row r="8814">
          <cell r="A8814" t="str">
            <v>T608</v>
          </cell>
          <cell r="B8814" t="str">
            <v>OTROS PLAGUICIDAS</v>
          </cell>
          <cell r="C8814" t="str">
            <v>00</v>
          </cell>
        </row>
        <row r="8815">
          <cell r="A8815" t="str">
            <v>T609</v>
          </cell>
          <cell r="B8815" t="str">
            <v>PLAGUICIDAS, NO ESPECIFICADO</v>
          </cell>
          <cell r="C8815" t="str">
            <v>00</v>
          </cell>
        </row>
        <row r="8816">
          <cell r="A8816" t="str">
            <v>T61</v>
          </cell>
          <cell r="B8816" t="str">
            <v>EFECTO TOXICO DE SUSTANCIAS NOCIVAS INGERIDAS COMO ALIMENTOS MARINOS</v>
          </cell>
          <cell r="C8816" t="str">
            <v>00</v>
          </cell>
        </row>
        <row r="8817">
          <cell r="A8817" t="str">
            <v>T610</v>
          </cell>
          <cell r="B8817" t="str">
            <v>ENVENENAMIENTO CIGUATERO POR PESCADO</v>
          </cell>
          <cell r="C8817" t="str">
            <v>00</v>
          </cell>
        </row>
        <row r="8818">
          <cell r="A8818" t="str">
            <v>T611</v>
          </cell>
          <cell r="B8818" t="str">
            <v>ENVENENAMIENTO ESCOMBROIDEO POR PESCADO</v>
          </cell>
          <cell r="C8818" t="str">
            <v>00</v>
          </cell>
        </row>
        <row r="8819">
          <cell r="A8819" t="str">
            <v>T612</v>
          </cell>
          <cell r="B8819" t="str">
            <v>OTROS ENVENENAMIENTOS POR PESCADOS Y MARISCOS</v>
          </cell>
          <cell r="C8819" t="str">
            <v>00</v>
          </cell>
        </row>
        <row r="8820">
          <cell r="A8820" t="str">
            <v>T618</v>
          </cell>
          <cell r="B8820" t="str">
            <v>EFECTO TOXICO DE OTROS ALIMENTOS MARINOS</v>
          </cell>
          <cell r="C8820" t="str">
            <v>00</v>
          </cell>
        </row>
        <row r="8821">
          <cell r="A8821" t="str">
            <v>T619</v>
          </cell>
          <cell r="B8821" t="str">
            <v>EFECTO TOXICO DE ALIMENTOS MARINOS NO ESPECIFICADOS</v>
          </cell>
          <cell r="C8821" t="str">
            <v>00</v>
          </cell>
        </row>
        <row r="8822">
          <cell r="A8822" t="str">
            <v>T62</v>
          </cell>
          <cell r="B8822" t="str">
            <v>EFECTO TOXICO DE OTRAS SUSTANCIAS NOCIVAS INGERIDAS COMO ALIMENTOS</v>
          </cell>
          <cell r="C8822" t="str">
            <v>00</v>
          </cell>
        </row>
        <row r="8823">
          <cell r="A8823" t="str">
            <v>T620</v>
          </cell>
          <cell r="B8823" t="str">
            <v>HONGOS INGERIDOS</v>
          </cell>
          <cell r="C8823" t="str">
            <v>00</v>
          </cell>
        </row>
        <row r="8824">
          <cell r="A8824" t="str">
            <v>T621</v>
          </cell>
          <cell r="B8824" t="str">
            <v>BAYAS INGERIDAS</v>
          </cell>
          <cell r="C8824" t="str">
            <v>00</v>
          </cell>
        </row>
        <row r="8825">
          <cell r="A8825" t="str">
            <v>T622</v>
          </cell>
          <cell r="B8825" t="str">
            <v>OTRA(S) (PARTES DE) PLANTA(S) NIGERIDA(S)</v>
          </cell>
          <cell r="C8825" t="str">
            <v>00</v>
          </cell>
        </row>
        <row r="8826">
          <cell r="A8826" t="str">
            <v>T628</v>
          </cell>
          <cell r="B8826" t="str">
            <v>OTRAS SUSTANCIAS NOCIVAS ESPECIFICADAS INGERIDAS COMO ALIMENTO</v>
          </cell>
          <cell r="C8826" t="str">
            <v>00</v>
          </cell>
        </row>
        <row r="8827">
          <cell r="A8827" t="str">
            <v>T629</v>
          </cell>
          <cell r="B8827" t="str">
            <v>SUSTANCIA NOCIVA INGERIDA COMO ALIMENTO, NO ESPECIFICADA</v>
          </cell>
          <cell r="C8827" t="str">
            <v>00</v>
          </cell>
        </row>
        <row r="8828">
          <cell r="A8828" t="str">
            <v>T63</v>
          </cell>
          <cell r="B8828" t="str">
            <v>EFECTO TOXICO DEL CONTACTO CON ANIMALES VENENOSOS</v>
          </cell>
          <cell r="C8828" t="str">
            <v>00</v>
          </cell>
        </row>
        <row r="8829">
          <cell r="A8829" t="str">
            <v>T630</v>
          </cell>
          <cell r="B8829" t="str">
            <v>VENENO DE SERPIENTE</v>
          </cell>
          <cell r="C8829" t="str">
            <v>00</v>
          </cell>
        </row>
        <row r="8830">
          <cell r="A8830" t="str">
            <v>T631</v>
          </cell>
          <cell r="B8830" t="str">
            <v>VENENO DE OTROS REPTILES</v>
          </cell>
          <cell r="C8830" t="str">
            <v>00</v>
          </cell>
        </row>
        <row r="8831">
          <cell r="A8831" t="str">
            <v>T632</v>
          </cell>
          <cell r="B8831" t="str">
            <v>VENENO DE ESCORPION</v>
          </cell>
          <cell r="C8831" t="str">
            <v>00</v>
          </cell>
        </row>
        <row r="8832">
          <cell r="A8832" t="str">
            <v>T633</v>
          </cell>
          <cell r="B8832" t="str">
            <v>VENENO DE ARAÑAS</v>
          </cell>
          <cell r="C8832" t="str">
            <v>00</v>
          </cell>
        </row>
        <row r="8833">
          <cell r="A8833" t="str">
            <v>T634</v>
          </cell>
          <cell r="B8833" t="str">
            <v>VENENO DE OTROS ARTROPODOS</v>
          </cell>
          <cell r="C8833" t="str">
            <v>00</v>
          </cell>
        </row>
        <row r="8834">
          <cell r="A8834" t="str">
            <v>T635</v>
          </cell>
          <cell r="B8834" t="str">
            <v>EFECTO TOXICO DEL CONTACTO CON PECES</v>
          </cell>
          <cell r="C8834" t="str">
            <v>00</v>
          </cell>
        </row>
        <row r="8835">
          <cell r="A8835" t="str">
            <v>T636</v>
          </cell>
          <cell r="B8835" t="str">
            <v>EFECTO TOXICO DEL CONTACTO CON OTROS ANIMALES MARINOS</v>
          </cell>
          <cell r="C8835" t="str">
            <v>00</v>
          </cell>
        </row>
        <row r="8836">
          <cell r="A8836" t="str">
            <v>T638</v>
          </cell>
          <cell r="B8836" t="str">
            <v>EFECTOS TOXICOS DEL CONTACTO CON OTROS ANIMALES VENENOSOS</v>
          </cell>
          <cell r="C8836" t="str">
            <v>00</v>
          </cell>
        </row>
        <row r="8837">
          <cell r="A8837" t="str">
            <v>T639</v>
          </cell>
          <cell r="B8837" t="str">
            <v>EFECTO TOXICO DEL CONTACTO CON ANIMAL VENENOSO NO ESPECIFICADO</v>
          </cell>
          <cell r="C8837" t="str">
            <v>00</v>
          </cell>
        </row>
        <row r="8838">
          <cell r="A8838" t="str">
            <v>T64</v>
          </cell>
          <cell r="B8838" t="str">
            <v>EFECTO TOXICO DE AFLATOXINA Y OTRAS MICOTOXINAS CONTAMINANTES DE AL</v>
          </cell>
          <cell r="C8838" t="str">
            <v>00</v>
          </cell>
        </row>
        <row r="8839">
          <cell r="A8839" t="str">
            <v>T65</v>
          </cell>
          <cell r="B8839" t="str">
            <v>EFECTO TOXICO DE OTRAS SUSTANCIAS Y LAS NO ESPECIFICADAS</v>
          </cell>
          <cell r="C8839" t="str">
            <v>00</v>
          </cell>
        </row>
        <row r="8840">
          <cell r="A8840" t="str">
            <v>T650</v>
          </cell>
          <cell r="B8840" t="str">
            <v>CIANURO</v>
          </cell>
          <cell r="C8840" t="str">
            <v>00</v>
          </cell>
        </row>
        <row r="8841">
          <cell r="A8841" t="str">
            <v>T651</v>
          </cell>
          <cell r="B8841" t="str">
            <v>ESTRICNINA Y SUS SALES</v>
          </cell>
          <cell r="C8841" t="str">
            <v>00</v>
          </cell>
        </row>
        <row r="8842">
          <cell r="A8842" t="str">
            <v>T652</v>
          </cell>
          <cell r="B8842" t="str">
            <v>TABACO Y NICOTINA</v>
          </cell>
          <cell r="C8842" t="str">
            <v>00</v>
          </cell>
        </row>
        <row r="8843">
          <cell r="A8843" t="str">
            <v>T653</v>
          </cell>
          <cell r="B8843" t="str">
            <v>NITRODERIVADOS Y AMINODERIVADOS DEL BENCENO Y SUS HOMOLOGOS</v>
          </cell>
          <cell r="C8843" t="str">
            <v>00</v>
          </cell>
        </row>
        <row r="8844">
          <cell r="A8844" t="str">
            <v>T654</v>
          </cell>
          <cell r="B8844" t="str">
            <v>BISULFURO DE CARBONO</v>
          </cell>
          <cell r="C8844" t="str">
            <v>00</v>
          </cell>
        </row>
        <row r="8845">
          <cell r="A8845" t="str">
            <v>T655</v>
          </cell>
          <cell r="B8845" t="str">
            <v>NITROGLICERINA Y OTROS ACIDOS Y ESTERES NITRICOS</v>
          </cell>
          <cell r="C8845" t="str">
            <v>00</v>
          </cell>
        </row>
        <row r="8846">
          <cell r="A8846" t="str">
            <v>T656</v>
          </cell>
          <cell r="B8846" t="str">
            <v>PINTURAS Y COLORANTES, NO CLASIFICADOA EN OTRA PARTE</v>
          </cell>
          <cell r="C8846" t="str">
            <v>00</v>
          </cell>
        </row>
        <row r="8847">
          <cell r="A8847" t="str">
            <v>T658</v>
          </cell>
          <cell r="B8847" t="str">
            <v>EFECTOS TOXICOS DE OTRAS SUSTANCIAS ESPECIFICADAS</v>
          </cell>
          <cell r="C8847" t="str">
            <v>00</v>
          </cell>
        </row>
        <row r="8848">
          <cell r="A8848" t="str">
            <v>T659</v>
          </cell>
          <cell r="B8848" t="str">
            <v>EFECTO TOXICO DE SUSTANCIA NO ESPECIFICADA</v>
          </cell>
          <cell r="C8848" t="str">
            <v>00</v>
          </cell>
        </row>
        <row r="8849">
          <cell r="A8849" t="str">
            <v>T66</v>
          </cell>
          <cell r="B8849" t="str">
            <v>EFECTO NO ESPECIFICADOS DE LA RADIACION</v>
          </cell>
          <cell r="C8849" t="str">
            <v>00</v>
          </cell>
        </row>
        <row r="8850">
          <cell r="A8850" t="str">
            <v>T67</v>
          </cell>
          <cell r="B8850" t="str">
            <v>EFECTOS DEL CALOR Y DE LA LUZ</v>
          </cell>
          <cell r="C8850" t="str">
            <v>00</v>
          </cell>
        </row>
        <row r="8851">
          <cell r="A8851" t="str">
            <v>T670</v>
          </cell>
          <cell r="B8851" t="str">
            <v>GOLPE DE CALOR E INSOLACION</v>
          </cell>
          <cell r="C8851" t="str">
            <v>00</v>
          </cell>
        </row>
        <row r="8852">
          <cell r="A8852" t="str">
            <v>T671</v>
          </cell>
          <cell r="B8852" t="str">
            <v>SINCOPE POR CALOR</v>
          </cell>
          <cell r="C8852" t="str">
            <v>00</v>
          </cell>
        </row>
        <row r="8853">
          <cell r="A8853" t="str">
            <v>T672</v>
          </cell>
          <cell r="B8853" t="str">
            <v>CALMBRE POR CALOR</v>
          </cell>
          <cell r="C8853" t="str">
            <v>00</v>
          </cell>
        </row>
        <row r="8854">
          <cell r="A8854" t="str">
            <v>T673</v>
          </cell>
          <cell r="B8854" t="str">
            <v>AGOTAMIENTO POR CALOR, ANHIDROTICO</v>
          </cell>
          <cell r="C8854" t="str">
            <v>00</v>
          </cell>
        </row>
        <row r="8855">
          <cell r="A8855" t="str">
            <v>T674</v>
          </cell>
          <cell r="B8855" t="str">
            <v>AGOTAMIENTO POR CALOR DEBIDA A DEPLECION DE SAL</v>
          </cell>
          <cell r="C8855" t="str">
            <v>00</v>
          </cell>
        </row>
        <row r="8856">
          <cell r="A8856" t="str">
            <v>T675</v>
          </cell>
          <cell r="B8856" t="str">
            <v>AGOTAMIENTO POR CALOR, NO ESPECIFICADO</v>
          </cell>
          <cell r="C8856" t="str">
            <v>00</v>
          </cell>
        </row>
        <row r="8857">
          <cell r="A8857" t="str">
            <v>T676</v>
          </cell>
          <cell r="B8857" t="str">
            <v>FATIGA POR CALOR, TRANSITORIA</v>
          </cell>
          <cell r="C8857" t="str">
            <v>00</v>
          </cell>
        </row>
        <row r="8858">
          <cell r="A8858" t="str">
            <v>T677</v>
          </cell>
          <cell r="B8858" t="str">
            <v>EDEMA POR CALOR</v>
          </cell>
          <cell r="C8858" t="str">
            <v>00</v>
          </cell>
        </row>
        <row r="8859">
          <cell r="A8859" t="str">
            <v>T678</v>
          </cell>
          <cell r="B8859" t="str">
            <v>OTROS EFECTOS DEL CALOR Y DE LA LUZ</v>
          </cell>
          <cell r="C8859" t="str">
            <v>00</v>
          </cell>
        </row>
        <row r="8860">
          <cell r="A8860" t="str">
            <v>T679</v>
          </cell>
          <cell r="B8860" t="str">
            <v>EFECTO DEL CALOR Y DE LA LUZ, NO ESPECIFICADO</v>
          </cell>
          <cell r="C8860" t="str">
            <v>00</v>
          </cell>
        </row>
        <row r="8861">
          <cell r="A8861" t="str">
            <v>T68</v>
          </cell>
          <cell r="B8861" t="str">
            <v>HIPOTERMIA</v>
          </cell>
          <cell r="C8861" t="str">
            <v>00</v>
          </cell>
        </row>
        <row r="8862">
          <cell r="A8862" t="str">
            <v>T682</v>
          </cell>
          <cell r="B8862" t="str">
            <v>BOCA SECA, NO ESPECIFICADA</v>
          </cell>
          <cell r="C8862" t="str">
            <v>094</v>
          </cell>
        </row>
        <row r="8863">
          <cell r="A8863" t="str">
            <v>T69</v>
          </cell>
          <cell r="B8863" t="str">
            <v>OTROS EFECTOS DE LA REDUCCION DE LA TEMPERATURA</v>
          </cell>
          <cell r="C8863" t="str">
            <v>00</v>
          </cell>
        </row>
        <row r="8864">
          <cell r="A8864" t="str">
            <v>T690</v>
          </cell>
          <cell r="B8864" t="str">
            <v>MANO Y PIE DE INMERSION</v>
          </cell>
          <cell r="C8864" t="str">
            <v>00</v>
          </cell>
        </row>
        <row r="8865">
          <cell r="A8865" t="str">
            <v>T691</v>
          </cell>
          <cell r="B8865" t="str">
            <v>SABAÑON (ES)</v>
          </cell>
          <cell r="C8865" t="str">
            <v>00</v>
          </cell>
        </row>
        <row r="8866">
          <cell r="A8866" t="str">
            <v>T698</v>
          </cell>
          <cell r="B8866" t="str">
            <v>OTROS EFECTOS ESPECIFICADOS DE LA REDUCCION DE LA TEMPERATURA</v>
          </cell>
          <cell r="C8866" t="str">
            <v>00</v>
          </cell>
        </row>
        <row r="8867">
          <cell r="A8867" t="str">
            <v>T699</v>
          </cell>
          <cell r="B8867" t="str">
            <v>EFECTO DE LA REDUCCION DE LA TEMPERATURA, NO ESPECIFICADO</v>
          </cell>
          <cell r="C8867" t="str">
            <v>00</v>
          </cell>
        </row>
        <row r="8868">
          <cell r="A8868" t="str">
            <v>T70</v>
          </cell>
          <cell r="B8868" t="str">
            <v>EFECTOS DE LA PRESION DEL AIRE Y DE LA PRESION DEL AGUA</v>
          </cell>
          <cell r="C8868" t="str">
            <v>00</v>
          </cell>
        </row>
        <row r="8869">
          <cell r="A8869" t="str">
            <v>T700</v>
          </cell>
          <cell r="B8869" t="str">
            <v>BAROTRAUMA OTITICO</v>
          </cell>
          <cell r="C8869" t="str">
            <v>00</v>
          </cell>
        </row>
        <row r="8870">
          <cell r="A8870" t="str">
            <v>T701</v>
          </cell>
          <cell r="B8870" t="str">
            <v>BAROTRAUMA SINUSAL</v>
          </cell>
          <cell r="C8870" t="str">
            <v>00</v>
          </cell>
        </row>
        <row r="8871">
          <cell r="A8871" t="str">
            <v>T702</v>
          </cell>
          <cell r="B8871" t="str">
            <v>OTROS EFECTOS Y LOS NO ESPECIFICADOS DE LA GRAN ALTITUD</v>
          </cell>
          <cell r="C8871" t="str">
            <v>00</v>
          </cell>
        </row>
        <row r="8872">
          <cell r="A8872" t="str">
            <v>T703</v>
          </cell>
          <cell r="B8872" t="str">
            <v>ENFERMEDAD POR DESCOMPRESION (DE LOS CAJONES SUMERGIDOS)</v>
          </cell>
          <cell r="C8872" t="str">
            <v>00</v>
          </cell>
        </row>
        <row r="8873">
          <cell r="A8873" t="str">
            <v>T704</v>
          </cell>
          <cell r="B8873" t="str">
            <v>EFECTOS DE LIQUIDOS CON ALTA PRESION</v>
          </cell>
          <cell r="C8873" t="str">
            <v>00</v>
          </cell>
        </row>
        <row r="8874">
          <cell r="A8874" t="str">
            <v>T708</v>
          </cell>
          <cell r="B8874" t="str">
            <v>OTROS EFECTOS DE LA PRESION DEL AIRE Y DEL AGUA</v>
          </cell>
          <cell r="C8874" t="str">
            <v>00</v>
          </cell>
        </row>
        <row r="8875">
          <cell r="A8875" t="str">
            <v>T709</v>
          </cell>
          <cell r="B8875" t="str">
            <v>EFECTO DE LA PRESION DEL AIRE Y DEL AGUA, NO ESPECIFICADO</v>
          </cell>
          <cell r="C8875" t="str">
            <v>00</v>
          </cell>
        </row>
        <row r="8876">
          <cell r="A8876" t="str">
            <v>T71</v>
          </cell>
          <cell r="B8876" t="str">
            <v>ASFIXIA</v>
          </cell>
          <cell r="C8876" t="str">
            <v>00</v>
          </cell>
        </row>
        <row r="8877">
          <cell r="A8877" t="str">
            <v>T73</v>
          </cell>
          <cell r="B8877" t="str">
            <v>EFECTOS DE OTRAS PRIVACIONES</v>
          </cell>
          <cell r="C8877" t="str">
            <v>00</v>
          </cell>
        </row>
        <row r="8878">
          <cell r="A8878" t="str">
            <v>T730</v>
          </cell>
          <cell r="B8878" t="str">
            <v>EFECTOS DEL HAMBRE</v>
          </cell>
          <cell r="C8878" t="str">
            <v>00</v>
          </cell>
        </row>
        <row r="8879">
          <cell r="A8879" t="str">
            <v>T731</v>
          </cell>
          <cell r="B8879" t="str">
            <v>EFECTOS DE LA SED</v>
          </cell>
          <cell r="C8879" t="str">
            <v>00</v>
          </cell>
        </row>
        <row r="8880">
          <cell r="A8880" t="str">
            <v>T732</v>
          </cell>
          <cell r="B8880" t="str">
            <v>AGOTAMIENTO DEBIDO A EXPOSICION A LA INTEMPERIE</v>
          </cell>
          <cell r="C8880" t="str">
            <v>00</v>
          </cell>
        </row>
        <row r="8881">
          <cell r="A8881" t="str">
            <v>T733</v>
          </cell>
          <cell r="B8881" t="str">
            <v>AGOTAMIENTO DEBIDO A ESFUERZO EXCESIVO</v>
          </cell>
          <cell r="C8881" t="str">
            <v>00</v>
          </cell>
        </row>
        <row r="8882">
          <cell r="A8882" t="str">
            <v>T738</v>
          </cell>
          <cell r="B8882" t="str">
            <v>OTROS EFECTOS DE PRIVACION</v>
          </cell>
          <cell r="C8882" t="str">
            <v>00</v>
          </cell>
        </row>
        <row r="8883">
          <cell r="A8883" t="str">
            <v>T739</v>
          </cell>
          <cell r="B8883" t="str">
            <v>EFECTOS DE PRIVACION, NO ESPECIFICADO</v>
          </cell>
          <cell r="C8883" t="str">
            <v>00</v>
          </cell>
        </row>
        <row r="8884">
          <cell r="A8884" t="str">
            <v>T74</v>
          </cell>
          <cell r="B8884" t="str">
            <v>SINDROMES DEL MALTRATO</v>
          </cell>
          <cell r="C8884" t="str">
            <v>00</v>
          </cell>
        </row>
        <row r="8885">
          <cell r="A8885" t="str">
            <v>T740</v>
          </cell>
          <cell r="B8885" t="str">
            <v>NEGLIGENCIA O ABANDONO</v>
          </cell>
          <cell r="C8885" t="str">
            <v>00</v>
          </cell>
        </row>
        <row r="8886">
          <cell r="A8886" t="str">
            <v>T741</v>
          </cell>
          <cell r="B8886" t="str">
            <v>ABUSO FISICO</v>
          </cell>
          <cell r="C8886" t="str">
            <v>00</v>
          </cell>
        </row>
        <row r="8887">
          <cell r="A8887" t="str">
            <v>T742</v>
          </cell>
          <cell r="B8887" t="str">
            <v>ABUSO SEXUAL</v>
          </cell>
          <cell r="C8887" t="str">
            <v>00</v>
          </cell>
        </row>
        <row r="8888">
          <cell r="A8888" t="str">
            <v>T743</v>
          </cell>
          <cell r="B8888" t="str">
            <v>ABUSO PSICOLOGICO</v>
          </cell>
          <cell r="C8888" t="str">
            <v>00</v>
          </cell>
        </row>
        <row r="8889">
          <cell r="A8889" t="str">
            <v>T748</v>
          </cell>
          <cell r="B8889" t="str">
            <v>OTROS SINDROMES DEL MALTRATO</v>
          </cell>
          <cell r="C8889" t="str">
            <v>00</v>
          </cell>
        </row>
        <row r="8890">
          <cell r="A8890" t="str">
            <v>T749</v>
          </cell>
          <cell r="B8890" t="str">
            <v>SINDROME DEL MALTRATO, NO ESPECIFICADO</v>
          </cell>
          <cell r="C8890" t="str">
            <v>00</v>
          </cell>
        </row>
        <row r="8891">
          <cell r="A8891" t="str">
            <v>T75</v>
          </cell>
          <cell r="B8891" t="str">
            <v>EFECTOS DE OTRAS CAUSAS EXTERNAS</v>
          </cell>
          <cell r="C8891" t="str">
            <v>00</v>
          </cell>
        </row>
        <row r="8892">
          <cell r="A8892" t="str">
            <v>T750</v>
          </cell>
          <cell r="B8892" t="str">
            <v>EFECTOS DEL RAYO</v>
          </cell>
          <cell r="C8892" t="str">
            <v>00</v>
          </cell>
        </row>
        <row r="8893">
          <cell r="A8893" t="str">
            <v>T751</v>
          </cell>
          <cell r="B8893" t="str">
            <v>AHOGAMIENTO Y SUMERSION NO MORTAL</v>
          </cell>
          <cell r="C8893" t="str">
            <v>00</v>
          </cell>
        </row>
        <row r="8894">
          <cell r="A8894" t="str">
            <v>T752</v>
          </cell>
          <cell r="B8894" t="str">
            <v>EFECTOS DE LA VIBRACION</v>
          </cell>
          <cell r="C8894" t="str">
            <v>00</v>
          </cell>
        </row>
        <row r="8895">
          <cell r="A8895" t="str">
            <v>T753</v>
          </cell>
          <cell r="B8895" t="str">
            <v>MAL DEL MOVIMIENTO</v>
          </cell>
          <cell r="C8895" t="str">
            <v>00</v>
          </cell>
        </row>
        <row r="8896">
          <cell r="A8896" t="str">
            <v>T754</v>
          </cell>
          <cell r="B8896" t="str">
            <v>EFECTOS DE LA CORRIENTE ELECTRICA</v>
          </cell>
          <cell r="C8896" t="str">
            <v>00</v>
          </cell>
        </row>
        <row r="8897">
          <cell r="A8897" t="str">
            <v>T758</v>
          </cell>
          <cell r="B8897" t="str">
            <v>OTROS EFECTOS ESPECIFICADOS DE CAUSAS EXTERNAS</v>
          </cell>
          <cell r="C8897" t="str">
            <v>00</v>
          </cell>
        </row>
        <row r="8898">
          <cell r="A8898" t="str">
            <v>T78</v>
          </cell>
          <cell r="B8898" t="str">
            <v>EFECTOS ADVERSOS, NO CLASIFICADOS EN OTRA PARTE</v>
          </cell>
          <cell r="C8898" t="str">
            <v>00</v>
          </cell>
        </row>
        <row r="8899">
          <cell r="A8899" t="str">
            <v>T780</v>
          </cell>
          <cell r="B8899" t="str">
            <v>CHOQUE ANAFILACTICO DEBIDO A REACCION ADVERSA A ALIMENTOS</v>
          </cell>
          <cell r="C8899" t="str">
            <v>00</v>
          </cell>
        </row>
        <row r="8900">
          <cell r="A8900" t="str">
            <v>T781</v>
          </cell>
          <cell r="B8900" t="str">
            <v>OTRA REACCION ADVERSA A ALIMENTOS, NO CLASIFICADA EN OTRA PARTE</v>
          </cell>
          <cell r="C8900" t="str">
            <v>00</v>
          </cell>
        </row>
        <row r="8901">
          <cell r="A8901" t="str">
            <v>T782</v>
          </cell>
          <cell r="B8901" t="str">
            <v>CHOQUE ANAFILACTICO, NO ESPECIFICADO</v>
          </cell>
          <cell r="C8901" t="str">
            <v>00</v>
          </cell>
        </row>
        <row r="8902">
          <cell r="A8902" t="str">
            <v>T783</v>
          </cell>
          <cell r="B8902" t="str">
            <v>EDEMA ANGIONEUROTICO</v>
          </cell>
          <cell r="C8902" t="str">
            <v>00</v>
          </cell>
        </row>
        <row r="8903">
          <cell r="A8903" t="str">
            <v>T784</v>
          </cell>
          <cell r="B8903" t="str">
            <v>ALERGIA NO ESPECIFICADA</v>
          </cell>
          <cell r="C8903" t="str">
            <v>00</v>
          </cell>
        </row>
        <row r="8904">
          <cell r="A8904" t="str">
            <v>T788</v>
          </cell>
          <cell r="B8904" t="str">
            <v>OTROS EFECTOS ADVERSOS, NO CLASIFICADOS EN OTRA PARTE</v>
          </cell>
          <cell r="C8904" t="str">
            <v>00</v>
          </cell>
        </row>
        <row r="8905">
          <cell r="A8905" t="str">
            <v>T789</v>
          </cell>
          <cell r="B8905" t="str">
            <v>EFECTO ADVERSO NO ESPECIFICADO</v>
          </cell>
          <cell r="C8905" t="str">
            <v>00</v>
          </cell>
        </row>
        <row r="8906">
          <cell r="A8906" t="str">
            <v>T79</v>
          </cell>
          <cell r="B8906" t="str">
            <v>ALGUNAS COMPLICACIONES PRECOCES DE TRAUM. NO CLASIF. EN OTRA PARTE</v>
          </cell>
          <cell r="C8906" t="str">
            <v>00</v>
          </cell>
        </row>
        <row r="8907">
          <cell r="A8907" t="str">
            <v>T790</v>
          </cell>
          <cell r="B8907" t="str">
            <v>EMBOLIA GASEOSA (TRAUMATICA)</v>
          </cell>
          <cell r="C8907" t="str">
            <v>00</v>
          </cell>
        </row>
        <row r="8908">
          <cell r="A8908" t="str">
            <v>T791</v>
          </cell>
          <cell r="B8908" t="str">
            <v>EMBOLIA GRASA (TRAUMATICA)</v>
          </cell>
          <cell r="C8908" t="str">
            <v>00</v>
          </cell>
        </row>
        <row r="8909">
          <cell r="A8909" t="str">
            <v>T792</v>
          </cell>
          <cell r="B8909" t="str">
            <v>HEMORRAGIA TRAUMATICA SECUNDARIA Y RECURRENTE</v>
          </cell>
          <cell r="C8909" t="str">
            <v>00</v>
          </cell>
        </row>
        <row r="8910">
          <cell r="A8910" t="str">
            <v>T793</v>
          </cell>
          <cell r="B8910" t="str">
            <v>INFECCION POSTRAUMATICA DE HERIDA, NO CLASIFICADA EN OTRA PARTE</v>
          </cell>
          <cell r="C8910" t="str">
            <v>00</v>
          </cell>
        </row>
        <row r="8911">
          <cell r="A8911" t="str">
            <v>T794</v>
          </cell>
          <cell r="B8911" t="str">
            <v>CHOQUE TRAUMATICO</v>
          </cell>
          <cell r="C8911" t="str">
            <v>00</v>
          </cell>
        </row>
        <row r="8912">
          <cell r="A8912" t="str">
            <v>T795</v>
          </cell>
          <cell r="B8912" t="str">
            <v>ANURIA TRAUMATICA</v>
          </cell>
          <cell r="C8912" t="str">
            <v>00</v>
          </cell>
        </row>
        <row r="8913">
          <cell r="A8913" t="str">
            <v>T796</v>
          </cell>
          <cell r="B8913" t="str">
            <v>ISQUEMIA TRAUMATICA DE MUSCULO</v>
          </cell>
          <cell r="C8913" t="str">
            <v>00</v>
          </cell>
        </row>
        <row r="8914">
          <cell r="A8914" t="str">
            <v>T797</v>
          </cell>
          <cell r="B8914" t="str">
            <v>ENFISEMA SUBCUTANEO TRAUMATICO</v>
          </cell>
          <cell r="C8914" t="str">
            <v>00</v>
          </cell>
        </row>
        <row r="8915">
          <cell r="A8915" t="str">
            <v>T798</v>
          </cell>
          <cell r="B8915" t="str">
            <v>OTRAS COMPLICACIONES PRECOCES DE LOS TRAUMATISMOS</v>
          </cell>
          <cell r="C8915" t="str">
            <v>00</v>
          </cell>
        </row>
        <row r="8916">
          <cell r="A8916" t="str">
            <v>T799</v>
          </cell>
          <cell r="B8916" t="str">
            <v>COMPLICACIONES PRECOCES NO ESPECIFICADAS DE LOS TRAUMATISMOS</v>
          </cell>
          <cell r="C8916" t="str">
            <v>00</v>
          </cell>
        </row>
        <row r="8917">
          <cell r="A8917" t="str">
            <v>T80</v>
          </cell>
          <cell r="B8917" t="str">
            <v>COMPLICACIONES CONSECUTIVAS A INFUSION, TRANSFUSION E INYECCION TERP</v>
          </cell>
          <cell r="C8917" t="str">
            <v>00</v>
          </cell>
        </row>
        <row r="8918">
          <cell r="A8918" t="str">
            <v>T800</v>
          </cell>
          <cell r="B8918" t="str">
            <v>EMBOLIA GASEOSA CONSECUTIVA A INFUSION, TRANSFUSION E INYECCION TERP</v>
          </cell>
          <cell r="C8918" t="str">
            <v>00</v>
          </cell>
        </row>
        <row r="8919">
          <cell r="A8919" t="str">
            <v>T801</v>
          </cell>
          <cell r="B8919" t="str">
            <v>COMPLIC. VASCULARES CONSEC. A INFUSION, TRANSFUSION E INYECC. TERAPEU.</v>
          </cell>
          <cell r="C8919" t="str">
            <v>00</v>
          </cell>
        </row>
        <row r="8920">
          <cell r="A8920" t="str">
            <v>T802</v>
          </cell>
          <cell r="B8920" t="str">
            <v>INFECCIONES CONSEC. A INFUSION, TRANSFUSION E INYECCION, TERAPEUTICA</v>
          </cell>
          <cell r="C8920" t="str">
            <v>00</v>
          </cell>
        </row>
        <row r="8921">
          <cell r="A8921" t="str">
            <v>T803</v>
          </cell>
          <cell r="B8921" t="str">
            <v>REACCION DE INCOMPATIBILIDAD AL GRUPO ABO</v>
          </cell>
          <cell r="C8921" t="str">
            <v>00</v>
          </cell>
        </row>
        <row r="8922">
          <cell r="A8922" t="str">
            <v>T804</v>
          </cell>
          <cell r="B8922" t="str">
            <v>REACCION DE INCOMPATIBILIDAD A RH</v>
          </cell>
          <cell r="C8922" t="str">
            <v>00</v>
          </cell>
        </row>
        <row r="8923">
          <cell r="A8923" t="str">
            <v>T805</v>
          </cell>
          <cell r="B8923" t="str">
            <v>CHOQUE ANAFILACTICO DEBIDO A SUERO</v>
          </cell>
          <cell r="C8923" t="str">
            <v>00</v>
          </cell>
        </row>
        <row r="8924">
          <cell r="A8924" t="str">
            <v>T806</v>
          </cell>
          <cell r="B8924" t="str">
            <v>OTRAS REACCIONES AL SUERO</v>
          </cell>
          <cell r="C8924" t="str">
            <v>00</v>
          </cell>
        </row>
        <row r="8925">
          <cell r="A8925" t="str">
            <v>T808</v>
          </cell>
          <cell r="B8925" t="str">
            <v>OTRAS COMPLIC. CONSECUT. A INFUSION, TRANSFUSION, E INYECC. TERAPEUTIC</v>
          </cell>
          <cell r="C8925" t="str">
            <v>00</v>
          </cell>
        </row>
        <row r="8926">
          <cell r="A8926" t="str">
            <v>T809</v>
          </cell>
          <cell r="B8926" t="str">
            <v>COMPLIC. NO ESPECIF. CONSEC. A INFUSION, TRANSFUSION, E INYECC. TERAPE</v>
          </cell>
          <cell r="C8926" t="str">
            <v>00</v>
          </cell>
        </row>
        <row r="8927">
          <cell r="A8927" t="str">
            <v>T81</v>
          </cell>
          <cell r="B8927" t="str">
            <v>COMPLICACIONES DE PROCEDIMIENTOS, NO CLASIFICADOS EN OTRA PARTE</v>
          </cell>
          <cell r="C8927" t="str">
            <v>00</v>
          </cell>
        </row>
        <row r="8928">
          <cell r="A8928" t="str">
            <v>T810</v>
          </cell>
          <cell r="B8928" t="str">
            <v>HEMORRAGIA Y HEMATOMA QUE COMPL. UN PROCED. NO CLASIF. EN OTRA PARTE</v>
          </cell>
          <cell r="C8928" t="str">
            <v>00</v>
          </cell>
        </row>
        <row r="8929">
          <cell r="A8929" t="str">
            <v>T811</v>
          </cell>
          <cell r="B8929" t="str">
            <v>CHOQUE DURANTE O RESULTANTE DE UN PROCED. NO CLASIF. EN OTRA PARTE</v>
          </cell>
          <cell r="C8929" t="str">
            <v>00</v>
          </cell>
        </row>
        <row r="8930">
          <cell r="A8930" t="str">
            <v>T812</v>
          </cell>
          <cell r="B8930" t="str">
            <v>PUNCION O LACERACION ACCIDENTAL DURANTE UN PROCED. NO CLASIF. EN OTRA</v>
          </cell>
          <cell r="C8930" t="str">
            <v>00</v>
          </cell>
        </row>
        <row r="8931">
          <cell r="A8931" t="str">
            <v>T813</v>
          </cell>
          <cell r="B8931" t="str">
            <v>DESGARRO DE HERIDA OPERATORIA, NO CLASIFICADO EN OTRA PARTE</v>
          </cell>
          <cell r="C8931" t="str">
            <v>00</v>
          </cell>
        </row>
        <row r="8932">
          <cell r="A8932" t="str">
            <v>T814</v>
          </cell>
          <cell r="B8932" t="str">
            <v>INFECCION CONSECUTIVA A PROCEDIMIENTO, NO CLASIFICADA EN OTRA PARTE</v>
          </cell>
          <cell r="C8932" t="str">
            <v>00</v>
          </cell>
        </row>
        <row r="8933">
          <cell r="A8933" t="str">
            <v>T815</v>
          </cell>
          <cell r="B8933" t="str">
            <v>CUERPO EXTRAÑO DEJADO ACCIDENTAL/ EN CAVIDAD CORPORAL O EN HERIDA</v>
          </cell>
          <cell r="C8933" t="str">
            <v>00</v>
          </cell>
        </row>
        <row r="8934">
          <cell r="A8934" t="str">
            <v>T816</v>
          </cell>
          <cell r="B8934" t="str">
            <v>REACCION AGUDA A SUSTANCIA EXTRAÑA DEJADA ACCIDENTAL/ DURANTE UN PROC</v>
          </cell>
          <cell r="C8934" t="str">
            <v>00</v>
          </cell>
        </row>
        <row r="8935">
          <cell r="A8935" t="str">
            <v>T817</v>
          </cell>
          <cell r="B8935" t="str">
            <v>COMPLIC. VASCULARES CONSECUT. A PROCED. NO CLASIFICADA EN OTRA PARTE</v>
          </cell>
          <cell r="C8935" t="str">
            <v>00</v>
          </cell>
        </row>
        <row r="8936">
          <cell r="A8936" t="str">
            <v>T818</v>
          </cell>
          <cell r="B8936" t="str">
            <v>OTRAS COMPLC. DE PROCEDIMIENTOS, NO CLASIFICADAS EN OTRA PARTE</v>
          </cell>
          <cell r="C8936" t="str">
            <v>00</v>
          </cell>
        </row>
        <row r="8937">
          <cell r="A8937" t="str">
            <v>T819</v>
          </cell>
          <cell r="B8937" t="str">
            <v>COMPLICACION DE PROCEDIMIENTOS, NO ESPECIFICADA</v>
          </cell>
          <cell r="C8937" t="str">
            <v>00</v>
          </cell>
        </row>
        <row r="8938">
          <cell r="A8938" t="str">
            <v>T82</v>
          </cell>
          <cell r="B8938" t="str">
            <v>COMPLC. DE DISPOSITIVOS PROTESICOS, IMPLANTES E INJERTOS CARDIOVASC.</v>
          </cell>
          <cell r="C8938" t="str">
            <v>00</v>
          </cell>
        </row>
        <row r="8939">
          <cell r="A8939" t="str">
            <v>T820</v>
          </cell>
          <cell r="B8939" t="str">
            <v>COMPLICACION MECANICA DE PROTESIS DE VALVULA CARDIACA</v>
          </cell>
          <cell r="C8939" t="str">
            <v>00</v>
          </cell>
        </row>
        <row r="8940">
          <cell r="A8940" t="str">
            <v>T821</v>
          </cell>
          <cell r="B8940" t="str">
            <v>COMPLICACION MECANICA DE DISPOSITIVO ELETRONICO CARDIACO</v>
          </cell>
          <cell r="C8940" t="str">
            <v>00</v>
          </cell>
        </row>
        <row r="8941">
          <cell r="A8941" t="str">
            <v>T822</v>
          </cell>
          <cell r="B8941" t="str">
            <v>COMPLICACION MECANICA DE DERIVACION DE ARTERIA CORONARIA E INJERTO VAL</v>
          </cell>
          <cell r="C8941" t="str">
            <v>00</v>
          </cell>
        </row>
        <row r="8942">
          <cell r="A8942" t="str">
            <v>T823</v>
          </cell>
          <cell r="B8942" t="str">
            <v>COMPLICACION MECANICA DE OTROS INJERTOS VASCULARES</v>
          </cell>
          <cell r="C8942" t="str">
            <v>00</v>
          </cell>
        </row>
        <row r="8943">
          <cell r="A8943" t="str">
            <v>T824</v>
          </cell>
          <cell r="B8943" t="str">
            <v>COMPLICACION MECANICA DE CATETER PARA DIALISIS VASCULAR</v>
          </cell>
          <cell r="C8943" t="str">
            <v>00</v>
          </cell>
        </row>
        <row r="8944">
          <cell r="A8944" t="str">
            <v>T825</v>
          </cell>
          <cell r="B8944" t="str">
            <v>COMPLICACION MECANICA DE OTROS DISPOSITIVOS E IMPLANTES CARDIOVASCULAR</v>
          </cell>
          <cell r="C8944" t="str">
            <v>00</v>
          </cell>
        </row>
        <row r="8945">
          <cell r="A8945" t="str">
            <v>T826</v>
          </cell>
          <cell r="B8945" t="str">
            <v>INFECCION Y REACCION INFLAMATORIA DEBIDA A PROTESIS DE VALVULA CARDIAC</v>
          </cell>
          <cell r="C8945" t="str">
            <v>00</v>
          </cell>
        </row>
        <row r="8946">
          <cell r="A8946" t="str">
            <v>T827</v>
          </cell>
          <cell r="B8946" t="str">
            <v>INFECCION Y REACCION INFLAMAT. DEBIDA A OTROS DISPOSIT. IMPLANT. E INJ</v>
          </cell>
          <cell r="C8946" t="str">
            <v>00</v>
          </cell>
        </row>
        <row r="8947">
          <cell r="A8947" t="str">
            <v>T828</v>
          </cell>
          <cell r="B8947" t="str">
            <v>OTRAS COMPL. DE DISPOSITIVOS PROTESICOS. IMPLANT. E INJERT. CARDIOVASC</v>
          </cell>
          <cell r="C8947" t="str">
            <v>00</v>
          </cell>
        </row>
        <row r="8948">
          <cell r="A8948" t="str">
            <v>T829</v>
          </cell>
          <cell r="B8948" t="str">
            <v>COMPLICACION NO ESPECIF. DE DISPOSIT. PROTESICO, IMPL. E INJERTO CARDI</v>
          </cell>
          <cell r="C8948" t="str">
            <v>00</v>
          </cell>
        </row>
        <row r="8949">
          <cell r="A8949" t="str">
            <v>T83</v>
          </cell>
          <cell r="B8949" t="str">
            <v>COMPLICACIONES DE DISPOSITIVOS, IMPLANTES E INJERTOS GENITOURINARIOS</v>
          </cell>
          <cell r="C8949" t="str">
            <v>00</v>
          </cell>
        </row>
        <row r="8950">
          <cell r="A8950" t="str">
            <v>T830</v>
          </cell>
          <cell r="B8950" t="str">
            <v>COMPLICACION MECANICA DE CATETER URINARIO ( FIJO)</v>
          </cell>
          <cell r="C8950" t="str">
            <v>00</v>
          </cell>
        </row>
        <row r="8951">
          <cell r="A8951" t="str">
            <v>T831</v>
          </cell>
          <cell r="B8951" t="str">
            <v>COMPLICACION MECANICA DE OTROS DISPOSITIVOS E IMPLANTES URINARIOS</v>
          </cell>
          <cell r="C8951" t="str">
            <v>00</v>
          </cell>
        </row>
        <row r="8952">
          <cell r="A8952" t="str">
            <v>T832</v>
          </cell>
          <cell r="B8952" t="str">
            <v>COMPLICACION MECANICA DE INJERTO EN ORGANO URINARIO</v>
          </cell>
          <cell r="C8952" t="str">
            <v>00</v>
          </cell>
        </row>
        <row r="8953">
          <cell r="A8953" t="str">
            <v>T833</v>
          </cell>
          <cell r="B8953" t="str">
            <v>COMPLICACION MECANICA DE DISPOSITIVO ANTICONCEPTIVO INTRAUTERINO</v>
          </cell>
          <cell r="C8953" t="str">
            <v>00</v>
          </cell>
        </row>
        <row r="8954">
          <cell r="A8954" t="str">
            <v>T834</v>
          </cell>
          <cell r="B8954" t="str">
            <v>COMPLICACION MECANICA DE OTROS DISPOSITIVOS, IMPLANTES E INJ. EN LE TR</v>
          </cell>
          <cell r="C8954" t="str">
            <v>00</v>
          </cell>
        </row>
        <row r="8955">
          <cell r="A8955" t="str">
            <v>T835</v>
          </cell>
          <cell r="B8955" t="str">
            <v>INFECCION Y REACCION INFLAM. DEBIDA A DISPOSIT. PROTESICO. IMPL. E INJ</v>
          </cell>
          <cell r="C8955" t="str">
            <v>00</v>
          </cell>
        </row>
        <row r="8956">
          <cell r="A8956" t="str">
            <v>T836</v>
          </cell>
          <cell r="B8956" t="str">
            <v>INFECC. Y REACC. INFLAM. DEBIDA A DISPOSIT. PROTESICO, E INJ. EN LE TR</v>
          </cell>
          <cell r="C8956" t="str">
            <v>00</v>
          </cell>
        </row>
        <row r="8957">
          <cell r="A8957" t="str">
            <v>T838</v>
          </cell>
          <cell r="B8957" t="str">
            <v>OTRAS COMPL. DE DISPOST. PROTESICOS, IMPL. E INJ. GENITOURINARIOS</v>
          </cell>
          <cell r="C8957" t="str">
            <v>00</v>
          </cell>
        </row>
        <row r="8958">
          <cell r="A8958" t="str">
            <v>T839</v>
          </cell>
          <cell r="B8958" t="str">
            <v>COMPL. NO ESPECIF. DE DISPOSITIVO PROTESICO, IMPL. E INJ. GENITOURINAR</v>
          </cell>
          <cell r="C8958" t="str">
            <v>00</v>
          </cell>
        </row>
        <row r="8959">
          <cell r="A8959" t="str">
            <v>T84</v>
          </cell>
          <cell r="B8959" t="str">
            <v>COMPL. DE DISPOSIT. PROTESICOS, IMPL. E INJ. ORTOPEDICOS INTERNOS</v>
          </cell>
          <cell r="C8959" t="str">
            <v>00</v>
          </cell>
        </row>
        <row r="8960">
          <cell r="A8960" t="str">
            <v>T840</v>
          </cell>
          <cell r="B8960" t="str">
            <v>COMPLICACION MECANICA DE PROTESIS ARTICULAR INTERNA</v>
          </cell>
          <cell r="C8960" t="str">
            <v>00</v>
          </cell>
        </row>
        <row r="8961">
          <cell r="A8961" t="str">
            <v>T841</v>
          </cell>
          <cell r="B8961" t="str">
            <v>COMPLICACION MECANICA DE DISPOSITIVO DE FIJACION INTERNA DE HUESOS DE</v>
          </cell>
          <cell r="C8961" t="str">
            <v>00</v>
          </cell>
        </row>
        <row r="8962">
          <cell r="A8962" t="str">
            <v>T842</v>
          </cell>
          <cell r="B8962" t="str">
            <v>COMPLICACION MECANICA DE DISPOSITIVO DE FIJACION INTERNA DE OTROS HUES</v>
          </cell>
          <cell r="C8962" t="str">
            <v>00</v>
          </cell>
        </row>
        <row r="8963">
          <cell r="A8963" t="str">
            <v>T843</v>
          </cell>
          <cell r="B8963" t="str">
            <v>COMPLICACION MECANICA DE OTROS DISPOSITIVOS OSEOS, IMPLANTES E INJERTO</v>
          </cell>
          <cell r="C8963" t="str">
            <v>00</v>
          </cell>
        </row>
        <row r="8964">
          <cell r="A8964" t="str">
            <v>T844</v>
          </cell>
          <cell r="B8964" t="str">
            <v>COMPLICACION DE OTROS DISPOSIT. PROTESICOS, IMPL. E INJ. ORTOPEDICOS I</v>
          </cell>
          <cell r="C8964" t="str">
            <v>00</v>
          </cell>
        </row>
        <row r="8965">
          <cell r="A8965" t="str">
            <v>T845</v>
          </cell>
          <cell r="B8965" t="str">
            <v>INFECCION Y REACCION INFLAMATORIA DEBIDAS A PROTESIS ARTICULAR INTERNA</v>
          </cell>
          <cell r="C8965" t="str">
            <v>00</v>
          </cell>
        </row>
        <row r="8966">
          <cell r="A8966" t="str">
            <v>T846</v>
          </cell>
          <cell r="B8966" t="str">
            <v>INFECC. Y REACC. INFLAMT. DEBIDAS A DISPOSIT. DE FIJACION INTERNA (CUA</v>
          </cell>
          <cell r="C8966" t="str">
            <v>000</v>
          </cell>
        </row>
        <row r="8967">
          <cell r="A8967" t="str">
            <v>T847</v>
          </cell>
          <cell r="B8967" t="str">
            <v>INFECC. Y REACC. INFLAM. DEBIDAS A OTROS DISPOSIT. PROTES. IMPL. E INJ</v>
          </cell>
          <cell r="C8967" t="str">
            <v>00</v>
          </cell>
        </row>
        <row r="8968">
          <cell r="A8968" t="str">
            <v>T848</v>
          </cell>
          <cell r="B8968" t="str">
            <v>OTRAS COMPL. DE DISPOSIT. PROTES. IMPL. E INJERTOS ORTOPEDICOS INTERNO</v>
          </cell>
          <cell r="C8968" t="str">
            <v>00</v>
          </cell>
        </row>
        <row r="8969">
          <cell r="A8969" t="str">
            <v>T849</v>
          </cell>
          <cell r="B8969" t="str">
            <v>COMPL. NO ESPECIF. DE DISPOSIT. PROTES. IMPL. E INJ. ORTOPEDICOS INTER</v>
          </cell>
          <cell r="C8969" t="str">
            <v>00</v>
          </cell>
        </row>
        <row r="8970">
          <cell r="A8970" t="str">
            <v>T85</v>
          </cell>
          <cell r="B8970" t="str">
            <v>COMPL. DE OTROS DISPOSIT. PROTESICOS, IMPLANTE E INJERTOS INTERNOS</v>
          </cell>
          <cell r="C8970" t="str">
            <v>00</v>
          </cell>
        </row>
        <row r="8971">
          <cell r="A8971" t="str">
            <v>T850</v>
          </cell>
          <cell r="B8971" t="str">
            <v>COMPLICACION MECANICA DE DERIVACION (ANASTOMOTICA) VENTRICULAR INTRACR</v>
          </cell>
          <cell r="C8971" t="str">
            <v>00</v>
          </cell>
        </row>
        <row r="8972">
          <cell r="A8972" t="str">
            <v>T851</v>
          </cell>
          <cell r="B8972" t="str">
            <v>COPML. MECANICA DE IMPL. DE ESTIMULADOR ELETRONICO DEL SISTEMA NERVIOS</v>
          </cell>
          <cell r="C8972" t="str">
            <v>00</v>
          </cell>
        </row>
        <row r="8973">
          <cell r="A8973" t="str">
            <v>T852</v>
          </cell>
          <cell r="B8973" t="str">
            <v>COMPLICACION MECANICA DE LENTES INTRAOCULARES</v>
          </cell>
          <cell r="C8973" t="str">
            <v>00</v>
          </cell>
        </row>
        <row r="8974">
          <cell r="A8974" t="str">
            <v>T853</v>
          </cell>
          <cell r="B8974" t="str">
            <v>COMPLICACION MECANICA DE OTROS DISPOSIT. PROTES. IMPL. E INJ. OCULARES</v>
          </cell>
          <cell r="C8974" t="str">
            <v>00</v>
          </cell>
        </row>
        <row r="8975">
          <cell r="A8975" t="str">
            <v>T854</v>
          </cell>
          <cell r="B8975" t="str">
            <v>COMPLICACION MECANICA DE PROTSIS, E IMPLANTE DE MAMA</v>
          </cell>
          <cell r="C8975" t="str">
            <v>00</v>
          </cell>
        </row>
        <row r="8976">
          <cell r="A8976" t="str">
            <v>T855</v>
          </cell>
          <cell r="B8976" t="str">
            <v>COMPL. MECANICA DE DISPOSITIVO PROTESICO, IMPLANTE E INJ. GASTROINTEST</v>
          </cell>
          <cell r="C8976" t="str">
            <v>00</v>
          </cell>
        </row>
        <row r="8977">
          <cell r="A8977" t="str">
            <v>T856</v>
          </cell>
          <cell r="B8977" t="str">
            <v>COMPL. MECANICA DE OTROS DISPOSIT. PROTS. IMPL. E INJ. INTERNOS ESPECI</v>
          </cell>
          <cell r="C8977" t="str">
            <v>00</v>
          </cell>
        </row>
        <row r="8978">
          <cell r="A8978" t="str">
            <v>T857</v>
          </cell>
          <cell r="B8978" t="str">
            <v>INFECC. Y REACC. INFLAM. DEBIDAS A OTROS DISPOSIT. PROTES. IMPL. E INJ</v>
          </cell>
          <cell r="C8978" t="str">
            <v>00</v>
          </cell>
        </row>
        <row r="8979">
          <cell r="A8979" t="str">
            <v>T858</v>
          </cell>
          <cell r="B8979" t="str">
            <v>OTRAS COMPL. DE DISPOSIT. PROTES. IMPL. E INJ. INTERNOS, NO CLASIF. EN</v>
          </cell>
          <cell r="C8979" t="str">
            <v>00</v>
          </cell>
        </row>
        <row r="8980">
          <cell r="A8980" t="str">
            <v>T859</v>
          </cell>
          <cell r="B8980" t="str">
            <v>COMPL. NO ESPECIF. DE DISPOSIT. PROTESICO, IMPLANTE E INJERTO INTERNO</v>
          </cell>
          <cell r="C8980" t="str">
            <v>00</v>
          </cell>
        </row>
        <row r="8981">
          <cell r="A8981" t="str">
            <v>T86</v>
          </cell>
          <cell r="B8981" t="str">
            <v>FALLA Y RECHAZO DEL TRASPLANTE DE ORGANO Y TEJIDOS</v>
          </cell>
          <cell r="C8981" t="str">
            <v>00</v>
          </cell>
        </row>
        <row r="8982">
          <cell r="A8982" t="str">
            <v>T860</v>
          </cell>
          <cell r="B8982" t="str">
            <v>RECHAZO DE TRASPLANTE DE MEDULA OSEA</v>
          </cell>
          <cell r="C8982" t="str">
            <v>00</v>
          </cell>
        </row>
        <row r="8983">
          <cell r="A8983" t="str">
            <v>T861</v>
          </cell>
          <cell r="B8983" t="str">
            <v>FALLA Y RECHAZO DE TRASPLANTE DE RIÑON</v>
          </cell>
          <cell r="C8983" t="str">
            <v>00</v>
          </cell>
        </row>
        <row r="8984">
          <cell r="A8984" t="str">
            <v>T862</v>
          </cell>
          <cell r="B8984" t="str">
            <v>FALLA Y RECHAZO DE TRASPLANTE DE CORAZON</v>
          </cell>
          <cell r="C8984" t="str">
            <v>00</v>
          </cell>
        </row>
        <row r="8985">
          <cell r="A8985" t="str">
            <v>T863</v>
          </cell>
          <cell r="B8985" t="str">
            <v>FALLA Y RECHAZO DE TRASPLANTE DE PULMON-CORAZON</v>
          </cell>
          <cell r="C8985" t="str">
            <v>00</v>
          </cell>
        </row>
        <row r="8986">
          <cell r="A8986" t="str">
            <v>T864</v>
          </cell>
          <cell r="B8986" t="str">
            <v>FALLA Y RECHAZO DE TRASPLANTE DE HIGADO</v>
          </cell>
          <cell r="C8986" t="str">
            <v>00</v>
          </cell>
        </row>
        <row r="8987">
          <cell r="A8987" t="str">
            <v>T868</v>
          </cell>
          <cell r="B8987" t="str">
            <v>FALLA Y RECHAZO DE OTROS ORGANOS Y TEJIDOS TRASPLANTADOS</v>
          </cell>
          <cell r="C8987" t="str">
            <v>00</v>
          </cell>
        </row>
        <row r="8988">
          <cell r="A8988" t="str">
            <v>T869</v>
          </cell>
          <cell r="B8988" t="str">
            <v>FALLA Y RECHAZO DE TRASPLANTE DE ORGANO Y TEJIDO NO ESPECIFICADO</v>
          </cell>
          <cell r="C8988" t="str">
            <v>00</v>
          </cell>
        </row>
        <row r="8989">
          <cell r="A8989" t="str">
            <v>T87</v>
          </cell>
          <cell r="B8989" t="str">
            <v>COMPLICACIONES PECULIARES DE LA REISERCION Y AMPUTACION</v>
          </cell>
          <cell r="C8989" t="str">
            <v>00</v>
          </cell>
        </row>
        <row r="8990">
          <cell r="A8990" t="str">
            <v>T870</v>
          </cell>
          <cell r="B8990" t="str">
            <v>COMPLICACIONES DE LA REINSERCION (DE PARTE) DE EXTREMIDAD SUPERIOR</v>
          </cell>
          <cell r="C8990" t="str">
            <v>00</v>
          </cell>
        </row>
        <row r="8991">
          <cell r="A8991" t="str">
            <v>T871</v>
          </cell>
          <cell r="B8991" t="str">
            <v>COMPLICACIONES DE LA REISERCION (DE PARTE) DE EXTREMIDAD INFERIOR</v>
          </cell>
          <cell r="C8991" t="str">
            <v>00</v>
          </cell>
        </row>
        <row r="8992">
          <cell r="A8992" t="str">
            <v>T872</v>
          </cell>
          <cell r="B8992" t="str">
            <v>COMPLICACIONES DE OTRAS PARTES DEL CUERPO REINSERTADAS</v>
          </cell>
          <cell r="C8992" t="str">
            <v>00</v>
          </cell>
        </row>
        <row r="8993">
          <cell r="A8993" t="str">
            <v>T873</v>
          </cell>
          <cell r="B8993" t="str">
            <v>NEUROMA DE MUÑON DE AMPUTACION</v>
          </cell>
          <cell r="C8993" t="str">
            <v>00</v>
          </cell>
        </row>
        <row r="8994">
          <cell r="A8994" t="str">
            <v>T874</v>
          </cell>
          <cell r="B8994" t="str">
            <v>INFECCION DE MUÑON DE AMPUTACION</v>
          </cell>
          <cell r="C8994" t="str">
            <v>00</v>
          </cell>
        </row>
        <row r="8995">
          <cell r="A8995" t="str">
            <v>T875</v>
          </cell>
          <cell r="B8995" t="str">
            <v>NECROSIS DE MUÑON DE AMPUTACION</v>
          </cell>
          <cell r="C8995" t="str">
            <v>00</v>
          </cell>
        </row>
        <row r="8996">
          <cell r="A8996" t="str">
            <v>T876</v>
          </cell>
          <cell r="B8996" t="str">
            <v>OTRAS COMPLICACIONES Y LAS NO ESPECIFICADAS DE MUÑON DE AMPUTACION</v>
          </cell>
          <cell r="C8996" t="str">
            <v>00</v>
          </cell>
        </row>
        <row r="8997">
          <cell r="A8997" t="str">
            <v>T88</v>
          </cell>
          <cell r="B8997" t="str">
            <v>OTRAS COMPLI. DE LA ATENCION MEDICA Y QUIRURGICA, NO CLASIF. EN OTRA P</v>
          </cell>
          <cell r="C8997" t="str">
            <v>00</v>
          </cell>
        </row>
        <row r="8998">
          <cell r="A8998" t="str">
            <v>T880</v>
          </cell>
          <cell r="B8998" t="str">
            <v>INFECCION CONSECUTIVA A INMUNIZACION</v>
          </cell>
          <cell r="C8998" t="str">
            <v>00</v>
          </cell>
        </row>
        <row r="8999">
          <cell r="A8999" t="str">
            <v>T881</v>
          </cell>
          <cell r="B8999" t="str">
            <v>OTRAS COMPL. CONSECUTIVAS A INMUNIZACION, NO CLASIFICADAS EN OTRA PART</v>
          </cell>
          <cell r="C8999" t="str">
            <v>00</v>
          </cell>
        </row>
        <row r="9000">
          <cell r="A9000" t="str">
            <v>T882</v>
          </cell>
          <cell r="B9000" t="str">
            <v>CHOQUE DEBIDO A LA ANESTESIA</v>
          </cell>
          <cell r="C9000" t="str">
            <v>00</v>
          </cell>
        </row>
        <row r="9001">
          <cell r="A9001" t="str">
            <v>T883</v>
          </cell>
          <cell r="B9001" t="str">
            <v>HIPERTERMIA MALIGNA DEBIDA A LA ANESTESIA</v>
          </cell>
          <cell r="C9001" t="str">
            <v>00</v>
          </cell>
        </row>
        <row r="9002">
          <cell r="A9002" t="str">
            <v>T884</v>
          </cell>
          <cell r="B9002" t="str">
            <v>FALLA O DIFICULTAD DE LA INTUBACION</v>
          </cell>
          <cell r="C9002" t="str">
            <v>00</v>
          </cell>
        </row>
        <row r="9003">
          <cell r="A9003" t="str">
            <v>T885</v>
          </cell>
          <cell r="B9003" t="str">
            <v>OTRAS COMPLICACIONES DE LA ANESTESIA</v>
          </cell>
          <cell r="C9003" t="str">
            <v>00</v>
          </cell>
        </row>
        <row r="9004">
          <cell r="A9004" t="str">
            <v>T886</v>
          </cell>
          <cell r="B9004" t="str">
            <v>CHOQUE ANAFIL. DEBIDO A EFECTO ADVERSO DE DROGA O MEDIC. CORRECTO ADM</v>
          </cell>
          <cell r="C9004" t="str">
            <v>00</v>
          </cell>
        </row>
        <row r="9005">
          <cell r="A9005" t="str">
            <v>T887</v>
          </cell>
          <cell r="B9005" t="str">
            <v>EFECTO ADVERSO NO ESPECIFICADO DE DE DROGA O MEDICAMENTO</v>
          </cell>
          <cell r="C9005" t="str">
            <v>00</v>
          </cell>
        </row>
        <row r="9006">
          <cell r="A9006" t="str">
            <v>T888</v>
          </cell>
          <cell r="B9006" t="str">
            <v>OTRAS COMPL. ESPECIF. DE LA ATENCION MEDICA Y QUIR. NO CLASIF. EN OTRA</v>
          </cell>
          <cell r="C9006" t="str">
            <v>00</v>
          </cell>
        </row>
        <row r="9007">
          <cell r="A9007" t="str">
            <v>T889</v>
          </cell>
          <cell r="B9007" t="str">
            <v>CPMPLICACIONES NO ESPECIF. DE LA ATENCION MEDICA Y QUIRURGICA</v>
          </cell>
          <cell r="C9007" t="str">
            <v>00</v>
          </cell>
        </row>
        <row r="9008">
          <cell r="A9008" t="str">
            <v>T90</v>
          </cell>
          <cell r="B9008" t="str">
            <v>SECUELAS DE TRAUMATISMOS DE LA CABEZA</v>
          </cell>
          <cell r="C9008" t="str">
            <v>00</v>
          </cell>
        </row>
        <row r="9009">
          <cell r="A9009" t="str">
            <v>T900</v>
          </cell>
          <cell r="B9009" t="str">
            <v>SECUELAS DE TRAUMATISMO SUPERFICIAL DE LA CABEZA</v>
          </cell>
          <cell r="C9009" t="str">
            <v>00</v>
          </cell>
        </row>
        <row r="9010">
          <cell r="A9010" t="str">
            <v>T901</v>
          </cell>
          <cell r="B9010" t="str">
            <v>SECUELAS DE HERIDA DE LA CABEZA</v>
          </cell>
          <cell r="C9010" t="str">
            <v>00</v>
          </cell>
        </row>
        <row r="9011">
          <cell r="A9011" t="str">
            <v>T902</v>
          </cell>
          <cell r="B9011" t="str">
            <v>SECUELAS DE FRACTURA DEL CRANEO Y DE HUESOS FACIALES</v>
          </cell>
          <cell r="C9011" t="str">
            <v>00</v>
          </cell>
        </row>
        <row r="9012">
          <cell r="A9012" t="str">
            <v>T903</v>
          </cell>
          <cell r="B9012" t="str">
            <v>SECUELAS DE TRAUMATISMO DE NERVIOS CRANEALES</v>
          </cell>
          <cell r="C9012" t="str">
            <v>00</v>
          </cell>
        </row>
        <row r="9013">
          <cell r="A9013" t="str">
            <v>T904</v>
          </cell>
          <cell r="B9013" t="str">
            <v>SECUELAS DE TRAUMATISMO DEL OJO Y DE LA ORBITA</v>
          </cell>
          <cell r="C9013" t="str">
            <v>00</v>
          </cell>
        </row>
        <row r="9014">
          <cell r="A9014" t="str">
            <v>T905</v>
          </cell>
          <cell r="B9014" t="str">
            <v>SECUELAS DE TRAUMATISMO INTRACRANEAL</v>
          </cell>
          <cell r="C9014" t="str">
            <v>00</v>
          </cell>
        </row>
        <row r="9015">
          <cell r="A9015" t="str">
            <v>T908</v>
          </cell>
          <cell r="B9015" t="str">
            <v>SECUELAS DE OTROS TRAUMATISMOS ESPECIFICADOS DE LA CABEZA</v>
          </cell>
          <cell r="C9015" t="str">
            <v>00</v>
          </cell>
        </row>
        <row r="9016">
          <cell r="A9016" t="str">
            <v>T909</v>
          </cell>
          <cell r="B9016" t="str">
            <v>SECUELAS DE TRAUMATISMO NO ESPECIFICADO DE LA CABEZA</v>
          </cell>
          <cell r="C9016" t="str">
            <v>00</v>
          </cell>
        </row>
        <row r="9017">
          <cell r="A9017" t="str">
            <v>T91</v>
          </cell>
          <cell r="B9017" t="str">
            <v>SECUELAS DE TRAUMATISMOS DEL CUELLO Y DEL TRONCO</v>
          </cell>
          <cell r="C9017" t="str">
            <v>00</v>
          </cell>
        </row>
        <row r="9018">
          <cell r="A9018" t="str">
            <v>T910</v>
          </cell>
          <cell r="B9018" t="str">
            <v>SECUELAS DE TRAUMATISMO SUPERFICIAL Y DE HERIDAS DEL CUELLO U DEL TRON</v>
          </cell>
          <cell r="C9018" t="str">
            <v>00</v>
          </cell>
        </row>
        <row r="9019">
          <cell r="A9019" t="str">
            <v>T911</v>
          </cell>
          <cell r="B9019" t="str">
            <v>SECUELAS DE FRACTURA DE LA COLUMNA VERTEBRAL</v>
          </cell>
          <cell r="C9019" t="str">
            <v>00</v>
          </cell>
        </row>
        <row r="9020">
          <cell r="A9020" t="str">
            <v>T912</v>
          </cell>
          <cell r="B9020" t="str">
            <v>SECUELAS DE OTRA FRACTURA DEL TORAX Y DE LA PELVIS</v>
          </cell>
          <cell r="C9020" t="str">
            <v>00</v>
          </cell>
        </row>
        <row r="9021">
          <cell r="A9021" t="str">
            <v>T913</v>
          </cell>
          <cell r="B9021" t="str">
            <v>SECUELAS DE TRAUMATISMO DE LA MEDULA ESPINAL</v>
          </cell>
          <cell r="C9021" t="str">
            <v>00</v>
          </cell>
        </row>
        <row r="9022">
          <cell r="A9022" t="str">
            <v>T914</v>
          </cell>
          <cell r="B9022" t="str">
            <v>SECUELAS DE TRAUMATISMO DE ORGANOS INTRATORACICOS</v>
          </cell>
          <cell r="C9022" t="str">
            <v>00</v>
          </cell>
        </row>
        <row r="9023">
          <cell r="A9023" t="str">
            <v>T915</v>
          </cell>
          <cell r="B9023" t="str">
            <v>SECUELAS DE TRAUMATISMO DE ORGANOS INTRAABDOMINALES Y PELVICOS</v>
          </cell>
          <cell r="C9023" t="str">
            <v>00</v>
          </cell>
        </row>
        <row r="9024">
          <cell r="A9024" t="str">
            <v>T918</v>
          </cell>
          <cell r="B9024" t="str">
            <v>SECUELAS DE OTROS TRAUMATISMOS ESPECIFICADOS DEL CUELLO Y DEL TRONCO</v>
          </cell>
          <cell r="C9024" t="str">
            <v>00</v>
          </cell>
        </row>
        <row r="9025">
          <cell r="A9025" t="str">
            <v>T919</v>
          </cell>
          <cell r="B9025" t="str">
            <v>SECUELAS DE TRAUMATISMO NO ESPECIFICADO DEL CUELLO Y DEL TRONCO</v>
          </cell>
          <cell r="C9025" t="str">
            <v>00</v>
          </cell>
        </row>
        <row r="9026">
          <cell r="A9026" t="str">
            <v>T92</v>
          </cell>
          <cell r="B9026" t="str">
            <v>SECUELAS DE TRAUMATISMOS DE MIEMBRO SUPERIOR</v>
          </cell>
          <cell r="C9026" t="str">
            <v>00</v>
          </cell>
        </row>
        <row r="9027">
          <cell r="A9027" t="str">
            <v>T920</v>
          </cell>
          <cell r="B9027" t="str">
            <v>SECUELAS DE HERIDA DE MIEMBRO SUPERIOR</v>
          </cell>
          <cell r="C9027" t="str">
            <v>00</v>
          </cell>
        </row>
        <row r="9028">
          <cell r="A9028" t="str">
            <v>T921</v>
          </cell>
          <cell r="B9028" t="str">
            <v>SECUELAS DE FRACTURA DEL BRAZO</v>
          </cell>
          <cell r="C9028" t="str">
            <v>00</v>
          </cell>
        </row>
        <row r="9029">
          <cell r="A9029" t="str">
            <v>T922</v>
          </cell>
          <cell r="B9029" t="str">
            <v>SECUELAS DE FRACTURA DE LA MUÑECA Y DE LA MANO</v>
          </cell>
          <cell r="C9029" t="str">
            <v>00</v>
          </cell>
        </row>
        <row r="9030">
          <cell r="A9030" t="str">
            <v>T923</v>
          </cell>
          <cell r="B9030" t="str">
            <v>SECUELAS DE LUXACION, TORCEDURA Y ESGUINCE DE MIEMBRO SUPERIOR</v>
          </cell>
          <cell r="C9030" t="str">
            <v>00</v>
          </cell>
        </row>
        <row r="9031">
          <cell r="A9031" t="str">
            <v>T924</v>
          </cell>
          <cell r="B9031" t="str">
            <v>SECUELAS DE TRAUMATISMO DE NERVIO DE MIEMBRO SUPERIOR</v>
          </cell>
          <cell r="C9031" t="str">
            <v>00</v>
          </cell>
        </row>
        <row r="9032">
          <cell r="A9032" t="str">
            <v>T925</v>
          </cell>
          <cell r="B9032" t="str">
            <v>SECUELAS DE TRAUMATIMO DE TENDON Y MUSCULO DE MIEMBRO SUPERIOR</v>
          </cell>
          <cell r="C9032" t="str">
            <v>00</v>
          </cell>
        </row>
        <row r="9033">
          <cell r="A9033" t="str">
            <v>T926</v>
          </cell>
          <cell r="B9033" t="str">
            <v>SECUELAS DE APLASTAMIENTO Y AMPUTACION TRAUMATICAS DE MIEMBRO SUPERIOR</v>
          </cell>
          <cell r="C9033" t="str">
            <v>00</v>
          </cell>
        </row>
        <row r="9034">
          <cell r="A9034" t="str">
            <v>T928</v>
          </cell>
          <cell r="B9034" t="str">
            <v>SECUELAS DE OTROS TRAUMATISMOS ESPECIFICADOS DE MIEMBRO SUPERIOR</v>
          </cell>
          <cell r="C9034" t="str">
            <v>00</v>
          </cell>
        </row>
        <row r="9035">
          <cell r="A9035" t="str">
            <v>T929</v>
          </cell>
          <cell r="B9035" t="str">
            <v>SECUELAS DE TRAUMATISMO NO ESPECIFICADO DE MIEMBRO SUPERIOR</v>
          </cell>
          <cell r="C9035" t="str">
            <v>00</v>
          </cell>
        </row>
        <row r="9036">
          <cell r="A9036" t="str">
            <v>T93</v>
          </cell>
          <cell r="B9036" t="str">
            <v>SECUELAS DE TRAUMATISMOS DE MIEMBRO INFERIOR</v>
          </cell>
          <cell r="C9036" t="str">
            <v>00</v>
          </cell>
        </row>
        <row r="9037">
          <cell r="A9037" t="str">
            <v>T930</v>
          </cell>
          <cell r="B9037" t="str">
            <v>SECUELAS DE HERIDA DE MIEMBRO INFERIOR</v>
          </cell>
          <cell r="C9037" t="str">
            <v>00</v>
          </cell>
        </row>
        <row r="9038">
          <cell r="A9038" t="str">
            <v>T931</v>
          </cell>
          <cell r="B9038" t="str">
            <v>SECUELAS DE FRACTURA DEL FEMUR</v>
          </cell>
          <cell r="C9038" t="str">
            <v>00</v>
          </cell>
        </row>
        <row r="9039">
          <cell r="A9039" t="str">
            <v>T932</v>
          </cell>
          <cell r="B9039" t="str">
            <v>SECUELAS DE OTRAS FRACTURAS DE MIEMBRO INFERIOR</v>
          </cell>
          <cell r="C9039" t="str">
            <v>00</v>
          </cell>
        </row>
        <row r="9040">
          <cell r="A9040" t="str">
            <v>T933</v>
          </cell>
          <cell r="B9040" t="str">
            <v>SECUELAS DE LUXACION, TORCEDURA Y ESGUINCE DE MIEMBRO INFERIOR</v>
          </cell>
          <cell r="C9040" t="str">
            <v>00</v>
          </cell>
        </row>
        <row r="9041">
          <cell r="A9041" t="str">
            <v>T934</v>
          </cell>
          <cell r="B9041" t="str">
            <v>SECUELAS DE TRAUMATISMO DE NERVIO DE MIEMBRO INFERIOR</v>
          </cell>
          <cell r="C9041" t="str">
            <v>00</v>
          </cell>
        </row>
        <row r="9042">
          <cell r="A9042" t="str">
            <v>T935</v>
          </cell>
          <cell r="B9042" t="str">
            <v>SECUELAS DE TRAUMATISMO DE TENDON Y MUSCULO DE MIEMBRO INFERIOR</v>
          </cell>
          <cell r="C9042" t="str">
            <v>00</v>
          </cell>
        </row>
        <row r="9043">
          <cell r="A9043" t="str">
            <v>T936</v>
          </cell>
          <cell r="B9043" t="str">
            <v>SECUELAS DE APLASTAMIENTO Y AMPUTACION TRAUMATICA DE MIEMBRO INFERIOR</v>
          </cell>
          <cell r="C9043" t="str">
            <v>00</v>
          </cell>
        </row>
        <row r="9044">
          <cell r="A9044" t="str">
            <v>T938</v>
          </cell>
          <cell r="B9044" t="str">
            <v>SECUELAS DE OTROS TRAUMATISMOS ESPECIFICADOS DE MIEMBRO INFERIOR</v>
          </cell>
          <cell r="C9044" t="str">
            <v>00</v>
          </cell>
        </row>
        <row r="9045">
          <cell r="A9045" t="str">
            <v>T939</v>
          </cell>
          <cell r="B9045" t="str">
            <v>SECUELAS DE TRAUMATISMO NO ESPECIFICADO DE MIEMBRO INFERIOR</v>
          </cell>
          <cell r="C9045" t="str">
            <v>00</v>
          </cell>
        </row>
        <row r="9046">
          <cell r="A9046" t="str">
            <v>T94</v>
          </cell>
          <cell r="B9046" t="str">
            <v>SECUELAS DE TRAUMAT. QUE AFECTAN MULT. REGION. DEL CUERPO Y LAS NO ESP</v>
          </cell>
          <cell r="C9046" t="str">
            <v>00</v>
          </cell>
        </row>
        <row r="9047">
          <cell r="A9047" t="str">
            <v>T940</v>
          </cell>
          <cell r="B9047" t="str">
            <v>SECUELAS DE TRAUMATISMO QUE AFECTAN MULTIPLES REGIONES DEL CUERPO</v>
          </cell>
          <cell r="C9047" t="str">
            <v>00</v>
          </cell>
        </row>
        <row r="9048">
          <cell r="A9048" t="str">
            <v>T941</v>
          </cell>
          <cell r="B9048" t="str">
            <v>SECUELAS DE TRAUMATISMOS DE REGIONES NO ESPECIFICADAS DEL CUERPO</v>
          </cell>
          <cell r="C9048" t="str">
            <v>00</v>
          </cell>
        </row>
        <row r="9049">
          <cell r="A9049" t="str">
            <v>T95</v>
          </cell>
          <cell r="B9049" t="str">
            <v>SECUELAS DE QUEMADURAS, CORROSIONES Y CONGELAMIENTOS</v>
          </cell>
          <cell r="C9049" t="str">
            <v>00</v>
          </cell>
        </row>
        <row r="9050">
          <cell r="A9050" t="str">
            <v>T950</v>
          </cell>
          <cell r="B9050" t="str">
            <v>SECUELAS DE QUEMADURA, CORROSION Y CONGELAMIENTO DE LA CABEZA Y DEL CU</v>
          </cell>
          <cell r="C9050" t="str">
            <v>00</v>
          </cell>
        </row>
        <row r="9051">
          <cell r="A9051" t="str">
            <v>T951</v>
          </cell>
          <cell r="B9051" t="str">
            <v>SECUELAS DE QUEMADURA, CORROSION Y CONGELAMIENTO DEL TRONCO</v>
          </cell>
          <cell r="C9051" t="str">
            <v>00</v>
          </cell>
        </row>
        <row r="9052">
          <cell r="A9052" t="str">
            <v>T952</v>
          </cell>
          <cell r="B9052" t="str">
            <v>SECUELAS DE QUEMADURA, CORROSION Y CONGELAMIENTO DE MIEMBRO SUPERIOR</v>
          </cell>
          <cell r="C9052" t="str">
            <v>00</v>
          </cell>
        </row>
        <row r="9053">
          <cell r="A9053" t="str">
            <v>T953</v>
          </cell>
          <cell r="B9053" t="str">
            <v>SECUELAS DE QUEMADURA, CORROSION Y CONGELAMIENTO DE MIEMBRO INFERIOR</v>
          </cell>
          <cell r="C9053" t="str">
            <v>00</v>
          </cell>
        </row>
        <row r="9054">
          <cell r="A9054" t="str">
            <v>T954</v>
          </cell>
          <cell r="B9054" t="str">
            <v>SECUELAS DE QUEM. Y CORROSION CLASIF. SOLO DE ACUERDO CON LA EXTENSION</v>
          </cell>
          <cell r="C9054" t="str">
            <v>00</v>
          </cell>
        </row>
        <row r="9055">
          <cell r="A9055" t="str">
            <v>T958</v>
          </cell>
          <cell r="B9055" t="str">
            <v>SECUELAS DE OTRAS QUEMADURAS, CORROSIONES Y CONGELAMIENTOS ESPECIF</v>
          </cell>
          <cell r="C9055" t="str">
            <v>00</v>
          </cell>
        </row>
        <row r="9056">
          <cell r="A9056" t="str">
            <v>T959</v>
          </cell>
          <cell r="B9056" t="str">
            <v>SECUELAS DE QUEMADURA, CORROSION Y CONGELAMIENTO NO ESPECIFICADOS</v>
          </cell>
          <cell r="C9056" t="str">
            <v>00</v>
          </cell>
        </row>
        <row r="9057">
          <cell r="A9057" t="str">
            <v>T96</v>
          </cell>
          <cell r="B9057" t="str">
            <v>SECUELAS DE ENVENENAMIENTOS POR DROGAS, MEDICAMENTOS Y SUSTANCIAS BIOL</v>
          </cell>
          <cell r="C9057" t="str">
            <v>00</v>
          </cell>
        </row>
        <row r="9058">
          <cell r="A9058" t="str">
            <v>T97</v>
          </cell>
          <cell r="B9058" t="str">
            <v>SECUELAS DE EFECTOS TOXICOS DE SUSTANCIAS DE PROCED. PRINCIP/ NO MEDIC</v>
          </cell>
          <cell r="C9058" t="str">
            <v>00</v>
          </cell>
        </row>
        <row r="9059">
          <cell r="A9059" t="str">
            <v>T98</v>
          </cell>
          <cell r="B9059" t="str">
            <v>SECUELAS DE OTROS EFECTOS Y LOS NO ESPECIFICADOS DE CAUSAS EXTERNAS</v>
          </cell>
          <cell r="C9059" t="str">
            <v>00</v>
          </cell>
        </row>
        <row r="9060">
          <cell r="A9060" t="str">
            <v>T980</v>
          </cell>
          <cell r="B9060" t="str">
            <v>SECUELAS DE EFECTOS DE CUERPOS EXTRAÑOS QUE PENETRAN EN ORIFICIOS NATU</v>
          </cell>
          <cell r="C9060" t="str">
            <v>00</v>
          </cell>
        </row>
        <row r="9061">
          <cell r="A9061" t="str">
            <v>T981</v>
          </cell>
          <cell r="B9061" t="str">
            <v>SECUELAS DE OTROS EFECTOS Y LOS NO ESPECIFICADOS DE CAUSAS EXTERNAS</v>
          </cell>
          <cell r="C9061" t="str">
            <v>00</v>
          </cell>
        </row>
        <row r="9062">
          <cell r="A9062" t="str">
            <v>T982</v>
          </cell>
          <cell r="B9062" t="str">
            <v>SECUELAS DE CIERTAS COMPLICACIONES PRECOSES DE LOS TRAUMATISMOS</v>
          </cell>
          <cell r="C9062" t="str">
            <v>00</v>
          </cell>
        </row>
        <row r="9063">
          <cell r="A9063" t="str">
            <v>T983</v>
          </cell>
          <cell r="B9063" t="str">
            <v>SECUELAS DE COMPL. DE LA ATENCION MEDICA Y QUIRURG. NO CLASIF. EN OTRA</v>
          </cell>
          <cell r="C9063" t="str">
            <v>00</v>
          </cell>
        </row>
        <row r="9064">
          <cell r="A9064" t="str">
            <v>V01</v>
          </cell>
          <cell r="B9064" t="str">
            <v>PEATON LESIONADO POR COLISION CON VEHICULO DE PEDAL</v>
          </cell>
          <cell r="C9064" t="str">
            <v>096</v>
          </cell>
        </row>
        <row r="9065">
          <cell r="A9065" t="str">
            <v>V02</v>
          </cell>
          <cell r="B9065" t="str">
            <v>PEATON LESIONADO POR COLISION CON VEHICULO DE MOTOR DE DOS O TRES RUED</v>
          </cell>
          <cell r="C9065" t="str">
            <v>096</v>
          </cell>
        </row>
        <row r="9066">
          <cell r="A9066" t="str">
            <v>V03</v>
          </cell>
          <cell r="B9066" t="str">
            <v>PEATON LESIONADO POR COLISION CON AUTOMOVIL, CAMIONETA O FURGONETA</v>
          </cell>
          <cell r="C9066" t="str">
            <v>096</v>
          </cell>
        </row>
        <row r="9067">
          <cell r="A9067" t="str">
            <v>V04</v>
          </cell>
          <cell r="B9067" t="str">
            <v>PEATON LESION. POR COLISION CON VEHIC. DE TRANSPORTE PESADO O AUTOBUS</v>
          </cell>
          <cell r="C9067" t="str">
            <v>096</v>
          </cell>
        </row>
        <row r="9068">
          <cell r="A9068" t="str">
            <v>V05</v>
          </cell>
          <cell r="B9068" t="str">
            <v>PEATON LESIONADO POR COLISION CON TREN O VEHICULO DE RIELES</v>
          </cell>
          <cell r="C9068" t="str">
            <v>096</v>
          </cell>
        </row>
        <row r="9069">
          <cell r="A9069" t="str">
            <v>V06</v>
          </cell>
          <cell r="B9069" t="str">
            <v>PEATON LESIONADO POR COLISION CON OTROS VEHICULOS SIN MOTOR</v>
          </cell>
          <cell r="C9069" t="str">
            <v>096</v>
          </cell>
        </row>
        <row r="9070">
          <cell r="A9070" t="str">
            <v>V09</v>
          </cell>
          <cell r="B9070" t="str">
            <v>PEATON LESIONADO EN OTROS ACCIDENTES DE TRANSPORTE, Y EN LOS NO ESPEC</v>
          </cell>
          <cell r="C9070" t="str">
            <v>096</v>
          </cell>
        </row>
        <row r="9071">
          <cell r="A9071" t="str">
            <v>V090</v>
          </cell>
          <cell r="B9071" t="str">
            <v>PEATON LESION. EN ACCID. NO DE TRANS. QUE INVOLUCRA OTROS VEHIC. DE MO</v>
          </cell>
          <cell r="C9071" t="str">
            <v>096</v>
          </cell>
        </row>
        <row r="9072">
          <cell r="A9072" t="str">
            <v>V091</v>
          </cell>
          <cell r="B9072" t="str">
            <v>PEATON LESIONADO EN ACCIDENTE NO DE TRANSITO NO ESPECIFICADO</v>
          </cell>
          <cell r="C9072" t="str">
            <v>096</v>
          </cell>
        </row>
        <row r="9073">
          <cell r="A9073" t="str">
            <v>V092</v>
          </cell>
          <cell r="B9073" t="str">
            <v>PEATON LESION. EN ACCID. DE TRANS. QUE INVOL. OTROS VEHIC. DE MOTOR Y</v>
          </cell>
          <cell r="C9073" t="str">
            <v>096</v>
          </cell>
        </row>
        <row r="9074">
          <cell r="A9074" t="str">
            <v>V093</v>
          </cell>
          <cell r="B9074" t="str">
            <v>PEATON LESIONADO EN ACCIDENTE DE TRANSITO NO ESPECIFICADO</v>
          </cell>
          <cell r="C9074" t="str">
            <v>096</v>
          </cell>
        </row>
        <row r="9075">
          <cell r="A9075" t="str">
            <v>V099</v>
          </cell>
          <cell r="B9075" t="str">
            <v>PEATON LESIONADO EN ACCIDENTE DE TRANSPORTE NO ESPECIFICADO</v>
          </cell>
          <cell r="C9075" t="str">
            <v>096</v>
          </cell>
        </row>
        <row r="9076">
          <cell r="A9076" t="str">
            <v>V10</v>
          </cell>
          <cell r="B9076" t="str">
            <v>CICLISTA LESIONADO POR COLISION CON PEATON O ANIMAL</v>
          </cell>
          <cell r="C9076" t="str">
            <v>096</v>
          </cell>
        </row>
        <row r="9077">
          <cell r="A9077" t="str">
            <v>V11</v>
          </cell>
          <cell r="B9077" t="str">
            <v>CICLISTA LESIONADO POR COLISION CON OTRO CICLISTA</v>
          </cell>
          <cell r="C9077" t="str">
            <v>096</v>
          </cell>
        </row>
        <row r="9078">
          <cell r="A9078" t="str">
            <v>V12</v>
          </cell>
          <cell r="B9078" t="str">
            <v>CICLISTA LESION. POR COLISION CON VEHIC. DE MOTOR DE DOS O TRES RUEDAS</v>
          </cell>
          <cell r="C9078" t="str">
            <v>096</v>
          </cell>
        </row>
        <row r="9079">
          <cell r="A9079" t="str">
            <v>V13</v>
          </cell>
          <cell r="B9079" t="str">
            <v>CICLISTA LESIONADO POR COLISION CON AUTOMOVIL, CAMIONETA O FURGONETA</v>
          </cell>
          <cell r="C9079" t="str">
            <v>096</v>
          </cell>
        </row>
        <row r="9080">
          <cell r="A9080" t="str">
            <v>V14</v>
          </cell>
          <cell r="B9080" t="str">
            <v>CICLISTA LESIONADO POR COLISION CON VEHIC. DE TRANSP. PESADO O AUTOBUS</v>
          </cell>
          <cell r="C9080" t="str">
            <v>096</v>
          </cell>
        </row>
        <row r="9081">
          <cell r="A9081" t="str">
            <v>V15</v>
          </cell>
          <cell r="B9081" t="str">
            <v>CICLISTA LESIONADO POR COLISION CON TREN O VEHICULO DE RIELES</v>
          </cell>
          <cell r="C9081" t="str">
            <v>096</v>
          </cell>
        </row>
        <row r="9082">
          <cell r="A9082" t="str">
            <v>V16</v>
          </cell>
          <cell r="B9082" t="str">
            <v>CICLISTA LESIONADO POR COLISION CON OTROS VEHICULOS SIN MOTOR</v>
          </cell>
          <cell r="C9082" t="str">
            <v>096</v>
          </cell>
        </row>
        <row r="9083">
          <cell r="A9083" t="str">
            <v>V17</v>
          </cell>
          <cell r="B9083" t="str">
            <v>CICLISTA LESIONADO POR COLISION CON OBJETO ESTACIONADO O FIJO</v>
          </cell>
          <cell r="C9083" t="str">
            <v>096</v>
          </cell>
        </row>
        <row r="9084">
          <cell r="A9084" t="str">
            <v>V18</v>
          </cell>
          <cell r="B9084" t="str">
            <v>CICLISTA LESIONADO EN ACCIDENTE DE TRANSPORTE SIN COLISION</v>
          </cell>
          <cell r="C9084" t="str">
            <v>096</v>
          </cell>
        </row>
        <row r="9085">
          <cell r="A9085" t="str">
            <v>V19</v>
          </cell>
          <cell r="B9085" t="str">
            <v>CICLISTA LESIONADO EN OTROS ACCID. DE TRANSP. Y EN LOS NO ESPECIFICADO</v>
          </cell>
          <cell r="C9085" t="str">
            <v>096</v>
          </cell>
        </row>
        <row r="9086">
          <cell r="A9086" t="str">
            <v>V190</v>
          </cell>
          <cell r="B9086" t="str">
            <v>CONDUCT. DE VEHIC. DE PEDAL LESION. POR COLISION CON OTROS VAHIC. DE M</v>
          </cell>
          <cell r="C9086" t="str">
            <v>096</v>
          </cell>
        </row>
        <row r="9087">
          <cell r="A9087" t="str">
            <v>V191</v>
          </cell>
          <cell r="B9087" t="str">
            <v>PASAJERO DE VEHIC. DE PEDAL LESION. POR COLISION CON OTRO VEHIC. DE MO</v>
          </cell>
          <cell r="C9087" t="str">
            <v>096</v>
          </cell>
        </row>
        <row r="9088">
          <cell r="A9088" t="str">
            <v>V192</v>
          </cell>
          <cell r="B9088" t="str">
            <v>CICLISTA NO ESPECIF. LESION. POR COLISION CON OTROS VEHIC. DE MOTOR, Y</v>
          </cell>
          <cell r="C9088" t="str">
            <v>096</v>
          </cell>
        </row>
        <row r="9089">
          <cell r="A9089" t="str">
            <v>V193</v>
          </cell>
          <cell r="B9089" t="str">
            <v>CILCISTA (CUALQUIERA) LESIONADO EN ACCID. NO DE TRANSITO, NO ESPECIFIC</v>
          </cell>
          <cell r="C9089" t="str">
            <v>096</v>
          </cell>
        </row>
        <row r="9090">
          <cell r="A9090" t="str">
            <v>V194</v>
          </cell>
          <cell r="B9090" t="str">
            <v>CONDUC. DE VEHIC. DE PEDAL LESION. POR COLISION CON OTRO VEHIC. DE MOT</v>
          </cell>
          <cell r="C9090" t="str">
            <v>096</v>
          </cell>
        </row>
        <row r="9091">
          <cell r="A9091" t="str">
            <v>V195</v>
          </cell>
          <cell r="B9091" t="str">
            <v>PASAJERO DE VEHIC. DE PEDAL LESION. POR COLISION CON OTRO VEHIC. DE MO</v>
          </cell>
          <cell r="C9091" t="str">
            <v>096</v>
          </cell>
        </row>
        <row r="9092">
          <cell r="A9092" t="str">
            <v>V196</v>
          </cell>
          <cell r="B9092" t="str">
            <v>CICLISTA NO ESPECIF. LESION. POR COLISION CON OTRO VEHIC. DE MOTOR, Y</v>
          </cell>
          <cell r="C9092" t="str">
            <v>096</v>
          </cell>
        </row>
        <row r="9093">
          <cell r="A9093" t="str">
            <v>V198</v>
          </cell>
          <cell r="B9093" t="str">
            <v>CICLISTA (CUALQUIERA) LESION. EN OTROS ACCID. DE TRANSPORTE ESPECIFICA</v>
          </cell>
          <cell r="C9093" t="str">
            <v>096</v>
          </cell>
        </row>
        <row r="9094">
          <cell r="A9094" t="str">
            <v>V199</v>
          </cell>
          <cell r="B9094" t="str">
            <v>CICLISTA (CUALQUIERA) LESIONADO EN ACCIDENTE DE TRANSITO NO ESPECIFICA</v>
          </cell>
          <cell r="C9094" t="str">
            <v>096</v>
          </cell>
        </row>
        <row r="9095">
          <cell r="A9095" t="str">
            <v>V20</v>
          </cell>
          <cell r="B9095" t="str">
            <v>MOTOCICLISTA LESIONADO POR COLISION CON PEATON O ANIMAL</v>
          </cell>
          <cell r="C9095" t="str">
            <v>096</v>
          </cell>
        </row>
        <row r="9096">
          <cell r="A9096" t="str">
            <v>V21</v>
          </cell>
          <cell r="B9096" t="str">
            <v>MOTOCICLISTA LESIONADO POR COLISION CON VEHICULO DE PEDAL</v>
          </cell>
          <cell r="C9096" t="str">
            <v>096</v>
          </cell>
        </row>
        <row r="9097">
          <cell r="A9097" t="str">
            <v>V22</v>
          </cell>
          <cell r="B9097" t="str">
            <v>MOTOCICLISTA LESION. POR COLISION CON VEHICULO DE MOTOR, DE DOS O TRES</v>
          </cell>
          <cell r="C9097" t="str">
            <v>096</v>
          </cell>
        </row>
        <row r="9098">
          <cell r="A9098" t="str">
            <v>V23</v>
          </cell>
          <cell r="B9098" t="str">
            <v>MOTOCICLISTA LESION.POR COLISION CON AUTOMOVIL, CAMIONETA O FURGONETA</v>
          </cell>
          <cell r="C9098" t="str">
            <v>096</v>
          </cell>
        </row>
        <row r="9099">
          <cell r="A9099" t="str">
            <v>V24</v>
          </cell>
          <cell r="B9099" t="str">
            <v>MOTOCICLISTA LESION. POR COLISION CON VEHIC. DE TRANSP. PESADO O AUTOB</v>
          </cell>
          <cell r="C9099" t="str">
            <v>096</v>
          </cell>
        </row>
        <row r="9100">
          <cell r="A9100" t="str">
            <v>V25</v>
          </cell>
          <cell r="B9100" t="str">
            <v>MOTOCICLISTA LESION. POR COLISION CON TREN O VEHICULO DE RIELES</v>
          </cell>
          <cell r="C9100" t="str">
            <v>096</v>
          </cell>
        </row>
        <row r="9101">
          <cell r="A9101" t="str">
            <v>V26</v>
          </cell>
          <cell r="B9101" t="str">
            <v>MOTOCICLISTA LESION. POR COLISION CON OTROS VEHICULOS SIN MOTOR</v>
          </cell>
          <cell r="C9101" t="str">
            <v>096</v>
          </cell>
        </row>
        <row r="9102">
          <cell r="A9102" t="str">
            <v>V268</v>
          </cell>
          <cell r="B9102" t="str">
            <v>MOTOCICL. (CUALQUIERA) LESION. EN OTROS ACCID. DE TRANSP. ESPECIFICADO</v>
          </cell>
          <cell r="C9102" t="str">
            <v>096</v>
          </cell>
        </row>
        <row r="9103">
          <cell r="A9103" t="str">
            <v>V27</v>
          </cell>
          <cell r="B9103" t="str">
            <v>MOTOCICLISTA LESIONADO POR COLISION CON OBJETO FIJO O ESTACIONADO</v>
          </cell>
          <cell r="C9103" t="str">
            <v>096</v>
          </cell>
        </row>
        <row r="9104">
          <cell r="A9104" t="str">
            <v>V28</v>
          </cell>
          <cell r="B9104" t="str">
            <v>MOTOCICLISTA LESIONADO EN ACCIDENTE DE TRANSPORTE SIN COLISION</v>
          </cell>
          <cell r="C9104" t="str">
            <v>096</v>
          </cell>
        </row>
        <row r="9105">
          <cell r="A9105" t="str">
            <v>V29</v>
          </cell>
          <cell r="B9105" t="str">
            <v>MOTOCICLISTA LESION. EN OTROS ACCID. DE TRANSP. Y EN LOS NO ESPECIFICA</v>
          </cell>
          <cell r="C9105" t="str">
            <v>096</v>
          </cell>
        </row>
        <row r="9106">
          <cell r="A9106" t="str">
            <v>V290</v>
          </cell>
          <cell r="B9106" t="str">
            <v>CONDUC. DE MOTOCICLETA LESION. POR COLISION CON OTROS VEHIC. DE MOTOR</v>
          </cell>
          <cell r="C9106" t="str">
            <v>096</v>
          </cell>
        </row>
        <row r="9107">
          <cell r="A9107" t="str">
            <v>V291</v>
          </cell>
          <cell r="B9107" t="str">
            <v>PASAJERO DE MOTOC. LESION. POR COLISION CON OTROS VEHIC. DE MOTOR Y CO</v>
          </cell>
          <cell r="C9107" t="str">
            <v>096</v>
          </cell>
        </row>
        <row r="9108">
          <cell r="A9108" t="str">
            <v>V292</v>
          </cell>
          <cell r="B9108" t="str">
            <v>MOTOCICL. NO ESPECIF. LESION. POR COLISION CON OTROS VEHIC. DE MOTOR</v>
          </cell>
          <cell r="C9108" t="str">
            <v>096</v>
          </cell>
        </row>
        <row r="9109">
          <cell r="A9109" t="str">
            <v>V293</v>
          </cell>
          <cell r="B9109" t="str">
            <v>MOTOCICL. (CUALQUIERA) LESIONADO EN ACCIDENTE NO DE TRANSITO, NO ESPEC</v>
          </cell>
          <cell r="C9109" t="str">
            <v>096</v>
          </cell>
        </row>
        <row r="9110">
          <cell r="A9110" t="str">
            <v>V294</v>
          </cell>
          <cell r="B9110" t="str">
            <v>CONDUC. DE MOTOCICL. LESION. POR COLISION CON OTROS VEHIC. DE MOTOR, Y</v>
          </cell>
          <cell r="C9110" t="str">
            <v>096</v>
          </cell>
        </row>
        <row r="9111">
          <cell r="A9111" t="str">
            <v>V295</v>
          </cell>
          <cell r="B9111" t="str">
            <v>PASAJERO DE MOTOCICL. LESION. POR COLISION CON OTROS VEHIC. DE MOTOR</v>
          </cell>
          <cell r="C9111" t="str">
            <v>096</v>
          </cell>
        </row>
        <row r="9112">
          <cell r="A9112" t="str">
            <v>V296</v>
          </cell>
          <cell r="B9112" t="str">
            <v>MOTOCICL. NO ESPECIF. LESION. POR COLISION CON OTROS VEHIC. DE MOTOR</v>
          </cell>
          <cell r="C9112" t="str">
            <v>096</v>
          </cell>
        </row>
        <row r="9113">
          <cell r="A9113" t="str">
            <v>V298</v>
          </cell>
          <cell r="B9113" t="str">
            <v>MOTOCICL. (CUALQUIERA) LESION. EN OTROS ACCID. DE TRANSP. ESPECIFICADO</v>
          </cell>
          <cell r="C9113" t="str">
            <v>096</v>
          </cell>
        </row>
        <row r="9114">
          <cell r="A9114" t="str">
            <v>V299</v>
          </cell>
          <cell r="B9114" t="str">
            <v>MOTOCICLISTA (CUALQUIERA) LESIONADO EN ACCIDENTE DE TRANSITO NO ESPECI</v>
          </cell>
          <cell r="C9114" t="str">
            <v>096</v>
          </cell>
        </row>
        <row r="9115">
          <cell r="A9115" t="str">
            <v>V30</v>
          </cell>
          <cell r="B9115" t="str">
            <v>OCUPANTE DE VEHICULO DE MOTOR DE TRES RUEDAS LESION. POR COLISION CON</v>
          </cell>
          <cell r="C9115" t="str">
            <v>096</v>
          </cell>
        </row>
        <row r="9116">
          <cell r="A9116" t="str">
            <v>V31</v>
          </cell>
          <cell r="B9116" t="str">
            <v>OCUPANT. DE VEHIC. DE MOTOR DE TRES RUEDAS LESION. POR COLISION CON VE</v>
          </cell>
          <cell r="C9116" t="str">
            <v>096</v>
          </cell>
        </row>
        <row r="9117">
          <cell r="A9117" t="str">
            <v>V32</v>
          </cell>
          <cell r="B9117" t="str">
            <v>OCUPAN. DE VEHIC. DE MOTOR DE TRES RUEDAS LESION. POR COLISION CON OTR</v>
          </cell>
          <cell r="C9117" t="str">
            <v>096</v>
          </cell>
        </row>
        <row r="9118">
          <cell r="A9118" t="str">
            <v>V33</v>
          </cell>
          <cell r="B9118" t="str">
            <v>OCUPAN. DE VEHIC. DE MOTOR DE TRES RUEDAS LESION. POR COLISION CON AUT</v>
          </cell>
          <cell r="C9118" t="str">
            <v>096</v>
          </cell>
        </row>
        <row r="9119">
          <cell r="A9119" t="str">
            <v>V34</v>
          </cell>
          <cell r="B9119" t="str">
            <v>OCUPAN. DE VEHIC. DE MOTOR DE TRES RUEDAS LESION. POR COLISION CON VEH</v>
          </cell>
          <cell r="C9119" t="str">
            <v>096</v>
          </cell>
        </row>
        <row r="9120">
          <cell r="A9120" t="str">
            <v>V35</v>
          </cell>
          <cell r="B9120" t="str">
            <v>OCUPAN. DE VEHIC. DE MOTOR DE TRES RUEDAS LESION. POR COLISION CON TRE</v>
          </cell>
          <cell r="C9120" t="str">
            <v>096</v>
          </cell>
        </row>
        <row r="9121">
          <cell r="A9121" t="str">
            <v>V36</v>
          </cell>
          <cell r="B9121" t="str">
            <v>OCUPAN. DE VEHIC. DE MOTOR DE TRES RUEDAS LESION. POR COLISION CON OTR</v>
          </cell>
          <cell r="C9121" t="str">
            <v>096</v>
          </cell>
        </row>
        <row r="9122">
          <cell r="A9122" t="str">
            <v>V37</v>
          </cell>
          <cell r="B9122" t="str">
            <v>OCUPAN. DE VEHIC. DE MOTOR DE TRES RUEDAS LESION. POR COLISION CON OBJ</v>
          </cell>
          <cell r="C9122" t="str">
            <v>096</v>
          </cell>
        </row>
        <row r="9123">
          <cell r="A9123" t="str">
            <v>V38</v>
          </cell>
          <cell r="B9123" t="str">
            <v>OCUPAN. DE VEHIC. DE MOTOR DE TRES RUEDAS LESION. EN ACCID. DE TRANSP.</v>
          </cell>
          <cell r="C9123" t="str">
            <v>096</v>
          </cell>
        </row>
        <row r="9124">
          <cell r="A9124" t="str">
            <v>V39</v>
          </cell>
          <cell r="B9124" t="str">
            <v>OCUPAN. DE VEHIC. DE MOTOR DE TRES RUEDAS LESION. EN OTRO ACCID. DE TR</v>
          </cell>
          <cell r="C9124" t="str">
            <v>096</v>
          </cell>
        </row>
        <row r="9125">
          <cell r="A9125" t="str">
            <v>V390</v>
          </cell>
          <cell r="B9125" t="str">
            <v>CONDUC. DE VEHIC. DE MOTOR DE TRES RUEDAS LESION. POR COLISION CON OTR</v>
          </cell>
          <cell r="C9125" t="str">
            <v>096</v>
          </cell>
        </row>
        <row r="9126">
          <cell r="A9126" t="str">
            <v>V391</v>
          </cell>
          <cell r="B9126" t="str">
            <v>PASAJERO DE VEHIC. DE MOTOR DE TRES RUEDAS LESION. POR COLISION CON OT</v>
          </cell>
          <cell r="C9126" t="str">
            <v>096</v>
          </cell>
        </row>
        <row r="9127">
          <cell r="A9127" t="str">
            <v>V392</v>
          </cell>
          <cell r="B9127" t="str">
            <v>OCUPAN. NO ESPECIF. DE VEHIC. DE MOTOR DE TRES RUEDAS LESION. POR COLI</v>
          </cell>
          <cell r="C9127" t="str">
            <v>096</v>
          </cell>
        </row>
        <row r="9128">
          <cell r="A9128" t="str">
            <v>V393</v>
          </cell>
          <cell r="B9128" t="str">
            <v>OCUPAN. (CUALQ.) DE VEHIC. DE MOTOR DE TRES RUEDAS LESION. EN ACCID. N</v>
          </cell>
          <cell r="C9128" t="str">
            <v>096</v>
          </cell>
        </row>
        <row r="9129">
          <cell r="A9129" t="str">
            <v>V394</v>
          </cell>
          <cell r="B9129" t="str">
            <v>CONDUC. DE VEHIC. DE MOTOR DE TRES RUEDAS LESION. POR COLISION CON OTR</v>
          </cell>
          <cell r="C9129" t="str">
            <v>096</v>
          </cell>
        </row>
        <row r="9130">
          <cell r="A9130" t="str">
            <v>V395</v>
          </cell>
          <cell r="B9130" t="str">
            <v>PASAJERO DE VEHIC. DE MOTOR DE TRES RUEDAS LESION. POR COLISION CON OT</v>
          </cell>
          <cell r="C9130" t="str">
            <v>096</v>
          </cell>
        </row>
        <row r="9131">
          <cell r="A9131" t="str">
            <v>V396</v>
          </cell>
          <cell r="B9131" t="str">
            <v>OCUPAN. NO ESPECIF. DE VEHIC. DE MOTOR DE TRES RUEDAS LESION. POR COLI</v>
          </cell>
          <cell r="C9131" t="str">
            <v>096</v>
          </cell>
        </row>
        <row r="9132">
          <cell r="A9132" t="str">
            <v>V398</v>
          </cell>
          <cell r="B9132" t="str">
            <v>OCUPAN. (CUALQ.) DE VEHIC. DE MOTOR DE TRES RUEDAS LESION. EN OTROS AC</v>
          </cell>
          <cell r="C9132" t="str">
            <v>096</v>
          </cell>
        </row>
        <row r="9133">
          <cell r="A9133" t="str">
            <v>V399</v>
          </cell>
          <cell r="B9133" t="str">
            <v>OCUPAN. (CUALQ.) DE VEHIC. DE MOTOR DE TRES RUEDAS EN ACCID. DE TRAMSI</v>
          </cell>
          <cell r="C9133" t="str">
            <v>096</v>
          </cell>
        </row>
        <row r="9134">
          <cell r="A9134" t="str">
            <v>V40</v>
          </cell>
          <cell r="B9134" t="str">
            <v>OCUPANTE DE AUTOMOVIL LESIONADO POR COLISION CON PEATON O ANIMAL</v>
          </cell>
          <cell r="C9134" t="str">
            <v>096</v>
          </cell>
        </row>
        <row r="9135">
          <cell r="A9135" t="str">
            <v>V41</v>
          </cell>
          <cell r="B9135" t="str">
            <v>OCUPANTE DE AUTOMOVIL LESIONADO POR COLISION CON VEHICULO DE PEDAL</v>
          </cell>
          <cell r="C9135" t="str">
            <v>096</v>
          </cell>
        </row>
        <row r="9136">
          <cell r="A9136" t="str">
            <v>V42</v>
          </cell>
          <cell r="B9136" t="str">
            <v>OCUPANTE DE AUTOMOVIL LESIONADO POR COLISION CON VEHIC. DE MOTOR DE DO</v>
          </cell>
          <cell r="C9136" t="str">
            <v>096</v>
          </cell>
        </row>
        <row r="9137">
          <cell r="A9137" t="str">
            <v>V43</v>
          </cell>
          <cell r="B9137" t="str">
            <v>OCUPANT. DE AUTOMOVIL LESION. POR COLISION. CON OTRO AUTOM. CAMION. O</v>
          </cell>
          <cell r="C9137" t="str">
            <v>096</v>
          </cell>
        </row>
        <row r="9138">
          <cell r="A9138" t="str">
            <v>V44</v>
          </cell>
          <cell r="B9138" t="str">
            <v>OCUPANT. DE AUTOM. LESION. POR COLISION CON VEHIC. DE TRANSP. PESADO O</v>
          </cell>
          <cell r="C9138" t="str">
            <v>096</v>
          </cell>
        </row>
        <row r="9139">
          <cell r="A9139" t="str">
            <v>V45</v>
          </cell>
          <cell r="B9139" t="str">
            <v>OCUPANTE DE AUTOM. LESION. POR COLISION CON TREN O VEHICULO DE RIELES</v>
          </cell>
          <cell r="C9139" t="str">
            <v>096</v>
          </cell>
        </row>
        <row r="9140">
          <cell r="A9140" t="str">
            <v>V46</v>
          </cell>
          <cell r="B9140" t="str">
            <v>OCUPANT. DE AUTOM. LESION. POR COLISION CON OTROS VEHIC. SIN MOTOR</v>
          </cell>
          <cell r="C9140" t="str">
            <v>096</v>
          </cell>
        </row>
        <row r="9141">
          <cell r="A9141" t="str">
            <v>V47</v>
          </cell>
          <cell r="B9141" t="str">
            <v>OCUPANTE DE AUTOMOVIL LESIONADO POR COLISION CON OBJETO FIJO O ESTACIO</v>
          </cell>
          <cell r="C9141" t="str">
            <v>096</v>
          </cell>
        </row>
        <row r="9142">
          <cell r="A9142" t="str">
            <v>V48</v>
          </cell>
          <cell r="B9142" t="str">
            <v>OCUPANTE DE AUTOM. LESIONADO EN ACCIDENTE DE TRANSPORTE SIN COLISION</v>
          </cell>
          <cell r="C9142" t="str">
            <v>096</v>
          </cell>
        </row>
        <row r="9143">
          <cell r="A9143" t="str">
            <v>V49</v>
          </cell>
          <cell r="B9143" t="str">
            <v>OCUPAN. DE AUTOM. LESION. EN OTROS ACCID. DE TRANSP. Y EN LOS NO ESPEC</v>
          </cell>
          <cell r="C9143" t="str">
            <v>096</v>
          </cell>
        </row>
        <row r="9144">
          <cell r="A9144" t="str">
            <v>V490</v>
          </cell>
          <cell r="B9144" t="str">
            <v>CONDUC. DE AUTOM. LESION. POR COLISION CON OTROS VEHIC. DE MOTOR, Y LO</v>
          </cell>
          <cell r="C9144" t="str">
            <v>096</v>
          </cell>
        </row>
        <row r="9145">
          <cell r="A9145" t="str">
            <v>V491</v>
          </cell>
          <cell r="B9145" t="str">
            <v>PASAJERO DE AUTOM. LESION. POR COLISION CON OTROS VEHIC. DE MOTOR, Y</v>
          </cell>
          <cell r="C9145" t="str">
            <v>096</v>
          </cell>
        </row>
        <row r="9146">
          <cell r="A9146" t="str">
            <v>V492</v>
          </cell>
          <cell r="B9146" t="str">
            <v>OCUPAN. NO ESPECIF. DE AUTOM. LESION. POR COLISION CON OTROS VEHIC. DE</v>
          </cell>
          <cell r="C9146" t="str">
            <v>096</v>
          </cell>
        </row>
        <row r="9147">
          <cell r="A9147" t="str">
            <v>V493</v>
          </cell>
          <cell r="B9147" t="str">
            <v>OCUPAN. (CUALQ.) DE AUTOM. LESION. EN ACCID. NO DE TRANSITO, NO ESPECI</v>
          </cell>
          <cell r="C9147" t="str">
            <v>096</v>
          </cell>
        </row>
        <row r="9148">
          <cell r="A9148" t="str">
            <v>V494</v>
          </cell>
          <cell r="B9148" t="str">
            <v>COND. DE AUTOM. LESION. POR COLISION CON OTROS VEHIC. DE MOTOR, Y CON</v>
          </cell>
          <cell r="C9148" t="str">
            <v>096</v>
          </cell>
        </row>
        <row r="9149">
          <cell r="A9149" t="str">
            <v>V495</v>
          </cell>
          <cell r="B9149" t="str">
            <v>PASAJERO DE AUTOM. LESION. POR COLISION CON OTROS VEHIC. DE MOTOR, Y C</v>
          </cell>
          <cell r="C9149" t="str">
            <v>096</v>
          </cell>
        </row>
        <row r="9150">
          <cell r="A9150" t="str">
            <v>V496</v>
          </cell>
          <cell r="B9150" t="str">
            <v>OCUPAN. NO ESPECIF. DE AUTOM. LESION. POR COLISION CON OTROS VEHIC. DE</v>
          </cell>
          <cell r="C9150" t="str">
            <v>096</v>
          </cell>
        </row>
        <row r="9151">
          <cell r="A9151" t="str">
            <v>V498</v>
          </cell>
          <cell r="B9151" t="str">
            <v>OCUPAN. (CUALQ.) DE AUTOM. LESION. EN OTROS ACCID. DE TRANSP. ESPECIFI</v>
          </cell>
          <cell r="C9151" t="str">
            <v>096</v>
          </cell>
        </row>
        <row r="9152">
          <cell r="A9152" t="str">
            <v>V499</v>
          </cell>
          <cell r="B9152" t="str">
            <v>OCUPAN. (CUALQ.) DE AUTOM. LESION. EN ACCID. DE TRANSITO NO ESPECIFICA</v>
          </cell>
          <cell r="C9152" t="str">
            <v>096</v>
          </cell>
        </row>
        <row r="9153">
          <cell r="A9153" t="str">
            <v>V50</v>
          </cell>
          <cell r="B9153" t="str">
            <v>OCUPANTE DE CAMIONETA O FURGONETA LESIONADO POR COLISION CON PEATON</v>
          </cell>
          <cell r="C9153" t="str">
            <v>096</v>
          </cell>
        </row>
        <row r="9154">
          <cell r="A9154" t="str">
            <v>V51</v>
          </cell>
          <cell r="B9154" t="str">
            <v>OCUPANTE DE CAMION. O FURGON. LESION. POR COLISION CON VEHIC. DE PEDAL</v>
          </cell>
          <cell r="C9154" t="str">
            <v>096</v>
          </cell>
        </row>
        <row r="9155">
          <cell r="A9155" t="str">
            <v>V52</v>
          </cell>
          <cell r="B9155" t="str">
            <v>OCUPAN. DE CAMION. O FURGON. LESION. POR COLISION CON VEHIC. DE MOTOR</v>
          </cell>
          <cell r="C9155" t="str">
            <v>096</v>
          </cell>
        </row>
        <row r="9156">
          <cell r="A9156" t="str">
            <v>V53</v>
          </cell>
          <cell r="B9156" t="str">
            <v>OCUPAN. DE CAMION. O FURGON. LESION. POR COLISION CON AUTOM. CAMION. O</v>
          </cell>
          <cell r="C9156" t="str">
            <v>096</v>
          </cell>
        </row>
        <row r="9157">
          <cell r="A9157" t="str">
            <v>V54</v>
          </cell>
          <cell r="B9157" t="str">
            <v>OCUPAN. DE CAMION. O FORGUN. LESION. POR COLISION CON VEHIC. DE TRANSP</v>
          </cell>
          <cell r="C9157" t="str">
            <v>096</v>
          </cell>
        </row>
        <row r="9158">
          <cell r="A9158" t="str">
            <v>V55</v>
          </cell>
          <cell r="B9158" t="str">
            <v>OCUPAN. DE CAMION. O FURGON. LESION. POR COLISION CON TREN O VEHIC. DE</v>
          </cell>
          <cell r="C9158" t="str">
            <v>096</v>
          </cell>
        </row>
        <row r="9159">
          <cell r="A9159" t="str">
            <v>V56</v>
          </cell>
          <cell r="B9159" t="str">
            <v>OCUPAN. DE CAMION. O FURGON. LESION. CON OTROS VEHICULOS SIN MOTOR</v>
          </cell>
          <cell r="C9159" t="str">
            <v>096</v>
          </cell>
        </row>
        <row r="9160">
          <cell r="A9160" t="str">
            <v>V57</v>
          </cell>
          <cell r="B9160" t="str">
            <v>OCUPAN. DE CAMION. O FURGON. LESION. POR COLISION CON OBJETO FIJO O ES</v>
          </cell>
          <cell r="C9160" t="str">
            <v>096</v>
          </cell>
        </row>
        <row r="9161">
          <cell r="A9161" t="str">
            <v>V58</v>
          </cell>
          <cell r="B9161" t="str">
            <v>OCUPAN. DE CAMION. O FURGON. LESION. EN ACCID. DE TRANSP. SIN COLISION</v>
          </cell>
          <cell r="C9161" t="str">
            <v>096</v>
          </cell>
        </row>
        <row r="9162">
          <cell r="A9162" t="str">
            <v>V59</v>
          </cell>
          <cell r="B9162" t="str">
            <v>OCUPAN. DE CAMION. O FURGON. LESION. EN OTROS ACCID. DE TRANSP. Y EN L</v>
          </cell>
          <cell r="C9162" t="str">
            <v>096</v>
          </cell>
        </row>
        <row r="9163">
          <cell r="A9163" t="str">
            <v>V590</v>
          </cell>
          <cell r="B9163" t="str">
            <v>CONDUC. DE CAMION. O FURGON. LESION. POR COLISION CON OTROS VEHIC. DE</v>
          </cell>
          <cell r="C9163" t="str">
            <v>096</v>
          </cell>
        </row>
        <row r="9164">
          <cell r="A9164" t="str">
            <v>V591</v>
          </cell>
          <cell r="B9164" t="str">
            <v>PASAJERO DE CAMION. O FURGON. LESION. POR COLISION CON OTROS VEHIC. DE</v>
          </cell>
          <cell r="C9164" t="str">
            <v>096</v>
          </cell>
        </row>
        <row r="9165">
          <cell r="A9165" t="str">
            <v>V592</v>
          </cell>
          <cell r="B9165" t="str">
            <v>OCUPAN. NO ESPECIF. DE CAMION. O FURGON. LESION. POR COLISION CON OTRO</v>
          </cell>
          <cell r="C9165" t="str">
            <v>096</v>
          </cell>
        </row>
        <row r="9166">
          <cell r="A9166" t="str">
            <v>V593</v>
          </cell>
          <cell r="B9166" t="str">
            <v>OCUPAN. (CUALQ.) DE CAMION. O FURGON. LESION. EN ACCID. NO DE TRANSITO</v>
          </cell>
          <cell r="C9166" t="str">
            <v>096</v>
          </cell>
        </row>
        <row r="9167">
          <cell r="A9167" t="str">
            <v>V594</v>
          </cell>
          <cell r="B9167" t="str">
            <v>CONDUC. DE CAMION. O FURGON. LESION. POR COLISION CON OTROS VEHIC. DE</v>
          </cell>
          <cell r="C9167" t="str">
            <v>096</v>
          </cell>
        </row>
        <row r="9168">
          <cell r="A9168" t="str">
            <v>V595</v>
          </cell>
          <cell r="B9168" t="str">
            <v>PASAJERO DE CAMION. O FURGON. LESION. POR COLISION CON OTROS VEHIC. DE</v>
          </cell>
          <cell r="C9168" t="str">
            <v>096</v>
          </cell>
        </row>
        <row r="9169">
          <cell r="A9169" t="str">
            <v>V596</v>
          </cell>
          <cell r="B9169" t="str">
            <v>OCUPAN. NO ESPECIF. DE CAMION. O FURGON. LESION. POR COLISION CON OTRO</v>
          </cell>
          <cell r="C9169" t="str">
            <v>096</v>
          </cell>
        </row>
        <row r="9170">
          <cell r="A9170" t="str">
            <v>V598</v>
          </cell>
          <cell r="B9170" t="str">
            <v>OCUPAN. (CUALQ.) DE CAMION. O FURGON. LESION. EN OTROS ACCID. DE TRANS</v>
          </cell>
          <cell r="C9170" t="str">
            <v>096</v>
          </cell>
        </row>
        <row r="9171">
          <cell r="A9171" t="str">
            <v>V599</v>
          </cell>
          <cell r="B9171" t="str">
            <v>OCUPAN. (CUALQ.) DE CAMION. O FURGON. LESION. EN ACCID. DE TRANSITO NO</v>
          </cell>
          <cell r="C9171" t="str">
            <v>096</v>
          </cell>
        </row>
        <row r="9172">
          <cell r="A9172" t="str">
            <v>V60</v>
          </cell>
          <cell r="B9172" t="str">
            <v>OCUPAN. DE VEHIC. DE TRANSP. PESADO LESION. POR COLISION CON PEATON O</v>
          </cell>
          <cell r="C9172" t="str">
            <v>096</v>
          </cell>
        </row>
        <row r="9173">
          <cell r="A9173" t="str">
            <v>V61</v>
          </cell>
          <cell r="B9173" t="str">
            <v>OCUPAN. DE VEHIC. DE TRANSP. PESADO LESION. POR COLISION CON VEHIC. DE</v>
          </cell>
          <cell r="C9173" t="str">
            <v>096</v>
          </cell>
        </row>
        <row r="9174">
          <cell r="A9174" t="str">
            <v>V62</v>
          </cell>
          <cell r="B9174" t="str">
            <v>OCUPAN. DE VEHIC. DE TRANSP. PESADO LESION. POR COLISION CON VEHIC. DE</v>
          </cell>
          <cell r="C9174" t="str">
            <v>096</v>
          </cell>
        </row>
        <row r="9175">
          <cell r="A9175" t="str">
            <v>V63</v>
          </cell>
          <cell r="B9175" t="str">
            <v>OCUPAN. DE VEHIC. DE TRANSP. PESADO LESION. POR COLISION CON AUTOM. CA</v>
          </cell>
          <cell r="C9175" t="str">
            <v>096</v>
          </cell>
        </row>
        <row r="9176">
          <cell r="A9176" t="str">
            <v>V64</v>
          </cell>
          <cell r="B9176" t="str">
            <v>OCUPAN. DE VEHIC. DE TRANSP. PESADO LESION. POR COLISION CON OTRO VEHI</v>
          </cell>
          <cell r="C9176" t="str">
            <v>096</v>
          </cell>
        </row>
        <row r="9177">
          <cell r="A9177" t="str">
            <v>V65</v>
          </cell>
          <cell r="B9177" t="str">
            <v>OCUPAN. DE VEHIC. DE TRANSP. PESADO LESION. POR COLISION CON TREN O V</v>
          </cell>
          <cell r="C9177" t="str">
            <v>096</v>
          </cell>
        </row>
        <row r="9178">
          <cell r="A9178" t="str">
            <v>V66</v>
          </cell>
          <cell r="B9178" t="str">
            <v>OCUPAN. DE VEHIC. DE TRANSP. PESADO LESION. POR COLISION CON OTROS VEH</v>
          </cell>
          <cell r="C9178" t="str">
            <v>096</v>
          </cell>
        </row>
        <row r="9179">
          <cell r="A9179" t="str">
            <v>V67</v>
          </cell>
          <cell r="B9179" t="str">
            <v>OCUPAN. DE VEHIC. DE TRANSP. PESADO LESION. POR COLISION CON OBJETO FI</v>
          </cell>
          <cell r="C9179" t="str">
            <v>096</v>
          </cell>
        </row>
        <row r="9180">
          <cell r="A9180" t="str">
            <v>V68</v>
          </cell>
          <cell r="B9180" t="str">
            <v>OCUPAN. DE VEHIC. DE TRANSP. PESADO LESION. EN ACCID. DE TRANSP. SIN C</v>
          </cell>
          <cell r="C9180" t="str">
            <v>096</v>
          </cell>
        </row>
        <row r="9181">
          <cell r="A9181" t="str">
            <v>V69</v>
          </cell>
          <cell r="B9181" t="str">
            <v>OCUPAN. DE VEHIC. DE TRANSP. PESADO LESION. EN OTROS ACCID. DE TRANSP.</v>
          </cell>
          <cell r="C9181" t="str">
            <v>096</v>
          </cell>
        </row>
        <row r="9182">
          <cell r="A9182" t="str">
            <v>V690</v>
          </cell>
          <cell r="B9182" t="str">
            <v>CANDUC. DE VEHIC. DE TRANSP. PESADO LESION. POR COLISION CON OTROS VEH</v>
          </cell>
          <cell r="C9182" t="str">
            <v>096</v>
          </cell>
        </row>
        <row r="9183">
          <cell r="A9183" t="str">
            <v>V691</v>
          </cell>
          <cell r="B9183" t="str">
            <v>PASAJERO DE VEHIC. DE TRANSP. PESADO LESION. POR COLISION CON OTROS VE</v>
          </cell>
          <cell r="C9183" t="str">
            <v>096</v>
          </cell>
        </row>
        <row r="9184">
          <cell r="A9184" t="str">
            <v>V692</v>
          </cell>
          <cell r="B9184" t="str">
            <v>OCUPAN. NO ESPECIF. DE VEHIC. DE TRANSP. PESADO LESION. POR COLISION C</v>
          </cell>
          <cell r="C9184" t="str">
            <v>096</v>
          </cell>
        </row>
        <row r="9185">
          <cell r="A9185" t="str">
            <v>V693</v>
          </cell>
          <cell r="B9185" t="str">
            <v>OCUPAN. (CUALQ.) DE VEHIC. DE TRANSP. PESADO LESION. EN ACCID. NO DE T</v>
          </cell>
          <cell r="C9185" t="str">
            <v>096</v>
          </cell>
        </row>
        <row r="9186">
          <cell r="A9186" t="str">
            <v>V694</v>
          </cell>
          <cell r="B9186" t="str">
            <v>CONDUC. DE VEHIC. DE TRANSP. PESADO LESION POR COLISION CON OTROS VEHI</v>
          </cell>
          <cell r="C9186" t="str">
            <v>096</v>
          </cell>
        </row>
        <row r="9187">
          <cell r="A9187" t="str">
            <v>V695</v>
          </cell>
          <cell r="B9187" t="str">
            <v>PASAJERO DE VEHIC. DE TRANSP. PESADO LESION. POR COLISION CON OTROS VE</v>
          </cell>
          <cell r="C9187" t="str">
            <v>096</v>
          </cell>
        </row>
        <row r="9188">
          <cell r="A9188" t="str">
            <v>V696</v>
          </cell>
          <cell r="B9188" t="str">
            <v>OCUPAN. NO ESPECIF. DE VEHIC. DE TRANSP. PESADO LESION. POR COLISION C</v>
          </cell>
          <cell r="C9188" t="str">
            <v>096</v>
          </cell>
        </row>
        <row r="9189">
          <cell r="A9189" t="str">
            <v>V698</v>
          </cell>
          <cell r="B9189" t="str">
            <v>OCUPAN. (CUALQ.) DE VEHIC. DE TRANSP. PESADO LESION. NE OTROS ACCID. D</v>
          </cell>
          <cell r="C9189" t="str">
            <v>096</v>
          </cell>
        </row>
        <row r="9190">
          <cell r="A9190" t="str">
            <v>V699</v>
          </cell>
          <cell r="B9190" t="str">
            <v>OCUPAN. (CUALQ.) DE VEHIC. DE TRANSP. PESADO LESION. EN ACCID. DE TRAN</v>
          </cell>
          <cell r="C9190" t="str">
            <v>096</v>
          </cell>
        </row>
        <row r="9191">
          <cell r="A9191" t="str">
            <v>V70</v>
          </cell>
          <cell r="B9191" t="str">
            <v>OCUPAN. DE AUTOBUS LESIONADO POR COLISION CON PEATON O ANIMAL</v>
          </cell>
          <cell r="C9191" t="str">
            <v>096</v>
          </cell>
        </row>
        <row r="9192">
          <cell r="A9192" t="str">
            <v>V71</v>
          </cell>
          <cell r="B9192" t="str">
            <v>OCUPANTE DE AUTOBUS LESIONADO POR COLISION CON VEHICULO DE PEDAL</v>
          </cell>
          <cell r="C9192" t="str">
            <v>096</v>
          </cell>
        </row>
        <row r="9193">
          <cell r="A9193" t="str">
            <v>V72</v>
          </cell>
          <cell r="B9193" t="str">
            <v>OCUPANTE DE ATOBUS LESION. POR COLISION CON VEHIC. DE MOTOR DE DOS O T</v>
          </cell>
          <cell r="C9193" t="str">
            <v>096</v>
          </cell>
        </row>
        <row r="9194">
          <cell r="A9194" t="str">
            <v>V73</v>
          </cell>
          <cell r="B9194" t="str">
            <v>OCUPAN. DE AUTOBUS LESION. POR COLISION CON AUTOMOVIL, CAMION. O FURGO</v>
          </cell>
          <cell r="C9194" t="str">
            <v>096</v>
          </cell>
        </row>
        <row r="9195">
          <cell r="A9195" t="str">
            <v>V74</v>
          </cell>
          <cell r="B9195" t="str">
            <v>OCUPAN. DE AUTOBUS LESION. POR COLISION CON VEHIC. DE TRANSP. PESADO O</v>
          </cell>
          <cell r="C9195" t="str">
            <v>096</v>
          </cell>
        </row>
        <row r="9196">
          <cell r="A9196" t="str">
            <v>V75</v>
          </cell>
          <cell r="B9196" t="str">
            <v>OCUPANTE DE AUTOBUS LESIONADO POR COLISION CON TREN O VEHIC. DE RIELES</v>
          </cell>
          <cell r="C9196" t="str">
            <v>096</v>
          </cell>
        </row>
        <row r="9197">
          <cell r="A9197" t="str">
            <v>V76</v>
          </cell>
          <cell r="B9197" t="str">
            <v>OCUPAN. DE AUTOBUS LESIONADO POR COLISION CON OTROS VEHICULOS SIN MOTO</v>
          </cell>
          <cell r="C9197" t="str">
            <v>096</v>
          </cell>
        </row>
        <row r="9198">
          <cell r="A9198" t="str">
            <v>V77</v>
          </cell>
          <cell r="B9198" t="str">
            <v>OCUPAN. DE AUTOBUS LESION. POR COLISION CON OBJETO FIJO O ESTACIONADO</v>
          </cell>
          <cell r="C9198" t="str">
            <v>096</v>
          </cell>
        </row>
        <row r="9199">
          <cell r="A9199" t="str">
            <v>V78</v>
          </cell>
          <cell r="B9199" t="str">
            <v>OCUPAN. DE AUTOBUS LESIONADO EN ACCIDENTE DE TRANSPORTE SIN COLISION</v>
          </cell>
          <cell r="C9199" t="str">
            <v>096</v>
          </cell>
        </row>
        <row r="9200">
          <cell r="A9200" t="str">
            <v>V79</v>
          </cell>
          <cell r="B9200" t="str">
            <v>OCUPAN. DE AUTOBUS LESION. EN OTROS ACCID. DE TRANSP. Y EN LOS NO ESPE</v>
          </cell>
          <cell r="C9200" t="str">
            <v>096</v>
          </cell>
        </row>
        <row r="9201">
          <cell r="A9201" t="str">
            <v>V790</v>
          </cell>
          <cell r="B9201" t="str">
            <v>CONDUC. DE AUTOBUS LESION. POR COLISION CON OTROS VEHIC. DE MOTOR, Y C</v>
          </cell>
          <cell r="C9201" t="str">
            <v>096</v>
          </cell>
        </row>
        <row r="9202">
          <cell r="A9202" t="str">
            <v>V791</v>
          </cell>
          <cell r="B9202" t="str">
            <v>PASAJERO DE AUTOBUS LESION. POR COLISION CON OTROS VEHIC. DE MOTOR, Y</v>
          </cell>
          <cell r="C9202" t="str">
            <v>096</v>
          </cell>
        </row>
        <row r="9203">
          <cell r="A9203" t="str">
            <v>V792</v>
          </cell>
          <cell r="B9203" t="str">
            <v>OCUPAN. NO ESPECIF. DE AUTOBUS LESION. POR COLISION CON OTROS VEHIC. D</v>
          </cell>
          <cell r="C9203" t="str">
            <v>096</v>
          </cell>
        </row>
        <row r="9204">
          <cell r="A9204" t="str">
            <v>V793</v>
          </cell>
          <cell r="B9204" t="str">
            <v>OCUPAN. (CUALQ.) DE AUTOBUS LESION. EN ACCID. NO DE TRANSITO, NO ESPEC</v>
          </cell>
          <cell r="C9204" t="str">
            <v>096</v>
          </cell>
        </row>
        <row r="9205">
          <cell r="A9205" t="str">
            <v>V794</v>
          </cell>
          <cell r="B9205" t="str">
            <v>CONDUC. DE AUTOBUS LESION. POR COLISION CON OTROS VEHIC. DE MOTOR, Y C</v>
          </cell>
          <cell r="C9205" t="str">
            <v>096</v>
          </cell>
        </row>
        <row r="9206">
          <cell r="A9206" t="str">
            <v>V795</v>
          </cell>
          <cell r="B9206" t="str">
            <v>PASAJERO DE AUTOBUS LESION. POR COLISION CON OTROS VEHIC. DE MOTOR, Y</v>
          </cell>
          <cell r="C9206" t="str">
            <v>096</v>
          </cell>
        </row>
        <row r="9207">
          <cell r="A9207" t="str">
            <v>V796</v>
          </cell>
          <cell r="B9207" t="str">
            <v>OCUPAN. NO ESPECIF. DE AUTOBUS LESION. POR COLISION CON OTROS VEHIC. D</v>
          </cell>
          <cell r="C9207" t="str">
            <v>096</v>
          </cell>
        </row>
        <row r="9208">
          <cell r="A9208" t="str">
            <v>V798</v>
          </cell>
          <cell r="B9208" t="str">
            <v>OCUPAN. (CUALQ.) DE AUTOBUS LESION. EN OTROS ACCID. DE TRANSP. ESPECIF</v>
          </cell>
          <cell r="C9208" t="str">
            <v>096</v>
          </cell>
        </row>
        <row r="9209">
          <cell r="A9209" t="str">
            <v>V799</v>
          </cell>
          <cell r="B9209" t="str">
            <v>OCUPAN. (CUALQ.) DE AUTOBUS LESION. EN ACCID. DE TRANSITO NO ESPECIFIC</v>
          </cell>
          <cell r="C9209" t="str">
            <v>096</v>
          </cell>
        </row>
        <row r="9210">
          <cell r="A9210" t="str">
            <v>V80</v>
          </cell>
          <cell r="B9210" t="str">
            <v>JINETE U OCUPANTE DE VEHIC. DE TRACCION ANIMAL LESION. EN ACCID. DE TR</v>
          </cell>
          <cell r="C9210" t="str">
            <v>096</v>
          </cell>
        </row>
        <row r="9211">
          <cell r="A9211" t="str">
            <v>V800</v>
          </cell>
          <cell r="B9211" t="str">
            <v>JINETE U OCUPAN. DE VEHIC. DE TRACCION ANIMAL LESION. POR CAIDA (O POR</v>
          </cell>
          <cell r="C9211" t="str">
            <v>096</v>
          </cell>
        </row>
        <row r="9212">
          <cell r="A9212" t="str">
            <v>V801</v>
          </cell>
          <cell r="B9212" t="str">
            <v>JINETE U OCUPAN. DE VEHIC. DE TRACCION ANIMAL LESION. POR COLISION CON</v>
          </cell>
          <cell r="C9212" t="str">
            <v>096</v>
          </cell>
        </row>
        <row r="9213">
          <cell r="A9213" t="str">
            <v>V802</v>
          </cell>
          <cell r="B9213" t="str">
            <v>JINETE U OCUPAN. DE VEHIC. DE TRACCION ANIMAL LESION. POR COLISION CON</v>
          </cell>
          <cell r="C9213" t="str">
            <v>096</v>
          </cell>
        </row>
        <row r="9214">
          <cell r="A9214" t="str">
            <v>V803</v>
          </cell>
          <cell r="B9214" t="str">
            <v>JINETE U OCUPAN. DE VEHIC. DE TRACCION ANIMAL LESION. POR COLISION CON</v>
          </cell>
          <cell r="C9214" t="str">
            <v>096</v>
          </cell>
        </row>
        <row r="9215">
          <cell r="A9215" t="str">
            <v>V804</v>
          </cell>
          <cell r="B9215" t="str">
            <v>JINETE U OCUPAN. DE VEHIC. DE TRACCION ANIMAL LESION. POR COLISION CON</v>
          </cell>
          <cell r="C9215" t="str">
            <v>096</v>
          </cell>
        </row>
        <row r="9216">
          <cell r="A9216" t="str">
            <v>V805</v>
          </cell>
          <cell r="B9216" t="str">
            <v>JINETE U OCUPAN. DE VEHIC. DE TRACCION ANIMAL LESION. POR COLISION CON</v>
          </cell>
          <cell r="C9216" t="str">
            <v>096</v>
          </cell>
        </row>
        <row r="9217">
          <cell r="A9217" t="str">
            <v>V806</v>
          </cell>
          <cell r="B9217" t="str">
            <v>JINETE U OCUPAN. DE VEHIC. DE TRACCION ANIMAL LESION. POR COLISION CON</v>
          </cell>
          <cell r="C9217" t="str">
            <v>096</v>
          </cell>
        </row>
        <row r="9218">
          <cell r="A9218" t="str">
            <v>V807</v>
          </cell>
          <cell r="B9218" t="str">
            <v>JINETE U OCUPAN. DE VEHIC. DE TRACCION ANIMAL LESION. POR COLISION CON</v>
          </cell>
          <cell r="C9218" t="str">
            <v>096</v>
          </cell>
        </row>
        <row r="9219">
          <cell r="A9219" t="str">
            <v>V808</v>
          </cell>
          <cell r="B9219" t="str">
            <v>JINETE U OCUPAN. DE VEHIC. DE TRACCION ANIMAL LESION. POR COLISION CON</v>
          </cell>
          <cell r="C9219" t="str">
            <v>096</v>
          </cell>
        </row>
        <row r="9220">
          <cell r="A9220" t="str">
            <v>V809</v>
          </cell>
          <cell r="B9220" t="str">
            <v>JINETE U OCUPAN. DE VEHIC. DE TRACCION ANIMAL LESION. EN OTROS ACCID.</v>
          </cell>
          <cell r="C9220" t="str">
            <v>096</v>
          </cell>
        </row>
        <row r="9221">
          <cell r="A9221" t="str">
            <v>V81</v>
          </cell>
          <cell r="B9221" t="str">
            <v>OCUPANTE DE TREN O VEHIC. DE RIELES LESION. EN ACCIDENTE DE TRANSPORTE</v>
          </cell>
          <cell r="C9221" t="str">
            <v>096</v>
          </cell>
        </row>
        <row r="9222">
          <cell r="A9222" t="str">
            <v>V810</v>
          </cell>
          <cell r="B9222" t="str">
            <v>OCUPAN. DE TREN O VEHIC. DE RIELES LESION. POR COLISION CON VEHIC. DE</v>
          </cell>
          <cell r="C9222" t="str">
            <v>096</v>
          </cell>
        </row>
        <row r="9223">
          <cell r="A9223" t="str">
            <v>V811</v>
          </cell>
          <cell r="B9223" t="str">
            <v>OCUPAN. DE TREN O VEHIC. DE RIELES LESION. POR COLISION CON VEHIC. DE</v>
          </cell>
          <cell r="C9223" t="str">
            <v>096</v>
          </cell>
        </row>
        <row r="9224">
          <cell r="A9224" t="str">
            <v>V812</v>
          </cell>
          <cell r="B9224" t="str">
            <v>OCUPAN. DE TREN O VEHIC. DE RIELES LESION. POR COLISION CON, O GOLPEAD</v>
          </cell>
          <cell r="C9224" t="str">
            <v>096</v>
          </cell>
        </row>
        <row r="9225">
          <cell r="A9225" t="str">
            <v>V813</v>
          </cell>
          <cell r="B9225" t="str">
            <v>OCUPANTE DE TREN O VEHIC. DE RIELES LESION. POR COLISION CON OTROS OBJ</v>
          </cell>
          <cell r="C9225" t="str">
            <v>096</v>
          </cell>
        </row>
        <row r="9226">
          <cell r="A9226" t="str">
            <v>V814</v>
          </cell>
          <cell r="B9226" t="str">
            <v>PERSONA LESIONADA AL SUBIR O BAJAR DEL TREN O VEHICULO DE RIELES</v>
          </cell>
          <cell r="C9226" t="str">
            <v>096</v>
          </cell>
        </row>
        <row r="9227">
          <cell r="A9227" t="str">
            <v>V815</v>
          </cell>
          <cell r="B9227" t="str">
            <v>OCUPAN. DE TREN O VEHIC. DE RIELES LESION. POR CAIDA DENTRO DEL TREN O</v>
          </cell>
          <cell r="C9227" t="str">
            <v>096</v>
          </cell>
        </row>
        <row r="9228">
          <cell r="A9228" t="str">
            <v>V816</v>
          </cell>
          <cell r="B9228" t="str">
            <v>OCUPAN. DE TREN O VEHIC. DE RIELES LESION. POR CAIDA DESDE EL TREN O V</v>
          </cell>
          <cell r="C9228" t="str">
            <v>096</v>
          </cell>
        </row>
        <row r="9229">
          <cell r="A9229" t="str">
            <v>V817</v>
          </cell>
          <cell r="B9229" t="str">
            <v>OCUPAN. DE TREN O VEHIC. DE RIELES LESION. EN DESCARRILAMIENTO SIN COL</v>
          </cell>
          <cell r="C9229" t="str">
            <v>096</v>
          </cell>
        </row>
        <row r="9230">
          <cell r="A9230" t="str">
            <v>V818</v>
          </cell>
          <cell r="B9230" t="str">
            <v>OCUPAN. DE TREN O VEHIC. DE RIELES LESION. EN OTROS ACCID. FERROV. ESP</v>
          </cell>
          <cell r="C9230" t="str">
            <v>096</v>
          </cell>
        </row>
        <row r="9231">
          <cell r="A9231" t="str">
            <v>V819</v>
          </cell>
          <cell r="B9231" t="str">
            <v>OCUPAN. DE TREN O VEHIC. DE RIELES LESION. EN ACCID. FERROV. NO ESPECI</v>
          </cell>
          <cell r="C9231" t="str">
            <v>096</v>
          </cell>
        </row>
        <row r="9232">
          <cell r="A9232" t="str">
            <v>V82</v>
          </cell>
          <cell r="B9232" t="str">
            <v>OCUPANTE DE TRANVIA LESIONADO EN ACCIDENTE DE TRANSPORTE</v>
          </cell>
          <cell r="C9232" t="str">
            <v>096</v>
          </cell>
        </row>
        <row r="9233">
          <cell r="A9233" t="str">
            <v>V820</v>
          </cell>
          <cell r="B9233" t="str">
            <v>OCUPAN. DE TRANVIA LESION. POR COLISION CON VEHIC. DE MOTOR, EN ACCID.</v>
          </cell>
          <cell r="C9233" t="str">
            <v>096</v>
          </cell>
        </row>
        <row r="9234">
          <cell r="A9234" t="str">
            <v>V821</v>
          </cell>
          <cell r="B9234" t="str">
            <v>OCUPAN. DE TRANVIA LESION. POR COLISION CON VEHIC. DE MOTOR, EN ACCID</v>
          </cell>
          <cell r="C9234" t="str">
            <v>096</v>
          </cell>
        </row>
        <row r="9235">
          <cell r="A9235" t="str">
            <v>V822</v>
          </cell>
          <cell r="B9235" t="str">
            <v>OCUPAN. DE TRANVIA LESIONADO POR COLISION CON, O GOLPEADO POR VAGON</v>
          </cell>
          <cell r="C9235" t="str">
            <v>096</v>
          </cell>
        </row>
        <row r="9236">
          <cell r="A9236" t="str">
            <v>V823</v>
          </cell>
          <cell r="B9236" t="str">
            <v>OCUPANTE DE TRANVIA LESIONADO POR COLISION CON OTROS OBJETOS</v>
          </cell>
          <cell r="C9236" t="str">
            <v>096</v>
          </cell>
        </row>
        <row r="9237">
          <cell r="A9237" t="str">
            <v>V824</v>
          </cell>
          <cell r="B9237" t="str">
            <v>PERSONA LESIONADA AL SUBIR O BAJAR DEL TRANVIA</v>
          </cell>
          <cell r="C9237" t="str">
            <v>096</v>
          </cell>
        </row>
        <row r="9238">
          <cell r="A9238" t="str">
            <v>V825</v>
          </cell>
          <cell r="B9238" t="str">
            <v>OCUPANTE DE TRANVIA LESIONADO POR CAIDA DENTRO DEL TRANVIA</v>
          </cell>
          <cell r="C9238" t="str">
            <v>096</v>
          </cell>
        </row>
        <row r="9239">
          <cell r="A9239" t="str">
            <v>V826</v>
          </cell>
          <cell r="B9239" t="str">
            <v>OCUPANTE DE TRANVIA LESIONADO POR CAIDA DESDE EL TRANVIA</v>
          </cell>
          <cell r="C9239" t="str">
            <v>096</v>
          </cell>
        </row>
        <row r="9240">
          <cell r="A9240" t="str">
            <v>V827</v>
          </cell>
          <cell r="B9240" t="str">
            <v>OCUPANTE DE TRANVIA LESIONADO POR DESCARRILAMIENTO, SIN COLISION ANTER</v>
          </cell>
          <cell r="C9240" t="str">
            <v>096</v>
          </cell>
        </row>
        <row r="9241">
          <cell r="A9241" t="str">
            <v>V828</v>
          </cell>
          <cell r="B9241" t="str">
            <v>OCUPAN. DE TRANVIA LESION. EN OTROS ACCIDENTES DE TRANSP. ESPECIFICADO</v>
          </cell>
          <cell r="C9241" t="str">
            <v>096</v>
          </cell>
        </row>
        <row r="9242">
          <cell r="A9242" t="str">
            <v>V829</v>
          </cell>
          <cell r="B9242" t="str">
            <v>OCUPANTE DE TRANVIA LESIONADO EN ACCIDENTE DE TRANSITO NO ESPECIFICADO</v>
          </cell>
          <cell r="C9242" t="str">
            <v>096</v>
          </cell>
        </row>
        <row r="9243">
          <cell r="A9243" t="str">
            <v>V83</v>
          </cell>
          <cell r="B9243" t="str">
            <v>OCUPAN. DE VEHIC. ESPECIAL (DE MOTOR) PARA USO PRICIPA/ EN PLANTAS IND</v>
          </cell>
          <cell r="C9243" t="str">
            <v>096</v>
          </cell>
        </row>
        <row r="9244">
          <cell r="A9244" t="str">
            <v>V830</v>
          </cell>
          <cell r="B9244" t="str">
            <v>CONDUCTOR DE VEHIC. INDUSTRIAL ESPECIAL LESIONADO EN ACCID. DE TRANSIT</v>
          </cell>
          <cell r="C9244" t="str">
            <v>096</v>
          </cell>
        </row>
        <row r="9245">
          <cell r="A9245" t="str">
            <v>V831</v>
          </cell>
          <cell r="B9245" t="str">
            <v>PASAJERO DE VEHIC. INDUSTRIAL ESPCIAL LESIONADO EN ACCIDENTE DE TRANSI</v>
          </cell>
          <cell r="C9245" t="str">
            <v>096</v>
          </cell>
        </row>
        <row r="9246">
          <cell r="A9246" t="str">
            <v>V832</v>
          </cell>
          <cell r="B9246" t="str">
            <v>PERSONA QUE VIAJA FUERA DEL VEHIC. INDUSTRIAL ESPECIAL LESION. EN ACCI</v>
          </cell>
          <cell r="C9246" t="str">
            <v>096</v>
          </cell>
        </row>
        <row r="9247">
          <cell r="A9247" t="str">
            <v>V833</v>
          </cell>
          <cell r="B9247" t="str">
            <v>OCUPAN. NO ESPECIF. DE VEHIC. INDUSTRIAL ESPECIAL LESION. EN ACCID. DE</v>
          </cell>
          <cell r="C9247" t="str">
            <v>096</v>
          </cell>
        </row>
        <row r="9248">
          <cell r="A9248" t="str">
            <v>V834</v>
          </cell>
          <cell r="B9248" t="str">
            <v>PERSONA LESIONADA AL SUBIR O BAJAR DEL VEHIC. ESPECIAL INDUSTRIAL ESPE</v>
          </cell>
          <cell r="C9248" t="str">
            <v>096</v>
          </cell>
        </row>
        <row r="9249">
          <cell r="A9249" t="str">
            <v>V835</v>
          </cell>
          <cell r="B9249" t="str">
            <v>CONDUC. DE VEHIC. INDUSTRIAL ESPECIAL LESIONADO EN ACCID. NO DE TRANSI</v>
          </cell>
          <cell r="C9249" t="str">
            <v>096</v>
          </cell>
        </row>
        <row r="9250">
          <cell r="A9250" t="str">
            <v>V836</v>
          </cell>
          <cell r="B9250" t="str">
            <v>PASAJERO DE VEHIC. INDUSTRIAL ESPECIAL LESIONADO EN ACCID. NO DE TRANS</v>
          </cell>
          <cell r="C9250" t="str">
            <v>096</v>
          </cell>
        </row>
        <row r="9251">
          <cell r="A9251" t="str">
            <v>V837</v>
          </cell>
          <cell r="B9251" t="str">
            <v>PERSONA QUE VIAJA FUERA DEL VEHIC. INDUST. ESPECIAL LESION. EN ACCID.</v>
          </cell>
          <cell r="C9251" t="str">
            <v>096</v>
          </cell>
        </row>
        <row r="9252">
          <cell r="A9252" t="str">
            <v>V839</v>
          </cell>
          <cell r="B9252" t="str">
            <v>OCUPAN. NO ESPECIF. DEL VEHIC. INDUST. ESPECIAL LESION. EN ACCID. NO D</v>
          </cell>
          <cell r="C9252" t="str">
            <v>096</v>
          </cell>
        </row>
        <row r="9253">
          <cell r="A9253" t="str">
            <v>V84</v>
          </cell>
          <cell r="B9253" t="str">
            <v>OCUPAN. DE VEHIC. ESPEC. (DE MOTOR) PARA USO PRINCIPAL/ EN AGRICULTURA</v>
          </cell>
          <cell r="C9253" t="str">
            <v>096</v>
          </cell>
        </row>
        <row r="9254">
          <cell r="A9254" t="str">
            <v>V840</v>
          </cell>
          <cell r="B9254" t="str">
            <v>CONDUC. DE VEHIC. AGRICOLA ESPECIAL LESION. EN ACCID. DE TRANSITO</v>
          </cell>
          <cell r="C9254" t="str">
            <v>096</v>
          </cell>
        </row>
        <row r="9255">
          <cell r="A9255" t="str">
            <v>V841</v>
          </cell>
          <cell r="B9255" t="str">
            <v>PASAJERO DE VEHIC. AGRICOLA LESION. EN ACCIDENTE DE TRANSITO</v>
          </cell>
          <cell r="C9255" t="str">
            <v>096</v>
          </cell>
        </row>
        <row r="9256">
          <cell r="A9256" t="str">
            <v>V842</v>
          </cell>
          <cell r="B9256" t="str">
            <v>PERSONA QUE VIAJA FUERA DEL VEHIC. AGRICOLA ESPECIAL LESION. EN ACCIDE</v>
          </cell>
          <cell r="C9256" t="str">
            <v>096</v>
          </cell>
        </row>
        <row r="9257">
          <cell r="A9257" t="str">
            <v>V843</v>
          </cell>
          <cell r="B9257" t="str">
            <v>OCUPAN. NO ESPECIF. DE VEHIC. AGRICOLA ESPECIAL LESION. EN ACCID. DE T</v>
          </cell>
          <cell r="C9257" t="str">
            <v>096</v>
          </cell>
        </row>
        <row r="9258">
          <cell r="A9258" t="str">
            <v>V844</v>
          </cell>
          <cell r="B9258" t="str">
            <v>PERSONA LESIONADA AL SUBIR O BAJAR DEL VEHICULO AGRICOLA ESPECIAL</v>
          </cell>
          <cell r="C9258" t="str">
            <v>096</v>
          </cell>
        </row>
        <row r="9259">
          <cell r="A9259" t="str">
            <v>V845</v>
          </cell>
          <cell r="B9259" t="str">
            <v>CONDUC. DE VEHIC. AGRICOLA ESPECIAL LESIONADA EN ACCIDENTE NO DE TRANS</v>
          </cell>
          <cell r="C9259" t="str">
            <v>096</v>
          </cell>
        </row>
        <row r="9260">
          <cell r="A9260" t="str">
            <v>V846</v>
          </cell>
          <cell r="B9260" t="str">
            <v>PASAJERO DE VEHIC. AGRICOLA ESPECIAL LESION. EN ACCIDENTE NO DE TRANSI</v>
          </cell>
          <cell r="C9260" t="str">
            <v>096</v>
          </cell>
        </row>
        <row r="9261">
          <cell r="A9261" t="str">
            <v>V847</v>
          </cell>
          <cell r="B9261" t="str">
            <v>PERSONA QUE VIAJA FUERA DEL VEHIC. AGRICOLA ESPEC. LESION. EN ACCID. N</v>
          </cell>
          <cell r="C9261" t="str">
            <v>096</v>
          </cell>
        </row>
        <row r="9262">
          <cell r="A9262" t="str">
            <v>V849</v>
          </cell>
          <cell r="B9262" t="str">
            <v>OCUPAN. NO ESPECIF. DE VEHIC. AGRICOLA ESPEC. LESION. EN ACCID. NO DE</v>
          </cell>
          <cell r="C9262" t="str">
            <v>096</v>
          </cell>
        </row>
        <row r="9263">
          <cell r="A9263" t="str">
            <v>V85</v>
          </cell>
          <cell r="B9263" t="str">
            <v>OCUPAN. DE VEHIC. ESPEC. (DE MOTOR) PARA CONSTRUC. LESION. EN ACCID. D</v>
          </cell>
          <cell r="C9263" t="str">
            <v>096</v>
          </cell>
        </row>
        <row r="9264">
          <cell r="A9264" t="str">
            <v>V850</v>
          </cell>
          <cell r="B9264" t="str">
            <v>CONDUC. DE VEHIC. ESPECIAL PARA CONSTRUCCION LESION. EN ACCID. DE TRAN</v>
          </cell>
          <cell r="C9264" t="str">
            <v>096</v>
          </cell>
        </row>
        <row r="9265">
          <cell r="A9265" t="str">
            <v>V851</v>
          </cell>
          <cell r="B9265" t="str">
            <v>PASAJERO DE VEHIC. ESPECIAL PARA CONSTRUC. LESIONADO EN ACCID. DE TRAN</v>
          </cell>
          <cell r="C9265" t="str">
            <v>096</v>
          </cell>
        </row>
        <row r="9266">
          <cell r="A9266" t="str">
            <v>V852</v>
          </cell>
          <cell r="B9266" t="str">
            <v>PERSONA QUE VIAJA FUERA DEL VEHIC. ESPEC. PARA CONSTRUC. LESION. EN AC</v>
          </cell>
          <cell r="C9266" t="str">
            <v>096</v>
          </cell>
        </row>
        <row r="9267">
          <cell r="A9267" t="str">
            <v>V853</v>
          </cell>
          <cell r="B9267" t="str">
            <v>OCUPAN. NO ESPECIF. DE VEHIC. ESPECIAL PARA CONSTRUC. LESION. EN ACCID</v>
          </cell>
          <cell r="C9267" t="str">
            <v>096</v>
          </cell>
        </row>
        <row r="9268">
          <cell r="A9268" t="str">
            <v>V854</v>
          </cell>
          <cell r="B9268" t="str">
            <v>PERSONA LESION. AL SUBIR O BAJAR DEL VEHIC. ESPECIAL PARA CONSTRUCCION</v>
          </cell>
          <cell r="C9268" t="str">
            <v>096</v>
          </cell>
        </row>
        <row r="9269">
          <cell r="A9269" t="str">
            <v>V855</v>
          </cell>
          <cell r="B9269" t="str">
            <v>CONDUCTOR DE VEHIC. ESPECIAL PARA CONSTRC. LESIONADO EN ACCID. NO DE T</v>
          </cell>
          <cell r="C9269" t="str">
            <v>096</v>
          </cell>
        </row>
        <row r="9270">
          <cell r="A9270" t="str">
            <v>V856</v>
          </cell>
          <cell r="B9270" t="str">
            <v>PASAJERO DE VEHIC. ESPECIAL PARA CONTRUC. LESION. EN ACCID. NO DE TRAN</v>
          </cell>
          <cell r="C9270" t="str">
            <v>096</v>
          </cell>
        </row>
        <row r="9271">
          <cell r="A9271" t="str">
            <v>V857</v>
          </cell>
          <cell r="B9271" t="str">
            <v>PERSONA QUE VIAJA FUERA DEL VEHIC. ESPECIAL PARA CONSTRUC. LESION. EN</v>
          </cell>
          <cell r="C9271" t="str">
            <v>096</v>
          </cell>
        </row>
        <row r="9272">
          <cell r="A9272" t="str">
            <v>V859</v>
          </cell>
          <cell r="B9272" t="str">
            <v>OCUPAN. NO ESPECIF. DE VEHIC. ESPECIAL PARA CONSTRUC. LESION. EN ACCID</v>
          </cell>
          <cell r="C9272" t="str">
            <v>096</v>
          </cell>
        </row>
        <row r="9273">
          <cell r="A9273" t="str">
            <v>V86</v>
          </cell>
          <cell r="B9273" t="str">
            <v>OCUPAN. DE VEHIC. ESPECIAL PARA TODO TERRENO O DE OTRO VEHIC. DE MOTOR</v>
          </cell>
          <cell r="C9273" t="str">
            <v>096</v>
          </cell>
        </row>
        <row r="9274">
          <cell r="A9274" t="str">
            <v>V860</v>
          </cell>
          <cell r="B9274" t="str">
            <v>CONDUC. DE VEHIC. PARA TODO TERRENO O DE OTRO VEHIC. DE MOTOR PARA USO</v>
          </cell>
          <cell r="C9274" t="str">
            <v>096</v>
          </cell>
        </row>
        <row r="9275">
          <cell r="A9275" t="str">
            <v>V861</v>
          </cell>
          <cell r="B9275" t="str">
            <v>PASAJERO DE VEHIC. PARA TODO TERRENO O DE OTRO VEHIC. DE MOTOR PARA US</v>
          </cell>
          <cell r="C9275" t="str">
            <v>096</v>
          </cell>
        </row>
        <row r="9276">
          <cell r="A9276" t="str">
            <v>V862</v>
          </cell>
          <cell r="B9276" t="str">
            <v>PERSONA QUE VIAJA FUERA DEL VEHIC. PARA TODO TERRENO O DE OTRO VEHIC.</v>
          </cell>
          <cell r="C9276" t="str">
            <v>096</v>
          </cell>
        </row>
        <row r="9277">
          <cell r="A9277" t="str">
            <v>V863</v>
          </cell>
          <cell r="B9277" t="str">
            <v>OCUPAN. NO ESPECIF. DE VEHIC. PARA TODO TERRENO O DE OTRO VEHIC. DE MO</v>
          </cell>
          <cell r="C9277" t="str">
            <v>096</v>
          </cell>
        </row>
        <row r="9278">
          <cell r="A9278" t="str">
            <v>V864</v>
          </cell>
          <cell r="B9278" t="str">
            <v>PERSONA LESION. EN ACCID. DE TRANSITO AL SUBIR O BAJAR DE VEHIC. PARA</v>
          </cell>
          <cell r="C9278" t="str">
            <v>096</v>
          </cell>
        </row>
        <row r="9279">
          <cell r="A9279" t="str">
            <v>V865</v>
          </cell>
          <cell r="B9279" t="str">
            <v>CONDUC. DE VEHIC. PARA TODO TERRENO O DE OTRO VEHIC. DE MOTOR PARA USO</v>
          </cell>
          <cell r="C9279" t="str">
            <v>096</v>
          </cell>
        </row>
        <row r="9280">
          <cell r="A9280" t="str">
            <v>V866</v>
          </cell>
          <cell r="B9280" t="str">
            <v>PASAJERO DE VEHIC. PARA TODO TERRENO O DE OTRO VEHIC. DE MOTOR PARA US</v>
          </cell>
          <cell r="C9280" t="str">
            <v>096</v>
          </cell>
        </row>
        <row r="9281">
          <cell r="A9281" t="str">
            <v>V867</v>
          </cell>
          <cell r="B9281" t="str">
            <v>PERSONA QUE VIAJA FUERA DE VEHIC. PARA TODO TERRENO O DE OTRO VEHIC.</v>
          </cell>
          <cell r="C9281" t="str">
            <v>096</v>
          </cell>
        </row>
        <row r="9282">
          <cell r="A9282" t="str">
            <v>V869</v>
          </cell>
          <cell r="B9282" t="str">
            <v>OCUPAN. NO ESPECIF. DE VEHIC. PARA TODO TERRENO O DE OTRO VEHIC. DE MO</v>
          </cell>
          <cell r="C9282" t="str">
            <v>096</v>
          </cell>
        </row>
        <row r="9283">
          <cell r="A9283" t="str">
            <v>V87</v>
          </cell>
          <cell r="B9283" t="str">
            <v>ACCID. DE TRANSITO DE TIPO ESPECIF. PERO DONDE SE DESCONOCE EL MODO DE</v>
          </cell>
          <cell r="C9283" t="str">
            <v>096</v>
          </cell>
        </row>
        <row r="9284">
          <cell r="A9284" t="str">
            <v>V870</v>
          </cell>
          <cell r="B9284" t="str">
            <v>PERSONA LESIONADA POR COLISION ENTRE AUTOM. Y VEHIC. DE MOTOR DE DOS O</v>
          </cell>
          <cell r="C9284" t="str">
            <v>096</v>
          </cell>
        </row>
        <row r="9285">
          <cell r="A9285" t="str">
            <v>V871</v>
          </cell>
          <cell r="B9285" t="str">
            <v>PERSONA LESIONADA POR COLISION ENTRE OTROS VEHIC. DE MOTOR Y UN VEHIC.</v>
          </cell>
          <cell r="C9285" t="str">
            <v>096</v>
          </cell>
        </row>
        <row r="9286">
          <cell r="A9286" t="str">
            <v>V872</v>
          </cell>
          <cell r="B9286" t="str">
            <v>PERSONA LESIONADA POR COLISION ENTRE AUTOMOVIL Y CAMIONETA O FURGON</v>
          </cell>
          <cell r="C9286" t="str">
            <v>096</v>
          </cell>
        </row>
        <row r="9287">
          <cell r="A9287" t="str">
            <v>V873</v>
          </cell>
          <cell r="B9287" t="str">
            <v>PERSONA LESIONADA POR COLISION ENTRE AUTOMOVIL I AUTOBUS (TRANSITO)</v>
          </cell>
          <cell r="C9287" t="str">
            <v>096</v>
          </cell>
        </row>
        <row r="9288">
          <cell r="A9288" t="str">
            <v>V874</v>
          </cell>
          <cell r="B9288" t="str">
            <v>PERSONA LESIONADA POR COLISION ENTRE AUTOMOVIL Y VEHIC. DE TRANSP. PES</v>
          </cell>
          <cell r="C9288" t="str">
            <v>096</v>
          </cell>
        </row>
        <row r="9289">
          <cell r="A9289" t="str">
            <v>V875</v>
          </cell>
          <cell r="B9289" t="str">
            <v>PERSONA LESIONADA POR COLISION ENTRE VEHICULO DE TRANSP. Y AUTOBUS</v>
          </cell>
          <cell r="C9289" t="str">
            <v>096</v>
          </cell>
        </row>
        <row r="9290">
          <cell r="A9290" t="str">
            <v>V876</v>
          </cell>
          <cell r="B9290" t="str">
            <v>PERSONA LESION. POR COLISION ENTRE TREN O VEHIC. DE RIELES Y AUTOMOVIL</v>
          </cell>
          <cell r="C9290" t="str">
            <v>096</v>
          </cell>
        </row>
        <row r="9291">
          <cell r="A9291" t="str">
            <v>V877</v>
          </cell>
          <cell r="B9291" t="str">
            <v>PERSONA LESIONADA POR COLISION ENTRE OTROS VEHIC. DE MOTOR ESPECIF.</v>
          </cell>
          <cell r="C9291" t="str">
            <v>096</v>
          </cell>
        </row>
        <row r="9292">
          <cell r="A9292" t="str">
            <v>V878</v>
          </cell>
          <cell r="B9292" t="str">
            <v>PERSONA LESION. EN OTROS ACCID. ESPECIF. DE TRANSP. DE VEHIC. DE MOTOR</v>
          </cell>
          <cell r="C9292" t="str">
            <v>096</v>
          </cell>
        </row>
        <row r="9293">
          <cell r="A9293" t="str">
            <v>V879</v>
          </cell>
          <cell r="B9293" t="str">
            <v>PERSONA LESION. EN OTROS ACCID. ESPECIF. DE TRANSP. DE VEHIC. SIN MOTO</v>
          </cell>
          <cell r="C9293" t="str">
            <v>096</v>
          </cell>
        </row>
        <row r="9294">
          <cell r="A9294" t="str">
            <v>V88</v>
          </cell>
          <cell r="B9294" t="str">
            <v>ACCID. NO DE TRANSITO DE TIPO ESPECIF. PERO DONDE SE DESCON. EL MODO D</v>
          </cell>
          <cell r="C9294" t="str">
            <v>096</v>
          </cell>
        </row>
        <row r="9295">
          <cell r="A9295" t="str">
            <v>V880</v>
          </cell>
          <cell r="B9295" t="str">
            <v>PERSONA LESION. POR COLISION ENTRE AUTOM. Y VEHIC. DE MOTOR DE DOS O T</v>
          </cell>
          <cell r="C9295" t="str">
            <v>096</v>
          </cell>
        </row>
        <row r="9296">
          <cell r="A9296" t="str">
            <v>V881</v>
          </cell>
          <cell r="B9296" t="str">
            <v>PERSONA LESION. POR COLISION ENTRE OTROS VEHIC. DE MOTOR Y UN VEHIC. D</v>
          </cell>
          <cell r="C9296" t="str">
            <v>096</v>
          </cell>
        </row>
        <row r="9297">
          <cell r="A9297" t="str">
            <v>V882</v>
          </cell>
          <cell r="B9297" t="str">
            <v>PERSONA LESION. POR COLISION ENTRE AUTOM. Y CAMION. O FURGON. NO DE TR</v>
          </cell>
          <cell r="C9297" t="str">
            <v>096</v>
          </cell>
        </row>
        <row r="9298">
          <cell r="A9298" t="str">
            <v>V883</v>
          </cell>
          <cell r="B9298" t="str">
            <v>PERSONA LESION. POR COLISION ENTRE AUTOM. Y AUTOBUS, NO DE TRANSITO</v>
          </cell>
          <cell r="C9298" t="str">
            <v>096</v>
          </cell>
        </row>
        <row r="9299">
          <cell r="A9299" t="str">
            <v>V884</v>
          </cell>
          <cell r="B9299" t="str">
            <v>PERSONA LESION. POR COLISION ENTRE AUTOM. Y VEHIC. DE TRANSP. PESADO N</v>
          </cell>
          <cell r="C9299" t="str">
            <v>096</v>
          </cell>
        </row>
        <row r="9300">
          <cell r="A9300" t="str">
            <v>V885</v>
          </cell>
          <cell r="B9300" t="str">
            <v>PERSONA LESION. POR COLISION ENTRE VEHIC. DE TRANSP. PESADO Y AUTOBUS</v>
          </cell>
          <cell r="C9300" t="str">
            <v>096</v>
          </cell>
        </row>
        <row r="9301">
          <cell r="A9301" t="str">
            <v>V886</v>
          </cell>
          <cell r="B9301" t="str">
            <v>PERSONA LESION. POR COLISION ENTRE TREN O VEHIC. DE RIELES Y AUTOM. NO</v>
          </cell>
          <cell r="C9301" t="str">
            <v>096</v>
          </cell>
        </row>
        <row r="9302">
          <cell r="A9302" t="str">
            <v>V887</v>
          </cell>
          <cell r="B9302" t="str">
            <v>PERSONA LESION. POR COLISION ENTRE OTROS VEHIC. DE MOTOR ESPECIF. NO D</v>
          </cell>
          <cell r="C9302" t="str">
            <v>096</v>
          </cell>
        </row>
        <row r="9303">
          <cell r="A9303" t="str">
            <v>V888</v>
          </cell>
          <cell r="B9303" t="str">
            <v>PERSONA LESION. EN OTROS ACCID. ESPECIF. DE TRANSP. DE VEHIC. DE MOTOR</v>
          </cell>
          <cell r="C9303" t="str">
            <v>096</v>
          </cell>
        </row>
        <row r="9304">
          <cell r="A9304" t="str">
            <v>V889</v>
          </cell>
          <cell r="B9304" t="str">
            <v>PERSONA LESION. EN OTROS ACCID. ESPECIF. DE TRANSP. DE VEHIC. SIN MOTO</v>
          </cell>
          <cell r="C9304" t="str">
            <v>096</v>
          </cell>
        </row>
        <row r="9305">
          <cell r="A9305" t="str">
            <v>V89</v>
          </cell>
          <cell r="B9305" t="str">
            <v>ACCID. DE VEHICULO DE MOTOR O SIN MOTOR, TIPO DE VEHICULO NO ESPECIFIC</v>
          </cell>
          <cell r="C9305" t="str">
            <v>096</v>
          </cell>
        </row>
        <row r="9306">
          <cell r="A9306" t="str">
            <v>V890</v>
          </cell>
          <cell r="B9306" t="str">
            <v>PERSONA LESION. EN ACCID. NO DE TRANSITO, DE VEHICULO DE MOTOR NO ESPE</v>
          </cell>
          <cell r="C9306" t="str">
            <v>096</v>
          </cell>
        </row>
        <row r="9307">
          <cell r="A9307" t="str">
            <v>V891</v>
          </cell>
          <cell r="B9307" t="str">
            <v>PERSONA LESION. EN ACCID. NO DE TRANSITO, DE VEHICULO SIN MOTOR NO ESP</v>
          </cell>
          <cell r="C9307" t="str">
            <v>096</v>
          </cell>
        </row>
        <row r="9308">
          <cell r="A9308" t="str">
            <v>V892</v>
          </cell>
          <cell r="B9308" t="str">
            <v>PERSONA LESIONADA EN ACCIDENTE DE TRANSITO, DE VEHICULO DE MOTOR NO ES</v>
          </cell>
          <cell r="C9308" t="str">
            <v>096</v>
          </cell>
        </row>
        <row r="9309">
          <cell r="A9309" t="str">
            <v>V893</v>
          </cell>
          <cell r="B9309" t="str">
            <v>PERSONA LESION. EN ACCID. DE TRANSITO, DE VEHICULO SIN MOTOR NO ESPECI</v>
          </cell>
          <cell r="C9309" t="str">
            <v>096</v>
          </cell>
        </row>
        <row r="9310">
          <cell r="A9310" t="str">
            <v>V899</v>
          </cell>
          <cell r="B9310" t="str">
            <v>PERSONA LESIONADA EN ACCIDENTE DE VEHICULO NO ESPECIFICADO</v>
          </cell>
          <cell r="C9310" t="str">
            <v>096</v>
          </cell>
        </row>
        <row r="9311">
          <cell r="A9311" t="str">
            <v>V90</v>
          </cell>
          <cell r="B9311" t="str">
            <v>ACCIDENTE DE EMBARCACION QUE CAUSA AHOGAMIENTO Y SUMERSION</v>
          </cell>
          <cell r="C9311" t="str">
            <v>096</v>
          </cell>
        </row>
        <row r="9312">
          <cell r="A9312" t="str">
            <v>V91</v>
          </cell>
          <cell r="B9312" t="str">
            <v>ACCID. DE EMBARCACION QUE CAUSA OTROS TIPOS DE TRAUMATISMO</v>
          </cell>
          <cell r="C9312" t="str">
            <v>096</v>
          </cell>
        </row>
        <row r="9313">
          <cell r="A9313" t="str">
            <v>V92</v>
          </cell>
          <cell r="B9313" t="str">
            <v>AHOGAMIENTO Y SUMERSION RELACIONADOS CON TRANSP. POR AGUA, SIN ACCID.</v>
          </cell>
          <cell r="C9313" t="str">
            <v>096</v>
          </cell>
        </row>
        <row r="9314">
          <cell r="A9314" t="str">
            <v>V93</v>
          </cell>
          <cell r="B9314" t="str">
            <v>ACCID. EN UNA EMBARC. SIN ACCID. A LA EMBARC. QUE NO CAUSA AHOGAMIENTO</v>
          </cell>
          <cell r="C9314" t="str">
            <v>096</v>
          </cell>
        </row>
        <row r="9315">
          <cell r="A9315" t="str">
            <v>V94</v>
          </cell>
          <cell r="B9315" t="str">
            <v>OTROS ACCIDENTES DE TRANSPORTE POR AGUA, Y LAS NO ESPECIFICADOS</v>
          </cell>
          <cell r="C9315" t="str">
            <v>096</v>
          </cell>
        </row>
        <row r="9316">
          <cell r="A9316" t="str">
            <v>V95</v>
          </cell>
          <cell r="B9316" t="str">
            <v>ACCIDENTE DE AERONAVES DE MOTOR, CON OCUPANTE LESIONADO</v>
          </cell>
          <cell r="C9316" t="str">
            <v>096</v>
          </cell>
        </row>
        <row r="9317">
          <cell r="A9317" t="str">
            <v>V950</v>
          </cell>
          <cell r="B9317" t="str">
            <v>ACCIDENTE DE HELICOPTERO CON OCUPANTE LESIONADO</v>
          </cell>
          <cell r="C9317" t="str">
            <v>096</v>
          </cell>
        </row>
        <row r="9318">
          <cell r="A9318" t="str">
            <v>V951</v>
          </cell>
          <cell r="B9318" t="str">
            <v>ACCID. DE PLANEADOR ULTRA LIVIANO, MICRO LIVIANO O MOTORIZADO, CON OCU</v>
          </cell>
          <cell r="C9318" t="str">
            <v>096</v>
          </cell>
        </row>
        <row r="9319">
          <cell r="A9319" t="str">
            <v>V952</v>
          </cell>
          <cell r="B9319" t="str">
            <v>ACCID. DE OTROS VEHICULOS AEREOS DE ALAS FIJAS, PRIVADOS CON OCUP. LES</v>
          </cell>
          <cell r="C9319" t="str">
            <v>096</v>
          </cell>
        </row>
        <row r="9320">
          <cell r="A9320" t="str">
            <v>V953</v>
          </cell>
          <cell r="B9320" t="str">
            <v>ACCIDENTE DE VEHICULO AEREO DE ALAS FIJAS, COMERCIAL, CON OCUP. LESION</v>
          </cell>
          <cell r="C9320" t="str">
            <v>096</v>
          </cell>
        </row>
        <row r="9321">
          <cell r="A9321" t="str">
            <v>V954</v>
          </cell>
          <cell r="B9321" t="str">
            <v>ACCIDENTE DE NAVE ESPECIAL, CON OCUPANTE LESIONADO</v>
          </cell>
          <cell r="C9321" t="str">
            <v>096</v>
          </cell>
        </row>
        <row r="9322">
          <cell r="A9322" t="str">
            <v>V958</v>
          </cell>
          <cell r="B9322" t="str">
            <v>ACCIDENTE DE OTRAS AERONAVES, CON OCUPANTE LESIONADO</v>
          </cell>
          <cell r="C9322" t="str">
            <v>096</v>
          </cell>
        </row>
        <row r="9323">
          <cell r="A9323" t="str">
            <v>V959</v>
          </cell>
          <cell r="B9323" t="str">
            <v>ACCIDENTE DE AERONAVE NO ESPECIFICADA, CON OCUPANTE LESIONADO</v>
          </cell>
          <cell r="C9323" t="str">
            <v>096</v>
          </cell>
        </row>
        <row r="9324">
          <cell r="A9324" t="str">
            <v>V96</v>
          </cell>
          <cell r="B9324" t="str">
            <v>ACCIDENTE DE AERONAVE SIN MOTOR, CON OCUPANTE LESIONADO</v>
          </cell>
          <cell r="C9324" t="str">
            <v>096</v>
          </cell>
        </row>
        <row r="9325">
          <cell r="A9325" t="str">
            <v>V960</v>
          </cell>
          <cell r="B9325" t="str">
            <v>ACCIDENTE DE GLOBO AEROSTATICO, CON OCUPANTE LESIONADO</v>
          </cell>
          <cell r="C9325" t="str">
            <v>096</v>
          </cell>
        </row>
        <row r="9326">
          <cell r="A9326" t="str">
            <v>V961</v>
          </cell>
          <cell r="B9326" t="str">
            <v>ACCIDENTE DE ALA DELTA, CON OCUPANTE LESIONADO</v>
          </cell>
          <cell r="C9326" t="str">
            <v>096</v>
          </cell>
        </row>
        <row r="9327">
          <cell r="A9327" t="str">
            <v>V962</v>
          </cell>
          <cell r="B9327" t="str">
            <v>ACCIDENTE DE PLANEADOR (SIN MOTOR), CON OCUPANTE LESIONADO</v>
          </cell>
          <cell r="C9327" t="str">
            <v>096</v>
          </cell>
        </row>
        <row r="9328">
          <cell r="A9328" t="str">
            <v>V968</v>
          </cell>
          <cell r="B9328" t="str">
            <v>ACCIDENTE DE OTRAS AERONAVES SIN MOTOR, CON OCUPANTE LESIONADO</v>
          </cell>
          <cell r="C9328" t="str">
            <v>096</v>
          </cell>
        </row>
        <row r="9329">
          <cell r="A9329" t="str">
            <v>V969</v>
          </cell>
          <cell r="B9329" t="str">
            <v>ACCIDENTE DE AERONAVE SIN MOTOR NO ESPECIFICADA, CON OCUPANTE LESION</v>
          </cell>
          <cell r="C9329" t="str">
            <v>096</v>
          </cell>
        </row>
        <row r="9330">
          <cell r="A9330" t="str">
            <v>V97</v>
          </cell>
          <cell r="B9330" t="str">
            <v>OTROS ACCIDENTES DE TRANSPORTE AEREO ESPECIFICADOS</v>
          </cell>
          <cell r="C9330" t="str">
            <v>096</v>
          </cell>
        </row>
        <row r="9331">
          <cell r="A9331" t="str">
            <v>V970</v>
          </cell>
          <cell r="B9331" t="str">
            <v>OCUPANTE DE AERONAVE LESIONADO EN OTROS ACCIDENTES ESPECIF. DE TRANSP</v>
          </cell>
          <cell r="C9331" t="str">
            <v>096</v>
          </cell>
        </row>
        <row r="9332">
          <cell r="A9332" t="str">
            <v>V971</v>
          </cell>
          <cell r="B9332" t="str">
            <v>PERSONA LESIONADA AL SUBIR O BAJAR DE UNA AERONAVE</v>
          </cell>
          <cell r="C9332" t="str">
            <v>096</v>
          </cell>
        </row>
        <row r="9333">
          <cell r="A9333" t="str">
            <v>V972</v>
          </cell>
          <cell r="B9333" t="str">
            <v>PARACAIDISTA LESIONADO EN ACCIDENTE DE TRANSPORTE AEREO</v>
          </cell>
          <cell r="C9333" t="str">
            <v>096</v>
          </cell>
        </row>
        <row r="9334">
          <cell r="A9334" t="str">
            <v>V973</v>
          </cell>
          <cell r="B9334" t="str">
            <v>PERSONA EN TIERRA LESIONADA POR ACCIDENTE DE TRANSPORTE AEREO</v>
          </cell>
          <cell r="C9334" t="str">
            <v>096</v>
          </cell>
        </row>
        <row r="9335">
          <cell r="A9335" t="str">
            <v>V978</v>
          </cell>
          <cell r="B9335" t="str">
            <v>OTROS ACCIDENTES DE TRANSPORTE AEREO, NO CLASIFICADOS EN OTRA PARTE</v>
          </cell>
          <cell r="C9335" t="str">
            <v>096</v>
          </cell>
        </row>
        <row r="9336">
          <cell r="A9336" t="str">
            <v>V98</v>
          </cell>
          <cell r="B9336" t="str">
            <v>OTROS ACCIDENTES DE TRANSPORTE ESPECIFICADOS</v>
          </cell>
          <cell r="C9336" t="str">
            <v>096</v>
          </cell>
        </row>
        <row r="9337">
          <cell r="A9337" t="str">
            <v>V99</v>
          </cell>
          <cell r="B9337" t="str">
            <v>ACCIDENTE DE TRANSPORTE NO ESPECIFICADO</v>
          </cell>
          <cell r="C9337" t="str">
            <v>096</v>
          </cell>
        </row>
        <row r="9338">
          <cell r="A9338" t="str">
            <v>W00</v>
          </cell>
          <cell r="B9338" t="str">
            <v>CAIDA EN EL MISMO NIVEL POR HIELO O NIEVE</v>
          </cell>
          <cell r="C9338" t="str">
            <v>097</v>
          </cell>
        </row>
        <row r="9339">
          <cell r="A9339" t="str">
            <v>W01</v>
          </cell>
          <cell r="B9339" t="str">
            <v>CAIDA EN EL MISMO NIVEL POR DESLIZAMIENTO, TROPEZON Y TRASPIE</v>
          </cell>
          <cell r="C9339" t="str">
            <v>097</v>
          </cell>
        </row>
        <row r="9340">
          <cell r="A9340" t="str">
            <v>W02</v>
          </cell>
          <cell r="B9340" t="str">
            <v>CAIDA POR PATINES PARA HIELO, ESQUIS, PATINES DE RUEDAS O PATINETA</v>
          </cell>
          <cell r="C9340" t="str">
            <v>097</v>
          </cell>
        </row>
        <row r="9341">
          <cell r="A9341" t="str">
            <v>W03</v>
          </cell>
          <cell r="B9341" t="str">
            <v>OTRAS CAIDAS EN EL MISMO NIVEL POR COLISION CON O POR EMPUJON DE OTRA</v>
          </cell>
          <cell r="C9341" t="str">
            <v>097</v>
          </cell>
        </row>
        <row r="9342">
          <cell r="A9342" t="str">
            <v>W04</v>
          </cell>
          <cell r="B9342" t="str">
            <v>CAIDA AL SER TRASLADADO O SOSTENIDO POR OTRAS PERSONAS</v>
          </cell>
          <cell r="C9342" t="str">
            <v>097</v>
          </cell>
        </row>
        <row r="9343">
          <cell r="A9343" t="str">
            <v>W05</v>
          </cell>
          <cell r="B9343" t="str">
            <v>CAIDA QUE IMPLICA SILLA DE RUEDAS</v>
          </cell>
          <cell r="C9343" t="str">
            <v>097</v>
          </cell>
        </row>
        <row r="9344">
          <cell r="A9344" t="str">
            <v>W06</v>
          </cell>
          <cell r="B9344" t="str">
            <v>CAIDA QUE IMPLICA CAMA</v>
          </cell>
          <cell r="C9344" t="str">
            <v>097</v>
          </cell>
        </row>
        <row r="9345">
          <cell r="A9345" t="str">
            <v>W07</v>
          </cell>
          <cell r="B9345" t="str">
            <v>CAIDA QUE IMPLICA SILLA</v>
          </cell>
          <cell r="C9345" t="str">
            <v>097</v>
          </cell>
        </row>
        <row r="9346">
          <cell r="A9346" t="str">
            <v>W08</v>
          </cell>
          <cell r="B9346" t="str">
            <v>CAIDA QUE IMPLICA OTRO MUEBLE</v>
          </cell>
          <cell r="C9346" t="str">
            <v>097</v>
          </cell>
        </row>
        <row r="9347">
          <cell r="A9347" t="str">
            <v>W09</v>
          </cell>
          <cell r="B9347" t="str">
            <v>CAIDA QUE IMPLICA EQUIPOS PARA JUEGOS INFANTILES</v>
          </cell>
          <cell r="C9347" t="str">
            <v>097</v>
          </cell>
        </row>
        <row r="9348">
          <cell r="A9348" t="str">
            <v>W10</v>
          </cell>
          <cell r="B9348" t="str">
            <v>CAIDA EN O DESDE ESCALERA Y ESCALONES</v>
          </cell>
          <cell r="C9348" t="str">
            <v>097</v>
          </cell>
        </row>
        <row r="9349">
          <cell r="A9349" t="str">
            <v>W11</v>
          </cell>
          <cell r="B9349" t="str">
            <v>CAIDA EN O DESDE ESCALERAS MANUALES</v>
          </cell>
          <cell r="C9349" t="str">
            <v>097</v>
          </cell>
        </row>
        <row r="9350">
          <cell r="A9350" t="str">
            <v>W12</v>
          </cell>
          <cell r="B9350" t="str">
            <v>CAIDA EN O DESDE ANDAMIO</v>
          </cell>
          <cell r="C9350" t="str">
            <v>097</v>
          </cell>
        </row>
        <row r="9351">
          <cell r="A9351" t="str">
            <v>W13</v>
          </cell>
          <cell r="B9351" t="str">
            <v>CAIDA DESDE, FUERA O A TRAVES DE UN EDIFICIO U OTRA CONSTRUCCION</v>
          </cell>
          <cell r="C9351" t="str">
            <v>097</v>
          </cell>
        </row>
        <row r="9352">
          <cell r="A9352" t="str">
            <v>W14</v>
          </cell>
          <cell r="B9352" t="str">
            <v>CAIDA DESDE UN ARBOL</v>
          </cell>
          <cell r="C9352" t="str">
            <v>097</v>
          </cell>
        </row>
        <row r="9353">
          <cell r="A9353" t="str">
            <v>W15</v>
          </cell>
          <cell r="B9353" t="str">
            <v>CAIDA DESDE PEÑASCO</v>
          </cell>
          <cell r="C9353" t="str">
            <v>097</v>
          </cell>
        </row>
        <row r="9354">
          <cell r="A9354" t="str">
            <v>W16</v>
          </cell>
          <cell r="B9354" t="str">
            <v>SALTO O ZAMBULLIDA DENTRO DEL AGUA QUE CAUSA OTRO TRAUMATISMO SIN</v>
          </cell>
          <cell r="C9354" t="str">
            <v>097</v>
          </cell>
        </row>
        <row r="9355">
          <cell r="A9355" t="str">
            <v>W17</v>
          </cell>
          <cell r="B9355" t="str">
            <v>OTRAS CAIDAS DE UN NIVEL A OTRO</v>
          </cell>
          <cell r="C9355" t="str">
            <v>097</v>
          </cell>
        </row>
        <row r="9356">
          <cell r="A9356" t="str">
            <v>W18</v>
          </cell>
          <cell r="B9356" t="str">
            <v>OTRAS CAIDAS EN EL MISMO NIVEL</v>
          </cell>
          <cell r="C9356" t="str">
            <v>097</v>
          </cell>
        </row>
        <row r="9357">
          <cell r="A9357" t="str">
            <v>W19</v>
          </cell>
          <cell r="B9357" t="str">
            <v>CAIDA NO ESPECIFICADA</v>
          </cell>
          <cell r="C9357" t="str">
            <v>097</v>
          </cell>
        </row>
        <row r="9358">
          <cell r="A9358" t="str">
            <v>W20</v>
          </cell>
          <cell r="B9358" t="str">
            <v>GOLPE POR OBJETO ARROJADO, PROYECTADO O QUE CAE</v>
          </cell>
          <cell r="C9358" t="str">
            <v>103</v>
          </cell>
        </row>
        <row r="9359">
          <cell r="A9359" t="str">
            <v>W21</v>
          </cell>
          <cell r="B9359" t="str">
            <v>GOLPE CONTRA O GOPEADO POR EQUIPO PARA DEPORTE</v>
          </cell>
          <cell r="C9359" t="str">
            <v>103</v>
          </cell>
        </row>
        <row r="9360">
          <cell r="A9360" t="str">
            <v>W22</v>
          </cell>
          <cell r="B9360" t="str">
            <v>GOLPE CONTRA O GOLPEADO POR OTROS OBJETOS</v>
          </cell>
          <cell r="C9360" t="str">
            <v>103</v>
          </cell>
        </row>
        <row r="9361">
          <cell r="A9361" t="str">
            <v>W23</v>
          </cell>
          <cell r="B9361" t="str">
            <v>ATRAPADO, APLASTADO, TRABADO O APRETADO EN O ENTRE OBJETOS</v>
          </cell>
          <cell r="C9361" t="str">
            <v>103</v>
          </cell>
        </row>
        <row r="9362">
          <cell r="A9362" t="str">
            <v>W24</v>
          </cell>
          <cell r="B9362" t="str">
            <v>CONTACTO TRAUMATICO CON DISPOSITIVOS DE ELEVACION Y TRANSMISION, NO</v>
          </cell>
          <cell r="C9362" t="str">
            <v>103</v>
          </cell>
        </row>
        <row r="9363">
          <cell r="A9363" t="str">
            <v>W25</v>
          </cell>
          <cell r="B9363" t="str">
            <v>CONTACTO TRAUMATICO CON VIDRIO CORTANTE</v>
          </cell>
          <cell r="C9363" t="str">
            <v>103</v>
          </cell>
        </row>
        <row r="9364">
          <cell r="A9364" t="str">
            <v>W26</v>
          </cell>
          <cell r="B9364" t="str">
            <v>CONTACTO TRAUMATICO CON CUCHILLO, ESPADA, DAGA O PUÑAL</v>
          </cell>
          <cell r="C9364" t="str">
            <v>103</v>
          </cell>
        </row>
        <row r="9365">
          <cell r="A9365" t="str">
            <v>W27</v>
          </cell>
          <cell r="B9365" t="str">
            <v>CONTACTO TRAUMATICO CON HERRAMIENTAS MANUALES SIN MOTOR</v>
          </cell>
          <cell r="C9365" t="str">
            <v>103</v>
          </cell>
        </row>
        <row r="9366">
          <cell r="A9366" t="str">
            <v>W28</v>
          </cell>
          <cell r="B9366" t="str">
            <v>CONTACTO TRAUMATICO CON CORTADORA DE CESPED, CON MOTOR</v>
          </cell>
          <cell r="C9366" t="str">
            <v>103</v>
          </cell>
        </row>
        <row r="9367">
          <cell r="A9367" t="str">
            <v>W29</v>
          </cell>
          <cell r="B9367" t="str">
            <v>CONTACTO TRAUMT. CON OTRAS HERRAMIENTAS MANUALES Y ARTEF. DEL HOGAR</v>
          </cell>
          <cell r="C9367" t="str">
            <v>103</v>
          </cell>
        </row>
        <row r="9368">
          <cell r="A9368" t="str">
            <v>W30</v>
          </cell>
          <cell r="B9368" t="str">
            <v>CONTACTO TRAUMATICO CON MAQUINARIA AGRICOLA</v>
          </cell>
          <cell r="C9368" t="str">
            <v>103</v>
          </cell>
        </row>
        <row r="9369">
          <cell r="A9369" t="str">
            <v>W31</v>
          </cell>
          <cell r="B9369" t="str">
            <v>CONTACTO TRAUMATICO CON OTRAS MAQUINARIAS, Y LAS NO ESPECIFICADAS</v>
          </cell>
          <cell r="C9369" t="str">
            <v>103</v>
          </cell>
        </row>
        <row r="9370">
          <cell r="A9370" t="str">
            <v>W32</v>
          </cell>
          <cell r="B9370" t="str">
            <v>DISPARO DE ARMA CORTA</v>
          </cell>
          <cell r="C9370" t="str">
            <v>103</v>
          </cell>
        </row>
        <row r="9371">
          <cell r="A9371" t="str">
            <v>W33</v>
          </cell>
          <cell r="B9371" t="str">
            <v>DISPARO DE RIFLE, ESCOPETA Y ARMA LARGA</v>
          </cell>
          <cell r="C9371" t="str">
            <v>103</v>
          </cell>
        </row>
        <row r="9372">
          <cell r="A9372" t="str">
            <v>W34</v>
          </cell>
          <cell r="B9372" t="str">
            <v>DISPARO DE OTRAS ARMAS DE FUEGO, Y LAS NO ESPECIFIACDAS</v>
          </cell>
          <cell r="C9372" t="str">
            <v>103</v>
          </cell>
        </row>
        <row r="9373">
          <cell r="A9373" t="str">
            <v>W35</v>
          </cell>
          <cell r="B9373" t="str">
            <v>EXPLOSION Y ROTURA DE CALDERA</v>
          </cell>
          <cell r="C9373" t="str">
            <v>103</v>
          </cell>
        </row>
        <row r="9374">
          <cell r="A9374" t="str">
            <v>W36</v>
          </cell>
          <cell r="B9374" t="str">
            <v>EXPLOSION Y ROTURA DE CILINDRO CON GAS</v>
          </cell>
          <cell r="C9374" t="str">
            <v>103</v>
          </cell>
        </row>
        <row r="9375">
          <cell r="A9375" t="str">
            <v>W37</v>
          </cell>
          <cell r="B9375" t="str">
            <v>EXPLOSION Y ROTURA DE NEUMATICO, TUBO O MANGUERA DE GOMA PRESURIZADA</v>
          </cell>
          <cell r="C9375" t="str">
            <v>103</v>
          </cell>
        </row>
        <row r="9376">
          <cell r="A9376" t="str">
            <v>W38</v>
          </cell>
          <cell r="B9376" t="str">
            <v>EXPLOSION Y ROTURA DE OTROS DISPOSITIVOS PRESURIZADOS ESPECIFICADOS</v>
          </cell>
          <cell r="C9376" t="str">
            <v>103</v>
          </cell>
        </row>
        <row r="9377">
          <cell r="A9377" t="str">
            <v>W39</v>
          </cell>
          <cell r="B9377" t="str">
            <v>EXPLOSION DE FUEGOS ARTIFICIALES</v>
          </cell>
          <cell r="C9377" t="str">
            <v>103</v>
          </cell>
        </row>
        <row r="9378">
          <cell r="A9378" t="str">
            <v>W40</v>
          </cell>
          <cell r="B9378" t="str">
            <v>EXPLOSION DE OTROS MATERIALES</v>
          </cell>
          <cell r="C9378" t="str">
            <v>103</v>
          </cell>
        </row>
        <row r="9379">
          <cell r="A9379" t="str">
            <v>W41</v>
          </cell>
          <cell r="B9379" t="str">
            <v>EXPLOSION A CHORRO DE ALTA PRESION</v>
          </cell>
          <cell r="C9379" t="str">
            <v>103</v>
          </cell>
        </row>
        <row r="9380">
          <cell r="A9380" t="str">
            <v>W42</v>
          </cell>
          <cell r="B9380" t="str">
            <v>EXPOSICION AL RUIDO</v>
          </cell>
          <cell r="C9380" t="str">
            <v>103</v>
          </cell>
        </row>
        <row r="9381">
          <cell r="A9381" t="str">
            <v>W43</v>
          </cell>
          <cell r="B9381" t="str">
            <v>EXPOSICION A VIBRACIONES</v>
          </cell>
          <cell r="C9381" t="str">
            <v>103</v>
          </cell>
        </row>
        <row r="9382">
          <cell r="A9382" t="str">
            <v>W44</v>
          </cell>
          <cell r="B9382" t="str">
            <v>CUERPO EXTRAÑO QUE PENETRA POR EL OJO U ORIFICIO NATURAL</v>
          </cell>
          <cell r="C9382" t="str">
            <v>103</v>
          </cell>
        </row>
        <row r="9383">
          <cell r="A9383" t="str">
            <v>W45</v>
          </cell>
          <cell r="B9383" t="str">
            <v>CUERPO EXTRAÑO QUE PENETRA A TRAVES DE LA PIEL</v>
          </cell>
          <cell r="C9383" t="str">
            <v>103</v>
          </cell>
        </row>
        <row r="9384">
          <cell r="A9384" t="str">
            <v>W49</v>
          </cell>
          <cell r="B9384" t="str">
            <v>EXPOSICION A OTRAS FUERZAS MECANICAS INANIMADAS, Y LAS NO ESPECIFICADA</v>
          </cell>
          <cell r="C9384" t="str">
            <v>103</v>
          </cell>
        </row>
        <row r="9385">
          <cell r="A9385" t="str">
            <v>W50</v>
          </cell>
          <cell r="B9385" t="str">
            <v>APORREO, GOLPE, MORDEDURA, PATADA, RASGUÑO O TORCEDURA INFLIGIDOS</v>
          </cell>
          <cell r="C9385" t="str">
            <v>103</v>
          </cell>
        </row>
        <row r="9386">
          <cell r="A9386" t="str">
            <v>W51</v>
          </cell>
          <cell r="B9386" t="str">
            <v>CHOQUE O EMPELLON CONTRA OTRA PERSONA</v>
          </cell>
          <cell r="C9386" t="str">
            <v>103</v>
          </cell>
        </row>
        <row r="9387">
          <cell r="A9387" t="str">
            <v>W52</v>
          </cell>
          <cell r="B9387" t="str">
            <v>PERSONA APLASTADA, EMPUJADA O PISOTEADA POR UNA MULTITUD O ESTAMPIDA</v>
          </cell>
          <cell r="C9387" t="str">
            <v>103</v>
          </cell>
        </row>
        <row r="9388">
          <cell r="A9388" t="str">
            <v>W53</v>
          </cell>
          <cell r="B9388" t="str">
            <v>MORDEDURA DE RATA</v>
          </cell>
          <cell r="C9388" t="str">
            <v>103</v>
          </cell>
        </row>
        <row r="9389">
          <cell r="A9389" t="str">
            <v>W54</v>
          </cell>
          <cell r="B9389" t="str">
            <v>MORDEDURA O ATAQUE DE PERRO</v>
          </cell>
          <cell r="C9389" t="str">
            <v>103</v>
          </cell>
        </row>
        <row r="9390">
          <cell r="A9390" t="str">
            <v>W55</v>
          </cell>
          <cell r="B9390" t="str">
            <v>MORDEDURA O ATAQUE DE OTROS MAMIFEROS</v>
          </cell>
          <cell r="C9390" t="str">
            <v>103</v>
          </cell>
        </row>
        <row r="9391">
          <cell r="A9391" t="str">
            <v>W56</v>
          </cell>
          <cell r="B9391" t="str">
            <v>CONTACTO TRAUMATICO CON ANIMALES MARINOS</v>
          </cell>
          <cell r="C9391" t="str">
            <v>103</v>
          </cell>
        </row>
        <row r="9392">
          <cell r="A9392" t="str">
            <v>W57</v>
          </cell>
          <cell r="B9392" t="str">
            <v>MORDEDURA O PICADURA DE UNSECTO Y OTROS ARTROPODOS NO VENENOSOS</v>
          </cell>
          <cell r="C9392" t="str">
            <v>103</v>
          </cell>
        </row>
        <row r="9393">
          <cell r="A9393" t="str">
            <v>W58</v>
          </cell>
          <cell r="B9393" t="str">
            <v>MORDEDURA O ATAQUE DE COCODRILO O CAIMAN</v>
          </cell>
          <cell r="C9393" t="str">
            <v>103</v>
          </cell>
        </row>
        <row r="9394">
          <cell r="A9394" t="str">
            <v>W59</v>
          </cell>
          <cell r="B9394" t="str">
            <v>MORDEDURA O APLASTAMIENTO POR OTROS REPTILES</v>
          </cell>
          <cell r="C9394" t="str">
            <v>103</v>
          </cell>
        </row>
        <row r="9395">
          <cell r="A9395" t="str">
            <v>W60</v>
          </cell>
          <cell r="B9395" t="str">
            <v>CONTACTO TRAUMATICO CON AGUIJONES, ESPINAS U HOJAS CORTANTES DE PLANTA</v>
          </cell>
          <cell r="C9395" t="str">
            <v>103</v>
          </cell>
        </row>
        <row r="9396">
          <cell r="A9396" t="str">
            <v>W64</v>
          </cell>
          <cell r="B9396" t="str">
            <v>EXPOSICION A OTRAS FUERZAS MECANICAS ANIMADAS, Y LAS NO ESPECIFICADAS</v>
          </cell>
          <cell r="C9396" t="str">
            <v>103</v>
          </cell>
        </row>
        <row r="9397">
          <cell r="A9397" t="str">
            <v>W65</v>
          </cell>
          <cell r="B9397" t="str">
            <v>AHOGAMIENTO Y SUMERSION MIETRAS SE ESTA EN LA BAÑERA</v>
          </cell>
          <cell r="C9397" t="str">
            <v>098</v>
          </cell>
        </row>
        <row r="9398">
          <cell r="A9398" t="str">
            <v>W66</v>
          </cell>
          <cell r="B9398" t="str">
            <v>AHOGAMIENTO Y SUMERSION CONSECUTIVO A CAIDA EN LA BEÑERA</v>
          </cell>
          <cell r="C9398" t="str">
            <v>098</v>
          </cell>
        </row>
        <row r="9399">
          <cell r="A9399" t="str">
            <v>W67</v>
          </cell>
          <cell r="B9399" t="str">
            <v>AHOGAMIENTO Y SUMERSION MIETRAS SE ESTA EN UNA PISCINA</v>
          </cell>
          <cell r="C9399" t="str">
            <v>098</v>
          </cell>
        </row>
        <row r="9400">
          <cell r="A9400" t="str">
            <v>W68</v>
          </cell>
          <cell r="B9400" t="str">
            <v>AHOGAMIENTO Y SUMERSION CONSECUTIVO A CAIDA EN UNA PISCINA</v>
          </cell>
          <cell r="C9400" t="str">
            <v>098</v>
          </cell>
        </row>
        <row r="9401">
          <cell r="A9401" t="str">
            <v>W69</v>
          </cell>
          <cell r="B9401" t="str">
            <v>AHOGAMIENTO Y SUMERSION MIENTRAS SE ESTA EN AGUAS NATURALES</v>
          </cell>
          <cell r="C9401" t="str">
            <v>098</v>
          </cell>
        </row>
        <row r="9402">
          <cell r="A9402" t="str">
            <v>W70</v>
          </cell>
          <cell r="B9402" t="str">
            <v>AHOGAMIENTO Y SUMERSION POSTERIOR A CAIDA EN AGUAS NATURALES</v>
          </cell>
          <cell r="C9402" t="str">
            <v>098</v>
          </cell>
        </row>
        <row r="9403">
          <cell r="A9403" t="str">
            <v>W73</v>
          </cell>
          <cell r="B9403" t="str">
            <v>OTROS AHOGAMIENTOS Y SUMERSIONES ESPECIFICADOS</v>
          </cell>
          <cell r="C9403" t="str">
            <v>098</v>
          </cell>
        </row>
        <row r="9404">
          <cell r="A9404" t="str">
            <v>W74</v>
          </cell>
          <cell r="B9404" t="str">
            <v>AHOGAMIENTO Y SUMERSION NO ESPECIFICADOS</v>
          </cell>
          <cell r="C9404" t="str">
            <v>098</v>
          </cell>
        </row>
        <row r="9405">
          <cell r="A9405" t="str">
            <v>W75</v>
          </cell>
          <cell r="B9405" t="str">
            <v>SOFOCACION Y ESTRANGULAMIENTO ACCIDENTAL EN LA CAMA</v>
          </cell>
          <cell r="C9405" t="str">
            <v>103</v>
          </cell>
        </row>
        <row r="9406">
          <cell r="A9406" t="str">
            <v>W76</v>
          </cell>
          <cell r="B9406" t="str">
            <v>OTROS ESTRANGULAMIENTOS Y AHORCAMIENTOS ACCIDENTALES</v>
          </cell>
          <cell r="C9406" t="str">
            <v>103</v>
          </cell>
        </row>
        <row r="9407">
          <cell r="A9407" t="str">
            <v>W77</v>
          </cell>
          <cell r="B9407" t="str">
            <v>OBSTRUCCION DE LA RESPIRACION DEBIDA A HUNDIMIENTO, CAIDA DE TIERRA U</v>
          </cell>
          <cell r="C9407" t="str">
            <v>103</v>
          </cell>
        </row>
        <row r="9408">
          <cell r="A9408" t="str">
            <v>W78</v>
          </cell>
          <cell r="B9408" t="str">
            <v>INHALACION DE CONTENIDOS GASTRICOS</v>
          </cell>
          <cell r="C9408" t="str">
            <v>103</v>
          </cell>
        </row>
        <row r="9409">
          <cell r="A9409" t="str">
            <v>W79</v>
          </cell>
          <cell r="B9409" t="str">
            <v>INHALACION E INGESTION DE ALIMENTO QUE CAUSA OBSTR. DE LAS VIAS RESPIR</v>
          </cell>
          <cell r="C9409" t="str">
            <v>103</v>
          </cell>
        </row>
        <row r="9410">
          <cell r="A9410" t="str">
            <v>W80</v>
          </cell>
          <cell r="B9410" t="str">
            <v>INHALACION E INGESTION DE OTROS OBJETOS QUE CAUSAN OBST. EN LAS VIAS R</v>
          </cell>
          <cell r="C9410" t="str">
            <v>103</v>
          </cell>
        </row>
        <row r="9411">
          <cell r="A9411" t="str">
            <v>W81</v>
          </cell>
          <cell r="B9411" t="str">
            <v>CONFINADO O ATRAPADO EN UN AMBIENTE CON BAJO CONTENIDO DE OXIGENO</v>
          </cell>
          <cell r="C9411" t="str">
            <v>103</v>
          </cell>
        </row>
        <row r="9412">
          <cell r="A9412" t="str">
            <v>W83</v>
          </cell>
          <cell r="B9412" t="str">
            <v>OTRAS OBSTRUCCIONES ESPECIFICADAS DE LA RESPIRACION</v>
          </cell>
          <cell r="C9412" t="str">
            <v>103</v>
          </cell>
        </row>
        <row r="9413">
          <cell r="A9413" t="str">
            <v>W84</v>
          </cell>
          <cell r="B9413" t="str">
            <v>OBSTRUCCION NO ESPECIFICADA DE LA RESPIRACION</v>
          </cell>
          <cell r="C9413" t="str">
            <v>103</v>
          </cell>
        </row>
        <row r="9414">
          <cell r="A9414" t="str">
            <v>W85</v>
          </cell>
          <cell r="B9414" t="str">
            <v>EXPOSICION A LINEAS DE TRANSMISION ELETRICA</v>
          </cell>
          <cell r="C9414" t="str">
            <v>103</v>
          </cell>
        </row>
        <row r="9415">
          <cell r="A9415" t="str">
            <v>W86</v>
          </cell>
          <cell r="B9415" t="str">
            <v>EXPOSICION A OTRAS CORRIENTES ELETRICAS ESPECIFICADAS</v>
          </cell>
          <cell r="C9415" t="str">
            <v>103</v>
          </cell>
        </row>
        <row r="9416">
          <cell r="A9416" t="str">
            <v>W87</v>
          </cell>
          <cell r="B9416" t="str">
            <v>EXPOSICION A CORRIENTE ELETRICA NO ESPECIFICADA</v>
          </cell>
          <cell r="C9416" t="str">
            <v>103</v>
          </cell>
        </row>
        <row r="9417">
          <cell r="A9417" t="str">
            <v>W88</v>
          </cell>
          <cell r="B9417" t="str">
            <v>EXPOSICION A RADIACION IONIZANTE</v>
          </cell>
          <cell r="C9417" t="str">
            <v>103</v>
          </cell>
        </row>
        <row r="9418">
          <cell r="A9418" t="str">
            <v>W89</v>
          </cell>
          <cell r="B9418" t="str">
            <v>EXPOSICION A FUENTE DE LUZ VISIBLE Y ULTRAVIOLETA, DE ORIGEN ARTIFICIA</v>
          </cell>
          <cell r="C9418" t="str">
            <v>103</v>
          </cell>
        </row>
        <row r="9419">
          <cell r="A9419" t="str">
            <v>W90</v>
          </cell>
          <cell r="B9419" t="str">
            <v>EXPOSICION A OTROS TIPOS DE RADIACION NO IONIZANTE</v>
          </cell>
          <cell r="C9419" t="str">
            <v>103</v>
          </cell>
        </row>
        <row r="9420">
          <cell r="A9420" t="str">
            <v>W91</v>
          </cell>
          <cell r="B9420" t="str">
            <v>EXPOSICION A RADIACION DE TIPO NO ESPECIFICADO</v>
          </cell>
          <cell r="C9420" t="str">
            <v>103</v>
          </cell>
        </row>
        <row r="9421">
          <cell r="A9421" t="str">
            <v>W92</v>
          </cell>
          <cell r="B9421" t="str">
            <v>EXPOSICION A CALOR EXCESIVO DE ORIGEN ARTIFICIAL</v>
          </cell>
          <cell r="C9421" t="str">
            <v>103</v>
          </cell>
        </row>
        <row r="9422">
          <cell r="A9422" t="str">
            <v>W93</v>
          </cell>
          <cell r="B9422" t="str">
            <v>EXPOSICION A FRIO EXCESIVO DE ORIGEN ARTIFICIAL</v>
          </cell>
          <cell r="C9422" t="str">
            <v>103</v>
          </cell>
        </row>
        <row r="9423">
          <cell r="A9423" t="str">
            <v>W94</v>
          </cell>
          <cell r="B9423" t="str">
            <v>EXPOSICION A PRESION DE AIRE ALTA Y BAJA Y A CAMBIOS EN LA PRESION DEL</v>
          </cell>
          <cell r="C9423" t="str">
            <v>103</v>
          </cell>
        </row>
        <row r="9424">
          <cell r="A9424" t="str">
            <v>W990</v>
          </cell>
          <cell r="B9424" t="str">
            <v>EXPOSICION A OTROS FACTORES AMBIENTALES Y A LOS NO ESPEC. DE ORIG. ART</v>
          </cell>
          <cell r="C9424" t="str">
            <v>103</v>
          </cell>
        </row>
        <row r="9425">
          <cell r="A9425" t="str">
            <v>X00</v>
          </cell>
          <cell r="B9425" t="str">
            <v>EXPOSICION A FUEGO NO CONTROLADO EN EDIFICIO U OTRA CONSTRUCCION</v>
          </cell>
          <cell r="C9425" t="str">
            <v>099</v>
          </cell>
        </row>
        <row r="9426">
          <cell r="A9426" t="str">
            <v>X01</v>
          </cell>
          <cell r="B9426" t="str">
            <v>EXPOSIC. A FUEGO NO CONTROLADO EN LUGAR QUE NO ES EDIFICIO U OTRA CONS</v>
          </cell>
          <cell r="C9426" t="str">
            <v>099</v>
          </cell>
        </row>
        <row r="9427">
          <cell r="A9427" t="str">
            <v>X02</v>
          </cell>
          <cell r="B9427" t="str">
            <v>EXPOSICION A FUEGO CONTROLADO EN EDIFICIO U OTRA CONSTRUCION</v>
          </cell>
          <cell r="C9427" t="str">
            <v>099</v>
          </cell>
        </row>
        <row r="9428">
          <cell r="A9428" t="str">
            <v>X03</v>
          </cell>
          <cell r="B9428" t="str">
            <v>EXPOSICION A FUEGO CONTROLADO EN LUGAR QUE NO ES EDIFICIO U OTRA CONST</v>
          </cell>
          <cell r="C9428" t="str">
            <v>099</v>
          </cell>
        </row>
        <row r="9429">
          <cell r="A9429" t="str">
            <v>X04</v>
          </cell>
          <cell r="B9429" t="str">
            <v>EXPOSICION A IGNICION DE MATERIAL ALTAMENTE INFLAMABLE</v>
          </cell>
          <cell r="C9429" t="str">
            <v>099</v>
          </cell>
        </row>
        <row r="9430">
          <cell r="A9430" t="str">
            <v>X05</v>
          </cell>
          <cell r="B9430" t="str">
            <v>EXPOSICION A IGNICION O FUSION DE ROPAS DE DORMIR</v>
          </cell>
          <cell r="C9430" t="str">
            <v>099</v>
          </cell>
        </row>
        <row r="9431">
          <cell r="A9431" t="str">
            <v>X06</v>
          </cell>
          <cell r="B9431" t="str">
            <v>EXPOSICION A IGNICION O FUSION DE OTRAS ROPAS Y ACCESORIOS</v>
          </cell>
          <cell r="C9431" t="str">
            <v>099</v>
          </cell>
        </row>
        <row r="9432">
          <cell r="A9432" t="str">
            <v>X08</v>
          </cell>
          <cell r="B9432" t="str">
            <v>EXPOSICION A OTROS HUMOS, FUEGOS O LLAMAS ESPECIFICADOS</v>
          </cell>
          <cell r="C9432" t="str">
            <v>099</v>
          </cell>
        </row>
        <row r="9433">
          <cell r="A9433" t="str">
            <v>X09</v>
          </cell>
          <cell r="B9433" t="str">
            <v>EXPOSICION A HUMOS, FUEGOS O LLAMAS NO ESPECIFICADOS</v>
          </cell>
          <cell r="C9433" t="str">
            <v>099</v>
          </cell>
        </row>
        <row r="9434">
          <cell r="A9434" t="str">
            <v>X10</v>
          </cell>
          <cell r="B9434" t="str">
            <v>CONTACTO CON BEBIDAS, ALIMENTOS, GRASA Y ACEITES PARA COCINAR, CALIENT</v>
          </cell>
          <cell r="C9434" t="str">
            <v>103</v>
          </cell>
        </row>
        <row r="9435">
          <cell r="A9435" t="str">
            <v>X11</v>
          </cell>
          <cell r="B9435" t="str">
            <v>CONTACTO CON AGUA CALIENTE CORRIENTE</v>
          </cell>
          <cell r="C9435" t="str">
            <v>103</v>
          </cell>
        </row>
        <row r="9436">
          <cell r="A9436" t="str">
            <v>X12</v>
          </cell>
          <cell r="B9436" t="str">
            <v>CONTACTO CON OTROS LIQUIDOS CALIENTES</v>
          </cell>
          <cell r="C9436" t="str">
            <v>103</v>
          </cell>
        </row>
        <row r="9437">
          <cell r="A9437" t="str">
            <v>X13</v>
          </cell>
          <cell r="B9437" t="str">
            <v>CONTACTO CON VAPOR DE AGUA Y OTROS VAPORES CALIENTES</v>
          </cell>
          <cell r="C9437" t="str">
            <v>103</v>
          </cell>
        </row>
        <row r="9438">
          <cell r="A9438" t="str">
            <v>X14</v>
          </cell>
          <cell r="B9438" t="str">
            <v>CONTACTO CON AIRE Y GASES CALIENTES</v>
          </cell>
          <cell r="C9438" t="str">
            <v>103</v>
          </cell>
        </row>
        <row r="9439">
          <cell r="A9439" t="str">
            <v>X15</v>
          </cell>
          <cell r="B9439" t="str">
            <v>CONTACTO CON UTENSILIOS DOMESTICOS CALIENTE</v>
          </cell>
          <cell r="C9439" t="str">
            <v>103</v>
          </cell>
        </row>
        <row r="9440">
          <cell r="A9440" t="str">
            <v>X16</v>
          </cell>
          <cell r="B9440" t="str">
            <v>CONTACTO CON RADIADORES, CAÑERIAS Y ARTEFACTOS PARA CALEFACCION, CALIE</v>
          </cell>
          <cell r="C9440" t="str">
            <v>103</v>
          </cell>
        </row>
        <row r="9441">
          <cell r="A9441" t="str">
            <v>X17</v>
          </cell>
          <cell r="B9441" t="str">
            <v>CONTACTO CON MAQUINAS, MOTORES Y HERRAMIENTAS CALIENTES</v>
          </cell>
          <cell r="C9441" t="str">
            <v>103</v>
          </cell>
        </row>
        <row r="9442">
          <cell r="A9442" t="str">
            <v>X18</v>
          </cell>
          <cell r="B9442" t="str">
            <v>CONTACTO CON OTROS METALES CALIENTES</v>
          </cell>
          <cell r="C9442" t="str">
            <v>103</v>
          </cell>
        </row>
        <row r="9443">
          <cell r="A9443" t="str">
            <v>X19</v>
          </cell>
          <cell r="B9443" t="str">
            <v>CONTACTO CON OTRAS SUSTANCIAS CALIENTES, Y LAS NO ESPECIFICADAS</v>
          </cell>
          <cell r="C9443" t="str">
            <v>103</v>
          </cell>
        </row>
        <row r="9444">
          <cell r="A9444" t="str">
            <v>X20</v>
          </cell>
          <cell r="B9444" t="str">
            <v>CONTACTO TRAUMATICO CON SERPIENTES Y LAGARTOS VENENOSOS</v>
          </cell>
          <cell r="C9444" t="str">
            <v>103</v>
          </cell>
        </row>
        <row r="9445">
          <cell r="A9445" t="str">
            <v>X21</v>
          </cell>
          <cell r="B9445" t="str">
            <v>CONTACTO TRAUMATICO CON ARAÑAS VENENOSAS</v>
          </cell>
          <cell r="C9445" t="str">
            <v>103</v>
          </cell>
        </row>
        <row r="9446">
          <cell r="A9446" t="str">
            <v>X22</v>
          </cell>
          <cell r="B9446" t="str">
            <v>CONTACTO TRAUMATICO CON ESCORPION</v>
          </cell>
          <cell r="C9446" t="str">
            <v>103</v>
          </cell>
        </row>
        <row r="9447">
          <cell r="A9447" t="str">
            <v>X228</v>
          </cell>
          <cell r="B9447" t="str">
            <v>PORTADOR DE OTRAS ENFERMEDADES INFECCIOSAS</v>
          </cell>
          <cell r="C9447" t="str">
            <v>00</v>
          </cell>
        </row>
        <row r="9448">
          <cell r="A9448" t="str">
            <v>X23</v>
          </cell>
          <cell r="B9448" t="str">
            <v>CONTACTO TRAUMATICO CON AVISPONES, AVISPAS Y ABEJAS</v>
          </cell>
          <cell r="C9448" t="str">
            <v>103</v>
          </cell>
        </row>
        <row r="9449">
          <cell r="A9449" t="str">
            <v>X24</v>
          </cell>
          <cell r="B9449" t="str">
            <v>CONTACTO TRAUMATICO CON CENTIPODOS Y MIRIAPODOS VENENOSOS (TROPIC.)</v>
          </cell>
          <cell r="C9449" t="str">
            <v>103</v>
          </cell>
        </row>
        <row r="9450">
          <cell r="A9450" t="str">
            <v>X25</v>
          </cell>
          <cell r="B9450" t="str">
            <v>CONTACTO TRAUMATICO CON OTROS ARTROPODOS VENENOSOS ESPECIFICADOS</v>
          </cell>
          <cell r="C9450" t="str">
            <v>103</v>
          </cell>
        </row>
        <row r="9451">
          <cell r="A9451" t="str">
            <v>X26</v>
          </cell>
          <cell r="B9451" t="str">
            <v>CONTACTO TRAUMATICO CON ANIMALES Y PLANTAS MARINAS VENENOSOS</v>
          </cell>
          <cell r="C9451" t="str">
            <v>103</v>
          </cell>
        </row>
        <row r="9452">
          <cell r="A9452" t="str">
            <v>X27</v>
          </cell>
          <cell r="B9452" t="str">
            <v>CONTACTO TRAUMATICO CON OTROS ANIMALES VENENOSOS ESPECIFICADOS</v>
          </cell>
          <cell r="C9452" t="str">
            <v>103</v>
          </cell>
        </row>
        <row r="9453">
          <cell r="A9453" t="str">
            <v>X28</v>
          </cell>
          <cell r="B9453" t="str">
            <v>CONTACTO TRAUMATICO CON OTRAS PLANTAS VENENOSAS ESPECIFICADAS</v>
          </cell>
          <cell r="C9453" t="str">
            <v>103</v>
          </cell>
        </row>
        <row r="9454">
          <cell r="A9454" t="str">
            <v>X29</v>
          </cell>
          <cell r="B9454" t="str">
            <v>CONTACTO TRAUMATICO CON ANIMALES Y PLANTAS VENENOSAS NO ESPECIFICADAS</v>
          </cell>
          <cell r="C9454" t="str">
            <v>103</v>
          </cell>
        </row>
        <row r="9455">
          <cell r="A9455" t="str">
            <v>X30</v>
          </cell>
          <cell r="B9455" t="str">
            <v>EXPOSICION AL CALOR NATURAL EXCESIVO</v>
          </cell>
          <cell r="C9455" t="str">
            <v>103</v>
          </cell>
        </row>
        <row r="9456">
          <cell r="A9456" t="str">
            <v>X31</v>
          </cell>
          <cell r="B9456" t="str">
            <v>EXPOSICION AL FRIO NATURAL EXCESIVO</v>
          </cell>
          <cell r="C9456" t="str">
            <v>103</v>
          </cell>
        </row>
        <row r="9457">
          <cell r="A9457" t="str">
            <v>X32</v>
          </cell>
          <cell r="B9457" t="str">
            <v>EXPOSICION A RAYOS SOLARES</v>
          </cell>
          <cell r="C9457" t="str">
            <v>103</v>
          </cell>
        </row>
        <row r="9458">
          <cell r="A9458" t="str">
            <v>X33</v>
          </cell>
          <cell r="B9458" t="str">
            <v>VICTIMA DE RAYO</v>
          </cell>
          <cell r="C9458" t="str">
            <v>103</v>
          </cell>
        </row>
        <row r="9459">
          <cell r="A9459" t="str">
            <v>X34</v>
          </cell>
          <cell r="B9459" t="str">
            <v>VICTIMA DE TERREMOTO</v>
          </cell>
          <cell r="C9459" t="str">
            <v>103</v>
          </cell>
        </row>
        <row r="9460">
          <cell r="A9460" t="str">
            <v>X35</v>
          </cell>
          <cell r="B9460" t="str">
            <v>VICTIMA DE ERUPCION VOLCANICA</v>
          </cell>
          <cell r="C9460" t="str">
            <v>103</v>
          </cell>
        </row>
        <row r="9461">
          <cell r="A9461" t="str">
            <v>X36</v>
          </cell>
          <cell r="B9461" t="str">
            <v>VICTIMA DE AVALANCHA, DERRUMBE Y OTROS MOVIMIENTOS DE TIERRA</v>
          </cell>
          <cell r="C9461" t="str">
            <v>103</v>
          </cell>
        </row>
        <row r="9462">
          <cell r="A9462" t="str">
            <v>X37</v>
          </cell>
          <cell r="B9462" t="str">
            <v>VICTIMA DE TORMENTA CATACLISMICA</v>
          </cell>
          <cell r="C9462" t="str">
            <v>103</v>
          </cell>
        </row>
        <row r="9463">
          <cell r="A9463" t="str">
            <v>X38</v>
          </cell>
          <cell r="B9463" t="str">
            <v>VICTIMA DE INUNDACION</v>
          </cell>
          <cell r="C9463" t="str">
            <v>103</v>
          </cell>
        </row>
        <row r="9464">
          <cell r="A9464" t="str">
            <v>X39</v>
          </cell>
          <cell r="B9464" t="str">
            <v>EXPOSICION A OTRAS FUERZAS DE LA NATURALEZA, Y LAS NO ESPECIFICADAS</v>
          </cell>
          <cell r="C9464" t="str">
            <v>103</v>
          </cell>
        </row>
        <row r="9465">
          <cell r="A9465" t="str">
            <v>X40</v>
          </cell>
          <cell r="B9465" t="str">
            <v>ENVENENAM. ACCID. POR, Y EXPOSIC. ANALGESICOS NO NARCOTICOS, ANTIPIRET</v>
          </cell>
          <cell r="C9465" t="str">
            <v>100</v>
          </cell>
        </row>
        <row r="9466">
          <cell r="A9466" t="str">
            <v>X41</v>
          </cell>
          <cell r="B9466" t="str">
            <v>ENVEN. ACCID. POR Y EXPOS. A DROGAS ANTIEPIL. SEDANT. HIPN. ANTIPARK.</v>
          </cell>
          <cell r="C9466" t="str">
            <v>100</v>
          </cell>
        </row>
        <row r="9467">
          <cell r="A9467" t="str">
            <v>X42</v>
          </cell>
          <cell r="B9467" t="str">
            <v>ENVEN. ACCID. POR, Y EXPOS. A NARCOT. Y PSICODIS. (ALUCIN) NO CLAS. EN</v>
          </cell>
          <cell r="C9467" t="str">
            <v>100</v>
          </cell>
        </row>
        <row r="9468">
          <cell r="A9468" t="str">
            <v>X43</v>
          </cell>
          <cell r="B9468" t="str">
            <v>ENVEN. ACCID. POR, Y EXPOS. A OTRAS DROGAS QUE ACTUAN SOBRE EL SIST. N</v>
          </cell>
          <cell r="C9468" t="str">
            <v>100</v>
          </cell>
        </row>
        <row r="9469">
          <cell r="A9469" t="str">
            <v>X44</v>
          </cell>
          <cell r="B9469" t="str">
            <v>ENVEN. ACCID. POR, Y EXPOS. A OTRAS DROGAS MEDIC. Y SUSTAN. BIOLOG. Y</v>
          </cell>
          <cell r="C9469" t="str">
            <v>100</v>
          </cell>
        </row>
        <row r="9470">
          <cell r="A9470" t="str">
            <v>X45</v>
          </cell>
          <cell r="B9470" t="str">
            <v>ENVENENAMIENTO ACCIDENTAL POR, Y EXPOSICION AL ALCOHOL</v>
          </cell>
          <cell r="C9470" t="str">
            <v>100</v>
          </cell>
        </row>
        <row r="9471">
          <cell r="A9471" t="str">
            <v>X46</v>
          </cell>
          <cell r="B9471" t="str">
            <v>ENVEN. ACCID. POR, Y EXPOS. A DISOLV. ORGAN. E HIDROCARB. HALOGEN. Y S</v>
          </cell>
          <cell r="C9471" t="str">
            <v>100</v>
          </cell>
        </row>
        <row r="9472">
          <cell r="A9472" t="str">
            <v>X47</v>
          </cell>
          <cell r="B9472" t="str">
            <v>ENVENENAMIENTO ACCIDENTAL POR, Y EXPOSICION A OTROS GASES Y VAPORES</v>
          </cell>
          <cell r="C9472" t="str">
            <v>100</v>
          </cell>
        </row>
        <row r="9473">
          <cell r="A9473" t="str">
            <v>X48</v>
          </cell>
          <cell r="B9473" t="str">
            <v>ENVENENAMIENTO ACCIDENTAL POR, Y EXPOSICION A PLAGUICIDAS</v>
          </cell>
          <cell r="C9473" t="str">
            <v>100</v>
          </cell>
        </row>
        <row r="9474">
          <cell r="A9474" t="str">
            <v>X49</v>
          </cell>
          <cell r="B9474" t="str">
            <v>ENVEN. ACCID. POR, EXPOS. A OTROS PRODUC. QUIM. Y SUSTAN. NOCIVAS, Y L</v>
          </cell>
          <cell r="C9474" t="str">
            <v>100</v>
          </cell>
        </row>
        <row r="9475">
          <cell r="A9475" t="str">
            <v>X50</v>
          </cell>
          <cell r="B9475" t="str">
            <v>EXCESO DE ESFUERZO Y MOVIMIENTOS EXTENUANTES Y REPETITIVOS</v>
          </cell>
          <cell r="C9475" t="str">
            <v>103</v>
          </cell>
        </row>
        <row r="9476">
          <cell r="A9476" t="str">
            <v>X51</v>
          </cell>
          <cell r="B9476" t="str">
            <v>VIAJES Y DESPLAZAMIENTOS</v>
          </cell>
          <cell r="C9476" t="str">
            <v>103</v>
          </cell>
        </row>
        <row r="9477">
          <cell r="A9477" t="str">
            <v>X52</v>
          </cell>
          <cell r="B9477" t="str">
            <v>PERMANENCIA PROLONGADA EN AMBIENTE SIN GRAVEDAD</v>
          </cell>
          <cell r="C9477" t="str">
            <v>103</v>
          </cell>
        </row>
        <row r="9478">
          <cell r="A9478" t="str">
            <v>X53</v>
          </cell>
          <cell r="B9478" t="str">
            <v>PRIVACION DE ALIMENTOS</v>
          </cell>
          <cell r="C9478" t="str">
            <v>103</v>
          </cell>
        </row>
        <row r="9479">
          <cell r="A9479" t="str">
            <v>X54</v>
          </cell>
          <cell r="B9479" t="str">
            <v>PRIVACION DE AGUA</v>
          </cell>
          <cell r="C9479" t="str">
            <v>103</v>
          </cell>
        </row>
        <row r="9480">
          <cell r="A9480" t="str">
            <v>X57</v>
          </cell>
          <cell r="B9480" t="str">
            <v>PRIVACION NO ESPECIFICADA</v>
          </cell>
          <cell r="C9480" t="str">
            <v>103</v>
          </cell>
        </row>
        <row r="9481">
          <cell r="A9481" t="str">
            <v>X58</v>
          </cell>
          <cell r="B9481" t="str">
            <v>EXPOSICION A OTROS FACTORES ESPECIFICADOS</v>
          </cell>
          <cell r="C9481" t="str">
            <v>103</v>
          </cell>
        </row>
        <row r="9482">
          <cell r="A9482" t="str">
            <v>X59</v>
          </cell>
          <cell r="B9482" t="str">
            <v>EXPOSICION A FACTORES NO ESPECIFICADOS</v>
          </cell>
          <cell r="C9482" t="str">
            <v>103</v>
          </cell>
        </row>
        <row r="9483">
          <cell r="A9483" t="str">
            <v>X60</v>
          </cell>
          <cell r="B9483" t="str">
            <v>ENVEN. AUTOINFL. INTENCION/ POR, Y EXPOS. A ANALGES. NO NARCOTICOS, AN</v>
          </cell>
          <cell r="C9483" t="str">
            <v>101</v>
          </cell>
        </row>
        <row r="9484">
          <cell r="A9484" t="str">
            <v>X61</v>
          </cell>
          <cell r="B9484" t="str">
            <v>ENVEN. AUTOINFL. INTENSION/ POR, Y EXPOS. A DROGAS ANTIEPIL. SEDANT. H</v>
          </cell>
          <cell r="C9484" t="str">
            <v>101</v>
          </cell>
        </row>
        <row r="9485">
          <cell r="A9485" t="str">
            <v>X62</v>
          </cell>
          <cell r="B9485" t="str">
            <v>ENVEN. AUTOINFL. INTENCIONAL/ POR, Y EXPOS. A NARCOT. Y PSICODIS. (ALU</v>
          </cell>
          <cell r="C9485" t="str">
            <v>101</v>
          </cell>
        </row>
        <row r="9486">
          <cell r="A9486" t="str">
            <v>X63</v>
          </cell>
          <cell r="B9486" t="str">
            <v>ENVEN. AUTOINFL. INTENCION/ POR, Y EXPOS. A OTRAS DROGAS QUE ACTUAN SO</v>
          </cell>
          <cell r="C9486" t="str">
            <v>101</v>
          </cell>
        </row>
        <row r="9487">
          <cell r="A9487" t="str">
            <v>X64</v>
          </cell>
          <cell r="B9487" t="str">
            <v>ENVEN. AUTOINFL. INTENCIONAL/ POR, Y EXPOS. A OTRAS DROGAS MEDIC. Y SU</v>
          </cell>
          <cell r="C9487" t="str">
            <v>101</v>
          </cell>
        </row>
        <row r="9488">
          <cell r="A9488" t="str">
            <v>X65</v>
          </cell>
          <cell r="B9488" t="str">
            <v>ENVEN. AUTOINFL. INTENCIONAL/ POR, Y EXPOSICION AL ALCOHOL</v>
          </cell>
          <cell r="C9488" t="str">
            <v>101</v>
          </cell>
        </row>
        <row r="9489">
          <cell r="A9489" t="str">
            <v>X66</v>
          </cell>
          <cell r="B9489" t="str">
            <v>ENVEN. AUTOINFL. INTENCIONAL/ POR, Y EXPOS. A DISOLV. ORGAN. E HIDROC.</v>
          </cell>
          <cell r="C9489" t="str">
            <v>101</v>
          </cell>
        </row>
        <row r="9490">
          <cell r="A9490" t="str">
            <v>X67</v>
          </cell>
          <cell r="B9490" t="str">
            <v>ENVEN. AUTOINFL. INTENCIONAL/ POR, Y EXPOSICION A OTROS GASES Y VAPORE</v>
          </cell>
          <cell r="C9490" t="str">
            <v>101</v>
          </cell>
        </row>
        <row r="9491">
          <cell r="A9491" t="str">
            <v>X68</v>
          </cell>
          <cell r="B9491" t="str">
            <v>ENVEN. AUTOINFL. INTENCIONAL/ POR, Y EXPOSICION A PLAGUICIDAS</v>
          </cell>
          <cell r="C9491" t="str">
            <v>101</v>
          </cell>
        </row>
        <row r="9492">
          <cell r="A9492" t="str">
            <v>X69</v>
          </cell>
          <cell r="B9492" t="str">
            <v>ENVEN. AUTOINFL. INTENCIONAL/ POR, Y EXPOS. A OTROS PRODUC. QUIM. Y SU</v>
          </cell>
          <cell r="C9492" t="str">
            <v>101</v>
          </cell>
        </row>
        <row r="9493">
          <cell r="A9493" t="str">
            <v>X70</v>
          </cell>
          <cell r="B9493" t="str">
            <v>LESION AUTOINFL. INTENCIONAL/ POR AHORCAMIENTO, ESTRANGUL. O SOFOCAC</v>
          </cell>
          <cell r="C9493" t="str">
            <v>101</v>
          </cell>
        </row>
        <row r="9494">
          <cell r="A9494" t="str">
            <v>X71</v>
          </cell>
          <cell r="B9494" t="str">
            <v>LESION AUTOINFL. INTENCIONAL/ POR AHORCAMIENTO Y SUMERSION</v>
          </cell>
          <cell r="C9494" t="str">
            <v>101</v>
          </cell>
        </row>
        <row r="9495">
          <cell r="A9495" t="str">
            <v>X72</v>
          </cell>
          <cell r="B9495" t="str">
            <v>LESION AUTOINFLIGIDA INTENCIONAL/ POR DISPARO DE ARMA CORTA</v>
          </cell>
          <cell r="C9495" t="str">
            <v>101</v>
          </cell>
        </row>
        <row r="9496">
          <cell r="A9496" t="str">
            <v>X73</v>
          </cell>
          <cell r="B9496" t="str">
            <v>LESION AUTOINFLIGIDA INTENCIONAL/ POR DISPARO DE RIFLE, ESCOPETA Y ARM</v>
          </cell>
          <cell r="C9496" t="str">
            <v>101</v>
          </cell>
        </row>
        <row r="9497">
          <cell r="A9497" t="str">
            <v>X74</v>
          </cell>
          <cell r="B9497" t="str">
            <v>LESION AUTOINFL. INTENCIONAL/ POR DISPARO DE OTRAS ARMAS DE FUEGO, Y L</v>
          </cell>
          <cell r="C9497" t="str">
            <v>101</v>
          </cell>
        </row>
        <row r="9498">
          <cell r="A9498" t="str">
            <v>X75</v>
          </cell>
          <cell r="B9498" t="str">
            <v>LESION AUTOINFLIGIDA INTENCIONAL/ POR MATERIAL EXPLOSIVO</v>
          </cell>
          <cell r="C9498" t="str">
            <v>101</v>
          </cell>
        </row>
        <row r="9499">
          <cell r="A9499" t="str">
            <v>X76</v>
          </cell>
          <cell r="B9499" t="str">
            <v>LESION AUTOINFLIGIDA INTENCIONAL/ POR HUMO, FUEGO Y LLAMAS</v>
          </cell>
          <cell r="C9499" t="str">
            <v>101</v>
          </cell>
        </row>
        <row r="9500">
          <cell r="A9500" t="str">
            <v>X77</v>
          </cell>
          <cell r="B9500" t="str">
            <v>LESION AUTOINFL. INTENCIONAL/ POR VAPOR DE AGUA, VAPORES Y OBJET. CALI</v>
          </cell>
          <cell r="C9500" t="str">
            <v>101</v>
          </cell>
        </row>
        <row r="9501">
          <cell r="A9501" t="str">
            <v>X78</v>
          </cell>
          <cell r="B9501" t="str">
            <v>LESION AUTOINFLIGIDA INTENCIONAL/ POR OBJETO CORTANTE</v>
          </cell>
          <cell r="C9501" t="str">
            <v>101</v>
          </cell>
        </row>
        <row r="9502">
          <cell r="A9502" t="str">
            <v>X79</v>
          </cell>
          <cell r="B9502" t="str">
            <v>LESION AUTOINFLIGIDA INTENCIONAL/ POR OBJETO ROMO O SIN FILO</v>
          </cell>
          <cell r="C9502" t="str">
            <v>101</v>
          </cell>
        </row>
        <row r="9503">
          <cell r="A9503" t="str">
            <v>X80</v>
          </cell>
          <cell r="B9503" t="str">
            <v>LESION AUTOINFLIGIDA INTENCIONAL/ AL SALTAR DESDE UN LUGAR ELEVADO</v>
          </cell>
          <cell r="C9503" t="str">
            <v>101</v>
          </cell>
        </row>
        <row r="9504">
          <cell r="A9504" t="str">
            <v>X81</v>
          </cell>
          <cell r="B9504" t="str">
            <v>LESION AUTOINFL. INTENCIONAL/ POR ARROJARSE O COLOCARSE DELANTE DE OBJ</v>
          </cell>
          <cell r="C9504" t="str">
            <v>101</v>
          </cell>
        </row>
        <row r="9505">
          <cell r="A9505" t="str">
            <v>X82</v>
          </cell>
          <cell r="B9505" t="str">
            <v>LESION AUTOINFL. INTENCIONAL/ POR COLISION DE VEHICULO DE MOTOR</v>
          </cell>
          <cell r="C9505" t="str">
            <v>101</v>
          </cell>
        </row>
        <row r="9506">
          <cell r="A9506" t="str">
            <v>X83</v>
          </cell>
          <cell r="B9506" t="str">
            <v>LESION AUTOINFLIGIDA INTENCIONAL/ POR OTROS MEDIOS ESPECIFICADOS</v>
          </cell>
          <cell r="C9506" t="str">
            <v>101</v>
          </cell>
        </row>
        <row r="9507">
          <cell r="A9507" t="str">
            <v>X84</v>
          </cell>
          <cell r="B9507" t="str">
            <v>LESION AUTOINFLIGIDA INTENCIONAL/ POR MEDIOS NO ESPECIFICADOS</v>
          </cell>
          <cell r="C9507" t="str">
            <v>101</v>
          </cell>
        </row>
        <row r="9508">
          <cell r="A9508" t="str">
            <v>X85</v>
          </cell>
          <cell r="B9508" t="str">
            <v>AGRESION CON DROGAS, MEDICAMENTOS Y SUSTANCIAS BIOLOGICAS</v>
          </cell>
          <cell r="C9508" t="str">
            <v>102</v>
          </cell>
        </row>
        <row r="9509">
          <cell r="A9509" t="str">
            <v>X86</v>
          </cell>
          <cell r="B9509" t="str">
            <v>AGRESION CON SUSTANCIA CORROSIVA</v>
          </cell>
          <cell r="C9509" t="str">
            <v>102</v>
          </cell>
        </row>
        <row r="9510">
          <cell r="A9510" t="str">
            <v>X87</v>
          </cell>
          <cell r="B9510" t="str">
            <v>AGRESION CON PLAGUICIDAS</v>
          </cell>
          <cell r="C9510" t="str">
            <v>102</v>
          </cell>
        </row>
        <row r="9511">
          <cell r="A9511" t="str">
            <v>X88</v>
          </cell>
          <cell r="B9511" t="str">
            <v>AGRESION CON GASES Y VAPORES</v>
          </cell>
          <cell r="C9511" t="str">
            <v>102</v>
          </cell>
        </row>
        <row r="9512">
          <cell r="A9512" t="str">
            <v>X89</v>
          </cell>
          <cell r="B9512" t="str">
            <v>AGRESION CON OTROS PRODUCTOS QUIMICOS Y SUSTANCIAS NOCIVAS ESPECIFIC</v>
          </cell>
          <cell r="C9512" t="str">
            <v>102</v>
          </cell>
        </row>
        <row r="9513">
          <cell r="A9513" t="str">
            <v>X90</v>
          </cell>
          <cell r="B9513" t="str">
            <v>AGRESION CON PRODUCTOS QUIMICOS Y SUSTANCIAS NOCIVAS NO ESPECIFICADAS</v>
          </cell>
          <cell r="C9513" t="str">
            <v>102</v>
          </cell>
        </row>
        <row r="9514">
          <cell r="A9514" t="str">
            <v>X91</v>
          </cell>
          <cell r="B9514" t="str">
            <v>AGRESION POR AHORCAMIENTO, ESTRANGULAMIENTO Y SOFOCACION</v>
          </cell>
          <cell r="C9514" t="str">
            <v>102</v>
          </cell>
        </row>
        <row r="9515">
          <cell r="A9515" t="str">
            <v>X92</v>
          </cell>
          <cell r="B9515" t="str">
            <v>AGRESION POR AHOGAMIENTO Y SUMERSION</v>
          </cell>
          <cell r="C9515" t="str">
            <v>102</v>
          </cell>
        </row>
        <row r="9516">
          <cell r="A9516" t="str">
            <v>X93</v>
          </cell>
          <cell r="B9516" t="str">
            <v>AGRESION CON DISPARO DE ARMA CORTA</v>
          </cell>
          <cell r="C9516" t="str">
            <v>102</v>
          </cell>
        </row>
        <row r="9517">
          <cell r="A9517" t="str">
            <v>X939</v>
          </cell>
          <cell r="B9517" t="str">
            <v>AGRESION CON DISPARO DE ARMA CORTA</v>
          </cell>
          <cell r="C9517" t="str">
            <v>102</v>
          </cell>
        </row>
        <row r="9518">
          <cell r="A9518" t="str">
            <v>X94</v>
          </cell>
          <cell r="B9518" t="str">
            <v>AGRESION CON DISPARO DE RIFLE, ESCOPETA Y ARMA LARGA</v>
          </cell>
          <cell r="C9518" t="str">
            <v>102</v>
          </cell>
        </row>
        <row r="9519">
          <cell r="A9519" t="str">
            <v>X950</v>
          </cell>
          <cell r="B9519" t="str">
            <v>AGRESION CON DISPARO DE OTRAS ARMAS DE FUEGO, Y LAS NO ESPECIFICADAS</v>
          </cell>
          <cell r="C9519" t="str">
            <v>102</v>
          </cell>
        </row>
        <row r="9520">
          <cell r="A9520" t="str">
            <v>X954</v>
          </cell>
          <cell r="B9520" t="str">
            <v>AGRESION CON DISPARO DE OTRAS ARMAS DE FUEGO, Y LAS NO ESPECIFICADAS</v>
          </cell>
          <cell r="C9520" t="str">
            <v>102</v>
          </cell>
        </row>
        <row r="9521">
          <cell r="A9521" t="str">
            <v>X958</v>
          </cell>
          <cell r="C9521">
            <v>102</v>
          </cell>
        </row>
        <row r="9522">
          <cell r="A9522" t="str">
            <v>X959</v>
          </cell>
          <cell r="B9522" t="str">
            <v>AGRESION CON DISPARO DE OTRAS ARMAS DE FUEGO, Y LAS NO ESPECIFICADAS</v>
          </cell>
          <cell r="C9522" t="str">
            <v>102</v>
          </cell>
        </row>
        <row r="9523">
          <cell r="A9523" t="str">
            <v>X96</v>
          </cell>
          <cell r="B9523" t="str">
            <v>AGRESION CON MATERIAL EXPLOSIVO</v>
          </cell>
          <cell r="C9523" t="str">
            <v>102</v>
          </cell>
        </row>
        <row r="9524">
          <cell r="A9524" t="str">
            <v>X969</v>
          </cell>
          <cell r="B9524" t="str">
            <v>AGRESION CON MATERIAL EXPLOSIVO</v>
          </cell>
          <cell r="C9524" t="str">
            <v>102</v>
          </cell>
        </row>
        <row r="9525">
          <cell r="A9525" t="str">
            <v>X97</v>
          </cell>
          <cell r="B9525" t="str">
            <v>AGRESION CON HUMO, FUEGO Y LLAMAS</v>
          </cell>
          <cell r="C9525" t="str">
            <v>102</v>
          </cell>
        </row>
        <row r="9526">
          <cell r="A9526" t="str">
            <v>X988</v>
          </cell>
          <cell r="C9526">
            <v>102</v>
          </cell>
        </row>
        <row r="9527">
          <cell r="A9527" t="str">
            <v>X98</v>
          </cell>
          <cell r="B9527" t="str">
            <v>AGRESION CON VAPOR DE AGUA, VAPORES Y OBJETOS CALIENTES</v>
          </cell>
          <cell r="C9527" t="str">
            <v>102</v>
          </cell>
        </row>
        <row r="9528">
          <cell r="A9528" t="str">
            <v>X990</v>
          </cell>
          <cell r="C9528">
            <v>102</v>
          </cell>
        </row>
        <row r="9529">
          <cell r="A9529" t="str">
            <v>X994</v>
          </cell>
          <cell r="B9529" t="str">
            <v xml:space="preserve"> </v>
          </cell>
          <cell r="C9529" t="str">
            <v>102</v>
          </cell>
        </row>
        <row r="9530">
          <cell r="A9530" t="str">
            <v>X998</v>
          </cell>
          <cell r="B9530" t="str">
            <v>AGRESION CON OBJETO CORTANTE</v>
          </cell>
          <cell r="C9530" t="str">
            <v>102</v>
          </cell>
        </row>
        <row r="9531">
          <cell r="A9531" t="str">
            <v>X999</v>
          </cell>
          <cell r="B9531" t="str">
            <v>AGRESION CON OBJETO CORTANTE</v>
          </cell>
          <cell r="C9531" t="str">
            <v>102</v>
          </cell>
        </row>
        <row r="9532">
          <cell r="A9532" t="str">
            <v>Y00</v>
          </cell>
          <cell r="B9532" t="str">
            <v>AGRESION CON OBJETO ROMO O SIN FILO</v>
          </cell>
          <cell r="C9532" t="str">
            <v>102</v>
          </cell>
        </row>
        <row r="9533">
          <cell r="A9533" t="str">
            <v>Y004</v>
          </cell>
          <cell r="B9533" t="str">
            <v>AGRESION CON OBJETO ROMO O SIN FILO</v>
          </cell>
          <cell r="C9533" t="str">
            <v>102</v>
          </cell>
        </row>
        <row r="9534">
          <cell r="A9534" t="str">
            <v>Y008</v>
          </cell>
          <cell r="B9534" t="str">
            <v>AGRESION CON OBJETO ROMO O SIN FILO</v>
          </cell>
          <cell r="C9534" t="str">
            <v>102</v>
          </cell>
        </row>
        <row r="9535">
          <cell r="A9535" t="str">
            <v>Y01</v>
          </cell>
          <cell r="B9535" t="str">
            <v>AGRESION POR EMPUJON DESDE UN LUGAR ELEVADO</v>
          </cell>
          <cell r="C9535" t="str">
            <v>102</v>
          </cell>
        </row>
        <row r="9536">
          <cell r="A9536" t="str">
            <v>Y02</v>
          </cell>
          <cell r="B9536" t="str">
            <v>AGRESION POR EMPUJON O COLOCAR A LA VICTIMA DELANTE DE OBJETO EN MOV</v>
          </cell>
          <cell r="C9536" t="str">
            <v>102</v>
          </cell>
        </row>
        <row r="9537">
          <cell r="A9537" t="str">
            <v>Y03</v>
          </cell>
          <cell r="B9537" t="str">
            <v>AGRESION POR COLISION DE VEHICULO DE MOTOR</v>
          </cell>
          <cell r="C9537" t="str">
            <v>102</v>
          </cell>
        </row>
        <row r="9538">
          <cell r="A9538" t="str">
            <v>Y04</v>
          </cell>
          <cell r="B9538" t="str">
            <v>AGRESION CON FUERZA CORPORAL</v>
          </cell>
          <cell r="C9538" t="str">
            <v>102</v>
          </cell>
        </row>
        <row r="9539">
          <cell r="A9539" t="str">
            <v>Y05</v>
          </cell>
          <cell r="B9539" t="str">
            <v>AGRESION SEXUAL CON FUERZA CORPORAL</v>
          </cell>
          <cell r="C9539" t="str">
            <v>102</v>
          </cell>
        </row>
        <row r="9540">
          <cell r="A9540" t="str">
            <v>Y06</v>
          </cell>
          <cell r="B9540" t="str">
            <v>NEGLIGENCIA Y ABANDONO</v>
          </cell>
          <cell r="C9540" t="str">
            <v>102</v>
          </cell>
        </row>
        <row r="9541">
          <cell r="A9541" t="str">
            <v>Y060</v>
          </cell>
          <cell r="B9541" t="str">
            <v>POR ESPOSO O PAREJA</v>
          </cell>
          <cell r="C9541" t="str">
            <v>102</v>
          </cell>
        </row>
        <row r="9542">
          <cell r="A9542" t="str">
            <v>Y061</v>
          </cell>
          <cell r="B9542" t="str">
            <v>POR PADRE O MADRE</v>
          </cell>
          <cell r="C9542" t="str">
            <v>102</v>
          </cell>
        </row>
        <row r="9543">
          <cell r="A9543" t="str">
            <v>Y062</v>
          </cell>
          <cell r="B9543" t="str">
            <v>POR CONOCIDO O AMIGO</v>
          </cell>
          <cell r="C9543" t="str">
            <v>102</v>
          </cell>
        </row>
        <row r="9544">
          <cell r="A9544" t="str">
            <v>Y068</v>
          </cell>
          <cell r="B9544" t="str">
            <v>POR OTRA PERSONA ESPECIFICADA</v>
          </cell>
          <cell r="C9544" t="str">
            <v>102</v>
          </cell>
        </row>
        <row r="9545">
          <cell r="A9545" t="str">
            <v>Y069</v>
          </cell>
          <cell r="B9545" t="str">
            <v>POR PERSONA NO ESPECIFICADA</v>
          </cell>
          <cell r="C9545" t="str">
            <v>102</v>
          </cell>
        </row>
        <row r="9546">
          <cell r="A9546" t="str">
            <v>Y07</v>
          </cell>
          <cell r="B9546" t="str">
            <v>OTROS SINDROMES DE MALTRATO</v>
          </cell>
          <cell r="C9546" t="str">
            <v>102</v>
          </cell>
        </row>
        <row r="9547">
          <cell r="A9547" t="str">
            <v>Y070</v>
          </cell>
          <cell r="B9547" t="str">
            <v>POR ESPOSO O PAREJA</v>
          </cell>
          <cell r="C9547" t="str">
            <v>102</v>
          </cell>
        </row>
        <row r="9548">
          <cell r="A9548" t="str">
            <v>Y071</v>
          </cell>
          <cell r="B9548" t="str">
            <v>POR PADRE O MADRE</v>
          </cell>
          <cell r="C9548" t="str">
            <v>102</v>
          </cell>
        </row>
        <row r="9549">
          <cell r="A9549" t="str">
            <v>Y072</v>
          </cell>
          <cell r="B9549" t="str">
            <v>POR CONOCIDO O AMIGO</v>
          </cell>
          <cell r="C9549" t="str">
            <v>102</v>
          </cell>
        </row>
        <row r="9550">
          <cell r="A9550" t="str">
            <v>Y073</v>
          </cell>
          <cell r="B9550" t="str">
            <v>POR AUTORIDADES OFICIALES</v>
          </cell>
          <cell r="C9550" t="str">
            <v>102</v>
          </cell>
        </row>
        <row r="9551">
          <cell r="A9551" t="str">
            <v>Y078</v>
          </cell>
          <cell r="B9551" t="str">
            <v>POR OTRA PERSONA ESPECIFICADA</v>
          </cell>
          <cell r="C9551" t="str">
            <v>102</v>
          </cell>
        </row>
        <row r="9552">
          <cell r="A9552" t="str">
            <v>Y079</v>
          </cell>
          <cell r="B9552" t="str">
            <v>POR PERSONA NO ESPECIFICADA</v>
          </cell>
          <cell r="C9552" t="str">
            <v>102</v>
          </cell>
        </row>
        <row r="9553">
          <cell r="A9553" t="str">
            <v>Y08</v>
          </cell>
          <cell r="B9553" t="str">
            <v>AGRESION POR OTROS MEDIOS ESPECIFICADOS</v>
          </cell>
          <cell r="C9553" t="str">
            <v>102</v>
          </cell>
        </row>
        <row r="9554">
          <cell r="A9554" t="str">
            <v>Y09</v>
          </cell>
          <cell r="B9554" t="str">
            <v>AGRESION POR MEDIOS NO ESPECIFICADOS</v>
          </cell>
          <cell r="C9554" t="str">
            <v>102</v>
          </cell>
        </row>
        <row r="9555">
          <cell r="A9555" t="str">
            <v>Y10</v>
          </cell>
          <cell r="B9555" t="str">
            <v>ENVEN. POR, Y EXPOS. A ANALGES. NO NARC. ANTIPIRET. Y ANTIRREUM. DE IN</v>
          </cell>
          <cell r="C9555" t="str">
            <v>103</v>
          </cell>
        </row>
        <row r="9556">
          <cell r="A9556" t="str">
            <v>Y11</v>
          </cell>
          <cell r="B9556" t="str">
            <v>ENVEN. POR, Y EXPOS. A DROGAS ANTIEPILEPT. SEDANT. HIPNOT. ANTIPARK. Y</v>
          </cell>
          <cell r="C9556" t="str">
            <v>103</v>
          </cell>
        </row>
        <row r="9557">
          <cell r="A9557" t="str">
            <v>Y12</v>
          </cell>
          <cell r="B9557" t="str">
            <v>ENVEN. POR, Y EXPOS. A NARC. Y PSIDILEP. (ALUCINOG.) NO CLAS. EN OTRA</v>
          </cell>
          <cell r="C9557" t="str">
            <v>103</v>
          </cell>
        </row>
        <row r="9558">
          <cell r="A9558" t="str">
            <v>Y13</v>
          </cell>
          <cell r="B9558" t="str">
            <v>ENVEN. POR, Y EXPOS. A OTRAS DROGAS QUE ACTUAN SOBRE EL SIST. NERV. AU</v>
          </cell>
          <cell r="C9558" t="str">
            <v>103</v>
          </cell>
        </row>
        <row r="9559">
          <cell r="A9559" t="str">
            <v>Y14</v>
          </cell>
          <cell r="B9559" t="str">
            <v>ENVEN. POR, Y EXPOS. A OTRAS DROGAS, MEDIC. Y SUSTAN. BIOLOG. Y LAS NO</v>
          </cell>
          <cell r="C9559" t="str">
            <v>103</v>
          </cell>
        </row>
        <row r="9560">
          <cell r="A9560" t="str">
            <v>Y15</v>
          </cell>
          <cell r="B9560" t="str">
            <v>ENVENAMIENTO POR, Y EXPOS. AL ALCOHOL, DE INTENCION NO DETERMINADA</v>
          </cell>
          <cell r="C9560" t="str">
            <v>103</v>
          </cell>
        </row>
        <row r="9561">
          <cell r="A9561" t="str">
            <v>Y16</v>
          </cell>
          <cell r="B9561" t="str">
            <v>ENVEN. POR, Y EXPOS. A DISOLV. ORGAN. E HIDROC. HALOG. Y SUS VAPORES,</v>
          </cell>
          <cell r="C9561" t="str">
            <v>103</v>
          </cell>
        </row>
        <row r="9562">
          <cell r="A9562" t="str">
            <v>Y17</v>
          </cell>
          <cell r="B9562" t="str">
            <v>ENVEN. POR, Y EXPOS. A OTROS GASES Y VAPORES, DE INTENCION NO DETERM</v>
          </cell>
          <cell r="C9562" t="str">
            <v>103</v>
          </cell>
        </row>
        <row r="9563">
          <cell r="A9563" t="str">
            <v>Y18</v>
          </cell>
          <cell r="B9563" t="str">
            <v>ENVEN. POR, Y EXPOS. A PLAGUICIDAS, DE INTENCION NO DETERMINADA</v>
          </cell>
          <cell r="C9563" t="str">
            <v>103</v>
          </cell>
        </row>
        <row r="9564">
          <cell r="A9564" t="str">
            <v>Y19</v>
          </cell>
          <cell r="B9564" t="str">
            <v>ENVEN. POR, Y EXPOS. A OTROS PRODUC. QUIM. Y SUSTANC. NOCIVAS, Y LOS N</v>
          </cell>
          <cell r="C9564" t="str">
            <v>103</v>
          </cell>
        </row>
        <row r="9565">
          <cell r="A9565" t="str">
            <v>Y20</v>
          </cell>
          <cell r="B9565" t="str">
            <v>AHORCAMIENTO, ESTRANGULAMIENTO Y SOFOCACION, DE INTENTO NO DETERM</v>
          </cell>
          <cell r="C9565" t="str">
            <v>103</v>
          </cell>
        </row>
        <row r="9566">
          <cell r="A9566" t="str">
            <v>Y21</v>
          </cell>
          <cell r="B9566" t="str">
            <v>AHOGAMIENTO Y SUMERSION, DE INTENCION NO DETERMINADA</v>
          </cell>
          <cell r="C9566" t="str">
            <v>103</v>
          </cell>
        </row>
        <row r="9567">
          <cell r="A9567" t="str">
            <v>Y22</v>
          </cell>
          <cell r="B9567" t="str">
            <v>DISPARO DE ARMA CORTA, DE INTENCION NO DETERMINADA</v>
          </cell>
          <cell r="C9567" t="str">
            <v>103</v>
          </cell>
        </row>
        <row r="9568">
          <cell r="A9568" t="str">
            <v>Y23</v>
          </cell>
          <cell r="B9568" t="str">
            <v>DISPARO DE RIFLE, ESCOPETA Y ARMA LARGA, DE INTENCION NO DETERMINADA</v>
          </cell>
          <cell r="C9568" t="str">
            <v>103</v>
          </cell>
        </row>
        <row r="9569">
          <cell r="A9569" t="str">
            <v>Y24</v>
          </cell>
          <cell r="B9569" t="str">
            <v>DISPARO DE OTRAS ARMAS DE FUEGO, Y LAS NO ESPECIF. DE INTENCION NO DET</v>
          </cell>
          <cell r="C9569" t="str">
            <v>103</v>
          </cell>
        </row>
        <row r="9570">
          <cell r="A9570" t="str">
            <v>Y25</v>
          </cell>
          <cell r="B9570" t="str">
            <v>CONTACTO TRAUMATICO CON MATERIAL EXPLOSIVO, DE INTENCION NO DETERMIN</v>
          </cell>
          <cell r="C9570" t="str">
            <v>103</v>
          </cell>
        </row>
        <row r="9571">
          <cell r="A9571" t="str">
            <v>Y26</v>
          </cell>
          <cell r="B9571" t="str">
            <v>EXPOSICION AL HUMO, FUEGO Y LLAMAS, DE INTENCION NO DETERMINADA</v>
          </cell>
          <cell r="C9571" t="str">
            <v>103</v>
          </cell>
        </row>
        <row r="9572">
          <cell r="A9572" t="str">
            <v>Y27</v>
          </cell>
          <cell r="B9572" t="str">
            <v>CONTACTO CON VAPOR DE AGUA, VAPORES Y OBJETOS CALIENTES, DE INTENCION</v>
          </cell>
          <cell r="C9572" t="str">
            <v>103</v>
          </cell>
        </row>
        <row r="9573">
          <cell r="A9573" t="str">
            <v>Y28</v>
          </cell>
          <cell r="B9573" t="str">
            <v>CONTACTO TRAUMATICO CON OBJETO CORTANTE, DE INTENCION NO DETERMINADA</v>
          </cell>
          <cell r="C9573" t="str">
            <v>103</v>
          </cell>
        </row>
        <row r="9574">
          <cell r="A9574" t="str">
            <v>Y29</v>
          </cell>
          <cell r="B9574" t="str">
            <v>CONTACTO TRAUMATICO CON OBJETO ROMO O SIN FILO, DE INTENCION NO DETERM</v>
          </cell>
          <cell r="C9574" t="str">
            <v>103</v>
          </cell>
        </row>
        <row r="9575">
          <cell r="A9575" t="str">
            <v>Y30</v>
          </cell>
          <cell r="B9575" t="str">
            <v>CAIDA, SALTO O EMPUJON DESDE LUGAR ELEVADO, DE INTENCION NO DETERMINAD</v>
          </cell>
          <cell r="C9575" t="str">
            <v>103</v>
          </cell>
        </row>
        <row r="9576">
          <cell r="A9576" t="str">
            <v>Y31</v>
          </cell>
          <cell r="B9576" t="str">
            <v>CAIDA, PERMANENCIA O CARRERA DELANTE O HACIA OBJETO EN MOVIM. DE INTEN</v>
          </cell>
          <cell r="C9576" t="str">
            <v>103</v>
          </cell>
        </row>
        <row r="9577">
          <cell r="A9577" t="str">
            <v>Y32</v>
          </cell>
          <cell r="B9577" t="str">
            <v>COLISION DE VEHICULO DE MOTOR, DE INTENCION NO DETERMINADA</v>
          </cell>
          <cell r="C9577" t="str">
            <v>103</v>
          </cell>
        </row>
        <row r="9578">
          <cell r="A9578" t="str">
            <v>Y33</v>
          </cell>
          <cell r="B9578" t="str">
            <v>OTROS EVENTOS ESPECIFICADOS, DE INTENCION NO DETERMINADA</v>
          </cell>
          <cell r="C9578" t="str">
            <v>103</v>
          </cell>
        </row>
        <row r="9579">
          <cell r="A9579" t="str">
            <v>Y34</v>
          </cell>
          <cell r="B9579" t="str">
            <v>EVENTO NO ESPECIFICADO, DE INTENCION NO DETERMINADA</v>
          </cell>
          <cell r="C9579" t="str">
            <v>103</v>
          </cell>
        </row>
        <row r="9580">
          <cell r="A9580" t="str">
            <v>Y35</v>
          </cell>
          <cell r="B9580" t="str">
            <v>INTERVENCION LEGAL</v>
          </cell>
          <cell r="C9580" t="str">
            <v>103</v>
          </cell>
        </row>
        <row r="9581">
          <cell r="A9581" t="str">
            <v>Y350</v>
          </cell>
          <cell r="B9581" t="str">
            <v>INTERVENCION LEGAL CON DISPARO DE ARMA DE FUEGO</v>
          </cell>
          <cell r="C9581" t="str">
            <v>103</v>
          </cell>
        </row>
        <row r="9582">
          <cell r="A9582" t="str">
            <v>Y351</v>
          </cell>
          <cell r="B9582" t="str">
            <v>INTERVENCION LEGAL CON EXPLOSIVOS</v>
          </cell>
          <cell r="C9582" t="str">
            <v>103</v>
          </cell>
        </row>
        <row r="9583">
          <cell r="A9583" t="str">
            <v>Y352</v>
          </cell>
          <cell r="B9583" t="str">
            <v>INTERVENCION LEGAL CON GAS</v>
          </cell>
          <cell r="C9583" t="str">
            <v>103</v>
          </cell>
        </row>
        <row r="9584">
          <cell r="A9584" t="str">
            <v>Y353</v>
          </cell>
          <cell r="B9584" t="str">
            <v>INTERVENCION LEGAL CON OBJETOS ROMOS O SIN FILO</v>
          </cell>
          <cell r="C9584" t="str">
            <v>103</v>
          </cell>
        </row>
        <row r="9585">
          <cell r="A9585" t="str">
            <v>Y354</v>
          </cell>
          <cell r="B9585" t="str">
            <v>INTERVENCION LEGAL CON OBJETOS CORTANTES</v>
          </cell>
          <cell r="C9585" t="str">
            <v>103</v>
          </cell>
        </row>
        <row r="9586">
          <cell r="A9586" t="str">
            <v>Y355</v>
          </cell>
          <cell r="B9586" t="str">
            <v>EJECUCION LEGAL</v>
          </cell>
          <cell r="C9586" t="str">
            <v>103</v>
          </cell>
        </row>
        <row r="9587">
          <cell r="A9587" t="str">
            <v>Y356</v>
          </cell>
          <cell r="B9587" t="str">
            <v>INTEVENCION LEGAL CON OTROS MEDIOS ESPECIFICADOS</v>
          </cell>
          <cell r="C9587" t="str">
            <v>103</v>
          </cell>
        </row>
        <row r="9588">
          <cell r="A9588" t="str">
            <v>Y357</v>
          </cell>
          <cell r="B9588" t="str">
            <v>INTERVENCION LEGAL, MEDIOS NO ESPECIFICADOS</v>
          </cell>
          <cell r="C9588" t="str">
            <v>103</v>
          </cell>
        </row>
        <row r="9589">
          <cell r="A9589" t="str">
            <v>Y36</v>
          </cell>
          <cell r="B9589" t="str">
            <v>OPERACIONES DE GUERRA</v>
          </cell>
          <cell r="C9589" t="str">
            <v>103</v>
          </cell>
        </row>
        <row r="9590">
          <cell r="A9590" t="str">
            <v>Y360</v>
          </cell>
          <cell r="B9590" t="str">
            <v>OPERACIONES DE GUERRA CON EXPLOSION DE ARMAMENTO NAVAL</v>
          </cell>
          <cell r="C9590" t="str">
            <v>103</v>
          </cell>
        </row>
        <row r="9591">
          <cell r="A9591" t="str">
            <v>Y361</v>
          </cell>
          <cell r="B9591" t="str">
            <v>OPERACIONES DE GUERRA CON DESTRUCCION DE AERONAVE</v>
          </cell>
          <cell r="C9591" t="str">
            <v>103</v>
          </cell>
        </row>
        <row r="9592">
          <cell r="A9592" t="str">
            <v>Y362</v>
          </cell>
          <cell r="B9592" t="str">
            <v>OPERACIONES DE GUERRA CON OTRAS EXPLOCIONES Y ESQUIRLAS</v>
          </cell>
          <cell r="C9592" t="str">
            <v>103</v>
          </cell>
        </row>
        <row r="9593">
          <cell r="A9593" t="str">
            <v>Y363</v>
          </cell>
          <cell r="B9593" t="str">
            <v>OPERACIONES DE GUERRA CON FUEGO Y SUSTANCIAS INCENDIARIAS Y CALIENTES</v>
          </cell>
          <cell r="C9593" t="str">
            <v>103</v>
          </cell>
        </row>
        <row r="9594">
          <cell r="A9594" t="str">
            <v>Y364</v>
          </cell>
          <cell r="B9594" t="str">
            <v>OPERACIONES DE GUERRA CON DISPARO DE ARMA DE FUEGO Y OTRAS FORMAS DE G</v>
          </cell>
          <cell r="C9594" t="str">
            <v>103</v>
          </cell>
        </row>
        <row r="9595">
          <cell r="A9595" t="str">
            <v>Y365</v>
          </cell>
          <cell r="B9595" t="str">
            <v>OPERACIONES DE GUERRA CON ARMAS NUCLEARES</v>
          </cell>
          <cell r="C9595" t="str">
            <v>103</v>
          </cell>
        </row>
        <row r="9596">
          <cell r="A9596" t="str">
            <v>Y366</v>
          </cell>
          <cell r="B9596" t="str">
            <v>OPERACIONES DE GUERRA CON ARMAS BIOLOGICAS</v>
          </cell>
          <cell r="C9596" t="str">
            <v>103</v>
          </cell>
        </row>
        <row r="9597">
          <cell r="A9597" t="str">
            <v>Y367</v>
          </cell>
          <cell r="B9597" t="str">
            <v>OPERAC. DE GUERRA CON ARMAS Y OTRAS FORMAS DE GUERRA NO CONVENCIONAL</v>
          </cell>
          <cell r="C9597" t="str">
            <v>103</v>
          </cell>
        </row>
        <row r="9598">
          <cell r="A9598" t="str">
            <v>Y368</v>
          </cell>
          <cell r="B9598" t="str">
            <v>OPERACIONES DE GUERRA QUE OCURREN DESPUES DEL CESE DE HOSTILIDADADES</v>
          </cell>
          <cell r="C9598" t="str">
            <v>103</v>
          </cell>
        </row>
        <row r="9599">
          <cell r="A9599" t="str">
            <v>Y369</v>
          </cell>
          <cell r="B9599" t="str">
            <v>OPERACION DE GUERRA NO ESPECIFICADA</v>
          </cell>
          <cell r="C9599" t="str">
            <v>103</v>
          </cell>
        </row>
        <row r="9600">
          <cell r="A9600" t="str">
            <v>Y40</v>
          </cell>
          <cell r="B9600" t="str">
            <v>EFECTOS ADVERSOS DE ANTIBIOTICOS SISTEMICOS</v>
          </cell>
          <cell r="C9600" t="str">
            <v>103</v>
          </cell>
        </row>
        <row r="9601">
          <cell r="A9601" t="str">
            <v>Y400</v>
          </cell>
          <cell r="B9601" t="str">
            <v>EFECTOS ADVERSOS DE PENICILINAS</v>
          </cell>
          <cell r="C9601" t="str">
            <v>103</v>
          </cell>
        </row>
        <row r="9602">
          <cell r="A9602" t="str">
            <v>Y401</v>
          </cell>
          <cell r="B9602" t="str">
            <v>EFETOS ADVERSOS DE CEFALOSPORINAS Y OTROS ANTIBIOTICOS BETA-LACTAMICOS</v>
          </cell>
          <cell r="C9602" t="str">
            <v>103</v>
          </cell>
        </row>
        <row r="9603">
          <cell r="A9603" t="str">
            <v>Y402</v>
          </cell>
          <cell r="B9603" t="str">
            <v>EFECTOS ADVERSOS DEL GRUPO DE CLORAMFENICOL</v>
          </cell>
          <cell r="C9603" t="str">
            <v>103</v>
          </cell>
        </row>
        <row r="9604">
          <cell r="A9604" t="str">
            <v>Y403</v>
          </cell>
          <cell r="B9604" t="str">
            <v>EFECTOS ADVERSOS DE LOS MACROLIDOS</v>
          </cell>
          <cell r="C9604" t="str">
            <v>103</v>
          </cell>
        </row>
        <row r="9605">
          <cell r="A9605" t="str">
            <v>Y404</v>
          </cell>
          <cell r="B9605" t="str">
            <v>EFECTOS ADVERSOS DE TETRACICLINAS</v>
          </cell>
          <cell r="C9605" t="str">
            <v>103</v>
          </cell>
        </row>
        <row r="9606">
          <cell r="A9606" t="str">
            <v>Y405</v>
          </cell>
          <cell r="B9606" t="str">
            <v>EFECTOS ADVERSOS DE AMINOGLUCOSIDOS</v>
          </cell>
          <cell r="C9606" t="str">
            <v>103</v>
          </cell>
        </row>
        <row r="9607">
          <cell r="A9607" t="str">
            <v>Y406</v>
          </cell>
          <cell r="B9607" t="str">
            <v>EFECTOS ADVERSOS DE RIFAMICINAS</v>
          </cell>
          <cell r="C9607" t="str">
            <v>103</v>
          </cell>
        </row>
        <row r="9608">
          <cell r="A9608" t="str">
            <v>Y407</v>
          </cell>
          <cell r="B9608" t="str">
            <v>EFECTOS ADVERSOS DE ANTIBIOTICOS ANTIMICOTICOS USADOS SISTEMICAMENTE</v>
          </cell>
          <cell r="C9608" t="str">
            <v>103</v>
          </cell>
        </row>
        <row r="9609">
          <cell r="A9609" t="str">
            <v>Y408</v>
          </cell>
          <cell r="B9609" t="str">
            <v>EFECTOS ADVERSOS DE OTROS ANTIBIOTICOS SISTEMICOS</v>
          </cell>
          <cell r="C9609" t="str">
            <v>103</v>
          </cell>
        </row>
        <row r="9610">
          <cell r="A9610" t="str">
            <v>Y409</v>
          </cell>
          <cell r="B9610" t="str">
            <v>EFECTOS ADVERSOS DE ANTIBIOTICO SISTEMICO NO ESPECIFICADO</v>
          </cell>
          <cell r="C9610" t="str">
            <v>103</v>
          </cell>
        </row>
        <row r="9611">
          <cell r="A9611" t="str">
            <v>Y41</v>
          </cell>
          <cell r="B9611" t="str">
            <v>EFECTOS ADVERSOS DE OTROS ANTIINFECCIOSOS Y ANTIPARASITARIOS SISTEMICO</v>
          </cell>
          <cell r="C9611" t="str">
            <v>103</v>
          </cell>
        </row>
        <row r="9612">
          <cell r="A9612" t="str">
            <v>Y410</v>
          </cell>
          <cell r="B9612" t="str">
            <v>EFECTOS ADVERSOS DE SULFONAMIDAS</v>
          </cell>
          <cell r="C9612" t="str">
            <v>103</v>
          </cell>
        </row>
        <row r="9613">
          <cell r="A9613" t="str">
            <v>Y411</v>
          </cell>
          <cell r="B9613" t="str">
            <v>EFECTOS ADVERSOS DE DROGAS ANTIMICOBACTERIANAS</v>
          </cell>
          <cell r="C9613" t="str">
            <v>103</v>
          </cell>
        </row>
        <row r="9614">
          <cell r="A9614" t="str">
            <v>Y412</v>
          </cell>
          <cell r="B9614" t="str">
            <v>EFECTOS ADVERSOS DE DROGAS ANTIPALUDICA Y AGENTES QUE ACTUAN SOBRE OTR</v>
          </cell>
          <cell r="C9614" t="str">
            <v>103</v>
          </cell>
        </row>
        <row r="9615">
          <cell r="A9615" t="str">
            <v>Y413</v>
          </cell>
          <cell r="B9615" t="str">
            <v>EFECTOS ADVERSOS DE OTRAS DROGAS ANTIPROTOZOARIAS</v>
          </cell>
          <cell r="C9615" t="str">
            <v>103</v>
          </cell>
        </row>
        <row r="9616">
          <cell r="A9616" t="str">
            <v>Y414</v>
          </cell>
          <cell r="B9616" t="str">
            <v>EFECTOS ADVERSOS DE ANTIHELMINTICOS</v>
          </cell>
          <cell r="C9616" t="str">
            <v>103</v>
          </cell>
        </row>
        <row r="9617">
          <cell r="A9617" t="str">
            <v>Y415</v>
          </cell>
          <cell r="B9617" t="str">
            <v>EFECTOS ADVERSOS DE DROGAS ANTIVIRALES</v>
          </cell>
          <cell r="C9617" t="str">
            <v>103</v>
          </cell>
        </row>
        <row r="9618">
          <cell r="A9618" t="str">
            <v>Y418</v>
          </cell>
          <cell r="B9618" t="str">
            <v>EFECTOS ADVERSOS DE OTROS ANTIINFECCIOSOS Y ANTIPARAS. SISTEM. ESPECIF</v>
          </cell>
          <cell r="C9618" t="str">
            <v>103</v>
          </cell>
        </row>
        <row r="9619">
          <cell r="A9619" t="str">
            <v>Y419</v>
          </cell>
          <cell r="B9619" t="str">
            <v>EFECTOS ADVERSOS DE ANTIINFECIOSOS Y ANTIPARAS. SISTEM. NO ESPECIFICAD</v>
          </cell>
          <cell r="C9619" t="str">
            <v>103</v>
          </cell>
        </row>
        <row r="9620">
          <cell r="A9620" t="str">
            <v>Y42</v>
          </cell>
          <cell r="B9620" t="str">
            <v>EFECTOS ADVERSOS DE HORMONAS Y SUS SUSTITUTOS SINTETICOS Y ANTAGONISTA</v>
          </cell>
          <cell r="C9620" t="str">
            <v>103</v>
          </cell>
        </row>
        <row r="9621">
          <cell r="A9621" t="str">
            <v>Y420</v>
          </cell>
          <cell r="B9621" t="str">
            <v>EFECTOS ADVERSOS DE GLUCOCORTICOIDES Y ANALOGOS SINTETICOS</v>
          </cell>
          <cell r="C9621" t="str">
            <v>103</v>
          </cell>
        </row>
        <row r="9622">
          <cell r="A9622" t="str">
            <v>Y421</v>
          </cell>
          <cell r="B9622" t="str">
            <v>EFECTOS ADVERSOS DE HORMONAS TIROIDEAS Y SUSTITUTOS</v>
          </cell>
          <cell r="C9622" t="str">
            <v>103</v>
          </cell>
        </row>
        <row r="9623">
          <cell r="A9623" t="str">
            <v>Y422</v>
          </cell>
          <cell r="B9623" t="str">
            <v>EFECTOS ADVERSOS DE DROGAS ANTITIROIDEAS</v>
          </cell>
          <cell r="C9623" t="str">
            <v>103</v>
          </cell>
        </row>
        <row r="9624">
          <cell r="A9624" t="str">
            <v>Y423</v>
          </cell>
          <cell r="B9624" t="str">
            <v>EFECTOS ADVERSOS DE DROGAS HIPOGLUCEMIANTES ORALES E INSULINA (ANTIDI</v>
          </cell>
          <cell r="C9624" t="str">
            <v>103</v>
          </cell>
        </row>
        <row r="9625">
          <cell r="A9625" t="str">
            <v>Y424</v>
          </cell>
          <cell r="B9625" t="str">
            <v>EFECTOS ADVERSOS DE ANTICONCEPTIVOS ORALES</v>
          </cell>
          <cell r="C9625" t="str">
            <v>103</v>
          </cell>
        </row>
        <row r="9626">
          <cell r="A9626" t="str">
            <v>Y425</v>
          </cell>
          <cell r="B9626" t="str">
            <v>EFECTOS ADVERSOS DE OTROS ESTROGENOS Y PROGESTAGENOS</v>
          </cell>
          <cell r="C9626" t="str">
            <v>103</v>
          </cell>
        </row>
        <row r="9627">
          <cell r="A9627" t="str">
            <v>Y426</v>
          </cell>
          <cell r="B9627" t="str">
            <v>EFECTOS ADVERSOS DE ANTIGONADOTROPINAS, ANTIESTROGENOS Y ANTIANDROGEN</v>
          </cell>
          <cell r="C9627" t="str">
            <v>103</v>
          </cell>
        </row>
        <row r="9628">
          <cell r="A9628" t="str">
            <v>Y427</v>
          </cell>
          <cell r="B9628" t="str">
            <v>EFECTOS ADVERSOS DE ANDROGENOS Y CONGENERES ANABOLITICOS</v>
          </cell>
          <cell r="C9628" t="str">
            <v>103</v>
          </cell>
        </row>
        <row r="9629">
          <cell r="A9629" t="str">
            <v>Y428</v>
          </cell>
          <cell r="B9629" t="str">
            <v>EFECTOS ADVERSOS DE OTRAS HORMONAS Y SUS SUSTITUTOS SINTET. Y LAS NO E</v>
          </cell>
          <cell r="C9629" t="str">
            <v>103</v>
          </cell>
        </row>
        <row r="9630">
          <cell r="A9630" t="str">
            <v>Y429</v>
          </cell>
          <cell r="B9630" t="str">
            <v>EFECTOS ADVERSOS DE OTRAS HORMONAS ANTAGONISTAS, Y LAS NO ESPECIFIC</v>
          </cell>
          <cell r="C9630" t="str">
            <v>103</v>
          </cell>
        </row>
        <row r="9631">
          <cell r="A9631" t="str">
            <v>Y43</v>
          </cell>
          <cell r="B9631" t="str">
            <v>EFECTOS ADVERSOS DE AGENTES SISTEMICOS PRIMARIOS</v>
          </cell>
          <cell r="C9631" t="str">
            <v>103</v>
          </cell>
        </row>
        <row r="9632">
          <cell r="A9632" t="str">
            <v>Y430</v>
          </cell>
          <cell r="B9632" t="str">
            <v>EFECTOS ADVERSOS DE ANTIALERGICOS Y ANTIEMETICOS</v>
          </cell>
          <cell r="C9632" t="str">
            <v>103</v>
          </cell>
        </row>
        <row r="9633">
          <cell r="A9633" t="str">
            <v>Y431</v>
          </cell>
          <cell r="B9633" t="str">
            <v>EFECTOS ADVERSOS DE ANTIMETABOLITOS ANTINEOPLASICOS</v>
          </cell>
          <cell r="C9633" t="str">
            <v>103</v>
          </cell>
        </row>
        <row r="9634">
          <cell r="A9634" t="str">
            <v>Y432</v>
          </cell>
          <cell r="B9634" t="str">
            <v>EFECTOS ADVERSOS DE PRODUCTOS NATURALES ANTINEOPLASICOS</v>
          </cell>
          <cell r="C9634" t="str">
            <v>103</v>
          </cell>
        </row>
        <row r="9635">
          <cell r="A9635" t="str">
            <v>Y433</v>
          </cell>
          <cell r="B9635" t="str">
            <v>EFECTOS ADVERSOS DE OTRAS DROGAS ANTINEOPLASICAS</v>
          </cell>
          <cell r="C9635" t="str">
            <v>103</v>
          </cell>
        </row>
        <row r="9636">
          <cell r="A9636" t="str">
            <v>Y434</v>
          </cell>
          <cell r="B9636" t="str">
            <v>EFECTOS ADVERSOS DE AGENTES INMUNOSUPRESORES</v>
          </cell>
          <cell r="C9636" t="str">
            <v>103</v>
          </cell>
        </row>
        <row r="9637">
          <cell r="A9637" t="str">
            <v>Y435</v>
          </cell>
          <cell r="B9637" t="str">
            <v>EFECTOS ADVERSOS DE AGENTES ACIDIFICANTES Y ALCALINIZANTES</v>
          </cell>
          <cell r="C9637" t="str">
            <v>103</v>
          </cell>
        </row>
        <row r="9638">
          <cell r="A9638" t="str">
            <v>Y436</v>
          </cell>
          <cell r="B9638" t="str">
            <v>EFECTOS ADVERSOS DE ENZIMAS NO CLASIFICADAS EN OTRA PARTE</v>
          </cell>
          <cell r="C9638" t="str">
            <v>103</v>
          </cell>
        </row>
        <row r="9639">
          <cell r="A9639" t="str">
            <v>Y438</v>
          </cell>
          <cell r="B9639" t="str">
            <v>EFECTOS ADVERSOS DE OTROS AGENTES SISTEMICOS PRIMARIOS NO CLAS. EN OTR</v>
          </cell>
          <cell r="C9639" t="str">
            <v>103</v>
          </cell>
        </row>
        <row r="9640">
          <cell r="A9640" t="str">
            <v>Y439</v>
          </cell>
          <cell r="B9640" t="str">
            <v>EFECTOS ADVERSOS DE AGENTE SISTEMICO PRIMARIO NO ESPECIFICADO</v>
          </cell>
          <cell r="C9640" t="str">
            <v>103</v>
          </cell>
        </row>
        <row r="9641">
          <cell r="A9641" t="str">
            <v>Y44</v>
          </cell>
          <cell r="B9641" t="str">
            <v>EFECTOS ADVERSOS DE AGENT. QUE AFECTAN PRIMARIA/ LOS CONSTTITUY. DE LA</v>
          </cell>
          <cell r="C9641" t="str">
            <v>103</v>
          </cell>
        </row>
        <row r="9642">
          <cell r="A9642" t="str">
            <v>Y440</v>
          </cell>
          <cell r="B9642" t="str">
            <v>EFECTOS ADVERSOS  DE PREPAR. CON HIERRO Y OTROS PREPAR. CONTRA LA ANEM</v>
          </cell>
          <cell r="C9642" t="str">
            <v>103</v>
          </cell>
        </row>
        <row r="9643">
          <cell r="A9643" t="str">
            <v>Y441</v>
          </cell>
          <cell r="B9643" t="str">
            <v>EFECTOS ADVERSOS DE VITAM. B12 ACIDO FOLICO Y OTROS PREPAR. CONTRA LA</v>
          </cell>
          <cell r="C9643" t="str">
            <v>103</v>
          </cell>
        </row>
        <row r="9644">
          <cell r="A9644" t="str">
            <v>Y442</v>
          </cell>
          <cell r="B9644" t="str">
            <v>EFECTOS ADVERSOS DE ANTICOAGULANTES</v>
          </cell>
          <cell r="C9644" t="str">
            <v>103</v>
          </cell>
        </row>
        <row r="9645">
          <cell r="A9645" t="str">
            <v>Y443</v>
          </cell>
          <cell r="B9645" t="str">
            <v>EFECTOS ADVERSOS DE ANTAGONISTA DE ANTICOAG. VITAMINA K Y OTROS COAGUL</v>
          </cell>
          <cell r="C9645" t="str">
            <v>103</v>
          </cell>
        </row>
        <row r="9646">
          <cell r="A9646" t="str">
            <v>Y444</v>
          </cell>
          <cell r="B9646" t="str">
            <v>EFECTOS ADVERSOS DE DROGAS ANTITROMBOTICAS (INHIBID. DE LA AGREG. PLAQ</v>
          </cell>
          <cell r="C9646" t="str">
            <v>103</v>
          </cell>
        </row>
        <row r="9647">
          <cell r="A9647" t="str">
            <v>Y445</v>
          </cell>
          <cell r="B9647" t="str">
            <v>EFECTOS ADVERSOS DE DROGAS TROMBOLITICAS</v>
          </cell>
          <cell r="C9647" t="str">
            <v>103</v>
          </cell>
        </row>
        <row r="9648">
          <cell r="A9648" t="str">
            <v>Y446</v>
          </cell>
          <cell r="B9648" t="str">
            <v>EFECTOS ADVERSOS DE SANGRE NATURAL Y PRODUCTOS SANGUINEOS</v>
          </cell>
          <cell r="C9648" t="str">
            <v>103</v>
          </cell>
        </row>
        <row r="9649">
          <cell r="A9649" t="str">
            <v>Y447</v>
          </cell>
          <cell r="B9649" t="str">
            <v>EFECTOAS ADVERSOS DE LOS SUSTITUTOS DEL PLASMA</v>
          </cell>
          <cell r="C9649" t="str">
            <v>103</v>
          </cell>
        </row>
        <row r="9650">
          <cell r="A9650" t="str">
            <v>Y449</v>
          </cell>
          <cell r="B9650" t="str">
            <v>EFECTOS ADVERSOS DE OTROS AGENT. AFECTAN LOS CONSTITUY. DE LA SANGRE</v>
          </cell>
          <cell r="C9650" t="str">
            <v>103</v>
          </cell>
        </row>
        <row r="9651">
          <cell r="A9651" t="str">
            <v>Y45</v>
          </cell>
          <cell r="B9651" t="str">
            <v>EFECTOS ADVERSOS DE DROGAS ANALG. ANTIPIRETICAS Y ANTIINFLAMATORIAS</v>
          </cell>
          <cell r="C9651" t="str">
            <v>103</v>
          </cell>
        </row>
        <row r="9652">
          <cell r="A9652" t="str">
            <v>Y450</v>
          </cell>
          <cell r="B9652" t="str">
            <v>EFECTOS ADVERSOS DE OPIACEOS Y ANALGESICOS RELACIONADOS</v>
          </cell>
          <cell r="C9652" t="str">
            <v>103</v>
          </cell>
        </row>
        <row r="9653">
          <cell r="A9653" t="str">
            <v>Y451</v>
          </cell>
          <cell r="B9653" t="str">
            <v>EFECTOS ADVERSOS DE SALICILATOS</v>
          </cell>
          <cell r="C9653" t="str">
            <v>103</v>
          </cell>
        </row>
        <row r="9654">
          <cell r="A9654" t="str">
            <v>Y452</v>
          </cell>
          <cell r="B9654" t="str">
            <v>EFECTOS ADVERSOS DE DERIVADOS DEL ACIDO PROPIONICO</v>
          </cell>
          <cell r="C9654" t="str">
            <v>103</v>
          </cell>
        </row>
        <row r="9655">
          <cell r="A9655" t="str">
            <v>Y453</v>
          </cell>
          <cell r="B9655" t="str">
            <v>EFECTOS ADVERSOS DE OTRAS DROGAS ANTIINFLAMATORIAS NO ESTEROIDES (DAIN</v>
          </cell>
          <cell r="C9655" t="str">
            <v>103</v>
          </cell>
        </row>
        <row r="9656">
          <cell r="A9656" t="str">
            <v>Y454</v>
          </cell>
          <cell r="B9656" t="str">
            <v>EFECTOS ADVERSOS DE LOS ANTIRREUMATICOS</v>
          </cell>
          <cell r="C9656" t="str">
            <v>103</v>
          </cell>
        </row>
        <row r="9657">
          <cell r="A9657" t="str">
            <v>Y455</v>
          </cell>
          <cell r="B9657" t="str">
            <v>EFECTOS ADVERSOS DE LOS DERIVADOS DEL 4-AMINOFENOL</v>
          </cell>
          <cell r="C9657" t="str">
            <v>103</v>
          </cell>
        </row>
        <row r="9658">
          <cell r="A9658" t="str">
            <v>Y458</v>
          </cell>
          <cell r="B9658" t="str">
            <v>EFECTOS ADVERSOS DE OTROS ANALGESICOS Y ANTIPIRETICOS</v>
          </cell>
          <cell r="C9658" t="str">
            <v>103</v>
          </cell>
        </row>
        <row r="9659">
          <cell r="A9659" t="str">
            <v>Y459</v>
          </cell>
          <cell r="B9659" t="str">
            <v>EFECTOS ADVERSOS DE DROGAS ANALG. ANTIPIRET. Y ANTIINFL. NO ESPECIFICA</v>
          </cell>
          <cell r="C9659" t="str">
            <v>103</v>
          </cell>
        </row>
        <row r="9660">
          <cell r="A9660" t="str">
            <v>Y46</v>
          </cell>
          <cell r="B9660" t="str">
            <v>EFECTOS ADVERSOS DE DROGAS ANTIEPILEPTICAS Y ANTIPARKINSONIANAS</v>
          </cell>
          <cell r="C9660" t="str">
            <v>103</v>
          </cell>
        </row>
        <row r="9661">
          <cell r="A9661" t="str">
            <v>Y460</v>
          </cell>
          <cell r="B9661" t="str">
            <v>EFECTOS ADVERSOS DE SUCCINAMIDAS</v>
          </cell>
          <cell r="C9661" t="str">
            <v>103</v>
          </cell>
        </row>
        <row r="9662">
          <cell r="A9662" t="str">
            <v>Y461</v>
          </cell>
          <cell r="B9662" t="str">
            <v>EFECTOS ADVERSOS DE OXAZOLIDINADIONAS</v>
          </cell>
          <cell r="C9662" t="str">
            <v>103</v>
          </cell>
        </row>
        <row r="9663">
          <cell r="A9663" t="str">
            <v>Y462</v>
          </cell>
          <cell r="B9663" t="str">
            <v>EFECTOS ADVERSOS DE DERIVADOS DE LA HIDANTOINA</v>
          </cell>
          <cell r="C9663" t="str">
            <v>103</v>
          </cell>
        </row>
        <row r="9664">
          <cell r="A9664" t="str">
            <v>Y463</v>
          </cell>
          <cell r="B9664" t="str">
            <v>EFECTOS ADVERSOS DE DESOXIBARBITURICOS</v>
          </cell>
          <cell r="C9664" t="str">
            <v>103</v>
          </cell>
        </row>
        <row r="9665">
          <cell r="A9665" t="str">
            <v>Y464</v>
          </cell>
          <cell r="B9665" t="str">
            <v>EFECTOS ADVERSOS DE IMINOESTILBENOS</v>
          </cell>
          <cell r="C9665" t="str">
            <v>103</v>
          </cell>
        </row>
        <row r="9666">
          <cell r="A9666" t="str">
            <v>Y465</v>
          </cell>
          <cell r="B9666" t="str">
            <v>EFECTOS ADVERSOS DEL ACIDO VALPROICO</v>
          </cell>
          <cell r="C9666" t="str">
            <v>103</v>
          </cell>
        </row>
        <row r="9667">
          <cell r="A9667" t="str">
            <v>Y466</v>
          </cell>
          <cell r="B9667" t="str">
            <v>EFECTOS ADVERSOS DE OTROS ANTIEPILEPTICOS, Y LOS NO ESPECIFICADOS</v>
          </cell>
          <cell r="C9667" t="str">
            <v>103</v>
          </cell>
        </row>
        <row r="9668">
          <cell r="A9668" t="str">
            <v>Y467</v>
          </cell>
          <cell r="B9668" t="str">
            <v>EFECTOS ADVERSOS DE DROGAS ANTIPARKINSONIANAS</v>
          </cell>
          <cell r="C9668" t="str">
            <v>103</v>
          </cell>
        </row>
        <row r="9669">
          <cell r="A9669" t="str">
            <v>Y468</v>
          </cell>
          <cell r="B9669" t="str">
            <v>EFECTOS ADVERSOS DE DROGAS ANTIESPASTICAS</v>
          </cell>
          <cell r="C9669" t="str">
            <v>103</v>
          </cell>
        </row>
        <row r="9670">
          <cell r="A9670" t="str">
            <v>Y47</v>
          </cell>
          <cell r="B9670" t="str">
            <v>EFECTOS ADVERSOS DE DROGAS SEDANTES, HIPNOTICAS Y ANSIOLITICAS</v>
          </cell>
          <cell r="C9670" t="str">
            <v>103</v>
          </cell>
        </row>
        <row r="9671">
          <cell r="A9671" t="str">
            <v>Y470</v>
          </cell>
          <cell r="B9671" t="str">
            <v>EFECTOS ADVERSOS DE BARBITURICOS, NO CLASIFICADOS EN OTRA PARTE</v>
          </cell>
          <cell r="C9671" t="str">
            <v>103</v>
          </cell>
        </row>
        <row r="9672">
          <cell r="A9672" t="str">
            <v>Y471</v>
          </cell>
          <cell r="B9672" t="str">
            <v>EFECTOS ADVERSOS DE BENZODIAZEPINAS</v>
          </cell>
          <cell r="C9672" t="str">
            <v>103</v>
          </cell>
        </row>
        <row r="9673">
          <cell r="A9673" t="str">
            <v>Y472</v>
          </cell>
          <cell r="B9673" t="str">
            <v>EFECTOS ADVERSOS DE DERIVADOS CLORALES</v>
          </cell>
          <cell r="C9673" t="str">
            <v>103</v>
          </cell>
        </row>
        <row r="9674">
          <cell r="A9674" t="str">
            <v>Y473</v>
          </cell>
          <cell r="B9674" t="str">
            <v>EFECTOS ADVERSOS DE PARALDEHIDO</v>
          </cell>
          <cell r="C9674" t="str">
            <v>103</v>
          </cell>
        </row>
        <row r="9675">
          <cell r="A9675" t="str">
            <v>Y474</v>
          </cell>
          <cell r="B9675" t="str">
            <v>EFECTOS ADVERSOS DE COMPUESTOS DEL BROMO</v>
          </cell>
          <cell r="C9675" t="str">
            <v>103</v>
          </cell>
        </row>
        <row r="9676">
          <cell r="A9676" t="str">
            <v>Y475</v>
          </cell>
          <cell r="B9676" t="str">
            <v>EFECTOS ADVERSOS DE MEZCLAS SEDANTES E HIPNOTICAS, NO CLASCIF. EN OTRA</v>
          </cell>
          <cell r="C9676" t="str">
            <v>103</v>
          </cell>
        </row>
        <row r="9677">
          <cell r="A9677" t="str">
            <v>Y478</v>
          </cell>
          <cell r="B9677" t="str">
            <v>EFECTOS ADVERSOS DE OTRAS DROGAS SEDANTES, HIPNOTICAS Y ANSIOLITICAS</v>
          </cell>
          <cell r="C9677" t="str">
            <v>103</v>
          </cell>
        </row>
        <row r="9678">
          <cell r="A9678" t="str">
            <v>Y479</v>
          </cell>
          <cell r="B9678" t="str">
            <v>EFECTOS ADVERSOS DE DROGAS SEDANTES, HIPNOTICAS Y ANSIOLITICAS NO ESPE</v>
          </cell>
          <cell r="C9678" t="str">
            <v>103</v>
          </cell>
        </row>
        <row r="9679">
          <cell r="A9679" t="str">
            <v>Y48</v>
          </cell>
          <cell r="B9679" t="str">
            <v>EFECTOS ADVERSOS DE GASES ANESTESICOS Y TERAPEUTICOS</v>
          </cell>
          <cell r="C9679" t="str">
            <v>103</v>
          </cell>
        </row>
        <row r="9680">
          <cell r="A9680" t="str">
            <v>Y480</v>
          </cell>
          <cell r="B9680" t="str">
            <v>EFECTOS ADVERSOS DE GASES ANESTESICOS POR INHALACION</v>
          </cell>
          <cell r="C9680" t="str">
            <v>103</v>
          </cell>
        </row>
        <row r="9681">
          <cell r="A9681" t="str">
            <v>Y481</v>
          </cell>
          <cell r="B9681" t="str">
            <v>EFECTOS ADVERSOS DE GASES ANESTESICOS PARENTERALES</v>
          </cell>
          <cell r="C9681" t="str">
            <v>103</v>
          </cell>
        </row>
        <row r="9682">
          <cell r="A9682" t="str">
            <v>Y482</v>
          </cell>
          <cell r="B9682" t="str">
            <v>EFECTOS ADVERSOS DE OTROS GASES ANESTESICOS GENERALES, Y LOS NO ESPECI</v>
          </cell>
          <cell r="C9682" t="str">
            <v>103</v>
          </cell>
        </row>
        <row r="9683">
          <cell r="A9683" t="str">
            <v>Y483</v>
          </cell>
          <cell r="B9683" t="str">
            <v>EFECTOS ADVERSOS DE GASES ANESTESICOS LOCALES</v>
          </cell>
          <cell r="C9683" t="str">
            <v>103</v>
          </cell>
        </row>
        <row r="9684">
          <cell r="A9684" t="str">
            <v>Y484</v>
          </cell>
          <cell r="B9684" t="str">
            <v>EFECTOS ADVERSOS DE ANESTESICOS NO ESPECIFICADOS</v>
          </cell>
          <cell r="C9684" t="str">
            <v>103</v>
          </cell>
        </row>
        <row r="9685">
          <cell r="A9685" t="str">
            <v>Y485</v>
          </cell>
          <cell r="B9685" t="str">
            <v>EFECTOS ADVERSOS DE GASES TERAPEUTICOS</v>
          </cell>
          <cell r="C9685" t="str">
            <v>103</v>
          </cell>
        </row>
        <row r="9686">
          <cell r="A9686" t="str">
            <v>Y49</v>
          </cell>
          <cell r="B9686" t="str">
            <v>EFECTOS ADVERSOS DE DROGAS PSICOTROPICAS, NO CLASIF. EN OTRA PARTE</v>
          </cell>
          <cell r="C9686" t="str">
            <v>103</v>
          </cell>
        </row>
        <row r="9687">
          <cell r="A9687" t="str">
            <v>Y490</v>
          </cell>
          <cell r="B9687" t="str">
            <v>EFECTOS ADVERSOS DE ANTIDEPRESIVOS TRICICLICOS Y TETRACICLICOS</v>
          </cell>
          <cell r="C9687" t="str">
            <v>103</v>
          </cell>
        </row>
        <row r="9688">
          <cell r="A9688" t="str">
            <v>Y491</v>
          </cell>
          <cell r="B9688" t="str">
            <v>EFECTOS ADVERSOS DE ANTIDEPRESIVOS INHIBIDORES DE LA MONOAMINOOXIDASA</v>
          </cell>
          <cell r="C9688" t="str">
            <v>103</v>
          </cell>
        </row>
        <row r="9689">
          <cell r="A9689" t="str">
            <v>Y492</v>
          </cell>
          <cell r="B9689" t="str">
            <v>EFECTOS ADVERSOS DE OTROS ANTIDEPRESIVOS, Y LOS NO ESPECIFICADOS</v>
          </cell>
          <cell r="C9689" t="str">
            <v>103</v>
          </cell>
        </row>
        <row r="9690">
          <cell r="A9690" t="str">
            <v>Y493</v>
          </cell>
          <cell r="B9690" t="str">
            <v>EFECTOS ADVERSOS DE ANTIPSICOTICOS Y NEUROLEPTICOS FENOTIAZINICOS</v>
          </cell>
          <cell r="C9690" t="str">
            <v>103</v>
          </cell>
        </row>
        <row r="9691">
          <cell r="A9691" t="str">
            <v>Y494</v>
          </cell>
          <cell r="B9691" t="str">
            <v>EFECTOS ADVERSOS DE NEUROLEPTICOS DE LA BUTIROFENONA Y TIOXANTINA</v>
          </cell>
          <cell r="C9691" t="str">
            <v>103</v>
          </cell>
        </row>
        <row r="9692">
          <cell r="A9692" t="str">
            <v>Y495</v>
          </cell>
          <cell r="B9692" t="str">
            <v>EFECTOS ADVERSOS DE OTROS ANTIPSICOTICOS Y NEUROLEPTICOS</v>
          </cell>
          <cell r="C9692" t="str">
            <v>103</v>
          </cell>
        </row>
        <row r="9693">
          <cell r="A9693" t="str">
            <v>Y496</v>
          </cell>
          <cell r="B9693" t="str">
            <v>EFECTOS ADVERSOS DE PSICODISLEPTICOS (ALUCINOGENOS)</v>
          </cell>
          <cell r="C9693" t="str">
            <v>103</v>
          </cell>
        </row>
        <row r="9694">
          <cell r="A9694" t="str">
            <v>Y497</v>
          </cell>
          <cell r="B9694" t="str">
            <v>EFECTOS ADVERSOS DE PSICOESTIMULANTES CON ABUSO POTENCIAL</v>
          </cell>
          <cell r="C9694" t="str">
            <v>103</v>
          </cell>
        </row>
        <row r="9695">
          <cell r="A9695" t="str">
            <v>Y498</v>
          </cell>
          <cell r="B9695" t="str">
            <v>EFECTOS ADVERSOS DE OTRAS DROGAS PSICOTROPICAS, NO CLASIF. EN OTRA PAR</v>
          </cell>
          <cell r="C9695" t="str">
            <v>103</v>
          </cell>
        </row>
        <row r="9696">
          <cell r="A9696" t="str">
            <v>Y499</v>
          </cell>
          <cell r="B9696" t="str">
            <v>EFECTOS ADVERSOS DE DROGAS PSICOTROPICAS NO ESPECIFICADAS</v>
          </cell>
          <cell r="C9696" t="str">
            <v>103</v>
          </cell>
        </row>
        <row r="9697">
          <cell r="A9697" t="str">
            <v>Y50</v>
          </cell>
          <cell r="B9697" t="str">
            <v>EFECTOS ADVERSOS DE ESTIMULANTES DEL SISTEMA NERVIOSO CENTRAL NO CLAS.</v>
          </cell>
          <cell r="C9697" t="str">
            <v>103</v>
          </cell>
        </row>
        <row r="9698">
          <cell r="A9698" t="str">
            <v>Y500</v>
          </cell>
          <cell r="B9698" t="str">
            <v>EFECTOS ADVERSOS DE ANALEPTICOS</v>
          </cell>
          <cell r="C9698" t="str">
            <v>103</v>
          </cell>
        </row>
        <row r="9699">
          <cell r="A9699" t="str">
            <v>Y501</v>
          </cell>
          <cell r="B9699" t="str">
            <v>EFECTOS ADVERSOS DE ANTAGONISTAS DE OPIACEOS</v>
          </cell>
          <cell r="C9699" t="str">
            <v>103</v>
          </cell>
        </row>
        <row r="9700">
          <cell r="A9700" t="str">
            <v>Y502</v>
          </cell>
          <cell r="B9700" t="str">
            <v>EFECTOS ADVERSOS DE METILXANTINAS, NO CLASIFICADAS EN OTRA PARTE</v>
          </cell>
          <cell r="C9700" t="str">
            <v>103</v>
          </cell>
        </row>
        <row r="9701">
          <cell r="A9701" t="str">
            <v>Y508</v>
          </cell>
          <cell r="B9701" t="str">
            <v>EFECTOS ADVERSOS DE OTROS ESTIMULANTES DEL SISTEMA NERVIOSO CENTRAL</v>
          </cell>
          <cell r="C9701" t="str">
            <v>103</v>
          </cell>
        </row>
        <row r="9702">
          <cell r="A9702" t="str">
            <v>Y509</v>
          </cell>
          <cell r="B9702" t="str">
            <v>EFECTOS ADVERSOS DE ESTIMULANTE NO ESPECIFICADO DEL SIST. NERV. CENTRA</v>
          </cell>
          <cell r="C9702" t="str">
            <v>103</v>
          </cell>
        </row>
        <row r="9703">
          <cell r="A9703" t="str">
            <v>Y51</v>
          </cell>
          <cell r="B9703" t="str">
            <v>EFECTOS ADVERSOS DE DROGAS QUE AFECTAN PRIMARIA/ EL SIST. NERV. CENT.</v>
          </cell>
          <cell r="C9703" t="str">
            <v>103</v>
          </cell>
        </row>
        <row r="9704">
          <cell r="A9704" t="str">
            <v>Y510</v>
          </cell>
          <cell r="B9704" t="str">
            <v>EFECTOS ADVERSOS DE AGENTES ANTICOLINESTERASA</v>
          </cell>
          <cell r="C9704" t="str">
            <v>103</v>
          </cell>
        </row>
        <row r="9705">
          <cell r="A9705" t="str">
            <v>Y511</v>
          </cell>
          <cell r="B9705" t="str">
            <v>EFECTOS ADVERSOS DE OTROS PARASIMPATICOMIMETICOS (COLINERGICOS)</v>
          </cell>
          <cell r="C9705" t="str">
            <v>103</v>
          </cell>
        </row>
        <row r="9706">
          <cell r="A9706" t="str">
            <v>Y512</v>
          </cell>
          <cell r="B9706" t="str">
            <v>EFECTOS ADVERSOS DE DROGAS BLOQUEADORAS GANGLIONARES, NO CLASIF. EN OT</v>
          </cell>
          <cell r="C9706" t="str">
            <v>103</v>
          </cell>
        </row>
        <row r="9707">
          <cell r="A9707" t="str">
            <v>Y513</v>
          </cell>
          <cell r="B9707" t="str">
            <v>EFECTOS ADVERSOS DE OTROS PARASIMPATICOLITICOS ( ANTICOLIN. Y ANTIMUS.</v>
          </cell>
          <cell r="C9707" t="str">
            <v>103</v>
          </cell>
        </row>
        <row r="9708">
          <cell r="A9708" t="str">
            <v>Y514</v>
          </cell>
          <cell r="B9708" t="str">
            <v>EFECTOS ADVERSOS DE AGONISTAS (ESTIMULANTES) PREDOMINANTE/ ALFA-ADRENE</v>
          </cell>
          <cell r="C9708" t="str">
            <v>103</v>
          </cell>
        </row>
        <row r="9709">
          <cell r="A9709" t="str">
            <v>Y515</v>
          </cell>
          <cell r="B9709" t="str">
            <v>EFECTOS ADVERSOS DE AGONISTAS (ESTIMULANTES) PREDOMINANTE/ BETA-ADRENE</v>
          </cell>
          <cell r="C9709" t="str">
            <v>103</v>
          </cell>
        </row>
        <row r="9710">
          <cell r="A9710" t="str">
            <v>Y516</v>
          </cell>
          <cell r="B9710" t="str">
            <v>EFECTOS ADVERSOS DE ANTAGONISTAS (BLOQUEADORES) ALFA-ANDREN.) NO CLASI</v>
          </cell>
          <cell r="C9710" t="str">
            <v>103</v>
          </cell>
        </row>
        <row r="9711">
          <cell r="A9711" t="str">
            <v>Y517</v>
          </cell>
          <cell r="B9711" t="str">
            <v>EFECTOS ADVERSOS DE ANTAGONISTA (BLOQUEADORES) BETA- ADREN.) NO CLASIF</v>
          </cell>
          <cell r="C9711" t="str">
            <v>103</v>
          </cell>
        </row>
        <row r="9712">
          <cell r="A9712" t="str">
            <v>Y518</v>
          </cell>
          <cell r="B9712" t="str">
            <v>EFECTOS ADVERSOS DE AGENT. BLOQUEAD. NEURO-ANDREN. QUE ACTUAN CENTRAL/</v>
          </cell>
          <cell r="C9712" t="str">
            <v>103</v>
          </cell>
        </row>
        <row r="9713">
          <cell r="A9713" t="str">
            <v>Y519</v>
          </cell>
          <cell r="B9713" t="str">
            <v>EFECTOS ADVERSOS DE OTRAS DROGAS QUE AFECTAN PRIMARIA/ EL SIST. NERV.</v>
          </cell>
          <cell r="C9713" t="str">
            <v>103</v>
          </cell>
        </row>
        <row r="9714">
          <cell r="A9714" t="str">
            <v>Y52</v>
          </cell>
          <cell r="B9714" t="str">
            <v>EFECTOS ADVERSOS DE AGENTES QUE AFECTAN PRIMARIA/ EL SIST. CARDIOVASCU</v>
          </cell>
          <cell r="C9714" t="str">
            <v>103</v>
          </cell>
        </row>
        <row r="9715">
          <cell r="A9715" t="str">
            <v>Y520</v>
          </cell>
          <cell r="B9715" t="str">
            <v>EFECTOS ADVERSOS DE GLUCOSIDOS CARDIOTONICOS Y DROGAS DE ACCION SIMILA</v>
          </cell>
          <cell r="C9715" t="str">
            <v>103</v>
          </cell>
        </row>
        <row r="9716">
          <cell r="A9716" t="str">
            <v>Y521</v>
          </cell>
          <cell r="B9716" t="str">
            <v>EFECTOS ADVERSOS DE BLOQUEADORES DEL CANAL DEL CALCIO</v>
          </cell>
          <cell r="C9716" t="str">
            <v>103</v>
          </cell>
        </row>
        <row r="9717">
          <cell r="A9717" t="str">
            <v>Y522</v>
          </cell>
          <cell r="B9717" t="str">
            <v>EFECTOS ADVERSOS DE OTRAS DROGAS ANTIARRITMICAS, NO CLAS. EN OTRA PART</v>
          </cell>
          <cell r="C9717" t="str">
            <v>103</v>
          </cell>
        </row>
        <row r="9718">
          <cell r="A9718" t="str">
            <v>Y523</v>
          </cell>
          <cell r="B9718" t="str">
            <v>EFECTOS ADVERSOS DE VASODILATADORES CORONARIOS, NO CLASIF. EN OTRA PAR</v>
          </cell>
          <cell r="C9718" t="str">
            <v>103</v>
          </cell>
        </row>
        <row r="9719">
          <cell r="A9719" t="str">
            <v>Y524</v>
          </cell>
          <cell r="B9719" t="str">
            <v>EFECTOS ADVERSOS DE INHIBIDORES DE LA ENZIMA CONVERTIDORA DE ANGIOTENS</v>
          </cell>
          <cell r="C9719" t="str">
            <v>103</v>
          </cell>
        </row>
        <row r="9720">
          <cell r="A9720" t="str">
            <v>Y525</v>
          </cell>
          <cell r="B9720" t="str">
            <v>EFECTOS ADVERSOS DE OTRAS DROGAS ANTIHIPERTENSIVAS, NO CLAS. EN OTRA P</v>
          </cell>
          <cell r="C9720" t="str">
            <v>103</v>
          </cell>
        </row>
        <row r="9721">
          <cell r="A9721" t="str">
            <v>Y526</v>
          </cell>
          <cell r="B9721" t="str">
            <v>EFECTOS ADVERSOS DE DROGAS ANTIHIPERLIPIDEMICAS Y ANTIARTERIOSCLEROTIC</v>
          </cell>
          <cell r="C9721" t="str">
            <v>103</v>
          </cell>
        </row>
        <row r="9722">
          <cell r="A9722" t="str">
            <v>Y527</v>
          </cell>
          <cell r="B9722" t="str">
            <v>EFECTOS ADVERSOS DE VASODILATODORES PERIFERICOS</v>
          </cell>
          <cell r="C9722" t="str">
            <v>103</v>
          </cell>
        </row>
        <row r="9723">
          <cell r="A9723" t="str">
            <v>Y528</v>
          </cell>
          <cell r="B9723" t="str">
            <v>EFECTOS ADVERSOS DE DROGAS ANTIVARICOSAS, INCLUSIVE AGENTES ESCLEROSAN</v>
          </cell>
          <cell r="C9723" t="str">
            <v>103</v>
          </cell>
        </row>
        <row r="9724">
          <cell r="A9724" t="str">
            <v>Y529</v>
          </cell>
          <cell r="B9724" t="str">
            <v>EFECTOS ADVERSOS DE OTROS AGENTES QUE AFENTAN PRIMARIA/ EL SIST. CARDI</v>
          </cell>
          <cell r="C9724" t="str">
            <v>103</v>
          </cell>
        </row>
        <row r="9725">
          <cell r="A9725" t="str">
            <v>Y53</v>
          </cell>
          <cell r="B9725" t="str">
            <v>EFECTOS ADVERSOS DE AGENTES QUE AFECTAN PRIMARIA/ EL SIST. GASTROINTES</v>
          </cell>
          <cell r="C9725" t="str">
            <v>103</v>
          </cell>
        </row>
        <row r="9726">
          <cell r="A9726" t="str">
            <v>Y530</v>
          </cell>
          <cell r="B9726" t="str">
            <v>EFECTOS ADVERSOS DE AGENTES QUE AFECTAN PRIMARIA/ EL SIST. GASTROINTES</v>
          </cell>
          <cell r="C9726" t="str">
            <v>103</v>
          </cell>
        </row>
        <row r="9727">
          <cell r="A9727" t="str">
            <v>Y531</v>
          </cell>
          <cell r="B9727" t="str">
            <v>EFECTOS ADVERSOS DE OTRAS DROGAS ANTIACIDAS E INHIBIDORAS DE LA SECREC</v>
          </cell>
          <cell r="C9727" t="str">
            <v>103</v>
          </cell>
        </row>
        <row r="9728">
          <cell r="A9728" t="str">
            <v>Y532</v>
          </cell>
          <cell r="B9728" t="str">
            <v>EFECTOS ADVERSOS DE LA LAXANTES ESTIMULANTES</v>
          </cell>
          <cell r="C9728" t="str">
            <v>103</v>
          </cell>
        </row>
        <row r="9729">
          <cell r="A9729" t="str">
            <v>Y533</v>
          </cell>
          <cell r="B9729" t="str">
            <v>EFECTOS ADVERSOS DE LAXANTES SALINOS Y OSMOTICOS</v>
          </cell>
          <cell r="C9729" t="str">
            <v>103</v>
          </cell>
        </row>
        <row r="9730">
          <cell r="A9730" t="str">
            <v>Y534</v>
          </cell>
          <cell r="B9730" t="str">
            <v>EFECTOS ADVERSOS DE OTROS LAXANTES</v>
          </cell>
          <cell r="C9730" t="str">
            <v>103</v>
          </cell>
        </row>
        <row r="9731">
          <cell r="A9731" t="str">
            <v>Y535</v>
          </cell>
          <cell r="B9731" t="str">
            <v>EFECTOS ADVERSOS DE DIGESTIVOS</v>
          </cell>
          <cell r="C9731" t="str">
            <v>103</v>
          </cell>
        </row>
        <row r="9732">
          <cell r="A9732" t="str">
            <v>Y536</v>
          </cell>
          <cell r="B9732" t="str">
            <v>EFECTOS ADVERSOS DE DROGAS ANTIDIARREICAS</v>
          </cell>
          <cell r="C9732" t="str">
            <v>103</v>
          </cell>
        </row>
        <row r="9733">
          <cell r="A9733" t="str">
            <v>Y537</v>
          </cell>
          <cell r="B9733" t="str">
            <v>EFECTOS ADVERSOS DE EMETICOS</v>
          </cell>
          <cell r="C9733" t="str">
            <v>103</v>
          </cell>
        </row>
        <row r="9734">
          <cell r="A9734" t="str">
            <v>Y538</v>
          </cell>
          <cell r="B9734" t="str">
            <v>EFECTOS ADVERSOS DE OTROS AGENTES QUE AFECTAN PRIMARIA/ EL SIST. GASTR</v>
          </cell>
          <cell r="C9734" t="str">
            <v>103</v>
          </cell>
        </row>
        <row r="9735">
          <cell r="A9735" t="str">
            <v>Y539</v>
          </cell>
          <cell r="B9735" t="str">
            <v>EFECTOS ADVERSOS DE AGENTES QUE AFECTAN EL SIST. GASTROINT. NO ESPECIF</v>
          </cell>
          <cell r="C9735" t="str">
            <v>103</v>
          </cell>
        </row>
        <row r="9736">
          <cell r="A9736" t="str">
            <v>Y54</v>
          </cell>
          <cell r="B9736" t="str">
            <v>EFECTOS ADVERSOS DE AGENT. QUE AFECTAN EL EQUILIBRIO HIDRICO Y EL META</v>
          </cell>
          <cell r="C9736" t="str">
            <v>103</v>
          </cell>
        </row>
        <row r="9737">
          <cell r="A9737" t="str">
            <v>Y540</v>
          </cell>
          <cell r="B9737" t="str">
            <v>EFECTOS ADVERSOS DE MINERALOCORTICOIDES</v>
          </cell>
          <cell r="C9737" t="str">
            <v>103</v>
          </cell>
        </row>
        <row r="9738">
          <cell r="A9738" t="str">
            <v>Y541</v>
          </cell>
          <cell r="B9738" t="str">
            <v>EFECTOS ADVERSOS DE LOS BLOQUEADORES DE MINERALOCORTICOIDES (ANTAGONIS</v>
          </cell>
          <cell r="C9738" t="str">
            <v>103</v>
          </cell>
        </row>
        <row r="9739">
          <cell r="A9739" t="str">
            <v>Y542</v>
          </cell>
          <cell r="B9739" t="str">
            <v>EFECTOS ADVERSOS DE LOS INHIBIDORES DE LA ANHIDRASA CARBONICA</v>
          </cell>
          <cell r="C9739" t="str">
            <v>103</v>
          </cell>
        </row>
        <row r="9740">
          <cell r="A9740" t="str">
            <v>Y543</v>
          </cell>
          <cell r="B9740" t="str">
            <v>EFECTOS ADVERSOS DE LOS DERIVADOS DE LA BENZOTIADIAZINA</v>
          </cell>
          <cell r="C9740" t="str">
            <v>103</v>
          </cell>
        </row>
        <row r="9741">
          <cell r="A9741" t="str">
            <v>Y544</v>
          </cell>
          <cell r="B9741" t="str">
            <v>EFECTOS ADVERSOS DE DIURETICOS DE ASA ("HIGH-CEILING")</v>
          </cell>
          <cell r="C9741" t="str">
            <v>103</v>
          </cell>
        </row>
        <row r="9742">
          <cell r="A9742" t="str">
            <v>Y545</v>
          </cell>
          <cell r="B9742" t="str">
            <v>EFECTOS ADVERSOS DE OTROS DIURETICOS</v>
          </cell>
          <cell r="C9742" t="str">
            <v>103</v>
          </cell>
        </row>
        <row r="9743">
          <cell r="A9743" t="str">
            <v>Y546</v>
          </cell>
          <cell r="B9743" t="str">
            <v>EFECTOS ADVERSOS DE AGENTES ELECTROLITICOS, CALORICOS Y DEL EQUILIBRIO</v>
          </cell>
          <cell r="C9743" t="str">
            <v>103</v>
          </cell>
        </row>
        <row r="9744">
          <cell r="A9744" t="str">
            <v>Y547</v>
          </cell>
          <cell r="B9744" t="str">
            <v>EFECTOS ADVERSOS DE AGENTES QUE AFECTAN LA CALCIFICACION</v>
          </cell>
          <cell r="C9744" t="str">
            <v>103</v>
          </cell>
        </row>
        <row r="9745">
          <cell r="A9745" t="str">
            <v>Y548</v>
          </cell>
          <cell r="B9745" t="str">
            <v>EFECTOS ADVERSOS DE AGENTES QUE AFECTAN EL METABOLISMO DEL ACIDO URICO</v>
          </cell>
          <cell r="C9745" t="str">
            <v>103</v>
          </cell>
        </row>
        <row r="9746">
          <cell r="A9746" t="str">
            <v>Y549</v>
          </cell>
          <cell r="B9746" t="str">
            <v>EFECTOS ADVERSOS DE SALES MINERALES, NO CLASIFICADAS EN OTRA PARTE</v>
          </cell>
          <cell r="C9746" t="str">
            <v>103</v>
          </cell>
        </row>
        <row r="9747">
          <cell r="A9747" t="str">
            <v>Y55</v>
          </cell>
          <cell r="B9747" t="str">
            <v>EFECTOS ADVERSOS DE AGENTES QUE ACTUAN PRIMARIA/ SOBRE LOS MUSCULOS LI</v>
          </cell>
          <cell r="C9747" t="str">
            <v>103</v>
          </cell>
        </row>
        <row r="9748">
          <cell r="A9748" t="str">
            <v>Y550</v>
          </cell>
          <cell r="B9748" t="str">
            <v>EFECTOS ADVERSOS DE DROGAS OXITOCICAS</v>
          </cell>
          <cell r="C9748" t="str">
            <v>103</v>
          </cell>
        </row>
        <row r="9749">
          <cell r="A9749" t="str">
            <v>Y551</v>
          </cell>
          <cell r="B9749" t="str">
            <v>EFECTOS ADVERSOS DE RELAJANTES DE LOS MUSCULOS ESTRIADOS ( AGEN. BLO)</v>
          </cell>
          <cell r="C9749" t="str">
            <v>103</v>
          </cell>
        </row>
        <row r="9750">
          <cell r="A9750" t="str">
            <v>Y552</v>
          </cell>
          <cell r="B9750" t="str">
            <v>EFECTOS ADVERSOS DE OTROS AGEN. QUE ACTUAN PRIMARIA/ SOBRE LOS MUSCULO</v>
          </cell>
          <cell r="C9750" t="str">
            <v>103</v>
          </cell>
        </row>
        <row r="9751">
          <cell r="A9751" t="str">
            <v>Y553</v>
          </cell>
          <cell r="B9751" t="str">
            <v>EFECTOS ADVERSOS DE ANTITUSIGENOS</v>
          </cell>
          <cell r="C9751" t="str">
            <v>103</v>
          </cell>
        </row>
        <row r="9752">
          <cell r="A9752" t="str">
            <v>Y554</v>
          </cell>
          <cell r="B9752" t="str">
            <v>EFECTOS ADVERSOS DE EXPECTORANTES</v>
          </cell>
          <cell r="C9752" t="str">
            <v>103</v>
          </cell>
        </row>
        <row r="9753">
          <cell r="A9753" t="str">
            <v>Y555</v>
          </cell>
          <cell r="B9753" t="str">
            <v>EFECTOS ADVERSOS DE DROGAS CONTRA EL RESFRIADO COMUN</v>
          </cell>
          <cell r="C9753" t="str">
            <v>103</v>
          </cell>
        </row>
        <row r="9754">
          <cell r="A9754" t="str">
            <v>Y556</v>
          </cell>
          <cell r="B9754" t="str">
            <v>EFECTOS ADVERSOS DE ANTIASMATICO, NO CLASIFICADOS EN OTRA PARTE</v>
          </cell>
          <cell r="C9754" t="str">
            <v>103</v>
          </cell>
        </row>
        <row r="9755">
          <cell r="A9755" t="str">
            <v>Y557</v>
          </cell>
          <cell r="B9755" t="str">
            <v>EFECTOS ADVERSOS DE OTROS AGEN. QUE ACTUAN PRIMARIA/ SOBRE EL SIST. RE</v>
          </cell>
          <cell r="C9755" t="str">
            <v>103</v>
          </cell>
        </row>
        <row r="9756">
          <cell r="A9756" t="str">
            <v>Y56</v>
          </cell>
          <cell r="B9756" t="str">
            <v>EFECTOS ADVERSOS DE AGEN. TOPICOS QUE AFECTAN PRIMARIA/ LA PIEL Y LAS</v>
          </cell>
          <cell r="C9756" t="str">
            <v>103</v>
          </cell>
        </row>
        <row r="9757">
          <cell r="A9757" t="str">
            <v>Y560</v>
          </cell>
          <cell r="B9757" t="str">
            <v>EFECTOS ADVERSOS DE DROGAS ANTIMICOTICAS, ANTIINFECC. Y ANTIINFLM. DE</v>
          </cell>
          <cell r="C9757" t="str">
            <v>103</v>
          </cell>
        </row>
        <row r="9758">
          <cell r="A9758" t="str">
            <v>Y561</v>
          </cell>
          <cell r="B9758" t="str">
            <v>EFECTOS ADVERSOS DE ANTIPRURIGINOSOS</v>
          </cell>
          <cell r="C9758" t="str">
            <v>103</v>
          </cell>
        </row>
        <row r="9759">
          <cell r="A9759" t="str">
            <v>Y562</v>
          </cell>
          <cell r="B9759" t="str">
            <v>EFECTOS ADVERSOS DE ASTRINGENTES Y DETERGENTES LOCALES</v>
          </cell>
          <cell r="C9759" t="str">
            <v>103</v>
          </cell>
        </row>
        <row r="9760">
          <cell r="A9760" t="str">
            <v>Y563</v>
          </cell>
          <cell r="B9760" t="str">
            <v>EFECTOS ADVERSOS DE EMOLIENTES, DEMULCENTES Y PROTECTORES</v>
          </cell>
          <cell r="C9760" t="str">
            <v>103</v>
          </cell>
        </row>
        <row r="9761">
          <cell r="A9761" t="str">
            <v>Y564</v>
          </cell>
          <cell r="B9761" t="str">
            <v>EFECTOS ADVERSOS DE DROGAS Y PREPARADOS QUERATOLITICOS, QUEROTOPLASTIC</v>
          </cell>
          <cell r="C9761" t="str">
            <v>103</v>
          </cell>
        </row>
        <row r="9762">
          <cell r="A9762" t="str">
            <v>Y565</v>
          </cell>
          <cell r="B9762" t="str">
            <v>EFECTOS ADVERSOS DE DROGAS Y PREPARADOS OFTALMOLOGICOS</v>
          </cell>
          <cell r="C9762" t="str">
            <v>103</v>
          </cell>
        </row>
        <row r="9763">
          <cell r="A9763" t="str">
            <v>Y566</v>
          </cell>
          <cell r="B9763" t="str">
            <v>EFECTOS ADVERSOS DE DROGAS Y PREPARADOS OTORRINOLARINGOLOGICOS</v>
          </cell>
          <cell r="C9763" t="str">
            <v>103</v>
          </cell>
        </row>
        <row r="9764">
          <cell r="A9764" t="str">
            <v>Y567</v>
          </cell>
          <cell r="B9764" t="str">
            <v>EFECTOS ADVERSOS DE DROGAS DENTALES, DE APLICACION TOPICA</v>
          </cell>
          <cell r="C9764" t="str">
            <v>103</v>
          </cell>
        </row>
        <row r="9765">
          <cell r="A9765" t="str">
            <v>Y568</v>
          </cell>
          <cell r="B9765" t="str">
            <v>EFECTOS ADVERSOS DE OTROS AGENTES TOPICOS</v>
          </cell>
          <cell r="C9765" t="str">
            <v>103</v>
          </cell>
        </row>
        <row r="9766">
          <cell r="A9766" t="str">
            <v>Y569</v>
          </cell>
          <cell r="B9766" t="str">
            <v>EFECTOS ADVERSOS DE OTROS AGENTES TOPICOS NO ESPECIFICADOS</v>
          </cell>
          <cell r="C9766" t="str">
            <v>103</v>
          </cell>
        </row>
        <row r="9767">
          <cell r="A9767" t="str">
            <v>Y57</v>
          </cell>
          <cell r="B9767" t="str">
            <v>EFECTOS ADVERSOS DE OTRAS DROGAS Y MEDICAMENTOS, Y LOS NO ESPECIFICADO</v>
          </cell>
          <cell r="C9767" t="str">
            <v>103</v>
          </cell>
        </row>
        <row r="9768">
          <cell r="A9768" t="str">
            <v>Y570</v>
          </cell>
          <cell r="B9768" t="str">
            <v>EFECTOS ADVERSOS DE DEPRESORES DEL APETITO ( ANOREXICOS)</v>
          </cell>
          <cell r="C9768" t="str">
            <v>103</v>
          </cell>
        </row>
        <row r="9769">
          <cell r="A9769" t="str">
            <v>Y571</v>
          </cell>
          <cell r="B9769" t="str">
            <v>EFECTOS ADVERSOS DE DROGAS LIPOTROPICAS</v>
          </cell>
          <cell r="C9769" t="str">
            <v>103</v>
          </cell>
        </row>
        <row r="9770">
          <cell r="A9770" t="str">
            <v>Y572</v>
          </cell>
          <cell r="B9770" t="str">
            <v>EFECTOS ADVERSOS DE ANTIDOTOS Y AGENTES QUELANTES, NO CLASIF. EN OTRA</v>
          </cell>
          <cell r="C9770" t="str">
            <v>103</v>
          </cell>
        </row>
        <row r="9771">
          <cell r="A9771" t="str">
            <v>Y573</v>
          </cell>
          <cell r="B9771" t="str">
            <v>EFECTOS ADVERSOS DE DISUASIVOS DEL ALCOHOL</v>
          </cell>
          <cell r="C9771" t="str">
            <v>103</v>
          </cell>
        </row>
        <row r="9772">
          <cell r="A9772" t="str">
            <v>Y574</v>
          </cell>
          <cell r="B9772" t="str">
            <v>EFECTOS ADVERSOS DE EXCIPIENTES FARMACEUTICOS</v>
          </cell>
          <cell r="C9772" t="str">
            <v>103</v>
          </cell>
        </row>
        <row r="9773">
          <cell r="A9773" t="str">
            <v>Y575</v>
          </cell>
          <cell r="B9773" t="str">
            <v>EFECTOS ADVERSOS DE MEDIOS DE CONTRASTE PARA RAYOS X</v>
          </cell>
          <cell r="C9773" t="str">
            <v>103</v>
          </cell>
        </row>
        <row r="9774">
          <cell r="A9774" t="str">
            <v>Y576</v>
          </cell>
          <cell r="B9774" t="str">
            <v>EFECTOS ADVERSOS DE OTROS AGENTES DIGNOSTICOS</v>
          </cell>
          <cell r="C9774" t="str">
            <v>103</v>
          </cell>
        </row>
        <row r="9775">
          <cell r="A9775" t="str">
            <v>Y577</v>
          </cell>
          <cell r="B9775" t="str">
            <v>EFECTOS ADVERSOS DE VITAMINAS, NO CLASIFICADAS EN OTRA PARTE</v>
          </cell>
          <cell r="C9775" t="str">
            <v>103</v>
          </cell>
        </row>
        <row r="9776">
          <cell r="A9776" t="str">
            <v>Y578</v>
          </cell>
          <cell r="B9776" t="str">
            <v>EFECTOS ADVERSOS DE OTRAS DROGAS Y MEDICAMENTOS</v>
          </cell>
          <cell r="C9776" t="str">
            <v>103</v>
          </cell>
        </row>
        <row r="9777">
          <cell r="A9777" t="str">
            <v>Y579</v>
          </cell>
          <cell r="B9777" t="str">
            <v>EFECTOS ADVERSOS DE DROGAS O MEDICAMENTOS NO ESPECIFICADOS</v>
          </cell>
          <cell r="C9777" t="str">
            <v>103</v>
          </cell>
        </row>
        <row r="9778">
          <cell r="A9778" t="str">
            <v>Y58</v>
          </cell>
          <cell r="B9778" t="str">
            <v>EFECTOS ADVERSOS DE VACUNAS BACTERIANAS</v>
          </cell>
          <cell r="C9778" t="str">
            <v>103</v>
          </cell>
        </row>
        <row r="9779">
          <cell r="A9779" t="str">
            <v>Y580</v>
          </cell>
          <cell r="B9779" t="str">
            <v>EFECTOS ADVERSOS DE LA VACUNA BCG</v>
          </cell>
          <cell r="C9779" t="str">
            <v>103</v>
          </cell>
        </row>
        <row r="9780">
          <cell r="A9780" t="str">
            <v>Y581</v>
          </cell>
          <cell r="B9780" t="str">
            <v>EFECTOS ADVERSOS DE LA VACUNA TIFOIDEA Y PARATIFOIDEA</v>
          </cell>
          <cell r="C9780" t="str">
            <v>103</v>
          </cell>
        </row>
        <row r="9781">
          <cell r="A9781" t="str">
            <v>Y582</v>
          </cell>
          <cell r="B9781" t="str">
            <v>EFECTOS ADVERSOS DE LA VACUNA CONTRA EL COLERA</v>
          </cell>
          <cell r="C9781" t="str">
            <v>103</v>
          </cell>
        </row>
        <row r="9782">
          <cell r="A9782" t="str">
            <v>Y583</v>
          </cell>
          <cell r="B9782" t="str">
            <v>EFECTOS ADVERSOS DE LA VACUNA CONTRA LA PESTE</v>
          </cell>
          <cell r="C9782" t="str">
            <v>103</v>
          </cell>
        </row>
        <row r="9783">
          <cell r="A9783" t="str">
            <v>Y584</v>
          </cell>
          <cell r="B9783" t="str">
            <v>EFECTOS ADVERSOS DE LA VACUNA EL TETANOS</v>
          </cell>
          <cell r="C9783" t="str">
            <v>103</v>
          </cell>
        </row>
        <row r="9784">
          <cell r="A9784" t="str">
            <v>Y585</v>
          </cell>
          <cell r="B9784" t="str">
            <v>EFECTOS ADVERSOS DE LA VACUNA CONTRA LA DIFTERIA</v>
          </cell>
          <cell r="C9784" t="str">
            <v>103</v>
          </cell>
        </row>
        <row r="9785">
          <cell r="A9785" t="str">
            <v>Y586</v>
          </cell>
          <cell r="B9785" t="str">
            <v>EFECTOS ADVERSOS DE LA VACUNA CONTRA LA TOS FERINA INCLUSIVE COMBINACI</v>
          </cell>
          <cell r="C9785" t="str">
            <v>103</v>
          </cell>
        </row>
        <row r="9786">
          <cell r="A9786" t="str">
            <v>Y588</v>
          </cell>
          <cell r="B9786" t="str">
            <v>EFECTOS ADVERSOS DE VACUNA BACTERIANA MIXTA, EXCEPTO COMBINAC. CON UN</v>
          </cell>
          <cell r="C9786" t="str">
            <v>103</v>
          </cell>
        </row>
        <row r="9787">
          <cell r="A9787" t="str">
            <v>Y589</v>
          </cell>
          <cell r="B9787" t="str">
            <v>EFECTOS ADVERSOS DE OTRAS VACUNAS BACTERIANAS, Y LAS NO ESPECIFICADAS</v>
          </cell>
          <cell r="C9787" t="str">
            <v>103</v>
          </cell>
        </row>
        <row r="9788">
          <cell r="A9788" t="str">
            <v>Y59</v>
          </cell>
          <cell r="B9788" t="str">
            <v>EFECTOS ADVERSOS DE OTRAS VACUNAS Y SUSTANCIAS BIOLOGICAS, Y LAS NO ES</v>
          </cell>
          <cell r="C9788" t="str">
            <v>103</v>
          </cell>
        </row>
        <row r="9789">
          <cell r="A9789" t="str">
            <v>Y590</v>
          </cell>
          <cell r="B9789" t="str">
            <v>EFECTOS ADVERSOS DE VACUNAS VIRALES</v>
          </cell>
          <cell r="C9789" t="str">
            <v>103</v>
          </cell>
        </row>
        <row r="9790">
          <cell r="A9790" t="str">
            <v>Y591</v>
          </cell>
          <cell r="B9790" t="str">
            <v>EFECTOS ADVERSOS DE VACUNAS CONTRA RICKETTSIAS</v>
          </cell>
          <cell r="C9790" t="str">
            <v>103</v>
          </cell>
        </row>
        <row r="9791">
          <cell r="A9791" t="str">
            <v>Y592</v>
          </cell>
          <cell r="B9791" t="str">
            <v>EFECTOS ADVERSOS DE VACUNAS ANTIPROTOZOARIAS</v>
          </cell>
          <cell r="C9791" t="str">
            <v>103</v>
          </cell>
        </row>
        <row r="9792">
          <cell r="A9792" t="str">
            <v>Y593</v>
          </cell>
          <cell r="B9792" t="str">
            <v>EFECTOS ADVERSOS DE LA INMUNOGLOBULINA</v>
          </cell>
          <cell r="C9792" t="str">
            <v>103</v>
          </cell>
        </row>
        <row r="9793">
          <cell r="A9793" t="str">
            <v>Y598</v>
          </cell>
          <cell r="B9793" t="str">
            <v>EFECTOS ADVERSOS DE OTRAS VACUNAS Y SUSTANCIAS BIOLOGICAS ESPECIFICADA</v>
          </cell>
          <cell r="C9793" t="str">
            <v>103</v>
          </cell>
        </row>
        <row r="9794">
          <cell r="A9794" t="str">
            <v>Y599</v>
          </cell>
          <cell r="B9794" t="str">
            <v>EFECTOS ADVERSOS DE VACUNAS O SUSTANCIAS BIOLOGICAS NO ESPECIFICADAS</v>
          </cell>
          <cell r="C9794" t="str">
            <v>103</v>
          </cell>
        </row>
        <row r="9795">
          <cell r="A9795" t="str">
            <v>Y60</v>
          </cell>
          <cell r="B9795" t="str">
            <v>CORTE, PUNCION, PERFORACION O HEMORRAGIA NO INTENC. DURANTE LA ATENCIO</v>
          </cell>
          <cell r="C9795" t="str">
            <v>103</v>
          </cell>
        </row>
        <row r="9796">
          <cell r="A9796" t="str">
            <v>Y600</v>
          </cell>
          <cell r="B9796" t="str">
            <v>INCIDENTE DURANTE OPERACION QUIRURGICA</v>
          </cell>
          <cell r="C9796" t="str">
            <v>103</v>
          </cell>
        </row>
        <row r="9797">
          <cell r="A9797" t="str">
            <v>Y601</v>
          </cell>
          <cell r="B9797" t="str">
            <v>INCIDENTE DURANTE INFUSION O TRANSFUSION</v>
          </cell>
          <cell r="C9797" t="str">
            <v>103</v>
          </cell>
        </row>
        <row r="9798">
          <cell r="A9798" t="str">
            <v>Y602</v>
          </cell>
          <cell r="B9798" t="str">
            <v>INCIDENTE DURANTE DIALISIS RENAL U OTRA PERFUSION</v>
          </cell>
          <cell r="C9798" t="str">
            <v>103</v>
          </cell>
        </row>
        <row r="9799">
          <cell r="A9799" t="str">
            <v>Y603</v>
          </cell>
          <cell r="B9799" t="str">
            <v>INCIDENTE DURANTE INYECCION O INMUNIZACION</v>
          </cell>
          <cell r="C9799" t="str">
            <v>103</v>
          </cell>
        </row>
        <row r="9800">
          <cell r="A9800" t="str">
            <v>Y604</v>
          </cell>
          <cell r="B9800" t="str">
            <v>INCIDENTE DURANTE EXAMEN ENDOSCOPICO</v>
          </cell>
          <cell r="C9800" t="str">
            <v>103</v>
          </cell>
        </row>
        <row r="9801">
          <cell r="A9801" t="str">
            <v>Y605</v>
          </cell>
          <cell r="B9801" t="str">
            <v>INCIDENTE DURANTE CATETERIZACION CARDIACA</v>
          </cell>
          <cell r="C9801" t="str">
            <v>103</v>
          </cell>
        </row>
        <row r="9802">
          <cell r="A9802" t="str">
            <v>Y606</v>
          </cell>
          <cell r="B9802" t="str">
            <v>INCIDENTE DURANTE ASPIRACION, PUNCION Y OTRA CATETERIZACION</v>
          </cell>
          <cell r="C9802" t="str">
            <v>103</v>
          </cell>
        </row>
        <row r="9803">
          <cell r="A9803" t="str">
            <v>Y607</v>
          </cell>
          <cell r="B9803" t="str">
            <v>INCIDENTE DURANTE ADMINISTRACION DE ENEMA</v>
          </cell>
          <cell r="C9803" t="str">
            <v>103</v>
          </cell>
        </row>
        <row r="9804">
          <cell r="A9804" t="str">
            <v>Y608</v>
          </cell>
          <cell r="B9804" t="str">
            <v>INCIDENTE DURANTE OTRAS ATENCIONES MEDICAS Y QUIRURGICAS</v>
          </cell>
          <cell r="C9804" t="str">
            <v>103</v>
          </cell>
        </row>
        <row r="9805">
          <cell r="A9805" t="str">
            <v>Y609</v>
          </cell>
          <cell r="B9805" t="str">
            <v>INCIDENTE DURANTE ATENCION MEDICA Y QUIRURGICA NO ESPECIFICADA</v>
          </cell>
          <cell r="C9805" t="str">
            <v>103</v>
          </cell>
        </row>
        <row r="9806">
          <cell r="A9806" t="str">
            <v>Y61</v>
          </cell>
          <cell r="B9806" t="str">
            <v>OBJETO EXTRAÑO DEJADO ACCIDENTAL/ EN EL CUERPO DURANTE LA ATENCION MED</v>
          </cell>
          <cell r="C9806" t="str">
            <v>103</v>
          </cell>
        </row>
        <row r="9807">
          <cell r="A9807" t="str">
            <v>Y610</v>
          </cell>
          <cell r="B9807" t="str">
            <v>OBJETO EXTRAÑO DEJADO ACCIDENTAL/ EN LE CUERPO DURANTE OPER. QUIRURGIC</v>
          </cell>
          <cell r="C9807" t="str">
            <v>103</v>
          </cell>
        </row>
        <row r="9808">
          <cell r="A9808" t="str">
            <v>Y611</v>
          </cell>
          <cell r="B9808" t="str">
            <v>OBJETO EXT. DEJADO ACCIDENT. EN EL CUEPO DURANTE INFUSION O TRANSFUSIO</v>
          </cell>
          <cell r="C9808" t="str">
            <v>103</v>
          </cell>
        </row>
        <row r="9809">
          <cell r="A9809" t="str">
            <v>Y612</v>
          </cell>
          <cell r="B9809" t="str">
            <v>OBJETO EXT. DEJADO ACCIDENT. EN EL CUERPO DURANTE DIALISIS RENAL U OTR</v>
          </cell>
          <cell r="C9809" t="str">
            <v>103</v>
          </cell>
        </row>
        <row r="9810">
          <cell r="A9810" t="str">
            <v>Y613</v>
          </cell>
          <cell r="B9810" t="str">
            <v>OBJETO EXT. DEJADO ACCIDENT. EN LE CUERPO DURANTE INYECC. O INMUNIZAC</v>
          </cell>
          <cell r="C9810" t="str">
            <v>103</v>
          </cell>
        </row>
        <row r="9811">
          <cell r="A9811" t="str">
            <v>Y614</v>
          </cell>
          <cell r="B9811" t="str">
            <v>OBJETO EXT. DEJADO ACCIDENT. EN LE CUERPO DURANTE EXAMEN ENDOSCOPICO</v>
          </cell>
          <cell r="C9811" t="str">
            <v>103</v>
          </cell>
        </row>
        <row r="9812">
          <cell r="A9812" t="str">
            <v>Y615</v>
          </cell>
          <cell r="B9812" t="str">
            <v>OBJETO EXT. DEJADO ACCIDENT. EN EL CUERPO DURANTE CATETERIZACION CARDI</v>
          </cell>
          <cell r="C9812" t="str">
            <v>103</v>
          </cell>
        </row>
        <row r="9813">
          <cell r="A9813" t="str">
            <v>Y616</v>
          </cell>
          <cell r="B9813" t="str">
            <v>OBJETO EXT. DEJADO ACCIDENT. EN EL CUERPO DURANTE ASPIRACION, PUNCION</v>
          </cell>
          <cell r="C9813" t="str">
            <v>103</v>
          </cell>
        </row>
        <row r="9814">
          <cell r="A9814" t="str">
            <v>Y617</v>
          </cell>
          <cell r="B9814" t="str">
            <v>OBJETO EXT. DEJADO ACCIDENT. EN EL CUERPO DURANTE REMOCION DE CATETER</v>
          </cell>
          <cell r="C9814" t="str">
            <v>103</v>
          </cell>
        </row>
        <row r="9815">
          <cell r="A9815" t="str">
            <v>Y618</v>
          </cell>
          <cell r="B9815" t="str">
            <v>OBJETO EXT. DEJADO ACCIDENT. EN LE CUERPO DURANTE OTRAS ATENCIONES MED</v>
          </cell>
          <cell r="C9815" t="str">
            <v>103</v>
          </cell>
        </row>
        <row r="9816">
          <cell r="A9816" t="str">
            <v>Y619</v>
          </cell>
          <cell r="B9816" t="str">
            <v>OBJETO EXT. DEJADO ACCIDENT. EN EL CUERPO DURANTE ATENC. MED. Y QUIR.</v>
          </cell>
          <cell r="C9816" t="str">
            <v>103</v>
          </cell>
        </row>
        <row r="9817">
          <cell r="A9817" t="str">
            <v>Y62</v>
          </cell>
          <cell r="B9817" t="str">
            <v>FALLAS EN LA ESTERILIZACION DURANTE LA ATENCION MEDICA Y QUIRURGICA</v>
          </cell>
          <cell r="C9817" t="str">
            <v>103</v>
          </cell>
        </row>
        <row r="9818">
          <cell r="A9818" t="str">
            <v>Y620</v>
          </cell>
          <cell r="B9818" t="str">
            <v>FALLAS EN LA ESTERILIZACION DURANTE OPERACION QUIRURGICA</v>
          </cell>
          <cell r="C9818" t="str">
            <v>103</v>
          </cell>
        </row>
        <row r="9819">
          <cell r="A9819" t="str">
            <v>Y621</v>
          </cell>
          <cell r="B9819" t="str">
            <v>FALLAS EN LA ESTERILIZACION DURANTE INFUNSION O TRANSFUNSION</v>
          </cell>
          <cell r="C9819" t="str">
            <v>103</v>
          </cell>
        </row>
        <row r="9820">
          <cell r="A9820" t="str">
            <v>Y622</v>
          </cell>
          <cell r="B9820" t="str">
            <v>FALLAS EN LA ESTERILIZACION DURANTE DIALISIS RENAL U OTRA PERFUSION</v>
          </cell>
          <cell r="C9820" t="str">
            <v>103</v>
          </cell>
        </row>
        <row r="9821">
          <cell r="A9821" t="str">
            <v>Y623</v>
          </cell>
          <cell r="B9821" t="str">
            <v>FALLAS EN LA ESTERILIZACION DURANTE INYECCION O INMUNIZACION</v>
          </cell>
          <cell r="C9821" t="str">
            <v>103</v>
          </cell>
        </row>
        <row r="9822">
          <cell r="A9822" t="str">
            <v>Y624</v>
          </cell>
          <cell r="B9822" t="str">
            <v>FALLAS EN LA ESTERILIZACION DURANTE EXAMEN ENDOSCOPICO</v>
          </cell>
          <cell r="C9822" t="str">
            <v>103</v>
          </cell>
        </row>
        <row r="9823">
          <cell r="A9823" t="str">
            <v>Y625</v>
          </cell>
          <cell r="B9823" t="str">
            <v>FALLAS EN LA ESTERILIZACION DURANTE CATETERIZACION CARDIACA</v>
          </cell>
          <cell r="C9823" t="str">
            <v>103</v>
          </cell>
        </row>
        <row r="9824">
          <cell r="A9824" t="str">
            <v>Y626</v>
          </cell>
          <cell r="B9824" t="str">
            <v>FALLAS EN LA ESTERILIZACION DURANTE ASPIRACION, PUNCION Y OTRAS CATETE</v>
          </cell>
          <cell r="C9824" t="str">
            <v>103</v>
          </cell>
        </row>
        <row r="9825">
          <cell r="A9825" t="str">
            <v>Y628</v>
          </cell>
          <cell r="B9825" t="str">
            <v>FALLAS EN LA ESTERILIZACION DURANTE OTRAS ATENCIONES MEDICAS Y QUIRURG</v>
          </cell>
          <cell r="C9825" t="str">
            <v>103</v>
          </cell>
        </row>
        <row r="9826">
          <cell r="A9826" t="str">
            <v>Y629</v>
          </cell>
          <cell r="B9826" t="str">
            <v>FALLAS EN LA ESTERILIZACION DURANTE ATENCION MEDICA Y QUIRURG. NO ESPE</v>
          </cell>
          <cell r="C9826" t="str">
            <v>103</v>
          </cell>
        </row>
        <row r="9827">
          <cell r="A9827" t="str">
            <v>Y63</v>
          </cell>
          <cell r="B9827" t="str">
            <v>FALLA EN LA DOSIFICACION DURANTE LA ATENCION MEDICA Y QUIRURGICA</v>
          </cell>
          <cell r="C9827" t="str">
            <v>103</v>
          </cell>
        </row>
        <row r="9828">
          <cell r="A9828" t="str">
            <v>Y630</v>
          </cell>
          <cell r="B9828" t="str">
            <v>EXCESIVA CANTIDAD DE SANGRE U OTRO LIQUIDO ADMINST. DURANTE UNA INFUSI</v>
          </cell>
          <cell r="C9828" t="str">
            <v>103</v>
          </cell>
        </row>
        <row r="9829">
          <cell r="A9829" t="str">
            <v>Y631</v>
          </cell>
          <cell r="B9829" t="str">
            <v>DILUCION INCORRECTA DE LIQUIDO DURANTE UNA INFUSION</v>
          </cell>
          <cell r="C9829" t="str">
            <v>103</v>
          </cell>
        </row>
        <row r="9830">
          <cell r="A9830" t="str">
            <v>Y632</v>
          </cell>
          <cell r="B9830" t="str">
            <v>SOBREDOSIS DE RADIACION ADMINISTRADA DURANTE TERAPIA</v>
          </cell>
          <cell r="C9830" t="str">
            <v>103</v>
          </cell>
        </row>
        <row r="9831">
          <cell r="A9831" t="str">
            <v>Y633</v>
          </cell>
          <cell r="B9831" t="str">
            <v>EXPOSICION INADVERTIDA DEL PACIENTE A RADIACION DURANTE LA ATENC. MEDI</v>
          </cell>
          <cell r="C9831" t="str">
            <v>103</v>
          </cell>
        </row>
        <row r="9832">
          <cell r="A9832" t="str">
            <v>Y634</v>
          </cell>
          <cell r="B9832" t="str">
            <v>FALLA EN LA DOSIFICACION EN ELETROCHOQUE O CHOQUE INSULINICO</v>
          </cell>
          <cell r="C9832" t="str">
            <v>103</v>
          </cell>
        </row>
        <row r="9833">
          <cell r="A9833" t="str">
            <v>Y635</v>
          </cell>
          <cell r="B9833" t="str">
            <v>FALLA EN EL CONTROL DE LA TEMPERATURA, EN TAPONAMIENTOS Y APLIC. LOCAL</v>
          </cell>
          <cell r="C9833" t="str">
            <v>103</v>
          </cell>
        </row>
        <row r="9834">
          <cell r="A9834" t="str">
            <v>Y636</v>
          </cell>
          <cell r="B9834" t="str">
            <v>NO ADMINISTRACION DE DROGAS, MEDICAMENTOS O SUSTANCIAS BIOLOG. NECESAR</v>
          </cell>
          <cell r="C9834" t="str">
            <v>103</v>
          </cell>
        </row>
        <row r="9835">
          <cell r="A9835" t="str">
            <v>Y638</v>
          </cell>
          <cell r="B9835" t="str">
            <v>FALLA EN LA DOSIFICACION DURANTE OTRAS ATENCIONES MEDICAS Y QUIRURGICA</v>
          </cell>
          <cell r="C9835" t="str">
            <v>103</v>
          </cell>
        </row>
        <row r="9836">
          <cell r="A9836" t="str">
            <v>Y639</v>
          </cell>
          <cell r="B9836" t="str">
            <v>FALLA EN LA DOSIFICACION DURANTE ATENCION MEDICA Y QUIRURG. NO ESPECIF</v>
          </cell>
          <cell r="C9836" t="str">
            <v>103</v>
          </cell>
        </row>
        <row r="9837">
          <cell r="A9837" t="str">
            <v>Y64</v>
          </cell>
          <cell r="B9837" t="str">
            <v>MEDICAMENTOS O SUSTANCIAS BIOLOGICAS CONTAMINADOS</v>
          </cell>
          <cell r="C9837" t="str">
            <v>103</v>
          </cell>
        </row>
        <row r="9838">
          <cell r="A9838" t="str">
            <v>Y640</v>
          </cell>
          <cell r="B9838" t="str">
            <v>MEDICAMENTOS O SUSTANCIAS BIOLOGICAS CONTAMINADO EN INFIS. O TRANSF</v>
          </cell>
          <cell r="C9838" t="str">
            <v>103</v>
          </cell>
        </row>
        <row r="9839">
          <cell r="A9839" t="str">
            <v>Y641</v>
          </cell>
          <cell r="B9839" t="str">
            <v>MEDICAMENTOS O SUSTANCIAS BIOLOG. CONTAMINADO, INYECT. O USADO PARA IN</v>
          </cell>
          <cell r="C9839" t="str">
            <v>103</v>
          </cell>
        </row>
        <row r="9840">
          <cell r="A9840" t="str">
            <v>Y648</v>
          </cell>
          <cell r="B9840" t="str">
            <v>MEDICAMENTO O SUSTANCIA BIOLOG. CONTAM. ADMINIST. POR OTROS MEDIOS</v>
          </cell>
          <cell r="C9840" t="str">
            <v>103</v>
          </cell>
        </row>
        <row r="9841">
          <cell r="A9841" t="str">
            <v>Y649</v>
          </cell>
          <cell r="B9841" t="str">
            <v>MEDICAMENTO O SUSTANCIAS BILOG. CONTAM. ADMINIST. POR MEDIOS NO ESPECI</v>
          </cell>
          <cell r="C9841" t="str">
            <v>103</v>
          </cell>
        </row>
        <row r="9842">
          <cell r="A9842" t="str">
            <v>Y65</v>
          </cell>
          <cell r="B9842" t="str">
            <v>OTROS INCIDENTES DURANTE LA ATENCION MEDICA Y QUIRURGICA</v>
          </cell>
          <cell r="C9842" t="str">
            <v>103</v>
          </cell>
        </row>
        <row r="9843">
          <cell r="A9843" t="str">
            <v>Y650</v>
          </cell>
          <cell r="B9843" t="str">
            <v>SANGRE INCOMPATIBLE USADA EN TRANSFUSION</v>
          </cell>
          <cell r="C9843" t="str">
            <v>103</v>
          </cell>
        </row>
        <row r="9844">
          <cell r="A9844" t="str">
            <v>Y651</v>
          </cell>
          <cell r="B9844" t="str">
            <v>LIQUIDO ERRONEO USADO EN INFUSION</v>
          </cell>
          <cell r="C9844" t="str">
            <v>103</v>
          </cell>
        </row>
        <row r="9845">
          <cell r="A9845" t="str">
            <v>Y652</v>
          </cell>
          <cell r="B9845" t="str">
            <v>FALLA EN LA SUTURA O LIGADURA DURANTE OPERACION QUIRURGICA</v>
          </cell>
          <cell r="C9845" t="str">
            <v>103</v>
          </cell>
        </row>
        <row r="9846">
          <cell r="A9846" t="str">
            <v>Y653</v>
          </cell>
          <cell r="B9846" t="str">
            <v>TUBO ENDOTRAQUEAL COLOCADO ERRONEA/ DURANTE PROCED. ANESTESICO</v>
          </cell>
          <cell r="C9846" t="str">
            <v>103</v>
          </cell>
        </row>
        <row r="9847">
          <cell r="A9847" t="str">
            <v>Y654</v>
          </cell>
          <cell r="B9847" t="str">
            <v>FALLA EN LA INTRODUCCION O REMOCION DE OTRO TUBO O INSTRUMENTO</v>
          </cell>
          <cell r="C9847" t="str">
            <v>103</v>
          </cell>
        </row>
        <row r="9848">
          <cell r="A9848" t="str">
            <v>Y655</v>
          </cell>
          <cell r="B9848" t="str">
            <v>REALIZACION DE UNA OPERACION INADECUADA</v>
          </cell>
          <cell r="C9848" t="str">
            <v>103</v>
          </cell>
        </row>
        <row r="9849">
          <cell r="A9849" t="str">
            <v>Y658</v>
          </cell>
          <cell r="B9849" t="str">
            <v>OTROS INCIDENTES ESPECIFICADOS DURANTE LA ATENC. MEDICA Y QUIRURGICA</v>
          </cell>
          <cell r="C9849" t="str">
            <v>103</v>
          </cell>
        </row>
        <row r="9850">
          <cell r="A9850" t="str">
            <v>Y66</v>
          </cell>
          <cell r="B9850" t="str">
            <v>NO ADMINISTRACION DE LA ATENCION MEDICA Y QUIRURGICA</v>
          </cell>
          <cell r="C9850" t="str">
            <v>103</v>
          </cell>
        </row>
        <row r="9851">
          <cell r="A9851" t="str">
            <v>Y69</v>
          </cell>
          <cell r="B9851" t="str">
            <v>INCIDENTES NO ESPECIFICADOS DURANTE LA ATENCION MEDICA Y QUIRURGICA</v>
          </cell>
          <cell r="C9851" t="str">
            <v>103</v>
          </cell>
        </row>
        <row r="9852">
          <cell r="A9852" t="str">
            <v>Y70</v>
          </cell>
          <cell r="B9852" t="str">
            <v>DISPOSITIVOS DE ANESTESIOLOGIA CON INCIDENTES ADVERSOS</v>
          </cell>
          <cell r="C9852" t="str">
            <v>103</v>
          </cell>
        </row>
        <row r="9853">
          <cell r="A9853" t="str">
            <v>Y71</v>
          </cell>
          <cell r="B9853" t="str">
            <v>DISPOSITIVOS CARDIOVASCULARES ASOCIADOS CON INCIDENTES ADVERSOS</v>
          </cell>
          <cell r="C9853" t="str">
            <v>103</v>
          </cell>
        </row>
        <row r="9854">
          <cell r="A9854" t="str">
            <v>Y72</v>
          </cell>
          <cell r="B9854" t="str">
            <v>DISPOSITIVOS OTORRINOLARINGOLOGICOS ASOCIADOS CON INCIDENT. ADVERSOS</v>
          </cell>
          <cell r="C9854" t="str">
            <v>103</v>
          </cell>
        </row>
        <row r="9855">
          <cell r="A9855" t="str">
            <v>Y73</v>
          </cell>
          <cell r="B9855" t="str">
            <v>DSIPOSITIVOS DE GASTROENTEROLOGIA Y UROLOGIA ASOCIADOS CON INCID. ADVE</v>
          </cell>
          <cell r="C9855" t="str">
            <v>103</v>
          </cell>
        </row>
        <row r="9856">
          <cell r="A9856" t="str">
            <v>Y74</v>
          </cell>
          <cell r="B9856" t="str">
            <v>DISPOSIT. PARA USO HOPITAL. GENERAL Y PERSONAL ASOCIADOS CON INCID. AD</v>
          </cell>
          <cell r="C9856" t="str">
            <v>103</v>
          </cell>
        </row>
        <row r="9857">
          <cell r="A9857" t="str">
            <v>Y75</v>
          </cell>
          <cell r="B9857" t="str">
            <v>DISPOSIT. NEUROLOGICOS ASOCIADOS CON INCIDENTES ADVERSOS</v>
          </cell>
          <cell r="C9857" t="str">
            <v>103</v>
          </cell>
        </row>
        <row r="9858">
          <cell r="A9858" t="str">
            <v>Y76</v>
          </cell>
          <cell r="B9858" t="str">
            <v>DSIPOSIT. GINECOLOGICOS Y OBSTETRICOS ASOCIADOS CON INCID. ADVERSOS</v>
          </cell>
          <cell r="C9858" t="str">
            <v>103</v>
          </cell>
        </row>
        <row r="9859">
          <cell r="A9859" t="str">
            <v>Y77</v>
          </cell>
          <cell r="B9859" t="str">
            <v>DISPOSITIVOS OFTALMICOS ASOCIADOS CON INCIDENTE ADVERSOS</v>
          </cell>
          <cell r="C9859" t="str">
            <v>103</v>
          </cell>
        </row>
        <row r="9860">
          <cell r="A9860" t="str">
            <v>Y78</v>
          </cell>
          <cell r="B9860" t="str">
            <v>APARATOS RADIOLOGICOS ASOCIADOS CON INCIDENTES ADVERSOS</v>
          </cell>
          <cell r="C9860" t="str">
            <v>103</v>
          </cell>
        </row>
        <row r="9861">
          <cell r="A9861" t="str">
            <v>Y79</v>
          </cell>
          <cell r="B9861" t="str">
            <v>DISPOSITIVOS ORTOPEDICOS ASOCIADOS CON INCIDENTES ADVERSOS</v>
          </cell>
          <cell r="C9861" t="str">
            <v>103</v>
          </cell>
        </row>
        <row r="9862">
          <cell r="A9862" t="str">
            <v>Y80</v>
          </cell>
          <cell r="B9862" t="str">
            <v>APARATOS DE MEDICINA FISICA ASOCIADOS CON INCIDENTES ADVERSOS</v>
          </cell>
          <cell r="C9862" t="str">
            <v>103</v>
          </cell>
        </row>
        <row r="9863">
          <cell r="A9863" t="str">
            <v>Y81</v>
          </cell>
          <cell r="B9863" t="str">
            <v>DISPOSITIVOS DE CIRUGIA GENERAL Y PLASTICA ASOCIADOS CON INCID. ADVERS</v>
          </cell>
          <cell r="C9863" t="str">
            <v>103</v>
          </cell>
        </row>
        <row r="9864">
          <cell r="A9864" t="str">
            <v>Y82</v>
          </cell>
          <cell r="B9864" t="str">
            <v>OTROS DISPOSITIVOS MEDICOS, Y LOS NO ESPECIF. ASOCIADOS CON INCID. ADV</v>
          </cell>
          <cell r="C9864" t="str">
            <v>103</v>
          </cell>
        </row>
        <row r="9865">
          <cell r="A9865" t="str">
            <v>Y83</v>
          </cell>
          <cell r="B9865" t="str">
            <v>CIRUGIA Y OTROS PROCED. QUIRUG. COMO LA CAUSA DE REACC. ANORMAL DEL PT</v>
          </cell>
          <cell r="C9865" t="str">
            <v>103</v>
          </cell>
        </row>
        <row r="9866">
          <cell r="A9866" t="str">
            <v>Y830</v>
          </cell>
          <cell r="B9866" t="str">
            <v>OPERACION QUIRURGICA CON TRASPLANTE DE UN ORGANO COMPLETO</v>
          </cell>
          <cell r="C9866" t="str">
            <v>103</v>
          </cell>
        </row>
        <row r="9867">
          <cell r="A9867" t="str">
            <v>Y831</v>
          </cell>
          <cell r="B9867" t="str">
            <v>OPERACION QUIRURGICA CON IMPLANTE DE UN DISPOSITIVO ARTIFICIAL INTERNO</v>
          </cell>
          <cell r="C9867" t="str">
            <v>103</v>
          </cell>
        </row>
        <row r="9868">
          <cell r="A9868" t="str">
            <v>Y832</v>
          </cell>
          <cell r="B9868" t="str">
            <v>OPERACION QUIRURGICA CON ANASTOMOSIS, DERIVACION O INJERTO</v>
          </cell>
          <cell r="C9868" t="str">
            <v>103</v>
          </cell>
        </row>
        <row r="9869">
          <cell r="A9869" t="str">
            <v>Y833</v>
          </cell>
          <cell r="B9869" t="str">
            <v>OPERACION QUIRURGICA CON FORMACION DE ESTOMA EXTERNO</v>
          </cell>
          <cell r="C9869" t="str">
            <v>103</v>
          </cell>
        </row>
        <row r="9870">
          <cell r="A9870" t="str">
            <v>Y834</v>
          </cell>
          <cell r="B9870" t="str">
            <v>OTRA CIRUGIA RECONSTRUCTIVA</v>
          </cell>
          <cell r="C9870" t="str">
            <v>103</v>
          </cell>
        </row>
        <row r="9871">
          <cell r="A9871" t="str">
            <v>Y835</v>
          </cell>
          <cell r="B9871" t="str">
            <v>AMPUTACION DE MIEMBRO(S)</v>
          </cell>
          <cell r="C9871" t="str">
            <v>103</v>
          </cell>
        </row>
        <row r="9872">
          <cell r="A9872" t="str">
            <v>Y836</v>
          </cell>
          <cell r="B9872" t="str">
            <v>REMOCION DE OTRO ORGANO (PARCIAL) (TOTAL)</v>
          </cell>
          <cell r="C9872" t="str">
            <v>103</v>
          </cell>
        </row>
        <row r="9873">
          <cell r="A9873" t="str">
            <v>Y838</v>
          </cell>
          <cell r="B9873" t="str">
            <v>OTROS PROCEDIMIENTOS QUIRURGICOS</v>
          </cell>
          <cell r="C9873" t="str">
            <v>103</v>
          </cell>
        </row>
        <row r="9874">
          <cell r="A9874" t="str">
            <v>Y839</v>
          </cell>
          <cell r="B9874" t="str">
            <v>PROCEDIMIENTO QUIRURGICO NO ESPECIFICADO</v>
          </cell>
          <cell r="C9874" t="str">
            <v>103</v>
          </cell>
        </row>
        <row r="9875">
          <cell r="A9875" t="str">
            <v>Y84</v>
          </cell>
          <cell r="B9875" t="str">
            <v>OTROS PROCED. MEDICOS COMO LA CAUSA DE REACC. ANORMAL DEL PTE. O DE CO</v>
          </cell>
          <cell r="C9875" t="str">
            <v>103</v>
          </cell>
        </row>
        <row r="9876">
          <cell r="A9876" t="str">
            <v>Y840</v>
          </cell>
          <cell r="B9876" t="str">
            <v>CATETERIZACION CARDIACA</v>
          </cell>
          <cell r="C9876" t="str">
            <v>103</v>
          </cell>
        </row>
        <row r="9877">
          <cell r="A9877" t="str">
            <v>Y841</v>
          </cell>
          <cell r="B9877" t="str">
            <v>DIALISIS RENAL</v>
          </cell>
          <cell r="C9877" t="str">
            <v>103</v>
          </cell>
        </row>
        <row r="9878">
          <cell r="A9878" t="str">
            <v>Y842</v>
          </cell>
          <cell r="B9878" t="str">
            <v>PROCEDIMIENTO RADIOLOGICO Y RADIOTERAPIA</v>
          </cell>
          <cell r="C9878" t="str">
            <v>103</v>
          </cell>
        </row>
        <row r="9879">
          <cell r="A9879" t="str">
            <v>Y843</v>
          </cell>
          <cell r="B9879" t="str">
            <v>TERAPIA POR CHOQUE</v>
          </cell>
          <cell r="C9879" t="str">
            <v>103</v>
          </cell>
        </row>
        <row r="9880">
          <cell r="A9880" t="str">
            <v>Y844</v>
          </cell>
          <cell r="B9880" t="str">
            <v>ASPIRACION DE LIQUIDOS</v>
          </cell>
          <cell r="C9880" t="str">
            <v>103</v>
          </cell>
        </row>
        <row r="9881">
          <cell r="A9881" t="str">
            <v>Y845</v>
          </cell>
          <cell r="B9881" t="str">
            <v>INSERCION DE SONDA GASTRICA O DUODENAL</v>
          </cell>
          <cell r="C9881" t="str">
            <v>103</v>
          </cell>
        </row>
        <row r="9882">
          <cell r="A9882" t="str">
            <v>Y846</v>
          </cell>
          <cell r="B9882" t="str">
            <v>CATETERIZACION URINARIA</v>
          </cell>
          <cell r="C9882" t="str">
            <v>103</v>
          </cell>
        </row>
        <row r="9883">
          <cell r="A9883" t="str">
            <v>Y847</v>
          </cell>
          <cell r="B9883" t="str">
            <v>MUETRA DE SANGRE</v>
          </cell>
          <cell r="C9883" t="str">
            <v>103</v>
          </cell>
        </row>
        <row r="9884">
          <cell r="A9884" t="str">
            <v>Y848</v>
          </cell>
          <cell r="B9884" t="str">
            <v>OTROS PROCEDIMIENTOS MEDICOS</v>
          </cell>
          <cell r="C9884" t="str">
            <v>103</v>
          </cell>
        </row>
        <row r="9885">
          <cell r="A9885" t="str">
            <v>Y849</v>
          </cell>
          <cell r="B9885" t="str">
            <v>PROCEDIMIENTO MEDICO NO ESPECIFICADO</v>
          </cell>
          <cell r="C9885" t="str">
            <v>103</v>
          </cell>
        </row>
        <row r="9886">
          <cell r="A9886" t="str">
            <v>Y85</v>
          </cell>
          <cell r="B9886" t="str">
            <v>SECUELAS DE ACCIDENTE DE TRANSPORTE</v>
          </cell>
          <cell r="C9886" t="str">
            <v>103</v>
          </cell>
        </row>
        <row r="9887">
          <cell r="A9887" t="str">
            <v>Y850</v>
          </cell>
          <cell r="B9887" t="str">
            <v>SECUELAS DE ACCIDENTE DE VEHICULO DE MOTOR</v>
          </cell>
          <cell r="C9887" t="str">
            <v>103</v>
          </cell>
        </row>
        <row r="9888">
          <cell r="A9888" t="str">
            <v>Y859</v>
          </cell>
          <cell r="B9888" t="str">
            <v>SECUELAS DE OTROS ACCIDENTES DE TRANSPORTE, Y LOS NO ESPECIFICADOS</v>
          </cell>
          <cell r="C9888" t="str">
            <v>103</v>
          </cell>
        </row>
        <row r="9889">
          <cell r="A9889" t="str">
            <v>Y86</v>
          </cell>
          <cell r="B9889" t="str">
            <v>SECUELAS DE OTROS ACCIDENTES</v>
          </cell>
          <cell r="C9889" t="str">
            <v>103</v>
          </cell>
        </row>
        <row r="9890">
          <cell r="A9890" t="str">
            <v>Y87</v>
          </cell>
          <cell r="B9890" t="str">
            <v>SECUELAS DE LESIONES AUTOINFL. INTENCIONAL/ AGRESIONES Y EVENTOS DE IN</v>
          </cell>
          <cell r="C9890" t="str">
            <v>103</v>
          </cell>
        </row>
        <row r="9891">
          <cell r="A9891" t="str">
            <v>Y870</v>
          </cell>
          <cell r="B9891" t="str">
            <v>SECUELAS DE LESIONES AUTOINFLIGIDAS</v>
          </cell>
          <cell r="C9891" t="str">
            <v>103</v>
          </cell>
        </row>
        <row r="9892">
          <cell r="A9892" t="str">
            <v>Y871</v>
          </cell>
          <cell r="B9892" t="str">
            <v>SECUELAS DE AGRESIONES</v>
          </cell>
          <cell r="C9892" t="str">
            <v>103</v>
          </cell>
        </row>
        <row r="9893">
          <cell r="A9893" t="str">
            <v>Y872</v>
          </cell>
          <cell r="B9893" t="str">
            <v>SECUELAS DE EVENTOS DE INTENCION NO DETERMINADA</v>
          </cell>
          <cell r="C9893" t="str">
            <v>103</v>
          </cell>
        </row>
        <row r="9894">
          <cell r="A9894" t="str">
            <v>Y88</v>
          </cell>
          <cell r="B9894" t="str">
            <v>SECUELAS CON ATENCION MEDICA Y QUIRURGICA COMO CAUSA EXTERNA</v>
          </cell>
          <cell r="C9894" t="str">
            <v>103</v>
          </cell>
        </row>
        <row r="9895">
          <cell r="A9895" t="str">
            <v>Y880</v>
          </cell>
          <cell r="B9895" t="str">
            <v>SECUELAS DE EFECTOS ADVERSOS CAUSADOS POR DROGAS, MEDIC. Y SUSTAN. BIO</v>
          </cell>
          <cell r="C9895" t="str">
            <v>103</v>
          </cell>
        </row>
        <row r="9896">
          <cell r="A9896" t="str">
            <v>Y881</v>
          </cell>
          <cell r="B9896" t="str">
            <v>SECUELAS DE INCIDENTES OCURRIDOS AL PTE. DURANTE PROCED. MED. Y QUIRUR</v>
          </cell>
          <cell r="C9896" t="str">
            <v>103</v>
          </cell>
        </row>
        <row r="9897">
          <cell r="A9897" t="str">
            <v>Y882</v>
          </cell>
          <cell r="B9897" t="str">
            <v>SECUELAS DE INCID. ADV. ASOCIADOS CON DISPOSIT. MEDICOS EN DX. Y USO T</v>
          </cell>
          <cell r="C9897" t="str">
            <v>103</v>
          </cell>
        </row>
        <row r="9898">
          <cell r="A9898" t="str">
            <v>Y883</v>
          </cell>
          <cell r="B9898" t="str">
            <v>SECUELAS DE PROCED. MED. Y QUIRURG. COMO LA CAUSA DE REACC. ANORMAL DE</v>
          </cell>
          <cell r="C9898" t="str">
            <v>103</v>
          </cell>
        </row>
        <row r="9899">
          <cell r="A9899" t="str">
            <v>Y89</v>
          </cell>
          <cell r="B9899" t="str">
            <v>SECUELAS DE OTRAS CAUSAS EXTERNAS</v>
          </cell>
          <cell r="C9899" t="str">
            <v>103</v>
          </cell>
        </row>
        <row r="9900">
          <cell r="A9900" t="str">
            <v>Y890</v>
          </cell>
          <cell r="B9900" t="str">
            <v>SECUELAS DE INTERVENCION LEGAL</v>
          </cell>
          <cell r="C9900" t="str">
            <v>103</v>
          </cell>
        </row>
        <row r="9901">
          <cell r="A9901" t="str">
            <v>Y891</v>
          </cell>
          <cell r="B9901" t="str">
            <v>SECUELAS DE OPERACONES DE GUERRA</v>
          </cell>
          <cell r="C9901" t="str">
            <v>103</v>
          </cell>
        </row>
        <row r="9902">
          <cell r="A9902" t="str">
            <v>Y899</v>
          </cell>
          <cell r="B9902" t="str">
            <v>SECUELAS DE CAUSAS EXTERNA NO ESPECIFICADA</v>
          </cell>
          <cell r="C9902" t="str">
            <v>103</v>
          </cell>
        </row>
        <row r="9903">
          <cell r="A9903" t="str">
            <v>Z00</v>
          </cell>
          <cell r="B9903" t="str">
            <v>EXAMEN GENERAL E INVESTIGACION DE PERSONAS SIN QUEJAS O SIN DX. INFORM</v>
          </cell>
          <cell r="C9903" t="str">
            <v>000</v>
          </cell>
        </row>
        <row r="9904">
          <cell r="A9904" t="str">
            <v>Z000</v>
          </cell>
          <cell r="B9904" t="str">
            <v>EXAMEN MEDICO GENERAL</v>
          </cell>
          <cell r="C9904" t="str">
            <v>000</v>
          </cell>
        </row>
        <row r="9905">
          <cell r="A9905" t="str">
            <v>Z001</v>
          </cell>
          <cell r="B9905" t="str">
            <v>CONTROL DE SALUD DE RUTINA DEL NIÑO</v>
          </cell>
          <cell r="C9905" t="str">
            <v>00</v>
          </cell>
        </row>
        <row r="9906">
          <cell r="A9906" t="str">
            <v>Z002</v>
          </cell>
          <cell r="B9906" t="str">
            <v>EXAMEN DURANTE EL PERIODO DE CRECIMIENTO EN AL INFANCIA</v>
          </cell>
          <cell r="C9906" t="str">
            <v>00</v>
          </cell>
        </row>
        <row r="9907">
          <cell r="A9907" t="str">
            <v>Z003</v>
          </cell>
          <cell r="B9907" t="str">
            <v>EXAMEN DEL ESTADO DE DESARROLLO DEL ADOLESCENTE</v>
          </cell>
          <cell r="C9907" t="str">
            <v>00</v>
          </cell>
        </row>
        <row r="9908">
          <cell r="A9908" t="str">
            <v>Z004</v>
          </cell>
          <cell r="B9908" t="str">
            <v>EXAMEN PSIQUIATRICO GENERAL, NO CLASIFICADO EN OTRA PARTE</v>
          </cell>
          <cell r="C9908" t="str">
            <v>00</v>
          </cell>
        </row>
        <row r="9909">
          <cell r="A9909" t="str">
            <v>Z005</v>
          </cell>
          <cell r="B9909" t="str">
            <v>EXAMEN DE DONANTE POTENCIAL DE ORGANO O TEJIDO</v>
          </cell>
          <cell r="C9909" t="str">
            <v>00</v>
          </cell>
        </row>
        <row r="9910">
          <cell r="A9910" t="str">
            <v>Z006</v>
          </cell>
          <cell r="B9910" t="str">
            <v>EXAMEN PARA COMPARACION Y CONTROL EN PROGRAMA DE INVESTIGACION CLINICA</v>
          </cell>
          <cell r="C9910" t="str">
            <v>00</v>
          </cell>
        </row>
        <row r="9911">
          <cell r="A9911" t="str">
            <v>Z008</v>
          </cell>
          <cell r="B9911" t="str">
            <v>OTROS EXAMNES GENERALES</v>
          </cell>
          <cell r="C9911" t="str">
            <v>00</v>
          </cell>
        </row>
        <row r="9912">
          <cell r="A9912" t="str">
            <v>Z01</v>
          </cell>
          <cell r="B9912" t="str">
            <v>OTROS EXAMENES ESPECIALES E INVESTIG. EN PERSONAS SIN QUEJAS O SIN DX.</v>
          </cell>
          <cell r="C9912" t="str">
            <v>00</v>
          </cell>
        </row>
        <row r="9913">
          <cell r="A9913" t="str">
            <v>Z010</v>
          </cell>
          <cell r="B9913" t="str">
            <v>EXAMEN DE OJOS Y DE LA VISION</v>
          </cell>
          <cell r="C9913" t="str">
            <v>00</v>
          </cell>
        </row>
        <row r="9914">
          <cell r="A9914" t="str">
            <v>Z011</v>
          </cell>
          <cell r="B9914" t="str">
            <v>EXAMEN DE OIDOS Y DE LA AUDICION</v>
          </cell>
          <cell r="C9914" t="str">
            <v>00</v>
          </cell>
        </row>
        <row r="9915">
          <cell r="A9915" t="str">
            <v>Z012</v>
          </cell>
          <cell r="B9915" t="str">
            <v>EXAMEN ODONTOLOGICO</v>
          </cell>
          <cell r="C9915" t="str">
            <v>00</v>
          </cell>
        </row>
        <row r="9916">
          <cell r="A9916" t="str">
            <v>Z013</v>
          </cell>
          <cell r="B9916" t="str">
            <v>EXAMEN DE LA PRESION SANGUINEA</v>
          </cell>
          <cell r="C9916" t="str">
            <v>00</v>
          </cell>
        </row>
        <row r="9917">
          <cell r="A9917" t="str">
            <v>Z014</v>
          </cell>
          <cell r="B9917" t="str">
            <v>EXAMEN GINECOLOGICO (GENERAL) (DE RUTINA)</v>
          </cell>
          <cell r="C9917" t="str">
            <v>00</v>
          </cell>
        </row>
        <row r="9918">
          <cell r="A9918" t="str">
            <v>Z015</v>
          </cell>
          <cell r="B9918" t="str">
            <v>PRUEBAS DE SESIBILIZACION Y DIAGNOSTICO CUTANEO</v>
          </cell>
          <cell r="C9918" t="str">
            <v>00</v>
          </cell>
        </row>
        <row r="9919">
          <cell r="A9919" t="str">
            <v>Z016</v>
          </cell>
          <cell r="B9919" t="str">
            <v>EXAMEN RADIOLOGICO, NO CLASIFICADO EN OTRA PARTE</v>
          </cell>
          <cell r="C9919" t="str">
            <v>00</v>
          </cell>
        </row>
        <row r="9920">
          <cell r="A9920" t="str">
            <v>Z017</v>
          </cell>
          <cell r="B9920" t="str">
            <v>EXAMEN DE LABORATORIO</v>
          </cell>
          <cell r="C9920" t="str">
            <v>00</v>
          </cell>
        </row>
        <row r="9921">
          <cell r="A9921" t="str">
            <v>Z018</v>
          </cell>
          <cell r="B9921" t="str">
            <v>OTROS EXAMENES ESPECIALES ESPECIFICADOS</v>
          </cell>
          <cell r="C9921" t="str">
            <v>00</v>
          </cell>
        </row>
        <row r="9922">
          <cell r="A9922" t="str">
            <v>Z019</v>
          </cell>
          <cell r="B9922" t="str">
            <v>EXAMEN ESPECIAL NO ESPECIFICADO</v>
          </cell>
          <cell r="C9922" t="str">
            <v>00</v>
          </cell>
        </row>
        <row r="9923">
          <cell r="A9923" t="str">
            <v>Z02</v>
          </cell>
          <cell r="B9923" t="str">
            <v>EXAMENES Y CONTACTOS PARA FINES ADMINISTRATIVOS</v>
          </cell>
          <cell r="C9923" t="str">
            <v>00</v>
          </cell>
        </row>
        <row r="9924">
          <cell r="A9924" t="str">
            <v>Z020</v>
          </cell>
          <cell r="B9924" t="str">
            <v>EXAMEN PARA ADMISION A INSTITUCIONES EDUCATIVAS</v>
          </cell>
          <cell r="C9924" t="str">
            <v>00</v>
          </cell>
        </row>
        <row r="9925">
          <cell r="A9925" t="str">
            <v>Z021</v>
          </cell>
          <cell r="B9925" t="str">
            <v>EXAMEN PREEMPLEO</v>
          </cell>
          <cell r="C9925" t="str">
            <v>00</v>
          </cell>
        </row>
        <row r="9926">
          <cell r="A9926" t="str">
            <v>Z022</v>
          </cell>
          <cell r="B9926" t="str">
            <v>EXAMEN PARA ADMISION A INSTITUCIONES RESIDENCIALES</v>
          </cell>
          <cell r="C9926" t="str">
            <v>00</v>
          </cell>
        </row>
        <row r="9927">
          <cell r="A9927" t="str">
            <v>Z023</v>
          </cell>
          <cell r="B9927" t="str">
            <v>EXAMEN PARA RECLUTAMIENTO EN LAS FUERZAS ARMADAS</v>
          </cell>
          <cell r="C9927" t="str">
            <v>00</v>
          </cell>
        </row>
        <row r="9928">
          <cell r="A9928" t="str">
            <v>Z024</v>
          </cell>
          <cell r="B9928" t="str">
            <v>EXAMEN PARA OBTENCION DE LICENCIA DE CONDUCTOR</v>
          </cell>
          <cell r="C9928" t="str">
            <v>00</v>
          </cell>
        </row>
        <row r="9929">
          <cell r="A9929" t="str">
            <v>Z025</v>
          </cell>
          <cell r="B9929" t="str">
            <v>EXAMEN PARA PARTICIPACION EN COMPETENCIA DEPORTIVA</v>
          </cell>
          <cell r="C9929" t="str">
            <v>00</v>
          </cell>
        </row>
        <row r="9930">
          <cell r="A9930" t="str">
            <v>Z026</v>
          </cell>
          <cell r="B9930" t="str">
            <v>EXAMEN PARA FINES DE SEGUROS</v>
          </cell>
          <cell r="C9930" t="str">
            <v>00</v>
          </cell>
        </row>
        <row r="9931">
          <cell r="A9931" t="str">
            <v>Z027</v>
          </cell>
          <cell r="B9931" t="str">
            <v>EXTENSION DE CERTIFICADO MEDICO</v>
          </cell>
          <cell r="C9931" t="str">
            <v>00</v>
          </cell>
        </row>
        <row r="9932">
          <cell r="A9932" t="str">
            <v>Z028</v>
          </cell>
          <cell r="B9932" t="str">
            <v>OTROS EXAMENES PARA FINES ADMINISTRATIVOS</v>
          </cell>
          <cell r="C9932" t="str">
            <v>00</v>
          </cell>
        </row>
        <row r="9933">
          <cell r="A9933" t="str">
            <v>Z029</v>
          </cell>
          <cell r="B9933" t="str">
            <v>EXAMEN PARA FINES ADMINISTRATIVOS, NO ESPECIFICADO</v>
          </cell>
          <cell r="C9933" t="str">
            <v>00</v>
          </cell>
        </row>
        <row r="9934">
          <cell r="A9934" t="str">
            <v>Z03</v>
          </cell>
          <cell r="B9934" t="str">
            <v>OBSERVACION Y EVALUACION MEDICAS POR SOSPECHA DE ENF. Y AFECCIONES</v>
          </cell>
          <cell r="C9934" t="str">
            <v>00</v>
          </cell>
        </row>
        <row r="9935">
          <cell r="A9935" t="str">
            <v>Z030</v>
          </cell>
          <cell r="B9935" t="str">
            <v>OBSERVACION POR SOSPECHA DE TUBERCULOSIS</v>
          </cell>
          <cell r="C9935" t="str">
            <v>00</v>
          </cell>
        </row>
        <row r="9936">
          <cell r="A9936" t="str">
            <v>Z031</v>
          </cell>
          <cell r="B9936" t="str">
            <v>OBSERVACION POR SOSPECHA DE TUMOR MALIGNO</v>
          </cell>
          <cell r="C9936" t="str">
            <v>00</v>
          </cell>
        </row>
        <row r="9937">
          <cell r="A9937" t="str">
            <v>Z032</v>
          </cell>
          <cell r="B9937" t="str">
            <v>OBSERVACION POR SOSPECHA DE TRASTORNO MENTAL Y DEL COMPORTAMIENTO</v>
          </cell>
          <cell r="C9937" t="str">
            <v>00</v>
          </cell>
        </row>
        <row r="9938">
          <cell r="A9938" t="str">
            <v>Z033</v>
          </cell>
          <cell r="B9938" t="str">
            <v>OBSERVACION POR SOSPECHA DE TRASTORNO DEL SISTEMA NERVIOSO</v>
          </cell>
          <cell r="C9938" t="str">
            <v>00</v>
          </cell>
        </row>
        <row r="9939">
          <cell r="A9939" t="str">
            <v>Z034</v>
          </cell>
          <cell r="B9939" t="str">
            <v>OBSERVACION POR SOSPECHA DE INFARTO DE MIOCARDIO</v>
          </cell>
          <cell r="C9939" t="str">
            <v>00</v>
          </cell>
        </row>
        <row r="9940">
          <cell r="A9940" t="str">
            <v>Z035</v>
          </cell>
          <cell r="B9940" t="str">
            <v>OBSERVACION POR SOSPECHA DE OTRAS ENFERMEDADES CARDIOVASCULARES</v>
          </cell>
          <cell r="C9940" t="str">
            <v>00</v>
          </cell>
        </row>
        <row r="9941">
          <cell r="A9941" t="str">
            <v>Z036</v>
          </cell>
          <cell r="B9941" t="str">
            <v>OBSERVACION POR SOSPECHA DE EFECTOS TOXICOS DE SUSTANCIAS INGERIDAS</v>
          </cell>
          <cell r="C9941" t="str">
            <v>00</v>
          </cell>
        </row>
        <row r="9942">
          <cell r="A9942" t="str">
            <v>Z038</v>
          </cell>
          <cell r="B9942" t="str">
            <v>OBSERVACION POR SOSPECHA DE OTRAS ENFERMEDADES Y AFECCIONES</v>
          </cell>
          <cell r="C9942" t="str">
            <v>00</v>
          </cell>
        </row>
        <row r="9943">
          <cell r="A9943" t="str">
            <v>Z039</v>
          </cell>
          <cell r="B9943" t="str">
            <v>OBSERVACION POR SOSPECHA DE ENFERMEDAD O AFECCION NO ESPECIFICADA</v>
          </cell>
          <cell r="C9943" t="str">
            <v>00</v>
          </cell>
        </row>
        <row r="9944">
          <cell r="A9944" t="str">
            <v>Z04</v>
          </cell>
          <cell r="B9944" t="str">
            <v>EXAMEN Y OBSERVACION POR OTRAS RAZONES</v>
          </cell>
          <cell r="C9944" t="str">
            <v>00</v>
          </cell>
        </row>
        <row r="9945">
          <cell r="A9945" t="str">
            <v>Z040</v>
          </cell>
          <cell r="B9945" t="str">
            <v>PRUEBA DE ALCOHOL O DROGAS EN LA SANGRE</v>
          </cell>
          <cell r="C9945" t="str">
            <v>00</v>
          </cell>
        </row>
        <row r="9946">
          <cell r="A9946" t="str">
            <v>Z041</v>
          </cell>
          <cell r="B9946" t="str">
            <v>EXAMEN Y OBSERVACION CONSECUTIVOS A ACCIDENTE DE TRANSPORTE</v>
          </cell>
          <cell r="C9946" t="str">
            <v>00</v>
          </cell>
        </row>
        <row r="9947">
          <cell r="A9947" t="str">
            <v>Z042</v>
          </cell>
          <cell r="B9947" t="str">
            <v>EXAMEN Y OBSERVACION CONSECUTIVO A ACCIDENTE DE TRABAJO</v>
          </cell>
          <cell r="C9947" t="str">
            <v>00</v>
          </cell>
        </row>
        <row r="9948">
          <cell r="A9948" t="str">
            <v>Z043</v>
          </cell>
          <cell r="B9948" t="str">
            <v>EXAMEN Y OBSERVACION CONSECUTIVO A OTRO ACCIDENTE</v>
          </cell>
          <cell r="C9948" t="str">
            <v>00</v>
          </cell>
        </row>
        <row r="9949">
          <cell r="A9949" t="str">
            <v>Z044</v>
          </cell>
          <cell r="B9949" t="str">
            <v>EXAMEN Y OBSERVACION CONSECUTIVO A DENUNCIA DE VIOLACION Y SEDUCCION</v>
          </cell>
          <cell r="C9949" t="str">
            <v>00</v>
          </cell>
        </row>
        <row r="9950">
          <cell r="A9950" t="str">
            <v>Z045</v>
          </cell>
          <cell r="B9950" t="str">
            <v>EXAMEN Y OBSERVACION CONSECUTIVOS A OTRA LESION NIFLIGIDA</v>
          </cell>
          <cell r="C9950" t="str">
            <v>00</v>
          </cell>
        </row>
        <row r="9951">
          <cell r="A9951" t="str">
            <v>Z046</v>
          </cell>
          <cell r="B9951" t="str">
            <v>EXAMEN PSIQUIATRICO GENERAL, SOLICITADO POR UNA AUTORIDAD</v>
          </cell>
          <cell r="C9951" t="str">
            <v>00</v>
          </cell>
        </row>
        <row r="9952">
          <cell r="A9952" t="str">
            <v>Z048</v>
          </cell>
          <cell r="B9952" t="str">
            <v>EXAMEN Y OBSERVACION POR OTRAS RAZONES ESPECIFICADAS</v>
          </cell>
          <cell r="C9952" t="str">
            <v>00</v>
          </cell>
        </row>
        <row r="9953">
          <cell r="A9953" t="str">
            <v>Z049</v>
          </cell>
          <cell r="B9953" t="str">
            <v>EXAMEN Y OBSERVACION POR RAZONES NO ESPECIFICADAS</v>
          </cell>
          <cell r="C9953" t="str">
            <v>00</v>
          </cell>
        </row>
        <row r="9954">
          <cell r="A9954" t="str">
            <v>Z08</v>
          </cell>
          <cell r="B9954" t="str">
            <v>EXAMEN DE SEGUIMIENTO CONSECUTIVO AL TRATAMIENTO POR TUMOR MALIGNO</v>
          </cell>
          <cell r="C9954" t="str">
            <v>00</v>
          </cell>
        </row>
        <row r="9955">
          <cell r="A9955" t="str">
            <v>Z080</v>
          </cell>
          <cell r="B9955" t="str">
            <v>EXAMEN DE SIGUMIENTO CONSECUTIVO A CIRUGIA POR TUMOR MALIGNO</v>
          </cell>
          <cell r="C9955" t="str">
            <v>00</v>
          </cell>
        </row>
        <row r="9956">
          <cell r="A9956" t="str">
            <v>Z081</v>
          </cell>
          <cell r="B9956" t="str">
            <v>EXAMEN DE SEGUIMIENTO CONSECUTIVO A RADIOTERAPIA POR TUMOR MALIGNO</v>
          </cell>
          <cell r="C9956" t="str">
            <v>00</v>
          </cell>
        </row>
        <row r="9957">
          <cell r="A9957" t="str">
            <v>Z082</v>
          </cell>
          <cell r="B9957" t="str">
            <v>EXAMEN DE SEGUIMIENTO CONSECUTIVO A QUIMIOTERAPIA POR TUMOR MALIGNO</v>
          </cell>
          <cell r="C9957" t="str">
            <v>00</v>
          </cell>
        </row>
        <row r="9958">
          <cell r="A9958" t="str">
            <v>Z087</v>
          </cell>
          <cell r="B9958" t="str">
            <v>EXAMEN DE SEGUIMIENTO CONSECUTIVO A TRATAM. COMBINADO POR TUMOR MALIGN</v>
          </cell>
          <cell r="C9958" t="str">
            <v>00</v>
          </cell>
        </row>
        <row r="9959">
          <cell r="A9959" t="str">
            <v>Z088</v>
          </cell>
          <cell r="B9959" t="str">
            <v>EXAMEN DE SEGUIMIENTO CONSECUTIVO A OTRO TRATAM. POR TUMOR MALIGNO</v>
          </cell>
          <cell r="C9959" t="str">
            <v>00</v>
          </cell>
        </row>
        <row r="9960">
          <cell r="A9960" t="str">
            <v>Z089</v>
          </cell>
          <cell r="B9960" t="str">
            <v>EXAMEN DE SEGUIM. CONSECUT. A TRATAM. NO ESPECIF. POR TUMOR MALIGNO</v>
          </cell>
          <cell r="C9960" t="str">
            <v>00</v>
          </cell>
        </row>
        <row r="9961">
          <cell r="A9961" t="str">
            <v>Z09</v>
          </cell>
          <cell r="B9961" t="str">
            <v>EXAMEN DE SEGUIM. CONSECUTIVO A TRATAM. POR OTRAS AFECC. DIFER. A TUMO</v>
          </cell>
          <cell r="C9961" t="str">
            <v>00</v>
          </cell>
        </row>
        <row r="9962">
          <cell r="A9962" t="str">
            <v>Z090</v>
          </cell>
          <cell r="B9962" t="str">
            <v>EXAMEN DE SEGUIMIENTO CONSECUTIVO A CIRUGIA POR OTRAS AFECCIONES</v>
          </cell>
          <cell r="C9962" t="str">
            <v>00</v>
          </cell>
        </row>
        <row r="9963">
          <cell r="A9963" t="str">
            <v>Z091</v>
          </cell>
          <cell r="B9963" t="str">
            <v>EXAMEN DE SEGUIM. CONSECUTIVO A RADIOTERAPIA POR OTRAS AFECCIONES</v>
          </cell>
          <cell r="C9963" t="str">
            <v>00</v>
          </cell>
        </row>
        <row r="9964">
          <cell r="A9964" t="str">
            <v>Z092</v>
          </cell>
          <cell r="B9964" t="str">
            <v>EXAMEN DE SEGUIM. CONSECUTIVO A QUIMIOTERAPIA POR OTRAS AFECCIONES</v>
          </cell>
          <cell r="C9964" t="str">
            <v>00</v>
          </cell>
        </row>
        <row r="9965">
          <cell r="A9965" t="str">
            <v>Z093</v>
          </cell>
          <cell r="B9965" t="str">
            <v>EXAMEN DE SEGUIMIENTO CONSECUTIVO A PSICOTERAPIA</v>
          </cell>
          <cell r="C9965" t="str">
            <v>00</v>
          </cell>
        </row>
        <row r="9966">
          <cell r="A9966" t="str">
            <v>Z094</v>
          </cell>
          <cell r="B9966" t="str">
            <v>EXAMEN DE SEGUIMIENTO CONSECUTIVO A TRATAMIENTO DE FRACTURA</v>
          </cell>
          <cell r="C9966" t="str">
            <v>00</v>
          </cell>
        </row>
        <row r="9967">
          <cell r="A9967" t="str">
            <v>Z097</v>
          </cell>
          <cell r="B9967" t="str">
            <v>EXAMEN DE SEGUIMIENTO CONSECUTIVO A TRATAM. COMBIN. POR OTRAS AFECCION</v>
          </cell>
          <cell r="C9967" t="str">
            <v>00</v>
          </cell>
        </row>
        <row r="9968">
          <cell r="A9968" t="str">
            <v>Z098</v>
          </cell>
          <cell r="B9968" t="str">
            <v>EXAMEN DE SEGUIMIENTO CONSECUTIVO A OTRO TRATAM. POR OTRAS AFECCIONES</v>
          </cell>
          <cell r="C9968" t="str">
            <v>00</v>
          </cell>
        </row>
        <row r="9969">
          <cell r="A9969" t="str">
            <v>Z099</v>
          </cell>
          <cell r="B9969" t="str">
            <v>EXAMEN DE SSGUIMIENTO CONSECUTIVO A TRATAM. NO ESPECIF. POR OTRAS AFEC</v>
          </cell>
          <cell r="C9969" t="str">
            <v>00</v>
          </cell>
        </row>
        <row r="9970">
          <cell r="A9970" t="str">
            <v>Z10</v>
          </cell>
          <cell r="B9970" t="str">
            <v>CONTROL GENRAL DE SALUD DE RUTINA DE SUBPOBLACIONES DEFINIDAS</v>
          </cell>
          <cell r="C9970" t="str">
            <v>00</v>
          </cell>
        </row>
        <row r="9971">
          <cell r="A9971" t="str">
            <v>Z100</v>
          </cell>
          <cell r="B9971" t="str">
            <v>EXAMEN DE SALUD OCUPACIONAL</v>
          </cell>
          <cell r="C9971" t="str">
            <v>00</v>
          </cell>
        </row>
        <row r="9972">
          <cell r="A9972" t="str">
            <v>Z101</v>
          </cell>
          <cell r="B9972" t="str">
            <v>CONTROL GENERAL DE SALUD DE RUTINA DE RESIDENTES DE INSTITUCIONES</v>
          </cell>
          <cell r="C9972" t="str">
            <v>00</v>
          </cell>
        </row>
        <row r="9973">
          <cell r="A9973" t="str">
            <v>Z102</v>
          </cell>
          <cell r="B9973" t="str">
            <v>CONTROL GENERAL DE SALUD DE RUTINA A MIEMBROS DE LAS FUERZAS ARMADAS</v>
          </cell>
          <cell r="C9973" t="str">
            <v>00</v>
          </cell>
        </row>
        <row r="9974">
          <cell r="A9974" t="str">
            <v>Z103</v>
          </cell>
          <cell r="B9974" t="str">
            <v>CONTROL GENERAL DE SALUD DE RUTINA A INTEGRANTES DE EQUIPOS DEPORTIVOS</v>
          </cell>
          <cell r="C9974" t="str">
            <v>00</v>
          </cell>
        </row>
        <row r="9975">
          <cell r="A9975" t="str">
            <v>Z108</v>
          </cell>
          <cell r="B9975" t="str">
            <v>OTROS CONTROLES GENERALES DE SALUD DE RUTINA DE OTRAS SUBPOBL. DEFINID</v>
          </cell>
          <cell r="C9975" t="str">
            <v>00</v>
          </cell>
        </row>
        <row r="9976">
          <cell r="A9976" t="str">
            <v>Z11</v>
          </cell>
          <cell r="B9976" t="str">
            <v>EXAMEN DE PESQUISA ESPECIAL PARA ENFERM. INFECCIOSAS Y PARASITARIAS</v>
          </cell>
          <cell r="C9976" t="str">
            <v>00</v>
          </cell>
        </row>
        <row r="9977">
          <cell r="A9977" t="str">
            <v>Z110</v>
          </cell>
          <cell r="B9977" t="str">
            <v>EXAMEN DE PESQUISA ESPECIAL PARA ENFERM. INFECCIOSAS INTESTINALES</v>
          </cell>
          <cell r="C9977" t="str">
            <v>00</v>
          </cell>
        </row>
        <row r="9978">
          <cell r="A9978" t="str">
            <v>Z111</v>
          </cell>
          <cell r="B9978" t="str">
            <v>EXAMEN DE PESQUISA ESPECIAL PARA TUBERCULOSIS RESPIRATORIA</v>
          </cell>
          <cell r="C9978" t="str">
            <v>00</v>
          </cell>
        </row>
        <row r="9979">
          <cell r="A9979" t="str">
            <v>Z112</v>
          </cell>
          <cell r="B9979" t="str">
            <v>EXAMEN DE PESQUISA ESPECIAL PARA OTRAS ENFERMEDADES BACTERIANAS</v>
          </cell>
          <cell r="C9979" t="str">
            <v>00</v>
          </cell>
        </row>
        <row r="9980">
          <cell r="A9980" t="str">
            <v>Z113</v>
          </cell>
          <cell r="B9980" t="str">
            <v>EXAMEN DE PESQUISA ESPECIAL PARA INFECC. DE TRANSM. PREDOMINATE/ SEXUA</v>
          </cell>
          <cell r="C9980" t="str">
            <v>00</v>
          </cell>
        </row>
        <row r="9981">
          <cell r="A9981" t="str">
            <v>Z114</v>
          </cell>
          <cell r="B9981" t="str">
            <v>EXAMEN DE PESQUISA ESPECIAL PARA EL VIRUS DE LA INMUNODEFIC. HUMAN. (V</v>
          </cell>
          <cell r="C9981" t="str">
            <v>000</v>
          </cell>
        </row>
        <row r="9982">
          <cell r="A9982" t="str">
            <v>Z115</v>
          </cell>
          <cell r="B9982" t="str">
            <v>EXAMEN DE PESQUISA ESPECIAL PARA OTRAS ENFERMEDADES VIRALES</v>
          </cell>
          <cell r="C9982" t="str">
            <v>00</v>
          </cell>
        </row>
        <row r="9983">
          <cell r="A9983" t="str">
            <v>Z116</v>
          </cell>
          <cell r="B9983" t="str">
            <v>EXAMEN DE PESQUISA PARA OTRAS ENFERM. DEBIDAS A PROTOZOARIOS Y HELMINT</v>
          </cell>
          <cell r="C9983" t="str">
            <v>00</v>
          </cell>
        </row>
        <row r="9984">
          <cell r="A9984" t="str">
            <v>Z118</v>
          </cell>
          <cell r="B9984" t="str">
            <v>EXAMEN DE PESQUISA ESPECIAL PARA OTRAS ENFERM. INFECC. Y PARASIT. ESPE</v>
          </cell>
          <cell r="C9984" t="str">
            <v>00</v>
          </cell>
        </row>
        <row r="9985">
          <cell r="A9985" t="str">
            <v>Z119</v>
          </cell>
          <cell r="B9985" t="str">
            <v>EXAMEN DE PESQUISA ESPECIAL PARA ENFERM. INFECC. Y PARASIT. NO ESPECIF</v>
          </cell>
          <cell r="C9985" t="str">
            <v>00</v>
          </cell>
        </row>
        <row r="9986">
          <cell r="A9986" t="str">
            <v>Z12</v>
          </cell>
          <cell r="B9986" t="str">
            <v>EXAMEN DE PESQUISA ESPECIAL PARA TUMORES</v>
          </cell>
          <cell r="C9986" t="str">
            <v>00</v>
          </cell>
        </row>
        <row r="9987">
          <cell r="A9987" t="str">
            <v>Z120</v>
          </cell>
          <cell r="B9987" t="str">
            <v>EXAMEN DE PESQUISA ESPECIAL PARA TUMOR DE ESTOMAGO</v>
          </cell>
          <cell r="C9987" t="str">
            <v>00</v>
          </cell>
        </row>
        <row r="9988">
          <cell r="A9988" t="str">
            <v>Z121</v>
          </cell>
          <cell r="B9988" t="str">
            <v>EXAMEN DE PESQUISA ESPECIAL PARA TUMOR DEL INTESTINO</v>
          </cell>
          <cell r="C9988" t="str">
            <v>00</v>
          </cell>
        </row>
        <row r="9989">
          <cell r="A9989" t="str">
            <v>Z122</v>
          </cell>
          <cell r="B9989" t="str">
            <v>EXAMEN DE PESQUISA ESPECIAL PARA TUMORES DE ORGANOS RESPIRATORIOS</v>
          </cell>
          <cell r="C9989" t="str">
            <v>00</v>
          </cell>
        </row>
        <row r="9990">
          <cell r="A9990" t="str">
            <v>Z123</v>
          </cell>
          <cell r="B9990" t="str">
            <v>EXAMEN DE PESQUISA ESPECIAL PARA TUMOR DE LA MAMA</v>
          </cell>
          <cell r="C9990" t="str">
            <v>00</v>
          </cell>
        </row>
        <row r="9991">
          <cell r="A9991" t="str">
            <v>Z124</v>
          </cell>
          <cell r="B9991" t="str">
            <v>EXAMEN DE PESQUISA ESPECIAL PARA TUMOR DEL CUELLO UTERINO</v>
          </cell>
          <cell r="C9991" t="str">
            <v>00</v>
          </cell>
        </row>
        <row r="9992">
          <cell r="A9992" t="str">
            <v>Z125</v>
          </cell>
          <cell r="B9992" t="str">
            <v>EXAMEN DE PESQUISA ESPECIAL PARA TUMOR DE LA PROSTATA</v>
          </cell>
          <cell r="C9992" t="str">
            <v>00</v>
          </cell>
        </row>
        <row r="9993">
          <cell r="A9993" t="str">
            <v>Z126</v>
          </cell>
          <cell r="B9993" t="str">
            <v>EXAMEN DE PESQUISA ESPECIAL PARA TUMOR DE LA VEJIGA</v>
          </cell>
          <cell r="C9993" t="str">
            <v>00</v>
          </cell>
        </row>
        <row r="9994">
          <cell r="A9994" t="str">
            <v>Z128</v>
          </cell>
          <cell r="B9994" t="str">
            <v>EXAMEN DE PESQUISA ESPECIAL PARA TUMORES DE OTROS SITIOS</v>
          </cell>
          <cell r="C9994" t="str">
            <v>000</v>
          </cell>
        </row>
        <row r="9995">
          <cell r="A9995" t="str">
            <v>Z129</v>
          </cell>
          <cell r="B9995" t="str">
            <v>EXAMEN DE PESQUISA ESPECIAL PARA TUMOR DE SITIO NO ESPECIFICADO</v>
          </cell>
          <cell r="C9995" t="str">
            <v>00</v>
          </cell>
        </row>
        <row r="9996">
          <cell r="A9996" t="str">
            <v>Z13</v>
          </cell>
          <cell r="B9996" t="str">
            <v>EXAMEN DE PESQUISA ESPECIAL PARA OTRAS ENFERMEDADES Y TRASTORNOS</v>
          </cell>
          <cell r="C9996" t="str">
            <v>00</v>
          </cell>
        </row>
        <row r="9997">
          <cell r="A9997" t="str">
            <v>Z130</v>
          </cell>
          <cell r="B9997" t="str">
            <v>EXAMEN DE PESQUISA ESPECIAL PARA ENF. DE LA SANGRE Y ORG. HEMATOP. Y T</v>
          </cell>
          <cell r="C9997" t="str">
            <v>00</v>
          </cell>
        </row>
        <row r="9998">
          <cell r="A9998" t="str">
            <v>Z131</v>
          </cell>
          <cell r="B9998" t="str">
            <v>EXAMEN DE PESQUISA ESPECIAL PARA DIABETES MELLITUS</v>
          </cell>
          <cell r="C9998" t="str">
            <v>00</v>
          </cell>
        </row>
        <row r="9999">
          <cell r="A9999" t="str">
            <v>Z132</v>
          </cell>
          <cell r="B9999" t="str">
            <v>EXAMEN DE PESQUISA ESPECIAL PARA TRASTORNO DE LA NUTRICION</v>
          </cell>
          <cell r="C9999" t="str">
            <v>00</v>
          </cell>
        </row>
        <row r="10000">
          <cell r="A10000" t="str">
            <v>Z133</v>
          </cell>
          <cell r="B10000" t="str">
            <v>EXAMEN DE PESQUISA ESPECIAL PARA TRASTORNOS MENTALES Y DEL COMPORTAMIE</v>
          </cell>
          <cell r="C10000" t="str">
            <v>00</v>
          </cell>
        </row>
        <row r="10001">
          <cell r="A10001" t="str">
            <v>Z134</v>
          </cell>
          <cell r="B10001" t="str">
            <v>EXAMEN DE PESQUISA ESPECIAL PARA CIERTOS TRAST. DEL DESARR. EN EL NIÑO</v>
          </cell>
          <cell r="C10001" t="str">
            <v>00</v>
          </cell>
        </row>
        <row r="10002">
          <cell r="A10002" t="str">
            <v>Z135</v>
          </cell>
          <cell r="B10002" t="str">
            <v>EXAMEN DE PESQUISA ESPECIAL PARA TRASTORNO DEL OJO Y DEL OIDO</v>
          </cell>
          <cell r="C10002" t="str">
            <v>00</v>
          </cell>
        </row>
        <row r="10003">
          <cell r="A10003" t="str">
            <v>Z136</v>
          </cell>
          <cell r="B10003" t="str">
            <v>EXAMEN DE PESQUISA ESPECIAL PARA TRASTORNOS CARDIOVASCULARES</v>
          </cell>
          <cell r="C10003" t="str">
            <v>00</v>
          </cell>
        </row>
        <row r="10004">
          <cell r="A10004" t="str">
            <v>Z137</v>
          </cell>
          <cell r="B10004" t="str">
            <v>EXAMEN DE PESQUISA ESPECIAL PARA MALFORM. CONG. DEFORMID. Y ANOMAL. CR</v>
          </cell>
          <cell r="C10004" t="str">
            <v>00</v>
          </cell>
        </row>
        <row r="10005">
          <cell r="A10005" t="str">
            <v>Z138</v>
          </cell>
          <cell r="B10005" t="str">
            <v>EXAMEN DE PESQUISA ESPECIAL PARA OTRAS ENF. Y TRASTORN. ESPECIFICADOS</v>
          </cell>
          <cell r="C10005" t="str">
            <v>00</v>
          </cell>
        </row>
        <row r="10006">
          <cell r="A10006" t="str">
            <v>Z139</v>
          </cell>
          <cell r="B10006" t="str">
            <v>EXAMEN DE PESQUISA ESPECIAL, NO ESPECIFICADO</v>
          </cell>
          <cell r="C10006" t="str">
            <v>00</v>
          </cell>
        </row>
        <row r="10007">
          <cell r="A10007" t="str">
            <v>Z20</v>
          </cell>
          <cell r="B10007" t="str">
            <v>CONTACTO CON Y EXPOSICION A ENFERMEDADES TRANSMISIBLES</v>
          </cell>
          <cell r="C10007" t="str">
            <v>00</v>
          </cell>
        </row>
        <row r="10008">
          <cell r="A10008" t="str">
            <v>Z200</v>
          </cell>
          <cell r="B10008" t="str">
            <v>CONTACTO CON Y ESPOSICION A ENFERMEDADES INFECCIOSAS INTESTINALES</v>
          </cell>
          <cell r="C10008" t="str">
            <v>00</v>
          </cell>
        </row>
        <row r="10009">
          <cell r="A10009" t="str">
            <v>Z201</v>
          </cell>
          <cell r="B10009" t="str">
            <v>CONTACTO CON Y EXPOSICION A TUBERCULOSIS</v>
          </cell>
          <cell r="C10009" t="str">
            <v>00</v>
          </cell>
        </row>
        <row r="10010">
          <cell r="A10010" t="str">
            <v>Z202</v>
          </cell>
          <cell r="B10010" t="str">
            <v>CONTACTO CON Y EXPOSICION A ENF. INFECC. CON UN MODO DE TRNSM. PREDOMI</v>
          </cell>
          <cell r="C10010" t="str">
            <v>00</v>
          </cell>
        </row>
        <row r="10011">
          <cell r="A10011" t="str">
            <v>Z203</v>
          </cell>
          <cell r="B10011" t="str">
            <v>CONTACTO CON Y EXPOSICION A RABIA</v>
          </cell>
          <cell r="C10011" t="str">
            <v>00</v>
          </cell>
        </row>
        <row r="10012">
          <cell r="A10012" t="str">
            <v>Z204</v>
          </cell>
          <cell r="B10012" t="str">
            <v>CONTACTO CON Y EXPOSICION A RUBEOLA</v>
          </cell>
          <cell r="C10012" t="str">
            <v>00</v>
          </cell>
        </row>
        <row r="10013">
          <cell r="A10013" t="str">
            <v>Z205</v>
          </cell>
          <cell r="B10013" t="str">
            <v>CONTACTO CON Y EXPOSICION A HEPATITIS VIRAL</v>
          </cell>
          <cell r="C10013" t="str">
            <v>00</v>
          </cell>
        </row>
        <row r="10014">
          <cell r="A10014" t="str">
            <v>Z206</v>
          </cell>
          <cell r="B10014" t="str">
            <v>CONTACTO CON Y EXPOSICION AL VIRUS DE LA INMUNODEFICIENCIA HUMANA(VIH)</v>
          </cell>
          <cell r="C10014" t="str">
            <v>00</v>
          </cell>
        </row>
        <row r="10015">
          <cell r="A10015" t="str">
            <v>Z207</v>
          </cell>
          <cell r="B10015" t="str">
            <v>CONTACTO CON Y EXPOSICION A PEDICULOSIS, ACARIASIS Y OTRAS INFESTACION</v>
          </cell>
          <cell r="C10015" t="str">
            <v>00</v>
          </cell>
        </row>
        <row r="10016">
          <cell r="A10016" t="str">
            <v>Z208</v>
          </cell>
          <cell r="B10016" t="str">
            <v>CONTACTO CON Y EXPOSICION A OTRAS ENFERMEDADES TRANSMISIBLES</v>
          </cell>
          <cell r="C10016" t="str">
            <v>00</v>
          </cell>
        </row>
        <row r="10017">
          <cell r="A10017" t="str">
            <v>Z209</v>
          </cell>
          <cell r="B10017" t="str">
            <v>CONTACTO CON Y EXPOSICION A ENFERM. TRANSMISIBLES NO ESPECIFICADAS</v>
          </cell>
          <cell r="C10017" t="str">
            <v>00</v>
          </cell>
        </row>
        <row r="10018">
          <cell r="A10018" t="str">
            <v>Z21</v>
          </cell>
          <cell r="B10018" t="str">
            <v>ESTADO DE INFECCION ASINTOMATICA POR EL VIRUS DE LA INMUNODEF. HUMANA</v>
          </cell>
          <cell r="C10018" t="str">
            <v>00</v>
          </cell>
        </row>
        <row r="10019">
          <cell r="A10019" t="str">
            <v>Z22</v>
          </cell>
          <cell r="B10019" t="str">
            <v>PORTADOR DE ENFERMEDAD INFECCIOSA</v>
          </cell>
          <cell r="C10019" t="str">
            <v>00</v>
          </cell>
        </row>
        <row r="10020">
          <cell r="A10020" t="str">
            <v>Z220</v>
          </cell>
          <cell r="B10020" t="str">
            <v>PORTADOR DE FIEBRE TIFOIDEA</v>
          </cell>
          <cell r="C10020" t="str">
            <v>00</v>
          </cell>
        </row>
        <row r="10021">
          <cell r="A10021" t="str">
            <v>Z221</v>
          </cell>
          <cell r="B10021" t="str">
            <v>PORTADOR DE OTRAS ENFERMEDADES INFECCIOSAS INTESTINALES</v>
          </cell>
          <cell r="C10021" t="str">
            <v>00</v>
          </cell>
        </row>
        <row r="10022">
          <cell r="A10022" t="str">
            <v>Z222</v>
          </cell>
          <cell r="B10022" t="str">
            <v>PORTADOR DE DIFTERIA</v>
          </cell>
          <cell r="C10022" t="str">
            <v>00</v>
          </cell>
        </row>
        <row r="10023">
          <cell r="A10023" t="str">
            <v>Z223</v>
          </cell>
          <cell r="B10023" t="str">
            <v>PORTADOR DE OTRAS ENFERMEDADES BACTERIANAS ESPECIFICADAS</v>
          </cell>
          <cell r="C10023" t="str">
            <v>00</v>
          </cell>
        </row>
        <row r="10024">
          <cell r="A10024" t="str">
            <v>Z224</v>
          </cell>
          <cell r="B10024" t="str">
            <v>PORTADOR DE ENFERM. INFECC. CON UN MODO DE TRANSM. PREDOMIN. SEXUAL</v>
          </cell>
          <cell r="C10024" t="str">
            <v>00</v>
          </cell>
        </row>
        <row r="10025">
          <cell r="A10025" t="str">
            <v>Z225</v>
          </cell>
          <cell r="B10025" t="str">
            <v>PORTADOR DE HEPATITIS VIRAL</v>
          </cell>
          <cell r="C10025" t="str">
            <v>00</v>
          </cell>
        </row>
        <row r="10026">
          <cell r="A10026" t="str">
            <v>Z226</v>
          </cell>
          <cell r="B10026" t="str">
            <v>PORTADOR DE ENFERM. INFECC. DEBIDA AL VIRUS HUMANO T-LINFOTROPICO TIPO</v>
          </cell>
          <cell r="C10026" t="str">
            <v>00</v>
          </cell>
        </row>
        <row r="10027">
          <cell r="A10027" t="str">
            <v>Z229</v>
          </cell>
          <cell r="B10027" t="str">
            <v>PORTADOR DE ENFERMEDADES INFECCIOSAS NO ESPECIFICADA</v>
          </cell>
          <cell r="C10027" t="str">
            <v>00</v>
          </cell>
        </row>
        <row r="10028">
          <cell r="A10028" t="str">
            <v>Z23</v>
          </cell>
          <cell r="B10028" t="str">
            <v>NACESIDAD DE INMUNIZACION CONTRA ENFERMEDAD BACTERIANA UNICA</v>
          </cell>
          <cell r="C10028" t="str">
            <v>00</v>
          </cell>
        </row>
        <row r="10029">
          <cell r="A10029" t="str">
            <v>Z230</v>
          </cell>
          <cell r="B10029" t="str">
            <v>NECESIDAD DE INMUNIZACION SOLO CONTRA EL COLERA</v>
          </cell>
          <cell r="C10029" t="str">
            <v>00</v>
          </cell>
        </row>
        <row r="10030">
          <cell r="A10030" t="str">
            <v>Z231</v>
          </cell>
          <cell r="B10030" t="str">
            <v>NECESIDAD DE INMUNIZACION SOLO CONTRA LA TIFOIDEA-PARATIFOIDEA (TAB)</v>
          </cell>
          <cell r="C10030" t="str">
            <v>00</v>
          </cell>
        </row>
        <row r="10031">
          <cell r="A10031" t="str">
            <v>Z232</v>
          </cell>
          <cell r="B10031" t="str">
            <v>NECESIDAD DE INMUNIZACION CONTRA LA TUBERCULOSIS (BCG)</v>
          </cell>
          <cell r="C10031" t="str">
            <v>00</v>
          </cell>
        </row>
        <row r="10032">
          <cell r="A10032" t="str">
            <v>Z233</v>
          </cell>
          <cell r="B10032" t="str">
            <v>NACESIDAD DE INMUNIZACION CONTRA LA PESTE</v>
          </cell>
          <cell r="C10032" t="str">
            <v>00</v>
          </cell>
        </row>
        <row r="10033">
          <cell r="A10033" t="str">
            <v>Z234</v>
          </cell>
          <cell r="B10033" t="str">
            <v>NECESIDAD DE INMUNIZACION CONTRA LA TULAREMIA</v>
          </cell>
          <cell r="C10033" t="str">
            <v>00</v>
          </cell>
        </row>
        <row r="10034">
          <cell r="A10034" t="str">
            <v>Z235</v>
          </cell>
          <cell r="B10034" t="str">
            <v>NECESIDAD DE INMUNIZACION SOLO COMTRA EL TETANOS</v>
          </cell>
          <cell r="C10034" t="str">
            <v>000</v>
          </cell>
        </row>
        <row r="10035">
          <cell r="A10035" t="str">
            <v>Z236</v>
          </cell>
          <cell r="B10035" t="str">
            <v>NECESIDAD DE INMUNIZACION SOLO CONTRA LA DIFTERIA</v>
          </cell>
          <cell r="C10035" t="str">
            <v>00</v>
          </cell>
        </row>
        <row r="10036">
          <cell r="A10036" t="str">
            <v>Z237</v>
          </cell>
          <cell r="B10036" t="str">
            <v>NECESIDAD DE INMUNIZACION SOLO CONTRA LA TOS FERINA</v>
          </cell>
          <cell r="C10036" t="str">
            <v>00</v>
          </cell>
        </row>
        <row r="10037">
          <cell r="A10037" t="str">
            <v>Z238</v>
          </cell>
          <cell r="B10037" t="str">
            <v>NECESIDAD DE INMUNIZACION SOLO CONTRA OTRA ENFERMEDAD BACTERIANA</v>
          </cell>
          <cell r="C10037" t="str">
            <v>00</v>
          </cell>
        </row>
        <row r="10038">
          <cell r="A10038" t="str">
            <v>Z24</v>
          </cell>
          <cell r="B10038" t="str">
            <v>NECESIDAD DE INMUNIZACION CONTRA CIERTAS ENFERMEDADES VIRALES</v>
          </cell>
          <cell r="C10038" t="str">
            <v>00</v>
          </cell>
        </row>
        <row r="10039">
          <cell r="A10039" t="str">
            <v>Z240</v>
          </cell>
          <cell r="B10039" t="str">
            <v>NECESIDAD DE INMUNIZACION CONTRA LA POLIOMIELITIS</v>
          </cell>
          <cell r="C10039" t="str">
            <v>00</v>
          </cell>
        </row>
        <row r="10040">
          <cell r="A10040" t="str">
            <v>Z241</v>
          </cell>
          <cell r="B10040" t="str">
            <v>NECESIDAD DE INMUNIZACION CONTRA LA ENCEFALITIS VIRAL TRNSM. POR ARTRO</v>
          </cell>
          <cell r="C10040" t="str">
            <v>00</v>
          </cell>
        </row>
        <row r="10041">
          <cell r="A10041" t="str">
            <v>Z242</v>
          </cell>
          <cell r="B10041" t="str">
            <v>NECESIDAD DE INMUNIZACION CONTRA LA RABIA</v>
          </cell>
          <cell r="C10041" t="str">
            <v>00</v>
          </cell>
        </row>
        <row r="10042">
          <cell r="A10042" t="str">
            <v>Z243</v>
          </cell>
          <cell r="B10042" t="str">
            <v>NECESIDAD DE INMUNIZACION CONTRA LA FIEBRE AMARILLA</v>
          </cell>
          <cell r="C10042" t="str">
            <v>00</v>
          </cell>
        </row>
        <row r="10043">
          <cell r="A10043" t="str">
            <v>Z244</v>
          </cell>
          <cell r="B10043" t="str">
            <v>NECESIDAD DE INMUNIZACION SOLO CONTRA EL SARMPION</v>
          </cell>
          <cell r="C10043" t="str">
            <v>00</v>
          </cell>
        </row>
        <row r="10044">
          <cell r="A10044" t="str">
            <v>Z245</v>
          </cell>
          <cell r="B10044" t="str">
            <v>NECESIDAD DE INMUNIZACION SOLO CONTRA LA RUBEOLA</v>
          </cell>
          <cell r="C10044" t="str">
            <v>00</v>
          </cell>
        </row>
        <row r="10045">
          <cell r="A10045" t="str">
            <v>Z246</v>
          </cell>
          <cell r="B10045" t="str">
            <v>NECESIDAD DE INMUNIZACION CONTRA LA HEPATITIS VIRAL</v>
          </cell>
          <cell r="C10045" t="str">
            <v>00</v>
          </cell>
        </row>
        <row r="10046">
          <cell r="A10046" t="str">
            <v>Z25</v>
          </cell>
          <cell r="B10046" t="str">
            <v>NECESIDAD DE INMUNIZACION CONTRA OTRAS ENFERMEDADES VIRALES UNICAS</v>
          </cell>
          <cell r="C10046" t="str">
            <v>00</v>
          </cell>
        </row>
        <row r="10047">
          <cell r="A10047" t="str">
            <v>Z250</v>
          </cell>
          <cell r="B10047" t="str">
            <v>NECESIDAD DE INMUNIZACION SOLO CONTRA LA PAROTIDITIS</v>
          </cell>
          <cell r="C10047" t="str">
            <v>00</v>
          </cell>
        </row>
        <row r="10048">
          <cell r="A10048" t="str">
            <v>Z251</v>
          </cell>
          <cell r="B10048" t="str">
            <v>NECESIDAD DE INMUNIZACION CONTRA LA INFLUENZA (GRIPE)</v>
          </cell>
          <cell r="C10048" t="str">
            <v>00</v>
          </cell>
        </row>
        <row r="10049">
          <cell r="A10049" t="str">
            <v>Z258</v>
          </cell>
          <cell r="B10049" t="str">
            <v>NECESIDAD DE INMUNIZACION CONTRA OTRAS ENFERM. VIRALES UNICAS ESPECIFI</v>
          </cell>
          <cell r="C10049" t="str">
            <v>00</v>
          </cell>
        </row>
        <row r="10050">
          <cell r="A10050" t="str">
            <v>Z26</v>
          </cell>
          <cell r="B10050" t="str">
            <v>NECESIDAD DE INMUNIZACION CONTRA OTRAS ENFERM. INFECCIOSAS UNICAS</v>
          </cell>
          <cell r="C10050" t="str">
            <v>00</v>
          </cell>
        </row>
        <row r="10051">
          <cell r="A10051" t="str">
            <v>Z260</v>
          </cell>
          <cell r="B10051" t="str">
            <v>NECESIDAD DE INMUNIZACION CONTRA LA LEISHMANIASIS</v>
          </cell>
          <cell r="C10051" t="str">
            <v>00</v>
          </cell>
        </row>
        <row r="10052">
          <cell r="A10052" t="str">
            <v>Z268</v>
          </cell>
          <cell r="B10052" t="str">
            <v>NECESIDAD DE INMUNIZACION CONTRA OTRAS ENFERM. INFECC. UNICAS ESPECIFI</v>
          </cell>
          <cell r="C10052" t="str">
            <v>00</v>
          </cell>
        </row>
        <row r="10053">
          <cell r="A10053" t="str">
            <v>Z269</v>
          </cell>
          <cell r="B10053" t="str">
            <v>NECESIDAD DE INMUNIZACION CONTRA ENFERM. INFECCIOSA NO ESPECIFICADA</v>
          </cell>
          <cell r="C10053" t="str">
            <v>00</v>
          </cell>
        </row>
        <row r="10054">
          <cell r="A10054" t="str">
            <v>Z27</v>
          </cell>
          <cell r="B10054" t="str">
            <v>NECESIDAD DE INMUNIZACION CONTRA COMBINACIONES DE ENFERM. INFECCIOSAS</v>
          </cell>
          <cell r="C10054" t="str">
            <v>00</v>
          </cell>
        </row>
        <row r="10055">
          <cell r="A10055" t="str">
            <v>Z270</v>
          </cell>
          <cell r="B10055" t="str">
            <v>NECESIDAD DE INMUNIZACION CONTRA EL COLERA Y LA TIFOIDEA-PARATIFOIDEA</v>
          </cell>
          <cell r="C10055" t="str">
            <v>00</v>
          </cell>
        </row>
        <row r="10056">
          <cell r="A10056" t="str">
            <v>Z271</v>
          </cell>
          <cell r="B10056" t="str">
            <v>NECESIDAD DE INMUNIZACION CONTRA DIFTERIA-PERTUSSIS-TETANOS COMBINADOS</v>
          </cell>
          <cell r="C10056" t="str">
            <v>00</v>
          </cell>
        </row>
        <row r="10057">
          <cell r="A10057" t="str">
            <v>Z272</v>
          </cell>
          <cell r="B10057" t="str">
            <v>NECESIDAD DE INMUNIZACION CONTRA DIFTERIA-PERTUSSIS-TETANOS Y TIFOIDEA</v>
          </cell>
          <cell r="C10057" t="str">
            <v>00</v>
          </cell>
        </row>
        <row r="10058">
          <cell r="A10058" t="str">
            <v>Z273</v>
          </cell>
          <cell r="B10058" t="str">
            <v>NECESIDAD DE INMUNIZACION CONTRA DIFTERIA-PERTUSSIS-TETANOS Y POLIOMIE</v>
          </cell>
          <cell r="C10058" t="str">
            <v>00</v>
          </cell>
        </row>
        <row r="10059">
          <cell r="A10059" t="str">
            <v>Z274</v>
          </cell>
          <cell r="B10059" t="str">
            <v>NECESIDAD DE INMUNIZACION CONTRA SARAMPION -PAROTIDITIS-RUBEOLA (SPR)</v>
          </cell>
          <cell r="C10059" t="str">
            <v>00</v>
          </cell>
        </row>
        <row r="10060">
          <cell r="A10060" t="str">
            <v>Z278</v>
          </cell>
          <cell r="B10060" t="str">
            <v>NECESIDAD DE INMUNIZACION CONTRA OTRAS COMBINACIONES DE ENFERM. INFECC</v>
          </cell>
          <cell r="C10060" t="str">
            <v>00</v>
          </cell>
        </row>
        <row r="10061">
          <cell r="A10061" t="str">
            <v>Z279</v>
          </cell>
          <cell r="B10061" t="str">
            <v>NECESIDAD DE INMUNIZACION CONTRA COMBIN. NO ESPECIF. DE ENFERM. INFECC</v>
          </cell>
          <cell r="C10061" t="str">
            <v>00</v>
          </cell>
        </row>
        <row r="10062">
          <cell r="A10062" t="str">
            <v>Z28</v>
          </cell>
          <cell r="B10062" t="str">
            <v>INMUNIZACION NO REALIZADA</v>
          </cell>
          <cell r="C10062" t="str">
            <v>00</v>
          </cell>
        </row>
        <row r="10063">
          <cell r="A10063" t="str">
            <v>Z280</v>
          </cell>
          <cell r="B10063" t="str">
            <v>INMUNIZACION NO REALIZADA POR CONTRAINDICACION</v>
          </cell>
          <cell r="C10063" t="str">
            <v>00</v>
          </cell>
        </row>
        <row r="10064">
          <cell r="A10064" t="str">
            <v>Z281</v>
          </cell>
          <cell r="B10064" t="str">
            <v>INMUNIZACION NO REALIZADA POR DECISION DEL PACIENTE, POR MOTIVOS DE CR</v>
          </cell>
          <cell r="C10064" t="str">
            <v>00</v>
          </cell>
        </row>
        <row r="10065">
          <cell r="A10065" t="str">
            <v>Z282</v>
          </cell>
          <cell r="B10065" t="str">
            <v>INMUNIZACION NO REALIZADA POR DECISION DEL PACIENTE, POR OTRAS RAZONES</v>
          </cell>
          <cell r="C10065" t="str">
            <v>00</v>
          </cell>
        </row>
        <row r="10066">
          <cell r="A10066" t="str">
            <v>Z288</v>
          </cell>
          <cell r="B10066" t="str">
            <v>INMUNIZACION NO REALIZADA POR OTRAS RAZONES</v>
          </cell>
          <cell r="C10066" t="str">
            <v>00</v>
          </cell>
        </row>
        <row r="10067">
          <cell r="A10067" t="str">
            <v>Z289</v>
          </cell>
          <cell r="B10067" t="str">
            <v>INMUNIZACION NO REALIZADA POR RAZON NO ESPECIFICADA</v>
          </cell>
          <cell r="C10067" t="str">
            <v>00</v>
          </cell>
        </row>
        <row r="10068">
          <cell r="A10068" t="str">
            <v>Z29</v>
          </cell>
          <cell r="B10068" t="str">
            <v>NECESIDAD DE OTRAS MEDIDAS PROFILACTICAS</v>
          </cell>
          <cell r="C10068" t="str">
            <v>00</v>
          </cell>
        </row>
        <row r="10069">
          <cell r="A10069" t="str">
            <v>Z290</v>
          </cell>
          <cell r="B10069" t="str">
            <v>AISLAMIENTO</v>
          </cell>
          <cell r="C10069" t="str">
            <v>00</v>
          </cell>
        </row>
        <row r="10070">
          <cell r="A10070" t="str">
            <v>Z291</v>
          </cell>
          <cell r="B10070" t="str">
            <v>INMUNOTERAPIA PROFILACTICA</v>
          </cell>
          <cell r="C10070" t="str">
            <v>00</v>
          </cell>
        </row>
        <row r="10071">
          <cell r="A10071" t="str">
            <v>Z292</v>
          </cell>
          <cell r="B10071" t="str">
            <v>OTRAS QUIMIOTERAPIA PROFILACTICA</v>
          </cell>
          <cell r="C10071" t="str">
            <v>00</v>
          </cell>
        </row>
        <row r="10072">
          <cell r="A10072" t="str">
            <v>Z298</v>
          </cell>
          <cell r="B10072" t="str">
            <v>OTRAS MEDIDAS PROFILACTICAS ESPECIFICADAS</v>
          </cell>
          <cell r="C10072" t="str">
            <v>00</v>
          </cell>
        </row>
        <row r="10073">
          <cell r="A10073" t="str">
            <v>Z299</v>
          </cell>
          <cell r="B10073" t="str">
            <v>MEDIDAS PROFILACTICA NO ESPECIFICADA</v>
          </cell>
          <cell r="C10073" t="str">
            <v>00</v>
          </cell>
        </row>
        <row r="10074">
          <cell r="A10074" t="str">
            <v>Z30</v>
          </cell>
          <cell r="B10074" t="str">
            <v>ATENCION PARA LA ANTICONCEPCION</v>
          </cell>
          <cell r="C10074" t="str">
            <v>00</v>
          </cell>
        </row>
        <row r="10075">
          <cell r="A10075" t="str">
            <v>Z300</v>
          </cell>
          <cell r="B10075" t="str">
            <v>CONSEJO Y ASESORAMIENTO GENERAL SOBRE LA ANTICONCEPCION</v>
          </cell>
          <cell r="C10075" t="str">
            <v>00</v>
          </cell>
        </row>
        <row r="10076">
          <cell r="A10076" t="str">
            <v>Z301</v>
          </cell>
          <cell r="B10076" t="str">
            <v>INSERCION DE DISPOSITIVO ANTICONCEPTIVO (INTRAUTERINO)</v>
          </cell>
          <cell r="C10076" t="str">
            <v>00</v>
          </cell>
        </row>
        <row r="10077">
          <cell r="A10077" t="str">
            <v>Z302</v>
          </cell>
          <cell r="B10077" t="str">
            <v>ESTERILIZACION</v>
          </cell>
          <cell r="C10077" t="str">
            <v>00</v>
          </cell>
        </row>
        <row r="10078">
          <cell r="A10078" t="str">
            <v>Z303</v>
          </cell>
          <cell r="B10078" t="str">
            <v>EXTRACCION MENSTRUAL</v>
          </cell>
          <cell r="C10078" t="str">
            <v>00</v>
          </cell>
        </row>
        <row r="10079">
          <cell r="A10079" t="str">
            <v>Z304</v>
          </cell>
          <cell r="B10079" t="str">
            <v>SUPERVISION DE USO DE DROGAS ANTICONCEPTIVAS</v>
          </cell>
          <cell r="C10079" t="str">
            <v>00</v>
          </cell>
        </row>
        <row r="10080">
          <cell r="A10080" t="str">
            <v>Z305</v>
          </cell>
          <cell r="B10080" t="str">
            <v>SUPERVISION DEL USO DISPOSITIVO ANTICONCEPTIVO (INTRAUTERINO)</v>
          </cell>
          <cell r="C10080" t="str">
            <v>00</v>
          </cell>
        </row>
        <row r="10081">
          <cell r="A10081" t="str">
            <v>Z308</v>
          </cell>
          <cell r="B10081" t="str">
            <v>OTRAS ATENCIONES ESPECIFICADAS PARA LA ANTICONCEPCION</v>
          </cell>
          <cell r="C10081" t="str">
            <v>00</v>
          </cell>
        </row>
        <row r="10082">
          <cell r="A10082" t="str">
            <v>Z309</v>
          </cell>
          <cell r="B10082" t="str">
            <v>ASISTENCIA PARA LA ANTICONCEPCION, NO ESPECIFICADA</v>
          </cell>
          <cell r="C10082" t="str">
            <v>00</v>
          </cell>
        </row>
        <row r="10083">
          <cell r="A10083" t="str">
            <v>Z31</v>
          </cell>
          <cell r="B10083" t="str">
            <v>ATENCION PARA LA PROCREACION</v>
          </cell>
          <cell r="C10083" t="str">
            <v>00</v>
          </cell>
        </row>
        <row r="10084">
          <cell r="A10084" t="str">
            <v>Z310</v>
          </cell>
          <cell r="B10084" t="str">
            <v>TUBOPLASTIA O VASOPLASTIA POSTERIOR A ESTERILIZACION</v>
          </cell>
          <cell r="C10084" t="str">
            <v>00</v>
          </cell>
        </row>
        <row r="10085">
          <cell r="A10085" t="str">
            <v>Z311</v>
          </cell>
          <cell r="B10085" t="str">
            <v>INSEMINACION ARTIFICIAL</v>
          </cell>
          <cell r="C10085" t="str">
            <v>00</v>
          </cell>
        </row>
        <row r="10086">
          <cell r="A10086" t="str">
            <v>Z312</v>
          </cell>
          <cell r="B10086" t="str">
            <v>FECUNDACION IN VITRO</v>
          </cell>
          <cell r="C10086" t="str">
            <v>00</v>
          </cell>
        </row>
        <row r="10087">
          <cell r="A10087" t="str">
            <v>Z313</v>
          </cell>
          <cell r="B10087" t="str">
            <v>OTROS METODOS DE ATENCION PARA LA FECUNDACION</v>
          </cell>
          <cell r="C10087" t="str">
            <v>00</v>
          </cell>
        </row>
        <row r="10088">
          <cell r="A10088" t="str">
            <v>Z314</v>
          </cell>
          <cell r="B10088" t="str">
            <v>INVESTIGACION Y PRUEBA PARA LA PROCREACION</v>
          </cell>
          <cell r="C10088" t="str">
            <v>00</v>
          </cell>
        </row>
        <row r="10089">
          <cell r="A10089" t="str">
            <v>Z315</v>
          </cell>
          <cell r="B10089" t="str">
            <v>ASESORAMIENTO GENETICO</v>
          </cell>
          <cell r="C10089" t="str">
            <v>00</v>
          </cell>
        </row>
        <row r="10090">
          <cell r="A10090" t="str">
            <v>Z316</v>
          </cell>
          <cell r="B10090" t="str">
            <v>CONSEJO Y ASESORAMIENTO GENERAL SOBRE LA PROCREACION</v>
          </cell>
          <cell r="C10090" t="str">
            <v>00</v>
          </cell>
        </row>
        <row r="10091">
          <cell r="A10091" t="str">
            <v>Z318</v>
          </cell>
          <cell r="B10091" t="str">
            <v>OTRA ATENCION ESPECIFICADA PARA LA PROCREACION</v>
          </cell>
          <cell r="C10091" t="str">
            <v>00</v>
          </cell>
        </row>
        <row r="10092">
          <cell r="A10092" t="str">
            <v>Z319</v>
          </cell>
          <cell r="B10092" t="str">
            <v>ATENCION NO ESPECIFICADA RELACIONADA CON LA PROCREACION</v>
          </cell>
          <cell r="C10092" t="str">
            <v>00</v>
          </cell>
        </row>
        <row r="10093">
          <cell r="A10093" t="str">
            <v>Z32</v>
          </cell>
          <cell r="B10093" t="str">
            <v>EXAMEN Y PRUEBA DEL EMBARAZO</v>
          </cell>
          <cell r="C10093" t="str">
            <v>00</v>
          </cell>
        </row>
        <row r="10094">
          <cell r="A10094" t="str">
            <v>Z320</v>
          </cell>
          <cell r="B10094" t="str">
            <v>EMBARAZO (AUN) NO CONFIRMADO</v>
          </cell>
          <cell r="C10094" t="str">
            <v>00</v>
          </cell>
        </row>
        <row r="10095">
          <cell r="A10095" t="str">
            <v>Z321</v>
          </cell>
          <cell r="B10095" t="str">
            <v>EMBARAZO CONFIRMADO</v>
          </cell>
          <cell r="C10095" t="str">
            <v>00</v>
          </cell>
        </row>
        <row r="10096">
          <cell r="A10096" t="str">
            <v>Z33</v>
          </cell>
          <cell r="B10096" t="str">
            <v>ESTADO DE EMBARAZO, INCIDENTAL</v>
          </cell>
          <cell r="C10096" t="str">
            <v>00</v>
          </cell>
        </row>
        <row r="10097">
          <cell r="A10097" t="str">
            <v>Z34</v>
          </cell>
          <cell r="B10097" t="str">
            <v>SUPERVISION DE EMBARAZO NORMAL</v>
          </cell>
          <cell r="C10097" t="str">
            <v>00</v>
          </cell>
        </row>
        <row r="10098">
          <cell r="A10098" t="str">
            <v>Z340</v>
          </cell>
          <cell r="B10098" t="str">
            <v>SUPERVISION DE PRIMER EMBARAZO NORMAL</v>
          </cell>
          <cell r="C10098" t="str">
            <v>00</v>
          </cell>
        </row>
        <row r="10099">
          <cell r="A10099" t="str">
            <v>Z348</v>
          </cell>
          <cell r="B10099" t="str">
            <v>SUPERVISION DE OTROS EMBARAZOS NORMALES</v>
          </cell>
          <cell r="C10099" t="str">
            <v>00</v>
          </cell>
        </row>
        <row r="10100">
          <cell r="A10100" t="str">
            <v>Z349</v>
          </cell>
          <cell r="B10100" t="str">
            <v>SUPERVISION DE EMBARAZO NORMAL NO ESPECIFICADO</v>
          </cell>
          <cell r="C10100" t="str">
            <v>00</v>
          </cell>
        </row>
        <row r="10101">
          <cell r="A10101" t="str">
            <v>Z35</v>
          </cell>
          <cell r="B10101" t="str">
            <v>SUPERVISION DE EMBARAZO DE ALTO RIESGO</v>
          </cell>
          <cell r="C10101" t="str">
            <v>00</v>
          </cell>
        </row>
        <row r="10102">
          <cell r="A10102" t="str">
            <v>Z350</v>
          </cell>
          <cell r="B10102" t="str">
            <v>SUPERVISION DE EMBARAZO CON HISTORIA DE ESTERILIDAD</v>
          </cell>
          <cell r="C10102" t="str">
            <v>00</v>
          </cell>
        </row>
        <row r="10103">
          <cell r="A10103" t="str">
            <v>Z351</v>
          </cell>
          <cell r="B10103" t="str">
            <v>SUPERVISION DE EMBARAZO CON HISTORIA DE ABORTO</v>
          </cell>
          <cell r="C10103" t="str">
            <v>00</v>
          </cell>
        </row>
        <row r="10104">
          <cell r="A10104" t="str">
            <v>Z352</v>
          </cell>
          <cell r="B10104" t="str">
            <v>SUPERVISION DE EMBARAZO CON OTRO RIESGO EN LA HISTORIA OBSTETRICA O RE</v>
          </cell>
          <cell r="C10104" t="str">
            <v>00</v>
          </cell>
        </row>
        <row r="10105">
          <cell r="A10105" t="str">
            <v>Z353</v>
          </cell>
          <cell r="B10105" t="str">
            <v>SUPERVISION DE EMBARAZO CON HISTORIA DE INSUFICIENTE ATENCION PRENATAL</v>
          </cell>
          <cell r="C10105" t="str">
            <v>00</v>
          </cell>
        </row>
        <row r="10106">
          <cell r="A10106" t="str">
            <v>Z354</v>
          </cell>
          <cell r="B10106" t="str">
            <v>SUPERVISION DE EMBARAZO CON GRAN MULTIPARIDAD</v>
          </cell>
          <cell r="C10106" t="str">
            <v>00</v>
          </cell>
        </row>
        <row r="10107">
          <cell r="A10107" t="str">
            <v>Z355</v>
          </cell>
          <cell r="B10107" t="str">
            <v>SUPERVISION DE PRIMIGESTA AÑOSA</v>
          </cell>
          <cell r="C10107" t="str">
            <v>00</v>
          </cell>
        </row>
        <row r="10108">
          <cell r="A10108" t="str">
            <v>Z356</v>
          </cell>
          <cell r="B10108" t="str">
            <v>SUPERVISION DE PRIMIGESTA MUY JOVEN</v>
          </cell>
          <cell r="C10108" t="str">
            <v>00</v>
          </cell>
        </row>
        <row r="10109">
          <cell r="A10109" t="str">
            <v>Z357</v>
          </cell>
          <cell r="B10109" t="str">
            <v>SUPERVISION DE EMBARAZO DE ALTO RIESGO DEBIDO A PROBLEMA SOCIALES</v>
          </cell>
          <cell r="C10109" t="str">
            <v>00</v>
          </cell>
        </row>
        <row r="10110">
          <cell r="A10110" t="str">
            <v>Z358</v>
          </cell>
          <cell r="B10110" t="str">
            <v>SUPERVISION DE OTROS EMBARAZOS DE ALTO RIESGO</v>
          </cell>
          <cell r="C10110" t="str">
            <v>00</v>
          </cell>
        </row>
        <row r="10111">
          <cell r="A10111" t="str">
            <v>Z359</v>
          </cell>
          <cell r="B10111" t="str">
            <v>SUPERVISION DE EMBARAZO DE ALTO RIESGO, SIN OTRA ESPECIFICACION</v>
          </cell>
          <cell r="C10111" t="str">
            <v>00</v>
          </cell>
        </row>
        <row r="10112">
          <cell r="A10112" t="str">
            <v>Z36</v>
          </cell>
          <cell r="B10112" t="str">
            <v>PESQUISAS PRENATAL</v>
          </cell>
          <cell r="C10112" t="str">
            <v>00</v>
          </cell>
        </row>
        <row r="10113">
          <cell r="A10113" t="str">
            <v>Z360</v>
          </cell>
          <cell r="B10113" t="str">
            <v>PESQUISA PRENATAL PARA ANOMALIAS CROMOSOMICAS</v>
          </cell>
          <cell r="C10113" t="str">
            <v>00</v>
          </cell>
        </row>
        <row r="10114">
          <cell r="A10114" t="str">
            <v>Z361</v>
          </cell>
          <cell r="B10114" t="str">
            <v>PESQUISA PRENATAL PARA MEDIR NIVELES ELEVADOS DE ALFAFETOPROTEINAS</v>
          </cell>
          <cell r="C10114" t="str">
            <v>00</v>
          </cell>
        </row>
        <row r="10115">
          <cell r="A10115" t="str">
            <v>Z362</v>
          </cell>
          <cell r="B10115" t="str">
            <v>OTRAS PESQUISAS PRENATALES BASADAS EN AMNIOCENTESIS</v>
          </cell>
          <cell r="C10115" t="str">
            <v>00</v>
          </cell>
        </row>
        <row r="10116">
          <cell r="A10116" t="str">
            <v>Z363</v>
          </cell>
          <cell r="B10116" t="str">
            <v>PESQUISAS PRENATALES DE MALFORMACIONES USANDO ULTRASONIDO Y OTROS METO</v>
          </cell>
          <cell r="C10116" t="str">
            <v>00</v>
          </cell>
        </row>
        <row r="10117">
          <cell r="A10117" t="str">
            <v>Z364</v>
          </cell>
          <cell r="B10117" t="str">
            <v>PESQUISA PRENATAL DEL RETARDO DEL CRECIMIENTO FETAL USANDO ULTRASONIDO</v>
          </cell>
          <cell r="C10117" t="str">
            <v>00</v>
          </cell>
        </row>
        <row r="10118">
          <cell r="A10118" t="str">
            <v>Z365</v>
          </cell>
          <cell r="B10118" t="str">
            <v>PESQUISA PRENATAL PARA ISOINMUNIZACION</v>
          </cell>
          <cell r="C10118" t="str">
            <v>00</v>
          </cell>
        </row>
        <row r="10119">
          <cell r="A10119" t="str">
            <v>Z368</v>
          </cell>
          <cell r="B10119" t="str">
            <v>OTRAS PESQUISAS PRENATALES ESPECIFICADAS</v>
          </cell>
          <cell r="C10119" t="str">
            <v>00</v>
          </cell>
        </row>
        <row r="10120">
          <cell r="A10120" t="str">
            <v>Z369</v>
          </cell>
          <cell r="B10120" t="str">
            <v>PESQUISA PRENATAL, SIN OTRA ESPECIFICACION</v>
          </cell>
          <cell r="C10120" t="str">
            <v>00</v>
          </cell>
        </row>
        <row r="10121">
          <cell r="A10121" t="str">
            <v>Z37</v>
          </cell>
          <cell r="B10121" t="str">
            <v>PRODUCTO DEL PARTO</v>
          </cell>
          <cell r="C10121" t="str">
            <v>00</v>
          </cell>
        </row>
        <row r="10122">
          <cell r="A10122" t="str">
            <v>Z370</v>
          </cell>
          <cell r="B10122" t="str">
            <v>NACIDO VIVO, UNICO</v>
          </cell>
          <cell r="C10122" t="str">
            <v>00</v>
          </cell>
        </row>
        <row r="10123">
          <cell r="A10123" t="str">
            <v>Z371</v>
          </cell>
          <cell r="B10123" t="str">
            <v>NACIDO MUERTO, UNICO</v>
          </cell>
          <cell r="C10123" t="str">
            <v>00</v>
          </cell>
        </row>
        <row r="10124">
          <cell r="A10124" t="str">
            <v>Z372</v>
          </cell>
          <cell r="B10124" t="str">
            <v>GEMELOS, AMBOS NACIDOS VIVOS</v>
          </cell>
          <cell r="C10124" t="str">
            <v>00</v>
          </cell>
        </row>
        <row r="10125">
          <cell r="A10125" t="str">
            <v>Z373</v>
          </cell>
          <cell r="B10125" t="str">
            <v>GEMELOS, UN NACIDO VIVO Y UN NACIDO MUERTO</v>
          </cell>
          <cell r="C10125" t="str">
            <v>00</v>
          </cell>
        </row>
        <row r="10126">
          <cell r="A10126" t="str">
            <v>Z374</v>
          </cell>
          <cell r="B10126" t="str">
            <v>GEMELOS, AMBOS NACIDOS MUERTOS</v>
          </cell>
          <cell r="C10126" t="str">
            <v>00</v>
          </cell>
        </row>
        <row r="10127">
          <cell r="A10127" t="str">
            <v>Z375</v>
          </cell>
          <cell r="B10127" t="str">
            <v>OTROS NACIMIENTOS MULTIPLES, TODOS NACIDOS VIVOS</v>
          </cell>
          <cell r="C10127" t="str">
            <v>00</v>
          </cell>
        </row>
        <row r="10128">
          <cell r="A10128" t="str">
            <v>Z376</v>
          </cell>
          <cell r="B10128" t="str">
            <v>OTROS NACIMIENTOS MULTIPLES, ALGUNOS NACIDOS VIVOS</v>
          </cell>
          <cell r="C10128" t="str">
            <v>00</v>
          </cell>
        </row>
        <row r="10129">
          <cell r="A10129" t="str">
            <v>Z377</v>
          </cell>
          <cell r="B10129" t="str">
            <v>OTROS NACIMIENTOS MULTIPLES, TODOS NACIDOS MUERTOS</v>
          </cell>
          <cell r="C10129" t="str">
            <v>00</v>
          </cell>
        </row>
        <row r="10130">
          <cell r="A10130" t="str">
            <v>Z379</v>
          </cell>
          <cell r="B10130" t="str">
            <v>PRODUCTO DEL PARTO NO ESPECIFICADO</v>
          </cell>
          <cell r="C10130" t="str">
            <v>00</v>
          </cell>
        </row>
        <row r="10131">
          <cell r="A10131" t="str">
            <v>Z38</v>
          </cell>
          <cell r="B10131" t="str">
            <v>NACIDO VIVO SEGUN LUGAR DE NACIMIENTO</v>
          </cell>
          <cell r="C10131" t="str">
            <v>00</v>
          </cell>
        </row>
        <row r="10132">
          <cell r="A10132" t="str">
            <v>Z380</v>
          </cell>
          <cell r="B10132" t="str">
            <v>PRODUCTO UNICO, NACIDO  EN HOSPITAL</v>
          </cell>
          <cell r="C10132" t="str">
            <v>00</v>
          </cell>
        </row>
        <row r="10133">
          <cell r="A10133" t="str">
            <v>Z381</v>
          </cell>
          <cell r="B10133" t="str">
            <v>PRODUCTO UNICO, NACIDO FUERA DE HOSPITAL</v>
          </cell>
          <cell r="C10133" t="str">
            <v>00</v>
          </cell>
        </row>
        <row r="10134">
          <cell r="A10134" t="str">
            <v>Z382</v>
          </cell>
          <cell r="B10134" t="str">
            <v>PRODUCTO UNICO, LUGAR DE NACIMIENTO NO ESPECIFICADO</v>
          </cell>
          <cell r="C10134" t="str">
            <v>00</v>
          </cell>
        </row>
        <row r="10135">
          <cell r="A10135" t="str">
            <v>Z383</v>
          </cell>
          <cell r="B10135" t="str">
            <v>GEMELOS, NACIDOS EN HOSPITAL</v>
          </cell>
          <cell r="C10135" t="str">
            <v>00</v>
          </cell>
        </row>
        <row r="10136">
          <cell r="A10136" t="str">
            <v>Z384</v>
          </cell>
          <cell r="B10136" t="str">
            <v>GEMELOS, NACIDOS FUERA DE HOSPITAL</v>
          </cell>
          <cell r="C10136" t="str">
            <v>00</v>
          </cell>
        </row>
        <row r="10137">
          <cell r="A10137" t="str">
            <v>Z385</v>
          </cell>
          <cell r="B10137" t="str">
            <v>GEMELOS, LUGAR DE NACIMIENTO NO ESPECIFICADO</v>
          </cell>
          <cell r="C10137" t="str">
            <v>00</v>
          </cell>
        </row>
        <row r="10138">
          <cell r="A10138" t="str">
            <v>Z386</v>
          </cell>
          <cell r="B10138" t="str">
            <v>OTROS NACIMIENTOS MULTIPLES, EN HOSPITAL</v>
          </cell>
          <cell r="C10138" t="str">
            <v>00</v>
          </cell>
        </row>
        <row r="10139">
          <cell r="A10139" t="str">
            <v>Z387</v>
          </cell>
          <cell r="B10139" t="str">
            <v>OTROS NACIMIENTOS MULTIPLES, FUERA DEL HOSPITAL</v>
          </cell>
          <cell r="C10139" t="str">
            <v>00</v>
          </cell>
        </row>
        <row r="10140">
          <cell r="A10140" t="str">
            <v>Z388</v>
          </cell>
          <cell r="B10140" t="str">
            <v>OTROS NACIMIENTOS MULTIPLES, LUGAR DE NACIMIENTO NO ESPECIFICADO</v>
          </cell>
          <cell r="C10140" t="str">
            <v>00</v>
          </cell>
        </row>
        <row r="10141">
          <cell r="A10141" t="str">
            <v>Z39</v>
          </cell>
          <cell r="B10141" t="str">
            <v>EXAMEN Y ATENCION DEL POSPARTO</v>
          </cell>
          <cell r="C10141" t="str">
            <v>00</v>
          </cell>
        </row>
        <row r="10142">
          <cell r="A10142" t="str">
            <v>Z390</v>
          </cell>
          <cell r="B10142" t="str">
            <v>ATENCION Y EXAMEN INMEDIATAMENTE DESPUES DEL PARTO</v>
          </cell>
          <cell r="C10142" t="str">
            <v>00</v>
          </cell>
        </row>
        <row r="10143">
          <cell r="A10143" t="str">
            <v>Z391</v>
          </cell>
          <cell r="B10143" t="str">
            <v>ATENCION Y EXAMEN DE MADRE EN PERIODO DE LACTANCIA</v>
          </cell>
          <cell r="C10143" t="str">
            <v>00</v>
          </cell>
        </row>
        <row r="10144">
          <cell r="A10144" t="str">
            <v>Z392</v>
          </cell>
          <cell r="B10144" t="str">
            <v>SEGUIMIENTO POSPARTO, DE RUTINA</v>
          </cell>
          <cell r="C10144" t="str">
            <v>00</v>
          </cell>
        </row>
        <row r="10145">
          <cell r="A10145" t="str">
            <v>Z40</v>
          </cell>
          <cell r="B10145" t="str">
            <v>CIRUGIA PROFILACTICA</v>
          </cell>
          <cell r="C10145" t="str">
            <v>00</v>
          </cell>
        </row>
        <row r="10146">
          <cell r="A10146" t="str">
            <v>Z400</v>
          </cell>
          <cell r="B10146" t="str">
            <v>CIRUGIA PROFILACTICA POR FACTORES DE RIESGO RELACIONADOS CON TUMORES M</v>
          </cell>
          <cell r="C10146" t="str">
            <v>00</v>
          </cell>
        </row>
        <row r="10147">
          <cell r="A10147" t="str">
            <v>Z408</v>
          </cell>
          <cell r="B10147" t="str">
            <v>OTRA CIRUGIA PROFILACTICA</v>
          </cell>
          <cell r="C10147" t="str">
            <v>00</v>
          </cell>
        </row>
        <row r="10148">
          <cell r="A10148" t="str">
            <v>Z409</v>
          </cell>
          <cell r="B10148" t="str">
            <v>CIRUGIA PROFILACTICA NO ESPECIFICADA</v>
          </cell>
          <cell r="C10148" t="str">
            <v>00</v>
          </cell>
        </row>
        <row r="10149">
          <cell r="A10149" t="str">
            <v>Z41</v>
          </cell>
          <cell r="B10149" t="str">
            <v>PROCEDIMIENTOS PARA OTROS PROPOSITOS QUE NO SEAN LOS DE MEJORAR EL EST</v>
          </cell>
          <cell r="C10149" t="str">
            <v>00</v>
          </cell>
        </row>
        <row r="10150">
          <cell r="A10150" t="str">
            <v>Z410</v>
          </cell>
          <cell r="B10150" t="str">
            <v>TRASPLANTE DE PELO</v>
          </cell>
          <cell r="C10150" t="str">
            <v>00</v>
          </cell>
        </row>
        <row r="10151">
          <cell r="A10151" t="str">
            <v>Z411</v>
          </cell>
          <cell r="B10151" t="str">
            <v>OTRAS CIRUGIAS PLASTICAS POR RAZONES ESTETICAS</v>
          </cell>
          <cell r="C10151" t="str">
            <v>00</v>
          </cell>
        </row>
        <row r="10152">
          <cell r="A10152" t="str">
            <v>Z412</v>
          </cell>
          <cell r="B10152" t="str">
            <v>CIRCUNCISION RITUAL O DE RUTINA</v>
          </cell>
          <cell r="C10152" t="str">
            <v>00</v>
          </cell>
        </row>
        <row r="10153">
          <cell r="A10153" t="str">
            <v>Z413</v>
          </cell>
          <cell r="B10153" t="str">
            <v>PERFORACION DE LA OREJA</v>
          </cell>
          <cell r="C10153" t="str">
            <v>00</v>
          </cell>
        </row>
        <row r="10154">
          <cell r="A10154" t="str">
            <v>Z418</v>
          </cell>
          <cell r="B10154" t="str">
            <v>OTROS PROCEDIMIENTOS PARA OTROS PROPOSITOS QUE NO SEAN LOS DE MEJORAR</v>
          </cell>
          <cell r="C10154" t="str">
            <v>00</v>
          </cell>
        </row>
        <row r="10155">
          <cell r="A10155" t="str">
            <v>Z419</v>
          </cell>
          <cell r="B10155" t="str">
            <v>PROCEDIMIENTO NO ESPECIF. PARA OTROS PROPOSIT. QUE NO SEAN LOS DE MEJO</v>
          </cell>
          <cell r="C10155" t="str">
            <v>00</v>
          </cell>
        </row>
        <row r="10156">
          <cell r="A10156" t="str">
            <v>Z42</v>
          </cell>
          <cell r="B10156" t="str">
            <v>CUIDADOS POSTERIORES A LA CIRUGIA PLASTICA</v>
          </cell>
          <cell r="C10156" t="str">
            <v>00</v>
          </cell>
        </row>
        <row r="10157">
          <cell r="A10157" t="str">
            <v>Z420</v>
          </cell>
          <cell r="B10157" t="str">
            <v>CUIDADOS POSTERIORES A LA CIRUGIA PLASTICA DE LA CABEZA Y DEL CUELLO</v>
          </cell>
          <cell r="C10157" t="str">
            <v>00</v>
          </cell>
        </row>
        <row r="10158">
          <cell r="A10158" t="str">
            <v>Z421</v>
          </cell>
          <cell r="B10158" t="str">
            <v>CUIDADOS POSTERIORES A LA CIRUGIA PLASTICA DE LA MAMA</v>
          </cell>
          <cell r="C10158" t="str">
            <v>00</v>
          </cell>
        </row>
        <row r="10159">
          <cell r="A10159" t="str">
            <v>Z422</v>
          </cell>
          <cell r="B10159" t="str">
            <v>CUIDADOS POSTERIORES A LA CIRUGIA PLASTICA DE OTRAS PARTES ESPECIF. DE</v>
          </cell>
          <cell r="C10159" t="str">
            <v>00</v>
          </cell>
        </row>
        <row r="10160">
          <cell r="A10160" t="str">
            <v>Z423</v>
          </cell>
          <cell r="B10160" t="str">
            <v>CUIDADOS POSTERIORES A LA CIRUGIA PLASTICA DE LAS EXTREMIDADES SUPERIO</v>
          </cell>
          <cell r="C10160" t="str">
            <v>00</v>
          </cell>
        </row>
        <row r="10161">
          <cell r="A10161" t="str">
            <v>Z424</v>
          </cell>
          <cell r="B10161" t="str">
            <v>CUIDADOS POSTERIORES A LA CIRUGIA PLASTICA DE LAS EXTREMIDADES INFERIO</v>
          </cell>
          <cell r="C10161" t="str">
            <v>00</v>
          </cell>
        </row>
        <row r="10162">
          <cell r="A10162" t="str">
            <v>Z428</v>
          </cell>
          <cell r="B10162" t="str">
            <v>CUIDADOS POSTERIORES A LA CIRUGIA PLASTICA DE OTRAS PARTES ESPECIF. DE</v>
          </cell>
          <cell r="C10162" t="str">
            <v>00</v>
          </cell>
        </row>
        <row r="10163">
          <cell r="A10163" t="str">
            <v>Z429</v>
          </cell>
          <cell r="B10163" t="str">
            <v>CUIDADOS POSTERIORES A LA CIRUGIA PLASTICA NO ESPECIFICADA</v>
          </cell>
          <cell r="C10163" t="str">
            <v>00</v>
          </cell>
        </row>
        <row r="10164">
          <cell r="A10164" t="str">
            <v>Z43</v>
          </cell>
          <cell r="B10164" t="str">
            <v>ATENCION DE ORIFICOS ARTIFICIALES</v>
          </cell>
          <cell r="C10164" t="str">
            <v>00</v>
          </cell>
        </row>
        <row r="10165">
          <cell r="A10165" t="str">
            <v>Z430</v>
          </cell>
          <cell r="B10165" t="str">
            <v>ATENCION DE TRAQUEOSTOMIA</v>
          </cell>
          <cell r="C10165" t="str">
            <v>00</v>
          </cell>
        </row>
        <row r="10166">
          <cell r="A10166" t="str">
            <v>Z431</v>
          </cell>
          <cell r="B10166" t="str">
            <v>ATENCION DE GASTROTOMIA</v>
          </cell>
          <cell r="C10166" t="str">
            <v>00</v>
          </cell>
        </row>
        <row r="10167">
          <cell r="A10167" t="str">
            <v>Z432</v>
          </cell>
          <cell r="B10167" t="str">
            <v>ATENCION DE ILEOSTOMIA</v>
          </cell>
          <cell r="C10167" t="str">
            <v>00</v>
          </cell>
        </row>
        <row r="10168">
          <cell r="A10168" t="str">
            <v>Z433</v>
          </cell>
          <cell r="B10168" t="str">
            <v>ATENCION DE COLOSTOMIA</v>
          </cell>
          <cell r="C10168" t="str">
            <v>00</v>
          </cell>
        </row>
        <row r="10169">
          <cell r="A10169" t="str">
            <v>Z434</v>
          </cell>
          <cell r="B10169" t="str">
            <v>ATENCION DE OTROS ARIFICIOS ARTIFICIALES DE LAS VIAS DIGESTIVAS</v>
          </cell>
          <cell r="C10169" t="str">
            <v>00</v>
          </cell>
        </row>
        <row r="10170">
          <cell r="A10170" t="str">
            <v>Z435</v>
          </cell>
          <cell r="B10170" t="str">
            <v>ATENCION DE CISTOSTOMIA</v>
          </cell>
          <cell r="C10170" t="str">
            <v>00</v>
          </cell>
        </row>
        <row r="10171">
          <cell r="A10171" t="str">
            <v>Z436</v>
          </cell>
          <cell r="B10171" t="str">
            <v>ATENCION DE OTROS ORIFICIOS ARTIFICIALES DE LAS VIAS URINARIAS</v>
          </cell>
          <cell r="C10171" t="str">
            <v>00</v>
          </cell>
        </row>
        <row r="10172">
          <cell r="A10172" t="str">
            <v>Z437</v>
          </cell>
          <cell r="B10172" t="str">
            <v>ATENCION DE VAGINA ARTIFICIAL</v>
          </cell>
          <cell r="C10172" t="str">
            <v>00</v>
          </cell>
        </row>
        <row r="10173">
          <cell r="A10173" t="str">
            <v>Z438</v>
          </cell>
          <cell r="B10173" t="str">
            <v>ATENCION DE OTROS 0RIFICIOS ARTIFICIALES</v>
          </cell>
          <cell r="C10173" t="str">
            <v>00</v>
          </cell>
        </row>
        <row r="10174">
          <cell r="A10174" t="str">
            <v>Z439</v>
          </cell>
          <cell r="B10174" t="str">
            <v>ATENCION DE ORIFICIO ARTIFICIAL NO ESPECIFICADO</v>
          </cell>
          <cell r="C10174" t="str">
            <v>00</v>
          </cell>
        </row>
        <row r="10175">
          <cell r="A10175" t="str">
            <v>Z44</v>
          </cell>
          <cell r="B10175" t="str">
            <v>PRUEBA Y AJUESTE DE DISPOSITIVOS PROTESICOS EXTERNOS</v>
          </cell>
          <cell r="C10175" t="str">
            <v>00</v>
          </cell>
        </row>
        <row r="10176">
          <cell r="A10176" t="str">
            <v>Z440</v>
          </cell>
          <cell r="B10176" t="str">
            <v>PRUEBA Y AJUSTE DE BRAZO ARTIFICIAL (COMPLETO) ( PARCIAL)</v>
          </cell>
          <cell r="C10176" t="str">
            <v>00</v>
          </cell>
        </row>
        <row r="10177">
          <cell r="A10177" t="str">
            <v>Z441</v>
          </cell>
          <cell r="B10177" t="str">
            <v>PRUEBA Y AJUSTE DE PIERNA ARTIFICIAL (COMPLETA) (PARCIAL)</v>
          </cell>
          <cell r="C10177" t="str">
            <v>00</v>
          </cell>
        </row>
        <row r="10178">
          <cell r="A10178" t="str">
            <v>Z442</v>
          </cell>
          <cell r="B10178" t="str">
            <v>PRUEBA Y AJUSTE DE OJO ARTIFICIAL</v>
          </cell>
          <cell r="C10178" t="str">
            <v>00</v>
          </cell>
        </row>
        <row r="10179">
          <cell r="A10179" t="str">
            <v>Z443</v>
          </cell>
          <cell r="B10179" t="str">
            <v>PRUEBA Y AJUSTE DE PROTESIS MAMARIA EXTERNA</v>
          </cell>
          <cell r="C10179" t="str">
            <v>00</v>
          </cell>
        </row>
        <row r="10180">
          <cell r="A10180" t="str">
            <v>Z448</v>
          </cell>
          <cell r="B10180" t="str">
            <v>PRUEBA Y AJUSTE DE OTROS DISPOSITIVOS PROTESICOS EXTERNOS</v>
          </cell>
          <cell r="C10180" t="str">
            <v>00</v>
          </cell>
        </row>
        <row r="10181">
          <cell r="A10181" t="str">
            <v>Z449</v>
          </cell>
          <cell r="B10181" t="str">
            <v>PRUEBA Y AJUSTE DE DISPOSITIVO PROTESICO EXTERNO NO ESPEIFICADO</v>
          </cell>
          <cell r="C10181" t="str">
            <v>000</v>
          </cell>
        </row>
        <row r="10182">
          <cell r="A10182" t="str">
            <v>Z45</v>
          </cell>
          <cell r="B10182" t="str">
            <v>ASISTENCIA Y AJUSTE DE DISPOSITIVOS IMPLATADOS</v>
          </cell>
          <cell r="C10182" t="str">
            <v>00</v>
          </cell>
        </row>
        <row r="10183">
          <cell r="A10183" t="str">
            <v>Z450</v>
          </cell>
          <cell r="B10183" t="str">
            <v>ASITENCIA Y AJUSTE DE MARCAPASO CARDIACO</v>
          </cell>
          <cell r="C10183" t="str">
            <v>00</v>
          </cell>
        </row>
        <row r="10184">
          <cell r="A10184" t="str">
            <v>Z451</v>
          </cell>
          <cell r="B10184" t="str">
            <v>ASISTENCIA Y AJUSTE DE BOMBA DE INFUSION</v>
          </cell>
          <cell r="C10184" t="str">
            <v>00</v>
          </cell>
        </row>
        <row r="10185">
          <cell r="A10185" t="str">
            <v>Z452</v>
          </cell>
          <cell r="B10185" t="str">
            <v>ASISTENCIA Y AJUSTE DE DISPOSITIVOS DE ACCESO VASCULAR</v>
          </cell>
          <cell r="C10185" t="str">
            <v>00</v>
          </cell>
        </row>
        <row r="10186">
          <cell r="A10186" t="str">
            <v>Z453</v>
          </cell>
          <cell r="B10186" t="str">
            <v>ASISTENCIA Y AJUSTE DE DISPOSITIVO AUDITIVO IMPLANTADO</v>
          </cell>
          <cell r="C10186" t="str">
            <v>00</v>
          </cell>
        </row>
        <row r="10187">
          <cell r="A10187" t="str">
            <v>Z458</v>
          </cell>
          <cell r="B10187" t="str">
            <v>ASISTENCIA Y AJUSTE DE OTROS DISPOSITIVOS IMPLANTADOS</v>
          </cell>
          <cell r="C10187" t="str">
            <v>00</v>
          </cell>
        </row>
        <row r="10188">
          <cell r="A10188" t="str">
            <v>Z459</v>
          </cell>
          <cell r="B10188" t="str">
            <v>ASISTENCIA Y AJUSTE DE DISPOSITIVO IMPLANTADO NO ESPECIFICADO</v>
          </cell>
          <cell r="C10188" t="str">
            <v>00</v>
          </cell>
        </row>
        <row r="10189">
          <cell r="A10189" t="str">
            <v>Z46</v>
          </cell>
          <cell r="B10189" t="str">
            <v>PRUEBA Y AJUSTE DE OTROS DISPOSITIVOS</v>
          </cell>
          <cell r="C10189" t="str">
            <v>000</v>
          </cell>
        </row>
        <row r="10190">
          <cell r="A10190" t="str">
            <v>Z460</v>
          </cell>
          <cell r="B10190" t="str">
            <v>PRUEBA Y AJUSTE DE ANTEOJOS Y LENTES DE CONTACTO</v>
          </cell>
          <cell r="C10190" t="str">
            <v>00</v>
          </cell>
        </row>
        <row r="10191">
          <cell r="A10191" t="str">
            <v>Z461</v>
          </cell>
          <cell r="B10191" t="str">
            <v>PRUEBA Y AJUSTE DE AUDIFONOS</v>
          </cell>
          <cell r="C10191" t="str">
            <v>00</v>
          </cell>
        </row>
        <row r="10192">
          <cell r="A10192" t="str">
            <v>Z462</v>
          </cell>
          <cell r="B10192" t="str">
            <v>PRUEBA Y AJUSTE DE OTROS DISPOSITIVOS RELACIONADOS CON EL SISTEMA NERV</v>
          </cell>
          <cell r="C10192" t="str">
            <v>00</v>
          </cell>
        </row>
        <row r="10193">
          <cell r="A10193" t="str">
            <v>Z463</v>
          </cell>
          <cell r="B10193" t="str">
            <v>PRUEBA Y AJUSTE DE PROTESIS DENTAL</v>
          </cell>
          <cell r="C10193" t="str">
            <v>00</v>
          </cell>
        </row>
        <row r="10194">
          <cell r="A10194" t="str">
            <v>Z464</v>
          </cell>
          <cell r="B10194" t="str">
            <v>PRUEBA Y AJUSTE DE DISPOSITIVO ORTONDONCICO</v>
          </cell>
          <cell r="C10194" t="str">
            <v>00</v>
          </cell>
        </row>
        <row r="10195">
          <cell r="A10195" t="str">
            <v>Z465</v>
          </cell>
          <cell r="B10195" t="str">
            <v>PRUEBA Y AJUSTE DE ILEOSTOMIA U OTRO DISPOSITIVO INTESTINAL</v>
          </cell>
          <cell r="C10195" t="str">
            <v>00</v>
          </cell>
        </row>
        <row r="10196">
          <cell r="A10196" t="str">
            <v>Z466</v>
          </cell>
          <cell r="B10196" t="str">
            <v>PRUEBA Y AJUSTE DE DISPOSITIVO URINARIO</v>
          </cell>
          <cell r="C10196" t="str">
            <v>00</v>
          </cell>
        </row>
        <row r="10197">
          <cell r="A10197" t="str">
            <v>Z467</v>
          </cell>
          <cell r="B10197" t="str">
            <v>PRUEBA Y AJUSTE DE DISPOSITIVO ORTOPEDICO</v>
          </cell>
          <cell r="C10197" t="str">
            <v>00</v>
          </cell>
        </row>
        <row r="10198">
          <cell r="A10198" t="str">
            <v>Z468</v>
          </cell>
          <cell r="B10198" t="str">
            <v>PRUEBA Y AJUSTE DE OTROS DISPOSITIVOS ESPECIFICADOS</v>
          </cell>
          <cell r="C10198" t="str">
            <v>00</v>
          </cell>
        </row>
        <row r="10199">
          <cell r="A10199" t="str">
            <v>Z469</v>
          </cell>
          <cell r="B10199" t="str">
            <v>PRUEBA Y AJUSTE DE DISPOSITIVO NO ESPECIFICADO</v>
          </cell>
          <cell r="C10199" t="str">
            <v>00</v>
          </cell>
        </row>
        <row r="10200">
          <cell r="A10200" t="str">
            <v>Z47</v>
          </cell>
          <cell r="B10200" t="str">
            <v>OTROS CUIDADOS POSTERIORES A LA ORTOPEDIA</v>
          </cell>
          <cell r="C10200" t="str">
            <v>00</v>
          </cell>
        </row>
        <row r="10201">
          <cell r="A10201" t="str">
            <v>Z470</v>
          </cell>
          <cell r="B10201" t="str">
            <v>CUIDADOS POSTERIORES A LA EXTRACCION DE PLACA U OTRO DISPOSITIVO DE FI</v>
          </cell>
          <cell r="C10201" t="str">
            <v>00</v>
          </cell>
        </row>
        <row r="10202">
          <cell r="A10202" t="str">
            <v>Z478</v>
          </cell>
          <cell r="B10202" t="str">
            <v>OTROS CUIDADOS ESPECIFICADOS POSTERIORES A LA ORTOPEDIA</v>
          </cell>
          <cell r="C10202" t="str">
            <v>00</v>
          </cell>
        </row>
        <row r="10203">
          <cell r="A10203" t="str">
            <v>Z479</v>
          </cell>
          <cell r="B10203" t="str">
            <v>CUIDADO POSTERIOR A LA ORTOPEDIA, NO ESPECIFICADO</v>
          </cell>
          <cell r="C10203" t="str">
            <v>00</v>
          </cell>
        </row>
        <row r="10204">
          <cell r="A10204" t="str">
            <v>Z48</v>
          </cell>
          <cell r="B10204" t="str">
            <v>OTROS CUIDADOS POSTERIORES A LA CIRUGIA</v>
          </cell>
          <cell r="C10204" t="str">
            <v>00</v>
          </cell>
        </row>
        <row r="10205">
          <cell r="A10205" t="str">
            <v>Z480</v>
          </cell>
          <cell r="B10205" t="str">
            <v>ARENCION DE LOS APOSITOS Y SUTURAS</v>
          </cell>
          <cell r="C10205" t="str">
            <v>00</v>
          </cell>
        </row>
        <row r="10206">
          <cell r="A10206" t="str">
            <v>Z488</v>
          </cell>
          <cell r="B10206" t="str">
            <v>OTROS CUIDADOS ESPECIFICADOS POSTERIORES A LA CIRUGIA</v>
          </cell>
          <cell r="C10206" t="str">
            <v>00</v>
          </cell>
        </row>
        <row r="10207">
          <cell r="A10207" t="str">
            <v>Z489</v>
          </cell>
          <cell r="B10207" t="str">
            <v>CUIDADO POSTERIOR A LA CIRUGIA, NO ESPECIFICADO</v>
          </cell>
          <cell r="C10207" t="str">
            <v>00</v>
          </cell>
        </row>
        <row r="10208">
          <cell r="A10208" t="str">
            <v>Z49</v>
          </cell>
          <cell r="B10208" t="str">
            <v>CUIDADOS RELATIVOS AL PROCEDIMIENTO DE DIALISIS</v>
          </cell>
          <cell r="C10208" t="str">
            <v>00</v>
          </cell>
        </row>
        <row r="10209">
          <cell r="A10209" t="str">
            <v>Z490</v>
          </cell>
          <cell r="B10209" t="str">
            <v>CUIDADOS PREPARATORIOS PARA DIALISIS</v>
          </cell>
          <cell r="C10209" t="str">
            <v>00</v>
          </cell>
        </row>
        <row r="10210">
          <cell r="A10210" t="str">
            <v>Z491</v>
          </cell>
          <cell r="B10210" t="str">
            <v>DIALISIS EXTRACORPOREA</v>
          </cell>
          <cell r="C10210" t="str">
            <v>00</v>
          </cell>
        </row>
        <row r="10211">
          <cell r="A10211" t="str">
            <v>Z492</v>
          </cell>
          <cell r="B10211" t="str">
            <v>OTRAS DIALISIS</v>
          </cell>
          <cell r="C10211" t="str">
            <v>00</v>
          </cell>
        </row>
        <row r="10212">
          <cell r="A10212" t="str">
            <v>Z50</v>
          </cell>
          <cell r="B10212" t="str">
            <v>ATENCION POR EL USO DE PROCEDIMIENTOS DE RAHABILITACION</v>
          </cell>
          <cell r="C10212" t="str">
            <v>00</v>
          </cell>
        </row>
        <row r="10213">
          <cell r="A10213" t="str">
            <v>Z500</v>
          </cell>
          <cell r="B10213" t="str">
            <v>REAHABILITACION CARDIACA</v>
          </cell>
          <cell r="C10213" t="str">
            <v>00</v>
          </cell>
        </row>
        <row r="10214">
          <cell r="A10214" t="str">
            <v>Z501</v>
          </cell>
          <cell r="B10214" t="str">
            <v>OTRAS TERPIAS FISICAS</v>
          </cell>
          <cell r="C10214" t="str">
            <v>00</v>
          </cell>
        </row>
        <row r="10215">
          <cell r="A10215" t="str">
            <v>Z502</v>
          </cell>
          <cell r="B10215" t="str">
            <v>REHABILITACION DEL ALCOHOLICO</v>
          </cell>
          <cell r="C10215" t="str">
            <v>00</v>
          </cell>
        </row>
        <row r="10216">
          <cell r="A10216" t="str">
            <v>Z503</v>
          </cell>
          <cell r="B10216" t="str">
            <v>REHABILITACION DEL DROGADICTO</v>
          </cell>
          <cell r="C10216" t="str">
            <v>00</v>
          </cell>
        </row>
        <row r="10217">
          <cell r="A10217" t="str">
            <v>Z504</v>
          </cell>
          <cell r="B10217" t="str">
            <v>PSICOTERAPIA, NO CLASIFICADAS EN OTRA PARTE</v>
          </cell>
          <cell r="C10217" t="str">
            <v>00</v>
          </cell>
        </row>
        <row r="10218">
          <cell r="A10218" t="str">
            <v>Z505</v>
          </cell>
          <cell r="B10218" t="str">
            <v>TERAPIA DEL LENGUAJE</v>
          </cell>
          <cell r="C10218" t="str">
            <v>00</v>
          </cell>
        </row>
        <row r="10219">
          <cell r="A10219" t="str">
            <v>Z506</v>
          </cell>
          <cell r="B10219" t="str">
            <v>ADIESTRAMIENTO ORTOPTICO</v>
          </cell>
          <cell r="C10219" t="str">
            <v>00</v>
          </cell>
        </row>
        <row r="10220">
          <cell r="A10220" t="str">
            <v>Z507</v>
          </cell>
          <cell r="B10220" t="str">
            <v>TERAPIA OCUPACIONAL Y REHABILITACION VOCACIONAL, NO CLASIF. EN OTRA PA</v>
          </cell>
          <cell r="C10220" t="str">
            <v>00</v>
          </cell>
        </row>
        <row r="10221">
          <cell r="A10221" t="str">
            <v>Z508</v>
          </cell>
          <cell r="B10221" t="str">
            <v>ATENCION POR OTROS PROCEDIMIENTOS DE REHABILITACION</v>
          </cell>
          <cell r="C10221" t="str">
            <v>00</v>
          </cell>
        </row>
        <row r="10222">
          <cell r="A10222" t="str">
            <v>Z509</v>
          </cell>
          <cell r="B10222" t="str">
            <v>ATENCION POR PROCEDIMIENTO DE REHABILITACION, NO ESPECIFICADA</v>
          </cell>
          <cell r="C10222" t="str">
            <v>00</v>
          </cell>
        </row>
        <row r="10223">
          <cell r="A10223" t="str">
            <v>Z51</v>
          </cell>
          <cell r="B10223" t="str">
            <v>OTRA ATENCION MEDICA</v>
          </cell>
          <cell r="C10223" t="str">
            <v>00</v>
          </cell>
        </row>
        <row r="10224">
          <cell r="A10224" t="str">
            <v>Z510</v>
          </cell>
          <cell r="B10224" t="str">
            <v>SESION DE RADIOTERAPIA</v>
          </cell>
          <cell r="C10224" t="str">
            <v>00</v>
          </cell>
        </row>
        <row r="10225">
          <cell r="A10225" t="str">
            <v>Z511</v>
          </cell>
          <cell r="B10225" t="str">
            <v>SESION DE QUIMIOTERAPIA POR TUMOR</v>
          </cell>
          <cell r="C10225" t="str">
            <v>00</v>
          </cell>
        </row>
        <row r="10226">
          <cell r="A10226" t="str">
            <v>Z512</v>
          </cell>
          <cell r="B10226" t="str">
            <v>OTRA QUIMIOTERAPIA</v>
          </cell>
          <cell r="C10226" t="str">
            <v>00</v>
          </cell>
        </row>
        <row r="10227">
          <cell r="A10227" t="str">
            <v>Z513</v>
          </cell>
          <cell r="B10227" t="str">
            <v>TRANSFUNSION DE SANGRE, SIN DIAGNOSTICO INFORMADO</v>
          </cell>
          <cell r="C10227" t="str">
            <v>00</v>
          </cell>
        </row>
        <row r="10228">
          <cell r="A10228" t="str">
            <v>Z514</v>
          </cell>
          <cell r="B10228" t="str">
            <v>ATENCION PREPARATORIA PARA TRATAMIENTO SUBSECUENTE, NO CLASIF. EN OTRA</v>
          </cell>
          <cell r="C10228" t="str">
            <v>00</v>
          </cell>
        </row>
        <row r="10229">
          <cell r="A10229" t="str">
            <v>Z515</v>
          </cell>
          <cell r="B10229" t="str">
            <v>ATENCION PALIATIVA</v>
          </cell>
          <cell r="C10229" t="str">
            <v>00</v>
          </cell>
        </row>
        <row r="10230">
          <cell r="A10230" t="str">
            <v>Z516</v>
          </cell>
          <cell r="B10230" t="str">
            <v>DESENSIBILIZACION A ALERGENOS</v>
          </cell>
          <cell r="C10230" t="str">
            <v>00</v>
          </cell>
        </row>
        <row r="10231">
          <cell r="A10231" t="str">
            <v>Z518</v>
          </cell>
          <cell r="B10231" t="str">
            <v>OTRAS ATENCIONES MEDICAS ESPECIFICADAS</v>
          </cell>
          <cell r="C10231" t="str">
            <v>00</v>
          </cell>
        </row>
        <row r="10232">
          <cell r="A10232" t="str">
            <v>Z519</v>
          </cell>
          <cell r="B10232" t="str">
            <v>ATENCION MEDICA, NO ESPECIFICADA</v>
          </cell>
          <cell r="C10232" t="str">
            <v>00</v>
          </cell>
        </row>
        <row r="10233">
          <cell r="A10233" t="str">
            <v>Z52</v>
          </cell>
          <cell r="B10233" t="str">
            <v>DONANTES DE ORGANOS Y TEJIDOS</v>
          </cell>
          <cell r="C10233" t="str">
            <v>00</v>
          </cell>
        </row>
        <row r="10234">
          <cell r="A10234" t="str">
            <v>Z520</v>
          </cell>
          <cell r="B10234" t="str">
            <v>DONANTE DE SANGRE</v>
          </cell>
          <cell r="C10234" t="str">
            <v>00</v>
          </cell>
        </row>
        <row r="10235">
          <cell r="A10235" t="str">
            <v>Z521</v>
          </cell>
          <cell r="B10235" t="str">
            <v>DONANTE DE PIEL</v>
          </cell>
          <cell r="C10235" t="str">
            <v>00</v>
          </cell>
        </row>
        <row r="10236">
          <cell r="A10236" t="str">
            <v>Z522</v>
          </cell>
          <cell r="B10236" t="str">
            <v>DONANTE DE HUESO</v>
          </cell>
          <cell r="C10236" t="str">
            <v>00</v>
          </cell>
        </row>
        <row r="10237">
          <cell r="A10237" t="str">
            <v>Z523</v>
          </cell>
          <cell r="B10237" t="str">
            <v>DONANTE DE MEDULA OSEA</v>
          </cell>
          <cell r="C10237" t="str">
            <v>00</v>
          </cell>
        </row>
        <row r="10238">
          <cell r="A10238" t="str">
            <v>Z524</v>
          </cell>
          <cell r="B10238" t="str">
            <v>DONANTE DE RIÑON</v>
          </cell>
          <cell r="C10238" t="str">
            <v>00</v>
          </cell>
        </row>
        <row r="10239">
          <cell r="A10239" t="str">
            <v>Z525</v>
          </cell>
          <cell r="B10239" t="str">
            <v>DONANTE DE CORNEA</v>
          </cell>
          <cell r="C10239" t="str">
            <v>00</v>
          </cell>
        </row>
        <row r="10240">
          <cell r="A10240" t="str">
            <v>Z528</v>
          </cell>
          <cell r="B10240" t="str">
            <v>DONANTE DE OTROS ORGANOS O TEJIDOS</v>
          </cell>
          <cell r="C10240" t="str">
            <v>00</v>
          </cell>
        </row>
        <row r="10241">
          <cell r="A10241" t="str">
            <v>Z529</v>
          </cell>
          <cell r="B10241" t="str">
            <v>DONANTE DE ORGANO O TEJIDO NO ESPECIFICADO</v>
          </cell>
          <cell r="C10241" t="str">
            <v>00</v>
          </cell>
        </row>
        <row r="10242">
          <cell r="A10242" t="str">
            <v>Z53</v>
          </cell>
          <cell r="B10242" t="str">
            <v>PERSONA EN CONTACTO CON LOS SERVICIOS DE SALUD PARA PROCED. ESPEC. NO</v>
          </cell>
          <cell r="C10242" t="str">
            <v>00</v>
          </cell>
        </row>
        <row r="10243">
          <cell r="A10243" t="str">
            <v>Z530</v>
          </cell>
          <cell r="B10243" t="str">
            <v>PROCEDIMIENTO NO REALIZADO POR CONTRAINDICACION</v>
          </cell>
          <cell r="C10243" t="str">
            <v>00</v>
          </cell>
        </row>
        <row r="10244">
          <cell r="A10244" t="str">
            <v>Z531</v>
          </cell>
          <cell r="B10244" t="str">
            <v>PROCEDIMIENTO NO REALIZADO POR DECISION DEL PACIENTE, POR RAZONES DE C</v>
          </cell>
          <cell r="C10244" t="str">
            <v>00</v>
          </cell>
        </row>
        <row r="10245">
          <cell r="A10245" t="str">
            <v>Z532</v>
          </cell>
          <cell r="B10245" t="str">
            <v>PROCEDIMIENTO NO REALIZADO POR DECISION DEL PACIENTE, POR OTRAS RAZONE</v>
          </cell>
          <cell r="C10245" t="str">
            <v>00</v>
          </cell>
        </row>
        <row r="10246">
          <cell r="A10246" t="str">
            <v>Z538</v>
          </cell>
          <cell r="B10246" t="str">
            <v>PROCEDIMIENTO NO REALIZADO POR OTRAS RAZONES</v>
          </cell>
          <cell r="C10246" t="str">
            <v>00</v>
          </cell>
        </row>
        <row r="10247">
          <cell r="A10247" t="str">
            <v>Z539</v>
          </cell>
          <cell r="B10247" t="str">
            <v>PROCEDIMIENTO NO REALIZADO POR RAZON NO ESPECIFICADA</v>
          </cell>
          <cell r="C10247" t="str">
            <v>00</v>
          </cell>
        </row>
        <row r="10248">
          <cell r="A10248" t="str">
            <v>Z54</v>
          </cell>
          <cell r="B10248" t="str">
            <v>CONVALECENCIA</v>
          </cell>
          <cell r="C10248" t="str">
            <v>00</v>
          </cell>
        </row>
        <row r="10249">
          <cell r="A10249" t="str">
            <v>Z540</v>
          </cell>
          <cell r="B10249" t="str">
            <v>CONVALECENCIA CONSECUTIVA A CIRUGIA</v>
          </cell>
          <cell r="C10249" t="str">
            <v>00</v>
          </cell>
        </row>
        <row r="10250">
          <cell r="A10250" t="str">
            <v>Z541</v>
          </cell>
          <cell r="B10250" t="str">
            <v>CONVALECENCIA CONSECUTIVA A RADIOTERAPIA</v>
          </cell>
          <cell r="C10250" t="str">
            <v>00</v>
          </cell>
        </row>
        <row r="10251">
          <cell r="A10251" t="str">
            <v>Z542</v>
          </cell>
          <cell r="B10251" t="str">
            <v>CONVALECENCIA CONSECUTIVA A QUIMIOTERAPIA</v>
          </cell>
          <cell r="C10251" t="str">
            <v>00</v>
          </cell>
        </row>
        <row r="10252">
          <cell r="A10252" t="str">
            <v>Z543</v>
          </cell>
          <cell r="B10252" t="str">
            <v>CONVALECENCIA CONSECUTIVA A TRATAMIENTO DE FRACTURA</v>
          </cell>
          <cell r="C10252" t="str">
            <v>00</v>
          </cell>
        </row>
        <row r="10253">
          <cell r="A10253" t="str">
            <v>Z547</v>
          </cell>
          <cell r="B10253" t="str">
            <v>CONVALECENCIA CONSECUTIVA A TRATAMIENTO COMBINADO</v>
          </cell>
          <cell r="C10253" t="str">
            <v>00</v>
          </cell>
        </row>
        <row r="10254">
          <cell r="A10254" t="str">
            <v>Z548</v>
          </cell>
          <cell r="B10254" t="str">
            <v>CONVALECENCIA CONSECUTIVA A OTROS TRATAMIENTOS</v>
          </cell>
          <cell r="C10254" t="str">
            <v>00</v>
          </cell>
        </row>
        <row r="10255">
          <cell r="A10255" t="str">
            <v>Z549</v>
          </cell>
          <cell r="B10255" t="str">
            <v>CONVALECENCIA CONSECUTIVA A TRATAMIENTO NO ESPECIFICADO</v>
          </cell>
          <cell r="C10255" t="str">
            <v>00</v>
          </cell>
        </row>
        <row r="10256">
          <cell r="A10256" t="str">
            <v>Z55</v>
          </cell>
          <cell r="B10256" t="str">
            <v>PROBLEMAS RELACIONADOS CON LA EDUCACION Y LA ALFABETIZACION</v>
          </cell>
          <cell r="C10256" t="str">
            <v>00</v>
          </cell>
        </row>
        <row r="10257">
          <cell r="A10257" t="str">
            <v>Z550</v>
          </cell>
          <cell r="B10257" t="str">
            <v>PROBLEMAS RELACIONADOS CON EL ANALFABETISMO O BAJO NIVEL DE INTRUCCION</v>
          </cell>
          <cell r="C10257" t="str">
            <v>00</v>
          </cell>
        </row>
        <row r="10258">
          <cell r="A10258" t="str">
            <v>Z551</v>
          </cell>
          <cell r="B10258" t="str">
            <v>PROBLEMAS RELACIONADOS CON EDUACION NO DISPONIBLE O INACCESIBLE</v>
          </cell>
          <cell r="C10258" t="str">
            <v>00</v>
          </cell>
        </row>
        <row r="10259">
          <cell r="A10259" t="str">
            <v>Z552</v>
          </cell>
          <cell r="B10259" t="str">
            <v>PROBLEMAS RELACIONADOS CON LA FALLA EN LOS EXAMENES</v>
          </cell>
          <cell r="C10259" t="str">
            <v>00</v>
          </cell>
        </row>
        <row r="10260">
          <cell r="A10260" t="str">
            <v>Z553</v>
          </cell>
          <cell r="B10260" t="str">
            <v>PROBLEMAS RELACIONADOS CON EL BAJO RENDIMIENTO ESCOLAR</v>
          </cell>
          <cell r="C10260" t="str">
            <v>00</v>
          </cell>
        </row>
        <row r="10261">
          <cell r="A10261" t="str">
            <v>Z554</v>
          </cell>
          <cell r="B10261" t="str">
            <v>PROBLEM. RELACION. CON LA INADAPT. EDUCAC. Y DESAVENEN. CON MAESTRO Y</v>
          </cell>
          <cell r="C10261" t="str">
            <v>00</v>
          </cell>
        </row>
        <row r="10262">
          <cell r="A10262" t="str">
            <v>Z558</v>
          </cell>
          <cell r="B10262" t="str">
            <v>OTROS PROBLEMAS RELACIONADOS CON LA EDUCACION Y LA ALFABETIZACION</v>
          </cell>
          <cell r="C10262" t="str">
            <v>00</v>
          </cell>
        </row>
        <row r="10263">
          <cell r="A10263" t="str">
            <v>Z559</v>
          </cell>
          <cell r="B10263" t="str">
            <v>PROBLEMA NO ESPECIFICADO RELACIONADO CON LA EDUCACION Y LA ALFABETIZAC</v>
          </cell>
          <cell r="C10263" t="str">
            <v>00</v>
          </cell>
        </row>
        <row r="10264">
          <cell r="A10264" t="str">
            <v>Z56</v>
          </cell>
          <cell r="B10264" t="str">
            <v>PROBLEMAS RELACIONADOS CON EL EMPLEO Y EL DESEMPLEO</v>
          </cell>
          <cell r="C10264" t="str">
            <v>00</v>
          </cell>
        </row>
        <row r="10265">
          <cell r="A10265" t="str">
            <v>Z560</v>
          </cell>
          <cell r="B10265" t="str">
            <v>PROBLEMAS RELACIONADOS CON EL DESEMPLEO, NO ESPECIFICADOS</v>
          </cell>
          <cell r="C10265" t="str">
            <v>00</v>
          </cell>
        </row>
        <row r="10266">
          <cell r="A10266" t="str">
            <v>Z561</v>
          </cell>
          <cell r="B10266" t="str">
            <v>PROBLEMAS RELACIONADOS CON EL CAMBIO DE EMPLEO</v>
          </cell>
          <cell r="C10266" t="str">
            <v>00</v>
          </cell>
        </row>
        <row r="10267">
          <cell r="A10267" t="str">
            <v>Z562</v>
          </cell>
          <cell r="B10267" t="str">
            <v>PROBLEMAS RELACIONADOS CON AMENAZA DE PERDIDA DEL EMPLEO</v>
          </cell>
          <cell r="C10267" t="str">
            <v>00</v>
          </cell>
        </row>
        <row r="10268">
          <cell r="A10268" t="str">
            <v>Z563</v>
          </cell>
          <cell r="B10268" t="str">
            <v>PROBLEMAS RELACIONADOS CON HORARIO ESTRESANTE DE TRABAJO</v>
          </cell>
          <cell r="C10268" t="str">
            <v>00</v>
          </cell>
        </row>
        <row r="10269">
          <cell r="A10269" t="str">
            <v>Z564</v>
          </cell>
          <cell r="B10269" t="str">
            <v>PROBLEMAS REALCIONADOS CON DESAVENENCIAS CON EL JEFE Y LOS COMPAÑEROS</v>
          </cell>
          <cell r="C10269" t="str">
            <v>00</v>
          </cell>
        </row>
        <row r="10270">
          <cell r="A10270" t="str">
            <v>Z565</v>
          </cell>
          <cell r="B10270" t="str">
            <v>PROBLEMAS RELACIONADOS CON EL TRABAJO INCOMPATIBLE</v>
          </cell>
          <cell r="C10270" t="str">
            <v>00</v>
          </cell>
        </row>
        <row r="10271">
          <cell r="A10271" t="str">
            <v>Z566</v>
          </cell>
          <cell r="B10271" t="str">
            <v>OTROS PROBLEMAS DE TENSION FISICA O MENTAL RELACIONADAS CON EL TRABAJO</v>
          </cell>
          <cell r="C10271" t="str">
            <v>00</v>
          </cell>
        </row>
        <row r="10272">
          <cell r="A10272" t="str">
            <v>Z567</v>
          </cell>
          <cell r="B10272" t="str">
            <v>OTROS PROBLEMAS Y LOS NO ESPECIFICADOS RELACIONADOS CON EL EMPLEO</v>
          </cell>
          <cell r="C10272" t="str">
            <v>00</v>
          </cell>
        </row>
        <row r="10273">
          <cell r="A10273" t="str">
            <v>Z57</v>
          </cell>
          <cell r="B10273" t="str">
            <v>EXPOSICION A FACTORES DE RIESGO OCUPACIONAL</v>
          </cell>
          <cell r="C10273" t="str">
            <v>00</v>
          </cell>
        </row>
        <row r="10274">
          <cell r="A10274" t="str">
            <v>Z570</v>
          </cell>
          <cell r="B10274" t="str">
            <v>EXPOSICION OCUPACIONAL AL RUIDO</v>
          </cell>
          <cell r="C10274" t="str">
            <v>00</v>
          </cell>
        </row>
        <row r="10275">
          <cell r="A10275" t="str">
            <v>Z571</v>
          </cell>
          <cell r="B10275" t="str">
            <v>EXPOSICION OCUPACIONAL A LA RADIACION</v>
          </cell>
          <cell r="C10275" t="str">
            <v>00</v>
          </cell>
        </row>
        <row r="10276">
          <cell r="A10276" t="str">
            <v>Z572</v>
          </cell>
          <cell r="B10276" t="str">
            <v>EXPOSICION OCUPACIONAL AL POLVO</v>
          </cell>
          <cell r="C10276" t="str">
            <v>00</v>
          </cell>
        </row>
        <row r="10277">
          <cell r="A10277" t="str">
            <v>Z573</v>
          </cell>
          <cell r="B10277" t="str">
            <v>EXPOSICION OCUPACIONAL A OTRO CONTAMINANTE DEL AIRE</v>
          </cell>
          <cell r="C10277" t="str">
            <v>00</v>
          </cell>
        </row>
        <row r="10278">
          <cell r="A10278" t="str">
            <v>Z574</v>
          </cell>
          <cell r="B10278" t="str">
            <v>EXPOSICION OCUPACIONAL A AGENTES TOXICOS EN AGRICULTURA</v>
          </cell>
          <cell r="C10278" t="str">
            <v>00</v>
          </cell>
        </row>
        <row r="10279">
          <cell r="A10279" t="str">
            <v>Z575</v>
          </cell>
          <cell r="B10279" t="str">
            <v>EXPOSICION OCUPACIONAL A AGENTES TOXICOS EN OTRAS INDUSTRIAS</v>
          </cell>
          <cell r="C10279" t="str">
            <v>00</v>
          </cell>
        </row>
        <row r="10280">
          <cell r="A10280" t="str">
            <v>Z576</v>
          </cell>
          <cell r="B10280" t="str">
            <v>EXPOSICION OCUPACIONAL A TEMPERATURA EXTERNA</v>
          </cell>
          <cell r="C10280" t="str">
            <v>00</v>
          </cell>
        </row>
        <row r="10281">
          <cell r="A10281" t="str">
            <v>Z577</v>
          </cell>
          <cell r="B10281" t="str">
            <v>EXPOSICION OCUPACIONAL A LA VIBRACION</v>
          </cell>
          <cell r="C10281" t="str">
            <v>00</v>
          </cell>
        </row>
        <row r="10282">
          <cell r="A10282" t="str">
            <v>Z578</v>
          </cell>
          <cell r="B10282" t="str">
            <v>EXPOSICION OCUPACIONAL A OTROS FACTORES DE RIESGO</v>
          </cell>
          <cell r="C10282" t="str">
            <v>00</v>
          </cell>
        </row>
        <row r="10283">
          <cell r="A10283" t="str">
            <v>Z579</v>
          </cell>
          <cell r="B10283" t="str">
            <v>EXPOSICION OCUPACIONAL A FACTOR DE RIESGO NO ESPECIFICADO</v>
          </cell>
          <cell r="C10283" t="str">
            <v>00</v>
          </cell>
        </row>
        <row r="10284">
          <cell r="A10284" t="str">
            <v>Z58</v>
          </cell>
          <cell r="B10284" t="str">
            <v>PROBLEMAS RELACIONADOS CON EL AMBIENTE FISICO</v>
          </cell>
          <cell r="C10284" t="str">
            <v>00</v>
          </cell>
        </row>
        <row r="10285">
          <cell r="A10285" t="str">
            <v>Z580</v>
          </cell>
          <cell r="B10285" t="str">
            <v>EXPOSICION AL RUIDO</v>
          </cell>
          <cell r="C10285" t="str">
            <v>00</v>
          </cell>
        </row>
        <row r="10286">
          <cell r="A10286" t="str">
            <v>Z581</v>
          </cell>
          <cell r="B10286" t="str">
            <v>EXPOSICION AL AIRE CONTAMINADO</v>
          </cell>
          <cell r="C10286" t="str">
            <v>00</v>
          </cell>
        </row>
        <row r="10287">
          <cell r="A10287" t="str">
            <v>Z582</v>
          </cell>
          <cell r="B10287" t="str">
            <v>EXPOSICION AL AGUA CONTAMINADA</v>
          </cell>
          <cell r="C10287" t="str">
            <v>00</v>
          </cell>
        </row>
        <row r="10288">
          <cell r="A10288" t="str">
            <v>Z583</v>
          </cell>
          <cell r="B10288" t="str">
            <v>EXPOSICION AL SUELO CONTAMINADO</v>
          </cell>
          <cell r="C10288" t="str">
            <v>00</v>
          </cell>
        </row>
        <row r="10289">
          <cell r="A10289" t="str">
            <v>Z584</v>
          </cell>
          <cell r="B10289" t="str">
            <v>EXPOSICION A LA RADIACION</v>
          </cell>
          <cell r="C10289" t="str">
            <v>00</v>
          </cell>
        </row>
        <row r="10290">
          <cell r="A10290" t="str">
            <v>Z585</v>
          </cell>
          <cell r="B10290" t="str">
            <v>EXPOSICION A OTRAS CONTAMINACIONES DEL AMBIENTE FISICO</v>
          </cell>
          <cell r="C10290" t="str">
            <v>00</v>
          </cell>
        </row>
        <row r="10291">
          <cell r="A10291" t="str">
            <v>Z586</v>
          </cell>
          <cell r="B10291" t="str">
            <v>SUMINISTRO INADECUADO DE AGUA POTABLE</v>
          </cell>
          <cell r="C10291" t="str">
            <v>00</v>
          </cell>
        </row>
        <row r="10292">
          <cell r="A10292" t="str">
            <v>Z588</v>
          </cell>
          <cell r="B10292" t="str">
            <v>OTROS PROBLEMAS RELACIONADOS CON EL AMBIENTE FISICO</v>
          </cell>
          <cell r="C10292" t="str">
            <v>00</v>
          </cell>
        </row>
        <row r="10293">
          <cell r="A10293" t="str">
            <v>Z589</v>
          </cell>
          <cell r="B10293" t="str">
            <v>PROBLEMA NO ESPECIFICADO RELACIONADO CON EL AMBIENTE FISICO</v>
          </cell>
          <cell r="C10293" t="str">
            <v>00</v>
          </cell>
        </row>
        <row r="10294">
          <cell r="A10294" t="str">
            <v>Z59</v>
          </cell>
          <cell r="B10294" t="str">
            <v>PROBLEMAS RELACIONADOS CON LA VIVIENDA Y LAS CIRCUNSTANCIAS ECONOMICAS</v>
          </cell>
          <cell r="C10294" t="str">
            <v>00</v>
          </cell>
        </row>
        <row r="10295">
          <cell r="A10295" t="str">
            <v>Z590</v>
          </cell>
          <cell r="B10295" t="str">
            <v>PROBLEMAS RELACIONADOS CON LA FALTA DE VIVIENDA</v>
          </cell>
          <cell r="C10295" t="str">
            <v>00</v>
          </cell>
        </row>
        <row r="10296">
          <cell r="A10296" t="str">
            <v>Z591</v>
          </cell>
          <cell r="B10296" t="str">
            <v>PROBLEMAS RELACIONADOS CON VIVIENDA INADECUADA</v>
          </cell>
          <cell r="C10296" t="str">
            <v>00</v>
          </cell>
        </row>
        <row r="10297">
          <cell r="A10297" t="str">
            <v>Z592</v>
          </cell>
          <cell r="B10297" t="str">
            <v>PROBLEMAS CASEROS Y CON VECINOS E INQUILINOS</v>
          </cell>
          <cell r="C10297" t="str">
            <v>00</v>
          </cell>
        </row>
        <row r="10298">
          <cell r="A10298" t="str">
            <v>Z593</v>
          </cell>
          <cell r="B10298" t="str">
            <v>PROBLEMAS RELACIONADOS CON PERSONA QUE RESIDE EN UNA INSTITUCION</v>
          </cell>
          <cell r="C10298" t="str">
            <v>00</v>
          </cell>
        </row>
        <row r="10299">
          <cell r="A10299" t="str">
            <v>Z594</v>
          </cell>
          <cell r="B10299" t="str">
            <v>PROBLEMAS RELACIONADOS CON LA FALTA DE ALIMENTOS ADECUADOS</v>
          </cell>
          <cell r="C10299" t="str">
            <v>00</v>
          </cell>
        </row>
        <row r="10300">
          <cell r="A10300" t="str">
            <v>Z595</v>
          </cell>
          <cell r="B10300" t="str">
            <v>PROBLEMAS RELACIONADOS CON POBREZA EXTREMA</v>
          </cell>
          <cell r="C10300" t="str">
            <v>00</v>
          </cell>
        </row>
        <row r="10301">
          <cell r="A10301" t="str">
            <v>Z596</v>
          </cell>
          <cell r="B10301" t="str">
            <v>PROBLEMAS RELACIONADOS CON BAJOS INGRESOS</v>
          </cell>
          <cell r="C10301" t="str">
            <v>00</v>
          </cell>
        </row>
        <row r="10302">
          <cell r="A10302" t="str">
            <v>Z597</v>
          </cell>
          <cell r="B10302" t="str">
            <v>PROBLEMAS RELACIONADOS CON SEGURIDAD SOCIAL Y SOSTENIMIENTO INSUFICIEN</v>
          </cell>
          <cell r="C10302" t="str">
            <v>00</v>
          </cell>
        </row>
        <row r="10303">
          <cell r="A10303" t="str">
            <v>Z598</v>
          </cell>
          <cell r="B10303" t="str">
            <v>OTROS PROBLEMAS RELACIONADOS CON LA VIVIENDA Y LAS CIRCUNSTANCIAS ECON</v>
          </cell>
          <cell r="C10303" t="str">
            <v>00</v>
          </cell>
        </row>
        <row r="10304">
          <cell r="A10304" t="str">
            <v>Z599</v>
          </cell>
          <cell r="B10304" t="str">
            <v>PROBLEMAS NO ESPECIFICADOS RELACIONADOS CON LA VIVIENDA Y LAS CIRCUNST</v>
          </cell>
          <cell r="C10304" t="str">
            <v>00</v>
          </cell>
        </row>
        <row r="10305">
          <cell r="A10305" t="str">
            <v>Z60</v>
          </cell>
          <cell r="B10305" t="str">
            <v>PROBLEMAS RELACIONADOS CON EL AMBIENTE SOCIAL</v>
          </cell>
          <cell r="C10305" t="str">
            <v>00</v>
          </cell>
        </row>
        <row r="10306">
          <cell r="A10306" t="str">
            <v>Z600</v>
          </cell>
          <cell r="B10306" t="str">
            <v>PROBLEMAS RELACIONADOS CON EL AJUSTE A LAS TRANSICIONES DEL CICLO VITA</v>
          </cell>
          <cell r="C10306" t="str">
            <v>00</v>
          </cell>
        </row>
        <row r="10307">
          <cell r="A10307" t="str">
            <v>Z601</v>
          </cell>
          <cell r="B10307" t="str">
            <v>PROBLEMAS RELACIONADOS CON SITUACION FAMILIAR ATIPICA</v>
          </cell>
          <cell r="C10307" t="str">
            <v>00</v>
          </cell>
        </row>
        <row r="10308">
          <cell r="A10308" t="str">
            <v>Z602</v>
          </cell>
          <cell r="B10308" t="str">
            <v>PROBLEMAS RELACIONADOS CON PERSONA QUE VIVE SOLA</v>
          </cell>
          <cell r="C10308" t="str">
            <v>00</v>
          </cell>
        </row>
        <row r="10309">
          <cell r="A10309" t="str">
            <v>Z603</v>
          </cell>
          <cell r="B10309" t="str">
            <v>PROBLEMAS RELACIONADOS CON LA ADAPTACION CULTURAL</v>
          </cell>
          <cell r="C10309" t="str">
            <v>00</v>
          </cell>
        </row>
        <row r="10310">
          <cell r="A10310" t="str">
            <v>Z604</v>
          </cell>
          <cell r="B10310" t="str">
            <v>PROBLEMAS RELACIONADOS CON EXCLUSION Y RECHAZO SOCIAL</v>
          </cell>
          <cell r="C10310" t="str">
            <v>00</v>
          </cell>
        </row>
        <row r="10311">
          <cell r="A10311" t="str">
            <v>Z605</v>
          </cell>
          <cell r="B10311" t="str">
            <v>PROBLEMAS RELACIONADOS CON LA DISCRIMINACION Y PERSECUCION PERCIBIDAS</v>
          </cell>
          <cell r="C10311" t="str">
            <v>00</v>
          </cell>
        </row>
        <row r="10312">
          <cell r="A10312" t="str">
            <v>Z608</v>
          </cell>
          <cell r="B10312" t="str">
            <v>OTROS PROBLEMAS RELACIONADOS CON EL AMBIENTE SOCIAL</v>
          </cell>
          <cell r="C10312" t="str">
            <v>00</v>
          </cell>
        </row>
        <row r="10313">
          <cell r="A10313" t="str">
            <v>Z609</v>
          </cell>
          <cell r="B10313" t="str">
            <v>PROBLEMAS NO ESPECIFICADO RELACIONADO CON EL AMBIENTE SOCIAL</v>
          </cell>
          <cell r="C10313" t="str">
            <v>00</v>
          </cell>
        </row>
        <row r="10314">
          <cell r="A10314" t="str">
            <v>Z61</v>
          </cell>
          <cell r="B10314" t="str">
            <v>PROBLEMAS RELACIONADOS CON HECHOS NEGATIVOS EN LA NIÑEZ</v>
          </cell>
          <cell r="C10314" t="str">
            <v>00</v>
          </cell>
        </row>
        <row r="10315">
          <cell r="A10315" t="str">
            <v>Z610</v>
          </cell>
          <cell r="B10315" t="str">
            <v>PROBLEMAS RELACIONADOS CON LA PERDIDA DE RELACION AFECTIVA EN LA INFAN</v>
          </cell>
          <cell r="C10315" t="str">
            <v>00</v>
          </cell>
        </row>
        <row r="10316">
          <cell r="A10316" t="str">
            <v>Z611</v>
          </cell>
          <cell r="B10316" t="str">
            <v>PROBLEMAS RELACIONADOS CON EL ALEJAMIENTO DEL HOGAR EN LA INFANCIA</v>
          </cell>
          <cell r="C10316" t="str">
            <v>00</v>
          </cell>
        </row>
        <row r="10317">
          <cell r="A10317" t="str">
            <v>Z612</v>
          </cell>
          <cell r="B10317" t="str">
            <v>PROBLEMAS RELACIONADOS CON ALTERACION EN LE PATRON DE LA RELACION FAMI</v>
          </cell>
          <cell r="C10317" t="str">
            <v>00</v>
          </cell>
        </row>
        <row r="10318">
          <cell r="A10318" t="str">
            <v>Z613</v>
          </cell>
          <cell r="B10318" t="str">
            <v>PROBLEMAS RELACIONADOS CON EVENTOS QUE LLEVARON A LA PERDIDA DE LA AUT</v>
          </cell>
          <cell r="C10318" t="str">
            <v>00</v>
          </cell>
        </row>
        <row r="10319">
          <cell r="A10319" t="str">
            <v>Z614</v>
          </cell>
          <cell r="B10319" t="str">
            <v>PROBL. RELAC. CON EL ABUSO SEXUAL DEL NIÑO POR PERSONA DENTRO DEL GRUP</v>
          </cell>
          <cell r="C10319" t="str">
            <v>00</v>
          </cell>
        </row>
        <row r="10320">
          <cell r="A10320" t="str">
            <v>Z615</v>
          </cell>
          <cell r="B10320" t="str">
            <v>PROBL. RELAC. CON EL ABUSO SEXUAL DEL NIÑO POR PERSONA AJENA AL GRUPO</v>
          </cell>
          <cell r="C10320" t="str">
            <v>00</v>
          </cell>
        </row>
        <row r="10321">
          <cell r="A10321" t="str">
            <v>Z616</v>
          </cell>
          <cell r="B10321" t="str">
            <v>PROBLEMAS RELACIONADOS CON ABUSO FISICO DEL NIÑO</v>
          </cell>
          <cell r="C10321" t="str">
            <v>00</v>
          </cell>
        </row>
        <row r="10322">
          <cell r="A10322" t="str">
            <v>Z617</v>
          </cell>
          <cell r="B10322" t="str">
            <v>PROBL. RELAC. CON EXPERIEN. PERSONALES ATEMORIZANTES EN LA INFANCIA</v>
          </cell>
          <cell r="C10322" t="str">
            <v>00</v>
          </cell>
        </row>
        <row r="10323">
          <cell r="A10323" t="str">
            <v>Z618</v>
          </cell>
          <cell r="B10323" t="str">
            <v>PROBLEMAS RELACIONADOS CON OTRAS EXPERIENCIAS NEGATIVAS EN LA INFANCIA</v>
          </cell>
          <cell r="C10323" t="str">
            <v>00</v>
          </cell>
        </row>
        <row r="10324">
          <cell r="A10324" t="str">
            <v>Z619</v>
          </cell>
          <cell r="B10324" t="str">
            <v>PROBL. REALC. CON EXPERIENCIA NEGATIVA NO ESPECIFICADA EN LA INFANCIA</v>
          </cell>
          <cell r="C10324" t="str">
            <v>00</v>
          </cell>
        </row>
        <row r="10325">
          <cell r="A10325" t="str">
            <v>Z62</v>
          </cell>
          <cell r="B10325" t="str">
            <v>OTROS PROBLEMAS RELACIONADOS CON LA CRIANZA DEL NIÑO</v>
          </cell>
          <cell r="C10325" t="str">
            <v>00</v>
          </cell>
        </row>
        <row r="10326">
          <cell r="A10326" t="str">
            <v>Z620</v>
          </cell>
          <cell r="B10326" t="str">
            <v>PROBL. REALC. CON LA SUPERVISION O EL CONTROL INADECUADA DE LOS PADRES</v>
          </cell>
          <cell r="C10326" t="str">
            <v>00</v>
          </cell>
        </row>
        <row r="10327">
          <cell r="A10327" t="str">
            <v>Z621</v>
          </cell>
          <cell r="B10327" t="str">
            <v>PROBLEMAS RELACIONADOS CON LA SOBREPROTECCION DE LOS PADRES</v>
          </cell>
          <cell r="C10327" t="str">
            <v>00</v>
          </cell>
        </row>
        <row r="10328">
          <cell r="A10328" t="str">
            <v>Z622</v>
          </cell>
          <cell r="B10328" t="str">
            <v>PROBLEMAS RELACIONADOS CON LA CRIANZA EN INSTITUCION</v>
          </cell>
          <cell r="C10328" t="str">
            <v>00</v>
          </cell>
        </row>
        <row r="10329">
          <cell r="A10329" t="str">
            <v>Z623</v>
          </cell>
          <cell r="B10329" t="str">
            <v>PROBLEMAS RELACIONADOS CON HOSTILIDAD Y REPROBACION AL NIÑO</v>
          </cell>
          <cell r="C10329" t="str">
            <v>00</v>
          </cell>
        </row>
        <row r="10330">
          <cell r="A10330" t="str">
            <v>Z624</v>
          </cell>
          <cell r="B10330" t="str">
            <v>PROBLEMAS RELACIONADOS CON EL ABANDONO EMOCIONAL DEL NIÑO</v>
          </cell>
          <cell r="C10330" t="str">
            <v>00</v>
          </cell>
        </row>
        <row r="10331">
          <cell r="A10331" t="str">
            <v>Z625</v>
          </cell>
          <cell r="B10331" t="str">
            <v>OTROS PROBLEMAS RELACIONADOS CON NEGLIGENCIA EN LA CRIANZA DEL NIÑO</v>
          </cell>
          <cell r="C10331" t="str">
            <v>00</v>
          </cell>
        </row>
        <row r="10332">
          <cell r="A10332" t="str">
            <v>Z626</v>
          </cell>
          <cell r="B10332" t="str">
            <v>PROBL. REALC. CON PRESIONES INAPROPIADOS DE LOS PADRES Y OTRAS ANORMAL</v>
          </cell>
          <cell r="C10332" t="str">
            <v>00</v>
          </cell>
        </row>
        <row r="10333">
          <cell r="A10333" t="str">
            <v>Z628</v>
          </cell>
          <cell r="B10333" t="str">
            <v>OTROS PROBLEMAS ESPECIFICADOS Y RELACIONADOS CON LA CRIANZA DEL NIÑO</v>
          </cell>
          <cell r="C10333" t="str">
            <v>00</v>
          </cell>
        </row>
        <row r="10334">
          <cell r="A10334" t="str">
            <v>Z629</v>
          </cell>
          <cell r="B10334" t="str">
            <v>PROBLEMA NO ESPECIFICADO RELACIONADO CON LA CRIANZA DEL NIÑO</v>
          </cell>
          <cell r="C10334" t="str">
            <v>00</v>
          </cell>
        </row>
        <row r="10335">
          <cell r="A10335" t="str">
            <v>Z63</v>
          </cell>
          <cell r="B10335" t="str">
            <v>OTROS PROBLEMAS RELACIONADOS CON EL CRUPO PRIM. DE APOYO, INCLUSIVE CI</v>
          </cell>
          <cell r="C10335" t="str">
            <v>00</v>
          </cell>
        </row>
        <row r="10336">
          <cell r="A10336" t="str">
            <v>Z630</v>
          </cell>
          <cell r="B10336" t="str">
            <v>PROBLEMAS EN LA RELACION ENTRE ESPOSO O PAREJA</v>
          </cell>
          <cell r="C10336" t="str">
            <v>00</v>
          </cell>
        </row>
        <row r="10337">
          <cell r="A10337" t="str">
            <v>Z631</v>
          </cell>
          <cell r="B10337" t="str">
            <v>PROBLEMAS EN LA RELACION CON LOS FAMILIARES POLITICOS</v>
          </cell>
          <cell r="C10337" t="str">
            <v>00</v>
          </cell>
        </row>
        <row r="10338">
          <cell r="A10338" t="str">
            <v>Z632</v>
          </cell>
          <cell r="B10338" t="str">
            <v>PROBLEMAS RELACIONADOS CON EL APOYO FAMILIAR INADECUADO</v>
          </cell>
          <cell r="C10338" t="str">
            <v>00</v>
          </cell>
        </row>
        <row r="10339">
          <cell r="A10339" t="str">
            <v>Z633</v>
          </cell>
          <cell r="B10339" t="str">
            <v>PROBLEMAS RELACIONADOS CON LA AUSENCIA DE UN MIEMBRO DE LA FAMILIA</v>
          </cell>
          <cell r="C10339" t="str">
            <v>00</v>
          </cell>
        </row>
        <row r="10340">
          <cell r="A10340" t="str">
            <v>Z634</v>
          </cell>
          <cell r="B10340" t="str">
            <v>PROBLEMAS RELACIONADOS CON LA DESAPARICION O MUERTE DE UN MIEMBRO DE L</v>
          </cell>
          <cell r="C10340" t="str">
            <v>00</v>
          </cell>
        </row>
        <row r="10341">
          <cell r="A10341" t="str">
            <v>Z635</v>
          </cell>
          <cell r="B10341" t="str">
            <v>PROBLEMAS RELACIONADOS CON LA RUPTURA FAMILIAR POR SEPARACION O DIVORC</v>
          </cell>
          <cell r="C10341" t="str">
            <v>00</v>
          </cell>
        </row>
        <row r="10342">
          <cell r="A10342" t="str">
            <v>Z636</v>
          </cell>
          <cell r="B10342" t="str">
            <v>PROBLEMAS RELACIONADOS CON FAMILIAR DEPENDIENTE, NECESITADO DE CUIDADO</v>
          </cell>
          <cell r="C10342" t="str">
            <v>00</v>
          </cell>
        </row>
        <row r="10343">
          <cell r="A10343" t="str">
            <v>Z637</v>
          </cell>
          <cell r="B10343" t="str">
            <v>PROBLEMAS RELACIONADOS CON OTROS HECHOS ESTRESANTES QUE AFECTAN A LA F</v>
          </cell>
          <cell r="C10343" t="str">
            <v>00</v>
          </cell>
        </row>
        <row r="10344">
          <cell r="A10344" t="str">
            <v>Z638</v>
          </cell>
          <cell r="B10344" t="str">
            <v>OTROS PROBLEMAS ESPECIFICADOS RELACIONADOS CON EL GRUPO PRIMARIO DE AP</v>
          </cell>
          <cell r="C10344" t="str">
            <v>00</v>
          </cell>
        </row>
        <row r="10345">
          <cell r="A10345" t="str">
            <v>Z639</v>
          </cell>
          <cell r="B10345" t="str">
            <v>PROBLEMAS NO ESPECIFICADOS RELACIONADOS CON EL GRUPO PRIMARIO DE APOYO</v>
          </cell>
          <cell r="C10345" t="str">
            <v>00</v>
          </cell>
        </row>
        <row r="10346">
          <cell r="A10346" t="str">
            <v>Z64</v>
          </cell>
          <cell r="B10346" t="str">
            <v>PROBLEMAS RELACIONADOS CON CIERTAS CIRCUNSTANCIAS PSICOSOCIALES</v>
          </cell>
          <cell r="C10346" t="str">
            <v>00</v>
          </cell>
        </row>
        <row r="10347">
          <cell r="A10347" t="str">
            <v>Z640</v>
          </cell>
          <cell r="B10347" t="str">
            <v>PROBLEMAS RELACIONADOS CON EMBARAZO NO DESEADO</v>
          </cell>
          <cell r="C10347" t="str">
            <v>00</v>
          </cell>
        </row>
        <row r="10348">
          <cell r="A10348" t="str">
            <v>Z641</v>
          </cell>
          <cell r="B10348" t="str">
            <v>PROBLEMAS RELACIONADOS CON LA MULTIPARIDAD</v>
          </cell>
          <cell r="C10348" t="str">
            <v>00</v>
          </cell>
        </row>
        <row r="10349">
          <cell r="A10349" t="str">
            <v>Z642</v>
          </cell>
          <cell r="B10349" t="str">
            <v>PROBL. RELACION. CON LA SOLICITUD O ACEPTACION DE INTEVERNC. FISICAS,</v>
          </cell>
          <cell r="C10349" t="str">
            <v>00</v>
          </cell>
        </row>
        <row r="10350">
          <cell r="A10350" t="str">
            <v>Z643</v>
          </cell>
          <cell r="B10350" t="str">
            <v>PROBL. RELACION. CON LA SOLICIT. O ACEPT. DE INTERVEN. PSICOLOG. DE LA</v>
          </cell>
          <cell r="C10350" t="str">
            <v>00</v>
          </cell>
        </row>
        <row r="10351">
          <cell r="A10351" t="str">
            <v>Z644</v>
          </cell>
          <cell r="B10351" t="str">
            <v>PROBLEMAS RELACIONADOS CON EL DESACUERDO CON CONSEJEROS</v>
          </cell>
          <cell r="C10351" t="str">
            <v>00</v>
          </cell>
        </row>
        <row r="10352">
          <cell r="A10352" t="str">
            <v>Z65</v>
          </cell>
          <cell r="B10352" t="str">
            <v>PROBLEMAS RELACIONADOS CON OTRAS CIRCUNSTANCIAS PSICOLOGICAS</v>
          </cell>
          <cell r="C10352" t="str">
            <v>00</v>
          </cell>
        </row>
        <row r="10353">
          <cell r="A10353" t="str">
            <v>Z650</v>
          </cell>
          <cell r="B10353" t="str">
            <v>PROBL. RELACION. CON CULPABIL. EN PROCEDIM. CIVILES O CRIMINALES CON P</v>
          </cell>
          <cell r="C10353" t="str">
            <v>00</v>
          </cell>
        </row>
        <row r="10354">
          <cell r="A10354" t="str">
            <v>Z651</v>
          </cell>
          <cell r="B10354" t="str">
            <v>PROBLEMAS RELACIONADOS CON PRISION Y OTRO ENCARCELAMIENTO</v>
          </cell>
          <cell r="C10354" t="str">
            <v>00</v>
          </cell>
        </row>
        <row r="10355">
          <cell r="A10355" t="str">
            <v>Z652</v>
          </cell>
          <cell r="B10355" t="str">
            <v>PROBLEMAS RELACIONADOS A LA LIBERACION DE LA PRISION</v>
          </cell>
          <cell r="C10355" t="str">
            <v>00</v>
          </cell>
        </row>
        <row r="10356">
          <cell r="A10356" t="str">
            <v>Z653</v>
          </cell>
          <cell r="B10356" t="str">
            <v>PROBLEMAS RELACIONADOS CON OTRAS CIRCUNSTANCIAS LEGALES</v>
          </cell>
          <cell r="C10356" t="str">
            <v>00</v>
          </cell>
        </row>
        <row r="10357">
          <cell r="A10357" t="str">
            <v>Z654</v>
          </cell>
          <cell r="B10357" t="str">
            <v>PROBLEMAS RELACIONADOS CON VICTIMA DE CRIMEN O TERRORISMO</v>
          </cell>
          <cell r="C10357" t="str">
            <v>00</v>
          </cell>
        </row>
        <row r="10358">
          <cell r="A10358" t="str">
            <v>Z655</v>
          </cell>
          <cell r="B10358" t="str">
            <v>PROBL. RELACION. CON LA EXPOSICION A DESASTRE, GUERRA U OTRAS HOSTILID</v>
          </cell>
          <cell r="C10358" t="str">
            <v>00</v>
          </cell>
        </row>
        <row r="10359">
          <cell r="A10359" t="str">
            <v>Z658</v>
          </cell>
          <cell r="B10359" t="str">
            <v>OTROS PROBL. ESPECIF. RELACIONADOS CON CIRCUNSTANCIAS PSICOSOCIALES</v>
          </cell>
          <cell r="C10359" t="str">
            <v>00</v>
          </cell>
        </row>
        <row r="10360">
          <cell r="A10360" t="str">
            <v>Z659</v>
          </cell>
          <cell r="B10360" t="str">
            <v>PROBL. RELACION. CON CIRCUNSTANCIAS PSICOSOCIALES NO ESPECIFICADAS</v>
          </cell>
          <cell r="C10360" t="str">
            <v>00</v>
          </cell>
        </row>
        <row r="10361">
          <cell r="A10361" t="str">
            <v>Z70</v>
          </cell>
          <cell r="B10361" t="str">
            <v>CONSULTA RELACIONADA CON ACTITUD, CONDUCTA U ORIENTACION SEXUAL</v>
          </cell>
          <cell r="C10361" t="str">
            <v>00</v>
          </cell>
        </row>
        <row r="10362">
          <cell r="A10362" t="str">
            <v>Z700</v>
          </cell>
          <cell r="B10362" t="str">
            <v>CONSULTA RELACIONADA CON LA ACTITUD SEXUAL</v>
          </cell>
          <cell r="C10362" t="str">
            <v>00</v>
          </cell>
        </row>
        <row r="10363">
          <cell r="A10363" t="str">
            <v>Z701</v>
          </cell>
          <cell r="B10363" t="str">
            <v>CONSULTA RELACIONADA CON LA ORIENTACION Y CONDUCTA SEXUAL DEL PACIENTE</v>
          </cell>
          <cell r="C10363" t="str">
            <v>00</v>
          </cell>
        </row>
        <row r="10364">
          <cell r="A10364" t="str">
            <v>Z702</v>
          </cell>
          <cell r="B10364" t="str">
            <v>CONSULTA RELACIONADA CON LA ORIENTACION Y CONDUCTA SEXUAL DE UNA TERCE</v>
          </cell>
          <cell r="C10364" t="str">
            <v>00</v>
          </cell>
        </row>
        <row r="10365">
          <cell r="A10365" t="str">
            <v>Z703</v>
          </cell>
          <cell r="B10365" t="str">
            <v>CONSULTA RELACION. CON PREOCUP. COMBIN. SOBRE LA ACTITUD, LA CONDUCTA</v>
          </cell>
          <cell r="C10365" t="str">
            <v>00</v>
          </cell>
        </row>
        <row r="10366">
          <cell r="A10366" t="str">
            <v>Z708</v>
          </cell>
          <cell r="B10366" t="str">
            <v>OTRAS CONSULTAS SEXUALES ESPECIFICAS</v>
          </cell>
          <cell r="C10366" t="str">
            <v>00</v>
          </cell>
        </row>
        <row r="10367">
          <cell r="A10367" t="str">
            <v>Z709</v>
          </cell>
          <cell r="B10367" t="str">
            <v>CONSULTA SEXUAL, NO ESPECIFICADA</v>
          </cell>
          <cell r="C10367" t="str">
            <v>00</v>
          </cell>
        </row>
        <row r="10368">
          <cell r="A10368" t="str">
            <v>Z71</v>
          </cell>
          <cell r="B10368" t="str">
            <v>PERSONAS EN CONTACTO CON LOS SERV. DE SALUD POR OTRAS CONSUL. Y CONSEJ</v>
          </cell>
          <cell r="C10368" t="str">
            <v>00</v>
          </cell>
        </row>
        <row r="10369">
          <cell r="A10369" t="str">
            <v>Z710</v>
          </cell>
          <cell r="B10369" t="str">
            <v>PERSONA QUE CONSULTA EN NOMBRE DE OTRA PERSONA</v>
          </cell>
          <cell r="C10369" t="str">
            <v>00</v>
          </cell>
        </row>
        <row r="10370">
          <cell r="A10370" t="str">
            <v>Z711</v>
          </cell>
          <cell r="B10370" t="str">
            <v>PERSONA QUE TEME ESTAR ENFERMA, A QUIEN NO SE HACE DIAGNOSTICO</v>
          </cell>
          <cell r="C10370" t="str">
            <v>00</v>
          </cell>
        </row>
        <row r="10371">
          <cell r="A10371" t="str">
            <v>Z712</v>
          </cell>
          <cell r="B10371" t="str">
            <v>PERSONA QUE CONSULTA PARA LA EXPLICACION DE HALLAZGOS DE INVESTIGACION</v>
          </cell>
          <cell r="C10371" t="str">
            <v>00</v>
          </cell>
        </row>
        <row r="10372">
          <cell r="A10372" t="str">
            <v>Z713</v>
          </cell>
          <cell r="B10372" t="str">
            <v>CONSULTA PARA INSTRUCCION Y VIGILANCIA DE LA DIETA</v>
          </cell>
          <cell r="C10372" t="str">
            <v>00</v>
          </cell>
        </row>
        <row r="10373">
          <cell r="A10373" t="str">
            <v>Z714</v>
          </cell>
          <cell r="B10373" t="str">
            <v>CONSULTA PARA ASESORIA Y VIGILANCIA POR ABUSO DE ALCOHOL</v>
          </cell>
          <cell r="C10373" t="str">
            <v>00</v>
          </cell>
        </row>
        <row r="10374">
          <cell r="A10374" t="str">
            <v>Z715</v>
          </cell>
          <cell r="B10374" t="str">
            <v>CONSULTA PARA ASESORIA Y VIGILANCIA POR ABUSO DE DROGAS</v>
          </cell>
          <cell r="C10374" t="str">
            <v>00</v>
          </cell>
        </row>
        <row r="10375">
          <cell r="A10375" t="str">
            <v>Z716</v>
          </cell>
          <cell r="B10375" t="str">
            <v>CONSULTA PARA ASESORIA POR ABUSO DE TABACO</v>
          </cell>
          <cell r="C10375" t="str">
            <v>00</v>
          </cell>
        </row>
        <row r="10376">
          <cell r="A10376" t="str">
            <v>Z717</v>
          </cell>
          <cell r="B10376" t="str">
            <v>CONSULTA PARA ASESORIA SOBRE EL VIRUS DE LA INMUNODEF. HUMANA (VIH)</v>
          </cell>
          <cell r="C10376" t="str">
            <v>00</v>
          </cell>
        </row>
        <row r="10377">
          <cell r="A10377" t="str">
            <v>Z718</v>
          </cell>
          <cell r="B10377" t="str">
            <v>OTRAS CONSULTAS ESPECIFICADAS</v>
          </cell>
          <cell r="C10377" t="str">
            <v>00</v>
          </cell>
        </row>
        <row r="10378">
          <cell r="A10378" t="str">
            <v>Z719</v>
          </cell>
          <cell r="B10378" t="str">
            <v>CONSULTA, NO ESPECIFICADA</v>
          </cell>
          <cell r="C10378" t="str">
            <v>00</v>
          </cell>
        </row>
        <row r="10379">
          <cell r="A10379" t="str">
            <v>Z72</v>
          </cell>
          <cell r="B10379" t="str">
            <v>PROBLEMAS RELACIONADOS CON EL ESTILO DE VIDA</v>
          </cell>
          <cell r="C10379" t="str">
            <v>00</v>
          </cell>
        </row>
        <row r="10380">
          <cell r="A10380" t="str">
            <v>Z720</v>
          </cell>
          <cell r="B10380" t="str">
            <v>PROBLEMAS RELACIONADOS CON EL USO DEL TABACO</v>
          </cell>
          <cell r="C10380" t="str">
            <v>00</v>
          </cell>
        </row>
        <row r="10381">
          <cell r="A10381" t="str">
            <v>Z721</v>
          </cell>
          <cell r="B10381" t="str">
            <v>PROBLEMAS RELACIONADOS CON EL USO DEL ALCOHOL</v>
          </cell>
          <cell r="C10381" t="str">
            <v>00</v>
          </cell>
        </row>
        <row r="10382">
          <cell r="A10382" t="str">
            <v>Z722</v>
          </cell>
          <cell r="B10382" t="str">
            <v>PROBLEMAS RELACIONADOS CON EL USO DE DROGAS</v>
          </cell>
          <cell r="C10382" t="str">
            <v>00</v>
          </cell>
        </row>
        <row r="10383">
          <cell r="A10383" t="str">
            <v>Z723</v>
          </cell>
          <cell r="B10383" t="str">
            <v>PROBLEMAS RELACIONADOS CON LA FALTA DE EJERCICIO FISICO</v>
          </cell>
          <cell r="C10383" t="str">
            <v>00</v>
          </cell>
        </row>
        <row r="10384">
          <cell r="A10384" t="str">
            <v>Z724</v>
          </cell>
          <cell r="B10384" t="str">
            <v>PROBLEMAS RELACIONADOS CON LA DIETA Y HABITOS ALIMENTARIOS INAPROPIADO</v>
          </cell>
          <cell r="C10384" t="str">
            <v>00</v>
          </cell>
        </row>
        <row r="10385">
          <cell r="A10385" t="str">
            <v>Z725</v>
          </cell>
          <cell r="B10385" t="str">
            <v>PROBLEMAS RELACIONADOS CON LA CONDUCTA SEXUAL DE ALTO RIESGO</v>
          </cell>
          <cell r="C10385" t="str">
            <v>00</v>
          </cell>
        </row>
        <row r="10386">
          <cell r="A10386" t="str">
            <v>Z726</v>
          </cell>
          <cell r="B10386" t="str">
            <v>PROBLEMAS RELACIONADOS CON EL JUEGO Y LAS APUESTAS</v>
          </cell>
          <cell r="C10386" t="str">
            <v>00</v>
          </cell>
        </row>
        <row r="10387">
          <cell r="A10387" t="str">
            <v>Z728</v>
          </cell>
          <cell r="B10387" t="str">
            <v>OTROS PROBLEMAS RELACIONADOS CON ESTILO DE VIDA</v>
          </cell>
          <cell r="C10387" t="str">
            <v>00</v>
          </cell>
        </row>
        <row r="10388">
          <cell r="A10388" t="str">
            <v>Z729</v>
          </cell>
          <cell r="B10388" t="str">
            <v>PROBLEMA NO ESPECIFICADO RELACIONADO CON EL ESTILO DE VIDA</v>
          </cell>
          <cell r="C10388" t="str">
            <v>00</v>
          </cell>
        </row>
        <row r="10389">
          <cell r="A10389" t="str">
            <v>Z73</v>
          </cell>
          <cell r="B10389" t="str">
            <v>PROBLEMAS RELACIONADOS CON DIFICULTADES CON EL MODO DE VIDA</v>
          </cell>
          <cell r="C10389" t="str">
            <v>00</v>
          </cell>
        </row>
        <row r="10390">
          <cell r="A10390" t="str">
            <v>Z730</v>
          </cell>
          <cell r="B10390" t="str">
            <v>PROBLEMAS RELACIONADOS CON LA ENFERMEDAD CONSUNTIVA</v>
          </cell>
          <cell r="C10390" t="str">
            <v>00</v>
          </cell>
        </row>
        <row r="10391">
          <cell r="A10391" t="str">
            <v>Z731</v>
          </cell>
          <cell r="B10391" t="str">
            <v>PROBLEMAS RELACIONADOS CON LA ACENTUACION DE RASGOS DE LA PERSONALIDAD</v>
          </cell>
          <cell r="C10391" t="str">
            <v>00</v>
          </cell>
        </row>
        <row r="10392">
          <cell r="A10392" t="str">
            <v>Z732</v>
          </cell>
          <cell r="B10392" t="str">
            <v>PROBLEMAS RELACIONADOS CON LA FALTA DE RELAJACION Y DESCANSO</v>
          </cell>
          <cell r="C10392" t="str">
            <v>00</v>
          </cell>
        </row>
        <row r="10393">
          <cell r="A10393" t="str">
            <v>Z733</v>
          </cell>
          <cell r="B10393" t="str">
            <v>PROBLEMAS RELACIONADOS CON EL ESTRES, NO CLASIFICADOS EN OTRA PARTE</v>
          </cell>
          <cell r="C10393" t="str">
            <v>00</v>
          </cell>
        </row>
        <row r="10394">
          <cell r="A10394" t="str">
            <v>Z734</v>
          </cell>
          <cell r="B10394" t="str">
            <v>PROEBL. RELACION. CON HABILIDADES SOCIALES INADECUADAS, NO CLASIF. EN</v>
          </cell>
          <cell r="C10394" t="str">
            <v>00</v>
          </cell>
        </row>
        <row r="10395">
          <cell r="A10395" t="str">
            <v>Z735</v>
          </cell>
          <cell r="B10395" t="str">
            <v>PROBL. RELACION. CON EL CONFLICTO DEL ROL SOCIAL, NO CLASIF. EN OTRA P</v>
          </cell>
          <cell r="C10395" t="str">
            <v>00</v>
          </cell>
        </row>
        <row r="10396">
          <cell r="A10396" t="str">
            <v>Z736</v>
          </cell>
          <cell r="B10396" t="str">
            <v>PROBL. RELACION. CON LA LIMITACION DE LAS ACTIVIDADES DEBIDO A DISCAPA</v>
          </cell>
          <cell r="C10396" t="str">
            <v>00</v>
          </cell>
        </row>
        <row r="10397">
          <cell r="A10397" t="str">
            <v>Z738</v>
          </cell>
          <cell r="B10397" t="str">
            <v>OTROS PROBLEMAS RELACIONADOS CON DIFICULTADES CON EL MODO DE VIDA</v>
          </cell>
          <cell r="C10397" t="str">
            <v>00</v>
          </cell>
        </row>
        <row r="10398">
          <cell r="A10398" t="str">
            <v>Z739</v>
          </cell>
          <cell r="B10398" t="str">
            <v>PROBL. NO ESPECIFICADOS RELACIONADOS CON DIFICULTADES CON EL MODO DE V</v>
          </cell>
          <cell r="C10398" t="str">
            <v>00</v>
          </cell>
        </row>
        <row r="10399">
          <cell r="A10399" t="str">
            <v>Z74</v>
          </cell>
          <cell r="B10399" t="str">
            <v>PROBLEMAS RELACIONADOS CON DEPENDENCIA DEL PRESTADOR DE SERVICIOS</v>
          </cell>
          <cell r="C10399" t="str">
            <v>00</v>
          </cell>
        </row>
        <row r="10400">
          <cell r="A10400" t="str">
            <v>Z740</v>
          </cell>
          <cell r="B10400" t="str">
            <v>PROBLEMAS RELACIONADOS CON MOVILIDAD REDUCIDA</v>
          </cell>
          <cell r="C10400" t="str">
            <v>00</v>
          </cell>
        </row>
        <row r="10401">
          <cell r="A10401" t="str">
            <v>Z741</v>
          </cell>
          <cell r="B10401" t="str">
            <v>PROBLEMAS RELACIONADOS CON LA NECESIDAD DE AYUDA PARA EL CUIDADO PERSO</v>
          </cell>
          <cell r="C10401" t="str">
            <v>00</v>
          </cell>
        </row>
        <row r="10402">
          <cell r="A10402" t="str">
            <v>Z742</v>
          </cell>
          <cell r="B10402" t="str">
            <v>PROBL. RELACION. CON LA NECESIDAD DE ASISTEN. DOMICIL. Y QUE NINGUN OT</v>
          </cell>
          <cell r="C10402" t="str">
            <v>00</v>
          </cell>
        </row>
        <row r="10403">
          <cell r="A10403" t="str">
            <v>Z743</v>
          </cell>
          <cell r="B10403" t="str">
            <v>PROBLEMAS RELACIONADOS CON LA NECESIDAD DE SUPERVISION CONTINUA</v>
          </cell>
          <cell r="C10403" t="str">
            <v>00</v>
          </cell>
        </row>
        <row r="10404">
          <cell r="A10404" t="str">
            <v>Z748</v>
          </cell>
          <cell r="B10404" t="str">
            <v>OTROS PROBL. RELACIONADOS CON DEPENDENCIA DEL PRESTADOR DE SERVICIOS</v>
          </cell>
          <cell r="C10404" t="str">
            <v>00</v>
          </cell>
        </row>
        <row r="10405">
          <cell r="A10405" t="str">
            <v>Z749</v>
          </cell>
          <cell r="B10405" t="str">
            <v>PROBLEMA NO ESPECIF. RELACIONADO CON DEPENDENCIA DEL PRESTADOR DE SERV</v>
          </cell>
          <cell r="C10405" t="str">
            <v>00</v>
          </cell>
        </row>
        <row r="10406">
          <cell r="A10406" t="str">
            <v>Z75</v>
          </cell>
          <cell r="B10406" t="str">
            <v>PROBL. RELACION. CON FACILIDADES DE ATENCION MEDICA U OTROS SERVICIOS</v>
          </cell>
          <cell r="C10406" t="str">
            <v>00</v>
          </cell>
        </row>
        <row r="10407">
          <cell r="A10407" t="str">
            <v>Z750</v>
          </cell>
          <cell r="B10407" t="str">
            <v>PROBLEMAS RELACIONADOS CON SERVICIO MEDICO NO DISPONIBLE EN EL DOMICIL</v>
          </cell>
          <cell r="C10407" t="str">
            <v>00</v>
          </cell>
        </row>
        <row r="10408">
          <cell r="A10408" t="str">
            <v>Z751</v>
          </cell>
          <cell r="B10408" t="str">
            <v>PROBL. RELACION. CON PERSONA ESPERANDO ADMISION EN UNA INSTITUCION APR</v>
          </cell>
          <cell r="C10408" t="str">
            <v>00</v>
          </cell>
        </row>
        <row r="10409">
          <cell r="A10409" t="str">
            <v>Z752</v>
          </cell>
          <cell r="B10409" t="str">
            <v>PROBL. RELACION. CON PERSONA EN OTRO PERIODO DE ESPERA PARA INVESTIGAC</v>
          </cell>
          <cell r="C10409" t="str">
            <v>00</v>
          </cell>
        </row>
        <row r="10410">
          <cell r="A10410" t="str">
            <v>Z753</v>
          </cell>
          <cell r="B10410" t="str">
            <v>PROBL. RELACION. CON ATENCION DE SALUD NO DISPONIBLE O INACCESIBLE</v>
          </cell>
          <cell r="C10410" t="str">
            <v>00</v>
          </cell>
        </row>
        <row r="10411">
          <cell r="A10411" t="str">
            <v>Z754</v>
          </cell>
          <cell r="B10411" t="str">
            <v>PROBL. RELACION. CON OTROS SERVICIOS ASISTENCIALES NO DISPON. O INACCE</v>
          </cell>
          <cell r="C10411" t="str">
            <v>00</v>
          </cell>
        </row>
        <row r="10412">
          <cell r="A10412" t="str">
            <v>Z755</v>
          </cell>
          <cell r="B10412" t="str">
            <v>PROBL. RELACION. CON LA ATENCION DURANTE VACACIONES DE LA FAMILIA</v>
          </cell>
          <cell r="C10412" t="str">
            <v>00</v>
          </cell>
        </row>
        <row r="10413">
          <cell r="A10413" t="str">
            <v>Z758</v>
          </cell>
          <cell r="B10413" t="str">
            <v>OTROS PROBLEMAS RELACIONADOS CON SERVICIO MEDICOS Y DE SALUD</v>
          </cell>
          <cell r="C10413" t="str">
            <v>00</v>
          </cell>
        </row>
        <row r="10414">
          <cell r="A10414" t="str">
            <v>Z759</v>
          </cell>
          <cell r="B10414" t="str">
            <v>PROBLEMAS NO ESPECIFICADOS RELACIONADOS CON SERVICIOS MEDICOS Y DE SAL</v>
          </cell>
          <cell r="C10414" t="str">
            <v>00</v>
          </cell>
        </row>
        <row r="10415">
          <cell r="A10415" t="str">
            <v>Z76</v>
          </cell>
          <cell r="B10415" t="str">
            <v>PERSONA EN CONTACTO CON LOS SERVICIOS DE SALUD POR OTRAS CIRCUNSTANCIA</v>
          </cell>
          <cell r="C10415" t="str">
            <v>00</v>
          </cell>
        </row>
        <row r="10416">
          <cell r="A10416" t="str">
            <v>Z760</v>
          </cell>
          <cell r="B10416" t="str">
            <v>CONSULTA PARA REPETICION DE RECETA</v>
          </cell>
          <cell r="C10416" t="str">
            <v>00</v>
          </cell>
        </row>
        <row r="10417">
          <cell r="A10417" t="str">
            <v>Z761</v>
          </cell>
          <cell r="B10417" t="str">
            <v>CONSULTA PARA ATENCION Y SUPERVISION DE LA SALUD DEL NIÑO ABANDONADO</v>
          </cell>
          <cell r="C10417" t="str">
            <v>00</v>
          </cell>
        </row>
        <row r="10418">
          <cell r="A10418" t="str">
            <v>Z762</v>
          </cell>
          <cell r="B10418" t="str">
            <v>CONSULTA PARA ATENCION Y SUPERVISION DE LA SALUD DE OTROS NIÑOS O LACT</v>
          </cell>
          <cell r="C10418" t="str">
            <v>00</v>
          </cell>
        </row>
        <row r="10419">
          <cell r="A10419" t="str">
            <v>Z763</v>
          </cell>
          <cell r="B10419" t="str">
            <v>PERSONA SANA QUE ACOMPAÑA AL ENFERMO</v>
          </cell>
          <cell r="C10419" t="str">
            <v>00</v>
          </cell>
        </row>
        <row r="10420">
          <cell r="A10420" t="str">
            <v>Z764</v>
          </cell>
          <cell r="B10420" t="str">
            <v>OTRO HUESPED EN SERVICIOS DE SALUD</v>
          </cell>
          <cell r="C10420" t="str">
            <v>00</v>
          </cell>
        </row>
        <row r="10421">
          <cell r="A10421" t="str">
            <v>Z765</v>
          </cell>
          <cell r="B10421" t="str">
            <v>PERSONA QUE CONSULTA CON SIMULACION CONSCIENTE (SIMULADOR)</v>
          </cell>
          <cell r="C10421" t="str">
            <v>00</v>
          </cell>
        </row>
        <row r="10422">
          <cell r="A10422" t="str">
            <v>Z768</v>
          </cell>
          <cell r="B10422" t="str">
            <v>PERSONA EN CONTACTO CON LOS SERVICIOS DE SALUD EN OTRAS CIRCUNST. ESPE</v>
          </cell>
          <cell r="C10422" t="str">
            <v>00</v>
          </cell>
        </row>
        <row r="10423">
          <cell r="A10423" t="str">
            <v>Z769</v>
          </cell>
          <cell r="B10423" t="str">
            <v>PERSONA EN CONTACTO CON LOS SERVICIOS DE SALUD EN CIRCUNST. NO ESPECIF</v>
          </cell>
          <cell r="C10423" t="str">
            <v>00</v>
          </cell>
        </row>
        <row r="10424">
          <cell r="A10424" t="str">
            <v>Z80</v>
          </cell>
          <cell r="B10424" t="str">
            <v>HISTORIA FAMILIAR DE TUMOR MALIGNO</v>
          </cell>
          <cell r="C10424" t="str">
            <v>00</v>
          </cell>
        </row>
        <row r="10425">
          <cell r="A10425" t="str">
            <v>Z800</v>
          </cell>
          <cell r="B10425" t="str">
            <v>HISTORIA FAMILIAR DE TUMOR MALIGNO DE ORGANOS DIGESTIVOS</v>
          </cell>
          <cell r="C10425" t="str">
            <v>00</v>
          </cell>
        </row>
        <row r="10426">
          <cell r="A10426" t="str">
            <v>Z801</v>
          </cell>
          <cell r="B10426" t="str">
            <v>HISTORIA FAMILIAR DE TUMOR MALIGNOP DE TRAQUEA, BRONQUIOS Y PULMON</v>
          </cell>
          <cell r="C10426" t="str">
            <v>00</v>
          </cell>
        </row>
        <row r="10427">
          <cell r="A10427" t="str">
            <v>Z802</v>
          </cell>
          <cell r="B10427" t="str">
            <v>HISTORIA FAMILIAR DE TUMOR MALIGNO DE OTROS ORGANOS RESPIRAT. E INTRAT</v>
          </cell>
          <cell r="C10427" t="str">
            <v>00</v>
          </cell>
        </row>
        <row r="10428">
          <cell r="A10428" t="str">
            <v>Z803</v>
          </cell>
          <cell r="B10428" t="str">
            <v>HISTORIA FAMILIAR DE TUMOR DE MAMA</v>
          </cell>
          <cell r="C10428" t="str">
            <v>00</v>
          </cell>
        </row>
        <row r="10429">
          <cell r="A10429" t="str">
            <v>Z804</v>
          </cell>
          <cell r="B10429" t="str">
            <v>HISTORIA FAMILIAR DE TUMOR MALIGNO DE ORGANOS GENITALES</v>
          </cell>
          <cell r="C10429" t="str">
            <v>00</v>
          </cell>
        </row>
        <row r="10430">
          <cell r="A10430" t="str">
            <v>Z805</v>
          </cell>
          <cell r="B10430" t="str">
            <v>HISTORIA FAMILIAR DE TUMOR MALIGNO DE VIAS URINARIAS</v>
          </cell>
          <cell r="C10430" t="str">
            <v>00</v>
          </cell>
        </row>
        <row r="10431">
          <cell r="A10431" t="str">
            <v>Z806</v>
          </cell>
          <cell r="B10431" t="str">
            <v>HISTORIA FAMILIAR DE LEUCEMIA</v>
          </cell>
          <cell r="C10431" t="str">
            <v>00</v>
          </cell>
        </row>
        <row r="10432">
          <cell r="A10432" t="str">
            <v>Z807</v>
          </cell>
          <cell r="B10432" t="str">
            <v>HISTORIA FAMILIAR DE OTROS TUMORES MALIGNOS DEL TEJIDO LINFOIDE, HEM</v>
          </cell>
          <cell r="C10432" t="str">
            <v>00</v>
          </cell>
        </row>
        <row r="10433">
          <cell r="A10433" t="str">
            <v>Z808</v>
          </cell>
          <cell r="B10433" t="str">
            <v>HISTORIA FAMILIAR DE TUMOR MALIGNO DE OTROS ORGANOS O SISTEMAS ESPECIF</v>
          </cell>
          <cell r="C10433" t="str">
            <v>00</v>
          </cell>
        </row>
        <row r="10434">
          <cell r="A10434" t="str">
            <v>Z809</v>
          </cell>
          <cell r="B10434" t="str">
            <v>HISTORIA FAMILIAR DE TUMOR MALIGNO, DE SITIO NO ESPECIFICADO</v>
          </cell>
          <cell r="C10434" t="str">
            <v>00</v>
          </cell>
        </row>
        <row r="10435">
          <cell r="A10435" t="str">
            <v>Z81</v>
          </cell>
          <cell r="B10435" t="str">
            <v>HISTORIA FAMILIAR DE TRASTORNOS MENTALES Y DEL COMPORTAMIENTO</v>
          </cell>
          <cell r="C10435" t="str">
            <v>00</v>
          </cell>
        </row>
        <row r="10436">
          <cell r="A10436" t="str">
            <v>Z810</v>
          </cell>
          <cell r="B10436" t="str">
            <v>HISTORIA FAMILIAR DE RETARDO MENTAL</v>
          </cell>
          <cell r="C10436" t="str">
            <v>00</v>
          </cell>
        </row>
        <row r="10437">
          <cell r="A10437" t="str">
            <v>Z811</v>
          </cell>
          <cell r="B10437" t="str">
            <v>HISTORIA FAMILIAR DE ABUSO DE ALCOHOL</v>
          </cell>
          <cell r="C10437" t="str">
            <v>000</v>
          </cell>
        </row>
        <row r="10438">
          <cell r="A10438" t="str">
            <v>Z812</v>
          </cell>
          <cell r="B10438" t="str">
            <v>HISTORIA FAMILIAR DE ABUSO DEL TABACO</v>
          </cell>
          <cell r="C10438" t="str">
            <v>00</v>
          </cell>
        </row>
        <row r="10439">
          <cell r="A10439" t="str">
            <v>Z813</v>
          </cell>
          <cell r="B10439" t="str">
            <v>HISTORIA FAMILIAR DE ABUSO DE OTRAS SUSTANCIAS PSICOACTIVAS</v>
          </cell>
          <cell r="C10439" t="str">
            <v>00</v>
          </cell>
        </row>
        <row r="10440">
          <cell r="A10440" t="str">
            <v>Z814</v>
          </cell>
          <cell r="B10440" t="str">
            <v>HISTORIA FAMILIAR DE ABUSO DE OTRAS SUSTANCIAS</v>
          </cell>
          <cell r="C10440" t="str">
            <v>00</v>
          </cell>
        </row>
        <row r="10441">
          <cell r="A10441" t="str">
            <v>Z818</v>
          </cell>
          <cell r="B10441" t="str">
            <v>HISTORIA FAMILIAR DE OTROS TRASTORNOS MENTALES Y DEL COMPORTAMIENTO</v>
          </cell>
          <cell r="C10441" t="str">
            <v>00</v>
          </cell>
        </row>
        <row r="10442">
          <cell r="A10442" t="str">
            <v>Z82</v>
          </cell>
          <cell r="B10442" t="str">
            <v>HISTORIA FAMILIAR DE CIERTAS DISCAPACIDADES Y ENFERM. CRONICAS INCAPAC</v>
          </cell>
          <cell r="C10442" t="str">
            <v>00</v>
          </cell>
        </row>
        <row r="10443">
          <cell r="A10443" t="str">
            <v>Z820</v>
          </cell>
          <cell r="B10443" t="str">
            <v>HISTORIA FAMILIAR DE EPILPSIA Y OTRAS ENFERM. DEL SISTEMA NERVIOSO</v>
          </cell>
          <cell r="C10443" t="str">
            <v>00</v>
          </cell>
        </row>
        <row r="10444">
          <cell r="A10444" t="str">
            <v>Z821</v>
          </cell>
          <cell r="B10444" t="str">
            <v>HISTORIA FAMILIAR DE CEGUERA O PERDIDA DE LA VISION</v>
          </cell>
          <cell r="C10444" t="str">
            <v>00</v>
          </cell>
        </row>
        <row r="10445">
          <cell r="A10445" t="str">
            <v>Z822</v>
          </cell>
          <cell r="B10445" t="str">
            <v>HISTORIA FAMILIAR DE SORDERA O PERDIDA DE LA AUDICION</v>
          </cell>
          <cell r="C10445" t="str">
            <v>00</v>
          </cell>
        </row>
        <row r="10446">
          <cell r="A10446" t="str">
            <v>Z823</v>
          </cell>
          <cell r="B10446" t="str">
            <v>HISTORIA FAMILIAR DE APOPLEJIA</v>
          </cell>
          <cell r="C10446" t="str">
            <v>00</v>
          </cell>
        </row>
        <row r="10447">
          <cell r="A10447" t="str">
            <v>Z824</v>
          </cell>
          <cell r="B10447" t="str">
            <v>HISTORIA FAMILIAR DE ENFERMEDAD ISQUEMICA DEL CORAZON Y OTRAS ENF. DEL</v>
          </cell>
          <cell r="C10447" t="str">
            <v>00</v>
          </cell>
        </row>
        <row r="10448">
          <cell r="A10448" t="str">
            <v>Z825</v>
          </cell>
          <cell r="B10448" t="str">
            <v>HISTORIA FAMILIAR DE ASMA Y DE OTRAS ENFERM. CRONICAS DE LAS VIAS RESP</v>
          </cell>
          <cell r="C10448" t="str">
            <v>00</v>
          </cell>
        </row>
        <row r="10449">
          <cell r="A10449" t="str">
            <v>Z826</v>
          </cell>
          <cell r="B10449" t="str">
            <v>HISTORIA FAMILIAR DE ARTRITIS Y OTRAS ENFERM. DEL SISTEMA OSTEMUSC. Y</v>
          </cell>
          <cell r="C10449" t="str">
            <v>00</v>
          </cell>
        </row>
        <row r="10450">
          <cell r="A10450" t="str">
            <v>Z827</v>
          </cell>
          <cell r="B10450" t="str">
            <v>HISTORIA FAMILIAR DE MALFORM. CONG. DEFORM. Y OTRAS ANOMALIAS CROMOSOM</v>
          </cell>
          <cell r="C10450" t="str">
            <v>00</v>
          </cell>
        </row>
        <row r="10451">
          <cell r="A10451" t="str">
            <v>Z828</v>
          </cell>
          <cell r="B10451" t="str">
            <v>HISTORIA FAMILIAR DE OTRAS DISCAPACID. Y ENFERM. CRONICAS INCAPAC. NO</v>
          </cell>
          <cell r="C10451" t="str">
            <v>00</v>
          </cell>
        </row>
        <row r="10452">
          <cell r="A10452" t="str">
            <v>Z83</v>
          </cell>
          <cell r="B10452" t="str">
            <v>HISTORIA FAMILIAR DE OTROS TRASTORNOS ESPECIFICADOS</v>
          </cell>
          <cell r="C10452" t="str">
            <v>00</v>
          </cell>
        </row>
        <row r="10453">
          <cell r="A10453" t="str">
            <v>Z830</v>
          </cell>
          <cell r="B10453" t="str">
            <v>HISTORIA FAMILIAR DE INFECCION POR EL VIRUS DE LA INMUNODEF. HUMANA (V</v>
          </cell>
          <cell r="C10453" t="str">
            <v>00</v>
          </cell>
        </row>
        <row r="10454">
          <cell r="A10454" t="str">
            <v>Z831</v>
          </cell>
          <cell r="B10454" t="str">
            <v>HISTORIA FAMILIAR DE OTRAS ENFERM. INFECCIOSAS Y PARASITARIAS</v>
          </cell>
          <cell r="C10454" t="str">
            <v>00</v>
          </cell>
        </row>
        <row r="10455">
          <cell r="A10455" t="str">
            <v>Z832</v>
          </cell>
          <cell r="B10455" t="str">
            <v>HISTORIA FAMILIAR DE ENFERM. DE LA SANGRE Y DE LOS ORGANOS HEMTOPOY</v>
          </cell>
          <cell r="C10455" t="str">
            <v>00</v>
          </cell>
        </row>
        <row r="10456">
          <cell r="A10456" t="str">
            <v>Z833</v>
          </cell>
          <cell r="B10456" t="str">
            <v>HISTORIA FAMILIAR DE DIABETES MELLITUS</v>
          </cell>
          <cell r="C10456" t="str">
            <v>00</v>
          </cell>
        </row>
        <row r="10457">
          <cell r="A10457" t="str">
            <v>Z834</v>
          </cell>
          <cell r="B10457" t="str">
            <v>HISTORIA FAMILIAR DE OTRAS ENFERM. ENDOCRINAS, NUTRIC. Y METABOLICAS</v>
          </cell>
          <cell r="C10457" t="str">
            <v>00</v>
          </cell>
        </row>
        <row r="10458">
          <cell r="A10458" t="str">
            <v>Z835</v>
          </cell>
          <cell r="B10458" t="str">
            <v>HISTORIA FAMILIAR DE TRASTORNOS DE LOS OJOS Y DE LOS OIDOS</v>
          </cell>
          <cell r="C10458" t="str">
            <v>00</v>
          </cell>
        </row>
        <row r="10459">
          <cell r="A10459" t="str">
            <v>Z836</v>
          </cell>
          <cell r="B10459" t="str">
            <v>HISTORIA FAMILIAR DE ENFERMEDADES DEL SISTEMA RESPIRATORIO</v>
          </cell>
          <cell r="C10459" t="str">
            <v>00</v>
          </cell>
        </row>
        <row r="10460">
          <cell r="A10460" t="str">
            <v>Z837</v>
          </cell>
          <cell r="B10460" t="str">
            <v>HISTORIA FAMILIAR DE ENFERMEDADES DEL SISTEMA DIGESTIVO</v>
          </cell>
          <cell r="C10460" t="str">
            <v>00</v>
          </cell>
        </row>
        <row r="10461">
          <cell r="A10461" t="str">
            <v>Z84</v>
          </cell>
          <cell r="B10461" t="str">
            <v>HISTORIA FAMILIAR DE OTRAS AFECCIONES</v>
          </cell>
          <cell r="C10461" t="str">
            <v>00</v>
          </cell>
        </row>
        <row r="10462">
          <cell r="A10462" t="str">
            <v>Z840</v>
          </cell>
          <cell r="B10462" t="str">
            <v>HISTORIA FAMILIAR DE ENFERM. DE LA PIEL Y DEL TEJIDO SUBCUTANEO</v>
          </cell>
          <cell r="C10462" t="str">
            <v>00</v>
          </cell>
        </row>
        <row r="10463">
          <cell r="A10463" t="str">
            <v>Z841</v>
          </cell>
          <cell r="B10463" t="str">
            <v>HISTORIA FAMILIAR DE TRASTORNOS DEL RIÑON Y DEL URETER</v>
          </cell>
          <cell r="C10463" t="str">
            <v>00</v>
          </cell>
        </row>
        <row r="10464">
          <cell r="A10464" t="str">
            <v>Z842</v>
          </cell>
          <cell r="B10464" t="str">
            <v>HISTORIA FAMILIAR DE OTRAS ENFERMEDADES DEL SISTEMA GENITOURINARIO</v>
          </cell>
          <cell r="C10464" t="str">
            <v>00</v>
          </cell>
        </row>
        <row r="10465">
          <cell r="A10465" t="str">
            <v>Z843</v>
          </cell>
          <cell r="B10465" t="str">
            <v>HISTORIA FAMILIAR DE CONSANGUINIDAD</v>
          </cell>
          <cell r="C10465" t="str">
            <v>00</v>
          </cell>
        </row>
        <row r="10466">
          <cell r="A10466" t="str">
            <v>Z848</v>
          </cell>
          <cell r="B10466" t="str">
            <v>HISTORIA FAMILIAR DE OTRAS AFECCIONES ESPECIFICADAS</v>
          </cell>
          <cell r="C10466" t="str">
            <v>00</v>
          </cell>
        </row>
        <row r="10467">
          <cell r="A10467" t="str">
            <v>Z85</v>
          </cell>
          <cell r="B10467" t="str">
            <v>HISTORIA PERSONAL DE TUMOR MALIGNO</v>
          </cell>
          <cell r="C10467" t="str">
            <v>00</v>
          </cell>
        </row>
        <row r="10468">
          <cell r="A10468" t="str">
            <v>Z850</v>
          </cell>
          <cell r="B10468" t="str">
            <v>HISTORIA PERSONAL DE TUMOR MALIGNO DE ORGANOS DIGESTIVOS</v>
          </cell>
          <cell r="C10468" t="str">
            <v>00</v>
          </cell>
        </row>
        <row r="10469">
          <cell r="A10469" t="str">
            <v>Z851</v>
          </cell>
          <cell r="B10469" t="str">
            <v>HISTORIA PERSONAL DE TUMOR MALIGNO DE TRAQUEA, BRONQUIOS Y PULMON</v>
          </cell>
          <cell r="C10469" t="str">
            <v>00</v>
          </cell>
        </row>
        <row r="10470">
          <cell r="A10470" t="str">
            <v>Z852</v>
          </cell>
          <cell r="B10470" t="str">
            <v>HISTORIA PERSONAL DE TUMOR MALIGNO DE OTROS ORGANOS RESPIRATORIOS E IN</v>
          </cell>
          <cell r="C10470" t="str">
            <v>00</v>
          </cell>
        </row>
        <row r="10471">
          <cell r="A10471" t="str">
            <v>Z853</v>
          </cell>
          <cell r="B10471" t="str">
            <v>HISTORIA PERSONAL DE TUMOR MALIGNO DE MAMA</v>
          </cell>
          <cell r="C10471" t="str">
            <v>00</v>
          </cell>
        </row>
        <row r="10472">
          <cell r="A10472" t="str">
            <v>Z854</v>
          </cell>
          <cell r="B10472" t="str">
            <v>HISTORIA PERSONAL DE TUMOR MALIGNO DE ORGANOS GENITALES</v>
          </cell>
          <cell r="C10472" t="str">
            <v>00</v>
          </cell>
        </row>
        <row r="10473">
          <cell r="A10473" t="str">
            <v>Z855</v>
          </cell>
          <cell r="B10473" t="str">
            <v>HISTORIA PERSONAL DE TUMOR MALIGNO DE VIAS URINARIAS</v>
          </cell>
          <cell r="C10473" t="str">
            <v>00</v>
          </cell>
        </row>
        <row r="10474">
          <cell r="A10474" t="str">
            <v>Z856</v>
          </cell>
          <cell r="B10474" t="str">
            <v>HISTORIA PERSONAL DE LEUCEMIA</v>
          </cell>
          <cell r="C10474" t="str">
            <v>00</v>
          </cell>
        </row>
        <row r="10475">
          <cell r="A10475" t="str">
            <v>Z857</v>
          </cell>
          <cell r="B10475" t="str">
            <v>HISTORIA PERSONAL DE OTROS TUMORES MALIGNOS DEL TEJIDO LINFOIDE, HEMAT</v>
          </cell>
          <cell r="C10475" t="str">
            <v>00</v>
          </cell>
        </row>
        <row r="10476">
          <cell r="A10476" t="str">
            <v>Z858</v>
          </cell>
          <cell r="B10476" t="str">
            <v>HISTORIA PERSONAL DE TUMOR MALIGNO DE OTROS ORGANOS Y SISTEMAS</v>
          </cell>
          <cell r="C10476" t="str">
            <v>00</v>
          </cell>
        </row>
        <row r="10477">
          <cell r="A10477" t="str">
            <v>Z859</v>
          </cell>
          <cell r="B10477" t="str">
            <v>HISTORIA PERSONAL DE TUMOR MALIGNO, DE SITIO NO ESPECIFICADO</v>
          </cell>
          <cell r="C10477" t="str">
            <v>00</v>
          </cell>
        </row>
        <row r="10478">
          <cell r="A10478" t="str">
            <v>Z86</v>
          </cell>
          <cell r="B10478" t="str">
            <v>HISTORIA PERSONAL DE ALGUNAS OTRAS ENFERMEDADES</v>
          </cell>
          <cell r="C10478" t="str">
            <v>00</v>
          </cell>
        </row>
        <row r="10479">
          <cell r="A10479" t="str">
            <v>Z860</v>
          </cell>
          <cell r="B10479" t="str">
            <v>HISTORIA PERSONAL DE OTROS TUMORES</v>
          </cell>
          <cell r="C10479" t="str">
            <v>00</v>
          </cell>
        </row>
        <row r="10480">
          <cell r="A10480" t="str">
            <v>Z861</v>
          </cell>
          <cell r="B10480" t="str">
            <v>HISTORIA PERSONAL DE ENFERMEDADES INFECCIOSAS Y PARASITARIAS</v>
          </cell>
          <cell r="C10480" t="str">
            <v>00</v>
          </cell>
        </row>
        <row r="10481">
          <cell r="A10481" t="str">
            <v>Z862</v>
          </cell>
          <cell r="B10481" t="str">
            <v>HISTORIA PERSONAL DE ENFERM. DE LA SANGRE Y DE LOS ORGANOS HEMTPOY</v>
          </cell>
          <cell r="C10481" t="str">
            <v>00</v>
          </cell>
        </row>
        <row r="10482">
          <cell r="A10482" t="str">
            <v>Z863</v>
          </cell>
          <cell r="B10482" t="str">
            <v>HISTORIA PERSONAL DE ENFERM. ENDOCRINAS, NUTRICIONALES Y METABOLICAS</v>
          </cell>
          <cell r="C10482" t="str">
            <v>00</v>
          </cell>
        </row>
        <row r="10483">
          <cell r="A10483" t="str">
            <v>Z864</v>
          </cell>
          <cell r="B10483" t="str">
            <v>HISTORIA PERSONAL DE ABUSO DE SUSTANCIAS PSICOACTIVAS</v>
          </cell>
          <cell r="C10483" t="str">
            <v>00</v>
          </cell>
        </row>
        <row r="10484">
          <cell r="A10484" t="str">
            <v>Z865</v>
          </cell>
          <cell r="B10484" t="str">
            <v>HISTORIA PERSONAL DE OTROS TRASTORNOS MENTALES O DEL COMPORTAMIENTO</v>
          </cell>
          <cell r="C10484" t="str">
            <v>00</v>
          </cell>
        </row>
        <row r="10485">
          <cell r="A10485" t="str">
            <v>Z866</v>
          </cell>
          <cell r="B10485" t="str">
            <v>HISTORIA PERSONAL DE ENFERM. DEL SISTEMA NERVIOSO Y DE LOS ORGAN. DE L</v>
          </cell>
          <cell r="C10485" t="str">
            <v>00</v>
          </cell>
        </row>
        <row r="10486">
          <cell r="A10486" t="str">
            <v>Z867</v>
          </cell>
          <cell r="B10486" t="str">
            <v>HISTORIA PERSONAL DE ENFERMEDADES DEL SISTEMA CIRCULATORIO</v>
          </cell>
          <cell r="C10486" t="str">
            <v>00</v>
          </cell>
        </row>
        <row r="10487">
          <cell r="A10487" t="str">
            <v>Z87</v>
          </cell>
          <cell r="B10487" t="str">
            <v>HISTORIA PERSONAL DE OTRAS ENFERMEDADES Y AFECCIONES</v>
          </cell>
          <cell r="C10487" t="str">
            <v>00</v>
          </cell>
        </row>
        <row r="10488">
          <cell r="A10488" t="str">
            <v>Z870</v>
          </cell>
          <cell r="B10488" t="str">
            <v>HISTORIA PERSONAL DE ENFERMEDADES DEL SISTEMA RESPIRATORIO</v>
          </cell>
          <cell r="C10488" t="str">
            <v>00</v>
          </cell>
        </row>
        <row r="10489">
          <cell r="A10489" t="str">
            <v>Z871</v>
          </cell>
          <cell r="B10489" t="str">
            <v>HISTORIA PERSONAL DE ENFERMEDADES DEL SISTEMA DIGESTIVO</v>
          </cell>
          <cell r="C10489" t="str">
            <v>00</v>
          </cell>
        </row>
        <row r="10490">
          <cell r="A10490" t="str">
            <v>Z872</v>
          </cell>
          <cell r="B10490" t="str">
            <v>HISTORIA PERSONAL DE ENFERMEDADES DE LA PIEL Y DEL TEJIDO SUBCUTANEO</v>
          </cell>
          <cell r="C10490" t="str">
            <v>00</v>
          </cell>
        </row>
        <row r="10491">
          <cell r="A10491" t="str">
            <v>Z873</v>
          </cell>
          <cell r="B10491" t="str">
            <v>HISTORIA PERSONAL DE ENFERM. DEL SISTEMA OSTEOMUSCULAR Y DEL TEJ. CONJ</v>
          </cell>
          <cell r="C10491" t="str">
            <v>00</v>
          </cell>
        </row>
        <row r="10492">
          <cell r="A10492" t="str">
            <v>Z874</v>
          </cell>
          <cell r="B10492" t="str">
            <v>HISTORIA PERSONAL DE ENFERMEDADES DEL SISTEMA GENITOURINARIO</v>
          </cell>
          <cell r="C10492" t="str">
            <v>00</v>
          </cell>
        </row>
        <row r="10493">
          <cell r="A10493" t="str">
            <v>Z875</v>
          </cell>
          <cell r="B10493" t="str">
            <v>HISTORIA PERSONAL DE COMPLICACIONES DEL EMBARAZO, DEL PARTO Y DEL PUER</v>
          </cell>
          <cell r="C10493" t="str">
            <v>00</v>
          </cell>
        </row>
        <row r="10494">
          <cell r="A10494" t="str">
            <v>Z876</v>
          </cell>
          <cell r="B10494" t="str">
            <v>HISTORIA PERSONAL DE CIERTAS AFECCIONES ORIGINADAS EN EL PERIODO PERIN</v>
          </cell>
          <cell r="C10494" t="str">
            <v>00</v>
          </cell>
        </row>
        <row r="10495">
          <cell r="A10495" t="str">
            <v>Z877</v>
          </cell>
          <cell r="B10495" t="str">
            <v>HISTORIA PERSONAL DE MALFORM. CONG. DEFORM. Y ANOMALIAS CROMOSOMICAS</v>
          </cell>
          <cell r="C10495" t="str">
            <v>00</v>
          </cell>
        </row>
        <row r="10496">
          <cell r="A10496" t="str">
            <v>Z878</v>
          </cell>
          <cell r="B10496" t="str">
            <v>HISTORIA PERSONAL DE OTRAS AFECCIONES ESPECIFICADAS</v>
          </cell>
          <cell r="C10496" t="str">
            <v>00</v>
          </cell>
        </row>
        <row r="10497">
          <cell r="A10497" t="str">
            <v>Z88</v>
          </cell>
          <cell r="B10497" t="str">
            <v>HISTORIA PERSONAL DE ALERGIA A DROGAS, MEDICAMENTOS Y SUSTANCIAS BIOLO</v>
          </cell>
          <cell r="C10497" t="str">
            <v>00</v>
          </cell>
        </row>
        <row r="10498">
          <cell r="A10498" t="str">
            <v>Z880</v>
          </cell>
          <cell r="B10498" t="str">
            <v>HISTORIA PERSONAL DE ALERGIA A PENICILINA</v>
          </cell>
          <cell r="C10498" t="str">
            <v>00</v>
          </cell>
        </row>
        <row r="10499">
          <cell r="A10499" t="str">
            <v>Z881</v>
          </cell>
          <cell r="B10499" t="str">
            <v>HISTORIA PERSONAL DE ALERGIA A OTROS AGENTES ANTIBIOTICOS</v>
          </cell>
          <cell r="C10499" t="str">
            <v>00</v>
          </cell>
        </row>
        <row r="10500">
          <cell r="A10500" t="str">
            <v>Z882</v>
          </cell>
          <cell r="B10500" t="str">
            <v>HISTORIA PERSONAL DE ALERGIA A SULFONAMIDAS</v>
          </cell>
          <cell r="C10500" t="str">
            <v>00</v>
          </cell>
        </row>
        <row r="10501">
          <cell r="A10501" t="str">
            <v>Z883</v>
          </cell>
          <cell r="B10501" t="str">
            <v>HISTORIA PERSONAL DE ALERGIA A OTROS AGENTES ANTIINFECCIOSOS</v>
          </cell>
          <cell r="C10501" t="str">
            <v>00</v>
          </cell>
        </row>
        <row r="10502">
          <cell r="A10502" t="str">
            <v>Z884</v>
          </cell>
          <cell r="B10502" t="str">
            <v>HISTORIA PERSONAL DE ALERGIA A AGENTE ANESTESICO</v>
          </cell>
          <cell r="C10502" t="str">
            <v>00</v>
          </cell>
        </row>
        <row r="10503">
          <cell r="A10503" t="str">
            <v>Z885</v>
          </cell>
          <cell r="B10503" t="str">
            <v>HISTORIA PERSONAL DE ALERGIA A AGENTE NARCOTICO</v>
          </cell>
          <cell r="C10503" t="str">
            <v>00</v>
          </cell>
        </row>
        <row r="10504">
          <cell r="A10504" t="str">
            <v>Z886</v>
          </cell>
          <cell r="B10504" t="str">
            <v>HISTORIA PERSONAL DE ALERGIA A AGENTE ANALGESICO</v>
          </cell>
          <cell r="C10504" t="str">
            <v>00</v>
          </cell>
        </row>
        <row r="10505">
          <cell r="A10505" t="str">
            <v>Z887</v>
          </cell>
          <cell r="B10505" t="str">
            <v>HISTORIA PERSONAL DE ALERGIA A  SUERO O VACUNA</v>
          </cell>
          <cell r="C10505" t="str">
            <v>00</v>
          </cell>
        </row>
        <row r="10506">
          <cell r="A10506" t="str">
            <v>Z888</v>
          </cell>
          <cell r="B10506" t="str">
            <v>HISTORIA PERSONAL DE ALERGIA A OTRAS DROGAS, MEDICAM. Y SUSTANC. BIOLO</v>
          </cell>
          <cell r="C10506" t="str">
            <v>00</v>
          </cell>
        </row>
        <row r="10507">
          <cell r="A10507" t="str">
            <v>Z889</v>
          </cell>
          <cell r="B10507" t="str">
            <v>HISTORIA PERSONAL DE ALERGIA A DROGAS, MEDIC. Y SUST. BIOLOG. NO ESPEC</v>
          </cell>
          <cell r="C10507" t="str">
            <v>00</v>
          </cell>
        </row>
        <row r="10508">
          <cell r="A10508" t="str">
            <v>Z89</v>
          </cell>
          <cell r="B10508" t="str">
            <v>AUSENCIA ADQUIRIDA DE MIEMBROS</v>
          </cell>
          <cell r="C10508" t="str">
            <v>00</v>
          </cell>
        </row>
        <row r="10509">
          <cell r="A10509" t="str">
            <v>Z890</v>
          </cell>
          <cell r="B10509" t="str">
            <v>AUSENCIA ADQUIRIDA DE DEDO(S), (INCLUSO EL PUGAR) UNILATERAL</v>
          </cell>
          <cell r="C10509" t="str">
            <v>00</v>
          </cell>
        </row>
        <row r="10510">
          <cell r="A10510" t="str">
            <v>Z891</v>
          </cell>
          <cell r="B10510" t="str">
            <v>AUSENCIA ADQUIRIDA DE MANO Y MUÑECA</v>
          </cell>
          <cell r="C10510" t="str">
            <v>00</v>
          </cell>
        </row>
        <row r="10511">
          <cell r="A10511" t="str">
            <v>Z892</v>
          </cell>
          <cell r="B10511" t="str">
            <v>AUSENCIA ADQUIRIDA DE MIEMBRO SUPERIOR POR ARRIBA DE LA MUÑECA</v>
          </cell>
          <cell r="C10511" t="str">
            <v>00</v>
          </cell>
        </row>
        <row r="10512">
          <cell r="A10512" t="str">
            <v>Z893</v>
          </cell>
          <cell r="B10512" t="str">
            <v>AUSENCIA ADQUIRIDA DE AMBOS MIEMBROS SUPERIORES (CUALQUIER NIVEL)</v>
          </cell>
          <cell r="C10512" t="str">
            <v>00</v>
          </cell>
        </row>
        <row r="10513">
          <cell r="A10513" t="str">
            <v>Z894</v>
          </cell>
          <cell r="B10513" t="str">
            <v>AUSENCIA ADQUIRIDA DE PIE Y TOBILLO</v>
          </cell>
          <cell r="C10513" t="str">
            <v>00</v>
          </cell>
        </row>
        <row r="10514">
          <cell r="A10514" t="str">
            <v>Z895</v>
          </cell>
          <cell r="B10514" t="str">
            <v>AUESNCIA ADQUIRIDA DE PIERNA A NIVEL DE O DEBAJO DE LA RODILLA</v>
          </cell>
          <cell r="C10514" t="str">
            <v>00</v>
          </cell>
        </row>
        <row r="10515">
          <cell r="A10515" t="str">
            <v>Z896</v>
          </cell>
          <cell r="B10515" t="str">
            <v>AUSENCIA ADQUIRIDA DE PIERNA POR ARRIBA DE LA RODILLA</v>
          </cell>
          <cell r="C10515" t="str">
            <v>00</v>
          </cell>
        </row>
        <row r="10516">
          <cell r="A10516" t="str">
            <v>Z897</v>
          </cell>
          <cell r="B10516" t="str">
            <v>AUSENCIA ADQUIRIDA DE AMBOS MIEMBROS INFERIORES (CUALQUIER NIVEL, EXCE</v>
          </cell>
          <cell r="C10516" t="str">
            <v>00</v>
          </cell>
        </row>
        <row r="10517">
          <cell r="A10517" t="str">
            <v>Z898</v>
          </cell>
          <cell r="B10517" t="str">
            <v>AUSENCIA ADQUIRIDA DE MIEMBROS SUPERIORES E INFERIORES (CUALQ. NIVEL)</v>
          </cell>
          <cell r="C10517" t="str">
            <v>00</v>
          </cell>
        </row>
        <row r="10518">
          <cell r="A10518" t="str">
            <v>Z899</v>
          </cell>
          <cell r="B10518" t="str">
            <v>AUSENCIA ADQUIRIDA DE MIEMBROS NO ESPECIFICADOS</v>
          </cell>
          <cell r="C10518" t="str">
            <v>00</v>
          </cell>
        </row>
        <row r="10519">
          <cell r="A10519" t="str">
            <v>Z90</v>
          </cell>
          <cell r="B10519" t="str">
            <v>AUSENCIA ADQUIRIDA DE ORGANOS, NO CLASIFICADA EN OTRA PARTE</v>
          </cell>
          <cell r="C10519" t="str">
            <v>00</v>
          </cell>
        </row>
        <row r="10520">
          <cell r="A10520" t="str">
            <v>Z900</v>
          </cell>
          <cell r="B10520" t="str">
            <v>AUSENCIA ADQUIRIDA DE PARTE DE LA CABEZA Y DEL CUELLO</v>
          </cell>
          <cell r="C10520" t="str">
            <v>00</v>
          </cell>
        </row>
        <row r="10521">
          <cell r="A10521" t="str">
            <v>Z901</v>
          </cell>
          <cell r="B10521" t="str">
            <v>AUSENCIA ADQUIRIDA DE MAMA(S)</v>
          </cell>
          <cell r="C10521" t="str">
            <v>00</v>
          </cell>
        </row>
        <row r="10522">
          <cell r="A10522" t="str">
            <v>Z902</v>
          </cell>
          <cell r="B10522" t="str">
            <v>AUSENCIA ADQUIRIDA (DE PARTE) DEL PULMON</v>
          </cell>
          <cell r="C10522" t="str">
            <v>00</v>
          </cell>
        </row>
        <row r="10523">
          <cell r="A10523" t="str">
            <v>Z903</v>
          </cell>
          <cell r="B10523" t="str">
            <v>AUSENCIA ADQUIRIDA DE PARTE DEL ESTOMAGO</v>
          </cell>
          <cell r="C10523" t="str">
            <v>00</v>
          </cell>
        </row>
        <row r="10524">
          <cell r="A10524" t="str">
            <v>Z904</v>
          </cell>
          <cell r="B10524" t="str">
            <v>AUSENCIA ADQUIRIDA DE OTRAS PARTES DEL TUBO DIGESTIVO</v>
          </cell>
          <cell r="C10524" t="str">
            <v>00</v>
          </cell>
        </row>
        <row r="10525">
          <cell r="A10525" t="str">
            <v>Z905</v>
          </cell>
          <cell r="B10525" t="str">
            <v>AUSENCIA ADQUIRIDA DE RIÑON</v>
          </cell>
          <cell r="C10525" t="str">
            <v>00</v>
          </cell>
        </row>
        <row r="10526">
          <cell r="A10526" t="str">
            <v>Z906</v>
          </cell>
          <cell r="B10526" t="str">
            <v>AUSENCIA ADQUIRIDA DE OTRAS PARTES DE LAS VIAS URINARIAS</v>
          </cell>
          <cell r="C10526" t="str">
            <v>00</v>
          </cell>
        </row>
        <row r="10527">
          <cell r="A10527" t="str">
            <v>Z907</v>
          </cell>
          <cell r="B10527" t="str">
            <v>AUSENCIA ADQUIRIDA DE ORGANO(S) GENITAL(ES)</v>
          </cell>
          <cell r="C10527" t="str">
            <v>00</v>
          </cell>
        </row>
        <row r="10528">
          <cell r="A10528" t="str">
            <v>Z908</v>
          </cell>
          <cell r="B10528" t="str">
            <v>AUSENCIA ADQUIRIDA DE OTROS ORGANOS</v>
          </cell>
          <cell r="C10528" t="str">
            <v>00</v>
          </cell>
        </row>
        <row r="10529">
          <cell r="A10529" t="str">
            <v>Z91</v>
          </cell>
          <cell r="B10529" t="str">
            <v>HISTORIA PERSONAL DE FACTORES DE RIESGO, NO CLASIFICADOS EN OTRA PARTE</v>
          </cell>
          <cell r="C10529" t="str">
            <v>00</v>
          </cell>
        </row>
        <row r="10530">
          <cell r="A10530" t="str">
            <v>Z910</v>
          </cell>
          <cell r="B10530" t="str">
            <v>HISTORIA PERSONAL DE ALERGIA, NO DEBIDA A DROGAS Y A SUSTANCIAS BIOLOG</v>
          </cell>
          <cell r="C10530" t="str">
            <v>00</v>
          </cell>
        </row>
        <row r="10531">
          <cell r="A10531" t="str">
            <v>Z911</v>
          </cell>
          <cell r="B10531" t="str">
            <v>HISTORIA PERSONAL DE INCUMPLIMIENTO DEL REGIMEN O TRATAMIENTO MEDICO</v>
          </cell>
          <cell r="C10531" t="str">
            <v>00</v>
          </cell>
        </row>
        <row r="10532">
          <cell r="A10532" t="str">
            <v>Z912</v>
          </cell>
          <cell r="B10532" t="str">
            <v>HISTORIA PERSONAL DE HIGIENE PERSONAL DEFICIENTE</v>
          </cell>
          <cell r="C10532" t="str">
            <v>00</v>
          </cell>
        </row>
        <row r="10533">
          <cell r="A10533" t="str">
            <v>Z913</v>
          </cell>
          <cell r="B10533" t="str">
            <v>HISTORIA PERSONAL DE CICLO SUEÑO-VIGILIA NO SALUDABLE</v>
          </cell>
          <cell r="C10533" t="str">
            <v>00</v>
          </cell>
        </row>
        <row r="10534">
          <cell r="A10534" t="str">
            <v>Z914</v>
          </cell>
          <cell r="B10534" t="str">
            <v>HISTORIA PERSONAL DE TRAUMA PSICOLOGICO, NO CLASIFICADO EN OTRA PARTE</v>
          </cell>
          <cell r="C10534" t="str">
            <v>00</v>
          </cell>
        </row>
        <row r="10535">
          <cell r="A10535" t="str">
            <v>Z915</v>
          </cell>
          <cell r="B10535" t="str">
            <v>HISTORIA PERSONAL DE LESION AUTOINFLIGIDA INTENCIONALMENTE</v>
          </cell>
          <cell r="C10535" t="str">
            <v>00</v>
          </cell>
        </row>
        <row r="10536">
          <cell r="A10536" t="str">
            <v>Z916</v>
          </cell>
          <cell r="B10536" t="str">
            <v>HISTORIA PERSONAL DE OTRO TRAUMA FISICO</v>
          </cell>
          <cell r="C10536" t="str">
            <v>00</v>
          </cell>
        </row>
        <row r="10537">
          <cell r="A10537" t="str">
            <v>Z918</v>
          </cell>
          <cell r="B10537" t="str">
            <v>HISTORIA PERSONAL DE OTROS FACTORES DE RIESGO, NO CLASIFICADOS EN OTRA</v>
          </cell>
          <cell r="C10537" t="str">
            <v>00</v>
          </cell>
        </row>
        <row r="10538">
          <cell r="A10538" t="str">
            <v>Z92</v>
          </cell>
          <cell r="B10538" t="str">
            <v>HISTORIA PERSONAL DE TRATAMIENTO MEDICO</v>
          </cell>
          <cell r="C10538" t="str">
            <v>00</v>
          </cell>
        </row>
        <row r="10539">
          <cell r="A10539" t="str">
            <v>Z920</v>
          </cell>
          <cell r="B10539" t="str">
            <v>HISTORIA PERSONAL DE ANTICONCEPCION</v>
          </cell>
          <cell r="C10539" t="str">
            <v>00</v>
          </cell>
        </row>
        <row r="10540">
          <cell r="A10540" t="str">
            <v>Z921</v>
          </cell>
          <cell r="B10540" t="str">
            <v>HISTORIA PERSONAL DE USO (PRESENTE) DE ANTICOAGULANTES POR LARGO TIEMP</v>
          </cell>
          <cell r="C10540" t="str">
            <v>00</v>
          </cell>
        </row>
        <row r="10541">
          <cell r="A10541" t="str">
            <v>Z922</v>
          </cell>
          <cell r="B10541" t="str">
            <v>HISTORIA PERSONAL DE USO (PRESENTE) DE OTROS MEDICAM. POR LARGO TIEMPO</v>
          </cell>
          <cell r="C10541" t="str">
            <v>00</v>
          </cell>
        </row>
        <row r="10542">
          <cell r="A10542" t="str">
            <v>Z923</v>
          </cell>
          <cell r="B10542" t="str">
            <v>HISTORIA PERSONAL DE IRRADIACION</v>
          </cell>
          <cell r="C10542" t="str">
            <v>00</v>
          </cell>
        </row>
        <row r="10543">
          <cell r="A10543" t="str">
            <v>Z924</v>
          </cell>
          <cell r="B10543" t="str">
            <v>HISTORIA PERSONAL DE CIRUGIA MAYOR, NO CLASIFICADA EN OTRA PARTE</v>
          </cell>
          <cell r="C10543" t="str">
            <v>00</v>
          </cell>
        </row>
        <row r="10544">
          <cell r="A10544" t="str">
            <v>Z925</v>
          </cell>
          <cell r="B10544" t="str">
            <v>HISTORIA PERSONAL DE MEDIDAS DE REHABILITACION</v>
          </cell>
          <cell r="C10544" t="str">
            <v>00</v>
          </cell>
        </row>
        <row r="10545">
          <cell r="A10545" t="str">
            <v>Z928</v>
          </cell>
          <cell r="B10545" t="str">
            <v>HISTORIA PERSONAL DE OTROS TRATAMIENTOS MEDICOS</v>
          </cell>
          <cell r="C10545" t="str">
            <v>00</v>
          </cell>
        </row>
        <row r="10546">
          <cell r="A10546" t="str">
            <v>Z929</v>
          </cell>
          <cell r="B10546" t="str">
            <v>HISTORIA PERSONAL DE TRATAMIENTO MEDICO NO ESPECIFICADO</v>
          </cell>
          <cell r="C10546" t="str">
            <v>00</v>
          </cell>
        </row>
        <row r="10547">
          <cell r="A10547" t="str">
            <v>Z93</v>
          </cell>
          <cell r="B10547" t="str">
            <v>ABERTURAS ARTIFICIALES</v>
          </cell>
          <cell r="C10547" t="str">
            <v>00</v>
          </cell>
        </row>
        <row r="10548">
          <cell r="A10548" t="str">
            <v>Z930</v>
          </cell>
          <cell r="B10548" t="str">
            <v>TRAQUEOSTOMIA</v>
          </cell>
          <cell r="C10548" t="str">
            <v>00</v>
          </cell>
        </row>
        <row r="10549">
          <cell r="A10549" t="str">
            <v>Z931</v>
          </cell>
          <cell r="B10549" t="str">
            <v>GASTROSTOMIA</v>
          </cell>
          <cell r="C10549" t="str">
            <v>00</v>
          </cell>
        </row>
        <row r="10550">
          <cell r="A10550" t="str">
            <v>Z932</v>
          </cell>
          <cell r="B10550" t="str">
            <v>ILEOSTOMIA</v>
          </cell>
          <cell r="C10550" t="str">
            <v>00</v>
          </cell>
        </row>
        <row r="10551">
          <cell r="A10551" t="str">
            <v>Z933</v>
          </cell>
          <cell r="B10551" t="str">
            <v>COLOSTOMIA</v>
          </cell>
          <cell r="C10551" t="str">
            <v>00</v>
          </cell>
        </row>
        <row r="10552">
          <cell r="A10552" t="str">
            <v>Z934</v>
          </cell>
          <cell r="B10552" t="str">
            <v>OTROS ORIFICIOS ARTIFICIALES DEL TUBO GASTROINTESTINAL</v>
          </cell>
          <cell r="C10552" t="str">
            <v>00</v>
          </cell>
        </row>
        <row r="10553">
          <cell r="A10553" t="str">
            <v>Z935</v>
          </cell>
          <cell r="B10553" t="str">
            <v>CISTOSTOMIA</v>
          </cell>
          <cell r="C10553" t="str">
            <v>00</v>
          </cell>
        </row>
        <row r="10554">
          <cell r="A10554" t="str">
            <v>Z936</v>
          </cell>
          <cell r="B10554" t="str">
            <v>OTROS ORIFICIOS ARTIFICIALES DE LAS VIAS URINARIAS</v>
          </cell>
          <cell r="C10554" t="str">
            <v>00</v>
          </cell>
        </row>
        <row r="10555">
          <cell r="A10555" t="str">
            <v>Z938</v>
          </cell>
          <cell r="B10555" t="str">
            <v>OTRAS ABERTURAS ARTIFICIALES</v>
          </cell>
          <cell r="C10555" t="str">
            <v>00</v>
          </cell>
        </row>
        <row r="10556">
          <cell r="A10556" t="str">
            <v>Z939</v>
          </cell>
          <cell r="B10556" t="str">
            <v>ABERTURA ARTIFICIAL, NO ESPECIFICADA</v>
          </cell>
          <cell r="C10556" t="str">
            <v>00</v>
          </cell>
        </row>
        <row r="10557">
          <cell r="A10557" t="str">
            <v>Z94</v>
          </cell>
          <cell r="B10557" t="str">
            <v>ORGANOS Y TEJIDOS TRASPLANTADOS</v>
          </cell>
          <cell r="C10557" t="str">
            <v>00</v>
          </cell>
        </row>
        <row r="10558">
          <cell r="A10558" t="str">
            <v>Z940</v>
          </cell>
          <cell r="B10558" t="str">
            <v>TRASPLANTE DE RIÑON</v>
          </cell>
          <cell r="C10558" t="str">
            <v>00</v>
          </cell>
        </row>
        <row r="10559">
          <cell r="A10559" t="str">
            <v>Z941</v>
          </cell>
          <cell r="B10559" t="str">
            <v>TRASPLANTE DE CORAZON</v>
          </cell>
          <cell r="C10559" t="str">
            <v>00</v>
          </cell>
        </row>
        <row r="10560">
          <cell r="A10560" t="str">
            <v>Z942</v>
          </cell>
          <cell r="B10560" t="str">
            <v>TRASPLANTE DE PULMON</v>
          </cell>
          <cell r="C10560" t="str">
            <v>00</v>
          </cell>
        </row>
        <row r="10561">
          <cell r="A10561" t="str">
            <v>Z943</v>
          </cell>
          <cell r="B10561" t="str">
            <v>TRASPLANTE DE CORAZON Y PULMONES</v>
          </cell>
          <cell r="C10561" t="str">
            <v>00</v>
          </cell>
        </row>
        <row r="10562">
          <cell r="A10562" t="str">
            <v>Z944</v>
          </cell>
          <cell r="B10562" t="str">
            <v>TRASPLANTE DE HIGADO</v>
          </cell>
          <cell r="C10562" t="str">
            <v>00</v>
          </cell>
        </row>
        <row r="10563">
          <cell r="A10563" t="str">
            <v>Z945</v>
          </cell>
          <cell r="B10563" t="str">
            <v>TRASPLANTE DE PIEL</v>
          </cell>
          <cell r="C10563" t="str">
            <v>00</v>
          </cell>
        </row>
        <row r="10564">
          <cell r="A10564" t="str">
            <v>Z946</v>
          </cell>
          <cell r="B10564" t="str">
            <v>TRASPLANTE DE HUESO</v>
          </cell>
          <cell r="C10564" t="str">
            <v>00</v>
          </cell>
        </row>
        <row r="10565">
          <cell r="A10565" t="str">
            <v>Z947</v>
          </cell>
          <cell r="B10565" t="str">
            <v>TRASPLANTE DE CORNEA</v>
          </cell>
          <cell r="C10565" t="str">
            <v>00</v>
          </cell>
        </row>
        <row r="10566">
          <cell r="A10566" t="str">
            <v>Z948</v>
          </cell>
          <cell r="B10566" t="str">
            <v>OTROS ORGANOS Y TEJIDOS TRASPLANTADOS</v>
          </cell>
          <cell r="C10566" t="str">
            <v>00</v>
          </cell>
        </row>
        <row r="10567">
          <cell r="A10567" t="str">
            <v>Z949</v>
          </cell>
          <cell r="B10567" t="str">
            <v>ORGANO O TEJIDO TRASPLANTADO NO ESPECIFICADO</v>
          </cell>
          <cell r="C10567" t="str">
            <v>00</v>
          </cell>
        </row>
        <row r="10568">
          <cell r="A10568" t="str">
            <v>Z95</v>
          </cell>
          <cell r="B10568" t="str">
            <v>PRESENCIA DE IMPLANTES E INJERTOS CARDIOVASCULARES</v>
          </cell>
          <cell r="C10568" t="str">
            <v>00</v>
          </cell>
        </row>
        <row r="10569">
          <cell r="A10569" t="str">
            <v>Z950</v>
          </cell>
          <cell r="B10569" t="str">
            <v>PRESENCIA DE MARCAPASO CARDIACO</v>
          </cell>
          <cell r="C10569" t="str">
            <v>00</v>
          </cell>
        </row>
        <row r="10570">
          <cell r="A10570" t="str">
            <v>Z951</v>
          </cell>
          <cell r="B10570" t="str">
            <v>PRESENCIA DE DERIVACION AORTOCORONARIA</v>
          </cell>
          <cell r="C10570" t="str">
            <v>00</v>
          </cell>
        </row>
        <row r="10571">
          <cell r="A10571" t="str">
            <v>Z952</v>
          </cell>
          <cell r="B10571" t="str">
            <v>PRESENCIA DE VALVULA CARDIACA PROTESICA</v>
          </cell>
          <cell r="C10571" t="str">
            <v>00</v>
          </cell>
        </row>
        <row r="10572">
          <cell r="A10572" t="str">
            <v>Z953</v>
          </cell>
          <cell r="B10572" t="str">
            <v>PRESENCIA DE VALVULA CARDIACA XENOGENICA</v>
          </cell>
          <cell r="C10572" t="str">
            <v>00</v>
          </cell>
        </row>
        <row r="10573">
          <cell r="A10573" t="str">
            <v>Z954</v>
          </cell>
          <cell r="B10573" t="str">
            <v>PRESENCIA DE OTROS REEMPLAZOS DE VALVULA CARDIACA</v>
          </cell>
          <cell r="C10573" t="str">
            <v>00</v>
          </cell>
        </row>
        <row r="10574">
          <cell r="A10574" t="str">
            <v>Z955</v>
          </cell>
          <cell r="B10574" t="str">
            <v>PRESENCIA DE ANGIOPLASTIA, INJERTO Y PROTESIS CORONARIAS</v>
          </cell>
          <cell r="C10574" t="str">
            <v>00</v>
          </cell>
        </row>
        <row r="10575">
          <cell r="A10575" t="str">
            <v>Z958</v>
          </cell>
          <cell r="B10575" t="str">
            <v>PRESENCIA DE OTROS INJERTOS Y PROTESIS CARDIOVASCULARES</v>
          </cell>
          <cell r="C10575" t="str">
            <v>00</v>
          </cell>
        </row>
        <row r="10576">
          <cell r="A10576" t="str">
            <v>Z959</v>
          </cell>
          <cell r="B10576" t="str">
            <v>PRESENCIA DE INJERTOS E IMPLANTES CARDIOVASCULARES NO ESPECIFICADOS</v>
          </cell>
          <cell r="C10576" t="str">
            <v>00</v>
          </cell>
        </row>
        <row r="10577">
          <cell r="A10577" t="str">
            <v>Z96</v>
          </cell>
          <cell r="B10577" t="str">
            <v>PRESENCIA DE OTROS IMPLANTES FUNCIONALES</v>
          </cell>
          <cell r="C10577" t="str">
            <v>00</v>
          </cell>
        </row>
        <row r="10578">
          <cell r="A10578" t="str">
            <v>Z960</v>
          </cell>
          <cell r="B10578" t="str">
            <v>PRESENCIA DE IMPLANTE UROGENITAL</v>
          </cell>
          <cell r="C10578" t="str">
            <v>00</v>
          </cell>
        </row>
        <row r="10579">
          <cell r="A10579" t="str">
            <v>Z961</v>
          </cell>
          <cell r="B10579" t="str">
            <v>PRESENCIA DE LENTES INTRAOCULARES</v>
          </cell>
          <cell r="C10579" t="str">
            <v>00</v>
          </cell>
        </row>
        <row r="10580">
          <cell r="A10580" t="str">
            <v>Z962</v>
          </cell>
          <cell r="B10580" t="str">
            <v>PRESENCIA DE IMPLANTES OTICOS Y AUDITIVOS</v>
          </cell>
          <cell r="C10580" t="str">
            <v>00</v>
          </cell>
        </row>
        <row r="10581">
          <cell r="A10581" t="str">
            <v>Z963</v>
          </cell>
          <cell r="B10581" t="str">
            <v>PRESENCIA DE LARINGE ARTIFICIAL</v>
          </cell>
          <cell r="C10581" t="str">
            <v>00</v>
          </cell>
        </row>
        <row r="10582">
          <cell r="A10582" t="str">
            <v>Z964</v>
          </cell>
          <cell r="B10582" t="str">
            <v>PRESENCIA DE IMPLANTES ENDOCRINOS</v>
          </cell>
          <cell r="C10582" t="str">
            <v>00</v>
          </cell>
        </row>
        <row r="10583">
          <cell r="A10583" t="str">
            <v>Z965</v>
          </cell>
          <cell r="B10583" t="str">
            <v>PRESENCIA DE IMPLANTES DE RAIZ DE DIENTE Y DE MANDIBULA</v>
          </cell>
          <cell r="C10583" t="str">
            <v>00</v>
          </cell>
        </row>
        <row r="10584">
          <cell r="A10584" t="str">
            <v>Z966</v>
          </cell>
          <cell r="B10584" t="str">
            <v>PRESENCIA DE IMPLANTE ORTOPEDICO ARTICULAR</v>
          </cell>
          <cell r="C10584" t="str">
            <v>00</v>
          </cell>
        </row>
        <row r="10585">
          <cell r="A10585" t="str">
            <v>Z967</v>
          </cell>
          <cell r="B10585" t="str">
            <v>PRESENCIA DE OTROS IMPLANTES DE TENDONES Y HUESO</v>
          </cell>
          <cell r="C10585" t="str">
            <v>00</v>
          </cell>
        </row>
        <row r="10586">
          <cell r="A10586" t="str">
            <v>Z968</v>
          </cell>
          <cell r="B10586" t="str">
            <v>PRESENCIA DE OTROS IMPLANTES FUNCIONALES ESPECIFICADOS</v>
          </cell>
          <cell r="C10586" t="str">
            <v>00</v>
          </cell>
        </row>
        <row r="10587">
          <cell r="A10587" t="str">
            <v>Z969</v>
          </cell>
          <cell r="B10587" t="str">
            <v>PRESENCIA DE IMPLANTES FUNCIONALES NO ESPECIFICADOS</v>
          </cell>
          <cell r="C10587" t="str">
            <v>00</v>
          </cell>
        </row>
        <row r="10588">
          <cell r="A10588" t="str">
            <v>Z97</v>
          </cell>
          <cell r="B10588" t="str">
            <v>PRESENCIA DE OTROS DISPOSITIVOS</v>
          </cell>
          <cell r="C10588" t="str">
            <v>00</v>
          </cell>
        </row>
        <row r="10589">
          <cell r="A10589" t="str">
            <v>Z970</v>
          </cell>
          <cell r="B10589" t="str">
            <v>PRESENCIA DE OJO ARTIFICIAL</v>
          </cell>
          <cell r="C10589" t="str">
            <v>00</v>
          </cell>
        </row>
        <row r="10590">
          <cell r="A10590" t="str">
            <v>Z971</v>
          </cell>
          <cell r="B10590" t="str">
            <v>PRESENCIA DE MIEMBRO ARTIFICIAL (COMPLETO) (PARCIAL)</v>
          </cell>
          <cell r="C10590" t="str">
            <v>00</v>
          </cell>
        </row>
        <row r="10591">
          <cell r="A10591" t="str">
            <v>Z972</v>
          </cell>
          <cell r="B10591" t="str">
            <v>PRESENCIA DE DISPOSITIVO PROTESICO DENTAL (COMPLETO) (PARCIAL)</v>
          </cell>
          <cell r="C10591" t="str">
            <v>00</v>
          </cell>
        </row>
        <row r="10592">
          <cell r="A10592" t="str">
            <v>Z973</v>
          </cell>
          <cell r="B10592" t="str">
            <v>PRESENCIA DE ANTEOJOS Y LENTES DE CONTACTO</v>
          </cell>
          <cell r="C10592" t="str">
            <v>00</v>
          </cell>
        </row>
        <row r="10593">
          <cell r="A10593" t="str">
            <v>Z974</v>
          </cell>
          <cell r="B10593" t="str">
            <v>PRESENCIA DE AUDIFONO EXTERNO</v>
          </cell>
          <cell r="C10593" t="str">
            <v>00</v>
          </cell>
        </row>
        <row r="10594">
          <cell r="A10594" t="str">
            <v>Z975</v>
          </cell>
          <cell r="B10594" t="str">
            <v>PRESENCIA DE DISPOSITIVO ANTICONCEPTIVO (INTRAUTERINO)</v>
          </cell>
          <cell r="C10594" t="str">
            <v>00</v>
          </cell>
        </row>
        <row r="10595">
          <cell r="A10595" t="str">
            <v>Z978</v>
          </cell>
          <cell r="B10595" t="str">
            <v>PRESENCIA DE OTRO DISPOSITIVO ESPECIFICADOS</v>
          </cell>
          <cell r="C10595" t="str">
            <v>00</v>
          </cell>
        </row>
        <row r="10596">
          <cell r="A10596" t="str">
            <v>Z98</v>
          </cell>
          <cell r="B10596" t="str">
            <v>OTROS ESTADOS POSTQUIRURGICOS</v>
          </cell>
          <cell r="C10596" t="str">
            <v>00</v>
          </cell>
        </row>
        <row r="10597">
          <cell r="A10597" t="str">
            <v>Z980</v>
          </cell>
          <cell r="B10597" t="str">
            <v>ESTADO DE DERIVACION INTESTINAL O ANASTOMOSIS</v>
          </cell>
          <cell r="C10597" t="str">
            <v>00</v>
          </cell>
        </row>
        <row r="10598">
          <cell r="A10598" t="str">
            <v>Z981</v>
          </cell>
          <cell r="B10598" t="str">
            <v>ESTADO DE ARTRODESIS</v>
          </cell>
          <cell r="C10598" t="str">
            <v>00</v>
          </cell>
        </row>
        <row r="10599">
          <cell r="A10599" t="str">
            <v>Z982</v>
          </cell>
          <cell r="B10599" t="str">
            <v>PRESENCIA DE DISPOSITIVO PARA DRENAJE DE LIQUIDO CEFALORRAQUIDEO</v>
          </cell>
          <cell r="C10599" t="str">
            <v>00</v>
          </cell>
        </row>
        <row r="10600">
          <cell r="A10600" t="str">
            <v>Z988</v>
          </cell>
          <cell r="B10600" t="str">
            <v>OTROS ESTADOS POSTQUIRUGICOS ESPECIFICADOS</v>
          </cell>
          <cell r="C10600" t="str">
            <v>00</v>
          </cell>
        </row>
        <row r="10601">
          <cell r="A10601" t="str">
            <v>Z99</v>
          </cell>
          <cell r="B10601" t="str">
            <v>DEPENDENCIA DE MAQUINAS Y DISPOSITIVOS CAPACITANTES, NO CLASIF. EN OTR</v>
          </cell>
          <cell r="C10601" t="str">
            <v>00</v>
          </cell>
        </row>
        <row r="10602">
          <cell r="A10602" t="str">
            <v>Z990</v>
          </cell>
          <cell r="B10602" t="str">
            <v>DEPENDENCIA DE ASPIRADOR</v>
          </cell>
          <cell r="C10602" t="str">
            <v>00</v>
          </cell>
        </row>
        <row r="10603">
          <cell r="A10603" t="str">
            <v>Z991</v>
          </cell>
          <cell r="B10603" t="str">
            <v>DEPENDENCIA DE RESPIRADOR</v>
          </cell>
          <cell r="C10603" t="str">
            <v>00</v>
          </cell>
        </row>
        <row r="10604">
          <cell r="A10604" t="str">
            <v>Z992</v>
          </cell>
          <cell r="B10604" t="str">
            <v>DEPENDENCIA DE DIALISIS RENAL</v>
          </cell>
          <cell r="C10604" t="str">
            <v>00</v>
          </cell>
        </row>
        <row r="10605">
          <cell r="A10605" t="str">
            <v>Z993</v>
          </cell>
          <cell r="B10605" t="str">
            <v>DEPENDENCIA DE SILLA DE RUEDAS</v>
          </cell>
          <cell r="C10605" t="str">
            <v>00</v>
          </cell>
        </row>
        <row r="10606">
          <cell r="A10606" t="str">
            <v>Z998</v>
          </cell>
          <cell r="B10606" t="str">
            <v>DEPENDENCIA DE OTRAS MAQUINAS Y DISPOSITIVOS CAPACITANTES</v>
          </cell>
          <cell r="C10606" t="str">
            <v>00</v>
          </cell>
        </row>
        <row r="10607">
          <cell r="A10607" t="str">
            <v>Z999</v>
          </cell>
          <cell r="B10607" t="str">
            <v>DEPENDENCIA DE MAQUINA Y DISPOSITIVOS CAPACITANTE, NO ESPECIFICADA</v>
          </cell>
          <cell r="C10607" t="str">
            <v>00</v>
          </cell>
        </row>
      </sheetData>
      <sheetData sheetId="1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183"/>
      <sheetName val="Hoja1"/>
    </sheetNames>
    <sheetDataSet>
      <sheetData sheetId="0"/>
      <sheetData sheetId="1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183"/>
      <sheetName val="Hoja1"/>
    </sheetNames>
    <sheetDataSet>
      <sheetData sheetId="0"/>
      <sheetData sheetId="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defabr05"/>
    </sheetNames>
    <sheetDataSet>
      <sheetData sheetId="0">
        <row r="1">
          <cell r="A1" t="str">
            <v>CODIGO</v>
          </cell>
          <cell r="B1" t="str">
            <v>CAUSA</v>
          </cell>
          <cell r="C1" t="str">
            <v>dx103</v>
          </cell>
        </row>
        <row r="2">
          <cell r="A2" t="str">
            <v>A00</v>
          </cell>
          <cell r="B2" t="str">
            <v>COLERA</v>
          </cell>
          <cell r="C2" t="str">
            <v>002</v>
          </cell>
        </row>
        <row r="3">
          <cell r="A3" t="str">
            <v>A000</v>
          </cell>
          <cell r="B3" t="str">
            <v>COLERA CLASICO</v>
          </cell>
          <cell r="C3" t="str">
            <v>001</v>
          </cell>
        </row>
        <row r="4">
          <cell r="A4" t="str">
            <v>A001</v>
          </cell>
          <cell r="B4" t="str">
            <v>COLERA EL TOR</v>
          </cell>
          <cell r="C4" t="str">
            <v>002</v>
          </cell>
        </row>
        <row r="5">
          <cell r="A5" t="str">
            <v>A009</v>
          </cell>
          <cell r="B5" t="str">
            <v>COLERA, NO ESPECIFICADO</v>
          </cell>
          <cell r="C5" t="str">
            <v>002</v>
          </cell>
        </row>
        <row r="6">
          <cell r="A6" t="str">
            <v>A01</v>
          </cell>
          <cell r="B6" t="str">
            <v>FIEBRES TIFOIDEA Y PARATIFOIDEA</v>
          </cell>
          <cell r="C6" t="str">
            <v>004</v>
          </cell>
        </row>
        <row r="7">
          <cell r="A7" t="str">
            <v>A010</v>
          </cell>
          <cell r="B7" t="str">
            <v>FIEBRE TIFOIDEA</v>
          </cell>
          <cell r="C7" t="str">
            <v>003</v>
          </cell>
        </row>
        <row r="8">
          <cell r="A8" t="str">
            <v>A011</v>
          </cell>
          <cell r="B8" t="str">
            <v>FIEBRE PARATIFOIDEA A</v>
          </cell>
          <cell r="C8" t="str">
            <v>004</v>
          </cell>
        </row>
        <row r="9">
          <cell r="A9" t="str">
            <v>A012</v>
          </cell>
          <cell r="B9" t="str">
            <v>FIEBRE PARATIFOIDEA B</v>
          </cell>
          <cell r="C9" t="str">
            <v>003</v>
          </cell>
        </row>
        <row r="10">
          <cell r="A10" t="str">
            <v>A013</v>
          </cell>
          <cell r="B10" t="str">
            <v>FIEBRE PARATIFOIDEA C</v>
          </cell>
          <cell r="C10" t="str">
            <v>004</v>
          </cell>
        </row>
        <row r="11">
          <cell r="A11" t="str">
            <v>A014</v>
          </cell>
          <cell r="B11" t="str">
            <v>FIEBRE PARATIFOIDEA, NO ESPECIFICADA</v>
          </cell>
          <cell r="C11" t="str">
            <v>004</v>
          </cell>
        </row>
        <row r="12">
          <cell r="A12" t="str">
            <v>A02</v>
          </cell>
          <cell r="B12" t="str">
            <v>OTRAS INFECCIONES DEBIDAS A SALMONELLA</v>
          </cell>
          <cell r="C12" t="str">
            <v>004</v>
          </cell>
        </row>
        <row r="13">
          <cell r="A13" t="str">
            <v>A020</v>
          </cell>
          <cell r="B13" t="str">
            <v>ENTERITIS DEBIDA A SALMONELLA</v>
          </cell>
          <cell r="C13" t="str">
            <v>004</v>
          </cell>
        </row>
        <row r="14">
          <cell r="A14" t="str">
            <v>A021</v>
          </cell>
          <cell r="B14" t="str">
            <v>SEPTICEMIA DEBIDA A SALMONELLA</v>
          </cell>
          <cell r="C14" t="str">
            <v>004</v>
          </cell>
        </row>
        <row r="15">
          <cell r="A15" t="str">
            <v>A022</v>
          </cell>
          <cell r="B15" t="str">
            <v>INFECCIONES LOCALIZADAS DEBIDAS A SALMONELLA</v>
          </cell>
          <cell r="C15" t="str">
            <v>004</v>
          </cell>
        </row>
        <row r="16">
          <cell r="A16" t="str">
            <v>A028</v>
          </cell>
          <cell r="B16" t="str">
            <v>OTRAS INFECCIONES ESPECIFICADAS COMO DEBIDAS A SALMONELLA</v>
          </cell>
          <cell r="C16" t="str">
            <v>004</v>
          </cell>
        </row>
        <row r="17">
          <cell r="A17" t="str">
            <v>A029</v>
          </cell>
          <cell r="B17" t="str">
            <v>INFECCION DEBIDA A SALMONELLA, NO ESPECIFICADA</v>
          </cell>
          <cell r="C17" t="str">
            <v>004</v>
          </cell>
        </row>
        <row r="18">
          <cell r="A18" t="str">
            <v>A03</v>
          </cell>
          <cell r="B18" t="str">
            <v>SHIGELOSIS</v>
          </cell>
          <cell r="C18" t="str">
            <v>004</v>
          </cell>
        </row>
        <row r="19">
          <cell r="A19" t="str">
            <v>A030</v>
          </cell>
          <cell r="B19" t="str">
            <v>SHIGELOSIS DEBIDA A SHIGELLA DYSENTERIAE</v>
          </cell>
          <cell r="C19" t="str">
            <v>004</v>
          </cell>
        </row>
        <row r="20">
          <cell r="A20" t="str">
            <v>A031</v>
          </cell>
          <cell r="B20" t="str">
            <v>SHIGELOSIS DEBIDA A SHIGELLA FLEXNERI</v>
          </cell>
          <cell r="C20" t="str">
            <v>004</v>
          </cell>
        </row>
        <row r="21">
          <cell r="A21" t="str">
            <v>A032</v>
          </cell>
          <cell r="B21" t="str">
            <v>SHIGELOSIS DEBIDA A SHIGELLA BOYDII</v>
          </cell>
          <cell r="C21" t="str">
            <v>004</v>
          </cell>
        </row>
        <row r="22">
          <cell r="A22" t="str">
            <v>A033</v>
          </cell>
          <cell r="B22" t="str">
            <v>SHIGELOSIS DEBIDA A SHIGELLA SONNEI</v>
          </cell>
          <cell r="C22" t="str">
            <v>004</v>
          </cell>
        </row>
        <row r="23">
          <cell r="A23" t="str">
            <v>A038</v>
          </cell>
          <cell r="B23" t="str">
            <v>OTRAS SHIGELOSIS</v>
          </cell>
          <cell r="C23" t="str">
            <v>004</v>
          </cell>
        </row>
        <row r="24">
          <cell r="A24" t="str">
            <v>A039</v>
          </cell>
          <cell r="B24" t="str">
            <v>SHIGELOSIS DE TIPO NO ESPECIFICADO</v>
          </cell>
          <cell r="C24" t="str">
            <v>004</v>
          </cell>
        </row>
        <row r="25">
          <cell r="A25" t="str">
            <v>A04</v>
          </cell>
          <cell r="B25" t="str">
            <v>OTRAS INFECCIONES INTESTINALES BACTERIANAS</v>
          </cell>
          <cell r="C25" t="str">
            <v>004</v>
          </cell>
        </row>
        <row r="26">
          <cell r="A26" t="str">
            <v>A040</v>
          </cell>
          <cell r="B26" t="str">
            <v>INFECCION DEBIDA A ESCHERICHIA COLI ENTEROPATOGENA</v>
          </cell>
          <cell r="C26" t="str">
            <v>004</v>
          </cell>
        </row>
        <row r="27">
          <cell r="A27" t="str">
            <v>A041</v>
          </cell>
          <cell r="B27" t="str">
            <v>INFECCION DEBIDA A ESCHERICHIA COLI ENTEROTOXIGENA</v>
          </cell>
          <cell r="C27" t="str">
            <v>004</v>
          </cell>
        </row>
        <row r="28">
          <cell r="A28" t="str">
            <v>A042</v>
          </cell>
          <cell r="B28" t="str">
            <v>INFECCION DEBIDA A ESCHERICHIA COLI ENTEROINVASIVA</v>
          </cell>
          <cell r="C28" t="str">
            <v>004</v>
          </cell>
        </row>
        <row r="29">
          <cell r="A29" t="str">
            <v>A043</v>
          </cell>
          <cell r="B29" t="str">
            <v>INFECCION DEBIDA A ESCHERICHIA COLI ENTEROHEMORRAGICA</v>
          </cell>
          <cell r="C29" t="str">
            <v>004</v>
          </cell>
        </row>
        <row r="30">
          <cell r="A30" t="str">
            <v>A044</v>
          </cell>
          <cell r="B30" t="str">
            <v>OTRAS INFECCIONES INTESTINALES DEBIDAS A ESCHERICHIA COLI</v>
          </cell>
          <cell r="C30" t="str">
            <v>004</v>
          </cell>
        </row>
        <row r="31">
          <cell r="A31" t="str">
            <v>A045</v>
          </cell>
          <cell r="B31" t="str">
            <v>ENTERITIS DEBIDA A CAMPYLOBACTER</v>
          </cell>
          <cell r="C31" t="str">
            <v>004</v>
          </cell>
        </row>
        <row r="32">
          <cell r="A32" t="str">
            <v>A046</v>
          </cell>
          <cell r="B32" t="str">
            <v>ENTERITIS DEBIDA A YERSINIA ENTEROCOLITICA</v>
          </cell>
          <cell r="C32" t="str">
            <v>004</v>
          </cell>
        </row>
        <row r="33">
          <cell r="A33" t="str">
            <v>A047</v>
          </cell>
          <cell r="B33" t="str">
            <v>ENTEROCOLITIS DEBIDO A CLOSTRIDIUM DIFFICILE</v>
          </cell>
          <cell r="C33" t="str">
            <v>004</v>
          </cell>
        </row>
        <row r="34">
          <cell r="A34" t="str">
            <v>A048</v>
          </cell>
          <cell r="B34" t="str">
            <v>OTRAS INFECCIONES INTESTINALES BACTERIANAS ESPECIFICADAS</v>
          </cell>
          <cell r="C34" t="str">
            <v>004</v>
          </cell>
        </row>
        <row r="35">
          <cell r="A35" t="str">
            <v>A049</v>
          </cell>
          <cell r="B35" t="str">
            <v>INFECCION INTESTINAL BACTERIANA, NO ESPECIFICADA</v>
          </cell>
          <cell r="C35" t="str">
            <v>004</v>
          </cell>
        </row>
        <row r="36">
          <cell r="A36" t="str">
            <v>A05</v>
          </cell>
          <cell r="B36" t="str">
            <v>OTRAS INTOXICACIONES ALIMENTARIAS BACTERIANAS</v>
          </cell>
          <cell r="C36" t="str">
            <v>004</v>
          </cell>
        </row>
        <row r="37">
          <cell r="A37" t="str">
            <v>A050</v>
          </cell>
          <cell r="B37" t="str">
            <v>INTOXICACION ALIMENTARIA ESTAFILOCOCICA</v>
          </cell>
          <cell r="C37" t="str">
            <v>004</v>
          </cell>
        </row>
        <row r="38">
          <cell r="A38" t="str">
            <v>A051</v>
          </cell>
          <cell r="B38" t="str">
            <v>BOTULISMO</v>
          </cell>
          <cell r="C38" t="str">
            <v>004</v>
          </cell>
        </row>
        <row r="39">
          <cell r="A39" t="str">
            <v>A052</v>
          </cell>
          <cell r="B39" t="str">
            <v>INTOXICACION ALIMENTARIA DEBIDO A CLOSTRIDIUM PERFRINGES</v>
          </cell>
          <cell r="C39" t="str">
            <v>004</v>
          </cell>
        </row>
        <row r="40">
          <cell r="A40" t="str">
            <v>A053</v>
          </cell>
          <cell r="B40" t="str">
            <v>INTOXICACION ALIMENTARIA DEBIDO A VIBRIO PARAHAEMOLYTICUS</v>
          </cell>
          <cell r="C40" t="str">
            <v>004</v>
          </cell>
        </row>
        <row r="41">
          <cell r="A41" t="str">
            <v>A054</v>
          </cell>
          <cell r="B41" t="str">
            <v>INTOXICACION ALIMENTARIA DEBIDO A BACILLUS CEREUS</v>
          </cell>
          <cell r="C41" t="str">
            <v>004</v>
          </cell>
        </row>
        <row r="42">
          <cell r="A42" t="str">
            <v>A058</v>
          </cell>
          <cell r="B42" t="str">
            <v>OTRAS INTOXICACIONES ALIMENTARIAS DEBIDAS A BACTERIAS ESPECIFICADAS</v>
          </cell>
          <cell r="C42" t="str">
            <v>004</v>
          </cell>
        </row>
        <row r="43">
          <cell r="A43" t="str">
            <v>A059</v>
          </cell>
          <cell r="B43" t="str">
            <v>INTOXICACION ALIMENTARIA BACTERIANA, NO ESPECIFICADA</v>
          </cell>
          <cell r="C43" t="str">
            <v>004</v>
          </cell>
        </row>
        <row r="44">
          <cell r="A44" t="str">
            <v>A06</v>
          </cell>
          <cell r="B44" t="str">
            <v>AMEBIASIS</v>
          </cell>
          <cell r="C44" t="str">
            <v>004</v>
          </cell>
        </row>
        <row r="45">
          <cell r="A45" t="str">
            <v>A060</v>
          </cell>
          <cell r="B45" t="str">
            <v>DISENTERIA AMEBIANA AGUDA</v>
          </cell>
          <cell r="C45" t="str">
            <v>004</v>
          </cell>
        </row>
        <row r="46">
          <cell r="A46" t="str">
            <v>A061</v>
          </cell>
          <cell r="B46" t="str">
            <v>AMEBIASIS INTESTINAL CRONICA</v>
          </cell>
          <cell r="C46" t="str">
            <v>004</v>
          </cell>
        </row>
        <row r="47">
          <cell r="A47" t="str">
            <v>A062</v>
          </cell>
          <cell r="B47" t="str">
            <v>COLITIS AMEBIANA NO DISENTERICA</v>
          </cell>
          <cell r="C47" t="str">
            <v>004</v>
          </cell>
        </row>
        <row r="48">
          <cell r="A48" t="str">
            <v>A063</v>
          </cell>
          <cell r="B48" t="str">
            <v>AMEBOMA INTESTINAL</v>
          </cell>
          <cell r="C48" t="str">
            <v>004</v>
          </cell>
        </row>
        <row r="49">
          <cell r="A49" t="str">
            <v>A064</v>
          </cell>
          <cell r="B49" t="str">
            <v>ABSCESO AMEBIANO DEL HIGADO</v>
          </cell>
          <cell r="C49" t="str">
            <v>004</v>
          </cell>
        </row>
        <row r="50">
          <cell r="A50" t="str">
            <v>A065</v>
          </cell>
          <cell r="B50" t="str">
            <v>ABSCESO AMEBIANO DEL PULMON</v>
          </cell>
          <cell r="C50" t="str">
            <v>004</v>
          </cell>
        </row>
        <row r="51">
          <cell r="A51" t="str">
            <v>A066</v>
          </cell>
          <cell r="B51" t="str">
            <v>ABSCESO AMEBIANO DEL CEREBRO</v>
          </cell>
          <cell r="C51" t="str">
            <v>004</v>
          </cell>
        </row>
        <row r="52">
          <cell r="A52" t="str">
            <v>A067</v>
          </cell>
          <cell r="B52" t="str">
            <v>AMEBIASIS CUTANEA</v>
          </cell>
          <cell r="C52" t="str">
            <v>004</v>
          </cell>
        </row>
        <row r="53">
          <cell r="A53" t="str">
            <v>A068</v>
          </cell>
          <cell r="B53" t="str">
            <v>INFECCION AMEBIANA DE OTRAS LOCALIZACIONES</v>
          </cell>
          <cell r="C53" t="str">
            <v>004</v>
          </cell>
        </row>
        <row r="54">
          <cell r="A54" t="str">
            <v>A069</v>
          </cell>
          <cell r="B54" t="str">
            <v>AMEBIASIS, NO ESPECIFICADA</v>
          </cell>
          <cell r="C54" t="str">
            <v>004</v>
          </cell>
        </row>
        <row r="55">
          <cell r="A55" t="str">
            <v>A07</v>
          </cell>
          <cell r="B55" t="str">
            <v>OTRAS ENFERMEDADES INTESTINALES DEBIDAS A PROTOZOARIOS</v>
          </cell>
          <cell r="C55" t="str">
            <v>004</v>
          </cell>
        </row>
        <row r="56">
          <cell r="A56" t="str">
            <v>A070</v>
          </cell>
          <cell r="B56" t="str">
            <v>BALANTIDIASIS</v>
          </cell>
          <cell r="C56" t="str">
            <v>004</v>
          </cell>
        </row>
        <row r="57">
          <cell r="A57" t="str">
            <v>A071</v>
          </cell>
          <cell r="B57" t="str">
            <v>GIARDIASIS (LAMBLIASIS)</v>
          </cell>
          <cell r="C57" t="str">
            <v>004</v>
          </cell>
        </row>
        <row r="58">
          <cell r="A58" t="str">
            <v>A072</v>
          </cell>
          <cell r="B58" t="str">
            <v>CRIPTOSPORIDIOSIS</v>
          </cell>
          <cell r="C58" t="str">
            <v>004</v>
          </cell>
        </row>
        <row r="59">
          <cell r="A59" t="str">
            <v>A073</v>
          </cell>
          <cell r="B59" t="str">
            <v>ISOSPORIASIS</v>
          </cell>
          <cell r="C59" t="str">
            <v>004</v>
          </cell>
        </row>
        <row r="60">
          <cell r="A60" t="str">
            <v>A078</v>
          </cell>
          <cell r="B60" t="str">
            <v>OTRAS ENFERMEDADES INTESTINALES ESPECIFICADAS DEBIDAS A PROTOZOARIOS</v>
          </cell>
          <cell r="C60" t="str">
            <v>004</v>
          </cell>
        </row>
        <row r="61">
          <cell r="A61" t="str">
            <v>A079</v>
          </cell>
          <cell r="B61" t="str">
            <v>ENFERMEDAD INTESTINAL DEBIDO A PROTOZOARIOS, NO ESPECIFICADA</v>
          </cell>
          <cell r="C61" t="str">
            <v>004</v>
          </cell>
        </row>
        <row r="62">
          <cell r="A62" t="str">
            <v>A08</v>
          </cell>
          <cell r="B62" t="str">
            <v>INFECCIONES INTESTINALES DEBIDAS A VIRUS Y OTROS ORGANISM. ESPECIFICOS</v>
          </cell>
          <cell r="C62" t="str">
            <v>004</v>
          </cell>
        </row>
        <row r="63">
          <cell r="A63" t="str">
            <v>A080</v>
          </cell>
          <cell r="B63" t="str">
            <v>ENTERITIS DEBIDA A ROTAVIRUS</v>
          </cell>
          <cell r="C63" t="str">
            <v>004</v>
          </cell>
        </row>
        <row r="64">
          <cell r="A64" t="str">
            <v>A081</v>
          </cell>
          <cell r="B64" t="str">
            <v>GASTROENTEROPATIA AGUDA DEBIDA AL AGENTE DE NORWALK</v>
          </cell>
          <cell r="C64" t="str">
            <v>004</v>
          </cell>
        </row>
        <row r="65">
          <cell r="A65" t="str">
            <v>A082</v>
          </cell>
          <cell r="B65" t="str">
            <v>ENTERITIS DEBIDA A ADENOVIRUS</v>
          </cell>
          <cell r="C65" t="str">
            <v>004</v>
          </cell>
        </row>
        <row r="66">
          <cell r="A66" t="str">
            <v>A083</v>
          </cell>
          <cell r="B66" t="str">
            <v>OTRAS ENTERITIS VIRALES</v>
          </cell>
          <cell r="C66" t="str">
            <v>004</v>
          </cell>
        </row>
        <row r="67">
          <cell r="A67" t="str">
            <v>A084</v>
          </cell>
          <cell r="B67" t="str">
            <v>INFECCION INTESTINAL VIRAL, SIN OTRA ESPECIFICACION</v>
          </cell>
          <cell r="C67" t="str">
            <v>004</v>
          </cell>
        </row>
        <row r="68">
          <cell r="A68" t="str">
            <v>A085</v>
          </cell>
          <cell r="B68" t="str">
            <v>OTRAS INFECCIONES INTESTINALES ESPECIFICADAS</v>
          </cell>
          <cell r="C68" t="str">
            <v>004</v>
          </cell>
        </row>
        <row r="69">
          <cell r="A69" t="str">
            <v>A09X</v>
          </cell>
          <cell r="B69" t="str">
            <v>DIARREA Y GASTROENTERITIS DE PRESUNTO ORIGEN INFECCIOSO</v>
          </cell>
          <cell r="C69" t="str">
            <v>003</v>
          </cell>
        </row>
        <row r="70">
          <cell r="A70" t="str">
            <v>A122</v>
          </cell>
          <cell r="B70" t="str">
            <v>TULAREMIA PULMONAR</v>
          </cell>
          <cell r="C70" t="str">
            <v>025</v>
          </cell>
        </row>
        <row r="71">
          <cell r="A71" t="str">
            <v>A15</v>
          </cell>
          <cell r="B71" t="str">
            <v>TUBERCULOSIS RESPIRATORIA, CONFIRMAD.BACTERIOLOGICA E HISTOLOGICAMENTE</v>
          </cell>
          <cell r="C71" t="str">
            <v>005</v>
          </cell>
        </row>
        <row r="72">
          <cell r="A72" t="str">
            <v>A150</v>
          </cell>
          <cell r="B72" t="str">
            <v>TUBERCUL.DEL PULM.CONF.POR HALLAZ.MICRS.DEL BAC.TUB.EN ESP.C/SIN CULT.</v>
          </cell>
          <cell r="C72" t="str">
            <v>005</v>
          </cell>
        </row>
        <row r="73">
          <cell r="A73" t="str">
            <v>A151</v>
          </cell>
          <cell r="B73" t="str">
            <v>TUBERCULOSIS DEL PULMON, CONFIRMADA UNICAMENTE POR CULTIVO</v>
          </cell>
          <cell r="C73" t="str">
            <v>005</v>
          </cell>
        </row>
        <row r="74">
          <cell r="A74" t="str">
            <v>A152</v>
          </cell>
          <cell r="B74" t="str">
            <v>TUBERCULOSIS DEL PULMON, CONFIRMADA HISTOLOGICAMENTE</v>
          </cell>
          <cell r="C74" t="str">
            <v>005</v>
          </cell>
        </row>
        <row r="75">
          <cell r="A75" t="str">
            <v>A153</v>
          </cell>
          <cell r="B75" t="str">
            <v>TUBERCULOSIS DEL PULMON,CONFIRMADA POR MEDIOS NO ESPECIFICADOS</v>
          </cell>
          <cell r="C75" t="str">
            <v>005</v>
          </cell>
        </row>
        <row r="76">
          <cell r="A76" t="str">
            <v>A154</v>
          </cell>
          <cell r="B76" t="str">
            <v>TUB.DE GLANGLIOS LINFAT.INTRATORAC.CONF.BACATERIOLOG.E HISTOLOGICAMENT</v>
          </cell>
          <cell r="C76" t="str">
            <v>005</v>
          </cell>
        </row>
        <row r="77">
          <cell r="A77" t="str">
            <v>A155</v>
          </cell>
          <cell r="B77" t="str">
            <v>TUB.DE LARINGE,TRAQ.Y BRONQ.CONFIRMADA BACTERIOLOG.E HISTOLOGICAMENTE</v>
          </cell>
          <cell r="C77" t="str">
            <v>005</v>
          </cell>
        </row>
        <row r="78">
          <cell r="A78" t="str">
            <v>A156</v>
          </cell>
          <cell r="B78" t="str">
            <v>PLEURESIA TUBERCULOSA,CONFIRMAD.BACTERIOLOGICA E HISTOLOGICAMENTE</v>
          </cell>
          <cell r="C78" t="str">
            <v>005</v>
          </cell>
        </row>
        <row r="79">
          <cell r="A79" t="str">
            <v>A157</v>
          </cell>
          <cell r="B79" t="str">
            <v>TUBERCULOSIS RESP.PRIM.CONFIRM.BACTERIOLOGICA E HISTOLOGICAMENTE</v>
          </cell>
          <cell r="C79" t="str">
            <v>005</v>
          </cell>
        </row>
        <row r="80">
          <cell r="A80" t="str">
            <v>A158</v>
          </cell>
          <cell r="B80" t="str">
            <v>OTRAS TUBERC.RESP.CONFIRMADAS BACTERIOLOGICA E HISTOLOGICAMENTE</v>
          </cell>
          <cell r="C80" t="str">
            <v>005</v>
          </cell>
        </row>
        <row r="81">
          <cell r="A81" t="str">
            <v>A159</v>
          </cell>
          <cell r="B81" t="str">
            <v>TUBERC.RESP.NO ESPECIF.CONF.BACTERIOLOGICA E HISTOLOGICAMENTE</v>
          </cell>
          <cell r="C81" t="str">
            <v>005</v>
          </cell>
        </row>
        <row r="82">
          <cell r="A82" t="str">
            <v>A16</v>
          </cell>
          <cell r="B82" t="str">
            <v>TUBERCULOS.RESP.NO CONFIRMADA BACTERIOLOGICA E HISTOLOGICAMENTE</v>
          </cell>
          <cell r="C82" t="str">
            <v>005</v>
          </cell>
        </row>
        <row r="83">
          <cell r="A83" t="str">
            <v>A160</v>
          </cell>
          <cell r="B83" t="str">
            <v>TUBERCULOSIS DEL PULMON CON EXAM.BACTERIOLOG.E HISTOLOGIC.NEGATIVO</v>
          </cell>
          <cell r="C83" t="str">
            <v>005</v>
          </cell>
        </row>
        <row r="84">
          <cell r="A84" t="str">
            <v>A161</v>
          </cell>
          <cell r="B84" t="str">
            <v>TUBERCULOSIS DE PULMON,SIN EXAMEN BACTERIOLOGICO E HISTOLOGICO</v>
          </cell>
          <cell r="C84" t="str">
            <v>005</v>
          </cell>
        </row>
        <row r="85">
          <cell r="A85" t="str">
            <v>A162</v>
          </cell>
          <cell r="B85" t="str">
            <v>TUBERCULOSIS DE PULMON, SIN MENC.DE CONF.BACTERIOLOGICA E HISTOLOGICA</v>
          </cell>
          <cell r="C85" t="str">
            <v>005</v>
          </cell>
        </row>
        <row r="86">
          <cell r="A86" t="str">
            <v>A163</v>
          </cell>
          <cell r="B86" t="str">
            <v>TUBERC.DE GANG.LINF.INTRAT.SIN MENC.DE CONF.BACTERILOGICA O HISTOLOGIC</v>
          </cell>
          <cell r="C86" t="str">
            <v>005</v>
          </cell>
        </row>
        <row r="87">
          <cell r="A87" t="str">
            <v>A164</v>
          </cell>
          <cell r="B87" t="str">
            <v>TUBERC.DE LARING.TRAQ.BRONQ.SIN MENC.DE CONF. BACTERIOLOG.E HISTOLOGIC</v>
          </cell>
          <cell r="C87" t="str">
            <v>005</v>
          </cell>
        </row>
        <row r="88">
          <cell r="A88" t="str">
            <v>A165</v>
          </cell>
          <cell r="B88" t="str">
            <v>PLEURESIA TUBERC.SIN MENCION DE CONF. BACTERIOLOGICA O HISTOLOGICA</v>
          </cell>
          <cell r="C88" t="str">
            <v>005</v>
          </cell>
        </row>
        <row r="89">
          <cell r="A89" t="str">
            <v>A167</v>
          </cell>
          <cell r="B89" t="str">
            <v>TUBERBUL.RESP.PRIMAR.SIN MENC.DE CONFIRM. BACTERIOLOGICA O HISTOLOGICA</v>
          </cell>
          <cell r="C89" t="str">
            <v>005</v>
          </cell>
        </row>
        <row r="90">
          <cell r="A90" t="str">
            <v>A168</v>
          </cell>
          <cell r="B90" t="str">
            <v>OTRAS TUBERCULOSIS RESPIRATORIAS, SIN MENCION DE CONFIRMACION</v>
          </cell>
          <cell r="C90" t="str">
            <v>005</v>
          </cell>
        </row>
        <row r="91">
          <cell r="A91" t="str">
            <v>A169</v>
          </cell>
          <cell r="B91" t="str">
            <v>TUBERCULOS.RESP.NO ESPEC.SIN MENC.DE CONFIRM.BACTERIOLOG.O HISTOLOGICA</v>
          </cell>
          <cell r="C91" t="str">
            <v>005</v>
          </cell>
        </row>
        <row r="92">
          <cell r="A92" t="str">
            <v>A17</v>
          </cell>
          <cell r="B92" t="str">
            <v>TUBERCULOSIS DEL SISTEMA NERVIOSO</v>
          </cell>
          <cell r="C92" t="str">
            <v>006</v>
          </cell>
        </row>
        <row r="93">
          <cell r="A93" t="str">
            <v>A170</v>
          </cell>
          <cell r="B93" t="str">
            <v>MENINGITIS TUBERCULOSA</v>
          </cell>
          <cell r="C93" t="str">
            <v>006</v>
          </cell>
        </row>
        <row r="94">
          <cell r="A94" t="str">
            <v>A171</v>
          </cell>
          <cell r="B94" t="str">
            <v>TUBERCULOMA MENINGEO</v>
          </cell>
          <cell r="C94" t="str">
            <v>006</v>
          </cell>
        </row>
        <row r="95">
          <cell r="A95" t="str">
            <v>A178</v>
          </cell>
          <cell r="B95" t="str">
            <v>OTRAS TUBERCULOSIS DEL SISTEMA NERVIOSO</v>
          </cell>
          <cell r="C95" t="str">
            <v>006</v>
          </cell>
        </row>
        <row r="96">
          <cell r="A96" t="str">
            <v>A179</v>
          </cell>
          <cell r="B96" t="str">
            <v>TUBERCULOSIS DEL SISTEMA NERVIOSO, NO ESPECIFICADA</v>
          </cell>
          <cell r="C96" t="str">
            <v>006</v>
          </cell>
        </row>
        <row r="97">
          <cell r="A97" t="str">
            <v>A18</v>
          </cell>
          <cell r="B97" t="str">
            <v>TUBERCULOSIS DE OTROS ORGANOS</v>
          </cell>
          <cell r="C97" t="str">
            <v>006</v>
          </cell>
        </row>
        <row r="98">
          <cell r="A98" t="str">
            <v>A180</v>
          </cell>
          <cell r="B98" t="str">
            <v>TUBERCULOSIS DE HUESOS Y ARTICULACIONES</v>
          </cell>
          <cell r="C98" t="str">
            <v>006</v>
          </cell>
        </row>
        <row r="99">
          <cell r="A99" t="str">
            <v>A181</v>
          </cell>
          <cell r="B99" t="str">
            <v>TUBERCULOSIS DEL APARATO GENITOURINARIO</v>
          </cell>
          <cell r="C99" t="str">
            <v>006</v>
          </cell>
        </row>
        <row r="100">
          <cell r="A100" t="str">
            <v>A182</v>
          </cell>
          <cell r="B100" t="str">
            <v>LINFADENOPATIA PERIFERICA TUBERCULOSA</v>
          </cell>
          <cell r="C100" t="str">
            <v>006</v>
          </cell>
        </row>
        <row r="101">
          <cell r="A101" t="str">
            <v>A183</v>
          </cell>
          <cell r="B101" t="str">
            <v>TUBERCULOSIS DE LOS INTESTINOS, EL PERITONEO Y LOS GANGL.MESENTERICOS</v>
          </cell>
          <cell r="C101" t="str">
            <v>006</v>
          </cell>
        </row>
        <row r="102">
          <cell r="A102" t="str">
            <v>A184</v>
          </cell>
          <cell r="B102" t="str">
            <v>TUBERCULOSIS DE LA PIEL Y EL TEJIDO SUBCUTANEO</v>
          </cell>
          <cell r="C102" t="str">
            <v>006</v>
          </cell>
        </row>
        <row r="103">
          <cell r="A103" t="str">
            <v>A185</v>
          </cell>
          <cell r="B103" t="str">
            <v>TUBERCULOSIS DEL OJO</v>
          </cell>
          <cell r="C103" t="str">
            <v>006</v>
          </cell>
        </row>
        <row r="104">
          <cell r="A104" t="str">
            <v>A186</v>
          </cell>
          <cell r="B104" t="str">
            <v>TUBERCULOSIS DEL OIDO</v>
          </cell>
          <cell r="C104" t="str">
            <v>006</v>
          </cell>
        </row>
        <row r="105">
          <cell r="A105" t="str">
            <v>A187</v>
          </cell>
          <cell r="B105" t="str">
            <v>TUBERCULOSIS DE GLANDULAS SUPRARRENALES</v>
          </cell>
          <cell r="C105" t="str">
            <v>006</v>
          </cell>
        </row>
        <row r="106">
          <cell r="A106" t="str">
            <v>A188</v>
          </cell>
          <cell r="B106" t="str">
            <v>TUBERCULOSIS DE OTROS ORGANOS ESPECIFICADOS</v>
          </cell>
          <cell r="C106" t="str">
            <v>006</v>
          </cell>
        </row>
        <row r="107">
          <cell r="A107" t="str">
            <v>A19</v>
          </cell>
          <cell r="B107" t="str">
            <v>TUBERCULOSIS MILIAR</v>
          </cell>
          <cell r="C107" t="str">
            <v>006</v>
          </cell>
        </row>
        <row r="108">
          <cell r="A108" t="str">
            <v>A190</v>
          </cell>
          <cell r="B108" t="str">
            <v>TUBERCULOSIS MILIAR AGUDA DE UN SOLO SITIO ESPECIFICO</v>
          </cell>
          <cell r="C108" t="str">
            <v>006</v>
          </cell>
        </row>
        <row r="109">
          <cell r="A109" t="str">
            <v>A191</v>
          </cell>
          <cell r="B109" t="str">
            <v>TUBERCULOSIS MILIAR AGUDA DE SITIOS MULTIPLES</v>
          </cell>
          <cell r="C109" t="str">
            <v>006</v>
          </cell>
        </row>
        <row r="110">
          <cell r="A110" t="str">
            <v>A192</v>
          </cell>
          <cell r="B110" t="str">
            <v>TUBERCULOSIS MILIAR AGUDA, NO ESPECIFICADA</v>
          </cell>
          <cell r="C110" t="str">
            <v>006</v>
          </cell>
        </row>
        <row r="111">
          <cell r="A111" t="str">
            <v>A198</v>
          </cell>
          <cell r="B111" t="str">
            <v>OTRAS TUBERCULOSIS MILIARES</v>
          </cell>
          <cell r="C111" t="str">
            <v>006</v>
          </cell>
        </row>
        <row r="112">
          <cell r="A112" t="str">
            <v>A199</v>
          </cell>
          <cell r="B112" t="str">
            <v>TUBERCULOSIS MILIAR, SIN OTRA ESPECIFICACION</v>
          </cell>
          <cell r="C112" t="str">
            <v>006</v>
          </cell>
        </row>
        <row r="113">
          <cell r="A113" t="str">
            <v>A20</v>
          </cell>
          <cell r="B113" t="str">
            <v>PESTE</v>
          </cell>
          <cell r="C113" t="str">
            <v>007</v>
          </cell>
        </row>
        <row r="114">
          <cell r="A114" t="str">
            <v>A200</v>
          </cell>
          <cell r="B114" t="str">
            <v>PESTE BUBONICA</v>
          </cell>
          <cell r="C114" t="str">
            <v>007</v>
          </cell>
        </row>
        <row r="115">
          <cell r="A115" t="str">
            <v>A201</v>
          </cell>
          <cell r="B115" t="str">
            <v>PESTE CELULOCOTANEA</v>
          </cell>
          <cell r="C115" t="str">
            <v>007</v>
          </cell>
        </row>
        <row r="116">
          <cell r="A116" t="str">
            <v>A202</v>
          </cell>
          <cell r="B116" t="str">
            <v>PESTE NEUMONICA</v>
          </cell>
          <cell r="C116" t="str">
            <v>007</v>
          </cell>
        </row>
        <row r="117">
          <cell r="A117" t="str">
            <v>A203</v>
          </cell>
          <cell r="B117" t="str">
            <v>MENINGITIS POR PESTE</v>
          </cell>
          <cell r="C117" t="str">
            <v>007</v>
          </cell>
        </row>
        <row r="118">
          <cell r="A118" t="str">
            <v>A207</v>
          </cell>
          <cell r="B118" t="str">
            <v>PESTE SEPTICEMIA</v>
          </cell>
          <cell r="C118" t="str">
            <v>007</v>
          </cell>
        </row>
        <row r="119">
          <cell r="A119" t="str">
            <v>A208</v>
          </cell>
          <cell r="B119" t="str">
            <v>OTRAS FORMAS DE PESTE</v>
          </cell>
          <cell r="C119" t="str">
            <v>007</v>
          </cell>
        </row>
        <row r="120">
          <cell r="A120" t="str">
            <v>A209</v>
          </cell>
          <cell r="B120" t="str">
            <v>PESTE, NO ESPECIFICADA</v>
          </cell>
          <cell r="C120" t="str">
            <v>007</v>
          </cell>
        </row>
        <row r="121">
          <cell r="A121" t="str">
            <v>A21</v>
          </cell>
          <cell r="B121" t="str">
            <v>TULAREMIA</v>
          </cell>
          <cell r="C121" t="str">
            <v>025</v>
          </cell>
        </row>
        <row r="122">
          <cell r="A122" t="str">
            <v>A210</v>
          </cell>
          <cell r="B122" t="str">
            <v>TULAREMIA ULCEROGLANDULAR</v>
          </cell>
          <cell r="C122" t="str">
            <v>025</v>
          </cell>
        </row>
        <row r="123">
          <cell r="A123" t="str">
            <v>A211</v>
          </cell>
          <cell r="B123" t="str">
            <v>TULAREMIA OCULOGLANDULAR</v>
          </cell>
          <cell r="C123" t="str">
            <v>025</v>
          </cell>
        </row>
        <row r="124">
          <cell r="A124" t="str">
            <v>A213</v>
          </cell>
          <cell r="B124" t="str">
            <v>TULAREMIA GASTROINTESTINAL</v>
          </cell>
          <cell r="C124" t="str">
            <v>025</v>
          </cell>
        </row>
        <row r="125">
          <cell r="A125" t="str">
            <v>A217</v>
          </cell>
          <cell r="B125" t="str">
            <v>TULAREMIA GENERALIZADA</v>
          </cell>
          <cell r="C125" t="str">
            <v>025</v>
          </cell>
        </row>
        <row r="126">
          <cell r="A126" t="str">
            <v>A218</v>
          </cell>
          <cell r="B126" t="str">
            <v>OTRAS FORMAS DE TULAREMIA</v>
          </cell>
          <cell r="C126" t="str">
            <v>025</v>
          </cell>
        </row>
        <row r="127">
          <cell r="A127" t="str">
            <v>A219</v>
          </cell>
          <cell r="B127" t="str">
            <v>TULAREMIA, NO ESPECIFICADA</v>
          </cell>
          <cell r="C127" t="str">
            <v>025</v>
          </cell>
        </row>
        <row r="128">
          <cell r="A128" t="str">
            <v>A22</v>
          </cell>
          <cell r="B128" t="str">
            <v>CARBUNCO (ANTRAX)</v>
          </cell>
          <cell r="C128" t="str">
            <v>025</v>
          </cell>
        </row>
        <row r="129">
          <cell r="A129" t="str">
            <v>A220</v>
          </cell>
          <cell r="B129" t="str">
            <v>CARBUNCO CUTANEO</v>
          </cell>
          <cell r="C129" t="str">
            <v>025</v>
          </cell>
        </row>
        <row r="130">
          <cell r="A130" t="str">
            <v>A221</v>
          </cell>
          <cell r="B130" t="str">
            <v>CARBUNCO PULMONAR</v>
          </cell>
          <cell r="C130" t="str">
            <v>025</v>
          </cell>
        </row>
        <row r="131">
          <cell r="A131" t="str">
            <v>A222</v>
          </cell>
          <cell r="B131" t="str">
            <v>CARBUNCO GASTROINTESTINAL</v>
          </cell>
          <cell r="C131" t="str">
            <v>025</v>
          </cell>
        </row>
        <row r="132">
          <cell r="A132" t="str">
            <v>A227</v>
          </cell>
          <cell r="B132" t="str">
            <v>CARBUNCO SEPTICEMICO</v>
          </cell>
          <cell r="C132" t="str">
            <v>025</v>
          </cell>
        </row>
        <row r="133">
          <cell r="A133" t="str">
            <v>A228</v>
          </cell>
          <cell r="B133" t="str">
            <v>OTRAS FORMAS DE CARBUNCO</v>
          </cell>
          <cell r="C133" t="str">
            <v>025</v>
          </cell>
        </row>
        <row r="134">
          <cell r="A134" t="str">
            <v>A229</v>
          </cell>
          <cell r="B134" t="str">
            <v>CARBUNCO, NO ESPECIFICADO</v>
          </cell>
          <cell r="C134" t="str">
            <v>025</v>
          </cell>
        </row>
        <row r="135">
          <cell r="A135" t="str">
            <v>A23</v>
          </cell>
          <cell r="B135" t="str">
            <v>BRUCELOSIS</v>
          </cell>
          <cell r="C135" t="str">
            <v>025</v>
          </cell>
        </row>
        <row r="136">
          <cell r="A136" t="str">
            <v>A230</v>
          </cell>
          <cell r="B136" t="str">
            <v>BRUCELOSIS DEBIDA A BRUCELLA MELITENSIS</v>
          </cell>
          <cell r="C136" t="str">
            <v>025</v>
          </cell>
        </row>
        <row r="137">
          <cell r="A137" t="str">
            <v>A231</v>
          </cell>
          <cell r="B137" t="str">
            <v>BRUCELOSIS DEBIDA A BRUCELLA ABORTUS</v>
          </cell>
          <cell r="C137" t="str">
            <v>025</v>
          </cell>
        </row>
        <row r="138">
          <cell r="A138" t="str">
            <v>A232</v>
          </cell>
          <cell r="B138" t="str">
            <v>BRUCELOSIS DEBIDA A BRUCELLA SUIS</v>
          </cell>
          <cell r="C138" t="str">
            <v>025</v>
          </cell>
        </row>
        <row r="139">
          <cell r="A139" t="str">
            <v>A233</v>
          </cell>
          <cell r="B139" t="str">
            <v>BRUCELOSIS DEBIDA A BRUCELLO CANIS</v>
          </cell>
          <cell r="C139" t="str">
            <v>025</v>
          </cell>
        </row>
        <row r="140">
          <cell r="A140" t="str">
            <v>A238</v>
          </cell>
          <cell r="B140" t="str">
            <v>OTRAS BRUCELOSIS</v>
          </cell>
          <cell r="C140" t="str">
            <v>025</v>
          </cell>
        </row>
        <row r="141">
          <cell r="A141" t="str">
            <v>A239</v>
          </cell>
          <cell r="B141" t="str">
            <v>BRUCELOSIS, NO ESPECIFICADA</v>
          </cell>
          <cell r="C141" t="str">
            <v>025</v>
          </cell>
        </row>
        <row r="142">
          <cell r="A142" t="str">
            <v>A24</v>
          </cell>
          <cell r="B142" t="str">
            <v>MUERMO Y MELIOIDOSIS</v>
          </cell>
          <cell r="C142" t="str">
            <v>025</v>
          </cell>
        </row>
        <row r="143">
          <cell r="A143" t="str">
            <v>A240</v>
          </cell>
          <cell r="B143" t="str">
            <v>MUERMO</v>
          </cell>
          <cell r="C143" t="str">
            <v>025</v>
          </cell>
        </row>
        <row r="144">
          <cell r="A144" t="str">
            <v>A241</v>
          </cell>
          <cell r="B144" t="str">
            <v>MELIOIDOSIS AGUDA Y FULMINANTE</v>
          </cell>
          <cell r="C144" t="str">
            <v>025</v>
          </cell>
        </row>
        <row r="145">
          <cell r="A145" t="str">
            <v>A242</v>
          </cell>
          <cell r="B145" t="str">
            <v>MELIOIDOSIS SUBAGUDA Y CRONICA</v>
          </cell>
          <cell r="C145" t="str">
            <v>025</v>
          </cell>
        </row>
        <row r="146">
          <cell r="A146" t="str">
            <v>A243</v>
          </cell>
          <cell r="B146" t="str">
            <v>OTRAS MELIOIDOSIS</v>
          </cell>
          <cell r="C146" t="str">
            <v>025</v>
          </cell>
        </row>
        <row r="147">
          <cell r="A147" t="str">
            <v>A244</v>
          </cell>
          <cell r="B147" t="str">
            <v>MELIOIDOSIS, NO ESPECIFICADA</v>
          </cell>
          <cell r="C147" t="str">
            <v>025</v>
          </cell>
        </row>
        <row r="148">
          <cell r="A148" t="str">
            <v>A25</v>
          </cell>
          <cell r="B148" t="str">
            <v>FIEBRES POR MORDEDURA DE RATA</v>
          </cell>
          <cell r="C148" t="str">
            <v>025</v>
          </cell>
        </row>
        <row r="149">
          <cell r="A149" t="str">
            <v>A250</v>
          </cell>
          <cell r="B149" t="str">
            <v>ESPIRILOSIS</v>
          </cell>
          <cell r="C149" t="str">
            <v>025</v>
          </cell>
        </row>
        <row r="150">
          <cell r="A150" t="str">
            <v>A251</v>
          </cell>
          <cell r="B150" t="str">
            <v>ESTREPTOBACILOSIS</v>
          </cell>
          <cell r="C150" t="str">
            <v>025</v>
          </cell>
        </row>
        <row r="151">
          <cell r="A151" t="str">
            <v>A259</v>
          </cell>
          <cell r="B151" t="str">
            <v>FIEBRE POR MORDEDURA DE RATA, NO ESPECIFICADA</v>
          </cell>
          <cell r="C151" t="str">
            <v>025</v>
          </cell>
        </row>
        <row r="152">
          <cell r="A152" t="str">
            <v>A26</v>
          </cell>
          <cell r="B152" t="str">
            <v>ERISIPELOIDE</v>
          </cell>
          <cell r="C152" t="str">
            <v>025</v>
          </cell>
        </row>
        <row r="153">
          <cell r="A153" t="str">
            <v>A260</v>
          </cell>
          <cell r="B153" t="str">
            <v>ERISIPELOIDE CUTANEO</v>
          </cell>
          <cell r="C153" t="str">
            <v>025</v>
          </cell>
        </row>
        <row r="154">
          <cell r="A154" t="str">
            <v>A267</v>
          </cell>
          <cell r="B154" t="str">
            <v>SEPTICEMIA POR ERYSIPELOTHRIX</v>
          </cell>
          <cell r="C154" t="str">
            <v>025</v>
          </cell>
        </row>
        <row r="155">
          <cell r="A155" t="str">
            <v>A268</v>
          </cell>
          <cell r="B155" t="str">
            <v>OTRAS FORMAS DE ERISIPELOIDE</v>
          </cell>
          <cell r="C155" t="str">
            <v>025</v>
          </cell>
        </row>
        <row r="156">
          <cell r="A156" t="str">
            <v>A269</v>
          </cell>
          <cell r="B156" t="str">
            <v>ERISIPELOIDE, NO ESPECIFICADA</v>
          </cell>
          <cell r="C156" t="str">
            <v>025</v>
          </cell>
        </row>
        <row r="157">
          <cell r="A157" t="str">
            <v>A27</v>
          </cell>
          <cell r="B157" t="str">
            <v>LEPTOSPIROSIS</v>
          </cell>
          <cell r="C157" t="str">
            <v>025</v>
          </cell>
        </row>
        <row r="158">
          <cell r="A158" t="str">
            <v>A270</v>
          </cell>
          <cell r="B158" t="str">
            <v>LEPTOSPIROSIS ICTEROHEMORRAGICA</v>
          </cell>
          <cell r="C158" t="str">
            <v>025</v>
          </cell>
        </row>
        <row r="159">
          <cell r="A159" t="str">
            <v>A278</v>
          </cell>
          <cell r="B159" t="str">
            <v>OTRAS FORMAS DE LEPTOSPIROSIS</v>
          </cell>
          <cell r="C159" t="str">
            <v>025</v>
          </cell>
        </row>
        <row r="160">
          <cell r="A160" t="str">
            <v>A279</v>
          </cell>
          <cell r="B160" t="str">
            <v>LEPTOSPIROSIS, NO ESPECIFICADA</v>
          </cell>
          <cell r="C160" t="str">
            <v>025</v>
          </cell>
        </row>
        <row r="161">
          <cell r="A161" t="str">
            <v>A28</v>
          </cell>
          <cell r="B161" t="str">
            <v>OTRAS ENF.ZOONOTICAS BACTERIANAS,NO CLASIFICADAS EN OTRA PARTE</v>
          </cell>
          <cell r="C161" t="str">
            <v>025</v>
          </cell>
        </row>
        <row r="162">
          <cell r="A162" t="str">
            <v>A280</v>
          </cell>
          <cell r="B162" t="str">
            <v>PASTEURILOSIS</v>
          </cell>
          <cell r="C162" t="str">
            <v>025</v>
          </cell>
        </row>
        <row r="163">
          <cell r="A163" t="str">
            <v>A281</v>
          </cell>
          <cell r="B163" t="str">
            <v>ENFERMEDAD POR RASGUÑO DE GATO</v>
          </cell>
          <cell r="C163" t="str">
            <v>025</v>
          </cell>
        </row>
        <row r="164">
          <cell r="A164" t="str">
            <v>A282</v>
          </cell>
          <cell r="B164" t="str">
            <v>YERSINIOSIS EXTRAINTESTINAL</v>
          </cell>
          <cell r="C164" t="str">
            <v>025</v>
          </cell>
        </row>
        <row r="165">
          <cell r="A165" t="str">
            <v>A288</v>
          </cell>
          <cell r="B165" t="str">
            <v>OTRAS ENFERM.ZOONOTICAS BACTER.ESPECIF.NO CLASIFICADAS EN OTRA PARTE</v>
          </cell>
          <cell r="C165" t="str">
            <v>025</v>
          </cell>
        </row>
        <row r="166">
          <cell r="A166" t="str">
            <v>A289</v>
          </cell>
          <cell r="B166" t="str">
            <v>ENFERMEDAD ZOONOTICA BACTERIANA, SIN OTRA ESPECIFICACION</v>
          </cell>
          <cell r="C166" t="str">
            <v>025</v>
          </cell>
        </row>
        <row r="167">
          <cell r="A167" t="str">
            <v>A30</v>
          </cell>
          <cell r="B167" t="str">
            <v>LEPRA (ENFERMEDAD DE HANSEN)</v>
          </cell>
          <cell r="C167" t="str">
            <v>025</v>
          </cell>
        </row>
        <row r="168">
          <cell r="A168" t="str">
            <v>A300</v>
          </cell>
          <cell r="B168" t="str">
            <v>LEPRA INDETERMINADA</v>
          </cell>
          <cell r="C168" t="str">
            <v>025</v>
          </cell>
        </row>
        <row r="169">
          <cell r="A169" t="str">
            <v>A301</v>
          </cell>
          <cell r="B169" t="str">
            <v>LEPRA TUBERCULOIDE</v>
          </cell>
          <cell r="C169" t="str">
            <v>025</v>
          </cell>
        </row>
        <row r="170">
          <cell r="A170" t="str">
            <v>A302</v>
          </cell>
          <cell r="B170" t="str">
            <v>LEPRA TUBERCULOIDE LIMITROFE</v>
          </cell>
          <cell r="C170" t="str">
            <v>025</v>
          </cell>
        </row>
        <row r="171">
          <cell r="A171" t="str">
            <v>A303</v>
          </cell>
          <cell r="B171" t="str">
            <v>LEPRA LIMITROFE</v>
          </cell>
          <cell r="C171" t="str">
            <v>025</v>
          </cell>
        </row>
        <row r="172">
          <cell r="A172" t="str">
            <v>A304</v>
          </cell>
          <cell r="B172" t="str">
            <v>LEPRA LEPROMATOSA LIMITROFE</v>
          </cell>
          <cell r="C172" t="str">
            <v>025</v>
          </cell>
        </row>
        <row r="173">
          <cell r="A173" t="str">
            <v>A305</v>
          </cell>
          <cell r="B173" t="str">
            <v>LEPRA LEPROMATOSA</v>
          </cell>
          <cell r="C173" t="str">
            <v>025</v>
          </cell>
        </row>
        <row r="174">
          <cell r="A174" t="str">
            <v>A308</v>
          </cell>
          <cell r="B174" t="str">
            <v>OTRAS FORMAS DE LEPRA</v>
          </cell>
          <cell r="C174" t="str">
            <v>025</v>
          </cell>
        </row>
        <row r="175">
          <cell r="A175" t="str">
            <v>A309</v>
          </cell>
          <cell r="B175" t="str">
            <v>LEPRA, NO ESPECIFICADA</v>
          </cell>
          <cell r="C175" t="str">
            <v>025</v>
          </cell>
        </row>
        <row r="176">
          <cell r="A176" t="str">
            <v>A31</v>
          </cell>
          <cell r="B176" t="str">
            <v>INFECCIONES DEBIDAS A OTRAS MICOBACTERIAS</v>
          </cell>
          <cell r="C176" t="str">
            <v>025</v>
          </cell>
        </row>
        <row r="177">
          <cell r="A177" t="str">
            <v>A310</v>
          </cell>
          <cell r="B177" t="str">
            <v>INFECCIONES POR MICOBACTERIAS PULMONARES</v>
          </cell>
          <cell r="C177" t="str">
            <v>025</v>
          </cell>
        </row>
        <row r="178">
          <cell r="A178" t="str">
            <v>A311</v>
          </cell>
          <cell r="B178" t="str">
            <v>INFECCION CUTANEA POR MICOBACTERIAS</v>
          </cell>
          <cell r="C178" t="str">
            <v>025</v>
          </cell>
        </row>
        <row r="179">
          <cell r="A179" t="str">
            <v>A318</v>
          </cell>
          <cell r="B179" t="str">
            <v xml:space="preserve"> OTRAS INFECCIONES POR MICOBACTERIAS</v>
          </cell>
          <cell r="C179" t="str">
            <v>025</v>
          </cell>
        </row>
        <row r="180">
          <cell r="A180" t="str">
            <v>A319</v>
          </cell>
          <cell r="B180" t="str">
            <v>INFECCION POR MICOBACTERIA, NO ESPECIFICADA</v>
          </cell>
          <cell r="C180" t="str">
            <v>025</v>
          </cell>
        </row>
        <row r="181">
          <cell r="A181" t="str">
            <v>A32</v>
          </cell>
          <cell r="B181" t="str">
            <v>LISTERIOSIS</v>
          </cell>
          <cell r="C181" t="str">
            <v>025</v>
          </cell>
        </row>
        <row r="182">
          <cell r="A182" t="str">
            <v>A320</v>
          </cell>
          <cell r="B182" t="str">
            <v>LISTERIOSIS CUTANEA</v>
          </cell>
          <cell r="C182" t="str">
            <v>025</v>
          </cell>
        </row>
        <row r="183">
          <cell r="A183" t="str">
            <v>A321</v>
          </cell>
          <cell r="B183" t="str">
            <v>MENINGITIS Y MENINGOENCEFALITIS LISTERIANA</v>
          </cell>
          <cell r="C183" t="str">
            <v>025</v>
          </cell>
        </row>
        <row r="184">
          <cell r="A184" t="str">
            <v>A327</v>
          </cell>
          <cell r="B184" t="str">
            <v>SEPTICEMIA LISTERIANA</v>
          </cell>
          <cell r="C184" t="str">
            <v>025</v>
          </cell>
        </row>
        <row r="185">
          <cell r="A185" t="str">
            <v>A328</v>
          </cell>
          <cell r="B185" t="str">
            <v>OTRAS FORMAS DE LISTERIOSIS</v>
          </cell>
          <cell r="C185" t="str">
            <v>025</v>
          </cell>
        </row>
        <row r="186">
          <cell r="A186" t="str">
            <v>A329</v>
          </cell>
          <cell r="B186" t="str">
            <v>LISTERIOSIS, NO ESPECIFICADA</v>
          </cell>
          <cell r="C186" t="str">
            <v>025</v>
          </cell>
        </row>
        <row r="187">
          <cell r="A187" t="str">
            <v>A33</v>
          </cell>
          <cell r="B187" t="str">
            <v>TETANOS NEONATAL</v>
          </cell>
          <cell r="C187" t="str">
            <v>008</v>
          </cell>
        </row>
        <row r="188">
          <cell r="A188" t="str">
            <v>A34</v>
          </cell>
          <cell r="B188" t="str">
            <v>TETANOS OBSTETRICOS</v>
          </cell>
          <cell r="C188" t="str">
            <v>008</v>
          </cell>
        </row>
        <row r="189">
          <cell r="A189" t="str">
            <v>A35</v>
          </cell>
          <cell r="B189" t="str">
            <v>OTROS TETANOS</v>
          </cell>
          <cell r="C189" t="str">
            <v>008</v>
          </cell>
        </row>
        <row r="190">
          <cell r="A190" t="str">
            <v>A36</v>
          </cell>
          <cell r="B190" t="str">
            <v>DIFTERIA</v>
          </cell>
          <cell r="C190" t="str">
            <v>009</v>
          </cell>
        </row>
        <row r="191">
          <cell r="A191" t="str">
            <v>A360</v>
          </cell>
          <cell r="B191" t="str">
            <v>DIFTERIA FARINGEA</v>
          </cell>
          <cell r="C191" t="str">
            <v>009</v>
          </cell>
        </row>
        <row r="192">
          <cell r="A192" t="str">
            <v>A361</v>
          </cell>
          <cell r="B192" t="str">
            <v>DIFTERIA NASOFARINGEA</v>
          </cell>
          <cell r="C192" t="str">
            <v>009</v>
          </cell>
        </row>
        <row r="193">
          <cell r="A193" t="str">
            <v>A362</v>
          </cell>
          <cell r="B193" t="str">
            <v>DIFTERIA LARINGEA</v>
          </cell>
          <cell r="C193" t="str">
            <v>009</v>
          </cell>
        </row>
        <row r="194">
          <cell r="A194" t="str">
            <v>A363</v>
          </cell>
          <cell r="B194" t="str">
            <v>DIFTERIA CUTANEA</v>
          </cell>
          <cell r="C194" t="str">
            <v>009</v>
          </cell>
        </row>
        <row r="195">
          <cell r="A195" t="str">
            <v>A368</v>
          </cell>
          <cell r="B195" t="str">
            <v>OTRAS DIFTERIAS</v>
          </cell>
          <cell r="C195" t="str">
            <v>009</v>
          </cell>
        </row>
        <row r="196">
          <cell r="A196" t="str">
            <v>A369</v>
          </cell>
          <cell r="B196" t="str">
            <v>DIFTERIA, NO ESPECIFICADA</v>
          </cell>
          <cell r="C196" t="str">
            <v>009</v>
          </cell>
        </row>
        <row r="197">
          <cell r="A197" t="str">
            <v>A37</v>
          </cell>
          <cell r="B197" t="str">
            <v>TOS FERINA (TOS CONVULSIVA)</v>
          </cell>
          <cell r="C197" t="str">
            <v>010</v>
          </cell>
        </row>
        <row r="198">
          <cell r="A198" t="str">
            <v>A370</v>
          </cell>
          <cell r="B198" t="str">
            <v>TOS FERINA DEBIDA A BORDETELLA PERTUSSIS</v>
          </cell>
          <cell r="C198" t="str">
            <v>009</v>
          </cell>
        </row>
        <row r="199">
          <cell r="A199" t="str">
            <v>A371</v>
          </cell>
          <cell r="B199" t="str">
            <v>TOS FERINA DEBIDA A BORDETELLA PARAPERTUSSIS</v>
          </cell>
          <cell r="C199" t="str">
            <v>009</v>
          </cell>
        </row>
        <row r="200">
          <cell r="A200" t="str">
            <v>A378</v>
          </cell>
          <cell r="B200" t="str">
            <v>TOS FERINA DEBIDA A OTRAS ESPECIES DE BORDETELLA</v>
          </cell>
          <cell r="C200" t="str">
            <v>009</v>
          </cell>
        </row>
        <row r="201">
          <cell r="A201" t="str">
            <v>A379</v>
          </cell>
          <cell r="B201" t="str">
            <v>TOS FERINA, NO ESPECIFICADA</v>
          </cell>
          <cell r="C201" t="str">
            <v>009</v>
          </cell>
        </row>
        <row r="202">
          <cell r="A202" t="str">
            <v>A38</v>
          </cell>
          <cell r="B202" t="str">
            <v>ESCARLATINA</v>
          </cell>
          <cell r="C202" t="str">
            <v>025</v>
          </cell>
        </row>
        <row r="203">
          <cell r="A203" t="str">
            <v>A39</v>
          </cell>
          <cell r="B203" t="str">
            <v>INFECCION MENINGOCOCICA</v>
          </cell>
          <cell r="C203" t="str">
            <v>011</v>
          </cell>
        </row>
        <row r="204">
          <cell r="A204" t="str">
            <v>A390</v>
          </cell>
          <cell r="B204" t="str">
            <v>MENINGITIS MENINGOCOCICA</v>
          </cell>
          <cell r="C204" t="str">
            <v>011</v>
          </cell>
        </row>
        <row r="205">
          <cell r="A205" t="str">
            <v>A391</v>
          </cell>
          <cell r="B205" t="str">
            <v>SINDROME DE WATHERHOUSE-FRIDERICHSEN</v>
          </cell>
          <cell r="C205" t="str">
            <v>011</v>
          </cell>
        </row>
        <row r="206">
          <cell r="A206" t="str">
            <v>A392</v>
          </cell>
          <cell r="B206" t="str">
            <v>MENINGOCOCEMIA AGUDA</v>
          </cell>
          <cell r="C206" t="str">
            <v>011</v>
          </cell>
        </row>
        <row r="207">
          <cell r="A207" t="str">
            <v>A393</v>
          </cell>
          <cell r="B207" t="str">
            <v>MENINGOCOCEMIA CRONICA</v>
          </cell>
          <cell r="C207" t="str">
            <v>011</v>
          </cell>
        </row>
        <row r="208">
          <cell r="A208" t="str">
            <v>A394</v>
          </cell>
          <cell r="B208" t="str">
            <v>MENINGOCOCEMIA, NO ESPECIFICADA</v>
          </cell>
          <cell r="C208" t="str">
            <v>011</v>
          </cell>
        </row>
        <row r="209">
          <cell r="A209" t="str">
            <v>A395</v>
          </cell>
          <cell r="B209" t="str">
            <v>ENFERMEDAD CARDIACA, DEBIDA A MENIGOCOCO</v>
          </cell>
          <cell r="C209" t="str">
            <v>011</v>
          </cell>
        </row>
        <row r="210">
          <cell r="A210" t="str">
            <v>A398</v>
          </cell>
          <cell r="B210" t="str">
            <v>OTRAS INFECCIONES MENINGOCOCICAS</v>
          </cell>
          <cell r="C210" t="str">
            <v>011</v>
          </cell>
        </row>
        <row r="211">
          <cell r="A211" t="str">
            <v>A399</v>
          </cell>
          <cell r="B211" t="str">
            <v>INFECCION MENIGOCOCICA, NO ESPECIFICADA</v>
          </cell>
          <cell r="C211" t="str">
            <v>011</v>
          </cell>
        </row>
        <row r="212">
          <cell r="A212" t="str">
            <v>A40</v>
          </cell>
          <cell r="B212" t="str">
            <v>SEPTICEMIA ESTREPTOCOCICA</v>
          </cell>
          <cell r="C212" t="str">
            <v>012</v>
          </cell>
        </row>
        <row r="213">
          <cell r="A213" t="str">
            <v>A400</v>
          </cell>
          <cell r="B213" t="str">
            <v>SEPTICEMIA DEBIDA A ESTREPTOCOCO, GRUPO A</v>
          </cell>
          <cell r="C213" t="str">
            <v>012</v>
          </cell>
        </row>
        <row r="214">
          <cell r="A214" t="str">
            <v>A401</v>
          </cell>
          <cell r="B214" t="str">
            <v>SEPTICEMIA DEBIDA A ESTREPTOCOCO, GRUPO B</v>
          </cell>
          <cell r="C214" t="str">
            <v>012</v>
          </cell>
        </row>
        <row r="215">
          <cell r="A215" t="str">
            <v>A402</v>
          </cell>
          <cell r="B215" t="str">
            <v>SEPTICEMIA DEBIDA A ESTREPTOCOCO, GRUPO D</v>
          </cell>
          <cell r="C215" t="str">
            <v>012</v>
          </cell>
        </row>
        <row r="216">
          <cell r="A216" t="str">
            <v>A403</v>
          </cell>
          <cell r="B216" t="str">
            <v>SEPTICEMIA DEBIDA A STREPTOCOCCUS PNEUMONIAE</v>
          </cell>
          <cell r="C216" t="str">
            <v>012</v>
          </cell>
        </row>
        <row r="217">
          <cell r="A217" t="str">
            <v>A408</v>
          </cell>
          <cell r="B217" t="str">
            <v>OTRAS SEPTICEMIAS ESTREPTOCOCICAS</v>
          </cell>
          <cell r="C217" t="str">
            <v>012</v>
          </cell>
        </row>
        <row r="218">
          <cell r="A218" t="str">
            <v>A409</v>
          </cell>
          <cell r="B218" t="str">
            <v>SEPTICEMIA ESTREPTOCOCICA, NO ESPECIFICADA</v>
          </cell>
          <cell r="C218" t="str">
            <v>012</v>
          </cell>
        </row>
        <row r="219">
          <cell r="A219" t="str">
            <v>A41</v>
          </cell>
          <cell r="B219" t="str">
            <v>OTRAS SEPTICEMIAS</v>
          </cell>
          <cell r="C219" t="str">
            <v>012</v>
          </cell>
        </row>
        <row r="220">
          <cell r="A220" t="str">
            <v>A410</v>
          </cell>
          <cell r="B220" t="str">
            <v>SEPTICEMIA DEBIDA A STAPHYLOCOCCUS AUREUS</v>
          </cell>
          <cell r="C220" t="str">
            <v>012</v>
          </cell>
        </row>
        <row r="221">
          <cell r="A221" t="str">
            <v>A411</v>
          </cell>
          <cell r="B221" t="str">
            <v>SEPTICEMIA DEBIDA A OTRO ESTAFILOCOCO ESPECIFICADO</v>
          </cell>
          <cell r="C221" t="str">
            <v>012</v>
          </cell>
        </row>
        <row r="222">
          <cell r="A222" t="str">
            <v>A412</v>
          </cell>
          <cell r="B222" t="str">
            <v>SEPTICEMIA DEBIDA A ESTAFILOCOCO NO ESPECIFICADA</v>
          </cell>
          <cell r="C222" t="str">
            <v>012</v>
          </cell>
        </row>
        <row r="223">
          <cell r="A223" t="str">
            <v>A413</v>
          </cell>
          <cell r="B223" t="str">
            <v>SEPTICEMIA DEBIDA A HAEMOPHILUS INFLUENZAE</v>
          </cell>
          <cell r="C223" t="str">
            <v>012</v>
          </cell>
        </row>
        <row r="224">
          <cell r="A224" t="str">
            <v>A414</v>
          </cell>
          <cell r="B224" t="str">
            <v>SEPTICEMIA DEBIDA A ANAEROBIOS</v>
          </cell>
          <cell r="C224" t="str">
            <v>012</v>
          </cell>
        </row>
        <row r="225">
          <cell r="A225" t="str">
            <v>A415</v>
          </cell>
          <cell r="B225" t="str">
            <v>SEPTICEMIA DEBIDA A OTROS ORGANISMOS GRAMNEGATIVOS</v>
          </cell>
          <cell r="C225" t="str">
            <v>012</v>
          </cell>
        </row>
        <row r="226">
          <cell r="A226" t="str">
            <v>A418</v>
          </cell>
          <cell r="B226" t="str">
            <v>OTRAS SEPTICEMIA ESPECIFICADAS</v>
          </cell>
          <cell r="C226" t="str">
            <v>012</v>
          </cell>
        </row>
        <row r="227">
          <cell r="A227" t="str">
            <v>A419</v>
          </cell>
          <cell r="B227" t="str">
            <v>SEPTICEMIA, NO ESPECIFICADA</v>
          </cell>
          <cell r="C227" t="str">
            <v>012</v>
          </cell>
        </row>
        <row r="228">
          <cell r="A228" t="str">
            <v>A42</v>
          </cell>
          <cell r="B228" t="str">
            <v>ACTINOMICOSIS</v>
          </cell>
          <cell r="C228" t="str">
            <v>025</v>
          </cell>
        </row>
        <row r="229">
          <cell r="A229" t="str">
            <v>A420</v>
          </cell>
          <cell r="B229" t="str">
            <v>ACTINOMICOSIS PULMONAR</v>
          </cell>
          <cell r="C229" t="str">
            <v>025</v>
          </cell>
        </row>
        <row r="230">
          <cell r="A230" t="str">
            <v>A421</v>
          </cell>
          <cell r="B230" t="str">
            <v>ACTINOMICOSIS ABDOMINAL</v>
          </cell>
          <cell r="C230" t="str">
            <v>025</v>
          </cell>
        </row>
        <row r="231">
          <cell r="A231" t="str">
            <v>A422</v>
          </cell>
          <cell r="B231" t="str">
            <v>ACTINOMICOSIS CERVICOFACIAL</v>
          </cell>
          <cell r="C231" t="str">
            <v>025</v>
          </cell>
        </row>
        <row r="232">
          <cell r="A232" t="str">
            <v>A427</v>
          </cell>
          <cell r="B232" t="str">
            <v>SEPTICEMIA ACTINOMICOTICA</v>
          </cell>
          <cell r="C232" t="str">
            <v>025</v>
          </cell>
        </row>
        <row r="233">
          <cell r="A233" t="str">
            <v>A428</v>
          </cell>
          <cell r="B233" t="str">
            <v>OTRAS FORMAS DE ACTINOMICOSIS</v>
          </cell>
          <cell r="C233" t="str">
            <v>025</v>
          </cell>
        </row>
        <row r="234">
          <cell r="A234" t="str">
            <v>A429</v>
          </cell>
          <cell r="B234" t="str">
            <v>ACTINOMICOSIS, SIN OTRA ESPECIFICACION</v>
          </cell>
          <cell r="C234" t="str">
            <v>025</v>
          </cell>
        </row>
        <row r="235">
          <cell r="A235" t="str">
            <v>A43</v>
          </cell>
          <cell r="B235" t="str">
            <v>NOCARDIOSIS</v>
          </cell>
          <cell r="C235" t="str">
            <v>025</v>
          </cell>
        </row>
        <row r="236">
          <cell r="A236" t="str">
            <v>A430</v>
          </cell>
          <cell r="B236" t="str">
            <v>NOCARDIOSIS PULMONAR</v>
          </cell>
          <cell r="C236" t="str">
            <v>025</v>
          </cell>
        </row>
        <row r="237">
          <cell r="A237" t="str">
            <v>A431</v>
          </cell>
          <cell r="B237" t="str">
            <v>NOCARDIOSIS CUTANEA</v>
          </cell>
          <cell r="C237" t="str">
            <v>025</v>
          </cell>
        </row>
        <row r="238">
          <cell r="A238" t="str">
            <v>A438</v>
          </cell>
          <cell r="B238" t="str">
            <v>OTRA FORMAS DE NOCARDIOSIS</v>
          </cell>
          <cell r="C238" t="str">
            <v>025</v>
          </cell>
        </row>
        <row r="239">
          <cell r="A239" t="str">
            <v>A439</v>
          </cell>
          <cell r="B239" t="str">
            <v>NOCARDIOSIS, NO ESPECIFICADA</v>
          </cell>
          <cell r="C239" t="str">
            <v>025</v>
          </cell>
        </row>
        <row r="240">
          <cell r="A240" t="str">
            <v>A44</v>
          </cell>
          <cell r="B240" t="str">
            <v>BARTONELOSIS</v>
          </cell>
          <cell r="C240" t="str">
            <v>025</v>
          </cell>
        </row>
        <row r="241">
          <cell r="A241" t="str">
            <v>A440</v>
          </cell>
          <cell r="B241" t="str">
            <v>BARTONELOSIS SISTEMICA</v>
          </cell>
          <cell r="C241" t="str">
            <v>025</v>
          </cell>
        </row>
        <row r="242">
          <cell r="A242" t="str">
            <v>A441</v>
          </cell>
          <cell r="B242" t="str">
            <v>BARTONELOSIS CUTANEA Y MUCOCUTANEA</v>
          </cell>
          <cell r="C242" t="str">
            <v>025</v>
          </cell>
        </row>
        <row r="243">
          <cell r="A243" t="str">
            <v>A448</v>
          </cell>
          <cell r="B243" t="str">
            <v>OTRA FORMAS DE BARTONELOSIS</v>
          </cell>
          <cell r="C243" t="str">
            <v>025</v>
          </cell>
        </row>
        <row r="244">
          <cell r="A244" t="str">
            <v>A449</v>
          </cell>
          <cell r="B244" t="str">
            <v>BARTONELOSIS, NO ESPECIFICADA</v>
          </cell>
          <cell r="C244" t="str">
            <v>025</v>
          </cell>
        </row>
        <row r="245">
          <cell r="A245" t="str">
            <v>A46</v>
          </cell>
          <cell r="B245" t="str">
            <v>ERISIPELA</v>
          </cell>
          <cell r="C245" t="str">
            <v>025</v>
          </cell>
        </row>
        <row r="246">
          <cell r="A246" t="str">
            <v>A48</v>
          </cell>
          <cell r="B246" t="str">
            <v>OTRAS ENFERMEDADES BACTERIANAS,NO CLASIFICADAS EN OTRA PARTE</v>
          </cell>
          <cell r="C246" t="str">
            <v>025</v>
          </cell>
        </row>
        <row r="247">
          <cell r="A247" t="str">
            <v>A480</v>
          </cell>
          <cell r="B247" t="str">
            <v>GANGRENA GASEOSA</v>
          </cell>
          <cell r="C247" t="str">
            <v>025</v>
          </cell>
        </row>
        <row r="248">
          <cell r="A248" t="str">
            <v>A481</v>
          </cell>
          <cell r="B248" t="str">
            <v>ENFERMEDAD DE LOS LEGIONARIOS</v>
          </cell>
          <cell r="C248" t="str">
            <v>025</v>
          </cell>
        </row>
        <row r="249">
          <cell r="A249" t="str">
            <v>A482</v>
          </cell>
          <cell r="B249" t="str">
            <v>ENFERMEDAD DE LOS LEGIONARIOS  NO NEUMONICA (FIEBRE DE PONTIAC)</v>
          </cell>
          <cell r="C249" t="str">
            <v>025</v>
          </cell>
        </row>
        <row r="250">
          <cell r="A250" t="str">
            <v>A483</v>
          </cell>
          <cell r="B250" t="str">
            <v>SINDROME DEL CHOQUE TOXICO</v>
          </cell>
          <cell r="C250" t="str">
            <v>025</v>
          </cell>
        </row>
        <row r="251">
          <cell r="A251" t="str">
            <v>A484</v>
          </cell>
          <cell r="B251" t="str">
            <v>FIEBRE PUERPURICA BRASILEÑA</v>
          </cell>
          <cell r="C251" t="str">
            <v>025</v>
          </cell>
        </row>
        <row r="252">
          <cell r="A252" t="str">
            <v>A488</v>
          </cell>
          <cell r="B252" t="str">
            <v>OTRAS ENFERMEDADES BACTERIANAS ESPECIFICADAS</v>
          </cell>
          <cell r="C252" t="str">
            <v>025</v>
          </cell>
        </row>
        <row r="253">
          <cell r="A253" t="str">
            <v>A49</v>
          </cell>
          <cell r="B253" t="str">
            <v>INFECCION BACTERIANA DE SITIO NO ESPECIFICADO</v>
          </cell>
          <cell r="C253" t="str">
            <v>025</v>
          </cell>
        </row>
        <row r="254">
          <cell r="A254" t="str">
            <v>A490</v>
          </cell>
          <cell r="B254" t="str">
            <v>INFECCION ESTAFILOCOCICA, SIN OTRA ESPECIFICACION</v>
          </cell>
          <cell r="C254" t="str">
            <v>025</v>
          </cell>
        </row>
        <row r="255">
          <cell r="A255" t="str">
            <v>A491</v>
          </cell>
          <cell r="B255" t="str">
            <v>INFECCION ESTREPTOCOCIA, SIN OTRA ESPECIFICACION</v>
          </cell>
          <cell r="C255" t="str">
            <v>025</v>
          </cell>
        </row>
        <row r="256">
          <cell r="A256" t="str">
            <v>A492</v>
          </cell>
          <cell r="B256" t="str">
            <v>INFECCION POR HAEMOPHILUS INFLUENZAE, SIN OTRA</v>
          </cell>
          <cell r="C256" t="str">
            <v>025</v>
          </cell>
        </row>
        <row r="257">
          <cell r="A257" t="str">
            <v>A493</v>
          </cell>
          <cell r="B257" t="str">
            <v>INFECCION POR MICOPLASMA, SIN OTRA ESPECIFICACION</v>
          </cell>
          <cell r="C257" t="str">
            <v>025</v>
          </cell>
        </row>
        <row r="258">
          <cell r="A258" t="str">
            <v>A498</v>
          </cell>
          <cell r="B258" t="str">
            <v>OTRAS INFECCIONES BACTERIANAS DE SITIO NO ESPECIFICADO</v>
          </cell>
          <cell r="C258" t="str">
            <v>025</v>
          </cell>
        </row>
        <row r="259">
          <cell r="A259" t="str">
            <v>A499</v>
          </cell>
          <cell r="B259" t="str">
            <v>INFECCION BACTERIANA, NO ESPECIFICADA</v>
          </cell>
          <cell r="C259" t="str">
            <v>025</v>
          </cell>
        </row>
        <row r="260">
          <cell r="A260" t="str">
            <v>A50</v>
          </cell>
          <cell r="B260" t="str">
            <v>SIFILIS CONGENITA</v>
          </cell>
          <cell r="C260" t="str">
            <v>013</v>
          </cell>
        </row>
        <row r="261">
          <cell r="A261" t="str">
            <v>A501</v>
          </cell>
          <cell r="B261" t="str">
            <v>SIFILIS CONGENITA PRECOZ, LATENTE</v>
          </cell>
          <cell r="C261" t="str">
            <v>013</v>
          </cell>
        </row>
        <row r="262">
          <cell r="A262" t="str">
            <v>A502</v>
          </cell>
          <cell r="B262" t="str">
            <v>SIFILIS CONGENITA PRECOZ, SIN OTRA ESPECIFICACION</v>
          </cell>
          <cell r="C262" t="str">
            <v>013</v>
          </cell>
        </row>
        <row r="263">
          <cell r="A263" t="str">
            <v>A503</v>
          </cell>
          <cell r="B263" t="str">
            <v>OCULOPATIA SIFILITICA CONGENITA TARDIA</v>
          </cell>
          <cell r="C263" t="str">
            <v>013</v>
          </cell>
        </row>
        <row r="264">
          <cell r="A264" t="str">
            <v>A504</v>
          </cell>
          <cell r="B264" t="str">
            <v>NEUROSIFILIS CONGENITA TARDIA (NEUROSIFILIS JUVENIL)</v>
          </cell>
          <cell r="C264" t="str">
            <v>013</v>
          </cell>
        </row>
        <row r="265">
          <cell r="A265" t="str">
            <v>A505</v>
          </cell>
          <cell r="B265" t="str">
            <v>OTRAS FORMAS DE SIFILIS CONGENITA TARDIA, SINTOMATICA</v>
          </cell>
          <cell r="C265" t="str">
            <v>013</v>
          </cell>
        </row>
        <row r="266">
          <cell r="A266" t="str">
            <v>A506</v>
          </cell>
          <cell r="B266" t="str">
            <v>SIFILIS CONGENITA TARDIA, LATENTE</v>
          </cell>
          <cell r="C266" t="str">
            <v>013</v>
          </cell>
        </row>
        <row r="267">
          <cell r="A267" t="str">
            <v>A507</v>
          </cell>
          <cell r="B267" t="str">
            <v>SIFILIS CONGENITA TARDIA, SIN OTRA ESPECIFICACION</v>
          </cell>
          <cell r="C267" t="str">
            <v>013</v>
          </cell>
        </row>
        <row r="268">
          <cell r="A268" t="str">
            <v>A509</v>
          </cell>
          <cell r="B268" t="str">
            <v>SIFILIS CONGENITA, SIN OTRA ESPECIFICACION</v>
          </cell>
          <cell r="C268" t="str">
            <v>013</v>
          </cell>
        </row>
        <row r="269">
          <cell r="A269" t="str">
            <v>A51</v>
          </cell>
          <cell r="B269" t="str">
            <v>SIFILIS PRECOZ</v>
          </cell>
          <cell r="C269" t="str">
            <v>013</v>
          </cell>
        </row>
        <row r="270">
          <cell r="A270" t="str">
            <v>A510</v>
          </cell>
          <cell r="B270" t="str">
            <v>SIFILIS GENITAL PRIMARIA</v>
          </cell>
          <cell r="C270" t="str">
            <v>013</v>
          </cell>
        </row>
        <row r="271">
          <cell r="A271" t="str">
            <v>A511</v>
          </cell>
          <cell r="B271" t="str">
            <v>SIFILIOS PRIMARIA ANAL</v>
          </cell>
          <cell r="C271" t="str">
            <v>013</v>
          </cell>
        </row>
        <row r="272">
          <cell r="A272" t="str">
            <v>A512</v>
          </cell>
          <cell r="B272" t="str">
            <v>SIFILIS PRIMARIA EN OTROS SITIOS</v>
          </cell>
          <cell r="C272" t="str">
            <v>013</v>
          </cell>
        </row>
        <row r="273">
          <cell r="A273" t="str">
            <v>A513</v>
          </cell>
          <cell r="B273" t="str">
            <v>SIFILIS SECUNDARIA DE PIEL Y MEMBRANAS MUCOSAS</v>
          </cell>
          <cell r="C273" t="str">
            <v>013</v>
          </cell>
        </row>
        <row r="274">
          <cell r="A274" t="str">
            <v>A514</v>
          </cell>
          <cell r="B274" t="str">
            <v>OTRAS SIFILIS SECUNDARIAS</v>
          </cell>
          <cell r="C274" t="str">
            <v>013</v>
          </cell>
        </row>
        <row r="275">
          <cell r="A275" t="str">
            <v>A515</v>
          </cell>
          <cell r="B275" t="str">
            <v>SIFILIS PRECOZ, LATENTE</v>
          </cell>
          <cell r="C275" t="str">
            <v>013</v>
          </cell>
        </row>
        <row r="276">
          <cell r="A276" t="str">
            <v>A519</v>
          </cell>
          <cell r="B276" t="str">
            <v>SIFILIS PRECOZ, SIN OTRA ESPECIFICACION</v>
          </cell>
          <cell r="C276" t="str">
            <v>013</v>
          </cell>
        </row>
        <row r="277">
          <cell r="A277" t="str">
            <v>A52</v>
          </cell>
          <cell r="B277" t="str">
            <v>SIFILIS TARDIA</v>
          </cell>
          <cell r="C277" t="str">
            <v>013</v>
          </cell>
        </row>
        <row r="278">
          <cell r="A278" t="str">
            <v>A520</v>
          </cell>
          <cell r="B278" t="str">
            <v>SIFILIS CARDIOVASCULAR</v>
          </cell>
          <cell r="C278" t="str">
            <v>013</v>
          </cell>
        </row>
        <row r="279">
          <cell r="A279" t="str">
            <v>A521</v>
          </cell>
          <cell r="B279" t="str">
            <v>NEUROSIFILIS SINTOMATICA</v>
          </cell>
          <cell r="C279" t="str">
            <v>013</v>
          </cell>
        </row>
        <row r="280">
          <cell r="A280" t="str">
            <v>A522</v>
          </cell>
          <cell r="B280" t="str">
            <v>NEUROSIFILIS ASINTOMATICA</v>
          </cell>
          <cell r="C280" t="str">
            <v>013</v>
          </cell>
        </row>
        <row r="281">
          <cell r="A281" t="str">
            <v>A523</v>
          </cell>
          <cell r="B281" t="str">
            <v>NEUROSIFILIS NO ESPECIFICADA</v>
          </cell>
          <cell r="C281" t="str">
            <v>013</v>
          </cell>
        </row>
        <row r="282">
          <cell r="A282" t="str">
            <v>A527</v>
          </cell>
          <cell r="B282" t="str">
            <v>OTRAS SIFILIS TARDIAS SINTOMATICAS</v>
          </cell>
          <cell r="C282" t="str">
            <v>013</v>
          </cell>
        </row>
        <row r="283">
          <cell r="A283" t="str">
            <v>A528</v>
          </cell>
          <cell r="B283" t="str">
            <v>SIFILIS TARDIA, LATENTE</v>
          </cell>
          <cell r="C283" t="str">
            <v>013</v>
          </cell>
        </row>
        <row r="284">
          <cell r="A284" t="str">
            <v>A529</v>
          </cell>
          <cell r="B284" t="str">
            <v>SIFILIS TARDIA, NO ESPECIFICADA</v>
          </cell>
          <cell r="C284" t="str">
            <v>013</v>
          </cell>
        </row>
        <row r="285">
          <cell r="A285" t="str">
            <v>A53</v>
          </cell>
          <cell r="B285" t="str">
            <v>OTRAS SIFILIS Y LAS NO ESPECIFICADAS</v>
          </cell>
          <cell r="C285" t="str">
            <v>013</v>
          </cell>
        </row>
        <row r="286">
          <cell r="A286" t="str">
            <v>A530</v>
          </cell>
          <cell r="B286" t="str">
            <v>SIFILIS LATENTE, NO ESPECIFICADA COMO PRECOZ O TARDIA</v>
          </cell>
          <cell r="C286" t="str">
            <v>013</v>
          </cell>
        </row>
        <row r="287">
          <cell r="A287" t="str">
            <v>A539</v>
          </cell>
          <cell r="B287" t="str">
            <v>SIFILIS, NO ESPECIFICADA</v>
          </cell>
          <cell r="C287" t="str">
            <v>013</v>
          </cell>
        </row>
        <row r="288">
          <cell r="A288" t="str">
            <v>A54</v>
          </cell>
          <cell r="B288" t="str">
            <v>INFECCION GONOCOCICA</v>
          </cell>
          <cell r="C288" t="str">
            <v>013</v>
          </cell>
        </row>
        <row r="289">
          <cell r="A289" t="str">
            <v>A540</v>
          </cell>
          <cell r="B289" t="str">
            <v>INF.GONOCOC. DE TRACTO GENITOUR.INF.SIN ABS.PERIURET.O GLAND.ACCESORIA</v>
          </cell>
          <cell r="C289" t="str">
            <v>013</v>
          </cell>
        </row>
        <row r="290">
          <cell r="A290" t="str">
            <v>A541</v>
          </cell>
          <cell r="B290" t="str">
            <v>INF.GONOC.DEL TRACT.GENITOURIN.INF.CON ABSC.PREIUR.Y DE GLAND.ACCESORI</v>
          </cell>
          <cell r="C290" t="str">
            <v>013</v>
          </cell>
        </row>
        <row r="291">
          <cell r="A291" t="str">
            <v>A542</v>
          </cell>
          <cell r="B291" t="str">
            <v>PELVIPERON.GONOC.Y OTRAS INFECCIONES GONOCOCICAS GENITOURINARIAS</v>
          </cell>
          <cell r="C291" t="str">
            <v>013</v>
          </cell>
        </row>
        <row r="292">
          <cell r="A292" t="str">
            <v>A543</v>
          </cell>
          <cell r="B292" t="str">
            <v>INFECCION GONOCOCICA DEL OJO</v>
          </cell>
          <cell r="C292" t="str">
            <v>013</v>
          </cell>
        </row>
        <row r="293">
          <cell r="A293" t="str">
            <v>A544</v>
          </cell>
          <cell r="B293" t="str">
            <v>INFECCION GONOCOCICA DEL SISTEMA OSTEOMUSCULAR</v>
          </cell>
          <cell r="C293" t="str">
            <v>013</v>
          </cell>
        </row>
        <row r="294">
          <cell r="A294" t="str">
            <v>A545</v>
          </cell>
          <cell r="B294" t="str">
            <v>FARINGITIS GONOCOCICA</v>
          </cell>
          <cell r="C294" t="str">
            <v>013</v>
          </cell>
        </row>
        <row r="295">
          <cell r="A295" t="str">
            <v>A546</v>
          </cell>
          <cell r="B295" t="str">
            <v>INFECCION GONOCOCICA DEL ANO Y DEL RECTO</v>
          </cell>
          <cell r="C295" t="str">
            <v>013</v>
          </cell>
        </row>
        <row r="296">
          <cell r="A296" t="str">
            <v>A548</v>
          </cell>
          <cell r="B296" t="str">
            <v>OTRAS INFECCIONES GONOCOCICAS</v>
          </cell>
          <cell r="C296" t="str">
            <v>013</v>
          </cell>
        </row>
        <row r="297">
          <cell r="A297" t="str">
            <v>A549</v>
          </cell>
          <cell r="B297" t="str">
            <v>INFECCION GONOCOCICA, NO ESPECIFICADA</v>
          </cell>
          <cell r="C297" t="str">
            <v>013</v>
          </cell>
        </row>
        <row r="298">
          <cell r="A298" t="str">
            <v>A55</v>
          </cell>
          <cell r="B298" t="str">
            <v>LINFOGRANULOMA (VENEREO) POR CLAMIDIAS</v>
          </cell>
          <cell r="C298" t="str">
            <v>013</v>
          </cell>
        </row>
        <row r="299">
          <cell r="A299" t="str">
            <v>A56</v>
          </cell>
          <cell r="B299" t="str">
            <v>OTRAS ENFERMEDADES DE TRANSMISION SEXUAL DEBIDAS A CLAMIDIAS</v>
          </cell>
          <cell r="C299" t="str">
            <v>013</v>
          </cell>
        </row>
        <row r="300">
          <cell r="A300" t="str">
            <v>A560</v>
          </cell>
          <cell r="B300" t="str">
            <v>INFECCION DE TRACTO GENITOURINARIO INFERIOR DEBIDA A CLAMIDIAS</v>
          </cell>
          <cell r="C300" t="str">
            <v>013</v>
          </cell>
        </row>
        <row r="301">
          <cell r="A301" t="str">
            <v>A561</v>
          </cell>
          <cell r="B301" t="str">
            <v>INFECC.DE PELVIPERITONEO Y OTROS ORGANOS GENITOUR.DEBID.A CLAMIDIAS</v>
          </cell>
          <cell r="C301" t="str">
            <v>013</v>
          </cell>
        </row>
        <row r="302">
          <cell r="A302" t="str">
            <v>A562</v>
          </cell>
          <cell r="B302" t="str">
            <v>INFECC.DE TRACTO GENITOURIN.DEBIDAS A CLAM.SIN OTRA ESPECIFICACION</v>
          </cell>
          <cell r="C302" t="str">
            <v>013</v>
          </cell>
        </row>
        <row r="303">
          <cell r="A303" t="str">
            <v>A563</v>
          </cell>
          <cell r="B303" t="str">
            <v>INFECCION DEL ANO Y DEL RECTO DEBIDA A CLAMIDIAS</v>
          </cell>
          <cell r="C303" t="str">
            <v>013</v>
          </cell>
        </row>
        <row r="304">
          <cell r="A304" t="str">
            <v>A564</v>
          </cell>
          <cell r="B304" t="str">
            <v>INFECCION DE FARINGE DEBIDA A CLAMIDIAS</v>
          </cell>
          <cell r="C304" t="str">
            <v>013</v>
          </cell>
        </row>
        <row r="305">
          <cell r="A305" t="str">
            <v>A568</v>
          </cell>
          <cell r="B305" t="str">
            <v>INFECCION DE TRNASMIS.SEXUAL DE OTROS SITIOS DEBIDA A CLAMIDIAS</v>
          </cell>
          <cell r="C305" t="str">
            <v>013</v>
          </cell>
        </row>
        <row r="306">
          <cell r="A306" t="str">
            <v>A57</v>
          </cell>
          <cell r="B306" t="str">
            <v>CHANCRO BLANDO</v>
          </cell>
          <cell r="C306" t="str">
            <v>013</v>
          </cell>
        </row>
        <row r="307">
          <cell r="A307" t="str">
            <v>A58</v>
          </cell>
          <cell r="B307" t="str">
            <v>GRANULOMA INGUINAL</v>
          </cell>
          <cell r="C307" t="str">
            <v>013</v>
          </cell>
        </row>
        <row r="308">
          <cell r="A308" t="str">
            <v>A59</v>
          </cell>
          <cell r="B308" t="str">
            <v>TRICOMONIASIS</v>
          </cell>
          <cell r="C308" t="str">
            <v>013</v>
          </cell>
        </row>
        <row r="309">
          <cell r="A309" t="str">
            <v>A590</v>
          </cell>
          <cell r="B309" t="str">
            <v>TRICOMONIASIS UROGENITAL</v>
          </cell>
          <cell r="C309" t="str">
            <v>013</v>
          </cell>
        </row>
        <row r="310">
          <cell r="A310" t="str">
            <v>A598</v>
          </cell>
          <cell r="B310" t="str">
            <v>TRICOMONIASIS DE OTROS SITIOS</v>
          </cell>
          <cell r="C310" t="str">
            <v>013</v>
          </cell>
        </row>
        <row r="311">
          <cell r="A311" t="str">
            <v>A599</v>
          </cell>
          <cell r="B311" t="str">
            <v>TRICOMONIASIS, NO ESPECIFICADA</v>
          </cell>
          <cell r="C311" t="str">
            <v>013</v>
          </cell>
        </row>
        <row r="312">
          <cell r="A312" t="str">
            <v>A60</v>
          </cell>
          <cell r="B312" t="str">
            <v>INFECCION ANOGENITAL DEBIDA A VIRUS DEL HERPES</v>
          </cell>
          <cell r="C312" t="str">
            <v>013</v>
          </cell>
        </row>
        <row r="313">
          <cell r="A313" t="str">
            <v>A600</v>
          </cell>
          <cell r="B313" t="str">
            <v>INFECCION DE GENITALES Y TRAYECTO UROGENITAL DEBIDA A VIRUS</v>
          </cell>
          <cell r="C313" t="str">
            <v>013</v>
          </cell>
        </row>
        <row r="314">
          <cell r="A314" t="str">
            <v>A601</v>
          </cell>
          <cell r="B314" t="str">
            <v>INFECCION DE LA PIEL PERIANAL Y RECTO POR VIRUS DEL HERPES SIMPLE</v>
          </cell>
          <cell r="C314" t="str">
            <v>013</v>
          </cell>
        </row>
        <row r="315">
          <cell r="A315" t="str">
            <v>A609</v>
          </cell>
          <cell r="B315" t="str">
            <v>INFECCION ANOGENITAL POR VIRUS DEL HERPES SIMPLE,SIN OTRA ESPECIFICAC.</v>
          </cell>
          <cell r="C315" t="str">
            <v>013</v>
          </cell>
        </row>
        <row r="316">
          <cell r="A316" t="str">
            <v>A63</v>
          </cell>
          <cell r="B316" t="str">
            <v>OTRAS ENF.DE TRNAMIS.PREDOMIN.SEXUAL,NO CLASIFICADA EN OTRA PARTE</v>
          </cell>
          <cell r="C316" t="str">
            <v>013</v>
          </cell>
        </row>
        <row r="317">
          <cell r="A317" t="str">
            <v>A630</v>
          </cell>
          <cell r="B317" t="str">
            <v>VERRUGAS (VENEREAS) ANOGENITALES</v>
          </cell>
          <cell r="C317" t="str">
            <v>013</v>
          </cell>
        </row>
        <row r="318">
          <cell r="A318" t="str">
            <v>A638</v>
          </cell>
          <cell r="B318" t="str">
            <v>OTRAS ENFERMED.DE TRANSMISION PREDOMINANTE SEXUAL, ESPECIFICADAS</v>
          </cell>
          <cell r="C318" t="str">
            <v>013</v>
          </cell>
        </row>
        <row r="319">
          <cell r="A319" t="str">
            <v>A64</v>
          </cell>
          <cell r="B319" t="str">
            <v>ENFERMEDADES DE TRANSMISION SEXUAL NO ESPECIFICADAS</v>
          </cell>
          <cell r="C319" t="str">
            <v>013</v>
          </cell>
        </row>
        <row r="320">
          <cell r="A320" t="str">
            <v>A65</v>
          </cell>
          <cell r="B320" t="str">
            <v>SIFILIS NO VENEREA</v>
          </cell>
          <cell r="C320" t="str">
            <v>025</v>
          </cell>
        </row>
        <row r="321">
          <cell r="A321" t="str">
            <v>A66</v>
          </cell>
          <cell r="B321" t="str">
            <v>FRAMBESIA</v>
          </cell>
          <cell r="C321" t="str">
            <v>025</v>
          </cell>
        </row>
        <row r="322">
          <cell r="A322" t="str">
            <v>A660</v>
          </cell>
          <cell r="B322" t="str">
            <v>LESIONES INICIALES DE FRAMBESIA</v>
          </cell>
          <cell r="C322" t="str">
            <v>025</v>
          </cell>
        </row>
        <row r="323">
          <cell r="A323" t="str">
            <v>A661</v>
          </cell>
          <cell r="B323" t="str">
            <v>LESIONES PAPILOMATOSAS MULTIPLES Y FRAMBESIA CON PASO DE CANGREJO</v>
          </cell>
          <cell r="C323" t="str">
            <v>025</v>
          </cell>
        </row>
        <row r="324">
          <cell r="A324" t="str">
            <v>A662</v>
          </cell>
          <cell r="B324" t="str">
            <v>OTRAS LESIONES PRECOCES DE LA PIEL EN LA FRAMBESIA</v>
          </cell>
          <cell r="C324" t="str">
            <v>025</v>
          </cell>
        </row>
        <row r="325">
          <cell r="A325" t="str">
            <v>A663</v>
          </cell>
          <cell r="B325" t="str">
            <v>HIPERQUERATOSIS DE FRAMBESIA</v>
          </cell>
          <cell r="C325" t="str">
            <v>025</v>
          </cell>
        </row>
        <row r="326">
          <cell r="A326" t="str">
            <v>A664</v>
          </cell>
          <cell r="B326" t="str">
            <v>GOMA Y ULCERAS DE FRAMBESIA</v>
          </cell>
          <cell r="C326" t="str">
            <v>025</v>
          </cell>
        </row>
        <row r="327">
          <cell r="A327" t="str">
            <v>A665</v>
          </cell>
          <cell r="B327" t="str">
            <v>GANGOSA</v>
          </cell>
          <cell r="C327" t="str">
            <v>025</v>
          </cell>
        </row>
        <row r="328">
          <cell r="A328" t="str">
            <v>A666</v>
          </cell>
          <cell r="B328" t="str">
            <v>LESIONES FRAMBESICAS DE LOS HUESOS Y DE LAS ARTICULACIONES</v>
          </cell>
          <cell r="C328" t="str">
            <v>025</v>
          </cell>
        </row>
        <row r="329">
          <cell r="A329" t="str">
            <v>A667</v>
          </cell>
          <cell r="B329" t="str">
            <v>OTRAS MANIFESTACIONES DE FRAMBESIA</v>
          </cell>
          <cell r="C329" t="str">
            <v>025</v>
          </cell>
        </row>
        <row r="330">
          <cell r="A330" t="str">
            <v>A668</v>
          </cell>
          <cell r="B330" t="str">
            <v>FRAMBESIA LATENTE</v>
          </cell>
          <cell r="C330" t="str">
            <v>025</v>
          </cell>
        </row>
        <row r="331">
          <cell r="A331" t="str">
            <v>A669</v>
          </cell>
          <cell r="B331" t="str">
            <v>FRAMBESIA, NO ESPECIFICADA</v>
          </cell>
          <cell r="C331" t="str">
            <v>025</v>
          </cell>
        </row>
        <row r="332">
          <cell r="A332" t="str">
            <v>A67</v>
          </cell>
          <cell r="B332" t="str">
            <v>PINTA (CARATE)</v>
          </cell>
          <cell r="C332" t="str">
            <v>025</v>
          </cell>
        </row>
        <row r="333">
          <cell r="A333" t="str">
            <v>A670</v>
          </cell>
          <cell r="B333" t="str">
            <v>LESIONES PRIMARIAS DE LA PINTA</v>
          </cell>
          <cell r="C333" t="str">
            <v>025</v>
          </cell>
        </row>
        <row r="334">
          <cell r="A334" t="str">
            <v>A671</v>
          </cell>
          <cell r="B334" t="str">
            <v>LESIONES INTERMEDIAS DE LA PINTA</v>
          </cell>
          <cell r="C334" t="str">
            <v>025</v>
          </cell>
        </row>
        <row r="335">
          <cell r="A335" t="str">
            <v>A672</v>
          </cell>
          <cell r="B335" t="str">
            <v>LESIONES TARDIAS DE LA PINTA</v>
          </cell>
          <cell r="C335" t="str">
            <v>025</v>
          </cell>
        </row>
        <row r="336">
          <cell r="A336" t="str">
            <v>A673</v>
          </cell>
          <cell r="B336" t="str">
            <v>LESIONES MIXTAS DE LA PINTA</v>
          </cell>
          <cell r="C336" t="str">
            <v>025</v>
          </cell>
        </row>
        <row r="337">
          <cell r="A337" t="str">
            <v>A679</v>
          </cell>
          <cell r="B337" t="str">
            <v>PINTA, NO ESPECIFICADA</v>
          </cell>
          <cell r="C337" t="str">
            <v>025</v>
          </cell>
        </row>
        <row r="338">
          <cell r="A338" t="str">
            <v>A68</v>
          </cell>
          <cell r="B338" t="str">
            <v>FIEBRES RECURRENTES</v>
          </cell>
          <cell r="C338" t="str">
            <v>025</v>
          </cell>
        </row>
        <row r="339">
          <cell r="A339" t="str">
            <v>A680</v>
          </cell>
          <cell r="B339" t="str">
            <v>FIEBRE RECURRENTE TRANSMITIDA POR PIOJOS</v>
          </cell>
          <cell r="C339" t="str">
            <v>025</v>
          </cell>
        </row>
        <row r="340">
          <cell r="A340" t="str">
            <v>A681</v>
          </cell>
          <cell r="B340" t="str">
            <v>FIEBRE RECURRENTE TRANSMITIDA POR GARRAPATAS</v>
          </cell>
          <cell r="C340" t="str">
            <v>025</v>
          </cell>
        </row>
        <row r="341">
          <cell r="A341" t="str">
            <v>A689</v>
          </cell>
          <cell r="B341" t="str">
            <v>FIEBRE RECURRENTE, NO ESPECIFICADA</v>
          </cell>
          <cell r="C341" t="str">
            <v>025</v>
          </cell>
        </row>
        <row r="342">
          <cell r="A342" t="str">
            <v>A69</v>
          </cell>
          <cell r="B342" t="str">
            <v>OTRAS INFECCIONES CAUSADAS POR ESPIROQUETAS</v>
          </cell>
          <cell r="C342" t="str">
            <v>025</v>
          </cell>
        </row>
        <row r="343">
          <cell r="A343" t="str">
            <v>A690</v>
          </cell>
          <cell r="B343" t="str">
            <v>ESTOMATITIS ULCERATIVA NECROTIZANTE</v>
          </cell>
          <cell r="C343" t="str">
            <v>025</v>
          </cell>
        </row>
        <row r="344">
          <cell r="A344" t="str">
            <v>A691</v>
          </cell>
          <cell r="B344" t="str">
            <v>OTRAS INFECCIONES DE VINCENT</v>
          </cell>
          <cell r="C344" t="str">
            <v>025</v>
          </cell>
        </row>
        <row r="345">
          <cell r="A345" t="str">
            <v>A692</v>
          </cell>
          <cell r="B345" t="str">
            <v>ENFERMEDAD DE LYME</v>
          </cell>
          <cell r="C345" t="str">
            <v>025</v>
          </cell>
        </row>
        <row r="346">
          <cell r="A346" t="str">
            <v>A698</v>
          </cell>
          <cell r="B346" t="str">
            <v>OTRAS INFECCIONES ESPECIFICADAS POR ESPIROQUETAS</v>
          </cell>
          <cell r="C346" t="str">
            <v>025</v>
          </cell>
        </row>
        <row r="347">
          <cell r="A347" t="str">
            <v>A699</v>
          </cell>
          <cell r="B347" t="str">
            <v>INFECCION POR ESPIROQUETA, NO ESPECIFICADAS</v>
          </cell>
          <cell r="C347" t="str">
            <v>025</v>
          </cell>
        </row>
        <row r="348">
          <cell r="A348" t="str">
            <v>A70</v>
          </cell>
          <cell r="B348" t="str">
            <v>INFECCION DEBIDA A CHLAMYDIA PSITTACI</v>
          </cell>
          <cell r="C348" t="str">
            <v>025</v>
          </cell>
        </row>
        <row r="349">
          <cell r="A349" t="str">
            <v>A71</v>
          </cell>
          <cell r="B349" t="str">
            <v>TRACOMA</v>
          </cell>
          <cell r="C349" t="str">
            <v>025</v>
          </cell>
        </row>
        <row r="350">
          <cell r="A350" t="str">
            <v>A710</v>
          </cell>
          <cell r="B350" t="str">
            <v>ESTADO INICIAL DE TRACOMA</v>
          </cell>
          <cell r="C350" t="str">
            <v>025</v>
          </cell>
        </row>
        <row r="351">
          <cell r="A351" t="str">
            <v>A711</v>
          </cell>
          <cell r="B351" t="str">
            <v>ESTADO ACTIVO DE TRACOMA</v>
          </cell>
          <cell r="C351" t="str">
            <v>025</v>
          </cell>
        </row>
        <row r="352">
          <cell r="A352" t="str">
            <v>A719</v>
          </cell>
          <cell r="B352" t="str">
            <v>TRACOMA, NO ESPECIFICADO</v>
          </cell>
          <cell r="C352" t="str">
            <v>025</v>
          </cell>
        </row>
        <row r="353">
          <cell r="A353" t="str">
            <v>A74</v>
          </cell>
          <cell r="B353" t="str">
            <v>OTRAS ENFERMEDADES CAUSADAS POR CLAMIDIAS</v>
          </cell>
          <cell r="C353" t="str">
            <v>025</v>
          </cell>
        </row>
        <row r="354">
          <cell r="A354" t="str">
            <v>A740</v>
          </cell>
          <cell r="B354" t="str">
            <v>CONJUNTIVITIS POR CLAMIDIAS</v>
          </cell>
          <cell r="C354" t="str">
            <v>025</v>
          </cell>
        </row>
        <row r="355">
          <cell r="A355" t="str">
            <v>A748</v>
          </cell>
          <cell r="B355" t="str">
            <v>OTRAS ENFERMEDADES POR CLAMIDIAS</v>
          </cell>
          <cell r="C355" t="str">
            <v>025</v>
          </cell>
        </row>
        <row r="356">
          <cell r="A356" t="str">
            <v>A749</v>
          </cell>
          <cell r="B356" t="str">
            <v>INFECCION POR CLAMIDIAS, NO ESPECIFICADA</v>
          </cell>
          <cell r="C356" t="str">
            <v>025</v>
          </cell>
        </row>
        <row r="357">
          <cell r="A357" t="str">
            <v>A75</v>
          </cell>
          <cell r="B357" t="str">
            <v>TIFUS</v>
          </cell>
          <cell r="C357" t="str">
            <v>025</v>
          </cell>
        </row>
        <row r="358">
          <cell r="A358" t="str">
            <v>A750</v>
          </cell>
          <cell r="B358" t="str">
            <v>TIFUS EPIDEMICO DEB.A RICKETTSIA PROWAZEKII TRANSMITIDO POR PIOJOS</v>
          </cell>
          <cell r="C358" t="str">
            <v>025</v>
          </cell>
        </row>
        <row r="359">
          <cell r="A359" t="str">
            <v>A751</v>
          </cell>
          <cell r="B359" t="str">
            <v>TIFUS RECRUDESCENTE (ENFERMEDAD DE BRILL)</v>
          </cell>
          <cell r="C359" t="str">
            <v>025</v>
          </cell>
        </row>
        <row r="360">
          <cell r="A360" t="str">
            <v>A752</v>
          </cell>
          <cell r="B360" t="str">
            <v>TIFUS DEBIDO A RICKETTSIA TYPHI</v>
          </cell>
          <cell r="C360" t="str">
            <v>025</v>
          </cell>
        </row>
        <row r="361">
          <cell r="A361" t="str">
            <v>A753</v>
          </cell>
          <cell r="B361" t="str">
            <v>TIFUS DEBIDO A RICKETTSIA TSUTSUGAMUSHI</v>
          </cell>
          <cell r="C361" t="str">
            <v>025</v>
          </cell>
        </row>
        <row r="362">
          <cell r="A362" t="str">
            <v>A759</v>
          </cell>
          <cell r="B362" t="str">
            <v>TIFUS, NO ESPECIFICADO</v>
          </cell>
          <cell r="C362" t="str">
            <v>025</v>
          </cell>
        </row>
        <row r="363">
          <cell r="A363" t="str">
            <v>A77</v>
          </cell>
          <cell r="B363" t="str">
            <v>FIEBRE MACULOSA (RICKETTSIOSIS TRANSMITIDA POR GARRAPATAS)</v>
          </cell>
          <cell r="C363" t="str">
            <v>025</v>
          </cell>
        </row>
        <row r="364">
          <cell r="A364" t="str">
            <v>A770</v>
          </cell>
          <cell r="B364" t="str">
            <v>FIEBRE MACULOSA DEBIDA A RICKETTSIA RICKETTSII</v>
          </cell>
          <cell r="C364" t="str">
            <v>025</v>
          </cell>
        </row>
        <row r="365">
          <cell r="A365" t="str">
            <v>A771</v>
          </cell>
          <cell r="B365" t="str">
            <v>FIEBRE  MACULOSA DEBIDA A RICKETTSIA CONORII</v>
          </cell>
          <cell r="C365" t="str">
            <v>025</v>
          </cell>
        </row>
        <row r="366">
          <cell r="A366" t="str">
            <v>A772</v>
          </cell>
          <cell r="B366" t="str">
            <v>FIEBRE MACULOSA DEBIDA A RICKETTSIA SIBERICA</v>
          </cell>
          <cell r="C366" t="str">
            <v>025</v>
          </cell>
        </row>
        <row r="367">
          <cell r="A367" t="str">
            <v>A773</v>
          </cell>
          <cell r="B367" t="str">
            <v>FIEBRE MACULOSA DEBIDA A RICKETTSIA AUSTRALIS</v>
          </cell>
          <cell r="C367" t="str">
            <v>025</v>
          </cell>
        </row>
        <row r="368">
          <cell r="A368" t="str">
            <v>A778</v>
          </cell>
          <cell r="B368" t="str">
            <v>OTRAS FIEBRES MACULOSAS</v>
          </cell>
          <cell r="C368" t="str">
            <v>025</v>
          </cell>
        </row>
        <row r="369">
          <cell r="A369" t="str">
            <v>A779</v>
          </cell>
          <cell r="B369" t="str">
            <v>FIEBRE MACULOSA, NO ESPECIFICADA</v>
          </cell>
          <cell r="C369" t="str">
            <v>025</v>
          </cell>
        </row>
        <row r="370">
          <cell r="A370" t="str">
            <v>A78</v>
          </cell>
          <cell r="B370" t="str">
            <v>FIEBRE Q</v>
          </cell>
          <cell r="C370" t="str">
            <v>025</v>
          </cell>
        </row>
        <row r="371">
          <cell r="A371" t="str">
            <v>A79</v>
          </cell>
          <cell r="B371" t="str">
            <v>OTRAS RICKETTSIOSIS</v>
          </cell>
          <cell r="C371" t="str">
            <v>025</v>
          </cell>
        </row>
        <row r="372">
          <cell r="A372" t="str">
            <v>A790</v>
          </cell>
          <cell r="B372" t="str">
            <v>FIEBRE DE LAS TRINCHERAS</v>
          </cell>
          <cell r="C372" t="str">
            <v>025</v>
          </cell>
        </row>
        <row r="373">
          <cell r="A373" t="str">
            <v>A791</v>
          </cell>
          <cell r="B373" t="str">
            <v>RICKETTSIOSIS PUSTULOSA DEBIDA A RICKETTSIA AKARI</v>
          </cell>
          <cell r="C373" t="str">
            <v>025</v>
          </cell>
        </row>
        <row r="374">
          <cell r="A374" t="str">
            <v>A798</v>
          </cell>
          <cell r="B374" t="str">
            <v>OTRAS RICKETTSIOSIS ESPECIFICADAS</v>
          </cell>
          <cell r="C374" t="str">
            <v>025</v>
          </cell>
        </row>
        <row r="375">
          <cell r="A375" t="str">
            <v>A799</v>
          </cell>
          <cell r="B375" t="str">
            <v>RICKETTSIOSIS, NO ESPECIFICADA</v>
          </cell>
          <cell r="C375" t="str">
            <v>025</v>
          </cell>
        </row>
        <row r="376">
          <cell r="A376" t="str">
            <v>A80</v>
          </cell>
          <cell r="B376" t="str">
            <v>POLIOMIELITIS AGUDA</v>
          </cell>
          <cell r="C376" t="str">
            <v>014</v>
          </cell>
        </row>
        <row r="377">
          <cell r="A377" t="str">
            <v>A800</v>
          </cell>
          <cell r="B377" t="str">
            <v>POLIOMIELITIS AGUDA PARALITICA, ASOCIADA A VACUNA</v>
          </cell>
          <cell r="C377" t="str">
            <v>014</v>
          </cell>
        </row>
        <row r="378">
          <cell r="A378" t="str">
            <v>A801</v>
          </cell>
          <cell r="B378" t="str">
            <v>POLIOMIELITIS AGUDA PARALITICA DEBIDA A VIRUS SALVAJE IMPORTADO</v>
          </cell>
          <cell r="C378" t="str">
            <v>014</v>
          </cell>
        </row>
        <row r="379">
          <cell r="A379" t="str">
            <v>A802</v>
          </cell>
          <cell r="B379" t="str">
            <v>POLIOMIELITIS AGUDA PARALITICA DEBIDA A VIRUS SALVAJE AUTOCTONO</v>
          </cell>
          <cell r="C379" t="str">
            <v>014</v>
          </cell>
        </row>
        <row r="380">
          <cell r="A380" t="str">
            <v>A803</v>
          </cell>
          <cell r="B380" t="str">
            <v>OTRAS POLIOMIELITIS AGUDAS PARALITICAS, Y LAS NO ESPECIFICADAS</v>
          </cell>
          <cell r="C380" t="str">
            <v>014</v>
          </cell>
        </row>
        <row r="381">
          <cell r="A381" t="str">
            <v>A804</v>
          </cell>
          <cell r="B381" t="str">
            <v>POLIOMIELITIS AGUDA NO PARALITICA</v>
          </cell>
          <cell r="C381" t="str">
            <v>014</v>
          </cell>
        </row>
        <row r="382">
          <cell r="A382" t="str">
            <v>A809</v>
          </cell>
          <cell r="B382" t="str">
            <v>POLIOMIELITIS AGUDA, SIN OTRA ESPECIFICACION</v>
          </cell>
          <cell r="C382" t="str">
            <v>014</v>
          </cell>
        </row>
        <row r="383">
          <cell r="A383" t="str">
            <v>A81</v>
          </cell>
          <cell r="B383" t="str">
            <v>INFECCIONES DEL SISTEMA NERVIOSO CENTRAL POR VIRUS LENTO</v>
          </cell>
          <cell r="C383" t="str">
            <v>025</v>
          </cell>
        </row>
        <row r="384">
          <cell r="A384" t="str">
            <v>A810</v>
          </cell>
          <cell r="B384" t="str">
            <v>ENFERMEDAD DE CREUTZFELDT-JAKOB</v>
          </cell>
          <cell r="C384" t="str">
            <v>025</v>
          </cell>
        </row>
        <row r="385">
          <cell r="A385" t="str">
            <v>A811</v>
          </cell>
          <cell r="B385" t="str">
            <v>PANENCEFALITIS ESCLEROSANTE SUBAGUDA</v>
          </cell>
          <cell r="C385" t="str">
            <v>025</v>
          </cell>
        </row>
        <row r="386">
          <cell r="A386" t="str">
            <v>A812</v>
          </cell>
          <cell r="B386" t="str">
            <v>LEUCOENCEFALOPATIA MULTIFOCAL PROGRESIVA</v>
          </cell>
          <cell r="C386" t="str">
            <v>025</v>
          </cell>
        </row>
        <row r="387">
          <cell r="A387" t="str">
            <v>A818</v>
          </cell>
          <cell r="B387" t="str">
            <v>OTRAS INFECCIONES DEL SISTEMA NERVIOSO CENTRAL POR VIRUS LENTO</v>
          </cell>
          <cell r="C387" t="str">
            <v>025</v>
          </cell>
        </row>
        <row r="388">
          <cell r="A388" t="str">
            <v>A819</v>
          </cell>
          <cell r="B388" t="str">
            <v>INFECCIONES DEL SISTEMA NERV CENTRAL POR VIRUS LENTO, SIN OTRA ESPECIF</v>
          </cell>
          <cell r="C388" t="str">
            <v>025</v>
          </cell>
        </row>
        <row r="389">
          <cell r="A389" t="str">
            <v>A82</v>
          </cell>
          <cell r="B389" t="str">
            <v>RABIA</v>
          </cell>
          <cell r="C389" t="str">
            <v>015</v>
          </cell>
        </row>
        <row r="390">
          <cell r="A390" t="str">
            <v>A820</v>
          </cell>
          <cell r="B390" t="str">
            <v>RABIA SELVATICA</v>
          </cell>
          <cell r="C390" t="str">
            <v>015</v>
          </cell>
        </row>
        <row r="391">
          <cell r="A391" t="str">
            <v>A821</v>
          </cell>
          <cell r="B391" t="str">
            <v>RABIA URBANA</v>
          </cell>
          <cell r="C391" t="str">
            <v>015</v>
          </cell>
        </row>
        <row r="392">
          <cell r="A392" t="str">
            <v>A829</v>
          </cell>
          <cell r="B392" t="str">
            <v>RABIA, SIN OTRA ESPECIFICACION</v>
          </cell>
          <cell r="C392" t="str">
            <v>015</v>
          </cell>
        </row>
        <row r="393">
          <cell r="A393" t="str">
            <v>A83</v>
          </cell>
          <cell r="B393" t="str">
            <v>ENCEFALITIS VIRAL TRANSMITIDA POR MOSQUITOS</v>
          </cell>
          <cell r="C393" t="str">
            <v>025</v>
          </cell>
        </row>
        <row r="394">
          <cell r="A394" t="str">
            <v>A830</v>
          </cell>
          <cell r="B394" t="str">
            <v>ENCEFALITIS JAPONESA</v>
          </cell>
          <cell r="C394" t="str">
            <v>025</v>
          </cell>
        </row>
        <row r="395">
          <cell r="A395" t="str">
            <v>A831</v>
          </cell>
          <cell r="B395" t="str">
            <v>ENCEFALITIS EQUINA DEL OESTE</v>
          </cell>
          <cell r="C395" t="str">
            <v>025</v>
          </cell>
        </row>
        <row r="396">
          <cell r="A396" t="str">
            <v>A832</v>
          </cell>
          <cell r="B396" t="str">
            <v>ENCEFALITIS EQUINA DEL ESTE</v>
          </cell>
          <cell r="C396" t="str">
            <v>025</v>
          </cell>
        </row>
        <row r="397">
          <cell r="A397" t="str">
            <v>A833</v>
          </cell>
          <cell r="B397" t="str">
            <v>ENCEFALITIS DE SAN LUIS</v>
          </cell>
          <cell r="C397" t="str">
            <v>025</v>
          </cell>
        </row>
        <row r="398">
          <cell r="A398" t="str">
            <v>A834</v>
          </cell>
          <cell r="B398" t="str">
            <v>ENCEFALITIS AUSTRALIANA</v>
          </cell>
          <cell r="C398" t="str">
            <v>025</v>
          </cell>
        </row>
        <row r="399">
          <cell r="A399" t="str">
            <v>A835</v>
          </cell>
          <cell r="B399" t="str">
            <v>ENCEFALITIS DE CALIFORNIA</v>
          </cell>
          <cell r="C399" t="str">
            <v>025</v>
          </cell>
        </row>
        <row r="400">
          <cell r="A400" t="str">
            <v>A836</v>
          </cell>
          <cell r="B400" t="str">
            <v>ENFERMEDAD POR VIRUS ROCIO</v>
          </cell>
          <cell r="C400" t="str">
            <v>025</v>
          </cell>
        </row>
        <row r="401">
          <cell r="A401" t="str">
            <v>A838</v>
          </cell>
          <cell r="B401" t="str">
            <v>OTRAS ENCEFALITIS VIRALES TRANSMITIDAS POR MOSQUITOS</v>
          </cell>
          <cell r="C401" t="str">
            <v>025</v>
          </cell>
        </row>
        <row r="402">
          <cell r="A402" t="str">
            <v>A839</v>
          </cell>
          <cell r="B402" t="str">
            <v>ENCEF.VIRAL TRANSMITIDA POR MOSQUITOS, SIN OTRA ESPECIFICACION</v>
          </cell>
          <cell r="C402" t="str">
            <v>025</v>
          </cell>
        </row>
        <row r="403">
          <cell r="A403" t="str">
            <v>A84</v>
          </cell>
          <cell r="B403" t="str">
            <v>ENCEFALITIS VIRAL TRANSMITIDA POR GARRAPATA</v>
          </cell>
          <cell r="C403" t="str">
            <v>025</v>
          </cell>
        </row>
        <row r="404">
          <cell r="A404" t="str">
            <v>A840</v>
          </cell>
          <cell r="B404" t="str">
            <v>ENCEFALIT.LEJANO ORIENTE TRANS.POR GARRAPATA (ENCEF.PRIMAVEROIN.RUSA)</v>
          </cell>
          <cell r="C404" t="str">
            <v>025</v>
          </cell>
        </row>
        <row r="405">
          <cell r="A405" t="str">
            <v>A841</v>
          </cell>
          <cell r="B405" t="str">
            <v>ENCEFALITIS CENTROEUROPEA TRANSMITIDA POR GARRAPATAS</v>
          </cell>
          <cell r="C405" t="str">
            <v>025</v>
          </cell>
        </row>
        <row r="406">
          <cell r="A406" t="str">
            <v>A848</v>
          </cell>
          <cell r="B406" t="str">
            <v>OTRAS ENCEFALITIS VIRALES TRANSMITIDAS POR GARRAPATAS</v>
          </cell>
          <cell r="C406" t="str">
            <v>025</v>
          </cell>
        </row>
        <row r="407">
          <cell r="A407" t="str">
            <v>A849</v>
          </cell>
          <cell r="B407" t="str">
            <v>ENCEFALITIS VIRAL TRANSMITIDA POR GARRAPATAS, SIN OTRA ESPECIFICACION</v>
          </cell>
          <cell r="C407" t="str">
            <v>025</v>
          </cell>
        </row>
        <row r="408">
          <cell r="A408" t="str">
            <v>A85</v>
          </cell>
          <cell r="B408" t="str">
            <v>OTRAS ENCEFALITIS VIRALES, NO CLASIFICADAS EN OTRA PARTE</v>
          </cell>
          <cell r="C408" t="str">
            <v>025</v>
          </cell>
        </row>
        <row r="409">
          <cell r="A409" t="str">
            <v>A850</v>
          </cell>
          <cell r="B409" t="str">
            <v>ENCEFALITIS ENTEROVIRAL</v>
          </cell>
          <cell r="C409" t="str">
            <v>025</v>
          </cell>
        </row>
        <row r="410">
          <cell r="A410" t="str">
            <v>A851</v>
          </cell>
          <cell r="B410" t="str">
            <v>ENCEFALITIS POR ADENOVIRUS</v>
          </cell>
          <cell r="C410" t="str">
            <v>025</v>
          </cell>
        </row>
        <row r="411">
          <cell r="A411" t="str">
            <v>A852</v>
          </cell>
          <cell r="B411" t="str">
            <v>ENCEFALITIS VIRAL TRANSMITIDA POR ARTROPODOS, SIN OTRA ESPECIFICACION</v>
          </cell>
          <cell r="C411" t="str">
            <v>025</v>
          </cell>
        </row>
        <row r="412">
          <cell r="A412" t="str">
            <v>A858</v>
          </cell>
          <cell r="B412" t="str">
            <v>OTRAS ENCEFALITIS VIRALES ESPECIFICADAS</v>
          </cell>
          <cell r="C412" t="str">
            <v>025</v>
          </cell>
        </row>
        <row r="413">
          <cell r="A413" t="str">
            <v>A86</v>
          </cell>
          <cell r="B413" t="str">
            <v>ENCEFALITIS VIRAL, NO ESPECIFICADA</v>
          </cell>
          <cell r="C413" t="str">
            <v>025</v>
          </cell>
        </row>
        <row r="414">
          <cell r="A414" t="str">
            <v>A87</v>
          </cell>
          <cell r="B414" t="str">
            <v>MENIGITIS VIRAL</v>
          </cell>
          <cell r="C414" t="str">
            <v>025</v>
          </cell>
        </row>
        <row r="415">
          <cell r="A415" t="str">
            <v>A870</v>
          </cell>
          <cell r="B415" t="str">
            <v>MENINGITIS ENTEROVIRAL</v>
          </cell>
          <cell r="C415" t="str">
            <v>025</v>
          </cell>
        </row>
        <row r="416">
          <cell r="A416" t="str">
            <v>A871</v>
          </cell>
          <cell r="B416" t="str">
            <v>MENINGITIS DEBIDA A ADENOVIRUS</v>
          </cell>
          <cell r="C416" t="str">
            <v>025</v>
          </cell>
        </row>
        <row r="417">
          <cell r="A417" t="str">
            <v>A872</v>
          </cell>
          <cell r="B417" t="str">
            <v>CORIOMENINGITIS LINFOCITICA</v>
          </cell>
          <cell r="C417" t="str">
            <v>025</v>
          </cell>
        </row>
        <row r="418">
          <cell r="A418" t="str">
            <v>A878</v>
          </cell>
          <cell r="B418" t="str">
            <v>OTRAS MENIGITIS VIRALES</v>
          </cell>
          <cell r="C418" t="str">
            <v>025</v>
          </cell>
        </row>
        <row r="419">
          <cell r="A419" t="str">
            <v>A879</v>
          </cell>
          <cell r="B419" t="str">
            <v>MENINGITIS VIRAL, SIN OTRA ESPECIFICACION</v>
          </cell>
          <cell r="C419" t="str">
            <v>025</v>
          </cell>
        </row>
        <row r="420">
          <cell r="A420" t="str">
            <v>A88</v>
          </cell>
          <cell r="B420" t="str">
            <v>OTRAS INFECCIONES VIRALES DEL SISTEMA NERVIOSO</v>
          </cell>
          <cell r="C420" t="str">
            <v>025</v>
          </cell>
        </row>
        <row r="421">
          <cell r="A421" t="str">
            <v>A880</v>
          </cell>
          <cell r="B421" t="str">
            <v>FIEBRE EXANTEMATICA ENTEROVIRAL (EXANTEMA DE BOSTON)</v>
          </cell>
          <cell r="C421" t="str">
            <v>025</v>
          </cell>
        </row>
        <row r="422">
          <cell r="A422" t="str">
            <v>A881</v>
          </cell>
          <cell r="B422" t="str">
            <v>VERTIGO EPIDEMICO</v>
          </cell>
          <cell r="C422" t="str">
            <v>025</v>
          </cell>
        </row>
        <row r="423">
          <cell r="A423" t="str">
            <v>A888</v>
          </cell>
          <cell r="B423" t="str">
            <v>OTRAS INFECCIONES VIRALES ESPECIFICADAS DEL SISTEMA</v>
          </cell>
          <cell r="C423" t="str">
            <v>025</v>
          </cell>
        </row>
        <row r="424">
          <cell r="A424" t="str">
            <v>A89</v>
          </cell>
          <cell r="B424" t="str">
            <v>INFECCION VIRAL DEL SISTEMA NERVIOSO CENTRAL, NO ESPECIFICADA</v>
          </cell>
          <cell r="C424" t="str">
            <v>025</v>
          </cell>
        </row>
        <row r="425">
          <cell r="A425" t="str">
            <v>A90</v>
          </cell>
          <cell r="B425" t="str">
            <v>FIEBRE DEL DENGUE (DENGUE CLASICO)</v>
          </cell>
          <cell r="C425" t="str">
            <v>017</v>
          </cell>
        </row>
        <row r="426">
          <cell r="A426" t="str">
            <v>A91</v>
          </cell>
          <cell r="B426" t="str">
            <v>FIEBRE DEL DENGUE HEMORRAGICO</v>
          </cell>
          <cell r="C426" t="str">
            <v>017</v>
          </cell>
        </row>
        <row r="427">
          <cell r="A427" t="str">
            <v>A92</v>
          </cell>
          <cell r="B427" t="str">
            <v>OTRAS FIEBRES VIRALES TRANSMITIDAS POR MOSQUITOS</v>
          </cell>
          <cell r="C427" t="str">
            <v>014</v>
          </cell>
        </row>
        <row r="428">
          <cell r="A428" t="str">
            <v>A920</v>
          </cell>
          <cell r="B428" t="str">
            <v>ENFERMEDAD POR VIRUS CHIKUNGUNYA</v>
          </cell>
          <cell r="C428" t="str">
            <v>017</v>
          </cell>
        </row>
        <row r="429">
          <cell r="A429" t="str">
            <v>A921</v>
          </cell>
          <cell r="B429" t="str">
            <v>FIEBRE DE O,NYONG-NYONG</v>
          </cell>
          <cell r="C429" t="str">
            <v>017</v>
          </cell>
        </row>
        <row r="430">
          <cell r="A430" t="str">
            <v>A922</v>
          </cell>
          <cell r="B430" t="str">
            <v>FIEBRE EQUINA VENEZOLANA</v>
          </cell>
          <cell r="C430" t="str">
            <v>017</v>
          </cell>
        </row>
        <row r="431">
          <cell r="A431" t="str">
            <v>A923</v>
          </cell>
          <cell r="B431" t="str">
            <v>FIEBRE DEL OESTE DEL NILO</v>
          </cell>
          <cell r="C431" t="str">
            <v>017</v>
          </cell>
        </row>
        <row r="432">
          <cell r="A432" t="str">
            <v>A924</v>
          </cell>
          <cell r="B432" t="str">
            <v>FIEBRE DEL VALLE DEL RIFT</v>
          </cell>
          <cell r="C432" t="str">
            <v>017</v>
          </cell>
        </row>
        <row r="433">
          <cell r="A433" t="str">
            <v>A928</v>
          </cell>
          <cell r="B433" t="str">
            <v>OTRAS FIEBRES VIRALES ESPECIFICADAS TRANSMITIDAS POR MOSQUITOS</v>
          </cell>
          <cell r="C433" t="str">
            <v>017</v>
          </cell>
        </row>
        <row r="434">
          <cell r="A434" t="str">
            <v>A929</v>
          </cell>
          <cell r="B434" t="str">
            <v>FIEBRE VIRAL  TRANSMITIDA POR MOSQUITOS, SIN OTRA ESPECIFICACION</v>
          </cell>
          <cell r="C434" t="str">
            <v>017</v>
          </cell>
        </row>
        <row r="435">
          <cell r="A435" t="str">
            <v>A93</v>
          </cell>
          <cell r="B435" t="str">
            <v>OTRAS FIEBRES VIRALES TRANSMITIDAS POR ATROPODOS NO CLAS.EN O/PARTE</v>
          </cell>
          <cell r="C435" t="str">
            <v>017</v>
          </cell>
        </row>
        <row r="436">
          <cell r="A436" t="str">
            <v>A930</v>
          </cell>
          <cell r="B436" t="str">
            <v>ENFERMEDAD POR VIRUS DE OROPOUCHE</v>
          </cell>
          <cell r="C436" t="str">
            <v>017</v>
          </cell>
        </row>
        <row r="437">
          <cell r="A437" t="str">
            <v>A931</v>
          </cell>
          <cell r="B437" t="str">
            <v>FIEBRE TRANSMITIDA POR FLEBOTOMOS</v>
          </cell>
          <cell r="C437" t="str">
            <v>017</v>
          </cell>
        </row>
        <row r="438">
          <cell r="A438" t="str">
            <v>A932</v>
          </cell>
          <cell r="B438" t="str">
            <v>FIEBRE DE COLORADO, TRANSMITIDA POR GARRAPATA</v>
          </cell>
          <cell r="C438" t="str">
            <v>017</v>
          </cell>
        </row>
        <row r="439">
          <cell r="A439" t="str">
            <v>A938</v>
          </cell>
          <cell r="B439" t="str">
            <v>OTRAS FIEBRES VIRALES ESPECIFICADAS TRANSMITIDAS POR ARTROPODOS</v>
          </cell>
          <cell r="C439" t="str">
            <v>017</v>
          </cell>
        </row>
        <row r="440">
          <cell r="A440" t="str">
            <v>A94</v>
          </cell>
          <cell r="B440" t="str">
            <v>FIEBRE VIRAL TRANSMITIDA POR ARTROPODOS, NO ESPECIFICADA</v>
          </cell>
          <cell r="C440" t="str">
            <v>017</v>
          </cell>
        </row>
        <row r="441">
          <cell r="A441" t="str">
            <v>A95</v>
          </cell>
          <cell r="B441" t="str">
            <v>FIEBRE AMARILLA</v>
          </cell>
          <cell r="C441" t="str">
            <v>016</v>
          </cell>
        </row>
        <row r="442">
          <cell r="A442" t="str">
            <v>A950</v>
          </cell>
          <cell r="B442" t="str">
            <v>FIEBRE AMARILLA SELVATICA</v>
          </cell>
          <cell r="C442" t="str">
            <v>016</v>
          </cell>
        </row>
        <row r="443">
          <cell r="A443" t="str">
            <v>A951</v>
          </cell>
          <cell r="B443" t="str">
            <v>FIEBRE AMARILLA URBANA</v>
          </cell>
          <cell r="C443" t="str">
            <v>016</v>
          </cell>
        </row>
        <row r="444">
          <cell r="A444" t="str">
            <v>A959</v>
          </cell>
          <cell r="B444" t="str">
            <v>FIEBRE AMARILLA, NO ESPECIFICADA</v>
          </cell>
          <cell r="C444" t="str">
            <v>016</v>
          </cell>
        </row>
        <row r="445">
          <cell r="A445" t="str">
            <v>A96</v>
          </cell>
          <cell r="B445" t="str">
            <v>FIEBRE HEMORRAGICA POR ARENAVIRUS</v>
          </cell>
          <cell r="C445" t="str">
            <v>017</v>
          </cell>
        </row>
        <row r="446">
          <cell r="A446" t="str">
            <v>A960</v>
          </cell>
          <cell r="B446" t="str">
            <v>FIEBRE HEMORRAGICA DE JUNIN</v>
          </cell>
          <cell r="C446" t="str">
            <v>017</v>
          </cell>
        </row>
        <row r="447">
          <cell r="A447" t="str">
            <v>A961</v>
          </cell>
          <cell r="B447" t="str">
            <v>FIEBRE HEMORRAGICA DE MACHUPO</v>
          </cell>
          <cell r="C447" t="str">
            <v>017</v>
          </cell>
        </row>
        <row r="448">
          <cell r="A448" t="str">
            <v>A962</v>
          </cell>
          <cell r="B448" t="str">
            <v>FIEBRE DE LASSA</v>
          </cell>
          <cell r="C448" t="str">
            <v>017</v>
          </cell>
        </row>
        <row r="449">
          <cell r="A449" t="str">
            <v>A968</v>
          </cell>
          <cell r="B449" t="str">
            <v>OTRAS FIEBRES HEMORRAGICAS POR ARENAVIRUS</v>
          </cell>
          <cell r="C449" t="str">
            <v>017</v>
          </cell>
        </row>
        <row r="450">
          <cell r="A450" t="str">
            <v>A969</v>
          </cell>
          <cell r="B450" t="str">
            <v>FIEBRE HEMORRAGICA POR ARENAVIRUS, SIN OTRA ESPECIFICACION</v>
          </cell>
          <cell r="C450" t="str">
            <v>017</v>
          </cell>
        </row>
        <row r="451">
          <cell r="A451" t="str">
            <v>A98</v>
          </cell>
          <cell r="B451" t="str">
            <v>OTRAS FIEBRES VIRALES HEMORRAGICAS,NO CLASIFICADAS EN OTRA PARTE</v>
          </cell>
          <cell r="C451" t="str">
            <v>017</v>
          </cell>
        </row>
        <row r="452">
          <cell r="A452" t="str">
            <v>A980</v>
          </cell>
          <cell r="B452" t="str">
            <v>FIEBRE HEMORRAGICA DE CRIMEA-CONGO</v>
          </cell>
          <cell r="C452" t="str">
            <v>017</v>
          </cell>
        </row>
        <row r="453">
          <cell r="A453" t="str">
            <v>A981</v>
          </cell>
          <cell r="B453" t="str">
            <v>FIEBRE HEMORRAGICA DE OMSK</v>
          </cell>
          <cell r="C453" t="str">
            <v>017</v>
          </cell>
        </row>
        <row r="454">
          <cell r="A454" t="str">
            <v>A982</v>
          </cell>
          <cell r="B454" t="str">
            <v>ENFERMEDAD DE LA SELVA DE KYASANUR</v>
          </cell>
          <cell r="C454" t="str">
            <v>017</v>
          </cell>
        </row>
        <row r="455">
          <cell r="A455" t="str">
            <v>A983</v>
          </cell>
          <cell r="B455" t="str">
            <v>ENFERMEDAD POR EL VIRUS DE MARBURG</v>
          </cell>
          <cell r="C455" t="str">
            <v>017</v>
          </cell>
        </row>
        <row r="456">
          <cell r="A456" t="str">
            <v>A984</v>
          </cell>
          <cell r="B456" t="str">
            <v>ENFERMEDAD POR EL VIRUS DE EBOLA</v>
          </cell>
          <cell r="C456" t="str">
            <v>017</v>
          </cell>
        </row>
        <row r="457">
          <cell r="A457" t="str">
            <v>A985</v>
          </cell>
          <cell r="B457" t="str">
            <v>FIEBRES HEMORRAGICAS CON SINDROME RENAL</v>
          </cell>
          <cell r="C457" t="str">
            <v>017</v>
          </cell>
        </row>
        <row r="458">
          <cell r="A458" t="str">
            <v>A988</v>
          </cell>
          <cell r="B458" t="str">
            <v>OTRAS FIEBRES HEMORRAGICAS VIRALES ESPECIFICADAS</v>
          </cell>
          <cell r="C458" t="str">
            <v>017</v>
          </cell>
        </row>
        <row r="459">
          <cell r="A459" t="str">
            <v>A99</v>
          </cell>
          <cell r="B459" t="str">
            <v>FIEBRE VIRAL HEMORRAGICA, NO ESPECIFICADA</v>
          </cell>
          <cell r="C459" t="str">
            <v>017</v>
          </cell>
        </row>
        <row r="460">
          <cell r="A460" t="str">
            <v>AGUA</v>
          </cell>
          <cell r="B460" t="str">
            <v>VIGILANCIA DE LA CALIDAD DEL AGUA</v>
          </cell>
          <cell r="C460" t="str">
            <v>000</v>
          </cell>
        </row>
        <row r="461">
          <cell r="A461" t="str">
            <v>AIRE</v>
          </cell>
          <cell r="B461" t="str">
            <v>VIGILANCIA DE LA CALIDAD DEL AIRE</v>
          </cell>
          <cell r="C461" t="str">
            <v>000</v>
          </cell>
        </row>
        <row r="462">
          <cell r="A462" t="str">
            <v>B00</v>
          </cell>
          <cell r="B462" t="str">
            <v>INFECCIONES HERPETICAS (HERPES SIMPLE)</v>
          </cell>
          <cell r="C462" t="str">
            <v>025</v>
          </cell>
        </row>
        <row r="463">
          <cell r="A463" t="str">
            <v>B000</v>
          </cell>
          <cell r="B463" t="str">
            <v>ECZEMA HERPETICO</v>
          </cell>
          <cell r="C463" t="str">
            <v>025</v>
          </cell>
        </row>
        <row r="464">
          <cell r="A464" t="str">
            <v>B001</v>
          </cell>
          <cell r="B464" t="str">
            <v>DERMATITIS VESICULAR HERPETICA</v>
          </cell>
          <cell r="C464" t="str">
            <v>025</v>
          </cell>
        </row>
        <row r="465">
          <cell r="A465" t="str">
            <v>B002</v>
          </cell>
          <cell r="B465" t="str">
            <v>GINGIVOESTOMATITIS Y FARINGOAMIGDALITIS HERPETICA</v>
          </cell>
          <cell r="C465" t="str">
            <v>025</v>
          </cell>
        </row>
        <row r="466">
          <cell r="A466" t="str">
            <v>B003</v>
          </cell>
          <cell r="B466" t="str">
            <v>MENINGITIS HERPETICA</v>
          </cell>
          <cell r="C466" t="str">
            <v>025</v>
          </cell>
        </row>
        <row r="467">
          <cell r="A467" t="str">
            <v>B004</v>
          </cell>
          <cell r="B467" t="str">
            <v>ENCEFALITIS HERPETICA</v>
          </cell>
          <cell r="C467" t="str">
            <v>025</v>
          </cell>
        </row>
        <row r="468">
          <cell r="A468" t="str">
            <v>B005</v>
          </cell>
          <cell r="B468" t="str">
            <v>OCULOPATIA HERPETICA</v>
          </cell>
          <cell r="C468" t="str">
            <v>025</v>
          </cell>
        </row>
        <row r="469">
          <cell r="A469" t="str">
            <v>B007</v>
          </cell>
          <cell r="B469" t="str">
            <v>ENFERMEDAD HERPETICA DISEMINADA</v>
          </cell>
          <cell r="C469" t="str">
            <v>025</v>
          </cell>
        </row>
        <row r="470">
          <cell r="A470" t="str">
            <v>B008</v>
          </cell>
          <cell r="B470" t="str">
            <v>OTRAS FORMAS DE INFECCIONES HERPETICAS</v>
          </cell>
          <cell r="C470" t="str">
            <v>025</v>
          </cell>
        </row>
        <row r="471">
          <cell r="A471" t="str">
            <v>B009</v>
          </cell>
          <cell r="B471" t="str">
            <v>INFECCION DEBIDA AL VIRUS DEL HERPES, NO ESPECIFICADA</v>
          </cell>
          <cell r="C471" t="str">
            <v>025</v>
          </cell>
        </row>
        <row r="472">
          <cell r="A472" t="str">
            <v>B01</v>
          </cell>
          <cell r="B472" t="str">
            <v>VARICELA</v>
          </cell>
          <cell r="C472" t="str">
            <v>025</v>
          </cell>
        </row>
        <row r="473">
          <cell r="A473" t="str">
            <v>B010</v>
          </cell>
          <cell r="B473" t="str">
            <v>MENINGITIS DEBIDA A VARICELA</v>
          </cell>
          <cell r="C473" t="str">
            <v>025</v>
          </cell>
        </row>
        <row r="474">
          <cell r="A474" t="str">
            <v>B011</v>
          </cell>
          <cell r="B474" t="str">
            <v>ENCEFALITIS DEBIDA A VARICELA</v>
          </cell>
          <cell r="C474" t="str">
            <v>025</v>
          </cell>
        </row>
        <row r="475">
          <cell r="A475" t="str">
            <v>B012</v>
          </cell>
          <cell r="B475" t="str">
            <v>NEUMONIA DEBIDA A VARICELA</v>
          </cell>
          <cell r="C475" t="str">
            <v>025</v>
          </cell>
        </row>
        <row r="476">
          <cell r="A476" t="str">
            <v>B018</v>
          </cell>
          <cell r="B476" t="str">
            <v>VARICELA CON OTRAS COMPLICACIONES</v>
          </cell>
          <cell r="C476" t="str">
            <v>025</v>
          </cell>
        </row>
        <row r="477">
          <cell r="A477" t="str">
            <v>B019</v>
          </cell>
          <cell r="B477" t="str">
            <v>VARICELA SIN COMPLICACIONES</v>
          </cell>
          <cell r="C477" t="str">
            <v>025</v>
          </cell>
        </row>
        <row r="478">
          <cell r="A478" t="str">
            <v>B02</v>
          </cell>
          <cell r="B478" t="str">
            <v>HERPES ZOSTER</v>
          </cell>
          <cell r="C478" t="str">
            <v>025</v>
          </cell>
        </row>
        <row r="479">
          <cell r="A479" t="str">
            <v>B020</v>
          </cell>
          <cell r="B479" t="str">
            <v>ENCEFALITIS DEBIDA A HERPES ZOSTER</v>
          </cell>
          <cell r="C479" t="str">
            <v>025</v>
          </cell>
        </row>
        <row r="480">
          <cell r="A480" t="str">
            <v>B021</v>
          </cell>
          <cell r="B480" t="str">
            <v>MENINGITIS DEBIDA A HERPES ZOSTER</v>
          </cell>
          <cell r="C480" t="str">
            <v>025</v>
          </cell>
        </row>
        <row r="481">
          <cell r="A481" t="str">
            <v>B022</v>
          </cell>
          <cell r="B481" t="str">
            <v>HERPES ZOSTER CON OTROS COMPROMISOS DEL SISTEMA NERVIOSO</v>
          </cell>
          <cell r="C481" t="str">
            <v>025</v>
          </cell>
        </row>
        <row r="482">
          <cell r="A482" t="str">
            <v>B023</v>
          </cell>
          <cell r="B482" t="str">
            <v>HERPES ZOSTER OCULAR</v>
          </cell>
          <cell r="C482" t="str">
            <v>025</v>
          </cell>
        </row>
        <row r="483">
          <cell r="A483" t="str">
            <v>B027</v>
          </cell>
          <cell r="B483" t="str">
            <v>HERPES ZOSTER DISEMINADO</v>
          </cell>
          <cell r="C483" t="str">
            <v>025</v>
          </cell>
        </row>
        <row r="484">
          <cell r="A484" t="str">
            <v>B028</v>
          </cell>
          <cell r="B484" t="str">
            <v>HERPES ZOSTER CON OTRAS COMPLICACIONES</v>
          </cell>
          <cell r="C484" t="str">
            <v>025</v>
          </cell>
        </row>
        <row r="485">
          <cell r="A485" t="str">
            <v>B029</v>
          </cell>
          <cell r="B485" t="str">
            <v>HERPES ZOSTER SIN COMPLICACIONES</v>
          </cell>
          <cell r="C485" t="str">
            <v>025</v>
          </cell>
        </row>
        <row r="486">
          <cell r="A486" t="str">
            <v>B03</v>
          </cell>
          <cell r="B486" t="str">
            <v>VIRUELA</v>
          </cell>
          <cell r="C486" t="str">
            <v>025</v>
          </cell>
        </row>
        <row r="487">
          <cell r="A487" t="str">
            <v>B04</v>
          </cell>
          <cell r="B487" t="str">
            <v>VIRUELA DE LOS MONOS</v>
          </cell>
          <cell r="C487" t="str">
            <v>025</v>
          </cell>
        </row>
        <row r="488">
          <cell r="A488" t="str">
            <v>B05</v>
          </cell>
          <cell r="B488" t="str">
            <v>SARAMPION</v>
          </cell>
          <cell r="C488" t="str">
            <v>018</v>
          </cell>
        </row>
        <row r="489">
          <cell r="A489" t="str">
            <v>B050</v>
          </cell>
          <cell r="B489" t="str">
            <v>SARAMPION COMPLICADO CON ENCEFALITIS</v>
          </cell>
          <cell r="C489" t="str">
            <v>018</v>
          </cell>
        </row>
        <row r="490">
          <cell r="A490" t="str">
            <v>B051</v>
          </cell>
          <cell r="B490" t="str">
            <v>SARAMPION COMPLICADO CON MENINGITIS</v>
          </cell>
          <cell r="C490" t="str">
            <v>018</v>
          </cell>
        </row>
        <row r="491">
          <cell r="A491" t="str">
            <v>B052</v>
          </cell>
          <cell r="B491" t="str">
            <v>SARAMPION COMPLICADA CON NEUMONIA</v>
          </cell>
          <cell r="C491" t="str">
            <v>018</v>
          </cell>
        </row>
        <row r="492">
          <cell r="A492" t="str">
            <v>B053</v>
          </cell>
          <cell r="B492" t="str">
            <v>SARAMPION COMPLICADO CON OTITIS MEDIA</v>
          </cell>
          <cell r="C492" t="str">
            <v>018</v>
          </cell>
        </row>
        <row r="493">
          <cell r="A493" t="str">
            <v>B054</v>
          </cell>
          <cell r="B493" t="str">
            <v>SARAMPION CON COMPLICACIONES INTESTINALES</v>
          </cell>
          <cell r="C493" t="str">
            <v>018</v>
          </cell>
        </row>
        <row r="494">
          <cell r="A494" t="str">
            <v>B058</v>
          </cell>
          <cell r="B494" t="str">
            <v>SARAMPION CON OTRAS COMPLICACIONES</v>
          </cell>
          <cell r="C494" t="str">
            <v>018</v>
          </cell>
        </row>
        <row r="495">
          <cell r="A495" t="str">
            <v>B059</v>
          </cell>
          <cell r="B495" t="str">
            <v>SARAMPION SIN COMPLICACIONES</v>
          </cell>
          <cell r="C495" t="str">
            <v>018</v>
          </cell>
        </row>
        <row r="496">
          <cell r="A496" t="str">
            <v>B06</v>
          </cell>
          <cell r="B496" t="str">
            <v>RUBEOLA (SARAMPION ALEMAN)</v>
          </cell>
          <cell r="C496" t="str">
            <v>025</v>
          </cell>
        </row>
        <row r="497">
          <cell r="A497" t="str">
            <v>B060</v>
          </cell>
          <cell r="B497" t="str">
            <v>RUBEOLA CON COMPLICACIONES NEUROLOGICAS</v>
          </cell>
          <cell r="C497" t="str">
            <v>025</v>
          </cell>
        </row>
        <row r="498">
          <cell r="A498" t="str">
            <v>B068</v>
          </cell>
          <cell r="B498" t="str">
            <v>RUBEOLA CON OTRAS COMPLICACIONES</v>
          </cell>
          <cell r="C498" t="str">
            <v>025</v>
          </cell>
        </row>
        <row r="499">
          <cell r="A499" t="str">
            <v>B069</v>
          </cell>
          <cell r="B499" t="str">
            <v>RUBEOLA SIN COMPLICACIONES</v>
          </cell>
          <cell r="C499" t="str">
            <v>025</v>
          </cell>
        </row>
        <row r="500">
          <cell r="A500" t="str">
            <v>B07</v>
          </cell>
          <cell r="B500" t="str">
            <v>VERRUGAS VIRICAS</v>
          </cell>
          <cell r="C500" t="str">
            <v>025</v>
          </cell>
        </row>
        <row r="501">
          <cell r="A501" t="str">
            <v>B08</v>
          </cell>
          <cell r="B501" t="str">
            <v>OTRAS INF.VIRIC.CARACT.POR LESIONES PIEL,MEMBR.MUCOS.NO CLAS.EN O/PART</v>
          </cell>
          <cell r="C501" t="str">
            <v>025</v>
          </cell>
        </row>
        <row r="502">
          <cell r="A502" t="str">
            <v>B080</v>
          </cell>
          <cell r="B502" t="str">
            <v>OTRAS INFECCIONES DEBIDAS A ORTOPOXVIRUS</v>
          </cell>
          <cell r="C502" t="str">
            <v>025</v>
          </cell>
        </row>
        <row r="503">
          <cell r="A503" t="str">
            <v>B081</v>
          </cell>
          <cell r="B503" t="str">
            <v>MOLUSCO CONTAGIOSO</v>
          </cell>
          <cell r="C503" t="str">
            <v>025</v>
          </cell>
        </row>
        <row r="504">
          <cell r="A504" t="str">
            <v>B082</v>
          </cell>
          <cell r="B504" t="str">
            <v>EXANTEMA SUBITO (SEXTA ENFERMEDAD)</v>
          </cell>
          <cell r="C504" t="str">
            <v>025</v>
          </cell>
        </row>
        <row r="505">
          <cell r="A505" t="str">
            <v>B083</v>
          </cell>
          <cell r="B505" t="str">
            <v>ERITEMA INFECCIOSO (QUINTA ENFERMEDAD)</v>
          </cell>
          <cell r="C505" t="str">
            <v>025</v>
          </cell>
        </row>
        <row r="506">
          <cell r="A506" t="str">
            <v>B084</v>
          </cell>
          <cell r="B506" t="str">
            <v>ESTOMATITIS VESICULAR ENTEROVIRAL CON EXANTEMA</v>
          </cell>
          <cell r="C506" t="str">
            <v>025</v>
          </cell>
        </row>
        <row r="507">
          <cell r="A507" t="str">
            <v>B085</v>
          </cell>
          <cell r="B507" t="str">
            <v>FARINGITIS VESICULAR ENTEROVIRICA</v>
          </cell>
          <cell r="C507" t="str">
            <v>025</v>
          </cell>
        </row>
        <row r="508">
          <cell r="A508" t="str">
            <v>B088</v>
          </cell>
          <cell r="B508" t="str">
            <v>OTRAS INF.VIR.ESPEC.CARACTERIZ.POR LESION.PIEL Y MEMBRANA MUCOSA</v>
          </cell>
          <cell r="C508" t="str">
            <v>025</v>
          </cell>
        </row>
        <row r="509">
          <cell r="A509" t="str">
            <v>B09</v>
          </cell>
          <cell r="B509" t="str">
            <v>INF.VIRAL NO ESPECIF.CARACT.POR LESION DE PIEL Y MEMBRANAS MUCOSAS</v>
          </cell>
          <cell r="C509" t="str">
            <v>025</v>
          </cell>
        </row>
        <row r="510">
          <cell r="A510" t="str">
            <v>B15</v>
          </cell>
          <cell r="B510" t="str">
            <v>HEPATITIS AGUDA TIPO A</v>
          </cell>
          <cell r="C510" t="str">
            <v>019</v>
          </cell>
        </row>
        <row r="511">
          <cell r="A511" t="str">
            <v>B150</v>
          </cell>
          <cell r="B511" t="str">
            <v>HEPATITIS AGUDA TIPO A, CON COMA HEPATICO</v>
          </cell>
          <cell r="C511" t="str">
            <v>019</v>
          </cell>
        </row>
        <row r="512">
          <cell r="A512" t="str">
            <v>B159</v>
          </cell>
          <cell r="B512" t="str">
            <v>HEPATITIS AGUDO TIPO A, SIN COMA HEPATICO</v>
          </cell>
          <cell r="C512" t="str">
            <v>019</v>
          </cell>
        </row>
        <row r="513">
          <cell r="A513" t="str">
            <v>B16</v>
          </cell>
          <cell r="B513" t="str">
            <v>HEPATITIS AGUDA TIPO B</v>
          </cell>
          <cell r="C513" t="str">
            <v>019</v>
          </cell>
        </row>
        <row r="514">
          <cell r="A514" t="str">
            <v>B160</v>
          </cell>
          <cell r="B514" t="str">
            <v>HEPATITIS AGUDA TIPO B, CON AGENTE DELTA (COINFECCION)SIN COMA HEPATIC</v>
          </cell>
          <cell r="C514" t="str">
            <v>019</v>
          </cell>
        </row>
        <row r="515">
          <cell r="A515" t="str">
            <v>B161</v>
          </cell>
          <cell r="B515" t="str">
            <v>HEPATITIS AGUDA TIPO B, CON AGENTE DELTA (COINFECCION)SIN COMA HEPATIC</v>
          </cell>
          <cell r="C515" t="str">
            <v>019</v>
          </cell>
        </row>
        <row r="516">
          <cell r="A516" t="str">
            <v>B162</v>
          </cell>
          <cell r="B516" t="str">
            <v>HEPATITIS AGUDA TIPO B, SIN AGENTE DELTA, CON COMA HEPATICO</v>
          </cell>
          <cell r="C516" t="str">
            <v>019</v>
          </cell>
        </row>
        <row r="517">
          <cell r="A517" t="str">
            <v>B169</v>
          </cell>
          <cell r="B517" t="str">
            <v>HEPATITIS AGUDA TIPO B, SIN AGENTE DELTA Y SIN COMA</v>
          </cell>
          <cell r="C517" t="str">
            <v>019</v>
          </cell>
        </row>
        <row r="518">
          <cell r="A518" t="str">
            <v>B17</v>
          </cell>
          <cell r="B518" t="str">
            <v>OTRAS HEPATITIS VIRALES AGUDAS</v>
          </cell>
          <cell r="C518" t="str">
            <v>019</v>
          </cell>
        </row>
        <row r="519">
          <cell r="A519" t="str">
            <v>B170</v>
          </cell>
          <cell r="B519" t="str">
            <v>INFECCION (SUPERINFECC)AGUDA POR AGENTE DELTA EN EL PORTAD.HEPAT.B</v>
          </cell>
          <cell r="C519" t="str">
            <v>019</v>
          </cell>
        </row>
        <row r="520">
          <cell r="A520" t="str">
            <v>B171</v>
          </cell>
          <cell r="B520" t="str">
            <v>HEPATITIS AGUDA TIPO C</v>
          </cell>
          <cell r="C520" t="str">
            <v>019</v>
          </cell>
        </row>
        <row r="521">
          <cell r="A521" t="str">
            <v>B172</v>
          </cell>
          <cell r="B521" t="str">
            <v>HEPATITIS AGUDA TIPO E</v>
          </cell>
          <cell r="C521" t="str">
            <v>019</v>
          </cell>
        </row>
        <row r="522">
          <cell r="A522" t="str">
            <v>B178</v>
          </cell>
          <cell r="B522" t="str">
            <v>OTRAS HEPATITIS VIRALES AGUDAS ESPECIFICADAS</v>
          </cell>
          <cell r="C522" t="str">
            <v>019</v>
          </cell>
        </row>
        <row r="523">
          <cell r="A523" t="str">
            <v>B18</v>
          </cell>
          <cell r="B523" t="str">
            <v>HEPATITIS VIRAL CRONICA</v>
          </cell>
          <cell r="C523" t="str">
            <v>019</v>
          </cell>
        </row>
        <row r="524">
          <cell r="A524" t="str">
            <v>B180</v>
          </cell>
          <cell r="B524" t="str">
            <v>HEPATITIS VIRAL TIPO B CRONICA, CON AGENTE DELTA</v>
          </cell>
          <cell r="C524" t="str">
            <v>019</v>
          </cell>
        </row>
        <row r="525">
          <cell r="A525" t="str">
            <v>B181</v>
          </cell>
          <cell r="B525" t="str">
            <v>HEPATITIS VIRAL TIPO B CRONICA, SIN AGENTE DELTA</v>
          </cell>
          <cell r="C525" t="str">
            <v>019</v>
          </cell>
        </row>
        <row r="526">
          <cell r="A526" t="str">
            <v>B182</v>
          </cell>
          <cell r="B526" t="str">
            <v>HEPATITIS VIRAL TIPO C CRONICA</v>
          </cell>
          <cell r="C526" t="str">
            <v>019</v>
          </cell>
        </row>
        <row r="527">
          <cell r="A527" t="str">
            <v>B189</v>
          </cell>
          <cell r="B527" t="str">
            <v>HEPATITIS VIRAL CRONICA, SIN OTRA ESPECIFICACION</v>
          </cell>
          <cell r="C527" t="str">
            <v>019</v>
          </cell>
        </row>
        <row r="528">
          <cell r="A528" t="str">
            <v>B19</v>
          </cell>
          <cell r="B528" t="str">
            <v>HEPATITIS VIRAL, SIN OTRA ESPECIFICACION</v>
          </cell>
          <cell r="C528" t="str">
            <v>019</v>
          </cell>
        </row>
        <row r="529">
          <cell r="A529" t="str">
            <v>B190</v>
          </cell>
          <cell r="B529" t="str">
            <v>HEPATITIS VIRAL NO ESPECIFICADA CON COMA</v>
          </cell>
          <cell r="C529" t="str">
            <v>019</v>
          </cell>
        </row>
        <row r="530">
          <cell r="A530" t="str">
            <v>B199</v>
          </cell>
          <cell r="B530" t="str">
            <v>HEPATITIS VIRAL NO ESPECIFICADA SIN COMA</v>
          </cell>
          <cell r="C530" t="str">
            <v>019</v>
          </cell>
        </row>
        <row r="531">
          <cell r="A531" t="str">
            <v>B20</v>
          </cell>
          <cell r="B531" t="str">
            <v>ENFERMEDAD POR VIRUS DE LA INMUNODEFICIENCIA HUMANA (VHI)</v>
          </cell>
          <cell r="C531" t="str">
            <v>020</v>
          </cell>
        </row>
        <row r="532">
          <cell r="A532" t="str">
            <v>B200</v>
          </cell>
          <cell r="B532" t="str">
            <v>ENERMEDAD POR VIH,RESULTANTE EN INFECCION POR MICOBACTERIAS</v>
          </cell>
          <cell r="C532" t="str">
            <v>020</v>
          </cell>
        </row>
        <row r="533">
          <cell r="A533" t="str">
            <v>B201</v>
          </cell>
          <cell r="B533" t="str">
            <v>ENFERMEDAD POR VIH, RESULTANTE EN OTRAS INFECCIONES BACTERIANAS</v>
          </cell>
          <cell r="C533" t="str">
            <v>020</v>
          </cell>
        </row>
        <row r="534">
          <cell r="A534" t="str">
            <v>B202</v>
          </cell>
          <cell r="B534" t="str">
            <v>ENFERMEDAD POR VIH, RESULTANTE EN ENFERMEDAD POR CITOMEGALOVIRUS</v>
          </cell>
          <cell r="C534" t="str">
            <v>020</v>
          </cell>
        </row>
        <row r="535">
          <cell r="A535" t="str">
            <v>B203</v>
          </cell>
          <cell r="B535" t="str">
            <v>ENFERMEDAD POR VIH, RESULTANTE  EN OTRAS INFECCIONES VIRALES</v>
          </cell>
          <cell r="C535" t="str">
            <v>020</v>
          </cell>
        </row>
        <row r="536">
          <cell r="A536" t="str">
            <v>B204</v>
          </cell>
          <cell r="B536" t="str">
            <v>ENFERMEDAD POR VIH, RESULTANTE EN CANDIDIASIS</v>
          </cell>
          <cell r="C536" t="str">
            <v>020</v>
          </cell>
        </row>
        <row r="537">
          <cell r="A537" t="str">
            <v>B205</v>
          </cell>
          <cell r="B537" t="str">
            <v>ENFERMEDAD POR VIH, RESULTANTE EN OTRAS MICOSIS</v>
          </cell>
          <cell r="C537" t="str">
            <v>020</v>
          </cell>
        </row>
        <row r="538">
          <cell r="A538" t="str">
            <v>B206</v>
          </cell>
          <cell r="B538" t="str">
            <v>ENFERMEDAD POR VIH, RESULTANTE EN NEUMONIA POR PNEUMOCYSTIS CARINII</v>
          </cell>
          <cell r="C538" t="str">
            <v>020</v>
          </cell>
        </row>
        <row r="539">
          <cell r="A539" t="str">
            <v>B207</v>
          </cell>
          <cell r="B539" t="str">
            <v>ENFERMEDAD POR VIH, RESULTANTE EN INFECCIONES MULTIPLES</v>
          </cell>
          <cell r="C539" t="str">
            <v>020</v>
          </cell>
        </row>
        <row r="540">
          <cell r="A540" t="str">
            <v>B208</v>
          </cell>
          <cell r="B540" t="str">
            <v>ENFERMEDAD POR VIH, RESULTANTE  EN OTRAS ENF.INFECCIOS.O PARASITARIAS</v>
          </cell>
          <cell r="C540" t="str">
            <v>020</v>
          </cell>
        </row>
        <row r="541">
          <cell r="A541" t="str">
            <v>B209</v>
          </cell>
          <cell r="B541" t="str">
            <v>ENFERMEDAD POR VIH, RESULTANTE EN ENF.INFECC.O PARASIT.NO ESPECIFICADA</v>
          </cell>
          <cell r="C541" t="str">
            <v>020</v>
          </cell>
        </row>
        <row r="542">
          <cell r="A542" t="str">
            <v>B21</v>
          </cell>
          <cell r="B542" t="str">
            <v>ENFERMEDAD POR VIRUS DE LA INMUNOD.HUM.VIH,RESUTTE EN TUMORES MALIGNOS</v>
          </cell>
          <cell r="C542" t="str">
            <v>020</v>
          </cell>
        </row>
        <row r="543">
          <cell r="A543" t="str">
            <v>B210</v>
          </cell>
          <cell r="B543" t="str">
            <v>ENFERMEDAD POR VIH, RESULTANTE EN SARCOMA DE KAPOSI</v>
          </cell>
          <cell r="C543" t="str">
            <v>020</v>
          </cell>
        </row>
        <row r="544">
          <cell r="A544" t="str">
            <v>B211</v>
          </cell>
          <cell r="B544" t="str">
            <v>ENFERMEDAR POR VIH, RESULTANTE EN LIFOMA DE BURKITT</v>
          </cell>
          <cell r="C544" t="str">
            <v>020</v>
          </cell>
        </row>
        <row r="545">
          <cell r="A545" t="str">
            <v>B212</v>
          </cell>
          <cell r="B545" t="str">
            <v>ENFERMEDAD POR VIH, RESULTANTE EN OTROS TIPOS DE LINFOMA NO HODGKIN</v>
          </cell>
          <cell r="C545" t="str">
            <v>020</v>
          </cell>
        </row>
        <row r="546">
          <cell r="A546" t="str">
            <v>B213</v>
          </cell>
          <cell r="B546" t="str">
            <v>ENF.POR VIH,RESULT.EN TUMORES MALIG. DEL TEJIDO HEMATOP.Y TEJ.RELACION</v>
          </cell>
          <cell r="C546" t="str">
            <v>020</v>
          </cell>
        </row>
        <row r="547">
          <cell r="A547" t="str">
            <v>B217</v>
          </cell>
          <cell r="B547" t="str">
            <v>ENFERMEDA POR VIH, RESULTANTE EN TUMORES MALIGNOS MULTIPLES</v>
          </cell>
          <cell r="C547" t="str">
            <v>020</v>
          </cell>
        </row>
        <row r="548">
          <cell r="A548" t="str">
            <v>B218</v>
          </cell>
          <cell r="B548" t="str">
            <v>ENFERMEDAD POR VIH, RESULTANTE EN OTROS TUMORES MALIGNOS</v>
          </cell>
          <cell r="C548" t="str">
            <v>020</v>
          </cell>
        </row>
        <row r="549">
          <cell r="A549" t="str">
            <v>B219</v>
          </cell>
          <cell r="B549" t="str">
            <v>ENFERMEDAD POR VIH, RESULTANTE EN TUMORES MALIGNOS NO ESPECIFICADOS</v>
          </cell>
          <cell r="C549" t="str">
            <v>020</v>
          </cell>
        </row>
        <row r="550">
          <cell r="A550" t="str">
            <v>B22</v>
          </cell>
          <cell r="B550" t="str">
            <v>ENFERMEDAD POR VIRUS DE LA INMUNODEF.HUM HIV,RESULT.EN O/ENF.ESPECIFIC</v>
          </cell>
          <cell r="C550" t="str">
            <v>020</v>
          </cell>
        </row>
        <row r="551">
          <cell r="A551" t="str">
            <v>B220</v>
          </cell>
          <cell r="B551" t="str">
            <v>ENFERMEDAD POR VIH, RESULTANTE EN ENCEFALOPATIA</v>
          </cell>
          <cell r="C551" t="str">
            <v>020</v>
          </cell>
        </row>
        <row r="552">
          <cell r="A552" t="str">
            <v>B221</v>
          </cell>
          <cell r="B552" t="str">
            <v>ENFERMEDAD POR VIH, RESULTANTE EN NEUMONITIS LINFOIDE</v>
          </cell>
          <cell r="C552" t="str">
            <v>020</v>
          </cell>
        </row>
        <row r="553">
          <cell r="A553" t="str">
            <v>B222</v>
          </cell>
          <cell r="B553" t="str">
            <v>ENFERMEDAD POR VIH, RESULTANTE EN SIDROME CAQUECTICO</v>
          </cell>
          <cell r="C553" t="str">
            <v>020</v>
          </cell>
        </row>
        <row r="554">
          <cell r="A554" t="str">
            <v>B227</v>
          </cell>
          <cell r="B554" t="str">
            <v>ENFERMEDAD POR VIH,RESULT. EN ENF.MULTIPLES CLASIFICADA EN OTRA PARTE</v>
          </cell>
          <cell r="C554" t="str">
            <v>020</v>
          </cell>
        </row>
        <row r="555">
          <cell r="A555" t="str">
            <v>B23</v>
          </cell>
          <cell r="B555" t="str">
            <v>ENFERMEDAD POR VIRUS DE INMUNOD.HUM.VIH,RESULTANT.EN OTRAS AFECCIONES</v>
          </cell>
          <cell r="C555" t="str">
            <v>020</v>
          </cell>
        </row>
        <row r="556">
          <cell r="A556" t="str">
            <v>B230</v>
          </cell>
          <cell r="B556" t="str">
            <v>SINDROME DE INFECCION AGUDA DEBIDA A VIH</v>
          </cell>
          <cell r="C556" t="str">
            <v>020</v>
          </cell>
        </row>
        <row r="557">
          <cell r="A557" t="str">
            <v>B231</v>
          </cell>
          <cell r="B557" t="str">
            <v>ENFERMEDAD POR VIH, RESULTANTE EN LIFADENOPATIA</v>
          </cell>
          <cell r="C557" t="str">
            <v>020</v>
          </cell>
        </row>
        <row r="558">
          <cell r="A558" t="str">
            <v>B232</v>
          </cell>
          <cell r="B558" t="str">
            <v>ENFERMEDAD POR VIH, RESULTANTE EN ANORMALIDADES</v>
          </cell>
          <cell r="C558" t="str">
            <v>020</v>
          </cell>
        </row>
        <row r="559">
          <cell r="A559" t="str">
            <v>B238</v>
          </cell>
          <cell r="B559" t="str">
            <v>ENFERMEDAD POR VIH, RESULTANTE EN OTRAS AFECCIONES ESPECIFICADAS</v>
          </cell>
          <cell r="C559" t="str">
            <v>020</v>
          </cell>
        </row>
        <row r="560">
          <cell r="A560" t="str">
            <v>B24X</v>
          </cell>
          <cell r="B560" t="str">
            <v>ENFERMEDAD POR VIRUS DE LA INMUNODEF.HUM.VIH, SIN OTRA ESPECIFICACION</v>
          </cell>
          <cell r="C560" t="str">
            <v>020</v>
          </cell>
        </row>
        <row r="561">
          <cell r="A561" t="str">
            <v>B25</v>
          </cell>
          <cell r="B561" t="str">
            <v>ENFERMEDAD DEBIDA A VIRUS CITOMEGALICO</v>
          </cell>
          <cell r="C561" t="str">
            <v>025</v>
          </cell>
        </row>
        <row r="562">
          <cell r="A562" t="str">
            <v>B250</v>
          </cell>
          <cell r="B562" t="str">
            <v>NEUMONITIS DEBIDA A VIRUS CITOMEGALICO</v>
          </cell>
          <cell r="C562" t="str">
            <v>025</v>
          </cell>
        </row>
        <row r="563">
          <cell r="A563" t="str">
            <v>B251</v>
          </cell>
          <cell r="B563" t="str">
            <v>HEPATITIS DEBIDA A VIRUS CITOMEGALICO</v>
          </cell>
          <cell r="C563" t="str">
            <v>025</v>
          </cell>
        </row>
        <row r="564">
          <cell r="A564" t="str">
            <v>B252</v>
          </cell>
          <cell r="B564" t="str">
            <v>PANCREATITIS DEBIDA A VIRUS CITOMEGALICO</v>
          </cell>
          <cell r="C564" t="str">
            <v>025</v>
          </cell>
        </row>
        <row r="565">
          <cell r="A565" t="str">
            <v>B258</v>
          </cell>
          <cell r="B565" t="str">
            <v>OTRAS ENFERMEDADES DEBIDA A VIRUS CITOMEGALICO</v>
          </cell>
          <cell r="C565" t="str">
            <v>025</v>
          </cell>
        </row>
        <row r="566">
          <cell r="A566" t="str">
            <v>B259</v>
          </cell>
          <cell r="B566" t="str">
            <v>ENFERMEDA POR VIRUS CITOMEGALICO, NO ESPECIFICADA</v>
          </cell>
          <cell r="C566" t="str">
            <v>025</v>
          </cell>
        </row>
        <row r="567">
          <cell r="A567" t="str">
            <v>B26</v>
          </cell>
          <cell r="B567" t="str">
            <v>PAROTIDITIS INFECCIOSA</v>
          </cell>
          <cell r="C567" t="str">
            <v>025</v>
          </cell>
        </row>
        <row r="568">
          <cell r="A568" t="str">
            <v>B260</v>
          </cell>
          <cell r="B568" t="str">
            <v>ORQUITIS POR PAROTIDITIS</v>
          </cell>
          <cell r="C568" t="str">
            <v>025</v>
          </cell>
        </row>
        <row r="569">
          <cell r="A569" t="str">
            <v>B261</v>
          </cell>
          <cell r="B569" t="str">
            <v>MENINGITIS POR PAROTIDITIS</v>
          </cell>
          <cell r="C569" t="str">
            <v>025</v>
          </cell>
        </row>
        <row r="570">
          <cell r="A570" t="str">
            <v>B262</v>
          </cell>
          <cell r="B570" t="str">
            <v>ENCEFALITIS POR PAROTIDITIS</v>
          </cell>
          <cell r="C570" t="str">
            <v>025</v>
          </cell>
        </row>
        <row r="571">
          <cell r="A571" t="str">
            <v>B263</v>
          </cell>
          <cell r="B571" t="str">
            <v>PANCREATITIS POR PAROTIDITIS</v>
          </cell>
          <cell r="C571" t="str">
            <v>025</v>
          </cell>
        </row>
        <row r="572">
          <cell r="A572" t="str">
            <v>B268</v>
          </cell>
          <cell r="B572" t="str">
            <v>PAROTIDITIS INFECCIOSA CON OTRAS COMPLICACIONES</v>
          </cell>
          <cell r="C572" t="str">
            <v>025</v>
          </cell>
        </row>
        <row r="573">
          <cell r="A573" t="str">
            <v>B269</v>
          </cell>
          <cell r="B573" t="str">
            <v>PAROTIDITIS, SIN COMPLICACIONES</v>
          </cell>
          <cell r="C573" t="str">
            <v>025</v>
          </cell>
        </row>
        <row r="574">
          <cell r="A574" t="str">
            <v>B27</v>
          </cell>
          <cell r="B574" t="str">
            <v>MONONUCLEOSIS INFECCIOSA</v>
          </cell>
          <cell r="C574" t="str">
            <v>025</v>
          </cell>
        </row>
        <row r="575">
          <cell r="A575" t="str">
            <v>B270</v>
          </cell>
          <cell r="B575" t="str">
            <v>MONONUCLEOSIS DEBIDA A HERPES VIRUS GAMMA</v>
          </cell>
          <cell r="C575" t="str">
            <v>025</v>
          </cell>
        </row>
        <row r="576">
          <cell r="A576" t="str">
            <v>B271</v>
          </cell>
          <cell r="B576" t="str">
            <v>MONUNUCLEOSIS POR CITOMEGALOVIRUS</v>
          </cell>
          <cell r="C576" t="str">
            <v>025</v>
          </cell>
        </row>
        <row r="577">
          <cell r="A577" t="str">
            <v>B278</v>
          </cell>
          <cell r="B577" t="str">
            <v>OTRAS MONUNUCLEOSIS INFECCIOSAS</v>
          </cell>
          <cell r="C577" t="str">
            <v>025</v>
          </cell>
        </row>
        <row r="578">
          <cell r="A578" t="str">
            <v>B279</v>
          </cell>
          <cell r="B578" t="str">
            <v>MONONUCLEOSIS INFECCIOSA, NO ESPECIFICADA</v>
          </cell>
          <cell r="C578" t="str">
            <v>025</v>
          </cell>
        </row>
        <row r="579">
          <cell r="A579" t="str">
            <v>B30</v>
          </cell>
          <cell r="B579" t="str">
            <v>CONJUNTIVITIS VIRAL</v>
          </cell>
          <cell r="C579" t="str">
            <v>025</v>
          </cell>
        </row>
        <row r="580">
          <cell r="A580" t="str">
            <v>B300</v>
          </cell>
          <cell r="B580" t="str">
            <v>QUERATOCONJUNTIVITIS DEBIDA A ADENOVIRUS</v>
          </cell>
          <cell r="C580" t="str">
            <v>025</v>
          </cell>
        </row>
        <row r="581">
          <cell r="A581" t="str">
            <v>B301</v>
          </cell>
          <cell r="B581" t="str">
            <v>CONJUNTIVITIS DEBIDA A ADENOVIRUS</v>
          </cell>
          <cell r="C581" t="str">
            <v>025</v>
          </cell>
        </row>
        <row r="582">
          <cell r="A582" t="str">
            <v>B302</v>
          </cell>
          <cell r="B582" t="str">
            <v>FARINGOCONJUNTIVITIS VIRAL</v>
          </cell>
          <cell r="C582" t="str">
            <v>025</v>
          </cell>
        </row>
        <row r="583">
          <cell r="A583" t="str">
            <v>B303</v>
          </cell>
          <cell r="B583" t="str">
            <v>CONJUNTIVITIS EPIDEMICA AGUDA HEMORRAGICA (ENTEROVIRICA)</v>
          </cell>
          <cell r="C583" t="str">
            <v>025</v>
          </cell>
        </row>
        <row r="584">
          <cell r="A584" t="str">
            <v>B308</v>
          </cell>
          <cell r="B584" t="str">
            <v>OTRAS CONJUNTIVITIS VIRALES</v>
          </cell>
          <cell r="C584" t="str">
            <v>025</v>
          </cell>
        </row>
        <row r="585">
          <cell r="A585" t="str">
            <v>B309</v>
          </cell>
          <cell r="B585" t="str">
            <v>CONJUNTIVITIS VIRAL, SIN OTRA ESPECIFICACION</v>
          </cell>
          <cell r="C585" t="str">
            <v>025</v>
          </cell>
        </row>
        <row r="586">
          <cell r="A586" t="str">
            <v>B33</v>
          </cell>
          <cell r="B586" t="str">
            <v>OTRAS ENFERMEDADES VIRALES, NO CLASIFICADAS EN OTRA PARTE</v>
          </cell>
          <cell r="C586" t="str">
            <v>025</v>
          </cell>
        </row>
        <row r="587">
          <cell r="A587" t="str">
            <v>B330</v>
          </cell>
          <cell r="B587" t="str">
            <v>MIALGIA EPIDEMICA</v>
          </cell>
          <cell r="C587" t="str">
            <v>025</v>
          </cell>
        </row>
        <row r="588">
          <cell r="A588" t="str">
            <v>B331</v>
          </cell>
          <cell r="B588" t="str">
            <v>ENFERMEDAD DEL RIO ROSS</v>
          </cell>
          <cell r="C588" t="str">
            <v>025</v>
          </cell>
        </row>
        <row r="589">
          <cell r="A589" t="str">
            <v>B332</v>
          </cell>
          <cell r="B589" t="str">
            <v>CARDITIS VIRAL</v>
          </cell>
          <cell r="C589" t="str">
            <v>025</v>
          </cell>
        </row>
        <row r="590">
          <cell r="A590" t="str">
            <v>B333</v>
          </cell>
          <cell r="B590" t="str">
            <v>INFECCIONES DEBIDAS A RETROVIRUS, NO CLASIFICADAS EN OTRA PARTE</v>
          </cell>
          <cell r="C590" t="str">
            <v>025</v>
          </cell>
        </row>
        <row r="591">
          <cell r="A591" t="str">
            <v>B338</v>
          </cell>
          <cell r="B591" t="str">
            <v>OTRAS ENFERMEDADES VIRALES ESPECIFICADAS</v>
          </cell>
          <cell r="C591" t="str">
            <v>025</v>
          </cell>
        </row>
        <row r="592">
          <cell r="A592" t="str">
            <v>B34</v>
          </cell>
          <cell r="B592" t="str">
            <v>INFECCION VIRAL DE SITIO NO ESPECIFICADO</v>
          </cell>
          <cell r="C592" t="str">
            <v>025</v>
          </cell>
        </row>
        <row r="593">
          <cell r="A593" t="str">
            <v>B340</v>
          </cell>
          <cell r="B593" t="str">
            <v>INFECCION DEBIDA A ADENOVIRUS, SIN OTRA ESPECIFICACION</v>
          </cell>
          <cell r="C593" t="str">
            <v>025</v>
          </cell>
        </row>
        <row r="594">
          <cell r="A594" t="str">
            <v>B341</v>
          </cell>
          <cell r="B594" t="str">
            <v>INFECCION DEBIDA A ENTEROVIRUS, SIN OTRA ESPECIFICACION</v>
          </cell>
          <cell r="C594" t="str">
            <v>025</v>
          </cell>
        </row>
        <row r="595">
          <cell r="A595" t="str">
            <v>B342</v>
          </cell>
          <cell r="B595" t="str">
            <v>INFECCION DEBIDA A CORONAVIRUS, SIN OTRA ESPECIFICACION</v>
          </cell>
          <cell r="C595" t="str">
            <v>025</v>
          </cell>
        </row>
        <row r="596">
          <cell r="A596" t="str">
            <v>B343</v>
          </cell>
          <cell r="B596" t="str">
            <v>INFECCION DEBIDA A PARVOVIRUS, SIN OTRA ESPECIFICACION</v>
          </cell>
          <cell r="C596" t="str">
            <v>025</v>
          </cell>
        </row>
        <row r="597">
          <cell r="A597" t="str">
            <v>B344</v>
          </cell>
          <cell r="B597" t="str">
            <v>INFECCION DEBIDA A PAPOVAVIRUS, SIN OTRA ESPECIFICACION</v>
          </cell>
          <cell r="C597" t="str">
            <v>025</v>
          </cell>
        </row>
        <row r="598">
          <cell r="A598" t="str">
            <v>B348</v>
          </cell>
          <cell r="B598" t="str">
            <v>OTRAS INFECCIONES VIRALES DE SITIO NO ESPECIFICADO</v>
          </cell>
          <cell r="C598" t="str">
            <v>025</v>
          </cell>
        </row>
        <row r="599">
          <cell r="A599" t="str">
            <v>B349</v>
          </cell>
          <cell r="B599" t="str">
            <v>INFECCION VIRAL, NO ESPECIFICADA</v>
          </cell>
          <cell r="C599" t="str">
            <v>025</v>
          </cell>
        </row>
        <row r="600">
          <cell r="A600" t="str">
            <v>B35</v>
          </cell>
          <cell r="B600" t="str">
            <v>DERMATOFITOSIS</v>
          </cell>
          <cell r="C600" t="str">
            <v>025</v>
          </cell>
        </row>
        <row r="601">
          <cell r="A601" t="str">
            <v>B350</v>
          </cell>
          <cell r="B601" t="str">
            <v>TIÑA DE LA BARBA Y DEL CUERO CABELLUDO</v>
          </cell>
          <cell r="C601" t="str">
            <v>025</v>
          </cell>
        </row>
        <row r="602">
          <cell r="A602" t="str">
            <v>B351</v>
          </cell>
          <cell r="B602" t="str">
            <v>TIÑA DE LAS UÑAS</v>
          </cell>
          <cell r="C602" t="str">
            <v>025</v>
          </cell>
        </row>
        <row r="603">
          <cell r="A603" t="str">
            <v>B352</v>
          </cell>
          <cell r="B603" t="str">
            <v>TIÑA DE LA MANO</v>
          </cell>
          <cell r="C603" t="str">
            <v>025</v>
          </cell>
        </row>
        <row r="604">
          <cell r="A604" t="str">
            <v>B353</v>
          </cell>
          <cell r="B604" t="str">
            <v>TIÑA DEL PIE (TINEA PEDIS)</v>
          </cell>
          <cell r="C604" t="str">
            <v>025</v>
          </cell>
        </row>
        <row r="605">
          <cell r="A605" t="str">
            <v>B354</v>
          </cell>
          <cell r="B605" t="str">
            <v>TIÑA DEL CUERPO (TINEA CORPORIS)</v>
          </cell>
          <cell r="C605" t="str">
            <v>025</v>
          </cell>
        </row>
        <row r="606">
          <cell r="A606" t="str">
            <v>B355</v>
          </cell>
          <cell r="B606" t="str">
            <v>TIÑA LIMBRICADA (TINEA IMBRICATA)</v>
          </cell>
          <cell r="C606" t="str">
            <v>025</v>
          </cell>
        </row>
        <row r="607">
          <cell r="A607" t="str">
            <v>B356</v>
          </cell>
          <cell r="B607" t="str">
            <v>TIÑA INGUINAL (TINEA CRURIS)</v>
          </cell>
          <cell r="C607" t="str">
            <v>025</v>
          </cell>
        </row>
        <row r="608">
          <cell r="A608" t="str">
            <v>B358</v>
          </cell>
          <cell r="B608" t="str">
            <v>OTRAS DERMATOFITOSIS</v>
          </cell>
          <cell r="C608" t="str">
            <v>025</v>
          </cell>
        </row>
        <row r="609">
          <cell r="A609" t="str">
            <v>B359</v>
          </cell>
          <cell r="B609" t="str">
            <v>DERMATOFITOSIS, NO ESPECIFICADA</v>
          </cell>
          <cell r="C609" t="str">
            <v>025</v>
          </cell>
        </row>
        <row r="610">
          <cell r="A610" t="str">
            <v>B36</v>
          </cell>
          <cell r="B610" t="str">
            <v>OTRAS MICOSIS SUPERFICIALES</v>
          </cell>
          <cell r="C610" t="str">
            <v>025</v>
          </cell>
        </row>
        <row r="611">
          <cell r="A611" t="str">
            <v>B360</v>
          </cell>
          <cell r="B611" t="str">
            <v>PITIRIASIS VERSICOLOR</v>
          </cell>
          <cell r="C611" t="str">
            <v>025</v>
          </cell>
        </row>
        <row r="612">
          <cell r="A612" t="str">
            <v>B361</v>
          </cell>
          <cell r="B612" t="str">
            <v>TIÑA NEGRA</v>
          </cell>
          <cell r="C612" t="str">
            <v>025</v>
          </cell>
        </row>
        <row r="613">
          <cell r="A613" t="str">
            <v>B362</v>
          </cell>
          <cell r="B613" t="str">
            <v>PIEDRA BLANCA</v>
          </cell>
          <cell r="C613" t="str">
            <v>025</v>
          </cell>
        </row>
        <row r="614">
          <cell r="A614" t="str">
            <v>B363</v>
          </cell>
          <cell r="B614" t="str">
            <v>PIEDRA NEGRA</v>
          </cell>
          <cell r="C614" t="str">
            <v>025</v>
          </cell>
        </row>
        <row r="615">
          <cell r="A615" t="str">
            <v>B368</v>
          </cell>
          <cell r="B615" t="str">
            <v>OTRAS MICOSIS SUPERFICIALES ESPECIFICADAS</v>
          </cell>
          <cell r="C615" t="str">
            <v>025</v>
          </cell>
        </row>
        <row r="616">
          <cell r="A616" t="str">
            <v>B369</v>
          </cell>
          <cell r="B616" t="str">
            <v>MICOSIS SUPERFICIAL, SIN OTRA ESPECIFICACION</v>
          </cell>
          <cell r="C616" t="str">
            <v>025</v>
          </cell>
        </row>
        <row r="617">
          <cell r="A617" t="str">
            <v>B37</v>
          </cell>
          <cell r="B617" t="str">
            <v>CANDIDIASIS</v>
          </cell>
          <cell r="C617" t="str">
            <v>025</v>
          </cell>
        </row>
        <row r="618">
          <cell r="A618" t="str">
            <v>B370</v>
          </cell>
          <cell r="B618" t="str">
            <v>ESTOMATITIS CANDIDIASICA</v>
          </cell>
          <cell r="C618" t="str">
            <v>025</v>
          </cell>
        </row>
        <row r="619">
          <cell r="A619" t="str">
            <v>B371</v>
          </cell>
          <cell r="B619" t="str">
            <v>CANDIDIASIS PULMONAR</v>
          </cell>
          <cell r="C619" t="str">
            <v>025</v>
          </cell>
        </row>
        <row r="620">
          <cell r="A620" t="str">
            <v>B372</v>
          </cell>
          <cell r="B620" t="str">
            <v>CANDIDIASIS DE LA PIEL Y DE LAS UÑAS</v>
          </cell>
          <cell r="C620" t="str">
            <v>025</v>
          </cell>
        </row>
        <row r="621">
          <cell r="A621" t="str">
            <v>B373</v>
          </cell>
          <cell r="B621" t="str">
            <v>CANDIDIASIS DE LA VALVULA Y DE LA VAGINA</v>
          </cell>
          <cell r="C621" t="str">
            <v>025</v>
          </cell>
        </row>
        <row r="622">
          <cell r="A622" t="str">
            <v>B374</v>
          </cell>
          <cell r="B622" t="str">
            <v>CANDIDIASIS DE OTRAS LOCALIZACIONES UROGENITALES</v>
          </cell>
          <cell r="C622" t="str">
            <v>025</v>
          </cell>
        </row>
        <row r="623">
          <cell r="A623" t="str">
            <v>B375</v>
          </cell>
          <cell r="B623" t="str">
            <v>MENINGITIS DEBIDA A CANDIDA</v>
          </cell>
          <cell r="C623" t="str">
            <v>025</v>
          </cell>
        </row>
        <row r="624">
          <cell r="A624" t="str">
            <v>B376</v>
          </cell>
          <cell r="B624" t="str">
            <v>ENDOCARDITIS DEBIDA A CANDIDA</v>
          </cell>
          <cell r="C624" t="str">
            <v>025</v>
          </cell>
        </row>
        <row r="625">
          <cell r="A625" t="str">
            <v>B377</v>
          </cell>
          <cell r="B625" t="str">
            <v>SEPTICEMIA DEBIDA A CANDIDA</v>
          </cell>
          <cell r="C625" t="str">
            <v>025</v>
          </cell>
        </row>
        <row r="626">
          <cell r="A626" t="str">
            <v>B378</v>
          </cell>
          <cell r="B626" t="str">
            <v>CANDIDIASIS DE OTROS SITIOS</v>
          </cell>
          <cell r="C626" t="str">
            <v>025</v>
          </cell>
        </row>
        <row r="627">
          <cell r="A627" t="str">
            <v>B38</v>
          </cell>
          <cell r="B627" t="str">
            <v>COCCIDIOIDOMICOSIS</v>
          </cell>
          <cell r="C627" t="str">
            <v>025</v>
          </cell>
        </row>
        <row r="628">
          <cell r="A628" t="str">
            <v>B380</v>
          </cell>
          <cell r="B628" t="str">
            <v>COCCIDIOIDOMICOSIS PULMONAR AGUDA</v>
          </cell>
          <cell r="C628" t="str">
            <v>025</v>
          </cell>
        </row>
        <row r="629">
          <cell r="A629" t="str">
            <v>B381</v>
          </cell>
          <cell r="B629" t="str">
            <v>COCCIDIOIDOMICOSIS PULMONAR CRONICA</v>
          </cell>
          <cell r="C629" t="str">
            <v>025</v>
          </cell>
        </row>
        <row r="630">
          <cell r="A630" t="str">
            <v>B382</v>
          </cell>
          <cell r="B630" t="str">
            <v>COCCIDIODOMICOSIS PULMONAR, SIN OTRA ESPECIFICACION</v>
          </cell>
          <cell r="C630" t="str">
            <v>025</v>
          </cell>
        </row>
        <row r="631">
          <cell r="A631" t="str">
            <v>B383</v>
          </cell>
          <cell r="B631" t="str">
            <v>COCCIDIOIDOMICOSIS CUTANEA</v>
          </cell>
          <cell r="C631" t="str">
            <v>025</v>
          </cell>
        </row>
        <row r="632">
          <cell r="A632" t="str">
            <v>B384</v>
          </cell>
          <cell r="B632" t="str">
            <v>MENINGITIS DEBIDA A COCCIDIOIDOMICOSIS</v>
          </cell>
          <cell r="C632" t="str">
            <v>025</v>
          </cell>
        </row>
        <row r="633">
          <cell r="A633" t="str">
            <v>B387</v>
          </cell>
          <cell r="B633" t="str">
            <v>COCCIDIOIDOMICOSIS DISEMINADA</v>
          </cell>
          <cell r="C633" t="str">
            <v>025</v>
          </cell>
        </row>
        <row r="634">
          <cell r="A634" t="str">
            <v>B388</v>
          </cell>
          <cell r="B634" t="str">
            <v>OTRAS FOMRAS DE COCCIDIOIDOMICOSIS</v>
          </cell>
          <cell r="C634" t="str">
            <v>025</v>
          </cell>
        </row>
        <row r="635">
          <cell r="A635" t="str">
            <v>B389</v>
          </cell>
          <cell r="B635" t="str">
            <v>COCCIDIOIDOMICOSIS, NO ESPECIFICADA</v>
          </cell>
          <cell r="C635" t="str">
            <v>025</v>
          </cell>
        </row>
        <row r="636">
          <cell r="A636" t="str">
            <v>B39</v>
          </cell>
          <cell r="B636" t="str">
            <v>HISTOPLASMOSIS</v>
          </cell>
          <cell r="C636" t="str">
            <v>025</v>
          </cell>
        </row>
        <row r="637">
          <cell r="A637" t="str">
            <v>B390</v>
          </cell>
          <cell r="B637" t="str">
            <v>INFECCION PULMONAR AGUDA DEBIDA A HISTOPLASMA</v>
          </cell>
          <cell r="C637" t="str">
            <v>025</v>
          </cell>
        </row>
        <row r="638">
          <cell r="A638" t="str">
            <v>B391</v>
          </cell>
          <cell r="B638" t="str">
            <v>INFECCION PULMONAR CRONICA DEBIDA A HISTOPLASMA CAPSULATUM</v>
          </cell>
          <cell r="C638" t="str">
            <v>025</v>
          </cell>
        </row>
        <row r="639">
          <cell r="A639" t="str">
            <v>B392</v>
          </cell>
          <cell r="B639" t="str">
            <v>INFECCION PULMONAR DEBIDA A HISTOPLASMA CAPSULATUM, SIN OTRA ESPECIF..</v>
          </cell>
          <cell r="C639" t="str">
            <v>025</v>
          </cell>
        </row>
        <row r="640">
          <cell r="A640" t="str">
            <v>B393</v>
          </cell>
          <cell r="B640" t="str">
            <v>INFECCION DISEMINADA DEBIDA A HISTOPLASMA  CAPSULATUM</v>
          </cell>
          <cell r="C640" t="str">
            <v>025</v>
          </cell>
        </row>
        <row r="641">
          <cell r="A641" t="str">
            <v>B394</v>
          </cell>
          <cell r="B641" t="str">
            <v>HISTOPLASMOSIS DEBIDA A HISTOPLASMA CAPSULATUM SIN OTRA ESPECIFICAC.</v>
          </cell>
          <cell r="C641" t="str">
            <v>025</v>
          </cell>
        </row>
        <row r="642">
          <cell r="A642" t="str">
            <v>B395</v>
          </cell>
          <cell r="B642" t="str">
            <v>INFECCION DEBIDA A HISTOPLASMA DUBOISII</v>
          </cell>
          <cell r="C642" t="str">
            <v>025</v>
          </cell>
        </row>
        <row r="643">
          <cell r="A643" t="str">
            <v>B399</v>
          </cell>
          <cell r="B643" t="str">
            <v>HISTOPLASMOSIS, NO ESPECIFICADA</v>
          </cell>
          <cell r="C643" t="str">
            <v>025</v>
          </cell>
        </row>
        <row r="644">
          <cell r="A644" t="str">
            <v>B40</v>
          </cell>
          <cell r="B644" t="str">
            <v>BLASTOMICOSIS</v>
          </cell>
          <cell r="C644" t="str">
            <v>025</v>
          </cell>
        </row>
        <row r="645">
          <cell r="A645" t="str">
            <v>B400</v>
          </cell>
          <cell r="B645" t="str">
            <v>BLASTOMICOS PULMONAR AGUDA</v>
          </cell>
          <cell r="C645" t="str">
            <v>025</v>
          </cell>
        </row>
        <row r="646">
          <cell r="A646" t="str">
            <v>B401</v>
          </cell>
          <cell r="B646" t="str">
            <v>BLASTOMICOSIS PULMONAR CRONICA</v>
          </cell>
          <cell r="C646" t="str">
            <v>025</v>
          </cell>
        </row>
        <row r="647">
          <cell r="A647" t="str">
            <v>B402</v>
          </cell>
          <cell r="B647" t="str">
            <v>BLASTOMICOSIS PULMONAR, SIN OTRA ESPECIFICACION</v>
          </cell>
          <cell r="C647" t="str">
            <v>025</v>
          </cell>
        </row>
        <row r="648">
          <cell r="A648" t="str">
            <v>B403</v>
          </cell>
          <cell r="B648" t="str">
            <v>BLASTOMICOSIS CUTANEA</v>
          </cell>
          <cell r="C648" t="str">
            <v>025</v>
          </cell>
        </row>
        <row r="649">
          <cell r="A649" t="str">
            <v>B407</v>
          </cell>
          <cell r="B649" t="str">
            <v>BLASTOMICOSIS DISEMINADA</v>
          </cell>
          <cell r="C649" t="str">
            <v>025</v>
          </cell>
        </row>
        <row r="650">
          <cell r="A650" t="str">
            <v>B408</v>
          </cell>
          <cell r="B650" t="str">
            <v>OTRAS FORMAS DE BLASTOMICOSIS</v>
          </cell>
          <cell r="C650" t="str">
            <v>025</v>
          </cell>
        </row>
        <row r="651">
          <cell r="A651" t="str">
            <v>B409</v>
          </cell>
          <cell r="B651" t="str">
            <v>BLASTOMICOSIS, NO ESPECIFICADA</v>
          </cell>
          <cell r="C651" t="str">
            <v>025</v>
          </cell>
        </row>
        <row r="652">
          <cell r="A652" t="str">
            <v>B41</v>
          </cell>
          <cell r="B652" t="str">
            <v>PARACOCCIDIOIDOMICOSIS</v>
          </cell>
          <cell r="C652" t="str">
            <v>025</v>
          </cell>
        </row>
        <row r="653">
          <cell r="A653" t="str">
            <v>B410</v>
          </cell>
          <cell r="B653" t="str">
            <v>PARACOCCIDIOIDOMICOSIS PULMONAR</v>
          </cell>
          <cell r="C653" t="str">
            <v>025</v>
          </cell>
        </row>
        <row r="654">
          <cell r="A654" t="str">
            <v>B417</v>
          </cell>
          <cell r="B654" t="str">
            <v>PARACOCCIDIOIDOMICOSIS DISEMINADA</v>
          </cell>
          <cell r="C654" t="str">
            <v>025</v>
          </cell>
        </row>
        <row r="655">
          <cell r="A655" t="str">
            <v>B418</v>
          </cell>
          <cell r="B655" t="str">
            <v>OTRAS FORMAS DE PARACOCCIDIOIDOMICOSIS</v>
          </cell>
          <cell r="C655" t="str">
            <v>025</v>
          </cell>
        </row>
        <row r="656">
          <cell r="A656" t="str">
            <v>B419</v>
          </cell>
          <cell r="B656" t="str">
            <v>PARACOCCIDIOIDOMICOSIS, NO ESPECIFICADA</v>
          </cell>
          <cell r="C656" t="str">
            <v>025</v>
          </cell>
        </row>
        <row r="657">
          <cell r="A657" t="str">
            <v>B42</v>
          </cell>
          <cell r="B657" t="str">
            <v>ESPOROTRICOCIS</v>
          </cell>
          <cell r="C657" t="str">
            <v>025</v>
          </cell>
        </row>
        <row r="658">
          <cell r="A658" t="str">
            <v>B420</v>
          </cell>
          <cell r="B658" t="str">
            <v>ESPOROTRICOSIS PULMONAR</v>
          </cell>
          <cell r="C658" t="str">
            <v>025</v>
          </cell>
        </row>
        <row r="659">
          <cell r="A659" t="str">
            <v>B421</v>
          </cell>
          <cell r="B659" t="str">
            <v>ESPOROTRICOSIS LINFOCUTANEA</v>
          </cell>
          <cell r="C659" t="str">
            <v>025</v>
          </cell>
        </row>
        <row r="660">
          <cell r="A660" t="str">
            <v>B427</v>
          </cell>
          <cell r="B660" t="str">
            <v>ESPOROTRICOSIS DISEMINADA</v>
          </cell>
          <cell r="C660" t="str">
            <v>025</v>
          </cell>
        </row>
        <row r="661">
          <cell r="A661" t="str">
            <v>B428</v>
          </cell>
          <cell r="B661" t="str">
            <v>OTRAS FORMAS DE ESPOROTRICOSIS</v>
          </cell>
          <cell r="C661" t="str">
            <v>025</v>
          </cell>
        </row>
        <row r="662">
          <cell r="A662" t="str">
            <v>B429</v>
          </cell>
          <cell r="B662" t="str">
            <v>ESPOROTRICOSIS, NO ESPECIFICADA</v>
          </cell>
          <cell r="C662" t="str">
            <v>025</v>
          </cell>
        </row>
        <row r="663">
          <cell r="A663" t="str">
            <v>B43</v>
          </cell>
          <cell r="B663" t="str">
            <v>CROMICOSIS Y ABSCESO FEOMICOTICO</v>
          </cell>
          <cell r="C663" t="str">
            <v>025</v>
          </cell>
        </row>
        <row r="664">
          <cell r="A664" t="str">
            <v>B430</v>
          </cell>
          <cell r="B664" t="str">
            <v>CROMOMICOSIS CUTANEA</v>
          </cell>
          <cell r="C664" t="str">
            <v>025</v>
          </cell>
        </row>
        <row r="665">
          <cell r="A665" t="str">
            <v>B431</v>
          </cell>
          <cell r="B665" t="str">
            <v>ABSCESO CEREBRAL FEOMICOTICO</v>
          </cell>
          <cell r="C665" t="str">
            <v>025</v>
          </cell>
        </row>
        <row r="666">
          <cell r="A666" t="str">
            <v>B432</v>
          </cell>
          <cell r="B666" t="str">
            <v>ABSCESO Y QUISTE SUBCUTANEA FEOMICOTICO</v>
          </cell>
          <cell r="C666" t="str">
            <v>025</v>
          </cell>
        </row>
        <row r="667">
          <cell r="A667" t="str">
            <v>B438</v>
          </cell>
          <cell r="B667" t="str">
            <v>OTRAS FORMAS DE CROMOMICOSIS</v>
          </cell>
          <cell r="C667" t="str">
            <v>025</v>
          </cell>
        </row>
        <row r="668">
          <cell r="A668" t="str">
            <v>B439</v>
          </cell>
          <cell r="B668" t="str">
            <v>CROMOMICOSIS, NO ESPECIFICADA</v>
          </cell>
          <cell r="C668" t="str">
            <v>025</v>
          </cell>
        </row>
        <row r="669">
          <cell r="A669" t="str">
            <v>B44</v>
          </cell>
          <cell r="B669" t="str">
            <v>ASPERGILOSIS</v>
          </cell>
          <cell r="C669" t="str">
            <v>025</v>
          </cell>
        </row>
        <row r="670">
          <cell r="A670" t="str">
            <v>B440</v>
          </cell>
          <cell r="B670" t="str">
            <v>ASPERGILOSIS PULMONAR INVASIVA</v>
          </cell>
          <cell r="C670" t="str">
            <v>025</v>
          </cell>
        </row>
        <row r="671">
          <cell r="A671" t="str">
            <v>B441</v>
          </cell>
          <cell r="B671" t="str">
            <v>OTRAS ASPERGILOSIS PULMONARES</v>
          </cell>
          <cell r="C671" t="str">
            <v>025</v>
          </cell>
        </row>
        <row r="672">
          <cell r="A672" t="str">
            <v>B442</v>
          </cell>
          <cell r="B672" t="str">
            <v>ASPERGILOSIS AMIGDALINA</v>
          </cell>
          <cell r="C672" t="str">
            <v>025</v>
          </cell>
        </row>
        <row r="673">
          <cell r="A673" t="str">
            <v>B447</v>
          </cell>
          <cell r="B673" t="str">
            <v>ASPERGILOSIS DISEMINADA</v>
          </cell>
          <cell r="C673" t="str">
            <v>025</v>
          </cell>
        </row>
        <row r="674">
          <cell r="A674" t="str">
            <v>B448</v>
          </cell>
          <cell r="B674" t="str">
            <v>OTRAS FORMAS DE ASPERGILOSIS</v>
          </cell>
          <cell r="C674" t="str">
            <v>025</v>
          </cell>
        </row>
        <row r="675">
          <cell r="A675" t="str">
            <v>B449</v>
          </cell>
          <cell r="B675" t="str">
            <v>ASPERGILOSIS, NO ESPECIFICADA</v>
          </cell>
          <cell r="C675" t="str">
            <v>025</v>
          </cell>
        </row>
        <row r="676">
          <cell r="A676" t="str">
            <v>B45</v>
          </cell>
          <cell r="B676" t="str">
            <v>CRIPTOCOCOSIS</v>
          </cell>
          <cell r="C676" t="str">
            <v>025</v>
          </cell>
        </row>
        <row r="677">
          <cell r="A677" t="str">
            <v>B450</v>
          </cell>
          <cell r="B677" t="str">
            <v>CRIPTOCOCOSIS PULMONAR</v>
          </cell>
          <cell r="C677" t="str">
            <v>025</v>
          </cell>
        </row>
        <row r="678">
          <cell r="A678" t="str">
            <v>B451</v>
          </cell>
          <cell r="B678" t="str">
            <v>CRIPTOCOCOSIS CEREBRAL</v>
          </cell>
          <cell r="C678" t="str">
            <v>025</v>
          </cell>
        </row>
        <row r="679">
          <cell r="A679" t="str">
            <v>B452</v>
          </cell>
          <cell r="B679" t="str">
            <v>CRIPTOCOCOSIS CUTANEA</v>
          </cell>
          <cell r="C679" t="str">
            <v>025</v>
          </cell>
        </row>
        <row r="680">
          <cell r="A680" t="str">
            <v>B453</v>
          </cell>
          <cell r="B680" t="str">
            <v>CRIPTOCOCOSIS OSEA</v>
          </cell>
          <cell r="C680" t="str">
            <v>025</v>
          </cell>
        </row>
        <row r="681">
          <cell r="A681" t="str">
            <v>B457</v>
          </cell>
          <cell r="B681" t="str">
            <v>CRIPTOCOCOSIS DISEMINADA</v>
          </cell>
          <cell r="C681" t="str">
            <v>025</v>
          </cell>
        </row>
        <row r="682">
          <cell r="A682" t="str">
            <v>B458</v>
          </cell>
          <cell r="B682" t="str">
            <v>OTRAS FORMAS DE CRIPTOCOCOSIS</v>
          </cell>
          <cell r="C682" t="str">
            <v>025</v>
          </cell>
        </row>
        <row r="683">
          <cell r="A683" t="str">
            <v>B459</v>
          </cell>
          <cell r="B683" t="str">
            <v>CRIPTOCOCOSIS, NO ESPECIFICADA</v>
          </cell>
          <cell r="C683" t="str">
            <v>025</v>
          </cell>
        </row>
        <row r="684">
          <cell r="A684" t="str">
            <v>B46</v>
          </cell>
          <cell r="B684" t="str">
            <v>CIGOMICOSIS</v>
          </cell>
          <cell r="C684" t="str">
            <v>025</v>
          </cell>
        </row>
        <row r="685">
          <cell r="A685" t="str">
            <v>B460</v>
          </cell>
          <cell r="B685" t="str">
            <v>MUCORMICOSIS PULMONAR</v>
          </cell>
          <cell r="C685" t="str">
            <v>025</v>
          </cell>
        </row>
        <row r="686">
          <cell r="A686" t="str">
            <v>B461</v>
          </cell>
          <cell r="B686" t="str">
            <v>MUCORMICOSIS RINOCEREBRAL</v>
          </cell>
          <cell r="C686" t="str">
            <v>025</v>
          </cell>
        </row>
        <row r="687">
          <cell r="A687" t="str">
            <v>B462</v>
          </cell>
          <cell r="B687" t="str">
            <v>MUCORMICOSIS GASTROINTESTINAL</v>
          </cell>
          <cell r="C687" t="str">
            <v>025</v>
          </cell>
        </row>
        <row r="688">
          <cell r="A688" t="str">
            <v>B463</v>
          </cell>
          <cell r="B688" t="str">
            <v>MUCORMICOSIS CUTANEA</v>
          </cell>
          <cell r="C688" t="str">
            <v>025</v>
          </cell>
        </row>
        <row r="689">
          <cell r="A689" t="str">
            <v>B464</v>
          </cell>
          <cell r="B689" t="str">
            <v>MUCORMICOSIS DISEMINADA</v>
          </cell>
          <cell r="C689" t="str">
            <v>025</v>
          </cell>
        </row>
        <row r="690">
          <cell r="A690" t="str">
            <v>B465</v>
          </cell>
          <cell r="B690" t="str">
            <v>MUCORMICOSIS, SIN OTRA ESPECIFICACION</v>
          </cell>
          <cell r="C690" t="str">
            <v>025</v>
          </cell>
        </row>
        <row r="691">
          <cell r="A691" t="str">
            <v>B468</v>
          </cell>
          <cell r="B691" t="str">
            <v>OTRAS CIGOMICOSIS</v>
          </cell>
          <cell r="C691" t="str">
            <v>025</v>
          </cell>
        </row>
        <row r="692">
          <cell r="A692" t="str">
            <v>B469</v>
          </cell>
          <cell r="B692" t="str">
            <v>CIGOMICOSIS, NO ESPECIFICADA</v>
          </cell>
          <cell r="C692" t="str">
            <v>025</v>
          </cell>
        </row>
        <row r="693">
          <cell r="A693" t="str">
            <v>B47</v>
          </cell>
          <cell r="B693" t="str">
            <v>MICETOMA</v>
          </cell>
          <cell r="C693" t="str">
            <v>025</v>
          </cell>
        </row>
        <row r="694">
          <cell r="A694" t="str">
            <v>B470</v>
          </cell>
          <cell r="B694" t="str">
            <v>EUMICETOMA</v>
          </cell>
          <cell r="C694" t="str">
            <v>025</v>
          </cell>
        </row>
        <row r="695">
          <cell r="A695" t="str">
            <v>B471</v>
          </cell>
          <cell r="B695" t="str">
            <v>ACTINOMICETOMA</v>
          </cell>
          <cell r="C695" t="str">
            <v>025</v>
          </cell>
        </row>
        <row r="696">
          <cell r="A696" t="str">
            <v>B479</v>
          </cell>
          <cell r="B696" t="str">
            <v>MICETOMA, NO ESPECIFICADO</v>
          </cell>
          <cell r="C696" t="str">
            <v>025</v>
          </cell>
        </row>
        <row r="697">
          <cell r="A697" t="str">
            <v>B48</v>
          </cell>
          <cell r="B697" t="str">
            <v>OTRAS MICOSIS, NO CLASIFICADAS EN OTRA PARTE</v>
          </cell>
          <cell r="C697" t="str">
            <v>025</v>
          </cell>
        </row>
        <row r="698">
          <cell r="A698" t="str">
            <v>B480</v>
          </cell>
          <cell r="B698" t="str">
            <v>LOBOMICOSIS</v>
          </cell>
          <cell r="C698" t="str">
            <v>025</v>
          </cell>
        </row>
        <row r="699">
          <cell r="A699" t="str">
            <v>B481</v>
          </cell>
          <cell r="B699" t="str">
            <v>RINOSPORIDIOSIS</v>
          </cell>
          <cell r="C699" t="str">
            <v>025</v>
          </cell>
        </row>
        <row r="700">
          <cell r="A700" t="str">
            <v>B482</v>
          </cell>
          <cell r="B700" t="str">
            <v>ALESQUERIASIS</v>
          </cell>
          <cell r="C700" t="str">
            <v>025</v>
          </cell>
        </row>
        <row r="701">
          <cell r="A701" t="str">
            <v>B483</v>
          </cell>
          <cell r="B701" t="str">
            <v>GEOTRICOSIS</v>
          </cell>
          <cell r="C701" t="str">
            <v>025</v>
          </cell>
        </row>
        <row r="702">
          <cell r="A702" t="str">
            <v>B484</v>
          </cell>
          <cell r="B702" t="str">
            <v>PENICILOSIS</v>
          </cell>
          <cell r="C702" t="str">
            <v>025</v>
          </cell>
        </row>
        <row r="703">
          <cell r="A703" t="str">
            <v>B487</v>
          </cell>
          <cell r="B703" t="str">
            <v>MICOSIS OPORTUNISTAS</v>
          </cell>
          <cell r="C703" t="str">
            <v>025</v>
          </cell>
        </row>
        <row r="704">
          <cell r="A704" t="str">
            <v>B488</v>
          </cell>
          <cell r="B704" t="str">
            <v>OTRAS MICOSIS ESPECIFICADAS</v>
          </cell>
          <cell r="C704" t="str">
            <v>025</v>
          </cell>
        </row>
        <row r="705">
          <cell r="A705" t="str">
            <v>B49</v>
          </cell>
          <cell r="B705" t="str">
            <v>MICOSIS, NO ESPECIFICADA</v>
          </cell>
          <cell r="C705" t="str">
            <v>025</v>
          </cell>
        </row>
        <row r="706">
          <cell r="A706" t="str">
            <v>B50</v>
          </cell>
          <cell r="B706" t="str">
            <v>PALUDISMO (MALARIA) DEBIDA A PLASMODIUM FALCIPARUM</v>
          </cell>
          <cell r="C706" t="str">
            <v>021</v>
          </cell>
        </row>
        <row r="707">
          <cell r="A707" t="str">
            <v>B500</v>
          </cell>
          <cell r="B707" t="str">
            <v>PALUDISMO DEBIDA A PLASMODIUM FALCIP.CON COMPLICACIONES CEREBRALES</v>
          </cell>
          <cell r="C707" t="str">
            <v>021</v>
          </cell>
        </row>
        <row r="708">
          <cell r="A708" t="str">
            <v>B508</v>
          </cell>
          <cell r="B708" t="str">
            <v>OTRO PALUDISMO GRAVE Y COMPLICADA DEBIDO A PLASMODDIUM FALCIPARUM</v>
          </cell>
          <cell r="C708" t="str">
            <v>021</v>
          </cell>
        </row>
        <row r="709">
          <cell r="A709" t="str">
            <v>B509</v>
          </cell>
          <cell r="B709" t="str">
            <v>PALUDISMO DEBIDO A PLASMODIUM FALCIPARUM, SIN OTRA ESPECIFICACION</v>
          </cell>
          <cell r="C709" t="str">
            <v>021</v>
          </cell>
        </row>
        <row r="710">
          <cell r="A710" t="str">
            <v>B51</v>
          </cell>
          <cell r="B710" t="str">
            <v>PALUDIMSO (MALARIA)DEBIDO A PLASMODIUM VIVAX</v>
          </cell>
          <cell r="C710" t="str">
            <v>021</v>
          </cell>
        </row>
        <row r="711">
          <cell r="A711" t="str">
            <v>B510</v>
          </cell>
          <cell r="B711" t="str">
            <v>PALUDISMO DEBIDO A PLASMODIUM VIVAX CON RUPTURA  ESPLENICA</v>
          </cell>
          <cell r="C711" t="str">
            <v>021</v>
          </cell>
        </row>
        <row r="712">
          <cell r="A712" t="str">
            <v>B518</v>
          </cell>
          <cell r="B712" t="str">
            <v>PALUDISMO DEBIDO A PLASMODIUM VIVAX CON OTRAS COMPLICACIONES</v>
          </cell>
          <cell r="C712" t="str">
            <v>021</v>
          </cell>
        </row>
        <row r="713">
          <cell r="A713" t="str">
            <v>B519</v>
          </cell>
          <cell r="B713" t="str">
            <v>PALUDISMO DEBIDO A PLASMODIUM VIVAX, SIN COMPLICACIONES</v>
          </cell>
          <cell r="C713" t="str">
            <v>021</v>
          </cell>
        </row>
        <row r="714">
          <cell r="A714" t="str">
            <v>B52</v>
          </cell>
          <cell r="B714" t="str">
            <v>PALUDISMO (MALARIA)DEBIDO A PLASMODIUM MALARIAE</v>
          </cell>
          <cell r="C714" t="str">
            <v>021</v>
          </cell>
        </row>
        <row r="715">
          <cell r="A715" t="str">
            <v>B520</v>
          </cell>
          <cell r="B715" t="str">
            <v>PALUDISMO DEBIDO A PLASMODIUM MALARIAE CON NEFROPATIA</v>
          </cell>
          <cell r="C715" t="str">
            <v>021</v>
          </cell>
        </row>
        <row r="716">
          <cell r="A716" t="str">
            <v>B528</v>
          </cell>
          <cell r="B716" t="str">
            <v>PALUDISMO DEBIDO A PLASMODIUM MALARIAE CON OTRAS</v>
          </cell>
          <cell r="C716" t="str">
            <v>021</v>
          </cell>
        </row>
        <row r="717">
          <cell r="A717" t="str">
            <v>B529</v>
          </cell>
          <cell r="B717" t="str">
            <v>PALUDISMO DEBIDO A PLASMADIUM MALARIAE, SIN COMPLICACIONES</v>
          </cell>
          <cell r="C717" t="str">
            <v>021</v>
          </cell>
        </row>
        <row r="718">
          <cell r="A718" t="str">
            <v>B53</v>
          </cell>
          <cell r="B718" t="str">
            <v>OTRO PALUDISMO (MALARIA)CONFIRMADO PARASITOLOGICAMENTE</v>
          </cell>
          <cell r="C718" t="str">
            <v>021</v>
          </cell>
        </row>
        <row r="719">
          <cell r="A719" t="str">
            <v>B530</v>
          </cell>
          <cell r="B719" t="str">
            <v>PALUDISMO DEBIDO A PLASMODIUM OVALE</v>
          </cell>
          <cell r="C719" t="str">
            <v>021</v>
          </cell>
        </row>
        <row r="720">
          <cell r="A720" t="str">
            <v>B531</v>
          </cell>
          <cell r="B720" t="str">
            <v>PALUDISMO DEBIDO A PLASMODIOS DE LOS SIMIOS</v>
          </cell>
          <cell r="C720" t="str">
            <v>021</v>
          </cell>
        </row>
        <row r="721">
          <cell r="A721" t="str">
            <v>B538</v>
          </cell>
          <cell r="B721" t="str">
            <v>OTRO PALUDISMO CONFIRMADO PARASITOLOGICAMENTE, NO CLASIF.EN OTRA PARTE</v>
          </cell>
          <cell r="C721" t="str">
            <v>021</v>
          </cell>
        </row>
        <row r="722">
          <cell r="A722" t="str">
            <v>B54</v>
          </cell>
          <cell r="B722" t="str">
            <v>PALUDISMO (MALARIA) NO ESPECIFICADO</v>
          </cell>
          <cell r="C722" t="str">
            <v>021</v>
          </cell>
        </row>
        <row r="723">
          <cell r="A723" t="str">
            <v>B55</v>
          </cell>
          <cell r="B723" t="str">
            <v>LEISHMANIASIS</v>
          </cell>
          <cell r="C723" t="str">
            <v>022</v>
          </cell>
        </row>
        <row r="724">
          <cell r="A724" t="str">
            <v>B550</v>
          </cell>
          <cell r="B724" t="str">
            <v>LEISHMANIASIS VISCERAL</v>
          </cell>
          <cell r="C724" t="str">
            <v>022</v>
          </cell>
        </row>
        <row r="725">
          <cell r="A725" t="str">
            <v>B551</v>
          </cell>
          <cell r="B725" t="str">
            <v>LEISHMANIASIS CUTANEA</v>
          </cell>
          <cell r="C725" t="str">
            <v>022</v>
          </cell>
        </row>
        <row r="726">
          <cell r="A726" t="str">
            <v>B552</v>
          </cell>
          <cell r="B726" t="str">
            <v>LEISHMANIASIS MUCOCUTANEA</v>
          </cell>
          <cell r="C726" t="str">
            <v>022</v>
          </cell>
        </row>
        <row r="727">
          <cell r="A727" t="str">
            <v>B559</v>
          </cell>
          <cell r="B727" t="str">
            <v>LEISHMANIASIS, NO ESPECIFICADA</v>
          </cell>
          <cell r="C727" t="str">
            <v>022</v>
          </cell>
        </row>
        <row r="728">
          <cell r="A728" t="str">
            <v>B56</v>
          </cell>
          <cell r="B728" t="str">
            <v>TRIPANOSOMIASIS AFRICANA</v>
          </cell>
          <cell r="C728" t="str">
            <v>023</v>
          </cell>
        </row>
        <row r="729">
          <cell r="A729" t="str">
            <v>B560</v>
          </cell>
          <cell r="B729" t="str">
            <v>TRIPANOSOMIASIS GAMBIENSE</v>
          </cell>
          <cell r="C729" t="str">
            <v>023</v>
          </cell>
        </row>
        <row r="730">
          <cell r="A730" t="str">
            <v>B561</v>
          </cell>
          <cell r="B730" t="str">
            <v>TRIPANOSOMIASIS RHODESIENSE</v>
          </cell>
          <cell r="C730" t="str">
            <v>023</v>
          </cell>
        </row>
        <row r="731">
          <cell r="A731" t="str">
            <v>B569</v>
          </cell>
          <cell r="B731" t="str">
            <v>TRIPANOSOMIASIS AFRICANA, SIN OTRA ESPECIFICACION</v>
          </cell>
          <cell r="C731" t="str">
            <v>023</v>
          </cell>
        </row>
        <row r="732">
          <cell r="A732" t="str">
            <v>B57</v>
          </cell>
          <cell r="B732" t="str">
            <v>ENFERMEDAD DE CHAGAS</v>
          </cell>
          <cell r="C732" t="str">
            <v>023</v>
          </cell>
        </row>
        <row r="733">
          <cell r="A733" t="str">
            <v>B570</v>
          </cell>
          <cell r="B733" t="str">
            <v>ENFERMEDAD DE CHAGAS AGUDA QUE AFECTA AL CORAZON</v>
          </cell>
          <cell r="C733" t="str">
            <v>023</v>
          </cell>
        </row>
        <row r="734">
          <cell r="A734" t="str">
            <v>B571</v>
          </cell>
          <cell r="B734" t="str">
            <v>ENFERMEDAD DE CHAGAS AGUDA QUE NO AFECTA  AL CORAZON</v>
          </cell>
          <cell r="C734" t="str">
            <v>023</v>
          </cell>
        </row>
        <row r="735">
          <cell r="A735" t="str">
            <v>B572</v>
          </cell>
          <cell r="B735" t="str">
            <v>ENFERMEDAD DE CHAGAS (CRONICA) QUE AFECTA AL CORAZON</v>
          </cell>
          <cell r="C735" t="str">
            <v>023</v>
          </cell>
        </row>
        <row r="736">
          <cell r="A736" t="str">
            <v>B573</v>
          </cell>
          <cell r="B736" t="str">
            <v>ENFERMEDAD DE CHAGAS (CRONICA)QUE AFECTA AL SISTEMA DIGESTIVO</v>
          </cell>
          <cell r="C736" t="str">
            <v>023</v>
          </cell>
        </row>
        <row r="737">
          <cell r="A737" t="str">
            <v>B574</v>
          </cell>
          <cell r="B737" t="str">
            <v>ENFERMEDAD DE CHAGAS (CRONICA) QUE AFECTA AL SISTEMA NERVIOSO</v>
          </cell>
          <cell r="C737" t="str">
            <v>023</v>
          </cell>
        </row>
        <row r="738">
          <cell r="A738" t="str">
            <v>B575</v>
          </cell>
          <cell r="B738" t="str">
            <v>ENFERMEDAD DE CHAGAS (CRONICA) QUE AFECTA OTROS ORGANOS</v>
          </cell>
          <cell r="C738" t="str">
            <v>023</v>
          </cell>
        </row>
        <row r="739">
          <cell r="A739" t="str">
            <v>B58</v>
          </cell>
          <cell r="B739" t="str">
            <v>TOXOPLASMOSIS</v>
          </cell>
          <cell r="C739" t="str">
            <v>025</v>
          </cell>
        </row>
        <row r="740">
          <cell r="A740" t="str">
            <v>B580</v>
          </cell>
          <cell r="B740" t="str">
            <v>OCULOPATIA DEBIDA A TOXOPLASMA</v>
          </cell>
          <cell r="C740" t="str">
            <v>025</v>
          </cell>
        </row>
        <row r="741">
          <cell r="A741" t="str">
            <v>B581</v>
          </cell>
          <cell r="B741" t="str">
            <v>HEPATITIS DEBIDA A TOXOPLASMA</v>
          </cell>
          <cell r="C741" t="str">
            <v>025</v>
          </cell>
        </row>
        <row r="742">
          <cell r="A742" t="str">
            <v>B582</v>
          </cell>
          <cell r="B742" t="str">
            <v>MENINGOENCEFALITIS DEBIDA A TOXOPLASMA</v>
          </cell>
          <cell r="C742" t="str">
            <v>025</v>
          </cell>
        </row>
        <row r="743">
          <cell r="A743" t="str">
            <v>B583</v>
          </cell>
          <cell r="B743" t="str">
            <v>TOXOPLASMOSIS PULMONAR</v>
          </cell>
          <cell r="C743" t="str">
            <v>025</v>
          </cell>
        </row>
        <row r="744">
          <cell r="A744" t="str">
            <v>B588</v>
          </cell>
          <cell r="B744" t="str">
            <v>TOXOPLASMOSIS CON OTRO ORGANO AFECTADO</v>
          </cell>
          <cell r="C744" t="str">
            <v>025</v>
          </cell>
        </row>
        <row r="745">
          <cell r="A745" t="str">
            <v>B589</v>
          </cell>
          <cell r="B745" t="str">
            <v>TOXOPLASMOSIS NO ESPECIFICADA</v>
          </cell>
          <cell r="C745" t="str">
            <v>025</v>
          </cell>
        </row>
        <row r="746">
          <cell r="A746" t="str">
            <v>B59</v>
          </cell>
          <cell r="B746" t="str">
            <v>NEUMOCISTOSIS</v>
          </cell>
          <cell r="C746" t="str">
            <v>025</v>
          </cell>
        </row>
        <row r="747">
          <cell r="A747" t="str">
            <v>B60</v>
          </cell>
          <cell r="B747" t="str">
            <v>OTRAS ENF.DEBIDAS A PORTOZOARIOS,NO CLASIFICADAS EN OTRA PARTE</v>
          </cell>
          <cell r="C747" t="str">
            <v>025</v>
          </cell>
        </row>
        <row r="748">
          <cell r="A748" t="str">
            <v>B600</v>
          </cell>
          <cell r="B748" t="str">
            <v>BABESIOSIS</v>
          </cell>
          <cell r="C748" t="str">
            <v>025</v>
          </cell>
        </row>
        <row r="749">
          <cell r="A749" t="str">
            <v>B601</v>
          </cell>
          <cell r="B749" t="str">
            <v>ACANTAMEBIASIS</v>
          </cell>
          <cell r="C749" t="str">
            <v>025</v>
          </cell>
        </row>
        <row r="750">
          <cell r="A750" t="str">
            <v>B602</v>
          </cell>
          <cell r="B750" t="str">
            <v>NAEGLERIASIS</v>
          </cell>
          <cell r="C750" t="str">
            <v>025</v>
          </cell>
        </row>
        <row r="751">
          <cell r="A751" t="str">
            <v>B608</v>
          </cell>
          <cell r="B751" t="str">
            <v>OTRAS ENFERMEDADES ESPECIFICADAS DEBIDAS A PROTOZOARIOS</v>
          </cell>
          <cell r="C751" t="str">
            <v>025</v>
          </cell>
        </row>
        <row r="752">
          <cell r="A752" t="str">
            <v>B64</v>
          </cell>
          <cell r="B752" t="str">
            <v>ENFERMEDADES DEBIDAS A PROTOZOARIOS NO ESPECIFICADAS</v>
          </cell>
          <cell r="C752" t="str">
            <v>025</v>
          </cell>
        </row>
        <row r="753">
          <cell r="A753" t="str">
            <v>B65</v>
          </cell>
          <cell r="B753" t="str">
            <v>ESQUITOSOMIASIS  (BILHARZIASIS)</v>
          </cell>
          <cell r="C753" t="str">
            <v>024</v>
          </cell>
        </row>
        <row r="754">
          <cell r="A754" t="str">
            <v>B650</v>
          </cell>
          <cell r="B754" t="str">
            <v>ESQUISTOSOMIASIS DEBIDA A SCHISTOSOMA HAEMATOBIUM</v>
          </cell>
          <cell r="C754" t="str">
            <v>024</v>
          </cell>
        </row>
        <row r="755">
          <cell r="A755" t="str">
            <v>B651</v>
          </cell>
          <cell r="B755" t="str">
            <v>ESQUISTOSOMIASIS DEBIDA A SCHISTOSOMA MANSONI</v>
          </cell>
          <cell r="C755" t="str">
            <v>024</v>
          </cell>
        </row>
        <row r="756">
          <cell r="A756" t="str">
            <v>B652</v>
          </cell>
          <cell r="B756" t="str">
            <v>SEQUITOSOMIASIS DEBIDA A SCHISTOSOMA JAPONICUM</v>
          </cell>
          <cell r="C756" t="str">
            <v>024</v>
          </cell>
        </row>
        <row r="757">
          <cell r="A757" t="str">
            <v>B653</v>
          </cell>
          <cell r="B757" t="str">
            <v>DERMTITIS POR CERCARIAS</v>
          </cell>
          <cell r="C757" t="str">
            <v>024</v>
          </cell>
        </row>
        <row r="758">
          <cell r="A758" t="str">
            <v>B658</v>
          </cell>
          <cell r="B758" t="str">
            <v>OTRAS ESQUISTOSOMIASIS</v>
          </cell>
          <cell r="C758" t="str">
            <v>024</v>
          </cell>
        </row>
        <row r="759">
          <cell r="A759" t="str">
            <v>B659</v>
          </cell>
          <cell r="B759" t="str">
            <v>ESQUISTOSOMIASIS,NO ESPECIFICADAS</v>
          </cell>
          <cell r="C759" t="str">
            <v>024</v>
          </cell>
        </row>
        <row r="760">
          <cell r="A760" t="str">
            <v>B66</v>
          </cell>
          <cell r="B760" t="str">
            <v>OTRAS INFECCIONES DEBIDA A TREMATODOS</v>
          </cell>
          <cell r="C760" t="str">
            <v>025</v>
          </cell>
        </row>
        <row r="761">
          <cell r="A761" t="str">
            <v>B660</v>
          </cell>
          <cell r="B761" t="str">
            <v>OPISTORQUIASIS</v>
          </cell>
          <cell r="C761" t="str">
            <v>024</v>
          </cell>
        </row>
        <row r="762">
          <cell r="A762" t="str">
            <v>B661</v>
          </cell>
          <cell r="B762" t="str">
            <v>CLONORQUIASIS</v>
          </cell>
          <cell r="C762" t="str">
            <v>025</v>
          </cell>
        </row>
        <row r="763">
          <cell r="A763" t="str">
            <v>B662</v>
          </cell>
          <cell r="B763" t="str">
            <v>DICROCOELIASIS</v>
          </cell>
          <cell r="C763" t="str">
            <v>025</v>
          </cell>
        </row>
        <row r="764">
          <cell r="A764" t="str">
            <v>B663</v>
          </cell>
          <cell r="B764" t="str">
            <v>FASCIOLASIS</v>
          </cell>
          <cell r="C764" t="str">
            <v>025</v>
          </cell>
        </row>
        <row r="765">
          <cell r="A765" t="str">
            <v>B664</v>
          </cell>
          <cell r="B765" t="str">
            <v>PARAGONIMIASIS</v>
          </cell>
          <cell r="C765" t="str">
            <v>025</v>
          </cell>
        </row>
        <row r="766">
          <cell r="A766" t="str">
            <v>B665</v>
          </cell>
          <cell r="B766" t="str">
            <v>FASCIOLOPSIASIS</v>
          </cell>
          <cell r="C766" t="str">
            <v>025</v>
          </cell>
        </row>
        <row r="767">
          <cell r="A767" t="str">
            <v>B668</v>
          </cell>
          <cell r="B767" t="str">
            <v>OTRAS IFECCIONES ESPECIFICADAS DEBIDAS A TREMATODOS</v>
          </cell>
          <cell r="C767" t="str">
            <v>025</v>
          </cell>
        </row>
        <row r="768">
          <cell r="A768" t="str">
            <v>B669</v>
          </cell>
          <cell r="B768" t="str">
            <v>INFECCION DEBIDA A TREMATODOS,NO ESPECIFICADA</v>
          </cell>
          <cell r="C768" t="str">
            <v>025</v>
          </cell>
        </row>
        <row r="769">
          <cell r="A769" t="str">
            <v>B67</v>
          </cell>
          <cell r="B769" t="str">
            <v>EQUINOCOCOSIS</v>
          </cell>
          <cell r="C769" t="str">
            <v>025</v>
          </cell>
        </row>
        <row r="770">
          <cell r="A770" t="str">
            <v>B670</v>
          </cell>
          <cell r="B770" t="str">
            <v>INFECCION DEL HIGADO DEBIDA A ECHINOCOCCUS GRANULOSUS</v>
          </cell>
          <cell r="C770" t="str">
            <v>025</v>
          </cell>
        </row>
        <row r="771">
          <cell r="A771" t="str">
            <v>B671</v>
          </cell>
          <cell r="B771" t="str">
            <v>INFECCION DEL PULMON DEBIDA A ECHINOCOCCUS GRANULOSUS</v>
          </cell>
          <cell r="C771" t="str">
            <v>025</v>
          </cell>
        </row>
        <row r="772">
          <cell r="A772" t="str">
            <v>B672</v>
          </cell>
          <cell r="B772" t="str">
            <v>INFECCION DE HUESO DEBIDA A ECHINOCOCCUS GRANULOSUS</v>
          </cell>
          <cell r="C772" t="str">
            <v>025</v>
          </cell>
        </row>
        <row r="773">
          <cell r="A773" t="str">
            <v>B673</v>
          </cell>
          <cell r="B773" t="str">
            <v>INF. DE OTRO ORGANO Y DE SITIOS MULT. DEBIDA A ECHINOCOCCUS GRAN.</v>
          </cell>
          <cell r="C773" t="str">
            <v>025</v>
          </cell>
        </row>
        <row r="774">
          <cell r="A774" t="str">
            <v>B674</v>
          </cell>
          <cell r="B774" t="str">
            <v>INF.DEBIDA A ECHINOCOCCUS GRAN.SIN OTRA ESPECIFICACION</v>
          </cell>
          <cell r="C774" t="str">
            <v>025</v>
          </cell>
        </row>
        <row r="775">
          <cell r="A775" t="str">
            <v>B675</v>
          </cell>
          <cell r="B775" t="str">
            <v>INFECCION DEL HIGADO DEBIDA A ECHINOCOCCUS MULTILOCULARIS</v>
          </cell>
          <cell r="C775" t="str">
            <v>025</v>
          </cell>
        </row>
        <row r="776">
          <cell r="A776" t="str">
            <v>B676</v>
          </cell>
          <cell r="B776" t="str">
            <v>INF. DE OTRO ORGANO Y DE SITIOS MULT.DEBIDA A ACHINOCOCCUS MULTILOCULA</v>
          </cell>
          <cell r="C776" t="str">
            <v>025</v>
          </cell>
        </row>
        <row r="777">
          <cell r="A777" t="str">
            <v>B677</v>
          </cell>
          <cell r="B777" t="str">
            <v>INF.DEBIDA A ECHINOCOCCUS MULTILOCUL.SIN OTRA ESPECIFICACION</v>
          </cell>
          <cell r="C777" t="str">
            <v>025</v>
          </cell>
        </row>
        <row r="778">
          <cell r="A778" t="str">
            <v>B678</v>
          </cell>
          <cell r="B778" t="str">
            <v>EQUINOCOCOSIS DEL HIGADO, NO ESPECIFICADA</v>
          </cell>
          <cell r="C778" t="str">
            <v>025</v>
          </cell>
        </row>
        <row r="779">
          <cell r="A779" t="str">
            <v>B679</v>
          </cell>
          <cell r="B779" t="str">
            <v>EQUINOCOCOSIS,OTRA Y LA NO ESPECIFICADA</v>
          </cell>
          <cell r="C779" t="str">
            <v>025</v>
          </cell>
        </row>
        <row r="780">
          <cell r="A780" t="str">
            <v>B68</v>
          </cell>
          <cell r="B780" t="str">
            <v>TENIASIS</v>
          </cell>
          <cell r="C780" t="str">
            <v>025</v>
          </cell>
        </row>
        <row r="781">
          <cell r="A781" t="str">
            <v>B680</v>
          </cell>
          <cell r="B781" t="str">
            <v>TENIASIS DEBIDA A TAENIA SOLIUM</v>
          </cell>
          <cell r="C781" t="str">
            <v>025</v>
          </cell>
        </row>
        <row r="782">
          <cell r="A782" t="str">
            <v>B681</v>
          </cell>
          <cell r="B782" t="str">
            <v>INFECCION DE DEBIDA A TAENIA SAGINATA</v>
          </cell>
          <cell r="C782" t="str">
            <v>025</v>
          </cell>
        </row>
        <row r="783">
          <cell r="A783" t="str">
            <v>B689</v>
          </cell>
          <cell r="B783" t="str">
            <v>TENIASIS,NO ESPECIFICADA</v>
          </cell>
          <cell r="C783" t="str">
            <v>025</v>
          </cell>
        </row>
        <row r="784">
          <cell r="A784" t="str">
            <v>B69</v>
          </cell>
          <cell r="B784" t="str">
            <v>CISTICERCOSIS</v>
          </cell>
          <cell r="C784" t="str">
            <v>025</v>
          </cell>
        </row>
        <row r="785">
          <cell r="A785" t="str">
            <v>B690</v>
          </cell>
          <cell r="B785" t="str">
            <v>CISTICERCOSIS DEL SISTEMA NERVIOSO CENTRAL</v>
          </cell>
          <cell r="C785" t="str">
            <v>025</v>
          </cell>
        </row>
        <row r="786">
          <cell r="A786" t="str">
            <v>B691</v>
          </cell>
          <cell r="B786" t="str">
            <v>CISTICERCOSIS DEL OJO</v>
          </cell>
          <cell r="C786" t="str">
            <v>025</v>
          </cell>
        </row>
        <row r="787">
          <cell r="A787" t="str">
            <v>B698</v>
          </cell>
          <cell r="B787" t="str">
            <v>CISTICERCOSIS DE OTROS SITIOS</v>
          </cell>
          <cell r="C787" t="str">
            <v>025</v>
          </cell>
        </row>
        <row r="788">
          <cell r="A788" t="str">
            <v>B699</v>
          </cell>
          <cell r="B788" t="str">
            <v>CISTICERCOSIS,NO ESPECIFICADA</v>
          </cell>
          <cell r="C788" t="str">
            <v>025</v>
          </cell>
        </row>
        <row r="789">
          <cell r="A789" t="str">
            <v>B70</v>
          </cell>
          <cell r="B789" t="str">
            <v>DIFILOBOTRIASIS Y ESPARGANOSIS</v>
          </cell>
          <cell r="C789" t="str">
            <v>025</v>
          </cell>
        </row>
        <row r="790">
          <cell r="A790" t="str">
            <v>B700</v>
          </cell>
          <cell r="B790" t="str">
            <v>DIFILOBOTRIASIS INTESTINAL</v>
          </cell>
          <cell r="C790" t="str">
            <v>025</v>
          </cell>
        </row>
        <row r="791">
          <cell r="A791" t="str">
            <v>B701</v>
          </cell>
          <cell r="B791" t="str">
            <v>ESPARGANOSIS</v>
          </cell>
          <cell r="C791" t="str">
            <v>025</v>
          </cell>
        </row>
        <row r="792">
          <cell r="A792" t="str">
            <v>B71</v>
          </cell>
          <cell r="B792" t="str">
            <v>OTRAS INFECCIONES DEBIDAS A CESTODOS</v>
          </cell>
          <cell r="C792" t="str">
            <v>025</v>
          </cell>
        </row>
        <row r="793">
          <cell r="A793" t="str">
            <v>B710</v>
          </cell>
          <cell r="B793" t="str">
            <v>HIMENOLEPIASIS</v>
          </cell>
          <cell r="C793" t="str">
            <v>025</v>
          </cell>
        </row>
        <row r="794">
          <cell r="A794" t="str">
            <v>B711</v>
          </cell>
          <cell r="B794" t="str">
            <v>DIPILIDIASIS</v>
          </cell>
          <cell r="C794" t="str">
            <v>025</v>
          </cell>
        </row>
        <row r="795">
          <cell r="A795" t="str">
            <v>B718</v>
          </cell>
          <cell r="B795" t="str">
            <v>OTRAS INFECCIONES DEBIDA A CESTODOS ESPECIFICADAS</v>
          </cell>
          <cell r="C795" t="str">
            <v>025</v>
          </cell>
        </row>
        <row r="796">
          <cell r="A796" t="str">
            <v>B719</v>
          </cell>
          <cell r="B796" t="str">
            <v>INFECCION DEBIDA A CESTODOS, NO ESPECIFICADA</v>
          </cell>
          <cell r="C796" t="str">
            <v>025</v>
          </cell>
        </row>
        <row r="797">
          <cell r="A797" t="str">
            <v>B72</v>
          </cell>
          <cell r="B797" t="str">
            <v>DRACONTIASIS</v>
          </cell>
          <cell r="C797" t="str">
            <v>025</v>
          </cell>
        </row>
        <row r="798">
          <cell r="A798" t="str">
            <v>B73</v>
          </cell>
          <cell r="B798" t="str">
            <v>ONCOCERCOSIS</v>
          </cell>
          <cell r="C798" t="str">
            <v>025</v>
          </cell>
        </row>
        <row r="799">
          <cell r="A799" t="str">
            <v>B74</v>
          </cell>
          <cell r="B799" t="str">
            <v>FILARIASIS</v>
          </cell>
          <cell r="C799" t="str">
            <v>025</v>
          </cell>
        </row>
        <row r="800">
          <cell r="A800" t="str">
            <v>B740</v>
          </cell>
          <cell r="B800" t="str">
            <v>FILARIASIS DEBIDA A WUCHERERIA BANCROFTI</v>
          </cell>
          <cell r="C800" t="str">
            <v>025</v>
          </cell>
        </row>
        <row r="801">
          <cell r="A801" t="str">
            <v>B741</v>
          </cell>
          <cell r="B801" t="str">
            <v>FILARIASIS DEBIDA A BRUGIA MALAYI</v>
          </cell>
          <cell r="C801" t="str">
            <v>025</v>
          </cell>
        </row>
        <row r="802">
          <cell r="A802" t="str">
            <v>B742</v>
          </cell>
          <cell r="B802" t="str">
            <v>FILARIASIS DEBIDA A BRUGIA TIMORI</v>
          </cell>
          <cell r="C802" t="str">
            <v>025</v>
          </cell>
        </row>
        <row r="803">
          <cell r="A803" t="str">
            <v>B743</v>
          </cell>
          <cell r="B803" t="str">
            <v>LOAIASIS</v>
          </cell>
          <cell r="C803" t="str">
            <v>025</v>
          </cell>
        </row>
        <row r="804">
          <cell r="A804" t="str">
            <v>B744</v>
          </cell>
          <cell r="B804" t="str">
            <v>MANSONELIASIS</v>
          </cell>
          <cell r="C804" t="str">
            <v>025</v>
          </cell>
        </row>
        <row r="805">
          <cell r="A805" t="str">
            <v>B748</v>
          </cell>
          <cell r="B805" t="str">
            <v>OTRAS FILARIASIS</v>
          </cell>
          <cell r="C805" t="str">
            <v>025</v>
          </cell>
        </row>
        <row r="806">
          <cell r="A806" t="str">
            <v>B749</v>
          </cell>
          <cell r="B806" t="str">
            <v>FILARIASIS, NO ESPECIFICADA</v>
          </cell>
          <cell r="C806" t="str">
            <v>025</v>
          </cell>
        </row>
        <row r="807">
          <cell r="A807" t="str">
            <v>B75</v>
          </cell>
          <cell r="B807" t="str">
            <v>TRIQUINOSIS</v>
          </cell>
          <cell r="C807" t="str">
            <v>025</v>
          </cell>
        </row>
        <row r="808">
          <cell r="A808" t="str">
            <v>B76</v>
          </cell>
          <cell r="B808" t="str">
            <v>ANQUILOSTOMIASIS Y NECATORIASIS</v>
          </cell>
          <cell r="C808" t="str">
            <v>025</v>
          </cell>
        </row>
        <row r="809">
          <cell r="A809" t="str">
            <v>B760</v>
          </cell>
          <cell r="B809" t="str">
            <v>ANQUILOSTOMIASIS</v>
          </cell>
          <cell r="C809" t="str">
            <v>025</v>
          </cell>
        </row>
        <row r="810">
          <cell r="A810" t="str">
            <v>B761</v>
          </cell>
          <cell r="B810" t="str">
            <v>NECATORIASIS</v>
          </cell>
          <cell r="C810" t="str">
            <v>025</v>
          </cell>
        </row>
        <row r="811">
          <cell r="A811" t="str">
            <v>B768</v>
          </cell>
          <cell r="B811" t="str">
            <v>OTRAS ENFERMEDADES DEBIDA A ANQUILOSTOMAS</v>
          </cell>
          <cell r="C811" t="str">
            <v>025</v>
          </cell>
        </row>
        <row r="812">
          <cell r="A812" t="str">
            <v>B769</v>
          </cell>
          <cell r="B812" t="str">
            <v>ENFERMEDAD DEBIDA A ANQUILOSTOMAS, NO ESPECIFICADAS</v>
          </cell>
          <cell r="C812" t="str">
            <v>025</v>
          </cell>
        </row>
        <row r="813">
          <cell r="A813" t="str">
            <v>B77</v>
          </cell>
          <cell r="B813" t="str">
            <v>ASCARIASIS</v>
          </cell>
          <cell r="C813" t="str">
            <v>025</v>
          </cell>
        </row>
        <row r="814">
          <cell r="A814" t="str">
            <v>B770</v>
          </cell>
          <cell r="B814" t="str">
            <v>ASCARIASIS CON COMPLICACIONES INTESTINALES</v>
          </cell>
          <cell r="C814" t="str">
            <v>025</v>
          </cell>
        </row>
        <row r="815">
          <cell r="A815" t="str">
            <v>B778</v>
          </cell>
          <cell r="B815" t="str">
            <v>ASCARIASIS CON OTRAS COMPLICACIONES</v>
          </cell>
          <cell r="C815" t="str">
            <v>025</v>
          </cell>
        </row>
        <row r="816">
          <cell r="A816" t="str">
            <v>B779</v>
          </cell>
          <cell r="B816" t="str">
            <v>SACARIASIS, NO ESPECIFICADAS</v>
          </cell>
          <cell r="C816" t="str">
            <v>025</v>
          </cell>
        </row>
        <row r="817">
          <cell r="A817" t="str">
            <v>B78</v>
          </cell>
          <cell r="B817" t="str">
            <v>ESTRONGILOIDIASIS</v>
          </cell>
          <cell r="C817" t="str">
            <v>025</v>
          </cell>
        </row>
        <row r="818">
          <cell r="A818" t="str">
            <v>B780</v>
          </cell>
          <cell r="B818" t="str">
            <v>ESTRONGILOIDIASIS INTESTINAL</v>
          </cell>
          <cell r="C818" t="str">
            <v>025</v>
          </cell>
        </row>
        <row r="819">
          <cell r="A819" t="str">
            <v>B781</v>
          </cell>
          <cell r="B819" t="str">
            <v>ESTRONGILOIDIASIS CUTANEA</v>
          </cell>
          <cell r="C819" t="str">
            <v>025</v>
          </cell>
        </row>
        <row r="820">
          <cell r="A820" t="str">
            <v>B787</v>
          </cell>
          <cell r="B820" t="str">
            <v>ESTRONGILOIDIASIS DISEMINADA</v>
          </cell>
          <cell r="C820" t="str">
            <v>025</v>
          </cell>
        </row>
        <row r="821">
          <cell r="A821" t="str">
            <v>B789</v>
          </cell>
          <cell r="B821" t="str">
            <v>ESTRONGILOIDIASIS, NO ESPECIFICADA</v>
          </cell>
          <cell r="C821" t="str">
            <v>025</v>
          </cell>
        </row>
        <row r="822">
          <cell r="A822" t="str">
            <v>B79</v>
          </cell>
          <cell r="B822" t="str">
            <v>TRICURIASIS</v>
          </cell>
          <cell r="C822" t="str">
            <v>025</v>
          </cell>
        </row>
        <row r="823">
          <cell r="A823" t="str">
            <v>B80</v>
          </cell>
          <cell r="B823" t="str">
            <v>ENTEROBIASIS</v>
          </cell>
          <cell r="C823" t="str">
            <v>025</v>
          </cell>
        </row>
        <row r="824">
          <cell r="A824" t="str">
            <v>B81</v>
          </cell>
          <cell r="B824" t="str">
            <v>OTRAS HELMINTIASIS INTESTINALES,NO CLACIFICADAS OTRA PARTE</v>
          </cell>
          <cell r="C824" t="str">
            <v>025</v>
          </cell>
        </row>
        <row r="825">
          <cell r="A825" t="str">
            <v>B810</v>
          </cell>
          <cell r="B825" t="str">
            <v>ANISAQUIASIS</v>
          </cell>
          <cell r="C825" t="str">
            <v>025</v>
          </cell>
        </row>
        <row r="826">
          <cell r="A826" t="str">
            <v>B811</v>
          </cell>
          <cell r="B826" t="str">
            <v>CAPILARIASIS INTESTINAL</v>
          </cell>
          <cell r="C826" t="str">
            <v>025</v>
          </cell>
        </row>
        <row r="827">
          <cell r="A827" t="str">
            <v>B812</v>
          </cell>
          <cell r="B827" t="str">
            <v>TRICOESTRONGILIASIS</v>
          </cell>
          <cell r="C827" t="str">
            <v>025</v>
          </cell>
        </row>
        <row r="828">
          <cell r="A828" t="str">
            <v>B813</v>
          </cell>
          <cell r="B828" t="str">
            <v>ANGIOESTRONGILIASIS INTESTINAL</v>
          </cell>
          <cell r="C828" t="str">
            <v>025</v>
          </cell>
        </row>
        <row r="829">
          <cell r="A829" t="str">
            <v>B814</v>
          </cell>
          <cell r="B829" t="str">
            <v>HELMINTIASIS INTESTINAL MIXTA</v>
          </cell>
          <cell r="C829" t="str">
            <v>025</v>
          </cell>
        </row>
        <row r="830">
          <cell r="A830" t="str">
            <v>B818</v>
          </cell>
          <cell r="B830" t="str">
            <v>OTRAS HELMINTIASIS INTESTINALES ESPECIFICADAS</v>
          </cell>
          <cell r="C830" t="str">
            <v>025</v>
          </cell>
        </row>
        <row r="831">
          <cell r="A831" t="str">
            <v>B82</v>
          </cell>
          <cell r="B831" t="str">
            <v>PARASITOSIS INTESTINALES, SIN OTRA ESPECIFICACION</v>
          </cell>
          <cell r="C831" t="str">
            <v>025</v>
          </cell>
        </row>
        <row r="832">
          <cell r="A832" t="str">
            <v>B820</v>
          </cell>
          <cell r="B832" t="str">
            <v>HELMINTIASIS INTESTINAL, SIN OTRA ESPECIFICACION</v>
          </cell>
          <cell r="C832" t="str">
            <v>025</v>
          </cell>
        </row>
        <row r="833">
          <cell r="A833" t="str">
            <v>B829</v>
          </cell>
          <cell r="B833" t="str">
            <v>PARASITOSIS INTESTINAL, SIN OTRA ESPECIFICACION</v>
          </cell>
          <cell r="C833" t="str">
            <v>025</v>
          </cell>
        </row>
        <row r="834">
          <cell r="A834" t="str">
            <v>B83</v>
          </cell>
          <cell r="B834" t="str">
            <v>OTRAS HELMINTIASIS</v>
          </cell>
          <cell r="C834" t="str">
            <v>025</v>
          </cell>
        </row>
        <row r="835">
          <cell r="A835" t="str">
            <v>B830</v>
          </cell>
          <cell r="B835" t="str">
            <v>LARVA MUGRANS VISCERAL</v>
          </cell>
          <cell r="C835" t="str">
            <v>025</v>
          </cell>
        </row>
        <row r="836">
          <cell r="A836" t="str">
            <v>B831</v>
          </cell>
          <cell r="B836" t="str">
            <v>GNATOSTOMIASIS</v>
          </cell>
          <cell r="C836" t="str">
            <v>025</v>
          </cell>
        </row>
        <row r="837">
          <cell r="A837" t="str">
            <v>B832</v>
          </cell>
          <cell r="B837" t="str">
            <v>ANGIOESTRONGILIASIS DEBIDA A PARASTRONGYLUS CANTONENSIS</v>
          </cell>
          <cell r="C837" t="str">
            <v>025</v>
          </cell>
        </row>
        <row r="838">
          <cell r="A838" t="str">
            <v>B833</v>
          </cell>
          <cell r="B838" t="str">
            <v>SINGAMIASIS</v>
          </cell>
          <cell r="C838" t="str">
            <v>025</v>
          </cell>
        </row>
        <row r="839">
          <cell r="A839" t="str">
            <v>B834</v>
          </cell>
          <cell r="B839" t="str">
            <v>HIRUDINIASIS INTERNA</v>
          </cell>
          <cell r="C839" t="str">
            <v>025</v>
          </cell>
        </row>
        <row r="840">
          <cell r="A840" t="str">
            <v>B838</v>
          </cell>
          <cell r="B840" t="str">
            <v>OTRAS HELMINTIASIS ESPECIFICADAS</v>
          </cell>
          <cell r="C840" t="str">
            <v>025</v>
          </cell>
        </row>
        <row r="841">
          <cell r="A841" t="str">
            <v>B839</v>
          </cell>
          <cell r="B841" t="str">
            <v>HELMINTIASIS, NO ESPECIFICADAS</v>
          </cell>
          <cell r="C841" t="str">
            <v>025</v>
          </cell>
        </row>
        <row r="842">
          <cell r="A842" t="str">
            <v>B85</v>
          </cell>
          <cell r="B842" t="str">
            <v>PEDICULOSIS Y PHTHIRIASIS</v>
          </cell>
          <cell r="C842" t="str">
            <v>025</v>
          </cell>
        </row>
        <row r="843">
          <cell r="A843" t="str">
            <v>B850</v>
          </cell>
          <cell r="B843" t="str">
            <v>PEDICULOSIS DEBIDA A PEDICULUS HUMANUS CAPITIS</v>
          </cell>
          <cell r="C843" t="str">
            <v>025</v>
          </cell>
        </row>
        <row r="844">
          <cell r="A844" t="str">
            <v>B851</v>
          </cell>
          <cell r="B844" t="str">
            <v>PEDICULOSIS DEBIDA A PEDICULUS HUMANUS CORPORIS</v>
          </cell>
          <cell r="C844" t="str">
            <v>025</v>
          </cell>
        </row>
        <row r="845">
          <cell r="A845" t="str">
            <v>B852</v>
          </cell>
          <cell r="B845" t="str">
            <v>PEDICULOSIS, SIN OTRA ESPECIFICACION</v>
          </cell>
          <cell r="C845" t="str">
            <v>025</v>
          </cell>
        </row>
        <row r="846">
          <cell r="A846" t="str">
            <v>B853</v>
          </cell>
          <cell r="B846" t="str">
            <v>PHTHIRIASIS</v>
          </cell>
          <cell r="C846" t="str">
            <v>025</v>
          </cell>
        </row>
        <row r="847">
          <cell r="A847" t="str">
            <v>B854</v>
          </cell>
          <cell r="B847" t="str">
            <v>PEDICULOSIS Y PHTHIRIASIS MIXTAS</v>
          </cell>
          <cell r="C847" t="str">
            <v>025</v>
          </cell>
        </row>
        <row r="848">
          <cell r="A848" t="str">
            <v>B86</v>
          </cell>
          <cell r="B848" t="str">
            <v>ESCABIOSIS</v>
          </cell>
          <cell r="C848" t="str">
            <v>025</v>
          </cell>
        </row>
        <row r="849">
          <cell r="A849" t="str">
            <v>B87</v>
          </cell>
          <cell r="B849" t="str">
            <v>MIASIS</v>
          </cell>
          <cell r="C849" t="str">
            <v>025</v>
          </cell>
        </row>
        <row r="850">
          <cell r="A850" t="str">
            <v>B870</v>
          </cell>
          <cell r="B850" t="str">
            <v>MIASIS CUTANEA</v>
          </cell>
          <cell r="C850" t="str">
            <v>025</v>
          </cell>
        </row>
        <row r="851">
          <cell r="A851" t="str">
            <v>B871</v>
          </cell>
          <cell r="B851" t="str">
            <v>MIASIS EN HERIDAS</v>
          </cell>
          <cell r="C851" t="str">
            <v>025</v>
          </cell>
        </row>
        <row r="852">
          <cell r="A852" t="str">
            <v>B872</v>
          </cell>
          <cell r="B852" t="str">
            <v>MIASIS OCULAR</v>
          </cell>
          <cell r="C852" t="str">
            <v>025</v>
          </cell>
        </row>
        <row r="853">
          <cell r="A853" t="str">
            <v>B873</v>
          </cell>
          <cell r="B853" t="str">
            <v>MIASIS NASOFARINGEA</v>
          </cell>
          <cell r="C853" t="str">
            <v>025</v>
          </cell>
        </row>
        <row r="854">
          <cell r="A854" t="str">
            <v>B874</v>
          </cell>
          <cell r="B854" t="str">
            <v>MIASIS AURAL</v>
          </cell>
          <cell r="C854" t="str">
            <v>025</v>
          </cell>
        </row>
        <row r="855">
          <cell r="A855" t="str">
            <v>B878</v>
          </cell>
          <cell r="B855" t="str">
            <v>MIASIS DE OTROS SITIOS</v>
          </cell>
          <cell r="C855" t="str">
            <v>025</v>
          </cell>
        </row>
        <row r="856">
          <cell r="A856" t="str">
            <v>B879</v>
          </cell>
          <cell r="B856" t="str">
            <v>MIASIS, NO ESPECIFICADA</v>
          </cell>
          <cell r="C856" t="str">
            <v>025</v>
          </cell>
        </row>
        <row r="857">
          <cell r="A857" t="str">
            <v>B88</v>
          </cell>
          <cell r="B857" t="str">
            <v>OTRAS INFESTACIONES</v>
          </cell>
          <cell r="C857" t="str">
            <v>025</v>
          </cell>
        </row>
        <row r="858">
          <cell r="A858" t="str">
            <v>B880</v>
          </cell>
          <cell r="B858" t="str">
            <v>OTRAS ACARIASIS</v>
          </cell>
          <cell r="C858" t="str">
            <v>025</v>
          </cell>
        </row>
        <row r="859">
          <cell r="A859" t="str">
            <v>B881</v>
          </cell>
          <cell r="B859" t="str">
            <v>TUNGIASIS (INFECCION DEBIDA A PULGA DE ARENA)</v>
          </cell>
          <cell r="C859" t="str">
            <v>025</v>
          </cell>
        </row>
        <row r="860">
          <cell r="A860" t="str">
            <v>B882</v>
          </cell>
          <cell r="B860" t="str">
            <v>OTRAS INFESTACIONES DEBIDA A ARTROPODOS</v>
          </cell>
          <cell r="C860" t="str">
            <v>025</v>
          </cell>
        </row>
        <row r="861">
          <cell r="A861" t="str">
            <v>B883</v>
          </cell>
          <cell r="B861" t="str">
            <v>HIRUDINIASIS EXTERNA</v>
          </cell>
          <cell r="C861" t="str">
            <v>025</v>
          </cell>
        </row>
        <row r="862">
          <cell r="A862" t="str">
            <v>B888</v>
          </cell>
          <cell r="B862" t="str">
            <v>OTRAS INFESTACIONES ESPECIFICADAS</v>
          </cell>
          <cell r="C862" t="str">
            <v>025</v>
          </cell>
        </row>
        <row r="863">
          <cell r="A863" t="str">
            <v>B889</v>
          </cell>
          <cell r="B863" t="str">
            <v>INFESTACION, NO ESPECIFICADAS</v>
          </cell>
          <cell r="C863" t="str">
            <v>025</v>
          </cell>
        </row>
        <row r="864">
          <cell r="A864" t="str">
            <v>B89</v>
          </cell>
          <cell r="B864" t="str">
            <v>ENFERMEDAD PARASITARIA, NO ESPECIFICADA</v>
          </cell>
          <cell r="C864" t="str">
            <v>025</v>
          </cell>
        </row>
        <row r="865">
          <cell r="A865" t="str">
            <v>B90</v>
          </cell>
          <cell r="B865" t="str">
            <v>SECUELAS DE TUBERCULOSIS</v>
          </cell>
          <cell r="C865" t="str">
            <v>025</v>
          </cell>
        </row>
        <row r="866">
          <cell r="A866" t="str">
            <v>B900</v>
          </cell>
          <cell r="B866" t="str">
            <v>SECUELAS DE TUBERCULOSIS DEL SISTEMA NERVIOSO CENTRAL</v>
          </cell>
          <cell r="C866" t="str">
            <v>025</v>
          </cell>
        </row>
        <row r="867">
          <cell r="A867" t="str">
            <v>B901</v>
          </cell>
          <cell r="B867" t="str">
            <v>SECUELAS DE TUBERCULOSIS GENITOURINARIA</v>
          </cell>
          <cell r="C867" t="str">
            <v>025</v>
          </cell>
        </row>
        <row r="868">
          <cell r="A868" t="str">
            <v>B902</v>
          </cell>
          <cell r="B868" t="str">
            <v>SECUELAS DE TUBERCULOSIS DE HUESOS Y ARTICILACIONES</v>
          </cell>
          <cell r="C868" t="str">
            <v>025</v>
          </cell>
        </row>
        <row r="869">
          <cell r="A869" t="str">
            <v>B908</v>
          </cell>
          <cell r="B869" t="str">
            <v>SECUELAS DE TUBERCULOSIS DE OTROS ORGANOS ESPECIFICADOS</v>
          </cell>
          <cell r="C869" t="str">
            <v>025</v>
          </cell>
        </row>
        <row r="870">
          <cell r="A870" t="str">
            <v>B909</v>
          </cell>
          <cell r="B870" t="str">
            <v>SECUELAS DE TUBERC. RESPIRATORIA Y DE TUBERC. NO ESPECIFICADA</v>
          </cell>
          <cell r="C870" t="str">
            <v>025</v>
          </cell>
        </row>
        <row r="871">
          <cell r="A871" t="str">
            <v>B91</v>
          </cell>
          <cell r="B871" t="str">
            <v>SECUELAS DE POLIOMIELITIS</v>
          </cell>
          <cell r="C871" t="str">
            <v>025</v>
          </cell>
        </row>
        <row r="872">
          <cell r="A872" t="str">
            <v>B92</v>
          </cell>
          <cell r="B872" t="str">
            <v>SECUELAS DE LEPRA</v>
          </cell>
          <cell r="C872" t="str">
            <v>025</v>
          </cell>
        </row>
        <row r="873">
          <cell r="A873" t="str">
            <v>B94</v>
          </cell>
          <cell r="B873" t="str">
            <v>SECUELAS DE OTRAS ENF. INFECC. Y PARASITARIAS Y DE LAS NO ESPECIFICADA</v>
          </cell>
          <cell r="C873" t="str">
            <v>025</v>
          </cell>
        </row>
        <row r="874">
          <cell r="A874" t="str">
            <v>B940</v>
          </cell>
          <cell r="B874" t="str">
            <v>SECUELAS DE TRACOMA</v>
          </cell>
          <cell r="C874" t="str">
            <v>025</v>
          </cell>
        </row>
        <row r="875">
          <cell r="A875" t="str">
            <v>B941</v>
          </cell>
          <cell r="B875" t="str">
            <v>SECUELAS DE ENCEFALITIS VIRAL</v>
          </cell>
          <cell r="C875" t="str">
            <v>025</v>
          </cell>
        </row>
        <row r="876">
          <cell r="A876" t="str">
            <v>B942</v>
          </cell>
          <cell r="B876" t="str">
            <v>SECUELAS DE HEPATITIS VIRAL</v>
          </cell>
          <cell r="C876" t="str">
            <v>025</v>
          </cell>
        </row>
        <row r="877">
          <cell r="A877" t="str">
            <v>B948</v>
          </cell>
          <cell r="B877" t="str">
            <v>SECUELAS DE OTRAS ENF. INFECCIOSAS Y PARASITAEIAS ESPECIFICADAS</v>
          </cell>
          <cell r="C877" t="str">
            <v>025</v>
          </cell>
        </row>
        <row r="878">
          <cell r="A878" t="str">
            <v>B949</v>
          </cell>
          <cell r="B878" t="str">
            <v>SECUELAS DE ENF. INFECCIOSAS Y PARASITARIAS NO ESPECIFICADAS</v>
          </cell>
          <cell r="C878" t="str">
            <v>025</v>
          </cell>
        </row>
        <row r="879">
          <cell r="A879" t="str">
            <v>B95</v>
          </cell>
          <cell r="B879" t="str">
            <v>ESTREPTOCOCOS Y ESTAFILOCOCOS COMO CAUSA DE ENF.CLAS.EN OTROS CAP.</v>
          </cell>
          <cell r="C879" t="str">
            <v>025</v>
          </cell>
        </row>
        <row r="880">
          <cell r="A880" t="str">
            <v>B950</v>
          </cell>
          <cell r="B880" t="str">
            <v>ESTREPTOCOCO, GRUPO A, COMO CAUSA DE ENF.CLAS. EN OTROS CAPITULOS</v>
          </cell>
          <cell r="C880" t="str">
            <v>025</v>
          </cell>
        </row>
        <row r="881">
          <cell r="A881" t="str">
            <v>B951</v>
          </cell>
          <cell r="B881" t="str">
            <v>ESTREPTOCOCO, GRUPOB, COMO CAUSA DE ENF. CLASIFICADAS EN OTROS CAP.</v>
          </cell>
          <cell r="C881" t="str">
            <v>025</v>
          </cell>
        </row>
        <row r="882">
          <cell r="A882" t="str">
            <v>B952</v>
          </cell>
          <cell r="B882" t="str">
            <v>ESTREPTOCOCO,GRUPO D, COMO CAUSA DE ENF. CLASIFICADAS EN OTROS CAP.</v>
          </cell>
          <cell r="C882" t="str">
            <v>025</v>
          </cell>
        </row>
        <row r="883">
          <cell r="A883" t="str">
            <v>B953</v>
          </cell>
          <cell r="B883" t="str">
            <v>STREPTOCOCCUS PNEUMONIAE COMO CAUSA DE ENF. CLASIF. EN OTROS CAP.</v>
          </cell>
          <cell r="C883" t="str">
            <v>025</v>
          </cell>
        </row>
        <row r="884">
          <cell r="A884" t="str">
            <v>B954</v>
          </cell>
          <cell r="B884" t="str">
            <v>OTROS ESTREPTOCOCOS COMO CAUSA DE ENF.CLASIF. EN OTROS CAPITULOS</v>
          </cell>
          <cell r="C884" t="str">
            <v>025</v>
          </cell>
        </row>
        <row r="885">
          <cell r="A885" t="str">
            <v>B955</v>
          </cell>
          <cell r="B885" t="str">
            <v>ESTREPTOCOCO NO ESPECIFI.COMO CAUSA DE ENF. CLASIF. EN OTROS CAPITUL.</v>
          </cell>
          <cell r="C885" t="str">
            <v>025</v>
          </cell>
        </row>
        <row r="886">
          <cell r="A886" t="str">
            <v>B956</v>
          </cell>
          <cell r="B886" t="str">
            <v>STAPHYLOCOCCUS AUREUS COMO CAUSA DE ENF.CLASIF.EN OTROS CAPITULOS</v>
          </cell>
          <cell r="C886" t="str">
            <v>025</v>
          </cell>
        </row>
        <row r="887">
          <cell r="A887" t="str">
            <v>B957</v>
          </cell>
          <cell r="B887" t="str">
            <v>OTROS ESTAFILOCOCOS COMO CAUSA DE ENF.CLASIF. EN OTROS CAPITULOS</v>
          </cell>
          <cell r="C887" t="str">
            <v>025</v>
          </cell>
        </row>
        <row r="888">
          <cell r="A888" t="str">
            <v>B958</v>
          </cell>
          <cell r="B888" t="str">
            <v>ESTAFILOCOCO NO ESPECIF. COMO CAUSA DE ENF. CLASIF.EN OTROS CAPITULOS</v>
          </cell>
          <cell r="C888" t="str">
            <v>025</v>
          </cell>
        </row>
        <row r="889">
          <cell r="A889" t="str">
            <v>B96</v>
          </cell>
          <cell r="B889" t="str">
            <v>OTORS AGENTES BACTERIANOS COMO CAUSA DE ENF.CLASIF. EN OTROS CAP.</v>
          </cell>
          <cell r="C889" t="str">
            <v>025</v>
          </cell>
        </row>
        <row r="890">
          <cell r="A890" t="str">
            <v>B960</v>
          </cell>
          <cell r="B890" t="str">
            <v>MYCOPLASMA PNEUMONIAE COMO CAUSA DE ENF. CLASIF.EN OTROS CAPITULOS</v>
          </cell>
          <cell r="C890" t="str">
            <v>025</v>
          </cell>
        </row>
        <row r="891">
          <cell r="A891" t="str">
            <v>B961</v>
          </cell>
          <cell r="B891" t="str">
            <v>KLEBSIELLA PNEUMONIAE COMO CAUSA DE ENF.CLASF.EN OTROS CAPITULOS</v>
          </cell>
          <cell r="C891" t="str">
            <v>025</v>
          </cell>
        </row>
        <row r="892">
          <cell r="A892" t="str">
            <v>B962</v>
          </cell>
          <cell r="B892" t="str">
            <v>ESCHERICHIA COLI COMO CAUSA DE ENF.CLASIF. EN OTROS CAPITULOS</v>
          </cell>
          <cell r="C892" t="str">
            <v>025</v>
          </cell>
        </row>
        <row r="893">
          <cell r="A893" t="str">
            <v>B963</v>
          </cell>
          <cell r="B893" t="str">
            <v>HAEMOPHILUS INFLUENZAE COMO CAUSA DE ENF. CLASIF.EN OTROS CAPITULOS</v>
          </cell>
          <cell r="C893" t="str">
            <v>025</v>
          </cell>
        </row>
        <row r="894">
          <cell r="A894" t="str">
            <v>B964</v>
          </cell>
          <cell r="B894" t="str">
            <v>PROTEUS (MIRABILIS) (MORGANII) COMO CAUSA DE ENF.CLAS.EN OTROS CAP.</v>
          </cell>
          <cell r="C894" t="str">
            <v>025</v>
          </cell>
        </row>
        <row r="895">
          <cell r="A895" t="str">
            <v>B965</v>
          </cell>
          <cell r="B895" t="str">
            <v>PSEUDOMONAS (AERUGINOSA) (MALLEI) COMO CAUSA DE ENF. CLAS.EN OTROS C.</v>
          </cell>
          <cell r="C895" t="str">
            <v>025</v>
          </cell>
        </row>
        <row r="896">
          <cell r="A896" t="str">
            <v>B966</v>
          </cell>
          <cell r="B896" t="str">
            <v>BACILLUS FRAGILIS (B. FRAGILIS)COMO CAUSA DE ENF.CLASIF.EN OTROS CAPIT</v>
          </cell>
          <cell r="C896" t="str">
            <v>025</v>
          </cell>
        </row>
        <row r="897">
          <cell r="A897" t="str">
            <v>B967</v>
          </cell>
          <cell r="B897" t="str">
            <v>CLOSTRIDIUM PERFRINGES (C. PERFRINGENS)COMO CAUSA DE ENF.CLAS.EN OTRO</v>
          </cell>
          <cell r="C897" t="str">
            <v>025</v>
          </cell>
        </row>
        <row r="898">
          <cell r="A898" t="str">
            <v>B968</v>
          </cell>
          <cell r="B898" t="str">
            <v>OTROS AGENTES BACTERIANOS ESPEC. COMO CAUSA DE ENF. CLASF. EN OTROS</v>
          </cell>
          <cell r="C898" t="str">
            <v>025</v>
          </cell>
        </row>
        <row r="899">
          <cell r="A899" t="str">
            <v>B97</v>
          </cell>
          <cell r="B899" t="str">
            <v>AGENTES VIRALES COMO CAUSA DE ENF. CLASIF. EN OTROS CAPITULOS</v>
          </cell>
          <cell r="C899" t="str">
            <v>025</v>
          </cell>
        </row>
        <row r="900">
          <cell r="A900" t="str">
            <v>B970</v>
          </cell>
          <cell r="B900" t="str">
            <v>ADENOVIRUS COMO CAUSA DE ENF.CLASIFICADAS EN OTROS CAPITULOS</v>
          </cell>
          <cell r="C900" t="str">
            <v>025</v>
          </cell>
        </row>
        <row r="901">
          <cell r="A901" t="str">
            <v>B971</v>
          </cell>
          <cell r="B901" t="str">
            <v>ENTEROVIRUS COMO CAUSA DE ENF. CLASIFICADAS EN OTROS CAPITULOS</v>
          </cell>
          <cell r="C901" t="str">
            <v>025</v>
          </cell>
        </row>
        <row r="902">
          <cell r="A902" t="str">
            <v>B972</v>
          </cell>
          <cell r="B902" t="str">
            <v>CORONAVIRUS COMO CAUSA DE ENF. CLASIFICADAS EN OTROS CAPITULOS</v>
          </cell>
          <cell r="C902" t="str">
            <v>025</v>
          </cell>
        </row>
        <row r="903">
          <cell r="A903" t="str">
            <v>B973</v>
          </cell>
          <cell r="B903" t="str">
            <v>RETROVIRUS COMO CAUSA DE ENF.CLASIFICADAS EN OTROS CAPITULOS</v>
          </cell>
          <cell r="C903" t="str">
            <v>025</v>
          </cell>
        </row>
        <row r="904">
          <cell r="A904" t="str">
            <v>B974</v>
          </cell>
          <cell r="B904" t="str">
            <v>VIRUS SINCICIAL RESPIRATORIO COMO CAUSA DE ENF.CLAS.EN OTROS CAPIT.</v>
          </cell>
          <cell r="C904" t="str">
            <v>025</v>
          </cell>
        </row>
        <row r="905">
          <cell r="A905" t="str">
            <v>B975</v>
          </cell>
          <cell r="B905" t="str">
            <v>REOVIRUS COMO CAUSA DE ENF. CLASIFICADAS EN OTROS CAPITULOS</v>
          </cell>
          <cell r="C905" t="str">
            <v>025</v>
          </cell>
        </row>
        <row r="906">
          <cell r="A906" t="str">
            <v>B976</v>
          </cell>
          <cell r="B906" t="str">
            <v>PARVOVIRUS COMO CAUSA DE ENF. CLASIFICADAS  EN OTROS CAPITULOS</v>
          </cell>
          <cell r="C906" t="str">
            <v>025</v>
          </cell>
        </row>
        <row r="907">
          <cell r="A907" t="str">
            <v>B977</v>
          </cell>
          <cell r="B907" t="str">
            <v>PAPILOMAVIRUS COMO CAUSA DE ENF.CLASIFICADAS EN OTROS CAPITULOS</v>
          </cell>
          <cell r="C907" t="str">
            <v>025</v>
          </cell>
        </row>
        <row r="908">
          <cell r="A908" t="str">
            <v>B978</v>
          </cell>
          <cell r="B908" t="str">
            <v>OTROS AGENTES VIRALES COMO CAUSA DE ENF.CLASIF. EN OTROS CAPITULOS</v>
          </cell>
          <cell r="C908" t="str">
            <v>025</v>
          </cell>
        </row>
        <row r="909">
          <cell r="A909" t="str">
            <v>B99</v>
          </cell>
          <cell r="B909" t="str">
            <v>OTRAS ENFERMEDADES INFECCIOSAS Y LAS NO ESPESIFICADAS</v>
          </cell>
          <cell r="C909" t="str">
            <v>025</v>
          </cell>
        </row>
        <row r="910">
          <cell r="A910" t="str">
            <v>C00</v>
          </cell>
          <cell r="B910" t="str">
            <v>TUMOR MALIGNO DEL LABIO</v>
          </cell>
          <cell r="C910" t="str">
            <v>027</v>
          </cell>
        </row>
        <row r="911">
          <cell r="A911" t="str">
            <v>C000</v>
          </cell>
          <cell r="B911" t="str">
            <v>TUMOR MALIGNO DEL LABIO SUPERIOR,CARA EXTERNA</v>
          </cell>
          <cell r="C911" t="str">
            <v>027</v>
          </cell>
        </row>
        <row r="912">
          <cell r="A912" t="str">
            <v>C001</v>
          </cell>
          <cell r="B912" t="str">
            <v>TUMOR MALIGNO DEL LABIO INFERIOR, CARA EXTERNA</v>
          </cell>
          <cell r="C912" t="str">
            <v>027</v>
          </cell>
        </row>
        <row r="913">
          <cell r="A913" t="str">
            <v>C002</v>
          </cell>
          <cell r="B913" t="str">
            <v>TUMOR MALIGNO DEL LABIO, CARA EXTERNA, SIN OTRA ESPECIFICACION</v>
          </cell>
          <cell r="C913" t="str">
            <v>027</v>
          </cell>
        </row>
        <row r="914">
          <cell r="A914" t="str">
            <v>C003</v>
          </cell>
          <cell r="B914" t="str">
            <v>TUMOR MALIGNO DEL LABIO SUPERIOR, CARA INTERNA</v>
          </cell>
          <cell r="C914" t="str">
            <v>027</v>
          </cell>
        </row>
        <row r="915">
          <cell r="A915" t="str">
            <v>C004</v>
          </cell>
          <cell r="B915" t="str">
            <v>TUMOR MALIGNO DEL LABIO INFERIOR, CARA INTERNA</v>
          </cell>
          <cell r="C915" t="str">
            <v>027</v>
          </cell>
        </row>
        <row r="916">
          <cell r="A916" t="str">
            <v>C005</v>
          </cell>
          <cell r="B916" t="str">
            <v>TUMOR MALIGNO DEL LABIO, CARA INTERNA, SIN OTRA ESPECIFICACION</v>
          </cell>
          <cell r="C916" t="str">
            <v>027</v>
          </cell>
        </row>
        <row r="917">
          <cell r="A917" t="str">
            <v>C006</v>
          </cell>
          <cell r="B917" t="str">
            <v>TUMOR MALIGNO DE LA COMISURA LABIAL</v>
          </cell>
          <cell r="C917" t="str">
            <v>027</v>
          </cell>
        </row>
        <row r="918">
          <cell r="A918" t="str">
            <v>C008</v>
          </cell>
          <cell r="B918" t="str">
            <v>LESION DE SITIOS CONTIGUOS DEL LABIO</v>
          </cell>
          <cell r="C918" t="str">
            <v>027</v>
          </cell>
        </row>
        <row r="919">
          <cell r="A919" t="str">
            <v>C009</v>
          </cell>
          <cell r="B919" t="str">
            <v>TUMOR MALIGNO DEL LABIO, PARTE NO ESPECIFICADA</v>
          </cell>
          <cell r="C919" t="str">
            <v>027</v>
          </cell>
        </row>
        <row r="920">
          <cell r="A920" t="str">
            <v>C01</v>
          </cell>
          <cell r="B920" t="str">
            <v>TUMOR MALIGNO DE LA BASE DE LA LENGUA</v>
          </cell>
          <cell r="C920" t="str">
            <v>027</v>
          </cell>
        </row>
        <row r="921">
          <cell r="A921" t="str">
            <v>C02</v>
          </cell>
          <cell r="B921" t="str">
            <v>TUMOR MALIGNO DE OTRAS PARTES Y DE LAS NO ESPECIF. DE LA LENGUA</v>
          </cell>
          <cell r="C921" t="str">
            <v>027</v>
          </cell>
        </row>
        <row r="922">
          <cell r="A922" t="str">
            <v>C020</v>
          </cell>
          <cell r="B922" t="str">
            <v>TUMOR MALIGNO DE LA CARA DORSAL DE LA LENGUA</v>
          </cell>
          <cell r="C922" t="str">
            <v>027</v>
          </cell>
        </row>
        <row r="923">
          <cell r="A923" t="str">
            <v>C021</v>
          </cell>
          <cell r="B923" t="str">
            <v>TUMOR MALIGNO DEL BORDE DE LA LENGUA</v>
          </cell>
          <cell r="C923" t="str">
            <v>027</v>
          </cell>
        </row>
        <row r="924">
          <cell r="A924" t="str">
            <v>C022</v>
          </cell>
          <cell r="B924" t="str">
            <v>TUMOR MALIGNO DE LA CARA VEMTRAL DE LA LENGUA</v>
          </cell>
          <cell r="C924" t="str">
            <v>027</v>
          </cell>
        </row>
        <row r="925">
          <cell r="A925" t="str">
            <v>C023</v>
          </cell>
          <cell r="B925" t="str">
            <v>TUMOR MALIGNO DE LOS DOS TERCIOS ANT. DE LA LENGUA PARTE NO ESPEC.</v>
          </cell>
          <cell r="C925" t="str">
            <v>027</v>
          </cell>
        </row>
        <row r="926">
          <cell r="A926" t="str">
            <v>C024</v>
          </cell>
          <cell r="B926" t="str">
            <v>TUMOR MALIGNO DE LA AMIGDALA LINGUAL</v>
          </cell>
          <cell r="C926" t="str">
            <v>027</v>
          </cell>
        </row>
        <row r="927">
          <cell r="A927" t="str">
            <v>C028</v>
          </cell>
          <cell r="B927" t="str">
            <v>LESION DE SITIOS CONTIGUOS DE LA LENGUA</v>
          </cell>
          <cell r="C927" t="str">
            <v>027</v>
          </cell>
        </row>
        <row r="928">
          <cell r="A928" t="str">
            <v>C029</v>
          </cell>
          <cell r="B928" t="str">
            <v>TUMOR MALIGNO DE LA LENGUA, PARTE NO ESPECIFICADA</v>
          </cell>
          <cell r="C928" t="str">
            <v>027</v>
          </cell>
        </row>
        <row r="929">
          <cell r="A929" t="str">
            <v>C03</v>
          </cell>
          <cell r="B929" t="str">
            <v>TUMOR MALIGNO DE LA ENCIA</v>
          </cell>
          <cell r="C929" t="str">
            <v>027</v>
          </cell>
        </row>
        <row r="930">
          <cell r="A930" t="str">
            <v>C030</v>
          </cell>
          <cell r="B930" t="str">
            <v>TUMOR MALIGNO DE LA ENCIA SUPERIOR</v>
          </cell>
          <cell r="C930" t="str">
            <v>027</v>
          </cell>
        </row>
        <row r="931">
          <cell r="A931" t="str">
            <v>C031</v>
          </cell>
          <cell r="B931" t="str">
            <v>TUMOR MALIGNO DE LA ENCIA INFERIOR</v>
          </cell>
          <cell r="C931" t="str">
            <v>027</v>
          </cell>
        </row>
        <row r="932">
          <cell r="A932" t="str">
            <v>C039</v>
          </cell>
          <cell r="B932" t="str">
            <v>TUMOR MALIGNO DE LA ENCIA, PARTE NO ESPECIFICADA</v>
          </cell>
          <cell r="C932" t="str">
            <v>027</v>
          </cell>
        </row>
        <row r="933">
          <cell r="A933" t="str">
            <v>C04</v>
          </cell>
          <cell r="B933" t="str">
            <v>TUMOR MALIGNO DEL PISO DE LA BOCA</v>
          </cell>
          <cell r="C933" t="str">
            <v>027</v>
          </cell>
        </row>
        <row r="934">
          <cell r="A934" t="str">
            <v>C040</v>
          </cell>
          <cell r="B934" t="str">
            <v>TUMOR MALIGNO DE LA PARTE ANTERIOR DEL PISO DE LA BOCA</v>
          </cell>
          <cell r="C934" t="str">
            <v>027</v>
          </cell>
        </row>
        <row r="935">
          <cell r="A935" t="str">
            <v>C041</v>
          </cell>
          <cell r="B935" t="str">
            <v>TUMOR MALIGNO DE LA PARTE LATERAL DEL PISO DE LA BOCA</v>
          </cell>
          <cell r="C935" t="str">
            <v>027</v>
          </cell>
        </row>
        <row r="936">
          <cell r="A936" t="str">
            <v>C048</v>
          </cell>
          <cell r="B936" t="str">
            <v>LESION DE SITIOS CONTIGUOS DEL PISO DE LA BOCA</v>
          </cell>
          <cell r="C936" t="str">
            <v>027</v>
          </cell>
        </row>
        <row r="937">
          <cell r="A937" t="str">
            <v>C049</v>
          </cell>
          <cell r="B937" t="str">
            <v>TUMOR MALIGNO DEL PISO DE LA BOCA, PARTE NO ESPECIFICADA</v>
          </cell>
          <cell r="C937" t="str">
            <v>027</v>
          </cell>
        </row>
        <row r="938">
          <cell r="A938" t="str">
            <v>C05</v>
          </cell>
          <cell r="B938" t="str">
            <v>TUMOR MALIGNO DEL PALADAR</v>
          </cell>
          <cell r="C938" t="str">
            <v>027</v>
          </cell>
        </row>
        <row r="939">
          <cell r="A939" t="str">
            <v>C050</v>
          </cell>
          <cell r="B939" t="str">
            <v>TUMOR MALIGNO DEL PALADAR DURO</v>
          </cell>
          <cell r="C939" t="str">
            <v>027</v>
          </cell>
        </row>
        <row r="940">
          <cell r="A940" t="str">
            <v>C051</v>
          </cell>
          <cell r="B940" t="str">
            <v>TUMOR MALIGNO DEL PALADAR BLANDO</v>
          </cell>
          <cell r="C940" t="str">
            <v>027</v>
          </cell>
        </row>
        <row r="941">
          <cell r="A941" t="str">
            <v>C052</v>
          </cell>
          <cell r="B941" t="str">
            <v>TUMOR MALIGNO DE LA UVULA</v>
          </cell>
          <cell r="C941" t="str">
            <v>027</v>
          </cell>
        </row>
        <row r="942">
          <cell r="A942" t="str">
            <v>C058</v>
          </cell>
          <cell r="B942" t="str">
            <v>LESION DE SITIOS CONTUGUOS DEL PALADAR</v>
          </cell>
          <cell r="C942" t="str">
            <v>027</v>
          </cell>
        </row>
        <row r="943">
          <cell r="A943" t="str">
            <v>C059</v>
          </cell>
          <cell r="B943" t="str">
            <v>TUMOR MALIGNO DEL PALADAR, PARTE NO ESPECIFICADA</v>
          </cell>
          <cell r="C943" t="str">
            <v>027</v>
          </cell>
        </row>
        <row r="944">
          <cell r="A944" t="str">
            <v>C06</v>
          </cell>
          <cell r="B944" t="str">
            <v>TUMOR MALIGNO DE OTRAS PARTES Y DE LAS NO ESPECIFICADAS DE LA BOCA</v>
          </cell>
          <cell r="C944" t="str">
            <v>027</v>
          </cell>
        </row>
        <row r="945">
          <cell r="A945" t="str">
            <v>C060</v>
          </cell>
          <cell r="B945" t="str">
            <v>TUMOR MALIGNO DE LA MUCOSA DE LA BOCA</v>
          </cell>
          <cell r="C945" t="str">
            <v>027</v>
          </cell>
        </row>
        <row r="946">
          <cell r="A946" t="str">
            <v>C061</v>
          </cell>
          <cell r="B946" t="str">
            <v>TUMOR MALIGNO DEL VESTIBULO DE LA BOCA</v>
          </cell>
          <cell r="C946" t="str">
            <v>027</v>
          </cell>
        </row>
        <row r="947">
          <cell r="A947" t="str">
            <v>C062</v>
          </cell>
          <cell r="B947" t="str">
            <v>TUMOR MALIGNO DEL AREA RETROMOLAR</v>
          </cell>
          <cell r="C947" t="str">
            <v>027</v>
          </cell>
        </row>
        <row r="948">
          <cell r="A948" t="str">
            <v>C068</v>
          </cell>
          <cell r="B948" t="str">
            <v>LESION DE SITIOS CONTIGUOS DE OTRAS PARTES Y DE LAS NO ESP.DE LA BOCA</v>
          </cell>
          <cell r="C948" t="str">
            <v>027</v>
          </cell>
        </row>
        <row r="949">
          <cell r="A949" t="str">
            <v>C069</v>
          </cell>
          <cell r="B949" t="str">
            <v>TUMOR MALIGNO DE LA BOCA, PARTE NO ESPECIFICADA</v>
          </cell>
          <cell r="C949" t="str">
            <v>027</v>
          </cell>
        </row>
        <row r="950">
          <cell r="A950" t="str">
            <v>C07</v>
          </cell>
          <cell r="B950" t="str">
            <v>TUMOR MALIGNO DE LA GLANDULA PAROTIDA</v>
          </cell>
          <cell r="C950" t="str">
            <v>027</v>
          </cell>
        </row>
        <row r="951">
          <cell r="A951" t="str">
            <v>C08</v>
          </cell>
          <cell r="B951" t="str">
            <v>TUMOR MALIG. DE OTRAS GLAND. SALIVALES MAYORES Y DE LAS NO ESPCIF.</v>
          </cell>
          <cell r="C951" t="str">
            <v>027</v>
          </cell>
        </row>
        <row r="952">
          <cell r="A952" t="str">
            <v>C080</v>
          </cell>
          <cell r="B952" t="str">
            <v>TUMOR MALIGNO DE LA GLANDULA SUBMAXILAR</v>
          </cell>
          <cell r="C952" t="str">
            <v>027</v>
          </cell>
        </row>
        <row r="953">
          <cell r="A953" t="str">
            <v>C081</v>
          </cell>
          <cell r="B953" t="str">
            <v>TUMOR MALIGNO DE LA GLANDULA SUBLINGUAL</v>
          </cell>
          <cell r="C953" t="str">
            <v>027</v>
          </cell>
        </row>
        <row r="954">
          <cell r="A954" t="str">
            <v>C088</v>
          </cell>
          <cell r="B954" t="str">
            <v>LESION DE SITIOS CONTIGUOS DE LAS GLANDULAS SALIVALES</v>
          </cell>
          <cell r="C954" t="str">
            <v>027</v>
          </cell>
        </row>
        <row r="955">
          <cell r="A955" t="str">
            <v>C089</v>
          </cell>
          <cell r="B955" t="str">
            <v>TUMOR MALIGNO DE GLANDULA SALIVAL MAYOR, NO ESPECIFICADA</v>
          </cell>
          <cell r="C955" t="str">
            <v>027</v>
          </cell>
        </row>
        <row r="956">
          <cell r="A956" t="str">
            <v>C09</v>
          </cell>
          <cell r="B956" t="str">
            <v>TUMOR MALIGNO DE LA AMIGDALA</v>
          </cell>
          <cell r="C956" t="str">
            <v>027</v>
          </cell>
        </row>
        <row r="957">
          <cell r="A957" t="str">
            <v>C090</v>
          </cell>
          <cell r="B957" t="str">
            <v>TUMOR MALIGNO DE LA FOSA AMIGDALINA</v>
          </cell>
          <cell r="C957" t="str">
            <v>027</v>
          </cell>
        </row>
        <row r="958">
          <cell r="A958" t="str">
            <v>C091</v>
          </cell>
          <cell r="B958" t="str">
            <v>TUMOR MALIGNO DEL PILAR AMIGDALINO (ANTERIOR) (POSTERIOR)</v>
          </cell>
          <cell r="C958" t="str">
            <v>027</v>
          </cell>
        </row>
        <row r="959">
          <cell r="A959" t="str">
            <v>C098</v>
          </cell>
          <cell r="B959" t="str">
            <v>LESION DE SITIOS CONTIGUOS DE LA AMIGDALA</v>
          </cell>
          <cell r="C959" t="str">
            <v>027</v>
          </cell>
        </row>
        <row r="960">
          <cell r="A960" t="str">
            <v>C099</v>
          </cell>
          <cell r="B960" t="str">
            <v>TUMOR MALIGNO DE LA AMIGDALA, PARTE NO ESPECIFICADA</v>
          </cell>
          <cell r="C960" t="str">
            <v>027</v>
          </cell>
        </row>
        <row r="961">
          <cell r="A961" t="str">
            <v>C10</v>
          </cell>
          <cell r="B961" t="str">
            <v>TUMOR MALIGNO DE LA OROFARINGE</v>
          </cell>
          <cell r="C961" t="str">
            <v>027</v>
          </cell>
        </row>
        <row r="962">
          <cell r="A962" t="str">
            <v>C100</v>
          </cell>
          <cell r="B962" t="str">
            <v>TUMOR MALIGNO DE LA VALECULA</v>
          </cell>
          <cell r="C962" t="str">
            <v>027</v>
          </cell>
        </row>
        <row r="963">
          <cell r="A963" t="str">
            <v>C101</v>
          </cell>
          <cell r="B963" t="str">
            <v>TUMOR MALIGNO DE LA CARA ANTERIOR DE LA EPIGLOTIS</v>
          </cell>
          <cell r="C963" t="str">
            <v>027</v>
          </cell>
        </row>
        <row r="964">
          <cell r="A964" t="str">
            <v>C102</v>
          </cell>
          <cell r="B964" t="str">
            <v>TUMOR MALIGNO DE LA PARED LATERAL DE LA OROFARINGE</v>
          </cell>
          <cell r="C964" t="str">
            <v>027</v>
          </cell>
        </row>
        <row r="965">
          <cell r="A965" t="str">
            <v>C103</v>
          </cell>
          <cell r="B965" t="str">
            <v>TUMOR MALIGNO DE LA PARED POSTERIOR DE LA OROFARINGE</v>
          </cell>
          <cell r="C965" t="str">
            <v>027</v>
          </cell>
        </row>
        <row r="966">
          <cell r="A966" t="str">
            <v>C104</v>
          </cell>
          <cell r="B966" t="str">
            <v>TUMOR MALIGNO DE LA HENDIDURA BRANQUIAL</v>
          </cell>
          <cell r="C966" t="str">
            <v>027</v>
          </cell>
        </row>
        <row r="967">
          <cell r="A967" t="str">
            <v>C108</v>
          </cell>
          <cell r="B967" t="str">
            <v>LESION DE SITIOS CONTIGUOS DE LA OROFARINGE</v>
          </cell>
          <cell r="C967" t="str">
            <v>027</v>
          </cell>
        </row>
        <row r="968">
          <cell r="A968" t="str">
            <v>C109</v>
          </cell>
          <cell r="B968" t="str">
            <v>TUMOR MALIGNO DE LA OROFARINGE, PARTE NO ESPECIFICADA</v>
          </cell>
          <cell r="C968" t="str">
            <v>027</v>
          </cell>
        </row>
        <row r="969">
          <cell r="A969" t="str">
            <v>C11</v>
          </cell>
          <cell r="B969" t="str">
            <v>TUMOR MALIGNO DE LA NASOFARINGE</v>
          </cell>
          <cell r="C969" t="str">
            <v>027</v>
          </cell>
        </row>
        <row r="970">
          <cell r="A970" t="str">
            <v>C110</v>
          </cell>
          <cell r="B970" t="str">
            <v>TUMOR MALIGNO DE LA PARED SUPERIOR DE LA NASOFARINGE</v>
          </cell>
          <cell r="C970" t="str">
            <v>027</v>
          </cell>
        </row>
        <row r="971">
          <cell r="A971" t="str">
            <v>C111</v>
          </cell>
          <cell r="B971" t="str">
            <v>TUMOR MALIGNO DE LA PARED POSTERIOR DE LA NASOFARINGE</v>
          </cell>
          <cell r="C971" t="str">
            <v>027</v>
          </cell>
        </row>
        <row r="972">
          <cell r="A972" t="str">
            <v>C112</v>
          </cell>
          <cell r="B972" t="str">
            <v>TUMOR MALIGNO DE LA PARED LATERAL DE LA NASOFARNGE</v>
          </cell>
          <cell r="C972" t="str">
            <v>027</v>
          </cell>
        </row>
        <row r="973">
          <cell r="A973" t="str">
            <v>C113</v>
          </cell>
          <cell r="B973" t="str">
            <v>TUMOR MALIGNO DE LA PARED ANTERIOR DE LA NASOFARINGE</v>
          </cell>
          <cell r="C973" t="str">
            <v>027</v>
          </cell>
        </row>
        <row r="974">
          <cell r="A974" t="str">
            <v>C118</v>
          </cell>
          <cell r="B974" t="str">
            <v>LESION DE SITIOS CONTIGUOS DE LA NASOFARINGE</v>
          </cell>
          <cell r="C974" t="str">
            <v>027</v>
          </cell>
        </row>
        <row r="975">
          <cell r="A975" t="str">
            <v>C119</v>
          </cell>
          <cell r="B975" t="str">
            <v>TUMOR MALIGNO DE LA NASOFRINGE, PARTE NO ESPECIFICADA</v>
          </cell>
          <cell r="C975" t="str">
            <v>027</v>
          </cell>
        </row>
        <row r="976">
          <cell r="A976" t="str">
            <v>C12</v>
          </cell>
          <cell r="B976" t="str">
            <v>TUMOR MALIGNO DEL SENO PIRIFORME</v>
          </cell>
          <cell r="C976" t="str">
            <v>027</v>
          </cell>
        </row>
        <row r="977">
          <cell r="A977" t="str">
            <v>C13</v>
          </cell>
          <cell r="B977" t="str">
            <v>TUMOR MALIGNO DE LA HIPOFARINGE</v>
          </cell>
          <cell r="C977" t="str">
            <v>027</v>
          </cell>
        </row>
        <row r="978">
          <cell r="A978" t="str">
            <v>C130</v>
          </cell>
          <cell r="B978" t="str">
            <v>TUMOR MALIGNO DE LA REGION POSTCRICOIDEA</v>
          </cell>
          <cell r="C978" t="str">
            <v>027</v>
          </cell>
        </row>
        <row r="979">
          <cell r="A979" t="str">
            <v>C131</v>
          </cell>
          <cell r="B979" t="str">
            <v>TUMOR MALIGNO DEL ARITENOEPIGLOTICO, CARA HIPOFARINGEA</v>
          </cell>
          <cell r="C979" t="str">
            <v>027</v>
          </cell>
        </row>
        <row r="980">
          <cell r="A980" t="str">
            <v>C132</v>
          </cell>
          <cell r="B980" t="str">
            <v>TUMOR MALIGNO DE LA PARED POSTERIOR DE LA HIPOFARINGE</v>
          </cell>
          <cell r="C980" t="str">
            <v>027</v>
          </cell>
        </row>
        <row r="981">
          <cell r="A981" t="str">
            <v>C138</v>
          </cell>
          <cell r="B981" t="str">
            <v>LESION DE SITIOS CONTIGUOS DE LA HIPOFARINGE</v>
          </cell>
          <cell r="C981" t="str">
            <v>027</v>
          </cell>
        </row>
        <row r="982">
          <cell r="A982" t="str">
            <v>C139</v>
          </cell>
          <cell r="B982" t="str">
            <v>TUMOR MALIGNO DE LA HIPOFARINGE, PARTE NO ESPECIFICADA</v>
          </cell>
          <cell r="C982" t="str">
            <v>027</v>
          </cell>
        </row>
        <row r="983">
          <cell r="A983" t="str">
            <v>C14</v>
          </cell>
          <cell r="B983" t="str">
            <v>TUMOR MALIG. DE OTROS SITIOS Y DE LOS MALDEF.DEL LABIO, DE LA CAV.BAC.</v>
          </cell>
          <cell r="C983" t="str">
            <v>027</v>
          </cell>
        </row>
        <row r="984">
          <cell r="A984" t="str">
            <v>C140</v>
          </cell>
          <cell r="B984" t="str">
            <v>TUMOR MALIGNO DE LA FARINGE, PARTE NO ESPECIFICADA</v>
          </cell>
          <cell r="C984" t="str">
            <v>027</v>
          </cell>
        </row>
        <row r="985">
          <cell r="A985" t="str">
            <v>C142</v>
          </cell>
          <cell r="B985" t="str">
            <v>TUMOR MALIGNO DEL ANILLO DE WALDEYE</v>
          </cell>
          <cell r="C985" t="str">
            <v>027</v>
          </cell>
        </row>
        <row r="986">
          <cell r="A986" t="str">
            <v>C148</v>
          </cell>
          <cell r="B986" t="str">
            <v>LESION DE SITIOS CONTIGUOS DEL LABIO,DE LA CAVIDAD BUCAL Y DE LA FAR.</v>
          </cell>
          <cell r="C986" t="str">
            <v>027</v>
          </cell>
        </row>
        <row r="987">
          <cell r="A987" t="str">
            <v>C15</v>
          </cell>
          <cell r="B987" t="str">
            <v>TUMOR MALIGNO DEL ESOFAGO</v>
          </cell>
          <cell r="C987" t="str">
            <v>028</v>
          </cell>
        </row>
        <row r="988">
          <cell r="A988" t="str">
            <v>C150</v>
          </cell>
          <cell r="B988" t="str">
            <v>TUMOR MALIGNO DEL ESOFAGO, PORCION CERVICAL</v>
          </cell>
          <cell r="C988" t="str">
            <v>028</v>
          </cell>
        </row>
        <row r="989">
          <cell r="A989" t="str">
            <v>C151</v>
          </cell>
          <cell r="B989" t="str">
            <v>TUMOR MALIGNO DEL ESOFAGO, PORCION TORACICA</v>
          </cell>
          <cell r="C989" t="str">
            <v>028</v>
          </cell>
        </row>
        <row r="990">
          <cell r="A990" t="str">
            <v>C152</v>
          </cell>
          <cell r="B990" t="str">
            <v>TUMOR MALIGNO DEL ESOFAGO, PORCION ABDOMINAL</v>
          </cell>
          <cell r="C990" t="str">
            <v>028</v>
          </cell>
        </row>
        <row r="991">
          <cell r="A991" t="str">
            <v>C153</v>
          </cell>
          <cell r="B991" t="str">
            <v>TUMOR MALIGNO DEL TERCIO SUPERIOR DEL ESOFAGO</v>
          </cell>
          <cell r="C991" t="str">
            <v>028</v>
          </cell>
        </row>
        <row r="992">
          <cell r="A992" t="str">
            <v>C154</v>
          </cell>
          <cell r="B992" t="str">
            <v>TUMOR MALIGNO DEL TERCIO MEDIO DEL ESOFAGO</v>
          </cell>
          <cell r="C992" t="str">
            <v>028</v>
          </cell>
        </row>
        <row r="993">
          <cell r="A993" t="str">
            <v>C155</v>
          </cell>
          <cell r="B993" t="str">
            <v>TUMOR MALIGNO DEL TERCIO INFERIOR DEL ESOFAGO</v>
          </cell>
          <cell r="C993" t="str">
            <v>028</v>
          </cell>
        </row>
        <row r="994">
          <cell r="A994" t="str">
            <v>C158</v>
          </cell>
          <cell r="B994" t="str">
            <v>LESION DE SITIOS CONTIGUOS DEL ESOFAGO</v>
          </cell>
          <cell r="C994" t="str">
            <v>028</v>
          </cell>
        </row>
        <row r="995">
          <cell r="A995" t="str">
            <v>C159</v>
          </cell>
          <cell r="B995" t="str">
            <v>TUMOR MALIGNO DEL ESOFAGO, PARTE NO ESPECIFICADA</v>
          </cell>
          <cell r="C995" t="str">
            <v>028</v>
          </cell>
        </row>
        <row r="996">
          <cell r="A996" t="str">
            <v>C16</v>
          </cell>
          <cell r="B996" t="str">
            <v>TUMOR MALIGNO DEL ESTOMAGO</v>
          </cell>
          <cell r="C996" t="str">
            <v>029</v>
          </cell>
        </row>
        <row r="997">
          <cell r="A997" t="str">
            <v>C160</v>
          </cell>
          <cell r="B997" t="str">
            <v>TUMOR MALIGNO DEL CARDIAS</v>
          </cell>
          <cell r="C997" t="str">
            <v>029</v>
          </cell>
        </row>
        <row r="998">
          <cell r="A998" t="str">
            <v>C161</v>
          </cell>
          <cell r="B998" t="str">
            <v>TUMOR MALIGNO DEL FUNDUS GASTRICO</v>
          </cell>
          <cell r="C998" t="str">
            <v>029</v>
          </cell>
        </row>
        <row r="999">
          <cell r="A999" t="str">
            <v>C162</v>
          </cell>
          <cell r="B999" t="str">
            <v>TUMOR MALIGNO DEL CUERPO DEL ESTOMAGO</v>
          </cell>
          <cell r="C999" t="str">
            <v>029</v>
          </cell>
        </row>
        <row r="1000">
          <cell r="A1000" t="str">
            <v>C163</v>
          </cell>
          <cell r="B1000" t="str">
            <v>TUMOR MALIGNO DEL ANTRO PILORICO</v>
          </cell>
          <cell r="C1000" t="str">
            <v>029</v>
          </cell>
        </row>
        <row r="1001">
          <cell r="A1001" t="str">
            <v>C164</v>
          </cell>
          <cell r="B1001" t="str">
            <v>TUMOR MALIGNO DEL PILORO</v>
          </cell>
          <cell r="C1001" t="str">
            <v>029</v>
          </cell>
        </row>
        <row r="1002">
          <cell r="A1002" t="str">
            <v>C165</v>
          </cell>
          <cell r="B1002" t="str">
            <v>TUMOR MALIGNO DE LA CURVATURA MANOR DEL ESTO.SIN OTRA ESPECIFIC.</v>
          </cell>
          <cell r="C1002" t="str">
            <v>029</v>
          </cell>
        </row>
        <row r="1003">
          <cell r="A1003" t="str">
            <v>C166</v>
          </cell>
          <cell r="B1003" t="str">
            <v>TUMOR MALIG. DE LA CURVATURA MAYOR DEL ESTOM.SIN OTRA ESPRCIFIC.</v>
          </cell>
          <cell r="C1003" t="str">
            <v>029</v>
          </cell>
        </row>
        <row r="1004">
          <cell r="A1004" t="str">
            <v>C168</v>
          </cell>
          <cell r="B1004" t="str">
            <v>LESION DE SITIOS CONTIGUOS DEL ESTOMAGO</v>
          </cell>
          <cell r="C1004" t="str">
            <v>029</v>
          </cell>
        </row>
        <row r="1005">
          <cell r="A1005" t="str">
            <v>C169</v>
          </cell>
          <cell r="B1005" t="str">
            <v>TUMOR MALIGNO DEL ESTOMAGO, PARTE NO ESPECIFICADA</v>
          </cell>
          <cell r="C1005" t="str">
            <v>029</v>
          </cell>
        </row>
        <row r="1006">
          <cell r="A1006" t="str">
            <v>C17</v>
          </cell>
          <cell r="B1006" t="str">
            <v>TUMOR MALIGNO DEL INTESTINO DELGADO</v>
          </cell>
          <cell r="C1006" t="str">
            <v>046</v>
          </cell>
        </row>
        <row r="1007">
          <cell r="A1007" t="str">
            <v>C170</v>
          </cell>
          <cell r="B1007" t="str">
            <v>TUMOR MALIGNO DEL DUODENO</v>
          </cell>
          <cell r="C1007" t="str">
            <v>046</v>
          </cell>
        </row>
        <row r="1008">
          <cell r="A1008" t="str">
            <v>C171</v>
          </cell>
          <cell r="B1008" t="str">
            <v>TUMOR MALIGNO DEL YEYUNO</v>
          </cell>
          <cell r="C1008" t="str">
            <v>046</v>
          </cell>
        </row>
        <row r="1009">
          <cell r="A1009" t="str">
            <v>C172</v>
          </cell>
          <cell r="B1009" t="str">
            <v>TUMOR MALIGNO DEL ILEON</v>
          </cell>
          <cell r="C1009" t="str">
            <v>046</v>
          </cell>
        </row>
        <row r="1010">
          <cell r="A1010" t="str">
            <v>C173</v>
          </cell>
          <cell r="B1010" t="str">
            <v>TUMOR MALIGNO DEL DIVERTICULO DE MECKEL</v>
          </cell>
          <cell r="C1010" t="str">
            <v>046</v>
          </cell>
        </row>
        <row r="1011">
          <cell r="A1011" t="str">
            <v>C178</v>
          </cell>
          <cell r="B1011" t="str">
            <v>LESION DE SITIOS CONTIGUOS DEL INTESTINO DELGADO</v>
          </cell>
          <cell r="C1011" t="str">
            <v>046</v>
          </cell>
        </row>
        <row r="1012">
          <cell r="A1012" t="str">
            <v>C179</v>
          </cell>
          <cell r="B1012" t="str">
            <v>TUMOR MALIGNO DEL INTESTINO DELGADO, PARTE NO ESPECIFICADA</v>
          </cell>
          <cell r="C1012" t="str">
            <v>046</v>
          </cell>
        </row>
        <row r="1013">
          <cell r="A1013" t="str">
            <v>C18</v>
          </cell>
          <cell r="B1013" t="str">
            <v>TUMOR MALIGNO DEL COLON</v>
          </cell>
          <cell r="C1013" t="str">
            <v>030</v>
          </cell>
        </row>
        <row r="1014">
          <cell r="A1014" t="str">
            <v>C180</v>
          </cell>
          <cell r="B1014" t="str">
            <v>TUMOR MALIGNO DEL CIEGO</v>
          </cell>
          <cell r="C1014" t="str">
            <v>030</v>
          </cell>
        </row>
        <row r="1015">
          <cell r="A1015" t="str">
            <v>C181</v>
          </cell>
          <cell r="B1015" t="str">
            <v>TUMOR MALIGNO DEL APENDICE</v>
          </cell>
          <cell r="C1015" t="str">
            <v>030</v>
          </cell>
        </row>
        <row r="1016">
          <cell r="A1016" t="str">
            <v>C182</v>
          </cell>
          <cell r="B1016" t="str">
            <v>TUMOR MALIGNO DEL COLON  ASCENDENTE</v>
          </cell>
          <cell r="C1016" t="str">
            <v>030</v>
          </cell>
        </row>
        <row r="1017">
          <cell r="A1017" t="str">
            <v>C183</v>
          </cell>
          <cell r="B1017" t="str">
            <v>TUMOR MALIGNO DEL ANGULO HEPATICO</v>
          </cell>
          <cell r="C1017" t="str">
            <v>030</v>
          </cell>
        </row>
        <row r="1018">
          <cell r="A1018" t="str">
            <v>C184</v>
          </cell>
          <cell r="B1018" t="str">
            <v>TUMOR MALIGNO DEL COLON TRANSVERSO</v>
          </cell>
          <cell r="C1018" t="str">
            <v>030</v>
          </cell>
        </row>
        <row r="1019">
          <cell r="A1019" t="str">
            <v>C185</v>
          </cell>
          <cell r="B1019" t="str">
            <v>TUMOR MALIGNO DEL ANGULO ESPLENICO</v>
          </cell>
          <cell r="C1019" t="str">
            <v>030</v>
          </cell>
        </row>
        <row r="1020">
          <cell r="A1020" t="str">
            <v>C186</v>
          </cell>
          <cell r="B1020" t="str">
            <v>TUMOR MALIGNO DEL COLON DESCENDENTE</v>
          </cell>
          <cell r="C1020" t="str">
            <v>030</v>
          </cell>
        </row>
        <row r="1021">
          <cell r="A1021" t="str">
            <v>C187</v>
          </cell>
          <cell r="B1021" t="str">
            <v>TUMOR MALIGNO DEL COLON SIGMOIDE</v>
          </cell>
          <cell r="C1021" t="str">
            <v>030</v>
          </cell>
        </row>
        <row r="1022">
          <cell r="A1022" t="str">
            <v>C188</v>
          </cell>
          <cell r="B1022" t="str">
            <v>LESION DE SITIOS CONTIGUOS DEL COLON</v>
          </cell>
          <cell r="C1022" t="str">
            <v>030</v>
          </cell>
        </row>
        <row r="1023">
          <cell r="A1023" t="str">
            <v>C189</v>
          </cell>
          <cell r="B1023" t="str">
            <v>TUMOR MALIGNO DEL COLON, PARTE NO ESPECIFICADA</v>
          </cell>
          <cell r="C1023" t="str">
            <v>030</v>
          </cell>
        </row>
        <row r="1024">
          <cell r="A1024" t="str">
            <v>C19</v>
          </cell>
          <cell r="B1024" t="str">
            <v>TUMOR MALIGNO DE LA UNION RECTOSIGMOIDEA</v>
          </cell>
          <cell r="C1024" t="str">
            <v>030</v>
          </cell>
        </row>
        <row r="1025">
          <cell r="A1025" t="str">
            <v>C20X</v>
          </cell>
          <cell r="B1025" t="str">
            <v>TUMOR MALIGNO DEL RECTO</v>
          </cell>
          <cell r="C1025" t="str">
            <v>030</v>
          </cell>
        </row>
        <row r="1026">
          <cell r="A1026" t="str">
            <v>C21</v>
          </cell>
          <cell r="B1026" t="str">
            <v>TUMOR MALIGNO DEL ANO Y DEL CONDUCTO ANAL</v>
          </cell>
          <cell r="C1026" t="str">
            <v>030</v>
          </cell>
        </row>
        <row r="1027">
          <cell r="A1027" t="str">
            <v>C210</v>
          </cell>
          <cell r="B1027" t="str">
            <v>TUMOR MALIGNO DEL ANO, PARTE NO ESPECIFICADA</v>
          </cell>
          <cell r="C1027" t="str">
            <v>030</v>
          </cell>
        </row>
        <row r="1028">
          <cell r="A1028" t="str">
            <v>C211</v>
          </cell>
          <cell r="B1028" t="str">
            <v>TUMOR MALIGNO DEL CONDUCTO ANAL</v>
          </cell>
          <cell r="C1028" t="str">
            <v>030</v>
          </cell>
        </row>
        <row r="1029">
          <cell r="A1029" t="str">
            <v>C212</v>
          </cell>
          <cell r="B1029" t="str">
            <v>TUMOR MALIGNO DE LA ZONA CLOACOGENICA</v>
          </cell>
          <cell r="C1029" t="str">
            <v>030</v>
          </cell>
        </row>
        <row r="1030">
          <cell r="A1030" t="str">
            <v>C218</v>
          </cell>
          <cell r="B1030" t="str">
            <v>LESION DE SITIOS CONT.DEL ANO, DEL CONDUCTO ANAL Y DEL RECTO</v>
          </cell>
          <cell r="C1030" t="str">
            <v>030</v>
          </cell>
        </row>
        <row r="1031">
          <cell r="A1031" t="str">
            <v>C22</v>
          </cell>
          <cell r="B1031" t="str">
            <v>TUMOR MALIGNO DEL HIGADO Y DE LAS VIAS BILIARES INTRAHEPATICAS</v>
          </cell>
          <cell r="C1031" t="str">
            <v>031</v>
          </cell>
        </row>
        <row r="1032">
          <cell r="A1032" t="str">
            <v>C220</v>
          </cell>
          <cell r="B1032" t="str">
            <v>CARCINOMA DE CELULAS HEPATICAS</v>
          </cell>
          <cell r="C1032" t="str">
            <v>031</v>
          </cell>
        </row>
        <row r="1033">
          <cell r="A1033" t="str">
            <v>C221</v>
          </cell>
          <cell r="B1033" t="str">
            <v>CARCINOMA DE VIAS BILIARES INTRAHEPATICAS</v>
          </cell>
          <cell r="C1033" t="str">
            <v>031</v>
          </cell>
        </row>
        <row r="1034">
          <cell r="A1034" t="str">
            <v>C222</v>
          </cell>
          <cell r="B1034" t="str">
            <v>HEPATOBLASTOMA</v>
          </cell>
          <cell r="C1034" t="str">
            <v>031</v>
          </cell>
        </row>
        <row r="1035">
          <cell r="A1035" t="str">
            <v>C223</v>
          </cell>
          <cell r="B1035" t="str">
            <v>ANGIOSARCOMA DEL HIGADO</v>
          </cell>
          <cell r="C1035" t="str">
            <v>031</v>
          </cell>
        </row>
        <row r="1036">
          <cell r="A1036" t="str">
            <v>C224</v>
          </cell>
          <cell r="B1036" t="str">
            <v>OTROS SARCOMAS DEL HIGADO</v>
          </cell>
          <cell r="C1036" t="str">
            <v>031</v>
          </cell>
        </row>
        <row r="1037">
          <cell r="A1037" t="str">
            <v>C227</v>
          </cell>
          <cell r="B1037" t="str">
            <v>OTROS CARCINOMAS ESPECIFICADOS DEL HIGADO</v>
          </cell>
          <cell r="C1037" t="str">
            <v>031</v>
          </cell>
        </row>
        <row r="1038">
          <cell r="A1038" t="str">
            <v>C229</v>
          </cell>
          <cell r="B1038" t="str">
            <v>TUMOR MALIGNO DEL HIGADO, NO ESPECIFICADO</v>
          </cell>
          <cell r="C1038" t="str">
            <v>031</v>
          </cell>
        </row>
        <row r="1039">
          <cell r="A1039" t="str">
            <v>C23X</v>
          </cell>
          <cell r="B1039" t="str">
            <v>TUMOR MALIGNO DE LA VESICULA BILIAR</v>
          </cell>
          <cell r="C1039" t="str">
            <v>046</v>
          </cell>
        </row>
        <row r="1040">
          <cell r="A1040" t="str">
            <v>C24</v>
          </cell>
          <cell r="B1040" t="str">
            <v>TUMOR MALIG. DE OTRAS PARTES Y DE LAS NO ESPEC.DE LAS VIAS BILIARES</v>
          </cell>
          <cell r="C1040" t="str">
            <v>046</v>
          </cell>
        </row>
        <row r="1041">
          <cell r="A1041" t="str">
            <v>C240</v>
          </cell>
          <cell r="B1041" t="str">
            <v>TUMOR MALIGNO DE LAS VIAS BILIARES EXTRAHEPATICAS</v>
          </cell>
          <cell r="C1041" t="str">
            <v>046</v>
          </cell>
        </row>
        <row r="1042">
          <cell r="A1042" t="str">
            <v>C241</v>
          </cell>
          <cell r="B1042" t="str">
            <v>TUMOR MALIGNO DE LA AMPOLLA DE VATER</v>
          </cell>
          <cell r="C1042" t="str">
            <v>046</v>
          </cell>
        </row>
        <row r="1043">
          <cell r="A1043" t="str">
            <v>C248</v>
          </cell>
          <cell r="B1043" t="str">
            <v>LESION DE SITIOS CONTIGUOS DE LAS VIAS BILIARES</v>
          </cell>
          <cell r="C1043" t="str">
            <v>046</v>
          </cell>
        </row>
        <row r="1044">
          <cell r="A1044" t="str">
            <v>C249</v>
          </cell>
          <cell r="B1044" t="str">
            <v>TUMOR MALIGNO DE LAS VIAS BILIARES, PARTE NO ESPECIFICADA</v>
          </cell>
          <cell r="C1044" t="str">
            <v>046</v>
          </cell>
        </row>
        <row r="1045">
          <cell r="A1045" t="str">
            <v>C25</v>
          </cell>
          <cell r="B1045" t="str">
            <v>TUMOR MALIGNO DEL PANCREAS</v>
          </cell>
          <cell r="C1045" t="str">
            <v>032</v>
          </cell>
        </row>
        <row r="1046">
          <cell r="A1046" t="str">
            <v>C250</v>
          </cell>
          <cell r="B1046" t="str">
            <v>TUMOR MALIGNO DE LA CABEZA DEL PANCREAS</v>
          </cell>
          <cell r="C1046" t="str">
            <v>032</v>
          </cell>
        </row>
        <row r="1047">
          <cell r="A1047" t="str">
            <v>C251</v>
          </cell>
          <cell r="B1047" t="str">
            <v>TUMOR MALIGNO DEL CUERPO DEL PANCREAS</v>
          </cell>
          <cell r="C1047" t="str">
            <v>032</v>
          </cell>
        </row>
        <row r="1048">
          <cell r="A1048" t="str">
            <v>C252</v>
          </cell>
          <cell r="B1048" t="str">
            <v>TUMOR MALIGNO DE LA COLA DEL PANCREAS</v>
          </cell>
          <cell r="C1048" t="str">
            <v>032</v>
          </cell>
        </row>
        <row r="1049">
          <cell r="A1049" t="str">
            <v>C253</v>
          </cell>
          <cell r="B1049" t="str">
            <v>TUMOR MALIGNO DEL CONDUCTO PANCREATICO</v>
          </cell>
          <cell r="C1049" t="str">
            <v>032</v>
          </cell>
        </row>
        <row r="1050">
          <cell r="A1050" t="str">
            <v>C254</v>
          </cell>
          <cell r="B1050" t="str">
            <v>TUMOR MALIGNO DEL PANCREAS ENDOCRINO</v>
          </cell>
          <cell r="C1050" t="str">
            <v>032</v>
          </cell>
        </row>
        <row r="1051">
          <cell r="A1051" t="str">
            <v>C257</v>
          </cell>
          <cell r="B1051" t="str">
            <v>TUMOR MALIGNO DE OTRAS PARTES ESPECIFICADAS DEL PANCREAS</v>
          </cell>
          <cell r="C1051" t="str">
            <v>032</v>
          </cell>
        </row>
        <row r="1052">
          <cell r="A1052" t="str">
            <v>C258</v>
          </cell>
          <cell r="B1052" t="str">
            <v>LESION DE SITIOS CONTIGUOS DEL PANCREAS</v>
          </cell>
          <cell r="C1052" t="str">
            <v>032</v>
          </cell>
        </row>
        <row r="1053">
          <cell r="A1053" t="str">
            <v>C259</v>
          </cell>
          <cell r="B1053" t="str">
            <v>TUMOR MALIGNO DEL PANCREAS, PARTE NO ESPECIFICADA</v>
          </cell>
          <cell r="C1053" t="str">
            <v>032</v>
          </cell>
        </row>
        <row r="1054">
          <cell r="A1054" t="str">
            <v>C26</v>
          </cell>
          <cell r="B1054" t="str">
            <v>TUMOR MALIG.DE OTROS SITIOS Y DE LOS MAL DEF. DE LOS ORG. DIGESTIVOS</v>
          </cell>
          <cell r="C1054" t="str">
            <v>046</v>
          </cell>
        </row>
        <row r="1055">
          <cell r="A1055" t="str">
            <v>C260</v>
          </cell>
          <cell r="B1055" t="str">
            <v>TUMOR MALIGNO DEL INTESTINO, PARTE NO ESPECIFICADA</v>
          </cell>
          <cell r="C1055" t="str">
            <v>046</v>
          </cell>
        </row>
        <row r="1056">
          <cell r="A1056" t="str">
            <v>C261</v>
          </cell>
          <cell r="B1056" t="str">
            <v>TUMOR MALIGNO DEL BAZO</v>
          </cell>
          <cell r="C1056" t="str">
            <v>046</v>
          </cell>
        </row>
        <row r="1057">
          <cell r="A1057" t="str">
            <v>C268</v>
          </cell>
          <cell r="B1057" t="str">
            <v>LESION DE SITIOS CONTIGUOS DE LOS ORGANOS DIGESTIVOS</v>
          </cell>
          <cell r="C1057" t="str">
            <v>046</v>
          </cell>
        </row>
        <row r="1058">
          <cell r="A1058" t="str">
            <v>C269</v>
          </cell>
          <cell r="B1058" t="str">
            <v>TUMOR MALIGNO DE SITIOS MAL DEFINIDOS DE LOS ORGANOS DIGESTIVOS</v>
          </cell>
          <cell r="C1058" t="str">
            <v>046</v>
          </cell>
        </row>
        <row r="1059">
          <cell r="A1059" t="str">
            <v>C30</v>
          </cell>
          <cell r="B1059" t="str">
            <v>TUMOR MALIGNO DE LAS FOSAS NASALES Y DEL OIDO MEDIO</v>
          </cell>
          <cell r="C1059" t="str">
            <v>046</v>
          </cell>
        </row>
        <row r="1060">
          <cell r="A1060" t="str">
            <v>C300</v>
          </cell>
          <cell r="B1060" t="str">
            <v>TUMOR MALIGNO DE LA FOSA NASAL</v>
          </cell>
          <cell r="C1060" t="str">
            <v>046</v>
          </cell>
        </row>
        <row r="1061">
          <cell r="A1061" t="str">
            <v>C301</v>
          </cell>
          <cell r="B1061" t="str">
            <v>TUMOR MALIGNO DEL OIDO MEDIO</v>
          </cell>
          <cell r="C1061" t="str">
            <v>046</v>
          </cell>
        </row>
        <row r="1062">
          <cell r="A1062" t="str">
            <v>C31</v>
          </cell>
          <cell r="B1062" t="str">
            <v>TUMOR MALIGNO DE LOS SENOS PARANASALES</v>
          </cell>
          <cell r="C1062" t="str">
            <v>046</v>
          </cell>
        </row>
        <row r="1063">
          <cell r="A1063" t="str">
            <v>C310</v>
          </cell>
          <cell r="B1063" t="str">
            <v>TUMOR MALIGNO DEL SENO MAXILAR</v>
          </cell>
          <cell r="C1063" t="str">
            <v>046</v>
          </cell>
        </row>
        <row r="1064">
          <cell r="A1064" t="str">
            <v>C311</v>
          </cell>
          <cell r="B1064" t="str">
            <v>TUMOR MALIGNO DEL SENO ETMOIDAL</v>
          </cell>
          <cell r="C1064" t="str">
            <v>046</v>
          </cell>
        </row>
        <row r="1065">
          <cell r="A1065" t="str">
            <v>C312</v>
          </cell>
          <cell r="B1065" t="str">
            <v>TUMOR MALIGNO DEL SENO FRONTAL</v>
          </cell>
          <cell r="C1065" t="str">
            <v>046</v>
          </cell>
        </row>
        <row r="1066">
          <cell r="A1066" t="str">
            <v>C313</v>
          </cell>
          <cell r="B1066" t="str">
            <v>TUMOR MALIGNO DEL SENO ESFENOIDAL</v>
          </cell>
          <cell r="C1066" t="str">
            <v>046</v>
          </cell>
        </row>
        <row r="1067">
          <cell r="A1067" t="str">
            <v>C318</v>
          </cell>
          <cell r="B1067" t="str">
            <v>LESION DE SITIOS CONTIGUOS DE LOS SENOS PARANASALES</v>
          </cell>
          <cell r="C1067" t="str">
            <v>046</v>
          </cell>
        </row>
        <row r="1068">
          <cell r="A1068" t="str">
            <v>C319</v>
          </cell>
          <cell r="B1068" t="str">
            <v>TUMOR MALIGNO DE SENO PARANASAL NO ESPECIFICADO</v>
          </cell>
          <cell r="C1068" t="str">
            <v>046</v>
          </cell>
        </row>
        <row r="1069">
          <cell r="A1069" t="str">
            <v>C32</v>
          </cell>
          <cell r="B1069" t="str">
            <v>TUMOR MALIGNO DE LA LARINGE</v>
          </cell>
          <cell r="C1069" t="str">
            <v>033</v>
          </cell>
        </row>
        <row r="1070">
          <cell r="A1070" t="str">
            <v>C320</v>
          </cell>
          <cell r="B1070" t="str">
            <v>TUMOR MALIGNO DE LA GLOTIS</v>
          </cell>
          <cell r="C1070" t="str">
            <v>033</v>
          </cell>
        </row>
        <row r="1071">
          <cell r="A1071" t="str">
            <v>C321</v>
          </cell>
          <cell r="B1071" t="str">
            <v>TUMOR MALIGNO DE LA REGION SUPRAGLOTICA</v>
          </cell>
          <cell r="C1071" t="str">
            <v>033</v>
          </cell>
        </row>
        <row r="1072">
          <cell r="A1072" t="str">
            <v>C322</v>
          </cell>
          <cell r="B1072" t="str">
            <v>TUMOR MALIGNO DE LA SUBGLOTICA</v>
          </cell>
          <cell r="C1072" t="str">
            <v>033</v>
          </cell>
        </row>
        <row r="1073">
          <cell r="A1073" t="str">
            <v>C323</v>
          </cell>
          <cell r="B1073" t="str">
            <v>TUMOR MALIGNO DEL CARTILAGO LARINGEO</v>
          </cell>
          <cell r="C1073" t="str">
            <v>033</v>
          </cell>
        </row>
        <row r="1074">
          <cell r="A1074" t="str">
            <v>C328</v>
          </cell>
          <cell r="B1074" t="str">
            <v>LESION DE SITIOS CONTIGUOS DE LA LARINGE</v>
          </cell>
          <cell r="C1074" t="str">
            <v>033</v>
          </cell>
        </row>
        <row r="1075">
          <cell r="A1075" t="str">
            <v>C329</v>
          </cell>
          <cell r="B1075" t="str">
            <v>TUMOR MALIGNO DE LA LARINGE, PARTE NO ESPECIFICADA</v>
          </cell>
          <cell r="C1075" t="str">
            <v>033</v>
          </cell>
        </row>
        <row r="1076">
          <cell r="A1076" t="str">
            <v>C33</v>
          </cell>
          <cell r="B1076" t="str">
            <v>TUMOR MALIGNO DE LA TRAQUEA</v>
          </cell>
          <cell r="C1076" t="str">
            <v>034</v>
          </cell>
        </row>
        <row r="1077">
          <cell r="A1077" t="str">
            <v>C34</v>
          </cell>
          <cell r="B1077" t="str">
            <v>TUMOR MALIGNO DE LOS BRONQUIOS Y DEL PULMON</v>
          </cell>
          <cell r="C1077" t="str">
            <v>034</v>
          </cell>
        </row>
        <row r="1078">
          <cell r="A1078" t="str">
            <v>C340</v>
          </cell>
          <cell r="B1078" t="str">
            <v>TUMOR MALIGNO DEL BRONQUIO PRINCIPAL</v>
          </cell>
          <cell r="C1078" t="str">
            <v>034</v>
          </cell>
        </row>
        <row r="1079">
          <cell r="A1079" t="str">
            <v>C341</v>
          </cell>
          <cell r="B1079" t="str">
            <v>TUMOR MALIGNO DEL LOBULO SUPERIOR, BRONQUIO O PULMON</v>
          </cell>
          <cell r="C1079" t="str">
            <v>034</v>
          </cell>
        </row>
        <row r="1080">
          <cell r="A1080" t="str">
            <v>C342</v>
          </cell>
          <cell r="B1080" t="str">
            <v>TUMOR MALIGNO DEL LOBULO MEDIO, BRONQUIO O PULMON</v>
          </cell>
          <cell r="C1080" t="str">
            <v>034</v>
          </cell>
        </row>
        <row r="1081">
          <cell r="A1081" t="str">
            <v>C343</v>
          </cell>
          <cell r="B1081" t="str">
            <v>TUMOR MALIGNO DEL LOBULO INFERIOR, BRONQUIO O PULMON</v>
          </cell>
          <cell r="C1081" t="str">
            <v>034</v>
          </cell>
        </row>
        <row r="1082">
          <cell r="A1082" t="str">
            <v>C348</v>
          </cell>
          <cell r="B1082" t="str">
            <v>LESION DE SITIOS CONTIGUOS DE LOS BRONQUIOS Y DEL PULMON</v>
          </cell>
          <cell r="C1082" t="str">
            <v>034</v>
          </cell>
        </row>
        <row r="1083">
          <cell r="A1083" t="str">
            <v>C349</v>
          </cell>
          <cell r="B1083" t="str">
            <v>TUMOR MALIGNO DE LOS BRONQUIOS O DEL PULMON, PARTE NO ESPECIFICADA</v>
          </cell>
          <cell r="C1083" t="str">
            <v>034</v>
          </cell>
        </row>
        <row r="1084">
          <cell r="A1084" t="str">
            <v>C37X</v>
          </cell>
          <cell r="B1084" t="str">
            <v>TUMOR MALIGNO DEL TIMO</v>
          </cell>
          <cell r="C1084" t="str">
            <v>046</v>
          </cell>
        </row>
        <row r="1085">
          <cell r="A1085" t="str">
            <v>C38</v>
          </cell>
          <cell r="B1085" t="str">
            <v>TUMOR MALIGNO DEL CORAZON, DEL MEDIASTINO Y DE LA PLEURA</v>
          </cell>
          <cell r="C1085" t="str">
            <v>046</v>
          </cell>
        </row>
        <row r="1086">
          <cell r="A1086" t="str">
            <v>C380</v>
          </cell>
          <cell r="B1086" t="str">
            <v>TUMOR MALIGNO DEL CORAZON</v>
          </cell>
          <cell r="C1086" t="str">
            <v>046</v>
          </cell>
        </row>
        <row r="1087">
          <cell r="A1087" t="str">
            <v>C381</v>
          </cell>
          <cell r="B1087" t="str">
            <v>TUMOR MALIGNO DEL MEDIASTINO ANTERIOR</v>
          </cell>
          <cell r="C1087" t="str">
            <v>046</v>
          </cell>
        </row>
        <row r="1088">
          <cell r="A1088" t="str">
            <v>C382</v>
          </cell>
          <cell r="B1088" t="str">
            <v>TUMOR MALIGNO DEL MEDIASTINO POSTERIOR</v>
          </cell>
          <cell r="C1088" t="str">
            <v>046</v>
          </cell>
        </row>
        <row r="1089">
          <cell r="A1089" t="str">
            <v>C383</v>
          </cell>
          <cell r="B1089" t="str">
            <v>TUMOR MALIGNO DEL MEDIASTINO, PARTE NO ESPECIFICADA</v>
          </cell>
          <cell r="C1089" t="str">
            <v>046</v>
          </cell>
        </row>
        <row r="1090">
          <cell r="A1090" t="str">
            <v>C384</v>
          </cell>
          <cell r="B1090" t="str">
            <v>TUMOR MALIGNO DE LA PLEURA</v>
          </cell>
          <cell r="C1090" t="str">
            <v>046</v>
          </cell>
        </row>
        <row r="1091">
          <cell r="A1091" t="str">
            <v>C388</v>
          </cell>
          <cell r="B1091" t="str">
            <v>LESION DE SITIOS CONTIGUOS DEL CORAZON, DEL MEDIAST. Y DE LA PLEURA</v>
          </cell>
          <cell r="C1091" t="str">
            <v>046</v>
          </cell>
        </row>
        <row r="1092">
          <cell r="A1092" t="str">
            <v>C39</v>
          </cell>
          <cell r="B1092" t="str">
            <v>TUMOR MALIG. DE OTROS SITIOS Y DE LOS MAL DEF.DEL SISTEMA RESPIRATORIO</v>
          </cell>
          <cell r="C1092" t="str">
            <v>046</v>
          </cell>
        </row>
        <row r="1093">
          <cell r="A1093" t="str">
            <v>C390</v>
          </cell>
          <cell r="B1093" t="str">
            <v>TUMOR MALIG. DE LAS VIAS RESP.SUPERIORES, PARTE NO ESPECIFICADA</v>
          </cell>
          <cell r="C1093" t="str">
            <v>046</v>
          </cell>
        </row>
        <row r="1094">
          <cell r="A1094" t="str">
            <v>C398</v>
          </cell>
          <cell r="B1094" t="str">
            <v>LESION DE SITIOS CONTIGUOS DE LOS ORG. RESPIRATORIOS E INTRATORACIC.</v>
          </cell>
          <cell r="C1094" t="str">
            <v>046</v>
          </cell>
        </row>
        <row r="1095">
          <cell r="A1095" t="str">
            <v>C399</v>
          </cell>
          <cell r="B1095" t="str">
            <v>TUMOR MALIGNO DE SITIOS MAL DEFINIDOS DEL SISTEMA RESPIRATORIOS</v>
          </cell>
          <cell r="C1095" t="str">
            <v>046</v>
          </cell>
        </row>
        <row r="1096">
          <cell r="A1096" t="str">
            <v>C40</v>
          </cell>
          <cell r="B1096" t="str">
            <v>TUMOR MALIG. DE LOS HUESOS Y DE LOS CARTILAGOS ART. DE LOS MIEMBROS</v>
          </cell>
          <cell r="C1096" t="str">
            <v>046</v>
          </cell>
        </row>
        <row r="1097">
          <cell r="A1097" t="str">
            <v>C400</v>
          </cell>
          <cell r="B1097" t="str">
            <v>TUMOR MALIG. DEL OMOPLATO Y DE LOS HUESOS LARGOS DEL MIEMB. SUPERIOR</v>
          </cell>
          <cell r="C1097" t="str">
            <v>046</v>
          </cell>
        </row>
        <row r="1098">
          <cell r="A1098" t="str">
            <v>C401</v>
          </cell>
          <cell r="B1098" t="str">
            <v>TUMOR MALIGNO DE LOS HUESOS CORTOS DEL MIEMBRO SUPERIOR</v>
          </cell>
          <cell r="C1098" t="str">
            <v>046</v>
          </cell>
        </row>
        <row r="1099">
          <cell r="A1099" t="str">
            <v>C402</v>
          </cell>
          <cell r="B1099" t="str">
            <v>TUMOR MALIGNO DE LOS HUESOS LARGOS DEL MIEMBRO INFERIOR</v>
          </cell>
          <cell r="C1099" t="str">
            <v>046</v>
          </cell>
        </row>
        <row r="1100">
          <cell r="A1100" t="str">
            <v>C403</v>
          </cell>
          <cell r="B1100" t="str">
            <v>TUMOR MALIGNO DE LOS HUESOS CORTOS DEL MIEMBRO INFERIOR</v>
          </cell>
          <cell r="C1100" t="str">
            <v>046</v>
          </cell>
        </row>
        <row r="1101">
          <cell r="A1101" t="str">
            <v>C408</v>
          </cell>
          <cell r="B1101" t="str">
            <v>LESION DE SITIOS CONT. DE LOS HUESOS Y DE LOS CART. ARTIC. DE LOS MIEM</v>
          </cell>
          <cell r="C1101" t="str">
            <v>046</v>
          </cell>
        </row>
        <row r="1102">
          <cell r="A1102" t="str">
            <v>C409</v>
          </cell>
          <cell r="B1102" t="str">
            <v>TUMOR MALIG. DE LOS HUESOS Y DE LOS CART. ARTIC.DE LOS MIEMB. SIN OTRA</v>
          </cell>
          <cell r="C1102" t="str">
            <v>046</v>
          </cell>
        </row>
        <row r="1103">
          <cell r="A1103" t="str">
            <v>C41</v>
          </cell>
          <cell r="B1103" t="str">
            <v>TUMOR MALIG. DE LOS HUESOS Y DE LODS CART. ART. DE OTROS SITIOS</v>
          </cell>
          <cell r="C1103" t="str">
            <v>046</v>
          </cell>
        </row>
        <row r="1104">
          <cell r="A1104" t="str">
            <v>C410</v>
          </cell>
          <cell r="B1104" t="str">
            <v>TUMOR MALIGNO DE LOS HUESOS DEL CRANEO Y DE LA CARA</v>
          </cell>
          <cell r="C1104" t="str">
            <v>046</v>
          </cell>
        </row>
        <row r="1105">
          <cell r="A1105" t="str">
            <v>C411</v>
          </cell>
          <cell r="B1105" t="str">
            <v>TUMOR MALIGNO DEL HUESO DEL MAXILAR INFERIOR</v>
          </cell>
          <cell r="C1105" t="str">
            <v>046</v>
          </cell>
        </row>
        <row r="1106">
          <cell r="A1106" t="str">
            <v>C412</v>
          </cell>
          <cell r="B1106" t="str">
            <v>TUMOR MALIGNO DE LA COLUMNA VERTEBRAL</v>
          </cell>
          <cell r="C1106" t="str">
            <v>046</v>
          </cell>
        </row>
        <row r="1107">
          <cell r="A1107" t="str">
            <v>C413</v>
          </cell>
          <cell r="B1107" t="str">
            <v>TUMOR MALIGNO DE LA COSTILLA, ESTERNON Y CLAVICULA</v>
          </cell>
          <cell r="C1107" t="str">
            <v>046</v>
          </cell>
        </row>
        <row r="1108">
          <cell r="A1108" t="str">
            <v>C414</v>
          </cell>
          <cell r="B1108" t="str">
            <v>TUMOR MALIGNO DE LOS HUESOS DE LA PELVIS, SACRO Y COCCIX</v>
          </cell>
          <cell r="C1108" t="str">
            <v>046</v>
          </cell>
        </row>
        <row r="1109">
          <cell r="A1109" t="str">
            <v>C418</v>
          </cell>
          <cell r="B1109" t="str">
            <v>LESION DE SITIOS CONTIGUOS DEL HUESO Y DEL CARTILAGO ARTICULAR</v>
          </cell>
          <cell r="C1109" t="str">
            <v>046</v>
          </cell>
        </row>
        <row r="1110">
          <cell r="A1110" t="str">
            <v>C419</v>
          </cell>
          <cell r="B1110" t="str">
            <v>TUMOR MALIGNO DEL HUESO Y DEL CARTILAGO ARTICULAR, NO ESPECIFICADO</v>
          </cell>
          <cell r="C1110" t="str">
            <v>046</v>
          </cell>
        </row>
        <row r="1111">
          <cell r="A1111" t="str">
            <v>C43</v>
          </cell>
          <cell r="B1111" t="str">
            <v>MELANOMA MALIGNO DE LA PIEL</v>
          </cell>
          <cell r="C1111" t="str">
            <v>035</v>
          </cell>
        </row>
        <row r="1112">
          <cell r="A1112" t="str">
            <v>C430</v>
          </cell>
          <cell r="B1112" t="str">
            <v>MELANOMA MALIGNO DEL LABIO</v>
          </cell>
          <cell r="C1112" t="str">
            <v>035</v>
          </cell>
        </row>
        <row r="1113">
          <cell r="A1113" t="str">
            <v>C431</v>
          </cell>
          <cell r="B1113" t="str">
            <v>MELANOMA MALIGNO DEL PARPADO, INCLUIDA LA COMISURA PALPEBRAL</v>
          </cell>
          <cell r="C1113" t="str">
            <v>035</v>
          </cell>
        </row>
        <row r="1114">
          <cell r="A1114" t="str">
            <v>C432</v>
          </cell>
          <cell r="B1114" t="str">
            <v>MELANOMA MALIGNO DE LA OREJA Y DEL CONDUCTO AUDITIVO EXTERNO</v>
          </cell>
          <cell r="C1114" t="str">
            <v>035</v>
          </cell>
        </row>
        <row r="1115">
          <cell r="A1115" t="str">
            <v>C433</v>
          </cell>
          <cell r="B1115" t="str">
            <v>MELANOMA MALIGNO DE LAS OTRAS PARTES Y LAS NO ESPECIF. DE LA CARA</v>
          </cell>
          <cell r="C1115" t="str">
            <v>035</v>
          </cell>
        </row>
        <row r="1116">
          <cell r="A1116" t="str">
            <v>C434</v>
          </cell>
          <cell r="B1116" t="str">
            <v>MELANOMA MALIGNO DEL CUERPO CABELLUDO Y DEL CUELLO</v>
          </cell>
          <cell r="C1116" t="str">
            <v>035</v>
          </cell>
        </row>
        <row r="1117">
          <cell r="A1117" t="str">
            <v>C435</v>
          </cell>
          <cell r="B1117" t="str">
            <v>MELANOMA MALIGNO DEL TRONCO</v>
          </cell>
          <cell r="C1117" t="str">
            <v>035</v>
          </cell>
        </row>
        <row r="1118">
          <cell r="A1118" t="str">
            <v>C436</v>
          </cell>
          <cell r="B1118" t="str">
            <v>MELANOMA MALIGNO DEL MIEMBRO SUPERIOR, INCLUIDA EL HOMBRO</v>
          </cell>
          <cell r="C1118" t="str">
            <v>035</v>
          </cell>
        </row>
        <row r="1119">
          <cell r="A1119" t="str">
            <v>C437</v>
          </cell>
          <cell r="B1119" t="str">
            <v>MELANOMA MALIGNO DEL MIEMBRO INFERIOR, INCLUIDO LA CADERA</v>
          </cell>
          <cell r="C1119" t="str">
            <v>035</v>
          </cell>
        </row>
        <row r="1120">
          <cell r="A1120" t="str">
            <v>C438</v>
          </cell>
          <cell r="B1120" t="str">
            <v>MELANOMA MALIGNO DE SITIOS CONTIGUOS DE LA PIEL</v>
          </cell>
          <cell r="C1120" t="str">
            <v>035</v>
          </cell>
        </row>
        <row r="1121">
          <cell r="A1121" t="str">
            <v>C439</v>
          </cell>
          <cell r="B1121" t="str">
            <v>MELANOMA MALIGNO DE LA PIEL, SITIO NO ESPECIFICADO</v>
          </cell>
          <cell r="C1121" t="str">
            <v>035</v>
          </cell>
        </row>
        <row r="1122">
          <cell r="A1122" t="str">
            <v>C44</v>
          </cell>
          <cell r="B1122" t="str">
            <v>OTROS TUMORES MALIGNOS DE LA PIEL</v>
          </cell>
          <cell r="C1122" t="str">
            <v>046</v>
          </cell>
        </row>
        <row r="1123">
          <cell r="A1123" t="str">
            <v>C440</v>
          </cell>
          <cell r="B1123" t="str">
            <v>TUMOR MALIGNO DE LA PIEL DEL LABIO</v>
          </cell>
          <cell r="C1123" t="str">
            <v>046</v>
          </cell>
        </row>
        <row r="1124">
          <cell r="A1124" t="str">
            <v>C441</v>
          </cell>
          <cell r="B1124" t="str">
            <v>TUMOR MALIGNO DE LA PIEL DEL PARPADO, INCLUIDA LA COMISURA PALPEBRAL</v>
          </cell>
          <cell r="C1124" t="str">
            <v>046</v>
          </cell>
        </row>
        <row r="1125">
          <cell r="A1125" t="str">
            <v>C442</v>
          </cell>
          <cell r="B1125" t="str">
            <v>TUMOR MALIGNO DE LA PIEL DE LA OREJA Y DEL CONDUCTO AUDITIVO EXTERNO</v>
          </cell>
          <cell r="C1125" t="str">
            <v>046</v>
          </cell>
        </row>
        <row r="1126">
          <cell r="A1126" t="str">
            <v>C443</v>
          </cell>
          <cell r="B1126" t="str">
            <v>TUMOR MALIGNO DE LA PIEL DE OTRAS PARTES Y DE LAS NO ESPEC. DE LA CARA</v>
          </cell>
          <cell r="C1126" t="str">
            <v>046</v>
          </cell>
        </row>
        <row r="1127">
          <cell r="A1127" t="str">
            <v>C444</v>
          </cell>
          <cell r="B1127" t="str">
            <v>TUMOR MALIGNO DE LA PIEL DEL CUERO CABELLUDO Y DEL CUELLO</v>
          </cell>
          <cell r="C1127" t="str">
            <v>046</v>
          </cell>
        </row>
        <row r="1128">
          <cell r="A1128" t="str">
            <v>C445</v>
          </cell>
          <cell r="B1128" t="str">
            <v>TUMOR MALIGNO DE LA PIEL DEL TRONCO</v>
          </cell>
          <cell r="C1128" t="str">
            <v>046</v>
          </cell>
        </row>
        <row r="1129">
          <cell r="A1129" t="str">
            <v>C446</v>
          </cell>
          <cell r="B1129" t="str">
            <v>TUMOR MALIGNO DE LA PIEL DEL MIEMBRO SUPERIOR, INCLUIDO EL HOMBRO</v>
          </cell>
          <cell r="C1129" t="str">
            <v>046</v>
          </cell>
        </row>
        <row r="1130">
          <cell r="A1130" t="str">
            <v>C447</v>
          </cell>
          <cell r="B1130" t="str">
            <v>TUMOR MALIGNO DE LA PIEL DEL MIEMBRO INFERIOR, INCLUIDA LA CADERA</v>
          </cell>
          <cell r="C1130" t="str">
            <v>046</v>
          </cell>
        </row>
        <row r="1131">
          <cell r="A1131" t="str">
            <v>C448</v>
          </cell>
          <cell r="B1131" t="str">
            <v>LESION DE SITIOS CONTIGUOS DE LA PIEL</v>
          </cell>
          <cell r="C1131" t="str">
            <v>046</v>
          </cell>
        </row>
        <row r="1132">
          <cell r="A1132" t="str">
            <v>C449</v>
          </cell>
          <cell r="B1132" t="str">
            <v>TUMOR MALIGNO DE LA PIEL, SITIO NO ESPECIFICADO</v>
          </cell>
          <cell r="C1132" t="str">
            <v>046</v>
          </cell>
        </row>
        <row r="1133">
          <cell r="A1133" t="str">
            <v>C45</v>
          </cell>
          <cell r="B1133" t="str">
            <v>MESOTELIOMA</v>
          </cell>
          <cell r="C1133" t="str">
            <v>046</v>
          </cell>
        </row>
        <row r="1134">
          <cell r="A1134" t="str">
            <v>C450</v>
          </cell>
          <cell r="B1134" t="str">
            <v>MESOTELIOMA DE LA PLEURA</v>
          </cell>
          <cell r="C1134" t="str">
            <v>046</v>
          </cell>
        </row>
        <row r="1135">
          <cell r="A1135" t="str">
            <v>C451</v>
          </cell>
          <cell r="B1135" t="str">
            <v>MESOTELIOMA DEL PERITONEO</v>
          </cell>
          <cell r="C1135" t="str">
            <v>046</v>
          </cell>
        </row>
        <row r="1136">
          <cell r="A1136" t="str">
            <v>C452</v>
          </cell>
          <cell r="B1136" t="str">
            <v>MESOTELIOMA DEL PERICARDIO</v>
          </cell>
          <cell r="C1136" t="str">
            <v>046</v>
          </cell>
        </row>
        <row r="1137">
          <cell r="A1137" t="str">
            <v>C457</v>
          </cell>
          <cell r="B1137" t="str">
            <v>MESOTELIOMA DE OTROS SITIOS ESPECIFICADOS</v>
          </cell>
          <cell r="C1137" t="str">
            <v>046</v>
          </cell>
        </row>
        <row r="1138">
          <cell r="A1138" t="str">
            <v>C459</v>
          </cell>
          <cell r="B1138" t="str">
            <v>MESOTELIOMA, DE SITIO NO ESPECIFICADO</v>
          </cell>
          <cell r="C1138" t="str">
            <v>046</v>
          </cell>
        </row>
        <row r="1139">
          <cell r="A1139" t="str">
            <v>C46</v>
          </cell>
          <cell r="B1139" t="str">
            <v>SARCOMA DE KAPOSI</v>
          </cell>
          <cell r="C1139" t="str">
            <v>046</v>
          </cell>
        </row>
        <row r="1140">
          <cell r="A1140" t="str">
            <v>C460</v>
          </cell>
          <cell r="B1140" t="str">
            <v>SARCOMA DE KAPOSI DE LA PIEL</v>
          </cell>
          <cell r="C1140" t="str">
            <v>046</v>
          </cell>
        </row>
        <row r="1141">
          <cell r="A1141" t="str">
            <v>C461</v>
          </cell>
          <cell r="B1141" t="str">
            <v>SARCOMA DE KAPOSI DEL TEJIDO BLANDO</v>
          </cell>
          <cell r="C1141" t="str">
            <v>046</v>
          </cell>
        </row>
        <row r="1142">
          <cell r="A1142" t="str">
            <v>C462</v>
          </cell>
          <cell r="B1142" t="str">
            <v>SARCOMA DE KAPOSI DEL PALADAR</v>
          </cell>
          <cell r="C1142" t="str">
            <v>046</v>
          </cell>
        </row>
        <row r="1143">
          <cell r="A1143" t="str">
            <v>C463</v>
          </cell>
          <cell r="B1143" t="str">
            <v>SARCOMA DE KAPOSI DE LOS GANGLIOS LINFATICOS</v>
          </cell>
          <cell r="C1143" t="str">
            <v>046</v>
          </cell>
        </row>
        <row r="1144">
          <cell r="A1144" t="str">
            <v>C467</v>
          </cell>
          <cell r="B1144" t="str">
            <v>SARCOMA DE KAPOSI DE OTROS SITIOS ESPECIFICADOS</v>
          </cell>
          <cell r="C1144" t="str">
            <v>046</v>
          </cell>
        </row>
        <row r="1145">
          <cell r="A1145" t="str">
            <v>C468</v>
          </cell>
          <cell r="B1145" t="str">
            <v>SARCOMA DE KAPOSI DE MULTIPLES ORGANOS</v>
          </cell>
          <cell r="C1145" t="str">
            <v>046</v>
          </cell>
        </row>
        <row r="1146">
          <cell r="A1146" t="str">
            <v>C469</v>
          </cell>
          <cell r="B1146" t="str">
            <v>SARCOMA DE KAPOSI, DE SITIO NO ESPECIFICADO</v>
          </cell>
          <cell r="C1146" t="str">
            <v>046</v>
          </cell>
        </row>
        <row r="1147">
          <cell r="A1147" t="str">
            <v>C47</v>
          </cell>
          <cell r="B1147" t="str">
            <v>TUMOR MALIGNO DE LOS NERVIOS PERIFERICOS Y DEL SIST. NERV. AUTONOMO</v>
          </cell>
          <cell r="C1147" t="str">
            <v>046</v>
          </cell>
        </row>
        <row r="1148">
          <cell r="A1148" t="str">
            <v>C470</v>
          </cell>
          <cell r="B1148" t="str">
            <v>TUMOR MALIGNO DE LOS NERVIOS PERIFERICOS DE LA CABEZA, CARA Y CUELLO</v>
          </cell>
          <cell r="C1148" t="str">
            <v>046</v>
          </cell>
        </row>
        <row r="1149">
          <cell r="A1149" t="str">
            <v>C471</v>
          </cell>
          <cell r="B1149" t="str">
            <v>TUMOR MALIG. DE LOS NERVIOS PERIF. DEL MIEMB. SUPER. INCLUIDO EL HOMB.</v>
          </cell>
          <cell r="C1149" t="str">
            <v>046</v>
          </cell>
        </row>
        <row r="1150">
          <cell r="A1150" t="str">
            <v>C472</v>
          </cell>
          <cell r="B1150" t="str">
            <v>TUMOR MALIG. DE LOS NERVIOS PERF.DEL MIEMB.INFERIOR, INCLUIDA LA CADE.</v>
          </cell>
          <cell r="C1150" t="str">
            <v>046</v>
          </cell>
        </row>
        <row r="1151">
          <cell r="A1151" t="str">
            <v>C473</v>
          </cell>
          <cell r="B1151" t="str">
            <v>TUMOR MALIGNO DE LOS NERVIOS PERIFERICOS DEL TORAX</v>
          </cell>
          <cell r="C1151" t="str">
            <v>046</v>
          </cell>
        </row>
        <row r="1152">
          <cell r="A1152" t="str">
            <v>C474</v>
          </cell>
          <cell r="B1152" t="str">
            <v>TUMOR MALIGNO DE LOS NERVIOS PERIFERICOS DEL ABDOMEN</v>
          </cell>
          <cell r="C1152" t="str">
            <v>046</v>
          </cell>
        </row>
        <row r="1153">
          <cell r="A1153" t="str">
            <v>C475</v>
          </cell>
          <cell r="B1153" t="str">
            <v>TUMOR MALIGNO DE LOS NERVIOS PERIFERICOS DE LA PELVIS</v>
          </cell>
          <cell r="C1153" t="str">
            <v>046</v>
          </cell>
        </row>
        <row r="1154">
          <cell r="A1154" t="str">
            <v>C476</v>
          </cell>
          <cell r="B1154" t="str">
            <v>TUMOR MALIG. DE LOS NERVIOS PERIF. DEL TRONCO, SIN OTRA ESPECIFICACION</v>
          </cell>
          <cell r="C1154" t="str">
            <v>046</v>
          </cell>
        </row>
        <row r="1155">
          <cell r="A1155" t="str">
            <v>C478</v>
          </cell>
          <cell r="B1155" t="str">
            <v>LESION DE SITIOS CONTIG. DE LOS NERVIOS PERIF. Y DEL SIST.NERV. AUTONO</v>
          </cell>
          <cell r="C1155" t="str">
            <v>046</v>
          </cell>
        </row>
        <row r="1156">
          <cell r="A1156" t="str">
            <v>C479</v>
          </cell>
          <cell r="B1156" t="str">
            <v>TUMOR MALIG. DE LOS NERVIOS PERIF. Y DEL SIST.NERV. AUTON. PARTE NO ES</v>
          </cell>
          <cell r="C1156" t="str">
            <v>046</v>
          </cell>
        </row>
        <row r="1157">
          <cell r="A1157" t="str">
            <v>C48</v>
          </cell>
          <cell r="B1157" t="str">
            <v>TUMOR MALIGNO DEL PERITONEO Y DEL RETROPERITONEO</v>
          </cell>
          <cell r="C1157" t="str">
            <v>046</v>
          </cell>
        </row>
        <row r="1158">
          <cell r="A1158" t="str">
            <v>C480</v>
          </cell>
          <cell r="B1158" t="str">
            <v>TUMOR MALIGNO DEL RETROPERITONEO</v>
          </cell>
          <cell r="C1158" t="str">
            <v>046</v>
          </cell>
        </row>
        <row r="1159">
          <cell r="A1159" t="str">
            <v>C481</v>
          </cell>
          <cell r="B1159" t="str">
            <v>TUMOR MALIGNO DE PARTE ESPECIFICADA DEL PERITONEO</v>
          </cell>
          <cell r="C1159" t="str">
            <v>046</v>
          </cell>
        </row>
        <row r="1160">
          <cell r="A1160" t="str">
            <v>C482</v>
          </cell>
          <cell r="B1160" t="str">
            <v>TUMOR MALIGNO DEL PERITONEO, SIN OTRA ESPECIFICACION</v>
          </cell>
          <cell r="C1160" t="str">
            <v>046</v>
          </cell>
        </row>
        <row r="1161">
          <cell r="A1161" t="str">
            <v>C488</v>
          </cell>
          <cell r="B1161" t="str">
            <v>LESION DE SITIOS CONTIGUOS DEL PERITONEO Y DEL RETROPERITONEO</v>
          </cell>
          <cell r="C1161" t="str">
            <v>046</v>
          </cell>
        </row>
        <row r="1162">
          <cell r="A1162" t="str">
            <v>C49</v>
          </cell>
          <cell r="B1162" t="str">
            <v>TUMOR MALIGNO DE OTROS TEJIDOS CONJUNTIVOS Y DE TEJIDOS BLANDOS</v>
          </cell>
          <cell r="C1162" t="str">
            <v>046</v>
          </cell>
        </row>
        <row r="1163">
          <cell r="A1163" t="str">
            <v>C490</v>
          </cell>
          <cell r="B1163" t="str">
            <v>TUMOR MALIG.DEL TEJIDO CONJUNTIVO Y DEL TEJIDO BLANDO DE LA CABEZA</v>
          </cell>
          <cell r="C1163" t="str">
            <v>046</v>
          </cell>
        </row>
        <row r="1164">
          <cell r="A1164" t="str">
            <v>C491</v>
          </cell>
          <cell r="B1164" t="str">
            <v>TUMOR MALIG. DEL TEJIDO CONJ. Y TEJIDO BLANDO DEL MIEMB.SUPERIOR</v>
          </cell>
          <cell r="C1164" t="str">
            <v>046</v>
          </cell>
        </row>
        <row r="1165">
          <cell r="A1165" t="str">
            <v>C492</v>
          </cell>
          <cell r="B1165" t="str">
            <v>TUMOR MALIG. DEL TEJIDO CONJ. Y TEJIDO BLANDO DEL MIEMB.INFERIOR</v>
          </cell>
          <cell r="C1165" t="str">
            <v>046</v>
          </cell>
        </row>
        <row r="1166">
          <cell r="A1166" t="str">
            <v>C493</v>
          </cell>
          <cell r="B1166" t="str">
            <v>TUMOR MALIGNO DEL TEJIDO CONJUNTIVO Y DEL TEJIDO BLANDO DEL TORAX</v>
          </cell>
          <cell r="C1166" t="str">
            <v>046</v>
          </cell>
        </row>
        <row r="1167">
          <cell r="A1167" t="str">
            <v>C494</v>
          </cell>
          <cell r="B1167" t="str">
            <v>TUMOR MALIG. DEL TEJIDO CONJUNTIVO Y TEJIDO BLANDO DEL ABDOMEN</v>
          </cell>
          <cell r="C1167" t="str">
            <v>046</v>
          </cell>
        </row>
        <row r="1168">
          <cell r="A1168" t="str">
            <v>C495</v>
          </cell>
          <cell r="B1168" t="str">
            <v>TUMOR MALIG. DEL TEJIDO CONJUNTIVO Y TEJIDO BLANDO DE LA PELVIS</v>
          </cell>
          <cell r="C1168" t="str">
            <v>046</v>
          </cell>
        </row>
        <row r="1169">
          <cell r="A1169" t="str">
            <v>C496</v>
          </cell>
          <cell r="B1169" t="str">
            <v>TUMOR MALIGNO DEL TEJIDO CONJUNTIVO Y TEJIDO BLANDO DEL TRONCO</v>
          </cell>
          <cell r="C1169" t="str">
            <v>046</v>
          </cell>
        </row>
        <row r="1170">
          <cell r="A1170" t="str">
            <v>C498</v>
          </cell>
          <cell r="B1170" t="str">
            <v>LESION DE SITIOS CONTIGUOS DEL TEJIDO CONJUNTIVO Y DEL TEJIDO BLANDO</v>
          </cell>
          <cell r="C1170" t="str">
            <v>046</v>
          </cell>
        </row>
        <row r="1171">
          <cell r="A1171" t="str">
            <v>C499</v>
          </cell>
          <cell r="B1171" t="str">
            <v>TUMOR MALIG. DEL TEJIDO CONJ. Y TEJIDO BLAN. DE SITIO NO ESPECIFICADO</v>
          </cell>
          <cell r="C1171" t="str">
            <v>046</v>
          </cell>
        </row>
        <row r="1172">
          <cell r="A1172" t="str">
            <v>C50</v>
          </cell>
          <cell r="B1172" t="str">
            <v>TUMOR MALIGNO DE LA MAMA</v>
          </cell>
          <cell r="C1172" t="str">
            <v>036</v>
          </cell>
        </row>
        <row r="1173">
          <cell r="A1173" t="str">
            <v>C500</v>
          </cell>
          <cell r="B1173" t="str">
            <v>TUMOR MALIGNO DEL PEZON Y AREOLA MAMARIA</v>
          </cell>
          <cell r="C1173" t="str">
            <v>036</v>
          </cell>
        </row>
        <row r="1174">
          <cell r="A1174" t="str">
            <v>C501</v>
          </cell>
          <cell r="B1174" t="str">
            <v>TUMOR MALIGNO DE LA PORCION CENTRAL DE LA MAMA</v>
          </cell>
          <cell r="C1174" t="str">
            <v>036</v>
          </cell>
        </row>
        <row r="1175">
          <cell r="A1175" t="str">
            <v>C502</v>
          </cell>
          <cell r="B1175" t="str">
            <v>TUMOR MALUGNO DEL CUADRANTE SUPERIOR INTERNO DE LA MAMA</v>
          </cell>
          <cell r="C1175" t="str">
            <v>036</v>
          </cell>
        </row>
        <row r="1176">
          <cell r="A1176" t="str">
            <v>C503</v>
          </cell>
          <cell r="B1176" t="str">
            <v>TUMOR MALIGNO DEL CUADRANTE INFERIOR INTERNO DE LA MAMA</v>
          </cell>
          <cell r="C1176" t="str">
            <v>036</v>
          </cell>
        </row>
        <row r="1177">
          <cell r="A1177" t="str">
            <v>C504</v>
          </cell>
          <cell r="B1177" t="str">
            <v>TUMOR MALIGNO DEL CUADRANTE SUPERIOR EXTERNO DE LA MAMA</v>
          </cell>
          <cell r="C1177" t="str">
            <v>036</v>
          </cell>
        </row>
        <row r="1178">
          <cell r="A1178" t="str">
            <v>C505</v>
          </cell>
          <cell r="B1178" t="str">
            <v>TUMOR MALIGNO DEL CUADRANTE INFERIOR EXTERNO DE LA MAMA</v>
          </cell>
          <cell r="C1178" t="str">
            <v>036</v>
          </cell>
        </row>
        <row r="1179">
          <cell r="A1179" t="str">
            <v>C506</v>
          </cell>
          <cell r="B1179" t="str">
            <v>TUMOR MALIGNO DE LA PROLONGACION AXILAR DE LA MAMA</v>
          </cell>
          <cell r="C1179" t="str">
            <v>036</v>
          </cell>
        </row>
        <row r="1180">
          <cell r="A1180" t="str">
            <v>C508</v>
          </cell>
          <cell r="B1180" t="str">
            <v>LESION DE SITIOS CONTIGUOS DE LA MAMA</v>
          </cell>
          <cell r="C1180" t="str">
            <v>036</v>
          </cell>
        </row>
        <row r="1181">
          <cell r="A1181" t="str">
            <v>C509</v>
          </cell>
          <cell r="B1181" t="str">
            <v>TUMOR MALIGNO DE LA MAMA NO ESPECIFICADA</v>
          </cell>
          <cell r="C1181" t="str">
            <v>036</v>
          </cell>
        </row>
        <row r="1182">
          <cell r="A1182" t="str">
            <v>C51</v>
          </cell>
          <cell r="B1182" t="str">
            <v>TUMOR MALIGNO DE LA VULVA</v>
          </cell>
          <cell r="C1182" t="str">
            <v>046</v>
          </cell>
        </row>
        <row r="1183">
          <cell r="A1183" t="str">
            <v>C510</v>
          </cell>
          <cell r="B1183" t="str">
            <v>TUMOR MALIGNO DEL LABIO MAYOR</v>
          </cell>
          <cell r="C1183" t="str">
            <v>046</v>
          </cell>
        </row>
        <row r="1184">
          <cell r="A1184" t="str">
            <v>C511</v>
          </cell>
          <cell r="B1184" t="str">
            <v>TUMOR MALIGNO DEL LABIO MENOR</v>
          </cell>
          <cell r="C1184" t="str">
            <v>046</v>
          </cell>
        </row>
        <row r="1185">
          <cell r="A1185" t="str">
            <v>C512</v>
          </cell>
          <cell r="B1185" t="str">
            <v>TUMOR MALIGNO DEL CLITORIS</v>
          </cell>
          <cell r="C1185" t="str">
            <v>046</v>
          </cell>
        </row>
        <row r="1186">
          <cell r="A1186" t="str">
            <v>C518</v>
          </cell>
          <cell r="B1186" t="str">
            <v>LESION DE SITIOS CONTIGUOS DE LA VULVA</v>
          </cell>
          <cell r="C1186" t="str">
            <v>046</v>
          </cell>
        </row>
        <row r="1187">
          <cell r="A1187" t="str">
            <v>C519</v>
          </cell>
          <cell r="B1187" t="str">
            <v>TUMOR MALIGNO DE LA VULVA, PARTE NO ESPECIFICADA</v>
          </cell>
          <cell r="C1187" t="str">
            <v>046</v>
          </cell>
        </row>
        <row r="1188">
          <cell r="A1188" t="str">
            <v>C52</v>
          </cell>
          <cell r="B1188" t="str">
            <v>TUMOR MALIGNO DE LA VAGINA</v>
          </cell>
          <cell r="C1188" t="str">
            <v>046</v>
          </cell>
        </row>
        <row r="1189">
          <cell r="A1189" t="str">
            <v>C53</v>
          </cell>
          <cell r="B1189" t="str">
            <v>TUMOR MALIGNO DEL CUELLO DEL UTERO</v>
          </cell>
          <cell r="C1189" t="str">
            <v>037</v>
          </cell>
        </row>
        <row r="1190">
          <cell r="A1190" t="str">
            <v>C530</v>
          </cell>
          <cell r="B1190" t="str">
            <v>TUMOR MALIGNO DEL ENDOCERVIX</v>
          </cell>
          <cell r="C1190" t="str">
            <v>037</v>
          </cell>
        </row>
        <row r="1191">
          <cell r="A1191" t="str">
            <v>C531</v>
          </cell>
          <cell r="B1191" t="str">
            <v>TUMOR MALIGNO DEL EXOCERVIX</v>
          </cell>
          <cell r="C1191" t="str">
            <v>037</v>
          </cell>
        </row>
        <row r="1192">
          <cell r="A1192" t="str">
            <v>C538</v>
          </cell>
          <cell r="B1192" t="str">
            <v>LESION DE SITIOS CONTIGUOS DEL CUELLO DEL UTERO</v>
          </cell>
          <cell r="C1192" t="str">
            <v>037</v>
          </cell>
        </row>
        <row r="1193">
          <cell r="A1193" t="str">
            <v>C539</v>
          </cell>
          <cell r="B1193" t="str">
            <v>TUMOR MALIGNO DEL CUELLO DEL UTERO, SIN OTRA ESPECIFICACION</v>
          </cell>
          <cell r="C1193" t="str">
            <v>037</v>
          </cell>
        </row>
        <row r="1194">
          <cell r="A1194" t="str">
            <v>C54</v>
          </cell>
          <cell r="B1194" t="str">
            <v>TUMOR MALIGNO DEL CUERPO DEL UTERO</v>
          </cell>
          <cell r="C1194" t="str">
            <v>038</v>
          </cell>
        </row>
        <row r="1195">
          <cell r="A1195" t="str">
            <v>C540</v>
          </cell>
          <cell r="B1195" t="str">
            <v>TUMOR MALIGNO DEL ISTMO UTERINO</v>
          </cell>
          <cell r="C1195" t="str">
            <v>038</v>
          </cell>
        </row>
        <row r="1196">
          <cell r="A1196" t="str">
            <v>C541</v>
          </cell>
          <cell r="B1196" t="str">
            <v>TUMOR MALIGNO DEL ENDOMETRIO</v>
          </cell>
          <cell r="C1196" t="str">
            <v>038</v>
          </cell>
        </row>
        <row r="1197">
          <cell r="A1197" t="str">
            <v>C542</v>
          </cell>
          <cell r="B1197" t="str">
            <v>TUMOR MALIGNO DEL MIOMETRIO</v>
          </cell>
          <cell r="C1197" t="str">
            <v>038</v>
          </cell>
        </row>
        <row r="1198">
          <cell r="A1198" t="str">
            <v>C543</v>
          </cell>
          <cell r="B1198" t="str">
            <v>TUMOR MALIGNO DEL FONDO DEL UTERO</v>
          </cell>
          <cell r="C1198" t="str">
            <v>038</v>
          </cell>
        </row>
        <row r="1199">
          <cell r="A1199" t="str">
            <v>C548</v>
          </cell>
          <cell r="B1199" t="str">
            <v>LESION DE SITIOS CONTIGUOS DEL CUERPO DEL UTERO</v>
          </cell>
          <cell r="C1199" t="str">
            <v>038</v>
          </cell>
        </row>
        <row r="1200">
          <cell r="A1200" t="str">
            <v>C549</v>
          </cell>
          <cell r="B1200" t="str">
            <v>TUMOR MALIGNO DEL CUERPO DEL UTERO, PARTE NO ESPECIFICADA</v>
          </cell>
          <cell r="C1200" t="str">
            <v>038</v>
          </cell>
        </row>
        <row r="1201">
          <cell r="A1201" t="str">
            <v>C55</v>
          </cell>
          <cell r="B1201" t="str">
            <v>TUMOR MALIGNO DEL UTERO, PARTE NO ESPECIFICADA</v>
          </cell>
          <cell r="C1201" t="str">
            <v>038</v>
          </cell>
        </row>
        <row r="1202">
          <cell r="A1202" t="str">
            <v>C56X</v>
          </cell>
          <cell r="B1202" t="str">
            <v>TUMOR MALIGNO DEL OVARIO</v>
          </cell>
          <cell r="C1202" t="str">
            <v>039</v>
          </cell>
        </row>
        <row r="1203">
          <cell r="A1203" t="str">
            <v>C57</v>
          </cell>
          <cell r="B1203" t="str">
            <v>TUMOR MALIG.DE OTROS ORG.GENITALES FEMEN. Y DE LOS NO ESPECIFICADOS</v>
          </cell>
          <cell r="C1203" t="str">
            <v>046</v>
          </cell>
        </row>
        <row r="1204">
          <cell r="A1204" t="str">
            <v>C570</v>
          </cell>
          <cell r="B1204" t="str">
            <v>TUMOR MALIGNO DE LA TROMPA DE FALOPIO</v>
          </cell>
          <cell r="C1204" t="str">
            <v>046</v>
          </cell>
        </row>
        <row r="1205">
          <cell r="A1205" t="str">
            <v>C571</v>
          </cell>
          <cell r="B1205" t="str">
            <v>TUMOR MALIGNO DEL LIGAMENTO ANCHO</v>
          </cell>
          <cell r="C1205" t="str">
            <v>046</v>
          </cell>
        </row>
        <row r="1206">
          <cell r="A1206" t="str">
            <v>C572</v>
          </cell>
          <cell r="B1206" t="str">
            <v>TUMOR MALIGNO DEL LIGAMENTO REDONDO</v>
          </cell>
          <cell r="C1206" t="str">
            <v>046</v>
          </cell>
        </row>
        <row r="1207">
          <cell r="A1207" t="str">
            <v>C573</v>
          </cell>
          <cell r="B1207" t="str">
            <v>TUMOR MALIGNO DEL PARAMETRIO</v>
          </cell>
          <cell r="C1207" t="str">
            <v>046</v>
          </cell>
        </row>
        <row r="1208">
          <cell r="A1208" t="str">
            <v>C574</v>
          </cell>
          <cell r="B1208" t="str">
            <v>TUMOR MALIGNO DE LOS ANEXOS UTERINOS, SIN OTRA ESPECIFICACION</v>
          </cell>
          <cell r="C1208" t="str">
            <v>046</v>
          </cell>
        </row>
        <row r="1209">
          <cell r="A1209" t="str">
            <v>C577</v>
          </cell>
          <cell r="B1209" t="str">
            <v>TUMOR MALIG. DE OTRAS PARTES ESPECIF. DE LOS ORG. GENITALES FEMEN.</v>
          </cell>
          <cell r="C1209" t="str">
            <v>046</v>
          </cell>
        </row>
        <row r="1210">
          <cell r="A1210" t="str">
            <v>C578</v>
          </cell>
          <cell r="B1210" t="str">
            <v>LESION DE SITIOS CONTIGUOS DE LOS ORGANOS GENITALES FEMENINOS</v>
          </cell>
          <cell r="C1210" t="str">
            <v>046</v>
          </cell>
        </row>
        <row r="1211">
          <cell r="A1211" t="str">
            <v>C579</v>
          </cell>
          <cell r="B1211" t="str">
            <v>TUMOR MALIGNO DE ORGANO GENITAL FEMENINO, PARTE NO ESPECIFICADA</v>
          </cell>
          <cell r="C1211" t="str">
            <v>046</v>
          </cell>
        </row>
        <row r="1212">
          <cell r="A1212" t="str">
            <v>C58</v>
          </cell>
          <cell r="B1212" t="str">
            <v>TUMOR MALIGNO DE LA PLACENTA</v>
          </cell>
          <cell r="C1212" t="str">
            <v>046</v>
          </cell>
        </row>
        <row r="1213">
          <cell r="A1213" t="str">
            <v>C60</v>
          </cell>
          <cell r="B1213" t="str">
            <v>TUMOR MALIGNO DEL PENE</v>
          </cell>
          <cell r="C1213" t="str">
            <v>046</v>
          </cell>
        </row>
        <row r="1214">
          <cell r="A1214" t="str">
            <v>C600</v>
          </cell>
          <cell r="B1214" t="str">
            <v>TUMOR MALIGNO DEL PREPUCIO</v>
          </cell>
          <cell r="C1214" t="str">
            <v>046</v>
          </cell>
        </row>
        <row r="1215">
          <cell r="A1215" t="str">
            <v>C601</v>
          </cell>
          <cell r="B1215" t="str">
            <v>TUMOR MALIGNO DEL GLANDE</v>
          </cell>
          <cell r="C1215" t="str">
            <v>046</v>
          </cell>
        </row>
        <row r="1216">
          <cell r="A1216" t="str">
            <v>C602</v>
          </cell>
          <cell r="B1216" t="str">
            <v>TUMOR MALIGNO DEL CUERPO DEL PENE</v>
          </cell>
          <cell r="C1216" t="str">
            <v>046</v>
          </cell>
        </row>
        <row r="1217">
          <cell r="A1217" t="str">
            <v>C608</v>
          </cell>
          <cell r="B1217" t="str">
            <v>LESION DE SITIOS CONTIGUOS DEL PENE</v>
          </cell>
          <cell r="C1217" t="str">
            <v>046</v>
          </cell>
        </row>
        <row r="1218">
          <cell r="A1218" t="str">
            <v>C609</v>
          </cell>
          <cell r="B1218" t="str">
            <v>TUMOR MALIGNO DEL PENE, PARTE NO ESPECIFICADA</v>
          </cell>
          <cell r="C1218" t="str">
            <v>046</v>
          </cell>
        </row>
        <row r="1219">
          <cell r="A1219" t="str">
            <v>C61X</v>
          </cell>
          <cell r="B1219" t="str">
            <v>TUMOR MALIGNO DE LA PROSTATA</v>
          </cell>
          <cell r="C1219" t="str">
            <v>040</v>
          </cell>
        </row>
        <row r="1220">
          <cell r="A1220" t="str">
            <v>C62X</v>
          </cell>
          <cell r="B1220" t="str">
            <v>TUMOR MALIGNO DEL TESTICULO</v>
          </cell>
          <cell r="C1220" t="str">
            <v>046</v>
          </cell>
        </row>
        <row r="1221">
          <cell r="A1221" t="str">
            <v>C620</v>
          </cell>
          <cell r="B1221" t="str">
            <v>TUMOR MALIGNO DEL TESTICULO NO DESCENDIDO</v>
          </cell>
          <cell r="C1221" t="str">
            <v>046</v>
          </cell>
        </row>
        <row r="1222">
          <cell r="A1222" t="str">
            <v>C621</v>
          </cell>
          <cell r="B1222" t="str">
            <v>TUMOR MALIGNO DEL TESTICULO DESCENDIDO</v>
          </cell>
          <cell r="C1222" t="str">
            <v>046</v>
          </cell>
        </row>
        <row r="1223">
          <cell r="A1223" t="str">
            <v>C629</v>
          </cell>
          <cell r="B1223" t="str">
            <v>TUMOR MALIGNO DEL TESTICULO, NO ESPECIFICADO</v>
          </cell>
          <cell r="C1223" t="str">
            <v>046</v>
          </cell>
        </row>
        <row r="1224">
          <cell r="A1224" t="str">
            <v>C63X</v>
          </cell>
          <cell r="B1224" t="str">
            <v>TUMOR MALIG. DE OTROS ORAG. GENITALES MASCULINOS Y DE LOS NO ESPEC.</v>
          </cell>
          <cell r="C1224" t="str">
            <v>046</v>
          </cell>
        </row>
        <row r="1225">
          <cell r="A1225" t="str">
            <v>C630</v>
          </cell>
          <cell r="B1225" t="str">
            <v>TUMOR MALIGNO DEL EPIDIDIMO</v>
          </cell>
          <cell r="C1225" t="str">
            <v>046</v>
          </cell>
        </row>
        <row r="1226">
          <cell r="A1226" t="str">
            <v>C631</v>
          </cell>
          <cell r="B1226" t="str">
            <v>TUMOR MALIGNO DEL CORDON ESPERMATICO</v>
          </cell>
          <cell r="C1226" t="str">
            <v>046</v>
          </cell>
        </row>
        <row r="1227">
          <cell r="A1227" t="str">
            <v>C632</v>
          </cell>
          <cell r="B1227" t="str">
            <v>TUMOR MALIGNO DEL ESCROTO</v>
          </cell>
          <cell r="C1227" t="str">
            <v>046</v>
          </cell>
        </row>
        <row r="1228">
          <cell r="A1228" t="str">
            <v>C637</v>
          </cell>
          <cell r="B1228" t="str">
            <v>TUMOR MALIG. DE OTRAS PARTES ESPEC. DE LOS ORG. GENITALES MASCULINOS</v>
          </cell>
          <cell r="C1228" t="str">
            <v>046</v>
          </cell>
        </row>
        <row r="1229">
          <cell r="A1229" t="str">
            <v>C638</v>
          </cell>
          <cell r="B1229" t="str">
            <v>LESION DE SITIOS CONTIGUOS DE LOS ORGANOS GENITALES MASCULINOS</v>
          </cell>
          <cell r="C1229" t="str">
            <v>046</v>
          </cell>
        </row>
        <row r="1230">
          <cell r="A1230" t="str">
            <v>C639</v>
          </cell>
          <cell r="B1230" t="str">
            <v>TUMOR MALIGNO DE ORG. GENITAL MASCULINO, NO ESPECIFICADA</v>
          </cell>
          <cell r="C1230" t="str">
            <v>046</v>
          </cell>
        </row>
        <row r="1231">
          <cell r="A1231" t="str">
            <v>C64X</v>
          </cell>
          <cell r="B1231" t="str">
            <v>TUMOR MALIGNO DEL RIÑON, EXCEPTO DE LA PELVIS RENAL</v>
          </cell>
          <cell r="C1231" t="str">
            <v>046</v>
          </cell>
        </row>
        <row r="1232">
          <cell r="A1232" t="str">
            <v>C65X</v>
          </cell>
          <cell r="B1232" t="str">
            <v>TUMOR MALIGNO DE LA PELVIS RENAL</v>
          </cell>
          <cell r="C1232" t="str">
            <v>046</v>
          </cell>
        </row>
        <row r="1233">
          <cell r="A1233" t="str">
            <v>C66X</v>
          </cell>
          <cell r="B1233" t="str">
            <v>TUMOR MALIGNO DEL URETER</v>
          </cell>
          <cell r="C1233" t="str">
            <v>046</v>
          </cell>
        </row>
        <row r="1234">
          <cell r="A1234" t="str">
            <v>C67X</v>
          </cell>
          <cell r="B1234" t="str">
            <v>TUMOR MALIGNO DE LA VEJIGA URINARIA</v>
          </cell>
          <cell r="C1234" t="str">
            <v>041</v>
          </cell>
        </row>
        <row r="1235">
          <cell r="A1235" t="str">
            <v>C670</v>
          </cell>
          <cell r="B1235" t="str">
            <v>TUMOR MALIGNO DEL TRIGONO VESICAL</v>
          </cell>
          <cell r="C1235" t="str">
            <v>041</v>
          </cell>
        </row>
        <row r="1236">
          <cell r="A1236" t="str">
            <v>C671</v>
          </cell>
          <cell r="B1236" t="str">
            <v>TUMOR MALIGNO DE LA CUPULA VESICAL</v>
          </cell>
          <cell r="C1236" t="str">
            <v>041</v>
          </cell>
        </row>
        <row r="1237">
          <cell r="A1237" t="str">
            <v>C672</v>
          </cell>
          <cell r="B1237" t="str">
            <v>TUMOR MALIGNO DE LA PARED LATERAL DE LA VEJIGA</v>
          </cell>
          <cell r="C1237" t="str">
            <v>041</v>
          </cell>
        </row>
        <row r="1238">
          <cell r="A1238" t="str">
            <v>C673</v>
          </cell>
          <cell r="B1238" t="str">
            <v>TUMOR MALIGNO DE LA PARED ANTERIOR DE LA VEJIGA</v>
          </cell>
          <cell r="C1238" t="str">
            <v>041</v>
          </cell>
        </row>
        <row r="1239">
          <cell r="A1239" t="str">
            <v>C674</v>
          </cell>
          <cell r="B1239" t="str">
            <v>TUMOR MALIGNO DE LA PARED POSTERIOR DE LA VEJIGA</v>
          </cell>
          <cell r="C1239" t="str">
            <v>041</v>
          </cell>
        </row>
        <row r="1240">
          <cell r="A1240" t="str">
            <v>C675</v>
          </cell>
          <cell r="B1240" t="str">
            <v>TUMOR MALIGNO DEL CUELLO DE LA VEJIGA</v>
          </cell>
          <cell r="C1240" t="str">
            <v>041</v>
          </cell>
        </row>
        <row r="1241">
          <cell r="A1241" t="str">
            <v>C676</v>
          </cell>
          <cell r="B1241" t="str">
            <v>TUMOR MALIGNO DEL ORIFICIO URETERAL</v>
          </cell>
          <cell r="C1241" t="str">
            <v>041</v>
          </cell>
        </row>
        <row r="1242">
          <cell r="A1242" t="str">
            <v>C677</v>
          </cell>
          <cell r="B1242" t="str">
            <v>TUMOR MALIGNO DEL URACO</v>
          </cell>
          <cell r="C1242" t="str">
            <v>041</v>
          </cell>
        </row>
        <row r="1243">
          <cell r="A1243" t="str">
            <v>C678</v>
          </cell>
          <cell r="B1243" t="str">
            <v>LESION DE SITIOS CONTIGUOS DE LA VEJIGA</v>
          </cell>
          <cell r="C1243" t="str">
            <v>041</v>
          </cell>
        </row>
        <row r="1244">
          <cell r="A1244" t="str">
            <v>C679</v>
          </cell>
          <cell r="B1244" t="str">
            <v>TUMOR MALIGNO DE LA VEJIGA URINARIA, PARTE NO ESPECIFICADA</v>
          </cell>
          <cell r="C1244" t="str">
            <v>041</v>
          </cell>
        </row>
        <row r="1245">
          <cell r="A1245" t="str">
            <v>C68</v>
          </cell>
          <cell r="B1245" t="str">
            <v>TUMOR MALIGNO DE OTROS ORGANOS URINARIOS Y DE LOS NO ESPECIFICADOS</v>
          </cell>
          <cell r="C1245" t="str">
            <v>046</v>
          </cell>
        </row>
        <row r="1246">
          <cell r="A1246" t="str">
            <v>C680</v>
          </cell>
          <cell r="B1246" t="str">
            <v>TUMOR MALIGNO DE LA URETRA</v>
          </cell>
          <cell r="C1246" t="str">
            <v>046</v>
          </cell>
        </row>
        <row r="1247">
          <cell r="A1247" t="str">
            <v>C681</v>
          </cell>
          <cell r="B1247" t="str">
            <v>TUMOR MALIGNO DE LAS GLANDULAS PARAURETRALES</v>
          </cell>
          <cell r="C1247" t="str">
            <v>046</v>
          </cell>
        </row>
        <row r="1248">
          <cell r="A1248" t="str">
            <v>C688</v>
          </cell>
          <cell r="B1248" t="str">
            <v>LESION DE SITIOS CONTIGUOS DE LOS ORGANOS URINARIOS</v>
          </cell>
          <cell r="C1248" t="str">
            <v>046</v>
          </cell>
        </row>
        <row r="1249">
          <cell r="A1249" t="str">
            <v>C689</v>
          </cell>
          <cell r="B1249" t="str">
            <v>TUM0R MALIGNO DE ORGANO URINARIO NO ESPECIFICADO</v>
          </cell>
          <cell r="C1249" t="str">
            <v>046</v>
          </cell>
        </row>
        <row r="1250">
          <cell r="A1250" t="str">
            <v>C69</v>
          </cell>
          <cell r="B1250" t="str">
            <v>TUMOR MALIGNO DEL OJO Y SUS ANEXOS</v>
          </cell>
          <cell r="C1250" t="str">
            <v>046</v>
          </cell>
        </row>
        <row r="1251">
          <cell r="A1251" t="str">
            <v>C690</v>
          </cell>
          <cell r="B1251" t="str">
            <v>TUMOR MALIGNO DE LA CONJUNTIVA</v>
          </cell>
          <cell r="C1251" t="str">
            <v>046</v>
          </cell>
        </row>
        <row r="1252">
          <cell r="A1252" t="str">
            <v>C691</v>
          </cell>
          <cell r="B1252" t="str">
            <v>TUMOR MALIGNO DE LA CORNEA</v>
          </cell>
          <cell r="C1252" t="str">
            <v>046</v>
          </cell>
        </row>
        <row r="1253">
          <cell r="A1253" t="str">
            <v>C692</v>
          </cell>
          <cell r="B1253" t="str">
            <v>TUMOR MALIGNO DE LA RETINA</v>
          </cell>
          <cell r="C1253" t="str">
            <v>046</v>
          </cell>
        </row>
        <row r="1254">
          <cell r="A1254" t="str">
            <v>C693</v>
          </cell>
          <cell r="B1254" t="str">
            <v>TUMOR MALIGNO DE LA COROIDES</v>
          </cell>
          <cell r="C1254" t="str">
            <v>046</v>
          </cell>
        </row>
        <row r="1255">
          <cell r="A1255" t="str">
            <v>C694</v>
          </cell>
          <cell r="B1255" t="str">
            <v>TUMOR MALIGNO DEL CUERPO CILIAR</v>
          </cell>
          <cell r="C1255" t="str">
            <v>046</v>
          </cell>
        </row>
        <row r="1256">
          <cell r="A1256" t="str">
            <v>C695</v>
          </cell>
          <cell r="B1256" t="str">
            <v>TUMOR MALIGNO DE LA GLANDULA Y CONDUCTO LAGRIMALES</v>
          </cell>
          <cell r="C1256" t="str">
            <v>046</v>
          </cell>
        </row>
        <row r="1257">
          <cell r="A1257" t="str">
            <v>C696</v>
          </cell>
          <cell r="B1257" t="str">
            <v>TUMOR MALIGNO DE LA ORBITA</v>
          </cell>
          <cell r="C1257" t="str">
            <v>046</v>
          </cell>
        </row>
        <row r="1258">
          <cell r="A1258" t="str">
            <v>C698</v>
          </cell>
          <cell r="B1258" t="str">
            <v>LESION DE SITIOS CONTIGUOS DEL OJO Y SUS ANEXOS</v>
          </cell>
          <cell r="C1258" t="str">
            <v>046</v>
          </cell>
        </row>
        <row r="1259">
          <cell r="A1259" t="str">
            <v>C699</v>
          </cell>
          <cell r="B1259" t="str">
            <v>TUMOR MALIGNO DEL OJO, PARTE NO ESPECIFICADA</v>
          </cell>
          <cell r="C1259" t="str">
            <v>046</v>
          </cell>
        </row>
        <row r="1260">
          <cell r="A1260" t="str">
            <v>C70</v>
          </cell>
          <cell r="B1260" t="str">
            <v>TUMOR MALIGNO DE LAS MENINGES</v>
          </cell>
          <cell r="C1260" t="str">
            <v>042</v>
          </cell>
        </row>
        <row r="1261">
          <cell r="A1261" t="str">
            <v>C700</v>
          </cell>
          <cell r="B1261" t="str">
            <v>TUMOR MALIGNO DE LAS MENINGES CEREBRALES</v>
          </cell>
          <cell r="C1261" t="str">
            <v>042</v>
          </cell>
        </row>
        <row r="1262">
          <cell r="A1262" t="str">
            <v>C701</v>
          </cell>
          <cell r="B1262" t="str">
            <v>TUMOR MALIGNO DE LAS MENINGES RAQUIDEAS</v>
          </cell>
          <cell r="C1262" t="str">
            <v>042</v>
          </cell>
        </row>
        <row r="1263">
          <cell r="A1263" t="str">
            <v>C709</v>
          </cell>
          <cell r="B1263" t="str">
            <v>TUMOR MALIGNO DE LAS MENINGES, PARTE NO ESPECIFICADA</v>
          </cell>
          <cell r="C1263" t="str">
            <v>042</v>
          </cell>
        </row>
        <row r="1264">
          <cell r="A1264" t="str">
            <v>C71</v>
          </cell>
          <cell r="B1264" t="str">
            <v>TUMOR MALIGNO DEL ENCEFALO</v>
          </cell>
          <cell r="C1264" t="str">
            <v>042</v>
          </cell>
        </row>
        <row r="1265">
          <cell r="A1265" t="str">
            <v>C710</v>
          </cell>
          <cell r="B1265" t="str">
            <v>TUMOR MALIGNO DEL CEREBRO, EXCEPTO LOBULOS Y VENTRICULOS</v>
          </cell>
          <cell r="C1265" t="str">
            <v>042</v>
          </cell>
        </row>
        <row r="1266">
          <cell r="A1266" t="str">
            <v>C711</v>
          </cell>
          <cell r="B1266" t="str">
            <v>TUMOR MALIGNO DEL LOBULO FRONTAL</v>
          </cell>
          <cell r="C1266" t="str">
            <v>042</v>
          </cell>
        </row>
        <row r="1267">
          <cell r="A1267" t="str">
            <v>C712</v>
          </cell>
          <cell r="B1267" t="str">
            <v>TUMOR MALIGNO DEL LOBULO TEMPORAL</v>
          </cell>
          <cell r="C1267" t="str">
            <v>042</v>
          </cell>
        </row>
        <row r="1268">
          <cell r="A1268" t="str">
            <v>C713</v>
          </cell>
          <cell r="B1268" t="str">
            <v>TUMOR MALIGNO DEL LOBULO PARIETAL</v>
          </cell>
          <cell r="C1268" t="str">
            <v>042</v>
          </cell>
        </row>
        <row r="1269">
          <cell r="A1269" t="str">
            <v>C714</v>
          </cell>
          <cell r="B1269" t="str">
            <v>TUMOR MALIGNO DEL LOBULO OCCIPITAL</v>
          </cell>
          <cell r="C1269" t="str">
            <v>042</v>
          </cell>
        </row>
        <row r="1270">
          <cell r="A1270" t="str">
            <v>C715</v>
          </cell>
          <cell r="B1270" t="str">
            <v>TUMOR MALIGNO DEL VENTRICULO CEREBRAL</v>
          </cell>
          <cell r="C1270" t="str">
            <v>042</v>
          </cell>
        </row>
        <row r="1271">
          <cell r="A1271" t="str">
            <v>C716</v>
          </cell>
          <cell r="B1271" t="str">
            <v>TUMOR MALIGNO DEL CEREBELO</v>
          </cell>
          <cell r="C1271" t="str">
            <v>042</v>
          </cell>
        </row>
        <row r="1272">
          <cell r="A1272" t="str">
            <v>C717</v>
          </cell>
          <cell r="B1272" t="str">
            <v>TUMOR MALIGNO DEL PEDUNCULO CEREBRAL</v>
          </cell>
          <cell r="C1272" t="str">
            <v>042</v>
          </cell>
        </row>
        <row r="1273">
          <cell r="A1273" t="str">
            <v>C718</v>
          </cell>
          <cell r="B1273" t="str">
            <v>LESION DE SITIOS CONTIGUOS DEL ENCEFALO</v>
          </cell>
          <cell r="C1273" t="str">
            <v>042</v>
          </cell>
        </row>
        <row r="1274">
          <cell r="A1274" t="str">
            <v>C719</v>
          </cell>
          <cell r="B1274" t="str">
            <v>TUMOR MALIGNO DEL ENCEFALO, PARTE NO ESPECIFICADA</v>
          </cell>
          <cell r="C1274" t="str">
            <v>042</v>
          </cell>
        </row>
        <row r="1275">
          <cell r="A1275" t="str">
            <v>C72</v>
          </cell>
          <cell r="B1275" t="str">
            <v>TUMOR MALIG. DE LA MEDULA ESPINAL, DE LOS NERV.CRANEALES Y DE OTRAS</v>
          </cell>
          <cell r="C1275" t="str">
            <v>042</v>
          </cell>
        </row>
        <row r="1276">
          <cell r="A1276" t="str">
            <v>C720</v>
          </cell>
          <cell r="B1276" t="str">
            <v>TUMOR MALIGNO DE LA MEDULA ESPINAL</v>
          </cell>
          <cell r="C1276" t="str">
            <v>042</v>
          </cell>
        </row>
        <row r="1277">
          <cell r="A1277" t="str">
            <v>C721</v>
          </cell>
          <cell r="B1277" t="str">
            <v>TUMOR MALIGNO DE LA COLA DE CABALLO</v>
          </cell>
          <cell r="C1277" t="str">
            <v>042</v>
          </cell>
        </row>
        <row r="1278">
          <cell r="A1278" t="str">
            <v>C722</v>
          </cell>
          <cell r="B1278" t="str">
            <v>TUMOR MALIGNO DEL NERVIO OLFATORIO</v>
          </cell>
          <cell r="C1278" t="str">
            <v>042</v>
          </cell>
        </row>
        <row r="1279">
          <cell r="A1279" t="str">
            <v>C723</v>
          </cell>
          <cell r="B1279" t="str">
            <v>TUMOR MALIGNO DEL NERVIO OPTICO</v>
          </cell>
          <cell r="C1279" t="str">
            <v>042</v>
          </cell>
        </row>
        <row r="1280">
          <cell r="A1280" t="str">
            <v>C724</v>
          </cell>
          <cell r="B1280" t="str">
            <v>TUMOR MALIGNO DEL NERVIO ACUSTICO</v>
          </cell>
          <cell r="C1280" t="str">
            <v>042</v>
          </cell>
        </row>
        <row r="1281">
          <cell r="A1281" t="str">
            <v>C725</v>
          </cell>
          <cell r="B1281" t="str">
            <v>TUMOR MALIGNO DE OTROS NERVIOS CRANEALES Y LOS NO ESPECIFICADOS</v>
          </cell>
          <cell r="C1281" t="str">
            <v>042</v>
          </cell>
        </row>
        <row r="1282">
          <cell r="A1282" t="str">
            <v>C728</v>
          </cell>
          <cell r="B1282" t="str">
            <v>LESION DE OTROS SITIOS CONTIGUOS DEL ENCEFALO Y OTRAS PARTES DEL SIS.</v>
          </cell>
          <cell r="C1282" t="str">
            <v>042</v>
          </cell>
        </row>
        <row r="1283">
          <cell r="A1283" t="str">
            <v>C729</v>
          </cell>
          <cell r="B1283" t="str">
            <v>TUMOR MALIGNO DEL SISTEMA NERVIOSO CENTRAL, SIN OTRA ESPECIFICACION</v>
          </cell>
          <cell r="C1283" t="str">
            <v>042</v>
          </cell>
        </row>
        <row r="1284">
          <cell r="A1284" t="str">
            <v>C73</v>
          </cell>
          <cell r="B1284" t="str">
            <v>TUMOR MALIGNO DE LA GLANDULA TIROIDES</v>
          </cell>
          <cell r="C1284" t="str">
            <v>046</v>
          </cell>
        </row>
        <row r="1285">
          <cell r="A1285" t="str">
            <v>C74</v>
          </cell>
          <cell r="B1285" t="str">
            <v>TUMOR MALIGNO DE LA GLANDULA SUPRARRENAL</v>
          </cell>
          <cell r="C1285" t="str">
            <v>046</v>
          </cell>
        </row>
        <row r="1286">
          <cell r="A1286" t="str">
            <v>C740</v>
          </cell>
          <cell r="B1286" t="str">
            <v>TUMOR MALIGNO DE LA CORTEZA DE LA GLANDULA SUPRARRENAL</v>
          </cell>
          <cell r="C1286" t="str">
            <v>046</v>
          </cell>
        </row>
        <row r="1287">
          <cell r="A1287" t="str">
            <v>C741</v>
          </cell>
          <cell r="B1287" t="str">
            <v>TUMOR MALIGNO DE LA MEDULA DE LA GLANDULA SUPRARRENAL</v>
          </cell>
          <cell r="C1287" t="str">
            <v>046</v>
          </cell>
        </row>
        <row r="1288">
          <cell r="A1288" t="str">
            <v>C749</v>
          </cell>
          <cell r="B1288" t="str">
            <v>TUMOR MALIGNO DE LA GLANDULA SUPRARRENAL, PARTE NO ESPECIFICADA</v>
          </cell>
          <cell r="C1288" t="str">
            <v>046</v>
          </cell>
        </row>
        <row r="1289">
          <cell r="A1289" t="str">
            <v>C75</v>
          </cell>
          <cell r="B1289" t="str">
            <v>TUMOR MALIG. DE OTRAS GLANDULAS ENDOCRINAS Y DE ESTRUCTURA AFINES</v>
          </cell>
          <cell r="C1289" t="str">
            <v>046</v>
          </cell>
        </row>
        <row r="1290">
          <cell r="A1290" t="str">
            <v>C750</v>
          </cell>
          <cell r="B1290" t="str">
            <v>TUMOR MALIGNO DE LA GLANDULA PARATIROIDES</v>
          </cell>
          <cell r="C1290" t="str">
            <v>046</v>
          </cell>
        </row>
        <row r="1291">
          <cell r="A1291" t="str">
            <v>C751</v>
          </cell>
          <cell r="B1291" t="str">
            <v>TUMOR MALIGNO DE LA HIPOFISIS</v>
          </cell>
          <cell r="C1291" t="str">
            <v>046</v>
          </cell>
        </row>
        <row r="1292">
          <cell r="A1292" t="str">
            <v>C752</v>
          </cell>
          <cell r="B1292" t="str">
            <v>TUMOR MALIGNO DEL CONDUCTO CRANEOFARINGEO</v>
          </cell>
          <cell r="C1292" t="str">
            <v>046</v>
          </cell>
        </row>
        <row r="1293">
          <cell r="A1293" t="str">
            <v>C753</v>
          </cell>
          <cell r="B1293" t="str">
            <v>TUMOR MALIGNO DE LA GLANDULA PINEAL</v>
          </cell>
          <cell r="C1293" t="str">
            <v>046</v>
          </cell>
        </row>
        <row r="1294">
          <cell r="A1294" t="str">
            <v>C754</v>
          </cell>
          <cell r="B1294" t="str">
            <v>TUMOR MALIGNO DEL CUERPO CAROTIDEO</v>
          </cell>
          <cell r="C1294" t="str">
            <v>046</v>
          </cell>
        </row>
        <row r="1295">
          <cell r="A1295" t="str">
            <v>C755</v>
          </cell>
          <cell r="B1295" t="str">
            <v>TUMOR MALIGNO DEL CUERPO AORTICO Y OTROS CUERPOS CROMAFINES</v>
          </cell>
          <cell r="C1295" t="str">
            <v>046</v>
          </cell>
        </row>
        <row r="1296">
          <cell r="A1296" t="str">
            <v>C758</v>
          </cell>
          <cell r="B1296" t="str">
            <v>TUMOR MALIGNO PLURIGLANDULAR, NO ESPECIFICADO</v>
          </cell>
          <cell r="C1296" t="str">
            <v>046</v>
          </cell>
        </row>
        <row r="1297">
          <cell r="A1297" t="str">
            <v>C759</v>
          </cell>
          <cell r="B1297" t="str">
            <v>TUMOR MALIGNO DE GLANDULA ENDOCRINA NO ESPECIFICADA</v>
          </cell>
          <cell r="C1297" t="str">
            <v>046</v>
          </cell>
        </row>
        <row r="1298">
          <cell r="A1298" t="str">
            <v>C76</v>
          </cell>
          <cell r="B1298" t="str">
            <v>TUMOR MALIGNO DE OTROS SITIOS Y DE SITIOS MAL DEFINIDOS</v>
          </cell>
          <cell r="C1298" t="str">
            <v>046</v>
          </cell>
        </row>
        <row r="1299">
          <cell r="A1299" t="str">
            <v>C760</v>
          </cell>
          <cell r="B1299" t="str">
            <v>TUMOR MALIGNO DE LA CABEZA, CARA Y CUELLO</v>
          </cell>
          <cell r="C1299" t="str">
            <v>046</v>
          </cell>
        </row>
        <row r="1300">
          <cell r="A1300" t="str">
            <v>C761</v>
          </cell>
          <cell r="B1300" t="str">
            <v>TUMOR MALIGNO DEL TORAX</v>
          </cell>
          <cell r="C1300" t="str">
            <v>046</v>
          </cell>
        </row>
        <row r="1301">
          <cell r="A1301" t="str">
            <v>C762</v>
          </cell>
          <cell r="B1301" t="str">
            <v>TUMOR MALIGNO DEL ABDOMEN</v>
          </cell>
          <cell r="C1301" t="str">
            <v>046</v>
          </cell>
        </row>
        <row r="1302">
          <cell r="A1302" t="str">
            <v>C763</v>
          </cell>
          <cell r="B1302" t="str">
            <v>TUMOR MALIGNO DE LA PELVIS</v>
          </cell>
          <cell r="C1302" t="str">
            <v>046</v>
          </cell>
        </row>
        <row r="1303">
          <cell r="A1303" t="str">
            <v>C764</v>
          </cell>
          <cell r="B1303" t="str">
            <v>TUMOR MALIGNO DEL MIENBRO SUPERIOR</v>
          </cell>
          <cell r="C1303" t="str">
            <v>046</v>
          </cell>
        </row>
        <row r="1304">
          <cell r="A1304" t="str">
            <v>C765</v>
          </cell>
          <cell r="B1304" t="str">
            <v>TUMOR MALIGNO DEL MIEMBRO INFERIOR</v>
          </cell>
          <cell r="C1304" t="str">
            <v>046</v>
          </cell>
        </row>
        <row r="1305">
          <cell r="A1305" t="str">
            <v>C767</v>
          </cell>
          <cell r="B1305" t="str">
            <v>TUMOR MALIGNO DE OTROS SITIOS MAL DEFINIDOS</v>
          </cell>
          <cell r="C1305" t="str">
            <v>046</v>
          </cell>
        </row>
        <row r="1306">
          <cell r="A1306" t="str">
            <v>C768</v>
          </cell>
          <cell r="B1306" t="str">
            <v>LESION DE SITIOS CONTIGUOS MAL DEFINIDOS</v>
          </cell>
          <cell r="C1306" t="str">
            <v>046</v>
          </cell>
        </row>
        <row r="1307">
          <cell r="A1307" t="str">
            <v>C77</v>
          </cell>
          <cell r="B1307" t="str">
            <v>TUMOR MALIGNO SECUNDARIO Y EL NO ESPECIFICADODE LOS GANG. LINFATICOS</v>
          </cell>
          <cell r="C1307" t="str">
            <v>046</v>
          </cell>
        </row>
        <row r="1308">
          <cell r="A1308" t="str">
            <v>C770</v>
          </cell>
          <cell r="B1308" t="str">
            <v>TUMOR MALIGNO DE LOS GANGLIOS LINFATICOS DE LA CABEZA, CARA Y CUELLO</v>
          </cell>
          <cell r="C1308" t="str">
            <v>046</v>
          </cell>
        </row>
        <row r="1309">
          <cell r="A1309" t="str">
            <v>C771</v>
          </cell>
          <cell r="B1309" t="str">
            <v>TUMOR MALIGNO DE LOS GANGLIOS LINFATICOS INTRATORACICOS</v>
          </cell>
          <cell r="C1309" t="str">
            <v>046</v>
          </cell>
        </row>
        <row r="1310">
          <cell r="A1310" t="str">
            <v>C772</v>
          </cell>
          <cell r="B1310" t="str">
            <v>TUMOR MALIGNO DE LOS GANGLIOS LINFATICOS INTRAABDOMINALES</v>
          </cell>
          <cell r="C1310" t="str">
            <v>046</v>
          </cell>
        </row>
        <row r="1311">
          <cell r="A1311" t="str">
            <v>C773</v>
          </cell>
          <cell r="B1311" t="str">
            <v>TUMOR MALIG. DE LOS GANGL. LINFAT. DE LA AXILA Y DEL MIENBRO SUPERIOR</v>
          </cell>
          <cell r="C1311" t="str">
            <v>046</v>
          </cell>
        </row>
        <row r="1312">
          <cell r="A1312" t="str">
            <v>C774</v>
          </cell>
          <cell r="B1312" t="str">
            <v>TUMOR MALIG. DE LOS GANGL. LINF. DE LA REGION INGUINAL Y DEL MIENB.IMF</v>
          </cell>
          <cell r="C1312" t="str">
            <v>046</v>
          </cell>
        </row>
        <row r="1313">
          <cell r="A1313" t="str">
            <v>C775</v>
          </cell>
          <cell r="B1313" t="str">
            <v>TUMOR MALIGNO DE LOS GANGLIOS LINFATICOS DE LA PELVIS</v>
          </cell>
          <cell r="C1313" t="str">
            <v>046</v>
          </cell>
        </row>
        <row r="1314">
          <cell r="A1314" t="str">
            <v>C778</v>
          </cell>
          <cell r="B1314" t="str">
            <v>TUMOR MALIG.DE LOS GANGLIOS LINFATICOS DE REGIONES MULTIPLES</v>
          </cell>
          <cell r="C1314" t="str">
            <v>046</v>
          </cell>
        </row>
        <row r="1315">
          <cell r="A1315" t="str">
            <v>C779</v>
          </cell>
          <cell r="B1315" t="str">
            <v>TUMOR MALIGNO DEL GANGLIO LINFATICO, SITIO NO ESPECIFICADO</v>
          </cell>
          <cell r="C1315" t="str">
            <v>046</v>
          </cell>
        </row>
        <row r="1316">
          <cell r="A1316" t="str">
            <v>C78</v>
          </cell>
          <cell r="B1316" t="str">
            <v>TUMOR MALIGNO SUCUNDARIO DE LOS ORGANOS RESPIRATORIOS Y DEGESTIVO</v>
          </cell>
          <cell r="C1316" t="str">
            <v>046</v>
          </cell>
        </row>
        <row r="1317">
          <cell r="A1317" t="str">
            <v>C780</v>
          </cell>
          <cell r="B1317" t="str">
            <v>TUMOR MAKIGNO SECUNDARIO DEL PULMON</v>
          </cell>
          <cell r="C1317" t="str">
            <v>046</v>
          </cell>
        </row>
        <row r="1318">
          <cell r="A1318" t="str">
            <v>C781</v>
          </cell>
          <cell r="B1318" t="str">
            <v>TUMOR MALIGNO SECUNDARIO DEL MEDIASTINO</v>
          </cell>
          <cell r="C1318" t="str">
            <v>046</v>
          </cell>
        </row>
        <row r="1319">
          <cell r="A1319" t="str">
            <v>C782</v>
          </cell>
          <cell r="B1319" t="str">
            <v>TUMOR MALIGNO SECUNDARIO DE LA PLEURA</v>
          </cell>
          <cell r="C1319" t="str">
            <v>046</v>
          </cell>
        </row>
        <row r="1320">
          <cell r="A1320" t="str">
            <v>C783</v>
          </cell>
          <cell r="B1320" t="str">
            <v>TUMOR MALIGNO SECUNDARIO DE OTROS ORG. RESPIRAT. Y DE LOS NO ESPECIF.</v>
          </cell>
          <cell r="C1320" t="str">
            <v>046</v>
          </cell>
        </row>
        <row r="1321">
          <cell r="A1321" t="str">
            <v>C784</v>
          </cell>
          <cell r="B1321" t="str">
            <v>TUMOR MALIGNO SECUNDARIO DEL INTESTINO DELGADO</v>
          </cell>
          <cell r="C1321" t="str">
            <v>046</v>
          </cell>
        </row>
        <row r="1322">
          <cell r="A1322" t="str">
            <v>C785</v>
          </cell>
          <cell r="B1322" t="str">
            <v>TUMOR MALIGNO SECUNDARIO DEL INTESTINO GRUESO Y DEL RECTO</v>
          </cell>
          <cell r="C1322" t="str">
            <v>046</v>
          </cell>
        </row>
        <row r="1323">
          <cell r="A1323" t="str">
            <v>C786</v>
          </cell>
          <cell r="B1323" t="str">
            <v>TUMOR MALIGNO SECUNDARIO DEL PERITONEO Y DEL RETROPERITONEO</v>
          </cell>
          <cell r="C1323" t="str">
            <v>046</v>
          </cell>
        </row>
        <row r="1324">
          <cell r="A1324" t="str">
            <v>C787</v>
          </cell>
          <cell r="B1324" t="str">
            <v>TUMOR MALIGNO SECUNDARIO DEL HIGADO</v>
          </cell>
          <cell r="C1324" t="str">
            <v>046</v>
          </cell>
        </row>
        <row r="1325">
          <cell r="A1325" t="str">
            <v>C788</v>
          </cell>
          <cell r="B1325" t="str">
            <v>TUMOR MALIG. SECUND. DE OTROS ORG. DIGEST. Y DE LOS NO ESPECIFICADOS</v>
          </cell>
          <cell r="C1325" t="str">
            <v>046</v>
          </cell>
        </row>
        <row r="1326">
          <cell r="A1326" t="str">
            <v>C79</v>
          </cell>
          <cell r="B1326" t="str">
            <v>TUMOR MALIGNO SECUNDARIO DE OTROS SITIOS</v>
          </cell>
          <cell r="C1326" t="str">
            <v>046</v>
          </cell>
        </row>
        <row r="1327">
          <cell r="A1327" t="str">
            <v>C790</v>
          </cell>
          <cell r="B1327" t="str">
            <v>TUMOR MALIGNO SECUNDARIO DEL RIÑON Y DE LA PELVIS RENAL</v>
          </cell>
          <cell r="C1327" t="str">
            <v>046</v>
          </cell>
        </row>
        <row r="1328">
          <cell r="A1328" t="str">
            <v>C791</v>
          </cell>
          <cell r="B1328" t="str">
            <v>TUMOR MALIG. SECUN. DE LA VEJIGA, Y DE OTROS ORG. Y LOS NO ESPECIF.</v>
          </cell>
          <cell r="C1328" t="str">
            <v>046</v>
          </cell>
        </row>
        <row r="1329">
          <cell r="A1329" t="str">
            <v>C792</v>
          </cell>
          <cell r="B1329" t="str">
            <v>TUMOR MALIGNO SECUNDARIO DE LA PIEL</v>
          </cell>
          <cell r="C1329" t="str">
            <v>046</v>
          </cell>
        </row>
        <row r="1330">
          <cell r="A1330" t="str">
            <v>C793</v>
          </cell>
          <cell r="B1330" t="str">
            <v>TUMOR MALIGNO SECUNDARIO DEL ENCEFALO Y DE LAS MANINGES CEREBRALES</v>
          </cell>
          <cell r="C1330" t="str">
            <v>046</v>
          </cell>
        </row>
        <row r="1331">
          <cell r="A1331" t="str">
            <v>C794</v>
          </cell>
          <cell r="B1331" t="str">
            <v>TUMOR MALIG. SECUN. DE OTRAS PARTES DEL SIST. NERV. Y DE LAS NO ESPEC.</v>
          </cell>
          <cell r="C1331" t="str">
            <v>046</v>
          </cell>
        </row>
        <row r="1332">
          <cell r="A1332" t="str">
            <v>C795</v>
          </cell>
          <cell r="B1332" t="str">
            <v>TUMOR MALIGNO SECUNDARIO DE LOS HUESOS Y DE LA MEDULA OSEA</v>
          </cell>
          <cell r="C1332" t="str">
            <v>046</v>
          </cell>
        </row>
        <row r="1333">
          <cell r="A1333" t="str">
            <v>C796</v>
          </cell>
          <cell r="B1333" t="str">
            <v>TUMOR MALIGNO SECUNDARIO DEL OVARIO</v>
          </cell>
          <cell r="C1333" t="str">
            <v>046</v>
          </cell>
        </row>
        <row r="1334">
          <cell r="A1334" t="str">
            <v>C797</v>
          </cell>
          <cell r="B1334" t="str">
            <v>TUMOR MALIGNO SECUNDARIO DE LA GLANDULA SUPRARRENAL</v>
          </cell>
          <cell r="C1334" t="str">
            <v>046</v>
          </cell>
        </row>
        <row r="1335">
          <cell r="A1335" t="str">
            <v>C798</v>
          </cell>
          <cell r="B1335" t="str">
            <v>TUMOR MALIGNO SECUNDARIO DE OTROS SITIOS ESPECIFICADOS</v>
          </cell>
          <cell r="C1335" t="str">
            <v>046</v>
          </cell>
        </row>
        <row r="1336">
          <cell r="A1336" t="str">
            <v>C80X</v>
          </cell>
          <cell r="B1336" t="str">
            <v>TUMOR MALIGNO DE SITIOS NO ESPECIFICADOS</v>
          </cell>
          <cell r="C1336" t="str">
            <v>046</v>
          </cell>
        </row>
        <row r="1337">
          <cell r="A1337" t="str">
            <v>C81</v>
          </cell>
          <cell r="B1337" t="str">
            <v>ENFERMEDAD DE HODKIN</v>
          </cell>
          <cell r="C1337" t="str">
            <v>046</v>
          </cell>
        </row>
        <row r="1338">
          <cell r="A1338" t="str">
            <v>C810</v>
          </cell>
          <cell r="B1338" t="str">
            <v>ENFERMEDAD DE HODKIN CON PREDOMINIO LINFOCITICO</v>
          </cell>
          <cell r="C1338" t="str">
            <v>046</v>
          </cell>
        </row>
        <row r="1339">
          <cell r="A1339" t="str">
            <v>C811</v>
          </cell>
          <cell r="B1339" t="str">
            <v>ENFERMEDAD DE HODKIN CON ESCLEROSIS NODULAR</v>
          </cell>
          <cell r="C1339" t="str">
            <v>046</v>
          </cell>
        </row>
        <row r="1340">
          <cell r="A1340" t="str">
            <v>C812</v>
          </cell>
          <cell r="B1340" t="str">
            <v>ENFERMEDAD DE HODKIN CON CELULARIDAD MIXTA</v>
          </cell>
          <cell r="C1340" t="str">
            <v>046</v>
          </cell>
        </row>
        <row r="1341">
          <cell r="A1341" t="str">
            <v>C813</v>
          </cell>
          <cell r="B1341" t="str">
            <v>ENFERMEDAD DE HODKIN CON DEPLECION LINFOCITICA</v>
          </cell>
          <cell r="C1341" t="str">
            <v>046</v>
          </cell>
        </row>
        <row r="1342">
          <cell r="A1342" t="str">
            <v>C817</v>
          </cell>
          <cell r="B1342" t="str">
            <v>OTROS TIPOS DE ENFERMEDAD DE HODKIN</v>
          </cell>
          <cell r="C1342" t="str">
            <v>046</v>
          </cell>
        </row>
        <row r="1343">
          <cell r="A1343" t="str">
            <v>C819</v>
          </cell>
          <cell r="B1343" t="str">
            <v>ENFERMEDAD DE HODKIN, NO ESPECIFICADA</v>
          </cell>
          <cell r="C1343" t="str">
            <v>046</v>
          </cell>
        </row>
        <row r="1344">
          <cell r="A1344" t="str">
            <v>C82</v>
          </cell>
          <cell r="B1344" t="str">
            <v>LINFOMA NO DE HODKIN (NODULAR)</v>
          </cell>
          <cell r="C1344" t="str">
            <v>043</v>
          </cell>
        </row>
        <row r="1345">
          <cell r="A1345" t="str">
            <v>C820</v>
          </cell>
          <cell r="B1345" t="str">
            <v>LINFOMA NO DE HODKIN DE CELULAS PEQUEÑAS HENDIDAS, FOLICULAR</v>
          </cell>
          <cell r="C1345" t="str">
            <v>043</v>
          </cell>
        </row>
        <row r="1346">
          <cell r="A1346" t="str">
            <v>C821</v>
          </cell>
          <cell r="B1346" t="str">
            <v>LINFOMA NO DE HODKIN MIXTO, DE PEQ. CELULAS HEND. Y DE GRANDES CELUL.</v>
          </cell>
          <cell r="C1346" t="str">
            <v>043</v>
          </cell>
        </row>
        <row r="1347">
          <cell r="A1347" t="str">
            <v>C822</v>
          </cell>
          <cell r="B1347" t="str">
            <v>LINFOMA NO DE HODKIN DE CELULAS GRANDES, FOLICULAR</v>
          </cell>
          <cell r="C1347" t="str">
            <v>043</v>
          </cell>
        </row>
        <row r="1348">
          <cell r="A1348" t="str">
            <v>C827</v>
          </cell>
          <cell r="B1348" t="str">
            <v>OTROS TIPOS ESPECIFICADOS DE LINFOMA NO DE HODKIN FOLICULAR</v>
          </cell>
          <cell r="C1348" t="str">
            <v>043</v>
          </cell>
        </row>
        <row r="1349">
          <cell r="A1349" t="str">
            <v>C829</v>
          </cell>
          <cell r="B1349" t="str">
            <v>LINFOMA NO DE HODKIN FOLICULAR, SIN OTRA ESPECIFICACION</v>
          </cell>
          <cell r="C1349" t="str">
            <v>043</v>
          </cell>
        </row>
        <row r="1350">
          <cell r="A1350" t="str">
            <v>C83</v>
          </cell>
          <cell r="B1350" t="str">
            <v>LINFOMA NO  HODKIN DIFUSO</v>
          </cell>
          <cell r="C1350" t="str">
            <v>043</v>
          </cell>
        </row>
        <row r="1351">
          <cell r="A1351" t="str">
            <v>C830</v>
          </cell>
          <cell r="B1351" t="str">
            <v>LINFOMA NO HODKIN DE CELULAS PEQUEÑAS (DIFUSO)</v>
          </cell>
          <cell r="C1351" t="str">
            <v>043</v>
          </cell>
        </row>
        <row r="1352">
          <cell r="A1352" t="str">
            <v>C831</v>
          </cell>
          <cell r="B1352" t="str">
            <v>LINFOMA NO HODKIN DE CELULAS PEQUEÑAS HENDIDAS (DIFUSO)</v>
          </cell>
          <cell r="C1352" t="str">
            <v>043</v>
          </cell>
        </row>
        <row r="1353">
          <cell r="A1353" t="str">
            <v>C832</v>
          </cell>
          <cell r="B1353" t="str">
            <v>LINFOMA NO HODKIN MIXTO, DE CELULAS PEQUEÑAS Y GRANDES (DIFUSO)</v>
          </cell>
          <cell r="C1353" t="str">
            <v>043</v>
          </cell>
        </row>
        <row r="1354">
          <cell r="A1354" t="str">
            <v>C833</v>
          </cell>
          <cell r="B1354" t="str">
            <v>LINFOMA NO HODKIN DE CELULAS GRANDES (DIFUSO)</v>
          </cell>
          <cell r="C1354" t="str">
            <v>043</v>
          </cell>
        </row>
        <row r="1355">
          <cell r="A1355" t="str">
            <v>C834</v>
          </cell>
          <cell r="B1355" t="str">
            <v>LINFOMA NO HODKIN INMUNOBLASTICO (DIFUSO)</v>
          </cell>
          <cell r="C1355" t="str">
            <v>043</v>
          </cell>
        </row>
        <row r="1356">
          <cell r="A1356" t="str">
            <v>C835</v>
          </cell>
          <cell r="B1356" t="str">
            <v>LINFOMA NO HODKIN LINFOBLASTICO (DIFUSO)</v>
          </cell>
          <cell r="C1356" t="str">
            <v>043</v>
          </cell>
        </row>
        <row r="1357">
          <cell r="A1357" t="str">
            <v>C836</v>
          </cell>
          <cell r="B1357" t="str">
            <v>LINFOMA NO HODKIN INDEFERENCIADO (DIFUSO)</v>
          </cell>
          <cell r="C1357" t="str">
            <v>043</v>
          </cell>
        </row>
        <row r="1358">
          <cell r="A1358" t="str">
            <v>C837</v>
          </cell>
          <cell r="B1358" t="str">
            <v>TUMOR DE BURKITT</v>
          </cell>
          <cell r="C1358" t="str">
            <v>043</v>
          </cell>
        </row>
        <row r="1359">
          <cell r="A1359" t="str">
            <v>C838</v>
          </cell>
          <cell r="B1359" t="str">
            <v>OTROS TIPOS ESPECIFICADOS DE LINFOMA NO HODKIN DIFUSO</v>
          </cell>
          <cell r="C1359" t="str">
            <v>043</v>
          </cell>
        </row>
        <row r="1360">
          <cell r="A1360" t="str">
            <v>C839</v>
          </cell>
          <cell r="B1360" t="str">
            <v>LINFOMA NO HODKIN DIFUSO, SIN OTRA ESPECIFICACION</v>
          </cell>
          <cell r="C1360" t="str">
            <v>043</v>
          </cell>
        </row>
        <row r="1361">
          <cell r="A1361" t="str">
            <v>C84</v>
          </cell>
          <cell r="B1361" t="str">
            <v>LINFOMA DE CELULAS T, PERIFERICO Y CUTANEO</v>
          </cell>
          <cell r="C1361" t="str">
            <v>043</v>
          </cell>
        </row>
        <row r="1362">
          <cell r="A1362" t="str">
            <v>C840</v>
          </cell>
          <cell r="B1362" t="str">
            <v>MICOSIS FUNGOIDE</v>
          </cell>
          <cell r="C1362" t="str">
            <v>043</v>
          </cell>
        </row>
        <row r="1363">
          <cell r="A1363" t="str">
            <v>C841</v>
          </cell>
          <cell r="B1363" t="str">
            <v>ENFERMEDAD DE SEZARY</v>
          </cell>
          <cell r="C1363" t="str">
            <v>043</v>
          </cell>
        </row>
        <row r="1364">
          <cell r="A1364" t="str">
            <v>C842</v>
          </cell>
          <cell r="B1364" t="str">
            <v>LINFOMA DE ZONA T</v>
          </cell>
          <cell r="C1364" t="str">
            <v>043</v>
          </cell>
        </row>
        <row r="1365">
          <cell r="A1365" t="str">
            <v>C843</v>
          </cell>
          <cell r="B1365" t="str">
            <v>LINFOMA LINFOEPITELIOIDE</v>
          </cell>
          <cell r="C1365" t="str">
            <v>043</v>
          </cell>
        </row>
        <row r="1366">
          <cell r="A1366" t="str">
            <v>C844</v>
          </cell>
          <cell r="B1366" t="str">
            <v>LINFOMA DE CELULAS T PERIFERICO</v>
          </cell>
          <cell r="C1366" t="str">
            <v>043</v>
          </cell>
        </row>
        <row r="1367">
          <cell r="A1367" t="str">
            <v>C845</v>
          </cell>
          <cell r="B1367" t="str">
            <v>OTROS LINFOMAS DE CELULAS T Y LOS NO ESPECIFICADOS</v>
          </cell>
          <cell r="C1367" t="str">
            <v>043</v>
          </cell>
        </row>
        <row r="1368">
          <cell r="A1368" t="str">
            <v>C85</v>
          </cell>
          <cell r="B1368" t="str">
            <v>LINFOMA NO HODKIN DE OTRO TIPO Y EL NO ESPECIFICADO</v>
          </cell>
          <cell r="C1368" t="str">
            <v>043</v>
          </cell>
        </row>
        <row r="1369">
          <cell r="A1369" t="str">
            <v>C850</v>
          </cell>
          <cell r="B1369" t="str">
            <v>LINFOSARCOMA</v>
          </cell>
          <cell r="C1369" t="str">
            <v>043</v>
          </cell>
        </row>
        <row r="1370">
          <cell r="A1370" t="str">
            <v>C851</v>
          </cell>
          <cell r="B1370" t="str">
            <v>LINFOMA DE CELULAS B, SIN OTRA ESPECIFICACION</v>
          </cell>
          <cell r="C1370" t="str">
            <v>043</v>
          </cell>
        </row>
        <row r="1371">
          <cell r="A1371" t="str">
            <v>C857</v>
          </cell>
          <cell r="B1371" t="str">
            <v>OTROS TIPOS ESPECIFICADOS DE LINFOMA NO HODKIN</v>
          </cell>
          <cell r="C1371" t="str">
            <v>043</v>
          </cell>
        </row>
        <row r="1372">
          <cell r="A1372" t="str">
            <v>C859</v>
          </cell>
          <cell r="B1372" t="str">
            <v>LINFOMA NO HODKIN, NO ESPECIFICADO</v>
          </cell>
          <cell r="C1372" t="str">
            <v>043</v>
          </cell>
        </row>
        <row r="1373">
          <cell r="A1373" t="str">
            <v>C88</v>
          </cell>
          <cell r="B1373" t="str">
            <v>ENFERMEDADES INMUNOPROLIFERATIVAS MALIGNAS</v>
          </cell>
          <cell r="C1373" t="str">
            <v>046</v>
          </cell>
        </row>
        <row r="1374">
          <cell r="A1374" t="str">
            <v>C880</v>
          </cell>
          <cell r="B1374" t="str">
            <v>MACROGLOBULINEMIA DE WALDENSTROM</v>
          </cell>
          <cell r="C1374" t="str">
            <v>046</v>
          </cell>
        </row>
        <row r="1375">
          <cell r="A1375" t="str">
            <v>C881</v>
          </cell>
          <cell r="B1375" t="str">
            <v>ENFERMEDAD DE CADENA PESADA ALFA</v>
          </cell>
          <cell r="C1375" t="str">
            <v>046</v>
          </cell>
        </row>
        <row r="1376">
          <cell r="A1376" t="str">
            <v>C882</v>
          </cell>
          <cell r="B1376" t="str">
            <v>ENFERMEDAD DE CADENA PESADA GAMMA</v>
          </cell>
          <cell r="C1376" t="str">
            <v>046</v>
          </cell>
        </row>
        <row r="1377">
          <cell r="A1377" t="str">
            <v>C883</v>
          </cell>
          <cell r="B1377" t="str">
            <v>ENFERMEDAD INMUNOPROLIFERATIVA DEL INTESTINO DELGADO</v>
          </cell>
          <cell r="C1377" t="str">
            <v>046</v>
          </cell>
        </row>
        <row r="1378">
          <cell r="A1378" t="str">
            <v>C887</v>
          </cell>
          <cell r="B1378" t="str">
            <v>OTRAS ENFERMEDADES INMUNOPROLIFERATIVAS MALIGNAS</v>
          </cell>
          <cell r="C1378" t="str">
            <v>046</v>
          </cell>
        </row>
        <row r="1379">
          <cell r="A1379" t="str">
            <v>C889</v>
          </cell>
          <cell r="B1379" t="str">
            <v>ENFERMEDAD INMUNOPROLIFERATIVA MALIGNA, SIN OTRA ESPECIFICACION</v>
          </cell>
          <cell r="C1379" t="str">
            <v>046</v>
          </cell>
        </row>
        <row r="1380">
          <cell r="A1380" t="str">
            <v>C90</v>
          </cell>
          <cell r="B1380" t="str">
            <v>MIELOMA MULTIPLE Y TUMORES MALIGNOS DE CELULAS PLASMATICAS</v>
          </cell>
          <cell r="C1380" t="str">
            <v>044</v>
          </cell>
        </row>
        <row r="1381">
          <cell r="A1381" t="str">
            <v>C900</v>
          </cell>
          <cell r="B1381" t="str">
            <v>MIELOMA MULTIPLE</v>
          </cell>
          <cell r="C1381" t="str">
            <v>044</v>
          </cell>
        </row>
        <row r="1382">
          <cell r="A1382" t="str">
            <v>C901</v>
          </cell>
          <cell r="B1382" t="str">
            <v>LEUCEMIA DE CELULAS PLASMATICAS</v>
          </cell>
          <cell r="C1382" t="str">
            <v>044</v>
          </cell>
        </row>
        <row r="1383">
          <cell r="A1383" t="str">
            <v>C902</v>
          </cell>
          <cell r="B1383" t="str">
            <v>PLASMOCITOMA, EXTRAMEDULAR</v>
          </cell>
          <cell r="C1383" t="str">
            <v>044</v>
          </cell>
        </row>
        <row r="1384">
          <cell r="A1384" t="str">
            <v>C91</v>
          </cell>
          <cell r="B1384" t="str">
            <v>LEUCEMIA LINFOIDE</v>
          </cell>
          <cell r="C1384" t="str">
            <v>045</v>
          </cell>
        </row>
        <row r="1385">
          <cell r="A1385" t="str">
            <v>C910</v>
          </cell>
          <cell r="B1385" t="str">
            <v>LEUCEMIA LINFOBLASTICA AGUDA</v>
          </cell>
          <cell r="C1385" t="str">
            <v>045</v>
          </cell>
        </row>
        <row r="1386">
          <cell r="A1386" t="str">
            <v>C911</v>
          </cell>
          <cell r="B1386" t="str">
            <v>LEUCEMIA LINFOCITICA CRONICA</v>
          </cell>
          <cell r="C1386" t="str">
            <v>045</v>
          </cell>
        </row>
        <row r="1387">
          <cell r="A1387" t="str">
            <v>C912</v>
          </cell>
          <cell r="B1387" t="str">
            <v>LEUCEMIA LINFOCITICA SUBAGUDA</v>
          </cell>
          <cell r="C1387" t="str">
            <v>045</v>
          </cell>
        </row>
        <row r="1388">
          <cell r="A1388" t="str">
            <v>C913</v>
          </cell>
          <cell r="B1388" t="str">
            <v>LEUCEMIA PROLINFOCITICA</v>
          </cell>
          <cell r="C1388" t="str">
            <v>045</v>
          </cell>
        </row>
        <row r="1389">
          <cell r="A1389" t="str">
            <v>C914</v>
          </cell>
          <cell r="B1389" t="str">
            <v>LEUCEMIA DE CELULAS VELLOSAS</v>
          </cell>
          <cell r="C1389" t="str">
            <v>045</v>
          </cell>
        </row>
        <row r="1390">
          <cell r="A1390" t="str">
            <v>C915</v>
          </cell>
          <cell r="B1390" t="str">
            <v>LEUCEMIA DE CELULAS T ADULTAS</v>
          </cell>
          <cell r="C1390" t="str">
            <v>045</v>
          </cell>
        </row>
        <row r="1391">
          <cell r="A1391" t="str">
            <v>C917</v>
          </cell>
          <cell r="B1391" t="str">
            <v>OTRAS LEUCEMIALINFOIDES</v>
          </cell>
          <cell r="C1391" t="str">
            <v>045</v>
          </cell>
        </row>
        <row r="1392">
          <cell r="A1392" t="str">
            <v>C919</v>
          </cell>
          <cell r="B1392" t="str">
            <v>LEUCEMIA LINFOIDE, SIN OTRA ESPECIFICACION</v>
          </cell>
          <cell r="C1392" t="str">
            <v>045</v>
          </cell>
        </row>
        <row r="1393">
          <cell r="A1393" t="str">
            <v>C92</v>
          </cell>
          <cell r="B1393" t="str">
            <v>LEUCEMIA MIELOIDE</v>
          </cell>
          <cell r="C1393" t="str">
            <v>045</v>
          </cell>
        </row>
        <row r="1394">
          <cell r="A1394" t="str">
            <v>C920</v>
          </cell>
          <cell r="B1394" t="str">
            <v>LEUCEMIA MIELOIDE AGUDA</v>
          </cell>
          <cell r="C1394" t="str">
            <v>045</v>
          </cell>
        </row>
        <row r="1395">
          <cell r="A1395" t="str">
            <v>C921</v>
          </cell>
          <cell r="B1395" t="str">
            <v>LEUCEMIA MIELOIDE CRONICA</v>
          </cell>
          <cell r="C1395" t="str">
            <v>045</v>
          </cell>
        </row>
        <row r="1396">
          <cell r="A1396" t="str">
            <v>C922</v>
          </cell>
          <cell r="B1396" t="str">
            <v>LEUCEMIA MIELIODE SUBAGUDA</v>
          </cell>
          <cell r="C1396" t="str">
            <v>045</v>
          </cell>
        </row>
        <row r="1397">
          <cell r="A1397" t="str">
            <v>C923</v>
          </cell>
          <cell r="B1397" t="str">
            <v>SARCOMA MIELOIDE</v>
          </cell>
          <cell r="C1397" t="str">
            <v>045</v>
          </cell>
        </row>
        <row r="1398">
          <cell r="A1398" t="str">
            <v>C924</v>
          </cell>
          <cell r="B1398" t="str">
            <v>LEUCEMIA PROMIELOCITICA AGUDA</v>
          </cell>
          <cell r="C1398" t="str">
            <v>045</v>
          </cell>
        </row>
        <row r="1399">
          <cell r="A1399" t="str">
            <v>C925</v>
          </cell>
          <cell r="B1399" t="str">
            <v>LEUCEMIA MIELOMONOCITICA AGUDA</v>
          </cell>
          <cell r="C1399" t="str">
            <v>045</v>
          </cell>
        </row>
        <row r="1400">
          <cell r="A1400" t="str">
            <v>C927</v>
          </cell>
          <cell r="B1400" t="str">
            <v>OTRAS LEUCEMIAS MIELOIDES</v>
          </cell>
          <cell r="C1400" t="str">
            <v>045</v>
          </cell>
        </row>
        <row r="1401">
          <cell r="A1401" t="str">
            <v>C929</v>
          </cell>
          <cell r="B1401" t="str">
            <v>LEUCEMIA MIELOIDE, SIN OTRA ESPECIFICACION</v>
          </cell>
          <cell r="C1401" t="str">
            <v>045</v>
          </cell>
        </row>
        <row r="1402">
          <cell r="A1402" t="str">
            <v>C93</v>
          </cell>
          <cell r="B1402" t="str">
            <v>LEUCEMIA MONOCITICA</v>
          </cell>
          <cell r="C1402" t="str">
            <v>045</v>
          </cell>
        </row>
        <row r="1403">
          <cell r="A1403" t="str">
            <v>C930</v>
          </cell>
          <cell r="B1403" t="str">
            <v>LEUCEMIA MONOCITICA AGUDA</v>
          </cell>
          <cell r="C1403" t="str">
            <v>045</v>
          </cell>
        </row>
        <row r="1404">
          <cell r="A1404" t="str">
            <v>C931</v>
          </cell>
          <cell r="B1404" t="str">
            <v>LEUCEMIA MONOCITICA CRONICA</v>
          </cell>
          <cell r="C1404" t="str">
            <v>045</v>
          </cell>
        </row>
        <row r="1405">
          <cell r="A1405" t="str">
            <v>C932</v>
          </cell>
          <cell r="B1405" t="str">
            <v>LEUCEMIA MONOCITICA SUBAGUDA</v>
          </cell>
          <cell r="C1405" t="str">
            <v>045</v>
          </cell>
        </row>
        <row r="1406">
          <cell r="A1406" t="str">
            <v>C937</v>
          </cell>
          <cell r="B1406" t="str">
            <v>OTRAS LEUCEMIAS MONOCITICAS</v>
          </cell>
          <cell r="C1406" t="str">
            <v>045</v>
          </cell>
        </row>
        <row r="1407">
          <cell r="A1407" t="str">
            <v>C939</v>
          </cell>
          <cell r="B1407" t="str">
            <v>LEUCEMIA MONOCITICA, SIN OTRA ESPECIFICACION</v>
          </cell>
          <cell r="C1407" t="str">
            <v>045</v>
          </cell>
        </row>
        <row r="1408">
          <cell r="A1408" t="str">
            <v>C94</v>
          </cell>
          <cell r="B1408" t="str">
            <v>OTRAS LEUCEMIAS DE TIPO CELULAR ESPECIFICADO</v>
          </cell>
          <cell r="C1408" t="str">
            <v>045</v>
          </cell>
        </row>
        <row r="1409">
          <cell r="A1409" t="str">
            <v>C940</v>
          </cell>
          <cell r="B1409" t="str">
            <v>ERITREMIA AGUDA Y ERITROLEUCEMIA</v>
          </cell>
          <cell r="C1409" t="str">
            <v>045</v>
          </cell>
        </row>
        <row r="1410">
          <cell r="A1410" t="str">
            <v>C941</v>
          </cell>
          <cell r="B1410" t="str">
            <v>ERITREMIA CRONICA</v>
          </cell>
          <cell r="C1410" t="str">
            <v>045</v>
          </cell>
        </row>
        <row r="1411">
          <cell r="A1411" t="str">
            <v>C942</v>
          </cell>
          <cell r="B1411" t="str">
            <v>LEUCEMIA MEGACARIOBLASTICA AGUDA</v>
          </cell>
          <cell r="C1411" t="str">
            <v>045</v>
          </cell>
        </row>
        <row r="1412">
          <cell r="A1412" t="str">
            <v>C943</v>
          </cell>
          <cell r="B1412" t="str">
            <v>LEUCEMIA DE MASTOCITOS</v>
          </cell>
          <cell r="C1412" t="str">
            <v>045</v>
          </cell>
        </row>
        <row r="1413">
          <cell r="A1413" t="str">
            <v>C944</v>
          </cell>
          <cell r="B1413" t="str">
            <v>PANMIELOSIS AGUDA</v>
          </cell>
          <cell r="C1413" t="str">
            <v>045</v>
          </cell>
        </row>
        <row r="1414">
          <cell r="A1414" t="str">
            <v>C945</v>
          </cell>
          <cell r="B1414" t="str">
            <v>MIELOFIBROSIS AGUDA</v>
          </cell>
          <cell r="C1414" t="str">
            <v>045</v>
          </cell>
        </row>
        <row r="1415">
          <cell r="A1415" t="str">
            <v>C947</v>
          </cell>
          <cell r="B1415" t="str">
            <v>OTRAS LEUCEMIAS ESPECIFICADAS</v>
          </cell>
          <cell r="C1415" t="str">
            <v>045</v>
          </cell>
        </row>
        <row r="1416">
          <cell r="A1416" t="str">
            <v>C95</v>
          </cell>
          <cell r="B1416" t="str">
            <v>LEUCEMIA DE CELULAS DE TIPO NO ESPECIFICADO</v>
          </cell>
          <cell r="C1416" t="str">
            <v>045</v>
          </cell>
        </row>
        <row r="1417">
          <cell r="A1417" t="str">
            <v>C950</v>
          </cell>
          <cell r="B1417" t="str">
            <v>LEUCEMIA AGUDA, CELULAS DE TIPO NO ESPECIFICADO</v>
          </cell>
          <cell r="C1417" t="str">
            <v>045</v>
          </cell>
        </row>
        <row r="1418">
          <cell r="A1418" t="str">
            <v>C951</v>
          </cell>
          <cell r="B1418" t="str">
            <v>LEUCEMIA CRONICA, CELULAS DE TIPO NO ESPECIFICADO</v>
          </cell>
          <cell r="C1418" t="str">
            <v>045</v>
          </cell>
        </row>
        <row r="1419">
          <cell r="A1419" t="str">
            <v>C952</v>
          </cell>
          <cell r="B1419" t="str">
            <v>LEUCEMIA SUBAGUDA, CELULAS DE TIPO NO ESPECIFICADO</v>
          </cell>
          <cell r="C1419" t="str">
            <v>045</v>
          </cell>
        </row>
        <row r="1420">
          <cell r="A1420" t="str">
            <v>C957</v>
          </cell>
          <cell r="B1420" t="str">
            <v>OTRAS LEUCEMIAS DE CELULAS DE TIPO NO ESPECIFICADO</v>
          </cell>
          <cell r="C1420" t="str">
            <v>045</v>
          </cell>
        </row>
        <row r="1421">
          <cell r="A1421" t="str">
            <v>C959</v>
          </cell>
          <cell r="B1421" t="str">
            <v>LEUCEMIA, NO ESPECIFICADA</v>
          </cell>
          <cell r="C1421" t="str">
            <v>045</v>
          </cell>
        </row>
        <row r="1422">
          <cell r="A1422" t="str">
            <v>C96</v>
          </cell>
          <cell r="B1422" t="str">
            <v>OTROS TUMORES MALIG.Y LOS NO ESP.DEL TEJIDO LINFATICO, DE LOS ORG.HEM</v>
          </cell>
          <cell r="C1422" t="str">
            <v>046</v>
          </cell>
        </row>
        <row r="1423">
          <cell r="A1423" t="str">
            <v>C960</v>
          </cell>
          <cell r="B1423" t="str">
            <v>ENFERMEDAD DE LETTERER-SIWE</v>
          </cell>
          <cell r="C1423" t="str">
            <v>046</v>
          </cell>
        </row>
        <row r="1424">
          <cell r="A1424" t="str">
            <v>C961</v>
          </cell>
          <cell r="B1424" t="str">
            <v>HISTIOCITOSIS MALGNA</v>
          </cell>
          <cell r="C1424" t="str">
            <v>046</v>
          </cell>
        </row>
        <row r="1425">
          <cell r="A1425" t="str">
            <v>C962</v>
          </cell>
          <cell r="B1425" t="str">
            <v>TUMOR MALIGNO DE MASTOCITOS</v>
          </cell>
          <cell r="C1425" t="str">
            <v>046</v>
          </cell>
        </row>
        <row r="1426">
          <cell r="A1426" t="str">
            <v>C963</v>
          </cell>
          <cell r="B1426" t="str">
            <v>LINFOMA HISTIOCITICO VERDADERO</v>
          </cell>
          <cell r="C1426" t="str">
            <v>046</v>
          </cell>
        </row>
        <row r="1427">
          <cell r="A1427" t="str">
            <v>C967</v>
          </cell>
          <cell r="B1427" t="str">
            <v>OTROS TUMORES MALIG. ESPEC.DEL TEJIDO LINFATICO, HEMATOPOYETICO</v>
          </cell>
          <cell r="C1427" t="str">
            <v>046</v>
          </cell>
        </row>
        <row r="1428">
          <cell r="A1428" t="str">
            <v>C969</v>
          </cell>
          <cell r="B1428" t="str">
            <v>TUMOR MALIG.DEL TEJIDO LINFATICO, HEMATOP. Y TEJIDOS AFINES, SIN OTRA</v>
          </cell>
          <cell r="C1428" t="str">
            <v>046</v>
          </cell>
        </row>
        <row r="1429">
          <cell r="A1429" t="str">
            <v>C97X</v>
          </cell>
          <cell r="B1429" t="str">
            <v>TUMORES MALIGNOS (PRIMARIO) DE SITIOS MULTIPLES INDEPENDIENTES</v>
          </cell>
          <cell r="C1429" t="str">
            <v>046</v>
          </cell>
        </row>
        <row r="1430">
          <cell r="A1430" t="str">
            <v>CITO</v>
          </cell>
          <cell r="B1430" t="str">
            <v>CITOLOGIA ANORMAL</v>
          </cell>
          <cell r="C1430" t="str">
            <v>000</v>
          </cell>
        </row>
        <row r="1431">
          <cell r="A1431" t="str">
            <v>D00</v>
          </cell>
          <cell r="B1431" t="str">
            <v>CARCINOMA IN SITU DE LA CAVIDAD BUCAL, DEL ESOFAGO Y DEL ESTOMAGO</v>
          </cell>
          <cell r="C1431" t="str">
            <v>047</v>
          </cell>
        </row>
        <row r="1432">
          <cell r="A1432" t="str">
            <v>D000</v>
          </cell>
          <cell r="B1432" t="str">
            <v>CARCINOMA IN SITU DEL LABIO, DE LA CAVIDAD BUCAL Y DE LA FARINGE</v>
          </cell>
          <cell r="C1432" t="str">
            <v>047</v>
          </cell>
        </row>
        <row r="1433">
          <cell r="A1433" t="str">
            <v>D001</v>
          </cell>
          <cell r="B1433" t="str">
            <v>CARCINOMA IN SITU DEL ESOFAGO</v>
          </cell>
          <cell r="C1433" t="str">
            <v>047</v>
          </cell>
        </row>
        <row r="1434">
          <cell r="A1434" t="str">
            <v>D002</v>
          </cell>
          <cell r="B1434" t="str">
            <v>CARCINOMA IN SITU DEL ESTOMAGO</v>
          </cell>
          <cell r="C1434" t="str">
            <v>047</v>
          </cell>
        </row>
        <row r="1435">
          <cell r="A1435" t="str">
            <v>D01</v>
          </cell>
          <cell r="B1435" t="str">
            <v>CARCINOMA IN SITU DE OTROS ORG. DIGESTIVOS Y DE LOS NO ESPECIFICADOS</v>
          </cell>
          <cell r="C1435" t="str">
            <v>047</v>
          </cell>
        </row>
        <row r="1436">
          <cell r="A1436" t="str">
            <v>D010</v>
          </cell>
          <cell r="B1436" t="str">
            <v>CARCINOMA IN SITU DEL COLON</v>
          </cell>
          <cell r="C1436" t="str">
            <v>047</v>
          </cell>
        </row>
        <row r="1437">
          <cell r="A1437" t="str">
            <v>D011</v>
          </cell>
          <cell r="B1437" t="str">
            <v>CARCINOMA IN SITU DE LA UNION RECTOSIGMOIDEA.</v>
          </cell>
          <cell r="C1437" t="str">
            <v>047</v>
          </cell>
        </row>
        <row r="1438">
          <cell r="A1438" t="str">
            <v>D012</v>
          </cell>
          <cell r="B1438" t="str">
            <v>CARCINOMA IN SITU DEL RECTO</v>
          </cell>
          <cell r="C1438" t="str">
            <v>047</v>
          </cell>
        </row>
        <row r="1439">
          <cell r="A1439" t="str">
            <v>D013</v>
          </cell>
          <cell r="B1439" t="str">
            <v>CARCINOMA IN SITU DEL ANO Y DEL CONDUCTO ANAL</v>
          </cell>
          <cell r="C1439" t="str">
            <v>047</v>
          </cell>
        </row>
        <row r="1440">
          <cell r="A1440" t="str">
            <v>D014</v>
          </cell>
          <cell r="B1440" t="str">
            <v>CARCINOMA IN SITU DE OTRAS PARTES Y DE LAS NO ESPECIFICADAS DEL INTES.</v>
          </cell>
          <cell r="C1440" t="str">
            <v>047</v>
          </cell>
        </row>
        <row r="1441">
          <cell r="A1441" t="str">
            <v>D015</v>
          </cell>
          <cell r="B1441" t="str">
            <v>CARCINOMA IN SITU DEL HIGADO, DE LA VESICULA BILIAR Y DEL CONDUCTO BIL</v>
          </cell>
          <cell r="C1441" t="str">
            <v>047</v>
          </cell>
        </row>
        <row r="1442">
          <cell r="A1442" t="str">
            <v>D017</v>
          </cell>
          <cell r="B1442" t="str">
            <v>CARCINOMA IN SITU DE OTRAS PARTES ESPEC. DE ORGANOS DIGESTIVOS</v>
          </cell>
          <cell r="C1442" t="str">
            <v>047</v>
          </cell>
        </row>
        <row r="1443">
          <cell r="A1443" t="str">
            <v>D019</v>
          </cell>
          <cell r="B1443" t="str">
            <v>CARCINOMA IN SITU DE ORGANOS DIGESTIVOS NO ESPECIFICADOS</v>
          </cell>
          <cell r="C1443" t="str">
            <v>047</v>
          </cell>
        </row>
        <row r="1444">
          <cell r="A1444" t="str">
            <v>D02</v>
          </cell>
          <cell r="B1444" t="str">
            <v>CARCINOMA IN SITU DEL SISTEMA RESPIRATORIO Y DEL OIDO MEDIO</v>
          </cell>
          <cell r="C1444" t="str">
            <v>047</v>
          </cell>
        </row>
        <row r="1445">
          <cell r="A1445" t="str">
            <v>D020</v>
          </cell>
          <cell r="B1445" t="str">
            <v>CARCINOMA IN SITU DE LA LARINGE</v>
          </cell>
          <cell r="C1445" t="str">
            <v>047</v>
          </cell>
        </row>
        <row r="1446">
          <cell r="A1446" t="str">
            <v>D021</v>
          </cell>
          <cell r="B1446" t="str">
            <v>CARCINOMA IN SITU DE LA TRAQUEA</v>
          </cell>
          <cell r="C1446" t="str">
            <v>047</v>
          </cell>
        </row>
        <row r="1447">
          <cell r="A1447" t="str">
            <v>D022</v>
          </cell>
          <cell r="B1447" t="str">
            <v>CARCINOMA IN SITU DEL BRONQUIO Y DEL PULMON</v>
          </cell>
          <cell r="C1447" t="str">
            <v>047</v>
          </cell>
        </row>
        <row r="1448">
          <cell r="A1448" t="str">
            <v>D023</v>
          </cell>
          <cell r="B1448" t="str">
            <v>CACINOMA IN SITU DE OTRAS DEL SISTEMA RESPIRATORIO</v>
          </cell>
          <cell r="C1448" t="str">
            <v>047</v>
          </cell>
        </row>
        <row r="1449">
          <cell r="A1449" t="str">
            <v>D024</v>
          </cell>
          <cell r="B1449" t="str">
            <v>CARCINOMA IN SITU DE ORGANOS RESPIRATORIOS NO ESPECIFICADOS3</v>
          </cell>
          <cell r="C1449" t="str">
            <v>047</v>
          </cell>
        </row>
        <row r="1450">
          <cell r="A1450" t="str">
            <v>D03</v>
          </cell>
          <cell r="B1450" t="str">
            <v>MELANOMA IN SITU</v>
          </cell>
          <cell r="C1450" t="str">
            <v>047</v>
          </cell>
        </row>
        <row r="1451">
          <cell r="A1451" t="str">
            <v>D030</v>
          </cell>
          <cell r="B1451" t="str">
            <v>MELANOMA IN SITU DEL LABIO</v>
          </cell>
          <cell r="C1451" t="str">
            <v>047</v>
          </cell>
        </row>
        <row r="1452">
          <cell r="A1452" t="str">
            <v>D031</v>
          </cell>
          <cell r="B1452" t="str">
            <v>MELANOMA IN SITU DEL PARPADO Y DE LA COMISURA PALPEBRAL</v>
          </cell>
          <cell r="C1452" t="str">
            <v>047</v>
          </cell>
        </row>
        <row r="1453">
          <cell r="A1453" t="str">
            <v>D032</v>
          </cell>
          <cell r="B1453" t="str">
            <v>MELANOMA IN SITU DE LA OREJA Y DEL CONDUCTO AUDITIVO</v>
          </cell>
          <cell r="C1453" t="str">
            <v>047</v>
          </cell>
        </row>
        <row r="1454">
          <cell r="A1454" t="str">
            <v>D033</v>
          </cell>
          <cell r="B1454" t="str">
            <v>MELANOMA IN SITU DE OTRAS PARTES Y DE LAS NO ESPECIFICADAS</v>
          </cell>
          <cell r="C1454" t="str">
            <v>047</v>
          </cell>
        </row>
        <row r="1455">
          <cell r="A1455" t="str">
            <v>D034</v>
          </cell>
          <cell r="B1455" t="str">
            <v>MELANOMA IN SITU DEL CUERO CABELLUDO Y DEL CUELLO</v>
          </cell>
          <cell r="C1455" t="str">
            <v>047</v>
          </cell>
        </row>
        <row r="1456">
          <cell r="A1456" t="str">
            <v>D035</v>
          </cell>
          <cell r="B1456" t="str">
            <v>MELANOMA IN SITU DEL TRONCO</v>
          </cell>
          <cell r="C1456" t="str">
            <v>047</v>
          </cell>
        </row>
        <row r="1457">
          <cell r="A1457" t="str">
            <v>D036</v>
          </cell>
          <cell r="B1457" t="str">
            <v>MELANOMA IN SITU DEL MIEMBRO SUPERIOR, INCLUIDO EL HOMBRO</v>
          </cell>
          <cell r="C1457" t="str">
            <v>047</v>
          </cell>
        </row>
        <row r="1458">
          <cell r="A1458" t="str">
            <v>D037</v>
          </cell>
          <cell r="B1458" t="str">
            <v>MELANOMA IN SITU DEL MIEMBRO INFERIOR, INCLUIDA LA CADERA</v>
          </cell>
          <cell r="C1458" t="str">
            <v>047</v>
          </cell>
        </row>
        <row r="1459">
          <cell r="A1459" t="str">
            <v>D038</v>
          </cell>
          <cell r="B1459" t="str">
            <v>MELANOMA IN SITU DE OTROS SITIOS</v>
          </cell>
          <cell r="C1459" t="str">
            <v>047</v>
          </cell>
        </row>
        <row r="1460">
          <cell r="A1460" t="str">
            <v>D039</v>
          </cell>
          <cell r="B1460" t="str">
            <v>MELANOMA IN SITU, SITIO NO ESPECIFICADO</v>
          </cell>
          <cell r="C1460" t="str">
            <v>047</v>
          </cell>
        </row>
        <row r="1461">
          <cell r="A1461" t="str">
            <v>D04</v>
          </cell>
          <cell r="B1461" t="str">
            <v>CARCINOMA IN SITU DE LA PIEL</v>
          </cell>
          <cell r="C1461" t="str">
            <v>047</v>
          </cell>
        </row>
        <row r="1462">
          <cell r="A1462" t="str">
            <v>D040</v>
          </cell>
          <cell r="B1462" t="str">
            <v>CARCINOMA IN SITU DE LA PIEL DEL LABIO</v>
          </cell>
          <cell r="C1462" t="str">
            <v>047</v>
          </cell>
        </row>
        <row r="1463">
          <cell r="A1463" t="str">
            <v>D041</v>
          </cell>
          <cell r="B1463" t="str">
            <v>CARCINOMA IN SITU DE LA PIEL Y DE LA COMISURA PALPEBRAL</v>
          </cell>
          <cell r="C1463" t="str">
            <v>047</v>
          </cell>
        </row>
        <row r="1464">
          <cell r="A1464" t="str">
            <v>D042</v>
          </cell>
          <cell r="B1464" t="str">
            <v>CARCINOMA IN SITU DE LA PIEL DE LA OREJA Y DEL CONDUCTO AUDITIVO EXT.</v>
          </cell>
          <cell r="C1464" t="str">
            <v>047</v>
          </cell>
        </row>
        <row r="1465">
          <cell r="A1465" t="str">
            <v>D043</v>
          </cell>
          <cell r="B1465" t="str">
            <v>CARCINOMA IN SITU DE LA PIEL DE OTRAS PARTES Y DE LAS NO ESP.DE LA CAR</v>
          </cell>
          <cell r="C1465" t="str">
            <v>047</v>
          </cell>
        </row>
        <row r="1466">
          <cell r="A1466" t="str">
            <v>D044</v>
          </cell>
          <cell r="B1466" t="str">
            <v>CARCINOMA IN SITU DE LA PIEL DEL CUERO CABELLUDO Y CUELLO</v>
          </cell>
          <cell r="C1466" t="str">
            <v>047</v>
          </cell>
        </row>
        <row r="1467">
          <cell r="A1467" t="str">
            <v>D045</v>
          </cell>
          <cell r="B1467" t="str">
            <v>CARCINOMA IN SITU DE LA PIEL DEL TRONCO</v>
          </cell>
          <cell r="C1467" t="str">
            <v>047</v>
          </cell>
        </row>
        <row r="1468">
          <cell r="A1468" t="str">
            <v>D046</v>
          </cell>
          <cell r="B1468" t="str">
            <v>CARCINOMA IN SITU DE LA PIEL DEL MIEMBRO SUPERIOR, INCLUIDO EL HOMBRO</v>
          </cell>
          <cell r="C1468" t="str">
            <v>047</v>
          </cell>
        </row>
        <row r="1469">
          <cell r="A1469" t="str">
            <v>D047</v>
          </cell>
          <cell r="B1469" t="str">
            <v>CARCINOMA IN SITU DE LA PIEL DEL MIEMBRO INFERIOR, INCLUIDA LA CADERA</v>
          </cell>
          <cell r="C1469" t="str">
            <v>047</v>
          </cell>
        </row>
        <row r="1470">
          <cell r="A1470" t="str">
            <v>D048</v>
          </cell>
          <cell r="B1470" t="str">
            <v>CARCINOMA IN SITU DE LA PIEL DE OTROS SITIOS ESPECIFICADOS</v>
          </cell>
          <cell r="C1470" t="str">
            <v>047</v>
          </cell>
        </row>
        <row r="1471">
          <cell r="A1471" t="str">
            <v>D049</v>
          </cell>
          <cell r="B1471" t="str">
            <v>CARCINOMA IN SITU DE LA PIEL, SITIO NO ESPECIFICADO</v>
          </cell>
          <cell r="C1471" t="str">
            <v>047</v>
          </cell>
        </row>
        <row r="1472">
          <cell r="A1472" t="str">
            <v>D05</v>
          </cell>
          <cell r="B1472" t="str">
            <v>CARCINOMA IN SITU DE LA MAMA</v>
          </cell>
          <cell r="C1472" t="str">
            <v>047</v>
          </cell>
        </row>
        <row r="1473">
          <cell r="A1473" t="str">
            <v>D050</v>
          </cell>
          <cell r="B1473" t="str">
            <v>CARCINOMA IN SITU LOBULAR</v>
          </cell>
          <cell r="C1473" t="str">
            <v>047</v>
          </cell>
        </row>
        <row r="1474">
          <cell r="A1474" t="str">
            <v>D051</v>
          </cell>
          <cell r="B1474" t="str">
            <v>CARCINOMA IN SITU INTRACANACULAR</v>
          </cell>
          <cell r="C1474" t="str">
            <v>047</v>
          </cell>
        </row>
        <row r="1475">
          <cell r="A1475" t="str">
            <v>D057</v>
          </cell>
          <cell r="B1475" t="str">
            <v>OTROS CARCINOMAS IN SITU DE LA MAMA</v>
          </cell>
          <cell r="C1475" t="str">
            <v>047</v>
          </cell>
        </row>
        <row r="1476">
          <cell r="A1476" t="str">
            <v>D059</v>
          </cell>
          <cell r="B1476" t="str">
            <v>CARCINOMA IN SITU DE LA MAMA, PARTE NO ESPECIFICADA</v>
          </cell>
          <cell r="C1476" t="str">
            <v>047</v>
          </cell>
        </row>
        <row r="1477">
          <cell r="A1477" t="str">
            <v>D06</v>
          </cell>
          <cell r="B1477" t="str">
            <v>CARCINOMA IN SITU DEL CUELLO DEL UTERO</v>
          </cell>
          <cell r="C1477" t="str">
            <v>047</v>
          </cell>
        </row>
        <row r="1478">
          <cell r="A1478" t="str">
            <v>D060</v>
          </cell>
          <cell r="B1478" t="str">
            <v>CARCINOMA IN SITU DEL ENDOCERVIX</v>
          </cell>
          <cell r="C1478" t="str">
            <v>047</v>
          </cell>
        </row>
        <row r="1479">
          <cell r="A1479" t="str">
            <v>D061</v>
          </cell>
          <cell r="B1479" t="str">
            <v>CARCINOMA IN SITU DEL EXOCERVIX</v>
          </cell>
          <cell r="C1479" t="str">
            <v>047</v>
          </cell>
        </row>
        <row r="1480">
          <cell r="A1480" t="str">
            <v>D067</v>
          </cell>
          <cell r="B1480" t="str">
            <v>CARCINOMA IN SITU DE OTRAS PARTES ESPECIFICADAS DEL CUELLO DEL UTERO</v>
          </cell>
          <cell r="C1480" t="str">
            <v>047</v>
          </cell>
        </row>
        <row r="1481">
          <cell r="A1481" t="str">
            <v>D069</v>
          </cell>
          <cell r="B1481" t="str">
            <v>CARCINOMA IN SITU DEL CUELLO DEL UTERO, PARTE NO ESPECIFICADA</v>
          </cell>
          <cell r="C1481" t="str">
            <v>047</v>
          </cell>
        </row>
        <row r="1482">
          <cell r="A1482" t="str">
            <v>D07</v>
          </cell>
          <cell r="B1482" t="str">
            <v>CARCINOMA IN SITU DE OTROS ORG. GENITALES Y DE LOS NO ESPECIFICADOS</v>
          </cell>
          <cell r="C1482" t="str">
            <v>047</v>
          </cell>
        </row>
        <row r="1483">
          <cell r="A1483" t="str">
            <v>D070</v>
          </cell>
          <cell r="B1483" t="str">
            <v>CARCINOMA IN SITU DEL ENDOMETRIO</v>
          </cell>
          <cell r="C1483" t="str">
            <v>047</v>
          </cell>
        </row>
        <row r="1484">
          <cell r="A1484" t="str">
            <v>D071</v>
          </cell>
          <cell r="B1484" t="str">
            <v>CARCONOMA IN SITU DE LA VULVA</v>
          </cell>
          <cell r="C1484" t="str">
            <v>047</v>
          </cell>
        </row>
        <row r="1485">
          <cell r="A1485" t="str">
            <v>D072</v>
          </cell>
          <cell r="B1485" t="str">
            <v>CARCINOMA IN SITU DE LA VAGINA</v>
          </cell>
          <cell r="C1485" t="str">
            <v>047</v>
          </cell>
        </row>
        <row r="1486">
          <cell r="A1486" t="str">
            <v>D073</v>
          </cell>
          <cell r="B1486" t="str">
            <v>CARCINOMA IN SITU DE OTROS SITIOS DE ORG. GENIT. FEM. Y DE LOS NO ESP.</v>
          </cell>
          <cell r="C1486" t="str">
            <v>047</v>
          </cell>
        </row>
        <row r="1487">
          <cell r="A1487" t="str">
            <v>D074</v>
          </cell>
          <cell r="B1487" t="str">
            <v>CARCINOMA IN SITU DEL PENE.</v>
          </cell>
          <cell r="C1487" t="str">
            <v>047</v>
          </cell>
        </row>
        <row r="1488">
          <cell r="A1488" t="str">
            <v>D075</v>
          </cell>
          <cell r="B1488" t="str">
            <v>CARCINOMA IN SITU DE LA PROSTATA</v>
          </cell>
          <cell r="C1488" t="str">
            <v>047</v>
          </cell>
        </row>
        <row r="1489">
          <cell r="A1489" t="str">
            <v>D076</v>
          </cell>
          <cell r="B1489" t="str">
            <v>CARCINOMA IN SITU DE OTROS ROG. GENIT. MASC. Y DE LOS NO ESPECIFICADOS</v>
          </cell>
          <cell r="C1489" t="str">
            <v>047</v>
          </cell>
        </row>
        <row r="1490">
          <cell r="A1490" t="str">
            <v>D09</v>
          </cell>
          <cell r="B1490" t="str">
            <v>CARCINOMA IN SITU DE OTROS SITIOS Y DE LOS NO ESPECIFICADOS</v>
          </cell>
          <cell r="C1490" t="str">
            <v>047</v>
          </cell>
        </row>
        <row r="1491">
          <cell r="A1491" t="str">
            <v>D090</v>
          </cell>
          <cell r="B1491" t="str">
            <v>CARCINOMA IN SITU DE LA VEJIGA</v>
          </cell>
          <cell r="C1491" t="str">
            <v>047</v>
          </cell>
        </row>
        <row r="1492">
          <cell r="A1492" t="str">
            <v>D091</v>
          </cell>
          <cell r="B1492" t="str">
            <v>CARCINOMA IN SITU DE OTROS ORGANOS URINARIOS Y DE LOS NO ESPECIFIC.</v>
          </cell>
          <cell r="C1492" t="str">
            <v>047</v>
          </cell>
        </row>
        <row r="1493">
          <cell r="A1493" t="str">
            <v>D092</v>
          </cell>
          <cell r="B1493" t="str">
            <v>CARCINOMA IN SITU DEL OJO</v>
          </cell>
          <cell r="C1493" t="str">
            <v>047</v>
          </cell>
        </row>
        <row r="1494">
          <cell r="A1494" t="str">
            <v>D093</v>
          </cell>
          <cell r="B1494" t="str">
            <v>CARCINOMA IN SITU DE LA GLANDULA TIROIDDE Y DE OTRAS GLAN. ENDOCRIN.</v>
          </cell>
          <cell r="C1494" t="str">
            <v>047</v>
          </cell>
        </row>
        <row r="1495">
          <cell r="A1495" t="str">
            <v>D097</v>
          </cell>
          <cell r="B1495" t="str">
            <v>CARCINOMA IN SITU DE OTROS SITIOS ESPECIFICADOS</v>
          </cell>
          <cell r="C1495" t="str">
            <v>047</v>
          </cell>
        </row>
        <row r="1496">
          <cell r="A1496" t="str">
            <v>D099</v>
          </cell>
          <cell r="B1496" t="str">
            <v>CARCINOMA IN SITU, SITIO NO ESPECIFICADO</v>
          </cell>
          <cell r="C1496" t="str">
            <v>047</v>
          </cell>
        </row>
        <row r="1497">
          <cell r="A1497" t="str">
            <v>D10</v>
          </cell>
          <cell r="B1497" t="str">
            <v>TUMOR BENIGNO DE LA BOCA Y DE LA FARINGE</v>
          </cell>
          <cell r="C1497" t="str">
            <v>047</v>
          </cell>
        </row>
        <row r="1498">
          <cell r="A1498" t="str">
            <v>D100</v>
          </cell>
          <cell r="B1498" t="str">
            <v>TUMOR BENIGNO DEL LABIO</v>
          </cell>
          <cell r="C1498" t="str">
            <v>047</v>
          </cell>
        </row>
        <row r="1499">
          <cell r="A1499" t="str">
            <v>D101</v>
          </cell>
          <cell r="B1499" t="str">
            <v>TUMOR BENIGNO DE LA LENGUA</v>
          </cell>
          <cell r="C1499" t="str">
            <v>047</v>
          </cell>
        </row>
        <row r="1500">
          <cell r="A1500" t="str">
            <v>D102</v>
          </cell>
          <cell r="B1500" t="str">
            <v>TUMOR BENIGNO DEL PISO DE LA BOCA</v>
          </cell>
          <cell r="C1500" t="str">
            <v>047</v>
          </cell>
        </row>
        <row r="1501">
          <cell r="A1501" t="str">
            <v>D103</v>
          </cell>
          <cell r="B1501" t="str">
            <v>TUMOR BENIGNO DE OTRAS PARTES Y DE LAS NO ESPECIFICADAS DE LA BOCA</v>
          </cell>
          <cell r="C1501" t="str">
            <v>047</v>
          </cell>
        </row>
        <row r="1502">
          <cell r="A1502" t="str">
            <v>D104</v>
          </cell>
          <cell r="B1502" t="str">
            <v>TUMOR BENIGNO DE LA AMIGDALA</v>
          </cell>
          <cell r="C1502" t="str">
            <v>047</v>
          </cell>
        </row>
        <row r="1503">
          <cell r="A1503" t="str">
            <v>D105</v>
          </cell>
          <cell r="B1503" t="str">
            <v>TUMOR BENIGNO DE OTRAS PARTES DE LA OROFARINGE</v>
          </cell>
          <cell r="C1503" t="str">
            <v>047</v>
          </cell>
        </row>
        <row r="1504">
          <cell r="A1504" t="str">
            <v>D106</v>
          </cell>
          <cell r="B1504" t="str">
            <v>TUMOR BENIGNO DE LA NASOFARINGE</v>
          </cell>
          <cell r="C1504" t="str">
            <v>047</v>
          </cell>
        </row>
        <row r="1505">
          <cell r="A1505" t="str">
            <v>D107</v>
          </cell>
          <cell r="B1505" t="str">
            <v>TUMOR BENIGNO DE LA HIPOFARINGE</v>
          </cell>
          <cell r="C1505" t="str">
            <v>047</v>
          </cell>
        </row>
        <row r="1506">
          <cell r="A1506" t="str">
            <v>D109</v>
          </cell>
          <cell r="B1506" t="str">
            <v>TUMOR BENIGNO DE LA FARINGE, PARTE NO ESPECIFICADA</v>
          </cell>
          <cell r="C1506" t="str">
            <v>047</v>
          </cell>
        </row>
        <row r="1507">
          <cell r="A1507" t="str">
            <v>D11</v>
          </cell>
          <cell r="B1507" t="str">
            <v>TUMOR BENIGNO DE LAS GLANDULAS SALIVALES</v>
          </cell>
          <cell r="C1507" t="str">
            <v>047</v>
          </cell>
        </row>
        <row r="1508">
          <cell r="A1508" t="str">
            <v>D110</v>
          </cell>
          <cell r="B1508" t="str">
            <v>TUMOR BENIGNO DE LA GLANDULA PAROTIDA</v>
          </cell>
          <cell r="C1508" t="str">
            <v>047</v>
          </cell>
        </row>
        <row r="1509">
          <cell r="A1509" t="str">
            <v>D117</v>
          </cell>
          <cell r="B1509" t="str">
            <v>TUMOR BENIGNO DE OTRAS GLANDULAS SALIVALES MAYORES ESPECIFICADAS</v>
          </cell>
          <cell r="C1509" t="str">
            <v>047</v>
          </cell>
        </row>
        <row r="1510">
          <cell r="A1510" t="str">
            <v>D119</v>
          </cell>
          <cell r="B1510" t="str">
            <v>TUMOR BENIGNO DE LA GLANDULA SALIVAL MAYOR, SIN OTRA ESPECIFICACION</v>
          </cell>
          <cell r="C1510" t="str">
            <v>047</v>
          </cell>
        </row>
        <row r="1511">
          <cell r="A1511" t="str">
            <v>D12</v>
          </cell>
          <cell r="B1511" t="str">
            <v>TUMOR BENIGNO DEL COLON, DEL RECTO, DEL CONDUCTO ANAL Y DEL ANO</v>
          </cell>
          <cell r="C1511" t="str">
            <v>047</v>
          </cell>
        </row>
        <row r="1512">
          <cell r="A1512" t="str">
            <v>D120</v>
          </cell>
          <cell r="B1512" t="str">
            <v>TUMOR BENIGNO DEL CIEGO</v>
          </cell>
          <cell r="C1512" t="str">
            <v>047</v>
          </cell>
        </row>
        <row r="1513">
          <cell r="A1513" t="str">
            <v>D121</v>
          </cell>
          <cell r="B1513" t="str">
            <v>TUMOR BENIGNO DEL APENDICE</v>
          </cell>
          <cell r="C1513" t="str">
            <v>047</v>
          </cell>
        </row>
        <row r="1514">
          <cell r="A1514" t="str">
            <v>D122</v>
          </cell>
          <cell r="B1514" t="str">
            <v>TUMOR BENIGNO DEL COLON ASCENDENTE</v>
          </cell>
          <cell r="C1514" t="str">
            <v>047</v>
          </cell>
        </row>
        <row r="1515">
          <cell r="A1515" t="str">
            <v>D123</v>
          </cell>
          <cell r="B1515" t="str">
            <v>TUMOR BENIGNO DEL COLON TRANSVERSO</v>
          </cell>
          <cell r="C1515" t="str">
            <v>047</v>
          </cell>
        </row>
        <row r="1516">
          <cell r="A1516" t="str">
            <v>D124</v>
          </cell>
          <cell r="B1516" t="str">
            <v>TUMOR BENIGNO DEL COLON DESCENDENTE</v>
          </cell>
          <cell r="C1516" t="str">
            <v>047</v>
          </cell>
        </row>
        <row r="1517">
          <cell r="A1517" t="str">
            <v>D125</v>
          </cell>
          <cell r="B1517" t="str">
            <v>TUMOR BENIGNO DEL COLON SIGMOIDE</v>
          </cell>
          <cell r="C1517" t="str">
            <v>047</v>
          </cell>
        </row>
        <row r="1518">
          <cell r="A1518" t="str">
            <v>D126</v>
          </cell>
          <cell r="B1518" t="str">
            <v>TUMOR BENIGNO DEL COLON, PARTE NO ESPECIFICADA</v>
          </cell>
          <cell r="C1518" t="str">
            <v>047</v>
          </cell>
        </row>
        <row r="1519">
          <cell r="A1519" t="str">
            <v>D127</v>
          </cell>
          <cell r="B1519" t="str">
            <v>TUMOR BENIGNO DE LA UNION RECTOSIGMOIDEA</v>
          </cell>
          <cell r="C1519" t="str">
            <v>047</v>
          </cell>
        </row>
        <row r="1520">
          <cell r="A1520" t="str">
            <v>D128</v>
          </cell>
          <cell r="B1520" t="str">
            <v>TUMOR BENIGNO DEL RECTO</v>
          </cell>
          <cell r="C1520" t="str">
            <v>047</v>
          </cell>
        </row>
        <row r="1521">
          <cell r="A1521" t="str">
            <v>D129</v>
          </cell>
          <cell r="B1521" t="str">
            <v>TUMOR BENIGNO DEL CONDUCTO ANAL Y DEL ANO</v>
          </cell>
          <cell r="C1521" t="str">
            <v>047</v>
          </cell>
        </row>
        <row r="1522">
          <cell r="A1522" t="str">
            <v>D13</v>
          </cell>
          <cell r="B1522" t="str">
            <v>TUMOR BENIGNO DE OTRAS PARTES Y DE LAS MAL DEF.DEL SIST. DIGESTIVO</v>
          </cell>
          <cell r="C1522" t="str">
            <v>047</v>
          </cell>
        </row>
        <row r="1523">
          <cell r="A1523" t="str">
            <v>D130</v>
          </cell>
          <cell r="B1523" t="str">
            <v>TUMOR BENIGNO DEL ESOFAGO</v>
          </cell>
          <cell r="C1523" t="str">
            <v>047</v>
          </cell>
        </row>
        <row r="1524">
          <cell r="A1524" t="str">
            <v>D131</v>
          </cell>
          <cell r="B1524" t="str">
            <v>TUMOR BENIGNO DEL ESTOMAGO</v>
          </cell>
          <cell r="C1524" t="str">
            <v>047</v>
          </cell>
        </row>
        <row r="1525">
          <cell r="A1525" t="str">
            <v>D132</v>
          </cell>
          <cell r="B1525" t="str">
            <v>TUMOR BENIGNO DEL DUODENO</v>
          </cell>
          <cell r="C1525" t="str">
            <v>047</v>
          </cell>
        </row>
        <row r="1526">
          <cell r="A1526" t="str">
            <v>D133</v>
          </cell>
          <cell r="B1526" t="str">
            <v>TUMOR BENIG. DE OTRAS PARTES Y DE LAS NO ESPEC.DEL INTESTINO DELGADO</v>
          </cell>
          <cell r="C1526" t="str">
            <v>047</v>
          </cell>
        </row>
        <row r="1527">
          <cell r="A1527" t="str">
            <v>D134</v>
          </cell>
          <cell r="B1527" t="str">
            <v>TUMOR BENIGNO DEL HIGADO</v>
          </cell>
          <cell r="C1527" t="str">
            <v>047</v>
          </cell>
        </row>
        <row r="1528">
          <cell r="A1528" t="str">
            <v>D135</v>
          </cell>
          <cell r="B1528" t="str">
            <v>TUMOR BENIGNO DE LAS VIAS BILIARES EXTRAHEPATICAS</v>
          </cell>
          <cell r="C1528" t="str">
            <v>047</v>
          </cell>
        </row>
        <row r="1529">
          <cell r="A1529" t="str">
            <v>D136</v>
          </cell>
          <cell r="B1529" t="str">
            <v>TUMOR BENIGNO DEL PANCREAS</v>
          </cell>
          <cell r="C1529" t="str">
            <v>047</v>
          </cell>
        </row>
        <row r="1530">
          <cell r="A1530" t="str">
            <v>D137</v>
          </cell>
          <cell r="B1530" t="str">
            <v>TUMOR BENIGNO DEL PACREAS ENDOCRINO</v>
          </cell>
          <cell r="C1530" t="str">
            <v>047</v>
          </cell>
        </row>
        <row r="1531">
          <cell r="A1531" t="str">
            <v>D139</v>
          </cell>
          <cell r="B1531" t="str">
            <v>TUMOR BENIGNO DE SITIOS MAL DEFINIDOS DEL SISTEMA DIGESTIVO</v>
          </cell>
          <cell r="C1531" t="str">
            <v>047</v>
          </cell>
        </row>
        <row r="1532">
          <cell r="A1532" t="str">
            <v>D14</v>
          </cell>
          <cell r="B1532" t="str">
            <v>TUMOR BENIGNO DEL OIDO, DE LA CAVIDAD NASAL Y DE LOS SENOS PARANAS.</v>
          </cell>
          <cell r="C1532" t="str">
            <v>047</v>
          </cell>
        </row>
        <row r="1533">
          <cell r="A1533" t="str">
            <v>D140</v>
          </cell>
          <cell r="B1533" t="str">
            <v>TUMOR BEN. DEL OIDO, DE LA CAVIDAD NASAL Y DE LOS SENOS PARANASALES</v>
          </cell>
          <cell r="C1533" t="str">
            <v>047</v>
          </cell>
        </row>
        <row r="1534">
          <cell r="A1534" t="str">
            <v>D141</v>
          </cell>
          <cell r="B1534" t="str">
            <v>TUMOR BENIGNO DE LA LARINGE</v>
          </cell>
          <cell r="C1534" t="str">
            <v>047</v>
          </cell>
        </row>
        <row r="1535">
          <cell r="A1535" t="str">
            <v>D142</v>
          </cell>
          <cell r="B1535" t="str">
            <v>TUMOR BENIGNO DE LA TRAQUEA</v>
          </cell>
          <cell r="C1535" t="str">
            <v>047</v>
          </cell>
        </row>
        <row r="1536">
          <cell r="A1536" t="str">
            <v>D143</v>
          </cell>
          <cell r="B1536" t="str">
            <v>TUMOR BENIGNO DE LOS BRONQUIOS Y DEL PULMON</v>
          </cell>
          <cell r="C1536" t="str">
            <v>047</v>
          </cell>
        </row>
        <row r="1537">
          <cell r="A1537" t="str">
            <v>D144</v>
          </cell>
          <cell r="B1537" t="str">
            <v>TUMOR BENIGNO DEL SISTEMA RESPIRATORIO, SITIO NO ESPECIFICADO</v>
          </cell>
          <cell r="C1537" t="str">
            <v>047</v>
          </cell>
        </row>
        <row r="1538">
          <cell r="A1538" t="str">
            <v>D15</v>
          </cell>
          <cell r="B1538" t="str">
            <v>TUMOR BENIGNO DE OTROS ORGANOS INTRATORACICOS Y DE LOS NO ESPEC.</v>
          </cell>
          <cell r="C1538" t="str">
            <v>047</v>
          </cell>
        </row>
        <row r="1539">
          <cell r="A1539" t="str">
            <v>D150</v>
          </cell>
          <cell r="B1539" t="str">
            <v>TUMOR BENIGNO DEL TIMO</v>
          </cell>
          <cell r="C1539" t="str">
            <v>047</v>
          </cell>
        </row>
        <row r="1540">
          <cell r="A1540" t="str">
            <v>D151</v>
          </cell>
          <cell r="B1540" t="str">
            <v>TUMOR BENIGNO DEL CORAZON</v>
          </cell>
          <cell r="C1540" t="str">
            <v>047</v>
          </cell>
        </row>
        <row r="1541">
          <cell r="A1541" t="str">
            <v>D152</v>
          </cell>
          <cell r="B1541" t="str">
            <v>TUMOR BENIGNO DEL MEDIASTINO</v>
          </cell>
          <cell r="C1541" t="str">
            <v>047</v>
          </cell>
        </row>
        <row r="1542">
          <cell r="A1542" t="str">
            <v>D157</v>
          </cell>
          <cell r="B1542" t="str">
            <v>TUMOR BENIGNO DE OTROS ORGANOS INTRATORACICOS</v>
          </cell>
          <cell r="C1542" t="str">
            <v>047</v>
          </cell>
        </row>
        <row r="1543">
          <cell r="A1543" t="str">
            <v>D159</v>
          </cell>
          <cell r="B1543" t="str">
            <v>TUMOR BENIGNO DE ORGANO INTRATORACICO NO ESPECIFICADO</v>
          </cell>
          <cell r="C1543" t="str">
            <v>047</v>
          </cell>
        </row>
        <row r="1544">
          <cell r="A1544" t="str">
            <v>D16</v>
          </cell>
          <cell r="B1544" t="str">
            <v>TUMOR BENIGNO DEL HUESO Y DEL CARTILAGO ARTICULAR</v>
          </cell>
          <cell r="C1544" t="str">
            <v>047</v>
          </cell>
        </row>
        <row r="1545">
          <cell r="A1545" t="str">
            <v>D160</v>
          </cell>
          <cell r="B1545" t="str">
            <v>TUMOR BENIGNO DEL OMOPLARO Y HUESOS LARGOS DEL MIEMBRO SUPERIOR</v>
          </cell>
          <cell r="C1545" t="str">
            <v>047</v>
          </cell>
        </row>
        <row r="1546">
          <cell r="A1546" t="str">
            <v>D161</v>
          </cell>
          <cell r="B1546" t="str">
            <v>TUMOR BENIGNO DE LOS HUESOS CORTOS DEL MIEMBRO SUPERIOR</v>
          </cell>
          <cell r="C1546" t="str">
            <v>047</v>
          </cell>
        </row>
        <row r="1547">
          <cell r="A1547" t="str">
            <v>D162</v>
          </cell>
          <cell r="B1547" t="str">
            <v>TUMOR BENIGNO DE LOS HUESOS LARGOS DEL MIEMBRO INFERIOR</v>
          </cell>
          <cell r="C1547" t="str">
            <v>047</v>
          </cell>
        </row>
        <row r="1548">
          <cell r="A1548" t="str">
            <v>D163</v>
          </cell>
          <cell r="B1548" t="str">
            <v>TUMOR BENIGNO DE LOS HUESOS CORTOS DEL MIEMBRO INFERIOR</v>
          </cell>
          <cell r="C1548" t="str">
            <v>047</v>
          </cell>
        </row>
        <row r="1549">
          <cell r="A1549" t="str">
            <v>D164</v>
          </cell>
          <cell r="B1549" t="str">
            <v>TUMOR BENIGNO DE LOS HUESOS DEL CRANEO Y DE LA CARA</v>
          </cell>
          <cell r="C1549" t="str">
            <v>047</v>
          </cell>
        </row>
        <row r="1550">
          <cell r="A1550" t="str">
            <v>D165</v>
          </cell>
          <cell r="B1550" t="str">
            <v>TUMOR BENIGNO DEL MAXILAR INFERIOR</v>
          </cell>
          <cell r="C1550" t="str">
            <v>047</v>
          </cell>
        </row>
        <row r="1551">
          <cell r="A1551" t="str">
            <v>D166</v>
          </cell>
          <cell r="B1551" t="str">
            <v>TUMOR BENIGNO DE LA COLUMNA VERTEBRAL</v>
          </cell>
          <cell r="C1551" t="str">
            <v>047</v>
          </cell>
        </row>
        <row r="1552">
          <cell r="A1552" t="str">
            <v>D167</v>
          </cell>
          <cell r="B1552" t="str">
            <v>TUMOR BENIGNO DE LAS COSTILLAS, ESTERNON Y CLAVICULA</v>
          </cell>
          <cell r="C1552" t="str">
            <v>047</v>
          </cell>
        </row>
        <row r="1553">
          <cell r="A1553" t="str">
            <v>D168</v>
          </cell>
          <cell r="B1553" t="str">
            <v>TUMOR BENIGNO DE LOS HUESOS PELVICOS, SACRO Y COCCIX</v>
          </cell>
          <cell r="C1553" t="str">
            <v>047</v>
          </cell>
        </row>
        <row r="1554">
          <cell r="A1554" t="str">
            <v>D169</v>
          </cell>
          <cell r="B1554" t="str">
            <v>TUMOR BENIGNO DEL HUESO Y DEL CARTILAGO ARTICULAR, SITIO NO ESPECIFI.</v>
          </cell>
          <cell r="C1554" t="str">
            <v>047</v>
          </cell>
        </row>
        <row r="1555">
          <cell r="A1555" t="str">
            <v>D17</v>
          </cell>
          <cell r="B1555" t="str">
            <v>TUMORES BENIGNOS LIPOMATOSOS</v>
          </cell>
          <cell r="C1555" t="str">
            <v>047</v>
          </cell>
        </row>
        <row r="1556">
          <cell r="A1556" t="str">
            <v>D170</v>
          </cell>
          <cell r="B1556" t="str">
            <v>TUMOR BENIGNO LIPOMATOSO DE PIEL Y DE TEJ. SUBCUT. DE CABEZA, CARA</v>
          </cell>
          <cell r="C1556" t="str">
            <v>047</v>
          </cell>
        </row>
        <row r="1557">
          <cell r="A1557" t="str">
            <v>D171</v>
          </cell>
          <cell r="B1557" t="str">
            <v>TUMOR BENIGNO LIPOMATOSO DE PIEL Y TEJIDO SUBCUTANEO DEL TRONCO</v>
          </cell>
          <cell r="C1557" t="str">
            <v>047</v>
          </cell>
        </row>
        <row r="1558">
          <cell r="A1558" t="str">
            <v>D172</v>
          </cell>
          <cell r="B1558" t="str">
            <v>TUMOR BENIGNO LIPOMATOSO DE PIEL Y TEJIDO SUBCUTANEO DE MIEMBROS</v>
          </cell>
          <cell r="C1558" t="str">
            <v>047</v>
          </cell>
        </row>
        <row r="1559">
          <cell r="A1559" t="str">
            <v>D173</v>
          </cell>
          <cell r="B1559" t="str">
            <v>TUMOR BENIG. DE PIEL Y DE TEJ. SUBCUT. DE OTROS SITIOS Y DE LOS NO ESP</v>
          </cell>
          <cell r="C1559" t="str">
            <v>047</v>
          </cell>
        </row>
        <row r="1560">
          <cell r="A1560" t="str">
            <v>D174</v>
          </cell>
          <cell r="B1560" t="str">
            <v>TUMOR BENIGNO LIPOMATOSO DE LOS ORGANOS INTRATORACICOS</v>
          </cell>
          <cell r="C1560" t="str">
            <v>047</v>
          </cell>
        </row>
        <row r="1561">
          <cell r="A1561" t="str">
            <v>D175</v>
          </cell>
          <cell r="B1561" t="str">
            <v>TUMOR BENIGNO LIPOMATOSO DE LOS ORGANOS INTRAABDOMINALES</v>
          </cell>
          <cell r="C1561" t="str">
            <v>047</v>
          </cell>
        </row>
        <row r="1562">
          <cell r="A1562" t="str">
            <v>D176</v>
          </cell>
          <cell r="B1562" t="str">
            <v>TUMOR BENIGNO LIPOMATOSO DEL CORDON ESPERMATICO</v>
          </cell>
          <cell r="C1562" t="str">
            <v>047</v>
          </cell>
        </row>
        <row r="1563">
          <cell r="A1563" t="str">
            <v>D177</v>
          </cell>
          <cell r="B1563" t="str">
            <v>TUMOR BENIGNO LIPOMATOSO DE OTROS SITIOS ESPECIFICADOS</v>
          </cell>
          <cell r="C1563" t="str">
            <v>047</v>
          </cell>
        </row>
        <row r="1564">
          <cell r="A1564" t="str">
            <v>D179</v>
          </cell>
          <cell r="B1564" t="str">
            <v>TUMOR BENIGNO LIPOMATOSO, DE SITIO NO ESPECIFICADO</v>
          </cell>
          <cell r="C1564" t="str">
            <v>047</v>
          </cell>
        </row>
        <row r="1565">
          <cell r="A1565" t="str">
            <v>D18</v>
          </cell>
          <cell r="B1565" t="str">
            <v>HEMANGIOMA Y LINFAGIOMA DE CUALQUIER SITIO</v>
          </cell>
          <cell r="C1565" t="str">
            <v>047</v>
          </cell>
        </row>
        <row r="1566">
          <cell r="A1566" t="str">
            <v>D180</v>
          </cell>
          <cell r="B1566" t="str">
            <v>LINFAGIOMA, DE CUALQUIER SITIO</v>
          </cell>
          <cell r="C1566" t="str">
            <v>047</v>
          </cell>
        </row>
        <row r="1567">
          <cell r="A1567" t="str">
            <v>D181</v>
          </cell>
          <cell r="B1567" t="str">
            <v>LINFAGIOMA, DE CUALQUIER SITIO</v>
          </cell>
          <cell r="C1567" t="str">
            <v>047</v>
          </cell>
        </row>
        <row r="1568">
          <cell r="A1568" t="str">
            <v>D19</v>
          </cell>
          <cell r="B1568" t="str">
            <v>TUMORES BENIGNOS DEL TEJIDO MESOTELIAL</v>
          </cell>
          <cell r="C1568" t="str">
            <v>047</v>
          </cell>
        </row>
        <row r="1569">
          <cell r="A1569" t="str">
            <v>D190</v>
          </cell>
          <cell r="B1569" t="str">
            <v>TUMOR BENIGNO DEL TEJIDO MESOTELIAL DE LA PLEURA</v>
          </cell>
          <cell r="C1569" t="str">
            <v>047</v>
          </cell>
        </row>
        <row r="1570">
          <cell r="A1570" t="str">
            <v>D191</v>
          </cell>
          <cell r="B1570" t="str">
            <v>TUMOR BENIGNO DEL TEJIDO MESOTELIAL DEL PERITONEO</v>
          </cell>
          <cell r="C1570" t="str">
            <v>047</v>
          </cell>
        </row>
        <row r="1571">
          <cell r="A1571" t="str">
            <v>D197</v>
          </cell>
          <cell r="B1571" t="str">
            <v>TUMOR BENIGNO DEL TEJIDO MESOTELIAL DE OTROS SITIOS</v>
          </cell>
          <cell r="C1571" t="str">
            <v>047</v>
          </cell>
        </row>
        <row r="1572">
          <cell r="A1572" t="str">
            <v>D199</v>
          </cell>
          <cell r="B1572" t="str">
            <v>TUMOR BENIGNO DEL TEJIDO MESOTILIAL, DE SITIO NO ESPECIFICADO</v>
          </cell>
          <cell r="C1572" t="str">
            <v>047</v>
          </cell>
        </row>
        <row r="1573">
          <cell r="A1573" t="str">
            <v>D20</v>
          </cell>
          <cell r="B1573" t="str">
            <v>TUMOR BENIGNO DEL TEJIDO BLANDO DEL PERITONEO Y DEL RETROPERITONEO</v>
          </cell>
          <cell r="C1573" t="str">
            <v>047</v>
          </cell>
        </row>
        <row r="1574">
          <cell r="A1574" t="str">
            <v>D200</v>
          </cell>
          <cell r="B1574" t="str">
            <v>TUMOR BENIGNO DEL RETROPERITONEO</v>
          </cell>
          <cell r="C1574" t="str">
            <v>047</v>
          </cell>
        </row>
        <row r="1575">
          <cell r="A1575" t="str">
            <v>D201</v>
          </cell>
          <cell r="B1575" t="str">
            <v>TUMOR BENIGNO DEL PERITONEO</v>
          </cell>
          <cell r="C1575" t="str">
            <v>047</v>
          </cell>
        </row>
        <row r="1576">
          <cell r="A1576" t="str">
            <v>D21</v>
          </cell>
          <cell r="B1576" t="str">
            <v>OTROS TUMORES BENIGNOS DEL TEJIDO CONJUNTIVO Y DE LOS TEJ. BLANDOS</v>
          </cell>
          <cell r="C1576" t="str">
            <v>047</v>
          </cell>
        </row>
        <row r="1577">
          <cell r="A1577" t="str">
            <v>D210</v>
          </cell>
          <cell r="B1577" t="str">
            <v>TUMOR BENIG. DEL TEJ. CONJUN. Y DE OTROS TEJ. BLANDOS DE CABEZA, CARA</v>
          </cell>
          <cell r="C1577" t="str">
            <v>047</v>
          </cell>
        </row>
        <row r="1578">
          <cell r="A1578" t="str">
            <v>D211</v>
          </cell>
          <cell r="B1578" t="str">
            <v>TUMOR BENIG. DEL TEJ. CONJ. YDE OTROS TEJ. BLANDOS DEL MIEMB.SUPERIOR</v>
          </cell>
          <cell r="C1578" t="str">
            <v>047</v>
          </cell>
        </row>
        <row r="1579">
          <cell r="A1579" t="str">
            <v>D212</v>
          </cell>
          <cell r="B1579" t="str">
            <v>TUMOR BENIG. DEL TEJ. CONJ. Y DE OTROS TEJ. BLANDOS DEL MIEMB.INFERIOR</v>
          </cell>
          <cell r="C1579" t="str">
            <v>047</v>
          </cell>
        </row>
        <row r="1580">
          <cell r="A1580" t="str">
            <v>D213</v>
          </cell>
          <cell r="B1580" t="str">
            <v>TUMOR BENIG. DEL TEJ. CONJ. Y DE OTROS TEJIDOS BLANDOS DEL TORAX</v>
          </cell>
          <cell r="C1580" t="str">
            <v>047</v>
          </cell>
        </row>
        <row r="1581">
          <cell r="A1581" t="str">
            <v>D214</v>
          </cell>
          <cell r="B1581" t="str">
            <v>TUMOR BENIG. DEL TEJ. CONJ. Y OTROS TEJIDOS BLANDOS DEL ABDOMEN</v>
          </cell>
          <cell r="C1581" t="str">
            <v>047</v>
          </cell>
        </row>
        <row r="1582">
          <cell r="A1582" t="str">
            <v>D215</v>
          </cell>
          <cell r="B1582" t="str">
            <v>TUMOR BENIG. DEL TEJIDO CONJUNTIVO Y OTROS TEJI. BLANDOS DE LA PELVIS</v>
          </cell>
          <cell r="C1582" t="str">
            <v>047</v>
          </cell>
        </row>
        <row r="1583">
          <cell r="A1583" t="str">
            <v>D216</v>
          </cell>
          <cell r="B1583" t="str">
            <v>TUMOR BENIG. DEL TEJ. CONJ. Y OTROS TEJ. BLANDOS DEL TRONCO, SIN OTRA</v>
          </cell>
          <cell r="C1583" t="str">
            <v>047</v>
          </cell>
        </row>
        <row r="1584">
          <cell r="A1584" t="str">
            <v>D219</v>
          </cell>
          <cell r="B1584" t="str">
            <v>TUMOR BENIG. DEL TEJ. CONJ. Y OTROS TEJ. BLANDOS, DE SITIO NO ESPECIFI</v>
          </cell>
          <cell r="C1584" t="str">
            <v>047</v>
          </cell>
        </row>
        <row r="1585">
          <cell r="A1585" t="str">
            <v>D22</v>
          </cell>
          <cell r="B1585" t="str">
            <v>NEVO MELANOCITICO</v>
          </cell>
          <cell r="C1585" t="str">
            <v>047</v>
          </cell>
        </row>
        <row r="1586">
          <cell r="A1586" t="str">
            <v>D220</v>
          </cell>
          <cell r="B1586" t="str">
            <v>NEVO MELANOCITICO DEL LABIO</v>
          </cell>
          <cell r="C1586" t="str">
            <v>047</v>
          </cell>
        </row>
        <row r="1587">
          <cell r="A1587" t="str">
            <v>D221</v>
          </cell>
          <cell r="B1587" t="str">
            <v>NEVO MELANOCITICO DEL PARPADO, INCLUIDA LA COMISURA PALPEBRAL</v>
          </cell>
          <cell r="C1587" t="str">
            <v>047</v>
          </cell>
        </row>
        <row r="1588">
          <cell r="A1588" t="str">
            <v>D222</v>
          </cell>
          <cell r="B1588" t="str">
            <v>NEVO MELANOCITICO DE LA OREJA Y DEL CONDUCTO AUDITIVO EXTERNO</v>
          </cell>
          <cell r="C1588" t="str">
            <v>047</v>
          </cell>
        </row>
        <row r="1589">
          <cell r="A1589" t="str">
            <v>D223</v>
          </cell>
          <cell r="B1589" t="str">
            <v>NEVO MELANOCITICO DE OTRAS PARTES Y DE LAS NO ESPCIFICADAS DE LA CARA</v>
          </cell>
          <cell r="C1589" t="str">
            <v>047</v>
          </cell>
        </row>
        <row r="1590">
          <cell r="A1590" t="str">
            <v>D224</v>
          </cell>
          <cell r="B1590" t="str">
            <v>NEVO MELANOCITICO DEL CUERO CABELLUDO Y DEL CUELLO</v>
          </cell>
          <cell r="C1590" t="str">
            <v>047</v>
          </cell>
        </row>
        <row r="1591">
          <cell r="A1591" t="str">
            <v>D225</v>
          </cell>
          <cell r="B1591" t="str">
            <v>NEVO MELANOCITICO DEL TRONCO</v>
          </cell>
          <cell r="C1591" t="str">
            <v>047</v>
          </cell>
        </row>
        <row r="1592">
          <cell r="A1592" t="str">
            <v>D226</v>
          </cell>
          <cell r="B1592" t="str">
            <v>NEVO MELANOCITICO DEL MIEMBRO SUPERIOR, INCLUIDO EL HOMBRO</v>
          </cell>
          <cell r="C1592" t="str">
            <v>047</v>
          </cell>
        </row>
        <row r="1593">
          <cell r="A1593" t="str">
            <v>D227</v>
          </cell>
          <cell r="B1593" t="str">
            <v>NEVO MELANOCITICO DEL MIEMBRO INFERIOR, INCLUIDA LA CADERA</v>
          </cell>
          <cell r="C1593" t="str">
            <v>047</v>
          </cell>
        </row>
        <row r="1594">
          <cell r="A1594" t="str">
            <v>D229</v>
          </cell>
          <cell r="B1594" t="str">
            <v>NEVO MELANOCITICO, SITIO NO ESPECIFICADO</v>
          </cell>
          <cell r="C1594" t="str">
            <v>047</v>
          </cell>
        </row>
        <row r="1595">
          <cell r="A1595" t="str">
            <v>D23</v>
          </cell>
          <cell r="B1595" t="str">
            <v>OTROS TUMORES BENIGNOS DE LA PIEL</v>
          </cell>
          <cell r="C1595" t="str">
            <v>047</v>
          </cell>
        </row>
        <row r="1596">
          <cell r="A1596" t="str">
            <v>D230</v>
          </cell>
          <cell r="B1596" t="str">
            <v>TUMOR BENIGNO DE LA PIEL DEL LABIO</v>
          </cell>
          <cell r="C1596" t="str">
            <v>047</v>
          </cell>
        </row>
        <row r="1597">
          <cell r="A1597" t="str">
            <v>D231</v>
          </cell>
          <cell r="B1597" t="str">
            <v>TUMOR BENIGNO DE LA PIEL DEL PARPADO, INCLUIDA LA COMISURA PALPEBRAL</v>
          </cell>
          <cell r="C1597" t="str">
            <v>047</v>
          </cell>
        </row>
        <row r="1598">
          <cell r="A1598" t="str">
            <v>D232</v>
          </cell>
          <cell r="B1598" t="str">
            <v>TUMOR BENIGNO DE LA PIEL DE LA OREJA Y DEL CONDUCTO AUDITIVO EXTERNO</v>
          </cell>
          <cell r="C1598" t="str">
            <v>047</v>
          </cell>
        </row>
        <row r="1599">
          <cell r="A1599" t="str">
            <v>D233</v>
          </cell>
          <cell r="B1599" t="str">
            <v>TUMOR BENIGNO DE LA PIEL DE OTRAS PARTES Y DE LAS NO ESP. DE LA CARA</v>
          </cell>
          <cell r="C1599" t="str">
            <v>047</v>
          </cell>
        </row>
        <row r="1600">
          <cell r="A1600" t="str">
            <v>D234</v>
          </cell>
          <cell r="B1600" t="str">
            <v>TUMOR BENIGNO DE LA PIEL DEL CUERO CABELLUDO Y DEL CUELLO</v>
          </cell>
          <cell r="C1600" t="str">
            <v>047</v>
          </cell>
        </row>
        <row r="1601">
          <cell r="A1601" t="str">
            <v>D235</v>
          </cell>
          <cell r="B1601" t="str">
            <v>TUMOR BENIGNO DE LA PIEL DEL TRONCO</v>
          </cell>
          <cell r="C1601" t="str">
            <v>047</v>
          </cell>
        </row>
        <row r="1602">
          <cell r="A1602" t="str">
            <v>D236</v>
          </cell>
          <cell r="B1602" t="str">
            <v>TUMOR BENIGNO DE LA PIEL DEL MIEMBRO SUPERIOR, INCLUIDO EL HOMBRO</v>
          </cell>
          <cell r="C1602" t="str">
            <v>047</v>
          </cell>
        </row>
        <row r="1603">
          <cell r="A1603" t="str">
            <v>D237</v>
          </cell>
          <cell r="B1603" t="str">
            <v>TUMOR BENIGNO DE LA PIEL DEL MIENBRO INFERIOR, INCLUIDA LA CADERA</v>
          </cell>
          <cell r="C1603" t="str">
            <v>047</v>
          </cell>
        </row>
        <row r="1604">
          <cell r="A1604" t="str">
            <v>D239</v>
          </cell>
          <cell r="B1604" t="str">
            <v>TUMOR BENIGNO DE LA PIEL, SITIO NO ESPECIFICADO</v>
          </cell>
          <cell r="C1604" t="str">
            <v>047</v>
          </cell>
        </row>
        <row r="1605">
          <cell r="A1605" t="str">
            <v>D24</v>
          </cell>
          <cell r="B1605" t="str">
            <v>TUMOR BENIGNO DE LA MAMA</v>
          </cell>
          <cell r="C1605" t="str">
            <v>047</v>
          </cell>
        </row>
        <row r="1606">
          <cell r="A1606" t="str">
            <v>D25</v>
          </cell>
          <cell r="B1606" t="str">
            <v>LEIOMIOMA DEL UERO</v>
          </cell>
          <cell r="C1606" t="str">
            <v>047</v>
          </cell>
        </row>
        <row r="1607">
          <cell r="A1607" t="str">
            <v>D250</v>
          </cell>
          <cell r="B1607" t="str">
            <v>LEIOMIOMA SUBMUCOSO DEL UTERO</v>
          </cell>
          <cell r="C1607" t="str">
            <v>047</v>
          </cell>
        </row>
        <row r="1608">
          <cell r="A1608" t="str">
            <v>D251</v>
          </cell>
          <cell r="B1608" t="str">
            <v>LEIOMIOMA INTRAMURAL DEL UTERO</v>
          </cell>
          <cell r="C1608" t="str">
            <v>047</v>
          </cell>
        </row>
        <row r="1609">
          <cell r="A1609" t="str">
            <v>D252</v>
          </cell>
          <cell r="B1609" t="str">
            <v>LEIOMIOMA SUBSEROSO DEL UTERO</v>
          </cell>
          <cell r="C1609" t="str">
            <v>047</v>
          </cell>
        </row>
        <row r="1610">
          <cell r="A1610" t="str">
            <v>D259</v>
          </cell>
          <cell r="B1610" t="str">
            <v>LEIOMIOMA DEL UTERO, SIN OTRA ESPECIFICACION</v>
          </cell>
          <cell r="C1610" t="str">
            <v>047</v>
          </cell>
        </row>
        <row r="1611">
          <cell r="A1611" t="str">
            <v>D26</v>
          </cell>
          <cell r="B1611" t="str">
            <v>OTROS TUMORES BENIGNOS DEL UTERO</v>
          </cell>
          <cell r="C1611" t="str">
            <v>047</v>
          </cell>
        </row>
        <row r="1612">
          <cell r="A1612" t="str">
            <v>D260</v>
          </cell>
          <cell r="B1612" t="str">
            <v>TUMOR BENIGNO DEL CUELLO DEL UTERO</v>
          </cell>
          <cell r="C1612" t="str">
            <v>047</v>
          </cell>
        </row>
        <row r="1613">
          <cell r="A1613" t="str">
            <v>D261</v>
          </cell>
          <cell r="B1613" t="str">
            <v>TUMOR BENIGNO DEL CUERPO DEL UTERO</v>
          </cell>
          <cell r="C1613" t="str">
            <v>047</v>
          </cell>
        </row>
        <row r="1614">
          <cell r="A1614" t="str">
            <v>D267</v>
          </cell>
          <cell r="B1614" t="str">
            <v>TUMOR BENIGNO DE OTRAS PARTES ESPECIFICADAS DEL UTERO</v>
          </cell>
          <cell r="C1614" t="str">
            <v>047</v>
          </cell>
        </row>
        <row r="1615">
          <cell r="A1615" t="str">
            <v>D269</v>
          </cell>
          <cell r="B1615" t="str">
            <v>TUMOR BENIGNO DEL UTERO, PARTE NO ESPECIFICADA</v>
          </cell>
          <cell r="C1615" t="str">
            <v>047</v>
          </cell>
        </row>
        <row r="1616">
          <cell r="A1616" t="str">
            <v>D27</v>
          </cell>
          <cell r="B1616" t="str">
            <v>TUMOR BENIGNO DEL OVARIO</v>
          </cell>
          <cell r="C1616" t="str">
            <v>047</v>
          </cell>
        </row>
        <row r="1617">
          <cell r="A1617" t="str">
            <v>D28</v>
          </cell>
          <cell r="B1617" t="str">
            <v>TUMOR BENIG. DE OTROS ORG. GENIT. FEMENINOS Y DE LOS NO ESPECIFICADOS</v>
          </cell>
          <cell r="C1617" t="str">
            <v>047</v>
          </cell>
        </row>
        <row r="1618">
          <cell r="A1618" t="str">
            <v>D280</v>
          </cell>
          <cell r="B1618" t="str">
            <v>TUMOR BENIGNO DE LA VULVA</v>
          </cell>
          <cell r="C1618" t="str">
            <v>047</v>
          </cell>
        </row>
        <row r="1619">
          <cell r="A1619" t="str">
            <v>D281</v>
          </cell>
          <cell r="B1619" t="str">
            <v>TUMOR BENIGNO DE LA VAGINA</v>
          </cell>
          <cell r="C1619" t="str">
            <v>047</v>
          </cell>
        </row>
        <row r="1620">
          <cell r="A1620" t="str">
            <v>D282</v>
          </cell>
          <cell r="B1620" t="str">
            <v>TUMOR BENIGNO DE LA TROMPA DE FALOPIO Y DE LOS LIGAMENTOS UTERINOS</v>
          </cell>
          <cell r="C1620" t="str">
            <v>047</v>
          </cell>
        </row>
        <row r="1621">
          <cell r="A1621" t="str">
            <v>D287</v>
          </cell>
          <cell r="B1621" t="str">
            <v>TUMOR BENIG. DE OTROS SITIOS ESPEC. DE LOS ORG. GENIT. FEMENINOS</v>
          </cell>
          <cell r="C1621" t="str">
            <v>047</v>
          </cell>
        </row>
        <row r="1622">
          <cell r="A1622" t="str">
            <v>D289</v>
          </cell>
          <cell r="B1622" t="str">
            <v>TUMOR BENIG. DE ORG.GENITAL FEMENINO, SITIO NO ESPECIFICADO</v>
          </cell>
          <cell r="C1622" t="str">
            <v>047</v>
          </cell>
        </row>
        <row r="1623">
          <cell r="A1623" t="str">
            <v>D29</v>
          </cell>
          <cell r="B1623" t="str">
            <v>TUMOR BENIGNO DE LOS ORGANOS GENITALES MASCULINOS</v>
          </cell>
          <cell r="C1623" t="str">
            <v>047</v>
          </cell>
        </row>
        <row r="1624">
          <cell r="A1624" t="str">
            <v>D290</v>
          </cell>
          <cell r="B1624" t="str">
            <v>TUMOR BENIGNO DEL PENE</v>
          </cell>
          <cell r="C1624" t="str">
            <v>047</v>
          </cell>
        </row>
        <row r="1625">
          <cell r="A1625" t="str">
            <v>D291</v>
          </cell>
          <cell r="B1625" t="str">
            <v>TIMOR BENIGNO DE LA PROSTATA</v>
          </cell>
          <cell r="C1625" t="str">
            <v>047</v>
          </cell>
        </row>
        <row r="1626">
          <cell r="A1626" t="str">
            <v>D292</v>
          </cell>
          <cell r="B1626" t="str">
            <v>TUMOR BENIGNO DE LOS TESTICULOS</v>
          </cell>
          <cell r="C1626" t="str">
            <v>047</v>
          </cell>
        </row>
        <row r="1627">
          <cell r="A1627" t="str">
            <v>D293</v>
          </cell>
          <cell r="B1627" t="str">
            <v>TUMOR BENIGNO DEL EPIDIDIMO</v>
          </cell>
          <cell r="C1627" t="str">
            <v>047</v>
          </cell>
        </row>
        <row r="1628">
          <cell r="A1628" t="str">
            <v>D294</v>
          </cell>
          <cell r="B1628" t="str">
            <v>TUMOR BENIGNO DEL ESCROTO</v>
          </cell>
          <cell r="C1628" t="str">
            <v>047</v>
          </cell>
        </row>
        <row r="1629">
          <cell r="A1629" t="str">
            <v>D297</v>
          </cell>
          <cell r="B1629" t="str">
            <v>TUMOR BENIGNO DE OTROS ORGANOS GENITALES MASCULINOS</v>
          </cell>
          <cell r="C1629" t="str">
            <v>047</v>
          </cell>
        </row>
        <row r="1630">
          <cell r="A1630" t="str">
            <v>D299</v>
          </cell>
          <cell r="B1630" t="str">
            <v>TUMOR BENIGNO DE ORGANO GENITAL MASCULINO, SITIO ESPECIFICADO</v>
          </cell>
          <cell r="C1630" t="str">
            <v>047</v>
          </cell>
        </row>
        <row r="1631">
          <cell r="A1631" t="str">
            <v>D30</v>
          </cell>
          <cell r="B1631" t="str">
            <v>TIMOR BENIGNO DE LOS ORGANOS URINARIOS</v>
          </cell>
          <cell r="C1631" t="str">
            <v>047</v>
          </cell>
        </row>
        <row r="1632">
          <cell r="A1632" t="str">
            <v>D300</v>
          </cell>
          <cell r="B1632" t="str">
            <v>TUMOR BENIGNO DEL RIÑON</v>
          </cell>
          <cell r="C1632" t="str">
            <v>047</v>
          </cell>
        </row>
        <row r="1633">
          <cell r="A1633" t="str">
            <v>D301</v>
          </cell>
          <cell r="B1633" t="str">
            <v>TUMOR BENIGNO DE LA PELVIS RENAL</v>
          </cell>
          <cell r="C1633" t="str">
            <v>047</v>
          </cell>
        </row>
        <row r="1634">
          <cell r="A1634" t="str">
            <v>D302</v>
          </cell>
          <cell r="B1634" t="str">
            <v>TUMOR BENIGNO DEL URETER</v>
          </cell>
          <cell r="C1634" t="str">
            <v>047</v>
          </cell>
        </row>
        <row r="1635">
          <cell r="A1635" t="str">
            <v>D303</v>
          </cell>
          <cell r="B1635" t="str">
            <v>TUMOR BENIGNO DE LA VEJIGA</v>
          </cell>
          <cell r="C1635" t="str">
            <v>047</v>
          </cell>
        </row>
        <row r="1636">
          <cell r="A1636" t="str">
            <v>D304</v>
          </cell>
          <cell r="B1636" t="str">
            <v>TUMOR BENIGNO DE LA URETRA</v>
          </cell>
          <cell r="C1636" t="str">
            <v>047</v>
          </cell>
        </row>
        <row r="1637">
          <cell r="A1637" t="str">
            <v>D307</v>
          </cell>
          <cell r="B1637" t="str">
            <v>TUMOR BENIGNO DE OTROS ORGANOS URINARIOS</v>
          </cell>
          <cell r="C1637" t="str">
            <v>047</v>
          </cell>
        </row>
        <row r="1638">
          <cell r="A1638" t="str">
            <v>D309</v>
          </cell>
          <cell r="B1638" t="str">
            <v>TUMOR BENIGNO DE ORGANO URINARIO NO ESPECIFICADO</v>
          </cell>
          <cell r="C1638" t="str">
            <v>047</v>
          </cell>
        </row>
        <row r="1639">
          <cell r="A1639" t="str">
            <v>D31</v>
          </cell>
          <cell r="B1639" t="str">
            <v>TUMOR BENIGNO DEL OJO Y SUS ANEXOS</v>
          </cell>
          <cell r="C1639" t="str">
            <v>047</v>
          </cell>
        </row>
        <row r="1640">
          <cell r="A1640" t="str">
            <v>D310</v>
          </cell>
          <cell r="B1640" t="str">
            <v>TUMOR BENIGNO DE LA CONJUNTIVA</v>
          </cell>
          <cell r="C1640" t="str">
            <v>047</v>
          </cell>
        </row>
        <row r="1641">
          <cell r="A1641" t="str">
            <v>D311</v>
          </cell>
          <cell r="B1641" t="str">
            <v>TUMOR BENIGNO DE LA CORNEA</v>
          </cell>
          <cell r="C1641" t="str">
            <v>047</v>
          </cell>
        </row>
        <row r="1642">
          <cell r="A1642" t="str">
            <v>D312</v>
          </cell>
          <cell r="B1642" t="str">
            <v>TUMOR BENIGNO DE LA RETINA</v>
          </cell>
          <cell r="C1642" t="str">
            <v>047</v>
          </cell>
        </row>
        <row r="1643">
          <cell r="A1643" t="str">
            <v>D313</v>
          </cell>
          <cell r="B1643" t="str">
            <v>TUMOR BENIGNO DE LA COROIDES</v>
          </cell>
          <cell r="C1643" t="str">
            <v>047</v>
          </cell>
        </row>
        <row r="1644">
          <cell r="A1644" t="str">
            <v>D314</v>
          </cell>
          <cell r="B1644" t="str">
            <v>TUMOR BENIGNO DEL CUERPO CILIAR</v>
          </cell>
          <cell r="C1644" t="str">
            <v>047</v>
          </cell>
        </row>
        <row r="1645">
          <cell r="A1645" t="str">
            <v>D315</v>
          </cell>
          <cell r="B1645" t="str">
            <v>TUMOR BENIGNO DE LAS GLANDULAS Y DE LOS CONDUCTOS LAGRIMALES</v>
          </cell>
          <cell r="C1645" t="str">
            <v>047</v>
          </cell>
        </row>
        <row r="1646">
          <cell r="A1646" t="str">
            <v>D316</v>
          </cell>
          <cell r="B1646" t="str">
            <v>TUMOR BENIGNO DE LA ORBITA, PARTE NO ESPECIFICADA</v>
          </cell>
          <cell r="C1646" t="str">
            <v>047</v>
          </cell>
        </row>
        <row r="1647">
          <cell r="A1647" t="str">
            <v>D319</v>
          </cell>
          <cell r="B1647" t="str">
            <v>TUMOR BENIGNO DEL OJO, PARTE NO ESPECIFICADA</v>
          </cell>
          <cell r="C1647" t="str">
            <v>047</v>
          </cell>
        </row>
        <row r="1648">
          <cell r="A1648" t="str">
            <v>D32</v>
          </cell>
          <cell r="B1648" t="str">
            <v>TUMORES BENIGNOS DE LAS MENINGES</v>
          </cell>
          <cell r="C1648" t="str">
            <v>047</v>
          </cell>
        </row>
        <row r="1649">
          <cell r="A1649" t="str">
            <v>D320</v>
          </cell>
          <cell r="B1649" t="str">
            <v>TUMOR BENIGNO DE LAS MENINGES CEREBRALES</v>
          </cell>
          <cell r="C1649" t="str">
            <v>047</v>
          </cell>
        </row>
        <row r="1650">
          <cell r="A1650" t="str">
            <v>D321</v>
          </cell>
          <cell r="B1650" t="str">
            <v>TUMOR BENIGNO DE LAS MENINGES RAQUIDEAS</v>
          </cell>
          <cell r="C1650" t="str">
            <v>047</v>
          </cell>
        </row>
        <row r="1651">
          <cell r="A1651" t="str">
            <v>D329</v>
          </cell>
          <cell r="B1651" t="str">
            <v>TUMOR BENIGNO DE LAS MENINGES, PARTE NO ESPECIFICADA</v>
          </cell>
          <cell r="C1651" t="str">
            <v>047</v>
          </cell>
        </row>
        <row r="1652">
          <cell r="A1652" t="str">
            <v>D33</v>
          </cell>
          <cell r="B1652" t="str">
            <v>TUMOR BENIGNO DEL ENCEFALO Y DE OTRAS PARTES DEL SIST. NERVIOSO CEN.</v>
          </cell>
          <cell r="C1652" t="str">
            <v>047</v>
          </cell>
        </row>
        <row r="1653">
          <cell r="A1653" t="str">
            <v>D330</v>
          </cell>
          <cell r="B1653" t="str">
            <v>TUMOR BENIGNO DEL ENCEFALO, SUPRATENTORIAL</v>
          </cell>
          <cell r="C1653" t="str">
            <v>047</v>
          </cell>
        </row>
        <row r="1654">
          <cell r="A1654" t="str">
            <v>D331</v>
          </cell>
          <cell r="B1654" t="str">
            <v>TUMOR BENIGNO DEL ENCEFALO, INFRATENTORIAL</v>
          </cell>
          <cell r="C1654" t="str">
            <v>047</v>
          </cell>
        </row>
        <row r="1655">
          <cell r="A1655" t="str">
            <v>D332</v>
          </cell>
          <cell r="B1655" t="str">
            <v>TUMOR BENIGNO DEL ENCEFALO, PARTE NO ESPECIFICADA</v>
          </cell>
          <cell r="C1655" t="str">
            <v>047</v>
          </cell>
        </row>
        <row r="1656">
          <cell r="A1656" t="str">
            <v>D333</v>
          </cell>
          <cell r="B1656" t="str">
            <v>TUMOR BENIGNO DE LOS NERVIOS CRANEALES</v>
          </cell>
          <cell r="C1656" t="str">
            <v>047</v>
          </cell>
        </row>
        <row r="1657">
          <cell r="A1657" t="str">
            <v>D334</v>
          </cell>
          <cell r="B1657" t="str">
            <v>TUMOR BENIGNO DE LA MEDULA ESPINAL</v>
          </cell>
          <cell r="C1657" t="str">
            <v>047</v>
          </cell>
        </row>
        <row r="1658">
          <cell r="A1658" t="str">
            <v>D337</v>
          </cell>
          <cell r="B1658" t="str">
            <v>TUMOR BENIG. DE OTRAS PARTES ESPECIF. DEL SIST. NERVIOSO CENTRAL</v>
          </cell>
          <cell r="C1658" t="str">
            <v>047</v>
          </cell>
        </row>
        <row r="1659">
          <cell r="A1659" t="str">
            <v>D339</v>
          </cell>
          <cell r="B1659" t="str">
            <v>TUMOR BENIGNO DEL SISTEMA NERVIOSO CENTRAL, SITIO NO ESPECIFICADO</v>
          </cell>
          <cell r="C1659" t="str">
            <v>047</v>
          </cell>
        </row>
        <row r="1660">
          <cell r="A1660" t="str">
            <v>D34</v>
          </cell>
          <cell r="B1660" t="str">
            <v>TUMOR BENIGNO DE LA GLANDULA TIROIDES</v>
          </cell>
          <cell r="C1660" t="str">
            <v>047</v>
          </cell>
        </row>
        <row r="1661">
          <cell r="A1661" t="str">
            <v>D35</v>
          </cell>
          <cell r="B1661" t="str">
            <v>TUMOR BENIGNO DE OTRAS GLANDULAS ENDOCRINAS Y DE LAS NO ESPECIFIC.</v>
          </cell>
          <cell r="C1661" t="str">
            <v>047</v>
          </cell>
        </row>
        <row r="1662">
          <cell r="A1662" t="str">
            <v>D350</v>
          </cell>
          <cell r="B1662" t="str">
            <v>TUMOR BENIGNO DE LA GLANDULA SUPRARRENAL</v>
          </cell>
          <cell r="C1662" t="str">
            <v>047</v>
          </cell>
        </row>
        <row r="1663">
          <cell r="A1663" t="str">
            <v>D351</v>
          </cell>
          <cell r="B1663" t="str">
            <v>TUMOR BENIGNO DE LA GLANDULA PARATIROIDES</v>
          </cell>
          <cell r="C1663" t="str">
            <v>047</v>
          </cell>
        </row>
        <row r="1664">
          <cell r="A1664" t="str">
            <v>D352</v>
          </cell>
          <cell r="B1664" t="str">
            <v>TUMOR BENIGNO DE LA HIPOFISIS</v>
          </cell>
          <cell r="C1664" t="str">
            <v>047</v>
          </cell>
        </row>
        <row r="1665">
          <cell r="A1665" t="str">
            <v>D353</v>
          </cell>
          <cell r="B1665" t="str">
            <v>TUMOR BENIGNO DEL CONDUCTO CRANEOFARINGEO</v>
          </cell>
          <cell r="C1665" t="str">
            <v>047</v>
          </cell>
        </row>
        <row r="1666">
          <cell r="A1666" t="str">
            <v>D354</v>
          </cell>
          <cell r="B1666" t="str">
            <v>TUMOR BENIGNO DE LA GLANDULA PINEAL</v>
          </cell>
          <cell r="C1666" t="str">
            <v>047</v>
          </cell>
        </row>
        <row r="1667">
          <cell r="A1667" t="str">
            <v>D355</v>
          </cell>
          <cell r="B1667" t="str">
            <v>TUMOR BENIGNO DEL CUERPO CAROTIDEO</v>
          </cell>
          <cell r="C1667" t="str">
            <v>047</v>
          </cell>
        </row>
        <row r="1668">
          <cell r="A1668" t="str">
            <v>D356</v>
          </cell>
          <cell r="B1668" t="str">
            <v>TUMOR BENIGNO DEL CUERPO AORTICO Y DE OTROS CUERPOS CROMAFINES</v>
          </cell>
          <cell r="C1668" t="str">
            <v>047</v>
          </cell>
        </row>
        <row r="1669">
          <cell r="A1669" t="str">
            <v>D357</v>
          </cell>
          <cell r="B1669" t="str">
            <v>TUMOR BENIGNO DE OTRAS GLANDULAS ENDOCRINAS ESPECIFICADAS</v>
          </cell>
          <cell r="C1669" t="str">
            <v>047</v>
          </cell>
        </row>
        <row r="1670">
          <cell r="A1670" t="str">
            <v>D358</v>
          </cell>
          <cell r="B1670" t="str">
            <v>TUMOR BENIGNO PLURIGLANDULAR</v>
          </cell>
          <cell r="C1670" t="str">
            <v>047</v>
          </cell>
        </row>
        <row r="1671">
          <cell r="A1671" t="str">
            <v>D359</v>
          </cell>
          <cell r="B1671" t="str">
            <v>TUMOR BENIGNO DE GLANDULA ENDOCRINA NO ESPECIFICADA</v>
          </cell>
          <cell r="C1671" t="str">
            <v>047</v>
          </cell>
        </row>
        <row r="1672">
          <cell r="A1672" t="str">
            <v>D36</v>
          </cell>
          <cell r="B1672" t="str">
            <v>TUMOR BENIGNO DE OTROS SITIOS Y DE LOS NO ESPECIFICADOS</v>
          </cell>
          <cell r="C1672" t="str">
            <v>047</v>
          </cell>
        </row>
        <row r="1673">
          <cell r="A1673" t="str">
            <v>D360</v>
          </cell>
          <cell r="B1673" t="str">
            <v>TUMOR BENIGNO DE LOS GANGLIOS LINFATICOS</v>
          </cell>
          <cell r="C1673" t="str">
            <v>047</v>
          </cell>
        </row>
        <row r="1674">
          <cell r="A1674" t="str">
            <v>D361</v>
          </cell>
          <cell r="B1674" t="str">
            <v>TUMOR BENIGNO DE LOS NERVIOS PERIFERICOS Y DEL SISTEMA NERV. AUTONO.</v>
          </cell>
          <cell r="C1674" t="str">
            <v>047</v>
          </cell>
        </row>
        <row r="1675">
          <cell r="A1675" t="str">
            <v>D362</v>
          </cell>
          <cell r="B1675" t="str">
            <v>TRAUMATISMO DEL PANCREAS</v>
          </cell>
          <cell r="C1675" t="str">
            <v>00</v>
          </cell>
        </row>
        <row r="1676">
          <cell r="A1676" t="str">
            <v>D367</v>
          </cell>
          <cell r="B1676" t="str">
            <v>TUMOR BENIGNO DE OTROS SITIOS ESPECIFICADOS</v>
          </cell>
          <cell r="C1676" t="str">
            <v>047</v>
          </cell>
        </row>
        <row r="1677">
          <cell r="A1677" t="str">
            <v>D369</v>
          </cell>
          <cell r="B1677" t="str">
            <v>TUMOR BENIGNO DE SITIOS NO ESPECIFICADO</v>
          </cell>
          <cell r="C1677" t="str">
            <v>047</v>
          </cell>
        </row>
        <row r="1678">
          <cell r="A1678" t="str">
            <v>D37</v>
          </cell>
          <cell r="B1678" t="str">
            <v>TUMOR DE COMPORT. INCIERTO O DESC. DE LA CAV. BUCAL Y DE LOS ORG.DIG.</v>
          </cell>
          <cell r="C1678" t="str">
            <v>047</v>
          </cell>
        </row>
        <row r="1679">
          <cell r="A1679" t="str">
            <v>D370</v>
          </cell>
          <cell r="B1679" t="str">
            <v>TUMOR DE COMPORT. INCIERTO O DESC. DEL LABIO, DE LA CAV. BUCAL Y DE LA</v>
          </cell>
          <cell r="C1679" t="str">
            <v>047</v>
          </cell>
        </row>
        <row r="1680">
          <cell r="A1680" t="str">
            <v>D371</v>
          </cell>
          <cell r="B1680" t="str">
            <v>TUMOR DE COMPORT. INCIERTO O DESCONOCIDO DEL ESTOMAGO</v>
          </cell>
          <cell r="C1680" t="str">
            <v>047</v>
          </cell>
        </row>
        <row r="1681">
          <cell r="A1681" t="str">
            <v>D372</v>
          </cell>
          <cell r="B1681" t="str">
            <v>TUMOR DE COMPORT. INCIERTO O DESCONOCIDO DEL INTESTINO DELGADO</v>
          </cell>
          <cell r="C1681" t="str">
            <v>047</v>
          </cell>
        </row>
        <row r="1682">
          <cell r="A1682" t="str">
            <v>D373</v>
          </cell>
          <cell r="B1682" t="str">
            <v>TUMOR DE COMPORT. INCIERTO O DESCONOCIDO DEL APENDICE</v>
          </cell>
          <cell r="C1682" t="str">
            <v>047</v>
          </cell>
        </row>
        <row r="1683">
          <cell r="A1683" t="str">
            <v>D374</v>
          </cell>
          <cell r="B1683" t="str">
            <v>TRUMOR DE COMPORTAMIENTO INCIERTO O DESCONOCIDO DEL COLON</v>
          </cell>
          <cell r="C1683" t="str">
            <v>047</v>
          </cell>
        </row>
        <row r="1684">
          <cell r="A1684" t="str">
            <v>D375</v>
          </cell>
          <cell r="B1684" t="str">
            <v>TOMOR DE COMPOTAMIENTO INCIERTO O DESCONOCIDO DEL RECTO</v>
          </cell>
          <cell r="C1684" t="str">
            <v>047</v>
          </cell>
        </row>
        <row r="1685">
          <cell r="A1685" t="str">
            <v>D376</v>
          </cell>
          <cell r="B1685" t="str">
            <v>TUMOR DE COMP. INCIERTO O DESC. DEL HIGADO, DE LA VES. BILIAR Y DEL CO</v>
          </cell>
          <cell r="C1685" t="str">
            <v>047</v>
          </cell>
        </row>
        <row r="1686">
          <cell r="A1686" t="str">
            <v>D377</v>
          </cell>
          <cell r="B1686" t="str">
            <v>TUMOR DE COMPORT. INCIERTO O DESC. DE OTROS ORG. DIGEST.ESPECIFICADOS</v>
          </cell>
          <cell r="C1686" t="str">
            <v>047</v>
          </cell>
        </row>
        <row r="1687">
          <cell r="A1687" t="str">
            <v>D379</v>
          </cell>
          <cell r="B1687" t="str">
            <v>TUMOR DE COMPORT. INCIERTO O DESC. DE ORG. DIGESTIVOS, SITIO NO ESPSC.</v>
          </cell>
          <cell r="C1687" t="str">
            <v>047</v>
          </cell>
        </row>
        <row r="1688">
          <cell r="A1688" t="str">
            <v>D38</v>
          </cell>
          <cell r="B1688" t="str">
            <v>TUMOR DE COMPORT. INCIERTO O DESC. DEL OIDO MEDIO Y DE LOS ORG. RESP.</v>
          </cell>
          <cell r="C1688" t="str">
            <v>047</v>
          </cell>
        </row>
        <row r="1689">
          <cell r="A1689" t="str">
            <v>D380</v>
          </cell>
          <cell r="B1689" t="str">
            <v>TUMOR DE COMPORT. INCIERTO O DESCONOCIDO DE LARINGE</v>
          </cell>
          <cell r="C1689" t="str">
            <v>047</v>
          </cell>
        </row>
        <row r="1690">
          <cell r="A1690" t="str">
            <v>D381</v>
          </cell>
          <cell r="B1690" t="str">
            <v>TUMOR DE COMPORT. INCIERTO O DESC. DE LA TRAQUEA, DE LOS BRONQ. Y DEL</v>
          </cell>
          <cell r="C1690" t="str">
            <v>047</v>
          </cell>
        </row>
        <row r="1691">
          <cell r="A1691" t="str">
            <v>D382</v>
          </cell>
          <cell r="B1691" t="str">
            <v>TUMOR DE COMPORTAMIENTO INCIERTO O DESCONOCIDO DE LA PLEURA</v>
          </cell>
          <cell r="C1691" t="str">
            <v>047</v>
          </cell>
        </row>
        <row r="1692">
          <cell r="A1692" t="str">
            <v>D383</v>
          </cell>
          <cell r="B1692" t="str">
            <v>TUMOR DE COMPORTAMIENTO INCIERTO O DESCONOCIDO DEL MEDIASTINO</v>
          </cell>
          <cell r="C1692" t="str">
            <v>047</v>
          </cell>
        </row>
        <row r="1693">
          <cell r="A1693" t="str">
            <v>D384</v>
          </cell>
          <cell r="B1693" t="str">
            <v>TUMOR DE COMPORTAMIENTO INCIERTO O DESCONOCIDO DEL TIMO</v>
          </cell>
          <cell r="C1693" t="str">
            <v>047</v>
          </cell>
        </row>
        <row r="1694">
          <cell r="A1694" t="str">
            <v>D385</v>
          </cell>
          <cell r="B1694" t="str">
            <v>TUMOR DE COMPORT. INCIERTO O DESC. DE OTROS ORGANOS RESPIRATORIOS</v>
          </cell>
          <cell r="C1694" t="str">
            <v>047</v>
          </cell>
        </row>
        <row r="1695">
          <cell r="A1695" t="str">
            <v>D386</v>
          </cell>
          <cell r="B1695" t="str">
            <v>TUMOR DE COMPORT. INCIERTO O DESC. DE ORG. RESP. SITIO NO ESPECIFICADO</v>
          </cell>
          <cell r="C1695" t="str">
            <v>047</v>
          </cell>
        </row>
        <row r="1696">
          <cell r="A1696" t="str">
            <v>D39</v>
          </cell>
          <cell r="B1696" t="str">
            <v>TUMOR DE COMPORT. INCIETO O DESC. DE LOS ORGANOS GENITALES FEMENINOS</v>
          </cell>
          <cell r="C1696" t="str">
            <v>047</v>
          </cell>
        </row>
        <row r="1697">
          <cell r="A1697" t="str">
            <v>D390</v>
          </cell>
          <cell r="B1697" t="str">
            <v>TUMOR DE COMPORTAMIENTO INCIERTO O DESCONOCIDO DEL UTERO</v>
          </cell>
          <cell r="C1697" t="str">
            <v>047</v>
          </cell>
        </row>
        <row r="1698">
          <cell r="A1698" t="str">
            <v>D391</v>
          </cell>
          <cell r="B1698" t="str">
            <v>TUMOR DE COMPORTAMIENTO INCIERTO O DESCONOCIDO DEL OVARIO</v>
          </cell>
          <cell r="C1698" t="str">
            <v>047</v>
          </cell>
        </row>
        <row r="1699">
          <cell r="A1699" t="str">
            <v>D392</v>
          </cell>
          <cell r="B1699" t="str">
            <v>TUMOR DE COMPORTAMIENTO INCIERTO O DESCONOCIDO DE LA PLACENTA</v>
          </cell>
          <cell r="C1699" t="str">
            <v>047</v>
          </cell>
        </row>
        <row r="1700">
          <cell r="A1700" t="str">
            <v>D397</v>
          </cell>
          <cell r="B1700" t="str">
            <v>TUMOR DE COMPORT. INCIERTO O DESC. DE OTROS ORG. GENIT. FEMENINOS</v>
          </cell>
          <cell r="C1700" t="str">
            <v>047</v>
          </cell>
        </row>
        <row r="1701">
          <cell r="A1701" t="str">
            <v>D399</v>
          </cell>
          <cell r="B1701" t="str">
            <v>TUMOR DE COMPORT. INCIERTO O DESC. DE ORG. GENIT. FEMEN. NO ESPECIF.</v>
          </cell>
          <cell r="C1701" t="str">
            <v>047</v>
          </cell>
        </row>
        <row r="1702">
          <cell r="A1702" t="str">
            <v>D40</v>
          </cell>
          <cell r="B1702" t="str">
            <v>TUMOR DE COMPORT. INCIERTO O DESC. DE LOS ORG.GENITALES MASCULINOS</v>
          </cell>
          <cell r="C1702" t="str">
            <v>047</v>
          </cell>
        </row>
        <row r="1703">
          <cell r="A1703" t="str">
            <v>D400</v>
          </cell>
          <cell r="B1703" t="str">
            <v>TUMOR DE COMPORTAMIENTO INCIERTO O DESCONOCIDO DE LA PROSTATA</v>
          </cell>
          <cell r="C1703" t="str">
            <v>047</v>
          </cell>
        </row>
        <row r="1704">
          <cell r="A1704" t="str">
            <v>D401</v>
          </cell>
          <cell r="B1704" t="str">
            <v>TUMOR DE COMPORTAMIENTO INCIERTO O DESCONOCIDO DEL TESTICULO</v>
          </cell>
          <cell r="C1704" t="str">
            <v>047</v>
          </cell>
        </row>
        <row r="1705">
          <cell r="A1705" t="str">
            <v>D407</v>
          </cell>
          <cell r="B1705" t="str">
            <v>TUMOR DE COMPORT. INCIERTO O DESC. DE OTROS ORG.GENIT. MASCULINOS</v>
          </cell>
          <cell r="C1705" t="str">
            <v>047</v>
          </cell>
        </row>
        <row r="1706">
          <cell r="A1706" t="str">
            <v>D409</v>
          </cell>
          <cell r="B1706" t="str">
            <v>TUMOR DE COMPORT. INCIERTO O DESC. DE ORG. GEN. MASC. NO ESPECIFICADO</v>
          </cell>
          <cell r="C1706" t="str">
            <v>047</v>
          </cell>
        </row>
        <row r="1707">
          <cell r="A1707" t="str">
            <v>D41</v>
          </cell>
          <cell r="B1707" t="str">
            <v>TUMOR DE COMPORT. INCIERTO O DESC. DE LOS ORGANOS URINARIOS</v>
          </cell>
          <cell r="C1707" t="str">
            <v>047</v>
          </cell>
        </row>
        <row r="1708">
          <cell r="A1708" t="str">
            <v>D410</v>
          </cell>
          <cell r="B1708" t="str">
            <v>TUMOR DE COMPORT.INCIERTO O DESCONOCIDO DE LOS ORGANOS URINARIOS</v>
          </cell>
          <cell r="C1708" t="str">
            <v>047</v>
          </cell>
        </row>
        <row r="1709">
          <cell r="A1709" t="str">
            <v>D411</v>
          </cell>
          <cell r="B1709" t="str">
            <v>TUMOR DE COMPORT. INCIERTO O DESCONOCIDO DE LA PEVIS RENAL</v>
          </cell>
          <cell r="C1709" t="str">
            <v>047</v>
          </cell>
        </row>
        <row r="1710">
          <cell r="A1710" t="str">
            <v>D412</v>
          </cell>
          <cell r="B1710" t="str">
            <v>TUMOR DE COMPORTAMIENTO INCIERTO O DESCONOCIDO DEL URETER</v>
          </cell>
          <cell r="C1710" t="str">
            <v>047</v>
          </cell>
        </row>
        <row r="1711">
          <cell r="A1711" t="str">
            <v>D413</v>
          </cell>
          <cell r="B1711" t="str">
            <v>TUMOR DE COMPORTAMIENTO INCIERTO O DESCONOCIDO DE LA URETRA</v>
          </cell>
          <cell r="C1711" t="str">
            <v>047</v>
          </cell>
        </row>
        <row r="1712">
          <cell r="A1712" t="str">
            <v>D414</v>
          </cell>
          <cell r="B1712" t="str">
            <v>TUMOR DE COMPORTAMIENTO INCIERTO O DESCONOCIDO DE LA VEJIGA</v>
          </cell>
          <cell r="C1712" t="str">
            <v>047</v>
          </cell>
        </row>
        <row r="1713">
          <cell r="A1713" t="str">
            <v>D417</v>
          </cell>
          <cell r="B1713" t="str">
            <v>TUMOR DE COMPORT. INCIERTO O DESC. DE OTROS ORGANOS URINARIOS</v>
          </cell>
          <cell r="C1713" t="str">
            <v>047</v>
          </cell>
        </row>
        <row r="1714">
          <cell r="A1714" t="str">
            <v>D419</v>
          </cell>
          <cell r="B1714" t="str">
            <v>TUMOR DE COMPOT. INCIERTO O DESC. DE ORG. URINARIOS NO ESPECICIFICADO</v>
          </cell>
          <cell r="C1714" t="str">
            <v>047</v>
          </cell>
        </row>
        <row r="1715">
          <cell r="A1715" t="str">
            <v>D42</v>
          </cell>
          <cell r="B1715" t="str">
            <v>TUMOR DE COMPORTAMIENTO INCIERTO O DESCONOCIDO DE LAS MENINGES</v>
          </cell>
          <cell r="C1715" t="str">
            <v>047</v>
          </cell>
        </row>
        <row r="1716">
          <cell r="A1716" t="str">
            <v>D420</v>
          </cell>
          <cell r="B1716" t="str">
            <v>TUMOR DE COMPOT. INCIERTO O DESC. DE LAS MANINGES CEREBRALES</v>
          </cell>
          <cell r="C1716" t="str">
            <v>047</v>
          </cell>
        </row>
        <row r="1717">
          <cell r="A1717" t="str">
            <v>D421</v>
          </cell>
          <cell r="B1717" t="str">
            <v>TUMOR DE COMPOT. INCIERTO O DESC. DE LAS MENINGES RAQUIDEAS</v>
          </cell>
          <cell r="C1717" t="str">
            <v>047</v>
          </cell>
        </row>
        <row r="1718">
          <cell r="A1718" t="str">
            <v>D429</v>
          </cell>
          <cell r="B1718" t="str">
            <v>TUMOR DE COMPORT. INCIERTO O DESC. DE LAS MENINGES, PARTE NO ESPCIF.</v>
          </cell>
          <cell r="C1718" t="str">
            <v>047</v>
          </cell>
        </row>
        <row r="1719">
          <cell r="A1719" t="str">
            <v>D43</v>
          </cell>
          <cell r="B1719" t="str">
            <v>TUMOR DE COMPORT. INCIERTO O DESC. DEL ENCEFALO Y SIST. NERV. CENTRAL</v>
          </cell>
          <cell r="C1719" t="str">
            <v>047</v>
          </cell>
        </row>
        <row r="1720">
          <cell r="A1720" t="str">
            <v>D430</v>
          </cell>
          <cell r="B1720" t="str">
            <v>TUMOR DE COMPORT. INCIERTO O DESC. DEL ENCEFALO, SUPRATENTORIAL</v>
          </cell>
          <cell r="C1720" t="str">
            <v>047</v>
          </cell>
        </row>
        <row r="1721">
          <cell r="A1721" t="str">
            <v>D431</v>
          </cell>
          <cell r="B1721" t="str">
            <v>TUMOR DE COMPORT. INCIERTO O DESC. DEL ENCEFALO, INFRATENTORIAL</v>
          </cell>
          <cell r="C1721" t="str">
            <v>047</v>
          </cell>
        </row>
        <row r="1722">
          <cell r="A1722" t="str">
            <v>D432</v>
          </cell>
          <cell r="B1722" t="str">
            <v>TUMOR DE COMPORT. INCIERTO O DESC. DEL ENCEFALO, PARTE NO ESPECIFACADA</v>
          </cell>
          <cell r="C1722" t="str">
            <v>047</v>
          </cell>
        </row>
        <row r="1723">
          <cell r="A1723" t="str">
            <v>D433</v>
          </cell>
          <cell r="B1723" t="str">
            <v>TUMOR DE COMPORT. INCIERTO O DESC. DE LOS NERVIOS CRANEALES</v>
          </cell>
          <cell r="C1723" t="str">
            <v>047</v>
          </cell>
        </row>
        <row r="1724">
          <cell r="A1724" t="str">
            <v>D434</v>
          </cell>
          <cell r="B1724" t="str">
            <v>TUMOR DE COMPORT. INCIERTO O DESC. DE LA MEDULA ESPINAL</v>
          </cell>
          <cell r="C1724" t="str">
            <v>047</v>
          </cell>
        </row>
        <row r="1725">
          <cell r="A1725" t="str">
            <v>D437</v>
          </cell>
          <cell r="B1725" t="str">
            <v>TUMOR DE COMPORT. INCIERTO O DESC. DE OTRAS PARTES ESP. DEL SIST.NERV</v>
          </cell>
          <cell r="C1725" t="str">
            <v>047</v>
          </cell>
        </row>
        <row r="1726">
          <cell r="A1726" t="str">
            <v>D439</v>
          </cell>
          <cell r="B1726" t="str">
            <v>TUMOR DE COMPORT. INCIERTO O DESC. DEL SIST. NERV. CENTRAL SITIO NO ES</v>
          </cell>
          <cell r="C1726" t="str">
            <v>047</v>
          </cell>
        </row>
        <row r="1727">
          <cell r="A1727" t="str">
            <v>D44</v>
          </cell>
          <cell r="B1727" t="str">
            <v>TUMOR DE COMPORT. INCIERTO O DESC. DE LAS GLANDULAS ENDOCRINAS</v>
          </cell>
          <cell r="C1727" t="str">
            <v>047</v>
          </cell>
        </row>
        <row r="1728">
          <cell r="A1728" t="str">
            <v>D440</v>
          </cell>
          <cell r="B1728" t="str">
            <v>TUMOR DE COMPOT. INCIERTO O DESC. DE LA GLADULA TIROIDES</v>
          </cell>
          <cell r="C1728" t="str">
            <v>047</v>
          </cell>
        </row>
        <row r="1729">
          <cell r="A1729" t="str">
            <v>D441</v>
          </cell>
          <cell r="B1729" t="str">
            <v>TUMOR DE COMPORT.INCIERTO O DESC. DE LA GLANDULA SUPRARRENAL</v>
          </cell>
          <cell r="C1729" t="str">
            <v>047</v>
          </cell>
        </row>
        <row r="1730">
          <cell r="A1730" t="str">
            <v>D442</v>
          </cell>
          <cell r="B1730" t="str">
            <v>TUMOR DE COMPORT. INCIERTO O DESC. DE LA GLANDULA PARATIROIDES</v>
          </cell>
          <cell r="C1730" t="str">
            <v>047</v>
          </cell>
        </row>
        <row r="1731">
          <cell r="A1731" t="str">
            <v>D443</v>
          </cell>
          <cell r="B1731" t="str">
            <v>TUMOR CE COMPORT. INCIERTO O DESC. DE LA GLANDULA HIPOFISIS</v>
          </cell>
          <cell r="C1731" t="str">
            <v>047</v>
          </cell>
        </row>
        <row r="1732">
          <cell r="A1732" t="str">
            <v>D444</v>
          </cell>
          <cell r="B1732" t="str">
            <v>TUMOR DE COMPORT. INCIERTO O DESC. DEL CONDUCTO CRANEOFARINGEO</v>
          </cell>
          <cell r="C1732" t="str">
            <v>047</v>
          </cell>
        </row>
        <row r="1733">
          <cell r="A1733" t="str">
            <v>D445</v>
          </cell>
          <cell r="B1733" t="str">
            <v>TUMOR DE COMPORT. INCIERTO O DESC. DE LA GLANDULA PINEAL</v>
          </cell>
          <cell r="C1733" t="str">
            <v>047</v>
          </cell>
        </row>
        <row r="1734">
          <cell r="A1734" t="str">
            <v>D446</v>
          </cell>
          <cell r="B1734" t="str">
            <v>TUMOR DE COMPORT. INCIERTO O DESC. DEL CUERPO CAROTIDEO</v>
          </cell>
          <cell r="C1734" t="str">
            <v>047</v>
          </cell>
        </row>
        <row r="1735">
          <cell r="A1735" t="str">
            <v>D447</v>
          </cell>
          <cell r="B1735" t="str">
            <v>TUMOR DE COMPORT. INCIERTO O DESC. DEL CUERPO AORTICO Y OTROS C. CROM</v>
          </cell>
          <cell r="C1735" t="str">
            <v>047</v>
          </cell>
        </row>
        <row r="1736">
          <cell r="A1736" t="str">
            <v>D448</v>
          </cell>
          <cell r="B1736" t="str">
            <v>TUMOR DE COMPORT. INCIERTO O DESC. CON AFECTACION PLURIGLANDULAR</v>
          </cell>
          <cell r="C1736" t="str">
            <v>047</v>
          </cell>
        </row>
        <row r="1737">
          <cell r="A1737" t="str">
            <v>D449</v>
          </cell>
          <cell r="B1737" t="str">
            <v>TUMOR DE COMPORT. INCIERTO O DESC. DE GLANDULA ENDOCRINA NO ESPEC</v>
          </cell>
          <cell r="C1737" t="str">
            <v>047</v>
          </cell>
        </row>
        <row r="1738">
          <cell r="A1738" t="str">
            <v>D45</v>
          </cell>
          <cell r="B1738" t="str">
            <v>POLICITEMIA VERA</v>
          </cell>
          <cell r="C1738" t="str">
            <v>047</v>
          </cell>
        </row>
        <row r="1739">
          <cell r="A1739" t="str">
            <v>D46</v>
          </cell>
          <cell r="B1739" t="str">
            <v>SINDROMES MIELODISPLASICOS</v>
          </cell>
          <cell r="C1739" t="str">
            <v>047</v>
          </cell>
        </row>
        <row r="1740">
          <cell r="A1740" t="str">
            <v>D460</v>
          </cell>
          <cell r="B1740" t="str">
            <v>ANEMIA REFRACTARIA SIN SIDEROBLASTOS, ASI DESCRITA</v>
          </cell>
          <cell r="C1740" t="str">
            <v>047</v>
          </cell>
        </row>
        <row r="1741">
          <cell r="A1741" t="str">
            <v>D461</v>
          </cell>
          <cell r="B1741" t="str">
            <v>ANEMIA REFRACTARIA CON SIDEROBLASTOS</v>
          </cell>
          <cell r="C1741" t="str">
            <v>047</v>
          </cell>
        </row>
        <row r="1742">
          <cell r="A1742" t="str">
            <v>D462</v>
          </cell>
          <cell r="B1742" t="str">
            <v>ANEMIA REFRACTARIA CON EXCESO DE BLASTOS</v>
          </cell>
          <cell r="C1742" t="str">
            <v>047</v>
          </cell>
        </row>
        <row r="1743">
          <cell r="A1743" t="str">
            <v>D463</v>
          </cell>
          <cell r="B1743" t="str">
            <v>ANEMIA REFRACTARIA CON EXCESO DE BLASTOS CON TRANSFORMACION</v>
          </cell>
          <cell r="C1743" t="str">
            <v>047</v>
          </cell>
        </row>
        <row r="1744">
          <cell r="A1744" t="str">
            <v>D464</v>
          </cell>
          <cell r="B1744" t="str">
            <v>ANEMIA REFRACTARIA, SIN OTRA ESPECIFICACION</v>
          </cell>
          <cell r="C1744" t="str">
            <v>047</v>
          </cell>
        </row>
        <row r="1745">
          <cell r="A1745" t="str">
            <v>D467</v>
          </cell>
          <cell r="B1745" t="str">
            <v>OTROS SINDROMES MIELODISPLASTICOS</v>
          </cell>
          <cell r="C1745" t="str">
            <v>047</v>
          </cell>
        </row>
        <row r="1746">
          <cell r="A1746" t="str">
            <v>D469</v>
          </cell>
          <cell r="B1746" t="str">
            <v>SINDROME MIELODISPLASICO, SIN OTRA ESPECIFICACION</v>
          </cell>
          <cell r="C1746" t="str">
            <v>047</v>
          </cell>
        </row>
        <row r="1747">
          <cell r="A1747" t="str">
            <v>D47</v>
          </cell>
          <cell r="B1747" t="str">
            <v>OTROS TUMORES DE COMPORT. INCIERTO O DESC. DEL TEJIDO LINFATICO</v>
          </cell>
          <cell r="C1747" t="str">
            <v>047</v>
          </cell>
        </row>
        <row r="1748">
          <cell r="A1748" t="str">
            <v>D470</v>
          </cell>
          <cell r="B1748" t="str">
            <v>TUMOR DE COMPORT.INCIERTO O DESC. DE LOS MASTOCITOS E HISTIOCITOS</v>
          </cell>
          <cell r="C1748" t="str">
            <v>047</v>
          </cell>
        </row>
        <row r="1749">
          <cell r="A1749" t="str">
            <v>D471</v>
          </cell>
          <cell r="B1749" t="str">
            <v>ENFERMEDAD MIELOPROLIFERATIVA CRONICA</v>
          </cell>
          <cell r="C1749" t="str">
            <v>047</v>
          </cell>
        </row>
        <row r="1750">
          <cell r="A1750" t="str">
            <v>D472</v>
          </cell>
          <cell r="B1750" t="str">
            <v>GAMMOPATIA MONOCIONAL</v>
          </cell>
          <cell r="C1750" t="str">
            <v>047</v>
          </cell>
        </row>
        <row r="1751">
          <cell r="A1751" t="str">
            <v>D473</v>
          </cell>
          <cell r="B1751" t="str">
            <v>TROMBOCITOPENIA (HEMORRAGICA) ESENCIAL</v>
          </cell>
          <cell r="C1751" t="str">
            <v>047</v>
          </cell>
        </row>
        <row r="1752">
          <cell r="A1752" t="str">
            <v>D477</v>
          </cell>
          <cell r="B1752" t="str">
            <v>OTROS TUMORES ESPEC. DE COMPORT. INCIERTO O DESC. DEL TEJIDO LINFATIC</v>
          </cell>
          <cell r="C1752" t="str">
            <v>047</v>
          </cell>
        </row>
        <row r="1753">
          <cell r="A1753" t="str">
            <v>D479</v>
          </cell>
          <cell r="B1753" t="str">
            <v>TUMORES DE COMPORT. INCIERTO O DESC. DEL TEJIDO LINFATICO, DE LOS ORG.</v>
          </cell>
          <cell r="C1753" t="str">
            <v>047</v>
          </cell>
        </row>
        <row r="1754">
          <cell r="A1754" t="str">
            <v>D48</v>
          </cell>
          <cell r="B1754" t="str">
            <v>TUMOR DE COMPORT. INCIERTO O DESC. DE OTROS SITIOS Y DE LOS NO ESPC.</v>
          </cell>
          <cell r="C1754" t="str">
            <v>047</v>
          </cell>
        </row>
        <row r="1755">
          <cell r="A1755" t="str">
            <v>D480</v>
          </cell>
          <cell r="B1755" t="str">
            <v>TUMOR DE COMPORT. INCIERTO O DESC. DEL HUESO Y CARTILAGO ARTICULAR</v>
          </cell>
          <cell r="C1755" t="str">
            <v>047</v>
          </cell>
        </row>
        <row r="1756">
          <cell r="A1756" t="str">
            <v>D481</v>
          </cell>
          <cell r="B1756" t="str">
            <v>TUMOR DE COMPORT. INCIERTO O DESC. DEL TEJIDO CONJ. Y OTRO TEJ. BLANDO</v>
          </cell>
          <cell r="C1756" t="str">
            <v>047</v>
          </cell>
        </row>
        <row r="1757">
          <cell r="A1757" t="str">
            <v>D482</v>
          </cell>
          <cell r="B1757" t="str">
            <v>TUMOR DE COMPORT. INCIERTO O DESC. DE LOS NERV. PERIF. Y DEL SIST. NER</v>
          </cell>
          <cell r="C1757" t="str">
            <v>047</v>
          </cell>
        </row>
        <row r="1758">
          <cell r="A1758" t="str">
            <v>D483</v>
          </cell>
          <cell r="B1758" t="str">
            <v>TUMOR DE COMPORTAMIENTO INCIERTO O DESCONOCIDO DEL RETROPERITONEO</v>
          </cell>
          <cell r="C1758" t="str">
            <v>047</v>
          </cell>
        </row>
        <row r="1759">
          <cell r="A1759" t="str">
            <v>D484</v>
          </cell>
          <cell r="B1759" t="str">
            <v>TUMOR DE COMPORTAMIENTO INCIERTO O DESCONOCIDO DEL PERITONEO</v>
          </cell>
          <cell r="C1759" t="str">
            <v>047</v>
          </cell>
        </row>
        <row r="1760">
          <cell r="A1760" t="str">
            <v>D485</v>
          </cell>
          <cell r="B1760" t="str">
            <v>TUMOR DE COMPORTAMIENTO INCIERTO O DESCONOCIDO DE LA PIEL</v>
          </cell>
          <cell r="C1760" t="str">
            <v>047</v>
          </cell>
        </row>
        <row r="1761">
          <cell r="A1761" t="str">
            <v>D486</v>
          </cell>
          <cell r="B1761" t="str">
            <v>TUMOR DE COMPORTAMIENTO INCIERTO O DESCONOCIDO DE LA MAMA</v>
          </cell>
          <cell r="C1761" t="str">
            <v>047</v>
          </cell>
        </row>
        <row r="1762">
          <cell r="A1762" t="str">
            <v>D487</v>
          </cell>
          <cell r="B1762" t="str">
            <v>TUMOR DE COMPORT. INCIERTO O DESC. DE OTROS SITIOS ESPECIFICADOS</v>
          </cell>
          <cell r="C1762" t="str">
            <v>047</v>
          </cell>
        </row>
        <row r="1763">
          <cell r="A1763" t="str">
            <v>D489</v>
          </cell>
          <cell r="B1763" t="str">
            <v>TUMOR DE COMPORTAMIENTO INCIERTO O DESC. DE SITIO NO ESPECIFICADO</v>
          </cell>
          <cell r="C1763" t="str">
            <v>047</v>
          </cell>
        </row>
        <row r="1764">
          <cell r="A1764" t="str">
            <v>D50</v>
          </cell>
          <cell r="B1764" t="str">
            <v>ANEMIAS POR DEFICIENCIA DE HIERRO</v>
          </cell>
          <cell r="C1764" t="str">
            <v>049</v>
          </cell>
        </row>
        <row r="1765">
          <cell r="A1765" t="str">
            <v>D500</v>
          </cell>
          <cell r="B1765" t="str">
            <v>ANEMIA POR DEFICIENCIA DE HIERRO SECUNDARIA A PERDIDA DE SANGRE (CRO)</v>
          </cell>
          <cell r="C1765" t="str">
            <v>049</v>
          </cell>
        </row>
        <row r="1766">
          <cell r="A1766" t="str">
            <v>D501</v>
          </cell>
          <cell r="B1766" t="str">
            <v>DISFAGIA SIDEROPENICA</v>
          </cell>
          <cell r="C1766" t="str">
            <v>049</v>
          </cell>
        </row>
        <row r="1767">
          <cell r="A1767" t="str">
            <v>D508</v>
          </cell>
          <cell r="B1767" t="str">
            <v>OTRAS ANEMIAS POR DEFICIENCIA DE HIERRO</v>
          </cell>
          <cell r="C1767" t="str">
            <v>049</v>
          </cell>
        </row>
        <row r="1768">
          <cell r="A1768" t="str">
            <v>D509</v>
          </cell>
          <cell r="B1768" t="str">
            <v>ANEMIA POR DEFICIENCIA DE HIERRO SIN OTRA ESPECIFICACION</v>
          </cell>
          <cell r="C1768" t="str">
            <v>049</v>
          </cell>
        </row>
        <row r="1769">
          <cell r="A1769" t="str">
            <v>D51</v>
          </cell>
          <cell r="B1769" t="str">
            <v>ANEMIA POR DEFICIENCIA DE VITAMINA B12</v>
          </cell>
          <cell r="C1769" t="str">
            <v>049</v>
          </cell>
        </row>
        <row r="1770">
          <cell r="A1770" t="str">
            <v>D510</v>
          </cell>
          <cell r="B1770" t="str">
            <v>ANEMIA POR DEF. DE VITAMINA B12 DEBIDA A DEF. DEL FACTOR INTRINSECO</v>
          </cell>
          <cell r="C1770" t="str">
            <v>049</v>
          </cell>
        </row>
        <row r="1771">
          <cell r="A1771" t="str">
            <v>D511</v>
          </cell>
          <cell r="B1771" t="str">
            <v>ANEMIA POR DEF. DE VIT. B12 DEBIDA A MALA ABSORCION SELECTIVA DE VITAM</v>
          </cell>
          <cell r="C1771" t="str">
            <v>049</v>
          </cell>
        </row>
        <row r="1772">
          <cell r="A1772" t="str">
            <v>D512</v>
          </cell>
          <cell r="B1772" t="str">
            <v>DEFICIENCIA DE TRASCOBALAMINA</v>
          </cell>
          <cell r="C1772" t="str">
            <v>049</v>
          </cell>
        </row>
        <row r="1773">
          <cell r="A1773" t="str">
            <v>D513</v>
          </cell>
          <cell r="B1773" t="str">
            <v>OTRAS ANEMIAS POR DEFICIENCIA DIETETICA DE VITAMINA B12</v>
          </cell>
          <cell r="C1773" t="str">
            <v>049</v>
          </cell>
        </row>
        <row r="1774">
          <cell r="A1774" t="str">
            <v>D518</v>
          </cell>
          <cell r="B1774" t="str">
            <v>OTRAS ANEMIAS POR DEFICIENCIA DE VITAMINA B12</v>
          </cell>
          <cell r="C1774" t="str">
            <v>049</v>
          </cell>
        </row>
        <row r="1775">
          <cell r="A1775" t="str">
            <v>D519</v>
          </cell>
          <cell r="B1775" t="str">
            <v>ANEMIA POR DEFICIENCIA DE VITAMINA B12, SIN OTRA ESPECIFICACION</v>
          </cell>
          <cell r="C1775" t="str">
            <v>049</v>
          </cell>
        </row>
        <row r="1776">
          <cell r="A1776" t="str">
            <v>D52</v>
          </cell>
          <cell r="B1776" t="str">
            <v>ANEMIA POR DEFICIENCIA DE FOLATOS</v>
          </cell>
          <cell r="C1776" t="str">
            <v>049</v>
          </cell>
        </row>
        <row r="1777">
          <cell r="A1777" t="str">
            <v>D520</v>
          </cell>
          <cell r="B1777" t="str">
            <v>ANEMIA POR DEFICIENCIA DIETETICA DE FOLATOS</v>
          </cell>
          <cell r="C1777" t="str">
            <v>049</v>
          </cell>
        </row>
        <row r="1778">
          <cell r="A1778" t="str">
            <v>D521</v>
          </cell>
          <cell r="B1778" t="str">
            <v>ANEMIA POR DEFICIENCIA DE FOLATOS INDUCIDA POR DROGAS</v>
          </cell>
          <cell r="C1778" t="str">
            <v>049</v>
          </cell>
        </row>
        <row r="1779">
          <cell r="A1779" t="str">
            <v>D528</v>
          </cell>
          <cell r="B1779" t="str">
            <v>OTRAS ANEMIAS POR DEFICIENCIA DE FOLATOS</v>
          </cell>
          <cell r="C1779" t="str">
            <v>049</v>
          </cell>
        </row>
        <row r="1780">
          <cell r="A1780" t="str">
            <v>D529</v>
          </cell>
          <cell r="B1780" t="str">
            <v>ANEMIA POR DEFICIENCIA DE FOLATOS, SIN OTRA ESPECIFICACION</v>
          </cell>
          <cell r="C1780" t="str">
            <v>049</v>
          </cell>
        </row>
        <row r="1781">
          <cell r="A1781" t="str">
            <v>D53</v>
          </cell>
          <cell r="B1781" t="str">
            <v>OTRS ANEMIAS NUTRICIONALES</v>
          </cell>
          <cell r="C1781" t="str">
            <v>049</v>
          </cell>
        </row>
        <row r="1782">
          <cell r="A1782" t="str">
            <v>D530</v>
          </cell>
          <cell r="B1782" t="str">
            <v>ANEMIA POR DEFICIENCIA DE PROTEINAS</v>
          </cell>
          <cell r="C1782" t="str">
            <v>049</v>
          </cell>
        </row>
        <row r="1783">
          <cell r="A1783" t="str">
            <v>D531</v>
          </cell>
          <cell r="B1783" t="str">
            <v>OTRAS ENEMIAS MAGALOBLASTICAS, NO ESPECIFICADAS EN OTRA PARTE</v>
          </cell>
          <cell r="C1783" t="str">
            <v>049</v>
          </cell>
        </row>
        <row r="1784">
          <cell r="A1784" t="str">
            <v>D532</v>
          </cell>
          <cell r="B1784" t="str">
            <v>ANEMIA ESCORBUTICA</v>
          </cell>
          <cell r="C1784" t="str">
            <v>049</v>
          </cell>
        </row>
        <row r="1785">
          <cell r="A1785" t="str">
            <v>D538</v>
          </cell>
          <cell r="B1785" t="str">
            <v>OTRAS ANEMIAS NUTRICIONALES ESPECIFICADAS</v>
          </cell>
          <cell r="C1785" t="str">
            <v>049</v>
          </cell>
        </row>
        <row r="1786">
          <cell r="A1786" t="str">
            <v>D539</v>
          </cell>
          <cell r="B1786" t="str">
            <v>ANEMIA NUTRICIONALES, NO ESPECIFICADAS</v>
          </cell>
          <cell r="C1786" t="str">
            <v>049</v>
          </cell>
        </row>
        <row r="1787">
          <cell r="A1787" t="str">
            <v>D55</v>
          </cell>
          <cell r="B1787" t="str">
            <v>ANEMIA DEBIDA A TRASTORNOS ENZIMATICOS</v>
          </cell>
          <cell r="C1787" t="str">
            <v>049</v>
          </cell>
        </row>
        <row r="1788">
          <cell r="A1788" t="str">
            <v>D550</v>
          </cell>
          <cell r="B1788" t="str">
            <v>ANEMIA DEBIDA A DEFICIENCIA DE GLUCOSA-6-FOSFATO DESHIDROGENASA (G6FD)</v>
          </cell>
          <cell r="C1788" t="str">
            <v>049</v>
          </cell>
        </row>
        <row r="1789">
          <cell r="A1789" t="str">
            <v>D551</v>
          </cell>
          <cell r="B1789" t="str">
            <v>ANEMIA DEBIDA A OTROS TRASTORNOS DEL METABOLISMO DEL GLUTATION</v>
          </cell>
          <cell r="C1789" t="str">
            <v>049</v>
          </cell>
        </row>
        <row r="1790">
          <cell r="A1790" t="str">
            <v>D552</v>
          </cell>
          <cell r="B1790" t="str">
            <v>ANEMIA DEBIDA A TRASTORNOS DE LA ENZIMAS GLUCOLITICAS</v>
          </cell>
          <cell r="C1790" t="str">
            <v>049</v>
          </cell>
        </row>
        <row r="1791">
          <cell r="A1791" t="str">
            <v>D553</v>
          </cell>
          <cell r="B1791" t="str">
            <v>ANEMIA DEBIDA A TRASTORNOS DEL METABOLISMO DE LOS NUCLEOTIDOS</v>
          </cell>
          <cell r="C1791" t="str">
            <v>049</v>
          </cell>
        </row>
        <row r="1792">
          <cell r="A1792" t="str">
            <v>D558</v>
          </cell>
          <cell r="B1792" t="str">
            <v>OTRAS ANEMIAS DEBIDAS A TRASTORNOS ENZIMATICOS</v>
          </cell>
          <cell r="C1792" t="str">
            <v>049</v>
          </cell>
        </row>
        <row r="1793">
          <cell r="A1793" t="str">
            <v>D559</v>
          </cell>
          <cell r="B1793" t="str">
            <v>ANEMIA DEBIDA A TRASTORNOS ENZIMATICOS, SIN OTRA ESPECIFICACION</v>
          </cell>
          <cell r="C1793" t="str">
            <v>049</v>
          </cell>
        </row>
        <row r="1794">
          <cell r="A1794" t="str">
            <v>D56</v>
          </cell>
          <cell r="B1794" t="str">
            <v>TALASEMIA</v>
          </cell>
          <cell r="C1794" t="str">
            <v>049</v>
          </cell>
        </row>
        <row r="1795">
          <cell r="A1795" t="str">
            <v>D560</v>
          </cell>
          <cell r="B1795" t="str">
            <v>ALFA TALASEMIA</v>
          </cell>
          <cell r="C1795" t="str">
            <v>049</v>
          </cell>
        </row>
        <row r="1796">
          <cell r="A1796" t="str">
            <v>D561</v>
          </cell>
          <cell r="B1796" t="str">
            <v>BETA TALASEMIA</v>
          </cell>
          <cell r="C1796" t="str">
            <v>049</v>
          </cell>
        </row>
        <row r="1797">
          <cell r="A1797" t="str">
            <v>D562</v>
          </cell>
          <cell r="B1797" t="str">
            <v>DELTA-BETA TALASEMIA</v>
          </cell>
          <cell r="C1797" t="str">
            <v>049</v>
          </cell>
        </row>
        <row r="1798">
          <cell r="A1798" t="str">
            <v>D563</v>
          </cell>
          <cell r="B1798" t="str">
            <v>RASGO TALASEMICO</v>
          </cell>
          <cell r="C1798" t="str">
            <v>049</v>
          </cell>
        </row>
        <row r="1799">
          <cell r="A1799" t="str">
            <v>D564</v>
          </cell>
          <cell r="B1799" t="str">
            <v>PERSISTENCIA HEREDITARIA DE LA HEMOGLOBINA FETAL (PHHF)</v>
          </cell>
          <cell r="C1799" t="str">
            <v>049</v>
          </cell>
        </row>
        <row r="1800">
          <cell r="A1800" t="str">
            <v>D568</v>
          </cell>
          <cell r="B1800" t="str">
            <v>OTRAS TALASEMIAS</v>
          </cell>
          <cell r="C1800" t="str">
            <v>049</v>
          </cell>
        </row>
        <row r="1801">
          <cell r="A1801" t="str">
            <v>D569</v>
          </cell>
          <cell r="B1801" t="str">
            <v>TALASEMIA, NO ESPECIFICADA</v>
          </cell>
          <cell r="C1801" t="str">
            <v>049</v>
          </cell>
        </row>
        <row r="1802">
          <cell r="A1802" t="str">
            <v>D57</v>
          </cell>
          <cell r="B1802" t="str">
            <v>TRASTORNOS FALCIFORMES</v>
          </cell>
          <cell r="C1802" t="str">
            <v>049</v>
          </cell>
        </row>
        <row r="1803">
          <cell r="A1803" t="str">
            <v>D570</v>
          </cell>
          <cell r="B1803" t="str">
            <v>ANEMIA FALCIFORME CO CRISIS</v>
          </cell>
          <cell r="C1803" t="str">
            <v>049</v>
          </cell>
        </row>
        <row r="1804">
          <cell r="A1804" t="str">
            <v>D571</v>
          </cell>
          <cell r="B1804" t="str">
            <v>ANEMIA FALCIFORME SIN CRISIS</v>
          </cell>
          <cell r="C1804" t="str">
            <v>049</v>
          </cell>
        </row>
        <row r="1805">
          <cell r="A1805" t="str">
            <v>D572</v>
          </cell>
          <cell r="B1805" t="str">
            <v>TRASTORNOS FALCIFORMES HETEROCIGOTOS DOBLES</v>
          </cell>
          <cell r="C1805" t="str">
            <v>049</v>
          </cell>
        </row>
        <row r="1806">
          <cell r="A1806" t="str">
            <v>D573</v>
          </cell>
          <cell r="B1806" t="str">
            <v>RASGO DREPANOCITICO</v>
          </cell>
          <cell r="C1806" t="str">
            <v>049</v>
          </cell>
        </row>
        <row r="1807">
          <cell r="A1807" t="str">
            <v>D578</v>
          </cell>
          <cell r="B1807" t="str">
            <v>OTROS TRASTORNOS FALCIFORMES</v>
          </cell>
          <cell r="C1807" t="str">
            <v>049</v>
          </cell>
        </row>
        <row r="1808">
          <cell r="A1808" t="str">
            <v>D58</v>
          </cell>
          <cell r="B1808" t="str">
            <v>OTRAS ANEMIAS HEMOLITICAS HEREDITARIAS</v>
          </cell>
          <cell r="C1808" t="str">
            <v>049</v>
          </cell>
        </row>
        <row r="1809">
          <cell r="A1809" t="str">
            <v>D580</v>
          </cell>
          <cell r="B1809" t="str">
            <v>ESFEROCITOSIS HEREDITARIA</v>
          </cell>
          <cell r="C1809" t="str">
            <v>049</v>
          </cell>
        </row>
        <row r="1810">
          <cell r="A1810" t="str">
            <v>D581</v>
          </cell>
          <cell r="B1810" t="str">
            <v>ELIPTOCITOSIS HEREDITARIA</v>
          </cell>
          <cell r="C1810" t="str">
            <v>049</v>
          </cell>
        </row>
        <row r="1811">
          <cell r="A1811" t="str">
            <v>D582</v>
          </cell>
          <cell r="B1811" t="str">
            <v>OTRAS HEMOGLOBINOPATIAS</v>
          </cell>
          <cell r="C1811" t="str">
            <v>049</v>
          </cell>
        </row>
        <row r="1812">
          <cell r="A1812" t="str">
            <v>D588</v>
          </cell>
          <cell r="B1812" t="str">
            <v>OTRAS ANEMIAS HEMOLITICAS HEREDITARIAS ESPECIFICADAS</v>
          </cell>
          <cell r="C1812" t="str">
            <v>049</v>
          </cell>
        </row>
        <row r="1813">
          <cell r="A1813" t="str">
            <v>D589</v>
          </cell>
          <cell r="B1813" t="str">
            <v>ANEMIA HEMOLITICA HEREDITARIA, SIN OTRA ESPECIFICACION</v>
          </cell>
          <cell r="C1813" t="str">
            <v>049</v>
          </cell>
        </row>
        <row r="1814">
          <cell r="A1814" t="str">
            <v>D59</v>
          </cell>
          <cell r="B1814" t="str">
            <v>ANEMIA HEMOLITICA ADQUIRIDA</v>
          </cell>
          <cell r="C1814" t="str">
            <v>049</v>
          </cell>
        </row>
        <row r="1815">
          <cell r="A1815" t="str">
            <v>D590</v>
          </cell>
          <cell r="B1815" t="str">
            <v>ANEMIA HEMOLITICA AUTOINMUNE INCLUIDA POR DROGAS</v>
          </cell>
          <cell r="C1815" t="str">
            <v>049</v>
          </cell>
        </row>
        <row r="1816">
          <cell r="A1816" t="str">
            <v>D591</v>
          </cell>
          <cell r="B1816" t="str">
            <v>OTRAS ANEMIAS HEMOLITICAS AUTOINMUNES</v>
          </cell>
          <cell r="C1816" t="str">
            <v>049</v>
          </cell>
        </row>
        <row r="1817">
          <cell r="A1817" t="str">
            <v>D592</v>
          </cell>
          <cell r="B1817" t="str">
            <v>ANEMIA HEMOLITICA NO AUTOINMUNE INDUCIDA POR DROGAS</v>
          </cell>
          <cell r="C1817" t="str">
            <v>049</v>
          </cell>
        </row>
        <row r="1818">
          <cell r="A1818" t="str">
            <v>D593</v>
          </cell>
          <cell r="B1818" t="str">
            <v>SIDROME HEMOLITICO-UREMICO</v>
          </cell>
          <cell r="C1818" t="str">
            <v>049</v>
          </cell>
        </row>
        <row r="1819">
          <cell r="A1819" t="str">
            <v>D594</v>
          </cell>
          <cell r="B1819" t="str">
            <v>OTRAS ANEMIAS HEMOLITICAS NO AUTOINMUNES</v>
          </cell>
          <cell r="C1819" t="str">
            <v>049</v>
          </cell>
        </row>
        <row r="1820">
          <cell r="A1820" t="str">
            <v>D595</v>
          </cell>
          <cell r="B1820" t="str">
            <v>HEMOGLOBINURIA PAROXISTICA NOCTURNA (MARCHIAFAVA-MICHELI)</v>
          </cell>
          <cell r="C1820" t="str">
            <v>049</v>
          </cell>
        </row>
        <row r="1821">
          <cell r="A1821" t="str">
            <v>D596</v>
          </cell>
          <cell r="B1821" t="str">
            <v>HEMOGLOBINURIA DEBIDA A HEMOLISIS POR OTRAS CAUSAS EXTERNAS</v>
          </cell>
          <cell r="C1821" t="str">
            <v>049</v>
          </cell>
        </row>
        <row r="1822">
          <cell r="A1822" t="str">
            <v>D598</v>
          </cell>
          <cell r="B1822" t="str">
            <v>OTRS ANEMIAS HEMOLITICAS ADQUIRIDAS</v>
          </cell>
          <cell r="C1822" t="str">
            <v>049</v>
          </cell>
        </row>
        <row r="1823">
          <cell r="A1823" t="str">
            <v>D599</v>
          </cell>
          <cell r="B1823" t="str">
            <v>ANEMIA HEMOLITICA ADQUIRIDA, SIN OTRA ESPECIFICACION</v>
          </cell>
          <cell r="C1823" t="str">
            <v>049</v>
          </cell>
        </row>
        <row r="1824">
          <cell r="A1824" t="str">
            <v>D60</v>
          </cell>
          <cell r="B1824" t="str">
            <v>APLASIA ADQUIRIDA, EXCLUSIVA DE LA SERIE ROJA (ERITROBLASTOPENIA)</v>
          </cell>
          <cell r="C1824" t="str">
            <v>049</v>
          </cell>
        </row>
        <row r="1825">
          <cell r="A1825" t="str">
            <v>D600</v>
          </cell>
          <cell r="B1825" t="str">
            <v>APLASIA CRONICA ADQUIRIDA, EXCLUSIVA DE LA SERIE ROJA</v>
          </cell>
          <cell r="C1825" t="str">
            <v>049</v>
          </cell>
        </row>
        <row r="1826">
          <cell r="A1826" t="str">
            <v>D601</v>
          </cell>
          <cell r="B1826" t="str">
            <v>APLASIA TRANSITORIA ADQUIRIDA, EXCLUSIVA DE LA SERIE ROJA</v>
          </cell>
          <cell r="C1826" t="str">
            <v>049</v>
          </cell>
        </row>
        <row r="1827">
          <cell r="A1827" t="str">
            <v>D608</v>
          </cell>
          <cell r="B1827" t="str">
            <v>OTRAS APLASIAS ADQUIRIDAS, EXCLUSIVAS DE LA SERIE ROJA</v>
          </cell>
          <cell r="C1827" t="str">
            <v>049</v>
          </cell>
        </row>
        <row r="1828">
          <cell r="A1828" t="str">
            <v>D609</v>
          </cell>
          <cell r="B1828" t="str">
            <v>APLASIA ADQUIRIDA, EXCLUSIVA DE LA SERIE ROJA, NO ESPECIFICADA</v>
          </cell>
          <cell r="C1828" t="str">
            <v>049</v>
          </cell>
        </row>
        <row r="1829">
          <cell r="A1829" t="str">
            <v>D61</v>
          </cell>
          <cell r="B1829" t="str">
            <v>ORTAS ANEMIAS APLASTICAS</v>
          </cell>
          <cell r="C1829" t="str">
            <v>049</v>
          </cell>
        </row>
        <row r="1830">
          <cell r="A1830" t="str">
            <v>D610</v>
          </cell>
          <cell r="B1830" t="str">
            <v>ANEMIA APLASTICA CONSTITUCIONAL</v>
          </cell>
          <cell r="C1830" t="str">
            <v>049</v>
          </cell>
        </row>
        <row r="1831">
          <cell r="A1831" t="str">
            <v>D611</v>
          </cell>
          <cell r="B1831" t="str">
            <v>ANEMIA APLASTICA INDUCIDA POR DROGAS</v>
          </cell>
          <cell r="C1831" t="str">
            <v>049</v>
          </cell>
        </row>
        <row r="1832">
          <cell r="A1832" t="str">
            <v>D612</v>
          </cell>
          <cell r="B1832" t="str">
            <v>ANEMIA APLASTICA DEBIDA A OTROS AGENTES EXTERNOS</v>
          </cell>
          <cell r="C1832" t="str">
            <v>049</v>
          </cell>
        </row>
        <row r="1833">
          <cell r="A1833" t="str">
            <v>D613</v>
          </cell>
          <cell r="B1833" t="str">
            <v>ANEMIA APLASTICA IDIOPATICA</v>
          </cell>
          <cell r="C1833" t="str">
            <v>049</v>
          </cell>
        </row>
        <row r="1834">
          <cell r="A1834" t="str">
            <v>D618</v>
          </cell>
          <cell r="B1834" t="str">
            <v>OTRAS ANEMIAS APLASTICAS ESPECIFICADAS</v>
          </cell>
          <cell r="C1834" t="str">
            <v>049</v>
          </cell>
        </row>
        <row r="1835">
          <cell r="A1835" t="str">
            <v>D619</v>
          </cell>
          <cell r="B1835" t="str">
            <v>ANEMIA APLASTICA SIN OTRA EPECIFICACION</v>
          </cell>
          <cell r="C1835" t="str">
            <v>049</v>
          </cell>
        </row>
        <row r="1836">
          <cell r="A1836" t="str">
            <v>D62</v>
          </cell>
          <cell r="B1836" t="str">
            <v>ANEMIA POSTHEMORRAGICO AGUDA</v>
          </cell>
          <cell r="C1836" t="str">
            <v>049</v>
          </cell>
        </row>
        <row r="1837">
          <cell r="A1837" t="str">
            <v>D63*</v>
          </cell>
          <cell r="B1837" t="str">
            <v>ANEMIA EN ENFERMEDADES CRONICAS CLASIFICADAS EN OTRAS PARTES</v>
          </cell>
          <cell r="C1837" t="str">
            <v>049</v>
          </cell>
        </row>
        <row r="1838">
          <cell r="A1838" t="str">
            <v>D630</v>
          </cell>
          <cell r="B1838" t="str">
            <v>ANEMIA EN ENFERMEDADES NEOPLASTICA (C00-D48+)</v>
          </cell>
          <cell r="C1838" t="str">
            <v>049</v>
          </cell>
        </row>
        <row r="1839">
          <cell r="A1839" t="str">
            <v>D638</v>
          </cell>
          <cell r="B1839" t="str">
            <v>ANEMIA EN OTRAS ENFERMEDADES CRONICAS CLASIFICADAS EN OTRA PARTE</v>
          </cell>
          <cell r="C1839" t="str">
            <v>049</v>
          </cell>
        </row>
        <row r="1840">
          <cell r="A1840" t="str">
            <v>D64</v>
          </cell>
          <cell r="B1840" t="str">
            <v>OTRAS ANEMIAS</v>
          </cell>
          <cell r="C1840" t="str">
            <v>049</v>
          </cell>
        </row>
        <row r="1841">
          <cell r="A1841" t="str">
            <v>D640</v>
          </cell>
          <cell r="B1841" t="str">
            <v>ANEMIA SIDEROBLASTICA HEREDITARIA</v>
          </cell>
          <cell r="C1841" t="str">
            <v>049</v>
          </cell>
        </row>
        <row r="1842">
          <cell r="A1842" t="str">
            <v>D641</v>
          </cell>
          <cell r="B1842" t="str">
            <v>ANEMIA SIDEROBLASTICA SECUNDARIA A OTRA ENFERMEDAD</v>
          </cell>
          <cell r="C1842" t="str">
            <v>049</v>
          </cell>
        </row>
        <row r="1843">
          <cell r="A1843" t="str">
            <v>D642</v>
          </cell>
          <cell r="B1843" t="str">
            <v>ANEMIA SIDEROBLASTICA SECUNDARIA, DEBIDA A DROGAS Y TOXINAS</v>
          </cell>
          <cell r="C1843" t="str">
            <v>049</v>
          </cell>
        </row>
        <row r="1844">
          <cell r="A1844" t="str">
            <v>D643</v>
          </cell>
          <cell r="B1844" t="str">
            <v>OTRAS ANEMIAS SIDEROBLASTICAS</v>
          </cell>
          <cell r="C1844" t="str">
            <v>049</v>
          </cell>
        </row>
        <row r="1845">
          <cell r="A1845" t="str">
            <v>D644</v>
          </cell>
          <cell r="B1845" t="str">
            <v>ANEMIA DISERITROPOYETICA CONGENITA</v>
          </cell>
          <cell r="C1845" t="str">
            <v>049</v>
          </cell>
        </row>
        <row r="1846">
          <cell r="A1846" t="str">
            <v>D648</v>
          </cell>
          <cell r="B1846" t="str">
            <v>OTRAS ANEMIAS ESPECIFICADAS</v>
          </cell>
          <cell r="C1846" t="str">
            <v>049</v>
          </cell>
        </row>
        <row r="1847">
          <cell r="A1847" t="str">
            <v>D649</v>
          </cell>
          <cell r="B1847" t="str">
            <v>ANEMIA DE TIPO NO ESPECIFICADO</v>
          </cell>
          <cell r="C1847" t="str">
            <v>049</v>
          </cell>
        </row>
        <row r="1848">
          <cell r="A1848" t="str">
            <v>D65</v>
          </cell>
          <cell r="B1848" t="str">
            <v>COAGULACION INTRAVASCULAR DISEMINADA (SINDROME DE DESFIBRINACION)</v>
          </cell>
          <cell r="C1848" t="str">
            <v>050</v>
          </cell>
        </row>
        <row r="1849">
          <cell r="A1849" t="str">
            <v>D66</v>
          </cell>
          <cell r="B1849" t="str">
            <v>DEFICIENCIA HEREDITARIA DEL FACTOR VIII</v>
          </cell>
          <cell r="C1849" t="str">
            <v>050</v>
          </cell>
        </row>
        <row r="1850">
          <cell r="A1850" t="str">
            <v>D67</v>
          </cell>
          <cell r="B1850" t="str">
            <v>DEFICIENCIA HEREDITARIA DEL FACTOR IX</v>
          </cell>
          <cell r="C1850" t="str">
            <v>050</v>
          </cell>
        </row>
        <row r="1851">
          <cell r="A1851" t="str">
            <v>D68</v>
          </cell>
          <cell r="B1851" t="str">
            <v>OTROS DEFECTOS DE LA COAGULACION</v>
          </cell>
          <cell r="C1851" t="str">
            <v>050</v>
          </cell>
        </row>
        <row r="1852">
          <cell r="A1852" t="str">
            <v>D680</v>
          </cell>
          <cell r="B1852" t="str">
            <v>ENFERMEDAD DE VON WILLEBRAND</v>
          </cell>
          <cell r="C1852" t="str">
            <v>050</v>
          </cell>
        </row>
        <row r="1853">
          <cell r="A1853" t="str">
            <v>D681</v>
          </cell>
          <cell r="B1853" t="str">
            <v>DEFICIENCIA HEREDITARIA DEL FACTOR XI</v>
          </cell>
          <cell r="C1853" t="str">
            <v>050</v>
          </cell>
        </row>
        <row r="1854">
          <cell r="A1854" t="str">
            <v>D682</v>
          </cell>
          <cell r="B1854" t="str">
            <v>DEFICIENCIA HEREDITARIA DE OTROS FACTORES DE LA COAGULACION</v>
          </cell>
          <cell r="C1854" t="str">
            <v>050</v>
          </cell>
        </row>
        <row r="1855">
          <cell r="A1855" t="str">
            <v>D683</v>
          </cell>
          <cell r="B1855" t="str">
            <v>TRASTORNO HEMORRAGICO DEBIDO A ANTICOAGULANTES CIRCULANTES</v>
          </cell>
          <cell r="C1855" t="str">
            <v>050</v>
          </cell>
        </row>
        <row r="1856">
          <cell r="A1856" t="str">
            <v>D684</v>
          </cell>
          <cell r="B1856" t="str">
            <v>DEFICIENCIA ADQUIRIDA DE FACTORES DE LA COAGULACION</v>
          </cell>
          <cell r="C1856" t="str">
            <v>050</v>
          </cell>
        </row>
        <row r="1857">
          <cell r="A1857" t="str">
            <v>D688</v>
          </cell>
          <cell r="B1857" t="str">
            <v>OTROS DEFECTOS ESPECIFICADOS DE LA COAGULACION</v>
          </cell>
          <cell r="C1857" t="str">
            <v>050</v>
          </cell>
        </row>
        <row r="1858">
          <cell r="A1858" t="str">
            <v>D689</v>
          </cell>
          <cell r="B1858" t="str">
            <v>DEFECTO DE LA COAGULACION, NO ESPECIFICADO</v>
          </cell>
          <cell r="C1858" t="str">
            <v>050</v>
          </cell>
        </row>
        <row r="1859">
          <cell r="A1859" t="str">
            <v>D69</v>
          </cell>
          <cell r="B1859" t="str">
            <v>PURPURA Y OTRAS AFECCIONES HEMORRAGICOS</v>
          </cell>
          <cell r="C1859" t="str">
            <v>048</v>
          </cell>
        </row>
        <row r="1860">
          <cell r="A1860" t="str">
            <v>D690</v>
          </cell>
          <cell r="B1860" t="str">
            <v>PURPURA ALERGICA</v>
          </cell>
          <cell r="C1860" t="str">
            <v>048</v>
          </cell>
        </row>
        <row r="1861">
          <cell r="A1861" t="str">
            <v>D691</v>
          </cell>
          <cell r="B1861" t="str">
            <v>DEFECTOS CUALITATIVOS DE LAS PLAQUETAS</v>
          </cell>
          <cell r="C1861" t="str">
            <v>048</v>
          </cell>
        </row>
        <row r="1862">
          <cell r="A1862" t="str">
            <v>D692</v>
          </cell>
          <cell r="B1862" t="str">
            <v>OTRAS PURPURAS NO TROMBOCITOPENICAS</v>
          </cell>
          <cell r="C1862" t="str">
            <v>048</v>
          </cell>
        </row>
        <row r="1863">
          <cell r="A1863" t="str">
            <v>D693</v>
          </cell>
          <cell r="B1863" t="str">
            <v>PURPURA TROMBOCITOPENICAS IDIOPATICA</v>
          </cell>
          <cell r="C1863" t="str">
            <v>048</v>
          </cell>
        </row>
        <row r="1864">
          <cell r="A1864" t="str">
            <v>D694</v>
          </cell>
          <cell r="B1864" t="str">
            <v>OTRAS TROMBOCITOPENIAS PRIMARIAS</v>
          </cell>
          <cell r="C1864" t="str">
            <v>048</v>
          </cell>
        </row>
        <row r="1865">
          <cell r="A1865" t="str">
            <v>D695</v>
          </cell>
          <cell r="B1865" t="str">
            <v>TROMBOCITOPENIA SECUNDARIA</v>
          </cell>
          <cell r="C1865" t="str">
            <v>048</v>
          </cell>
        </row>
        <row r="1866">
          <cell r="A1866" t="str">
            <v>D696</v>
          </cell>
          <cell r="B1866" t="str">
            <v>TROMBOCITOPENIA NO ESPECIFICADA</v>
          </cell>
          <cell r="C1866" t="str">
            <v>048</v>
          </cell>
        </row>
        <row r="1867">
          <cell r="A1867" t="str">
            <v>D698</v>
          </cell>
          <cell r="B1867" t="str">
            <v>OTRAS AFECCIONES HEMORRAGICAS ESPECIFICADAS</v>
          </cell>
          <cell r="C1867" t="str">
            <v>048</v>
          </cell>
        </row>
        <row r="1868">
          <cell r="A1868" t="str">
            <v>D699</v>
          </cell>
          <cell r="B1868" t="str">
            <v>AFECCIONES HEMORRAGICA, NO ESPECIFICADA</v>
          </cell>
          <cell r="C1868" t="str">
            <v>048</v>
          </cell>
        </row>
        <row r="1869">
          <cell r="A1869" t="str">
            <v>D70</v>
          </cell>
          <cell r="B1869" t="str">
            <v>AGRANULOCITOSIS</v>
          </cell>
          <cell r="C1869" t="str">
            <v>050</v>
          </cell>
        </row>
        <row r="1870">
          <cell r="A1870" t="str">
            <v>D71</v>
          </cell>
          <cell r="B1870" t="str">
            <v>TRASTORNO FUNCIONALES DE LOS POLIMORFONUCLEARES NEUTROFILOS</v>
          </cell>
          <cell r="C1870" t="str">
            <v>050</v>
          </cell>
        </row>
        <row r="1871">
          <cell r="A1871" t="str">
            <v>D72</v>
          </cell>
          <cell r="B1871" t="str">
            <v>OTROS TRASTORNOS DE LOS LEUCOCITOS</v>
          </cell>
          <cell r="C1871" t="str">
            <v>050</v>
          </cell>
        </row>
        <row r="1872">
          <cell r="A1872" t="str">
            <v>D720</v>
          </cell>
          <cell r="B1872" t="str">
            <v>ANOMALIAS GENETICAS DE LOS LEUCOCITOS</v>
          </cell>
          <cell r="C1872" t="str">
            <v>050</v>
          </cell>
        </row>
        <row r="1873">
          <cell r="A1873" t="str">
            <v>D721</v>
          </cell>
          <cell r="B1873" t="str">
            <v>EOSINOFILIA</v>
          </cell>
          <cell r="C1873" t="str">
            <v>050</v>
          </cell>
        </row>
        <row r="1874">
          <cell r="A1874" t="str">
            <v>D728</v>
          </cell>
          <cell r="B1874" t="str">
            <v>OTROS TRASTORNOS ESPECIFICADOS DE LOS LEUCOCITOS</v>
          </cell>
          <cell r="C1874" t="str">
            <v>050</v>
          </cell>
        </row>
        <row r="1875">
          <cell r="A1875" t="str">
            <v>D729</v>
          </cell>
          <cell r="B1875" t="str">
            <v>TRASTORNOS DE LOS LEUCOCITOS, NO ESPECIFICADOS</v>
          </cell>
          <cell r="C1875" t="str">
            <v>050</v>
          </cell>
        </row>
        <row r="1876">
          <cell r="A1876" t="str">
            <v>D73</v>
          </cell>
          <cell r="B1876" t="str">
            <v>ENFERMEDADES DEL BAZO</v>
          </cell>
          <cell r="C1876" t="str">
            <v>050</v>
          </cell>
        </row>
        <row r="1877">
          <cell r="A1877" t="str">
            <v>D730</v>
          </cell>
          <cell r="B1877" t="str">
            <v>HIPOESPLENISMO</v>
          </cell>
          <cell r="C1877" t="str">
            <v>050</v>
          </cell>
        </row>
        <row r="1878">
          <cell r="A1878" t="str">
            <v>D731</v>
          </cell>
          <cell r="B1878" t="str">
            <v>HIPERESPLENISMO</v>
          </cell>
          <cell r="C1878" t="str">
            <v>050</v>
          </cell>
        </row>
        <row r="1879">
          <cell r="A1879" t="str">
            <v>D732</v>
          </cell>
          <cell r="B1879" t="str">
            <v>ESPLENOMEGALIA CONGESTIVA CRONICA</v>
          </cell>
          <cell r="C1879" t="str">
            <v>050</v>
          </cell>
        </row>
        <row r="1880">
          <cell r="A1880" t="str">
            <v>D733</v>
          </cell>
          <cell r="B1880" t="str">
            <v>ABSCESO DEL BAZO</v>
          </cell>
          <cell r="C1880" t="str">
            <v>050</v>
          </cell>
        </row>
        <row r="1881">
          <cell r="A1881" t="str">
            <v>D734</v>
          </cell>
          <cell r="B1881" t="str">
            <v>QUISTE DEL BAZO</v>
          </cell>
          <cell r="C1881" t="str">
            <v>050</v>
          </cell>
        </row>
        <row r="1882">
          <cell r="A1882" t="str">
            <v>D735</v>
          </cell>
          <cell r="B1882" t="str">
            <v>INFARTO DEL BAZO</v>
          </cell>
          <cell r="C1882" t="str">
            <v>050</v>
          </cell>
        </row>
        <row r="1883">
          <cell r="A1883" t="str">
            <v>D738</v>
          </cell>
          <cell r="B1883" t="str">
            <v>OTRAS ENFERMEDADES DEL BAZO</v>
          </cell>
          <cell r="C1883" t="str">
            <v>050</v>
          </cell>
        </row>
        <row r="1884">
          <cell r="A1884" t="str">
            <v>D739</v>
          </cell>
          <cell r="B1884" t="str">
            <v>ENFERMEDAD DEL BAZO, NO ESPECIFICADA</v>
          </cell>
          <cell r="C1884" t="str">
            <v>050</v>
          </cell>
        </row>
        <row r="1885">
          <cell r="A1885" t="str">
            <v>D74</v>
          </cell>
          <cell r="B1885" t="str">
            <v>METAHEMOGLOBINEMIA</v>
          </cell>
          <cell r="C1885" t="str">
            <v>050</v>
          </cell>
        </row>
        <row r="1886">
          <cell r="A1886" t="str">
            <v>D740</v>
          </cell>
          <cell r="B1886" t="str">
            <v>METAHEMOGLOBINEMIA CONGENITA</v>
          </cell>
          <cell r="C1886" t="str">
            <v>050</v>
          </cell>
        </row>
        <row r="1887">
          <cell r="A1887" t="str">
            <v>D748</v>
          </cell>
          <cell r="B1887" t="str">
            <v>OTRAS METAHEMOGLOBINEMIAS</v>
          </cell>
          <cell r="C1887" t="str">
            <v>050</v>
          </cell>
        </row>
        <row r="1888">
          <cell r="A1888" t="str">
            <v>D749</v>
          </cell>
          <cell r="B1888" t="str">
            <v>METAHEMOGLOBINEMIA, NO ESPECIFICADA</v>
          </cell>
          <cell r="C1888" t="str">
            <v>050</v>
          </cell>
        </row>
        <row r="1889">
          <cell r="A1889" t="str">
            <v>D75</v>
          </cell>
          <cell r="B1889" t="str">
            <v>OTRAS ENFERMEDADES DE LA SANGRE Y DE LOS ORG. HEMATOPOYETICOS</v>
          </cell>
          <cell r="C1889" t="str">
            <v>050</v>
          </cell>
        </row>
        <row r="1890">
          <cell r="A1890" t="str">
            <v>D750</v>
          </cell>
          <cell r="B1890" t="str">
            <v>ERITROCITOSIS FAMILIAR</v>
          </cell>
          <cell r="C1890" t="str">
            <v>050</v>
          </cell>
        </row>
        <row r="1891">
          <cell r="A1891" t="str">
            <v>D751</v>
          </cell>
          <cell r="B1891" t="str">
            <v>POLICITEMIA SECUNDARIA</v>
          </cell>
          <cell r="C1891" t="str">
            <v>050</v>
          </cell>
        </row>
        <row r="1892">
          <cell r="A1892" t="str">
            <v>D752</v>
          </cell>
          <cell r="B1892" t="str">
            <v>TROMBOCITOSIS ESENCIAL</v>
          </cell>
          <cell r="C1892" t="str">
            <v>050</v>
          </cell>
        </row>
        <row r="1893">
          <cell r="A1893" t="str">
            <v>D758</v>
          </cell>
          <cell r="B1893" t="str">
            <v>OTRAS ENF. ESPECIF. DE LA SANGRE Y DE LOS ORGANOS HEMATOPOYETICOS</v>
          </cell>
          <cell r="C1893" t="str">
            <v>050</v>
          </cell>
        </row>
        <row r="1894">
          <cell r="A1894" t="str">
            <v>D759</v>
          </cell>
          <cell r="B1894" t="str">
            <v>ENF. DE LA SANGRE Y DE LOS ORGANOS HEMATOPOYETICOS, NO ESPECIFICADA</v>
          </cell>
          <cell r="C1894" t="str">
            <v>050</v>
          </cell>
        </row>
        <row r="1895">
          <cell r="A1895" t="str">
            <v>D76</v>
          </cell>
          <cell r="B1895" t="str">
            <v>CIERTAS ENF. QUE AFECTAN AL TEJ. LINFORRETICULAR Y AL SIST.RETICULOEN</v>
          </cell>
          <cell r="C1895" t="str">
            <v>050</v>
          </cell>
        </row>
        <row r="1896">
          <cell r="A1896" t="str">
            <v>D760</v>
          </cell>
          <cell r="B1896" t="str">
            <v>HISTIOCITOSIS DE LAS CELULAS DE LANGERHANS, NO CLASIF. EN OTRA PARTE</v>
          </cell>
          <cell r="C1896" t="str">
            <v>050</v>
          </cell>
        </row>
        <row r="1897">
          <cell r="A1897" t="str">
            <v>D761</v>
          </cell>
          <cell r="B1897" t="str">
            <v>LINFOHISTIOCITOSIS HEMOFAGOCITICA</v>
          </cell>
          <cell r="C1897" t="str">
            <v>050</v>
          </cell>
        </row>
        <row r="1898">
          <cell r="A1898" t="str">
            <v>D762</v>
          </cell>
          <cell r="B1898" t="str">
            <v>SIDROME HEMOFAGOCITICO ASOCIADO A INFECCION</v>
          </cell>
          <cell r="C1898" t="str">
            <v>050</v>
          </cell>
        </row>
        <row r="1899">
          <cell r="A1899" t="str">
            <v>D763</v>
          </cell>
          <cell r="B1899" t="str">
            <v>OTROS SINDROMES HISTIOCITICOS</v>
          </cell>
          <cell r="C1899" t="str">
            <v>050</v>
          </cell>
        </row>
        <row r="1900">
          <cell r="A1900" t="str">
            <v>D80</v>
          </cell>
          <cell r="B1900" t="str">
            <v>INMUNODEFICIENCIA CON PREDOMINIO DE DEFECTOS DE LOS ANTICUERPOS</v>
          </cell>
          <cell r="C1900" t="str">
            <v>050</v>
          </cell>
        </row>
        <row r="1901">
          <cell r="A1901" t="str">
            <v>D800</v>
          </cell>
          <cell r="B1901" t="str">
            <v>HIPOGAMMAGLOBULINEMIA HEREDITARIA</v>
          </cell>
          <cell r="C1901" t="str">
            <v>050</v>
          </cell>
        </row>
        <row r="1902">
          <cell r="A1902" t="str">
            <v>D801</v>
          </cell>
          <cell r="B1902" t="str">
            <v>HIPOGAMMAGLOBULINEMIA NO FAMILIAR</v>
          </cell>
          <cell r="C1902" t="str">
            <v>050</v>
          </cell>
        </row>
        <row r="1903">
          <cell r="A1903" t="str">
            <v>D802</v>
          </cell>
          <cell r="B1903" t="str">
            <v>DEFICIENCIA SELECTIVA DE INMUNOGLOBULINA A (IGA)</v>
          </cell>
          <cell r="C1903" t="str">
            <v>050</v>
          </cell>
        </row>
        <row r="1904">
          <cell r="A1904" t="str">
            <v>D803</v>
          </cell>
          <cell r="B1904" t="str">
            <v>DEFICIENCIA SELECTIVA DE SUBCLASE DE LA INMUNOGLOBULINA G (IGG)</v>
          </cell>
          <cell r="C1904" t="str">
            <v>050</v>
          </cell>
        </row>
        <row r="1905">
          <cell r="A1905" t="str">
            <v>D804</v>
          </cell>
          <cell r="B1905" t="str">
            <v>DEFICIENCIA SELECTIVA DE INMUNOGLOBULINA M (IGM)</v>
          </cell>
          <cell r="C1905" t="str">
            <v>050</v>
          </cell>
        </row>
        <row r="1906">
          <cell r="A1906" t="str">
            <v>D805</v>
          </cell>
          <cell r="B1906" t="str">
            <v>INMUNODEFICIENCIA CON INCREMENTO DE INMUNOGLOBULINA M (IGM)</v>
          </cell>
          <cell r="C1906" t="str">
            <v>050</v>
          </cell>
        </row>
        <row r="1907">
          <cell r="A1907" t="str">
            <v>D806</v>
          </cell>
          <cell r="B1907" t="str">
            <v>DEFICIENCIA DE ANTICUERPOS CON INMUNO. CASI NORMALES O CON HIPERINMUNO</v>
          </cell>
          <cell r="C1907" t="str">
            <v>050</v>
          </cell>
        </row>
        <row r="1908">
          <cell r="A1908" t="str">
            <v>D807</v>
          </cell>
          <cell r="B1908" t="str">
            <v>HIPOGAMMAGLOBULINEMIA TRANSITORIA DE LA INFANCIA</v>
          </cell>
          <cell r="C1908" t="str">
            <v>050</v>
          </cell>
        </row>
        <row r="1909">
          <cell r="A1909" t="str">
            <v>D808</v>
          </cell>
          <cell r="B1909" t="str">
            <v>OTRAS INMUNODEFICIENCIAS CON PREDOMINIO DE DEFECTOS DE ANTICUERPOS</v>
          </cell>
          <cell r="C1909" t="str">
            <v>050</v>
          </cell>
        </row>
        <row r="1910">
          <cell r="A1910" t="str">
            <v>D809</v>
          </cell>
          <cell r="B1910" t="str">
            <v>INMUNODEF. CON PREDOMINIO DE DEFECTOS DE LOS ANTIC. NO ESPECIFICADA</v>
          </cell>
          <cell r="C1910" t="str">
            <v>050</v>
          </cell>
        </row>
        <row r="1911">
          <cell r="A1911" t="str">
            <v>D81</v>
          </cell>
          <cell r="B1911" t="str">
            <v>INMUNODEFICIENCIAS COMBINADAS</v>
          </cell>
          <cell r="C1911" t="str">
            <v>050</v>
          </cell>
        </row>
        <row r="1912">
          <cell r="A1912" t="str">
            <v>D810</v>
          </cell>
          <cell r="B1912" t="str">
            <v>INMUNODEFICIENCA COMBINADA SEVERA (IDCS) CON DISGENECIA RETICULAR</v>
          </cell>
          <cell r="C1912" t="str">
            <v>050</v>
          </cell>
        </row>
        <row r="1913">
          <cell r="A1913" t="str">
            <v>D811</v>
          </cell>
          <cell r="B1913" t="str">
            <v>INMUNODEFICIENCIA COMBINADA SEVERA (IDCS) CON LINFOCITOPENIA T Y B</v>
          </cell>
          <cell r="C1913" t="str">
            <v>050</v>
          </cell>
        </row>
        <row r="1914">
          <cell r="A1914" t="str">
            <v>D812</v>
          </cell>
          <cell r="B1914" t="str">
            <v>INMUNODEFICIENCIA COMBINADA SEVERA (IDCS) CON CIFRA BAJA O NORMAL</v>
          </cell>
          <cell r="C1914" t="str">
            <v>050</v>
          </cell>
        </row>
        <row r="1915">
          <cell r="A1915" t="str">
            <v>D813</v>
          </cell>
          <cell r="B1915" t="str">
            <v>DEFICIENCIA DE LA ADENOSINA DEAMINASA (ADA)</v>
          </cell>
          <cell r="C1915" t="str">
            <v>050</v>
          </cell>
        </row>
        <row r="1916">
          <cell r="A1916" t="str">
            <v>D814</v>
          </cell>
          <cell r="B1916" t="str">
            <v>SINDROME DE NEZELOF</v>
          </cell>
          <cell r="C1916" t="str">
            <v>050</v>
          </cell>
        </row>
        <row r="1917">
          <cell r="A1917" t="str">
            <v>D815</v>
          </cell>
          <cell r="B1917" t="str">
            <v>DEFICIENCIA DE LA FOSFORILASA PURINONUCLEOSIDA (FPN)</v>
          </cell>
          <cell r="C1917" t="str">
            <v>050</v>
          </cell>
        </row>
        <row r="1918">
          <cell r="A1918" t="str">
            <v>D816</v>
          </cell>
          <cell r="B1918" t="str">
            <v>DEFICIENCIA DE LA CLASE I DEL COMPLEJO DE HISTOCOMPATIBILIDAD MAYOR</v>
          </cell>
          <cell r="C1918" t="str">
            <v>050</v>
          </cell>
        </row>
        <row r="1919">
          <cell r="A1919" t="str">
            <v>D817</v>
          </cell>
          <cell r="B1919" t="str">
            <v>DEFICIENCIA DE LA CLASE II DEL COMPLEJO DE HISTOCOMPATIBILIDAD MAYOR</v>
          </cell>
          <cell r="C1919" t="str">
            <v>050</v>
          </cell>
        </row>
        <row r="1920">
          <cell r="A1920" t="str">
            <v>D818</v>
          </cell>
          <cell r="B1920" t="str">
            <v>OTRAS INMUNODEFICIENCIAS COMBINADAS</v>
          </cell>
          <cell r="C1920" t="str">
            <v>050</v>
          </cell>
        </row>
        <row r="1921">
          <cell r="A1921" t="str">
            <v>D819</v>
          </cell>
          <cell r="B1921" t="str">
            <v>INMUNODEFICIENCIA COMBINADA, NO ESPECIFICADA</v>
          </cell>
          <cell r="C1921" t="str">
            <v>050</v>
          </cell>
        </row>
        <row r="1922">
          <cell r="A1922" t="str">
            <v>D82</v>
          </cell>
          <cell r="B1922" t="str">
            <v>INMUNODEFICIENCIA ASOCIADA CON OTROS DEFECTOS MAYORES</v>
          </cell>
          <cell r="C1922" t="str">
            <v>050</v>
          </cell>
        </row>
        <row r="1923">
          <cell r="A1923" t="str">
            <v>D820</v>
          </cell>
          <cell r="B1923" t="str">
            <v>SINDROME DE WISKOTT-ALDRICH</v>
          </cell>
          <cell r="C1923" t="str">
            <v>050</v>
          </cell>
        </row>
        <row r="1924">
          <cell r="A1924" t="str">
            <v>D821</v>
          </cell>
          <cell r="B1924" t="str">
            <v>SINDROME DE DI GEORGE</v>
          </cell>
          <cell r="C1924" t="str">
            <v>050</v>
          </cell>
        </row>
        <row r="1925">
          <cell r="A1925" t="str">
            <v>D822</v>
          </cell>
          <cell r="B1925" t="str">
            <v>INMUNODEFICIENCIA CON ENANISMO MICROMELICO (MIEBROS CORTOS)</v>
          </cell>
          <cell r="C1925" t="str">
            <v>050</v>
          </cell>
        </row>
        <row r="1926">
          <cell r="A1926" t="str">
            <v>D823</v>
          </cell>
          <cell r="B1926" t="str">
            <v>INMUNODEF. CONSECUTIVA A RESPUESTA DEFECTUOSA HERED. CONTRA EL VIR</v>
          </cell>
          <cell r="C1926" t="str">
            <v>050</v>
          </cell>
        </row>
        <row r="1927">
          <cell r="A1927" t="str">
            <v>D824</v>
          </cell>
          <cell r="B1927" t="str">
            <v>SINDROME DE HIPERINMUNOGLOBULINA E (IGE)</v>
          </cell>
          <cell r="C1927" t="str">
            <v>050</v>
          </cell>
        </row>
        <row r="1928">
          <cell r="A1928" t="str">
            <v>D828</v>
          </cell>
          <cell r="B1928" t="str">
            <v>INMUNODEFICIENCIA ASOCIADA CON OTROS DEFECTOS MAYORES ESPECIFICADOS</v>
          </cell>
          <cell r="C1928" t="str">
            <v>050</v>
          </cell>
        </row>
        <row r="1929">
          <cell r="A1929" t="str">
            <v>D829</v>
          </cell>
          <cell r="B1929" t="str">
            <v>INMUNODEFICIENCIA ASOCIADA CON DEFECTOS MAYORES NO ESPECIFICADOS</v>
          </cell>
          <cell r="C1929" t="str">
            <v>050</v>
          </cell>
        </row>
        <row r="1930">
          <cell r="A1930" t="str">
            <v>D83</v>
          </cell>
          <cell r="B1930" t="str">
            <v>INMUNODEFICIENCIA VARAIBLE COMUN</v>
          </cell>
          <cell r="C1930" t="str">
            <v>050</v>
          </cell>
        </row>
        <row r="1931">
          <cell r="A1931" t="str">
            <v>D830</v>
          </cell>
          <cell r="B1931" t="str">
            <v>INMUNODEF. VARIABLE COMUN CON PRED. DE ANORMALIDAD EN EL MUMERO</v>
          </cell>
          <cell r="C1931" t="str">
            <v>050</v>
          </cell>
        </row>
        <row r="1932">
          <cell r="A1932" t="str">
            <v>D831</v>
          </cell>
          <cell r="B1932" t="str">
            <v>INMUNODEF. VARIABLE COMUN CON PRED. DE TRASTORNOS INMUNORREGUL.</v>
          </cell>
          <cell r="C1932" t="str">
            <v>050</v>
          </cell>
        </row>
        <row r="1933">
          <cell r="A1933" t="str">
            <v>D832</v>
          </cell>
          <cell r="B1933" t="str">
            <v>INMUNODEF. VARIABLE COMUN CON AUTOANTICUERPOS ANTI-B O ANTI-T</v>
          </cell>
          <cell r="C1933" t="str">
            <v>050</v>
          </cell>
        </row>
        <row r="1934">
          <cell r="A1934" t="str">
            <v>D838</v>
          </cell>
          <cell r="B1934" t="str">
            <v>OTRAS INMUNODEFICIENCIA VARIABLES COMUNES</v>
          </cell>
          <cell r="C1934" t="str">
            <v>050</v>
          </cell>
        </row>
        <row r="1935">
          <cell r="A1935" t="str">
            <v>D839</v>
          </cell>
          <cell r="B1935" t="str">
            <v>INMUNODEFICIENCIA VARIABLES COMUN, NO ESPECIFICADA</v>
          </cell>
          <cell r="C1935" t="str">
            <v>050</v>
          </cell>
        </row>
        <row r="1936">
          <cell r="A1936" t="str">
            <v>D84</v>
          </cell>
          <cell r="B1936" t="str">
            <v>OTRAS INMUNODEFICIENCIAS</v>
          </cell>
          <cell r="C1936" t="str">
            <v>050</v>
          </cell>
        </row>
        <row r="1937">
          <cell r="A1937" t="str">
            <v>D840</v>
          </cell>
          <cell r="B1937" t="str">
            <v>DEFECTO DE LA FUNCION-1 DEL LINFOCITO (LFA-1)</v>
          </cell>
          <cell r="C1937" t="str">
            <v>050</v>
          </cell>
        </row>
        <row r="1938">
          <cell r="A1938" t="str">
            <v>D841</v>
          </cell>
          <cell r="B1938" t="str">
            <v>DEFECTO DEL SISTEMA DEL COMPLEMENTO</v>
          </cell>
          <cell r="C1938" t="str">
            <v>050</v>
          </cell>
        </row>
        <row r="1939">
          <cell r="A1939" t="str">
            <v>D848</v>
          </cell>
          <cell r="B1939" t="str">
            <v>OTRAS INMUNODEFICIENCIAS ESPECIFICADAS</v>
          </cell>
          <cell r="C1939" t="str">
            <v>050</v>
          </cell>
        </row>
        <row r="1940">
          <cell r="A1940" t="str">
            <v>D849</v>
          </cell>
          <cell r="B1940" t="str">
            <v>INMUNODEFICIENCIA, NO ESPECIFICADA</v>
          </cell>
          <cell r="C1940" t="str">
            <v>050</v>
          </cell>
        </row>
        <row r="1941">
          <cell r="A1941" t="str">
            <v>D86</v>
          </cell>
          <cell r="B1941" t="str">
            <v>SARCOIDOSIS</v>
          </cell>
          <cell r="C1941" t="str">
            <v>050</v>
          </cell>
        </row>
        <row r="1942">
          <cell r="A1942" t="str">
            <v>D860</v>
          </cell>
          <cell r="B1942" t="str">
            <v>SARCOIDOSIS DEL PULMON</v>
          </cell>
          <cell r="C1942" t="str">
            <v>050</v>
          </cell>
        </row>
        <row r="1943">
          <cell r="A1943" t="str">
            <v>D861</v>
          </cell>
          <cell r="B1943" t="str">
            <v>SARCOIDOSIS DE LOS GANGLIOS LINFATICOS</v>
          </cell>
          <cell r="C1943" t="str">
            <v>050</v>
          </cell>
        </row>
        <row r="1944">
          <cell r="A1944" t="str">
            <v>D862</v>
          </cell>
          <cell r="B1944" t="str">
            <v>SARCOIDOSIS DEL PULMON Y DE LOS GANGLIOS LINFATICOS</v>
          </cell>
          <cell r="C1944" t="str">
            <v>050</v>
          </cell>
        </row>
        <row r="1945">
          <cell r="A1945" t="str">
            <v>D863</v>
          </cell>
          <cell r="B1945" t="str">
            <v>SARCOIDOSIS DE LA PIEL</v>
          </cell>
          <cell r="C1945" t="str">
            <v>050</v>
          </cell>
        </row>
        <row r="1946">
          <cell r="A1946" t="str">
            <v>D868</v>
          </cell>
          <cell r="B1946" t="str">
            <v>SARCOIDOSIS DE OTROS SITIOS ESPECIFICADOS O DE SITIOS COMBINADOS</v>
          </cell>
          <cell r="C1946" t="str">
            <v>050</v>
          </cell>
        </row>
        <row r="1947">
          <cell r="A1947" t="str">
            <v>D869</v>
          </cell>
          <cell r="B1947" t="str">
            <v>SARCOIDOSIS DE SITIO NO ESPECIFICADO</v>
          </cell>
          <cell r="C1947" t="str">
            <v>050</v>
          </cell>
        </row>
        <row r="1948">
          <cell r="A1948" t="str">
            <v>D89</v>
          </cell>
          <cell r="B1948" t="str">
            <v>OTROS TRASTORNOS QUE AFECTAN EL MECANISMO DE LA INMUNIDAD, NO CLAS.</v>
          </cell>
          <cell r="C1948" t="str">
            <v>050</v>
          </cell>
        </row>
        <row r="1949">
          <cell r="A1949" t="str">
            <v>D890</v>
          </cell>
          <cell r="B1949" t="str">
            <v>HIPRGAMMAGLOBULINEMIA POLICIONAL</v>
          </cell>
          <cell r="C1949" t="str">
            <v>050</v>
          </cell>
        </row>
        <row r="1950">
          <cell r="A1950" t="str">
            <v>D891</v>
          </cell>
          <cell r="B1950" t="str">
            <v>CRIOGLOBULINEMIA</v>
          </cell>
          <cell r="C1950" t="str">
            <v>050</v>
          </cell>
        </row>
        <row r="1951">
          <cell r="A1951" t="str">
            <v>D892</v>
          </cell>
          <cell r="B1951" t="str">
            <v>HIPERGAMMAGLOBULINEMIA, NO ESPECIFICADA</v>
          </cell>
          <cell r="C1951" t="str">
            <v>050</v>
          </cell>
        </row>
        <row r="1952">
          <cell r="A1952" t="str">
            <v>D898</v>
          </cell>
          <cell r="B1952" t="str">
            <v>OTROS TRASTORNOS ESPECIF. QUE AFECTAN EL MECANISMO DE LA INMUNIDAD</v>
          </cell>
          <cell r="C1952" t="str">
            <v>050</v>
          </cell>
        </row>
        <row r="1953">
          <cell r="A1953" t="str">
            <v>D899</v>
          </cell>
          <cell r="B1953" t="str">
            <v>TRASTORNOS QUE AFECTAN AL MECANISMO DE LA INMUNIDAD, NO ESPECIFICAD</v>
          </cell>
          <cell r="C1953" t="str">
            <v>050</v>
          </cell>
        </row>
        <row r="1954">
          <cell r="A1954" t="str">
            <v>E00</v>
          </cell>
          <cell r="B1954" t="str">
            <v>SINDROME CONGENITO DE DEFICIENCIA DE YODO</v>
          </cell>
          <cell r="C1954" t="str">
            <v>054</v>
          </cell>
        </row>
        <row r="1955">
          <cell r="A1955" t="str">
            <v>E000</v>
          </cell>
          <cell r="B1955" t="str">
            <v>SIDROME CONGENITO DE DEFICIENCIA DE YODO, TIPO NUROLOGICO</v>
          </cell>
          <cell r="C1955" t="str">
            <v>054</v>
          </cell>
        </row>
        <row r="1956">
          <cell r="A1956" t="str">
            <v>E001</v>
          </cell>
          <cell r="B1956" t="str">
            <v>SIDROME DE DEFICIENCIA CONGENITA DE YODO, TIPO MIXEDEMATOSO</v>
          </cell>
          <cell r="C1956" t="str">
            <v>054</v>
          </cell>
        </row>
        <row r="1957">
          <cell r="A1957" t="str">
            <v>E002</v>
          </cell>
          <cell r="B1957" t="str">
            <v>SIDROME CONGENITO DE DEFICIENCIA DE YODO, TIPO MIXTO</v>
          </cell>
          <cell r="C1957" t="str">
            <v>054</v>
          </cell>
        </row>
        <row r="1958">
          <cell r="A1958" t="str">
            <v>E009</v>
          </cell>
          <cell r="B1958" t="str">
            <v>SIDROME CONGENITO DE YODO, NO ESPECIFICADO</v>
          </cell>
          <cell r="C1958" t="str">
            <v>054</v>
          </cell>
        </row>
        <row r="1959">
          <cell r="A1959" t="str">
            <v>E01</v>
          </cell>
          <cell r="B1959" t="str">
            <v>TRASTORNOS TIROIDEOS VINCULADOS A DEFICIENCIA DE YODO Y AFECCIONES</v>
          </cell>
          <cell r="C1959" t="str">
            <v>054</v>
          </cell>
        </row>
        <row r="1960">
          <cell r="A1960" t="str">
            <v>E010</v>
          </cell>
          <cell r="B1960" t="str">
            <v>BOCIO DIFUSO (ENDEMICO) RELACIONADO CON DEFICIENCIA DE YODO</v>
          </cell>
          <cell r="C1960" t="str">
            <v>054</v>
          </cell>
        </row>
        <row r="1961">
          <cell r="A1961" t="str">
            <v>E011</v>
          </cell>
          <cell r="B1961" t="str">
            <v>BOCIO MULTINODULAR (ENDEMICO) RELACIONADO CON DEFICIENCIA DE YODO</v>
          </cell>
          <cell r="C1961" t="str">
            <v>054</v>
          </cell>
        </row>
        <row r="1962">
          <cell r="A1962" t="str">
            <v>E012</v>
          </cell>
          <cell r="B1962" t="str">
            <v>BOCIO (ENDEMICO) RELACIONADO CON DEFICIENCIA DE YODO, NO ESPECIFICADO</v>
          </cell>
          <cell r="C1962" t="str">
            <v>054</v>
          </cell>
        </row>
        <row r="1963">
          <cell r="A1963" t="str">
            <v>E018</v>
          </cell>
          <cell r="B1963" t="str">
            <v>OTROS TRASTORNOS DE LA TIROIDES RELACIONADOS CON DEFIC. DE YODO</v>
          </cell>
          <cell r="C1963" t="str">
            <v>054</v>
          </cell>
        </row>
        <row r="1964">
          <cell r="A1964" t="str">
            <v>E02</v>
          </cell>
          <cell r="B1964" t="str">
            <v>HIPOTIROIDISMO SUBCLINICO POR DEFICIENCIA DE YODO</v>
          </cell>
          <cell r="C1964" t="str">
            <v>054</v>
          </cell>
        </row>
        <row r="1965">
          <cell r="A1965" t="str">
            <v>E03</v>
          </cell>
          <cell r="B1965" t="str">
            <v>OTROS HIPOTIROIDISMO</v>
          </cell>
          <cell r="C1965" t="str">
            <v>054</v>
          </cell>
        </row>
        <row r="1966">
          <cell r="A1966" t="str">
            <v>E030</v>
          </cell>
          <cell r="B1966" t="str">
            <v>HIPOTIROIDISMO CONGENITO CON BOCIO DIFUSO</v>
          </cell>
          <cell r="C1966" t="str">
            <v>054</v>
          </cell>
        </row>
        <row r="1967">
          <cell r="A1967" t="str">
            <v>E031</v>
          </cell>
          <cell r="B1967" t="str">
            <v>HIPOTIROIDISMO CONGENITO SIN BOCIO</v>
          </cell>
          <cell r="C1967" t="str">
            <v>054</v>
          </cell>
        </row>
        <row r="1968">
          <cell r="A1968" t="str">
            <v>E033</v>
          </cell>
          <cell r="B1968" t="str">
            <v>HIPOTIROIDISMO POSTINFECCIOOSO</v>
          </cell>
          <cell r="C1968" t="str">
            <v>054</v>
          </cell>
        </row>
        <row r="1969">
          <cell r="A1969" t="str">
            <v>E034</v>
          </cell>
          <cell r="B1969" t="str">
            <v>ATROFIA DE TIROIDES (ADQUIRIDA)</v>
          </cell>
          <cell r="C1969" t="str">
            <v>054</v>
          </cell>
        </row>
        <row r="1970">
          <cell r="A1970" t="str">
            <v>E035</v>
          </cell>
          <cell r="B1970" t="str">
            <v>COMA MIXEDEMATOSO</v>
          </cell>
          <cell r="C1970" t="str">
            <v>054</v>
          </cell>
        </row>
        <row r="1971">
          <cell r="A1971" t="str">
            <v>E038</v>
          </cell>
          <cell r="B1971" t="str">
            <v>OTROS HIPOTIROIDISMO ESPECIFICADOS</v>
          </cell>
          <cell r="C1971" t="str">
            <v>054</v>
          </cell>
        </row>
        <row r="1972">
          <cell r="A1972" t="str">
            <v>E039</v>
          </cell>
          <cell r="B1972" t="str">
            <v>HIPOTIROIDISMO, NO ESPECIFICADO</v>
          </cell>
          <cell r="C1972" t="str">
            <v>054</v>
          </cell>
        </row>
        <row r="1973">
          <cell r="A1973" t="str">
            <v>E04</v>
          </cell>
          <cell r="B1973" t="str">
            <v>OTROS BOCIOS NO TOXICOS</v>
          </cell>
          <cell r="C1973" t="str">
            <v>054</v>
          </cell>
        </row>
        <row r="1974">
          <cell r="A1974" t="str">
            <v>E040</v>
          </cell>
          <cell r="B1974" t="str">
            <v>BOCIO DIFUSO NO TOXICO</v>
          </cell>
          <cell r="C1974" t="str">
            <v>054</v>
          </cell>
        </row>
        <row r="1975">
          <cell r="A1975" t="str">
            <v>E041</v>
          </cell>
          <cell r="B1975" t="str">
            <v>NODULO TIROIDEO SOLITARIO NO TOXICO</v>
          </cell>
          <cell r="C1975" t="str">
            <v>054</v>
          </cell>
        </row>
        <row r="1976">
          <cell r="A1976" t="str">
            <v>E042</v>
          </cell>
          <cell r="B1976" t="str">
            <v>BOCIO MULTINODULAR NO TOXICO</v>
          </cell>
          <cell r="C1976" t="str">
            <v>054</v>
          </cell>
        </row>
        <row r="1977">
          <cell r="A1977" t="str">
            <v>E048</v>
          </cell>
          <cell r="B1977" t="str">
            <v>OTROS BOCIOS NO TOXICOS ESPECIFICADOS</v>
          </cell>
          <cell r="C1977" t="str">
            <v>054</v>
          </cell>
        </row>
        <row r="1978">
          <cell r="A1978" t="str">
            <v>E049</v>
          </cell>
          <cell r="B1978" t="str">
            <v>BOCIO NO TOXICO, NO ESPECIFICADO</v>
          </cell>
          <cell r="C1978" t="str">
            <v>054</v>
          </cell>
        </row>
        <row r="1979">
          <cell r="A1979" t="str">
            <v>E05</v>
          </cell>
          <cell r="B1979" t="str">
            <v>TIROTOXICOSIS (HIPERTIROIDISMO)</v>
          </cell>
          <cell r="C1979" t="str">
            <v>054</v>
          </cell>
        </row>
        <row r="1980">
          <cell r="A1980" t="str">
            <v>E050</v>
          </cell>
          <cell r="B1980" t="str">
            <v>TIROTOXICOSIS CON BOCIO DIFUSO</v>
          </cell>
          <cell r="C1980" t="str">
            <v>054</v>
          </cell>
        </row>
        <row r="1981">
          <cell r="A1981" t="str">
            <v>E051</v>
          </cell>
          <cell r="B1981" t="str">
            <v>TIORTOXICOSIS CON NODULO SOLITARIO TIROIDEO TOXICO</v>
          </cell>
          <cell r="C1981" t="str">
            <v>054</v>
          </cell>
        </row>
        <row r="1982">
          <cell r="A1982" t="str">
            <v>E052</v>
          </cell>
          <cell r="B1982" t="str">
            <v>TIROTOXICOSIS CON BOCIO MULTINODULAR TOXICO</v>
          </cell>
          <cell r="C1982" t="str">
            <v>054</v>
          </cell>
        </row>
        <row r="1983">
          <cell r="A1983" t="str">
            <v>E053</v>
          </cell>
          <cell r="B1983" t="str">
            <v>TIROTOXICOSIS POR TEJIDO TIROIDEO ECTOPICO</v>
          </cell>
          <cell r="C1983" t="str">
            <v>054</v>
          </cell>
        </row>
        <row r="1984">
          <cell r="A1984" t="str">
            <v>E054</v>
          </cell>
          <cell r="B1984" t="str">
            <v>TIROTOXICOSIS FACTICIA</v>
          </cell>
          <cell r="C1984" t="str">
            <v>054</v>
          </cell>
        </row>
        <row r="1985">
          <cell r="A1985" t="str">
            <v>E055</v>
          </cell>
          <cell r="B1985" t="str">
            <v>CRISIS O TORMENTA TIROTOXICA</v>
          </cell>
          <cell r="C1985" t="str">
            <v>054</v>
          </cell>
        </row>
        <row r="1986">
          <cell r="A1986" t="str">
            <v>E058</v>
          </cell>
          <cell r="B1986" t="str">
            <v>OTRAS TIROTOXICOSIS</v>
          </cell>
          <cell r="C1986" t="str">
            <v>054</v>
          </cell>
        </row>
        <row r="1987">
          <cell r="A1987" t="str">
            <v>E059</v>
          </cell>
          <cell r="B1987" t="str">
            <v>TIROTOXICOSIS, NO ESPECIFICADA</v>
          </cell>
          <cell r="C1987" t="str">
            <v>054</v>
          </cell>
        </row>
        <row r="1988">
          <cell r="A1988" t="str">
            <v>E06</v>
          </cell>
          <cell r="B1988" t="str">
            <v>TIROIDITIS</v>
          </cell>
          <cell r="C1988" t="str">
            <v>054</v>
          </cell>
        </row>
        <row r="1989">
          <cell r="A1989" t="str">
            <v>E060</v>
          </cell>
          <cell r="B1989" t="str">
            <v>TIROIDITIS AGUDA</v>
          </cell>
          <cell r="C1989" t="str">
            <v>054</v>
          </cell>
        </row>
        <row r="1990">
          <cell r="A1990" t="str">
            <v>E061</v>
          </cell>
          <cell r="B1990" t="str">
            <v>TIROIDITIS SUBAGUDA</v>
          </cell>
          <cell r="C1990" t="str">
            <v>054</v>
          </cell>
        </row>
        <row r="1991">
          <cell r="A1991" t="str">
            <v>E062</v>
          </cell>
          <cell r="B1991" t="str">
            <v>TIROIDITIS CRONICA CON TIROTOXICOSIS TRANSITORIA</v>
          </cell>
          <cell r="C1991" t="str">
            <v>054</v>
          </cell>
        </row>
        <row r="1992">
          <cell r="A1992" t="str">
            <v>E063</v>
          </cell>
          <cell r="B1992" t="str">
            <v>TIROIDITIS AUTOINMUNE</v>
          </cell>
          <cell r="C1992" t="str">
            <v>054</v>
          </cell>
        </row>
        <row r="1993">
          <cell r="A1993" t="str">
            <v>E064</v>
          </cell>
          <cell r="B1993" t="str">
            <v>TIROIDITIS INDUCIDA POR DROGAS</v>
          </cell>
          <cell r="C1993" t="str">
            <v>054</v>
          </cell>
        </row>
        <row r="1994">
          <cell r="A1994" t="str">
            <v>E065</v>
          </cell>
          <cell r="B1994" t="str">
            <v>OTRAS TIROIDITIS CRONICAS</v>
          </cell>
          <cell r="C1994" t="str">
            <v>054</v>
          </cell>
        </row>
        <row r="1995">
          <cell r="A1995" t="str">
            <v>E069</v>
          </cell>
          <cell r="B1995" t="str">
            <v>TIROIDITIS, NO ESPECIFICADA</v>
          </cell>
          <cell r="C1995" t="str">
            <v>054</v>
          </cell>
        </row>
        <row r="1996">
          <cell r="A1996" t="str">
            <v>E07</v>
          </cell>
          <cell r="B1996" t="str">
            <v>OTROS TRASTORNOS TIROIDEOS</v>
          </cell>
          <cell r="C1996" t="str">
            <v>054</v>
          </cell>
        </row>
        <row r="1997">
          <cell r="A1997" t="str">
            <v>E070</v>
          </cell>
          <cell r="B1997" t="str">
            <v>HIPERSECRECION DE CALCITONINA</v>
          </cell>
          <cell r="C1997" t="str">
            <v>054</v>
          </cell>
        </row>
        <row r="1998">
          <cell r="A1998" t="str">
            <v>E071</v>
          </cell>
          <cell r="B1998" t="str">
            <v>BOCIO DISHORMOGENETICO</v>
          </cell>
          <cell r="C1998" t="str">
            <v>054</v>
          </cell>
        </row>
        <row r="1999">
          <cell r="A1999" t="str">
            <v>E078</v>
          </cell>
          <cell r="B1999" t="str">
            <v>OTROS TRASTORNOS ESPECIFICADOS DE LA GLANDULA TIROIDES</v>
          </cell>
          <cell r="C1999" t="str">
            <v>054</v>
          </cell>
        </row>
        <row r="2000">
          <cell r="A2000" t="str">
            <v>E079</v>
          </cell>
          <cell r="B2000" t="str">
            <v>TRASTORNO DE LA GLANDULA TIROIDES, NO ESPECIFICADO</v>
          </cell>
          <cell r="C2000" t="str">
            <v>054</v>
          </cell>
        </row>
        <row r="2001">
          <cell r="A2001" t="str">
            <v>E10</v>
          </cell>
          <cell r="B2001" t="str">
            <v>DIABETES MELLITUS INSULINODEPENDIENTE</v>
          </cell>
          <cell r="C2001" t="str">
            <v>052</v>
          </cell>
        </row>
        <row r="2002">
          <cell r="A2002" t="str">
            <v>E107</v>
          </cell>
          <cell r="B2002" t="str">
            <v>DIABETES MELLITUS INSULINODEPENDIENTE</v>
          </cell>
          <cell r="C2002" t="str">
            <v>052</v>
          </cell>
        </row>
        <row r="2003">
          <cell r="A2003" t="str">
            <v>E109</v>
          </cell>
          <cell r="B2003" t="str">
            <v>DIABETES MELLITUS INSULINODEPENDIENTE</v>
          </cell>
          <cell r="C2003" t="str">
            <v>052</v>
          </cell>
        </row>
        <row r="2004">
          <cell r="A2004" t="str">
            <v>E11</v>
          </cell>
          <cell r="B2004" t="str">
            <v>DIABETES MELLITUS NO INSULINODEPENDIENTE</v>
          </cell>
          <cell r="C2004" t="str">
            <v>052</v>
          </cell>
        </row>
        <row r="2005">
          <cell r="A2005" t="str">
            <v>E112</v>
          </cell>
          <cell r="B2005" t="str">
            <v>DIABETES MELLITUS NO INSULINODEPENDIENTE</v>
          </cell>
          <cell r="C2005" t="str">
            <v>052</v>
          </cell>
        </row>
        <row r="2006">
          <cell r="A2006" t="str">
            <v>E116</v>
          </cell>
          <cell r="B2006" t="str">
            <v>DIABETES MELLITUS NO INSULINODEPENDIENTE</v>
          </cell>
          <cell r="C2006" t="str">
            <v>052</v>
          </cell>
        </row>
        <row r="2007">
          <cell r="A2007" t="str">
            <v>E117</v>
          </cell>
          <cell r="B2007" t="str">
            <v>DIABETES MELLITUS NO INSULINODEPENDIENTE</v>
          </cell>
          <cell r="C2007" t="str">
            <v>052</v>
          </cell>
        </row>
        <row r="2008">
          <cell r="A2008" t="str">
            <v>E119</v>
          </cell>
          <cell r="B2008" t="str">
            <v>DIABETES MELLITUS NO INSULINODEPENDIENTE</v>
          </cell>
          <cell r="C2008" t="str">
            <v>052</v>
          </cell>
        </row>
        <row r="2009">
          <cell r="A2009" t="str">
            <v>E122</v>
          </cell>
          <cell r="B2009" t="str">
            <v>DIABETES MELLITUS ASOCIADA CON DESNUTRICION</v>
          </cell>
          <cell r="C2009" t="str">
            <v>052</v>
          </cell>
        </row>
        <row r="2010">
          <cell r="A2010" t="str">
            <v>E13</v>
          </cell>
          <cell r="B2010" t="str">
            <v>OTRAS DIABETES MELLITUS ESPECIFICADAS</v>
          </cell>
          <cell r="C2010" t="str">
            <v>052</v>
          </cell>
        </row>
        <row r="2011">
          <cell r="A2011" t="str">
            <v>E142</v>
          </cell>
          <cell r="B2011" t="str">
            <v>DIABETES MELLITUS, NO ESPECIFICADA</v>
          </cell>
          <cell r="C2011" t="str">
            <v>052</v>
          </cell>
        </row>
        <row r="2012">
          <cell r="A2012" t="str">
            <v>E145</v>
          </cell>
          <cell r="B2012" t="str">
            <v>DIABETES MELLITUS, NO ESPECIFICADA</v>
          </cell>
          <cell r="C2012" t="str">
            <v>052</v>
          </cell>
        </row>
        <row r="2013">
          <cell r="A2013" t="str">
            <v>E146</v>
          </cell>
          <cell r="B2013" t="str">
            <v>DIABETES MELLITUS, NO ESPECIFICADA</v>
          </cell>
          <cell r="C2013" t="str">
            <v>052</v>
          </cell>
        </row>
        <row r="2014">
          <cell r="A2014" t="str">
            <v>E147</v>
          </cell>
          <cell r="B2014" t="str">
            <v>DIABETES MELLITUS, NO ESPECIFICADA</v>
          </cell>
          <cell r="C2014" t="str">
            <v>052</v>
          </cell>
        </row>
        <row r="2015">
          <cell r="A2015" t="str">
            <v>E149</v>
          </cell>
          <cell r="B2015" t="str">
            <v>DIABETES MELLITUS, NO ESPECIFICADA</v>
          </cell>
          <cell r="C2015" t="str">
            <v>052</v>
          </cell>
        </row>
        <row r="2016">
          <cell r="A2016" t="str">
            <v>E15</v>
          </cell>
          <cell r="B2016" t="str">
            <v>COMA HIPOGLICEMICO NO DIABETICO</v>
          </cell>
          <cell r="C2016" t="str">
            <v>054</v>
          </cell>
        </row>
        <row r="2017">
          <cell r="A2017" t="str">
            <v>E16</v>
          </cell>
          <cell r="B2017" t="str">
            <v>OTROS TRASTORNOS DE LA SECRECION INTERNA DEL PANCREAS</v>
          </cell>
          <cell r="C2017" t="str">
            <v>054</v>
          </cell>
        </row>
        <row r="2018">
          <cell r="A2018" t="str">
            <v>E160</v>
          </cell>
          <cell r="B2018" t="str">
            <v>HIPOGLICEMIA SIN COMA, INDUCIDA POR DROGAS</v>
          </cell>
          <cell r="C2018" t="str">
            <v>054</v>
          </cell>
        </row>
        <row r="2019">
          <cell r="A2019" t="str">
            <v>E161</v>
          </cell>
          <cell r="B2019" t="str">
            <v>OTRAS HIPOGLICEMIAS</v>
          </cell>
          <cell r="C2019" t="str">
            <v>054</v>
          </cell>
        </row>
        <row r="2020">
          <cell r="A2020" t="str">
            <v>E162</v>
          </cell>
          <cell r="B2020" t="str">
            <v>HIPOGLICEMIA, NO ESPECIFICADA</v>
          </cell>
          <cell r="C2020" t="str">
            <v>054</v>
          </cell>
        </row>
        <row r="2021">
          <cell r="A2021" t="str">
            <v>E163</v>
          </cell>
          <cell r="B2021" t="str">
            <v>SECRECION EXAGERADA DEL GLUCAGON</v>
          </cell>
          <cell r="C2021" t="str">
            <v>054</v>
          </cell>
        </row>
        <row r="2022">
          <cell r="A2022" t="str">
            <v>E168</v>
          </cell>
          <cell r="B2022" t="str">
            <v>OTROS TRASTORNOS ESPECIFICADOS DE LA SECRECION INTERNA DEL PANCREAS</v>
          </cell>
          <cell r="C2022" t="str">
            <v>054</v>
          </cell>
        </row>
        <row r="2023">
          <cell r="A2023" t="str">
            <v>E169</v>
          </cell>
          <cell r="B2023" t="str">
            <v>TRASTORNOS DE LA SECRECION INTERNA DEL PANCREAS, SIN OTRA ESPECIFIC</v>
          </cell>
          <cell r="C2023" t="str">
            <v>054</v>
          </cell>
        </row>
        <row r="2024">
          <cell r="A2024" t="str">
            <v>E21</v>
          </cell>
          <cell r="B2024" t="str">
            <v>HIPERPARATIRIODIMO Y OTROS TRASTORNOS DE LA GLANDULA PARATIROIDES</v>
          </cell>
          <cell r="C2024" t="str">
            <v>054</v>
          </cell>
        </row>
        <row r="2025">
          <cell r="A2025" t="str">
            <v>E210</v>
          </cell>
          <cell r="B2025" t="str">
            <v>HIPERPARATIROIDISMO PRIMARIO</v>
          </cell>
          <cell r="C2025" t="str">
            <v>054</v>
          </cell>
        </row>
        <row r="2026">
          <cell r="A2026" t="str">
            <v>E211</v>
          </cell>
          <cell r="B2026" t="str">
            <v>HIPERPARATIROIDISMO SECUNDARIO NO CLASIFICADO EN OTRA PARTE</v>
          </cell>
          <cell r="C2026" t="str">
            <v>054</v>
          </cell>
        </row>
        <row r="2027">
          <cell r="A2027" t="str">
            <v>E212</v>
          </cell>
          <cell r="B2027" t="str">
            <v>OTROS TIPOS DE HIPERTIROIDISMO</v>
          </cell>
          <cell r="C2027" t="str">
            <v>054</v>
          </cell>
        </row>
        <row r="2028">
          <cell r="A2028" t="str">
            <v>E213</v>
          </cell>
          <cell r="B2028" t="str">
            <v>HIPERPARATIROIDISMO, SIN OTRA ESPECIFICACION</v>
          </cell>
          <cell r="C2028" t="str">
            <v>054</v>
          </cell>
        </row>
        <row r="2029">
          <cell r="A2029" t="str">
            <v>E214</v>
          </cell>
          <cell r="B2029" t="str">
            <v>OTROS TRASTORNOS ESPECIFICADOS DE LA GLANDULA PARATIROIDES</v>
          </cell>
          <cell r="C2029" t="str">
            <v>054</v>
          </cell>
        </row>
        <row r="2030">
          <cell r="A2030" t="str">
            <v>E215</v>
          </cell>
          <cell r="B2030" t="str">
            <v>TRASTORNOS DE LA GANDULA PARATIROIDES, NO ESPECIFICADO</v>
          </cell>
          <cell r="C2030" t="str">
            <v>054</v>
          </cell>
        </row>
        <row r="2031">
          <cell r="A2031" t="str">
            <v>E22</v>
          </cell>
          <cell r="B2031" t="str">
            <v>HIPERFICION DE LA GLANDULA HIPOFISIS</v>
          </cell>
          <cell r="C2031" t="str">
            <v>054</v>
          </cell>
        </row>
        <row r="2032">
          <cell r="A2032" t="str">
            <v>E220</v>
          </cell>
          <cell r="B2032" t="str">
            <v>ACROMEGALIA Y GIGANTISMO HIPOFISARIO</v>
          </cell>
          <cell r="C2032" t="str">
            <v>054</v>
          </cell>
        </row>
        <row r="2033">
          <cell r="A2033" t="str">
            <v>E221</v>
          </cell>
          <cell r="B2033" t="str">
            <v>HIPERPROLACTINEMIA</v>
          </cell>
          <cell r="C2033" t="str">
            <v>054</v>
          </cell>
        </row>
        <row r="2034">
          <cell r="A2034" t="str">
            <v>E222</v>
          </cell>
          <cell r="B2034" t="str">
            <v>SIDROME DE SECRECION INAPROPIADA DE HORMONA ANTIDIURETICA</v>
          </cell>
          <cell r="C2034" t="str">
            <v>054</v>
          </cell>
        </row>
        <row r="2035">
          <cell r="A2035" t="str">
            <v>E228</v>
          </cell>
          <cell r="B2035" t="str">
            <v>OTRAS HIPERFUNCIONES DE LA GLANDULA HIPOFISIS</v>
          </cell>
          <cell r="C2035" t="str">
            <v>054</v>
          </cell>
        </row>
        <row r="2036">
          <cell r="A2036" t="str">
            <v>E229</v>
          </cell>
          <cell r="B2036" t="str">
            <v>HIPERFUNCION DE LA GLANDULA HIPOFISIS, NO ESPECIFICADA</v>
          </cell>
          <cell r="C2036" t="str">
            <v>054</v>
          </cell>
        </row>
        <row r="2037">
          <cell r="A2037" t="str">
            <v>E23</v>
          </cell>
          <cell r="B2037" t="str">
            <v>HIPOFUNCION Y OTROS TRASTORNOS DE LA GLANDULA HIPOFISIS</v>
          </cell>
          <cell r="C2037" t="str">
            <v>054</v>
          </cell>
        </row>
        <row r="2038">
          <cell r="A2038" t="str">
            <v>E230</v>
          </cell>
          <cell r="B2038" t="str">
            <v>HIPOPITUITARISMO</v>
          </cell>
          <cell r="C2038" t="str">
            <v>054</v>
          </cell>
        </row>
        <row r="2039">
          <cell r="A2039" t="str">
            <v>E231</v>
          </cell>
          <cell r="B2039" t="str">
            <v>HIPOPITUITARISMO INDUCIDO POR DROGAS</v>
          </cell>
          <cell r="C2039" t="str">
            <v>054</v>
          </cell>
        </row>
        <row r="2040">
          <cell r="A2040" t="str">
            <v>E232</v>
          </cell>
          <cell r="B2040" t="str">
            <v>DIABETES INSIPIDA</v>
          </cell>
          <cell r="C2040" t="str">
            <v>054</v>
          </cell>
        </row>
        <row r="2041">
          <cell r="A2041" t="str">
            <v>E233</v>
          </cell>
          <cell r="B2041" t="str">
            <v>DISFINCION HIPOTALAMICA, NO CLASIFICADA EN OTRA PARTE</v>
          </cell>
          <cell r="C2041" t="str">
            <v>054</v>
          </cell>
        </row>
        <row r="2042">
          <cell r="A2042" t="str">
            <v>E236</v>
          </cell>
          <cell r="B2042" t="str">
            <v>OTROS TRASTORNOS DE LA GLANDULA HIPOFISIS</v>
          </cell>
          <cell r="C2042" t="str">
            <v>054</v>
          </cell>
        </row>
        <row r="2043">
          <cell r="A2043" t="str">
            <v>E237</v>
          </cell>
          <cell r="B2043" t="str">
            <v>TRASTORNO DE LA GLANDULA HIPOFISIS, NO ESPECIFICADO</v>
          </cell>
          <cell r="C2043" t="str">
            <v>054</v>
          </cell>
        </row>
        <row r="2044">
          <cell r="A2044" t="str">
            <v>E24</v>
          </cell>
          <cell r="B2044" t="str">
            <v>SIDROME DE CUSHING</v>
          </cell>
          <cell r="C2044" t="str">
            <v>054</v>
          </cell>
        </row>
        <row r="2045">
          <cell r="A2045" t="str">
            <v>E240</v>
          </cell>
          <cell r="B2045" t="str">
            <v>ENFERMEDAD DE CUSHING DEPENDIENTE DE LA HIPOFISIS</v>
          </cell>
          <cell r="C2045" t="str">
            <v>054</v>
          </cell>
        </row>
        <row r="2046">
          <cell r="A2046" t="str">
            <v>E241</v>
          </cell>
          <cell r="B2046" t="str">
            <v>SINDROME DE NELSON</v>
          </cell>
          <cell r="C2046" t="str">
            <v>054</v>
          </cell>
        </row>
        <row r="2047">
          <cell r="A2047" t="str">
            <v>E242</v>
          </cell>
          <cell r="B2047" t="str">
            <v>SIDROME DE CUSHING INDUCIDO POR DROGAS</v>
          </cell>
          <cell r="C2047" t="str">
            <v>054</v>
          </cell>
        </row>
        <row r="2048">
          <cell r="A2048" t="str">
            <v>E243</v>
          </cell>
          <cell r="B2048" t="str">
            <v>SINDROME DE ACTH ECTOPICO</v>
          </cell>
          <cell r="C2048" t="str">
            <v>054</v>
          </cell>
        </row>
        <row r="2049">
          <cell r="A2049" t="str">
            <v>E244</v>
          </cell>
          <cell r="B2049" t="str">
            <v>SINDROME DE SEUDO-CUSHING INDUCIDO POR ALCOHOL</v>
          </cell>
          <cell r="C2049" t="str">
            <v>054</v>
          </cell>
        </row>
        <row r="2050">
          <cell r="A2050" t="str">
            <v>E248</v>
          </cell>
          <cell r="B2050" t="str">
            <v>OTROS TIPOS DE SINDROME DE CUSHING</v>
          </cell>
          <cell r="C2050" t="str">
            <v>054</v>
          </cell>
        </row>
        <row r="2051">
          <cell r="A2051" t="str">
            <v>E25</v>
          </cell>
          <cell r="B2051" t="str">
            <v>TRASTORNOS ADRENOGENITALES</v>
          </cell>
          <cell r="C2051" t="str">
            <v>054</v>
          </cell>
        </row>
        <row r="2052">
          <cell r="A2052" t="str">
            <v>E250</v>
          </cell>
          <cell r="B2052" t="str">
            <v>TRASTORNOS ADRENOGENITALES CONGENITOS CON DEFICIENCIA ENZIMATICA</v>
          </cell>
          <cell r="C2052" t="str">
            <v>054</v>
          </cell>
        </row>
        <row r="2053">
          <cell r="A2053" t="str">
            <v>E258</v>
          </cell>
          <cell r="B2053" t="str">
            <v>OTROS TRASTORNOS ADRENOGENITALES</v>
          </cell>
          <cell r="C2053" t="str">
            <v>054</v>
          </cell>
        </row>
        <row r="2054">
          <cell r="A2054" t="str">
            <v>E259</v>
          </cell>
          <cell r="B2054" t="str">
            <v>TRASTORNO ADRENOGENITALES, NO ESPECIFICADO</v>
          </cell>
          <cell r="C2054" t="str">
            <v>054</v>
          </cell>
        </row>
        <row r="2055">
          <cell r="A2055" t="str">
            <v>E26</v>
          </cell>
          <cell r="B2055" t="str">
            <v>HIPERALDOSTERONISMO</v>
          </cell>
          <cell r="C2055" t="str">
            <v>054</v>
          </cell>
        </row>
        <row r="2056">
          <cell r="A2056" t="str">
            <v>E260</v>
          </cell>
          <cell r="B2056" t="str">
            <v>HIPRALDOSTERONISMO PRIMARIO</v>
          </cell>
          <cell r="C2056" t="str">
            <v>054</v>
          </cell>
        </row>
        <row r="2057">
          <cell r="A2057" t="str">
            <v>E261</v>
          </cell>
          <cell r="B2057" t="str">
            <v>HIPERALDOSTERONISMO SECUNDARIO</v>
          </cell>
          <cell r="C2057" t="str">
            <v>054</v>
          </cell>
        </row>
        <row r="2058">
          <cell r="A2058" t="str">
            <v>E268</v>
          </cell>
          <cell r="B2058" t="str">
            <v>OTROS TIPOS DE HIPERALDOSTERONISMO</v>
          </cell>
          <cell r="C2058" t="str">
            <v>054</v>
          </cell>
        </row>
        <row r="2059">
          <cell r="A2059" t="str">
            <v>E269</v>
          </cell>
          <cell r="B2059" t="str">
            <v>HIPERALDOSTERONISMO, NO ESPECIFICADO</v>
          </cell>
          <cell r="C2059" t="str">
            <v>054</v>
          </cell>
        </row>
        <row r="2060">
          <cell r="A2060" t="str">
            <v>E27</v>
          </cell>
          <cell r="B2060" t="str">
            <v>OTROS TRASTORNOS DE LA GLANDULA SUPRARRENAL</v>
          </cell>
          <cell r="C2060" t="str">
            <v>054</v>
          </cell>
        </row>
        <row r="2061">
          <cell r="A2061" t="str">
            <v>E270</v>
          </cell>
          <cell r="B2061" t="str">
            <v>OTRA HIPERACTIVIDAD CORTICOSUPRARRENAL</v>
          </cell>
          <cell r="C2061" t="str">
            <v>054</v>
          </cell>
        </row>
        <row r="2062">
          <cell r="A2062" t="str">
            <v>E271</v>
          </cell>
          <cell r="B2062" t="str">
            <v>INSUFICIENCIA CORTICOSUPRARRENAL PRIMARIA</v>
          </cell>
          <cell r="C2062" t="str">
            <v>054</v>
          </cell>
        </row>
        <row r="2063">
          <cell r="A2063" t="str">
            <v>E272</v>
          </cell>
          <cell r="B2063" t="str">
            <v>CRISIS ADDISONIANA</v>
          </cell>
          <cell r="C2063" t="str">
            <v>054</v>
          </cell>
        </row>
        <row r="2064">
          <cell r="A2064" t="str">
            <v>E273</v>
          </cell>
          <cell r="B2064" t="str">
            <v>INSUFICIENCIA CORTICOSUPRARRENAL INDUCIDA PÓR DROGAS</v>
          </cell>
          <cell r="C2064" t="str">
            <v>054</v>
          </cell>
        </row>
        <row r="2065">
          <cell r="A2065" t="str">
            <v>E274</v>
          </cell>
          <cell r="B2065" t="str">
            <v>OTRAS INSUFICIENCIA CORTICOSUPRARRENAL Y LAS NO ESPECIFICADAS</v>
          </cell>
          <cell r="C2065" t="str">
            <v>054</v>
          </cell>
        </row>
        <row r="2066">
          <cell r="A2066" t="str">
            <v>E275</v>
          </cell>
          <cell r="B2066" t="str">
            <v>HIPERFUNCION DE LA MEDULA SUPRARRENAL</v>
          </cell>
          <cell r="C2066" t="str">
            <v>054</v>
          </cell>
        </row>
        <row r="2067">
          <cell r="A2067" t="str">
            <v>E278</v>
          </cell>
          <cell r="B2067" t="str">
            <v>OTROS TRASTORNOS ESPECIFICADOS DE LA GLANDULA SUPRARRENAL</v>
          </cell>
          <cell r="C2067" t="str">
            <v>054</v>
          </cell>
        </row>
        <row r="2068">
          <cell r="A2068" t="str">
            <v>E279</v>
          </cell>
          <cell r="B2068" t="str">
            <v>TRASTORNO DE LA GLANDULA SUPRARRENAL, NO ESPECIFICADO</v>
          </cell>
          <cell r="C2068" t="str">
            <v>054</v>
          </cell>
        </row>
        <row r="2069">
          <cell r="A2069" t="str">
            <v>E28</v>
          </cell>
          <cell r="B2069" t="str">
            <v>DISFUNCION OVARICA</v>
          </cell>
          <cell r="C2069" t="str">
            <v>054</v>
          </cell>
        </row>
        <row r="2070">
          <cell r="A2070" t="str">
            <v>E280</v>
          </cell>
          <cell r="B2070" t="str">
            <v>EXCESO DE ESTROGENOS</v>
          </cell>
          <cell r="C2070" t="str">
            <v>054</v>
          </cell>
        </row>
        <row r="2071">
          <cell r="A2071" t="str">
            <v>E281</v>
          </cell>
          <cell r="B2071" t="str">
            <v>EXCESO DE ANDROGENOS</v>
          </cell>
          <cell r="C2071" t="str">
            <v>054</v>
          </cell>
        </row>
        <row r="2072">
          <cell r="A2072" t="str">
            <v>E282</v>
          </cell>
          <cell r="B2072" t="str">
            <v>SINDROME DE OVARIO POLIQUISTICO</v>
          </cell>
          <cell r="C2072" t="str">
            <v>054</v>
          </cell>
        </row>
        <row r="2073">
          <cell r="A2073" t="str">
            <v>E283</v>
          </cell>
          <cell r="B2073" t="str">
            <v>INSUFICIENCIA OVARICA PRIMARIA</v>
          </cell>
          <cell r="C2073" t="str">
            <v>054</v>
          </cell>
        </row>
        <row r="2074">
          <cell r="A2074" t="str">
            <v>E288</v>
          </cell>
          <cell r="B2074" t="str">
            <v>OTRAS DISFUNCIONES OVARICAS</v>
          </cell>
          <cell r="C2074" t="str">
            <v>054</v>
          </cell>
        </row>
        <row r="2075">
          <cell r="A2075" t="str">
            <v>E289</v>
          </cell>
          <cell r="B2075" t="str">
            <v>DISFUNCION OVARICA, NO ESPECIFICADA</v>
          </cell>
          <cell r="C2075" t="str">
            <v>054</v>
          </cell>
        </row>
        <row r="2076">
          <cell r="A2076" t="str">
            <v>E29</v>
          </cell>
          <cell r="B2076" t="str">
            <v>DISFUNCION TESTICULAR</v>
          </cell>
          <cell r="C2076" t="str">
            <v>054</v>
          </cell>
        </row>
        <row r="2077">
          <cell r="A2077" t="str">
            <v>E290</v>
          </cell>
          <cell r="B2077" t="str">
            <v>HIPERFUNCION TESTICULAR</v>
          </cell>
          <cell r="C2077" t="str">
            <v>054</v>
          </cell>
        </row>
        <row r="2078">
          <cell r="A2078" t="str">
            <v>E291</v>
          </cell>
          <cell r="B2078" t="str">
            <v>HIPOFUNCION TESTICULAR</v>
          </cell>
          <cell r="C2078" t="str">
            <v>054</v>
          </cell>
        </row>
        <row r="2079">
          <cell r="A2079" t="str">
            <v>E298</v>
          </cell>
          <cell r="B2079" t="str">
            <v>OTRAS DISFUNCIONES TESTICULARES</v>
          </cell>
          <cell r="C2079" t="str">
            <v>054</v>
          </cell>
        </row>
        <row r="2080">
          <cell r="A2080" t="str">
            <v>E299</v>
          </cell>
          <cell r="B2080" t="str">
            <v>DISFUNCION TESTICULAR, NO ESPECIFICADA</v>
          </cell>
          <cell r="C2080" t="str">
            <v>054</v>
          </cell>
        </row>
        <row r="2081">
          <cell r="A2081" t="str">
            <v>E30</v>
          </cell>
          <cell r="B2081" t="str">
            <v>TRASTORNOS DE LA PUBERTAD, CLASIFIVADOS EN OTRA PARTE</v>
          </cell>
          <cell r="C2081" t="str">
            <v>054</v>
          </cell>
        </row>
        <row r="2082">
          <cell r="A2082" t="str">
            <v>E300</v>
          </cell>
          <cell r="B2082" t="str">
            <v>PUBERTAD RETARDADA</v>
          </cell>
          <cell r="C2082" t="str">
            <v>054</v>
          </cell>
        </row>
        <row r="2083">
          <cell r="A2083" t="str">
            <v>E301</v>
          </cell>
          <cell r="B2083" t="str">
            <v>PUBERTAD PRECOZ</v>
          </cell>
          <cell r="C2083" t="str">
            <v>054</v>
          </cell>
        </row>
        <row r="2084">
          <cell r="A2084" t="str">
            <v>E308</v>
          </cell>
          <cell r="B2084" t="str">
            <v>OTROS TRASTORNOS DE LA PUBERTAD</v>
          </cell>
          <cell r="C2084" t="str">
            <v>054</v>
          </cell>
        </row>
        <row r="2085">
          <cell r="A2085" t="str">
            <v>E309</v>
          </cell>
          <cell r="B2085" t="str">
            <v>TRASTORNOS DE LA PUBERTAD</v>
          </cell>
          <cell r="C2085" t="str">
            <v>054</v>
          </cell>
        </row>
        <row r="2086">
          <cell r="A2086" t="str">
            <v>E31</v>
          </cell>
          <cell r="B2086" t="str">
            <v>DISFUNCION POLIGLANDULAR</v>
          </cell>
          <cell r="C2086" t="str">
            <v>054</v>
          </cell>
        </row>
        <row r="2087">
          <cell r="A2087" t="str">
            <v>E310</v>
          </cell>
          <cell r="B2087" t="str">
            <v>INSUFICIENCIA POLIGLANDULAR AUTOINMUNE</v>
          </cell>
          <cell r="C2087" t="str">
            <v>054</v>
          </cell>
        </row>
        <row r="2088">
          <cell r="A2088" t="str">
            <v>E311</v>
          </cell>
          <cell r="B2088" t="str">
            <v>HIPERFUNCION POLIGLANDULAR</v>
          </cell>
          <cell r="C2088" t="str">
            <v>054</v>
          </cell>
        </row>
        <row r="2089">
          <cell r="A2089" t="str">
            <v>E318</v>
          </cell>
          <cell r="B2089" t="str">
            <v>OTRAS DISFUNCIONES POLIGLANDULAR</v>
          </cell>
          <cell r="C2089" t="str">
            <v>054</v>
          </cell>
        </row>
        <row r="2090">
          <cell r="A2090" t="str">
            <v>E319</v>
          </cell>
          <cell r="B2090" t="str">
            <v>DISFUCION POLIGLANDULAR, NO ESPECIFICADA</v>
          </cell>
          <cell r="C2090" t="str">
            <v>054</v>
          </cell>
        </row>
        <row r="2091">
          <cell r="A2091" t="str">
            <v>E32</v>
          </cell>
          <cell r="B2091" t="str">
            <v>ENFERMEDAD DEL TIMO</v>
          </cell>
          <cell r="C2091" t="str">
            <v>054</v>
          </cell>
        </row>
        <row r="2092">
          <cell r="A2092" t="str">
            <v>E320</v>
          </cell>
          <cell r="B2092" t="str">
            <v>HIPERPLASIA PERSISTENTE DEL TIMO</v>
          </cell>
          <cell r="C2092" t="str">
            <v>054</v>
          </cell>
        </row>
        <row r="2093">
          <cell r="A2093" t="str">
            <v>E321</v>
          </cell>
          <cell r="B2093" t="str">
            <v>ABSCESO DEL TIMO</v>
          </cell>
          <cell r="C2093" t="str">
            <v>054</v>
          </cell>
        </row>
        <row r="2094">
          <cell r="A2094" t="str">
            <v>E328</v>
          </cell>
          <cell r="B2094" t="str">
            <v>OTRAS ENFERMEDADES DEL TIMO</v>
          </cell>
          <cell r="C2094" t="str">
            <v>054</v>
          </cell>
        </row>
        <row r="2095">
          <cell r="A2095" t="str">
            <v>E329</v>
          </cell>
          <cell r="B2095" t="str">
            <v>ENFERMEDAD DEL TIMO, NO ESPECIFICADA</v>
          </cell>
          <cell r="C2095" t="str">
            <v>054</v>
          </cell>
        </row>
        <row r="2096">
          <cell r="A2096" t="str">
            <v>E34</v>
          </cell>
          <cell r="B2096" t="str">
            <v>OTROS TRASTORNOS ENDOCRINOS</v>
          </cell>
          <cell r="C2096" t="str">
            <v>054</v>
          </cell>
        </row>
        <row r="2097">
          <cell r="A2097" t="str">
            <v>E340</v>
          </cell>
          <cell r="B2097" t="str">
            <v>SIDROME CARCINOIDE</v>
          </cell>
          <cell r="C2097" t="str">
            <v>054</v>
          </cell>
        </row>
        <row r="2098">
          <cell r="A2098" t="str">
            <v>E341</v>
          </cell>
          <cell r="B2098" t="str">
            <v>OTRAS HIPERSECRECIONES DE ORMONAS INTESTINALES</v>
          </cell>
          <cell r="C2098" t="str">
            <v>054</v>
          </cell>
        </row>
        <row r="2099">
          <cell r="A2099" t="str">
            <v>E342</v>
          </cell>
          <cell r="B2099" t="str">
            <v>SECRECION HORMONAL ECTOPICA, NO CLASIFICADA EN OTRA PARTE</v>
          </cell>
          <cell r="C2099" t="str">
            <v>054</v>
          </cell>
        </row>
        <row r="2100">
          <cell r="A2100" t="str">
            <v>E343</v>
          </cell>
          <cell r="B2100" t="str">
            <v>ENANISMO, NO CLASIFICADO EN OTRA PARTE</v>
          </cell>
          <cell r="C2100" t="str">
            <v>054</v>
          </cell>
        </row>
        <row r="2101">
          <cell r="A2101" t="str">
            <v>E344</v>
          </cell>
          <cell r="B2101" t="str">
            <v>ESTATURA ALTA CONSTITUCIONAL</v>
          </cell>
          <cell r="C2101" t="str">
            <v>054</v>
          </cell>
        </row>
        <row r="2102">
          <cell r="A2102" t="str">
            <v>E345</v>
          </cell>
          <cell r="B2102" t="str">
            <v>SINDROME DE RESISTENCIA ANDROGENICA</v>
          </cell>
          <cell r="C2102" t="str">
            <v>054</v>
          </cell>
        </row>
        <row r="2103">
          <cell r="A2103" t="str">
            <v>E348</v>
          </cell>
          <cell r="B2103" t="str">
            <v>OTROS TRASTORNOS ENDOCRINOS ESPECIFICADOS</v>
          </cell>
          <cell r="C2103" t="str">
            <v>054</v>
          </cell>
        </row>
        <row r="2104">
          <cell r="A2104" t="str">
            <v>E349</v>
          </cell>
          <cell r="B2104" t="str">
            <v>TRASTORNOS ENDOCRINO, NO ESPECIFICADO</v>
          </cell>
          <cell r="C2104" t="str">
            <v>054</v>
          </cell>
        </row>
        <row r="2105">
          <cell r="A2105" t="str">
            <v>E40</v>
          </cell>
          <cell r="B2105" t="str">
            <v>KWASHIORKOR</v>
          </cell>
          <cell r="C2105" t="str">
            <v>053</v>
          </cell>
        </row>
        <row r="2106">
          <cell r="A2106" t="str">
            <v>E41</v>
          </cell>
          <cell r="B2106" t="str">
            <v>MARASMO NUTRICIONAL</v>
          </cell>
          <cell r="C2106" t="str">
            <v>053</v>
          </cell>
        </row>
        <row r="2107">
          <cell r="A2107" t="str">
            <v>E42</v>
          </cell>
          <cell r="B2107" t="str">
            <v>KWASHIORKOR MARASMATICO</v>
          </cell>
          <cell r="C2107" t="str">
            <v>053</v>
          </cell>
        </row>
        <row r="2108">
          <cell r="A2108" t="str">
            <v>E43X</v>
          </cell>
          <cell r="B2108" t="str">
            <v>DESNUTRICION PROTEICOCALORICA SEVERA, NO ESPECIFICADA</v>
          </cell>
          <cell r="C2108" t="str">
            <v>053</v>
          </cell>
        </row>
        <row r="2109">
          <cell r="A2109" t="str">
            <v>E44</v>
          </cell>
          <cell r="B2109" t="str">
            <v>DESNUTRICION PROTEICOCALORICA DE GRADO MODERADO Y LEVE</v>
          </cell>
          <cell r="C2109" t="str">
            <v>053</v>
          </cell>
        </row>
        <row r="2110">
          <cell r="A2110" t="str">
            <v>E440</v>
          </cell>
          <cell r="B2110" t="str">
            <v>DESNUTRICION PROTEICOCALORICA  MADERADA</v>
          </cell>
          <cell r="C2110" t="str">
            <v>053</v>
          </cell>
        </row>
        <row r="2111">
          <cell r="A2111" t="str">
            <v>E441</v>
          </cell>
          <cell r="B2111" t="str">
            <v>DESNUTRICION PROTEICOCALORICAS LEVE</v>
          </cell>
          <cell r="C2111" t="str">
            <v>053</v>
          </cell>
        </row>
        <row r="2112">
          <cell r="A2112" t="str">
            <v>E45</v>
          </cell>
          <cell r="B2112" t="str">
            <v>RETARDO DEL DESARROLLO DEBIDO A DESNUTRICION PROTEICOCALORICA</v>
          </cell>
          <cell r="C2112" t="str">
            <v>053</v>
          </cell>
        </row>
        <row r="2113">
          <cell r="A2113" t="str">
            <v>E46</v>
          </cell>
          <cell r="B2113" t="str">
            <v>DESNUTRICION PROTEICOCALORICA, NO ESPECIFICADA</v>
          </cell>
          <cell r="C2113" t="str">
            <v>053</v>
          </cell>
        </row>
        <row r="2114">
          <cell r="A2114" t="str">
            <v>E50</v>
          </cell>
          <cell r="B2114" t="str">
            <v>DEFICIENCIA DE VITAMINA A</v>
          </cell>
          <cell r="C2114" t="str">
            <v>054</v>
          </cell>
        </row>
        <row r="2115">
          <cell r="A2115" t="str">
            <v>E500</v>
          </cell>
          <cell r="B2115" t="str">
            <v>DEFICIENCIA DE VITAMINA A CON XEROSIS CONJUNTIVAL</v>
          </cell>
          <cell r="C2115" t="str">
            <v>054</v>
          </cell>
        </row>
        <row r="2116">
          <cell r="A2116" t="str">
            <v>E501</v>
          </cell>
          <cell r="B2116" t="str">
            <v>DEFICIENCIA DE VITAMINA A CON MANCHA DE BITOT Y XEROSIS CONJUNTIVAL</v>
          </cell>
          <cell r="C2116" t="str">
            <v>054</v>
          </cell>
        </row>
        <row r="2117">
          <cell r="A2117" t="str">
            <v>E502</v>
          </cell>
          <cell r="B2117" t="str">
            <v>DEFICIENCIA DE VITAMINA A CON XEROSIS CORNEAL</v>
          </cell>
          <cell r="C2117" t="str">
            <v>054</v>
          </cell>
        </row>
        <row r="2118">
          <cell r="A2118" t="str">
            <v>E503</v>
          </cell>
          <cell r="B2118" t="str">
            <v>DEFICIENCIA DE VITAMINA A CON ULCERACION CORNEAL Y XEROSIS</v>
          </cell>
          <cell r="C2118" t="str">
            <v>054</v>
          </cell>
        </row>
        <row r="2119">
          <cell r="A2119" t="str">
            <v>E504</v>
          </cell>
          <cell r="B2119" t="str">
            <v>DEFICIENCIA DE VITAMINA A CON QUERATOMALACIA</v>
          </cell>
          <cell r="C2119" t="str">
            <v>054</v>
          </cell>
        </row>
        <row r="2120">
          <cell r="A2120" t="str">
            <v>E505</v>
          </cell>
          <cell r="B2120" t="str">
            <v>DEFICIENCIA DE VITAMINA A CON CEGUERA NOCTURNA</v>
          </cell>
          <cell r="C2120" t="str">
            <v>054</v>
          </cell>
        </row>
        <row r="2121">
          <cell r="A2121" t="str">
            <v>E506</v>
          </cell>
          <cell r="B2121" t="str">
            <v>DEFICIENCIA DE VITAMINA A CON CICATRICES XEROFTALMICAS DE LA CORNEA</v>
          </cell>
          <cell r="C2121" t="str">
            <v>054</v>
          </cell>
        </row>
        <row r="2122">
          <cell r="A2122" t="str">
            <v>E507</v>
          </cell>
          <cell r="B2122" t="str">
            <v>OTRAS MANIFESTACIONES OCULARES DE DEFICIENCIA DE VITAMINA A</v>
          </cell>
          <cell r="C2122" t="str">
            <v>054</v>
          </cell>
        </row>
        <row r="2123">
          <cell r="A2123" t="str">
            <v>E508</v>
          </cell>
          <cell r="B2123" t="str">
            <v>OTRAS MANIFESTACIONES DE DEFICIENCIA DE VITAMINA A</v>
          </cell>
          <cell r="C2123" t="str">
            <v>054</v>
          </cell>
        </row>
        <row r="2124">
          <cell r="A2124" t="str">
            <v>E509</v>
          </cell>
          <cell r="B2124" t="str">
            <v>DEFICIENCIA DE VITAMINA A, NO ESPECIFICADA</v>
          </cell>
          <cell r="C2124" t="str">
            <v>054</v>
          </cell>
        </row>
        <row r="2125">
          <cell r="A2125" t="str">
            <v>E51</v>
          </cell>
          <cell r="B2125" t="str">
            <v>DEFICIENCIA DE TIAMINA</v>
          </cell>
          <cell r="C2125" t="str">
            <v>054</v>
          </cell>
        </row>
        <row r="2126">
          <cell r="A2126" t="str">
            <v>E511</v>
          </cell>
          <cell r="B2126" t="str">
            <v>BERIBERI</v>
          </cell>
          <cell r="C2126" t="str">
            <v>054</v>
          </cell>
        </row>
        <row r="2127">
          <cell r="A2127" t="str">
            <v>E512</v>
          </cell>
          <cell r="B2127" t="str">
            <v>ENCEFALOPATIA DE WERNICKE</v>
          </cell>
          <cell r="C2127" t="str">
            <v>054</v>
          </cell>
        </row>
        <row r="2128">
          <cell r="A2128" t="str">
            <v>E518</v>
          </cell>
          <cell r="B2128" t="str">
            <v>OTRAS MANIFESTACIONES DE LA DEFICIENCIA DE TIAMINA</v>
          </cell>
          <cell r="C2128" t="str">
            <v>054</v>
          </cell>
        </row>
        <row r="2129">
          <cell r="A2129" t="str">
            <v>E519</v>
          </cell>
          <cell r="B2129" t="str">
            <v>DEFICIENCIA DE TIAMINA, NO ESPECIFICADA</v>
          </cell>
          <cell r="C2129" t="str">
            <v>054</v>
          </cell>
        </row>
        <row r="2130">
          <cell r="A2130" t="str">
            <v>E52</v>
          </cell>
          <cell r="B2130" t="str">
            <v>DEFICIENCIA DE NIACINA (PELAGRA)</v>
          </cell>
          <cell r="C2130" t="str">
            <v>054</v>
          </cell>
        </row>
        <row r="2131">
          <cell r="A2131" t="str">
            <v>E53</v>
          </cell>
          <cell r="B2131" t="str">
            <v>DEFICIENCIA DE OTRAS VITAMINAS SEL GRUPO B</v>
          </cell>
          <cell r="C2131" t="str">
            <v>054</v>
          </cell>
        </row>
        <row r="2132">
          <cell r="A2132" t="str">
            <v>E530</v>
          </cell>
          <cell r="B2132" t="str">
            <v>DEFICIENCIA DE RIBOFLAVINA</v>
          </cell>
          <cell r="C2132" t="str">
            <v>054</v>
          </cell>
        </row>
        <row r="2133">
          <cell r="A2133" t="str">
            <v>E531</v>
          </cell>
          <cell r="B2133" t="str">
            <v>DEFICIENCIA DE PIRIDOXINA</v>
          </cell>
          <cell r="C2133" t="str">
            <v>054</v>
          </cell>
        </row>
        <row r="2134">
          <cell r="A2134" t="str">
            <v>E538</v>
          </cell>
          <cell r="B2134" t="str">
            <v>DEFICIENCIA DE OTRAS VITAMINAS DEL GRUPO B</v>
          </cell>
          <cell r="C2134" t="str">
            <v>054</v>
          </cell>
        </row>
        <row r="2135">
          <cell r="A2135" t="str">
            <v>E539</v>
          </cell>
          <cell r="B2135" t="str">
            <v>DEFICIENCIA DE VITAMINA B, NO ESPECIFICADA</v>
          </cell>
          <cell r="C2135" t="str">
            <v>054</v>
          </cell>
        </row>
        <row r="2136">
          <cell r="A2136" t="str">
            <v>E54</v>
          </cell>
          <cell r="B2136" t="str">
            <v>DEFICIENCIA DE ACIDO ASCORBICO</v>
          </cell>
          <cell r="C2136" t="str">
            <v>054</v>
          </cell>
        </row>
        <row r="2137">
          <cell r="A2137" t="str">
            <v>E55</v>
          </cell>
          <cell r="B2137" t="str">
            <v>DEFICIENCIA DE VITAMINA D</v>
          </cell>
          <cell r="C2137" t="str">
            <v>054</v>
          </cell>
        </row>
        <row r="2138">
          <cell r="A2138" t="str">
            <v>E550</v>
          </cell>
          <cell r="B2138" t="str">
            <v>RAQUITISMO ACTIVO</v>
          </cell>
          <cell r="C2138" t="str">
            <v>054</v>
          </cell>
        </row>
        <row r="2139">
          <cell r="A2139" t="str">
            <v>E559</v>
          </cell>
          <cell r="B2139" t="str">
            <v>DEFICIENCIA DE VITAMINA D, NO ESPECIFICADA</v>
          </cell>
          <cell r="C2139" t="str">
            <v>054</v>
          </cell>
        </row>
        <row r="2140">
          <cell r="A2140" t="str">
            <v>E56</v>
          </cell>
          <cell r="B2140" t="str">
            <v>OTRAS DEFICIENCIAS DE VITAMINAS</v>
          </cell>
          <cell r="C2140" t="str">
            <v>054</v>
          </cell>
        </row>
        <row r="2141">
          <cell r="A2141" t="str">
            <v>E560</v>
          </cell>
          <cell r="B2141" t="str">
            <v>DEFICIENCIA DE VITAMINA E</v>
          </cell>
          <cell r="C2141" t="str">
            <v>054</v>
          </cell>
        </row>
        <row r="2142">
          <cell r="A2142" t="str">
            <v>E561</v>
          </cell>
          <cell r="B2142" t="str">
            <v>DEFICIENCIA DE VITAMINA K</v>
          </cell>
          <cell r="C2142" t="str">
            <v>054</v>
          </cell>
        </row>
        <row r="2143">
          <cell r="A2143" t="str">
            <v>E568</v>
          </cell>
          <cell r="B2143" t="str">
            <v>DEFICIENCIA DE OTRAS VITAMINAS</v>
          </cell>
          <cell r="C2143" t="str">
            <v>054</v>
          </cell>
        </row>
        <row r="2144">
          <cell r="A2144" t="str">
            <v>E569</v>
          </cell>
          <cell r="B2144" t="str">
            <v>DEFICIENCIA DE VITAMINA, NO ESPECIFICADA</v>
          </cell>
          <cell r="C2144" t="str">
            <v>054</v>
          </cell>
        </row>
        <row r="2145">
          <cell r="A2145" t="str">
            <v>E58</v>
          </cell>
          <cell r="B2145" t="str">
            <v>DEFICIENCIA DIETETICA DE CALCIO</v>
          </cell>
          <cell r="C2145" t="str">
            <v>054</v>
          </cell>
        </row>
        <row r="2146">
          <cell r="A2146" t="str">
            <v>E59</v>
          </cell>
          <cell r="B2146" t="str">
            <v>DEFICIENCIA DIETETICA DE SELENIO</v>
          </cell>
          <cell r="C2146" t="str">
            <v>054</v>
          </cell>
        </row>
        <row r="2147">
          <cell r="A2147" t="str">
            <v>E60</v>
          </cell>
          <cell r="B2147" t="str">
            <v>DEFICIENCIA DIETETICA DE ZINC</v>
          </cell>
          <cell r="C2147" t="str">
            <v>054</v>
          </cell>
        </row>
        <row r="2148">
          <cell r="A2148" t="str">
            <v>E61</v>
          </cell>
          <cell r="B2148" t="str">
            <v>DEFICIENCIA DE OTROS ELEMENTOS NUTRICIONALES</v>
          </cell>
          <cell r="C2148" t="str">
            <v>054</v>
          </cell>
        </row>
        <row r="2149">
          <cell r="A2149" t="str">
            <v>E610</v>
          </cell>
          <cell r="B2149" t="str">
            <v>DEFICIENCIA DE COBRE</v>
          </cell>
          <cell r="C2149" t="str">
            <v>054</v>
          </cell>
        </row>
        <row r="2150">
          <cell r="A2150" t="str">
            <v>E611</v>
          </cell>
          <cell r="B2150" t="str">
            <v>DEFICIENCIA DE HIERRO</v>
          </cell>
          <cell r="C2150" t="str">
            <v>054</v>
          </cell>
        </row>
        <row r="2151">
          <cell r="A2151" t="str">
            <v>E612</v>
          </cell>
          <cell r="B2151" t="str">
            <v>DEFICIENCIA DE MAGNESIO</v>
          </cell>
          <cell r="C2151" t="str">
            <v>054</v>
          </cell>
        </row>
        <row r="2152">
          <cell r="A2152" t="str">
            <v>E613</v>
          </cell>
          <cell r="B2152" t="str">
            <v>DEFICIENCIA DE MANGANESO</v>
          </cell>
          <cell r="C2152" t="str">
            <v>054</v>
          </cell>
        </row>
        <row r="2153">
          <cell r="A2153" t="str">
            <v>E614</v>
          </cell>
          <cell r="B2153" t="str">
            <v>DEFICIENCIA DE CROMO</v>
          </cell>
          <cell r="C2153" t="str">
            <v>054</v>
          </cell>
        </row>
        <row r="2154">
          <cell r="A2154" t="str">
            <v>E615</v>
          </cell>
          <cell r="B2154" t="str">
            <v>DEFICIENCIA DE MOLIBDENO</v>
          </cell>
          <cell r="C2154" t="str">
            <v>054</v>
          </cell>
        </row>
        <row r="2155">
          <cell r="A2155" t="str">
            <v>E616</v>
          </cell>
          <cell r="B2155" t="str">
            <v>DEFICIENCIA DE VANADIO</v>
          </cell>
          <cell r="C2155" t="str">
            <v>054</v>
          </cell>
        </row>
        <row r="2156">
          <cell r="A2156" t="str">
            <v>E617</v>
          </cell>
          <cell r="B2156" t="str">
            <v>DEFICIENCIA DE MULTIPLES ELEMENTOS NUTRICIONALES</v>
          </cell>
          <cell r="C2156" t="str">
            <v>054</v>
          </cell>
        </row>
        <row r="2157">
          <cell r="A2157" t="str">
            <v>E618</v>
          </cell>
          <cell r="B2157" t="str">
            <v>DEFICIENCIA DE OTROS ELEMENTOS NUTRICIONALES ESPECIFICADOS</v>
          </cell>
          <cell r="C2157" t="str">
            <v>054</v>
          </cell>
        </row>
        <row r="2158">
          <cell r="A2158" t="str">
            <v>E619</v>
          </cell>
          <cell r="B2158" t="str">
            <v>DEFICIENCIA DE OTROS ELEMENTOS NUTRICIONAL, NO ESPECIFICADO</v>
          </cell>
          <cell r="C2158" t="str">
            <v>054</v>
          </cell>
        </row>
        <row r="2159">
          <cell r="A2159" t="str">
            <v>E63</v>
          </cell>
          <cell r="B2159" t="str">
            <v>OTRAS DEFICIENCIAS NUTRICIONALES</v>
          </cell>
          <cell r="C2159" t="str">
            <v>054</v>
          </cell>
        </row>
        <row r="2160">
          <cell r="A2160" t="str">
            <v>E630</v>
          </cell>
          <cell r="B2160" t="str">
            <v>DEFICIENCIA DE ACIDOS GRASOS ESENCIALES(AGE)</v>
          </cell>
          <cell r="C2160" t="str">
            <v>054</v>
          </cell>
        </row>
        <row r="2161">
          <cell r="A2161" t="str">
            <v>E631</v>
          </cell>
          <cell r="B2161" t="str">
            <v>DESEQUILIBRIO DE LOS CONSTITUYENTES EN LA DIETA</v>
          </cell>
          <cell r="C2161" t="str">
            <v>054</v>
          </cell>
        </row>
        <row r="2162">
          <cell r="A2162" t="str">
            <v>E638</v>
          </cell>
          <cell r="B2162" t="str">
            <v>OTRAS DEFICIENCIAS NUTRICIONALES ESPECIFICADAS</v>
          </cell>
          <cell r="C2162" t="str">
            <v>054</v>
          </cell>
        </row>
        <row r="2163">
          <cell r="A2163" t="str">
            <v>E639</v>
          </cell>
          <cell r="B2163" t="str">
            <v>DEFICIENCIA NUTRICIONAL, NO ESPECIFICADA</v>
          </cell>
          <cell r="C2163" t="str">
            <v>054</v>
          </cell>
        </row>
        <row r="2164">
          <cell r="A2164" t="str">
            <v>E64</v>
          </cell>
          <cell r="B2164" t="str">
            <v>SECUELAS DE LA DESNUTRICION Y DE OTRAS DEFICIENCIAS NUTRICIONALES</v>
          </cell>
          <cell r="C2164" t="str">
            <v>054</v>
          </cell>
        </row>
        <row r="2165">
          <cell r="A2165" t="str">
            <v>E640</v>
          </cell>
          <cell r="B2165" t="str">
            <v>SECUELAS DE LA DESNUTRICION PROTEICOCALORICAS</v>
          </cell>
          <cell r="C2165" t="str">
            <v>054</v>
          </cell>
        </row>
        <row r="2166">
          <cell r="A2166" t="str">
            <v>E641</v>
          </cell>
          <cell r="B2166" t="str">
            <v>SECUELAS DE LA DEFICIENCIA DE VITAMINA A</v>
          </cell>
          <cell r="C2166" t="str">
            <v>054</v>
          </cell>
        </row>
        <row r="2167">
          <cell r="A2167" t="str">
            <v>E642</v>
          </cell>
          <cell r="B2167" t="str">
            <v>SECUELAS DE LA DEFICIENCIA DE VITAMINA C</v>
          </cell>
          <cell r="C2167" t="str">
            <v>054</v>
          </cell>
        </row>
        <row r="2168">
          <cell r="A2168" t="str">
            <v>E643</v>
          </cell>
          <cell r="B2168" t="str">
            <v>SECUELAS DEL RAQUITISMO</v>
          </cell>
          <cell r="C2168" t="str">
            <v>054</v>
          </cell>
        </row>
        <row r="2169">
          <cell r="A2169" t="str">
            <v>E648</v>
          </cell>
          <cell r="B2169" t="str">
            <v>SECUELAS DE OTRAS DEFICIENCIAS NUTRICIONALES</v>
          </cell>
          <cell r="C2169" t="str">
            <v>054</v>
          </cell>
        </row>
        <row r="2170">
          <cell r="A2170" t="str">
            <v>E649</v>
          </cell>
          <cell r="B2170" t="str">
            <v>SECUELAS DE LA DEFICIENCIA NUTRICIONALES NO ESPECIFICADA</v>
          </cell>
          <cell r="C2170" t="str">
            <v>054</v>
          </cell>
        </row>
        <row r="2171">
          <cell r="A2171" t="str">
            <v>E65</v>
          </cell>
          <cell r="B2171" t="str">
            <v>ADIPOSIDAD LOCALIZADA</v>
          </cell>
          <cell r="C2171" t="str">
            <v>054</v>
          </cell>
        </row>
        <row r="2172">
          <cell r="A2172" t="str">
            <v>E66</v>
          </cell>
          <cell r="B2172" t="str">
            <v>OBESIDAD</v>
          </cell>
          <cell r="C2172" t="str">
            <v>054</v>
          </cell>
        </row>
        <row r="2173">
          <cell r="A2173" t="str">
            <v>E660</v>
          </cell>
          <cell r="B2173" t="str">
            <v>OBESIDAD DEBIDA A EXCESO DE CALORIAS</v>
          </cell>
          <cell r="C2173" t="str">
            <v>054</v>
          </cell>
        </row>
        <row r="2174">
          <cell r="A2174" t="str">
            <v>E661</v>
          </cell>
          <cell r="B2174" t="str">
            <v>OBESIDAD INDUCIDA POR DROGAS</v>
          </cell>
          <cell r="C2174" t="str">
            <v>054</v>
          </cell>
        </row>
        <row r="2175">
          <cell r="A2175" t="str">
            <v>E662</v>
          </cell>
          <cell r="B2175" t="str">
            <v>OBESIDAD EXTERNA CON HIPOVENTILACION ALVEOLAR</v>
          </cell>
          <cell r="C2175" t="str">
            <v>054</v>
          </cell>
        </row>
        <row r="2176">
          <cell r="A2176" t="str">
            <v>E668</v>
          </cell>
          <cell r="B2176" t="str">
            <v>OTROS TIPOS DE OBESIDAD</v>
          </cell>
          <cell r="C2176" t="str">
            <v>054</v>
          </cell>
        </row>
        <row r="2177">
          <cell r="A2177" t="str">
            <v>E669</v>
          </cell>
          <cell r="B2177" t="str">
            <v>OBESIDAD, NO ESPECIFICADA</v>
          </cell>
          <cell r="C2177" t="str">
            <v>054</v>
          </cell>
        </row>
        <row r="2178">
          <cell r="A2178" t="str">
            <v>E67</v>
          </cell>
          <cell r="B2178" t="str">
            <v>OTROS TIPOS DE HIPERALIMENTACION</v>
          </cell>
          <cell r="C2178" t="str">
            <v>054</v>
          </cell>
        </row>
        <row r="2179">
          <cell r="A2179" t="str">
            <v>E670</v>
          </cell>
          <cell r="B2179" t="str">
            <v>HIPERVITAMINOSIS A</v>
          </cell>
          <cell r="C2179" t="str">
            <v>054</v>
          </cell>
        </row>
        <row r="2180">
          <cell r="A2180" t="str">
            <v>E671</v>
          </cell>
          <cell r="B2180" t="str">
            <v>HIPERCAROTINEMIA</v>
          </cell>
          <cell r="C2180" t="str">
            <v>054</v>
          </cell>
        </row>
        <row r="2181">
          <cell r="A2181" t="str">
            <v>E672</v>
          </cell>
          <cell r="B2181" t="str">
            <v>SIDROME DE MEGAVITAMINA B6</v>
          </cell>
          <cell r="C2181" t="str">
            <v>054</v>
          </cell>
        </row>
        <row r="2182">
          <cell r="A2182" t="str">
            <v>E673</v>
          </cell>
          <cell r="B2182" t="str">
            <v>HIPERVITAMINOSIS D</v>
          </cell>
          <cell r="C2182" t="str">
            <v>054</v>
          </cell>
        </row>
        <row r="2183">
          <cell r="A2183" t="str">
            <v>E678</v>
          </cell>
          <cell r="B2183" t="str">
            <v>OTROS TIPOS DE HIPERALIMENTACION ESPECIFICADOS</v>
          </cell>
          <cell r="C2183" t="str">
            <v>054</v>
          </cell>
        </row>
        <row r="2184">
          <cell r="A2184" t="str">
            <v>E68</v>
          </cell>
          <cell r="B2184" t="str">
            <v>SECUELAS DE HIPERALIMENTACION</v>
          </cell>
          <cell r="C2184" t="str">
            <v>054</v>
          </cell>
        </row>
        <row r="2185">
          <cell r="A2185" t="str">
            <v>E70</v>
          </cell>
          <cell r="B2185" t="str">
            <v>TRASTORNOS DEL METABOLISMO DE LOS AMINOACIDOS AROMATICOS</v>
          </cell>
          <cell r="C2185" t="str">
            <v>054</v>
          </cell>
        </row>
        <row r="2186">
          <cell r="A2186" t="str">
            <v>E700</v>
          </cell>
          <cell r="B2186" t="str">
            <v>FENILCETONURIA CLASICA</v>
          </cell>
          <cell r="C2186" t="str">
            <v>054</v>
          </cell>
        </row>
        <row r="2187">
          <cell r="A2187" t="str">
            <v>E701</v>
          </cell>
          <cell r="B2187" t="str">
            <v>OTRAS HIPERFENILALANINEMIAS</v>
          </cell>
          <cell r="C2187" t="str">
            <v>054</v>
          </cell>
        </row>
        <row r="2188">
          <cell r="A2188" t="str">
            <v>E702</v>
          </cell>
          <cell r="B2188" t="str">
            <v>TRASTORNOS DEL METABOLISMO DE LA TIROSINA</v>
          </cell>
          <cell r="C2188" t="str">
            <v>054</v>
          </cell>
        </row>
        <row r="2189">
          <cell r="A2189" t="str">
            <v>E703</v>
          </cell>
          <cell r="B2189" t="str">
            <v>ALBINISMO</v>
          </cell>
          <cell r="C2189" t="str">
            <v>054</v>
          </cell>
        </row>
        <row r="2190">
          <cell r="A2190" t="str">
            <v>E708</v>
          </cell>
          <cell r="B2190" t="str">
            <v>OTROS TRASTORNOS DEL METABOLISMO DE LOS AMINOACIDOS</v>
          </cell>
          <cell r="C2190" t="str">
            <v>054</v>
          </cell>
        </row>
        <row r="2191">
          <cell r="A2191" t="str">
            <v>E709</v>
          </cell>
          <cell r="B2191" t="str">
            <v>TRASTORNOS DEL METAB. DE LOS AMINOACIDOS AROMATICOS, NO ESPECIF.</v>
          </cell>
          <cell r="C2191" t="str">
            <v>054</v>
          </cell>
        </row>
        <row r="2192">
          <cell r="A2192" t="str">
            <v>E71</v>
          </cell>
          <cell r="B2192" t="str">
            <v>TRASTORNOS DEL METAB. DE LOS AMINOACIDOS DE CADENA RAMIFICADA</v>
          </cell>
          <cell r="C2192" t="str">
            <v>054</v>
          </cell>
        </row>
        <row r="2193">
          <cell r="A2193" t="str">
            <v>E710</v>
          </cell>
          <cell r="B2193" t="str">
            <v>ENFERMEDAD DE LA ORINA EN JARABE DE ARCE</v>
          </cell>
          <cell r="C2193" t="str">
            <v>054</v>
          </cell>
        </row>
        <row r="2194">
          <cell r="A2194" t="str">
            <v>E711</v>
          </cell>
          <cell r="B2194" t="str">
            <v>OTROS TRASTORNOS DEL METABOLISMO DE LOS AMINACIDOS DE CADENA RAM.</v>
          </cell>
          <cell r="C2194" t="str">
            <v>054</v>
          </cell>
        </row>
        <row r="2195">
          <cell r="A2195" t="str">
            <v>E712</v>
          </cell>
          <cell r="B2195" t="str">
            <v>OTROS TRASTORNOS DEL METAB. DE LOS AMINOACIDOS DE CADENA RAM. NO</v>
          </cell>
          <cell r="C2195" t="str">
            <v>054</v>
          </cell>
        </row>
        <row r="2196">
          <cell r="A2196" t="str">
            <v>E713</v>
          </cell>
          <cell r="B2196" t="str">
            <v>TRASTORNOS DEL METABOLISMO DE LOS ACIDOS GRASOS</v>
          </cell>
          <cell r="C2196" t="str">
            <v>054</v>
          </cell>
        </row>
        <row r="2197">
          <cell r="A2197" t="str">
            <v>E72</v>
          </cell>
          <cell r="B2197" t="str">
            <v>OTROS TRASTORNOS DEL METABOLISMO DE LOS AMINOACIDOS</v>
          </cell>
          <cell r="C2197" t="str">
            <v>054</v>
          </cell>
        </row>
        <row r="2198">
          <cell r="A2198" t="str">
            <v>E720</v>
          </cell>
          <cell r="B2198" t="str">
            <v>TRASTORNOS DEL TRANSPORTE DE LOS AMINOACIDOS</v>
          </cell>
          <cell r="C2198" t="str">
            <v>054</v>
          </cell>
        </row>
        <row r="2199">
          <cell r="A2199" t="str">
            <v>E721</v>
          </cell>
          <cell r="B2199" t="str">
            <v>TRASTORNOS DEL MRTABOLISMO DE LOS AMINOACIDOS AZUFRADOS</v>
          </cell>
          <cell r="C2199" t="str">
            <v>054</v>
          </cell>
        </row>
        <row r="2200">
          <cell r="A2200" t="str">
            <v>E722</v>
          </cell>
          <cell r="B2200" t="str">
            <v>TRASTORNOS DEL METABOLISMO DEL CICLO DE LA UREA</v>
          </cell>
          <cell r="C2200" t="str">
            <v>054</v>
          </cell>
        </row>
        <row r="2201">
          <cell r="A2201" t="str">
            <v>E723</v>
          </cell>
          <cell r="B2201" t="str">
            <v>TRASTORNOS DEL METABOLISMO DE LA HDROXILISINA</v>
          </cell>
          <cell r="C2201" t="str">
            <v>054</v>
          </cell>
        </row>
        <row r="2202">
          <cell r="A2202" t="str">
            <v>E724</v>
          </cell>
          <cell r="B2202" t="str">
            <v>TRASTORNOS DEL METABOLISMO DE LA ORNITINA</v>
          </cell>
          <cell r="C2202" t="str">
            <v>054</v>
          </cell>
        </row>
        <row r="2203">
          <cell r="A2203" t="str">
            <v>E725</v>
          </cell>
          <cell r="B2203" t="str">
            <v>TRASTORNOS DEL METABOLISMO DE LA GLICINA</v>
          </cell>
          <cell r="C2203" t="str">
            <v>054</v>
          </cell>
        </row>
        <row r="2204">
          <cell r="A2204" t="str">
            <v>E728</v>
          </cell>
          <cell r="B2204" t="str">
            <v>OTROS TRASTORNOS ESPECIFICADOS DEL METABOLISMO DE LOS AMINOACIDOS</v>
          </cell>
          <cell r="C2204" t="str">
            <v>054</v>
          </cell>
        </row>
        <row r="2205">
          <cell r="A2205" t="str">
            <v>E729</v>
          </cell>
          <cell r="B2205" t="str">
            <v>TRASTORNOS DEL METABOLISMO DE LOS AMINOACIDOS, NO ESPECIFICADO</v>
          </cell>
          <cell r="C2205" t="str">
            <v>054</v>
          </cell>
        </row>
        <row r="2206">
          <cell r="A2206" t="str">
            <v>E73</v>
          </cell>
          <cell r="B2206" t="str">
            <v>INTOLERANCIA A LA LACTOSA</v>
          </cell>
          <cell r="C2206" t="str">
            <v>054</v>
          </cell>
        </row>
        <row r="2207">
          <cell r="A2207" t="str">
            <v>E730</v>
          </cell>
          <cell r="B2207" t="str">
            <v>DEFICIENCIA CONGENITA DE LACTOSA</v>
          </cell>
          <cell r="C2207" t="str">
            <v>054</v>
          </cell>
        </row>
        <row r="2208">
          <cell r="A2208" t="str">
            <v>E731</v>
          </cell>
          <cell r="B2208" t="str">
            <v>DEFICIENCIA SECUNDARIA DE LACTASA</v>
          </cell>
          <cell r="C2208" t="str">
            <v>054</v>
          </cell>
        </row>
        <row r="2209">
          <cell r="A2209" t="str">
            <v>E738</v>
          </cell>
          <cell r="B2209" t="str">
            <v>OTROS TIPOS DE INTOLERANCIA A LA LACTOSA</v>
          </cell>
          <cell r="C2209" t="str">
            <v>054</v>
          </cell>
        </row>
        <row r="2210">
          <cell r="A2210" t="str">
            <v>E739</v>
          </cell>
          <cell r="B2210" t="str">
            <v>INTOLERANCIA A LA LACTOSA, NO ESPECIFICADA</v>
          </cell>
          <cell r="C2210" t="str">
            <v>054</v>
          </cell>
        </row>
        <row r="2211">
          <cell r="A2211" t="str">
            <v>E74</v>
          </cell>
          <cell r="B2211" t="str">
            <v>OTROS TRASTORNOS DEL METABOLISMO DE LOS CARBOHIDRATOS</v>
          </cell>
          <cell r="C2211" t="str">
            <v>054</v>
          </cell>
        </row>
        <row r="2212">
          <cell r="A2212" t="str">
            <v>E740</v>
          </cell>
          <cell r="B2212" t="str">
            <v>ENFERMEDAD DEL ALMACENAMIENTO DE GLUCOGENO</v>
          </cell>
          <cell r="C2212" t="str">
            <v>054</v>
          </cell>
        </row>
        <row r="2213">
          <cell r="A2213" t="str">
            <v>E741</v>
          </cell>
          <cell r="B2213" t="str">
            <v>TRASTORNOS DEL METABOLISMO DE LA FRUCTOSA</v>
          </cell>
          <cell r="C2213" t="str">
            <v>054</v>
          </cell>
        </row>
        <row r="2214">
          <cell r="A2214" t="str">
            <v>E742</v>
          </cell>
          <cell r="B2214" t="str">
            <v>TRASTORNO DEL METABOLISMO DE LA GALACTOSA</v>
          </cell>
          <cell r="C2214" t="str">
            <v>054</v>
          </cell>
        </row>
        <row r="2215">
          <cell r="A2215" t="str">
            <v>E743</v>
          </cell>
          <cell r="B2215" t="str">
            <v>OTROS TRATORNOS DE LA ABSORCION INTESTINAL DE CARBOHIDRATOS</v>
          </cell>
          <cell r="C2215" t="str">
            <v>054</v>
          </cell>
        </row>
        <row r="2216">
          <cell r="A2216" t="str">
            <v>E744</v>
          </cell>
          <cell r="B2216" t="str">
            <v>TRASTORNOS DEL METABOLISMO DEL PIRUVATO Y DE LA GLUCONEOGENESIS</v>
          </cell>
          <cell r="C2216" t="str">
            <v>054</v>
          </cell>
        </row>
        <row r="2217">
          <cell r="A2217" t="str">
            <v>E748</v>
          </cell>
          <cell r="B2217" t="str">
            <v>OTROS TRASTORNOS ESPECIFICADOS DEL METABOLISMO DE LOS CARBOHIDRATOS</v>
          </cell>
          <cell r="C2217" t="str">
            <v>054</v>
          </cell>
        </row>
        <row r="2218">
          <cell r="A2218" t="str">
            <v>E749</v>
          </cell>
          <cell r="B2218" t="str">
            <v>TRASTORNO DEL METABOLISMO DE LOS CARBOHIDRATOS, NO ESAPECIFICADOS</v>
          </cell>
          <cell r="C2218" t="str">
            <v>054</v>
          </cell>
        </row>
        <row r="2219">
          <cell r="A2219" t="str">
            <v>E75</v>
          </cell>
          <cell r="B2219" t="str">
            <v>TRASTORNOS DEL METABOLISMO DE LOS ESFINGOLIPIDOS Y OTROS TRSTORNO</v>
          </cell>
          <cell r="C2219" t="str">
            <v>054</v>
          </cell>
        </row>
        <row r="2220">
          <cell r="A2220" t="str">
            <v>E750</v>
          </cell>
          <cell r="B2220" t="str">
            <v>GANGLIOSIDOSIS GM2</v>
          </cell>
          <cell r="C2220" t="str">
            <v>054</v>
          </cell>
        </row>
        <row r="2221">
          <cell r="A2221" t="str">
            <v>E751</v>
          </cell>
          <cell r="B2221" t="str">
            <v>OTRAS GANGLIOSIDOSIS</v>
          </cell>
          <cell r="C2221" t="str">
            <v>054</v>
          </cell>
        </row>
        <row r="2222">
          <cell r="A2222" t="str">
            <v>E752</v>
          </cell>
          <cell r="B2222" t="str">
            <v>OTRAS ESFINGOLIPIDOSIS</v>
          </cell>
          <cell r="C2222" t="str">
            <v>054</v>
          </cell>
        </row>
        <row r="2223">
          <cell r="A2223" t="str">
            <v>E753</v>
          </cell>
          <cell r="B2223" t="str">
            <v>ESFINGOLIPIDOSIS, NO ESPECIFICADA</v>
          </cell>
          <cell r="C2223" t="str">
            <v>054</v>
          </cell>
        </row>
        <row r="2224">
          <cell r="A2224" t="str">
            <v>E754</v>
          </cell>
          <cell r="B2224" t="str">
            <v>LIPOFUSCIONOSIS CEROIDE NEURAL</v>
          </cell>
          <cell r="C2224" t="str">
            <v>054</v>
          </cell>
        </row>
        <row r="2225">
          <cell r="A2225" t="str">
            <v>E755</v>
          </cell>
          <cell r="B2225" t="str">
            <v>OTROS TRASTORNOS DEL ALMACENAMIENTO DE LIPIDOS</v>
          </cell>
          <cell r="C2225" t="str">
            <v>054</v>
          </cell>
        </row>
        <row r="2226">
          <cell r="A2226" t="str">
            <v>E756</v>
          </cell>
          <cell r="B2226" t="str">
            <v>TRASTORNO DEL ALMCENAMIENTO DE LIPIDOS, NO ESPECIFICADO</v>
          </cell>
          <cell r="C2226" t="str">
            <v>054</v>
          </cell>
        </row>
        <row r="2227">
          <cell r="A2227" t="str">
            <v>E76</v>
          </cell>
          <cell r="B2227" t="str">
            <v>TRASTORNOS DEL METABOLISMO DE LOS GLUCOSAMINOGLICANOS</v>
          </cell>
          <cell r="C2227" t="str">
            <v>054</v>
          </cell>
        </row>
        <row r="2228">
          <cell r="A2228" t="str">
            <v>E760</v>
          </cell>
          <cell r="B2228" t="str">
            <v>MUCOPOLISACARIDOSIS TIPO I</v>
          </cell>
          <cell r="C2228" t="str">
            <v>054</v>
          </cell>
        </row>
        <row r="2229">
          <cell r="A2229" t="str">
            <v>E761</v>
          </cell>
          <cell r="B2229" t="str">
            <v>MUCOPOLISACARIDOSIS TIPO II</v>
          </cell>
          <cell r="C2229" t="str">
            <v>054</v>
          </cell>
        </row>
        <row r="2230">
          <cell r="A2230" t="str">
            <v>E762</v>
          </cell>
          <cell r="B2230" t="str">
            <v>OTRAS MUCOPOLISACARIDOSIS</v>
          </cell>
          <cell r="C2230" t="str">
            <v>054</v>
          </cell>
        </row>
        <row r="2231">
          <cell r="A2231" t="str">
            <v>E763</v>
          </cell>
          <cell r="B2231" t="str">
            <v>MUCOPOLISACARIDOSIS NO ESPECIFICADA</v>
          </cell>
          <cell r="C2231" t="str">
            <v>054</v>
          </cell>
        </row>
        <row r="2232">
          <cell r="A2232" t="str">
            <v>E768</v>
          </cell>
          <cell r="B2232" t="str">
            <v>OTROS TRASTORNOS DEL METABOLISMO DE LOS GLUCOSAMINOGLICANOS</v>
          </cell>
          <cell r="C2232" t="str">
            <v>054</v>
          </cell>
        </row>
        <row r="2233">
          <cell r="A2233" t="str">
            <v>E769</v>
          </cell>
          <cell r="B2233" t="str">
            <v>TRASTORNO DEL METABOLISMO DE LOS GLUCOSAMONOGLICANOS, NO ESPECIF.</v>
          </cell>
          <cell r="C2233" t="str">
            <v>054</v>
          </cell>
        </row>
        <row r="2234">
          <cell r="A2234" t="str">
            <v>E77</v>
          </cell>
          <cell r="B2234" t="str">
            <v>TRASTORNOS DEL METABOLISMO DE LAS GLUCOPROTEINAS</v>
          </cell>
          <cell r="C2234" t="str">
            <v>054</v>
          </cell>
        </row>
        <row r="2235">
          <cell r="A2235" t="str">
            <v>E770</v>
          </cell>
          <cell r="B2235" t="str">
            <v>DEFECTOS EN LA MODIFICACION POSTRASLACION DE ENZINAS LISOSOMALES</v>
          </cell>
          <cell r="C2235" t="str">
            <v>054</v>
          </cell>
        </row>
        <row r="2236">
          <cell r="A2236" t="str">
            <v>E778</v>
          </cell>
          <cell r="B2236" t="str">
            <v>OTROS TRASTORNOS DEL METABOLISMO DE LAS GLUCOPROTEINAS</v>
          </cell>
          <cell r="C2236" t="str">
            <v>054</v>
          </cell>
        </row>
        <row r="2237">
          <cell r="A2237" t="str">
            <v>E779</v>
          </cell>
          <cell r="B2237" t="str">
            <v>TRASTORNO DEL METABOLISMO DE LAS GLUCOPROTEINAS, NO ESPECIFICADO</v>
          </cell>
          <cell r="C2237" t="str">
            <v>054</v>
          </cell>
        </row>
        <row r="2238">
          <cell r="A2238" t="str">
            <v>E780</v>
          </cell>
          <cell r="B2238" t="str">
            <v>HIPERCOLESTEROLEMIA PURA</v>
          </cell>
          <cell r="C2238" t="str">
            <v>054</v>
          </cell>
        </row>
        <row r="2239">
          <cell r="A2239" t="str">
            <v>E781</v>
          </cell>
          <cell r="B2239" t="str">
            <v>HIPERGLICERIDEMIA PURA</v>
          </cell>
          <cell r="C2239" t="str">
            <v>054</v>
          </cell>
        </row>
        <row r="2240">
          <cell r="A2240" t="str">
            <v>E782</v>
          </cell>
          <cell r="B2240" t="str">
            <v>HIPERLIPIDEMIA MIXTA</v>
          </cell>
          <cell r="C2240" t="str">
            <v>054</v>
          </cell>
        </row>
        <row r="2241">
          <cell r="A2241" t="str">
            <v>E783</v>
          </cell>
          <cell r="B2241" t="str">
            <v>HIPERQUILOMICRONEMIA</v>
          </cell>
          <cell r="C2241" t="str">
            <v>054</v>
          </cell>
        </row>
        <row r="2242">
          <cell r="A2242" t="str">
            <v>E784</v>
          </cell>
          <cell r="B2242" t="str">
            <v>OTRA HIPERLIPIDEMIA</v>
          </cell>
          <cell r="C2242" t="str">
            <v>054</v>
          </cell>
        </row>
        <row r="2243">
          <cell r="A2243" t="str">
            <v>E785</v>
          </cell>
          <cell r="B2243" t="str">
            <v>HIPERLIPIDEMIA NO ESPECIFICADA</v>
          </cell>
          <cell r="C2243" t="str">
            <v>054</v>
          </cell>
        </row>
        <row r="2244">
          <cell r="A2244" t="str">
            <v>E786</v>
          </cell>
          <cell r="B2244" t="str">
            <v>DEFICIENCIA DE LIPOPROTEINAS</v>
          </cell>
          <cell r="C2244" t="str">
            <v>054</v>
          </cell>
        </row>
        <row r="2245">
          <cell r="A2245" t="str">
            <v>E788</v>
          </cell>
          <cell r="B2245" t="str">
            <v>OTROS TRASTORNOS DEL METABOLISMO DE LAS LIPOPROTEINAS</v>
          </cell>
          <cell r="C2245" t="str">
            <v>054</v>
          </cell>
        </row>
        <row r="2246">
          <cell r="A2246" t="str">
            <v>E789</v>
          </cell>
          <cell r="B2246" t="str">
            <v>TRASTORNOS DEL METABOLISMO DE LAS LIPOPROTEINAS, NO ESPECIFICADO</v>
          </cell>
          <cell r="C2246" t="str">
            <v>054</v>
          </cell>
        </row>
        <row r="2247">
          <cell r="A2247" t="str">
            <v>E79</v>
          </cell>
          <cell r="B2247" t="str">
            <v>TRASTORNOS DEL METABOLISMO DE LAS PURINAS Y DE LAS PIRIMIDINAS</v>
          </cell>
          <cell r="C2247" t="str">
            <v>054</v>
          </cell>
        </row>
        <row r="2248">
          <cell r="A2248" t="str">
            <v>E790</v>
          </cell>
          <cell r="B2248" t="str">
            <v>HIPERURICEMIA SIN SIGNOS DE ARTRITIS INFLAMATORIA Y ENF. TOFACEA</v>
          </cell>
          <cell r="C2248" t="str">
            <v>054</v>
          </cell>
        </row>
        <row r="2249">
          <cell r="A2249" t="str">
            <v>E791</v>
          </cell>
          <cell r="B2249" t="str">
            <v>SIDROME DE LESCH-NYHAN</v>
          </cell>
          <cell r="C2249" t="str">
            <v>054</v>
          </cell>
        </row>
        <row r="2250">
          <cell r="A2250" t="str">
            <v>E798</v>
          </cell>
          <cell r="B2250" t="str">
            <v>OTROS TRASTORNOS DEL METABOLISMO DE LAS PURINAS Y DE LAS PIRIMIDINA</v>
          </cell>
          <cell r="C2250" t="str">
            <v>054</v>
          </cell>
        </row>
        <row r="2251">
          <cell r="A2251" t="str">
            <v>E799</v>
          </cell>
          <cell r="B2251" t="str">
            <v>TRASTORNOS DEL METAB. DE LAS PURINAS Y DE LAS PIRIMIDINAS, NO ESPECIF</v>
          </cell>
          <cell r="C2251" t="str">
            <v>054</v>
          </cell>
        </row>
        <row r="2252">
          <cell r="A2252" t="str">
            <v>E80</v>
          </cell>
          <cell r="B2252" t="str">
            <v>TRASTORNOS DEL METABOLISMO DE LAS PORFIRINAS Y DE LA BILIRRUBINA</v>
          </cell>
          <cell r="C2252" t="str">
            <v>054</v>
          </cell>
        </row>
        <row r="2253">
          <cell r="A2253" t="str">
            <v>E800</v>
          </cell>
          <cell r="B2253" t="str">
            <v>PORFIRIA ERITROPOYETICA HEREDITARIA</v>
          </cell>
          <cell r="C2253" t="str">
            <v>054</v>
          </cell>
        </row>
        <row r="2254">
          <cell r="A2254" t="str">
            <v>E801</v>
          </cell>
          <cell r="B2254" t="str">
            <v>PORFIRIA CUTANEA TARDIA</v>
          </cell>
          <cell r="C2254" t="str">
            <v>054</v>
          </cell>
        </row>
        <row r="2255">
          <cell r="A2255" t="str">
            <v>E802</v>
          </cell>
          <cell r="B2255" t="str">
            <v>OTRAS PORFIRIAS</v>
          </cell>
          <cell r="C2255" t="str">
            <v>054</v>
          </cell>
        </row>
        <row r="2256">
          <cell r="A2256" t="str">
            <v>E803</v>
          </cell>
          <cell r="B2256" t="str">
            <v>DEFECTOS DE CATALASA Y PEROXIDASA</v>
          </cell>
          <cell r="C2256" t="str">
            <v>054</v>
          </cell>
        </row>
        <row r="2257">
          <cell r="A2257" t="str">
            <v>E804</v>
          </cell>
          <cell r="B2257" t="str">
            <v>SINDROME DE GILBERT</v>
          </cell>
          <cell r="C2257" t="str">
            <v>054</v>
          </cell>
        </row>
        <row r="2258">
          <cell r="A2258" t="str">
            <v>E805</v>
          </cell>
          <cell r="B2258" t="str">
            <v>SIDROME DE CRIGLER-NAJJAR</v>
          </cell>
          <cell r="C2258" t="str">
            <v>054</v>
          </cell>
        </row>
        <row r="2259">
          <cell r="A2259" t="str">
            <v>E806</v>
          </cell>
          <cell r="B2259" t="str">
            <v>OTROS TRASTORNOS DEL METABOLISMO DE LA BILIRRUBINA</v>
          </cell>
          <cell r="C2259" t="str">
            <v>054</v>
          </cell>
        </row>
        <row r="2260">
          <cell r="A2260" t="str">
            <v>E807</v>
          </cell>
          <cell r="B2260" t="str">
            <v>TRASTORNO DEL METABOLISMO DE LA BILIRRUBINA, NO ESPECIFICADO</v>
          </cell>
          <cell r="C2260" t="str">
            <v>054</v>
          </cell>
        </row>
        <row r="2261">
          <cell r="A2261" t="str">
            <v>E83</v>
          </cell>
          <cell r="B2261" t="str">
            <v>TRASTORNOS DEL METABOLISMO DE LOS MINERALES</v>
          </cell>
          <cell r="C2261" t="str">
            <v>054</v>
          </cell>
        </row>
        <row r="2262">
          <cell r="A2262" t="str">
            <v>E830</v>
          </cell>
          <cell r="B2262" t="str">
            <v>TRASTORNO DEL METABOLISMO DEL COBRE</v>
          </cell>
          <cell r="C2262" t="str">
            <v>054</v>
          </cell>
        </row>
        <row r="2263">
          <cell r="A2263" t="str">
            <v>E831</v>
          </cell>
          <cell r="B2263" t="str">
            <v>TRASTORNOS DEL METABOLISMO DEL HIERRO</v>
          </cell>
          <cell r="C2263" t="str">
            <v>054</v>
          </cell>
        </row>
        <row r="2264">
          <cell r="A2264" t="str">
            <v>E832</v>
          </cell>
          <cell r="B2264" t="str">
            <v>TRASTORNOS DEL METABOLISMO DEL ZINC</v>
          </cell>
          <cell r="C2264" t="str">
            <v>054</v>
          </cell>
        </row>
        <row r="2265">
          <cell r="A2265" t="str">
            <v>E833</v>
          </cell>
          <cell r="B2265" t="str">
            <v>TRASTORNOS DEL METABOLISMO DEL FOSFORO</v>
          </cell>
          <cell r="C2265" t="str">
            <v>054</v>
          </cell>
        </row>
        <row r="2266">
          <cell r="A2266" t="str">
            <v>E834</v>
          </cell>
          <cell r="B2266" t="str">
            <v>TRASTORNO DEL METABOLISMO DEL MAGNESIO</v>
          </cell>
          <cell r="C2266" t="str">
            <v>054</v>
          </cell>
        </row>
        <row r="2267">
          <cell r="A2267" t="str">
            <v>E835</v>
          </cell>
          <cell r="B2267" t="str">
            <v>TRASTORNOS DEL METABOLISMO DEL CALCIO</v>
          </cell>
          <cell r="C2267" t="str">
            <v>054</v>
          </cell>
        </row>
        <row r="2268">
          <cell r="A2268" t="str">
            <v>E838</v>
          </cell>
          <cell r="B2268" t="str">
            <v>OTROS TRASTORNOS DEL METABOLISMO DE LOS MINERALES</v>
          </cell>
          <cell r="C2268" t="str">
            <v>054</v>
          </cell>
        </row>
        <row r="2269">
          <cell r="A2269" t="str">
            <v>E839</v>
          </cell>
          <cell r="B2269" t="str">
            <v>TRASTORNO DEL METABOLISMO DE LOS MINERALES, NO ESPECIFICADO</v>
          </cell>
          <cell r="C2269" t="str">
            <v>054</v>
          </cell>
        </row>
        <row r="2270">
          <cell r="A2270" t="str">
            <v>E84</v>
          </cell>
          <cell r="B2270" t="str">
            <v>FIBROSIS QUISTICA</v>
          </cell>
          <cell r="C2270" t="str">
            <v>054</v>
          </cell>
        </row>
        <row r="2271">
          <cell r="A2271" t="str">
            <v>E840</v>
          </cell>
          <cell r="B2271" t="str">
            <v>FIBROSIS QUISTICA CON MANIFESTACIONES PULMONARES</v>
          </cell>
          <cell r="C2271" t="str">
            <v>054</v>
          </cell>
        </row>
        <row r="2272">
          <cell r="A2272" t="str">
            <v>E841</v>
          </cell>
          <cell r="B2272" t="str">
            <v>FIBROSIS QUISTICA CON MANIFESTACIONES INTESTINALES</v>
          </cell>
          <cell r="C2272" t="str">
            <v>054</v>
          </cell>
        </row>
        <row r="2273">
          <cell r="A2273" t="str">
            <v>E848</v>
          </cell>
          <cell r="B2273" t="str">
            <v>FIBROSIS QUISTICA CON OTRAS MANIFESTACIONES</v>
          </cell>
          <cell r="C2273" t="str">
            <v>054</v>
          </cell>
        </row>
        <row r="2274">
          <cell r="A2274" t="str">
            <v>E849</v>
          </cell>
          <cell r="B2274" t="str">
            <v>FIBROSIS QUISTICA, SIN OTRA ESPECIFICACION</v>
          </cell>
          <cell r="C2274" t="str">
            <v>054</v>
          </cell>
        </row>
        <row r="2275">
          <cell r="A2275" t="str">
            <v>E85</v>
          </cell>
          <cell r="B2275" t="str">
            <v>AMILOIDOSIS</v>
          </cell>
          <cell r="C2275" t="str">
            <v>054</v>
          </cell>
        </row>
        <row r="2276">
          <cell r="A2276" t="str">
            <v>E850</v>
          </cell>
          <cell r="B2276" t="str">
            <v>AMILOIDOSIS HEREDOFAMILIAR NO NEUROPATICA</v>
          </cell>
          <cell r="C2276" t="str">
            <v>054</v>
          </cell>
        </row>
        <row r="2277">
          <cell r="A2277" t="str">
            <v>E851</v>
          </cell>
          <cell r="B2277" t="str">
            <v>AMILOIDOSIS HEREDOFAMILIAR NEUROPATICA</v>
          </cell>
          <cell r="C2277" t="str">
            <v>054</v>
          </cell>
        </row>
        <row r="2278">
          <cell r="A2278" t="str">
            <v>E852</v>
          </cell>
          <cell r="B2278" t="str">
            <v>AMILOIDOSIS HEREDOFAMILIAR NO ESPECIFICADA</v>
          </cell>
          <cell r="C2278" t="str">
            <v>054</v>
          </cell>
        </row>
        <row r="2279">
          <cell r="A2279" t="str">
            <v>E853</v>
          </cell>
          <cell r="B2279" t="str">
            <v>AMILOIDOSIS SISTEMICA SECUNDARIA</v>
          </cell>
          <cell r="C2279" t="str">
            <v>054</v>
          </cell>
        </row>
        <row r="2280">
          <cell r="A2280" t="str">
            <v>E854</v>
          </cell>
          <cell r="B2280" t="str">
            <v>AMILOIDOSIS LIMITADA A UN ORGANO</v>
          </cell>
          <cell r="C2280" t="str">
            <v>054</v>
          </cell>
        </row>
        <row r="2281">
          <cell r="A2281" t="str">
            <v>E858</v>
          </cell>
          <cell r="B2281" t="str">
            <v>OTRAS AMILOIDOSIS</v>
          </cell>
          <cell r="C2281" t="str">
            <v>054</v>
          </cell>
        </row>
        <row r="2282">
          <cell r="A2282" t="str">
            <v>E859</v>
          </cell>
          <cell r="B2282" t="str">
            <v>AMILOIDOSIS, NO ESPECIFICADA</v>
          </cell>
          <cell r="C2282" t="str">
            <v>054</v>
          </cell>
        </row>
        <row r="2283">
          <cell r="A2283" t="str">
            <v>E86</v>
          </cell>
          <cell r="B2283" t="str">
            <v>DEPLECION DEL VOLUMEN</v>
          </cell>
          <cell r="C2283" t="str">
            <v>054</v>
          </cell>
        </row>
        <row r="2284">
          <cell r="A2284" t="str">
            <v>E87</v>
          </cell>
          <cell r="B2284" t="str">
            <v>OTROS TRASTORNOS DE LOS LIQUIDOS, DE LOS ELECTROLITOS Y DEL EQUIL.</v>
          </cell>
          <cell r="C2284" t="str">
            <v>054</v>
          </cell>
        </row>
        <row r="2285">
          <cell r="A2285" t="str">
            <v>E870</v>
          </cell>
          <cell r="B2285" t="str">
            <v>HIPEROSMOLARIDAD E HIPERNATREMIA</v>
          </cell>
          <cell r="C2285" t="str">
            <v>054</v>
          </cell>
        </row>
        <row r="2286">
          <cell r="A2286" t="str">
            <v>E871</v>
          </cell>
          <cell r="B2286" t="str">
            <v>HIPOSMOLARIDAD E HIPONATREMIA</v>
          </cell>
          <cell r="C2286" t="str">
            <v>054</v>
          </cell>
        </row>
        <row r="2287">
          <cell r="A2287" t="str">
            <v>E872</v>
          </cell>
          <cell r="B2287" t="str">
            <v>ACIDOSIS</v>
          </cell>
          <cell r="C2287" t="str">
            <v>054</v>
          </cell>
        </row>
        <row r="2288">
          <cell r="A2288" t="str">
            <v>E873</v>
          </cell>
          <cell r="B2288" t="str">
            <v>ALCALOSIS</v>
          </cell>
          <cell r="C2288" t="str">
            <v>054</v>
          </cell>
        </row>
        <row r="2289">
          <cell r="A2289" t="str">
            <v>E874</v>
          </cell>
          <cell r="B2289" t="str">
            <v>TRASTORNOS MIXTOS DEL BALANCE ACIDO-BASICO</v>
          </cell>
          <cell r="C2289" t="str">
            <v>054</v>
          </cell>
        </row>
        <row r="2290">
          <cell r="A2290" t="str">
            <v>E875</v>
          </cell>
          <cell r="B2290" t="str">
            <v>HIPERPOTASEMIA</v>
          </cell>
          <cell r="C2290" t="str">
            <v>054</v>
          </cell>
        </row>
        <row r="2291">
          <cell r="A2291" t="str">
            <v>E876</v>
          </cell>
          <cell r="B2291" t="str">
            <v>HIPOPOTASMIA</v>
          </cell>
          <cell r="C2291" t="str">
            <v>054</v>
          </cell>
        </row>
        <row r="2292">
          <cell r="A2292" t="str">
            <v>E877</v>
          </cell>
          <cell r="B2292" t="str">
            <v>SOBRECARGA DE LIQUIDOS</v>
          </cell>
          <cell r="C2292" t="str">
            <v>054</v>
          </cell>
        </row>
        <row r="2293">
          <cell r="A2293" t="str">
            <v>E878</v>
          </cell>
          <cell r="B2293" t="str">
            <v>OTROS TRASTORNOS DEL EQUILIBRIO DE LOS ELECTROLITOS Y DE LOS LIQUID.</v>
          </cell>
          <cell r="C2293" t="str">
            <v>054</v>
          </cell>
        </row>
        <row r="2294">
          <cell r="A2294" t="str">
            <v>E88</v>
          </cell>
          <cell r="B2294" t="str">
            <v>OTROS TRASTORNOS METABOLICOS</v>
          </cell>
          <cell r="C2294" t="str">
            <v>054</v>
          </cell>
        </row>
        <row r="2295">
          <cell r="A2295" t="str">
            <v>E880</v>
          </cell>
          <cell r="B2295" t="str">
            <v>TRASTORNOS DEL METABOLISMO DE LAS PROTEINAS PLASMATICAS, NO CLASIF.</v>
          </cell>
          <cell r="C2295" t="str">
            <v>054</v>
          </cell>
        </row>
        <row r="2296">
          <cell r="A2296" t="str">
            <v>E881</v>
          </cell>
          <cell r="B2296" t="str">
            <v>LIPODISTROFIA, NO CLASIFICADA EN OTRA PARTE</v>
          </cell>
          <cell r="C2296" t="str">
            <v>054</v>
          </cell>
        </row>
        <row r="2297">
          <cell r="A2297" t="str">
            <v>E882</v>
          </cell>
          <cell r="B2297" t="str">
            <v>LIPOMATOSIS, NO CLASIFICADA EN OTRA PARTE</v>
          </cell>
          <cell r="C2297" t="str">
            <v>054</v>
          </cell>
        </row>
        <row r="2298">
          <cell r="A2298" t="str">
            <v>E888</v>
          </cell>
          <cell r="B2298" t="str">
            <v>OTROS TRASTORNOS ESPECIFICADOS DEL METABOLISMO</v>
          </cell>
          <cell r="C2298" t="str">
            <v>054</v>
          </cell>
        </row>
        <row r="2299">
          <cell r="A2299" t="str">
            <v>E889</v>
          </cell>
          <cell r="B2299" t="str">
            <v>TRASTORNOS METABOLICO, NO ESPECIFICADO</v>
          </cell>
          <cell r="C2299" t="str">
            <v>054</v>
          </cell>
        </row>
        <row r="2300">
          <cell r="A2300" t="str">
            <v>E89</v>
          </cell>
          <cell r="B2300" t="str">
            <v>TRASTORNOS ENDOCRINOS Y METABOLICOS CONSECUTIVOS A PROC. NO CLSICF</v>
          </cell>
          <cell r="C2300" t="str">
            <v>054</v>
          </cell>
        </row>
        <row r="2301">
          <cell r="A2301" t="str">
            <v>E890</v>
          </cell>
          <cell r="B2301" t="str">
            <v>HIPOTIROIDISMO CONSECUTIVO A PROCEDIMIENTOS</v>
          </cell>
          <cell r="C2301" t="str">
            <v>054</v>
          </cell>
        </row>
        <row r="2302">
          <cell r="A2302" t="str">
            <v>E891</v>
          </cell>
          <cell r="B2302" t="str">
            <v>HIPOINSULINEMIA CONSECUTIVA A PROCEDIMIENTOS</v>
          </cell>
          <cell r="C2302" t="str">
            <v>054</v>
          </cell>
        </row>
        <row r="2303">
          <cell r="A2303" t="str">
            <v>E892</v>
          </cell>
          <cell r="B2303" t="str">
            <v>HIPOPARATIROIDISMO CONSECUTIVO A PROCEDIMIENTOS</v>
          </cell>
          <cell r="C2303" t="str">
            <v>054</v>
          </cell>
        </row>
        <row r="2304">
          <cell r="A2304" t="str">
            <v>E893</v>
          </cell>
          <cell r="B2304" t="str">
            <v>HIPOPITUITARISMO CONSECUTIVO A PROCEDIMIENTOS</v>
          </cell>
          <cell r="C2304" t="str">
            <v>054</v>
          </cell>
        </row>
        <row r="2305">
          <cell r="A2305" t="str">
            <v>E894</v>
          </cell>
          <cell r="B2305" t="str">
            <v>INSUFICIENCIA OVARICA CONSECUTIVA A PROCEDIMIENTOS</v>
          </cell>
          <cell r="C2305" t="str">
            <v>054</v>
          </cell>
        </row>
        <row r="2306">
          <cell r="A2306" t="str">
            <v>E895</v>
          </cell>
          <cell r="B2306" t="str">
            <v>HIPOFUNCION TESTICULAR CONSECUTIVA A PROCEDIMIENTOS</v>
          </cell>
          <cell r="C2306" t="str">
            <v>054</v>
          </cell>
        </row>
        <row r="2307">
          <cell r="A2307" t="str">
            <v>E896</v>
          </cell>
          <cell r="B2307" t="str">
            <v>HIPOFUNCION ADRENOCORTICAL (MEDULA SUPRARRENAL) CONSEC.A PROCEDIM</v>
          </cell>
          <cell r="C2307" t="str">
            <v>054</v>
          </cell>
        </row>
        <row r="2308">
          <cell r="A2308" t="str">
            <v>E898</v>
          </cell>
          <cell r="B2308" t="str">
            <v>OTROS TRASTORNOS METABOLICOS Y ENDOCRINOS CONSEC. A PROCEDIMIENT.</v>
          </cell>
          <cell r="C2308" t="str">
            <v>054</v>
          </cell>
        </row>
        <row r="2309">
          <cell r="A2309" t="str">
            <v>E899</v>
          </cell>
          <cell r="B2309" t="str">
            <v>TRASTORNOS ENDOCRINOS Y METABOLICO CONSEC. A PROC. NO ESPECIFICADO</v>
          </cell>
          <cell r="C2309" t="str">
            <v>054</v>
          </cell>
        </row>
        <row r="2310">
          <cell r="A2310" t="str">
            <v>F01</v>
          </cell>
          <cell r="B2310" t="str">
            <v>DEMENCIA VASCULAR</v>
          </cell>
          <cell r="C2310" t="str">
            <v>057</v>
          </cell>
        </row>
        <row r="2311">
          <cell r="A2311" t="str">
            <v>F010</v>
          </cell>
          <cell r="B2311" t="str">
            <v>DEMENCIA VASCULAR DE COMIENZO AGUDO</v>
          </cell>
          <cell r="C2311" t="str">
            <v>057</v>
          </cell>
        </row>
        <row r="2312">
          <cell r="A2312" t="str">
            <v>F011</v>
          </cell>
          <cell r="B2312" t="str">
            <v>DEMENCIA VASCULAR POR INFARTOS MULTIPLES</v>
          </cell>
          <cell r="C2312" t="str">
            <v>057</v>
          </cell>
        </row>
        <row r="2313">
          <cell r="A2313" t="str">
            <v>F012</v>
          </cell>
          <cell r="B2313" t="str">
            <v>DEMENCIA VASCULAR SUBCORTICAL</v>
          </cell>
          <cell r="C2313" t="str">
            <v>057</v>
          </cell>
        </row>
        <row r="2314">
          <cell r="A2314" t="str">
            <v>F013</v>
          </cell>
          <cell r="B2314" t="str">
            <v>DEMENCIA VASCULAR MIXTA, CORTICAL Y SUBCORTICAL</v>
          </cell>
          <cell r="C2314" t="str">
            <v>057</v>
          </cell>
        </row>
        <row r="2315">
          <cell r="A2315" t="str">
            <v>F018</v>
          </cell>
          <cell r="B2315" t="str">
            <v>OTRAS DEMENCIAS VASCULARES</v>
          </cell>
          <cell r="C2315" t="str">
            <v>057</v>
          </cell>
        </row>
        <row r="2316">
          <cell r="A2316" t="str">
            <v>F019</v>
          </cell>
          <cell r="B2316" t="str">
            <v>DEMENCIA VASCULAR, NO ESPECIFICADA</v>
          </cell>
          <cell r="C2316" t="str">
            <v>057</v>
          </cell>
        </row>
        <row r="2317">
          <cell r="A2317" t="str">
            <v>F03</v>
          </cell>
          <cell r="B2317" t="str">
            <v>DEMENCIA, NO ESPECIFICADA</v>
          </cell>
          <cell r="C2317" t="str">
            <v>057</v>
          </cell>
        </row>
        <row r="2318">
          <cell r="A2318" t="str">
            <v>F04</v>
          </cell>
          <cell r="B2318" t="str">
            <v>SINDROME AMNESICO ORGANICO, NO INDUCIDO POR ALCOHOL O POR OTRAS</v>
          </cell>
          <cell r="C2318" t="str">
            <v>057</v>
          </cell>
        </row>
        <row r="2319">
          <cell r="A2319" t="str">
            <v>F05</v>
          </cell>
          <cell r="B2319" t="str">
            <v>DELIRIO, NO INDUCIDO  POR ALCOHOL O POR OTRAS SUSTANCIAS PSICOACTIVAS</v>
          </cell>
          <cell r="C2319" t="str">
            <v>057</v>
          </cell>
        </row>
        <row r="2320">
          <cell r="A2320" t="str">
            <v>F050</v>
          </cell>
          <cell r="B2320" t="str">
            <v>DELIRIO NO SUPERPUESTO A UN CUADRO DE DEMENCIA, ASI DESCRITO</v>
          </cell>
          <cell r="C2320" t="str">
            <v>057</v>
          </cell>
        </row>
        <row r="2321">
          <cell r="A2321" t="str">
            <v>F051</v>
          </cell>
          <cell r="B2321" t="str">
            <v>DELIRIO SUPERPUESTO A UN CUADRO DE DEMENCIA</v>
          </cell>
          <cell r="C2321" t="str">
            <v>057</v>
          </cell>
        </row>
        <row r="2322">
          <cell r="A2322" t="str">
            <v>F058</v>
          </cell>
          <cell r="B2322" t="str">
            <v>OTROS DELIRIOS</v>
          </cell>
          <cell r="C2322" t="str">
            <v>057</v>
          </cell>
        </row>
        <row r="2323">
          <cell r="A2323" t="str">
            <v>F059</v>
          </cell>
          <cell r="B2323" t="str">
            <v>DELIRIO, NO ESPECIFICADO</v>
          </cell>
          <cell r="C2323" t="str">
            <v>057</v>
          </cell>
        </row>
        <row r="2324">
          <cell r="A2324" t="str">
            <v>F06</v>
          </cell>
          <cell r="B2324" t="str">
            <v>OTROS TRASTORNOS MENTALES DEBIDOS A LESION Y DISFUNCION CEREBRAL</v>
          </cell>
          <cell r="C2324" t="str">
            <v>057</v>
          </cell>
        </row>
        <row r="2325">
          <cell r="A2325" t="str">
            <v>F060</v>
          </cell>
          <cell r="B2325" t="str">
            <v>ALUCINOSIS ORGANICA</v>
          </cell>
          <cell r="C2325" t="str">
            <v>057</v>
          </cell>
        </row>
        <row r="2326">
          <cell r="A2326" t="str">
            <v>F061</v>
          </cell>
          <cell r="B2326" t="str">
            <v>TRASTORNOS CATATONICO, ORGANICO</v>
          </cell>
          <cell r="C2326" t="str">
            <v>057</v>
          </cell>
        </row>
        <row r="2327">
          <cell r="A2327" t="str">
            <v>F062</v>
          </cell>
          <cell r="B2327" t="str">
            <v>TRASTORNOS DELIRANTE (ESQUIZOFRENIFORME) ORGANICO</v>
          </cell>
          <cell r="C2327" t="str">
            <v>057</v>
          </cell>
        </row>
        <row r="2328">
          <cell r="A2328" t="str">
            <v>F063</v>
          </cell>
          <cell r="B2328" t="str">
            <v>TRASTORNOS DEL HUMOR (AFECTIVO), ORGANICO</v>
          </cell>
          <cell r="C2328" t="str">
            <v>057</v>
          </cell>
        </row>
        <row r="2329">
          <cell r="A2329" t="str">
            <v>F064</v>
          </cell>
          <cell r="B2329" t="str">
            <v>TRASTORNO DE ANSIEDAD, ORGANICO</v>
          </cell>
          <cell r="C2329" t="str">
            <v>057</v>
          </cell>
        </row>
        <row r="2330">
          <cell r="A2330" t="str">
            <v>F065</v>
          </cell>
          <cell r="B2330" t="str">
            <v>TRASTORNOS DISOCIATIVO, ORGANICO</v>
          </cell>
          <cell r="C2330" t="str">
            <v>057</v>
          </cell>
        </row>
        <row r="2331">
          <cell r="A2331" t="str">
            <v>F066</v>
          </cell>
          <cell r="B2331" t="str">
            <v>TRASTORNO DE LA LABILIDAD EMOCIONAL (ASTENICO), ORGANICO</v>
          </cell>
          <cell r="C2331" t="str">
            <v>057</v>
          </cell>
        </row>
        <row r="2332">
          <cell r="A2332" t="str">
            <v>F067</v>
          </cell>
          <cell r="B2332" t="str">
            <v>TRASTORNO COGNOSCITIVO LEVE</v>
          </cell>
          <cell r="C2332" t="str">
            <v>057</v>
          </cell>
        </row>
        <row r="2333">
          <cell r="A2333" t="str">
            <v>F068</v>
          </cell>
          <cell r="B2333" t="str">
            <v>OTROS TRASTORNOS MENTALES ESPECIFICADOS DEBIDOS A LESION Y DISFUNC.</v>
          </cell>
          <cell r="C2333" t="str">
            <v>057</v>
          </cell>
        </row>
        <row r="2334">
          <cell r="A2334" t="str">
            <v>F069</v>
          </cell>
          <cell r="B2334" t="str">
            <v>TRASTORNOS MENTALES NO ESPEC. DEBIDO A LESION Y DISF. CEREBRAL</v>
          </cell>
          <cell r="C2334" t="str">
            <v>057</v>
          </cell>
        </row>
        <row r="2335">
          <cell r="A2335" t="str">
            <v>F07</v>
          </cell>
          <cell r="B2335" t="str">
            <v>TRASTONOS DE LA PERSONALIDAD Y DEL COMPORT. DEBIDO A ENF. LESION</v>
          </cell>
          <cell r="C2335" t="str">
            <v>057</v>
          </cell>
        </row>
        <row r="2336">
          <cell r="A2336" t="str">
            <v>F070</v>
          </cell>
          <cell r="B2336" t="str">
            <v>TRASTORNO DE LA PERSONALIDAD, ORGANICO</v>
          </cell>
          <cell r="C2336" t="str">
            <v>057</v>
          </cell>
        </row>
        <row r="2337">
          <cell r="A2337" t="str">
            <v>F071</v>
          </cell>
          <cell r="B2337" t="str">
            <v>SIDROME POSTENCEFALITICO</v>
          </cell>
          <cell r="C2337" t="str">
            <v>057</v>
          </cell>
        </row>
        <row r="2338">
          <cell r="A2338" t="str">
            <v>F072</v>
          </cell>
          <cell r="B2338" t="str">
            <v>SINDROME POSTCONCUSIONAL</v>
          </cell>
          <cell r="C2338" t="str">
            <v>057</v>
          </cell>
        </row>
        <row r="2339">
          <cell r="A2339" t="str">
            <v>F078</v>
          </cell>
          <cell r="B2339" t="str">
            <v>OTROS TRAST. ORG. DE LA PERSONALIDAD Y DEL CMPORT. DEBIDO A ENF</v>
          </cell>
          <cell r="C2339" t="str">
            <v>057</v>
          </cell>
        </row>
        <row r="2340">
          <cell r="A2340" t="str">
            <v>F079</v>
          </cell>
          <cell r="B2340" t="str">
            <v>TRASTORNO ORG. DE LA PERSONALIDAD Y DEL COMPORT. NO ESPEC. DEBIDO</v>
          </cell>
          <cell r="C2340" t="str">
            <v>057</v>
          </cell>
        </row>
        <row r="2341">
          <cell r="A2341" t="str">
            <v>F09</v>
          </cell>
          <cell r="B2341" t="str">
            <v>TRASTORNO MENTAL ORGANICO O SINTOMATICO, NO ESPECIFICADO</v>
          </cell>
          <cell r="C2341" t="str">
            <v>057</v>
          </cell>
        </row>
        <row r="2342">
          <cell r="A2342" t="str">
            <v>F10</v>
          </cell>
          <cell r="B2342" t="str">
            <v>TRASTORNOS MENTALES Y DEL COMPORTAMIENTO DEBIDOS AL USO DE ALCOH.</v>
          </cell>
          <cell r="C2342" t="str">
            <v>056</v>
          </cell>
        </row>
        <row r="2343">
          <cell r="A2343" t="str">
            <v>F11</v>
          </cell>
          <cell r="B2343" t="str">
            <v>TRASTORNOS MENTALES Y DEL COMPORTAMIENTO DEBIDOS AL USO DE OPIACEO</v>
          </cell>
          <cell r="C2343" t="str">
            <v>056</v>
          </cell>
        </row>
        <row r="2344">
          <cell r="A2344" t="str">
            <v>F12</v>
          </cell>
          <cell r="B2344" t="str">
            <v>TRASTORNOS MENTALES Y DEL COMPORT.DEBIDOS AL USO DE CANNABINOIDES</v>
          </cell>
          <cell r="C2344" t="str">
            <v>056</v>
          </cell>
        </row>
        <row r="2345">
          <cell r="A2345" t="str">
            <v>F13</v>
          </cell>
          <cell r="B2345" t="str">
            <v>TRASTONOS MENTALES Y DEL COMPORT. DEBIDOS AL USO DE SEDANTES O HIP</v>
          </cell>
          <cell r="C2345" t="str">
            <v>056</v>
          </cell>
        </row>
        <row r="2346">
          <cell r="A2346" t="str">
            <v>F14</v>
          </cell>
          <cell r="B2346" t="str">
            <v>TRASTORNOS MENTALES Y DEL COMPORT. DEBIDOS AL USO DE COCAINA</v>
          </cell>
          <cell r="C2346" t="str">
            <v>056</v>
          </cell>
        </row>
        <row r="2347">
          <cell r="A2347" t="str">
            <v>F15</v>
          </cell>
          <cell r="B2347" t="str">
            <v>TRASTORNOS MENTALES Y DEL COMPORT. DEBIDOS AL USO DE OTROS ESTIM.</v>
          </cell>
          <cell r="C2347" t="str">
            <v>056</v>
          </cell>
        </row>
        <row r="2348">
          <cell r="A2348" t="str">
            <v>F16</v>
          </cell>
          <cell r="B2348" t="str">
            <v>TRASTORNOS MENTALES Y DEL COMPORT. DEBIDOS AL USO DE ALUCINOGENOS</v>
          </cell>
          <cell r="C2348" t="str">
            <v>056</v>
          </cell>
        </row>
        <row r="2349">
          <cell r="A2349" t="str">
            <v>F17</v>
          </cell>
          <cell r="B2349" t="str">
            <v>TRASTORNOS MENTALES Y DEL COMPORT. DEBIDOS AL USO DE TABACO</v>
          </cell>
          <cell r="C2349" t="str">
            <v>056</v>
          </cell>
        </row>
        <row r="2350">
          <cell r="A2350" t="str">
            <v>F18</v>
          </cell>
          <cell r="B2350" t="str">
            <v>TRASTORNOS MENTALES Y DEL COMPORT. DEBIDOS AL USO DE DISOLVENTES</v>
          </cell>
          <cell r="C2350" t="str">
            <v>056</v>
          </cell>
        </row>
        <row r="2351">
          <cell r="A2351" t="str">
            <v>F19</v>
          </cell>
          <cell r="B2351" t="str">
            <v>TRASTORNOS MENTALES Y DEL COMPORT. DEBIDOS AL USO DE MULTIPLE DROGAS</v>
          </cell>
          <cell r="C2351" t="str">
            <v>056</v>
          </cell>
        </row>
        <row r="2352">
          <cell r="A2352" t="str">
            <v>F20</v>
          </cell>
          <cell r="B2352" t="str">
            <v>ESQUIZOFRENIA</v>
          </cell>
          <cell r="C2352" t="str">
            <v>057</v>
          </cell>
        </row>
        <row r="2353">
          <cell r="A2353" t="str">
            <v>F200</v>
          </cell>
          <cell r="B2353" t="str">
            <v>ESQUIZOFRENIA PARANOIDE</v>
          </cell>
          <cell r="C2353" t="str">
            <v>057</v>
          </cell>
        </row>
        <row r="2354">
          <cell r="A2354" t="str">
            <v>F201</v>
          </cell>
          <cell r="B2354" t="str">
            <v>ESQUIZOFRENIA HEBEFRENICA</v>
          </cell>
          <cell r="C2354" t="str">
            <v>057</v>
          </cell>
        </row>
        <row r="2355">
          <cell r="A2355" t="str">
            <v>F202</v>
          </cell>
          <cell r="B2355" t="str">
            <v>ESQUIZOFRENIA CATATONICA</v>
          </cell>
          <cell r="C2355" t="str">
            <v>057</v>
          </cell>
        </row>
        <row r="2356">
          <cell r="A2356" t="str">
            <v>F203</v>
          </cell>
          <cell r="B2356" t="str">
            <v>ESQUIZOFRENIA INDIFERENCIADA</v>
          </cell>
          <cell r="C2356" t="str">
            <v>057</v>
          </cell>
        </row>
        <row r="2357">
          <cell r="A2357" t="str">
            <v>F204</v>
          </cell>
          <cell r="B2357" t="str">
            <v>DEPRESION POSTESQUIZOFRENICA</v>
          </cell>
          <cell r="C2357" t="str">
            <v>057</v>
          </cell>
        </row>
        <row r="2358">
          <cell r="A2358" t="str">
            <v>F205</v>
          </cell>
          <cell r="B2358" t="str">
            <v>ESQUIZOFRENIA RESIDUAL</v>
          </cell>
          <cell r="C2358" t="str">
            <v>057</v>
          </cell>
        </row>
        <row r="2359">
          <cell r="A2359" t="str">
            <v>F206</v>
          </cell>
          <cell r="B2359" t="str">
            <v>ESQUIZOFRENIA SIMPLE</v>
          </cell>
          <cell r="C2359" t="str">
            <v>057</v>
          </cell>
        </row>
        <row r="2360">
          <cell r="A2360" t="str">
            <v>F208</v>
          </cell>
          <cell r="B2360" t="str">
            <v>OTRAS ESQUIZOFRENIAS</v>
          </cell>
          <cell r="C2360" t="str">
            <v>057</v>
          </cell>
        </row>
        <row r="2361">
          <cell r="A2361" t="str">
            <v>F209</v>
          </cell>
          <cell r="B2361" t="str">
            <v>ESQUIZOFRENIA, NO ESPECIFICADA</v>
          </cell>
          <cell r="C2361" t="str">
            <v>057</v>
          </cell>
        </row>
        <row r="2362">
          <cell r="A2362" t="str">
            <v>F21</v>
          </cell>
          <cell r="B2362" t="str">
            <v>TRASTORNO ESQUIZOTIPICO</v>
          </cell>
          <cell r="C2362" t="str">
            <v>057</v>
          </cell>
        </row>
        <row r="2363">
          <cell r="A2363" t="str">
            <v>F22</v>
          </cell>
          <cell r="B2363" t="str">
            <v>TRASTORNOS DELIRANTES PERSISTENTES</v>
          </cell>
          <cell r="C2363" t="str">
            <v>057</v>
          </cell>
        </row>
        <row r="2364">
          <cell r="A2364" t="str">
            <v>F220</v>
          </cell>
          <cell r="B2364" t="str">
            <v>TRASTORNOS DELIRANTE</v>
          </cell>
          <cell r="C2364" t="str">
            <v>057</v>
          </cell>
        </row>
        <row r="2365">
          <cell r="A2365" t="str">
            <v>F228</v>
          </cell>
          <cell r="B2365" t="str">
            <v>OTROS TRASTORNOS DELIRANTES PERSISTENTES</v>
          </cell>
          <cell r="C2365" t="str">
            <v>057</v>
          </cell>
        </row>
        <row r="2366">
          <cell r="A2366" t="str">
            <v>F229</v>
          </cell>
          <cell r="B2366" t="str">
            <v>TRASTORNOS DELIRANTE PERSISTENTES, NO ESPECIFICADO</v>
          </cell>
          <cell r="C2366" t="str">
            <v>057</v>
          </cell>
        </row>
        <row r="2367">
          <cell r="A2367" t="str">
            <v>F23</v>
          </cell>
          <cell r="B2367" t="str">
            <v>TRASTORNOS PSICOTICOS AGUDOS Y TRANSITORIOS</v>
          </cell>
          <cell r="C2367" t="str">
            <v>057</v>
          </cell>
        </row>
        <row r="2368">
          <cell r="A2368" t="str">
            <v>F230</v>
          </cell>
          <cell r="B2368" t="str">
            <v>TRASTORNOS PSICOTICO AGUDO POLIMORFO, SIN SINTOMAS DE ESQUIZOFRENIA</v>
          </cell>
          <cell r="C2368" t="str">
            <v>057</v>
          </cell>
        </row>
        <row r="2369">
          <cell r="A2369" t="str">
            <v>F231</v>
          </cell>
          <cell r="B2369" t="str">
            <v>TRASTORNO PSICOTICO AGUDO POLIMORFO, CON SINTOMAS DE ESQUIZOFRENIA</v>
          </cell>
          <cell r="C2369" t="str">
            <v>057</v>
          </cell>
        </row>
        <row r="2370">
          <cell r="A2370" t="str">
            <v>F232</v>
          </cell>
          <cell r="B2370" t="str">
            <v>TRASTORNO PSICOTICO AGUDO DE TIPO ESQUIZOFRENICO</v>
          </cell>
          <cell r="C2370" t="str">
            <v>057</v>
          </cell>
        </row>
        <row r="2371">
          <cell r="A2371" t="str">
            <v>F233</v>
          </cell>
          <cell r="B2371" t="str">
            <v>OTRO TRASTORNO PSICOTICO AGUDO, CON PREDOMINIO DE IDEAS DELIRANTES</v>
          </cell>
          <cell r="C2371" t="str">
            <v>057</v>
          </cell>
        </row>
        <row r="2372">
          <cell r="A2372" t="str">
            <v>F238</v>
          </cell>
          <cell r="B2372" t="str">
            <v>OTROS TRASTORNOS PSICOTICOS AGUDOS Y TRANSITORIOS</v>
          </cell>
          <cell r="C2372" t="str">
            <v>057</v>
          </cell>
        </row>
        <row r="2373">
          <cell r="A2373" t="str">
            <v>F239</v>
          </cell>
          <cell r="B2373" t="str">
            <v>TRASTORNO PSICOTICO AGUDO Y TRANSITORIO, NO ESPECIFICADO</v>
          </cell>
          <cell r="C2373" t="str">
            <v>057</v>
          </cell>
        </row>
        <row r="2374">
          <cell r="A2374" t="str">
            <v>F24</v>
          </cell>
          <cell r="B2374" t="str">
            <v>TRASTORNO DELIRANTE INDUCIDO</v>
          </cell>
          <cell r="C2374" t="str">
            <v>057</v>
          </cell>
        </row>
        <row r="2375">
          <cell r="A2375" t="str">
            <v>F25</v>
          </cell>
          <cell r="B2375" t="str">
            <v>TRASTORNOS ESQUIZOAFECTIVOS</v>
          </cell>
          <cell r="C2375" t="str">
            <v>057</v>
          </cell>
        </row>
        <row r="2376">
          <cell r="A2376" t="str">
            <v>F250</v>
          </cell>
          <cell r="B2376" t="str">
            <v>TRASTORNO ESQUIZOAFECTIVO DE TIPO MANIACO</v>
          </cell>
          <cell r="C2376" t="str">
            <v>057</v>
          </cell>
        </row>
        <row r="2377">
          <cell r="A2377" t="str">
            <v>F251</v>
          </cell>
          <cell r="B2377" t="str">
            <v>TRASTORNO ESQUIZOAFECTIVO DE TIPO DEPRESIVO</v>
          </cell>
          <cell r="C2377" t="str">
            <v>057</v>
          </cell>
        </row>
        <row r="2378">
          <cell r="A2378" t="str">
            <v>F252</v>
          </cell>
          <cell r="B2378" t="str">
            <v>TRASTORNO ESQUIZOAFECTIVO DE TIPO MIXTO</v>
          </cell>
          <cell r="C2378" t="str">
            <v>057</v>
          </cell>
        </row>
        <row r="2379">
          <cell r="A2379" t="str">
            <v>F258</v>
          </cell>
          <cell r="B2379" t="str">
            <v>OTROS TRASTORNOS ESQUIZOAFECTIVOS</v>
          </cell>
          <cell r="C2379" t="str">
            <v>057</v>
          </cell>
        </row>
        <row r="2380">
          <cell r="A2380" t="str">
            <v>F259</v>
          </cell>
          <cell r="B2380" t="str">
            <v>TRASTORNO ESQUIZOAFECTIVO, NO ESPECIFCADO</v>
          </cell>
          <cell r="C2380" t="str">
            <v>057</v>
          </cell>
        </row>
        <row r="2381">
          <cell r="A2381" t="str">
            <v>F28</v>
          </cell>
          <cell r="B2381" t="str">
            <v>OTROS TRASTORNOS PSICOTICOS DE ORIGEN NO ORGANICO</v>
          </cell>
          <cell r="C2381" t="str">
            <v>057</v>
          </cell>
        </row>
        <row r="2382">
          <cell r="A2382" t="str">
            <v>F29</v>
          </cell>
          <cell r="B2382" t="str">
            <v>PSICOSIS DE ORIGEN NO ORGANICO, NO ESPECIFICADA</v>
          </cell>
          <cell r="C2382" t="str">
            <v>057</v>
          </cell>
        </row>
        <row r="2383">
          <cell r="A2383" t="str">
            <v>F30</v>
          </cell>
          <cell r="B2383" t="str">
            <v>EPISODIO MANIACO</v>
          </cell>
          <cell r="C2383" t="str">
            <v>057</v>
          </cell>
        </row>
        <row r="2384">
          <cell r="A2384" t="str">
            <v>F300</v>
          </cell>
          <cell r="B2384" t="str">
            <v>HIPOMANIA</v>
          </cell>
          <cell r="C2384" t="str">
            <v>057</v>
          </cell>
        </row>
        <row r="2385">
          <cell r="A2385" t="str">
            <v>F301</v>
          </cell>
          <cell r="B2385" t="str">
            <v>MANIA SIN SINTOMAS PSICOTICOS</v>
          </cell>
          <cell r="C2385" t="str">
            <v>057</v>
          </cell>
        </row>
        <row r="2386">
          <cell r="A2386" t="str">
            <v>F302</v>
          </cell>
          <cell r="B2386" t="str">
            <v>MANIA CON SINTOMAS PSICOTICOS</v>
          </cell>
          <cell r="C2386" t="str">
            <v>057</v>
          </cell>
        </row>
        <row r="2387">
          <cell r="A2387" t="str">
            <v>F308</v>
          </cell>
          <cell r="B2387" t="str">
            <v>OTROS EPISODIOS MANIACOS</v>
          </cell>
          <cell r="C2387" t="str">
            <v>057</v>
          </cell>
        </row>
        <row r="2388">
          <cell r="A2388" t="str">
            <v>F309</v>
          </cell>
          <cell r="B2388" t="str">
            <v>EPISODIO MANIACO, NO ESPECIFICADO</v>
          </cell>
          <cell r="C2388" t="str">
            <v>057</v>
          </cell>
        </row>
        <row r="2389">
          <cell r="A2389" t="str">
            <v>F31</v>
          </cell>
          <cell r="B2389" t="str">
            <v>TRASTORNO AFECTIVO BIPOLAR</v>
          </cell>
          <cell r="C2389" t="str">
            <v>057</v>
          </cell>
        </row>
        <row r="2390">
          <cell r="A2390" t="str">
            <v>F310</v>
          </cell>
          <cell r="B2390" t="str">
            <v>TRASTORNO AFECTIVO BIPOLAR, EPISODIO HIPOMANIACO PRESENTE</v>
          </cell>
          <cell r="C2390" t="str">
            <v>057</v>
          </cell>
        </row>
        <row r="2391">
          <cell r="A2391" t="str">
            <v>F311</v>
          </cell>
          <cell r="B2391" t="str">
            <v>TRASTORNO AFECTIVO BIPOLAR, EPISODIO MANIACO PRESENTE SIN SINT. PSIC</v>
          </cell>
          <cell r="C2391" t="str">
            <v>057</v>
          </cell>
        </row>
        <row r="2392">
          <cell r="A2392" t="str">
            <v>F312</v>
          </cell>
          <cell r="B2392" t="str">
            <v>TRASTORNOS AFECTIVOS BIPOLAR, EPISODIO MANIACO PRESENTE CON SINTOM</v>
          </cell>
          <cell r="C2392" t="str">
            <v>057</v>
          </cell>
        </row>
        <row r="2393">
          <cell r="A2393" t="str">
            <v>F313</v>
          </cell>
          <cell r="B2393" t="str">
            <v>TRASTORNO AFECTIVO BIPOLAR, EPIS. DEPRESIVO PRESENTE LEVE O MODERAD</v>
          </cell>
          <cell r="C2393" t="str">
            <v>057</v>
          </cell>
        </row>
        <row r="2394">
          <cell r="A2394" t="str">
            <v>F314</v>
          </cell>
          <cell r="B2394" t="str">
            <v>TRASTORNO AFECTIVO BIPOLAR, EPISODIO DEPRESIVO GRAVE PRESENTE SIN</v>
          </cell>
          <cell r="C2394" t="str">
            <v>057</v>
          </cell>
        </row>
        <row r="2395">
          <cell r="A2395" t="str">
            <v>F315</v>
          </cell>
          <cell r="B2395" t="str">
            <v>TRASTORNO AFECTIVO BIPOLAR, EPISODIO DEPRESIVO GRAVE PRES. CON SINT</v>
          </cell>
          <cell r="C2395" t="str">
            <v>057</v>
          </cell>
        </row>
        <row r="2396">
          <cell r="A2396" t="str">
            <v>F316</v>
          </cell>
          <cell r="B2396" t="str">
            <v>TRASTORNO AFECTIVO BIPOLAR, EPISODIO MIXTO PRESENTE</v>
          </cell>
          <cell r="C2396" t="str">
            <v>057</v>
          </cell>
        </row>
        <row r="2397">
          <cell r="A2397" t="str">
            <v>F317</v>
          </cell>
          <cell r="B2397" t="str">
            <v>TRASTORNO AFECTIVO BIPOLAR, ACTUALMENTE EN REMISION</v>
          </cell>
          <cell r="C2397" t="str">
            <v>057</v>
          </cell>
        </row>
        <row r="2398">
          <cell r="A2398" t="str">
            <v>F318</v>
          </cell>
          <cell r="B2398" t="str">
            <v>OTROS TRASTORNOS AFECTIVOS BIPOLARES</v>
          </cell>
          <cell r="C2398" t="str">
            <v>057</v>
          </cell>
        </row>
        <row r="2399">
          <cell r="A2399" t="str">
            <v>F319</v>
          </cell>
          <cell r="B2399" t="str">
            <v>TRASTORNO AFECTIVO BIPOLAR, NO ESPECIFICADO</v>
          </cell>
          <cell r="C2399" t="str">
            <v>057</v>
          </cell>
        </row>
        <row r="2400">
          <cell r="A2400" t="str">
            <v>F32</v>
          </cell>
          <cell r="B2400" t="str">
            <v>EPISODIO DEPRESIVO</v>
          </cell>
          <cell r="C2400" t="str">
            <v>057</v>
          </cell>
        </row>
        <row r="2401">
          <cell r="A2401" t="str">
            <v>F320</v>
          </cell>
          <cell r="B2401" t="str">
            <v>EPISODIO DEPRESIVO LEVE</v>
          </cell>
          <cell r="C2401" t="str">
            <v>057</v>
          </cell>
        </row>
        <row r="2402">
          <cell r="A2402" t="str">
            <v>F321</v>
          </cell>
          <cell r="B2402" t="str">
            <v>EPISODIO DEPRESIVO MODERADO</v>
          </cell>
          <cell r="C2402" t="str">
            <v>057</v>
          </cell>
        </row>
        <row r="2403">
          <cell r="A2403" t="str">
            <v>F322</v>
          </cell>
          <cell r="B2403" t="str">
            <v>EPISODIO DEPRESIVO GRAVE SIN SINTOMAS PSICOTICOS</v>
          </cell>
          <cell r="C2403" t="str">
            <v>057</v>
          </cell>
        </row>
        <row r="2404">
          <cell r="A2404" t="str">
            <v>F323</v>
          </cell>
          <cell r="B2404" t="str">
            <v>EPISODIO DEPRESIVO GRAVE CON SINTOMAS PSICOTICOS</v>
          </cell>
          <cell r="C2404" t="str">
            <v>057</v>
          </cell>
        </row>
        <row r="2405">
          <cell r="A2405" t="str">
            <v>F328</v>
          </cell>
          <cell r="B2405" t="str">
            <v>OTROS EPISODIOS DEPRESIVOS</v>
          </cell>
          <cell r="C2405" t="str">
            <v>057</v>
          </cell>
        </row>
        <row r="2406">
          <cell r="A2406" t="str">
            <v>F329</v>
          </cell>
          <cell r="B2406" t="str">
            <v>EPISODIO DEPRESIVO, NO ESPECIFICADO</v>
          </cell>
          <cell r="C2406" t="str">
            <v>057</v>
          </cell>
        </row>
        <row r="2407">
          <cell r="A2407" t="str">
            <v>F33</v>
          </cell>
          <cell r="B2407" t="str">
            <v>TRASTORNO DEPRESIVO RECURRENTE</v>
          </cell>
          <cell r="C2407" t="str">
            <v>057</v>
          </cell>
        </row>
        <row r="2408">
          <cell r="A2408" t="str">
            <v>F330</v>
          </cell>
          <cell r="B2408" t="str">
            <v>TRASTORNO DEPRESIVO RECURRENTE, EPISODIO LEVE PRESENTE</v>
          </cell>
          <cell r="C2408" t="str">
            <v>057</v>
          </cell>
        </row>
        <row r="2409">
          <cell r="A2409" t="str">
            <v>F331</v>
          </cell>
          <cell r="B2409" t="str">
            <v>TRASTORNOS DEPRESIVO RECURRENTE, EPISODIO MODERADO</v>
          </cell>
          <cell r="C2409" t="str">
            <v>057</v>
          </cell>
        </row>
        <row r="2410">
          <cell r="A2410" t="str">
            <v>F332</v>
          </cell>
          <cell r="B2410" t="str">
            <v>TRASTORNO DEPRESIVO RECURRENTE, EPISODIO DEPRESIVO GRAVE PRESENTE</v>
          </cell>
          <cell r="C2410" t="str">
            <v>057</v>
          </cell>
        </row>
        <row r="2411">
          <cell r="A2411" t="str">
            <v>F333</v>
          </cell>
          <cell r="B2411" t="str">
            <v>TRASTORNO DEPRESIVO RECURRENTE, EPISODIO DEPRESIVO GRAVE PRESENTE</v>
          </cell>
          <cell r="C2411" t="str">
            <v>057</v>
          </cell>
        </row>
        <row r="2412">
          <cell r="A2412" t="str">
            <v>F334</v>
          </cell>
          <cell r="B2412" t="str">
            <v>TRASTORNO DEPRESIVO RECURRENTE ACTUALMENTE EN REMISION</v>
          </cell>
          <cell r="C2412" t="str">
            <v>057</v>
          </cell>
        </row>
        <row r="2413">
          <cell r="A2413" t="str">
            <v>F338</v>
          </cell>
          <cell r="B2413" t="str">
            <v>OTROS TRASTORNOS DEPRESIVOS RECURRENTES</v>
          </cell>
          <cell r="C2413" t="str">
            <v>057</v>
          </cell>
        </row>
        <row r="2414">
          <cell r="A2414" t="str">
            <v>F339</v>
          </cell>
          <cell r="B2414" t="str">
            <v>TRASTORNO DEPRESIVO RECURRENTE, NO ESPECIFICADO</v>
          </cell>
          <cell r="C2414" t="str">
            <v>057</v>
          </cell>
        </row>
        <row r="2415">
          <cell r="A2415" t="str">
            <v>F34</v>
          </cell>
          <cell r="B2415" t="str">
            <v>TRASTORNOS DEL HUMOR (AFECTIVO) PERSISTENTE</v>
          </cell>
          <cell r="C2415" t="str">
            <v>057</v>
          </cell>
        </row>
        <row r="2416">
          <cell r="A2416" t="str">
            <v>F340</v>
          </cell>
          <cell r="B2416" t="str">
            <v>CICLOTIMIA</v>
          </cell>
          <cell r="C2416" t="str">
            <v>057</v>
          </cell>
        </row>
        <row r="2417">
          <cell r="A2417" t="str">
            <v>F341</v>
          </cell>
          <cell r="B2417" t="str">
            <v>DISTIMIA</v>
          </cell>
          <cell r="C2417" t="str">
            <v>057</v>
          </cell>
        </row>
        <row r="2418">
          <cell r="A2418" t="str">
            <v>F348</v>
          </cell>
          <cell r="B2418" t="str">
            <v>OTROS TRASTORNOS DEL HUMOR (AFECTIVO) PERSISTENTES</v>
          </cell>
          <cell r="C2418" t="str">
            <v>057</v>
          </cell>
        </row>
        <row r="2419">
          <cell r="A2419" t="str">
            <v>F349</v>
          </cell>
          <cell r="B2419" t="str">
            <v>TRASTORNOS PERSISTENTES DEL HUMOR (AFECTIVO), NO ESPECIFICADO</v>
          </cell>
          <cell r="C2419" t="str">
            <v>057</v>
          </cell>
        </row>
        <row r="2420">
          <cell r="A2420" t="str">
            <v>F38</v>
          </cell>
          <cell r="B2420" t="str">
            <v>OTROS TRASTORNOS DEL HUMOR (AFECTIVO)</v>
          </cell>
          <cell r="C2420" t="str">
            <v>057</v>
          </cell>
        </row>
        <row r="2421">
          <cell r="A2421" t="str">
            <v>F380</v>
          </cell>
          <cell r="B2421" t="str">
            <v>OTROS TRASTORNOS DEL HUMOR (AFECTIVOS), AISLADOS</v>
          </cell>
          <cell r="C2421" t="str">
            <v>057</v>
          </cell>
        </row>
        <row r="2422">
          <cell r="A2422" t="str">
            <v>F381</v>
          </cell>
          <cell r="B2422" t="str">
            <v>OTROS TRASTORNOS DEL HUMOR (AFECTIVOS), RECURRENTES</v>
          </cell>
          <cell r="C2422" t="str">
            <v>057</v>
          </cell>
        </row>
        <row r="2423">
          <cell r="A2423" t="str">
            <v>F388</v>
          </cell>
          <cell r="B2423" t="str">
            <v>OTROS TRASTORNOS DEL HUMOR (AFECTIVS) ESPECIFICADOS</v>
          </cell>
          <cell r="C2423" t="str">
            <v>057</v>
          </cell>
        </row>
        <row r="2424">
          <cell r="A2424" t="str">
            <v>F39</v>
          </cell>
          <cell r="B2424" t="str">
            <v>TRASTORNO DEL HUMOR (AFECTIVO), NO ESPECIFICADO</v>
          </cell>
          <cell r="C2424" t="str">
            <v>057</v>
          </cell>
        </row>
        <row r="2425">
          <cell r="A2425" t="str">
            <v>F40</v>
          </cell>
          <cell r="B2425" t="str">
            <v>TRASTORNOS FOBICOS DE ANSIEDAD</v>
          </cell>
          <cell r="C2425" t="str">
            <v>057</v>
          </cell>
        </row>
        <row r="2426">
          <cell r="A2426" t="str">
            <v>F400</v>
          </cell>
          <cell r="B2426" t="str">
            <v>AGORAFOBIA</v>
          </cell>
          <cell r="C2426" t="str">
            <v>057</v>
          </cell>
        </row>
        <row r="2427">
          <cell r="A2427" t="str">
            <v>F401</v>
          </cell>
          <cell r="B2427" t="str">
            <v>FOBIAS SOCIALES</v>
          </cell>
          <cell r="C2427" t="str">
            <v>057</v>
          </cell>
        </row>
        <row r="2428">
          <cell r="A2428" t="str">
            <v>F402</v>
          </cell>
          <cell r="B2428" t="str">
            <v>FOBIAS ESPECIFICADAS (AISLADAS)</v>
          </cell>
          <cell r="C2428" t="str">
            <v>057</v>
          </cell>
        </row>
        <row r="2429">
          <cell r="A2429" t="str">
            <v>F408</v>
          </cell>
          <cell r="B2429" t="str">
            <v>OTROS TRASTORNOS DE ANSIEDAD</v>
          </cell>
          <cell r="C2429" t="str">
            <v>057</v>
          </cell>
        </row>
        <row r="2430">
          <cell r="A2430" t="str">
            <v>F409</v>
          </cell>
          <cell r="B2430" t="str">
            <v>TRASTORNO FOBICO DE ANSIEDAD, NO ESPECIFICADO</v>
          </cell>
          <cell r="C2430" t="str">
            <v>057</v>
          </cell>
        </row>
        <row r="2431">
          <cell r="A2431" t="str">
            <v>F41</v>
          </cell>
          <cell r="B2431" t="str">
            <v>OTROS TRASTORNOS DE ANSIEDAD</v>
          </cell>
          <cell r="C2431" t="str">
            <v>057</v>
          </cell>
        </row>
        <row r="2432">
          <cell r="A2432" t="str">
            <v>F410</v>
          </cell>
          <cell r="B2432" t="str">
            <v>TRASTORNO DE PANICO (ANSIEDAD PAROXISTICA EPISODICA)</v>
          </cell>
          <cell r="C2432" t="str">
            <v>057</v>
          </cell>
        </row>
        <row r="2433">
          <cell r="A2433" t="str">
            <v>F411</v>
          </cell>
          <cell r="B2433" t="str">
            <v>TRASTORNO DE ANSIEDAD GENERALIZADA</v>
          </cell>
          <cell r="C2433" t="str">
            <v>057</v>
          </cell>
        </row>
        <row r="2434">
          <cell r="A2434" t="str">
            <v>F412</v>
          </cell>
          <cell r="B2434" t="str">
            <v>TRASTORNO MIXTO DE ANSIEDAD Y DEPRESION</v>
          </cell>
          <cell r="C2434" t="str">
            <v>057</v>
          </cell>
        </row>
        <row r="2435">
          <cell r="A2435" t="str">
            <v>F413</v>
          </cell>
          <cell r="B2435" t="str">
            <v>OTROS TRASTORNOS DE ANSIEDAD MIXTOS</v>
          </cell>
          <cell r="C2435" t="str">
            <v>057</v>
          </cell>
        </row>
        <row r="2436">
          <cell r="A2436" t="str">
            <v>F418</v>
          </cell>
          <cell r="B2436" t="str">
            <v>OTROS TRASTORNOS DE ANSIEDAD ESPECIFICADOS</v>
          </cell>
          <cell r="C2436" t="str">
            <v>057</v>
          </cell>
        </row>
        <row r="2437">
          <cell r="A2437" t="str">
            <v>F419</v>
          </cell>
          <cell r="B2437" t="str">
            <v>TRASTORNO DE ANSIEDAD, NO ESPECIFICADO</v>
          </cell>
          <cell r="C2437" t="str">
            <v>057</v>
          </cell>
        </row>
        <row r="2438">
          <cell r="A2438" t="str">
            <v>F42</v>
          </cell>
          <cell r="B2438" t="str">
            <v>TRASTORNO OBSESIVO-COMPULSIVO</v>
          </cell>
          <cell r="C2438" t="str">
            <v>057</v>
          </cell>
        </row>
        <row r="2439">
          <cell r="A2439" t="str">
            <v>F420</v>
          </cell>
          <cell r="B2439" t="str">
            <v>PREDOMINIO DE PENSAMIENTO O RUMIACIONES OBSESIVAS</v>
          </cell>
          <cell r="C2439" t="str">
            <v>057</v>
          </cell>
        </row>
        <row r="2440">
          <cell r="A2440" t="str">
            <v>F421</v>
          </cell>
          <cell r="B2440" t="str">
            <v>PREDOMINIO DE ACTOS COMPULSIVOS (RITUALES OBSESIVOS)</v>
          </cell>
          <cell r="C2440" t="str">
            <v>057</v>
          </cell>
        </row>
        <row r="2441">
          <cell r="A2441" t="str">
            <v>F422</v>
          </cell>
          <cell r="B2441" t="str">
            <v>ACTOS E IDEAS OBSESIVAS MIXTOS</v>
          </cell>
          <cell r="C2441" t="str">
            <v>057</v>
          </cell>
        </row>
        <row r="2442">
          <cell r="A2442" t="str">
            <v>F428</v>
          </cell>
          <cell r="B2442" t="str">
            <v>OTROS TRASTORNOS OBSESIVO-COMPULSIVOS</v>
          </cell>
          <cell r="C2442" t="str">
            <v>057</v>
          </cell>
        </row>
        <row r="2443">
          <cell r="A2443" t="str">
            <v>F429</v>
          </cell>
          <cell r="B2443" t="str">
            <v>TRASTORNO OBSESIVO-COMPULSIVO, NO ESPECIFICADO</v>
          </cell>
          <cell r="C2443" t="str">
            <v>057</v>
          </cell>
        </row>
        <row r="2444">
          <cell r="A2444" t="str">
            <v>F43</v>
          </cell>
          <cell r="B2444" t="str">
            <v>REACCION AL ESTRES GRAVE Y TRASTORNOS DE ADAPTACION</v>
          </cell>
          <cell r="C2444" t="str">
            <v>057</v>
          </cell>
        </row>
        <row r="2445">
          <cell r="A2445" t="str">
            <v>F430</v>
          </cell>
          <cell r="B2445" t="str">
            <v>REACION AL ESTRES AGUDO</v>
          </cell>
          <cell r="C2445" t="str">
            <v>057</v>
          </cell>
        </row>
        <row r="2446">
          <cell r="A2446" t="str">
            <v>F431</v>
          </cell>
          <cell r="B2446" t="str">
            <v>TRASTORNO DE ESTRES POSTRAUMATICO</v>
          </cell>
          <cell r="C2446" t="str">
            <v>057</v>
          </cell>
        </row>
        <row r="2447">
          <cell r="A2447" t="str">
            <v>F432</v>
          </cell>
          <cell r="B2447" t="str">
            <v>TRASTORNO DE ADAPTACION</v>
          </cell>
          <cell r="C2447" t="str">
            <v>057</v>
          </cell>
        </row>
        <row r="2448">
          <cell r="A2448" t="str">
            <v>F438</v>
          </cell>
          <cell r="B2448" t="str">
            <v>OTRAS REACCIONES AL ESTRES GRAVE</v>
          </cell>
          <cell r="C2448" t="str">
            <v>057</v>
          </cell>
        </row>
        <row r="2449">
          <cell r="A2449" t="str">
            <v>F439</v>
          </cell>
          <cell r="B2449" t="str">
            <v>REACCION AL ESTRES GRAVE, NO ESPECIFICADA</v>
          </cell>
          <cell r="C2449" t="str">
            <v>057</v>
          </cell>
        </row>
        <row r="2450">
          <cell r="A2450" t="str">
            <v>F44</v>
          </cell>
          <cell r="B2450" t="str">
            <v>TRASTORNOS DISOCIATIVOS (DE CONVERSION)</v>
          </cell>
          <cell r="C2450" t="str">
            <v>057</v>
          </cell>
        </row>
        <row r="2451">
          <cell r="A2451" t="str">
            <v>F440</v>
          </cell>
          <cell r="B2451" t="str">
            <v>AMNESIA DISOCIATIVA</v>
          </cell>
          <cell r="C2451" t="str">
            <v>057</v>
          </cell>
        </row>
        <row r="2452">
          <cell r="A2452" t="str">
            <v>F441</v>
          </cell>
          <cell r="B2452" t="str">
            <v>FUGA DISOCIATIVA</v>
          </cell>
          <cell r="C2452" t="str">
            <v>057</v>
          </cell>
        </row>
        <row r="2453">
          <cell r="A2453" t="str">
            <v>F442</v>
          </cell>
          <cell r="B2453" t="str">
            <v>ESTUPOR DISOCIATIVO</v>
          </cell>
          <cell r="C2453" t="str">
            <v>057</v>
          </cell>
        </row>
        <row r="2454">
          <cell r="A2454" t="str">
            <v>F443</v>
          </cell>
          <cell r="B2454" t="str">
            <v>TRASTORNOS DE TRANCE Y POSESION</v>
          </cell>
          <cell r="C2454" t="str">
            <v>057</v>
          </cell>
        </row>
        <row r="2455">
          <cell r="A2455" t="str">
            <v>F444</v>
          </cell>
          <cell r="B2455" t="str">
            <v>TRASTORNOS DISOCIATIVOS DEL MOVIMIENTO</v>
          </cell>
          <cell r="C2455" t="str">
            <v>057</v>
          </cell>
        </row>
        <row r="2456">
          <cell r="A2456" t="str">
            <v>F445</v>
          </cell>
          <cell r="B2456" t="str">
            <v>CONVULSIONES DISOCIATIVAS</v>
          </cell>
          <cell r="C2456" t="str">
            <v>057</v>
          </cell>
        </row>
        <row r="2457">
          <cell r="A2457" t="str">
            <v>F446</v>
          </cell>
          <cell r="B2457" t="str">
            <v>ANESTESIA DISOCIATIVA Y PERDIDA SENSORIAL</v>
          </cell>
          <cell r="C2457" t="str">
            <v>057</v>
          </cell>
        </row>
        <row r="2458">
          <cell r="A2458" t="str">
            <v>F447</v>
          </cell>
          <cell r="B2458" t="str">
            <v>TRASTORNOS DISOCIATIVOS MIXTOS (Y DE CONVERSION)</v>
          </cell>
          <cell r="C2458" t="str">
            <v>057</v>
          </cell>
        </row>
        <row r="2459">
          <cell r="A2459" t="str">
            <v>F448</v>
          </cell>
          <cell r="B2459" t="str">
            <v>OTROS TRASTORNOS DISOCIATIVOS (DE CONVERSION)</v>
          </cell>
          <cell r="C2459" t="str">
            <v>057</v>
          </cell>
        </row>
        <row r="2460">
          <cell r="A2460" t="str">
            <v>F449</v>
          </cell>
          <cell r="B2460" t="str">
            <v>TRASTORNOS DISOCIATIVO (DE CONVERSION), NO ESPECIFICADO</v>
          </cell>
          <cell r="C2460" t="str">
            <v>057</v>
          </cell>
        </row>
        <row r="2461">
          <cell r="A2461" t="str">
            <v>F45</v>
          </cell>
          <cell r="B2461" t="str">
            <v>TRASTORNOS SOMATOMORFOS</v>
          </cell>
          <cell r="C2461" t="str">
            <v>057</v>
          </cell>
        </row>
        <row r="2462">
          <cell r="A2462" t="str">
            <v>F450</v>
          </cell>
          <cell r="B2462" t="str">
            <v>TRASTORNO DE SOMATIZACION</v>
          </cell>
          <cell r="C2462" t="str">
            <v>057</v>
          </cell>
        </row>
        <row r="2463">
          <cell r="A2463" t="str">
            <v>F451</v>
          </cell>
          <cell r="B2463" t="str">
            <v>TRASTORNO SOMATOMORFO INDIFERENCIADO</v>
          </cell>
          <cell r="C2463" t="str">
            <v>057</v>
          </cell>
        </row>
        <row r="2464">
          <cell r="A2464" t="str">
            <v>F452</v>
          </cell>
          <cell r="B2464" t="str">
            <v>TRASTORNO HIPOCONDRIACO</v>
          </cell>
          <cell r="C2464" t="str">
            <v>057</v>
          </cell>
        </row>
        <row r="2465">
          <cell r="A2465" t="str">
            <v>F453</v>
          </cell>
          <cell r="B2465" t="str">
            <v>DISFUNCION AUTONOMICA SOMATOMORFA</v>
          </cell>
          <cell r="C2465" t="str">
            <v>057</v>
          </cell>
        </row>
        <row r="2466">
          <cell r="A2466" t="str">
            <v>F454</v>
          </cell>
          <cell r="B2466" t="str">
            <v>TRASTORNO DE DOLOR PERSISTENTE SOMATOMORFO</v>
          </cell>
          <cell r="C2466" t="str">
            <v>057</v>
          </cell>
        </row>
        <row r="2467">
          <cell r="A2467" t="str">
            <v>F458</v>
          </cell>
          <cell r="B2467" t="str">
            <v>OTROS TRASTORNOS SOMATOMORFOS</v>
          </cell>
          <cell r="C2467" t="str">
            <v>057</v>
          </cell>
        </row>
        <row r="2468">
          <cell r="A2468" t="str">
            <v>F459</v>
          </cell>
          <cell r="B2468" t="str">
            <v>TRASTRONO SOMATOMORFO, NO ESPECIFICADO</v>
          </cell>
          <cell r="C2468" t="str">
            <v>057</v>
          </cell>
        </row>
        <row r="2469">
          <cell r="A2469" t="str">
            <v>F48</v>
          </cell>
          <cell r="B2469" t="str">
            <v>OTROS TRASTORNOS NEUROTICOS</v>
          </cell>
          <cell r="C2469" t="str">
            <v>057</v>
          </cell>
        </row>
        <row r="2470">
          <cell r="A2470" t="str">
            <v>F480</v>
          </cell>
          <cell r="B2470" t="str">
            <v>NEURASTENIA</v>
          </cell>
          <cell r="C2470" t="str">
            <v>057</v>
          </cell>
        </row>
        <row r="2471">
          <cell r="A2471" t="str">
            <v>F481</v>
          </cell>
          <cell r="B2471" t="str">
            <v>SINDROME DE DESPERSONALIZACION Y DESVINCULACION DE LA REALIDAD</v>
          </cell>
          <cell r="C2471" t="str">
            <v>057</v>
          </cell>
        </row>
        <row r="2472">
          <cell r="A2472" t="str">
            <v>F488</v>
          </cell>
          <cell r="B2472" t="str">
            <v>OTROS TRASTORNOS NEUROTICOS ESPECIFICADOS</v>
          </cell>
          <cell r="C2472" t="str">
            <v>057</v>
          </cell>
        </row>
        <row r="2473">
          <cell r="A2473" t="str">
            <v>F489</v>
          </cell>
          <cell r="B2473" t="str">
            <v>TRASTORNO NEUROTICO, NO ESPECIFICADO</v>
          </cell>
          <cell r="C2473" t="str">
            <v>057</v>
          </cell>
        </row>
        <row r="2474">
          <cell r="A2474" t="str">
            <v>F50</v>
          </cell>
          <cell r="B2474" t="str">
            <v>TRASTORNOS DE LA INGESTION DE ALIMENTOS</v>
          </cell>
          <cell r="C2474" t="str">
            <v>057</v>
          </cell>
        </row>
        <row r="2475">
          <cell r="A2475" t="str">
            <v>F500</v>
          </cell>
          <cell r="B2475" t="str">
            <v>ANOREXIA NERVIOSA</v>
          </cell>
          <cell r="C2475" t="str">
            <v>057</v>
          </cell>
        </row>
        <row r="2476">
          <cell r="A2476" t="str">
            <v>F501</v>
          </cell>
          <cell r="B2476" t="str">
            <v>ANOREXIA NERVIOSA ATIPICA</v>
          </cell>
          <cell r="C2476" t="str">
            <v>057</v>
          </cell>
        </row>
        <row r="2477">
          <cell r="A2477" t="str">
            <v>F502</v>
          </cell>
          <cell r="B2477" t="str">
            <v>BULIMIA NERVIOSA</v>
          </cell>
          <cell r="C2477" t="str">
            <v>057</v>
          </cell>
        </row>
        <row r="2478">
          <cell r="A2478" t="str">
            <v>F503</v>
          </cell>
          <cell r="B2478" t="str">
            <v>BULIMIA NERVIOSA ATIPICA</v>
          </cell>
          <cell r="C2478" t="str">
            <v>057</v>
          </cell>
        </row>
        <row r="2479">
          <cell r="A2479" t="str">
            <v>F504</v>
          </cell>
          <cell r="B2479" t="str">
            <v>HIPERFAFIA ASOCIADA CON OTRAS ALTERACIONES PSICOLOGICAS</v>
          </cell>
          <cell r="C2479" t="str">
            <v>057</v>
          </cell>
        </row>
        <row r="2480">
          <cell r="A2480" t="str">
            <v>F505</v>
          </cell>
          <cell r="B2480" t="str">
            <v>VOMITOS ASOCIADOS CON OTRAS ALTERACIONES PSICOLOGICAS</v>
          </cell>
          <cell r="C2480" t="str">
            <v>057</v>
          </cell>
        </row>
        <row r="2481">
          <cell r="A2481" t="str">
            <v>F508</v>
          </cell>
          <cell r="B2481" t="str">
            <v>OTROS TRASTORNOS DE LA INGESTION DE ALIMENTOS</v>
          </cell>
          <cell r="C2481" t="str">
            <v>057</v>
          </cell>
        </row>
        <row r="2482">
          <cell r="A2482" t="str">
            <v>F509</v>
          </cell>
          <cell r="B2482" t="str">
            <v>TRASTORNO DE LA INGESTION DE ALIMENTOS, NO ESPECIFICADO</v>
          </cell>
          <cell r="C2482" t="str">
            <v>057</v>
          </cell>
        </row>
        <row r="2483">
          <cell r="A2483" t="str">
            <v>F51</v>
          </cell>
          <cell r="B2483" t="str">
            <v>TRASTORNOS NO ORGANICOS DEL SUEÑO</v>
          </cell>
          <cell r="C2483" t="str">
            <v>057</v>
          </cell>
        </row>
        <row r="2484">
          <cell r="A2484" t="str">
            <v>F510</v>
          </cell>
          <cell r="B2484" t="str">
            <v>INSOMNIO NO ORGANICO</v>
          </cell>
          <cell r="C2484" t="str">
            <v>057</v>
          </cell>
        </row>
        <row r="2485">
          <cell r="A2485" t="str">
            <v>F511</v>
          </cell>
          <cell r="B2485" t="str">
            <v>HIPERSOMNIO NO ORGANICO</v>
          </cell>
          <cell r="C2485" t="str">
            <v>057</v>
          </cell>
        </row>
        <row r="2486">
          <cell r="A2486" t="str">
            <v>F512</v>
          </cell>
          <cell r="B2486" t="str">
            <v>TRASTORNO NO ORGANICO DEL CICLO SUEÑO-VIGILIA</v>
          </cell>
          <cell r="C2486" t="str">
            <v>057</v>
          </cell>
        </row>
        <row r="2487">
          <cell r="A2487" t="str">
            <v>F513</v>
          </cell>
          <cell r="B2487" t="str">
            <v>SONAMBULISMO</v>
          </cell>
          <cell r="C2487" t="str">
            <v>057</v>
          </cell>
        </row>
        <row r="2488">
          <cell r="A2488" t="str">
            <v>F514</v>
          </cell>
          <cell r="B2488" t="str">
            <v>TERRORES DEL SUEÑO (TERRORES NOCTURNOS)</v>
          </cell>
          <cell r="C2488" t="str">
            <v>057</v>
          </cell>
        </row>
        <row r="2489">
          <cell r="A2489" t="str">
            <v>F515</v>
          </cell>
          <cell r="B2489" t="str">
            <v>PESADILLAS</v>
          </cell>
          <cell r="C2489" t="str">
            <v>057</v>
          </cell>
        </row>
        <row r="2490">
          <cell r="A2490" t="str">
            <v>F518</v>
          </cell>
          <cell r="B2490" t="str">
            <v>OTROS TRASTORNOS NO ORGANICOS DEL SUEÑO</v>
          </cell>
          <cell r="C2490" t="str">
            <v>057</v>
          </cell>
        </row>
        <row r="2491">
          <cell r="A2491" t="str">
            <v>F519</v>
          </cell>
          <cell r="B2491" t="str">
            <v>TRASTORNO NO ORGANICO DEL SUEÑO, NO ESPECIFICADO</v>
          </cell>
          <cell r="C2491" t="str">
            <v>057</v>
          </cell>
        </row>
        <row r="2492">
          <cell r="A2492" t="str">
            <v>F52</v>
          </cell>
          <cell r="B2492" t="str">
            <v>DISFUNCION SEXUAL NO OCASIONADA POR TRASTORNO NI ENF. ORGANICOS</v>
          </cell>
          <cell r="C2492" t="str">
            <v>057</v>
          </cell>
        </row>
        <row r="2493">
          <cell r="A2493" t="str">
            <v>F520</v>
          </cell>
          <cell r="B2493" t="str">
            <v>FALTA O PERDIDA DEL DESEO SEXUAL</v>
          </cell>
          <cell r="C2493" t="str">
            <v>057</v>
          </cell>
        </row>
        <row r="2494">
          <cell r="A2494" t="str">
            <v>F521</v>
          </cell>
          <cell r="B2494" t="str">
            <v>AVERSION AL SEXO Y FALTA DE GOCE SEXUAL</v>
          </cell>
          <cell r="C2494" t="str">
            <v>057</v>
          </cell>
        </row>
        <row r="2495">
          <cell r="A2495" t="str">
            <v>F522</v>
          </cell>
          <cell r="B2495" t="str">
            <v>FALLA DE LA RESPUESTA GENITAL</v>
          </cell>
          <cell r="C2495" t="str">
            <v>057</v>
          </cell>
        </row>
        <row r="2496">
          <cell r="A2496" t="str">
            <v>F523</v>
          </cell>
          <cell r="B2496" t="str">
            <v>DISFUNCION ORGANICA</v>
          </cell>
          <cell r="C2496" t="str">
            <v>057</v>
          </cell>
        </row>
        <row r="2497">
          <cell r="A2497" t="str">
            <v>F524</v>
          </cell>
          <cell r="B2497" t="str">
            <v>EYACULACION PRECOZ</v>
          </cell>
          <cell r="C2497" t="str">
            <v>057</v>
          </cell>
        </row>
        <row r="2498">
          <cell r="A2498" t="str">
            <v>F525</v>
          </cell>
          <cell r="B2498" t="str">
            <v>VAGINISMO NO ORGANICO</v>
          </cell>
          <cell r="C2498" t="str">
            <v>057</v>
          </cell>
        </row>
        <row r="2499">
          <cell r="A2499" t="str">
            <v>F526</v>
          </cell>
          <cell r="B2499" t="str">
            <v>DISPAREUNIA NO ORGANICA</v>
          </cell>
          <cell r="C2499" t="str">
            <v>057</v>
          </cell>
        </row>
        <row r="2500">
          <cell r="A2500" t="str">
            <v>F527</v>
          </cell>
          <cell r="B2500" t="str">
            <v>IMPULSO SEXUAL EXCESIVO</v>
          </cell>
          <cell r="C2500" t="str">
            <v>057</v>
          </cell>
        </row>
        <row r="2501">
          <cell r="A2501" t="str">
            <v>F528</v>
          </cell>
          <cell r="B2501" t="str">
            <v>OTRAS DISFUNCIONES SEXUALES, NO OCASIONADAS POR TRAST. NI ENF. ORG.</v>
          </cell>
          <cell r="C2501" t="str">
            <v>057</v>
          </cell>
        </row>
        <row r="2502">
          <cell r="A2502" t="str">
            <v>F529</v>
          </cell>
          <cell r="B2502" t="str">
            <v>DISFUNCION SEXUAL NO OCASIONADA POR TRAST. NI POR ENF. ORG. NO ESPEC</v>
          </cell>
          <cell r="C2502" t="str">
            <v>057</v>
          </cell>
        </row>
        <row r="2503">
          <cell r="A2503" t="str">
            <v>F53</v>
          </cell>
          <cell r="B2503" t="str">
            <v>TRASTORNOS MENTALES Y DEL COMPORT. ASOCIADOS CON EL PUERPERIO</v>
          </cell>
          <cell r="C2503" t="str">
            <v>057</v>
          </cell>
        </row>
        <row r="2504">
          <cell r="A2504" t="str">
            <v>F530</v>
          </cell>
          <cell r="B2504" t="str">
            <v>TRASTORNOS MENTALES Y DEL COMPORT. LEVES ASOCIADOS CON EL PUERPERIO</v>
          </cell>
          <cell r="C2504" t="str">
            <v>057</v>
          </cell>
        </row>
        <row r="2505">
          <cell r="A2505" t="str">
            <v>F531</v>
          </cell>
          <cell r="B2505" t="str">
            <v>TRASTORNOS MENTALES Y DEL COMPORT. GRAVES, ASOCIADOS CON EL PUERPERIO</v>
          </cell>
          <cell r="C2505" t="str">
            <v>057</v>
          </cell>
        </row>
        <row r="2506">
          <cell r="A2506" t="str">
            <v>F538</v>
          </cell>
          <cell r="B2506" t="str">
            <v>OTROS TRASTORNOS MENTALES Y DEL COMPORT. ASOCIADOS CO EL PUERPERIO</v>
          </cell>
          <cell r="C2506" t="str">
            <v>057</v>
          </cell>
        </row>
        <row r="2507">
          <cell r="A2507" t="str">
            <v>F539</v>
          </cell>
          <cell r="B2507" t="str">
            <v>TRASTORNO MENTAL PUERPERAL, NO ESPECIFICADO</v>
          </cell>
          <cell r="C2507" t="str">
            <v>057</v>
          </cell>
        </row>
        <row r="2508">
          <cell r="A2508" t="str">
            <v>F54</v>
          </cell>
          <cell r="B2508" t="str">
            <v>FACTORES PSICOLOGICOS Y DEL COMPORT. ASOCIADOS CON TRASTOR. O ENF.</v>
          </cell>
          <cell r="C2508" t="str">
            <v>057</v>
          </cell>
        </row>
        <row r="2509">
          <cell r="A2509" t="str">
            <v>F55</v>
          </cell>
          <cell r="B2509" t="str">
            <v>ABUSO DE SUSTANCIAS QUE NO PRODUCEN DEPENDENCIA</v>
          </cell>
          <cell r="C2509" t="str">
            <v>057</v>
          </cell>
        </row>
        <row r="2510">
          <cell r="A2510" t="str">
            <v>F59</v>
          </cell>
          <cell r="B2510" t="str">
            <v>SIDROMES DEL COMPORT. CON ALTER. FISIOLOGICAS Y FACTORES FISICOS, NO</v>
          </cell>
          <cell r="C2510" t="str">
            <v>057</v>
          </cell>
        </row>
        <row r="2511">
          <cell r="A2511" t="str">
            <v>F60</v>
          </cell>
          <cell r="B2511" t="str">
            <v>TRASTORNOS ESPECIFICOS DE LA PERSONALIDAD</v>
          </cell>
          <cell r="C2511" t="str">
            <v>057</v>
          </cell>
        </row>
        <row r="2512">
          <cell r="A2512" t="str">
            <v>F600</v>
          </cell>
          <cell r="B2512" t="str">
            <v>TRASTORNOS PARANOIDE DE LA PERSONALIDAD</v>
          </cell>
          <cell r="C2512" t="str">
            <v>057</v>
          </cell>
        </row>
        <row r="2513">
          <cell r="A2513" t="str">
            <v>F601</v>
          </cell>
          <cell r="B2513" t="str">
            <v>TRASTORNO ESQUIZOIDE DE LA PERSONALIDAD</v>
          </cell>
          <cell r="C2513" t="str">
            <v>057</v>
          </cell>
        </row>
        <row r="2514">
          <cell r="A2514" t="str">
            <v>F602</v>
          </cell>
          <cell r="B2514" t="str">
            <v>TRASTORNO ASOCIAL DE LA PERSONALIDAD</v>
          </cell>
          <cell r="C2514" t="str">
            <v>057</v>
          </cell>
        </row>
        <row r="2515">
          <cell r="A2515" t="str">
            <v>F603</v>
          </cell>
          <cell r="B2515" t="str">
            <v>TRASTORNO DE LA PERSONALIDAD EMOCIONALMENTE INESTABLE</v>
          </cell>
          <cell r="C2515" t="str">
            <v>057</v>
          </cell>
        </row>
        <row r="2516">
          <cell r="A2516" t="str">
            <v>F604</v>
          </cell>
          <cell r="B2516" t="str">
            <v>TRASTORNO HISTRIONICO DE LA PERSONALIDAD</v>
          </cell>
          <cell r="C2516" t="str">
            <v>057</v>
          </cell>
        </row>
        <row r="2517">
          <cell r="A2517" t="str">
            <v>F605</v>
          </cell>
          <cell r="B2517" t="str">
            <v>TRASTORNO ANANCASTICO DE LA PERSONALIDAD</v>
          </cell>
          <cell r="C2517" t="str">
            <v>057</v>
          </cell>
        </row>
        <row r="2518">
          <cell r="A2518" t="str">
            <v>F606</v>
          </cell>
          <cell r="B2518" t="str">
            <v>TRASTORNO DE LA PERSONLIDAD ANSIOSA (EVASIVA, ELUSIVA)</v>
          </cell>
          <cell r="C2518" t="str">
            <v>057</v>
          </cell>
        </row>
        <row r="2519">
          <cell r="A2519" t="str">
            <v>F607</v>
          </cell>
          <cell r="B2519" t="str">
            <v>TRASTORNO DE LA PERSINALIDAD DEPENDIENTE</v>
          </cell>
          <cell r="C2519" t="str">
            <v>057</v>
          </cell>
        </row>
        <row r="2520">
          <cell r="A2520" t="str">
            <v>F608</v>
          </cell>
          <cell r="B2520" t="str">
            <v>OTROS TRASTORNOS ESPECIFICOS DE LA PERSONALIDAD</v>
          </cell>
          <cell r="C2520" t="str">
            <v>057</v>
          </cell>
        </row>
        <row r="2521">
          <cell r="A2521" t="str">
            <v>F609</v>
          </cell>
          <cell r="B2521" t="str">
            <v>TRASTORNO DE LA PERSONALIDAD, NO ESPECIFICADO</v>
          </cell>
          <cell r="C2521" t="str">
            <v>057</v>
          </cell>
        </row>
        <row r="2522">
          <cell r="A2522" t="str">
            <v>F61</v>
          </cell>
          <cell r="B2522" t="str">
            <v>TRASTORNOS MIXTOS Y OTROS TRASTONOS DE LA PERSONALIDAD</v>
          </cell>
          <cell r="C2522" t="str">
            <v>057</v>
          </cell>
        </row>
        <row r="2523">
          <cell r="A2523" t="str">
            <v>F62</v>
          </cell>
          <cell r="B2523" t="str">
            <v>CAMBIOS PERDURABLES DE LA PERSON. NO ATRIBUIBLES A LA LESION O A ENF</v>
          </cell>
          <cell r="C2523" t="str">
            <v>057</v>
          </cell>
        </row>
        <row r="2524">
          <cell r="A2524" t="str">
            <v>F620</v>
          </cell>
          <cell r="B2524" t="str">
            <v>CAMBIO PERDURABLES DE LA PERSON. DESPUES DE UNA EXPERIENCIA CATAS.</v>
          </cell>
          <cell r="C2524" t="str">
            <v>057</v>
          </cell>
        </row>
        <row r="2525">
          <cell r="A2525" t="str">
            <v>F621</v>
          </cell>
          <cell r="B2525" t="str">
            <v>CAMBIO PERDURABLES DE LA PERS. CONSECUTIVO A UNA ENF. PSIQUIATRICA</v>
          </cell>
          <cell r="C2525" t="str">
            <v>057</v>
          </cell>
        </row>
        <row r="2526">
          <cell r="A2526" t="str">
            <v>F628</v>
          </cell>
          <cell r="B2526" t="str">
            <v>OTROS CAMBIOS PERDURABLES DE LA PERSONALIDAD</v>
          </cell>
          <cell r="C2526" t="str">
            <v>057</v>
          </cell>
        </row>
        <row r="2527">
          <cell r="A2527" t="str">
            <v>F629</v>
          </cell>
          <cell r="B2527" t="str">
            <v>CAMBIO PERDURABLE DE LA PERSONALIDAD, NO ESPECIFICADO</v>
          </cell>
          <cell r="C2527" t="str">
            <v>057</v>
          </cell>
        </row>
        <row r="2528">
          <cell r="A2528" t="str">
            <v>F63</v>
          </cell>
          <cell r="B2528" t="str">
            <v>TRASTORNOS DE LOS HABITOS Y DE LOS IMPULSOS</v>
          </cell>
          <cell r="C2528" t="str">
            <v>057</v>
          </cell>
        </row>
        <row r="2529">
          <cell r="A2529" t="str">
            <v>F630</v>
          </cell>
          <cell r="B2529" t="str">
            <v>JUEGO PATOLOGICO</v>
          </cell>
          <cell r="C2529" t="str">
            <v>057</v>
          </cell>
        </row>
        <row r="2530">
          <cell r="A2530" t="str">
            <v>F631</v>
          </cell>
          <cell r="B2530" t="str">
            <v>PIROMANIA</v>
          </cell>
          <cell r="C2530" t="str">
            <v>057</v>
          </cell>
        </row>
        <row r="2531">
          <cell r="A2531" t="str">
            <v>F632</v>
          </cell>
          <cell r="B2531" t="str">
            <v>HURTO PATOLOGICO (CLEPTOMANIA)</v>
          </cell>
          <cell r="C2531" t="str">
            <v>057</v>
          </cell>
        </row>
        <row r="2532">
          <cell r="A2532" t="str">
            <v>F633</v>
          </cell>
          <cell r="B2532" t="str">
            <v>TRICOTILOMANIA</v>
          </cell>
          <cell r="C2532" t="str">
            <v>057</v>
          </cell>
        </row>
        <row r="2533">
          <cell r="A2533" t="str">
            <v>F638</v>
          </cell>
          <cell r="B2533" t="str">
            <v>OTROS TRASTORNOS DE LOS HABITOS Y DE LOS IMPULSOS</v>
          </cell>
          <cell r="C2533" t="str">
            <v>057</v>
          </cell>
        </row>
        <row r="2534">
          <cell r="A2534" t="str">
            <v>F639</v>
          </cell>
          <cell r="B2534" t="str">
            <v>TRASTORNO DE LOS HABITOS Y DE LOS IMPULSOS, NO ESPECIFICADO</v>
          </cell>
          <cell r="C2534" t="str">
            <v>057</v>
          </cell>
        </row>
        <row r="2535">
          <cell r="A2535" t="str">
            <v>F64</v>
          </cell>
          <cell r="B2535" t="str">
            <v>TRASTORNOS DE LA IDENTIDAD DE GENERO</v>
          </cell>
          <cell r="C2535" t="str">
            <v>057</v>
          </cell>
        </row>
        <row r="2536">
          <cell r="A2536" t="str">
            <v>F640</v>
          </cell>
          <cell r="B2536" t="str">
            <v>TRANSEXUALISMO</v>
          </cell>
          <cell r="C2536" t="str">
            <v>057</v>
          </cell>
        </row>
        <row r="2537">
          <cell r="A2537" t="str">
            <v>F641</v>
          </cell>
          <cell r="B2537" t="str">
            <v>TRANSVESTISMO DE ROL DUAL</v>
          </cell>
          <cell r="C2537" t="str">
            <v>057</v>
          </cell>
        </row>
        <row r="2538">
          <cell r="A2538" t="str">
            <v>F642</v>
          </cell>
          <cell r="B2538" t="str">
            <v>TRASTORNO DE LA IDENTIDAD DE GENERO EN LA NIÑES</v>
          </cell>
          <cell r="C2538" t="str">
            <v>057</v>
          </cell>
        </row>
        <row r="2539">
          <cell r="A2539" t="str">
            <v>F648</v>
          </cell>
          <cell r="B2539" t="str">
            <v>OTROS TRASTORNOS DE LA IDENTIDAD DE GENERO, NO ESPECIFICADO</v>
          </cell>
          <cell r="C2539" t="str">
            <v>057</v>
          </cell>
        </row>
        <row r="2540">
          <cell r="A2540" t="str">
            <v>F649</v>
          </cell>
          <cell r="B2540" t="str">
            <v>TRASTORNO DE LA IDENTIDAD DE GENERO, NO ESPECIFICADO</v>
          </cell>
          <cell r="C2540" t="str">
            <v>057</v>
          </cell>
        </row>
        <row r="2541">
          <cell r="A2541" t="str">
            <v>F65</v>
          </cell>
          <cell r="B2541" t="str">
            <v>TRASTORNO DE LA PREFERENCIA SEXUAL</v>
          </cell>
          <cell r="C2541" t="str">
            <v>057</v>
          </cell>
        </row>
        <row r="2542">
          <cell r="A2542" t="str">
            <v>F650</v>
          </cell>
          <cell r="B2542" t="str">
            <v>FETICHISMO</v>
          </cell>
          <cell r="C2542" t="str">
            <v>057</v>
          </cell>
        </row>
        <row r="2543">
          <cell r="A2543" t="str">
            <v>F651</v>
          </cell>
          <cell r="B2543" t="str">
            <v>TRANSVESTISMO FETICHISTA</v>
          </cell>
          <cell r="C2543" t="str">
            <v>057</v>
          </cell>
        </row>
        <row r="2544">
          <cell r="A2544" t="str">
            <v>F652</v>
          </cell>
          <cell r="B2544" t="str">
            <v>EXHIBICIONISMO</v>
          </cell>
          <cell r="C2544" t="str">
            <v>057</v>
          </cell>
        </row>
        <row r="2545">
          <cell r="A2545" t="str">
            <v>F653</v>
          </cell>
          <cell r="B2545" t="str">
            <v>VOYEURISMO</v>
          </cell>
          <cell r="C2545" t="str">
            <v>057</v>
          </cell>
        </row>
        <row r="2546">
          <cell r="A2546" t="str">
            <v>F654</v>
          </cell>
          <cell r="B2546" t="str">
            <v>PEDOFILIA</v>
          </cell>
          <cell r="C2546" t="str">
            <v>057</v>
          </cell>
        </row>
        <row r="2547">
          <cell r="A2547" t="str">
            <v>F655</v>
          </cell>
          <cell r="B2547" t="str">
            <v>SADOMASOQUISMO</v>
          </cell>
          <cell r="C2547" t="str">
            <v>057</v>
          </cell>
        </row>
        <row r="2548">
          <cell r="A2548" t="str">
            <v>F656</v>
          </cell>
          <cell r="B2548" t="str">
            <v>TRASTORNOS MULTIPLES DE LA PREFERENCIA SEXUAL</v>
          </cell>
          <cell r="C2548" t="str">
            <v>057</v>
          </cell>
        </row>
        <row r="2549">
          <cell r="A2549" t="str">
            <v>F658</v>
          </cell>
          <cell r="B2549" t="str">
            <v>OTROS TRASTORNOS DE LA PREFERENCIA SEXUAL</v>
          </cell>
          <cell r="C2549" t="str">
            <v>057</v>
          </cell>
        </row>
        <row r="2550">
          <cell r="A2550" t="str">
            <v>F659</v>
          </cell>
          <cell r="B2550" t="str">
            <v>TRASTORNO DE LA PREFERENCIA SEXUAL, NO ESPECIFICADO</v>
          </cell>
          <cell r="C2550" t="str">
            <v>057</v>
          </cell>
        </row>
        <row r="2551">
          <cell r="A2551" t="str">
            <v>F66</v>
          </cell>
          <cell r="B2551" t="str">
            <v>TRASTORNOS PSICOLOGICOS Y DEL COMPORT. ASOCIADOS CON EL DESARROLLO</v>
          </cell>
          <cell r="C2551" t="str">
            <v>057</v>
          </cell>
        </row>
        <row r="2552">
          <cell r="A2552" t="str">
            <v>F660</v>
          </cell>
          <cell r="B2552" t="str">
            <v>TRASTORNO DE LA MADURACION SEXUAL</v>
          </cell>
          <cell r="C2552" t="str">
            <v>057</v>
          </cell>
        </row>
        <row r="2553">
          <cell r="A2553" t="str">
            <v>F661</v>
          </cell>
          <cell r="B2553" t="str">
            <v>ORIENTACION SEXUAL EGODISTONICA</v>
          </cell>
          <cell r="C2553" t="str">
            <v>057</v>
          </cell>
        </row>
        <row r="2554">
          <cell r="A2554" t="str">
            <v>F662</v>
          </cell>
          <cell r="B2554" t="str">
            <v>TRASTORNO DE LA RELACION SEXUAL</v>
          </cell>
          <cell r="C2554" t="str">
            <v>057</v>
          </cell>
        </row>
        <row r="2555">
          <cell r="A2555" t="str">
            <v>F668</v>
          </cell>
          <cell r="B2555" t="str">
            <v>OTROS TRASTORNOS DEL DESARROLLO PSICOSEXUAL</v>
          </cell>
          <cell r="C2555" t="str">
            <v>057</v>
          </cell>
        </row>
        <row r="2556">
          <cell r="A2556" t="str">
            <v>F669</v>
          </cell>
          <cell r="B2556" t="str">
            <v>TRASTORNO DEL DESARROLLO PSICOSEXUAL, NO ESPECIFICADO</v>
          </cell>
          <cell r="C2556" t="str">
            <v>057</v>
          </cell>
        </row>
        <row r="2557">
          <cell r="A2557" t="str">
            <v>F68</v>
          </cell>
          <cell r="B2557" t="str">
            <v>OTROS TRASTORNOS DE LA PERSONALIDAD Y DEL COMPORT. EN ADULTOS</v>
          </cell>
          <cell r="C2557" t="str">
            <v>057</v>
          </cell>
        </row>
        <row r="2558">
          <cell r="A2558" t="str">
            <v>F680</v>
          </cell>
          <cell r="B2558" t="str">
            <v>ELABORACION DE SINTOMAS FISICOS POR CAUSAS PSICOLOGICAS</v>
          </cell>
          <cell r="C2558" t="str">
            <v>057</v>
          </cell>
        </row>
        <row r="2559">
          <cell r="A2559" t="str">
            <v>F681</v>
          </cell>
          <cell r="B2559" t="str">
            <v>PRODUCCION INTENCIONAL O SIMULACION DE SINTOMAS O DE INCAPACIDADES</v>
          </cell>
          <cell r="C2559" t="str">
            <v>057</v>
          </cell>
        </row>
        <row r="2560">
          <cell r="A2560" t="str">
            <v>F688</v>
          </cell>
          <cell r="B2560" t="str">
            <v>OTROS TRASTORNOS ESPECIFICADOS DE LA PERSON. Y DEL COMPORT. EN ADULTOS</v>
          </cell>
          <cell r="C2560" t="str">
            <v>057</v>
          </cell>
        </row>
        <row r="2561">
          <cell r="A2561" t="str">
            <v>F69</v>
          </cell>
          <cell r="B2561" t="str">
            <v>TASTORNO DE LA PERSONALIDAD Y DEL COMPRT. EN ADULTOS, NO ESPECIF.</v>
          </cell>
          <cell r="C2561" t="str">
            <v>057</v>
          </cell>
        </row>
        <row r="2562">
          <cell r="A2562" t="str">
            <v>F70</v>
          </cell>
          <cell r="B2562" t="str">
            <v>RETRASO MENTAL LEVE</v>
          </cell>
          <cell r="C2562" t="str">
            <v>057</v>
          </cell>
        </row>
        <row r="2563">
          <cell r="A2563" t="str">
            <v>F71</v>
          </cell>
          <cell r="B2563" t="str">
            <v>RETRASO MENTAL MODERADO</v>
          </cell>
          <cell r="C2563" t="str">
            <v>057</v>
          </cell>
        </row>
        <row r="2564">
          <cell r="A2564" t="str">
            <v>F72</v>
          </cell>
          <cell r="B2564" t="str">
            <v>RETRASO MENTAL GRAVE</v>
          </cell>
          <cell r="C2564" t="str">
            <v>057</v>
          </cell>
        </row>
        <row r="2565">
          <cell r="A2565" t="str">
            <v>F721</v>
          </cell>
          <cell r="B2565" t="str">
            <v>PERFORACION  ATICA DE LA MENBRANA TIMPANICA</v>
          </cell>
          <cell r="C2565" t="str">
            <v>00</v>
          </cell>
        </row>
        <row r="2566">
          <cell r="A2566" t="str">
            <v>F73</v>
          </cell>
          <cell r="B2566" t="str">
            <v>RETRASO MENTAL PROFUNDO</v>
          </cell>
          <cell r="C2566" t="str">
            <v>057</v>
          </cell>
        </row>
        <row r="2567">
          <cell r="A2567" t="str">
            <v>F78</v>
          </cell>
          <cell r="B2567" t="str">
            <v>OTROS TIPOS DE RETRASO MENTAL</v>
          </cell>
          <cell r="C2567" t="str">
            <v>057</v>
          </cell>
        </row>
        <row r="2568">
          <cell r="A2568" t="str">
            <v>F79</v>
          </cell>
          <cell r="B2568" t="str">
            <v>RETRASO MENTAL, NO ESPECIFICADO</v>
          </cell>
          <cell r="C2568" t="str">
            <v>057</v>
          </cell>
        </row>
        <row r="2569">
          <cell r="A2569" t="str">
            <v>F80</v>
          </cell>
          <cell r="B2569" t="str">
            <v>TRASTORNOS ESPECIFICOS DEL DESARROLLO DEL HABLA Y DEL LENGUAJE</v>
          </cell>
          <cell r="C2569" t="str">
            <v>057</v>
          </cell>
        </row>
        <row r="2570">
          <cell r="A2570" t="str">
            <v>F800</v>
          </cell>
          <cell r="B2570" t="str">
            <v>TRASTORNO ESPECIFICO DE LA PRONUNCIACION</v>
          </cell>
          <cell r="C2570" t="str">
            <v>057</v>
          </cell>
        </row>
        <row r="2571">
          <cell r="A2571" t="str">
            <v>F801</v>
          </cell>
          <cell r="B2571" t="str">
            <v>TRASTORNO DEL LENGUAJE EXPRESIVO</v>
          </cell>
          <cell r="C2571" t="str">
            <v>057</v>
          </cell>
        </row>
        <row r="2572">
          <cell r="A2572" t="str">
            <v>F802</v>
          </cell>
          <cell r="B2572" t="str">
            <v>TRASTORNO DE LA RECEPCION DEL LENGUAJE</v>
          </cell>
          <cell r="C2572" t="str">
            <v>057</v>
          </cell>
        </row>
        <row r="2573">
          <cell r="A2573" t="str">
            <v>F803</v>
          </cell>
          <cell r="B2573" t="str">
            <v>AFASIA ADQUIRIDA CON EPILEPSIA (LANDAU-KLEFFNER)</v>
          </cell>
          <cell r="C2573" t="str">
            <v>057</v>
          </cell>
        </row>
        <row r="2574">
          <cell r="A2574" t="str">
            <v>F808</v>
          </cell>
          <cell r="B2574" t="str">
            <v>OTROS TRASTORNOS DEL DESARROLLO DEL HABLA Y DEL LENGUAJE</v>
          </cell>
          <cell r="C2574" t="str">
            <v>057</v>
          </cell>
        </row>
        <row r="2575">
          <cell r="A2575" t="str">
            <v>F809</v>
          </cell>
          <cell r="B2575" t="str">
            <v>TRASTRONO DEL DESARROLLO DEL HABLA Y DEL LENGUAJE NO ESPECIFICADO</v>
          </cell>
          <cell r="C2575" t="str">
            <v>057</v>
          </cell>
        </row>
        <row r="2576">
          <cell r="A2576" t="str">
            <v>F81</v>
          </cell>
          <cell r="B2576" t="str">
            <v>TRASTORNOS ESPECIFICOS DEL DESARROLLO DE LAS HABILIDADES ESCOLARES</v>
          </cell>
          <cell r="C2576" t="str">
            <v>057</v>
          </cell>
        </row>
        <row r="2577">
          <cell r="A2577" t="str">
            <v>F810</v>
          </cell>
          <cell r="B2577" t="str">
            <v>TRASTORNO ESPECIFICO DE LA LECTURA</v>
          </cell>
          <cell r="C2577" t="str">
            <v>057</v>
          </cell>
        </row>
        <row r="2578">
          <cell r="A2578" t="str">
            <v>F811</v>
          </cell>
          <cell r="B2578" t="str">
            <v>TRASTORNO ESPECIFICO DEL DELETREO (ORTOGRAFIA)</v>
          </cell>
          <cell r="C2578" t="str">
            <v>057</v>
          </cell>
        </row>
        <row r="2579">
          <cell r="A2579" t="str">
            <v>F812</v>
          </cell>
          <cell r="B2579" t="str">
            <v>TRASTORNO ESPECIFICO DE LAS HABILIDADES ARITMETICAS</v>
          </cell>
          <cell r="C2579" t="str">
            <v>057</v>
          </cell>
        </row>
        <row r="2580">
          <cell r="A2580" t="str">
            <v>F813</v>
          </cell>
          <cell r="B2580" t="str">
            <v>TRASTORNO MIXTO DE LAS HABILIDADES ESCOLARES</v>
          </cell>
          <cell r="C2580" t="str">
            <v>057</v>
          </cell>
        </row>
        <row r="2581">
          <cell r="A2581" t="str">
            <v>F818</v>
          </cell>
          <cell r="B2581" t="str">
            <v>OTROS TRASTORNOS DEL DESARROLLO DE LAS HABILIDADES ESCOLARES</v>
          </cell>
          <cell r="C2581" t="str">
            <v>057</v>
          </cell>
        </row>
        <row r="2582">
          <cell r="A2582" t="str">
            <v>F819</v>
          </cell>
          <cell r="B2582" t="str">
            <v>TRASTORNO DEL DESARROLLO DE LAS HABILIDADES ESCOLARES, NO ESPECIFIC</v>
          </cell>
          <cell r="C2582" t="str">
            <v>057</v>
          </cell>
        </row>
        <row r="2583">
          <cell r="A2583" t="str">
            <v>F82</v>
          </cell>
          <cell r="B2583" t="str">
            <v>TRASTORNO ESPECIFICO DEL DESARROLLO DE LA FUNCION MOTRIZ</v>
          </cell>
          <cell r="C2583" t="str">
            <v>057</v>
          </cell>
        </row>
        <row r="2584">
          <cell r="A2584" t="str">
            <v>F83</v>
          </cell>
          <cell r="B2584" t="str">
            <v>TRASTORNOS ESPECIFICOS MIXTOS DEL DESARROLLO</v>
          </cell>
          <cell r="C2584" t="str">
            <v>057</v>
          </cell>
        </row>
        <row r="2585">
          <cell r="A2585" t="str">
            <v>F84</v>
          </cell>
          <cell r="B2585" t="str">
            <v>TRASTORNOS GENERALIZADOS DEL DESARROLLO</v>
          </cell>
          <cell r="C2585" t="str">
            <v>057</v>
          </cell>
        </row>
        <row r="2586">
          <cell r="A2586" t="str">
            <v>F840</v>
          </cell>
          <cell r="B2586" t="str">
            <v>AUTISMO EN LA NIÑES</v>
          </cell>
          <cell r="C2586" t="str">
            <v>057</v>
          </cell>
        </row>
        <row r="2587">
          <cell r="A2587" t="str">
            <v>F841</v>
          </cell>
          <cell r="B2587" t="str">
            <v>AUTISMO ATIPICO</v>
          </cell>
          <cell r="C2587" t="str">
            <v>057</v>
          </cell>
        </row>
        <row r="2588">
          <cell r="A2588" t="str">
            <v>F842</v>
          </cell>
          <cell r="B2588" t="str">
            <v>SINDROME DE RETT</v>
          </cell>
          <cell r="C2588" t="str">
            <v>057</v>
          </cell>
        </row>
        <row r="2589">
          <cell r="A2589" t="str">
            <v>F843</v>
          </cell>
          <cell r="B2589" t="str">
            <v>OTRO TRASTORNO DESINTEGRATIVO DE LA NIÑES</v>
          </cell>
          <cell r="C2589" t="str">
            <v>057</v>
          </cell>
        </row>
        <row r="2590">
          <cell r="A2590" t="str">
            <v>F844</v>
          </cell>
          <cell r="B2590" t="str">
            <v>TRASTORNO HIPERACTIVO ASOCIADO CON RETRASO MENTAL Y MOVIM. ESTEREOT</v>
          </cell>
          <cell r="C2590" t="str">
            <v>057</v>
          </cell>
        </row>
        <row r="2591">
          <cell r="A2591" t="str">
            <v>F845</v>
          </cell>
          <cell r="B2591" t="str">
            <v>SINDROME DE ASPERGER</v>
          </cell>
          <cell r="C2591" t="str">
            <v>057</v>
          </cell>
        </row>
        <row r="2592">
          <cell r="A2592" t="str">
            <v>F848</v>
          </cell>
          <cell r="B2592" t="str">
            <v>OTROS TRASTORNOS GENERALIZADOS DEL DESARROLLO</v>
          </cell>
          <cell r="C2592" t="str">
            <v>057</v>
          </cell>
        </row>
        <row r="2593">
          <cell r="A2593" t="str">
            <v>F849</v>
          </cell>
          <cell r="B2593" t="str">
            <v>TRASTORNO GENERALIZADO DEL DESARROLLO NO ESPECIFICADO</v>
          </cell>
          <cell r="C2593" t="str">
            <v>057</v>
          </cell>
        </row>
        <row r="2594">
          <cell r="A2594" t="str">
            <v>F88</v>
          </cell>
          <cell r="B2594" t="str">
            <v>OTROS TRASTORNOS DEL DESARROLLO PSICOLOGICO</v>
          </cell>
          <cell r="C2594" t="str">
            <v>057</v>
          </cell>
        </row>
        <row r="2595">
          <cell r="A2595" t="str">
            <v>F89</v>
          </cell>
          <cell r="B2595" t="str">
            <v>TRASTORNO DEL DESARROLLO PSICOLOGICO, NO ESPECIFICADO</v>
          </cell>
          <cell r="C2595" t="str">
            <v>057</v>
          </cell>
        </row>
        <row r="2596">
          <cell r="A2596" t="str">
            <v>F90</v>
          </cell>
          <cell r="B2596" t="str">
            <v>TRASTORNOS HIPERCINETICOS</v>
          </cell>
          <cell r="C2596" t="str">
            <v>057</v>
          </cell>
        </row>
        <row r="2597">
          <cell r="A2597" t="str">
            <v>F900</v>
          </cell>
          <cell r="B2597" t="str">
            <v>PERTURBACION DE LA ACTIVIDAD Y DE LA ATENCION</v>
          </cell>
          <cell r="C2597" t="str">
            <v>057</v>
          </cell>
        </row>
        <row r="2598">
          <cell r="A2598" t="str">
            <v>F901</v>
          </cell>
          <cell r="B2598" t="str">
            <v>TRASTORNO HIPERCINETICO DE LA CONDUCTA</v>
          </cell>
          <cell r="C2598" t="str">
            <v>057</v>
          </cell>
        </row>
        <row r="2599">
          <cell r="A2599" t="str">
            <v>F908</v>
          </cell>
          <cell r="B2599" t="str">
            <v>OTROS TRASTORNOS HIPERCINETICOS</v>
          </cell>
          <cell r="C2599" t="str">
            <v>057</v>
          </cell>
        </row>
        <row r="2600">
          <cell r="A2600" t="str">
            <v>F909</v>
          </cell>
          <cell r="B2600" t="str">
            <v>TRASTORNO HIPERCINETICO, NO ESPECIFICADO</v>
          </cell>
          <cell r="C2600" t="str">
            <v>057</v>
          </cell>
        </row>
        <row r="2601">
          <cell r="A2601" t="str">
            <v>F91</v>
          </cell>
          <cell r="B2601" t="str">
            <v>TRASTRONOS DE LA CONDUCTA</v>
          </cell>
          <cell r="C2601" t="str">
            <v>057</v>
          </cell>
        </row>
        <row r="2602">
          <cell r="A2602" t="str">
            <v>F910</v>
          </cell>
          <cell r="B2602" t="str">
            <v>TRASTRONO DE LA CONDUCTA LIMITADO AL CONTEXTO FAMILIAR</v>
          </cell>
          <cell r="C2602" t="str">
            <v>057</v>
          </cell>
        </row>
        <row r="2603">
          <cell r="A2603" t="str">
            <v>F911</v>
          </cell>
          <cell r="B2603" t="str">
            <v>TRASTORNO DE LA CONDUCTA INSOCIABLE</v>
          </cell>
          <cell r="C2603" t="str">
            <v>057</v>
          </cell>
        </row>
        <row r="2604">
          <cell r="A2604" t="str">
            <v>F912</v>
          </cell>
          <cell r="B2604" t="str">
            <v>TRASTORNO DE LA CONDUCTA SOCIABLE</v>
          </cell>
          <cell r="C2604" t="str">
            <v>057</v>
          </cell>
        </row>
        <row r="2605">
          <cell r="A2605" t="str">
            <v>F913</v>
          </cell>
          <cell r="B2605" t="str">
            <v>TRASTORNO OPOSITOR DESAFIANTE</v>
          </cell>
          <cell r="C2605" t="str">
            <v>057</v>
          </cell>
        </row>
        <row r="2606">
          <cell r="A2606" t="str">
            <v>F918</v>
          </cell>
          <cell r="B2606" t="str">
            <v>OTROS TRASTORNOS DE LA CONDUCTA</v>
          </cell>
          <cell r="C2606" t="str">
            <v>057</v>
          </cell>
        </row>
        <row r="2607">
          <cell r="A2607" t="str">
            <v>F919</v>
          </cell>
          <cell r="B2607" t="str">
            <v>TRASTORNO DE LA CONDUCTA, NO ESPECIFICADO</v>
          </cell>
          <cell r="C2607" t="str">
            <v>057</v>
          </cell>
        </row>
        <row r="2608">
          <cell r="A2608" t="str">
            <v>F92</v>
          </cell>
          <cell r="B2608" t="str">
            <v>TRASTORNOS MIXTOS DE LA CONDUCTA Y DE LAS EMOCIONES</v>
          </cell>
          <cell r="C2608" t="str">
            <v>057</v>
          </cell>
        </row>
        <row r="2609">
          <cell r="A2609" t="str">
            <v>F920</v>
          </cell>
          <cell r="B2609" t="str">
            <v>TRASTORNO DEPRESIVO DE LA CONDUCTA</v>
          </cell>
          <cell r="C2609" t="str">
            <v>057</v>
          </cell>
        </row>
        <row r="2610">
          <cell r="A2610" t="str">
            <v>F928</v>
          </cell>
          <cell r="B2610" t="str">
            <v>OTROS TRASTORNOS MIXTOS DE LA CONDUCTA Y DE LAS EMOCIONES</v>
          </cell>
          <cell r="C2610" t="str">
            <v>057</v>
          </cell>
        </row>
        <row r="2611">
          <cell r="A2611" t="str">
            <v>F929</v>
          </cell>
          <cell r="B2611" t="str">
            <v>TRASTORNO MIXTO DE LA CONDUCTA Y DE LAS EMOCIONES, NO ESPECIFICADO</v>
          </cell>
          <cell r="C2611" t="str">
            <v>057</v>
          </cell>
        </row>
        <row r="2612">
          <cell r="A2612" t="str">
            <v>F93</v>
          </cell>
          <cell r="B2612" t="str">
            <v>TRASTORNOS EMOCIONALES DE COMIENZO ESPECIFICO EN LA NIÑEZ</v>
          </cell>
          <cell r="C2612" t="str">
            <v>057</v>
          </cell>
        </row>
        <row r="2613">
          <cell r="A2613" t="str">
            <v>F930</v>
          </cell>
          <cell r="B2613" t="str">
            <v>TRASTORNO DE ANSIEDAD DE SEPARACION EN LA NIÑEZ</v>
          </cell>
          <cell r="C2613" t="str">
            <v>057</v>
          </cell>
        </row>
        <row r="2614">
          <cell r="A2614" t="str">
            <v>F931</v>
          </cell>
          <cell r="B2614" t="str">
            <v>TRASTORNO DE ANSIEDAD FOBICA DE LA NIÑEZ</v>
          </cell>
          <cell r="C2614" t="str">
            <v>057</v>
          </cell>
        </row>
        <row r="2615">
          <cell r="A2615" t="str">
            <v>F932</v>
          </cell>
          <cell r="B2615" t="str">
            <v>TRASTORNO DE ANSIEDAD SOCIAL EN LA NIÑEZ</v>
          </cell>
          <cell r="C2615" t="str">
            <v>057</v>
          </cell>
        </row>
        <row r="2616">
          <cell r="A2616" t="str">
            <v>F933</v>
          </cell>
          <cell r="B2616" t="str">
            <v>TRASTORNO DE RIVALIDAD ENTRE HERMANOS</v>
          </cell>
          <cell r="C2616" t="str">
            <v>057</v>
          </cell>
        </row>
        <row r="2617">
          <cell r="A2617" t="str">
            <v>F938</v>
          </cell>
          <cell r="B2617" t="str">
            <v>OTROS TRASTORNOS EMOCIONALES EN LA NIÑEZ</v>
          </cell>
          <cell r="C2617" t="str">
            <v>057</v>
          </cell>
        </row>
        <row r="2618">
          <cell r="A2618" t="str">
            <v>F939</v>
          </cell>
          <cell r="B2618" t="str">
            <v>TRASTORNO EMOCIONAL EN LA NIÑEZ, NO ESPECIFICADO</v>
          </cell>
          <cell r="C2618" t="str">
            <v>057</v>
          </cell>
        </row>
        <row r="2619">
          <cell r="A2619" t="str">
            <v>F94</v>
          </cell>
          <cell r="B2619" t="str">
            <v>TRASTORNOS DEL COMPORT. SOCIAL DE COMIENZO ESPECIFICO EN LA NIÑEZ</v>
          </cell>
          <cell r="C2619" t="str">
            <v>057</v>
          </cell>
        </row>
        <row r="2620">
          <cell r="A2620" t="str">
            <v>F940</v>
          </cell>
          <cell r="B2620" t="str">
            <v>MUTISMO ELECTIVO</v>
          </cell>
          <cell r="C2620" t="str">
            <v>057</v>
          </cell>
        </row>
        <row r="2621">
          <cell r="A2621" t="str">
            <v>F941</v>
          </cell>
          <cell r="B2621" t="str">
            <v>TRASTORNO DE VINCULACION REACTIVA EN LA NIÑEZ</v>
          </cell>
          <cell r="C2621" t="str">
            <v>057</v>
          </cell>
        </row>
        <row r="2622">
          <cell r="A2622" t="str">
            <v>F942</v>
          </cell>
          <cell r="B2622" t="str">
            <v>TRASTORNO DE VINCULACION DESINHIBIDA  EN LA NIÑEZ</v>
          </cell>
          <cell r="C2622" t="str">
            <v>057</v>
          </cell>
        </row>
        <row r="2623">
          <cell r="A2623" t="str">
            <v>F948</v>
          </cell>
          <cell r="B2623" t="str">
            <v>OTROS TRASTORNOS DEL COMPORTAMIENTO SOCIAL EN LA NIÑEZ</v>
          </cell>
          <cell r="C2623" t="str">
            <v>057</v>
          </cell>
        </row>
        <row r="2624">
          <cell r="A2624" t="str">
            <v>F949</v>
          </cell>
          <cell r="B2624" t="str">
            <v>TRASTORNO DEL CMPORTAMIENTO SOCIAL EN LA NIÑEZ, NO ESPECIFICADO</v>
          </cell>
          <cell r="C2624" t="str">
            <v>057</v>
          </cell>
        </row>
        <row r="2625">
          <cell r="A2625" t="str">
            <v>F95</v>
          </cell>
          <cell r="B2625" t="str">
            <v>TRASTORNOS DEL TICS</v>
          </cell>
          <cell r="C2625" t="str">
            <v>057</v>
          </cell>
        </row>
        <row r="2626">
          <cell r="A2626" t="str">
            <v>F950</v>
          </cell>
          <cell r="B2626" t="str">
            <v>TRASTORNO POR TIC TRANSITORIO</v>
          </cell>
          <cell r="C2626" t="str">
            <v>057</v>
          </cell>
        </row>
        <row r="2627">
          <cell r="A2627" t="str">
            <v>F951</v>
          </cell>
          <cell r="B2627" t="str">
            <v>TRASTORNO POR TIC MOTOR O VOCAL CRONICO</v>
          </cell>
          <cell r="C2627" t="str">
            <v>057</v>
          </cell>
        </row>
        <row r="2628">
          <cell r="A2628" t="str">
            <v>F952</v>
          </cell>
          <cell r="B2628" t="str">
            <v>TRASTORNO POR TICS MOTORES Y VOCALES MULTIPLES COMBINADOS (DE LA T.)</v>
          </cell>
          <cell r="C2628" t="str">
            <v>057</v>
          </cell>
        </row>
        <row r="2629">
          <cell r="A2629" t="str">
            <v>F958</v>
          </cell>
          <cell r="B2629" t="str">
            <v>OTROS TRASTORNOS DEL TICS</v>
          </cell>
          <cell r="C2629" t="str">
            <v>057</v>
          </cell>
        </row>
        <row r="2630">
          <cell r="A2630" t="str">
            <v>F959</v>
          </cell>
          <cell r="B2630" t="str">
            <v>TRASTORNO POR TIC, NO ESPECIFICADO</v>
          </cell>
          <cell r="C2630" t="str">
            <v>057</v>
          </cell>
        </row>
        <row r="2631">
          <cell r="A2631" t="str">
            <v>F98</v>
          </cell>
          <cell r="B2631" t="str">
            <v>OTROS TRASTORNOS EMOCIONALES Y DEL COMPORT. QUE APARECEN HABITUAL.</v>
          </cell>
          <cell r="C2631" t="str">
            <v>057</v>
          </cell>
        </row>
        <row r="2632">
          <cell r="A2632" t="str">
            <v>F980</v>
          </cell>
          <cell r="B2632" t="str">
            <v>ENURESIS NO ORGANICA</v>
          </cell>
          <cell r="C2632" t="str">
            <v>057</v>
          </cell>
        </row>
        <row r="2633">
          <cell r="A2633" t="str">
            <v>F981</v>
          </cell>
          <cell r="B2633" t="str">
            <v>ENCOPRESIS NO ORGANICA</v>
          </cell>
          <cell r="C2633" t="str">
            <v>057</v>
          </cell>
        </row>
        <row r="2634">
          <cell r="A2634" t="str">
            <v>F982</v>
          </cell>
          <cell r="B2634" t="str">
            <v>TRASTORNO DE LA INGESTION ALIMENTARIA EN LA INFANCIA Y LA NIÑEZ</v>
          </cell>
          <cell r="C2634" t="str">
            <v>057</v>
          </cell>
        </row>
        <row r="2635">
          <cell r="A2635" t="str">
            <v>F983</v>
          </cell>
          <cell r="B2635" t="str">
            <v>PICA EN LA INFANCIA Y LA NIÑEZ</v>
          </cell>
          <cell r="C2635" t="str">
            <v>057</v>
          </cell>
        </row>
        <row r="2636">
          <cell r="A2636" t="str">
            <v>F984</v>
          </cell>
          <cell r="B2636" t="str">
            <v>TRASTORNOS DE LOS MOVIMIENTOS ESTEREOTIPADOS</v>
          </cell>
          <cell r="C2636" t="str">
            <v>057</v>
          </cell>
        </row>
        <row r="2637">
          <cell r="A2637" t="str">
            <v>F985</v>
          </cell>
          <cell r="B2637" t="str">
            <v>TARTAMUDEZ (ESPASMOFEMIA)</v>
          </cell>
          <cell r="C2637" t="str">
            <v>057</v>
          </cell>
        </row>
        <row r="2638">
          <cell r="A2638" t="str">
            <v>F986</v>
          </cell>
          <cell r="B2638" t="str">
            <v>FARFULLEO</v>
          </cell>
          <cell r="C2638" t="str">
            <v>057</v>
          </cell>
        </row>
        <row r="2639">
          <cell r="A2639" t="str">
            <v>F988</v>
          </cell>
          <cell r="B2639" t="str">
            <v>OTROS TRASTORNOS EMOCIONALES Y DEL COMPORT. QUE APARECEN HABITUAL</v>
          </cell>
          <cell r="C2639" t="str">
            <v>057</v>
          </cell>
        </row>
        <row r="2640">
          <cell r="A2640" t="str">
            <v>F989</v>
          </cell>
          <cell r="B2640" t="str">
            <v>TRASTORNO NO ESPEC. EMACIONAL Y DEL COMPORT. QUE APARECEN HABITUAL</v>
          </cell>
          <cell r="C2640" t="str">
            <v>057</v>
          </cell>
        </row>
        <row r="2641">
          <cell r="A2641" t="str">
            <v>F99</v>
          </cell>
          <cell r="B2641" t="str">
            <v>TRASTORNO MENTAL, NO ESPECIFICADO</v>
          </cell>
          <cell r="C2641" t="str">
            <v>057</v>
          </cell>
        </row>
        <row r="2642">
          <cell r="A2642" t="str">
            <v>FEB1</v>
          </cell>
          <cell r="B2642" t="str">
            <v>SINDROME FEBRIL EN ESTUDIO</v>
          </cell>
          <cell r="C2642" t="str">
            <v>000</v>
          </cell>
        </row>
        <row r="2643">
          <cell r="A2643" t="str">
            <v>FO4</v>
          </cell>
          <cell r="B2643" t="str">
            <v>SINDROME AMNESICO ORGANICO, NO INDUCIDO POR ALCOHOL O POR OTRAS</v>
          </cell>
          <cell r="C2643" t="str">
            <v>057</v>
          </cell>
        </row>
        <row r="2644">
          <cell r="A2644" t="str">
            <v>G00</v>
          </cell>
          <cell r="B2644" t="str">
            <v>MENINGITIS BACTERIANA, NO CLASIFICADA EN OTRA PARTE</v>
          </cell>
          <cell r="C2644" t="str">
            <v>059</v>
          </cell>
        </row>
        <row r="2645">
          <cell r="A2645" t="str">
            <v>G000</v>
          </cell>
          <cell r="B2645" t="str">
            <v>MENINGITIS POR HEMOFILOS</v>
          </cell>
          <cell r="C2645" t="str">
            <v>059</v>
          </cell>
        </row>
        <row r="2646">
          <cell r="A2646" t="str">
            <v>G001</v>
          </cell>
          <cell r="B2646" t="str">
            <v>MENINGITIS NEUMOCOCICA</v>
          </cell>
          <cell r="C2646" t="str">
            <v>059</v>
          </cell>
        </row>
        <row r="2647">
          <cell r="A2647" t="str">
            <v>G002</v>
          </cell>
          <cell r="B2647" t="str">
            <v>MENINGITIS ESTREPTOCOCICA</v>
          </cell>
          <cell r="C2647" t="str">
            <v>059</v>
          </cell>
        </row>
        <row r="2648">
          <cell r="A2648" t="str">
            <v>G003</v>
          </cell>
          <cell r="B2648" t="str">
            <v>MENINGITIS ESTAFILOCPCICA</v>
          </cell>
          <cell r="C2648" t="str">
            <v>059</v>
          </cell>
        </row>
        <row r="2649">
          <cell r="A2649" t="str">
            <v>G008</v>
          </cell>
          <cell r="B2649" t="str">
            <v>OTRAS MENINGITIS BACTERIANAS</v>
          </cell>
          <cell r="C2649" t="str">
            <v>059</v>
          </cell>
        </row>
        <row r="2650">
          <cell r="A2650" t="str">
            <v>G009</v>
          </cell>
          <cell r="B2650" t="str">
            <v>MENINGITIS BACTERIANA, NO ESPECIFICADAS</v>
          </cell>
          <cell r="C2650" t="str">
            <v>059</v>
          </cell>
        </row>
        <row r="2651">
          <cell r="A2651" t="str">
            <v>G03</v>
          </cell>
          <cell r="B2651" t="str">
            <v>MENINGITIS DEBIDA A OTRAS CAUSAS Y LAS NO ESPECIFICADAS</v>
          </cell>
          <cell r="C2651" t="str">
            <v>059</v>
          </cell>
        </row>
        <row r="2652">
          <cell r="A2652" t="str">
            <v>G030</v>
          </cell>
          <cell r="B2652" t="str">
            <v>MENINGITIS APIOGENA</v>
          </cell>
          <cell r="C2652" t="str">
            <v>059</v>
          </cell>
        </row>
        <row r="2653">
          <cell r="A2653" t="str">
            <v>G031</v>
          </cell>
          <cell r="B2653" t="str">
            <v>MENINGITIS CRONICA</v>
          </cell>
          <cell r="C2653" t="str">
            <v>059</v>
          </cell>
        </row>
        <row r="2654">
          <cell r="A2654" t="str">
            <v>G032</v>
          </cell>
          <cell r="B2654" t="str">
            <v>MENIGITIS RECURRENTE BENIGNA (MOLLARET)</v>
          </cell>
          <cell r="C2654" t="str">
            <v>059</v>
          </cell>
        </row>
        <row r="2655">
          <cell r="A2655" t="str">
            <v>G038</v>
          </cell>
          <cell r="B2655" t="str">
            <v>MENINGITIS DEBIDAS A OTRAS CAUSAS ESPECIFICADAS</v>
          </cell>
          <cell r="C2655" t="str">
            <v>059</v>
          </cell>
        </row>
        <row r="2656">
          <cell r="A2656" t="str">
            <v>G039</v>
          </cell>
          <cell r="B2656" t="str">
            <v>MENINGITIS, NO ESPECIFICADA</v>
          </cell>
          <cell r="C2656" t="str">
            <v>059</v>
          </cell>
        </row>
        <row r="2657">
          <cell r="A2657" t="str">
            <v>G04</v>
          </cell>
          <cell r="B2657" t="str">
            <v>ENCEFALITIS, MIELITIS Y ENCEFALOMIELITIS</v>
          </cell>
          <cell r="C2657" t="str">
            <v>061</v>
          </cell>
        </row>
        <row r="2658">
          <cell r="A2658" t="str">
            <v>G040</v>
          </cell>
          <cell r="B2658" t="str">
            <v>ENCEFALITIS AGUDA DISEMINADA</v>
          </cell>
          <cell r="C2658" t="str">
            <v>061</v>
          </cell>
        </row>
        <row r="2659">
          <cell r="A2659" t="str">
            <v>G041</v>
          </cell>
          <cell r="B2659" t="str">
            <v>PARAPLEJIA ESPASTICA TROPICAL</v>
          </cell>
          <cell r="C2659" t="str">
            <v>061</v>
          </cell>
        </row>
        <row r="2660">
          <cell r="A2660" t="str">
            <v>G042</v>
          </cell>
          <cell r="B2660" t="str">
            <v>MENINGOENCEFALITIS, MENINGOMIELITIS BACTERIANAS, NO CLAS. EN OTRA PTE.</v>
          </cell>
          <cell r="C2660" t="str">
            <v>061</v>
          </cell>
        </row>
        <row r="2661">
          <cell r="A2661" t="str">
            <v>G048</v>
          </cell>
          <cell r="B2661" t="str">
            <v>OTRAS ENCEFALITIS, MIELITIS Y ENCEFALOMIELITIS</v>
          </cell>
          <cell r="C2661" t="str">
            <v>061</v>
          </cell>
        </row>
        <row r="2662">
          <cell r="A2662" t="str">
            <v>G049</v>
          </cell>
          <cell r="B2662" t="str">
            <v>ENCEFALITIS, MIELITIS Y ENCEFALITIS, NO ESPECIFICADAS</v>
          </cell>
          <cell r="C2662" t="str">
            <v>061</v>
          </cell>
        </row>
        <row r="2663">
          <cell r="A2663" t="str">
            <v>G06</v>
          </cell>
          <cell r="B2663" t="str">
            <v>ABSCESO Y GRANULOMA INTRACRANEAL E INTRARRAQUIDEO</v>
          </cell>
          <cell r="C2663" t="str">
            <v>061</v>
          </cell>
        </row>
        <row r="2664">
          <cell r="A2664" t="str">
            <v>G060</v>
          </cell>
          <cell r="B2664" t="str">
            <v>ABSCESO Y GRANULOMA INTRACRANEAL</v>
          </cell>
          <cell r="C2664" t="str">
            <v>061</v>
          </cell>
        </row>
        <row r="2665">
          <cell r="A2665" t="str">
            <v>G061</v>
          </cell>
          <cell r="B2665" t="str">
            <v>ABSCESO Y GRANULOMA INTRARRAQUIDEO</v>
          </cell>
          <cell r="C2665" t="str">
            <v>061</v>
          </cell>
        </row>
        <row r="2666">
          <cell r="A2666" t="str">
            <v>G062</v>
          </cell>
          <cell r="B2666" t="str">
            <v>ABSCESO EXTRADURAL Y SUBDURAL, NO ESPECIFICADO</v>
          </cell>
          <cell r="C2666" t="str">
            <v>061</v>
          </cell>
        </row>
        <row r="2667">
          <cell r="A2667" t="str">
            <v>G08</v>
          </cell>
          <cell r="B2667" t="str">
            <v>FLIBITIS Y TROMBOFLEBITIS INTRACRANEAL E INTRARRAQUIDEA</v>
          </cell>
          <cell r="C2667" t="str">
            <v>061</v>
          </cell>
        </row>
        <row r="2668">
          <cell r="A2668" t="str">
            <v>G09X</v>
          </cell>
          <cell r="B2668" t="str">
            <v>SECUELAS DE ENFER. INFLAMATORIAS DEL SISTEMA NERVIOSO CENTRAL</v>
          </cell>
          <cell r="C2668" t="str">
            <v>061</v>
          </cell>
        </row>
        <row r="2669">
          <cell r="A2669" t="str">
            <v>G10</v>
          </cell>
          <cell r="B2669" t="str">
            <v>ENFERMEDAD DE HUNTINGTON</v>
          </cell>
          <cell r="C2669" t="str">
            <v>061</v>
          </cell>
        </row>
        <row r="2670">
          <cell r="A2670" t="str">
            <v>G11</v>
          </cell>
          <cell r="B2670" t="str">
            <v>ATAXIA HEREDITARIA</v>
          </cell>
          <cell r="C2670" t="str">
            <v>061</v>
          </cell>
        </row>
        <row r="2671">
          <cell r="A2671" t="str">
            <v>G110</v>
          </cell>
          <cell r="B2671" t="str">
            <v>ATAXIA CONGENITA NO PROGRESIVA</v>
          </cell>
          <cell r="C2671" t="str">
            <v>061</v>
          </cell>
        </row>
        <row r="2672">
          <cell r="A2672" t="str">
            <v>G111</v>
          </cell>
          <cell r="B2672" t="str">
            <v>ATAXIA CEREBELOSA DE INICIACION TEMPRANA</v>
          </cell>
          <cell r="C2672" t="str">
            <v>061</v>
          </cell>
        </row>
        <row r="2673">
          <cell r="A2673" t="str">
            <v>G112</v>
          </cell>
          <cell r="B2673" t="str">
            <v>ATAXIA CEREBELOSA DE INICIACION TARDIA</v>
          </cell>
          <cell r="C2673" t="str">
            <v>061</v>
          </cell>
        </row>
        <row r="2674">
          <cell r="A2674" t="str">
            <v>G113</v>
          </cell>
          <cell r="B2674" t="str">
            <v>ATAXIA CEREBELOSA CON REPARACION DEFECTUOSA DEL ADN</v>
          </cell>
          <cell r="C2674" t="str">
            <v>061</v>
          </cell>
        </row>
        <row r="2675">
          <cell r="A2675" t="str">
            <v>G114</v>
          </cell>
          <cell r="B2675" t="str">
            <v>PARAPLEJIA ESPASTICA HEREDITARIA</v>
          </cell>
          <cell r="C2675" t="str">
            <v>061</v>
          </cell>
        </row>
        <row r="2676">
          <cell r="A2676" t="str">
            <v>G118</v>
          </cell>
          <cell r="B2676" t="str">
            <v>OTRAS ATAXIAS HEREDITARIAS</v>
          </cell>
          <cell r="C2676" t="str">
            <v>061</v>
          </cell>
        </row>
        <row r="2677">
          <cell r="A2677" t="str">
            <v>G119</v>
          </cell>
          <cell r="B2677" t="str">
            <v>ATAXIA HEREDITARIA, NO ESPECIFICADA</v>
          </cell>
          <cell r="C2677" t="str">
            <v>061</v>
          </cell>
        </row>
        <row r="2678">
          <cell r="A2678" t="str">
            <v>G12</v>
          </cell>
          <cell r="B2678" t="str">
            <v>ATROFIA MUSCULAR ESPINAL Y SINDROMES AFINES</v>
          </cell>
          <cell r="C2678" t="str">
            <v>061</v>
          </cell>
        </row>
        <row r="2679">
          <cell r="A2679" t="str">
            <v>G120</v>
          </cell>
          <cell r="B2679" t="str">
            <v>ATROFIA MUSCULAR ESPINAL INFANTIL, TIPO I (WERDING-HOFFMAN)</v>
          </cell>
          <cell r="C2679" t="str">
            <v>061</v>
          </cell>
        </row>
        <row r="2680">
          <cell r="A2680" t="str">
            <v>G121</v>
          </cell>
          <cell r="B2680" t="str">
            <v>OTRAS ATROFIAS MUSCULARES ESPINALES HEREDITARIAS</v>
          </cell>
          <cell r="C2680" t="str">
            <v>061</v>
          </cell>
        </row>
        <row r="2681">
          <cell r="A2681" t="str">
            <v>G122</v>
          </cell>
          <cell r="B2681" t="str">
            <v>ENFERMEDADES DE LAS NEURONAS MOTORAS</v>
          </cell>
          <cell r="C2681" t="str">
            <v>061</v>
          </cell>
        </row>
        <row r="2682">
          <cell r="A2682" t="str">
            <v>G128</v>
          </cell>
          <cell r="B2682" t="str">
            <v>OTRAS ATROFIAS MUSCULARES ESPINALES Y SINDROMES AFINES</v>
          </cell>
          <cell r="C2682" t="str">
            <v>061</v>
          </cell>
        </row>
        <row r="2683">
          <cell r="A2683" t="str">
            <v>G129</v>
          </cell>
          <cell r="B2683" t="str">
            <v>ATROFIA MUSCULAR ESPINAL, SIN OTRA ESPECIFICACION</v>
          </cell>
          <cell r="C2683" t="str">
            <v>061</v>
          </cell>
        </row>
        <row r="2684">
          <cell r="A2684" t="str">
            <v>G20</v>
          </cell>
          <cell r="B2684" t="str">
            <v>ENFERMEDAD DE PARKINSON</v>
          </cell>
          <cell r="C2684" t="str">
            <v>061</v>
          </cell>
        </row>
        <row r="2685">
          <cell r="A2685" t="str">
            <v>G21</v>
          </cell>
          <cell r="B2685" t="str">
            <v>PARKINSONISMO SECUNDARIO</v>
          </cell>
          <cell r="C2685" t="str">
            <v>061</v>
          </cell>
        </row>
        <row r="2686">
          <cell r="A2686" t="str">
            <v>G210</v>
          </cell>
          <cell r="B2686" t="str">
            <v>SIDROME NEUROLEPTICO MALIGNO</v>
          </cell>
          <cell r="C2686" t="str">
            <v>061</v>
          </cell>
        </row>
        <row r="2687">
          <cell r="A2687" t="str">
            <v>G211</v>
          </cell>
          <cell r="B2687" t="str">
            <v>OTRO PARKINSONISMO SECUNDARIO INDUCIDO POR DROGAS</v>
          </cell>
          <cell r="C2687" t="str">
            <v>061</v>
          </cell>
        </row>
        <row r="2688">
          <cell r="A2688" t="str">
            <v>G212</v>
          </cell>
          <cell r="B2688" t="str">
            <v>PARKINSONISMO SECUNDARIO DEBIDO A OTROS AGENTES EXTERNOS</v>
          </cell>
          <cell r="C2688" t="str">
            <v>061</v>
          </cell>
        </row>
        <row r="2689">
          <cell r="A2689" t="str">
            <v>G213</v>
          </cell>
          <cell r="B2689" t="str">
            <v>PARKINSONISMO POSTENCEFALITICO</v>
          </cell>
          <cell r="C2689" t="str">
            <v>061</v>
          </cell>
        </row>
        <row r="2690">
          <cell r="A2690" t="str">
            <v>G218</v>
          </cell>
          <cell r="B2690" t="str">
            <v>OTROS TIPOS DE PARKINSONISMO SECUNDARIO</v>
          </cell>
          <cell r="C2690" t="str">
            <v>061</v>
          </cell>
        </row>
        <row r="2691">
          <cell r="A2691" t="str">
            <v>G219</v>
          </cell>
          <cell r="B2691" t="str">
            <v>PARKINSONISMO SECUNDARIO, NO ESPECIFICADO</v>
          </cell>
          <cell r="C2691" t="str">
            <v>061</v>
          </cell>
        </row>
        <row r="2692">
          <cell r="A2692" t="str">
            <v>G23</v>
          </cell>
          <cell r="B2692" t="str">
            <v>OTRAS ENFERMEDADES DEGENERATIVAS DE LOS NUCLEOS DE LA BASE</v>
          </cell>
          <cell r="C2692" t="str">
            <v>061</v>
          </cell>
        </row>
        <row r="2693">
          <cell r="A2693" t="str">
            <v>G230</v>
          </cell>
          <cell r="B2693" t="str">
            <v>ENFERMEDAD DE HALLERVORDEN-EPATZ</v>
          </cell>
          <cell r="C2693" t="str">
            <v>061</v>
          </cell>
        </row>
        <row r="2694">
          <cell r="A2694" t="str">
            <v>G231</v>
          </cell>
          <cell r="B2694" t="str">
            <v>OFTALMOPLEJIA SUPRANUCLEAR PROGRESIVA (STEELE-RICHARDSON-OLSZEW)</v>
          </cell>
          <cell r="C2694" t="str">
            <v>061</v>
          </cell>
        </row>
        <row r="2695">
          <cell r="A2695" t="str">
            <v>G232</v>
          </cell>
          <cell r="B2695" t="str">
            <v>DEGENERACION NIGROESTRIADA</v>
          </cell>
          <cell r="C2695" t="str">
            <v>061</v>
          </cell>
        </row>
        <row r="2696">
          <cell r="A2696" t="str">
            <v>G238</v>
          </cell>
          <cell r="B2696" t="str">
            <v>OTRAS ENF. DEGENERATIVAS ESPECIFICADAS DE LOS NUCLEOS DE LA BASE</v>
          </cell>
          <cell r="C2696" t="str">
            <v>061</v>
          </cell>
        </row>
        <row r="2697">
          <cell r="A2697" t="str">
            <v>G239</v>
          </cell>
          <cell r="B2697" t="str">
            <v>ENFERMEDAD DEGENERATIVA DE LOS NUCLEOS DE LA BASE, NO ESPECIFICADA</v>
          </cell>
          <cell r="C2697" t="str">
            <v>061</v>
          </cell>
        </row>
        <row r="2698">
          <cell r="A2698" t="str">
            <v>G24</v>
          </cell>
          <cell r="B2698" t="str">
            <v>DISTONIA</v>
          </cell>
          <cell r="C2698" t="str">
            <v>061</v>
          </cell>
        </row>
        <row r="2699">
          <cell r="A2699" t="str">
            <v>G240</v>
          </cell>
          <cell r="B2699" t="str">
            <v>DISTONIA INDUCIDA POR DROGAS</v>
          </cell>
          <cell r="C2699" t="str">
            <v>061</v>
          </cell>
        </row>
        <row r="2700">
          <cell r="A2700" t="str">
            <v>G241</v>
          </cell>
          <cell r="B2700" t="str">
            <v>DISTONIA IDIOPATICA FAMILIAR</v>
          </cell>
          <cell r="C2700" t="str">
            <v>061</v>
          </cell>
        </row>
        <row r="2701">
          <cell r="A2701" t="str">
            <v>G242</v>
          </cell>
          <cell r="B2701" t="str">
            <v>DISTONIA IDIOPATICA NO FAMILIAR</v>
          </cell>
          <cell r="C2701" t="str">
            <v>061</v>
          </cell>
        </row>
        <row r="2702">
          <cell r="A2702" t="str">
            <v>G243</v>
          </cell>
          <cell r="B2702" t="str">
            <v>TORTICOLIS ESPASMODICA</v>
          </cell>
          <cell r="C2702" t="str">
            <v>061</v>
          </cell>
        </row>
        <row r="2703">
          <cell r="A2703" t="str">
            <v>G244</v>
          </cell>
          <cell r="B2703" t="str">
            <v>DISTONIA BUCOFACIAL IDIOPATICA</v>
          </cell>
          <cell r="C2703" t="str">
            <v>061</v>
          </cell>
        </row>
        <row r="2704">
          <cell r="A2704" t="str">
            <v>G245</v>
          </cell>
          <cell r="B2704" t="str">
            <v>BLEFAROSPASMO</v>
          </cell>
          <cell r="C2704" t="str">
            <v>061</v>
          </cell>
        </row>
        <row r="2705">
          <cell r="A2705" t="str">
            <v>G248</v>
          </cell>
          <cell r="B2705" t="str">
            <v>OTRAS DISTONIAS</v>
          </cell>
          <cell r="C2705" t="str">
            <v>061</v>
          </cell>
        </row>
        <row r="2706">
          <cell r="A2706" t="str">
            <v>G249</v>
          </cell>
          <cell r="B2706" t="str">
            <v>DISTONIA, NO ESPECIFICADA</v>
          </cell>
          <cell r="C2706" t="str">
            <v>061</v>
          </cell>
        </row>
        <row r="2707">
          <cell r="A2707" t="str">
            <v>G25</v>
          </cell>
          <cell r="B2707" t="str">
            <v>OTROS TRASTORNOS EXTRAPIRAMIDALES Y DEL MOVIMIENTO</v>
          </cell>
          <cell r="C2707" t="str">
            <v>061</v>
          </cell>
        </row>
        <row r="2708">
          <cell r="A2708" t="str">
            <v>G250</v>
          </cell>
          <cell r="B2708" t="str">
            <v>TEMBLOR ESENCIAL</v>
          </cell>
          <cell r="C2708" t="str">
            <v>061</v>
          </cell>
        </row>
        <row r="2709">
          <cell r="A2709" t="str">
            <v>G251</v>
          </cell>
          <cell r="B2709" t="str">
            <v>TEMBLOR INDUCIDO POR DROGAS</v>
          </cell>
          <cell r="C2709" t="str">
            <v>061</v>
          </cell>
        </row>
        <row r="2710">
          <cell r="A2710" t="str">
            <v>G252</v>
          </cell>
          <cell r="B2710" t="str">
            <v>OTRAS FORMAS ESPECIFICADAS DEL TEMBLOR</v>
          </cell>
          <cell r="C2710" t="str">
            <v>061</v>
          </cell>
        </row>
        <row r="2711">
          <cell r="A2711" t="str">
            <v>G253</v>
          </cell>
          <cell r="B2711" t="str">
            <v>MIOCLONIA</v>
          </cell>
          <cell r="C2711" t="str">
            <v>061</v>
          </cell>
        </row>
        <row r="2712">
          <cell r="A2712" t="str">
            <v>G254</v>
          </cell>
          <cell r="B2712" t="str">
            <v>COREA INDUCIDA POR DROGAS</v>
          </cell>
          <cell r="C2712" t="str">
            <v>061</v>
          </cell>
        </row>
        <row r="2713">
          <cell r="A2713" t="str">
            <v>G255</v>
          </cell>
          <cell r="B2713" t="str">
            <v>OTRAS COREAS</v>
          </cell>
          <cell r="C2713" t="str">
            <v>061</v>
          </cell>
        </row>
        <row r="2714">
          <cell r="A2714" t="str">
            <v>G256</v>
          </cell>
          <cell r="B2714" t="str">
            <v>TICS INDUCIDOS POR DROGAS Y OTROS TICS DE ORIGEN ORGANICO</v>
          </cell>
          <cell r="C2714" t="str">
            <v>061</v>
          </cell>
        </row>
        <row r="2715">
          <cell r="A2715" t="str">
            <v>G258</v>
          </cell>
          <cell r="B2715" t="str">
            <v>OTROS TRASTORNOS EXTRAPIRAMIDALES Y DEL MOVIMIENTO</v>
          </cell>
          <cell r="C2715" t="str">
            <v>061</v>
          </cell>
        </row>
        <row r="2716">
          <cell r="A2716" t="str">
            <v>G259</v>
          </cell>
          <cell r="B2716" t="str">
            <v>TRASTORNOS EXTRAPIRAMIDAL Y DEL MOVIMIENTO, NO ESPECIFICADO</v>
          </cell>
          <cell r="C2716" t="str">
            <v>061</v>
          </cell>
        </row>
        <row r="2717">
          <cell r="A2717" t="str">
            <v>G30</v>
          </cell>
          <cell r="B2717" t="str">
            <v>ENFERMEDAD DE ALZHEIMER</v>
          </cell>
          <cell r="C2717" t="str">
            <v>060</v>
          </cell>
        </row>
        <row r="2718">
          <cell r="A2718" t="str">
            <v>G300</v>
          </cell>
          <cell r="B2718" t="str">
            <v>ENFERMEDAD DE ALZHEIMER DE COMIENZO TEMPRANO</v>
          </cell>
          <cell r="C2718" t="str">
            <v>060</v>
          </cell>
        </row>
        <row r="2719">
          <cell r="A2719" t="str">
            <v>G300</v>
          </cell>
          <cell r="B2719" t="str">
            <v>ENFERMEDAD DE ALZHEIMER DE COMIENZO TEMPRANO</v>
          </cell>
          <cell r="C2719" t="str">
            <v>060</v>
          </cell>
        </row>
        <row r="2720">
          <cell r="A2720" t="str">
            <v>G301</v>
          </cell>
          <cell r="B2720" t="str">
            <v>ENFERMEDAD DE ALZHEIMER DE COMIENZO TARDIO</v>
          </cell>
          <cell r="C2720" t="str">
            <v>060</v>
          </cell>
        </row>
        <row r="2721">
          <cell r="A2721" t="str">
            <v>G308</v>
          </cell>
          <cell r="B2721" t="str">
            <v>OTROS TIPOS DE ENFERMEDAD DE ALZHEIMER</v>
          </cell>
          <cell r="C2721" t="str">
            <v>060</v>
          </cell>
        </row>
        <row r="2722">
          <cell r="A2722" t="str">
            <v>G309</v>
          </cell>
          <cell r="B2722" t="str">
            <v>ENFERMEDAD DE ALZHEIMER, NO ESPECIFICADA</v>
          </cell>
          <cell r="C2722" t="str">
            <v>060</v>
          </cell>
        </row>
        <row r="2723">
          <cell r="A2723" t="str">
            <v>G31</v>
          </cell>
          <cell r="B2723" t="str">
            <v>OTRAS ENFERMEDADES DEGENERATIVAS DEL SIST. NERV. NO CLASIF. EN OTRA</v>
          </cell>
          <cell r="C2723" t="str">
            <v>061</v>
          </cell>
        </row>
        <row r="2724">
          <cell r="A2724" t="str">
            <v>G310</v>
          </cell>
          <cell r="B2724" t="str">
            <v>ATROFIA CEREBRAL CIRCUNSCRITA</v>
          </cell>
          <cell r="C2724" t="str">
            <v>061</v>
          </cell>
        </row>
        <row r="2725">
          <cell r="A2725" t="str">
            <v>G311</v>
          </cell>
          <cell r="B2725" t="str">
            <v>DEGENERACION CEREBRAL SENIL NO CLASIFICADA EN OTRA PARTE</v>
          </cell>
          <cell r="C2725" t="str">
            <v>061</v>
          </cell>
        </row>
        <row r="2726">
          <cell r="A2726" t="str">
            <v>G312</v>
          </cell>
          <cell r="B2726" t="str">
            <v>DEGENERACION DEL SISTEMA NERVIOSO DEBIDA AL ALCOHOL</v>
          </cell>
          <cell r="C2726" t="str">
            <v>061</v>
          </cell>
        </row>
        <row r="2727">
          <cell r="A2727" t="str">
            <v>G318</v>
          </cell>
          <cell r="B2727" t="str">
            <v>OTRAS ENFERMEDADES DEGENERATIVAS EPECIF.DEL SISTEMA NERVIOSO</v>
          </cell>
          <cell r="C2727" t="str">
            <v>061</v>
          </cell>
        </row>
        <row r="2728">
          <cell r="A2728" t="str">
            <v>G319</v>
          </cell>
          <cell r="B2728" t="str">
            <v>DEGENERACION DEL SISTEMA NERVIOSO, NO ESPECIFICADA</v>
          </cell>
          <cell r="C2728" t="str">
            <v>061</v>
          </cell>
        </row>
        <row r="2729">
          <cell r="A2729" t="str">
            <v>G35</v>
          </cell>
          <cell r="B2729" t="str">
            <v>ESCLEROSIS MULTIPLE</v>
          </cell>
          <cell r="C2729" t="str">
            <v>061</v>
          </cell>
        </row>
        <row r="2730">
          <cell r="A2730" t="str">
            <v>G36</v>
          </cell>
          <cell r="B2730" t="str">
            <v>OTRAS DESMIELINIZACION DISEMINADAS AGUDAS</v>
          </cell>
          <cell r="C2730" t="str">
            <v>061</v>
          </cell>
        </row>
        <row r="2731">
          <cell r="A2731" t="str">
            <v>G360</v>
          </cell>
          <cell r="B2731" t="str">
            <v>NEUROMIELITIS OPTICA (DEVIC)</v>
          </cell>
          <cell r="C2731" t="str">
            <v>061</v>
          </cell>
        </row>
        <row r="2732">
          <cell r="A2732" t="str">
            <v>G361</v>
          </cell>
          <cell r="B2732" t="str">
            <v>LEUCOENCEFALITIS HEMORRAGICA AGUDA Y SUBAGUDA (HURST)</v>
          </cell>
          <cell r="C2732" t="str">
            <v>061</v>
          </cell>
        </row>
        <row r="2733">
          <cell r="A2733" t="str">
            <v>G368</v>
          </cell>
          <cell r="B2733" t="str">
            <v>OTRAS DESMIELINIZACION DISEMINADA AGUDA, SIN OTRA ESPECIFICACION</v>
          </cell>
          <cell r="C2733" t="str">
            <v>061</v>
          </cell>
        </row>
        <row r="2734">
          <cell r="A2734" t="str">
            <v>G369</v>
          </cell>
          <cell r="B2734" t="str">
            <v>DESMIELINIZACION DISEMINADA AGUDA, SIN OTRA ESPECIFICACION</v>
          </cell>
          <cell r="C2734" t="str">
            <v>061</v>
          </cell>
        </row>
        <row r="2735">
          <cell r="A2735" t="str">
            <v>G37</v>
          </cell>
          <cell r="B2735" t="str">
            <v>OTRAS ENFERMEDADES DESMIELINIZANTES DEL SISTEMA NERVIOSO CENTRAL</v>
          </cell>
          <cell r="C2735" t="str">
            <v>061</v>
          </cell>
        </row>
        <row r="2736">
          <cell r="A2736" t="str">
            <v>G370</v>
          </cell>
          <cell r="B2736" t="str">
            <v>ESCLEROSIS DIFUSA</v>
          </cell>
          <cell r="C2736" t="str">
            <v>061</v>
          </cell>
        </row>
        <row r="2737">
          <cell r="A2737" t="str">
            <v>G371</v>
          </cell>
          <cell r="B2737" t="str">
            <v>DESMIELINIZACION CENTRAL DEL CUERPO CALLOSO</v>
          </cell>
          <cell r="C2737" t="str">
            <v>061</v>
          </cell>
        </row>
        <row r="2738">
          <cell r="A2738" t="str">
            <v>G372</v>
          </cell>
          <cell r="B2738" t="str">
            <v>MIELINOLISIS CENTRAL PONTINA</v>
          </cell>
          <cell r="C2738" t="str">
            <v>061</v>
          </cell>
        </row>
        <row r="2739">
          <cell r="A2739" t="str">
            <v>G373</v>
          </cell>
          <cell r="B2739" t="str">
            <v>MIELITIS TRANSVERSA AGUDA EN ENFERMEDADES DESMIELINIZANTE DEL SIST.</v>
          </cell>
          <cell r="C2739" t="str">
            <v>061</v>
          </cell>
        </row>
        <row r="2740">
          <cell r="A2740" t="str">
            <v>G374</v>
          </cell>
          <cell r="B2740" t="str">
            <v>MIELITIS NECROTIZANTE SUBAGUDA</v>
          </cell>
          <cell r="C2740" t="str">
            <v>061</v>
          </cell>
        </row>
        <row r="2741">
          <cell r="A2741" t="str">
            <v>G375</v>
          </cell>
          <cell r="B2741" t="str">
            <v>ESCLEROSIS CONCENTRICA (BALO)</v>
          </cell>
          <cell r="C2741" t="str">
            <v>061</v>
          </cell>
        </row>
        <row r="2742">
          <cell r="A2742" t="str">
            <v>G378</v>
          </cell>
          <cell r="B2742" t="str">
            <v>OTRAS ENFERMEDADES DESMIELINIZANTES DEL SIST. NERV. CENTRAL ESPECIF.</v>
          </cell>
          <cell r="C2742" t="str">
            <v>061</v>
          </cell>
        </row>
        <row r="2743">
          <cell r="A2743" t="str">
            <v>G379</v>
          </cell>
          <cell r="B2743" t="str">
            <v>ENFERMEDAD DESMIELINIZANTE DEL SIST. NERV. CENTRAL, NO ESPECIFICADA</v>
          </cell>
          <cell r="C2743" t="str">
            <v>061</v>
          </cell>
        </row>
        <row r="2744">
          <cell r="A2744" t="str">
            <v>G40</v>
          </cell>
          <cell r="B2744" t="str">
            <v>EPILEPSIA</v>
          </cell>
          <cell r="C2744" t="str">
            <v>061</v>
          </cell>
        </row>
        <row r="2745">
          <cell r="A2745" t="str">
            <v>G400</v>
          </cell>
          <cell r="B2745" t="str">
            <v>EPILEPSIA Y SINDROMES EPILEPTICOS IDIOPATICO RELACIONADOS (FOCALES)</v>
          </cell>
          <cell r="C2745" t="str">
            <v>061</v>
          </cell>
        </row>
        <row r="2746">
          <cell r="A2746" t="str">
            <v>G401</v>
          </cell>
          <cell r="B2746" t="str">
            <v>EPILEPSIA Y SINDROMES EPILEPTICOS SINTOMATICOS RALC. CON LOCALIZACION</v>
          </cell>
          <cell r="C2746" t="str">
            <v>061</v>
          </cell>
        </row>
        <row r="2747">
          <cell r="A2747" t="str">
            <v>G402</v>
          </cell>
          <cell r="B2747" t="str">
            <v>EPILEPSIA Y SINDROMES EPILEPTICOS SINTOMATICOS RELAC. CON LOCALIZAC.</v>
          </cell>
          <cell r="C2747" t="str">
            <v>061</v>
          </cell>
        </row>
        <row r="2748">
          <cell r="A2748" t="str">
            <v>G403</v>
          </cell>
          <cell r="B2748" t="str">
            <v>EPILEPSIA Y SINDROMES EPILEPTICOS IDIOPATICOS GENERALIZADOS</v>
          </cell>
          <cell r="C2748" t="str">
            <v>061</v>
          </cell>
        </row>
        <row r="2749">
          <cell r="A2749" t="str">
            <v>G404</v>
          </cell>
          <cell r="B2749" t="str">
            <v>OTRAS EPILEPSIAS Y SINDROMES EPILEPTICOS GENERALIZADOS</v>
          </cell>
          <cell r="C2749" t="str">
            <v>061</v>
          </cell>
        </row>
        <row r="2750">
          <cell r="A2750" t="str">
            <v>G405</v>
          </cell>
          <cell r="B2750" t="str">
            <v>SINDROME EPILEPTICOS ESPECIALES</v>
          </cell>
          <cell r="C2750" t="str">
            <v>061</v>
          </cell>
        </row>
        <row r="2751">
          <cell r="A2751" t="str">
            <v>G406</v>
          </cell>
          <cell r="B2751" t="str">
            <v>ATAQUES DE GRAN MAL, NO ESPECIFICADOS (CON O SIN PEQUEÑO MAL)</v>
          </cell>
          <cell r="C2751" t="str">
            <v>061</v>
          </cell>
        </row>
        <row r="2752">
          <cell r="A2752" t="str">
            <v>G407</v>
          </cell>
          <cell r="B2752" t="str">
            <v>PEQUEÑO MAL, NO ESPECIFICADO (SIN ATAQUE DE GRAN MAL)</v>
          </cell>
          <cell r="C2752" t="str">
            <v>061</v>
          </cell>
        </row>
        <row r="2753">
          <cell r="A2753" t="str">
            <v>G408</v>
          </cell>
          <cell r="B2753" t="str">
            <v>OTRAS EPILEPSIAS</v>
          </cell>
          <cell r="C2753" t="str">
            <v>061</v>
          </cell>
        </row>
        <row r="2754">
          <cell r="A2754" t="str">
            <v>G409</v>
          </cell>
          <cell r="B2754" t="str">
            <v>EPILEPSIA, TIPO NO ESPECIFICADO</v>
          </cell>
          <cell r="C2754" t="str">
            <v>061</v>
          </cell>
        </row>
        <row r="2755">
          <cell r="A2755" t="str">
            <v>G41</v>
          </cell>
          <cell r="B2755" t="str">
            <v>ESTADO DE MAL EPILEPTICO</v>
          </cell>
          <cell r="C2755" t="str">
            <v>061</v>
          </cell>
        </row>
        <row r="2756">
          <cell r="A2756" t="str">
            <v>G410</v>
          </cell>
          <cell r="B2756" t="str">
            <v>ESTADO DE GRAN MAL EPILEPTICO</v>
          </cell>
          <cell r="C2756" t="str">
            <v>061</v>
          </cell>
        </row>
        <row r="2757">
          <cell r="A2757" t="str">
            <v>G411</v>
          </cell>
          <cell r="B2757" t="str">
            <v>ESTADO DE PEQUEÑO MAL EPILEPTICO</v>
          </cell>
          <cell r="C2757" t="str">
            <v>061</v>
          </cell>
        </row>
        <row r="2758">
          <cell r="A2758" t="str">
            <v>G412</v>
          </cell>
          <cell r="B2758" t="str">
            <v>ESTADO DE MAL EPILEPTICO PARCIAL COMPLEJO</v>
          </cell>
          <cell r="C2758" t="str">
            <v>061</v>
          </cell>
        </row>
        <row r="2759">
          <cell r="A2759" t="str">
            <v>G418</v>
          </cell>
          <cell r="B2759" t="str">
            <v>OTROS ESTADOS EPILEPTICOS</v>
          </cell>
          <cell r="C2759" t="str">
            <v>061</v>
          </cell>
        </row>
        <row r="2760">
          <cell r="A2760" t="str">
            <v>G419</v>
          </cell>
          <cell r="B2760" t="str">
            <v>ESTADO DE MAL EPILEPTICO DE TIPO NO ESPECIFICADO</v>
          </cell>
          <cell r="C2760" t="str">
            <v>061</v>
          </cell>
        </row>
        <row r="2761">
          <cell r="A2761" t="str">
            <v>G43</v>
          </cell>
          <cell r="B2761" t="str">
            <v>MIGRAÑA</v>
          </cell>
          <cell r="C2761" t="str">
            <v>061</v>
          </cell>
        </row>
        <row r="2762">
          <cell r="A2762" t="str">
            <v>G430</v>
          </cell>
          <cell r="B2762" t="str">
            <v>MIGRAÑA SIN AURA (MIGRAÑA COMUN)</v>
          </cell>
          <cell r="C2762" t="str">
            <v>061</v>
          </cell>
        </row>
        <row r="2763">
          <cell r="A2763" t="str">
            <v>G431</v>
          </cell>
          <cell r="B2763" t="str">
            <v>MIGRAÑA CON AURA (MIGRAÑA CLASICA)</v>
          </cell>
          <cell r="C2763" t="str">
            <v>061</v>
          </cell>
        </row>
        <row r="2764">
          <cell r="A2764" t="str">
            <v>G432</v>
          </cell>
          <cell r="B2764" t="str">
            <v>ESTADO MIGRAÑOSO</v>
          </cell>
          <cell r="C2764" t="str">
            <v>061</v>
          </cell>
        </row>
        <row r="2765">
          <cell r="A2765" t="str">
            <v>G433</v>
          </cell>
          <cell r="B2765" t="str">
            <v>MIGRAÑA COMPLICADA</v>
          </cell>
          <cell r="C2765" t="str">
            <v>061</v>
          </cell>
        </row>
        <row r="2766">
          <cell r="A2766" t="str">
            <v>G438</v>
          </cell>
          <cell r="B2766" t="str">
            <v>OTRAS MIGRAÑAS</v>
          </cell>
          <cell r="C2766" t="str">
            <v>061</v>
          </cell>
        </row>
        <row r="2767">
          <cell r="A2767" t="str">
            <v>G439</v>
          </cell>
          <cell r="B2767" t="str">
            <v>MIGRAÑA, NO ESPECIFICADA</v>
          </cell>
          <cell r="C2767" t="str">
            <v>061</v>
          </cell>
        </row>
        <row r="2768">
          <cell r="A2768" t="str">
            <v>G44</v>
          </cell>
          <cell r="B2768" t="str">
            <v>OTROS SIDROMES DE CEFALEA</v>
          </cell>
          <cell r="C2768" t="str">
            <v>061</v>
          </cell>
        </row>
        <row r="2769">
          <cell r="A2769" t="str">
            <v>G440</v>
          </cell>
          <cell r="B2769" t="str">
            <v>SIDROME DE CEFALEA EN RACIMOS</v>
          </cell>
          <cell r="C2769" t="str">
            <v>061</v>
          </cell>
        </row>
        <row r="2770">
          <cell r="A2770" t="str">
            <v>G441</v>
          </cell>
          <cell r="B2770" t="str">
            <v>CEFALEA VASCULAR, NCOP</v>
          </cell>
          <cell r="C2770" t="str">
            <v>061</v>
          </cell>
        </row>
        <row r="2771">
          <cell r="A2771" t="str">
            <v>G442</v>
          </cell>
          <cell r="B2771" t="str">
            <v>CEFALEA DEBIDA A TENSION</v>
          </cell>
          <cell r="C2771" t="str">
            <v>061</v>
          </cell>
        </row>
        <row r="2772">
          <cell r="A2772" t="str">
            <v>G443</v>
          </cell>
          <cell r="B2772" t="str">
            <v>CEFALEA POETRAUMATICA CRONICA</v>
          </cell>
          <cell r="C2772" t="str">
            <v>061</v>
          </cell>
        </row>
        <row r="2773">
          <cell r="A2773" t="str">
            <v>G444</v>
          </cell>
          <cell r="B2773" t="str">
            <v>CEFALEA INDUCIDA POR DROGAS, NO CLASIFICADA EN OTRA PARTE</v>
          </cell>
          <cell r="C2773" t="str">
            <v>061</v>
          </cell>
        </row>
        <row r="2774">
          <cell r="A2774" t="str">
            <v>G448</v>
          </cell>
          <cell r="B2774" t="str">
            <v>OTROS SINDROMES DE CEFALEA ESPECIFICADA</v>
          </cell>
          <cell r="C2774" t="str">
            <v>061</v>
          </cell>
        </row>
        <row r="2775">
          <cell r="A2775" t="str">
            <v>G45</v>
          </cell>
          <cell r="B2775" t="str">
            <v>ATAQUES DE ISQUEMIA CEREBRAL TRANSITORIA Y SIDROMES AFINES</v>
          </cell>
          <cell r="C2775" t="str">
            <v>061</v>
          </cell>
        </row>
        <row r="2776">
          <cell r="A2776" t="str">
            <v>G450</v>
          </cell>
          <cell r="B2776" t="str">
            <v>SIDROME ARTERIAL VERTEBRO-BASILAR</v>
          </cell>
          <cell r="C2776" t="str">
            <v>061</v>
          </cell>
        </row>
        <row r="2777">
          <cell r="A2777" t="str">
            <v>G451</v>
          </cell>
          <cell r="B2777" t="str">
            <v>SIDROME DE LA ARTERIA CAROTIDA(HEMISFERICO)</v>
          </cell>
          <cell r="C2777" t="str">
            <v>061</v>
          </cell>
        </row>
        <row r="2778">
          <cell r="A2778" t="str">
            <v>G452</v>
          </cell>
          <cell r="B2778" t="str">
            <v>SINDROME ARTERIALES PRECEREBRALES BILATERALES Y MULTIPLES</v>
          </cell>
          <cell r="C2778" t="str">
            <v>061</v>
          </cell>
        </row>
        <row r="2779">
          <cell r="A2779" t="str">
            <v>G453</v>
          </cell>
          <cell r="B2779" t="str">
            <v>AMAUROSIS FUGAZ</v>
          </cell>
          <cell r="C2779" t="str">
            <v>061</v>
          </cell>
        </row>
        <row r="2780">
          <cell r="A2780" t="str">
            <v>G454</v>
          </cell>
          <cell r="B2780" t="str">
            <v>AMNESIA GLOBAL TRANSITORIA</v>
          </cell>
          <cell r="C2780" t="str">
            <v>061</v>
          </cell>
        </row>
        <row r="2781">
          <cell r="A2781" t="str">
            <v>G458</v>
          </cell>
          <cell r="B2781" t="str">
            <v>OTRAS IEQUEMIAS CEREBRALES TRANSITORIAS Y SINDROMES AFINES</v>
          </cell>
          <cell r="C2781" t="str">
            <v>061</v>
          </cell>
        </row>
        <row r="2782">
          <cell r="A2782" t="str">
            <v>G459</v>
          </cell>
          <cell r="B2782" t="str">
            <v>ISQUEMIA CEREBRAL TRANSITORIA, SIN OTRA ESPECIFICACION</v>
          </cell>
          <cell r="C2782" t="str">
            <v>061</v>
          </cell>
        </row>
        <row r="2783">
          <cell r="A2783" t="str">
            <v>G47</v>
          </cell>
          <cell r="B2783" t="str">
            <v>TRASTORNOS DEL SUEÑO</v>
          </cell>
          <cell r="C2783" t="str">
            <v>061</v>
          </cell>
        </row>
        <row r="2784">
          <cell r="A2784" t="str">
            <v>G470</v>
          </cell>
          <cell r="B2784" t="str">
            <v>TRASTORNOS DEL INICIO Y DEL MANTENIMIENTO DEL SUEÑO (INSOMNIOS)</v>
          </cell>
          <cell r="C2784" t="str">
            <v>061</v>
          </cell>
        </row>
        <row r="2785">
          <cell r="A2785" t="str">
            <v>G471</v>
          </cell>
          <cell r="B2785" t="str">
            <v>TRASTORNOS DE SOMNOLENCIA EXCESIVA (HIPERSOMNIOS)</v>
          </cell>
          <cell r="C2785" t="str">
            <v>061</v>
          </cell>
        </row>
        <row r="2786">
          <cell r="A2786" t="str">
            <v>G472</v>
          </cell>
          <cell r="B2786" t="str">
            <v>TRASTORNOS DEL RITMO NICTAMERAL</v>
          </cell>
          <cell r="C2786" t="str">
            <v>061</v>
          </cell>
        </row>
        <row r="2787">
          <cell r="A2787" t="str">
            <v>G473</v>
          </cell>
          <cell r="B2787" t="str">
            <v>APNEA DEL SUEÑO</v>
          </cell>
          <cell r="C2787" t="str">
            <v>061</v>
          </cell>
        </row>
        <row r="2788">
          <cell r="A2788" t="str">
            <v>G474</v>
          </cell>
          <cell r="B2788" t="str">
            <v>NARCOLEPSIA Y CATAPLEXIA</v>
          </cell>
          <cell r="C2788" t="str">
            <v>061</v>
          </cell>
        </row>
        <row r="2789">
          <cell r="A2789" t="str">
            <v>G478</v>
          </cell>
          <cell r="B2789" t="str">
            <v>OTROS TRASTORNOS DEL SUEÑO</v>
          </cell>
          <cell r="C2789" t="str">
            <v>061</v>
          </cell>
        </row>
        <row r="2790">
          <cell r="A2790" t="str">
            <v>G479</v>
          </cell>
          <cell r="B2790" t="str">
            <v>TRASTORNOS DEL SUEÑO, NO ESPECIFICADO</v>
          </cell>
          <cell r="C2790" t="str">
            <v>061</v>
          </cell>
        </row>
        <row r="2791">
          <cell r="A2791" t="str">
            <v>G50</v>
          </cell>
          <cell r="B2791" t="str">
            <v>TRASTORNOS DEL NERVIO TRIGEMINO</v>
          </cell>
          <cell r="C2791" t="str">
            <v>061</v>
          </cell>
        </row>
        <row r="2792">
          <cell r="A2792" t="str">
            <v>G500</v>
          </cell>
          <cell r="B2792" t="str">
            <v>NEURALGIA DEL TRIGEMINO</v>
          </cell>
          <cell r="C2792" t="str">
            <v>061</v>
          </cell>
        </row>
        <row r="2793">
          <cell r="A2793" t="str">
            <v>G501</v>
          </cell>
          <cell r="B2793" t="str">
            <v>DOLOR FACIAL ATIPICO</v>
          </cell>
          <cell r="C2793" t="str">
            <v>061</v>
          </cell>
        </row>
        <row r="2794">
          <cell r="A2794" t="str">
            <v>G508</v>
          </cell>
          <cell r="B2794" t="str">
            <v>OTROS TRASTORNOS DEL TRIGEMINO</v>
          </cell>
          <cell r="C2794" t="str">
            <v>061</v>
          </cell>
        </row>
        <row r="2795">
          <cell r="A2795" t="str">
            <v>G509</v>
          </cell>
          <cell r="B2795" t="str">
            <v>TRASTORNOS DEL TRIGEMINO, NO ESPECIFICADO</v>
          </cell>
          <cell r="C2795" t="str">
            <v>061</v>
          </cell>
        </row>
        <row r="2796">
          <cell r="A2796" t="str">
            <v>G51</v>
          </cell>
          <cell r="B2796" t="str">
            <v>TRASTORNOS DEL NERVIO FASCIAL</v>
          </cell>
          <cell r="C2796" t="str">
            <v>061</v>
          </cell>
        </row>
        <row r="2797">
          <cell r="A2797" t="str">
            <v>G510</v>
          </cell>
          <cell r="B2797" t="str">
            <v>PARALISIS DE BELL</v>
          </cell>
          <cell r="C2797" t="str">
            <v>061</v>
          </cell>
        </row>
        <row r="2798">
          <cell r="A2798" t="str">
            <v>G511</v>
          </cell>
          <cell r="B2798" t="str">
            <v>GANGLIONITIS GENICULADA</v>
          </cell>
          <cell r="C2798" t="str">
            <v>061</v>
          </cell>
        </row>
        <row r="2799">
          <cell r="A2799" t="str">
            <v>G512</v>
          </cell>
          <cell r="B2799" t="str">
            <v>SIDROME DE MELKERSSON</v>
          </cell>
          <cell r="C2799" t="str">
            <v>061</v>
          </cell>
        </row>
        <row r="2800">
          <cell r="A2800" t="str">
            <v>G513</v>
          </cell>
          <cell r="B2800" t="str">
            <v>ESPASMO HEMIFACIAL CLONICO</v>
          </cell>
          <cell r="C2800" t="str">
            <v>061</v>
          </cell>
        </row>
        <row r="2801">
          <cell r="A2801" t="str">
            <v>G514</v>
          </cell>
          <cell r="B2801" t="str">
            <v>MIOQUIMIA FACIAL</v>
          </cell>
          <cell r="C2801" t="str">
            <v>061</v>
          </cell>
        </row>
        <row r="2802">
          <cell r="A2802" t="str">
            <v>G518</v>
          </cell>
          <cell r="B2802" t="str">
            <v>OTROS TRASTORNOS DEL NERVIO FACIAL</v>
          </cell>
          <cell r="C2802" t="str">
            <v>061</v>
          </cell>
        </row>
        <row r="2803">
          <cell r="A2803" t="str">
            <v>G519</v>
          </cell>
          <cell r="B2803" t="str">
            <v>TRASTORNO DEL NERVIO FACIAL, NO ESPECIFICADO</v>
          </cell>
          <cell r="C2803" t="str">
            <v>061</v>
          </cell>
        </row>
        <row r="2804">
          <cell r="A2804" t="str">
            <v>G52</v>
          </cell>
          <cell r="B2804" t="str">
            <v>TRASTORNOS DE OTROS NERVIOS CRANEALES</v>
          </cell>
          <cell r="C2804" t="str">
            <v>061</v>
          </cell>
        </row>
        <row r="2805">
          <cell r="A2805" t="str">
            <v>G520</v>
          </cell>
          <cell r="B2805" t="str">
            <v>TRASTORNOS DEL NERVIO OLFATORIO</v>
          </cell>
          <cell r="C2805" t="str">
            <v>061</v>
          </cell>
        </row>
        <row r="2806">
          <cell r="A2806" t="str">
            <v>G521</v>
          </cell>
          <cell r="B2806" t="str">
            <v>TRASTORNOS DEL NERVIO GLOSOFARINGEO</v>
          </cell>
          <cell r="C2806" t="str">
            <v>061</v>
          </cell>
        </row>
        <row r="2807">
          <cell r="A2807" t="str">
            <v>G522</v>
          </cell>
          <cell r="B2807" t="str">
            <v>TRASTORNOS DEL NERVIO VAGO</v>
          </cell>
          <cell r="C2807" t="str">
            <v>061</v>
          </cell>
        </row>
        <row r="2808">
          <cell r="A2808" t="str">
            <v>G523</v>
          </cell>
          <cell r="B2808" t="str">
            <v>TRASTORNOS DEL NERVIO HIPOGLOSO</v>
          </cell>
          <cell r="C2808" t="str">
            <v>061</v>
          </cell>
        </row>
        <row r="2809">
          <cell r="A2809" t="str">
            <v>G527</v>
          </cell>
          <cell r="B2809" t="str">
            <v>TRASTORNOS DE MULTIPLES NERVIOS CRANEALES</v>
          </cell>
          <cell r="C2809" t="str">
            <v>061</v>
          </cell>
        </row>
        <row r="2810">
          <cell r="A2810" t="str">
            <v>G528</v>
          </cell>
          <cell r="B2810" t="str">
            <v>TRASTORNOS DE OTROS NERVIOS CRANEALES ESPECIFICADOS</v>
          </cell>
          <cell r="C2810" t="str">
            <v>061</v>
          </cell>
        </row>
        <row r="2811">
          <cell r="A2811" t="str">
            <v>G529</v>
          </cell>
          <cell r="B2811" t="str">
            <v>TRASTORNOS DEL NERVIO CRANEAL, NO ESPECIFICADO</v>
          </cell>
          <cell r="C2811" t="str">
            <v>061</v>
          </cell>
        </row>
        <row r="2812">
          <cell r="A2812" t="str">
            <v>G54</v>
          </cell>
          <cell r="B2812" t="str">
            <v>TRASTORNOS DE LAS RAICES Y DE LOS PLEXOS NERVIOSOS</v>
          </cell>
          <cell r="C2812" t="str">
            <v>061</v>
          </cell>
        </row>
        <row r="2813">
          <cell r="A2813" t="str">
            <v>G540</v>
          </cell>
          <cell r="B2813" t="str">
            <v>TRASTORNOS DEL PLEXO BRAQUIAL</v>
          </cell>
          <cell r="C2813" t="str">
            <v>061</v>
          </cell>
        </row>
        <row r="2814">
          <cell r="A2814" t="str">
            <v>G541</v>
          </cell>
          <cell r="B2814" t="str">
            <v>TRASTORNOS DEL PLEXO LUMBOSACRA</v>
          </cell>
          <cell r="C2814" t="str">
            <v>061</v>
          </cell>
        </row>
        <row r="2815">
          <cell r="A2815" t="str">
            <v>G542</v>
          </cell>
          <cell r="B2815" t="str">
            <v>TRASTORNOS DE LA RAIZ CERVICAL, NO CLASIFICADOS EN OTRA PARTE</v>
          </cell>
          <cell r="C2815" t="str">
            <v>061</v>
          </cell>
        </row>
        <row r="2816">
          <cell r="A2816" t="str">
            <v>G543</v>
          </cell>
          <cell r="B2816" t="str">
            <v>TRASTORNOS DE LA RAIZ TORACICA, NO CLASIFICADOS EN OTRA PARTE</v>
          </cell>
          <cell r="C2816" t="str">
            <v>061</v>
          </cell>
        </row>
        <row r="2817">
          <cell r="A2817" t="str">
            <v>G544</v>
          </cell>
          <cell r="B2817" t="str">
            <v>TRASTORNOS DE LA RAIZ LUMBOSACRA, NO CLASIFICADOS EN OTRA PARTE</v>
          </cell>
          <cell r="C2817" t="str">
            <v>061</v>
          </cell>
        </row>
        <row r="2818">
          <cell r="A2818" t="str">
            <v>G545</v>
          </cell>
          <cell r="B2818" t="str">
            <v>AMIOTROFIA NEURALGICA</v>
          </cell>
          <cell r="C2818" t="str">
            <v>061</v>
          </cell>
        </row>
        <row r="2819">
          <cell r="A2819" t="str">
            <v>G546</v>
          </cell>
          <cell r="B2819" t="str">
            <v>SINDROME DEL MIEMBRO FANTASMA CON DOLOR</v>
          </cell>
          <cell r="C2819" t="str">
            <v>061</v>
          </cell>
        </row>
        <row r="2820">
          <cell r="A2820" t="str">
            <v>G547</v>
          </cell>
          <cell r="B2820" t="str">
            <v>SIDROME DEL MIEMBRO FANTASMA SIN DOLOR</v>
          </cell>
          <cell r="C2820" t="str">
            <v>061</v>
          </cell>
        </row>
        <row r="2821">
          <cell r="A2821" t="str">
            <v>G548</v>
          </cell>
          <cell r="B2821" t="str">
            <v>OTROS TRASTORNOS DE LAS RAICES Y PLEXOS NERVIOSOS</v>
          </cell>
          <cell r="C2821" t="str">
            <v>061</v>
          </cell>
        </row>
        <row r="2822">
          <cell r="A2822" t="str">
            <v>G549</v>
          </cell>
          <cell r="B2822" t="str">
            <v>TRASTORNOS DE LA RAIZ Y PLEXOS NERVIOSOS, NO ESPECIFICADOS</v>
          </cell>
          <cell r="C2822" t="str">
            <v>061</v>
          </cell>
        </row>
        <row r="2823">
          <cell r="A2823" t="str">
            <v>G56</v>
          </cell>
          <cell r="B2823" t="str">
            <v>MONONEUROPATIAS DEL MIEMBRO SUPERIOR</v>
          </cell>
          <cell r="C2823" t="str">
            <v>061</v>
          </cell>
        </row>
        <row r="2824">
          <cell r="A2824" t="str">
            <v>G560</v>
          </cell>
          <cell r="B2824" t="str">
            <v>SINDROME DEL TUNEL CARPIANO</v>
          </cell>
          <cell r="C2824" t="str">
            <v>061</v>
          </cell>
        </row>
        <row r="2825">
          <cell r="A2825" t="str">
            <v>G561</v>
          </cell>
          <cell r="B2825" t="str">
            <v>OTRAS LESIONES DEL NERVIO MEDIANO</v>
          </cell>
          <cell r="C2825" t="str">
            <v>061</v>
          </cell>
        </row>
        <row r="2826">
          <cell r="A2826" t="str">
            <v>G562</v>
          </cell>
          <cell r="B2826" t="str">
            <v>LESION DEL NERVIO CUBITAL</v>
          </cell>
          <cell r="C2826" t="str">
            <v>061</v>
          </cell>
        </row>
        <row r="2827">
          <cell r="A2827" t="str">
            <v>G563</v>
          </cell>
          <cell r="B2827" t="str">
            <v>LESION DEL NERVIO RADIAL</v>
          </cell>
          <cell r="C2827" t="str">
            <v>061</v>
          </cell>
        </row>
        <row r="2828">
          <cell r="A2828" t="str">
            <v>G564</v>
          </cell>
          <cell r="B2828" t="str">
            <v>CAUSALGIA</v>
          </cell>
          <cell r="C2828" t="str">
            <v>061</v>
          </cell>
        </row>
        <row r="2829">
          <cell r="A2829" t="str">
            <v>G568</v>
          </cell>
          <cell r="B2829" t="str">
            <v>OTRAS MONONEUROPATIAS DEL MIEMBRO SUPERIOR</v>
          </cell>
          <cell r="C2829" t="str">
            <v>061</v>
          </cell>
        </row>
        <row r="2830">
          <cell r="A2830" t="str">
            <v>G569</v>
          </cell>
          <cell r="B2830" t="str">
            <v>MONONEUROPATIA DEL MIEMBRO SUPERIOR, SIN OTRA ESPECIFICACION</v>
          </cell>
          <cell r="C2830" t="str">
            <v>061</v>
          </cell>
        </row>
        <row r="2831">
          <cell r="A2831" t="str">
            <v>G57</v>
          </cell>
          <cell r="B2831" t="str">
            <v>MONONEUROPATIAS DEL MIEMBRO INFERIOR</v>
          </cell>
          <cell r="C2831" t="str">
            <v>061</v>
          </cell>
        </row>
        <row r="2832">
          <cell r="A2832" t="str">
            <v>G570</v>
          </cell>
          <cell r="B2832" t="str">
            <v>LESION DEL NERVIO CIATICO</v>
          </cell>
          <cell r="C2832" t="str">
            <v>061</v>
          </cell>
        </row>
        <row r="2833">
          <cell r="A2833" t="str">
            <v>G571</v>
          </cell>
          <cell r="B2833" t="str">
            <v>MERALGIA PARESTESICA</v>
          </cell>
          <cell r="C2833" t="str">
            <v>061</v>
          </cell>
        </row>
        <row r="2834">
          <cell r="A2834" t="str">
            <v>G572</v>
          </cell>
          <cell r="B2834" t="str">
            <v>LESION DEL NERVIO CRURAL</v>
          </cell>
          <cell r="C2834" t="str">
            <v>061</v>
          </cell>
        </row>
        <row r="2835">
          <cell r="A2835" t="str">
            <v>G573</v>
          </cell>
          <cell r="B2835" t="str">
            <v>LESION DEL NERVIO CIATICO POPLITEO EXTERNO</v>
          </cell>
          <cell r="C2835" t="str">
            <v>061</v>
          </cell>
        </row>
        <row r="2836">
          <cell r="A2836" t="str">
            <v>G574</v>
          </cell>
          <cell r="B2836" t="str">
            <v>LESION DEL NERVIO CIATICO POPLITEO INTERNO</v>
          </cell>
          <cell r="C2836" t="str">
            <v>061</v>
          </cell>
        </row>
        <row r="2837">
          <cell r="A2837" t="str">
            <v>G575</v>
          </cell>
          <cell r="B2837" t="str">
            <v>SIDROME DEL TUNEL CALCANEO</v>
          </cell>
          <cell r="C2837" t="str">
            <v>061</v>
          </cell>
        </row>
        <row r="2838">
          <cell r="A2838" t="str">
            <v>G576</v>
          </cell>
          <cell r="B2838" t="str">
            <v>LESION DEL NERVIO PLANTAR</v>
          </cell>
          <cell r="C2838" t="str">
            <v>061</v>
          </cell>
        </row>
        <row r="2839">
          <cell r="A2839" t="str">
            <v>G578</v>
          </cell>
          <cell r="B2839" t="str">
            <v>OTRAS MONONEUROPATIAS DEL MIEMBRO INFERIOR</v>
          </cell>
          <cell r="C2839" t="str">
            <v>061</v>
          </cell>
        </row>
        <row r="2840">
          <cell r="A2840" t="str">
            <v>G579</v>
          </cell>
          <cell r="B2840" t="str">
            <v>MONONEUROPATIA DEL MIEMBRO INFERIOR, SIN OTRA ESPECIFICACION</v>
          </cell>
          <cell r="C2840" t="str">
            <v>061</v>
          </cell>
        </row>
        <row r="2841">
          <cell r="A2841" t="str">
            <v>G58</v>
          </cell>
          <cell r="B2841" t="str">
            <v>OTRAS MONONEUROPATIAS</v>
          </cell>
          <cell r="C2841" t="str">
            <v>061</v>
          </cell>
        </row>
        <row r="2842">
          <cell r="A2842" t="str">
            <v>G580</v>
          </cell>
          <cell r="B2842" t="str">
            <v>NEUROPATIA INTERCOSTAL</v>
          </cell>
          <cell r="C2842" t="str">
            <v>061</v>
          </cell>
        </row>
        <row r="2843">
          <cell r="A2843" t="str">
            <v>G587</v>
          </cell>
          <cell r="B2843" t="str">
            <v>MONONEURITIS MULTIPLE</v>
          </cell>
          <cell r="C2843" t="str">
            <v>061</v>
          </cell>
        </row>
        <row r="2844">
          <cell r="A2844" t="str">
            <v>G588</v>
          </cell>
          <cell r="B2844" t="str">
            <v>OTRAS MONONEUROPATIAS ESPECIFICADAS</v>
          </cell>
          <cell r="C2844" t="str">
            <v>061</v>
          </cell>
        </row>
        <row r="2845">
          <cell r="A2845" t="str">
            <v>G589</v>
          </cell>
          <cell r="B2845" t="str">
            <v>MONONEUROPATIA, NO ESPECIFICADA</v>
          </cell>
          <cell r="C2845" t="str">
            <v>061</v>
          </cell>
        </row>
        <row r="2846">
          <cell r="A2846" t="str">
            <v>G60</v>
          </cell>
          <cell r="B2846" t="str">
            <v>NEUROPATIA HEREDITARIA E IDIOPATICA</v>
          </cell>
          <cell r="C2846" t="str">
            <v>061</v>
          </cell>
        </row>
        <row r="2847">
          <cell r="A2847" t="str">
            <v>G600</v>
          </cell>
          <cell r="B2847" t="str">
            <v>NEUROPATIA HEREDITARIA MOTORA Y SENSORIAL</v>
          </cell>
          <cell r="C2847" t="str">
            <v>061</v>
          </cell>
        </row>
        <row r="2848">
          <cell r="A2848" t="str">
            <v>G601</v>
          </cell>
          <cell r="B2848" t="str">
            <v>ENFERMEDAD DE REFSUM</v>
          </cell>
          <cell r="C2848" t="str">
            <v>061</v>
          </cell>
        </row>
        <row r="2849">
          <cell r="A2849" t="str">
            <v>G602</v>
          </cell>
          <cell r="B2849" t="str">
            <v>NEUROPATIA ASOCIADA CON ATAXIA HEREDITARIA</v>
          </cell>
          <cell r="C2849" t="str">
            <v>061</v>
          </cell>
        </row>
        <row r="2850">
          <cell r="A2850" t="str">
            <v>G603</v>
          </cell>
          <cell r="B2850" t="str">
            <v>NEUROPATIA PROGRESIVA IDIOPATICA</v>
          </cell>
          <cell r="C2850" t="str">
            <v>061</v>
          </cell>
        </row>
        <row r="2851">
          <cell r="A2851" t="str">
            <v>G608</v>
          </cell>
          <cell r="B2851" t="str">
            <v>OTRAS NEUROPATIAS HEREDITARIAS E IDIOPATICAS</v>
          </cell>
          <cell r="C2851" t="str">
            <v>061</v>
          </cell>
        </row>
        <row r="2852">
          <cell r="A2852" t="str">
            <v>G609</v>
          </cell>
          <cell r="B2852" t="str">
            <v>NEUROPATIA HEREDITARIA E IDIOPATICA, SIN OTRA ESPECIFICACION</v>
          </cell>
          <cell r="C2852" t="str">
            <v>061</v>
          </cell>
        </row>
        <row r="2853">
          <cell r="A2853" t="str">
            <v>G61</v>
          </cell>
          <cell r="B2853" t="str">
            <v>POLINEUROPATIA INFLAMATORIA</v>
          </cell>
          <cell r="C2853" t="str">
            <v>061</v>
          </cell>
        </row>
        <row r="2854">
          <cell r="A2854" t="str">
            <v>G610</v>
          </cell>
          <cell r="B2854" t="str">
            <v>SINDROME DE GUILLAIN-BARRE</v>
          </cell>
          <cell r="C2854" t="str">
            <v>061</v>
          </cell>
        </row>
        <row r="2855">
          <cell r="A2855" t="str">
            <v>G611</v>
          </cell>
          <cell r="B2855" t="str">
            <v>NEUROPATIA AL SUERO</v>
          </cell>
          <cell r="C2855" t="str">
            <v>061</v>
          </cell>
        </row>
        <row r="2856">
          <cell r="A2856" t="str">
            <v>G618</v>
          </cell>
          <cell r="B2856" t="str">
            <v>OTRAS POLINEUROPATIAS INFLAMATORIAS</v>
          </cell>
          <cell r="C2856" t="str">
            <v>061</v>
          </cell>
        </row>
        <row r="2857">
          <cell r="A2857" t="str">
            <v>G619</v>
          </cell>
          <cell r="B2857" t="str">
            <v>POLINEUROPATIA INFLAMATORIA, NO ESPECIFICADA</v>
          </cell>
          <cell r="C2857" t="str">
            <v>061</v>
          </cell>
        </row>
        <row r="2858">
          <cell r="A2858" t="str">
            <v>G62</v>
          </cell>
          <cell r="B2858" t="str">
            <v>OTRAS POLINEUROPATIAS</v>
          </cell>
          <cell r="C2858" t="str">
            <v>061</v>
          </cell>
        </row>
        <row r="2859">
          <cell r="A2859" t="str">
            <v>G620</v>
          </cell>
          <cell r="B2859" t="str">
            <v>POLINEUROPATIA INDUCIDA POR DROGAS</v>
          </cell>
          <cell r="C2859" t="str">
            <v>061</v>
          </cell>
        </row>
        <row r="2860">
          <cell r="A2860" t="str">
            <v>G621</v>
          </cell>
          <cell r="B2860" t="str">
            <v>POLINEUROPATIA ALCOHOLICA</v>
          </cell>
          <cell r="C2860" t="str">
            <v>061</v>
          </cell>
        </row>
        <row r="2861">
          <cell r="A2861" t="str">
            <v>G622</v>
          </cell>
          <cell r="B2861" t="str">
            <v>POLINEUROPATIA DEBIDA A OTRO AGENTE TOXICO</v>
          </cell>
          <cell r="C2861" t="str">
            <v>061</v>
          </cell>
        </row>
        <row r="2862">
          <cell r="A2862" t="str">
            <v>G628</v>
          </cell>
          <cell r="B2862" t="str">
            <v>OTRAS POLINEUROPATIAS ESPECIFICADAS</v>
          </cell>
          <cell r="C2862" t="str">
            <v>061</v>
          </cell>
        </row>
        <row r="2863">
          <cell r="A2863" t="str">
            <v>G629</v>
          </cell>
          <cell r="B2863" t="str">
            <v>POLINEUROPATIA, NO ESPECIFICADA</v>
          </cell>
          <cell r="C2863" t="str">
            <v>061</v>
          </cell>
        </row>
        <row r="2864">
          <cell r="A2864" t="str">
            <v>G64</v>
          </cell>
          <cell r="B2864" t="str">
            <v>OTROS TRASTORNOS DEL SISTEMA NERVIOSO PERIFERICO</v>
          </cell>
          <cell r="C2864" t="str">
            <v>061</v>
          </cell>
        </row>
        <row r="2865">
          <cell r="A2865" t="str">
            <v>G653</v>
          </cell>
          <cell r="B2865" t="str">
            <v>OTITIS MEDIA CRONICA MUCIODE</v>
          </cell>
          <cell r="C2865" t="str">
            <v>00</v>
          </cell>
        </row>
        <row r="2866">
          <cell r="A2866" t="str">
            <v>G70</v>
          </cell>
          <cell r="B2866" t="str">
            <v>MIASTENIA GRAVIS Y OTROS TRASTORNOS NEUROMUSCULARES</v>
          </cell>
          <cell r="C2866" t="str">
            <v>061</v>
          </cell>
        </row>
        <row r="2867">
          <cell r="A2867" t="str">
            <v>G700</v>
          </cell>
          <cell r="B2867" t="str">
            <v>MIASTENIA GRAVIS</v>
          </cell>
          <cell r="C2867" t="str">
            <v>061</v>
          </cell>
        </row>
        <row r="2868">
          <cell r="A2868" t="str">
            <v>G701</v>
          </cell>
          <cell r="B2868" t="str">
            <v>TRASTORNOS TOXICOS NEUROMUSCULARES</v>
          </cell>
          <cell r="C2868" t="str">
            <v>061</v>
          </cell>
        </row>
        <row r="2869">
          <cell r="A2869" t="str">
            <v>G702</v>
          </cell>
          <cell r="B2869" t="str">
            <v>MIASTENIA CONGENITA O DEL DESARROLLO</v>
          </cell>
          <cell r="C2869" t="str">
            <v>061</v>
          </cell>
        </row>
        <row r="2870">
          <cell r="A2870" t="str">
            <v>G708</v>
          </cell>
          <cell r="B2870" t="str">
            <v>OTROS TRASTORNOS NEUROMUSCULARES ESPECIFICADOS</v>
          </cell>
          <cell r="C2870" t="str">
            <v>061</v>
          </cell>
        </row>
        <row r="2871">
          <cell r="A2871" t="str">
            <v>G709</v>
          </cell>
          <cell r="B2871" t="str">
            <v>TRASTORNOS NEUROMUSCULAR, NO ESPECIFICADO</v>
          </cell>
          <cell r="C2871" t="str">
            <v>061</v>
          </cell>
        </row>
        <row r="2872">
          <cell r="A2872" t="str">
            <v>G71</v>
          </cell>
          <cell r="B2872" t="str">
            <v>TRASTORNOS MUSCULARES PRIMARIOS</v>
          </cell>
          <cell r="C2872" t="str">
            <v>061</v>
          </cell>
        </row>
        <row r="2873">
          <cell r="A2873" t="str">
            <v>G710</v>
          </cell>
          <cell r="B2873" t="str">
            <v>DITROFIA MUSCULAR</v>
          </cell>
          <cell r="C2873" t="str">
            <v>061</v>
          </cell>
        </row>
        <row r="2874">
          <cell r="A2874" t="str">
            <v>G711</v>
          </cell>
          <cell r="B2874" t="str">
            <v>TRASTORNOS MIOTONICOS</v>
          </cell>
          <cell r="C2874" t="str">
            <v>061</v>
          </cell>
        </row>
        <row r="2875">
          <cell r="A2875" t="str">
            <v>G712</v>
          </cell>
          <cell r="B2875" t="str">
            <v>MIOPATIAS CONGENITAS</v>
          </cell>
          <cell r="C2875" t="str">
            <v>061</v>
          </cell>
        </row>
        <row r="2876">
          <cell r="A2876" t="str">
            <v>G713</v>
          </cell>
          <cell r="B2876" t="str">
            <v>MIOPATIA MITOCONDRICA, NO CLASIFICADA EN OTRA PARTE</v>
          </cell>
          <cell r="C2876" t="str">
            <v>061</v>
          </cell>
        </row>
        <row r="2877">
          <cell r="A2877" t="str">
            <v>G718</v>
          </cell>
          <cell r="B2877" t="str">
            <v>OTROS TRASTRONOS PRIMARIOS DE LOS MUSCULOS</v>
          </cell>
          <cell r="C2877" t="str">
            <v>061</v>
          </cell>
        </row>
        <row r="2878">
          <cell r="A2878" t="str">
            <v>G719</v>
          </cell>
          <cell r="B2878" t="str">
            <v>TRASTORNOS PRIMARIO DEL MUSCULO, TIPO NO ESPECIFICADO</v>
          </cell>
          <cell r="C2878" t="str">
            <v>061</v>
          </cell>
        </row>
        <row r="2879">
          <cell r="A2879" t="str">
            <v>G72</v>
          </cell>
          <cell r="B2879" t="str">
            <v>OTRAS MIOPATIAS</v>
          </cell>
          <cell r="C2879" t="str">
            <v>061</v>
          </cell>
        </row>
        <row r="2880">
          <cell r="A2880" t="str">
            <v>G720</v>
          </cell>
          <cell r="B2880" t="str">
            <v>MIOPATIA INDUCIDA POR DROGAS</v>
          </cell>
          <cell r="C2880" t="str">
            <v>061</v>
          </cell>
        </row>
        <row r="2881">
          <cell r="A2881" t="str">
            <v>G721</v>
          </cell>
          <cell r="B2881" t="str">
            <v>MIOPATIA ALCOHOLICA</v>
          </cell>
          <cell r="C2881" t="str">
            <v>061</v>
          </cell>
        </row>
        <row r="2882">
          <cell r="A2882" t="str">
            <v>G722</v>
          </cell>
          <cell r="B2882" t="str">
            <v>MIOPATIA DEBIDA A OTROS AGENTES TOXICOS</v>
          </cell>
          <cell r="C2882" t="str">
            <v>061</v>
          </cell>
        </row>
        <row r="2883">
          <cell r="A2883" t="str">
            <v>G723</v>
          </cell>
          <cell r="B2883" t="str">
            <v>PARALISIS PERIODICA</v>
          </cell>
          <cell r="C2883" t="str">
            <v>061</v>
          </cell>
        </row>
        <row r="2884">
          <cell r="A2884" t="str">
            <v>G724</v>
          </cell>
          <cell r="B2884" t="str">
            <v>MIOPATIA INFLAMATORIA, NO CLASIFICADA EN OTRA PARTE</v>
          </cell>
          <cell r="C2884" t="str">
            <v>061</v>
          </cell>
        </row>
        <row r="2885">
          <cell r="A2885" t="str">
            <v>G728</v>
          </cell>
          <cell r="B2885" t="str">
            <v>OTRAS MIOPATIAS ESPECIFICADAS</v>
          </cell>
          <cell r="C2885" t="str">
            <v>061</v>
          </cell>
        </row>
        <row r="2886">
          <cell r="A2886" t="str">
            <v>G729</v>
          </cell>
          <cell r="B2886" t="str">
            <v>MIOPATIA, NO ESPECIFICADA</v>
          </cell>
          <cell r="C2886" t="str">
            <v>061</v>
          </cell>
        </row>
        <row r="2887">
          <cell r="A2887" t="str">
            <v>G80</v>
          </cell>
          <cell r="B2887" t="str">
            <v>PARALISIS CEREBRAL INFANTIL</v>
          </cell>
          <cell r="C2887" t="str">
            <v>061</v>
          </cell>
        </row>
        <row r="2888">
          <cell r="A2888" t="str">
            <v>G800</v>
          </cell>
          <cell r="B2888" t="str">
            <v>PARALISIS CEREBRAL ESPASTICA</v>
          </cell>
          <cell r="C2888" t="str">
            <v>061</v>
          </cell>
        </row>
        <row r="2889">
          <cell r="A2889" t="str">
            <v>G801</v>
          </cell>
          <cell r="B2889" t="str">
            <v>DIPLEJIA ESPASTICA</v>
          </cell>
          <cell r="C2889" t="str">
            <v>061</v>
          </cell>
        </row>
        <row r="2890">
          <cell r="A2890" t="str">
            <v>G802</v>
          </cell>
          <cell r="B2890" t="str">
            <v>HEMIPLEJIA INFANTIL</v>
          </cell>
          <cell r="C2890" t="str">
            <v>061</v>
          </cell>
        </row>
        <row r="2891">
          <cell r="A2891" t="str">
            <v>G803</v>
          </cell>
          <cell r="B2891" t="str">
            <v>PARALISIS CEREBRAL DISCINETICA</v>
          </cell>
          <cell r="C2891" t="str">
            <v>061</v>
          </cell>
        </row>
        <row r="2892">
          <cell r="A2892" t="str">
            <v>G804</v>
          </cell>
          <cell r="B2892" t="str">
            <v>PARALISIS CEREBRAL ATAXICA</v>
          </cell>
          <cell r="C2892" t="str">
            <v>061</v>
          </cell>
        </row>
        <row r="2893">
          <cell r="A2893" t="str">
            <v>G808</v>
          </cell>
          <cell r="B2893" t="str">
            <v>OTROS TIPOS DE PARALISIS CEREBRAL INFANTIL</v>
          </cell>
          <cell r="C2893" t="str">
            <v>061</v>
          </cell>
        </row>
        <row r="2894">
          <cell r="A2894" t="str">
            <v>G809</v>
          </cell>
          <cell r="B2894" t="str">
            <v>PARALISIS CEREBRAL INFANTIL, SIN OTRA ESPECIFICACION</v>
          </cell>
          <cell r="C2894" t="str">
            <v>061</v>
          </cell>
        </row>
        <row r="2895">
          <cell r="A2895" t="str">
            <v>G81</v>
          </cell>
          <cell r="B2895" t="str">
            <v>HEMIPLEJIA</v>
          </cell>
          <cell r="C2895" t="str">
            <v>061</v>
          </cell>
        </row>
        <row r="2896">
          <cell r="A2896" t="str">
            <v>G810</v>
          </cell>
          <cell r="B2896" t="str">
            <v>HEMIPLEJIA FLACIDA</v>
          </cell>
          <cell r="C2896" t="str">
            <v>061</v>
          </cell>
        </row>
        <row r="2897">
          <cell r="A2897" t="str">
            <v>G811</v>
          </cell>
          <cell r="B2897" t="str">
            <v>HEMIPLEJIA ESPASTICA</v>
          </cell>
          <cell r="C2897" t="str">
            <v>061</v>
          </cell>
        </row>
        <row r="2898">
          <cell r="A2898" t="str">
            <v>G819</v>
          </cell>
          <cell r="B2898" t="str">
            <v>HEMIPLEJIA, NO ESPECIFICADA</v>
          </cell>
          <cell r="C2898" t="str">
            <v>061</v>
          </cell>
        </row>
        <row r="2899">
          <cell r="A2899" t="str">
            <v>G82</v>
          </cell>
          <cell r="B2899" t="str">
            <v>PARAPLEJIA Y CUADRIPLEJIA</v>
          </cell>
          <cell r="C2899" t="str">
            <v>061</v>
          </cell>
        </row>
        <row r="2900">
          <cell r="A2900" t="str">
            <v>G820</v>
          </cell>
          <cell r="B2900" t="str">
            <v>PARAPLEJIA FLACIDA</v>
          </cell>
          <cell r="C2900" t="str">
            <v>061</v>
          </cell>
        </row>
        <row r="2901">
          <cell r="A2901" t="str">
            <v>G821</v>
          </cell>
          <cell r="B2901" t="str">
            <v>PARAPLEJIA ESPASTICA</v>
          </cell>
          <cell r="C2901" t="str">
            <v>061</v>
          </cell>
        </row>
        <row r="2902">
          <cell r="A2902" t="str">
            <v>G822</v>
          </cell>
          <cell r="B2902" t="str">
            <v>PARAPLEJIA, NO ESPECIFICADA</v>
          </cell>
          <cell r="C2902" t="str">
            <v>061</v>
          </cell>
        </row>
        <row r="2903">
          <cell r="A2903" t="str">
            <v>G823</v>
          </cell>
          <cell r="B2903" t="str">
            <v>CUADRIPLEJIA FLACIDA</v>
          </cell>
          <cell r="C2903" t="str">
            <v>061</v>
          </cell>
        </row>
        <row r="2904">
          <cell r="A2904" t="str">
            <v>G824</v>
          </cell>
          <cell r="B2904" t="str">
            <v>CUADRIPLEJIA ESPASTICA</v>
          </cell>
          <cell r="C2904" t="str">
            <v>061</v>
          </cell>
        </row>
        <row r="2905">
          <cell r="A2905" t="str">
            <v>G825</v>
          </cell>
          <cell r="B2905" t="str">
            <v>CUADRIPLEJIA, NO ESPECIFICADA</v>
          </cell>
          <cell r="C2905" t="str">
            <v>061</v>
          </cell>
        </row>
        <row r="2906">
          <cell r="A2906" t="str">
            <v>G83</v>
          </cell>
          <cell r="B2906" t="str">
            <v>OTROS SIDROMES PARALITICOS</v>
          </cell>
          <cell r="C2906" t="str">
            <v>061</v>
          </cell>
        </row>
        <row r="2907">
          <cell r="A2907" t="str">
            <v>G830</v>
          </cell>
          <cell r="B2907" t="str">
            <v>DIPLEJIA DE LOS MIEMBROS SUPERIORES</v>
          </cell>
          <cell r="C2907" t="str">
            <v>061</v>
          </cell>
        </row>
        <row r="2908">
          <cell r="A2908" t="str">
            <v>G831</v>
          </cell>
          <cell r="B2908" t="str">
            <v>MONOPLEJIA DE MIEMBRO INFERIOR</v>
          </cell>
          <cell r="C2908" t="str">
            <v>061</v>
          </cell>
        </row>
        <row r="2909">
          <cell r="A2909" t="str">
            <v>G832</v>
          </cell>
          <cell r="B2909" t="str">
            <v>MONOPLEJIA DE MIEMBRO SUPERIOR</v>
          </cell>
          <cell r="C2909" t="str">
            <v>061</v>
          </cell>
        </row>
        <row r="2910">
          <cell r="A2910" t="str">
            <v>G833</v>
          </cell>
          <cell r="B2910" t="str">
            <v>MONOPLEJIA, NO ESPECIFICADA</v>
          </cell>
          <cell r="C2910" t="str">
            <v>061</v>
          </cell>
        </row>
        <row r="2911">
          <cell r="A2911" t="str">
            <v>G834</v>
          </cell>
          <cell r="B2911" t="str">
            <v>SINDROME DE LA COLA DE CABALLO</v>
          </cell>
          <cell r="C2911" t="str">
            <v>061</v>
          </cell>
        </row>
        <row r="2912">
          <cell r="A2912" t="str">
            <v>G838</v>
          </cell>
          <cell r="B2912" t="str">
            <v>OTROS SINDROMES PARALITICOS ESPECIFICADOS</v>
          </cell>
          <cell r="C2912" t="str">
            <v>061</v>
          </cell>
        </row>
        <row r="2913">
          <cell r="A2913" t="str">
            <v>G839</v>
          </cell>
          <cell r="B2913" t="str">
            <v>SIDROME PARALITICO, NO ESPECIFICADO</v>
          </cell>
          <cell r="C2913" t="str">
            <v>061</v>
          </cell>
        </row>
        <row r="2914">
          <cell r="A2914" t="str">
            <v>G90</v>
          </cell>
          <cell r="B2914" t="str">
            <v>TRASTORNOS DEL SISTEMA NERVIOSO AUTONOMO</v>
          </cell>
          <cell r="C2914" t="str">
            <v>061</v>
          </cell>
        </row>
        <row r="2915">
          <cell r="A2915" t="str">
            <v>G900</v>
          </cell>
          <cell r="B2915" t="str">
            <v>NEUROPATIA AUTONOMA PERIFERICA IDIOPATICA</v>
          </cell>
          <cell r="C2915" t="str">
            <v>061</v>
          </cell>
        </row>
        <row r="2916">
          <cell r="A2916" t="str">
            <v>G901</v>
          </cell>
          <cell r="B2916" t="str">
            <v>DISAUTONOMIA FAMILIAR (SINDROME DE RILEY-DAY)</v>
          </cell>
          <cell r="C2916" t="str">
            <v>061</v>
          </cell>
        </row>
        <row r="2917">
          <cell r="A2917" t="str">
            <v>G902</v>
          </cell>
          <cell r="B2917" t="str">
            <v>SINDROME DE HORNER</v>
          </cell>
          <cell r="C2917" t="str">
            <v>061</v>
          </cell>
        </row>
        <row r="2918">
          <cell r="A2918" t="str">
            <v>G903</v>
          </cell>
          <cell r="B2918" t="str">
            <v>DEGENERACION DE SISTEMAS MULTIPLES</v>
          </cell>
          <cell r="C2918" t="str">
            <v>061</v>
          </cell>
        </row>
        <row r="2919">
          <cell r="A2919" t="str">
            <v>G908</v>
          </cell>
          <cell r="B2919" t="str">
            <v>OTROS TRASTORNOS DEL SISTEMA NERVIOSO AUTONOMO</v>
          </cell>
          <cell r="C2919" t="str">
            <v>061</v>
          </cell>
        </row>
        <row r="2920">
          <cell r="A2920" t="str">
            <v>G909</v>
          </cell>
          <cell r="B2920" t="str">
            <v>TRASTORNOS DEL SISTEMA NERVIOSO AUTONOMO, NO ESPECIFICADO</v>
          </cell>
          <cell r="C2920" t="str">
            <v>061</v>
          </cell>
        </row>
        <row r="2921">
          <cell r="A2921" t="str">
            <v>G91</v>
          </cell>
          <cell r="B2921" t="str">
            <v>HIDROCEFALO</v>
          </cell>
          <cell r="C2921" t="str">
            <v>061</v>
          </cell>
        </row>
        <row r="2922">
          <cell r="A2922" t="str">
            <v>G910</v>
          </cell>
          <cell r="B2922" t="str">
            <v>HIDROCEFALO COMUNICANTE</v>
          </cell>
          <cell r="C2922" t="str">
            <v>061</v>
          </cell>
        </row>
        <row r="2923">
          <cell r="A2923" t="str">
            <v>G911</v>
          </cell>
          <cell r="B2923" t="str">
            <v>HIDROCEFALO OBSTRUCTIVO</v>
          </cell>
          <cell r="C2923" t="str">
            <v>061</v>
          </cell>
        </row>
        <row r="2924">
          <cell r="A2924" t="str">
            <v>G912</v>
          </cell>
          <cell r="B2924" t="str">
            <v>HIDROCEFALO DE PRESION NORMAL</v>
          </cell>
          <cell r="C2924" t="str">
            <v>061</v>
          </cell>
        </row>
        <row r="2925">
          <cell r="A2925" t="str">
            <v>G913</v>
          </cell>
          <cell r="B2925" t="str">
            <v>HIDROCEFALO POSTRAUMATICO, SIN OTRA ESPECIFICACION</v>
          </cell>
          <cell r="C2925" t="str">
            <v>061</v>
          </cell>
        </row>
        <row r="2926">
          <cell r="A2926" t="str">
            <v>G918</v>
          </cell>
          <cell r="B2926" t="str">
            <v>OTROS TIPOS DE HIDROCEFALO</v>
          </cell>
          <cell r="C2926" t="str">
            <v>061</v>
          </cell>
        </row>
        <row r="2927">
          <cell r="A2927" t="str">
            <v>G919</v>
          </cell>
          <cell r="B2927" t="str">
            <v>HIDROCEFALO, NO ESPECIFICADO</v>
          </cell>
          <cell r="C2927" t="str">
            <v>061</v>
          </cell>
        </row>
        <row r="2928">
          <cell r="A2928" t="str">
            <v>G92</v>
          </cell>
          <cell r="B2928" t="str">
            <v>ENCEFALOPATIA TOXICA</v>
          </cell>
          <cell r="C2928" t="str">
            <v>061</v>
          </cell>
        </row>
        <row r="2929">
          <cell r="A2929" t="str">
            <v>G93</v>
          </cell>
          <cell r="B2929" t="str">
            <v>OTROS TRASTORNOS DEL ENCEFALO</v>
          </cell>
          <cell r="C2929" t="str">
            <v>061</v>
          </cell>
        </row>
        <row r="2930">
          <cell r="A2930" t="str">
            <v>G930</v>
          </cell>
          <cell r="B2930" t="str">
            <v>QUISTE CEREBRAL</v>
          </cell>
          <cell r="C2930" t="str">
            <v>061</v>
          </cell>
        </row>
        <row r="2931">
          <cell r="A2931" t="str">
            <v>G931</v>
          </cell>
          <cell r="B2931" t="str">
            <v>LESION CEREBRAL ANOXICA, NO CLASIFICADA EN OTRA PARTE</v>
          </cell>
          <cell r="C2931" t="str">
            <v>061</v>
          </cell>
        </row>
        <row r="2932">
          <cell r="A2932" t="str">
            <v>G932</v>
          </cell>
          <cell r="B2932" t="str">
            <v>HIPERTENCION INTRACRANEAL BENIGNA</v>
          </cell>
          <cell r="C2932" t="str">
            <v>061</v>
          </cell>
        </row>
        <row r="2933">
          <cell r="A2933" t="str">
            <v>G933</v>
          </cell>
          <cell r="B2933" t="str">
            <v>SINDROME DE FATIGA POSTVIRAL</v>
          </cell>
          <cell r="C2933" t="str">
            <v>061</v>
          </cell>
        </row>
        <row r="2934">
          <cell r="A2934" t="str">
            <v>G934</v>
          </cell>
          <cell r="B2934" t="str">
            <v>ENCEFALOPATIA NO ESPECIFICADA</v>
          </cell>
          <cell r="C2934" t="str">
            <v>061</v>
          </cell>
        </row>
        <row r="2935">
          <cell r="A2935" t="str">
            <v>G935</v>
          </cell>
          <cell r="B2935" t="str">
            <v>COMPRESION DEL ENCEFALO</v>
          </cell>
          <cell r="C2935" t="str">
            <v>061</v>
          </cell>
        </row>
        <row r="2936">
          <cell r="A2936" t="str">
            <v>G936</v>
          </cell>
          <cell r="B2936" t="str">
            <v>EDEMA CEREBRAL</v>
          </cell>
          <cell r="C2936" t="str">
            <v>061</v>
          </cell>
        </row>
        <row r="2937">
          <cell r="A2937" t="str">
            <v>G937</v>
          </cell>
          <cell r="B2937" t="str">
            <v>SINDROME DE REYE</v>
          </cell>
          <cell r="C2937" t="str">
            <v>061</v>
          </cell>
        </row>
        <row r="2938">
          <cell r="A2938" t="str">
            <v>G938</v>
          </cell>
          <cell r="B2938" t="str">
            <v>OTROS TRASTORNOS ESPECIFICADOS DEL ENCEFALO</v>
          </cell>
          <cell r="C2938" t="str">
            <v>061</v>
          </cell>
        </row>
        <row r="2939">
          <cell r="A2939" t="str">
            <v>G939</v>
          </cell>
          <cell r="B2939" t="str">
            <v>TRASTORNO DEL ENCEFALO, NO ESPECIFICADO</v>
          </cell>
          <cell r="C2939" t="str">
            <v>061</v>
          </cell>
        </row>
        <row r="2940">
          <cell r="A2940" t="str">
            <v>G95</v>
          </cell>
          <cell r="B2940" t="str">
            <v>OTRAS ENFERMEDADES DE LA MEDULA ESPENINAL</v>
          </cell>
          <cell r="C2940" t="str">
            <v>061</v>
          </cell>
        </row>
        <row r="2941">
          <cell r="A2941" t="str">
            <v>G950</v>
          </cell>
          <cell r="B2941" t="str">
            <v>SIRINGOMIELIA Y SIRINGOBULBIA</v>
          </cell>
          <cell r="C2941" t="str">
            <v>061</v>
          </cell>
        </row>
        <row r="2942">
          <cell r="A2942" t="str">
            <v>G951</v>
          </cell>
          <cell r="B2942" t="str">
            <v>MIELOPATIAS VASCULARES</v>
          </cell>
          <cell r="C2942" t="str">
            <v>061</v>
          </cell>
        </row>
        <row r="2943">
          <cell r="A2943" t="str">
            <v>G952</v>
          </cell>
          <cell r="B2943" t="str">
            <v>COMPRESION MEDULAR, NO ESPECIFICADA</v>
          </cell>
          <cell r="C2943" t="str">
            <v>061</v>
          </cell>
        </row>
        <row r="2944">
          <cell r="A2944" t="str">
            <v>G958</v>
          </cell>
          <cell r="B2944" t="str">
            <v>OTRAS ENFERMEDADES ESPECIFIACDAS DE LAS MEDULA ESPENINAL</v>
          </cell>
          <cell r="C2944" t="str">
            <v>061</v>
          </cell>
        </row>
        <row r="2945">
          <cell r="A2945" t="str">
            <v>G959</v>
          </cell>
          <cell r="B2945" t="str">
            <v>ENFERMEDAD DE LA MEDULA ESPENINAL, NO ESPECIFICADA</v>
          </cell>
          <cell r="C2945" t="str">
            <v>061</v>
          </cell>
        </row>
        <row r="2946">
          <cell r="A2946" t="str">
            <v>G96</v>
          </cell>
          <cell r="B2946" t="str">
            <v>OTROS TRASTORNOS DEL SISTEMA NERVIOSO CENTRAL</v>
          </cell>
          <cell r="C2946" t="str">
            <v>061</v>
          </cell>
        </row>
        <row r="2947">
          <cell r="A2947" t="str">
            <v>G960</v>
          </cell>
          <cell r="B2947" t="str">
            <v>PERDIDA DE LIQUIDO CEFALORRAQUIDEO</v>
          </cell>
          <cell r="C2947" t="str">
            <v>061</v>
          </cell>
        </row>
        <row r="2948">
          <cell r="A2948" t="str">
            <v>G961</v>
          </cell>
          <cell r="B2948" t="str">
            <v>TRASTORNOS DE LAS MENINGES, NO ESPECIFICADOS EN OTRA PARTE</v>
          </cell>
          <cell r="C2948" t="str">
            <v>061</v>
          </cell>
        </row>
        <row r="2949">
          <cell r="A2949" t="str">
            <v>G968</v>
          </cell>
          <cell r="B2949" t="str">
            <v>OTROS TRASTORNOS ESPECIFICADOS DEL SISTEMA NERVIOSO CENTRAL</v>
          </cell>
          <cell r="C2949" t="str">
            <v>061</v>
          </cell>
        </row>
        <row r="2950">
          <cell r="A2950" t="str">
            <v>G969</v>
          </cell>
          <cell r="B2950" t="str">
            <v>TRASTORNOS DEL SISTEMA NERVIOSO CENTRAL, NO ESPECIFICADO</v>
          </cell>
          <cell r="C2950" t="str">
            <v>061</v>
          </cell>
        </row>
        <row r="2951">
          <cell r="A2951" t="str">
            <v>G97</v>
          </cell>
          <cell r="B2951" t="str">
            <v>TRASTONOS DEL SISTEMA NERV. CONSECUTIVOS A PROCEDIMIENTOS, NO CLAS.</v>
          </cell>
          <cell r="C2951" t="str">
            <v>061</v>
          </cell>
        </row>
        <row r="2952">
          <cell r="A2952" t="str">
            <v>G970</v>
          </cell>
          <cell r="B2952" t="str">
            <v>PERDIDA DE LIQUIDO CEFALORRAQUIDEO POR PUNCION ESPINAL</v>
          </cell>
          <cell r="C2952" t="str">
            <v>061</v>
          </cell>
        </row>
        <row r="2953">
          <cell r="A2953" t="str">
            <v>G971</v>
          </cell>
          <cell r="B2953" t="str">
            <v>OTRA REACCION A LA PUNCION ESPINAL Y LUMBAR</v>
          </cell>
          <cell r="C2953" t="str">
            <v>061</v>
          </cell>
        </row>
        <row r="2954">
          <cell r="A2954" t="str">
            <v>G972</v>
          </cell>
          <cell r="B2954" t="str">
            <v>HIPOTENSION INTRACRANEAL POSTERIOR A ANASTOMOSIS</v>
          </cell>
          <cell r="C2954" t="str">
            <v>061</v>
          </cell>
        </row>
        <row r="2955">
          <cell r="A2955" t="str">
            <v>G978</v>
          </cell>
          <cell r="B2955" t="str">
            <v>OTROS TRASTORNOS DEL SISTEMA NERVIOSO CONSECUTIVOS A PROCEDIMIENTO</v>
          </cell>
          <cell r="C2955" t="str">
            <v>061</v>
          </cell>
        </row>
        <row r="2956">
          <cell r="A2956" t="str">
            <v>G979</v>
          </cell>
          <cell r="B2956" t="str">
            <v>TRASTORNOS NO ESPECIFICADOS DEL SISTEMA NERVIOSO, CONSECUTIVO A PRO.</v>
          </cell>
          <cell r="C2956" t="str">
            <v>061</v>
          </cell>
        </row>
        <row r="2957">
          <cell r="A2957" t="str">
            <v>G98</v>
          </cell>
          <cell r="B2957" t="str">
            <v>OTROS TRASTORNOS DEL SISTEMA NERVIOSO, NO CLASIFICADOS EN OTRA PARTE</v>
          </cell>
          <cell r="C2957" t="str">
            <v>061</v>
          </cell>
        </row>
        <row r="2958">
          <cell r="A2958" t="str">
            <v>H00</v>
          </cell>
          <cell r="B2958" t="str">
            <v>ORZUELO Y CALACIO</v>
          </cell>
          <cell r="C2958" t="str">
            <v>062</v>
          </cell>
        </row>
        <row r="2959">
          <cell r="A2959" t="str">
            <v>H000</v>
          </cell>
          <cell r="B2959" t="str">
            <v>ORZUELO Y OTRAS INFLAMACIONES PROFUNDAS DEL PAPARPADO</v>
          </cell>
          <cell r="C2959" t="str">
            <v>062</v>
          </cell>
        </row>
        <row r="2960">
          <cell r="A2960" t="str">
            <v>H001</v>
          </cell>
          <cell r="B2960" t="str">
            <v>CALACIO (CHALAZION)</v>
          </cell>
          <cell r="C2960" t="str">
            <v>062</v>
          </cell>
        </row>
        <row r="2961">
          <cell r="A2961" t="str">
            <v>H01</v>
          </cell>
          <cell r="B2961" t="str">
            <v>OTRAS INFLAMACIONES DEL PARPADO</v>
          </cell>
          <cell r="C2961" t="str">
            <v>062</v>
          </cell>
        </row>
        <row r="2962">
          <cell r="A2962" t="str">
            <v>H010</v>
          </cell>
          <cell r="B2962" t="str">
            <v>BLEFARITIS</v>
          </cell>
          <cell r="C2962" t="str">
            <v>062</v>
          </cell>
        </row>
        <row r="2963">
          <cell r="A2963" t="str">
            <v>H011</v>
          </cell>
          <cell r="B2963" t="str">
            <v>DERMATOSIS NO INFECCIOSA DEL PARPADO</v>
          </cell>
          <cell r="C2963" t="str">
            <v>062</v>
          </cell>
        </row>
        <row r="2964">
          <cell r="A2964" t="str">
            <v>H018</v>
          </cell>
          <cell r="B2964" t="str">
            <v>OTRAS INFLAMACIONES ESPECIFICADAS DEL PARPADO</v>
          </cell>
          <cell r="C2964" t="str">
            <v>062</v>
          </cell>
        </row>
        <row r="2965">
          <cell r="A2965" t="str">
            <v>H019</v>
          </cell>
          <cell r="B2965" t="str">
            <v>INFLAMACION DEL PARPADO, NO ESPECIFICADO</v>
          </cell>
          <cell r="C2965" t="str">
            <v>062</v>
          </cell>
        </row>
        <row r="2966">
          <cell r="A2966" t="str">
            <v>H02</v>
          </cell>
          <cell r="B2966" t="str">
            <v>OTROS TRASTORNOS DE LOS PARPADOS</v>
          </cell>
          <cell r="C2966" t="str">
            <v>062</v>
          </cell>
        </row>
        <row r="2967">
          <cell r="A2967" t="str">
            <v>H020</v>
          </cell>
          <cell r="B2967" t="str">
            <v>ENTROPION Y TRIQUIASIS PALPEBRAL</v>
          </cell>
          <cell r="C2967" t="str">
            <v>062</v>
          </cell>
        </row>
        <row r="2968">
          <cell r="A2968" t="str">
            <v>H021</v>
          </cell>
          <cell r="B2968" t="str">
            <v>ECTROPION DEL PARPADO</v>
          </cell>
          <cell r="C2968" t="str">
            <v>062</v>
          </cell>
        </row>
        <row r="2969">
          <cell r="A2969" t="str">
            <v>H022</v>
          </cell>
          <cell r="B2969" t="str">
            <v>LAGOFTALMOS</v>
          </cell>
          <cell r="C2969" t="str">
            <v>062</v>
          </cell>
        </row>
        <row r="2970">
          <cell r="A2970" t="str">
            <v>H023</v>
          </cell>
          <cell r="B2970" t="str">
            <v>BLEFAROCALASIA</v>
          </cell>
          <cell r="C2970" t="str">
            <v>062</v>
          </cell>
        </row>
        <row r="2971">
          <cell r="A2971" t="str">
            <v>H024</v>
          </cell>
          <cell r="B2971" t="str">
            <v>BLEFAROPTOSIS</v>
          </cell>
          <cell r="C2971" t="str">
            <v>062</v>
          </cell>
        </row>
        <row r="2972">
          <cell r="A2972" t="str">
            <v>H025</v>
          </cell>
          <cell r="B2972" t="str">
            <v>OTROS TRASTORNOS FUNCIONALES DEL PARPADO</v>
          </cell>
          <cell r="C2972" t="str">
            <v>062</v>
          </cell>
        </row>
        <row r="2973">
          <cell r="A2973" t="str">
            <v>H026</v>
          </cell>
          <cell r="B2973" t="str">
            <v>XANTELASMA DEL PARPADO</v>
          </cell>
          <cell r="C2973" t="str">
            <v>062</v>
          </cell>
        </row>
        <row r="2974">
          <cell r="A2974" t="str">
            <v>H027</v>
          </cell>
          <cell r="B2974" t="str">
            <v>OTROS TRASTORNOS DEGENERATIVOS DEL PARPADO Y DEL AREA PERIOCULAR</v>
          </cell>
          <cell r="C2974" t="str">
            <v>062</v>
          </cell>
        </row>
        <row r="2975">
          <cell r="A2975" t="str">
            <v>H028</v>
          </cell>
          <cell r="B2975" t="str">
            <v>OTROS TRASTORNOS ESPECIFICADOS DEL PARPADO</v>
          </cell>
          <cell r="C2975" t="str">
            <v>062</v>
          </cell>
        </row>
        <row r="2976">
          <cell r="A2976" t="str">
            <v>H029</v>
          </cell>
          <cell r="B2976" t="str">
            <v>TRASTORNO DEL PARPADO, NO ESPECIFICADO</v>
          </cell>
          <cell r="C2976" t="str">
            <v>062</v>
          </cell>
        </row>
        <row r="2977">
          <cell r="A2977" t="str">
            <v>H04</v>
          </cell>
          <cell r="B2977" t="str">
            <v>TRASTORNOS DEL APARATO LAGRIMAL</v>
          </cell>
          <cell r="C2977" t="str">
            <v>062</v>
          </cell>
        </row>
        <row r="2978">
          <cell r="A2978" t="str">
            <v>H040</v>
          </cell>
          <cell r="B2978" t="str">
            <v>DACRIOADENITIS</v>
          </cell>
          <cell r="C2978" t="str">
            <v>062</v>
          </cell>
        </row>
        <row r="2979">
          <cell r="A2979" t="str">
            <v>H041</v>
          </cell>
          <cell r="B2979" t="str">
            <v>OTROS TRASTORNOS DE LA GLANDULA LAGRIMAL</v>
          </cell>
          <cell r="C2979" t="str">
            <v>062</v>
          </cell>
        </row>
        <row r="2980">
          <cell r="A2980" t="str">
            <v>H042</v>
          </cell>
          <cell r="B2980" t="str">
            <v>EPIFORA</v>
          </cell>
          <cell r="C2980" t="str">
            <v>062</v>
          </cell>
        </row>
        <row r="2981">
          <cell r="A2981" t="str">
            <v>H043</v>
          </cell>
          <cell r="B2981" t="str">
            <v>INFLAMACION AGUDA Y LA NO ESPECIFICADA DE LAS VIAS LAGRIMALES</v>
          </cell>
          <cell r="C2981" t="str">
            <v>062</v>
          </cell>
        </row>
        <row r="2982">
          <cell r="A2982" t="str">
            <v>H044</v>
          </cell>
          <cell r="B2982" t="str">
            <v>INFLAMACION CRONICA DE LAS VIAS LAGRIMALES</v>
          </cell>
          <cell r="C2982" t="str">
            <v>062</v>
          </cell>
        </row>
        <row r="2983">
          <cell r="A2983" t="str">
            <v>H045</v>
          </cell>
          <cell r="B2983" t="str">
            <v>ESTENOSIS E INSUFICIENCIA DE LAS VIAS LAGRIMALES</v>
          </cell>
          <cell r="C2983" t="str">
            <v>062</v>
          </cell>
        </row>
        <row r="2984">
          <cell r="A2984" t="str">
            <v>H046</v>
          </cell>
          <cell r="B2984" t="str">
            <v>OTROS CAMBIOS DE LAS VIAS LAGRIMALES</v>
          </cell>
          <cell r="C2984" t="str">
            <v>062</v>
          </cell>
        </row>
        <row r="2985">
          <cell r="A2985" t="str">
            <v>H048</v>
          </cell>
          <cell r="B2985" t="str">
            <v>OTROS TRASTORNOS ESPECIFICADOS DEL APARATO LAGRIMAL</v>
          </cell>
          <cell r="C2985" t="str">
            <v>062</v>
          </cell>
        </row>
        <row r="2986">
          <cell r="A2986" t="str">
            <v>H049</v>
          </cell>
          <cell r="B2986" t="str">
            <v>TRASTORNO DEL APARATO LAGRIMAL, NO ESPECIFICADO</v>
          </cell>
          <cell r="C2986" t="str">
            <v>062</v>
          </cell>
        </row>
        <row r="2987">
          <cell r="A2987" t="str">
            <v>H05</v>
          </cell>
          <cell r="B2987" t="str">
            <v>TRASTORNOS DE LA ORBITA</v>
          </cell>
          <cell r="C2987" t="str">
            <v>062</v>
          </cell>
        </row>
        <row r="2988">
          <cell r="A2988" t="str">
            <v>H050</v>
          </cell>
          <cell r="B2988" t="str">
            <v>INFLAMACION AGUDA DE LA ORBITA</v>
          </cell>
          <cell r="C2988" t="str">
            <v>062</v>
          </cell>
        </row>
        <row r="2989">
          <cell r="A2989" t="str">
            <v>H051</v>
          </cell>
          <cell r="B2989" t="str">
            <v>TRASTORNOS INFLAMATORIOS CRONICOS DE LA ORBITA</v>
          </cell>
          <cell r="C2989" t="str">
            <v>062</v>
          </cell>
        </row>
        <row r="2990">
          <cell r="A2990" t="str">
            <v>H052</v>
          </cell>
          <cell r="B2990" t="str">
            <v>AFECCIONES EXOFTALMICAS</v>
          </cell>
          <cell r="C2990" t="str">
            <v>062</v>
          </cell>
        </row>
        <row r="2991">
          <cell r="A2991" t="str">
            <v>H053</v>
          </cell>
          <cell r="B2991" t="str">
            <v>DEFORMIDAD DE LA ORBITA</v>
          </cell>
          <cell r="C2991" t="str">
            <v>062</v>
          </cell>
        </row>
        <row r="2992">
          <cell r="A2992" t="str">
            <v>H054</v>
          </cell>
          <cell r="B2992" t="str">
            <v>ENOFTALMIA</v>
          </cell>
          <cell r="C2992" t="str">
            <v>062</v>
          </cell>
        </row>
        <row r="2993">
          <cell r="A2993" t="str">
            <v>H055</v>
          </cell>
          <cell r="B2993" t="str">
            <v>RETENCION DE CUERPO EXTRAÑO (ANTIGUO) CONSC. A HERIDA PENETR. DE LA OR</v>
          </cell>
          <cell r="C2993" t="str">
            <v>062</v>
          </cell>
        </row>
        <row r="2994">
          <cell r="A2994" t="str">
            <v>H058</v>
          </cell>
          <cell r="B2994" t="str">
            <v>OTROS TRASTORNOS DE LA ORBITA</v>
          </cell>
          <cell r="C2994" t="str">
            <v>062</v>
          </cell>
        </row>
        <row r="2995">
          <cell r="A2995" t="str">
            <v>H059</v>
          </cell>
          <cell r="B2995" t="str">
            <v>TRASTORNO DE LA ORBITA, NO ESPECIFICADO</v>
          </cell>
          <cell r="C2995" t="str">
            <v>062</v>
          </cell>
        </row>
        <row r="2996">
          <cell r="A2996" t="str">
            <v>H10</v>
          </cell>
          <cell r="B2996" t="str">
            <v>CONJUNTIVITIS</v>
          </cell>
          <cell r="C2996" t="str">
            <v>062</v>
          </cell>
        </row>
        <row r="2997">
          <cell r="A2997" t="str">
            <v>H100</v>
          </cell>
          <cell r="B2997" t="str">
            <v>CONJUNTIVITIS MUCOPURULENTA</v>
          </cell>
          <cell r="C2997" t="str">
            <v>062</v>
          </cell>
        </row>
        <row r="2998">
          <cell r="A2998" t="str">
            <v>H101</v>
          </cell>
          <cell r="B2998" t="str">
            <v>CONJUNTIVITIS ATOPICA AGUDA</v>
          </cell>
          <cell r="C2998" t="str">
            <v>062</v>
          </cell>
        </row>
        <row r="2999">
          <cell r="A2999" t="str">
            <v>H102</v>
          </cell>
          <cell r="B2999" t="str">
            <v>OTRAS CINJUNTIVITIS AGUDAS</v>
          </cell>
          <cell r="C2999" t="str">
            <v>062</v>
          </cell>
        </row>
        <row r="3000">
          <cell r="A3000" t="str">
            <v>H103</v>
          </cell>
          <cell r="B3000" t="str">
            <v>CONJUNTIVITIS AGUDA, NO ESPECIFICADA</v>
          </cell>
          <cell r="C3000" t="str">
            <v>062</v>
          </cell>
        </row>
        <row r="3001">
          <cell r="A3001" t="str">
            <v>H104</v>
          </cell>
          <cell r="B3001" t="str">
            <v>CONJUNTIVITIS CRONICA</v>
          </cell>
          <cell r="C3001" t="str">
            <v>062</v>
          </cell>
        </row>
        <row r="3002">
          <cell r="A3002" t="str">
            <v>H105</v>
          </cell>
          <cell r="B3002" t="str">
            <v>BLEFAROCONJUNTIVITIS</v>
          </cell>
          <cell r="C3002" t="str">
            <v>062</v>
          </cell>
        </row>
        <row r="3003">
          <cell r="A3003" t="str">
            <v>H108</v>
          </cell>
          <cell r="B3003" t="str">
            <v>OTRAS CONJUNTIVITIS</v>
          </cell>
          <cell r="C3003" t="str">
            <v>062</v>
          </cell>
        </row>
        <row r="3004">
          <cell r="A3004" t="str">
            <v>H109</v>
          </cell>
          <cell r="B3004" t="str">
            <v>CONJUNTIVITIS, NO ESPECIFICADA</v>
          </cell>
          <cell r="C3004" t="str">
            <v>062</v>
          </cell>
        </row>
        <row r="3005">
          <cell r="A3005" t="str">
            <v>H11</v>
          </cell>
          <cell r="B3005" t="str">
            <v>OTROS TRASTORNOS DE LA CONJUNTIVA</v>
          </cell>
          <cell r="C3005" t="str">
            <v>062</v>
          </cell>
        </row>
        <row r="3006">
          <cell r="A3006" t="str">
            <v>H110</v>
          </cell>
          <cell r="B3006" t="str">
            <v>PTERIGION</v>
          </cell>
          <cell r="C3006" t="str">
            <v>062</v>
          </cell>
        </row>
        <row r="3007">
          <cell r="A3007" t="str">
            <v>H111</v>
          </cell>
          <cell r="B3007" t="str">
            <v>DEGENERACION Y DEPOSITOS CONJUNTIVALES</v>
          </cell>
          <cell r="C3007" t="str">
            <v>062</v>
          </cell>
        </row>
        <row r="3008">
          <cell r="A3008" t="str">
            <v>H112</v>
          </cell>
          <cell r="B3008" t="str">
            <v>CICATRICES CONJUNTIVALES</v>
          </cell>
          <cell r="C3008" t="str">
            <v>062</v>
          </cell>
        </row>
        <row r="3009">
          <cell r="A3009" t="str">
            <v>H113</v>
          </cell>
          <cell r="B3009" t="str">
            <v>HEMORRAGIA CONJUNTIVAL</v>
          </cell>
          <cell r="C3009" t="str">
            <v>062</v>
          </cell>
        </row>
        <row r="3010">
          <cell r="A3010" t="str">
            <v>H114</v>
          </cell>
          <cell r="B3010" t="str">
            <v>OTROS TRASTORNOS VASCULARES Y QUISTES CONJUNTIVALES</v>
          </cell>
          <cell r="C3010" t="str">
            <v>062</v>
          </cell>
        </row>
        <row r="3011">
          <cell r="A3011" t="str">
            <v>H118</v>
          </cell>
          <cell r="B3011" t="str">
            <v>OTROS TRASTORNOS ESPECIFICADOS DE LA CONJUNTIVA</v>
          </cell>
          <cell r="C3011" t="str">
            <v>062</v>
          </cell>
        </row>
        <row r="3012">
          <cell r="A3012" t="str">
            <v>H119</v>
          </cell>
          <cell r="B3012" t="str">
            <v>TRASTORNO DE LA CONJUNTIVA, NO ESPECIFICADO</v>
          </cell>
          <cell r="C3012" t="str">
            <v>062</v>
          </cell>
        </row>
        <row r="3013">
          <cell r="A3013" t="str">
            <v>H15</v>
          </cell>
          <cell r="B3013" t="str">
            <v>TRASTORNOS DE LA ESCLEROTICA</v>
          </cell>
          <cell r="C3013" t="str">
            <v>062</v>
          </cell>
        </row>
        <row r="3014">
          <cell r="A3014" t="str">
            <v>H150</v>
          </cell>
          <cell r="B3014" t="str">
            <v>ESCLERITIS</v>
          </cell>
          <cell r="C3014" t="str">
            <v>062</v>
          </cell>
        </row>
        <row r="3015">
          <cell r="A3015" t="str">
            <v>H151</v>
          </cell>
          <cell r="B3015" t="str">
            <v>EPISCLERITIS</v>
          </cell>
          <cell r="C3015" t="str">
            <v>062</v>
          </cell>
        </row>
        <row r="3016">
          <cell r="A3016" t="str">
            <v>H158</v>
          </cell>
          <cell r="B3016" t="str">
            <v>OTROS TRASTORNOS DE LA ESCLEROTICA</v>
          </cell>
          <cell r="C3016" t="str">
            <v>062</v>
          </cell>
        </row>
        <row r="3017">
          <cell r="A3017" t="str">
            <v>H159</v>
          </cell>
          <cell r="B3017" t="str">
            <v>TRASTORNO DE LA ESCLEROTICA, NO ESPECIFICADO</v>
          </cell>
          <cell r="C3017" t="str">
            <v>062</v>
          </cell>
        </row>
        <row r="3018">
          <cell r="A3018" t="str">
            <v>H16</v>
          </cell>
          <cell r="B3018" t="str">
            <v>QUERATITIS</v>
          </cell>
          <cell r="C3018" t="str">
            <v>062</v>
          </cell>
        </row>
        <row r="3019">
          <cell r="A3019" t="str">
            <v>H160</v>
          </cell>
          <cell r="B3019" t="str">
            <v>ULCERA DE LA CORNEA</v>
          </cell>
          <cell r="C3019" t="str">
            <v>062</v>
          </cell>
        </row>
        <row r="3020">
          <cell r="A3020" t="str">
            <v>H161</v>
          </cell>
          <cell r="B3020" t="str">
            <v>OTRAS QUERATITIS SUPERFICIALES SIN CONJUNTIVITIS</v>
          </cell>
          <cell r="C3020" t="str">
            <v>062</v>
          </cell>
        </row>
        <row r="3021">
          <cell r="A3021" t="str">
            <v>H162</v>
          </cell>
          <cell r="B3021" t="str">
            <v>QUERATOCONJUNTIVITIS</v>
          </cell>
          <cell r="C3021" t="str">
            <v>062</v>
          </cell>
        </row>
        <row r="3022">
          <cell r="A3022" t="str">
            <v>H163</v>
          </cell>
          <cell r="B3022" t="str">
            <v>QUERATITIS INTERSTICIAL Y PROFUNDA</v>
          </cell>
          <cell r="C3022" t="str">
            <v>062</v>
          </cell>
        </row>
        <row r="3023">
          <cell r="A3023" t="str">
            <v>H164</v>
          </cell>
          <cell r="B3023" t="str">
            <v>NEOVASCULARIZACION DE LA CORNEA</v>
          </cell>
          <cell r="C3023" t="str">
            <v>062</v>
          </cell>
        </row>
        <row r="3024">
          <cell r="A3024" t="str">
            <v>H168</v>
          </cell>
          <cell r="B3024" t="str">
            <v>OTRAS QUERATITIS</v>
          </cell>
          <cell r="C3024" t="str">
            <v>062</v>
          </cell>
        </row>
        <row r="3025">
          <cell r="A3025" t="str">
            <v>H169</v>
          </cell>
          <cell r="B3025" t="str">
            <v>QUERATITIS, NO ESPECIFICADA</v>
          </cell>
          <cell r="C3025" t="str">
            <v>062</v>
          </cell>
        </row>
        <row r="3026">
          <cell r="A3026" t="str">
            <v>H17</v>
          </cell>
          <cell r="B3026" t="str">
            <v>OPACIDADES Y CICATRICES CORNEALES</v>
          </cell>
          <cell r="C3026" t="str">
            <v>062</v>
          </cell>
        </row>
        <row r="3027">
          <cell r="A3027" t="str">
            <v>H170</v>
          </cell>
          <cell r="B3027" t="str">
            <v>LEUCOMA ADHERENTE</v>
          </cell>
          <cell r="C3027" t="str">
            <v>062</v>
          </cell>
        </row>
        <row r="3028">
          <cell r="A3028" t="str">
            <v>H171</v>
          </cell>
          <cell r="B3028" t="str">
            <v>OTRAS OPACIDADES CENTRALES DE LA CORNEA</v>
          </cell>
          <cell r="C3028" t="str">
            <v>062</v>
          </cell>
        </row>
        <row r="3029">
          <cell r="A3029" t="str">
            <v>H178</v>
          </cell>
          <cell r="B3029" t="str">
            <v>OTRAS OPACIDADES O CICATRICES DE LA CORNEA</v>
          </cell>
          <cell r="C3029" t="str">
            <v>062</v>
          </cell>
        </row>
        <row r="3030">
          <cell r="A3030" t="str">
            <v>H179</v>
          </cell>
          <cell r="B3030" t="str">
            <v>CICATRIZ U OPACIDAD DE LA CORNEA, NO ESPECIFICADA</v>
          </cell>
          <cell r="C3030" t="str">
            <v>062</v>
          </cell>
        </row>
        <row r="3031">
          <cell r="A3031" t="str">
            <v>H18</v>
          </cell>
          <cell r="B3031" t="str">
            <v>OTROS TRASTORNOS DE LA CORNEA</v>
          </cell>
          <cell r="C3031" t="str">
            <v>062</v>
          </cell>
        </row>
        <row r="3032">
          <cell r="A3032" t="str">
            <v>H180</v>
          </cell>
          <cell r="B3032" t="str">
            <v>PIGMENTACIONES Y DEPOSITOS EN LA CORNEA</v>
          </cell>
          <cell r="C3032" t="str">
            <v>062</v>
          </cell>
        </row>
        <row r="3033">
          <cell r="A3033" t="str">
            <v>H181</v>
          </cell>
          <cell r="B3033" t="str">
            <v>QUERATOPATIA VESICULAR</v>
          </cell>
          <cell r="C3033" t="str">
            <v>062</v>
          </cell>
        </row>
        <row r="3034">
          <cell r="A3034" t="str">
            <v>H182</v>
          </cell>
          <cell r="B3034" t="str">
            <v>OTROS EDEMAS DE LA CORNEA</v>
          </cell>
          <cell r="C3034" t="str">
            <v>062</v>
          </cell>
        </row>
        <row r="3035">
          <cell r="A3035" t="str">
            <v>H183</v>
          </cell>
          <cell r="B3035" t="str">
            <v>CAMBIOS EN LA MENBRANAS DE LA CORNEA</v>
          </cell>
          <cell r="C3035" t="str">
            <v>062</v>
          </cell>
        </row>
        <row r="3036">
          <cell r="A3036" t="str">
            <v>H184</v>
          </cell>
          <cell r="B3036" t="str">
            <v>DEGENERACION DE LA CORNEA</v>
          </cell>
          <cell r="C3036" t="str">
            <v>062</v>
          </cell>
        </row>
        <row r="3037">
          <cell r="A3037" t="str">
            <v>H185</v>
          </cell>
          <cell r="B3037" t="str">
            <v>DISTROFIA HEREDITARIA DE LA CORNEA</v>
          </cell>
          <cell r="C3037" t="str">
            <v>062</v>
          </cell>
        </row>
        <row r="3038">
          <cell r="A3038" t="str">
            <v>H186</v>
          </cell>
          <cell r="B3038" t="str">
            <v>QUERATOCONO</v>
          </cell>
          <cell r="C3038" t="str">
            <v>062</v>
          </cell>
        </row>
        <row r="3039">
          <cell r="A3039" t="str">
            <v>H187</v>
          </cell>
          <cell r="B3039" t="str">
            <v>OTRAS DEFORMIDADES DE LA CORNEA</v>
          </cell>
          <cell r="C3039" t="str">
            <v>062</v>
          </cell>
        </row>
        <row r="3040">
          <cell r="A3040" t="str">
            <v>H188</v>
          </cell>
          <cell r="B3040" t="str">
            <v>OTROS TRASTORNOS ESPECIFICADOS DE LA CORNEA</v>
          </cell>
          <cell r="C3040" t="str">
            <v>062</v>
          </cell>
        </row>
        <row r="3041">
          <cell r="A3041" t="str">
            <v>H189</v>
          </cell>
          <cell r="B3041" t="str">
            <v>TRASTORNO DE LA CORNEA, NO ESPECIFICADO</v>
          </cell>
          <cell r="C3041" t="str">
            <v>062</v>
          </cell>
        </row>
        <row r="3042">
          <cell r="A3042" t="str">
            <v>H20</v>
          </cell>
          <cell r="B3042" t="str">
            <v>IRIDOCICLITIS</v>
          </cell>
          <cell r="C3042" t="str">
            <v>062</v>
          </cell>
        </row>
        <row r="3043">
          <cell r="A3043" t="str">
            <v>H200</v>
          </cell>
          <cell r="B3043" t="str">
            <v>IRIDOCICLITIS AGUDA Y SUBAGUDA</v>
          </cell>
          <cell r="C3043" t="str">
            <v>062</v>
          </cell>
        </row>
        <row r="3044">
          <cell r="A3044" t="str">
            <v>H201</v>
          </cell>
          <cell r="B3044" t="str">
            <v>IRIDOCICLITIS CRONICA</v>
          </cell>
          <cell r="C3044" t="str">
            <v>062</v>
          </cell>
        </row>
        <row r="3045">
          <cell r="A3045" t="str">
            <v>H202</v>
          </cell>
          <cell r="B3045" t="str">
            <v>IRIDOCICLITIS INDUCIDA POR TRASTORNO DEL CRISTALINO</v>
          </cell>
          <cell r="C3045" t="str">
            <v>062</v>
          </cell>
        </row>
        <row r="3046">
          <cell r="A3046" t="str">
            <v>H208</v>
          </cell>
          <cell r="B3046" t="str">
            <v>OTRAS IRIDOCICLITIS ESPECIFICADAS</v>
          </cell>
          <cell r="C3046" t="str">
            <v>062</v>
          </cell>
        </row>
        <row r="3047">
          <cell r="A3047" t="str">
            <v>H209</v>
          </cell>
          <cell r="B3047" t="str">
            <v>IRIDOCICLITIS, NO ESPECIFICADA</v>
          </cell>
          <cell r="C3047" t="str">
            <v>062</v>
          </cell>
        </row>
        <row r="3048">
          <cell r="A3048" t="str">
            <v>H21</v>
          </cell>
          <cell r="B3048" t="str">
            <v>OTROS TRASTORNOS DEL IRIS Y DEL CUERPO CILIAR</v>
          </cell>
          <cell r="C3048" t="str">
            <v>062</v>
          </cell>
        </row>
        <row r="3049">
          <cell r="A3049" t="str">
            <v>H210</v>
          </cell>
          <cell r="B3049" t="str">
            <v>HIFEMA</v>
          </cell>
          <cell r="C3049" t="str">
            <v>062</v>
          </cell>
        </row>
        <row r="3050">
          <cell r="A3050" t="str">
            <v>H211</v>
          </cell>
          <cell r="B3050" t="str">
            <v>OTROS TRASTORNOS VASCULARES DEL IRIS Y DEL CUERPO CILIAR</v>
          </cell>
          <cell r="C3050" t="str">
            <v>062</v>
          </cell>
        </row>
        <row r="3051">
          <cell r="A3051" t="str">
            <v>H212</v>
          </cell>
          <cell r="B3051" t="str">
            <v>DEGENERACION DEL IRIS Y DEL CUERPO CILIAR</v>
          </cell>
          <cell r="C3051" t="str">
            <v>062</v>
          </cell>
        </row>
        <row r="3052">
          <cell r="A3052" t="str">
            <v>H213</v>
          </cell>
          <cell r="B3052" t="str">
            <v>QUISTE DEL IRIS, DEL CUERPO CILIAR Y DE LA CAMARA ANTERIOR</v>
          </cell>
          <cell r="C3052" t="str">
            <v>062</v>
          </cell>
        </row>
        <row r="3053">
          <cell r="A3053" t="str">
            <v>H214</v>
          </cell>
          <cell r="B3053" t="str">
            <v>MENBRANAS PUPILARES</v>
          </cell>
          <cell r="C3053" t="str">
            <v>062</v>
          </cell>
        </row>
        <row r="3054">
          <cell r="A3054" t="str">
            <v>H215</v>
          </cell>
          <cell r="B3054" t="str">
            <v>OTRAS ADHERENCIAS Y DESGARROS DEL IRIS Y DEL CUERPO CILIAR</v>
          </cell>
          <cell r="C3054" t="str">
            <v>062</v>
          </cell>
        </row>
        <row r="3055">
          <cell r="A3055" t="str">
            <v>H218</v>
          </cell>
          <cell r="B3055" t="str">
            <v>OTROS TRASTORNOS ESPECIFICADOS DEL IRIS Y DEL CUERPO CILIAR</v>
          </cell>
          <cell r="C3055" t="str">
            <v>062</v>
          </cell>
        </row>
        <row r="3056">
          <cell r="A3056" t="str">
            <v>H219</v>
          </cell>
          <cell r="B3056" t="str">
            <v>TRASTORNO DEL IRIS Y DEL CUERPO CILIAR, NO ESPECIFICADO</v>
          </cell>
          <cell r="C3056" t="str">
            <v>062</v>
          </cell>
        </row>
        <row r="3057">
          <cell r="A3057" t="str">
            <v>H25</v>
          </cell>
          <cell r="B3057" t="str">
            <v>CATARATA SENIL</v>
          </cell>
          <cell r="C3057" t="str">
            <v>062</v>
          </cell>
        </row>
        <row r="3058">
          <cell r="A3058" t="str">
            <v>H250</v>
          </cell>
          <cell r="B3058" t="str">
            <v>CATARATA SENIL INCIPIENTE</v>
          </cell>
          <cell r="C3058" t="str">
            <v>062</v>
          </cell>
        </row>
        <row r="3059">
          <cell r="A3059" t="str">
            <v>H251</v>
          </cell>
          <cell r="B3059" t="str">
            <v>CATARATA SENIL NUCLEAR</v>
          </cell>
          <cell r="C3059" t="str">
            <v>062</v>
          </cell>
        </row>
        <row r="3060">
          <cell r="A3060" t="str">
            <v>H252</v>
          </cell>
          <cell r="B3060" t="str">
            <v>CATARATA SENIL, TIPO MORGAGNIAN</v>
          </cell>
          <cell r="C3060" t="str">
            <v>062</v>
          </cell>
        </row>
        <row r="3061">
          <cell r="A3061" t="str">
            <v>H258</v>
          </cell>
          <cell r="B3061" t="str">
            <v>OTRAS CATARATAS SENILES</v>
          </cell>
          <cell r="C3061" t="str">
            <v>062</v>
          </cell>
        </row>
        <row r="3062">
          <cell r="A3062" t="str">
            <v>H259</v>
          </cell>
          <cell r="B3062" t="str">
            <v>CATARATA SENIL, NO ESPECIFICADA</v>
          </cell>
          <cell r="C3062" t="str">
            <v>062</v>
          </cell>
        </row>
        <row r="3063">
          <cell r="A3063" t="str">
            <v>H26</v>
          </cell>
          <cell r="B3063" t="str">
            <v>OTRAS CATARATAS</v>
          </cell>
          <cell r="C3063" t="str">
            <v>062</v>
          </cell>
        </row>
        <row r="3064">
          <cell r="A3064" t="str">
            <v>H260</v>
          </cell>
          <cell r="B3064" t="str">
            <v>CATARATA INFANTIL, JUVENIL Y PRESENIL</v>
          </cell>
          <cell r="C3064" t="str">
            <v>062</v>
          </cell>
        </row>
        <row r="3065">
          <cell r="A3065" t="str">
            <v>H261</v>
          </cell>
          <cell r="B3065" t="str">
            <v>CATARATA TRAUMATICA</v>
          </cell>
          <cell r="C3065" t="str">
            <v>062</v>
          </cell>
        </row>
        <row r="3066">
          <cell r="A3066" t="str">
            <v>H262</v>
          </cell>
          <cell r="B3066" t="str">
            <v>CATARATA COMPLICADA</v>
          </cell>
          <cell r="C3066" t="str">
            <v>062</v>
          </cell>
        </row>
        <row r="3067">
          <cell r="A3067" t="str">
            <v>H263</v>
          </cell>
          <cell r="B3067" t="str">
            <v>CATARATA INDUCIDA POR DROGAS</v>
          </cell>
          <cell r="C3067" t="str">
            <v>062</v>
          </cell>
        </row>
        <row r="3068">
          <cell r="A3068" t="str">
            <v>H264</v>
          </cell>
          <cell r="B3068" t="str">
            <v>CATARATA RESIDUAL</v>
          </cell>
          <cell r="C3068" t="str">
            <v>062</v>
          </cell>
        </row>
        <row r="3069">
          <cell r="A3069" t="str">
            <v>H268</v>
          </cell>
          <cell r="B3069" t="str">
            <v>OTRAS FORMAS ESPECIFICADAS DE CATARATA</v>
          </cell>
          <cell r="C3069" t="str">
            <v>062</v>
          </cell>
        </row>
        <row r="3070">
          <cell r="A3070" t="str">
            <v>H269</v>
          </cell>
          <cell r="B3070" t="str">
            <v>CATARATA, NO ESPECIFICADA</v>
          </cell>
          <cell r="C3070" t="str">
            <v>062</v>
          </cell>
        </row>
        <row r="3071">
          <cell r="A3071" t="str">
            <v>H27</v>
          </cell>
          <cell r="B3071" t="str">
            <v>OTROS TRASTORNOS DEL CRISTALINO</v>
          </cell>
          <cell r="C3071" t="str">
            <v>062</v>
          </cell>
        </row>
        <row r="3072">
          <cell r="A3072" t="str">
            <v>H270</v>
          </cell>
          <cell r="B3072" t="str">
            <v>AFAQUIA</v>
          </cell>
          <cell r="C3072" t="str">
            <v>062</v>
          </cell>
        </row>
        <row r="3073">
          <cell r="A3073" t="str">
            <v>H271</v>
          </cell>
          <cell r="B3073" t="str">
            <v>LUXACION DEL CRISTALINO</v>
          </cell>
          <cell r="C3073" t="str">
            <v>062</v>
          </cell>
        </row>
        <row r="3074">
          <cell r="A3074" t="str">
            <v>H278</v>
          </cell>
          <cell r="B3074" t="str">
            <v>OTROS TRASTORNOS ESPECIFICADOS DEL CRISTALINO</v>
          </cell>
          <cell r="C3074" t="str">
            <v>062</v>
          </cell>
        </row>
        <row r="3075">
          <cell r="A3075" t="str">
            <v>H279</v>
          </cell>
          <cell r="B3075" t="str">
            <v>TRASTORNO DEL CRISTALINO, NO ESPECIFICADO</v>
          </cell>
          <cell r="C3075" t="str">
            <v>062</v>
          </cell>
        </row>
        <row r="3076">
          <cell r="A3076" t="str">
            <v>H30</v>
          </cell>
          <cell r="B3076" t="str">
            <v>INFLAMACION CORIORRETINIANA</v>
          </cell>
          <cell r="C3076" t="str">
            <v>062</v>
          </cell>
        </row>
        <row r="3077">
          <cell r="A3077" t="str">
            <v>H300</v>
          </cell>
          <cell r="B3077" t="str">
            <v>CORIORRETINITIS FOCAL</v>
          </cell>
          <cell r="C3077" t="str">
            <v>062</v>
          </cell>
        </row>
        <row r="3078">
          <cell r="A3078" t="str">
            <v>H301</v>
          </cell>
          <cell r="B3078" t="str">
            <v>CORIORRETINITIS DISEMINADA</v>
          </cell>
          <cell r="C3078" t="str">
            <v>062</v>
          </cell>
        </row>
        <row r="3079">
          <cell r="A3079" t="str">
            <v>H302</v>
          </cell>
          <cell r="B3079" t="str">
            <v>CICLITIS POSTERIOR</v>
          </cell>
          <cell r="C3079" t="str">
            <v>062</v>
          </cell>
        </row>
        <row r="3080">
          <cell r="A3080" t="str">
            <v>H308</v>
          </cell>
          <cell r="B3080" t="str">
            <v>OTRAS CORIORRETINITIS</v>
          </cell>
          <cell r="C3080" t="str">
            <v>062</v>
          </cell>
        </row>
        <row r="3081">
          <cell r="A3081" t="str">
            <v>H309</v>
          </cell>
          <cell r="B3081" t="str">
            <v>CORIORRETINITIS, NO ESPECIFICADA</v>
          </cell>
          <cell r="C3081" t="str">
            <v>062</v>
          </cell>
        </row>
        <row r="3082">
          <cell r="A3082" t="str">
            <v>H31</v>
          </cell>
          <cell r="B3082" t="str">
            <v>OTROS TRASTORNOS DE LA COROIDES</v>
          </cell>
          <cell r="C3082" t="str">
            <v>062</v>
          </cell>
        </row>
        <row r="3083">
          <cell r="A3083" t="str">
            <v>H310</v>
          </cell>
          <cell r="B3083" t="str">
            <v>CICATRICES CORIORRETINIANAS</v>
          </cell>
          <cell r="C3083" t="str">
            <v>062</v>
          </cell>
        </row>
        <row r="3084">
          <cell r="A3084" t="str">
            <v>H311</v>
          </cell>
          <cell r="B3084" t="str">
            <v>DEGENERACION COROIDEA</v>
          </cell>
          <cell r="C3084" t="str">
            <v>062</v>
          </cell>
        </row>
        <row r="3085">
          <cell r="A3085" t="str">
            <v>H312</v>
          </cell>
          <cell r="B3085" t="str">
            <v>DISTROFIA COROIDEA HEREDITARIA</v>
          </cell>
          <cell r="C3085" t="str">
            <v>062</v>
          </cell>
        </row>
        <row r="3086">
          <cell r="A3086" t="str">
            <v>H313</v>
          </cell>
          <cell r="B3086" t="str">
            <v>HEMORRAGIA Y RUPTURA DE LA COROIDES</v>
          </cell>
          <cell r="C3086" t="str">
            <v>062</v>
          </cell>
        </row>
        <row r="3087">
          <cell r="A3087" t="str">
            <v>H314</v>
          </cell>
          <cell r="B3087" t="str">
            <v>DESPRENDIMIENTO DE LA COROIDES</v>
          </cell>
          <cell r="C3087" t="str">
            <v>062</v>
          </cell>
        </row>
        <row r="3088">
          <cell r="A3088" t="str">
            <v>H318</v>
          </cell>
          <cell r="B3088" t="str">
            <v>OTROS TRASTORNOS ESPECIFICADOS DE LA COROIDES</v>
          </cell>
          <cell r="C3088" t="str">
            <v>062</v>
          </cell>
        </row>
        <row r="3089">
          <cell r="A3089" t="str">
            <v>H319</v>
          </cell>
          <cell r="B3089" t="str">
            <v>TRASTORNO DE LA COROIDES, NO ESPECIFICADO</v>
          </cell>
          <cell r="C3089" t="str">
            <v>062</v>
          </cell>
        </row>
        <row r="3090">
          <cell r="A3090" t="str">
            <v>H33</v>
          </cell>
          <cell r="B3090" t="str">
            <v>DESPRENDIMIENTO Y DESGARRO DE LA RETINA</v>
          </cell>
          <cell r="C3090" t="str">
            <v>062</v>
          </cell>
        </row>
        <row r="3091">
          <cell r="A3091" t="str">
            <v>H330</v>
          </cell>
          <cell r="B3091" t="str">
            <v>DESPRENDIMIENTO DE LA RETINA CON RUPTURA</v>
          </cell>
          <cell r="C3091" t="str">
            <v>062</v>
          </cell>
        </row>
        <row r="3092">
          <cell r="A3092" t="str">
            <v>H331</v>
          </cell>
          <cell r="B3092" t="str">
            <v>RETINOSQUISIS Y QUISTES DE LA RETINA</v>
          </cell>
          <cell r="C3092" t="str">
            <v>062</v>
          </cell>
        </row>
        <row r="3093">
          <cell r="A3093" t="str">
            <v>H332</v>
          </cell>
          <cell r="B3093" t="str">
            <v>DESPRENDIMIENTO SEROSO DE LA RETINA</v>
          </cell>
          <cell r="C3093" t="str">
            <v>062</v>
          </cell>
        </row>
        <row r="3094">
          <cell r="A3094" t="str">
            <v>H333</v>
          </cell>
          <cell r="B3094" t="str">
            <v>DESGARRO DE LA RETINA SIN DESPRENDIMIENTO</v>
          </cell>
          <cell r="C3094" t="str">
            <v>062</v>
          </cell>
        </row>
        <row r="3095">
          <cell r="A3095" t="str">
            <v>H334</v>
          </cell>
          <cell r="B3095" t="str">
            <v>DESPRENDIMIENTO DE LA RETINA POR TRACCION</v>
          </cell>
          <cell r="C3095" t="str">
            <v>062</v>
          </cell>
        </row>
        <row r="3096">
          <cell r="A3096" t="str">
            <v>H335</v>
          </cell>
          <cell r="B3096" t="str">
            <v>OTROS DESPRENDIMIENTOS DE LA RETINA</v>
          </cell>
          <cell r="C3096" t="str">
            <v>062</v>
          </cell>
        </row>
        <row r="3097">
          <cell r="A3097" t="str">
            <v>H34</v>
          </cell>
          <cell r="B3097" t="str">
            <v>OCLUSION VASCULAR DE LA RETINA</v>
          </cell>
          <cell r="C3097" t="str">
            <v>062</v>
          </cell>
        </row>
        <row r="3098">
          <cell r="A3098" t="str">
            <v>H340</v>
          </cell>
          <cell r="B3098" t="str">
            <v>OCLUSION ARTERIAL TRANSITORIA DE LA RETINA</v>
          </cell>
          <cell r="C3098" t="str">
            <v>062</v>
          </cell>
        </row>
        <row r="3099">
          <cell r="A3099" t="str">
            <v>H341</v>
          </cell>
          <cell r="B3099" t="str">
            <v>OCLUSION DE LA ARTERIA CENTRAL DE LA RETINA</v>
          </cell>
          <cell r="C3099" t="str">
            <v>062</v>
          </cell>
        </row>
        <row r="3100">
          <cell r="A3100" t="str">
            <v>H342</v>
          </cell>
          <cell r="B3100" t="str">
            <v>OTRAS FORMAS DE OCLUSION DE LA ARTERIA DE LA RETINA</v>
          </cell>
          <cell r="C3100" t="str">
            <v>062</v>
          </cell>
        </row>
        <row r="3101">
          <cell r="A3101" t="str">
            <v>H348</v>
          </cell>
          <cell r="B3101" t="str">
            <v>OTRAS OCLUSIONES VASCULARES RETINIANAS</v>
          </cell>
          <cell r="C3101" t="str">
            <v>062</v>
          </cell>
        </row>
        <row r="3102">
          <cell r="A3102" t="str">
            <v>H349</v>
          </cell>
          <cell r="B3102" t="str">
            <v>OCLUSION VASCULAR RETINIANA, SIN OTRA ESPECIFICACION</v>
          </cell>
          <cell r="C3102" t="str">
            <v>062</v>
          </cell>
        </row>
        <row r="3103">
          <cell r="A3103" t="str">
            <v>H35</v>
          </cell>
          <cell r="B3103" t="str">
            <v>OTROS TRASTORNOS DE LA RETINA</v>
          </cell>
          <cell r="C3103" t="str">
            <v>062</v>
          </cell>
        </row>
        <row r="3104">
          <cell r="A3104" t="str">
            <v>H350</v>
          </cell>
          <cell r="B3104" t="str">
            <v>RETINOPATIAS DEL FONDO Y CAMBIOS VASCULARES RETINIANOS</v>
          </cell>
          <cell r="C3104" t="str">
            <v>062</v>
          </cell>
        </row>
        <row r="3105">
          <cell r="A3105" t="str">
            <v>H351</v>
          </cell>
          <cell r="B3105" t="str">
            <v>RETINOPATIA DE LA PREMATURIDAD</v>
          </cell>
          <cell r="C3105" t="str">
            <v>062</v>
          </cell>
        </row>
        <row r="3106">
          <cell r="A3106" t="str">
            <v>H352</v>
          </cell>
          <cell r="B3106" t="str">
            <v>OTRAS RETINOPATIAS PROLIFERATIVAS</v>
          </cell>
          <cell r="C3106" t="str">
            <v>062</v>
          </cell>
        </row>
        <row r="3107">
          <cell r="A3107" t="str">
            <v>H353</v>
          </cell>
          <cell r="B3107" t="str">
            <v>DEGENERACION DE LA MASCULA Y DEL POLO POSTERIOR DEL OJO</v>
          </cell>
          <cell r="C3107" t="str">
            <v>062</v>
          </cell>
        </row>
        <row r="3108">
          <cell r="A3108" t="str">
            <v>H354</v>
          </cell>
          <cell r="B3108" t="str">
            <v>DEGENERACION PERIFERICA DE LA RETINA</v>
          </cell>
          <cell r="C3108" t="str">
            <v>062</v>
          </cell>
        </row>
        <row r="3109">
          <cell r="A3109" t="str">
            <v>H355</v>
          </cell>
          <cell r="B3109" t="str">
            <v>DISTROFIA HEREDITARIA DE LA RETINA</v>
          </cell>
          <cell r="C3109" t="str">
            <v>062</v>
          </cell>
        </row>
        <row r="3110">
          <cell r="A3110" t="str">
            <v>H356</v>
          </cell>
          <cell r="B3110" t="str">
            <v>HEMORRAGIA RETINIANA</v>
          </cell>
          <cell r="C3110" t="str">
            <v>062</v>
          </cell>
        </row>
        <row r="3111">
          <cell r="A3111" t="str">
            <v>H357</v>
          </cell>
          <cell r="B3111" t="str">
            <v>SEPARACION DE LAS CAPAS DE LA RETINA</v>
          </cell>
          <cell r="C3111" t="str">
            <v>062</v>
          </cell>
        </row>
        <row r="3112">
          <cell r="A3112" t="str">
            <v>H358</v>
          </cell>
          <cell r="B3112" t="str">
            <v>OTROS TRASTORNOS ESPECIFICADOS DE LA RETINA</v>
          </cell>
          <cell r="C3112" t="str">
            <v>062</v>
          </cell>
        </row>
        <row r="3113">
          <cell r="A3113" t="str">
            <v>H359</v>
          </cell>
          <cell r="B3113" t="str">
            <v>TRASTORNOS DE LA RETINA, NO ESPECIFICADO</v>
          </cell>
          <cell r="C3113" t="str">
            <v>062</v>
          </cell>
        </row>
        <row r="3114">
          <cell r="A3114" t="str">
            <v>H40</v>
          </cell>
          <cell r="B3114" t="str">
            <v>GLAUCOMA</v>
          </cell>
          <cell r="C3114" t="str">
            <v>062</v>
          </cell>
        </row>
        <row r="3115">
          <cell r="A3115" t="str">
            <v>H400</v>
          </cell>
          <cell r="B3115" t="str">
            <v>SOSPECHA DE GLAUCOMA</v>
          </cell>
          <cell r="C3115" t="str">
            <v>062</v>
          </cell>
        </row>
        <row r="3116">
          <cell r="A3116" t="str">
            <v>H401</v>
          </cell>
          <cell r="B3116" t="str">
            <v>GLAUCOMA PRIMARIO DE ANGULO ABIERTO</v>
          </cell>
          <cell r="C3116" t="str">
            <v>062</v>
          </cell>
        </row>
        <row r="3117">
          <cell r="A3117" t="str">
            <v>H402</v>
          </cell>
          <cell r="B3117" t="str">
            <v>GLAUCOMA PRIMARIO DE ANGULO CERRADO</v>
          </cell>
          <cell r="C3117" t="str">
            <v>062</v>
          </cell>
        </row>
        <row r="3118">
          <cell r="A3118" t="str">
            <v>H403</v>
          </cell>
          <cell r="B3118" t="str">
            <v>GLAUCOMA SECUNDARIO A TRAUMATISMO OCULAR</v>
          </cell>
          <cell r="C3118" t="str">
            <v>062</v>
          </cell>
        </row>
        <row r="3119">
          <cell r="A3119" t="str">
            <v>H404</v>
          </cell>
          <cell r="B3119" t="str">
            <v>GLAUCOMA SECUNDARIO A INFLAMACION OCULAR</v>
          </cell>
          <cell r="C3119" t="str">
            <v>062</v>
          </cell>
        </row>
        <row r="3120">
          <cell r="A3120" t="str">
            <v>H405</v>
          </cell>
          <cell r="B3120" t="str">
            <v>GLAUCOMA SECUNDARIO A OTROS TRASTORNOS DEL OJO</v>
          </cell>
          <cell r="C3120" t="str">
            <v>062</v>
          </cell>
        </row>
        <row r="3121">
          <cell r="A3121" t="str">
            <v>H406</v>
          </cell>
          <cell r="B3121" t="str">
            <v>GLAUCOMA SECUNDARIO A DROGAS</v>
          </cell>
          <cell r="C3121" t="str">
            <v>062</v>
          </cell>
        </row>
        <row r="3122">
          <cell r="A3122" t="str">
            <v>H408</v>
          </cell>
          <cell r="B3122" t="str">
            <v>OTROS GLAUCOMAS</v>
          </cell>
          <cell r="C3122" t="str">
            <v>062</v>
          </cell>
        </row>
        <row r="3123">
          <cell r="A3123" t="str">
            <v>H409</v>
          </cell>
          <cell r="B3123" t="str">
            <v>GLAUCOMA, NO ESPECIFICADO</v>
          </cell>
          <cell r="C3123" t="str">
            <v>062</v>
          </cell>
        </row>
        <row r="3124">
          <cell r="A3124" t="str">
            <v>H42</v>
          </cell>
          <cell r="B3124" t="str">
            <v>AUSENCIA, ATRESIA Y ESTENOSIS CONGENITA DEL INTESTINO GRUESO</v>
          </cell>
          <cell r="C3124" t="str">
            <v>093</v>
          </cell>
        </row>
        <row r="3125">
          <cell r="A3125" t="str">
            <v>H420</v>
          </cell>
          <cell r="B3125" t="str">
            <v>AUESENCIA., ATRESIA Y ESTANOSIS CONGENITA DEL RECTO, CON FISTULA</v>
          </cell>
          <cell r="C3125" t="str">
            <v>093</v>
          </cell>
        </row>
        <row r="3126">
          <cell r="A3126" t="str">
            <v>H421</v>
          </cell>
          <cell r="B3126" t="str">
            <v>AUSENCIA, ATRESIA Y ESTENOSIS CONGENITA  DEL RECTO, SIN FISTULA</v>
          </cell>
          <cell r="C3126" t="str">
            <v>093</v>
          </cell>
        </row>
        <row r="3127">
          <cell r="A3127" t="str">
            <v>H43</v>
          </cell>
          <cell r="B3127" t="str">
            <v>TRASTORNOS DEL CUERPO VITREO</v>
          </cell>
          <cell r="C3127" t="str">
            <v>062</v>
          </cell>
        </row>
        <row r="3128">
          <cell r="A3128" t="str">
            <v>H430</v>
          </cell>
          <cell r="B3128" t="str">
            <v>PROLAPSO DEL VITREO</v>
          </cell>
          <cell r="C3128" t="str">
            <v>062</v>
          </cell>
        </row>
        <row r="3129">
          <cell r="A3129" t="str">
            <v>H431</v>
          </cell>
          <cell r="B3129" t="str">
            <v>HEMORRAGIA DEL VITREO</v>
          </cell>
          <cell r="C3129" t="str">
            <v>062</v>
          </cell>
        </row>
        <row r="3130">
          <cell r="A3130" t="str">
            <v>H432</v>
          </cell>
          <cell r="B3130" t="str">
            <v>DEPOSITOS CRISTALINOS EN EL CUERPO VITREO</v>
          </cell>
          <cell r="C3130" t="str">
            <v>062</v>
          </cell>
        </row>
        <row r="3131">
          <cell r="A3131" t="str">
            <v>H433</v>
          </cell>
          <cell r="B3131" t="str">
            <v>OTRAS OPACIDADES VITREAS</v>
          </cell>
          <cell r="C3131" t="str">
            <v>062</v>
          </cell>
        </row>
        <row r="3132">
          <cell r="A3132" t="str">
            <v>H438</v>
          </cell>
          <cell r="B3132" t="str">
            <v>OTROS TRASTORNOS DEL CUERPO VITREO</v>
          </cell>
          <cell r="C3132" t="str">
            <v>062</v>
          </cell>
        </row>
        <row r="3133">
          <cell r="A3133" t="str">
            <v>H439</v>
          </cell>
          <cell r="B3133" t="str">
            <v>TRASTORNO DEL CUERPO VITREO, NO ESPECIFICADO</v>
          </cell>
          <cell r="C3133" t="str">
            <v>062</v>
          </cell>
        </row>
        <row r="3134">
          <cell r="A3134" t="str">
            <v>H44</v>
          </cell>
          <cell r="B3134" t="str">
            <v>TRASTORNOS DEL GLOBO OCULAR</v>
          </cell>
          <cell r="C3134" t="str">
            <v>062</v>
          </cell>
        </row>
        <row r="3135">
          <cell r="A3135" t="str">
            <v>H440</v>
          </cell>
          <cell r="B3135" t="str">
            <v>ENDOFTALMITIS PURULENTA</v>
          </cell>
          <cell r="C3135" t="str">
            <v>062</v>
          </cell>
        </row>
        <row r="3136">
          <cell r="A3136" t="str">
            <v>H441</v>
          </cell>
          <cell r="B3136" t="str">
            <v>OTRAS ENDOFTALMITIS</v>
          </cell>
          <cell r="C3136" t="str">
            <v>062</v>
          </cell>
        </row>
        <row r="3137">
          <cell r="A3137" t="str">
            <v>H442</v>
          </cell>
          <cell r="B3137" t="str">
            <v>MIOPIA DEGENERATIVA</v>
          </cell>
          <cell r="C3137" t="str">
            <v>062</v>
          </cell>
        </row>
        <row r="3138">
          <cell r="A3138" t="str">
            <v>H443</v>
          </cell>
          <cell r="B3138" t="str">
            <v>OTROS TRASTORNOS DEGENERATIVOS DEL GLOBO OCULAR</v>
          </cell>
          <cell r="C3138" t="str">
            <v>062</v>
          </cell>
        </row>
        <row r="3139">
          <cell r="A3139" t="str">
            <v>H444</v>
          </cell>
          <cell r="B3139" t="str">
            <v>HIPOTONIA OCULAR</v>
          </cell>
          <cell r="C3139" t="str">
            <v>062</v>
          </cell>
        </row>
        <row r="3140">
          <cell r="A3140" t="str">
            <v>H445</v>
          </cell>
          <cell r="B3140" t="str">
            <v>AFECCIONES DEGENERATIVAS DEL GLOBO OCULAR</v>
          </cell>
          <cell r="C3140" t="str">
            <v>062</v>
          </cell>
        </row>
        <row r="3141">
          <cell r="A3141" t="str">
            <v>H446</v>
          </cell>
          <cell r="B3141" t="str">
            <v>RETENCION INTRAOCULAR DE CUERPO EXTRAÑO MAGNETICO (ANTIGUO)</v>
          </cell>
          <cell r="C3141" t="str">
            <v>062</v>
          </cell>
        </row>
        <row r="3142">
          <cell r="A3142" t="str">
            <v>H447</v>
          </cell>
          <cell r="B3142" t="str">
            <v>RETENCION INTRAOCULAR DE CUERPO EXTRAÑO NO MAGNETICO (ANTIGUO)</v>
          </cell>
          <cell r="C3142" t="str">
            <v>062</v>
          </cell>
        </row>
        <row r="3143">
          <cell r="A3143" t="str">
            <v>H448</v>
          </cell>
          <cell r="B3143" t="str">
            <v>OTROS TRASTORNOS DEL GLOBO OCULAR</v>
          </cell>
          <cell r="C3143" t="str">
            <v>062</v>
          </cell>
        </row>
        <row r="3144">
          <cell r="A3144" t="str">
            <v>H449</v>
          </cell>
          <cell r="B3144" t="str">
            <v>TRASTORNOS DEL GLOBO OCULAR, NO ESPECIFICADO</v>
          </cell>
          <cell r="C3144" t="str">
            <v>062</v>
          </cell>
        </row>
        <row r="3145">
          <cell r="A3145" t="str">
            <v>H46</v>
          </cell>
          <cell r="B3145" t="str">
            <v>NEURITIS OPTICA</v>
          </cell>
          <cell r="C3145" t="str">
            <v>062</v>
          </cell>
        </row>
        <row r="3146">
          <cell r="A3146" t="str">
            <v>H47</v>
          </cell>
          <cell r="B3146" t="str">
            <v>OTROS TRASTORNOS DEL NERVIO OPTICO (II PAR) Y DE LAS VIAS OPTICAS</v>
          </cell>
          <cell r="C3146" t="str">
            <v>062</v>
          </cell>
        </row>
        <row r="3147">
          <cell r="A3147" t="str">
            <v>H470</v>
          </cell>
          <cell r="B3147" t="str">
            <v>TRASTORNOS DEL NERVIO OP´TICO, NO CLASIFICADOS EN OTRA PARTE</v>
          </cell>
          <cell r="C3147" t="str">
            <v>062</v>
          </cell>
        </row>
        <row r="3148">
          <cell r="A3148" t="str">
            <v>H471</v>
          </cell>
          <cell r="B3148" t="str">
            <v>PAPILEDEMA, NO ESPECIFICADO</v>
          </cell>
          <cell r="C3148" t="str">
            <v>062</v>
          </cell>
        </row>
        <row r="3149">
          <cell r="A3149" t="str">
            <v>H472</v>
          </cell>
          <cell r="B3149" t="str">
            <v>ATROFIA OPTICA</v>
          </cell>
          <cell r="C3149" t="str">
            <v>062</v>
          </cell>
        </row>
        <row r="3150">
          <cell r="A3150" t="str">
            <v>H473</v>
          </cell>
          <cell r="B3150" t="str">
            <v>OTROS TRASTORNOS DEL DISCO OPTICO</v>
          </cell>
          <cell r="C3150" t="str">
            <v>062</v>
          </cell>
        </row>
        <row r="3151">
          <cell r="A3151" t="str">
            <v>H474</v>
          </cell>
          <cell r="B3151" t="str">
            <v>TRASTORNOS DEL QUIASMA OPTICO</v>
          </cell>
          <cell r="C3151" t="str">
            <v>062</v>
          </cell>
        </row>
        <row r="3152">
          <cell r="A3152" t="str">
            <v>H475</v>
          </cell>
          <cell r="B3152" t="str">
            <v>TRASTORNOS DE OTRAS VIAS OPTICAS</v>
          </cell>
          <cell r="C3152" t="str">
            <v>062</v>
          </cell>
        </row>
        <row r="3153">
          <cell r="A3153" t="str">
            <v>H476</v>
          </cell>
          <cell r="B3153" t="str">
            <v>TRASTORNOS DE LA CORTEZA VISUAL</v>
          </cell>
          <cell r="C3153" t="str">
            <v>062</v>
          </cell>
        </row>
        <row r="3154">
          <cell r="A3154" t="str">
            <v>H477</v>
          </cell>
          <cell r="B3154" t="str">
            <v>TRASTORNO DE LAS VIAS OPTICAS, NO ESPECIFICADO</v>
          </cell>
          <cell r="C3154" t="str">
            <v>062</v>
          </cell>
        </row>
        <row r="3155">
          <cell r="A3155" t="str">
            <v>H49</v>
          </cell>
          <cell r="B3155" t="str">
            <v>ESTRABISMO PARALITICO</v>
          </cell>
          <cell r="C3155" t="str">
            <v>062</v>
          </cell>
        </row>
        <row r="3156">
          <cell r="A3156" t="str">
            <v>H490</v>
          </cell>
          <cell r="B3156" t="str">
            <v>PARALISIS DEL NERVIO MOTOR OCULAR COMUN (III PAR)</v>
          </cell>
          <cell r="C3156" t="str">
            <v>062</v>
          </cell>
        </row>
        <row r="3157">
          <cell r="A3157" t="str">
            <v>H491</v>
          </cell>
          <cell r="B3157" t="str">
            <v>PARALISIS DEL NERVIO PATETICO (IV PAR)</v>
          </cell>
          <cell r="C3157" t="str">
            <v>062</v>
          </cell>
        </row>
        <row r="3158">
          <cell r="A3158" t="str">
            <v>H492</v>
          </cell>
          <cell r="B3158" t="str">
            <v>PARALISIS DEL NERVIO MOTOR OCULAR EXTERNO (VI PAR)</v>
          </cell>
          <cell r="C3158" t="str">
            <v>062</v>
          </cell>
        </row>
        <row r="3159">
          <cell r="A3159" t="str">
            <v>H493</v>
          </cell>
          <cell r="B3159" t="str">
            <v>OFTALMOPLEJIA TOTAL (EXTERNA)</v>
          </cell>
          <cell r="C3159" t="str">
            <v>062</v>
          </cell>
        </row>
        <row r="3160">
          <cell r="A3160" t="str">
            <v>H494</v>
          </cell>
          <cell r="B3160" t="str">
            <v>OFTALMOPLEJIA EXTERNA PROGRESIVA</v>
          </cell>
          <cell r="C3160" t="str">
            <v>062</v>
          </cell>
        </row>
        <row r="3161">
          <cell r="A3161" t="str">
            <v>H498</v>
          </cell>
          <cell r="B3161" t="str">
            <v>OTROS ESTRABISMOS PARALITICOS</v>
          </cell>
          <cell r="C3161" t="str">
            <v>062</v>
          </cell>
        </row>
        <row r="3162">
          <cell r="A3162" t="str">
            <v>H499</v>
          </cell>
          <cell r="B3162" t="str">
            <v>ESTRABISMO PARALITICO, NO ESPECIFICADO</v>
          </cell>
          <cell r="C3162" t="str">
            <v>062</v>
          </cell>
        </row>
        <row r="3163">
          <cell r="A3163" t="str">
            <v>H50</v>
          </cell>
          <cell r="B3163" t="str">
            <v>OTROS ESTRABISMOS</v>
          </cell>
          <cell r="C3163" t="str">
            <v>062</v>
          </cell>
        </row>
        <row r="3164">
          <cell r="A3164" t="str">
            <v>H500</v>
          </cell>
          <cell r="B3164" t="str">
            <v>ESTRABISMO CONCOMITANTE CONVERGENTE</v>
          </cell>
          <cell r="C3164" t="str">
            <v>062</v>
          </cell>
        </row>
        <row r="3165">
          <cell r="A3165" t="str">
            <v>H501</v>
          </cell>
          <cell r="B3165" t="str">
            <v>ESTRABISMO CONCOMITANTE DIVERGENTE</v>
          </cell>
          <cell r="C3165" t="str">
            <v>062</v>
          </cell>
        </row>
        <row r="3166">
          <cell r="A3166" t="str">
            <v>H502</v>
          </cell>
          <cell r="B3166" t="str">
            <v>ESTRABISMO VERTICAL</v>
          </cell>
          <cell r="C3166" t="str">
            <v>062</v>
          </cell>
        </row>
        <row r="3167">
          <cell r="A3167" t="str">
            <v>H503</v>
          </cell>
          <cell r="B3167" t="str">
            <v>HETEROTROPIA INTERMITENTE</v>
          </cell>
          <cell r="C3167" t="str">
            <v>062</v>
          </cell>
        </row>
        <row r="3168">
          <cell r="A3168" t="str">
            <v>H504</v>
          </cell>
          <cell r="B3168" t="str">
            <v>OTRAS HETEROTROPIAS O LAS NO ESPECIFICADAS</v>
          </cell>
          <cell r="C3168" t="str">
            <v>062</v>
          </cell>
        </row>
        <row r="3169">
          <cell r="A3169" t="str">
            <v>H505</v>
          </cell>
          <cell r="B3169" t="str">
            <v>HETEROFORIA</v>
          </cell>
          <cell r="C3169" t="str">
            <v>062</v>
          </cell>
        </row>
        <row r="3170">
          <cell r="A3170" t="str">
            <v>H506</v>
          </cell>
          <cell r="B3170" t="str">
            <v>ESTRABISMO MECANICO</v>
          </cell>
          <cell r="C3170" t="str">
            <v>062</v>
          </cell>
        </row>
        <row r="3171">
          <cell r="A3171" t="str">
            <v>H508</v>
          </cell>
          <cell r="B3171" t="str">
            <v>OTROS ESTRABISMOS ESPECIFICADOS</v>
          </cell>
          <cell r="C3171" t="str">
            <v>062</v>
          </cell>
        </row>
        <row r="3172">
          <cell r="A3172" t="str">
            <v>H509</v>
          </cell>
          <cell r="B3172" t="str">
            <v>ESTRABISMO, NO ESPECIFICADO</v>
          </cell>
          <cell r="C3172" t="str">
            <v>062</v>
          </cell>
        </row>
        <row r="3173">
          <cell r="A3173" t="str">
            <v>H51</v>
          </cell>
          <cell r="B3173" t="str">
            <v>OTROS TRASTORNOS DE LOS MOVIMIENTOS BINOCULARES</v>
          </cell>
          <cell r="C3173" t="str">
            <v>062</v>
          </cell>
        </row>
        <row r="3174">
          <cell r="A3174" t="str">
            <v>H510</v>
          </cell>
          <cell r="B3174" t="str">
            <v>PARALISIS DE LA CONJUGACION DE LA MIRADA</v>
          </cell>
          <cell r="C3174" t="str">
            <v>062</v>
          </cell>
        </row>
        <row r="3175">
          <cell r="A3175" t="str">
            <v>H511</v>
          </cell>
          <cell r="B3175" t="str">
            <v>EXCESO E INSUFICIENCIA DE LA CONVERGENCIA OCULAR</v>
          </cell>
          <cell r="C3175" t="str">
            <v>062</v>
          </cell>
        </row>
        <row r="3176">
          <cell r="A3176" t="str">
            <v>H512</v>
          </cell>
          <cell r="B3176" t="str">
            <v>OFTALMOPLEJIA INTERNUCLEAR</v>
          </cell>
          <cell r="C3176" t="str">
            <v>062</v>
          </cell>
        </row>
        <row r="3177">
          <cell r="A3177" t="str">
            <v>H518</v>
          </cell>
          <cell r="B3177" t="str">
            <v>OTROS TRASTORNOS ESPECIFICADOS DE LOS MOVIMIENTOS BINOCULARES</v>
          </cell>
          <cell r="C3177" t="str">
            <v>062</v>
          </cell>
        </row>
        <row r="3178">
          <cell r="A3178" t="str">
            <v>H519</v>
          </cell>
          <cell r="B3178" t="str">
            <v>TRASTORNOS DEL MOVIMIENTO BINOCULAR, NO ESPECIFICADO</v>
          </cell>
          <cell r="C3178" t="str">
            <v>062</v>
          </cell>
        </row>
        <row r="3179">
          <cell r="A3179" t="str">
            <v>H52</v>
          </cell>
          <cell r="B3179" t="str">
            <v>TRASTORNOS DE LA ACOMODACION Y DE LA REFRACCION</v>
          </cell>
          <cell r="C3179" t="str">
            <v>062</v>
          </cell>
        </row>
        <row r="3180">
          <cell r="A3180" t="str">
            <v>H520</v>
          </cell>
          <cell r="B3180" t="str">
            <v>HIPERMETROPIA</v>
          </cell>
          <cell r="C3180" t="str">
            <v>062</v>
          </cell>
        </row>
        <row r="3181">
          <cell r="A3181" t="str">
            <v>H521</v>
          </cell>
          <cell r="B3181" t="str">
            <v>MIOPIA</v>
          </cell>
          <cell r="C3181" t="str">
            <v>062</v>
          </cell>
        </row>
        <row r="3182">
          <cell r="A3182" t="str">
            <v>H522</v>
          </cell>
          <cell r="B3182" t="str">
            <v>ASTIGMATISMO</v>
          </cell>
          <cell r="C3182" t="str">
            <v>062</v>
          </cell>
        </row>
        <row r="3183">
          <cell r="A3183" t="str">
            <v>H523</v>
          </cell>
          <cell r="B3183" t="str">
            <v>ANISOMETROPIA Y ANISEICONIA</v>
          </cell>
          <cell r="C3183" t="str">
            <v>062</v>
          </cell>
        </row>
        <row r="3184">
          <cell r="A3184" t="str">
            <v>H524</v>
          </cell>
          <cell r="B3184" t="str">
            <v>PRESBICIA</v>
          </cell>
          <cell r="C3184" t="str">
            <v>062</v>
          </cell>
        </row>
        <row r="3185">
          <cell r="A3185" t="str">
            <v>H525</v>
          </cell>
          <cell r="B3185" t="str">
            <v>TRASTORNOS DE LA ACOMODACION</v>
          </cell>
          <cell r="C3185" t="str">
            <v>062</v>
          </cell>
        </row>
        <row r="3186">
          <cell r="A3186" t="str">
            <v>H526</v>
          </cell>
          <cell r="B3186" t="str">
            <v>OTROS TRASTORNOS DE LA REFRACCION</v>
          </cell>
          <cell r="C3186" t="str">
            <v>062</v>
          </cell>
        </row>
        <row r="3187">
          <cell r="A3187" t="str">
            <v>H527</v>
          </cell>
          <cell r="B3187" t="str">
            <v>TRASTORNO DE LA REFRACCION, NO ESPECIFICADO</v>
          </cell>
          <cell r="C3187" t="str">
            <v>062</v>
          </cell>
        </row>
        <row r="3188">
          <cell r="A3188" t="str">
            <v>H53</v>
          </cell>
          <cell r="B3188" t="str">
            <v>ALTERACIONES DE LA VISION</v>
          </cell>
          <cell r="C3188" t="str">
            <v>062</v>
          </cell>
        </row>
        <row r="3189">
          <cell r="A3189" t="str">
            <v>H530</v>
          </cell>
          <cell r="B3189" t="str">
            <v>AMBLIOPIA EX ANOPSIA</v>
          </cell>
          <cell r="C3189" t="str">
            <v>062</v>
          </cell>
        </row>
        <row r="3190">
          <cell r="A3190" t="str">
            <v>H531</v>
          </cell>
          <cell r="B3190" t="str">
            <v>ALTERACIONES VISUALES SUBJETIVAS</v>
          </cell>
          <cell r="C3190" t="str">
            <v>062</v>
          </cell>
        </row>
        <row r="3191">
          <cell r="A3191" t="str">
            <v>H532</v>
          </cell>
          <cell r="B3191" t="str">
            <v>DIPLOPIA</v>
          </cell>
          <cell r="C3191" t="str">
            <v>062</v>
          </cell>
        </row>
        <row r="3192">
          <cell r="A3192" t="str">
            <v>H533</v>
          </cell>
          <cell r="B3192" t="str">
            <v>OTROS TRASTORNOS DE LA VISION BINOCULAR</v>
          </cell>
          <cell r="C3192" t="str">
            <v>062</v>
          </cell>
        </row>
        <row r="3193">
          <cell r="A3193" t="str">
            <v>H534</v>
          </cell>
          <cell r="B3193" t="str">
            <v>DEFECTOS DEL CAMPO VISUAL</v>
          </cell>
          <cell r="C3193" t="str">
            <v>062</v>
          </cell>
        </row>
        <row r="3194">
          <cell r="A3194" t="str">
            <v>H535</v>
          </cell>
          <cell r="B3194" t="str">
            <v>DEFICIENCIA DE LA VISION CROMATICA</v>
          </cell>
          <cell r="C3194" t="str">
            <v>062</v>
          </cell>
        </row>
        <row r="3195">
          <cell r="A3195" t="str">
            <v>H536</v>
          </cell>
          <cell r="B3195" t="str">
            <v>CEGUERA NOCTURNA</v>
          </cell>
          <cell r="C3195" t="str">
            <v>062</v>
          </cell>
        </row>
        <row r="3196">
          <cell r="A3196" t="str">
            <v>H538</v>
          </cell>
          <cell r="B3196" t="str">
            <v>OTRAS ALTERACIONES VISUALES</v>
          </cell>
          <cell r="C3196" t="str">
            <v>062</v>
          </cell>
        </row>
        <row r="3197">
          <cell r="A3197" t="str">
            <v>H539</v>
          </cell>
          <cell r="B3197" t="str">
            <v>ALTERACION VISUAL, NO ESPECIFICADA</v>
          </cell>
          <cell r="C3197" t="str">
            <v>062</v>
          </cell>
        </row>
        <row r="3198">
          <cell r="A3198" t="str">
            <v>H54</v>
          </cell>
          <cell r="B3198" t="str">
            <v>CEGUERA Y DISMINUCION DE LA AGUDEZA VISUAL</v>
          </cell>
          <cell r="C3198" t="str">
            <v>062</v>
          </cell>
        </row>
        <row r="3199">
          <cell r="A3199" t="str">
            <v>H540</v>
          </cell>
          <cell r="B3199" t="str">
            <v>CEGUERA DE AMBOS OJOS</v>
          </cell>
          <cell r="C3199" t="str">
            <v>062</v>
          </cell>
        </row>
        <row r="3200">
          <cell r="A3200" t="str">
            <v>H541</v>
          </cell>
          <cell r="B3200" t="str">
            <v>CEGUERA DE UN OJO, VISION SUBNORMAL DEL OTRO</v>
          </cell>
          <cell r="C3200" t="str">
            <v>062</v>
          </cell>
        </row>
        <row r="3201">
          <cell r="A3201" t="str">
            <v>H542</v>
          </cell>
          <cell r="B3201" t="str">
            <v>VISION SUBNORMAL DE AMBOS OJOS</v>
          </cell>
          <cell r="C3201" t="str">
            <v>062</v>
          </cell>
        </row>
        <row r="3202">
          <cell r="A3202" t="str">
            <v>H543</v>
          </cell>
          <cell r="B3202" t="str">
            <v>DISMINUCION INDETERMINADA DE LA AGUDEZA VISUAL EN AMBOS OJOS</v>
          </cell>
          <cell r="C3202" t="str">
            <v>062</v>
          </cell>
        </row>
        <row r="3203">
          <cell r="A3203" t="str">
            <v>H544</v>
          </cell>
          <cell r="B3203" t="str">
            <v>CEGUERA DE UN OJO</v>
          </cell>
          <cell r="C3203" t="str">
            <v>062</v>
          </cell>
        </row>
        <row r="3204">
          <cell r="A3204" t="str">
            <v>H545</v>
          </cell>
          <cell r="B3204" t="str">
            <v>VISION SUBNORMAL DE UN OJO</v>
          </cell>
          <cell r="C3204" t="str">
            <v>062</v>
          </cell>
        </row>
        <row r="3205">
          <cell r="A3205" t="str">
            <v>H546</v>
          </cell>
          <cell r="B3205" t="str">
            <v>DIMINUCION INDETERMINADA DE LA AGUDEZA VISUAL DE UN OJO</v>
          </cell>
          <cell r="C3205" t="str">
            <v>062</v>
          </cell>
        </row>
        <row r="3206">
          <cell r="A3206" t="str">
            <v>H547</v>
          </cell>
          <cell r="B3206" t="str">
            <v>DIMINUCION DE LA AGUDEZA VISUAL, SIN ESPECIFICACION</v>
          </cell>
          <cell r="C3206" t="str">
            <v>062</v>
          </cell>
        </row>
        <row r="3207">
          <cell r="A3207" t="str">
            <v>H55</v>
          </cell>
          <cell r="B3207" t="str">
            <v>NISTAGMO Y OTROS MOVIMIENTOS OCULARES IRREGULARES</v>
          </cell>
          <cell r="C3207" t="str">
            <v>062</v>
          </cell>
        </row>
        <row r="3208">
          <cell r="A3208" t="str">
            <v>H57</v>
          </cell>
          <cell r="B3208" t="str">
            <v>OTROS TRASTORNOS DEL OJO Y SUS ANEXOS</v>
          </cell>
          <cell r="C3208" t="str">
            <v>062</v>
          </cell>
        </row>
        <row r="3209">
          <cell r="A3209" t="str">
            <v>H570</v>
          </cell>
          <cell r="B3209" t="str">
            <v>ANOMALIAS DE LA FUNCION PUPILAR</v>
          </cell>
          <cell r="C3209" t="str">
            <v>062</v>
          </cell>
        </row>
        <row r="3210">
          <cell r="A3210" t="str">
            <v>H571</v>
          </cell>
          <cell r="B3210" t="str">
            <v>DOLOR OCULAR</v>
          </cell>
          <cell r="C3210" t="str">
            <v>062</v>
          </cell>
        </row>
        <row r="3211">
          <cell r="A3211" t="str">
            <v>H578</v>
          </cell>
          <cell r="B3211" t="str">
            <v>OTROS TRASTORNOS ESPECIFICADOS DEL OJO Y SUS ANEXOS</v>
          </cell>
          <cell r="C3211" t="str">
            <v>062</v>
          </cell>
        </row>
        <row r="3212">
          <cell r="A3212" t="str">
            <v>H579</v>
          </cell>
          <cell r="B3212" t="str">
            <v>TRASTORNO DEL OJO Y SUS ANEXOS, NO ESPECIFICADO</v>
          </cell>
          <cell r="C3212" t="str">
            <v>062</v>
          </cell>
        </row>
        <row r="3213">
          <cell r="A3213" t="str">
            <v>H59</v>
          </cell>
          <cell r="B3213" t="str">
            <v>TRASTORNOS DEL OJO Y SUS ANEXOS CONSC. A PROCEDIMIENTOS, NO NOP.</v>
          </cell>
          <cell r="C3213" t="str">
            <v>062</v>
          </cell>
        </row>
        <row r="3214">
          <cell r="A3214" t="str">
            <v>H590</v>
          </cell>
          <cell r="B3214" t="str">
            <v>SINDROME VITREO CONSECUTIVO A CIRUGIA DE CATARATA</v>
          </cell>
          <cell r="C3214" t="str">
            <v>062</v>
          </cell>
        </row>
        <row r="3215">
          <cell r="A3215" t="str">
            <v>H598</v>
          </cell>
          <cell r="B3215" t="str">
            <v>OTROS TRASTORNOS DEL OJO Y SUS ANEXOS, CONSECUTIVO A PROCEDIMIENTO</v>
          </cell>
          <cell r="C3215" t="str">
            <v>062</v>
          </cell>
        </row>
        <row r="3216">
          <cell r="A3216" t="str">
            <v>H599</v>
          </cell>
          <cell r="B3216" t="str">
            <v>TRASTORNO NO ESPECIFICADO DEL OJO Y SUS ANEXOS, CONSC. A PROCEDIM.</v>
          </cell>
          <cell r="C3216" t="str">
            <v>062</v>
          </cell>
        </row>
        <row r="3217">
          <cell r="A3217" t="str">
            <v>H60</v>
          </cell>
          <cell r="B3217" t="str">
            <v>OTITIS EXTERNA</v>
          </cell>
          <cell r="C3217" t="str">
            <v>063</v>
          </cell>
        </row>
        <row r="3218">
          <cell r="A3218" t="str">
            <v>H600</v>
          </cell>
          <cell r="B3218" t="str">
            <v>ABSCESO DEL OIDO EXTERNO</v>
          </cell>
          <cell r="C3218" t="str">
            <v>063</v>
          </cell>
        </row>
        <row r="3219">
          <cell r="A3219" t="str">
            <v>H601</v>
          </cell>
          <cell r="B3219" t="str">
            <v>CELULITIS DEL OIDO EXTERNO</v>
          </cell>
          <cell r="C3219" t="str">
            <v>063</v>
          </cell>
        </row>
        <row r="3220">
          <cell r="A3220" t="str">
            <v>H602</v>
          </cell>
          <cell r="B3220" t="str">
            <v>OTITIS EXTERNA MALIGNA</v>
          </cell>
          <cell r="C3220" t="str">
            <v>063</v>
          </cell>
        </row>
        <row r="3221">
          <cell r="A3221" t="str">
            <v>H603</v>
          </cell>
          <cell r="B3221" t="str">
            <v>OTRAS OTITIS EXTERNAS INFECCIOSAS</v>
          </cell>
          <cell r="C3221" t="str">
            <v>063</v>
          </cell>
        </row>
        <row r="3222">
          <cell r="A3222" t="str">
            <v>H604</v>
          </cell>
          <cell r="B3222" t="str">
            <v>COLESTEATOMA DEL OIDO EXTERNO</v>
          </cell>
          <cell r="C3222" t="str">
            <v>063</v>
          </cell>
        </row>
        <row r="3223">
          <cell r="A3223" t="str">
            <v>H605</v>
          </cell>
          <cell r="B3223" t="str">
            <v>OTITIS EXTERNA AGUDA, NO INFECCIOSA</v>
          </cell>
          <cell r="C3223" t="str">
            <v>063</v>
          </cell>
        </row>
        <row r="3224">
          <cell r="A3224" t="str">
            <v>H608</v>
          </cell>
          <cell r="B3224" t="str">
            <v>OTRAS OTITIS EXTERNA</v>
          </cell>
          <cell r="C3224" t="str">
            <v>063</v>
          </cell>
        </row>
        <row r="3225">
          <cell r="A3225" t="str">
            <v>H609</v>
          </cell>
          <cell r="B3225" t="str">
            <v>OTITIS EXTERNA, SIN OTRA ESPECIFICACION</v>
          </cell>
          <cell r="C3225" t="str">
            <v>063</v>
          </cell>
        </row>
        <row r="3226">
          <cell r="A3226" t="str">
            <v>H61</v>
          </cell>
          <cell r="B3226" t="str">
            <v>OTROS TRASTORNOS DEL OIDO EXTERNO</v>
          </cell>
          <cell r="C3226" t="str">
            <v>063</v>
          </cell>
        </row>
        <row r="3227">
          <cell r="A3227" t="str">
            <v>H610</v>
          </cell>
          <cell r="B3227" t="str">
            <v>PERICONDRITIS DEL OIDO EXTERNO</v>
          </cell>
          <cell r="C3227" t="str">
            <v>063</v>
          </cell>
        </row>
        <row r="3228">
          <cell r="A3228" t="str">
            <v>H611</v>
          </cell>
          <cell r="B3228" t="str">
            <v>AFECCIONES NO INFECCIONSAS DEL PABELLON SUDITIVO</v>
          </cell>
          <cell r="C3228" t="str">
            <v>063</v>
          </cell>
        </row>
        <row r="3229">
          <cell r="A3229" t="str">
            <v>H612</v>
          </cell>
          <cell r="B3229" t="str">
            <v>CERUMEN IMPACTADO</v>
          </cell>
          <cell r="C3229" t="str">
            <v>063</v>
          </cell>
        </row>
        <row r="3230">
          <cell r="A3230" t="str">
            <v>H613</v>
          </cell>
          <cell r="B3230" t="str">
            <v>ESTENOSIS ADQUIRIDA DEL CONDUCTO AUDITIVO EXTERNO</v>
          </cell>
          <cell r="C3230" t="str">
            <v>063</v>
          </cell>
        </row>
        <row r="3231">
          <cell r="A3231" t="str">
            <v>H618</v>
          </cell>
          <cell r="B3231" t="str">
            <v>OTROS TRASTORNOS ESPECIFICADOS DEL OIDO EXTERNO</v>
          </cell>
          <cell r="C3231" t="str">
            <v>063</v>
          </cell>
        </row>
        <row r="3232">
          <cell r="A3232" t="str">
            <v>H619</v>
          </cell>
          <cell r="B3232" t="str">
            <v>TRASTORNO DEL OIDO EXTERNO, NO ESPECIFICADO</v>
          </cell>
          <cell r="C3232" t="str">
            <v>063</v>
          </cell>
        </row>
        <row r="3233">
          <cell r="A3233" t="str">
            <v>H65</v>
          </cell>
          <cell r="B3233" t="str">
            <v>OTITIS MEDIA NO SUPURATIVA</v>
          </cell>
          <cell r="C3233" t="str">
            <v>063</v>
          </cell>
        </row>
        <row r="3234">
          <cell r="A3234" t="str">
            <v>H650</v>
          </cell>
          <cell r="B3234" t="str">
            <v>OTITIS MEDIA SEROSA</v>
          </cell>
          <cell r="C3234" t="str">
            <v>063</v>
          </cell>
        </row>
        <row r="3235">
          <cell r="A3235" t="str">
            <v>H651</v>
          </cell>
          <cell r="B3235" t="str">
            <v>OTRA OTITIS MEDIA AGUDA, NO SUPURATIVA</v>
          </cell>
          <cell r="C3235" t="str">
            <v>063</v>
          </cell>
        </row>
        <row r="3236">
          <cell r="A3236" t="str">
            <v>H652</v>
          </cell>
          <cell r="B3236" t="str">
            <v>OTITIS MEDIA CRONICA SEROSA</v>
          </cell>
          <cell r="C3236" t="str">
            <v>063</v>
          </cell>
        </row>
        <row r="3237">
          <cell r="A3237" t="str">
            <v>H653</v>
          </cell>
          <cell r="B3237" t="str">
            <v>OTITIS MEDIA CRONICA MUCOIDE</v>
          </cell>
          <cell r="C3237" t="str">
            <v>063</v>
          </cell>
        </row>
        <row r="3238">
          <cell r="A3238" t="str">
            <v>H654</v>
          </cell>
          <cell r="B3238" t="str">
            <v>OTRAS OTITIS MEDIAS CRONICAS NO SUPURATIVAS</v>
          </cell>
          <cell r="C3238" t="str">
            <v>063</v>
          </cell>
        </row>
        <row r="3239">
          <cell r="A3239" t="str">
            <v>H659</v>
          </cell>
          <cell r="B3239" t="str">
            <v>OTITIS MEDIA NO SUPURATIVA, SIN OTRA ESPECIFICACION</v>
          </cell>
          <cell r="C3239" t="str">
            <v>063</v>
          </cell>
        </row>
        <row r="3240">
          <cell r="A3240" t="str">
            <v>H66</v>
          </cell>
          <cell r="B3240" t="str">
            <v>OTITIS MEDIA SUPURATIVA Y LA NO ESPECIFICADA</v>
          </cell>
          <cell r="C3240" t="str">
            <v>063</v>
          </cell>
        </row>
        <row r="3241">
          <cell r="A3241" t="str">
            <v>H660</v>
          </cell>
          <cell r="B3241" t="str">
            <v>OTITIS MEDIA SUPURATIVA AGUDA</v>
          </cell>
          <cell r="C3241" t="str">
            <v>063</v>
          </cell>
        </row>
        <row r="3242">
          <cell r="A3242" t="str">
            <v>H661</v>
          </cell>
          <cell r="B3242" t="str">
            <v>OTITIS MEDIA TUBOTIMPANICA SUPURATIVA CRONICA</v>
          </cell>
          <cell r="C3242" t="str">
            <v>063</v>
          </cell>
        </row>
        <row r="3243">
          <cell r="A3243" t="str">
            <v>H662</v>
          </cell>
          <cell r="B3243" t="str">
            <v>OTITIS MEDIA SUPURATIVA CRONICA ATICOANTRAL</v>
          </cell>
          <cell r="C3243" t="str">
            <v>063</v>
          </cell>
        </row>
        <row r="3244">
          <cell r="A3244" t="str">
            <v>H663</v>
          </cell>
          <cell r="B3244" t="str">
            <v>OTRAS OTITIS MEDIAS CRONICAS SUPURATIVAS</v>
          </cell>
          <cell r="C3244" t="str">
            <v>063</v>
          </cell>
        </row>
        <row r="3245">
          <cell r="A3245" t="str">
            <v>H664</v>
          </cell>
          <cell r="B3245" t="str">
            <v>OTITIS MEDIA SUPURATIVA, SIN OTRA ESPECIFICACION</v>
          </cell>
          <cell r="C3245" t="str">
            <v>063</v>
          </cell>
        </row>
        <row r="3246">
          <cell r="A3246" t="str">
            <v>H669</v>
          </cell>
          <cell r="B3246" t="str">
            <v>OTITIS MEDIA, NO ESPECIFICADA</v>
          </cell>
          <cell r="C3246" t="str">
            <v>063</v>
          </cell>
        </row>
        <row r="3247">
          <cell r="A3247" t="str">
            <v>H68</v>
          </cell>
          <cell r="B3247" t="str">
            <v>INFLAMACION Y OBSTRUCCION DE LA TROMPA DE EUSTAQUIO</v>
          </cell>
          <cell r="C3247" t="str">
            <v>063</v>
          </cell>
        </row>
        <row r="3248">
          <cell r="A3248" t="str">
            <v>H680</v>
          </cell>
          <cell r="B3248" t="str">
            <v>SALPINGITIS EUSTAQUIANA</v>
          </cell>
          <cell r="C3248" t="str">
            <v>063</v>
          </cell>
        </row>
        <row r="3249">
          <cell r="A3249" t="str">
            <v>H681</v>
          </cell>
          <cell r="B3249" t="str">
            <v>OBSTRUCCION DE LA TROMPA DE EUSTAQUIO</v>
          </cell>
          <cell r="C3249" t="str">
            <v>063</v>
          </cell>
        </row>
        <row r="3250">
          <cell r="A3250" t="str">
            <v>H69</v>
          </cell>
          <cell r="B3250" t="str">
            <v>OTROS TRASTORNOS DE LA TROMPA DE EUSTAQUIO</v>
          </cell>
          <cell r="C3250" t="str">
            <v>063</v>
          </cell>
        </row>
        <row r="3251">
          <cell r="A3251" t="str">
            <v>H690</v>
          </cell>
          <cell r="B3251" t="str">
            <v>DISTENSION DE LA TROMPA DE EUSTAQUIO</v>
          </cell>
          <cell r="C3251" t="str">
            <v>063</v>
          </cell>
        </row>
        <row r="3252">
          <cell r="A3252" t="str">
            <v>H698</v>
          </cell>
          <cell r="B3252" t="str">
            <v>OTROS TRASTORNOS ESPECIFICADOS DE LA TROMPA DE EUSTAQUIO</v>
          </cell>
          <cell r="C3252" t="str">
            <v>063</v>
          </cell>
        </row>
        <row r="3253">
          <cell r="A3253" t="str">
            <v>H699</v>
          </cell>
          <cell r="B3253" t="str">
            <v>TRASTORNO DE LA TROMPA DE EUSTAQUIO, NO ESPECIFICADO</v>
          </cell>
          <cell r="C3253" t="str">
            <v>063</v>
          </cell>
        </row>
        <row r="3254">
          <cell r="A3254" t="str">
            <v>H70</v>
          </cell>
          <cell r="B3254" t="str">
            <v>MASTOIDITIS Y AFECCIONES RELACIONADAS</v>
          </cell>
          <cell r="C3254" t="str">
            <v>063</v>
          </cell>
        </row>
        <row r="3255">
          <cell r="A3255" t="str">
            <v>H700</v>
          </cell>
          <cell r="B3255" t="str">
            <v>MASTOIDITIS AGUDA</v>
          </cell>
          <cell r="C3255" t="str">
            <v>063</v>
          </cell>
        </row>
        <row r="3256">
          <cell r="A3256" t="str">
            <v>H701</v>
          </cell>
          <cell r="B3256" t="str">
            <v>MASTOIDITIS CRONICA</v>
          </cell>
          <cell r="C3256" t="str">
            <v>063</v>
          </cell>
        </row>
        <row r="3257">
          <cell r="A3257" t="str">
            <v>H702</v>
          </cell>
          <cell r="B3257" t="str">
            <v>PETROSITIS</v>
          </cell>
          <cell r="C3257" t="str">
            <v>063</v>
          </cell>
        </row>
        <row r="3258">
          <cell r="A3258" t="str">
            <v>H708</v>
          </cell>
          <cell r="B3258" t="str">
            <v>OTRAS MASTOIDITIS Y AFECCIONES RELACIONADAS</v>
          </cell>
          <cell r="C3258" t="str">
            <v>063</v>
          </cell>
        </row>
        <row r="3259">
          <cell r="A3259" t="str">
            <v>H709</v>
          </cell>
          <cell r="B3259" t="str">
            <v>MASTOIDITIS, NO ESPECIFICADA</v>
          </cell>
          <cell r="C3259" t="str">
            <v>063</v>
          </cell>
        </row>
        <row r="3260">
          <cell r="A3260" t="str">
            <v>H71</v>
          </cell>
          <cell r="B3260" t="str">
            <v>COLESTEATOMA DEL OIDO MEDIO</v>
          </cell>
          <cell r="C3260" t="str">
            <v>063</v>
          </cell>
        </row>
        <row r="3261">
          <cell r="A3261" t="str">
            <v>H72</v>
          </cell>
          <cell r="B3261" t="str">
            <v>PERFORACION DE LA MEMBRANA TIMPANICA</v>
          </cell>
          <cell r="C3261" t="str">
            <v>063</v>
          </cell>
        </row>
        <row r="3262">
          <cell r="A3262" t="str">
            <v>H720</v>
          </cell>
          <cell r="B3262" t="str">
            <v>PERFORACION CENTRAL DE LA MEMBRANA TIMPANICA</v>
          </cell>
          <cell r="C3262" t="str">
            <v>063</v>
          </cell>
        </row>
        <row r="3263">
          <cell r="A3263" t="str">
            <v>H721</v>
          </cell>
          <cell r="B3263" t="str">
            <v>PERFORACION ATICA DE LA MEMBRANA TIMPANICA</v>
          </cell>
          <cell r="C3263" t="str">
            <v>063</v>
          </cell>
        </row>
        <row r="3264">
          <cell r="A3264" t="str">
            <v>H722</v>
          </cell>
          <cell r="B3264" t="str">
            <v>OTRAS PERFORACIONES MARGINALES DE LA MEMBRANA TIMPANICA</v>
          </cell>
          <cell r="C3264" t="str">
            <v>063</v>
          </cell>
        </row>
        <row r="3265">
          <cell r="A3265" t="str">
            <v>H728</v>
          </cell>
          <cell r="B3265" t="str">
            <v>OTRAS PERFORACIONES DE LA MEMBRANA TIMPANICA</v>
          </cell>
          <cell r="C3265" t="str">
            <v>063</v>
          </cell>
        </row>
        <row r="3266">
          <cell r="A3266" t="str">
            <v>H729</v>
          </cell>
          <cell r="B3266" t="str">
            <v>PERFORACION DE LA MEMBRANA TIMPANICA, SIN OTRA ESPECIFICACION</v>
          </cell>
          <cell r="C3266" t="str">
            <v>063</v>
          </cell>
        </row>
        <row r="3267">
          <cell r="A3267" t="str">
            <v>H73</v>
          </cell>
          <cell r="B3267" t="str">
            <v>OTROS TRASTORNOS DE LA MEMBRANA TIMPANICA</v>
          </cell>
          <cell r="C3267" t="str">
            <v>063</v>
          </cell>
        </row>
        <row r="3268">
          <cell r="A3268" t="str">
            <v>H730</v>
          </cell>
          <cell r="B3268" t="str">
            <v>MIRINGITIS AGUDA</v>
          </cell>
          <cell r="C3268" t="str">
            <v>063</v>
          </cell>
        </row>
        <row r="3269">
          <cell r="A3269" t="str">
            <v>H731</v>
          </cell>
          <cell r="B3269" t="str">
            <v>MIRINGITIS CRONICA</v>
          </cell>
          <cell r="C3269" t="str">
            <v>063</v>
          </cell>
        </row>
        <row r="3270">
          <cell r="A3270" t="str">
            <v>H738</v>
          </cell>
          <cell r="B3270" t="str">
            <v>OTROS TRASTORNOS ESPECIFICADOS DE LA MEMBRANA TIMPANICA</v>
          </cell>
          <cell r="C3270" t="str">
            <v>063</v>
          </cell>
        </row>
        <row r="3271">
          <cell r="A3271" t="str">
            <v>H739</v>
          </cell>
          <cell r="B3271" t="str">
            <v>TRASTORNO DE LA MEMBRANA TIMPANICA, NO ESPECIFICADO</v>
          </cell>
          <cell r="C3271" t="str">
            <v>063</v>
          </cell>
        </row>
        <row r="3272">
          <cell r="A3272" t="str">
            <v>H74</v>
          </cell>
          <cell r="B3272" t="str">
            <v>OTROS TRASTORNOS DEL OIDO MEDIO Y DE LA APOFISIS MASTOIDES</v>
          </cell>
          <cell r="C3272" t="str">
            <v>063</v>
          </cell>
        </row>
        <row r="3273">
          <cell r="A3273" t="str">
            <v>H740</v>
          </cell>
          <cell r="B3273" t="str">
            <v>TIMPANOSCLEROSIS</v>
          </cell>
          <cell r="C3273" t="str">
            <v>063</v>
          </cell>
        </row>
        <row r="3274">
          <cell r="A3274" t="str">
            <v>H741</v>
          </cell>
          <cell r="B3274" t="str">
            <v>ENFERMEDAD ADHESIVA DEL OIDO MEDIO</v>
          </cell>
          <cell r="C3274" t="str">
            <v>063</v>
          </cell>
        </row>
        <row r="3275">
          <cell r="A3275" t="str">
            <v>H742</v>
          </cell>
          <cell r="B3275" t="str">
            <v>DISCONTINUIDAD Y DISLOCACION DE LOS HUESECILLOS DEL OIDO</v>
          </cell>
          <cell r="C3275" t="str">
            <v>063</v>
          </cell>
        </row>
        <row r="3276">
          <cell r="A3276" t="str">
            <v>H743</v>
          </cell>
          <cell r="B3276" t="str">
            <v>OTRAS ANORMALIDADES ADQUIRIDAS DE LOS HUESECILLOS DEL OIDO</v>
          </cell>
          <cell r="C3276" t="str">
            <v>063</v>
          </cell>
        </row>
        <row r="3277">
          <cell r="A3277" t="str">
            <v>H744</v>
          </cell>
          <cell r="B3277" t="str">
            <v>POLIPO DEL OIDO MEDIO</v>
          </cell>
          <cell r="C3277" t="str">
            <v>063</v>
          </cell>
        </row>
        <row r="3278">
          <cell r="A3278" t="str">
            <v>H748</v>
          </cell>
          <cell r="B3278" t="str">
            <v>OTROS TRASTORNOS ESPCIF. DEL OIDO MEDIO Y DE LA APOFISIS MASTOIDES</v>
          </cell>
          <cell r="C3278" t="str">
            <v>063</v>
          </cell>
        </row>
        <row r="3279">
          <cell r="A3279" t="str">
            <v>H749</v>
          </cell>
          <cell r="B3279" t="str">
            <v>TRASTORNO DEL OIDO MEDIO Y DE LA APOFISIS MASTOIDES, NO ESPECIFICADO</v>
          </cell>
          <cell r="C3279" t="str">
            <v>063</v>
          </cell>
        </row>
        <row r="3280">
          <cell r="A3280" t="str">
            <v>H80</v>
          </cell>
          <cell r="B3280" t="str">
            <v>OTOSCLEROSIS</v>
          </cell>
          <cell r="C3280" t="str">
            <v>063</v>
          </cell>
        </row>
        <row r="3281">
          <cell r="A3281" t="str">
            <v>H800</v>
          </cell>
          <cell r="B3281" t="str">
            <v>OTOSCLEROSIS QUE AFECTA LA VENTANA OVAL, NO OBLITERANTE</v>
          </cell>
          <cell r="C3281" t="str">
            <v>063</v>
          </cell>
        </row>
        <row r="3282">
          <cell r="A3282" t="str">
            <v>H801</v>
          </cell>
          <cell r="B3282" t="str">
            <v>OTOSCLEROSIS QUE AFECTA LA VENTANA OVAL, OBLITERANTE</v>
          </cell>
          <cell r="C3282" t="str">
            <v>063</v>
          </cell>
        </row>
        <row r="3283">
          <cell r="A3283" t="str">
            <v>H802</v>
          </cell>
          <cell r="B3283" t="str">
            <v>OTOSCLEROSIS COCLEAR</v>
          </cell>
          <cell r="C3283" t="str">
            <v>063</v>
          </cell>
        </row>
        <row r="3284">
          <cell r="A3284" t="str">
            <v>H808</v>
          </cell>
          <cell r="B3284" t="str">
            <v>OTRAS OTOSCLEROSIS</v>
          </cell>
          <cell r="C3284" t="str">
            <v>063</v>
          </cell>
        </row>
        <row r="3285">
          <cell r="A3285" t="str">
            <v>H809</v>
          </cell>
          <cell r="B3285" t="str">
            <v>OTOSCLEROSIS, NO ESPECIFICADA</v>
          </cell>
          <cell r="C3285" t="str">
            <v>063</v>
          </cell>
        </row>
        <row r="3286">
          <cell r="A3286" t="str">
            <v>H81</v>
          </cell>
          <cell r="B3286" t="str">
            <v>TRASTORNOS DE LA FUNCION VESTIBULAR</v>
          </cell>
          <cell r="C3286" t="str">
            <v>063</v>
          </cell>
        </row>
        <row r="3287">
          <cell r="A3287" t="str">
            <v>H810</v>
          </cell>
          <cell r="B3287" t="str">
            <v>ENFERMEDAD DE MENIERE</v>
          </cell>
          <cell r="C3287" t="str">
            <v>063</v>
          </cell>
        </row>
        <row r="3288">
          <cell r="A3288" t="str">
            <v>H811</v>
          </cell>
          <cell r="B3288" t="str">
            <v>VERTIGO PAROXISTICO BENIGNO</v>
          </cell>
          <cell r="C3288" t="str">
            <v>063</v>
          </cell>
        </row>
        <row r="3289">
          <cell r="A3289" t="str">
            <v>H812</v>
          </cell>
          <cell r="B3289" t="str">
            <v>NEURONITIS VESTIBULAR</v>
          </cell>
          <cell r="C3289" t="str">
            <v>063</v>
          </cell>
        </row>
        <row r="3290">
          <cell r="A3290" t="str">
            <v>H813</v>
          </cell>
          <cell r="B3290" t="str">
            <v>OTROS VERTIGOS PERIFERICOS</v>
          </cell>
          <cell r="C3290" t="str">
            <v>063</v>
          </cell>
        </row>
        <row r="3291">
          <cell r="A3291" t="str">
            <v>H814</v>
          </cell>
          <cell r="B3291" t="str">
            <v>VERTIGO DE ORIGEN CENTRAL</v>
          </cell>
          <cell r="C3291" t="str">
            <v>063</v>
          </cell>
        </row>
        <row r="3292">
          <cell r="A3292" t="str">
            <v>H818</v>
          </cell>
          <cell r="B3292" t="str">
            <v>OTROS TRASTORNOS DE LA FUNCION VESTIBULAR</v>
          </cell>
          <cell r="C3292" t="str">
            <v>063</v>
          </cell>
        </row>
        <row r="3293">
          <cell r="A3293" t="str">
            <v>H819</v>
          </cell>
          <cell r="B3293" t="str">
            <v>TRASTORNO DE LA FUNCION VESTIBULAR, NO ESPECIFICADO</v>
          </cell>
          <cell r="C3293" t="str">
            <v>063</v>
          </cell>
        </row>
        <row r="3294">
          <cell r="A3294" t="str">
            <v>H83</v>
          </cell>
          <cell r="B3294" t="str">
            <v>OTORS TRASTORNOS DEL OIDO INTERNO</v>
          </cell>
          <cell r="C3294" t="str">
            <v>063</v>
          </cell>
        </row>
        <row r="3295">
          <cell r="A3295" t="str">
            <v>H830</v>
          </cell>
          <cell r="B3295" t="str">
            <v>LABERINTITIS</v>
          </cell>
          <cell r="C3295" t="str">
            <v>063</v>
          </cell>
        </row>
        <row r="3296">
          <cell r="A3296" t="str">
            <v>H831</v>
          </cell>
          <cell r="B3296" t="str">
            <v>FISTULA DEL LABERINTO</v>
          </cell>
          <cell r="C3296" t="str">
            <v>063</v>
          </cell>
        </row>
        <row r="3297">
          <cell r="A3297" t="str">
            <v>H832</v>
          </cell>
          <cell r="B3297" t="str">
            <v>DISFUNCION DEL LABERINTO</v>
          </cell>
          <cell r="C3297" t="str">
            <v>063</v>
          </cell>
        </row>
        <row r="3298">
          <cell r="A3298" t="str">
            <v>H833</v>
          </cell>
          <cell r="B3298" t="str">
            <v>EFECTOS DEL RUIDO SOBRE EL OIDO INTERNO</v>
          </cell>
          <cell r="C3298" t="str">
            <v>063</v>
          </cell>
        </row>
        <row r="3299">
          <cell r="A3299" t="str">
            <v>H838</v>
          </cell>
          <cell r="B3299" t="str">
            <v>OTROS TRASTORNOS ESPECIFICADOS DEL OIDO INTERNO</v>
          </cell>
          <cell r="C3299" t="str">
            <v>063</v>
          </cell>
        </row>
        <row r="3300">
          <cell r="A3300" t="str">
            <v>H839</v>
          </cell>
          <cell r="B3300" t="str">
            <v>TRASTORNO DEL OIDO INTERNO, NO ESPECIFICADO</v>
          </cell>
          <cell r="C3300" t="str">
            <v>063</v>
          </cell>
        </row>
        <row r="3301">
          <cell r="A3301" t="str">
            <v>H90</v>
          </cell>
          <cell r="B3301" t="str">
            <v>HIPOACUSIA CONDUCTIVA Y NEUROSENSORIAL</v>
          </cell>
          <cell r="C3301" t="str">
            <v>063</v>
          </cell>
        </row>
        <row r="3302">
          <cell r="A3302" t="str">
            <v>H900</v>
          </cell>
          <cell r="B3302" t="str">
            <v>HIPOACUSIA CONDUCTIVA BILATERAL</v>
          </cell>
          <cell r="C3302" t="str">
            <v>063</v>
          </cell>
        </row>
        <row r="3303">
          <cell r="A3303" t="str">
            <v>H901</v>
          </cell>
          <cell r="B3303" t="str">
            <v>HIPOACUSIA CONDUCTIVA, UNILATERAL CON AUDICION IRRESTRICTA CONTRAL.</v>
          </cell>
          <cell r="C3303" t="str">
            <v>063</v>
          </cell>
        </row>
        <row r="3304">
          <cell r="A3304" t="str">
            <v>H902</v>
          </cell>
          <cell r="B3304" t="str">
            <v>HIPOACUSIA CONDUCTIVA, SIN OTRA ESPECIFICACION</v>
          </cell>
          <cell r="C3304" t="str">
            <v>063</v>
          </cell>
        </row>
        <row r="3305">
          <cell r="A3305" t="str">
            <v>H903</v>
          </cell>
          <cell r="B3305" t="str">
            <v>HIPOACUSIA NEUROSENSORIAL, BILATERAL</v>
          </cell>
          <cell r="C3305" t="str">
            <v>063</v>
          </cell>
        </row>
        <row r="3306">
          <cell r="A3306" t="str">
            <v>H904</v>
          </cell>
          <cell r="B3306" t="str">
            <v>HIPOACUSIA NEUROSENSORIAL, UNILATERAL CON AUDICION</v>
          </cell>
          <cell r="C3306" t="str">
            <v>063</v>
          </cell>
        </row>
        <row r="3307">
          <cell r="A3307" t="str">
            <v>H905</v>
          </cell>
          <cell r="B3307" t="str">
            <v>HIPOACUSIA NEUROSENSORIAL, SIN OTRA ESPECIFICACION</v>
          </cell>
          <cell r="C3307" t="str">
            <v>063</v>
          </cell>
        </row>
        <row r="3308">
          <cell r="A3308" t="str">
            <v>H906</v>
          </cell>
          <cell r="B3308" t="str">
            <v>HIPOACUSIA MIXTA CONDUCTIVA Y NEUROSENSORIAL. BILATERAL</v>
          </cell>
          <cell r="C3308" t="str">
            <v>063</v>
          </cell>
        </row>
        <row r="3309">
          <cell r="A3309" t="str">
            <v>H907</v>
          </cell>
          <cell r="B3309" t="str">
            <v>HIPOACUSIA MIXTA CONDUC. Y NEUROSENSORIAL, UNILATERAL CON UADICION</v>
          </cell>
          <cell r="C3309" t="str">
            <v>063</v>
          </cell>
        </row>
        <row r="3310">
          <cell r="A3310" t="str">
            <v>H908</v>
          </cell>
          <cell r="B3310" t="str">
            <v>HIPOACUSIA MIXTA CONDUCTIVA Y NEUROSENSORIAL, NO ESPECIFICADA</v>
          </cell>
          <cell r="C3310" t="str">
            <v>063</v>
          </cell>
        </row>
        <row r="3311">
          <cell r="A3311" t="str">
            <v>H91</v>
          </cell>
          <cell r="B3311" t="str">
            <v>OTRAS HIPOACUSIAS</v>
          </cell>
          <cell r="C3311" t="str">
            <v>063</v>
          </cell>
        </row>
        <row r="3312">
          <cell r="A3312" t="str">
            <v>H910</v>
          </cell>
          <cell r="B3312" t="str">
            <v>HIPOACUSIA OTOTOXICA</v>
          </cell>
          <cell r="C3312" t="str">
            <v>063</v>
          </cell>
        </row>
        <row r="3313">
          <cell r="A3313" t="str">
            <v>H911</v>
          </cell>
          <cell r="B3313" t="str">
            <v>PRESBIACUSIA</v>
          </cell>
          <cell r="C3313" t="str">
            <v>063</v>
          </cell>
        </row>
        <row r="3314">
          <cell r="A3314" t="str">
            <v>H912</v>
          </cell>
          <cell r="B3314" t="str">
            <v>HIPOACUSIA SUBITA IDIOPATICA</v>
          </cell>
          <cell r="C3314" t="str">
            <v>063</v>
          </cell>
        </row>
        <row r="3315">
          <cell r="A3315" t="str">
            <v>H913</v>
          </cell>
          <cell r="B3315" t="str">
            <v>SORDUMUDEZ, NO CLASIFICADA EN OTRA PARTE</v>
          </cell>
          <cell r="C3315" t="str">
            <v>063</v>
          </cell>
        </row>
        <row r="3316">
          <cell r="A3316" t="str">
            <v>H918</v>
          </cell>
          <cell r="B3316" t="str">
            <v>OTRAS HIPOACUSIAS ESPECIFICADAS</v>
          </cell>
          <cell r="C3316" t="str">
            <v>063</v>
          </cell>
        </row>
        <row r="3317">
          <cell r="A3317" t="str">
            <v>H919</v>
          </cell>
          <cell r="B3317" t="str">
            <v>HIPOACUSIA, NO ESEPCIFICADA</v>
          </cell>
          <cell r="C3317" t="str">
            <v>063</v>
          </cell>
        </row>
        <row r="3318">
          <cell r="A3318" t="str">
            <v>H92</v>
          </cell>
          <cell r="B3318" t="str">
            <v>OTALGIA Y SECRECION DEL OIDO</v>
          </cell>
          <cell r="C3318" t="str">
            <v>063</v>
          </cell>
        </row>
        <row r="3319">
          <cell r="A3319" t="str">
            <v>H920</v>
          </cell>
          <cell r="B3319" t="str">
            <v>OTALGIA</v>
          </cell>
          <cell r="C3319" t="str">
            <v>063</v>
          </cell>
        </row>
        <row r="3320">
          <cell r="A3320" t="str">
            <v>H921</v>
          </cell>
          <cell r="B3320" t="str">
            <v>OTORREA</v>
          </cell>
          <cell r="C3320" t="str">
            <v>063</v>
          </cell>
        </row>
        <row r="3321">
          <cell r="A3321" t="str">
            <v>H922</v>
          </cell>
          <cell r="B3321" t="str">
            <v>OTORRAGIA</v>
          </cell>
          <cell r="C3321" t="str">
            <v>063</v>
          </cell>
        </row>
        <row r="3322">
          <cell r="A3322" t="str">
            <v>H93</v>
          </cell>
          <cell r="B3322" t="str">
            <v>OTROS TRASTORNOS DEL OIDO, NO CLASIFICADOS EN OTRA PARTE</v>
          </cell>
          <cell r="C3322" t="str">
            <v>063</v>
          </cell>
        </row>
        <row r="3323">
          <cell r="A3323" t="str">
            <v>H930</v>
          </cell>
          <cell r="B3323" t="str">
            <v>TRASTORNO DEGENERATIVO Y VASCULARES DEL OIDO</v>
          </cell>
          <cell r="C3323" t="str">
            <v>063</v>
          </cell>
        </row>
        <row r="3324">
          <cell r="A3324" t="str">
            <v>H931</v>
          </cell>
          <cell r="B3324" t="str">
            <v>TINNITUS</v>
          </cell>
          <cell r="C3324" t="str">
            <v>063</v>
          </cell>
        </row>
        <row r="3325">
          <cell r="A3325" t="str">
            <v>H932</v>
          </cell>
          <cell r="B3325" t="str">
            <v>OTRAS PERCEPCIONES AUDITIVAS ANORMALES</v>
          </cell>
          <cell r="C3325" t="str">
            <v>063</v>
          </cell>
        </row>
        <row r="3326">
          <cell r="A3326" t="str">
            <v>H933</v>
          </cell>
          <cell r="B3326" t="str">
            <v>TRASTORNOS DEL NERVIO AUDITIVO</v>
          </cell>
          <cell r="C3326" t="str">
            <v>063</v>
          </cell>
        </row>
        <row r="3327">
          <cell r="A3327" t="str">
            <v>H938</v>
          </cell>
          <cell r="B3327" t="str">
            <v>OTROS TRASTORNOS ESPECIFICADOS DEL OIDO</v>
          </cell>
          <cell r="C3327" t="str">
            <v>063</v>
          </cell>
        </row>
        <row r="3328">
          <cell r="A3328" t="str">
            <v>H939</v>
          </cell>
          <cell r="B3328" t="str">
            <v>TRASTORNO DEL OIDO, NO ESPECIFICADO</v>
          </cell>
          <cell r="C3328" t="str">
            <v>063</v>
          </cell>
        </row>
        <row r="3329">
          <cell r="A3329" t="str">
            <v>H95</v>
          </cell>
          <cell r="B3329" t="str">
            <v>TRASTORNOS DEL OIDO Y DE LA APOFISIS MASTOIDES CONSC. A PROCEDIMIENTO</v>
          </cell>
          <cell r="C3329" t="str">
            <v>063</v>
          </cell>
        </row>
        <row r="3330">
          <cell r="A3330" t="str">
            <v>H950</v>
          </cell>
          <cell r="B3330" t="str">
            <v>COLESTEATOMA RECURRENTE DE LA CAVIDAD RESULTANTE DE LA MASTOIDECT</v>
          </cell>
          <cell r="C3330" t="str">
            <v>063</v>
          </cell>
        </row>
        <row r="3331">
          <cell r="A3331" t="str">
            <v>H951</v>
          </cell>
          <cell r="B3331" t="str">
            <v>OTROS TRASTORNOS POSTERIORES A LA MASTOIDECTOMIA</v>
          </cell>
          <cell r="C3331" t="str">
            <v>063</v>
          </cell>
        </row>
        <row r="3332">
          <cell r="A3332" t="str">
            <v>H958</v>
          </cell>
          <cell r="B3332" t="str">
            <v>OTROS TRASTORNOS DEL OIDO Y LA APOFISIS MASTOIDES, CONSC. A PROCED.</v>
          </cell>
          <cell r="C3332" t="str">
            <v>063</v>
          </cell>
        </row>
        <row r="3333">
          <cell r="A3333" t="str">
            <v>H959</v>
          </cell>
          <cell r="B3333" t="str">
            <v>TRASTORNOS NO ESEPCIF. DEL OIDO Y DE LA APOFISIS MASTOIDES CONSEC.</v>
          </cell>
          <cell r="C3333" t="str">
            <v>063</v>
          </cell>
        </row>
        <row r="3334">
          <cell r="A3334" t="str">
            <v>HOSP</v>
          </cell>
          <cell r="B3334" t="str">
            <v xml:space="preserve"> VIGILANCIA DE LA DISPOSICION RESIDUOS HOSPITALARIOS</v>
          </cell>
          <cell r="C3334" t="str">
            <v>000</v>
          </cell>
        </row>
        <row r="3335">
          <cell r="A3335" t="str">
            <v>I00</v>
          </cell>
          <cell r="B3335" t="str">
            <v>FIEBRE REUMATICA SIN MENCION DE COMPLICACION CARDIACA</v>
          </cell>
          <cell r="C3335" t="str">
            <v>065</v>
          </cell>
        </row>
        <row r="3336">
          <cell r="A3336" t="str">
            <v>I01</v>
          </cell>
          <cell r="B3336" t="str">
            <v>FIEBRE REUMATICA CON COMPLICACION CARDIACA</v>
          </cell>
          <cell r="C3336" t="str">
            <v>065</v>
          </cell>
        </row>
        <row r="3337">
          <cell r="A3337" t="str">
            <v>I010</v>
          </cell>
          <cell r="B3337" t="str">
            <v>PERICARDITIS REUMATICA AGUDA</v>
          </cell>
          <cell r="C3337" t="str">
            <v>065</v>
          </cell>
        </row>
        <row r="3338">
          <cell r="A3338" t="str">
            <v>I011</v>
          </cell>
          <cell r="B3338" t="str">
            <v>ENDOCARDITIS REUMATICA AGUDA</v>
          </cell>
          <cell r="C3338" t="str">
            <v>065</v>
          </cell>
        </row>
        <row r="3339">
          <cell r="A3339" t="str">
            <v>I012</v>
          </cell>
          <cell r="B3339" t="str">
            <v>MICARDITIS REUMATICA AGUDA</v>
          </cell>
          <cell r="C3339" t="str">
            <v>065</v>
          </cell>
        </row>
        <row r="3340">
          <cell r="A3340" t="str">
            <v>I018</v>
          </cell>
          <cell r="B3340" t="str">
            <v>OTRAS ENFERMEDADES REUMATICAS AGUDAS DEL CORAZON</v>
          </cell>
          <cell r="C3340" t="str">
            <v>065</v>
          </cell>
        </row>
        <row r="3341">
          <cell r="A3341" t="str">
            <v>I019</v>
          </cell>
          <cell r="B3341" t="str">
            <v>ENFERMEDAD REUMATICO AGUDA DEL CORAZON, NO ESPECIFICADA</v>
          </cell>
          <cell r="C3341" t="str">
            <v>065</v>
          </cell>
        </row>
        <row r="3342">
          <cell r="A3342" t="str">
            <v>I02</v>
          </cell>
          <cell r="B3342" t="str">
            <v>COREA REUMATICA</v>
          </cell>
          <cell r="C3342" t="str">
            <v>065</v>
          </cell>
        </row>
        <row r="3343">
          <cell r="A3343" t="str">
            <v>I020</v>
          </cell>
          <cell r="B3343" t="str">
            <v>COREA REUMATICA CON COMPLICACION CARDIACA</v>
          </cell>
          <cell r="C3343" t="str">
            <v>065</v>
          </cell>
        </row>
        <row r="3344">
          <cell r="A3344" t="str">
            <v>I029</v>
          </cell>
          <cell r="B3344" t="str">
            <v>COREA REUMATICA SIN MENCION DE COMPLICACION CARDIACA</v>
          </cell>
          <cell r="C3344" t="str">
            <v>065</v>
          </cell>
        </row>
        <row r="3345">
          <cell r="A3345" t="str">
            <v>I05</v>
          </cell>
          <cell r="B3345" t="str">
            <v>ENFERMEDADES REUMATICAS DE LA VALVULA MITRAL</v>
          </cell>
          <cell r="C3345" t="str">
            <v>065</v>
          </cell>
        </row>
        <row r="3346">
          <cell r="A3346" t="str">
            <v>I050</v>
          </cell>
          <cell r="B3346" t="str">
            <v>ESTENOSIS MITRAL</v>
          </cell>
          <cell r="C3346" t="str">
            <v>065</v>
          </cell>
        </row>
        <row r="3347">
          <cell r="A3347" t="str">
            <v>I051</v>
          </cell>
          <cell r="B3347" t="str">
            <v>INSUFICIENCIA MITRAL REUMATICA</v>
          </cell>
          <cell r="C3347" t="str">
            <v>065</v>
          </cell>
        </row>
        <row r="3348">
          <cell r="A3348" t="str">
            <v>I052</v>
          </cell>
          <cell r="B3348" t="str">
            <v>ESTENOSIS MITRAL CON INSUFICIENCIA</v>
          </cell>
          <cell r="C3348" t="str">
            <v>065</v>
          </cell>
        </row>
        <row r="3349">
          <cell r="A3349" t="str">
            <v>I058</v>
          </cell>
          <cell r="B3349" t="str">
            <v>OTRAS ENFERMEDADES DE LA VALVULA MITRAL</v>
          </cell>
          <cell r="C3349" t="str">
            <v>065</v>
          </cell>
        </row>
        <row r="3350">
          <cell r="A3350" t="str">
            <v>I059</v>
          </cell>
          <cell r="B3350" t="str">
            <v>ENFERMEDAD VALVULAR MITRAL, NO ESPECIFICADA</v>
          </cell>
          <cell r="C3350" t="str">
            <v>065</v>
          </cell>
        </row>
        <row r="3351">
          <cell r="A3351" t="str">
            <v>I06</v>
          </cell>
          <cell r="B3351" t="str">
            <v>ENFERMEDADES REUMATICAS DE LA VALVULA AORTICA</v>
          </cell>
          <cell r="C3351" t="str">
            <v>065</v>
          </cell>
        </row>
        <row r="3352">
          <cell r="A3352" t="str">
            <v>I060</v>
          </cell>
          <cell r="B3352" t="str">
            <v>ESTENOSIS AORTICA REUMATICA</v>
          </cell>
          <cell r="C3352" t="str">
            <v>065</v>
          </cell>
        </row>
        <row r="3353">
          <cell r="A3353" t="str">
            <v>I061</v>
          </cell>
          <cell r="B3353" t="str">
            <v>INSUFICIENCIA AORTICA REUMATICA</v>
          </cell>
          <cell r="C3353" t="str">
            <v>065</v>
          </cell>
        </row>
        <row r="3354">
          <cell r="A3354" t="str">
            <v>I062</v>
          </cell>
          <cell r="B3354" t="str">
            <v>ESTENOSIS AORTICA REUMATICA CON INSUFICIENCIA</v>
          </cell>
          <cell r="C3354" t="str">
            <v>065</v>
          </cell>
        </row>
        <row r="3355">
          <cell r="A3355" t="str">
            <v>I068</v>
          </cell>
          <cell r="B3355" t="str">
            <v>OTRAS ENFERMEDADES REUMATICAS DE LA VALVULA AORTICA</v>
          </cell>
          <cell r="C3355" t="str">
            <v>065</v>
          </cell>
        </row>
        <row r="3356">
          <cell r="A3356" t="str">
            <v>I069</v>
          </cell>
          <cell r="B3356" t="str">
            <v>ENFERMEDAD VALVULAR AORTICA REUMATICA, NO ESPECIFICADA</v>
          </cell>
          <cell r="C3356" t="str">
            <v>065</v>
          </cell>
        </row>
        <row r="3357">
          <cell r="A3357" t="str">
            <v>I07</v>
          </cell>
          <cell r="B3357" t="str">
            <v>ENFERMEDADES REUMATICAS DE LA VALVULA TRICUSPIDE</v>
          </cell>
          <cell r="C3357" t="str">
            <v>065</v>
          </cell>
        </row>
        <row r="3358">
          <cell r="A3358" t="str">
            <v>I070</v>
          </cell>
          <cell r="B3358" t="str">
            <v>ESTENOSIS TRICUSPIDE</v>
          </cell>
          <cell r="C3358" t="str">
            <v>065</v>
          </cell>
        </row>
        <row r="3359">
          <cell r="A3359" t="str">
            <v>I071</v>
          </cell>
          <cell r="B3359" t="str">
            <v>INSUFICIENCIA TRICUSPIDE</v>
          </cell>
          <cell r="C3359" t="str">
            <v>065</v>
          </cell>
        </row>
        <row r="3360">
          <cell r="A3360" t="str">
            <v>I072</v>
          </cell>
          <cell r="B3360" t="str">
            <v>ESTENOSIS E INSUFICIENCIA TRICUSPIDE</v>
          </cell>
          <cell r="C3360" t="str">
            <v>065</v>
          </cell>
        </row>
        <row r="3361">
          <cell r="A3361" t="str">
            <v>I078</v>
          </cell>
          <cell r="B3361" t="str">
            <v>OTRAS ENFERMEDADES DE LA VALVULA TRICUSPIDE</v>
          </cell>
          <cell r="C3361" t="str">
            <v>065</v>
          </cell>
        </row>
        <row r="3362">
          <cell r="A3362" t="str">
            <v>I079</v>
          </cell>
          <cell r="B3362" t="str">
            <v>ENFERMEDAD DE LA VALVULA TRICUSPIDE, NO ESPECIFICADA</v>
          </cell>
          <cell r="C3362" t="str">
            <v>065</v>
          </cell>
        </row>
        <row r="3363">
          <cell r="A3363" t="str">
            <v>I08</v>
          </cell>
          <cell r="B3363" t="str">
            <v>ENFERMEDADES VALVULARES MULTIPLES</v>
          </cell>
          <cell r="C3363" t="str">
            <v>065</v>
          </cell>
        </row>
        <row r="3364">
          <cell r="A3364" t="str">
            <v>I080</v>
          </cell>
          <cell r="B3364" t="str">
            <v>TRASTORNOS DE LAS VALVULAS MITRAL Y AORTICA</v>
          </cell>
          <cell r="C3364" t="str">
            <v>065</v>
          </cell>
        </row>
        <row r="3365">
          <cell r="A3365" t="str">
            <v>I081</v>
          </cell>
          <cell r="B3365" t="str">
            <v>TRASTORNOS DE LAS VALVULAS MITRAL Y TICUSPIDE</v>
          </cell>
          <cell r="C3365" t="str">
            <v>065</v>
          </cell>
        </row>
        <row r="3366">
          <cell r="A3366" t="str">
            <v>I082</v>
          </cell>
          <cell r="B3366" t="str">
            <v>TRASTORNOS DE LAS VALVULAS AORTICA Y TRICUSPIDE</v>
          </cell>
          <cell r="C3366" t="str">
            <v>065</v>
          </cell>
        </row>
        <row r="3367">
          <cell r="A3367" t="str">
            <v>I083</v>
          </cell>
          <cell r="B3367" t="str">
            <v>TRASTORNOS COMBINADOS DE LAS VALVULAS MITRAL, TICUSPIDE Y AORTICA</v>
          </cell>
          <cell r="C3367" t="str">
            <v>065</v>
          </cell>
        </row>
        <row r="3368">
          <cell r="A3368" t="str">
            <v>I088</v>
          </cell>
          <cell r="B3368" t="str">
            <v>OTRAS ENFERMEDADES DE MULTIPLES VALVULAS</v>
          </cell>
          <cell r="C3368" t="str">
            <v>065</v>
          </cell>
        </row>
        <row r="3369">
          <cell r="A3369" t="str">
            <v>I089</v>
          </cell>
          <cell r="B3369" t="str">
            <v>ENFERMEDAD DE MULTIPLES VALVULAS, NO ESPECIFICADA</v>
          </cell>
          <cell r="C3369" t="str">
            <v>065</v>
          </cell>
        </row>
        <row r="3370">
          <cell r="A3370" t="str">
            <v>I09</v>
          </cell>
          <cell r="B3370" t="str">
            <v>OTRAS ENFERMEDADES REUMATICAS DEL CORAZON</v>
          </cell>
          <cell r="C3370" t="str">
            <v>065</v>
          </cell>
        </row>
        <row r="3371">
          <cell r="A3371" t="str">
            <v>I090</v>
          </cell>
          <cell r="B3371" t="str">
            <v>MIOCARDITIS REUMATICA</v>
          </cell>
          <cell r="C3371" t="str">
            <v>065</v>
          </cell>
        </row>
        <row r="3372">
          <cell r="A3372" t="str">
            <v>I091</v>
          </cell>
          <cell r="B3372" t="str">
            <v>ENFERMEDADES REUMATICAS DEL ENDOCARDIO, VALVULA NO ESPECIFICADA</v>
          </cell>
          <cell r="C3372" t="str">
            <v>065</v>
          </cell>
        </row>
        <row r="3373">
          <cell r="A3373" t="str">
            <v>I092</v>
          </cell>
          <cell r="B3373" t="str">
            <v>PERICARDITIS REUMATICAS CRONICA</v>
          </cell>
          <cell r="C3373" t="str">
            <v>065</v>
          </cell>
        </row>
        <row r="3374">
          <cell r="A3374" t="str">
            <v>I098</v>
          </cell>
          <cell r="B3374" t="str">
            <v>OTRAS ENFERMEDADES REUMATICAS ESPECIFICADAS DEL CORAZON</v>
          </cell>
          <cell r="C3374" t="str">
            <v>065</v>
          </cell>
        </row>
        <row r="3375">
          <cell r="A3375" t="str">
            <v>I099</v>
          </cell>
          <cell r="B3375" t="str">
            <v>ENFERMEDAD REUMATICA DEL CORAZON, NO ESPECIFICADA</v>
          </cell>
          <cell r="C3375" t="str">
            <v>065</v>
          </cell>
        </row>
        <row r="3376">
          <cell r="A3376" t="str">
            <v>I10</v>
          </cell>
          <cell r="B3376" t="str">
            <v>HIPERTENSION ESENCIAL (PRIMARIA)</v>
          </cell>
          <cell r="C3376" t="str">
            <v>066</v>
          </cell>
        </row>
        <row r="3377">
          <cell r="A3377" t="str">
            <v>I101</v>
          </cell>
          <cell r="B3377" t="str">
            <v>ENDOCARDITIS REUMATICA AGUDA</v>
          </cell>
          <cell r="C3377" t="str">
            <v>065</v>
          </cell>
        </row>
        <row r="3378">
          <cell r="A3378" t="str">
            <v>I11</v>
          </cell>
          <cell r="B3378" t="str">
            <v>EMFREMEDAD CARDIACA HIPERTENSIVA</v>
          </cell>
          <cell r="C3378" t="str">
            <v>066</v>
          </cell>
        </row>
        <row r="3379">
          <cell r="A3379" t="str">
            <v>I110</v>
          </cell>
          <cell r="B3379" t="str">
            <v>ENFERMEDAD CARDIACA HIPERTENSIVA CON INSUFICIENCIA</v>
          </cell>
          <cell r="C3379" t="str">
            <v>066</v>
          </cell>
        </row>
        <row r="3380">
          <cell r="A3380" t="str">
            <v>I119</v>
          </cell>
          <cell r="B3380" t="str">
            <v>ENFERMEDAD CARDIACA HIPERTENSIVA SIN INSUFICIENCA</v>
          </cell>
          <cell r="C3380" t="str">
            <v>066</v>
          </cell>
        </row>
        <row r="3381">
          <cell r="A3381" t="str">
            <v>I12</v>
          </cell>
          <cell r="B3381" t="str">
            <v>ENFERMEDAD RENAL HIPERTENSIVA</v>
          </cell>
          <cell r="C3381" t="str">
            <v>066</v>
          </cell>
        </row>
        <row r="3382">
          <cell r="A3382" t="str">
            <v>I120</v>
          </cell>
          <cell r="B3382" t="str">
            <v>ENFERMEDAD RENAL HIPERTENSIVA CON INSUFICIENCIA RENAL</v>
          </cell>
          <cell r="C3382" t="str">
            <v>066</v>
          </cell>
        </row>
        <row r="3383">
          <cell r="A3383" t="str">
            <v>I129</v>
          </cell>
          <cell r="B3383" t="str">
            <v>ENFERMEDAD RENAL HIPERTENSIVA SIN INSUFICIENCIA RENAL</v>
          </cell>
          <cell r="C3383" t="str">
            <v>066</v>
          </cell>
        </row>
        <row r="3384">
          <cell r="A3384" t="str">
            <v>I13</v>
          </cell>
          <cell r="B3384" t="str">
            <v>ENFERMEDAD CARDIORRENAL HIPERTENSIVA</v>
          </cell>
          <cell r="C3384" t="str">
            <v>066</v>
          </cell>
        </row>
        <row r="3385">
          <cell r="A3385" t="str">
            <v>I130</v>
          </cell>
          <cell r="B3385" t="str">
            <v>ENFERMEDAD CARDIORRENAL HIPERTENSIVA CON INSUF. CARDIACA (CONGEST)</v>
          </cell>
          <cell r="C3385" t="str">
            <v>066</v>
          </cell>
        </row>
        <row r="3386">
          <cell r="A3386" t="str">
            <v>I131</v>
          </cell>
          <cell r="B3386" t="str">
            <v>ENFERMEDAD CARDIORRENAL HIPERT. CON INSUFICIENCIA RENAL</v>
          </cell>
          <cell r="C3386" t="str">
            <v>066</v>
          </cell>
        </row>
        <row r="3387">
          <cell r="A3387" t="str">
            <v>I132</v>
          </cell>
          <cell r="B3387" t="str">
            <v>ENFERMEDAD CARDIORRENAL HIPERT. CON INSUF. CARDIACA Y RENAL (CONG.)</v>
          </cell>
          <cell r="C3387" t="str">
            <v>066</v>
          </cell>
        </row>
        <row r="3388">
          <cell r="A3388" t="str">
            <v>I139</v>
          </cell>
          <cell r="B3388" t="str">
            <v>ENFERMEDAD CARDIORRENAL HIPERTENSIVA, NO ESPECIFICADA</v>
          </cell>
          <cell r="C3388" t="str">
            <v>066</v>
          </cell>
        </row>
        <row r="3389">
          <cell r="A3389" t="str">
            <v>I15</v>
          </cell>
          <cell r="B3389" t="str">
            <v>HIPERTENSION SECUNDARIA</v>
          </cell>
          <cell r="C3389" t="str">
            <v>066</v>
          </cell>
        </row>
        <row r="3390">
          <cell r="A3390" t="str">
            <v>I150</v>
          </cell>
          <cell r="B3390" t="str">
            <v>HIPERTENSION RENOVASCULAR</v>
          </cell>
          <cell r="C3390" t="str">
            <v>066</v>
          </cell>
        </row>
        <row r="3391">
          <cell r="A3391" t="str">
            <v>I151</v>
          </cell>
          <cell r="B3391" t="str">
            <v>HIPERTENSION SECUNDARIA A OTROS TRASTORNOS RENALES</v>
          </cell>
          <cell r="C3391" t="str">
            <v>066</v>
          </cell>
        </row>
        <row r="3392">
          <cell r="A3392" t="str">
            <v>I152</v>
          </cell>
          <cell r="B3392" t="str">
            <v>HIPERTENSION SECUNDARIA A TRASTORNOS ENDOCRINOS</v>
          </cell>
          <cell r="C3392" t="str">
            <v>066</v>
          </cell>
        </row>
        <row r="3393">
          <cell r="A3393" t="str">
            <v>I158</v>
          </cell>
          <cell r="B3393" t="str">
            <v>OTROS TIPOS DE HIPERTENSION SECUNDARIA</v>
          </cell>
          <cell r="C3393" t="str">
            <v>066</v>
          </cell>
        </row>
        <row r="3394">
          <cell r="A3394" t="str">
            <v>I159</v>
          </cell>
          <cell r="B3394" t="str">
            <v>HIPERTENSION SECUNDARIA, NO ESPECIFICADA</v>
          </cell>
          <cell r="C3394" t="str">
            <v>066</v>
          </cell>
        </row>
        <row r="3395">
          <cell r="A3395" t="str">
            <v>I20</v>
          </cell>
          <cell r="B3395" t="str">
            <v>ANGINA DE PECHO</v>
          </cell>
          <cell r="C3395" t="str">
            <v>067</v>
          </cell>
        </row>
        <row r="3396">
          <cell r="A3396" t="str">
            <v>I200</v>
          </cell>
          <cell r="B3396" t="str">
            <v>ANGINA INESTABLE</v>
          </cell>
          <cell r="C3396" t="str">
            <v>067</v>
          </cell>
        </row>
        <row r="3397">
          <cell r="A3397" t="str">
            <v>I201</v>
          </cell>
          <cell r="B3397" t="str">
            <v>ANGINA DE PECHO CON ESPASMO DOCUMENTADO</v>
          </cell>
          <cell r="C3397" t="str">
            <v>067</v>
          </cell>
        </row>
        <row r="3398">
          <cell r="A3398" t="str">
            <v>I208</v>
          </cell>
          <cell r="B3398" t="str">
            <v>OTRAS FORMAS ESPECIFICADAS DE ANGINA DE PECHO</v>
          </cell>
          <cell r="C3398" t="str">
            <v>067</v>
          </cell>
        </row>
        <row r="3399">
          <cell r="A3399" t="str">
            <v>I209</v>
          </cell>
          <cell r="B3399" t="str">
            <v>ANGINA DE PECHO, NO ESPECIFICADA</v>
          </cell>
          <cell r="C3399" t="str">
            <v>067</v>
          </cell>
        </row>
        <row r="3400">
          <cell r="A3400" t="str">
            <v>I21</v>
          </cell>
          <cell r="B3400" t="str">
            <v>INFARTO AGUDO DEL MIOCARDIO</v>
          </cell>
          <cell r="C3400" t="str">
            <v>067</v>
          </cell>
        </row>
        <row r="3401">
          <cell r="A3401" t="str">
            <v>I210</v>
          </cell>
          <cell r="B3401" t="str">
            <v>INFARTO TRASMURAL AGUDO DEL MIOCARDIO DE LA PARED ANTERIOR</v>
          </cell>
          <cell r="C3401" t="str">
            <v>067</v>
          </cell>
        </row>
        <row r="3402">
          <cell r="A3402" t="str">
            <v>I211</v>
          </cell>
          <cell r="B3402" t="str">
            <v>INFARTO TRANSMURAL AGUDO DEL MIOCARDIO DE LA PARED INFERIOR</v>
          </cell>
          <cell r="C3402" t="str">
            <v>067</v>
          </cell>
        </row>
        <row r="3403">
          <cell r="A3403" t="str">
            <v>I212</v>
          </cell>
          <cell r="B3403" t="str">
            <v>INFARTO AGUDO TRANSMURAL DEL MIOCARDIO DE OTROS SITIOS</v>
          </cell>
          <cell r="C3403" t="str">
            <v>067</v>
          </cell>
        </row>
        <row r="3404">
          <cell r="A3404" t="str">
            <v>I213</v>
          </cell>
          <cell r="B3404" t="str">
            <v>INFARTO TRANSMURAL AGUDO DEL MIOCARDIO, DE SITIO, NO ESPECIFICADO</v>
          </cell>
          <cell r="C3404" t="str">
            <v>067</v>
          </cell>
        </row>
        <row r="3405">
          <cell r="A3405" t="str">
            <v>I214</v>
          </cell>
          <cell r="B3405" t="str">
            <v>INFARTO SUBENDOCARDICO AGUDO DEL MIOCARDIO</v>
          </cell>
          <cell r="C3405" t="str">
            <v>067</v>
          </cell>
        </row>
        <row r="3406">
          <cell r="A3406" t="str">
            <v>I219</v>
          </cell>
          <cell r="B3406" t="str">
            <v>INFARTO AGUDO DEL MIOCARDIO, SIN OTRA ESPECIFICACION</v>
          </cell>
          <cell r="C3406" t="str">
            <v>067</v>
          </cell>
        </row>
        <row r="3407">
          <cell r="A3407" t="str">
            <v>I22</v>
          </cell>
          <cell r="B3407" t="str">
            <v>INFARTO SUBSECUENTE DEL MIOCARDIO</v>
          </cell>
          <cell r="C3407" t="str">
            <v>067</v>
          </cell>
        </row>
        <row r="3408">
          <cell r="A3408" t="str">
            <v>I220</v>
          </cell>
          <cell r="B3408" t="str">
            <v>INFARTO SUBSECUENTE DEL MIOCARDIO DE LA PARED ANTERIOR</v>
          </cell>
          <cell r="C3408" t="str">
            <v>067</v>
          </cell>
        </row>
        <row r="3409">
          <cell r="A3409" t="str">
            <v>I221</v>
          </cell>
          <cell r="B3409" t="str">
            <v>INFARTO SUBSECUENTE DEL MIOCARDIO DE LA PARED INFERIOR</v>
          </cell>
          <cell r="C3409" t="str">
            <v>067</v>
          </cell>
        </row>
        <row r="3410">
          <cell r="A3410" t="str">
            <v>I228</v>
          </cell>
          <cell r="B3410" t="str">
            <v>INFARTO SUBSECUENTE DEL MIOCARDIO DE OTROS SITIOS</v>
          </cell>
          <cell r="C3410" t="str">
            <v>067</v>
          </cell>
        </row>
        <row r="3411">
          <cell r="A3411" t="str">
            <v>I229</v>
          </cell>
          <cell r="B3411" t="str">
            <v>INFARTO SUBSECUENTE DEL MIOCARDIO, DE PARTE NO ESPECIFICADA</v>
          </cell>
          <cell r="C3411" t="str">
            <v>067</v>
          </cell>
        </row>
        <row r="3412">
          <cell r="A3412" t="str">
            <v>I23</v>
          </cell>
          <cell r="B3412" t="str">
            <v>CIERTAS COMPLIC. PRESENTES POSTERIORES AL INFARTO AGUDO DEL MIOCADIO</v>
          </cell>
          <cell r="C3412" t="str">
            <v>067</v>
          </cell>
        </row>
        <row r="3413">
          <cell r="A3413" t="str">
            <v>I230</v>
          </cell>
          <cell r="B3413" t="str">
            <v>HEMOPERICARDIO COMO COMPLIC. PRESENTE POSTERIOR AL INFARTO AGUDO</v>
          </cell>
          <cell r="C3413" t="str">
            <v>067</v>
          </cell>
        </row>
        <row r="3414">
          <cell r="A3414" t="str">
            <v>I231</v>
          </cell>
          <cell r="B3414" t="str">
            <v>DEFECTO DEL TABIQUE AURICULAR COMO COMPL. PRESENTE POST. AL INFARTO</v>
          </cell>
          <cell r="C3414" t="str">
            <v>067</v>
          </cell>
        </row>
        <row r="3415">
          <cell r="A3415" t="str">
            <v>I232</v>
          </cell>
          <cell r="B3415" t="str">
            <v>DEFECTO DEL TABIQUE VENTRICULAR COMO COMPL. POST. AL INFARTO DEL MIO</v>
          </cell>
          <cell r="C3415" t="str">
            <v>067</v>
          </cell>
        </row>
        <row r="3416">
          <cell r="A3416" t="str">
            <v>I233</v>
          </cell>
          <cell r="B3416" t="str">
            <v>RUPTURA DE LA PARED CARDIACA SIN HEMOPERICARDIO COMO COMPL. PRES</v>
          </cell>
          <cell r="C3416" t="str">
            <v>067</v>
          </cell>
        </row>
        <row r="3417">
          <cell r="A3417" t="str">
            <v>I234</v>
          </cell>
          <cell r="B3417" t="str">
            <v>RUPTURA DE LAS CUERDAS TENDINOSAS COMO COMPL. PRES. POST. AL INFARTO</v>
          </cell>
          <cell r="C3417" t="str">
            <v>067</v>
          </cell>
        </row>
        <row r="3418">
          <cell r="A3418" t="str">
            <v>I235</v>
          </cell>
          <cell r="B3418" t="str">
            <v>RUPTURA DE MUSCULO PAPILAR COMO COMPL. PRES. POST. AL INFARTO</v>
          </cell>
          <cell r="C3418" t="str">
            <v>067</v>
          </cell>
        </row>
        <row r="3419">
          <cell r="A3419" t="str">
            <v>I236</v>
          </cell>
          <cell r="B3419" t="str">
            <v>TROMBOSIS DE LA AURICULA, APENDICE AURICULAR Y VENTRICULO COMO COMPL.</v>
          </cell>
          <cell r="C3419" t="str">
            <v>067</v>
          </cell>
        </row>
        <row r="3420">
          <cell r="A3420" t="str">
            <v>I238</v>
          </cell>
          <cell r="B3420" t="str">
            <v>OTRAS COMPL. PRESENTES POST. AL INFARTO AGUDO DEL MIOCARDIO</v>
          </cell>
          <cell r="C3420" t="str">
            <v>067</v>
          </cell>
        </row>
        <row r="3421">
          <cell r="A3421" t="str">
            <v>I24</v>
          </cell>
          <cell r="B3421" t="str">
            <v>OTRAS ENFERMEDADES ISQUEMICAS AGUDAS DEL CORAZON</v>
          </cell>
          <cell r="C3421" t="str">
            <v>067</v>
          </cell>
        </row>
        <row r="3422">
          <cell r="A3422" t="str">
            <v>I240</v>
          </cell>
          <cell r="B3422" t="str">
            <v>TROMBOSIS CORONARIA QUE NO RESULTA EN INFARTO DEL MIOCARDIO</v>
          </cell>
          <cell r="C3422" t="str">
            <v>067</v>
          </cell>
        </row>
        <row r="3423">
          <cell r="A3423" t="str">
            <v>I241</v>
          </cell>
          <cell r="B3423" t="str">
            <v>SINDROME DE DRESSIER</v>
          </cell>
          <cell r="C3423" t="str">
            <v>067</v>
          </cell>
        </row>
        <row r="3424">
          <cell r="A3424" t="str">
            <v>I248</v>
          </cell>
          <cell r="B3424" t="str">
            <v>OTRAS FORMAS DE ENFERMEDADES ISQUEMICA AGUDA DEL CORAZON</v>
          </cell>
          <cell r="C3424" t="str">
            <v>067</v>
          </cell>
        </row>
        <row r="3425">
          <cell r="A3425" t="str">
            <v>I249</v>
          </cell>
          <cell r="B3425" t="str">
            <v>ENFERMEDAD ISQUEMICA AGUDA DEL CORAZON, NO ESPECIFICADA</v>
          </cell>
          <cell r="C3425" t="str">
            <v>067</v>
          </cell>
        </row>
        <row r="3426">
          <cell r="A3426" t="str">
            <v>I25</v>
          </cell>
          <cell r="B3426" t="str">
            <v>ENFERMEDAD ISQUEMICA CRONICA DEL CORAZON</v>
          </cell>
          <cell r="C3426" t="str">
            <v>067</v>
          </cell>
        </row>
        <row r="3427">
          <cell r="A3427" t="str">
            <v>I250</v>
          </cell>
          <cell r="B3427" t="str">
            <v>ENFERMEDAD CARDIOVASCULAR ATEROSCLEROTICA, ASI DESCRITA</v>
          </cell>
          <cell r="C3427" t="str">
            <v>067</v>
          </cell>
        </row>
        <row r="3428">
          <cell r="A3428" t="str">
            <v>I251</v>
          </cell>
          <cell r="B3428" t="str">
            <v>ENFERMEDAD ATEROSCLEROTICA DEL CORAZON</v>
          </cell>
          <cell r="C3428" t="str">
            <v>067</v>
          </cell>
        </row>
        <row r="3429">
          <cell r="A3429" t="str">
            <v>I252</v>
          </cell>
          <cell r="B3429" t="str">
            <v>INFARTO ANTIGUO DEL MIOCARDIO</v>
          </cell>
          <cell r="C3429" t="str">
            <v>067</v>
          </cell>
        </row>
        <row r="3430">
          <cell r="A3430" t="str">
            <v>I253</v>
          </cell>
          <cell r="B3430" t="str">
            <v>ANEURISMA  CARDIACO</v>
          </cell>
          <cell r="C3430" t="str">
            <v>067</v>
          </cell>
        </row>
        <row r="3431">
          <cell r="A3431" t="str">
            <v>I254</v>
          </cell>
          <cell r="B3431" t="str">
            <v>ANEURIMA DE ARTERIA CORONARIA</v>
          </cell>
          <cell r="C3431" t="str">
            <v>067</v>
          </cell>
        </row>
        <row r="3432">
          <cell r="A3432" t="str">
            <v>I255</v>
          </cell>
          <cell r="B3432" t="str">
            <v>CARDIOMIOPATIA ISQUEMICA</v>
          </cell>
          <cell r="C3432" t="str">
            <v>067</v>
          </cell>
        </row>
        <row r="3433">
          <cell r="A3433" t="str">
            <v>I256</v>
          </cell>
          <cell r="B3433" t="str">
            <v>ISQUEMIA SILENTE DEL MIOCARDIO</v>
          </cell>
          <cell r="C3433" t="str">
            <v>067</v>
          </cell>
        </row>
        <row r="3434">
          <cell r="A3434" t="str">
            <v>I258</v>
          </cell>
          <cell r="B3434" t="str">
            <v>OTRAS FORMAS DE ENFERMEDAD ISQUEMICA CRONICA DEL CORAZON</v>
          </cell>
          <cell r="C3434" t="str">
            <v>067</v>
          </cell>
        </row>
        <row r="3435">
          <cell r="A3435" t="str">
            <v>I259</v>
          </cell>
          <cell r="B3435" t="str">
            <v>ENFERMEDAD ISQUEMICA CRONICA DEL CORAZON, NO ESPECIFICADA</v>
          </cell>
          <cell r="C3435" t="str">
            <v>067</v>
          </cell>
        </row>
        <row r="3436">
          <cell r="A3436" t="str">
            <v>I26</v>
          </cell>
          <cell r="B3436" t="str">
            <v>EMBOLIA PULMONAR</v>
          </cell>
          <cell r="C3436" t="str">
            <v>068</v>
          </cell>
        </row>
        <row r="3437">
          <cell r="A3437" t="str">
            <v>I260</v>
          </cell>
          <cell r="B3437" t="str">
            <v>EMBOLIA PULMONAR CON MENCION DE CORAZON PULMONAR AGUDO</v>
          </cell>
          <cell r="C3437" t="str">
            <v>068</v>
          </cell>
        </row>
        <row r="3438">
          <cell r="A3438" t="str">
            <v>I269</v>
          </cell>
          <cell r="B3438" t="str">
            <v>EMBOLIA PULMONAR SIN MENCION DE CORAZON PULMONAR AGUDO</v>
          </cell>
          <cell r="C3438" t="str">
            <v>068</v>
          </cell>
        </row>
        <row r="3439">
          <cell r="A3439" t="str">
            <v>I27</v>
          </cell>
          <cell r="B3439" t="str">
            <v>OTRAS ENFERMEDADES CARDIOPULMONARES</v>
          </cell>
          <cell r="C3439" t="str">
            <v>068</v>
          </cell>
        </row>
        <row r="3440">
          <cell r="A3440" t="str">
            <v>I270</v>
          </cell>
          <cell r="B3440" t="str">
            <v>HIPERTESION PULMONAR PRIMARIA</v>
          </cell>
          <cell r="C3440" t="str">
            <v>068</v>
          </cell>
        </row>
        <row r="3441">
          <cell r="A3441" t="str">
            <v>I271</v>
          </cell>
          <cell r="B3441" t="str">
            <v>ENFERMEDAD CIFOSCOLIOTICA DEL CORAZON</v>
          </cell>
          <cell r="C3441" t="str">
            <v>068</v>
          </cell>
        </row>
        <row r="3442">
          <cell r="A3442" t="str">
            <v>I278</v>
          </cell>
          <cell r="B3442" t="str">
            <v>OTRAS ENFERMEDADES CARDIOPULMONARES ESPECIFICADAS</v>
          </cell>
          <cell r="C3442" t="str">
            <v>068</v>
          </cell>
        </row>
        <row r="3443">
          <cell r="A3443" t="str">
            <v>I279</v>
          </cell>
          <cell r="B3443" t="str">
            <v>ENFERMEDAD PULMONAR DEL CORAZON, NO ESPECIFICADO</v>
          </cell>
          <cell r="C3443" t="str">
            <v>068</v>
          </cell>
        </row>
        <row r="3444">
          <cell r="A3444" t="str">
            <v>I28</v>
          </cell>
          <cell r="B3444" t="str">
            <v>OTRAS ENFERMEDADES DE LOS VASOS PULMONARES</v>
          </cell>
          <cell r="C3444" t="str">
            <v>068</v>
          </cell>
        </row>
        <row r="3445">
          <cell r="A3445" t="str">
            <v>I280</v>
          </cell>
          <cell r="B3445" t="str">
            <v>FISTULA ARTERIOVENOSA DE LOS VASOS PULMONARES</v>
          </cell>
          <cell r="C3445" t="str">
            <v>068</v>
          </cell>
        </row>
        <row r="3446">
          <cell r="A3446" t="str">
            <v>I281</v>
          </cell>
          <cell r="B3446" t="str">
            <v>ANEURISMA DE LA ARTERIA PULMONAR</v>
          </cell>
          <cell r="C3446" t="str">
            <v>068</v>
          </cell>
        </row>
        <row r="3447">
          <cell r="A3447" t="str">
            <v>I288</v>
          </cell>
          <cell r="B3447" t="str">
            <v>OTRAS ENFERMEDADES ESPECIFICADAS DE LOS VASOS</v>
          </cell>
          <cell r="C3447" t="str">
            <v>068</v>
          </cell>
        </row>
        <row r="3448">
          <cell r="A3448" t="str">
            <v>I289</v>
          </cell>
          <cell r="B3448" t="str">
            <v>ENFERMEDAD DE LOS VASOS PULMONARES, NO ESPECIFICADA</v>
          </cell>
          <cell r="C3448" t="str">
            <v>068</v>
          </cell>
        </row>
        <row r="3449">
          <cell r="A3449" t="str">
            <v>I30</v>
          </cell>
          <cell r="B3449" t="str">
            <v>PERICARDITIS AGUDA</v>
          </cell>
          <cell r="C3449" t="str">
            <v>068</v>
          </cell>
        </row>
        <row r="3450">
          <cell r="A3450" t="str">
            <v>I300</v>
          </cell>
          <cell r="B3450" t="str">
            <v>PERICARDITIS IDIOPATICA AGUDA INESPECIFICA</v>
          </cell>
          <cell r="C3450" t="str">
            <v>068</v>
          </cell>
        </row>
        <row r="3451">
          <cell r="A3451" t="str">
            <v>I301</v>
          </cell>
          <cell r="B3451" t="str">
            <v>PERICARDITIS INFECCIOSA</v>
          </cell>
          <cell r="C3451" t="str">
            <v>068</v>
          </cell>
        </row>
        <row r="3452">
          <cell r="A3452" t="str">
            <v>I308</v>
          </cell>
          <cell r="B3452" t="str">
            <v>OTRAS FORMAS DE PERICARDITIS AGUDA</v>
          </cell>
          <cell r="C3452" t="str">
            <v>068</v>
          </cell>
        </row>
        <row r="3453">
          <cell r="A3453" t="str">
            <v>I309</v>
          </cell>
          <cell r="B3453" t="str">
            <v>PERICARDITIS AGUDA, NO ESPECIFICADA</v>
          </cell>
          <cell r="C3453" t="str">
            <v>068</v>
          </cell>
        </row>
        <row r="3454">
          <cell r="A3454" t="str">
            <v>I31</v>
          </cell>
          <cell r="B3454" t="str">
            <v>OTRAS ENFERMEDADES DEL PERICARDIO</v>
          </cell>
          <cell r="C3454" t="str">
            <v>068</v>
          </cell>
        </row>
        <row r="3455">
          <cell r="A3455" t="str">
            <v>I310</v>
          </cell>
          <cell r="B3455" t="str">
            <v>PERICARDITIS CRONICA ADHESIVA</v>
          </cell>
          <cell r="C3455" t="str">
            <v>068</v>
          </cell>
        </row>
        <row r="3456">
          <cell r="A3456" t="str">
            <v>I311</v>
          </cell>
          <cell r="B3456" t="str">
            <v>PERICARDITIS CONSTRICTIVA CRONICA</v>
          </cell>
          <cell r="C3456" t="str">
            <v>068</v>
          </cell>
        </row>
        <row r="3457">
          <cell r="A3457" t="str">
            <v>I312</v>
          </cell>
          <cell r="B3457" t="str">
            <v>HEMOPERICARDIO, NO CLASIFICADO EN OTRA PARTE</v>
          </cell>
          <cell r="C3457" t="str">
            <v>068</v>
          </cell>
        </row>
        <row r="3458">
          <cell r="A3458" t="str">
            <v>I313</v>
          </cell>
          <cell r="B3458" t="str">
            <v>DERRAME PERICARDIO (NO INFLAMATORIO)</v>
          </cell>
          <cell r="C3458" t="str">
            <v>068</v>
          </cell>
        </row>
        <row r="3459">
          <cell r="A3459" t="str">
            <v>I318</v>
          </cell>
          <cell r="B3459" t="str">
            <v>OTRAS ENFERMEDADES ESPECIFICADAS DEL PERICARDIO</v>
          </cell>
          <cell r="C3459" t="str">
            <v>068</v>
          </cell>
        </row>
        <row r="3460">
          <cell r="A3460" t="str">
            <v>I319</v>
          </cell>
          <cell r="B3460" t="str">
            <v>EBFERMEDAD DEL PERICARDIO, NO ESPECIFICADA</v>
          </cell>
          <cell r="C3460" t="str">
            <v>068</v>
          </cell>
        </row>
        <row r="3461">
          <cell r="A3461" t="str">
            <v>I33</v>
          </cell>
          <cell r="B3461" t="str">
            <v>ENDOCARDITIS AGUDA Y SUBAGUDA</v>
          </cell>
          <cell r="C3461" t="str">
            <v>068</v>
          </cell>
        </row>
        <row r="3462">
          <cell r="A3462" t="str">
            <v>I330</v>
          </cell>
          <cell r="B3462" t="str">
            <v>ENDOCARDITIS INFECCIOSA AGUDA Y SUBAGUDA</v>
          </cell>
          <cell r="C3462" t="str">
            <v>068</v>
          </cell>
        </row>
        <row r="3463">
          <cell r="A3463" t="str">
            <v>I339</v>
          </cell>
          <cell r="B3463" t="str">
            <v>ENDOCARDITIS AGUDA, NO ESPECIFICADA</v>
          </cell>
          <cell r="C3463" t="str">
            <v>068</v>
          </cell>
        </row>
        <row r="3464">
          <cell r="A3464" t="str">
            <v>I34</v>
          </cell>
          <cell r="B3464" t="str">
            <v>TRASTORNOS NO REUMATICOS DE LA VALVULA MITRAL</v>
          </cell>
          <cell r="C3464" t="str">
            <v>068</v>
          </cell>
        </row>
        <row r="3465">
          <cell r="A3465" t="str">
            <v>I340</v>
          </cell>
          <cell r="B3465" t="str">
            <v>INSUFICIENCIA (DE LA VALVULA) MITRAL</v>
          </cell>
          <cell r="C3465" t="str">
            <v>068</v>
          </cell>
        </row>
        <row r="3466">
          <cell r="A3466" t="str">
            <v>I341</v>
          </cell>
          <cell r="B3466" t="str">
            <v>PROLAPSO (DE LA VALVULA) MITRAL</v>
          </cell>
          <cell r="C3466" t="str">
            <v>068</v>
          </cell>
        </row>
        <row r="3467">
          <cell r="A3467" t="str">
            <v>I342</v>
          </cell>
          <cell r="B3467" t="str">
            <v>ESTENOSIS (DE LA VALVULA) MITRAL, REUMATICA</v>
          </cell>
          <cell r="C3467" t="str">
            <v>068</v>
          </cell>
        </row>
        <row r="3468">
          <cell r="A3468" t="str">
            <v>I348</v>
          </cell>
          <cell r="B3468" t="str">
            <v>OTROS TRASTORNOS NO REUMATICOS DE LA VALVULA MITRAL</v>
          </cell>
          <cell r="C3468" t="str">
            <v>068</v>
          </cell>
        </row>
        <row r="3469">
          <cell r="A3469" t="str">
            <v>I349</v>
          </cell>
          <cell r="B3469" t="str">
            <v>TRASTORNOS MITRAL NO REUMATICO, NO ESPECIFICADO</v>
          </cell>
          <cell r="C3469" t="str">
            <v>068</v>
          </cell>
        </row>
        <row r="3470">
          <cell r="A3470" t="str">
            <v>I35</v>
          </cell>
          <cell r="B3470" t="str">
            <v>TRASTORNOS NO REUMATICOS DE LA VALVULA AORTICA</v>
          </cell>
          <cell r="C3470" t="str">
            <v>068</v>
          </cell>
        </row>
        <row r="3471">
          <cell r="A3471" t="str">
            <v>I350</v>
          </cell>
          <cell r="B3471" t="str">
            <v>ESTENOSIS (DE LA VALVULA) AORTICA</v>
          </cell>
          <cell r="C3471" t="str">
            <v>068</v>
          </cell>
        </row>
        <row r="3472">
          <cell r="A3472" t="str">
            <v>I351</v>
          </cell>
          <cell r="B3472" t="str">
            <v>INSUFICIENCIA (DE LA VALVULA) AORTICA</v>
          </cell>
          <cell r="C3472" t="str">
            <v>068</v>
          </cell>
        </row>
        <row r="3473">
          <cell r="A3473" t="str">
            <v>I352</v>
          </cell>
          <cell r="B3473" t="str">
            <v>ESTENOSIS (DE LA VALVULA) AORTICA CON INSUFICIENCIA</v>
          </cell>
          <cell r="C3473" t="str">
            <v>068</v>
          </cell>
        </row>
        <row r="3474">
          <cell r="A3474" t="str">
            <v>I358</v>
          </cell>
          <cell r="B3474" t="str">
            <v>OTROS TRASTORNOS DE LA VALVULA AORTICA</v>
          </cell>
          <cell r="C3474" t="str">
            <v>068</v>
          </cell>
        </row>
        <row r="3475">
          <cell r="A3475" t="str">
            <v>I359</v>
          </cell>
          <cell r="B3475" t="str">
            <v>TRASTORNO DE LA VALVULA AORTICA, NO ESPECIFICADA</v>
          </cell>
          <cell r="C3475" t="str">
            <v>068</v>
          </cell>
        </row>
        <row r="3476">
          <cell r="A3476" t="str">
            <v>I36X</v>
          </cell>
          <cell r="B3476" t="str">
            <v>TRASTORNOS NO REUMATICOS DE LA VALVULA TRICUSPIDE</v>
          </cell>
          <cell r="C3476" t="str">
            <v>068</v>
          </cell>
        </row>
        <row r="3477">
          <cell r="A3477" t="str">
            <v>I360</v>
          </cell>
          <cell r="B3477" t="str">
            <v>ESTENOSIS NO REUMATICOS (DE LA VALVULA) TRICUSPIDE</v>
          </cell>
          <cell r="C3477" t="str">
            <v>068</v>
          </cell>
        </row>
        <row r="3478">
          <cell r="A3478" t="str">
            <v>I361</v>
          </cell>
          <cell r="B3478" t="str">
            <v>INSUFICIENCIA NO REUMATICA (DE LA VALVULA) TRICUSPIDE</v>
          </cell>
          <cell r="C3478" t="str">
            <v>068</v>
          </cell>
        </row>
        <row r="3479">
          <cell r="A3479" t="str">
            <v>I362</v>
          </cell>
          <cell r="B3479" t="str">
            <v>ESTENOSIS CON INSUFICIENCIA NO REUMATICA( DE LA VALVULA) TICUSPIDE</v>
          </cell>
          <cell r="C3479" t="str">
            <v>068</v>
          </cell>
        </row>
        <row r="3480">
          <cell r="A3480" t="str">
            <v>I368</v>
          </cell>
          <cell r="B3480" t="str">
            <v>OTROS TRASTORNOS NO REUMATICOS DE LA VALVULA TRICUSPIDE</v>
          </cell>
          <cell r="C3480" t="str">
            <v>068</v>
          </cell>
        </row>
        <row r="3481">
          <cell r="A3481" t="str">
            <v>I369</v>
          </cell>
          <cell r="B3481" t="str">
            <v>TRASTORNO NO REUMATICO DE LA VALVULA TRICUSPIDE, NO ESPECIFICADO</v>
          </cell>
          <cell r="C3481" t="str">
            <v>068</v>
          </cell>
        </row>
        <row r="3482">
          <cell r="A3482" t="str">
            <v>I37X</v>
          </cell>
          <cell r="B3482" t="str">
            <v>TRASTORNO DE LA VALVULA PULOMONAR</v>
          </cell>
          <cell r="C3482" t="str">
            <v>068</v>
          </cell>
        </row>
        <row r="3483">
          <cell r="A3483" t="str">
            <v>I370</v>
          </cell>
          <cell r="B3483" t="str">
            <v>ESTENOSIS DE LA VALVULA PULMONAR</v>
          </cell>
          <cell r="C3483" t="str">
            <v>068</v>
          </cell>
        </row>
        <row r="3484">
          <cell r="A3484" t="str">
            <v>I371</v>
          </cell>
          <cell r="B3484" t="str">
            <v>INSUFICIENCIA DE LA VALVULA PULMONAR</v>
          </cell>
          <cell r="C3484" t="str">
            <v>068</v>
          </cell>
        </row>
        <row r="3485">
          <cell r="A3485" t="str">
            <v>I372</v>
          </cell>
          <cell r="B3485" t="str">
            <v>ESTENOSIS DE LA VALVULA PULMONAR CON INSUFICIENCIA</v>
          </cell>
          <cell r="C3485" t="str">
            <v>068</v>
          </cell>
        </row>
        <row r="3486">
          <cell r="A3486" t="str">
            <v>I378</v>
          </cell>
          <cell r="B3486" t="str">
            <v>OTROS TRASTORNOS DE LA VALVULA PULMONAR</v>
          </cell>
          <cell r="C3486" t="str">
            <v>068</v>
          </cell>
        </row>
        <row r="3487">
          <cell r="A3487" t="str">
            <v>I379</v>
          </cell>
          <cell r="B3487" t="str">
            <v>TRASTORNO DE LA VALVULA PULMONAR, NO ESPECIFICADO</v>
          </cell>
          <cell r="C3487" t="str">
            <v>068</v>
          </cell>
        </row>
        <row r="3488">
          <cell r="A3488" t="str">
            <v>I38X</v>
          </cell>
          <cell r="B3488" t="str">
            <v>ENDOCARDITIS, VALVULA NO ESPECIFICADA</v>
          </cell>
          <cell r="C3488" t="str">
            <v>068</v>
          </cell>
        </row>
        <row r="3489">
          <cell r="A3489" t="str">
            <v>I40X</v>
          </cell>
          <cell r="B3489" t="str">
            <v>MIOCARDITIS AGUDA</v>
          </cell>
          <cell r="C3489" t="str">
            <v>068</v>
          </cell>
        </row>
        <row r="3490">
          <cell r="A3490" t="str">
            <v>I400</v>
          </cell>
          <cell r="B3490" t="str">
            <v>MIOCARDITIS INFECCIOSA</v>
          </cell>
          <cell r="C3490" t="str">
            <v>068</v>
          </cell>
        </row>
        <row r="3491">
          <cell r="A3491" t="str">
            <v>I401</v>
          </cell>
          <cell r="B3491" t="str">
            <v>MIOCARDITIS AISLADA</v>
          </cell>
          <cell r="C3491" t="str">
            <v>068</v>
          </cell>
        </row>
        <row r="3492">
          <cell r="A3492" t="str">
            <v>I408</v>
          </cell>
          <cell r="B3492" t="str">
            <v>OTRAS MIOCARDITIS AGUDAS</v>
          </cell>
          <cell r="C3492" t="str">
            <v>068</v>
          </cell>
        </row>
        <row r="3493">
          <cell r="A3493" t="str">
            <v>I409</v>
          </cell>
          <cell r="B3493" t="str">
            <v>MIOCARDITIS AGUDA, NO ESPECIFICADA</v>
          </cell>
          <cell r="C3493" t="str">
            <v>068</v>
          </cell>
        </row>
        <row r="3494">
          <cell r="A3494" t="str">
            <v>I42</v>
          </cell>
          <cell r="B3494" t="str">
            <v>CARDIOMIOPATIA</v>
          </cell>
          <cell r="C3494" t="str">
            <v>068</v>
          </cell>
        </row>
        <row r="3495">
          <cell r="A3495" t="str">
            <v>I420</v>
          </cell>
          <cell r="B3495" t="str">
            <v>CARDIOMIOPATIA DILATADA</v>
          </cell>
          <cell r="C3495" t="str">
            <v>068</v>
          </cell>
        </row>
        <row r="3496">
          <cell r="A3496" t="str">
            <v>I421</v>
          </cell>
          <cell r="B3496" t="str">
            <v>CARDIOMIOPATIA HIPERTROFICA OBSTRUCTIVA</v>
          </cell>
          <cell r="C3496" t="str">
            <v>068</v>
          </cell>
        </row>
        <row r="3497">
          <cell r="A3497" t="str">
            <v>I422</v>
          </cell>
          <cell r="B3497" t="str">
            <v>OTRAS CARDIOMIOPATIAS HIPERTROFICAS</v>
          </cell>
          <cell r="C3497" t="str">
            <v>068</v>
          </cell>
        </row>
        <row r="3498">
          <cell r="A3498" t="str">
            <v>I423</v>
          </cell>
          <cell r="B3498" t="str">
            <v>ENFERMEDAD ENDOMIOCARDIACA (EOSINOFILICA)</v>
          </cell>
          <cell r="C3498" t="str">
            <v>068</v>
          </cell>
        </row>
        <row r="3499">
          <cell r="A3499" t="str">
            <v>I424</v>
          </cell>
          <cell r="B3499" t="str">
            <v>FIBROELASTOSIS ENDOCARDICA</v>
          </cell>
          <cell r="C3499" t="str">
            <v>068</v>
          </cell>
        </row>
        <row r="3500">
          <cell r="A3500" t="str">
            <v>I425</v>
          </cell>
          <cell r="B3500" t="str">
            <v>OTRAS CARDIOMIOPATIAS RESTRICTIVAS</v>
          </cell>
          <cell r="C3500" t="str">
            <v>068</v>
          </cell>
        </row>
        <row r="3501">
          <cell r="A3501" t="str">
            <v>I426</v>
          </cell>
          <cell r="B3501" t="str">
            <v>CARDIOMIOPATIA ALCOHOLICA</v>
          </cell>
          <cell r="C3501" t="str">
            <v>068</v>
          </cell>
        </row>
        <row r="3502">
          <cell r="A3502" t="str">
            <v>I427</v>
          </cell>
          <cell r="B3502" t="str">
            <v>CARDIOMIOPATIA DEBIDA A DROGAS Y OTROS AGENTES EXTERNOS</v>
          </cell>
          <cell r="C3502" t="str">
            <v>068</v>
          </cell>
        </row>
        <row r="3503">
          <cell r="A3503" t="str">
            <v>I428</v>
          </cell>
          <cell r="B3503" t="str">
            <v>OTRAS MIOCARDIOPATIAS</v>
          </cell>
          <cell r="C3503" t="str">
            <v>068</v>
          </cell>
        </row>
        <row r="3504">
          <cell r="A3504" t="str">
            <v>I429</v>
          </cell>
          <cell r="B3504" t="str">
            <v>CARDIOMIOPATIA, NO ESPECIFICADA</v>
          </cell>
          <cell r="C3504" t="str">
            <v>068</v>
          </cell>
        </row>
        <row r="3505">
          <cell r="A3505" t="str">
            <v>I44</v>
          </cell>
          <cell r="B3505" t="str">
            <v>BOQUEO AURICULOVENTRICULAR Y  DE RAMA IZQUIERDA DEL HAZ</v>
          </cell>
          <cell r="C3505" t="str">
            <v>068</v>
          </cell>
        </row>
        <row r="3506">
          <cell r="A3506" t="str">
            <v>I440</v>
          </cell>
          <cell r="B3506" t="str">
            <v>BLOQUEO AURICULOVENTRICULAR DE PRIMER GRADO</v>
          </cell>
          <cell r="C3506" t="str">
            <v>068</v>
          </cell>
        </row>
        <row r="3507">
          <cell r="A3507" t="str">
            <v>I441</v>
          </cell>
          <cell r="B3507" t="str">
            <v>BLOQUEO AURICULOVENTRICULAR DE SEGUNDO GRADO</v>
          </cell>
          <cell r="C3507" t="str">
            <v>068</v>
          </cell>
        </row>
        <row r="3508">
          <cell r="A3508" t="str">
            <v>I442</v>
          </cell>
          <cell r="B3508" t="str">
            <v>BLOQUEO AURICULOVENTRICULAR COMPLETO</v>
          </cell>
          <cell r="C3508" t="str">
            <v>068</v>
          </cell>
        </row>
        <row r="3509">
          <cell r="A3509" t="str">
            <v>I443</v>
          </cell>
          <cell r="B3509" t="str">
            <v>OTROS TIPOS DE BLOQUEO AURICULOVENTRICULAR Y LOS NO ESPECIFICADOS</v>
          </cell>
          <cell r="C3509" t="str">
            <v>068</v>
          </cell>
        </row>
        <row r="3510">
          <cell r="A3510" t="str">
            <v>I444</v>
          </cell>
          <cell r="B3510" t="str">
            <v>BLOQUEO FASCICULAR ANTERIOR IZQUIERDO</v>
          </cell>
          <cell r="C3510" t="str">
            <v>068</v>
          </cell>
        </row>
        <row r="3511">
          <cell r="A3511" t="str">
            <v>I445</v>
          </cell>
          <cell r="B3511" t="str">
            <v>BLOQUEO FASCICULAR POSTERIOR IZQUIERDO</v>
          </cell>
          <cell r="C3511" t="str">
            <v>068</v>
          </cell>
        </row>
        <row r="3512">
          <cell r="A3512" t="str">
            <v>I446</v>
          </cell>
          <cell r="B3512" t="str">
            <v>OTROS TIPOS DE BLOQUEO FASCICULAR Y LOS NO ESPECIFICADOS</v>
          </cell>
          <cell r="C3512" t="str">
            <v>068</v>
          </cell>
        </row>
        <row r="3513">
          <cell r="A3513" t="str">
            <v>I447</v>
          </cell>
          <cell r="B3513" t="str">
            <v>BLOQUEO DE RAMA IZQUIERDO DEL HAZ, SIN OTRA ESPECIFICACION</v>
          </cell>
          <cell r="C3513" t="str">
            <v>068</v>
          </cell>
        </row>
        <row r="3514">
          <cell r="A3514" t="str">
            <v>I449</v>
          </cell>
          <cell r="B3514" t="str">
            <v>BLOQUEO DE RAMA IZQUIERDO DEL HAZ, SIN OTRA ESPECIFICACION</v>
          </cell>
          <cell r="C3514" t="str">
            <v>068</v>
          </cell>
        </row>
        <row r="3515">
          <cell r="A3515" t="str">
            <v>I45X</v>
          </cell>
          <cell r="B3515" t="str">
            <v>OTROS TRASTORNOS DE LA CONDUCCION</v>
          </cell>
          <cell r="C3515" t="str">
            <v>068</v>
          </cell>
        </row>
        <row r="3516">
          <cell r="A3516" t="str">
            <v>I450</v>
          </cell>
          <cell r="B3516" t="str">
            <v>BLOQUEO FASCICULAR DERECHO</v>
          </cell>
          <cell r="C3516" t="str">
            <v>068</v>
          </cell>
        </row>
        <row r="3517">
          <cell r="A3517" t="str">
            <v>I451</v>
          </cell>
          <cell r="B3517" t="str">
            <v>OTROS TIPOS DE BLOQUEO DE RAMA DERECHA DEL HAZ Y LOS NO ESPECIFICADOS</v>
          </cell>
          <cell r="C3517" t="str">
            <v>068</v>
          </cell>
        </row>
        <row r="3518">
          <cell r="A3518" t="str">
            <v>I452</v>
          </cell>
          <cell r="B3518" t="str">
            <v>BLOQUEO BIFASCICULAR</v>
          </cell>
          <cell r="C3518" t="str">
            <v>068</v>
          </cell>
        </row>
        <row r="3519">
          <cell r="A3519" t="str">
            <v>I453</v>
          </cell>
          <cell r="B3519" t="str">
            <v>BLOQUEO TRIFASCICULAR</v>
          </cell>
          <cell r="C3519" t="str">
            <v>068</v>
          </cell>
        </row>
        <row r="3520">
          <cell r="A3520" t="str">
            <v>I454</v>
          </cell>
          <cell r="B3520" t="str">
            <v>BLOQUEO INTRAVENTRICULAR NO ESPECIFICADO</v>
          </cell>
          <cell r="C3520" t="str">
            <v>068</v>
          </cell>
        </row>
        <row r="3521">
          <cell r="A3521" t="str">
            <v>I455</v>
          </cell>
          <cell r="B3521" t="str">
            <v>OTROS TIPOS ESPECIFICADOS DE BLOQUEO DEL CORAZON</v>
          </cell>
          <cell r="C3521" t="str">
            <v>068</v>
          </cell>
        </row>
        <row r="3522">
          <cell r="A3522" t="str">
            <v>I456</v>
          </cell>
          <cell r="B3522" t="str">
            <v>SINDROME DE PREEXCITACION</v>
          </cell>
          <cell r="C3522" t="str">
            <v>068</v>
          </cell>
        </row>
        <row r="3523">
          <cell r="A3523" t="str">
            <v>I458</v>
          </cell>
          <cell r="B3523" t="str">
            <v>OTROS TRASTORNOS ESPECIFICADOS DE LA CONDUCCION</v>
          </cell>
          <cell r="C3523" t="str">
            <v>068</v>
          </cell>
        </row>
        <row r="3524">
          <cell r="A3524" t="str">
            <v>I459</v>
          </cell>
          <cell r="B3524" t="str">
            <v>TRASTORNOS DE LA CONDUCCION, NO ESPECIFICADO</v>
          </cell>
          <cell r="C3524" t="str">
            <v>068</v>
          </cell>
        </row>
        <row r="3525">
          <cell r="A3525" t="str">
            <v>I46</v>
          </cell>
          <cell r="B3525" t="str">
            <v>PARO CARDIACO</v>
          </cell>
          <cell r="C3525" t="str">
            <v>068</v>
          </cell>
        </row>
        <row r="3526">
          <cell r="A3526" t="str">
            <v>I460</v>
          </cell>
          <cell r="B3526" t="str">
            <v>PARO CARDIACO CON RESUCITACION EXITOSA</v>
          </cell>
          <cell r="C3526" t="str">
            <v>068</v>
          </cell>
        </row>
        <row r="3527">
          <cell r="A3527" t="str">
            <v>I461</v>
          </cell>
          <cell r="B3527" t="str">
            <v>MUERTE CARDIACA SUBITA, ASI DESCRITA</v>
          </cell>
          <cell r="C3527" t="str">
            <v>068</v>
          </cell>
        </row>
        <row r="3528">
          <cell r="A3528" t="str">
            <v>I469</v>
          </cell>
          <cell r="B3528" t="str">
            <v>PARO CARDIACO, NO ESPECIFICADO</v>
          </cell>
          <cell r="C3528" t="str">
            <v>068</v>
          </cell>
        </row>
        <row r="3529">
          <cell r="A3529" t="str">
            <v>I47X</v>
          </cell>
          <cell r="B3529" t="str">
            <v>TAQUICARDIA PAROXISTICA</v>
          </cell>
          <cell r="C3529" t="str">
            <v>068</v>
          </cell>
        </row>
        <row r="3530">
          <cell r="A3530" t="str">
            <v>I470</v>
          </cell>
          <cell r="B3530" t="str">
            <v>ARRITMIA POR REENTRADA VENTRICULAR</v>
          </cell>
          <cell r="C3530" t="str">
            <v>068</v>
          </cell>
        </row>
        <row r="3531">
          <cell r="A3531" t="str">
            <v>I471</v>
          </cell>
          <cell r="B3531" t="str">
            <v>TAQUICARDIA SUPRAVENTRICULAR</v>
          </cell>
          <cell r="C3531" t="str">
            <v>068</v>
          </cell>
        </row>
        <row r="3532">
          <cell r="A3532" t="str">
            <v>I472</v>
          </cell>
          <cell r="B3532" t="str">
            <v>TAQUICARDIA VENTRICULAR</v>
          </cell>
          <cell r="C3532" t="str">
            <v>068</v>
          </cell>
        </row>
        <row r="3533">
          <cell r="A3533" t="str">
            <v>I479</v>
          </cell>
          <cell r="B3533" t="str">
            <v>TAQUICARDIA PAROXISTICA, NO ESPECIFICADA</v>
          </cell>
          <cell r="C3533" t="str">
            <v>068</v>
          </cell>
        </row>
        <row r="3534">
          <cell r="A3534" t="str">
            <v>I48X</v>
          </cell>
          <cell r="B3534" t="str">
            <v>FIBRILACION Y ALETEO AURICULAR</v>
          </cell>
          <cell r="C3534" t="str">
            <v>068</v>
          </cell>
        </row>
        <row r="3535">
          <cell r="A3535" t="str">
            <v>I49X</v>
          </cell>
          <cell r="B3535" t="str">
            <v>OTRAS ARRITMIAS CARDIACAS</v>
          </cell>
          <cell r="C3535" t="str">
            <v>068</v>
          </cell>
        </row>
        <row r="3536">
          <cell r="A3536" t="str">
            <v>I490</v>
          </cell>
          <cell r="B3536" t="str">
            <v>FIBRILACION Y ALETEO VENTRICULAR</v>
          </cell>
          <cell r="C3536" t="str">
            <v>068</v>
          </cell>
        </row>
        <row r="3537">
          <cell r="A3537" t="str">
            <v>I491</v>
          </cell>
          <cell r="B3537" t="str">
            <v>DESPOLARIZACION AURICULAR PREMATURA</v>
          </cell>
          <cell r="C3537" t="str">
            <v>068</v>
          </cell>
        </row>
        <row r="3538">
          <cell r="A3538" t="str">
            <v>I492</v>
          </cell>
          <cell r="B3538" t="str">
            <v>DESPOLARIZACION PREMATURA NODAL</v>
          </cell>
          <cell r="C3538" t="str">
            <v>068</v>
          </cell>
        </row>
        <row r="3539">
          <cell r="A3539" t="str">
            <v>I493</v>
          </cell>
          <cell r="B3539" t="str">
            <v>DESPOLARIZACION VENTRICULAR PREMATURA</v>
          </cell>
          <cell r="C3539" t="str">
            <v>068</v>
          </cell>
        </row>
        <row r="3540">
          <cell r="A3540" t="str">
            <v>I494</v>
          </cell>
          <cell r="B3540" t="str">
            <v>OTROS TIPOS DE DESPOLARIZACION PREMATURA Y LOS NO ESPECIFICADOS</v>
          </cell>
          <cell r="C3540" t="str">
            <v>068</v>
          </cell>
        </row>
        <row r="3541">
          <cell r="A3541" t="str">
            <v>I495</v>
          </cell>
          <cell r="B3541" t="str">
            <v>SINDROME DEL SENO ENFERMO</v>
          </cell>
          <cell r="C3541" t="str">
            <v>068</v>
          </cell>
        </row>
        <row r="3542">
          <cell r="A3542" t="str">
            <v>I498</v>
          </cell>
          <cell r="B3542" t="str">
            <v>OTRAS ARRITMIAS CARDIACAS ESPECIFICADAS</v>
          </cell>
          <cell r="C3542" t="str">
            <v>068</v>
          </cell>
        </row>
        <row r="3543">
          <cell r="A3543" t="str">
            <v>I499</v>
          </cell>
          <cell r="B3543" t="str">
            <v>ARRITMIA CARDIACA, NO ESPECIFICADA</v>
          </cell>
          <cell r="C3543" t="str">
            <v>068</v>
          </cell>
        </row>
        <row r="3544">
          <cell r="A3544" t="str">
            <v>I50X</v>
          </cell>
          <cell r="B3544" t="str">
            <v>INSUFICIENCIA CARDIACA</v>
          </cell>
          <cell r="C3544" t="str">
            <v>068</v>
          </cell>
        </row>
        <row r="3545">
          <cell r="A3545" t="str">
            <v>I500</v>
          </cell>
          <cell r="B3545" t="str">
            <v>INSUFICIENCIA CARDIACA CONGESTIVA</v>
          </cell>
          <cell r="C3545" t="str">
            <v>068</v>
          </cell>
        </row>
        <row r="3546">
          <cell r="A3546" t="str">
            <v>I501</v>
          </cell>
          <cell r="B3546" t="str">
            <v>INSUFICIENCIA VENTRICULAR IZQUIERDA</v>
          </cell>
          <cell r="C3546" t="str">
            <v>068</v>
          </cell>
        </row>
        <row r="3547">
          <cell r="A3547" t="str">
            <v>I509</v>
          </cell>
          <cell r="B3547" t="str">
            <v>INSUFICIENCIA CARDIACA, NO ESPECIFICADA</v>
          </cell>
          <cell r="C3547" t="str">
            <v>068</v>
          </cell>
        </row>
        <row r="3548">
          <cell r="A3548" t="str">
            <v>I51X</v>
          </cell>
          <cell r="B3548" t="str">
            <v>COMPLICACIONES Y DESCRIPCIONES MAL DEFINIDAS DE ENFERMEDAD CARDIACA</v>
          </cell>
          <cell r="C3548" t="str">
            <v>068</v>
          </cell>
        </row>
        <row r="3549">
          <cell r="A3549" t="str">
            <v>I510</v>
          </cell>
          <cell r="B3549" t="str">
            <v>DEFECTO DEL TABIQUE CARDIACO, ADQUIRIDO</v>
          </cell>
          <cell r="C3549" t="str">
            <v>068</v>
          </cell>
        </row>
        <row r="3550">
          <cell r="A3550" t="str">
            <v>I511</v>
          </cell>
          <cell r="B3550" t="str">
            <v>RUPTURA DE CUERDA TENDINOSA, NO CLASICIFICADA EN OTRA PARTE</v>
          </cell>
          <cell r="C3550" t="str">
            <v>068</v>
          </cell>
        </row>
        <row r="3551">
          <cell r="A3551" t="str">
            <v>I512</v>
          </cell>
          <cell r="B3551" t="str">
            <v>RUPTURA DE MUSCULO PAPILAR, NO CLASIFICADA EN OTRA PARTE</v>
          </cell>
          <cell r="C3551" t="str">
            <v>068</v>
          </cell>
        </row>
        <row r="3552">
          <cell r="A3552" t="str">
            <v>I513</v>
          </cell>
          <cell r="B3552" t="str">
            <v>TROMBOSIS INTRACARDIACA, NO CLASIFICADA EN OTRA PARTE</v>
          </cell>
          <cell r="C3552" t="str">
            <v>068</v>
          </cell>
        </row>
        <row r="3553">
          <cell r="A3553" t="str">
            <v>I514</v>
          </cell>
          <cell r="B3553" t="str">
            <v>MIOCARDITIS, NO ESPECIFICADA</v>
          </cell>
          <cell r="C3553" t="str">
            <v>068</v>
          </cell>
        </row>
        <row r="3554">
          <cell r="A3554" t="str">
            <v>I515</v>
          </cell>
          <cell r="B3554" t="str">
            <v>DEGENERACION MIOCARDICA</v>
          </cell>
          <cell r="C3554" t="str">
            <v>068</v>
          </cell>
        </row>
        <row r="3555">
          <cell r="A3555" t="str">
            <v>I516</v>
          </cell>
          <cell r="B3555" t="str">
            <v>ENFERMEDAD CARDIOVASCULAR, NO ESPECIFICADA</v>
          </cell>
          <cell r="C3555" t="str">
            <v>068</v>
          </cell>
        </row>
        <row r="3556">
          <cell r="A3556" t="str">
            <v>I517</v>
          </cell>
          <cell r="B3556" t="str">
            <v>CARDIOMEGALIA</v>
          </cell>
          <cell r="C3556" t="str">
            <v>068</v>
          </cell>
        </row>
        <row r="3557">
          <cell r="A3557" t="str">
            <v>I518</v>
          </cell>
          <cell r="B3557" t="str">
            <v>OTRAS ENFERMEDADES CARDIACAS MAL DEFINIDAS</v>
          </cell>
          <cell r="C3557" t="str">
            <v>068</v>
          </cell>
        </row>
        <row r="3558">
          <cell r="A3558" t="str">
            <v>I519</v>
          </cell>
          <cell r="B3558" t="str">
            <v>ENFERMEDAD CARDIACA, NO ESPECIFICADA</v>
          </cell>
          <cell r="C3558" t="str">
            <v>068</v>
          </cell>
        </row>
        <row r="3559">
          <cell r="A3559" t="str">
            <v>I60</v>
          </cell>
          <cell r="B3559" t="str">
            <v>HEMORRAGIA SUBARACNOIDEA</v>
          </cell>
          <cell r="C3559" t="str">
            <v>069</v>
          </cell>
        </row>
        <row r="3560">
          <cell r="A3560" t="str">
            <v>I600</v>
          </cell>
          <cell r="B3560" t="str">
            <v>HEMORRAGIA SUBARACNOIDEA DE SIFON Y BIFURCACION CAROTIDEA</v>
          </cell>
          <cell r="C3560" t="str">
            <v>069</v>
          </cell>
        </row>
        <row r="3561">
          <cell r="A3561" t="str">
            <v>I601</v>
          </cell>
          <cell r="B3561" t="str">
            <v>HEMORRAGIA SUBARACNOIDEA DE ARTERIA CEREBRAL MEDIA</v>
          </cell>
          <cell r="C3561" t="str">
            <v>069</v>
          </cell>
        </row>
        <row r="3562">
          <cell r="A3562" t="str">
            <v>I602</v>
          </cell>
          <cell r="B3562" t="str">
            <v>HEMORRAGIA SUBARACNOIDEA DE ARTERIA COMUNICANTE ANTERIOR</v>
          </cell>
          <cell r="C3562" t="str">
            <v>069</v>
          </cell>
        </row>
        <row r="3563">
          <cell r="A3563" t="str">
            <v>I603</v>
          </cell>
          <cell r="B3563" t="str">
            <v>HEMORRAGIA SUBARACNOIDEA DE ARTERIA COMUNICANTE POSTERIOR</v>
          </cell>
          <cell r="C3563" t="str">
            <v>069</v>
          </cell>
        </row>
        <row r="3564">
          <cell r="A3564" t="str">
            <v>I604</v>
          </cell>
          <cell r="B3564" t="str">
            <v>HEMORRAGIA SUBARACNOIDEA DE ARTERIA BASILAR</v>
          </cell>
          <cell r="C3564" t="str">
            <v>069</v>
          </cell>
        </row>
        <row r="3565">
          <cell r="A3565" t="str">
            <v>I605</v>
          </cell>
          <cell r="B3565" t="str">
            <v>HEMORRAGIA SUBARACNOIDEA DE ARTERIA VERTEBRAL</v>
          </cell>
          <cell r="C3565" t="str">
            <v>069</v>
          </cell>
        </row>
        <row r="3566">
          <cell r="A3566" t="str">
            <v>I606</v>
          </cell>
          <cell r="B3566" t="str">
            <v>HEMORRAGIA SUBARACNOIDEA DE OTRAS ARTERIAS INTRACRANEALES</v>
          </cell>
          <cell r="C3566" t="str">
            <v>069</v>
          </cell>
        </row>
        <row r="3567">
          <cell r="A3567" t="str">
            <v>I607</v>
          </cell>
          <cell r="B3567" t="str">
            <v>HEMORRAGIA SUBARACNOIDEA DE ARTERIA INTRACRANEAL NO ESPECIFICADA</v>
          </cell>
          <cell r="C3567" t="str">
            <v>069</v>
          </cell>
        </row>
        <row r="3568">
          <cell r="A3568" t="str">
            <v>I608</v>
          </cell>
          <cell r="B3568" t="str">
            <v>OTRAS HEMORRAGIAS SUBARACNOIDEAS</v>
          </cell>
          <cell r="C3568" t="str">
            <v>069</v>
          </cell>
        </row>
        <row r="3569">
          <cell r="A3569" t="str">
            <v>I609</v>
          </cell>
          <cell r="B3569" t="str">
            <v>HEMORRAGIA SUBARACNOIDEA, NO ESPECIFICADA</v>
          </cell>
          <cell r="C3569" t="str">
            <v>069</v>
          </cell>
        </row>
        <row r="3570">
          <cell r="A3570" t="str">
            <v>I61X</v>
          </cell>
          <cell r="B3570" t="str">
            <v>HEMORAGIA INTRAENCEFALICA</v>
          </cell>
          <cell r="C3570" t="str">
            <v>069</v>
          </cell>
        </row>
        <row r="3571">
          <cell r="A3571" t="str">
            <v>I610</v>
          </cell>
          <cell r="B3571" t="str">
            <v>HEMORRAGIA INTRACEREBRAL EN HEMISFERIO, SUBCORTICAL</v>
          </cell>
          <cell r="C3571" t="str">
            <v>069</v>
          </cell>
        </row>
        <row r="3572">
          <cell r="A3572" t="str">
            <v>I611</v>
          </cell>
          <cell r="B3572" t="str">
            <v>HEMORRAGIA INTRACEREBRAL EN HEMISFERIO, CORTICAL</v>
          </cell>
          <cell r="C3572" t="str">
            <v>069</v>
          </cell>
        </row>
        <row r="3573">
          <cell r="A3573" t="str">
            <v>I612</v>
          </cell>
          <cell r="B3573" t="str">
            <v>HEMORRAGIA INTRACEREBRAL EN HEMISFERIO, NO ESPECIFICADA</v>
          </cell>
          <cell r="C3573" t="str">
            <v>069</v>
          </cell>
        </row>
        <row r="3574">
          <cell r="A3574" t="str">
            <v>I613</v>
          </cell>
          <cell r="B3574" t="str">
            <v>HEMORRAGIA INTRAENCEFALICA EN TALLO CEREBRAL</v>
          </cell>
          <cell r="C3574" t="str">
            <v>069</v>
          </cell>
        </row>
        <row r="3575">
          <cell r="A3575" t="str">
            <v>I614</v>
          </cell>
          <cell r="B3575" t="str">
            <v>HEMORRAGIA INTRAENCEFALICA EN CEREBELO</v>
          </cell>
          <cell r="C3575" t="str">
            <v>069</v>
          </cell>
        </row>
        <row r="3576">
          <cell r="A3576" t="str">
            <v>I615</v>
          </cell>
          <cell r="B3576" t="str">
            <v>HEMORRAGIA INTRAENCEFALICA, INTRAVENTRICULAR</v>
          </cell>
          <cell r="C3576" t="str">
            <v>069</v>
          </cell>
        </row>
        <row r="3577">
          <cell r="A3577" t="str">
            <v>I616</v>
          </cell>
          <cell r="B3577" t="str">
            <v>HEMORRAGIA INTRAENCEFALICA DE LOCALIZACIONES MULTIPLES</v>
          </cell>
          <cell r="C3577" t="str">
            <v>069</v>
          </cell>
        </row>
        <row r="3578">
          <cell r="A3578" t="str">
            <v>I618</v>
          </cell>
          <cell r="B3578" t="str">
            <v>OTRAS HEMORRAGIAS INTRAENCEFALICAS</v>
          </cell>
          <cell r="C3578" t="str">
            <v>069</v>
          </cell>
        </row>
        <row r="3579">
          <cell r="A3579" t="str">
            <v>I619</v>
          </cell>
          <cell r="B3579" t="str">
            <v>HEMORRAGIA INTRAENCEFALICA, NO ESPECIFICADA</v>
          </cell>
          <cell r="C3579" t="str">
            <v>069</v>
          </cell>
        </row>
        <row r="3580">
          <cell r="A3580" t="str">
            <v>I62</v>
          </cell>
          <cell r="B3580" t="str">
            <v>OTRAS HEMORRAGIAS INTRACRANEALES NO TRAUMATICAS</v>
          </cell>
          <cell r="C3580" t="str">
            <v>069</v>
          </cell>
        </row>
        <row r="3581">
          <cell r="A3581" t="str">
            <v>I620</v>
          </cell>
          <cell r="B3581" t="str">
            <v>HEMORAGIA SUBDURAL (AGUDA) (NO TRAUMATICA)</v>
          </cell>
          <cell r="C3581" t="str">
            <v>069</v>
          </cell>
        </row>
        <row r="3582">
          <cell r="A3582" t="str">
            <v>I621</v>
          </cell>
          <cell r="B3582" t="str">
            <v>HEMORRAGIA EXTRADURAL NO TRAUMATICA</v>
          </cell>
          <cell r="C3582" t="str">
            <v>069</v>
          </cell>
        </row>
        <row r="3583">
          <cell r="A3583" t="str">
            <v>I629</v>
          </cell>
          <cell r="B3583" t="str">
            <v>HEMORRAGIA INTRACRANEAL (NO TRAUMATICA), NO ESPECIFICADA</v>
          </cell>
          <cell r="C3583" t="str">
            <v>069</v>
          </cell>
        </row>
        <row r="3584">
          <cell r="A3584" t="str">
            <v>I63X</v>
          </cell>
          <cell r="B3584" t="str">
            <v>INFARTO CEREBRAL</v>
          </cell>
          <cell r="C3584" t="str">
            <v>069</v>
          </cell>
        </row>
        <row r="3585">
          <cell r="A3585" t="str">
            <v>I630</v>
          </cell>
          <cell r="B3585" t="str">
            <v>INFARTO CEREBRAL DEBIDO A TROMBOSIS DE ARTERIAS</v>
          </cell>
          <cell r="C3585" t="str">
            <v>069</v>
          </cell>
        </row>
        <row r="3586">
          <cell r="A3586" t="str">
            <v>I631</v>
          </cell>
          <cell r="B3586" t="str">
            <v>INFARTO CEREBRAL A EMBOLIA DE ARTERIAS PRECEREBRALES</v>
          </cell>
          <cell r="C3586" t="str">
            <v>069</v>
          </cell>
        </row>
        <row r="3587">
          <cell r="A3587" t="str">
            <v>I632</v>
          </cell>
          <cell r="B3587" t="str">
            <v>INFARTO CEREBRAL DEBIDO A OCLUSION O ESTENOSIS NO ESPEC. DE ART.PRECER</v>
          </cell>
          <cell r="C3587" t="str">
            <v>069</v>
          </cell>
        </row>
        <row r="3588">
          <cell r="A3588" t="str">
            <v>I633</v>
          </cell>
          <cell r="B3588" t="str">
            <v>INFARTO CEREBRAL DEBIDO A TROMBOSIS DE ARTERIAS CEREBRALES</v>
          </cell>
          <cell r="C3588" t="str">
            <v>069</v>
          </cell>
        </row>
        <row r="3589">
          <cell r="A3589" t="str">
            <v>I634</v>
          </cell>
          <cell r="B3589" t="str">
            <v>INFARTO CEREBRAL DEBIDO A EMBOLIA DE ARTERIAS CEREBRALES</v>
          </cell>
          <cell r="C3589" t="str">
            <v>069</v>
          </cell>
        </row>
        <row r="3590">
          <cell r="A3590" t="str">
            <v>I635</v>
          </cell>
          <cell r="B3590" t="str">
            <v>INFARTO CEREBRAL A OCLUSION O ESTENOSIS NO ESPEC. DE ARTER. CEREBRALES</v>
          </cell>
          <cell r="C3590" t="str">
            <v>069</v>
          </cell>
        </row>
        <row r="3591">
          <cell r="A3591" t="str">
            <v>I636</v>
          </cell>
          <cell r="B3591" t="str">
            <v>INFARTO CEREBRAL DEBIDO A TROMBOSIS DE VENAS CEREBRALES, NO PIOGENO</v>
          </cell>
          <cell r="C3591" t="str">
            <v>069</v>
          </cell>
        </row>
        <row r="3592">
          <cell r="A3592" t="str">
            <v>I638</v>
          </cell>
          <cell r="B3592" t="str">
            <v>OTROS INFARTOS CEREBRALES</v>
          </cell>
          <cell r="C3592" t="str">
            <v>069</v>
          </cell>
        </row>
        <row r="3593">
          <cell r="A3593" t="str">
            <v>I639</v>
          </cell>
          <cell r="B3593" t="str">
            <v>INFARTO CEREBRAL, NO ESPECIFICADO</v>
          </cell>
          <cell r="C3593" t="str">
            <v>069</v>
          </cell>
        </row>
        <row r="3594">
          <cell r="A3594" t="str">
            <v>I64X</v>
          </cell>
          <cell r="B3594" t="str">
            <v>ACCIDENTE VASCULAR ENCEFALICO AGUDO, NO ESPECIF. COMO HEMORR. O ISQUE</v>
          </cell>
          <cell r="C3594" t="str">
            <v>069</v>
          </cell>
        </row>
        <row r="3595">
          <cell r="A3595" t="str">
            <v>I65X</v>
          </cell>
          <cell r="B3595" t="str">
            <v>OCLUSION Y ESTENOSIS DE LAS ARTERIAS PRECER. SIN OCASIONAR INFARTO</v>
          </cell>
          <cell r="C3595" t="str">
            <v>069</v>
          </cell>
        </row>
        <row r="3596">
          <cell r="A3596" t="str">
            <v>I650</v>
          </cell>
          <cell r="B3596" t="str">
            <v>OCLUSION Y ESTENOSIS DE ARTERIA VERTEBRAL</v>
          </cell>
          <cell r="C3596" t="str">
            <v>069</v>
          </cell>
        </row>
        <row r="3597">
          <cell r="A3597" t="str">
            <v>I651</v>
          </cell>
          <cell r="B3597" t="str">
            <v>OCLUSION Y ESTENOSIS DE ARTERIA BASILAR</v>
          </cell>
          <cell r="C3597" t="str">
            <v>069</v>
          </cell>
        </row>
        <row r="3598">
          <cell r="A3598" t="str">
            <v>I652</v>
          </cell>
          <cell r="B3598" t="str">
            <v>OCLUSION Y ESTENOSIS DE ARTERIA CAROTIDA</v>
          </cell>
          <cell r="C3598" t="str">
            <v>069</v>
          </cell>
        </row>
        <row r="3599">
          <cell r="A3599" t="str">
            <v>I653</v>
          </cell>
          <cell r="B3599" t="str">
            <v>OCLUSION Y ESTENOSIS MULTIPLE BILATERAL DE ARTERIAS PERECEBRALES</v>
          </cell>
          <cell r="C3599" t="str">
            <v>069</v>
          </cell>
        </row>
        <row r="3600">
          <cell r="A3600" t="str">
            <v>I658</v>
          </cell>
          <cell r="B3600" t="str">
            <v>OCLUSION Y ESTENOSIS DE OTRAS ARTERIAS PRECEREBRALES</v>
          </cell>
          <cell r="C3600" t="str">
            <v>069</v>
          </cell>
        </row>
        <row r="3601">
          <cell r="A3601" t="str">
            <v>I659</v>
          </cell>
          <cell r="B3601" t="str">
            <v>OCLUSION Y ESTENOSIS DE ARTERIA PRECEREBRAL NO ESPECIFICADA</v>
          </cell>
          <cell r="C3601" t="str">
            <v>069</v>
          </cell>
        </row>
        <row r="3602">
          <cell r="A3602" t="str">
            <v>I66X</v>
          </cell>
          <cell r="B3602" t="str">
            <v>OCLUSION Y ESTENOSIS DE LAS ARTERIAS CEREBRALES SIN OCASIONAR INF.</v>
          </cell>
          <cell r="C3602" t="str">
            <v>069</v>
          </cell>
        </row>
        <row r="3603">
          <cell r="A3603" t="str">
            <v>I660</v>
          </cell>
          <cell r="B3603" t="str">
            <v>OCLUSION Y ESTENOSIS DE LA ARTERIA CEREBRAL MEDIA</v>
          </cell>
          <cell r="C3603" t="str">
            <v>069</v>
          </cell>
        </row>
        <row r="3604">
          <cell r="A3604" t="str">
            <v>I661</v>
          </cell>
          <cell r="B3604" t="str">
            <v>OCLUSION Y ESTENOSIS DE LA ARTERIA CEREBRAL ANTERIOR</v>
          </cell>
          <cell r="C3604" t="str">
            <v>069</v>
          </cell>
        </row>
        <row r="3605">
          <cell r="A3605" t="str">
            <v>I662</v>
          </cell>
          <cell r="B3605" t="str">
            <v>OCLUSION Y ESTENOSIS DE LA ARTERIA CEREBRAL POSTERIOR</v>
          </cell>
          <cell r="C3605" t="str">
            <v>069</v>
          </cell>
        </row>
        <row r="3606">
          <cell r="A3606" t="str">
            <v>I663</v>
          </cell>
          <cell r="B3606" t="str">
            <v>OCLUSION Y ESTENOSIS DE ARTERIAS CEREBELOSAS</v>
          </cell>
          <cell r="C3606" t="str">
            <v>069</v>
          </cell>
        </row>
        <row r="3607">
          <cell r="A3607" t="str">
            <v>I664</v>
          </cell>
          <cell r="B3607" t="str">
            <v>OCLUSION Y ESTENOSIS MULTIPLE BILATERAL DE ARTERIAS CEREBRALES</v>
          </cell>
          <cell r="C3607" t="str">
            <v>069</v>
          </cell>
        </row>
        <row r="3608">
          <cell r="A3608" t="str">
            <v>I668</v>
          </cell>
          <cell r="B3608" t="str">
            <v>OCLUSION Y ESTENOSIS DE OTRAS ARTERIAS CEREBRALES</v>
          </cell>
          <cell r="C3608" t="str">
            <v>069</v>
          </cell>
        </row>
        <row r="3609">
          <cell r="A3609" t="str">
            <v>I669</v>
          </cell>
          <cell r="B3609" t="str">
            <v>OCLUSION Y ESTENOSIS DE ARTERIA CEREBRAL NO ESPECIFICADA</v>
          </cell>
          <cell r="C3609" t="str">
            <v>069</v>
          </cell>
        </row>
        <row r="3610">
          <cell r="A3610" t="str">
            <v>I67</v>
          </cell>
          <cell r="B3610" t="str">
            <v>OTRAS ENFERMEDADES CEREBROVASCULARES</v>
          </cell>
          <cell r="C3610" t="str">
            <v>069</v>
          </cell>
        </row>
        <row r="3611">
          <cell r="A3611" t="str">
            <v>I670</v>
          </cell>
          <cell r="B3611" t="str">
            <v>DISECCION DE ARTERIAS CEREBRALES, SIN RUPTURA</v>
          </cell>
          <cell r="C3611" t="str">
            <v>069</v>
          </cell>
        </row>
        <row r="3612">
          <cell r="A3612" t="str">
            <v>I671</v>
          </cell>
          <cell r="B3612" t="str">
            <v>ANEURISMA CEREBRAL, SIN RUPTURA</v>
          </cell>
          <cell r="C3612" t="str">
            <v>069</v>
          </cell>
        </row>
        <row r="3613">
          <cell r="A3613" t="str">
            <v>I672</v>
          </cell>
          <cell r="B3613" t="str">
            <v>ATEROSCLEROSIS CEREBRAL</v>
          </cell>
          <cell r="C3613" t="str">
            <v>069</v>
          </cell>
        </row>
        <row r="3614">
          <cell r="A3614" t="str">
            <v>I673</v>
          </cell>
          <cell r="B3614" t="str">
            <v>LEUCOENCEFALOPATIA VASCULAR PROGRESIVA</v>
          </cell>
          <cell r="C3614" t="str">
            <v>069</v>
          </cell>
        </row>
        <row r="3615">
          <cell r="A3615" t="str">
            <v>I674</v>
          </cell>
          <cell r="B3615" t="str">
            <v>ENCEFALOPATIA HIPERTENSIVA</v>
          </cell>
          <cell r="C3615" t="str">
            <v>069</v>
          </cell>
        </row>
        <row r="3616">
          <cell r="A3616" t="str">
            <v>I675</v>
          </cell>
          <cell r="B3616" t="str">
            <v>ENFERMEDAD DE MOYAMOYA</v>
          </cell>
          <cell r="C3616" t="str">
            <v>069</v>
          </cell>
        </row>
        <row r="3617">
          <cell r="A3617" t="str">
            <v>I676</v>
          </cell>
          <cell r="B3617" t="str">
            <v>TROMBOSIS APIOGENA DEL SISTEMA VENOSO INTRACRANEAL</v>
          </cell>
          <cell r="C3617" t="str">
            <v>069</v>
          </cell>
        </row>
        <row r="3618">
          <cell r="A3618" t="str">
            <v>I677</v>
          </cell>
          <cell r="B3618" t="str">
            <v>ARTERITIS CEREBRAL, NO CLASIFICADA EN OTRA PARTE</v>
          </cell>
          <cell r="C3618" t="str">
            <v>069</v>
          </cell>
        </row>
        <row r="3619">
          <cell r="A3619" t="str">
            <v>I678</v>
          </cell>
          <cell r="B3619" t="str">
            <v>OTRAS ENFERMEDADES CEREBROVASCULARES ESPECIFICADAS</v>
          </cell>
          <cell r="C3619" t="str">
            <v>069</v>
          </cell>
        </row>
        <row r="3620">
          <cell r="A3620" t="str">
            <v>I679</v>
          </cell>
          <cell r="B3620" t="str">
            <v>ENFERMEDAD CEREBROVASCULAR, NO ESPECIFICADA</v>
          </cell>
          <cell r="C3620" t="str">
            <v>069</v>
          </cell>
        </row>
        <row r="3621">
          <cell r="A3621" t="str">
            <v>I69</v>
          </cell>
          <cell r="B3621" t="str">
            <v>SECUELAS DE ENFERMEDAD CEREBROVASCULAR</v>
          </cell>
          <cell r="C3621" t="str">
            <v>069</v>
          </cell>
        </row>
        <row r="3622">
          <cell r="A3622" t="str">
            <v>I690</v>
          </cell>
          <cell r="B3622" t="str">
            <v>SECUELAS DE HEMORRAGIA SUBARACNOIDEA</v>
          </cell>
          <cell r="C3622" t="str">
            <v>069</v>
          </cell>
        </row>
        <row r="3623">
          <cell r="A3623" t="str">
            <v>I691</v>
          </cell>
          <cell r="B3623" t="str">
            <v>SECUELAS DE HEMORRAGIA INTRAENCEFALICA</v>
          </cell>
          <cell r="C3623" t="str">
            <v>069</v>
          </cell>
        </row>
        <row r="3624">
          <cell r="A3624" t="str">
            <v>I692</v>
          </cell>
          <cell r="B3624" t="str">
            <v>SECUELAS DE OTRAS HEMORRAGIAS INTRACRANEALES NO TRAUMATICAS</v>
          </cell>
          <cell r="C3624" t="str">
            <v>069</v>
          </cell>
        </row>
        <row r="3625">
          <cell r="A3625" t="str">
            <v>I693</v>
          </cell>
          <cell r="B3625" t="str">
            <v>SECUELAS DE INFARTO CEREBRAL</v>
          </cell>
          <cell r="C3625" t="str">
            <v>069</v>
          </cell>
        </row>
        <row r="3626">
          <cell r="A3626" t="str">
            <v>I694</v>
          </cell>
          <cell r="B3626" t="str">
            <v>SECUELAS DE ENFERMEDAD CEREBROVASCULAR, NO ESPECIF. COMO HEMORRG.</v>
          </cell>
          <cell r="C3626" t="str">
            <v>069</v>
          </cell>
        </row>
        <row r="3627">
          <cell r="A3627" t="str">
            <v>I698</v>
          </cell>
          <cell r="B3627" t="str">
            <v>SECUELAS DE OTRAS ENF. CEREBROVASCULARES ESPECIFICADAS O NO</v>
          </cell>
          <cell r="C3627" t="str">
            <v>069</v>
          </cell>
        </row>
        <row r="3628">
          <cell r="A3628" t="str">
            <v>I70</v>
          </cell>
          <cell r="B3628" t="str">
            <v>ATEROSCLEROSIS</v>
          </cell>
          <cell r="C3628" t="str">
            <v>070</v>
          </cell>
        </row>
        <row r="3629">
          <cell r="A3629" t="str">
            <v>I700</v>
          </cell>
          <cell r="B3629" t="str">
            <v>ATREOSCLEROSIS DE LA AORTA</v>
          </cell>
          <cell r="C3629" t="str">
            <v>070</v>
          </cell>
        </row>
        <row r="3630">
          <cell r="A3630" t="str">
            <v>I701</v>
          </cell>
          <cell r="B3630" t="str">
            <v>ATEROSCLEROSIS DE LA ARTERIA RENAL</v>
          </cell>
          <cell r="C3630" t="str">
            <v>070</v>
          </cell>
        </row>
        <row r="3631">
          <cell r="A3631" t="str">
            <v>I702</v>
          </cell>
          <cell r="B3631" t="str">
            <v>ATEROSCLEROSIS DE LAS ARTERIAS DE LOS MIEMBROS</v>
          </cell>
          <cell r="C3631" t="str">
            <v>070</v>
          </cell>
        </row>
        <row r="3632">
          <cell r="A3632" t="str">
            <v>I708</v>
          </cell>
          <cell r="B3632" t="str">
            <v>ATREOSCLEROSIS DE OTRAS ARTERIAS</v>
          </cell>
          <cell r="C3632" t="str">
            <v>070</v>
          </cell>
        </row>
        <row r="3633">
          <cell r="A3633" t="str">
            <v>I709</v>
          </cell>
          <cell r="B3633" t="str">
            <v>ATEROSCLEROSIS GENERALIZADA Y LA NO ESPECIFICADA</v>
          </cell>
          <cell r="C3633" t="str">
            <v>070</v>
          </cell>
        </row>
        <row r="3634">
          <cell r="A3634" t="str">
            <v>I71</v>
          </cell>
          <cell r="B3634" t="str">
            <v>ANEURISMA Y DISECCION AORTICOS</v>
          </cell>
          <cell r="C3634" t="str">
            <v>071</v>
          </cell>
        </row>
        <row r="3635">
          <cell r="A3635" t="str">
            <v>I710</v>
          </cell>
          <cell r="B3635" t="str">
            <v>DISECCION DE AORTA (CUALQUIER PARTE)</v>
          </cell>
          <cell r="C3635" t="str">
            <v>071</v>
          </cell>
        </row>
        <row r="3636">
          <cell r="A3636" t="str">
            <v>I711</v>
          </cell>
          <cell r="B3636" t="str">
            <v>RUPTURA DE ANEURISMA DE LA AORTA TORACICA</v>
          </cell>
          <cell r="C3636" t="str">
            <v>071</v>
          </cell>
        </row>
        <row r="3637">
          <cell r="A3637" t="str">
            <v>I712</v>
          </cell>
          <cell r="B3637" t="str">
            <v>ANEURISMA DE LA AORTA TORACICA, SIN MENCION DE RUPTURA</v>
          </cell>
          <cell r="C3637" t="str">
            <v>071</v>
          </cell>
        </row>
        <row r="3638">
          <cell r="A3638" t="str">
            <v>I713</v>
          </cell>
          <cell r="B3638" t="str">
            <v>RUPTURA DE ANEURISMA DE LA AORTA ABDOMINAL</v>
          </cell>
          <cell r="C3638" t="str">
            <v>071</v>
          </cell>
        </row>
        <row r="3639">
          <cell r="A3639" t="str">
            <v>I714</v>
          </cell>
          <cell r="B3639" t="str">
            <v>ANEURISMA DE LA AORTA ABDOMINAL, SIN MENCION DE RUPTURA</v>
          </cell>
          <cell r="C3639" t="str">
            <v>071</v>
          </cell>
        </row>
        <row r="3640">
          <cell r="A3640" t="str">
            <v>I715</v>
          </cell>
          <cell r="B3640" t="str">
            <v>RUPTURA DE ANEURISMA DE LA AORTA TORACOABDOMINAL</v>
          </cell>
          <cell r="C3640" t="str">
            <v>071</v>
          </cell>
        </row>
        <row r="3641">
          <cell r="A3641" t="str">
            <v>I716</v>
          </cell>
          <cell r="B3641" t="str">
            <v>ANEURISMA DE LA AORTA TORACOABDOMINAL, SIN MENCION DE RUPTURA</v>
          </cell>
          <cell r="C3641" t="str">
            <v>071</v>
          </cell>
        </row>
        <row r="3642">
          <cell r="A3642" t="str">
            <v>I718</v>
          </cell>
          <cell r="B3642" t="str">
            <v>RUPTURA DE ANEURISMA AORTICO, SITIO NO ESPECIFICADO</v>
          </cell>
          <cell r="C3642" t="str">
            <v>071</v>
          </cell>
        </row>
        <row r="3643">
          <cell r="A3643" t="str">
            <v>I719</v>
          </cell>
          <cell r="B3643" t="str">
            <v>ANEURISMA DE LA AORTA, SITIO NO ESEPCIFICADO, SIN MENCION DE RUPTURA</v>
          </cell>
          <cell r="C3643" t="str">
            <v>071</v>
          </cell>
        </row>
        <row r="3644">
          <cell r="A3644" t="str">
            <v>I72</v>
          </cell>
          <cell r="B3644" t="str">
            <v>OTROS ANEURISMAS</v>
          </cell>
          <cell r="C3644" t="str">
            <v>071</v>
          </cell>
        </row>
        <row r="3645">
          <cell r="A3645" t="str">
            <v>I720</v>
          </cell>
          <cell r="B3645" t="str">
            <v>ANEURISMA DE LA ARTERIA CAROTIDA</v>
          </cell>
          <cell r="C3645" t="str">
            <v>071</v>
          </cell>
        </row>
        <row r="3646">
          <cell r="A3646" t="str">
            <v>I721</v>
          </cell>
          <cell r="B3646" t="str">
            <v>ANEURISMA DE ARTERIA DEL MIEMBRO SUPERIOR</v>
          </cell>
          <cell r="C3646" t="str">
            <v>071</v>
          </cell>
        </row>
        <row r="3647">
          <cell r="A3647" t="str">
            <v>I722</v>
          </cell>
          <cell r="B3647" t="str">
            <v>ANEURISMA DE ARTERIA RENAL</v>
          </cell>
          <cell r="C3647" t="str">
            <v>071</v>
          </cell>
        </row>
        <row r="3648">
          <cell r="A3648" t="str">
            <v>I723</v>
          </cell>
          <cell r="B3648" t="str">
            <v>ANEURISMA DE ARTERIA ILIACA</v>
          </cell>
          <cell r="C3648" t="str">
            <v>071</v>
          </cell>
        </row>
        <row r="3649">
          <cell r="A3649" t="str">
            <v>I724</v>
          </cell>
          <cell r="B3649" t="str">
            <v>ANEURISMA DE ARTERIA DEL MIEMBRO INFERIOR</v>
          </cell>
          <cell r="C3649" t="str">
            <v>071</v>
          </cell>
        </row>
        <row r="3650">
          <cell r="A3650" t="str">
            <v>I728</v>
          </cell>
          <cell r="B3650" t="str">
            <v>ANEURISMA DE OTRAS ARTERIAS ESPECIFICADAS</v>
          </cell>
          <cell r="C3650" t="str">
            <v>071</v>
          </cell>
        </row>
        <row r="3651">
          <cell r="A3651" t="str">
            <v>I729</v>
          </cell>
          <cell r="B3651" t="str">
            <v>ANEURISMA DE SITIO NO ESPECIFICADO</v>
          </cell>
          <cell r="C3651" t="str">
            <v>071</v>
          </cell>
        </row>
        <row r="3652">
          <cell r="A3652" t="str">
            <v>I73</v>
          </cell>
          <cell r="B3652" t="str">
            <v>OTRAS ENFERMEDADES VASCULARES PERIFERICAS</v>
          </cell>
          <cell r="C3652" t="str">
            <v>071</v>
          </cell>
        </row>
        <row r="3653">
          <cell r="A3653" t="str">
            <v>I730</v>
          </cell>
          <cell r="B3653" t="str">
            <v>SINDROME DE RAYNAUD</v>
          </cell>
          <cell r="C3653" t="str">
            <v>071</v>
          </cell>
        </row>
        <row r="3654">
          <cell r="A3654" t="str">
            <v>I731</v>
          </cell>
          <cell r="B3654" t="str">
            <v>TROMBOANGEITIS OBLITERANTE (BUERGER)</v>
          </cell>
          <cell r="C3654" t="str">
            <v>071</v>
          </cell>
        </row>
        <row r="3655">
          <cell r="A3655" t="str">
            <v>I738</v>
          </cell>
          <cell r="B3655" t="str">
            <v>OTRAS ENFERMEDADES VASCULARES PERIFERICAS ESPECIFICADAS</v>
          </cell>
          <cell r="C3655" t="str">
            <v>071</v>
          </cell>
        </row>
        <row r="3656">
          <cell r="A3656" t="str">
            <v>I739</v>
          </cell>
          <cell r="B3656" t="str">
            <v>ENFERMEDAD VASCULAR PERIFERICA, NO ESPECIFICADA</v>
          </cell>
          <cell r="C3656" t="str">
            <v>071</v>
          </cell>
        </row>
        <row r="3657">
          <cell r="A3657" t="str">
            <v>I74</v>
          </cell>
          <cell r="B3657" t="str">
            <v>EMBOLIA Y TROMBOSIS ARTERIALES</v>
          </cell>
          <cell r="C3657" t="str">
            <v>071</v>
          </cell>
        </row>
        <row r="3658">
          <cell r="A3658" t="str">
            <v>I740</v>
          </cell>
          <cell r="B3658" t="str">
            <v>EMBOLIA Y TROMBOSIS DE LA AORTA ABDOMINAL</v>
          </cell>
          <cell r="C3658" t="str">
            <v>071</v>
          </cell>
        </row>
        <row r="3659">
          <cell r="A3659" t="str">
            <v>I741</v>
          </cell>
          <cell r="B3659" t="str">
            <v>EMBOLIA Y TROMBOSIS DE OTRAS PORCIONES Y LAS NO ESPECIF. DE LA AORTA</v>
          </cell>
          <cell r="C3659" t="str">
            <v>071</v>
          </cell>
        </row>
        <row r="3660">
          <cell r="A3660" t="str">
            <v>I742</v>
          </cell>
          <cell r="B3660" t="str">
            <v>EMBOLIA Y TROMBOSIS DE ARTERIAS DE LOS MIEMBROS SUPERIORES</v>
          </cell>
          <cell r="C3660" t="str">
            <v>071</v>
          </cell>
        </row>
        <row r="3661">
          <cell r="A3661" t="str">
            <v>I743</v>
          </cell>
          <cell r="B3661" t="str">
            <v>EMBOLIA Y TROMBOSIS DE ARTERIAS DE LOS MIEMBROS INFERIORES</v>
          </cell>
          <cell r="C3661" t="str">
            <v>071</v>
          </cell>
        </row>
        <row r="3662">
          <cell r="A3662" t="str">
            <v>I744</v>
          </cell>
          <cell r="B3662" t="str">
            <v>EMBOLIA Y TROMBOSIS DE ARTERIAS DE LOS MIEMBROS, NO ESPECIFICADAS</v>
          </cell>
          <cell r="C3662" t="str">
            <v>071</v>
          </cell>
        </row>
        <row r="3663">
          <cell r="A3663" t="str">
            <v>I745</v>
          </cell>
          <cell r="B3663" t="str">
            <v>EMBOLIA Y TROMBOSIS DE ARTERIA ILIACA</v>
          </cell>
          <cell r="C3663" t="str">
            <v>071</v>
          </cell>
        </row>
        <row r="3664">
          <cell r="A3664" t="str">
            <v>I748</v>
          </cell>
          <cell r="B3664" t="str">
            <v>EMBOLIA Y TROMBOSIS DE OTRAS ARTERIAS</v>
          </cell>
          <cell r="C3664" t="str">
            <v>071</v>
          </cell>
        </row>
        <row r="3665">
          <cell r="A3665" t="str">
            <v>I749</v>
          </cell>
          <cell r="B3665" t="str">
            <v>EMBOLIA Y TROMBOSIS DE ARTERIA NO ESPECIFICADA</v>
          </cell>
          <cell r="C3665" t="str">
            <v>071</v>
          </cell>
        </row>
        <row r="3666">
          <cell r="A3666" t="str">
            <v>I77</v>
          </cell>
          <cell r="B3666" t="str">
            <v>OTROS TRASTORNOS ARTERIALES O ARTERIOLARES</v>
          </cell>
          <cell r="C3666" t="str">
            <v>071</v>
          </cell>
        </row>
        <row r="3667">
          <cell r="A3667" t="str">
            <v>I770</v>
          </cell>
          <cell r="B3667" t="str">
            <v>FISTULA ARTERIOVENOSA, ADQUIRIDA</v>
          </cell>
          <cell r="C3667" t="str">
            <v>071</v>
          </cell>
        </row>
        <row r="3668">
          <cell r="A3668" t="str">
            <v>I771</v>
          </cell>
          <cell r="B3668" t="str">
            <v>ESTRECHEZ ARTERIAL</v>
          </cell>
          <cell r="C3668" t="str">
            <v>071</v>
          </cell>
        </row>
        <row r="3669">
          <cell r="A3669" t="str">
            <v>I772</v>
          </cell>
          <cell r="B3669" t="str">
            <v>RUPTURA ARTERIAL</v>
          </cell>
          <cell r="C3669" t="str">
            <v>071</v>
          </cell>
        </row>
        <row r="3670">
          <cell r="A3670" t="str">
            <v>I773</v>
          </cell>
          <cell r="B3670" t="str">
            <v>DISPLASIA FIBROMUSCULAR ARTERIAL</v>
          </cell>
          <cell r="C3670" t="str">
            <v>071</v>
          </cell>
        </row>
        <row r="3671">
          <cell r="A3671" t="str">
            <v>I774</v>
          </cell>
          <cell r="B3671" t="str">
            <v>SINDROME DE COMPRESION DEL TRONCO CELIACO</v>
          </cell>
          <cell r="C3671" t="str">
            <v>071</v>
          </cell>
        </row>
        <row r="3672">
          <cell r="A3672" t="str">
            <v>I775</v>
          </cell>
          <cell r="B3672" t="str">
            <v>NECROSIS ARTERIAL</v>
          </cell>
          <cell r="C3672" t="str">
            <v>071</v>
          </cell>
        </row>
        <row r="3673">
          <cell r="A3673" t="str">
            <v>I776</v>
          </cell>
          <cell r="B3673" t="str">
            <v>ARTERITIS, NO ESPECIFICADA</v>
          </cell>
          <cell r="C3673" t="str">
            <v>071</v>
          </cell>
        </row>
        <row r="3674">
          <cell r="A3674" t="str">
            <v>I778</v>
          </cell>
          <cell r="B3674" t="str">
            <v>OTROS TRASTORNOS ESPECIFICADOS DE ARTERIAS Y ARTERIOLAS</v>
          </cell>
          <cell r="C3674" t="str">
            <v>071</v>
          </cell>
        </row>
        <row r="3675">
          <cell r="A3675" t="str">
            <v>I779</v>
          </cell>
          <cell r="B3675" t="str">
            <v>TRASTORNO DE ARTERIAS Y ARTERIOLAS, NO ESPECIFICADO</v>
          </cell>
          <cell r="C3675" t="str">
            <v>071</v>
          </cell>
        </row>
        <row r="3676">
          <cell r="A3676" t="str">
            <v>I78</v>
          </cell>
          <cell r="B3676" t="str">
            <v>ENFERMEDADES DE LOS VASOS CAPILARES</v>
          </cell>
          <cell r="C3676" t="str">
            <v>071</v>
          </cell>
        </row>
        <row r="3677">
          <cell r="A3677" t="str">
            <v>I780</v>
          </cell>
          <cell r="B3677" t="str">
            <v>TELANGIECTASIA HEMORRAGICA HEREDITARIA</v>
          </cell>
          <cell r="C3677" t="str">
            <v>071</v>
          </cell>
        </row>
        <row r="3678">
          <cell r="A3678" t="str">
            <v>I781</v>
          </cell>
          <cell r="B3678" t="str">
            <v>NEVO, NO NEOPLASICO</v>
          </cell>
          <cell r="C3678" t="str">
            <v>071</v>
          </cell>
        </row>
        <row r="3679">
          <cell r="A3679" t="str">
            <v>I788</v>
          </cell>
          <cell r="B3679" t="str">
            <v>OTRAS ENFERMEDADES DE LOS CAPILARES</v>
          </cell>
          <cell r="C3679" t="str">
            <v>071</v>
          </cell>
        </row>
        <row r="3680">
          <cell r="A3680" t="str">
            <v>I789</v>
          </cell>
          <cell r="B3680" t="str">
            <v>ENFERMEDAD DE LOS VASOS CAPILARES, NO ESPECIFICADA</v>
          </cell>
          <cell r="C3680" t="str">
            <v>071</v>
          </cell>
        </row>
        <row r="3681">
          <cell r="A3681" t="str">
            <v>I80</v>
          </cell>
          <cell r="B3681" t="str">
            <v>FLEBITIS Y TROMBOFLEBITIS</v>
          </cell>
          <cell r="C3681" t="str">
            <v>071</v>
          </cell>
        </row>
        <row r="3682">
          <cell r="A3682" t="str">
            <v>I800</v>
          </cell>
          <cell r="B3682" t="str">
            <v>FLEBITIS Y TROMBOFLEBITIS DE VASOS SUPERFICIALES DE LOS MIENB. INFERIO</v>
          </cell>
          <cell r="C3682" t="str">
            <v>071</v>
          </cell>
        </row>
        <row r="3683">
          <cell r="A3683" t="str">
            <v>I801</v>
          </cell>
          <cell r="B3683" t="str">
            <v>FLEBITIS Y TROMBOFLEBITIS DE LA VENA FEMORAL</v>
          </cell>
          <cell r="C3683" t="str">
            <v>071</v>
          </cell>
        </row>
        <row r="3684">
          <cell r="A3684" t="str">
            <v>I802</v>
          </cell>
          <cell r="B3684" t="str">
            <v>FLEBITIS Y TROMBOFLEBITIS DE OTROS VASOS PROFUNDOS DE LOS MIEMB. INF</v>
          </cell>
          <cell r="C3684" t="str">
            <v>071</v>
          </cell>
        </row>
        <row r="3685">
          <cell r="A3685" t="str">
            <v>I803</v>
          </cell>
          <cell r="B3685" t="str">
            <v>FLEBITIS Y TROMBOFLEBITIS DE LOS MIENBROS NIFERIORES, NO ESPECIFICADA</v>
          </cell>
          <cell r="C3685" t="str">
            <v>071</v>
          </cell>
        </row>
        <row r="3686">
          <cell r="A3686" t="str">
            <v>I808</v>
          </cell>
          <cell r="B3686" t="str">
            <v>FLEBITIS Y TROMBOFLEBITIS DE OTROS SITIOS</v>
          </cell>
          <cell r="C3686" t="str">
            <v>071</v>
          </cell>
        </row>
        <row r="3687">
          <cell r="A3687" t="str">
            <v>I809</v>
          </cell>
          <cell r="B3687" t="str">
            <v>FLEBITIS Y TROMBOFLEBITIS DE SITIO NO ESPECIFICADO</v>
          </cell>
          <cell r="C3687" t="str">
            <v>071</v>
          </cell>
        </row>
        <row r="3688">
          <cell r="A3688" t="str">
            <v>I81</v>
          </cell>
          <cell r="B3688" t="str">
            <v>TROMBOSIS DE LA VENA PORTA</v>
          </cell>
          <cell r="C3688" t="str">
            <v>071</v>
          </cell>
        </row>
        <row r="3689">
          <cell r="A3689" t="str">
            <v>I82</v>
          </cell>
          <cell r="B3689" t="str">
            <v>OTRAS EMBOLIAS Y TROMBOSIS VENOSAS</v>
          </cell>
          <cell r="C3689" t="str">
            <v>071</v>
          </cell>
        </row>
        <row r="3690">
          <cell r="A3690" t="str">
            <v>I820</v>
          </cell>
          <cell r="B3690" t="str">
            <v>SINDROME DE BUDD-CHIARI</v>
          </cell>
          <cell r="C3690" t="str">
            <v>071</v>
          </cell>
        </row>
        <row r="3691">
          <cell r="A3691" t="str">
            <v>I821</v>
          </cell>
          <cell r="B3691" t="str">
            <v>TROMBOFLEBITIS MIGRATORIA</v>
          </cell>
          <cell r="C3691" t="str">
            <v>071</v>
          </cell>
        </row>
        <row r="3692">
          <cell r="A3692" t="str">
            <v>I822</v>
          </cell>
          <cell r="B3692" t="str">
            <v>EMBOLIA Y TROMBOSIS DE VENA CAVA</v>
          </cell>
          <cell r="C3692" t="str">
            <v>071</v>
          </cell>
        </row>
        <row r="3693">
          <cell r="A3693" t="str">
            <v>I823</v>
          </cell>
          <cell r="B3693" t="str">
            <v>EMBOLIA Y TROMBOSIS DE VENA RENAL</v>
          </cell>
          <cell r="C3693" t="str">
            <v>071</v>
          </cell>
        </row>
        <row r="3694">
          <cell r="A3694" t="str">
            <v>I828</v>
          </cell>
          <cell r="B3694" t="str">
            <v>EMBOLIA Y TROMBOSIS DE OTRAS VENAS ESPECIFICADAS</v>
          </cell>
          <cell r="C3694" t="str">
            <v>071</v>
          </cell>
        </row>
        <row r="3695">
          <cell r="A3695" t="str">
            <v>I829</v>
          </cell>
          <cell r="B3695" t="str">
            <v>EMBOLIA Y TROMBOSIS DE VENA NO ESPECIFICADA</v>
          </cell>
          <cell r="C3695" t="str">
            <v>071</v>
          </cell>
        </row>
        <row r="3696">
          <cell r="A3696" t="str">
            <v>I83</v>
          </cell>
          <cell r="B3696" t="str">
            <v>VENAS VARICOSAS DE LOS MIEMBROS INFERIORES</v>
          </cell>
          <cell r="C3696" t="str">
            <v>071</v>
          </cell>
        </row>
        <row r="3697">
          <cell r="A3697" t="str">
            <v>I830</v>
          </cell>
          <cell r="B3697" t="str">
            <v>VENAS VARICOSAS DE LOS MIEMBROS INFERIORES CON ULCERA</v>
          </cell>
          <cell r="C3697" t="str">
            <v>071</v>
          </cell>
        </row>
        <row r="3698">
          <cell r="A3698" t="str">
            <v>I831</v>
          </cell>
          <cell r="B3698" t="str">
            <v>VENAS VARICOSAS DE LOS MIEMBROS INFERIORES CON INFLAMACION</v>
          </cell>
          <cell r="C3698" t="str">
            <v>071</v>
          </cell>
        </row>
        <row r="3699">
          <cell r="A3699" t="str">
            <v>I832</v>
          </cell>
          <cell r="B3699" t="str">
            <v>VENAS VARICOSAS DE LOS MIEMBROS INFERIORES CON ULCERA E INFLMACION</v>
          </cell>
          <cell r="C3699" t="str">
            <v>071</v>
          </cell>
        </row>
        <row r="3700">
          <cell r="A3700" t="str">
            <v>I839</v>
          </cell>
          <cell r="B3700" t="str">
            <v>VENAS VARICOSAS DE LOS MIEMBROS INFERIORES SIN ULCERA NI INFLAMACION</v>
          </cell>
          <cell r="C3700" t="str">
            <v>071</v>
          </cell>
        </row>
        <row r="3701">
          <cell r="A3701" t="str">
            <v>I84</v>
          </cell>
          <cell r="B3701" t="str">
            <v>HEMORROIDES</v>
          </cell>
          <cell r="C3701" t="str">
            <v>071</v>
          </cell>
        </row>
        <row r="3702">
          <cell r="A3702" t="str">
            <v>I840</v>
          </cell>
          <cell r="B3702" t="str">
            <v>HEMORROIDES INTERNAS TROMBOSADAS</v>
          </cell>
          <cell r="C3702" t="str">
            <v>071</v>
          </cell>
        </row>
        <row r="3703">
          <cell r="A3703" t="str">
            <v>I841</v>
          </cell>
          <cell r="B3703" t="str">
            <v>HEMORROIDES INTERNAS CON OTRAS COMPLICACIONES</v>
          </cell>
          <cell r="C3703" t="str">
            <v>071</v>
          </cell>
        </row>
        <row r="3704">
          <cell r="A3704" t="str">
            <v>I842</v>
          </cell>
          <cell r="B3704" t="str">
            <v>HEMORROIDES INTERNAS SIN COMPLICACION</v>
          </cell>
          <cell r="C3704" t="str">
            <v>071</v>
          </cell>
        </row>
        <row r="3705">
          <cell r="A3705" t="str">
            <v>I843</v>
          </cell>
          <cell r="B3705" t="str">
            <v>HEMORROIDES EXTERNAS TROMBOSADAS</v>
          </cell>
          <cell r="C3705" t="str">
            <v>071</v>
          </cell>
        </row>
        <row r="3706">
          <cell r="A3706" t="str">
            <v>I844</v>
          </cell>
          <cell r="B3706" t="str">
            <v>HEMORROIDES EXTERNAS CON OTRAS COMPLICACIONES</v>
          </cell>
          <cell r="C3706" t="str">
            <v>071</v>
          </cell>
        </row>
        <row r="3707">
          <cell r="A3707" t="str">
            <v>I845</v>
          </cell>
          <cell r="B3707" t="str">
            <v>HEMORROIDES EXTERNAS SIN COMPLICACION</v>
          </cell>
          <cell r="C3707" t="str">
            <v>071</v>
          </cell>
        </row>
        <row r="3708">
          <cell r="A3708" t="str">
            <v>I846</v>
          </cell>
          <cell r="B3708" t="str">
            <v>PROMINENCIAS CUTANEAS, RESIDUO DE HEMORROIDES</v>
          </cell>
          <cell r="C3708" t="str">
            <v>071</v>
          </cell>
        </row>
        <row r="3709">
          <cell r="A3709" t="str">
            <v>I847</v>
          </cell>
          <cell r="B3709" t="str">
            <v>HEMORROIDES TROMBOSADAS NO ESPECIFICADAS</v>
          </cell>
          <cell r="C3709" t="str">
            <v>071</v>
          </cell>
        </row>
        <row r="3710">
          <cell r="A3710" t="str">
            <v>I848</v>
          </cell>
          <cell r="B3710" t="str">
            <v>HEMORROIDES NO ESPECIFICADAS, CON OTRAS COMPLICACIONES</v>
          </cell>
          <cell r="C3710" t="str">
            <v>071</v>
          </cell>
        </row>
        <row r="3711">
          <cell r="A3711" t="str">
            <v>I849</v>
          </cell>
          <cell r="B3711" t="str">
            <v>HEMORROIDES NO COMPLICADAS, SIN COMPLICACION</v>
          </cell>
          <cell r="C3711" t="str">
            <v>071</v>
          </cell>
        </row>
        <row r="3712">
          <cell r="A3712" t="str">
            <v>I85</v>
          </cell>
          <cell r="B3712" t="str">
            <v>VARICES ESOFAGICAS</v>
          </cell>
          <cell r="C3712" t="str">
            <v>071</v>
          </cell>
        </row>
        <row r="3713">
          <cell r="A3713" t="str">
            <v>I850</v>
          </cell>
          <cell r="B3713" t="str">
            <v>VARICES ESOFAGICAS CON HEMORRAGIA</v>
          </cell>
          <cell r="C3713" t="str">
            <v>071</v>
          </cell>
        </row>
        <row r="3714">
          <cell r="A3714" t="str">
            <v>I859</v>
          </cell>
          <cell r="B3714" t="str">
            <v>VARICES ESOFAGICAS SIN HEMORRAGIA</v>
          </cell>
          <cell r="C3714" t="str">
            <v>071</v>
          </cell>
        </row>
        <row r="3715">
          <cell r="A3715" t="str">
            <v>I86</v>
          </cell>
          <cell r="B3715" t="str">
            <v>VARICES DE OTROS SITIOS</v>
          </cell>
          <cell r="C3715" t="str">
            <v>071</v>
          </cell>
        </row>
        <row r="3716">
          <cell r="A3716" t="str">
            <v>I860</v>
          </cell>
          <cell r="B3716" t="str">
            <v>VARICES SUBLINGUALES</v>
          </cell>
          <cell r="C3716" t="str">
            <v>071</v>
          </cell>
        </row>
        <row r="3717">
          <cell r="A3717" t="str">
            <v>I861</v>
          </cell>
          <cell r="B3717" t="str">
            <v>VARICES ESCROTALES</v>
          </cell>
          <cell r="C3717" t="str">
            <v>071</v>
          </cell>
        </row>
        <row r="3718">
          <cell r="A3718" t="str">
            <v>I862</v>
          </cell>
          <cell r="B3718" t="str">
            <v>VARICES PELVICAS</v>
          </cell>
          <cell r="C3718" t="str">
            <v>071</v>
          </cell>
        </row>
        <row r="3719">
          <cell r="A3719" t="str">
            <v>I863</v>
          </cell>
          <cell r="B3719" t="str">
            <v>VARICES DE LA VULVA</v>
          </cell>
          <cell r="C3719" t="str">
            <v>071</v>
          </cell>
        </row>
        <row r="3720">
          <cell r="A3720" t="str">
            <v>I864</v>
          </cell>
          <cell r="B3720" t="str">
            <v>VARICES GASTRICAS</v>
          </cell>
          <cell r="C3720" t="str">
            <v>071</v>
          </cell>
        </row>
        <row r="3721">
          <cell r="A3721" t="str">
            <v>I868</v>
          </cell>
          <cell r="B3721" t="str">
            <v>VARICES EN OTROS SITIOS ESPECIFCADOS</v>
          </cell>
          <cell r="C3721" t="str">
            <v>071</v>
          </cell>
        </row>
        <row r="3722">
          <cell r="A3722" t="str">
            <v>I87</v>
          </cell>
          <cell r="B3722" t="str">
            <v>OTROS TRASTORNOS DE LAS VENAS</v>
          </cell>
          <cell r="C3722" t="str">
            <v>071</v>
          </cell>
        </row>
        <row r="3723">
          <cell r="A3723" t="str">
            <v>I870</v>
          </cell>
          <cell r="B3723" t="str">
            <v>SINDROME POSTFLEBITICO</v>
          </cell>
          <cell r="C3723" t="str">
            <v>071</v>
          </cell>
        </row>
        <row r="3724">
          <cell r="A3724" t="str">
            <v>I871</v>
          </cell>
          <cell r="B3724" t="str">
            <v>COMPRESION DE VENA</v>
          </cell>
          <cell r="C3724" t="str">
            <v>071</v>
          </cell>
        </row>
        <row r="3725">
          <cell r="A3725" t="str">
            <v>I872</v>
          </cell>
          <cell r="B3725" t="str">
            <v>INSUFICIENCIA VENOSA (CRONICA) (PERIFERICA)</v>
          </cell>
          <cell r="C3725" t="str">
            <v>071</v>
          </cell>
        </row>
        <row r="3726">
          <cell r="A3726" t="str">
            <v>I878</v>
          </cell>
          <cell r="B3726" t="str">
            <v>OTROS TRASTORNOS VENOSOS ESPECIFICADOS</v>
          </cell>
          <cell r="C3726" t="str">
            <v>071</v>
          </cell>
        </row>
        <row r="3727">
          <cell r="A3727" t="str">
            <v>I879</v>
          </cell>
          <cell r="B3727" t="str">
            <v>TRASTORNO VENOSO, NO ESPECIFICADO</v>
          </cell>
          <cell r="C3727" t="str">
            <v>071</v>
          </cell>
        </row>
        <row r="3728">
          <cell r="A3728" t="str">
            <v>I88</v>
          </cell>
          <cell r="B3728" t="str">
            <v>LINFADENITIS INESPECIFICA</v>
          </cell>
          <cell r="C3728" t="str">
            <v>071</v>
          </cell>
        </row>
        <row r="3729">
          <cell r="A3729" t="str">
            <v>I880</v>
          </cell>
          <cell r="B3729" t="str">
            <v>LINFADENITIS MESEMTERICA</v>
          </cell>
          <cell r="C3729" t="str">
            <v>071</v>
          </cell>
        </row>
        <row r="3730">
          <cell r="A3730" t="str">
            <v>I881</v>
          </cell>
          <cell r="B3730" t="str">
            <v>LINFADENITIS CRONICA, EXCEPTO LA MESENTERICA</v>
          </cell>
          <cell r="C3730" t="str">
            <v>071</v>
          </cell>
        </row>
        <row r="3731">
          <cell r="A3731" t="str">
            <v>I888</v>
          </cell>
          <cell r="B3731" t="str">
            <v>OTRAS LINFADENITIS INESPECIFICAS</v>
          </cell>
          <cell r="C3731" t="str">
            <v>071</v>
          </cell>
        </row>
        <row r="3732">
          <cell r="A3732" t="str">
            <v>I889</v>
          </cell>
          <cell r="B3732" t="str">
            <v>LINFADENITIS INESPECIFICA NO ESPECIFICADA</v>
          </cell>
          <cell r="C3732" t="str">
            <v>071</v>
          </cell>
        </row>
        <row r="3733">
          <cell r="A3733" t="str">
            <v>I89</v>
          </cell>
          <cell r="B3733" t="str">
            <v>OTROS TRASTORNOS NO INFECCIOSOS DE LOS VASOS Y GANGLIOS LINFATICOS</v>
          </cell>
          <cell r="C3733" t="str">
            <v>071</v>
          </cell>
        </row>
        <row r="3734">
          <cell r="A3734" t="str">
            <v>I890</v>
          </cell>
          <cell r="B3734" t="str">
            <v>LINFEDEMA, NO CLASIFICADO EN OTRA PARTE</v>
          </cell>
          <cell r="C3734" t="str">
            <v>071</v>
          </cell>
        </row>
        <row r="3735">
          <cell r="A3735" t="str">
            <v>I891</v>
          </cell>
          <cell r="B3735" t="str">
            <v>LINFANGITIS</v>
          </cell>
          <cell r="C3735" t="str">
            <v>071</v>
          </cell>
        </row>
        <row r="3736">
          <cell r="A3736" t="str">
            <v>I898</v>
          </cell>
          <cell r="B3736" t="str">
            <v>OTROS TRASTORNOS ESPECIF. NO INFECCIOSOS DE LOS VASOS Y GANGL. LINFAT</v>
          </cell>
          <cell r="C3736" t="str">
            <v>071</v>
          </cell>
        </row>
        <row r="3737">
          <cell r="A3737" t="str">
            <v>I899</v>
          </cell>
          <cell r="B3737" t="str">
            <v>TRASTORNO NO INFECCIOSO DE VASOS Y GANGLIOS LINFATICOS, NO ESPECIF</v>
          </cell>
          <cell r="C3737" t="str">
            <v>071</v>
          </cell>
        </row>
        <row r="3738">
          <cell r="A3738" t="str">
            <v>I95</v>
          </cell>
          <cell r="B3738" t="str">
            <v>HIPOTENSION</v>
          </cell>
          <cell r="C3738" t="str">
            <v>071</v>
          </cell>
        </row>
        <row r="3739">
          <cell r="A3739" t="str">
            <v>I950</v>
          </cell>
          <cell r="B3739" t="str">
            <v>HIPOTENSION IDIOPATICA</v>
          </cell>
          <cell r="C3739" t="str">
            <v>071</v>
          </cell>
        </row>
        <row r="3740">
          <cell r="A3740" t="str">
            <v>I951</v>
          </cell>
          <cell r="B3740" t="str">
            <v>HIPOTENSION ORTOSTATICA</v>
          </cell>
          <cell r="C3740" t="str">
            <v>071</v>
          </cell>
        </row>
        <row r="3741">
          <cell r="A3741" t="str">
            <v>I952</v>
          </cell>
          <cell r="B3741" t="str">
            <v>HIPOTENSION DEBIDA A DROGAS</v>
          </cell>
          <cell r="C3741" t="str">
            <v>071</v>
          </cell>
        </row>
        <row r="3742">
          <cell r="A3742" t="str">
            <v>I958</v>
          </cell>
          <cell r="B3742" t="str">
            <v>OTROS TIPOS DE HIPOTENSION</v>
          </cell>
          <cell r="C3742" t="str">
            <v>071</v>
          </cell>
        </row>
        <row r="3743">
          <cell r="A3743" t="str">
            <v>I959</v>
          </cell>
          <cell r="B3743" t="str">
            <v>HIPOTENSION, NO ESPECIFICADA</v>
          </cell>
          <cell r="C3743" t="str">
            <v>071</v>
          </cell>
        </row>
        <row r="3744">
          <cell r="A3744" t="str">
            <v>I97</v>
          </cell>
          <cell r="B3744" t="str">
            <v>TRASTORNOS DEL SISTEMA CIRCULATORIO CONSECUTIVO A PROCED. NO CLASIFI</v>
          </cell>
          <cell r="C3744" t="str">
            <v>071</v>
          </cell>
        </row>
        <row r="3745">
          <cell r="A3745" t="str">
            <v>I970</v>
          </cell>
          <cell r="B3745" t="str">
            <v>SIDROME DE POSTCARDIOTOMIA</v>
          </cell>
          <cell r="C3745" t="str">
            <v>071</v>
          </cell>
        </row>
        <row r="3746">
          <cell r="A3746" t="str">
            <v>I971</v>
          </cell>
          <cell r="B3746" t="str">
            <v>OTRAS ALTERACIONES FUNCIONALES CONSECUTIVAS A CIRUGIA CARDIACA</v>
          </cell>
          <cell r="C3746" t="str">
            <v>071</v>
          </cell>
        </row>
        <row r="3747">
          <cell r="A3747" t="str">
            <v>I972</v>
          </cell>
          <cell r="B3747" t="str">
            <v>SINDROME DE LINFEDEMA POSTMASTECTOMIA</v>
          </cell>
          <cell r="C3747" t="str">
            <v>071</v>
          </cell>
        </row>
        <row r="3748">
          <cell r="A3748" t="str">
            <v>I978</v>
          </cell>
          <cell r="B3748" t="str">
            <v>OTROS TRAST. DEL SIT. CICULATORIO CONSCUTIVOS A PROCED. NO CLASIF. EN</v>
          </cell>
          <cell r="C3748" t="str">
            <v>071</v>
          </cell>
        </row>
        <row r="3749">
          <cell r="A3749" t="str">
            <v>I979</v>
          </cell>
          <cell r="B3749" t="str">
            <v>TRASTORNO NO ESPECIF. DEL SISTEMA CIRCULATORIO CONSEC. A PROCEDIMIENTO</v>
          </cell>
          <cell r="C3749" t="str">
            <v>071</v>
          </cell>
        </row>
        <row r="3750">
          <cell r="A3750" t="str">
            <v>I99</v>
          </cell>
          <cell r="B3750" t="str">
            <v>OTROS TRAST. Y LOS NO ESPECIFICADOS DEL SISTEMA CIRCULATORIO</v>
          </cell>
          <cell r="C3750" t="str">
            <v>071</v>
          </cell>
        </row>
        <row r="3751">
          <cell r="A3751" t="str">
            <v>J00</v>
          </cell>
          <cell r="B3751" t="str">
            <v>RINOFARINGITIS AGUDA (RESFRIADO COMUN)</v>
          </cell>
          <cell r="C3751" t="str">
            <v>077</v>
          </cell>
        </row>
        <row r="3752">
          <cell r="A3752" t="str">
            <v>J01</v>
          </cell>
          <cell r="B3752" t="str">
            <v>SINUSITIS AGUDA</v>
          </cell>
          <cell r="C3752" t="str">
            <v>077</v>
          </cell>
        </row>
        <row r="3753">
          <cell r="A3753" t="str">
            <v>J010</v>
          </cell>
          <cell r="B3753" t="str">
            <v>SUNUSITIS MAXILAR AGUDA</v>
          </cell>
          <cell r="C3753" t="str">
            <v>077</v>
          </cell>
        </row>
        <row r="3754">
          <cell r="A3754" t="str">
            <v>J011</v>
          </cell>
          <cell r="B3754" t="str">
            <v>SINUSITIS FRONTAL AGUDA</v>
          </cell>
          <cell r="C3754" t="str">
            <v>077</v>
          </cell>
        </row>
        <row r="3755">
          <cell r="A3755" t="str">
            <v>J012</v>
          </cell>
          <cell r="B3755" t="str">
            <v>SINUSITIS ETMOIDAL AGUDA</v>
          </cell>
          <cell r="C3755" t="str">
            <v>077</v>
          </cell>
        </row>
        <row r="3756">
          <cell r="A3756" t="str">
            <v>J013</v>
          </cell>
          <cell r="B3756" t="str">
            <v>SINUSITIS ESFENOIDAL AGUDA</v>
          </cell>
          <cell r="C3756" t="str">
            <v>077</v>
          </cell>
        </row>
        <row r="3757">
          <cell r="A3757" t="str">
            <v>J014</v>
          </cell>
          <cell r="B3757" t="str">
            <v>PANSINUSITIS AGUDA</v>
          </cell>
          <cell r="C3757" t="str">
            <v>077</v>
          </cell>
        </row>
        <row r="3758">
          <cell r="A3758" t="str">
            <v>J018</v>
          </cell>
          <cell r="B3758" t="str">
            <v>OTRAS SINUSITIS AGUDAS</v>
          </cell>
          <cell r="C3758" t="str">
            <v>077</v>
          </cell>
        </row>
        <row r="3759">
          <cell r="A3759" t="str">
            <v>J019</v>
          </cell>
          <cell r="B3759" t="str">
            <v>SINUSITIS AGUDA, NO ESPECIFICADA</v>
          </cell>
          <cell r="C3759" t="str">
            <v>077</v>
          </cell>
        </row>
        <row r="3760">
          <cell r="A3760" t="str">
            <v>J02</v>
          </cell>
          <cell r="B3760" t="str">
            <v>FARINGITIS AGUDA</v>
          </cell>
          <cell r="C3760" t="str">
            <v>077</v>
          </cell>
        </row>
        <row r="3761">
          <cell r="A3761" t="str">
            <v>J020</v>
          </cell>
          <cell r="B3761" t="str">
            <v>FARINGITIS ESTREPTOCOCICA</v>
          </cell>
          <cell r="C3761" t="str">
            <v>077</v>
          </cell>
        </row>
        <row r="3762">
          <cell r="A3762" t="str">
            <v>J028</v>
          </cell>
          <cell r="B3762" t="str">
            <v>FARINGITIS AGUDA DEBIDA A OTROS MICROORGANISMOS</v>
          </cell>
          <cell r="C3762" t="str">
            <v>077</v>
          </cell>
        </row>
        <row r="3763">
          <cell r="A3763" t="str">
            <v>J029</v>
          </cell>
          <cell r="B3763" t="str">
            <v>FARINGITIS AGUDA, NO ESPECIFICADA</v>
          </cell>
          <cell r="C3763" t="str">
            <v>077</v>
          </cell>
        </row>
        <row r="3764">
          <cell r="A3764" t="str">
            <v>J03</v>
          </cell>
          <cell r="B3764" t="str">
            <v>AMIGDALITIS AGUDA</v>
          </cell>
          <cell r="C3764" t="str">
            <v>077</v>
          </cell>
        </row>
        <row r="3765">
          <cell r="A3765" t="str">
            <v>J030</v>
          </cell>
          <cell r="B3765" t="str">
            <v>AMIGDALITIS ESTREPTOCOCICA</v>
          </cell>
          <cell r="C3765" t="str">
            <v>077</v>
          </cell>
        </row>
        <row r="3766">
          <cell r="A3766" t="str">
            <v>J038</v>
          </cell>
          <cell r="B3766" t="str">
            <v>AMIGDALITIS AGUDA DEBIDA A OTROS MICROORGANISMOS</v>
          </cell>
          <cell r="C3766" t="str">
            <v>077</v>
          </cell>
        </row>
        <row r="3767">
          <cell r="A3767" t="str">
            <v>J039</v>
          </cell>
          <cell r="B3767" t="str">
            <v>AMIGDALITIS AGUDA, NO ESPECIFICADA</v>
          </cell>
          <cell r="C3767" t="str">
            <v>077</v>
          </cell>
        </row>
        <row r="3768">
          <cell r="A3768" t="str">
            <v>J04</v>
          </cell>
          <cell r="B3768" t="str">
            <v>LARINGITIS Y TRAQUEITIS AGUDAS</v>
          </cell>
          <cell r="C3768" t="str">
            <v>077</v>
          </cell>
        </row>
        <row r="3769">
          <cell r="A3769" t="str">
            <v>J040</v>
          </cell>
          <cell r="B3769" t="str">
            <v>LARINGITIS AGUDA</v>
          </cell>
          <cell r="C3769" t="str">
            <v>077</v>
          </cell>
        </row>
        <row r="3770">
          <cell r="A3770" t="str">
            <v>J041</v>
          </cell>
          <cell r="B3770" t="str">
            <v>TRAQUEITIS AGUDA</v>
          </cell>
          <cell r="C3770" t="str">
            <v>077</v>
          </cell>
        </row>
        <row r="3771">
          <cell r="A3771" t="str">
            <v>J042</v>
          </cell>
          <cell r="B3771" t="str">
            <v>LARIGOTRAQUEITIS AGUDA</v>
          </cell>
          <cell r="C3771" t="str">
            <v>077</v>
          </cell>
        </row>
        <row r="3772">
          <cell r="A3772" t="str">
            <v>J05</v>
          </cell>
          <cell r="B3772" t="str">
            <v>LARINGITIS OBSTRUCTIVA AGUDA (CRUP) Y EPIGLOTITIS</v>
          </cell>
          <cell r="C3772" t="str">
            <v>077</v>
          </cell>
        </row>
        <row r="3773">
          <cell r="A3773" t="str">
            <v>J050</v>
          </cell>
          <cell r="B3773" t="str">
            <v>LARINGITIS OBSTRUCTIVA, AGUDA (CRUP)</v>
          </cell>
          <cell r="C3773" t="str">
            <v>077</v>
          </cell>
        </row>
        <row r="3774">
          <cell r="A3774" t="str">
            <v>J051</v>
          </cell>
          <cell r="B3774" t="str">
            <v>EPIGLOTITIS AGUDA</v>
          </cell>
          <cell r="C3774" t="str">
            <v>077</v>
          </cell>
        </row>
        <row r="3775">
          <cell r="A3775" t="str">
            <v>J06</v>
          </cell>
          <cell r="B3775" t="str">
            <v>INFECCIONES AGUDAS DE LAS VIAS RESP. SUPERIORES, DE SITIOS MULTIPLES</v>
          </cell>
          <cell r="C3775" t="str">
            <v>077</v>
          </cell>
        </row>
        <row r="3776">
          <cell r="A3776" t="str">
            <v>J060</v>
          </cell>
          <cell r="B3776" t="str">
            <v>LARINGOFARINGITIS AGUDA</v>
          </cell>
          <cell r="C3776" t="str">
            <v>077</v>
          </cell>
        </row>
        <row r="3777">
          <cell r="A3777" t="str">
            <v>J068</v>
          </cell>
          <cell r="B3777" t="str">
            <v>OTRAS INFECC. AGUDAS DE SITIOS MULTIPLES DE LAS VIAS RESP. SUPERIORES</v>
          </cell>
          <cell r="C3777" t="str">
            <v>077</v>
          </cell>
        </row>
        <row r="3778">
          <cell r="A3778" t="str">
            <v>J069</v>
          </cell>
          <cell r="B3778" t="str">
            <v>INFECCION AGUDA DE LAS VIAS SUPERIORES, NO ESPECIFICADA</v>
          </cell>
          <cell r="C3778" t="str">
            <v>077</v>
          </cell>
        </row>
        <row r="3779">
          <cell r="A3779" t="str">
            <v>J10</v>
          </cell>
          <cell r="B3779" t="str">
            <v>INFLUENZA DEBIDA A VIRUS DE LA INFLUENZA IDENTIFICADO</v>
          </cell>
          <cell r="C3779" t="str">
            <v>073</v>
          </cell>
        </row>
        <row r="3780">
          <cell r="A3780" t="str">
            <v>J100</v>
          </cell>
          <cell r="B3780" t="str">
            <v>INFLUENZA CON NEUMONIA, DEBIDA A VIRUS DE LA INFLUENZA IDENTIFICADO</v>
          </cell>
          <cell r="C3780" t="str">
            <v>073</v>
          </cell>
        </row>
        <row r="3781">
          <cell r="A3781" t="str">
            <v>J101</v>
          </cell>
          <cell r="B3781" t="str">
            <v>INFLUENZA CON OTRAS MANIFESTACIONES RESPIRATORIAS, DEBIDA A VIRUS</v>
          </cell>
          <cell r="C3781" t="str">
            <v>073</v>
          </cell>
        </row>
        <row r="3782">
          <cell r="A3782" t="str">
            <v>J108</v>
          </cell>
          <cell r="B3782" t="str">
            <v>INFLUENZA, CON OTRAS MANIFESTACIONES, DEBIDA AVIRUS DE LA INFLUENZA</v>
          </cell>
          <cell r="C3782" t="str">
            <v>073</v>
          </cell>
        </row>
        <row r="3783">
          <cell r="A3783" t="str">
            <v>J11</v>
          </cell>
          <cell r="B3783" t="str">
            <v>INFLUENZA DEBIDA A VIRUS NO IDENTIFICADO</v>
          </cell>
          <cell r="C3783" t="str">
            <v>073</v>
          </cell>
        </row>
        <row r="3784">
          <cell r="A3784" t="str">
            <v>J110</v>
          </cell>
          <cell r="B3784" t="str">
            <v>INFLUENZA CON NEUMONIA, VIRUS NO IDENTIFICADO</v>
          </cell>
          <cell r="C3784" t="str">
            <v>073</v>
          </cell>
        </row>
        <row r="3785">
          <cell r="A3785" t="str">
            <v>J111</v>
          </cell>
          <cell r="B3785" t="str">
            <v>INFLUENZA CON OTRAS MANIFESTACIONES RESPIRAT. VIRUS NO IDENTIFICADO</v>
          </cell>
          <cell r="C3785" t="str">
            <v>073</v>
          </cell>
        </row>
        <row r="3786">
          <cell r="A3786" t="str">
            <v>J118</v>
          </cell>
          <cell r="B3786" t="str">
            <v>INFLUEZA CON OTRAS MANIFESTACIONES, VIRUS NO IDENTIFICADO</v>
          </cell>
          <cell r="C3786" t="str">
            <v>073</v>
          </cell>
        </row>
        <row r="3787">
          <cell r="A3787" t="str">
            <v>J12</v>
          </cell>
          <cell r="B3787" t="str">
            <v>NEUMONIA VIRAL, NO CLASIFICADA EN OTRA PARTE</v>
          </cell>
          <cell r="C3787" t="str">
            <v>074</v>
          </cell>
        </row>
        <row r="3788">
          <cell r="A3788" t="str">
            <v>J120</v>
          </cell>
          <cell r="B3788" t="str">
            <v>NEUMONIA DEBIDA A ADENOVIRUS</v>
          </cell>
          <cell r="C3788" t="str">
            <v>074</v>
          </cell>
        </row>
        <row r="3789">
          <cell r="A3789" t="str">
            <v>J121</v>
          </cell>
          <cell r="B3789" t="str">
            <v>NEUMONIA DEBIDA A VIRUS SINCITIAL RESPIRATORIO</v>
          </cell>
          <cell r="C3789" t="str">
            <v>074</v>
          </cell>
        </row>
        <row r="3790">
          <cell r="A3790" t="str">
            <v>J122</v>
          </cell>
          <cell r="B3790" t="str">
            <v>NEUMONIA DEBIDA A VIRUS PARAINFLUENZA</v>
          </cell>
          <cell r="C3790" t="str">
            <v>074</v>
          </cell>
        </row>
        <row r="3791">
          <cell r="A3791" t="str">
            <v>J128</v>
          </cell>
          <cell r="B3791" t="str">
            <v>NEUMONIA DEBIDA A OTROS VIRUS</v>
          </cell>
          <cell r="C3791" t="str">
            <v>074</v>
          </cell>
        </row>
        <row r="3792">
          <cell r="A3792" t="str">
            <v>J129</v>
          </cell>
          <cell r="B3792" t="str">
            <v>NEUMONIA VIRAL, NO ESPECIFICADA</v>
          </cell>
          <cell r="C3792" t="str">
            <v>074</v>
          </cell>
        </row>
        <row r="3793">
          <cell r="A3793" t="str">
            <v>J13</v>
          </cell>
          <cell r="B3793" t="str">
            <v>NEUMONIA DEBIDA A STREPTOCOCCUS PNEUMONIAE</v>
          </cell>
          <cell r="C3793" t="str">
            <v>074</v>
          </cell>
        </row>
        <row r="3794">
          <cell r="A3794" t="str">
            <v>J14</v>
          </cell>
          <cell r="B3794" t="str">
            <v>NEUMONIA DEBIDA A HAEMOPHILUS INFLUENZAE</v>
          </cell>
          <cell r="C3794" t="str">
            <v>074</v>
          </cell>
        </row>
        <row r="3795">
          <cell r="A3795" t="str">
            <v>J15</v>
          </cell>
          <cell r="B3795" t="str">
            <v>NEUMONIA BACTERIANA, NO CLASIFICADA EN OTRA PARTE</v>
          </cell>
          <cell r="C3795" t="str">
            <v>074</v>
          </cell>
        </row>
        <row r="3796">
          <cell r="A3796" t="str">
            <v>J150</v>
          </cell>
          <cell r="B3796" t="str">
            <v>NEUMONIA DEBIDA A KLEBSIELLA PNEUMONIAE</v>
          </cell>
          <cell r="C3796" t="str">
            <v>074</v>
          </cell>
        </row>
        <row r="3797">
          <cell r="A3797" t="str">
            <v>J151</v>
          </cell>
          <cell r="B3797" t="str">
            <v>NEUMONIA DEBIDA A PSEUDOMONAS</v>
          </cell>
          <cell r="C3797" t="str">
            <v>074</v>
          </cell>
        </row>
        <row r="3798">
          <cell r="A3798" t="str">
            <v>J152</v>
          </cell>
          <cell r="B3798" t="str">
            <v>NEUMONIA DEBIDA A ESTAFILOCOCOS</v>
          </cell>
          <cell r="C3798" t="str">
            <v>074</v>
          </cell>
        </row>
        <row r="3799">
          <cell r="A3799" t="str">
            <v>J153</v>
          </cell>
          <cell r="B3799" t="str">
            <v>NEUMONIA DEBIDA A ESTREPTOCOCOS DEL GRUPO B</v>
          </cell>
          <cell r="C3799" t="str">
            <v>074</v>
          </cell>
        </row>
        <row r="3800">
          <cell r="A3800" t="str">
            <v>J154</v>
          </cell>
          <cell r="B3800" t="str">
            <v>NEUMONIA DEBIDA A OTROS ESTREPTOCOCOS</v>
          </cell>
          <cell r="C3800" t="str">
            <v>074</v>
          </cell>
        </row>
        <row r="3801">
          <cell r="A3801" t="str">
            <v>J155</v>
          </cell>
          <cell r="B3801" t="str">
            <v>NEUMONIA DEBIDA A ESCHERICHIA COLI</v>
          </cell>
          <cell r="C3801" t="str">
            <v>074</v>
          </cell>
        </row>
        <row r="3802">
          <cell r="A3802" t="str">
            <v>J156</v>
          </cell>
          <cell r="B3802" t="str">
            <v>NEUMONIA DEBIDA A OTRAS BACTERIAS AEROBICAS</v>
          </cell>
          <cell r="C3802" t="str">
            <v>074</v>
          </cell>
        </row>
        <row r="3803">
          <cell r="A3803" t="str">
            <v>J157</v>
          </cell>
          <cell r="B3803" t="str">
            <v>NAUMONIA DEBIDA A MYCOPLASMA PNEUMONIAE</v>
          </cell>
          <cell r="C3803" t="str">
            <v>074</v>
          </cell>
        </row>
        <row r="3804">
          <cell r="A3804" t="str">
            <v>J158</v>
          </cell>
          <cell r="B3804" t="str">
            <v>OTRAS NEUMONIAS BACTERIANAS</v>
          </cell>
          <cell r="C3804" t="str">
            <v>074</v>
          </cell>
        </row>
        <row r="3805">
          <cell r="A3805" t="str">
            <v>J159</v>
          </cell>
          <cell r="B3805" t="str">
            <v>NEUMONIA BACTERIANA, NO ESPECIFICADA</v>
          </cell>
          <cell r="C3805" t="str">
            <v>074</v>
          </cell>
        </row>
        <row r="3806">
          <cell r="A3806" t="str">
            <v>J16</v>
          </cell>
          <cell r="B3806" t="str">
            <v>NEUMONIA DEBIDA A OTROS MOCROORGANISMOS INFECCIOSOS, NO CLASFICAD</v>
          </cell>
          <cell r="C3806" t="str">
            <v>074</v>
          </cell>
        </row>
        <row r="3807">
          <cell r="A3807" t="str">
            <v>J160</v>
          </cell>
          <cell r="B3807" t="str">
            <v>NEUMONIA DEBIDA A CLAMIDIAS</v>
          </cell>
          <cell r="C3807" t="str">
            <v>074</v>
          </cell>
        </row>
        <row r="3808">
          <cell r="A3808" t="str">
            <v>J168</v>
          </cell>
          <cell r="B3808" t="str">
            <v>NEUMONIA DEBIDA A OTROS MICROORGANISMOS INFECCIOSOS ESPECIFICADOS</v>
          </cell>
          <cell r="C3808" t="str">
            <v>074</v>
          </cell>
        </row>
        <row r="3809">
          <cell r="A3809" t="str">
            <v>J18</v>
          </cell>
          <cell r="B3809" t="str">
            <v>NEUMONIA, ORGANISMO NO ESPECIFICADO</v>
          </cell>
          <cell r="C3809" t="str">
            <v>074</v>
          </cell>
        </row>
        <row r="3810">
          <cell r="A3810" t="str">
            <v>J180</v>
          </cell>
          <cell r="B3810" t="str">
            <v>BRONCONEUMONIA, NO ESPECIFICADA</v>
          </cell>
          <cell r="C3810" t="str">
            <v>074</v>
          </cell>
        </row>
        <row r="3811">
          <cell r="A3811" t="str">
            <v>J181</v>
          </cell>
          <cell r="B3811" t="str">
            <v>NEUMONIA LOBAR, NO ESPECIFICADA</v>
          </cell>
          <cell r="C3811" t="str">
            <v>074</v>
          </cell>
        </row>
        <row r="3812">
          <cell r="A3812" t="str">
            <v>J182</v>
          </cell>
          <cell r="B3812" t="str">
            <v>NEUMONIA HIPOSTATICA, NO ESPECIFICADA</v>
          </cell>
          <cell r="C3812" t="str">
            <v>074</v>
          </cell>
        </row>
        <row r="3813">
          <cell r="A3813" t="str">
            <v>J188</v>
          </cell>
          <cell r="B3813" t="str">
            <v>OTRAS NEUMONIAS, DE MICROORGANISMO NO ESPECIFICADO</v>
          </cell>
          <cell r="C3813" t="str">
            <v>074</v>
          </cell>
        </row>
        <row r="3814">
          <cell r="A3814" t="str">
            <v>J189</v>
          </cell>
          <cell r="B3814" t="str">
            <v>NEUMONIA, NO ESEPCIFICADA</v>
          </cell>
          <cell r="C3814" t="str">
            <v>074</v>
          </cell>
        </row>
        <row r="3815">
          <cell r="A3815" t="str">
            <v>J20</v>
          </cell>
          <cell r="B3815" t="str">
            <v>BRONQUITIS AGUDA</v>
          </cell>
          <cell r="C3815" t="str">
            <v>075</v>
          </cell>
        </row>
        <row r="3816">
          <cell r="A3816" t="str">
            <v>J200</v>
          </cell>
          <cell r="B3816" t="str">
            <v>BRONQUITIS AGUDA DEBIDA A MYCOPLASMA PNEUMONIAE</v>
          </cell>
          <cell r="C3816" t="str">
            <v>075</v>
          </cell>
        </row>
        <row r="3817">
          <cell r="A3817" t="str">
            <v>J201</v>
          </cell>
          <cell r="B3817" t="str">
            <v>BRONQUITIS AGUDA DEBIDA A HAEMOPHILUS INFLUEZAE</v>
          </cell>
          <cell r="C3817" t="str">
            <v>075</v>
          </cell>
        </row>
        <row r="3818">
          <cell r="A3818" t="str">
            <v>J202</v>
          </cell>
          <cell r="B3818" t="str">
            <v>BRONQUITIS AGUDA DEBIDA A ESTREPTOCOCOS</v>
          </cell>
          <cell r="C3818" t="str">
            <v>075</v>
          </cell>
        </row>
        <row r="3819">
          <cell r="A3819" t="str">
            <v>J203</v>
          </cell>
          <cell r="B3819" t="str">
            <v>BRONQUITIA AGUDA DEBIDA A VIRUS COXSACKIE</v>
          </cell>
          <cell r="C3819" t="str">
            <v>075</v>
          </cell>
        </row>
        <row r="3820">
          <cell r="A3820" t="str">
            <v>J204</v>
          </cell>
          <cell r="B3820" t="str">
            <v>BRONQUITIS AGUDA DEBIDA A VIRUS PARAINFLUENZA</v>
          </cell>
          <cell r="C3820" t="str">
            <v>075</v>
          </cell>
        </row>
        <row r="3821">
          <cell r="A3821" t="str">
            <v>J205</v>
          </cell>
          <cell r="B3821" t="str">
            <v>BRONQUITIS AGUDA DEBIDA A VIRUS SINCITIAL RESPIRATORIO</v>
          </cell>
          <cell r="C3821" t="str">
            <v>075</v>
          </cell>
        </row>
        <row r="3822">
          <cell r="A3822" t="str">
            <v>J206</v>
          </cell>
          <cell r="B3822" t="str">
            <v>BRONQUITIS AGUDA DEBIDA A RINOVIRUS</v>
          </cell>
          <cell r="C3822" t="str">
            <v>075</v>
          </cell>
        </row>
        <row r="3823">
          <cell r="A3823" t="str">
            <v>J207</v>
          </cell>
          <cell r="B3823" t="str">
            <v>BRONQUITIS AGUDA DEBIDA A VIRUS ECHO</v>
          </cell>
          <cell r="C3823" t="str">
            <v>075</v>
          </cell>
        </row>
        <row r="3824">
          <cell r="A3824" t="str">
            <v>J208</v>
          </cell>
          <cell r="B3824" t="str">
            <v>BRONQUITIS AGUDA DEBIDA A OTROS MICROORGANISMOS ESPECIFICADOS</v>
          </cell>
          <cell r="C3824" t="str">
            <v>075</v>
          </cell>
        </row>
        <row r="3825">
          <cell r="A3825" t="str">
            <v>J209</v>
          </cell>
          <cell r="B3825" t="str">
            <v>BRONQUITIS AGUDA, NO ESPECIFICADA</v>
          </cell>
          <cell r="C3825" t="str">
            <v>075</v>
          </cell>
        </row>
        <row r="3826">
          <cell r="A3826" t="str">
            <v>J21</v>
          </cell>
          <cell r="B3826" t="str">
            <v>BONQUIOLITIS AGUDA</v>
          </cell>
          <cell r="C3826" t="str">
            <v>075</v>
          </cell>
        </row>
        <row r="3827">
          <cell r="A3827" t="str">
            <v>J210</v>
          </cell>
          <cell r="B3827" t="str">
            <v>BROQUIOLITIS AGUDA DEBIDA A VIRUS SINCITIAL RESPIRATORIO</v>
          </cell>
          <cell r="C3827" t="str">
            <v>075</v>
          </cell>
        </row>
        <row r="3828">
          <cell r="A3828" t="str">
            <v>J218</v>
          </cell>
          <cell r="B3828" t="str">
            <v>BRONQUIOLITIS AGUDA DEBIDA A OTROS MICROORGANISMOS ESPECIFICADOS</v>
          </cell>
          <cell r="C3828" t="str">
            <v>075</v>
          </cell>
        </row>
        <row r="3829">
          <cell r="A3829" t="str">
            <v>J219</v>
          </cell>
          <cell r="B3829" t="str">
            <v>BRONQUIOLITIS AGUDA, NO ESPECIFICADA</v>
          </cell>
          <cell r="C3829" t="str">
            <v>075</v>
          </cell>
        </row>
        <row r="3830">
          <cell r="A3830" t="str">
            <v>J22</v>
          </cell>
          <cell r="B3830" t="str">
            <v>INFECCION AGUDA NO ESPECIFICADA DE LAS VIAS RESPIRATORIAS INFERIORES</v>
          </cell>
          <cell r="C3830" t="str">
            <v>075</v>
          </cell>
        </row>
        <row r="3831">
          <cell r="A3831" t="str">
            <v>J30</v>
          </cell>
          <cell r="B3831" t="str">
            <v>RINITIS ALERGICA Y VASOMOTORA</v>
          </cell>
          <cell r="C3831" t="str">
            <v>077</v>
          </cell>
        </row>
        <row r="3832">
          <cell r="A3832" t="str">
            <v>J300</v>
          </cell>
          <cell r="B3832" t="str">
            <v>RINITIS VASOMOTORA</v>
          </cell>
          <cell r="C3832" t="str">
            <v>077</v>
          </cell>
        </row>
        <row r="3833">
          <cell r="A3833" t="str">
            <v>J301</v>
          </cell>
          <cell r="B3833" t="str">
            <v>RINITIS ALERGICA DEBIDA AL POLEN</v>
          </cell>
          <cell r="C3833" t="str">
            <v>077</v>
          </cell>
        </row>
        <row r="3834">
          <cell r="A3834" t="str">
            <v>J302</v>
          </cell>
          <cell r="B3834" t="str">
            <v>OTRA RINITIS ALERGICA ESTACIONAL</v>
          </cell>
          <cell r="C3834" t="str">
            <v>077</v>
          </cell>
        </row>
        <row r="3835">
          <cell r="A3835" t="str">
            <v>J303</v>
          </cell>
          <cell r="B3835" t="str">
            <v>OTRAS RINITIS ALERGICAS</v>
          </cell>
          <cell r="C3835" t="str">
            <v>077</v>
          </cell>
        </row>
        <row r="3836">
          <cell r="A3836" t="str">
            <v>J304</v>
          </cell>
          <cell r="B3836" t="str">
            <v>RINITIS ALERGICA, NO ESPECIFICADA</v>
          </cell>
          <cell r="C3836" t="str">
            <v>077</v>
          </cell>
        </row>
        <row r="3837">
          <cell r="A3837" t="str">
            <v>J31</v>
          </cell>
          <cell r="B3837" t="str">
            <v>RINITIS, RINOFARINGITIS Y FARINGITIS CRONICAS</v>
          </cell>
          <cell r="C3837" t="str">
            <v>077</v>
          </cell>
        </row>
        <row r="3838">
          <cell r="A3838" t="str">
            <v>J310</v>
          </cell>
          <cell r="B3838" t="str">
            <v>RINITIS CRONICA</v>
          </cell>
          <cell r="C3838" t="str">
            <v>077</v>
          </cell>
        </row>
        <row r="3839">
          <cell r="A3839" t="str">
            <v>J311</v>
          </cell>
          <cell r="B3839" t="str">
            <v>RINOFARINGITIS CRONICA</v>
          </cell>
          <cell r="C3839" t="str">
            <v>077</v>
          </cell>
        </row>
        <row r="3840">
          <cell r="A3840" t="str">
            <v>J312</v>
          </cell>
          <cell r="B3840" t="str">
            <v>FARINGITIS CRONICA</v>
          </cell>
          <cell r="C3840" t="str">
            <v>077</v>
          </cell>
        </row>
        <row r="3841">
          <cell r="A3841" t="str">
            <v>J32</v>
          </cell>
          <cell r="B3841" t="str">
            <v>SINUSITIS CRONICA</v>
          </cell>
          <cell r="C3841" t="str">
            <v>077</v>
          </cell>
        </row>
        <row r="3842">
          <cell r="A3842" t="str">
            <v>J320</v>
          </cell>
          <cell r="B3842" t="str">
            <v>SINUSITIS MAXILAR CRONICA</v>
          </cell>
          <cell r="C3842" t="str">
            <v>077</v>
          </cell>
        </row>
        <row r="3843">
          <cell r="A3843" t="str">
            <v>J321</v>
          </cell>
          <cell r="B3843" t="str">
            <v>SINUSITIS FRONTAL CRONICA</v>
          </cell>
          <cell r="C3843" t="str">
            <v>077</v>
          </cell>
        </row>
        <row r="3844">
          <cell r="A3844" t="str">
            <v>J322</v>
          </cell>
          <cell r="B3844" t="str">
            <v>SINUSITIS ETMOIDAL CRONICA</v>
          </cell>
          <cell r="C3844" t="str">
            <v>077</v>
          </cell>
        </row>
        <row r="3845">
          <cell r="A3845" t="str">
            <v>J323</v>
          </cell>
          <cell r="B3845" t="str">
            <v>SINUSITIS ESFENOIDAL CRONICA</v>
          </cell>
          <cell r="C3845" t="str">
            <v>077</v>
          </cell>
        </row>
        <row r="3846">
          <cell r="A3846" t="str">
            <v>J324</v>
          </cell>
          <cell r="B3846" t="str">
            <v>PANSINUSITIS CRONICA</v>
          </cell>
          <cell r="C3846" t="str">
            <v>077</v>
          </cell>
        </row>
        <row r="3847">
          <cell r="A3847" t="str">
            <v>J328</v>
          </cell>
          <cell r="B3847" t="str">
            <v>OTRAS SINUSITIS CRONICAS</v>
          </cell>
          <cell r="C3847" t="str">
            <v>077</v>
          </cell>
        </row>
        <row r="3848">
          <cell r="A3848" t="str">
            <v>J329</v>
          </cell>
          <cell r="B3848" t="str">
            <v>SINUSITIS CRONICA, NO ESPECIFICADA</v>
          </cell>
          <cell r="C3848" t="str">
            <v>077</v>
          </cell>
        </row>
        <row r="3849">
          <cell r="A3849" t="str">
            <v>J33</v>
          </cell>
          <cell r="B3849" t="str">
            <v>POLIPO NASAL</v>
          </cell>
          <cell r="C3849" t="str">
            <v>077</v>
          </cell>
        </row>
        <row r="3850">
          <cell r="A3850" t="str">
            <v>J330</v>
          </cell>
          <cell r="B3850" t="str">
            <v>POLIPO DE LA CAVIDAD NASAL</v>
          </cell>
          <cell r="C3850" t="str">
            <v>077</v>
          </cell>
        </row>
        <row r="3851">
          <cell r="A3851" t="str">
            <v>J331</v>
          </cell>
          <cell r="B3851" t="str">
            <v>DEGENERACION POLIPOIDE DE SENO PARANASAL</v>
          </cell>
          <cell r="C3851" t="str">
            <v>077</v>
          </cell>
        </row>
        <row r="3852">
          <cell r="A3852" t="str">
            <v>J338</v>
          </cell>
          <cell r="B3852" t="str">
            <v>OTROS POLIPOS DE LOS SENOS PARANASALES</v>
          </cell>
          <cell r="C3852" t="str">
            <v>077</v>
          </cell>
        </row>
        <row r="3853">
          <cell r="A3853" t="str">
            <v>J339</v>
          </cell>
          <cell r="B3853" t="str">
            <v>POLIPO NASAL, NO ESPECIFICADO</v>
          </cell>
          <cell r="C3853" t="str">
            <v>077</v>
          </cell>
        </row>
        <row r="3854">
          <cell r="A3854" t="str">
            <v>J34</v>
          </cell>
          <cell r="B3854" t="str">
            <v>OTROS TRASTORNOS DE LA NARIZ Y DE LOS SENOS PARANASALES</v>
          </cell>
          <cell r="C3854" t="str">
            <v>077</v>
          </cell>
        </row>
        <row r="3855">
          <cell r="A3855" t="str">
            <v>J340</v>
          </cell>
          <cell r="B3855" t="str">
            <v>ABSCESO, FURUNCULO Y CARBUNCO DE LA NARIZ</v>
          </cell>
          <cell r="C3855" t="str">
            <v>077</v>
          </cell>
        </row>
        <row r="3856">
          <cell r="A3856" t="str">
            <v>J341</v>
          </cell>
          <cell r="B3856" t="str">
            <v>QUISTE Y MUCOCELE DE SENO PARANASAL</v>
          </cell>
          <cell r="C3856" t="str">
            <v>077</v>
          </cell>
        </row>
        <row r="3857">
          <cell r="A3857" t="str">
            <v>J342</v>
          </cell>
          <cell r="B3857" t="str">
            <v>DESVIACION DEL TABIQUE NASAL</v>
          </cell>
          <cell r="C3857" t="str">
            <v>077</v>
          </cell>
        </row>
        <row r="3858">
          <cell r="A3858" t="str">
            <v>J343</v>
          </cell>
          <cell r="B3858" t="str">
            <v>HIPERTROFIA DE LOS CORNETES NASALES</v>
          </cell>
          <cell r="C3858" t="str">
            <v>077</v>
          </cell>
        </row>
        <row r="3859">
          <cell r="A3859" t="str">
            <v>J348</v>
          </cell>
          <cell r="B3859" t="str">
            <v>OTROS TRASTORNOS ESPECIFICADOS DE LA NARIZ Y DE LOS SENOS PARANASAL</v>
          </cell>
          <cell r="C3859" t="str">
            <v>077</v>
          </cell>
        </row>
        <row r="3860">
          <cell r="A3860" t="str">
            <v>J35</v>
          </cell>
          <cell r="B3860" t="str">
            <v>ENFERMEDADES CRONICAS DE LAS AMIGDALAS Y DE LAS ADENOIDES</v>
          </cell>
          <cell r="C3860" t="str">
            <v>077</v>
          </cell>
        </row>
        <row r="3861">
          <cell r="A3861" t="str">
            <v>J350</v>
          </cell>
          <cell r="B3861" t="str">
            <v>AMIGDALITIS CRONICA</v>
          </cell>
          <cell r="C3861" t="str">
            <v>077</v>
          </cell>
        </row>
        <row r="3862">
          <cell r="A3862" t="str">
            <v>J351</v>
          </cell>
          <cell r="B3862" t="str">
            <v>HIPERTROFIA DE LAS AMIGDALAS</v>
          </cell>
          <cell r="C3862" t="str">
            <v>077</v>
          </cell>
        </row>
        <row r="3863">
          <cell r="A3863" t="str">
            <v>J352</v>
          </cell>
          <cell r="B3863" t="str">
            <v>HIPERTROFIA DE LAS AMIGDALAS</v>
          </cell>
          <cell r="C3863" t="str">
            <v>077</v>
          </cell>
        </row>
        <row r="3864">
          <cell r="A3864" t="str">
            <v>J353</v>
          </cell>
          <cell r="B3864" t="str">
            <v>HIPERTROFIA DE LAS AMIGDALAS CON HIPERTROFIA DE LAS ADENOIDES</v>
          </cell>
          <cell r="C3864" t="str">
            <v>077</v>
          </cell>
        </row>
        <row r="3865">
          <cell r="A3865" t="str">
            <v>J358</v>
          </cell>
          <cell r="B3865" t="str">
            <v>OTRAS ENFERMEDADES CRONICAS DE LAS AMIGDALAS Y DE LAS ADENOIDES</v>
          </cell>
          <cell r="C3865" t="str">
            <v>077</v>
          </cell>
        </row>
        <row r="3866">
          <cell r="A3866" t="str">
            <v>J359</v>
          </cell>
          <cell r="B3866" t="str">
            <v>ENFERMEDAD CRONICA DE LAS AMIGDALAS Y DE LAS ADENOIDES, NO ESPECIF</v>
          </cell>
          <cell r="C3866" t="str">
            <v>077</v>
          </cell>
        </row>
        <row r="3867">
          <cell r="A3867" t="str">
            <v>J36</v>
          </cell>
          <cell r="B3867" t="str">
            <v>ABSCESO PERIAMIGDALINO</v>
          </cell>
          <cell r="C3867" t="str">
            <v>077</v>
          </cell>
        </row>
        <row r="3868">
          <cell r="A3868" t="str">
            <v>J37</v>
          </cell>
          <cell r="B3868" t="str">
            <v>LARINGITIS Y LARINGOTRAQUEITIS CRONICA</v>
          </cell>
          <cell r="C3868" t="str">
            <v>077</v>
          </cell>
        </row>
        <row r="3869">
          <cell r="A3869" t="str">
            <v>J370</v>
          </cell>
          <cell r="B3869" t="str">
            <v>LARINGITIS CRONICA</v>
          </cell>
          <cell r="C3869" t="str">
            <v>077</v>
          </cell>
        </row>
        <row r="3870">
          <cell r="A3870" t="str">
            <v>J371</v>
          </cell>
          <cell r="B3870" t="str">
            <v>LARINGOTRAQUEITIS CRONICA</v>
          </cell>
          <cell r="C3870" t="str">
            <v>077</v>
          </cell>
        </row>
        <row r="3871">
          <cell r="A3871" t="str">
            <v>J38</v>
          </cell>
          <cell r="B3871" t="str">
            <v>ENFERMEDADES DE LAS CUERDAS VOCALES Y DE LA LARINGE, NO CLASIFIC.</v>
          </cell>
          <cell r="C3871" t="str">
            <v>077</v>
          </cell>
        </row>
        <row r="3872">
          <cell r="A3872" t="str">
            <v>J380</v>
          </cell>
          <cell r="B3872" t="str">
            <v>PARALISIS DE LAS CUERDAS VOCALES Y DE LA LARINGE</v>
          </cell>
          <cell r="C3872" t="str">
            <v>077</v>
          </cell>
        </row>
        <row r="3873">
          <cell r="A3873" t="str">
            <v>J381</v>
          </cell>
          <cell r="B3873" t="str">
            <v>POLIPO DE LAS CUERDAS VOCALES Y DE LA LARINGE</v>
          </cell>
          <cell r="C3873" t="str">
            <v>077</v>
          </cell>
        </row>
        <row r="3874">
          <cell r="A3874" t="str">
            <v>J382</v>
          </cell>
          <cell r="B3874" t="str">
            <v>NODULOS DE LAS CUERDAS VOCALES</v>
          </cell>
          <cell r="C3874" t="str">
            <v>077</v>
          </cell>
        </row>
        <row r="3875">
          <cell r="A3875" t="str">
            <v>J383</v>
          </cell>
          <cell r="B3875" t="str">
            <v>OTRAS ENFERMEDADES DE LAS CUERDAS VOCALES</v>
          </cell>
          <cell r="C3875" t="str">
            <v>077</v>
          </cell>
        </row>
        <row r="3876">
          <cell r="A3876" t="str">
            <v>J384</v>
          </cell>
          <cell r="B3876" t="str">
            <v>EDEMA DE LA LARINGE</v>
          </cell>
          <cell r="C3876" t="str">
            <v>077</v>
          </cell>
        </row>
        <row r="3877">
          <cell r="A3877" t="str">
            <v>J385</v>
          </cell>
          <cell r="B3877" t="str">
            <v>ESPASMO LARINGEO</v>
          </cell>
          <cell r="C3877" t="str">
            <v>077</v>
          </cell>
        </row>
        <row r="3878">
          <cell r="A3878" t="str">
            <v>J386</v>
          </cell>
          <cell r="B3878" t="str">
            <v>ESTENOSIS LARINGEA</v>
          </cell>
          <cell r="C3878" t="str">
            <v>077</v>
          </cell>
        </row>
        <row r="3879">
          <cell r="A3879" t="str">
            <v>J387</v>
          </cell>
          <cell r="B3879" t="str">
            <v>OTRAS ENFERMEDADES DE LA LARINGE</v>
          </cell>
          <cell r="C3879" t="str">
            <v>077</v>
          </cell>
        </row>
        <row r="3880">
          <cell r="A3880" t="str">
            <v>J39</v>
          </cell>
          <cell r="B3880" t="str">
            <v>OTRAS ENFERMEDADES DE LAS VIAS RESPIRATORIAS SUPERIORES</v>
          </cell>
          <cell r="C3880" t="str">
            <v>077</v>
          </cell>
        </row>
        <row r="3881">
          <cell r="A3881" t="str">
            <v>J390</v>
          </cell>
          <cell r="B3881" t="str">
            <v>ABSCESO RETROFARINGEO Y PARAFARINGEO</v>
          </cell>
          <cell r="C3881" t="str">
            <v>077</v>
          </cell>
        </row>
        <row r="3882">
          <cell r="A3882" t="str">
            <v>J391</v>
          </cell>
          <cell r="B3882" t="str">
            <v>OTROS ABSCESOS DE LA FARINGE</v>
          </cell>
          <cell r="C3882" t="str">
            <v>077</v>
          </cell>
        </row>
        <row r="3883">
          <cell r="A3883" t="str">
            <v>J392</v>
          </cell>
          <cell r="B3883" t="str">
            <v>OTRAS ENFERMEDADES DE LA FARINGE</v>
          </cell>
          <cell r="C3883" t="str">
            <v>077</v>
          </cell>
        </row>
        <row r="3884">
          <cell r="A3884" t="str">
            <v>J393</v>
          </cell>
          <cell r="B3884" t="str">
            <v>REACCION DE HIPERSENSIBILIDAD DE LAS VIAS RESPIRATORIAS SUPERIORES</v>
          </cell>
          <cell r="C3884" t="str">
            <v>077</v>
          </cell>
        </row>
        <row r="3885">
          <cell r="A3885" t="str">
            <v>J398</v>
          </cell>
          <cell r="B3885" t="str">
            <v>OTRAS ENFERMEDADES ESPECIFICADAS DE LAS VIAS RESPIRT. SUPERIORES</v>
          </cell>
          <cell r="C3885" t="str">
            <v>077</v>
          </cell>
        </row>
        <row r="3886">
          <cell r="A3886" t="str">
            <v>J399</v>
          </cell>
          <cell r="B3886" t="str">
            <v>ENFERMEDAD DE LAS VIAS RESPIRATORIAS SUPERIORES, NO ESPECIFICADA</v>
          </cell>
          <cell r="C3886" t="str">
            <v>077</v>
          </cell>
        </row>
        <row r="3887">
          <cell r="A3887" t="str">
            <v>J409</v>
          </cell>
          <cell r="B3887" t="str">
            <v>BRONQUITIS, NO ESPECIFICADA COMO AGUDA O CRONICA</v>
          </cell>
          <cell r="C3887" t="str">
            <v>076</v>
          </cell>
        </row>
        <row r="3888">
          <cell r="A3888" t="str">
            <v>J41</v>
          </cell>
          <cell r="B3888" t="str">
            <v>BRONQUITIS CRONICA SIMPLE Y MUCOPURULENTA</v>
          </cell>
          <cell r="C3888" t="str">
            <v>076</v>
          </cell>
        </row>
        <row r="3889">
          <cell r="A3889" t="str">
            <v>J410</v>
          </cell>
          <cell r="B3889" t="str">
            <v>BRONQUITIS CRONICA SIMPLE</v>
          </cell>
          <cell r="C3889" t="str">
            <v>076</v>
          </cell>
        </row>
        <row r="3890">
          <cell r="A3890" t="str">
            <v>J411</v>
          </cell>
          <cell r="B3890" t="str">
            <v>BRONQUITIS CRONICA MUCOPURULENTA</v>
          </cell>
          <cell r="C3890" t="str">
            <v>076</v>
          </cell>
        </row>
        <row r="3891">
          <cell r="A3891" t="str">
            <v>J418</v>
          </cell>
          <cell r="B3891" t="str">
            <v>BRONQUITIS CRONICA MIXTA SIMPLE Y MUCOPURULENTA</v>
          </cell>
          <cell r="C3891" t="str">
            <v>076</v>
          </cell>
        </row>
        <row r="3892">
          <cell r="A3892" t="str">
            <v>J42</v>
          </cell>
          <cell r="B3892" t="str">
            <v>BRONQUITIS CRONICA NO ESPECIFICADA</v>
          </cell>
          <cell r="C3892" t="str">
            <v>076</v>
          </cell>
        </row>
        <row r="3893">
          <cell r="A3893" t="str">
            <v>J43</v>
          </cell>
          <cell r="B3893" t="str">
            <v>ENFISEMA</v>
          </cell>
          <cell r="C3893" t="str">
            <v>076</v>
          </cell>
        </row>
        <row r="3894">
          <cell r="A3894" t="str">
            <v>J430</v>
          </cell>
          <cell r="B3894" t="str">
            <v>SINDROME DE MACLEOD</v>
          </cell>
          <cell r="C3894" t="str">
            <v>076</v>
          </cell>
        </row>
        <row r="3895">
          <cell r="A3895" t="str">
            <v>J431</v>
          </cell>
          <cell r="B3895" t="str">
            <v>ENFISEMA PANLOBULAR</v>
          </cell>
          <cell r="C3895" t="str">
            <v>076</v>
          </cell>
        </row>
        <row r="3896">
          <cell r="A3896" t="str">
            <v>J432</v>
          </cell>
          <cell r="B3896" t="str">
            <v>ENFISEMA CENTROLOBULAR</v>
          </cell>
          <cell r="C3896" t="str">
            <v>076</v>
          </cell>
        </row>
        <row r="3897">
          <cell r="A3897" t="str">
            <v>J438</v>
          </cell>
          <cell r="B3897" t="str">
            <v>OTROS TIPOS DE ENFISEMA</v>
          </cell>
          <cell r="C3897" t="str">
            <v>076</v>
          </cell>
        </row>
        <row r="3898">
          <cell r="A3898" t="str">
            <v>J439</v>
          </cell>
          <cell r="B3898" t="str">
            <v>ENFISEMA, NO ESPECIFICADO</v>
          </cell>
          <cell r="C3898" t="str">
            <v>076</v>
          </cell>
        </row>
        <row r="3899">
          <cell r="A3899" t="str">
            <v>J44</v>
          </cell>
          <cell r="B3899" t="str">
            <v>OTRAS ENFERMEDADES PULMONARES OBSTRUCTIVAS CRONICAS</v>
          </cell>
          <cell r="C3899" t="str">
            <v>076</v>
          </cell>
        </row>
        <row r="3900">
          <cell r="A3900" t="str">
            <v>J440</v>
          </cell>
          <cell r="B3900" t="str">
            <v>ENFERMEDAD PULMONAR OBSTRUCTIVA CRONICA CON INFECCION AGUDA DE LAS</v>
          </cell>
          <cell r="C3900" t="str">
            <v>076</v>
          </cell>
        </row>
        <row r="3901">
          <cell r="A3901" t="str">
            <v>J441</v>
          </cell>
          <cell r="B3901" t="str">
            <v>ENFERMEDAD PULMONAR OBSTRUCTIVA CRONICA CON EXACERBACION AGUDA</v>
          </cell>
          <cell r="C3901" t="str">
            <v>076</v>
          </cell>
        </row>
        <row r="3902">
          <cell r="A3902" t="str">
            <v>J448</v>
          </cell>
          <cell r="B3902" t="str">
            <v>OTRAS ENFERMEDADES PULMONARES OBSTRUCTIVAS CRONICAS ESPECIFIC.</v>
          </cell>
          <cell r="C3902" t="str">
            <v>076</v>
          </cell>
        </row>
        <row r="3903">
          <cell r="A3903" t="str">
            <v>J449</v>
          </cell>
          <cell r="B3903" t="str">
            <v>ENFERMEDAD PULMONAR OBSTRUCTIVA CRONICA, NO ESPECIFICADA</v>
          </cell>
          <cell r="C3903" t="str">
            <v>076</v>
          </cell>
        </row>
        <row r="3904">
          <cell r="A3904" t="str">
            <v>J45</v>
          </cell>
          <cell r="B3904" t="str">
            <v>ASMA</v>
          </cell>
          <cell r="C3904" t="str">
            <v>076</v>
          </cell>
        </row>
        <row r="3905">
          <cell r="A3905" t="str">
            <v>J450</v>
          </cell>
          <cell r="B3905" t="str">
            <v>ASMA PREDOMINANTEMENTE ALERGICA</v>
          </cell>
          <cell r="C3905" t="str">
            <v>076</v>
          </cell>
        </row>
        <row r="3906">
          <cell r="A3906" t="str">
            <v>J451</v>
          </cell>
          <cell r="B3906" t="str">
            <v>ASMA NO ALERGICA</v>
          </cell>
          <cell r="C3906" t="str">
            <v>076</v>
          </cell>
        </row>
        <row r="3907">
          <cell r="A3907" t="str">
            <v>J458</v>
          </cell>
          <cell r="B3907" t="str">
            <v>ASMA MIXTA</v>
          </cell>
          <cell r="C3907" t="str">
            <v>076</v>
          </cell>
        </row>
        <row r="3908">
          <cell r="A3908" t="str">
            <v>J459</v>
          </cell>
          <cell r="B3908" t="str">
            <v>ASMA, NO ESPECIFICADO</v>
          </cell>
          <cell r="C3908" t="str">
            <v>076</v>
          </cell>
        </row>
        <row r="3909">
          <cell r="A3909" t="str">
            <v>J46X</v>
          </cell>
          <cell r="B3909" t="str">
            <v>ESTADO ASMATICO</v>
          </cell>
          <cell r="C3909" t="str">
            <v>076</v>
          </cell>
        </row>
        <row r="3910">
          <cell r="A3910" t="str">
            <v>J47</v>
          </cell>
          <cell r="B3910" t="str">
            <v>BRONQUIECTASIA</v>
          </cell>
          <cell r="C3910" t="str">
            <v>076</v>
          </cell>
        </row>
        <row r="3911">
          <cell r="A3911" t="str">
            <v>J60</v>
          </cell>
          <cell r="B3911" t="str">
            <v>NEUMOCONIOSIS DE LOS MINEROS DEL CARBON</v>
          </cell>
          <cell r="C3911" t="str">
            <v>077</v>
          </cell>
        </row>
        <row r="3912">
          <cell r="A3912" t="str">
            <v>J61</v>
          </cell>
          <cell r="B3912" t="str">
            <v>NEUMOCONIOSIS DEBIDA AL ASBESTO Y A OTRAS FIBRAS MINERALES</v>
          </cell>
          <cell r="C3912" t="str">
            <v>077</v>
          </cell>
        </row>
        <row r="3913">
          <cell r="A3913" t="str">
            <v>J62</v>
          </cell>
          <cell r="B3913" t="str">
            <v>NEUMOCONIOSIS DEBIDA A POLVO DE SILICE</v>
          </cell>
          <cell r="C3913" t="str">
            <v>077</v>
          </cell>
        </row>
        <row r="3914">
          <cell r="A3914" t="str">
            <v>J620</v>
          </cell>
          <cell r="B3914" t="str">
            <v>NEUMOCONIOSIS DEBIDA A POLVO DE TALCO</v>
          </cell>
          <cell r="C3914" t="str">
            <v>077</v>
          </cell>
        </row>
        <row r="3915">
          <cell r="A3915" t="str">
            <v>J628</v>
          </cell>
          <cell r="B3915" t="str">
            <v>NEUMOCONIOSIS DEBIDA A OTROS A OTROS POLVOS QUE CONTIENEN SILICE</v>
          </cell>
          <cell r="C3915" t="str">
            <v>077</v>
          </cell>
        </row>
        <row r="3916">
          <cell r="A3916" t="str">
            <v>J63</v>
          </cell>
          <cell r="B3916" t="str">
            <v>NEUMOCONIOSIS DEBIDA A OTROS POLVOS INORGANICOS</v>
          </cell>
          <cell r="C3916" t="str">
            <v>077</v>
          </cell>
        </row>
        <row r="3917">
          <cell r="A3917" t="str">
            <v>J630</v>
          </cell>
          <cell r="B3917" t="str">
            <v>ALUMINOSIS (DEL PULMON)</v>
          </cell>
          <cell r="C3917" t="str">
            <v>077</v>
          </cell>
        </row>
        <row r="3918">
          <cell r="A3918" t="str">
            <v>J631</v>
          </cell>
          <cell r="B3918" t="str">
            <v>FIBROSIS (DEL PULMON) DEBIDA A BAUXITA</v>
          </cell>
          <cell r="C3918" t="str">
            <v>077</v>
          </cell>
        </row>
        <row r="3919">
          <cell r="A3919" t="str">
            <v>J632</v>
          </cell>
          <cell r="B3919" t="str">
            <v>BERILIOSIS</v>
          </cell>
          <cell r="C3919" t="str">
            <v>077</v>
          </cell>
        </row>
        <row r="3920">
          <cell r="A3920" t="str">
            <v>J633</v>
          </cell>
          <cell r="B3920" t="str">
            <v>FIBROSIS (DEL PULMON) DEBIDA A GRAFITO</v>
          </cell>
          <cell r="C3920" t="str">
            <v>077</v>
          </cell>
        </row>
        <row r="3921">
          <cell r="A3921" t="str">
            <v>J634</v>
          </cell>
          <cell r="B3921" t="str">
            <v>SIDEROSIS</v>
          </cell>
          <cell r="C3921" t="str">
            <v>077</v>
          </cell>
        </row>
        <row r="3922">
          <cell r="A3922" t="str">
            <v>J635</v>
          </cell>
          <cell r="B3922" t="str">
            <v>ESTAÑOSIS</v>
          </cell>
          <cell r="C3922" t="str">
            <v>077</v>
          </cell>
        </row>
        <row r="3923">
          <cell r="A3923" t="str">
            <v>J638</v>
          </cell>
          <cell r="B3923" t="str">
            <v>NEUMOCONIOSIS DEBIDA A OTROS POLVOS INORGANICOS ESPECIFICADOS</v>
          </cell>
          <cell r="C3923" t="str">
            <v>077</v>
          </cell>
        </row>
        <row r="3924">
          <cell r="A3924" t="str">
            <v>J64</v>
          </cell>
          <cell r="B3924" t="str">
            <v>NEUMOCONIOSIS, NO ESPECIFICADA</v>
          </cell>
          <cell r="C3924" t="str">
            <v>077</v>
          </cell>
        </row>
        <row r="3925">
          <cell r="A3925" t="str">
            <v>J65</v>
          </cell>
          <cell r="B3925" t="str">
            <v>NEUMOCONIOSIS ASOCIADA CON TUBERCULOSIS</v>
          </cell>
          <cell r="C3925" t="str">
            <v>077</v>
          </cell>
        </row>
        <row r="3926">
          <cell r="A3926" t="str">
            <v>J66</v>
          </cell>
          <cell r="B3926" t="str">
            <v>ENFERMEDADES DE LAS VIAS AEREAS DEBIDAS A POLVOS ORGANICOS ESPECIFICAD</v>
          </cell>
          <cell r="C3926" t="str">
            <v>077</v>
          </cell>
        </row>
        <row r="3927">
          <cell r="A3927" t="str">
            <v>J660</v>
          </cell>
          <cell r="B3927" t="str">
            <v>BISINOSIS</v>
          </cell>
          <cell r="C3927" t="str">
            <v>077</v>
          </cell>
        </row>
        <row r="3928">
          <cell r="A3928" t="str">
            <v>J661</v>
          </cell>
          <cell r="B3928" t="str">
            <v>ENFERMEDAD DE LOS TRABAJADORES DEL LINO</v>
          </cell>
          <cell r="C3928" t="str">
            <v>077</v>
          </cell>
        </row>
        <row r="3929">
          <cell r="A3929" t="str">
            <v>J662</v>
          </cell>
          <cell r="B3929" t="str">
            <v>CANABINOSIS</v>
          </cell>
          <cell r="C3929" t="str">
            <v>077</v>
          </cell>
        </row>
        <row r="3930">
          <cell r="A3930" t="str">
            <v>J668</v>
          </cell>
          <cell r="B3930" t="str">
            <v>ENFERMEDAD DE LAS VIAS AEREAS DEBIDA A OTROS POLVOS ORG.ESPECIFICOS</v>
          </cell>
          <cell r="C3930" t="str">
            <v>077</v>
          </cell>
        </row>
        <row r="3931">
          <cell r="A3931" t="str">
            <v>J67</v>
          </cell>
          <cell r="B3931" t="str">
            <v>NEUMONITIS DEBIDA A HIPERSENSIBILIDAD AL POLVO ORGANICO</v>
          </cell>
          <cell r="C3931" t="str">
            <v>077</v>
          </cell>
        </row>
        <row r="3932">
          <cell r="A3932" t="str">
            <v>J670</v>
          </cell>
          <cell r="B3932" t="str">
            <v>PULMON DEL GRANJERO</v>
          </cell>
          <cell r="C3932" t="str">
            <v>077</v>
          </cell>
        </row>
        <row r="3933">
          <cell r="A3933" t="str">
            <v>J671</v>
          </cell>
          <cell r="B3933" t="str">
            <v>BAGAZOSIS</v>
          </cell>
          <cell r="C3933" t="str">
            <v>077</v>
          </cell>
        </row>
        <row r="3934">
          <cell r="A3934" t="str">
            <v>J672</v>
          </cell>
          <cell r="B3934" t="str">
            <v>PULMON DEL ORNITOFILO</v>
          </cell>
          <cell r="C3934" t="str">
            <v>077</v>
          </cell>
        </row>
        <row r="3935">
          <cell r="A3935" t="str">
            <v>J673</v>
          </cell>
          <cell r="B3935" t="str">
            <v>SUBEROSIS</v>
          </cell>
          <cell r="C3935" t="str">
            <v>077</v>
          </cell>
        </row>
        <row r="3936">
          <cell r="A3936" t="str">
            <v>J674</v>
          </cell>
          <cell r="B3936" t="str">
            <v>PULMON DEL MANIPULADOR DE MALTA</v>
          </cell>
          <cell r="C3936" t="str">
            <v>077</v>
          </cell>
        </row>
        <row r="3937">
          <cell r="A3937" t="str">
            <v>J675</v>
          </cell>
          <cell r="B3937" t="str">
            <v>PULMON DEL MANIPULADOR DE HONGOS</v>
          </cell>
          <cell r="C3937" t="str">
            <v>077</v>
          </cell>
        </row>
        <row r="3938">
          <cell r="A3938" t="str">
            <v>J676</v>
          </cell>
          <cell r="B3938" t="str">
            <v>PULMON DEL DESCORTEZADOR DEL ARCE</v>
          </cell>
          <cell r="C3938" t="str">
            <v>077</v>
          </cell>
        </row>
        <row r="3939">
          <cell r="A3939" t="str">
            <v>J677</v>
          </cell>
          <cell r="B3939" t="str">
            <v>NEUMONITIS DE LA VENTILACION DEBIDA AL ACONDICIONADOR Y HUMIDIFIC</v>
          </cell>
          <cell r="C3939" t="str">
            <v>077</v>
          </cell>
        </row>
        <row r="3940">
          <cell r="A3940" t="str">
            <v>J678</v>
          </cell>
          <cell r="B3940" t="str">
            <v>NEUMONITIS DEBIDAS A HIPERSENSIBILIDAD A OTROS POLVOS ORGANICOS</v>
          </cell>
          <cell r="C3940" t="str">
            <v>077</v>
          </cell>
        </row>
        <row r="3941">
          <cell r="A3941" t="str">
            <v>J679</v>
          </cell>
          <cell r="B3941" t="str">
            <v>NEUMONITIS DEBIDA A HIPERSENSIBILIDAD A POLVO ORGANICO NO ESPECIFIC</v>
          </cell>
          <cell r="C3941" t="str">
            <v>077</v>
          </cell>
        </row>
        <row r="3942">
          <cell r="A3942" t="str">
            <v>J68</v>
          </cell>
          <cell r="B3942" t="str">
            <v>AFECCIONES RESPIRATORIAS DEBIDAS A INHALACION DE GASES, HUMOS, VAPO</v>
          </cell>
          <cell r="C3942" t="str">
            <v>077</v>
          </cell>
        </row>
        <row r="3943">
          <cell r="A3943" t="str">
            <v>J680</v>
          </cell>
          <cell r="B3943" t="str">
            <v>BRONQUITIS Y NEUMONITIS DEBIDAS A INHALACION DE GASES, HUMOS, VAPORES</v>
          </cell>
          <cell r="C3943" t="str">
            <v>077</v>
          </cell>
        </row>
        <row r="3944">
          <cell r="A3944" t="str">
            <v>J681</v>
          </cell>
          <cell r="B3944" t="str">
            <v>EDEMA PULMONAR AGUDO DEBIDO A INHALACION DE GASES. HUMOS, VAPORES</v>
          </cell>
          <cell r="C3944" t="str">
            <v>077</v>
          </cell>
        </row>
        <row r="3945">
          <cell r="A3945" t="str">
            <v>J682</v>
          </cell>
          <cell r="B3945" t="str">
            <v>INFLAMACION RESPIRATORIA SUPERIOR DEBIDA A INHALACION DE GASES, HUMOS,</v>
          </cell>
          <cell r="C3945" t="str">
            <v>077</v>
          </cell>
        </row>
        <row r="3946">
          <cell r="A3946" t="str">
            <v>J683</v>
          </cell>
          <cell r="B3946" t="str">
            <v>OTRAS AFECCIONES RESPIRATORIAS AGUDAS Y SUBAGUDAS DEBIDAS A INHALA</v>
          </cell>
          <cell r="C3946" t="str">
            <v>077</v>
          </cell>
        </row>
        <row r="3947">
          <cell r="A3947" t="str">
            <v>J684</v>
          </cell>
          <cell r="B3947" t="str">
            <v>AFECCIONES RESPIRATORIAS CRONICAS DEBIDAS A INHALACION DE GASES. HUMOS</v>
          </cell>
          <cell r="C3947" t="str">
            <v>077</v>
          </cell>
        </row>
        <row r="3948">
          <cell r="A3948" t="str">
            <v>J688</v>
          </cell>
          <cell r="B3948" t="str">
            <v>OTRAS AFECCIONES RESPIRATORIAS DEBIDAS A INHALACION DE GASES. HUMOS</v>
          </cell>
          <cell r="C3948" t="str">
            <v>077</v>
          </cell>
        </row>
        <row r="3949">
          <cell r="A3949" t="str">
            <v>J689</v>
          </cell>
          <cell r="B3949" t="str">
            <v>AFECCION RESPIRATORIA NO ESPECIFICADA, DEBIDA A INHALACION DE GASES</v>
          </cell>
          <cell r="C3949" t="str">
            <v>077</v>
          </cell>
        </row>
        <row r="3950">
          <cell r="A3950" t="str">
            <v>J69</v>
          </cell>
          <cell r="B3950" t="str">
            <v>NEUMONITIS DEBIDA A SLIDOS Y LIQUIDOS</v>
          </cell>
          <cell r="C3950" t="str">
            <v>077</v>
          </cell>
        </row>
        <row r="3951">
          <cell r="A3951" t="str">
            <v>J690</v>
          </cell>
          <cell r="B3951" t="str">
            <v>NEUMONITIS DEBIDA A ASPIRACION DE ALIMENTOS O VOMITO</v>
          </cell>
          <cell r="C3951" t="str">
            <v>077</v>
          </cell>
        </row>
        <row r="3952">
          <cell r="A3952" t="str">
            <v>J691</v>
          </cell>
          <cell r="B3952" t="str">
            <v>NEUMONITIS DEBIDA A ASPIRACION DE ACEITES Y ESENCIAS</v>
          </cell>
          <cell r="C3952" t="str">
            <v>077</v>
          </cell>
        </row>
        <row r="3953">
          <cell r="A3953" t="str">
            <v>J698</v>
          </cell>
          <cell r="B3953" t="str">
            <v>NEUMONITIS DEBIDA A ASPIRACION DE OTROS SOLIDOS Y LIQUIDOS</v>
          </cell>
          <cell r="C3953" t="str">
            <v>077</v>
          </cell>
        </row>
        <row r="3954">
          <cell r="A3954" t="str">
            <v>J70</v>
          </cell>
          <cell r="B3954" t="str">
            <v>AFECCIONES RESPIRATORIAS DEBIDAS A OTROS AGENTES EXTERNOS</v>
          </cell>
          <cell r="C3954" t="str">
            <v>077</v>
          </cell>
        </row>
        <row r="3955">
          <cell r="A3955" t="str">
            <v>J700</v>
          </cell>
          <cell r="B3955" t="str">
            <v>MANIFESTACIONES PULMONARES AGUDAS DEBIDAS A RADIACION</v>
          </cell>
          <cell r="C3955" t="str">
            <v>077</v>
          </cell>
        </row>
        <row r="3956">
          <cell r="A3956" t="str">
            <v>J701</v>
          </cell>
          <cell r="B3956" t="str">
            <v>MANIFESTACIONES PULMONARES CRONICAS Y OTRAS MANIFESTACIONES DEBIDAS</v>
          </cell>
          <cell r="C3956" t="str">
            <v>077</v>
          </cell>
        </row>
        <row r="3957">
          <cell r="A3957" t="str">
            <v>J702</v>
          </cell>
          <cell r="B3957" t="str">
            <v>TRASTORNOS PULMONARES INTERSTICIALES AGUDOS INDUCIDO POR DROGAS</v>
          </cell>
          <cell r="C3957" t="str">
            <v>077</v>
          </cell>
        </row>
        <row r="3958">
          <cell r="A3958" t="str">
            <v>J703</v>
          </cell>
          <cell r="B3958" t="str">
            <v>TRASTORNOS PULMONARES INTERSTICIALES CRONICOS INDUCIDOS POR DROGAS</v>
          </cell>
          <cell r="C3958" t="str">
            <v>077</v>
          </cell>
        </row>
        <row r="3959">
          <cell r="A3959" t="str">
            <v>J704</v>
          </cell>
          <cell r="B3959" t="str">
            <v>TRASTORNOS PULMONARES INTERSTICIALES NO ESPECIFICADOS INDUCIDO</v>
          </cell>
          <cell r="C3959" t="str">
            <v>077</v>
          </cell>
        </row>
        <row r="3960">
          <cell r="A3960" t="str">
            <v>J708</v>
          </cell>
          <cell r="B3960" t="str">
            <v>AFECCIONES RESPIRATORIAS DEBIDAS A OTROS AGENTES EXTERNOS ESPECIF</v>
          </cell>
          <cell r="C3960" t="str">
            <v>077</v>
          </cell>
        </row>
        <row r="3961">
          <cell r="A3961" t="str">
            <v>J709</v>
          </cell>
          <cell r="B3961" t="str">
            <v>AFECCIONES RESPIRATORIAS DEBIDAS A AGENTES EXTERNOS NO ESPECIFICADOS</v>
          </cell>
          <cell r="C3961" t="str">
            <v>077</v>
          </cell>
        </row>
        <row r="3962">
          <cell r="A3962" t="str">
            <v>J80X</v>
          </cell>
          <cell r="B3962" t="str">
            <v>SIDROME DE DIFICULTAD RESPIRATORIA DEL ADULTO</v>
          </cell>
          <cell r="C3962" t="str">
            <v>077</v>
          </cell>
        </row>
        <row r="3963">
          <cell r="A3963" t="str">
            <v>J81</v>
          </cell>
          <cell r="B3963" t="str">
            <v>EDEMA PULMONAR</v>
          </cell>
          <cell r="C3963" t="str">
            <v>077</v>
          </cell>
        </row>
        <row r="3964">
          <cell r="A3964" t="str">
            <v>J82</v>
          </cell>
          <cell r="B3964" t="str">
            <v>EOSINOFILIA PULMONAR, NO CLASIFICADA EN OTRA PARTE</v>
          </cell>
          <cell r="C3964" t="str">
            <v>077</v>
          </cell>
        </row>
        <row r="3965">
          <cell r="A3965" t="str">
            <v>J84</v>
          </cell>
          <cell r="B3965" t="str">
            <v>OTRAS ENFERMEDADES PULMONARES INTERSTICIALES</v>
          </cell>
          <cell r="C3965" t="str">
            <v>077</v>
          </cell>
        </row>
        <row r="3966">
          <cell r="A3966" t="str">
            <v>J840</v>
          </cell>
          <cell r="B3966" t="str">
            <v>AFECCIONES ALVEOLARES Y ALVEOLOPARIETALES</v>
          </cell>
          <cell r="C3966" t="str">
            <v>077</v>
          </cell>
        </row>
        <row r="3967">
          <cell r="A3967" t="str">
            <v>J841</v>
          </cell>
          <cell r="B3967" t="str">
            <v>OTRAS ENFERMEDADES PULMONARES INTERSTICIALES CON FIBROSIS</v>
          </cell>
          <cell r="C3967" t="str">
            <v>077</v>
          </cell>
        </row>
        <row r="3968">
          <cell r="A3968" t="str">
            <v>J848</v>
          </cell>
          <cell r="B3968" t="str">
            <v>OTRAS ENFERMEDADES PULMONARES INTERSTICIALES ESPECIFICADAS</v>
          </cell>
          <cell r="C3968" t="str">
            <v>077</v>
          </cell>
        </row>
        <row r="3969">
          <cell r="A3969" t="str">
            <v>J849</v>
          </cell>
          <cell r="B3969" t="str">
            <v>ENFERMEDAD PULMONAR INTERSTICIAL, NO ESPECIFICADA</v>
          </cell>
          <cell r="C3969" t="str">
            <v>077</v>
          </cell>
        </row>
        <row r="3970">
          <cell r="A3970" t="str">
            <v>J85</v>
          </cell>
          <cell r="B3970" t="str">
            <v>ABSCESO DEL PULMON Y DEL MEDIASTINO</v>
          </cell>
          <cell r="C3970" t="str">
            <v>077</v>
          </cell>
        </row>
        <row r="3971">
          <cell r="A3971" t="str">
            <v>J850</v>
          </cell>
          <cell r="B3971" t="str">
            <v>GANGRENA Y NECROSIS DEL PULMON</v>
          </cell>
          <cell r="C3971" t="str">
            <v>077</v>
          </cell>
        </row>
        <row r="3972">
          <cell r="A3972" t="str">
            <v>J851</v>
          </cell>
          <cell r="B3972" t="str">
            <v>ABSCESO DEL PULMON CON NEUMONIA</v>
          </cell>
          <cell r="C3972" t="str">
            <v>077</v>
          </cell>
        </row>
        <row r="3973">
          <cell r="A3973" t="str">
            <v>J852</v>
          </cell>
          <cell r="B3973" t="str">
            <v>ABSCESO DEL PULMON SIN NEUMONIA</v>
          </cell>
          <cell r="C3973" t="str">
            <v>077</v>
          </cell>
        </row>
        <row r="3974">
          <cell r="A3974" t="str">
            <v>J853</v>
          </cell>
          <cell r="B3974" t="str">
            <v>ABSCESO DEL MEDIASTINO</v>
          </cell>
          <cell r="C3974" t="str">
            <v>077</v>
          </cell>
        </row>
        <row r="3975">
          <cell r="A3975" t="str">
            <v>J86</v>
          </cell>
          <cell r="B3975" t="str">
            <v>PIOTORAX</v>
          </cell>
          <cell r="C3975" t="str">
            <v>077</v>
          </cell>
        </row>
        <row r="3976">
          <cell r="A3976" t="str">
            <v>J860</v>
          </cell>
          <cell r="B3976" t="str">
            <v>PIOTORAX CON FISTULA</v>
          </cell>
          <cell r="C3976" t="str">
            <v>077</v>
          </cell>
        </row>
        <row r="3977">
          <cell r="A3977" t="str">
            <v>J869</v>
          </cell>
          <cell r="B3977" t="str">
            <v>PIOTORAX SIN FISTULA</v>
          </cell>
          <cell r="C3977" t="str">
            <v>077</v>
          </cell>
        </row>
        <row r="3978">
          <cell r="A3978" t="str">
            <v>J90</v>
          </cell>
          <cell r="B3978" t="str">
            <v>DERRAME PLEURAL NO CLASIFICADO EN OTRA PARTE</v>
          </cell>
          <cell r="C3978" t="str">
            <v>077</v>
          </cell>
        </row>
        <row r="3979">
          <cell r="A3979" t="str">
            <v>J92</v>
          </cell>
          <cell r="B3979" t="str">
            <v>PAQUIPLEURITIS</v>
          </cell>
          <cell r="C3979" t="str">
            <v>077</v>
          </cell>
        </row>
        <row r="3980">
          <cell r="A3980" t="str">
            <v>J920</v>
          </cell>
          <cell r="B3980" t="str">
            <v>PAQUIPLEURITIS CON ASBESTOSIS</v>
          </cell>
          <cell r="C3980" t="str">
            <v>077</v>
          </cell>
        </row>
        <row r="3981">
          <cell r="A3981" t="str">
            <v>J929</v>
          </cell>
          <cell r="B3981" t="str">
            <v>PAQUIPLEURITIS SIN ASBESTOSIS</v>
          </cell>
          <cell r="C3981" t="str">
            <v>077</v>
          </cell>
        </row>
        <row r="3982">
          <cell r="A3982" t="str">
            <v>J93</v>
          </cell>
          <cell r="B3982" t="str">
            <v>NEUMOTORAX</v>
          </cell>
          <cell r="C3982" t="str">
            <v>077</v>
          </cell>
        </row>
        <row r="3983">
          <cell r="A3983" t="str">
            <v>J930</v>
          </cell>
          <cell r="B3983" t="str">
            <v>NEUMOTORAX ESPONTANEO A PRESION</v>
          </cell>
          <cell r="C3983" t="str">
            <v>077</v>
          </cell>
        </row>
        <row r="3984">
          <cell r="A3984" t="str">
            <v>J931</v>
          </cell>
          <cell r="B3984" t="str">
            <v>OTROS TIPOS DE NEUMOTORAX ESPONTANEO</v>
          </cell>
          <cell r="C3984" t="str">
            <v>077</v>
          </cell>
        </row>
        <row r="3985">
          <cell r="A3985" t="str">
            <v>J938</v>
          </cell>
          <cell r="B3985" t="str">
            <v>OTROS NEUMOTORAX</v>
          </cell>
          <cell r="C3985" t="str">
            <v>077</v>
          </cell>
        </row>
        <row r="3986">
          <cell r="A3986" t="str">
            <v>J939</v>
          </cell>
          <cell r="B3986" t="str">
            <v>NEUMOTORAX, NO ESPECIFICADO</v>
          </cell>
          <cell r="C3986" t="str">
            <v>077</v>
          </cell>
        </row>
        <row r="3987">
          <cell r="A3987" t="str">
            <v>J94</v>
          </cell>
          <cell r="B3987" t="str">
            <v>OTRAS AFECCIONES DE LA PLEURA</v>
          </cell>
          <cell r="C3987" t="str">
            <v>077</v>
          </cell>
        </row>
        <row r="3988">
          <cell r="A3988" t="str">
            <v>J940</v>
          </cell>
          <cell r="B3988" t="str">
            <v>QUILOTORAX</v>
          </cell>
          <cell r="C3988" t="str">
            <v>077</v>
          </cell>
        </row>
        <row r="3989">
          <cell r="A3989" t="str">
            <v>J941</v>
          </cell>
          <cell r="B3989" t="str">
            <v>FIBROTORAX</v>
          </cell>
          <cell r="C3989" t="str">
            <v>077</v>
          </cell>
        </row>
        <row r="3990">
          <cell r="A3990" t="str">
            <v>J942</v>
          </cell>
          <cell r="B3990" t="str">
            <v>HEMOTORAX</v>
          </cell>
          <cell r="C3990" t="str">
            <v>077</v>
          </cell>
        </row>
        <row r="3991">
          <cell r="A3991" t="str">
            <v>J948</v>
          </cell>
          <cell r="B3991" t="str">
            <v>OTRAS AFECCIONES ESPECIFICADAS DE LA PLEURA</v>
          </cell>
          <cell r="C3991" t="str">
            <v>077</v>
          </cell>
        </row>
        <row r="3992">
          <cell r="A3992" t="str">
            <v>J949</v>
          </cell>
          <cell r="B3992" t="str">
            <v>AFECCIONES PLEURAL, NO ESPECIFICADA</v>
          </cell>
          <cell r="C3992" t="str">
            <v>077</v>
          </cell>
        </row>
        <row r="3993">
          <cell r="A3993" t="str">
            <v>J95</v>
          </cell>
          <cell r="B3993" t="str">
            <v>TRASTORNOS DEL SISTEMA RESPIRATORIO CONSECUTIVOS A PROC. NO CLASIF.</v>
          </cell>
          <cell r="C3993" t="str">
            <v>077</v>
          </cell>
        </row>
        <row r="3994">
          <cell r="A3994" t="str">
            <v>J950</v>
          </cell>
          <cell r="B3994" t="str">
            <v>FUNCIONAMIENTO DEFECTUOSO DE LA TRAQUEOSTOMIA</v>
          </cell>
          <cell r="C3994" t="str">
            <v>077</v>
          </cell>
        </row>
        <row r="3995">
          <cell r="A3995" t="str">
            <v>J951</v>
          </cell>
          <cell r="B3995" t="str">
            <v>INSUFICIENCIA PULMONAR AGUDA CONSECUTIVA A CIRUGIA TORACICA</v>
          </cell>
          <cell r="C3995" t="str">
            <v>077</v>
          </cell>
        </row>
        <row r="3996">
          <cell r="A3996" t="str">
            <v>J952</v>
          </cell>
          <cell r="B3996" t="str">
            <v>INSUFICIENCIA PULMONAR AGUDA CONSECUTIVA A CIRUGIA EXTRATORACICA</v>
          </cell>
          <cell r="C3996" t="str">
            <v>077</v>
          </cell>
        </row>
        <row r="3997">
          <cell r="A3997" t="str">
            <v>J953</v>
          </cell>
          <cell r="B3997" t="str">
            <v>INSUFICIENCIA PULMONAR CRONICA CONSECUTIVA A CIRUGIA</v>
          </cell>
          <cell r="C3997" t="str">
            <v>077</v>
          </cell>
        </row>
        <row r="3998">
          <cell r="A3998" t="str">
            <v>J954</v>
          </cell>
          <cell r="B3998" t="str">
            <v>SINDROME DE MENDELSON</v>
          </cell>
          <cell r="C3998" t="str">
            <v>077</v>
          </cell>
        </row>
        <row r="3999">
          <cell r="A3999" t="str">
            <v>J955</v>
          </cell>
          <cell r="B3999" t="str">
            <v>ESTENOSIS SUBGLOTICA CONSECUTIVA A PROSEDIMIENTOS</v>
          </cell>
          <cell r="C3999" t="str">
            <v>077</v>
          </cell>
        </row>
        <row r="4000">
          <cell r="A4000" t="str">
            <v>J958</v>
          </cell>
          <cell r="B4000" t="str">
            <v>OTROS TRASTORNOS RESPIRATORIOS CONSECUTIVOS A PROCEDIMIENTOS</v>
          </cell>
          <cell r="C4000" t="str">
            <v>077</v>
          </cell>
        </row>
        <row r="4001">
          <cell r="A4001" t="str">
            <v>J959</v>
          </cell>
          <cell r="B4001" t="str">
            <v>TRASTORNO NO ESPECIFICADO DEL SISTEMA RESPIRATORIO, CONSECUTIVO</v>
          </cell>
          <cell r="C4001" t="str">
            <v>077</v>
          </cell>
        </row>
        <row r="4002">
          <cell r="A4002" t="str">
            <v>J96</v>
          </cell>
          <cell r="B4002" t="str">
            <v>INSUFICIENCIA RESPIRATORIA, NO CLASIFICADA EN OTRA PARTE</v>
          </cell>
          <cell r="C4002" t="str">
            <v>077</v>
          </cell>
        </row>
        <row r="4003">
          <cell r="A4003" t="str">
            <v>J960</v>
          </cell>
          <cell r="B4003" t="str">
            <v>INSUFICIENCIA RESPIRATORIA AGUDA</v>
          </cell>
          <cell r="C4003" t="str">
            <v>077</v>
          </cell>
        </row>
        <row r="4004">
          <cell r="A4004" t="str">
            <v>J961</v>
          </cell>
          <cell r="B4004" t="str">
            <v>INSUFICIENCIA RESPIRATORIA CRONICA</v>
          </cell>
          <cell r="C4004" t="str">
            <v>077</v>
          </cell>
        </row>
        <row r="4005">
          <cell r="A4005" t="str">
            <v>J969</v>
          </cell>
          <cell r="B4005" t="str">
            <v>INSUFICIENCIA RESPIRATORIA, NO ESPECIFICADA</v>
          </cell>
          <cell r="C4005" t="str">
            <v>077</v>
          </cell>
        </row>
        <row r="4006">
          <cell r="A4006" t="str">
            <v>J98</v>
          </cell>
          <cell r="B4006" t="str">
            <v>OTROS TRASTORNOS RESPIRATORIOS</v>
          </cell>
          <cell r="C4006" t="str">
            <v>077</v>
          </cell>
        </row>
        <row r="4007">
          <cell r="A4007" t="str">
            <v>J980</v>
          </cell>
          <cell r="B4007" t="str">
            <v>ENFERMEDADES DE LA TRAQUEA Y DE LOS BRONQUIOS, NO CLASIFI. EN OTRA</v>
          </cell>
          <cell r="C4007" t="str">
            <v>077</v>
          </cell>
        </row>
        <row r="4008">
          <cell r="A4008" t="str">
            <v>J981</v>
          </cell>
          <cell r="B4008" t="str">
            <v>COLAPSO PULMONAR</v>
          </cell>
          <cell r="C4008" t="str">
            <v>077</v>
          </cell>
        </row>
        <row r="4009">
          <cell r="A4009" t="str">
            <v>J982</v>
          </cell>
          <cell r="B4009" t="str">
            <v>ENFISEMA INTERSTICIAL</v>
          </cell>
          <cell r="C4009" t="str">
            <v>077</v>
          </cell>
        </row>
        <row r="4010">
          <cell r="A4010" t="str">
            <v>J983</v>
          </cell>
          <cell r="B4010" t="str">
            <v>ENFISEMA COMPENSATORIO</v>
          </cell>
          <cell r="C4010" t="str">
            <v>077</v>
          </cell>
        </row>
        <row r="4011">
          <cell r="A4011" t="str">
            <v>J984</v>
          </cell>
          <cell r="B4011" t="str">
            <v>OTROS TRASTORNOS DEL PULMON</v>
          </cell>
          <cell r="C4011" t="str">
            <v>077</v>
          </cell>
        </row>
        <row r="4012">
          <cell r="A4012" t="str">
            <v>J985</v>
          </cell>
          <cell r="B4012" t="str">
            <v>ENFERMEDADES DEL MEDIASTINO, NO CLASIFICADAS EN OTRA PARTE</v>
          </cell>
          <cell r="C4012" t="str">
            <v>077</v>
          </cell>
        </row>
        <row r="4013">
          <cell r="A4013" t="str">
            <v>J986</v>
          </cell>
          <cell r="B4013" t="str">
            <v>TRASTORNOS DEL DIAFRAGMA</v>
          </cell>
          <cell r="C4013" t="str">
            <v>077</v>
          </cell>
        </row>
        <row r="4014">
          <cell r="A4014" t="str">
            <v>J988</v>
          </cell>
          <cell r="B4014" t="str">
            <v>OTROS TRASTORNOS RESPIRATORIOS ESPECIFICADOS</v>
          </cell>
          <cell r="C4014" t="str">
            <v>077</v>
          </cell>
        </row>
        <row r="4015">
          <cell r="A4015" t="str">
            <v>J989</v>
          </cell>
          <cell r="B4015" t="str">
            <v>TRASTORNO RESPIRATORIO, NO ESPECIFICADO</v>
          </cell>
          <cell r="C4015" t="str">
            <v>077</v>
          </cell>
        </row>
        <row r="4016">
          <cell r="A4016" t="str">
            <v>K00</v>
          </cell>
          <cell r="B4016" t="str">
            <v>TRASTORNOS DEL DESARROLLO Y DE LA ERUPCION DE LOS DIENTES</v>
          </cell>
          <cell r="C4016" t="str">
            <v>081</v>
          </cell>
        </row>
        <row r="4017">
          <cell r="A4017" t="str">
            <v>K000</v>
          </cell>
          <cell r="B4017" t="str">
            <v>ANODONCIA</v>
          </cell>
          <cell r="C4017" t="str">
            <v>081</v>
          </cell>
        </row>
        <row r="4018">
          <cell r="A4018" t="str">
            <v>K001</v>
          </cell>
          <cell r="B4018" t="str">
            <v>DIENTES SUPERNUMERARIOS</v>
          </cell>
          <cell r="C4018" t="str">
            <v>081</v>
          </cell>
        </row>
        <row r="4019">
          <cell r="A4019" t="str">
            <v>K002</v>
          </cell>
          <cell r="B4019" t="str">
            <v>ANOMALIAS DEL TAMAÑO Y DE LA FORMA DEL DIENTE</v>
          </cell>
          <cell r="C4019" t="str">
            <v>081</v>
          </cell>
        </row>
        <row r="4020">
          <cell r="A4020" t="str">
            <v>K003</v>
          </cell>
          <cell r="B4020" t="str">
            <v>DIENTES MOTEADOS</v>
          </cell>
          <cell r="C4020" t="str">
            <v>081</v>
          </cell>
        </row>
        <row r="4021">
          <cell r="A4021" t="str">
            <v>K004</v>
          </cell>
          <cell r="B4021" t="str">
            <v>ALTERACIONES EN LA FORMACION DENTARIA</v>
          </cell>
          <cell r="C4021" t="str">
            <v>081</v>
          </cell>
        </row>
        <row r="4022">
          <cell r="A4022" t="str">
            <v>K005</v>
          </cell>
          <cell r="B4022" t="str">
            <v>ALTERACIONES HEREDITARIAS DE LA ESTRUCTURA DENTARIA, NO CLASIF. EN OTR</v>
          </cell>
          <cell r="C4022" t="str">
            <v>081</v>
          </cell>
        </row>
        <row r="4023">
          <cell r="A4023" t="str">
            <v>K006</v>
          </cell>
          <cell r="B4023" t="str">
            <v>ALTERACIONES EN LA ERUPCION DENTARIA</v>
          </cell>
          <cell r="C4023" t="str">
            <v>081</v>
          </cell>
        </row>
        <row r="4024">
          <cell r="A4024" t="str">
            <v>K007</v>
          </cell>
          <cell r="B4024" t="str">
            <v>SINDROME DE LA ERUPCION DENTARIA</v>
          </cell>
          <cell r="C4024" t="str">
            <v>081</v>
          </cell>
        </row>
        <row r="4025">
          <cell r="A4025" t="str">
            <v>K008</v>
          </cell>
          <cell r="B4025" t="str">
            <v>OTROS TRASTORNOS DEL DESARROLLO DE LOS DIENTES</v>
          </cell>
          <cell r="C4025" t="str">
            <v>081</v>
          </cell>
        </row>
        <row r="4026">
          <cell r="A4026" t="str">
            <v>K009</v>
          </cell>
          <cell r="B4026" t="str">
            <v>TRASTORNO DEL DESARROLLO DE LOS DIENTES, NO ESPECIFICADO</v>
          </cell>
          <cell r="C4026" t="str">
            <v>081</v>
          </cell>
        </row>
        <row r="4027">
          <cell r="A4027" t="str">
            <v>K01</v>
          </cell>
          <cell r="B4027" t="str">
            <v>DIENTES INCLUIDOS E IMPACTADOS</v>
          </cell>
          <cell r="C4027" t="str">
            <v>081</v>
          </cell>
        </row>
        <row r="4028">
          <cell r="A4028" t="str">
            <v>K010</v>
          </cell>
          <cell r="B4028" t="str">
            <v>DIENTES INCLUIDOS</v>
          </cell>
          <cell r="C4028" t="str">
            <v>081</v>
          </cell>
        </row>
        <row r="4029">
          <cell r="A4029" t="str">
            <v>K011</v>
          </cell>
          <cell r="B4029" t="str">
            <v>DIENTES IMPACTADOS</v>
          </cell>
          <cell r="C4029" t="str">
            <v>081</v>
          </cell>
        </row>
        <row r="4030">
          <cell r="A4030" t="str">
            <v>K02</v>
          </cell>
          <cell r="B4030" t="str">
            <v>CARIES DENTAL</v>
          </cell>
          <cell r="C4030" t="str">
            <v>081</v>
          </cell>
        </row>
        <row r="4031">
          <cell r="A4031" t="str">
            <v>K020</v>
          </cell>
          <cell r="B4031" t="str">
            <v>CARIES LIMITADA AL ESMALTE</v>
          </cell>
          <cell r="C4031" t="str">
            <v>081</v>
          </cell>
        </row>
        <row r="4032">
          <cell r="A4032" t="str">
            <v>K021</v>
          </cell>
          <cell r="B4032" t="str">
            <v>CARIES DE LA DENTINA</v>
          </cell>
          <cell r="C4032" t="str">
            <v>081</v>
          </cell>
        </row>
        <row r="4033">
          <cell r="A4033" t="str">
            <v>K022</v>
          </cell>
          <cell r="B4033" t="str">
            <v>CARIES DEL CEMENTO</v>
          </cell>
          <cell r="C4033" t="str">
            <v>081</v>
          </cell>
        </row>
        <row r="4034">
          <cell r="A4034" t="str">
            <v>K023</v>
          </cell>
          <cell r="B4034" t="str">
            <v>CARIES DENTARIA DENTENIDA</v>
          </cell>
          <cell r="C4034" t="str">
            <v>081</v>
          </cell>
        </row>
        <row r="4035">
          <cell r="A4035" t="str">
            <v>K024</v>
          </cell>
          <cell r="B4035" t="str">
            <v>ODONTOCLASIA</v>
          </cell>
          <cell r="C4035" t="str">
            <v>081</v>
          </cell>
        </row>
        <row r="4036">
          <cell r="A4036" t="str">
            <v>K028</v>
          </cell>
          <cell r="B4036" t="str">
            <v>OTRAS CARIES DENTALES</v>
          </cell>
          <cell r="C4036" t="str">
            <v>081</v>
          </cell>
        </row>
        <row r="4037">
          <cell r="A4037" t="str">
            <v>K029</v>
          </cell>
          <cell r="B4037" t="str">
            <v>CARIES DENTAL, NO ESPECIFICADA</v>
          </cell>
          <cell r="C4037" t="str">
            <v>081</v>
          </cell>
        </row>
        <row r="4038">
          <cell r="A4038" t="str">
            <v>K03</v>
          </cell>
          <cell r="B4038" t="str">
            <v>OTRAS ENFERMEDADES DE LOS TEJIDOS DUROS DE LOS DIENTES</v>
          </cell>
          <cell r="C4038" t="str">
            <v>081</v>
          </cell>
        </row>
        <row r="4039">
          <cell r="A4039" t="str">
            <v>K030</v>
          </cell>
          <cell r="B4039" t="str">
            <v>ATRICION EXCESIVA DE LOS DIENTES</v>
          </cell>
          <cell r="C4039" t="str">
            <v>081</v>
          </cell>
        </row>
        <row r="4040">
          <cell r="A4040" t="str">
            <v>K031</v>
          </cell>
          <cell r="B4040" t="str">
            <v>ABRASION DE LOS DIENTES</v>
          </cell>
          <cell r="C4040" t="str">
            <v>081</v>
          </cell>
        </row>
        <row r="4041">
          <cell r="A4041" t="str">
            <v>K032</v>
          </cell>
          <cell r="B4041" t="str">
            <v>EROSION DE LOS DIENTES</v>
          </cell>
          <cell r="C4041" t="str">
            <v>081</v>
          </cell>
        </row>
        <row r="4042">
          <cell r="A4042" t="str">
            <v>K033</v>
          </cell>
          <cell r="B4042" t="str">
            <v>REABSORCION PATOLOGICA DE LOS DIENTES</v>
          </cell>
          <cell r="C4042" t="str">
            <v>081</v>
          </cell>
        </row>
        <row r="4043">
          <cell r="A4043" t="str">
            <v>K034</v>
          </cell>
          <cell r="B4043" t="str">
            <v>HIPERCEMENTOSIS</v>
          </cell>
          <cell r="C4043" t="str">
            <v>081</v>
          </cell>
        </row>
        <row r="4044">
          <cell r="A4044" t="str">
            <v>K035</v>
          </cell>
          <cell r="B4044" t="str">
            <v>ANQUILOSIS DENTAL</v>
          </cell>
          <cell r="C4044" t="str">
            <v>081</v>
          </cell>
        </row>
        <row r="4045">
          <cell r="A4045" t="str">
            <v>K036</v>
          </cell>
          <cell r="B4045" t="str">
            <v>DEPOSITO (ACRECIONES) EN LOS DIENTES</v>
          </cell>
          <cell r="C4045" t="str">
            <v>081</v>
          </cell>
        </row>
        <row r="4046">
          <cell r="A4046" t="str">
            <v>K037</v>
          </cell>
          <cell r="B4046" t="str">
            <v>CAMBIOS POSTERUPTIVOS DEL COLOR DE LOS TEJIDOS DENTALES DUROS</v>
          </cell>
          <cell r="C4046" t="str">
            <v>081</v>
          </cell>
        </row>
        <row r="4047">
          <cell r="A4047" t="str">
            <v>K038</v>
          </cell>
          <cell r="B4047" t="str">
            <v>OTRAS ENFERMEDADES ESPECIFICADAS DE LOS TEJODOS DUROS DE LOS DIENT</v>
          </cell>
          <cell r="C4047" t="str">
            <v>081</v>
          </cell>
        </row>
        <row r="4048">
          <cell r="A4048" t="str">
            <v>K039</v>
          </cell>
          <cell r="B4048" t="str">
            <v>ENFERMEDAD NO ESPECIFICADA DE LOS TEJIDOS DENTALES DUROS</v>
          </cell>
          <cell r="C4048" t="str">
            <v>081</v>
          </cell>
        </row>
        <row r="4049">
          <cell r="A4049" t="str">
            <v>K04</v>
          </cell>
          <cell r="B4049" t="str">
            <v>ENFERMEDADES DE LA PULPA Y DE LOS TEJIDOS PERIAPICALES</v>
          </cell>
          <cell r="C4049" t="str">
            <v>081</v>
          </cell>
        </row>
        <row r="4050">
          <cell r="A4050" t="str">
            <v>K040</v>
          </cell>
          <cell r="B4050" t="str">
            <v>PULPITIS</v>
          </cell>
          <cell r="C4050" t="str">
            <v>081</v>
          </cell>
        </row>
        <row r="4051">
          <cell r="A4051" t="str">
            <v>K041</v>
          </cell>
          <cell r="B4051" t="str">
            <v>NECROSIS DE LA PULPA</v>
          </cell>
          <cell r="C4051" t="str">
            <v>081</v>
          </cell>
        </row>
        <row r="4052">
          <cell r="A4052" t="str">
            <v>K042</v>
          </cell>
          <cell r="B4052" t="str">
            <v>DEGERACION DE LA PULPA</v>
          </cell>
          <cell r="C4052" t="str">
            <v>081</v>
          </cell>
        </row>
        <row r="4053">
          <cell r="A4053" t="str">
            <v>K043</v>
          </cell>
          <cell r="B4053" t="str">
            <v>FORMACION ANORMAL DE TEJIDO DURO EN LA PULPA</v>
          </cell>
          <cell r="C4053" t="str">
            <v>081</v>
          </cell>
        </row>
        <row r="4054">
          <cell r="A4054" t="str">
            <v>K044</v>
          </cell>
          <cell r="B4054" t="str">
            <v>PERIODONTITIS APICAL AGUDA ORIGINADA EN LA PULPA</v>
          </cell>
          <cell r="C4054" t="str">
            <v>081</v>
          </cell>
        </row>
        <row r="4055">
          <cell r="A4055" t="str">
            <v>K045</v>
          </cell>
          <cell r="B4055" t="str">
            <v>PERIODONTITIS APICAL CRONICA</v>
          </cell>
          <cell r="C4055" t="str">
            <v>081</v>
          </cell>
        </row>
        <row r="4056">
          <cell r="A4056" t="str">
            <v>K046</v>
          </cell>
          <cell r="B4056" t="str">
            <v>ABSCESO PERIAPICAL CON FISTULA</v>
          </cell>
          <cell r="C4056" t="str">
            <v>081</v>
          </cell>
        </row>
        <row r="4057">
          <cell r="A4057" t="str">
            <v>K047</v>
          </cell>
          <cell r="B4057" t="str">
            <v>ABSCESO PERIAPICAL SIN FISTULA</v>
          </cell>
          <cell r="C4057" t="str">
            <v>081</v>
          </cell>
        </row>
        <row r="4058">
          <cell r="A4058" t="str">
            <v>K048</v>
          </cell>
          <cell r="B4058" t="str">
            <v>QUISTE RADICULAR</v>
          </cell>
          <cell r="C4058" t="str">
            <v>081</v>
          </cell>
        </row>
        <row r="4059">
          <cell r="A4059" t="str">
            <v>K049</v>
          </cell>
          <cell r="B4059" t="str">
            <v>OTRAS ENFERMEDADES Y LAS NO ESPECIFICADAS DE LA PULPA Y DEL TEJIDO</v>
          </cell>
          <cell r="C4059" t="str">
            <v>081</v>
          </cell>
        </row>
        <row r="4060">
          <cell r="A4060" t="str">
            <v>K05</v>
          </cell>
          <cell r="B4060" t="str">
            <v>GINGIVITIS Y ENFERMEDADES PERIODONTALES</v>
          </cell>
          <cell r="C4060" t="str">
            <v>081</v>
          </cell>
        </row>
        <row r="4061">
          <cell r="A4061" t="str">
            <v>K050</v>
          </cell>
          <cell r="B4061" t="str">
            <v>GINGIVITIS AGUDA</v>
          </cell>
          <cell r="C4061" t="str">
            <v>081</v>
          </cell>
        </row>
        <row r="4062">
          <cell r="A4062" t="str">
            <v>K051</v>
          </cell>
          <cell r="B4062" t="str">
            <v>GINGIVITIS CRONICA</v>
          </cell>
          <cell r="C4062" t="str">
            <v>081</v>
          </cell>
        </row>
        <row r="4063">
          <cell r="A4063" t="str">
            <v>K052</v>
          </cell>
          <cell r="B4063" t="str">
            <v>PERIODONTITIS AGUDA</v>
          </cell>
          <cell r="C4063" t="str">
            <v>081</v>
          </cell>
        </row>
        <row r="4064">
          <cell r="A4064" t="str">
            <v>K053</v>
          </cell>
          <cell r="B4064" t="str">
            <v>PERIODONTITIS CRONICA</v>
          </cell>
          <cell r="C4064" t="str">
            <v>081</v>
          </cell>
        </row>
        <row r="4065">
          <cell r="A4065" t="str">
            <v>K054</v>
          </cell>
          <cell r="B4065" t="str">
            <v>PERIODONTOSIS</v>
          </cell>
          <cell r="C4065" t="str">
            <v>081</v>
          </cell>
        </row>
        <row r="4066">
          <cell r="A4066" t="str">
            <v>K055</v>
          </cell>
          <cell r="B4066" t="str">
            <v>OTRAS ENFERMEDADES PERIODONTALES</v>
          </cell>
          <cell r="C4066" t="str">
            <v>081</v>
          </cell>
        </row>
        <row r="4067">
          <cell r="A4067" t="str">
            <v>K056</v>
          </cell>
          <cell r="B4067" t="str">
            <v>ENFERMEDAD DEL PERIODONTO, NO ESPECIFICADA</v>
          </cell>
          <cell r="C4067" t="str">
            <v>081</v>
          </cell>
        </row>
        <row r="4068">
          <cell r="A4068" t="str">
            <v>K06</v>
          </cell>
          <cell r="B4068" t="str">
            <v>OTROS TRASTORNOS DE LA ENCIA Y DE LA ZONA EDENTULA</v>
          </cell>
          <cell r="C4068" t="str">
            <v>081</v>
          </cell>
        </row>
        <row r="4069">
          <cell r="A4069" t="str">
            <v>K060</v>
          </cell>
          <cell r="B4069" t="str">
            <v>RETRACCION GINGIVAL</v>
          </cell>
          <cell r="C4069" t="str">
            <v>081</v>
          </cell>
        </row>
        <row r="4070">
          <cell r="A4070" t="str">
            <v>K061</v>
          </cell>
          <cell r="B4070" t="str">
            <v>HIPERPLASIA GINGIVAL</v>
          </cell>
          <cell r="C4070" t="str">
            <v>081</v>
          </cell>
        </row>
        <row r="4071">
          <cell r="A4071" t="str">
            <v>K062</v>
          </cell>
          <cell r="B4071" t="str">
            <v>LESIONES DE LA ENCIA Y DE LA ZONA EDENTULA ASOCIADAS CON TRAUMATISMO</v>
          </cell>
          <cell r="C4071" t="str">
            <v>081</v>
          </cell>
        </row>
        <row r="4072">
          <cell r="A4072" t="str">
            <v>K068</v>
          </cell>
          <cell r="B4072" t="str">
            <v>OTROS TRASTORNOS ESPECIFICADOS DE LA ENCIA Y DE LA ZONA EDENTULA</v>
          </cell>
          <cell r="C4072" t="str">
            <v>081</v>
          </cell>
        </row>
        <row r="4073">
          <cell r="A4073" t="str">
            <v>K069</v>
          </cell>
          <cell r="B4073" t="str">
            <v>TRASTORNO NO ESPECIFICADO DE LA ENCIA Y DE LA ZONA EDENTULA</v>
          </cell>
          <cell r="C4073" t="str">
            <v>081</v>
          </cell>
        </row>
        <row r="4074">
          <cell r="A4074" t="str">
            <v>K07</v>
          </cell>
          <cell r="B4074" t="str">
            <v>ANOMALIAS DENTOFACIALES (INCLUSO LA MALOCLUSION)</v>
          </cell>
          <cell r="C4074" t="str">
            <v>081</v>
          </cell>
        </row>
        <row r="4075">
          <cell r="A4075" t="str">
            <v>K070</v>
          </cell>
          <cell r="B4075" t="str">
            <v>ANOMALIAS EVIDENTES DEL TAMAÑO DE LOS MAXILARES</v>
          </cell>
          <cell r="C4075" t="str">
            <v>081</v>
          </cell>
        </row>
        <row r="4076">
          <cell r="A4076" t="str">
            <v>K071</v>
          </cell>
          <cell r="B4076" t="str">
            <v>ANOMALIAS DE LA RELACION MAXILOBASILAR</v>
          </cell>
          <cell r="C4076" t="str">
            <v>081</v>
          </cell>
        </row>
        <row r="4077">
          <cell r="A4077" t="str">
            <v>K072</v>
          </cell>
          <cell r="B4077" t="str">
            <v>ANOMALIAS DE LA RELACION ENTRE LOS ARCOS DENTARIOS</v>
          </cell>
          <cell r="C4077" t="str">
            <v>081</v>
          </cell>
        </row>
        <row r="4078">
          <cell r="A4078" t="str">
            <v>K073</v>
          </cell>
          <cell r="B4078" t="str">
            <v>ANOMALIAS DE LA POSICION DEL DIENTE</v>
          </cell>
          <cell r="C4078" t="str">
            <v>081</v>
          </cell>
        </row>
        <row r="4079">
          <cell r="A4079" t="str">
            <v>K074</v>
          </cell>
          <cell r="B4079" t="str">
            <v>MALOCLUSION DE TIPO ESPECIFICADO</v>
          </cell>
          <cell r="C4079" t="str">
            <v>081</v>
          </cell>
        </row>
        <row r="4080">
          <cell r="A4080" t="str">
            <v>K075</v>
          </cell>
          <cell r="B4080" t="str">
            <v>ANOMALIAS DENTOFACIALES FUNCIONALES</v>
          </cell>
          <cell r="C4080" t="str">
            <v>081</v>
          </cell>
        </row>
        <row r="4081">
          <cell r="A4081" t="str">
            <v>K076</v>
          </cell>
          <cell r="B4081" t="str">
            <v>TRASTORNOS DE LA ARTICULACION TEMPOROMAXILAR</v>
          </cell>
          <cell r="C4081" t="str">
            <v>081</v>
          </cell>
        </row>
        <row r="4082">
          <cell r="A4082" t="str">
            <v>K078</v>
          </cell>
          <cell r="B4082" t="str">
            <v>OTRAS ANOMALIAS DENTOFACIALES</v>
          </cell>
          <cell r="C4082" t="str">
            <v>081</v>
          </cell>
        </row>
        <row r="4083">
          <cell r="A4083" t="str">
            <v>K079</v>
          </cell>
          <cell r="B4083" t="str">
            <v>ANOMALIA DENTOFACIAL, NO ESPECIFICADA</v>
          </cell>
          <cell r="C4083" t="str">
            <v>081</v>
          </cell>
        </row>
        <row r="4084">
          <cell r="A4084" t="str">
            <v>K08</v>
          </cell>
          <cell r="B4084" t="str">
            <v>OTROS TRASTORNOS DE LOS DIENTES Y DE SUS ESTRUCTURAS DE SOSTEN</v>
          </cell>
          <cell r="C4084" t="str">
            <v>081</v>
          </cell>
        </row>
        <row r="4085">
          <cell r="A4085" t="str">
            <v>K080</v>
          </cell>
          <cell r="B4085" t="str">
            <v>EXFOLIACION DE LOS DEINTES DEBIDA A CAUSAS SISTEMICAS</v>
          </cell>
          <cell r="C4085" t="str">
            <v>081</v>
          </cell>
        </row>
        <row r="4086">
          <cell r="A4086" t="str">
            <v>K081</v>
          </cell>
          <cell r="B4086" t="str">
            <v>PERDIDA DE DIENTES DEBIDA A ACCIDENTE, EXTRACCION O ENF. PERIODONTAL</v>
          </cell>
          <cell r="C4086" t="str">
            <v>081</v>
          </cell>
        </row>
        <row r="4087">
          <cell r="A4087" t="str">
            <v>K082</v>
          </cell>
          <cell r="B4087" t="str">
            <v>ATROFIA DEL REBORDE ALVEOLAR DESDENTADO</v>
          </cell>
          <cell r="C4087" t="str">
            <v>081</v>
          </cell>
        </row>
        <row r="4088">
          <cell r="A4088" t="str">
            <v>K083</v>
          </cell>
          <cell r="B4088" t="str">
            <v>RAIZ DENTAL RETENIDA</v>
          </cell>
          <cell r="C4088" t="str">
            <v>081</v>
          </cell>
        </row>
        <row r="4089">
          <cell r="A4089" t="str">
            <v>K088</v>
          </cell>
          <cell r="B4089" t="str">
            <v>OTRAS AFECCIONES ESPECIF. DE LOS DIENTES Y DE SUS ESTRUCTURAS DE SOST.</v>
          </cell>
          <cell r="C4089" t="str">
            <v>081</v>
          </cell>
        </row>
        <row r="4090">
          <cell r="A4090" t="str">
            <v>K089</v>
          </cell>
          <cell r="B4090" t="str">
            <v>TRASTORNOS DE LOS DIENTES Y DE SUS ESTRUCTURAS DE SOSTEN, NO ESPEC</v>
          </cell>
          <cell r="C4090" t="str">
            <v>081</v>
          </cell>
        </row>
        <row r="4091">
          <cell r="A4091" t="str">
            <v>K09</v>
          </cell>
          <cell r="B4091" t="str">
            <v>QUISTE DE LA REGION BUCAL, NO CLASIFICADA EN OTRA PARTE</v>
          </cell>
          <cell r="C4091" t="str">
            <v>081</v>
          </cell>
        </row>
        <row r="4092">
          <cell r="A4092" t="str">
            <v>K090</v>
          </cell>
          <cell r="B4092" t="str">
            <v>QUISTES ORIGINADOS POR EL DESARROLLO DE LOS DIENTES</v>
          </cell>
          <cell r="C4092" t="str">
            <v>081</v>
          </cell>
        </row>
        <row r="4093">
          <cell r="A4093" t="str">
            <v>K091</v>
          </cell>
          <cell r="B4093" t="str">
            <v>QUISTES DE LAS FISURAS (NO ODONTOGENICOS)</v>
          </cell>
          <cell r="C4093" t="str">
            <v>081</v>
          </cell>
        </row>
        <row r="4094">
          <cell r="A4094" t="str">
            <v>K092</v>
          </cell>
          <cell r="B4094" t="str">
            <v>OTROS QUISTES DE LOS MAXILARES</v>
          </cell>
          <cell r="C4094" t="str">
            <v>081</v>
          </cell>
        </row>
        <row r="4095">
          <cell r="A4095" t="str">
            <v>K098</v>
          </cell>
          <cell r="B4095" t="str">
            <v>OTROS QUISTES DE LA REGION BUCAL, NO CLASIFICADOS EN OTRA PARTE</v>
          </cell>
          <cell r="C4095" t="str">
            <v>081</v>
          </cell>
        </row>
        <row r="4096">
          <cell r="A4096" t="str">
            <v>K099</v>
          </cell>
          <cell r="B4096" t="str">
            <v>QUISTE DE LA REGION BUCAL, SIN OTRA ESPECIFICACION</v>
          </cell>
          <cell r="C4096" t="str">
            <v>081</v>
          </cell>
        </row>
        <row r="4097">
          <cell r="A4097" t="str">
            <v>K10</v>
          </cell>
          <cell r="B4097" t="str">
            <v>OTRAS ENFERMEDADES DE LOS MAXILARES</v>
          </cell>
          <cell r="C4097" t="str">
            <v>081</v>
          </cell>
        </row>
        <row r="4098">
          <cell r="A4098" t="str">
            <v>K100</v>
          </cell>
          <cell r="B4098" t="str">
            <v>TRASTORNOS DEL DESARROLLO DE LOS MAXILARES</v>
          </cell>
          <cell r="C4098" t="str">
            <v>081</v>
          </cell>
        </row>
        <row r="4099">
          <cell r="A4099" t="str">
            <v>K101</v>
          </cell>
          <cell r="B4099" t="str">
            <v>GRANULOMA CENTRAL DE CELULAS GIGANTES</v>
          </cell>
          <cell r="C4099" t="str">
            <v>081</v>
          </cell>
        </row>
        <row r="4100">
          <cell r="A4100" t="str">
            <v>K102</v>
          </cell>
          <cell r="B4100" t="str">
            <v>AFECCIONES INFLAMATORIAS DE LOS MAXILARES</v>
          </cell>
          <cell r="C4100" t="str">
            <v>081</v>
          </cell>
        </row>
        <row r="4101">
          <cell r="A4101" t="str">
            <v>K103</v>
          </cell>
          <cell r="B4101" t="str">
            <v>ALVEOLITIS DEL MAXILAR</v>
          </cell>
          <cell r="C4101" t="str">
            <v>081</v>
          </cell>
        </row>
        <row r="4102">
          <cell r="A4102" t="str">
            <v>K108</v>
          </cell>
          <cell r="B4102" t="str">
            <v>OTRAS ENFERMEDADES ESPECIFICADAS DE LOS MAXILARES</v>
          </cell>
          <cell r="C4102" t="str">
            <v>081</v>
          </cell>
        </row>
        <row r="4103">
          <cell r="A4103" t="str">
            <v>K109</v>
          </cell>
          <cell r="B4103" t="str">
            <v>ENFERMEDAD DE LOS MAXILARES, NO ESPECIFICADA</v>
          </cell>
          <cell r="C4103" t="str">
            <v>081</v>
          </cell>
        </row>
        <row r="4104">
          <cell r="A4104" t="str">
            <v>K11</v>
          </cell>
          <cell r="B4104" t="str">
            <v>ENFERMEDADES DE LAS GLANDULAS SALIVALES</v>
          </cell>
          <cell r="C4104" t="str">
            <v>081</v>
          </cell>
        </row>
        <row r="4105">
          <cell r="A4105" t="str">
            <v>K110</v>
          </cell>
          <cell r="B4105" t="str">
            <v>ATROFIA DE GLANDULA SALIVAL</v>
          </cell>
          <cell r="C4105" t="str">
            <v>081</v>
          </cell>
        </row>
        <row r="4106">
          <cell r="A4106" t="str">
            <v>K111</v>
          </cell>
          <cell r="B4106" t="str">
            <v>HIPERTROFIA DE GLANDULA SALIVAL</v>
          </cell>
          <cell r="C4106" t="str">
            <v>081</v>
          </cell>
        </row>
        <row r="4107">
          <cell r="A4107" t="str">
            <v>K112</v>
          </cell>
          <cell r="B4107" t="str">
            <v>SIALADENITIS</v>
          </cell>
          <cell r="C4107" t="str">
            <v>081</v>
          </cell>
        </row>
        <row r="4108">
          <cell r="A4108" t="str">
            <v>K113</v>
          </cell>
          <cell r="B4108" t="str">
            <v>ABSCESO DE GLANDULA SALIVAL</v>
          </cell>
          <cell r="C4108" t="str">
            <v>081</v>
          </cell>
        </row>
        <row r="4109">
          <cell r="A4109" t="str">
            <v>K114</v>
          </cell>
          <cell r="B4109" t="str">
            <v>FISTULA DE GLANDULA SALIVAL</v>
          </cell>
          <cell r="C4109" t="str">
            <v>081</v>
          </cell>
        </row>
        <row r="4110">
          <cell r="A4110" t="str">
            <v>K115</v>
          </cell>
          <cell r="B4110" t="str">
            <v>SIALOLITIASIS</v>
          </cell>
          <cell r="C4110" t="str">
            <v>081</v>
          </cell>
        </row>
        <row r="4111">
          <cell r="A4111" t="str">
            <v>K116</v>
          </cell>
          <cell r="B4111" t="str">
            <v>MUCOCELE DE GLANDULA SALIVAL</v>
          </cell>
          <cell r="C4111" t="str">
            <v>081</v>
          </cell>
        </row>
        <row r="4112">
          <cell r="A4112" t="str">
            <v>K117</v>
          </cell>
          <cell r="B4112" t="str">
            <v>ALTERACIONES DE LA SECRECION SALIVAL</v>
          </cell>
          <cell r="C4112" t="str">
            <v>081</v>
          </cell>
        </row>
        <row r="4113">
          <cell r="A4113" t="str">
            <v>K118</v>
          </cell>
          <cell r="B4113" t="str">
            <v>OTRAS ENFERMEDADES DE LAS GLANDULAS SALIVALES</v>
          </cell>
          <cell r="C4113" t="str">
            <v>081</v>
          </cell>
        </row>
        <row r="4114">
          <cell r="A4114" t="str">
            <v>K119</v>
          </cell>
          <cell r="B4114" t="str">
            <v>ENFERMEDAD DE GLANDULA SALIVAL, NO ESPECIFICADA</v>
          </cell>
          <cell r="C4114" t="str">
            <v>081</v>
          </cell>
        </row>
        <row r="4115">
          <cell r="A4115" t="str">
            <v>K12</v>
          </cell>
          <cell r="B4115" t="str">
            <v>ESTOMATITIS Y LESIONES AFINES</v>
          </cell>
          <cell r="C4115" t="str">
            <v>081</v>
          </cell>
        </row>
        <row r="4116">
          <cell r="A4116" t="str">
            <v>K120</v>
          </cell>
          <cell r="B4116" t="str">
            <v>ESTOMATITIS AFTOSA RECURRENTE</v>
          </cell>
          <cell r="C4116" t="str">
            <v>081</v>
          </cell>
        </row>
        <row r="4117">
          <cell r="A4117" t="str">
            <v>K121</v>
          </cell>
          <cell r="B4117" t="str">
            <v>OTRAS FORMAS DE ESTOMATITS</v>
          </cell>
          <cell r="C4117" t="str">
            <v>081</v>
          </cell>
        </row>
        <row r="4118">
          <cell r="A4118" t="str">
            <v>K122</v>
          </cell>
          <cell r="B4118" t="str">
            <v>CELULITIS Y ABSCESO DE BOCA</v>
          </cell>
          <cell r="C4118" t="str">
            <v>081</v>
          </cell>
        </row>
        <row r="4119">
          <cell r="A4119" t="str">
            <v>K13</v>
          </cell>
          <cell r="B4119" t="str">
            <v>OTRAS ENFERMEDADES DE LOS LABIOS Y DE LA MUCASA BUCAL</v>
          </cell>
          <cell r="C4119" t="str">
            <v>081</v>
          </cell>
        </row>
        <row r="4120">
          <cell r="A4120" t="str">
            <v>K130</v>
          </cell>
          <cell r="B4120" t="str">
            <v>ENFERMEDADES DE LOS LABIOS</v>
          </cell>
          <cell r="C4120" t="str">
            <v>081</v>
          </cell>
        </row>
        <row r="4121">
          <cell r="A4121" t="str">
            <v>K131</v>
          </cell>
          <cell r="B4121" t="str">
            <v>MORDEDURA DEL LABIO Y DE LA MEJILLA</v>
          </cell>
          <cell r="C4121" t="str">
            <v>081</v>
          </cell>
        </row>
        <row r="4122">
          <cell r="A4122" t="str">
            <v>K132</v>
          </cell>
          <cell r="B4122" t="str">
            <v>LEUCOPLASIA Y OTRAS ALTERACIONES DEL EPITELIO BUCAL, INCLUYENDO LA LEN</v>
          </cell>
          <cell r="C4122" t="str">
            <v>081</v>
          </cell>
        </row>
        <row r="4123">
          <cell r="A4123" t="str">
            <v>K133</v>
          </cell>
          <cell r="B4123" t="str">
            <v>LEUCOPLASIA PILOSA</v>
          </cell>
          <cell r="C4123" t="str">
            <v>081</v>
          </cell>
        </row>
        <row r="4124">
          <cell r="A4124" t="str">
            <v>K134</v>
          </cell>
          <cell r="B4124" t="str">
            <v>GRANULOMA Y LESIONES SEMEJANTES DE LA MUCOSA BUCAL</v>
          </cell>
          <cell r="C4124" t="str">
            <v>081</v>
          </cell>
        </row>
        <row r="4125">
          <cell r="A4125" t="str">
            <v>K135</v>
          </cell>
          <cell r="B4125" t="str">
            <v>FIBROSIS DE LA SUBMUCOSA BUCAL</v>
          </cell>
          <cell r="C4125" t="str">
            <v>081</v>
          </cell>
        </row>
        <row r="4126">
          <cell r="A4126" t="str">
            <v>K136</v>
          </cell>
          <cell r="B4126" t="str">
            <v>HIPERPLASIA IRRITATIVA DE LA MUCOSA BUCAL</v>
          </cell>
          <cell r="C4126" t="str">
            <v>081</v>
          </cell>
        </row>
        <row r="4127">
          <cell r="A4127" t="str">
            <v>K137</v>
          </cell>
          <cell r="B4127" t="str">
            <v>OTRAS LESIONES Y LAS NO ESPECIFICADAS DE LA MUCOSA BUCAL</v>
          </cell>
          <cell r="C4127" t="str">
            <v>081</v>
          </cell>
        </row>
        <row r="4128">
          <cell r="A4128" t="str">
            <v>K14</v>
          </cell>
          <cell r="B4128" t="str">
            <v>ENFERMEDADES DE LA LENGUA</v>
          </cell>
          <cell r="C4128" t="str">
            <v>081</v>
          </cell>
        </row>
        <row r="4129">
          <cell r="A4129" t="str">
            <v>K140</v>
          </cell>
          <cell r="B4129" t="str">
            <v>GLOSITIS</v>
          </cell>
          <cell r="C4129" t="str">
            <v>081</v>
          </cell>
        </row>
        <row r="4130">
          <cell r="A4130" t="str">
            <v>K141</v>
          </cell>
          <cell r="B4130" t="str">
            <v>LENGUA GEOGRAFICA</v>
          </cell>
          <cell r="C4130" t="str">
            <v>081</v>
          </cell>
        </row>
        <row r="4131">
          <cell r="A4131" t="str">
            <v>K142</v>
          </cell>
          <cell r="B4131" t="str">
            <v>GLOSITIS ROMBOIDEA MEDIANA</v>
          </cell>
          <cell r="C4131" t="str">
            <v>081</v>
          </cell>
        </row>
        <row r="4132">
          <cell r="A4132" t="str">
            <v>K143</v>
          </cell>
          <cell r="B4132" t="str">
            <v>HIPERTROFIA DE LAS PAPILAS LINGUALES</v>
          </cell>
          <cell r="C4132" t="str">
            <v>081</v>
          </cell>
        </row>
        <row r="4133">
          <cell r="A4133" t="str">
            <v>K144</v>
          </cell>
          <cell r="B4133" t="str">
            <v>ATROFIA DE LAS PAPILAS LINGUALES</v>
          </cell>
          <cell r="C4133" t="str">
            <v>081</v>
          </cell>
        </row>
        <row r="4134">
          <cell r="A4134" t="str">
            <v>K145</v>
          </cell>
          <cell r="B4134" t="str">
            <v>LENGUA PLEGADA</v>
          </cell>
          <cell r="C4134" t="str">
            <v>081</v>
          </cell>
        </row>
        <row r="4135">
          <cell r="A4135" t="str">
            <v>K146</v>
          </cell>
          <cell r="B4135" t="str">
            <v>GLOSODINIA</v>
          </cell>
          <cell r="C4135" t="str">
            <v>081</v>
          </cell>
        </row>
        <row r="4136">
          <cell r="A4136" t="str">
            <v>K148</v>
          </cell>
          <cell r="B4136" t="str">
            <v>OTRAS ENFERMEDADES DE LA LENGUA</v>
          </cell>
          <cell r="C4136" t="str">
            <v>081</v>
          </cell>
        </row>
        <row r="4137">
          <cell r="A4137" t="str">
            <v>K149</v>
          </cell>
          <cell r="B4137" t="str">
            <v>ENFERMEDAD DE LA LENGUA, NO ESPECIFICADA</v>
          </cell>
          <cell r="C4137" t="str">
            <v>081</v>
          </cell>
        </row>
        <row r="4138">
          <cell r="A4138" t="str">
            <v>K20</v>
          </cell>
          <cell r="B4138" t="str">
            <v>ESOFAGITIS</v>
          </cell>
          <cell r="C4138" t="str">
            <v>081</v>
          </cell>
        </row>
        <row r="4139">
          <cell r="A4139" t="str">
            <v>K21</v>
          </cell>
          <cell r="B4139" t="str">
            <v>ENFERMEDAD DEL REFLUJO GASTROESOFAGICO</v>
          </cell>
          <cell r="C4139" t="str">
            <v>081</v>
          </cell>
        </row>
        <row r="4140">
          <cell r="A4140" t="str">
            <v>K210</v>
          </cell>
          <cell r="B4140" t="str">
            <v>ENFERMEDAD DEL REFLUJO GASTROESOFAGICO CON ESOFAGITIS</v>
          </cell>
          <cell r="C4140" t="str">
            <v>081</v>
          </cell>
        </row>
        <row r="4141">
          <cell r="A4141" t="str">
            <v>K219</v>
          </cell>
          <cell r="B4141" t="str">
            <v>ENFERMEDAD DEL REFLUJO GASTROESOFAGICO SIN ESOFAGITIS</v>
          </cell>
          <cell r="C4141" t="str">
            <v>081</v>
          </cell>
        </row>
        <row r="4142">
          <cell r="A4142" t="str">
            <v>K22</v>
          </cell>
          <cell r="B4142" t="str">
            <v>OTRAS ENFERMEDADES DEL ESOFAGO</v>
          </cell>
          <cell r="C4142" t="str">
            <v>081</v>
          </cell>
        </row>
        <row r="4143">
          <cell r="A4143" t="str">
            <v>K220</v>
          </cell>
          <cell r="B4143" t="str">
            <v>ACALASIA DEL CARDIAS</v>
          </cell>
          <cell r="C4143" t="str">
            <v>081</v>
          </cell>
        </row>
        <row r="4144">
          <cell r="A4144" t="str">
            <v>K221</v>
          </cell>
          <cell r="B4144" t="str">
            <v>ULCERA DEL ESOFAGO</v>
          </cell>
          <cell r="C4144" t="str">
            <v>081</v>
          </cell>
        </row>
        <row r="4145">
          <cell r="A4145" t="str">
            <v>K222</v>
          </cell>
          <cell r="B4145" t="str">
            <v>OBSTRUCCION DEL ESOFAGO</v>
          </cell>
          <cell r="C4145" t="str">
            <v>081</v>
          </cell>
        </row>
        <row r="4146">
          <cell r="A4146" t="str">
            <v>K223</v>
          </cell>
          <cell r="B4146" t="str">
            <v>PERFORACION DEL ESOFAGO</v>
          </cell>
          <cell r="C4146" t="str">
            <v>081</v>
          </cell>
        </row>
        <row r="4147">
          <cell r="A4147" t="str">
            <v>K224</v>
          </cell>
          <cell r="B4147" t="str">
            <v>DISQUINESIA DEL ESOFAGO</v>
          </cell>
          <cell r="C4147" t="str">
            <v>081</v>
          </cell>
        </row>
        <row r="4148">
          <cell r="A4148" t="str">
            <v>K225</v>
          </cell>
          <cell r="B4148" t="str">
            <v>DIVERTICULO DEL ESOFAGO, ADQUIRIDO</v>
          </cell>
          <cell r="C4148" t="str">
            <v>081</v>
          </cell>
        </row>
        <row r="4149">
          <cell r="A4149" t="str">
            <v>K226</v>
          </cell>
          <cell r="B4149" t="str">
            <v>SINDROME DE LACERACION Y HEMORRAGIA GASTROESOFAGICAS</v>
          </cell>
          <cell r="C4149" t="str">
            <v>081</v>
          </cell>
        </row>
        <row r="4150">
          <cell r="A4150" t="str">
            <v>K228</v>
          </cell>
          <cell r="B4150" t="str">
            <v>OTRAS ENFERMEDADES ESPECIFICADAS DEL ESOFAGO</v>
          </cell>
          <cell r="C4150" t="str">
            <v>081</v>
          </cell>
        </row>
        <row r="4151">
          <cell r="A4151" t="str">
            <v>K229</v>
          </cell>
          <cell r="B4151" t="str">
            <v>ENFERMEDAD DEL ESOFAGO, NO ESPECIFICADA</v>
          </cell>
          <cell r="C4151" t="str">
            <v>081</v>
          </cell>
        </row>
        <row r="4152">
          <cell r="A4152" t="str">
            <v>K255</v>
          </cell>
          <cell r="B4152" t="str">
            <v>ULCERA GASTRICA</v>
          </cell>
          <cell r="C4152" t="str">
            <v>079</v>
          </cell>
        </row>
        <row r="4153">
          <cell r="A4153" t="str">
            <v>K26</v>
          </cell>
          <cell r="B4153" t="str">
            <v>ULCERA DUODENAL</v>
          </cell>
          <cell r="C4153" t="str">
            <v>079</v>
          </cell>
        </row>
        <row r="4154">
          <cell r="A4154" t="str">
            <v>K275</v>
          </cell>
          <cell r="B4154" t="str">
            <v>ULCERA PEPTICA, DE SITIO NO ESPECIFICADO</v>
          </cell>
          <cell r="C4154" t="str">
            <v>079</v>
          </cell>
        </row>
        <row r="4155">
          <cell r="A4155" t="str">
            <v>K28</v>
          </cell>
          <cell r="B4155" t="str">
            <v>ULCERA GASTROYEYUNAL</v>
          </cell>
          <cell r="C4155" t="str">
            <v>081</v>
          </cell>
        </row>
        <row r="4156">
          <cell r="A4156" t="str">
            <v>K29</v>
          </cell>
          <cell r="B4156" t="str">
            <v>GASTRITIS Y DUODENITIS</v>
          </cell>
          <cell r="C4156" t="str">
            <v>081</v>
          </cell>
        </row>
        <row r="4157">
          <cell r="A4157" t="str">
            <v>K290</v>
          </cell>
          <cell r="B4157" t="str">
            <v>GASTRITIS AGUDA HEMORRAGICA</v>
          </cell>
          <cell r="C4157" t="str">
            <v>081</v>
          </cell>
        </row>
        <row r="4158">
          <cell r="A4158" t="str">
            <v>K291</v>
          </cell>
          <cell r="B4158" t="str">
            <v>OTRAS GASTRITIS AGUDAS</v>
          </cell>
          <cell r="C4158" t="str">
            <v>081</v>
          </cell>
        </row>
        <row r="4159">
          <cell r="A4159" t="str">
            <v>K292</v>
          </cell>
          <cell r="B4159" t="str">
            <v>GASTRITIS ALCOHOLICA</v>
          </cell>
          <cell r="C4159" t="str">
            <v>081</v>
          </cell>
        </row>
        <row r="4160">
          <cell r="A4160" t="str">
            <v>K293</v>
          </cell>
          <cell r="B4160" t="str">
            <v>GASTRITIS CRONICA SUPERFICIAL</v>
          </cell>
          <cell r="C4160" t="str">
            <v>081</v>
          </cell>
        </row>
        <row r="4161">
          <cell r="A4161" t="str">
            <v>K294</v>
          </cell>
          <cell r="B4161" t="str">
            <v>GASTRITIS CRONICA ATROFICA</v>
          </cell>
          <cell r="C4161" t="str">
            <v>081</v>
          </cell>
        </row>
        <row r="4162">
          <cell r="A4162" t="str">
            <v>K295</v>
          </cell>
          <cell r="B4162" t="str">
            <v>GASTRITIS CRONICA, NO ESPECIFICADA</v>
          </cell>
          <cell r="C4162" t="str">
            <v>081</v>
          </cell>
        </row>
        <row r="4163">
          <cell r="A4163" t="str">
            <v>K296</v>
          </cell>
          <cell r="B4163" t="str">
            <v>OTRAS GASTRITIS</v>
          </cell>
          <cell r="C4163" t="str">
            <v>081</v>
          </cell>
        </row>
        <row r="4164">
          <cell r="A4164" t="str">
            <v>K297</v>
          </cell>
          <cell r="B4164" t="str">
            <v>GASTRITIS, NO ESPECIFICADA</v>
          </cell>
          <cell r="C4164" t="str">
            <v>081</v>
          </cell>
        </row>
        <row r="4165">
          <cell r="A4165" t="str">
            <v>K298</v>
          </cell>
          <cell r="B4165" t="str">
            <v>DUODENITIS</v>
          </cell>
          <cell r="C4165" t="str">
            <v>081</v>
          </cell>
        </row>
        <row r="4166">
          <cell r="A4166" t="str">
            <v>K299</v>
          </cell>
          <cell r="B4166" t="str">
            <v>GASTRODUODENITIS, NO ESPECIFICADA</v>
          </cell>
          <cell r="C4166" t="str">
            <v>081</v>
          </cell>
        </row>
        <row r="4167">
          <cell r="A4167" t="str">
            <v>K30</v>
          </cell>
          <cell r="B4167" t="str">
            <v>DISPEPSIA</v>
          </cell>
          <cell r="C4167" t="str">
            <v>081</v>
          </cell>
        </row>
        <row r="4168">
          <cell r="A4168" t="str">
            <v>K31</v>
          </cell>
          <cell r="B4168" t="str">
            <v>OTRAS ENFERMEDADES DEL ESTOMAGO Y DEL DUODENO</v>
          </cell>
          <cell r="C4168" t="str">
            <v>081</v>
          </cell>
        </row>
        <row r="4169">
          <cell r="A4169" t="str">
            <v>K310</v>
          </cell>
          <cell r="B4169" t="str">
            <v>DILATACION AGUDA DEL ESTOMAGO</v>
          </cell>
          <cell r="C4169" t="str">
            <v>081</v>
          </cell>
        </row>
        <row r="4170">
          <cell r="A4170" t="str">
            <v>K311</v>
          </cell>
          <cell r="B4170" t="str">
            <v>ESTENOSIS PILORICA HIPERTROFICA DEL ADULTO</v>
          </cell>
          <cell r="C4170" t="str">
            <v>081</v>
          </cell>
        </row>
        <row r="4171">
          <cell r="A4171" t="str">
            <v>K312</v>
          </cell>
          <cell r="B4171" t="str">
            <v>ESTRECHEZ  O ESTENOSIS DEL ESTOMAGO EN RELOJ DE ARENA</v>
          </cell>
          <cell r="C4171" t="str">
            <v>081</v>
          </cell>
        </row>
        <row r="4172">
          <cell r="A4172" t="str">
            <v>K313</v>
          </cell>
          <cell r="B4172" t="str">
            <v>ESPASMO DEL PILORO, NO CLASIFICADO EN OTRA PARTE</v>
          </cell>
          <cell r="C4172" t="str">
            <v>081</v>
          </cell>
        </row>
        <row r="4173">
          <cell r="A4173" t="str">
            <v>K314</v>
          </cell>
          <cell r="B4173" t="str">
            <v>DIVERTICULO GASTRICO</v>
          </cell>
          <cell r="C4173" t="str">
            <v>081</v>
          </cell>
        </row>
        <row r="4174">
          <cell r="A4174" t="str">
            <v>K315</v>
          </cell>
          <cell r="B4174" t="str">
            <v>OBSTRUCCION DEL DUODENO</v>
          </cell>
          <cell r="C4174" t="str">
            <v>081</v>
          </cell>
        </row>
        <row r="4175">
          <cell r="A4175" t="str">
            <v>K316</v>
          </cell>
          <cell r="B4175" t="str">
            <v>FISTULA DEL ESTOMAGO Y DEL DUODENO</v>
          </cell>
          <cell r="C4175" t="str">
            <v>081</v>
          </cell>
        </row>
        <row r="4176">
          <cell r="A4176" t="str">
            <v>K318</v>
          </cell>
          <cell r="B4176" t="str">
            <v>OTRAS ENFERMEDADES ESPECIFICADAS DEL ESTOMAGO Y DEL DUODENO</v>
          </cell>
          <cell r="C4176" t="str">
            <v>081</v>
          </cell>
        </row>
        <row r="4177">
          <cell r="A4177" t="str">
            <v>K319</v>
          </cell>
          <cell r="B4177" t="str">
            <v>ENFERMEDAD DEL ESTOMAGO Y DEL DUODENO, NO ESPECIFICADA</v>
          </cell>
          <cell r="C4177" t="str">
            <v>081</v>
          </cell>
        </row>
        <row r="4178">
          <cell r="A4178" t="str">
            <v>K35</v>
          </cell>
          <cell r="B4178" t="str">
            <v>APENDICITIS AGUDA</v>
          </cell>
          <cell r="C4178" t="str">
            <v>081</v>
          </cell>
        </row>
        <row r="4179">
          <cell r="A4179" t="str">
            <v>K350</v>
          </cell>
          <cell r="B4179" t="str">
            <v>APENDICITIS AGUDA CON PERITONITIS GENERALIZADA</v>
          </cell>
          <cell r="C4179" t="str">
            <v>081</v>
          </cell>
        </row>
        <row r="4180">
          <cell r="A4180" t="str">
            <v>K351</v>
          </cell>
          <cell r="B4180" t="str">
            <v>APENDICITIS AGUDA CON ABSCESO PERITONEAL</v>
          </cell>
          <cell r="C4180" t="str">
            <v>081</v>
          </cell>
        </row>
        <row r="4181">
          <cell r="A4181" t="str">
            <v>K359</v>
          </cell>
          <cell r="B4181" t="str">
            <v>APENDICITIS AGUDA, NO ESPECIFICADA</v>
          </cell>
          <cell r="C4181" t="str">
            <v>081</v>
          </cell>
        </row>
        <row r="4182">
          <cell r="A4182" t="str">
            <v>K36</v>
          </cell>
          <cell r="B4182" t="str">
            <v>OTROS TIPOS DE APENDICITIS</v>
          </cell>
          <cell r="C4182" t="str">
            <v>081</v>
          </cell>
        </row>
        <row r="4183">
          <cell r="A4183" t="str">
            <v>K37</v>
          </cell>
          <cell r="B4183" t="str">
            <v>APENDICITIS, NO ESPECIFICADA</v>
          </cell>
          <cell r="C4183" t="str">
            <v>081</v>
          </cell>
        </row>
        <row r="4184">
          <cell r="A4184" t="str">
            <v>K38</v>
          </cell>
          <cell r="B4184" t="str">
            <v>OTRAS ENFERMEDADES DEL APENDICES</v>
          </cell>
          <cell r="C4184" t="str">
            <v>081</v>
          </cell>
        </row>
        <row r="4185">
          <cell r="A4185" t="str">
            <v>K380</v>
          </cell>
          <cell r="B4185" t="str">
            <v>HIPERPLASIA DEL APENDICE</v>
          </cell>
          <cell r="C4185" t="str">
            <v>081</v>
          </cell>
        </row>
        <row r="4186">
          <cell r="A4186" t="str">
            <v>K381</v>
          </cell>
          <cell r="B4186" t="str">
            <v>CONCRECIONES APENDICULARES</v>
          </cell>
          <cell r="C4186" t="str">
            <v>081</v>
          </cell>
        </row>
        <row r="4187">
          <cell r="A4187" t="str">
            <v>K382</v>
          </cell>
          <cell r="B4187" t="str">
            <v>DIVERTICULO DEL APENDICE</v>
          </cell>
          <cell r="C4187" t="str">
            <v>081</v>
          </cell>
        </row>
        <row r="4188">
          <cell r="A4188" t="str">
            <v>K383</v>
          </cell>
          <cell r="B4188" t="str">
            <v>FISTULA DEL APENDICE</v>
          </cell>
          <cell r="C4188" t="str">
            <v>081</v>
          </cell>
        </row>
        <row r="4189">
          <cell r="A4189" t="str">
            <v>K388</v>
          </cell>
          <cell r="B4189" t="str">
            <v>OTRAS ENFERMEDADES ESPECIFICADAS DEL APENDICE</v>
          </cell>
          <cell r="C4189" t="str">
            <v>081</v>
          </cell>
        </row>
        <row r="4190">
          <cell r="A4190" t="str">
            <v>K389</v>
          </cell>
          <cell r="B4190" t="str">
            <v>ENFERMEDAD DEL APENDICE, NO ESPECIFICADA</v>
          </cell>
          <cell r="C4190" t="str">
            <v>081</v>
          </cell>
        </row>
        <row r="4191">
          <cell r="A4191" t="str">
            <v>K40</v>
          </cell>
          <cell r="B4191" t="str">
            <v>HERNIA INGUINAL</v>
          </cell>
          <cell r="C4191" t="str">
            <v>081</v>
          </cell>
        </row>
        <row r="4192">
          <cell r="A4192" t="str">
            <v>K400</v>
          </cell>
          <cell r="B4192" t="str">
            <v>HERNIA INGUINAL BILATERAL CON OBSTRUCCION, SIN GANGRENA</v>
          </cell>
          <cell r="C4192" t="str">
            <v>081</v>
          </cell>
        </row>
        <row r="4193">
          <cell r="A4193" t="str">
            <v>K401</v>
          </cell>
          <cell r="B4193" t="str">
            <v>HERNIA INGUINAL BILATERAL, CON GANGRENA</v>
          </cell>
          <cell r="C4193" t="str">
            <v>081</v>
          </cell>
        </row>
        <row r="4194">
          <cell r="A4194" t="str">
            <v>K402</v>
          </cell>
          <cell r="B4194" t="str">
            <v>HERNIA INGUNIAL BILATERAL, SIN OBSTRUCCION NI GANGRENA</v>
          </cell>
          <cell r="C4194" t="str">
            <v>081</v>
          </cell>
        </row>
        <row r="4195">
          <cell r="A4195" t="str">
            <v>K403</v>
          </cell>
          <cell r="B4195" t="str">
            <v>HERNIA INGUINAL UNILATERAL O NO ESPECIFICADA, CON OBSTRUCC. SIN GANG.</v>
          </cell>
          <cell r="C4195" t="str">
            <v>081</v>
          </cell>
        </row>
        <row r="4196">
          <cell r="A4196" t="str">
            <v>K404</v>
          </cell>
          <cell r="B4196" t="str">
            <v>HERNIA INGUINAL UNILATERAL O NO ESPECIFICADA, CON GANGRENA</v>
          </cell>
          <cell r="C4196" t="str">
            <v>081</v>
          </cell>
        </row>
        <row r="4197">
          <cell r="A4197" t="str">
            <v>K409</v>
          </cell>
          <cell r="B4197" t="str">
            <v>HERNIA INGUINAL UNILATERAL O NO ESPECIF. SIN OBSTRUCCION NI GANGRENA</v>
          </cell>
          <cell r="C4197" t="str">
            <v>081</v>
          </cell>
        </row>
        <row r="4198">
          <cell r="A4198" t="str">
            <v>K41</v>
          </cell>
          <cell r="B4198" t="str">
            <v>HERNIA FEMORAL</v>
          </cell>
          <cell r="C4198" t="str">
            <v>081</v>
          </cell>
        </row>
        <row r="4199">
          <cell r="A4199" t="str">
            <v>K410</v>
          </cell>
          <cell r="B4199" t="str">
            <v>HERNIA FEMORAL BILATERAL, CON OBSTRUCCION, SIN GANGRENA</v>
          </cell>
          <cell r="C4199" t="str">
            <v>081</v>
          </cell>
        </row>
        <row r="4200">
          <cell r="A4200" t="str">
            <v>K411</v>
          </cell>
          <cell r="B4200" t="str">
            <v>HERNIA FEMORAL BILATERAL, CON GANGRENA</v>
          </cell>
          <cell r="C4200" t="str">
            <v>081</v>
          </cell>
        </row>
        <row r="4201">
          <cell r="A4201" t="str">
            <v>K412</v>
          </cell>
          <cell r="B4201" t="str">
            <v>HERNIA FEMORAL BILATERAL, SIN OBSTRUCCION NI GANGRENA</v>
          </cell>
          <cell r="C4201" t="str">
            <v>081</v>
          </cell>
        </row>
        <row r="4202">
          <cell r="A4202" t="str">
            <v>K413</v>
          </cell>
          <cell r="B4202" t="str">
            <v>HERNIA FEMORAL UNILATERAL O NO ESPECIF. CON OBSTRUCCION SIN GANGRENA</v>
          </cell>
          <cell r="C4202" t="str">
            <v>081</v>
          </cell>
        </row>
        <row r="4203">
          <cell r="A4203" t="str">
            <v>K414</v>
          </cell>
          <cell r="B4203" t="str">
            <v>HERNIA FEMORAL UNILATERAL, CON GANGRENA</v>
          </cell>
          <cell r="C4203" t="str">
            <v>081</v>
          </cell>
        </row>
        <row r="4204">
          <cell r="A4204" t="str">
            <v>K419</v>
          </cell>
          <cell r="B4204" t="str">
            <v>HERNIA FEMORAL UNILATERAL O NO ESPECIF. SIN OBSTRUCCION NI GANFRENA</v>
          </cell>
          <cell r="C4204" t="str">
            <v>081</v>
          </cell>
        </row>
        <row r="4205">
          <cell r="A4205" t="str">
            <v>K42</v>
          </cell>
          <cell r="B4205" t="str">
            <v>HERNIA UMBILICAL</v>
          </cell>
          <cell r="C4205" t="str">
            <v>081</v>
          </cell>
        </row>
        <row r="4206">
          <cell r="A4206" t="str">
            <v>K420</v>
          </cell>
          <cell r="B4206" t="str">
            <v>HERNIA UMBILICAL CON OBSTRUCCION, SIN GANGRENA</v>
          </cell>
          <cell r="C4206" t="str">
            <v>081</v>
          </cell>
        </row>
        <row r="4207">
          <cell r="A4207" t="str">
            <v>K421</v>
          </cell>
          <cell r="B4207" t="str">
            <v>HERNIA UMBILICAL CON GANGRENA</v>
          </cell>
          <cell r="C4207" t="str">
            <v>081</v>
          </cell>
        </row>
        <row r="4208">
          <cell r="A4208" t="str">
            <v>K429</v>
          </cell>
          <cell r="B4208" t="str">
            <v>HERNIA UMBILICAL SIN OBSTRUCCION NI GANGRENA</v>
          </cell>
          <cell r="C4208" t="str">
            <v>081</v>
          </cell>
        </row>
        <row r="4209">
          <cell r="A4209" t="str">
            <v>K43</v>
          </cell>
          <cell r="B4209" t="str">
            <v>HERNIA VENTRAL</v>
          </cell>
          <cell r="C4209" t="str">
            <v>081</v>
          </cell>
        </row>
        <row r="4210">
          <cell r="A4210" t="str">
            <v>K430</v>
          </cell>
          <cell r="B4210" t="str">
            <v>HERNIA VENTRAL CON OBSTRUCCION, SIN GANGRENA</v>
          </cell>
          <cell r="C4210" t="str">
            <v>081</v>
          </cell>
        </row>
        <row r="4211">
          <cell r="A4211" t="str">
            <v>K431</v>
          </cell>
          <cell r="B4211" t="str">
            <v>HERNIA VENTRAL CON GANGRENA</v>
          </cell>
          <cell r="C4211" t="str">
            <v>081</v>
          </cell>
        </row>
        <row r="4212">
          <cell r="A4212" t="str">
            <v>K439</v>
          </cell>
          <cell r="B4212" t="str">
            <v>HERNIA VENTRAL SIN OBSTRUCCION NI GANGRENA</v>
          </cell>
          <cell r="C4212" t="str">
            <v>081</v>
          </cell>
        </row>
        <row r="4213">
          <cell r="A4213" t="str">
            <v>K44</v>
          </cell>
          <cell r="B4213" t="str">
            <v>HERNIA DIAFRAGMATICA</v>
          </cell>
          <cell r="C4213" t="str">
            <v>081</v>
          </cell>
        </row>
        <row r="4214">
          <cell r="A4214" t="str">
            <v>K440</v>
          </cell>
          <cell r="B4214" t="str">
            <v>HERNIA DIAFRAGMATICA CON OBSTRUCCION, SIN GANGRENA</v>
          </cell>
          <cell r="C4214" t="str">
            <v>081</v>
          </cell>
        </row>
        <row r="4215">
          <cell r="A4215" t="str">
            <v>K441</v>
          </cell>
          <cell r="B4215" t="str">
            <v>HERNIA DIAFRAGMATICA CON GANGRENA</v>
          </cell>
          <cell r="C4215" t="str">
            <v>081</v>
          </cell>
        </row>
        <row r="4216">
          <cell r="A4216" t="str">
            <v>K449</v>
          </cell>
          <cell r="B4216" t="str">
            <v>HERNIA DIAFRAGMATICA SIN OBSTRUCCION NI GANGRENA</v>
          </cell>
          <cell r="C4216" t="str">
            <v>081</v>
          </cell>
        </row>
        <row r="4217">
          <cell r="A4217" t="str">
            <v>K45</v>
          </cell>
          <cell r="B4217" t="str">
            <v>OTRAS HERNIAS DE LA CAVIDAD ABDOMINAL</v>
          </cell>
          <cell r="C4217" t="str">
            <v>081</v>
          </cell>
        </row>
        <row r="4218">
          <cell r="A4218" t="str">
            <v>K450</v>
          </cell>
          <cell r="B4218" t="str">
            <v>OTRAS HERNIAS DE LA CAVIDAD ABDOMINAL ESPECIF. CON OBSTR. SIN GANGREN</v>
          </cell>
          <cell r="C4218" t="str">
            <v>081</v>
          </cell>
        </row>
        <row r="4219">
          <cell r="A4219" t="str">
            <v>K451</v>
          </cell>
          <cell r="B4219" t="str">
            <v>OTRAS HERNIAS DE LA CAVIDAD ABDOMINAL ESPECIFICADAS, CON GANGRENA</v>
          </cell>
          <cell r="C4219" t="str">
            <v>081</v>
          </cell>
        </row>
        <row r="4220">
          <cell r="A4220" t="str">
            <v>K458</v>
          </cell>
          <cell r="B4220" t="str">
            <v>OTRAS HERNIAS DE LA CAVIDAD ABD. ESPECIF. SIN OBSTRUCCION NI GANGRENA</v>
          </cell>
          <cell r="C4220" t="str">
            <v>081</v>
          </cell>
        </row>
        <row r="4221">
          <cell r="A4221" t="str">
            <v>K46</v>
          </cell>
          <cell r="B4221" t="str">
            <v>HERNIA NO ESPECIFICADA DE LA CAVIDAD ABDOMINAL</v>
          </cell>
          <cell r="C4221" t="str">
            <v>081</v>
          </cell>
        </row>
        <row r="4222">
          <cell r="A4222" t="str">
            <v>K460</v>
          </cell>
          <cell r="B4222" t="str">
            <v>HERNIA ABDOMINAL NO ESPECIFICADA, CON OBSTRUCCION, SIN GANGRENA</v>
          </cell>
          <cell r="C4222" t="str">
            <v>081</v>
          </cell>
        </row>
        <row r="4223">
          <cell r="A4223" t="str">
            <v>K461</v>
          </cell>
          <cell r="B4223" t="str">
            <v>HERNIA ABDOMINAL NO ESPECIFICADA, CON GANGRENA</v>
          </cell>
          <cell r="C4223" t="str">
            <v>081</v>
          </cell>
        </row>
        <row r="4224">
          <cell r="A4224" t="str">
            <v>K469</v>
          </cell>
          <cell r="B4224" t="str">
            <v>HERNIA ABDOMINAL NO ESPECIFICADA, SIN OBSTRUCCION NI GANGRENA</v>
          </cell>
          <cell r="C4224" t="str">
            <v>081</v>
          </cell>
        </row>
        <row r="4225">
          <cell r="A4225" t="str">
            <v>K50</v>
          </cell>
          <cell r="B4225" t="str">
            <v>ENFERMEDAD DE CROHN (ENTERITIS REGIONAL)</v>
          </cell>
          <cell r="C4225" t="str">
            <v>081</v>
          </cell>
        </row>
        <row r="4226">
          <cell r="A4226" t="str">
            <v>K500</v>
          </cell>
          <cell r="B4226" t="str">
            <v>ENFERMEDAD DE CROHN DEL INTESTINO DELGADO</v>
          </cell>
          <cell r="C4226" t="str">
            <v>081</v>
          </cell>
        </row>
        <row r="4227">
          <cell r="A4227" t="str">
            <v>K501</v>
          </cell>
          <cell r="B4227" t="str">
            <v>ENFERMEDAD DE CROHN DEL INTESTINO GRUESO</v>
          </cell>
          <cell r="C4227" t="str">
            <v>081</v>
          </cell>
        </row>
        <row r="4228">
          <cell r="A4228" t="str">
            <v>K508</v>
          </cell>
          <cell r="B4228" t="str">
            <v>OTROS TIPOS DE ENFERMEDAD DE CROHN</v>
          </cell>
          <cell r="C4228" t="str">
            <v>081</v>
          </cell>
        </row>
        <row r="4229">
          <cell r="A4229" t="str">
            <v>K509</v>
          </cell>
          <cell r="B4229" t="str">
            <v>ENFERMEDAD DE CROHN, NO ESPECIFICADA</v>
          </cell>
          <cell r="C4229" t="str">
            <v>081</v>
          </cell>
        </row>
        <row r="4230">
          <cell r="A4230" t="str">
            <v>K51</v>
          </cell>
          <cell r="B4230" t="str">
            <v>COLITIS ULCERATIVA</v>
          </cell>
          <cell r="C4230" t="str">
            <v>081</v>
          </cell>
        </row>
        <row r="4231">
          <cell r="A4231" t="str">
            <v>K510</v>
          </cell>
          <cell r="B4231" t="str">
            <v>ENTEROCOLITIS (CRONICA) ULCERATIVA</v>
          </cell>
          <cell r="C4231" t="str">
            <v>081</v>
          </cell>
        </row>
        <row r="4232">
          <cell r="A4232" t="str">
            <v>K511</v>
          </cell>
          <cell r="B4232" t="str">
            <v>ILEOCOLITIS (CRONICA) ULCERATIVA</v>
          </cell>
          <cell r="C4232" t="str">
            <v>081</v>
          </cell>
        </row>
        <row r="4233">
          <cell r="A4233" t="str">
            <v>K512</v>
          </cell>
          <cell r="B4233" t="str">
            <v>PROCTITIS (CRONICA) ULCERATIVA</v>
          </cell>
          <cell r="C4233" t="str">
            <v>081</v>
          </cell>
        </row>
        <row r="4234">
          <cell r="A4234" t="str">
            <v>K513</v>
          </cell>
          <cell r="B4234" t="str">
            <v>RECTOSIGMOIDITIS (CRONICA) ULCERATIVA</v>
          </cell>
          <cell r="C4234" t="str">
            <v>081</v>
          </cell>
        </row>
        <row r="4235">
          <cell r="A4235" t="str">
            <v>K514</v>
          </cell>
          <cell r="B4235" t="str">
            <v>SEUDOPOLIPOSIS DEL COLON</v>
          </cell>
          <cell r="C4235" t="str">
            <v>081</v>
          </cell>
        </row>
        <row r="4236">
          <cell r="A4236" t="str">
            <v>K515</v>
          </cell>
          <cell r="B4236" t="str">
            <v>PROCTOCOLITIS MUCOSA</v>
          </cell>
          <cell r="C4236" t="str">
            <v>081</v>
          </cell>
        </row>
        <row r="4237">
          <cell r="A4237" t="str">
            <v>K518</v>
          </cell>
          <cell r="B4237" t="str">
            <v>OTRAS COLITIS ULCERATIVAS</v>
          </cell>
          <cell r="C4237" t="str">
            <v>081</v>
          </cell>
        </row>
        <row r="4238">
          <cell r="A4238" t="str">
            <v>K519</v>
          </cell>
          <cell r="B4238" t="str">
            <v>COLITIS ULCERATIVA, SIN OTRA ESPECIFICACION</v>
          </cell>
          <cell r="C4238" t="str">
            <v>081</v>
          </cell>
        </row>
        <row r="4239">
          <cell r="A4239" t="str">
            <v>K52</v>
          </cell>
          <cell r="B4239" t="str">
            <v>OTRAS COLITIS Y GATROENTERITIS NO INFECCIOSAS</v>
          </cell>
          <cell r="C4239" t="str">
            <v>081</v>
          </cell>
        </row>
        <row r="4240">
          <cell r="A4240" t="str">
            <v>K520</v>
          </cell>
          <cell r="B4240" t="str">
            <v>COLITIS Y GASTROENTERITIS DEBIDAS A RADIACION</v>
          </cell>
          <cell r="C4240" t="str">
            <v>081</v>
          </cell>
        </row>
        <row r="4241">
          <cell r="A4241" t="str">
            <v>K521</v>
          </cell>
          <cell r="B4241" t="str">
            <v>COLITIS Y GASTROENTERITIS TOXICAS</v>
          </cell>
          <cell r="C4241" t="str">
            <v>081</v>
          </cell>
        </row>
        <row r="4242">
          <cell r="A4242" t="str">
            <v>K522</v>
          </cell>
          <cell r="B4242" t="str">
            <v>COLITIS Y GASTROENTERITIS ALERGICAS Y DIETETICAS</v>
          </cell>
          <cell r="C4242" t="str">
            <v>081</v>
          </cell>
        </row>
        <row r="4243">
          <cell r="A4243" t="str">
            <v>K528</v>
          </cell>
          <cell r="B4243" t="str">
            <v>OTRAS COLITIS Y GASTROENTERITIS NO INFECCIOSAS ESPECIFICADAS</v>
          </cell>
          <cell r="C4243" t="str">
            <v>081</v>
          </cell>
        </row>
        <row r="4244">
          <cell r="A4244" t="str">
            <v>K529</v>
          </cell>
          <cell r="B4244" t="str">
            <v>COLITIS Y GASTROENTERITIS NO INFECCIOSAS, NO ESPECIFICADAS</v>
          </cell>
          <cell r="C4244" t="str">
            <v>081</v>
          </cell>
        </row>
        <row r="4245">
          <cell r="A4245" t="str">
            <v>K55</v>
          </cell>
          <cell r="B4245" t="str">
            <v>TRASTORNO VASCULAR AGUDO DE LOS INTESTINOS</v>
          </cell>
          <cell r="C4245" t="str">
            <v>081</v>
          </cell>
        </row>
        <row r="4246">
          <cell r="A4246" t="str">
            <v>K550</v>
          </cell>
          <cell r="B4246" t="str">
            <v>TRASTORNO VASCULAR AGUDO DE LOS INTESTINOS</v>
          </cell>
          <cell r="C4246" t="str">
            <v>081</v>
          </cell>
        </row>
        <row r="4247">
          <cell r="A4247" t="str">
            <v>K551</v>
          </cell>
          <cell r="B4247" t="str">
            <v>TRASTORNO VASCULAR CRONICO DEL INTESTINO</v>
          </cell>
          <cell r="C4247" t="str">
            <v>081</v>
          </cell>
        </row>
        <row r="4248">
          <cell r="A4248" t="str">
            <v>K552</v>
          </cell>
          <cell r="B4248" t="str">
            <v>ANGIODISPLASIA DEL COLON</v>
          </cell>
          <cell r="C4248" t="str">
            <v>081</v>
          </cell>
        </row>
        <row r="4249">
          <cell r="A4249" t="str">
            <v>K558</v>
          </cell>
          <cell r="B4249" t="str">
            <v>OTROS TRASTORNOS VASCULARES DEL INTESTINO</v>
          </cell>
          <cell r="C4249" t="str">
            <v>081</v>
          </cell>
        </row>
        <row r="4250">
          <cell r="A4250" t="str">
            <v>K559</v>
          </cell>
          <cell r="B4250" t="str">
            <v>TRASTORNOS VASCULAR DEL INTESTINO, NO ESPECIFICADO</v>
          </cell>
          <cell r="C4250" t="str">
            <v>081</v>
          </cell>
        </row>
        <row r="4251">
          <cell r="A4251" t="str">
            <v>K56</v>
          </cell>
          <cell r="B4251" t="str">
            <v>ILEO PARALITICO Y OBSTRUCCION INTESTINAL SIN HERNIA</v>
          </cell>
          <cell r="C4251" t="str">
            <v>081</v>
          </cell>
        </row>
        <row r="4252">
          <cell r="A4252" t="str">
            <v>K560</v>
          </cell>
          <cell r="B4252" t="str">
            <v>ILEO PARALITICO</v>
          </cell>
          <cell r="C4252" t="str">
            <v>081</v>
          </cell>
        </row>
        <row r="4253">
          <cell r="A4253" t="str">
            <v>K561</v>
          </cell>
          <cell r="B4253" t="str">
            <v>INVAGINACION</v>
          </cell>
          <cell r="C4253" t="str">
            <v>081</v>
          </cell>
        </row>
        <row r="4254">
          <cell r="A4254" t="str">
            <v>K562</v>
          </cell>
          <cell r="B4254" t="str">
            <v>VOLVULO</v>
          </cell>
          <cell r="C4254" t="str">
            <v>081</v>
          </cell>
        </row>
        <row r="4255">
          <cell r="A4255" t="str">
            <v>K563</v>
          </cell>
          <cell r="B4255" t="str">
            <v>ILEO POR CALCULO BILIAR</v>
          </cell>
          <cell r="C4255" t="str">
            <v>081</v>
          </cell>
        </row>
        <row r="4256">
          <cell r="A4256" t="str">
            <v>K564</v>
          </cell>
          <cell r="B4256" t="str">
            <v>OTRAS OBSTRUCCIONES DEL INTESTINO</v>
          </cell>
          <cell r="C4256" t="str">
            <v>081</v>
          </cell>
        </row>
        <row r="4257">
          <cell r="A4257" t="str">
            <v>K565</v>
          </cell>
          <cell r="B4257" t="str">
            <v>ADHERENCIAS (BRIDAS) INTESTINALES CON OBSTRUCCION</v>
          </cell>
          <cell r="C4257" t="str">
            <v>081</v>
          </cell>
        </row>
        <row r="4258">
          <cell r="A4258" t="str">
            <v>K566</v>
          </cell>
          <cell r="B4258" t="str">
            <v>OTRAS OBSTRUCCIONES INTESTINALES Y LAS NO ESPECIFICADAS</v>
          </cell>
          <cell r="C4258" t="str">
            <v>081</v>
          </cell>
        </row>
        <row r="4259">
          <cell r="A4259" t="str">
            <v>K567</v>
          </cell>
          <cell r="B4259" t="str">
            <v>ILEO, NO ESPECIFICADO</v>
          </cell>
          <cell r="C4259" t="str">
            <v>081</v>
          </cell>
        </row>
        <row r="4260">
          <cell r="A4260" t="str">
            <v>K57</v>
          </cell>
          <cell r="B4260" t="str">
            <v>ENFERMEDAD DIVERTICULAR DEL INTESTINO</v>
          </cell>
          <cell r="C4260" t="str">
            <v>081</v>
          </cell>
        </row>
        <row r="4261">
          <cell r="A4261" t="str">
            <v>K570</v>
          </cell>
          <cell r="B4261" t="str">
            <v>ENFERMEDAD DIVERTICULAR DEL INTEST. DELG. CON PERFORACION Y ABSCESO</v>
          </cell>
          <cell r="C4261" t="str">
            <v>081</v>
          </cell>
        </row>
        <row r="4262">
          <cell r="A4262" t="str">
            <v>K571</v>
          </cell>
          <cell r="B4262" t="str">
            <v>ENF. DIVERTICULAR DEL INTESTINO DELGADO SIN PERFORACION NI ABSCESO</v>
          </cell>
          <cell r="C4262" t="str">
            <v>081</v>
          </cell>
        </row>
        <row r="4263">
          <cell r="A4263" t="str">
            <v>K572</v>
          </cell>
          <cell r="B4263" t="str">
            <v>ENF. DIVERTICULAR DEL INTEST. GRUESO CON PERFORACION Y ABSCESO</v>
          </cell>
          <cell r="C4263" t="str">
            <v>081</v>
          </cell>
        </row>
        <row r="4264">
          <cell r="A4264" t="str">
            <v>K573</v>
          </cell>
          <cell r="B4264" t="str">
            <v>ENF. DIVERTICULAR DEL INTESTINO GRUESO SIN PERFORACION NI ABSCESO</v>
          </cell>
          <cell r="C4264" t="str">
            <v>081</v>
          </cell>
        </row>
        <row r="4265">
          <cell r="A4265" t="str">
            <v>K574</v>
          </cell>
          <cell r="B4265" t="str">
            <v>ENF. DIVERTICULAR DE AMBOS INTEST. CON PERFORACION Y ABSCESO</v>
          </cell>
          <cell r="C4265" t="str">
            <v>081</v>
          </cell>
        </row>
        <row r="4266">
          <cell r="A4266" t="str">
            <v>K575</v>
          </cell>
          <cell r="B4266" t="str">
            <v>ENF. DIVERTICULAR DE AMBOS INTESTINOS, SIN PERFORACION NI ABSCESO</v>
          </cell>
          <cell r="C4266" t="str">
            <v>081</v>
          </cell>
        </row>
        <row r="4267">
          <cell r="A4267" t="str">
            <v>K578</v>
          </cell>
          <cell r="B4267" t="str">
            <v>ENF. DIVERTICULAR DEL INTEST. PARTE NO ESPECIF. CON PERFOR. Y ABSCESO</v>
          </cell>
          <cell r="C4267" t="str">
            <v>081</v>
          </cell>
        </row>
        <row r="4268">
          <cell r="A4268" t="str">
            <v>K579</v>
          </cell>
          <cell r="B4268" t="str">
            <v>ENF. DIVERTICULAR DEL INTEST. PARTE NO ESPECIF. SIN PERFOR. NI ABSCESO</v>
          </cell>
          <cell r="C4268" t="str">
            <v>081</v>
          </cell>
        </row>
        <row r="4269">
          <cell r="A4269" t="str">
            <v>K58</v>
          </cell>
          <cell r="B4269" t="str">
            <v>SINDROME DEL COLON IRRITABLE</v>
          </cell>
          <cell r="C4269" t="str">
            <v>081</v>
          </cell>
        </row>
        <row r="4270">
          <cell r="A4270" t="str">
            <v>K580</v>
          </cell>
          <cell r="B4270" t="str">
            <v>SIDROME DEL COLON IRRITABLE CON DIARREA</v>
          </cell>
          <cell r="C4270" t="str">
            <v>081</v>
          </cell>
        </row>
        <row r="4271">
          <cell r="A4271" t="str">
            <v>K589</v>
          </cell>
          <cell r="B4271" t="str">
            <v>SINDROME DEL COLON IRRITABLE SIN DIARREA</v>
          </cell>
          <cell r="C4271" t="str">
            <v>081</v>
          </cell>
        </row>
        <row r="4272">
          <cell r="A4272" t="str">
            <v>K59</v>
          </cell>
          <cell r="B4272" t="str">
            <v>OTROS TRASTORNOS FUNCIONALES DEL INTESTINO</v>
          </cell>
          <cell r="C4272" t="str">
            <v>081</v>
          </cell>
        </row>
        <row r="4273">
          <cell r="A4273" t="str">
            <v>K590</v>
          </cell>
          <cell r="B4273" t="str">
            <v>CONSTIPACION</v>
          </cell>
          <cell r="C4273" t="str">
            <v>081</v>
          </cell>
        </row>
        <row r="4274">
          <cell r="A4274" t="str">
            <v>K591</v>
          </cell>
          <cell r="B4274" t="str">
            <v>DIARREA FUNCIONAL</v>
          </cell>
          <cell r="C4274" t="str">
            <v>081</v>
          </cell>
        </row>
        <row r="4275">
          <cell r="A4275" t="str">
            <v>K592</v>
          </cell>
          <cell r="B4275" t="str">
            <v>INTESTINO NEUROGENICO, NO CLASIFICADO EN OTRA PARTE</v>
          </cell>
          <cell r="C4275" t="str">
            <v>081</v>
          </cell>
        </row>
        <row r="4276">
          <cell r="A4276" t="str">
            <v>K593</v>
          </cell>
          <cell r="B4276" t="str">
            <v>MEGACOLON, NO CLASIFICADO EN OTRA PARTE</v>
          </cell>
          <cell r="C4276" t="str">
            <v>081</v>
          </cell>
        </row>
        <row r="4277">
          <cell r="A4277" t="str">
            <v>K594</v>
          </cell>
          <cell r="B4277" t="str">
            <v>ESPASMO ANAL</v>
          </cell>
          <cell r="C4277" t="str">
            <v>081</v>
          </cell>
        </row>
        <row r="4278">
          <cell r="A4278" t="str">
            <v>K598</v>
          </cell>
          <cell r="B4278" t="str">
            <v>OTROS TRASTORNOS FUNCIONALES ESPECIFICADOS DEL INTESTINO</v>
          </cell>
          <cell r="C4278" t="str">
            <v>081</v>
          </cell>
        </row>
        <row r="4279">
          <cell r="A4279" t="str">
            <v>K599</v>
          </cell>
          <cell r="B4279" t="str">
            <v>TRASTORNO FUNCIONALES INTESTINAL, NO ESPECIFICADO</v>
          </cell>
          <cell r="C4279" t="str">
            <v>081</v>
          </cell>
        </row>
        <row r="4280">
          <cell r="A4280" t="str">
            <v>K60</v>
          </cell>
          <cell r="B4280" t="str">
            <v>FISURA Y FISTULA DE LAS REGIONES ANAL Y RECTAL</v>
          </cell>
          <cell r="C4280" t="str">
            <v>081</v>
          </cell>
        </row>
        <row r="4281">
          <cell r="A4281" t="str">
            <v>K600</v>
          </cell>
          <cell r="B4281" t="str">
            <v>FISURA ANAL AGUDA</v>
          </cell>
          <cell r="C4281" t="str">
            <v>081</v>
          </cell>
        </row>
        <row r="4282">
          <cell r="A4282" t="str">
            <v>K601</v>
          </cell>
          <cell r="B4282" t="str">
            <v>FISURA ANAL CRONICA</v>
          </cell>
          <cell r="C4282" t="str">
            <v>081</v>
          </cell>
        </row>
        <row r="4283">
          <cell r="A4283" t="str">
            <v>K602</v>
          </cell>
          <cell r="B4283" t="str">
            <v>FISURA ANAL, NO ESPECIFICADA</v>
          </cell>
          <cell r="C4283" t="str">
            <v>081</v>
          </cell>
        </row>
        <row r="4284">
          <cell r="A4284" t="str">
            <v>K603</v>
          </cell>
          <cell r="B4284" t="str">
            <v>FISTULA ANAL</v>
          </cell>
          <cell r="C4284" t="str">
            <v>081</v>
          </cell>
        </row>
        <row r="4285">
          <cell r="A4285" t="str">
            <v>K604</v>
          </cell>
          <cell r="B4285" t="str">
            <v>FISTULA RECTAL</v>
          </cell>
          <cell r="C4285" t="str">
            <v>081</v>
          </cell>
        </row>
        <row r="4286">
          <cell r="A4286" t="str">
            <v>K605</v>
          </cell>
          <cell r="B4286" t="str">
            <v>FISTULA ANORRECTAL</v>
          </cell>
          <cell r="C4286" t="str">
            <v>081</v>
          </cell>
        </row>
        <row r="4287">
          <cell r="A4287" t="str">
            <v>K61</v>
          </cell>
          <cell r="B4287" t="str">
            <v>ABSCESO DE LAS REGIONES ANAL Y RECTAL</v>
          </cell>
          <cell r="C4287" t="str">
            <v>081</v>
          </cell>
        </row>
        <row r="4288">
          <cell r="A4288" t="str">
            <v>K610</v>
          </cell>
          <cell r="B4288" t="str">
            <v>ABSCESO ANAL</v>
          </cell>
          <cell r="C4288" t="str">
            <v>081</v>
          </cell>
        </row>
        <row r="4289">
          <cell r="A4289" t="str">
            <v>K611</v>
          </cell>
          <cell r="B4289" t="str">
            <v>ABSCESO RECTAL</v>
          </cell>
          <cell r="C4289" t="str">
            <v>081</v>
          </cell>
        </row>
        <row r="4290">
          <cell r="A4290" t="str">
            <v>K612</v>
          </cell>
          <cell r="B4290" t="str">
            <v>ABSCESO ANORRECTAL</v>
          </cell>
          <cell r="C4290" t="str">
            <v>081</v>
          </cell>
        </row>
        <row r="4291">
          <cell r="A4291" t="str">
            <v>K613</v>
          </cell>
          <cell r="B4291" t="str">
            <v>ABSCESO ISQUIORRECTAL</v>
          </cell>
          <cell r="C4291" t="str">
            <v>081</v>
          </cell>
        </row>
        <row r="4292">
          <cell r="A4292" t="str">
            <v>K614</v>
          </cell>
          <cell r="B4292" t="str">
            <v>ABSCESO INTRAESFINTERIANO</v>
          </cell>
          <cell r="C4292" t="str">
            <v>081</v>
          </cell>
        </row>
        <row r="4293">
          <cell r="A4293" t="str">
            <v>K62</v>
          </cell>
          <cell r="B4293" t="str">
            <v>OTRAS ENFERMEDADES DEL ANO Y RECTO</v>
          </cell>
          <cell r="C4293" t="str">
            <v>081</v>
          </cell>
        </row>
        <row r="4294">
          <cell r="A4294" t="str">
            <v>K620</v>
          </cell>
          <cell r="B4294" t="str">
            <v>POLIPO ANAL</v>
          </cell>
          <cell r="C4294" t="str">
            <v>081</v>
          </cell>
        </row>
        <row r="4295">
          <cell r="A4295" t="str">
            <v>K621</v>
          </cell>
          <cell r="B4295" t="str">
            <v>POLIPO RECTAL</v>
          </cell>
          <cell r="C4295" t="str">
            <v>081</v>
          </cell>
        </row>
        <row r="4296">
          <cell r="A4296" t="str">
            <v>K622</v>
          </cell>
          <cell r="B4296" t="str">
            <v>PROLAPSO ANAL</v>
          </cell>
          <cell r="C4296" t="str">
            <v>081</v>
          </cell>
        </row>
        <row r="4297">
          <cell r="A4297" t="str">
            <v>K623</v>
          </cell>
          <cell r="B4297" t="str">
            <v>PROLAPSO RECTAL</v>
          </cell>
          <cell r="C4297" t="str">
            <v>081</v>
          </cell>
        </row>
        <row r="4298">
          <cell r="A4298" t="str">
            <v>K624</v>
          </cell>
          <cell r="B4298" t="str">
            <v>ESTENOSIS DEL ANO Y DEL RECTO</v>
          </cell>
          <cell r="C4298" t="str">
            <v>081</v>
          </cell>
        </row>
        <row r="4299">
          <cell r="A4299" t="str">
            <v>K625</v>
          </cell>
          <cell r="B4299" t="str">
            <v>HEMORRAGIA DEL ANO Y DEL RECTO</v>
          </cell>
          <cell r="C4299" t="str">
            <v>081</v>
          </cell>
        </row>
        <row r="4300">
          <cell r="A4300" t="str">
            <v>K626</v>
          </cell>
          <cell r="B4300" t="str">
            <v>ULCERA DEL ANO Y DEL RECTO</v>
          </cell>
          <cell r="C4300" t="str">
            <v>081</v>
          </cell>
        </row>
        <row r="4301">
          <cell r="A4301" t="str">
            <v>K627</v>
          </cell>
          <cell r="B4301" t="str">
            <v>PROCTITIS POR RADIACION</v>
          </cell>
          <cell r="C4301" t="str">
            <v>081</v>
          </cell>
        </row>
        <row r="4302">
          <cell r="A4302" t="str">
            <v>K628</v>
          </cell>
          <cell r="B4302" t="str">
            <v>OTRAS ENFERMEDADES ESPECIFICADAS DEL ANO Y DEL RECTO</v>
          </cell>
          <cell r="C4302" t="str">
            <v>081</v>
          </cell>
        </row>
        <row r="4303">
          <cell r="A4303" t="str">
            <v>K629</v>
          </cell>
          <cell r="B4303" t="str">
            <v>ENFERMEDAD DEL ANO Y RECTO, NO ESPECIFICADA</v>
          </cell>
          <cell r="C4303" t="str">
            <v>081</v>
          </cell>
        </row>
        <row r="4304">
          <cell r="A4304" t="str">
            <v>K63</v>
          </cell>
          <cell r="B4304" t="str">
            <v>OTRAS ENFERMEDADES DE LOS INTESTINOS</v>
          </cell>
          <cell r="C4304" t="str">
            <v>081</v>
          </cell>
        </row>
        <row r="4305">
          <cell r="A4305" t="str">
            <v>K630</v>
          </cell>
          <cell r="B4305" t="str">
            <v>ABSCESO DEL INTESTINO</v>
          </cell>
          <cell r="C4305" t="str">
            <v>081</v>
          </cell>
        </row>
        <row r="4306">
          <cell r="A4306" t="str">
            <v>K631</v>
          </cell>
          <cell r="B4306" t="str">
            <v>PERFORACION DEL INTESTINO (NO TRAUMATICA)</v>
          </cell>
          <cell r="C4306" t="str">
            <v>081</v>
          </cell>
        </row>
        <row r="4307">
          <cell r="A4307" t="str">
            <v>K632</v>
          </cell>
          <cell r="B4307" t="str">
            <v>FISTULA DEL INTESTINO</v>
          </cell>
          <cell r="C4307" t="str">
            <v>081</v>
          </cell>
        </row>
        <row r="4308">
          <cell r="A4308" t="str">
            <v>K633</v>
          </cell>
          <cell r="B4308" t="str">
            <v>ULCERA DEL INTESTINO</v>
          </cell>
          <cell r="C4308" t="str">
            <v>081</v>
          </cell>
        </row>
        <row r="4309">
          <cell r="A4309" t="str">
            <v>K634</v>
          </cell>
          <cell r="B4309" t="str">
            <v>ENTEROPTOSIS</v>
          </cell>
          <cell r="C4309" t="str">
            <v>081</v>
          </cell>
        </row>
        <row r="4310">
          <cell r="A4310" t="str">
            <v>K638</v>
          </cell>
          <cell r="B4310" t="str">
            <v>OTRAS ENFERMEDADES ESPECIFICADAS DEL INTESTINO</v>
          </cell>
          <cell r="C4310" t="str">
            <v>081</v>
          </cell>
        </row>
        <row r="4311">
          <cell r="A4311" t="str">
            <v>K639</v>
          </cell>
          <cell r="B4311" t="str">
            <v>ENFERMEDAD DEL INTESTINO, NO ESPECIFICADA</v>
          </cell>
          <cell r="C4311" t="str">
            <v>081</v>
          </cell>
        </row>
        <row r="4312">
          <cell r="A4312" t="str">
            <v>K65</v>
          </cell>
          <cell r="B4312" t="str">
            <v>PERITONITIS</v>
          </cell>
          <cell r="C4312" t="str">
            <v>081</v>
          </cell>
        </row>
        <row r="4313">
          <cell r="A4313" t="str">
            <v>K650</v>
          </cell>
          <cell r="B4313" t="str">
            <v>PERITONITIS AGUDA</v>
          </cell>
          <cell r="C4313" t="str">
            <v>081</v>
          </cell>
        </row>
        <row r="4314">
          <cell r="A4314" t="str">
            <v>K658</v>
          </cell>
          <cell r="B4314" t="str">
            <v>OTRAS PERITONITIS</v>
          </cell>
          <cell r="C4314" t="str">
            <v>081</v>
          </cell>
        </row>
        <row r="4315">
          <cell r="A4315" t="str">
            <v>K659</v>
          </cell>
          <cell r="B4315" t="str">
            <v>PERITONITIS, NO ESPECIFICADA</v>
          </cell>
          <cell r="C4315" t="str">
            <v>081</v>
          </cell>
        </row>
        <row r="4316">
          <cell r="A4316" t="str">
            <v>K66</v>
          </cell>
          <cell r="B4316" t="str">
            <v>OTROS TRASTORNOS DEL PERITONEO</v>
          </cell>
          <cell r="C4316" t="str">
            <v>081</v>
          </cell>
        </row>
        <row r="4317">
          <cell r="A4317" t="str">
            <v>K660</v>
          </cell>
          <cell r="B4317" t="str">
            <v>ADHERENCIAS PERITONEALES</v>
          </cell>
          <cell r="C4317" t="str">
            <v>081</v>
          </cell>
        </row>
        <row r="4318">
          <cell r="A4318" t="str">
            <v>K661</v>
          </cell>
          <cell r="B4318" t="str">
            <v>HEMOPERITONEO</v>
          </cell>
          <cell r="C4318" t="str">
            <v>081</v>
          </cell>
        </row>
        <row r="4319">
          <cell r="A4319" t="str">
            <v>K668</v>
          </cell>
          <cell r="B4319" t="str">
            <v>OTROS TRASTORNOS ESPECIFICADOS DEL PERITONEO</v>
          </cell>
          <cell r="C4319" t="str">
            <v>081</v>
          </cell>
        </row>
        <row r="4320">
          <cell r="A4320" t="str">
            <v>K669</v>
          </cell>
          <cell r="B4320" t="str">
            <v>TRASTORNO DEL PERITONEO, NO ESPECIFICADO</v>
          </cell>
          <cell r="C4320" t="str">
            <v>081</v>
          </cell>
        </row>
        <row r="4321">
          <cell r="A4321" t="str">
            <v>K70</v>
          </cell>
          <cell r="B4321" t="str">
            <v>ENFERMEDAD ALCOHOLICA DEL HIGADO</v>
          </cell>
          <cell r="C4321" t="str">
            <v>080</v>
          </cell>
        </row>
        <row r="4322">
          <cell r="A4322" t="str">
            <v>K700</v>
          </cell>
          <cell r="B4322" t="str">
            <v>HIGADO ALCOHOLICO ADIPOSO</v>
          </cell>
          <cell r="C4322" t="str">
            <v>080</v>
          </cell>
        </row>
        <row r="4323">
          <cell r="A4323" t="str">
            <v>K701</v>
          </cell>
          <cell r="B4323" t="str">
            <v>HEPATITIS ALCOHOLICA</v>
          </cell>
          <cell r="C4323" t="str">
            <v>080</v>
          </cell>
        </row>
        <row r="4324">
          <cell r="A4324" t="str">
            <v>K702</v>
          </cell>
          <cell r="B4324" t="str">
            <v>FIBROSIS Y ESCLEROSIS DEL HIGADO, ALCOHOLICA</v>
          </cell>
          <cell r="C4324" t="str">
            <v>080</v>
          </cell>
        </row>
        <row r="4325">
          <cell r="A4325" t="str">
            <v>K703</v>
          </cell>
          <cell r="B4325" t="str">
            <v>CIRROSIS HEPATICA ALCOHOLICA</v>
          </cell>
          <cell r="C4325" t="str">
            <v>080</v>
          </cell>
        </row>
        <row r="4326">
          <cell r="A4326" t="str">
            <v>K704</v>
          </cell>
          <cell r="B4326" t="str">
            <v>INSUFICIENCIA HEPATICA ALCOHOLICA</v>
          </cell>
          <cell r="C4326" t="str">
            <v>080</v>
          </cell>
        </row>
        <row r="4327">
          <cell r="A4327" t="str">
            <v>K709</v>
          </cell>
          <cell r="B4327" t="str">
            <v>ENFERMEDAD HEPATICA ALCOHOLICA, NO ESPECIFICADA</v>
          </cell>
          <cell r="C4327" t="str">
            <v>080</v>
          </cell>
        </row>
        <row r="4328">
          <cell r="A4328" t="str">
            <v>K71</v>
          </cell>
          <cell r="B4328" t="str">
            <v>ENFERMEDAD TOXICA DEL HIGADO</v>
          </cell>
          <cell r="C4328" t="str">
            <v>080</v>
          </cell>
        </row>
        <row r="4329">
          <cell r="A4329" t="str">
            <v>K710</v>
          </cell>
          <cell r="B4329" t="str">
            <v>ENFERMEDAD TOXICA DEL HIGADO, CON COLESTASIS</v>
          </cell>
          <cell r="C4329" t="str">
            <v>080</v>
          </cell>
        </row>
        <row r="4330">
          <cell r="A4330" t="str">
            <v>K711</v>
          </cell>
          <cell r="B4330" t="str">
            <v>ENFERMEDAD TOXICA DEL HIGADO CON NECROSIS HEPATICA</v>
          </cell>
          <cell r="C4330" t="str">
            <v>080</v>
          </cell>
        </row>
        <row r="4331">
          <cell r="A4331" t="str">
            <v>K712</v>
          </cell>
          <cell r="B4331" t="str">
            <v>ENFERMEDAD TOXICA DEL HIGADO CON HEPATITIS AGUDA</v>
          </cell>
          <cell r="C4331" t="str">
            <v>080</v>
          </cell>
        </row>
        <row r="4332">
          <cell r="A4332" t="str">
            <v>K713</v>
          </cell>
          <cell r="B4332" t="str">
            <v>ENFERMEDAD TOXICA DEL HIGADO CON HEPATITIS CRONICA</v>
          </cell>
          <cell r="C4332" t="str">
            <v>080</v>
          </cell>
        </row>
        <row r="4333">
          <cell r="A4333" t="str">
            <v>K714</v>
          </cell>
          <cell r="B4333" t="str">
            <v>ENFERMEDAD TOXICA DEL HIGADO CON HEPATITIS CRONICA LOBULAR</v>
          </cell>
          <cell r="C4333" t="str">
            <v>080</v>
          </cell>
        </row>
        <row r="4334">
          <cell r="A4334" t="str">
            <v>K715</v>
          </cell>
          <cell r="B4334" t="str">
            <v>ENFERMEDAD TOXICA DEL HIGADO CON HEPATITIS CRONICA ACTIVA</v>
          </cell>
          <cell r="C4334" t="str">
            <v>080</v>
          </cell>
        </row>
        <row r="4335">
          <cell r="A4335" t="str">
            <v>K716</v>
          </cell>
          <cell r="B4335" t="str">
            <v>ENFERMEDAD TOXICA DEL HIGADO CON HEPATITIS NO CLASIFICADA EN OTRA PART</v>
          </cell>
          <cell r="C4335" t="str">
            <v>080</v>
          </cell>
        </row>
        <row r="4336">
          <cell r="A4336" t="str">
            <v>K717</v>
          </cell>
          <cell r="B4336" t="str">
            <v>ENFERMEDAD TOXICA DEL HIGADO CON CIRROSIS Y FIBROSIS DEL HIGADO</v>
          </cell>
          <cell r="C4336" t="str">
            <v>080</v>
          </cell>
        </row>
        <row r="4337">
          <cell r="A4337" t="str">
            <v>K718</v>
          </cell>
          <cell r="B4337" t="str">
            <v>ENFERMEDAD TOXICA DEL HIGADO CON OTROS TRASTORNOS HEPATICOS</v>
          </cell>
          <cell r="C4337" t="str">
            <v>080</v>
          </cell>
        </row>
        <row r="4338">
          <cell r="A4338" t="str">
            <v>K719</v>
          </cell>
          <cell r="B4338" t="str">
            <v>ENFERMEDAD TOXICA DEL HIGADO, NO ESPECIFICADA</v>
          </cell>
          <cell r="C4338" t="str">
            <v>080</v>
          </cell>
        </row>
        <row r="4339">
          <cell r="A4339" t="str">
            <v>K72</v>
          </cell>
          <cell r="B4339" t="str">
            <v>INSUFICIENCIA HEPATICA, NO CLASIFICADA EN OTRA PARTE</v>
          </cell>
          <cell r="C4339" t="str">
            <v>080</v>
          </cell>
        </row>
        <row r="4340">
          <cell r="A4340" t="str">
            <v>K720</v>
          </cell>
          <cell r="B4340" t="str">
            <v>INSUFICIENCIA HEPATICA AGUDA O SUBAGUDA</v>
          </cell>
          <cell r="C4340" t="str">
            <v>080</v>
          </cell>
        </row>
        <row r="4341">
          <cell r="A4341" t="str">
            <v>K721</v>
          </cell>
          <cell r="B4341" t="str">
            <v>INSUFICIENCIA HEPATICA CRONICA</v>
          </cell>
          <cell r="C4341" t="str">
            <v>080</v>
          </cell>
        </row>
        <row r="4342">
          <cell r="A4342" t="str">
            <v>K729</v>
          </cell>
          <cell r="B4342" t="str">
            <v>INSUFICIENCIA HEPATICA, NO ESPECIFICADA</v>
          </cell>
          <cell r="C4342" t="str">
            <v>080</v>
          </cell>
        </row>
        <row r="4343">
          <cell r="A4343" t="str">
            <v>K73</v>
          </cell>
          <cell r="B4343" t="str">
            <v>HEPATITIS CRONICA, NO CLASIFICADA EN OTRA PARTE</v>
          </cell>
          <cell r="C4343" t="str">
            <v>080</v>
          </cell>
        </row>
        <row r="4344">
          <cell r="A4344" t="str">
            <v>K730</v>
          </cell>
          <cell r="B4344" t="str">
            <v>HEPATITIS CRONICA PERSISTENTE, NO CLASIFICADA EN OTRA PARTE</v>
          </cell>
          <cell r="C4344" t="str">
            <v>080</v>
          </cell>
        </row>
        <row r="4345">
          <cell r="A4345" t="str">
            <v>K731</v>
          </cell>
          <cell r="B4345" t="str">
            <v>HEPATITIS CRONICA LOBULAR, NO ESPECIFICADA EN OTRA PARTE</v>
          </cell>
          <cell r="C4345" t="str">
            <v>080</v>
          </cell>
        </row>
        <row r="4346">
          <cell r="A4346" t="str">
            <v>K732</v>
          </cell>
          <cell r="B4346" t="str">
            <v>HEPATITIS CRONICA ACTIVA, NO CLASIFICADA EN OTRA PARTE</v>
          </cell>
          <cell r="C4346" t="str">
            <v>080</v>
          </cell>
        </row>
        <row r="4347">
          <cell r="A4347" t="str">
            <v>K738</v>
          </cell>
          <cell r="B4347" t="str">
            <v>OTRAS HEPATITIS CRONICAS, NO CLASIFICADA EN OTRA PARTE</v>
          </cell>
          <cell r="C4347" t="str">
            <v>080</v>
          </cell>
        </row>
        <row r="4348">
          <cell r="A4348" t="str">
            <v>K739</v>
          </cell>
          <cell r="B4348" t="str">
            <v>HEPATITIS CRONICA, NO ESPECIFICADA</v>
          </cell>
          <cell r="C4348" t="str">
            <v>080</v>
          </cell>
        </row>
        <row r="4349">
          <cell r="A4349" t="str">
            <v>K74</v>
          </cell>
          <cell r="B4349" t="str">
            <v>FIBROSIS Y CIRROSIS DEL HIGADO</v>
          </cell>
          <cell r="C4349" t="str">
            <v>080</v>
          </cell>
        </row>
        <row r="4350">
          <cell r="A4350" t="str">
            <v>K740</v>
          </cell>
          <cell r="B4350" t="str">
            <v>FIBROSIS HEPATICA</v>
          </cell>
          <cell r="C4350" t="str">
            <v>080</v>
          </cell>
        </row>
        <row r="4351">
          <cell r="A4351" t="str">
            <v>K741</v>
          </cell>
          <cell r="B4351" t="str">
            <v>ESCLEROSIS HEPATICA</v>
          </cell>
          <cell r="C4351" t="str">
            <v>080</v>
          </cell>
        </row>
        <row r="4352">
          <cell r="A4352" t="str">
            <v>K742</v>
          </cell>
          <cell r="B4352" t="str">
            <v>FIBROSIS HEPATICA CON ESCLEROSIS HEPATICA</v>
          </cell>
          <cell r="C4352" t="str">
            <v>080</v>
          </cell>
        </row>
        <row r="4353">
          <cell r="A4353" t="str">
            <v>K743</v>
          </cell>
          <cell r="B4353" t="str">
            <v>CIRROSIS BILIAR PRIMARIA</v>
          </cell>
          <cell r="C4353" t="str">
            <v>080</v>
          </cell>
        </row>
        <row r="4354">
          <cell r="A4354" t="str">
            <v>K744</v>
          </cell>
          <cell r="B4354" t="str">
            <v>CIRROSIS BILIAR SECUNDARIA</v>
          </cell>
          <cell r="C4354" t="str">
            <v>080</v>
          </cell>
        </row>
        <row r="4355">
          <cell r="A4355" t="str">
            <v>K745</v>
          </cell>
          <cell r="B4355" t="str">
            <v>CIRROSIS BILIAR, NO ESPECIFICADA</v>
          </cell>
          <cell r="C4355" t="str">
            <v>080</v>
          </cell>
        </row>
        <row r="4356">
          <cell r="A4356" t="str">
            <v>K746</v>
          </cell>
          <cell r="B4356" t="str">
            <v>OTRAS CIRROSIS DEL HIGADO Y LAS NO ESPECIFICADAS</v>
          </cell>
          <cell r="C4356" t="str">
            <v>080</v>
          </cell>
        </row>
        <row r="4357">
          <cell r="A4357" t="str">
            <v>K75</v>
          </cell>
          <cell r="B4357" t="str">
            <v>OTRAS ENFERMEDADES INFLAMATORIAS DEL HIGADO</v>
          </cell>
          <cell r="C4357" t="str">
            <v>080</v>
          </cell>
        </row>
        <row r="4358">
          <cell r="A4358" t="str">
            <v>K750</v>
          </cell>
          <cell r="B4358" t="str">
            <v>ABSCESO DEL HIGADO</v>
          </cell>
          <cell r="C4358" t="str">
            <v>080</v>
          </cell>
        </row>
        <row r="4359">
          <cell r="A4359" t="str">
            <v>K751</v>
          </cell>
          <cell r="B4359" t="str">
            <v>FLEBITIS DE LA VENA PORTA</v>
          </cell>
          <cell r="C4359" t="str">
            <v>080</v>
          </cell>
        </row>
        <row r="4360">
          <cell r="A4360" t="str">
            <v>K752</v>
          </cell>
          <cell r="B4360" t="str">
            <v>HEPATITIS REACTIVA NO ESPECIFICA</v>
          </cell>
          <cell r="C4360" t="str">
            <v>080</v>
          </cell>
        </row>
        <row r="4361">
          <cell r="A4361" t="str">
            <v>K753</v>
          </cell>
          <cell r="B4361" t="str">
            <v>HEPATITIS GRANULOMATOSA, NO CLASIFICADA EN OTRA PARTE</v>
          </cell>
          <cell r="C4361" t="str">
            <v>080</v>
          </cell>
        </row>
        <row r="4362">
          <cell r="A4362" t="str">
            <v>K758</v>
          </cell>
          <cell r="B4362" t="str">
            <v>OTRAS ENFERMEDADES INFLAMATORIAS DEL HIGADO, ESPECIFICADAS</v>
          </cell>
          <cell r="C4362" t="str">
            <v>080</v>
          </cell>
        </row>
        <row r="4363">
          <cell r="A4363" t="str">
            <v>K759</v>
          </cell>
          <cell r="B4363" t="str">
            <v>ENFERMEDAD INFLAMATORIA DEL HIGADO, NO ESPECIFICADA</v>
          </cell>
          <cell r="C4363" t="str">
            <v>080</v>
          </cell>
        </row>
        <row r="4364">
          <cell r="A4364" t="str">
            <v>K76</v>
          </cell>
          <cell r="B4364" t="str">
            <v>OTRAS ENFERMEDADES DEL HIGADO</v>
          </cell>
          <cell r="C4364" t="str">
            <v>080</v>
          </cell>
        </row>
        <row r="4365">
          <cell r="A4365" t="str">
            <v>K760</v>
          </cell>
          <cell r="B4365" t="str">
            <v>DEGENERACION GRASA DEL HOGADO, NO CLASIFICADA EN OTRA PARTE</v>
          </cell>
          <cell r="C4365" t="str">
            <v>080</v>
          </cell>
        </row>
        <row r="4366">
          <cell r="A4366" t="str">
            <v>K761</v>
          </cell>
          <cell r="B4366" t="str">
            <v>CONGESTION PASIVA CRONICA DEL HIGADO</v>
          </cell>
          <cell r="C4366" t="str">
            <v>080</v>
          </cell>
        </row>
        <row r="4367">
          <cell r="A4367" t="str">
            <v>K762</v>
          </cell>
          <cell r="B4367" t="str">
            <v>NECROSIS HEMORRAGICA CENTRAL DEL HIGADO</v>
          </cell>
          <cell r="C4367" t="str">
            <v>080</v>
          </cell>
        </row>
        <row r="4368">
          <cell r="A4368" t="str">
            <v>K763</v>
          </cell>
          <cell r="B4368" t="str">
            <v>INFARTO DEL HIGADO</v>
          </cell>
          <cell r="C4368" t="str">
            <v>080</v>
          </cell>
        </row>
        <row r="4369">
          <cell r="A4369" t="str">
            <v>K764</v>
          </cell>
          <cell r="B4369" t="str">
            <v>PELIOSIS HEPATICA</v>
          </cell>
          <cell r="C4369" t="str">
            <v>080</v>
          </cell>
        </row>
        <row r="4370">
          <cell r="A4370" t="str">
            <v>K765</v>
          </cell>
          <cell r="B4370" t="str">
            <v>ENFERMEDAD VENO-OCLUSIVA DEL HIGADO</v>
          </cell>
          <cell r="C4370" t="str">
            <v>080</v>
          </cell>
        </row>
        <row r="4371">
          <cell r="A4371" t="str">
            <v>K766</v>
          </cell>
          <cell r="B4371" t="str">
            <v>HIPERTENSION  PORTAL</v>
          </cell>
          <cell r="C4371" t="str">
            <v>080</v>
          </cell>
        </row>
        <row r="4372">
          <cell r="A4372" t="str">
            <v>K767</v>
          </cell>
          <cell r="B4372" t="str">
            <v>SINDROME HEPATORRENAL</v>
          </cell>
          <cell r="C4372" t="str">
            <v>080</v>
          </cell>
        </row>
        <row r="4373">
          <cell r="A4373" t="str">
            <v>K768</v>
          </cell>
          <cell r="B4373" t="str">
            <v>OTRAS ENFERMEDADES ESPECIFICADAS DEL HIGADO</v>
          </cell>
          <cell r="C4373" t="str">
            <v>080</v>
          </cell>
        </row>
        <row r="4374">
          <cell r="A4374" t="str">
            <v>K769</v>
          </cell>
          <cell r="B4374" t="str">
            <v>ENFERMEDAD DEL HIGADO, NO ESPECIFICADA</v>
          </cell>
          <cell r="C4374" t="str">
            <v>080</v>
          </cell>
        </row>
        <row r="4375">
          <cell r="A4375" t="str">
            <v>K80</v>
          </cell>
          <cell r="B4375" t="str">
            <v>COLELITIASIS</v>
          </cell>
          <cell r="C4375" t="str">
            <v>081</v>
          </cell>
        </row>
        <row r="4376">
          <cell r="A4376" t="str">
            <v>K800</v>
          </cell>
          <cell r="B4376" t="str">
            <v>CALCULO DE LA VESICULA BILIAR CON COLECISTITIS AGUDA</v>
          </cell>
          <cell r="C4376" t="str">
            <v>081</v>
          </cell>
        </row>
        <row r="4377">
          <cell r="A4377" t="str">
            <v>K801</v>
          </cell>
          <cell r="B4377" t="str">
            <v>CALCULO DE LA VESICULA BILIAR CON OTRA COLECISTITIS</v>
          </cell>
          <cell r="C4377" t="str">
            <v>081</v>
          </cell>
        </row>
        <row r="4378">
          <cell r="A4378" t="str">
            <v>K802</v>
          </cell>
          <cell r="B4378" t="str">
            <v>CALCULO DE LA VASICULA BILIAR SIN COLECISTITIS</v>
          </cell>
          <cell r="C4378" t="str">
            <v>081</v>
          </cell>
        </row>
        <row r="4379">
          <cell r="A4379" t="str">
            <v>K803</v>
          </cell>
          <cell r="B4379" t="str">
            <v>CALCULO DE CONDUCTO BILIAR CON COLANGITIS</v>
          </cell>
          <cell r="C4379" t="str">
            <v>081</v>
          </cell>
        </row>
        <row r="4380">
          <cell r="A4380" t="str">
            <v>K804</v>
          </cell>
          <cell r="B4380" t="str">
            <v>CALCULO CONDUCTO BILIAR CON COLECISTITIS</v>
          </cell>
          <cell r="C4380" t="str">
            <v>081</v>
          </cell>
        </row>
        <row r="4381">
          <cell r="A4381" t="str">
            <v>K805</v>
          </cell>
          <cell r="B4381" t="str">
            <v>CALCULO DE CONDUCTO BILIAR SIN COLANGITIS NI COLECISTITIS</v>
          </cell>
          <cell r="C4381" t="str">
            <v>081</v>
          </cell>
        </row>
        <row r="4382">
          <cell r="A4382" t="str">
            <v>K808</v>
          </cell>
          <cell r="B4382" t="str">
            <v>OTRAS COLELITIASIS</v>
          </cell>
          <cell r="C4382" t="str">
            <v>081</v>
          </cell>
        </row>
        <row r="4383">
          <cell r="A4383" t="str">
            <v>K81</v>
          </cell>
          <cell r="B4383" t="str">
            <v>COLECISTITIS</v>
          </cell>
          <cell r="C4383" t="str">
            <v>081</v>
          </cell>
        </row>
        <row r="4384">
          <cell r="A4384" t="str">
            <v>K810</v>
          </cell>
          <cell r="B4384" t="str">
            <v>COLECISTITIS AGUDA</v>
          </cell>
          <cell r="C4384" t="str">
            <v>081</v>
          </cell>
        </row>
        <row r="4385">
          <cell r="A4385" t="str">
            <v>K811</v>
          </cell>
          <cell r="B4385" t="str">
            <v>COLECISTITIS CRONICA</v>
          </cell>
          <cell r="C4385" t="str">
            <v>081</v>
          </cell>
        </row>
        <row r="4386">
          <cell r="A4386" t="str">
            <v>K818</v>
          </cell>
          <cell r="B4386" t="str">
            <v>OTRAS COLECISTITIS</v>
          </cell>
          <cell r="C4386" t="str">
            <v>081</v>
          </cell>
        </row>
        <row r="4387">
          <cell r="A4387" t="str">
            <v>K819</v>
          </cell>
          <cell r="B4387" t="str">
            <v>COLECISTITIS, NO ESPECIFICADA</v>
          </cell>
          <cell r="C4387" t="str">
            <v>081</v>
          </cell>
        </row>
        <row r="4388">
          <cell r="A4388" t="str">
            <v>K82</v>
          </cell>
          <cell r="B4388" t="str">
            <v>OTRAS ENFERMEDADES DE LA VASICULA BILIAR</v>
          </cell>
          <cell r="C4388" t="str">
            <v>081</v>
          </cell>
        </row>
        <row r="4389">
          <cell r="A4389" t="str">
            <v>K820</v>
          </cell>
          <cell r="B4389" t="str">
            <v>OBSTRUCCION DE LA VESICULA BILIAR</v>
          </cell>
          <cell r="C4389" t="str">
            <v>081</v>
          </cell>
        </row>
        <row r="4390">
          <cell r="A4390" t="str">
            <v>K821</v>
          </cell>
          <cell r="B4390" t="str">
            <v>HIDROPESIA DE LA VESICULA BILIAR</v>
          </cell>
          <cell r="C4390" t="str">
            <v>081</v>
          </cell>
        </row>
        <row r="4391">
          <cell r="A4391" t="str">
            <v>K822</v>
          </cell>
          <cell r="B4391" t="str">
            <v>PERFORACION DE LA VESICULA BILIAR</v>
          </cell>
          <cell r="C4391" t="str">
            <v>081</v>
          </cell>
        </row>
        <row r="4392">
          <cell r="A4392" t="str">
            <v>K823</v>
          </cell>
          <cell r="B4392" t="str">
            <v>FISTULA DE LA VESICULA BILIAR</v>
          </cell>
          <cell r="C4392" t="str">
            <v>081</v>
          </cell>
        </row>
        <row r="4393">
          <cell r="A4393" t="str">
            <v>K824</v>
          </cell>
          <cell r="B4393" t="str">
            <v>COLESTEROLOSIS DE LA VESICULA BILIAR</v>
          </cell>
          <cell r="C4393" t="str">
            <v>081</v>
          </cell>
        </row>
        <row r="4394">
          <cell r="A4394" t="str">
            <v>K828</v>
          </cell>
          <cell r="B4394" t="str">
            <v>OTRAS ENFERMEDADES ESPECIFICADAS DE LA VESICULA BILIAR</v>
          </cell>
          <cell r="C4394" t="str">
            <v>081</v>
          </cell>
        </row>
        <row r="4395">
          <cell r="A4395" t="str">
            <v>K829</v>
          </cell>
          <cell r="B4395" t="str">
            <v>ENFERMEDAD DE LA VESICULA BILIAR, NO ESPECIFICADA</v>
          </cell>
          <cell r="C4395" t="str">
            <v>081</v>
          </cell>
        </row>
        <row r="4396">
          <cell r="A4396" t="str">
            <v>K83</v>
          </cell>
          <cell r="B4396" t="str">
            <v>OTRAS ENFERMEDADES DE LAS VIAS BILIARES</v>
          </cell>
          <cell r="C4396" t="str">
            <v>081</v>
          </cell>
        </row>
        <row r="4397">
          <cell r="A4397" t="str">
            <v>K830</v>
          </cell>
          <cell r="B4397" t="str">
            <v>COLANGITIS</v>
          </cell>
          <cell r="C4397" t="str">
            <v>081</v>
          </cell>
        </row>
        <row r="4398">
          <cell r="A4398" t="str">
            <v>K831</v>
          </cell>
          <cell r="B4398" t="str">
            <v>OBSTRUCCION DEL CONDUCTO BILIAR</v>
          </cell>
          <cell r="C4398" t="str">
            <v>081</v>
          </cell>
        </row>
        <row r="4399">
          <cell r="A4399" t="str">
            <v>K832</v>
          </cell>
          <cell r="B4399" t="str">
            <v>PERFORACION DEL CONDUCTO BILIAR</v>
          </cell>
          <cell r="C4399" t="str">
            <v>081</v>
          </cell>
        </row>
        <row r="4400">
          <cell r="A4400" t="str">
            <v>K833</v>
          </cell>
          <cell r="B4400" t="str">
            <v>FISTULA DEL CONDUCTO BILIAR</v>
          </cell>
          <cell r="C4400" t="str">
            <v>081</v>
          </cell>
        </row>
        <row r="4401">
          <cell r="A4401" t="str">
            <v>K834</v>
          </cell>
          <cell r="B4401" t="str">
            <v>ESPASMO DEL ESFINTER DE ODDI</v>
          </cell>
          <cell r="C4401" t="str">
            <v>081</v>
          </cell>
        </row>
        <row r="4402">
          <cell r="A4402" t="str">
            <v>K835</v>
          </cell>
          <cell r="B4402" t="str">
            <v>QUISTE BILIAR</v>
          </cell>
          <cell r="C4402" t="str">
            <v>081</v>
          </cell>
        </row>
        <row r="4403">
          <cell r="A4403" t="str">
            <v>K838</v>
          </cell>
          <cell r="B4403" t="str">
            <v>OTRAS ENFERMEDADES ESPECIFICADAS DE LAS VIAS BILIARES</v>
          </cell>
          <cell r="C4403" t="str">
            <v>081</v>
          </cell>
        </row>
        <row r="4404">
          <cell r="A4404" t="str">
            <v>K839</v>
          </cell>
          <cell r="B4404" t="str">
            <v>ENFERMEDAD DE LAS VIAS BILIARES, NO ESPECIFICADA</v>
          </cell>
          <cell r="C4404" t="str">
            <v>081</v>
          </cell>
        </row>
        <row r="4405">
          <cell r="A4405" t="str">
            <v>K85</v>
          </cell>
          <cell r="B4405" t="str">
            <v>PANCREATITIS AGUDA</v>
          </cell>
          <cell r="C4405" t="str">
            <v>081</v>
          </cell>
        </row>
        <row r="4406">
          <cell r="A4406" t="str">
            <v>K86</v>
          </cell>
          <cell r="B4406" t="str">
            <v>OTRAS ENFERMEDADES DEL PANCREAS</v>
          </cell>
          <cell r="C4406" t="str">
            <v>081</v>
          </cell>
        </row>
        <row r="4407">
          <cell r="A4407" t="str">
            <v>K860</v>
          </cell>
          <cell r="B4407" t="str">
            <v>PANCREATITIS CRONICA INDUCIDA POR EL ALCOHOL</v>
          </cell>
          <cell r="C4407" t="str">
            <v>081</v>
          </cell>
        </row>
        <row r="4408">
          <cell r="A4408" t="str">
            <v>K861</v>
          </cell>
          <cell r="B4408" t="str">
            <v>OTRAS PANCREATITIS CRONICAS</v>
          </cell>
          <cell r="C4408" t="str">
            <v>081</v>
          </cell>
        </row>
        <row r="4409">
          <cell r="A4409" t="str">
            <v>K862</v>
          </cell>
          <cell r="B4409" t="str">
            <v>QUISTE DEL PANCREAS</v>
          </cell>
          <cell r="C4409" t="str">
            <v>081</v>
          </cell>
        </row>
        <row r="4410">
          <cell r="A4410" t="str">
            <v>K863</v>
          </cell>
          <cell r="B4410" t="str">
            <v>SEUDOQUISTE DEL PANCREAS</v>
          </cell>
          <cell r="C4410" t="str">
            <v>081</v>
          </cell>
        </row>
        <row r="4411">
          <cell r="A4411" t="str">
            <v>K868</v>
          </cell>
          <cell r="B4411" t="str">
            <v>OTRAS ENFERMEDADES ESPECIFICADAS DEL PANCREAS</v>
          </cell>
          <cell r="C4411" t="str">
            <v>081</v>
          </cell>
        </row>
        <row r="4412">
          <cell r="A4412" t="str">
            <v>K869</v>
          </cell>
          <cell r="B4412" t="str">
            <v>ENFERMEDAD DEL PANCREAS, NO ESPECIFICADA</v>
          </cell>
          <cell r="C4412" t="str">
            <v>081</v>
          </cell>
        </row>
        <row r="4413">
          <cell r="A4413" t="str">
            <v>K90</v>
          </cell>
          <cell r="B4413" t="str">
            <v>MALABSORCION INTESTINAL</v>
          </cell>
          <cell r="C4413" t="str">
            <v>081</v>
          </cell>
        </row>
        <row r="4414">
          <cell r="A4414" t="str">
            <v>K900</v>
          </cell>
          <cell r="B4414" t="str">
            <v>ENFERMEDAD CELIACA</v>
          </cell>
          <cell r="C4414" t="str">
            <v>081</v>
          </cell>
        </row>
        <row r="4415">
          <cell r="A4415" t="str">
            <v>K901</v>
          </cell>
          <cell r="B4415" t="str">
            <v>ESPRUE TROPICAL</v>
          </cell>
          <cell r="C4415" t="str">
            <v>081</v>
          </cell>
        </row>
        <row r="4416">
          <cell r="A4416" t="str">
            <v>K902</v>
          </cell>
          <cell r="B4416" t="str">
            <v>SINDROME DEL ASA CIEGA, NO CLASIFICADO EN OTRA PARTE</v>
          </cell>
          <cell r="C4416" t="str">
            <v>081</v>
          </cell>
        </row>
        <row r="4417">
          <cell r="A4417" t="str">
            <v>K903</v>
          </cell>
          <cell r="B4417" t="str">
            <v>ESTEATORREA PANCREATICA</v>
          </cell>
          <cell r="C4417" t="str">
            <v>081</v>
          </cell>
        </row>
        <row r="4418">
          <cell r="A4418" t="str">
            <v>K904</v>
          </cell>
          <cell r="B4418" t="str">
            <v>MALABSORCION DEBIDA A INTOLERANCIA, NO CLASIFICADA EN OTRA PARTE</v>
          </cell>
          <cell r="C4418" t="str">
            <v>081</v>
          </cell>
        </row>
        <row r="4419">
          <cell r="A4419" t="str">
            <v>K908</v>
          </cell>
          <cell r="B4419" t="str">
            <v>OTROS TIPOS DE MALABSORCION INTESTINAL</v>
          </cell>
          <cell r="C4419" t="str">
            <v>081</v>
          </cell>
        </row>
        <row r="4420">
          <cell r="A4420" t="str">
            <v>K909</v>
          </cell>
          <cell r="B4420" t="str">
            <v>MALABSORCION INTESTINAL, NO ESPECIFICADA</v>
          </cell>
          <cell r="C4420" t="str">
            <v>081</v>
          </cell>
        </row>
        <row r="4421">
          <cell r="A4421" t="str">
            <v>K91</v>
          </cell>
          <cell r="B4421" t="str">
            <v>TRASTORNOS DEL SISTEMA DIGESTIVO CONSEC. A PROCED. NO CLASIF. EN OTRA</v>
          </cell>
          <cell r="C4421" t="str">
            <v>081</v>
          </cell>
        </row>
        <row r="4422">
          <cell r="A4422" t="str">
            <v>K910</v>
          </cell>
          <cell r="B4422" t="str">
            <v>VOMITO POSTCIRUGIA GASTROINTESTINAL</v>
          </cell>
          <cell r="C4422" t="str">
            <v>081</v>
          </cell>
        </row>
        <row r="4423">
          <cell r="A4423" t="str">
            <v>K911</v>
          </cell>
          <cell r="B4423" t="str">
            <v>SINDROMES CONSECUTIVOS A LA CIRUGIA GASTRICA</v>
          </cell>
          <cell r="C4423" t="str">
            <v>081</v>
          </cell>
        </row>
        <row r="4424">
          <cell r="A4424" t="str">
            <v>K912</v>
          </cell>
          <cell r="B4424" t="str">
            <v>MALABSORCION POSTQUIRURGICA, NO CLASIFICADA EN OTRA PARTE</v>
          </cell>
          <cell r="C4424" t="str">
            <v>081</v>
          </cell>
        </row>
        <row r="4425">
          <cell r="A4425" t="str">
            <v>K913</v>
          </cell>
          <cell r="B4425" t="str">
            <v>OBSTRUCCION INTESTINAL POSTOPERATORIA</v>
          </cell>
          <cell r="C4425" t="str">
            <v>081</v>
          </cell>
        </row>
        <row r="4426">
          <cell r="A4426" t="str">
            <v>K914</v>
          </cell>
          <cell r="B4426" t="str">
            <v>DISFUNCION DE COLOSTOMIA O ENTEROSTOMIA</v>
          </cell>
          <cell r="C4426" t="str">
            <v>081</v>
          </cell>
        </row>
        <row r="4427">
          <cell r="A4427" t="str">
            <v>K915</v>
          </cell>
          <cell r="B4427" t="str">
            <v>SINDROME POSTCOLECISTECTOMIA</v>
          </cell>
          <cell r="C4427" t="str">
            <v>081</v>
          </cell>
        </row>
        <row r="4428">
          <cell r="A4428" t="str">
            <v>K918</v>
          </cell>
          <cell r="B4428" t="str">
            <v>OTROS TRAST. DEL SIST. DIGESTIVO CONSEC. A PROCED. NO CLASIF. EN OTRA</v>
          </cell>
          <cell r="C4428" t="str">
            <v>081</v>
          </cell>
        </row>
        <row r="4429">
          <cell r="A4429" t="str">
            <v>K919</v>
          </cell>
          <cell r="B4429" t="str">
            <v>TRASTORNOS NO ESPECIF. DEL SIST. DIGESTIVO CONSEC. A PROCEDIMIENTOS</v>
          </cell>
          <cell r="C4429" t="str">
            <v>081</v>
          </cell>
        </row>
        <row r="4430">
          <cell r="A4430" t="str">
            <v>K92</v>
          </cell>
          <cell r="B4430" t="str">
            <v>OTRAS ENFERMEDADES DEL SISTEMA DIGESTIVO</v>
          </cell>
          <cell r="C4430" t="str">
            <v>081</v>
          </cell>
        </row>
        <row r="4431">
          <cell r="A4431" t="str">
            <v>K920</v>
          </cell>
          <cell r="B4431" t="str">
            <v>HEMATEMESIS</v>
          </cell>
          <cell r="C4431" t="str">
            <v>081</v>
          </cell>
        </row>
        <row r="4432">
          <cell r="A4432" t="str">
            <v>K921</v>
          </cell>
          <cell r="B4432" t="str">
            <v>MELENA</v>
          </cell>
          <cell r="C4432" t="str">
            <v>081</v>
          </cell>
        </row>
        <row r="4433">
          <cell r="A4433" t="str">
            <v>K922</v>
          </cell>
          <cell r="B4433" t="str">
            <v>HEMORRAGIA GASTROINTESTINAL, NO ESPECIFICADA</v>
          </cell>
          <cell r="C4433" t="str">
            <v>081</v>
          </cell>
        </row>
        <row r="4434">
          <cell r="A4434" t="str">
            <v>K928</v>
          </cell>
          <cell r="B4434" t="str">
            <v>OTRAS ENFERMEDADES ESPECIFICADAS DEL SISTEMA DIGESTIVO</v>
          </cell>
          <cell r="C4434" t="str">
            <v>081</v>
          </cell>
        </row>
        <row r="4435">
          <cell r="A4435" t="str">
            <v>K929</v>
          </cell>
          <cell r="B4435" t="str">
            <v>ENFERMEDAD DEL SISTEMA DIGESTIVO, NO ESPECIFICADA</v>
          </cell>
          <cell r="C4435" t="str">
            <v>081</v>
          </cell>
        </row>
        <row r="4436">
          <cell r="A4436" t="str">
            <v>L00</v>
          </cell>
          <cell r="B4436" t="str">
            <v>SINDROME ESTAFILOCOCICO DE LA PIEL ESCALDADA</v>
          </cell>
          <cell r="C4436" t="str">
            <v>082</v>
          </cell>
        </row>
        <row r="4437">
          <cell r="A4437" t="str">
            <v>L018</v>
          </cell>
          <cell r="B4437" t="str">
            <v>IMPETIGO</v>
          </cell>
          <cell r="C4437" t="str">
            <v>082</v>
          </cell>
        </row>
        <row r="4438">
          <cell r="A4438" t="str">
            <v>L010</v>
          </cell>
          <cell r="B4438" t="str">
            <v>IMPETIGO (CUALQUIER SITIO ANATOMICO) (CUALQUIER ORGANISMO)</v>
          </cell>
          <cell r="C4438" t="str">
            <v>082</v>
          </cell>
        </row>
        <row r="4439">
          <cell r="A4439" t="str">
            <v>L011</v>
          </cell>
          <cell r="B4439" t="str">
            <v>IMPETIGINIZACION DE OTRAS DERMATOSIS</v>
          </cell>
          <cell r="C4439" t="str">
            <v>082</v>
          </cell>
        </row>
        <row r="4440">
          <cell r="A4440" t="str">
            <v>L02</v>
          </cell>
          <cell r="B4440" t="str">
            <v>ABSCESO CUTANEO, FURUNCULO Y CARBUNCO</v>
          </cell>
          <cell r="C4440" t="str">
            <v>082</v>
          </cell>
        </row>
        <row r="4441">
          <cell r="A4441" t="str">
            <v>L020</v>
          </cell>
          <cell r="B4441" t="str">
            <v>ABSCESO CUTANEO, FURUCULO Y CARBUNCO DE LA CARA</v>
          </cell>
          <cell r="C4441" t="str">
            <v>082</v>
          </cell>
        </row>
        <row r="4442">
          <cell r="A4442" t="str">
            <v>L021</v>
          </cell>
          <cell r="B4442" t="str">
            <v>ABSCESO CUTANEO, FURUNCULO Y CARBUNCO DEL CUELLO</v>
          </cell>
          <cell r="C4442" t="str">
            <v>082</v>
          </cell>
        </row>
        <row r="4443">
          <cell r="A4443" t="str">
            <v>L022</v>
          </cell>
          <cell r="B4443" t="str">
            <v>ABSCESO CUTANEO, FURUCULO Y CARBUNCO DEL TRONCO</v>
          </cell>
          <cell r="C4443" t="str">
            <v>082</v>
          </cell>
        </row>
        <row r="4444">
          <cell r="A4444" t="str">
            <v>L023</v>
          </cell>
          <cell r="B4444" t="str">
            <v>ABSCESO CUTANEO, FURUNCULO Y CARBUNCO DE GLUTEOS</v>
          </cell>
          <cell r="C4444" t="str">
            <v>082</v>
          </cell>
        </row>
        <row r="4445">
          <cell r="A4445" t="str">
            <v>L024</v>
          </cell>
          <cell r="B4445" t="str">
            <v>ABSCESO CUTANEO, FURUNCULO Y CARBUNCO DE MIEMBRO</v>
          </cell>
          <cell r="C4445" t="str">
            <v>082</v>
          </cell>
        </row>
        <row r="4446">
          <cell r="A4446" t="str">
            <v>L028</v>
          </cell>
          <cell r="B4446" t="str">
            <v>ABSCESO CUTANEO, FURUNCULO Y CARBUNCO DE OTROS SITIOS</v>
          </cell>
          <cell r="C4446" t="str">
            <v>082</v>
          </cell>
        </row>
        <row r="4447">
          <cell r="A4447" t="str">
            <v>L029</v>
          </cell>
          <cell r="B4447" t="str">
            <v>ABSCESO CUTANEO, FURUNCULO Y CARBUNCO DE SITIO NO ESPECIFICADO</v>
          </cell>
          <cell r="C4447" t="str">
            <v>082</v>
          </cell>
        </row>
        <row r="4448">
          <cell r="A4448" t="str">
            <v>L03</v>
          </cell>
          <cell r="B4448" t="str">
            <v>CELULITIS</v>
          </cell>
          <cell r="C4448" t="str">
            <v>082</v>
          </cell>
        </row>
        <row r="4449">
          <cell r="A4449" t="str">
            <v>L030</v>
          </cell>
          <cell r="B4449" t="str">
            <v>CALULITIS DE LOS DEDOS DE LA MANO Y DEL PIE</v>
          </cell>
          <cell r="C4449" t="str">
            <v>082</v>
          </cell>
        </row>
        <row r="4450">
          <cell r="A4450" t="str">
            <v>L031</v>
          </cell>
          <cell r="B4450" t="str">
            <v>CELULITIS DE OTRAS PARTES DE LOS MIEMBROS</v>
          </cell>
          <cell r="C4450" t="str">
            <v>082</v>
          </cell>
        </row>
        <row r="4451">
          <cell r="A4451" t="str">
            <v>L032</v>
          </cell>
          <cell r="B4451" t="str">
            <v>CELULITIS DE LA CARA</v>
          </cell>
          <cell r="C4451" t="str">
            <v>082</v>
          </cell>
        </row>
        <row r="4452">
          <cell r="A4452" t="str">
            <v>L033</v>
          </cell>
          <cell r="B4452" t="str">
            <v>CELULITIS DEL TRONCO</v>
          </cell>
          <cell r="C4452" t="str">
            <v>082</v>
          </cell>
        </row>
        <row r="4453">
          <cell r="A4453" t="str">
            <v>L038</v>
          </cell>
          <cell r="B4453" t="str">
            <v>CELULITIS DE OTROS SITIOS</v>
          </cell>
          <cell r="C4453" t="str">
            <v>082</v>
          </cell>
        </row>
        <row r="4454">
          <cell r="A4454" t="str">
            <v>L039</v>
          </cell>
          <cell r="B4454" t="str">
            <v>CELULITIS DE SITIO NO ESPECIFICADO</v>
          </cell>
          <cell r="C4454" t="str">
            <v>082</v>
          </cell>
        </row>
        <row r="4455">
          <cell r="A4455" t="str">
            <v>L04</v>
          </cell>
          <cell r="B4455" t="str">
            <v>LINFADENITIS AGUDA</v>
          </cell>
          <cell r="C4455" t="str">
            <v>082</v>
          </cell>
        </row>
        <row r="4456">
          <cell r="A4456" t="str">
            <v>L040</v>
          </cell>
          <cell r="B4456" t="str">
            <v>LINFADENITIS AGUDA DE CARA, CABEZA Y CUELLO</v>
          </cell>
          <cell r="C4456" t="str">
            <v>082</v>
          </cell>
        </row>
        <row r="4457">
          <cell r="A4457" t="str">
            <v>L041</v>
          </cell>
          <cell r="B4457" t="str">
            <v>LINFADENITIS AGUDA DEL TRONCO</v>
          </cell>
          <cell r="C4457" t="str">
            <v>082</v>
          </cell>
        </row>
        <row r="4458">
          <cell r="A4458" t="str">
            <v>L042</v>
          </cell>
          <cell r="B4458" t="str">
            <v>LINFADENITIS AGUDA DEL MIEMBRO SUPERIOR</v>
          </cell>
          <cell r="C4458" t="str">
            <v>082</v>
          </cell>
        </row>
        <row r="4459">
          <cell r="A4459" t="str">
            <v>L043</v>
          </cell>
          <cell r="B4459" t="str">
            <v>LINFADENITIS AGUDA DEL MIEMBRO INFERIOR</v>
          </cell>
          <cell r="C4459" t="str">
            <v>082</v>
          </cell>
        </row>
        <row r="4460">
          <cell r="A4460" t="str">
            <v>L048</v>
          </cell>
          <cell r="B4460" t="str">
            <v>LINFADENITIS AGUDA DE OTROS SITIOS</v>
          </cell>
          <cell r="C4460" t="str">
            <v>082</v>
          </cell>
        </row>
        <row r="4461">
          <cell r="A4461" t="str">
            <v>L049</v>
          </cell>
          <cell r="B4461" t="str">
            <v>LINFADENITIS AGUDA DE SITIO NO ESPECIFICADO</v>
          </cell>
          <cell r="C4461" t="str">
            <v>082</v>
          </cell>
        </row>
        <row r="4462">
          <cell r="A4462" t="str">
            <v>L05</v>
          </cell>
          <cell r="B4462" t="str">
            <v>QUISTE PILONIDAL</v>
          </cell>
          <cell r="C4462" t="str">
            <v>082</v>
          </cell>
        </row>
        <row r="4463">
          <cell r="A4463" t="str">
            <v>L050</v>
          </cell>
          <cell r="B4463" t="str">
            <v>QUISTE PILONIDAL CON ABSCESO</v>
          </cell>
          <cell r="C4463" t="str">
            <v>082</v>
          </cell>
        </row>
        <row r="4464">
          <cell r="A4464" t="str">
            <v>L059</v>
          </cell>
          <cell r="B4464" t="str">
            <v>QUISTE PILONIDAL SIN ABSCESO</v>
          </cell>
          <cell r="C4464" t="str">
            <v>082</v>
          </cell>
        </row>
        <row r="4465">
          <cell r="A4465" t="str">
            <v>L08</v>
          </cell>
          <cell r="B4465" t="str">
            <v>OTRAS INFECCIONES LOCALES DE LA PIEL Y DEL TEJIDO SUBCUTANEO</v>
          </cell>
          <cell r="C4465" t="str">
            <v>082</v>
          </cell>
        </row>
        <row r="4466">
          <cell r="A4466" t="str">
            <v>L080</v>
          </cell>
          <cell r="B4466" t="str">
            <v>PIODERMA</v>
          </cell>
          <cell r="C4466" t="str">
            <v>082</v>
          </cell>
        </row>
        <row r="4467">
          <cell r="A4467" t="str">
            <v>L081</v>
          </cell>
          <cell r="B4467" t="str">
            <v>ERITRASMA</v>
          </cell>
          <cell r="C4467" t="str">
            <v>082</v>
          </cell>
        </row>
        <row r="4468">
          <cell r="A4468" t="str">
            <v>L088</v>
          </cell>
          <cell r="B4468" t="str">
            <v>OTRAS INFECCIONES LOCALES ESPECIF. DE LA PIEL Y DEL TEJIDO SUBCUTANEO</v>
          </cell>
          <cell r="C4468" t="str">
            <v>082</v>
          </cell>
        </row>
        <row r="4469">
          <cell r="A4469" t="str">
            <v>L089</v>
          </cell>
          <cell r="B4469" t="str">
            <v>INFECCION LOCAL DE LA PIEL Y DEL TEJIDO SUBCUTANEO, NO ESPECIFICADA</v>
          </cell>
          <cell r="C4469" t="str">
            <v>082</v>
          </cell>
        </row>
        <row r="4470">
          <cell r="A4470" t="str">
            <v>L10</v>
          </cell>
          <cell r="B4470" t="str">
            <v>PENFIGO</v>
          </cell>
          <cell r="C4470" t="str">
            <v>082</v>
          </cell>
        </row>
        <row r="4471">
          <cell r="A4471" t="str">
            <v>L100</v>
          </cell>
          <cell r="B4471" t="str">
            <v>PENFIGO VULGAR</v>
          </cell>
          <cell r="C4471" t="str">
            <v>082</v>
          </cell>
        </row>
        <row r="4472">
          <cell r="A4472" t="str">
            <v>L101</v>
          </cell>
          <cell r="B4472" t="str">
            <v>PENFIGO VEGETANTE</v>
          </cell>
          <cell r="C4472" t="str">
            <v>082</v>
          </cell>
        </row>
        <row r="4473">
          <cell r="A4473" t="str">
            <v>L102</v>
          </cell>
          <cell r="B4473" t="str">
            <v>PENFIGO FOLIACEO</v>
          </cell>
          <cell r="C4473" t="str">
            <v>082</v>
          </cell>
        </row>
        <row r="4474">
          <cell r="A4474" t="str">
            <v>L103</v>
          </cell>
          <cell r="B4474" t="str">
            <v>PENFIGO BRASILEÑO (FOGO SELVAGEM)</v>
          </cell>
          <cell r="C4474" t="str">
            <v>082</v>
          </cell>
        </row>
        <row r="4475">
          <cell r="A4475" t="str">
            <v>L104</v>
          </cell>
          <cell r="B4475" t="str">
            <v>PENFIGO ERITEMATOSO</v>
          </cell>
          <cell r="C4475" t="str">
            <v>082</v>
          </cell>
        </row>
        <row r="4476">
          <cell r="A4476" t="str">
            <v>L105</v>
          </cell>
          <cell r="B4476" t="str">
            <v>PENFIGO INDUCIDO POR DROGAS</v>
          </cell>
          <cell r="C4476" t="str">
            <v>082</v>
          </cell>
        </row>
        <row r="4477">
          <cell r="A4477" t="str">
            <v>L108</v>
          </cell>
          <cell r="B4477" t="str">
            <v>OTROS PENFIGOS</v>
          </cell>
          <cell r="C4477" t="str">
            <v>082</v>
          </cell>
        </row>
        <row r="4478">
          <cell r="A4478" t="str">
            <v>L109</v>
          </cell>
          <cell r="B4478" t="str">
            <v>PENFIGO, NO ESPECIFICADO</v>
          </cell>
          <cell r="C4478" t="str">
            <v>082</v>
          </cell>
        </row>
        <row r="4479">
          <cell r="A4479" t="str">
            <v>L11</v>
          </cell>
          <cell r="B4479" t="str">
            <v>OTROS TRASTORNOS ACANTOLITICOS</v>
          </cell>
          <cell r="C4479" t="str">
            <v>082</v>
          </cell>
        </row>
        <row r="4480">
          <cell r="A4480" t="str">
            <v>L110</v>
          </cell>
          <cell r="B4480" t="str">
            <v>QUERATOSIS FOLICULAR ADQUIRIDA</v>
          </cell>
          <cell r="C4480" t="str">
            <v>082</v>
          </cell>
        </row>
        <row r="4481">
          <cell r="A4481" t="str">
            <v>L111</v>
          </cell>
          <cell r="B4481" t="str">
            <v>DERMATOSIS ACANTOLITICA TRANSITORIA (GROVER)</v>
          </cell>
          <cell r="C4481" t="str">
            <v>082</v>
          </cell>
        </row>
        <row r="4482">
          <cell r="A4482" t="str">
            <v>L118</v>
          </cell>
          <cell r="B4482" t="str">
            <v>OTROS TRASTORNOS ACANTOLITICOS ESPECIFICADOS</v>
          </cell>
          <cell r="C4482" t="str">
            <v>082</v>
          </cell>
        </row>
        <row r="4483">
          <cell r="A4483" t="str">
            <v>L119</v>
          </cell>
          <cell r="B4483" t="str">
            <v>TRASTORNO ACANTOLITICO, NO ESPECIFICADO</v>
          </cell>
          <cell r="C4483" t="str">
            <v>082</v>
          </cell>
        </row>
        <row r="4484">
          <cell r="A4484" t="str">
            <v>L12</v>
          </cell>
          <cell r="B4484" t="str">
            <v>PENFIGOIDE</v>
          </cell>
          <cell r="C4484" t="str">
            <v>082</v>
          </cell>
        </row>
        <row r="4485">
          <cell r="A4485" t="str">
            <v>L120</v>
          </cell>
          <cell r="B4485" t="str">
            <v>PENFIGOIDE FLICTENULAR</v>
          </cell>
          <cell r="C4485" t="str">
            <v>082</v>
          </cell>
        </row>
        <row r="4486">
          <cell r="A4486" t="str">
            <v>L121</v>
          </cell>
          <cell r="B4486" t="str">
            <v>PENFIGOIDE CICATRICIAL</v>
          </cell>
          <cell r="C4486" t="str">
            <v>082</v>
          </cell>
        </row>
        <row r="4487">
          <cell r="A4487" t="str">
            <v>L122</v>
          </cell>
          <cell r="B4487" t="str">
            <v>ENFERMEDAD FLICTENULAR CRONICA DE LA INFANCIA</v>
          </cell>
          <cell r="C4487" t="str">
            <v>082</v>
          </cell>
        </row>
        <row r="4488">
          <cell r="A4488" t="str">
            <v>L123</v>
          </cell>
          <cell r="B4488" t="str">
            <v>EPIDERMOLISIS BULLOSA ADQUIRIDA</v>
          </cell>
          <cell r="C4488" t="str">
            <v>082</v>
          </cell>
        </row>
        <row r="4489">
          <cell r="A4489" t="str">
            <v>L128</v>
          </cell>
          <cell r="B4489" t="str">
            <v>OTROS PENFIGOIDES</v>
          </cell>
          <cell r="C4489" t="str">
            <v>082</v>
          </cell>
        </row>
        <row r="4490">
          <cell r="A4490" t="str">
            <v>L129</v>
          </cell>
          <cell r="B4490" t="str">
            <v>PENFIGOIDE, NO ESPECIFICADO</v>
          </cell>
          <cell r="C4490" t="str">
            <v>082</v>
          </cell>
        </row>
        <row r="4491">
          <cell r="A4491" t="str">
            <v>L13</v>
          </cell>
          <cell r="B4491" t="str">
            <v>OTROS TRASTORNOS FLICTENULARES</v>
          </cell>
          <cell r="C4491" t="str">
            <v>082</v>
          </cell>
        </row>
        <row r="4492">
          <cell r="A4492" t="str">
            <v>L130</v>
          </cell>
          <cell r="B4492" t="str">
            <v>DERMATITIS HERPETIFORME</v>
          </cell>
          <cell r="C4492" t="str">
            <v>082</v>
          </cell>
        </row>
        <row r="4493">
          <cell r="A4493" t="str">
            <v>L131</v>
          </cell>
          <cell r="B4493" t="str">
            <v>DERMATITIS PUSTULOSA SUBCORNEAL</v>
          </cell>
          <cell r="C4493" t="str">
            <v>082</v>
          </cell>
        </row>
        <row r="4494">
          <cell r="A4494" t="str">
            <v>L138</v>
          </cell>
          <cell r="B4494" t="str">
            <v>OTROS TRASTORNOS FLICTENULARES ESPECIFICADOS</v>
          </cell>
          <cell r="C4494" t="str">
            <v>082</v>
          </cell>
        </row>
        <row r="4495">
          <cell r="A4495" t="str">
            <v>L139</v>
          </cell>
          <cell r="B4495" t="str">
            <v>TRASTORNO FLICTENULAR, NO ESPECIFICADO</v>
          </cell>
          <cell r="C4495" t="str">
            <v>082</v>
          </cell>
        </row>
        <row r="4496">
          <cell r="A4496" t="str">
            <v>L20</v>
          </cell>
          <cell r="B4496" t="str">
            <v>DERMATITIS ATOPICA</v>
          </cell>
          <cell r="C4496" t="str">
            <v>082</v>
          </cell>
        </row>
        <row r="4497">
          <cell r="A4497" t="str">
            <v>L200</v>
          </cell>
          <cell r="B4497" t="str">
            <v>PRURIGO DE BESNIER</v>
          </cell>
          <cell r="C4497" t="str">
            <v>082</v>
          </cell>
        </row>
        <row r="4498">
          <cell r="A4498" t="str">
            <v>L208</v>
          </cell>
          <cell r="B4498" t="str">
            <v>OTRAS DERMATITIS ATOPICAS</v>
          </cell>
          <cell r="C4498" t="str">
            <v>082</v>
          </cell>
        </row>
        <row r="4499">
          <cell r="A4499" t="str">
            <v>L209</v>
          </cell>
          <cell r="B4499" t="str">
            <v>DERMATITIS ATOPICA, NO ESPECIFICADA</v>
          </cell>
          <cell r="C4499" t="str">
            <v>082</v>
          </cell>
        </row>
        <row r="4500">
          <cell r="A4500" t="str">
            <v>L21</v>
          </cell>
          <cell r="B4500" t="str">
            <v>DERMATITIS SEBORREICA</v>
          </cell>
          <cell r="C4500" t="str">
            <v>082</v>
          </cell>
        </row>
        <row r="4501">
          <cell r="A4501" t="str">
            <v>L210</v>
          </cell>
          <cell r="B4501" t="str">
            <v>SEBORREA CAPITIS</v>
          </cell>
          <cell r="C4501" t="str">
            <v>082</v>
          </cell>
        </row>
        <row r="4502">
          <cell r="A4502" t="str">
            <v>L211</v>
          </cell>
          <cell r="B4502" t="str">
            <v>DERMATITIS SEBORREICA INFANTIL</v>
          </cell>
          <cell r="C4502" t="str">
            <v>082</v>
          </cell>
        </row>
        <row r="4503">
          <cell r="A4503" t="str">
            <v>L218</v>
          </cell>
          <cell r="B4503" t="str">
            <v>OTRAS DERMATITIS SEBORREICAS</v>
          </cell>
          <cell r="C4503" t="str">
            <v>082</v>
          </cell>
        </row>
        <row r="4504">
          <cell r="A4504" t="str">
            <v>L219</v>
          </cell>
          <cell r="B4504" t="str">
            <v>DERMATITIS SEBORREICA, NO ESPECIFICADA</v>
          </cell>
          <cell r="C4504" t="str">
            <v>082</v>
          </cell>
        </row>
        <row r="4505">
          <cell r="A4505" t="str">
            <v>L22</v>
          </cell>
          <cell r="B4505" t="str">
            <v>DERMATITIS DEL PAÑAL</v>
          </cell>
          <cell r="C4505" t="str">
            <v>082</v>
          </cell>
        </row>
        <row r="4506">
          <cell r="A4506" t="str">
            <v>L23</v>
          </cell>
          <cell r="B4506" t="str">
            <v>DERMATITIS ALERGICA DE CONTACTO</v>
          </cell>
          <cell r="C4506" t="str">
            <v>082</v>
          </cell>
        </row>
        <row r="4507">
          <cell r="A4507" t="str">
            <v>L230</v>
          </cell>
          <cell r="B4507" t="str">
            <v>DERMATITIS ALERGICA DE CONTACTO DEBIDA A METALES</v>
          </cell>
          <cell r="C4507" t="str">
            <v>082</v>
          </cell>
        </row>
        <row r="4508">
          <cell r="A4508" t="str">
            <v>L231</v>
          </cell>
          <cell r="B4508" t="str">
            <v>DERMATITIS ALERGICA DE CONTACTO DEBIDA A DEHESIVOS</v>
          </cell>
          <cell r="C4508" t="str">
            <v>082</v>
          </cell>
        </row>
        <row r="4509">
          <cell r="A4509" t="str">
            <v>L232</v>
          </cell>
          <cell r="B4509" t="str">
            <v>DERMATITIS ALERGICA DE CONTACTO DEBIDA A COSMETICOS</v>
          </cell>
          <cell r="C4509" t="str">
            <v>082</v>
          </cell>
        </row>
        <row r="4510">
          <cell r="A4510" t="str">
            <v>L233</v>
          </cell>
          <cell r="B4510" t="str">
            <v>DERMATITIS ALERGICA DE CONTACTO DEBIDA A DROGAS EN CONTACTO CON LA</v>
          </cell>
          <cell r="C4510" t="str">
            <v>082</v>
          </cell>
        </row>
        <row r="4511">
          <cell r="A4511" t="str">
            <v>L234</v>
          </cell>
          <cell r="B4511" t="str">
            <v>DERMATITIS ALERGICA DE CONTACTO DEBIDA A COLORANTES</v>
          </cell>
          <cell r="C4511" t="str">
            <v>082</v>
          </cell>
        </row>
        <row r="4512">
          <cell r="A4512" t="str">
            <v>L235</v>
          </cell>
          <cell r="B4512" t="str">
            <v>DERMATITIS ALERGICA DE CONTACTO DEBIDA A OTROS PRODUCTOS QUIMICOS</v>
          </cell>
          <cell r="C4512" t="str">
            <v>082</v>
          </cell>
        </row>
        <row r="4513">
          <cell r="A4513" t="str">
            <v>L236</v>
          </cell>
          <cell r="B4513" t="str">
            <v>DERMATITIS ALERG. DE CONTACTO DEBIDA A ALIMENTOS EN CONT. CON LA PIEL</v>
          </cell>
          <cell r="C4513" t="str">
            <v>082</v>
          </cell>
        </row>
        <row r="4514">
          <cell r="A4514" t="str">
            <v>L237</v>
          </cell>
          <cell r="B4514" t="str">
            <v>DERMATITIS ALERG. DE CONTAC. DEBIDA A PLANTAS. EXCEPTO LAS ALIMENTIC.</v>
          </cell>
          <cell r="C4514" t="str">
            <v>082</v>
          </cell>
        </row>
        <row r="4515">
          <cell r="A4515" t="str">
            <v>L238</v>
          </cell>
          <cell r="B4515" t="str">
            <v>DERMATITIS ALERG. DE CONTAC. DEBIDA A OTROS AGENTES</v>
          </cell>
          <cell r="C4515" t="str">
            <v>082</v>
          </cell>
        </row>
        <row r="4516">
          <cell r="A4516" t="str">
            <v>L239</v>
          </cell>
          <cell r="B4516" t="str">
            <v>DERMATITIS ALERGICA DE CONTACTO, DE CAUSA NO ESPECIFICADA</v>
          </cell>
          <cell r="C4516" t="str">
            <v>082</v>
          </cell>
        </row>
        <row r="4517">
          <cell r="A4517" t="str">
            <v>L24</v>
          </cell>
          <cell r="B4517" t="str">
            <v>DERMATITIS DE CONTACTO POR IRRITANTES</v>
          </cell>
          <cell r="C4517" t="str">
            <v>082</v>
          </cell>
        </row>
        <row r="4518">
          <cell r="A4518" t="str">
            <v>L240</v>
          </cell>
          <cell r="B4518" t="str">
            <v>DERMATITIS DE CONTACTO POR IRRITANTES, DEBIDA A DETERGENTES</v>
          </cell>
          <cell r="C4518" t="str">
            <v>082</v>
          </cell>
        </row>
        <row r="4519">
          <cell r="A4519" t="str">
            <v>L241</v>
          </cell>
          <cell r="B4519" t="str">
            <v>DERMATITIS DE CONTACTO POR IRRITANTES, DEBIDA A ACEITES Y GRASAS</v>
          </cell>
          <cell r="C4519" t="str">
            <v>082</v>
          </cell>
        </row>
        <row r="4520">
          <cell r="A4520" t="str">
            <v>L242</v>
          </cell>
          <cell r="B4520" t="str">
            <v>DERMATITIS DE CONTACTO POR IRRITANTES, DEBIDA A DISOLVENTES</v>
          </cell>
          <cell r="C4520" t="str">
            <v>082</v>
          </cell>
        </row>
        <row r="4521">
          <cell r="A4521" t="str">
            <v>L243</v>
          </cell>
          <cell r="B4521" t="str">
            <v>DERMATITIS DE CONTACTO POR IRRITANTES, DEBIDA A COSMETICOS</v>
          </cell>
          <cell r="C4521" t="str">
            <v>082</v>
          </cell>
        </row>
        <row r="4522">
          <cell r="A4522" t="str">
            <v>L244</v>
          </cell>
          <cell r="B4522" t="str">
            <v>DERMATITIS DE CONTAC. POR IRRITAN. DEBIDA A DROGAS EN CONTAC. CON LA P</v>
          </cell>
          <cell r="C4522" t="str">
            <v>082</v>
          </cell>
        </row>
        <row r="4523">
          <cell r="A4523" t="str">
            <v>L245</v>
          </cell>
          <cell r="B4523" t="str">
            <v>DERMATITIS DE CONTAC. POR IRRITAN. DEBIDA A OTROS PRODUCTOS QUIMICOS</v>
          </cell>
          <cell r="C4523" t="str">
            <v>082</v>
          </cell>
        </row>
        <row r="4524">
          <cell r="A4524" t="str">
            <v>L246</v>
          </cell>
          <cell r="B4524" t="str">
            <v>DERMATITIS DE CONTAC. POR IRRITAN. DEBIDA A ALIMEN. EN CONTAC. CON LA</v>
          </cell>
          <cell r="C4524" t="str">
            <v>082</v>
          </cell>
        </row>
        <row r="4525">
          <cell r="A4525" t="str">
            <v>L247</v>
          </cell>
          <cell r="B4525" t="str">
            <v>DERMATITIS DE CONTAC. POR IRRIT. DEBIDA A PLANTAS, EXCEPTO LAS ALIMENT</v>
          </cell>
          <cell r="C4525" t="str">
            <v>082</v>
          </cell>
        </row>
        <row r="4526">
          <cell r="A4526" t="str">
            <v>L248</v>
          </cell>
          <cell r="B4526" t="str">
            <v>DERMATITIS DE CONTACTO POR IRRITANTES, DEBIDA A OTROS AGENTES</v>
          </cell>
          <cell r="C4526" t="str">
            <v>082</v>
          </cell>
        </row>
        <row r="4527">
          <cell r="A4527" t="str">
            <v>L249</v>
          </cell>
          <cell r="B4527" t="str">
            <v>DERMATITIS DE CONTACTO POR IRRITANTES, DE CAUSA NO ESPECIFICADA</v>
          </cell>
          <cell r="C4527" t="str">
            <v>082</v>
          </cell>
        </row>
        <row r="4528">
          <cell r="A4528" t="str">
            <v>L25</v>
          </cell>
          <cell r="B4528" t="str">
            <v>DERMATITIS DE CONTACTO, FORMA NO ESPECIFICADA</v>
          </cell>
          <cell r="C4528" t="str">
            <v>082</v>
          </cell>
        </row>
        <row r="4529">
          <cell r="A4529" t="str">
            <v>L250</v>
          </cell>
          <cell r="B4529" t="str">
            <v>DERMATITIS DE CONTACTO, FORMA NO ESPECIFICADA, DEBIDA A COSMETICOS</v>
          </cell>
          <cell r="C4529" t="str">
            <v>082</v>
          </cell>
        </row>
        <row r="4530">
          <cell r="A4530" t="str">
            <v>L251</v>
          </cell>
          <cell r="B4530" t="str">
            <v>DERMATITIS DE CONTAC. FORMA NO ESPECIF. DEBIDA A DROGAS EN CONTAC. CON</v>
          </cell>
          <cell r="C4530" t="str">
            <v>082</v>
          </cell>
        </row>
        <row r="4531">
          <cell r="A4531" t="str">
            <v>L252</v>
          </cell>
          <cell r="B4531" t="str">
            <v>DERMATITIS DE CONTAC. FORMA NO ESPECIF. DEBIDA A COLORANTES</v>
          </cell>
          <cell r="C4531" t="str">
            <v>082</v>
          </cell>
        </row>
        <row r="4532">
          <cell r="A4532" t="str">
            <v>L253</v>
          </cell>
          <cell r="B4532" t="str">
            <v>DERMATITIS DE CONTAC. FORMA NO ESPECIF. DEBIDA A OTROS PRODUC. QUIM.</v>
          </cell>
          <cell r="C4532" t="str">
            <v>082</v>
          </cell>
        </row>
        <row r="4533">
          <cell r="A4533" t="str">
            <v>L254</v>
          </cell>
          <cell r="B4533" t="str">
            <v>DERMATITIS DE CONTAC. FORMA NO ESPECIF. DEBIDA A ALIMENT. EN CONTAC. C</v>
          </cell>
          <cell r="C4533" t="str">
            <v>082</v>
          </cell>
        </row>
        <row r="4534">
          <cell r="A4534" t="str">
            <v>L255</v>
          </cell>
          <cell r="B4534" t="str">
            <v>DERMATITIS DE CONTAC. FORMA NO ESPECIF. DEBIDA A PLANTAS, EXCEPTO LAS</v>
          </cell>
          <cell r="C4534" t="str">
            <v>082</v>
          </cell>
        </row>
        <row r="4535">
          <cell r="A4535" t="str">
            <v>L258</v>
          </cell>
          <cell r="B4535" t="str">
            <v>DERMATITIS DE CONTAC. FORMA NO ESPECIF. DEBIDA A OTROS AGENTES</v>
          </cell>
          <cell r="C4535" t="str">
            <v>082</v>
          </cell>
        </row>
        <row r="4536">
          <cell r="A4536" t="str">
            <v>L259</v>
          </cell>
          <cell r="B4536" t="str">
            <v>DERMATITIS DE CONTACTO, FORMA Y CAUSA NO ESPECIFICADA</v>
          </cell>
          <cell r="C4536" t="str">
            <v>082</v>
          </cell>
        </row>
        <row r="4537">
          <cell r="A4537" t="str">
            <v>L26</v>
          </cell>
          <cell r="B4537" t="str">
            <v>DERMATITIS EXFOLIATIVA</v>
          </cell>
          <cell r="C4537" t="str">
            <v>082</v>
          </cell>
        </row>
        <row r="4538">
          <cell r="A4538" t="str">
            <v>L27</v>
          </cell>
          <cell r="B4538" t="str">
            <v>DERMATITIS DEBIDA A SUSTANCIAS INGERIDAS</v>
          </cell>
          <cell r="C4538" t="str">
            <v>082</v>
          </cell>
        </row>
        <row r="4539">
          <cell r="A4539" t="str">
            <v>L270</v>
          </cell>
          <cell r="B4539" t="str">
            <v>ERUPCION CUTANEA GENERALIZADA DEBIDA A DROGAS Y MEDICAMENTOS</v>
          </cell>
          <cell r="C4539" t="str">
            <v>082</v>
          </cell>
        </row>
        <row r="4540">
          <cell r="A4540" t="str">
            <v>L271</v>
          </cell>
          <cell r="B4540" t="str">
            <v>ERUPCION CUTANEA LOCALIZADA DEBIDA A DROGAS Y MEDICAMENTOS</v>
          </cell>
          <cell r="C4540" t="str">
            <v>082</v>
          </cell>
        </row>
        <row r="4541">
          <cell r="A4541" t="str">
            <v>L272</v>
          </cell>
          <cell r="B4541" t="str">
            <v>DERMATITIS DEBIDA A INGESTION DE ALIMENTOS</v>
          </cell>
          <cell r="C4541" t="str">
            <v>082</v>
          </cell>
        </row>
        <row r="4542">
          <cell r="A4542" t="str">
            <v>L278</v>
          </cell>
          <cell r="B4542" t="str">
            <v>DERMATITIS DEBIDA A OTRAS SUSTANCIAS INGERIDAS</v>
          </cell>
          <cell r="C4542" t="str">
            <v>082</v>
          </cell>
        </row>
        <row r="4543">
          <cell r="A4543" t="str">
            <v>L279</v>
          </cell>
          <cell r="B4543" t="str">
            <v>DERMATITIS DEBIDAS A SUSTANCIAS INGERIDAS NO ESPECIFICADAS</v>
          </cell>
          <cell r="C4543" t="str">
            <v>082</v>
          </cell>
        </row>
        <row r="4544">
          <cell r="A4544" t="str">
            <v>L28</v>
          </cell>
          <cell r="B4544" t="str">
            <v>LIQUEN SIMPLE CRONICO Y PRURIGO</v>
          </cell>
          <cell r="C4544" t="str">
            <v>082</v>
          </cell>
        </row>
        <row r="4545">
          <cell r="A4545" t="str">
            <v>L280</v>
          </cell>
          <cell r="B4545" t="str">
            <v>LIQUEN SIMPLE CRONICO</v>
          </cell>
          <cell r="C4545" t="str">
            <v>082</v>
          </cell>
        </row>
        <row r="4546">
          <cell r="A4546" t="str">
            <v>L281</v>
          </cell>
          <cell r="B4546" t="str">
            <v>PRURIGO NODULAR</v>
          </cell>
          <cell r="C4546" t="str">
            <v>082</v>
          </cell>
        </row>
        <row r="4547">
          <cell r="A4547" t="str">
            <v>L282</v>
          </cell>
          <cell r="B4547" t="str">
            <v>OTROS PRURIGOS</v>
          </cell>
          <cell r="C4547" t="str">
            <v>082</v>
          </cell>
        </row>
        <row r="4548">
          <cell r="A4548" t="str">
            <v>L29</v>
          </cell>
          <cell r="B4548" t="str">
            <v>PRURITO</v>
          </cell>
          <cell r="C4548" t="str">
            <v>082</v>
          </cell>
        </row>
        <row r="4549">
          <cell r="A4549" t="str">
            <v>L290</v>
          </cell>
          <cell r="B4549" t="str">
            <v>PRURITO ANAL</v>
          </cell>
          <cell r="C4549" t="str">
            <v>082</v>
          </cell>
        </row>
        <row r="4550">
          <cell r="A4550" t="str">
            <v>L291</v>
          </cell>
          <cell r="B4550" t="str">
            <v>PRURITO ESCROTAL</v>
          </cell>
          <cell r="C4550" t="str">
            <v>082</v>
          </cell>
        </row>
        <row r="4551">
          <cell r="A4551" t="str">
            <v>L292</v>
          </cell>
          <cell r="B4551" t="str">
            <v>PRURITO VULVAR</v>
          </cell>
          <cell r="C4551" t="str">
            <v>082</v>
          </cell>
        </row>
        <row r="4552">
          <cell r="A4552" t="str">
            <v>L293</v>
          </cell>
          <cell r="B4552" t="str">
            <v>PRURITO ANOGENITAL, NO ESPECIFICADO</v>
          </cell>
          <cell r="C4552" t="str">
            <v>082</v>
          </cell>
        </row>
        <row r="4553">
          <cell r="A4553" t="str">
            <v>L298</v>
          </cell>
          <cell r="B4553" t="str">
            <v>OTROS PRURITOS</v>
          </cell>
          <cell r="C4553" t="str">
            <v>082</v>
          </cell>
        </row>
        <row r="4554">
          <cell r="A4554" t="str">
            <v>L299</v>
          </cell>
          <cell r="B4554" t="str">
            <v>PRURITO, NO ESPECIFICADO</v>
          </cell>
          <cell r="C4554" t="str">
            <v>082</v>
          </cell>
        </row>
        <row r="4555">
          <cell r="A4555" t="str">
            <v>L30</v>
          </cell>
          <cell r="B4555" t="str">
            <v>OTRAS DERMATITIS</v>
          </cell>
          <cell r="C4555" t="str">
            <v>082</v>
          </cell>
        </row>
        <row r="4556">
          <cell r="A4556" t="str">
            <v>L300</v>
          </cell>
          <cell r="B4556" t="str">
            <v>DERMATITIS NUMULAR</v>
          </cell>
          <cell r="C4556" t="str">
            <v>082</v>
          </cell>
        </row>
        <row r="4557">
          <cell r="A4557" t="str">
            <v>L301</v>
          </cell>
          <cell r="B4557" t="str">
            <v>DISHIDROSIS (PONFOLIX)</v>
          </cell>
          <cell r="C4557" t="str">
            <v>082</v>
          </cell>
        </row>
        <row r="4558">
          <cell r="A4558" t="str">
            <v>L302</v>
          </cell>
          <cell r="B4558" t="str">
            <v>AUTOSENSIBILIZACION CUTANEA</v>
          </cell>
          <cell r="C4558" t="str">
            <v>082</v>
          </cell>
        </row>
        <row r="4559">
          <cell r="A4559" t="str">
            <v>L303</v>
          </cell>
          <cell r="B4559" t="str">
            <v>DERMATITIS INFECCIOSA</v>
          </cell>
          <cell r="C4559" t="str">
            <v>082</v>
          </cell>
        </row>
        <row r="4560">
          <cell r="A4560" t="str">
            <v>L304</v>
          </cell>
          <cell r="B4560" t="str">
            <v>ERITEMA INTERTRIGO</v>
          </cell>
          <cell r="C4560" t="str">
            <v>082</v>
          </cell>
        </row>
        <row r="4561">
          <cell r="A4561" t="str">
            <v>L305</v>
          </cell>
          <cell r="B4561" t="str">
            <v>PITIRIASIS ALBA</v>
          </cell>
          <cell r="C4561" t="str">
            <v>082</v>
          </cell>
        </row>
        <row r="4562">
          <cell r="A4562" t="str">
            <v>L308</v>
          </cell>
          <cell r="B4562" t="str">
            <v>OTRAS DERMATITIS ESPECIFICADAS</v>
          </cell>
          <cell r="C4562" t="str">
            <v>082</v>
          </cell>
        </row>
        <row r="4563">
          <cell r="A4563" t="str">
            <v>L309</v>
          </cell>
          <cell r="B4563" t="str">
            <v>DERMATITIS, NO ESPECIFICADA</v>
          </cell>
          <cell r="C4563" t="str">
            <v>082</v>
          </cell>
        </row>
        <row r="4564">
          <cell r="A4564" t="str">
            <v>L40</v>
          </cell>
          <cell r="B4564" t="str">
            <v>PSORIASIS</v>
          </cell>
          <cell r="C4564" t="str">
            <v>082</v>
          </cell>
        </row>
        <row r="4565">
          <cell r="A4565" t="str">
            <v>L400</v>
          </cell>
          <cell r="B4565" t="str">
            <v>PSORIASIS VULGAR</v>
          </cell>
          <cell r="C4565" t="str">
            <v>082</v>
          </cell>
        </row>
        <row r="4566">
          <cell r="A4566" t="str">
            <v>L401</v>
          </cell>
          <cell r="B4566" t="str">
            <v>PSORIASIS PUSTULOSA GENERALIZADA</v>
          </cell>
          <cell r="C4566" t="str">
            <v>082</v>
          </cell>
        </row>
        <row r="4567">
          <cell r="A4567" t="str">
            <v>L402</v>
          </cell>
          <cell r="B4567" t="str">
            <v>ACRODERMATITIS CONTINUA</v>
          </cell>
          <cell r="C4567" t="str">
            <v>082</v>
          </cell>
        </row>
        <row r="4568">
          <cell r="A4568" t="str">
            <v>L403</v>
          </cell>
          <cell r="B4568" t="str">
            <v>PUSTULOSIS PALMAR Y PLANTAR</v>
          </cell>
          <cell r="C4568" t="str">
            <v>082</v>
          </cell>
        </row>
        <row r="4569">
          <cell r="A4569" t="str">
            <v>L404</v>
          </cell>
          <cell r="B4569" t="str">
            <v>PSORIASIS GUTTATA</v>
          </cell>
          <cell r="C4569" t="str">
            <v>082</v>
          </cell>
        </row>
        <row r="4570">
          <cell r="A4570" t="str">
            <v>L405</v>
          </cell>
          <cell r="B4570" t="str">
            <v>ARTROPATIA PSORIASICA (M07.0*- M07.3*, M09.0*)</v>
          </cell>
          <cell r="C4570" t="str">
            <v>082</v>
          </cell>
        </row>
        <row r="4571">
          <cell r="A4571" t="str">
            <v>L408</v>
          </cell>
          <cell r="B4571" t="str">
            <v>OTRAS PSORIASIS</v>
          </cell>
          <cell r="C4571" t="str">
            <v>082</v>
          </cell>
        </row>
        <row r="4572">
          <cell r="A4572" t="str">
            <v>L409</v>
          </cell>
          <cell r="B4572" t="str">
            <v>PSORIASIS, NO ESPECIFICADA</v>
          </cell>
          <cell r="C4572" t="str">
            <v>082</v>
          </cell>
        </row>
        <row r="4573">
          <cell r="A4573" t="str">
            <v>L41</v>
          </cell>
          <cell r="B4573" t="str">
            <v>PARAPSORIASIS</v>
          </cell>
          <cell r="C4573" t="str">
            <v>082</v>
          </cell>
        </row>
        <row r="4574">
          <cell r="A4574" t="str">
            <v>L410</v>
          </cell>
          <cell r="B4574" t="str">
            <v>PITIRIASIS LIQUENOIDE Y VARIOLIFORME AGUDA</v>
          </cell>
          <cell r="C4574" t="str">
            <v>082</v>
          </cell>
        </row>
        <row r="4575">
          <cell r="A4575" t="str">
            <v>L411</v>
          </cell>
          <cell r="B4575" t="str">
            <v>PITIRIASIS LIQUENOIDE CRONICA</v>
          </cell>
          <cell r="C4575" t="str">
            <v>082</v>
          </cell>
        </row>
        <row r="4576">
          <cell r="A4576" t="str">
            <v>L412</v>
          </cell>
          <cell r="B4576" t="str">
            <v>PAPULOSIS LINFOMATOIDE</v>
          </cell>
          <cell r="C4576" t="str">
            <v>082</v>
          </cell>
        </row>
        <row r="4577">
          <cell r="A4577" t="str">
            <v>L413</v>
          </cell>
          <cell r="B4577" t="str">
            <v>PARAPSORIASIS EN PLACAS PEQUEÑAS</v>
          </cell>
          <cell r="C4577" t="str">
            <v>082</v>
          </cell>
        </row>
        <row r="4578">
          <cell r="A4578" t="str">
            <v>L414</v>
          </cell>
          <cell r="B4578" t="str">
            <v>PARAPSORIASIS EN PLACAS GRANDES</v>
          </cell>
          <cell r="C4578" t="str">
            <v>082</v>
          </cell>
        </row>
        <row r="4579">
          <cell r="A4579" t="str">
            <v>L415</v>
          </cell>
          <cell r="B4579" t="str">
            <v>PARAPSORIASIS RETIFORME</v>
          </cell>
          <cell r="C4579" t="str">
            <v>082</v>
          </cell>
        </row>
        <row r="4580">
          <cell r="A4580" t="str">
            <v>L418</v>
          </cell>
          <cell r="B4580" t="str">
            <v>OTRAS PARAPSORIASIS</v>
          </cell>
          <cell r="C4580" t="str">
            <v>082</v>
          </cell>
        </row>
        <row r="4581">
          <cell r="A4581" t="str">
            <v>L419</v>
          </cell>
          <cell r="B4581" t="str">
            <v>PARAPSORIASIS, NO ESPECIFICADA</v>
          </cell>
          <cell r="C4581" t="str">
            <v>082</v>
          </cell>
        </row>
        <row r="4582">
          <cell r="A4582" t="str">
            <v>L42</v>
          </cell>
          <cell r="B4582" t="str">
            <v>PITIRIASIS ROSADA</v>
          </cell>
          <cell r="C4582" t="str">
            <v>082</v>
          </cell>
        </row>
        <row r="4583">
          <cell r="A4583" t="str">
            <v>L43</v>
          </cell>
          <cell r="B4583" t="str">
            <v>LIQUEN PLANO</v>
          </cell>
          <cell r="C4583" t="str">
            <v>082</v>
          </cell>
        </row>
        <row r="4584">
          <cell r="A4584" t="str">
            <v>L430</v>
          </cell>
          <cell r="B4584" t="str">
            <v>LIQUEN PLANO HIPERTROFICO</v>
          </cell>
          <cell r="C4584" t="str">
            <v>082</v>
          </cell>
        </row>
        <row r="4585">
          <cell r="A4585" t="str">
            <v>L431</v>
          </cell>
          <cell r="B4585" t="str">
            <v>LIQUEN PLANO FLICTENULAR</v>
          </cell>
          <cell r="C4585" t="str">
            <v>082</v>
          </cell>
        </row>
        <row r="4586">
          <cell r="A4586" t="str">
            <v>L432</v>
          </cell>
          <cell r="B4586" t="str">
            <v>REACCION LIQUENOIDE DEBIDA A DROGAS</v>
          </cell>
          <cell r="C4586" t="str">
            <v>082</v>
          </cell>
        </row>
        <row r="4587">
          <cell r="A4587" t="str">
            <v>L433</v>
          </cell>
          <cell r="B4587" t="str">
            <v>LIQUEN PLANO SUBAGUDO (ACTIVO)</v>
          </cell>
          <cell r="C4587" t="str">
            <v>082</v>
          </cell>
        </row>
        <row r="4588">
          <cell r="A4588" t="str">
            <v>L438</v>
          </cell>
          <cell r="B4588" t="str">
            <v>OTROS LIQUENES PLANOS</v>
          </cell>
          <cell r="C4588" t="str">
            <v>082</v>
          </cell>
        </row>
        <row r="4589">
          <cell r="A4589" t="str">
            <v>L439</v>
          </cell>
          <cell r="B4589" t="str">
            <v>LIQUEN PLANO, NO ESPECIFICADO</v>
          </cell>
          <cell r="C4589" t="str">
            <v>082</v>
          </cell>
        </row>
        <row r="4590">
          <cell r="A4590" t="str">
            <v>L44</v>
          </cell>
          <cell r="B4590" t="str">
            <v>OTROS TRASTORNOS PAPULOESCAMOSOS</v>
          </cell>
          <cell r="C4590" t="str">
            <v>082</v>
          </cell>
        </row>
        <row r="4591">
          <cell r="A4591" t="str">
            <v>L440</v>
          </cell>
          <cell r="B4591" t="str">
            <v>PITIRIASIS RUBRA PILARIS</v>
          </cell>
          <cell r="C4591" t="str">
            <v>082</v>
          </cell>
        </row>
        <row r="4592">
          <cell r="A4592" t="str">
            <v>L441</v>
          </cell>
          <cell r="B4592" t="str">
            <v>LIQUEN NITIDO</v>
          </cell>
          <cell r="C4592" t="str">
            <v>082</v>
          </cell>
        </row>
        <row r="4593">
          <cell r="A4593" t="str">
            <v>L442</v>
          </cell>
          <cell r="B4593" t="str">
            <v>LIQUEN ESTRIADO</v>
          </cell>
          <cell r="C4593" t="str">
            <v>082</v>
          </cell>
        </row>
        <row r="4594">
          <cell r="A4594" t="str">
            <v>L443</v>
          </cell>
          <cell r="B4594" t="str">
            <v>LIQUEN ROJO MONILIFORME</v>
          </cell>
          <cell r="C4594" t="str">
            <v>082</v>
          </cell>
        </row>
        <row r="4595">
          <cell r="A4595" t="str">
            <v>L444</v>
          </cell>
          <cell r="B4595" t="str">
            <v>ACRODERMATITIS PAPULAR INFANTIL (GIANNOTTI-CROSTI)</v>
          </cell>
          <cell r="C4595" t="str">
            <v>082</v>
          </cell>
        </row>
        <row r="4596">
          <cell r="A4596" t="str">
            <v>L448</v>
          </cell>
          <cell r="B4596" t="str">
            <v>OTROS TRASTORNOS PAPULOESCAMOSOS ESPECIFICADOS</v>
          </cell>
          <cell r="C4596" t="str">
            <v>082</v>
          </cell>
        </row>
        <row r="4597">
          <cell r="A4597" t="str">
            <v>L449</v>
          </cell>
          <cell r="B4597" t="str">
            <v>TRASTORNO PAPULOESCAMOSOS, NO ESPECIFICADO</v>
          </cell>
          <cell r="C4597" t="str">
            <v>082</v>
          </cell>
        </row>
        <row r="4598">
          <cell r="A4598" t="str">
            <v>L50</v>
          </cell>
          <cell r="B4598" t="str">
            <v>URTICARIA</v>
          </cell>
          <cell r="C4598" t="str">
            <v>082</v>
          </cell>
        </row>
        <row r="4599">
          <cell r="A4599" t="str">
            <v>L500</v>
          </cell>
          <cell r="B4599" t="str">
            <v>URTICARIA ALERGICA</v>
          </cell>
          <cell r="C4599" t="str">
            <v>082</v>
          </cell>
        </row>
        <row r="4600">
          <cell r="A4600" t="str">
            <v>L501</v>
          </cell>
          <cell r="B4600" t="str">
            <v>URTICARIA IDIOPATICA</v>
          </cell>
          <cell r="C4600" t="str">
            <v>082</v>
          </cell>
        </row>
        <row r="4601">
          <cell r="A4601" t="str">
            <v>L502</v>
          </cell>
          <cell r="B4601" t="str">
            <v>URTICARIA DEBIDA AL CALOR Y AL FRIO</v>
          </cell>
          <cell r="C4601" t="str">
            <v>082</v>
          </cell>
        </row>
        <row r="4602">
          <cell r="A4602" t="str">
            <v>L503</v>
          </cell>
          <cell r="B4602" t="str">
            <v>URTICARIA DERMATOGRAFICA</v>
          </cell>
          <cell r="C4602" t="str">
            <v>082</v>
          </cell>
        </row>
        <row r="4603">
          <cell r="A4603" t="str">
            <v>L504</v>
          </cell>
          <cell r="B4603" t="str">
            <v>URTICARIA VIBRATORIA</v>
          </cell>
          <cell r="C4603" t="str">
            <v>082</v>
          </cell>
        </row>
        <row r="4604">
          <cell r="A4604" t="str">
            <v>L505</v>
          </cell>
          <cell r="B4604" t="str">
            <v>URTICARIA COLINERGICA</v>
          </cell>
          <cell r="C4604" t="str">
            <v>082</v>
          </cell>
        </row>
        <row r="4605">
          <cell r="A4605" t="str">
            <v>L506</v>
          </cell>
          <cell r="B4605" t="str">
            <v>URTICARIA POR CONTACTO</v>
          </cell>
          <cell r="C4605" t="str">
            <v>082</v>
          </cell>
        </row>
        <row r="4606">
          <cell r="A4606" t="str">
            <v>L508</v>
          </cell>
          <cell r="B4606" t="str">
            <v>OTRAS URTICARIAS</v>
          </cell>
          <cell r="C4606" t="str">
            <v>082</v>
          </cell>
        </row>
        <row r="4607">
          <cell r="A4607" t="str">
            <v>L509</v>
          </cell>
          <cell r="B4607" t="str">
            <v>URTICARIA, NO ESPECIFICADA</v>
          </cell>
          <cell r="C4607" t="str">
            <v>082</v>
          </cell>
        </row>
        <row r="4608">
          <cell r="A4608" t="str">
            <v>L51</v>
          </cell>
          <cell r="B4608" t="str">
            <v>ERITEMA MULTIFORME</v>
          </cell>
          <cell r="C4608" t="str">
            <v>082</v>
          </cell>
        </row>
        <row r="4609">
          <cell r="A4609" t="str">
            <v>L510</v>
          </cell>
          <cell r="B4609" t="str">
            <v>ERITEMA MULTIFORME NO FLICTENULAR</v>
          </cell>
          <cell r="C4609" t="str">
            <v>082</v>
          </cell>
        </row>
        <row r="4610">
          <cell r="A4610" t="str">
            <v>L511</v>
          </cell>
          <cell r="B4610" t="str">
            <v>ERITEMA MULTIFORME FLICTENULAR</v>
          </cell>
          <cell r="C4610" t="str">
            <v>082</v>
          </cell>
        </row>
        <row r="4611">
          <cell r="A4611" t="str">
            <v>L512</v>
          </cell>
          <cell r="B4611" t="str">
            <v>NECROLISIS EPIDERMICA TOXICA (LYELI)</v>
          </cell>
          <cell r="C4611" t="str">
            <v>082</v>
          </cell>
        </row>
        <row r="4612">
          <cell r="A4612" t="str">
            <v>L518</v>
          </cell>
          <cell r="B4612" t="str">
            <v>OTROS ERITEMAS MULTIFORMES</v>
          </cell>
          <cell r="C4612" t="str">
            <v>082</v>
          </cell>
        </row>
        <row r="4613">
          <cell r="A4613" t="str">
            <v>L519</v>
          </cell>
          <cell r="B4613" t="str">
            <v>ERITEMA MULTIFORME, NO ESPECIFICADO</v>
          </cell>
          <cell r="C4613" t="str">
            <v>082</v>
          </cell>
        </row>
        <row r="4614">
          <cell r="A4614" t="str">
            <v>L52</v>
          </cell>
          <cell r="B4614" t="str">
            <v>ERITEMA NUDOSO</v>
          </cell>
          <cell r="C4614" t="str">
            <v>082</v>
          </cell>
        </row>
        <row r="4615">
          <cell r="A4615" t="str">
            <v>L53</v>
          </cell>
          <cell r="B4615" t="str">
            <v>OTRAS AFECCIONES ERITEMATOSAS</v>
          </cell>
          <cell r="C4615" t="str">
            <v>082</v>
          </cell>
        </row>
        <row r="4616">
          <cell r="A4616" t="str">
            <v>L530</v>
          </cell>
          <cell r="B4616" t="str">
            <v>ERITEMA TOXICO</v>
          </cell>
          <cell r="C4616" t="str">
            <v>082</v>
          </cell>
        </row>
        <row r="4617">
          <cell r="A4617" t="str">
            <v>L531</v>
          </cell>
          <cell r="B4617" t="str">
            <v>ERITEMA ANULAR CENTRIFUGO</v>
          </cell>
          <cell r="C4617" t="str">
            <v>082</v>
          </cell>
        </row>
        <row r="4618">
          <cell r="A4618" t="str">
            <v>L532</v>
          </cell>
          <cell r="B4618" t="str">
            <v>ERITEMA MARGINADO</v>
          </cell>
          <cell r="C4618" t="str">
            <v>082</v>
          </cell>
        </row>
        <row r="4619">
          <cell r="A4619" t="str">
            <v>L533</v>
          </cell>
          <cell r="B4619" t="str">
            <v>OTROS ERITEMAS FIGURADOS CRONICOS</v>
          </cell>
          <cell r="C4619" t="str">
            <v>082</v>
          </cell>
        </row>
        <row r="4620">
          <cell r="A4620" t="str">
            <v>L538</v>
          </cell>
          <cell r="B4620" t="str">
            <v>OTRAS AFECCIONES ERITEMATOSAS ESPECIFICADAS</v>
          </cell>
          <cell r="C4620" t="str">
            <v>082</v>
          </cell>
        </row>
        <row r="4621">
          <cell r="A4621" t="str">
            <v>L539</v>
          </cell>
          <cell r="B4621" t="str">
            <v>AFECCION ERITEMATOSA, NO ESPECIFICADA</v>
          </cell>
          <cell r="C4621" t="str">
            <v>082</v>
          </cell>
        </row>
        <row r="4622">
          <cell r="A4622" t="str">
            <v>L55</v>
          </cell>
          <cell r="B4622" t="str">
            <v>QUEMADURA SOLAR</v>
          </cell>
          <cell r="C4622" t="str">
            <v>082</v>
          </cell>
        </row>
        <row r="4623">
          <cell r="A4623" t="str">
            <v>L550</v>
          </cell>
          <cell r="B4623" t="str">
            <v>QUEMADURA SOLAR DE PRIMER GRADO</v>
          </cell>
          <cell r="C4623" t="str">
            <v>082</v>
          </cell>
        </row>
        <row r="4624">
          <cell r="A4624" t="str">
            <v>L551</v>
          </cell>
          <cell r="B4624" t="str">
            <v>QUEMADURA SOLAR DE SEGUNDO GRADO</v>
          </cell>
          <cell r="C4624" t="str">
            <v>082</v>
          </cell>
        </row>
        <row r="4625">
          <cell r="A4625" t="str">
            <v>L552</v>
          </cell>
          <cell r="B4625" t="str">
            <v>QUEMADURA SOLAR DE TERCER GRADO</v>
          </cell>
          <cell r="C4625" t="str">
            <v>082</v>
          </cell>
        </row>
        <row r="4626">
          <cell r="A4626" t="str">
            <v>L558</v>
          </cell>
          <cell r="B4626" t="str">
            <v>OTRAS QUEMADURAS SOLARES</v>
          </cell>
          <cell r="C4626" t="str">
            <v>082</v>
          </cell>
        </row>
        <row r="4627">
          <cell r="A4627" t="str">
            <v>L559</v>
          </cell>
          <cell r="B4627" t="str">
            <v>QUEMADURA SOLAR, NO ESPECIFICADA</v>
          </cell>
          <cell r="C4627" t="str">
            <v>082</v>
          </cell>
        </row>
        <row r="4628">
          <cell r="A4628" t="str">
            <v>L56</v>
          </cell>
          <cell r="B4628" t="str">
            <v>OTROS CAMBIOS AGUDOS DE LA PIEL DEBIDOS A RADIACION ULTRAVIOLETA</v>
          </cell>
          <cell r="C4628" t="str">
            <v>082</v>
          </cell>
        </row>
        <row r="4629">
          <cell r="A4629" t="str">
            <v>L560</v>
          </cell>
          <cell r="B4629" t="str">
            <v>RESPUESTA FOTOTOXICA A DROGAS</v>
          </cell>
          <cell r="C4629" t="str">
            <v>082</v>
          </cell>
        </row>
        <row r="4630">
          <cell r="A4630" t="str">
            <v>L561</v>
          </cell>
          <cell r="B4630" t="str">
            <v>RESPUESTA FOTOALERGICA A DROGAS</v>
          </cell>
          <cell r="C4630" t="str">
            <v>082</v>
          </cell>
        </row>
        <row r="4631">
          <cell r="A4631" t="str">
            <v>L562</v>
          </cell>
          <cell r="B4631" t="str">
            <v>DERMATITIS POR FOTOCONTACTO (DERMATITIS DE BERLOQUE)</v>
          </cell>
          <cell r="C4631" t="str">
            <v>082</v>
          </cell>
        </row>
        <row r="4632">
          <cell r="A4632" t="str">
            <v>L563</v>
          </cell>
          <cell r="B4632" t="str">
            <v>URTICARIA SOLAR</v>
          </cell>
          <cell r="C4632" t="str">
            <v>082</v>
          </cell>
        </row>
        <row r="4633">
          <cell r="A4633" t="str">
            <v>L564</v>
          </cell>
          <cell r="B4633" t="str">
            <v>ERUPCION POLIMORFA A LA LUZ</v>
          </cell>
          <cell r="C4633" t="str">
            <v>082</v>
          </cell>
        </row>
        <row r="4634">
          <cell r="A4634" t="str">
            <v>L568</v>
          </cell>
          <cell r="B4634" t="str">
            <v>OTROS CAMBIOS AGUDOS ESPEC. DE LA PIEL DEBIDOS A RADIACION ULTRAVIOL.</v>
          </cell>
          <cell r="C4634" t="str">
            <v>082</v>
          </cell>
        </row>
        <row r="4635">
          <cell r="A4635" t="str">
            <v>L569</v>
          </cell>
          <cell r="B4635" t="str">
            <v>CAMBIO AGUDO DE LA PIEL DEBIDO A RADIACION ULTRAV. SIN OTRA ESPECIFOC.</v>
          </cell>
          <cell r="C4635" t="str">
            <v>082</v>
          </cell>
        </row>
        <row r="4636">
          <cell r="A4636" t="str">
            <v>L57</v>
          </cell>
          <cell r="B4636" t="str">
            <v>CAMBIOS DE LA PIEL DEBIDOS A EXPOSICION CRONICA A RADIAC. NO IONIZANTE</v>
          </cell>
          <cell r="C4636" t="str">
            <v>082</v>
          </cell>
        </row>
        <row r="4637">
          <cell r="A4637" t="str">
            <v>L570</v>
          </cell>
          <cell r="B4637" t="str">
            <v>QUERATOSIS ACTINICA</v>
          </cell>
          <cell r="C4637" t="str">
            <v>082</v>
          </cell>
        </row>
        <row r="4638">
          <cell r="A4638" t="str">
            <v>L571</v>
          </cell>
          <cell r="B4638" t="str">
            <v>RETICULOIDE ACTINICO</v>
          </cell>
          <cell r="C4638" t="str">
            <v>082</v>
          </cell>
        </row>
        <row r="4639">
          <cell r="A4639" t="str">
            <v>L572</v>
          </cell>
          <cell r="B4639" t="str">
            <v>PIEL ROMBOIDAL DE LA NUCA</v>
          </cell>
          <cell r="C4639" t="str">
            <v>082</v>
          </cell>
        </row>
        <row r="4640">
          <cell r="A4640" t="str">
            <v>L573</v>
          </cell>
          <cell r="B4640" t="str">
            <v>POIQUILODERMIA DE CIVATTE</v>
          </cell>
          <cell r="C4640" t="str">
            <v>082</v>
          </cell>
        </row>
        <row r="4641">
          <cell r="A4641" t="str">
            <v>L574</v>
          </cell>
          <cell r="B4641" t="str">
            <v>PIEL LAXA SENIL</v>
          </cell>
          <cell r="C4641" t="str">
            <v>082</v>
          </cell>
        </row>
        <row r="4642">
          <cell r="A4642" t="str">
            <v>L575</v>
          </cell>
          <cell r="B4642" t="str">
            <v>GRANULOMA ACTINICO</v>
          </cell>
          <cell r="C4642" t="str">
            <v>082</v>
          </cell>
        </row>
        <row r="4643">
          <cell r="A4643" t="str">
            <v>L578</v>
          </cell>
          <cell r="B4643" t="str">
            <v>OTROS CAMBIOS DE LA PIEL DEBIDOS A EXPOSICION CRONICA A RADIAC. NO ION</v>
          </cell>
          <cell r="C4643" t="str">
            <v>082</v>
          </cell>
        </row>
        <row r="4644">
          <cell r="A4644" t="str">
            <v>L579</v>
          </cell>
          <cell r="B4644" t="str">
            <v>CAMBIOS DE LA PIEL DEBIDOS A EXPOS. CRONICA A RADIAC. NO IONIZ. SIN OT</v>
          </cell>
          <cell r="C4644" t="str">
            <v>082</v>
          </cell>
        </row>
        <row r="4645">
          <cell r="A4645" t="str">
            <v>L58</v>
          </cell>
          <cell r="B4645" t="str">
            <v>RADIODERMATITIS</v>
          </cell>
          <cell r="C4645" t="str">
            <v>082</v>
          </cell>
        </row>
        <row r="4646">
          <cell r="A4646" t="str">
            <v>L580</v>
          </cell>
          <cell r="B4646" t="str">
            <v>RADIODERMATITIS AGUDA</v>
          </cell>
          <cell r="C4646" t="str">
            <v>082</v>
          </cell>
        </row>
        <row r="4647">
          <cell r="A4647" t="str">
            <v>L581</v>
          </cell>
          <cell r="B4647" t="str">
            <v>RADIODERMATITIS CRONICA</v>
          </cell>
          <cell r="C4647" t="str">
            <v>082</v>
          </cell>
        </row>
        <row r="4648">
          <cell r="A4648" t="str">
            <v>L589</v>
          </cell>
          <cell r="B4648" t="str">
            <v>RADIODERMATITIS, NO ESPECIFICADA</v>
          </cell>
          <cell r="C4648" t="str">
            <v>082</v>
          </cell>
        </row>
        <row r="4649">
          <cell r="A4649" t="str">
            <v>L59</v>
          </cell>
          <cell r="B4649" t="str">
            <v>OTROS TRASTORNOS DE LA PIEL Y DEL TEJIDO SUBC. RELACIONADOS CON RADIA</v>
          </cell>
          <cell r="C4649" t="str">
            <v>082</v>
          </cell>
        </row>
        <row r="4650">
          <cell r="A4650" t="str">
            <v>L590</v>
          </cell>
          <cell r="B4650" t="str">
            <v>ERITEMA AB IGNE (DERMATITIS AB IGNE)</v>
          </cell>
          <cell r="C4650" t="str">
            <v>082</v>
          </cell>
        </row>
        <row r="4651">
          <cell r="A4651" t="str">
            <v>L598</v>
          </cell>
          <cell r="B4651" t="str">
            <v>OTROS TRASTORNOS ESPECIF. DE LA PIEL Y DEL TEJIDO SUBC. RELAC. CON RAD</v>
          </cell>
          <cell r="C4651" t="str">
            <v>082</v>
          </cell>
        </row>
        <row r="4652">
          <cell r="A4652" t="str">
            <v>L599</v>
          </cell>
          <cell r="B4652" t="str">
            <v>TRASTORNOS NO ESPECIF. DE LA PIEL Y DEL TEJIDO SUBC. RALACION. CON RAD</v>
          </cell>
          <cell r="C4652" t="str">
            <v>082</v>
          </cell>
        </row>
        <row r="4653">
          <cell r="A4653" t="str">
            <v>L60</v>
          </cell>
          <cell r="B4653" t="str">
            <v>TRASTORNOS DE LAS UÑAS</v>
          </cell>
          <cell r="C4653" t="str">
            <v>082</v>
          </cell>
        </row>
        <row r="4654">
          <cell r="A4654" t="str">
            <v>L600</v>
          </cell>
          <cell r="B4654" t="str">
            <v>UÑA ENCARNADA</v>
          </cell>
          <cell r="C4654" t="str">
            <v>082</v>
          </cell>
        </row>
        <row r="4655">
          <cell r="A4655" t="str">
            <v>L601</v>
          </cell>
          <cell r="B4655" t="str">
            <v>ONICOLISIS</v>
          </cell>
          <cell r="C4655" t="str">
            <v>082</v>
          </cell>
        </row>
        <row r="4656">
          <cell r="A4656" t="str">
            <v>L602</v>
          </cell>
          <cell r="B4656" t="str">
            <v>ONICOGRIPOSIS</v>
          </cell>
          <cell r="C4656" t="str">
            <v>082</v>
          </cell>
        </row>
        <row r="4657">
          <cell r="A4657" t="str">
            <v>L603</v>
          </cell>
          <cell r="B4657" t="str">
            <v>DISTROFIA UNGUEAL</v>
          </cell>
          <cell r="C4657" t="str">
            <v>082</v>
          </cell>
        </row>
        <row r="4658">
          <cell r="A4658" t="str">
            <v>L604</v>
          </cell>
          <cell r="B4658" t="str">
            <v>LINEAS DE BEAU</v>
          </cell>
          <cell r="C4658" t="str">
            <v>082</v>
          </cell>
        </row>
        <row r="4659">
          <cell r="A4659" t="str">
            <v>L605</v>
          </cell>
          <cell r="B4659" t="str">
            <v>SINDROME DE LA UÑA AMARILLA</v>
          </cell>
          <cell r="C4659" t="str">
            <v>082</v>
          </cell>
        </row>
        <row r="4660">
          <cell r="A4660" t="str">
            <v>L608</v>
          </cell>
          <cell r="B4660" t="str">
            <v>OTROS TRASTORNOS DE LAS UÑAS</v>
          </cell>
          <cell r="C4660" t="str">
            <v>082</v>
          </cell>
        </row>
        <row r="4661">
          <cell r="A4661" t="str">
            <v>L609</v>
          </cell>
          <cell r="B4661" t="str">
            <v>TRASTORNO DE LA UÑA, NO ESPECIFICADO</v>
          </cell>
          <cell r="C4661" t="str">
            <v>082</v>
          </cell>
        </row>
        <row r="4662">
          <cell r="A4662" t="str">
            <v>L63</v>
          </cell>
          <cell r="B4662" t="str">
            <v>ALOPECIA AREATA</v>
          </cell>
          <cell r="C4662" t="str">
            <v>082</v>
          </cell>
        </row>
        <row r="4663">
          <cell r="A4663" t="str">
            <v>L630</v>
          </cell>
          <cell r="B4663" t="str">
            <v>ALOPECIA (CAPITIS) TOTAL</v>
          </cell>
          <cell r="C4663" t="str">
            <v>082</v>
          </cell>
        </row>
        <row r="4664">
          <cell r="A4664" t="str">
            <v>L631</v>
          </cell>
          <cell r="B4664" t="str">
            <v>ALOPECIA UNIVERSAL</v>
          </cell>
          <cell r="C4664" t="str">
            <v>082</v>
          </cell>
        </row>
        <row r="4665">
          <cell r="A4665" t="str">
            <v>L632</v>
          </cell>
          <cell r="B4665" t="str">
            <v>OFIASIS</v>
          </cell>
          <cell r="C4665" t="str">
            <v>082</v>
          </cell>
        </row>
        <row r="4666">
          <cell r="A4666" t="str">
            <v>L638</v>
          </cell>
          <cell r="B4666" t="str">
            <v>OTRAS ALOPECIAS AREATAS</v>
          </cell>
          <cell r="C4666" t="str">
            <v>082</v>
          </cell>
        </row>
        <row r="4667">
          <cell r="A4667" t="str">
            <v>L639</v>
          </cell>
          <cell r="B4667" t="str">
            <v>ALOPECIA AREATA, NO ESPECIFICADA</v>
          </cell>
          <cell r="C4667" t="str">
            <v>082</v>
          </cell>
        </row>
        <row r="4668">
          <cell r="A4668" t="str">
            <v>L64</v>
          </cell>
          <cell r="B4668" t="str">
            <v>ALOPECIA ANDROGENA</v>
          </cell>
          <cell r="C4668" t="str">
            <v>082</v>
          </cell>
        </row>
        <row r="4669">
          <cell r="A4669" t="str">
            <v>L640</v>
          </cell>
          <cell r="B4669" t="str">
            <v>ALOPECIA ANDROGENA, INDUCIDA POR DROGAS</v>
          </cell>
          <cell r="C4669" t="str">
            <v>082</v>
          </cell>
        </row>
        <row r="4670">
          <cell r="A4670" t="str">
            <v>L648</v>
          </cell>
          <cell r="B4670" t="str">
            <v>OTRAS ALOPECIAS ANDROGENAS</v>
          </cell>
          <cell r="C4670" t="str">
            <v>082</v>
          </cell>
        </row>
        <row r="4671">
          <cell r="A4671" t="str">
            <v>L649</v>
          </cell>
          <cell r="B4671" t="str">
            <v>ALOPECIA ANDROGENA, NO ESPECIFICADA</v>
          </cell>
          <cell r="C4671" t="str">
            <v>082</v>
          </cell>
        </row>
        <row r="4672">
          <cell r="A4672" t="str">
            <v>L65</v>
          </cell>
          <cell r="B4672" t="str">
            <v>OTRA PERDIDA NO CICATRICIAL DEL PELO</v>
          </cell>
          <cell r="C4672" t="str">
            <v>082</v>
          </cell>
        </row>
        <row r="4673">
          <cell r="A4673" t="str">
            <v>L650</v>
          </cell>
          <cell r="B4673" t="str">
            <v>PERDIDA CAPILAR TELOGENA</v>
          </cell>
          <cell r="C4673" t="str">
            <v>082</v>
          </cell>
        </row>
        <row r="4674">
          <cell r="A4674" t="str">
            <v>L651</v>
          </cell>
          <cell r="B4674" t="str">
            <v>PERDIDA CAPILAR ANAGENA</v>
          </cell>
          <cell r="C4674" t="str">
            <v>082</v>
          </cell>
        </row>
        <row r="4675">
          <cell r="A4675" t="str">
            <v>L652</v>
          </cell>
          <cell r="B4675" t="str">
            <v>ALOPECIA MUCINOSA</v>
          </cell>
          <cell r="C4675" t="str">
            <v>082</v>
          </cell>
        </row>
        <row r="4676">
          <cell r="A4676" t="str">
            <v>L658</v>
          </cell>
          <cell r="B4676" t="str">
            <v>OTRAS PERDIDAS ESPECIFICADAS NO CICATRICIALES DEL PELO</v>
          </cell>
          <cell r="C4676" t="str">
            <v>082</v>
          </cell>
        </row>
        <row r="4677">
          <cell r="A4677" t="str">
            <v>L659</v>
          </cell>
          <cell r="B4677" t="str">
            <v>PERDIDA NO CICATRICIAL DEL PELO, SIN OTRA ESPECIFICACION</v>
          </cell>
          <cell r="C4677" t="str">
            <v>082</v>
          </cell>
        </row>
        <row r="4678">
          <cell r="A4678" t="str">
            <v>L66</v>
          </cell>
          <cell r="B4678" t="str">
            <v>ALOPECIA CICATRICIAL (PERDIDA CICATRICIAL DEL PELO)</v>
          </cell>
          <cell r="C4678" t="str">
            <v>082</v>
          </cell>
        </row>
        <row r="4679">
          <cell r="A4679" t="str">
            <v>L660</v>
          </cell>
          <cell r="B4679" t="str">
            <v>SEUDOPELADA</v>
          </cell>
          <cell r="C4679" t="str">
            <v>082</v>
          </cell>
        </row>
        <row r="4680">
          <cell r="A4680" t="str">
            <v>L661</v>
          </cell>
          <cell r="B4680" t="str">
            <v>LIQUEN PLANO PILARIS</v>
          </cell>
          <cell r="C4680" t="str">
            <v>082</v>
          </cell>
        </row>
        <row r="4681">
          <cell r="A4681" t="str">
            <v>L662</v>
          </cell>
          <cell r="B4681" t="str">
            <v>FOLICULITIS DECALVANTE</v>
          </cell>
          <cell r="C4681" t="str">
            <v>082</v>
          </cell>
        </row>
        <row r="4682">
          <cell r="A4682" t="str">
            <v>L663</v>
          </cell>
          <cell r="B4682" t="str">
            <v>PERIFOLICULITIS CAPITIS ABSCEDENS</v>
          </cell>
          <cell r="C4682" t="str">
            <v>082</v>
          </cell>
        </row>
        <row r="4683">
          <cell r="A4683" t="str">
            <v>L664</v>
          </cell>
          <cell r="B4683" t="str">
            <v>FOLICULITIS ULERITEMATOSA RETICULADA</v>
          </cell>
          <cell r="C4683" t="str">
            <v>082</v>
          </cell>
        </row>
        <row r="4684">
          <cell r="A4684" t="str">
            <v>L668</v>
          </cell>
          <cell r="B4684" t="str">
            <v>OTRAS ALOPECIAS CICATRICIALES</v>
          </cell>
          <cell r="C4684" t="str">
            <v>082</v>
          </cell>
        </row>
        <row r="4685">
          <cell r="A4685" t="str">
            <v>L669</v>
          </cell>
          <cell r="B4685" t="str">
            <v>ALOPECIA CICATRICIAL, NO ESPECIFICADA</v>
          </cell>
          <cell r="C4685" t="str">
            <v>082</v>
          </cell>
        </row>
        <row r="4686">
          <cell r="A4686" t="str">
            <v>L67</v>
          </cell>
          <cell r="B4686" t="str">
            <v>ANORMALIDADES DEL TALLO Y DEL COLOR DEL PELO</v>
          </cell>
          <cell r="C4686" t="str">
            <v>082</v>
          </cell>
        </row>
        <row r="4687">
          <cell r="A4687" t="str">
            <v>L670</v>
          </cell>
          <cell r="B4687" t="str">
            <v>TRICORREXIS NUDOSA</v>
          </cell>
          <cell r="C4687" t="str">
            <v>082</v>
          </cell>
        </row>
        <row r="4688">
          <cell r="A4688" t="str">
            <v>L671</v>
          </cell>
          <cell r="B4688" t="str">
            <v>VARIACION DEL COLOR DEL PELO</v>
          </cell>
          <cell r="C4688" t="str">
            <v>082</v>
          </cell>
        </row>
        <row r="4689">
          <cell r="A4689" t="str">
            <v>L678</v>
          </cell>
          <cell r="B4689" t="str">
            <v>OTRAS ANORMALIDADES DEL TALLO Y DEL COLOR DEL PELO</v>
          </cell>
          <cell r="C4689" t="str">
            <v>082</v>
          </cell>
        </row>
        <row r="4690">
          <cell r="A4690" t="str">
            <v>L679</v>
          </cell>
          <cell r="B4690" t="str">
            <v>ANORMALIDAD NO ESPECIFICADA DEL TALLO Y DEL COLOR DEL PELO</v>
          </cell>
          <cell r="C4690" t="str">
            <v>082</v>
          </cell>
        </row>
        <row r="4691">
          <cell r="A4691" t="str">
            <v>L68</v>
          </cell>
          <cell r="B4691" t="str">
            <v>HIPERTRICOSIS</v>
          </cell>
          <cell r="C4691" t="str">
            <v>082</v>
          </cell>
        </row>
        <row r="4692">
          <cell r="A4692" t="str">
            <v>L680</v>
          </cell>
          <cell r="B4692" t="str">
            <v>HIRSUTISMO</v>
          </cell>
          <cell r="C4692" t="str">
            <v>082</v>
          </cell>
        </row>
        <row r="4693">
          <cell r="A4693" t="str">
            <v>L681</v>
          </cell>
          <cell r="B4693" t="str">
            <v>HIPERTRICOSIS LANUGINOSA ADQUIRIDA</v>
          </cell>
          <cell r="C4693" t="str">
            <v>082</v>
          </cell>
        </row>
        <row r="4694">
          <cell r="A4694" t="str">
            <v>L682</v>
          </cell>
          <cell r="B4694" t="str">
            <v>HIPERTRICOSIS LOCALIZADA</v>
          </cell>
          <cell r="C4694" t="str">
            <v>082</v>
          </cell>
        </row>
        <row r="4695">
          <cell r="A4695" t="str">
            <v>L683</v>
          </cell>
          <cell r="B4695" t="str">
            <v>POLITRIQUIA</v>
          </cell>
          <cell r="C4695" t="str">
            <v>082</v>
          </cell>
        </row>
        <row r="4696">
          <cell r="A4696" t="str">
            <v>L688</v>
          </cell>
          <cell r="B4696" t="str">
            <v>OTRAS HIPERTRICOSIS</v>
          </cell>
          <cell r="C4696" t="str">
            <v>082</v>
          </cell>
        </row>
        <row r="4697">
          <cell r="A4697" t="str">
            <v>L689</v>
          </cell>
          <cell r="B4697" t="str">
            <v>HIPERTRICOSIS, NO ESPECIFICADA</v>
          </cell>
          <cell r="C4697" t="str">
            <v>082</v>
          </cell>
        </row>
        <row r="4698">
          <cell r="A4698" t="str">
            <v>L70</v>
          </cell>
          <cell r="B4698" t="str">
            <v>ACNE</v>
          </cell>
          <cell r="C4698" t="str">
            <v>082</v>
          </cell>
        </row>
        <row r="4699">
          <cell r="A4699" t="str">
            <v>L700</v>
          </cell>
          <cell r="B4699" t="str">
            <v>ACNE VULGAR</v>
          </cell>
          <cell r="C4699" t="str">
            <v>082</v>
          </cell>
        </row>
        <row r="4700">
          <cell r="A4700" t="str">
            <v>L701</v>
          </cell>
          <cell r="B4700" t="str">
            <v>ACNE CONGLOBADO</v>
          </cell>
          <cell r="C4700" t="str">
            <v>082</v>
          </cell>
        </row>
        <row r="4701">
          <cell r="A4701" t="str">
            <v>L702</v>
          </cell>
          <cell r="B4701" t="str">
            <v>ACNE VARIOLIFORME</v>
          </cell>
          <cell r="C4701" t="str">
            <v>082</v>
          </cell>
        </row>
        <row r="4702">
          <cell r="A4702" t="str">
            <v>L703</v>
          </cell>
          <cell r="B4702" t="str">
            <v>ACNE TROPICAL</v>
          </cell>
          <cell r="C4702" t="str">
            <v>082</v>
          </cell>
        </row>
        <row r="4703">
          <cell r="A4703" t="str">
            <v>L704</v>
          </cell>
          <cell r="B4703" t="str">
            <v>ACNE INFANTIL</v>
          </cell>
          <cell r="C4703" t="str">
            <v>082</v>
          </cell>
        </row>
        <row r="4704">
          <cell r="A4704" t="str">
            <v>L705</v>
          </cell>
          <cell r="B4704" t="str">
            <v>ACNE EXORIADO DE LA MUJER JOVEN</v>
          </cell>
          <cell r="C4704" t="str">
            <v>082</v>
          </cell>
        </row>
        <row r="4705">
          <cell r="A4705" t="str">
            <v>L708</v>
          </cell>
          <cell r="B4705" t="str">
            <v>OTROS ACNES</v>
          </cell>
          <cell r="C4705" t="str">
            <v>082</v>
          </cell>
        </row>
        <row r="4706">
          <cell r="A4706" t="str">
            <v>L709</v>
          </cell>
          <cell r="B4706" t="str">
            <v>ACNE, NO ESPECIFICADO</v>
          </cell>
          <cell r="C4706" t="str">
            <v>082</v>
          </cell>
        </row>
        <row r="4707">
          <cell r="A4707" t="str">
            <v>L71</v>
          </cell>
          <cell r="B4707" t="str">
            <v>ROSACEA</v>
          </cell>
          <cell r="C4707" t="str">
            <v>082</v>
          </cell>
        </row>
        <row r="4708">
          <cell r="A4708" t="str">
            <v>L710</v>
          </cell>
          <cell r="B4708" t="str">
            <v>DERMATITIS PERIBUCAL</v>
          </cell>
          <cell r="C4708" t="str">
            <v>082</v>
          </cell>
        </row>
        <row r="4709">
          <cell r="A4709" t="str">
            <v>L711</v>
          </cell>
          <cell r="B4709" t="str">
            <v>RINOFIMA</v>
          </cell>
          <cell r="C4709" t="str">
            <v>082</v>
          </cell>
        </row>
        <row r="4710">
          <cell r="A4710" t="str">
            <v>L718</v>
          </cell>
          <cell r="B4710" t="str">
            <v>OTRAS ROSACEAS</v>
          </cell>
          <cell r="C4710" t="str">
            <v>082</v>
          </cell>
        </row>
        <row r="4711">
          <cell r="A4711" t="str">
            <v>L719</v>
          </cell>
          <cell r="B4711" t="str">
            <v>ROSACEA, NO ESPECIFICADA</v>
          </cell>
          <cell r="C4711" t="str">
            <v>082</v>
          </cell>
        </row>
        <row r="4712">
          <cell r="A4712" t="str">
            <v>L72</v>
          </cell>
          <cell r="B4712" t="str">
            <v>QUISTE FOLICULAR DE LA PIEL Y DEL TEJIDO SUBCUTANEO</v>
          </cell>
          <cell r="C4712" t="str">
            <v>082</v>
          </cell>
        </row>
        <row r="4713">
          <cell r="A4713" t="str">
            <v>L720</v>
          </cell>
          <cell r="B4713" t="str">
            <v>QUISTE EPIDERMICO</v>
          </cell>
          <cell r="C4713" t="str">
            <v>082</v>
          </cell>
        </row>
        <row r="4714">
          <cell r="A4714" t="str">
            <v>L721</v>
          </cell>
          <cell r="B4714" t="str">
            <v>QUISTE TRICODERMICO</v>
          </cell>
          <cell r="C4714" t="str">
            <v>082</v>
          </cell>
        </row>
        <row r="4715">
          <cell r="A4715" t="str">
            <v>L722</v>
          </cell>
          <cell r="B4715" t="str">
            <v>ESTEATOCISTOMA MULTIPLE</v>
          </cell>
          <cell r="C4715" t="str">
            <v>082</v>
          </cell>
        </row>
        <row r="4716">
          <cell r="A4716" t="str">
            <v>L728</v>
          </cell>
          <cell r="B4716" t="str">
            <v>OTROS QUISTES FOLICULARES DE LA PIEL Y DEL TEJIDO SUBCUTANEO</v>
          </cell>
          <cell r="C4716" t="str">
            <v>082</v>
          </cell>
        </row>
        <row r="4717">
          <cell r="A4717" t="str">
            <v>L729</v>
          </cell>
          <cell r="B4717" t="str">
            <v>QUISTE FOLICULAR DE LA PIEL Y DEL TEJIDO SUBCUT. SIN OTRA ESPECIFICAC.</v>
          </cell>
          <cell r="C4717" t="str">
            <v>082</v>
          </cell>
        </row>
        <row r="4718">
          <cell r="A4718" t="str">
            <v>L73</v>
          </cell>
          <cell r="B4718" t="str">
            <v>OTROS TRASTORNOS FOLICULARES</v>
          </cell>
          <cell r="C4718" t="str">
            <v>082</v>
          </cell>
        </row>
        <row r="4719">
          <cell r="A4719" t="str">
            <v>L730</v>
          </cell>
          <cell r="B4719" t="str">
            <v>ACNE QUELOIDE</v>
          </cell>
          <cell r="C4719" t="str">
            <v>082</v>
          </cell>
        </row>
        <row r="4720">
          <cell r="A4720" t="str">
            <v>L731</v>
          </cell>
          <cell r="B4720" t="str">
            <v>SEUDOFOLICULITIS DE LA BARBA</v>
          </cell>
          <cell r="C4720" t="str">
            <v>082</v>
          </cell>
        </row>
        <row r="4721">
          <cell r="A4721" t="str">
            <v>L732</v>
          </cell>
          <cell r="B4721" t="str">
            <v>HIDRADENITIS SUPURATIVA</v>
          </cell>
          <cell r="C4721" t="str">
            <v>082</v>
          </cell>
        </row>
        <row r="4722">
          <cell r="A4722" t="str">
            <v>L738</v>
          </cell>
          <cell r="B4722" t="str">
            <v>OTROS TRASTORNOS FOLICULARES ESPECIFICADOS</v>
          </cell>
          <cell r="C4722" t="str">
            <v>082</v>
          </cell>
        </row>
        <row r="4723">
          <cell r="A4723" t="str">
            <v>L739</v>
          </cell>
          <cell r="B4723" t="str">
            <v>TRASTORNO FOLICULAR, NO ESPECIFICADO</v>
          </cell>
          <cell r="C4723" t="str">
            <v>082</v>
          </cell>
        </row>
        <row r="4724">
          <cell r="A4724" t="str">
            <v>L74</v>
          </cell>
          <cell r="B4724" t="str">
            <v>TRASTORNOS SUDORIPAROS ECRINOS</v>
          </cell>
          <cell r="C4724" t="str">
            <v>082</v>
          </cell>
        </row>
        <row r="4725">
          <cell r="A4725" t="str">
            <v>L740</v>
          </cell>
          <cell r="B4725" t="str">
            <v>MILIARIA RUBRA</v>
          </cell>
          <cell r="C4725" t="str">
            <v>082</v>
          </cell>
        </row>
        <row r="4726">
          <cell r="A4726" t="str">
            <v>L741</v>
          </cell>
          <cell r="B4726" t="str">
            <v>MILIARIA CRISTALINA</v>
          </cell>
          <cell r="C4726" t="str">
            <v>082</v>
          </cell>
        </row>
        <row r="4727">
          <cell r="A4727" t="str">
            <v>L742</v>
          </cell>
          <cell r="B4727" t="str">
            <v>MILIARIA PROFUNDA</v>
          </cell>
          <cell r="C4727" t="str">
            <v>082</v>
          </cell>
        </row>
        <row r="4728">
          <cell r="A4728" t="str">
            <v>L743</v>
          </cell>
          <cell r="B4728" t="str">
            <v>MILIARIA, NO ESPECIFICADA</v>
          </cell>
          <cell r="C4728" t="str">
            <v>082</v>
          </cell>
        </row>
        <row r="4729">
          <cell r="A4729" t="str">
            <v>L744</v>
          </cell>
          <cell r="B4729" t="str">
            <v>ANHIDROSIS</v>
          </cell>
          <cell r="C4729" t="str">
            <v>082</v>
          </cell>
        </row>
        <row r="4730">
          <cell r="A4730" t="str">
            <v>L748</v>
          </cell>
          <cell r="B4730" t="str">
            <v>OTROS TRASTORNOS SUDORIPAROS ECRINOS</v>
          </cell>
          <cell r="C4730" t="str">
            <v>082</v>
          </cell>
        </row>
        <row r="4731">
          <cell r="A4731" t="str">
            <v>L749</v>
          </cell>
          <cell r="B4731" t="str">
            <v>TRASTORNO SUDORIPARO ECRINO, NO ESPECIFICADO</v>
          </cell>
          <cell r="C4731" t="str">
            <v>082</v>
          </cell>
        </row>
        <row r="4732">
          <cell r="A4732" t="str">
            <v>L75</v>
          </cell>
          <cell r="B4732" t="str">
            <v>TRASTORNOS SUDORIPAROS APOCRINOS</v>
          </cell>
          <cell r="C4732" t="str">
            <v>082</v>
          </cell>
        </row>
        <row r="4733">
          <cell r="A4733" t="str">
            <v>L750</v>
          </cell>
          <cell r="B4733" t="str">
            <v>BROMHIDROSIS</v>
          </cell>
          <cell r="C4733" t="str">
            <v>082</v>
          </cell>
        </row>
        <row r="4734">
          <cell r="A4734" t="str">
            <v>L751</v>
          </cell>
          <cell r="B4734" t="str">
            <v>CROMHIDROSIS</v>
          </cell>
          <cell r="C4734" t="str">
            <v>082</v>
          </cell>
        </row>
        <row r="4735">
          <cell r="A4735" t="str">
            <v>L752</v>
          </cell>
          <cell r="B4735" t="str">
            <v>MILIARIA APOCRINA</v>
          </cell>
          <cell r="C4735" t="str">
            <v>082</v>
          </cell>
        </row>
        <row r="4736">
          <cell r="A4736" t="str">
            <v>L758</v>
          </cell>
          <cell r="B4736" t="str">
            <v>OTROS TRASTORNOS SUDORIPAROS APOCRINOS</v>
          </cell>
          <cell r="C4736" t="str">
            <v>082</v>
          </cell>
        </row>
        <row r="4737">
          <cell r="A4737" t="str">
            <v>L759</v>
          </cell>
          <cell r="B4737" t="str">
            <v>TRASTORNO SUDORIPARO APOCRINO, NO ESPECIFICADO</v>
          </cell>
          <cell r="C4737" t="str">
            <v>082</v>
          </cell>
        </row>
        <row r="4738">
          <cell r="A4738" t="str">
            <v>L80</v>
          </cell>
          <cell r="B4738" t="str">
            <v>VITILIGO</v>
          </cell>
          <cell r="C4738" t="str">
            <v>082</v>
          </cell>
        </row>
        <row r="4739">
          <cell r="A4739" t="str">
            <v>L81</v>
          </cell>
          <cell r="B4739" t="str">
            <v>OTROS TRASTORNOS DE LA PIGMENTACION</v>
          </cell>
          <cell r="C4739" t="str">
            <v>082</v>
          </cell>
        </row>
        <row r="4740">
          <cell r="A4740" t="str">
            <v>L810</v>
          </cell>
          <cell r="B4740" t="str">
            <v>HIPERPIGMENTACION POSTINFLAMATORIA</v>
          </cell>
          <cell r="C4740" t="str">
            <v>082</v>
          </cell>
        </row>
        <row r="4741">
          <cell r="A4741" t="str">
            <v>L811</v>
          </cell>
          <cell r="B4741" t="str">
            <v>CLOASMA</v>
          </cell>
          <cell r="C4741" t="str">
            <v>082</v>
          </cell>
        </row>
        <row r="4742">
          <cell r="A4742" t="str">
            <v>L812</v>
          </cell>
          <cell r="B4742" t="str">
            <v>EFELIDE</v>
          </cell>
          <cell r="C4742" t="str">
            <v>082</v>
          </cell>
        </row>
        <row r="4743">
          <cell r="A4743" t="str">
            <v>L813</v>
          </cell>
          <cell r="B4743" t="str">
            <v>MANCHAS CAFE CON LECHE</v>
          </cell>
          <cell r="C4743" t="str">
            <v>082</v>
          </cell>
        </row>
        <row r="4744">
          <cell r="A4744" t="str">
            <v>L814</v>
          </cell>
          <cell r="B4744" t="str">
            <v>OTROS TIPOS DE HIPERPIGMENTACION MELANODERMICA</v>
          </cell>
          <cell r="C4744" t="str">
            <v>082</v>
          </cell>
        </row>
        <row r="4745">
          <cell r="A4745" t="str">
            <v>L815</v>
          </cell>
          <cell r="B4745" t="str">
            <v>LEUCODERMIA, NO CLASIFICADA EN OTRA PARTE</v>
          </cell>
          <cell r="C4745" t="str">
            <v>082</v>
          </cell>
        </row>
        <row r="4746">
          <cell r="A4746" t="str">
            <v>L816</v>
          </cell>
          <cell r="B4746" t="str">
            <v>OTROS TRASTORNOS DE DISMINUCION DE LA FORMACION DE LA MELANINA</v>
          </cell>
          <cell r="C4746" t="str">
            <v>082</v>
          </cell>
        </row>
        <row r="4747">
          <cell r="A4747" t="str">
            <v>L817</v>
          </cell>
          <cell r="B4747" t="str">
            <v>DERMATOSIS PURPURICA PIGMENTADA</v>
          </cell>
          <cell r="C4747" t="str">
            <v>082</v>
          </cell>
        </row>
        <row r="4748">
          <cell r="A4748" t="str">
            <v>L818</v>
          </cell>
          <cell r="B4748" t="str">
            <v>OTROS TRASTORNOS ESPECIFICADOS DE LA PIGMENTACION</v>
          </cell>
          <cell r="C4748" t="str">
            <v>082</v>
          </cell>
        </row>
        <row r="4749">
          <cell r="A4749" t="str">
            <v>L819</v>
          </cell>
          <cell r="B4749" t="str">
            <v>TRASTORNO DE LA PIGMENTACION, NO ESPECIFICADO</v>
          </cell>
          <cell r="C4749" t="str">
            <v>082</v>
          </cell>
        </row>
        <row r="4750">
          <cell r="A4750" t="str">
            <v>L82</v>
          </cell>
          <cell r="B4750" t="str">
            <v>QUERATOSIS SEBORREICA</v>
          </cell>
          <cell r="C4750" t="str">
            <v>082</v>
          </cell>
        </row>
        <row r="4751">
          <cell r="A4751" t="str">
            <v>L83</v>
          </cell>
          <cell r="B4751" t="str">
            <v>ACANTOSIS NIGRICANS</v>
          </cell>
          <cell r="C4751" t="str">
            <v>082</v>
          </cell>
        </row>
        <row r="4752">
          <cell r="A4752" t="str">
            <v>L84</v>
          </cell>
          <cell r="B4752" t="str">
            <v>CALLOS Y CALLOSIDADES</v>
          </cell>
          <cell r="C4752" t="str">
            <v>082</v>
          </cell>
        </row>
        <row r="4753">
          <cell r="A4753" t="str">
            <v>L85</v>
          </cell>
          <cell r="B4753" t="str">
            <v>OTROS TIPOS DE ENGROSAMIENTO EPIDERMICO</v>
          </cell>
          <cell r="C4753" t="str">
            <v>082</v>
          </cell>
        </row>
        <row r="4754">
          <cell r="A4754" t="str">
            <v>L850</v>
          </cell>
          <cell r="B4754" t="str">
            <v>ICTIOSIS ADQUIRIDA</v>
          </cell>
          <cell r="C4754" t="str">
            <v>082</v>
          </cell>
        </row>
        <row r="4755">
          <cell r="A4755" t="str">
            <v>L851</v>
          </cell>
          <cell r="B4755" t="str">
            <v>QUERATOSIS (QUERATODERMIA) PALMAR Y PLANTAR ADQUIRIDA</v>
          </cell>
          <cell r="C4755" t="str">
            <v>082</v>
          </cell>
        </row>
        <row r="4756">
          <cell r="A4756" t="str">
            <v>L852</v>
          </cell>
          <cell r="B4756" t="str">
            <v>QUERATOSIS PUNCTATA (PALMAR Y PLANTAR)</v>
          </cell>
          <cell r="C4756" t="str">
            <v>082</v>
          </cell>
        </row>
        <row r="4757">
          <cell r="A4757" t="str">
            <v>L853</v>
          </cell>
          <cell r="B4757" t="str">
            <v>XEROSIS DEL CUTIS</v>
          </cell>
          <cell r="C4757" t="str">
            <v>082</v>
          </cell>
        </row>
        <row r="4758">
          <cell r="A4758" t="str">
            <v>L858</v>
          </cell>
          <cell r="B4758" t="str">
            <v>OTROS ENGROSAMIENTOS EPIDERMICOS ESPECIFICADOS</v>
          </cell>
          <cell r="C4758" t="str">
            <v>082</v>
          </cell>
        </row>
        <row r="4759">
          <cell r="A4759" t="str">
            <v>L859</v>
          </cell>
          <cell r="B4759" t="str">
            <v>ENGROSAMIENTO EPIDERMICO, NO ESPECIFICADO</v>
          </cell>
          <cell r="C4759" t="str">
            <v>082</v>
          </cell>
        </row>
        <row r="4760">
          <cell r="A4760" t="str">
            <v>L87</v>
          </cell>
          <cell r="B4760" t="str">
            <v>TRASTORNOS DE LA ELIMINACION TRANSEPIDERMICA</v>
          </cell>
          <cell r="C4760" t="str">
            <v>082</v>
          </cell>
        </row>
        <row r="4761">
          <cell r="A4761" t="str">
            <v>L870</v>
          </cell>
          <cell r="B4761" t="str">
            <v>QUERATOSIS FOLICULAR Y PARAFOLICULAR PENETRANTE DEL CUTIS</v>
          </cell>
          <cell r="C4761" t="str">
            <v>082</v>
          </cell>
        </row>
        <row r="4762">
          <cell r="A4762" t="str">
            <v>L871</v>
          </cell>
          <cell r="B4762" t="str">
            <v>COLAGENOSIS PERFORANTE REACTIVA</v>
          </cell>
          <cell r="C4762" t="str">
            <v>082</v>
          </cell>
        </row>
        <row r="4763">
          <cell r="A4763" t="str">
            <v>L872</v>
          </cell>
          <cell r="B4763" t="str">
            <v>ELASTOSIS SERPIGINOSA PERFORANTE</v>
          </cell>
          <cell r="C4763" t="str">
            <v>082</v>
          </cell>
        </row>
        <row r="4764">
          <cell r="A4764" t="str">
            <v>L878</v>
          </cell>
          <cell r="B4764" t="str">
            <v>OTROS TRASTORNOS DE LA ELIMINACION TRANSEPIDERMICA</v>
          </cell>
          <cell r="C4764" t="str">
            <v>082</v>
          </cell>
        </row>
        <row r="4765">
          <cell r="A4765" t="str">
            <v>L879</v>
          </cell>
          <cell r="B4765" t="str">
            <v>TRASTORNO DE LA ELIMINACION TRANSEPIDERMICA, NO ESPECIFICADO</v>
          </cell>
          <cell r="C4765" t="str">
            <v>082</v>
          </cell>
        </row>
        <row r="4766">
          <cell r="A4766" t="str">
            <v>L88</v>
          </cell>
          <cell r="B4766" t="str">
            <v>PIODERMA GANGRENOSO</v>
          </cell>
          <cell r="C4766" t="str">
            <v>082</v>
          </cell>
        </row>
        <row r="4767">
          <cell r="A4767" t="str">
            <v>L89X</v>
          </cell>
          <cell r="B4767" t="str">
            <v>ULCERA DE DECUBITO</v>
          </cell>
          <cell r="C4767" t="str">
            <v>082</v>
          </cell>
        </row>
        <row r="4768">
          <cell r="A4768" t="str">
            <v>L90</v>
          </cell>
          <cell r="B4768" t="str">
            <v>TRASTORNOS ATROFICOS DE LA PIEL</v>
          </cell>
          <cell r="C4768" t="str">
            <v>082</v>
          </cell>
        </row>
        <row r="4769">
          <cell r="A4769" t="str">
            <v>L900</v>
          </cell>
          <cell r="B4769" t="str">
            <v>LIQUEN ESCLEROSO Y ATROFICO</v>
          </cell>
          <cell r="C4769" t="str">
            <v>082</v>
          </cell>
        </row>
        <row r="4770">
          <cell r="A4770" t="str">
            <v>L901</v>
          </cell>
          <cell r="B4770" t="str">
            <v>ANETODERMIA DE SCHWENINGER-BUZZI</v>
          </cell>
          <cell r="C4770" t="str">
            <v>082</v>
          </cell>
        </row>
        <row r="4771">
          <cell r="A4771" t="str">
            <v>L902</v>
          </cell>
          <cell r="B4771" t="str">
            <v>ANETODERMIA DE JADASSOHN-PELLIZZARI</v>
          </cell>
          <cell r="C4771" t="str">
            <v>082</v>
          </cell>
        </row>
        <row r="4772">
          <cell r="A4772" t="str">
            <v>L903</v>
          </cell>
          <cell r="B4772" t="str">
            <v>ATROFODERMA DE PASINI Y PIERINI</v>
          </cell>
          <cell r="C4772" t="str">
            <v>082</v>
          </cell>
        </row>
        <row r="4773">
          <cell r="A4773" t="str">
            <v>L904</v>
          </cell>
          <cell r="B4773" t="str">
            <v>ACRODERMATITIS CRONICA ATROFICA</v>
          </cell>
          <cell r="C4773" t="str">
            <v>082</v>
          </cell>
        </row>
        <row r="4774">
          <cell r="A4774" t="str">
            <v>L905</v>
          </cell>
          <cell r="B4774" t="str">
            <v>FIBROSIS Y AFECCIONES CICATRICIALES DE LA PIEL</v>
          </cell>
          <cell r="C4774" t="str">
            <v>082</v>
          </cell>
        </row>
        <row r="4775">
          <cell r="A4775" t="str">
            <v>L906</v>
          </cell>
          <cell r="B4775" t="str">
            <v>ESTRIAS ATROFICAS</v>
          </cell>
          <cell r="C4775" t="str">
            <v>082</v>
          </cell>
        </row>
        <row r="4776">
          <cell r="A4776" t="str">
            <v>L908</v>
          </cell>
          <cell r="B4776" t="str">
            <v>OTROS TRASTORNOS ATROFICOS DE LA PIEL</v>
          </cell>
          <cell r="C4776" t="str">
            <v>082</v>
          </cell>
        </row>
        <row r="4777">
          <cell r="A4777" t="str">
            <v>L909</v>
          </cell>
          <cell r="B4777" t="str">
            <v>TRASTORNO ATROFICO DE LA PIEL, NO ESPECIFICADO</v>
          </cell>
          <cell r="C4777" t="str">
            <v>082</v>
          </cell>
        </row>
        <row r="4778">
          <cell r="A4778" t="str">
            <v>L91</v>
          </cell>
          <cell r="B4778" t="str">
            <v>TRASTORNOS HIPERTROFICOS DE LA PIEL</v>
          </cell>
          <cell r="C4778" t="str">
            <v>082</v>
          </cell>
        </row>
        <row r="4779">
          <cell r="A4779" t="str">
            <v>L910</v>
          </cell>
          <cell r="B4779" t="str">
            <v>CICATRIZ QUELOIDE</v>
          </cell>
          <cell r="C4779" t="str">
            <v>082</v>
          </cell>
        </row>
        <row r="4780">
          <cell r="A4780" t="str">
            <v>L918</v>
          </cell>
          <cell r="B4780" t="str">
            <v>OTROS TRASTORNOS HIPERTROFICOS DE LA PIEL</v>
          </cell>
          <cell r="C4780" t="str">
            <v>082</v>
          </cell>
        </row>
        <row r="4781">
          <cell r="A4781" t="str">
            <v>L919</v>
          </cell>
          <cell r="B4781" t="str">
            <v>TRASTORNO HIPERTROFICO DE LA PIEL, NO ESPECIFICADO</v>
          </cell>
          <cell r="C4781" t="str">
            <v>082</v>
          </cell>
        </row>
        <row r="4782">
          <cell r="A4782" t="str">
            <v>L92</v>
          </cell>
          <cell r="B4782" t="str">
            <v>TRASTORNOS GRANULOMATOSOS DE LA PIEL Y DEL TEJIDO SUBCUTANEO</v>
          </cell>
          <cell r="C4782" t="str">
            <v>082</v>
          </cell>
        </row>
        <row r="4783">
          <cell r="A4783" t="str">
            <v>L920</v>
          </cell>
          <cell r="B4783" t="str">
            <v>GRANULOMA ANULAR</v>
          </cell>
          <cell r="C4783" t="str">
            <v>082</v>
          </cell>
        </row>
        <row r="4784">
          <cell r="A4784" t="str">
            <v>L921</v>
          </cell>
          <cell r="B4784" t="str">
            <v>NECROBIOSIS LIPIDICA, NO CLASIFICADA EN OTRA PARTE</v>
          </cell>
          <cell r="C4784" t="str">
            <v>082</v>
          </cell>
        </row>
        <row r="4785">
          <cell r="A4785" t="str">
            <v>L922</v>
          </cell>
          <cell r="B4785" t="str">
            <v>GRANULOMA FACIAL (GRANULOMA EOSINOFILO DE LA PIEL)</v>
          </cell>
          <cell r="C4785" t="str">
            <v>082</v>
          </cell>
        </row>
        <row r="4786">
          <cell r="A4786" t="str">
            <v>L923</v>
          </cell>
          <cell r="B4786" t="str">
            <v>GRANULOMA POR CUERPO EXTRAÑO EN LA PIEL Y EN EL TEJIDO SUBCUTANEO</v>
          </cell>
          <cell r="C4786" t="str">
            <v>082</v>
          </cell>
        </row>
        <row r="4787">
          <cell r="A4787" t="str">
            <v>L928</v>
          </cell>
          <cell r="B4787" t="str">
            <v>OTROS TRASTORNOS GRANULOMATOSOS DE LA PIEL Y DEL TEJIDO SUBCUTANEO</v>
          </cell>
          <cell r="C4787" t="str">
            <v>082</v>
          </cell>
        </row>
        <row r="4788">
          <cell r="A4788" t="str">
            <v>L929</v>
          </cell>
          <cell r="B4788" t="str">
            <v>TRASTORNO GRANULOMATOSO DE LA PIEL Y DEL TEJIDO SUBC. NO ESPECIFIC.</v>
          </cell>
          <cell r="C4788" t="str">
            <v>082</v>
          </cell>
        </row>
        <row r="4789">
          <cell r="A4789" t="str">
            <v>L93</v>
          </cell>
          <cell r="B4789" t="str">
            <v>LUPUS ERITEMATOSO</v>
          </cell>
          <cell r="C4789" t="str">
            <v>082</v>
          </cell>
        </row>
        <row r="4790">
          <cell r="A4790" t="str">
            <v>L930</v>
          </cell>
          <cell r="B4790" t="str">
            <v>LUPUS ERITEMATOSO DISCOIDE</v>
          </cell>
          <cell r="C4790" t="str">
            <v>082</v>
          </cell>
        </row>
        <row r="4791">
          <cell r="A4791" t="str">
            <v>L931</v>
          </cell>
          <cell r="B4791" t="str">
            <v>LUPUS ERITEMATOSO CUTANEO SUBAGUDO</v>
          </cell>
          <cell r="C4791" t="str">
            <v>082</v>
          </cell>
        </row>
        <row r="4792">
          <cell r="A4792" t="str">
            <v>L932</v>
          </cell>
          <cell r="B4792" t="str">
            <v>OTROS LUPUS ERITEMATOSO LOCALIZADOS</v>
          </cell>
          <cell r="C4792" t="str">
            <v>082</v>
          </cell>
        </row>
        <row r="4793">
          <cell r="A4793" t="str">
            <v>L94</v>
          </cell>
          <cell r="B4793" t="str">
            <v>OTROS TRASTORNOS LOCALIZADOS DEL TEJIDO CONJUNTIVO</v>
          </cell>
          <cell r="C4793" t="str">
            <v>082</v>
          </cell>
        </row>
        <row r="4794">
          <cell r="A4794" t="str">
            <v>L940</v>
          </cell>
          <cell r="B4794" t="str">
            <v>ESCLERODERMA LOCALIZADO (MORFEA)</v>
          </cell>
          <cell r="C4794" t="str">
            <v>082</v>
          </cell>
        </row>
        <row r="4795">
          <cell r="A4795" t="str">
            <v>L941</v>
          </cell>
          <cell r="B4795" t="str">
            <v>ESCLERODERMA LINEAL</v>
          </cell>
          <cell r="C4795" t="str">
            <v>082</v>
          </cell>
        </row>
        <row r="4796">
          <cell r="A4796" t="str">
            <v>L942</v>
          </cell>
          <cell r="B4796" t="str">
            <v>CALCINOSIS DE LA PIEL</v>
          </cell>
          <cell r="C4796" t="str">
            <v>082</v>
          </cell>
        </row>
        <row r="4797">
          <cell r="A4797" t="str">
            <v>L943</v>
          </cell>
          <cell r="B4797" t="str">
            <v>ESCLERODACTILIA</v>
          </cell>
          <cell r="C4797" t="str">
            <v>082</v>
          </cell>
        </row>
        <row r="4798">
          <cell r="A4798" t="str">
            <v>L944</v>
          </cell>
          <cell r="B4798" t="str">
            <v>PAPULAS DE GOTTRON</v>
          </cell>
          <cell r="C4798" t="str">
            <v>082</v>
          </cell>
        </row>
        <row r="4799">
          <cell r="A4799" t="str">
            <v>L945</v>
          </cell>
          <cell r="B4799" t="str">
            <v>POIQUILODERMIA VASCULAR ATROFICA</v>
          </cell>
          <cell r="C4799" t="str">
            <v>082</v>
          </cell>
        </row>
        <row r="4800">
          <cell r="A4800" t="str">
            <v>L946</v>
          </cell>
          <cell r="B4800" t="str">
            <v>AINHUM</v>
          </cell>
          <cell r="C4800" t="str">
            <v>082</v>
          </cell>
        </row>
        <row r="4801">
          <cell r="A4801" t="str">
            <v>L948</v>
          </cell>
          <cell r="B4801" t="str">
            <v>OTROS TRASTORNOS LOCALIZADOS ESPECIFICADOS DEL TEJIDO CONJUNTIVO</v>
          </cell>
          <cell r="C4801" t="str">
            <v>082</v>
          </cell>
        </row>
        <row r="4802">
          <cell r="A4802" t="str">
            <v>L949</v>
          </cell>
          <cell r="B4802" t="str">
            <v>TRASTORNO LOCALIZADO DEL TEJIDO CONJUNTIVO, NO ESPECIFICADO</v>
          </cell>
          <cell r="C4802" t="str">
            <v>082</v>
          </cell>
        </row>
        <row r="4803">
          <cell r="A4803" t="str">
            <v>L95</v>
          </cell>
          <cell r="B4803" t="str">
            <v>VASCULITIS LIMITADA A LA PIEL, NO CLASIFICADA EN OTRA PARTE</v>
          </cell>
          <cell r="C4803" t="str">
            <v>082</v>
          </cell>
        </row>
        <row r="4804">
          <cell r="A4804" t="str">
            <v>L950</v>
          </cell>
          <cell r="B4804" t="str">
            <v>VASCULITIS LIVEDOIDE</v>
          </cell>
          <cell r="C4804" t="str">
            <v>082</v>
          </cell>
        </row>
        <row r="4805">
          <cell r="A4805" t="str">
            <v>L951</v>
          </cell>
          <cell r="B4805" t="str">
            <v>ERITEMA ELEVATUM DIUTINUM</v>
          </cell>
          <cell r="C4805" t="str">
            <v>082</v>
          </cell>
        </row>
        <row r="4806">
          <cell r="A4806" t="str">
            <v>L958</v>
          </cell>
          <cell r="B4806" t="str">
            <v>OTRAS VASCULITIS LIMITADAS A LA PIEL</v>
          </cell>
          <cell r="C4806" t="str">
            <v>082</v>
          </cell>
        </row>
        <row r="4807">
          <cell r="A4807" t="str">
            <v>L959</v>
          </cell>
          <cell r="B4807" t="str">
            <v>VASCULITIS LIMITADA A LA PIEL, SIN OTRA ESPECIFICACION</v>
          </cell>
          <cell r="C4807" t="str">
            <v>082</v>
          </cell>
        </row>
        <row r="4808">
          <cell r="A4808" t="str">
            <v>L97</v>
          </cell>
          <cell r="B4808" t="str">
            <v>ULCERA DE MIEMBRO INFERIOR, NO CLASIFICADA EN OTRA PARTE</v>
          </cell>
          <cell r="C4808" t="str">
            <v>082</v>
          </cell>
        </row>
        <row r="4809">
          <cell r="A4809" t="str">
            <v>L98</v>
          </cell>
          <cell r="B4809" t="str">
            <v>OTROS TRASTORNOS DE LA PIEL Y DEL TEJIDO SUBC. NO CLASIFIC. EN OTRA PA</v>
          </cell>
          <cell r="C4809" t="str">
            <v>082</v>
          </cell>
        </row>
        <row r="4810">
          <cell r="A4810" t="str">
            <v>L980</v>
          </cell>
          <cell r="B4810" t="str">
            <v>GRANULOMA PIOGENO</v>
          </cell>
          <cell r="C4810" t="str">
            <v>082</v>
          </cell>
        </row>
        <row r="4811">
          <cell r="A4811" t="str">
            <v>L981</v>
          </cell>
          <cell r="B4811" t="str">
            <v>DERMATITIS FACTICIA</v>
          </cell>
          <cell r="C4811" t="str">
            <v>082</v>
          </cell>
        </row>
        <row r="4812">
          <cell r="A4812" t="str">
            <v>L982</v>
          </cell>
          <cell r="B4812" t="str">
            <v>DERMATOSIS NEUTROFILA FEBRIL (SWEET)</v>
          </cell>
          <cell r="C4812" t="str">
            <v>082</v>
          </cell>
        </row>
        <row r="4813">
          <cell r="A4813" t="str">
            <v>L983</v>
          </cell>
          <cell r="B4813" t="str">
            <v>CELULITIS EOSINOFILA (WELLS)</v>
          </cell>
          <cell r="C4813" t="str">
            <v>082</v>
          </cell>
        </row>
        <row r="4814">
          <cell r="A4814" t="str">
            <v>L984</v>
          </cell>
          <cell r="B4814" t="str">
            <v>ULCERA CRONICA DE LA PIEL, NO CLASIFICADA EN OTRA PARTE</v>
          </cell>
          <cell r="C4814" t="str">
            <v>082</v>
          </cell>
        </row>
        <row r="4815">
          <cell r="A4815" t="str">
            <v>L984</v>
          </cell>
          <cell r="B4815" t="str">
            <v>ULCERA CRONICA DE LA PIEL, NO CLASIFICADA EN OTRA PARTE</v>
          </cell>
          <cell r="C4815" t="str">
            <v>082</v>
          </cell>
        </row>
        <row r="4816">
          <cell r="A4816" t="str">
            <v>L985</v>
          </cell>
          <cell r="B4816" t="str">
            <v>MUCINOSIS DE LA PIEL</v>
          </cell>
          <cell r="C4816" t="str">
            <v>082</v>
          </cell>
        </row>
        <row r="4817">
          <cell r="A4817" t="str">
            <v>L986</v>
          </cell>
          <cell r="B4817" t="str">
            <v>OTROS TRASTORNOS INFILTRATIVOS DE LA PIEL Y DEL TEJIDO SUBCUTANEO</v>
          </cell>
          <cell r="C4817" t="str">
            <v>082</v>
          </cell>
        </row>
        <row r="4818">
          <cell r="A4818" t="str">
            <v>L988</v>
          </cell>
          <cell r="B4818" t="str">
            <v>OTROS TRASTORNOS ESPECIFICADOS DE LA PIEL Y DEL TEJIDO SUBCUTANEO</v>
          </cell>
          <cell r="C4818" t="str">
            <v>082</v>
          </cell>
        </row>
        <row r="4819">
          <cell r="A4819" t="str">
            <v>L989</v>
          </cell>
          <cell r="B4819" t="str">
            <v>TRASTORNO DE LA PIEL Y DEL TEJIDO SUBCUTANEO, NO ESPECIFICADO</v>
          </cell>
          <cell r="C4819" t="str">
            <v>082</v>
          </cell>
        </row>
        <row r="4820">
          <cell r="A4820" t="str">
            <v>M00</v>
          </cell>
          <cell r="B4820" t="str">
            <v>ARTRITIS PIOGENA</v>
          </cell>
          <cell r="C4820" t="str">
            <v>083</v>
          </cell>
        </row>
        <row r="4821">
          <cell r="A4821" t="str">
            <v>M000</v>
          </cell>
          <cell r="B4821" t="str">
            <v>ARTRITIS Y POLIARTRITIS ESTAFILOCOCICA</v>
          </cell>
          <cell r="C4821" t="str">
            <v>083</v>
          </cell>
        </row>
        <row r="4822">
          <cell r="A4822" t="str">
            <v>M001</v>
          </cell>
          <cell r="B4822" t="str">
            <v>ARTRITIS Y POLIARTRITIS NEUMOCOCICA</v>
          </cell>
          <cell r="C4822" t="str">
            <v>083</v>
          </cell>
        </row>
        <row r="4823">
          <cell r="A4823" t="str">
            <v>M002</v>
          </cell>
          <cell r="B4823" t="str">
            <v>OTRAS ARTRITIS Y POLIARTRITIS ESTREPTOCOCICAS</v>
          </cell>
          <cell r="C4823" t="str">
            <v>083</v>
          </cell>
        </row>
        <row r="4824">
          <cell r="A4824" t="str">
            <v>M008</v>
          </cell>
          <cell r="B4824" t="str">
            <v>ARTRITIS Y POLIARTRITIS DEBIDAS A OTROS AGENTES BACTERIANOS ESPECIF.</v>
          </cell>
          <cell r="C4824" t="str">
            <v>083</v>
          </cell>
        </row>
        <row r="4825">
          <cell r="A4825" t="str">
            <v>M009</v>
          </cell>
          <cell r="B4825" t="str">
            <v>ARTRITIS PIOGENA, NO ESPECIFICADA</v>
          </cell>
          <cell r="C4825" t="str">
            <v>083</v>
          </cell>
        </row>
        <row r="4826">
          <cell r="A4826" t="str">
            <v>M02</v>
          </cell>
          <cell r="B4826" t="str">
            <v>ARTROPATIAS REACTIVAS</v>
          </cell>
          <cell r="C4826" t="str">
            <v>083</v>
          </cell>
        </row>
        <row r="4827">
          <cell r="A4827" t="str">
            <v>M020</v>
          </cell>
          <cell r="B4827" t="str">
            <v>ARTROPATIA CONSECUTIVA A DERIVACION INTESTINAL</v>
          </cell>
          <cell r="C4827" t="str">
            <v>083</v>
          </cell>
        </row>
        <row r="4828">
          <cell r="A4828" t="str">
            <v>M021</v>
          </cell>
          <cell r="B4828" t="str">
            <v>ARTROPATIA POSTDISENTERICA</v>
          </cell>
          <cell r="C4828" t="str">
            <v>083</v>
          </cell>
        </row>
        <row r="4829">
          <cell r="A4829" t="str">
            <v>M022</v>
          </cell>
          <cell r="B4829" t="str">
            <v>ARTROPATIA POSTINMUNIZACION</v>
          </cell>
          <cell r="C4829" t="str">
            <v>083</v>
          </cell>
        </row>
        <row r="4830">
          <cell r="A4830" t="str">
            <v>M023</v>
          </cell>
          <cell r="B4830" t="str">
            <v>ENFERMEDAD DE REITER</v>
          </cell>
          <cell r="C4830" t="str">
            <v>083</v>
          </cell>
        </row>
        <row r="4831">
          <cell r="A4831" t="str">
            <v>M028</v>
          </cell>
          <cell r="B4831" t="str">
            <v>OTRAS ARTROPATIAS REACTIVAS</v>
          </cell>
          <cell r="C4831" t="str">
            <v>083</v>
          </cell>
        </row>
        <row r="4832">
          <cell r="A4832" t="str">
            <v>M029</v>
          </cell>
          <cell r="B4832" t="str">
            <v>ARTROPATIA REACTIVA, NO ESPECIFICADA</v>
          </cell>
          <cell r="C4832" t="str">
            <v>083</v>
          </cell>
        </row>
        <row r="4833">
          <cell r="A4833" t="str">
            <v>M05</v>
          </cell>
          <cell r="B4833" t="str">
            <v>ARTRITIS REUMATOIDE SEROPOSITIVA</v>
          </cell>
          <cell r="C4833" t="str">
            <v>083</v>
          </cell>
        </row>
        <row r="4834">
          <cell r="A4834" t="str">
            <v>M050</v>
          </cell>
          <cell r="B4834" t="str">
            <v>SINDROME DE FELTY</v>
          </cell>
          <cell r="C4834" t="str">
            <v>083</v>
          </cell>
        </row>
        <row r="4835">
          <cell r="A4835" t="str">
            <v>M051</v>
          </cell>
          <cell r="B4835" t="str">
            <v>ENFERMEDAD REUMATOIDE DEL PULMON (J99.0*)</v>
          </cell>
          <cell r="C4835" t="str">
            <v>083</v>
          </cell>
        </row>
        <row r="4836">
          <cell r="A4836" t="str">
            <v>M052</v>
          </cell>
          <cell r="B4836" t="str">
            <v>VASCULITIS REUMATOIDE</v>
          </cell>
          <cell r="C4836" t="str">
            <v>083</v>
          </cell>
        </row>
        <row r="4837">
          <cell r="A4837" t="str">
            <v>M053</v>
          </cell>
          <cell r="B4837" t="str">
            <v>ARTRITIS REUMATOIDE CON COMPROMISO DE OTROS ORGANOS O SISTEMAS</v>
          </cell>
          <cell r="C4837" t="str">
            <v>083</v>
          </cell>
        </row>
        <row r="4838">
          <cell r="A4838" t="str">
            <v>M058</v>
          </cell>
          <cell r="B4838" t="str">
            <v>OTRAS ARTRITIS REUMATOIDEAS SEROPOSITIVAS</v>
          </cell>
          <cell r="C4838" t="str">
            <v>083</v>
          </cell>
        </row>
        <row r="4839">
          <cell r="A4839" t="str">
            <v>M059</v>
          </cell>
          <cell r="B4839" t="str">
            <v>ARTRITIS REUMATOIDEA SEROPÓSITIVA, SIN OTRA ESPECIFICACION</v>
          </cell>
          <cell r="C4839" t="str">
            <v>083</v>
          </cell>
        </row>
        <row r="4840">
          <cell r="A4840" t="str">
            <v>M06</v>
          </cell>
          <cell r="B4840" t="str">
            <v>OTRAS ARTRITIS REUMATOIDES</v>
          </cell>
          <cell r="C4840" t="str">
            <v>083</v>
          </cell>
        </row>
        <row r="4841">
          <cell r="A4841" t="str">
            <v>M060</v>
          </cell>
          <cell r="B4841" t="str">
            <v>ARTRITIS REUMATOIDE SERONEGATIVA</v>
          </cell>
          <cell r="C4841" t="str">
            <v>083</v>
          </cell>
        </row>
        <row r="4842">
          <cell r="A4842" t="str">
            <v>M061</v>
          </cell>
          <cell r="B4842" t="str">
            <v>ENFERMEDAD DE STILL DE COMIENZO EN EL ADULTO</v>
          </cell>
          <cell r="C4842" t="str">
            <v>083</v>
          </cell>
        </row>
        <row r="4843">
          <cell r="A4843" t="str">
            <v>M062</v>
          </cell>
          <cell r="B4843" t="str">
            <v>BURSITIS REUMATOIDE</v>
          </cell>
          <cell r="C4843" t="str">
            <v>083</v>
          </cell>
        </row>
        <row r="4844">
          <cell r="A4844" t="str">
            <v>M063</v>
          </cell>
          <cell r="B4844" t="str">
            <v>NODULO REUMATOIDE</v>
          </cell>
          <cell r="C4844" t="str">
            <v>083</v>
          </cell>
        </row>
        <row r="4845">
          <cell r="A4845" t="str">
            <v>M064</v>
          </cell>
          <cell r="B4845" t="str">
            <v>POLIARTROPATIA INFLAMATORIA</v>
          </cell>
          <cell r="C4845" t="str">
            <v>083</v>
          </cell>
        </row>
        <row r="4846">
          <cell r="A4846" t="str">
            <v>M068</v>
          </cell>
          <cell r="B4846" t="str">
            <v>OTRAS ARTRITIS REUMATOIDES ESPECIFICADAS</v>
          </cell>
          <cell r="C4846" t="str">
            <v>083</v>
          </cell>
        </row>
        <row r="4847">
          <cell r="A4847" t="str">
            <v>M069</v>
          </cell>
          <cell r="B4847" t="str">
            <v>ARTRITIS REUMATOIDE, NO ESPECIFICADA</v>
          </cell>
          <cell r="C4847" t="str">
            <v>083</v>
          </cell>
        </row>
        <row r="4848">
          <cell r="A4848" t="str">
            <v>M08</v>
          </cell>
          <cell r="B4848" t="str">
            <v>ARTRITIS JUVENIL</v>
          </cell>
          <cell r="C4848" t="str">
            <v>083</v>
          </cell>
        </row>
        <row r="4849">
          <cell r="A4849" t="str">
            <v>M080</v>
          </cell>
          <cell r="B4849" t="str">
            <v>ARTRITIS REUMATOIDE JUVENIL</v>
          </cell>
          <cell r="C4849" t="str">
            <v>083</v>
          </cell>
        </row>
        <row r="4850">
          <cell r="A4850" t="str">
            <v>M081</v>
          </cell>
          <cell r="B4850" t="str">
            <v>ESPONDILITIS ANQUILOSANTE JUVENIL</v>
          </cell>
          <cell r="C4850" t="str">
            <v>083</v>
          </cell>
        </row>
        <row r="4851">
          <cell r="A4851" t="str">
            <v>M082</v>
          </cell>
          <cell r="B4851" t="str">
            <v>ARTRITIS JUVENIL DE COMIENZO GENERALIZADO</v>
          </cell>
          <cell r="C4851" t="str">
            <v>083</v>
          </cell>
        </row>
        <row r="4852">
          <cell r="A4852" t="str">
            <v>M083</v>
          </cell>
          <cell r="B4852" t="str">
            <v>POLIARTRITIS JUVENIL (SERONEGATIVA)</v>
          </cell>
          <cell r="C4852" t="str">
            <v>083</v>
          </cell>
        </row>
        <row r="4853">
          <cell r="A4853" t="str">
            <v>M084</v>
          </cell>
          <cell r="B4853" t="str">
            <v>ARTRITIS JUVENIL PAUCIARTICULAR</v>
          </cell>
          <cell r="C4853" t="str">
            <v>083</v>
          </cell>
        </row>
        <row r="4854">
          <cell r="A4854" t="str">
            <v>M088</v>
          </cell>
          <cell r="B4854" t="str">
            <v>OTRAS ARTRITIS JUVENILES</v>
          </cell>
          <cell r="C4854" t="str">
            <v>083</v>
          </cell>
        </row>
        <row r="4855">
          <cell r="A4855" t="str">
            <v>M089</v>
          </cell>
          <cell r="B4855" t="str">
            <v>ARTRITIS JUVENIL. NO ESPECIFICADA</v>
          </cell>
          <cell r="C4855" t="str">
            <v>083</v>
          </cell>
        </row>
        <row r="4856">
          <cell r="A4856" t="str">
            <v>M10</v>
          </cell>
          <cell r="B4856" t="str">
            <v>GOTA</v>
          </cell>
          <cell r="C4856" t="str">
            <v>083</v>
          </cell>
        </row>
        <row r="4857">
          <cell r="A4857" t="str">
            <v>M100</v>
          </cell>
          <cell r="B4857" t="str">
            <v>GOTA IDIOPATICA</v>
          </cell>
          <cell r="C4857" t="str">
            <v>083</v>
          </cell>
        </row>
        <row r="4858">
          <cell r="A4858" t="str">
            <v>M101</v>
          </cell>
          <cell r="B4858" t="str">
            <v>GOTA SATURNINA</v>
          </cell>
          <cell r="C4858" t="str">
            <v>083</v>
          </cell>
        </row>
        <row r="4859">
          <cell r="A4859" t="str">
            <v>M102</v>
          </cell>
          <cell r="B4859" t="str">
            <v>GOTA INDUCIDA POR DROGAS</v>
          </cell>
          <cell r="C4859" t="str">
            <v>083</v>
          </cell>
        </row>
        <row r="4860">
          <cell r="A4860" t="str">
            <v>M103</v>
          </cell>
          <cell r="B4860" t="str">
            <v>GOTA DEBIDA A ALTERACION RENAL</v>
          </cell>
          <cell r="C4860" t="str">
            <v>083</v>
          </cell>
        </row>
        <row r="4861">
          <cell r="A4861" t="str">
            <v>M104</v>
          </cell>
          <cell r="B4861" t="str">
            <v>OTRAS GOTAS SECUNDARIAS</v>
          </cell>
          <cell r="C4861" t="str">
            <v>083</v>
          </cell>
        </row>
        <row r="4862">
          <cell r="A4862" t="str">
            <v>M109</v>
          </cell>
          <cell r="B4862" t="str">
            <v>GOTA, NO ESPECIFICADA</v>
          </cell>
          <cell r="C4862" t="str">
            <v>083</v>
          </cell>
        </row>
        <row r="4863">
          <cell r="A4863" t="str">
            <v>M11</v>
          </cell>
          <cell r="B4863" t="str">
            <v>OTRAS ARTROPATIAS POR CRISTALES</v>
          </cell>
          <cell r="C4863" t="str">
            <v>083</v>
          </cell>
        </row>
        <row r="4864">
          <cell r="A4864" t="str">
            <v>M110</v>
          </cell>
          <cell r="B4864" t="str">
            <v>ENFERMEDAD POR DEPOSITO DE HIDROXIAPATITA</v>
          </cell>
          <cell r="C4864" t="str">
            <v>083</v>
          </cell>
        </row>
        <row r="4865">
          <cell r="A4865" t="str">
            <v>M111</v>
          </cell>
          <cell r="B4865" t="str">
            <v>CONDROCALCINOSIS FAMILIAR</v>
          </cell>
          <cell r="C4865" t="str">
            <v>083</v>
          </cell>
        </row>
        <row r="4866">
          <cell r="A4866" t="str">
            <v>M112</v>
          </cell>
          <cell r="B4866" t="str">
            <v>OTRAS CONDROCALCINOSIS</v>
          </cell>
          <cell r="C4866" t="str">
            <v>083</v>
          </cell>
        </row>
        <row r="4867">
          <cell r="A4867" t="str">
            <v>M118</v>
          </cell>
          <cell r="B4867" t="str">
            <v>OTRAS ARTROPATIAS POR CRISTALES, ESPECIFICADAS</v>
          </cell>
          <cell r="C4867" t="str">
            <v>083</v>
          </cell>
        </row>
        <row r="4868">
          <cell r="A4868" t="str">
            <v>M119</v>
          </cell>
          <cell r="B4868" t="str">
            <v>ARTROPATIA POR CRISTALES, NO ESPECIFICADA</v>
          </cell>
          <cell r="C4868" t="str">
            <v>083</v>
          </cell>
        </row>
        <row r="4869">
          <cell r="A4869" t="str">
            <v>M12</v>
          </cell>
          <cell r="B4869" t="str">
            <v>OTRAS ARTROPATIAS ESPECIFICAS</v>
          </cell>
          <cell r="C4869" t="str">
            <v>083</v>
          </cell>
        </row>
        <row r="4870">
          <cell r="A4870" t="str">
            <v>M120</v>
          </cell>
          <cell r="B4870" t="str">
            <v>ARTROPATIA POSTREUMATICA CRONICA (DE JACCOUD)</v>
          </cell>
          <cell r="C4870" t="str">
            <v>083</v>
          </cell>
        </row>
        <row r="4871">
          <cell r="A4871" t="str">
            <v>M121</v>
          </cell>
          <cell r="B4871" t="str">
            <v>ENFERMEDAD DE KASCHIN-BECK</v>
          </cell>
          <cell r="C4871" t="str">
            <v>083</v>
          </cell>
        </row>
        <row r="4872">
          <cell r="A4872" t="str">
            <v>M122</v>
          </cell>
          <cell r="B4872" t="str">
            <v>SINOVITIS VELLONODULAR (PIGMENTADA)</v>
          </cell>
          <cell r="C4872" t="str">
            <v>083</v>
          </cell>
        </row>
        <row r="4873">
          <cell r="A4873" t="str">
            <v>M123</v>
          </cell>
          <cell r="B4873" t="str">
            <v>REUMATISMO PALINDROMICO</v>
          </cell>
          <cell r="C4873" t="str">
            <v>083</v>
          </cell>
        </row>
        <row r="4874">
          <cell r="A4874" t="str">
            <v>M124</v>
          </cell>
          <cell r="B4874" t="str">
            <v>HIDRARTROSIS INTERMITENTE</v>
          </cell>
          <cell r="C4874" t="str">
            <v>083</v>
          </cell>
        </row>
        <row r="4875">
          <cell r="A4875" t="str">
            <v>M125</v>
          </cell>
          <cell r="B4875" t="str">
            <v>ARTROPATIA TRAUMATICA</v>
          </cell>
          <cell r="C4875" t="str">
            <v>083</v>
          </cell>
        </row>
        <row r="4876">
          <cell r="A4876" t="str">
            <v>M128</v>
          </cell>
          <cell r="B4876" t="str">
            <v>OTRAS ARTROPATIAS ESPECIFICAS, NO CLASIFICADAS EN OTRA PARTE</v>
          </cell>
          <cell r="C4876" t="str">
            <v>083</v>
          </cell>
        </row>
        <row r="4877">
          <cell r="A4877" t="str">
            <v>M13</v>
          </cell>
          <cell r="B4877" t="str">
            <v>OTRAS ARTRITIS</v>
          </cell>
          <cell r="C4877" t="str">
            <v>083</v>
          </cell>
        </row>
        <row r="4878">
          <cell r="A4878" t="str">
            <v>M130</v>
          </cell>
          <cell r="B4878" t="str">
            <v>POLIARTRITIS, NO ESPECIFICADA</v>
          </cell>
          <cell r="C4878" t="str">
            <v>083</v>
          </cell>
        </row>
        <row r="4879">
          <cell r="A4879" t="str">
            <v>M131</v>
          </cell>
          <cell r="B4879" t="str">
            <v>MONOARTRITIS, NO CLASIFICADA EN OTRA PARTE</v>
          </cell>
          <cell r="C4879" t="str">
            <v>083</v>
          </cell>
        </row>
        <row r="4880">
          <cell r="A4880" t="str">
            <v>M138</v>
          </cell>
          <cell r="B4880" t="str">
            <v>OTRAS ARTRITIS ESPECIFICADAS</v>
          </cell>
          <cell r="C4880" t="str">
            <v>083</v>
          </cell>
        </row>
        <row r="4881">
          <cell r="A4881" t="str">
            <v>M139</v>
          </cell>
          <cell r="B4881" t="str">
            <v>ARTRITIS, NO ESPECIFICADA</v>
          </cell>
          <cell r="C4881" t="str">
            <v>083</v>
          </cell>
        </row>
        <row r="4882">
          <cell r="A4882" t="str">
            <v>M15</v>
          </cell>
          <cell r="B4882" t="str">
            <v>POLIARTROSIS</v>
          </cell>
          <cell r="C4882" t="str">
            <v>083</v>
          </cell>
        </row>
        <row r="4883">
          <cell r="A4883" t="str">
            <v>M150</v>
          </cell>
          <cell r="B4883" t="str">
            <v>(OSTEO) ARTROSIS PRIMARIA GENERALIZADA</v>
          </cell>
          <cell r="C4883" t="str">
            <v>083</v>
          </cell>
        </row>
        <row r="4884">
          <cell r="A4884" t="str">
            <v>M151</v>
          </cell>
          <cell r="B4884" t="str">
            <v>NODULOS DE HEBERDEN (CON ARTROPATIA)</v>
          </cell>
          <cell r="C4884" t="str">
            <v>083</v>
          </cell>
        </row>
        <row r="4885">
          <cell r="A4885" t="str">
            <v>M152</v>
          </cell>
          <cell r="B4885" t="str">
            <v>NODULOS DE BOUCHARD (CON ARTROPATIA)</v>
          </cell>
          <cell r="C4885" t="str">
            <v>083</v>
          </cell>
        </row>
        <row r="4886">
          <cell r="A4886" t="str">
            <v>M153</v>
          </cell>
          <cell r="B4886" t="str">
            <v>ARTROSIS SECUNDARIA MULTIPLE</v>
          </cell>
          <cell r="C4886" t="str">
            <v>083</v>
          </cell>
        </row>
        <row r="4887">
          <cell r="A4887" t="str">
            <v>M154</v>
          </cell>
          <cell r="B4887" t="str">
            <v>(OSTEO)ARTROSIS EROSIVA</v>
          </cell>
          <cell r="C4887" t="str">
            <v>083</v>
          </cell>
        </row>
        <row r="4888">
          <cell r="A4888" t="str">
            <v>M158</v>
          </cell>
          <cell r="B4888" t="str">
            <v>OTRAS POLIARTROSIS</v>
          </cell>
          <cell r="C4888" t="str">
            <v>083</v>
          </cell>
        </row>
        <row r="4889">
          <cell r="A4889" t="str">
            <v>M159</v>
          </cell>
          <cell r="B4889" t="str">
            <v>POLIARTROSIS, NO ESPECIFICADA</v>
          </cell>
          <cell r="C4889" t="str">
            <v>083</v>
          </cell>
        </row>
        <row r="4890">
          <cell r="A4890" t="str">
            <v>M16</v>
          </cell>
          <cell r="B4890" t="str">
            <v>COXARTROSIS (ARTROSIS DE LA CADERA)</v>
          </cell>
          <cell r="C4890" t="str">
            <v>083</v>
          </cell>
        </row>
        <row r="4891">
          <cell r="A4891" t="str">
            <v>M160</v>
          </cell>
          <cell r="B4891" t="str">
            <v>COXARTROSIS PRIMARIA, BILATERAL</v>
          </cell>
          <cell r="C4891" t="str">
            <v>083</v>
          </cell>
        </row>
        <row r="4892">
          <cell r="A4892" t="str">
            <v>M161</v>
          </cell>
          <cell r="B4892" t="str">
            <v>OTRAS COXARTROSIS PRIMARIAS</v>
          </cell>
          <cell r="C4892" t="str">
            <v>083</v>
          </cell>
        </row>
        <row r="4893">
          <cell r="A4893" t="str">
            <v>M162</v>
          </cell>
          <cell r="B4893" t="str">
            <v>COXARTROSIS A CONSECUENCIA DE DISPLASIA, BILATERAL</v>
          </cell>
          <cell r="C4893" t="str">
            <v>083</v>
          </cell>
        </row>
        <row r="4894">
          <cell r="A4894" t="str">
            <v>M163</v>
          </cell>
          <cell r="B4894" t="str">
            <v>OTRAS COXARTROSIS DISPLASICAS</v>
          </cell>
          <cell r="C4894" t="str">
            <v>083</v>
          </cell>
        </row>
        <row r="4895">
          <cell r="A4895" t="str">
            <v>M164</v>
          </cell>
          <cell r="B4895" t="str">
            <v>COXARTROSIS POSTRAUMATICA, BILATERAL</v>
          </cell>
          <cell r="C4895" t="str">
            <v>083</v>
          </cell>
        </row>
        <row r="4896">
          <cell r="A4896" t="str">
            <v>M165</v>
          </cell>
          <cell r="B4896" t="str">
            <v>OTRA COXARTROSIS POSTRAUMATICA</v>
          </cell>
          <cell r="C4896" t="str">
            <v>083</v>
          </cell>
        </row>
        <row r="4897">
          <cell r="A4897" t="str">
            <v>M166</v>
          </cell>
          <cell r="B4897" t="str">
            <v>OTRA COXARTROSIS SECUNDARIA, BILATERAL</v>
          </cell>
          <cell r="C4897" t="str">
            <v>083</v>
          </cell>
        </row>
        <row r="4898">
          <cell r="A4898" t="str">
            <v>M167</v>
          </cell>
          <cell r="B4898" t="str">
            <v>OTRAS COXARTROSIS SECUNDARIAS</v>
          </cell>
          <cell r="C4898" t="str">
            <v>083</v>
          </cell>
        </row>
        <row r="4899">
          <cell r="A4899" t="str">
            <v>M169</v>
          </cell>
          <cell r="B4899" t="str">
            <v>COXARTROSIS, NO ESPECIFCADA</v>
          </cell>
          <cell r="C4899" t="str">
            <v>083</v>
          </cell>
        </row>
        <row r="4900">
          <cell r="A4900" t="str">
            <v>M17</v>
          </cell>
          <cell r="B4900" t="str">
            <v>GONARTROSIS (ARTROSIS DE LA RODILLA)</v>
          </cell>
          <cell r="C4900" t="str">
            <v>083</v>
          </cell>
        </row>
        <row r="4901">
          <cell r="A4901" t="str">
            <v>M170</v>
          </cell>
          <cell r="B4901" t="str">
            <v>GONARTROSIS PRIMARIA, BILATERAL</v>
          </cell>
          <cell r="C4901" t="str">
            <v>083</v>
          </cell>
        </row>
        <row r="4902">
          <cell r="A4902" t="str">
            <v>M171</v>
          </cell>
          <cell r="B4902" t="str">
            <v>OTRAS GONARTROSIS PRIMARIAS</v>
          </cell>
          <cell r="C4902" t="str">
            <v>083</v>
          </cell>
        </row>
        <row r="4903">
          <cell r="A4903" t="str">
            <v>M172</v>
          </cell>
          <cell r="B4903" t="str">
            <v>GONARTROSIS POSTRAUMATICA, BILATERAL</v>
          </cell>
          <cell r="C4903" t="str">
            <v>083</v>
          </cell>
        </row>
        <row r="4904">
          <cell r="A4904" t="str">
            <v>M173</v>
          </cell>
          <cell r="B4904" t="str">
            <v>OTRAS GONARTROSIS POSTRAUMATICAS</v>
          </cell>
          <cell r="C4904" t="str">
            <v>083</v>
          </cell>
        </row>
        <row r="4905">
          <cell r="A4905" t="str">
            <v>M174</v>
          </cell>
          <cell r="B4905" t="str">
            <v>OTRAS GONARTROSIS SECUNDARIAS, BILATERALES</v>
          </cell>
          <cell r="C4905" t="str">
            <v>083</v>
          </cell>
        </row>
        <row r="4906">
          <cell r="A4906" t="str">
            <v>M175</v>
          </cell>
          <cell r="B4906" t="str">
            <v>OTRAS GONARTROSIS SECUNDARIAS</v>
          </cell>
          <cell r="C4906" t="str">
            <v>083</v>
          </cell>
        </row>
        <row r="4907">
          <cell r="A4907" t="str">
            <v>M179</v>
          </cell>
          <cell r="B4907" t="str">
            <v>GONARTROSIS, NO ESPECIFICADA</v>
          </cell>
          <cell r="C4907" t="str">
            <v>083</v>
          </cell>
        </row>
        <row r="4908">
          <cell r="A4908" t="str">
            <v>M18</v>
          </cell>
          <cell r="B4908" t="str">
            <v>ARTROSIS DE LA PRIMERA ARTICULACION CARPOMETACARPIANA</v>
          </cell>
          <cell r="C4908" t="str">
            <v>083</v>
          </cell>
        </row>
        <row r="4909">
          <cell r="A4909" t="str">
            <v>M180</v>
          </cell>
          <cell r="B4909" t="str">
            <v>ARTROSIS PRIMARIA DE LA ARTICULACION CARPOMETACARPIANA, BILATERAL</v>
          </cell>
          <cell r="C4909" t="str">
            <v>083</v>
          </cell>
        </row>
        <row r="4910">
          <cell r="A4910" t="str">
            <v>M181</v>
          </cell>
          <cell r="B4910" t="str">
            <v>OTRAS ARTROSIS PRIMARIAS DE LA ARTICULACION CARPOMETACARPIANA</v>
          </cell>
          <cell r="C4910" t="str">
            <v>083</v>
          </cell>
        </row>
        <row r="4911">
          <cell r="A4911" t="str">
            <v>M182</v>
          </cell>
          <cell r="B4911" t="str">
            <v>ARTROSIS POSTRAUMATICA DE LA PRIMERA ARTIC. CARPOMETACAR. BILATERAL</v>
          </cell>
          <cell r="C4911" t="str">
            <v>083</v>
          </cell>
        </row>
        <row r="4912">
          <cell r="A4912" t="str">
            <v>M183</v>
          </cell>
          <cell r="B4912" t="str">
            <v>OTRAS ARTROSIS POSTRAUMATICAS DE LA PRIMERA ARTIC. CARPOMETACARP.</v>
          </cell>
          <cell r="C4912" t="str">
            <v>083</v>
          </cell>
        </row>
        <row r="4913">
          <cell r="A4913" t="str">
            <v>M184</v>
          </cell>
          <cell r="B4913" t="str">
            <v>OTRAS ARTROSIS SECUNDARIAS DE LA PRIM. ARTIC. CARPOMET. BILATERAL</v>
          </cell>
          <cell r="C4913" t="str">
            <v>083</v>
          </cell>
        </row>
        <row r="4914">
          <cell r="A4914" t="str">
            <v>M185</v>
          </cell>
          <cell r="B4914" t="str">
            <v>OTRAS ARTROSIS SECUNDARIAS DE LA PRIM. ARTIC. CARPOMETACARPIANA</v>
          </cell>
          <cell r="C4914" t="str">
            <v>083</v>
          </cell>
        </row>
        <row r="4915">
          <cell r="A4915" t="str">
            <v>M189</v>
          </cell>
          <cell r="B4915" t="str">
            <v>ARTROSIS DE LA PRIM. ARTIC. CARPOMET. SIN OTRA ESPECIFICACION</v>
          </cell>
          <cell r="C4915" t="str">
            <v>083</v>
          </cell>
        </row>
        <row r="4916">
          <cell r="A4916" t="str">
            <v>M19</v>
          </cell>
          <cell r="B4916" t="str">
            <v>OTRAS ARTROSIS</v>
          </cell>
          <cell r="C4916" t="str">
            <v>083</v>
          </cell>
        </row>
        <row r="4917">
          <cell r="A4917" t="str">
            <v>M190</v>
          </cell>
          <cell r="B4917" t="str">
            <v>ARTROSIS PRIMARIA DE OTRAS ARTICULACIONES</v>
          </cell>
          <cell r="C4917" t="str">
            <v>083</v>
          </cell>
        </row>
        <row r="4918">
          <cell r="A4918" t="str">
            <v>M191</v>
          </cell>
          <cell r="B4918" t="str">
            <v>ARTROSIS POSTRAUMATICA DE OTRAS ARTICULACIONES</v>
          </cell>
          <cell r="C4918" t="str">
            <v>083</v>
          </cell>
        </row>
        <row r="4919">
          <cell r="A4919" t="str">
            <v>M192</v>
          </cell>
          <cell r="B4919" t="str">
            <v>ARTROSIS SECUNDARIA DE OTRAS ARTICULACIONES</v>
          </cell>
          <cell r="C4919" t="str">
            <v>083</v>
          </cell>
        </row>
        <row r="4920">
          <cell r="A4920" t="str">
            <v>M198</v>
          </cell>
          <cell r="B4920" t="str">
            <v>OTRAS ARTROSIS ESPECIFICADAS</v>
          </cell>
          <cell r="C4920" t="str">
            <v>083</v>
          </cell>
        </row>
        <row r="4921">
          <cell r="A4921" t="str">
            <v>M199</v>
          </cell>
          <cell r="B4921" t="str">
            <v>ARTROSIS, NO ESPECIFICADA</v>
          </cell>
          <cell r="C4921" t="str">
            <v>083</v>
          </cell>
        </row>
        <row r="4922">
          <cell r="A4922" t="str">
            <v>M20</v>
          </cell>
          <cell r="B4922" t="str">
            <v>DEFORMIDADES ADQUIRIDAS DE LOS DEDOS DE LA MANO Y DEL PIE</v>
          </cell>
          <cell r="C4922" t="str">
            <v>083</v>
          </cell>
        </row>
        <row r="4923">
          <cell r="A4923" t="str">
            <v>M200</v>
          </cell>
          <cell r="B4923" t="str">
            <v>DEFORMIDAD DE DEDO(S) DE LA MANO</v>
          </cell>
          <cell r="C4923" t="str">
            <v>083</v>
          </cell>
        </row>
        <row r="4924">
          <cell r="A4924" t="str">
            <v>M201</v>
          </cell>
          <cell r="B4924" t="str">
            <v>HALLUX VALGUS (ADQUIRIDO)</v>
          </cell>
          <cell r="C4924" t="str">
            <v>083</v>
          </cell>
        </row>
        <row r="4925">
          <cell r="A4925" t="str">
            <v>M202</v>
          </cell>
          <cell r="B4925" t="str">
            <v>HALLUX RIGIDUS</v>
          </cell>
          <cell r="C4925" t="str">
            <v>083</v>
          </cell>
        </row>
        <row r="4926">
          <cell r="A4926" t="str">
            <v>M203</v>
          </cell>
          <cell r="B4926" t="str">
            <v>OTRAS DEFORMIDADES DEL HALLUX (ADQUIRIDAS)</v>
          </cell>
          <cell r="C4926" t="str">
            <v>083</v>
          </cell>
        </row>
        <row r="4927">
          <cell r="A4927" t="str">
            <v>M204</v>
          </cell>
          <cell r="B4927" t="str">
            <v>OTRO(S) DEDO(S) DEL PIE EN MARTILLO (ADQUIRIDOS)</v>
          </cell>
          <cell r="C4927" t="str">
            <v>083</v>
          </cell>
        </row>
        <row r="4928">
          <cell r="A4928" t="str">
            <v>M205</v>
          </cell>
          <cell r="B4928" t="str">
            <v>OTRAS DEFORMIDADES (ADQUIRIDAS) DEL (DE LOS) DEDO(S) DEL PIE</v>
          </cell>
          <cell r="C4928" t="str">
            <v>083</v>
          </cell>
        </row>
        <row r="4929">
          <cell r="A4929" t="str">
            <v>M206</v>
          </cell>
          <cell r="B4929" t="str">
            <v>DEFORMIDADES ADQUIRIDAS DE LOS DEDOS DEL PIE, NO ESPECIFICADAS</v>
          </cell>
          <cell r="C4929" t="str">
            <v>083</v>
          </cell>
        </row>
        <row r="4930">
          <cell r="A4930" t="str">
            <v>M21</v>
          </cell>
          <cell r="B4930" t="str">
            <v>OTRAS DEFORMIDADES ADQUIRIDAS DE LOS MIEMBROS</v>
          </cell>
          <cell r="C4930" t="str">
            <v>083</v>
          </cell>
        </row>
        <row r="4931">
          <cell r="A4931" t="str">
            <v>M210</v>
          </cell>
          <cell r="B4931" t="str">
            <v>DEFORMIDAD EN VALGO, NO CLASIFICADA EN OTRA PARTE</v>
          </cell>
          <cell r="C4931" t="str">
            <v>083</v>
          </cell>
        </row>
        <row r="4932">
          <cell r="A4932" t="str">
            <v>M211</v>
          </cell>
          <cell r="B4932" t="str">
            <v>DEFORMIDAD EN VARO, NO CLASIFICADA EN OTRA PARTE</v>
          </cell>
          <cell r="C4932" t="str">
            <v>083</v>
          </cell>
        </row>
        <row r="4933">
          <cell r="A4933" t="str">
            <v>M212</v>
          </cell>
          <cell r="B4933" t="str">
            <v>DEFORMIDAD EN FLEXION</v>
          </cell>
          <cell r="C4933" t="str">
            <v>083</v>
          </cell>
        </row>
        <row r="4934">
          <cell r="A4934" t="str">
            <v>M213</v>
          </cell>
          <cell r="B4934" t="str">
            <v>MUÑECA O PIE EN PENDULO (ADQUIRIDO)</v>
          </cell>
          <cell r="C4934" t="str">
            <v>083</v>
          </cell>
        </row>
        <row r="4935">
          <cell r="A4935" t="str">
            <v>M214</v>
          </cell>
          <cell r="B4935" t="str">
            <v>PIE PLANO (PES PLANUS) (ADQUIRIDO)</v>
          </cell>
          <cell r="C4935" t="str">
            <v>083</v>
          </cell>
        </row>
        <row r="4936">
          <cell r="A4936" t="str">
            <v>M215</v>
          </cell>
          <cell r="B4936" t="str">
            <v>MANO O PIE EN GARRA O EN TAPILES, PIE EQUINOVARO O ZAMBO ADQUIRIDOS</v>
          </cell>
          <cell r="C4936" t="str">
            <v>083</v>
          </cell>
        </row>
        <row r="4937">
          <cell r="A4937" t="str">
            <v>M216</v>
          </cell>
          <cell r="B4937" t="str">
            <v>OTRAS DEFORMIDADES ADQUIRIDAS DEL TOBILLO Y DEL PIE</v>
          </cell>
          <cell r="C4937" t="str">
            <v>083</v>
          </cell>
        </row>
        <row r="4938">
          <cell r="A4938" t="str">
            <v>M217</v>
          </cell>
          <cell r="B4938" t="str">
            <v>LONGITUD DESIGUAL DE LOS MIEMBROS (ADQUIRIDA)</v>
          </cell>
          <cell r="C4938" t="str">
            <v>083</v>
          </cell>
        </row>
        <row r="4939">
          <cell r="A4939" t="str">
            <v>M218</v>
          </cell>
          <cell r="B4939" t="str">
            <v>OTRAS DEFORMIDADES ADQUIRIDAS DE LOS MIEMBROS, ESPECIFICADAS</v>
          </cell>
          <cell r="C4939" t="str">
            <v>083</v>
          </cell>
        </row>
        <row r="4940">
          <cell r="A4940" t="str">
            <v>M219</v>
          </cell>
          <cell r="B4940" t="str">
            <v>DEFORMIDAD ADQUIRIDA DEL MIEMBRO, NO ESPECIFICADA</v>
          </cell>
          <cell r="C4940" t="str">
            <v>083</v>
          </cell>
        </row>
        <row r="4941">
          <cell r="A4941" t="str">
            <v>M22</v>
          </cell>
          <cell r="B4941" t="str">
            <v>TRASTORNOS DE LA ROTULA</v>
          </cell>
          <cell r="C4941" t="str">
            <v>083</v>
          </cell>
        </row>
        <row r="4942">
          <cell r="A4942" t="str">
            <v>M220</v>
          </cell>
          <cell r="B4942" t="str">
            <v>LUXACION RECIDIVANTE DE LA ROTULA</v>
          </cell>
          <cell r="C4942" t="str">
            <v>083</v>
          </cell>
        </row>
        <row r="4943">
          <cell r="A4943" t="str">
            <v>M221</v>
          </cell>
          <cell r="B4943" t="str">
            <v>SUBLUXACION RECIDIVANTE DE LA ROTULA</v>
          </cell>
          <cell r="C4943" t="str">
            <v>083</v>
          </cell>
        </row>
        <row r="4944">
          <cell r="A4944" t="str">
            <v>M222</v>
          </cell>
          <cell r="B4944" t="str">
            <v>TRASTORNOS ROTULOFEMORALES</v>
          </cell>
          <cell r="C4944" t="str">
            <v>083</v>
          </cell>
        </row>
        <row r="4945">
          <cell r="A4945" t="str">
            <v>M223</v>
          </cell>
          <cell r="B4945" t="str">
            <v>OTROS DESARREGLOS DE LA ROTULA</v>
          </cell>
          <cell r="C4945" t="str">
            <v>083</v>
          </cell>
        </row>
        <row r="4946">
          <cell r="A4946" t="str">
            <v>M224</v>
          </cell>
          <cell r="B4946" t="str">
            <v>CONDROMALACIA DE LA ROTULA</v>
          </cell>
          <cell r="C4946" t="str">
            <v>083</v>
          </cell>
        </row>
        <row r="4947">
          <cell r="A4947" t="str">
            <v>M228</v>
          </cell>
          <cell r="B4947" t="str">
            <v>OTROS TRASTORNOS DE LA ROTULA</v>
          </cell>
          <cell r="C4947" t="str">
            <v>083</v>
          </cell>
        </row>
        <row r="4948">
          <cell r="A4948" t="str">
            <v>M229</v>
          </cell>
          <cell r="B4948" t="str">
            <v>TRASTORNO DE LA ROTULA, NO ESPECIFICADO</v>
          </cell>
          <cell r="C4948" t="str">
            <v>083</v>
          </cell>
        </row>
        <row r="4949">
          <cell r="A4949" t="str">
            <v>M23</v>
          </cell>
          <cell r="B4949" t="str">
            <v>TRASTORNO INTERNO DE LA RODILLA</v>
          </cell>
          <cell r="C4949" t="str">
            <v>083</v>
          </cell>
        </row>
        <row r="4950">
          <cell r="A4950" t="str">
            <v>M230</v>
          </cell>
          <cell r="B4950" t="str">
            <v>MENISCO QUISTICO</v>
          </cell>
          <cell r="C4950" t="str">
            <v>083</v>
          </cell>
        </row>
        <row r="4951">
          <cell r="A4951" t="str">
            <v>M231</v>
          </cell>
          <cell r="B4951" t="str">
            <v>MENISCO DISCOIDE (CONGENITO)</v>
          </cell>
          <cell r="C4951" t="str">
            <v>083</v>
          </cell>
        </row>
        <row r="4952">
          <cell r="A4952" t="str">
            <v>M232</v>
          </cell>
          <cell r="B4952" t="str">
            <v>TRASTORNO DE MENISCO DEBIDO A DESGARRO O LESION ANTIGUA</v>
          </cell>
          <cell r="C4952" t="str">
            <v>083</v>
          </cell>
        </row>
        <row r="4953">
          <cell r="A4953" t="str">
            <v>M233</v>
          </cell>
          <cell r="B4953" t="str">
            <v>OTROS TRASTORNOS DE LOS MENISCOS</v>
          </cell>
          <cell r="C4953" t="str">
            <v>083</v>
          </cell>
        </row>
        <row r="4954">
          <cell r="A4954" t="str">
            <v>M234</v>
          </cell>
          <cell r="B4954" t="str">
            <v>CUERPO FLOTANTE EN LA RODILLA</v>
          </cell>
          <cell r="C4954" t="str">
            <v>083</v>
          </cell>
        </row>
        <row r="4955">
          <cell r="A4955" t="str">
            <v>M235</v>
          </cell>
          <cell r="B4955" t="str">
            <v>INESTABILIDAD CRONICA DE LA RODILLA</v>
          </cell>
          <cell r="C4955" t="str">
            <v>083</v>
          </cell>
        </row>
        <row r="4956">
          <cell r="A4956" t="str">
            <v>M236</v>
          </cell>
          <cell r="B4956" t="str">
            <v>OTRA RUPTURA ESPONTANEA DEL (DE LOS) LIGAMENTO(S) DE LA RODILLA</v>
          </cell>
          <cell r="C4956" t="str">
            <v>083</v>
          </cell>
        </row>
        <row r="4957">
          <cell r="A4957" t="str">
            <v>M238</v>
          </cell>
          <cell r="B4957" t="str">
            <v>OTROS TRASTORNOS INTERNOS DE LA RODILLA</v>
          </cell>
          <cell r="C4957" t="str">
            <v>083</v>
          </cell>
        </row>
        <row r="4958">
          <cell r="A4958" t="str">
            <v>M239</v>
          </cell>
          <cell r="B4958" t="str">
            <v>TRASTORNO INTERNO DE LA RODILLA, NO ESPECIFICADO</v>
          </cell>
          <cell r="C4958" t="str">
            <v>083</v>
          </cell>
        </row>
        <row r="4959">
          <cell r="A4959" t="str">
            <v>M24</v>
          </cell>
          <cell r="B4959" t="str">
            <v>OTROS TRASTORNOS ARTICULARES ESPECIFICOS</v>
          </cell>
          <cell r="C4959" t="str">
            <v>083</v>
          </cell>
        </row>
        <row r="4960">
          <cell r="A4960" t="str">
            <v>M240</v>
          </cell>
          <cell r="B4960" t="str">
            <v>CUERPO FLOTANTE ARTICULAR</v>
          </cell>
          <cell r="C4960" t="str">
            <v>083</v>
          </cell>
        </row>
        <row r="4961">
          <cell r="A4961" t="str">
            <v>M241</v>
          </cell>
          <cell r="B4961" t="str">
            <v>OTROS TRASTORNOS DEL CARTILAGO ARTICULAR</v>
          </cell>
          <cell r="C4961" t="str">
            <v>083</v>
          </cell>
        </row>
        <row r="4962">
          <cell r="A4962" t="str">
            <v>M242</v>
          </cell>
          <cell r="B4962" t="str">
            <v>TRASTORNO DEL LIGAMENTO</v>
          </cell>
          <cell r="C4962" t="str">
            <v>083</v>
          </cell>
        </row>
        <row r="4963">
          <cell r="A4963" t="str">
            <v>M243</v>
          </cell>
          <cell r="B4963" t="str">
            <v>LUXACION Y SUBLUXACION PATOLOGICA DE LA ARTIC. NO CLASIF. EN OTRA PAR.</v>
          </cell>
          <cell r="C4963" t="str">
            <v>083</v>
          </cell>
        </row>
        <row r="4964">
          <cell r="A4964" t="str">
            <v>M244</v>
          </cell>
          <cell r="B4964" t="str">
            <v>LUXACION Y SUBLUXACION RECIDIVANTE DE LA ARTICULACION</v>
          </cell>
          <cell r="C4964" t="str">
            <v>083</v>
          </cell>
        </row>
        <row r="4965">
          <cell r="A4965" t="str">
            <v>M245</v>
          </cell>
          <cell r="B4965" t="str">
            <v>CONTRACTURA ARTICULAR</v>
          </cell>
          <cell r="C4965" t="str">
            <v>083</v>
          </cell>
        </row>
        <row r="4966">
          <cell r="A4966" t="str">
            <v>M246</v>
          </cell>
          <cell r="B4966" t="str">
            <v>ANQUILOSIS ARTICULAR</v>
          </cell>
          <cell r="C4966" t="str">
            <v>083</v>
          </cell>
        </row>
        <row r="4967">
          <cell r="A4967" t="str">
            <v>M247</v>
          </cell>
          <cell r="B4967" t="str">
            <v>PROTUSION DE ACETABULO</v>
          </cell>
          <cell r="C4967" t="str">
            <v>083</v>
          </cell>
        </row>
        <row r="4968">
          <cell r="A4968" t="str">
            <v>M248</v>
          </cell>
          <cell r="B4968" t="str">
            <v>OTRAS LESIONES ARTICULARES ESPECIFICAS, NO CLASIFIC. EN OTRA PARTE</v>
          </cell>
          <cell r="C4968" t="str">
            <v>083</v>
          </cell>
        </row>
        <row r="4969">
          <cell r="A4969" t="str">
            <v>M249</v>
          </cell>
          <cell r="B4969" t="str">
            <v>DESRREGLO ARTICULAR, NO ESPECIFICADO</v>
          </cell>
          <cell r="C4969" t="str">
            <v>083</v>
          </cell>
        </row>
        <row r="4970">
          <cell r="A4970" t="str">
            <v>M25</v>
          </cell>
          <cell r="B4970" t="str">
            <v>OTROS TRASTORNOS ARTICULARES, NO CLASIFICADOS EN OTRA PARTE</v>
          </cell>
          <cell r="C4970" t="str">
            <v>083</v>
          </cell>
        </row>
        <row r="4971">
          <cell r="A4971" t="str">
            <v>M250</v>
          </cell>
          <cell r="B4971" t="str">
            <v>HEMARTROSIS</v>
          </cell>
          <cell r="C4971" t="str">
            <v>083</v>
          </cell>
        </row>
        <row r="4972">
          <cell r="A4972" t="str">
            <v>M251</v>
          </cell>
          <cell r="B4972" t="str">
            <v>FISTULA ARTICULAR</v>
          </cell>
          <cell r="C4972" t="str">
            <v>083</v>
          </cell>
        </row>
        <row r="4973">
          <cell r="A4973" t="str">
            <v>M252</v>
          </cell>
          <cell r="B4973" t="str">
            <v>ARTICULACION INESTABLE</v>
          </cell>
          <cell r="C4973" t="str">
            <v>083</v>
          </cell>
        </row>
        <row r="4974">
          <cell r="A4974" t="str">
            <v>M253</v>
          </cell>
          <cell r="B4974" t="str">
            <v>OTRAS INESTABILIDADES ARTICULARES</v>
          </cell>
          <cell r="C4974" t="str">
            <v>083</v>
          </cell>
        </row>
        <row r="4975">
          <cell r="A4975" t="str">
            <v>M254</v>
          </cell>
          <cell r="B4975" t="str">
            <v>DERRAME ARTICULAR</v>
          </cell>
          <cell r="C4975" t="str">
            <v>083</v>
          </cell>
        </row>
        <row r="4976">
          <cell r="A4976" t="str">
            <v>M255</v>
          </cell>
          <cell r="B4976" t="str">
            <v>DOLOR ARTICULACION</v>
          </cell>
          <cell r="C4976" t="str">
            <v>083</v>
          </cell>
        </row>
        <row r="4977">
          <cell r="A4977" t="str">
            <v>M256</v>
          </cell>
          <cell r="B4977" t="str">
            <v>RIGIDEZ ARTICULAR, NO CLASIFICADA EN OTRA PARTE</v>
          </cell>
          <cell r="C4977" t="str">
            <v>083</v>
          </cell>
        </row>
        <row r="4978">
          <cell r="A4978" t="str">
            <v>M257</v>
          </cell>
          <cell r="B4978" t="str">
            <v>OSTEOFITO</v>
          </cell>
          <cell r="C4978" t="str">
            <v>083</v>
          </cell>
        </row>
        <row r="4979">
          <cell r="A4979" t="str">
            <v>M258</v>
          </cell>
          <cell r="B4979" t="str">
            <v>OTROS TRASTORNOS ARTICULARES ESPECIFICADOS</v>
          </cell>
          <cell r="C4979" t="str">
            <v>083</v>
          </cell>
        </row>
        <row r="4980">
          <cell r="A4980" t="str">
            <v>M259</v>
          </cell>
          <cell r="B4980" t="str">
            <v>TRASTORNO ARTICULAR, NO ESPECIFICADO</v>
          </cell>
          <cell r="C4980" t="str">
            <v>083</v>
          </cell>
        </row>
        <row r="4981">
          <cell r="A4981" t="str">
            <v>M30</v>
          </cell>
          <cell r="B4981" t="str">
            <v>POLIARTERITIS NUDOSA Y AFECCIONES RELACIONADAS</v>
          </cell>
          <cell r="C4981" t="str">
            <v>083</v>
          </cell>
        </row>
        <row r="4982">
          <cell r="A4982" t="str">
            <v>M300</v>
          </cell>
          <cell r="B4982" t="str">
            <v>POLIARTERITIS NUDOSA</v>
          </cell>
          <cell r="C4982" t="str">
            <v>083</v>
          </cell>
        </row>
        <row r="4983">
          <cell r="A4983" t="str">
            <v>M301</v>
          </cell>
          <cell r="B4983" t="str">
            <v>POLIARTERITIS CON COMPROMISO PULMONAR (CHURG-STRAUSS)</v>
          </cell>
          <cell r="C4983" t="str">
            <v>083</v>
          </cell>
        </row>
        <row r="4984">
          <cell r="A4984" t="str">
            <v>M302</v>
          </cell>
          <cell r="B4984" t="str">
            <v>POLIARTERITIS JUVENIL</v>
          </cell>
          <cell r="C4984" t="str">
            <v>083</v>
          </cell>
        </row>
        <row r="4985">
          <cell r="A4985" t="str">
            <v>M303</v>
          </cell>
          <cell r="B4985" t="str">
            <v>SINDROME MUCOCUTANEO LINFONODULAR (KAWASAKI)</v>
          </cell>
          <cell r="C4985" t="str">
            <v>083</v>
          </cell>
        </row>
        <row r="4986">
          <cell r="A4986" t="str">
            <v>M308</v>
          </cell>
          <cell r="B4986" t="str">
            <v>OTRAS AFECCIONES RELACIONADAS CON LA POLIARTERITIS NUDOSA</v>
          </cell>
          <cell r="C4986" t="str">
            <v>083</v>
          </cell>
        </row>
        <row r="4987">
          <cell r="A4987" t="str">
            <v>M31</v>
          </cell>
          <cell r="B4987" t="str">
            <v>OTRAS VASCULOPATIAS NECROTIZANTES</v>
          </cell>
          <cell r="C4987" t="str">
            <v>083</v>
          </cell>
        </row>
        <row r="4988">
          <cell r="A4988" t="str">
            <v>M310</v>
          </cell>
          <cell r="B4988" t="str">
            <v>ANGIITIS DEBIDA A HIPERSENSIBILIDAD</v>
          </cell>
          <cell r="C4988" t="str">
            <v>083</v>
          </cell>
        </row>
        <row r="4989">
          <cell r="A4989" t="str">
            <v>M311</v>
          </cell>
          <cell r="B4989" t="str">
            <v>MICROANGIOPATIA TROMBOTICA</v>
          </cell>
          <cell r="C4989" t="str">
            <v>083</v>
          </cell>
        </row>
        <row r="4990">
          <cell r="A4990" t="str">
            <v>M312</v>
          </cell>
          <cell r="B4990" t="str">
            <v>GRANULOMA LETAL DE LA LINEA MEDIA</v>
          </cell>
          <cell r="C4990" t="str">
            <v>083</v>
          </cell>
        </row>
        <row r="4991">
          <cell r="A4991" t="str">
            <v>M313</v>
          </cell>
          <cell r="B4991" t="str">
            <v>GRANULOMATOSIS DE WEGENER</v>
          </cell>
          <cell r="C4991" t="str">
            <v>083</v>
          </cell>
        </row>
        <row r="4992">
          <cell r="A4992" t="str">
            <v>M314</v>
          </cell>
          <cell r="B4992" t="str">
            <v>SINDROME DEL CAYADO DE LA AORTA (TAKAYASU)</v>
          </cell>
          <cell r="C4992" t="str">
            <v>083</v>
          </cell>
        </row>
        <row r="4993">
          <cell r="A4993" t="str">
            <v>M315</v>
          </cell>
          <cell r="B4993" t="str">
            <v>ARTERITIS DE CELULAS GIGANTES CON POLIMIALGIA REUMATICA</v>
          </cell>
          <cell r="C4993" t="str">
            <v>083</v>
          </cell>
        </row>
        <row r="4994">
          <cell r="A4994" t="str">
            <v>M316</v>
          </cell>
          <cell r="B4994" t="str">
            <v>OTRAS ARTERITIS DE CELULAS GIGANTES</v>
          </cell>
          <cell r="C4994" t="str">
            <v>083</v>
          </cell>
        </row>
        <row r="4995">
          <cell r="A4995" t="str">
            <v>M318</v>
          </cell>
          <cell r="B4995" t="str">
            <v>OTRAS VASCULOPATIAS NECROTIZANTES ESPECIFICADAS</v>
          </cell>
          <cell r="C4995" t="str">
            <v>083</v>
          </cell>
        </row>
        <row r="4996">
          <cell r="A4996" t="str">
            <v>M319</v>
          </cell>
          <cell r="B4996" t="str">
            <v>VASCULOPATIA NECROTIZANTE, NO ESPECIFICADA</v>
          </cell>
          <cell r="C4996" t="str">
            <v>083</v>
          </cell>
        </row>
        <row r="4997">
          <cell r="A4997" t="str">
            <v>M32</v>
          </cell>
          <cell r="B4997" t="str">
            <v>LUPUS ERITEMATOSO SISTEMICO</v>
          </cell>
          <cell r="C4997" t="str">
            <v>083</v>
          </cell>
        </row>
        <row r="4998">
          <cell r="A4998" t="str">
            <v>M320</v>
          </cell>
          <cell r="B4998" t="str">
            <v>LUPUS ERITEMATOSO SISTEMICO, INDUCIDO POR DROGAS</v>
          </cell>
          <cell r="C4998" t="str">
            <v>083</v>
          </cell>
        </row>
        <row r="4999">
          <cell r="A4999" t="str">
            <v>M321</v>
          </cell>
          <cell r="B4999" t="str">
            <v>LUPUS ERITEMATOSO SISTEMICO CON COMPROMISO DE ORGANOS O SISTEMAS</v>
          </cell>
          <cell r="C4999" t="str">
            <v>083</v>
          </cell>
        </row>
        <row r="5000">
          <cell r="A5000" t="str">
            <v>M328</v>
          </cell>
          <cell r="B5000" t="str">
            <v>OTRAS FORMAS DE LUPUS ERITEMATOSO SISTEMICO</v>
          </cell>
          <cell r="C5000" t="str">
            <v>083</v>
          </cell>
        </row>
        <row r="5001">
          <cell r="A5001" t="str">
            <v>M329</v>
          </cell>
          <cell r="B5001" t="str">
            <v>LUPUS ERITEMATOSO SISTEMICO, SIN OTRA ESPECIFICACION</v>
          </cell>
          <cell r="C5001" t="str">
            <v>083</v>
          </cell>
        </row>
        <row r="5002">
          <cell r="A5002" t="str">
            <v>M33</v>
          </cell>
          <cell r="B5002" t="str">
            <v>DERMATOPOLIMIOSITIS</v>
          </cell>
          <cell r="C5002" t="str">
            <v>083</v>
          </cell>
        </row>
        <row r="5003">
          <cell r="A5003" t="str">
            <v>M330</v>
          </cell>
          <cell r="B5003" t="str">
            <v>DERMATOMIOSITIS JUVENIL</v>
          </cell>
          <cell r="C5003" t="str">
            <v>083</v>
          </cell>
        </row>
        <row r="5004">
          <cell r="A5004" t="str">
            <v>M331</v>
          </cell>
          <cell r="B5004" t="str">
            <v>OTRAS DERMATOMIOSITIS</v>
          </cell>
          <cell r="C5004" t="str">
            <v>083</v>
          </cell>
        </row>
        <row r="5005">
          <cell r="A5005" t="str">
            <v>M332</v>
          </cell>
          <cell r="B5005" t="str">
            <v>POLIMIOSITIS</v>
          </cell>
          <cell r="C5005" t="str">
            <v>083</v>
          </cell>
        </row>
        <row r="5006">
          <cell r="A5006" t="str">
            <v>M339</v>
          </cell>
          <cell r="B5006" t="str">
            <v>DERMATOPOLIMIOSITIS, NO ESPECIFICADA</v>
          </cell>
          <cell r="C5006" t="str">
            <v>083</v>
          </cell>
        </row>
        <row r="5007">
          <cell r="A5007" t="str">
            <v>M34</v>
          </cell>
          <cell r="B5007" t="str">
            <v>ESCLEROSIS SISTEMICA</v>
          </cell>
          <cell r="C5007" t="str">
            <v>083</v>
          </cell>
        </row>
        <row r="5008">
          <cell r="A5008" t="str">
            <v>M340</v>
          </cell>
          <cell r="B5008" t="str">
            <v>ESCLEROSIS SISTEMICA PROGRESIVA</v>
          </cell>
          <cell r="C5008" t="str">
            <v>083</v>
          </cell>
        </row>
        <row r="5009">
          <cell r="A5009" t="str">
            <v>M341</v>
          </cell>
          <cell r="B5009" t="str">
            <v>SIDROME CR(E)ST</v>
          </cell>
          <cell r="C5009" t="str">
            <v>083</v>
          </cell>
        </row>
        <row r="5010">
          <cell r="A5010" t="str">
            <v>M342</v>
          </cell>
          <cell r="B5010" t="str">
            <v>ESCLEROSIS SISTEMICA INDUCIDA POR DROGAS O PRODUCTOS QUIMICOS</v>
          </cell>
          <cell r="C5010" t="str">
            <v>083</v>
          </cell>
        </row>
        <row r="5011">
          <cell r="A5011" t="str">
            <v>M348</v>
          </cell>
          <cell r="B5011" t="str">
            <v>OTRAS FORMAS DE ESCLEROSIS SISTEMICAS</v>
          </cell>
          <cell r="C5011" t="str">
            <v>083</v>
          </cell>
        </row>
        <row r="5012">
          <cell r="A5012" t="str">
            <v>M349</v>
          </cell>
          <cell r="B5012" t="str">
            <v>ESCLEROSIS SISTEMICAS, NO ESPECIFICADA</v>
          </cell>
          <cell r="C5012" t="str">
            <v>083</v>
          </cell>
        </row>
        <row r="5013">
          <cell r="A5013" t="str">
            <v>M35</v>
          </cell>
          <cell r="B5013" t="str">
            <v>OTRO COMPROMISO SISTEMICO DEL TEJIDO CONJUNTIVO</v>
          </cell>
          <cell r="C5013" t="str">
            <v>083</v>
          </cell>
        </row>
        <row r="5014">
          <cell r="A5014" t="str">
            <v>M350</v>
          </cell>
          <cell r="B5014" t="str">
            <v>SIDROME SECO (SJOGREN)</v>
          </cell>
          <cell r="C5014" t="str">
            <v>083</v>
          </cell>
        </row>
        <row r="5015">
          <cell r="A5015" t="str">
            <v>M351</v>
          </cell>
          <cell r="B5015" t="str">
            <v>OTROS SINDROMES SUPERPUESTOS</v>
          </cell>
          <cell r="C5015" t="str">
            <v>083</v>
          </cell>
        </row>
        <row r="5016">
          <cell r="A5016" t="str">
            <v>M352</v>
          </cell>
          <cell r="B5016" t="str">
            <v>ENFERMEDAD DE BEHCET</v>
          </cell>
          <cell r="C5016" t="str">
            <v>083</v>
          </cell>
        </row>
        <row r="5017">
          <cell r="A5017" t="str">
            <v>M353</v>
          </cell>
          <cell r="B5017" t="str">
            <v>POLIMIALGIA REUMATICA</v>
          </cell>
          <cell r="C5017" t="str">
            <v>083</v>
          </cell>
        </row>
        <row r="5018">
          <cell r="A5018" t="str">
            <v>M354</v>
          </cell>
          <cell r="B5018" t="str">
            <v>FASCITIS DIFUSA (EOSINOFILICA)</v>
          </cell>
          <cell r="C5018" t="str">
            <v>083</v>
          </cell>
        </row>
        <row r="5019">
          <cell r="A5019" t="str">
            <v>M355</v>
          </cell>
          <cell r="B5019" t="str">
            <v>FIBROSCLEROSIS MULTIFOCAL</v>
          </cell>
          <cell r="C5019" t="str">
            <v>083</v>
          </cell>
        </row>
        <row r="5020">
          <cell r="A5020" t="str">
            <v>M356</v>
          </cell>
          <cell r="B5020" t="str">
            <v>PANICULITIS RECIDIVANTE (WEBER-CHRISTIAN)</v>
          </cell>
          <cell r="C5020" t="str">
            <v>083</v>
          </cell>
        </row>
        <row r="5021">
          <cell r="A5021" t="str">
            <v>M357</v>
          </cell>
          <cell r="B5021" t="str">
            <v>SINDROME DE HIPERMOVILIDAD</v>
          </cell>
          <cell r="C5021" t="str">
            <v>083</v>
          </cell>
        </row>
        <row r="5022">
          <cell r="A5022" t="str">
            <v>M358</v>
          </cell>
          <cell r="B5022" t="str">
            <v>OTRAS ENFERMEDADES ESPECIFICADAS CON COMPROMISO SISTEMICO DEL TEJ</v>
          </cell>
          <cell r="C5022" t="str">
            <v>083</v>
          </cell>
        </row>
        <row r="5023">
          <cell r="A5023" t="str">
            <v>M359</v>
          </cell>
          <cell r="B5023" t="str">
            <v>COMPROMISO SISTEMICO DEL TEJIDO CONJUNTIVO, NO ESPECIFICADO</v>
          </cell>
          <cell r="C5023" t="str">
            <v>083</v>
          </cell>
        </row>
        <row r="5024">
          <cell r="A5024" t="str">
            <v>M40</v>
          </cell>
          <cell r="B5024" t="str">
            <v>CIFOSIS Y LORDOSIS</v>
          </cell>
          <cell r="C5024" t="str">
            <v>083</v>
          </cell>
        </row>
        <row r="5025">
          <cell r="A5025" t="str">
            <v>M400</v>
          </cell>
          <cell r="B5025" t="str">
            <v>CIFOSIS POSTURAL</v>
          </cell>
          <cell r="C5025" t="str">
            <v>083</v>
          </cell>
        </row>
        <row r="5026">
          <cell r="A5026" t="str">
            <v>M401</v>
          </cell>
          <cell r="B5026" t="str">
            <v>OTRAS CIFOSIS SECUNDARIAS</v>
          </cell>
          <cell r="C5026" t="str">
            <v>083</v>
          </cell>
        </row>
        <row r="5027">
          <cell r="A5027" t="str">
            <v>M402</v>
          </cell>
          <cell r="B5027" t="str">
            <v>OTRAS CIFOSIS Y LAS NO ESPECIFICADAS</v>
          </cell>
          <cell r="C5027" t="str">
            <v>083</v>
          </cell>
        </row>
        <row r="5028">
          <cell r="A5028" t="str">
            <v>M403</v>
          </cell>
          <cell r="B5028" t="str">
            <v>SINDROME DE ESPALDA PLANA</v>
          </cell>
          <cell r="C5028" t="str">
            <v>083</v>
          </cell>
        </row>
        <row r="5029">
          <cell r="A5029" t="str">
            <v>M404</v>
          </cell>
          <cell r="B5029" t="str">
            <v>OTRAS LORDOSIS</v>
          </cell>
          <cell r="C5029" t="str">
            <v>083</v>
          </cell>
        </row>
        <row r="5030">
          <cell r="A5030" t="str">
            <v>M405</v>
          </cell>
          <cell r="B5030" t="str">
            <v>LORDOSIS, NO ESPECIFICADA</v>
          </cell>
          <cell r="C5030" t="str">
            <v>083</v>
          </cell>
        </row>
        <row r="5031">
          <cell r="A5031" t="str">
            <v>M41</v>
          </cell>
          <cell r="B5031" t="str">
            <v>ESCOLIOSIS</v>
          </cell>
          <cell r="C5031" t="str">
            <v>083</v>
          </cell>
        </row>
        <row r="5032">
          <cell r="A5032" t="str">
            <v>M410</v>
          </cell>
          <cell r="B5032" t="str">
            <v>ESCOLIOSIS IDIOPATICA INFANTIL</v>
          </cell>
          <cell r="C5032" t="str">
            <v>083</v>
          </cell>
        </row>
        <row r="5033">
          <cell r="A5033" t="str">
            <v>M411</v>
          </cell>
          <cell r="B5033" t="str">
            <v>ESCOLIOSIS IDIOPATICA JUVENIL</v>
          </cell>
          <cell r="C5033" t="str">
            <v>083</v>
          </cell>
        </row>
        <row r="5034">
          <cell r="A5034" t="str">
            <v>M412</v>
          </cell>
          <cell r="B5034" t="str">
            <v>OTRAS ESCOLIOSIS IDIOPATICAS</v>
          </cell>
          <cell r="C5034" t="str">
            <v>083</v>
          </cell>
        </row>
        <row r="5035">
          <cell r="A5035" t="str">
            <v>M413</v>
          </cell>
          <cell r="B5035" t="str">
            <v>ESCOLIOSIS TORACOGENICA</v>
          </cell>
          <cell r="C5035" t="str">
            <v>083</v>
          </cell>
        </row>
        <row r="5036">
          <cell r="A5036" t="str">
            <v>M414</v>
          </cell>
          <cell r="B5036" t="str">
            <v>ESCOLIOSIS NEUROMUSCULAR</v>
          </cell>
          <cell r="C5036" t="str">
            <v>083</v>
          </cell>
        </row>
        <row r="5037">
          <cell r="A5037" t="str">
            <v>M415</v>
          </cell>
          <cell r="B5037" t="str">
            <v>OTRAS ESCOLIOSIS SECUNDARIAS</v>
          </cell>
          <cell r="C5037" t="str">
            <v>083</v>
          </cell>
        </row>
        <row r="5038">
          <cell r="A5038" t="str">
            <v>M418</v>
          </cell>
          <cell r="B5038" t="str">
            <v>OTRAS FORMAS DE ESCOLIOSIS</v>
          </cell>
          <cell r="C5038" t="str">
            <v>083</v>
          </cell>
        </row>
        <row r="5039">
          <cell r="A5039" t="str">
            <v>M419</v>
          </cell>
          <cell r="B5039" t="str">
            <v>ESCOLIOSIS, NO ESPECIFICADA</v>
          </cell>
          <cell r="C5039" t="str">
            <v>083</v>
          </cell>
        </row>
        <row r="5040">
          <cell r="A5040" t="str">
            <v>M42</v>
          </cell>
          <cell r="B5040" t="str">
            <v>OSTEOCONDROSIS DE LA COLUMNA VERTEBRAL</v>
          </cell>
          <cell r="C5040" t="str">
            <v>083</v>
          </cell>
        </row>
        <row r="5041">
          <cell r="A5041" t="str">
            <v>M420</v>
          </cell>
          <cell r="B5041" t="str">
            <v>OSTEOCONDROSIS JUVENIL DE LA COLUMNA VERTEBRAL</v>
          </cell>
          <cell r="C5041" t="str">
            <v>083</v>
          </cell>
        </row>
        <row r="5042">
          <cell r="A5042" t="str">
            <v>M421</v>
          </cell>
          <cell r="B5042" t="str">
            <v>OSTEOCONDROSIS DE LA COLUMNA VERTEBRAL DEL ADULTO</v>
          </cell>
          <cell r="C5042" t="str">
            <v>083</v>
          </cell>
        </row>
        <row r="5043">
          <cell r="A5043" t="str">
            <v>M429</v>
          </cell>
          <cell r="B5043" t="str">
            <v>OSTEOCONDROSIS VERTEBRAL, NO ESPECIFICADA</v>
          </cell>
          <cell r="C5043" t="str">
            <v>083</v>
          </cell>
        </row>
        <row r="5044">
          <cell r="A5044" t="str">
            <v>M43</v>
          </cell>
          <cell r="B5044" t="str">
            <v>OTRAS DORSOPATIAS DEFORMANTES</v>
          </cell>
          <cell r="C5044" t="str">
            <v>083</v>
          </cell>
        </row>
        <row r="5045">
          <cell r="A5045" t="str">
            <v>M430</v>
          </cell>
          <cell r="B5045" t="str">
            <v>ESPONDILOLISIS</v>
          </cell>
          <cell r="C5045" t="str">
            <v>083</v>
          </cell>
        </row>
        <row r="5046">
          <cell r="A5046" t="str">
            <v>M431</v>
          </cell>
          <cell r="B5046" t="str">
            <v>ESPONDILOLISTESIS</v>
          </cell>
          <cell r="C5046" t="str">
            <v>083</v>
          </cell>
        </row>
        <row r="5047">
          <cell r="A5047" t="str">
            <v>M432</v>
          </cell>
          <cell r="B5047" t="str">
            <v>OTRAS FUNSIONES DE LA COLUMNA VERTEBRAL</v>
          </cell>
          <cell r="C5047" t="str">
            <v>083</v>
          </cell>
        </row>
        <row r="5048">
          <cell r="A5048" t="str">
            <v>M433</v>
          </cell>
          <cell r="B5048" t="str">
            <v>SUBLUXACION ATLANTO-AXOIDEA RECURRENTE, CON MIELOPATIA</v>
          </cell>
          <cell r="C5048" t="str">
            <v>083</v>
          </cell>
        </row>
        <row r="5049">
          <cell r="A5049" t="str">
            <v>M434</v>
          </cell>
          <cell r="B5049" t="str">
            <v>OTRAS SUBLUXACIONES ATLANTO-AXOIDEAS RECURRENTES</v>
          </cell>
          <cell r="C5049" t="str">
            <v>083</v>
          </cell>
        </row>
        <row r="5050">
          <cell r="A5050" t="str">
            <v>M435</v>
          </cell>
          <cell r="B5050" t="str">
            <v>OTRAS SUBLUXACIONES VERTEBRALES RECURRENTES</v>
          </cell>
          <cell r="C5050" t="str">
            <v>083</v>
          </cell>
        </row>
        <row r="5051">
          <cell r="A5051" t="str">
            <v>M436</v>
          </cell>
          <cell r="B5051" t="str">
            <v>TORTICOLIS</v>
          </cell>
          <cell r="C5051" t="str">
            <v>083</v>
          </cell>
        </row>
        <row r="5052">
          <cell r="A5052" t="str">
            <v>M438</v>
          </cell>
          <cell r="B5052" t="str">
            <v>OTRAS DORSOPATIAS DEFORMANTES DE LA COLUMNA VERTEBRAL ESPECIFIC.</v>
          </cell>
          <cell r="C5052" t="str">
            <v>083</v>
          </cell>
        </row>
        <row r="5053">
          <cell r="A5053" t="str">
            <v>M439</v>
          </cell>
          <cell r="B5053" t="str">
            <v>DORSOPATIA DEFORMANTE, NO ESPECIFICADA</v>
          </cell>
          <cell r="C5053" t="str">
            <v>083</v>
          </cell>
        </row>
        <row r="5054">
          <cell r="A5054" t="str">
            <v>M45</v>
          </cell>
          <cell r="B5054" t="str">
            <v>ESPONDILITIS ANQUILOSANTE</v>
          </cell>
          <cell r="C5054" t="str">
            <v>083</v>
          </cell>
        </row>
        <row r="5055">
          <cell r="A5055" t="str">
            <v>M46</v>
          </cell>
          <cell r="B5055" t="str">
            <v>OTRAS ESPONDILOPATIAS INFLAMATORIAS</v>
          </cell>
          <cell r="C5055" t="str">
            <v>083</v>
          </cell>
        </row>
        <row r="5056">
          <cell r="A5056" t="str">
            <v>M460</v>
          </cell>
          <cell r="B5056" t="str">
            <v>ENTESOPATIA VERTEBRAL</v>
          </cell>
          <cell r="C5056" t="str">
            <v>083</v>
          </cell>
        </row>
        <row r="5057">
          <cell r="A5057" t="str">
            <v>M461</v>
          </cell>
          <cell r="B5057" t="str">
            <v>SACROILIITIS, NO CLASIFICADA EN OTRA PARTE</v>
          </cell>
          <cell r="C5057" t="str">
            <v>083</v>
          </cell>
        </row>
        <row r="5058">
          <cell r="A5058" t="str">
            <v>M462</v>
          </cell>
          <cell r="B5058" t="str">
            <v>OSTEOMIELITIS DE VERTEBRA</v>
          </cell>
          <cell r="C5058" t="str">
            <v>083</v>
          </cell>
        </row>
        <row r="5059">
          <cell r="A5059" t="str">
            <v>M463</v>
          </cell>
          <cell r="B5059" t="str">
            <v>INFECCION DE DISCO INTERVERTEBRAL (PIOGENA)</v>
          </cell>
          <cell r="C5059" t="str">
            <v>083</v>
          </cell>
        </row>
        <row r="5060">
          <cell r="A5060" t="str">
            <v>M464</v>
          </cell>
          <cell r="B5060" t="str">
            <v>DISCITIS, NO ESPECIFICADA</v>
          </cell>
          <cell r="C5060" t="str">
            <v>083</v>
          </cell>
        </row>
        <row r="5061">
          <cell r="A5061" t="str">
            <v>M465</v>
          </cell>
          <cell r="B5061" t="str">
            <v>OTRAS ESPONDILOPATIAS INFECCIOSAS</v>
          </cell>
          <cell r="C5061" t="str">
            <v>083</v>
          </cell>
        </row>
        <row r="5062">
          <cell r="A5062" t="str">
            <v>M468</v>
          </cell>
          <cell r="B5062" t="str">
            <v>OTRAS ESPONDILOPATIAS INFLAMATORIAS ESPECIFICADAS</v>
          </cell>
          <cell r="C5062" t="str">
            <v>083</v>
          </cell>
        </row>
        <row r="5063">
          <cell r="A5063" t="str">
            <v>M469</v>
          </cell>
          <cell r="B5063" t="str">
            <v>ESPONDILOPATIA INFLAMATORIA, NO ESPECIFICADA</v>
          </cell>
          <cell r="C5063" t="str">
            <v>083</v>
          </cell>
        </row>
        <row r="5064">
          <cell r="A5064" t="str">
            <v>M47</v>
          </cell>
          <cell r="B5064" t="str">
            <v>ESPONDILOSIS</v>
          </cell>
          <cell r="C5064" t="str">
            <v>083</v>
          </cell>
        </row>
        <row r="5065">
          <cell r="A5065" t="str">
            <v>M470</v>
          </cell>
          <cell r="B5065" t="str">
            <v>SINDROMES DE COMPR. DE LA ARTERIA ESPINAL O VERTEBRAL ANTERIOR (G99.2)</v>
          </cell>
          <cell r="C5065" t="str">
            <v>083</v>
          </cell>
        </row>
        <row r="5066">
          <cell r="A5066" t="str">
            <v>M471</v>
          </cell>
          <cell r="B5066" t="str">
            <v>OTRAS ESPONDILOSIS CON MIELOPATIA</v>
          </cell>
          <cell r="C5066" t="str">
            <v>083</v>
          </cell>
        </row>
        <row r="5067">
          <cell r="A5067" t="str">
            <v>M472</v>
          </cell>
          <cell r="B5067" t="str">
            <v>OTRAS ESPONDILOSIS CON RADICULOPATIA</v>
          </cell>
          <cell r="C5067" t="str">
            <v>083</v>
          </cell>
        </row>
        <row r="5068">
          <cell r="A5068" t="str">
            <v>M478</v>
          </cell>
          <cell r="B5068" t="str">
            <v>OTRAS ESPONDILOSIS</v>
          </cell>
          <cell r="C5068" t="str">
            <v>083</v>
          </cell>
        </row>
        <row r="5069">
          <cell r="A5069" t="str">
            <v>M479</v>
          </cell>
          <cell r="B5069" t="str">
            <v>ESPONDILOSIS, NO ESPECIFICADA</v>
          </cell>
          <cell r="C5069" t="str">
            <v>083</v>
          </cell>
        </row>
        <row r="5070">
          <cell r="A5070" t="str">
            <v>M48</v>
          </cell>
          <cell r="B5070" t="str">
            <v>OTRAS ESPONDILOPATIAS</v>
          </cell>
          <cell r="C5070" t="str">
            <v>083</v>
          </cell>
        </row>
        <row r="5071">
          <cell r="A5071" t="str">
            <v>M480</v>
          </cell>
          <cell r="B5071" t="str">
            <v>ESTENOSIS ESPINAL</v>
          </cell>
          <cell r="C5071" t="str">
            <v>083</v>
          </cell>
        </row>
        <row r="5072">
          <cell r="A5072" t="str">
            <v>M481</v>
          </cell>
          <cell r="B5072" t="str">
            <v>HIPEROSTOSIS ANQUILOSANTE (FORESTIER)</v>
          </cell>
          <cell r="C5072" t="str">
            <v>083</v>
          </cell>
        </row>
        <row r="5073">
          <cell r="A5073" t="str">
            <v>M482</v>
          </cell>
          <cell r="B5073" t="str">
            <v>ESPONDILOPATIA INTERESPINOSA (VERTEBRAS "EN BESO")</v>
          </cell>
          <cell r="C5073" t="str">
            <v>083</v>
          </cell>
        </row>
        <row r="5074">
          <cell r="A5074" t="str">
            <v>M483</v>
          </cell>
          <cell r="B5074" t="str">
            <v>ESPONDILOPATIA TRAUMATICA</v>
          </cell>
          <cell r="C5074" t="str">
            <v>083</v>
          </cell>
        </row>
        <row r="5075">
          <cell r="A5075" t="str">
            <v>M484</v>
          </cell>
          <cell r="B5075" t="str">
            <v>FRACTURA DE VERTEBRA POR FATIGA</v>
          </cell>
          <cell r="C5075" t="str">
            <v>083</v>
          </cell>
        </row>
        <row r="5076">
          <cell r="A5076" t="str">
            <v>M485</v>
          </cell>
          <cell r="B5076" t="str">
            <v>VERTEBRA COLAPSADA, NO CLASIFICADA EN OTRA PARTE</v>
          </cell>
          <cell r="C5076" t="str">
            <v>083</v>
          </cell>
        </row>
        <row r="5077">
          <cell r="A5077" t="str">
            <v>M488</v>
          </cell>
          <cell r="B5077" t="str">
            <v>OTRAS ESPONDILOPATIAS ESPECIFICADAS</v>
          </cell>
          <cell r="C5077" t="str">
            <v>083</v>
          </cell>
        </row>
        <row r="5078">
          <cell r="A5078" t="str">
            <v>M489</v>
          </cell>
          <cell r="B5078" t="str">
            <v>ESPONDILOPATIA, NO ESPECIFICADA</v>
          </cell>
          <cell r="C5078" t="str">
            <v>083</v>
          </cell>
        </row>
        <row r="5079">
          <cell r="A5079" t="str">
            <v>M50</v>
          </cell>
          <cell r="B5079" t="str">
            <v>TRASTORNOS DE DISCO CERVICAL</v>
          </cell>
          <cell r="C5079" t="str">
            <v>083</v>
          </cell>
        </row>
        <row r="5080">
          <cell r="A5080" t="str">
            <v>M500</v>
          </cell>
          <cell r="B5080" t="str">
            <v>TRASTORNO DE DISCO CERVICAL CON MIELOPATIA (G99.2*)</v>
          </cell>
          <cell r="C5080" t="str">
            <v>083</v>
          </cell>
        </row>
        <row r="5081">
          <cell r="A5081" t="str">
            <v>M501</v>
          </cell>
          <cell r="B5081" t="str">
            <v>TRASTORNO DE DISCO CERVICAL CON RADICULOPATIA</v>
          </cell>
          <cell r="C5081" t="str">
            <v>083</v>
          </cell>
        </row>
        <row r="5082">
          <cell r="A5082" t="str">
            <v>M502</v>
          </cell>
          <cell r="B5082" t="str">
            <v>OTROS DESPLAZAMIENTOS DE DISCO CERVICAL</v>
          </cell>
          <cell r="C5082" t="str">
            <v>083</v>
          </cell>
        </row>
        <row r="5083">
          <cell r="A5083" t="str">
            <v>M503</v>
          </cell>
          <cell r="B5083" t="str">
            <v>OTRAS DEGENERACIONES DE DISCO CERVICAL</v>
          </cell>
          <cell r="C5083" t="str">
            <v>083</v>
          </cell>
        </row>
        <row r="5084">
          <cell r="A5084" t="str">
            <v>M508</v>
          </cell>
          <cell r="B5084" t="str">
            <v>OTROS TRASTORNOS DE DISCO CERVICAL</v>
          </cell>
          <cell r="C5084" t="str">
            <v>083</v>
          </cell>
        </row>
        <row r="5085">
          <cell r="A5085" t="str">
            <v>M509</v>
          </cell>
          <cell r="B5085" t="str">
            <v>TRASTORNO DE DISCO CERVICAL, NO ESPECIFICADO</v>
          </cell>
          <cell r="C5085" t="str">
            <v>083</v>
          </cell>
        </row>
        <row r="5086">
          <cell r="A5086" t="str">
            <v>M51</v>
          </cell>
          <cell r="B5086" t="str">
            <v>OTROS TRASTORNOS DE LOS DISCOS INTERVERTEBRALES</v>
          </cell>
          <cell r="C5086" t="str">
            <v>083</v>
          </cell>
        </row>
        <row r="5087">
          <cell r="A5087" t="str">
            <v>M510</v>
          </cell>
          <cell r="B5087" t="str">
            <v>TRASTORNOS DE DISCOS INTERVERTEBRALES LUMBARES Y OTROS, CON MIELOP</v>
          </cell>
          <cell r="C5087" t="str">
            <v>083</v>
          </cell>
        </row>
        <row r="5088">
          <cell r="A5088" t="str">
            <v>M511</v>
          </cell>
          <cell r="B5088" t="str">
            <v>TRASTORNO DE DISCO LUMBAR Y OTROS, CON RADICULOPATIA</v>
          </cell>
          <cell r="C5088" t="str">
            <v>083</v>
          </cell>
        </row>
        <row r="5089">
          <cell r="A5089" t="str">
            <v>M512</v>
          </cell>
          <cell r="B5089" t="str">
            <v>OTROS DESPLAZAMIENTOS DE DISCO INTERVERTEBRALES, ESPECIFICADO</v>
          </cell>
          <cell r="C5089" t="str">
            <v>083</v>
          </cell>
        </row>
        <row r="5090">
          <cell r="A5090" t="str">
            <v>M513</v>
          </cell>
          <cell r="B5090" t="str">
            <v>OTRAS DEGENERACIONES ESPECIFICADAS DE DISCO INTERVERTEBRAL</v>
          </cell>
          <cell r="C5090" t="str">
            <v>083</v>
          </cell>
        </row>
        <row r="5091">
          <cell r="A5091" t="str">
            <v>M514</v>
          </cell>
          <cell r="B5091" t="str">
            <v>NODULOS DE SCHMORL</v>
          </cell>
          <cell r="C5091" t="str">
            <v>083</v>
          </cell>
        </row>
        <row r="5092">
          <cell r="A5092" t="str">
            <v>M518</v>
          </cell>
          <cell r="B5092" t="str">
            <v>OTROS TRASTORNOS ESPECIFICADOS DE LOS DISCOS INTERVERTEBRALES</v>
          </cell>
          <cell r="C5092" t="str">
            <v>083</v>
          </cell>
        </row>
        <row r="5093">
          <cell r="A5093" t="str">
            <v>M519</v>
          </cell>
          <cell r="B5093" t="str">
            <v>TRASTORNO DE LOS DISCOS INTERVERTEBRALES, NO ESPECIFICADO</v>
          </cell>
          <cell r="C5093" t="str">
            <v>083</v>
          </cell>
        </row>
        <row r="5094">
          <cell r="A5094" t="str">
            <v>M53</v>
          </cell>
          <cell r="B5094" t="str">
            <v>OTRAS DORSOPATIAS, NO CLASIFICADAS EN OTRA PARTE</v>
          </cell>
          <cell r="C5094" t="str">
            <v>083</v>
          </cell>
        </row>
        <row r="5095">
          <cell r="A5095" t="str">
            <v>M530</v>
          </cell>
          <cell r="B5095" t="str">
            <v>SINDROME CERVICOCRANEAL</v>
          </cell>
          <cell r="C5095" t="str">
            <v>083</v>
          </cell>
        </row>
        <row r="5096">
          <cell r="A5096" t="str">
            <v>M531</v>
          </cell>
          <cell r="B5096" t="str">
            <v>SINDROME CERVICOBRAQUIAL</v>
          </cell>
          <cell r="C5096" t="str">
            <v>083</v>
          </cell>
        </row>
        <row r="5097">
          <cell r="A5097" t="str">
            <v>M532</v>
          </cell>
          <cell r="B5097" t="str">
            <v>INESTABILIDAD DE LA COLUMNA VERTEBRAL</v>
          </cell>
          <cell r="C5097" t="str">
            <v>083</v>
          </cell>
        </row>
        <row r="5098">
          <cell r="A5098" t="str">
            <v>M533</v>
          </cell>
          <cell r="B5098" t="str">
            <v>TRASTORNOS SACROCOCCIGEOS, NO CLASIFICADOS EN OTRA PARTE</v>
          </cell>
          <cell r="C5098" t="str">
            <v>083</v>
          </cell>
        </row>
        <row r="5099">
          <cell r="A5099" t="str">
            <v>M538</v>
          </cell>
          <cell r="B5099" t="str">
            <v>OTRAS DORSOPATIAS ESPECIFICADAS</v>
          </cell>
          <cell r="C5099" t="str">
            <v>083</v>
          </cell>
        </row>
        <row r="5100">
          <cell r="A5100" t="str">
            <v>M539</v>
          </cell>
          <cell r="B5100" t="str">
            <v>DORSOPATIA, NO ESPECIFICADA</v>
          </cell>
          <cell r="C5100" t="str">
            <v>083</v>
          </cell>
        </row>
        <row r="5101">
          <cell r="A5101" t="str">
            <v>M54</v>
          </cell>
          <cell r="B5101" t="str">
            <v>DORSALGIA</v>
          </cell>
          <cell r="C5101" t="str">
            <v>083</v>
          </cell>
        </row>
        <row r="5102">
          <cell r="A5102" t="str">
            <v>M540</v>
          </cell>
          <cell r="B5102" t="str">
            <v>PANICULITIS QUE AFECTA REGIONES DEL CUELLO Y DE LA ESPALDA</v>
          </cell>
          <cell r="C5102" t="str">
            <v>083</v>
          </cell>
        </row>
        <row r="5103">
          <cell r="A5103" t="str">
            <v>M541</v>
          </cell>
          <cell r="B5103" t="str">
            <v>RADICULOPATIA</v>
          </cell>
          <cell r="C5103" t="str">
            <v>083</v>
          </cell>
        </row>
        <row r="5104">
          <cell r="A5104" t="str">
            <v>M542</v>
          </cell>
          <cell r="B5104" t="str">
            <v>CERVICALGIA</v>
          </cell>
          <cell r="C5104" t="str">
            <v>083</v>
          </cell>
        </row>
        <row r="5105">
          <cell r="A5105" t="str">
            <v>M543</v>
          </cell>
          <cell r="B5105" t="str">
            <v>CIATICA</v>
          </cell>
          <cell r="C5105" t="str">
            <v>083</v>
          </cell>
        </row>
        <row r="5106">
          <cell r="A5106" t="str">
            <v>M544</v>
          </cell>
          <cell r="B5106" t="str">
            <v>LUMBAGO CON CIATICA</v>
          </cell>
          <cell r="C5106" t="str">
            <v>083</v>
          </cell>
        </row>
        <row r="5107">
          <cell r="A5107" t="str">
            <v>M545</v>
          </cell>
          <cell r="B5107" t="str">
            <v>LUMBAGO NO ESPECIFICADO</v>
          </cell>
          <cell r="C5107" t="str">
            <v>083</v>
          </cell>
        </row>
        <row r="5108">
          <cell r="A5108" t="str">
            <v>M546</v>
          </cell>
          <cell r="B5108" t="str">
            <v>DOLOR EN LA COLUMNA DORSAL</v>
          </cell>
          <cell r="C5108" t="str">
            <v>083</v>
          </cell>
        </row>
        <row r="5109">
          <cell r="A5109" t="str">
            <v>M548</v>
          </cell>
          <cell r="B5109" t="str">
            <v>OTRAS DORSALGIAS</v>
          </cell>
          <cell r="C5109" t="str">
            <v>083</v>
          </cell>
        </row>
        <row r="5110">
          <cell r="A5110" t="str">
            <v>M549</v>
          </cell>
          <cell r="B5110" t="str">
            <v>DORSALGIA, NO ESPECIFICADA</v>
          </cell>
          <cell r="C5110" t="str">
            <v>083</v>
          </cell>
        </row>
        <row r="5111">
          <cell r="A5111" t="str">
            <v>M60</v>
          </cell>
          <cell r="B5111" t="str">
            <v>MIOSITIS</v>
          </cell>
          <cell r="C5111" t="str">
            <v>083</v>
          </cell>
        </row>
        <row r="5112">
          <cell r="A5112" t="str">
            <v>M600</v>
          </cell>
          <cell r="B5112" t="str">
            <v>MIOSITIS INFECCIOSA</v>
          </cell>
          <cell r="C5112" t="str">
            <v>083</v>
          </cell>
        </row>
        <row r="5113">
          <cell r="A5113" t="str">
            <v>M601</v>
          </cell>
          <cell r="B5113" t="str">
            <v>MIOSITIS INTERSTICIAL</v>
          </cell>
          <cell r="C5113" t="str">
            <v>083</v>
          </cell>
        </row>
        <row r="5114">
          <cell r="A5114" t="str">
            <v>M602</v>
          </cell>
          <cell r="B5114" t="str">
            <v>GRANULOMA POR CUERPO EXTRAÑO EN TEJIDO BLANDO, NO CLASIF. EN OTRA</v>
          </cell>
          <cell r="C5114" t="str">
            <v>083</v>
          </cell>
        </row>
        <row r="5115">
          <cell r="A5115" t="str">
            <v>M608</v>
          </cell>
          <cell r="B5115" t="str">
            <v>OTRAS MIOSITIS</v>
          </cell>
          <cell r="C5115" t="str">
            <v>083</v>
          </cell>
        </row>
        <row r="5116">
          <cell r="A5116" t="str">
            <v>M609</v>
          </cell>
          <cell r="B5116" t="str">
            <v>MIOSITIS, NO ESPECIFICADA</v>
          </cell>
          <cell r="C5116" t="str">
            <v>083</v>
          </cell>
        </row>
        <row r="5117">
          <cell r="A5117" t="str">
            <v>M61</v>
          </cell>
          <cell r="B5117" t="str">
            <v>CALCIFICACION Y OSIFICACION DEL MUSCULO</v>
          </cell>
          <cell r="C5117" t="str">
            <v>083</v>
          </cell>
        </row>
        <row r="5118">
          <cell r="A5118" t="str">
            <v>M610</v>
          </cell>
          <cell r="B5118" t="str">
            <v>MIOSITIS OSIFICANTE TRAUMATICA</v>
          </cell>
          <cell r="C5118" t="str">
            <v>083</v>
          </cell>
        </row>
        <row r="5119">
          <cell r="A5119" t="str">
            <v>M611</v>
          </cell>
          <cell r="B5119" t="str">
            <v>MIOSITIS OSIFICANTE PROGRESIVA</v>
          </cell>
          <cell r="C5119" t="str">
            <v>083</v>
          </cell>
        </row>
        <row r="5120">
          <cell r="A5120" t="str">
            <v>M612</v>
          </cell>
          <cell r="B5120" t="str">
            <v>CALCIFICACION Y OSIFICACION PARALITICA DEL MUSCULO</v>
          </cell>
          <cell r="C5120" t="str">
            <v>083</v>
          </cell>
        </row>
        <row r="5121">
          <cell r="A5121" t="str">
            <v>M613</v>
          </cell>
          <cell r="B5121" t="str">
            <v>CALCIFICACION Y OSIFICACION DE LOS MUSCULOS ASOCIADAS CON QUEMADURAS</v>
          </cell>
          <cell r="C5121" t="str">
            <v>083</v>
          </cell>
        </row>
        <row r="5122">
          <cell r="A5122" t="str">
            <v>M614</v>
          </cell>
          <cell r="B5122" t="str">
            <v>OTRAS CALCIFICACIONES DEL MUSCULO</v>
          </cell>
          <cell r="C5122" t="str">
            <v>083</v>
          </cell>
        </row>
        <row r="5123">
          <cell r="A5123" t="str">
            <v>M615</v>
          </cell>
          <cell r="B5123" t="str">
            <v>OTRAS OSIFICACIONES DEL MUSCULO</v>
          </cell>
          <cell r="C5123" t="str">
            <v>083</v>
          </cell>
        </row>
        <row r="5124">
          <cell r="A5124" t="str">
            <v>M619</v>
          </cell>
          <cell r="B5124" t="str">
            <v>CALCIFICACION Y OSIFICACION DEL MUSCULO, NO ESPECIFICADA</v>
          </cell>
          <cell r="C5124" t="str">
            <v>083</v>
          </cell>
        </row>
        <row r="5125">
          <cell r="A5125" t="str">
            <v>M62</v>
          </cell>
          <cell r="B5125" t="str">
            <v>OTROS TRASTORNOS DE LOS MUSCULOS</v>
          </cell>
          <cell r="C5125" t="str">
            <v>083</v>
          </cell>
        </row>
        <row r="5126">
          <cell r="A5126" t="str">
            <v>M620</v>
          </cell>
          <cell r="B5126" t="str">
            <v>DIASTASIS DEL MUSCULO</v>
          </cell>
          <cell r="C5126" t="str">
            <v>083</v>
          </cell>
        </row>
        <row r="5127">
          <cell r="A5127" t="str">
            <v>M621</v>
          </cell>
          <cell r="B5127" t="str">
            <v>OTROS DESGARROS (NO TRAUMATICOS) DEL MUSCULO</v>
          </cell>
          <cell r="C5127" t="str">
            <v>083</v>
          </cell>
        </row>
        <row r="5128">
          <cell r="A5128" t="str">
            <v>M622</v>
          </cell>
          <cell r="B5128" t="str">
            <v>INFARTO ISQUEMICO DEL MUSCULO</v>
          </cell>
          <cell r="C5128" t="str">
            <v>083</v>
          </cell>
        </row>
        <row r="5129">
          <cell r="A5129" t="str">
            <v>M623</v>
          </cell>
          <cell r="B5129" t="str">
            <v>SINDROME DE INMOVILIDAD (PARAPLEJICO)</v>
          </cell>
          <cell r="C5129" t="str">
            <v>083</v>
          </cell>
        </row>
        <row r="5130">
          <cell r="A5130" t="str">
            <v>M624</v>
          </cell>
          <cell r="B5130" t="str">
            <v>CONTRACTURA MUSCULAR</v>
          </cell>
          <cell r="C5130" t="str">
            <v>083</v>
          </cell>
        </row>
        <row r="5131">
          <cell r="A5131" t="str">
            <v>M625</v>
          </cell>
          <cell r="B5131" t="str">
            <v>ATROFIA Y DESGASTE MUSCULARES, NO CLASIFICADOS EN OTRA PARTE</v>
          </cell>
          <cell r="C5131" t="str">
            <v>083</v>
          </cell>
        </row>
        <row r="5132">
          <cell r="A5132" t="str">
            <v>M626</v>
          </cell>
          <cell r="B5132" t="str">
            <v>DISTENSION MUSCULAR</v>
          </cell>
          <cell r="C5132" t="str">
            <v>083</v>
          </cell>
        </row>
        <row r="5133">
          <cell r="A5133" t="str">
            <v>M628</v>
          </cell>
          <cell r="B5133" t="str">
            <v>OTROS TRASTORNOS ESPECIFICADOS DE LOS MUSCULOS</v>
          </cell>
          <cell r="C5133" t="str">
            <v>083</v>
          </cell>
        </row>
        <row r="5134">
          <cell r="A5134" t="str">
            <v>M629</v>
          </cell>
          <cell r="B5134" t="str">
            <v>TRASTORNO MUSCULAR, NO ESPECIFICADO</v>
          </cell>
          <cell r="C5134" t="str">
            <v>083</v>
          </cell>
        </row>
        <row r="5135">
          <cell r="A5135" t="str">
            <v>M65</v>
          </cell>
          <cell r="B5135" t="str">
            <v>SINOVITIS Y TENOSINOVITIS</v>
          </cell>
          <cell r="C5135" t="str">
            <v>083</v>
          </cell>
        </row>
        <row r="5136">
          <cell r="A5136" t="str">
            <v>M650</v>
          </cell>
          <cell r="B5136" t="str">
            <v>ABSCESO DE VAINA TENDINOSA</v>
          </cell>
          <cell r="C5136" t="str">
            <v>083</v>
          </cell>
        </row>
        <row r="5137">
          <cell r="A5137" t="str">
            <v>M651</v>
          </cell>
          <cell r="B5137" t="str">
            <v>OTRAS (TENO)SINOVITIS INFECCIOSAS</v>
          </cell>
          <cell r="C5137" t="str">
            <v>083</v>
          </cell>
        </row>
        <row r="5138">
          <cell r="A5138" t="str">
            <v>M652</v>
          </cell>
          <cell r="B5138" t="str">
            <v>TENDINITIS CALCIFICADA</v>
          </cell>
          <cell r="C5138" t="str">
            <v>083</v>
          </cell>
        </row>
        <row r="5139">
          <cell r="A5139" t="str">
            <v>M653</v>
          </cell>
          <cell r="B5139" t="str">
            <v>DEDO EN GATILLO</v>
          </cell>
          <cell r="C5139" t="str">
            <v>083</v>
          </cell>
        </row>
        <row r="5140">
          <cell r="A5140" t="str">
            <v>M654</v>
          </cell>
          <cell r="B5140" t="str">
            <v>TENOSINOVITIS DE ESTAFILOIDE RADIAL (DE QUERVAIN)</v>
          </cell>
          <cell r="C5140" t="str">
            <v>083</v>
          </cell>
        </row>
        <row r="5141">
          <cell r="A5141" t="str">
            <v>M658</v>
          </cell>
          <cell r="B5141" t="str">
            <v>OTRAS SINOVITIS Y TENOSINOVITIS</v>
          </cell>
          <cell r="C5141" t="str">
            <v>083</v>
          </cell>
        </row>
        <row r="5142">
          <cell r="A5142" t="str">
            <v>M659</v>
          </cell>
          <cell r="B5142" t="str">
            <v>SINOVITIS Y TENOSINOVITIS, NO ESPECIFICADA</v>
          </cell>
          <cell r="C5142" t="str">
            <v>083</v>
          </cell>
        </row>
        <row r="5143">
          <cell r="A5143" t="str">
            <v>M66</v>
          </cell>
          <cell r="B5143" t="str">
            <v>RUPTURA ESPONTANEA DE LA SINOVIA Y DEL TENDON</v>
          </cell>
          <cell r="C5143" t="str">
            <v>083</v>
          </cell>
        </row>
        <row r="5144">
          <cell r="A5144" t="str">
            <v>M660</v>
          </cell>
          <cell r="B5144" t="str">
            <v>RUPTURA DE QUISTE SINOVIAL POPLITEO</v>
          </cell>
          <cell r="C5144" t="str">
            <v>083</v>
          </cell>
        </row>
        <row r="5145">
          <cell r="A5145" t="str">
            <v>M661</v>
          </cell>
          <cell r="B5145" t="str">
            <v>RUPTURA DE LA SINOVIA</v>
          </cell>
          <cell r="C5145" t="str">
            <v>083</v>
          </cell>
        </row>
        <row r="5146">
          <cell r="A5146" t="str">
            <v>M662</v>
          </cell>
          <cell r="B5146" t="str">
            <v>RUPTURA ESPONTANEA DE TENDONES EXTENSORES</v>
          </cell>
          <cell r="C5146" t="str">
            <v>083</v>
          </cell>
        </row>
        <row r="5147">
          <cell r="A5147" t="str">
            <v>M663</v>
          </cell>
          <cell r="B5147" t="str">
            <v>RUPTURA ESPONTANEA DE TENDONES FLEXORES</v>
          </cell>
          <cell r="C5147" t="str">
            <v>083</v>
          </cell>
        </row>
        <row r="5148">
          <cell r="A5148" t="str">
            <v>M664</v>
          </cell>
          <cell r="B5148" t="str">
            <v>RUPTURA ESPONTANEA DE OTROS TENDONES</v>
          </cell>
          <cell r="C5148" t="str">
            <v>083</v>
          </cell>
        </row>
        <row r="5149">
          <cell r="A5149" t="str">
            <v>M665</v>
          </cell>
          <cell r="B5149" t="str">
            <v>RUPTURA ESPONTANEA DE TENDONES NO ESPECIFICADO</v>
          </cell>
          <cell r="C5149" t="str">
            <v>083</v>
          </cell>
        </row>
        <row r="5150">
          <cell r="A5150" t="str">
            <v>M67</v>
          </cell>
          <cell r="B5150" t="str">
            <v>OTROS TRASTORNOS DE LA SINOVIA Y DEL TENDON</v>
          </cell>
          <cell r="C5150" t="str">
            <v>083</v>
          </cell>
        </row>
        <row r="5151">
          <cell r="A5151" t="str">
            <v>M670</v>
          </cell>
          <cell r="B5151" t="str">
            <v>ACORTAMIENTO DEL TENDON DE AQUILES (ADQUIRIDO)</v>
          </cell>
          <cell r="C5151" t="str">
            <v>083</v>
          </cell>
        </row>
        <row r="5152">
          <cell r="A5152" t="str">
            <v>M671</v>
          </cell>
          <cell r="B5152" t="str">
            <v>OTRAS CONTRACTURAS DE TENDON (VAINA)</v>
          </cell>
          <cell r="C5152" t="str">
            <v>083</v>
          </cell>
        </row>
        <row r="5153">
          <cell r="A5153" t="str">
            <v>M672</v>
          </cell>
          <cell r="B5153" t="str">
            <v>HIPERTROFIA SINOVIAL, NO CLASIFICADA EN OTRA PARTE</v>
          </cell>
          <cell r="C5153" t="str">
            <v>083</v>
          </cell>
        </row>
        <row r="5154">
          <cell r="A5154" t="str">
            <v>M673</v>
          </cell>
          <cell r="B5154" t="str">
            <v>SINOVITIS TRANSITORIA</v>
          </cell>
          <cell r="C5154" t="str">
            <v>083</v>
          </cell>
        </row>
        <row r="5155">
          <cell r="A5155" t="str">
            <v>M674</v>
          </cell>
          <cell r="B5155" t="str">
            <v>GANGLION</v>
          </cell>
          <cell r="C5155" t="str">
            <v>083</v>
          </cell>
        </row>
        <row r="5156">
          <cell r="A5156" t="str">
            <v>M678</v>
          </cell>
          <cell r="B5156" t="str">
            <v>OTROS TRASTORNOS ESPECIFICADOS DE LA SINOVIA Y DEL TENDON</v>
          </cell>
          <cell r="C5156" t="str">
            <v>083</v>
          </cell>
        </row>
        <row r="5157">
          <cell r="A5157" t="str">
            <v>M679</v>
          </cell>
          <cell r="B5157" t="str">
            <v>TRASTORNO SINOVIAL Y TENDINOSO, NO ESPECIFICADO</v>
          </cell>
          <cell r="C5157" t="str">
            <v>083</v>
          </cell>
        </row>
        <row r="5158">
          <cell r="A5158" t="str">
            <v>M70</v>
          </cell>
          <cell r="B5158" t="str">
            <v>TRASTORNOS DE LOS TEJIDOS BLANDOS RELACIONADOS CON EL USO, EL USO</v>
          </cell>
          <cell r="C5158" t="str">
            <v>083</v>
          </cell>
        </row>
        <row r="5159">
          <cell r="A5159" t="str">
            <v>M700</v>
          </cell>
          <cell r="B5159" t="str">
            <v>SINOVITIS CREPITANTE CRONICA DE LA MANO Y DE LA MUÑECA</v>
          </cell>
          <cell r="C5159" t="str">
            <v>083</v>
          </cell>
        </row>
        <row r="5160">
          <cell r="A5160" t="str">
            <v>M701</v>
          </cell>
          <cell r="B5160" t="str">
            <v>BURSITIS DE LA MANO</v>
          </cell>
          <cell r="C5160" t="str">
            <v>083</v>
          </cell>
        </row>
        <row r="5161">
          <cell r="A5161" t="str">
            <v>M702</v>
          </cell>
          <cell r="B5161" t="str">
            <v>BURSITIS DEL OLECRANON</v>
          </cell>
          <cell r="C5161" t="str">
            <v>083</v>
          </cell>
        </row>
        <row r="5162">
          <cell r="A5162" t="str">
            <v>M703</v>
          </cell>
          <cell r="B5162" t="str">
            <v>OTRAS BURSITIS DEL CODO</v>
          </cell>
          <cell r="C5162" t="str">
            <v>083</v>
          </cell>
        </row>
        <row r="5163">
          <cell r="A5163" t="str">
            <v>M704</v>
          </cell>
          <cell r="B5163" t="str">
            <v>OTRAS BURSITIS PRERROTULIANAS</v>
          </cell>
          <cell r="C5163" t="str">
            <v>083</v>
          </cell>
        </row>
        <row r="5164">
          <cell r="A5164" t="str">
            <v>M705</v>
          </cell>
          <cell r="B5164" t="str">
            <v>OTRAS BURSITIS DE LA RODILLA</v>
          </cell>
          <cell r="C5164" t="str">
            <v>083</v>
          </cell>
        </row>
        <row r="5165">
          <cell r="A5165" t="str">
            <v>M706</v>
          </cell>
          <cell r="B5165" t="str">
            <v>BURSITIS DEL TROCANTER</v>
          </cell>
          <cell r="C5165" t="str">
            <v>083</v>
          </cell>
        </row>
        <row r="5166">
          <cell r="A5166" t="str">
            <v>M707</v>
          </cell>
          <cell r="B5166" t="str">
            <v>OTRAS BURSITIS DE LA CADERA</v>
          </cell>
          <cell r="C5166" t="str">
            <v>083</v>
          </cell>
        </row>
        <row r="5167">
          <cell r="A5167" t="str">
            <v>M708</v>
          </cell>
          <cell r="B5167" t="str">
            <v>OTROS TRASTORNOS DE LOS TEJIDOS BLANDOS RELACIONADOS CON EL USO.EL</v>
          </cell>
          <cell r="C5167" t="str">
            <v>083</v>
          </cell>
        </row>
        <row r="5168">
          <cell r="A5168" t="str">
            <v>M709</v>
          </cell>
          <cell r="B5168" t="str">
            <v>TRASTORNO NO ESPECIF. DE LOS TEJIDOS BLANDOS RELAC. CON EL USO,EL USO</v>
          </cell>
          <cell r="C5168" t="str">
            <v>083</v>
          </cell>
        </row>
        <row r="5169">
          <cell r="A5169" t="str">
            <v>M71</v>
          </cell>
          <cell r="B5169" t="str">
            <v>OTRAS BURSOPATIAS</v>
          </cell>
          <cell r="C5169" t="str">
            <v>083</v>
          </cell>
        </row>
        <row r="5170">
          <cell r="A5170" t="str">
            <v>M710</v>
          </cell>
          <cell r="B5170" t="str">
            <v>ABSCESO DE LA BOLSA SINOVIAL</v>
          </cell>
          <cell r="C5170" t="str">
            <v>083</v>
          </cell>
        </row>
        <row r="5171">
          <cell r="A5171" t="str">
            <v>M711</v>
          </cell>
          <cell r="B5171" t="str">
            <v>OTRAS BURSITIS INFECCIOSAS</v>
          </cell>
          <cell r="C5171" t="str">
            <v>083</v>
          </cell>
        </row>
        <row r="5172">
          <cell r="A5172" t="str">
            <v>M712</v>
          </cell>
          <cell r="B5172" t="str">
            <v>QUISTE SINOVIAL DEL HUECO POPLITEO (DE BAKER)</v>
          </cell>
          <cell r="C5172" t="str">
            <v>083</v>
          </cell>
        </row>
        <row r="5173">
          <cell r="A5173" t="str">
            <v>M713</v>
          </cell>
          <cell r="B5173" t="str">
            <v>OTROS QUISTES DE LA BOLSA SEROSA</v>
          </cell>
          <cell r="C5173" t="str">
            <v>083</v>
          </cell>
        </row>
        <row r="5174">
          <cell r="A5174" t="str">
            <v>M714</v>
          </cell>
          <cell r="B5174" t="str">
            <v>DEPOSITO DE CALCIO EN LA BOLSA SEROSA</v>
          </cell>
          <cell r="C5174" t="str">
            <v>083</v>
          </cell>
        </row>
        <row r="5175">
          <cell r="A5175" t="str">
            <v>M715</v>
          </cell>
          <cell r="B5175" t="str">
            <v>OTRAS BURSITIS, NO CLASIFICADA EN OTRA PARTE</v>
          </cell>
          <cell r="C5175" t="str">
            <v>083</v>
          </cell>
        </row>
        <row r="5176">
          <cell r="A5176" t="str">
            <v>M718</v>
          </cell>
          <cell r="B5176" t="str">
            <v>OTROS TRASTORNOS ESPECIFICADOS DE LA BOLSA SEROSA</v>
          </cell>
          <cell r="C5176" t="str">
            <v>083</v>
          </cell>
        </row>
        <row r="5177">
          <cell r="A5177" t="str">
            <v>M719</v>
          </cell>
          <cell r="B5177" t="str">
            <v>BURSOPATIA, NO ESPECIFICADA</v>
          </cell>
          <cell r="C5177" t="str">
            <v>083</v>
          </cell>
        </row>
        <row r="5178">
          <cell r="A5178" t="str">
            <v>M72</v>
          </cell>
          <cell r="B5178" t="str">
            <v>TRASTORNOS FIBROBLATICOS</v>
          </cell>
          <cell r="C5178" t="str">
            <v>083</v>
          </cell>
        </row>
        <row r="5179">
          <cell r="A5179" t="str">
            <v>M720</v>
          </cell>
          <cell r="B5179" t="str">
            <v>FIBROMATOSIS DE LA APONEUROSIS PALMAR (DUPUYTREN)</v>
          </cell>
          <cell r="C5179" t="str">
            <v>083</v>
          </cell>
        </row>
        <row r="5180">
          <cell r="A5180" t="str">
            <v>M721</v>
          </cell>
          <cell r="B5180" t="str">
            <v>NODULOS INTERFALANGICOS</v>
          </cell>
          <cell r="C5180" t="str">
            <v>083</v>
          </cell>
        </row>
        <row r="5181">
          <cell r="A5181" t="str">
            <v>M722</v>
          </cell>
          <cell r="B5181" t="str">
            <v>FIBROMATOSIS DE LA APONEUROSIS PLANTAR</v>
          </cell>
          <cell r="C5181" t="str">
            <v>083</v>
          </cell>
        </row>
        <row r="5182">
          <cell r="A5182" t="str">
            <v>M723</v>
          </cell>
          <cell r="B5182" t="str">
            <v>FASCITIS NODULAR</v>
          </cell>
          <cell r="C5182" t="str">
            <v>083</v>
          </cell>
        </row>
        <row r="5183">
          <cell r="A5183" t="str">
            <v>M724</v>
          </cell>
          <cell r="B5183" t="str">
            <v>FIBROMATOSIS SEUDOSARCOMATOSA</v>
          </cell>
          <cell r="C5183" t="str">
            <v>083</v>
          </cell>
        </row>
        <row r="5184">
          <cell r="A5184" t="str">
            <v>M725</v>
          </cell>
          <cell r="B5184" t="str">
            <v>FASCITIS, NO CLASIFICADA EN OTRA PARTE</v>
          </cell>
          <cell r="C5184" t="str">
            <v>083</v>
          </cell>
        </row>
        <row r="5185">
          <cell r="A5185" t="str">
            <v>M728</v>
          </cell>
          <cell r="B5185" t="str">
            <v>OTROS TRASTORNOS FIBROBLASTICOS</v>
          </cell>
          <cell r="C5185" t="str">
            <v>083</v>
          </cell>
        </row>
        <row r="5186">
          <cell r="A5186" t="str">
            <v>M729</v>
          </cell>
          <cell r="B5186" t="str">
            <v>TRASTORNO FIBROBLASTICO, NO ESPECIFICADO</v>
          </cell>
          <cell r="C5186" t="str">
            <v>083</v>
          </cell>
        </row>
        <row r="5187">
          <cell r="A5187" t="str">
            <v>M75</v>
          </cell>
          <cell r="B5187" t="str">
            <v>LESIONES DEL HOMBRO</v>
          </cell>
          <cell r="C5187" t="str">
            <v>083</v>
          </cell>
        </row>
        <row r="5188">
          <cell r="A5188" t="str">
            <v>M750</v>
          </cell>
          <cell r="B5188" t="str">
            <v>CAPSULITIS ADHESIVA DEL HOMBRO</v>
          </cell>
          <cell r="C5188" t="str">
            <v>083</v>
          </cell>
        </row>
        <row r="5189">
          <cell r="A5189" t="str">
            <v>M751</v>
          </cell>
          <cell r="B5189" t="str">
            <v>SINDROME DEL MANGUITO ROTATORIO</v>
          </cell>
          <cell r="C5189" t="str">
            <v>083</v>
          </cell>
        </row>
        <row r="5190">
          <cell r="A5190" t="str">
            <v>M752</v>
          </cell>
          <cell r="B5190" t="str">
            <v>TENDINITIS DEL BICEPS</v>
          </cell>
          <cell r="C5190" t="str">
            <v>083</v>
          </cell>
        </row>
        <row r="5191">
          <cell r="A5191" t="str">
            <v>M753</v>
          </cell>
          <cell r="B5191" t="str">
            <v>TENDINITIS CALCIFICANTE DEL HOMBRO</v>
          </cell>
          <cell r="C5191" t="str">
            <v>083</v>
          </cell>
        </row>
        <row r="5192">
          <cell r="A5192" t="str">
            <v>M754</v>
          </cell>
          <cell r="B5192" t="str">
            <v>SINDROME DE ABDUCCION DOLOROSA DEL HOMBRO</v>
          </cell>
          <cell r="C5192" t="str">
            <v>083</v>
          </cell>
        </row>
        <row r="5193">
          <cell r="A5193" t="str">
            <v>M755</v>
          </cell>
          <cell r="B5193" t="str">
            <v>BURSITIS DEL HOMBRO</v>
          </cell>
          <cell r="C5193" t="str">
            <v>083</v>
          </cell>
        </row>
        <row r="5194">
          <cell r="A5194" t="str">
            <v>M758</v>
          </cell>
          <cell r="B5194" t="str">
            <v>OTRAS LESIONES DEL HOMBRO</v>
          </cell>
          <cell r="C5194" t="str">
            <v>083</v>
          </cell>
        </row>
        <row r="5195">
          <cell r="A5195" t="str">
            <v>M759</v>
          </cell>
          <cell r="B5195" t="str">
            <v>LESION DEL HOMBRO, NO ESPECIFICADA</v>
          </cell>
          <cell r="C5195" t="str">
            <v>083</v>
          </cell>
        </row>
        <row r="5196">
          <cell r="A5196" t="str">
            <v>M76</v>
          </cell>
          <cell r="B5196" t="str">
            <v>ENTESOPATIAS DEL MIENBRO INFERIOR, EXCLUIDO EL PIE</v>
          </cell>
          <cell r="C5196" t="str">
            <v>083</v>
          </cell>
        </row>
        <row r="5197">
          <cell r="A5197" t="str">
            <v>M760</v>
          </cell>
          <cell r="B5197" t="str">
            <v>TENDINITIS DEL GLUTEO</v>
          </cell>
          <cell r="C5197" t="str">
            <v>083</v>
          </cell>
        </row>
        <row r="5198">
          <cell r="A5198" t="str">
            <v>M761</v>
          </cell>
          <cell r="B5198" t="str">
            <v>TENDINITIS DEL PSOAS</v>
          </cell>
          <cell r="C5198" t="str">
            <v>083</v>
          </cell>
        </row>
        <row r="5199">
          <cell r="A5199" t="str">
            <v>M762</v>
          </cell>
          <cell r="B5199" t="str">
            <v>ESPOLON DE LA CRESTA ILIACA</v>
          </cell>
          <cell r="C5199" t="str">
            <v>083</v>
          </cell>
        </row>
        <row r="5200">
          <cell r="A5200" t="str">
            <v>M763</v>
          </cell>
          <cell r="B5200" t="str">
            <v>SINDROME DEL TENDON DEL TENSOR DE LA FASCIA LATA</v>
          </cell>
          <cell r="C5200" t="str">
            <v>083</v>
          </cell>
        </row>
        <row r="5201">
          <cell r="A5201" t="str">
            <v>M764</v>
          </cell>
          <cell r="B5201" t="str">
            <v>BURSITIS TIBIAL COLATERAL (PELLEGRINI-STIEDA)</v>
          </cell>
          <cell r="C5201" t="str">
            <v>083</v>
          </cell>
        </row>
        <row r="5202">
          <cell r="A5202" t="str">
            <v>M765</v>
          </cell>
          <cell r="B5202" t="str">
            <v>TENDINITIS ROTULIANA</v>
          </cell>
          <cell r="C5202" t="str">
            <v>083</v>
          </cell>
        </row>
        <row r="5203">
          <cell r="A5203" t="str">
            <v>M766</v>
          </cell>
          <cell r="B5203" t="str">
            <v>TENDINITIS AQUILIANA</v>
          </cell>
          <cell r="C5203" t="str">
            <v>083</v>
          </cell>
        </row>
        <row r="5204">
          <cell r="A5204" t="str">
            <v>M767</v>
          </cell>
          <cell r="B5204" t="str">
            <v>TENDINITIS PERONEAL</v>
          </cell>
          <cell r="C5204" t="str">
            <v>083</v>
          </cell>
        </row>
        <row r="5205">
          <cell r="A5205" t="str">
            <v>M768</v>
          </cell>
          <cell r="B5205" t="str">
            <v>OTRAS ENTESOPATIAS DEL MIEMBRO INFERIOR, EXCLUIDO EL PIE</v>
          </cell>
          <cell r="C5205" t="str">
            <v>083</v>
          </cell>
        </row>
        <row r="5206">
          <cell r="A5206" t="str">
            <v>M769</v>
          </cell>
          <cell r="B5206" t="str">
            <v>ENTESOPATIA DEL MIEMBRO INFERIOR, NO ESPECIFICADA</v>
          </cell>
          <cell r="C5206" t="str">
            <v>083</v>
          </cell>
        </row>
        <row r="5207">
          <cell r="A5207" t="str">
            <v>M77</v>
          </cell>
          <cell r="B5207" t="str">
            <v>OTRAS ENTESOPATIAS</v>
          </cell>
          <cell r="C5207" t="str">
            <v>083</v>
          </cell>
        </row>
        <row r="5208">
          <cell r="A5208" t="str">
            <v>M770</v>
          </cell>
          <cell r="B5208" t="str">
            <v>EPICONDILITIS MEDIA</v>
          </cell>
          <cell r="C5208" t="str">
            <v>083</v>
          </cell>
        </row>
        <row r="5209">
          <cell r="A5209" t="str">
            <v>M771</v>
          </cell>
          <cell r="B5209" t="str">
            <v>EPICONDILITIS LATERAL</v>
          </cell>
          <cell r="C5209" t="str">
            <v>083</v>
          </cell>
        </row>
        <row r="5210">
          <cell r="A5210" t="str">
            <v>M772</v>
          </cell>
          <cell r="B5210" t="str">
            <v>PERIARTRITIS DE LA MUÑECA</v>
          </cell>
          <cell r="C5210" t="str">
            <v>083</v>
          </cell>
        </row>
        <row r="5211">
          <cell r="A5211" t="str">
            <v>M773</v>
          </cell>
          <cell r="B5211" t="str">
            <v>ESPOLON CALCANEO</v>
          </cell>
          <cell r="C5211" t="str">
            <v>083</v>
          </cell>
        </row>
        <row r="5212">
          <cell r="A5212" t="str">
            <v>M774</v>
          </cell>
          <cell r="B5212" t="str">
            <v>METATARSALGIA</v>
          </cell>
          <cell r="C5212" t="str">
            <v>083</v>
          </cell>
        </row>
        <row r="5213">
          <cell r="A5213" t="str">
            <v>M775</v>
          </cell>
          <cell r="B5213" t="str">
            <v>OTRAS ENTESOPATIAS DEL PIE</v>
          </cell>
          <cell r="C5213" t="str">
            <v>083</v>
          </cell>
        </row>
        <row r="5214">
          <cell r="A5214" t="str">
            <v>M778</v>
          </cell>
          <cell r="B5214" t="str">
            <v>OTRAS ENTESOPATIAS, NO CLASIFICADAS EN OTRA PARTE</v>
          </cell>
          <cell r="C5214" t="str">
            <v>083</v>
          </cell>
        </row>
        <row r="5215">
          <cell r="A5215" t="str">
            <v>M779</v>
          </cell>
          <cell r="B5215" t="str">
            <v>ENTESOPATIA, NO ESPECIFICADA</v>
          </cell>
          <cell r="C5215" t="str">
            <v>083</v>
          </cell>
        </row>
        <row r="5216">
          <cell r="A5216" t="str">
            <v>M79</v>
          </cell>
          <cell r="B5216" t="str">
            <v>OTROS TRASTORNOS DE LOS TEJIDOS BLANDOS, NO CLASIF. EN OTRA PARTE</v>
          </cell>
          <cell r="C5216" t="str">
            <v>083</v>
          </cell>
        </row>
        <row r="5217">
          <cell r="A5217" t="str">
            <v>M790</v>
          </cell>
          <cell r="B5217" t="str">
            <v>REUMATISMO, NO ESPECIFICADO</v>
          </cell>
          <cell r="C5217" t="str">
            <v>083</v>
          </cell>
        </row>
        <row r="5218">
          <cell r="A5218" t="str">
            <v>M791</v>
          </cell>
          <cell r="B5218" t="str">
            <v>MIALGIA</v>
          </cell>
          <cell r="C5218" t="str">
            <v>083</v>
          </cell>
        </row>
        <row r="5219">
          <cell r="A5219" t="str">
            <v>M792</v>
          </cell>
          <cell r="B5219" t="str">
            <v>NEURALGIA Y NEURITIS, NO ESPECIFICADAS</v>
          </cell>
          <cell r="C5219" t="str">
            <v>083</v>
          </cell>
        </row>
        <row r="5220">
          <cell r="A5220" t="str">
            <v>M793</v>
          </cell>
          <cell r="B5220" t="str">
            <v>PANICULITIS, NO ESPECIFICADA</v>
          </cell>
          <cell r="C5220" t="str">
            <v>083</v>
          </cell>
        </row>
        <row r="5221">
          <cell r="A5221" t="str">
            <v>M794</v>
          </cell>
          <cell r="B5221" t="str">
            <v>HIPERTROFIA DE PAQUETE ADIPOSO (INFRARROTULIANO)</v>
          </cell>
          <cell r="C5221" t="str">
            <v>083</v>
          </cell>
        </row>
        <row r="5222">
          <cell r="A5222" t="str">
            <v>M795</v>
          </cell>
          <cell r="B5222" t="str">
            <v>CUERPO EXTRAÑO RESIDUAL EN TEJIDO BLANDO</v>
          </cell>
          <cell r="C5222" t="str">
            <v>083</v>
          </cell>
        </row>
        <row r="5223">
          <cell r="A5223" t="str">
            <v>M796</v>
          </cell>
          <cell r="B5223" t="str">
            <v>DOLOR EN MIENBRO</v>
          </cell>
          <cell r="C5223" t="str">
            <v>083</v>
          </cell>
        </row>
        <row r="5224">
          <cell r="A5224" t="str">
            <v>M798</v>
          </cell>
          <cell r="B5224" t="str">
            <v>OTROS TRASTORNOS ESPECIFICADOS DE LOS TEJIDOS BLANDOS</v>
          </cell>
          <cell r="C5224" t="str">
            <v>083</v>
          </cell>
        </row>
        <row r="5225">
          <cell r="A5225" t="str">
            <v>M799</v>
          </cell>
          <cell r="B5225" t="str">
            <v>TRASTORNO DE LOS TEJIDOS BLANDOS, NO ESPECIFICADO</v>
          </cell>
          <cell r="C5225" t="str">
            <v>083</v>
          </cell>
        </row>
        <row r="5226">
          <cell r="A5226" t="str">
            <v>M80</v>
          </cell>
          <cell r="B5226" t="str">
            <v>OSTEOPOROSIS CON FRACTURA PATOLOGICA</v>
          </cell>
          <cell r="C5226" t="str">
            <v>083</v>
          </cell>
        </row>
        <row r="5227">
          <cell r="A5227" t="str">
            <v>M800</v>
          </cell>
          <cell r="B5227" t="str">
            <v>OSTEOPOROSIS POSTMENOPAUSICA CO FRACTURA PATOLOGICA</v>
          </cell>
          <cell r="C5227" t="str">
            <v>083</v>
          </cell>
        </row>
        <row r="5228">
          <cell r="A5228" t="str">
            <v>M801</v>
          </cell>
          <cell r="B5228" t="str">
            <v>OSTEOPOROSIS POSTOFORECTOMIA, CON FRACTURA PATOLOGICA</v>
          </cell>
          <cell r="C5228" t="str">
            <v>083</v>
          </cell>
        </row>
        <row r="5229">
          <cell r="A5229" t="str">
            <v>M802</v>
          </cell>
          <cell r="B5229" t="str">
            <v>OSTEOPOROSIS POR DESUSO, CON FRACTURA PATOLOGICA</v>
          </cell>
          <cell r="C5229" t="str">
            <v>083</v>
          </cell>
        </row>
        <row r="5230">
          <cell r="A5230" t="str">
            <v>M803</v>
          </cell>
          <cell r="B5230" t="str">
            <v>OSTEOPOROSIS POR MALABSORCION POSTQUIRUR. CON FRACTURA PATOLOGIC.</v>
          </cell>
          <cell r="C5230" t="str">
            <v>083</v>
          </cell>
        </row>
        <row r="5231">
          <cell r="A5231" t="str">
            <v>M804</v>
          </cell>
          <cell r="B5231" t="str">
            <v>OETEOPOROSIS INDUCIDA POR DROGAS, CON FRACTURA PATOLOGICA</v>
          </cell>
          <cell r="C5231" t="str">
            <v>083</v>
          </cell>
        </row>
        <row r="5232">
          <cell r="A5232" t="str">
            <v>M805</v>
          </cell>
          <cell r="B5232" t="str">
            <v>OSTEOPOROSIS IDIOPATICA, CON FRACTURA PATOLOGICA</v>
          </cell>
          <cell r="C5232" t="str">
            <v>083</v>
          </cell>
        </row>
        <row r="5233">
          <cell r="A5233" t="str">
            <v>M808</v>
          </cell>
          <cell r="B5233" t="str">
            <v>OTRAS OSTEOPOROSIS, CON FRACTURA PATOLOGICA</v>
          </cell>
          <cell r="C5233" t="str">
            <v>083</v>
          </cell>
        </row>
        <row r="5234">
          <cell r="A5234" t="str">
            <v>M809</v>
          </cell>
          <cell r="B5234" t="str">
            <v>OSTEOPOROSIS NO ESPECIFICADA, CON FRACTURA PATOLOGICA</v>
          </cell>
          <cell r="C5234" t="str">
            <v>083</v>
          </cell>
        </row>
        <row r="5235">
          <cell r="A5235" t="str">
            <v>M81</v>
          </cell>
          <cell r="B5235" t="str">
            <v>OSTEOPOROSIS SIN FRACTURA PATOLOGICA</v>
          </cell>
          <cell r="C5235" t="str">
            <v>083</v>
          </cell>
        </row>
        <row r="5236">
          <cell r="A5236" t="str">
            <v>M810</v>
          </cell>
          <cell r="B5236" t="str">
            <v>OSTEOPOROSIS POSTMENOPAUSICA, SIN FRACTURA PATOLOGICA</v>
          </cell>
          <cell r="C5236" t="str">
            <v>083</v>
          </cell>
        </row>
        <row r="5237">
          <cell r="A5237" t="str">
            <v>M811</v>
          </cell>
          <cell r="B5237" t="str">
            <v>OSTEPOROSIS POSTOOFORECTOMIA, SIN FRACTURA PATOLOGICA</v>
          </cell>
          <cell r="C5237" t="str">
            <v>083</v>
          </cell>
        </row>
        <row r="5238">
          <cell r="A5238" t="str">
            <v>M812</v>
          </cell>
          <cell r="B5238" t="str">
            <v>OSTEOPORISIS POR DESUSO, SIN FRACTURA PATOLOGICA</v>
          </cell>
          <cell r="C5238" t="str">
            <v>083</v>
          </cell>
        </row>
        <row r="5239">
          <cell r="A5239" t="str">
            <v>M813</v>
          </cell>
          <cell r="B5239" t="str">
            <v>OSTEOPOROSIS POR MALABSORCION POSTQUIRUR. SIN FRACTURA PATOLOGICA</v>
          </cell>
          <cell r="C5239" t="str">
            <v>083</v>
          </cell>
        </row>
        <row r="5240">
          <cell r="A5240" t="str">
            <v>M814</v>
          </cell>
          <cell r="B5240" t="str">
            <v>OSTEOPOROSIS INDUCIDA POR DROGAS, SIN FRACTURA PATOLOGICA</v>
          </cell>
          <cell r="C5240" t="str">
            <v>083</v>
          </cell>
        </row>
        <row r="5241">
          <cell r="A5241" t="str">
            <v>M815</v>
          </cell>
          <cell r="B5241" t="str">
            <v>OATEOPOROSIS IDIOPATICA, SIN FRACTURA PATOLOGICA</v>
          </cell>
          <cell r="C5241" t="str">
            <v>083</v>
          </cell>
        </row>
        <row r="5242">
          <cell r="A5242" t="str">
            <v>M816</v>
          </cell>
          <cell r="B5242" t="str">
            <v>OSTEOPOROSIS LOCALIZADA (LEQUESNE), SIN FRACTURA PATOLOGICA</v>
          </cell>
          <cell r="C5242" t="str">
            <v>083</v>
          </cell>
        </row>
        <row r="5243">
          <cell r="A5243" t="str">
            <v>M818</v>
          </cell>
          <cell r="B5243" t="str">
            <v>OTRAS OSTEOPOROSIS, SIN FRACTURA PATOLOGICA</v>
          </cell>
          <cell r="C5243" t="str">
            <v>083</v>
          </cell>
        </row>
        <row r="5244">
          <cell r="A5244" t="str">
            <v>M819</v>
          </cell>
          <cell r="B5244" t="str">
            <v>OSTEOPOROSIS NO ESPECIFICADA, SIN FRACTURA PATOLOGICA</v>
          </cell>
          <cell r="C5244" t="str">
            <v>083</v>
          </cell>
        </row>
        <row r="5245">
          <cell r="A5245" t="str">
            <v>M83</v>
          </cell>
          <cell r="B5245" t="str">
            <v>OSTEOMALACIA DEL ADULTO</v>
          </cell>
          <cell r="C5245" t="str">
            <v>083</v>
          </cell>
        </row>
        <row r="5246">
          <cell r="A5246" t="str">
            <v>M830</v>
          </cell>
          <cell r="B5246" t="str">
            <v>OSTEOMALACIA PUERPERAL</v>
          </cell>
          <cell r="C5246" t="str">
            <v>083</v>
          </cell>
        </row>
        <row r="5247">
          <cell r="A5247" t="str">
            <v>M831</v>
          </cell>
          <cell r="B5247" t="str">
            <v>OSTEOMALACIA SENIL</v>
          </cell>
          <cell r="C5247" t="str">
            <v>083</v>
          </cell>
        </row>
        <row r="5248">
          <cell r="A5248" t="str">
            <v>M832</v>
          </cell>
          <cell r="B5248" t="str">
            <v>OSTEOMALACIA DEL ADULTO DEBIDA A MALABSORCION</v>
          </cell>
          <cell r="C5248" t="str">
            <v>083</v>
          </cell>
        </row>
        <row r="5249">
          <cell r="A5249" t="str">
            <v>M833</v>
          </cell>
          <cell r="B5249" t="str">
            <v>OSTEOMALACIA DEL ADULTO DEBIDA A DESNUTRICION</v>
          </cell>
          <cell r="C5249" t="str">
            <v>083</v>
          </cell>
        </row>
        <row r="5250">
          <cell r="A5250" t="str">
            <v>M834</v>
          </cell>
          <cell r="B5250" t="str">
            <v>ENFERMEDAD DE LOS HUESOS POR ALUMINIO</v>
          </cell>
          <cell r="C5250" t="str">
            <v>083</v>
          </cell>
        </row>
        <row r="5251">
          <cell r="A5251" t="str">
            <v>M835</v>
          </cell>
          <cell r="B5251" t="str">
            <v>OTRAS OSTEOMALACIAS DEL ADULTO INDUCIDAS POR DROGAS</v>
          </cell>
          <cell r="C5251" t="str">
            <v>083</v>
          </cell>
        </row>
        <row r="5252">
          <cell r="A5252" t="str">
            <v>M838</v>
          </cell>
          <cell r="B5252" t="str">
            <v>OTRAS OSTEOMALACIAS DEL ADULTO</v>
          </cell>
          <cell r="C5252" t="str">
            <v>083</v>
          </cell>
        </row>
        <row r="5253">
          <cell r="A5253" t="str">
            <v>M839</v>
          </cell>
          <cell r="B5253" t="str">
            <v>OSTEMALACIA DEL ADULTO, NO ESPECIFICADA</v>
          </cell>
          <cell r="C5253" t="str">
            <v>083</v>
          </cell>
        </row>
        <row r="5254">
          <cell r="A5254" t="str">
            <v>M84</v>
          </cell>
          <cell r="B5254" t="str">
            <v>TRASTORNOS DE LA CONTINUIDAD DEL HUESO</v>
          </cell>
          <cell r="C5254" t="str">
            <v>083</v>
          </cell>
        </row>
        <row r="5255">
          <cell r="A5255" t="str">
            <v>M840</v>
          </cell>
          <cell r="B5255" t="str">
            <v>CONSOLIDACION DEFECTUOSA DE FRACTURA</v>
          </cell>
          <cell r="C5255" t="str">
            <v>083</v>
          </cell>
        </row>
        <row r="5256">
          <cell r="A5256" t="str">
            <v>M841</v>
          </cell>
          <cell r="B5256" t="str">
            <v>FALTA DE CONSOLIDACION DE FRACTURA (SEUDOARTROSIS)</v>
          </cell>
          <cell r="C5256" t="str">
            <v>083</v>
          </cell>
        </row>
        <row r="5257">
          <cell r="A5257" t="str">
            <v>M842</v>
          </cell>
          <cell r="B5257" t="str">
            <v>CONSOLIDACION RETARDADA DE FRACTURA</v>
          </cell>
          <cell r="C5257" t="str">
            <v>083</v>
          </cell>
        </row>
        <row r="5258">
          <cell r="A5258" t="str">
            <v>M843</v>
          </cell>
          <cell r="B5258" t="str">
            <v>FRACTURA POR TENSION, NO CLASIFICADA EN OTRA PARTE</v>
          </cell>
          <cell r="C5258" t="str">
            <v>083</v>
          </cell>
        </row>
        <row r="5259">
          <cell r="A5259" t="str">
            <v>M844</v>
          </cell>
          <cell r="B5259" t="str">
            <v>FRACTURA PATOLOGICA, NO CLASIFICADA EN OTRA PARTE</v>
          </cell>
          <cell r="C5259" t="str">
            <v>083</v>
          </cell>
        </row>
        <row r="5260">
          <cell r="A5260" t="str">
            <v>M848</v>
          </cell>
          <cell r="B5260" t="str">
            <v>OTROS TRASTORNOS DE LA CONTINUIDAD DEL HUESO</v>
          </cell>
          <cell r="C5260" t="str">
            <v>083</v>
          </cell>
        </row>
        <row r="5261">
          <cell r="A5261" t="str">
            <v>M849</v>
          </cell>
          <cell r="B5261" t="str">
            <v>TRASTORNO DE LA CONTINUIDAD DEL HUESO, NO ESPECIFICADO</v>
          </cell>
          <cell r="C5261" t="str">
            <v>083</v>
          </cell>
        </row>
        <row r="5262">
          <cell r="A5262" t="str">
            <v>M85</v>
          </cell>
          <cell r="B5262" t="str">
            <v>OTROS TRASTORNOS DE LA DENSIDAD Y DE LA ESTRUCTURA OSEAS</v>
          </cell>
          <cell r="C5262" t="str">
            <v>083</v>
          </cell>
        </row>
        <row r="5263">
          <cell r="A5263" t="str">
            <v>M850</v>
          </cell>
          <cell r="B5263" t="str">
            <v>DISPLASIA FIBROSA (MONOSTOTICA)</v>
          </cell>
          <cell r="C5263" t="str">
            <v>083</v>
          </cell>
        </row>
        <row r="5264">
          <cell r="A5264" t="str">
            <v>M851</v>
          </cell>
          <cell r="B5264" t="str">
            <v>FLUOROSIS DEL ESQUELETO</v>
          </cell>
          <cell r="C5264" t="str">
            <v>083</v>
          </cell>
        </row>
        <row r="5265">
          <cell r="A5265" t="str">
            <v>M852</v>
          </cell>
          <cell r="B5265" t="str">
            <v>HIPEROSTOSIS DEL CRANEO</v>
          </cell>
          <cell r="C5265" t="str">
            <v>083</v>
          </cell>
        </row>
        <row r="5266">
          <cell r="A5266" t="str">
            <v>M853</v>
          </cell>
          <cell r="B5266" t="str">
            <v>OSTEITIS CONDENSANTE</v>
          </cell>
          <cell r="C5266" t="str">
            <v>083</v>
          </cell>
        </row>
        <row r="5267">
          <cell r="A5267" t="str">
            <v>M854</v>
          </cell>
          <cell r="B5267" t="str">
            <v>QUISTE OSEO SOLITARIO</v>
          </cell>
          <cell r="C5267" t="str">
            <v>083</v>
          </cell>
        </row>
        <row r="5268">
          <cell r="A5268" t="str">
            <v>M855</v>
          </cell>
          <cell r="B5268" t="str">
            <v>QUISTE OSEO ANEURISMATICO</v>
          </cell>
          <cell r="C5268" t="str">
            <v>083</v>
          </cell>
        </row>
        <row r="5269">
          <cell r="A5269" t="str">
            <v>M856</v>
          </cell>
          <cell r="B5269" t="str">
            <v>OTROS QUISTES OSEOS</v>
          </cell>
          <cell r="C5269" t="str">
            <v>083</v>
          </cell>
        </row>
        <row r="5270">
          <cell r="A5270" t="str">
            <v>M858</v>
          </cell>
          <cell r="B5270" t="str">
            <v>OTROS TRASTORNOS ESPECIFICADOS DE LA DENSIDAD Y DE LA ESTRUCTURA OS</v>
          </cell>
          <cell r="C5270" t="str">
            <v>083</v>
          </cell>
        </row>
        <row r="5271">
          <cell r="A5271" t="str">
            <v>M859</v>
          </cell>
          <cell r="B5271" t="str">
            <v>TRASTORNO DE LA DENSIDAD Y DE LA ESTRUCTURA OSEAS, NO ESPECIFICADO</v>
          </cell>
          <cell r="C5271" t="str">
            <v>083</v>
          </cell>
        </row>
        <row r="5272">
          <cell r="A5272" t="str">
            <v>M86</v>
          </cell>
          <cell r="B5272" t="str">
            <v>OSTEOMIELITIS</v>
          </cell>
          <cell r="C5272" t="str">
            <v>083</v>
          </cell>
        </row>
        <row r="5273">
          <cell r="A5273" t="str">
            <v>M860</v>
          </cell>
          <cell r="B5273" t="str">
            <v>OSTEOMIELITIS HEMATOGENA AGUDA</v>
          </cell>
          <cell r="C5273" t="str">
            <v>083</v>
          </cell>
        </row>
        <row r="5274">
          <cell r="A5274" t="str">
            <v>M861</v>
          </cell>
          <cell r="B5274" t="str">
            <v>OTRAS OSTEOMIELITIS AGUDAS</v>
          </cell>
          <cell r="C5274" t="str">
            <v>083</v>
          </cell>
        </row>
        <row r="5275">
          <cell r="A5275" t="str">
            <v>M862</v>
          </cell>
          <cell r="B5275" t="str">
            <v>OSTEOMIELITIS SUBAGUDA</v>
          </cell>
          <cell r="C5275" t="str">
            <v>083</v>
          </cell>
        </row>
        <row r="5276">
          <cell r="A5276" t="str">
            <v>M863</v>
          </cell>
          <cell r="B5276" t="str">
            <v>OSTEOMIELITIS MULTIFOCAL CRONICA</v>
          </cell>
          <cell r="C5276" t="str">
            <v>083</v>
          </cell>
        </row>
        <row r="5277">
          <cell r="A5277" t="str">
            <v>M864</v>
          </cell>
          <cell r="B5277" t="str">
            <v>OSTEOMIELITIS CRONICA CON DRENAJE DEL SENO</v>
          </cell>
          <cell r="C5277" t="str">
            <v>083</v>
          </cell>
        </row>
        <row r="5278">
          <cell r="A5278" t="str">
            <v>M865</v>
          </cell>
          <cell r="B5278" t="str">
            <v>OTRAS OSTEOMIELITIS HEMATOGENAS CRONICAS</v>
          </cell>
          <cell r="C5278" t="str">
            <v>083</v>
          </cell>
        </row>
        <row r="5279">
          <cell r="A5279" t="str">
            <v>M866</v>
          </cell>
          <cell r="B5279" t="str">
            <v>OTRAS OSTEOMIELITIS CRONICAS</v>
          </cell>
          <cell r="C5279" t="str">
            <v>083</v>
          </cell>
        </row>
        <row r="5280">
          <cell r="A5280" t="str">
            <v>M868</v>
          </cell>
          <cell r="B5280" t="str">
            <v>OTRAS OSTEOMIELITIS</v>
          </cell>
          <cell r="C5280" t="str">
            <v>083</v>
          </cell>
        </row>
        <row r="5281">
          <cell r="A5281" t="str">
            <v>M869</v>
          </cell>
          <cell r="B5281" t="str">
            <v>OSTEOMIELITIS, NO ESPECIFICADA</v>
          </cell>
          <cell r="C5281" t="str">
            <v>083</v>
          </cell>
        </row>
        <row r="5282">
          <cell r="A5282" t="str">
            <v>M87</v>
          </cell>
          <cell r="B5282" t="str">
            <v>OSTEONECROSIS</v>
          </cell>
          <cell r="C5282" t="str">
            <v>083</v>
          </cell>
        </row>
        <row r="5283">
          <cell r="A5283" t="str">
            <v>M870</v>
          </cell>
          <cell r="B5283" t="str">
            <v>NECROSIS ASEPTICA IDIOPATICA OSEA</v>
          </cell>
          <cell r="C5283" t="str">
            <v>083</v>
          </cell>
        </row>
        <row r="5284">
          <cell r="A5284" t="str">
            <v>M871</v>
          </cell>
          <cell r="B5284" t="str">
            <v>OSTEONECROSIS DEBIDA A DROGAS</v>
          </cell>
          <cell r="C5284" t="str">
            <v>083</v>
          </cell>
        </row>
        <row r="5285">
          <cell r="A5285" t="str">
            <v>M872</v>
          </cell>
          <cell r="B5285" t="str">
            <v>OSTEONECROSIS DEBIDA A TRAUMATISMO PREVIO</v>
          </cell>
          <cell r="C5285" t="str">
            <v>083</v>
          </cell>
        </row>
        <row r="5286">
          <cell r="A5286" t="str">
            <v>M873</v>
          </cell>
          <cell r="B5286" t="str">
            <v>OTRAS OSTEONECROSIS SECUNDARIAS</v>
          </cell>
          <cell r="C5286" t="str">
            <v>083</v>
          </cell>
        </row>
        <row r="5287">
          <cell r="A5287" t="str">
            <v>M878</v>
          </cell>
          <cell r="B5287" t="str">
            <v>OTRAS OSTEONECROSIS</v>
          </cell>
          <cell r="C5287" t="str">
            <v>083</v>
          </cell>
        </row>
        <row r="5288">
          <cell r="A5288" t="str">
            <v>M879</v>
          </cell>
          <cell r="B5288" t="str">
            <v>OSTEONECROSIS, NO ESPECIFICADA</v>
          </cell>
          <cell r="C5288" t="str">
            <v>083</v>
          </cell>
        </row>
        <row r="5289">
          <cell r="A5289" t="str">
            <v>M88</v>
          </cell>
          <cell r="B5289" t="str">
            <v>ENFERMEDAD DE PAGET DE LOS HUESOS (OSTEITIS DEFORMANTE)</v>
          </cell>
          <cell r="C5289" t="str">
            <v>083</v>
          </cell>
        </row>
        <row r="5290">
          <cell r="A5290" t="str">
            <v>M880</v>
          </cell>
          <cell r="B5290" t="str">
            <v>ENFERMEDAD DE PAGET DEL CRANEO</v>
          </cell>
          <cell r="C5290" t="str">
            <v>083</v>
          </cell>
        </row>
        <row r="5291">
          <cell r="A5291" t="str">
            <v>M888</v>
          </cell>
          <cell r="B5291" t="str">
            <v>ENFERMEDAD DE PAGET DE OTROS HUESOS</v>
          </cell>
          <cell r="C5291" t="str">
            <v>083</v>
          </cell>
        </row>
        <row r="5292">
          <cell r="A5292" t="str">
            <v>M889</v>
          </cell>
          <cell r="B5292" t="str">
            <v>ENFERMEDAD OSEA DE PAGET, HUESOS NO ESPECIFICADOS</v>
          </cell>
          <cell r="C5292" t="str">
            <v>083</v>
          </cell>
        </row>
        <row r="5293">
          <cell r="A5293" t="str">
            <v>M89</v>
          </cell>
          <cell r="B5293" t="str">
            <v>OTROS TRASTORNOS DEL HUESO</v>
          </cell>
          <cell r="C5293" t="str">
            <v>083</v>
          </cell>
        </row>
        <row r="5294">
          <cell r="A5294" t="str">
            <v>M890</v>
          </cell>
          <cell r="B5294" t="str">
            <v>ALGONEURODISTROFIA</v>
          </cell>
          <cell r="C5294" t="str">
            <v>083</v>
          </cell>
        </row>
        <row r="5295">
          <cell r="A5295" t="str">
            <v>M891</v>
          </cell>
          <cell r="B5295" t="str">
            <v>DETENCION DEL CRECIMIENTO EPIFISARIO</v>
          </cell>
          <cell r="C5295" t="str">
            <v>083</v>
          </cell>
        </row>
        <row r="5296">
          <cell r="A5296" t="str">
            <v>M892</v>
          </cell>
          <cell r="B5296" t="str">
            <v>OTROS TRASTORNOS DEL DESARROLLO Y CRECIMIENTO OSEO</v>
          </cell>
          <cell r="C5296" t="str">
            <v>083</v>
          </cell>
        </row>
        <row r="5297">
          <cell r="A5297" t="str">
            <v>M893</v>
          </cell>
          <cell r="B5297" t="str">
            <v>HIPERTROFIA DEL HUESO</v>
          </cell>
          <cell r="C5297" t="str">
            <v>083</v>
          </cell>
        </row>
        <row r="5298">
          <cell r="A5298" t="str">
            <v>M894</v>
          </cell>
          <cell r="B5298" t="str">
            <v>OTRAS OSTEOARTROPATIAS HIPERTROFICAS</v>
          </cell>
          <cell r="C5298" t="str">
            <v>083</v>
          </cell>
        </row>
        <row r="5299">
          <cell r="A5299" t="str">
            <v>M895</v>
          </cell>
          <cell r="B5299" t="str">
            <v>OSTEOLISIS</v>
          </cell>
          <cell r="C5299" t="str">
            <v>083</v>
          </cell>
        </row>
        <row r="5300">
          <cell r="A5300" t="str">
            <v>M896</v>
          </cell>
          <cell r="B5300" t="str">
            <v>OSTEOPATIA A CONSECUENCIA DE POLIOMIELITIS</v>
          </cell>
          <cell r="C5300" t="str">
            <v>083</v>
          </cell>
        </row>
        <row r="5301">
          <cell r="A5301" t="str">
            <v>M898</v>
          </cell>
          <cell r="B5301" t="str">
            <v>OTROS TRASTORNOS ESPECIFICADOS DEL HUESO</v>
          </cell>
          <cell r="C5301" t="str">
            <v>083</v>
          </cell>
        </row>
        <row r="5302">
          <cell r="A5302" t="str">
            <v>M899</v>
          </cell>
          <cell r="B5302" t="str">
            <v>TRASTORNO DEL HUESO, NO ESPECIFICADO</v>
          </cell>
          <cell r="C5302" t="str">
            <v>083</v>
          </cell>
        </row>
        <row r="5303">
          <cell r="A5303" t="str">
            <v>M91</v>
          </cell>
          <cell r="B5303" t="str">
            <v>OSTEOCONDROSIS JUVENIL DE LA CADERA Y DE LA PELVIS</v>
          </cell>
          <cell r="C5303" t="str">
            <v>083</v>
          </cell>
        </row>
        <row r="5304">
          <cell r="A5304" t="str">
            <v>M910</v>
          </cell>
          <cell r="B5304" t="str">
            <v>OSTEOCONDROSIS JUVENIL DE LA PELVIS</v>
          </cell>
          <cell r="C5304" t="str">
            <v>083</v>
          </cell>
        </row>
        <row r="5305">
          <cell r="A5305" t="str">
            <v>M911</v>
          </cell>
          <cell r="B5305" t="str">
            <v>OSTEOCONDROSIS JUVENIL DE LA CABEZA DEL FEMUR (LEGG-CALVE-PERTHES)</v>
          </cell>
          <cell r="C5305" t="str">
            <v>083</v>
          </cell>
        </row>
        <row r="5306">
          <cell r="A5306" t="str">
            <v>M912</v>
          </cell>
          <cell r="B5306" t="str">
            <v>COXA PLANA</v>
          </cell>
          <cell r="C5306" t="str">
            <v>083</v>
          </cell>
        </row>
        <row r="5307">
          <cell r="A5307" t="str">
            <v>M913</v>
          </cell>
          <cell r="B5307" t="str">
            <v>PSEUDOCOXALGIA</v>
          </cell>
          <cell r="C5307" t="str">
            <v>083</v>
          </cell>
        </row>
        <row r="5308">
          <cell r="A5308" t="str">
            <v>M918</v>
          </cell>
          <cell r="B5308" t="str">
            <v>OTRAS OSTEOCONDROSIS JUVENILES DE LA CADERA Y DE LA PELVIS</v>
          </cell>
          <cell r="C5308" t="str">
            <v>083</v>
          </cell>
        </row>
        <row r="5309">
          <cell r="A5309" t="str">
            <v>M919</v>
          </cell>
          <cell r="B5309" t="str">
            <v>OSTEOCONDROSIS JUVENILES DE LA CADERA Y DE LA PELVIS, SIN OTRA ESPECIF</v>
          </cell>
          <cell r="C5309" t="str">
            <v>083</v>
          </cell>
        </row>
        <row r="5310">
          <cell r="A5310" t="str">
            <v>M92</v>
          </cell>
          <cell r="B5310" t="str">
            <v>OTRAS OSTEOCONDROSIS JUVENILES</v>
          </cell>
          <cell r="C5310" t="str">
            <v>083</v>
          </cell>
        </row>
        <row r="5311">
          <cell r="A5311" t="str">
            <v>M920</v>
          </cell>
          <cell r="B5311" t="str">
            <v>OSTEOCONDROSIS JUVENIL DEL HUMERO</v>
          </cell>
          <cell r="C5311" t="str">
            <v>083</v>
          </cell>
        </row>
        <row r="5312">
          <cell r="A5312" t="str">
            <v>M921</v>
          </cell>
          <cell r="B5312" t="str">
            <v>OATEOCONDROSIS JUVENIL DEL CUBITO Y DEL RADIO</v>
          </cell>
          <cell r="C5312" t="str">
            <v>083</v>
          </cell>
        </row>
        <row r="5313">
          <cell r="A5313" t="str">
            <v>M922</v>
          </cell>
          <cell r="B5313" t="str">
            <v>OSTEOCONDROSIS JUVENIL DE LA MANO</v>
          </cell>
          <cell r="C5313" t="str">
            <v>083</v>
          </cell>
        </row>
        <row r="5314">
          <cell r="A5314" t="str">
            <v>M923</v>
          </cell>
          <cell r="B5314" t="str">
            <v>OTRAS OSTEOCONDROSIS JUVENILES DEL MIEMBRO SUPERIOR</v>
          </cell>
          <cell r="C5314" t="str">
            <v>083</v>
          </cell>
        </row>
        <row r="5315">
          <cell r="A5315" t="str">
            <v>M924</v>
          </cell>
          <cell r="B5315" t="str">
            <v>OSTEOCONDROSIS JUVENIL DE LA ROTULA</v>
          </cell>
          <cell r="C5315" t="str">
            <v>083</v>
          </cell>
        </row>
        <row r="5316">
          <cell r="A5316" t="str">
            <v>M925</v>
          </cell>
          <cell r="B5316" t="str">
            <v>OATEOCONDROSIS JUVENIL DE LA TIBIA Y DEL PERONE</v>
          </cell>
          <cell r="C5316" t="str">
            <v>083</v>
          </cell>
        </row>
        <row r="5317">
          <cell r="A5317" t="str">
            <v>M926</v>
          </cell>
          <cell r="B5317" t="str">
            <v>OSTEOCONDROSIS JUVENIL DEL TARSO</v>
          </cell>
          <cell r="C5317" t="str">
            <v>083</v>
          </cell>
        </row>
        <row r="5318">
          <cell r="A5318" t="str">
            <v>M927</v>
          </cell>
          <cell r="B5318" t="str">
            <v>OSTEOCONDROSIS JUVENIL DEL METATARSO</v>
          </cell>
          <cell r="C5318" t="str">
            <v>083</v>
          </cell>
        </row>
        <row r="5319">
          <cell r="A5319" t="str">
            <v>M928</v>
          </cell>
          <cell r="B5319" t="str">
            <v>OTRAS OSTEOCONDROSIS JUVENILES ESPECIFICADAS</v>
          </cell>
          <cell r="C5319" t="str">
            <v>083</v>
          </cell>
        </row>
        <row r="5320">
          <cell r="A5320" t="str">
            <v>M929</v>
          </cell>
          <cell r="B5320" t="str">
            <v>OSTEOCONDROSIS JUVENIL, NO ESPECIFICADA</v>
          </cell>
          <cell r="C5320" t="str">
            <v>083</v>
          </cell>
        </row>
        <row r="5321">
          <cell r="A5321" t="str">
            <v>M93</v>
          </cell>
          <cell r="B5321" t="str">
            <v>OTRAS OSTEOCONDROPATIAS</v>
          </cell>
          <cell r="C5321" t="str">
            <v>083</v>
          </cell>
        </row>
        <row r="5322">
          <cell r="A5322" t="str">
            <v>M930</v>
          </cell>
          <cell r="B5322" t="str">
            <v>DESLIZAMIENTO DE LA EPIFISIS FEMORAL SUPERIOR (NO TRAUMATICO)</v>
          </cell>
          <cell r="C5322" t="str">
            <v>083</v>
          </cell>
        </row>
        <row r="5323">
          <cell r="A5323" t="str">
            <v>M931</v>
          </cell>
          <cell r="B5323" t="str">
            <v>ENFERMEDAD DE KIENBOCK DEL ADULTO</v>
          </cell>
          <cell r="C5323" t="str">
            <v>083</v>
          </cell>
        </row>
        <row r="5324">
          <cell r="A5324" t="str">
            <v>M932</v>
          </cell>
          <cell r="B5324" t="str">
            <v>OSTEOCONDRITIS DISECANTE</v>
          </cell>
          <cell r="C5324" t="str">
            <v>083</v>
          </cell>
        </row>
        <row r="5325">
          <cell r="A5325" t="str">
            <v>M938</v>
          </cell>
          <cell r="B5325" t="str">
            <v>OTRAS OSTEOCODROPATIAS ESPECIFICADAS</v>
          </cell>
          <cell r="C5325" t="str">
            <v>083</v>
          </cell>
        </row>
        <row r="5326">
          <cell r="A5326" t="str">
            <v>M939</v>
          </cell>
          <cell r="B5326" t="str">
            <v>OSTEOCONDROPATIA, NO ESPECIFICADA</v>
          </cell>
          <cell r="C5326" t="str">
            <v>083</v>
          </cell>
        </row>
        <row r="5327">
          <cell r="A5327" t="str">
            <v>M94</v>
          </cell>
          <cell r="B5327" t="str">
            <v>OTROS TRASTORNOS DEL CARTILAGO</v>
          </cell>
          <cell r="C5327" t="str">
            <v>083</v>
          </cell>
        </row>
        <row r="5328">
          <cell r="A5328" t="str">
            <v>M940</v>
          </cell>
          <cell r="B5328" t="str">
            <v>SINDROME DE LA ARTICULACION CONDROCOSTAL (TIETZE)</v>
          </cell>
          <cell r="C5328" t="str">
            <v>083</v>
          </cell>
        </row>
        <row r="5329">
          <cell r="A5329" t="str">
            <v>M941</v>
          </cell>
          <cell r="B5329" t="str">
            <v>POLICONDRITIS RECIDIVANTE</v>
          </cell>
          <cell r="C5329" t="str">
            <v>083</v>
          </cell>
        </row>
        <row r="5330">
          <cell r="A5330" t="str">
            <v>M942</v>
          </cell>
          <cell r="B5330" t="str">
            <v>CONDROMALACIA</v>
          </cell>
          <cell r="C5330" t="str">
            <v>083</v>
          </cell>
        </row>
        <row r="5331">
          <cell r="A5331" t="str">
            <v>M943</v>
          </cell>
          <cell r="B5331" t="str">
            <v>CONDROLISIS</v>
          </cell>
          <cell r="C5331" t="str">
            <v>083</v>
          </cell>
        </row>
        <row r="5332">
          <cell r="A5332" t="str">
            <v>M948</v>
          </cell>
          <cell r="B5332" t="str">
            <v>OTROS TRASTORNOS ESPECIFICADOS DEL CARTILAGO</v>
          </cell>
          <cell r="C5332" t="str">
            <v>083</v>
          </cell>
        </row>
        <row r="5333">
          <cell r="A5333" t="str">
            <v>M949</v>
          </cell>
          <cell r="B5333" t="str">
            <v>TRASTORNO DEL CARTILAGO, NO ESPECIFICADO</v>
          </cell>
          <cell r="C5333" t="str">
            <v>083</v>
          </cell>
        </row>
        <row r="5334">
          <cell r="A5334" t="str">
            <v>M95</v>
          </cell>
          <cell r="B5334" t="str">
            <v>OTRAS DEFORMIDADES ADQUIRIDAS DEL SISTEMA OSTEOMUSCULAR Y DEL TEJIDO</v>
          </cell>
          <cell r="C5334" t="str">
            <v>083</v>
          </cell>
        </row>
        <row r="5335">
          <cell r="A5335" t="str">
            <v>M950</v>
          </cell>
          <cell r="B5335" t="str">
            <v>DEFORMIDAD ADQUIRIDA DE LA NARIZ</v>
          </cell>
          <cell r="C5335" t="str">
            <v>083</v>
          </cell>
        </row>
        <row r="5336">
          <cell r="A5336" t="str">
            <v>M951</v>
          </cell>
          <cell r="B5336" t="str">
            <v>OREJA EN COLIFLOR</v>
          </cell>
          <cell r="C5336" t="str">
            <v>083</v>
          </cell>
        </row>
        <row r="5337">
          <cell r="A5337" t="str">
            <v>M952</v>
          </cell>
          <cell r="B5337" t="str">
            <v>OTRAS DEFORMIDADES ADQUIRIDAS DE LA CABEZA</v>
          </cell>
          <cell r="C5337" t="str">
            <v>083</v>
          </cell>
        </row>
        <row r="5338">
          <cell r="A5338" t="str">
            <v>M953</v>
          </cell>
          <cell r="B5338" t="str">
            <v>DEFORMIDAD ADQUIRIDA DEL CUELLO</v>
          </cell>
          <cell r="C5338" t="str">
            <v>083</v>
          </cell>
        </row>
        <row r="5339">
          <cell r="A5339" t="str">
            <v>M954</v>
          </cell>
          <cell r="B5339" t="str">
            <v>DEFORMIDAD ADQUIRIDA DE COSTILLAS Y TORAX</v>
          </cell>
          <cell r="C5339" t="str">
            <v>083</v>
          </cell>
        </row>
        <row r="5340">
          <cell r="A5340" t="str">
            <v>M955</v>
          </cell>
          <cell r="B5340" t="str">
            <v>DEFORMIDAD ADQUIRIDA DE LA PELVIS</v>
          </cell>
          <cell r="C5340" t="str">
            <v>083</v>
          </cell>
        </row>
        <row r="5341">
          <cell r="A5341" t="str">
            <v>M958</v>
          </cell>
          <cell r="B5341" t="str">
            <v>OTRAS DEFORMIDADES ADQUIRIDAS ESPECIFICADAS DEL SISTEMA OSTEOMUSC</v>
          </cell>
          <cell r="C5341" t="str">
            <v>083</v>
          </cell>
        </row>
        <row r="5342">
          <cell r="A5342" t="str">
            <v>M959</v>
          </cell>
          <cell r="B5342" t="str">
            <v>DEFORMIDAD ADQUIRIDA DEL SISTEMA  OSTEOMUSCULAR, NO ESPECIFICADA</v>
          </cell>
          <cell r="C5342" t="str">
            <v>083</v>
          </cell>
        </row>
        <row r="5343">
          <cell r="A5343" t="str">
            <v>M96</v>
          </cell>
          <cell r="B5343" t="str">
            <v>TRASTORNOS OSTEOMUSCULARES CONSECUTIVOS A PROCEDIMIENTOS, NO CLAS</v>
          </cell>
          <cell r="C5343" t="str">
            <v>083</v>
          </cell>
        </row>
        <row r="5344">
          <cell r="A5344" t="str">
            <v>M960</v>
          </cell>
          <cell r="B5344" t="str">
            <v>SEUDOARTROSIS CONSECUTIVA A FUSION  O  ARTRODESIS</v>
          </cell>
          <cell r="C5344" t="str">
            <v>083</v>
          </cell>
        </row>
        <row r="5345">
          <cell r="A5345" t="str">
            <v>M961</v>
          </cell>
          <cell r="B5345" t="str">
            <v>SINDROME POSTLAMINECTOMIA, NO CLASIFICADO EN OTRA PARTE</v>
          </cell>
          <cell r="C5345" t="str">
            <v>083</v>
          </cell>
        </row>
        <row r="5346">
          <cell r="A5346" t="str">
            <v>M962</v>
          </cell>
          <cell r="B5346" t="str">
            <v>CIFOSIS POSTRADIACION</v>
          </cell>
          <cell r="C5346" t="str">
            <v>083</v>
          </cell>
        </row>
        <row r="5347">
          <cell r="A5347" t="str">
            <v>M963</v>
          </cell>
          <cell r="B5347" t="str">
            <v>CIFOSIS POSTLAMINECTOMIA</v>
          </cell>
          <cell r="C5347" t="str">
            <v>083</v>
          </cell>
        </row>
        <row r="5348">
          <cell r="A5348" t="str">
            <v>M964</v>
          </cell>
          <cell r="B5348" t="str">
            <v>LORDOSIS POSTQUIRURGICA</v>
          </cell>
          <cell r="C5348" t="str">
            <v>083</v>
          </cell>
        </row>
        <row r="5349">
          <cell r="A5349" t="str">
            <v>M965</v>
          </cell>
          <cell r="B5349" t="str">
            <v>ESCOLIOSIS POSTRRADIACION</v>
          </cell>
          <cell r="C5349" t="str">
            <v>083</v>
          </cell>
        </row>
        <row r="5350">
          <cell r="A5350" t="str">
            <v>M966</v>
          </cell>
          <cell r="B5350" t="str">
            <v>FRACTURA DE HUESOS POSTERIOR A INSERCION O IMPLANTE</v>
          </cell>
          <cell r="C5350" t="str">
            <v>083</v>
          </cell>
        </row>
        <row r="5351">
          <cell r="A5351" t="str">
            <v>M968</v>
          </cell>
          <cell r="B5351" t="str">
            <v>OTROS TRASTORNOS OSTEOMUSCULARES CONSECUTIVO A PROCEDIMIENTOS</v>
          </cell>
          <cell r="C5351" t="str">
            <v>083</v>
          </cell>
        </row>
        <row r="5352">
          <cell r="A5352" t="str">
            <v>M969</v>
          </cell>
          <cell r="B5352" t="str">
            <v>TRASTORNOS OSTEOMUSCULARES NO ESPECIFICADOS CONSECUTIVOS A PROC</v>
          </cell>
          <cell r="C5352" t="str">
            <v>083</v>
          </cell>
        </row>
        <row r="5353">
          <cell r="A5353" t="str">
            <v>M99</v>
          </cell>
          <cell r="B5353" t="str">
            <v>LESIONES BIOMECANICAS, NO CLASIFICADAS EN OTRA PARTE</v>
          </cell>
          <cell r="C5353" t="str">
            <v>083</v>
          </cell>
        </row>
        <row r="5354">
          <cell r="A5354" t="str">
            <v>M990</v>
          </cell>
          <cell r="B5354" t="str">
            <v>DISFUNCION SEGMENTAL O SOMATICA</v>
          </cell>
          <cell r="C5354" t="str">
            <v>083</v>
          </cell>
        </row>
        <row r="5355">
          <cell r="A5355" t="str">
            <v>M991</v>
          </cell>
          <cell r="B5355" t="str">
            <v>COMPLEJO DE SUBLUXACION (VERTEBRAL)</v>
          </cell>
          <cell r="C5355" t="str">
            <v>083</v>
          </cell>
        </row>
        <row r="5356">
          <cell r="A5356" t="str">
            <v>M992</v>
          </cell>
          <cell r="B5356" t="str">
            <v>SUBLUXACION CON ESTENOSIS DEL CANAL NEURAL</v>
          </cell>
          <cell r="C5356" t="str">
            <v>083</v>
          </cell>
        </row>
        <row r="5357">
          <cell r="A5357" t="str">
            <v>M993</v>
          </cell>
          <cell r="B5357" t="str">
            <v>ESTENOSIS OSEA DEL CANAL NEURAL</v>
          </cell>
          <cell r="C5357" t="str">
            <v>083</v>
          </cell>
        </row>
        <row r="5358">
          <cell r="A5358" t="str">
            <v>M994</v>
          </cell>
          <cell r="B5358" t="str">
            <v>ESTENOSIS DEL CANAL NEURAL POR TEJIDO CONJUNTIVO</v>
          </cell>
          <cell r="C5358" t="str">
            <v>083</v>
          </cell>
        </row>
        <row r="5359">
          <cell r="A5359" t="str">
            <v>M995</v>
          </cell>
          <cell r="B5359" t="str">
            <v>ESTENOSIS DEL CANAL  NEURAL POR DISCO INTERVERTEBRAL</v>
          </cell>
          <cell r="C5359" t="str">
            <v>083</v>
          </cell>
        </row>
        <row r="5360">
          <cell r="A5360" t="str">
            <v>M996</v>
          </cell>
          <cell r="B5360" t="str">
            <v>ESTENOSIS OSEA Y SUBLUXACION DE LOS AGUJEROS</v>
          </cell>
          <cell r="C5360" t="str">
            <v>083</v>
          </cell>
        </row>
        <row r="5361">
          <cell r="A5361" t="str">
            <v>M997</v>
          </cell>
          <cell r="B5361" t="str">
            <v>ESTENOSIS DE LOS AGUJEROS INTERVERTEBRALES POR TEJIDO CONJUNTIVO</v>
          </cell>
          <cell r="C5361" t="str">
            <v>083</v>
          </cell>
        </row>
        <row r="5362">
          <cell r="A5362" t="str">
            <v>M998</v>
          </cell>
          <cell r="B5362" t="str">
            <v>OTRAS LESIONES BIOMECANICAS</v>
          </cell>
          <cell r="C5362" t="str">
            <v>083</v>
          </cell>
        </row>
        <row r="5363">
          <cell r="A5363" t="str">
            <v>M999</v>
          </cell>
          <cell r="B5363" t="str">
            <v>LESION BIOMECANICA, NO ESPECIFICADA</v>
          </cell>
          <cell r="C5363" t="str">
            <v>083</v>
          </cell>
        </row>
        <row r="5364">
          <cell r="A5364" t="str">
            <v>MERC</v>
          </cell>
          <cell r="B5364" t="str">
            <v>CONTAMINACION CON MERCURIO</v>
          </cell>
          <cell r="C5364" t="str">
            <v>000</v>
          </cell>
        </row>
        <row r="5365">
          <cell r="A5365" t="str">
            <v>N00</v>
          </cell>
          <cell r="B5365" t="str">
            <v>SINDROME NEFROTICO AGUDO</v>
          </cell>
          <cell r="C5365" t="str">
            <v>085</v>
          </cell>
        </row>
        <row r="5366">
          <cell r="A5366" t="str">
            <v>N01</v>
          </cell>
          <cell r="B5366" t="str">
            <v>SINDROME NEFROTICO RAPIDAMENTE PROGRESIVO</v>
          </cell>
          <cell r="C5366" t="str">
            <v>085</v>
          </cell>
        </row>
        <row r="5367">
          <cell r="A5367" t="str">
            <v>N02</v>
          </cell>
          <cell r="B5367" t="str">
            <v>HEMATURIA RECURRENTE Y PERSISTENTE</v>
          </cell>
          <cell r="C5367" t="str">
            <v>085</v>
          </cell>
        </row>
        <row r="5368">
          <cell r="A5368" t="str">
            <v>N03</v>
          </cell>
          <cell r="B5368" t="str">
            <v>SINDROME NEFRITICO CRONICO</v>
          </cell>
          <cell r="C5368" t="str">
            <v>085</v>
          </cell>
        </row>
        <row r="5369">
          <cell r="A5369" t="str">
            <v>N04</v>
          </cell>
          <cell r="B5369" t="str">
            <v>SINDROME NEFROTICO</v>
          </cell>
          <cell r="C5369" t="str">
            <v>085</v>
          </cell>
        </row>
        <row r="5370">
          <cell r="A5370" t="str">
            <v>N059</v>
          </cell>
          <cell r="B5370" t="str">
            <v>SINDROME NEFRITICO NO ESPECIFICADO</v>
          </cell>
          <cell r="C5370" t="str">
            <v>085</v>
          </cell>
        </row>
        <row r="5371">
          <cell r="A5371" t="str">
            <v>N06</v>
          </cell>
          <cell r="B5371" t="str">
            <v>PROTEINURIA AISLADA CON LESION MORFOLOGICA ESPECIFICADA</v>
          </cell>
          <cell r="C5371" t="str">
            <v>085</v>
          </cell>
        </row>
        <row r="5372">
          <cell r="A5372" t="str">
            <v>N07</v>
          </cell>
          <cell r="B5372" t="str">
            <v>NEFROPATIA HEREDITARIA, NO CLASIFICADA EN OTRA PARTE</v>
          </cell>
          <cell r="C5372" t="str">
            <v>085</v>
          </cell>
        </row>
        <row r="5373">
          <cell r="A5373" t="str">
            <v>N10</v>
          </cell>
          <cell r="B5373" t="str">
            <v>NEFRITIS TUBULOINTERSTICIAL AGUDA</v>
          </cell>
          <cell r="C5373" t="str">
            <v>085</v>
          </cell>
        </row>
        <row r="5374">
          <cell r="A5374" t="str">
            <v>N11</v>
          </cell>
          <cell r="B5374" t="str">
            <v>NEFRITIS TUBULOINTERSTICIAL CRONICA</v>
          </cell>
          <cell r="C5374" t="str">
            <v>085</v>
          </cell>
        </row>
        <row r="5375">
          <cell r="A5375" t="str">
            <v>N110</v>
          </cell>
          <cell r="B5375" t="str">
            <v>PIELONEFRITIS CRONICA NO ABSTRUCTIVA ASOCIADA CON REFLUJO</v>
          </cell>
          <cell r="C5375" t="str">
            <v>085</v>
          </cell>
        </row>
        <row r="5376">
          <cell r="A5376" t="str">
            <v>N111</v>
          </cell>
          <cell r="B5376" t="str">
            <v>PIELONEFRITIS CRONICA OBSTRUCTIVA</v>
          </cell>
          <cell r="C5376" t="str">
            <v>085</v>
          </cell>
        </row>
        <row r="5377">
          <cell r="A5377" t="str">
            <v>N118</v>
          </cell>
          <cell r="B5377" t="str">
            <v>OTRAS NEFRITIS TUBULOINTERSTICIALES CRONICAS</v>
          </cell>
          <cell r="C5377" t="str">
            <v>085</v>
          </cell>
        </row>
        <row r="5378">
          <cell r="A5378" t="str">
            <v>N119</v>
          </cell>
          <cell r="B5378" t="str">
            <v>NEFRITIS TUBULOINTERSTICIAL CRONICA, SIN OTRA ESPECIFICACION</v>
          </cell>
          <cell r="C5378" t="str">
            <v>085</v>
          </cell>
        </row>
        <row r="5379">
          <cell r="A5379" t="str">
            <v>N12</v>
          </cell>
          <cell r="B5379" t="str">
            <v>NEFRITIS TUBULOINTERSTICIAL, NO ESPECIFICADA COMO AGUDA O CRONICA</v>
          </cell>
          <cell r="C5379" t="str">
            <v>085</v>
          </cell>
        </row>
        <row r="5380">
          <cell r="A5380" t="str">
            <v>N13</v>
          </cell>
          <cell r="B5380" t="str">
            <v>UROPATIA OBSTRUCTIVA Y POR REFLUJO</v>
          </cell>
          <cell r="C5380" t="str">
            <v>085</v>
          </cell>
        </row>
        <row r="5381">
          <cell r="A5381" t="str">
            <v>N130</v>
          </cell>
          <cell r="B5381" t="str">
            <v>HIDRONEFROSIS CON OBSTRUCCION DE LA UNION UTERO-PELVICA</v>
          </cell>
          <cell r="C5381" t="str">
            <v>085</v>
          </cell>
        </row>
        <row r="5382">
          <cell r="A5382" t="str">
            <v>N131</v>
          </cell>
          <cell r="B5382" t="str">
            <v>HIDRONEFROSIS CON ESTRECHEZ URETERAL, NO CLASIFICADA EN OTRA PARTE</v>
          </cell>
          <cell r="C5382" t="str">
            <v>085</v>
          </cell>
        </row>
        <row r="5383">
          <cell r="A5383" t="str">
            <v>N132</v>
          </cell>
          <cell r="B5383" t="str">
            <v>HIDRONEFROSIS CON OBSTRUCCION POR CALCULOS DEL RIÑON Y DEL URETER</v>
          </cell>
          <cell r="C5383" t="str">
            <v>085</v>
          </cell>
        </row>
        <row r="5384">
          <cell r="A5384" t="str">
            <v>N133</v>
          </cell>
          <cell r="B5384" t="str">
            <v>OTRAS HIDRONEFROSIS Y LAS NO ESPECIFICADAS</v>
          </cell>
          <cell r="C5384" t="str">
            <v>085</v>
          </cell>
        </row>
        <row r="5385">
          <cell r="A5385" t="str">
            <v>N134</v>
          </cell>
          <cell r="B5385" t="str">
            <v>HIDROURETER</v>
          </cell>
          <cell r="C5385" t="str">
            <v>085</v>
          </cell>
        </row>
        <row r="5386">
          <cell r="A5386" t="str">
            <v>N135</v>
          </cell>
          <cell r="B5386" t="str">
            <v>TORSION Y ESTRECHEZ DEL URETER SIN HIDRONEFROSIS</v>
          </cell>
          <cell r="C5386" t="str">
            <v>085</v>
          </cell>
        </row>
        <row r="5387">
          <cell r="A5387" t="str">
            <v>N136</v>
          </cell>
          <cell r="B5387" t="str">
            <v>PIONEFROSIS</v>
          </cell>
          <cell r="C5387" t="str">
            <v>085</v>
          </cell>
        </row>
        <row r="5388">
          <cell r="A5388" t="str">
            <v>N137</v>
          </cell>
          <cell r="B5388" t="str">
            <v>UROPATIA ASOCIADA CON REFLUJO VESICOURETERAL</v>
          </cell>
          <cell r="C5388" t="str">
            <v>085</v>
          </cell>
        </row>
        <row r="5389">
          <cell r="A5389" t="str">
            <v>N138</v>
          </cell>
          <cell r="B5389" t="str">
            <v>OTRAS UROPATIAS OBSTRUCTIVAS Y POR REFLUJO</v>
          </cell>
          <cell r="C5389" t="str">
            <v>085</v>
          </cell>
        </row>
        <row r="5390">
          <cell r="A5390" t="str">
            <v>N139</v>
          </cell>
          <cell r="B5390" t="str">
            <v>UROPATIA OBSTRUCTIVA Y POR REFLUJO, SIN OTRA ESPECIFICACION</v>
          </cell>
          <cell r="C5390" t="str">
            <v>085</v>
          </cell>
        </row>
        <row r="5391">
          <cell r="A5391" t="str">
            <v>N14</v>
          </cell>
          <cell r="B5391" t="str">
            <v>AFECCIONES TUBULARES Y TUBULOINTERST. INDUCIDAS POR DROGAS Y POR MET.</v>
          </cell>
          <cell r="C5391" t="str">
            <v>085</v>
          </cell>
        </row>
        <row r="5392">
          <cell r="A5392" t="str">
            <v>N140</v>
          </cell>
          <cell r="B5392" t="str">
            <v>NEFROPATIA INDUCIDA POR ANALGESICOS</v>
          </cell>
          <cell r="C5392" t="str">
            <v>085</v>
          </cell>
        </row>
        <row r="5393">
          <cell r="A5393" t="str">
            <v>N141</v>
          </cell>
          <cell r="B5393" t="str">
            <v>NEFROPATIA INDUCIDA POR OTRAS DROGAS, MEDICAMENTOS Y SUSTAN. BIOLOG</v>
          </cell>
          <cell r="C5393" t="str">
            <v>085</v>
          </cell>
        </row>
        <row r="5394">
          <cell r="A5394" t="str">
            <v>N142</v>
          </cell>
          <cell r="B5394" t="str">
            <v>NEFROPATIA INDUCIDA POR DROGAS, MEDIC. Y SUST. BIOLOGICAS NO ESPECIF.</v>
          </cell>
          <cell r="C5394" t="str">
            <v>085</v>
          </cell>
        </row>
        <row r="5395">
          <cell r="A5395" t="str">
            <v>N143</v>
          </cell>
          <cell r="B5395" t="str">
            <v>NEFROPATIA INDUCIDA  POR METALES PESADOS</v>
          </cell>
          <cell r="C5395" t="str">
            <v>085</v>
          </cell>
        </row>
        <row r="5396">
          <cell r="A5396" t="str">
            <v>N144</v>
          </cell>
          <cell r="B5396" t="str">
            <v>NEFROPATIA TOXICA, NO CLASIFICADA EN OTRA PARTE</v>
          </cell>
          <cell r="C5396" t="str">
            <v>085</v>
          </cell>
        </row>
        <row r="5397">
          <cell r="A5397" t="str">
            <v>N15</v>
          </cell>
          <cell r="B5397" t="str">
            <v>OTRAS ENFERMEDADES RENALES TUBULOINTERSTICIALES</v>
          </cell>
          <cell r="C5397" t="str">
            <v>085</v>
          </cell>
        </row>
        <row r="5398">
          <cell r="A5398" t="str">
            <v>N150</v>
          </cell>
          <cell r="B5398" t="str">
            <v>NEFROPATIA DE LOS BALCANES</v>
          </cell>
          <cell r="C5398" t="str">
            <v>085</v>
          </cell>
        </row>
        <row r="5399">
          <cell r="A5399" t="str">
            <v>N151</v>
          </cell>
          <cell r="B5399" t="str">
            <v>ABSCESO RENAL Y PERIRRENAL</v>
          </cell>
          <cell r="C5399" t="str">
            <v>085</v>
          </cell>
        </row>
        <row r="5400">
          <cell r="A5400" t="str">
            <v>N158</v>
          </cell>
          <cell r="B5400" t="str">
            <v>OTRAS ENFERMEDADES RENALES TUBULOINTERSTICIALES ESPECIFICADAS</v>
          </cell>
          <cell r="C5400" t="str">
            <v>085</v>
          </cell>
        </row>
        <row r="5401">
          <cell r="A5401" t="str">
            <v>N159</v>
          </cell>
          <cell r="B5401" t="str">
            <v>ENFERMEDAD RENAL TUBULOINTERSTICIAL, NO ESPECIFICADA</v>
          </cell>
          <cell r="C5401" t="str">
            <v>085</v>
          </cell>
        </row>
        <row r="5402">
          <cell r="A5402" t="str">
            <v>N17X</v>
          </cell>
          <cell r="B5402" t="str">
            <v>INSUFICIENCIA RENAL AGUDA</v>
          </cell>
          <cell r="C5402" t="str">
            <v>086</v>
          </cell>
        </row>
        <row r="5403">
          <cell r="A5403" t="str">
            <v>N176</v>
          </cell>
          <cell r="B5403" t="str">
            <v>INSUFICIENCIA RENAL AGUDA</v>
          </cell>
          <cell r="C5403" t="str">
            <v>086</v>
          </cell>
        </row>
        <row r="5404">
          <cell r="A5404" t="str">
            <v>N170</v>
          </cell>
          <cell r="B5404" t="str">
            <v>INSUFICIENCIA RENAL AGUDA CON NECROSIS TUBULAR</v>
          </cell>
          <cell r="C5404" t="str">
            <v>086</v>
          </cell>
        </row>
        <row r="5405">
          <cell r="A5405" t="str">
            <v>N171</v>
          </cell>
          <cell r="B5405" t="str">
            <v>INSUFICIENCIA RENAL AGUDA CON NECROSIS CORTICAL AGUDA</v>
          </cell>
          <cell r="C5405" t="str">
            <v>086</v>
          </cell>
        </row>
        <row r="5406">
          <cell r="A5406" t="str">
            <v>N172</v>
          </cell>
          <cell r="B5406" t="str">
            <v>INSUFICIENCIA RENAL AGUDA CON NECROSIS MEDULAR</v>
          </cell>
          <cell r="C5406" t="str">
            <v>086</v>
          </cell>
        </row>
        <row r="5407">
          <cell r="A5407" t="str">
            <v>N178</v>
          </cell>
          <cell r="B5407" t="str">
            <v>OTRAS INSUFICIENCIAS RENALES AGUDAS</v>
          </cell>
          <cell r="C5407" t="str">
            <v>086</v>
          </cell>
        </row>
        <row r="5408">
          <cell r="A5408" t="str">
            <v>N179</v>
          </cell>
          <cell r="B5408" t="str">
            <v>INSUFICIENCIA RENAL AGUDA, NO ESPECIFICADA</v>
          </cell>
          <cell r="C5408" t="str">
            <v>086</v>
          </cell>
        </row>
        <row r="5409">
          <cell r="A5409" t="str">
            <v>N18</v>
          </cell>
          <cell r="B5409" t="str">
            <v>INSUFICIENCIA RENAL CRONICA</v>
          </cell>
          <cell r="C5409" t="str">
            <v>086</v>
          </cell>
        </row>
        <row r="5410">
          <cell r="A5410" t="str">
            <v>N180</v>
          </cell>
          <cell r="B5410" t="str">
            <v>INSUFICIENCIA RENAL TERMINAL</v>
          </cell>
          <cell r="C5410" t="str">
            <v>086</v>
          </cell>
        </row>
        <row r="5411">
          <cell r="A5411" t="str">
            <v>N188</v>
          </cell>
          <cell r="B5411" t="str">
            <v>OTRAS INSUFICIENCIAS RENALES CRONICAS</v>
          </cell>
          <cell r="C5411" t="str">
            <v>086</v>
          </cell>
        </row>
        <row r="5412">
          <cell r="A5412" t="str">
            <v>N189</v>
          </cell>
          <cell r="B5412" t="str">
            <v>INSUFICIENCIA RENAL CRONICA, NO ESPECIFICADA</v>
          </cell>
          <cell r="C5412" t="str">
            <v>086</v>
          </cell>
        </row>
        <row r="5413">
          <cell r="A5413" t="str">
            <v>N19X</v>
          </cell>
          <cell r="B5413" t="str">
            <v>INSUFICIENCIA RENAL NO ESPECIFICADA</v>
          </cell>
          <cell r="C5413" t="str">
            <v>086</v>
          </cell>
        </row>
        <row r="5414">
          <cell r="A5414" t="str">
            <v>N20</v>
          </cell>
          <cell r="B5414" t="str">
            <v>CALCULO DEL RIÑON Y DEL URETER</v>
          </cell>
          <cell r="C5414" t="str">
            <v>086</v>
          </cell>
        </row>
        <row r="5415">
          <cell r="A5415" t="str">
            <v>N200</v>
          </cell>
          <cell r="B5415" t="str">
            <v>CALCULO DEL RIÑON</v>
          </cell>
          <cell r="C5415" t="str">
            <v>086</v>
          </cell>
        </row>
        <row r="5416">
          <cell r="A5416" t="str">
            <v>N201</v>
          </cell>
          <cell r="B5416" t="str">
            <v>CALCULO DEL URETER</v>
          </cell>
          <cell r="C5416" t="str">
            <v>086</v>
          </cell>
        </row>
        <row r="5417">
          <cell r="A5417" t="str">
            <v>N202</v>
          </cell>
          <cell r="B5417" t="str">
            <v>CALCULO DEL RIÑON CON CALCULO DEL URETER</v>
          </cell>
          <cell r="C5417" t="str">
            <v>086</v>
          </cell>
        </row>
        <row r="5418">
          <cell r="A5418" t="str">
            <v>N209</v>
          </cell>
          <cell r="B5418" t="str">
            <v>CALCULO URINARIO, NO ESPECIFICADO</v>
          </cell>
          <cell r="C5418" t="str">
            <v>086</v>
          </cell>
        </row>
        <row r="5419">
          <cell r="A5419" t="str">
            <v>N21</v>
          </cell>
          <cell r="B5419" t="str">
            <v>CALCULO DE LAS VIAS URINARIAS INFERIORES</v>
          </cell>
          <cell r="C5419" t="str">
            <v>086</v>
          </cell>
        </row>
        <row r="5420">
          <cell r="A5420" t="str">
            <v>N210</v>
          </cell>
          <cell r="B5420" t="str">
            <v>CALCULO EN LA VEJIGA</v>
          </cell>
          <cell r="C5420" t="str">
            <v>086</v>
          </cell>
        </row>
        <row r="5421">
          <cell r="A5421" t="str">
            <v>N211</v>
          </cell>
          <cell r="B5421" t="str">
            <v>CALCULO EN LA URETRA</v>
          </cell>
          <cell r="C5421" t="str">
            <v>086</v>
          </cell>
        </row>
        <row r="5422">
          <cell r="A5422" t="str">
            <v>N218</v>
          </cell>
          <cell r="B5422" t="str">
            <v>OTROS CALCULOS DE LAS VIAS URINARIAS INFERIORES</v>
          </cell>
          <cell r="C5422" t="str">
            <v>086</v>
          </cell>
        </row>
        <row r="5423">
          <cell r="A5423" t="str">
            <v>N219</v>
          </cell>
          <cell r="B5423" t="str">
            <v>CALCULO DE LAS VIAS URINARIAS INFERIORES, NO ESPECIFICADO</v>
          </cell>
          <cell r="C5423" t="str">
            <v>086</v>
          </cell>
        </row>
        <row r="5424">
          <cell r="A5424" t="str">
            <v>N23</v>
          </cell>
          <cell r="B5424" t="str">
            <v>COLICO RENAL, NO ESPECIFICADO</v>
          </cell>
          <cell r="C5424" t="str">
            <v>086</v>
          </cell>
        </row>
        <row r="5425">
          <cell r="A5425" t="str">
            <v>N25</v>
          </cell>
          <cell r="B5425" t="str">
            <v>TRASTORNOS RESULTANTES DE LA FUNCION TUBULAR RENAL ALTERADA</v>
          </cell>
          <cell r="C5425" t="str">
            <v>086</v>
          </cell>
        </row>
        <row r="5426">
          <cell r="A5426" t="str">
            <v>N250</v>
          </cell>
          <cell r="B5426" t="str">
            <v>OSTEODISTROFIA RENAL</v>
          </cell>
          <cell r="C5426" t="str">
            <v>086</v>
          </cell>
        </row>
        <row r="5427">
          <cell r="A5427" t="str">
            <v>N251</v>
          </cell>
          <cell r="B5427" t="str">
            <v>DIABETES INSIPIDA NEFROGENA</v>
          </cell>
          <cell r="C5427" t="str">
            <v>086</v>
          </cell>
        </row>
        <row r="5428">
          <cell r="A5428" t="str">
            <v>N258</v>
          </cell>
          <cell r="B5428" t="str">
            <v>OTROS TRASTORNOS RESULTANTES DE LA FUNCION TUBULAR RENAL ALTERADA</v>
          </cell>
          <cell r="C5428" t="str">
            <v>086</v>
          </cell>
        </row>
        <row r="5429">
          <cell r="A5429" t="str">
            <v>N259</v>
          </cell>
          <cell r="B5429" t="str">
            <v>TRASTORNO NO ESPECIFICADO, RESULTANTE DE LA FUNCION TUBULAR RENAL</v>
          </cell>
          <cell r="C5429" t="str">
            <v>086</v>
          </cell>
        </row>
        <row r="5430">
          <cell r="A5430" t="str">
            <v>N26</v>
          </cell>
          <cell r="B5430" t="str">
            <v>RIÑON CONTRAIDO, NO ESPECIFICADO</v>
          </cell>
          <cell r="C5430" t="str">
            <v>086</v>
          </cell>
        </row>
        <row r="5431">
          <cell r="A5431" t="str">
            <v>N27</v>
          </cell>
          <cell r="B5431" t="str">
            <v>RIÑON PEQUEÑO DE CAUSA DESCONOCIDA</v>
          </cell>
          <cell r="C5431" t="str">
            <v>086</v>
          </cell>
        </row>
        <row r="5432">
          <cell r="A5432" t="str">
            <v>N270</v>
          </cell>
          <cell r="B5432" t="str">
            <v>RIÑON PEQUEÑO, UNILATERAL</v>
          </cell>
          <cell r="C5432" t="str">
            <v>086</v>
          </cell>
        </row>
        <row r="5433">
          <cell r="A5433" t="str">
            <v>N271</v>
          </cell>
          <cell r="B5433" t="str">
            <v>RIÑON PEQUEÑO, BILATERAL</v>
          </cell>
          <cell r="C5433" t="str">
            <v>086</v>
          </cell>
        </row>
        <row r="5434">
          <cell r="A5434" t="str">
            <v>N279</v>
          </cell>
          <cell r="B5434" t="str">
            <v>RIÑON PEQUEÑO, NO ESPECIFICADO</v>
          </cell>
          <cell r="C5434" t="str">
            <v>086</v>
          </cell>
        </row>
        <row r="5435">
          <cell r="A5435" t="str">
            <v>N28</v>
          </cell>
          <cell r="B5435" t="str">
            <v>OTROS TRASTORNOS DEL RIÑON Y DEL URETER, NO CLASIFICADOS EN OTRA PAR</v>
          </cell>
          <cell r="C5435" t="str">
            <v>086</v>
          </cell>
        </row>
        <row r="5436">
          <cell r="A5436" t="str">
            <v>N280</v>
          </cell>
          <cell r="B5436" t="str">
            <v>ISQUEMIA E INFARTO DEL RIÑON</v>
          </cell>
          <cell r="C5436" t="str">
            <v>086</v>
          </cell>
        </row>
        <row r="5437">
          <cell r="A5437" t="str">
            <v>N281</v>
          </cell>
          <cell r="B5437" t="str">
            <v>QUISTE DE RIÑON, ADQUIRIDO</v>
          </cell>
          <cell r="C5437" t="str">
            <v>086</v>
          </cell>
        </row>
        <row r="5438">
          <cell r="A5438" t="str">
            <v>N288</v>
          </cell>
          <cell r="B5438" t="str">
            <v>OTROS TRASTORNOS ESPECIFICADOS DEL RIÑON Y DEL URETER</v>
          </cell>
          <cell r="C5438" t="str">
            <v>086</v>
          </cell>
        </row>
        <row r="5439">
          <cell r="A5439" t="str">
            <v>N289</v>
          </cell>
          <cell r="B5439" t="str">
            <v>TRASTORNO DEL RIÑON Y DEL URETER, NO ESPECIFICADO</v>
          </cell>
          <cell r="C5439" t="str">
            <v>086</v>
          </cell>
        </row>
        <row r="5440">
          <cell r="A5440" t="str">
            <v>N30</v>
          </cell>
          <cell r="B5440" t="str">
            <v>CISTITIS</v>
          </cell>
          <cell r="C5440" t="str">
            <v>086</v>
          </cell>
        </row>
        <row r="5441">
          <cell r="A5441" t="str">
            <v>N300</v>
          </cell>
          <cell r="B5441" t="str">
            <v>CISTITIS AGUDA</v>
          </cell>
          <cell r="C5441" t="str">
            <v>086</v>
          </cell>
        </row>
        <row r="5442">
          <cell r="A5442" t="str">
            <v>N301</v>
          </cell>
          <cell r="B5442" t="str">
            <v>CISTITIS INTERSTICIAL (CRONICA)</v>
          </cell>
          <cell r="C5442" t="str">
            <v>086</v>
          </cell>
        </row>
        <row r="5443">
          <cell r="A5443" t="str">
            <v>N302</v>
          </cell>
          <cell r="B5443" t="str">
            <v>OTRAS CISTITIS CRONICAS</v>
          </cell>
          <cell r="C5443" t="str">
            <v>086</v>
          </cell>
        </row>
        <row r="5444">
          <cell r="A5444" t="str">
            <v>N303</v>
          </cell>
          <cell r="B5444" t="str">
            <v>TRIGONITIS</v>
          </cell>
          <cell r="C5444" t="str">
            <v>086</v>
          </cell>
        </row>
        <row r="5445">
          <cell r="A5445" t="str">
            <v>N304</v>
          </cell>
          <cell r="B5445" t="str">
            <v>CISTITIS POR IRRADIACION</v>
          </cell>
          <cell r="C5445" t="str">
            <v>086</v>
          </cell>
        </row>
        <row r="5446">
          <cell r="A5446" t="str">
            <v>N308</v>
          </cell>
          <cell r="B5446" t="str">
            <v>OTRAS CISTITIS</v>
          </cell>
          <cell r="C5446" t="str">
            <v>086</v>
          </cell>
        </row>
        <row r="5447">
          <cell r="A5447" t="str">
            <v>N309</v>
          </cell>
          <cell r="B5447" t="str">
            <v>CISTITIS, NO ESPECIFICADA</v>
          </cell>
          <cell r="C5447" t="str">
            <v>086</v>
          </cell>
        </row>
        <row r="5448">
          <cell r="A5448" t="str">
            <v>N31</v>
          </cell>
          <cell r="B5448" t="str">
            <v>DISFUNCION NEUROMUSCULAR DE LA VEJIGA, NO CLASIFICADA EN OTRA PARTE</v>
          </cell>
          <cell r="C5448" t="str">
            <v>086</v>
          </cell>
        </row>
        <row r="5449">
          <cell r="A5449" t="str">
            <v>N310</v>
          </cell>
          <cell r="B5449" t="str">
            <v>VEJIGA NEUROPATICA NO NIHIBIDA, NO CLASIFICADA EN OTRA PARTE</v>
          </cell>
          <cell r="C5449" t="str">
            <v>086</v>
          </cell>
        </row>
        <row r="5450">
          <cell r="A5450" t="str">
            <v>N311</v>
          </cell>
          <cell r="B5450" t="str">
            <v>VEJIGA NEUROPATICA REFLEJA, NO CLASIFICADA EN OTRA PARTE</v>
          </cell>
          <cell r="C5450" t="str">
            <v>086</v>
          </cell>
        </row>
        <row r="5451">
          <cell r="A5451" t="str">
            <v>N312</v>
          </cell>
          <cell r="B5451" t="str">
            <v>VEJIGA NEUROPATICA FLACIDA, NO CLASIFICADA EN OTRA PARTE</v>
          </cell>
          <cell r="C5451" t="str">
            <v>086</v>
          </cell>
        </row>
        <row r="5452">
          <cell r="A5452" t="str">
            <v>N318</v>
          </cell>
          <cell r="B5452" t="str">
            <v>OTRAS DISFUNCIONES NEUROMUSCULARES DE LA VEJIGA</v>
          </cell>
          <cell r="C5452" t="str">
            <v>086</v>
          </cell>
        </row>
        <row r="5453">
          <cell r="A5453" t="str">
            <v>N319</v>
          </cell>
          <cell r="B5453" t="str">
            <v>DISFUNCION NEUROMUSCULAR DE LA VEJIGA, NO ESPECIFICADA</v>
          </cell>
          <cell r="C5453" t="str">
            <v>086</v>
          </cell>
        </row>
        <row r="5454">
          <cell r="A5454" t="str">
            <v>N32</v>
          </cell>
          <cell r="B5454" t="str">
            <v>OTROS TRASTORNOS DE LA VEJIGA</v>
          </cell>
          <cell r="C5454" t="str">
            <v>086</v>
          </cell>
        </row>
        <row r="5455">
          <cell r="A5455" t="str">
            <v>N320</v>
          </cell>
          <cell r="B5455" t="str">
            <v>OBSTRUCCION DEL CUELLO DE LA VEJIGA</v>
          </cell>
          <cell r="C5455" t="str">
            <v>086</v>
          </cell>
        </row>
        <row r="5456">
          <cell r="A5456" t="str">
            <v>N321</v>
          </cell>
          <cell r="B5456" t="str">
            <v>FISTULA VESICOINTESTINAL</v>
          </cell>
          <cell r="C5456" t="str">
            <v>086</v>
          </cell>
        </row>
        <row r="5457">
          <cell r="A5457" t="str">
            <v>N322</v>
          </cell>
          <cell r="B5457" t="str">
            <v>FISTULA DE LA VEJIGA, NO CLASIFICADA EN OTRA PARTE</v>
          </cell>
          <cell r="C5457" t="str">
            <v>086</v>
          </cell>
        </row>
        <row r="5458">
          <cell r="A5458" t="str">
            <v>N323</v>
          </cell>
          <cell r="B5458" t="str">
            <v>DIVERTICULO DE LA VEJIGA</v>
          </cell>
          <cell r="C5458" t="str">
            <v>086</v>
          </cell>
        </row>
        <row r="5459">
          <cell r="A5459" t="str">
            <v>N324</v>
          </cell>
          <cell r="B5459" t="str">
            <v>RUPTURA DE LA VEJIGA, NO TRAUMATICA</v>
          </cell>
          <cell r="C5459" t="str">
            <v>086</v>
          </cell>
        </row>
        <row r="5460">
          <cell r="A5460" t="str">
            <v>N328</v>
          </cell>
          <cell r="B5460" t="str">
            <v>OTROS TRASTORNOS ESPECIFICADOS DE LA VEJIGA</v>
          </cell>
          <cell r="C5460" t="str">
            <v>086</v>
          </cell>
        </row>
        <row r="5461">
          <cell r="A5461" t="str">
            <v>N329</v>
          </cell>
          <cell r="B5461" t="str">
            <v>TRASTORNO DE LA VEJIGA, NO ESPECIFICADO</v>
          </cell>
          <cell r="C5461" t="str">
            <v>086</v>
          </cell>
        </row>
        <row r="5462">
          <cell r="A5462" t="str">
            <v>N34</v>
          </cell>
          <cell r="B5462" t="str">
            <v>URETRITIS Y SINDROME URETRAL</v>
          </cell>
          <cell r="C5462" t="str">
            <v>086</v>
          </cell>
        </row>
        <row r="5463">
          <cell r="A5463" t="str">
            <v>N340</v>
          </cell>
          <cell r="B5463" t="str">
            <v>ABSCESO URETRAL</v>
          </cell>
          <cell r="C5463" t="str">
            <v>086</v>
          </cell>
        </row>
        <row r="5464">
          <cell r="A5464" t="str">
            <v>N341</v>
          </cell>
          <cell r="B5464" t="str">
            <v>URETRITIS NO ESPECIFICA</v>
          </cell>
          <cell r="C5464" t="str">
            <v>086</v>
          </cell>
        </row>
        <row r="5465">
          <cell r="A5465" t="str">
            <v>N342</v>
          </cell>
          <cell r="B5465" t="str">
            <v>OTRAS URETRITIS</v>
          </cell>
          <cell r="C5465" t="str">
            <v>086</v>
          </cell>
        </row>
        <row r="5466">
          <cell r="A5466" t="str">
            <v>N343</v>
          </cell>
          <cell r="B5466" t="str">
            <v>SINDROME URETRAL, NO ESPECIFICADO</v>
          </cell>
          <cell r="C5466" t="str">
            <v>086</v>
          </cell>
        </row>
        <row r="5467">
          <cell r="A5467" t="str">
            <v>N35</v>
          </cell>
          <cell r="B5467" t="str">
            <v>ESTRECHEZ URETRAL</v>
          </cell>
          <cell r="C5467" t="str">
            <v>086</v>
          </cell>
        </row>
        <row r="5468">
          <cell r="A5468" t="str">
            <v>N350</v>
          </cell>
          <cell r="B5468" t="str">
            <v>ESTRECHEZ URETRAL POSTRAUMATICA</v>
          </cell>
          <cell r="C5468" t="str">
            <v>086</v>
          </cell>
        </row>
        <row r="5469">
          <cell r="A5469" t="str">
            <v>N351</v>
          </cell>
          <cell r="B5469" t="str">
            <v>ESTRECHEZ URETRAL POSTINFECCION, NO CLASIFICADA EN OTRA PARTE</v>
          </cell>
          <cell r="C5469" t="str">
            <v>086</v>
          </cell>
        </row>
        <row r="5470">
          <cell r="A5470" t="str">
            <v>N358</v>
          </cell>
          <cell r="B5470" t="str">
            <v>OTRAS ESTRECHECES URETRALES</v>
          </cell>
          <cell r="C5470" t="str">
            <v>086</v>
          </cell>
        </row>
        <row r="5471">
          <cell r="A5471" t="str">
            <v>N359</v>
          </cell>
          <cell r="B5471" t="str">
            <v>ESTRECHEZ URETRAL, NO ESPECIFICADA</v>
          </cell>
          <cell r="C5471" t="str">
            <v>086</v>
          </cell>
        </row>
        <row r="5472">
          <cell r="A5472" t="str">
            <v>N36</v>
          </cell>
          <cell r="B5472" t="str">
            <v>OTROS TRASTORNOS DE LA URETRA</v>
          </cell>
          <cell r="C5472" t="str">
            <v>086</v>
          </cell>
        </row>
        <row r="5473">
          <cell r="A5473" t="str">
            <v>N360</v>
          </cell>
          <cell r="B5473" t="str">
            <v>FISTULA DE LA URETRA</v>
          </cell>
          <cell r="C5473" t="str">
            <v>086</v>
          </cell>
        </row>
        <row r="5474">
          <cell r="A5474" t="str">
            <v>N361</v>
          </cell>
          <cell r="B5474" t="str">
            <v>DIVERTICULO DE LA URETRA</v>
          </cell>
          <cell r="C5474" t="str">
            <v>086</v>
          </cell>
        </row>
        <row r="5475">
          <cell r="A5475" t="str">
            <v>N362</v>
          </cell>
          <cell r="B5475" t="str">
            <v>CARUNCULA URETRAL</v>
          </cell>
          <cell r="C5475" t="str">
            <v>086</v>
          </cell>
        </row>
        <row r="5476">
          <cell r="A5476" t="str">
            <v>N363</v>
          </cell>
          <cell r="B5476" t="str">
            <v>PROLAPSO DE LA MUCOSA URETRAL</v>
          </cell>
          <cell r="C5476" t="str">
            <v>086</v>
          </cell>
        </row>
        <row r="5477">
          <cell r="A5477" t="str">
            <v>N368</v>
          </cell>
          <cell r="B5477" t="str">
            <v>OTROS TRASTORNOS ESPECIFICADOS DE LA URETRA</v>
          </cell>
          <cell r="C5477" t="str">
            <v>086</v>
          </cell>
        </row>
        <row r="5478">
          <cell r="A5478" t="str">
            <v>N369</v>
          </cell>
          <cell r="B5478" t="str">
            <v>TRASTORNO DE LA URETRA, NO ESPECIFICADO</v>
          </cell>
          <cell r="C5478" t="str">
            <v>086</v>
          </cell>
        </row>
        <row r="5479">
          <cell r="A5479" t="str">
            <v>N39</v>
          </cell>
          <cell r="B5479" t="str">
            <v>OTROS TRASTORNOS DEL SISTEMA URINARIO</v>
          </cell>
          <cell r="C5479" t="str">
            <v>086</v>
          </cell>
        </row>
        <row r="5480">
          <cell r="A5480" t="str">
            <v>N390</v>
          </cell>
          <cell r="B5480" t="str">
            <v>INFECCION DE LAS VIAS URINARIAS, SITIO NO ESPECIFICADO</v>
          </cell>
          <cell r="C5480" t="str">
            <v>086</v>
          </cell>
        </row>
        <row r="5481">
          <cell r="A5481" t="str">
            <v>N391</v>
          </cell>
          <cell r="B5481" t="str">
            <v>PROTEINURIA PERSISTENTE, NO ESPECIFICADA</v>
          </cell>
          <cell r="C5481" t="str">
            <v>086</v>
          </cell>
        </row>
        <row r="5482">
          <cell r="A5482" t="str">
            <v>N392</v>
          </cell>
          <cell r="B5482" t="str">
            <v>PROTEINURIA ORTOSTATICA, NO ESPECIFICADA</v>
          </cell>
          <cell r="C5482" t="str">
            <v>086</v>
          </cell>
        </row>
        <row r="5483">
          <cell r="A5483" t="str">
            <v>N393</v>
          </cell>
          <cell r="B5483" t="str">
            <v>INCONTINENCIA URINARIA POR TENSION</v>
          </cell>
          <cell r="C5483" t="str">
            <v>086</v>
          </cell>
        </row>
        <row r="5484">
          <cell r="A5484" t="str">
            <v>N394</v>
          </cell>
          <cell r="B5484" t="str">
            <v>OTRAS INCONTINENCIAS URINARIAS ESPECIFICADAS</v>
          </cell>
          <cell r="C5484" t="str">
            <v>086</v>
          </cell>
        </row>
        <row r="5485">
          <cell r="A5485" t="str">
            <v>N398</v>
          </cell>
          <cell r="B5485" t="str">
            <v>OTROS TRASTORNOS ESPECIFICADOS DEL SISTEMA URINARIO</v>
          </cell>
          <cell r="C5485" t="str">
            <v>086</v>
          </cell>
        </row>
        <row r="5486">
          <cell r="A5486" t="str">
            <v>N399</v>
          </cell>
          <cell r="B5486" t="str">
            <v>TRASTORNOS DEL SISTEMA URINARIO, NO ESPECIFICADO</v>
          </cell>
          <cell r="C5486" t="str">
            <v>086</v>
          </cell>
        </row>
        <row r="5487">
          <cell r="A5487" t="str">
            <v>N40</v>
          </cell>
          <cell r="B5487" t="str">
            <v>HIPERPLASIA DE LA PROSTATA</v>
          </cell>
          <cell r="C5487" t="str">
            <v>086</v>
          </cell>
        </row>
        <row r="5488">
          <cell r="A5488" t="str">
            <v>N41</v>
          </cell>
          <cell r="B5488" t="str">
            <v>ENFERMEDADES INFLAMATORIAS DE LA PROSTATA</v>
          </cell>
          <cell r="C5488" t="str">
            <v>086</v>
          </cell>
        </row>
        <row r="5489">
          <cell r="A5489" t="str">
            <v>N410</v>
          </cell>
          <cell r="B5489" t="str">
            <v>PROSTATITIS AGUDA</v>
          </cell>
          <cell r="C5489" t="str">
            <v>086</v>
          </cell>
        </row>
        <row r="5490">
          <cell r="A5490" t="str">
            <v>N411</v>
          </cell>
          <cell r="B5490" t="str">
            <v>PROSTATITIS CRONICA</v>
          </cell>
          <cell r="C5490" t="str">
            <v>086</v>
          </cell>
        </row>
        <row r="5491">
          <cell r="A5491" t="str">
            <v>N412</v>
          </cell>
          <cell r="B5491" t="str">
            <v>ABSCESO DE LA PROSTATA</v>
          </cell>
          <cell r="C5491" t="str">
            <v>086</v>
          </cell>
        </row>
        <row r="5492">
          <cell r="A5492" t="str">
            <v>N413</v>
          </cell>
          <cell r="B5492" t="str">
            <v>PROSTATOCISTITIS</v>
          </cell>
          <cell r="C5492" t="str">
            <v>086</v>
          </cell>
        </row>
        <row r="5493">
          <cell r="A5493" t="str">
            <v>N418</v>
          </cell>
          <cell r="B5493" t="str">
            <v>OTRAS ENFERMEDADES INFLAMATORIAS DE LA PROSTATA</v>
          </cell>
          <cell r="C5493" t="str">
            <v>086</v>
          </cell>
        </row>
        <row r="5494">
          <cell r="A5494" t="str">
            <v>N419</v>
          </cell>
          <cell r="B5494" t="str">
            <v>ENFERMEDAD INFLAMATORIA DE LA PROSTATA, NO ESPECIFICADA</v>
          </cell>
          <cell r="C5494" t="str">
            <v>086</v>
          </cell>
        </row>
        <row r="5495">
          <cell r="A5495" t="str">
            <v>N42</v>
          </cell>
          <cell r="B5495" t="str">
            <v>OTROS TRASTORNOS DE LA PROSTATA</v>
          </cell>
          <cell r="C5495" t="str">
            <v>086</v>
          </cell>
        </row>
        <row r="5496">
          <cell r="A5496" t="str">
            <v>N420</v>
          </cell>
          <cell r="B5496" t="str">
            <v>CALCULO DE LA PROSTATA</v>
          </cell>
          <cell r="C5496" t="str">
            <v>086</v>
          </cell>
        </row>
        <row r="5497">
          <cell r="A5497" t="str">
            <v>N421</v>
          </cell>
          <cell r="B5497" t="str">
            <v>CONGESTION Y HEMORRAGIA DE LA PROSTATA</v>
          </cell>
          <cell r="C5497" t="str">
            <v>086</v>
          </cell>
        </row>
        <row r="5498">
          <cell r="A5498" t="str">
            <v>N422</v>
          </cell>
          <cell r="B5498" t="str">
            <v>ATROFIA DE LA PROSTATA</v>
          </cell>
          <cell r="C5498" t="str">
            <v>086</v>
          </cell>
        </row>
        <row r="5499">
          <cell r="A5499" t="str">
            <v>N428</v>
          </cell>
          <cell r="B5499" t="str">
            <v>OTROS TRASTORNOS ESPECIFICADOS DE LA PROSTATA</v>
          </cell>
          <cell r="C5499" t="str">
            <v>086</v>
          </cell>
        </row>
        <row r="5500">
          <cell r="A5500" t="str">
            <v>N429</v>
          </cell>
          <cell r="B5500" t="str">
            <v>TRASTORNO DE LA PROSTATA, NO ESPECIFICADO</v>
          </cell>
          <cell r="C5500" t="str">
            <v>086</v>
          </cell>
        </row>
        <row r="5501">
          <cell r="A5501" t="str">
            <v>N43</v>
          </cell>
          <cell r="B5501" t="str">
            <v>HIDROCELE Y ESPERMATOCELE</v>
          </cell>
          <cell r="C5501" t="str">
            <v>086</v>
          </cell>
        </row>
        <row r="5502">
          <cell r="A5502" t="str">
            <v>N430</v>
          </cell>
          <cell r="B5502" t="str">
            <v>HIDROCELE ENQUISTADO</v>
          </cell>
          <cell r="C5502" t="str">
            <v>086</v>
          </cell>
        </row>
        <row r="5503">
          <cell r="A5503" t="str">
            <v>N431</v>
          </cell>
          <cell r="B5503" t="str">
            <v>HIDROCELE INFECTADO</v>
          </cell>
          <cell r="C5503" t="str">
            <v>086</v>
          </cell>
        </row>
        <row r="5504">
          <cell r="A5504" t="str">
            <v>N432</v>
          </cell>
          <cell r="B5504" t="str">
            <v>OTROS HIDROCELES</v>
          </cell>
          <cell r="C5504" t="str">
            <v>086</v>
          </cell>
        </row>
        <row r="5505">
          <cell r="A5505" t="str">
            <v>N433</v>
          </cell>
          <cell r="B5505" t="str">
            <v>HIDROCELE, NO ESPECIFICADO</v>
          </cell>
          <cell r="C5505" t="str">
            <v>086</v>
          </cell>
        </row>
        <row r="5506">
          <cell r="A5506" t="str">
            <v>N434</v>
          </cell>
          <cell r="B5506" t="str">
            <v>ESPERMATOCELE</v>
          </cell>
          <cell r="C5506" t="str">
            <v>086</v>
          </cell>
        </row>
        <row r="5507">
          <cell r="A5507" t="str">
            <v>N44</v>
          </cell>
          <cell r="B5507" t="str">
            <v>TORSION DEL TESTICULO</v>
          </cell>
          <cell r="C5507" t="str">
            <v>086</v>
          </cell>
        </row>
        <row r="5508">
          <cell r="A5508" t="str">
            <v>N45</v>
          </cell>
          <cell r="B5508" t="str">
            <v>ORQUITIS Y EPIDIDIMITIS</v>
          </cell>
          <cell r="C5508" t="str">
            <v>086</v>
          </cell>
        </row>
        <row r="5509">
          <cell r="A5509" t="str">
            <v>N450</v>
          </cell>
          <cell r="B5509" t="str">
            <v>ORQUITIS EPIDIDIMITIS Y ORQUIEPIDIDIMITIS CON ABSCESO</v>
          </cell>
          <cell r="C5509" t="str">
            <v>086</v>
          </cell>
        </row>
        <row r="5510">
          <cell r="A5510" t="str">
            <v>N459</v>
          </cell>
          <cell r="B5510" t="str">
            <v>ORQUITIS, EPIDIDIMITIS Y ORQUIEPIDIDIMITIS SIN ABSCESO</v>
          </cell>
          <cell r="C5510" t="str">
            <v>086</v>
          </cell>
        </row>
        <row r="5511">
          <cell r="A5511" t="str">
            <v>N46</v>
          </cell>
          <cell r="B5511" t="str">
            <v>ESTERILIDAD EN EL VARON</v>
          </cell>
          <cell r="C5511" t="str">
            <v>086</v>
          </cell>
        </row>
        <row r="5512">
          <cell r="A5512" t="str">
            <v>N47</v>
          </cell>
          <cell r="B5512" t="str">
            <v>PREPUCIO REDUNDANTE, FIMOSIS Y PARAFIMOSIS</v>
          </cell>
          <cell r="C5512" t="str">
            <v>086</v>
          </cell>
        </row>
        <row r="5513">
          <cell r="A5513" t="str">
            <v>N48</v>
          </cell>
          <cell r="B5513" t="str">
            <v>OTROS TRASTORNOS DEL PENE</v>
          </cell>
          <cell r="C5513" t="str">
            <v>086</v>
          </cell>
        </row>
        <row r="5514">
          <cell r="A5514" t="str">
            <v>N480</v>
          </cell>
          <cell r="B5514" t="str">
            <v>LEUCOPLASIA DEL PENE</v>
          </cell>
          <cell r="C5514" t="str">
            <v>086</v>
          </cell>
        </row>
        <row r="5515">
          <cell r="A5515" t="str">
            <v>N481</v>
          </cell>
          <cell r="B5515" t="str">
            <v>BALANOPOSTITIS</v>
          </cell>
          <cell r="C5515" t="str">
            <v>086</v>
          </cell>
        </row>
        <row r="5516">
          <cell r="A5516" t="str">
            <v>N482</v>
          </cell>
          <cell r="B5516" t="str">
            <v>OTROS TRASTORNOS INFLAMATORIOS DEL PENE</v>
          </cell>
          <cell r="C5516" t="str">
            <v>086</v>
          </cell>
        </row>
        <row r="5517">
          <cell r="A5517" t="str">
            <v>N483</v>
          </cell>
          <cell r="B5517" t="str">
            <v>PRIAPISMO</v>
          </cell>
          <cell r="C5517" t="str">
            <v>086</v>
          </cell>
        </row>
        <row r="5518">
          <cell r="A5518" t="str">
            <v>N484</v>
          </cell>
          <cell r="B5518" t="str">
            <v>IMPOTENCIA DE ORIGEN ORGANICO</v>
          </cell>
          <cell r="C5518" t="str">
            <v>086</v>
          </cell>
        </row>
        <row r="5519">
          <cell r="A5519" t="str">
            <v>N485</v>
          </cell>
          <cell r="B5519" t="str">
            <v>ULCERA DEL  PENE</v>
          </cell>
          <cell r="C5519" t="str">
            <v>086</v>
          </cell>
        </row>
        <row r="5520">
          <cell r="A5520" t="str">
            <v>N486</v>
          </cell>
          <cell r="B5520" t="str">
            <v>BALANITIS XEROTICA OBLITERANTE</v>
          </cell>
          <cell r="C5520" t="str">
            <v>086</v>
          </cell>
        </row>
        <row r="5521">
          <cell r="A5521" t="str">
            <v>N488</v>
          </cell>
          <cell r="B5521" t="str">
            <v>OTROS TRASTORNOS ESPECIFICADOS DEL PENE</v>
          </cell>
          <cell r="C5521" t="str">
            <v>086</v>
          </cell>
        </row>
        <row r="5522">
          <cell r="A5522" t="str">
            <v>N489</v>
          </cell>
          <cell r="B5522" t="str">
            <v>TRASTORNO DEL PENE, NO ESPECIFICADO</v>
          </cell>
          <cell r="C5522" t="str">
            <v>086</v>
          </cell>
        </row>
        <row r="5523">
          <cell r="A5523" t="str">
            <v>N49</v>
          </cell>
          <cell r="B5523" t="str">
            <v>TRASTRONOS INFLAMATORIOS DE ORGANOS GENITALES MASC. NO CLASIF. EN OTRA</v>
          </cell>
          <cell r="C5523" t="str">
            <v>086</v>
          </cell>
        </row>
        <row r="5524">
          <cell r="A5524" t="str">
            <v>N490</v>
          </cell>
          <cell r="B5524" t="str">
            <v>TRASTORNOS INFLAMATORIOS DE VESICULA SEMINAL</v>
          </cell>
          <cell r="C5524" t="str">
            <v>086</v>
          </cell>
        </row>
        <row r="5525">
          <cell r="A5525" t="str">
            <v>N491</v>
          </cell>
          <cell r="B5525" t="str">
            <v>TRASTORNOS INFLAM. DEL CORDON ESPERMATICO, TUNOCA VAGINAL Y CONDUC.</v>
          </cell>
          <cell r="C5525" t="str">
            <v>086</v>
          </cell>
        </row>
        <row r="5526">
          <cell r="A5526" t="str">
            <v>N492</v>
          </cell>
          <cell r="B5526" t="str">
            <v>TRASTORNOS INFLAMATORIOS DEL ESCROTO</v>
          </cell>
          <cell r="C5526" t="str">
            <v>086</v>
          </cell>
        </row>
        <row r="5527">
          <cell r="A5527" t="str">
            <v>N498</v>
          </cell>
          <cell r="B5527" t="str">
            <v>OTROS TRASTORNOS INFLAMATORIOS DE LOS ORGANOS GENITALES MASCULINOS</v>
          </cell>
          <cell r="C5527" t="str">
            <v>086</v>
          </cell>
        </row>
        <row r="5528">
          <cell r="A5528" t="str">
            <v>N499</v>
          </cell>
          <cell r="B5528" t="str">
            <v>TRASTORNO INFLAMATORIO DE ORGANO GENITAL MASCULINO, NO ESPECIFICADO</v>
          </cell>
          <cell r="C5528" t="str">
            <v>086</v>
          </cell>
        </row>
        <row r="5529">
          <cell r="A5529" t="str">
            <v>N50</v>
          </cell>
          <cell r="B5529" t="str">
            <v>OTROS TRASTORNOS DE LOS ORGANOS GENITALES MASCULINOS</v>
          </cell>
          <cell r="C5529" t="str">
            <v>086</v>
          </cell>
        </row>
        <row r="5530">
          <cell r="A5530" t="str">
            <v>N500</v>
          </cell>
          <cell r="B5530" t="str">
            <v>ATROFIA DEL TESTICULO</v>
          </cell>
          <cell r="C5530" t="str">
            <v>086</v>
          </cell>
        </row>
        <row r="5531">
          <cell r="A5531" t="str">
            <v>N501</v>
          </cell>
          <cell r="B5531" t="str">
            <v>TRASTORNOS VASCULARES DE LOS ORGANOS GENITALES MASCULINOS</v>
          </cell>
          <cell r="C5531" t="str">
            <v>086</v>
          </cell>
        </row>
        <row r="5532">
          <cell r="A5532" t="str">
            <v>N508</v>
          </cell>
          <cell r="B5532" t="str">
            <v>OTROS TRASTORNOS ESPECIFICADOS DE LOS ORGANOS GENITALES MASCULINOS</v>
          </cell>
          <cell r="C5532" t="str">
            <v>086</v>
          </cell>
        </row>
        <row r="5533">
          <cell r="A5533" t="str">
            <v>N509</v>
          </cell>
          <cell r="B5533" t="str">
            <v>TRASTORNO NO ESPECIFICADO DE LOS ORGANOS GENITALES MASCULINOS</v>
          </cell>
          <cell r="C5533" t="str">
            <v>086</v>
          </cell>
        </row>
        <row r="5534">
          <cell r="A5534" t="str">
            <v>N60</v>
          </cell>
          <cell r="B5534" t="str">
            <v>DISPLASIA MAMARIA BENIGNA</v>
          </cell>
          <cell r="C5534" t="str">
            <v>086</v>
          </cell>
        </row>
        <row r="5535">
          <cell r="A5535" t="str">
            <v>N600</v>
          </cell>
          <cell r="B5535" t="str">
            <v>QUISTE SOLITARIO DE LA MAMA</v>
          </cell>
          <cell r="C5535" t="str">
            <v>086</v>
          </cell>
        </row>
        <row r="5536">
          <cell r="A5536" t="str">
            <v>N601</v>
          </cell>
          <cell r="B5536" t="str">
            <v>MASTOPATIA QUISTICA DIFUSA</v>
          </cell>
          <cell r="C5536" t="str">
            <v>086</v>
          </cell>
        </row>
        <row r="5537">
          <cell r="A5537" t="str">
            <v>N602</v>
          </cell>
          <cell r="B5537" t="str">
            <v>FIBROADENOSIS DE MAMA</v>
          </cell>
          <cell r="C5537" t="str">
            <v>086</v>
          </cell>
        </row>
        <row r="5538">
          <cell r="A5538" t="str">
            <v>N603</v>
          </cell>
          <cell r="B5538" t="str">
            <v>FIBROESCLEROSIS DE MAMA</v>
          </cell>
          <cell r="C5538" t="str">
            <v>086</v>
          </cell>
        </row>
        <row r="5539">
          <cell r="A5539" t="str">
            <v>N604</v>
          </cell>
          <cell r="B5539" t="str">
            <v>ECTASIA DE CONDUCTO MAMARIO</v>
          </cell>
          <cell r="C5539" t="str">
            <v>086</v>
          </cell>
        </row>
        <row r="5540">
          <cell r="A5540" t="str">
            <v>N608</v>
          </cell>
          <cell r="B5540" t="str">
            <v>OTRAS DISPLASIAS MAMARIAS BENIGNAS</v>
          </cell>
          <cell r="C5540" t="str">
            <v>086</v>
          </cell>
        </row>
        <row r="5541">
          <cell r="A5541" t="str">
            <v>N609</v>
          </cell>
          <cell r="B5541" t="str">
            <v>DISPLASIA MAMARIA BENIGNA, SIN OTRA ESPECIFICACION</v>
          </cell>
          <cell r="C5541" t="str">
            <v>086</v>
          </cell>
        </row>
        <row r="5542">
          <cell r="A5542" t="str">
            <v>N61</v>
          </cell>
          <cell r="B5542" t="str">
            <v>TRASTORNOS INFLAMATORIOS DE LA MAMA</v>
          </cell>
          <cell r="C5542" t="str">
            <v>086</v>
          </cell>
        </row>
        <row r="5543">
          <cell r="A5543" t="str">
            <v>N62</v>
          </cell>
          <cell r="B5543" t="str">
            <v>HIPERTROFIA DE LA MAMA</v>
          </cell>
          <cell r="C5543" t="str">
            <v>086</v>
          </cell>
        </row>
        <row r="5544">
          <cell r="A5544" t="str">
            <v>N63</v>
          </cell>
          <cell r="B5544" t="str">
            <v>MASA NO ESPECIFICADA EN LA MAMA</v>
          </cell>
          <cell r="C5544" t="str">
            <v>086</v>
          </cell>
        </row>
        <row r="5545">
          <cell r="A5545" t="str">
            <v>N64</v>
          </cell>
          <cell r="B5545" t="str">
            <v>OTROS TRASTORNOS DE LA MAMA</v>
          </cell>
          <cell r="C5545" t="str">
            <v>086</v>
          </cell>
        </row>
        <row r="5546">
          <cell r="A5546" t="str">
            <v>N640</v>
          </cell>
          <cell r="B5546" t="str">
            <v>FISURA Y FISTULA DEL PEZON</v>
          </cell>
          <cell r="C5546" t="str">
            <v>086</v>
          </cell>
        </row>
        <row r="5547">
          <cell r="A5547" t="str">
            <v>N641</v>
          </cell>
          <cell r="B5547" t="str">
            <v>NECROSIS GRASA DE LA MAMA</v>
          </cell>
          <cell r="C5547" t="str">
            <v>086</v>
          </cell>
        </row>
        <row r="5548">
          <cell r="A5548" t="str">
            <v>N642</v>
          </cell>
          <cell r="B5548" t="str">
            <v>ATROFIA DE LA MAMA</v>
          </cell>
          <cell r="C5548" t="str">
            <v>086</v>
          </cell>
        </row>
        <row r="5549">
          <cell r="A5549" t="str">
            <v>N643</v>
          </cell>
          <cell r="B5549" t="str">
            <v>GALATORREA NO ASOCIADA CON EL PARTO</v>
          </cell>
          <cell r="C5549" t="str">
            <v>086</v>
          </cell>
        </row>
        <row r="5550">
          <cell r="A5550" t="str">
            <v>N644</v>
          </cell>
          <cell r="B5550" t="str">
            <v>MASTODINIA</v>
          </cell>
          <cell r="C5550" t="str">
            <v>086</v>
          </cell>
        </row>
        <row r="5551">
          <cell r="A5551" t="str">
            <v>N645</v>
          </cell>
          <cell r="B5551" t="str">
            <v>OTROS SIGNOS Y SINTOMAS RELATIVOS A LA MAMA</v>
          </cell>
          <cell r="C5551" t="str">
            <v>086</v>
          </cell>
        </row>
        <row r="5552">
          <cell r="A5552" t="str">
            <v>N648</v>
          </cell>
          <cell r="B5552" t="str">
            <v>OTROS TRASTORNOS ESPECIFICADOS DE LA MAMA</v>
          </cell>
          <cell r="C5552" t="str">
            <v>086</v>
          </cell>
        </row>
        <row r="5553">
          <cell r="A5553" t="str">
            <v>N649</v>
          </cell>
          <cell r="B5553" t="str">
            <v>TRASTORNO DE LA MAMA, NO ESPECIFICADO</v>
          </cell>
          <cell r="C5553" t="str">
            <v>086</v>
          </cell>
        </row>
        <row r="5554">
          <cell r="A5554" t="str">
            <v>N70</v>
          </cell>
          <cell r="B5554" t="str">
            <v>SALPINGITIS Y OOFORITIS</v>
          </cell>
          <cell r="C5554" t="str">
            <v>086</v>
          </cell>
        </row>
        <row r="5555">
          <cell r="A5555" t="str">
            <v>N700</v>
          </cell>
          <cell r="B5555" t="str">
            <v>SALPINGITIS Y OOFORITIS AGUDA</v>
          </cell>
          <cell r="C5555" t="str">
            <v>086</v>
          </cell>
        </row>
        <row r="5556">
          <cell r="A5556" t="str">
            <v>N701</v>
          </cell>
          <cell r="B5556" t="str">
            <v>SALPINGITIS Y OOFORITID CRONICA</v>
          </cell>
          <cell r="C5556" t="str">
            <v>086</v>
          </cell>
        </row>
        <row r="5557">
          <cell r="A5557" t="str">
            <v>N709</v>
          </cell>
          <cell r="B5557" t="str">
            <v>SALPINGITIS Y OOFORITIS, NO ESPECIFICADAS</v>
          </cell>
          <cell r="C5557" t="str">
            <v>086</v>
          </cell>
        </row>
        <row r="5558">
          <cell r="A5558" t="str">
            <v>N71</v>
          </cell>
          <cell r="B5558" t="str">
            <v>ENFERMEDAD INFLAMATORIA DEL UTERO, EXCEPTO DEL CUELLO UTERINO</v>
          </cell>
          <cell r="C5558" t="str">
            <v>086</v>
          </cell>
        </row>
        <row r="5559">
          <cell r="A5559" t="str">
            <v>N710</v>
          </cell>
          <cell r="B5559" t="str">
            <v>ENFERMEDAD INFLAMATORIA AGUDA DEL UTERO</v>
          </cell>
          <cell r="C5559" t="str">
            <v>086</v>
          </cell>
        </row>
        <row r="5560">
          <cell r="A5560" t="str">
            <v>N711</v>
          </cell>
          <cell r="B5560" t="str">
            <v>ENFERMEDAD INFLAMATORIA CRONICA DEL UTERO</v>
          </cell>
          <cell r="C5560" t="str">
            <v>086</v>
          </cell>
        </row>
        <row r="5561">
          <cell r="A5561" t="str">
            <v>N719</v>
          </cell>
          <cell r="B5561" t="str">
            <v>ENFERMEDAD INFLAMATORIA DEL UTERO, NO ESPECIFICADA</v>
          </cell>
          <cell r="C5561" t="str">
            <v>086</v>
          </cell>
        </row>
        <row r="5562">
          <cell r="A5562" t="str">
            <v>N72</v>
          </cell>
          <cell r="B5562" t="str">
            <v>ENFERMEDAD INFLAMATORIA DEL CUELLO UTERINO</v>
          </cell>
          <cell r="C5562" t="str">
            <v>086</v>
          </cell>
        </row>
        <row r="5563">
          <cell r="A5563" t="str">
            <v>N73</v>
          </cell>
          <cell r="B5563" t="str">
            <v>OTRAS ENFERMEDADES PELVICAS INFLAMATORIAS FEMENINAS</v>
          </cell>
          <cell r="C5563" t="str">
            <v>086</v>
          </cell>
        </row>
        <row r="5564">
          <cell r="A5564" t="str">
            <v>N730</v>
          </cell>
          <cell r="B5564" t="str">
            <v>PARAMETRITIS Y CELULITIS PELVICA AGUDA</v>
          </cell>
          <cell r="C5564" t="str">
            <v>086</v>
          </cell>
        </row>
        <row r="5565">
          <cell r="A5565" t="str">
            <v>N731</v>
          </cell>
          <cell r="B5565" t="str">
            <v>PARAMETRITIS Y CELULITIS PELVICA CRONICA</v>
          </cell>
          <cell r="C5565" t="str">
            <v>086</v>
          </cell>
        </row>
        <row r="5566">
          <cell r="A5566" t="str">
            <v>N732</v>
          </cell>
          <cell r="B5566" t="str">
            <v>PARAMETRITIS Y CELULITIS NO ESPECIFICADA</v>
          </cell>
          <cell r="C5566" t="str">
            <v>086</v>
          </cell>
        </row>
        <row r="5567">
          <cell r="A5567" t="str">
            <v>N733</v>
          </cell>
          <cell r="B5567" t="str">
            <v>PERITONITIS PELVICA AGUDA, FEMENINA</v>
          </cell>
          <cell r="C5567" t="str">
            <v>086</v>
          </cell>
        </row>
        <row r="5568">
          <cell r="A5568" t="str">
            <v>N734</v>
          </cell>
          <cell r="B5568" t="str">
            <v>PERITONITIS PELVICA CRONICA, FEMENINA</v>
          </cell>
          <cell r="C5568" t="str">
            <v>086</v>
          </cell>
        </row>
        <row r="5569">
          <cell r="A5569" t="str">
            <v>N735</v>
          </cell>
          <cell r="B5569" t="str">
            <v>PERITONITIS PELVICA FEMENINA, NO ESPECIFICADA</v>
          </cell>
          <cell r="C5569" t="str">
            <v>086</v>
          </cell>
        </row>
        <row r="5570">
          <cell r="A5570" t="str">
            <v>N736</v>
          </cell>
          <cell r="B5570" t="str">
            <v>ADHERENCIAS PERITONEALES PELVICAS FEMENINAS</v>
          </cell>
          <cell r="C5570" t="str">
            <v>086</v>
          </cell>
        </row>
        <row r="5571">
          <cell r="A5571" t="str">
            <v>N738</v>
          </cell>
          <cell r="B5571" t="str">
            <v>OTRAS ENFERMEDADES INFLATORIAS PELVICAS FEMENINAS</v>
          </cell>
          <cell r="C5571" t="str">
            <v>086</v>
          </cell>
        </row>
        <row r="5572">
          <cell r="A5572" t="str">
            <v>N739</v>
          </cell>
          <cell r="B5572" t="str">
            <v>ENFERMEDAD INFLAMATORIA PELVICA FEMENINA, NO ESPECIFICADA</v>
          </cell>
          <cell r="C5572" t="str">
            <v>086</v>
          </cell>
        </row>
        <row r="5573">
          <cell r="A5573" t="str">
            <v>N75</v>
          </cell>
          <cell r="B5573" t="str">
            <v>ENFERMEDADES DE LA GLANDULA DE BARTHOLIN</v>
          </cell>
          <cell r="C5573" t="str">
            <v>086</v>
          </cell>
        </row>
        <row r="5574">
          <cell r="A5574" t="str">
            <v>N750</v>
          </cell>
          <cell r="B5574" t="str">
            <v>QUISTE DE LA GLANDULA DE BARTHOLIN</v>
          </cell>
          <cell r="C5574" t="str">
            <v>086</v>
          </cell>
        </row>
        <row r="5575">
          <cell r="A5575" t="str">
            <v>N751</v>
          </cell>
          <cell r="B5575" t="str">
            <v>ABSCESO DE LA GLANDULA DE BARTHOLIN</v>
          </cell>
          <cell r="C5575" t="str">
            <v>086</v>
          </cell>
        </row>
        <row r="5576">
          <cell r="A5576" t="str">
            <v>N758</v>
          </cell>
          <cell r="B5576" t="str">
            <v>OTRAS ENFERMEDADES DE LA GLANDULA DE BARTHOLIN</v>
          </cell>
          <cell r="C5576" t="str">
            <v>086</v>
          </cell>
        </row>
        <row r="5577">
          <cell r="A5577" t="str">
            <v>N759</v>
          </cell>
          <cell r="B5577" t="str">
            <v>ENFERMEDAD DE LA GLANDULA DE BARTHOLIN, NO ESPECIFICADA</v>
          </cell>
          <cell r="C5577" t="str">
            <v>086</v>
          </cell>
        </row>
        <row r="5578">
          <cell r="A5578" t="str">
            <v>N76</v>
          </cell>
          <cell r="B5578" t="str">
            <v>OTRAS AFECCIONES INFLAMATORIAS DE LA VAGINA Y DE LA VULVA</v>
          </cell>
          <cell r="C5578" t="str">
            <v>086</v>
          </cell>
        </row>
        <row r="5579">
          <cell r="A5579" t="str">
            <v>N760</v>
          </cell>
          <cell r="B5579" t="str">
            <v>VAGINITIS AGUDA</v>
          </cell>
          <cell r="C5579" t="str">
            <v>086</v>
          </cell>
        </row>
        <row r="5580">
          <cell r="A5580" t="str">
            <v>N761</v>
          </cell>
          <cell r="B5580" t="str">
            <v>VAGINITIS SUBAGUDA Y CRONICA</v>
          </cell>
          <cell r="C5580" t="str">
            <v>086</v>
          </cell>
        </row>
        <row r="5581">
          <cell r="A5581" t="str">
            <v>N762</v>
          </cell>
          <cell r="B5581" t="str">
            <v>VULVITIS AGUDA</v>
          </cell>
          <cell r="C5581" t="str">
            <v>086</v>
          </cell>
        </row>
        <row r="5582">
          <cell r="A5582" t="str">
            <v>N763</v>
          </cell>
          <cell r="B5582" t="str">
            <v>VULVITIS SUBAGUDA Y CRONICA</v>
          </cell>
          <cell r="C5582" t="str">
            <v>086</v>
          </cell>
        </row>
        <row r="5583">
          <cell r="A5583" t="str">
            <v>N764</v>
          </cell>
          <cell r="B5583" t="str">
            <v>ABSCESO VULVAR</v>
          </cell>
          <cell r="C5583" t="str">
            <v>086</v>
          </cell>
        </row>
        <row r="5584">
          <cell r="A5584" t="str">
            <v>N765</v>
          </cell>
          <cell r="B5584" t="str">
            <v>ULCERACION DE LA VAGINA</v>
          </cell>
          <cell r="C5584" t="str">
            <v>086</v>
          </cell>
        </row>
        <row r="5585">
          <cell r="A5585" t="str">
            <v>N766</v>
          </cell>
          <cell r="B5585" t="str">
            <v>ULCERACION DE LA VULVA</v>
          </cell>
          <cell r="C5585" t="str">
            <v>086</v>
          </cell>
        </row>
        <row r="5586">
          <cell r="A5586" t="str">
            <v>N768</v>
          </cell>
          <cell r="B5586" t="str">
            <v>OTRAS INFLAMACIONES ESPECIFICADAS DE LA VAGINA Y DE LA VULVA</v>
          </cell>
          <cell r="C5586" t="str">
            <v>086</v>
          </cell>
        </row>
        <row r="5587">
          <cell r="A5587" t="str">
            <v>N80</v>
          </cell>
          <cell r="B5587" t="str">
            <v>ENDOMETRIOSIS</v>
          </cell>
          <cell r="C5587" t="str">
            <v>086</v>
          </cell>
        </row>
        <row r="5588">
          <cell r="A5588" t="str">
            <v>N800</v>
          </cell>
          <cell r="B5588" t="str">
            <v>ENDOMETRIOSIS DEL UTERO</v>
          </cell>
          <cell r="C5588" t="str">
            <v>086</v>
          </cell>
        </row>
        <row r="5589">
          <cell r="A5589" t="str">
            <v>N801</v>
          </cell>
          <cell r="B5589" t="str">
            <v>ENDOMETRIOSIS DEL OVARIO</v>
          </cell>
          <cell r="C5589" t="str">
            <v>086</v>
          </cell>
        </row>
        <row r="5590">
          <cell r="A5590" t="str">
            <v>N802</v>
          </cell>
          <cell r="B5590" t="str">
            <v>ENDOMETRIOSIS DE LA TROMPA DE FALOPIO</v>
          </cell>
          <cell r="C5590" t="str">
            <v>086</v>
          </cell>
        </row>
        <row r="5591">
          <cell r="A5591" t="str">
            <v>N803</v>
          </cell>
          <cell r="B5591" t="str">
            <v>ENDOMETRIOSIS DEL PERITONEO PELVICO</v>
          </cell>
          <cell r="C5591" t="str">
            <v>086</v>
          </cell>
        </row>
        <row r="5592">
          <cell r="A5592" t="str">
            <v>N804</v>
          </cell>
          <cell r="B5592" t="str">
            <v>ENDOMETRIOSIS DEL TABIQUE RECTOVAGINAL Y DE LA VAGINA</v>
          </cell>
          <cell r="C5592" t="str">
            <v>086</v>
          </cell>
        </row>
        <row r="5593">
          <cell r="A5593" t="str">
            <v>N805</v>
          </cell>
          <cell r="B5593" t="str">
            <v>ENDOMETRIOSIS DEL INTESTINO</v>
          </cell>
          <cell r="C5593" t="str">
            <v>086</v>
          </cell>
        </row>
        <row r="5594">
          <cell r="A5594" t="str">
            <v>N806</v>
          </cell>
          <cell r="B5594" t="str">
            <v>ENDOMETRIOSIS EN CICATRIZ CUTANEA</v>
          </cell>
          <cell r="C5594" t="str">
            <v>086</v>
          </cell>
        </row>
        <row r="5595">
          <cell r="A5595" t="str">
            <v>N808</v>
          </cell>
          <cell r="B5595" t="str">
            <v>OTRAS ENDOMETRIOSIS</v>
          </cell>
          <cell r="C5595" t="str">
            <v>086</v>
          </cell>
        </row>
        <row r="5596">
          <cell r="A5596" t="str">
            <v>N809</v>
          </cell>
          <cell r="B5596" t="str">
            <v>ENDOMETRIOSIS, NO ESPECIFICADA</v>
          </cell>
          <cell r="C5596" t="str">
            <v>086</v>
          </cell>
        </row>
        <row r="5597">
          <cell r="A5597" t="str">
            <v>N81</v>
          </cell>
          <cell r="B5597" t="str">
            <v>PROLAPSO GENITAL FEMENINO</v>
          </cell>
          <cell r="C5597" t="str">
            <v>086</v>
          </cell>
        </row>
        <row r="5598">
          <cell r="A5598" t="str">
            <v>N810</v>
          </cell>
          <cell r="B5598" t="str">
            <v>URETROCELE FEMENINO</v>
          </cell>
          <cell r="C5598" t="str">
            <v>086</v>
          </cell>
        </row>
        <row r="5599">
          <cell r="A5599" t="str">
            <v>N811</v>
          </cell>
          <cell r="B5599" t="str">
            <v>CISTOCELE</v>
          </cell>
          <cell r="C5599" t="str">
            <v>086</v>
          </cell>
        </row>
        <row r="5600">
          <cell r="A5600" t="str">
            <v>N812</v>
          </cell>
          <cell r="B5600" t="str">
            <v>PROLAPSO UTEROVAGINAL INCOMPLETO</v>
          </cell>
          <cell r="C5600" t="str">
            <v>086</v>
          </cell>
        </row>
        <row r="5601">
          <cell r="A5601" t="str">
            <v>N813</v>
          </cell>
          <cell r="B5601" t="str">
            <v>PROLAPSO UTEROVAGINAL COMPLETO</v>
          </cell>
          <cell r="C5601" t="str">
            <v>086</v>
          </cell>
        </row>
        <row r="5602">
          <cell r="A5602" t="str">
            <v>N814</v>
          </cell>
          <cell r="B5602" t="str">
            <v>PROLAPSO UTEROVAGINAL, SIN OTRA ESPECIFICACION</v>
          </cell>
          <cell r="C5602" t="str">
            <v>086</v>
          </cell>
        </row>
        <row r="5603">
          <cell r="A5603" t="str">
            <v>N815</v>
          </cell>
          <cell r="B5603" t="str">
            <v>ENTEROCELE VAGINAL</v>
          </cell>
          <cell r="C5603" t="str">
            <v>086</v>
          </cell>
        </row>
        <row r="5604">
          <cell r="A5604" t="str">
            <v>N816</v>
          </cell>
          <cell r="B5604" t="str">
            <v>RECTOCELE</v>
          </cell>
          <cell r="C5604" t="str">
            <v>086</v>
          </cell>
        </row>
        <row r="5605">
          <cell r="A5605" t="str">
            <v>N818</v>
          </cell>
          <cell r="B5605" t="str">
            <v>OTROS PROLAPSOS GENITALES FEMENINOS</v>
          </cell>
          <cell r="C5605" t="str">
            <v>086</v>
          </cell>
        </row>
        <row r="5606">
          <cell r="A5606" t="str">
            <v>N819</v>
          </cell>
          <cell r="B5606" t="str">
            <v>PROLAPSO GENITAL FEMENINO, NO ESPECIFICADO</v>
          </cell>
          <cell r="C5606" t="str">
            <v>086</v>
          </cell>
        </row>
        <row r="5607">
          <cell r="A5607" t="str">
            <v>N82</v>
          </cell>
          <cell r="B5607" t="str">
            <v>FISTULA QUE AFECTAN EL TRACTO GENITAL FEMENINO</v>
          </cell>
          <cell r="C5607" t="str">
            <v>086</v>
          </cell>
        </row>
        <row r="5608">
          <cell r="A5608" t="str">
            <v>N820</v>
          </cell>
          <cell r="B5608" t="str">
            <v>FISTULA VESICOVAGINAL</v>
          </cell>
          <cell r="C5608" t="str">
            <v>086</v>
          </cell>
        </row>
        <row r="5609">
          <cell r="A5609" t="str">
            <v>N821</v>
          </cell>
          <cell r="B5609" t="str">
            <v>OTRAS FISTULAS DE LAS VIAS GENITOURINARIAS FEMENINAS</v>
          </cell>
          <cell r="C5609" t="str">
            <v>086</v>
          </cell>
        </row>
        <row r="5610">
          <cell r="A5610" t="str">
            <v>N822</v>
          </cell>
          <cell r="B5610" t="str">
            <v>FISTULA DE LA VAGINA AL INTESTINO DELGADO</v>
          </cell>
          <cell r="C5610" t="str">
            <v>086</v>
          </cell>
        </row>
        <row r="5611">
          <cell r="A5611" t="str">
            <v>N823</v>
          </cell>
          <cell r="B5611" t="str">
            <v>FISTULA DE LA VAGINA AL INTESTINO GRUESO</v>
          </cell>
          <cell r="C5611" t="str">
            <v>086</v>
          </cell>
        </row>
        <row r="5612">
          <cell r="A5612" t="str">
            <v>N824</v>
          </cell>
          <cell r="B5612" t="str">
            <v>OTRAS FISTULAS DEL TRACTO INTESTINAL GENITAL FEMENINO</v>
          </cell>
          <cell r="C5612" t="str">
            <v>086</v>
          </cell>
        </row>
        <row r="5613">
          <cell r="A5613" t="str">
            <v>N825</v>
          </cell>
          <cell r="B5613" t="str">
            <v>FISTULA DEL TRACTO GENITAL FEMENINO A LA PIEL</v>
          </cell>
          <cell r="C5613" t="str">
            <v>086</v>
          </cell>
        </row>
        <row r="5614">
          <cell r="A5614" t="str">
            <v>N828</v>
          </cell>
          <cell r="B5614" t="str">
            <v>OTRAS FISTULA DEL TRACTO GENITAL FEMENINO</v>
          </cell>
          <cell r="C5614" t="str">
            <v>086</v>
          </cell>
        </row>
        <row r="5615">
          <cell r="A5615" t="str">
            <v>N829</v>
          </cell>
          <cell r="B5615" t="str">
            <v>FISTULA DEL TRACTO GENITAL FEMENINO, SIN OTRA ESPECIFICACION</v>
          </cell>
          <cell r="C5615" t="str">
            <v>086</v>
          </cell>
        </row>
        <row r="5616">
          <cell r="A5616" t="str">
            <v>N83</v>
          </cell>
          <cell r="B5616" t="str">
            <v>TRASTORNOS NO INFLAMATORIOS DEL OVARIO, DE LA TROMP. DE FALOPIO Y DEL</v>
          </cell>
          <cell r="C5616" t="str">
            <v>086</v>
          </cell>
        </row>
        <row r="5617">
          <cell r="A5617" t="str">
            <v>N830</v>
          </cell>
          <cell r="B5617" t="str">
            <v>QUISTE FOLICULAR DEL OVARIO</v>
          </cell>
          <cell r="C5617" t="str">
            <v>086</v>
          </cell>
        </row>
        <row r="5618">
          <cell r="A5618" t="str">
            <v>N831</v>
          </cell>
          <cell r="B5618" t="str">
            <v>QUISTE DEL CUERPO AMARILLO</v>
          </cell>
          <cell r="C5618" t="str">
            <v>086</v>
          </cell>
        </row>
        <row r="5619">
          <cell r="A5619" t="str">
            <v>N832</v>
          </cell>
          <cell r="B5619" t="str">
            <v>OTROS QUISTES OVARICOS Y LOS NO ESPECIFICADOS</v>
          </cell>
          <cell r="C5619" t="str">
            <v>086</v>
          </cell>
        </row>
        <row r="5620">
          <cell r="A5620" t="str">
            <v>N833</v>
          </cell>
          <cell r="B5620" t="str">
            <v>ATROFIA ADQUIRIDA DEL OVARIO Y DE LA TROMPA DE FALOPIO</v>
          </cell>
          <cell r="C5620" t="str">
            <v>086</v>
          </cell>
        </row>
        <row r="5621">
          <cell r="A5621" t="str">
            <v>N834</v>
          </cell>
          <cell r="B5621" t="str">
            <v>PROLAPSO Y HERNIA DEL OVARIO Y DE LA TROMPA DE FALOPIO</v>
          </cell>
          <cell r="C5621" t="str">
            <v>086</v>
          </cell>
        </row>
        <row r="5622">
          <cell r="A5622" t="str">
            <v>N835</v>
          </cell>
          <cell r="B5622" t="str">
            <v>TORSION DE OVARIO, PEDICULO DE OVARIO Y TROMPA DE FALOPIO</v>
          </cell>
          <cell r="C5622" t="str">
            <v>086</v>
          </cell>
        </row>
        <row r="5623">
          <cell r="A5623" t="str">
            <v>N836</v>
          </cell>
          <cell r="B5623" t="str">
            <v>HEMATOSALPINX</v>
          </cell>
          <cell r="C5623" t="str">
            <v>086</v>
          </cell>
        </row>
        <row r="5624">
          <cell r="A5624" t="str">
            <v>N837</v>
          </cell>
          <cell r="B5624" t="str">
            <v>HEMATOMA DEL LIGAMENTO ANCHO</v>
          </cell>
          <cell r="C5624" t="str">
            <v>086</v>
          </cell>
        </row>
        <row r="5625">
          <cell r="A5625" t="str">
            <v>N838</v>
          </cell>
          <cell r="B5625" t="str">
            <v>OTROS TRASTORNOS NO INFLAMATORIOS DEL OVARIO, DE LA TROMPA DE FALOP</v>
          </cell>
          <cell r="C5625" t="str">
            <v>086</v>
          </cell>
        </row>
        <row r="5626">
          <cell r="A5626" t="str">
            <v>N839</v>
          </cell>
          <cell r="B5626" t="str">
            <v>ENFERMEDAD NO INFLAMATORIA DEL OVARIO, DE LA TROMPA DE FALOPIO Y DEL</v>
          </cell>
          <cell r="C5626" t="str">
            <v>086</v>
          </cell>
        </row>
        <row r="5627">
          <cell r="A5627" t="str">
            <v>N84</v>
          </cell>
          <cell r="B5627" t="str">
            <v>POLIPO DEL TRACTO GENITAL FEMENINO</v>
          </cell>
          <cell r="C5627" t="str">
            <v>086</v>
          </cell>
        </row>
        <row r="5628">
          <cell r="A5628" t="str">
            <v>N840</v>
          </cell>
          <cell r="B5628" t="str">
            <v>POLIPO DEL CUERPO DEL UTERO</v>
          </cell>
          <cell r="C5628" t="str">
            <v>086</v>
          </cell>
        </row>
        <row r="5629">
          <cell r="A5629" t="str">
            <v>N841</v>
          </cell>
          <cell r="B5629" t="str">
            <v>POLIPO DEL CUELLO DEL UTERO</v>
          </cell>
          <cell r="C5629" t="str">
            <v>086</v>
          </cell>
        </row>
        <row r="5630">
          <cell r="A5630" t="str">
            <v>N842</v>
          </cell>
          <cell r="B5630" t="str">
            <v>POLIPO DE LA VAGINA</v>
          </cell>
          <cell r="C5630" t="str">
            <v>086</v>
          </cell>
        </row>
        <row r="5631">
          <cell r="A5631" t="str">
            <v>N843</v>
          </cell>
          <cell r="B5631" t="str">
            <v>POLIPO DE LA VULVA</v>
          </cell>
          <cell r="C5631" t="str">
            <v>086</v>
          </cell>
        </row>
        <row r="5632">
          <cell r="A5632" t="str">
            <v>N848</v>
          </cell>
          <cell r="B5632" t="str">
            <v>POLIPO DE OTRAS PARTES DEL TRACTO GENITAL FEMENINO</v>
          </cell>
          <cell r="C5632" t="str">
            <v>086</v>
          </cell>
        </row>
        <row r="5633">
          <cell r="A5633" t="str">
            <v>N849</v>
          </cell>
          <cell r="B5633" t="str">
            <v>POLIPO DEL TRACTO GENITAL FEMENINO, NO ESPECIFICADO</v>
          </cell>
          <cell r="C5633" t="str">
            <v>086</v>
          </cell>
        </row>
        <row r="5634">
          <cell r="A5634" t="str">
            <v>N85</v>
          </cell>
          <cell r="B5634" t="str">
            <v>OTROS TRASTORNOS NO INFLAMATOEIOS DEL UTERO, EXCEPTO DEL CUELLO</v>
          </cell>
          <cell r="C5634" t="str">
            <v>086</v>
          </cell>
        </row>
        <row r="5635">
          <cell r="A5635" t="str">
            <v>N850</v>
          </cell>
          <cell r="B5635" t="str">
            <v>HIPERPLASIA DE GLANDULA DEL ENDOMETRIO</v>
          </cell>
          <cell r="C5635" t="str">
            <v>086</v>
          </cell>
        </row>
        <row r="5636">
          <cell r="A5636" t="str">
            <v>N851</v>
          </cell>
          <cell r="B5636" t="str">
            <v>HIPERPLASIA ADENOMATOSA DEL ENDOMETRIO</v>
          </cell>
          <cell r="C5636" t="str">
            <v>086</v>
          </cell>
        </row>
        <row r="5637">
          <cell r="A5637" t="str">
            <v>N852</v>
          </cell>
          <cell r="B5637" t="str">
            <v>HIPERTROFIA DEL UTERO</v>
          </cell>
          <cell r="C5637" t="str">
            <v>086</v>
          </cell>
        </row>
        <row r="5638">
          <cell r="A5638" t="str">
            <v>N853</v>
          </cell>
          <cell r="B5638" t="str">
            <v>SUBINVOLUCION DEL UTERO</v>
          </cell>
          <cell r="C5638" t="str">
            <v>086</v>
          </cell>
        </row>
        <row r="5639">
          <cell r="A5639" t="str">
            <v>N854</v>
          </cell>
          <cell r="B5639" t="str">
            <v>MALA POSICION DEL UTERO</v>
          </cell>
          <cell r="C5639" t="str">
            <v>086</v>
          </cell>
        </row>
        <row r="5640">
          <cell r="A5640" t="str">
            <v>N855</v>
          </cell>
          <cell r="B5640" t="str">
            <v>INVERSION DEL UTERO</v>
          </cell>
          <cell r="C5640" t="str">
            <v>086</v>
          </cell>
        </row>
        <row r="5641">
          <cell r="A5641" t="str">
            <v>N856</v>
          </cell>
          <cell r="B5641" t="str">
            <v>SINEQUIAS INTRAUTERINAS</v>
          </cell>
          <cell r="C5641" t="str">
            <v>086</v>
          </cell>
        </row>
        <row r="5642">
          <cell r="A5642" t="str">
            <v>N857</v>
          </cell>
          <cell r="B5642" t="str">
            <v>HEMATOMETRA</v>
          </cell>
          <cell r="C5642" t="str">
            <v>086</v>
          </cell>
        </row>
        <row r="5643">
          <cell r="A5643" t="str">
            <v>N858</v>
          </cell>
          <cell r="B5643" t="str">
            <v>OTROS TRASTORNOS NO INFLATORIOS ESPECIFICADOS DEL UTERO</v>
          </cell>
          <cell r="C5643" t="str">
            <v>086</v>
          </cell>
        </row>
        <row r="5644">
          <cell r="A5644" t="str">
            <v>N859</v>
          </cell>
          <cell r="B5644" t="str">
            <v>TRASTORNO NO INFLAMATORIO DEL UTERO, NO ESPECIFICADO</v>
          </cell>
          <cell r="C5644" t="str">
            <v>086</v>
          </cell>
        </row>
        <row r="5645">
          <cell r="A5645" t="str">
            <v>N86</v>
          </cell>
          <cell r="B5645" t="str">
            <v>EROSION Y ECTROPION DEL CUELLO DEL UTERO</v>
          </cell>
          <cell r="C5645" t="str">
            <v>086</v>
          </cell>
        </row>
        <row r="5646">
          <cell r="A5646" t="str">
            <v>N87</v>
          </cell>
          <cell r="B5646" t="str">
            <v>DISPLASIA DEL CUELLO UTERINO</v>
          </cell>
          <cell r="C5646" t="str">
            <v>086</v>
          </cell>
        </row>
        <row r="5647">
          <cell r="A5647" t="str">
            <v>N870</v>
          </cell>
          <cell r="B5647" t="str">
            <v>DISPLASIA CERVICAL LEVE</v>
          </cell>
          <cell r="C5647" t="str">
            <v>086</v>
          </cell>
        </row>
        <row r="5648">
          <cell r="A5648" t="str">
            <v>N871</v>
          </cell>
          <cell r="B5648" t="str">
            <v>DISPLASIA CERVICAL MODERADA</v>
          </cell>
          <cell r="C5648" t="str">
            <v>086</v>
          </cell>
        </row>
        <row r="5649">
          <cell r="A5649" t="str">
            <v>N872</v>
          </cell>
          <cell r="B5649" t="str">
            <v>DISPLASIA CERVICAL SEVERA, NO CLASIFICADA EN OTRA PARTE</v>
          </cell>
          <cell r="C5649" t="str">
            <v>086</v>
          </cell>
        </row>
        <row r="5650">
          <cell r="A5650" t="str">
            <v>N879</v>
          </cell>
          <cell r="B5650" t="str">
            <v>DISPLASIA DEL CUELLO DEL UTERO, NO ESPECIFICADA</v>
          </cell>
          <cell r="C5650" t="str">
            <v>086</v>
          </cell>
        </row>
        <row r="5651">
          <cell r="A5651" t="str">
            <v>N88</v>
          </cell>
          <cell r="B5651" t="str">
            <v>OTROS TRASTORNOS NO INFLAMATORIOS DEL CUELLO DEL UTERO</v>
          </cell>
          <cell r="C5651" t="str">
            <v>086</v>
          </cell>
        </row>
        <row r="5652">
          <cell r="A5652" t="str">
            <v>N880</v>
          </cell>
          <cell r="B5652" t="str">
            <v>LEUCOPLASIA DEL CUELLO DEL UTERO</v>
          </cell>
          <cell r="C5652" t="str">
            <v>086</v>
          </cell>
        </row>
        <row r="5653">
          <cell r="A5653" t="str">
            <v>N881</v>
          </cell>
          <cell r="B5653" t="str">
            <v>LACERACION ANTIGUA DEL CUELLO DEL UTERO</v>
          </cell>
          <cell r="C5653" t="str">
            <v>086</v>
          </cell>
        </row>
        <row r="5654">
          <cell r="A5654" t="str">
            <v>N882</v>
          </cell>
          <cell r="B5654" t="str">
            <v>ESTRECHEZ Y ESTENOSIS DEL CUELLO DEL UTERO</v>
          </cell>
          <cell r="C5654" t="str">
            <v>086</v>
          </cell>
        </row>
        <row r="5655">
          <cell r="A5655" t="str">
            <v>N883</v>
          </cell>
          <cell r="B5655" t="str">
            <v>INCOMPETENCIA DEL CUELLO DEL UTERO</v>
          </cell>
          <cell r="C5655" t="str">
            <v>086</v>
          </cell>
        </row>
        <row r="5656">
          <cell r="A5656" t="str">
            <v>N884</v>
          </cell>
          <cell r="B5656" t="str">
            <v>ELONGACION HIPERTROFICA DEL CUELLO DEL UTERO</v>
          </cell>
          <cell r="C5656" t="str">
            <v>086</v>
          </cell>
        </row>
        <row r="5657">
          <cell r="A5657" t="str">
            <v>N888</v>
          </cell>
          <cell r="B5657" t="str">
            <v>OTROS TRASTORNOS NO INFLAMATORIOS ESPECIFICADOS DEL CUELLO DEL UTER</v>
          </cell>
          <cell r="C5657" t="str">
            <v>086</v>
          </cell>
        </row>
        <row r="5658">
          <cell r="A5658" t="str">
            <v>N889</v>
          </cell>
          <cell r="B5658" t="str">
            <v>TRASTORNO NO INFLAMATORIO DEL CUELLO DEL UTERO, NO ESPECIFICADO</v>
          </cell>
          <cell r="C5658" t="str">
            <v>086</v>
          </cell>
        </row>
        <row r="5659">
          <cell r="A5659" t="str">
            <v>N89</v>
          </cell>
          <cell r="B5659" t="str">
            <v>OTROS TRASTORNOS NO INFLAMATORIOS DE LA VAGINA</v>
          </cell>
          <cell r="C5659" t="str">
            <v>086</v>
          </cell>
        </row>
        <row r="5660">
          <cell r="A5660" t="str">
            <v>N890</v>
          </cell>
          <cell r="B5660" t="str">
            <v>DISPLASIA VAGINAL LEVE</v>
          </cell>
          <cell r="C5660" t="str">
            <v>086</v>
          </cell>
        </row>
        <row r="5661">
          <cell r="A5661" t="str">
            <v>N891</v>
          </cell>
          <cell r="B5661" t="str">
            <v>DISPLASIA VAGINAL MODERADA</v>
          </cell>
          <cell r="C5661" t="str">
            <v>086</v>
          </cell>
        </row>
        <row r="5662">
          <cell r="A5662" t="str">
            <v>N892</v>
          </cell>
          <cell r="B5662" t="str">
            <v>DISPLASIA VAGINAL SEVERA, NO CLASIFICADA EN OTRA PARTE</v>
          </cell>
          <cell r="C5662" t="str">
            <v>086</v>
          </cell>
        </row>
        <row r="5663">
          <cell r="A5663" t="str">
            <v>N893</v>
          </cell>
          <cell r="B5663" t="str">
            <v>DISPLASIA DE LA VAGINA, NO ESPECIFICADA</v>
          </cell>
          <cell r="C5663" t="str">
            <v>086</v>
          </cell>
        </row>
        <row r="5664">
          <cell r="A5664" t="str">
            <v>N894</v>
          </cell>
          <cell r="B5664" t="str">
            <v>LEUCOPLASIA DE LA VAGINA</v>
          </cell>
          <cell r="C5664" t="str">
            <v>086</v>
          </cell>
        </row>
        <row r="5665">
          <cell r="A5665" t="str">
            <v>N895</v>
          </cell>
          <cell r="B5665" t="str">
            <v>ESTRECHEZ Y ATRESIA DE LA VAGINA</v>
          </cell>
          <cell r="C5665" t="str">
            <v>086</v>
          </cell>
        </row>
        <row r="5666">
          <cell r="A5666" t="str">
            <v>N896</v>
          </cell>
          <cell r="B5666" t="str">
            <v>ANILLO DE HIMEN ESTRECHO</v>
          </cell>
          <cell r="C5666" t="str">
            <v>086</v>
          </cell>
        </row>
        <row r="5667">
          <cell r="A5667" t="str">
            <v>N897</v>
          </cell>
          <cell r="B5667" t="str">
            <v>HEMATOCOLPOS</v>
          </cell>
          <cell r="C5667" t="str">
            <v>086</v>
          </cell>
        </row>
        <row r="5668">
          <cell r="A5668" t="str">
            <v>N898</v>
          </cell>
          <cell r="B5668" t="str">
            <v>OTROS TRASTORNOS ESPECIFICADOS NO INFLAMATORIOS DE LA VAGINA</v>
          </cell>
          <cell r="C5668" t="str">
            <v>086</v>
          </cell>
        </row>
        <row r="5669">
          <cell r="A5669" t="str">
            <v>N899</v>
          </cell>
          <cell r="B5669" t="str">
            <v>TRASTORNO NO INFLAMATORIO DE LA VAGINA, NO ESPECIFICADO</v>
          </cell>
          <cell r="C5669" t="str">
            <v>086</v>
          </cell>
        </row>
        <row r="5670">
          <cell r="A5670" t="str">
            <v>N90</v>
          </cell>
          <cell r="B5670" t="str">
            <v>OTROS TRASTORNOS NO INFLAMATORIOS DE LA VULVA Y DEL PERINEO</v>
          </cell>
          <cell r="C5670" t="str">
            <v>086</v>
          </cell>
        </row>
        <row r="5671">
          <cell r="A5671" t="str">
            <v>N900</v>
          </cell>
          <cell r="B5671" t="str">
            <v>DISPLASIA VULVAR LEVE</v>
          </cell>
          <cell r="C5671" t="str">
            <v>086</v>
          </cell>
        </row>
        <row r="5672">
          <cell r="A5672" t="str">
            <v>N901</v>
          </cell>
          <cell r="B5672" t="str">
            <v>DISPLASIA VULVAR MODERADA</v>
          </cell>
          <cell r="C5672" t="str">
            <v>086</v>
          </cell>
        </row>
        <row r="5673">
          <cell r="A5673" t="str">
            <v>N902</v>
          </cell>
          <cell r="B5673" t="str">
            <v>DISPLASIA VULVAR SEVERA, NO CLASIFICADA EN OTRA PARTE</v>
          </cell>
          <cell r="C5673" t="str">
            <v>086</v>
          </cell>
        </row>
        <row r="5674">
          <cell r="A5674" t="str">
            <v>N903</v>
          </cell>
          <cell r="B5674" t="str">
            <v>DISPLASIA DE LA VULVA, NO ESPECIFICADA</v>
          </cell>
          <cell r="C5674" t="str">
            <v>086</v>
          </cell>
        </row>
        <row r="5675">
          <cell r="A5675" t="str">
            <v>N904</v>
          </cell>
          <cell r="B5675" t="str">
            <v>LEUCOPLASIA DE LA VULVA</v>
          </cell>
          <cell r="C5675" t="str">
            <v>086</v>
          </cell>
        </row>
        <row r="5676">
          <cell r="A5676" t="str">
            <v>N905</v>
          </cell>
          <cell r="B5676" t="str">
            <v>ATROFIA DE LA VULVA</v>
          </cell>
          <cell r="C5676" t="str">
            <v>086</v>
          </cell>
        </row>
        <row r="5677">
          <cell r="A5677" t="str">
            <v>N906</v>
          </cell>
          <cell r="B5677" t="str">
            <v>HIPERTROFIA DE LA VULVA</v>
          </cell>
          <cell r="C5677" t="str">
            <v>086</v>
          </cell>
        </row>
        <row r="5678">
          <cell r="A5678" t="str">
            <v>N907</v>
          </cell>
          <cell r="B5678" t="str">
            <v>QUISTE DE LA VULVA</v>
          </cell>
          <cell r="C5678" t="str">
            <v>086</v>
          </cell>
        </row>
        <row r="5679">
          <cell r="A5679" t="str">
            <v>N908</v>
          </cell>
          <cell r="B5679" t="str">
            <v>OTROS TRASTORNOS NO INFLAMATORIOS ESPECIFICADOS DE LA VULVA Y DEL P</v>
          </cell>
          <cell r="C5679" t="str">
            <v>086</v>
          </cell>
        </row>
        <row r="5680">
          <cell r="A5680" t="str">
            <v>N909</v>
          </cell>
          <cell r="B5680" t="str">
            <v>TRASTORNO NO INFLAMATORIO DE LA VULVA Y DEL PERINEO, NO ESPECIFICADO</v>
          </cell>
          <cell r="C5680" t="str">
            <v>086</v>
          </cell>
        </row>
        <row r="5681">
          <cell r="A5681" t="str">
            <v>N91</v>
          </cell>
          <cell r="B5681" t="str">
            <v>MENSTRUACION AUSENTE, ESCASA O RARA</v>
          </cell>
          <cell r="C5681" t="str">
            <v>086</v>
          </cell>
        </row>
        <row r="5682">
          <cell r="A5682" t="str">
            <v>N910</v>
          </cell>
          <cell r="B5682" t="str">
            <v>AMENORREA PRIMARIA</v>
          </cell>
          <cell r="C5682" t="str">
            <v>086</v>
          </cell>
        </row>
        <row r="5683">
          <cell r="A5683" t="str">
            <v>N911</v>
          </cell>
          <cell r="B5683" t="str">
            <v>AMENORREA SECUNDARIA</v>
          </cell>
          <cell r="C5683" t="str">
            <v>086</v>
          </cell>
        </row>
        <row r="5684">
          <cell r="A5684" t="str">
            <v>N912</v>
          </cell>
          <cell r="B5684" t="str">
            <v>AMENORREA, SIN OTRA ESPECIFICACION</v>
          </cell>
          <cell r="C5684" t="str">
            <v>086</v>
          </cell>
        </row>
        <row r="5685">
          <cell r="A5685" t="str">
            <v>N913</v>
          </cell>
          <cell r="B5685" t="str">
            <v>OLIGOMENORREA PRIMARIA</v>
          </cell>
          <cell r="C5685" t="str">
            <v>086</v>
          </cell>
        </row>
        <row r="5686">
          <cell r="A5686" t="str">
            <v>N914</v>
          </cell>
          <cell r="B5686" t="str">
            <v>OLIGOMENORREA SECUNDARIA</v>
          </cell>
          <cell r="C5686" t="str">
            <v>086</v>
          </cell>
        </row>
        <row r="5687">
          <cell r="A5687" t="str">
            <v>N915</v>
          </cell>
          <cell r="B5687" t="str">
            <v>OLIGOMENORREA, NO ESPECIFICADA</v>
          </cell>
          <cell r="C5687" t="str">
            <v>086</v>
          </cell>
        </row>
        <row r="5688">
          <cell r="A5688" t="str">
            <v>N92</v>
          </cell>
          <cell r="B5688" t="str">
            <v>MENSTRUACION EXCESIVA, FRECUENTE E IRREGULAR</v>
          </cell>
          <cell r="C5688" t="str">
            <v>086</v>
          </cell>
        </row>
        <row r="5689">
          <cell r="A5689" t="str">
            <v>N920</v>
          </cell>
          <cell r="B5689" t="str">
            <v>MENSTRUACION EXCESIVA Y FRECUENTE CON CICLO REGULAR</v>
          </cell>
          <cell r="C5689" t="str">
            <v>086</v>
          </cell>
        </row>
        <row r="5690">
          <cell r="A5690" t="str">
            <v>N921</v>
          </cell>
          <cell r="B5690" t="str">
            <v>MENSTRUACION EXCESIVA Y FRECUENTE CON CICLO IRREGULAR</v>
          </cell>
          <cell r="C5690" t="str">
            <v>086</v>
          </cell>
        </row>
        <row r="5691">
          <cell r="A5691" t="str">
            <v>N922</v>
          </cell>
          <cell r="B5691" t="str">
            <v>MENSTRUACION EXCESIVA EN LA PUBERTAD</v>
          </cell>
          <cell r="C5691" t="str">
            <v>086</v>
          </cell>
        </row>
        <row r="5692">
          <cell r="A5692" t="str">
            <v>N923</v>
          </cell>
          <cell r="B5692" t="str">
            <v>HEMORRAGIA POR OVULACION</v>
          </cell>
          <cell r="C5692" t="str">
            <v>086</v>
          </cell>
        </row>
        <row r="5693">
          <cell r="A5693" t="str">
            <v>N924</v>
          </cell>
          <cell r="B5693" t="str">
            <v>HEMORRAGIA EXCESIVA EN PERIODO PREMENOPAUSICO</v>
          </cell>
          <cell r="C5693" t="str">
            <v>086</v>
          </cell>
        </row>
        <row r="5694">
          <cell r="A5694" t="str">
            <v>N925</v>
          </cell>
          <cell r="B5694" t="str">
            <v>OTRAS MENSTRUACIONES IRREGULARES ESPECIFICADAS</v>
          </cell>
          <cell r="C5694" t="str">
            <v>086</v>
          </cell>
        </row>
        <row r="5695">
          <cell r="A5695" t="str">
            <v>N926</v>
          </cell>
          <cell r="B5695" t="str">
            <v>MENSTRUACION IRREGULAR, NO ESPECIFICADA</v>
          </cell>
          <cell r="C5695" t="str">
            <v>086</v>
          </cell>
        </row>
        <row r="5696">
          <cell r="A5696" t="str">
            <v>N93</v>
          </cell>
          <cell r="B5696" t="str">
            <v>OTRAS HEMORRAGIAS UTERINAS O VAGINALES ANORMALES</v>
          </cell>
          <cell r="C5696" t="str">
            <v>086</v>
          </cell>
        </row>
        <row r="5697">
          <cell r="A5697" t="str">
            <v>N930</v>
          </cell>
          <cell r="B5697" t="str">
            <v>HEMORRAGIA POSCOITO Y POSTCONTACTO</v>
          </cell>
          <cell r="C5697" t="str">
            <v>086</v>
          </cell>
        </row>
        <row r="5698">
          <cell r="A5698" t="str">
            <v>N938</v>
          </cell>
          <cell r="B5698" t="str">
            <v>OTRAS HEMORRAGIAS UTERINAS O VAGINALES ANORMALES ESPECIFICADAS</v>
          </cell>
          <cell r="C5698" t="str">
            <v>086</v>
          </cell>
        </row>
        <row r="5699">
          <cell r="A5699" t="str">
            <v>N939</v>
          </cell>
          <cell r="B5699" t="str">
            <v>HEMORRAGIA VAGINALES Y UTERINA ANORMAL, NO ESPECIFICADA</v>
          </cell>
          <cell r="C5699" t="str">
            <v>086</v>
          </cell>
        </row>
        <row r="5700">
          <cell r="A5700" t="str">
            <v>N94</v>
          </cell>
          <cell r="B5700" t="str">
            <v>DOLOR Y OTRAS AFECCIONES RELACIONADAS CON LOS ORGANOS GENITALES Y</v>
          </cell>
          <cell r="C5700" t="str">
            <v>086</v>
          </cell>
        </row>
        <row r="5701">
          <cell r="A5701" t="str">
            <v>N940</v>
          </cell>
          <cell r="B5701" t="str">
            <v>DOLOR INTERMENSTRUAL</v>
          </cell>
          <cell r="C5701" t="str">
            <v>086</v>
          </cell>
        </row>
        <row r="5702">
          <cell r="A5702" t="str">
            <v>N941</v>
          </cell>
          <cell r="B5702" t="str">
            <v>DISPAREUNIA</v>
          </cell>
          <cell r="C5702" t="str">
            <v>086</v>
          </cell>
        </row>
        <row r="5703">
          <cell r="A5703" t="str">
            <v>N942</v>
          </cell>
          <cell r="B5703" t="str">
            <v>VAGINISMO</v>
          </cell>
          <cell r="C5703" t="str">
            <v>086</v>
          </cell>
        </row>
        <row r="5704">
          <cell r="A5704" t="str">
            <v>N943</v>
          </cell>
          <cell r="B5704" t="str">
            <v>SINDROME DE TENSION PREMENSTRUAL</v>
          </cell>
          <cell r="C5704" t="str">
            <v>086</v>
          </cell>
        </row>
        <row r="5705">
          <cell r="A5705" t="str">
            <v>N944</v>
          </cell>
          <cell r="B5705" t="str">
            <v>DISMENORREA PRIMARIA</v>
          </cell>
          <cell r="C5705" t="str">
            <v>086</v>
          </cell>
        </row>
        <row r="5706">
          <cell r="A5706" t="str">
            <v>N945</v>
          </cell>
          <cell r="B5706" t="str">
            <v>DISMENORREA SECUNDARIA</v>
          </cell>
          <cell r="C5706" t="str">
            <v>086</v>
          </cell>
        </row>
        <row r="5707">
          <cell r="A5707" t="str">
            <v>N946</v>
          </cell>
          <cell r="B5707" t="str">
            <v>DISMENORREA, NO ESPECIFICADA</v>
          </cell>
          <cell r="C5707" t="str">
            <v>086</v>
          </cell>
        </row>
        <row r="5708">
          <cell r="A5708" t="str">
            <v>N948</v>
          </cell>
          <cell r="B5708" t="str">
            <v>OTRAS AFECCIONES ESPECIF. ASOCIADAS CON LOS ORGANOS GENITALES FEMEN</v>
          </cell>
          <cell r="C5708" t="str">
            <v>086</v>
          </cell>
        </row>
        <row r="5709">
          <cell r="A5709" t="str">
            <v>N949</v>
          </cell>
          <cell r="B5709" t="str">
            <v>AFECCIONES NO ESPECIF. ASOCIADAS CON LOS ORGANOS GENITALES FEMENIN</v>
          </cell>
          <cell r="C5709" t="str">
            <v>086</v>
          </cell>
        </row>
        <row r="5710">
          <cell r="A5710" t="str">
            <v>N95</v>
          </cell>
          <cell r="B5710" t="str">
            <v>OTROS TRASTORNOS MENOPAUSICOS Y PERIMENOPAUSICOS</v>
          </cell>
          <cell r="C5710" t="str">
            <v>086</v>
          </cell>
        </row>
        <row r="5711">
          <cell r="A5711" t="str">
            <v>N950</v>
          </cell>
          <cell r="B5711" t="str">
            <v>HEMORRAGIA POSTMENOPAUSICA</v>
          </cell>
          <cell r="C5711" t="str">
            <v>086</v>
          </cell>
        </row>
        <row r="5712">
          <cell r="A5712" t="str">
            <v>N951</v>
          </cell>
          <cell r="B5712" t="str">
            <v>ESTADOS MENOPAUSICOS Y CLIMATERICOS FEMENINOS</v>
          </cell>
          <cell r="C5712" t="str">
            <v>086</v>
          </cell>
        </row>
        <row r="5713">
          <cell r="A5713" t="str">
            <v>N952</v>
          </cell>
          <cell r="B5713" t="str">
            <v>VAGINITIS ATROFICA POSTMENOPAUSICA</v>
          </cell>
          <cell r="C5713" t="str">
            <v>086</v>
          </cell>
        </row>
        <row r="5714">
          <cell r="A5714" t="str">
            <v>N953</v>
          </cell>
          <cell r="B5714" t="str">
            <v>ESTADOS ASOCIADOS CON MENOPAUSIA ARTIFICIAL</v>
          </cell>
          <cell r="C5714" t="str">
            <v>086</v>
          </cell>
        </row>
        <row r="5715">
          <cell r="A5715" t="str">
            <v>N958</v>
          </cell>
          <cell r="B5715" t="str">
            <v>OTROS TRASTORNOS MENOPAUSICOS Y PERIMENOPAUSICOS ESPECIFICADOS</v>
          </cell>
          <cell r="C5715" t="str">
            <v>086</v>
          </cell>
        </row>
        <row r="5716">
          <cell r="A5716" t="str">
            <v>N959</v>
          </cell>
          <cell r="B5716" t="str">
            <v>TRASTORNO MENOPAUSICO Y PERIMENOPAUSICO, NO ESPECIFICADO</v>
          </cell>
          <cell r="C5716" t="str">
            <v>086</v>
          </cell>
        </row>
        <row r="5717">
          <cell r="A5717" t="str">
            <v>N96</v>
          </cell>
          <cell r="B5717" t="str">
            <v>ABORTADORA HABITUAL</v>
          </cell>
          <cell r="C5717" t="str">
            <v>086</v>
          </cell>
        </row>
        <row r="5718">
          <cell r="A5718" t="str">
            <v>N97</v>
          </cell>
          <cell r="B5718" t="str">
            <v>INFERTILIDAD FEMENINA</v>
          </cell>
          <cell r="C5718" t="str">
            <v>086</v>
          </cell>
        </row>
        <row r="5719">
          <cell r="A5719" t="str">
            <v>N970</v>
          </cell>
          <cell r="B5719" t="str">
            <v>INFERTILIDAD FEMENINA ASOCIADA CON FALTA DE OVULACION</v>
          </cell>
          <cell r="C5719" t="str">
            <v>086</v>
          </cell>
        </row>
        <row r="5720">
          <cell r="A5720" t="str">
            <v>N971</v>
          </cell>
          <cell r="B5720" t="str">
            <v>INFERTILIDAD FEMENINA DE ORIGEN TUBARICO</v>
          </cell>
          <cell r="C5720" t="str">
            <v>086</v>
          </cell>
        </row>
        <row r="5721">
          <cell r="A5721" t="str">
            <v>N972</v>
          </cell>
          <cell r="B5721" t="str">
            <v>INFERTILIDAD FEMENINA DE ORIGEN UTERINO</v>
          </cell>
          <cell r="C5721" t="str">
            <v>086</v>
          </cell>
        </row>
        <row r="5722">
          <cell r="A5722" t="str">
            <v>N973</v>
          </cell>
          <cell r="B5722" t="str">
            <v>INFERTILIDAD FEMENINA DE ORIGEN CERVICAL</v>
          </cell>
          <cell r="C5722" t="str">
            <v>086</v>
          </cell>
        </row>
        <row r="5723">
          <cell r="A5723" t="str">
            <v>N974</v>
          </cell>
          <cell r="B5723" t="str">
            <v>INFERTILIDAD FEMENINA ASOCIADA CON FACTORES MASCULINOS</v>
          </cell>
          <cell r="C5723" t="str">
            <v>086</v>
          </cell>
        </row>
        <row r="5724">
          <cell r="A5724" t="str">
            <v>N978</v>
          </cell>
          <cell r="B5724" t="str">
            <v>INFERTILIDAD FEMENINA DE OTRO ORIGEN</v>
          </cell>
          <cell r="C5724" t="str">
            <v>086</v>
          </cell>
        </row>
        <row r="5725">
          <cell r="A5725" t="str">
            <v>N979</v>
          </cell>
          <cell r="B5725" t="str">
            <v>INFERTILIDAD FEMENINA, NO ESPECIFICADA</v>
          </cell>
          <cell r="C5725" t="str">
            <v>086</v>
          </cell>
        </row>
        <row r="5726">
          <cell r="A5726" t="str">
            <v>N98</v>
          </cell>
          <cell r="B5726" t="str">
            <v>COMPLICACIONES ASOCIADOS CON LA FECUNDACION ARTIFICIAL</v>
          </cell>
          <cell r="C5726" t="str">
            <v>086</v>
          </cell>
        </row>
        <row r="5727">
          <cell r="A5727" t="str">
            <v>N980</v>
          </cell>
          <cell r="B5727" t="str">
            <v>INFECCION ASOCIADA INSEMINACION ARTIFICIAL</v>
          </cell>
          <cell r="C5727" t="str">
            <v>086</v>
          </cell>
        </row>
        <row r="5728">
          <cell r="A5728" t="str">
            <v>N981</v>
          </cell>
          <cell r="B5728" t="str">
            <v>HIPERESTIMULACION DE OVARIOS</v>
          </cell>
          <cell r="C5728" t="str">
            <v>086</v>
          </cell>
        </row>
        <row r="5729">
          <cell r="A5729" t="str">
            <v>N982</v>
          </cell>
          <cell r="B5729" t="str">
            <v>COMPLICACIONES EN EL INTENTO DE INTRODUCION DEL HUEVO FECUNDADO</v>
          </cell>
          <cell r="C5729" t="str">
            <v>086</v>
          </cell>
        </row>
        <row r="5730">
          <cell r="A5730" t="str">
            <v>N983</v>
          </cell>
          <cell r="B5730" t="str">
            <v>COMPLICACIONES EN EL INTENTO DE INTRODUCCION DEL EMBRION EN LA TRANS.</v>
          </cell>
          <cell r="C5730" t="str">
            <v>086</v>
          </cell>
        </row>
        <row r="5731">
          <cell r="A5731" t="str">
            <v>N988</v>
          </cell>
          <cell r="B5731" t="str">
            <v>OTRAS COMPLICACIONES ASOCIADAS CON LA FECUNDACION ARTIFICIAL</v>
          </cell>
          <cell r="C5731" t="str">
            <v>086</v>
          </cell>
        </row>
        <row r="5732">
          <cell r="A5732" t="str">
            <v>N989</v>
          </cell>
          <cell r="B5732" t="str">
            <v>COMPLICACION NO ESPECIFICADA ASOCIADA CON LA FECUNDACION ARTIFICIAL</v>
          </cell>
          <cell r="C5732" t="str">
            <v>086</v>
          </cell>
        </row>
        <row r="5733">
          <cell r="A5733" t="str">
            <v>N99</v>
          </cell>
          <cell r="B5733" t="str">
            <v>TRASTORNOS DEL SISTEMA GENITOURINARIO CONSECUTIVO A PROCEDIMIENTO</v>
          </cell>
          <cell r="C5733" t="str">
            <v>086</v>
          </cell>
        </row>
        <row r="5734">
          <cell r="A5734" t="str">
            <v>N990</v>
          </cell>
          <cell r="B5734" t="str">
            <v>INSUFICIENCIA RENAL CONSECUTIVO A PROCEDIMIENTOS</v>
          </cell>
          <cell r="C5734" t="str">
            <v>086</v>
          </cell>
        </row>
        <row r="5735">
          <cell r="A5735" t="str">
            <v>N991</v>
          </cell>
          <cell r="B5735" t="str">
            <v>ESTRECHEZ URETRAL CONSECUTIVA A PROCEDIMIENTOS</v>
          </cell>
          <cell r="C5735" t="str">
            <v>086</v>
          </cell>
        </row>
        <row r="5736">
          <cell r="A5736" t="str">
            <v>N992</v>
          </cell>
          <cell r="B5736" t="str">
            <v>ADHERENCIAS POSTOPERATORIAS DE LA VAGINA</v>
          </cell>
          <cell r="C5736" t="str">
            <v>086</v>
          </cell>
        </row>
        <row r="5737">
          <cell r="A5737" t="str">
            <v>N993</v>
          </cell>
          <cell r="B5737" t="str">
            <v>PROLAPSO DE LA CUPULA VAGINAL DESPUES HISTERECTOMIA</v>
          </cell>
          <cell r="C5737" t="str">
            <v>086</v>
          </cell>
        </row>
        <row r="5738">
          <cell r="A5738" t="str">
            <v>N994</v>
          </cell>
          <cell r="B5738" t="str">
            <v>ADHERENCIAS PERITONEALES PELVICAS CONSECUTIVAS A PROCEDIMIENTOS</v>
          </cell>
          <cell r="C5738" t="str">
            <v>086</v>
          </cell>
        </row>
        <row r="5739">
          <cell r="A5739" t="str">
            <v>N995</v>
          </cell>
          <cell r="B5739" t="str">
            <v>MAL FUNCIONAMIENTO DE ESTOMA EXTERNO DE VIAS URINARIAS</v>
          </cell>
          <cell r="C5739" t="str">
            <v>086</v>
          </cell>
        </row>
        <row r="5740">
          <cell r="A5740" t="str">
            <v>N998</v>
          </cell>
          <cell r="B5740" t="str">
            <v>OTROS TRASTORNOS DEL SISTEMA GENITOURINARIO CONSECUT.  A PROCEDIMIENTO</v>
          </cell>
          <cell r="C5740" t="str">
            <v>086</v>
          </cell>
        </row>
        <row r="5741">
          <cell r="A5741" t="str">
            <v>N999</v>
          </cell>
          <cell r="B5741" t="str">
            <v>TRASTORNO NO ESPECIFICADO DEL SIST. GENITOURINARIO CONSECUT. A PROC.</v>
          </cell>
          <cell r="C5741" t="str">
            <v>086</v>
          </cell>
        </row>
        <row r="5742">
          <cell r="A5742" t="str">
            <v>O00</v>
          </cell>
          <cell r="B5742" t="str">
            <v>EMBARAZO ECTOPICO</v>
          </cell>
          <cell r="C5742" t="str">
            <v>088</v>
          </cell>
        </row>
        <row r="5743">
          <cell r="A5743" t="str">
            <v>O000</v>
          </cell>
          <cell r="B5743" t="str">
            <v>EMBARAZO ABDOMINAL</v>
          </cell>
          <cell r="C5743" t="str">
            <v>088</v>
          </cell>
        </row>
        <row r="5744">
          <cell r="A5744" t="str">
            <v>O001</v>
          </cell>
          <cell r="B5744" t="str">
            <v>EMBARAZO TUBARICO</v>
          </cell>
          <cell r="C5744" t="str">
            <v>088</v>
          </cell>
        </row>
        <row r="5745">
          <cell r="A5745" t="str">
            <v>O002</v>
          </cell>
          <cell r="B5745" t="str">
            <v>EMBARAZO OVARICO</v>
          </cell>
          <cell r="C5745" t="str">
            <v>088</v>
          </cell>
        </row>
        <row r="5746">
          <cell r="A5746" t="str">
            <v>O008</v>
          </cell>
          <cell r="B5746" t="str">
            <v>OTROS EMBARAZOS ECTOPICOS</v>
          </cell>
          <cell r="C5746" t="str">
            <v>088</v>
          </cell>
        </row>
        <row r="5747">
          <cell r="A5747" t="str">
            <v>O009</v>
          </cell>
          <cell r="B5747" t="str">
            <v>EMBARAZO ECTOPICO, NO ESPECIFICADO</v>
          </cell>
          <cell r="C5747" t="str">
            <v>088</v>
          </cell>
        </row>
        <row r="5748">
          <cell r="A5748" t="str">
            <v>O01</v>
          </cell>
          <cell r="B5748" t="str">
            <v>MOLA HIDATIFORME</v>
          </cell>
          <cell r="C5748" t="str">
            <v>088</v>
          </cell>
        </row>
        <row r="5749">
          <cell r="A5749" t="str">
            <v>O010</v>
          </cell>
          <cell r="B5749" t="str">
            <v>MOLA HIDATIFORME CLASICA</v>
          </cell>
          <cell r="C5749" t="str">
            <v>088</v>
          </cell>
        </row>
        <row r="5750">
          <cell r="A5750" t="str">
            <v>O011</v>
          </cell>
          <cell r="B5750" t="str">
            <v>MOLA HIDATIFORME, INCOMPLETA O PARCIAL</v>
          </cell>
          <cell r="C5750" t="str">
            <v>088</v>
          </cell>
        </row>
        <row r="5751">
          <cell r="A5751" t="str">
            <v>O019</v>
          </cell>
          <cell r="B5751" t="str">
            <v>MOLA HIDATIFORME, NO ESPECIFICADA</v>
          </cell>
          <cell r="C5751" t="str">
            <v>088</v>
          </cell>
        </row>
        <row r="5752">
          <cell r="A5752" t="str">
            <v>O02</v>
          </cell>
          <cell r="B5752" t="str">
            <v>OTOROS PRODUCTOS ANORMALES DE LA CONCEPCION</v>
          </cell>
          <cell r="C5752" t="str">
            <v>088</v>
          </cell>
        </row>
        <row r="5753">
          <cell r="A5753" t="str">
            <v>O020</v>
          </cell>
          <cell r="B5753" t="str">
            <v>DETENCION DEL DESARROLLO DEL HUEVO Y MOLA NO HIDATIFORME</v>
          </cell>
          <cell r="C5753" t="str">
            <v>088</v>
          </cell>
        </row>
        <row r="5754">
          <cell r="A5754" t="str">
            <v>O021</v>
          </cell>
          <cell r="B5754" t="str">
            <v>ABORTO RETENIDO</v>
          </cell>
          <cell r="C5754" t="str">
            <v>088</v>
          </cell>
        </row>
        <row r="5755">
          <cell r="A5755" t="str">
            <v>O028</v>
          </cell>
          <cell r="B5755" t="str">
            <v>OTROS PRODUCTOS ANORMALES ESPECIFICADOS DE LA CONCEPCION</v>
          </cell>
          <cell r="C5755" t="str">
            <v>088</v>
          </cell>
        </row>
        <row r="5756">
          <cell r="A5756" t="str">
            <v>O029</v>
          </cell>
          <cell r="B5756" t="str">
            <v>PRODUCTO ANORMAL DE LA CONCEPCION, NO ESPECIFICADO</v>
          </cell>
          <cell r="C5756" t="str">
            <v>088</v>
          </cell>
        </row>
        <row r="5757">
          <cell r="A5757" t="str">
            <v>O03</v>
          </cell>
          <cell r="B5757" t="str">
            <v>ABORTO ESPONTANEO</v>
          </cell>
          <cell r="C5757" t="str">
            <v>088</v>
          </cell>
        </row>
        <row r="5758">
          <cell r="A5758" t="str">
            <v>O04</v>
          </cell>
          <cell r="B5758" t="str">
            <v>ABORTO MEDICO</v>
          </cell>
          <cell r="C5758" t="str">
            <v>088</v>
          </cell>
        </row>
        <row r="5759">
          <cell r="A5759" t="str">
            <v>O05</v>
          </cell>
          <cell r="B5759" t="str">
            <v>OTRO ABORTO</v>
          </cell>
          <cell r="C5759" t="str">
            <v>088</v>
          </cell>
        </row>
        <row r="5760">
          <cell r="A5760" t="str">
            <v>O065</v>
          </cell>
          <cell r="B5760" t="str">
            <v>ABORTO NO ESPECIFICADO</v>
          </cell>
          <cell r="C5760" t="str">
            <v>088</v>
          </cell>
        </row>
        <row r="5761">
          <cell r="A5761" t="str">
            <v>O07</v>
          </cell>
          <cell r="B5761" t="str">
            <v>INTENTO FALLIDO DE ABORTO</v>
          </cell>
          <cell r="C5761" t="str">
            <v>088</v>
          </cell>
        </row>
        <row r="5762">
          <cell r="A5762" t="str">
            <v>O070</v>
          </cell>
          <cell r="B5762" t="str">
            <v>FALLA DE LA INDUCCION MEDICA DEL ABORTO, COMPLICADO POR INFECCION</v>
          </cell>
          <cell r="C5762" t="str">
            <v>088</v>
          </cell>
        </row>
        <row r="5763">
          <cell r="A5763" t="str">
            <v>O071</v>
          </cell>
          <cell r="B5763" t="str">
            <v>FALLA DE LA INDUCCION MEDICA DEL ABORTO, COMPLICADO POR HEMORRAFIA</v>
          </cell>
          <cell r="C5763" t="str">
            <v>088</v>
          </cell>
        </row>
        <row r="5764">
          <cell r="A5764" t="str">
            <v>O072</v>
          </cell>
          <cell r="B5764" t="str">
            <v>FALLA DE LA INDUCCION MEDICA DEL ABORTO, COMPLICADO POR EMBOLIA</v>
          </cell>
          <cell r="C5764" t="str">
            <v>088</v>
          </cell>
        </row>
        <row r="5765">
          <cell r="A5765" t="str">
            <v>O073</v>
          </cell>
          <cell r="B5765" t="str">
            <v>FALLA DE LA INDUCCION MEDICA DEL ABORTO, CON OTRAS COMPLIC. Y LAS NO</v>
          </cell>
          <cell r="C5765" t="str">
            <v>088</v>
          </cell>
        </row>
        <row r="5766">
          <cell r="A5766" t="str">
            <v>O074</v>
          </cell>
          <cell r="B5766" t="str">
            <v>FALLA DE LA INDUCCION MEDICA DEL ABORTO, SIN COMPLICACION</v>
          </cell>
          <cell r="C5766" t="str">
            <v>088</v>
          </cell>
        </row>
        <row r="5767">
          <cell r="A5767" t="str">
            <v>O075</v>
          </cell>
          <cell r="B5767" t="str">
            <v>PTORS INTENTOS FALLIDOS DE ABORTO Y LOS NO ESPECIFICADOS COMPLICADOS</v>
          </cell>
          <cell r="C5767" t="str">
            <v>088</v>
          </cell>
        </row>
        <row r="5768">
          <cell r="A5768" t="str">
            <v>O076</v>
          </cell>
          <cell r="B5768" t="str">
            <v>OTROS INTENTOS FALLIDOS DE ABORTO Y LOS NO ESPECIF. COMPLICADOS POR</v>
          </cell>
          <cell r="C5768" t="str">
            <v>088</v>
          </cell>
        </row>
        <row r="5769">
          <cell r="A5769" t="str">
            <v>O077</v>
          </cell>
          <cell r="B5769" t="str">
            <v>OTROS INTENTOS FALLIDOS DE ABORTO Y LOS NO ESPECIF. COMPLIC. POR EMBOL</v>
          </cell>
          <cell r="C5769" t="str">
            <v>088</v>
          </cell>
        </row>
        <row r="5770">
          <cell r="A5770" t="str">
            <v>O078</v>
          </cell>
          <cell r="B5770" t="str">
            <v>OTROS INTENTOS FALLIDOS DE ABORTO Y LOS NO ESPECIF.CON OTRAS COMPL</v>
          </cell>
          <cell r="C5770" t="str">
            <v>088</v>
          </cell>
        </row>
        <row r="5771">
          <cell r="A5771" t="str">
            <v>O079</v>
          </cell>
          <cell r="B5771" t="str">
            <v>OTROS INTENTOS FALLIDOS DE ABORTO Y LOS NO ESPECIF. SIN COMPLICACION</v>
          </cell>
          <cell r="C5771" t="str">
            <v>088</v>
          </cell>
        </row>
        <row r="5772">
          <cell r="A5772" t="str">
            <v>O08</v>
          </cell>
          <cell r="B5772" t="str">
            <v>COMPLICACIONES CONSECUTIVAS AL ABORTO, AL EMBARAZO ECTOPICO Y AL EMB</v>
          </cell>
          <cell r="C5772" t="str">
            <v>088</v>
          </cell>
        </row>
        <row r="5773">
          <cell r="A5773" t="str">
            <v>O080</v>
          </cell>
          <cell r="B5773" t="str">
            <v>INFECCION GENITAL Y PELVIANA CONSECUTIVA AL ABORTO, AL EMBARAZO ECTOP</v>
          </cell>
          <cell r="C5773" t="str">
            <v>088</v>
          </cell>
        </row>
        <row r="5774">
          <cell r="A5774" t="str">
            <v>O081</v>
          </cell>
          <cell r="B5774" t="str">
            <v>HEMORRAGIA EXCESIVA O TARDIA CONSECUTIVA AL ABORTO, AL EMBARAZO ECTOP</v>
          </cell>
          <cell r="C5774" t="str">
            <v>088</v>
          </cell>
        </row>
        <row r="5775">
          <cell r="A5775" t="str">
            <v>O082</v>
          </cell>
          <cell r="B5775" t="str">
            <v>EMBOLIA CONSECUTIVA AL ABORTO, AL EMBARAZO ECTOPICO Y AL EMB. MOLAR</v>
          </cell>
          <cell r="C5775" t="str">
            <v>088</v>
          </cell>
        </row>
        <row r="5776">
          <cell r="A5776" t="str">
            <v>O083</v>
          </cell>
          <cell r="B5776" t="str">
            <v>CHOQUE CONSECUTIVO AL ABORTO, AL EMBARAZO ECTOPICO Y AL EMB. MOLAR</v>
          </cell>
          <cell r="C5776" t="str">
            <v>088</v>
          </cell>
        </row>
        <row r="5777">
          <cell r="A5777" t="str">
            <v>O084</v>
          </cell>
          <cell r="B5777" t="str">
            <v>INSUFICIENCIA RENAL CONSECUTIVA AL ABORTO, AL EMBARAZO ECTOPICO Y AL</v>
          </cell>
          <cell r="C5777" t="str">
            <v>088</v>
          </cell>
        </row>
        <row r="5778">
          <cell r="A5778" t="str">
            <v>O085</v>
          </cell>
          <cell r="B5778" t="str">
            <v>TRASTORNO METABOLICO CONSECUTIVO AL ABORTO, AL EMBARAZO ECTOPICO</v>
          </cell>
          <cell r="C5778" t="str">
            <v>088</v>
          </cell>
        </row>
        <row r="5779">
          <cell r="A5779" t="str">
            <v>O086</v>
          </cell>
          <cell r="B5779" t="str">
            <v>LESION DE ORGANOS O TEJIDOS DE LA PELVIS CONSECUTIVO AL ABORTO</v>
          </cell>
          <cell r="C5779" t="str">
            <v>088</v>
          </cell>
        </row>
        <row r="5780">
          <cell r="A5780" t="str">
            <v>O087</v>
          </cell>
          <cell r="B5780" t="str">
            <v>OTRAS COMPLICACIONES VENOSAS CONSECUTIVAS AL ABORTO, AL EMB. ECTOPICO</v>
          </cell>
          <cell r="C5780" t="str">
            <v>088</v>
          </cell>
        </row>
        <row r="5781">
          <cell r="A5781" t="str">
            <v>O088</v>
          </cell>
          <cell r="B5781" t="str">
            <v>OTRAS COMPLICACIONES CONSECUTIVAS AL ABORTO, AL EMBARAZO ECTOPICO</v>
          </cell>
          <cell r="C5781" t="str">
            <v>088</v>
          </cell>
        </row>
        <row r="5782">
          <cell r="A5782" t="str">
            <v>O089</v>
          </cell>
          <cell r="B5782" t="str">
            <v>COMPLICACION NO ESPECIF. CONSECUTIVA AL ABORTO, AL EMBARAZO ECTOPICO</v>
          </cell>
          <cell r="C5782" t="str">
            <v>088</v>
          </cell>
        </row>
        <row r="5783">
          <cell r="A5783" t="str">
            <v>O10</v>
          </cell>
          <cell r="B5783" t="str">
            <v>HIPERTENSION PREEXISTENTE QUE COMPLICA EL EMBARAZO, EL PARTO Y EL PUER</v>
          </cell>
          <cell r="C5783" t="str">
            <v>088</v>
          </cell>
        </row>
        <row r="5784">
          <cell r="A5784" t="str">
            <v>O100</v>
          </cell>
          <cell r="B5784" t="str">
            <v>HIPERTENSION ESENCIAL PREEXISTENTE QUE COMPLICA EL EMBARAZO, EL PARTO</v>
          </cell>
          <cell r="C5784" t="str">
            <v>088</v>
          </cell>
        </row>
        <row r="5785">
          <cell r="A5785" t="str">
            <v>O101</v>
          </cell>
          <cell r="B5785" t="str">
            <v>ENFERMEDAD CARDIACA HIPERTENSIVA PREEXISTENTE QUE COMPLICA EL EMB.</v>
          </cell>
          <cell r="C5785" t="str">
            <v>088</v>
          </cell>
        </row>
        <row r="5786">
          <cell r="A5786" t="str">
            <v>O102</v>
          </cell>
          <cell r="B5786" t="str">
            <v>ENFERMEDAD RENAL HIPERTENSIVA PREEXIS. QUE COMPLICA EL EMBARAZO</v>
          </cell>
          <cell r="C5786" t="str">
            <v>088</v>
          </cell>
        </row>
        <row r="5787">
          <cell r="A5787" t="str">
            <v>O103</v>
          </cell>
          <cell r="B5787" t="str">
            <v>ENFERMEDAD CARDIO-RENAL HIPERT. PREEX. QUE COMPL. EL EMBARAZO EL PARTO</v>
          </cell>
          <cell r="C5787" t="str">
            <v>088</v>
          </cell>
        </row>
        <row r="5788">
          <cell r="A5788" t="str">
            <v>O104</v>
          </cell>
          <cell r="B5788" t="str">
            <v>HIPERTENSION SECUNDARIA PREEX. QUE COMPL. EL EMBARAZO, EL PARTO Y EL</v>
          </cell>
          <cell r="C5788" t="str">
            <v>088</v>
          </cell>
        </row>
        <row r="5789">
          <cell r="A5789" t="str">
            <v>O109</v>
          </cell>
          <cell r="B5789" t="str">
            <v>HIPERTENSION PREEX. NO ESPECIF. QUE COMPL. EL EMBARAZO, EL PARTO Y EL</v>
          </cell>
          <cell r="C5789" t="str">
            <v>088</v>
          </cell>
        </row>
        <row r="5790">
          <cell r="A5790" t="str">
            <v>O11</v>
          </cell>
          <cell r="B5790" t="str">
            <v>TRASTORNO HIPERTENSIVOS PREEXISTENTES, CON PROTEINURIA AGREGADA</v>
          </cell>
          <cell r="C5790" t="str">
            <v>088</v>
          </cell>
        </row>
        <row r="5791">
          <cell r="A5791" t="str">
            <v>O12</v>
          </cell>
          <cell r="B5791" t="str">
            <v>EDEMA Y PROTEINURIA GESTACIONALES (INDUCIDO POR EL EMBARAZO) SIN HIP</v>
          </cell>
          <cell r="C5791" t="str">
            <v>088</v>
          </cell>
        </row>
        <row r="5792">
          <cell r="A5792" t="str">
            <v>O120</v>
          </cell>
          <cell r="B5792" t="str">
            <v>EDEMA GESTACIONAL</v>
          </cell>
          <cell r="C5792" t="str">
            <v>088</v>
          </cell>
        </row>
        <row r="5793">
          <cell r="A5793" t="str">
            <v>O121</v>
          </cell>
          <cell r="B5793" t="str">
            <v>PROTEINURIA GESTACIONAL</v>
          </cell>
          <cell r="C5793" t="str">
            <v>088</v>
          </cell>
        </row>
        <row r="5794">
          <cell r="A5794" t="str">
            <v>O122</v>
          </cell>
          <cell r="B5794" t="str">
            <v>EDEMA GESTACIONAL CON PROTEINURIA</v>
          </cell>
          <cell r="C5794" t="str">
            <v>088</v>
          </cell>
        </row>
        <row r="5795">
          <cell r="A5795" t="str">
            <v>O13</v>
          </cell>
          <cell r="B5795" t="str">
            <v>HIPERTENSION GESTACIONAL (INDUCIDA POR EL EMBARAZO) SIN PROTEIN. SIGNI</v>
          </cell>
          <cell r="C5795" t="str">
            <v>088</v>
          </cell>
        </row>
        <row r="5796">
          <cell r="A5796" t="str">
            <v>O14</v>
          </cell>
          <cell r="B5796" t="str">
            <v>HIPERTENSION GESTACIONAL (INDUCIDA POR EL EMBARAZO) CON PROTEIN.SIGN</v>
          </cell>
          <cell r="C5796" t="str">
            <v>088</v>
          </cell>
        </row>
        <row r="5797">
          <cell r="A5797" t="str">
            <v>O140</v>
          </cell>
          <cell r="B5797" t="str">
            <v>PREECLAMPSIA MODERADA</v>
          </cell>
          <cell r="C5797" t="str">
            <v>088</v>
          </cell>
        </row>
        <row r="5798">
          <cell r="A5798" t="str">
            <v>O141</v>
          </cell>
          <cell r="B5798" t="str">
            <v>PREECLAMPSIA SEVERA</v>
          </cell>
          <cell r="C5798" t="str">
            <v>088</v>
          </cell>
        </row>
        <row r="5799">
          <cell r="A5799" t="str">
            <v>O149</v>
          </cell>
          <cell r="B5799" t="str">
            <v>PREECLAMPSIA, NO ESPECIFICADA</v>
          </cell>
          <cell r="C5799" t="str">
            <v>088</v>
          </cell>
        </row>
        <row r="5800">
          <cell r="A5800" t="str">
            <v>O15</v>
          </cell>
          <cell r="B5800" t="str">
            <v>ECLAMPSIA</v>
          </cell>
          <cell r="C5800" t="str">
            <v>088</v>
          </cell>
        </row>
        <row r="5801">
          <cell r="A5801" t="str">
            <v>O150</v>
          </cell>
          <cell r="B5801" t="str">
            <v>ECLAMPSIA EN EL EMBARAZO</v>
          </cell>
          <cell r="C5801" t="str">
            <v>088</v>
          </cell>
        </row>
        <row r="5802">
          <cell r="A5802" t="str">
            <v>O151</v>
          </cell>
          <cell r="B5802" t="str">
            <v>ECLAMPSIA DURANTE EL TRABAJO DE PARTO</v>
          </cell>
          <cell r="C5802" t="str">
            <v>088</v>
          </cell>
        </row>
        <row r="5803">
          <cell r="A5803" t="str">
            <v>O152</v>
          </cell>
          <cell r="B5803" t="str">
            <v>ECLAMPSIA EN EL PUERPERIO</v>
          </cell>
          <cell r="C5803" t="str">
            <v>088</v>
          </cell>
        </row>
        <row r="5804">
          <cell r="A5804" t="str">
            <v>O159</v>
          </cell>
          <cell r="B5804" t="str">
            <v>ECLAMPSIA, EN PERIODO NO ESPECIFICADO</v>
          </cell>
          <cell r="C5804" t="str">
            <v>088</v>
          </cell>
        </row>
        <row r="5805">
          <cell r="A5805" t="str">
            <v>O16</v>
          </cell>
          <cell r="B5805" t="str">
            <v>HIPERTENSION MATERNA, NO ESPECIFICADA</v>
          </cell>
          <cell r="C5805" t="str">
            <v>088</v>
          </cell>
        </row>
        <row r="5806">
          <cell r="A5806" t="str">
            <v>O20</v>
          </cell>
          <cell r="B5806" t="str">
            <v>HEMORRAGIA PRECOZ DEL EMBARAZO</v>
          </cell>
          <cell r="C5806" t="str">
            <v>088</v>
          </cell>
        </row>
        <row r="5807">
          <cell r="A5807" t="str">
            <v>O200</v>
          </cell>
          <cell r="B5807" t="str">
            <v>AMENAZA DE ABORTO</v>
          </cell>
          <cell r="C5807" t="str">
            <v>088</v>
          </cell>
        </row>
        <row r="5808">
          <cell r="A5808" t="str">
            <v>O208</v>
          </cell>
          <cell r="B5808" t="str">
            <v>OTRAS HEMORRAGIAS PRECOCES DEL EMBARAZO</v>
          </cell>
          <cell r="C5808" t="str">
            <v>088</v>
          </cell>
        </row>
        <row r="5809">
          <cell r="A5809" t="str">
            <v>O209</v>
          </cell>
          <cell r="B5809" t="str">
            <v>HEMORRAGIA PRECOZ DEL EMBARAZO, SIN OTRA ESPECIFICACION</v>
          </cell>
          <cell r="C5809" t="str">
            <v>088</v>
          </cell>
        </row>
        <row r="5810">
          <cell r="A5810" t="str">
            <v>O21</v>
          </cell>
          <cell r="B5810" t="str">
            <v>VOMITOS EXCESIVOS EN EL EMBARAZO</v>
          </cell>
          <cell r="C5810" t="str">
            <v>088</v>
          </cell>
        </row>
        <row r="5811">
          <cell r="A5811" t="str">
            <v>O210</v>
          </cell>
          <cell r="B5811" t="str">
            <v>HIPEREMESIS GRAVIDICA LEVE</v>
          </cell>
          <cell r="C5811" t="str">
            <v>088</v>
          </cell>
        </row>
        <row r="5812">
          <cell r="A5812" t="str">
            <v>O211</v>
          </cell>
          <cell r="B5812" t="str">
            <v>HIPEREMESIS GRAVIDICA CON TRASTORNOS METABOLICOS</v>
          </cell>
          <cell r="C5812" t="str">
            <v>088</v>
          </cell>
        </row>
        <row r="5813">
          <cell r="A5813" t="str">
            <v>O212</v>
          </cell>
          <cell r="B5813" t="str">
            <v>HIPEREMESIS GRAVIDICA TARDIA</v>
          </cell>
          <cell r="C5813" t="str">
            <v>088</v>
          </cell>
        </row>
        <row r="5814">
          <cell r="A5814" t="str">
            <v>O218</v>
          </cell>
          <cell r="B5814" t="str">
            <v>OTROS VOMITOS QUE COMPLICAN EL EMBARAZO</v>
          </cell>
          <cell r="C5814" t="str">
            <v>088</v>
          </cell>
        </row>
        <row r="5815">
          <cell r="A5815" t="str">
            <v>O219</v>
          </cell>
          <cell r="B5815" t="str">
            <v>VOMITOS DEL EMBARAZO, NO ESPECIFICADOS</v>
          </cell>
          <cell r="C5815" t="str">
            <v>088</v>
          </cell>
        </row>
        <row r="5816">
          <cell r="A5816" t="str">
            <v>O22</v>
          </cell>
          <cell r="B5816" t="str">
            <v>COMPLICACIONES VENOSAS EN EL EMBARAZO</v>
          </cell>
        </row>
        <row r="5817">
          <cell r="A5817" t="str">
            <v>O220</v>
          </cell>
          <cell r="B5817" t="str">
            <v>VENAS VARICOSAS DE LOS MIEMBROS INFERIORES EN EL EMBARAZO</v>
          </cell>
          <cell r="C5817" t="str">
            <v>088</v>
          </cell>
        </row>
        <row r="5818">
          <cell r="A5818" t="str">
            <v>O221</v>
          </cell>
          <cell r="B5818" t="str">
            <v>VARICES GENITALES EN EL EMBARAZO</v>
          </cell>
          <cell r="C5818" t="str">
            <v>088</v>
          </cell>
        </row>
        <row r="5819">
          <cell r="A5819" t="str">
            <v>O222</v>
          </cell>
          <cell r="B5819" t="str">
            <v>TROMBOFLEBITIS SUPERFICIAL EN EL EMBARAZO</v>
          </cell>
          <cell r="C5819" t="str">
            <v>088</v>
          </cell>
        </row>
        <row r="5820">
          <cell r="A5820" t="str">
            <v>O223</v>
          </cell>
          <cell r="B5820" t="str">
            <v>FLEBOTROMBOSIS PROFUNDA EN EL EMBARAZO</v>
          </cell>
          <cell r="C5820" t="str">
            <v>088</v>
          </cell>
        </row>
        <row r="5821">
          <cell r="A5821" t="str">
            <v>O224</v>
          </cell>
          <cell r="B5821" t="str">
            <v>HEMORROIDES EN EL EMBARAZO</v>
          </cell>
          <cell r="C5821" t="str">
            <v>088</v>
          </cell>
        </row>
        <row r="5822">
          <cell r="A5822" t="str">
            <v>O225</v>
          </cell>
          <cell r="B5822" t="str">
            <v>TROMBOSIS VENOSA CEREBRAL EN EL EMBARAZO</v>
          </cell>
          <cell r="C5822" t="str">
            <v>088</v>
          </cell>
        </row>
        <row r="5823">
          <cell r="A5823" t="str">
            <v>O228</v>
          </cell>
          <cell r="B5823" t="str">
            <v>OTRAS COMPLICACIONES VENOSAS EN EL EMBARAZO</v>
          </cell>
          <cell r="C5823" t="str">
            <v>088</v>
          </cell>
        </row>
        <row r="5824">
          <cell r="A5824" t="str">
            <v>O229</v>
          </cell>
          <cell r="B5824" t="str">
            <v>COMPLICACION VENOSA NO ESPECIFICADA EN EL EMBARAZO</v>
          </cell>
          <cell r="C5824" t="str">
            <v>088</v>
          </cell>
        </row>
        <row r="5825">
          <cell r="A5825" t="str">
            <v>O23</v>
          </cell>
          <cell r="B5825" t="str">
            <v>INFECCION DE LAS GENITOURINARIAS EN EL EMBARAZO</v>
          </cell>
          <cell r="C5825" t="str">
            <v>088</v>
          </cell>
        </row>
        <row r="5826">
          <cell r="A5826" t="str">
            <v>O230</v>
          </cell>
          <cell r="B5826" t="str">
            <v>INFECCION DEL RIÑON EN EL EMBARAZO</v>
          </cell>
          <cell r="C5826" t="str">
            <v>088</v>
          </cell>
        </row>
        <row r="5827">
          <cell r="A5827" t="str">
            <v>O231</v>
          </cell>
          <cell r="B5827" t="str">
            <v>INFECCION DE LA VEJIGA URINARIA EN EL EMBARAZO</v>
          </cell>
          <cell r="C5827" t="str">
            <v>088</v>
          </cell>
        </row>
        <row r="5828">
          <cell r="A5828" t="str">
            <v>O232</v>
          </cell>
          <cell r="B5828" t="str">
            <v>INFECCION DE LA URETRA EN EL EMBARAZO</v>
          </cell>
          <cell r="C5828" t="str">
            <v>088</v>
          </cell>
        </row>
        <row r="5829">
          <cell r="A5829" t="str">
            <v>O233</v>
          </cell>
          <cell r="B5829" t="str">
            <v>INFECCION DE OTRAS PARTES DE LAS VIAS URINARIAS EN EL EMBARAZO</v>
          </cell>
          <cell r="C5829" t="str">
            <v>088</v>
          </cell>
        </row>
        <row r="5830">
          <cell r="A5830" t="str">
            <v>O234</v>
          </cell>
          <cell r="B5830" t="str">
            <v>INFECCION NO ESPECIFICADA DE LAS VIAS URINATIAS EN EL EMBARAZO</v>
          </cell>
          <cell r="C5830" t="str">
            <v>088</v>
          </cell>
        </row>
        <row r="5831">
          <cell r="A5831" t="str">
            <v>O235</v>
          </cell>
          <cell r="B5831" t="str">
            <v>INFECCION GENITAL EN EL EMBARAZO</v>
          </cell>
          <cell r="C5831" t="str">
            <v>088</v>
          </cell>
        </row>
        <row r="5832">
          <cell r="A5832" t="str">
            <v>O239</v>
          </cell>
          <cell r="B5832" t="str">
            <v>OTRAS INFECCIONES Y LAS NO ESPECIF. DE LAS VIAS GENITOURINARIAS EN EL</v>
          </cell>
          <cell r="C5832" t="str">
            <v>088</v>
          </cell>
        </row>
        <row r="5833">
          <cell r="A5833" t="str">
            <v>O24</v>
          </cell>
          <cell r="B5833" t="str">
            <v>DIABETES MELLITUS EN EL EMBARAZO</v>
          </cell>
          <cell r="C5833" t="str">
            <v>088</v>
          </cell>
        </row>
        <row r="5834">
          <cell r="A5834" t="str">
            <v>O240</v>
          </cell>
          <cell r="B5834" t="str">
            <v>DIABETES MELLITUS PREEXISTENTE NO INSULINODEPENDIENTE, EN EL EMBARAZO</v>
          </cell>
          <cell r="C5834" t="str">
            <v>088</v>
          </cell>
        </row>
        <row r="5835">
          <cell r="A5835" t="str">
            <v>O241</v>
          </cell>
          <cell r="B5835" t="str">
            <v>DIABETES MELLITUS PREEXISTENTE NO INSULINODEPENDIENTE, EN EL EMBARAZO</v>
          </cell>
          <cell r="C5835" t="str">
            <v>088</v>
          </cell>
        </row>
        <row r="5836">
          <cell r="A5836" t="str">
            <v>O242</v>
          </cell>
          <cell r="B5836" t="str">
            <v>DIABETES MELLITUS PREEXISTENTE RELACIONADO CON DESNUTRICION, EN EL</v>
          </cell>
          <cell r="C5836" t="str">
            <v>088</v>
          </cell>
        </row>
        <row r="5837">
          <cell r="A5837" t="str">
            <v>O243</v>
          </cell>
          <cell r="B5837" t="str">
            <v>DIABETES MELLITUS PREEXISTENTE, SIN OTRA ESPECIF. EN EL EMBARAZO</v>
          </cell>
          <cell r="C5837" t="str">
            <v>088</v>
          </cell>
        </row>
        <row r="5838">
          <cell r="A5838" t="str">
            <v>O244</v>
          </cell>
          <cell r="B5838" t="str">
            <v>DIABETES MILLITUS QUE SE ORIGINA CON EL EMBARAZO</v>
          </cell>
          <cell r="C5838" t="str">
            <v>088</v>
          </cell>
        </row>
        <row r="5839">
          <cell r="A5839" t="str">
            <v>O249</v>
          </cell>
          <cell r="B5839" t="str">
            <v>DIABETES MILLITUS NO ESPECIFICADA, EN EL EMBARAZO</v>
          </cell>
          <cell r="C5839" t="str">
            <v>088</v>
          </cell>
        </row>
        <row r="5840">
          <cell r="A5840" t="str">
            <v>O25</v>
          </cell>
          <cell r="B5840" t="str">
            <v>DESNUTRICION EN EL EMBARAZO</v>
          </cell>
          <cell r="C5840" t="str">
            <v>088</v>
          </cell>
        </row>
        <row r="5841">
          <cell r="A5841" t="str">
            <v>O26</v>
          </cell>
          <cell r="B5841" t="str">
            <v>ATENCION A LA MADRE POR OTRAS COMPLIC. RELACIONADAS CON EL EMBARAZO</v>
          </cell>
          <cell r="C5841" t="str">
            <v>088</v>
          </cell>
        </row>
        <row r="5842">
          <cell r="A5842" t="str">
            <v>O260</v>
          </cell>
          <cell r="B5842" t="str">
            <v>AUMENTO EXCESIVO DE PESO EN EL EMBARAZO</v>
          </cell>
          <cell r="C5842" t="str">
            <v>088</v>
          </cell>
        </row>
        <row r="5843">
          <cell r="A5843" t="str">
            <v>O261</v>
          </cell>
          <cell r="B5843" t="str">
            <v>AUMENTO PEQUEÑO DE PESO EN EL EMBARAZO</v>
          </cell>
          <cell r="C5843" t="str">
            <v>088</v>
          </cell>
        </row>
        <row r="5844">
          <cell r="A5844" t="str">
            <v>O262</v>
          </cell>
          <cell r="B5844" t="str">
            <v>ATENCION DEL EMBARAZO EN UNA ABORTADORA HABITUAL</v>
          </cell>
          <cell r="C5844" t="str">
            <v>088</v>
          </cell>
        </row>
        <row r="5845">
          <cell r="A5845" t="str">
            <v>O263</v>
          </cell>
          <cell r="B5845" t="str">
            <v>RETENCION DE DISPOSITIVO ANTICONCEPTIVO INTRAUTERINO EN EL EMBARAZO</v>
          </cell>
          <cell r="C5845" t="str">
            <v>088</v>
          </cell>
        </row>
        <row r="5846">
          <cell r="A5846" t="str">
            <v>O264</v>
          </cell>
          <cell r="B5846" t="str">
            <v>HERPES GESTACIONAL</v>
          </cell>
          <cell r="C5846" t="str">
            <v>088</v>
          </cell>
        </row>
        <row r="5847">
          <cell r="A5847" t="str">
            <v>O265</v>
          </cell>
          <cell r="B5847" t="str">
            <v>SINDROME DE HIPOTENSION MATERNA</v>
          </cell>
          <cell r="C5847" t="str">
            <v>088</v>
          </cell>
        </row>
        <row r="5848">
          <cell r="A5848" t="str">
            <v>O266</v>
          </cell>
          <cell r="B5848" t="str">
            <v>TRASTORNO DEL HIGADO EN EL EMBARAZO, EL PARTO Y EL PUERPERIO</v>
          </cell>
          <cell r="C5848" t="str">
            <v>088</v>
          </cell>
        </row>
        <row r="5849">
          <cell r="A5849" t="str">
            <v>O267</v>
          </cell>
          <cell r="B5849" t="str">
            <v>SUBLUXACION DE LA SINFISIS (DEL PUBIS) EN EL EMBARAZO, EL PARTO Y EL P</v>
          </cell>
          <cell r="C5849" t="str">
            <v>088</v>
          </cell>
        </row>
        <row r="5850">
          <cell r="A5850" t="str">
            <v>O268</v>
          </cell>
          <cell r="B5850" t="str">
            <v>OTRAS COMPLICACIONES ESPECIFICADAS RELACIONADAS CON EL EMBARAZO</v>
          </cell>
          <cell r="C5850" t="str">
            <v>088</v>
          </cell>
        </row>
        <row r="5851">
          <cell r="A5851" t="str">
            <v>O269</v>
          </cell>
          <cell r="B5851" t="str">
            <v>COMPLICACION RELACIONADA CON EL EMBARAZO, NO ESPECIFICADA</v>
          </cell>
          <cell r="C5851" t="str">
            <v>088</v>
          </cell>
        </row>
        <row r="5852">
          <cell r="A5852" t="str">
            <v>O28</v>
          </cell>
          <cell r="B5852" t="str">
            <v>HALLAZGOS ANORMALES EN EL EXAMEN PRENATAL DE LA MADRE</v>
          </cell>
          <cell r="C5852" t="str">
            <v>088</v>
          </cell>
        </row>
        <row r="5853">
          <cell r="A5853" t="str">
            <v>O280</v>
          </cell>
          <cell r="B5853" t="str">
            <v>HALLAZGOS HEMATOLOGICO ANORMAL EN EL EXAMEN PRENATAL DE LA MADRE</v>
          </cell>
          <cell r="C5853" t="str">
            <v>088</v>
          </cell>
        </row>
        <row r="5854">
          <cell r="A5854" t="str">
            <v>O281</v>
          </cell>
          <cell r="B5854" t="str">
            <v>HALLAZGOS BIOQUIMICO ANORMAL EN EL EXAMEN PRENATAL DE LA MADRE</v>
          </cell>
          <cell r="C5854" t="str">
            <v>088</v>
          </cell>
        </row>
        <row r="5855">
          <cell r="A5855" t="str">
            <v>O282</v>
          </cell>
          <cell r="B5855" t="str">
            <v>HALLAZGOS CITOLOGICO ANORMAL EN EL EXAMEN PRENATAL DE LA MADRE</v>
          </cell>
          <cell r="C5855" t="str">
            <v>088</v>
          </cell>
        </row>
        <row r="5856">
          <cell r="A5856" t="str">
            <v>O283</v>
          </cell>
          <cell r="B5856" t="str">
            <v>HALLAZGOS ULTRASONICO ANORMAL EN EL EXAMEN PRENATAL DE LA MADRE</v>
          </cell>
          <cell r="C5856" t="str">
            <v>088</v>
          </cell>
        </row>
        <row r="5857">
          <cell r="A5857" t="str">
            <v>O284</v>
          </cell>
          <cell r="B5857" t="str">
            <v>HALLAZGOS RADIOLOGICO ANORMAL EN EL EXAMEN PRENATAL DE LA MADRE</v>
          </cell>
          <cell r="C5857" t="str">
            <v>088</v>
          </cell>
        </row>
        <row r="5858">
          <cell r="A5858" t="str">
            <v>O285</v>
          </cell>
          <cell r="B5858" t="str">
            <v>HALLAZGOS CROMOSOMICO O GENETICO ANORMAL EN EL EXAMEN PRENATAL</v>
          </cell>
          <cell r="C5858" t="str">
            <v>088</v>
          </cell>
        </row>
        <row r="5859">
          <cell r="A5859" t="str">
            <v>O288</v>
          </cell>
          <cell r="B5859" t="str">
            <v>OTROS HALLAZGOS ANORMALES EN EL EXAMEN PRENATAL DE LA MADRE</v>
          </cell>
          <cell r="C5859" t="str">
            <v>088</v>
          </cell>
        </row>
        <row r="5860">
          <cell r="A5860" t="str">
            <v>O289</v>
          </cell>
          <cell r="B5860" t="str">
            <v>HALLAZGOS ANORMAL NO ESPECIFICADO EN EL EXAMEN PRENATAL DE LA MADRE</v>
          </cell>
          <cell r="C5860" t="str">
            <v>088</v>
          </cell>
        </row>
        <row r="5861">
          <cell r="A5861" t="str">
            <v>O29</v>
          </cell>
          <cell r="B5861" t="str">
            <v>COMPLICACIONES DE LA ANESTESIA ADMINISTRADA DURANTE EL EMBARAZO</v>
          </cell>
          <cell r="C5861" t="str">
            <v>088</v>
          </cell>
        </row>
        <row r="5862">
          <cell r="A5862" t="str">
            <v>O290</v>
          </cell>
          <cell r="B5862" t="str">
            <v>COMPLICACIONES PULMONARES DE LA ANESTESIA ADMINISTRADA DURANTE EL EMB</v>
          </cell>
          <cell r="C5862" t="str">
            <v>088</v>
          </cell>
        </row>
        <row r="5863">
          <cell r="A5863" t="str">
            <v>O291</v>
          </cell>
          <cell r="B5863" t="str">
            <v>COMPLICACIONES CARDIACAS DE LA ANESTESIA ADMINISTRADA DURANTE EL EMB</v>
          </cell>
          <cell r="C5863" t="str">
            <v>088</v>
          </cell>
        </row>
        <row r="5864">
          <cell r="A5864" t="str">
            <v>O292</v>
          </cell>
          <cell r="B5864" t="str">
            <v>COMPLICACIONES DEL SISTEMA NERVIOSO CENTRAL DEBIDAS A LA ANESTESIA</v>
          </cell>
          <cell r="C5864" t="str">
            <v>088</v>
          </cell>
        </row>
        <row r="5865">
          <cell r="A5865" t="str">
            <v>O293</v>
          </cell>
          <cell r="B5865" t="str">
            <v>REACCION TOXICA A LA ANESTESIA LOCAL ADMINISTRADA DURANTE EL EMBARAZO</v>
          </cell>
          <cell r="C5865" t="str">
            <v>088</v>
          </cell>
        </row>
        <row r="5866">
          <cell r="A5866" t="str">
            <v>O294</v>
          </cell>
          <cell r="B5866" t="str">
            <v>CEFALALGIA INDUCIDA POR LA ANESTESIA ESPINAL O EPIDURAL ADMINISTRADA</v>
          </cell>
          <cell r="C5866" t="str">
            <v>088</v>
          </cell>
        </row>
        <row r="5867">
          <cell r="A5867" t="str">
            <v>O295</v>
          </cell>
          <cell r="B5867" t="str">
            <v>OTRAS COMPLIC. DE LA ANESTESIA ESPINAL O EPIDURAL ADMONISTRADA DURAN</v>
          </cell>
          <cell r="C5867" t="str">
            <v>088</v>
          </cell>
        </row>
        <row r="5868">
          <cell r="A5868" t="str">
            <v>O296</v>
          </cell>
          <cell r="B5868" t="str">
            <v>FALLA O DIFICULTAD EN LA INTUBACION DURANTE EL EMBARAZO</v>
          </cell>
          <cell r="C5868" t="str">
            <v>088</v>
          </cell>
        </row>
        <row r="5869">
          <cell r="A5869" t="str">
            <v>O298</v>
          </cell>
          <cell r="B5869" t="str">
            <v>OTRAS COMPLIC. DE LA ANESTESIA ADMONISTRADA DURANTE EL EMBARAZO</v>
          </cell>
          <cell r="C5869" t="str">
            <v>088</v>
          </cell>
        </row>
        <row r="5870">
          <cell r="A5870" t="str">
            <v>O299</v>
          </cell>
          <cell r="B5870" t="str">
            <v>COMPLICACION NO ESPECIF. DE LA ANESTESIA ADMINISTRADA  DURANTE EL EMB</v>
          </cell>
          <cell r="C5870" t="str">
            <v>088</v>
          </cell>
        </row>
        <row r="5871">
          <cell r="A5871" t="str">
            <v>O30</v>
          </cell>
          <cell r="B5871" t="str">
            <v>EMBARAZO MULTIPLE</v>
          </cell>
          <cell r="C5871" t="str">
            <v>088</v>
          </cell>
        </row>
        <row r="5872">
          <cell r="A5872" t="str">
            <v>O300</v>
          </cell>
          <cell r="B5872" t="str">
            <v>EMBARAZO DOBLE</v>
          </cell>
          <cell r="C5872" t="str">
            <v>088</v>
          </cell>
        </row>
        <row r="5873">
          <cell r="A5873" t="str">
            <v>O301</v>
          </cell>
          <cell r="B5873" t="str">
            <v>EMBARAZO TRIPLE</v>
          </cell>
          <cell r="C5873" t="str">
            <v>088</v>
          </cell>
        </row>
        <row r="5874">
          <cell r="A5874" t="str">
            <v>O302</v>
          </cell>
          <cell r="B5874" t="str">
            <v>EMBARAZO CUADRUPLE</v>
          </cell>
          <cell r="C5874" t="str">
            <v>088</v>
          </cell>
        </row>
        <row r="5875">
          <cell r="A5875" t="str">
            <v>O308</v>
          </cell>
          <cell r="B5875" t="str">
            <v>OTROS EMBARAZOS MULTIPLES</v>
          </cell>
          <cell r="C5875" t="str">
            <v>088</v>
          </cell>
        </row>
        <row r="5876">
          <cell r="A5876" t="str">
            <v>O309</v>
          </cell>
          <cell r="B5876" t="str">
            <v>EMBARAZO MULTIPLE, NO ESPECIFICADO</v>
          </cell>
          <cell r="C5876" t="str">
            <v>088</v>
          </cell>
        </row>
        <row r="5877">
          <cell r="A5877" t="str">
            <v>O31</v>
          </cell>
          <cell r="B5877" t="str">
            <v>COMPLICACIONES ESPECIFICAS DEL EMBARAZO MULTIPLE</v>
          </cell>
          <cell r="C5877" t="str">
            <v>088</v>
          </cell>
        </row>
        <row r="5878">
          <cell r="A5878" t="str">
            <v>O310</v>
          </cell>
          <cell r="B5878" t="str">
            <v>FETO PAPIRACEO</v>
          </cell>
          <cell r="C5878" t="str">
            <v>088</v>
          </cell>
        </row>
        <row r="5879">
          <cell r="A5879" t="str">
            <v>O311</v>
          </cell>
          <cell r="B5879" t="str">
            <v>EMBARAZO QUE CONTINUA DESPUES DEL ABORTO DE UN FETO O MAS</v>
          </cell>
          <cell r="C5879" t="str">
            <v>088</v>
          </cell>
        </row>
        <row r="5880">
          <cell r="A5880" t="str">
            <v>O312</v>
          </cell>
          <cell r="B5880" t="str">
            <v>EMBARAZO QUE CONTINUA DESPUES DE LA MUERTE INTRAUTERINA DE UN FETO</v>
          </cell>
          <cell r="C5880" t="str">
            <v>088</v>
          </cell>
        </row>
        <row r="5881">
          <cell r="A5881" t="str">
            <v>O318</v>
          </cell>
          <cell r="B5881" t="str">
            <v>OTRAS COMPLICACIONES ESPECIFICAS DEL EMBARAZO MULTIPLE</v>
          </cell>
          <cell r="C5881" t="str">
            <v>088</v>
          </cell>
        </row>
        <row r="5882">
          <cell r="A5882" t="str">
            <v>O32</v>
          </cell>
          <cell r="B5882" t="str">
            <v>ATENCION MATERNA POR PRESENTACION ANORMAL DEL FETO, CONOCIDA O PRES.</v>
          </cell>
          <cell r="C5882" t="str">
            <v>088</v>
          </cell>
        </row>
        <row r="5883">
          <cell r="A5883" t="str">
            <v>O320</v>
          </cell>
          <cell r="B5883" t="str">
            <v>ATENCION MATERNA POR POSICION FETAL INESTABLE</v>
          </cell>
          <cell r="C5883" t="str">
            <v>088</v>
          </cell>
        </row>
        <row r="5884">
          <cell r="A5884" t="str">
            <v>O321</v>
          </cell>
          <cell r="B5884" t="str">
            <v>ATENCION MATERNA POR PRESENTACION DE NALGAS</v>
          </cell>
          <cell r="C5884" t="str">
            <v>088</v>
          </cell>
        </row>
        <row r="5885">
          <cell r="A5885" t="str">
            <v>O322</v>
          </cell>
          <cell r="B5885" t="str">
            <v>ATENCION MATERNA POR POSICION FETAL OBLICUA O TRANSVERSA</v>
          </cell>
          <cell r="C5885" t="str">
            <v>088</v>
          </cell>
        </row>
        <row r="5886">
          <cell r="A5886" t="str">
            <v>O323</v>
          </cell>
          <cell r="B5886" t="str">
            <v>ATENCION MATERNA POR PRESENTACION DE CARA, DE FRENTE O DE MENTON</v>
          </cell>
          <cell r="C5886" t="str">
            <v>088</v>
          </cell>
        </row>
        <row r="5887">
          <cell r="A5887" t="str">
            <v>O324</v>
          </cell>
          <cell r="B5887" t="str">
            <v>ATENCION MATERNA POR CABEZA ALTA EN GESTACION A TERMINO</v>
          </cell>
          <cell r="C5887" t="str">
            <v>088</v>
          </cell>
        </row>
        <row r="5888">
          <cell r="A5888" t="str">
            <v>O325</v>
          </cell>
          <cell r="B5888" t="str">
            <v>ATENCION MATERNA POR EMBARAZO MULTIPLE CON PRESENTACION ANORMAL</v>
          </cell>
          <cell r="C5888" t="str">
            <v>088</v>
          </cell>
        </row>
        <row r="5889">
          <cell r="A5889" t="str">
            <v>O326</v>
          </cell>
          <cell r="B5889" t="str">
            <v>ATENCION MATERNA POR PRESENTACION COMPUESTA</v>
          </cell>
          <cell r="C5889" t="str">
            <v>088</v>
          </cell>
        </row>
        <row r="5890">
          <cell r="A5890" t="str">
            <v>O328</v>
          </cell>
          <cell r="B5890" t="str">
            <v>ATENCION MATERNA POR OTRAS PRESENTACIONES ANORMALES DEL FETO</v>
          </cell>
          <cell r="C5890" t="str">
            <v>088</v>
          </cell>
        </row>
        <row r="5891">
          <cell r="A5891" t="str">
            <v>O329</v>
          </cell>
          <cell r="B5891" t="str">
            <v>ATENCION MATERNA POR PRESENTACION ANORMAL NO ESPECIF. DEL FETO</v>
          </cell>
          <cell r="C5891" t="str">
            <v>088</v>
          </cell>
        </row>
        <row r="5892">
          <cell r="A5892" t="str">
            <v>O33</v>
          </cell>
          <cell r="B5892" t="str">
            <v>ATENCION MATERNA POR DESPROPORCION CONOCIDA O PRESUNTA</v>
          </cell>
          <cell r="C5892" t="str">
            <v>088</v>
          </cell>
        </row>
        <row r="5893">
          <cell r="A5893" t="str">
            <v>O330</v>
          </cell>
          <cell r="B5893" t="str">
            <v>ATENCION MATERNA POR DESPROPORCION DEBIDA A DEFORMIDAD DE LA PELVIS</v>
          </cell>
          <cell r="C5893" t="str">
            <v>088</v>
          </cell>
        </row>
        <row r="5894">
          <cell r="A5894" t="str">
            <v>O331</v>
          </cell>
          <cell r="B5894" t="str">
            <v>ATENCION MATERNA POR DESPROPOR. DEBIDA A ESTRECHEZ GENERAL DE LA PEL</v>
          </cell>
          <cell r="C5894" t="str">
            <v>088</v>
          </cell>
        </row>
        <row r="5895">
          <cell r="A5895" t="str">
            <v>O332</v>
          </cell>
          <cell r="B5895" t="str">
            <v>ATENCION MATERNA POR DESPROP. DEBIDA A DISMIN. DEL ESTRECHO SUPERIOR</v>
          </cell>
          <cell r="C5895" t="str">
            <v>088</v>
          </cell>
        </row>
        <row r="5896">
          <cell r="A5896" t="str">
            <v>O333</v>
          </cell>
          <cell r="B5896" t="str">
            <v>ATENCION MATERNA POR DESPROP. DEBIDA A DIMIN. DEL ESTRECHO INFERIOR</v>
          </cell>
          <cell r="C5896" t="str">
            <v>088</v>
          </cell>
        </row>
        <row r="5897">
          <cell r="A5897" t="str">
            <v>O334</v>
          </cell>
          <cell r="B5897" t="str">
            <v>ATENCION MATERNA POR DESPROP. FETOPELVIANA DE ORIGEN MIXTO, MATERNO</v>
          </cell>
          <cell r="C5897" t="str">
            <v>088</v>
          </cell>
        </row>
        <row r="5898">
          <cell r="A5898" t="str">
            <v>O335</v>
          </cell>
          <cell r="B5898" t="str">
            <v>ATENCION MATERNA POR DESPROP. DEBIDA A FETO DEMASIADO GRANDE</v>
          </cell>
          <cell r="C5898" t="str">
            <v>088</v>
          </cell>
        </row>
        <row r="5899">
          <cell r="A5899" t="str">
            <v>O336</v>
          </cell>
          <cell r="B5899" t="str">
            <v>ATENCION MATERNA POR DESPROP. DEBIDA A FETO HIDROCEFALICO</v>
          </cell>
          <cell r="C5899" t="str">
            <v>088</v>
          </cell>
        </row>
        <row r="5900">
          <cell r="A5900" t="str">
            <v>O337</v>
          </cell>
          <cell r="B5900" t="str">
            <v>ATENCION MATERNA POR DESPROP. DEBIDA  A OTRA DEFORMIDAD FETAL</v>
          </cell>
          <cell r="C5900" t="str">
            <v>088</v>
          </cell>
        </row>
        <row r="5901">
          <cell r="A5901" t="str">
            <v>O338</v>
          </cell>
          <cell r="B5901" t="str">
            <v>ATENCION MATERNA POR DESPROPORCION DE OTRO ORIGEN</v>
          </cell>
          <cell r="C5901" t="str">
            <v>088</v>
          </cell>
        </row>
        <row r="5902">
          <cell r="A5902" t="str">
            <v>O339</v>
          </cell>
          <cell r="B5902" t="str">
            <v>ATENCION MATERNA POR DESPROPORCION DE ORIGEN NO ESPECIFICADO</v>
          </cell>
          <cell r="C5902" t="str">
            <v>088</v>
          </cell>
        </row>
        <row r="5903">
          <cell r="A5903" t="str">
            <v>O34</v>
          </cell>
          <cell r="B5903" t="str">
            <v>ATENCION MATERNA POR ANORMALIDADES CONOCIDAS O PRESUNTAS DE LOS</v>
          </cell>
          <cell r="C5903" t="str">
            <v>088</v>
          </cell>
        </row>
        <row r="5904">
          <cell r="A5904" t="str">
            <v>O340</v>
          </cell>
          <cell r="B5904" t="str">
            <v>ATENCION MATERNA POR ANOMALIA CONGENITA DEL UTERO</v>
          </cell>
          <cell r="C5904" t="str">
            <v>088</v>
          </cell>
        </row>
        <row r="5905">
          <cell r="A5905" t="str">
            <v>O341</v>
          </cell>
          <cell r="B5905" t="str">
            <v>ATENCION MATERNA POR TUMOR DEL CUERPO DEL UTERO</v>
          </cell>
          <cell r="C5905" t="str">
            <v>088</v>
          </cell>
        </row>
        <row r="5906">
          <cell r="A5906" t="str">
            <v>O342</v>
          </cell>
          <cell r="B5906" t="str">
            <v>ATENCION MATERNA POR CICATRIZ UTERINA DEBIDA A CIRUGIA PREVIA</v>
          </cell>
          <cell r="C5906" t="str">
            <v>088</v>
          </cell>
        </row>
        <row r="5907">
          <cell r="A5907" t="str">
            <v>O343</v>
          </cell>
          <cell r="B5907" t="str">
            <v>ATENCION MATERNA POR INCOMPETENCIA DEL CUELLO UTERINO</v>
          </cell>
          <cell r="C5907" t="str">
            <v>088</v>
          </cell>
        </row>
        <row r="5908">
          <cell r="A5908" t="str">
            <v>O344</v>
          </cell>
          <cell r="B5908" t="str">
            <v>ATENCION MATERNA POR OTRA ANORMALIDAD DEL CUELLO UTERINO</v>
          </cell>
          <cell r="C5908" t="str">
            <v>088</v>
          </cell>
        </row>
        <row r="5909">
          <cell r="A5909" t="str">
            <v>O345</v>
          </cell>
          <cell r="B5909" t="str">
            <v>ATENCION MATERNA POR OTRAS ANORMALIDADES DEL UTERO GRAVIDO</v>
          </cell>
          <cell r="C5909" t="str">
            <v>088</v>
          </cell>
        </row>
        <row r="5910">
          <cell r="A5910" t="str">
            <v>O346</v>
          </cell>
          <cell r="B5910" t="str">
            <v>ATENCION MATERNA POR ANORMALIDAD DE LA VAGINA</v>
          </cell>
          <cell r="C5910" t="str">
            <v>088</v>
          </cell>
        </row>
        <row r="5911">
          <cell r="A5911" t="str">
            <v>O347</v>
          </cell>
          <cell r="B5911" t="str">
            <v>ATENCION MATERNA POR ANORMALIDAD DE LA VULVA Y DEL PERINEO</v>
          </cell>
          <cell r="C5911" t="str">
            <v>088</v>
          </cell>
        </row>
        <row r="5912">
          <cell r="A5912" t="str">
            <v>O348</v>
          </cell>
          <cell r="B5912" t="str">
            <v>ATENCION MATERNA POR OTRAS ANORMALIDADES DE LOS ORGANOS PELVIANOS</v>
          </cell>
          <cell r="C5912" t="str">
            <v>088</v>
          </cell>
        </row>
        <row r="5913">
          <cell r="A5913" t="str">
            <v>O349</v>
          </cell>
          <cell r="B5913" t="str">
            <v>ATENCION MATERNA POR ANORMALIDAD NO ESPECIFICADA DE ORG. PELVIANO</v>
          </cell>
          <cell r="C5913" t="str">
            <v>088</v>
          </cell>
        </row>
        <row r="5914">
          <cell r="A5914" t="str">
            <v>O35</v>
          </cell>
          <cell r="B5914" t="str">
            <v>ATENCION MATERNA POR ANORMALIDAD O LESION FETAL, CONOCIDA O PRESUN.</v>
          </cell>
          <cell r="C5914" t="str">
            <v>088</v>
          </cell>
        </row>
        <row r="5915">
          <cell r="A5915" t="str">
            <v>O350</v>
          </cell>
          <cell r="B5915" t="str">
            <v>ATENCION MATERNA POR (PRESUNTA) MALFORMACION DEL SIST. NERV. CENTRAL</v>
          </cell>
          <cell r="C5915" t="str">
            <v>088</v>
          </cell>
        </row>
        <row r="5916">
          <cell r="A5916" t="str">
            <v>O351</v>
          </cell>
          <cell r="B5916" t="str">
            <v>ATENCION MATERNA POR (PRESUNTA) ANORMALIDAD CROMOSOMICA EN EL FETO</v>
          </cell>
          <cell r="C5916" t="str">
            <v>088</v>
          </cell>
        </row>
        <row r="5917">
          <cell r="A5917" t="str">
            <v>O352</v>
          </cell>
          <cell r="B5917" t="str">
            <v>ATENCION MATERNA POR (PRESUNTA) ENFERMEDAD HEREDITARIA EN EL FETO</v>
          </cell>
          <cell r="C5917" t="str">
            <v>088</v>
          </cell>
        </row>
        <row r="5918">
          <cell r="A5918" t="str">
            <v>O353</v>
          </cell>
          <cell r="B5918" t="str">
            <v>ATENCION MATERNA POR (PRESUNTA) LESION FETAL DEBIDA A ENFERM. VIRICA</v>
          </cell>
          <cell r="C5918" t="str">
            <v>088</v>
          </cell>
        </row>
        <row r="5919">
          <cell r="A5919" t="str">
            <v>O354</v>
          </cell>
          <cell r="B5919" t="str">
            <v>ATENCION MATERNA POR (PRESUNTA) LESION AL FETO DEBIDA AL ALCOHOL</v>
          </cell>
          <cell r="C5919" t="str">
            <v>088</v>
          </cell>
        </row>
        <row r="5920">
          <cell r="A5920" t="str">
            <v>O355</v>
          </cell>
          <cell r="B5920" t="str">
            <v>ATENCION MATERNA POR (PRESUNTA) LESION FETAL DEBIDA A DROGAS</v>
          </cell>
          <cell r="C5920" t="str">
            <v>088</v>
          </cell>
        </row>
        <row r="5921">
          <cell r="A5921" t="str">
            <v>O356</v>
          </cell>
          <cell r="B5921" t="str">
            <v>ATENCION MATERNA POR (PRESUNTA) LESION AL FETO DEBIDA A RADIACION</v>
          </cell>
          <cell r="C5921" t="str">
            <v>088</v>
          </cell>
        </row>
        <row r="5922">
          <cell r="A5922" t="str">
            <v>O357</v>
          </cell>
          <cell r="B5922" t="str">
            <v>ATENCION MATERNA POR (PRESUNTA) LESION FETAL DEBIDA A OTROS PROCEDIMIE</v>
          </cell>
          <cell r="C5922" t="str">
            <v>088</v>
          </cell>
        </row>
        <row r="5923">
          <cell r="A5923" t="str">
            <v>O358</v>
          </cell>
          <cell r="B5923" t="str">
            <v>ATENCION MATERNA POR OTRAS (PRESUNTAS) ANORMALIDADES Y LESIONES FET</v>
          </cell>
          <cell r="C5923" t="str">
            <v>088</v>
          </cell>
        </row>
        <row r="5924">
          <cell r="A5924" t="str">
            <v>O359</v>
          </cell>
          <cell r="B5924" t="str">
            <v>ATENCION MATERNA POR (PRESUNTA) ANORMALIDAD Y LESION FETAL NO ESPECIF</v>
          </cell>
          <cell r="C5924" t="str">
            <v>088</v>
          </cell>
        </row>
        <row r="5925">
          <cell r="A5925" t="str">
            <v>O36</v>
          </cell>
          <cell r="B5925" t="str">
            <v>ATENCION MATERNA POR OTROS PROBLEMAS FETALES CONOCIDOS O PRESUNTOS</v>
          </cell>
          <cell r="C5925" t="str">
            <v>088</v>
          </cell>
        </row>
        <row r="5926">
          <cell r="A5926" t="str">
            <v>O360</v>
          </cell>
          <cell r="B5926" t="str">
            <v>ATENCION MATERNA POR ISOINMUNIZACION RHESUS</v>
          </cell>
          <cell r="C5926" t="str">
            <v>088</v>
          </cell>
        </row>
        <row r="5927">
          <cell r="A5927" t="str">
            <v>O361</v>
          </cell>
          <cell r="B5927" t="str">
            <v>ATENCION MATERNA POR OTRA ISOINMUNIZACION</v>
          </cell>
          <cell r="C5927" t="str">
            <v>088</v>
          </cell>
        </row>
        <row r="5928">
          <cell r="A5928" t="str">
            <v>O362</v>
          </cell>
          <cell r="B5928" t="str">
            <v>ATENCION MATERNA POR HIDROPESIA FETAL</v>
          </cell>
          <cell r="C5928" t="str">
            <v>088</v>
          </cell>
        </row>
        <row r="5929">
          <cell r="A5929" t="str">
            <v>O363</v>
          </cell>
          <cell r="B5929" t="str">
            <v>ARENCION MATERNA POR SIGNOS DE HIPOXIA FETAL</v>
          </cell>
          <cell r="C5929" t="str">
            <v>088</v>
          </cell>
        </row>
        <row r="5930">
          <cell r="A5930" t="str">
            <v>O364</v>
          </cell>
          <cell r="B5930" t="str">
            <v>ATENCION MATERNA POR MUERTE INTRAUTERINA</v>
          </cell>
          <cell r="C5930" t="str">
            <v>088</v>
          </cell>
        </row>
        <row r="5931">
          <cell r="A5931" t="str">
            <v>O365</v>
          </cell>
          <cell r="B5931" t="str">
            <v>ATENCION MATERNA POR DEFICIT DEL CRECIMIENTO FETAL</v>
          </cell>
          <cell r="C5931" t="str">
            <v>088</v>
          </cell>
        </row>
        <row r="5932">
          <cell r="A5932" t="str">
            <v>O366</v>
          </cell>
          <cell r="B5932" t="str">
            <v>ATENCION MATERNA POR CRECIMIENTO FETAL EXCESIVO</v>
          </cell>
          <cell r="C5932" t="str">
            <v>088</v>
          </cell>
        </row>
        <row r="5933">
          <cell r="A5933" t="str">
            <v>O367</v>
          </cell>
          <cell r="B5933" t="str">
            <v>ATENCION MATERNA POR FETO VIABLE EN EMBARAZO ABDOMINAL</v>
          </cell>
          <cell r="C5933" t="str">
            <v>088</v>
          </cell>
        </row>
        <row r="5934">
          <cell r="A5934" t="str">
            <v>O368</v>
          </cell>
          <cell r="B5934" t="str">
            <v>ATENCION MATERNA POR OTROS PROBLEMAS FETALES ESPECIFICADOS</v>
          </cell>
          <cell r="C5934" t="str">
            <v>088</v>
          </cell>
        </row>
        <row r="5935">
          <cell r="A5935" t="str">
            <v>O369</v>
          </cell>
          <cell r="B5935" t="str">
            <v>ATENCION MATERNA POR PROBLEMAS FETALES NO ESPECIFICADOS</v>
          </cell>
          <cell r="C5935" t="str">
            <v>088</v>
          </cell>
        </row>
        <row r="5936">
          <cell r="A5936" t="str">
            <v>O40</v>
          </cell>
          <cell r="B5936" t="str">
            <v>POLIHIDRAMNIOS</v>
          </cell>
          <cell r="C5936" t="str">
            <v>088</v>
          </cell>
        </row>
        <row r="5937">
          <cell r="A5937" t="str">
            <v>O41</v>
          </cell>
          <cell r="B5937" t="str">
            <v>OTROS TRASTORNOS DEL LIQUIDO AMNIOTICO Y DE LAS MENBRANAS</v>
          </cell>
          <cell r="C5937" t="str">
            <v>088</v>
          </cell>
        </row>
        <row r="5938">
          <cell r="A5938" t="str">
            <v>O410</v>
          </cell>
          <cell r="B5938" t="str">
            <v>OLIGOHIDRAMNIOS</v>
          </cell>
          <cell r="C5938" t="str">
            <v>088</v>
          </cell>
        </row>
        <row r="5939">
          <cell r="A5939" t="str">
            <v>O411</v>
          </cell>
          <cell r="B5939" t="str">
            <v>INFECCION DE LA BOLSA AMNIOTICA O DE LAS MEMBRANAS</v>
          </cell>
          <cell r="C5939" t="str">
            <v>088</v>
          </cell>
        </row>
        <row r="5940">
          <cell r="A5940" t="str">
            <v>O418</v>
          </cell>
          <cell r="B5940" t="str">
            <v>OTROS TRASTORNOS ESPECIFICADOS DEL LIQUIDO AMNIOTICO Y DE LAS MEMBR.</v>
          </cell>
          <cell r="C5940" t="str">
            <v>088</v>
          </cell>
        </row>
        <row r="5941">
          <cell r="A5941" t="str">
            <v>O419</v>
          </cell>
          <cell r="B5941" t="str">
            <v>TRASTORNO DEL LIQUIDO AMNIOTICO DE LAS MEMBRANAS, NO ESPECIFICADO</v>
          </cell>
          <cell r="C5941" t="str">
            <v>088</v>
          </cell>
        </row>
        <row r="5942">
          <cell r="A5942" t="str">
            <v>O42</v>
          </cell>
          <cell r="B5942" t="str">
            <v>RUPTURA PREMATURA DE LAS MEMBRANAS</v>
          </cell>
          <cell r="C5942" t="str">
            <v>088</v>
          </cell>
        </row>
        <row r="5943">
          <cell r="A5943" t="str">
            <v>O420</v>
          </cell>
          <cell r="B5943" t="str">
            <v>RUPTURA PREMATURA DE LAS MEMBRANAS, E INICIO DEL TRABAJO DE PARTO</v>
          </cell>
          <cell r="C5943" t="str">
            <v>088</v>
          </cell>
        </row>
        <row r="5944">
          <cell r="A5944" t="str">
            <v>O421</v>
          </cell>
          <cell r="B5944" t="str">
            <v>RUPTURA PREMATURA DE LAS MEMBRANAS, E INICIO DEL TRABAJO DE PARTO</v>
          </cell>
          <cell r="C5944" t="str">
            <v>088</v>
          </cell>
        </row>
        <row r="5945">
          <cell r="A5945" t="str">
            <v>O422</v>
          </cell>
          <cell r="B5945" t="str">
            <v>RUPTURA PREMATURA DE LAS MEMBRANAS, TRABAJO DE PARTO RETRASADO</v>
          </cell>
          <cell r="C5945" t="str">
            <v>088</v>
          </cell>
        </row>
        <row r="5946">
          <cell r="A5946" t="str">
            <v>O429</v>
          </cell>
          <cell r="B5946" t="str">
            <v>RUPTURA PREMATURA DE LAS MEMBRANAS, SIN OTRA ESPECIFICACION</v>
          </cell>
          <cell r="C5946" t="str">
            <v>088</v>
          </cell>
        </row>
        <row r="5947">
          <cell r="A5947" t="str">
            <v>O43</v>
          </cell>
          <cell r="B5947" t="str">
            <v>TRASTORNOS PLACENTARIOS</v>
          </cell>
          <cell r="C5947" t="str">
            <v>088</v>
          </cell>
        </row>
        <row r="5948">
          <cell r="A5948" t="str">
            <v>O430</v>
          </cell>
          <cell r="B5948" t="str">
            <v>SINDROME DE TRANSFUSION PLACENTARIA</v>
          </cell>
          <cell r="C5948" t="str">
            <v>088</v>
          </cell>
        </row>
        <row r="5949">
          <cell r="A5949" t="str">
            <v>O431</v>
          </cell>
          <cell r="B5949" t="str">
            <v>MALFORMACION DE LA PLACENTA</v>
          </cell>
          <cell r="C5949" t="str">
            <v>088</v>
          </cell>
        </row>
        <row r="5950">
          <cell r="A5950" t="str">
            <v>O438</v>
          </cell>
          <cell r="B5950" t="str">
            <v>OTROS TRASTORNOS PLACENTARIOS</v>
          </cell>
          <cell r="C5950" t="str">
            <v>088</v>
          </cell>
        </row>
        <row r="5951">
          <cell r="A5951" t="str">
            <v>O439</v>
          </cell>
          <cell r="B5951" t="str">
            <v>TRASTORNO DE LA PLACENTA, NO ESPECIFICADO</v>
          </cell>
          <cell r="C5951" t="str">
            <v>088</v>
          </cell>
        </row>
        <row r="5952">
          <cell r="A5952" t="str">
            <v>O44</v>
          </cell>
          <cell r="B5952" t="str">
            <v>PLACENTA PREVIA</v>
          </cell>
          <cell r="C5952" t="str">
            <v>088</v>
          </cell>
        </row>
        <row r="5953">
          <cell r="A5953" t="str">
            <v>O440</v>
          </cell>
          <cell r="B5953" t="str">
            <v>PLACENTA PREVIA CON ESPECIFICACION DE QUE NO HUBO HEMORRAGIA</v>
          </cell>
          <cell r="C5953" t="str">
            <v>088</v>
          </cell>
        </row>
        <row r="5954">
          <cell r="A5954" t="str">
            <v>O441</v>
          </cell>
          <cell r="B5954" t="str">
            <v>PLACENTA PREVIA CON HEMORRAGIA</v>
          </cell>
          <cell r="C5954" t="str">
            <v>088</v>
          </cell>
        </row>
        <row r="5955">
          <cell r="A5955" t="str">
            <v>O45</v>
          </cell>
          <cell r="B5955" t="str">
            <v>DESPRENDIMIENTO PREMATURO DE LA PLACENTA (ABRUPTIO PLACENTAE)</v>
          </cell>
          <cell r="C5955" t="str">
            <v>088</v>
          </cell>
        </row>
        <row r="5956">
          <cell r="A5956" t="str">
            <v>O450</v>
          </cell>
          <cell r="B5956" t="str">
            <v>DESPRENDIMIENTO PREMATURO DE LA PLACENTA CON DEFECTO DE LA COAGULAC</v>
          </cell>
          <cell r="C5956" t="str">
            <v>088</v>
          </cell>
        </row>
        <row r="5957">
          <cell r="A5957" t="str">
            <v>O458</v>
          </cell>
          <cell r="B5957" t="str">
            <v>OTROS DESPRENDIMIENTOS PREMATUROS DE LA PLACENTA</v>
          </cell>
          <cell r="C5957" t="str">
            <v>088</v>
          </cell>
        </row>
        <row r="5958">
          <cell r="A5958" t="str">
            <v>O459</v>
          </cell>
          <cell r="B5958" t="str">
            <v>DESPRENDIMIENTO PREMATURO DE LA PLACENTA, SIN OTRA ESPECIFICACION</v>
          </cell>
          <cell r="C5958" t="str">
            <v>088</v>
          </cell>
        </row>
        <row r="5959">
          <cell r="A5959" t="str">
            <v>O46</v>
          </cell>
          <cell r="B5959" t="str">
            <v>HEMORRAGIA ANTEPARTO, NO CLASIFICADA EN OTRA PARTE</v>
          </cell>
          <cell r="C5959" t="str">
            <v>088</v>
          </cell>
        </row>
        <row r="5960">
          <cell r="A5960" t="str">
            <v>O460</v>
          </cell>
          <cell r="B5960" t="str">
            <v>HEMORRAGIA ANTEPARTO CON DEFECTO DE LA COAGULACION</v>
          </cell>
          <cell r="C5960" t="str">
            <v>088</v>
          </cell>
        </row>
        <row r="5961">
          <cell r="A5961" t="str">
            <v>O468</v>
          </cell>
          <cell r="B5961" t="str">
            <v>OTRAS HEMORRAGIAS ANTEPARTO</v>
          </cell>
          <cell r="C5961" t="str">
            <v>088</v>
          </cell>
        </row>
        <row r="5962">
          <cell r="A5962" t="str">
            <v>O469</v>
          </cell>
          <cell r="B5962" t="str">
            <v>HEMORRAGIA ANTEPARTO, NO ESPECIFICADA</v>
          </cell>
          <cell r="C5962" t="str">
            <v>088</v>
          </cell>
        </row>
        <row r="5963">
          <cell r="A5963" t="str">
            <v>O47</v>
          </cell>
          <cell r="B5963" t="str">
            <v>FALSO TRABAJO DE PARTO</v>
          </cell>
          <cell r="C5963" t="str">
            <v>088</v>
          </cell>
        </row>
        <row r="5964">
          <cell r="A5964" t="str">
            <v>O470</v>
          </cell>
          <cell r="B5964" t="str">
            <v>FALSO TRABAJO DE PARTO ANTES DE LAS 37 SEMANAS COMPLETAS DE GESTAC</v>
          </cell>
          <cell r="C5964" t="str">
            <v>088</v>
          </cell>
        </row>
        <row r="5965">
          <cell r="A5965" t="str">
            <v>O471</v>
          </cell>
          <cell r="B5965" t="str">
            <v>FALSO TRABAJO DE PARTO A LAS 37 SEMANAS Y MAS SEMANAS COMPLETAS DE G</v>
          </cell>
          <cell r="C5965" t="str">
            <v>088</v>
          </cell>
        </row>
        <row r="5966">
          <cell r="A5966" t="str">
            <v>O479</v>
          </cell>
          <cell r="B5966" t="str">
            <v>FALSO TRABAJO DE PARTO, SIN OTRA ESPECIFICACION</v>
          </cell>
          <cell r="C5966" t="str">
            <v>088</v>
          </cell>
        </row>
        <row r="5967">
          <cell r="A5967" t="str">
            <v>O48</v>
          </cell>
          <cell r="B5967" t="str">
            <v>EMBARAZO PROLONGADO</v>
          </cell>
          <cell r="C5967" t="str">
            <v>088</v>
          </cell>
        </row>
        <row r="5968">
          <cell r="A5968" t="str">
            <v>O60</v>
          </cell>
          <cell r="B5968" t="str">
            <v>PARTO PREMATURO</v>
          </cell>
          <cell r="C5968" t="str">
            <v>088</v>
          </cell>
        </row>
        <row r="5969">
          <cell r="A5969" t="str">
            <v>O61</v>
          </cell>
          <cell r="B5969" t="str">
            <v>FRACASO DE LA INDUCCION DEL TRABAJO DE PARTO</v>
          </cell>
          <cell r="C5969" t="str">
            <v>088</v>
          </cell>
        </row>
        <row r="5970">
          <cell r="A5970" t="str">
            <v>O610</v>
          </cell>
          <cell r="B5970" t="str">
            <v>FRACASO DE LA INDUCCION DEL TRABAJO DE PARTO</v>
          </cell>
          <cell r="C5970" t="str">
            <v>088</v>
          </cell>
        </row>
        <row r="5971">
          <cell r="A5971" t="str">
            <v>O611</v>
          </cell>
          <cell r="B5971" t="str">
            <v>FRACASO DE LA INDUCCION INSTRUMENTAL DEL TRABAJO DE PARTO</v>
          </cell>
          <cell r="C5971" t="str">
            <v>088</v>
          </cell>
        </row>
        <row r="5972">
          <cell r="A5972" t="str">
            <v>O618</v>
          </cell>
          <cell r="B5972" t="str">
            <v>OTROS FRACASOS DE LA INDUCCION DEL TRABAJO DE PARTO</v>
          </cell>
          <cell r="C5972" t="str">
            <v>088</v>
          </cell>
        </row>
        <row r="5973">
          <cell r="A5973" t="str">
            <v>O619</v>
          </cell>
          <cell r="B5973" t="str">
            <v>FRACASO NO ESPECIFICADO DE LA INDUCCION DEL TRABAJO DE PARTO</v>
          </cell>
          <cell r="C5973" t="str">
            <v>088</v>
          </cell>
        </row>
        <row r="5974">
          <cell r="A5974" t="str">
            <v>O62</v>
          </cell>
          <cell r="B5974" t="str">
            <v>ANORMALIDADES DE LA DINAMICA DEL TRABAJO DE PARTO</v>
          </cell>
          <cell r="C5974" t="str">
            <v>088</v>
          </cell>
        </row>
        <row r="5975">
          <cell r="A5975" t="str">
            <v>O620</v>
          </cell>
          <cell r="B5975" t="str">
            <v>CONTRACCIONES PRIMARIAS INADECUADAS</v>
          </cell>
          <cell r="C5975" t="str">
            <v>088</v>
          </cell>
        </row>
        <row r="5976">
          <cell r="A5976" t="str">
            <v>O621</v>
          </cell>
          <cell r="B5976" t="str">
            <v>INERCIA UTERINA SECUNDARIA</v>
          </cell>
          <cell r="C5976" t="str">
            <v>088</v>
          </cell>
        </row>
        <row r="5977">
          <cell r="A5977" t="str">
            <v>O622</v>
          </cell>
          <cell r="B5977" t="str">
            <v>OTRAS INERCIAS UTERINAS</v>
          </cell>
          <cell r="C5977" t="str">
            <v>088</v>
          </cell>
        </row>
        <row r="5978">
          <cell r="A5978" t="str">
            <v>O623</v>
          </cell>
          <cell r="B5978" t="str">
            <v>TRABAJO DE PARTO PRECIPITADO</v>
          </cell>
          <cell r="C5978" t="str">
            <v>088</v>
          </cell>
        </row>
        <row r="5979">
          <cell r="A5979" t="str">
            <v>O624</v>
          </cell>
          <cell r="B5979" t="str">
            <v>CONTRACCIONES UTERINAS HIPERTONICAS, INCOORDINADAS Y PROLONGADAS</v>
          </cell>
          <cell r="C5979" t="str">
            <v>088</v>
          </cell>
        </row>
        <row r="5980">
          <cell r="A5980" t="str">
            <v>O628</v>
          </cell>
          <cell r="B5980" t="str">
            <v>OTRAS ANOMALIAS DINAMICAS DEL TRABAJO DE PARTO</v>
          </cell>
          <cell r="C5980" t="str">
            <v>088</v>
          </cell>
        </row>
        <row r="5981">
          <cell r="A5981" t="str">
            <v>O629</v>
          </cell>
          <cell r="B5981" t="str">
            <v>ANOMALIA DINAMICA DEL TRABAJO DE PARTO, NO ESPECIFICADA</v>
          </cell>
          <cell r="C5981" t="str">
            <v>088</v>
          </cell>
        </row>
        <row r="5982">
          <cell r="A5982" t="str">
            <v>O63</v>
          </cell>
          <cell r="B5982" t="str">
            <v>TRABAJO DE PARTO PROLONGADO</v>
          </cell>
          <cell r="C5982" t="str">
            <v>088</v>
          </cell>
        </row>
        <row r="5983">
          <cell r="A5983" t="str">
            <v>O630</v>
          </cell>
          <cell r="B5983" t="str">
            <v>PROLONGACION DEL PRIMER PERIODO (DEL TRABAJO DE PARTO)</v>
          </cell>
          <cell r="C5983" t="str">
            <v>088</v>
          </cell>
        </row>
        <row r="5984">
          <cell r="A5984" t="str">
            <v>O631</v>
          </cell>
          <cell r="B5984" t="str">
            <v>PROLONGACION DEL SEGUNDO PERIODO (DEL TRABAJO DE PARTO)</v>
          </cell>
          <cell r="C5984" t="str">
            <v>088</v>
          </cell>
        </row>
        <row r="5985">
          <cell r="A5985" t="str">
            <v>O632</v>
          </cell>
          <cell r="B5985" t="str">
            <v>RETRASO DE LA EXPULSION DEL SEGUNDO GEMELO, DEL TERCERO, ETC.</v>
          </cell>
          <cell r="C5985" t="str">
            <v>088</v>
          </cell>
        </row>
        <row r="5986">
          <cell r="A5986" t="str">
            <v>O639</v>
          </cell>
          <cell r="B5986" t="str">
            <v>TRABAJO DE PARTO PROLONGADO, NO ESPECIFICADO</v>
          </cell>
          <cell r="C5986" t="str">
            <v>088</v>
          </cell>
        </row>
        <row r="5987">
          <cell r="A5987" t="str">
            <v>O64</v>
          </cell>
          <cell r="B5987" t="str">
            <v>TRABAJO DE PARTO OBSTRUIDO DEBIDO A MALA POSICION Y PRESENTACION</v>
          </cell>
          <cell r="C5987" t="str">
            <v>088</v>
          </cell>
        </row>
        <row r="5988">
          <cell r="A5988" t="str">
            <v>O640</v>
          </cell>
          <cell r="B5988" t="str">
            <v>TRABAJO DE PARTO OBSTRUIDO DEBIDO A ROTACION INCOMPLETA DE LA CABEZA</v>
          </cell>
          <cell r="C5988" t="str">
            <v>088</v>
          </cell>
        </row>
        <row r="5989">
          <cell r="A5989" t="str">
            <v>O641</v>
          </cell>
          <cell r="B5989" t="str">
            <v>TRABAJO DE PARTO OBSTRUIDO DEBIDO A PRESENTACION DE NALGAS</v>
          </cell>
          <cell r="C5989" t="str">
            <v>088</v>
          </cell>
        </row>
        <row r="5990">
          <cell r="A5990" t="str">
            <v>O642</v>
          </cell>
          <cell r="B5990" t="str">
            <v>TRABAJO DE PARTO OBSTRUIDO DEBIDO A PRESENTACION DE CARA</v>
          </cell>
          <cell r="C5990" t="str">
            <v>088</v>
          </cell>
        </row>
        <row r="5991">
          <cell r="A5991" t="str">
            <v>O643</v>
          </cell>
          <cell r="B5991" t="str">
            <v>TRABAJO DE PARTO OBSTRUIDO DEBIDO A PRESENTACION DE FRENTE</v>
          </cell>
          <cell r="C5991" t="str">
            <v>088</v>
          </cell>
        </row>
        <row r="5992">
          <cell r="A5992" t="str">
            <v>O644</v>
          </cell>
          <cell r="B5992" t="str">
            <v>TRABAJO DE PARTO OBSTRUIDO DEBIDO A PRESENTACION DE HOMBRO</v>
          </cell>
          <cell r="C5992" t="str">
            <v>088</v>
          </cell>
        </row>
        <row r="5993">
          <cell r="A5993" t="str">
            <v>O645</v>
          </cell>
          <cell r="B5993" t="str">
            <v>TRABAJO DE PARTO OBSTRUIDO DEBIDO A PRESENTACION COMPUESTA</v>
          </cell>
          <cell r="C5993" t="str">
            <v>088</v>
          </cell>
        </row>
        <row r="5994">
          <cell r="A5994" t="str">
            <v>O648</v>
          </cell>
          <cell r="B5994" t="str">
            <v>TRABAJO DE PARTO OBSTRUIDO DEBIDO A OTRAS PRESENTACIONES ANORMALES</v>
          </cell>
          <cell r="C5994" t="str">
            <v>088</v>
          </cell>
        </row>
        <row r="5995">
          <cell r="A5995" t="str">
            <v>O649</v>
          </cell>
          <cell r="B5995" t="str">
            <v>TRABAJO DE PARTO OBSTRUIDO DEBIDO A PRESEN. ANORMAL DEL FETO NO ESPEC</v>
          </cell>
          <cell r="C5995" t="str">
            <v>088</v>
          </cell>
        </row>
        <row r="5996">
          <cell r="A5996" t="str">
            <v>O65</v>
          </cell>
          <cell r="B5996" t="str">
            <v>TRABAJO DE PARTO OBSTRUIDO DEBIDO A ANORMALIDAD DE LA PELVIS MATERNA</v>
          </cell>
          <cell r="C5996" t="str">
            <v>088</v>
          </cell>
        </row>
        <row r="5997">
          <cell r="A5997" t="str">
            <v>O650</v>
          </cell>
          <cell r="B5997" t="str">
            <v>TRABAJO DE PARTO OBSTRUIDO DEBIDO A DEFORMIDAD DE LA PELVIS</v>
          </cell>
          <cell r="C5997" t="str">
            <v>088</v>
          </cell>
        </row>
        <row r="5998">
          <cell r="A5998" t="str">
            <v>O651</v>
          </cell>
          <cell r="B5998" t="str">
            <v>TRABAJO DE PARTO OBSTRUIDO DEBIDO A ESTRECHEZ GENERAL DE LA PELVIS</v>
          </cell>
          <cell r="C5998" t="str">
            <v>088</v>
          </cell>
        </row>
        <row r="5999">
          <cell r="A5999" t="str">
            <v>O652</v>
          </cell>
          <cell r="B5999" t="str">
            <v>TRABAJO DE PARTO OBSTRUIDO DEBIDO A DISMINUCION DEL ESTRECHO SUPER</v>
          </cell>
          <cell r="C5999" t="str">
            <v>088</v>
          </cell>
        </row>
        <row r="6000">
          <cell r="A6000" t="str">
            <v>O653</v>
          </cell>
          <cell r="B6000" t="str">
            <v>TRABAJO DE PARTO OBSTRUIDO DEBIDO A DISMINUCION ESTRECHO INFERIOR</v>
          </cell>
          <cell r="C6000" t="str">
            <v>088</v>
          </cell>
        </row>
        <row r="6001">
          <cell r="A6001" t="str">
            <v>O654</v>
          </cell>
          <cell r="B6001" t="str">
            <v>TRABAJO DE PARTO OBSTRUIDO DEBIDO A DESPROPORCION FETOPELVIANA, SIN</v>
          </cell>
          <cell r="C6001" t="str">
            <v>088</v>
          </cell>
        </row>
        <row r="6002">
          <cell r="A6002" t="str">
            <v>O655</v>
          </cell>
          <cell r="B6002" t="str">
            <v>TRABAJO DE PARTO DEBIDO A ANOMALIAS DE LOS ORGANOS PELVIANOS MATERNOS</v>
          </cell>
          <cell r="C6002" t="str">
            <v>088</v>
          </cell>
        </row>
        <row r="6003">
          <cell r="A6003" t="str">
            <v>O658</v>
          </cell>
          <cell r="B6003" t="str">
            <v>TRABAJO DE PARTO OBSTRUIDO DEBIDO A OTRAS ANOMALIAS PELVIANAS MATER</v>
          </cell>
          <cell r="C6003" t="str">
            <v>088</v>
          </cell>
        </row>
        <row r="6004">
          <cell r="A6004" t="str">
            <v>O659</v>
          </cell>
          <cell r="B6004" t="str">
            <v>TRABAJO DE PARTO OBSTRUIDO DEBIDO A ANOMALIA PELVIANA NO ESPECIFICADA</v>
          </cell>
          <cell r="C6004" t="str">
            <v>088</v>
          </cell>
        </row>
        <row r="6005">
          <cell r="A6005" t="str">
            <v>O66</v>
          </cell>
          <cell r="B6005" t="str">
            <v>OTRAS OBSTRUCCIONES DEL TRABAJO DE PARTO</v>
          </cell>
          <cell r="C6005" t="str">
            <v>088</v>
          </cell>
        </row>
        <row r="6006">
          <cell r="A6006" t="str">
            <v>O660</v>
          </cell>
          <cell r="B6006" t="str">
            <v>TRABAJO DE PARTO OBSTRUIDO DEBIDO A DISTOCIA DE HOMBROS</v>
          </cell>
          <cell r="C6006" t="str">
            <v>088</v>
          </cell>
        </row>
        <row r="6007">
          <cell r="A6007" t="str">
            <v>O661</v>
          </cell>
          <cell r="B6007" t="str">
            <v>TRABAJO DE PARTO OBSTRUIDO DEBIDO A DISTOCIA GEMELAR</v>
          </cell>
          <cell r="C6007" t="str">
            <v>088</v>
          </cell>
        </row>
        <row r="6008">
          <cell r="A6008" t="str">
            <v>O662</v>
          </cell>
          <cell r="B6008" t="str">
            <v>TRABAJO DE PARTO OBSTRUIDO DEBIDO A DISTOCIA POR FETO INUSUALMENTE</v>
          </cell>
          <cell r="C6008" t="str">
            <v>088</v>
          </cell>
        </row>
        <row r="6009">
          <cell r="A6009" t="str">
            <v>O663</v>
          </cell>
          <cell r="B6009" t="str">
            <v>TRABAJO DE PARTO OBSTRUIDO DEBIDO A  OTRAS ANORMALIDADES DEL FETO</v>
          </cell>
          <cell r="C6009" t="str">
            <v>088</v>
          </cell>
        </row>
        <row r="6010">
          <cell r="A6010" t="str">
            <v>O664</v>
          </cell>
          <cell r="B6010" t="str">
            <v>FRACASO DE LA PRUEBA DEL TRABAJO DE PARTO, NO ESPECIFICADA</v>
          </cell>
          <cell r="C6010" t="str">
            <v>088</v>
          </cell>
        </row>
        <row r="6011">
          <cell r="A6011" t="str">
            <v>O665</v>
          </cell>
          <cell r="B6011" t="str">
            <v>FRACASO NO ESPECIFICADO DE LA APLICACION DE FORCEPS O DE VENTOSA EXTR.</v>
          </cell>
          <cell r="C6011" t="str">
            <v>088</v>
          </cell>
        </row>
        <row r="6012">
          <cell r="A6012" t="str">
            <v>O668</v>
          </cell>
          <cell r="B6012" t="str">
            <v>OTRAS OBSTRUCCIONES ESPECIFICADAS DEL TRABAJO DE PARTO</v>
          </cell>
          <cell r="C6012" t="str">
            <v>088</v>
          </cell>
        </row>
        <row r="6013">
          <cell r="A6013" t="str">
            <v>O669</v>
          </cell>
          <cell r="B6013" t="str">
            <v>TRABAJO DE PARTO OBSTRUIDO, SIN OTRA ESPECIFICACION</v>
          </cell>
          <cell r="C6013" t="str">
            <v>088</v>
          </cell>
        </row>
        <row r="6014">
          <cell r="A6014" t="str">
            <v>O67</v>
          </cell>
          <cell r="B6014" t="str">
            <v>TRABAJO DE PARTO Y PARTO COMPLICADOS POR HEMORRAGIA INTRAPARTO,NO</v>
          </cell>
          <cell r="C6014" t="str">
            <v>088</v>
          </cell>
        </row>
        <row r="6015">
          <cell r="A6015" t="str">
            <v>O670</v>
          </cell>
          <cell r="B6015" t="str">
            <v>HEMORRAGIA INTRAPARTO CON DEFECTOS DE LA COAGULACION</v>
          </cell>
          <cell r="C6015" t="str">
            <v>088</v>
          </cell>
        </row>
        <row r="6016">
          <cell r="A6016" t="str">
            <v>O678</v>
          </cell>
          <cell r="B6016" t="str">
            <v>OTRAS HEMORRAGIAS INTRAPARTO</v>
          </cell>
          <cell r="C6016" t="str">
            <v>088</v>
          </cell>
        </row>
        <row r="6017">
          <cell r="A6017" t="str">
            <v>O679</v>
          </cell>
          <cell r="B6017" t="str">
            <v>HEMORRAGIA INTRAPARTO, NO ESPECIFICADA</v>
          </cell>
          <cell r="C6017" t="str">
            <v>088</v>
          </cell>
        </row>
        <row r="6018">
          <cell r="A6018" t="str">
            <v>O68</v>
          </cell>
          <cell r="B6018" t="str">
            <v>TRABAJO DE PARTO Y PARTO COMPLICADOS POR SUFRIMIENTO FETAL</v>
          </cell>
          <cell r="C6018" t="str">
            <v>088</v>
          </cell>
        </row>
        <row r="6019">
          <cell r="A6019" t="str">
            <v>O680</v>
          </cell>
          <cell r="B6019" t="str">
            <v>TRABAJO DE PARTO Y PARTO COMPLICADO POR ANOMALIA DE LA FRECUENCIA CARD</v>
          </cell>
          <cell r="C6019" t="str">
            <v>088</v>
          </cell>
        </row>
        <row r="6020">
          <cell r="A6020" t="str">
            <v>O681</v>
          </cell>
          <cell r="B6020" t="str">
            <v>TRABAJO DE PARTO Y PARTO COMPLICADO POR LA PRESENCIA DE MECONIO EN LE</v>
          </cell>
          <cell r="C6020" t="str">
            <v>088</v>
          </cell>
        </row>
        <row r="6021">
          <cell r="A6021" t="str">
            <v>O682</v>
          </cell>
          <cell r="B6021" t="str">
            <v>TRABAJO DE PARTO Y PARTO COMPLICADOS POR ANOMLIA DE LA FRECUENCIA</v>
          </cell>
          <cell r="C6021" t="str">
            <v>088</v>
          </cell>
        </row>
        <row r="6022">
          <cell r="A6022" t="str">
            <v>O683</v>
          </cell>
          <cell r="B6022" t="str">
            <v>TRABAJO DE PARTO Y PARTO COMPLICADO POR EVIDENCIA BIOQUIMICA DE SUFRIM</v>
          </cell>
          <cell r="C6022" t="str">
            <v>088</v>
          </cell>
        </row>
        <row r="6023">
          <cell r="A6023" t="str">
            <v>O688</v>
          </cell>
          <cell r="B6023" t="str">
            <v>TRABAJO DE PARTO Y PARTO COMPLICADOS POR OTRAS EVIDENCIAS DE SUFRIMIEN</v>
          </cell>
          <cell r="C6023" t="str">
            <v>088</v>
          </cell>
        </row>
        <row r="6024">
          <cell r="A6024" t="str">
            <v>O689</v>
          </cell>
          <cell r="B6024" t="str">
            <v>TRABAJO DE PARTO Y PARTO COMPLICADOS POR SUFRIMIENTO FETAL, SIN OTRA E</v>
          </cell>
          <cell r="C6024" t="str">
            <v>088</v>
          </cell>
        </row>
        <row r="6025">
          <cell r="A6025" t="str">
            <v>O69</v>
          </cell>
          <cell r="B6025" t="str">
            <v>TRABAJO DE PARTO Y PARTO COMPLICADO POR PROBLEMAS DEL CORDON UMBILICAL</v>
          </cell>
          <cell r="C6025" t="str">
            <v>088</v>
          </cell>
        </row>
        <row r="6026">
          <cell r="A6026" t="str">
            <v>O690</v>
          </cell>
          <cell r="B6026" t="str">
            <v>TRABAJO DE PARTO Y PARTO COMPLICADOS POR PROLAPSO DEL CORDON UMB</v>
          </cell>
          <cell r="C6026" t="str">
            <v>088</v>
          </cell>
        </row>
        <row r="6027">
          <cell r="A6027" t="str">
            <v>O691</v>
          </cell>
          <cell r="B6027" t="str">
            <v>TRABAJO DE PARTO Y PARTO COMPLICADOS POR CIRCULAR PERICERVICAL DEL COR</v>
          </cell>
          <cell r="C6027" t="str">
            <v>088</v>
          </cell>
        </row>
        <row r="6028">
          <cell r="A6028" t="str">
            <v>O692</v>
          </cell>
          <cell r="B6028" t="str">
            <v>TRABAJO DE PARTO Y PARTO COMPLICADOS POR OTROS ENREDOS DEL CORDON</v>
          </cell>
          <cell r="C6028" t="str">
            <v>088</v>
          </cell>
        </row>
        <row r="6029">
          <cell r="A6029" t="str">
            <v>O693</v>
          </cell>
          <cell r="B6029" t="str">
            <v>TRABAJO DE PARTO Y PARTO COMPLICADOS POR CORDON UMBILICAL CORTO</v>
          </cell>
          <cell r="C6029" t="str">
            <v>088</v>
          </cell>
        </row>
        <row r="6030">
          <cell r="A6030" t="str">
            <v>O694</v>
          </cell>
          <cell r="B6030" t="str">
            <v>TRABAJO DE PARTO Y PARTO COMPLICADOS POR VASA PREVIA</v>
          </cell>
          <cell r="C6030" t="str">
            <v>088</v>
          </cell>
        </row>
        <row r="6031">
          <cell r="A6031" t="str">
            <v>O695</v>
          </cell>
          <cell r="B6031" t="str">
            <v>TRABAJO DE PARTO Y PARTO COMPLICADOS POR LESION VASCULAR DEL CORDON</v>
          </cell>
          <cell r="C6031" t="str">
            <v>088</v>
          </cell>
        </row>
        <row r="6032">
          <cell r="A6032" t="str">
            <v>O698</v>
          </cell>
          <cell r="B6032" t="str">
            <v>TRABAJO DE PARTO Y PARTO COMPLICADOS POR OTROS PROBLEMAS DEL CORDON</v>
          </cell>
          <cell r="C6032" t="str">
            <v>088</v>
          </cell>
        </row>
        <row r="6033">
          <cell r="A6033" t="str">
            <v>O699</v>
          </cell>
          <cell r="B6033" t="str">
            <v>TRABAJO DE PARTO Y PARTO COMPLICADOS POR PROBLEMAS NO ESPECIFICADOS</v>
          </cell>
          <cell r="C6033" t="str">
            <v>088</v>
          </cell>
        </row>
        <row r="6034">
          <cell r="A6034" t="str">
            <v>O70</v>
          </cell>
          <cell r="B6034" t="str">
            <v>DESGARRO PERINEAL DURANTE EL PARTO</v>
          </cell>
          <cell r="C6034" t="str">
            <v>088</v>
          </cell>
        </row>
        <row r="6035">
          <cell r="A6035" t="str">
            <v>O700</v>
          </cell>
          <cell r="B6035" t="str">
            <v>DESGARRO PERINEAL DE PRIMER GRADO DURANTE EL PARTO</v>
          </cell>
          <cell r="C6035" t="str">
            <v>088</v>
          </cell>
        </row>
        <row r="6036">
          <cell r="A6036" t="str">
            <v>O701</v>
          </cell>
          <cell r="B6036" t="str">
            <v>DESGARRO PERINEAL DE SEGUNDO GRADO DURANTE EL PARTO</v>
          </cell>
          <cell r="C6036" t="str">
            <v>088</v>
          </cell>
        </row>
        <row r="6037">
          <cell r="A6037" t="str">
            <v>O702</v>
          </cell>
          <cell r="B6037" t="str">
            <v>DESGARRO PERINEAL DE TERCER GRADO DURANTE EL PARTO</v>
          </cell>
          <cell r="C6037" t="str">
            <v>088</v>
          </cell>
        </row>
        <row r="6038">
          <cell r="A6038" t="str">
            <v>O703</v>
          </cell>
          <cell r="B6038" t="str">
            <v>DESGARRO PERINEAL DE CUARTO GRADO DURANTE EL PARTO</v>
          </cell>
          <cell r="C6038" t="str">
            <v>088</v>
          </cell>
        </row>
        <row r="6039">
          <cell r="A6039" t="str">
            <v>O709</v>
          </cell>
          <cell r="B6039" t="str">
            <v>DESGARRO PERINEAL DURANTE EL PARTO, DE GRADO NO ESPECIFICADO</v>
          </cell>
          <cell r="C6039" t="str">
            <v>088</v>
          </cell>
        </row>
        <row r="6040">
          <cell r="A6040" t="str">
            <v>O71</v>
          </cell>
          <cell r="B6040" t="str">
            <v>OTRO TRAUMA OBSTETRICO</v>
          </cell>
          <cell r="C6040" t="str">
            <v>088</v>
          </cell>
        </row>
        <row r="6041">
          <cell r="A6041" t="str">
            <v>O710</v>
          </cell>
          <cell r="B6041" t="str">
            <v>RUPTURA DEL UTERO ANTES DEL INICIO DEL TRABAJO DE PARTO</v>
          </cell>
          <cell r="C6041" t="str">
            <v>088</v>
          </cell>
        </row>
        <row r="6042">
          <cell r="A6042" t="str">
            <v>O711</v>
          </cell>
          <cell r="B6042" t="str">
            <v>RUPTURA DEL UTERO DURANTE EL TRABAJO DE PARTO</v>
          </cell>
          <cell r="C6042" t="str">
            <v>088</v>
          </cell>
        </row>
        <row r="6043">
          <cell r="A6043" t="str">
            <v>O712</v>
          </cell>
          <cell r="B6043" t="str">
            <v>INVERSION DE UTERO, POSTPARTO</v>
          </cell>
          <cell r="C6043" t="str">
            <v>088</v>
          </cell>
        </row>
        <row r="6044">
          <cell r="A6044" t="str">
            <v>O713</v>
          </cell>
          <cell r="B6044" t="str">
            <v>DESGARRO OBSTETRICO DEL CUELLO UTERINO</v>
          </cell>
          <cell r="C6044" t="str">
            <v>088</v>
          </cell>
        </row>
        <row r="6045">
          <cell r="A6045" t="str">
            <v>O714</v>
          </cell>
          <cell r="B6045" t="str">
            <v>DESGARRO VAGINAL OBSTETRICO ALTO, SOLO</v>
          </cell>
          <cell r="C6045" t="str">
            <v>088</v>
          </cell>
        </row>
        <row r="6046">
          <cell r="A6046" t="str">
            <v>O715</v>
          </cell>
          <cell r="B6046" t="str">
            <v>OTROS TRAUMATISMOS OBSTETRICOS DE LOS ORGANOS PELVIANOS</v>
          </cell>
          <cell r="C6046" t="str">
            <v>088</v>
          </cell>
        </row>
        <row r="6047">
          <cell r="A6047" t="str">
            <v>O716</v>
          </cell>
          <cell r="B6047" t="str">
            <v>TRAUMATISMO OBSTETRICO DE LOS LIGAMENTOS Y  ARTICULACIONES DE LA PELVI</v>
          </cell>
          <cell r="C6047" t="str">
            <v>088</v>
          </cell>
        </row>
        <row r="6048">
          <cell r="A6048" t="str">
            <v>O717</v>
          </cell>
          <cell r="B6048" t="str">
            <v>HEMATOMA OBSTETRICO DE LA PELVIS</v>
          </cell>
          <cell r="C6048" t="str">
            <v>088</v>
          </cell>
        </row>
        <row r="6049">
          <cell r="A6049" t="str">
            <v>O718</v>
          </cell>
          <cell r="B6049" t="str">
            <v>OTROS TRAUMAS OBSTETRICOS ESPECIFICADOS</v>
          </cell>
          <cell r="C6049" t="str">
            <v>088</v>
          </cell>
        </row>
        <row r="6050">
          <cell r="A6050" t="str">
            <v>O719</v>
          </cell>
          <cell r="B6050" t="str">
            <v>TRAUMA OBSTETRICO, NO ESPECIFICADO</v>
          </cell>
          <cell r="C6050" t="str">
            <v>088</v>
          </cell>
        </row>
        <row r="6051">
          <cell r="A6051" t="str">
            <v>O72</v>
          </cell>
          <cell r="B6051" t="str">
            <v>HEMORRAGIA POSTPARTO</v>
          </cell>
          <cell r="C6051" t="str">
            <v>088</v>
          </cell>
        </row>
        <row r="6052">
          <cell r="A6052" t="str">
            <v>O720</v>
          </cell>
          <cell r="B6052" t="str">
            <v>HEMORRAGIA DEL TERCER PERIODO DEL PARTO</v>
          </cell>
          <cell r="C6052" t="str">
            <v>088</v>
          </cell>
        </row>
        <row r="6053">
          <cell r="A6053" t="str">
            <v>O721</v>
          </cell>
          <cell r="B6053" t="str">
            <v>OTRAS HEMORRAGIAS POSTPARTO INMEDIATAS</v>
          </cell>
          <cell r="C6053" t="str">
            <v>088</v>
          </cell>
        </row>
        <row r="6054">
          <cell r="A6054" t="str">
            <v>O722</v>
          </cell>
          <cell r="B6054" t="str">
            <v>HEMORRAGIA POSTPARTO SECUNDARIA O TARDIA</v>
          </cell>
          <cell r="C6054" t="str">
            <v>088</v>
          </cell>
        </row>
        <row r="6055">
          <cell r="A6055" t="str">
            <v>O723</v>
          </cell>
          <cell r="B6055" t="str">
            <v>DEFECTO DE LA COAGULACION  POSTPARTO</v>
          </cell>
          <cell r="C6055" t="str">
            <v>088</v>
          </cell>
        </row>
        <row r="6056">
          <cell r="A6056" t="str">
            <v>O73</v>
          </cell>
          <cell r="B6056" t="str">
            <v>RETENCION DE LA PLACENTA O DE LAS MEMBRANAS, SIN HEMORRAGIA</v>
          </cell>
          <cell r="C6056" t="str">
            <v>088</v>
          </cell>
        </row>
        <row r="6057">
          <cell r="A6057" t="str">
            <v>O730</v>
          </cell>
          <cell r="B6057" t="str">
            <v>RETENCION DE LA PLACENTA SIN HEMORRAGIA</v>
          </cell>
          <cell r="C6057" t="str">
            <v>088</v>
          </cell>
        </row>
        <row r="6058">
          <cell r="A6058" t="str">
            <v>O731</v>
          </cell>
          <cell r="B6058" t="str">
            <v>RETENCION DE FRAGMENTOS DE LA PLACENTA O DE LAS MENBRANAS, SIN HEM.</v>
          </cell>
          <cell r="C6058" t="str">
            <v>088</v>
          </cell>
        </row>
        <row r="6059">
          <cell r="A6059" t="str">
            <v>O74</v>
          </cell>
          <cell r="B6059" t="str">
            <v>COMPLICACIONES DE LA ANESTESIA ADMINISTRADA DURANTE EL TRABAJO DE P</v>
          </cell>
          <cell r="C6059" t="str">
            <v>088</v>
          </cell>
        </row>
        <row r="6060">
          <cell r="A6060" t="str">
            <v>O740</v>
          </cell>
          <cell r="B6060" t="str">
            <v>NEUMONITIS POR ASPIRACION DEBIDA  A LA ANESTESIA ADM. DURANTE EL TRABA</v>
          </cell>
          <cell r="C6060" t="str">
            <v>088</v>
          </cell>
        </row>
        <row r="6061">
          <cell r="A6061" t="str">
            <v>O741</v>
          </cell>
          <cell r="B6061" t="str">
            <v>OTRAS COMPLICACIONES PULMONARES DEBIDAS A LA ANESTESIA ADMINISTRADA</v>
          </cell>
          <cell r="C6061" t="str">
            <v>088</v>
          </cell>
        </row>
        <row r="6062">
          <cell r="A6062" t="str">
            <v>O742</v>
          </cell>
          <cell r="B6062" t="str">
            <v>COMPLICACIONES CARDIACAS DE LA ANESTESIA ADM. DURANTE EL TRABAJO</v>
          </cell>
          <cell r="C6062" t="str">
            <v>088</v>
          </cell>
        </row>
        <row r="6063">
          <cell r="A6063" t="str">
            <v>O743</v>
          </cell>
          <cell r="B6063" t="str">
            <v>COMPLICACIONES DEL SISTEMA NERVIOSO CENTRAL POR LA ANESTESIA ADM</v>
          </cell>
          <cell r="C6063" t="str">
            <v>088</v>
          </cell>
        </row>
        <row r="6064">
          <cell r="A6064" t="str">
            <v>O744</v>
          </cell>
          <cell r="B6064" t="str">
            <v>REACCION TOXICA A LA ANESTESIA LOCAL ADMINISTRADA DURANTE EL TRABAJO</v>
          </cell>
          <cell r="C6064" t="str">
            <v>088</v>
          </cell>
        </row>
        <row r="6065">
          <cell r="A6065" t="str">
            <v>O745</v>
          </cell>
          <cell r="B6065" t="str">
            <v>CEFALALGIA INDUCIDA POR LA ANESTESIA ESPINAL O EPIDURAL ADMINISTRADA</v>
          </cell>
          <cell r="C6065" t="str">
            <v>088</v>
          </cell>
        </row>
        <row r="6066">
          <cell r="A6066" t="str">
            <v>O746</v>
          </cell>
          <cell r="B6066" t="str">
            <v>OTRAS COMPLICACIONES DE LA ANESTESIA ESPINAL O EPIDURAL ADMINISTRADA</v>
          </cell>
          <cell r="C6066" t="str">
            <v>088</v>
          </cell>
        </row>
        <row r="6067">
          <cell r="A6067" t="str">
            <v>O747</v>
          </cell>
          <cell r="B6067" t="str">
            <v>FALLA O DIFICULTAD EN LA INTUBACION DURANTE EL TRABAJO DE PARTO Y EL P</v>
          </cell>
          <cell r="C6067" t="str">
            <v>088</v>
          </cell>
        </row>
        <row r="6068">
          <cell r="A6068" t="str">
            <v>O748</v>
          </cell>
          <cell r="B6068" t="str">
            <v>OTRAS COMPLICACIONES DE LA ANESTESIA ADMINISTRADA DURANTE EL TRABAJO</v>
          </cell>
          <cell r="C6068" t="str">
            <v>088</v>
          </cell>
        </row>
        <row r="6069">
          <cell r="A6069" t="str">
            <v>O749</v>
          </cell>
          <cell r="B6069" t="str">
            <v>COMPLICACION NO ESPECIF. DE LA ANESTESIA ADMINIST. DURANTE EL TRABAJO</v>
          </cell>
          <cell r="C6069" t="str">
            <v>088</v>
          </cell>
        </row>
        <row r="6070">
          <cell r="A6070" t="str">
            <v>O75</v>
          </cell>
          <cell r="B6070" t="str">
            <v>OTRAS COMPLICACIONES DEL TRABAJO DE PARTO Y DEL PARTO, NO CLASIF. EN</v>
          </cell>
          <cell r="C6070" t="str">
            <v>088</v>
          </cell>
        </row>
        <row r="6071">
          <cell r="A6071" t="str">
            <v>O750</v>
          </cell>
          <cell r="B6071" t="str">
            <v>SUFRIMIENTO MATERNO DURANTE EL TRABAJO DE PARTO Y EL PARTO</v>
          </cell>
          <cell r="C6071" t="str">
            <v>088</v>
          </cell>
        </row>
        <row r="6072">
          <cell r="A6072" t="str">
            <v>O751</v>
          </cell>
          <cell r="B6072" t="str">
            <v>CHOQUE DURANTE O DESPUES DEL TRABAJO DE PARTO Y EL PARTO</v>
          </cell>
          <cell r="C6072" t="str">
            <v>088</v>
          </cell>
        </row>
        <row r="6073">
          <cell r="A6073" t="str">
            <v>O752</v>
          </cell>
          <cell r="B6073" t="str">
            <v>PIREXIA DURANTE EL TRABAJO DE PARTO, NO CLASIFICADA EN OTRA PARTE</v>
          </cell>
          <cell r="C6073" t="str">
            <v>088</v>
          </cell>
        </row>
        <row r="6074">
          <cell r="A6074" t="str">
            <v>O753</v>
          </cell>
          <cell r="B6074" t="str">
            <v>OTRAS INFECCIONES DURANTE EL TRABAJO DE PARTO</v>
          </cell>
          <cell r="C6074" t="str">
            <v>088</v>
          </cell>
        </row>
        <row r="6075">
          <cell r="A6075" t="str">
            <v>O754</v>
          </cell>
          <cell r="B6075" t="str">
            <v>OTRAS COMPLICACIONES DE LA CIRUGIA Y OTROS PROCEDIMIENTOS OBSTETRICOS</v>
          </cell>
          <cell r="C6075" t="str">
            <v>088</v>
          </cell>
        </row>
        <row r="6076">
          <cell r="A6076" t="str">
            <v>O755</v>
          </cell>
          <cell r="B6076" t="str">
            <v>RETRASO DEL PARTO DESPUES DE LA RUPTURA ARTIFICIAL DE LAS MEMBRANAS</v>
          </cell>
          <cell r="C6076" t="str">
            <v>088</v>
          </cell>
        </row>
        <row r="6077">
          <cell r="A6077" t="str">
            <v>O756</v>
          </cell>
          <cell r="B6077" t="str">
            <v>RETRASO DEL PARTO DESPUES DE LA RUPTURA ESPONTANEA O NO ESPECIFIC</v>
          </cell>
          <cell r="C6077" t="str">
            <v>088</v>
          </cell>
        </row>
        <row r="6078">
          <cell r="A6078" t="str">
            <v>O757</v>
          </cell>
          <cell r="B6078" t="str">
            <v>PARTO VAGINAL POSTERIOR A UNA CESAREA PREVIA</v>
          </cell>
          <cell r="C6078" t="str">
            <v>088</v>
          </cell>
        </row>
        <row r="6079">
          <cell r="A6079" t="str">
            <v>O758</v>
          </cell>
          <cell r="B6079" t="str">
            <v>OTRAS COMPLICACIONES ESPECIFICADAS DEL TRABAJO DE PARTO Y DEL PARTO</v>
          </cell>
          <cell r="C6079" t="str">
            <v>088</v>
          </cell>
        </row>
        <row r="6080">
          <cell r="A6080" t="str">
            <v>O759</v>
          </cell>
          <cell r="B6080" t="str">
            <v>COMPLICACION NO ESPECIFICADA DEL TRABAJO DE PARTO Y DEL PARTO</v>
          </cell>
          <cell r="C6080" t="str">
            <v>088</v>
          </cell>
        </row>
        <row r="6081">
          <cell r="A6081" t="str">
            <v>O80</v>
          </cell>
          <cell r="B6081" t="str">
            <v>PARTO UNICO ESPONTANEO</v>
          </cell>
          <cell r="C6081" t="str">
            <v>088</v>
          </cell>
        </row>
        <row r="6082">
          <cell r="A6082" t="str">
            <v>O800</v>
          </cell>
          <cell r="B6082" t="str">
            <v>PARTO UNICO ESPONTANEO, PRESENTACION CEFALICA DE VERTICE</v>
          </cell>
          <cell r="C6082" t="str">
            <v>088</v>
          </cell>
        </row>
        <row r="6083">
          <cell r="A6083" t="str">
            <v>O801</v>
          </cell>
          <cell r="B6083" t="str">
            <v>PARTO UNICO ESPONTANEO, PRESENTACION DE NALGAS O PODALICA</v>
          </cell>
          <cell r="C6083" t="str">
            <v>088</v>
          </cell>
        </row>
        <row r="6084">
          <cell r="A6084" t="str">
            <v>O808</v>
          </cell>
          <cell r="B6084" t="str">
            <v>PARTO UNICO ESPONTANEO, OTRAS PRESENTACIONES</v>
          </cell>
          <cell r="C6084" t="str">
            <v>088</v>
          </cell>
        </row>
        <row r="6085">
          <cell r="A6085" t="str">
            <v>O809</v>
          </cell>
          <cell r="B6085" t="str">
            <v>PARTO UNICO ESPONTANEO, SIN OTRA ESPECIFICACION</v>
          </cell>
          <cell r="C6085" t="str">
            <v>088</v>
          </cell>
        </row>
        <row r="6086">
          <cell r="A6086" t="str">
            <v>O81</v>
          </cell>
          <cell r="B6086" t="str">
            <v>PARTO UNICO CON FORCEPS Y VENTOSA EXTRACTORA</v>
          </cell>
          <cell r="C6086" t="str">
            <v>088</v>
          </cell>
        </row>
        <row r="6087">
          <cell r="A6087" t="str">
            <v>O810</v>
          </cell>
          <cell r="B6087" t="str">
            <v>PARTO CON FORCEPS BAJO</v>
          </cell>
          <cell r="C6087" t="str">
            <v>088</v>
          </cell>
        </row>
        <row r="6088">
          <cell r="A6088" t="str">
            <v>O811</v>
          </cell>
          <cell r="B6088" t="str">
            <v>PARTO CON FORCEPS MEDIO</v>
          </cell>
          <cell r="C6088" t="str">
            <v>088</v>
          </cell>
        </row>
        <row r="6089">
          <cell r="A6089" t="str">
            <v>O812</v>
          </cell>
          <cell r="B6089" t="str">
            <v>PARTO CON FORCEPS MEDIO CON ROTACION</v>
          </cell>
          <cell r="C6089" t="str">
            <v>088</v>
          </cell>
        </row>
        <row r="6090">
          <cell r="A6090" t="str">
            <v>O813</v>
          </cell>
          <cell r="B6090" t="str">
            <v>PARTO CON FORCEPS DE OTROS TIPOS Y LOS NO ESPECIFICADOS</v>
          </cell>
          <cell r="C6090" t="str">
            <v>088</v>
          </cell>
        </row>
        <row r="6091">
          <cell r="A6091" t="str">
            <v>O814</v>
          </cell>
          <cell r="B6091" t="str">
            <v>PARTO CON VENTOSA EXTRACTORA</v>
          </cell>
          <cell r="C6091" t="str">
            <v>088</v>
          </cell>
        </row>
        <row r="6092">
          <cell r="A6092" t="str">
            <v>O815</v>
          </cell>
          <cell r="B6092" t="str">
            <v>PARTO CON COMBINACION DE FORCEPS Y VENTOSA EXTRACTORA</v>
          </cell>
          <cell r="C6092" t="str">
            <v>088</v>
          </cell>
        </row>
        <row r="6093">
          <cell r="A6093" t="str">
            <v>O82</v>
          </cell>
          <cell r="B6093" t="str">
            <v>PARTO UNICO POR CESAREA</v>
          </cell>
          <cell r="C6093" t="str">
            <v>088</v>
          </cell>
        </row>
        <row r="6094">
          <cell r="A6094" t="str">
            <v>O820</v>
          </cell>
          <cell r="B6094" t="str">
            <v>PARTO POR CESAREA ELECTIVA</v>
          </cell>
          <cell r="C6094" t="str">
            <v>088</v>
          </cell>
        </row>
        <row r="6095">
          <cell r="A6095" t="str">
            <v>O821</v>
          </cell>
          <cell r="B6095" t="str">
            <v>PARTO POR CESAREA DE EMERGENCIA</v>
          </cell>
          <cell r="C6095" t="str">
            <v>088</v>
          </cell>
        </row>
        <row r="6096">
          <cell r="A6096" t="str">
            <v>O822</v>
          </cell>
          <cell r="B6096" t="str">
            <v>PARTO POR CESAREA CON HISTERECTOMIA</v>
          </cell>
          <cell r="C6096" t="str">
            <v>088</v>
          </cell>
        </row>
        <row r="6097">
          <cell r="A6097" t="str">
            <v>O828</v>
          </cell>
          <cell r="B6097" t="str">
            <v>OTROS PARTOS UNICOS POR CESAREA</v>
          </cell>
          <cell r="C6097" t="str">
            <v>088</v>
          </cell>
        </row>
        <row r="6098">
          <cell r="A6098" t="str">
            <v>O829</v>
          </cell>
          <cell r="B6098" t="str">
            <v>PARTO POR CESAREA, SIN OTRA ESPECIFICACION</v>
          </cell>
          <cell r="C6098" t="str">
            <v>088</v>
          </cell>
        </row>
        <row r="6099">
          <cell r="A6099" t="str">
            <v>O83</v>
          </cell>
          <cell r="B6099" t="str">
            <v>OTROS PARTOS UNICOS ASISTIDOS</v>
          </cell>
          <cell r="C6099" t="str">
            <v>088</v>
          </cell>
        </row>
        <row r="6100">
          <cell r="A6100" t="str">
            <v>O830</v>
          </cell>
          <cell r="B6100" t="str">
            <v>EXTRACCION DE NALGAS</v>
          </cell>
          <cell r="C6100" t="str">
            <v>088</v>
          </cell>
        </row>
        <row r="6101">
          <cell r="A6101" t="str">
            <v>O831</v>
          </cell>
          <cell r="B6101" t="str">
            <v>OTROS PARTOS UNICOS ASISTIDOS, DE NALGAS</v>
          </cell>
          <cell r="C6101" t="str">
            <v>088</v>
          </cell>
        </row>
        <row r="6102">
          <cell r="A6102" t="str">
            <v>O832</v>
          </cell>
          <cell r="B6102" t="str">
            <v>OTROS PARTOS UNICOS CON AYUDA DE MANIPULACION OBSTETRICA</v>
          </cell>
          <cell r="C6102" t="str">
            <v>088</v>
          </cell>
        </row>
        <row r="6103">
          <cell r="A6103" t="str">
            <v>O833</v>
          </cell>
          <cell r="B6103" t="str">
            <v>PARTO DE FETO VIABLE EN EMBARAZO ABDOMINAL</v>
          </cell>
          <cell r="C6103" t="str">
            <v>088</v>
          </cell>
        </row>
        <row r="6104">
          <cell r="A6104" t="str">
            <v>O834</v>
          </cell>
          <cell r="B6104" t="str">
            <v>OPERACION DESTRUCTIVA PARA FACILITAR EL PARTO</v>
          </cell>
          <cell r="C6104" t="str">
            <v>088</v>
          </cell>
        </row>
        <row r="6105">
          <cell r="A6105" t="str">
            <v>O838</v>
          </cell>
          <cell r="B6105" t="str">
            <v>OTROS PARTOS UNICOS ASISTIDOS ESPECIFICADOS</v>
          </cell>
          <cell r="C6105" t="str">
            <v>088</v>
          </cell>
        </row>
        <row r="6106">
          <cell r="A6106" t="str">
            <v>O839</v>
          </cell>
          <cell r="B6106" t="str">
            <v>PARTO UNICO ASISTIDO, SIN OTRA ESPECIFICACION</v>
          </cell>
          <cell r="C6106" t="str">
            <v>088</v>
          </cell>
        </row>
        <row r="6107">
          <cell r="A6107" t="str">
            <v>O84</v>
          </cell>
          <cell r="B6107" t="str">
            <v>PARTO MULTIPLE</v>
          </cell>
          <cell r="C6107" t="str">
            <v>088</v>
          </cell>
        </row>
        <row r="6108">
          <cell r="A6108" t="str">
            <v>O840</v>
          </cell>
          <cell r="B6108" t="str">
            <v>PARTO MULTIPLE, TODOS ESPONTANEOS</v>
          </cell>
          <cell r="C6108" t="str">
            <v>088</v>
          </cell>
        </row>
        <row r="6109">
          <cell r="A6109" t="str">
            <v>O841</v>
          </cell>
          <cell r="B6109" t="str">
            <v>PARTO MULTIPLE, TODOS POR FORCEPS Y VENTOSA EXTRACTORA</v>
          </cell>
          <cell r="C6109" t="str">
            <v>088</v>
          </cell>
        </row>
        <row r="6110">
          <cell r="A6110" t="str">
            <v>O842</v>
          </cell>
          <cell r="B6110" t="str">
            <v>PARTO MULTIPLE, TODOS POR CESAREA</v>
          </cell>
          <cell r="C6110" t="str">
            <v>088</v>
          </cell>
        </row>
        <row r="6111">
          <cell r="A6111" t="str">
            <v>O848</v>
          </cell>
          <cell r="B6111" t="str">
            <v>OTROS PARTOS MULTIPLES</v>
          </cell>
          <cell r="C6111" t="str">
            <v>088</v>
          </cell>
        </row>
        <row r="6112">
          <cell r="A6112" t="str">
            <v>O849</v>
          </cell>
          <cell r="B6112" t="str">
            <v>PARTO MULTIPLE, NO ESPECIFICADO</v>
          </cell>
          <cell r="C6112" t="str">
            <v>088</v>
          </cell>
        </row>
        <row r="6113">
          <cell r="A6113" t="str">
            <v>O85</v>
          </cell>
          <cell r="B6113" t="str">
            <v>SEPSIS PUERPERAL</v>
          </cell>
          <cell r="C6113" t="str">
            <v>088</v>
          </cell>
        </row>
        <row r="6114">
          <cell r="A6114" t="str">
            <v>O86</v>
          </cell>
          <cell r="B6114" t="str">
            <v>OTRAS INFECCIONES PUERPERALES</v>
          </cell>
          <cell r="C6114" t="str">
            <v>088</v>
          </cell>
        </row>
        <row r="6115">
          <cell r="A6115" t="str">
            <v>O860</v>
          </cell>
          <cell r="B6115" t="str">
            <v>INFECCION DE HERIDA QUIRURGICA OBSTETRICA</v>
          </cell>
          <cell r="C6115" t="str">
            <v>088</v>
          </cell>
        </row>
        <row r="6116">
          <cell r="A6116" t="str">
            <v>O861</v>
          </cell>
          <cell r="B6116" t="str">
            <v>OTRAS INFECCIONES GENITALES CONSECUTIVAS AL PARTO</v>
          </cell>
          <cell r="C6116" t="str">
            <v>088</v>
          </cell>
        </row>
        <row r="6117">
          <cell r="A6117" t="str">
            <v>O862</v>
          </cell>
          <cell r="B6117" t="str">
            <v>INFECCION DE LAS VIAS URINARIAS CONSECUTIVA AL PARTO</v>
          </cell>
          <cell r="C6117" t="str">
            <v>088</v>
          </cell>
        </row>
        <row r="6118">
          <cell r="A6118" t="str">
            <v>O863</v>
          </cell>
          <cell r="B6118" t="str">
            <v>OTRAS INFECCIONES DE LAS VIAS GENITOURINARIAS CONSECUTIVAS AL PARTO</v>
          </cell>
          <cell r="C6118" t="str">
            <v>088</v>
          </cell>
        </row>
        <row r="6119">
          <cell r="A6119" t="str">
            <v>O864</v>
          </cell>
          <cell r="B6119" t="str">
            <v>PIREXIA DE ORIGEN DESCONOCIDO CONSECUTIVA AL PARTO</v>
          </cell>
          <cell r="C6119" t="str">
            <v>088</v>
          </cell>
        </row>
        <row r="6120">
          <cell r="A6120" t="str">
            <v>O868</v>
          </cell>
          <cell r="B6120" t="str">
            <v>OTRAS INFECCIONES PUERPERALES ESPECIFICADAS</v>
          </cell>
          <cell r="C6120" t="str">
            <v>088</v>
          </cell>
        </row>
        <row r="6121">
          <cell r="A6121" t="str">
            <v>O87</v>
          </cell>
          <cell r="B6121" t="str">
            <v>COMPLICACIONES VENOSAS EN EL PUERPERIO</v>
          </cell>
          <cell r="C6121" t="str">
            <v>088</v>
          </cell>
        </row>
        <row r="6122">
          <cell r="A6122" t="str">
            <v>O870</v>
          </cell>
          <cell r="B6122" t="str">
            <v>TROMBOFLEBITIS SUPERFICIAL EN EL PUERPERIO</v>
          </cell>
          <cell r="C6122" t="str">
            <v>088</v>
          </cell>
        </row>
        <row r="6123">
          <cell r="A6123" t="str">
            <v>O871</v>
          </cell>
          <cell r="B6123" t="str">
            <v>FLEBOTROMBOSIS PROFUNDA EN EL PUERPERIO</v>
          </cell>
          <cell r="C6123" t="str">
            <v>088</v>
          </cell>
        </row>
        <row r="6124">
          <cell r="A6124" t="str">
            <v>O872</v>
          </cell>
          <cell r="B6124" t="str">
            <v>HEMORROIDES EN EL PUERPERIO</v>
          </cell>
          <cell r="C6124" t="str">
            <v>088</v>
          </cell>
        </row>
        <row r="6125">
          <cell r="A6125" t="str">
            <v>O873</v>
          </cell>
          <cell r="B6125" t="str">
            <v>TROMBOSIS VENOSA CEREBRAL EN EL PUERPERIO</v>
          </cell>
          <cell r="C6125" t="str">
            <v>088</v>
          </cell>
        </row>
        <row r="6126">
          <cell r="A6126" t="str">
            <v>O878</v>
          </cell>
          <cell r="B6126" t="str">
            <v>OTRAS COMPLICACIONES VENOSAS EN EL PUERPERIO</v>
          </cell>
          <cell r="C6126" t="str">
            <v>088</v>
          </cell>
        </row>
        <row r="6127">
          <cell r="A6127" t="str">
            <v>O879</v>
          </cell>
          <cell r="B6127" t="str">
            <v>COMPLICACION VENOSA EN EL PUERPERIO, NO ESPECIFICADA</v>
          </cell>
          <cell r="C6127" t="str">
            <v>088</v>
          </cell>
        </row>
        <row r="6128">
          <cell r="A6128" t="str">
            <v>O88</v>
          </cell>
          <cell r="B6128" t="str">
            <v>EMBOLIA OBSTETRICA</v>
          </cell>
          <cell r="C6128" t="str">
            <v>088</v>
          </cell>
        </row>
        <row r="6129">
          <cell r="A6129" t="str">
            <v>O880</v>
          </cell>
          <cell r="B6129" t="str">
            <v>EMBOLIA GASEOSA, OBSTETRICA</v>
          </cell>
          <cell r="C6129" t="str">
            <v>088</v>
          </cell>
        </row>
        <row r="6130">
          <cell r="A6130" t="str">
            <v>O881</v>
          </cell>
          <cell r="B6130" t="str">
            <v>EMBOLIA DE LIQUIDO AMNIOTICO</v>
          </cell>
          <cell r="C6130" t="str">
            <v>088</v>
          </cell>
        </row>
        <row r="6131">
          <cell r="A6131" t="str">
            <v>O882</v>
          </cell>
          <cell r="B6131" t="str">
            <v>EMBOLIA DE COAGULO SANGUINEO, OBSTETRICA</v>
          </cell>
          <cell r="C6131" t="str">
            <v>088</v>
          </cell>
        </row>
        <row r="6132">
          <cell r="A6132" t="str">
            <v>O883</v>
          </cell>
          <cell r="B6132" t="str">
            <v>EMBOLIA SEPTICA Y PIEMICA, OBSTETRICA</v>
          </cell>
          <cell r="C6132" t="str">
            <v>088</v>
          </cell>
        </row>
        <row r="6133">
          <cell r="A6133" t="str">
            <v>O888</v>
          </cell>
          <cell r="B6133" t="str">
            <v>OTRAS EMBOLIAS OBSTETRICAS</v>
          </cell>
          <cell r="C6133" t="str">
            <v>088</v>
          </cell>
        </row>
        <row r="6134">
          <cell r="A6134" t="str">
            <v>O89</v>
          </cell>
          <cell r="B6134" t="str">
            <v>COMPLICACIONES DE LA ANESTESIA ADMINISTRADA DURANTE EL PUERPERIO</v>
          </cell>
          <cell r="C6134" t="str">
            <v>088</v>
          </cell>
        </row>
        <row r="6135">
          <cell r="A6135" t="str">
            <v>O890</v>
          </cell>
          <cell r="B6135" t="str">
            <v>COMPLICACIONES PULMONARES DE LA ANESTESIA ADMIN. DURANTE EL PUERP.</v>
          </cell>
          <cell r="C6135" t="str">
            <v>088</v>
          </cell>
        </row>
        <row r="6136">
          <cell r="A6136" t="str">
            <v>O891</v>
          </cell>
          <cell r="B6136" t="str">
            <v>COMPLICACIONES CARDIACAS DE LA ANESTESIA ADMIN. DURANTE EL PUERPER.</v>
          </cell>
          <cell r="C6136" t="str">
            <v>088</v>
          </cell>
        </row>
        <row r="6137">
          <cell r="A6137" t="str">
            <v>O892</v>
          </cell>
          <cell r="B6137" t="str">
            <v>COMPLIC. DEL SIST. NERV. CENTRAL DEBIDAS A LA ANEST. ADMIN. DURANT.EL</v>
          </cell>
          <cell r="C6137" t="str">
            <v>088</v>
          </cell>
        </row>
        <row r="6138">
          <cell r="A6138" t="str">
            <v>O893</v>
          </cell>
          <cell r="B6138" t="str">
            <v>REACCION TOXICA A LA ANESTESIA LOCAL ADMIN. DURANTE EL PUERPERIO</v>
          </cell>
          <cell r="C6138" t="str">
            <v>088</v>
          </cell>
        </row>
        <row r="6139">
          <cell r="A6139" t="str">
            <v>O894</v>
          </cell>
          <cell r="B6139" t="str">
            <v>CEFALALGIA INDUCIDA POR LA ANEST. ESPINAL O EPIDURAL ADMIN. DURAN. EL</v>
          </cell>
          <cell r="C6139" t="str">
            <v>088</v>
          </cell>
        </row>
        <row r="6140">
          <cell r="A6140" t="str">
            <v>O895</v>
          </cell>
          <cell r="B6140" t="str">
            <v>OTRAS COMPLIC. DE LA ANEST. ESPINAL O EPIDURAL ADMIN. DURAN. EL PUERP</v>
          </cell>
          <cell r="C6140" t="str">
            <v>088</v>
          </cell>
        </row>
        <row r="6141">
          <cell r="A6141" t="str">
            <v>O896</v>
          </cell>
          <cell r="B6141" t="str">
            <v>FALLA O DIFICULTAD DE INTUBACION DURANTE EL PUERPERIO</v>
          </cell>
          <cell r="C6141" t="str">
            <v>088</v>
          </cell>
        </row>
        <row r="6142">
          <cell r="A6142" t="str">
            <v>O898</v>
          </cell>
          <cell r="B6142" t="str">
            <v>OTRAS COMPLIC. DE LA ANEST. ADMIN. DURANTE EL PUERPERIO</v>
          </cell>
          <cell r="C6142" t="str">
            <v>088</v>
          </cell>
        </row>
        <row r="6143">
          <cell r="A6143" t="str">
            <v>O899</v>
          </cell>
          <cell r="B6143" t="str">
            <v>COMPLICACION NO ESPECIFICADA DE LA ANEST. ADMIN. DURANTE EL PUERPERIO</v>
          </cell>
          <cell r="C6143" t="str">
            <v>088</v>
          </cell>
        </row>
        <row r="6144">
          <cell r="A6144" t="str">
            <v>O90</v>
          </cell>
          <cell r="B6144" t="str">
            <v>COMPLICACIONES DEL PUERPERIO, NO CLASIFICADAS EN OTRA PARTE</v>
          </cell>
          <cell r="C6144" t="str">
            <v>088</v>
          </cell>
        </row>
        <row r="6145">
          <cell r="A6145" t="str">
            <v>O900</v>
          </cell>
          <cell r="B6145" t="str">
            <v>DEHISCENCIA DE SUTURA DE CESAREA</v>
          </cell>
          <cell r="C6145" t="str">
            <v>088</v>
          </cell>
        </row>
        <row r="6146">
          <cell r="A6146" t="str">
            <v>O901</v>
          </cell>
          <cell r="B6146" t="str">
            <v>DEHISCENCIA DE SUTURA OBSTETRICA PERINEAL</v>
          </cell>
          <cell r="C6146" t="str">
            <v>088</v>
          </cell>
        </row>
        <row r="6147">
          <cell r="A6147" t="str">
            <v>O902</v>
          </cell>
          <cell r="B6147" t="str">
            <v>HEMATOMA DE HERIDA QUIRURGICA OBSTETRICA</v>
          </cell>
          <cell r="C6147" t="str">
            <v>088</v>
          </cell>
        </row>
        <row r="6148">
          <cell r="A6148" t="str">
            <v>O903</v>
          </cell>
          <cell r="B6148" t="str">
            <v>CARDIOMIOPATIA EN EL PUERPERIO</v>
          </cell>
          <cell r="C6148" t="str">
            <v>088</v>
          </cell>
        </row>
        <row r="6149">
          <cell r="A6149" t="str">
            <v>O904</v>
          </cell>
          <cell r="B6149" t="str">
            <v>INSUFICIENCIA RENAL AGUDA POSTPARTO</v>
          </cell>
          <cell r="C6149" t="str">
            <v>088</v>
          </cell>
        </row>
        <row r="6150">
          <cell r="A6150" t="str">
            <v>O905</v>
          </cell>
          <cell r="B6150" t="str">
            <v>TIROIDITIS POSTPARTO</v>
          </cell>
          <cell r="C6150" t="str">
            <v>088</v>
          </cell>
        </row>
        <row r="6151">
          <cell r="A6151" t="str">
            <v>O908</v>
          </cell>
          <cell r="B6151" t="str">
            <v>OTRAS COMPLICACIONES PUERPERALES, NO CLASIFICADAS EN OTRA PARTE</v>
          </cell>
          <cell r="C6151" t="str">
            <v>088</v>
          </cell>
        </row>
        <row r="6152">
          <cell r="A6152" t="str">
            <v>O909</v>
          </cell>
          <cell r="B6152" t="str">
            <v>COMPLICACION PUERPERAL, NO ESPECIFICADA</v>
          </cell>
          <cell r="C6152" t="str">
            <v>088</v>
          </cell>
        </row>
        <row r="6153">
          <cell r="A6153" t="str">
            <v>O91</v>
          </cell>
          <cell r="B6153" t="str">
            <v>INFECCIONES DE LA MAMA ASOCIADAS CON EL PARTO</v>
          </cell>
          <cell r="C6153" t="str">
            <v>088</v>
          </cell>
        </row>
        <row r="6154">
          <cell r="A6154" t="str">
            <v>O910</v>
          </cell>
          <cell r="B6154" t="str">
            <v>INFECCIONES DEL PEZON ASOCIADAS CON EL PARTO</v>
          </cell>
          <cell r="C6154" t="str">
            <v>088</v>
          </cell>
        </row>
        <row r="6155">
          <cell r="A6155" t="str">
            <v>O911</v>
          </cell>
          <cell r="B6155" t="str">
            <v>ABSCESO DE LA MAMA ASOCIADO CON EL PARTO</v>
          </cell>
          <cell r="C6155" t="str">
            <v>088</v>
          </cell>
        </row>
        <row r="6156">
          <cell r="A6156" t="str">
            <v>O912</v>
          </cell>
          <cell r="B6156" t="str">
            <v>MASTITIS NO PURULENTA ASOCIADA CON EL PARTO</v>
          </cell>
          <cell r="C6156" t="str">
            <v>088</v>
          </cell>
        </row>
        <row r="6157">
          <cell r="A6157" t="str">
            <v>O92</v>
          </cell>
          <cell r="B6157" t="str">
            <v>OTROS TRASTORNOS DE LA MAMA Y DE LA LACTANCIA ASOCIADA CON EL PARTO</v>
          </cell>
          <cell r="C6157" t="str">
            <v>088</v>
          </cell>
        </row>
        <row r="6158">
          <cell r="A6158" t="str">
            <v>O920</v>
          </cell>
          <cell r="B6158" t="str">
            <v>RETRACCION DEL PEZON ASOCIADA CON EL PARTO</v>
          </cell>
          <cell r="C6158" t="str">
            <v>088</v>
          </cell>
        </row>
        <row r="6159">
          <cell r="A6159" t="str">
            <v>O921</v>
          </cell>
          <cell r="B6159" t="str">
            <v>FISURAS DEL PEZON ASOCIDAS CON EL PARTO</v>
          </cell>
          <cell r="C6159" t="str">
            <v>088</v>
          </cell>
        </row>
        <row r="6160">
          <cell r="A6160" t="str">
            <v>O922</v>
          </cell>
          <cell r="B6160" t="str">
            <v>OTROS TRASTORNOS DE LA MAMA Y LOS NO ESPECIF. ASOCIADOS CON EL PARTO</v>
          </cell>
          <cell r="C6160" t="str">
            <v>088</v>
          </cell>
        </row>
        <row r="6161">
          <cell r="A6161" t="str">
            <v>O923</v>
          </cell>
          <cell r="B6161" t="str">
            <v>AGALACTIA</v>
          </cell>
          <cell r="C6161" t="str">
            <v>088</v>
          </cell>
        </row>
        <row r="6162">
          <cell r="A6162" t="str">
            <v>O924</v>
          </cell>
          <cell r="B6162" t="str">
            <v>HIPOGALACTIA</v>
          </cell>
          <cell r="C6162" t="str">
            <v>088</v>
          </cell>
        </row>
        <row r="6163">
          <cell r="A6163" t="str">
            <v>O925</v>
          </cell>
          <cell r="B6163" t="str">
            <v>SUPRESION DE LA LACTANCIA</v>
          </cell>
          <cell r="C6163" t="str">
            <v>088</v>
          </cell>
        </row>
        <row r="6164">
          <cell r="A6164" t="str">
            <v>O926</v>
          </cell>
          <cell r="B6164" t="str">
            <v>GALATORREA</v>
          </cell>
          <cell r="C6164" t="str">
            <v>088</v>
          </cell>
        </row>
        <row r="6165">
          <cell r="A6165" t="str">
            <v>O927</v>
          </cell>
          <cell r="B6165" t="str">
            <v>OTROS TRASTORNOS Y LOS NO ESPECIFICADOS DE LA LACTANCIA</v>
          </cell>
          <cell r="C6165" t="str">
            <v>088</v>
          </cell>
        </row>
        <row r="6166">
          <cell r="A6166" t="str">
            <v>O95</v>
          </cell>
          <cell r="B6166" t="str">
            <v>MUERTE OBSTETRICA DE CAUSA NO ESPECIFICADA</v>
          </cell>
          <cell r="C6166" t="str">
            <v>088</v>
          </cell>
        </row>
        <row r="6167">
          <cell r="A6167" t="str">
            <v>O96</v>
          </cell>
          <cell r="B6167" t="str">
            <v>MUERTE MATERNA DEBIDA A CUALQUIER CAUSA OBST. QUE OCURRE DESP. DE 42 D</v>
          </cell>
          <cell r="C6167" t="str">
            <v>088</v>
          </cell>
        </row>
        <row r="6168">
          <cell r="A6168" t="str">
            <v>O97</v>
          </cell>
          <cell r="B6168" t="str">
            <v>MUERTE POR SECUELAS DE CAUSAS OBSTETRICAS DIRECTAS</v>
          </cell>
          <cell r="C6168" t="str">
            <v>088</v>
          </cell>
        </row>
        <row r="6169">
          <cell r="A6169" t="str">
            <v>O98</v>
          </cell>
          <cell r="B6169" t="str">
            <v>ENFERM. MATERNAS INFECC. Y PARASIT. CLASIF. EN OTRA PARTE, PERO QUE CO</v>
          </cell>
          <cell r="C6169" t="str">
            <v>088</v>
          </cell>
        </row>
        <row r="6170">
          <cell r="A6170" t="str">
            <v>O980</v>
          </cell>
          <cell r="B6170" t="str">
            <v>TUBERCULOSIS QUE COMPLICAN EL EMBARAZO, EL PARTO Y EL PUERPERIO</v>
          </cell>
          <cell r="C6170" t="str">
            <v>088</v>
          </cell>
        </row>
        <row r="6171">
          <cell r="A6171" t="str">
            <v>O981</v>
          </cell>
          <cell r="B6171" t="str">
            <v>SIFILIS QUE COMPLICAN EL EMBARAZO, EL PARTO Y EL PUERPERIO</v>
          </cell>
          <cell r="C6171" t="str">
            <v>088</v>
          </cell>
        </row>
        <row r="6172">
          <cell r="A6172" t="str">
            <v>O982</v>
          </cell>
          <cell r="B6172" t="str">
            <v>GONORREA QUE COMPLICA EL EMBARAZO, EL PARTO Y EL PUERPERIO</v>
          </cell>
          <cell r="C6172" t="str">
            <v>088</v>
          </cell>
        </row>
        <row r="6173">
          <cell r="A6173" t="str">
            <v>O983</v>
          </cell>
          <cell r="B6173" t="str">
            <v>OTRAS INFECC. CON UN MODO DE TRANSMISION PREDOMIN. SEXUAL QUE COMPL</v>
          </cell>
          <cell r="C6173" t="str">
            <v>088</v>
          </cell>
        </row>
        <row r="6174">
          <cell r="A6174" t="str">
            <v>O984</v>
          </cell>
          <cell r="B6174" t="str">
            <v>HEPATITIS VIRAL QUE COMPLICA EL EMBARAZO, EL PARTO Y EL PUERPERIO</v>
          </cell>
          <cell r="C6174" t="str">
            <v>088</v>
          </cell>
        </row>
        <row r="6175">
          <cell r="A6175" t="str">
            <v>O985</v>
          </cell>
          <cell r="B6175" t="str">
            <v>OTRAS ENFERM. VIRALES QUE COMPLIC. EL EMBARAZO, EL PARTO Y EL PUERP</v>
          </cell>
          <cell r="C6175" t="str">
            <v>088</v>
          </cell>
        </row>
        <row r="6176">
          <cell r="A6176" t="str">
            <v>O986</v>
          </cell>
          <cell r="B6176" t="str">
            <v>ENFRM. CAUSADAS POR PROTOZOARIOS QUE COMPL. EL EMB. EL PARTO Y EL PUER</v>
          </cell>
          <cell r="C6176" t="str">
            <v>088</v>
          </cell>
        </row>
        <row r="6177">
          <cell r="A6177" t="str">
            <v>O988</v>
          </cell>
          <cell r="B6177" t="str">
            <v>OTRAS ENFERM. INFECC. Y PARASIT. MATERNAS QUE COMPL. EL EMB. EL PARTO</v>
          </cell>
          <cell r="C6177" t="str">
            <v>088</v>
          </cell>
        </row>
        <row r="6178">
          <cell r="A6178" t="str">
            <v>O989</v>
          </cell>
          <cell r="B6178" t="str">
            <v>ENFERM. INFECC. Y PARASIT. MATERNA NO ESPECIF. QUE COMPL. EL EMB. EL P</v>
          </cell>
          <cell r="C6178" t="str">
            <v>088</v>
          </cell>
        </row>
        <row r="6179">
          <cell r="A6179" t="str">
            <v>O99</v>
          </cell>
          <cell r="B6179" t="str">
            <v>OTRAS ENFERM. MATERNAS CLASIF. EN OTRA PARTE, PERO QUE COMPL. EL EMB.</v>
          </cell>
          <cell r="C6179" t="str">
            <v>088</v>
          </cell>
        </row>
        <row r="6180">
          <cell r="A6180" t="str">
            <v>O990</v>
          </cell>
          <cell r="B6180" t="str">
            <v>ANEMIA QUE COMPLICA EL EMBARAZO, EL PARTO Y EL PUERPERIO</v>
          </cell>
          <cell r="C6180" t="str">
            <v>088</v>
          </cell>
        </row>
        <row r="6181">
          <cell r="A6181" t="str">
            <v>O991</v>
          </cell>
          <cell r="B6181" t="str">
            <v>OTRAS ENF. DE LA SANGRE Y DE LOS ORGANOS HEMTOPOY. Y CIERTOS TRAST.</v>
          </cell>
          <cell r="C6181" t="str">
            <v>088</v>
          </cell>
        </row>
        <row r="6182">
          <cell r="A6182" t="str">
            <v>O992</v>
          </cell>
          <cell r="B6182" t="str">
            <v>ENF. ENDOCRINAS, DE LA NUTRICION Y DEL METABOLISMO QUE COMPL. EL EMB</v>
          </cell>
          <cell r="C6182" t="str">
            <v>088</v>
          </cell>
        </row>
        <row r="6183">
          <cell r="A6183" t="str">
            <v>O993</v>
          </cell>
          <cell r="B6183" t="str">
            <v>TRASTORNOS MENTALES Y ENF. DEL SIST. NERV.  QUE COMPL. EL EMB. EL PART</v>
          </cell>
          <cell r="C6183" t="str">
            <v>088</v>
          </cell>
        </row>
        <row r="6184">
          <cell r="A6184" t="str">
            <v>O994</v>
          </cell>
          <cell r="B6184" t="str">
            <v>ENF. DEL SIST. CIRCULATORIO QUE COMPL. EL EMBARAZO, EL PARTO Y EL PUER</v>
          </cell>
          <cell r="C6184" t="str">
            <v>088</v>
          </cell>
        </row>
        <row r="6185">
          <cell r="A6185" t="str">
            <v>O995</v>
          </cell>
          <cell r="B6185" t="str">
            <v>ENF. DEL SIST. RESPIRATORIO QUE COMPL. EL EMBARAZO, EL PARTO  Y EL PUE</v>
          </cell>
          <cell r="C6185" t="str">
            <v>088</v>
          </cell>
        </row>
        <row r="6186">
          <cell r="A6186" t="str">
            <v>O996</v>
          </cell>
          <cell r="B6186" t="str">
            <v>ENF. DEL SIST. DIGESTIVO QUE COMPL. EL EMBARAZO, EL PARTO Y EL PUERP</v>
          </cell>
          <cell r="C6186" t="str">
            <v>088</v>
          </cell>
        </row>
        <row r="6187">
          <cell r="A6187" t="str">
            <v>O997</v>
          </cell>
          <cell r="B6187" t="str">
            <v>ENF. DE LA PIEL Y DEL TEJIDO SUBCUT. QUE COMPL. EL EMB. EL PARTO Y EL</v>
          </cell>
          <cell r="C6187" t="str">
            <v>088</v>
          </cell>
        </row>
        <row r="6188">
          <cell r="A6188" t="str">
            <v>O998</v>
          </cell>
          <cell r="B6188" t="str">
            <v>OTRAS ENF. ESPECIF. Y AFECC. QUE COMPL. EL EMBARAZO, EL PARTO Y EL PUE</v>
          </cell>
          <cell r="C6188" t="str">
            <v>088</v>
          </cell>
        </row>
        <row r="6189">
          <cell r="A6189" t="str">
            <v>OT09</v>
          </cell>
          <cell r="B6189" t="str">
            <v>OTROS TRAUMATISMOS DE LA COLUMNA VERTEBRAL Y DEL TRONCO, NIVEL NO ESPE</v>
          </cell>
          <cell r="C6189" t="str">
            <v>00</v>
          </cell>
        </row>
        <row r="6190">
          <cell r="A6190" t="str">
            <v>P000</v>
          </cell>
          <cell r="B6190" t="str">
            <v>FETO Y RECIEN NACIDO AFECT. POR TRASTORNOS HIPERTENSIVOS DE LA MADRE</v>
          </cell>
          <cell r="C6190" t="str">
            <v>092</v>
          </cell>
        </row>
        <row r="6191">
          <cell r="A6191" t="str">
            <v>P001</v>
          </cell>
          <cell r="B6191" t="str">
            <v>FETO Y RECIEN NACIDO AFECT. POR ENF. RENALES Y DE LAS VIAS URIN. DE LA</v>
          </cell>
          <cell r="C6191" t="str">
            <v>092</v>
          </cell>
        </row>
        <row r="6192">
          <cell r="A6192" t="str">
            <v>P002</v>
          </cell>
          <cell r="B6192" t="str">
            <v>FETO Y RECIEN NACIDO AFECT. POR ENF. INFECC. Y PARASIT. DE LA MADRE</v>
          </cell>
          <cell r="C6192" t="str">
            <v>092</v>
          </cell>
        </row>
        <row r="6193">
          <cell r="A6193" t="str">
            <v>P003</v>
          </cell>
          <cell r="B6193" t="str">
            <v>FETO Y RECIEN NACIDO AFECT. POR OTRAS ENF. CIRCUL. Y RESP. DE LA MADRE</v>
          </cell>
          <cell r="C6193" t="str">
            <v>092</v>
          </cell>
        </row>
        <row r="6194">
          <cell r="A6194" t="str">
            <v>P004</v>
          </cell>
          <cell r="B6194" t="str">
            <v>FETO Y RECIEN NACIDO AFECT. POR TRAST. NUTRICIONALES DE LA MADRE</v>
          </cell>
          <cell r="C6194" t="str">
            <v>092</v>
          </cell>
        </row>
        <row r="6195">
          <cell r="A6195" t="str">
            <v>P005</v>
          </cell>
          <cell r="B6195" t="str">
            <v>FETO Y RECIEN NACIDO AFECT. POR TRAUMATISMO DE LA MADRE</v>
          </cell>
          <cell r="C6195" t="str">
            <v>092</v>
          </cell>
        </row>
        <row r="6196">
          <cell r="A6196" t="str">
            <v>P006</v>
          </cell>
          <cell r="B6196" t="str">
            <v>FETO Y RECIEN NACIDO AFECT. POR PROCED. QUIRURGICO EN LA MADRE</v>
          </cell>
          <cell r="C6196" t="str">
            <v>092</v>
          </cell>
        </row>
        <row r="6197">
          <cell r="A6197" t="str">
            <v>P007</v>
          </cell>
          <cell r="B6197" t="str">
            <v>FETO Y RECIEN NACIDO AFECT. POR OTRO PROCED. MEDICO EN LA MADRE, NO CL</v>
          </cell>
          <cell r="C6197" t="str">
            <v>092</v>
          </cell>
        </row>
        <row r="6198">
          <cell r="A6198" t="str">
            <v>P008</v>
          </cell>
          <cell r="B6198" t="str">
            <v>FETO Y RECIEN NACIDO AFECTADOS POR OTRAS AFECCIONES MATERNAS</v>
          </cell>
          <cell r="C6198" t="str">
            <v>092</v>
          </cell>
        </row>
        <row r="6199">
          <cell r="A6199" t="str">
            <v>P009</v>
          </cell>
          <cell r="B6199" t="str">
            <v>FETO Y RECIEN NACIDO AFECTADOS POR AFECCION MATERNA NO ESPECIFICADA</v>
          </cell>
          <cell r="C6199" t="str">
            <v>092</v>
          </cell>
        </row>
        <row r="6200">
          <cell r="A6200" t="str">
            <v>P01</v>
          </cell>
          <cell r="B6200" t="str">
            <v>FETO Y RECIEN NACIDO AFECTADOS POR COMPLICACIONES MATERNAS DEL EMB</v>
          </cell>
          <cell r="C6200" t="str">
            <v>092</v>
          </cell>
        </row>
        <row r="6201">
          <cell r="A6201" t="str">
            <v>P010</v>
          </cell>
          <cell r="B6201" t="str">
            <v>FETO Y RECIEN NACIDO AFECT. POR INCOMPETENCIA DEL CUELLO UTERINO</v>
          </cell>
          <cell r="C6201" t="str">
            <v>092</v>
          </cell>
        </row>
        <row r="6202">
          <cell r="A6202" t="str">
            <v>P011</v>
          </cell>
          <cell r="B6202" t="str">
            <v>FETO Y RECIEN NACIDO AFECT. POR RUPTURA PREMATURA DE LAS MEMBRANAS</v>
          </cell>
          <cell r="C6202" t="str">
            <v>092</v>
          </cell>
        </row>
        <row r="6203">
          <cell r="A6203" t="str">
            <v>P012</v>
          </cell>
          <cell r="B6203" t="str">
            <v>FETO Y RECIEN NACIDO AFECTADOS POR OLIGOHIDRAMNIOS</v>
          </cell>
          <cell r="C6203" t="str">
            <v>092</v>
          </cell>
        </row>
        <row r="6204">
          <cell r="A6204" t="str">
            <v>P013</v>
          </cell>
          <cell r="B6204" t="str">
            <v>FETO Y RECIEN NACIDO AFECTADOS POR POLIHIDRAMNIOS</v>
          </cell>
          <cell r="C6204" t="str">
            <v>092</v>
          </cell>
        </row>
        <row r="6205">
          <cell r="A6205" t="str">
            <v>P014</v>
          </cell>
          <cell r="B6205" t="str">
            <v>FETO Y RECIEN NACIDO AFECTADOS POR EMBARAZO ECTOPICO</v>
          </cell>
          <cell r="C6205" t="str">
            <v>092</v>
          </cell>
        </row>
        <row r="6206">
          <cell r="A6206" t="str">
            <v>P015</v>
          </cell>
          <cell r="B6206" t="str">
            <v>FETO Y RECIEN NACIDO AFECTADOS POR EMBARAZO MULTIPLE</v>
          </cell>
          <cell r="C6206" t="str">
            <v>092</v>
          </cell>
        </row>
        <row r="6207">
          <cell r="A6207" t="str">
            <v>P016</v>
          </cell>
          <cell r="B6207" t="str">
            <v>FETO Y RECIEN NACIDO AFECTADOS POR MUERTE MATERNA</v>
          </cell>
          <cell r="C6207" t="str">
            <v>092</v>
          </cell>
        </row>
        <row r="6208">
          <cell r="A6208" t="str">
            <v>P017</v>
          </cell>
          <cell r="B6208" t="str">
            <v>FETO Y RECIEN NACIDO AFECT. POR PRESENT. ANOMALA ANTES DEL TRAB. DEL P</v>
          </cell>
          <cell r="C6208" t="str">
            <v>092</v>
          </cell>
        </row>
        <row r="6209">
          <cell r="A6209" t="str">
            <v>P018</v>
          </cell>
          <cell r="B6209" t="str">
            <v>FETO Y RECIEN NACIDO AFECT. POR OTRAS COMPL. MATERNAS DEL EMBARAZO</v>
          </cell>
          <cell r="C6209" t="str">
            <v>092</v>
          </cell>
        </row>
        <row r="6210">
          <cell r="A6210" t="str">
            <v>P019</v>
          </cell>
          <cell r="B6210" t="str">
            <v>FETO Y RECIEN NACIDO AFECT. POR COMPL. MATERNAS NO ESPEC. DEL EMBAR.</v>
          </cell>
          <cell r="C6210" t="str">
            <v>092</v>
          </cell>
        </row>
        <row r="6211">
          <cell r="A6211" t="str">
            <v>P02</v>
          </cell>
          <cell r="B6211" t="str">
            <v>FETO Y RECIEN NACIDO AFECT. POR COMPL. DE LA PLACENTA, DEL CORDON UNB</v>
          </cell>
          <cell r="C6211" t="str">
            <v>092</v>
          </cell>
        </row>
        <row r="6212">
          <cell r="A6212" t="str">
            <v>P020</v>
          </cell>
          <cell r="B6212" t="str">
            <v>FETO Y RECIEN NACIDO AFECTADOS POR PLACENTA PREVIA</v>
          </cell>
          <cell r="C6212" t="str">
            <v>092</v>
          </cell>
        </row>
        <row r="6213">
          <cell r="A6213" t="str">
            <v>P021</v>
          </cell>
          <cell r="B6213" t="str">
            <v>FETRO Y RECIEN NACIDO AFECT. POR OTRAS FORMAS DE DESPREND. Y DE HEM</v>
          </cell>
          <cell r="C6213" t="str">
            <v>092</v>
          </cell>
        </row>
        <row r="6214">
          <cell r="A6214" t="str">
            <v>P022</v>
          </cell>
          <cell r="B6214" t="str">
            <v>FETO Y R/N AFECT. POR OTRAS ANORM. MORF. Y FUNC. DE LA PLACENTA Y LAS</v>
          </cell>
          <cell r="C6214" t="str">
            <v>092</v>
          </cell>
        </row>
        <row r="6215">
          <cell r="A6215" t="str">
            <v>P023</v>
          </cell>
          <cell r="B6215" t="str">
            <v>FETO Y R/N AFECTADOS POR SINDROMES DE TRANSFUSION PLACENTARIA</v>
          </cell>
          <cell r="C6215" t="str">
            <v>092</v>
          </cell>
        </row>
        <row r="6216">
          <cell r="A6216" t="str">
            <v>P024</v>
          </cell>
          <cell r="B6216" t="str">
            <v>FETO Y RECIEN NACIDO AFECTADOS POR PROLAPSO DEL CORDON UMBILICAL</v>
          </cell>
          <cell r="C6216" t="str">
            <v>092</v>
          </cell>
        </row>
        <row r="6217">
          <cell r="A6217" t="str">
            <v>P025</v>
          </cell>
          <cell r="B6217" t="str">
            <v>FETO Y R/N AFECTADOS POR OTRA COMPRESION DEL CORDON UMBILICAL</v>
          </cell>
          <cell r="C6217" t="str">
            <v>092</v>
          </cell>
        </row>
        <row r="6218">
          <cell r="A6218" t="str">
            <v>P026</v>
          </cell>
          <cell r="B6218" t="str">
            <v>FETO Y R/N AFECT. POR OTRAS COMPL. DEL CORDON UMBIL. Y LAS NO ESPECIF</v>
          </cell>
          <cell r="C6218" t="str">
            <v>092</v>
          </cell>
        </row>
        <row r="6219">
          <cell r="A6219" t="str">
            <v>P027</v>
          </cell>
          <cell r="B6219" t="str">
            <v>FETO Y RECIEN NACIDO AFECTADOS POR CORIOAMNIONITIS</v>
          </cell>
          <cell r="C6219" t="str">
            <v>092</v>
          </cell>
        </row>
        <row r="6220">
          <cell r="A6220" t="str">
            <v>P028</v>
          </cell>
          <cell r="B6220" t="str">
            <v>FETO Y RECIEN NACIDO AFECT. POR OTRAS ANORMALIDADES DE LAS MEMBRANAS</v>
          </cell>
          <cell r="C6220" t="str">
            <v>092</v>
          </cell>
        </row>
        <row r="6221">
          <cell r="A6221" t="str">
            <v>P029</v>
          </cell>
          <cell r="B6221" t="str">
            <v>FETO Y R/N AFECTADOS POR ANORMALIDAD NO ESPECIF. DE LAS MEMBRANAS</v>
          </cell>
          <cell r="C6221" t="str">
            <v>092</v>
          </cell>
        </row>
        <row r="6222">
          <cell r="A6222" t="str">
            <v>P03</v>
          </cell>
          <cell r="B6222" t="str">
            <v>FETO Y R/N AFECT. POR OTRAS COMPL. DEL TRABAJO Y DEL PARTO</v>
          </cell>
          <cell r="C6222" t="str">
            <v>092</v>
          </cell>
        </row>
        <row r="6223">
          <cell r="A6223" t="str">
            <v>P030</v>
          </cell>
          <cell r="B6223" t="str">
            <v>FETO Y RECIEN NACIDO AFECTADOS POR PARTO Y EXTRACCION DE NALGAS</v>
          </cell>
          <cell r="C6223" t="str">
            <v>092</v>
          </cell>
        </row>
        <row r="6224">
          <cell r="A6224" t="str">
            <v>P031</v>
          </cell>
          <cell r="B6224" t="str">
            <v>FETO Y R/N AFECT. POR OTRA PRESENT. ANOMALA, POSIC. ANOMALA Y DESPROP</v>
          </cell>
          <cell r="C6224" t="str">
            <v>092</v>
          </cell>
        </row>
        <row r="6225">
          <cell r="A6225" t="str">
            <v>P032</v>
          </cell>
          <cell r="B6225" t="str">
            <v>FETO Y RECIEN NACIDO AFECTADOS POR PARTO CON FORCEPS</v>
          </cell>
          <cell r="C6225" t="str">
            <v>092</v>
          </cell>
        </row>
        <row r="6226">
          <cell r="A6226" t="str">
            <v>P033</v>
          </cell>
          <cell r="B6226" t="str">
            <v>FETO Y RECIEN NACIDO AFECTADOS POR PARTO CON VENTOSA EXTRACTORA</v>
          </cell>
          <cell r="C6226" t="str">
            <v>092</v>
          </cell>
        </row>
        <row r="6227">
          <cell r="A6227" t="str">
            <v>P034</v>
          </cell>
          <cell r="B6227" t="str">
            <v>FETO Y RECIEN NACIDO AFECTADOS POR PARTO POR CESAREA</v>
          </cell>
          <cell r="C6227" t="str">
            <v>092</v>
          </cell>
        </row>
        <row r="6228">
          <cell r="A6228" t="str">
            <v>P035</v>
          </cell>
          <cell r="B6228" t="str">
            <v>FETO Y RECIEN NACIDO AFECTADOS POR PARTO PRECIPITADO</v>
          </cell>
          <cell r="C6228" t="str">
            <v>092</v>
          </cell>
        </row>
        <row r="6229">
          <cell r="A6229" t="str">
            <v>P036</v>
          </cell>
          <cell r="B6229" t="str">
            <v>FETO Y R/N AFECTADOS POR CONTRACCIONES UTERINAS ANORMALES</v>
          </cell>
          <cell r="C6229" t="str">
            <v>092</v>
          </cell>
        </row>
        <row r="6230">
          <cell r="A6230" t="str">
            <v>P038</v>
          </cell>
          <cell r="B6230" t="str">
            <v>FETO Y R/N AFECT. POR OTRAS COMPL. ESPECIF. DEL TRABAJO DE PARTO Y DEL</v>
          </cell>
          <cell r="C6230" t="str">
            <v>092</v>
          </cell>
        </row>
        <row r="6231">
          <cell r="A6231" t="str">
            <v>P039</v>
          </cell>
          <cell r="B6231" t="str">
            <v>FETO Y R/N AFECT. POR COMPL. NO ESPECIFICADAS DEL TRABAJO DEL PARTO</v>
          </cell>
          <cell r="C6231" t="str">
            <v>092</v>
          </cell>
        </row>
        <row r="6232">
          <cell r="A6232" t="str">
            <v>P04</v>
          </cell>
          <cell r="B6232" t="str">
            <v>FETO Y R/N AFECT. POR INFLUENCIAS NOCIVAS TRANSMIT. A TRAVES DE LA PLA</v>
          </cell>
          <cell r="C6232" t="str">
            <v>092</v>
          </cell>
        </row>
        <row r="6233">
          <cell r="A6233" t="str">
            <v>P040</v>
          </cell>
          <cell r="B6233" t="str">
            <v>FETO Y R/N AFECT. POR ANESTESIA Y ANALGESIA MATERNA EN EL EMB. EN EL P</v>
          </cell>
          <cell r="C6233" t="str">
            <v>092</v>
          </cell>
        </row>
        <row r="6234">
          <cell r="A6234" t="str">
            <v>P041</v>
          </cell>
          <cell r="B6234" t="str">
            <v>FETO Y RECIEN NACIDO POR OTRAS MEDICACIONES MATERNAS</v>
          </cell>
          <cell r="C6234" t="str">
            <v>092</v>
          </cell>
        </row>
        <row r="6235">
          <cell r="A6235" t="str">
            <v>P042</v>
          </cell>
          <cell r="B6235" t="str">
            <v>FETO Y RECIEN NACIDO AFECTADOS POR TABAQUISMO DE LA MADRE</v>
          </cell>
          <cell r="C6235" t="str">
            <v>092</v>
          </cell>
        </row>
        <row r="6236">
          <cell r="A6236" t="str">
            <v>P043</v>
          </cell>
          <cell r="B6236" t="str">
            <v>FETO Y RECIEN NACIDO AFECTADOS POR ALCOHOLISMO DE LA MADRE</v>
          </cell>
          <cell r="C6236" t="str">
            <v>092</v>
          </cell>
        </row>
        <row r="6237">
          <cell r="A6237" t="str">
            <v>P044</v>
          </cell>
          <cell r="B6237" t="str">
            <v>FETO Y RECIEN NACIDO AFECTADOS POR DROGADICCION MATERNA</v>
          </cell>
          <cell r="C6237" t="str">
            <v>092</v>
          </cell>
        </row>
        <row r="6238">
          <cell r="A6238" t="str">
            <v>P045</v>
          </cell>
          <cell r="B6238" t="str">
            <v>FETO Y R/N AFECT. POR EL USO MATERNO DE SUSTANC. QUIMIC. NUTRICIONALES</v>
          </cell>
          <cell r="C6238" t="str">
            <v>092</v>
          </cell>
        </row>
        <row r="6239">
          <cell r="A6239" t="str">
            <v>P046</v>
          </cell>
          <cell r="B6239" t="str">
            <v>FETO Y R/N AFECT. POR EXPOSIC. MATERNA A SUSTAN. QUIMICAS AMBIENTALES</v>
          </cell>
          <cell r="C6239" t="str">
            <v>092</v>
          </cell>
        </row>
        <row r="6240">
          <cell r="A6240" t="str">
            <v>P048</v>
          </cell>
          <cell r="B6240" t="str">
            <v>FETO Y R/N AFECTADOS POR OTRAS INFLUENCIAS NOCIVAS DE LA MADRE</v>
          </cell>
          <cell r="C6240" t="str">
            <v>092</v>
          </cell>
        </row>
        <row r="6241">
          <cell r="A6241" t="str">
            <v>P049</v>
          </cell>
          <cell r="B6241" t="str">
            <v>FETO Y R/N AFECT. POR INFLUENCIAS NOCIVAS DE LA MADRE, NO ESPECIFICADA</v>
          </cell>
          <cell r="C6241" t="str">
            <v>092</v>
          </cell>
        </row>
        <row r="6242">
          <cell r="A6242" t="str">
            <v>P05</v>
          </cell>
          <cell r="B6242" t="str">
            <v>RETARDO DEL CRECIMIENTO FETAL Y DESNUTRICION FETAL</v>
          </cell>
          <cell r="C6242" t="str">
            <v>092</v>
          </cell>
        </row>
        <row r="6243">
          <cell r="A6243" t="str">
            <v>P050</v>
          </cell>
          <cell r="B6243" t="str">
            <v>BAJO PESO PARA LA EDAD GESTACIONAL</v>
          </cell>
          <cell r="C6243" t="str">
            <v>092</v>
          </cell>
        </row>
        <row r="6244">
          <cell r="A6244" t="str">
            <v>P051</v>
          </cell>
          <cell r="B6244" t="str">
            <v>PEQUEÑO PARA LA EDAD GESTACIONAL</v>
          </cell>
          <cell r="C6244" t="str">
            <v>092</v>
          </cell>
        </row>
        <row r="6245">
          <cell r="A6245" t="str">
            <v>P052</v>
          </cell>
          <cell r="B6245" t="str">
            <v>DESNUTRICION FETAL, SIN MENCION DE PESO O TALLA PARA LA EDAD GESTACION</v>
          </cell>
          <cell r="C6245" t="str">
            <v>092</v>
          </cell>
        </row>
        <row r="6246">
          <cell r="A6246" t="str">
            <v>P059</v>
          </cell>
          <cell r="B6246" t="str">
            <v>RETARDO DEL CRECIMIENTO FETAL, NO ESPECIFICADO</v>
          </cell>
          <cell r="C6246" t="str">
            <v>092</v>
          </cell>
        </row>
        <row r="6247">
          <cell r="A6247" t="str">
            <v>P07</v>
          </cell>
          <cell r="B6247" t="str">
            <v>TRAST. RELAC. CON DURACION CORTA DE LA GEST. Y CON BAJO PESO AL NACER</v>
          </cell>
          <cell r="C6247" t="str">
            <v>092</v>
          </cell>
        </row>
        <row r="6248">
          <cell r="A6248" t="str">
            <v>P070</v>
          </cell>
          <cell r="B6248" t="str">
            <v>PESO EXTREMADAMEMTE BAJO AL NACER</v>
          </cell>
          <cell r="C6248" t="str">
            <v>092</v>
          </cell>
        </row>
        <row r="6249">
          <cell r="A6249" t="str">
            <v>P071</v>
          </cell>
          <cell r="B6249" t="str">
            <v>OTRO PESO BAJO AL NACER</v>
          </cell>
          <cell r="C6249" t="str">
            <v>092</v>
          </cell>
        </row>
        <row r="6250">
          <cell r="A6250" t="str">
            <v>P072</v>
          </cell>
          <cell r="B6250" t="str">
            <v>INMATURIDAD EXTREMA</v>
          </cell>
          <cell r="C6250" t="str">
            <v>092</v>
          </cell>
        </row>
        <row r="6251">
          <cell r="A6251" t="str">
            <v>P073</v>
          </cell>
          <cell r="B6251" t="str">
            <v>OTROS RECIEN NACIDOS PRETERMINO</v>
          </cell>
          <cell r="C6251" t="str">
            <v>092</v>
          </cell>
        </row>
        <row r="6252">
          <cell r="A6252" t="str">
            <v>P08</v>
          </cell>
          <cell r="B6252" t="str">
            <v>TRAST. RELAC. CON EL EMBARAZO PROLONG. Y CON SOBREPESO AL NACER</v>
          </cell>
          <cell r="C6252" t="str">
            <v>092</v>
          </cell>
        </row>
        <row r="6253">
          <cell r="A6253" t="str">
            <v>P080</v>
          </cell>
          <cell r="B6253" t="str">
            <v>RECIEN NACIDO EXCEPCIONALMEMTE GRANDE</v>
          </cell>
          <cell r="C6253" t="str">
            <v>092</v>
          </cell>
        </row>
        <row r="6254">
          <cell r="A6254" t="str">
            <v>P081</v>
          </cell>
          <cell r="B6254" t="str">
            <v>OTROS RECIEN NACIDOS CON SOBREPESO PARA LA EDAD GESTACIONAL</v>
          </cell>
          <cell r="C6254" t="str">
            <v>092</v>
          </cell>
        </row>
        <row r="6255">
          <cell r="A6255" t="str">
            <v>P082</v>
          </cell>
          <cell r="B6255" t="str">
            <v>RECIEN NACIDO POSTERMINO SIN SOBREPESO PARA SU EDAD GESTACIONAL</v>
          </cell>
          <cell r="C6255" t="str">
            <v>092</v>
          </cell>
        </row>
        <row r="6256">
          <cell r="A6256" t="str">
            <v>P10</v>
          </cell>
          <cell r="B6256" t="str">
            <v>HEMORRAGIA Y LACERACION INTRACRANEAL DEBIDAS A TRAUM. DEL NACIMIENTO</v>
          </cell>
          <cell r="C6256" t="str">
            <v>092</v>
          </cell>
        </row>
        <row r="6257">
          <cell r="A6257" t="str">
            <v>P100</v>
          </cell>
          <cell r="B6257" t="str">
            <v>HEMORRAGIA SUBDURAL DEBIDA A TRAUMATISMO DEL MACIMIENTO</v>
          </cell>
          <cell r="C6257" t="str">
            <v>092</v>
          </cell>
        </row>
        <row r="6258">
          <cell r="A6258" t="str">
            <v>P101</v>
          </cell>
          <cell r="B6258" t="str">
            <v>HEMORRAGIA CEREBRAL DEBIDA A TRAUMATISMO DEL NACIMIENTO</v>
          </cell>
          <cell r="C6258" t="str">
            <v>092</v>
          </cell>
        </row>
        <row r="6259">
          <cell r="A6259" t="str">
            <v>P102</v>
          </cell>
          <cell r="B6259" t="str">
            <v>HEMORRAGIA INTRAVENTICULAR DEBIDA A TRAUMATISMO DEL NACIMIENTO</v>
          </cell>
          <cell r="C6259" t="str">
            <v>092</v>
          </cell>
        </row>
        <row r="6260">
          <cell r="A6260" t="str">
            <v>P103</v>
          </cell>
          <cell r="B6260" t="str">
            <v>HEMORRAGIA SUBARACNOIDEA DEBIDA A TRAUMATISMO DEL NACIMIENTO</v>
          </cell>
          <cell r="C6260" t="str">
            <v>092</v>
          </cell>
        </row>
        <row r="6261">
          <cell r="A6261" t="str">
            <v>P104</v>
          </cell>
          <cell r="B6261" t="str">
            <v>DESGARRO TENTORIAL DEBIDO A TRAUMATISMO DEL NACIMIENTO</v>
          </cell>
          <cell r="C6261" t="str">
            <v>092</v>
          </cell>
        </row>
        <row r="6262">
          <cell r="A6262" t="str">
            <v>P108</v>
          </cell>
          <cell r="B6262" t="str">
            <v>OTRAS HEMORR. Y LACERAC. INTRACRAN. DEBIDAS A TRAUM. DEL NACIMIENTO</v>
          </cell>
          <cell r="C6262" t="str">
            <v>092</v>
          </cell>
        </row>
        <row r="6263">
          <cell r="A6263" t="str">
            <v>P109</v>
          </cell>
          <cell r="B6263" t="str">
            <v>HEMORR. Y LACERAC. INTRACRAN. NO ESPECIF. DEBIDAS A TRAUM. DEL NACIM</v>
          </cell>
          <cell r="C6263" t="str">
            <v>092</v>
          </cell>
        </row>
        <row r="6264">
          <cell r="A6264" t="str">
            <v>P11</v>
          </cell>
          <cell r="B6264" t="str">
            <v>OTROS TRAUMATISMOS DEL NACIMIENTO EN EL SISTEMA NERVIOSO CENTRAL</v>
          </cell>
          <cell r="C6264" t="str">
            <v>092</v>
          </cell>
        </row>
        <row r="6265">
          <cell r="A6265" t="str">
            <v>P110</v>
          </cell>
          <cell r="B6265" t="str">
            <v>EDEMA CEREBRAL DEBIDO A TRAUMATISMO DEL NACIMIENTO</v>
          </cell>
          <cell r="C6265" t="str">
            <v>092</v>
          </cell>
        </row>
        <row r="6266">
          <cell r="A6266" t="str">
            <v>P111</v>
          </cell>
          <cell r="B6266" t="str">
            <v>OTRAS LESIONES ESPECIFICADAS DEL ENCEFALO, DEBIDAS A TRAUM. DEL NAC.</v>
          </cell>
          <cell r="C6266" t="str">
            <v>092</v>
          </cell>
        </row>
        <row r="6267">
          <cell r="A6267" t="str">
            <v>P112</v>
          </cell>
          <cell r="B6267" t="str">
            <v>LESION NO ESPECIF. DEL ENCEFALO, DEBIDA A TRAUM. DEL NACIMIENTO</v>
          </cell>
          <cell r="C6267" t="str">
            <v>092</v>
          </cell>
        </row>
        <row r="6268">
          <cell r="A6268" t="str">
            <v>P113</v>
          </cell>
          <cell r="B6268" t="str">
            <v>TRAUMATISMO DEL NACIMIENTO EN EL NERVIO FACIAL</v>
          </cell>
          <cell r="C6268" t="str">
            <v>092</v>
          </cell>
        </row>
        <row r="6269">
          <cell r="A6269" t="str">
            <v>P114</v>
          </cell>
          <cell r="B6269" t="str">
            <v>TRAUMATISMO DEL NACIMIENTO EN OTROS NERVIOS CRANEALES</v>
          </cell>
          <cell r="C6269" t="str">
            <v>092</v>
          </cell>
        </row>
        <row r="6270">
          <cell r="A6270" t="str">
            <v>P115</v>
          </cell>
          <cell r="B6270" t="str">
            <v>TRAUMATISMO DEL NACIMIENTO EN LA COLUMNA VERTEBRAL Y EN LA MEDULA ESP</v>
          </cell>
          <cell r="C6270" t="str">
            <v>092</v>
          </cell>
        </row>
        <row r="6271">
          <cell r="A6271" t="str">
            <v>P119</v>
          </cell>
          <cell r="B6271" t="str">
            <v>TRAUMATISMO DEL NACIMIENTO EN EL SISTEMA NERVIOSO CENTRAL NO ESPECIF</v>
          </cell>
          <cell r="C6271" t="str">
            <v>092</v>
          </cell>
        </row>
        <row r="6272">
          <cell r="A6272" t="str">
            <v>P12</v>
          </cell>
          <cell r="B6272" t="str">
            <v>TRAUMATISMO DEL NACIMIENTO EN EL CUERO CABELLUDO</v>
          </cell>
          <cell r="C6272" t="str">
            <v>092</v>
          </cell>
        </row>
        <row r="6273">
          <cell r="A6273" t="str">
            <v>P120</v>
          </cell>
          <cell r="B6273" t="str">
            <v>CEFALOHEMATOMA DEBIDO A TRAUMATISMO DEL NACIMIENTO</v>
          </cell>
          <cell r="C6273" t="str">
            <v>092</v>
          </cell>
        </row>
        <row r="6274">
          <cell r="A6274" t="str">
            <v>P121</v>
          </cell>
          <cell r="B6274" t="str">
            <v>CAPUT SUCCEDANEUM DEBIDO A TRAUMATISMO DEL NACIMIENTO</v>
          </cell>
          <cell r="C6274" t="str">
            <v>092</v>
          </cell>
        </row>
        <row r="6275">
          <cell r="A6275" t="str">
            <v>P122</v>
          </cell>
          <cell r="B6275" t="str">
            <v>HEMORR. EPICRANEAL SUBAPONEUROTICA DEBIDA A TRAUM. DEL NACIMIENTO</v>
          </cell>
          <cell r="C6275" t="str">
            <v>092</v>
          </cell>
        </row>
        <row r="6276">
          <cell r="A6276" t="str">
            <v>P123</v>
          </cell>
          <cell r="B6276" t="str">
            <v>EQUINOSIS DEL CUERO CABELLUDO DEBIDA A TRAUM. DEL NACIMIENTO</v>
          </cell>
          <cell r="C6276" t="str">
            <v>092</v>
          </cell>
        </row>
        <row r="6277">
          <cell r="A6277" t="str">
            <v>P124</v>
          </cell>
          <cell r="B6277" t="str">
            <v>TRAUM. EN EL CUERO CABELLUDO DEL R/N POR MONITOREO FETAL</v>
          </cell>
          <cell r="C6277" t="str">
            <v>092</v>
          </cell>
        </row>
        <row r="6278">
          <cell r="A6278" t="str">
            <v>P128</v>
          </cell>
          <cell r="B6278" t="str">
            <v>OTROS TRAUMATISMOS DEL NACIMIENTO EN EL CUERO CABELLUDO</v>
          </cell>
          <cell r="C6278" t="str">
            <v>092</v>
          </cell>
        </row>
        <row r="6279">
          <cell r="A6279" t="str">
            <v>P129</v>
          </cell>
          <cell r="B6279" t="str">
            <v>TRAUMATISMO DEL NACIMIENTO EN EL CUERO CABELLUDO, NO ESPECIFICADO</v>
          </cell>
          <cell r="C6279" t="str">
            <v>092</v>
          </cell>
        </row>
        <row r="6280">
          <cell r="A6280" t="str">
            <v>P13</v>
          </cell>
          <cell r="B6280" t="str">
            <v>TRAUMATISMO DEL ESQUELETO DURANTE EL NACIMIENTO</v>
          </cell>
          <cell r="C6280" t="str">
            <v>092</v>
          </cell>
        </row>
        <row r="6281">
          <cell r="A6281" t="str">
            <v>P130</v>
          </cell>
          <cell r="B6281" t="str">
            <v>FRACTURA DEL CRANEO DEBIDA A TRAUMATISMO DEL NACIMIENTO</v>
          </cell>
          <cell r="C6281" t="str">
            <v>092</v>
          </cell>
        </row>
        <row r="6282">
          <cell r="A6282" t="str">
            <v>P131</v>
          </cell>
          <cell r="B6282" t="str">
            <v>OTROS TRAUMATISMOS DEL CRANEO DURANTE EL NACIMIENTO</v>
          </cell>
          <cell r="C6282" t="str">
            <v>092</v>
          </cell>
        </row>
        <row r="6283">
          <cell r="A6283" t="str">
            <v>P132</v>
          </cell>
          <cell r="B6283" t="str">
            <v>TRAUMATISMO DEL FEMUR DURANTE EL NACIMIENTO</v>
          </cell>
          <cell r="C6283" t="str">
            <v>092</v>
          </cell>
        </row>
        <row r="6284">
          <cell r="A6284" t="str">
            <v>P133</v>
          </cell>
          <cell r="B6284" t="str">
            <v>TRAUMATISMO DE OTROS HUESOS LARGOS DURANTE EL NACIMIENTO</v>
          </cell>
          <cell r="C6284" t="str">
            <v>092</v>
          </cell>
        </row>
        <row r="6285">
          <cell r="A6285" t="str">
            <v>P134</v>
          </cell>
          <cell r="B6285" t="str">
            <v>FRACTURA DE LA CLAVICULA DEBIDA A TRAUMATISMO DEL NACIMIENTO</v>
          </cell>
          <cell r="C6285" t="str">
            <v>092</v>
          </cell>
        </row>
        <row r="6286">
          <cell r="A6286" t="str">
            <v>P138</v>
          </cell>
          <cell r="B6286" t="str">
            <v>TRAUMATISMO DEL NACIMIENTO EN OTRAS PARTES DEL ESQUELETO</v>
          </cell>
          <cell r="C6286" t="str">
            <v>092</v>
          </cell>
        </row>
        <row r="6287">
          <cell r="A6287" t="str">
            <v>P139</v>
          </cell>
          <cell r="B6287" t="str">
            <v>TRAUMATISMO NO ESPECIFICADO DEL ESQUELETO DURANTE EL NACIMIENTO</v>
          </cell>
          <cell r="C6287" t="str">
            <v>092</v>
          </cell>
        </row>
        <row r="6288">
          <cell r="A6288" t="str">
            <v>P14</v>
          </cell>
          <cell r="B6288" t="str">
            <v>TRAUMATISMO DEL SISTEMA NERVIOSO PERIFERICO DURANTE EL NACIMIENTO</v>
          </cell>
          <cell r="C6288" t="str">
            <v>092</v>
          </cell>
        </row>
        <row r="6289">
          <cell r="A6289" t="str">
            <v>P140</v>
          </cell>
          <cell r="B6289" t="str">
            <v>PARALISIS DE ERB DEBIDA A TRAUMATISMO DEL NACIMIENTO</v>
          </cell>
          <cell r="C6289" t="str">
            <v>092</v>
          </cell>
        </row>
        <row r="6290">
          <cell r="A6290" t="str">
            <v>P141</v>
          </cell>
          <cell r="B6290" t="str">
            <v>PARALISIS DE KLUMPKE DEBIDA A TRAUMATISMO DEL NACIMIENTO</v>
          </cell>
          <cell r="C6290" t="str">
            <v>092</v>
          </cell>
        </row>
        <row r="6291">
          <cell r="A6291" t="str">
            <v>P142</v>
          </cell>
          <cell r="B6291" t="str">
            <v>PARALISIS DEL NERVIO FRENICO DEBIDA A TRAUMATISMO DEL NACIMIENTO</v>
          </cell>
          <cell r="C6291" t="str">
            <v>092</v>
          </cell>
        </row>
        <row r="6292">
          <cell r="A6292" t="str">
            <v>P143</v>
          </cell>
          <cell r="B6292" t="str">
            <v>OTRO TRAUMATISMO DEL PLEXO BRAQUIAL DURANTE EL NACIMIENTO</v>
          </cell>
          <cell r="C6292" t="str">
            <v>092</v>
          </cell>
        </row>
        <row r="6293">
          <cell r="A6293" t="str">
            <v>P148</v>
          </cell>
          <cell r="B6293" t="str">
            <v>TRAUM. DURANTE EL NACIM. EN OTRAS PARTES DEL SISTEMA NERVIOSO PERIF</v>
          </cell>
          <cell r="C6293" t="str">
            <v>092</v>
          </cell>
        </row>
        <row r="6294">
          <cell r="A6294" t="str">
            <v>P149</v>
          </cell>
          <cell r="B6294" t="str">
            <v>TRAUM. NO ESPECIF. DEL SIST. NERV. PERIFERICO DURANTE EL NACIMIENTO</v>
          </cell>
          <cell r="C6294" t="str">
            <v>092</v>
          </cell>
        </row>
        <row r="6295">
          <cell r="A6295" t="str">
            <v>P15</v>
          </cell>
          <cell r="B6295" t="str">
            <v>OTROS TRAUMATIMOS DEL NACIMIENTO</v>
          </cell>
          <cell r="C6295" t="str">
            <v>092</v>
          </cell>
        </row>
        <row r="6296">
          <cell r="A6296" t="str">
            <v>P150</v>
          </cell>
          <cell r="B6296" t="str">
            <v>LESION DEL HIGADO DURANTE EL NACIMIENTO</v>
          </cell>
          <cell r="C6296" t="str">
            <v>092</v>
          </cell>
        </row>
        <row r="6297">
          <cell r="A6297" t="str">
            <v>P151</v>
          </cell>
          <cell r="B6297" t="str">
            <v>LESION DEL BAZO DURANTE EL NACIMIENTO</v>
          </cell>
          <cell r="C6297" t="str">
            <v>092</v>
          </cell>
        </row>
        <row r="6298">
          <cell r="A6298" t="str">
            <v>P152</v>
          </cell>
          <cell r="B6298" t="str">
            <v>TRAUMATISMO DEL MUSCULO ESTERNOCLEIDOMASTOIDEO DURANTE EL NACIM</v>
          </cell>
          <cell r="C6298" t="str">
            <v>092</v>
          </cell>
        </row>
        <row r="6299">
          <cell r="A6299" t="str">
            <v>P153</v>
          </cell>
          <cell r="B6299" t="str">
            <v>TRAUMATISMO OCULAR DURANTE EL NACIMIENTO</v>
          </cell>
          <cell r="C6299" t="str">
            <v>092</v>
          </cell>
        </row>
        <row r="6300">
          <cell r="A6300" t="str">
            <v>P154</v>
          </cell>
          <cell r="B6300" t="str">
            <v>TRAUMATISMO FACIAL DURANTE EL NACIMIENTO</v>
          </cell>
          <cell r="C6300" t="str">
            <v>092</v>
          </cell>
        </row>
        <row r="6301">
          <cell r="A6301" t="str">
            <v>P155</v>
          </cell>
          <cell r="B6301" t="str">
            <v>TRAUMATISMO DE LOS GENITALES EXTERNOS DURANTE EL NACIMIENTO</v>
          </cell>
          <cell r="C6301" t="str">
            <v>092</v>
          </cell>
        </row>
        <row r="6302">
          <cell r="A6302" t="str">
            <v>P156</v>
          </cell>
          <cell r="B6302" t="str">
            <v>NECROSIS GRASA SUBCUTANEA DEBIDA A TRAUMATISMO DEL NACIMIENTO</v>
          </cell>
          <cell r="C6302" t="str">
            <v>092</v>
          </cell>
        </row>
        <row r="6303">
          <cell r="A6303" t="str">
            <v>P158</v>
          </cell>
          <cell r="B6303" t="str">
            <v>OTROS TRAUMATISMOS ESPECIFICADOS, DURANTE EL NACIMIENTO</v>
          </cell>
          <cell r="C6303" t="str">
            <v>092</v>
          </cell>
        </row>
        <row r="6304">
          <cell r="A6304" t="str">
            <v>P159</v>
          </cell>
          <cell r="B6304" t="str">
            <v>TRAUMATISMO NO ESPECIFICADO, DURANTE EL NACIMIENTO</v>
          </cell>
          <cell r="C6304" t="str">
            <v>092</v>
          </cell>
        </row>
        <row r="6305">
          <cell r="A6305" t="str">
            <v>P20</v>
          </cell>
          <cell r="B6305" t="str">
            <v>HIPOXIA INTRAUTERINA</v>
          </cell>
          <cell r="C6305" t="str">
            <v>092</v>
          </cell>
        </row>
        <row r="6306">
          <cell r="A6306" t="str">
            <v>P200</v>
          </cell>
          <cell r="B6306" t="str">
            <v>HIPOXIA INTRAUTERINA NOTADA POR PRIMERA VEZ ANTES DEL INICIO DE TRAB</v>
          </cell>
          <cell r="C6306" t="str">
            <v>092</v>
          </cell>
        </row>
        <row r="6307">
          <cell r="A6307" t="str">
            <v>P201</v>
          </cell>
          <cell r="B6307" t="str">
            <v>HIPOXIA INTRAUTERINA NOTADA POR PRIMERA VEZ DURANTE EL TRAB. DE PARTO</v>
          </cell>
          <cell r="C6307" t="str">
            <v>092</v>
          </cell>
        </row>
        <row r="6308">
          <cell r="A6308" t="str">
            <v>P209</v>
          </cell>
          <cell r="B6308" t="str">
            <v>HIPOXIA INTRAUTERINA, NO ESPECIFICADA.</v>
          </cell>
          <cell r="C6308" t="str">
            <v>092</v>
          </cell>
        </row>
        <row r="6309">
          <cell r="A6309" t="str">
            <v>P21</v>
          </cell>
          <cell r="B6309" t="str">
            <v>ASFIXIA DEL NACIMIENTO</v>
          </cell>
          <cell r="C6309" t="str">
            <v>092</v>
          </cell>
        </row>
        <row r="6310">
          <cell r="A6310" t="str">
            <v>P210</v>
          </cell>
          <cell r="B6310" t="str">
            <v>ASFIXIA DEL NACIMIENTO, SEVERA</v>
          </cell>
          <cell r="C6310" t="str">
            <v>092</v>
          </cell>
        </row>
        <row r="6311">
          <cell r="A6311" t="str">
            <v>P211</v>
          </cell>
          <cell r="B6311" t="str">
            <v>ASFIXIA DEL NACIMIENTO, LEVE Y MODERADA</v>
          </cell>
          <cell r="C6311" t="str">
            <v>092</v>
          </cell>
        </row>
        <row r="6312">
          <cell r="A6312" t="str">
            <v>P219</v>
          </cell>
          <cell r="B6312" t="str">
            <v>ASFIXIA DEL NACIMIENTO, NO ESPECIFICADA</v>
          </cell>
          <cell r="C6312" t="str">
            <v>092</v>
          </cell>
        </row>
        <row r="6313">
          <cell r="A6313" t="str">
            <v>P22</v>
          </cell>
          <cell r="B6313" t="str">
            <v>DIFICULTAD RESPIRATORIA DEL RECIEN NACIDO</v>
          </cell>
          <cell r="C6313" t="str">
            <v>092</v>
          </cell>
        </row>
        <row r="6314">
          <cell r="A6314" t="str">
            <v>P220</v>
          </cell>
          <cell r="B6314" t="str">
            <v>SINDROME DE DIFICULTAD RESPIRATORIA DEL RECIEN NACIDO</v>
          </cell>
          <cell r="C6314" t="str">
            <v>092</v>
          </cell>
        </row>
        <row r="6315">
          <cell r="A6315" t="str">
            <v>P221</v>
          </cell>
          <cell r="B6315" t="str">
            <v>TAQUIPNEA TRANSITORIA DEL RECIEN NACIDO</v>
          </cell>
          <cell r="C6315" t="str">
            <v>092</v>
          </cell>
        </row>
        <row r="6316">
          <cell r="A6316" t="str">
            <v>P228</v>
          </cell>
          <cell r="B6316" t="str">
            <v>OTRAS DIFICULTADES RESPIRATORIAS DEL RECIEN NACIDO</v>
          </cell>
          <cell r="C6316" t="str">
            <v>092</v>
          </cell>
        </row>
        <row r="6317">
          <cell r="A6317" t="str">
            <v>P229</v>
          </cell>
          <cell r="B6317" t="str">
            <v>DIFICULTAD RESPIRATORIA DEL RECIEN NACIDO, NO ESPECIFICADA</v>
          </cell>
          <cell r="C6317" t="str">
            <v>092</v>
          </cell>
        </row>
        <row r="6318">
          <cell r="A6318" t="str">
            <v>P23</v>
          </cell>
          <cell r="B6318" t="str">
            <v>NEUMONIA CONGENITA</v>
          </cell>
          <cell r="C6318" t="str">
            <v>092</v>
          </cell>
        </row>
        <row r="6319">
          <cell r="A6319" t="str">
            <v>P230</v>
          </cell>
          <cell r="B6319" t="str">
            <v>NEUMONIA CONGENITA DEBIDA A AGENTE VIRAL</v>
          </cell>
          <cell r="C6319" t="str">
            <v>092</v>
          </cell>
        </row>
        <row r="6320">
          <cell r="A6320" t="str">
            <v>P231</v>
          </cell>
          <cell r="B6320" t="str">
            <v>NEUMONIA CONGENITA DEBIDA A CHLAMYDIA</v>
          </cell>
          <cell r="C6320" t="str">
            <v>092</v>
          </cell>
        </row>
        <row r="6321">
          <cell r="A6321" t="str">
            <v>P232</v>
          </cell>
          <cell r="B6321" t="str">
            <v>NEUMONIA CONGENITA DEBIDA A ESTAFILOCOCOS</v>
          </cell>
          <cell r="C6321" t="str">
            <v>092</v>
          </cell>
        </row>
        <row r="6322">
          <cell r="A6322" t="str">
            <v>P233</v>
          </cell>
          <cell r="B6322" t="str">
            <v>NEUMONIA CONGENITA DEBIDA ESTREPTOCOCOS DEL GRUPO B</v>
          </cell>
          <cell r="C6322" t="str">
            <v>092</v>
          </cell>
        </row>
        <row r="6323">
          <cell r="A6323" t="str">
            <v>P234</v>
          </cell>
          <cell r="B6323" t="str">
            <v>NEUMONIA CONGENITA DEBIDA A ESCHERICHIA COLI</v>
          </cell>
          <cell r="C6323" t="str">
            <v>092</v>
          </cell>
        </row>
        <row r="6324">
          <cell r="A6324" t="str">
            <v>P235</v>
          </cell>
          <cell r="B6324" t="str">
            <v>NEUMONIA CONGENITA DEBIDA A PSEUDOMONAS</v>
          </cell>
          <cell r="C6324" t="str">
            <v>092</v>
          </cell>
        </row>
        <row r="6325">
          <cell r="A6325" t="str">
            <v>P236</v>
          </cell>
          <cell r="B6325" t="str">
            <v>NEUMONIA CONGENITA DEBIDA A OTROS AGENTES BACTERIANOS</v>
          </cell>
          <cell r="C6325" t="str">
            <v>092</v>
          </cell>
        </row>
        <row r="6326">
          <cell r="A6326" t="str">
            <v>P238</v>
          </cell>
          <cell r="B6326" t="str">
            <v>NEUMONIA CONGENITA DEBIDA A OTROS ORGANISMOS</v>
          </cell>
          <cell r="C6326" t="str">
            <v>092</v>
          </cell>
        </row>
        <row r="6327">
          <cell r="A6327" t="str">
            <v>P239</v>
          </cell>
          <cell r="B6327" t="str">
            <v>NEUMONIA CONGENITA, ORGANISMO NO ESPECIFICADO</v>
          </cell>
          <cell r="C6327" t="str">
            <v>092</v>
          </cell>
        </row>
        <row r="6328">
          <cell r="A6328" t="str">
            <v>P24</v>
          </cell>
          <cell r="B6328" t="str">
            <v>SINDROMES DE ASPIRACION NEONATAL</v>
          </cell>
          <cell r="C6328" t="str">
            <v>092</v>
          </cell>
        </row>
        <row r="6329">
          <cell r="A6329" t="str">
            <v>P240</v>
          </cell>
          <cell r="B6329" t="str">
            <v>ASPIRACION NEONATAL DE MECONIO</v>
          </cell>
          <cell r="C6329" t="str">
            <v>092</v>
          </cell>
        </row>
        <row r="6330">
          <cell r="A6330" t="str">
            <v>P241</v>
          </cell>
          <cell r="B6330" t="str">
            <v>ASPIRACION NEONATAL DE LIQUIDO AMNIOTICO Y DE MOCO</v>
          </cell>
          <cell r="C6330" t="str">
            <v>092</v>
          </cell>
        </row>
        <row r="6331">
          <cell r="A6331" t="str">
            <v>P242</v>
          </cell>
          <cell r="B6331" t="str">
            <v>ASPIRACION NEONATAL DE SANGRE</v>
          </cell>
          <cell r="C6331" t="str">
            <v>092</v>
          </cell>
        </row>
        <row r="6332">
          <cell r="A6332" t="str">
            <v>P243</v>
          </cell>
          <cell r="B6332" t="str">
            <v>ASPIRACION NEONATAL DE LECHE Y ALIMENTO REGURGITADO</v>
          </cell>
          <cell r="C6332" t="str">
            <v>092</v>
          </cell>
        </row>
        <row r="6333">
          <cell r="A6333" t="str">
            <v>P248</v>
          </cell>
          <cell r="B6333" t="str">
            <v>OTROS SINDROMES DE ASPIRACION NEONATAL</v>
          </cell>
          <cell r="C6333" t="str">
            <v>092</v>
          </cell>
        </row>
        <row r="6334">
          <cell r="A6334" t="str">
            <v>P249</v>
          </cell>
          <cell r="B6334" t="str">
            <v>SINDROME DE ASPIRACION NEONATAL, SIN OTRA ESPECIFICACION</v>
          </cell>
          <cell r="C6334" t="str">
            <v>092</v>
          </cell>
        </row>
        <row r="6335">
          <cell r="A6335" t="str">
            <v>P25</v>
          </cell>
          <cell r="B6335" t="str">
            <v>ENFISEMA INTERSTICIAL Y AFECCIONES RELACIONADAS, ORIG. EN EL PERIODO</v>
          </cell>
          <cell r="C6335" t="str">
            <v>092</v>
          </cell>
        </row>
        <row r="6336">
          <cell r="A6336" t="str">
            <v>P250</v>
          </cell>
          <cell r="B6336" t="str">
            <v>ENFISEMA INTERSTICIAL ORIGINADO EN EL PERIODO PERINATAL</v>
          </cell>
          <cell r="C6336" t="str">
            <v>092</v>
          </cell>
        </row>
        <row r="6337">
          <cell r="A6337" t="str">
            <v>P251</v>
          </cell>
          <cell r="B6337" t="str">
            <v>NEUMOTORAX ORIGINADO EN EL PERIODO PERINATAL</v>
          </cell>
          <cell r="C6337" t="str">
            <v>092</v>
          </cell>
        </row>
        <row r="6338">
          <cell r="A6338" t="str">
            <v>P252</v>
          </cell>
          <cell r="B6338" t="str">
            <v>NEUMOMEDIASTINO ORIGINADO EN EL PERIODO PERINATAL</v>
          </cell>
          <cell r="C6338" t="str">
            <v>092</v>
          </cell>
        </row>
        <row r="6339">
          <cell r="A6339" t="str">
            <v>P253</v>
          </cell>
          <cell r="B6339" t="str">
            <v>NEUMOPERICARDIO ORIGINADO EN EL PERIODO PERINATAL</v>
          </cell>
          <cell r="C6339" t="str">
            <v>092</v>
          </cell>
        </row>
        <row r="6340">
          <cell r="A6340" t="str">
            <v>P258</v>
          </cell>
          <cell r="B6340" t="str">
            <v>OTRAS AFECC. RELAC. CON EL ENFISEMA INTERST. ORIGIN. EN EL PERIOD. PER</v>
          </cell>
          <cell r="C6340" t="str">
            <v>092</v>
          </cell>
        </row>
        <row r="6341">
          <cell r="A6341" t="str">
            <v>P26</v>
          </cell>
          <cell r="B6341" t="str">
            <v>HEMORRAGIA PULMONAR ORIGINADA EN EL PERIODO PERINATAL</v>
          </cell>
          <cell r="C6341" t="str">
            <v>092</v>
          </cell>
        </row>
        <row r="6342">
          <cell r="A6342" t="str">
            <v>P260</v>
          </cell>
          <cell r="B6342" t="str">
            <v>HEMORRAGIA TRAQUEOBRONQUIAL ORIGINADA EN EL PERIODO PERINATAL</v>
          </cell>
          <cell r="C6342" t="str">
            <v>092</v>
          </cell>
        </row>
        <row r="6343">
          <cell r="A6343" t="str">
            <v>P261</v>
          </cell>
          <cell r="B6343" t="str">
            <v>HEMORRAGIA PULMONAR MASIVA ORIGINADA EN EL PERIODO PERINATAL</v>
          </cell>
          <cell r="C6343" t="str">
            <v>092</v>
          </cell>
        </row>
        <row r="6344">
          <cell r="A6344" t="str">
            <v>P268</v>
          </cell>
          <cell r="B6344" t="str">
            <v>OTRAS HEMORRAGIAS PULMONARES ORIGINADAS EN EL PERIODO PERINATAL</v>
          </cell>
          <cell r="C6344" t="str">
            <v>092</v>
          </cell>
        </row>
        <row r="6345">
          <cell r="A6345" t="str">
            <v>P269</v>
          </cell>
          <cell r="B6345" t="str">
            <v>HEMORRAGIA PULMONAR NO ESPECIFICADA, ORIG. EN EL PERIODO PERINATAL</v>
          </cell>
          <cell r="C6345" t="str">
            <v>092</v>
          </cell>
        </row>
        <row r="6346">
          <cell r="A6346" t="str">
            <v>P27</v>
          </cell>
          <cell r="B6346" t="str">
            <v>ENFERMEDAD RESPIRATORIA CRONICA ORIGINADA EN EL PERIODO PERINATAL</v>
          </cell>
          <cell r="C6346" t="str">
            <v>092</v>
          </cell>
        </row>
        <row r="6347">
          <cell r="A6347" t="str">
            <v>P270</v>
          </cell>
          <cell r="B6347" t="str">
            <v>SIDROME DE WILSON- MIKITY</v>
          </cell>
          <cell r="C6347" t="str">
            <v>092</v>
          </cell>
        </row>
        <row r="6348">
          <cell r="A6348" t="str">
            <v>P271</v>
          </cell>
          <cell r="B6348" t="str">
            <v>DISPLASIA BRONCOPULMONAR ORIGINADA EN EL PERIODO PERINATAL</v>
          </cell>
          <cell r="C6348" t="str">
            <v>092</v>
          </cell>
        </row>
        <row r="6349">
          <cell r="A6349" t="str">
            <v>P278</v>
          </cell>
          <cell r="B6349" t="str">
            <v>OTRAS ENFERMEDADES RESPIRATORIAS CRONICAS ORIGINADAS EN EL PERIODO</v>
          </cell>
          <cell r="C6349" t="str">
            <v>092</v>
          </cell>
        </row>
        <row r="6350">
          <cell r="A6350" t="str">
            <v>P279</v>
          </cell>
          <cell r="B6350" t="str">
            <v>ENF. RESP. CRONICA NO ESPECIFICADA ORIGINADA EN EL PERIODO PERINATAL</v>
          </cell>
          <cell r="C6350" t="str">
            <v>092</v>
          </cell>
        </row>
        <row r="6351">
          <cell r="A6351" t="str">
            <v>P28</v>
          </cell>
          <cell r="B6351" t="str">
            <v>OTROS PROBL. RESPIR. DEL R/N ORIGINADOS EN EL PERIODO PERINATAL</v>
          </cell>
          <cell r="C6351" t="str">
            <v>092</v>
          </cell>
        </row>
        <row r="6352">
          <cell r="A6352" t="str">
            <v>P280</v>
          </cell>
          <cell r="B6352" t="str">
            <v>ATELECTASIA PRIMARIA DEL RECIEN NACIDO</v>
          </cell>
          <cell r="C6352" t="str">
            <v>092</v>
          </cell>
        </row>
        <row r="6353">
          <cell r="A6353" t="str">
            <v>P281</v>
          </cell>
          <cell r="B6353" t="str">
            <v>OTRAS ATELECTASIAS DEL RECIEN NACIDO Y LAS NO ESPECIFICADA</v>
          </cell>
          <cell r="C6353" t="str">
            <v>092</v>
          </cell>
        </row>
        <row r="6354">
          <cell r="A6354" t="str">
            <v>P282</v>
          </cell>
          <cell r="B6354" t="str">
            <v>ATAQUE CIANOTICO DEL RECIEN NACIDO</v>
          </cell>
          <cell r="C6354" t="str">
            <v>092</v>
          </cell>
        </row>
        <row r="6355">
          <cell r="A6355" t="str">
            <v>P283</v>
          </cell>
          <cell r="B6355" t="str">
            <v>APNEA PRIMARIA DEL SUEÑO DEL RECIEN NACIDO</v>
          </cell>
          <cell r="C6355" t="str">
            <v>092</v>
          </cell>
        </row>
        <row r="6356">
          <cell r="A6356" t="str">
            <v>P284</v>
          </cell>
          <cell r="B6356" t="str">
            <v>OTRAS APNEAS DEL RECIEN NACIDO</v>
          </cell>
          <cell r="C6356" t="str">
            <v>092</v>
          </cell>
        </row>
        <row r="6357">
          <cell r="A6357" t="str">
            <v>P285</v>
          </cell>
          <cell r="B6357" t="str">
            <v>INSUFICIENCIA RESPIRATORIA DEL RECIEN NACIDO</v>
          </cell>
          <cell r="C6357" t="str">
            <v>092</v>
          </cell>
        </row>
        <row r="6358">
          <cell r="A6358" t="str">
            <v>P288</v>
          </cell>
          <cell r="B6358" t="str">
            <v>OTROS PROBLEMAS RESPIRATORIOS ESPECIFICADOS DEL RECIEN NACIDO</v>
          </cell>
          <cell r="C6358" t="str">
            <v>092</v>
          </cell>
        </row>
        <row r="6359">
          <cell r="A6359" t="str">
            <v>P289</v>
          </cell>
          <cell r="B6359" t="str">
            <v>AFECCION RESPIRATORIA NO ESPECIFICADA DEL RECIEN NACIDO</v>
          </cell>
          <cell r="C6359" t="str">
            <v>092</v>
          </cell>
        </row>
        <row r="6360">
          <cell r="A6360" t="str">
            <v>P29</v>
          </cell>
          <cell r="B6360" t="str">
            <v>TRASTRONOS CARDIOVASCULARES ORIGINADOS EN AL PERIODO PERINATAL</v>
          </cell>
          <cell r="C6360" t="str">
            <v>092</v>
          </cell>
        </row>
        <row r="6361">
          <cell r="A6361" t="str">
            <v>P290</v>
          </cell>
          <cell r="B6361" t="str">
            <v>INSUFICIENCIA CARDIACA NEONATAL</v>
          </cell>
          <cell r="C6361" t="str">
            <v>092</v>
          </cell>
        </row>
        <row r="6362">
          <cell r="A6362" t="str">
            <v>P291</v>
          </cell>
          <cell r="B6362" t="str">
            <v>DISRITMIA CARDIACA NEONATAL</v>
          </cell>
          <cell r="C6362" t="str">
            <v>092</v>
          </cell>
        </row>
        <row r="6363">
          <cell r="A6363" t="str">
            <v>P292</v>
          </cell>
          <cell r="B6363" t="str">
            <v>HIPERTENSION NEONATAL</v>
          </cell>
          <cell r="C6363" t="str">
            <v>092</v>
          </cell>
        </row>
        <row r="6364">
          <cell r="A6364" t="str">
            <v>P293</v>
          </cell>
          <cell r="B6364" t="str">
            <v>PERSISTENCIA DE LA CIRCULACION FETAL</v>
          </cell>
          <cell r="C6364" t="str">
            <v>092</v>
          </cell>
        </row>
        <row r="6365">
          <cell r="A6365" t="str">
            <v>P294</v>
          </cell>
          <cell r="B6365" t="str">
            <v>ISQUEMIA MIOCARDIACA TRANSITORIA DEL RECIEN NACIDO</v>
          </cell>
          <cell r="C6365" t="str">
            <v>092</v>
          </cell>
        </row>
        <row r="6366">
          <cell r="A6366" t="str">
            <v>P298</v>
          </cell>
          <cell r="B6366" t="str">
            <v>OTROS TRASTORNOS CARDIOVASCULARES ORIGINADOS EN EL PERIODO PERINATAL</v>
          </cell>
          <cell r="C6366" t="str">
            <v>092</v>
          </cell>
        </row>
        <row r="6367">
          <cell r="A6367" t="str">
            <v>P299</v>
          </cell>
          <cell r="B6367" t="str">
            <v>TRASTORNO CARDIOVASCULAR NO ESEOCIF. ORIGINADO EN EL PERIODO PERIN.</v>
          </cell>
          <cell r="C6367" t="str">
            <v>092</v>
          </cell>
        </row>
        <row r="6368">
          <cell r="A6368" t="str">
            <v>P35</v>
          </cell>
          <cell r="B6368" t="str">
            <v>ENFERMEDADES VIRALES CONGENITAS</v>
          </cell>
          <cell r="C6368" t="str">
            <v>092</v>
          </cell>
        </row>
        <row r="6369">
          <cell r="A6369" t="str">
            <v>P350</v>
          </cell>
          <cell r="B6369" t="str">
            <v>SINDROME DE RUBEOLA CONGENITA</v>
          </cell>
          <cell r="C6369" t="str">
            <v>092</v>
          </cell>
        </row>
        <row r="6370">
          <cell r="A6370" t="str">
            <v>P351</v>
          </cell>
          <cell r="B6370" t="str">
            <v>INFECCION CITOMEGALOVIRICA CONGENITA</v>
          </cell>
          <cell r="C6370" t="str">
            <v>092</v>
          </cell>
        </row>
        <row r="6371">
          <cell r="A6371" t="str">
            <v>P352</v>
          </cell>
          <cell r="B6371" t="str">
            <v>INFECCIONES CONGENITAS POR VIRUS DEL HERPES SIMPLE</v>
          </cell>
          <cell r="C6371" t="str">
            <v>092</v>
          </cell>
        </row>
        <row r="6372">
          <cell r="A6372" t="str">
            <v>P353</v>
          </cell>
          <cell r="B6372" t="str">
            <v>HEPATITIS VIRAL CONGENITA</v>
          </cell>
          <cell r="C6372" t="str">
            <v>092</v>
          </cell>
        </row>
        <row r="6373">
          <cell r="A6373" t="str">
            <v>P358</v>
          </cell>
          <cell r="B6373" t="str">
            <v>OTRAS ENFERMEDADES VIRALES CONGENITAS</v>
          </cell>
          <cell r="C6373" t="str">
            <v>092</v>
          </cell>
        </row>
        <row r="6374">
          <cell r="A6374" t="str">
            <v>P359</v>
          </cell>
          <cell r="B6374" t="str">
            <v>ENFERMEDAD VIRAL CONGENITA, SIN OTRA ESPECIFICACION</v>
          </cell>
          <cell r="C6374" t="str">
            <v>092</v>
          </cell>
        </row>
        <row r="6375">
          <cell r="A6375" t="str">
            <v>P36</v>
          </cell>
          <cell r="B6375" t="str">
            <v>SEPSIS BACTERIANA DEL RECIEN NACIDO</v>
          </cell>
          <cell r="C6375" t="str">
            <v>092</v>
          </cell>
        </row>
        <row r="6376">
          <cell r="A6376" t="str">
            <v>P360</v>
          </cell>
          <cell r="B6376" t="str">
            <v>SEPSIS DEL RECIEN NACIDO DEBIDA A ESTREPTOCOCO DEL GRUPO B</v>
          </cell>
          <cell r="C6376" t="str">
            <v>092</v>
          </cell>
        </row>
        <row r="6377">
          <cell r="A6377" t="str">
            <v>P361</v>
          </cell>
          <cell r="B6377" t="str">
            <v>SEPSIS DEL R/N DEBIDA A ESTREPTOCOCO DE OTRO GRUPO Y EL NO ESPECIF</v>
          </cell>
          <cell r="C6377" t="str">
            <v>092</v>
          </cell>
        </row>
        <row r="6378">
          <cell r="A6378" t="str">
            <v>P362</v>
          </cell>
          <cell r="B6378" t="str">
            <v>SEPSIS DEL RECIEN NACIDO DEBIDO A STAPHYLOCOCCUS AUREUS</v>
          </cell>
          <cell r="C6378" t="str">
            <v>092</v>
          </cell>
        </row>
        <row r="6379">
          <cell r="A6379" t="str">
            <v>P363</v>
          </cell>
          <cell r="B6379" t="str">
            <v>SEPSIS DEL R/N DEBIDA A ESTAFILOCOCO DE OTRA ESPECIE Y LA NO ESPECIFIC</v>
          </cell>
          <cell r="C6379" t="str">
            <v>092</v>
          </cell>
        </row>
        <row r="6380">
          <cell r="A6380" t="str">
            <v>P364</v>
          </cell>
          <cell r="B6380" t="str">
            <v>SEPSIS DEL RECIEN NACIDO DEBIDA A ESCHERICHIA COLI</v>
          </cell>
          <cell r="C6380" t="str">
            <v>092</v>
          </cell>
        </row>
        <row r="6381">
          <cell r="A6381" t="str">
            <v>P365</v>
          </cell>
          <cell r="B6381" t="str">
            <v>SEPSIS DEL RECIEN NACIDO DEBIDA A ANAEROBIOS</v>
          </cell>
          <cell r="C6381" t="str">
            <v>092</v>
          </cell>
        </row>
        <row r="6382">
          <cell r="A6382" t="str">
            <v>P368</v>
          </cell>
          <cell r="B6382" t="str">
            <v>SEPSIS DEL RECIEN NACIDO DEBIDA A OTRAS BACTERIAS</v>
          </cell>
          <cell r="C6382" t="str">
            <v>092</v>
          </cell>
        </row>
        <row r="6383">
          <cell r="A6383" t="str">
            <v>P369</v>
          </cell>
          <cell r="B6383" t="str">
            <v>SEPSIS BACTERIANA DEL RECIEN NACIDO, NO ESPECIFICADA</v>
          </cell>
          <cell r="C6383" t="str">
            <v>092</v>
          </cell>
        </row>
        <row r="6384">
          <cell r="A6384" t="str">
            <v>P37</v>
          </cell>
          <cell r="B6384" t="str">
            <v>OTRAS ENFERMEDADES INFECCIOSAS Y PARASITARIAS CONGENITAS</v>
          </cell>
          <cell r="C6384" t="str">
            <v>092</v>
          </cell>
        </row>
        <row r="6385">
          <cell r="A6385" t="str">
            <v>P370</v>
          </cell>
          <cell r="B6385" t="str">
            <v>TUBERCULOSIS CONGENITA</v>
          </cell>
          <cell r="C6385" t="str">
            <v>092</v>
          </cell>
        </row>
        <row r="6386">
          <cell r="A6386" t="str">
            <v>P371</v>
          </cell>
          <cell r="B6386" t="str">
            <v>TOXOPLASMOSIS CONGENITA</v>
          </cell>
          <cell r="C6386" t="str">
            <v>092</v>
          </cell>
        </row>
        <row r="6387">
          <cell r="A6387" t="str">
            <v>P372</v>
          </cell>
          <cell r="B6387" t="str">
            <v>LISTERIOSIS CONGENITA (DISEMINADA)</v>
          </cell>
          <cell r="C6387" t="str">
            <v>092</v>
          </cell>
        </row>
        <row r="6388">
          <cell r="A6388" t="str">
            <v>P373</v>
          </cell>
          <cell r="B6388" t="str">
            <v>PALUDISMO CONGENITO POR PLASMODIUM FALCIPARUM</v>
          </cell>
          <cell r="C6388" t="str">
            <v>092</v>
          </cell>
        </row>
        <row r="6389">
          <cell r="A6389" t="str">
            <v>P374</v>
          </cell>
          <cell r="B6389" t="str">
            <v>OTROS PALUDISMOS CONGENITOS</v>
          </cell>
          <cell r="C6389" t="str">
            <v>092</v>
          </cell>
        </row>
        <row r="6390">
          <cell r="A6390" t="str">
            <v>P375</v>
          </cell>
          <cell r="B6390" t="str">
            <v>CANDIDIASIS NEONATAL</v>
          </cell>
          <cell r="C6390" t="str">
            <v>092</v>
          </cell>
        </row>
        <row r="6391">
          <cell r="A6391" t="str">
            <v>P378</v>
          </cell>
          <cell r="B6391" t="str">
            <v>OTRAS ENFER. NEONATALES INFECCIOSAS O PARASITARIAS ESPECIFICADAS</v>
          </cell>
          <cell r="C6391" t="str">
            <v>092</v>
          </cell>
        </row>
        <row r="6392">
          <cell r="A6392" t="str">
            <v>P379</v>
          </cell>
          <cell r="B6392" t="str">
            <v>ENFERMEDAD INFECCIOSA Y PARASITARIA CONGENITA, NO ESPECIFICADA</v>
          </cell>
          <cell r="C6392" t="str">
            <v>092</v>
          </cell>
        </row>
        <row r="6393">
          <cell r="A6393" t="str">
            <v>P38</v>
          </cell>
          <cell r="B6393" t="str">
            <v>ONFALITIS DEL RECIEN NACIDO CON O SIN HEMORRAGIA LEVE</v>
          </cell>
          <cell r="C6393" t="str">
            <v>092</v>
          </cell>
        </row>
        <row r="6394">
          <cell r="A6394" t="str">
            <v>P39</v>
          </cell>
          <cell r="B6394" t="str">
            <v>OTRAS INFECCIONES ESPECIFICAS DEL PERIODO PERINATAL</v>
          </cell>
          <cell r="C6394" t="str">
            <v>092</v>
          </cell>
        </row>
        <row r="6395">
          <cell r="A6395" t="str">
            <v>P390</v>
          </cell>
          <cell r="B6395" t="str">
            <v>MASTITIS INFECCIOSA NEONATAL</v>
          </cell>
          <cell r="C6395" t="str">
            <v>092</v>
          </cell>
        </row>
        <row r="6396">
          <cell r="A6396" t="str">
            <v>P391</v>
          </cell>
          <cell r="B6396" t="str">
            <v>CONJUNTIVITIS Y DACRIOCISTITIS NEONATALES</v>
          </cell>
          <cell r="C6396" t="str">
            <v>092</v>
          </cell>
        </row>
        <row r="6397">
          <cell r="A6397" t="str">
            <v>P392</v>
          </cell>
          <cell r="B6397" t="str">
            <v>INFECCION INTRAAMNIOTICA DEL FETO, NO CLASIFICADA EN OTRA PARTE</v>
          </cell>
          <cell r="C6397" t="str">
            <v>092</v>
          </cell>
        </row>
        <row r="6398">
          <cell r="A6398" t="str">
            <v>P393</v>
          </cell>
          <cell r="B6398" t="str">
            <v>INFECCION NEONATAL DE LAS VIAS URINARIAS</v>
          </cell>
          <cell r="C6398" t="str">
            <v>092</v>
          </cell>
        </row>
        <row r="6399">
          <cell r="A6399" t="str">
            <v>P394</v>
          </cell>
          <cell r="B6399" t="str">
            <v>INFECCION CUTANEA NEONATAL</v>
          </cell>
          <cell r="C6399" t="str">
            <v>092</v>
          </cell>
        </row>
        <row r="6400">
          <cell r="A6400" t="str">
            <v>P398</v>
          </cell>
          <cell r="B6400" t="str">
            <v>OTRAS INFECCIONES ESPECIFICADAS PROPIAS DEL PERIODO PERINATAL</v>
          </cell>
          <cell r="C6400" t="str">
            <v>092</v>
          </cell>
        </row>
        <row r="6401">
          <cell r="A6401" t="str">
            <v>P399</v>
          </cell>
          <cell r="B6401" t="str">
            <v>INFECCION PROPIA DEL PERIODO PERINATAL, NO ESPECIFICADA</v>
          </cell>
          <cell r="C6401" t="str">
            <v>092</v>
          </cell>
        </row>
        <row r="6402">
          <cell r="A6402" t="str">
            <v>P50</v>
          </cell>
          <cell r="B6402" t="str">
            <v>PERDIDA DE SANGRE FETAL</v>
          </cell>
          <cell r="C6402" t="str">
            <v>092</v>
          </cell>
        </row>
        <row r="6403">
          <cell r="A6403" t="str">
            <v>P500</v>
          </cell>
          <cell r="B6403" t="str">
            <v>PERDIDA DE SANGRE FETAL POR VASA PREVIA</v>
          </cell>
          <cell r="C6403" t="str">
            <v>092</v>
          </cell>
        </row>
        <row r="6404">
          <cell r="A6404" t="str">
            <v>P501</v>
          </cell>
          <cell r="B6404" t="str">
            <v>PERDIDA DE SANGRE FETAL POR RUPTURA DEL CORDON UMBILICAL</v>
          </cell>
          <cell r="C6404" t="str">
            <v>092</v>
          </cell>
        </row>
        <row r="6405">
          <cell r="A6405" t="str">
            <v>P502</v>
          </cell>
          <cell r="B6405" t="str">
            <v>PERDIDA DE SANGRE FETAL POR LA PLACENTA</v>
          </cell>
          <cell r="C6405" t="str">
            <v>092</v>
          </cell>
        </row>
        <row r="6406">
          <cell r="A6406" t="str">
            <v>P503</v>
          </cell>
          <cell r="B6406" t="str">
            <v>HEMORRAGIA FETAL HACIA EL OTRO GEMELO</v>
          </cell>
          <cell r="C6406" t="str">
            <v>092</v>
          </cell>
        </row>
        <row r="6407">
          <cell r="A6407" t="str">
            <v>P504</v>
          </cell>
          <cell r="B6407" t="str">
            <v>HEMORRAGIA FETAL HACIA LA CIRCULACION MATERNA</v>
          </cell>
          <cell r="C6407" t="str">
            <v>092</v>
          </cell>
        </row>
        <row r="6408">
          <cell r="A6408" t="str">
            <v>P505</v>
          </cell>
          <cell r="B6408" t="str">
            <v>PERDIDA DE SANGRE FETAL POR EL CORTE DEL CORDON UMBILICAL EN OTRO GEM</v>
          </cell>
          <cell r="C6408" t="str">
            <v>092</v>
          </cell>
        </row>
        <row r="6409">
          <cell r="A6409" t="str">
            <v>P508</v>
          </cell>
          <cell r="B6409" t="str">
            <v>OTRAS PERDIDAS DE SANGRE FETAL</v>
          </cell>
          <cell r="C6409" t="str">
            <v>092</v>
          </cell>
        </row>
        <row r="6410">
          <cell r="A6410" t="str">
            <v>P509</v>
          </cell>
          <cell r="B6410" t="str">
            <v>PERDIDA DE SANGRE FETAL, NO ESPECIFICADA</v>
          </cell>
          <cell r="C6410" t="str">
            <v>092</v>
          </cell>
        </row>
        <row r="6411">
          <cell r="A6411" t="str">
            <v>P51</v>
          </cell>
          <cell r="B6411" t="str">
            <v>HEMORRAGIA UMBILICAL DEL RECIEN NACIDO</v>
          </cell>
          <cell r="C6411" t="str">
            <v>092</v>
          </cell>
        </row>
        <row r="6412">
          <cell r="A6412" t="str">
            <v>P510</v>
          </cell>
          <cell r="B6412" t="str">
            <v>HEMORRAGIA UMBILICAL MASIVA DEL RECIEN NACIDO</v>
          </cell>
          <cell r="C6412" t="str">
            <v>092</v>
          </cell>
        </row>
        <row r="6413">
          <cell r="A6413" t="str">
            <v>P518</v>
          </cell>
          <cell r="B6413" t="str">
            <v>OTRAS HEMORRAGIAS UMBILICALES DEL RECIEN NACIDO</v>
          </cell>
          <cell r="C6413" t="str">
            <v>092</v>
          </cell>
        </row>
        <row r="6414">
          <cell r="A6414" t="str">
            <v>P519</v>
          </cell>
          <cell r="B6414" t="str">
            <v>HEMORRAGIA UMBILICAL DEL RECIEN NACIDO, SIN OTRA ESPECIFICACION</v>
          </cell>
          <cell r="C6414" t="str">
            <v>092</v>
          </cell>
        </row>
        <row r="6415">
          <cell r="A6415" t="str">
            <v>P52</v>
          </cell>
          <cell r="B6415" t="str">
            <v>HEMORRAGIA INTRACRANEAL NO TRAUM. DEL FETO Y DEL RECIEN NACIDO</v>
          </cell>
          <cell r="C6415" t="str">
            <v>092</v>
          </cell>
        </row>
        <row r="6416">
          <cell r="A6416" t="str">
            <v>P520</v>
          </cell>
          <cell r="B6416" t="str">
            <v>HEMORRAGIA INTRAVENTRICULAR (NO TRAUM.) GRADO 1, DEL FETO Y DEL R/N</v>
          </cell>
          <cell r="C6416" t="str">
            <v>092</v>
          </cell>
        </row>
        <row r="6417">
          <cell r="A6417" t="str">
            <v>P521</v>
          </cell>
          <cell r="B6417" t="str">
            <v>HEMORRAGIA INTRAVENTRICULAR (NO TRAUM.) GRADO 2, DEL FETO Y DEL R/N</v>
          </cell>
          <cell r="C6417" t="str">
            <v>092</v>
          </cell>
        </row>
        <row r="6418">
          <cell r="A6418" t="str">
            <v>P522</v>
          </cell>
          <cell r="B6418" t="str">
            <v>HEMORRAGIA INTRAVENTRICULAR (NO TRAUM.) GRADO 3, DEL FETO Y DEL R/N</v>
          </cell>
          <cell r="C6418" t="str">
            <v>092</v>
          </cell>
        </row>
        <row r="6419">
          <cell r="A6419" t="str">
            <v>P523</v>
          </cell>
          <cell r="B6419" t="str">
            <v>HEMORRAGIA INTRAVENTRICULAR (NO TRAUM.) DEL FETO Y DEL R/N SIN OTRA ES</v>
          </cell>
          <cell r="C6419" t="str">
            <v>092</v>
          </cell>
        </row>
        <row r="6420">
          <cell r="A6420" t="str">
            <v>P524</v>
          </cell>
          <cell r="B6420" t="str">
            <v>HEMORRAGIA INTRACEREBRAL (NO TRAUM.) DEL FETO Y DEL RECIEN NACIDO</v>
          </cell>
          <cell r="C6420" t="str">
            <v>092</v>
          </cell>
        </row>
        <row r="6421">
          <cell r="A6421" t="str">
            <v>P525</v>
          </cell>
          <cell r="B6421" t="str">
            <v>HEMORRAGIA SUBARACNOIDEA ( NO TRAUM.) DEL FETO Y DEL RECIEN NACIDO</v>
          </cell>
          <cell r="C6421" t="str">
            <v>092</v>
          </cell>
        </row>
        <row r="6422">
          <cell r="A6422" t="str">
            <v>P526</v>
          </cell>
          <cell r="B6422" t="str">
            <v>HEMORRAGIA CEREBELOSA Y DE LA FOSA POSTERIOR (NO TRAUM.) DEL FETO Y DE</v>
          </cell>
          <cell r="C6422" t="str">
            <v>092</v>
          </cell>
        </row>
        <row r="6423">
          <cell r="A6423" t="str">
            <v>P528</v>
          </cell>
          <cell r="B6423" t="str">
            <v>OTRAS HEMORRAGIAS INTRACRANEALES (NO TRAUM.) DEL FETO Y DEL R/N</v>
          </cell>
          <cell r="C6423" t="str">
            <v>092</v>
          </cell>
        </row>
        <row r="6424">
          <cell r="A6424" t="str">
            <v>P529</v>
          </cell>
          <cell r="B6424" t="str">
            <v>HEMORRAGIA INTRACRANEAL (NO TRAUM.) DEL FETO Y DEL R/N SIN OTRA ESPEC</v>
          </cell>
          <cell r="C6424" t="str">
            <v>092</v>
          </cell>
        </row>
        <row r="6425">
          <cell r="A6425" t="str">
            <v>P53</v>
          </cell>
          <cell r="B6425" t="str">
            <v>ENFERMEDAD HEMORRAGICA DEL FETO Y DEL RECIEN NACIDO</v>
          </cell>
          <cell r="C6425" t="str">
            <v>092</v>
          </cell>
        </row>
        <row r="6426">
          <cell r="A6426" t="str">
            <v>P54</v>
          </cell>
          <cell r="B6426" t="str">
            <v>OTRAS HEMORRAGIAS NEONATALES</v>
          </cell>
          <cell r="C6426" t="str">
            <v>092</v>
          </cell>
        </row>
        <row r="6427">
          <cell r="A6427" t="str">
            <v>P540</v>
          </cell>
          <cell r="B6427" t="str">
            <v>HEMATEMESIS NEONATAL</v>
          </cell>
          <cell r="C6427" t="str">
            <v>092</v>
          </cell>
        </row>
        <row r="6428">
          <cell r="A6428" t="str">
            <v>P541</v>
          </cell>
          <cell r="B6428" t="str">
            <v>MELENA NEONATAL</v>
          </cell>
          <cell r="C6428" t="str">
            <v>092</v>
          </cell>
        </row>
        <row r="6429">
          <cell r="A6429" t="str">
            <v>P542</v>
          </cell>
          <cell r="B6429" t="str">
            <v>HEMORRAGIA RECTAL NEONATAL</v>
          </cell>
          <cell r="C6429" t="str">
            <v>092</v>
          </cell>
        </row>
        <row r="6430">
          <cell r="A6430" t="str">
            <v>P543</v>
          </cell>
          <cell r="B6430" t="str">
            <v>OTRAS HEMORRAGIAS GASTROINTESTINALES NEONATALES</v>
          </cell>
          <cell r="C6430" t="str">
            <v>092</v>
          </cell>
        </row>
        <row r="6431">
          <cell r="A6431" t="str">
            <v>P544</v>
          </cell>
          <cell r="B6431" t="str">
            <v>HEMORRAGIA SUPRARRENAL NEONATAL</v>
          </cell>
          <cell r="C6431" t="str">
            <v>092</v>
          </cell>
        </row>
        <row r="6432">
          <cell r="A6432" t="str">
            <v>P545</v>
          </cell>
          <cell r="B6432" t="str">
            <v>HEMORRAGIA CUTANEA NEONATAL</v>
          </cell>
          <cell r="C6432" t="str">
            <v>092</v>
          </cell>
        </row>
        <row r="6433">
          <cell r="A6433" t="str">
            <v>P546</v>
          </cell>
          <cell r="B6433" t="str">
            <v>HEMORRAGIA VAGINAL NEONATAL</v>
          </cell>
          <cell r="C6433" t="str">
            <v>092</v>
          </cell>
        </row>
        <row r="6434">
          <cell r="A6434" t="str">
            <v>P548</v>
          </cell>
          <cell r="B6434" t="str">
            <v>OTRAS HEMORRAGIAS FETALES Y NEONATALES ESPECIFICADAS</v>
          </cell>
          <cell r="C6434" t="str">
            <v>092</v>
          </cell>
        </row>
        <row r="6435">
          <cell r="A6435" t="str">
            <v>P549</v>
          </cell>
          <cell r="B6435" t="str">
            <v>HEMORRAGIA FETAL Y NEONATAL, NO ESPECIFICADA</v>
          </cell>
          <cell r="C6435" t="str">
            <v>092</v>
          </cell>
        </row>
        <row r="6436">
          <cell r="A6436" t="str">
            <v>P55</v>
          </cell>
          <cell r="B6436" t="str">
            <v>ENFERMEDAD HEMOLITICA DEL FETO Y DEL RECIEN NACIDO</v>
          </cell>
          <cell r="C6436" t="str">
            <v>092</v>
          </cell>
        </row>
        <row r="6437">
          <cell r="A6437" t="str">
            <v>P550</v>
          </cell>
          <cell r="B6437" t="str">
            <v>INCOMPATIBILIDAD RH DEL FETO Y DEL RECIEN NACIDO</v>
          </cell>
          <cell r="C6437" t="str">
            <v>092</v>
          </cell>
        </row>
        <row r="6438">
          <cell r="A6438" t="str">
            <v>P551</v>
          </cell>
          <cell r="B6438" t="str">
            <v>INCOMPATIBILIDAD ABO DEL FETO Y DEL RECIEN NACIDO</v>
          </cell>
          <cell r="C6438" t="str">
            <v>092</v>
          </cell>
        </row>
        <row r="6439">
          <cell r="A6439" t="str">
            <v>P558</v>
          </cell>
          <cell r="B6439" t="str">
            <v>OTRAS ENFERMEDADES HEMOLITICAS DEL FETO Y DEL RECIEN NACIDO</v>
          </cell>
          <cell r="C6439" t="str">
            <v>092</v>
          </cell>
        </row>
        <row r="6440">
          <cell r="A6440" t="str">
            <v>P559</v>
          </cell>
          <cell r="B6440" t="str">
            <v>ENFERMEDAD HEMOLITICA DEL FETO Y DEL RECIEN NACIDO, NO ESPECIFICADA</v>
          </cell>
          <cell r="C6440" t="str">
            <v>092</v>
          </cell>
        </row>
        <row r="6441">
          <cell r="A6441" t="str">
            <v>P56</v>
          </cell>
          <cell r="B6441" t="str">
            <v>HIDROPESIA FETAL DEBIDA A ENFERMEDAD HEMOLITICA</v>
          </cell>
          <cell r="C6441" t="str">
            <v>092</v>
          </cell>
        </row>
        <row r="6442">
          <cell r="A6442" t="str">
            <v>P560</v>
          </cell>
          <cell r="B6442" t="str">
            <v>HIDROPESIA FETAL DEBIDA A INCOMPATIBILIDAD</v>
          </cell>
          <cell r="C6442" t="str">
            <v>092</v>
          </cell>
        </row>
        <row r="6443">
          <cell r="A6443" t="str">
            <v>P569</v>
          </cell>
          <cell r="B6443" t="str">
            <v>HIDROPESIA FETAL DEBIDA A OTRAS ENFERM. HEMOLITICAS ESPECIF. Y LAS NO</v>
          </cell>
          <cell r="C6443" t="str">
            <v>092</v>
          </cell>
        </row>
        <row r="6444">
          <cell r="A6444" t="str">
            <v>P57</v>
          </cell>
          <cell r="B6444" t="str">
            <v>KERNICTERUS</v>
          </cell>
          <cell r="C6444" t="str">
            <v>092</v>
          </cell>
        </row>
        <row r="6445">
          <cell r="A6445" t="str">
            <v>P570</v>
          </cell>
          <cell r="B6445" t="str">
            <v>KERNICTERUS DEBIDO A INCOMPATIBILIDAD</v>
          </cell>
          <cell r="C6445" t="str">
            <v>092</v>
          </cell>
        </row>
        <row r="6446">
          <cell r="A6446" t="str">
            <v>P578</v>
          </cell>
          <cell r="B6446" t="str">
            <v>KERNICTERUS DEBIDO A OTRAS CAUSAS ESPECIFICADAS</v>
          </cell>
          <cell r="C6446" t="str">
            <v>092</v>
          </cell>
        </row>
        <row r="6447">
          <cell r="A6447" t="str">
            <v>P579</v>
          </cell>
          <cell r="B6447" t="str">
            <v>KERNICTERUS, NO ESPECIFICADO</v>
          </cell>
          <cell r="C6447" t="str">
            <v>092</v>
          </cell>
        </row>
        <row r="6448">
          <cell r="A6448" t="str">
            <v>P58</v>
          </cell>
          <cell r="B6448" t="str">
            <v>ICTERICIA NEONATAL DEBIDA A OTRAS HEMOLISIS EXCESIVAS</v>
          </cell>
          <cell r="C6448" t="str">
            <v>092</v>
          </cell>
        </row>
        <row r="6449">
          <cell r="A6449" t="str">
            <v>P580</v>
          </cell>
          <cell r="B6449" t="str">
            <v>ICTERICIA NEONATAL DEBIDA A CONTUSION</v>
          </cell>
          <cell r="C6449" t="str">
            <v>092</v>
          </cell>
        </row>
        <row r="6450">
          <cell r="A6450" t="str">
            <v>P581</v>
          </cell>
          <cell r="B6450" t="str">
            <v>ICTERICIA NEONATAL DEBIDA A HEMORRAGIA</v>
          </cell>
          <cell r="C6450" t="str">
            <v>092</v>
          </cell>
        </row>
        <row r="6451">
          <cell r="A6451" t="str">
            <v>P582</v>
          </cell>
          <cell r="B6451" t="str">
            <v>ICTERICIA NEONATAL DEBIDA A INFECCION</v>
          </cell>
          <cell r="C6451" t="str">
            <v>092</v>
          </cell>
        </row>
        <row r="6452">
          <cell r="A6452" t="str">
            <v>P583</v>
          </cell>
          <cell r="B6452" t="str">
            <v>ICTERICIA NEONATAL DEBIDA A POLICITEMIA</v>
          </cell>
          <cell r="C6452" t="str">
            <v>092</v>
          </cell>
        </row>
        <row r="6453">
          <cell r="A6453" t="str">
            <v>P584</v>
          </cell>
          <cell r="B6453" t="str">
            <v>ICTERICIA NEONATAL DEBIDA A DROGAS O TOXINAS TRANSMITIDAS PO LA MADRE</v>
          </cell>
          <cell r="C6453" t="str">
            <v>092</v>
          </cell>
        </row>
        <row r="6454">
          <cell r="A6454" t="str">
            <v>P585</v>
          </cell>
          <cell r="B6454" t="str">
            <v>ICTERICIA NEONATAL DEBIDA A DEGLUCION DE SANGRE MATERNA</v>
          </cell>
          <cell r="C6454" t="str">
            <v>092</v>
          </cell>
        </row>
        <row r="6455">
          <cell r="A6455" t="str">
            <v>P588</v>
          </cell>
          <cell r="B6455" t="str">
            <v>ICTERICIA NEONATAL DEBIDA A OTRAS HEMOLISIS EXCESIVAS</v>
          </cell>
          <cell r="C6455" t="str">
            <v>092</v>
          </cell>
        </row>
        <row r="6456">
          <cell r="A6456" t="str">
            <v>P589</v>
          </cell>
          <cell r="B6456" t="str">
            <v>ICTERICIA NEONATAL DEBIDA A HEMOLISIS EXCESIVA, SIN OTRA ESPECIFICACIO</v>
          </cell>
          <cell r="C6456" t="str">
            <v>092</v>
          </cell>
        </row>
        <row r="6457">
          <cell r="A6457" t="str">
            <v>P59</v>
          </cell>
          <cell r="B6457" t="str">
            <v>ICTERICIA NEONATAL POR OTRAS CAUSAS Y POR LAS NO ESPECIFICADAS</v>
          </cell>
          <cell r="C6457" t="str">
            <v>092</v>
          </cell>
        </row>
        <row r="6458">
          <cell r="A6458" t="str">
            <v>P590</v>
          </cell>
          <cell r="B6458" t="str">
            <v>ICTERICIA NEONATAL ASOCIADA CON EL PARTO ANTES DE TERMINO</v>
          </cell>
          <cell r="C6458" t="str">
            <v>092</v>
          </cell>
        </row>
        <row r="6459">
          <cell r="A6459" t="str">
            <v>P591</v>
          </cell>
          <cell r="B6459" t="str">
            <v>SINDROME DE LA BILIS ESPESA</v>
          </cell>
          <cell r="C6459" t="str">
            <v>092</v>
          </cell>
        </row>
        <row r="6460">
          <cell r="A6460" t="str">
            <v>P592</v>
          </cell>
          <cell r="B6460" t="str">
            <v>ICTERICIA NEONATAL DEBIDA A OTRA LESION HEPATICA ESPECIFICADA</v>
          </cell>
          <cell r="C6460" t="str">
            <v>092</v>
          </cell>
        </row>
        <row r="6461">
          <cell r="A6461" t="str">
            <v>P593</v>
          </cell>
          <cell r="B6461" t="str">
            <v>ICTERICIA NEONATAL POR INHIBIDOR DE LA LECHE MATERNA</v>
          </cell>
          <cell r="C6461" t="str">
            <v>092</v>
          </cell>
        </row>
        <row r="6462">
          <cell r="A6462" t="str">
            <v>P598</v>
          </cell>
          <cell r="B6462" t="str">
            <v>ICTERICIA NEONATAL POR DROGAS CAUSAS ESPECIFICADAS</v>
          </cell>
          <cell r="C6462" t="str">
            <v>092</v>
          </cell>
        </row>
        <row r="6463">
          <cell r="A6463" t="str">
            <v>P599</v>
          </cell>
          <cell r="B6463" t="str">
            <v>ICTERICIA NEONATAL, NO ESPECIFICADA</v>
          </cell>
          <cell r="C6463" t="str">
            <v>092</v>
          </cell>
        </row>
        <row r="6464">
          <cell r="A6464" t="str">
            <v>P60X</v>
          </cell>
          <cell r="B6464" t="str">
            <v>COAGULACION INTRAVASCULAR DISEMINADA EN EL FETO Y EL RECIEN NACIDO</v>
          </cell>
          <cell r="C6464" t="str">
            <v>092</v>
          </cell>
        </row>
        <row r="6465">
          <cell r="A6465" t="str">
            <v>P61</v>
          </cell>
          <cell r="B6465" t="str">
            <v>OTROS TRASTORNOS HEMATOLOGICOS PERINATALES</v>
          </cell>
          <cell r="C6465" t="str">
            <v>092</v>
          </cell>
        </row>
        <row r="6466">
          <cell r="A6466" t="str">
            <v>P610</v>
          </cell>
          <cell r="B6466" t="str">
            <v>TROMBOCITOPENIA NEONATAL TRANSITORIA</v>
          </cell>
          <cell r="C6466" t="str">
            <v>092</v>
          </cell>
        </row>
        <row r="6467">
          <cell r="A6467" t="str">
            <v>P611</v>
          </cell>
          <cell r="B6467" t="str">
            <v>POLICITEMIA NEONATAL</v>
          </cell>
          <cell r="C6467" t="str">
            <v>092</v>
          </cell>
        </row>
        <row r="6468">
          <cell r="A6468" t="str">
            <v>P612</v>
          </cell>
          <cell r="B6468" t="str">
            <v>ANEMIA DE LA PREMATURIDAD</v>
          </cell>
          <cell r="C6468" t="str">
            <v>092</v>
          </cell>
        </row>
        <row r="6469">
          <cell r="A6469" t="str">
            <v>P613</v>
          </cell>
          <cell r="B6469" t="str">
            <v>ANEMIA CONGENITA DEBIDA A PERDIDA DE SANGRE FETAL</v>
          </cell>
          <cell r="C6469" t="str">
            <v>092</v>
          </cell>
        </row>
        <row r="6470">
          <cell r="A6470" t="str">
            <v>P614</v>
          </cell>
          <cell r="B6470" t="str">
            <v>OTRAS ANEMIAS CONGENITAS, NO CLASIFICADAS EN OTRA PARTE</v>
          </cell>
          <cell r="C6470" t="str">
            <v>092</v>
          </cell>
        </row>
        <row r="6471">
          <cell r="A6471" t="str">
            <v>P615</v>
          </cell>
          <cell r="B6471" t="str">
            <v>NEUTROPENIA NEONATAL TRANSITORIA</v>
          </cell>
          <cell r="C6471" t="str">
            <v>092</v>
          </cell>
        </row>
        <row r="6472">
          <cell r="A6472" t="str">
            <v>P616</v>
          </cell>
          <cell r="B6472" t="str">
            <v>OTROS TRASTORNOS NEONATALES TRANSITORIOS DE LA COAGULACION</v>
          </cell>
          <cell r="C6472" t="str">
            <v>092</v>
          </cell>
        </row>
        <row r="6473">
          <cell r="A6473" t="str">
            <v>P618</v>
          </cell>
          <cell r="B6473" t="str">
            <v>OTROS TRASTORNOS HEMATOLOGICOS PERINATALES ESPECIFICADOS</v>
          </cell>
          <cell r="C6473" t="str">
            <v>092</v>
          </cell>
        </row>
        <row r="6474">
          <cell r="A6474" t="str">
            <v>P619</v>
          </cell>
          <cell r="B6474" t="str">
            <v>TRASTORNO HEMATOLOGICO PERINATAL, NO ESPECIFICADO</v>
          </cell>
          <cell r="C6474" t="str">
            <v>092</v>
          </cell>
        </row>
        <row r="6475">
          <cell r="A6475" t="str">
            <v>P70</v>
          </cell>
          <cell r="B6475" t="str">
            <v>TRAST. TRANSIT. DEL METABOL. DE LOS CARBOHIDRATOS ESPECIFICOS DEL FETO</v>
          </cell>
          <cell r="C6475" t="str">
            <v>092</v>
          </cell>
        </row>
        <row r="6476">
          <cell r="A6476" t="str">
            <v>P700</v>
          </cell>
          <cell r="B6476" t="str">
            <v>SINDROME DEL RECIEN NACIDO DE MADRE CON DIABETES GESTACIONAL</v>
          </cell>
          <cell r="C6476" t="str">
            <v>092</v>
          </cell>
        </row>
        <row r="6477">
          <cell r="A6477" t="str">
            <v>P701</v>
          </cell>
          <cell r="B6477" t="str">
            <v>SINDROME DEL RECIEN NACIDO DE MADRE DIABETICA</v>
          </cell>
          <cell r="C6477" t="str">
            <v>092</v>
          </cell>
        </row>
        <row r="6478">
          <cell r="A6478" t="str">
            <v>P702</v>
          </cell>
          <cell r="B6478" t="str">
            <v>DIABETES MELLITUS NEONATAL</v>
          </cell>
          <cell r="C6478" t="str">
            <v>092</v>
          </cell>
        </row>
        <row r="6479">
          <cell r="A6479" t="str">
            <v>P703</v>
          </cell>
          <cell r="B6479" t="str">
            <v>HIPOGLICEMIA NEONATAL YATROGENICA</v>
          </cell>
          <cell r="C6479" t="str">
            <v>092</v>
          </cell>
        </row>
        <row r="6480">
          <cell r="A6480" t="str">
            <v>P704</v>
          </cell>
          <cell r="B6480" t="str">
            <v>OTRAS HIPOGLICEMIAS NEONATALES</v>
          </cell>
          <cell r="C6480" t="str">
            <v>092</v>
          </cell>
        </row>
        <row r="6481">
          <cell r="A6481" t="str">
            <v>P708</v>
          </cell>
          <cell r="B6481" t="str">
            <v>OTROS TRAST. TRANSIT. DEL METABOL. DE LOS CARBOHIDRATOS EN EL FETO</v>
          </cell>
          <cell r="C6481" t="str">
            <v>092</v>
          </cell>
        </row>
        <row r="6482">
          <cell r="A6482" t="str">
            <v>P709</v>
          </cell>
          <cell r="B6482" t="str">
            <v>TRAST. TRANSIT. NO ESPECIF. DEL METABOLISMO DE LOS CARBOHID. EN EL FET</v>
          </cell>
          <cell r="C6482" t="str">
            <v>092</v>
          </cell>
        </row>
        <row r="6483">
          <cell r="A6483" t="str">
            <v>P71</v>
          </cell>
          <cell r="B6483" t="str">
            <v>TRASTORNOS NEONATALES TRANSITORIOS DEL METABOL. DEL CALCIO Y DEL MAGN</v>
          </cell>
          <cell r="C6483" t="str">
            <v>092</v>
          </cell>
        </row>
        <row r="6484">
          <cell r="A6484" t="str">
            <v>P710</v>
          </cell>
          <cell r="B6484" t="str">
            <v>HIPOCALCEMIA DEL RECIEN NACIDO DEBIDA A LA KECHE DE VACA</v>
          </cell>
          <cell r="C6484" t="str">
            <v>092</v>
          </cell>
        </row>
        <row r="6485">
          <cell r="A6485" t="str">
            <v>P711</v>
          </cell>
          <cell r="B6485" t="str">
            <v>OTRA HIPOCALCEMIA NEONATAL</v>
          </cell>
          <cell r="C6485" t="str">
            <v>092</v>
          </cell>
        </row>
        <row r="6486">
          <cell r="A6486" t="str">
            <v>P712</v>
          </cell>
          <cell r="B6486" t="str">
            <v>HIPOMAGNESEMIA NEONATAL</v>
          </cell>
          <cell r="C6486" t="str">
            <v>092</v>
          </cell>
        </row>
        <row r="6487">
          <cell r="A6487" t="str">
            <v>P713</v>
          </cell>
          <cell r="B6487" t="str">
            <v>TETANIA NEONATAL SIN MENCION DE DEFICIENCIA DE CALCIO O DE MAGNESIO</v>
          </cell>
          <cell r="C6487" t="str">
            <v>092</v>
          </cell>
        </row>
        <row r="6488">
          <cell r="A6488" t="str">
            <v>P714</v>
          </cell>
          <cell r="B6488" t="str">
            <v>HIPOPARATIROIDISMO NEONATAL TRANSITORIO</v>
          </cell>
          <cell r="C6488" t="str">
            <v>092</v>
          </cell>
        </row>
        <row r="6489">
          <cell r="A6489" t="str">
            <v>P718</v>
          </cell>
          <cell r="B6489" t="str">
            <v>OTROS TRASTORNO NEONATALES TRANSITORIOS DEL CALCIO Y DEL MAGNESIO</v>
          </cell>
          <cell r="C6489" t="str">
            <v>092</v>
          </cell>
        </row>
        <row r="6490">
          <cell r="A6490" t="str">
            <v>P719</v>
          </cell>
          <cell r="B6490" t="str">
            <v>TRASTORNO NEONATAL TRANSITORIO NO ESPECIF. DEL METABOL. DEL CALCIO</v>
          </cell>
          <cell r="C6490" t="str">
            <v>092</v>
          </cell>
        </row>
        <row r="6491">
          <cell r="A6491" t="str">
            <v>P72</v>
          </cell>
          <cell r="B6491" t="str">
            <v>OTROS TRASTORNOS ENDOCRINOS NEONATALES TRANSITORIOS</v>
          </cell>
          <cell r="C6491" t="str">
            <v>092</v>
          </cell>
        </row>
        <row r="6492">
          <cell r="A6492" t="str">
            <v>P720</v>
          </cell>
          <cell r="B6492" t="str">
            <v>BOCIO NEONATAL, NO CLASIFICADO EN OTRA PARTE</v>
          </cell>
          <cell r="C6492" t="str">
            <v>092</v>
          </cell>
        </row>
        <row r="6493">
          <cell r="A6493" t="str">
            <v>P721</v>
          </cell>
          <cell r="B6493" t="str">
            <v>HIPERTIROIDISMO NEONATAL TRANSITORIO</v>
          </cell>
          <cell r="C6493" t="str">
            <v>092</v>
          </cell>
        </row>
        <row r="6494">
          <cell r="A6494" t="str">
            <v>P722</v>
          </cell>
          <cell r="B6494" t="str">
            <v>OTROS TRASTORNOS NEONATALES TRANSIT. DE LA FUNSION TIROIDEA, NO CLASIF</v>
          </cell>
          <cell r="C6494" t="str">
            <v>092</v>
          </cell>
        </row>
        <row r="6495">
          <cell r="A6495" t="str">
            <v>P728</v>
          </cell>
          <cell r="B6495" t="str">
            <v>OTROS TRASTORNOS ENDOCRINOS NEONATALES TRANSITORIOS ESPECIFICADOS</v>
          </cell>
          <cell r="C6495" t="str">
            <v>092</v>
          </cell>
        </row>
        <row r="6496">
          <cell r="A6496" t="str">
            <v>P729</v>
          </cell>
          <cell r="B6496" t="str">
            <v>TRASTORNO ENDOCRINO NEONATAL TRANSITORIO, NO ESPECIFICADO</v>
          </cell>
          <cell r="C6496" t="str">
            <v>092</v>
          </cell>
        </row>
        <row r="6497">
          <cell r="A6497" t="str">
            <v>P74</v>
          </cell>
          <cell r="B6497" t="str">
            <v>OTRAS ALTERACIONES METABOLICAS Y ELECTROLITICAS NEONAT. TRANSITORIAS</v>
          </cell>
          <cell r="C6497" t="str">
            <v>092</v>
          </cell>
        </row>
        <row r="6498">
          <cell r="A6498" t="str">
            <v>P740</v>
          </cell>
          <cell r="B6498" t="str">
            <v>ACIDOSIS METABOLICA TARDIA DEL RECIEN NACIDO</v>
          </cell>
          <cell r="C6498" t="str">
            <v>092</v>
          </cell>
        </row>
        <row r="6499">
          <cell r="A6499" t="str">
            <v>P741</v>
          </cell>
          <cell r="B6499" t="str">
            <v>DESHIDRATACION DEL RECIEN NACIDO</v>
          </cell>
          <cell r="C6499" t="str">
            <v>092</v>
          </cell>
        </row>
        <row r="6500">
          <cell r="A6500" t="str">
            <v>P742</v>
          </cell>
          <cell r="B6500" t="str">
            <v>ALTERACIONES DEL EQUILIBRIO DEL SODIO EN EL RECIEN NACIDO</v>
          </cell>
          <cell r="C6500" t="str">
            <v>092</v>
          </cell>
        </row>
        <row r="6501">
          <cell r="A6501" t="str">
            <v>P743</v>
          </cell>
          <cell r="B6501" t="str">
            <v>ALTERACIONES DEL EQUILIBRIO DEL POTASIO EN EL RECIEN NACIDO</v>
          </cell>
          <cell r="C6501" t="str">
            <v>092</v>
          </cell>
        </row>
        <row r="6502">
          <cell r="A6502" t="str">
            <v>P744</v>
          </cell>
          <cell r="B6502" t="str">
            <v>OTRAS ALTERACIONES ELECTROLITICAS TRANSITORIAS DEL RECIEN NACIDO</v>
          </cell>
          <cell r="C6502" t="str">
            <v>092</v>
          </cell>
        </row>
        <row r="6503">
          <cell r="A6503" t="str">
            <v>P745</v>
          </cell>
          <cell r="B6503" t="str">
            <v>TIROSINEMIA TRANSITORIA DEL RECIEN NACIDO</v>
          </cell>
          <cell r="C6503" t="str">
            <v>092</v>
          </cell>
        </row>
        <row r="6504">
          <cell r="A6504" t="str">
            <v>P748</v>
          </cell>
          <cell r="B6504" t="str">
            <v>OTRAS ALTERACIONES METABOLICAS TRANSITORIAS DEL RECIEN NACIDO</v>
          </cell>
          <cell r="C6504" t="str">
            <v>092</v>
          </cell>
        </row>
        <row r="6505">
          <cell r="A6505" t="str">
            <v>P749</v>
          </cell>
          <cell r="B6505" t="str">
            <v>TRASTORNO METABOLICO TRANSITORIO DEL RECIEN NACIDO, NO ESPECIFICADO</v>
          </cell>
          <cell r="C6505" t="str">
            <v>092</v>
          </cell>
        </row>
        <row r="6506">
          <cell r="A6506" t="str">
            <v>P76</v>
          </cell>
          <cell r="B6506" t="str">
            <v>OTRAS OBSTRUCCIONES INTESTINALES DEL RECIEN NACIDO</v>
          </cell>
          <cell r="C6506" t="str">
            <v>092</v>
          </cell>
        </row>
        <row r="6507">
          <cell r="A6507" t="str">
            <v>P760</v>
          </cell>
          <cell r="B6507" t="str">
            <v>SINDROME DEL TAPON DE MECONIO</v>
          </cell>
          <cell r="C6507" t="str">
            <v>092</v>
          </cell>
        </row>
        <row r="6508">
          <cell r="A6508" t="str">
            <v>P761</v>
          </cell>
          <cell r="B6508" t="str">
            <v>ILEO TRANSITORIO DEL RECIEN NACIDO</v>
          </cell>
          <cell r="C6508" t="str">
            <v>092</v>
          </cell>
        </row>
        <row r="6509">
          <cell r="A6509" t="str">
            <v>P762</v>
          </cell>
          <cell r="B6509" t="str">
            <v>OBSTRUCCION INTESTINAL DEBIDA A LA LECHE ESPESA</v>
          </cell>
          <cell r="C6509" t="str">
            <v>092</v>
          </cell>
        </row>
        <row r="6510">
          <cell r="A6510" t="str">
            <v>P768</v>
          </cell>
          <cell r="B6510" t="str">
            <v>OTRAS OBSTRUCCIONES INTESTINALES ESPECIFICADAS DEL RECIEN NACIDO</v>
          </cell>
          <cell r="C6510" t="str">
            <v>092</v>
          </cell>
        </row>
        <row r="6511">
          <cell r="A6511" t="str">
            <v>P769</v>
          </cell>
          <cell r="B6511" t="str">
            <v>OBSTRUCCION INTESTINAL DEL RECIEN NACIDO, NO ESPECIFICADO</v>
          </cell>
          <cell r="C6511" t="str">
            <v>092</v>
          </cell>
        </row>
        <row r="6512">
          <cell r="A6512" t="str">
            <v>P77</v>
          </cell>
          <cell r="B6512" t="str">
            <v>ENTEROCOLITIS NECROTIZANTE DEL FETO Y DEL RECIEN NACIDO</v>
          </cell>
          <cell r="C6512" t="str">
            <v>092</v>
          </cell>
        </row>
        <row r="6513">
          <cell r="A6513" t="str">
            <v>P78</v>
          </cell>
          <cell r="B6513" t="str">
            <v>OTROS TRASTORNOS PERINATALES DEL SISTEMA DIGESTIVO</v>
          </cell>
          <cell r="C6513" t="str">
            <v>092</v>
          </cell>
        </row>
        <row r="6514">
          <cell r="A6514" t="str">
            <v>P780</v>
          </cell>
          <cell r="B6514" t="str">
            <v>PERFORACION INTESTINAL PERINATAL</v>
          </cell>
          <cell r="C6514" t="str">
            <v>092</v>
          </cell>
        </row>
        <row r="6515">
          <cell r="A6515" t="str">
            <v>P781</v>
          </cell>
          <cell r="B6515" t="str">
            <v>OTRAS PERITONITIS NEONATALES</v>
          </cell>
          <cell r="C6515" t="str">
            <v>092</v>
          </cell>
        </row>
        <row r="6516">
          <cell r="A6516" t="str">
            <v>P782</v>
          </cell>
          <cell r="B6516" t="str">
            <v>HEMATEMESIS Y MELENA NEONATALES DEBIDAS A LA DEGLUCION DE SANGRE MAT</v>
          </cell>
          <cell r="C6516" t="str">
            <v>092</v>
          </cell>
        </row>
        <row r="6517">
          <cell r="A6517" t="str">
            <v>P783</v>
          </cell>
          <cell r="B6517" t="str">
            <v>DIARREA NEONATAL NO INFECCIOSA</v>
          </cell>
          <cell r="C6517" t="str">
            <v>092</v>
          </cell>
        </row>
        <row r="6518">
          <cell r="A6518" t="str">
            <v>P788</v>
          </cell>
          <cell r="B6518" t="str">
            <v>OTROS TRASTORNOS PERINATALES ESPECIFICOS DEL SISTEMA DIGESTIVO</v>
          </cell>
          <cell r="C6518" t="str">
            <v>092</v>
          </cell>
        </row>
        <row r="6519">
          <cell r="A6519" t="str">
            <v>P789</v>
          </cell>
          <cell r="B6519" t="str">
            <v>TRASTORNO PERINATAL DEL SISTEMA DIGESTIVO, NO ESPECIFICADO</v>
          </cell>
          <cell r="C6519" t="str">
            <v>092</v>
          </cell>
        </row>
        <row r="6520">
          <cell r="A6520" t="str">
            <v>P80</v>
          </cell>
          <cell r="B6520" t="str">
            <v>HIPOTERMIA DEL RECIEN NACIDO</v>
          </cell>
          <cell r="C6520" t="str">
            <v>092</v>
          </cell>
        </row>
        <row r="6521">
          <cell r="A6521" t="str">
            <v>P800</v>
          </cell>
          <cell r="B6521" t="str">
            <v>SINDROME DEL ENFRIAMIENTO</v>
          </cell>
          <cell r="C6521" t="str">
            <v>092</v>
          </cell>
        </row>
        <row r="6522">
          <cell r="A6522" t="str">
            <v>P808</v>
          </cell>
          <cell r="B6522" t="str">
            <v>OTRAS HIPOTERMIAS DEL RECIEN NACIDO</v>
          </cell>
          <cell r="C6522" t="str">
            <v>092</v>
          </cell>
        </row>
        <row r="6523">
          <cell r="A6523" t="str">
            <v>P809</v>
          </cell>
          <cell r="B6523" t="str">
            <v>HIPOTERMIA DEL RECIEN NACIDO, NO ESPECIFICADA</v>
          </cell>
          <cell r="C6523" t="str">
            <v>092</v>
          </cell>
        </row>
        <row r="6524">
          <cell r="A6524" t="str">
            <v>P81</v>
          </cell>
          <cell r="B6524" t="str">
            <v>OTRAS ALTERACIONES DE LA REGULACION DE LA TEMPERATURA EN EL R/N</v>
          </cell>
          <cell r="C6524" t="str">
            <v>092</v>
          </cell>
        </row>
        <row r="6525">
          <cell r="A6525" t="str">
            <v>P810</v>
          </cell>
          <cell r="B6525" t="str">
            <v>HIPERTERMIA DEL RECIEN NACIDO INDUCIDA POR LAS CONDICIONES AMBIENTALES</v>
          </cell>
          <cell r="C6525" t="str">
            <v>092</v>
          </cell>
        </row>
        <row r="6526">
          <cell r="A6526" t="str">
            <v>P818</v>
          </cell>
          <cell r="B6526" t="str">
            <v>OTRAS ALTERACIONES ESPECIF. DE LA REGULACION DE LA TEMPERATURA DEL R/N</v>
          </cell>
          <cell r="C6526" t="str">
            <v>092</v>
          </cell>
        </row>
        <row r="6527">
          <cell r="A6527" t="str">
            <v>P819</v>
          </cell>
          <cell r="B6527" t="str">
            <v>ALTERACION NO ESPECIF. DE LA REGULACION DE LA TEMPERATURA EN EL R/N</v>
          </cell>
          <cell r="C6527" t="str">
            <v>092</v>
          </cell>
        </row>
        <row r="6528">
          <cell r="A6528" t="str">
            <v>P83</v>
          </cell>
          <cell r="B6528" t="str">
            <v>OTRAS AFECCIONES DE LA PIEL ESPECIFICAS DEL FETO DEL RECIEN NACIDO</v>
          </cell>
          <cell r="C6528" t="str">
            <v>092</v>
          </cell>
        </row>
        <row r="6529">
          <cell r="A6529" t="str">
            <v>P830</v>
          </cell>
          <cell r="B6529" t="str">
            <v>ESCLEREMA NEONATAL</v>
          </cell>
          <cell r="C6529" t="str">
            <v>092</v>
          </cell>
        </row>
        <row r="6530">
          <cell r="A6530" t="str">
            <v>P831</v>
          </cell>
          <cell r="B6530" t="str">
            <v>ERITEMA TOXICO NEONATAL</v>
          </cell>
          <cell r="C6530" t="str">
            <v>092</v>
          </cell>
        </row>
        <row r="6531">
          <cell r="A6531" t="str">
            <v>P832</v>
          </cell>
          <cell r="B6531" t="str">
            <v>HIDROPESIA FETAL NO DEBIDA A ENFERMEDAD HEMOLITICA</v>
          </cell>
          <cell r="C6531" t="str">
            <v>092</v>
          </cell>
        </row>
        <row r="6532">
          <cell r="A6532" t="str">
            <v>P833</v>
          </cell>
          <cell r="B6532" t="str">
            <v>OTROS EDEMAS Y LOS NO ESPECIFICADOS, PROPIOS DEL FETO Y DEL R/N</v>
          </cell>
          <cell r="C6532" t="str">
            <v>092</v>
          </cell>
        </row>
        <row r="6533">
          <cell r="A6533" t="str">
            <v>P834</v>
          </cell>
          <cell r="B6533" t="str">
            <v>INGURGITACION MAMARIA DEL RECIEN NACIDO</v>
          </cell>
          <cell r="C6533" t="str">
            <v>092</v>
          </cell>
        </row>
        <row r="6534">
          <cell r="A6534" t="str">
            <v>P835</v>
          </cell>
          <cell r="B6534" t="str">
            <v>HIDROCELE CONGENITO</v>
          </cell>
          <cell r="C6534" t="str">
            <v>092</v>
          </cell>
        </row>
        <row r="6535">
          <cell r="A6535" t="str">
            <v>P836</v>
          </cell>
          <cell r="B6535" t="str">
            <v>POLIPO UMBILICAL DEL RECIEN NACIDO</v>
          </cell>
          <cell r="C6535" t="str">
            <v>092</v>
          </cell>
        </row>
        <row r="6536">
          <cell r="A6536" t="str">
            <v>P838</v>
          </cell>
          <cell r="B6536" t="str">
            <v>OTRAS AFECCIONES ESPECIF. DE LA PIEL, PROPIAS DEL FETO Y DEL R/N</v>
          </cell>
          <cell r="C6536" t="str">
            <v>092</v>
          </cell>
        </row>
        <row r="6537">
          <cell r="A6537" t="str">
            <v>P839</v>
          </cell>
          <cell r="B6537" t="str">
            <v>AFECCION NO ESPECIFICADA DE LA PIEL, PROPIA DEL FETO Y DEL RECIEN NACI</v>
          </cell>
          <cell r="C6537" t="str">
            <v>092</v>
          </cell>
        </row>
        <row r="6538">
          <cell r="A6538" t="str">
            <v>P90</v>
          </cell>
          <cell r="B6538" t="str">
            <v>CONVULSIONES DEL RECIEN NACIDO</v>
          </cell>
          <cell r="C6538" t="str">
            <v>092</v>
          </cell>
        </row>
        <row r="6539">
          <cell r="A6539" t="str">
            <v>P91</v>
          </cell>
          <cell r="B6539" t="str">
            <v>OTRAS ALTERACIONES CEREBRALES DEL RECIEN NACIDO</v>
          </cell>
          <cell r="C6539" t="str">
            <v>092</v>
          </cell>
        </row>
        <row r="6540">
          <cell r="A6540" t="str">
            <v>P910</v>
          </cell>
          <cell r="B6540" t="str">
            <v>ISQUEMIA CEREBRAL NEONATAL</v>
          </cell>
          <cell r="C6540" t="str">
            <v>092</v>
          </cell>
        </row>
        <row r="6541">
          <cell r="A6541" t="str">
            <v>P911</v>
          </cell>
          <cell r="B6541" t="str">
            <v>QUISTES PERIVENTRICULARES ADQUIRIDOS DEL RECIEN NACIDO</v>
          </cell>
          <cell r="C6541" t="str">
            <v>092</v>
          </cell>
        </row>
        <row r="6542">
          <cell r="A6542" t="str">
            <v>P912</v>
          </cell>
          <cell r="B6542" t="str">
            <v>LEUCOMALACIA CEREBRAL NEONATAL</v>
          </cell>
          <cell r="C6542" t="str">
            <v>092</v>
          </cell>
        </row>
        <row r="6543">
          <cell r="A6543" t="str">
            <v>P913</v>
          </cell>
          <cell r="B6543" t="str">
            <v>IRRITABILIDAD CEREBRAL NEONATAL</v>
          </cell>
          <cell r="C6543" t="str">
            <v>092</v>
          </cell>
        </row>
        <row r="6544">
          <cell r="A6544" t="str">
            <v>P914</v>
          </cell>
          <cell r="B6544" t="str">
            <v>DEPRESION CEREBRAL NEONATAL</v>
          </cell>
          <cell r="C6544" t="str">
            <v>092</v>
          </cell>
        </row>
        <row r="6545">
          <cell r="A6545" t="str">
            <v>P915</v>
          </cell>
          <cell r="B6545" t="str">
            <v>COMA NEONATAL</v>
          </cell>
          <cell r="C6545" t="str">
            <v>092</v>
          </cell>
        </row>
        <row r="6546">
          <cell r="A6546" t="str">
            <v>P918</v>
          </cell>
          <cell r="B6546" t="str">
            <v>OTRAS ALTERACIONES CEREBRALES ESPECIFICADAS DEL RECIEN NACIDO</v>
          </cell>
          <cell r="C6546" t="str">
            <v>092</v>
          </cell>
        </row>
        <row r="6547">
          <cell r="A6547" t="str">
            <v>P919</v>
          </cell>
          <cell r="B6547" t="str">
            <v>ALTERACION CEREBRAL NO ESPECIFICADA DEL RECIEN NACIDO</v>
          </cell>
          <cell r="C6547" t="str">
            <v>092</v>
          </cell>
        </row>
        <row r="6548">
          <cell r="A6548" t="str">
            <v>P92</v>
          </cell>
          <cell r="B6548" t="str">
            <v>PROBLEMAS DE LA INGESTION DE ALIMENTOS DEL RECIEN NACIDO</v>
          </cell>
          <cell r="C6548" t="str">
            <v>092</v>
          </cell>
        </row>
        <row r="6549">
          <cell r="A6549" t="str">
            <v>P920</v>
          </cell>
          <cell r="B6549" t="str">
            <v>VOMITOS DEL RECIEN NACIDO</v>
          </cell>
          <cell r="C6549" t="str">
            <v>092</v>
          </cell>
        </row>
        <row r="6550">
          <cell r="A6550" t="str">
            <v>P921</v>
          </cell>
          <cell r="B6550" t="str">
            <v>REGURGITACION Y RUMIACION DEL RECIEN NACIDO</v>
          </cell>
          <cell r="C6550" t="str">
            <v>092</v>
          </cell>
        </row>
        <row r="6551">
          <cell r="A6551" t="str">
            <v>P922</v>
          </cell>
          <cell r="B6551" t="str">
            <v>LENTITUD EN LA INGESTION DE ALIMENTOS DEL RECIEN NACIDO</v>
          </cell>
          <cell r="C6551" t="str">
            <v>092</v>
          </cell>
        </row>
        <row r="6552">
          <cell r="A6552" t="str">
            <v>P923</v>
          </cell>
          <cell r="B6552" t="str">
            <v>HIPOALIMENTACION DEL RECIEN NACIDO</v>
          </cell>
          <cell r="C6552" t="str">
            <v>092</v>
          </cell>
        </row>
        <row r="6553">
          <cell r="A6553" t="str">
            <v>P924</v>
          </cell>
          <cell r="B6553" t="str">
            <v>HIPERALIMENTACION DEL RECIEN NACIDO</v>
          </cell>
          <cell r="C6553" t="str">
            <v>092</v>
          </cell>
        </row>
        <row r="6554">
          <cell r="A6554" t="str">
            <v>P925</v>
          </cell>
          <cell r="B6554" t="str">
            <v>DIFICULTAD NEONATAL EN LA LACTANCIA MATERNA</v>
          </cell>
          <cell r="C6554" t="str">
            <v>092</v>
          </cell>
        </row>
        <row r="6555">
          <cell r="A6555" t="str">
            <v>P928</v>
          </cell>
          <cell r="B6555" t="str">
            <v>OTROS PROBLEMAS DE ALIMENTACION DEL RECIEN NACIDO</v>
          </cell>
          <cell r="C6555" t="str">
            <v>092</v>
          </cell>
        </row>
        <row r="6556">
          <cell r="A6556" t="str">
            <v>P929</v>
          </cell>
          <cell r="B6556" t="str">
            <v>PROBLEMA NO ESPECIFICADO DE LA ALIMENTACION DEL RECIEN NACIDO</v>
          </cell>
          <cell r="C6556" t="str">
            <v>092</v>
          </cell>
        </row>
        <row r="6557">
          <cell r="A6557" t="str">
            <v>P93</v>
          </cell>
          <cell r="B6557" t="str">
            <v>REACCIONES E INTOXICACIONES DEBIDAS A DROGAS ADMINIST. AL FETO Y AL R/</v>
          </cell>
          <cell r="C6557" t="str">
            <v>092</v>
          </cell>
        </row>
        <row r="6558">
          <cell r="A6558" t="str">
            <v>P94</v>
          </cell>
          <cell r="B6558" t="str">
            <v>TRASTORNOS DEL TONO MUSCULAR EN EL RECIEN NACIDO</v>
          </cell>
          <cell r="C6558" t="str">
            <v>092</v>
          </cell>
        </row>
        <row r="6559">
          <cell r="A6559" t="str">
            <v>P940</v>
          </cell>
          <cell r="B6559" t="str">
            <v>MIASTENIA GRAVE NEONATAL TRANSITORIA</v>
          </cell>
          <cell r="C6559" t="str">
            <v>092</v>
          </cell>
        </row>
        <row r="6560">
          <cell r="A6560" t="str">
            <v>P941</v>
          </cell>
          <cell r="B6560" t="str">
            <v>HIPERTONIA CONGENITA</v>
          </cell>
          <cell r="C6560" t="str">
            <v>092</v>
          </cell>
        </row>
        <row r="6561">
          <cell r="A6561" t="str">
            <v>P942</v>
          </cell>
          <cell r="B6561" t="str">
            <v>HIPOTONIA CONGENITA</v>
          </cell>
          <cell r="C6561" t="str">
            <v>092</v>
          </cell>
        </row>
        <row r="6562">
          <cell r="A6562" t="str">
            <v>P948</v>
          </cell>
          <cell r="B6562" t="str">
            <v>OTROS TRASTORNOS DEL TONO MUSCULAR EN EL RECIEN NACIDO</v>
          </cell>
          <cell r="C6562" t="str">
            <v>092</v>
          </cell>
        </row>
        <row r="6563">
          <cell r="A6563" t="str">
            <v>P949</v>
          </cell>
          <cell r="B6563" t="str">
            <v>TRASTORNO NO ESPECIFICADO DEL TONO MUSCULAR EN EL RECIEN NACIDO</v>
          </cell>
          <cell r="C6563" t="str">
            <v>092</v>
          </cell>
        </row>
        <row r="6564">
          <cell r="A6564" t="str">
            <v>P95X</v>
          </cell>
          <cell r="B6564" t="str">
            <v>MUERTE FETAL DE CAUSA NO ESEPCIFICADA</v>
          </cell>
          <cell r="C6564" t="str">
            <v>092</v>
          </cell>
        </row>
        <row r="6565">
          <cell r="A6565" t="str">
            <v>P96</v>
          </cell>
          <cell r="B6565" t="str">
            <v>OTRAS AFECCIONES ORIGINADAS EN EL PERIODO PERINATAL</v>
          </cell>
          <cell r="C6565" t="str">
            <v>092</v>
          </cell>
        </row>
        <row r="6566">
          <cell r="A6566" t="str">
            <v>P960</v>
          </cell>
          <cell r="B6566" t="str">
            <v>INSUFICIENCIA RENAL CONGENITA</v>
          </cell>
          <cell r="C6566" t="str">
            <v>092</v>
          </cell>
        </row>
        <row r="6567">
          <cell r="A6567" t="str">
            <v>P961</v>
          </cell>
          <cell r="B6567" t="str">
            <v>SINTOMAS NEONATALES DE ABSTINENCIA POR DROGADICCION MATERNA</v>
          </cell>
          <cell r="C6567" t="str">
            <v>092</v>
          </cell>
        </row>
        <row r="6568">
          <cell r="A6568" t="str">
            <v>P962</v>
          </cell>
          <cell r="B6568" t="str">
            <v>SINTOMAS DE ABSTINENCIA POR EL USO TERAPEUTICO DE DROGAS EN EL R/N</v>
          </cell>
          <cell r="C6568" t="str">
            <v>092</v>
          </cell>
        </row>
        <row r="6569">
          <cell r="A6569" t="str">
            <v>P963</v>
          </cell>
          <cell r="B6569" t="str">
            <v>AMPLITUD DE LAS SUTURAS CRANEALES DEL RECIEN NACIDO</v>
          </cell>
          <cell r="C6569" t="str">
            <v>092</v>
          </cell>
        </row>
        <row r="6570">
          <cell r="A6570" t="str">
            <v>P964</v>
          </cell>
          <cell r="B6570" t="str">
            <v>TERMINACION DEL EMBARAZO, FETO Y RECIEN NACIDO</v>
          </cell>
          <cell r="C6570" t="str">
            <v>092</v>
          </cell>
        </row>
        <row r="6571">
          <cell r="A6571" t="str">
            <v>P965</v>
          </cell>
          <cell r="B6571" t="str">
            <v>COMPLICACIONES DE PROCEDIMIENTOS INTRAUTERINOS, NO CLASIF. EN OTRA PAR</v>
          </cell>
          <cell r="C6571" t="str">
            <v>092</v>
          </cell>
        </row>
        <row r="6572">
          <cell r="A6572" t="str">
            <v>P968</v>
          </cell>
          <cell r="B6572" t="str">
            <v>OTRAS AFECCIONES ESPECIFICADAS ORIGINADAS EN EL PERIODO PERINATAL</v>
          </cell>
          <cell r="C6572" t="str">
            <v>092</v>
          </cell>
        </row>
        <row r="6573">
          <cell r="A6573" t="str">
            <v>P969</v>
          </cell>
          <cell r="B6573" t="str">
            <v>AFECCION NO ESPECIFICADA ORIGINADA EN EL PERIODO PERINATAL</v>
          </cell>
          <cell r="C6573" t="str">
            <v>092</v>
          </cell>
        </row>
        <row r="6574">
          <cell r="A6574" t="str">
            <v>PFA1</v>
          </cell>
          <cell r="B6574" t="str">
            <v>PARALISIS FLACIDA AGUDA</v>
          </cell>
          <cell r="C6574" t="str">
            <v>000</v>
          </cell>
        </row>
        <row r="6575">
          <cell r="A6575" t="str">
            <v>Q00</v>
          </cell>
          <cell r="B6575" t="str">
            <v>ANENCEFALIA Y MALFORMACIONES CONGENITAS SIMILARES</v>
          </cell>
          <cell r="C6575" t="str">
            <v>093</v>
          </cell>
        </row>
        <row r="6576">
          <cell r="A6576" t="str">
            <v>Q000</v>
          </cell>
          <cell r="B6576" t="str">
            <v>ANENCEFALIA</v>
          </cell>
          <cell r="C6576" t="str">
            <v>093</v>
          </cell>
        </row>
        <row r="6577">
          <cell r="A6577" t="str">
            <v>Q001</v>
          </cell>
          <cell r="B6577" t="str">
            <v>CRANEORRAQUISQUISIS</v>
          </cell>
          <cell r="C6577" t="str">
            <v>093</v>
          </cell>
        </row>
        <row r="6578">
          <cell r="A6578" t="str">
            <v>Q002</v>
          </cell>
          <cell r="B6578" t="str">
            <v>INIENCEFALIA</v>
          </cell>
          <cell r="C6578" t="str">
            <v>093</v>
          </cell>
        </row>
        <row r="6579">
          <cell r="A6579" t="str">
            <v>Q01</v>
          </cell>
          <cell r="B6579" t="str">
            <v>ENCEFALOCELE</v>
          </cell>
          <cell r="C6579" t="str">
            <v>093</v>
          </cell>
        </row>
        <row r="6580">
          <cell r="A6580" t="str">
            <v>Q010</v>
          </cell>
          <cell r="B6580" t="str">
            <v>ENCEFALOCELE FRONTAL</v>
          </cell>
          <cell r="C6580" t="str">
            <v>093</v>
          </cell>
        </row>
        <row r="6581">
          <cell r="A6581" t="str">
            <v>Q011</v>
          </cell>
          <cell r="B6581" t="str">
            <v>ENCEFALOCELE NASOFRONTAL</v>
          </cell>
          <cell r="C6581" t="str">
            <v>093</v>
          </cell>
        </row>
        <row r="6582">
          <cell r="A6582" t="str">
            <v>Q012</v>
          </cell>
          <cell r="B6582" t="str">
            <v>ENCEFALOCELE OCCIPITAL</v>
          </cell>
          <cell r="C6582" t="str">
            <v>093</v>
          </cell>
        </row>
        <row r="6583">
          <cell r="A6583" t="str">
            <v>Q018</v>
          </cell>
          <cell r="B6583" t="str">
            <v>ENCEFALOCELE DE OTROS SITIOS</v>
          </cell>
          <cell r="C6583" t="str">
            <v>093</v>
          </cell>
        </row>
        <row r="6584">
          <cell r="A6584" t="str">
            <v>Q019</v>
          </cell>
          <cell r="B6584" t="str">
            <v>ENCEFALOCELE, NO ESPECIFICADO</v>
          </cell>
          <cell r="C6584" t="str">
            <v>093</v>
          </cell>
        </row>
        <row r="6585">
          <cell r="A6585" t="str">
            <v>Q02</v>
          </cell>
          <cell r="B6585" t="str">
            <v>MOCROCEFALIA</v>
          </cell>
          <cell r="C6585" t="str">
            <v>093</v>
          </cell>
        </row>
        <row r="6586">
          <cell r="A6586" t="str">
            <v>Q03</v>
          </cell>
          <cell r="B6586" t="str">
            <v>HIDROCEFALO CONGENITO</v>
          </cell>
          <cell r="C6586" t="str">
            <v>093</v>
          </cell>
        </row>
        <row r="6587">
          <cell r="A6587" t="str">
            <v>Q030</v>
          </cell>
          <cell r="B6587" t="str">
            <v>MALFORMACIONES DEL ACUEDUCTO DE SILVIO</v>
          </cell>
          <cell r="C6587" t="str">
            <v>093</v>
          </cell>
        </row>
        <row r="6588">
          <cell r="A6588" t="str">
            <v>Q031</v>
          </cell>
          <cell r="B6588" t="str">
            <v>ATRESIA DE LOS AGUJEROS DE MAGENDIE Y DE LUSCHKA</v>
          </cell>
          <cell r="C6588" t="str">
            <v>093</v>
          </cell>
        </row>
        <row r="6589">
          <cell r="A6589" t="str">
            <v>Q038</v>
          </cell>
          <cell r="B6589" t="str">
            <v>OTROS HIDROCEFALOS CONGENITOS</v>
          </cell>
          <cell r="C6589" t="str">
            <v>093</v>
          </cell>
        </row>
        <row r="6590">
          <cell r="A6590" t="str">
            <v>Q039</v>
          </cell>
          <cell r="B6590" t="str">
            <v>HIDROCEFALO CONGENITO, NO ESPECIFICADO</v>
          </cell>
          <cell r="C6590" t="str">
            <v>093</v>
          </cell>
        </row>
        <row r="6591">
          <cell r="A6591" t="str">
            <v>Q04</v>
          </cell>
          <cell r="B6591" t="str">
            <v>OTRAS MALFORMACIONES CONGENITAS DEL ENCEFALO</v>
          </cell>
          <cell r="C6591" t="str">
            <v>093</v>
          </cell>
        </row>
        <row r="6592">
          <cell r="A6592" t="str">
            <v>Q040</v>
          </cell>
          <cell r="B6592" t="str">
            <v>MALFORMACIONES CONGENITAS DEL CUERPO CALLOSO</v>
          </cell>
          <cell r="C6592" t="str">
            <v>093</v>
          </cell>
        </row>
        <row r="6593">
          <cell r="A6593" t="str">
            <v>Q041</v>
          </cell>
          <cell r="B6593" t="str">
            <v>ARRINENCEFALIA</v>
          </cell>
          <cell r="C6593" t="str">
            <v>093</v>
          </cell>
        </row>
        <row r="6594">
          <cell r="A6594" t="str">
            <v>Q042</v>
          </cell>
          <cell r="B6594" t="str">
            <v>HOLOPROSENCEFALIA</v>
          </cell>
          <cell r="C6594" t="str">
            <v>093</v>
          </cell>
        </row>
        <row r="6595">
          <cell r="A6595" t="str">
            <v>Q043</v>
          </cell>
          <cell r="B6595" t="str">
            <v>OTRAS ANOMALIAS HIPOPLASICAS DEL ENCEFALO</v>
          </cell>
          <cell r="C6595" t="str">
            <v>093</v>
          </cell>
        </row>
        <row r="6596">
          <cell r="A6596" t="str">
            <v>Q044</v>
          </cell>
          <cell r="B6596" t="str">
            <v>DISPLASIA OPTICOSEPTAL</v>
          </cell>
          <cell r="C6596" t="str">
            <v>093</v>
          </cell>
        </row>
        <row r="6597">
          <cell r="A6597" t="str">
            <v>Q045</v>
          </cell>
          <cell r="B6597" t="str">
            <v>MEGALENCEFALIA</v>
          </cell>
          <cell r="C6597" t="str">
            <v>093</v>
          </cell>
        </row>
        <row r="6598">
          <cell r="A6598" t="str">
            <v>Q046</v>
          </cell>
          <cell r="B6598" t="str">
            <v>QUISTES CEREBRALES CONGENITOS</v>
          </cell>
          <cell r="C6598" t="str">
            <v>093</v>
          </cell>
        </row>
        <row r="6599">
          <cell r="A6599" t="str">
            <v>Q048</v>
          </cell>
          <cell r="B6599" t="str">
            <v>OTRAS MALFORMACIONES CONGENITAS DEL ENCEFALO</v>
          </cell>
          <cell r="C6599" t="str">
            <v>093</v>
          </cell>
        </row>
        <row r="6600">
          <cell r="A6600" t="str">
            <v>Q049</v>
          </cell>
          <cell r="B6600" t="str">
            <v>MALFORMACIONES CONGENITOS DEL ENCEFALO, NO ESPECIFICADO</v>
          </cell>
          <cell r="C6600" t="str">
            <v>093</v>
          </cell>
        </row>
        <row r="6601">
          <cell r="A6601" t="str">
            <v>Q05</v>
          </cell>
          <cell r="B6601" t="str">
            <v>ESPINA BIFIDA</v>
          </cell>
          <cell r="C6601" t="str">
            <v>093</v>
          </cell>
        </row>
        <row r="6602">
          <cell r="A6602" t="str">
            <v>Q050</v>
          </cell>
          <cell r="B6602" t="str">
            <v>ESPINA BIFIDA CERVICAL CON HIDROCEFALO</v>
          </cell>
          <cell r="C6602" t="str">
            <v>093</v>
          </cell>
        </row>
        <row r="6603">
          <cell r="A6603" t="str">
            <v>Q051</v>
          </cell>
          <cell r="B6603" t="str">
            <v>ESPINA BIFIDA TORACICA CON HIDROCEFALO</v>
          </cell>
          <cell r="C6603" t="str">
            <v>093</v>
          </cell>
        </row>
        <row r="6604">
          <cell r="A6604" t="str">
            <v>Q052</v>
          </cell>
          <cell r="B6604" t="str">
            <v>ESPINA BIFIDA LUMBAR CON HIDROCEFALO</v>
          </cell>
          <cell r="C6604" t="str">
            <v>093</v>
          </cell>
        </row>
        <row r="6605">
          <cell r="A6605" t="str">
            <v>Q053</v>
          </cell>
          <cell r="B6605" t="str">
            <v>ESPINA BIFIDA SACRA CON HIDROCEFALO</v>
          </cell>
          <cell r="C6605" t="str">
            <v>093</v>
          </cell>
        </row>
        <row r="6606">
          <cell r="A6606" t="str">
            <v>Q054</v>
          </cell>
          <cell r="B6606" t="str">
            <v>ESPINA BIFIDA CON HIDROCEFALO, SIN OTRA ESPECIFICACION</v>
          </cell>
          <cell r="C6606" t="str">
            <v>093</v>
          </cell>
        </row>
        <row r="6607">
          <cell r="A6607" t="str">
            <v>Q055</v>
          </cell>
          <cell r="B6607" t="str">
            <v>ESPINA BIFIDA CERVICAL SIN HIDROCEFALO</v>
          </cell>
          <cell r="C6607" t="str">
            <v>093</v>
          </cell>
        </row>
        <row r="6608">
          <cell r="A6608" t="str">
            <v>Q056</v>
          </cell>
          <cell r="B6608" t="str">
            <v>ESPINA BIFIDA TORACICA SIN HIDROCEFALO</v>
          </cell>
          <cell r="C6608" t="str">
            <v>093</v>
          </cell>
        </row>
        <row r="6609">
          <cell r="A6609" t="str">
            <v>Q057</v>
          </cell>
          <cell r="B6609" t="str">
            <v>ESPINA BIFIDA LUMBAR SIN HIDROCEFALO</v>
          </cell>
          <cell r="C6609" t="str">
            <v>093</v>
          </cell>
        </row>
        <row r="6610">
          <cell r="A6610" t="str">
            <v>Q058</v>
          </cell>
          <cell r="B6610" t="str">
            <v>ESPINA BIFIDA SACRA SIN HIDROCEFALO</v>
          </cell>
          <cell r="C6610" t="str">
            <v>093</v>
          </cell>
        </row>
        <row r="6611">
          <cell r="A6611" t="str">
            <v>Q059</v>
          </cell>
          <cell r="B6611" t="str">
            <v>ESPINA BIFIDA, NO ESPECIFICADA</v>
          </cell>
          <cell r="C6611" t="str">
            <v>093</v>
          </cell>
        </row>
        <row r="6612">
          <cell r="A6612" t="str">
            <v>Q06</v>
          </cell>
          <cell r="B6612" t="str">
            <v>OTRAS MALFORMACIONES CONGENITAS DE LA MEDULA ESPINAL</v>
          </cell>
          <cell r="C6612" t="str">
            <v>093</v>
          </cell>
        </row>
        <row r="6613">
          <cell r="A6613" t="str">
            <v>Q060</v>
          </cell>
          <cell r="B6613" t="str">
            <v>AMIELIA</v>
          </cell>
          <cell r="C6613" t="str">
            <v>093</v>
          </cell>
        </row>
        <row r="6614">
          <cell r="A6614" t="str">
            <v>Q061</v>
          </cell>
          <cell r="B6614" t="str">
            <v>HIPOPLASIA Y DISPLASIA DE LA MEDULA ESPINAL</v>
          </cell>
          <cell r="C6614" t="str">
            <v>093</v>
          </cell>
        </row>
        <row r="6615">
          <cell r="A6615" t="str">
            <v>Q062</v>
          </cell>
          <cell r="B6615" t="str">
            <v>DIASTEMATOMIELIA</v>
          </cell>
          <cell r="C6615" t="str">
            <v>093</v>
          </cell>
        </row>
        <row r="6616">
          <cell r="A6616" t="str">
            <v>Q063</v>
          </cell>
          <cell r="B6616" t="str">
            <v>OTRAS ANOMALIAS CONGENITAS DE LA COLA DE CABALLO</v>
          </cell>
          <cell r="C6616" t="str">
            <v>093</v>
          </cell>
        </row>
        <row r="6617">
          <cell r="A6617" t="str">
            <v>Q064</v>
          </cell>
          <cell r="B6617" t="str">
            <v>HIDROMIELIA</v>
          </cell>
          <cell r="C6617" t="str">
            <v>093</v>
          </cell>
        </row>
        <row r="6618">
          <cell r="A6618" t="str">
            <v>Q068</v>
          </cell>
          <cell r="B6618" t="str">
            <v>OTRAS MALFORMACIONES CONGENITAS ESPECIFICADAS DE LA MEDULA ESPINAL</v>
          </cell>
          <cell r="C6618" t="str">
            <v>093</v>
          </cell>
        </row>
        <row r="6619">
          <cell r="A6619" t="str">
            <v>Q069</v>
          </cell>
          <cell r="B6619" t="str">
            <v>MALFORMACION CONGENITA DE LA MEDULA ESPINAL, NO ESPECIFICADA</v>
          </cell>
          <cell r="C6619" t="str">
            <v>093</v>
          </cell>
        </row>
        <row r="6620">
          <cell r="A6620" t="str">
            <v>Q07</v>
          </cell>
          <cell r="B6620" t="str">
            <v>OTRAS MALFORMACIONES CONGENITAS DEL SISTEMA NERVIOSO</v>
          </cell>
          <cell r="C6620" t="str">
            <v>093</v>
          </cell>
        </row>
        <row r="6621">
          <cell r="A6621" t="str">
            <v>Q070</v>
          </cell>
          <cell r="B6621" t="str">
            <v>SINDROME DE ARNOLD-CHIARI</v>
          </cell>
          <cell r="C6621" t="str">
            <v>093</v>
          </cell>
        </row>
        <row r="6622">
          <cell r="A6622" t="str">
            <v>Q078</v>
          </cell>
          <cell r="B6622" t="str">
            <v>OTRAS MALFORMACIONES CONGENITAS DEL SISTEMA NERVIOSO, ESPECIFICADAS</v>
          </cell>
          <cell r="C6622" t="str">
            <v>093</v>
          </cell>
        </row>
        <row r="6623">
          <cell r="A6623" t="str">
            <v>Q079</v>
          </cell>
          <cell r="B6623" t="str">
            <v>MALFORMACION CONGENITA DEL SISTEMA NERVIOSO, NO ESPECIFICADA</v>
          </cell>
          <cell r="C6623" t="str">
            <v>093</v>
          </cell>
        </row>
        <row r="6624">
          <cell r="A6624" t="str">
            <v>Q10</v>
          </cell>
          <cell r="B6624" t="str">
            <v>MALFORM. CONGEN. DE LOS PARPADOS, DEL APARATO LAGRIMAL Y DE LA ORBITA</v>
          </cell>
          <cell r="C6624" t="str">
            <v>093</v>
          </cell>
        </row>
        <row r="6625">
          <cell r="A6625" t="str">
            <v>Q100</v>
          </cell>
          <cell r="B6625" t="str">
            <v>BLEFAROPTOSIS</v>
          </cell>
          <cell r="C6625" t="str">
            <v>093</v>
          </cell>
        </row>
        <row r="6626">
          <cell r="A6626" t="str">
            <v>Q101</v>
          </cell>
          <cell r="B6626" t="str">
            <v>ECTROPION CONGENITO</v>
          </cell>
          <cell r="C6626" t="str">
            <v>093</v>
          </cell>
        </row>
        <row r="6627">
          <cell r="A6627" t="str">
            <v>Q102</v>
          </cell>
          <cell r="B6627" t="str">
            <v>ENTROPION CONGENITO</v>
          </cell>
          <cell r="C6627" t="str">
            <v>093</v>
          </cell>
        </row>
        <row r="6628">
          <cell r="A6628" t="str">
            <v>Q103</v>
          </cell>
          <cell r="B6628" t="str">
            <v>OTRAS MALFORMACIONES CONGENITAS DE LOS PARPADOS</v>
          </cell>
          <cell r="C6628" t="str">
            <v>093</v>
          </cell>
        </row>
        <row r="6629">
          <cell r="A6629" t="str">
            <v>Q104</v>
          </cell>
          <cell r="B6629" t="str">
            <v>AUSENCIA Y AGENESIA DEL APARATO LAGRIMAL</v>
          </cell>
          <cell r="C6629" t="str">
            <v>093</v>
          </cell>
        </row>
        <row r="6630">
          <cell r="A6630" t="str">
            <v>Q105</v>
          </cell>
          <cell r="B6630" t="str">
            <v>ESTENOSIS Y ESTRECHEZ CONGENITAS DEL CONDUCTO LAGRIMAL</v>
          </cell>
          <cell r="C6630" t="str">
            <v>093</v>
          </cell>
        </row>
        <row r="6631">
          <cell r="A6631" t="str">
            <v>Q106</v>
          </cell>
          <cell r="B6631" t="str">
            <v>OTRAS MALFORMACIONES CONGENITAS DEL APARATO LAGRIMAL</v>
          </cell>
          <cell r="C6631" t="str">
            <v>093</v>
          </cell>
        </row>
        <row r="6632">
          <cell r="A6632" t="str">
            <v>Q107</v>
          </cell>
          <cell r="B6632" t="str">
            <v>MALFORMACION CONGENITA DE LA ORBITA</v>
          </cell>
          <cell r="C6632" t="str">
            <v>093</v>
          </cell>
        </row>
        <row r="6633">
          <cell r="A6633" t="str">
            <v>Q11</v>
          </cell>
          <cell r="B6633" t="str">
            <v>ANOFTALMIA, MICROFTALMIA Y MACROFTALMIA</v>
          </cell>
          <cell r="C6633" t="str">
            <v>093</v>
          </cell>
        </row>
        <row r="6634">
          <cell r="A6634" t="str">
            <v>Q110</v>
          </cell>
          <cell r="B6634" t="str">
            <v>GLOBO OCULAR QUISTICO</v>
          </cell>
          <cell r="C6634" t="str">
            <v>093</v>
          </cell>
        </row>
        <row r="6635">
          <cell r="A6635" t="str">
            <v>Q111</v>
          </cell>
          <cell r="B6635" t="str">
            <v>OTRAS ANOFTALMIAS</v>
          </cell>
          <cell r="C6635" t="str">
            <v>093</v>
          </cell>
        </row>
        <row r="6636">
          <cell r="A6636" t="str">
            <v>Q112</v>
          </cell>
          <cell r="B6636" t="str">
            <v>MICROFTALMIA</v>
          </cell>
          <cell r="C6636" t="str">
            <v>093</v>
          </cell>
        </row>
        <row r="6637">
          <cell r="A6637" t="str">
            <v>Q113</v>
          </cell>
          <cell r="B6637" t="str">
            <v>MACROFTALMIA</v>
          </cell>
          <cell r="C6637" t="str">
            <v>093</v>
          </cell>
        </row>
        <row r="6638">
          <cell r="A6638" t="str">
            <v>Q12</v>
          </cell>
          <cell r="B6638" t="str">
            <v>MALFORMACIONES COGENITAS DEL CRISTALINO</v>
          </cell>
          <cell r="C6638" t="str">
            <v>093</v>
          </cell>
        </row>
        <row r="6639">
          <cell r="A6639" t="str">
            <v>Q120</v>
          </cell>
          <cell r="B6639" t="str">
            <v>CATARATA CONGENITA</v>
          </cell>
          <cell r="C6639" t="str">
            <v>093</v>
          </cell>
        </row>
        <row r="6640">
          <cell r="A6640" t="str">
            <v>Q121</v>
          </cell>
          <cell r="B6640" t="str">
            <v>DESPLAZAMIENTO CONGENITO DEL CRISTALINO</v>
          </cell>
          <cell r="C6640" t="str">
            <v>093</v>
          </cell>
        </row>
        <row r="6641">
          <cell r="A6641" t="str">
            <v>Q122</v>
          </cell>
          <cell r="B6641" t="str">
            <v>COLOBOMA DEL CRISTALINO</v>
          </cell>
          <cell r="C6641" t="str">
            <v>093</v>
          </cell>
        </row>
        <row r="6642">
          <cell r="A6642" t="str">
            <v>Q123</v>
          </cell>
          <cell r="B6642" t="str">
            <v>AFAQUIA CONGENITA</v>
          </cell>
          <cell r="C6642" t="str">
            <v>093</v>
          </cell>
        </row>
        <row r="6643">
          <cell r="A6643" t="str">
            <v>Q124</v>
          </cell>
          <cell r="B6643" t="str">
            <v>ESFEROFAQUIA</v>
          </cell>
          <cell r="C6643" t="str">
            <v>093</v>
          </cell>
        </row>
        <row r="6644">
          <cell r="A6644" t="str">
            <v>Q128</v>
          </cell>
          <cell r="B6644" t="str">
            <v>OTRAS MALFORMACIONES CONGENITAS DEL CRISTALINO</v>
          </cell>
          <cell r="C6644" t="str">
            <v>093</v>
          </cell>
        </row>
        <row r="6645">
          <cell r="A6645" t="str">
            <v>Q129</v>
          </cell>
          <cell r="B6645" t="str">
            <v>MALFORMACION CONGENITA DEL CRISTALINO, NO ESPECIFICADA</v>
          </cell>
          <cell r="C6645" t="str">
            <v>093</v>
          </cell>
        </row>
        <row r="6646">
          <cell r="A6646" t="str">
            <v>Q13</v>
          </cell>
          <cell r="B6646" t="str">
            <v>MALFORMACIONES CONGENITAS DEL SEGMENTO ANTERIOR DEL OJO</v>
          </cell>
          <cell r="C6646" t="str">
            <v>093</v>
          </cell>
        </row>
        <row r="6647">
          <cell r="A6647" t="str">
            <v>Q130</v>
          </cell>
          <cell r="B6647" t="str">
            <v>COLOBOMA DEL IRIS</v>
          </cell>
          <cell r="C6647" t="str">
            <v>093</v>
          </cell>
        </row>
        <row r="6648">
          <cell r="A6648" t="str">
            <v>Q131</v>
          </cell>
          <cell r="B6648" t="str">
            <v>AUSENCIA DEL IRIS</v>
          </cell>
          <cell r="C6648" t="str">
            <v>093</v>
          </cell>
        </row>
        <row r="6649">
          <cell r="A6649" t="str">
            <v>Q132</v>
          </cell>
          <cell r="B6649" t="str">
            <v>OTRAS MALFORMACIONES CONGENITAS DEL IRIS</v>
          </cell>
          <cell r="C6649" t="str">
            <v>093</v>
          </cell>
        </row>
        <row r="6650">
          <cell r="A6650" t="str">
            <v>Q133</v>
          </cell>
          <cell r="B6650" t="str">
            <v>OPACIDAD CORNEAL CONGENITA</v>
          </cell>
          <cell r="C6650" t="str">
            <v>093</v>
          </cell>
        </row>
        <row r="6651">
          <cell r="A6651" t="str">
            <v>Q134</v>
          </cell>
          <cell r="B6651" t="str">
            <v>OTRAS MALFORMACIONES CONGENITAS DE LA CORNEA</v>
          </cell>
          <cell r="C6651" t="str">
            <v>093</v>
          </cell>
        </row>
        <row r="6652">
          <cell r="A6652" t="str">
            <v>Q135</v>
          </cell>
          <cell r="B6652" t="str">
            <v>ESCLEROTICA AZUL</v>
          </cell>
          <cell r="C6652" t="str">
            <v>093</v>
          </cell>
        </row>
        <row r="6653">
          <cell r="A6653" t="str">
            <v>Q138</v>
          </cell>
          <cell r="B6653" t="str">
            <v>OTRAS MALFORMACIONES CONGENITAS DEL SEGMENTO ANTERIOR DEL OJO</v>
          </cell>
          <cell r="C6653" t="str">
            <v>093</v>
          </cell>
        </row>
        <row r="6654">
          <cell r="A6654" t="str">
            <v>Q139</v>
          </cell>
          <cell r="B6654" t="str">
            <v>MALFORMACION CONGENITA DEL SEGMENTO ANTERIOR DEL OJO, NO ESPECIFICADA</v>
          </cell>
          <cell r="C6654" t="str">
            <v>093</v>
          </cell>
        </row>
        <row r="6655">
          <cell r="A6655" t="str">
            <v>Q14</v>
          </cell>
          <cell r="B6655" t="str">
            <v>MALFORMACIONES CONGENITAS DEL SEGMENTO POSTERIOR DEL OJO</v>
          </cell>
          <cell r="C6655" t="str">
            <v>093</v>
          </cell>
        </row>
        <row r="6656">
          <cell r="A6656" t="str">
            <v>Q140</v>
          </cell>
          <cell r="B6656" t="str">
            <v>MALFORMACION CONGENITA DEL HUMOR VITREO</v>
          </cell>
          <cell r="C6656" t="str">
            <v>093</v>
          </cell>
        </row>
        <row r="6657">
          <cell r="A6657" t="str">
            <v>Q141</v>
          </cell>
          <cell r="B6657" t="str">
            <v>MALFORMACION CONGENITA DE LA RETINA</v>
          </cell>
          <cell r="C6657" t="str">
            <v>093</v>
          </cell>
        </row>
        <row r="6658">
          <cell r="A6658" t="str">
            <v>Q142</v>
          </cell>
          <cell r="B6658" t="str">
            <v>MALFORMACION CONGENITA DEL DISCO OPTICO</v>
          </cell>
          <cell r="C6658" t="str">
            <v>093</v>
          </cell>
        </row>
        <row r="6659">
          <cell r="A6659" t="str">
            <v>Q143</v>
          </cell>
          <cell r="B6659" t="str">
            <v>MALFORMACION CONGENITA DE LA COROIDES</v>
          </cell>
          <cell r="C6659" t="str">
            <v>093</v>
          </cell>
        </row>
        <row r="6660">
          <cell r="A6660" t="str">
            <v>Q148</v>
          </cell>
          <cell r="B6660" t="str">
            <v>OTRAS MALFORMACIONES CONGENITAS DEL SEGMENTO POSTERIOR DEL OJO</v>
          </cell>
          <cell r="C6660" t="str">
            <v>093</v>
          </cell>
        </row>
        <row r="6661">
          <cell r="A6661" t="str">
            <v>Q149</v>
          </cell>
          <cell r="B6661" t="str">
            <v>MALFORMACION CONGENITA DEL SEGMENTO POSTERIOR DEL OJO, NO ESPECIF</v>
          </cell>
          <cell r="C6661" t="str">
            <v>093</v>
          </cell>
        </row>
        <row r="6662">
          <cell r="A6662" t="str">
            <v>Q15</v>
          </cell>
          <cell r="B6662" t="str">
            <v>OTRAS MALFORMACIONES CONGENITAS DEL OJO</v>
          </cell>
          <cell r="C6662" t="str">
            <v>093</v>
          </cell>
        </row>
        <row r="6663">
          <cell r="A6663" t="str">
            <v>Q150</v>
          </cell>
          <cell r="B6663" t="str">
            <v>GLAUCOMA CONGENITO</v>
          </cell>
          <cell r="C6663" t="str">
            <v>093</v>
          </cell>
        </row>
        <row r="6664">
          <cell r="A6664" t="str">
            <v>Q158</v>
          </cell>
          <cell r="B6664" t="str">
            <v>OTRAS MALFORMACIONES CONGENITAS DEL OJO, ESPEFICICADAS</v>
          </cell>
          <cell r="C6664" t="str">
            <v>093</v>
          </cell>
        </row>
        <row r="6665">
          <cell r="A6665" t="str">
            <v>Q159</v>
          </cell>
          <cell r="B6665" t="str">
            <v>MALFORMACIONES CONGENITAS DELOJO, NO ESPECIFICADAS</v>
          </cell>
          <cell r="C6665" t="str">
            <v>093</v>
          </cell>
        </row>
        <row r="6666">
          <cell r="A6666" t="str">
            <v>Q16</v>
          </cell>
          <cell r="B6666" t="str">
            <v>MALFORMACIONES CONGENITAS DEL OIDO QUE CAUSAN ALTERACION DE LA AUDICIO</v>
          </cell>
          <cell r="C6666" t="str">
            <v>093</v>
          </cell>
        </row>
        <row r="6667">
          <cell r="A6667" t="str">
            <v>Q160</v>
          </cell>
          <cell r="B6667" t="str">
            <v>AUSENCIA CONGENITA DEL PABELLON (DE LA OREJA)</v>
          </cell>
          <cell r="C6667" t="str">
            <v>093</v>
          </cell>
        </row>
        <row r="6668">
          <cell r="A6668" t="str">
            <v>Q161</v>
          </cell>
          <cell r="B6668" t="str">
            <v>AUSENCIA CONGENITA, ATRESIA O ESTRECHEZ DEL CONDUCTO AUDITIVO (EXTERNO</v>
          </cell>
          <cell r="C6668" t="str">
            <v>093</v>
          </cell>
        </row>
        <row r="6669">
          <cell r="A6669" t="str">
            <v>Q162</v>
          </cell>
          <cell r="B6669" t="str">
            <v>AUSENCIA DE LA TROMPA DE EUSTAQUIO</v>
          </cell>
          <cell r="C6669" t="str">
            <v>093</v>
          </cell>
        </row>
        <row r="6670">
          <cell r="A6670" t="str">
            <v>Q163</v>
          </cell>
          <cell r="B6670" t="str">
            <v>MALFORMACION CONGENITA DE LOS HUESECILLOS DEL OIDO</v>
          </cell>
          <cell r="C6670" t="str">
            <v>093</v>
          </cell>
        </row>
        <row r="6671">
          <cell r="A6671" t="str">
            <v>Q164</v>
          </cell>
          <cell r="B6671" t="str">
            <v>OTRAS MALFORMACIONES CONGENITAS DEL OIDO MEDIO</v>
          </cell>
          <cell r="C6671" t="str">
            <v>093</v>
          </cell>
        </row>
        <row r="6672">
          <cell r="A6672" t="str">
            <v>Q165</v>
          </cell>
          <cell r="B6672" t="str">
            <v>MALFORMACION CONGENITA DEL OIDO INTERNO</v>
          </cell>
          <cell r="C6672" t="str">
            <v>093</v>
          </cell>
        </row>
        <row r="6673">
          <cell r="A6673" t="str">
            <v>Q169</v>
          </cell>
          <cell r="B6673" t="str">
            <v>MALFORM. CONGEN. DEL OIDO QUE CAUSA ALTER. DE LA AUDIC. SIN OTRA ESPEC</v>
          </cell>
          <cell r="C6673" t="str">
            <v>093</v>
          </cell>
        </row>
        <row r="6674">
          <cell r="A6674" t="str">
            <v>Q17</v>
          </cell>
          <cell r="B6674" t="str">
            <v>OTRAS MALFORMACIONES CONGENITAS DEL OIDO</v>
          </cell>
          <cell r="C6674" t="str">
            <v>093</v>
          </cell>
        </row>
        <row r="6675">
          <cell r="A6675" t="str">
            <v>Q170</v>
          </cell>
          <cell r="B6675" t="str">
            <v>OREJA SUPERNUMERARIA</v>
          </cell>
          <cell r="C6675" t="str">
            <v>093</v>
          </cell>
        </row>
        <row r="6676">
          <cell r="A6676" t="str">
            <v>Q171</v>
          </cell>
          <cell r="B6676" t="str">
            <v>MACROTIA</v>
          </cell>
          <cell r="C6676" t="str">
            <v>093</v>
          </cell>
        </row>
        <row r="6677">
          <cell r="A6677" t="str">
            <v>Q172</v>
          </cell>
          <cell r="B6677" t="str">
            <v>MICROTIA</v>
          </cell>
          <cell r="C6677" t="str">
            <v>093</v>
          </cell>
        </row>
        <row r="6678">
          <cell r="A6678" t="str">
            <v>Q173</v>
          </cell>
          <cell r="B6678" t="str">
            <v>OTRAS DEFORMIDADES DEL PABELLON AURICULAR</v>
          </cell>
          <cell r="C6678" t="str">
            <v>093</v>
          </cell>
        </row>
        <row r="6679">
          <cell r="A6679" t="str">
            <v>Q174</v>
          </cell>
          <cell r="B6679" t="str">
            <v>ANOMALIA DE LA POSICION DE LA OREJA</v>
          </cell>
          <cell r="C6679" t="str">
            <v>093</v>
          </cell>
        </row>
        <row r="6680">
          <cell r="A6680" t="str">
            <v>Q175</v>
          </cell>
          <cell r="B6680" t="str">
            <v>OREJA PROMINENTE</v>
          </cell>
          <cell r="C6680" t="str">
            <v>093</v>
          </cell>
        </row>
        <row r="6681">
          <cell r="A6681" t="str">
            <v>Q178</v>
          </cell>
          <cell r="B6681" t="str">
            <v>OTRAS MALFORMACIONES CONGENITAS DEL OIDO, ESPECIFICADAS</v>
          </cell>
          <cell r="C6681" t="str">
            <v>093</v>
          </cell>
        </row>
        <row r="6682">
          <cell r="A6682" t="str">
            <v>Q179</v>
          </cell>
          <cell r="B6682" t="str">
            <v>MALFORMACION CONGENITA DEL OIDO, NO ESPECIFICADA</v>
          </cell>
          <cell r="C6682" t="str">
            <v>093</v>
          </cell>
        </row>
        <row r="6683">
          <cell r="A6683" t="str">
            <v>Q18</v>
          </cell>
          <cell r="B6683" t="str">
            <v>OTRAS MALFORMACIONES CONGENITAS DE LA CARA Y DEL CUELLO</v>
          </cell>
          <cell r="C6683" t="str">
            <v>093</v>
          </cell>
        </row>
        <row r="6684">
          <cell r="A6684" t="str">
            <v>Q180</v>
          </cell>
          <cell r="B6684" t="str">
            <v>SENO, FISTULA O QUISTE DE LA HENDIDURA BRANQUIAL</v>
          </cell>
          <cell r="C6684" t="str">
            <v>093</v>
          </cell>
        </row>
        <row r="6685">
          <cell r="A6685" t="str">
            <v>Q181</v>
          </cell>
          <cell r="B6685" t="str">
            <v>SENO Y QUISTE PREAURICULAR</v>
          </cell>
          <cell r="C6685" t="str">
            <v>093</v>
          </cell>
        </row>
        <row r="6686">
          <cell r="A6686" t="str">
            <v>Q182</v>
          </cell>
          <cell r="B6686" t="str">
            <v>OTRAS MALFORMACIONES DE LAS HENDIDURAS BRANQUIALES</v>
          </cell>
          <cell r="C6686" t="str">
            <v>093</v>
          </cell>
        </row>
        <row r="6687">
          <cell r="A6687" t="str">
            <v>Q183</v>
          </cell>
          <cell r="B6687" t="str">
            <v>PTERIGION DEL CUELLO</v>
          </cell>
          <cell r="C6687" t="str">
            <v>093</v>
          </cell>
        </row>
        <row r="6688">
          <cell r="A6688" t="str">
            <v>Q184</v>
          </cell>
          <cell r="B6688" t="str">
            <v>MACROSTOMIA</v>
          </cell>
          <cell r="C6688" t="str">
            <v>093</v>
          </cell>
        </row>
        <row r="6689">
          <cell r="A6689" t="str">
            <v>Q185</v>
          </cell>
          <cell r="B6689" t="str">
            <v>MICROSTOMIA</v>
          </cell>
          <cell r="C6689" t="str">
            <v>093</v>
          </cell>
        </row>
        <row r="6690">
          <cell r="A6690" t="str">
            <v>Q186</v>
          </cell>
          <cell r="B6690" t="str">
            <v>MACROQIEILIA</v>
          </cell>
          <cell r="C6690" t="str">
            <v>093</v>
          </cell>
        </row>
        <row r="6691">
          <cell r="A6691" t="str">
            <v>Q187</v>
          </cell>
          <cell r="B6691" t="str">
            <v>MICROQUEILIA</v>
          </cell>
          <cell r="C6691" t="str">
            <v>093</v>
          </cell>
        </row>
        <row r="6692">
          <cell r="A6692" t="str">
            <v>Q188</v>
          </cell>
          <cell r="B6692" t="str">
            <v>OTRAS MALFORMACIONES CONGENITAS ESPECIFICADAS DE LA CARA Y CUELLO</v>
          </cell>
          <cell r="C6692" t="str">
            <v>093</v>
          </cell>
        </row>
        <row r="6693">
          <cell r="A6693" t="str">
            <v>Q189</v>
          </cell>
          <cell r="B6693" t="str">
            <v>MALFORMACION CONGENITA DE LA CARA Y DEL CUELLO, NO ESPECIFICADA</v>
          </cell>
          <cell r="C6693" t="str">
            <v>093</v>
          </cell>
        </row>
        <row r="6694">
          <cell r="A6694" t="str">
            <v>Q20</v>
          </cell>
          <cell r="B6694" t="str">
            <v>MALFORMACIONES CONGENITAS DE LAS CAMARAS CARDIACAS Y SUS CONEXIONES</v>
          </cell>
          <cell r="C6694" t="str">
            <v>093</v>
          </cell>
        </row>
        <row r="6695">
          <cell r="A6695" t="str">
            <v>Q200</v>
          </cell>
          <cell r="B6695" t="str">
            <v>TRONCO ARTERIOSO COMUN</v>
          </cell>
          <cell r="C6695" t="str">
            <v>093</v>
          </cell>
        </row>
        <row r="6696">
          <cell r="A6696" t="str">
            <v>Q201</v>
          </cell>
          <cell r="B6696" t="str">
            <v>TRANSPOSICION DE LOS GRANDES VASOS EN VENTRICULO DERECHO</v>
          </cell>
          <cell r="C6696" t="str">
            <v>093</v>
          </cell>
        </row>
        <row r="6697">
          <cell r="A6697" t="str">
            <v>Q202</v>
          </cell>
          <cell r="B6697" t="str">
            <v>TRANSPOSICION DE LOS GRANDES VASOS EN VENTRICULO IZQUIERDO</v>
          </cell>
          <cell r="C6697" t="str">
            <v>093</v>
          </cell>
        </row>
        <row r="6698">
          <cell r="A6698" t="str">
            <v>Q203</v>
          </cell>
          <cell r="B6698" t="str">
            <v>DISCORDANCIA DE LA CONEXION VENTRICULOARTERIAL</v>
          </cell>
          <cell r="C6698" t="str">
            <v>093</v>
          </cell>
        </row>
        <row r="6699">
          <cell r="A6699" t="str">
            <v>Q204</v>
          </cell>
          <cell r="B6699" t="str">
            <v>VENTRICULO CON DOBLE ENTRADA</v>
          </cell>
          <cell r="C6699" t="str">
            <v>093</v>
          </cell>
        </row>
        <row r="6700">
          <cell r="A6700" t="str">
            <v>Q205</v>
          </cell>
          <cell r="B6700" t="str">
            <v>DISCORDANCIA DE LA CONEXION AURICULOVENTRICULAR</v>
          </cell>
          <cell r="C6700" t="str">
            <v>093</v>
          </cell>
        </row>
        <row r="6701">
          <cell r="A6701" t="str">
            <v>Q206</v>
          </cell>
          <cell r="B6701" t="str">
            <v>ISOMERISMO DE LOS APENDICES AURICULARES</v>
          </cell>
          <cell r="C6701" t="str">
            <v>093</v>
          </cell>
        </row>
        <row r="6702">
          <cell r="A6702" t="str">
            <v>Q208</v>
          </cell>
          <cell r="B6702" t="str">
            <v>OTRAS MALFORMACIONES CONGENITAS DE LAS CAMARAS CARDIACAS Y SUS CONEX</v>
          </cell>
          <cell r="C6702" t="str">
            <v>093</v>
          </cell>
        </row>
        <row r="6703">
          <cell r="A6703" t="str">
            <v>Q209</v>
          </cell>
          <cell r="B6703" t="str">
            <v>MALFORM. CONGEN. DE LAS CAMARAS Y SUS CONEXIONES, NO ESPECIFICADAS</v>
          </cell>
          <cell r="C6703" t="str">
            <v>093</v>
          </cell>
        </row>
        <row r="6704">
          <cell r="A6704" t="str">
            <v>Q21</v>
          </cell>
          <cell r="B6704" t="str">
            <v>MALFORMACIONES CONGENITAS DE LOS TABIQUES CARDIACOS</v>
          </cell>
          <cell r="C6704" t="str">
            <v>093</v>
          </cell>
        </row>
        <row r="6705">
          <cell r="A6705" t="str">
            <v>Q210</v>
          </cell>
          <cell r="B6705" t="str">
            <v>DEFECTO DEL TABIQUE VENTRICULAR</v>
          </cell>
          <cell r="C6705" t="str">
            <v>093</v>
          </cell>
        </row>
        <row r="6706">
          <cell r="A6706" t="str">
            <v>Q211</v>
          </cell>
          <cell r="B6706" t="str">
            <v>DEFECTO DEL TABIQUE AURICULAR</v>
          </cell>
          <cell r="C6706" t="str">
            <v>093</v>
          </cell>
        </row>
        <row r="6707">
          <cell r="A6707" t="str">
            <v>Q212</v>
          </cell>
          <cell r="B6707" t="str">
            <v>DEFECTO DEL TABIQUE AURICULOVENTRICULAR</v>
          </cell>
          <cell r="C6707" t="str">
            <v>093</v>
          </cell>
        </row>
        <row r="6708">
          <cell r="A6708" t="str">
            <v>Q213</v>
          </cell>
          <cell r="B6708" t="str">
            <v>TETRALOGIA DE FALLOT</v>
          </cell>
          <cell r="C6708" t="str">
            <v>093</v>
          </cell>
        </row>
        <row r="6709">
          <cell r="A6709" t="str">
            <v>Q214</v>
          </cell>
          <cell r="B6709" t="str">
            <v>DEFECTO DEL TABIQUE AORTOPULMONAR</v>
          </cell>
          <cell r="C6709" t="str">
            <v>093</v>
          </cell>
        </row>
        <row r="6710">
          <cell r="A6710" t="str">
            <v>Q218</v>
          </cell>
          <cell r="B6710" t="str">
            <v>OTRAS MALFORMACIONES CONGENITAS DE LOS TABIQUES CARDIACOS</v>
          </cell>
          <cell r="C6710" t="str">
            <v>093</v>
          </cell>
        </row>
        <row r="6711">
          <cell r="A6711" t="str">
            <v>Q219</v>
          </cell>
          <cell r="B6711" t="str">
            <v>MALFORMACION CONGENITA DEL TABIQUE CARDIACO, NO ESPECIFICADA</v>
          </cell>
          <cell r="C6711" t="str">
            <v>093</v>
          </cell>
        </row>
        <row r="6712">
          <cell r="A6712" t="str">
            <v>Q22</v>
          </cell>
          <cell r="B6712" t="str">
            <v>MALFORMACIONES CONGENITAS DE LAS VALVULAS PULMONAR Y TRICUSPIDE</v>
          </cell>
          <cell r="C6712" t="str">
            <v>093</v>
          </cell>
        </row>
        <row r="6713">
          <cell r="A6713" t="str">
            <v>Q220</v>
          </cell>
          <cell r="B6713" t="str">
            <v>ATRESIA DE LA VALVULA PULMONAR</v>
          </cell>
          <cell r="C6713" t="str">
            <v>093</v>
          </cell>
        </row>
        <row r="6714">
          <cell r="A6714" t="str">
            <v>Q221</v>
          </cell>
          <cell r="B6714" t="str">
            <v>ESTENOSIS CONGENITA DE LA VALVULA PULMONAR</v>
          </cell>
          <cell r="C6714" t="str">
            <v>093</v>
          </cell>
        </row>
        <row r="6715">
          <cell r="A6715" t="str">
            <v>Q222</v>
          </cell>
          <cell r="B6715" t="str">
            <v>INSUFICIENCIA CONGENITA DE LA VALVULA PULMONAR</v>
          </cell>
          <cell r="C6715" t="str">
            <v>093</v>
          </cell>
        </row>
        <row r="6716">
          <cell r="A6716" t="str">
            <v>Q223</v>
          </cell>
          <cell r="B6716" t="str">
            <v>OTRAS MALFORMACIONES CONGENITAS DE LA VALVULA PULMONAR</v>
          </cell>
          <cell r="C6716" t="str">
            <v>093</v>
          </cell>
        </row>
        <row r="6717">
          <cell r="A6717" t="str">
            <v>Q224</v>
          </cell>
          <cell r="B6717" t="str">
            <v>ESTENOSIS CONGENITA DE LA VALVULA TRICUSPIDE</v>
          </cell>
          <cell r="C6717" t="str">
            <v>093</v>
          </cell>
        </row>
        <row r="6718">
          <cell r="A6718" t="str">
            <v>Q225</v>
          </cell>
          <cell r="B6718" t="str">
            <v>ANOMALIA DE EBSTEIN</v>
          </cell>
          <cell r="C6718" t="str">
            <v>093</v>
          </cell>
        </row>
        <row r="6719">
          <cell r="A6719" t="str">
            <v>Q226</v>
          </cell>
          <cell r="B6719" t="str">
            <v>SINDROME DE HIPOPLASIA DEL CORAZON DERECHO</v>
          </cell>
          <cell r="C6719" t="str">
            <v>093</v>
          </cell>
        </row>
        <row r="6720">
          <cell r="A6720" t="str">
            <v>Q228</v>
          </cell>
          <cell r="B6720" t="str">
            <v>OTRAS MALFORMACIONES CONGENITAS DE LA VALVULA TRICUSPIDE</v>
          </cell>
          <cell r="C6720" t="str">
            <v>093</v>
          </cell>
        </row>
        <row r="6721">
          <cell r="A6721" t="str">
            <v>Q229</v>
          </cell>
          <cell r="B6721" t="str">
            <v>MALFORMACION CONGENITA DE LA VALVULA TRICUSPIDE, NO ESPECIFICADA</v>
          </cell>
          <cell r="C6721" t="str">
            <v>093</v>
          </cell>
        </row>
        <row r="6722">
          <cell r="A6722" t="str">
            <v>Q23</v>
          </cell>
          <cell r="B6722" t="str">
            <v>MALFORMACION CONGENITA DE LAS VALVULAS AORTICA Y MITRAL</v>
          </cell>
          <cell r="C6722" t="str">
            <v>093</v>
          </cell>
        </row>
        <row r="6723">
          <cell r="A6723" t="str">
            <v>Q230</v>
          </cell>
          <cell r="B6723" t="str">
            <v>ESTENOSIS CONGENITA DE LA VALVULA AORTICA</v>
          </cell>
          <cell r="C6723" t="str">
            <v>093</v>
          </cell>
        </row>
        <row r="6724">
          <cell r="A6724" t="str">
            <v>Q231</v>
          </cell>
          <cell r="B6724" t="str">
            <v>INSUFICIENCIA CONGENITA DE LA VALVULA AORTICA</v>
          </cell>
          <cell r="C6724" t="str">
            <v>093</v>
          </cell>
        </row>
        <row r="6725">
          <cell r="A6725" t="str">
            <v>Q232</v>
          </cell>
          <cell r="B6725" t="str">
            <v>ESTENOSIS MITRAL CONGENITA</v>
          </cell>
          <cell r="C6725" t="str">
            <v>093</v>
          </cell>
        </row>
        <row r="6726">
          <cell r="A6726" t="str">
            <v>Q233</v>
          </cell>
          <cell r="B6726" t="str">
            <v>INSUFICIENCIA MITRAL CONGENITA</v>
          </cell>
          <cell r="C6726" t="str">
            <v>093</v>
          </cell>
        </row>
        <row r="6727">
          <cell r="A6727" t="str">
            <v>Q234</v>
          </cell>
          <cell r="B6727" t="str">
            <v>SINDROME DE HIPOPLASIA DEL CORAZON IZQUIERDO</v>
          </cell>
          <cell r="C6727" t="str">
            <v>093</v>
          </cell>
        </row>
        <row r="6728">
          <cell r="A6728" t="str">
            <v>Q238</v>
          </cell>
          <cell r="B6728" t="str">
            <v>OTRAS MALFORMACIONES CONGENITAS DE LAS VALVULAS AORTICA Y MITRAL</v>
          </cell>
          <cell r="C6728" t="str">
            <v>093</v>
          </cell>
        </row>
        <row r="6729">
          <cell r="A6729" t="str">
            <v>Q239</v>
          </cell>
          <cell r="B6729" t="str">
            <v>MALFORMACION CONGENITA DE LAS VALVULAS AORTICA Y MITRAL, NO ESPECIFICA</v>
          </cell>
          <cell r="C6729" t="str">
            <v>093</v>
          </cell>
        </row>
        <row r="6730">
          <cell r="A6730" t="str">
            <v>Q24</v>
          </cell>
          <cell r="B6730" t="str">
            <v>OTRAS MALFORMACIONES CONGENITAS DEL CORAZON</v>
          </cell>
          <cell r="C6730" t="str">
            <v>093</v>
          </cell>
        </row>
        <row r="6731">
          <cell r="A6731" t="str">
            <v>Q240</v>
          </cell>
          <cell r="B6731" t="str">
            <v>DEXTROCARDIA</v>
          </cell>
          <cell r="C6731" t="str">
            <v>093</v>
          </cell>
        </row>
        <row r="6732">
          <cell r="A6732" t="str">
            <v>Q241</v>
          </cell>
          <cell r="B6732" t="str">
            <v>LEVOCARDIA</v>
          </cell>
          <cell r="C6732" t="str">
            <v>093</v>
          </cell>
        </row>
        <row r="6733">
          <cell r="A6733" t="str">
            <v>Q242</v>
          </cell>
          <cell r="B6733" t="str">
            <v>CORAZON TRIAURICULAR</v>
          </cell>
          <cell r="C6733" t="str">
            <v>093</v>
          </cell>
        </row>
        <row r="6734">
          <cell r="A6734" t="str">
            <v>Q243</v>
          </cell>
          <cell r="B6734" t="str">
            <v>ESTENOSIS DEL INFUNDIBULO PULMONAR</v>
          </cell>
          <cell r="C6734" t="str">
            <v>093</v>
          </cell>
        </row>
        <row r="6735">
          <cell r="A6735" t="str">
            <v>Q244</v>
          </cell>
          <cell r="B6735" t="str">
            <v>ESTENOSIS SUBAORTICA CONGENITA</v>
          </cell>
          <cell r="C6735" t="str">
            <v>093</v>
          </cell>
        </row>
        <row r="6736">
          <cell r="A6736" t="str">
            <v>Q245</v>
          </cell>
          <cell r="B6736" t="str">
            <v>MALFORMACION DE LOS VASOS CORONARIOS</v>
          </cell>
          <cell r="C6736" t="str">
            <v>093</v>
          </cell>
        </row>
        <row r="6737">
          <cell r="A6737" t="str">
            <v>Q246</v>
          </cell>
          <cell r="B6737" t="str">
            <v>BLOQUEO CARDIACO CONGENITO</v>
          </cell>
          <cell r="C6737" t="str">
            <v>093</v>
          </cell>
        </row>
        <row r="6738">
          <cell r="A6738" t="str">
            <v>Q248</v>
          </cell>
          <cell r="B6738" t="str">
            <v>OTRAS MALFORMACIONES CONGENITAS DEL CORAZON, ESPECIFICADAS</v>
          </cell>
          <cell r="C6738" t="str">
            <v>093</v>
          </cell>
        </row>
        <row r="6739">
          <cell r="A6739" t="str">
            <v>Q249</v>
          </cell>
          <cell r="B6739" t="str">
            <v>MALFORMACION CONGENITA DEL CORAZON, NO ESPECIFICADA</v>
          </cell>
          <cell r="C6739" t="str">
            <v>093</v>
          </cell>
        </row>
        <row r="6740">
          <cell r="A6740" t="str">
            <v>Q25</v>
          </cell>
          <cell r="B6740" t="str">
            <v>MALFORMACIONES CONGENITAS DE LAS GRANDES ARTERIAS</v>
          </cell>
          <cell r="C6740" t="str">
            <v>093</v>
          </cell>
        </row>
        <row r="6741">
          <cell r="A6741" t="str">
            <v>Q250</v>
          </cell>
          <cell r="B6741" t="str">
            <v>CONDUCTO ARTERIOSO PERMEABLE</v>
          </cell>
          <cell r="C6741" t="str">
            <v>093</v>
          </cell>
        </row>
        <row r="6742">
          <cell r="A6742" t="str">
            <v>Q251</v>
          </cell>
          <cell r="B6742" t="str">
            <v>COARTACION DE LA AORTA</v>
          </cell>
          <cell r="C6742" t="str">
            <v>093</v>
          </cell>
        </row>
        <row r="6743">
          <cell r="A6743" t="str">
            <v>Q252</v>
          </cell>
          <cell r="B6743" t="str">
            <v>ATRESIA DE LA AORTA</v>
          </cell>
          <cell r="C6743" t="str">
            <v>093</v>
          </cell>
        </row>
        <row r="6744">
          <cell r="A6744" t="str">
            <v>Q253</v>
          </cell>
          <cell r="B6744" t="str">
            <v>ESTENOSIS DE LA AORTA</v>
          </cell>
          <cell r="C6744" t="str">
            <v>093</v>
          </cell>
        </row>
        <row r="6745">
          <cell r="A6745" t="str">
            <v>Q254</v>
          </cell>
          <cell r="B6745" t="str">
            <v>OTRAS MALFORMACIONES CONGENITAS DE LA AORTA</v>
          </cell>
          <cell r="C6745" t="str">
            <v>093</v>
          </cell>
        </row>
        <row r="6746">
          <cell r="A6746" t="str">
            <v>Q255</v>
          </cell>
          <cell r="B6746" t="str">
            <v>ATRESIA DE LA ARTERIA PULMONAR</v>
          </cell>
          <cell r="C6746" t="str">
            <v>093</v>
          </cell>
        </row>
        <row r="6747">
          <cell r="A6747" t="str">
            <v>Q256</v>
          </cell>
          <cell r="B6747" t="str">
            <v>ESTENOSIS DE LA ARTERIA PULMONAR</v>
          </cell>
          <cell r="C6747" t="str">
            <v>093</v>
          </cell>
        </row>
        <row r="6748">
          <cell r="A6748" t="str">
            <v>Q257</v>
          </cell>
          <cell r="B6748" t="str">
            <v>OTRAS MALFORMACIONES CONGENITAS DE LA ARTERIA PULMONAR</v>
          </cell>
          <cell r="C6748" t="str">
            <v>093</v>
          </cell>
        </row>
        <row r="6749">
          <cell r="A6749" t="str">
            <v>Q258</v>
          </cell>
          <cell r="B6749" t="str">
            <v>OTRAS MALFORMACIONES DE LAS GRANDES ARTERIAS</v>
          </cell>
          <cell r="C6749" t="str">
            <v>093</v>
          </cell>
        </row>
        <row r="6750">
          <cell r="A6750" t="str">
            <v>Q259</v>
          </cell>
          <cell r="B6750" t="str">
            <v>MALFORMACION CONGENITA DE LAS GRANDES ARTERIAS, NO ESPECIFICADA</v>
          </cell>
          <cell r="C6750" t="str">
            <v>093</v>
          </cell>
        </row>
        <row r="6751">
          <cell r="A6751" t="str">
            <v>Q26</v>
          </cell>
          <cell r="B6751" t="str">
            <v>MALFORMACIONES CONGENITAS DE LAS GRANDES VENAS</v>
          </cell>
          <cell r="C6751" t="str">
            <v>093</v>
          </cell>
        </row>
        <row r="6752">
          <cell r="A6752" t="str">
            <v>Q260</v>
          </cell>
          <cell r="B6752" t="str">
            <v>ESTENOSIS CONGENITAS DE LA VENA CAVA</v>
          </cell>
          <cell r="C6752" t="str">
            <v>093</v>
          </cell>
        </row>
        <row r="6753">
          <cell r="A6753" t="str">
            <v>Q261</v>
          </cell>
          <cell r="B6753" t="str">
            <v>PERSISTENCIA DE LA VENA CAVA SUPERIOR IZQUIERDO</v>
          </cell>
          <cell r="C6753" t="str">
            <v>093</v>
          </cell>
        </row>
        <row r="6754">
          <cell r="A6754" t="str">
            <v>Q262</v>
          </cell>
          <cell r="B6754" t="str">
            <v>CONEXION ANOMALA TOTAL DE LAS VENAS PULMONARES</v>
          </cell>
          <cell r="C6754" t="str">
            <v>093</v>
          </cell>
        </row>
        <row r="6755">
          <cell r="A6755" t="str">
            <v>Q263</v>
          </cell>
          <cell r="B6755" t="str">
            <v>CONEXION ANOMALA PARCIAL DE LAS VENAS PULMONARES</v>
          </cell>
          <cell r="C6755" t="str">
            <v>093</v>
          </cell>
        </row>
        <row r="6756">
          <cell r="A6756" t="str">
            <v>Q264</v>
          </cell>
          <cell r="B6756" t="str">
            <v>CONEXION ANOMALA DE LAS VENAS PULMONARES, SIN OTRA ESPECIFICACION</v>
          </cell>
          <cell r="C6756" t="str">
            <v>093</v>
          </cell>
        </row>
        <row r="6757">
          <cell r="A6757" t="str">
            <v>Q265</v>
          </cell>
          <cell r="B6757" t="str">
            <v>CONEXION ANOMALA DE LA VENA PORTA</v>
          </cell>
          <cell r="C6757" t="str">
            <v>093</v>
          </cell>
        </row>
        <row r="6758">
          <cell r="A6758" t="str">
            <v>Q266</v>
          </cell>
          <cell r="B6758" t="str">
            <v>FISTULA ARTERIA HEPATICA-VENA PORTA</v>
          </cell>
          <cell r="C6758" t="str">
            <v>093</v>
          </cell>
        </row>
        <row r="6759">
          <cell r="A6759" t="str">
            <v>Q268</v>
          </cell>
          <cell r="B6759" t="str">
            <v>OTRAS MALFORMACIONES CONGENITAS DE LAS GRANDES VENAS</v>
          </cell>
          <cell r="C6759" t="str">
            <v>093</v>
          </cell>
        </row>
        <row r="6760">
          <cell r="A6760" t="str">
            <v>Q269</v>
          </cell>
          <cell r="B6760" t="str">
            <v>MALFORMACION CONGENITA DE LAS GRANDES VENAS, NO ESPECIFICADA</v>
          </cell>
          <cell r="C6760" t="str">
            <v>093</v>
          </cell>
        </row>
        <row r="6761">
          <cell r="A6761" t="str">
            <v>Q27</v>
          </cell>
          <cell r="B6761" t="str">
            <v>OTRAS MALFORMACIONES CONGENITAS DEL SISTEMA VASCULAR PERIFERICO</v>
          </cell>
          <cell r="C6761" t="str">
            <v>093</v>
          </cell>
        </row>
        <row r="6762">
          <cell r="A6762" t="str">
            <v>Q270</v>
          </cell>
          <cell r="B6762" t="str">
            <v>AUSENCIA E HIPOPLASIA CONGENITA DE LA ARTERIA UMBILICAL</v>
          </cell>
          <cell r="C6762" t="str">
            <v>093</v>
          </cell>
        </row>
        <row r="6763">
          <cell r="A6763" t="str">
            <v>Q271</v>
          </cell>
          <cell r="B6763" t="str">
            <v>ESTENOSIS CONGENITA DE LA ARTERIA RENAL</v>
          </cell>
          <cell r="C6763" t="str">
            <v>093</v>
          </cell>
        </row>
        <row r="6764">
          <cell r="A6764" t="str">
            <v>Q272</v>
          </cell>
          <cell r="B6764" t="str">
            <v>OTRAS MALFORMACIONES CONGENITAS DE LA ARTERIA RENAL</v>
          </cell>
          <cell r="C6764" t="str">
            <v>093</v>
          </cell>
        </row>
        <row r="6765">
          <cell r="A6765" t="str">
            <v>Q273</v>
          </cell>
          <cell r="B6765" t="str">
            <v>MALFORMACION ARTERIOVENOSA PERIFERICA</v>
          </cell>
          <cell r="C6765" t="str">
            <v>093</v>
          </cell>
        </row>
        <row r="6766">
          <cell r="A6766" t="str">
            <v>Q274</v>
          </cell>
          <cell r="B6766" t="str">
            <v>FLEBECTASIA CONGENITA</v>
          </cell>
          <cell r="C6766" t="str">
            <v>093</v>
          </cell>
        </row>
        <row r="6767">
          <cell r="A6767" t="str">
            <v>Q278</v>
          </cell>
          <cell r="B6767" t="str">
            <v>OTRAS MALFORM. CONGEN. DEL SISTEMA VASCULAR PERIFERICO, ESPECIFICADAS</v>
          </cell>
          <cell r="C6767" t="str">
            <v>093</v>
          </cell>
        </row>
        <row r="6768">
          <cell r="A6768" t="str">
            <v>Q279</v>
          </cell>
          <cell r="B6768" t="str">
            <v>MALFORMACION CONGENITA DEL SISTEMA VASCULAR PERIFERICO, NO ESPECIF</v>
          </cell>
          <cell r="C6768" t="str">
            <v>093</v>
          </cell>
        </row>
        <row r="6769">
          <cell r="A6769" t="str">
            <v>Q28</v>
          </cell>
          <cell r="B6769" t="str">
            <v>OTRAS MALFORMACIONES CONGENITAS DEL SISTEMA CIRCULATORIO</v>
          </cell>
          <cell r="C6769" t="str">
            <v>093</v>
          </cell>
        </row>
        <row r="6770">
          <cell r="A6770" t="str">
            <v>Q280</v>
          </cell>
          <cell r="B6770" t="str">
            <v>MALFORMACION ARTERIOVENOSA DE LOS VASOS PRECEREBRALES</v>
          </cell>
          <cell r="C6770" t="str">
            <v>093</v>
          </cell>
        </row>
        <row r="6771">
          <cell r="A6771" t="str">
            <v>Q281</v>
          </cell>
          <cell r="B6771" t="str">
            <v>OTRAS MALFORMACIONES DE LOS VASOS PRECEREBRALES</v>
          </cell>
          <cell r="C6771" t="str">
            <v>093</v>
          </cell>
        </row>
        <row r="6772">
          <cell r="A6772" t="str">
            <v>Q282</v>
          </cell>
          <cell r="B6772" t="str">
            <v>MALFORMACION ARTERIOVENOSA DE LOS VASOS CEREBRALES</v>
          </cell>
          <cell r="C6772" t="str">
            <v>093</v>
          </cell>
        </row>
        <row r="6773">
          <cell r="A6773" t="str">
            <v>Q283</v>
          </cell>
          <cell r="B6773" t="str">
            <v>OTRAS MALFORMACIONES DE LOS VASOS CEREBRALES</v>
          </cell>
          <cell r="C6773" t="str">
            <v>093</v>
          </cell>
        </row>
        <row r="6774">
          <cell r="A6774" t="str">
            <v>Q288</v>
          </cell>
          <cell r="B6774" t="str">
            <v>OTRAS MALFORMACIONES CONGENITAS DEL SISTEMA CIRCULATORIO, ESPECIF</v>
          </cell>
          <cell r="C6774" t="str">
            <v>093</v>
          </cell>
        </row>
        <row r="6775">
          <cell r="A6775" t="str">
            <v>Q289</v>
          </cell>
          <cell r="B6775" t="str">
            <v>MALFORMACION CONGENITA DEL SISTEMA CIRCULATORIO, NO ESPECIFICADA</v>
          </cell>
          <cell r="C6775" t="str">
            <v>093</v>
          </cell>
        </row>
        <row r="6776">
          <cell r="A6776" t="str">
            <v>Q30</v>
          </cell>
          <cell r="B6776" t="str">
            <v>MALFORMACIONES CONGENITAS DE LA NARIZ</v>
          </cell>
          <cell r="C6776" t="str">
            <v>093</v>
          </cell>
        </row>
        <row r="6777">
          <cell r="A6777" t="str">
            <v>Q300</v>
          </cell>
          <cell r="B6777" t="str">
            <v>ATRESIA DE LAS COANAS</v>
          </cell>
          <cell r="C6777" t="str">
            <v>093</v>
          </cell>
        </row>
        <row r="6778">
          <cell r="A6778" t="str">
            <v>Q301</v>
          </cell>
          <cell r="B6778" t="str">
            <v>AGENESIA O HIPOPLASIA DE LA NARIZ</v>
          </cell>
          <cell r="C6778" t="str">
            <v>093</v>
          </cell>
        </row>
        <row r="6779">
          <cell r="A6779" t="str">
            <v>Q302</v>
          </cell>
          <cell r="B6779" t="str">
            <v>HENDIDURA, FISURA O MUESCA DE LA NARIZ</v>
          </cell>
          <cell r="C6779" t="str">
            <v>093</v>
          </cell>
        </row>
        <row r="6780">
          <cell r="A6780" t="str">
            <v>Q303</v>
          </cell>
          <cell r="B6780" t="str">
            <v>PERFORACION CONGENITA DEL TABIQUE NASAL</v>
          </cell>
          <cell r="C6780" t="str">
            <v>093</v>
          </cell>
        </row>
        <row r="6781">
          <cell r="A6781" t="str">
            <v>Q308</v>
          </cell>
          <cell r="B6781" t="str">
            <v>OTRAS MALFORMACIONES CONGENITAS DE LA NARIZ</v>
          </cell>
          <cell r="C6781" t="str">
            <v>093</v>
          </cell>
        </row>
        <row r="6782">
          <cell r="A6782" t="str">
            <v>Q309</v>
          </cell>
          <cell r="B6782" t="str">
            <v>MALFORMACION CONGENITA DE LA NARIZ, NO ESPECIFICADA</v>
          </cell>
          <cell r="C6782" t="str">
            <v>093</v>
          </cell>
        </row>
        <row r="6783">
          <cell r="A6783" t="str">
            <v>Q31</v>
          </cell>
          <cell r="B6783" t="str">
            <v>MALFORMACIONES CONGENITAS DE LA LARINGE</v>
          </cell>
          <cell r="C6783" t="str">
            <v>093</v>
          </cell>
        </row>
        <row r="6784">
          <cell r="A6784" t="str">
            <v>Q310</v>
          </cell>
          <cell r="B6784" t="str">
            <v>PTERIGION DE LA LARINGE</v>
          </cell>
          <cell r="C6784" t="str">
            <v>093</v>
          </cell>
        </row>
        <row r="6785">
          <cell r="A6785" t="str">
            <v>Q311</v>
          </cell>
          <cell r="B6785" t="str">
            <v>ESTENOSIS SUBGLOTICA CONGENITA</v>
          </cell>
          <cell r="C6785" t="str">
            <v>093</v>
          </cell>
        </row>
        <row r="6786">
          <cell r="A6786" t="str">
            <v>Q312</v>
          </cell>
          <cell r="B6786" t="str">
            <v>HIPOPLASIA LARINGEA</v>
          </cell>
          <cell r="C6786" t="str">
            <v>093</v>
          </cell>
        </row>
        <row r="6787">
          <cell r="A6787" t="str">
            <v>Q313</v>
          </cell>
          <cell r="B6787" t="str">
            <v>LARINGOCELE</v>
          </cell>
          <cell r="C6787" t="str">
            <v>093</v>
          </cell>
        </row>
        <row r="6788">
          <cell r="A6788" t="str">
            <v>Q314</v>
          </cell>
          <cell r="B6788" t="str">
            <v>ESTRIDOR LARINGEO CONGENITO</v>
          </cell>
          <cell r="C6788" t="str">
            <v>093</v>
          </cell>
        </row>
        <row r="6789">
          <cell r="A6789" t="str">
            <v>Q318</v>
          </cell>
          <cell r="B6789" t="str">
            <v>OTRAS MALFORMACIONES CONGENITAS DE LA LARINGE</v>
          </cell>
          <cell r="C6789" t="str">
            <v>093</v>
          </cell>
        </row>
        <row r="6790">
          <cell r="A6790" t="str">
            <v>Q319</v>
          </cell>
          <cell r="B6790" t="str">
            <v>MALFORMACION CONGENITA DE LA LARINGE, NO ESPECIFICADA</v>
          </cell>
          <cell r="C6790" t="str">
            <v>093</v>
          </cell>
        </row>
        <row r="6791">
          <cell r="A6791" t="str">
            <v>Q32</v>
          </cell>
          <cell r="B6791" t="str">
            <v>MALFORMACIONES CONGENITAS DE LA TRAQUEA Y DE LOS BRONQUIOS</v>
          </cell>
          <cell r="C6791" t="str">
            <v>093</v>
          </cell>
        </row>
        <row r="6792">
          <cell r="A6792" t="str">
            <v>Q320</v>
          </cell>
          <cell r="B6792" t="str">
            <v>TRAQUEOMALACIA CONGENITA</v>
          </cell>
          <cell r="C6792" t="str">
            <v>093</v>
          </cell>
        </row>
        <row r="6793">
          <cell r="A6793" t="str">
            <v>Q321</v>
          </cell>
          <cell r="B6793" t="str">
            <v>OTRAS MALFORMACIONES CONGENITAS DE LA TRAQUEA</v>
          </cell>
          <cell r="C6793" t="str">
            <v>093</v>
          </cell>
        </row>
        <row r="6794">
          <cell r="A6794" t="str">
            <v>Q322</v>
          </cell>
          <cell r="B6794" t="str">
            <v>BRONCOMALACIA CONGENITA</v>
          </cell>
          <cell r="C6794" t="str">
            <v>093</v>
          </cell>
        </row>
        <row r="6795">
          <cell r="A6795" t="str">
            <v>Q323</v>
          </cell>
          <cell r="B6795" t="str">
            <v>ESTENOSIS CONGENITA DE LOS BRONQUIOS</v>
          </cell>
          <cell r="C6795" t="str">
            <v>093</v>
          </cell>
        </row>
        <row r="6796">
          <cell r="A6796" t="str">
            <v>Q324</v>
          </cell>
          <cell r="B6796" t="str">
            <v>OTRAS MALFORMACIONES CONGENITAS DE LOS BRONQUIOS</v>
          </cell>
          <cell r="C6796" t="str">
            <v>093</v>
          </cell>
        </row>
        <row r="6797">
          <cell r="A6797" t="str">
            <v>Q33</v>
          </cell>
          <cell r="B6797" t="str">
            <v>MALFORMACIONES CONGENITAS DEL PULMON</v>
          </cell>
          <cell r="C6797" t="str">
            <v>093</v>
          </cell>
        </row>
        <row r="6798">
          <cell r="A6798" t="str">
            <v>Q330</v>
          </cell>
          <cell r="B6798" t="str">
            <v>QUISTE PULMONAR CONGENITO</v>
          </cell>
          <cell r="C6798" t="str">
            <v>093</v>
          </cell>
        </row>
        <row r="6799">
          <cell r="A6799" t="str">
            <v>Q331</v>
          </cell>
          <cell r="B6799" t="str">
            <v>LOBULO PULMONAR SUPERNUMERARIO</v>
          </cell>
          <cell r="C6799" t="str">
            <v>093</v>
          </cell>
        </row>
        <row r="6800">
          <cell r="A6800" t="str">
            <v>Q332</v>
          </cell>
          <cell r="B6800" t="str">
            <v>SECUESTRO DEL PULMON</v>
          </cell>
          <cell r="C6800" t="str">
            <v>093</v>
          </cell>
        </row>
        <row r="6801">
          <cell r="A6801" t="str">
            <v>Q333</v>
          </cell>
          <cell r="B6801" t="str">
            <v>AGENESIA DEL PULMON</v>
          </cell>
          <cell r="C6801" t="str">
            <v>093</v>
          </cell>
        </row>
        <row r="6802">
          <cell r="A6802" t="str">
            <v>Q334</v>
          </cell>
          <cell r="B6802" t="str">
            <v>BRONQUIECTASIA CONGENITA</v>
          </cell>
          <cell r="C6802" t="str">
            <v>093</v>
          </cell>
        </row>
        <row r="6803">
          <cell r="A6803" t="str">
            <v>Q335</v>
          </cell>
          <cell r="B6803" t="str">
            <v>TEJIDO ECTOPICO EN EL PULMON</v>
          </cell>
          <cell r="C6803" t="str">
            <v>093</v>
          </cell>
        </row>
        <row r="6804">
          <cell r="A6804" t="str">
            <v>Q336</v>
          </cell>
          <cell r="B6804" t="str">
            <v>HIPOPLASIA Y DISPLASIA PULMONAR</v>
          </cell>
          <cell r="C6804" t="str">
            <v>093</v>
          </cell>
        </row>
        <row r="6805">
          <cell r="A6805" t="str">
            <v>Q338</v>
          </cell>
          <cell r="B6805" t="str">
            <v>OTRAS MALFORMACIONES CONGENITAS DEL PULMON</v>
          </cell>
          <cell r="C6805" t="str">
            <v>093</v>
          </cell>
        </row>
        <row r="6806">
          <cell r="A6806" t="str">
            <v>Q339</v>
          </cell>
          <cell r="B6806" t="str">
            <v>MALFORMACION CONGENITA DEL PULMON, NO ESPECIFICADA</v>
          </cell>
          <cell r="C6806" t="str">
            <v>093</v>
          </cell>
        </row>
        <row r="6807">
          <cell r="A6807" t="str">
            <v>Q34</v>
          </cell>
          <cell r="B6807" t="str">
            <v>OTRAS MALFORMACIONES CONGENITAS DEL SISTEMA RESPIRATORIO</v>
          </cell>
          <cell r="C6807" t="str">
            <v>093</v>
          </cell>
        </row>
        <row r="6808">
          <cell r="A6808" t="str">
            <v>Q340</v>
          </cell>
          <cell r="B6808" t="str">
            <v>ANOMALIA DE LA PLEURA</v>
          </cell>
          <cell r="C6808" t="str">
            <v>093</v>
          </cell>
        </row>
        <row r="6809">
          <cell r="A6809" t="str">
            <v>Q341</v>
          </cell>
          <cell r="B6809" t="str">
            <v>QUISTE CONGENITO DEL MEDIASTINO</v>
          </cell>
          <cell r="C6809" t="str">
            <v>093</v>
          </cell>
        </row>
        <row r="6810">
          <cell r="A6810" t="str">
            <v>Q348</v>
          </cell>
          <cell r="B6810" t="str">
            <v>OTRAS MALFORMACIONES CONGENITAS ESPECIF. DEL SISTEMA RESPIRATORIO</v>
          </cell>
          <cell r="C6810" t="str">
            <v>093</v>
          </cell>
        </row>
        <row r="6811">
          <cell r="A6811" t="str">
            <v>Q349</v>
          </cell>
          <cell r="B6811" t="str">
            <v>MALFORMACION CONGENITA DEL SISTEMA RESPIRATORIO, NO ESPECIFICADA</v>
          </cell>
          <cell r="C6811" t="str">
            <v>093</v>
          </cell>
        </row>
        <row r="6812">
          <cell r="A6812" t="str">
            <v>Q35</v>
          </cell>
          <cell r="B6812" t="str">
            <v>FISURA DEL PALADAR</v>
          </cell>
          <cell r="C6812" t="str">
            <v>093</v>
          </cell>
        </row>
        <row r="6813">
          <cell r="A6813" t="str">
            <v>Q350</v>
          </cell>
          <cell r="B6813" t="str">
            <v>FISURA DEL PALADAR DURO, BILATERAL</v>
          </cell>
          <cell r="C6813" t="str">
            <v>093</v>
          </cell>
        </row>
        <row r="6814">
          <cell r="A6814" t="str">
            <v>Q351</v>
          </cell>
          <cell r="B6814" t="str">
            <v>FISURA DEL PALADAR DURO, UNILATERAL</v>
          </cell>
          <cell r="C6814" t="str">
            <v>093</v>
          </cell>
        </row>
        <row r="6815">
          <cell r="A6815" t="str">
            <v>Q352</v>
          </cell>
          <cell r="B6815" t="str">
            <v>FISURA DEL PALADAR BLANDO, BILATERAL</v>
          </cell>
          <cell r="C6815" t="str">
            <v>093</v>
          </cell>
        </row>
        <row r="6816">
          <cell r="A6816" t="str">
            <v>Q353</v>
          </cell>
          <cell r="B6816" t="str">
            <v>FISURA DEL PALADAR BLANDO, UNILATERAL</v>
          </cell>
          <cell r="C6816" t="str">
            <v>093</v>
          </cell>
        </row>
        <row r="6817">
          <cell r="A6817" t="str">
            <v>Q354</v>
          </cell>
          <cell r="B6817" t="str">
            <v>FISURA DEL PALADAR DURO Y DEL PALADAR BLANDO, BILATERAL</v>
          </cell>
          <cell r="C6817" t="str">
            <v>093</v>
          </cell>
        </row>
        <row r="6818">
          <cell r="A6818" t="str">
            <v>Q355</v>
          </cell>
          <cell r="B6818" t="str">
            <v>FISURA DEL PALADAR DURO Y DEL PALADAR BLANDO, UNILATERAL</v>
          </cell>
          <cell r="C6818" t="str">
            <v>093</v>
          </cell>
        </row>
        <row r="6819">
          <cell r="A6819" t="str">
            <v>Q356</v>
          </cell>
          <cell r="B6819" t="str">
            <v>FISURA DEL PALADAR, LINEA MEDIA</v>
          </cell>
          <cell r="C6819" t="str">
            <v>093</v>
          </cell>
        </row>
        <row r="6820">
          <cell r="A6820" t="str">
            <v>Q357</v>
          </cell>
          <cell r="B6820" t="str">
            <v>FISURA DE LA UVULA</v>
          </cell>
          <cell r="C6820" t="str">
            <v>093</v>
          </cell>
        </row>
        <row r="6821">
          <cell r="A6821" t="str">
            <v>Q358</v>
          </cell>
          <cell r="B6821" t="str">
            <v>FISURA DEL PALADAR BILATERAL, SIN OTRA ESPECIFICACION</v>
          </cell>
          <cell r="C6821" t="str">
            <v>093</v>
          </cell>
        </row>
        <row r="6822">
          <cell r="A6822" t="str">
            <v>Q359</v>
          </cell>
          <cell r="B6822" t="str">
            <v>FISURA DEL PALADAR UNILATERAL, SIN OTRA ESPECIFICACION</v>
          </cell>
          <cell r="C6822" t="str">
            <v>093</v>
          </cell>
        </row>
        <row r="6823">
          <cell r="A6823" t="str">
            <v>Q36</v>
          </cell>
          <cell r="B6823" t="str">
            <v>LABIO LEPORINO</v>
          </cell>
          <cell r="C6823" t="str">
            <v>093</v>
          </cell>
        </row>
        <row r="6824">
          <cell r="A6824" t="str">
            <v>Q360</v>
          </cell>
          <cell r="B6824" t="str">
            <v>LABIO LEPORINO, BILATERAL</v>
          </cell>
          <cell r="C6824" t="str">
            <v>093</v>
          </cell>
        </row>
        <row r="6825">
          <cell r="A6825" t="str">
            <v>Q361</v>
          </cell>
          <cell r="B6825" t="str">
            <v>LABIO LEPORINO, LINEA MEDIA</v>
          </cell>
          <cell r="C6825" t="str">
            <v>093</v>
          </cell>
        </row>
        <row r="6826">
          <cell r="A6826" t="str">
            <v>Q369</v>
          </cell>
          <cell r="B6826" t="str">
            <v>LABIO LEPORINO UNILATERAL</v>
          </cell>
          <cell r="C6826" t="str">
            <v>093</v>
          </cell>
        </row>
        <row r="6827">
          <cell r="A6827" t="str">
            <v>Q37</v>
          </cell>
          <cell r="B6827" t="str">
            <v>FISURA DEL PALADAR CON LABIO LEPORINO</v>
          </cell>
          <cell r="C6827" t="str">
            <v>093</v>
          </cell>
        </row>
        <row r="6828">
          <cell r="A6828" t="str">
            <v>Q370</v>
          </cell>
          <cell r="B6828" t="str">
            <v>FISURA DEL PALADAR DURO CON LABIO LEPORINO, BILATERAL</v>
          </cell>
          <cell r="C6828" t="str">
            <v>093</v>
          </cell>
        </row>
        <row r="6829">
          <cell r="A6829" t="str">
            <v>Q371</v>
          </cell>
          <cell r="B6829" t="str">
            <v>FISURA DEL PALADAR DURO CON LABIO LEPORINO, UNILATERAL</v>
          </cell>
          <cell r="C6829" t="str">
            <v>093</v>
          </cell>
        </row>
        <row r="6830">
          <cell r="A6830" t="str">
            <v>Q372</v>
          </cell>
          <cell r="B6830" t="str">
            <v>FISURA DEL PALADAR BLANDO CON LABIO LEPORINO, BILATERAL</v>
          </cell>
          <cell r="C6830" t="str">
            <v>093</v>
          </cell>
        </row>
        <row r="6831">
          <cell r="A6831" t="str">
            <v>Q373</v>
          </cell>
          <cell r="B6831" t="str">
            <v>FISURA DEL PALADAR BLANDO CON LABIO LEPORINO, UNILATERAL</v>
          </cell>
          <cell r="C6831" t="str">
            <v>093</v>
          </cell>
        </row>
        <row r="6832">
          <cell r="A6832" t="str">
            <v>Q374</v>
          </cell>
          <cell r="B6832" t="str">
            <v>FISURA DEL PALADAR DURO Y DEL PALADAR BLANDO CON LABIO LEPORINO, BILAT</v>
          </cell>
          <cell r="C6832" t="str">
            <v>093</v>
          </cell>
        </row>
        <row r="6833">
          <cell r="A6833" t="str">
            <v>Q375</v>
          </cell>
          <cell r="B6833" t="str">
            <v>FISURA DEL PALADAR DURO Y DEL PALADAR BLANDO CON LABIO LEPORINO, UNIL</v>
          </cell>
          <cell r="C6833" t="str">
            <v>093</v>
          </cell>
        </row>
        <row r="6834">
          <cell r="A6834" t="str">
            <v>Q378</v>
          </cell>
          <cell r="B6834" t="str">
            <v>FISURA DEL PALADAR CON LABIO LEPORINO BILATERAL, SIN OTRA ESPECIFIC</v>
          </cell>
          <cell r="C6834" t="str">
            <v>093</v>
          </cell>
        </row>
        <row r="6835">
          <cell r="A6835" t="str">
            <v>Q379</v>
          </cell>
          <cell r="B6835" t="str">
            <v>FISURA DEL PALADAR CON LABIO LEPORINO UNILATERAL, SIN OTRA ESPECIFIC</v>
          </cell>
          <cell r="C6835" t="str">
            <v>093</v>
          </cell>
        </row>
        <row r="6836">
          <cell r="A6836" t="str">
            <v>Q38</v>
          </cell>
          <cell r="B6836" t="str">
            <v>OTRAS MALFORMACIONES CONGENITAS DE LA LENGUA, DE LA BOCA Y DE LA FARIN</v>
          </cell>
          <cell r="C6836" t="str">
            <v>093</v>
          </cell>
        </row>
        <row r="6837">
          <cell r="A6837" t="str">
            <v>Q380</v>
          </cell>
          <cell r="B6837" t="str">
            <v>MALFORMACIONES CONGENITAS DE LOS LABIOS, NO CLASIFIC. EN OTRA PARTE</v>
          </cell>
          <cell r="C6837" t="str">
            <v>093</v>
          </cell>
        </row>
        <row r="6838">
          <cell r="A6838" t="str">
            <v>Q381</v>
          </cell>
          <cell r="B6838" t="str">
            <v>ANQUILOGLOSIA</v>
          </cell>
          <cell r="C6838" t="str">
            <v>093</v>
          </cell>
        </row>
        <row r="6839">
          <cell r="A6839" t="str">
            <v>Q382</v>
          </cell>
          <cell r="B6839" t="str">
            <v>MACROGLOSIA</v>
          </cell>
          <cell r="C6839" t="str">
            <v>093</v>
          </cell>
        </row>
        <row r="6840">
          <cell r="A6840" t="str">
            <v>Q383</v>
          </cell>
          <cell r="B6840" t="str">
            <v>OTRAS MALFORMACIONES CONGENITAS DE LA LENGUA</v>
          </cell>
          <cell r="C6840" t="str">
            <v>093</v>
          </cell>
        </row>
        <row r="6841">
          <cell r="A6841" t="str">
            <v>Q384</v>
          </cell>
          <cell r="B6841" t="str">
            <v>MALFORM. CONGEN. DE LAS GLANDULAS Y DE LOS CONDUCTOS SALIVALES</v>
          </cell>
          <cell r="C6841" t="str">
            <v>093</v>
          </cell>
        </row>
        <row r="6842">
          <cell r="A6842" t="str">
            <v>Q385</v>
          </cell>
          <cell r="B6842" t="str">
            <v>MALFORM. CONGEN. DEL PALADAR, NO CLASIFICADAS EN OTRA PARTE</v>
          </cell>
          <cell r="C6842" t="str">
            <v>093</v>
          </cell>
        </row>
        <row r="6843">
          <cell r="A6843" t="str">
            <v>Q386</v>
          </cell>
          <cell r="B6843" t="str">
            <v>OTRAS MALFORMACIONES CONGENITAS DE LA BOCA</v>
          </cell>
          <cell r="C6843" t="str">
            <v>093</v>
          </cell>
        </row>
        <row r="6844">
          <cell r="A6844" t="str">
            <v>Q387</v>
          </cell>
          <cell r="B6844" t="str">
            <v>DIVERTICULO FARINGEO</v>
          </cell>
          <cell r="C6844" t="str">
            <v>093</v>
          </cell>
        </row>
        <row r="6845">
          <cell r="A6845" t="str">
            <v>Q388</v>
          </cell>
          <cell r="B6845" t="str">
            <v>OTRAS MALFORMACIONES CONGENITAS DE LA FARINGE</v>
          </cell>
          <cell r="C6845" t="str">
            <v>093</v>
          </cell>
        </row>
        <row r="6846">
          <cell r="A6846" t="str">
            <v>Q39</v>
          </cell>
          <cell r="B6846" t="str">
            <v>MALFORMACIONES CONGENITAS DEL ESOFAGO</v>
          </cell>
          <cell r="C6846" t="str">
            <v>093</v>
          </cell>
        </row>
        <row r="6847">
          <cell r="A6847" t="str">
            <v>Q390</v>
          </cell>
          <cell r="B6847" t="str">
            <v>ATRESIA DEL ESOFAGO SIN MENCION DE FISTULA</v>
          </cell>
          <cell r="C6847" t="str">
            <v>093</v>
          </cell>
        </row>
        <row r="6848">
          <cell r="A6848" t="str">
            <v>Q391</v>
          </cell>
          <cell r="B6848" t="str">
            <v>ATRESIA DEL ESOFAGO CON FISTULA TRAQUEOESOFAGICA</v>
          </cell>
          <cell r="C6848" t="str">
            <v>093</v>
          </cell>
        </row>
        <row r="6849">
          <cell r="A6849" t="str">
            <v>Q392</v>
          </cell>
          <cell r="B6849" t="str">
            <v>FISTULA TRAQUEOESOFAGICA CONGENITA SIN MENCION DE ATRESIA</v>
          </cell>
          <cell r="C6849" t="str">
            <v>093</v>
          </cell>
        </row>
        <row r="6850">
          <cell r="A6850" t="str">
            <v>Q393</v>
          </cell>
          <cell r="B6850" t="str">
            <v>ESTRECHEZ O ESTENOSIS CONGENITA DEL ESOFAGO</v>
          </cell>
          <cell r="C6850" t="str">
            <v>093</v>
          </cell>
        </row>
        <row r="6851">
          <cell r="A6851" t="str">
            <v>Q394</v>
          </cell>
          <cell r="B6851" t="str">
            <v>PTERIGION DEL ESOFAGO</v>
          </cell>
          <cell r="C6851" t="str">
            <v>093</v>
          </cell>
        </row>
        <row r="6852">
          <cell r="A6852" t="str">
            <v>Q395</v>
          </cell>
          <cell r="B6852" t="str">
            <v>DILATACION CONGENITA DEL ESOFAGO</v>
          </cell>
          <cell r="C6852" t="str">
            <v>093</v>
          </cell>
        </row>
        <row r="6853">
          <cell r="A6853" t="str">
            <v>Q396</v>
          </cell>
          <cell r="B6853" t="str">
            <v>DIVERTICULO DEL ESOFAGO</v>
          </cell>
          <cell r="C6853" t="str">
            <v>093</v>
          </cell>
        </row>
        <row r="6854">
          <cell r="A6854" t="str">
            <v>Q398</v>
          </cell>
          <cell r="B6854" t="str">
            <v>OTRAS MALFORMACIONES CONGENITAS DEL ESOFAGO</v>
          </cell>
          <cell r="C6854" t="str">
            <v>093</v>
          </cell>
        </row>
        <row r="6855">
          <cell r="A6855" t="str">
            <v>Q399</v>
          </cell>
          <cell r="B6855" t="str">
            <v>MALFORMACION CONGENITA DEL ESOFAGO, NO ESPECIFICADA</v>
          </cell>
          <cell r="C6855" t="str">
            <v>093</v>
          </cell>
        </row>
        <row r="6856">
          <cell r="A6856" t="str">
            <v>Q40</v>
          </cell>
          <cell r="B6856" t="str">
            <v>OTRAS MALFORM. CONGEN. DE LA PARTE SUPERIOR DEL TUBO DIGESTIVO</v>
          </cell>
          <cell r="C6856" t="str">
            <v>093</v>
          </cell>
        </row>
        <row r="6857">
          <cell r="A6857" t="str">
            <v>Q400</v>
          </cell>
          <cell r="B6857" t="str">
            <v>ESTENOSIS HIPERTROFICA CONGENITA DEL PILORO</v>
          </cell>
          <cell r="C6857" t="str">
            <v>093</v>
          </cell>
        </row>
        <row r="6858">
          <cell r="A6858" t="str">
            <v>Q401</v>
          </cell>
          <cell r="B6858" t="str">
            <v>HERNIA HIATAL CONGENITA</v>
          </cell>
          <cell r="C6858" t="str">
            <v>093</v>
          </cell>
        </row>
        <row r="6859">
          <cell r="A6859" t="str">
            <v>Q402</v>
          </cell>
          <cell r="B6859" t="str">
            <v>OTRAS MALFORMACIONES CONGENITAS DEL ESTOMAGO, ESPECIFICADAS</v>
          </cell>
          <cell r="C6859" t="str">
            <v>093</v>
          </cell>
        </row>
        <row r="6860">
          <cell r="A6860" t="str">
            <v>Q403</v>
          </cell>
          <cell r="B6860" t="str">
            <v>MALFORMACION CONGENITA DEL ESTOMAGO, NO ESPECIFICADA</v>
          </cell>
          <cell r="C6860" t="str">
            <v>093</v>
          </cell>
        </row>
        <row r="6861">
          <cell r="A6861" t="str">
            <v>Q408</v>
          </cell>
          <cell r="B6861" t="str">
            <v>OTRAS MALFORNACIONES CONGN. DE LA PARTE SUPERIOR DEL TUBO DIGESTIVO</v>
          </cell>
          <cell r="C6861" t="str">
            <v>093</v>
          </cell>
        </row>
        <row r="6862">
          <cell r="A6862" t="str">
            <v>Q409</v>
          </cell>
          <cell r="B6862" t="str">
            <v>MALFORM. CONGEN. DE LA PARTE SUPERIOR DEL TIBO DIGESTIVO, NO ESPECIF</v>
          </cell>
          <cell r="C6862" t="str">
            <v>093</v>
          </cell>
        </row>
        <row r="6863">
          <cell r="A6863" t="str">
            <v>Q41</v>
          </cell>
          <cell r="B6863" t="str">
            <v>AUSENCIA, ATRESIA Y ESTENOSIS CONGENITA DEL INTESTINO DELGADO</v>
          </cell>
          <cell r="C6863" t="str">
            <v>093</v>
          </cell>
        </row>
        <row r="6864">
          <cell r="A6864" t="str">
            <v>Q410</v>
          </cell>
          <cell r="B6864" t="str">
            <v>AUSENCIA, ATRESIA Y ESTENOSIS CONGENITA DEL DUODENO</v>
          </cell>
          <cell r="C6864" t="str">
            <v>093</v>
          </cell>
        </row>
        <row r="6865">
          <cell r="A6865" t="str">
            <v>Q411</v>
          </cell>
          <cell r="B6865" t="str">
            <v>AUSENCIA, ATRESIA Y ESTENOSIS CONGENITA DEL YEYUNO</v>
          </cell>
          <cell r="C6865" t="str">
            <v>093</v>
          </cell>
        </row>
        <row r="6866">
          <cell r="A6866" t="str">
            <v>Q412</v>
          </cell>
          <cell r="B6866" t="str">
            <v>AUSENCIA, ATRESIA Y ESTENOSIS CONGENITA DEL ILEON</v>
          </cell>
          <cell r="C6866" t="str">
            <v>093</v>
          </cell>
        </row>
        <row r="6867">
          <cell r="A6867" t="str">
            <v>Q418</v>
          </cell>
          <cell r="B6867" t="str">
            <v>AUSENCIA, ATRESIA Y ESTENOSIS CONGEN. DE OTRAS PARTES ESPECIF. DEL INT</v>
          </cell>
          <cell r="C6867" t="str">
            <v>093</v>
          </cell>
        </row>
        <row r="6868">
          <cell r="A6868" t="str">
            <v>Q419</v>
          </cell>
          <cell r="B6868" t="str">
            <v>AUSENCIA, ATRESIA Y ESTENOSIS CONG. DEL INTESTINO DELGADO, PARTE NO ES</v>
          </cell>
          <cell r="C6868" t="str">
            <v>093</v>
          </cell>
        </row>
        <row r="6869">
          <cell r="A6869" t="str">
            <v>Q422</v>
          </cell>
          <cell r="B6869" t="str">
            <v>AUSENCIA, ATRESIA Y ESTENOSIS DEL ANO, CON FISTULA</v>
          </cell>
          <cell r="C6869" t="str">
            <v>093</v>
          </cell>
        </row>
        <row r="6870">
          <cell r="A6870" t="str">
            <v>Q423</v>
          </cell>
          <cell r="B6870" t="str">
            <v>AUSENCIA, ATRESIA Y ESTENOSIS CONGENITA DEL ANO, SIN FISTULA</v>
          </cell>
          <cell r="C6870" t="str">
            <v>093</v>
          </cell>
        </row>
        <row r="6871">
          <cell r="A6871" t="str">
            <v>Q428</v>
          </cell>
          <cell r="B6871" t="str">
            <v>AUSENCIA, ATRESIA Y ESTENOSIS CONG. DE OTRAS PARTES DEL INTESTINO GRUE</v>
          </cell>
          <cell r="C6871" t="str">
            <v>093</v>
          </cell>
        </row>
        <row r="6872">
          <cell r="A6872" t="str">
            <v>Q429</v>
          </cell>
          <cell r="B6872" t="str">
            <v>AUSENCIA, ATRESIA Y ESTENOSIS CONG. DEL INTEST. GRUESO, PARTE NO ESPEC</v>
          </cell>
          <cell r="C6872" t="str">
            <v>093</v>
          </cell>
        </row>
        <row r="6873">
          <cell r="A6873" t="str">
            <v>Q43</v>
          </cell>
          <cell r="B6873" t="str">
            <v>OTRAS MALFORMACIONES CONGENITAS DEL INTESTINO</v>
          </cell>
          <cell r="C6873" t="str">
            <v>093</v>
          </cell>
        </row>
        <row r="6874">
          <cell r="A6874" t="str">
            <v>Q430</v>
          </cell>
          <cell r="B6874" t="str">
            <v>DIVERTICULO DE MECKEL</v>
          </cell>
          <cell r="C6874" t="str">
            <v>093</v>
          </cell>
        </row>
        <row r="6875">
          <cell r="A6875" t="str">
            <v>Q431</v>
          </cell>
          <cell r="B6875" t="str">
            <v>ENFERMEDAD DE HIRSCHSPRUNG</v>
          </cell>
          <cell r="C6875" t="str">
            <v>093</v>
          </cell>
        </row>
        <row r="6876">
          <cell r="A6876" t="str">
            <v>Q432</v>
          </cell>
          <cell r="B6876" t="str">
            <v>OTROS TRASTORNMOS FUNCIONALES CONGENITOS DEL COLON</v>
          </cell>
          <cell r="C6876" t="str">
            <v>093</v>
          </cell>
        </row>
        <row r="6877">
          <cell r="A6877" t="str">
            <v>Q433</v>
          </cell>
          <cell r="B6877" t="str">
            <v>MALFORMACIONES CONGENITAS DE LA FIJACION DEL INTESTINO</v>
          </cell>
          <cell r="C6877" t="str">
            <v>093</v>
          </cell>
        </row>
        <row r="6878">
          <cell r="A6878" t="str">
            <v>Q434</v>
          </cell>
          <cell r="B6878" t="str">
            <v>DUPLICACION DEL INTESTINO</v>
          </cell>
          <cell r="C6878" t="str">
            <v>093</v>
          </cell>
        </row>
        <row r="6879">
          <cell r="A6879" t="str">
            <v>Q435</v>
          </cell>
          <cell r="B6879" t="str">
            <v>ANO ECTOPICO</v>
          </cell>
          <cell r="C6879" t="str">
            <v>093</v>
          </cell>
        </row>
        <row r="6880">
          <cell r="A6880" t="str">
            <v>Q436</v>
          </cell>
          <cell r="B6880" t="str">
            <v>FISTULA CONGENITA DEL RECTO Y DEL ANO</v>
          </cell>
          <cell r="C6880" t="str">
            <v>093</v>
          </cell>
        </row>
        <row r="6881">
          <cell r="A6881" t="str">
            <v>Q437</v>
          </cell>
          <cell r="B6881" t="str">
            <v>PERSISTENCIA DE LA CLOACA</v>
          </cell>
          <cell r="C6881" t="str">
            <v>093</v>
          </cell>
        </row>
        <row r="6882">
          <cell r="A6882" t="str">
            <v>Q438</v>
          </cell>
          <cell r="B6882" t="str">
            <v>OTRAS MALFORMACIONES CONGENITAS DEL INTESTINO, ESPECIFICADAS</v>
          </cell>
          <cell r="C6882" t="str">
            <v>093</v>
          </cell>
        </row>
        <row r="6883">
          <cell r="A6883" t="str">
            <v>Q439</v>
          </cell>
          <cell r="B6883" t="str">
            <v>MALFORMACION CONGENITA DEL INTESTINO, NO ESPECIFICADA</v>
          </cell>
          <cell r="C6883" t="str">
            <v>093</v>
          </cell>
        </row>
        <row r="6884">
          <cell r="A6884" t="str">
            <v>Q44</v>
          </cell>
          <cell r="B6884" t="str">
            <v>MALFORM. CONG. DE LA VESICULA BILIAR, DE LOS CONDUCTOS BILIAR. Y DEL H</v>
          </cell>
          <cell r="C6884" t="str">
            <v>093</v>
          </cell>
        </row>
        <row r="6885">
          <cell r="A6885" t="str">
            <v>Q440</v>
          </cell>
          <cell r="B6885" t="str">
            <v>AGENESIA, APLASIA E HIPOPLASIA DE LA VESICULA BILIAR</v>
          </cell>
          <cell r="C6885" t="str">
            <v>093</v>
          </cell>
        </row>
        <row r="6886">
          <cell r="A6886" t="str">
            <v>Q441</v>
          </cell>
          <cell r="B6886" t="str">
            <v>OTRAS MALFORMACIONES CONGENITAS DE LA VASICULA BILIAR</v>
          </cell>
          <cell r="C6886" t="str">
            <v>093</v>
          </cell>
        </row>
        <row r="6887">
          <cell r="A6887" t="str">
            <v>Q442</v>
          </cell>
          <cell r="B6887" t="str">
            <v>ATRESIA DE LOS CONDUCTOS BILIARES</v>
          </cell>
          <cell r="C6887" t="str">
            <v>093</v>
          </cell>
        </row>
        <row r="6888">
          <cell r="A6888" t="str">
            <v>Q443</v>
          </cell>
          <cell r="B6888" t="str">
            <v>ESTRECHEZ Y ESTENOSIS CONGENITA DE LOS CONDUCTOS BILIARES</v>
          </cell>
          <cell r="C6888" t="str">
            <v>093</v>
          </cell>
        </row>
        <row r="6889">
          <cell r="A6889" t="str">
            <v>Q444</v>
          </cell>
          <cell r="B6889" t="str">
            <v>QUISTE DEL COLEDOCO</v>
          </cell>
          <cell r="C6889" t="str">
            <v>093</v>
          </cell>
        </row>
        <row r="6890">
          <cell r="A6890" t="str">
            <v>Q445</v>
          </cell>
          <cell r="B6890" t="str">
            <v>OTRAS MALFORMACIONES CONGENITAS DE LOS CONDUCTOS BILIARES</v>
          </cell>
          <cell r="C6890" t="str">
            <v>093</v>
          </cell>
        </row>
        <row r="6891">
          <cell r="A6891" t="str">
            <v>Q446</v>
          </cell>
          <cell r="B6891" t="str">
            <v>ENFERMEDAD QUISTICA DEL HIGADO</v>
          </cell>
          <cell r="C6891" t="str">
            <v>093</v>
          </cell>
        </row>
        <row r="6892">
          <cell r="A6892" t="str">
            <v>Q447</v>
          </cell>
          <cell r="B6892" t="str">
            <v>OTRAS MALFORMACIONES CONGENITAS DEL HIGADO</v>
          </cell>
          <cell r="C6892" t="str">
            <v>093</v>
          </cell>
        </row>
        <row r="6893">
          <cell r="A6893" t="str">
            <v>Q45</v>
          </cell>
          <cell r="B6893" t="str">
            <v>OTRAS MALFORMACIONES CONGENITAS DEL SISTEMA DIGESTIVO</v>
          </cell>
          <cell r="C6893" t="str">
            <v>093</v>
          </cell>
        </row>
        <row r="6894">
          <cell r="A6894" t="str">
            <v>Q450</v>
          </cell>
          <cell r="B6894" t="str">
            <v>AGENESIA, APLASIA E HIPOPLASIA DEL PANCREAS</v>
          </cell>
          <cell r="C6894" t="str">
            <v>093</v>
          </cell>
        </row>
        <row r="6895">
          <cell r="A6895" t="str">
            <v>Q451</v>
          </cell>
          <cell r="B6895" t="str">
            <v>PANCREAS ANULAR</v>
          </cell>
          <cell r="C6895" t="str">
            <v>093</v>
          </cell>
        </row>
        <row r="6896">
          <cell r="A6896" t="str">
            <v>Q452</v>
          </cell>
          <cell r="B6896" t="str">
            <v>QUISTE CONGENITO DEL PANCREAS</v>
          </cell>
          <cell r="C6896" t="str">
            <v>093</v>
          </cell>
        </row>
        <row r="6897">
          <cell r="A6897" t="str">
            <v>Q453</v>
          </cell>
          <cell r="B6897" t="str">
            <v>OTRAS MALFORM. CONGEN. DEL PANCREAS Y DEL CONDUCTO PANCREATICO</v>
          </cell>
          <cell r="C6897" t="str">
            <v>093</v>
          </cell>
        </row>
        <row r="6898">
          <cell r="A6898" t="str">
            <v>Q458</v>
          </cell>
          <cell r="B6898" t="str">
            <v>OTRAS MALFORMACIONES CONGENITAS DEL SISTEMA DIGESTIVO. ESPECIFICADAS</v>
          </cell>
          <cell r="C6898" t="str">
            <v>093</v>
          </cell>
        </row>
        <row r="6899">
          <cell r="A6899" t="str">
            <v>Q459</v>
          </cell>
          <cell r="B6899" t="str">
            <v>MALFORMACION CONGENITA DEL SISTEMA DIGESTIVO, NO ESPECIFICADA</v>
          </cell>
          <cell r="C6899" t="str">
            <v>093</v>
          </cell>
        </row>
        <row r="6900">
          <cell r="A6900" t="str">
            <v>Q50</v>
          </cell>
          <cell r="B6900" t="str">
            <v>MALFORM. CONG. DE LOS OVARIOS, DE LAS TROMPAS DE FALOPIO E DE LOS LIG</v>
          </cell>
          <cell r="C6900" t="str">
            <v>093</v>
          </cell>
        </row>
        <row r="6901">
          <cell r="A6901" t="str">
            <v>Q500</v>
          </cell>
          <cell r="B6901" t="str">
            <v>AUSENCIA CONGENITA DE OVARIO</v>
          </cell>
          <cell r="C6901" t="str">
            <v>093</v>
          </cell>
        </row>
        <row r="6902">
          <cell r="A6902" t="str">
            <v>Q501</v>
          </cell>
          <cell r="B6902" t="str">
            <v>QUISTE EN DESARROLLO DEL OVARIO</v>
          </cell>
          <cell r="C6902" t="str">
            <v>093</v>
          </cell>
        </row>
        <row r="6903">
          <cell r="A6903" t="str">
            <v>Q502</v>
          </cell>
          <cell r="B6903" t="str">
            <v>TORSION CONGENITA DEL OVARIO</v>
          </cell>
          <cell r="C6903" t="str">
            <v>093</v>
          </cell>
        </row>
        <row r="6904">
          <cell r="A6904" t="str">
            <v>Q503</v>
          </cell>
          <cell r="B6904" t="str">
            <v>OTRAS MALFORMACIONES CONGENITAS DE LOS OVARIOS</v>
          </cell>
          <cell r="C6904" t="str">
            <v>093</v>
          </cell>
        </row>
        <row r="6905">
          <cell r="A6905" t="str">
            <v>Q504</v>
          </cell>
          <cell r="B6905" t="str">
            <v>QUISTE EMBRIONARIO DE LA TROMPA DE FALOPIO</v>
          </cell>
          <cell r="C6905" t="str">
            <v>093</v>
          </cell>
        </row>
        <row r="6906">
          <cell r="A6906" t="str">
            <v>Q505</v>
          </cell>
          <cell r="B6906" t="str">
            <v>QUISTE EMBRIONARIO DEL LIGAMENTO ANCHO</v>
          </cell>
          <cell r="C6906" t="str">
            <v>093</v>
          </cell>
        </row>
        <row r="6907">
          <cell r="A6907" t="str">
            <v>Q506</v>
          </cell>
          <cell r="B6907" t="str">
            <v>OTRAS MALFORM. GONGEN. DE LA TROMPA DE FALOPIO Y DEL LIGAM. ANCHO</v>
          </cell>
          <cell r="C6907" t="str">
            <v>093</v>
          </cell>
        </row>
        <row r="6908">
          <cell r="A6908" t="str">
            <v>Q51</v>
          </cell>
          <cell r="B6908" t="str">
            <v>MALFORMACIONES CONGENITAS DEL UTERO Y DEL CUELLO UTERINO</v>
          </cell>
          <cell r="C6908" t="str">
            <v>093</v>
          </cell>
        </row>
        <row r="6909">
          <cell r="A6909" t="str">
            <v>Q510</v>
          </cell>
          <cell r="B6909" t="str">
            <v>AGENESIA Y APLASIA DEL UTERO</v>
          </cell>
          <cell r="C6909" t="str">
            <v>093</v>
          </cell>
        </row>
        <row r="6910">
          <cell r="A6910" t="str">
            <v>Q511</v>
          </cell>
          <cell r="B6910" t="str">
            <v>DIPLICACION DEL UERO CON DUPLICACION DEL CUELLO UTERINO Y DE LA VAGINA</v>
          </cell>
          <cell r="C6910" t="str">
            <v>093</v>
          </cell>
        </row>
        <row r="6911">
          <cell r="A6911" t="str">
            <v>Q512</v>
          </cell>
          <cell r="B6911" t="str">
            <v xml:space="preserve"> OTRA DUPLICACION DEL UTERO</v>
          </cell>
          <cell r="C6911" t="str">
            <v>093</v>
          </cell>
        </row>
        <row r="6912">
          <cell r="A6912" t="str">
            <v>Q513</v>
          </cell>
          <cell r="B6912" t="str">
            <v>UTERO BICORNE</v>
          </cell>
          <cell r="C6912" t="str">
            <v>093</v>
          </cell>
        </row>
        <row r="6913">
          <cell r="A6913" t="str">
            <v>Q514</v>
          </cell>
          <cell r="B6913" t="str">
            <v>UTERO UNICORNE</v>
          </cell>
          <cell r="C6913" t="str">
            <v>093</v>
          </cell>
        </row>
        <row r="6914">
          <cell r="A6914" t="str">
            <v>Q515</v>
          </cell>
          <cell r="B6914" t="str">
            <v>AGENESIA Y APLASIA DEL CUELLO UTERINO</v>
          </cell>
          <cell r="C6914" t="str">
            <v>093</v>
          </cell>
        </row>
        <row r="6915">
          <cell r="A6915" t="str">
            <v>Q516</v>
          </cell>
          <cell r="B6915" t="str">
            <v>QUISTE EMBRIONARIO DEL CUELLO UTERINO</v>
          </cell>
          <cell r="C6915" t="str">
            <v>093</v>
          </cell>
        </row>
        <row r="6916">
          <cell r="A6916" t="str">
            <v>Q517</v>
          </cell>
          <cell r="B6916" t="str">
            <v>FISTULA CONGENITA ENTRE EL UTERO Y EL TRACTO DIGESTIVO Y URINARIO</v>
          </cell>
          <cell r="C6916" t="str">
            <v>093</v>
          </cell>
        </row>
        <row r="6917">
          <cell r="A6917" t="str">
            <v>Q518</v>
          </cell>
          <cell r="B6917" t="str">
            <v>OTRAS MALFORMACIONES CONGENITAS DEL UTERO Y DEL CUELLO UTERINO</v>
          </cell>
          <cell r="C6917" t="str">
            <v>093</v>
          </cell>
        </row>
        <row r="6918">
          <cell r="A6918" t="str">
            <v>Q519</v>
          </cell>
          <cell r="B6918" t="str">
            <v>MALFORMACION CONGENITA DEL UTERO Y DEL CUELLO UTERINO, NO ESPECIFIC</v>
          </cell>
          <cell r="C6918" t="str">
            <v>093</v>
          </cell>
        </row>
        <row r="6919">
          <cell r="A6919" t="str">
            <v>Q52</v>
          </cell>
          <cell r="B6919" t="str">
            <v>OTRAS MALFORMACIONES CONGENITAS DE LOS ORGANOS GENITALES FEMENINOS</v>
          </cell>
          <cell r="C6919" t="str">
            <v>093</v>
          </cell>
        </row>
        <row r="6920">
          <cell r="A6920" t="str">
            <v>Q520</v>
          </cell>
          <cell r="B6920" t="str">
            <v>AUSENCIA CONGENITA DE LA VAGINA</v>
          </cell>
          <cell r="C6920" t="str">
            <v>093</v>
          </cell>
        </row>
        <row r="6921">
          <cell r="A6921" t="str">
            <v>Q521</v>
          </cell>
          <cell r="B6921" t="str">
            <v>DUPLICACION DE LA VAGINA</v>
          </cell>
          <cell r="C6921" t="str">
            <v>093</v>
          </cell>
        </row>
        <row r="6922">
          <cell r="A6922" t="str">
            <v>Q522</v>
          </cell>
          <cell r="B6922" t="str">
            <v>FISTULA RECTOVAGINAL CONGENITA</v>
          </cell>
          <cell r="C6922" t="str">
            <v>093</v>
          </cell>
        </row>
        <row r="6923">
          <cell r="A6923" t="str">
            <v>Q523</v>
          </cell>
          <cell r="B6923" t="str">
            <v>HIMEN IMPERFORADO</v>
          </cell>
          <cell r="C6923" t="str">
            <v>093</v>
          </cell>
        </row>
        <row r="6924">
          <cell r="A6924" t="str">
            <v>Q524</v>
          </cell>
          <cell r="B6924" t="str">
            <v>OTRAS MALFORMACIONES CONGENITAS DE LA VAGINA</v>
          </cell>
          <cell r="C6924" t="str">
            <v>093</v>
          </cell>
        </row>
        <row r="6925">
          <cell r="A6925" t="str">
            <v>Q525</v>
          </cell>
          <cell r="B6925" t="str">
            <v>FUSION DE LABIOS DE LA VULVA</v>
          </cell>
          <cell r="C6925" t="str">
            <v>093</v>
          </cell>
        </row>
        <row r="6926">
          <cell r="A6926" t="str">
            <v>Q526</v>
          </cell>
          <cell r="B6926" t="str">
            <v>MALFORMACION CONGENITA DEL CLITORIS</v>
          </cell>
          <cell r="C6926" t="str">
            <v>093</v>
          </cell>
        </row>
        <row r="6927">
          <cell r="A6927" t="str">
            <v>Q527</v>
          </cell>
          <cell r="B6927" t="str">
            <v>OTRAS MALFORMACIONES CONGENITAS DE LA VULVA</v>
          </cell>
          <cell r="C6927" t="str">
            <v>093</v>
          </cell>
        </row>
        <row r="6928">
          <cell r="A6928" t="str">
            <v>Q528</v>
          </cell>
          <cell r="B6928" t="str">
            <v>OTRAS MALFORM. CONGEN. DE LOS ORGANOS GENITALES FEMENINOS, ESPECIF</v>
          </cell>
          <cell r="C6928" t="str">
            <v>093</v>
          </cell>
        </row>
        <row r="6929">
          <cell r="A6929" t="str">
            <v>Q529</v>
          </cell>
          <cell r="B6929" t="str">
            <v>MALFORMACION CONGENITA DE LOS ORGANOS FEMENINOS, NO ESPECIFICADA</v>
          </cell>
          <cell r="C6929" t="str">
            <v>093</v>
          </cell>
        </row>
        <row r="6930">
          <cell r="A6930" t="str">
            <v>Q53</v>
          </cell>
          <cell r="B6930" t="str">
            <v>TESTICULO NO DESCENDIDO</v>
          </cell>
          <cell r="C6930" t="str">
            <v>093</v>
          </cell>
        </row>
        <row r="6931">
          <cell r="A6931" t="str">
            <v>Q530</v>
          </cell>
          <cell r="B6931" t="str">
            <v>ECTOPIA TESTICULAR</v>
          </cell>
          <cell r="C6931" t="str">
            <v>093</v>
          </cell>
        </row>
        <row r="6932">
          <cell r="A6932" t="str">
            <v>Q531</v>
          </cell>
          <cell r="B6932" t="str">
            <v>TESTICULO NO DESCENDIDO, UNILATERAL</v>
          </cell>
          <cell r="C6932" t="str">
            <v>093</v>
          </cell>
        </row>
        <row r="6933">
          <cell r="A6933" t="str">
            <v>Q532</v>
          </cell>
          <cell r="B6933" t="str">
            <v>TESTICULO NO DESCENDIDO, BILATERAL</v>
          </cell>
          <cell r="C6933" t="str">
            <v>093</v>
          </cell>
        </row>
        <row r="6934">
          <cell r="A6934" t="str">
            <v>Q539</v>
          </cell>
          <cell r="B6934" t="str">
            <v>TESTICULO NO DESCENDIDO, SIN OTRA ESPECIFICACION</v>
          </cell>
          <cell r="C6934" t="str">
            <v>093</v>
          </cell>
        </row>
        <row r="6935">
          <cell r="A6935" t="str">
            <v>Q54</v>
          </cell>
          <cell r="B6935" t="str">
            <v>HIPOSPADIAS</v>
          </cell>
          <cell r="C6935" t="str">
            <v>093</v>
          </cell>
        </row>
        <row r="6936">
          <cell r="A6936" t="str">
            <v>Q540</v>
          </cell>
          <cell r="B6936" t="str">
            <v>HIPOSPADIAS DEL GLANDE</v>
          </cell>
          <cell r="C6936" t="str">
            <v>093</v>
          </cell>
        </row>
        <row r="6937">
          <cell r="A6937" t="str">
            <v>Q541</v>
          </cell>
          <cell r="B6937" t="str">
            <v>HIPOSPADIAS PENEANA</v>
          </cell>
          <cell r="C6937" t="str">
            <v>093</v>
          </cell>
        </row>
        <row r="6938">
          <cell r="A6938" t="str">
            <v>Q542</v>
          </cell>
          <cell r="B6938" t="str">
            <v>HIPOSPADIAS PENOSCROTAL</v>
          </cell>
          <cell r="C6938" t="str">
            <v>093</v>
          </cell>
        </row>
        <row r="6939">
          <cell r="A6939" t="str">
            <v>Q543</v>
          </cell>
          <cell r="B6939" t="str">
            <v>HIPOSPADIAS PERINEAL</v>
          </cell>
          <cell r="C6939" t="str">
            <v>093</v>
          </cell>
        </row>
        <row r="6940">
          <cell r="A6940" t="str">
            <v>Q544</v>
          </cell>
          <cell r="B6940" t="str">
            <v>ENCORDAMIENTO CONGENITO DEL PENE</v>
          </cell>
          <cell r="C6940" t="str">
            <v>093</v>
          </cell>
        </row>
        <row r="6941">
          <cell r="A6941" t="str">
            <v>Q548</v>
          </cell>
          <cell r="B6941" t="str">
            <v>OTRAS HIPOSPADIAS</v>
          </cell>
          <cell r="C6941" t="str">
            <v>093</v>
          </cell>
        </row>
        <row r="6942">
          <cell r="A6942" t="str">
            <v>Q549</v>
          </cell>
          <cell r="B6942" t="str">
            <v>HIPOSPADIAS, NO ESPECIFICADA</v>
          </cell>
          <cell r="C6942" t="str">
            <v>093</v>
          </cell>
        </row>
        <row r="6943">
          <cell r="A6943" t="str">
            <v>Q55</v>
          </cell>
          <cell r="B6943" t="str">
            <v>OTRAS MALFORMACIONES CONGENITAS DE LOS ORGANOS GENITALES MASCULINOS</v>
          </cell>
          <cell r="C6943" t="str">
            <v>093</v>
          </cell>
        </row>
        <row r="6944">
          <cell r="A6944" t="str">
            <v>Q550</v>
          </cell>
          <cell r="B6944" t="str">
            <v>AUSENCIA Y APLASIA DEL TESTICULO</v>
          </cell>
          <cell r="C6944" t="str">
            <v>093</v>
          </cell>
        </row>
        <row r="6945">
          <cell r="A6945" t="str">
            <v>Q551</v>
          </cell>
          <cell r="B6945" t="str">
            <v>HIPOPLASIA DEL TESTICULO Y DEL ESCROTO</v>
          </cell>
          <cell r="C6945" t="str">
            <v>093</v>
          </cell>
        </row>
        <row r="6946">
          <cell r="A6946" t="str">
            <v>Q552</v>
          </cell>
          <cell r="B6946" t="str">
            <v>OTRAS MALFORMACIONES CONGENITAS DE LOS TESTICULOS Y DEL ESCROTO</v>
          </cell>
          <cell r="C6946" t="str">
            <v>093</v>
          </cell>
        </row>
        <row r="6947">
          <cell r="A6947" t="str">
            <v>Q553</v>
          </cell>
          <cell r="B6947" t="str">
            <v>ATRESIA DEL CONDUCTO DEFERENTE</v>
          </cell>
          <cell r="C6947" t="str">
            <v>093</v>
          </cell>
        </row>
        <row r="6948">
          <cell r="A6948" t="str">
            <v>Q554</v>
          </cell>
          <cell r="B6948" t="str">
            <v>OTRAS MALFORM. CONGEN. DE LOS CONDUC. DEFERENTE, DEL EPIDIDIMO, DE LAS</v>
          </cell>
          <cell r="C6948" t="str">
            <v>093</v>
          </cell>
        </row>
        <row r="6949">
          <cell r="A6949" t="str">
            <v>Q555</v>
          </cell>
          <cell r="B6949" t="str">
            <v>APLASIA Y AUSENCIA CONGENITA DEL PENE</v>
          </cell>
          <cell r="C6949" t="str">
            <v>093</v>
          </cell>
        </row>
        <row r="6950">
          <cell r="A6950" t="str">
            <v>Q556</v>
          </cell>
          <cell r="B6950" t="str">
            <v>OTRAS MALFORMACIONES CONGENITAS DEL PENE</v>
          </cell>
          <cell r="C6950" t="str">
            <v>093</v>
          </cell>
        </row>
        <row r="6951">
          <cell r="A6951" t="str">
            <v>Q558</v>
          </cell>
          <cell r="B6951" t="str">
            <v>OTRAS MALFORM. CONGEN. DE LOS ORG. GENIT. MASCULINOS, ESPECIFICADAS</v>
          </cell>
          <cell r="C6951" t="str">
            <v>093</v>
          </cell>
        </row>
        <row r="6952">
          <cell r="A6952" t="str">
            <v>Q559</v>
          </cell>
          <cell r="B6952" t="str">
            <v>MALFORMACION CONG. DE LOS ORGANOS GENITALES MASCULINOS, NO ESPECIF</v>
          </cell>
          <cell r="C6952" t="str">
            <v>093</v>
          </cell>
        </row>
        <row r="6953">
          <cell r="A6953" t="str">
            <v>Q56</v>
          </cell>
          <cell r="B6953" t="str">
            <v>SEXO INDETERMINADO Y SEUDOHERMAFRODITISMO</v>
          </cell>
          <cell r="C6953" t="str">
            <v>093</v>
          </cell>
        </row>
        <row r="6954">
          <cell r="A6954" t="str">
            <v>Q560</v>
          </cell>
          <cell r="B6954" t="str">
            <v>HERMAFRODITISMO, NO CLASIFICADO EN OTRA PARTE</v>
          </cell>
          <cell r="C6954" t="str">
            <v>093</v>
          </cell>
        </row>
        <row r="6955">
          <cell r="A6955" t="str">
            <v>Q561</v>
          </cell>
          <cell r="B6955" t="str">
            <v>SEUDOHERMAFRODITISMO MASCULINO, NO CLASIFICADO EN OTRA PARTE</v>
          </cell>
          <cell r="C6955" t="str">
            <v>093</v>
          </cell>
        </row>
        <row r="6956">
          <cell r="A6956" t="str">
            <v>Q562</v>
          </cell>
          <cell r="B6956" t="str">
            <v>SEUDOHERMAFRODITISMO FEMENINO, NO CLASIFICADO EN OTRA PARTE</v>
          </cell>
          <cell r="C6956" t="str">
            <v>093</v>
          </cell>
        </row>
        <row r="6957">
          <cell r="A6957" t="str">
            <v>Q563</v>
          </cell>
          <cell r="B6957" t="str">
            <v>SEUDOHERMAFRODITISMO, NO ESPECIFICADO</v>
          </cell>
          <cell r="C6957" t="str">
            <v>093</v>
          </cell>
        </row>
        <row r="6958">
          <cell r="A6958" t="str">
            <v>Q564</v>
          </cell>
          <cell r="B6958" t="str">
            <v>SEXO INDETERMINADO, SIN OTRA ESPECIFICACION</v>
          </cell>
          <cell r="C6958" t="str">
            <v>093</v>
          </cell>
        </row>
        <row r="6959">
          <cell r="A6959" t="str">
            <v>Q60</v>
          </cell>
          <cell r="B6959" t="str">
            <v>AGENESIA RENAL Y OTRAS MALFORMACIONES HIPOPLASICAS DEL RIÑON</v>
          </cell>
          <cell r="C6959" t="str">
            <v>093</v>
          </cell>
        </row>
        <row r="6960">
          <cell r="A6960" t="str">
            <v>Q600</v>
          </cell>
          <cell r="B6960" t="str">
            <v>AGENESIA RENAL, UNILATERAL</v>
          </cell>
          <cell r="C6960" t="str">
            <v>093</v>
          </cell>
        </row>
        <row r="6961">
          <cell r="A6961" t="str">
            <v>Q601</v>
          </cell>
          <cell r="B6961" t="str">
            <v>AGENESIA RENAL, BILATERAL</v>
          </cell>
          <cell r="C6961" t="str">
            <v>093</v>
          </cell>
        </row>
        <row r="6962">
          <cell r="A6962" t="str">
            <v>Q602</v>
          </cell>
          <cell r="B6962" t="str">
            <v>AGENESIA RENAL, SIN OTRA ESPECIFICACION</v>
          </cell>
          <cell r="C6962" t="str">
            <v>093</v>
          </cell>
        </row>
        <row r="6963">
          <cell r="A6963" t="str">
            <v>Q603</v>
          </cell>
          <cell r="B6963" t="str">
            <v>HIPOPLASIA RENAL, UNILATERAL</v>
          </cell>
          <cell r="C6963" t="str">
            <v>093</v>
          </cell>
        </row>
        <row r="6964">
          <cell r="A6964" t="str">
            <v>Q604</v>
          </cell>
          <cell r="B6964" t="str">
            <v>HIPOPLASIA RENAL, BILATERAL</v>
          </cell>
          <cell r="C6964" t="str">
            <v>093</v>
          </cell>
        </row>
        <row r="6965">
          <cell r="A6965" t="str">
            <v>Q605</v>
          </cell>
          <cell r="B6965" t="str">
            <v>HIPOPLASIA RENAL, NO ESPECIFICADA</v>
          </cell>
          <cell r="C6965" t="str">
            <v>093</v>
          </cell>
        </row>
        <row r="6966">
          <cell r="A6966" t="str">
            <v>Q606</v>
          </cell>
          <cell r="B6966" t="str">
            <v>SINDROME DE POTTER</v>
          </cell>
          <cell r="C6966" t="str">
            <v>093</v>
          </cell>
        </row>
        <row r="6967">
          <cell r="A6967" t="str">
            <v>Q61</v>
          </cell>
          <cell r="B6967" t="str">
            <v>ENFERMEDAD QUISTICA DEL RIÑON</v>
          </cell>
          <cell r="C6967" t="str">
            <v>093</v>
          </cell>
        </row>
        <row r="6968">
          <cell r="A6968" t="str">
            <v>Q610</v>
          </cell>
          <cell r="B6968" t="str">
            <v>QUISTE RENAL SOLITARIO CONGENITO</v>
          </cell>
          <cell r="C6968" t="str">
            <v>093</v>
          </cell>
        </row>
        <row r="6969">
          <cell r="A6969" t="str">
            <v>Q611</v>
          </cell>
          <cell r="B6969" t="str">
            <v>RIÑON POLIQUISTICO, TIPO INFANTIL</v>
          </cell>
          <cell r="C6969" t="str">
            <v>093</v>
          </cell>
        </row>
        <row r="6970">
          <cell r="A6970" t="str">
            <v>Q612</v>
          </cell>
          <cell r="B6970" t="str">
            <v>RIÑON POLIQUISTICO, TIPO ADULTO</v>
          </cell>
          <cell r="C6970" t="str">
            <v>093</v>
          </cell>
        </row>
        <row r="6971">
          <cell r="A6971" t="str">
            <v>Q613</v>
          </cell>
          <cell r="B6971" t="str">
            <v>RIÑON POLIQUISTICO, TIPO NO ESPECIFICADO</v>
          </cell>
          <cell r="C6971" t="str">
            <v>093</v>
          </cell>
        </row>
        <row r="6972">
          <cell r="A6972" t="str">
            <v>Q614</v>
          </cell>
          <cell r="B6972" t="str">
            <v>DISPLASIA RENAL</v>
          </cell>
          <cell r="C6972" t="str">
            <v>093</v>
          </cell>
        </row>
        <row r="6973">
          <cell r="A6973" t="str">
            <v>Q615</v>
          </cell>
          <cell r="B6973" t="str">
            <v>RIÑON QUISTICO MEDULAR</v>
          </cell>
          <cell r="C6973" t="str">
            <v>093</v>
          </cell>
        </row>
        <row r="6974">
          <cell r="A6974" t="str">
            <v>Q618</v>
          </cell>
          <cell r="B6974" t="str">
            <v>OTRAS ENFERMEDADES RENALES QUISTICAS</v>
          </cell>
          <cell r="C6974" t="str">
            <v>093</v>
          </cell>
        </row>
        <row r="6975">
          <cell r="A6975" t="str">
            <v>Q619</v>
          </cell>
          <cell r="B6975" t="str">
            <v>ENFERMEDAD QUISTICA DEL RIÑON, NO ESPECIFICADA</v>
          </cell>
          <cell r="C6975" t="str">
            <v>093</v>
          </cell>
        </row>
        <row r="6976">
          <cell r="A6976" t="str">
            <v>Q62</v>
          </cell>
          <cell r="B6976" t="str">
            <v>DEFECTOS OBSTRUCTIVOS CONG. DE LA PELVIS RENAL Y MALFORM. CONG. DEL UR</v>
          </cell>
          <cell r="C6976" t="str">
            <v>093</v>
          </cell>
        </row>
        <row r="6977">
          <cell r="A6977" t="str">
            <v>Q620</v>
          </cell>
          <cell r="B6977" t="str">
            <v>HIDRONEFROSIS CONGENITA</v>
          </cell>
          <cell r="C6977" t="str">
            <v>093</v>
          </cell>
        </row>
        <row r="6978">
          <cell r="A6978" t="str">
            <v>Q621</v>
          </cell>
          <cell r="B6978" t="str">
            <v>ATRESIA Y ESTENOSIS DEL URETER</v>
          </cell>
          <cell r="C6978" t="str">
            <v>093</v>
          </cell>
        </row>
        <row r="6979">
          <cell r="A6979" t="str">
            <v>Q622</v>
          </cell>
          <cell r="B6979" t="str">
            <v>MEGALOURETER CONGENITO</v>
          </cell>
          <cell r="C6979" t="str">
            <v>093</v>
          </cell>
        </row>
        <row r="6980">
          <cell r="A6980" t="str">
            <v>Q623</v>
          </cell>
          <cell r="B6980" t="str">
            <v>OTROS DEFECTOS OBSTRUCTIVOS DE LA PELVIS RENAL Y DEL URETER</v>
          </cell>
          <cell r="C6980" t="str">
            <v>093</v>
          </cell>
        </row>
        <row r="6981">
          <cell r="A6981" t="str">
            <v>Q624</v>
          </cell>
          <cell r="B6981" t="str">
            <v>AGENECIA DEL URETER</v>
          </cell>
          <cell r="C6981" t="str">
            <v>093</v>
          </cell>
        </row>
        <row r="6982">
          <cell r="A6982" t="str">
            <v>Q625</v>
          </cell>
          <cell r="B6982" t="str">
            <v>DUPLICACION DEL URETER</v>
          </cell>
          <cell r="C6982" t="str">
            <v>093</v>
          </cell>
        </row>
        <row r="6983">
          <cell r="A6983" t="str">
            <v>Q626</v>
          </cell>
          <cell r="B6983" t="str">
            <v>MALA POSICION DEL URETER</v>
          </cell>
          <cell r="C6983" t="str">
            <v>093</v>
          </cell>
        </row>
        <row r="6984">
          <cell r="A6984" t="str">
            <v>Q627</v>
          </cell>
          <cell r="B6984" t="str">
            <v>REFLUJO VESICO-URETERO- RENAL CONGENITO</v>
          </cell>
          <cell r="C6984" t="str">
            <v>093</v>
          </cell>
        </row>
        <row r="6985">
          <cell r="A6985" t="str">
            <v>Q628</v>
          </cell>
          <cell r="B6985" t="str">
            <v>OTRAS MALFORMACIONES CONGENITAS DEL URETER</v>
          </cell>
          <cell r="C6985" t="str">
            <v>093</v>
          </cell>
        </row>
        <row r="6986">
          <cell r="A6986" t="str">
            <v>Q63</v>
          </cell>
          <cell r="B6986" t="str">
            <v>OTRAS MALFORMACIONES CONGENITAS DEL RIÑON</v>
          </cell>
          <cell r="C6986" t="str">
            <v>093</v>
          </cell>
        </row>
        <row r="6987">
          <cell r="A6987" t="str">
            <v>Q630</v>
          </cell>
          <cell r="B6987" t="str">
            <v>RIÑON SUPERNUMERARIO</v>
          </cell>
          <cell r="C6987" t="str">
            <v>093</v>
          </cell>
        </row>
        <row r="6988">
          <cell r="A6988" t="str">
            <v>Q631</v>
          </cell>
          <cell r="B6988" t="str">
            <v>RIÑON LOBULADO, FUSIONADO Y HERRADURA</v>
          </cell>
          <cell r="C6988" t="str">
            <v>093</v>
          </cell>
        </row>
        <row r="6989">
          <cell r="A6989" t="str">
            <v>Q632</v>
          </cell>
          <cell r="B6989" t="str">
            <v>RIÑON ECTOPICO</v>
          </cell>
          <cell r="C6989" t="str">
            <v>093</v>
          </cell>
        </row>
        <row r="6990">
          <cell r="A6990" t="str">
            <v>Q633</v>
          </cell>
          <cell r="B6990" t="str">
            <v>HIPERPLASIA RENAL Y RIÑON GIGANTE</v>
          </cell>
          <cell r="C6990" t="str">
            <v>093</v>
          </cell>
        </row>
        <row r="6991">
          <cell r="A6991" t="str">
            <v>Q638</v>
          </cell>
          <cell r="B6991" t="str">
            <v>OTRAS MALFORMACIONES CONGENITAS DEL RIÑON, ESPECIFICADAS</v>
          </cell>
          <cell r="C6991" t="str">
            <v>093</v>
          </cell>
        </row>
        <row r="6992">
          <cell r="A6992" t="str">
            <v>Q639</v>
          </cell>
          <cell r="B6992" t="str">
            <v>MALFORMACION CONGENITA DEL RIÑON, NO ESPECIFICADA</v>
          </cell>
          <cell r="C6992" t="str">
            <v>093</v>
          </cell>
        </row>
        <row r="6993">
          <cell r="A6993" t="str">
            <v>Q64</v>
          </cell>
          <cell r="B6993" t="str">
            <v>OTRAS MALFORMACIONES CONGENITAS DEL SISTEMA URINARIO</v>
          </cell>
          <cell r="C6993" t="str">
            <v>093</v>
          </cell>
        </row>
        <row r="6994">
          <cell r="A6994" t="str">
            <v>Q640</v>
          </cell>
          <cell r="B6994" t="str">
            <v>EPISPADIAS</v>
          </cell>
          <cell r="C6994" t="str">
            <v>093</v>
          </cell>
        </row>
        <row r="6995">
          <cell r="A6995" t="str">
            <v>Q641</v>
          </cell>
          <cell r="B6995" t="str">
            <v>EXTROFIA DE LA VEJIGA URINARIA</v>
          </cell>
          <cell r="C6995" t="str">
            <v>093</v>
          </cell>
        </row>
        <row r="6996">
          <cell r="A6996" t="str">
            <v>Q642</v>
          </cell>
          <cell r="B6996" t="str">
            <v>VALVULA URETRALES POSTERIORES CONGENITAS</v>
          </cell>
          <cell r="C6996" t="str">
            <v>093</v>
          </cell>
        </row>
        <row r="6997">
          <cell r="A6997" t="str">
            <v>Q643</v>
          </cell>
          <cell r="B6997" t="str">
            <v>OTRAS ATRESIAS Y ESTENOSIS DE LA URETRA Y DEL CUELLO DE LA VEJIGA</v>
          </cell>
          <cell r="C6997" t="str">
            <v>093</v>
          </cell>
        </row>
        <row r="6998">
          <cell r="A6998" t="str">
            <v>Q644</v>
          </cell>
          <cell r="B6998" t="str">
            <v>MALFORMACION DEL URACO</v>
          </cell>
          <cell r="C6998" t="str">
            <v>093</v>
          </cell>
        </row>
        <row r="6999">
          <cell r="A6999" t="str">
            <v>Q645</v>
          </cell>
          <cell r="B6999" t="str">
            <v>AUSENCIA CONGENITA DE LA VEJIGA Y DE LA URETRA</v>
          </cell>
          <cell r="C6999" t="str">
            <v>093</v>
          </cell>
        </row>
        <row r="7000">
          <cell r="A7000" t="str">
            <v>Q646</v>
          </cell>
          <cell r="B7000" t="str">
            <v>DIVERTICULO CONGENITO DE LA VAJIGA</v>
          </cell>
          <cell r="C7000" t="str">
            <v>093</v>
          </cell>
        </row>
        <row r="7001">
          <cell r="A7001" t="str">
            <v>Q647</v>
          </cell>
          <cell r="B7001" t="str">
            <v>OTRAS MALFORMACIONES CONGENITAS DE LA VEJIGA Y DE LA URETRA</v>
          </cell>
          <cell r="C7001" t="str">
            <v>093</v>
          </cell>
        </row>
        <row r="7002">
          <cell r="A7002" t="str">
            <v>Q648</v>
          </cell>
          <cell r="B7002" t="str">
            <v>OTRAS MALFORMACIONES CONGENITAS DEL APARATO URINARIO, ESPECIFICADAS</v>
          </cell>
          <cell r="C7002" t="str">
            <v>093</v>
          </cell>
        </row>
        <row r="7003">
          <cell r="A7003" t="str">
            <v>Q649</v>
          </cell>
          <cell r="B7003" t="str">
            <v>MALFORMACION CONGENITA DEL APARATO URINARIO, NO ESPECIFICADA</v>
          </cell>
          <cell r="C7003" t="str">
            <v>093</v>
          </cell>
        </row>
        <row r="7004">
          <cell r="A7004" t="str">
            <v>Q65</v>
          </cell>
          <cell r="B7004" t="str">
            <v>DEFOMIDADES CONGENITAS DE LA CADERA</v>
          </cell>
          <cell r="C7004" t="str">
            <v>093</v>
          </cell>
        </row>
        <row r="7005">
          <cell r="A7005" t="str">
            <v>Q650</v>
          </cell>
          <cell r="B7005" t="str">
            <v>LUXACION CONGENITA DE LA CADERA, UNILATERAL</v>
          </cell>
          <cell r="C7005" t="str">
            <v>093</v>
          </cell>
        </row>
        <row r="7006">
          <cell r="A7006" t="str">
            <v>Q651</v>
          </cell>
          <cell r="B7006" t="str">
            <v>LUXACION CONGENITA DE LA CADERA, BILATERAL</v>
          </cell>
          <cell r="C7006" t="str">
            <v>093</v>
          </cell>
        </row>
        <row r="7007">
          <cell r="A7007" t="str">
            <v>Q652</v>
          </cell>
          <cell r="B7007" t="str">
            <v>LUXACION CONGENITA DE LA CADERA, NO ESPECIFICADA</v>
          </cell>
          <cell r="C7007" t="str">
            <v>093</v>
          </cell>
        </row>
        <row r="7008">
          <cell r="A7008" t="str">
            <v>Q653</v>
          </cell>
          <cell r="B7008" t="str">
            <v>SUBLUXACION CONGENITA DE LA CADERA, UNILATERAL</v>
          </cell>
          <cell r="C7008" t="str">
            <v>093</v>
          </cell>
        </row>
        <row r="7009">
          <cell r="A7009" t="str">
            <v>Q654</v>
          </cell>
          <cell r="B7009" t="str">
            <v>SUBLUXACION CONGENITA DE LA CADERA, BILATERAL</v>
          </cell>
          <cell r="C7009" t="str">
            <v>093</v>
          </cell>
        </row>
        <row r="7010">
          <cell r="A7010" t="str">
            <v>Q655</v>
          </cell>
          <cell r="B7010" t="str">
            <v>SUBLUXACION CONGENITA DE LA CADERA, NO ESPECIFICADA</v>
          </cell>
          <cell r="C7010" t="str">
            <v>093</v>
          </cell>
        </row>
        <row r="7011">
          <cell r="A7011" t="str">
            <v>Q656</v>
          </cell>
          <cell r="B7011" t="str">
            <v>CADERA INESTABLE</v>
          </cell>
          <cell r="C7011" t="str">
            <v>093</v>
          </cell>
        </row>
        <row r="7012">
          <cell r="A7012" t="str">
            <v>Q658</v>
          </cell>
          <cell r="B7012" t="str">
            <v>OTRAS DEFORMIDADES CONGENITAS DE LA CADERA</v>
          </cell>
          <cell r="C7012" t="str">
            <v>093</v>
          </cell>
        </row>
        <row r="7013">
          <cell r="A7013" t="str">
            <v>Q659</v>
          </cell>
          <cell r="B7013" t="str">
            <v>DEFORMIDAD CONGENITA DE LA CADERA, NO ESPECIFICADA</v>
          </cell>
          <cell r="C7013" t="str">
            <v>093</v>
          </cell>
        </row>
        <row r="7014">
          <cell r="A7014" t="str">
            <v>Q66</v>
          </cell>
          <cell r="B7014" t="str">
            <v>DEFORMIDADES CONGENITAS DE LOS PIES</v>
          </cell>
          <cell r="C7014" t="str">
            <v>093</v>
          </cell>
        </row>
        <row r="7015">
          <cell r="A7015" t="str">
            <v>Q660</v>
          </cell>
          <cell r="B7015" t="str">
            <v>TAPILES EQUINOVARUS</v>
          </cell>
          <cell r="C7015" t="str">
            <v>093</v>
          </cell>
        </row>
        <row r="7016">
          <cell r="A7016" t="str">
            <v>Q661</v>
          </cell>
          <cell r="B7016" t="str">
            <v>TAPILES CALCANEOVARUS</v>
          </cell>
          <cell r="C7016" t="str">
            <v>093</v>
          </cell>
        </row>
        <row r="7017">
          <cell r="A7017" t="str">
            <v>Q662</v>
          </cell>
          <cell r="B7017" t="str">
            <v>METATARSUS VARUS</v>
          </cell>
          <cell r="C7017" t="str">
            <v>093</v>
          </cell>
        </row>
        <row r="7018">
          <cell r="A7018" t="str">
            <v>Q663</v>
          </cell>
          <cell r="B7018" t="str">
            <v>OTRAS DEFORMIDADES VARUS CONGENITAS DE LOS PIES</v>
          </cell>
          <cell r="C7018" t="str">
            <v>093</v>
          </cell>
        </row>
        <row r="7019">
          <cell r="A7019" t="str">
            <v>Q664</v>
          </cell>
          <cell r="B7019" t="str">
            <v>TAPILES CALCANEOVALGUS</v>
          </cell>
          <cell r="C7019" t="str">
            <v>093</v>
          </cell>
        </row>
        <row r="7020">
          <cell r="A7020" t="str">
            <v>Q665</v>
          </cell>
          <cell r="B7020" t="str">
            <v>PIE PLANO CONGENITO</v>
          </cell>
          <cell r="C7020" t="str">
            <v>093</v>
          </cell>
        </row>
        <row r="7021">
          <cell r="A7021" t="str">
            <v>Q666</v>
          </cell>
          <cell r="B7021" t="str">
            <v>OTRAS DEFORMIDADES VALGUS CONGENITAS DE LOS PIES</v>
          </cell>
          <cell r="C7021" t="str">
            <v>093</v>
          </cell>
        </row>
        <row r="7022">
          <cell r="A7022" t="str">
            <v>Q667</v>
          </cell>
          <cell r="B7022" t="str">
            <v>PIE CAVUS</v>
          </cell>
          <cell r="C7022" t="str">
            <v>093</v>
          </cell>
        </row>
        <row r="7023">
          <cell r="A7023" t="str">
            <v>Q668</v>
          </cell>
          <cell r="B7023" t="str">
            <v>OTRAS DEFORMIDADES CONGENITAS DE LOS PIES</v>
          </cell>
          <cell r="C7023" t="str">
            <v>093</v>
          </cell>
        </row>
        <row r="7024">
          <cell r="A7024" t="str">
            <v>Q669</v>
          </cell>
          <cell r="B7024" t="str">
            <v>DEFORMIDAD CONGENITA DE LOS PIES, NO ESPECIFICADA</v>
          </cell>
          <cell r="C7024" t="str">
            <v>093</v>
          </cell>
        </row>
        <row r="7025">
          <cell r="A7025" t="str">
            <v>Q67</v>
          </cell>
          <cell r="B7025" t="str">
            <v>DEFORMIDADES OSTEOMUSCULARES CONG. DE LA CABEZA, DE LA CARA, DE LA COL</v>
          </cell>
          <cell r="C7025" t="str">
            <v>093</v>
          </cell>
        </row>
        <row r="7026">
          <cell r="A7026" t="str">
            <v>Q670</v>
          </cell>
          <cell r="B7026" t="str">
            <v>ASIMETRIA FACIAL</v>
          </cell>
          <cell r="C7026" t="str">
            <v>093</v>
          </cell>
        </row>
        <row r="7027">
          <cell r="A7027" t="str">
            <v>Q671</v>
          </cell>
          <cell r="B7027" t="str">
            <v>FACIES COMPRIMIDA</v>
          </cell>
          <cell r="C7027" t="str">
            <v>093</v>
          </cell>
        </row>
        <row r="7028">
          <cell r="A7028" t="str">
            <v>Q672</v>
          </cell>
          <cell r="B7028" t="str">
            <v>DOLICOCEFALIA</v>
          </cell>
          <cell r="C7028" t="str">
            <v>093</v>
          </cell>
        </row>
        <row r="7029">
          <cell r="A7029" t="str">
            <v>Q673</v>
          </cell>
          <cell r="B7029" t="str">
            <v>PLAGIOCEFALIA</v>
          </cell>
          <cell r="C7029" t="str">
            <v>093</v>
          </cell>
        </row>
        <row r="7030">
          <cell r="A7030" t="str">
            <v>Q674</v>
          </cell>
          <cell r="B7030" t="str">
            <v>OTRAS DEFORMIDADES CONG. DEL CRANEO, DE LA CARA Y DE LA MANDIBULA</v>
          </cell>
          <cell r="C7030" t="str">
            <v>093</v>
          </cell>
        </row>
        <row r="7031">
          <cell r="A7031" t="str">
            <v>Q675</v>
          </cell>
          <cell r="B7031" t="str">
            <v>DEFORMIDAD CONGENITA DE LA COLUMNA VERTEBRAL</v>
          </cell>
          <cell r="C7031" t="str">
            <v>093</v>
          </cell>
        </row>
        <row r="7032">
          <cell r="A7032" t="str">
            <v>Q676</v>
          </cell>
          <cell r="B7032" t="str">
            <v>TORAX EXCAVADO</v>
          </cell>
          <cell r="C7032" t="str">
            <v>093</v>
          </cell>
        </row>
        <row r="7033">
          <cell r="A7033" t="str">
            <v>Q677</v>
          </cell>
          <cell r="B7033" t="str">
            <v>TORAX EN QUILLA</v>
          </cell>
          <cell r="C7033" t="str">
            <v>093</v>
          </cell>
        </row>
        <row r="7034">
          <cell r="A7034" t="str">
            <v>Q678</v>
          </cell>
          <cell r="B7034" t="str">
            <v>OTRAS DEFORMIDADES CONGENITAS DEL TORAX</v>
          </cell>
          <cell r="C7034" t="str">
            <v>093</v>
          </cell>
        </row>
        <row r="7035">
          <cell r="A7035" t="str">
            <v>Q68</v>
          </cell>
          <cell r="B7035" t="str">
            <v>OTRAS DEFORMIDADES OSTEOMUSCULARES CONGENITAS</v>
          </cell>
          <cell r="C7035" t="str">
            <v>093</v>
          </cell>
        </row>
        <row r="7036">
          <cell r="A7036" t="str">
            <v>Q680</v>
          </cell>
          <cell r="B7036" t="str">
            <v>DEFORMIDAD CONGENITA DEL MUSCULO ESTERNOCLEIDOMASTOIDEO</v>
          </cell>
          <cell r="C7036" t="str">
            <v>093</v>
          </cell>
        </row>
        <row r="7037">
          <cell r="A7037" t="str">
            <v>Q681</v>
          </cell>
          <cell r="B7037" t="str">
            <v>DEFORMIDAD CONGENITA DE LA MANO</v>
          </cell>
          <cell r="C7037" t="str">
            <v>093</v>
          </cell>
        </row>
        <row r="7038">
          <cell r="A7038" t="str">
            <v>Q682</v>
          </cell>
          <cell r="B7038" t="str">
            <v>DEFORMIDAD CONGENITA DE LA RODILLA</v>
          </cell>
          <cell r="C7038" t="str">
            <v>093</v>
          </cell>
        </row>
        <row r="7039">
          <cell r="A7039" t="str">
            <v>Q683</v>
          </cell>
          <cell r="B7039" t="str">
            <v>CURVATURA CONGENITA DEL FEMUR</v>
          </cell>
          <cell r="C7039" t="str">
            <v>093</v>
          </cell>
        </row>
        <row r="7040">
          <cell r="A7040" t="str">
            <v>Q684</v>
          </cell>
          <cell r="B7040" t="str">
            <v>CURVATURA CONGENITA DE LA TIBIA Y DEL PERONE</v>
          </cell>
          <cell r="C7040" t="str">
            <v>093</v>
          </cell>
        </row>
        <row r="7041">
          <cell r="A7041" t="str">
            <v>Q685</v>
          </cell>
          <cell r="B7041" t="str">
            <v>CURVATURA CONGENITA DE HUESO (S) LARGO (S) DEL MIENBR. INFER. SIN OTRA</v>
          </cell>
          <cell r="C7041" t="str">
            <v>093</v>
          </cell>
        </row>
        <row r="7042">
          <cell r="A7042" t="str">
            <v>Q688</v>
          </cell>
          <cell r="B7042" t="str">
            <v>OTRAS DEFORMIDADES CONGENITAS OSTEOMUSCULARES, ESPECIFICADAS</v>
          </cell>
          <cell r="C7042" t="str">
            <v>093</v>
          </cell>
        </row>
        <row r="7043">
          <cell r="A7043" t="str">
            <v>Q69</v>
          </cell>
          <cell r="B7043" t="str">
            <v>POLIDACTILIA</v>
          </cell>
          <cell r="C7043" t="str">
            <v>093</v>
          </cell>
        </row>
        <row r="7044">
          <cell r="A7044" t="str">
            <v>Q690</v>
          </cell>
          <cell r="B7044" t="str">
            <v>DEDO(S) SUPERNUMERARIO(S) DE LA MANO</v>
          </cell>
          <cell r="C7044" t="str">
            <v>093</v>
          </cell>
        </row>
        <row r="7045">
          <cell r="A7045" t="str">
            <v>Q691</v>
          </cell>
          <cell r="B7045" t="str">
            <v>PULGAR(ES) SUPERNUMERARIO(S)</v>
          </cell>
          <cell r="C7045" t="str">
            <v>093</v>
          </cell>
        </row>
        <row r="7046">
          <cell r="A7046" t="str">
            <v>Q692</v>
          </cell>
          <cell r="B7046" t="str">
            <v>DEDO(S) SUPERNIMERARIO(S) DEL PIE</v>
          </cell>
          <cell r="C7046" t="str">
            <v>093</v>
          </cell>
        </row>
        <row r="7047">
          <cell r="A7047" t="str">
            <v>Q699</v>
          </cell>
          <cell r="B7047" t="str">
            <v>POLIDACTILIA, NO ESPECIFICAD</v>
          </cell>
          <cell r="C7047" t="str">
            <v>093</v>
          </cell>
        </row>
        <row r="7048">
          <cell r="A7048" t="str">
            <v>Q70</v>
          </cell>
          <cell r="B7048" t="str">
            <v>SINDACTILIA</v>
          </cell>
          <cell r="C7048" t="str">
            <v>093</v>
          </cell>
        </row>
        <row r="7049">
          <cell r="A7049" t="str">
            <v>Q700</v>
          </cell>
          <cell r="B7049" t="str">
            <v>FUSION DE LOS DEDOS DE LA MANO</v>
          </cell>
          <cell r="C7049" t="str">
            <v>093</v>
          </cell>
        </row>
        <row r="7050">
          <cell r="A7050" t="str">
            <v>Q701</v>
          </cell>
          <cell r="B7050" t="str">
            <v>MENBRANA INTERDIGITAL DE LA MANO</v>
          </cell>
          <cell r="C7050" t="str">
            <v>093</v>
          </cell>
        </row>
        <row r="7051">
          <cell r="A7051" t="str">
            <v>Q702</v>
          </cell>
          <cell r="B7051" t="str">
            <v>FUSION DE LOS DEDOS DEL PIE</v>
          </cell>
          <cell r="C7051" t="str">
            <v>093</v>
          </cell>
        </row>
        <row r="7052">
          <cell r="A7052" t="str">
            <v>Q703</v>
          </cell>
          <cell r="B7052" t="str">
            <v>MENBRANA INTERDIGITAL DEL PIE</v>
          </cell>
          <cell r="C7052" t="str">
            <v>093</v>
          </cell>
        </row>
        <row r="7053">
          <cell r="A7053" t="str">
            <v>Q704</v>
          </cell>
          <cell r="B7053" t="str">
            <v>POLISINDACTILIA</v>
          </cell>
          <cell r="C7053" t="str">
            <v>093</v>
          </cell>
        </row>
        <row r="7054">
          <cell r="A7054" t="str">
            <v>Q709</v>
          </cell>
          <cell r="B7054" t="str">
            <v>SINDACTILIA, NO ESPECIFICADA</v>
          </cell>
          <cell r="C7054" t="str">
            <v>093</v>
          </cell>
        </row>
        <row r="7055">
          <cell r="A7055" t="str">
            <v>Q71</v>
          </cell>
          <cell r="B7055" t="str">
            <v>DEFECTOS POR REDUCCION DEL MIEMBRO SUPEROR</v>
          </cell>
          <cell r="C7055" t="str">
            <v>093</v>
          </cell>
        </row>
        <row r="7056">
          <cell r="A7056" t="str">
            <v>Q710</v>
          </cell>
          <cell r="B7056" t="str">
            <v>AUSENCIA CONGENITA COMPLETA DEL (DE LOS) MIEMBRO(S) SUPERIOR(ES)</v>
          </cell>
          <cell r="C7056" t="str">
            <v>093</v>
          </cell>
        </row>
        <row r="7057">
          <cell r="A7057" t="str">
            <v>Q711</v>
          </cell>
          <cell r="B7057" t="str">
            <v>AUSENCIA CONG. DEL BRAZO Y DEL ANTABRAZO CON PRESENCIA DE LA MANO</v>
          </cell>
          <cell r="C7057" t="str">
            <v>093</v>
          </cell>
        </row>
        <row r="7058">
          <cell r="A7058" t="str">
            <v>Q712</v>
          </cell>
          <cell r="B7058" t="str">
            <v>AUSENCIA CONGENITA DEL ANTEBRAZO Y DE LA MANO</v>
          </cell>
          <cell r="C7058" t="str">
            <v>093</v>
          </cell>
        </row>
        <row r="7059">
          <cell r="A7059" t="str">
            <v>Q713</v>
          </cell>
          <cell r="B7059" t="str">
            <v>AUSENCIA CONGENITA DE LA MANO Y EL (LOS) DEDO(S)</v>
          </cell>
          <cell r="C7059" t="str">
            <v>093</v>
          </cell>
        </row>
        <row r="7060">
          <cell r="A7060" t="str">
            <v>Q714</v>
          </cell>
          <cell r="B7060" t="str">
            <v>DEFECTO POR REDUCCION LONGITUDINAL DEL RADIO</v>
          </cell>
          <cell r="C7060" t="str">
            <v>093</v>
          </cell>
        </row>
        <row r="7061">
          <cell r="A7061" t="str">
            <v>Q715</v>
          </cell>
          <cell r="B7061" t="str">
            <v>DEFECTO POR REDUCCION LONGITUDINAL DEL CUBITO</v>
          </cell>
          <cell r="C7061" t="str">
            <v>093</v>
          </cell>
        </row>
        <row r="7062">
          <cell r="A7062" t="str">
            <v>Q716</v>
          </cell>
          <cell r="B7062" t="str">
            <v>MANO EN PINZA DE LANGOSTA</v>
          </cell>
          <cell r="C7062" t="str">
            <v>093</v>
          </cell>
        </row>
        <row r="7063">
          <cell r="A7063" t="str">
            <v>Q718</v>
          </cell>
          <cell r="B7063" t="str">
            <v>OTROS DEFECTOS POR REDUCCION DEL  (DE LOS) MIEMBRO(S) SUPERIOR(ES)</v>
          </cell>
          <cell r="C7063" t="str">
            <v>093</v>
          </cell>
        </row>
        <row r="7064">
          <cell r="A7064" t="str">
            <v>Q719</v>
          </cell>
          <cell r="B7064" t="str">
            <v>DEFECTO POR REDUCCION DEL MIEMBRO SUPERIOR, NO ESPECIFICADO</v>
          </cell>
          <cell r="C7064" t="str">
            <v>093</v>
          </cell>
        </row>
        <row r="7065">
          <cell r="A7065" t="str">
            <v>Q72</v>
          </cell>
          <cell r="B7065" t="str">
            <v>DEFECTOS POR REDUCCION DEL MIEMBRO INFERIOR</v>
          </cell>
          <cell r="C7065" t="str">
            <v>093</v>
          </cell>
        </row>
        <row r="7066">
          <cell r="A7066" t="str">
            <v>Q720</v>
          </cell>
          <cell r="B7066" t="str">
            <v>AUSENCIA CONGENITA COMPLETA DEL (DE LOS) MIEMBRO(S) INFERIOR(ES)</v>
          </cell>
          <cell r="C7066" t="str">
            <v>093</v>
          </cell>
        </row>
        <row r="7067">
          <cell r="A7067" t="str">
            <v>Q721</v>
          </cell>
          <cell r="B7067" t="str">
            <v>AUSENCIA CONGENITA DEL MUSLO Y DE LA PIERNA CON PRESENCIA DEL PIE</v>
          </cell>
          <cell r="C7067" t="str">
            <v>093</v>
          </cell>
        </row>
        <row r="7068">
          <cell r="A7068" t="str">
            <v>Q722</v>
          </cell>
          <cell r="B7068" t="str">
            <v>AUSENCIA CONGENITA DE LA PIERNA Y DEL PIE</v>
          </cell>
          <cell r="C7068" t="str">
            <v>093</v>
          </cell>
        </row>
        <row r="7069">
          <cell r="A7069" t="str">
            <v>Q723</v>
          </cell>
          <cell r="B7069" t="str">
            <v>AUSENCIA CONGENITA DEL PIE Y DEDO(S) DEL PIE</v>
          </cell>
          <cell r="C7069" t="str">
            <v>093</v>
          </cell>
        </row>
        <row r="7070">
          <cell r="A7070" t="str">
            <v>Q724</v>
          </cell>
          <cell r="B7070" t="str">
            <v>CEFECTO POR REDUCCION LONGITUDINAL DEL FEMUR</v>
          </cell>
          <cell r="C7070" t="str">
            <v>093</v>
          </cell>
        </row>
        <row r="7071">
          <cell r="A7071" t="str">
            <v>Q725</v>
          </cell>
          <cell r="B7071" t="str">
            <v>DEFECTO POR REDUCCION LONGITUDINAL DE LA TIBIA</v>
          </cell>
          <cell r="C7071" t="str">
            <v>093</v>
          </cell>
        </row>
        <row r="7072">
          <cell r="A7072" t="str">
            <v>Q726</v>
          </cell>
          <cell r="B7072" t="str">
            <v>DEFECTO POR REDUCCION LONGITUDINAL DEL PERONE</v>
          </cell>
          <cell r="C7072" t="str">
            <v>093</v>
          </cell>
        </row>
        <row r="7073">
          <cell r="A7073" t="str">
            <v>Q727</v>
          </cell>
          <cell r="B7073" t="str">
            <v>PIE HENDIDO</v>
          </cell>
          <cell r="C7073" t="str">
            <v>093</v>
          </cell>
        </row>
        <row r="7074">
          <cell r="A7074" t="str">
            <v>Q728</v>
          </cell>
          <cell r="B7074" t="str">
            <v>OTROS DEFECTOS POR REDUCCION DEL (DE LOS) MIEMBRO(S) INFERIOR(ES)</v>
          </cell>
          <cell r="C7074" t="str">
            <v>093</v>
          </cell>
        </row>
        <row r="7075">
          <cell r="A7075" t="str">
            <v>Q729</v>
          </cell>
          <cell r="B7075" t="str">
            <v>DEFECTO POR REDUCCION DEL MIEMBRO INFERIOR, NO ESPECIFICADO</v>
          </cell>
          <cell r="C7075" t="str">
            <v>093</v>
          </cell>
        </row>
        <row r="7076">
          <cell r="A7076" t="str">
            <v>Q73</v>
          </cell>
          <cell r="B7076" t="str">
            <v>DEFECTOS POR REDUCCION DE MIEMBRO NO ESPECIFICADO</v>
          </cell>
          <cell r="C7076" t="str">
            <v>093</v>
          </cell>
        </row>
        <row r="7077">
          <cell r="A7077" t="str">
            <v>Q730</v>
          </cell>
          <cell r="B7077" t="str">
            <v>AUSENCIA COMPLETA DE MIEMBRO(S) NO ESPECIFICADO(S)</v>
          </cell>
          <cell r="C7077" t="str">
            <v>093</v>
          </cell>
        </row>
        <row r="7078">
          <cell r="A7078" t="str">
            <v>Q731</v>
          </cell>
          <cell r="B7078" t="str">
            <v>FOCOMELIA, MIEMBRO(S) NO ESPECIFICADO(S)</v>
          </cell>
          <cell r="C7078" t="str">
            <v>093</v>
          </cell>
        </row>
        <row r="7079">
          <cell r="A7079" t="str">
            <v>Q738</v>
          </cell>
          <cell r="B7079" t="str">
            <v>OTROS DEFECTOS POR REDUCCION DE MIEMBRO(S) NO ESPECIFICADO(S)</v>
          </cell>
          <cell r="C7079" t="str">
            <v>093</v>
          </cell>
        </row>
        <row r="7080">
          <cell r="A7080" t="str">
            <v>Q74</v>
          </cell>
          <cell r="B7080" t="str">
            <v>OTRAS ANOMALIAS CONGENITAS DEL (DE LOS) MIEMBROS(S)</v>
          </cell>
          <cell r="C7080" t="str">
            <v>093</v>
          </cell>
        </row>
        <row r="7081">
          <cell r="A7081" t="str">
            <v>Q740</v>
          </cell>
          <cell r="B7081" t="str">
            <v>OTRAS MALFORM. CONG. DEL (DE LOS) MIEMBRO(S) SUPEROR(ES), INCLUIDA LA</v>
          </cell>
          <cell r="C7081" t="str">
            <v>093</v>
          </cell>
        </row>
        <row r="7082">
          <cell r="A7082" t="str">
            <v>Q741</v>
          </cell>
          <cell r="B7082" t="str">
            <v>MALFORMACION CONGENITA DE LA RODILLA</v>
          </cell>
          <cell r="C7082" t="str">
            <v>093</v>
          </cell>
        </row>
        <row r="7083">
          <cell r="A7083" t="str">
            <v>Q742</v>
          </cell>
          <cell r="B7083" t="str">
            <v>OTRAS MALFORM. CONG. DEL (DE LOS) MIEMB. INF. INCLUIDA LA CINTURA PELV</v>
          </cell>
          <cell r="C7083" t="str">
            <v>093</v>
          </cell>
        </row>
        <row r="7084">
          <cell r="A7084" t="str">
            <v>Q743</v>
          </cell>
          <cell r="B7084" t="str">
            <v>ARTROGRIPOSIS MULTIPLE CONGENITA</v>
          </cell>
          <cell r="C7084" t="str">
            <v>093</v>
          </cell>
        </row>
        <row r="7085">
          <cell r="A7085" t="str">
            <v>Q748</v>
          </cell>
          <cell r="B7085" t="str">
            <v>OTRAS MALFORM. CONG. ESPECIFICADAS DEL (DE LOS) MIEMBRO(S)</v>
          </cell>
          <cell r="C7085" t="str">
            <v>093</v>
          </cell>
        </row>
        <row r="7086">
          <cell r="A7086" t="str">
            <v>Q749</v>
          </cell>
          <cell r="B7086" t="str">
            <v>MALFORMACION CONGENITA DE MIEMBRO(S), NO ESPECIFICADA</v>
          </cell>
          <cell r="C7086" t="str">
            <v>093</v>
          </cell>
        </row>
        <row r="7087">
          <cell r="A7087" t="str">
            <v>Q75</v>
          </cell>
          <cell r="B7087" t="str">
            <v>OTRAS MALFORMACIONES CONGENITAS DE LOS HUESOS DEL CRANEO Y DE LA CARA</v>
          </cell>
          <cell r="C7087" t="str">
            <v>093</v>
          </cell>
        </row>
        <row r="7088">
          <cell r="A7088" t="str">
            <v>Q750</v>
          </cell>
          <cell r="B7088" t="str">
            <v>CRANEOSINOSTOSIS</v>
          </cell>
          <cell r="C7088" t="str">
            <v>093</v>
          </cell>
        </row>
        <row r="7089">
          <cell r="A7089" t="str">
            <v>Q751</v>
          </cell>
          <cell r="B7089" t="str">
            <v>DISOSTOSIS CRANEOFACIAL</v>
          </cell>
          <cell r="C7089" t="str">
            <v>093</v>
          </cell>
        </row>
        <row r="7090">
          <cell r="A7090" t="str">
            <v>Q752</v>
          </cell>
          <cell r="B7090" t="str">
            <v>HIPERTELORISMO</v>
          </cell>
          <cell r="C7090" t="str">
            <v>093</v>
          </cell>
        </row>
        <row r="7091">
          <cell r="A7091" t="str">
            <v>Q753</v>
          </cell>
          <cell r="B7091" t="str">
            <v>MACROCEFALIA</v>
          </cell>
          <cell r="C7091" t="str">
            <v>093</v>
          </cell>
        </row>
        <row r="7092">
          <cell r="A7092" t="str">
            <v>Q754</v>
          </cell>
          <cell r="B7092" t="str">
            <v>DISOSTOSIS MAXILOFACIAL</v>
          </cell>
          <cell r="C7092" t="str">
            <v>093</v>
          </cell>
        </row>
        <row r="7093">
          <cell r="A7093" t="str">
            <v>Q755</v>
          </cell>
          <cell r="B7093" t="str">
            <v>DISOSTOSIS OCULOMAXILAR</v>
          </cell>
          <cell r="C7093" t="str">
            <v>093</v>
          </cell>
        </row>
        <row r="7094">
          <cell r="A7094" t="str">
            <v>Q758</v>
          </cell>
          <cell r="B7094" t="str">
            <v>OTRAS MALFORM. CONG. ESPECIF. DE LOS HUESOS DEL CRANEO Y DE LA CARA</v>
          </cell>
          <cell r="C7094" t="str">
            <v>093</v>
          </cell>
        </row>
        <row r="7095">
          <cell r="A7095" t="str">
            <v>Q759</v>
          </cell>
          <cell r="B7095" t="str">
            <v>MALFORM. CONG. NO ESPECIF. DE LOS HUESOS DEL CRANEO Y DE LA CARA</v>
          </cell>
          <cell r="C7095" t="str">
            <v>093</v>
          </cell>
        </row>
        <row r="7096">
          <cell r="A7096" t="str">
            <v>Q76</v>
          </cell>
          <cell r="B7096" t="str">
            <v>MALFORMACIONES CONGENITAS DE LA COLUMNA VERTEBRAL Y TORAX OSEO</v>
          </cell>
          <cell r="C7096" t="str">
            <v>093</v>
          </cell>
        </row>
        <row r="7097">
          <cell r="A7097" t="str">
            <v>Q760</v>
          </cell>
          <cell r="B7097" t="str">
            <v>ESPINA BIFIDA OCULTA</v>
          </cell>
          <cell r="C7097" t="str">
            <v>093</v>
          </cell>
        </row>
        <row r="7098">
          <cell r="A7098" t="str">
            <v>Q761</v>
          </cell>
          <cell r="B7098" t="str">
            <v>SINDROME DE KLIPPEL-FEIL</v>
          </cell>
          <cell r="C7098" t="str">
            <v>093</v>
          </cell>
        </row>
        <row r="7099">
          <cell r="A7099" t="str">
            <v>Q762</v>
          </cell>
          <cell r="B7099" t="str">
            <v>ESPONDILOLISTESIS CONGENITA</v>
          </cell>
          <cell r="C7099" t="str">
            <v>093</v>
          </cell>
        </row>
        <row r="7100">
          <cell r="A7100" t="str">
            <v>Q763</v>
          </cell>
          <cell r="B7100" t="str">
            <v>ESCOLIOSIS CONGENITA DEBIDA A MALFORMACION CONGENITA OSEA</v>
          </cell>
          <cell r="C7100" t="str">
            <v>093</v>
          </cell>
        </row>
        <row r="7101">
          <cell r="A7101" t="str">
            <v>Q764</v>
          </cell>
          <cell r="B7101" t="str">
            <v>OTRAS MALFORM. CONG. DE LA COLUMNA VERTEBRAL, NO ASOCIADA CON ESCOL</v>
          </cell>
          <cell r="C7101" t="str">
            <v>093</v>
          </cell>
        </row>
        <row r="7102">
          <cell r="A7102" t="str">
            <v>Q765</v>
          </cell>
          <cell r="B7102" t="str">
            <v>COSTILLA CERVICAL</v>
          </cell>
          <cell r="C7102" t="str">
            <v>093</v>
          </cell>
        </row>
        <row r="7103">
          <cell r="A7103" t="str">
            <v>Q766</v>
          </cell>
          <cell r="B7103" t="str">
            <v>OTRAS MALFORMACIONES CONGENITAS DE LAS COSTILLAS</v>
          </cell>
          <cell r="C7103" t="str">
            <v>093</v>
          </cell>
        </row>
        <row r="7104">
          <cell r="A7104" t="str">
            <v>Q767</v>
          </cell>
          <cell r="B7104" t="str">
            <v>MALFORMACION CONGENITA DEL ESTERNON</v>
          </cell>
          <cell r="C7104" t="str">
            <v>093</v>
          </cell>
        </row>
        <row r="7105">
          <cell r="A7105" t="str">
            <v>Q768</v>
          </cell>
          <cell r="B7105" t="str">
            <v>OTRAS MALFORMACIONES CONGENITAS DEL TORAX OSEO</v>
          </cell>
          <cell r="C7105" t="str">
            <v>093</v>
          </cell>
        </row>
        <row r="7106">
          <cell r="A7106" t="str">
            <v>Q769</v>
          </cell>
          <cell r="B7106" t="str">
            <v>MALFORMACION CONGENITA DEL TORAX OSEO, NO ESPECIFICADA</v>
          </cell>
          <cell r="C7106" t="str">
            <v>093</v>
          </cell>
        </row>
        <row r="7107">
          <cell r="A7107" t="str">
            <v>Q77</v>
          </cell>
          <cell r="B7107" t="str">
            <v>OSTEOCONDRODISPLASIA CON DEFECTO DEL CREC. DE LOS HUESOS LARGOS Y LA</v>
          </cell>
          <cell r="C7107" t="str">
            <v>093</v>
          </cell>
        </row>
        <row r="7108">
          <cell r="A7108" t="str">
            <v>Q770</v>
          </cell>
          <cell r="B7108" t="str">
            <v>ACONDROGENESIS</v>
          </cell>
          <cell r="C7108" t="str">
            <v>093</v>
          </cell>
        </row>
        <row r="7109">
          <cell r="A7109" t="str">
            <v>Q771</v>
          </cell>
          <cell r="B7109" t="str">
            <v>ENANISMO TANATOFORICO</v>
          </cell>
          <cell r="C7109" t="str">
            <v>093</v>
          </cell>
        </row>
        <row r="7110">
          <cell r="A7110" t="str">
            <v>Q772</v>
          </cell>
          <cell r="B7110" t="str">
            <v>SINDROME DE COSTILLA CORTA</v>
          </cell>
          <cell r="C7110" t="str">
            <v>093</v>
          </cell>
        </row>
        <row r="7111">
          <cell r="A7111" t="str">
            <v>Q773</v>
          </cell>
          <cell r="B7111" t="str">
            <v>CONDRODISPLASIA PUNCTATA</v>
          </cell>
          <cell r="C7111" t="str">
            <v>093</v>
          </cell>
        </row>
        <row r="7112">
          <cell r="A7112" t="str">
            <v>Q774</v>
          </cell>
          <cell r="B7112" t="str">
            <v>ACONDROPLASIA</v>
          </cell>
          <cell r="C7112" t="str">
            <v>093</v>
          </cell>
        </row>
        <row r="7113">
          <cell r="A7113" t="str">
            <v>Q775</v>
          </cell>
          <cell r="B7113" t="str">
            <v>DISPLASIA DISTROFICA</v>
          </cell>
          <cell r="C7113" t="str">
            <v>093</v>
          </cell>
        </row>
        <row r="7114">
          <cell r="A7114" t="str">
            <v>Q776</v>
          </cell>
          <cell r="B7114" t="str">
            <v>DISPLASIA CONDROECTODERMICA</v>
          </cell>
          <cell r="C7114" t="str">
            <v>093</v>
          </cell>
        </row>
        <row r="7115">
          <cell r="A7115" t="str">
            <v>Q777</v>
          </cell>
          <cell r="B7115" t="str">
            <v>DISPLASIA ESPONDILOEPIFISARIA</v>
          </cell>
          <cell r="C7115" t="str">
            <v>093</v>
          </cell>
        </row>
        <row r="7116">
          <cell r="A7116" t="str">
            <v>Q778</v>
          </cell>
          <cell r="B7116" t="str">
            <v>OTRAS OSTEOCONDR. CON DEFECTOS DEL CREC. DE LOS HUESOS LARGOS Y DE LA</v>
          </cell>
          <cell r="C7116" t="str">
            <v>093</v>
          </cell>
        </row>
        <row r="7117">
          <cell r="A7117" t="str">
            <v>Q779</v>
          </cell>
          <cell r="B7117" t="str">
            <v>OSTEOCONDRO. CON DEFECTOS DEL CREC. DE LOS HUESOS LARGOS Y DE LA COLUM</v>
          </cell>
          <cell r="C7117" t="str">
            <v>093</v>
          </cell>
        </row>
        <row r="7118">
          <cell r="A7118" t="str">
            <v>Q78</v>
          </cell>
          <cell r="B7118" t="str">
            <v>OTRAS OSTEOCONDRODISPLASIAS</v>
          </cell>
          <cell r="C7118" t="str">
            <v>093</v>
          </cell>
        </row>
        <row r="7119">
          <cell r="A7119" t="str">
            <v>Q780</v>
          </cell>
          <cell r="B7119" t="str">
            <v>OSTEOGENESIS IMPERFECTA</v>
          </cell>
          <cell r="C7119" t="str">
            <v>093</v>
          </cell>
        </row>
        <row r="7120">
          <cell r="A7120" t="str">
            <v>Q781</v>
          </cell>
          <cell r="B7120" t="str">
            <v>DISPLASIA POLIOSTOTICA FIBROSA</v>
          </cell>
          <cell r="C7120" t="str">
            <v>093</v>
          </cell>
        </row>
        <row r="7121">
          <cell r="A7121" t="str">
            <v>Q782</v>
          </cell>
          <cell r="B7121" t="str">
            <v>OSTEOPETROSIS</v>
          </cell>
          <cell r="C7121" t="str">
            <v>093</v>
          </cell>
        </row>
        <row r="7122">
          <cell r="A7122" t="str">
            <v>Q783</v>
          </cell>
          <cell r="B7122" t="str">
            <v>DISPLASIA DIAFISARIA PROGRESIVA</v>
          </cell>
          <cell r="C7122" t="str">
            <v>093</v>
          </cell>
        </row>
        <row r="7123">
          <cell r="A7123" t="str">
            <v>Q784</v>
          </cell>
          <cell r="B7123" t="str">
            <v>ENCONDROMATOSIS</v>
          </cell>
          <cell r="C7123" t="str">
            <v>093</v>
          </cell>
        </row>
        <row r="7124">
          <cell r="A7124" t="str">
            <v>Q785</v>
          </cell>
          <cell r="B7124" t="str">
            <v>DISPLASIA METAFISARIA</v>
          </cell>
          <cell r="C7124" t="str">
            <v>093</v>
          </cell>
        </row>
        <row r="7125">
          <cell r="A7125" t="str">
            <v>Q786</v>
          </cell>
          <cell r="B7125" t="str">
            <v>EXOSTOSIS CONGENITA MULTIPLE</v>
          </cell>
          <cell r="C7125" t="str">
            <v>093</v>
          </cell>
        </row>
        <row r="7126">
          <cell r="A7126" t="str">
            <v>Q788</v>
          </cell>
          <cell r="B7126" t="str">
            <v>OTRAS OSTEOCONDRODISPLASIA ESPECIFICADAS</v>
          </cell>
          <cell r="C7126" t="str">
            <v>093</v>
          </cell>
        </row>
        <row r="7127">
          <cell r="A7127" t="str">
            <v>Q789</v>
          </cell>
          <cell r="B7127" t="str">
            <v>OSTEOCONDRODISPLASIA, NO ESPECIFICADA</v>
          </cell>
          <cell r="C7127" t="str">
            <v>093</v>
          </cell>
        </row>
        <row r="7128">
          <cell r="A7128" t="str">
            <v>Q79</v>
          </cell>
          <cell r="B7128" t="str">
            <v>MALFOR. CONG. DEL SISTEMA OSTEOMUSCULAR, NO CLASIF. EN OTRA PARTE</v>
          </cell>
          <cell r="C7128" t="str">
            <v>093</v>
          </cell>
        </row>
        <row r="7129">
          <cell r="A7129" t="str">
            <v>Q790</v>
          </cell>
          <cell r="B7129" t="str">
            <v>HERNIA DIAFRAGMATICA CONGENITA</v>
          </cell>
          <cell r="C7129" t="str">
            <v>093</v>
          </cell>
        </row>
        <row r="7130">
          <cell r="A7130" t="str">
            <v>Q791</v>
          </cell>
          <cell r="B7130" t="str">
            <v>OTRAS MALFORMACIONES CONGENITAS DEL DIAFRAGMA</v>
          </cell>
          <cell r="C7130" t="str">
            <v>093</v>
          </cell>
        </row>
        <row r="7131">
          <cell r="A7131" t="str">
            <v>Q792</v>
          </cell>
          <cell r="B7131" t="str">
            <v>EXONFALOS</v>
          </cell>
          <cell r="C7131" t="str">
            <v>093</v>
          </cell>
        </row>
        <row r="7132">
          <cell r="A7132" t="str">
            <v>Q793</v>
          </cell>
          <cell r="B7132" t="str">
            <v>GASTROSQUISIS</v>
          </cell>
          <cell r="C7132" t="str">
            <v>093</v>
          </cell>
        </row>
        <row r="7133">
          <cell r="A7133" t="str">
            <v>Q794</v>
          </cell>
          <cell r="B7133" t="str">
            <v>SINDROME DEL ABDOMEN EN CIRUELA PASA</v>
          </cell>
          <cell r="C7133" t="str">
            <v>093</v>
          </cell>
        </row>
        <row r="7134">
          <cell r="A7134" t="str">
            <v>Q795</v>
          </cell>
          <cell r="B7134" t="str">
            <v>OTRAS MALFORMACIONES CONGENITAS DE LA PARED ABDOMINAL</v>
          </cell>
          <cell r="C7134" t="str">
            <v>093</v>
          </cell>
        </row>
        <row r="7135">
          <cell r="A7135" t="str">
            <v>Q796</v>
          </cell>
          <cell r="B7135" t="str">
            <v>SINDROME DE EHLERS-DANLOS</v>
          </cell>
          <cell r="C7135" t="str">
            <v>093</v>
          </cell>
        </row>
        <row r="7136">
          <cell r="A7136" t="str">
            <v>Q798</v>
          </cell>
          <cell r="B7136" t="str">
            <v>OTRAS MALFORMACIONES CONGENITAS DEL SISTEMA OSTEOMUSCULAR</v>
          </cell>
          <cell r="C7136" t="str">
            <v>093</v>
          </cell>
        </row>
        <row r="7137">
          <cell r="A7137" t="str">
            <v>Q799</v>
          </cell>
          <cell r="B7137" t="str">
            <v>MALFORMACION CONGENITA DEL SISTEMA OSTEOMUSCULAR, NO ESPECIFICADA</v>
          </cell>
          <cell r="C7137" t="str">
            <v>093</v>
          </cell>
        </row>
        <row r="7138">
          <cell r="A7138" t="str">
            <v>Q80</v>
          </cell>
          <cell r="B7138" t="str">
            <v>ICTIOSIS CONGENITA</v>
          </cell>
          <cell r="C7138" t="str">
            <v>093</v>
          </cell>
        </row>
        <row r="7139">
          <cell r="A7139" t="str">
            <v>Q800</v>
          </cell>
          <cell r="B7139" t="str">
            <v>ICTIOSIS VULGAR</v>
          </cell>
          <cell r="C7139" t="str">
            <v>093</v>
          </cell>
        </row>
        <row r="7140">
          <cell r="A7140" t="str">
            <v>Q801</v>
          </cell>
          <cell r="B7140" t="str">
            <v>ICTIOSIS LIGADA AL CROMOSOMA X</v>
          </cell>
          <cell r="C7140" t="str">
            <v>093</v>
          </cell>
        </row>
        <row r="7141">
          <cell r="A7141" t="str">
            <v>Q802</v>
          </cell>
          <cell r="B7141" t="str">
            <v>ICTIOSIS LAMELAR</v>
          </cell>
          <cell r="C7141" t="str">
            <v>093</v>
          </cell>
        </row>
        <row r="7142">
          <cell r="A7142" t="str">
            <v>Q803</v>
          </cell>
          <cell r="B7142" t="str">
            <v>ERITRODERMIA ICTIOSIFORME VESICULAR CONGENITA</v>
          </cell>
          <cell r="C7142" t="str">
            <v>093</v>
          </cell>
        </row>
        <row r="7143">
          <cell r="A7143" t="str">
            <v>Q804</v>
          </cell>
          <cell r="B7143" t="str">
            <v>FETO ARLEQUIN</v>
          </cell>
          <cell r="C7143" t="str">
            <v>093</v>
          </cell>
        </row>
        <row r="7144">
          <cell r="A7144" t="str">
            <v>Q808</v>
          </cell>
          <cell r="B7144" t="str">
            <v>OTRAS ICTIOSIS CONGENITAS</v>
          </cell>
          <cell r="C7144" t="str">
            <v>093</v>
          </cell>
        </row>
        <row r="7145">
          <cell r="A7145" t="str">
            <v>Q809</v>
          </cell>
          <cell r="B7145" t="str">
            <v>ICTIOSIS CONGENITA, NO ESPECIFICADA</v>
          </cell>
          <cell r="C7145" t="str">
            <v>093</v>
          </cell>
        </row>
        <row r="7146">
          <cell r="A7146" t="str">
            <v>Q81</v>
          </cell>
          <cell r="B7146" t="str">
            <v>EPIDERMOLISIS BULLOSA</v>
          </cell>
          <cell r="C7146" t="str">
            <v>093</v>
          </cell>
        </row>
        <row r="7147">
          <cell r="A7147" t="str">
            <v>Q810</v>
          </cell>
          <cell r="B7147" t="str">
            <v>EPIDERMOLISIS BULLOSA SIMPLE</v>
          </cell>
          <cell r="C7147" t="str">
            <v>093</v>
          </cell>
        </row>
        <row r="7148">
          <cell r="A7148" t="str">
            <v>Q811</v>
          </cell>
          <cell r="B7148" t="str">
            <v>EPIDERMOLISIS BULLOSA LETAL</v>
          </cell>
          <cell r="C7148" t="str">
            <v>093</v>
          </cell>
        </row>
        <row r="7149">
          <cell r="A7149" t="str">
            <v>Q812</v>
          </cell>
          <cell r="B7149" t="str">
            <v>EPIDERMOLISIS BULLOSA DISTROFICA</v>
          </cell>
          <cell r="C7149" t="str">
            <v>093</v>
          </cell>
        </row>
        <row r="7150">
          <cell r="A7150" t="str">
            <v>Q818</v>
          </cell>
          <cell r="B7150" t="str">
            <v>OTRAS EPIDERMOLISIS BULLOSAS</v>
          </cell>
          <cell r="C7150" t="str">
            <v>093</v>
          </cell>
        </row>
        <row r="7151">
          <cell r="A7151" t="str">
            <v>Q819</v>
          </cell>
          <cell r="B7151" t="str">
            <v>EPIDERMOLISIS BULLOSA, NO ESPECIFICADA</v>
          </cell>
          <cell r="C7151" t="str">
            <v>093</v>
          </cell>
        </row>
        <row r="7152">
          <cell r="A7152" t="str">
            <v>Q82</v>
          </cell>
          <cell r="B7152" t="str">
            <v>OTRAS MALFORMACIONES CONGENITAS DE LA PIEL</v>
          </cell>
          <cell r="C7152" t="str">
            <v>093</v>
          </cell>
        </row>
        <row r="7153">
          <cell r="A7153" t="str">
            <v>Q820</v>
          </cell>
          <cell r="B7153" t="str">
            <v>LINFEDEMA HEREDITARIO</v>
          </cell>
          <cell r="C7153" t="str">
            <v>093</v>
          </cell>
        </row>
        <row r="7154">
          <cell r="A7154" t="str">
            <v>Q821</v>
          </cell>
          <cell r="B7154" t="str">
            <v>XERODERMA PIGMENTOSO</v>
          </cell>
          <cell r="C7154" t="str">
            <v>093</v>
          </cell>
        </row>
        <row r="7155">
          <cell r="A7155" t="str">
            <v>Q822</v>
          </cell>
          <cell r="B7155" t="str">
            <v>MASTOCITOSIS</v>
          </cell>
          <cell r="C7155" t="str">
            <v>093</v>
          </cell>
        </row>
        <row r="7156">
          <cell r="A7156" t="str">
            <v>Q823</v>
          </cell>
          <cell r="B7156" t="str">
            <v>INCONTINENCIA PIGMENTARIA</v>
          </cell>
          <cell r="C7156" t="str">
            <v>093</v>
          </cell>
        </row>
        <row r="7157">
          <cell r="A7157" t="str">
            <v>Q824</v>
          </cell>
          <cell r="B7157" t="str">
            <v>DISPLASIA ECTODERMICA (ANHIDROTICA)</v>
          </cell>
          <cell r="C7157" t="str">
            <v>093</v>
          </cell>
        </row>
        <row r="7158">
          <cell r="A7158" t="str">
            <v>Q825</v>
          </cell>
          <cell r="B7158" t="str">
            <v>NEVO NO NEOPLASICO, CONGENITO</v>
          </cell>
          <cell r="C7158" t="str">
            <v>093</v>
          </cell>
        </row>
        <row r="7159">
          <cell r="A7159" t="str">
            <v>Q828</v>
          </cell>
          <cell r="B7159" t="str">
            <v>OTRAS MALFORMACIONES CONGENITAS DE LA PIEL, ESPECIFICADAS</v>
          </cell>
          <cell r="C7159" t="str">
            <v>093</v>
          </cell>
        </row>
        <row r="7160">
          <cell r="A7160" t="str">
            <v>Q829</v>
          </cell>
          <cell r="B7160" t="str">
            <v>MALFORMACION CONGENITA DE LA PIEL, NO ESPECIFICADA</v>
          </cell>
          <cell r="C7160" t="str">
            <v>093</v>
          </cell>
        </row>
        <row r="7161">
          <cell r="A7161" t="str">
            <v>Q83</v>
          </cell>
          <cell r="B7161" t="str">
            <v>MALFORMACIONES CONGENITAS DE LA MAMA</v>
          </cell>
          <cell r="C7161" t="str">
            <v>093</v>
          </cell>
        </row>
        <row r="7162">
          <cell r="A7162" t="str">
            <v>Q830</v>
          </cell>
          <cell r="B7162" t="str">
            <v>AUSENCIA CONGENITA DE LA MAMA CON AUSENCIA DEL PEZON</v>
          </cell>
          <cell r="C7162" t="str">
            <v>093</v>
          </cell>
        </row>
        <row r="7163">
          <cell r="A7163" t="str">
            <v>Q832</v>
          </cell>
          <cell r="B7163" t="str">
            <v>AUSENCIA DEL PEZON</v>
          </cell>
          <cell r="C7163" t="str">
            <v>093</v>
          </cell>
        </row>
        <row r="7164">
          <cell r="A7164" t="str">
            <v>Q833</v>
          </cell>
          <cell r="B7164" t="str">
            <v>PEZON SUPERNUMERARIO</v>
          </cell>
          <cell r="C7164" t="str">
            <v>093</v>
          </cell>
        </row>
        <row r="7165">
          <cell r="A7165" t="str">
            <v>Q838</v>
          </cell>
          <cell r="B7165" t="str">
            <v>OTRAS MALFORMACIONES CONGENITAS DE LA MAMA</v>
          </cell>
          <cell r="C7165" t="str">
            <v>093</v>
          </cell>
        </row>
        <row r="7166">
          <cell r="A7166" t="str">
            <v>Q839</v>
          </cell>
          <cell r="B7166" t="str">
            <v>MALFORMACION CONGENITA DE LA MAMA, NO ESPECIFICADA</v>
          </cell>
          <cell r="C7166" t="str">
            <v>093</v>
          </cell>
        </row>
        <row r="7167">
          <cell r="A7167" t="str">
            <v>Q84</v>
          </cell>
          <cell r="B7167" t="str">
            <v>OTRAS MALFORMACIONES CONGENITAS DE LAS FANERAS</v>
          </cell>
          <cell r="C7167" t="str">
            <v>093</v>
          </cell>
        </row>
        <row r="7168">
          <cell r="A7168" t="str">
            <v>Q840</v>
          </cell>
          <cell r="B7168" t="str">
            <v>ALOPECIA CONGENITA</v>
          </cell>
          <cell r="C7168" t="str">
            <v>093</v>
          </cell>
        </row>
        <row r="7169">
          <cell r="A7169" t="str">
            <v>Q841</v>
          </cell>
          <cell r="B7169" t="str">
            <v>ALTERACIONES MORFOLOGICAS CONG. DEL PELO, NO CLASIFICADAS EN OTRA PART</v>
          </cell>
          <cell r="C7169" t="str">
            <v>093</v>
          </cell>
        </row>
        <row r="7170">
          <cell r="A7170" t="str">
            <v>Q842</v>
          </cell>
          <cell r="B7170" t="str">
            <v>OTRAS MALFORMACIONES CONGENITAS DEL PELO</v>
          </cell>
          <cell r="C7170" t="str">
            <v>093</v>
          </cell>
        </row>
        <row r="7171">
          <cell r="A7171" t="str">
            <v>Q843</v>
          </cell>
          <cell r="B7171" t="str">
            <v>ANONIQUIA</v>
          </cell>
          <cell r="C7171" t="str">
            <v>093</v>
          </cell>
        </row>
        <row r="7172">
          <cell r="A7172" t="str">
            <v>Q844</v>
          </cell>
          <cell r="B7172" t="str">
            <v>LEUCONIQUIA CONGENITA</v>
          </cell>
          <cell r="C7172" t="str">
            <v>093</v>
          </cell>
        </row>
        <row r="7173">
          <cell r="A7173" t="str">
            <v>Q845</v>
          </cell>
          <cell r="B7173" t="str">
            <v>AGRANDAMIENTO E HIPERTROFIA DE LAS UÑAS</v>
          </cell>
          <cell r="C7173" t="str">
            <v>093</v>
          </cell>
        </row>
        <row r="7174">
          <cell r="A7174" t="str">
            <v>Q846</v>
          </cell>
          <cell r="B7174" t="str">
            <v>OTRAS MALFORMACIONES CONGENITAS DE LAS UÑAS</v>
          </cell>
          <cell r="C7174" t="str">
            <v>093</v>
          </cell>
        </row>
        <row r="7175">
          <cell r="A7175" t="str">
            <v>Q848</v>
          </cell>
          <cell r="B7175" t="str">
            <v>OTRAS MALFORMACIONES CONGENITAS DE LAS FANERAS, ESPECIFICADAS</v>
          </cell>
          <cell r="C7175" t="str">
            <v>093</v>
          </cell>
        </row>
        <row r="7176">
          <cell r="A7176" t="str">
            <v>Q849</v>
          </cell>
          <cell r="B7176" t="str">
            <v>MALFORMACION CONGENITA DE LAS FANERAS, NO ESPECIFICADA</v>
          </cell>
          <cell r="C7176" t="str">
            <v>093</v>
          </cell>
        </row>
        <row r="7177">
          <cell r="A7177" t="str">
            <v>Q85</v>
          </cell>
          <cell r="B7177" t="str">
            <v>FACOMATOSIS, NO CLASIFICADA EN OTRA PARTE</v>
          </cell>
          <cell r="C7177" t="str">
            <v>093</v>
          </cell>
        </row>
        <row r="7178">
          <cell r="A7178" t="str">
            <v>Q850</v>
          </cell>
          <cell r="B7178" t="str">
            <v>NEUROFIBROMATOSIS (NO MALIGNA)</v>
          </cell>
          <cell r="C7178" t="str">
            <v>093</v>
          </cell>
        </row>
        <row r="7179">
          <cell r="A7179" t="str">
            <v>Q851</v>
          </cell>
          <cell r="B7179" t="str">
            <v>ESCLEROSIS TUBEROSA</v>
          </cell>
          <cell r="C7179" t="str">
            <v>093</v>
          </cell>
        </row>
        <row r="7180">
          <cell r="A7180" t="str">
            <v>Q858</v>
          </cell>
          <cell r="B7180" t="str">
            <v>OTRAS FACOMATOSIS, NO CLASIFICADAS EN OTRA PARTE</v>
          </cell>
          <cell r="C7180" t="str">
            <v>093</v>
          </cell>
        </row>
        <row r="7181">
          <cell r="A7181" t="str">
            <v>Q859</v>
          </cell>
          <cell r="B7181" t="str">
            <v>FACOMATOSIS, NO ESPECIFICADA</v>
          </cell>
          <cell r="C7181" t="str">
            <v>093</v>
          </cell>
        </row>
        <row r="7182">
          <cell r="A7182" t="str">
            <v>Q86</v>
          </cell>
          <cell r="B7182" t="str">
            <v>SINDROMES DEMALFOR. CONG. DEBIDOS A CAUSAS EXOGENAS CONOCIDAS, NO CL</v>
          </cell>
          <cell r="C7182" t="str">
            <v>093</v>
          </cell>
        </row>
        <row r="7183">
          <cell r="A7183" t="str">
            <v>Q860</v>
          </cell>
          <cell r="B7183" t="str">
            <v>SINDROME FETAL (DISMORFICO) DEBIDO AL ALCOHOL</v>
          </cell>
          <cell r="C7183" t="str">
            <v>093</v>
          </cell>
        </row>
        <row r="7184">
          <cell r="A7184" t="str">
            <v>Q861</v>
          </cell>
          <cell r="B7184" t="str">
            <v>SINDROME DE HIDANTONIA FETAL</v>
          </cell>
          <cell r="C7184" t="str">
            <v>093</v>
          </cell>
        </row>
        <row r="7185">
          <cell r="A7185" t="str">
            <v>Q862</v>
          </cell>
          <cell r="B7185" t="str">
            <v>DISMORFISMO DEBIDO A WARFARINA</v>
          </cell>
          <cell r="C7185" t="str">
            <v>093</v>
          </cell>
        </row>
        <row r="7186">
          <cell r="A7186" t="str">
            <v>Q868</v>
          </cell>
          <cell r="B7186" t="str">
            <v>OTROS SINDROMES DE MALFOR. CONG. DEBIDOS A CAUSAS EXOGENAS CONOCIDAS</v>
          </cell>
          <cell r="C7186" t="str">
            <v>093</v>
          </cell>
        </row>
        <row r="7187">
          <cell r="A7187" t="str">
            <v>Q87</v>
          </cell>
          <cell r="B7187" t="str">
            <v>OTROS SINDROMES DE MALFOR. CONG. ESPECIF. QUE AFECTAN MULTIPLES SIST</v>
          </cell>
          <cell r="C7187" t="str">
            <v>093</v>
          </cell>
        </row>
        <row r="7188">
          <cell r="A7188" t="str">
            <v>Q870</v>
          </cell>
          <cell r="B7188" t="str">
            <v>SINDROMES DE MALFOR. CONG. QUE AFECTAN PRINCIPALMENTE LA APARIENCIA</v>
          </cell>
          <cell r="C7188" t="str">
            <v>093</v>
          </cell>
        </row>
        <row r="7189">
          <cell r="A7189" t="str">
            <v>Q871</v>
          </cell>
          <cell r="B7189" t="str">
            <v>SINDROMES DE MALFOR. CONG. ASOCIADAS PRINCIPALMENTE CON ESTATURA BAJA</v>
          </cell>
          <cell r="C7189" t="str">
            <v>093</v>
          </cell>
        </row>
        <row r="7190">
          <cell r="A7190" t="str">
            <v>Q872</v>
          </cell>
          <cell r="B7190" t="str">
            <v>SINDROMES DE MALFOR. CONG. QUE AFECTAN PRINCIPALMENTE LOS MIEMBROS</v>
          </cell>
          <cell r="C7190" t="str">
            <v>093</v>
          </cell>
        </row>
        <row r="7191">
          <cell r="A7191" t="str">
            <v>Q873</v>
          </cell>
          <cell r="B7191" t="str">
            <v>SINDROMES DE MALFOR. CONG. CON EXCESO DE CRECIMIENTO PRECOZ</v>
          </cell>
          <cell r="C7191" t="str">
            <v>093</v>
          </cell>
        </row>
        <row r="7192">
          <cell r="A7192" t="str">
            <v>Q874</v>
          </cell>
          <cell r="B7192" t="str">
            <v>SINDROME DE MARFAN</v>
          </cell>
          <cell r="C7192" t="str">
            <v>093</v>
          </cell>
        </row>
        <row r="7193">
          <cell r="A7193" t="str">
            <v>Q875</v>
          </cell>
          <cell r="B7193" t="str">
            <v>OTROS SIENDROMES DE MALFOR. CONG. CON OTROS CAMBIOS ESQUELETICOS</v>
          </cell>
          <cell r="C7193" t="str">
            <v>093</v>
          </cell>
        </row>
        <row r="7194">
          <cell r="A7194" t="str">
            <v>Q878</v>
          </cell>
          <cell r="B7194" t="str">
            <v>OTROS SINDROMES DE MALFOR. CONG. ESPECIF. NO CLASIF. EN OTRA PARTE</v>
          </cell>
          <cell r="C7194" t="str">
            <v>093</v>
          </cell>
        </row>
        <row r="7195">
          <cell r="A7195" t="str">
            <v>Q89</v>
          </cell>
          <cell r="B7195" t="str">
            <v>OTRAS MALFORMCIONES CONGENITAS, NO CLASIFICADAS EN OTRA PARTE</v>
          </cell>
          <cell r="C7195" t="str">
            <v>093</v>
          </cell>
        </row>
        <row r="7196">
          <cell r="A7196" t="str">
            <v>Q890</v>
          </cell>
          <cell r="B7196" t="str">
            <v>MALFORMACIONES CONGENITAS DEL BAZO</v>
          </cell>
          <cell r="C7196" t="str">
            <v>093</v>
          </cell>
        </row>
        <row r="7197">
          <cell r="A7197" t="str">
            <v>Q891</v>
          </cell>
          <cell r="B7197" t="str">
            <v>MALFORMACIONES CONGENITAS DE LA GLANDULA SUPRARRENAL</v>
          </cell>
          <cell r="C7197" t="str">
            <v>093</v>
          </cell>
        </row>
        <row r="7198">
          <cell r="A7198" t="str">
            <v>Q892</v>
          </cell>
          <cell r="B7198" t="str">
            <v>MALFORMACIONES CONGENITAS DE OTRAS GLANDULAS ENDOCRINAS</v>
          </cell>
          <cell r="C7198" t="str">
            <v>093</v>
          </cell>
        </row>
        <row r="7199">
          <cell r="A7199" t="str">
            <v>Q893</v>
          </cell>
          <cell r="B7199" t="str">
            <v>SITUS INVERSUS</v>
          </cell>
          <cell r="C7199" t="str">
            <v>093</v>
          </cell>
        </row>
        <row r="7200">
          <cell r="A7200" t="str">
            <v>Q894</v>
          </cell>
          <cell r="B7200" t="str">
            <v>GEMELOS SIAMESES</v>
          </cell>
          <cell r="C7200" t="str">
            <v>093</v>
          </cell>
        </row>
        <row r="7201">
          <cell r="A7201" t="str">
            <v>Q897</v>
          </cell>
          <cell r="B7201" t="str">
            <v>MALFORMACIONES CONGENITAS MULTIPLES, NO CLASIFICADAS EN OTRA PARTE</v>
          </cell>
          <cell r="C7201" t="str">
            <v>093</v>
          </cell>
        </row>
        <row r="7202">
          <cell r="A7202" t="str">
            <v>Q898</v>
          </cell>
          <cell r="B7202" t="str">
            <v>OTRAS MALFORMACIONES CONGENITAS, ESPECIFICADAS</v>
          </cell>
          <cell r="C7202" t="str">
            <v>093</v>
          </cell>
        </row>
        <row r="7203">
          <cell r="A7203" t="str">
            <v>Q899</v>
          </cell>
          <cell r="B7203" t="str">
            <v>MALFORMACION CONGENITA, NO ESPECIFICADA</v>
          </cell>
          <cell r="C7203" t="str">
            <v>093</v>
          </cell>
        </row>
        <row r="7204">
          <cell r="A7204" t="str">
            <v>Q90</v>
          </cell>
          <cell r="B7204" t="str">
            <v>SINDROME DE DOWN</v>
          </cell>
          <cell r="C7204" t="str">
            <v>093</v>
          </cell>
        </row>
        <row r="7205">
          <cell r="A7205" t="str">
            <v>Q900</v>
          </cell>
          <cell r="B7205" t="str">
            <v>TRISOMIA 21, POR FALTA DE DISYUNCION MEIOTICA</v>
          </cell>
          <cell r="C7205" t="str">
            <v>093</v>
          </cell>
        </row>
        <row r="7206">
          <cell r="A7206" t="str">
            <v>Q901</v>
          </cell>
          <cell r="B7206" t="str">
            <v>TRISOMIA 21, MOSAICO (POR FALTA DE DISYUNCION MITOTICA)</v>
          </cell>
          <cell r="C7206" t="str">
            <v>093</v>
          </cell>
        </row>
        <row r="7207">
          <cell r="A7207" t="str">
            <v>Q902</v>
          </cell>
          <cell r="B7207" t="str">
            <v>TRISOMIA 21, POR TRANSLOCACION</v>
          </cell>
          <cell r="C7207" t="str">
            <v>093</v>
          </cell>
        </row>
        <row r="7208">
          <cell r="A7208" t="str">
            <v>Q909</v>
          </cell>
          <cell r="B7208" t="str">
            <v>SINDROME DE DWON, NO ESPECIFICADO</v>
          </cell>
          <cell r="C7208" t="str">
            <v>093</v>
          </cell>
        </row>
        <row r="7209">
          <cell r="A7209" t="str">
            <v>Q91</v>
          </cell>
          <cell r="B7209" t="str">
            <v>SINDROME DE EDWARDS Y SINDROME DE PATAU</v>
          </cell>
          <cell r="C7209" t="str">
            <v>093</v>
          </cell>
        </row>
        <row r="7210">
          <cell r="A7210" t="str">
            <v>Q910</v>
          </cell>
          <cell r="B7210" t="str">
            <v>TRISOMIA 18, POR FALTA DE DISUNCION MEIOTICA</v>
          </cell>
          <cell r="C7210" t="str">
            <v>093</v>
          </cell>
        </row>
        <row r="7211">
          <cell r="A7211" t="str">
            <v>Q911</v>
          </cell>
          <cell r="B7211" t="str">
            <v>TRISOMIA 18, MOSAICO (POR FALTA DE DISYUNCION MITOTICA)</v>
          </cell>
          <cell r="C7211" t="str">
            <v>093</v>
          </cell>
        </row>
        <row r="7212">
          <cell r="A7212" t="str">
            <v>Q912</v>
          </cell>
          <cell r="B7212" t="str">
            <v>TRISOMIA 18, POR TRANSLOCACION</v>
          </cell>
          <cell r="C7212" t="str">
            <v>093</v>
          </cell>
        </row>
        <row r="7213">
          <cell r="A7213" t="str">
            <v>Q913</v>
          </cell>
          <cell r="B7213" t="str">
            <v>SINDROME DE EDWARDS, NO ESPECIFICADO</v>
          </cell>
          <cell r="C7213" t="str">
            <v>093</v>
          </cell>
        </row>
        <row r="7214">
          <cell r="A7214" t="str">
            <v>Q914</v>
          </cell>
          <cell r="B7214" t="str">
            <v>TRISOMIA 13, POR FALTA DE DISYUNCION MEIOTICA</v>
          </cell>
          <cell r="C7214" t="str">
            <v>093</v>
          </cell>
        </row>
        <row r="7215">
          <cell r="A7215" t="str">
            <v>Q915</v>
          </cell>
          <cell r="B7215" t="str">
            <v>TRISOMIA 13, MOSAICO (POR FALTA DE DISYUNCION MITOTICA)</v>
          </cell>
          <cell r="C7215" t="str">
            <v>093</v>
          </cell>
        </row>
        <row r="7216">
          <cell r="A7216" t="str">
            <v>Q916</v>
          </cell>
          <cell r="B7216" t="str">
            <v>TRISOMIA 13, POR TRANSLOCACION</v>
          </cell>
          <cell r="C7216" t="str">
            <v>093</v>
          </cell>
        </row>
        <row r="7217">
          <cell r="A7217" t="str">
            <v>Q917</v>
          </cell>
          <cell r="B7217" t="str">
            <v>SINDROME DE PATAU, NO ESPECIFICADO</v>
          </cell>
          <cell r="C7217" t="str">
            <v>093</v>
          </cell>
        </row>
        <row r="7218">
          <cell r="A7218" t="str">
            <v>Q92</v>
          </cell>
          <cell r="B7218" t="str">
            <v>OTRAS TRISOMIAS Y TRISOMIAS PARCIALES DE LOS AUTOSOMAS, NO CLASIF. EN</v>
          </cell>
          <cell r="C7218" t="str">
            <v>093</v>
          </cell>
        </row>
        <row r="7219">
          <cell r="A7219" t="str">
            <v>Q920</v>
          </cell>
          <cell r="B7219" t="str">
            <v>TRISOMIA DE UN CROMOSOMA COMPLETO, POR FALTA DE DISYUNCION MEIOTICA</v>
          </cell>
          <cell r="C7219" t="str">
            <v>093</v>
          </cell>
        </row>
        <row r="7220">
          <cell r="A7220" t="str">
            <v>Q921</v>
          </cell>
          <cell r="B7220" t="str">
            <v>TRISOMIA DE UN CROMOSOMA COMPLETO, MOSAICO (POR FALTA DE DISYUNCION MI</v>
          </cell>
          <cell r="C7220" t="str">
            <v>093</v>
          </cell>
        </row>
        <row r="7221">
          <cell r="A7221" t="str">
            <v>Q922</v>
          </cell>
          <cell r="B7221" t="str">
            <v>TRISOMIA PARDIAL MAYOR</v>
          </cell>
          <cell r="C7221" t="str">
            <v>093</v>
          </cell>
        </row>
        <row r="7222">
          <cell r="A7222" t="str">
            <v>Q923</v>
          </cell>
          <cell r="B7222" t="str">
            <v>TRISOMIA PARCIAL MENOR</v>
          </cell>
          <cell r="C7222" t="str">
            <v>093</v>
          </cell>
        </row>
        <row r="7223">
          <cell r="A7223" t="str">
            <v>Q924</v>
          </cell>
          <cell r="B7223" t="str">
            <v>DUPLICACION VISIBLE SOLO EN LA PROMETAFASE</v>
          </cell>
          <cell r="C7223" t="str">
            <v>093</v>
          </cell>
        </row>
        <row r="7224">
          <cell r="A7224" t="str">
            <v>Q925</v>
          </cell>
          <cell r="B7224" t="str">
            <v>DUPLICACION CON OTROS REORDENAMIENTOS COMPLEJOS</v>
          </cell>
          <cell r="C7224" t="str">
            <v>093</v>
          </cell>
        </row>
        <row r="7225">
          <cell r="A7225" t="str">
            <v>Q926</v>
          </cell>
          <cell r="B7225" t="str">
            <v>CROMOSOMAS MARCADORES SUPLEMENTARIOS</v>
          </cell>
          <cell r="C7225" t="str">
            <v>093</v>
          </cell>
        </row>
        <row r="7226">
          <cell r="A7226" t="str">
            <v>Q927</v>
          </cell>
          <cell r="B7226" t="str">
            <v>TRIPLOIDIA Y POLIPLOIDIA</v>
          </cell>
          <cell r="C7226" t="str">
            <v>093</v>
          </cell>
        </row>
        <row r="7227">
          <cell r="A7227" t="str">
            <v>Q928</v>
          </cell>
          <cell r="B7227" t="str">
            <v>OTRAS TRISOMIAS Y TRISOMIAS PARCIALES DE LOS AUTOSOMAS, ESPECIFICADAS</v>
          </cell>
          <cell r="C7227" t="str">
            <v>093</v>
          </cell>
        </row>
        <row r="7228">
          <cell r="A7228" t="str">
            <v>Q929</v>
          </cell>
          <cell r="B7228" t="str">
            <v>TRISOMIA Y TRISOMIA PARCIAL DE LOS AUTOSOMAS, SIN OTRA ESPECIFICACION</v>
          </cell>
          <cell r="C7228" t="str">
            <v>093</v>
          </cell>
        </row>
        <row r="7229">
          <cell r="A7229" t="str">
            <v>Q93</v>
          </cell>
          <cell r="B7229" t="str">
            <v>MONOSOMIAS Y SUPRESIONES DE LOS AUTOSOMAS, NO CLASIFICADAS EN OTRA PAR</v>
          </cell>
          <cell r="C7229" t="str">
            <v>093</v>
          </cell>
        </row>
        <row r="7230">
          <cell r="A7230" t="str">
            <v>Q930</v>
          </cell>
          <cell r="B7230" t="str">
            <v>MONOSOMIA COMPLETA DE UN CROMOSOMA, POR FALTA DE DISYUNCION MEIOTICA</v>
          </cell>
          <cell r="C7230" t="str">
            <v>093</v>
          </cell>
        </row>
        <row r="7231">
          <cell r="A7231" t="str">
            <v>Q931</v>
          </cell>
          <cell r="B7231" t="str">
            <v>MONOSOMIA COMPLETA DE UN CROMOSOMA, MOSAICO (POR FALTA DE DISYUNCION</v>
          </cell>
          <cell r="C7231" t="str">
            <v>093</v>
          </cell>
        </row>
        <row r="7232">
          <cell r="A7232" t="str">
            <v>Q932</v>
          </cell>
          <cell r="B7232" t="str">
            <v>CROMOSOMA REEMPLAZADO POR ANILLO O DICENTRICO</v>
          </cell>
          <cell r="C7232" t="str">
            <v>093</v>
          </cell>
        </row>
        <row r="7233">
          <cell r="A7233" t="str">
            <v>Q933</v>
          </cell>
          <cell r="B7233" t="str">
            <v>SUPRESION DEL BRAZO CORTO DEL CROMOSOMA 4</v>
          </cell>
          <cell r="C7233" t="str">
            <v>093</v>
          </cell>
        </row>
        <row r="7234">
          <cell r="A7234" t="str">
            <v>Q934</v>
          </cell>
          <cell r="B7234" t="str">
            <v>SUPRESION DEL BRAZO CORTO DEL CROMOSOMA 5</v>
          </cell>
          <cell r="C7234" t="str">
            <v>093</v>
          </cell>
        </row>
        <row r="7235">
          <cell r="A7235" t="str">
            <v>Q935</v>
          </cell>
          <cell r="B7235" t="str">
            <v>OTRAS SUPRESIONES DE PARTE DE UN CROMOSOMA</v>
          </cell>
          <cell r="C7235" t="str">
            <v>093</v>
          </cell>
        </row>
        <row r="7236">
          <cell r="A7236" t="str">
            <v>Q936</v>
          </cell>
          <cell r="B7236" t="str">
            <v>SUPRESIONES VISIBLES SOLO EN LA PROMETAFASE</v>
          </cell>
          <cell r="C7236" t="str">
            <v>093</v>
          </cell>
        </row>
        <row r="7237">
          <cell r="A7237" t="str">
            <v>Q937</v>
          </cell>
          <cell r="B7237" t="str">
            <v>SUPRESIONES CON OTROS REORDENAMIENTOS COMPLEJOS</v>
          </cell>
          <cell r="C7237" t="str">
            <v>093</v>
          </cell>
        </row>
        <row r="7238">
          <cell r="A7238" t="str">
            <v>Q938</v>
          </cell>
          <cell r="B7238" t="str">
            <v>OTRAS SUPRESIONES DE LOS AUTOSOMAS</v>
          </cell>
          <cell r="C7238" t="str">
            <v>093</v>
          </cell>
        </row>
        <row r="7239">
          <cell r="A7239" t="str">
            <v>Q939</v>
          </cell>
          <cell r="B7239" t="str">
            <v>SUPRESION DE LOS AUTOSOMAS, NO ESPECIFICADA</v>
          </cell>
          <cell r="C7239" t="str">
            <v>093</v>
          </cell>
        </row>
        <row r="7240">
          <cell r="A7240" t="str">
            <v>Q95</v>
          </cell>
          <cell r="B7240" t="str">
            <v>REORDENAMIENTOS EQUILIBRADOS Y MARCADORES ESTRUCTURALES, NO CLAS</v>
          </cell>
          <cell r="C7240" t="str">
            <v>093</v>
          </cell>
        </row>
        <row r="7241">
          <cell r="A7241" t="str">
            <v>Q950</v>
          </cell>
          <cell r="B7241" t="str">
            <v>TRANSLOCACION EQUILIBRADA E INSERCION EN INDIVIDUO NORMAL</v>
          </cell>
          <cell r="C7241" t="str">
            <v>093</v>
          </cell>
        </row>
        <row r="7242">
          <cell r="A7242" t="str">
            <v>Q951</v>
          </cell>
          <cell r="B7242" t="str">
            <v>INVERSION CROMOSOMICA EN INDIVIDUO NORMAL</v>
          </cell>
          <cell r="C7242" t="str">
            <v>093</v>
          </cell>
        </row>
        <row r="7243">
          <cell r="A7243" t="str">
            <v>Q952</v>
          </cell>
          <cell r="B7243" t="str">
            <v>REORDENAMIENTO AUTOSOMICO EQUILIBRADO EN INDIVIDUO ANORMAL</v>
          </cell>
          <cell r="C7243" t="str">
            <v>093</v>
          </cell>
        </row>
        <row r="7244">
          <cell r="A7244" t="str">
            <v>Q953</v>
          </cell>
          <cell r="B7244" t="str">
            <v>REORDENAMIENTO AUTOSOMICO/SEXUAL EQUILIBRADO EN INDIVIDUO ANORMAL</v>
          </cell>
          <cell r="C7244" t="str">
            <v>093</v>
          </cell>
        </row>
        <row r="7245">
          <cell r="A7245" t="str">
            <v>Q954</v>
          </cell>
          <cell r="B7245" t="str">
            <v>INDIVIDUOS CON HETEROCROMATINA MARCADORA</v>
          </cell>
          <cell r="C7245" t="str">
            <v>093</v>
          </cell>
        </row>
        <row r="7246">
          <cell r="A7246" t="str">
            <v>Q955</v>
          </cell>
          <cell r="B7246" t="str">
            <v>INDIVIDUOS CON SITIO FRAGIL AUTOSOMICO</v>
          </cell>
          <cell r="C7246" t="str">
            <v>093</v>
          </cell>
        </row>
        <row r="7247">
          <cell r="A7247" t="str">
            <v>Q958</v>
          </cell>
          <cell r="B7247" t="str">
            <v>OTROS REORDENAMIENTOS EQUILIBRADOS Y MARCADORES ESTRUCTURALES</v>
          </cell>
          <cell r="C7247" t="str">
            <v>093</v>
          </cell>
        </row>
        <row r="7248">
          <cell r="A7248" t="str">
            <v>Q959</v>
          </cell>
          <cell r="B7248" t="str">
            <v>REORDENAMIENTO EQUILIBRADO Y MARCADOR ESTRUCTURAL, SIN OTRA ESPECIF</v>
          </cell>
          <cell r="C7248" t="str">
            <v>093</v>
          </cell>
        </row>
        <row r="7249">
          <cell r="A7249" t="str">
            <v>Q96</v>
          </cell>
          <cell r="B7249" t="str">
            <v>SINDROME DE TURNER</v>
          </cell>
          <cell r="C7249" t="str">
            <v>093</v>
          </cell>
        </row>
        <row r="7250">
          <cell r="A7250" t="str">
            <v>Q960</v>
          </cell>
          <cell r="B7250" t="str">
            <v>CARIOTIPO 45,X</v>
          </cell>
          <cell r="C7250" t="str">
            <v>093</v>
          </cell>
        </row>
        <row r="7251">
          <cell r="A7251" t="str">
            <v>Q961</v>
          </cell>
          <cell r="B7251" t="str">
            <v>CARIOTIPO 46,X ISO (XQ)</v>
          </cell>
          <cell r="C7251" t="str">
            <v>093</v>
          </cell>
        </row>
        <row r="7252">
          <cell r="A7252" t="str">
            <v>Q962</v>
          </cell>
          <cell r="B7252" t="str">
            <v>CARIOTIPO 46,X CON CROMOSOMA SEXUAL ANORMAL EXCEPTO ISO (XQ)</v>
          </cell>
          <cell r="C7252" t="str">
            <v>093</v>
          </cell>
        </row>
        <row r="7253">
          <cell r="A7253" t="str">
            <v>Q963</v>
          </cell>
          <cell r="B7253" t="str">
            <v>MOSAICO 45,X/46,XX O XY</v>
          </cell>
          <cell r="C7253" t="str">
            <v>093</v>
          </cell>
        </row>
        <row r="7254">
          <cell r="A7254" t="str">
            <v>Q964</v>
          </cell>
          <cell r="B7254" t="str">
            <v>MOSAICO 45,X/OTRA(S) LINEA(S) CELULAR(ES) CON CROMOSOMA SEXUAL ANORMAL</v>
          </cell>
          <cell r="C7254" t="str">
            <v>093</v>
          </cell>
        </row>
        <row r="7255">
          <cell r="A7255" t="str">
            <v>Q968</v>
          </cell>
          <cell r="B7255" t="str">
            <v>OTRAS VARIANTES DEL SINDROME DE TURNER</v>
          </cell>
          <cell r="C7255" t="str">
            <v>093</v>
          </cell>
        </row>
        <row r="7256">
          <cell r="A7256" t="str">
            <v>Q969</v>
          </cell>
          <cell r="B7256" t="str">
            <v>SINDROME DE TURNER, NO ESPECIFICADO</v>
          </cell>
          <cell r="C7256" t="str">
            <v>093</v>
          </cell>
        </row>
        <row r="7257">
          <cell r="A7257" t="str">
            <v>Q97</v>
          </cell>
          <cell r="B7257" t="str">
            <v>OTRAS ANOMALIAS DE LOS CROMOSOMAS SEXUALES, CON FENOTIPO FEMENINO</v>
          </cell>
          <cell r="C7257" t="str">
            <v>093</v>
          </cell>
        </row>
        <row r="7258">
          <cell r="A7258" t="str">
            <v>Q970</v>
          </cell>
          <cell r="B7258" t="str">
            <v>CARIOTIPO 47,XXX</v>
          </cell>
          <cell r="C7258" t="str">
            <v>093</v>
          </cell>
        </row>
        <row r="7259">
          <cell r="A7259" t="str">
            <v>Q971</v>
          </cell>
          <cell r="B7259" t="str">
            <v>MUJER CON MAS DE TRES CROMOSOMAS X</v>
          </cell>
          <cell r="C7259" t="str">
            <v>093</v>
          </cell>
        </row>
        <row r="7260">
          <cell r="A7260" t="str">
            <v>Q972</v>
          </cell>
          <cell r="B7260" t="str">
            <v>MOSAICO, LINEAS CON NUMERO VARIABLES DE CROMOSOMAS X</v>
          </cell>
          <cell r="C7260" t="str">
            <v>093</v>
          </cell>
        </row>
        <row r="7261">
          <cell r="A7261" t="str">
            <v>Q973</v>
          </cell>
          <cell r="B7261" t="str">
            <v>MUJER CON CARIOTIPO 46, XY</v>
          </cell>
          <cell r="C7261" t="str">
            <v>093</v>
          </cell>
        </row>
        <row r="7262">
          <cell r="A7262" t="str">
            <v>Q978</v>
          </cell>
          <cell r="B7262" t="str">
            <v>OTRAS ANOMALIAS DE LOS CROMOSOMAS SEXUALES, CON FENOTIPO FEMENONO</v>
          </cell>
          <cell r="C7262" t="str">
            <v>093</v>
          </cell>
        </row>
        <row r="7263">
          <cell r="A7263" t="str">
            <v>Q979</v>
          </cell>
          <cell r="B7263" t="str">
            <v>ANOMALIA DE LOS CROMOSOMAS SEXUALES, CON FENOTIPO FEMENONO, SIN OTRA</v>
          </cell>
          <cell r="C7263" t="str">
            <v>093</v>
          </cell>
        </row>
        <row r="7264">
          <cell r="A7264" t="str">
            <v>Q98</v>
          </cell>
          <cell r="B7264" t="str">
            <v>OTRAS ANOMALIAS DE LOS CROMOSOMAS SEXUALES, CON FENOTIPO MASCULINO</v>
          </cell>
          <cell r="C7264" t="str">
            <v>093</v>
          </cell>
        </row>
        <row r="7265">
          <cell r="A7265" t="str">
            <v>Q980</v>
          </cell>
          <cell r="B7265" t="str">
            <v>SINDROME DE KLINEFELTER, CARIOTIPO 47, XXY</v>
          </cell>
          <cell r="C7265" t="str">
            <v>093</v>
          </cell>
        </row>
        <row r="7266">
          <cell r="A7266" t="str">
            <v>Q981</v>
          </cell>
          <cell r="B7266" t="str">
            <v>SINDROME DE KLINEFELTER, HOMBRE CON MAS DE DOS CROMOSOMAS X</v>
          </cell>
          <cell r="C7266" t="str">
            <v>093</v>
          </cell>
        </row>
        <row r="7267">
          <cell r="A7267" t="str">
            <v>Q982</v>
          </cell>
          <cell r="B7267" t="str">
            <v>SINDROME DE KLINEFELTER, HOMBRE CON CARIOTIPO 46, XX</v>
          </cell>
          <cell r="C7267" t="str">
            <v>093</v>
          </cell>
        </row>
        <row r="7268">
          <cell r="A7268" t="str">
            <v>Q983</v>
          </cell>
          <cell r="B7268" t="str">
            <v>OTRO HOMBRE CON CARIOTIPO 46, ZZ</v>
          </cell>
          <cell r="C7268" t="str">
            <v>093</v>
          </cell>
        </row>
        <row r="7269">
          <cell r="A7269" t="str">
            <v>Q984</v>
          </cell>
          <cell r="B7269" t="str">
            <v>SINDROMEDE KLINEFELTER, NO ESPECIFICADO</v>
          </cell>
          <cell r="C7269" t="str">
            <v>093</v>
          </cell>
        </row>
        <row r="7270">
          <cell r="A7270" t="str">
            <v>Q985</v>
          </cell>
          <cell r="B7270" t="str">
            <v>CARIOTIPO 47, XYY</v>
          </cell>
          <cell r="C7270" t="str">
            <v>093</v>
          </cell>
        </row>
        <row r="7271">
          <cell r="A7271" t="str">
            <v>Q986</v>
          </cell>
          <cell r="B7271" t="str">
            <v>HOMBRE CON CROMOSOMA SEXUAL ESTRUCTURALMENTE ANORMAL</v>
          </cell>
          <cell r="C7271" t="str">
            <v>093</v>
          </cell>
        </row>
        <row r="7272">
          <cell r="A7272" t="str">
            <v>Q987</v>
          </cell>
          <cell r="B7272" t="str">
            <v>HOMBRE CON MOSAICO DE CROMOSOMAS SEXUALES</v>
          </cell>
          <cell r="C7272" t="str">
            <v>093</v>
          </cell>
        </row>
        <row r="7273">
          <cell r="A7273" t="str">
            <v>Q988</v>
          </cell>
          <cell r="B7273" t="str">
            <v>OTRAS ANOMALIAS DE LOS CROMOSOMAS SEXUALES, CON FENOTIPO MASCULINO</v>
          </cell>
          <cell r="C7273" t="str">
            <v>093</v>
          </cell>
        </row>
        <row r="7274">
          <cell r="A7274" t="str">
            <v>Q989</v>
          </cell>
          <cell r="B7274" t="str">
            <v>ANOMALIA DE LOS CROMOSOMAS SEXUALES, FENOTIPO MASCULINO, SIN OTRA</v>
          </cell>
          <cell r="C7274" t="str">
            <v>093</v>
          </cell>
        </row>
        <row r="7275">
          <cell r="A7275" t="str">
            <v>Q99</v>
          </cell>
          <cell r="B7275" t="str">
            <v>OTRAS ANOMALIAS CROMOSOMICAS, NO CLASIFICADAS EN OTRA PARTE</v>
          </cell>
          <cell r="C7275" t="str">
            <v>093</v>
          </cell>
        </row>
        <row r="7276">
          <cell r="A7276" t="str">
            <v>Q990</v>
          </cell>
          <cell r="B7276" t="str">
            <v>QUIMERA 46, XX/46, XY</v>
          </cell>
          <cell r="C7276" t="str">
            <v>093</v>
          </cell>
        </row>
        <row r="7277">
          <cell r="A7277" t="str">
            <v>Q991</v>
          </cell>
          <cell r="B7277" t="str">
            <v>HERMAFRODITA VERDADERO 46, XX</v>
          </cell>
          <cell r="C7277" t="str">
            <v>093</v>
          </cell>
        </row>
        <row r="7278">
          <cell r="A7278" t="str">
            <v>Q992</v>
          </cell>
          <cell r="B7278" t="str">
            <v>CROMOSOMA X FRAGIL</v>
          </cell>
          <cell r="C7278" t="str">
            <v>093</v>
          </cell>
        </row>
        <row r="7279">
          <cell r="A7279" t="str">
            <v>Q998</v>
          </cell>
          <cell r="B7279" t="str">
            <v>OTRAS ANOMALIAS DE LOS CROMOSOMAS, ESPECIFICADAS</v>
          </cell>
          <cell r="C7279" t="str">
            <v>093</v>
          </cell>
        </row>
        <row r="7280">
          <cell r="A7280" t="str">
            <v>Q999</v>
          </cell>
          <cell r="B7280" t="str">
            <v>ANOMALIA CROMOSOMICA, NO ESPECIFICADA</v>
          </cell>
          <cell r="C7280" t="str">
            <v>093</v>
          </cell>
        </row>
        <row r="7281">
          <cell r="A7281" t="str">
            <v>R00</v>
          </cell>
          <cell r="B7281" t="str">
            <v>ANORMALIDADES DEL LATIDO CARDIACO</v>
          </cell>
          <cell r="C7281" t="str">
            <v>094</v>
          </cell>
        </row>
        <row r="7282">
          <cell r="A7282" t="str">
            <v>R000</v>
          </cell>
          <cell r="B7282" t="str">
            <v>TAQUICARDIA, NO ESPECIFICADA</v>
          </cell>
          <cell r="C7282" t="str">
            <v>094</v>
          </cell>
        </row>
        <row r="7283">
          <cell r="A7283" t="str">
            <v>R001</v>
          </cell>
          <cell r="B7283" t="str">
            <v>BRADICARDIA, NO ESPECIFICADA</v>
          </cell>
          <cell r="C7283" t="str">
            <v>094</v>
          </cell>
        </row>
        <row r="7284">
          <cell r="A7284" t="str">
            <v>R002</v>
          </cell>
          <cell r="B7284" t="str">
            <v>PALPITACIONES</v>
          </cell>
          <cell r="C7284" t="str">
            <v>094</v>
          </cell>
        </row>
        <row r="7285">
          <cell r="A7285" t="str">
            <v>R008</v>
          </cell>
          <cell r="B7285" t="str">
            <v>OTRAS ANORMALIDADES DEL LATIDO CARDIACO Y LAS NO ESPECIFICADAS</v>
          </cell>
          <cell r="C7285" t="str">
            <v>094</v>
          </cell>
        </row>
        <row r="7286">
          <cell r="A7286" t="str">
            <v>R01</v>
          </cell>
          <cell r="B7286" t="str">
            <v>SOPLOS Y OTROS SONIDOS CARDIACOS</v>
          </cell>
          <cell r="C7286" t="str">
            <v>094</v>
          </cell>
        </row>
        <row r="7287">
          <cell r="A7287" t="str">
            <v>R010</v>
          </cell>
          <cell r="B7287" t="str">
            <v>SOPLOS CARDIACOS BENIGNOS O INOCENTES</v>
          </cell>
          <cell r="C7287" t="str">
            <v>094</v>
          </cell>
        </row>
        <row r="7288">
          <cell r="A7288" t="str">
            <v>R011</v>
          </cell>
          <cell r="B7288" t="str">
            <v>SOPLO CARDIACO, NO ESPECIFICADO</v>
          </cell>
          <cell r="C7288" t="str">
            <v>094</v>
          </cell>
        </row>
        <row r="7289">
          <cell r="A7289" t="str">
            <v>R012</v>
          </cell>
          <cell r="B7289" t="str">
            <v>OTROS SONIDOS CARDIACOS</v>
          </cell>
          <cell r="C7289" t="str">
            <v>094</v>
          </cell>
        </row>
        <row r="7290">
          <cell r="A7290" t="str">
            <v>R02</v>
          </cell>
          <cell r="B7290" t="str">
            <v>GANGRENA, NO CLASIFICADA EN OTRA PARTE</v>
          </cell>
          <cell r="C7290" t="str">
            <v>094</v>
          </cell>
        </row>
        <row r="7291">
          <cell r="A7291" t="str">
            <v>R03</v>
          </cell>
          <cell r="B7291" t="str">
            <v>LECTURA DE PRESION SANGUINEA ANORMAL, SIN DIAGNOSTICO</v>
          </cell>
          <cell r="C7291" t="str">
            <v>094</v>
          </cell>
        </row>
        <row r="7292">
          <cell r="A7292" t="str">
            <v>R030</v>
          </cell>
          <cell r="B7292" t="str">
            <v>LECTURA ELEVADA DE LA PRESION SANGUINEA, SIN DIAGNOSTICO DE HIPERTENSI</v>
          </cell>
          <cell r="C7292" t="str">
            <v>094</v>
          </cell>
        </row>
        <row r="7293">
          <cell r="A7293" t="str">
            <v>R031</v>
          </cell>
          <cell r="B7293" t="str">
            <v>LECTURA DE PRESION BAJA NO ESPECIFICA</v>
          </cell>
          <cell r="C7293" t="str">
            <v>094</v>
          </cell>
        </row>
        <row r="7294">
          <cell r="A7294" t="str">
            <v>R04</v>
          </cell>
          <cell r="B7294" t="str">
            <v>HEMORRAGIAS DE LAS VIAS RESPIRATORIAS</v>
          </cell>
          <cell r="C7294" t="str">
            <v>094</v>
          </cell>
        </row>
        <row r="7295">
          <cell r="A7295" t="str">
            <v>R040</v>
          </cell>
          <cell r="B7295" t="str">
            <v>EPISTAXIS</v>
          </cell>
          <cell r="C7295" t="str">
            <v>094</v>
          </cell>
        </row>
        <row r="7296">
          <cell r="A7296" t="str">
            <v>R041</v>
          </cell>
          <cell r="B7296" t="str">
            <v>HEMORRAGIA DE LA GARGANTA</v>
          </cell>
          <cell r="C7296" t="str">
            <v>094</v>
          </cell>
        </row>
        <row r="7297">
          <cell r="A7297" t="str">
            <v>R042</v>
          </cell>
          <cell r="B7297" t="str">
            <v>HEMOPTISIS</v>
          </cell>
          <cell r="C7297" t="str">
            <v>094</v>
          </cell>
        </row>
        <row r="7298">
          <cell r="A7298" t="str">
            <v>R048</v>
          </cell>
          <cell r="B7298" t="str">
            <v>HEMORRAGIA DE OTROS SITIOS DE LAS VIAS RESPIRATORIAS</v>
          </cell>
          <cell r="C7298" t="str">
            <v>094</v>
          </cell>
        </row>
        <row r="7299">
          <cell r="A7299" t="str">
            <v>R049</v>
          </cell>
          <cell r="B7299" t="str">
            <v>HEMORRAGIA DE LAS VIAS RESPIRATORIAS, NO ESPECIFICADA</v>
          </cell>
          <cell r="C7299" t="str">
            <v>094</v>
          </cell>
        </row>
        <row r="7300">
          <cell r="A7300" t="str">
            <v>R05</v>
          </cell>
          <cell r="B7300" t="str">
            <v>TOS</v>
          </cell>
          <cell r="C7300" t="str">
            <v>094</v>
          </cell>
        </row>
        <row r="7301">
          <cell r="A7301" t="str">
            <v>R06</v>
          </cell>
          <cell r="B7301" t="str">
            <v>ANORMALIDADES DE LA RESPIRACION</v>
          </cell>
          <cell r="C7301" t="str">
            <v>094</v>
          </cell>
        </row>
        <row r="7302">
          <cell r="A7302" t="str">
            <v>R060</v>
          </cell>
          <cell r="B7302" t="str">
            <v>DISNEA</v>
          </cell>
          <cell r="C7302" t="str">
            <v>094</v>
          </cell>
        </row>
        <row r="7303">
          <cell r="A7303" t="str">
            <v>R061</v>
          </cell>
          <cell r="B7303" t="str">
            <v>ESTRIDOR</v>
          </cell>
          <cell r="C7303" t="str">
            <v>094</v>
          </cell>
        </row>
        <row r="7304">
          <cell r="A7304" t="str">
            <v>R062</v>
          </cell>
          <cell r="B7304" t="str">
            <v>SILBIDO</v>
          </cell>
          <cell r="C7304" t="str">
            <v>094</v>
          </cell>
        </row>
        <row r="7305">
          <cell r="A7305" t="str">
            <v>R063</v>
          </cell>
          <cell r="B7305" t="str">
            <v>RESPIRACION PERIODICA</v>
          </cell>
          <cell r="C7305" t="str">
            <v>094</v>
          </cell>
        </row>
        <row r="7306">
          <cell r="A7306" t="str">
            <v>R064</v>
          </cell>
          <cell r="B7306" t="str">
            <v>HIPERVENTILACION</v>
          </cell>
          <cell r="C7306" t="str">
            <v>094</v>
          </cell>
        </row>
        <row r="7307">
          <cell r="A7307" t="str">
            <v>R065</v>
          </cell>
          <cell r="B7307" t="str">
            <v>RESPIRACION CON LA BOCA</v>
          </cell>
          <cell r="C7307" t="str">
            <v>094</v>
          </cell>
        </row>
        <row r="7308">
          <cell r="A7308" t="str">
            <v>R066</v>
          </cell>
          <cell r="B7308" t="str">
            <v>HIPO</v>
          </cell>
          <cell r="C7308" t="str">
            <v>094</v>
          </cell>
        </row>
        <row r="7309">
          <cell r="A7309" t="str">
            <v>R067</v>
          </cell>
          <cell r="B7309" t="str">
            <v>ESTORNUDO</v>
          </cell>
          <cell r="C7309" t="str">
            <v>094</v>
          </cell>
        </row>
        <row r="7310">
          <cell r="A7310" t="str">
            <v>R068</v>
          </cell>
          <cell r="B7310" t="str">
            <v>OTRAS ANORMALIDADES DE LA RESPIRACION Y LAS NO ESPECIFICADAS</v>
          </cell>
          <cell r="C7310" t="str">
            <v>094</v>
          </cell>
        </row>
        <row r="7311">
          <cell r="A7311" t="str">
            <v>R07</v>
          </cell>
          <cell r="B7311" t="str">
            <v>DOLOR DE GARGANTA Y EN EL PECHO</v>
          </cell>
          <cell r="C7311" t="str">
            <v>094</v>
          </cell>
        </row>
        <row r="7312">
          <cell r="A7312" t="str">
            <v>R070</v>
          </cell>
          <cell r="B7312" t="str">
            <v>DOLOR DE GARGANTA</v>
          </cell>
          <cell r="C7312" t="str">
            <v>094</v>
          </cell>
        </row>
        <row r="7313">
          <cell r="A7313" t="str">
            <v>R071</v>
          </cell>
          <cell r="B7313" t="str">
            <v>DOLOR EN EL PECHO AL RESPIRAR</v>
          </cell>
          <cell r="C7313" t="str">
            <v>094</v>
          </cell>
        </row>
        <row r="7314">
          <cell r="A7314" t="str">
            <v>R072</v>
          </cell>
          <cell r="B7314" t="str">
            <v>DOLOR PRECORDIAL</v>
          </cell>
          <cell r="C7314" t="str">
            <v>094</v>
          </cell>
        </row>
        <row r="7315">
          <cell r="A7315" t="str">
            <v>R073</v>
          </cell>
          <cell r="B7315" t="str">
            <v>OTROS DOLORES EN EL PECHO</v>
          </cell>
          <cell r="C7315" t="str">
            <v>094</v>
          </cell>
        </row>
        <row r="7316">
          <cell r="A7316" t="str">
            <v>R074</v>
          </cell>
          <cell r="B7316" t="str">
            <v>DOLOR EN LE PECHO, NO ESPECIFICADO</v>
          </cell>
          <cell r="C7316" t="str">
            <v>094</v>
          </cell>
        </row>
        <row r="7317">
          <cell r="A7317" t="str">
            <v>R09</v>
          </cell>
          <cell r="B7317" t="str">
            <v>OTROS SINTOMAS Y SIGNOS QUE INVOLUCRAN LOS SISTEMAS CIRCULATORIO Y RES</v>
          </cell>
          <cell r="C7317" t="str">
            <v>094</v>
          </cell>
        </row>
        <row r="7318">
          <cell r="A7318" t="str">
            <v>R090</v>
          </cell>
          <cell r="B7318" t="str">
            <v>ASFIXIA</v>
          </cell>
          <cell r="C7318" t="str">
            <v>094</v>
          </cell>
        </row>
        <row r="7319">
          <cell r="A7319" t="str">
            <v>R091</v>
          </cell>
          <cell r="B7319" t="str">
            <v>PLEURESIA</v>
          </cell>
          <cell r="C7319" t="str">
            <v>094</v>
          </cell>
        </row>
        <row r="7320">
          <cell r="A7320" t="str">
            <v>R092</v>
          </cell>
          <cell r="B7320" t="str">
            <v>PARO RESPIRATORIO</v>
          </cell>
          <cell r="C7320" t="str">
            <v>094</v>
          </cell>
        </row>
        <row r="7321">
          <cell r="A7321" t="str">
            <v>R093</v>
          </cell>
          <cell r="B7321" t="str">
            <v>ESPUTO ANORMAL</v>
          </cell>
          <cell r="C7321" t="str">
            <v>094</v>
          </cell>
        </row>
        <row r="7322">
          <cell r="A7322" t="str">
            <v>R098</v>
          </cell>
          <cell r="B7322" t="str">
            <v>OTROS SINTOMAS Y SIGNOS ESPECIF. QUE INVOLUCRAN LOS SISTEMAS CIRCULATO</v>
          </cell>
          <cell r="C7322" t="str">
            <v>094</v>
          </cell>
        </row>
        <row r="7323">
          <cell r="A7323" t="str">
            <v>R10</v>
          </cell>
          <cell r="B7323" t="str">
            <v>DOLOR ABDOMINAL Y PELVICO</v>
          </cell>
          <cell r="C7323" t="str">
            <v>094</v>
          </cell>
        </row>
        <row r="7324">
          <cell r="A7324" t="str">
            <v>R100</v>
          </cell>
          <cell r="B7324" t="str">
            <v>ABDOMEN AGUDO</v>
          </cell>
          <cell r="C7324" t="str">
            <v>094</v>
          </cell>
        </row>
        <row r="7325">
          <cell r="A7325" t="str">
            <v>R101</v>
          </cell>
          <cell r="B7325" t="str">
            <v>DOLOR ABDOMINAL LOCALIZADO EN PARTE SUPERIOR</v>
          </cell>
          <cell r="C7325" t="str">
            <v>094</v>
          </cell>
        </row>
        <row r="7326">
          <cell r="A7326" t="str">
            <v>R102</v>
          </cell>
          <cell r="B7326" t="str">
            <v>DOLOR PELVICO Y PERINEAL</v>
          </cell>
          <cell r="C7326" t="str">
            <v>094</v>
          </cell>
        </row>
        <row r="7327">
          <cell r="A7327" t="str">
            <v>R103</v>
          </cell>
          <cell r="B7327" t="str">
            <v>DOLOR LOCALIZADO EN OTRAS PARTES INFERIORES DEL ABDOMEN</v>
          </cell>
          <cell r="C7327" t="str">
            <v>094</v>
          </cell>
        </row>
        <row r="7328">
          <cell r="A7328" t="str">
            <v>R104</v>
          </cell>
          <cell r="B7328" t="str">
            <v>OTROS DOLORES ABDOMINALES Y LOS NO ESPECIFICADOS</v>
          </cell>
          <cell r="C7328" t="str">
            <v>094</v>
          </cell>
        </row>
        <row r="7329">
          <cell r="A7329" t="str">
            <v>R11</v>
          </cell>
          <cell r="B7329" t="str">
            <v>NAUSEA Y VOMITO</v>
          </cell>
          <cell r="C7329" t="str">
            <v>094</v>
          </cell>
        </row>
        <row r="7330">
          <cell r="A7330" t="str">
            <v>R12</v>
          </cell>
          <cell r="B7330" t="str">
            <v>ACIDEZ</v>
          </cell>
          <cell r="C7330" t="str">
            <v>094</v>
          </cell>
        </row>
        <row r="7331">
          <cell r="A7331" t="str">
            <v>R13</v>
          </cell>
          <cell r="B7331" t="str">
            <v>DISFAGIA</v>
          </cell>
          <cell r="C7331" t="str">
            <v>094</v>
          </cell>
        </row>
        <row r="7332">
          <cell r="A7332" t="str">
            <v>R14</v>
          </cell>
          <cell r="B7332" t="str">
            <v>FLATULENCIA Y AFECCIONES AFINES</v>
          </cell>
          <cell r="C7332" t="str">
            <v>094</v>
          </cell>
        </row>
        <row r="7333">
          <cell r="A7333" t="str">
            <v>R15</v>
          </cell>
          <cell r="B7333" t="str">
            <v>INCONTINENCIA FECAL</v>
          </cell>
          <cell r="C7333" t="str">
            <v>094</v>
          </cell>
        </row>
        <row r="7334">
          <cell r="A7334" t="str">
            <v>R16</v>
          </cell>
          <cell r="B7334" t="str">
            <v>HEPATOMEGALIA Y ESPLENOMEGALIA, NO CLASIFICADAS EN OTRA PARTE</v>
          </cell>
          <cell r="C7334" t="str">
            <v>094</v>
          </cell>
        </row>
        <row r="7335">
          <cell r="A7335" t="str">
            <v>R160</v>
          </cell>
          <cell r="B7335" t="str">
            <v>HEPATOMEGALIA, NO CLASIFICADA EN OTRA PARTE</v>
          </cell>
          <cell r="C7335" t="str">
            <v>094</v>
          </cell>
        </row>
        <row r="7336">
          <cell r="A7336" t="str">
            <v>R161</v>
          </cell>
          <cell r="B7336" t="str">
            <v>ESPLENOMEGALIA, NO CLASIFICADA EN OTRA PARTE</v>
          </cell>
          <cell r="C7336" t="str">
            <v>094</v>
          </cell>
        </row>
        <row r="7337">
          <cell r="A7337" t="str">
            <v>R162</v>
          </cell>
          <cell r="B7337" t="str">
            <v>HEPATOMEGALIA CON ESPLENOMEGALIA, NO CLASIFICADAS EN OTRA PARTE</v>
          </cell>
          <cell r="C7337" t="str">
            <v>094</v>
          </cell>
        </row>
        <row r="7338">
          <cell r="A7338" t="str">
            <v>R17</v>
          </cell>
          <cell r="B7338" t="str">
            <v>ICTERICIA NO ESPECIFICADA</v>
          </cell>
          <cell r="C7338" t="str">
            <v>094</v>
          </cell>
        </row>
        <row r="7339">
          <cell r="A7339" t="str">
            <v>R18</v>
          </cell>
          <cell r="B7339" t="str">
            <v>ASCITIS</v>
          </cell>
          <cell r="C7339" t="str">
            <v>094</v>
          </cell>
        </row>
        <row r="7340">
          <cell r="A7340" t="str">
            <v>R19</v>
          </cell>
          <cell r="B7340" t="str">
            <v>OTROS SINTOMAS Y SIGNOS QUE IVOLUCRAN EL SISTEMA DIGESTIVO Y EL ABDM</v>
          </cell>
          <cell r="C7340" t="str">
            <v>094</v>
          </cell>
        </row>
        <row r="7341">
          <cell r="A7341" t="str">
            <v>R190</v>
          </cell>
          <cell r="B7341" t="str">
            <v>TUMEFACCION, MASA O PROMINENCIA INTRABDOMINALES Y PELVICA</v>
          </cell>
          <cell r="C7341" t="str">
            <v>094</v>
          </cell>
        </row>
        <row r="7342">
          <cell r="A7342" t="str">
            <v>R191</v>
          </cell>
          <cell r="B7342" t="str">
            <v>SONIDOS INTESTINALES ANORMALES</v>
          </cell>
          <cell r="C7342" t="str">
            <v>094</v>
          </cell>
        </row>
        <row r="7343">
          <cell r="A7343" t="str">
            <v>R192</v>
          </cell>
          <cell r="B7343" t="str">
            <v>PERISTALSIS VISIBLE</v>
          </cell>
          <cell r="C7343" t="str">
            <v>094</v>
          </cell>
        </row>
        <row r="7344">
          <cell r="A7344" t="str">
            <v>R193</v>
          </cell>
          <cell r="B7344" t="str">
            <v>RIGIDEZ ABDOMINAL</v>
          </cell>
          <cell r="C7344" t="str">
            <v>094</v>
          </cell>
        </row>
        <row r="7345">
          <cell r="A7345" t="str">
            <v>R194</v>
          </cell>
          <cell r="B7345" t="str">
            <v>CAMBIOS EN LOS HABITOS INTESTINALES</v>
          </cell>
          <cell r="C7345" t="str">
            <v>094</v>
          </cell>
        </row>
        <row r="7346">
          <cell r="A7346" t="str">
            <v>R195</v>
          </cell>
          <cell r="B7346" t="str">
            <v>OTRAS ANORMALIDADES FECALES</v>
          </cell>
          <cell r="C7346" t="str">
            <v>094</v>
          </cell>
        </row>
        <row r="7347">
          <cell r="A7347" t="str">
            <v>R196</v>
          </cell>
          <cell r="B7347" t="str">
            <v>HALITOSIS</v>
          </cell>
          <cell r="C7347" t="str">
            <v>094</v>
          </cell>
        </row>
        <row r="7348">
          <cell r="A7348" t="str">
            <v>R198</v>
          </cell>
          <cell r="B7348" t="str">
            <v>OTROS SINTOMAS Y SIGNOS ESPECIF. QUE INVOLUCRAN EL SISTEMA DIGESTIVO</v>
          </cell>
          <cell r="C7348" t="str">
            <v>094</v>
          </cell>
        </row>
        <row r="7349">
          <cell r="A7349" t="str">
            <v>R20</v>
          </cell>
          <cell r="B7349" t="str">
            <v>ALTERACIONES DE LA SENSIBILIDAD CUTANEA</v>
          </cell>
          <cell r="C7349" t="str">
            <v>094</v>
          </cell>
        </row>
        <row r="7350">
          <cell r="A7350" t="str">
            <v>R200</v>
          </cell>
          <cell r="B7350" t="str">
            <v>ANESTESIA DE LA PIEL</v>
          </cell>
          <cell r="C7350" t="str">
            <v>094</v>
          </cell>
        </row>
        <row r="7351">
          <cell r="A7351" t="str">
            <v>R201</v>
          </cell>
          <cell r="B7351" t="str">
            <v>HIPOESTESIA DE LA PIEL</v>
          </cell>
          <cell r="C7351" t="str">
            <v>094</v>
          </cell>
        </row>
        <row r="7352">
          <cell r="A7352" t="str">
            <v>R202</v>
          </cell>
          <cell r="B7352" t="str">
            <v>PARESTESIA DE LA PIEL</v>
          </cell>
          <cell r="C7352" t="str">
            <v>094</v>
          </cell>
        </row>
        <row r="7353">
          <cell r="A7353" t="str">
            <v>R203</v>
          </cell>
          <cell r="B7353" t="str">
            <v>HIPERESTESIA</v>
          </cell>
          <cell r="C7353" t="str">
            <v>094</v>
          </cell>
        </row>
        <row r="7354">
          <cell r="A7354" t="str">
            <v>R208</v>
          </cell>
          <cell r="B7354" t="str">
            <v>OTRAS ALTERACIONES DE LA SENSIBILIDAD CUTANEA Y LAS NO ESPECIFICADAS</v>
          </cell>
          <cell r="C7354" t="str">
            <v>094</v>
          </cell>
        </row>
        <row r="7355">
          <cell r="A7355" t="str">
            <v>R21</v>
          </cell>
          <cell r="B7355" t="str">
            <v>SALPULLIDO Y OTRAS ERUPCIONES CUTANEAS NO ESPECIFICADAS</v>
          </cell>
          <cell r="C7355" t="str">
            <v>094</v>
          </cell>
        </row>
        <row r="7356">
          <cell r="A7356" t="str">
            <v>R22</v>
          </cell>
          <cell r="B7356" t="str">
            <v>TUMEFACCION, MASA O PROMINENCIA DE LA PIEL Y DEL TEJIDO SUBCUTANEO LOC</v>
          </cell>
          <cell r="C7356" t="str">
            <v>094</v>
          </cell>
        </row>
        <row r="7357">
          <cell r="A7357" t="str">
            <v>R220</v>
          </cell>
          <cell r="B7357" t="str">
            <v>TUMEFACCION, MASA O PROMINENCIA LOCALIZADA EN LA CABEZA</v>
          </cell>
          <cell r="C7357" t="str">
            <v>094</v>
          </cell>
        </row>
        <row r="7358">
          <cell r="A7358" t="str">
            <v>R221</v>
          </cell>
          <cell r="B7358" t="str">
            <v>TUMEFACCION, MASA O PROMINENCIA LOCALIZADA EN EL CUELLO</v>
          </cell>
          <cell r="C7358" t="str">
            <v>094</v>
          </cell>
        </row>
        <row r="7359">
          <cell r="A7359" t="str">
            <v>R222</v>
          </cell>
          <cell r="B7359" t="str">
            <v>TUMEFACCION, MASA O PROMINENCIA LOCALIZADA EN EL TRONCO</v>
          </cell>
          <cell r="C7359" t="str">
            <v>094</v>
          </cell>
        </row>
        <row r="7360">
          <cell r="A7360" t="str">
            <v>R223</v>
          </cell>
          <cell r="B7360" t="str">
            <v>TUMEFACCION, MASA O PROMINENCIA LOCALIZADA EN EL MIEMBRO SUPERIOR</v>
          </cell>
          <cell r="C7360" t="str">
            <v>094</v>
          </cell>
        </row>
        <row r="7361">
          <cell r="A7361" t="str">
            <v>R224</v>
          </cell>
          <cell r="B7361" t="str">
            <v>TUMEFACCION, MASA O PROMINENCIA LOCALIZADA EN EL MIEMBRO INFERIOR</v>
          </cell>
          <cell r="C7361" t="str">
            <v>094</v>
          </cell>
        </row>
        <row r="7362">
          <cell r="A7362" t="str">
            <v>R227</v>
          </cell>
          <cell r="B7362" t="str">
            <v>TUMEFACCION, MASA O PROMINENCIA LOCALIZADA EN SITIOS MULTIPLES</v>
          </cell>
          <cell r="C7362" t="str">
            <v>094</v>
          </cell>
        </row>
        <row r="7363">
          <cell r="A7363" t="str">
            <v>R229</v>
          </cell>
          <cell r="B7363" t="str">
            <v>TUMEFACCION, MASA O PROMINENCIA LOCALIZADA EN PARTE NO ESPECIFICADA</v>
          </cell>
          <cell r="C7363" t="str">
            <v>094</v>
          </cell>
        </row>
        <row r="7364">
          <cell r="A7364" t="str">
            <v>R23</v>
          </cell>
          <cell r="B7364" t="str">
            <v>OTROS CAMBIOS EN LA PIEL</v>
          </cell>
          <cell r="C7364" t="str">
            <v>094</v>
          </cell>
        </row>
        <row r="7365">
          <cell r="A7365" t="str">
            <v>R230</v>
          </cell>
          <cell r="B7365" t="str">
            <v>CIANOSIS</v>
          </cell>
          <cell r="C7365" t="str">
            <v>094</v>
          </cell>
        </row>
        <row r="7366">
          <cell r="A7366" t="str">
            <v>R231</v>
          </cell>
          <cell r="B7366" t="str">
            <v>PALIDEZ</v>
          </cell>
          <cell r="C7366" t="str">
            <v>094</v>
          </cell>
        </row>
        <row r="7367">
          <cell r="A7367" t="str">
            <v>R232</v>
          </cell>
          <cell r="B7367" t="str">
            <v>RUBOR</v>
          </cell>
          <cell r="C7367" t="str">
            <v>094</v>
          </cell>
        </row>
        <row r="7368">
          <cell r="A7368" t="str">
            <v>R233</v>
          </cell>
          <cell r="B7368" t="str">
            <v>EQUIMOSIS ESPONTANEA</v>
          </cell>
          <cell r="C7368" t="str">
            <v>094</v>
          </cell>
        </row>
        <row r="7369">
          <cell r="A7369" t="str">
            <v>R234</v>
          </cell>
          <cell r="B7369" t="str">
            <v>CAMBIOS EN LA TEXTURA DE LA PIEL</v>
          </cell>
          <cell r="C7369" t="str">
            <v>094</v>
          </cell>
        </row>
        <row r="7370">
          <cell r="A7370" t="str">
            <v>R238</v>
          </cell>
          <cell r="B7370" t="str">
            <v>OTROS CAMBIOS DE LA PIEL Y LOS NO ESPECIFICADOS</v>
          </cell>
          <cell r="C7370" t="str">
            <v>094</v>
          </cell>
        </row>
        <row r="7371">
          <cell r="A7371" t="str">
            <v>R25</v>
          </cell>
          <cell r="B7371" t="str">
            <v>MOVIMIENTOS INVOLUNTARIOS ANORMALES</v>
          </cell>
          <cell r="C7371" t="str">
            <v>094</v>
          </cell>
        </row>
        <row r="7372">
          <cell r="A7372" t="str">
            <v>R250</v>
          </cell>
          <cell r="B7372" t="str">
            <v>MOVIMIENTOS ANORMALES DE LA CABEZA</v>
          </cell>
          <cell r="C7372" t="str">
            <v>094</v>
          </cell>
        </row>
        <row r="7373">
          <cell r="A7373" t="str">
            <v>R251</v>
          </cell>
          <cell r="B7373" t="str">
            <v>TEMBLOR NO ESPECIFICADO</v>
          </cell>
          <cell r="C7373" t="str">
            <v>094</v>
          </cell>
        </row>
        <row r="7374">
          <cell r="A7374" t="str">
            <v>R252</v>
          </cell>
          <cell r="B7374" t="str">
            <v>CALAMBRES Y ESPASMOS</v>
          </cell>
          <cell r="C7374" t="str">
            <v>094</v>
          </cell>
        </row>
        <row r="7375">
          <cell r="A7375" t="str">
            <v>R253</v>
          </cell>
          <cell r="B7375" t="str">
            <v>FASCICULACION</v>
          </cell>
          <cell r="C7375" t="str">
            <v>094</v>
          </cell>
        </row>
        <row r="7376">
          <cell r="A7376" t="str">
            <v>R258</v>
          </cell>
          <cell r="B7376" t="str">
            <v>OTROS MIVIMIENTOS ANORMALES INVOLUNTARIOS Y LOS NO ESPECIFICADOS</v>
          </cell>
          <cell r="C7376" t="str">
            <v>094</v>
          </cell>
        </row>
        <row r="7377">
          <cell r="A7377" t="str">
            <v>R26</v>
          </cell>
          <cell r="B7377" t="str">
            <v>ANORMALIDADES DE LA MARCHA Y DE LA MOVILIDAD</v>
          </cell>
          <cell r="C7377" t="str">
            <v>094</v>
          </cell>
        </row>
        <row r="7378">
          <cell r="A7378" t="str">
            <v>R260</v>
          </cell>
          <cell r="B7378" t="str">
            <v>MARCHA ATAXICA</v>
          </cell>
          <cell r="C7378" t="str">
            <v>094</v>
          </cell>
        </row>
        <row r="7379">
          <cell r="A7379" t="str">
            <v>R261</v>
          </cell>
          <cell r="B7379" t="str">
            <v>MARCHA PARALITICA</v>
          </cell>
          <cell r="C7379" t="str">
            <v>094</v>
          </cell>
        </row>
        <row r="7380">
          <cell r="A7380" t="str">
            <v>R262</v>
          </cell>
          <cell r="B7380" t="str">
            <v>DIFICULTAD PARA CAMINAR, NO CLASIFICADA EN OTRA PARTE</v>
          </cell>
          <cell r="C7380" t="str">
            <v>094</v>
          </cell>
        </row>
        <row r="7381">
          <cell r="A7381" t="str">
            <v>R268</v>
          </cell>
          <cell r="B7381" t="str">
            <v>OTRAS ANORMALIDADES DE LA MARCHA Y DE LA MOVILIDAD Y LAS NO ESPECIF</v>
          </cell>
          <cell r="C7381" t="str">
            <v>094</v>
          </cell>
        </row>
        <row r="7382">
          <cell r="A7382" t="str">
            <v>R27</v>
          </cell>
          <cell r="B7382" t="str">
            <v>OTRAS FALLAS DE COORDINACION</v>
          </cell>
          <cell r="C7382" t="str">
            <v>094</v>
          </cell>
        </row>
        <row r="7383">
          <cell r="A7383" t="str">
            <v>R270</v>
          </cell>
          <cell r="B7383" t="str">
            <v>ATAXIA, NO ESPECIFICADA</v>
          </cell>
          <cell r="C7383" t="str">
            <v>094</v>
          </cell>
        </row>
        <row r="7384">
          <cell r="A7384" t="str">
            <v>R278</v>
          </cell>
          <cell r="B7384" t="str">
            <v>OTRAS FALLAS DE LA COORDINACION Y LAS NO ESPECIFICADAS</v>
          </cell>
          <cell r="C7384" t="str">
            <v>094</v>
          </cell>
        </row>
        <row r="7385">
          <cell r="A7385" t="str">
            <v>R29</v>
          </cell>
          <cell r="B7385" t="str">
            <v>OTROS SINTOMAS Y SIGNOS QUE INVOLUCRAN LOS SITEMAS NERVIOSOS Y OSTEOM</v>
          </cell>
          <cell r="C7385" t="str">
            <v>094</v>
          </cell>
        </row>
        <row r="7386">
          <cell r="A7386" t="str">
            <v>R290</v>
          </cell>
          <cell r="B7386" t="str">
            <v>TETANIA</v>
          </cell>
          <cell r="C7386" t="str">
            <v>094</v>
          </cell>
        </row>
        <row r="7387">
          <cell r="A7387" t="str">
            <v>R291</v>
          </cell>
          <cell r="B7387" t="str">
            <v>MENINGISMO</v>
          </cell>
          <cell r="C7387" t="str">
            <v>094</v>
          </cell>
        </row>
        <row r="7388">
          <cell r="A7388" t="str">
            <v>R292</v>
          </cell>
          <cell r="B7388" t="str">
            <v>REFLEJOS ANORMALES</v>
          </cell>
          <cell r="C7388" t="str">
            <v>094</v>
          </cell>
        </row>
        <row r="7389">
          <cell r="A7389" t="str">
            <v>R293</v>
          </cell>
          <cell r="B7389" t="str">
            <v>POSTURA ANORMAL</v>
          </cell>
          <cell r="C7389" t="str">
            <v>094</v>
          </cell>
        </row>
        <row r="7390">
          <cell r="A7390" t="str">
            <v>R294</v>
          </cell>
          <cell r="B7390" t="str">
            <v>CHASQUIDO DE LA CADERA</v>
          </cell>
          <cell r="C7390" t="str">
            <v>094</v>
          </cell>
        </row>
        <row r="7391">
          <cell r="A7391" t="str">
            <v>R298</v>
          </cell>
          <cell r="B7391" t="str">
            <v>OTROS SINTOMAS Y SIGNOS QUE INVOLUCRAN LOS SISTEMAS NERVIOSOS Y OST</v>
          </cell>
          <cell r="C7391" t="str">
            <v>094</v>
          </cell>
        </row>
        <row r="7392">
          <cell r="A7392" t="str">
            <v>R30</v>
          </cell>
          <cell r="B7392" t="str">
            <v>DOLOR ASOCIADO CON LA MICCION</v>
          </cell>
          <cell r="C7392" t="str">
            <v>094</v>
          </cell>
        </row>
        <row r="7393">
          <cell r="A7393" t="str">
            <v>R300</v>
          </cell>
          <cell r="B7393" t="str">
            <v>DISURIA</v>
          </cell>
          <cell r="C7393" t="str">
            <v>094</v>
          </cell>
        </row>
        <row r="7394">
          <cell r="A7394" t="str">
            <v>R301</v>
          </cell>
          <cell r="B7394" t="str">
            <v>TENESMO VESICAL</v>
          </cell>
          <cell r="C7394" t="str">
            <v>094</v>
          </cell>
        </row>
        <row r="7395">
          <cell r="A7395" t="str">
            <v>R309</v>
          </cell>
          <cell r="B7395" t="str">
            <v>MICCION DOLOROSA, NO ESPECIFICADA</v>
          </cell>
          <cell r="C7395" t="str">
            <v>094</v>
          </cell>
        </row>
        <row r="7396">
          <cell r="A7396" t="str">
            <v>R31</v>
          </cell>
          <cell r="B7396" t="str">
            <v>HEMATURIA, NO ESPECIFICADA</v>
          </cell>
          <cell r="C7396" t="str">
            <v>094</v>
          </cell>
        </row>
        <row r="7397">
          <cell r="A7397" t="str">
            <v>R32</v>
          </cell>
          <cell r="B7397" t="str">
            <v>INCONTINENCIA URINARIA, NO ESPECIFICADA</v>
          </cell>
          <cell r="C7397" t="str">
            <v>094</v>
          </cell>
        </row>
        <row r="7398">
          <cell r="A7398" t="str">
            <v>R33</v>
          </cell>
          <cell r="B7398" t="str">
            <v>RETENCION DE ORINA</v>
          </cell>
          <cell r="C7398" t="str">
            <v>094</v>
          </cell>
        </row>
        <row r="7399">
          <cell r="A7399" t="str">
            <v>R34</v>
          </cell>
          <cell r="B7399" t="str">
            <v>ANURIA Y OLIGURIA</v>
          </cell>
          <cell r="C7399" t="str">
            <v>094</v>
          </cell>
        </row>
        <row r="7400">
          <cell r="A7400" t="str">
            <v>R35</v>
          </cell>
          <cell r="B7400" t="str">
            <v>POLIURIA</v>
          </cell>
          <cell r="C7400" t="str">
            <v>094</v>
          </cell>
        </row>
        <row r="7401">
          <cell r="A7401" t="str">
            <v>R36</v>
          </cell>
          <cell r="B7401" t="str">
            <v>DESCARGA URETRAL</v>
          </cell>
          <cell r="C7401" t="str">
            <v>094</v>
          </cell>
        </row>
        <row r="7402">
          <cell r="A7402" t="str">
            <v>R39</v>
          </cell>
          <cell r="B7402" t="str">
            <v>OTROS SINTOMAS Y SIGNOS QUE INVOLUCRAN EL SISTEMA URINARIO</v>
          </cell>
          <cell r="C7402" t="str">
            <v>094</v>
          </cell>
        </row>
        <row r="7403">
          <cell r="A7403" t="str">
            <v>R390</v>
          </cell>
          <cell r="B7403" t="str">
            <v>EXTRAVASACION DE LA ORINA</v>
          </cell>
          <cell r="C7403" t="str">
            <v>094</v>
          </cell>
        </row>
        <row r="7404">
          <cell r="A7404" t="str">
            <v>R391</v>
          </cell>
          <cell r="B7404" t="str">
            <v>OTRAS DIFICULTADES DE LA MICCION</v>
          </cell>
          <cell r="C7404" t="str">
            <v>094</v>
          </cell>
        </row>
        <row r="7405">
          <cell r="A7405" t="str">
            <v>R392</v>
          </cell>
          <cell r="B7405" t="str">
            <v>UREMIA EXTRARRENAL</v>
          </cell>
          <cell r="C7405" t="str">
            <v>094</v>
          </cell>
        </row>
        <row r="7406">
          <cell r="A7406" t="str">
            <v>R398</v>
          </cell>
          <cell r="B7406" t="str">
            <v>OTROS SINTOMAS Y SIGNOS QUE INVOLUCRAN EL SISTEMA URINARIO Y LOS NO ES</v>
          </cell>
          <cell r="C7406" t="str">
            <v>094</v>
          </cell>
        </row>
        <row r="7407">
          <cell r="A7407" t="str">
            <v>R40</v>
          </cell>
          <cell r="B7407" t="str">
            <v>SOMNOLENCIA, ESTUPOR Y COMA</v>
          </cell>
          <cell r="C7407" t="str">
            <v>094</v>
          </cell>
        </row>
        <row r="7408">
          <cell r="A7408" t="str">
            <v>R400</v>
          </cell>
          <cell r="B7408" t="str">
            <v>SOMNLENCIA</v>
          </cell>
          <cell r="C7408" t="str">
            <v>094</v>
          </cell>
        </row>
        <row r="7409">
          <cell r="A7409" t="str">
            <v>R401</v>
          </cell>
          <cell r="B7409" t="str">
            <v>ESTUPOR</v>
          </cell>
          <cell r="C7409" t="str">
            <v>094</v>
          </cell>
        </row>
        <row r="7410">
          <cell r="A7410" t="str">
            <v>R402</v>
          </cell>
          <cell r="B7410" t="str">
            <v>COMA, NO ESPECIFICADO</v>
          </cell>
          <cell r="C7410" t="str">
            <v>094</v>
          </cell>
        </row>
        <row r="7411">
          <cell r="A7411" t="str">
            <v>R41</v>
          </cell>
          <cell r="B7411" t="str">
            <v>OTROS SINTOMAS Y SIGNOS QUE INVOLUCRAN LA FUNCION COGNOSCITIVA Y LA CO</v>
          </cell>
          <cell r="C7411" t="str">
            <v>094</v>
          </cell>
        </row>
        <row r="7412">
          <cell r="A7412" t="str">
            <v>R410</v>
          </cell>
          <cell r="B7412" t="str">
            <v>DESORIENTACION NO ESPECIFICADA</v>
          </cell>
          <cell r="C7412" t="str">
            <v>094</v>
          </cell>
        </row>
        <row r="7413">
          <cell r="A7413" t="str">
            <v>R411</v>
          </cell>
          <cell r="B7413" t="str">
            <v>AMNESIA ANTEROGRADA</v>
          </cell>
          <cell r="C7413" t="str">
            <v>094</v>
          </cell>
        </row>
        <row r="7414">
          <cell r="A7414" t="str">
            <v>R412</v>
          </cell>
          <cell r="B7414" t="str">
            <v>AMNESIA RETROGADA</v>
          </cell>
          <cell r="C7414" t="str">
            <v>094</v>
          </cell>
        </row>
        <row r="7415">
          <cell r="A7415" t="str">
            <v>R413</v>
          </cell>
          <cell r="B7415" t="str">
            <v>OTRA AMNESIA</v>
          </cell>
          <cell r="C7415" t="str">
            <v>094</v>
          </cell>
        </row>
        <row r="7416">
          <cell r="A7416" t="str">
            <v>R418</v>
          </cell>
          <cell r="B7416" t="str">
            <v>OTROS SINTOMAS Y SIGNOS QUE INVOLUCRAN LA FUNCION COGNOSCITIVA Y LA</v>
          </cell>
          <cell r="C7416" t="str">
            <v>094</v>
          </cell>
        </row>
        <row r="7417">
          <cell r="A7417" t="str">
            <v>R42</v>
          </cell>
          <cell r="B7417" t="str">
            <v>MAREO Y DESVANECIMIENTO</v>
          </cell>
          <cell r="C7417" t="str">
            <v>094</v>
          </cell>
        </row>
        <row r="7418">
          <cell r="A7418" t="str">
            <v>R43</v>
          </cell>
          <cell r="B7418" t="str">
            <v>TRASTORNOS DEL OLFATO Y GUSTO</v>
          </cell>
          <cell r="C7418" t="str">
            <v>094</v>
          </cell>
        </row>
        <row r="7419">
          <cell r="A7419" t="str">
            <v>R430</v>
          </cell>
          <cell r="B7419" t="str">
            <v>ANOSMIA</v>
          </cell>
          <cell r="C7419" t="str">
            <v>094</v>
          </cell>
        </row>
        <row r="7420">
          <cell r="A7420" t="str">
            <v>R431</v>
          </cell>
          <cell r="B7420" t="str">
            <v>PAROSMIA</v>
          </cell>
          <cell r="C7420" t="str">
            <v>094</v>
          </cell>
        </row>
        <row r="7421">
          <cell r="A7421" t="str">
            <v>R432</v>
          </cell>
          <cell r="B7421" t="str">
            <v>PARAGEUSIA</v>
          </cell>
          <cell r="C7421" t="str">
            <v>094</v>
          </cell>
        </row>
        <row r="7422">
          <cell r="A7422" t="str">
            <v>R438</v>
          </cell>
          <cell r="B7422" t="str">
            <v>OTRAS ALTERACIONES DEL GUSTO Y DEL OLFATO Y LAS NO ESPECIFICADAS</v>
          </cell>
          <cell r="C7422" t="str">
            <v>094</v>
          </cell>
        </row>
        <row r="7423">
          <cell r="A7423" t="str">
            <v>R44</v>
          </cell>
          <cell r="B7423" t="str">
            <v>OTROS SINTOMAS Y SIGNOS QUE UNVOLUCRAN LAS SENSACIONES Y PERCEPCIONES</v>
          </cell>
          <cell r="C7423" t="str">
            <v>094</v>
          </cell>
        </row>
        <row r="7424">
          <cell r="A7424" t="str">
            <v>R440</v>
          </cell>
          <cell r="B7424" t="str">
            <v>ALUCINACIONES AUDITIVAS</v>
          </cell>
          <cell r="C7424" t="str">
            <v>094</v>
          </cell>
        </row>
        <row r="7425">
          <cell r="A7425" t="str">
            <v>R441</v>
          </cell>
          <cell r="B7425" t="str">
            <v>ALUCINACIONES VISUALES</v>
          </cell>
          <cell r="C7425" t="str">
            <v>094</v>
          </cell>
        </row>
        <row r="7426">
          <cell r="A7426" t="str">
            <v>R442</v>
          </cell>
          <cell r="B7426" t="str">
            <v>OTRAS ALUCINACIONES</v>
          </cell>
          <cell r="C7426" t="str">
            <v>094</v>
          </cell>
        </row>
        <row r="7427">
          <cell r="A7427" t="str">
            <v>R443</v>
          </cell>
          <cell r="B7427" t="str">
            <v>ALUCINACIONES, NO ESPECIFICADAS</v>
          </cell>
          <cell r="C7427" t="str">
            <v>094</v>
          </cell>
        </row>
        <row r="7428">
          <cell r="A7428" t="str">
            <v>R448</v>
          </cell>
          <cell r="B7428" t="str">
            <v>OTROS SINTOMAS Y SIGNOS QUE INVOLUCRAN LAS SENSACIONES Y PERCEPCIONES</v>
          </cell>
          <cell r="C7428" t="str">
            <v>094</v>
          </cell>
        </row>
        <row r="7429">
          <cell r="A7429" t="str">
            <v>R45</v>
          </cell>
          <cell r="B7429" t="str">
            <v>SINTOMAS Y SIGNOS QUE INVOLUCRAN EL ESTADO AMOCIONAL</v>
          </cell>
          <cell r="C7429" t="str">
            <v>094</v>
          </cell>
        </row>
        <row r="7430">
          <cell r="A7430" t="str">
            <v>R450</v>
          </cell>
          <cell r="B7430" t="str">
            <v>NERVIOSISMO</v>
          </cell>
          <cell r="C7430" t="str">
            <v>094</v>
          </cell>
        </row>
        <row r="7431">
          <cell r="A7431" t="str">
            <v>R451</v>
          </cell>
          <cell r="B7431" t="str">
            <v>INQUIETUD Y AGITACION</v>
          </cell>
          <cell r="C7431" t="str">
            <v>094</v>
          </cell>
        </row>
        <row r="7432">
          <cell r="A7432" t="str">
            <v>R452</v>
          </cell>
          <cell r="B7432" t="str">
            <v>INFELICIDAD</v>
          </cell>
          <cell r="C7432" t="str">
            <v>094</v>
          </cell>
        </row>
        <row r="7433">
          <cell r="A7433" t="str">
            <v>R453</v>
          </cell>
          <cell r="B7433" t="str">
            <v>DESMORALIZACION Y APATIA</v>
          </cell>
          <cell r="C7433" t="str">
            <v>094</v>
          </cell>
        </row>
        <row r="7434">
          <cell r="A7434" t="str">
            <v>R454</v>
          </cell>
          <cell r="B7434" t="str">
            <v>IRRITABILIDAD Y ENOJO</v>
          </cell>
          <cell r="C7434" t="str">
            <v>094</v>
          </cell>
        </row>
        <row r="7435">
          <cell r="A7435" t="str">
            <v>R455</v>
          </cell>
          <cell r="B7435" t="str">
            <v>HOSTILIDAD</v>
          </cell>
          <cell r="C7435" t="str">
            <v>094</v>
          </cell>
        </row>
        <row r="7436">
          <cell r="A7436" t="str">
            <v>R456</v>
          </cell>
          <cell r="B7436" t="str">
            <v>VIOLENCIA FISICA</v>
          </cell>
          <cell r="C7436" t="str">
            <v>094</v>
          </cell>
        </row>
        <row r="7437">
          <cell r="A7437" t="str">
            <v>R457</v>
          </cell>
          <cell r="B7437" t="str">
            <v>TENSION Y ESTADO DE CHOQUE EMOCIONAL, NO ESPECIFICADO</v>
          </cell>
          <cell r="C7437" t="str">
            <v>094</v>
          </cell>
        </row>
        <row r="7438">
          <cell r="A7438" t="str">
            <v>R458</v>
          </cell>
          <cell r="B7438" t="str">
            <v>OTROS SINTOMAS Y SIGNOS QUE INVOLUCRAN EL ESTADO EMOCIONAL</v>
          </cell>
          <cell r="C7438" t="str">
            <v>094</v>
          </cell>
        </row>
        <row r="7439">
          <cell r="A7439" t="str">
            <v>R46</v>
          </cell>
          <cell r="B7439" t="str">
            <v>SINTOMAS Y SIGNOS QUE INVOLUCRAN LA APARIENCIA Y EL COMPORTAMIENTO</v>
          </cell>
          <cell r="C7439" t="str">
            <v>094</v>
          </cell>
        </row>
        <row r="7440">
          <cell r="A7440" t="str">
            <v>R460</v>
          </cell>
          <cell r="B7440" t="str">
            <v>MUY BAJO NIVEL DE HIGIENE PERSONAL</v>
          </cell>
          <cell r="C7440" t="str">
            <v>094</v>
          </cell>
        </row>
        <row r="7441">
          <cell r="A7441" t="str">
            <v>R461</v>
          </cell>
          <cell r="B7441" t="str">
            <v>APARIENCIA PERSONAL EXTRAÑA</v>
          </cell>
          <cell r="C7441" t="str">
            <v>094</v>
          </cell>
        </row>
        <row r="7442">
          <cell r="A7442" t="str">
            <v>R462</v>
          </cell>
          <cell r="B7442" t="str">
            <v>CONDUCTA EXTRAÑA E INEXPLICABLE</v>
          </cell>
          <cell r="C7442" t="str">
            <v>094</v>
          </cell>
        </row>
        <row r="7443">
          <cell r="A7443" t="str">
            <v>R463</v>
          </cell>
          <cell r="B7443" t="str">
            <v>HIPERACTIVIDAD</v>
          </cell>
          <cell r="C7443" t="str">
            <v>094</v>
          </cell>
        </row>
        <row r="7444">
          <cell r="A7444" t="str">
            <v>R464</v>
          </cell>
          <cell r="B7444" t="str">
            <v>LENTITUD Y POBRE RESPUESTA</v>
          </cell>
          <cell r="C7444" t="str">
            <v>094</v>
          </cell>
        </row>
        <row r="7445">
          <cell r="A7445" t="str">
            <v>R465</v>
          </cell>
          <cell r="B7445" t="str">
            <v>SUSPICACIA Y EVASIVIDAD MARCADAS</v>
          </cell>
          <cell r="C7445" t="str">
            <v>094</v>
          </cell>
        </row>
        <row r="7446">
          <cell r="A7446" t="str">
            <v>R466</v>
          </cell>
          <cell r="B7446" t="str">
            <v>PREOCUPACION INDEBIDA POR SUCESOS QUE CAUSAN TENSION</v>
          </cell>
          <cell r="C7446" t="str">
            <v>094</v>
          </cell>
        </row>
        <row r="7447">
          <cell r="A7447" t="str">
            <v>R467</v>
          </cell>
          <cell r="B7447" t="str">
            <v>VERBOSIDAD Y DETALLES CIRCUNSTANCIALES QUE OSCURECEN LA RAZON DE LA CO</v>
          </cell>
          <cell r="C7447" t="str">
            <v>094</v>
          </cell>
        </row>
        <row r="7448">
          <cell r="A7448" t="str">
            <v>R468</v>
          </cell>
          <cell r="B7448" t="str">
            <v>OTROS SINTOMAS Y SIGNOS QUE INVOLUCRAN LA APARIENCIA Y EL COMPORTAMIEN</v>
          </cell>
          <cell r="C7448" t="str">
            <v>094</v>
          </cell>
        </row>
        <row r="7449">
          <cell r="A7449" t="str">
            <v>R47</v>
          </cell>
          <cell r="B7449" t="str">
            <v>ALTERACION DEL HABLA, NO CLASIFICADAS EN OTRA PARTE</v>
          </cell>
          <cell r="C7449" t="str">
            <v>094</v>
          </cell>
        </row>
        <row r="7450">
          <cell r="A7450" t="str">
            <v>R470</v>
          </cell>
          <cell r="B7450" t="str">
            <v>DISFASIA Y AFASIA</v>
          </cell>
          <cell r="C7450" t="str">
            <v>094</v>
          </cell>
        </row>
        <row r="7451">
          <cell r="A7451" t="str">
            <v>R471</v>
          </cell>
          <cell r="B7451" t="str">
            <v>DISARTRIA Y ANARTRIA</v>
          </cell>
          <cell r="C7451" t="str">
            <v>094</v>
          </cell>
        </row>
        <row r="7452">
          <cell r="A7452" t="str">
            <v>R478</v>
          </cell>
          <cell r="B7452" t="str">
            <v>OTRAS ALTERACIONES DEL HABLA Y LAS NO ESPECIFICADAS</v>
          </cell>
          <cell r="C7452" t="str">
            <v>094</v>
          </cell>
        </row>
        <row r="7453">
          <cell r="A7453" t="str">
            <v>R48</v>
          </cell>
          <cell r="B7453" t="str">
            <v>DISLEXIA Y OTRAS DISFUNCIONES SIMBOLICAS, NO CLASIFICADAS EN OTRA PART</v>
          </cell>
          <cell r="C7453" t="str">
            <v>094</v>
          </cell>
        </row>
        <row r="7454">
          <cell r="A7454" t="str">
            <v>R480</v>
          </cell>
          <cell r="B7454" t="str">
            <v>DISLEXIA Y ALEXIA</v>
          </cell>
          <cell r="C7454" t="str">
            <v>094</v>
          </cell>
        </row>
        <row r="7455">
          <cell r="A7455" t="str">
            <v>R481</v>
          </cell>
          <cell r="B7455" t="str">
            <v>AGNOSIA</v>
          </cell>
          <cell r="C7455" t="str">
            <v>094</v>
          </cell>
        </row>
        <row r="7456">
          <cell r="A7456" t="str">
            <v>R482</v>
          </cell>
          <cell r="B7456" t="str">
            <v>APRAXIA</v>
          </cell>
          <cell r="C7456" t="str">
            <v>094</v>
          </cell>
        </row>
        <row r="7457">
          <cell r="A7457" t="str">
            <v>R488</v>
          </cell>
          <cell r="B7457" t="str">
            <v>OTRAS DISFUNCIONES SIMBOLICAS Y LAS NO ESPECIFICADAS</v>
          </cell>
          <cell r="C7457" t="str">
            <v>094</v>
          </cell>
        </row>
        <row r="7458">
          <cell r="A7458" t="str">
            <v>R49</v>
          </cell>
          <cell r="B7458" t="str">
            <v>ALTERACIONES DE LA VOZ</v>
          </cell>
          <cell r="C7458" t="str">
            <v>094</v>
          </cell>
        </row>
        <row r="7459">
          <cell r="A7459" t="str">
            <v>R490</v>
          </cell>
          <cell r="B7459" t="str">
            <v>DISFONIA</v>
          </cell>
          <cell r="C7459" t="str">
            <v>094</v>
          </cell>
        </row>
        <row r="7460">
          <cell r="A7460" t="str">
            <v>R491</v>
          </cell>
          <cell r="B7460" t="str">
            <v>AFONIA</v>
          </cell>
          <cell r="C7460" t="str">
            <v>094</v>
          </cell>
        </row>
        <row r="7461">
          <cell r="A7461" t="str">
            <v>R492</v>
          </cell>
          <cell r="B7461" t="str">
            <v>HIPERNASALIDAD E HIPONASALIDAD</v>
          </cell>
          <cell r="C7461" t="str">
            <v>094</v>
          </cell>
        </row>
        <row r="7462">
          <cell r="A7462" t="str">
            <v>R498</v>
          </cell>
          <cell r="B7462" t="str">
            <v>OTRAS ALTERACIONES DE LA VOZ Y LAS NO ESPECIFICADAS</v>
          </cell>
          <cell r="C7462" t="str">
            <v>094</v>
          </cell>
        </row>
        <row r="7463">
          <cell r="A7463" t="str">
            <v>R50</v>
          </cell>
          <cell r="B7463" t="str">
            <v>FIEBRE DE ORIGEN DESCONOCIDO</v>
          </cell>
          <cell r="C7463" t="str">
            <v>094</v>
          </cell>
        </row>
        <row r="7464">
          <cell r="A7464" t="str">
            <v>R500</v>
          </cell>
          <cell r="B7464" t="str">
            <v>FIEBRE CON ESCALOFRIO</v>
          </cell>
          <cell r="C7464" t="str">
            <v>094</v>
          </cell>
        </row>
        <row r="7465">
          <cell r="A7465" t="str">
            <v>R501</v>
          </cell>
          <cell r="B7465" t="str">
            <v>FIEBRE PERSISTENTE</v>
          </cell>
          <cell r="C7465" t="str">
            <v>094</v>
          </cell>
        </row>
        <row r="7466">
          <cell r="A7466" t="str">
            <v>R509</v>
          </cell>
          <cell r="B7466" t="str">
            <v>FIEBRE, NO ESPECIFICADA</v>
          </cell>
          <cell r="C7466" t="str">
            <v>094</v>
          </cell>
        </row>
        <row r="7467">
          <cell r="A7467" t="str">
            <v>R51</v>
          </cell>
          <cell r="B7467" t="str">
            <v>CEFALEA</v>
          </cell>
          <cell r="C7467" t="str">
            <v>094</v>
          </cell>
        </row>
        <row r="7468">
          <cell r="A7468" t="str">
            <v>R52</v>
          </cell>
          <cell r="B7468" t="str">
            <v>DOLOR, NO CLASIFICADO EN OTRA PARTE</v>
          </cell>
          <cell r="C7468" t="str">
            <v>094</v>
          </cell>
        </row>
        <row r="7469">
          <cell r="A7469" t="str">
            <v>R520</v>
          </cell>
          <cell r="B7469" t="str">
            <v>DOLOR AGUDO</v>
          </cell>
          <cell r="C7469" t="str">
            <v>094</v>
          </cell>
        </row>
        <row r="7470">
          <cell r="A7470" t="str">
            <v>R521</v>
          </cell>
          <cell r="B7470" t="str">
            <v>DOLOR CRONICO INTRATABLE</v>
          </cell>
          <cell r="C7470" t="str">
            <v>094</v>
          </cell>
        </row>
        <row r="7471">
          <cell r="A7471" t="str">
            <v>R522</v>
          </cell>
          <cell r="B7471" t="str">
            <v>OTRO DOLOR CRONICO</v>
          </cell>
          <cell r="C7471" t="str">
            <v>094</v>
          </cell>
        </row>
        <row r="7472">
          <cell r="A7472" t="str">
            <v>R529</v>
          </cell>
          <cell r="B7472" t="str">
            <v>DOLOR, NO ESPECIFICADO</v>
          </cell>
          <cell r="C7472" t="str">
            <v>094</v>
          </cell>
        </row>
        <row r="7473">
          <cell r="A7473" t="str">
            <v>R53</v>
          </cell>
          <cell r="B7473" t="str">
            <v>MALESTAR Y FATIGA</v>
          </cell>
          <cell r="C7473" t="str">
            <v>094</v>
          </cell>
        </row>
        <row r="7474">
          <cell r="A7474" t="str">
            <v>R54</v>
          </cell>
          <cell r="B7474" t="str">
            <v>SENILIDAD</v>
          </cell>
          <cell r="C7474" t="str">
            <v>094</v>
          </cell>
        </row>
        <row r="7475">
          <cell r="A7475" t="str">
            <v>R55</v>
          </cell>
          <cell r="B7475" t="str">
            <v>SINCOPE Y COLAPSO</v>
          </cell>
          <cell r="C7475" t="str">
            <v>094</v>
          </cell>
        </row>
        <row r="7476">
          <cell r="A7476" t="str">
            <v>R56</v>
          </cell>
          <cell r="B7476" t="str">
            <v>CONVULSIONES, NO CLASIFICADAS EN OTRA PARTE</v>
          </cell>
          <cell r="C7476" t="str">
            <v>094</v>
          </cell>
        </row>
        <row r="7477">
          <cell r="A7477" t="str">
            <v>R560</v>
          </cell>
          <cell r="B7477" t="str">
            <v>CONVULSIONES FEBRILES</v>
          </cell>
          <cell r="C7477" t="str">
            <v>094</v>
          </cell>
        </row>
        <row r="7478">
          <cell r="A7478" t="str">
            <v>R568</v>
          </cell>
          <cell r="B7478" t="str">
            <v>OTRAS CONVULSIONES Y LAS NO ESPECIFICADAS</v>
          </cell>
          <cell r="C7478" t="str">
            <v>094</v>
          </cell>
        </row>
        <row r="7479">
          <cell r="A7479" t="str">
            <v>R57</v>
          </cell>
          <cell r="B7479" t="str">
            <v>CHOQUE, NO CLASIFICADO EN OTRA PARTE</v>
          </cell>
          <cell r="C7479" t="str">
            <v>094</v>
          </cell>
        </row>
        <row r="7480">
          <cell r="A7480" t="str">
            <v>R570</v>
          </cell>
          <cell r="B7480" t="str">
            <v>CHOQUE CARDIOGENICO</v>
          </cell>
          <cell r="C7480" t="str">
            <v>094</v>
          </cell>
        </row>
        <row r="7481">
          <cell r="A7481" t="str">
            <v>R571</v>
          </cell>
          <cell r="B7481" t="str">
            <v>CHOQUE HIPOVOLEMICO</v>
          </cell>
          <cell r="C7481" t="str">
            <v>094</v>
          </cell>
        </row>
        <row r="7482">
          <cell r="A7482" t="str">
            <v>R578</v>
          </cell>
          <cell r="B7482" t="str">
            <v>OTRAS FORMAS DE CHOQUE</v>
          </cell>
          <cell r="C7482" t="str">
            <v>094</v>
          </cell>
        </row>
        <row r="7483">
          <cell r="A7483" t="str">
            <v>R579</v>
          </cell>
          <cell r="B7483" t="str">
            <v>CHOQUE, NO ESPECIFICADO</v>
          </cell>
          <cell r="C7483" t="str">
            <v>094</v>
          </cell>
        </row>
        <row r="7484">
          <cell r="A7484" t="str">
            <v>R58</v>
          </cell>
          <cell r="B7484" t="str">
            <v>HEMORRAGIA, NO CLASIFICADA EN OTRA PARTE</v>
          </cell>
          <cell r="C7484" t="str">
            <v>094</v>
          </cell>
        </row>
        <row r="7485">
          <cell r="A7485" t="str">
            <v>R59</v>
          </cell>
          <cell r="B7485" t="str">
            <v>ADENOMEGALIA</v>
          </cell>
          <cell r="C7485" t="str">
            <v>094</v>
          </cell>
        </row>
        <row r="7486">
          <cell r="A7486" t="str">
            <v>R590</v>
          </cell>
          <cell r="B7486" t="str">
            <v>ADENOMEGALIA LOCALIZADA</v>
          </cell>
          <cell r="C7486" t="str">
            <v>094</v>
          </cell>
        </row>
        <row r="7487">
          <cell r="A7487" t="str">
            <v>R591</v>
          </cell>
          <cell r="B7487" t="str">
            <v>ADENOMEGALIA GENERALIZADA</v>
          </cell>
          <cell r="C7487" t="str">
            <v>094</v>
          </cell>
        </row>
        <row r="7488">
          <cell r="A7488" t="str">
            <v>R599</v>
          </cell>
          <cell r="B7488" t="str">
            <v>ADENOMEGALIA, NO ESPECIFICADA</v>
          </cell>
          <cell r="C7488" t="str">
            <v>094</v>
          </cell>
        </row>
        <row r="7489">
          <cell r="A7489" t="str">
            <v>R60</v>
          </cell>
          <cell r="B7489" t="str">
            <v>EDEMA, NO CLASIFICADO EN OTRA PARTE</v>
          </cell>
          <cell r="C7489" t="str">
            <v>094</v>
          </cell>
        </row>
        <row r="7490">
          <cell r="A7490" t="str">
            <v>R600</v>
          </cell>
          <cell r="B7490" t="str">
            <v>EDEMA LOCALIZADO</v>
          </cell>
          <cell r="C7490" t="str">
            <v>094</v>
          </cell>
        </row>
        <row r="7491">
          <cell r="A7491" t="str">
            <v>R601</v>
          </cell>
          <cell r="B7491" t="str">
            <v>EDEMA GENERALIZADO</v>
          </cell>
          <cell r="C7491" t="str">
            <v>094</v>
          </cell>
        </row>
        <row r="7492">
          <cell r="A7492" t="str">
            <v>R609</v>
          </cell>
          <cell r="B7492" t="str">
            <v>EDEMA, NO ESPECIFICADO</v>
          </cell>
          <cell r="C7492" t="str">
            <v>094</v>
          </cell>
        </row>
        <row r="7493">
          <cell r="A7493" t="str">
            <v>R61</v>
          </cell>
          <cell r="B7493" t="str">
            <v>HIPERHIDROSIS</v>
          </cell>
          <cell r="C7493" t="str">
            <v>094</v>
          </cell>
        </row>
        <row r="7494">
          <cell r="A7494" t="str">
            <v>R610</v>
          </cell>
          <cell r="B7494" t="str">
            <v>HIPERHIDROSIS LOCALIZADA</v>
          </cell>
          <cell r="C7494" t="str">
            <v>094</v>
          </cell>
        </row>
        <row r="7495">
          <cell r="A7495" t="str">
            <v>R611</v>
          </cell>
          <cell r="B7495" t="str">
            <v>HIPERHIDROSIS GENERALIZADA</v>
          </cell>
          <cell r="C7495" t="str">
            <v>094</v>
          </cell>
        </row>
        <row r="7496">
          <cell r="A7496" t="str">
            <v>R619</v>
          </cell>
          <cell r="B7496" t="str">
            <v>HIPERHIDROSIS, NO ESPECIFICADA</v>
          </cell>
          <cell r="C7496" t="str">
            <v>094</v>
          </cell>
        </row>
        <row r="7497">
          <cell r="A7497" t="str">
            <v>R62</v>
          </cell>
          <cell r="B7497" t="str">
            <v>FALTA DEL DESARROLLO FISIOLOGICO NORMAL ESPERADO</v>
          </cell>
          <cell r="C7497" t="str">
            <v>094</v>
          </cell>
        </row>
        <row r="7498">
          <cell r="A7498" t="str">
            <v>R620</v>
          </cell>
          <cell r="B7498" t="str">
            <v>RETARDO DEL DESARROLLO</v>
          </cell>
          <cell r="C7498" t="str">
            <v>094</v>
          </cell>
        </row>
        <row r="7499">
          <cell r="A7499" t="str">
            <v>R628</v>
          </cell>
          <cell r="B7499" t="str">
            <v>OTRAS FALTAS DEL DESARROLLO FISIOLOGICO NORMAL ESPERADO</v>
          </cell>
          <cell r="C7499" t="str">
            <v>094</v>
          </cell>
        </row>
        <row r="7500">
          <cell r="A7500" t="str">
            <v>R629</v>
          </cell>
          <cell r="B7500" t="str">
            <v>FALTA DEL DESARROLLO FISIOLOGICO NORMAL ESPERADO, SIN OTRA ESPECIFIC</v>
          </cell>
          <cell r="C7500" t="str">
            <v>094</v>
          </cell>
        </row>
        <row r="7501">
          <cell r="A7501" t="str">
            <v>R63</v>
          </cell>
          <cell r="B7501" t="str">
            <v>SINTOMAS Y SIGNOS CONCERNIENTES A LA ALIMENTACION Y A LA INGESTION DE</v>
          </cell>
          <cell r="C7501" t="str">
            <v>094</v>
          </cell>
        </row>
        <row r="7502">
          <cell r="A7502" t="str">
            <v>R630</v>
          </cell>
          <cell r="B7502" t="str">
            <v>ANOREXIA</v>
          </cell>
          <cell r="C7502" t="str">
            <v>094</v>
          </cell>
        </row>
        <row r="7503">
          <cell r="A7503" t="str">
            <v>R631</v>
          </cell>
          <cell r="B7503" t="str">
            <v>POLIDIPSIA</v>
          </cell>
          <cell r="C7503" t="str">
            <v>094</v>
          </cell>
        </row>
        <row r="7504">
          <cell r="A7504" t="str">
            <v>R632</v>
          </cell>
          <cell r="B7504" t="str">
            <v>POLIFAGIA</v>
          </cell>
          <cell r="C7504" t="str">
            <v>094</v>
          </cell>
        </row>
        <row r="7505">
          <cell r="A7505" t="str">
            <v>R633</v>
          </cell>
          <cell r="B7505" t="str">
            <v>DIFICULTADES Y MALA ADMINISTRACION DE LA ALIMENTACION</v>
          </cell>
          <cell r="C7505" t="str">
            <v>094</v>
          </cell>
        </row>
        <row r="7506">
          <cell r="A7506" t="str">
            <v>R634</v>
          </cell>
          <cell r="B7506" t="str">
            <v>PERDIDA ANORMAL DE PESO</v>
          </cell>
          <cell r="C7506" t="str">
            <v>094</v>
          </cell>
        </row>
        <row r="7507">
          <cell r="A7507" t="str">
            <v>R635</v>
          </cell>
          <cell r="B7507" t="str">
            <v>AUMENTO ANORMAL DE PESO</v>
          </cell>
          <cell r="C7507" t="str">
            <v>094</v>
          </cell>
        </row>
        <row r="7508">
          <cell r="A7508" t="str">
            <v>R638</v>
          </cell>
          <cell r="B7508" t="str">
            <v>OTROS SINTOMAS Y SIGNOS CONCERNIENTES A LA ALIMENTACION Y A LA INGESTI</v>
          </cell>
          <cell r="C7508" t="str">
            <v>094</v>
          </cell>
        </row>
        <row r="7509">
          <cell r="A7509" t="str">
            <v>R64</v>
          </cell>
          <cell r="B7509" t="str">
            <v>CAQUEXIA</v>
          </cell>
          <cell r="C7509" t="str">
            <v>094</v>
          </cell>
        </row>
        <row r="7510">
          <cell r="A7510" t="str">
            <v>R68</v>
          </cell>
          <cell r="B7510" t="str">
            <v>OTROS SINTOMAS Y SIGNOS GENERALES</v>
          </cell>
          <cell r="C7510" t="str">
            <v>094</v>
          </cell>
        </row>
        <row r="7511">
          <cell r="A7511" t="str">
            <v>R680</v>
          </cell>
          <cell r="B7511" t="str">
            <v>HIPOTERMIA NO ASOCIADA CON BAJA TEMPERATURA DEL AMBIENTE</v>
          </cell>
          <cell r="C7511" t="str">
            <v>094</v>
          </cell>
        </row>
        <row r="7512">
          <cell r="A7512" t="str">
            <v>R681</v>
          </cell>
          <cell r="B7512" t="str">
            <v>SINTOMAS NO ESPECIFICOS PROPIOS DE LA INFANCIA</v>
          </cell>
          <cell r="C7512" t="str">
            <v>094</v>
          </cell>
        </row>
        <row r="7513">
          <cell r="A7513" t="str">
            <v>R683</v>
          </cell>
          <cell r="B7513" t="str">
            <v>DEDOS DE LA MANO DEFORMES</v>
          </cell>
          <cell r="C7513" t="str">
            <v>094</v>
          </cell>
        </row>
        <row r="7514">
          <cell r="A7514" t="str">
            <v>R688</v>
          </cell>
          <cell r="B7514" t="str">
            <v>OTROS SINTOMAS Y SIGNOS GENERALES ESPECIFICADOS</v>
          </cell>
          <cell r="C7514" t="str">
            <v>094</v>
          </cell>
        </row>
        <row r="7515">
          <cell r="A7515" t="str">
            <v>R69</v>
          </cell>
          <cell r="B7515" t="str">
            <v>CAUSAS DE MORBILIDAD DESCONOCIDAS Y NO ESPECIFICADAS</v>
          </cell>
          <cell r="C7515" t="str">
            <v>094</v>
          </cell>
        </row>
        <row r="7516">
          <cell r="A7516" t="str">
            <v>R70</v>
          </cell>
          <cell r="B7516" t="str">
            <v>VELOCIDAD DE ERITROSEDIMENTACION ELEVADA Y OTRAS ANORMALIDADES DE LA</v>
          </cell>
          <cell r="C7516" t="str">
            <v>094</v>
          </cell>
        </row>
        <row r="7517">
          <cell r="A7517" t="str">
            <v>R700</v>
          </cell>
          <cell r="B7517" t="str">
            <v>VELOCIDAD DE ERITROSEDIMENTACION ELEVADA</v>
          </cell>
          <cell r="C7517" t="str">
            <v>094</v>
          </cell>
        </row>
        <row r="7518">
          <cell r="A7518" t="str">
            <v>R701</v>
          </cell>
          <cell r="B7518" t="str">
            <v>VISCOSIDAD PLASMATICA ANORMAL</v>
          </cell>
          <cell r="C7518" t="str">
            <v>094</v>
          </cell>
        </row>
        <row r="7519">
          <cell r="A7519" t="str">
            <v>R71</v>
          </cell>
          <cell r="B7519" t="str">
            <v>ANORMALIDAD DE LOS ERITROCITOS</v>
          </cell>
          <cell r="C7519" t="str">
            <v>094</v>
          </cell>
        </row>
        <row r="7520">
          <cell r="A7520" t="str">
            <v>R72</v>
          </cell>
          <cell r="B7520" t="str">
            <v>ANORMALIDADES DE LOS LEUCOCITOS, NO CLASIFACADAS EN OTRA PARTE</v>
          </cell>
          <cell r="C7520" t="str">
            <v>094</v>
          </cell>
        </row>
        <row r="7521">
          <cell r="A7521" t="str">
            <v>R73</v>
          </cell>
          <cell r="B7521" t="str">
            <v>NIVEL ELEVADO DE GLUCOSA EN SANGRE</v>
          </cell>
          <cell r="C7521" t="str">
            <v>094</v>
          </cell>
        </row>
        <row r="7522">
          <cell r="A7522" t="str">
            <v>R730</v>
          </cell>
          <cell r="B7522" t="str">
            <v>ANORMALIDADES EN LA PRUEBA DE TOLERANCIA A LA GLUCOSA</v>
          </cell>
          <cell r="C7522" t="str">
            <v>094</v>
          </cell>
        </row>
        <row r="7523">
          <cell r="A7523" t="str">
            <v>R739</v>
          </cell>
          <cell r="B7523" t="str">
            <v>HIPERGLICEMIA, NO ESPECIFICADA</v>
          </cell>
          <cell r="C7523" t="str">
            <v>094</v>
          </cell>
        </row>
        <row r="7524">
          <cell r="A7524" t="str">
            <v>R74</v>
          </cell>
          <cell r="B7524" t="str">
            <v>NIVEL ANORMAL DE ENZIMAS EN SUERO</v>
          </cell>
          <cell r="C7524" t="str">
            <v>094</v>
          </cell>
        </row>
        <row r="7525">
          <cell r="A7525" t="str">
            <v>R740</v>
          </cell>
          <cell r="B7525" t="str">
            <v>ELEVACION DE LOS NIVELES DE TRANSAMINASAS O DESHIDROGENASA LACTICA</v>
          </cell>
          <cell r="C7525" t="str">
            <v>094</v>
          </cell>
        </row>
        <row r="7526">
          <cell r="A7526" t="str">
            <v>R748</v>
          </cell>
          <cell r="B7526" t="str">
            <v>NIVELES ANORMALES DE OTRAS ENZIMAS EN SUERO</v>
          </cell>
          <cell r="C7526" t="str">
            <v>094</v>
          </cell>
        </row>
        <row r="7527">
          <cell r="A7527" t="str">
            <v>R749</v>
          </cell>
          <cell r="B7527" t="str">
            <v>NIVEL ANORMAL DE ENZIMAS EN SUERO, NO ESPECIFICADO</v>
          </cell>
          <cell r="C7527" t="str">
            <v>094</v>
          </cell>
        </row>
        <row r="7528">
          <cell r="A7528" t="str">
            <v>R75</v>
          </cell>
          <cell r="B7528" t="str">
            <v>EVIDENCIAS DE LABORATORIO DEL VIRUS DE LA INMUNODEFICIENCIA HUMANA (VI</v>
          </cell>
          <cell r="C7528" t="str">
            <v>094</v>
          </cell>
        </row>
        <row r="7529">
          <cell r="A7529" t="str">
            <v>R76</v>
          </cell>
          <cell r="B7529" t="str">
            <v>OTROS HALLAZGOS INMUNOLOGICOS ANORMALES EN SUERO</v>
          </cell>
          <cell r="C7529" t="str">
            <v>094</v>
          </cell>
        </row>
        <row r="7530">
          <cell r="A7530" t="str">
            <v>R760</v>
          </cell>
          <cell r="B7530" t="str">
            <v>TITULACION ELEVADA DE ANTICUERPOS</v>
          </cell>
          <cell r="C7530" t="str">
            <v>094</v>
          </cell>
        </row>
        <row r="7531">
          <cell r="A7531" t="str">
            <v>R761</v>
          </cell>
          <cell r="B7531" t="str">
            <v>REACCION ANORMAL A LA PRUEBA CON TUBERCULINA</v>
          </cell>
          <cell r="C7531" t="str">
            <v>094</v>
          </cell>
        </row>
        <row r="7532">
          <cell r="A7532" t="str">
            <v>R762</v>
          </cell>
          <cell r="B7532" t="str">
            <v>FALSO POSITIVO EN LA PRUEBA SEROLOGICA PARA SIFILIS</v>
          </cell>
          <cell r="C7532" t="str">
            <v>094</v>
          </cell>
        </row>
        <row r="7533">
          <cell r="A7533" t="str">
            <v>R768</v>
          </cell>
          <cell r="B7533" t="str">
            <v>OTROS HALLAZGOS INMUNOLOGICOS ANORMALES ESPECIFICADOS EN SUERO</v>
          </cell>
          <cell r="C7533" t="str">
            <v>094</v>
          </cell>
        </row>
        <row r="7534">
          <cell r="A7534" t="str">
            <v>R769</v>
          </cell>
          <cell r="B7534" t="str">
            <v>HALLAZGOS INMUNOLOGICOS ANORMALES NO ESPECIFICADOS EN SUERO</v>
          </cell>
          <cell r="C7534" t="str">
            <v>094</v>
          </cell>
        </row>
        <row r="7535">
          <cell r="A7535" t="str">
            <v>R77</v>
          </cell>
          <cell r="B7535" t="str">
            <v>OTRAS ANORMALIDADES DE LAS PROTEINAS PLASMATICAS</v>
          </cell>
          <cell r="C7535" t="str">
            <v>094</v>
          </cell>
        </row>
        <row r="7536">
          <cell r="A7536" t="str">
            <v>R770</v>
          </cell>
          <cell r="B7536" t="str">
            <v>ANORMALIDAD DE LA ALBUMINA</v>
          </cell>
          <cell r="C7536" t="str">
            <v>094</v>
          </cell>
        </row>
        <row r="7537">
          <cell r="A7537" t="str">
            <v>R771</v>
          </cell>
          <cell r="B7537" t="str">
            <v>ANORMALIDAD DE LA GLOBULINA</v>
          </cell>
          <cell r="C7537" t="str">
            <v>094</v>
          </cell>
        </row>
        <row r="7538">
          <cell r="A7538" t="str">
            <v>R772</v>
          </cell>
          <cell r="B7538" t="str">
            <v>ANORMALIDAD DE LA ALFAFETOPROTEINA</v>
          </cell>
          <cell r="C7538" t="str">
            <v>094</v>
          </cell>
        </row>
        <row r="7539">
          <cell r="A7539" t="str">
            <v>R778</v>
          </cell>
          <cell r="B7539" t="str">
            <v>OTRAS ANORMALIDADES ESPECIFICADAS DE LAS PROTEINAS PLASMATICAS</v>
          </cell>
          <cell r="C7539" t="str">
            <v>094</v>
          </cell>
        </row>
        <row r="7540">
          <cell r="A7540" t="str">
            <v>R779</v>
          </cell>
          <cell r="B7540" t="str">
            <v>ANORMALIDADES NO ESPECIFICADAS DE LAS PROTEINAS PLASMATICAS</v>
          </cell>
          <cell r="C7540" t="str">
            <v>094</v>
          </cell>
        </row>
        <row r="7541">
          <cell r="A7541" t="str">
            <v>R78</v>
          </cell>
          <cell r="B7541" t="str">
            <v>HALLAZGOS DE DROGAS Y OTRAS SUSTANCIAS QUE NORMAL/ NO SE ENCUENTRA</v>
          </cell>
          <cell r="C7541" t="str">
            <v>094</v>
          </cell>
        </row>
        <row r="7542">
          <cell r="A7542" t="str">
            <v>R780</v>
          </cell>
          <cell r="B7542" t="str">
            <v>HALLAZGOS DE ALCOHOL EN LA SANGRE</v>
          </cell>
          <cell r="C7542" t="str">
            <v>094</v>
          </cell>
        </row>
        <row r="7543">
          <cell r="A7543" t="str">
            <v>R781</v>
          </cell>
          <cell r="B7543" t="str">
            <v>HALLAZGOS DE DROGAS OPIACEAS EN LA SANGRE</v>
          </cell>
          <cell r="C7543" t="str">
            <v>094</v>
          </cell>
        </row>
        <row r="7544">
          <cell r="A7544" t="str">
            <v>R782</v>
          </cell>
          <cell r="B7544" t="str">
            <v>HALLAZGOS DE COCAINA EN LA SANGRE</v>
          </cell>
          <cell r="C7544" t="str">
            <v>094</v>
          </cell>
        </row>
        <row r="7545">
          <cell r="A7545" t="str">
            <v>R783</v>
          </cell>
          <cell r="B7545" t="str">
            <v>HALLAZGOS DE ALUCINOGENOS EN LA SANFRE</v>
          </cell>
          <cell r="C7545" t="str">
            <v>094</v>
          </cell>
        </row>
        <row r="7546">
          <cell r="A7546" t="str">
            <v>R784</v>
          </cell>
          <cell r="B7546" t="str">
            <v>HALLAZGOS DE OTRAS DROGAS POTENCIALMENTE ADICTIVAS EN LA SANGRE</v>
          </cell>
          <cell r="C7546" t="str">
            <v>094</v>
          </cell>
        </row>
        <row r="7547">
          <cell r="A7547" t="str">
            <v>R785</v>
          </cell>
          <cell r="B7547" t="str">
            <v>HALLAZGOS DE DROGAS PSICOTROPICAS EN LA SANGRE</v>
          </cell>
          <cell r="C7547" t="str">
            <v>094</v>
          </cell>
        </row>
        <row r="7548">
          <cell r="A7548" t="str">
            <v>R786</v>
          </cell>
          <cell r="B7548" t="str">
            <v>HALLAZGOS DE AGENTES ESTEROIDES EN LA SANGRE</v>
          </cell>
          <cell r="C7548" t="str">
            <v>094</v>
          </cell>
        </row>
        <row r="7549">
          <cell r="A7549" t="str">
            <v>R787</v>
          </cell>
          <cell r="B7549" t="str">
            <v>HALLAZGOS DE NIVELES ANORMALES DE METALES PESADOS EN LA SANGRE</v>
          </cell>
          <cell r="C7549" t="str">
            <v>094</v>
          </cell>
        </row>
        <row r="7550">
          <cell r="A7550" t="str">
            <v>R788</v>
          </cell>
          <cell r="B7550" t="str">
            <v>HALLAZGOS DE OTRAS SUTANCIAS ESPECIF.QUE NORMAL/ NO SE ENCUENTRA EN LA</v>
          </cell>
          <cell r="C7550" t="str">
            <v>094</v>
          </cell>
        </row>
        <row r="7551">
          <cell r="A7551" t="str">
            <v>R789</v>
          </cell>
          <cell r="B7551" t="str">
            <v>HALLAZGOS DE SUSTANCIAS NO ESPECIF. QUE NORMAL/ NO SE ENCUENTRA EN LA</v>
          </cell>
          <cell r="C7551" t="str">
            <v>094</v>
          </cell>
        </row>
        <row r="7552">
          <cell r="A7552" t="str">
            <v>R79</v>
          </cell>
          <cell r="B7552" t="str">
            <v>OTROS HALLAZGOS ANORMALES EN LA QUIMICA SANGUINEA</v>
          </cell>
          <cell r="C7552" t="str">
            <v>094</v>
          </cell>
        </row>
        <row r="7553">
          <cell r="A7553" t="str">
            <v>R790</v>
          </cell>
          <cell r="B7553" t="str">
            <v>NIVEL ANORMAL DE MINERAL EN LA SANGRE</v>
          </cell>
          <cell r="C7553" t="str">
            <v>094</v>
          </cell>
        </row>
        <row r="7554">
          <cell r="A7554" t="str">
            <v>R798</v>
          </cell>
          <cell r="B7554" t="str">
            <v>OTROS HALLAZGOS ANORMALES ESPECIF. EN LA QUIMICA SANGUINEA</v>
          </cell>
          <cell r="C7554" t="str">
            <v>094</v>
          </cell>
        </row>
        <row r="7555">
          <cell r="A7555" t="str">
            <v>R799</v>
          </cell>
          <cell r="B7555" t="str">
            <v>HALLAZGOS ANORMAL EN LA QUIMICA SANGUINEA, SIN OTRA ESPECIFICACION</v>
          </cell>
          <cell r="C7555" t="str">
            <v>094</v>
          </cell>
        </row>
        <row r="7556">
          <cell r="A7556" t="str">
            <v>R80</v>
          </cell>
          <cell r="B7556" t="str">
            <v>PROTEINURIA AISLADA</v>
          </cell>
          <cell r="C7556" t="str">
            <v>094</v>
          </cell>
        </row>
        <row r="7557">
          <cell r="A7557" t="str">
            <v>R81</v>
          </cell>
          <cell r="B7557" t="str">
            <v>GLUCOSURIA</v>
          </cell>
          <cell r="C7557" t="str">
            <v>094</v>
          </cell>
        </row>
        <row r="7558">
          <cell r="A7558" t="str">
            <v>R82</v>
          </cell>
          <cell r="B7558" t="str">
            <v>OTROS HALLAZGOS ANORMALES EN LA ORINA</v>
          </cell>
          <cell r="C7558" t="str">
            <v>094</v>
          </cell>
        </row>
        <row r="7559">
          <cell r="A7559" t="str">
            <v>R820</v>
          </cell>
          <cell r="B7559" t="str">
            <v>QUILURIA</v>
          </cell>
          <cell r="C7559" t="str">
            <v>094</v>
          </cell>
        </row>
        <row r="7560">
          <cell r="A7560" t="str">
            <v>R821</v>
          </cell>
          <cell r="B7560" t="str">
            <v>MIOGLOBINURIA</v>
          </cell>
          <cell r="C7560" t="str">
            <v>094</v>
          </cell>
        </row>
        <row r="7561">
          <cell r="A7561" t="str">
            <v>R822</v>
          </cell>
          <cell r="B7561" t="str">
            <v>BILIURIA</v>
          </cell>
          <cell r="C7561" t="str">
            <v>094</v>
          </cell>
        </row>
        <row r="7562">
          <cell r="A7562" t="str">
            <v>R823</v>
          </cell>
          <cell r="B7562" t="str">
            <v>HEMOGLOBINURIA</v>
          </cell>
          <cell r="C7562" t="str">
            <v>094</v>
          </cell>
        </row>
        <row r="7563">
          <cell r="A7563" t="str">
            <v>R824</v>
          </cell>
          <cell r="B7563" t="str">
            <v>ACETONURIA</v>
          </cell>
          <cell r="C7563" t="str">
            <v>094</v>
          </cell>
        </row>
        <row r="7564">
          <cell r="A7564" t="str">
            <v>R825</v>
          </cell>
          <cell r="B7564" t="str">
            <v>ELEVACION DE LOS NIVELES DE DROGAS, MEDICAMENTOS Y SUSTANCIAS BILOLOGI</v>
          </cell>
          <cell r="C7564" t="str">
            <v>094</v>
          </cell>
        </row>
        <row r="7565">
          <cell r="A7565" t="str">
            <v>R826</v>
          </cell>
          <cell r="B7565" t="str">
            <v>NIVELES ANORMALES EN LA ORINA DE SUSTANCIAS DE ORIGEN PRICIPAL/ NO MED</v>
          </cell>
          <cell r="C7565" t="str">
            <v>094</v>
          </cell>
        </row>
        <row r="7566">
          <cell r="A7566" t="str">
            <v>R827</v>
          </cell>
          <cell r="B7566" t="str">
            <v>HALLAZGOS ANORMALES EN EL EXAMEN MICROBIOLOGICO DE LA ORINA</v>
          </cell>
          <cell r="C7566" t="str">
            <v>094</v>
          </cell>
        </row>
        <row r="7567">
          <cell r="A7567" t="str">
            <v>R828</v>
          </cell>
          <cell r="B7567" t="str">
            <v>HALLAZGOS ANORMALES EN EL EXAMEN CITOLOGICO E HISTOLOGICO DE LA ORINA</v>
          </cell>
          <cell r="C7567" t="str">
            <v>094</v>
          </cell>
        </row>
        <row r="7568">
          <cell r="A7568" t="str">
            <v>R829</v>
          </cell>
          <cell r="B7568" t="str">
            <v>OTROS HALLAZGOS ANORMALES EN LA ORINA Y LOS NO ESPECIFICADOS</v>
          </cell>
          <cell r="C7568" t="str">
            <v>094</v>
          </cell>
        </row>
        <row r="7569">
          <cell r="A7569" t="str">
            <v>R83</v>
          </cell>
          <cell r="B7569" t="str">
            <v>HALLAZGOS ANORMALES EN EL LIQUIDO CEFALORRAQUIDEO</v>
          </cell>
          <cell r="C7569" t="str">
            <v>094</v>
          </cell>
        </row>
        <row r="7570">
          <cell r="A7570" t="str">
            <v>R84</v>
          </cell>
          <cell r="B7570" t="str">
            <v>HALLAZGOS ANORMALES EN MUETRAS TOMADAS DE ORGANOS RESP. Y TORACICOS</v>
          </cell>
          <cell r="C7570" t="str">
            <v>094</v>
          </cell>
        </row>
        <row r="7571">
          <cell r="A7571" t="str">
            <v>R85</v>
          </cell>
          <cell r="B7571" t="str">
            <v>HALLAZGOS ANORMALES EN MUETRAS TOMADAS DE ORG. DIGESTIVOS Y DE LA CAV</v>
          </cell>
          <cell r="C7571" t="str">
            <v>094</v>
          </cell>
        </row>
        <row r="7572">
          <cell r="A7572" t="str">
            <v>R86</v>
          </cell>
          <cell r="B7572" t="str">
            <v>HALLAZGOS ANORMALES EN MUESTRAS TOMADAS DE ORG. GENIT. MASCULINOS</v>
          </cell>
          <cell r="C7572" t="str">
            <v>094</v>
          </cell>
        </row>
        <row r="7573">
          <cell r="A7573" t="str">
            <v>R87</v>
          </cell>
          <cell r="B7573" t="str">
            <v>HALLAZGOS ANORMALES EN MUETRAS TOMADAS DE ORG. GENIT. FEMENINOS</v>
          </cell>
          <cell r="C7573" t="str">
            <v>094</v>
          </cell>
        </row>
        <row r="7574">
          <cell r="A7574" t="str">
            <v>R89</v>
          </cell>
          <cell r="B7574" t="str">
            <v>HALLAZGOS ANORMALES EN MUESTRAS TOMADAS DE OTROS ORG. SISTEMAS Y TEJ</v>
          </cell>
          <cell r="C7574" t="str">
            <v>094</v>
          </cell>
        </row>
        <row r="7575">
          <cell r="A7575" t="str">
            <v>R90</v>
          </cell>
          <cell r="B7575" t="str">
            <v>HALLAZGOS ANORMALES EN DIAGNOSTICO POR IMAGEN DEL SISTEMA NERVIOSO CEN</v>
          </cell>
          <cell r="C7575" t="str">
            <v>094</v>
          </cell>
        </row>
        <row r="7576">
          <cell r="A7576" t="str">
            <v>R900</v>
          </cell>
          <cell r="B7576" t="str">
            <v>LESION QUE OCUPA EL ESPACIO INTRACRANEAL</v>
          </cell>
          <cell r="C7576" t="str">
            <v>094</v>
          </cell>
        </row>
        <row r="7577">
          <cell r="A7577" t="str">
            <v>R908</v>
          </cell>
          <cell r="B7577" t="str">
            <v>OTROS HALLAZGOS ANORMALES EN DIAGNOSTICO POR IMAGEN DEL SISTEMA NERVIO</v>
          </cell>
          <cell r="C7577" t="str">
            <v>094</v>
          </cell>
        </row>
        <row r="7578">
          <cell r="A7578" t="str">
            <v>R91</v>
          </cell>
          <cell r="B7578" t="str">
            <v>HALLAZGOS ANORMALES EN DIAGNOSTICO POR IMAGEN DEL PULMON</v>
          </cell>
          <cell r="C7578" t="str">
            <v>094</v>
          </cell>
        </row>
        <row r="7579">
          <cell r="A7579" t="str">
            <v>R92</v>
          </cell>
          <cell r="B7579" t="str">
            <v>HALLAZGOS ANORMALES EN DIAGNOSTICO POR IMAGEN DE LA MAMA</v>
          </cell>
          <cell r="C7579" t="str">
            <v>094</v>
          </cell>
        </row>
        <row r="7580">
          <cell r="A7580" t="str">
            <v>R93</v>
          </cell>
          <cell r="B7580" t="str">
            <v>HALLAZGOS ANORMALES EN DX POR IMAGEN DE OTRAS ESTRUCTURAS DEL CUERPO</v>
          </cell>
          <cell r="C7580" t="str">
            <v>094</v>
          </cell>
        </row>
        <row r="7581">
          <cell r="A7581" t="str">
            <v>R930</v>
          </cell>
          <cell r="B7581" t="str">
            <v>HALLAZGOS ANORMALES EN DX. POR IMAGEN DEL CRANEO Y DE LA CABEZA, NO CL</v>
          </cell>
          <cell r="C7581" t="str">
            <v>094</v>
          </cell>
        </row>
        <row r="7582">
          <cell r="A7582" t="str">
            <v>R931</v>
          </cell>
          <cell r="B7582" t="str">
            <v>HALLAZGOS ANORMALES EN DX. POR IMAGEN DEL CORAZON Y DE LA CIRCULACION</v>
          </cell>
          <cell r="C7582" t="str">
            <v>094</v>
          </cell>
        </row>
        <row r="7583">
          <cell r="A7583" t="str">
            <v>R932</v>
          </cell>
          <cell r="B7583" t="str">
            <v>HALLAZGOS ANORMALES EN DX. POR IMAGEN DEL HIGADO Y DE LAS VIAS BILIARE</v>
          </cell>
          <cell r="C7583" t="str">
            <v>094</v>
          </cell>
        </row>
        <row r="7584">
          <cell r="A7584" t="str">
            <v>R933</v>
          </cell>
          <cell r="B7584" t="str">
            <v>HALLAZGOS ANORMALES EN DX. POR IMAGEN DE OTRAS PARTES DE LAS VIAS DIG</v>
          </cell>
          <cell r="C7584" t="str">
            <v>094</v>
          </cell>
        </row>
        <row r="7585">
          <cell r="A7585" t="str">
            <v>R934</v>
          </cell>
          <cell r="B7585" t="str">
            <v>HALLAZGOS ANORMALES EN DX. POR IMAGEN DE LOS ORGANOS URINARIOS</v>
          </cell>
          <cell r="C7585" t="str">
            <v>094</v>
          </cell>
        </row>
        <row r="7586">
          <cell r="A7586" t="str">
            <v>R935</v>
          </cell>
          <cell r="B7586" t="str">
            <v>HALLAZGOS ANORMALES EN DX. POR IMAGEN DE OTRAS REGINONES ABDOMINALES</v>
          </cell>
          <cell r="C7586" t="str">
            <v>094</v>
          </cell>
        </row>
        <row r="7587">
          <cell r="A7587" t="str">
            <v>R936</v>
          </cell>
          <cell r="B7587" t="str">
            <v>HALLAZGOS ANORMALES EN DX. POR IMAGEN DE LOS MIEMBROS</v>
          </cell>
          <cell r="C7587" t="str">
            <v>094</v>
          </cell>
        </row>
        <row r="7588">
          <cell r="A7588" t="str">
            <v>R937</v>
          </cell>
          <cell r="B7588" t="str">
            <v>HALLAZGOS ANORMALES EN DX. POR IMAGEN DE OTRAS PARTES DEL SIST. OSTEOM</v>
          </cell>
          <cell r="C7588" t="str">
            <v>094</v>
          </cell>
        </row>
        <row r="7589">
          <cell r="A7589" t="str">
            <v>R938</v>
          </cell>
          <cell r="B7589" t="str">
            <v>HALLAZGOS ANORM. EN DX. POR IMAGEN DE OTRAS ESTRUCTURAS ESPECIF. DEL C</v>
          </cell>
          <cell r="C7589" t="str">
            <v>094</v>
          </cell>
        </row>
        <row r="7590">
          <cell r="A7590" t="str">
            <v>R94</v>
          </cell>
          <cell r="B7590" t="str">
            <v>RESULTADOS ANORMALES DE ESTUDIOS FUNCIONALES</v>
          </cell>
          <cell r="C7590" t="str">
            <v>094</v>
          </cell>
        </row>
        <row r="7591">
          <cell r="A7591" t="str">
            <v>R940</v>
          </cell>
          <cell r="B7591" t="str">
            <v>RESULTADOS ANORMALES EN ESTUDIOS FUNCIONALES DEL SISTEMA NERVIOSO CENT</v>
          </cell>
          <cell r="C7591" t="str">
            <v>094</v>
          </cell>
        </row>
        <row r="7592">
          <cell r="A7592" t="str">
            <v>R941</v>
          </cell>
          <cell r="B7592" t="str">
            <v>RESULTADOS ANORM. DE ESTUD. FUNCIONALES DEL SIST. NERV. PERIFERICO Y S</v>
          </cell>
          <cell r="C7592" t="str">
            <v>094</v>
          </cell>
        </row>
        <row r="7593">
          <cell r="A7593" t="str">
            <v>R942</v>
          </cell>
          <cell r="B7593" t="str">
            <v>RESULTADOS ANORMALES EN ESTUDIOS FUNCIONALES DEL PULMON</v>
          </cell>
          <cell r="C7593" t="str">
            <v>094</v>
          </cell>
        </row>
        <row r="7594">
          <cell r="A7594" t="str">
            <v>R943</v>
          </cell>
          <cell r="B7594" t="str">
            <v>RESULTADOS ANORMALES EN ESTUDIOS FUNCIONALES CARDIOVASCULARES</v>
          </cell>
          <cell r="C7594" t="str">
            <v>094</v>
          </cell>
        </row>
        <row r="7595">
          <cell r="A7595" t="str">
            <v>R944</v>
          </cell>
          <cell r="B7595" t="str">
            <v>RESULTADOS ANORMALES EN ESTUDIOS FUNCIONALES DEL RIÑON</v>
          </cell>
          <cell r="C7595" t="str">
            <v>094</v>
          </cell>
        </row>
        <row r="7596">
          <cell r="A7596" t="str">
            <v>R945</v>
          </cell>
          <cell r="B7596" t="str">
            <v>RESULTADOS ANORMALES EN ESTUDIOS FUNCIONALES DEL HIGADO</v>
          </cell>
          <cell r="C7596" t="str">
            <v>094</v>
          </cell>
        </row>
        <row r="7597">
          <cell r="A7597" t="str">
            <v>R946</v>
          </cell>
          <cell r="B7597" t="str">
            <v>RESULTADOS ANORMALES EN ESTUDIOS FUNCIONALES DE LA TIROIDES</v>
          </cell>
          <cell r="C7597" t="str">
            <v>094</v>
          </cell>
        </row>
        <row r="7598">
          <cell r="A7598" t="str">
            <v>R947</v>
          </cell>
          <cell r="B7598" t="str">
            <v>RESULTADOS ANORMALES EN OTROS ESTUDIOS FUNCIONALES ENDOCRINOS</v>
          </cell>
          <cell r="C7598" t="str">
            <v>094</v>
          </cell>
        </row>
        <row r="7599">
          <cell r="A7599" t="str">
            <v>R948</v>
          </cell>
          <cell r="B7599" t="str">
            <v>RESULTADOS ANORMALES EN LOS ESTUDIOS FUNCIONALES DE OTROS ORGANOS Y SI</v>
          </cell>
          <cell r="C7599" t="str">
            <v>094</v>
          </cell>
        </row>
        <row r="7600">
          <cell r="A7600" t="str">
            <v>R95</v>
          </cell>
          <cell r="B7600" t="str">
            <v>SINDROME DE LA MUERTE SUBITA INFANTIL</v>
          </cell>
          <cell r="C7600" t="str">
            <v>094</v>
          </cell>
        </row>
        <row r="7601">
          <cell r="A7601" t="str">
            <v>R96</v>
          </cell>
          <cell r="B7601" t="str">
            <v>OTRAS MUERTES SUBITAS DE CAUSA DESCONOCIDA</v>
          </cell>
          <cell r="C7601" t="str">
            <v>094</v>
          </cell>
        </row>
        <row r="7602">
          <cell r="A7602" t="str">
            <v>R960</v>
          </cell>
          <cell r="B7602" t="str">
            <v>MUERTE INSTANTANEA</v>
          </cell>
          <cell r="C7602" t="str">
            <v>094</v>
          </cell>
        </row>
        <row r="7603">
          <cell r="A7603" t="str">
            <v>R961</v>
          </cell>
          <cell r="B7603" t="str">
            <v>MUERTE QUE OCURRE EN MENOS DE 24 HORAS DEL INICIO DE LOS SINTOMAS, NO</v>
          </cell>
          <cell r="C7603" t="str">
            <v>094</v>
          </cell>
        </row>
        <row r="7604">
          <cell r="A7604" t="str">
            <v>R98X</v>
          </cell>
          <cell r="B7604" t="str">
            <v>MUERTE SIN ASISTENCIA</v>
          </cell>
          <cell r="C7604" t="str">
            <v>094</v>
          </cell>
        </row>
        <row r="7605">
          <cell r="A7605" t="str">
            <v>R99X</v>
          </cell>
          <cell r="B7605" t="str">
            <v>OTRAS CAUSAS MAL DEFINIDAS Y LAS NO ESPECIFICADAS DE MORTALIDAD</v>
          </cell>
          <cell r="C7605" t="str">
            <v>094</v>
          </cell>
        </row>
        <row r="7606">
          <cell r="A7606" t="str">
            <v>RESI</v>
          </cell>
          <cell r="B7606" t="str">
            <v>VIGILANCIA DE LA DISPOSICION DE LAS AGUAS RESIDUALES</v>
          </cell>
          <cell r="C7606" t="str">
            <v>000</v>
          </cell>
        </row>
        <row r="7607">
          <cell r="A7607" t="str">
            <v>S00</v>
          </cell>
          <cell r="B7607" t="str">
            <v>TRAUMATISMO SUPERFICIAL DE LA CABEZA</v>
          </cell>
          <cell r="C7607" t="str">
            <v>00</v>
          </cell>
        </row>
        <row r="7608">
          <cell r="A7608" t="str">
            <v>S000</v>
          </cell>
          <cell r="B7608" t="str">
            <v>TRAUMATISMO SUPERFICIAL DEL CUERO CABELLUDO</v>
          </cell>
          <cell r="C7608" t="str">
            <v>00</v>
          </cell>
        </row>
        <row r="7609">
          <cell r="A7609" t="str">
            <v>S001</v>
          </cell>
          <cell r="B7609" t="str">
            <v>CONTUSION DE LOS PARPADOS Y DE LA REGION PERIOCULAR</v>
          </cell>
          <cell r="C7609" t="str">
            <v>00</v>
          </cell>
        </row>
        <row r="7610">
          <cell r="A7610" t="str">
            <v>S002</v>
          </cell>
          <cell r="B7610" t="str">
            <v>OTROS TRAUMATISMOS SUPERFICIALES DEL PARPADO Y DE LA REGION PERIOCULAR</v>
          </cell>
          <cell r="C7610" t="str">
            <v>00</v>
          </cell>
        </row>
        <row r="7611">
          <cell r="A7611" t="str">
            <v>S003</v>
          </cell>
          <cell r="B7611" t="str">
            <v>TRAUMATISMO SUPERFICIAL DE LA NARIZ</v>
          </cell>
          <cell r="C7611" t="str">
            <v>00</v>
          </cell>
        </row>
        <row r="7612">
          <cell r="A7612" t="str">
            <v>S004</v>
          </cell>
          <cell r="B7612" t="str">
            <v>TRAUMATISMO SUPERFICIAL DEL OIDO</v>
          </cell>
          <cell r="C7612" t="str">
            <v>00</v>
          </cell>
        </row>
        <row r="7613">
          <cell r="A7613" t="str">
            <v>S005</v>
          </cell>
          <cell r="B7613" t="str">
            <v>TRAUMATISMO SUPERFICIAL DEL LABIO Y DE LA CAVIDAD BUCAL</v>
          </cell>
          <cell r="C7613" t="str">
            <v>000</v>
          </cell>
        </row>
        <row r="7614">
          <cell r="A7614" t="str">
            <v>S007</v>
          </cell>
          <cell r="B7614" t="str">
            <v>TRAUMATISMOS SUPERFICIALES MULTIPLES DE LA CABEZA</v>
          </cell>
          <cell r="C7614" t="str">
            <v>00</v>
          </cell>
        </row>
        <row r="7615">
          <cell r="A7615" t="str">
            <v>S008</v>
          </cell>
          <cell r="B7615" t="str">
            <v>TRAUMATISMO SUPERFICIALES DE OTRAS PARTES DE LA CABEZA</v>
          </cell>
          <cell r="C7615" t="str">
            <v>00</v>
          </cell>
        </row>
        <row r="7616">
          <cell r="A7616" t="str">
            <v>S009</v>
          </cell>
          <cell r="B7616" t="str">
            <v>TRAUMATISMO SUPERFICIAL DE LA CABEZA, PARTE NO ESPECIFICADA</v>
          </cell>
          <cell r="C7616" t="str">
            <v>00</v>
          </cell>
        </row>
        <row r="7617">
          <cell r="A7617" t="str">
            <v>S01</v>
          </cell>
          <cell r="B7617" t="str">
            <v>HERIDA DE LA CABEZA</v>
          </cell>
          <cell r="C7617" t="str">
            <v>00</v>
          </cell>
        </row>
        <row r="7618">
          <cell r="A7618" t="str">
            <v>S010</v>
          </cell>
          <cell r="B7618" t="str">
            <v>HERIDA DEL CUERO CABELLUDO</v>
          </cell>
          <cell r="C7618" t="str">
            <v>00</v>
          </cell>
        </row>
        <row r="7619">
          <cell r="A7619" t="str">
            <v>S011</v>
          </cell>
          <cell r="B7619" t="str">
            <v>HERIDA DEL PARPADO Y DE LA REGION PERIOCULAR</v>
          </cell>
          <cell r="C7619" t="str">
            <v>00</v>
          </cell>
        </row>
        <row r="7620">
          <cell r="A7620" t="str">
            <v>S012</v>
          </cell>
          <cell r="B7620" t="str">
            <v>HERIDA DE LA NARIZ</v>
          </cell>
          <cell r="C7620" t="str">
            <v>00</v>
          </cell>
        </row>
        <row r="7621">
          <cell r="A7621" t="str">
            <v>S013</v>
          </cell>
          <cell r="B7621" t="str">
            <v>HERIDA DEL OIDO</v>
          </cell>
          <cell r="C7621" t="str">
            <v>00</v>
          </cell>
        </row>
        <row r="7622">
          <cell r="A7622" t="str">
            <v>S014</v>
          </cell>
          <cell r="B7622" t="str">
            <v>HERIDA DE LA MEJILLA Y DE LA REGION TEMPOROMANDIBULAR</v>
          </cell>
          <cell r="C7622" t="str">
            <v>00</v>
          </cell>
        </row>
        <row r="7623">
          <cell r="A7623" t="str">
            <v>S015</v>
          </cell>
          <cell r="B7623" t="str">
            <v>HERIDA DEL LABIO Y DE LA CAVIDAD BUCAL</v>
          </cell>
          <cell r="C7623" t="str">
            <v>00</v>
          </cell>
        </row>
        <row r="7624">
          <cell r="A7624" t="str">
            <v>S017</v>
          </cell>
          <cell r="B7624" t="str">
            <v>HERIDAS MULTIPLES DE LA CABEZA</v>
          </cell>
          <cell r="C7624" t="str">
            <v>00</v>
          </cell>
        </row>
        <row r="7625">
          <cell r="A7625" t="str">
            <v>S018</v>
          </cell>
          <cell r="B7625" t="str">
            <v>HERIDA DE OTRAS PARTES DE LA CABEZA</v>
          </cell>
          <cell r="C7625" t="str">
            <v>00</v>
          </cell>
        </row>
        <row r="7626">
          <cell r="A7626" t="str">
            <v>S019</v>
          </cell>
          <cell r="B7626" t="str">
            <v>HERIDA DE LA CABEZA, PARTE NO ESPECIFICADA</v>
          </cell>
          <cell r="C7626" t="str">
            <v>00</v>
          </cell>
        </row>
        <row r="7627">
          <cell r="A7627" t="str">
            <v>S02</v>
          </cell>
          <cell r="B7627" t="str">
            <v>FRACTURA DE HUESOS DEL CRANEO Y DE LA CARA</v>
          </cell>
          <cell r="C7627" t="str">
            <v>00</v>
          </cell>
        </row>
        <row r="7628">
          <cell r="A7628" t="str">
            <v>S020</v>
          </cell>
          <cell r="B7628" t="str">
            <v>FRACTURA DE LA BOVEDA DEL CRANEO</v>
          </cell>
          <cell r="C7628" t="str">
            <v>00</v>
          </cell>
        </row>
        <row r="7629">
          <cell r="A7629" t="str">
            <v>S021</v>
          </cell>
          <cell r="B7629" t="str">
            <v>FRACTURA DE LA BASE DEL CRANEO</v>
          </cell>
          <cell r="C7629" t="str">
            <v>00</v>
          </cell>
        </row>
        <row r="7630">
          <cell r="A7630" t="str">
            <v>S022</v>
          </cell>
          <cell r="B7630" t="str">
            <v>FRACTURA DE LOS HUESOS DE LA NARIZ</v>
          </cell>
          <cell r="C7630" t="str">
            <v>00</v>
          </cell>
        </row>
        <row r="7631">
          <cell r="A7631" t="str">
            <v>S023</v>
          </cell>
          <cell r="B7631" t="str">
            <v>FRACTURA DEL SUELO DE LA ORBITA</v>
          </cell>
          <cell r="C7631" t="str">
            <v>00</v>
          </cell>
        </row>
        <row r="7632">
          <cell r="A7632" t="str">
            <v>S024</v>
          </cell>
          <cell r="B7632" t="str">
            <v>FRACTURA DEL MALAR Y DEL HUESO MAXILAR SUPERIOR</v>
          </cell>
          <cell r="C7632" t="str">
            <v>00</v>
          </cell>
        </row>
        <row r="7633">
          <cell r="A7633" t="str">
            <v>S025</v>
          </cell>
          <cell r="B7633" t="str">
            <v>FRACTURA DE LOS DIENTES</v>
          </cell>
          <cell r="C7633" t="str">
            <v>00</v>
          </cell>
        </row>
        <row r="7634">
          <cell r="A7634" t="str">
            <v>S026</v>
          </cell>
          <cell r="B7634" t="str">
            <v>FRACTURA DEL MAXILAR INFERIOR</v>
          </cell>
          <cell r="C7634" t="str">
            <v>00</v>
          </cell>
        </row>
        <row r="7635">
          <cell r="A7635" t="str">
            <v>S027</v>
          </cell>
          <cell r="B7635" t="str">
            <v>FRACTURAS MULTIPLES QUE COMPROMETEN EL CRANEO Y LOS HUESOS DE LA CARA</v>
          </cell>
          <cell r="C7635" t="str">
            <v>00</v>
          </cell>
        </row>
        <row r="7636">
          <cell r="A7636" t="str">
            <v>S028</v>
          </cell>
          <cell r="B7636" t="str">
            <v>FRACTURA DE OTROS HUESOS DEL CRANEO Y DE LA CARA</v>
          </cell>
          <cell r="C7636" t="str">
            <v>00</v>
          </cell>
        </row>
        <row r="7637">
          <cell r="A7637" t="str">
            <v>S029</v>
          </cell>
          <cell r="B7637" t="str">
            <v>FRACTURA DEL CRANEO Y DE LOS HUESOS DE LA CARA, PARTE NO ESPECIFICADA</v>
          </cell>
          <cell r="C7637" t="str">
            <v>00</v>
          </cell>
        </row>
        <row r="7638">
          <cell r="A7638" t="str">
            <v>S03</v>
          </cell>
          <cell r="B7638" t="str">
            <v>LUXACION, ESGUINCE Y TORCEDURA DE ARTICULACIONES Y DE LIGAM. DE LA CAB</v>
          </cell>
          <cell r="C7638" t="str">
            <v>00</v>
          </cell>
        </row>
        <row r="7639">
          <cell r="A7639" t="str">
            <v>S030</v>
          </cell>
          <cell r="B7639" t="str">
            <v>LUXACION DEL MAXILAR</v>
          </cell>
          <cell r="C7639" t="str">
            <v>00</v>
          </cell>
        </row>
        <row r="7640">
          <cell r="A7640" t="str">
            <v>S031</v>
          </cell>
          <cell r="B7640" t="str">
            <v>LUXACION DEL CARTILAGO SEPTAL DE LA NARIZ</v>
          </cell>
          <cell r="C7640" t="str">
            <v>00</v>
          </cell>
        </row>
        <row r="7641">
          <cell r="A7641" t="str">
            <v>S032</v>
          </cell>
          <cell r="B7641" t="str">
            <v>LUXACION DE DIENTE</v>
          </cell>
          <cell r="C7641" t="str">
            <v>00</v>
          </cell>
        </row>
        <row r="7642">
          <cell r="A7642" t="str">
            <v>S033</v>
          </cell>
          <cell r="B7642" t="str">
            <v>LUXACION DE OTRAS PARTES Y DE LAS NO ESPECIFICADAS DE LA CABEZA</v>
          </cell>
          <cell r="C7642" t="str">
            <v>00</v>
          </cell>
        </row>
        <row r="7643">
          <cell r="A7643" t="str">
            <v>S034</v>
          </cell>
          <cell r="B7643" t="str">
            <v>ESGUINCE Y TROCEDURAS DEL MAXILAR</v>
          </cell>
          <cell r="C7643" t="str">
            <v>00</v>
          </cell>
        </row>
        <row r="7644">
          <cell r="A7644" t="str">
            <v>S035</v>
          </cell>
          <cell r="B7644" t="str">
            <v>EAGUINCES Y TORCEDURAS DE ARTIC. Y LIGAM. DE OTRAS PARTES Y LAS NO ESP</v>
          </cell>
          <cell r="C7644" t="str">
            <v>00</v>
          </cell>
        </row>
        <row r="7645">
          <cell r="A7645" t="str">
            <v>S04</v>
          </cell>
          <cell r="B7645" t="str">
            <v>TRAUMATISMO DE NERVIOS CRANEALES</v>
          </cell>
          <cell r="C7645" t="str">
            <v>00</v>
          </cell>
        </row>
        <row r="7646">
          <cell r="A7646" t="str">
            <v>S040</v>
          </cell>
          <cell r="B7646" t="str">
            <v>TRAUMATISMO DEL NERVIO OPTICO (II PAR)Y DE LAS VIAS OPTICAS</v>
          </cell>
          <cell r="C7646" t="str">
            <v>00</v>
          </cell>
        </row>
        <row r="7647">
          <cell r="A7647" t="str">
            <v>S041</v>
          </cell>
          <cell r="B7647" t="str">
            <v>TRAUMATISMO DEL NERVIO MOTOR OCULAR COMUN (III PAR)</v>
          </cell>
          <cell r="C7647" t="str">
            <v>00</v>
          </cell>
        </row>
        <row r="7648">
          <cell r="A7648" t="str">
            <v>S042</v>
          </cell>
          <cell r="B7648" t="str">
            <v>TRAUMATISMO DEL NERVIO PATETICO (IV PAR)</v>
          </cell>
          <cell r="C7648" t="str">
            <v>00</v>
          </cell>
        </row>
        <row r="7649">
          <cell r="A7649" t="str">
            <v>S043</v>
          </cell>
          <cell r="B7649" t="str">
            <v>TRAUMATISMO DEL NERVIO TRIGEMINO (V PAR)</v>
          </cell>
          <cell r="C7649" t="str">
            <v>00</v>
          </cell>
        </row>
        <row r="7650">
          <cell r="A7650" t="str">
            <v>S044</v>
          </cell>
          <cell r="B7650" t="str">
            <v>TRAUMATISMO DEL NERVIO MOTOR OCULAR EXTERNO (VI PAR)</v>
          </cell>
          <cell r="C7650" t="str">
            <v>00</v>
          </cell>
        </row>
        <row r="7651">
          <cell r="A7651" t="str">
            <v>S045</v>
          </cell>
          <cell r="B7651" t="str">
            <v>TRAUMATISMO DEL NERVIO FACIAL (VII PAR)</v>
          </cell>
          <cell r="C7651" t="str">
            <v>00</v>
          </cell>
        </row>
        <row r="7652">
          <cell r="A7652" t="str">
            <v>S046</v>
          </cell>
          <cell r="B7652" t="str">
            <v>TRAUMATISMO DEL NERVIO ACUSTICO (VIII PAR)</v>
          </cell>
          <cell r="C7652" t="str">
            <v>00</v>
          </cell>
        </row>
        <row r="7653">
          <cell r="A7653" t="str">
            <v>S047</v>
          </cell>
          <cell r="B7653" t="str">
            <v>TRAUMATISMO DEL NERVIO ESPINAL (XI PAR)</v>
          </cell>
          <cell r="C7653" t="str">
            <v>00</v>
          </cell>
        </row>
        <row r="7654">
          <cell r="A7654" t="str">
            <v>S048</v>
          </cell>
          <cell r="B7654" t="str">
            <v>TRAUMATISMO DE OTROS NERVIOS CRANEALES</v>
          </cell>
          <cell r="C7654" t="str">
            <v>00</v>
          </cell>
        </row>
        <row r="7655">
          <cell r="A7655" t="str">
            <v>S049</v>
          </cell>
          <cell r="B7655" t="str">
            <v>TRAUMATISMO DE NERVIOS CRANEALES, NO ESPECIFICADO</v>
          </cell>
          <cell r="C7655" t="str">
            <v>00</v>
          </cell>
        </row>
        <row r="7656">
          <cell r="A7656" t="str">
            <v>S05</v>
          </cell>
          <cell r="B7656" t="str">
            <v>TRAUMATISMO DEL OJO Y DE LA ORBITA</v>
          </cell>
          <cell r="C7656" t="str">
            <v>00</v>
          </cell>
        </row>
        <row r="7657">
          <cell r="A7657" t="str">
            <v>S050</v>
          </cell>
          <cell r="B7657" t="str">
            <v>TRAUMATISMO DE LA CONJUNTIVA Y CORNEAL SIN MENCION DE CUERPO EXTRAÑO</v>
          </cell>
          <cell r="C7657" t="str">
            <v>00</v>
          </cell>
        </row>
        <row r="7658">
          <cell r="A7658" t="str">
            <v>S051</v>
          </cell>
          <cell r="B7658" t="str">
            <v>CONTUSION DEL GLOBO OCULAR Y DEL TEJIDO ORBITARIO</v>
          </cell>
          <cell r="C7658" t="str">
            <v>00</v>
          </cell>
        </row>
        <row r="7659">
          <cell r="A7659" t="str">
            <v>S052</v>
          </cell>
          <cell r="B7659" t="str">
            <v>LACERACION Y RUPTURA OCULAR CON PROLAPSO O PERDIDA DEL TEJIDO INTRAOC</v>
          </cell>
          <cell r="C7659" t="str">
            <v>00</v>
          </cell>
        </row>
        <row r="7660">
          <cell r="A7660" t="str">
            <v>S053</v>
          </cell>
          <cell r="B7660" t="str">
            <v>LACERACION OCULAR SIN PROLAPSO O PERDIDA DEL TEJIDO INTRAOCULAR</v>
          </cell>
          <cell r="C7660" t="str">
            <v>00</v>
          </cell>
        </row>
        <row r="7661">
          <cell r="A7661" t="str">
            <v>S054</v>
          </cell>
          <cell r="B7661" t="str">
            <v>HERIDA PENETRANTE DE LA ORBITA CON O SIN CUERPO EXTRAÑO</v>
          </cell>
          <cell r="C7661" t="str">
            <v>00</v>
          </cell>
        </row>
        <row r="7662">
          <cell r="A7662" t="str">
            <v>S055</v>
          </cell>
          <cell r="B7662" t="str">
            <v>HERIDA PENETRANTE DEL GLOBO OCULAR CON CUERPO EXTRAÑO</v>
          </cell>
          <cell r="C7662" t="str">
            <v>00</v>
          </cell>
        </row>
        <row r="7663">
          <cell r="A7663" t="str">
            <v>S056</v>
          </cell>
          <cell r="B7663" t="str">
            <v>HERIDA PENETRANTE DE GLOBO OCULAR SIN CUERPO EXTRAÑO</v>
          </cell>
          <cell r="C7663" t="str">
            <v>00</v>
          </cell>
        </row>
        <row r="7664">
          <cell r="A7664" t="str">
            <v>S057</v>
          </cell>
          <cell r="B7664" t="str">
            <v>AVULSION DE OJO</v>
          </cell>
          <cell r="C7664" t="str">
            <v>00</v>
          </cell>
        </row>
        <row r="7665">
          <cell r="A7665" t="str">
            <v>S058</v>
          </cell>
          <cell r="B7665" t="str">
            <v>OTROS TRAUMATISMOS DEL OJO  Y DE LA ORBITA</v>
          </cell>
          <cell r="C7665" t="str">
            <v>00</v>
          </cell>
        </row>
        <row r="7666">
          <cell r="A7666" t="str">
            <v>S059</v>
          </cell>
          <cell r="B7666" t="str">
            <v>TRAUMATISMO DEL OJO Y DE LA ORBITA, NO ESPECIFICADO</v>
          </cell>
          <cell r="C7666" t="str">
            <v>00</v>
          </cell>
        </row>
        <row r="7667">
          <cell r="A7667" t="str">
            <v>S06</v>
          </cell>
          <cell r="B7667" t="str">
            <v>TRAUMATISMO INTRACRANEAL</v>
          </cell>
          <cell r="C7667" t="str">
            <v>00</v>
          </cell>
        </row>
        <row r="7668">
          <cell r="A7668" t="str">
            <v>S060</v>
          </cell>
          <cell r="B7668" t="str">
            <v>CONCUSION</v>
          </cell>
          <cell r="C7668" t="str">
            <v>00</v>
          </cell>
        </row>
        <row r="7669">
          <cell r="A7669" t="str">
            <v>S061</v>
          </cell>
          <cell r="B7669" t="str">
            <v>EDEMA CEREBRAL TRAUMATICO</v>
          </cell>
          <cell r="C7669" t="str">
            <v>00</v>
          </cell>
        </row>
        <row r="7670">
          <cell r="A7670" t="str">
            <v>S062</v>
          </cell>
          <cell r="B7670" t="str">
            <v>TRAUMATISMO CEREBRAL DIFUSO</v>
          </cell>
          <cell r="C7670" t="str">
            <v>00</v>
          </cell>
        </row>
        <row r="7671">
          <cell r="A7671" t="str">
            <v>S063</v>
          </cell>
          <cell r="B7671" t="str">
            <v>TRAUMATISMO CEREBRAL FOCAL</v>
          </cell>
          <cell r="C7671" t="str">
            <v>00</v>
          </cell>
        </row>
        <row r="7672">
          <cell r="A7672" t="str">
            <v>S064</v>
          </cell>
          <cell r="B7672" t="str">
            <v>HEMORRAGIA EPIDURAL</v>
          </cell>
          <cell r="C7672" t="str">
            <v>00</v>
          </cell>
        </row>
        <row r="7673">
          <cell r="A7673" t="str">
            <v>S065</v>
          </cell>
          <cell r="B7673" t="str">
            <v>HEMORRAGIA SUBDURAL TRAUMATICA</v>
          </cell>
          <cell r="C7673" t="str">
            <v>00</v>
          </cell>
        </row>
        <row r="7674">
          <cell r="A7674" t="str">
            <v>S066</v>
          </cell>
          <cell r="B7674" t="str">
            <v>HEMORRAGIA SUBARACNOIDEA TRAUMATICA</v>
          </cell>
          <cell r="C7674" t="str">
            <v>00</v>
          </cell>
        </row>
        <row r="7675">
          <cell r="A7675" t="str">
            <v>S067</v>
          </cell>
          <cell r="B7675" t="str">
            <v>TRAUMATISMO INTRACRANEAL CON COMA PROLONGADO</v>
          </cell>
          <cell r="C7675" t="str">
            <v>00</v>
          </cell>
        </row>
        <row r="7676">
          <cell r="A7676" t="str">
            <v>S068</v>
          </cell>
          <cell r="B7676" t="str">
            <v>OTROS TRAUMATISMOS INTRACRANEALES</v>
          </cell>
          <cell r="C7676" t="str">
            <v>00</v>
          </cell>
        </row>
        <row r="7677">
          <cell r="A7677" t="str">
            <v>S069</v>
          </cell>
          <cell r="B7677" t="str">
            <v>TRAUMATISMO INTRACRANEAL, NO ESPECIFICADO</v>
          </cell>
          <cell r="C7677" t="str">
            <v>00</v>
          </cell>
        </row>
        <row r="7678">
          <cell r="A7678" t="str">
            <v>S07</v>
          </cell>
          <cell r="B7678" t="str">
            <v>TRAUMATISMO POR APLASTAMIENTO DE LA CABEZA</v>
          </cell>
          <cell r="C7678" t="str">
            <v>00</v>
          </cell>
        </row>
        <row r="7679">
          <cell r="A7679" t="str">
            <v>S070</v>
          </cell>
          <cell r="B7679" t="str">
            <v>TRAUMATISMO POR APLASTAMIENTO DE LA CARA</v>
          </cell>
          <cell r="C7679" t="str">
            <v>00</v>
          </cell>
        </row>
        <row r="7680">
          <cell r="A7680" t="str">
            <v>S071</v>
          </cell>
          <cell r="B7680" t="str">
            <v>TRAUMATISMO POR APLASTAMIENTO DEL CRANEO</v>
          </cell>
          <cell r="C7680" t="str">
            <v>00</v>
          </cell>
        </row>
        <row r="7681">
          <cell r="A7681" t="str">
            <v>S078</v>
          </cell>
          <cell r="B7681" t="str">
            <v>TRAUMATISMO POR APLASTAMIENTO DE OTRAS PARTES DE LA CABEZA</v>
          </cell>
          <cell r="C7681" t="str">
            <v>00</v>
          </cell>
        </row>
        <row r="7682">
          <cell r="A7682" t="str">
            <v>S079</v>
          </cell>
          <cell r="B7682" t="str">
            <v>TRAUMATISMO POR APLASTAMIENTO DE LA CABEZA, PARTE NO ESPECIFICADA</v>
          </cell>
          <cell r="C7682" t="str">
            <v>00</v>
          </cell>
        </row>
        <row r="7683">
          <cell r="A7683" t="str">
            <v>S08</v>
          </cell>
          <cell r="B7683" t="str">
            <v>AMPUTACION TRAUMATICA DE PARTE DE LA CABEZA</v>
          </cell>
          <cell r="C7683" t="str">
            <v>00</v>
          </cell>
        </row>
        <row r="7684">
          <cell r="A7684" t="str">
            <v>S080</v>
          </cell>
          <cell r="B7684" t="str">
            <v>AVULSION DEL CUERO CABELLUDO</v>
          </cell>
          <cell r="C7684" t="str">
            <v>00</v>
          </cell>
        </row>
        <row r="7685">
          <cell r="A7685" t="str">
            <v>S081</v>
          </cell>
          <cell r="B7685" t="str">
            <v>AMPUTACION TRAUMATICA DE LA OREJA</v>
          </cell>
          <cell r="C7685" t="str">
            <v>00</v>
          </cell>
        </row>
        <row r="7686">
          <cell r="A7686" t="str">
            <v>S088</v>
          </cell>
          <cell r="B7686" t="str">
            <v>AMPUTACION TRAUMATICA DE OTRAS PARTES DE LA CABEZA</v>
          </cell>
          <cell r="C7686" t="str">
            <v>00</v>
          </cell>
        </row>
        <row r="7687">
          <cell r="A7687" t="str">
            <v>S089</v>
          </cell>
          <cell r="B7687" t="str">
            <v>AMPUTACION TRAUMATICA DE PARTE NO ESPECIFICADA DE LA CABEZA</v>
          </cell>
          <cell r="C7687" t="str">
            <v>00</v>
          </cell>
        </row>
        <row r="7688">
          <cell r="A7688" t="str">
            <v>S09</v>
          </cell>
          <cell r="B7688" t="str">
            <v>OTROS TRAUMATISMOS Y LOS NO ESPECIFICADOS DE LA CABEZA</v>
          </cell>
          <cell r="C7688" t="str">
            <v>00</v>
          </cell>
        </row>
        <row r="7689">
          <cell r="A7689" t="str">
            <v>S090</v>
          </cell>
          <cell r="B7689" t="str">
            <v>TRAUMATISMO DE LOS VASOS SANGUINEOS DE LA CABEZA NO CLASIFICADOS EN OT</v>
          </cell>
          <cell r="C7689" t="str">
            <v>00</v>
          </cell>
        </row>
        <row r="7690">
          <cell r="A7690" t="str">
            <v>S091</v>
          </cell>
          <cell r="B7690" t="str">
            <v>TRAUMATISMO DE TENDON Y MUSCULOS DE LA CABEZA</v>
          </cell>
          <cell r="C7690" t="str">
            <v>00</v>
          </cell>
        </row>
        <row r="7691">
          <cell r="A7691" t="str">
            <v>S092</v>
          </cell>
          <cell r="B7691" t="str">
            <v>RUPTURA TRAUMATICA DEL TIMPANO DEL OIDO</v>
          </cell>
          <cell r="C7691" t="str">
            <v>00</v>
          </cell>
        </row>
        <row r="7692">
          <cell r="A7692" t="str">
            <v>S097</v>
          </cell>
          <cell r="B7692" t="str">
            <v>TRAUMATISMOS MULTIPLES DE LA CABEZA</v>
          </cell>
          <cell r="C7692" t="str">
            <v>00</v>
          </cell>
        </row>
        <row r="7693">
          <cell r="A7693" t="str">
            <v>S098</v>
          </cell>
          <cell r="B7693" t="str">
            <v>OTROS TRAUMATISMOS DE LA CABEZA, ESPECIFICADOS</v>
          </cell>
          <cell r="C7693" t="str">
            <v>00</v>
          </cell>
        </row>
        <row r="7694">
          <cell r="A7694" t="str">
            <v>S099</v>
          </cell>
          <cell r="B7694" t="str">
            <v>TRAUMATISMO DE LA CABEZA, NO ESPECIFICADO</v>
          </cell>
          <cell r="C7694" t="str">
            <v>00</v>
          </cell>
        </row>
        <row r="7695">
          <cell r="A7695" t="str">
            <v>S10</v>
          </cell>
          <cell r="B7695" t="str">
            <v>TRAUMATISMO SUPERFICIAL DEL CUELLO</v>
          </cell>
          <cell r="C7695" t="str">
            <v>00</v>
          </cell>
        </row>
        <row r="7696">
          <cell r="A7696" t="str">
            <v>S100</v>
          </cell>
          <cell r="B7696" t="str">
            <v>CUNTUSION DE LA GARGANTA</v>
          </cell>
          <cell r="C7696" t="str">
            <v>00</v>
          </cell>
        </row>
        <row r="7697">
          <cell r="A7697" t="str">
            <v>S101</v>
          </cell>
          <cell r="B7697" t="str">
            <v>OTROS TRAUMATISMOS SUPERFICIALES Y LOS NO ESPECIF. DE LA GARGANTA</v>
          </cell>
          <cell r="C7697" t="str">
            <v>00</v>
          </cell>
        </row>
        <row r="7698">
          <cell r="A7698" t="str">
            <v>S107</v>
          </cell>
          <cell r="B7698" t="str">
            <v>TRAUMATISMO SUPERFICIAL MULTIPLE DEL CUELLO</v>
          </cell>
          <cell r="C7698" t="str">
            <v>00</v>
          </cell>
        </row>
        <row r="7699">
          <cell r="A7699" t="str">
            <v>S108</v>
          </cell>
          <cell r="B7699" t="str">
            <v>TRAUMATISMO SUPERFICIAL DE OTRAS PARTES DEL CUELLO</v>
          </cell>
          <cell r="C7699" t="str">
            <v>00</v>
          </cell>
        </row>
        <row r="7700">
          <cell r="A7700" t="str">
            <v>S109</v>
          </cell>
          <cell r="B7700" t="str">
            <v>TRAUMATISMO SUPERFICIAL DEL CUELLO, PARTE NO ESPECIFICADA</v>
          </cell>
          <cell r="C7700" t="str">
            <v>00</v>
          </cell>
        </row>
        <row r="7701">
          <cell r="A7701" t="str">
            <v>S11</v>
          </cell>
          <cell r="B7701" t="str">
            <v>HERIDA DEL CUELLO</v>
          </cell>
          <cell r="C7701" t="str">
            <v>00</v>
          </cell>
        </row>
        <row r="7702">
          <cell r="A7702" t="str">
            <v>S110</v>
          </cell>
          <cell r="B7702" t="str">
            <v>HERIDA QUE COMPROMETE LA LARINGE Y LA TRAQUEA</v>
          </cell>
          <cell r="C7702" t="str">
            <v>00</v>
          </cell>
        </row>
        <row r="7703">
          <cell r="A7703" t="str">
            <v>S111</v>
          </cell>
          <cell r="B7703" t="str">
            <v>HERIDA QUE COMPROMETE LA GLANDULA TIROIDES</v>
          </cell>
          <cell r="C7703" t="str">
            <v>00</v>
          </cell>
        </row>
        <row r="7704">
          <cell r="A7704" t="str">
            <v>S112</v>
          </cell>
          <cell r="B7704" t="str">
            <v>HERIDA QUE COMPROMETE LA FARINGE Y EL ESOFAGO CERVICAL</v>
          </cell>
          <cell r="C7704" t="str">
            <v>00</v>
          </cell>
        </row>
        <row r="7705">
          <cell r="A7705" t="str">
            <v>S117</v>
          </cell>
          <cell r="B7705" t="str">
            <v>HERIDAS MULTIPLES DEL CUELLO</v>
          </cell>
          <cell r="C7705" t="str">
            <v>00</v>
          </cell>
        </row>
        <row r="7706">
          <cell r="A7706" t="str">
            <v>S118</v>
          </cell>
          <cell r="B7706" t="str">
            <v>HERIDAS DE OTRAS PARTES DEL CUELLO</v>
          </cell>
          <cell r="C7706" t="str">
            <v>00</v>
          </cell>
        </row>
        <row r="7707">
          <cell r="A7707" t="str">
            <v>S119</v>
          </cell>
          <cell r="B7707" t="str">
            <v>HERIDA DE CUELLO, PARTE NO ESPECIFICADA</v>
          </cell>
          <cell r="C7707" t="str">
            <v>00</v>
          </cell>
        </row>
        <row r="7708">
          <cell r="A7708" t="str">
            <v>S12</v>
          </cell>
          <cell r="B7708" t="str">
            <v>FRACTURA DEL CUELLO</v>
          </cell>
          <cell r="C7708" t="str">
            <v>00</v>
          </cell>
        </row>
        <row r="7709">
          <cell r="A7709" t="str">
            <v>S120</v>
          </cell>
          <cell r="B7709" t="str">
            <v>FRACTURA DE LA PRIMERA VERTEBRA CERVICAL</v>
          </cell>
          <cell r="C7709" t="str">
            <v>00</v>
          </cell>
        </row>
        <row r="7710">
          <cell r="A7710" t="str">
            <v>S121</v>
          </cell>
          <cell r="B7710" t="str">
            <v>FRACTURA DE LA SEGUNDA VERTEBRA CERVICAL</v>
          </cell>
          <cell r="C7710" t="str">
            <v>00</v>
          </cell>
        </row>
        <row r="7711">
          <cell r="A7711" t="str">
            <v>S122</v>
          </cell>
          <cell r="B7711" t="str">
            <v>FRACTURA DE OTRAS VERTEBRAS CERVICALES ESPECIFICADAS</v>
          </cell>
          <cell r="C7711" t="str">
            <v>00</v>
          </cell>
        </row>
        <row r="7712">
          <cell r="A7712" t="str">
            <v>S127</v>
          </cell>
          <cell r="B7712" t="str">
            <v>FRACTURAS MULTIPLES DE COLUMNA CERVICAL</v>
          </cell>
          <cell r="C7712" t="str">
            <v>00</v>
          </cell>
        </row>
        <row r="7713">
          <cell r="A7713" t="str">
            <v>S128</v>
          </cell>
          <cell r="B7713" t="str">
            <v>FRACTURA DE OTRAS PARTES DEL CUELLO</v>
          </cell>
          <cell r="C7713" t="str">
            <v>00</v>
          </cell>
        </row>
        <row r="7714">
          <cell r="A7714" t="str">
            <v>S129</v>
          </cell>
          <cell r="B7714" t="str">
            <v>FRACTURA DEL CUELLO, PARTE NO ESPECIFICADA</v>
          </cell>
          <cell r="C7714" t="str">
            <v>00</v>
          </cell>
        </row>
        <row r="7715">
          <cell r="A7715" t="str">
            <v>S13</v>
          </cell>
          <cell r="B7715" t="str">
            <v>LUXACION, ESGUINCE Y TORCEDURA DE ARTIC. Y LIGAM. DEL CUELLO</v>
          </cell>
          <cell r="C7715" t="str">
            <v>00</v>
          </cell>
        </row>
        <row r="7716">
          <cell r="A7716" t="str">
            <v>S130</v>
          </cell>
          <cell r="B7716" t="str">
            <v>RUPTURA TRAUMATICA DE DISCO CERVICAL INTERVERTEBRAL</v>
          </cell>
          <cell r="C7716" t="str">
            <v>00</v>
          </cell>
        </row>
        <row r="7717">
          <cell r="A7717" t="str">
            <v>S131</v>
          </cell>
          <cell r="B7717" t="str">
            <v>LUXACION DE VERTEBRA CERVICAL</v>
          </cell>
          <cell r="C7717" t="str">
            <v>00</v>
          </cell>
        </row>
        <row r="7718">
          <cell r="A7718" t="str">
            <v>S132</v>
          </cell>
          <cell r="B7718" t="str">
            <v>LUXACIONES DE OTRAS PARTES Y DE LAS NO ESPECIFICADAS DEL CUELLO</v>
          </cell>
          <cell r="C7718" t="str">
            <v>00</v>
          </cell>
        </row>
        <row r="7719">
          <cell r="A7719" t="str">
            <v>S133</v>
          </cell>
          <cell r="B7719" t="str">
            <v>LUXACIONES MULTIPLES DEL CUELLO</v>
          </cell>
          <cell r="C7719" t="str">
            <v>00</v>
          </cell>
        </row>
        <row r="7720">
          <cell r="A7720" t="str">
            <v>S134</v>
          </cell>
          <cell r="B7720" t="str">
            <v>ESGUINCES Y TORCEDURAS DE LA COLUMNA CERVICAL</v>
          </cell>
          <cell r="C7720" t="str">
            <v>00</v>
          </cell>
        </row>
        <row r="7721">
          <cell r="A7721" t="str">
            <v>S135</v>
          </cell>
          <cell r="B7721" t="str">
            <v>ESGUINCES Y TORCEDURAS DE LA REGION TIROIDEA</v>
          </cell>
          <cell r="C7721" t="str">
            <v>00</v>
          </cell>
        </row>
        <row r="7722">
          <cell r="A7722" t="str">
            <v>S136</v>
          </cell>
          <cell r="B7722" t="str">
            <v>ESGUINCES Y TORCEDURAS DE ARTIC. Y LIGAM. DE OTROS SITIOS ESPEC. Y DE</v>
          </cell>
          <cell r="C7722" t="str">
            <v>00</v>
          </cell>
        </row>
        <row r="7723">
          <cell r="A7723" t="str">
            <v>S14</v>
          </cell>
          <cell r="B7723" t="str">
            <v>TRAUMATISMO DE LA MEDULA ESPINAL Y DE NERVIOS A NIVEL DEL CUELLO</v>
          </cell>
          <cell r="C7723" t="str">
            <v>00</v>
          </cell>
        </row>
        <row r="7724">
          <cell r="A7724" t="str">
            <v>S140</v>
          </cell>
          <cell r="B7724" t="str">
            <v>CONCUSION Y EDEMA DE LA MEDULA ESPINAL CERVICAL</v>
          </cell>
          <cell r="C7724" t="str">
            <v>00</v>
          </cell>
        </row>
        <row r="7725">
          <cell r="A7725" t="str">
            <v>S141</v>
          </cell>
          <cell r="B7725" t="str">
            <v>OTROS TRAUMATISMOS DE LA MEDULA ESPINAL CERVICAL Y LOS NO ESPECIFIC</v>
          </cell>
          <cell r="C7725" t="str">
            <v>00</v>
          </cell>
        </row>
        <row r="7726">
          <cell r="A7726" t="str">
            <v>S142</v>
          </cell>
          <cell r="B7726" t="str">
            <v>TRAUMATISMO DE RAIZ NERVIOSA DE COLUMNA CERVICAL</v>
          </cell>
          <cell r="C7726" t="str">
            <v>00</v>
          </cell>
        </row>
        <row r="7727">
          <cell r="A7727" t="str">
            <v>S143</v>
          </cell>
          <cell r="B7727" t="str">
            <v>TRAUMATISMO DEL PLEXO BRAQUIAL</v>
          </cell>
          <cell r="C7727" t="str">
            <v>00</v>
          </cell>
        </row>
        <row r="7728">
          <cell r="A7728" t="str">
            <v>S144</v>
          </cell>
          <cell r="B7728" t="str">
            <v>TRAUMATISMO DE NERVIOS PERIFERICOS DEL CUELLO</v>
          </cell>
          <cell r="C7728" t="str">
            <v>00</v>
          </cell>
        </row>
        <row r="7729">
          <cell r="A7729" t="str">
            <v>S145</v>
          </cell>
          <cell r="B7729" t="str">
            <v>TRAUMATISMO DE NERVIOS CERVICALES SIMPATICOS</v>
          </cell>
          <cell r="C7729" t="str">
            <v>00</v>
          </cell>
        </row>
        <row r="7730">
          <cell r="A7730" t="str">
            <v>S146</v>
          </cell>
          <cell r="B7730" t="str">
            <v>TRAUMATISMO DE OTROS NERVIOS Y DE LOS NO ESPECIFICADOS DEL CUELLO</v>
          </cell>
          <cell r="C7730" t="str">
            <v>00</v>
          </cell>
        </row>
        <row r="7731">
          <cell r="A7731" t="str">
            <v>S15</v>
          </cell>
          <cell r="B7731" t="str">
            <v>TRAUMATISMO DE VASOS SANGUINEOS A NIVEL DEL CUELLO</v>
          </cell>
          <cell r="C7731" t="str">
            <v>00</v>
          </cell>
        </row>
        <row r="7732">
          <cell r="A7732" t="str">
            <v>S150</v>
          </cell>
          <cell r="B7732" t="str">
            <v>TRAUMATISMO DE LA ARTERIA CAROTIDA</v>
          </cell>
          <cell r="C7732" t="str">
            <v>00</v>
          </cell>
        </row>
        <row r="7733">
          <cell r="A7733" t="str">
            <v>S151</v>
          </cell>
          <cell r="B7733" t="str">
            <v>TRAUMATISMO DE LA ARTERIA VERTEBRAL</v>
          </cell>
          <cell r="C7733" t="str">
            <v>00</v>
          </cell>
        </row>
        <row r="7734">
          <cell r="A7734" t="str">
            <v>S152</v>
          </cell>
          <cell r="B7734" t="str">
            <v>TRAUMATISMO DE LA VENA YUGULAR EXTERNA</v>
          </cell>
          <cell r="C7734" t="str">
            <v>00</v>
          </cell>
        </row>
        <row r="7735">
          <cell r="A7735" t="str">
            <v>S153</v>
          </cell>
          <cell r="B7735" t="str">
            <v>TRAUMATISMO DE LA VENA YUGULAR INTERNA</v>
          </cell>
          <cell r="C7735" t="str">
            <v>00</v>
          </cell>
        </row>
        <row r="7736">
          <cell r="A7736" t="str">
            <v>S157</v>
          </cell>
          <cell r="B7736" t="str">
            <v>TRAUMATISMO DE MULTIPLES VASOS SANGUINEOS A NIVEL DEL CUELLO</v>
          </cell>
          <cell r="C7736" t="str">
            <v>00</v>
          </cell>
        </row>
        <row r="7737">
          <cell r="A7737" t="str">
            <v>S158</v>
          </cell>
          <cell r="B7737" t="str">
            <v>TRAUMATISMO DE OTROS VASOS SANGUINEOS A NIVEL DEL CUELLO</v>
          </cell>
          <cell r="C7737" t="str">
            <v>00</v>
          </cell>
        </row>
        <row r="7738">
          <cell r="A7738" t="str">
            <v>S159</v>
          </cell>
          <cell r="B7738" t="str">
            <v>TRAUMATISMO DE VASOS SANGUINEOS NO ESPECIFICADOS A NIVEL DEL CUELLO</v>
          </cell>
          <cell r="C7738" t="str">
            <v>00</v>
          </cell>
        </row>
        <row r="7739">
          <cell r="A7739" t="str">
            <v>S16</v>
          </cell>
          <cell r="B7739" t="str">
            <v>TRAUMATISMO DEL TENDON Y MUSCULOS A NIVEL DEL CUELLO</v>
          </cell>
          <cell r="C7739" t="str">
            <v>00</v>
          </cell>
        </row>
        <row r="7740">
          <cell r="A7740" t="str">
            <v>S17</v>
          </cell>
          <cell r="B7740" t="str">
            <v>TRAUMATISMO POR APLASTAMIENTO DEL CUELLO</v>
          </cell>
          <cell r="C7740" t="str">
            <v>00</v>
          </cell>
        </row>
        <row r="7741">
          <cell r="A7741" t="str">
            <v>S170</v>
          </cell>
          <cell r="B7741" t="str">
            <v>TRAUMATISMO POR APLASTAMIENTO DE LA LARINGE Y DE LA TRAQUEA</v>
          </cell>
          <cell r="C7741" t="str">
            <v>00</v>
          </cell>
        </row>
        <row r="7742">
          <cell r="A7742" t="str">
            <v>S178</v>
          </cell>
          <cell r="B7742" t="str">
            <v>TRAUMATISMO POR APLASTAMIENTO DE OTRAS PARTES DEL CUELLO</v>
          </cell>
          <cell r="C7742" t="str">
            <v>00</v>
          </cell>
        </row>
        <row r="7743">
          <cell r="A7743" t="str">
            <v>S179</v>
          </cell>
          <cell r="B7743" t="str">
            <v>TRAUMATISMO POR APLASTAMIENTO DEL CUELLO, PARTE NO ESPECIFICADA</v>
          </cell>
          <cell r="C7743" t="str">
            <v>00</v>
          </cell>
        </row>
        <row r="7744">
          <cell r="A7744" t="str">
            <v>S18</v>
          </cell>
          <cell r="B7744" t="str">
            <v>AMPUTACION TRAMATICA A NIVEL DEL CUELLO</v>
          </cell>
          <cell r="C7744" t="str">
            <v>00</v>
          </cell>
        </row>
        <row r="7745">
          <cell r="A7745" t="str">
            <v>S19</v>
          </cell>
          <cell r="B7745" t="str">
            <v>OTROS TRAUMATISMOS Y LOS NO ESPECIFICADOS DEL CUELLO</v>
          </cell>
          <cell r="C7745" t="str">
            <v>00</v>
          </cell>
        </row>
        <row r="7746">
          <cell r="A7746" t="str">
            <v>S197</v>
          </cell>
          <cell r="B7746" t="str">
            <v>TRAUMATISMOS MULTIPLES DEL CUELLO</v>
          </cell>
          <cell r="C7746" t="str">
            <v>00</v>
          </cell>
        </row>
        <row r="7747">
          <cell r="A7747" t="str">
            <v>S198</v>
          </cell>
          <cell r="B7747" t="str">
            <v>OTROS TRAUMATISMOS DEL CUELLO, ESPECIFICADOS</v>
          </cell>
          <cell r="C7747" t="str">
            <v>00</v>
          </cell>
        </row>
        <row r="7748">
          <cell r="A7748" t="str">
            <v>S199</v>
          </cell>
          <cell r="B7748" t="str">
            <v>TRAUMATISMO DEL CUELLO, NO ESPECIFICADO</v>
          </cell>
          <cell r="C7748" t="str">
            <v>00</v>
          </cell>
        </row>
        <row r="7749">
          <cell r="A7749" t="str">
            <v>S20</v>
          </cell>
          <cell r="B7749" t="str">
            <v>TRAUMATISMO SUPERFICIAL DEL TORAX</v>
          </cell>
          <cell r="C7749" t="str">
            <v>00</v>
          </cell>
        </row>
        <row r="7750">
          <cell r="A7750" t="str">
            <v>S200</v>
          </cell>
          <cell r="B7750" t="str">
            <v>CONTUSION DE LA MAMA</v>
          </cell>
          <cell r="C7750" t="str">
            <v>00</v>
          </cell>
        </row>
        <row r="7751">
          <cell r="A7751" t="str">
            <v>S201</v>
          </cell>
          <cell r="B7751" t="str">
            <v>OTROS TRAUMATISMOS SUPERFICIALES Y LOS NO ESPECIFICADOS DE LA MAMA</v>
          </cell>
          <cell r="C7751" t="str">
            <v>00</v>
          </cell>
        </row>
        <row r="7752">
          <cell r="A7752" t="str">
            <v>S202</v>
          </cell>
          <cell r="B7752" t="str">
            <v>CONTUSION DEL TORAX</v>
          </cell>
          <cell r="C7752" t="str">
            <v>00</v>
          </cell>
        </row>
        <row r="7753">
          <cell r="A7753" t="str">
            <v>S203</v>
          </cell>
          <cell r="B7753" t="str">
            <v>OTROS TRAUMATISMOS SUPERFICIALES DE LA PARED ANTERIOR DEL TORAX</v>
          </cell>
          <cell r="C7753" t="str">
            <v>00</v>
          </cell>
        </row>
        <row r="7754">
          <cell r="A7754" t="str">
            <v>S204</v>
          </cell>
          <cell r="B7754" t="str">
            <v>OTROS TRAUMATISMOS SUPERFICIALES DE LA PARED POSTERIOR DEL TORAX</v>
          </cell>
          <cell r="C7754" t="str">
            <v>00</v>
          </cell>
        </row>
        <row r="7755">
          <cell r="A7755" t="str">
            <v>S207</v>
          </cell>
          <cell r="B7755" t="str">
            <v>TRAUMATISMO SUPERFICIALES MULTIPLES DEL TORAX</v>
          </cell>
          <cell r="C7755" t="str">
            <v>00</v>
          </cell>
        </row>
        <row r="7756">
          <cell r="A7756" t="str">
            <v>S208</v>
          </cell>
          <cell r="B7756" t="str">
            <v>TRAUMATISMO SUPERFICIAL DE OTRAS PARTES Y DE LAS NO ESPECIF. DEL TORAX</v>
          </cell>
          <cell r="C7756" t="str">
            <v>00</v>
          </cell>
        </row>
        <row r="7757">
          <cell r="A7757" t="str">
            <v>S21</v>
          </cell>
          <cell r="B7757" t="str">
            <v>HERIDA DEL TORAX</v>
          </cell>
          <cell r="C7757" t="str">
            <v>00</v>
          </cell>
        </row>
        <row r="7758">
          <cell r="A7758" t="str">
            <v>S210</v>
          </cell>
          <cell r="B7758" t="str">
            <v>HERIDA DE LA MAMA</v>
          </cell>
          <cell r="C7758" t="str">
            <v>00</v>
          </cell>
        </row>
        <row r="7759">
          <cell r="A7759" t="str">
            <v>S211</v>
          </cell>
          <cell r="B7759" t="str">
            <v>HERIDA DE LA PARED ANTERIOR DEL TORAX</v>
          </cell>
          <cell r="C7759" t="str">
            <v>00</v>
          </cell>
        </row>
        <row r="7760">
          <cell r="A7760" t="str">
            <v>S212</v>
          </cell>
          <cell r="B7760" t="str">
            <v>HERIDA DE LA PARED POSTERIOR DEL TORAX</v>
          </cell>
          <cell r="C7760" t="str">
            <v>00</v>
          </cell>
        </row>
        <row r="7761">
          <cell r="A7761" t="str">
            <v>S217</v>
          </cell>
          <cell r="B7761" t="str">
            <v>HERIDA MULTIPLE DE LA PARED TORACICA</v>
          </cell>
          <cell r="C7761" t="str">
            <v>00</v>
          </cell>
        </row>
        <row r="7762">
          <cell r="A7762" t="str">
            <v>S218</v>
          </cell>
          <cell r="B7762" t="str">
            <v>HERIDA DE OTRAS PARTES DEL TORAX</v>
          </cell>
          <cell r="C7762" t="str">
            <v>00</v>
          </cell>
        </row>
        <row r="7763">
          <cell r="A7763" t="str">
            <v>S219</v>
          </cell>
          <cell r="B7763" t="str">
            <v>HERIDA DEL TORAX, PARTE NO ESPECIFICADA</v>
          </cell>
          <cell r="C7763" t="str">
            <v>00</v>
          </cell>
        </row>
        <row r="7764">
          <cell r="A7764" t="str">
            <v>S22</v>
          </cell>
          <cell r="B7764" t="str">
            <v>FRACTURA DE LAS COSTILLAS, DEL ESTERNON Y DE LA COLUMNA TORACICA (DOR)</v>
          </cell>
          <cell r="C7764" t="str">
            <v>00</v>
          </cell>
        </row>
        <row r="7765">
          <cell r="A7765" t="str">
            <v>S220</v>
          </cell>
          <cell r="B7765" t="str">
            <v>FRACTURA DE VERTEBRA TORACICA</v>
          </cell>
          <cell r="C7765" t="str">
            <v>00</v>
          </cell>
        </row>
        <row r="7766">
          <cell r="A7766" t="str">
            <v>S221</v>
          </cell>
          <cell r="B7766" t="str">
            <v>FRACTURAS MULTIPLES DE COLUMNA TORACICA</v>
          </cell>
          <cell r="C7766" t="str">
            <v>00</v>
          </cell>
        </row>
        <row r="7767">
          <cell r="A7767" t="str">
            <v>S222</v>
          </cell>
          <cell r="B7767" t="str">
            <v>FRACTURA DEL ESTERNON</v>
          </cell>
          <cell r="C7767" t="str">
            <v>00</v>
          </cell>
        </row>
        <row r="7768">
          <cell r="A7768" t="str">
            <v>S223</v>
          </cell>
          <cell r="B7768" t="str">
            <v>FRACTURA DE COSTILLA</v>
          </cell>
          <cell r="C7768" t="str">
            <v>00</v>
          </cell>
        </row>
        <row r="7769">
          <cell r="A7769" t="str">
            <v>S224</v>
          </cell>
          <cell r="B7769" t="str">
            <v>FRACTURAS MULTIPLES DE COSTILLAS</v>
          </cell>
          <cell r="C7769" t="str">
            <v>00</v>
          </cell>
        </row>
        <row r="7770">
          <cell r="A7770" t="str">
            <v>S225</v>
          </cell>
          <cell r="B7770" t="str">
            <v>TORAX AZOTADO</v>
          </cell>
          <cell r="C7770" t="str">
            <v>00</v>
          </cell>
        </row>
        <row r="7771">
          <cell r="A7771" t="str">
            <v>S228</v>
          </cell>
          <cell r="B7771" t="str">
            <v>FRACTURA DE OTRAS PARTES DEL TORAX OSEO</v>
          </cell>
          <cell r="C7771" t="str">
            <v>00</v>
          </cell>
        </row>
        <row r="7772">
          <cell r="A7772" t="str">
            <v>S229</v>
          </cell>
          <cell r="B7772" t="str">
            <v>FRACTURA DEL TORAX OSEO, PARTE NO ESPECIFICADA</v>
          </cell>
          <cell r="C7772" t="str">
            <v>00</v>
          </cell>
        </row>
        <row r="7773">
          <cell r="A7773" t="str">
            <v>S23</v>
          </cell>
          <cell r="B7773" t="str">
            <v>LUXACION, ESGUINCE Y TORCEDURA DE ARTIC. Y LIGAM. DEL TORAX</v>
          </cell>
          <cell r="C7773" t="str">
            <v>00</v>
          </cell>
        </row>
        <row r="7774">
          <cell r="A7774" t="str">
            <v>S230</v>
          </cell>
          <cell r="B7774" t="str">
            <v>RUPTURA TRAUMATICA DE DISCO INTERVERTEBRAL TORACICO</v>
          </cell>
          <cell r="C7774" t="str">
            <v>00</v>
          </cell>
        </row>
        <row r="7775">
          <cell r="A7775" t="str">
            <v>S231</v>
          </cell>
          <cell r="B7775" t="str">
            <v>LUXACION DE VERTEBRA TORACICA</v>
          </cell>
          <cell r="C7775" t="str">
            <v>00</v>
          </cell>
        </row>
        <row r="7776">
          <cell r="A7776" t="str">
            <v>S232</v>
          </cell>
          <cell r="B7776" t="str">
            <v>LUXACION DE OTRAS PARTES Y DE LAS NO ESPECIFICADAS DEL TORAX</v>
          </cell>
          <cell r="C7776" t="str">
            <v>00</v>
          </cell>
        </row>
        <row r="7777">
          <cell r="A7777" t="str">
            <v>S233</v>
          </cell>
          <cell r="B7777" t="str">
            <v>ESGUINCES Y TORCEDURAS DE COLUMNA TORACICA</v>
          </cell>
          <cell r="C7777" t="str">
            <v>00</v>
          </cell>
        </row>
        <row r="7778">
          <cell r="A7778" t="str">
            <v>S234</v>
          </cell>
          <cell r="B7778" t="str">
            <v>ESGUINCE Y TORCEDURAS DE COSTILLAS Y ESTERNON</v>
          </cell>
          <cell r="C7778" t="str">
            <v>00</v>
          </cell>
        </row>
        <row r="7779">
          <cell r="A7779" t="str">
            <v>S235</v>
          </cell>
          <cell r="B7779" t="str">
            <v>ESGUINCES Y TORCEDURAS DE OTRAS PARTES Y DE LAS NO ESPCIF. DEL TORAX</v>
          </cell>
          <cell r="C7779" t="str">
            <v>00</v>
          </cell>
        </row>
        <row r="7780">
          <cell r="A7780" t="str">
            <v>S24</v>
          </cell>
          <cell r="B7780" t="str">
            <v>TRAUMATISMO DE NERVIOS Y DE LA MEDULA ESPINAL A NIVEL DEL TORAX</v>
          </cell>
          <cell r="C7780" t="str">
            <v>00</v>
          </cell>
        </row>
        <row r="7781">
          <cell r="A7781" t="str">
            <v>S240</v>
          </cell>
          <cell r="B7781" t="str">
            <v>CONCUSION Y EDEMA DE LA MEDULA ESPINAL TORACICA</v>
          </cell>
          <cell r="C7781" t="str">
            <v>00</v>
          </cell>
        </row>
        <row r="7782">
          <cell r="A7782" t="str">
            <v>S241</v>
          </cell>
          <cell r="B7782" t="str">
            <v>OTROS TRAUM. Y LOS NO ESPECIF. DE LA MEDULA ESPINAL TORACICA</v>
          </cell>
          <cell r="C7782" t="str">
            <v>00</v>
          </cell>
        </row>
        <row r="7783">
          <cell r="A7783" t="str">
            <v>S242</v>
          </cell>
          <cell r="B7783" t="str">
            <v>TRAUMATISMO DE RAICES NERVIOSAS DE LA COLUMNA TORACICA</v>
          </cell>
          <cell r="C7783" t="str">
            <v>00</v>
          </cell>
        </row>
        <row r="7784">
          <cell r="A7784" t="str">
            <v>S243</v>
          </cell>
          <cell r="B7784" t="str">
            <v>TRAUMATISMO DE NERVIOS PERIFERICOS DEL TORAX</v>
          </cell>
          <cell r="C7784" t="str">
            <v>00</v>
          </cell>
        </row>
        <row r="7785">
          <cell r="A7785" t="str">
            <v>S244</v>
          </cell>
          <cell r="B7785" t="str">
            <v>TRAUMATISMO DE NERVIOS SIMPATICOS TORACICOS</v>
          </cell>
          <cell r="C7785" t="str">
            <v>00</v>
          </cell>
        </row>
        <row r="7786">
          <cell r="A7786" t="str">
            <v>S245</v>
          </cell>
          <cell r="B7786" t="str">
            <v>TRAUMATISMO DE OTROS NERVIOS DEL TORAX</v>
          </cell>
          <cell r="C7786" t="str">
            <v>00</v>
          </cell>
        </row>
        <row r="7787">
          <cell r="A7787" t="str">
            <v>S246</v>
          </cell>
          <cell r="B7787" t="str">
            <v>TRAUMATISMO DE NERVIO NO ESPECIFICADO DEL TORAX</v>
          </cell>
          <cell r="C7787" t="str">
            <v>00</v>
          </cell>
        </row>
        <row r="7788">
          <cell r="A7788" t="str">
            <v>S25</v>
          </cell>
          <cell r="B7788" t="str">
            <v>TRAUMATISMO DE VASOS SANGUINEOS DEL TORAX</v>
          </cell>
          <cell r="C7788" t="str">
            <v>00</v>
          </cell>
        </row>
        <row r="7789">
          <cell r="A7789" t="str">
            <v>S250</v>
          </cell>
          <cell r="B7789" t="str">
            <v>TRAUMATISMO DE LA AORTA TORACICA</v>
          </cell>
          <cell r="C7789" t="str">
            <v>00</v>
          </cell>
        </row>
        <row r="7790">
          <cell r="A7790" t="str">
            <v>S251</v>
          </cell>
          <cell r="B7790" t="str">
            <v>TRAUMATISMO DE LA ARTERIA INNOMINADA O SUBCLAVIA</v>
          </cell>
          <cell r="C7790" t="str">
            <v>00</v>
          </cell>
        </row>
        <row r="7791">
          <cell r="A7791" t="str">
            <v>S252</v>
          </cell>
          <cell r="B7791" t="str">
            <v>TRAUMATISMO DE VENA CAVA SUPERIOR</v>
          </cell>
          <cell r="C7791" t="str">
            <v>00</v>
          </cell>
        </row>
        <row r="7792">
          <cell r="A7792" t="str">
            <v>S253</v>
          </cell>
          <cell r="B7792" t="str">
            <v>TRAUMATISMO DE LA VENA INNOMINADA O SUBCLAVIA</v>
          </cell>
          <cell r="C7792" t="str">
            <v>00</v>
          </cell>
        </row>
        <row r="7793">
          <cell r="A7793" t="str">
            <v>S254</v>
          </cell>
          <cell r="B7793" t="str">
            <v>TRAUMATISMO DE VASOS SANGUINEOS PULMONARES</v>
          </cell>
          <cell r="C7793" t="str">
            <v>00</v>
          </cell>
        </row>
        <row r="7794">
          <cell r="A7794" t="str">
            <v>S255</v>
          </cell>
          <cell r="B7794" t="str">
            <v>TRAUMATISMO DE VASOS SANGUINEOS INTERCOSTALES</v>
          </cell>
          <cell r="C7794" t="str">
            <v>00</v>
          </cell>
        </row>
        <row r="7795">
          <cell r="A7795" t="str">
            <v>S257</v>
          </cell>
          <cell r="B7795" t="str">
            <v>TRAUMATISMO DE MULTIPLES VASOS SANGUINEOS DEL TORAX</v>
          </cell>
          <cell r="C7795" t="str">
            <v>00</v>
          </cell>
        </row>
        <row r="7796">
          <cell r="A7796" t="str">
            <v>S258</v>
          </cell>
          <cell r="B7796" t="str">
            <v>TRAUMATISMO DE OTROS VASOS SANGUINEOS DEL TORAX</v>
          </cell>
          <cell r="C7796" t="str">
            <v>00</v>
          </cell>
        </row>
        <row r="7797">
          <cell r="A7797" t="str">
            <v>S259</v>
          </cell>
          <cell r="B7797" t="str">
            <v>TRAUMATISMO DE VASOS SANGUINEOS NO ESPECIFICADOS DEL TORAX</v>
          </cell>
          <cell r="C7797" t="str">
            <v>00</v>
          </cell>
        </row>
        <row r="7798">
          <cell r="A7798" t="str">
            <v>S26</v>
          </cell>
          <cell r="B7798" t="str">
            <v>TRAUMATISMO DEL CORAZON</v>
          </cell>
          <cell r="C7798" t="str">
            <v>00</v>
          </cell>
        </row>
        <row r="7799">
          <cell r="A7799" t="str">
            <v>S260</v>
          </cell>
          <cell r="B7799" t="str">
            <v>TRAUMATISMO DEL CORAZON CON HEMOPERICARDIO</v>
          </cell>
          <cell r="C7799" t="str">
            <v>00</v>
          </cell>
        </row>
        <row r="7800">
          <cell r="A7800" t="str">
            <v>S268</v>
          </cell>
          <cell r="B7800" t="str">
            <v>OTROS TRAUMATISMOS DEL CORAZON</v>
          </cell>
          <cell r="C7800" t="str">
            <v>00</v>
          </cell>
        </row>
        <row r="7801">
          <cell r="A7801" t="str">
            <v>S269</v>
          </cell>
          <cell r="B7801" t="str">
            <v>TRAUMATISMO DEL CORAZON, NO ESPECIFICADO</v>
          </cell>
          <cell r="C7801" t="str">
            <v>00</v>
          </cell>
        </row>
        <row r="7802">
          <cell r="A7802" t="str">
            <v>S27</v>
          </cell>
          <cell r="B7802" t="str">
            <v>TRAUMATISMO DE OTROS ORG, INTRATORACICOS Y DE LOS NO ESPECIFICADOS</v>
          </cell>
          <cell r="C7802" t="str">
            <v>00</v>
          </cell>
        </row>
        <row r="7803">
          <cell r="A7803" t="str">
            <v>S270</v>
          </cell>
          <cell r="B7803" t="str">
            <v>NEUMOTORAX TRAUMATICO</v>
          </cell>
          <cell r="C7803" t="str">
            <v>00</v>
          </cell>
        </row>
        <row r="7804">
          <cell r="A7804" t="str">
            <v>S271</v>
          </cell>
          <cell r="B7804" t="str">
            <v>HEMOTORAX TRAUMATICO</v>
          </cell>
          <cell r="C7804" t="str">
            <v>00</v>
          </cell>
        </row>
        <row r="7805">
          <cell r="A7805" t="str">
            <v>S272</v>
          </cell>
          <cell r="B7805" t="str">
            <v>HEMONEUMOTORAX TRAUMATICO</v>
          </cell>
          <cell r="C7805" t="str">
            <v>00</v>
          </cell>
        </row>
        <row r="7806">
          <cell r="A7806" t="str">
            <v>S273</v>
          </cell>
          <cell r="B7806" t="str">
            <v>OTROS TRAUMATISMOS DEL PULMON</v>
          </cell>
          <cell r="C7806" t="str">
            <v>00</v>
          </cell>
        </row>
        <row r="7807">
          <cell r="A7807" t="str">
            <v>S274</v>
          </cell>
          <cell r="B7807" t="str">
            <v>TRAUMATISMO DE LOS BROMQUIOS</v>
          </cell>
          <cell r="C7807" t="str">
            <v>00</v>
          </cell>
        </row>
        <row r="7808">
          <cell r="A7808" t="str">
            <v>S275</v>
          </cell>
          <cell r="B7808" t="str">
            <v>TRAUMATISMO DE LA TRAQUEA TORACICA</v>
          </cell>
          <cell r="C7808" t="str">
            <v>00</v>
          </cell>
        </row>
        <row r="7809">
          <cell r="A7809" t="str">
            <v>S276</v>
          </cell>
          <cell r="B7809" t="str">
            <v>TRAUMATISMO DE LA PLEURA</v>
          </cell>
          <cell r="C7809" t="str">
            <v>00</v>
          </cell>
        </row>
        <row r="7810">
          <cell r="A7810" t="str">
            <v>S277</v>
          </cell>
          <cell r="B7810" t="str">
            <v>TRAUMATISMOS MULTIPLES DE ORGANOS INTRATORACICOS</v>
          </cell>
          <cell r="C7810" t="str">
            <v>00</v>
          </cell>
        </row>
        <row r="7811">
          <cell r="A7811" t="str">
            <v>S278</v>
          </cell>
          <cell r="B7811" t="str">
            <v>TRAUMATISNO DE OTROS ORGANOS INTRATORACICOS, ESPECIFICADOS</v>
          </cell>
          <cell r="C7811" t="str">
            <v>00</v>
          </cell>
        </row>
        <row r="7812">
          <cell r="A7812" t="str">
            <v>S279</v>
          </cell>
          <cell r="B7812" t="str">
            <v>TRAUMATISMO DE ORGANO INTRATORACICO, NO ESPECIFICADO</v>
          </cell>
          <cell r="C7812" t="str">
            <v>00</v>
          </cell>
        </row>
        <row r="7813">
          <cell r="A7813" t="str">
            <v>S28</v>
          </cell>
          <cell r="B7813" t="str">
            <v>TRAUM. POR APLAST. DEL TORAX Y AMPUTACION TRAUM. DE PARTE DEL TORAX</v>
          </cell>
          <cell r="C7813" t="str">
            <v>00</v>
          </cell>
        </row>
        <row r="7814">
          <cell r="A7814" t="str">
            <v>S280</v>
          </cell>
          <cell r="B7814" t="str">
            <v>APLASTAMIENTO DEL TORAX</v>
          </cell>
          <cell r="C7814" t="str">
            <v>00</v>
          </cell>
        </row>
        <row r="7815">
          <cell r="A7815" t="str">
            <v>S281</v>
          </cell>
          <cell r="B7815" t="str">
            <v>AMPUTACION TRAUMATICA DE PARTE DEL TORAX</v>
          </cell>
          <cell r="C7815" t="str">
            <v>00</v>
          </cell>
        </row>
        <row r="7816">
          <cell r="A7816" t="str">
            <v>S29</v>
          </cell>
          <cell r="B7816" t="str">
            <v>OTROS TRAUMATISMOS Y LOS NO ESPECIFICADOS DEL TORAX</v>
          </cell>
          <cell r="C7816" t="str">
            <v>00</v>
          </cell>
        </row>
        <row r="7817">
          <cell r="A7817" t="str">
            <v>S290</v>
          </cell>
          <cell r="B7817" t="str">
            <v>TRAUMATISMO DE TENDON Y MUSCULOS A NIVEL DEL TORAX</v>
          </cell>
          <cell r="C7817" t="str">
            <v>00</v>
          </cell>
        </row>
        <row r="7818">
          <cell r="A7818" t="str">
            <v>S297</v>
          </cell>
          <cell r="B7818" t="str">
            <v>TRAUMATISMOS MULTIPLES DEL TORAX</v>
          </cell>
          <cell r="C7818" t="str">
            <v>00</v>
          </cell>
        </row>
        <row r="7819">
          <cell r="A7819" t="str">
            <v>S298</v>
          </cell>
          <cell r="B7819" t="str">
            <v>OTROS TRAUMATIMOS DEL TORAX, ESPECIFICADOS</v>
          </cell>
          <cell r="C7819" t="str">
            <v>00</v>
          </cell>
        </row>
        <row r="7820">
          <cell r="A7820" t="str">
            <v>S299</v>
          </cell>
          <cell r="B7820" t="str">
            <v>TRAUMATISMO DEL TORAX, NO ESPECIFICADO</v>
          </cell>
          <cell r="C7820" t="str">
            <v>00</v>
          </cell>
        </row>
        <row r="7821">
          <cell r="A7821" t="str">
            <v>S30</v>
          </cell>
          <cell r="B7821" t="str">
            <v>TRAUMATISMO SUPERFICIAL DEL ABDOMEN, DE LA REGION LUMBOSACRA Y DE LA P</v>
          </cell>
          <cell r="C7821" t="str">
            <v>00</v>
          </cell>
        </row>
        <row r="7822">
          <cell r="A7822" t="str">
            <v>S300</v>
          </cell>
          <cell r="B7822" t="str">
            <v>CONTUSION DE LA REGION LUMBOSACRA Y DE LA PELVIS</v>
          </cell>
          <cell r="C7822" t="str">
            <v>00</v>
          </cell>
        </row>
        <row r="7823">
          <cell r="A7823" t="str">
            <v>S301</v>
          </cell>
          <cell r="B7823" t="str">
            <v>CONTUSION DE LA PARED ABDOMINAL</v>
          </cell>
          <cell r="C7823" t="str">
            <v>00</v>
          </cell>
        </row>
        <row r="7824">
          <cell r="A7824" t="str">
            <v>S302</v>
          </cell>
          <cell r="B7824" t="str">
            <v>CONTUSION DE ORGANOS GENITALES EXTERNOS</v>
          </cell>
          <cell r="C7824" t="str">
            <v>00</v>
          </cell>
        </row>
        <row r="7825">
          <cell r="A7825" t="str">
            <v>S307</v>
          </cell>
          <cell r="B7825" t="str">
            <v>TRAUM. SUPERF. MULTIPLES DEL ABDOMEN, DE LA REG. LUMBOSACRA Y DE LA P</v>
          </cell>
          <cell r="C7825" t="str">
            <v>00</v>
          </cell>
        </row>
        <row r="7826">
          <cell r="A7826" t="str">
            <v>S308</v>
          </cell>
          <cell r="B7826" t="str">
            <v>OTROS TRAUM. SUPERF. DEL ABDOMEN, DE LA REG. LUMBOSACRA Y DE LA PELVIS</v>
          </cell>
          <cell r="C7826" t="str">
            <v>00</v>
          </cell>
        </row>
        <row r="7827">
          <cell r="A7827" t="str">
            <v>S309</v>
          </cell>
          <cell r="B7827" t="str">
            <v>TRUAM. SUPERF. DEL ABDOMEN, DE LA REG. LUMBOSAC. Y DE LA PELVIS PARTE</v>
          </cell>
          <cell r="C7827" t="str">
            <v>00</v>
          </cell>
        </row>
        <row r="7828">
          <cell r="A7828" t="str">
            <v>S31</v>
          </cell>
          <cell r="B7828" t="str">
            <v>HERIDA DEL ABDOMEN, DE LA REGION LUMBOSACRA Y DE LA PELVIS</v>
          </cell>
          <cell r="C7828" t="str">
            <v>00</v>
          </cell>
        </row>
        <row r="7829">
          <cell r="A7829" t="str">
            <v>S310</v>
          </cell>
          <cell r="B7829" t="str">
            <v>HERIDA DE LA REGION LUMBOSACRA Y DE LA PELVIS</v>
          </cell>
          <cell r="C7829" t="str">
            <v>00</v>
          </cell>
        </row>
        <row r="7830">
          <cell r="A7830" t="str">
            <v>S311</v>
          </cell>
          <cell r="B7830" t="str">
            <v>HERIDA DE LA PARED ABDOMINAL</v>
          </cell>
          <cell r="C7830" t="str">
            <v>00</v>
          </cell>
        </row>
        <row r="7831">
          <cell r="A7831" t="str">
            <v>S312</v>
          </cell>
          <cell r="B7831" t="str">
            <v>HERIDA DEL PENE</v>
          </cell>
          <cell r="C7831" t="str">
            <v>00</v>
          </cell>
        </row>
        <row r="7832">
          <cell r="A7832" t="str">
            <v>S313</v>
          </cell>
          <cell r="B7832" t="str">
            <v>HERIDA DEL ESCROTO Y DE LOS TESTICULOS</v>
          </cell>
          <cell r="C7832" t="str">
            <v>00</v>
          </cell>
        </row>
        <row r="7833">
          <cell r="A7833" t="str">
            <v>S314</v>
          </cell>
          <cell r="B7833" t="str">
            <v>HERIDA DE LA VAGINA Y DE LA VULVA</v>
          </cell>
          <cell r="C7833" t="str">
            <v>00</v>
          </cell>
        </row>
        <row r="7834">
          <cell r="A7834" t="str">
            <v>S315</v>
          </cell>
          <cell r="B7834" t="str">
            <v>HERIDA DE OTROS ORGANOS GENITALES EXTERNOS Y DE LOS NO ESPECIFICADOS</v>
          </cell>
          <cell r="C7834" t="str">
            <v>00</v>
          </cell>
        </row>
        <row r="7835">
          <cell r="A7835" t="str">
            <v>S317</v>
          </cell>
          <cell r="B7835" t="str">
            <v>HERIDAS MULTIPLES DEL ABDOMEN, DE LA REGION LUMBOSACRA Y DE LA PELVIS</v>
          </cell>
          <cell r="C7835" t="str">
            <v>00</v>
          </cell>
        </row>
        <row r="7836">
          <cell r="A7836" t="str">
            <v>S318</v>
          </cell>
          <cell r="B7836" t="str">
            <v>HERIDAS DE OTRAS PARTES Y DE LAS NO ESPECIFICADAS DEL ABDOMEN</v>
          </cell>
          <cell r="C7836" t="str">
            <v>00</v>
          </cell>
        </row>
        <row r="7837">
          <cell r="A7837" t="str">
            <v>S32</v>
          </cell>
          <cell r="B7837" t="str">
            <v>FRACTURA DE LA COLUMNA LUMBAR Y DE LA PELVIS</v>
          </cell>
          <cell r="C7837" t="str">
            <v>00</v>
          </cell>
        </row>
        <row r="7838">
          <cell r="A7838" t="str">
            <v>S320</v>
          </cell>
          <cell r="B7838" t="str">
            <v>FRACTURA DE VERTEBRA LUNBAR</v>
          </cell>
          <cell r="C7838" t="str">
            <v>00</v>
          </cell>
        </row>
        <row r="7839">
          <cell r="A7839" t="str">
            <v>S321</v>
          </cell>
          <cell r="B7839" t="str">
            <v>FRACTURA DEL SACRO</v>
          </cell>
          <cell r="C7839" t="str">
            <v>00</v>
          </cell>
        </row>
        <row r="7840">
          <cell r="A7840" t="str">
            <v>S322</v>
          </cell>
          <cell r="B7840" t="str">
            <v>FRACTURA DEL COCCIX</v>
          </cell>
          <cell r="C7840" t="str">
            <v>00</v>
          </cell>
        </row>
        <row r="7841">
          <cell r="A7841" t="str">
            <v>S323</v>
          </cell>
          <cell r="B7841" t="str">
            <v>FRACTURA DEL HUESO ILIACO</v>
          </cell>
          <cell r="C7841" t="str">
            <v>00</v>
          </cell>
        </row>
        <row r="7842">
          <cell r="A7842" t="str">
            <v>S324</v>
          </cell>
          <cell r="B7842" t="str">
            <v>FRACTURA DEL ACETABULO</v>
          </cell>
          <cell r="C7842" t="str">
            <v>00</v>
          </cell>
        </row>
        <row r="7843">
          <cell r="A7843" t="str">
            <v>S325</v>
          </cell>
          <cell r="B7843" t="str">
            <v>FRACTURA DEL PUBIS</v>
          </cell>
          <cell r="C7843" t="str">
            <v>00</v>
          </cell>
        </row>
        <row r="7844">
          <cell r="A7844" t="str">
            <v>S327</v>
          </cell>
          <cell r="B7844" t="str">
            <v>FRACTURAS MULTIPLES DE LA COLUMNA LUMBAR Y DE LA PELVIS</v>
          </cell>
          <cell r="C7844" t="str">
            <v>00</v>
          </cell>
        </row>
        <row r="7845">
          <cell r="A7845" t="str">
            <v>S328</v>
          </cell>
          <cell r="B7845" t="str">
            <v>FRACTURA DE OTRAS PARTES Y DE LAS NO ESPECIF. DE LA COLUMNA LUMBAR</v>
          </cell>
          <cell r="C7845" t="str">
            <v>00</v>
          </cell>
        </row>
        <row r="7846">
          <cell r="A7846" t="str">
            <v>S33</v>
          </cell>
          <cell r="B7846" t="str">
            <v>LUXACION, ESGUINCE Y TORCEDURA DE ARTUC. Y LIG. DE LA COLUMNA LUMBAR</v>
          </cell>
          <cell r="C7846" t="str">
            <v>00</v>
          </cell>
        </row>
        <row r="7847">
          <cell r="A7847" t="str">
            <v>S330</v>
          </cell>
          <cell r="B7847" t="str">
            <v>RUPTURA TRAUMATICA DE DISCO INTERVERTEBRAL LUMBAR</v>
          </cell>
          <cell r="C7847" t="str">
            <v>00</v>
          </cell>
        </row>
        <row r="7848">
          <cell r="A7848" t="str">
            <v>S331</v>
          </cell>
          <cell r="B7848" t="str">
            <v>LUXACION DE VERTEBRA LUMBAR</v>
          </cell>
          <cell r="C7848" t="str">
            <v>00</v>
          </cell>
        </row>
        <row r="7849">
          <cell r="A7849" t="str">
            <v>S332</v>
          </cell>
          <cell r="B7849" t="str">
            <v>LUXACION DE ARTICULACION SACROCOCCIGEA Y SACROILIACA</v>
          </cell>
          <cell r="C7849" t="str">
            <v>00</v>
          </cell>
        </row>
        <row r="7850">
          <cell r="A7850" t="str">
            <v>S333</v>
          </cell>
          <cell r="B7850" t="str">
            <v>LUXACION DE OTRAS PARTES Y DE LAS NO ESPECIF. DE LA COLUMNA LUMBAR Y D</v>
          </cell>
          <cell r="C7850" t="str">
            <v>00</v>
          </cell>
        </row>
        <row r="7851">
          <cell r="A7851" t="str">
            <v>S334</v>
          </cell>
          <cell r="B7851" t="str">
            <v>RUPTURA TRAUMATICA DE LA SINFISIS DEL PUBIS</v>
          </cell>
          <cell r="C7851" t="str">
            <v>00</v>
          </cell>
        </row>
        <row r="7852">
          <cell r="A7852" t="str">
            <v>S335</v>
          </cell>
          <cell r="B7852" t="str">
            <v>ESGUINCES Y TORCEDURAS DE LA COLUMNA LUMBAR</v>
          </cell>
          <cell r="C7852" t="str">
            <v>00</v>
          </cell>
        </row>
        <row r="7853">
          <cell r="A7853" t="str">
            <v>S336</v>
          </cell>
          <cell r="B7853" t="str">
            <v>ESGUINCES Y TORCEDURAS DE LA ARTICULACION  SACROILIACA</v>
          </cell>
          <cell r="C7853" t="str">
            <v>00</v>
          </cell>
        </row>
        <row r="7854">
          <cell r="A7854" t="str">
            <v>S337</v>
          </cell>
          <cell r="B7854" t="str">
            <v>ESGUINCES Y TORCED. DE OTRAS PARTES Y DE LAS NO ESPECIF. DE LA COLUMNA</v>
          </cell>
          <cell r="C7854" t="str">
            <v>00</v>
          </cell>
        </row>
        <row r="7855">
          <cell r="A7855" t="str">
            <v>S34</v>
          </cell>
          <cell r="B7855" t="str">
            <v>TRAUM. DE LOS NERVIOS Y DE LA MEDULA ESPINAL LUMBAR, A NIVEL DEL ABDOM</v>
          </cell>
          <cell r="C7855" t="str">
            <v>00</v>
          </cell>
        </row>
        <row r="7856">
          <cell r="A7856" t="str">
            <v>S340</v>
          </cell>
          <cell r="B7856" t="str">
            <v>CONCUSION Y EDEMA DE LA MEDULA ESPINAL LUMBAR</v>
          </cell>
          <cell r="C7856" t="str">
            <v>00</v>
          </cell>
        </row>
        <row r="7857">
          <cell r="A7857" t="str">
            <v>S341</v>
          </cell>
          <cell r="B7857" t="str">
            <v>OTRO TRAUMATISMO DE LA MEDULA ESPINAL LUMBAR</v>
          </cell>
          <cell r="C7857" t="str">
            <v>00</v>
          </cell>
        </row>
        <row r="7858">
          <cell r="A7858" t="str">
            <v>S342</v>
          </cell>
          <cell r="B7858" t="str">
            <v>TRAUMATISMO DE RAIZ NERVIOSA DE LA COLUMNA LUMBAR Y SACRA</v>
          </cell>
          <cell r="C7858" t="str">
            <v>00</v>
          </cell>
        </row>
        <row r="7859">
          <cell r="A7859" t="str">
            <v>S343</v>
          </cell>
          <cell r="B7859" t="str">
            <v>TRAUMATISMO DE LA COLA DE CABALLO</v>
          </cell>
          <cell r="C7859" t="str">
            <v>00</v>
          </cell>
        </row>
        <row r="7860">
          <cell r="A7860" t="str">
            <v>S344</v>
          </cell>
          <cell r="B7860" t="str">
            <v>TRAUMATISMO DEL PLEXO LUMBOSACRO</v>
          </cell>
          <cell r="C7860" t="str">
            <v>00</v>
          </cell>
        </row>
        <row r="7861">
          <cell r="A7861" t="str">
            <v>S345</v>
          </cell>
          <cell r="B7861" t="str">
            <v>TRAUMATISMO DE NERVIO(S) SIMPATICO(S) LUMBAR(ES), SACRO(S) Y PELVICO(S</v>
          </cell>
          <cell r="C7861" t="str">
            <v>00</v>
          </cell>
        </row>
        <row r="7862">
          <cell r="A7862" t="str">
            <v>S346</v>
          </cell>
          <cell r="B7862" t="str">
            <v>TRAUM. DE NERVIO(S) PERIFERICO(S) DEL ABDOMEN, DE LA REG. LUMBOSACRA Y</v>
          </cell>
          <cell r="C7862" t="str">
            <v>00</v>
          </cell>
        </row>
        <row r="7863">
          <cell r="A7863" t="str">
            <v>S348</v>
          </cell>
          <cell r="B7863" t="str">
            <v>TRAUM. DE OTROS NERVIOS A NIVEL DEL ABDOMEN, DE LA REG. LUMBOSACRA</v>
          </cell>
          <cell r="C7863" t="str">
            <v>00</v>
          </cell>
        </row>
        <row r="7864">
          <cell r="A7864" t="str">
            <v>S35</v>
          </cell>
          <cell r="B7864" t="str">
            <v>TRAUMATISMO DE VASOS SANGUINEOS A NIVEL DEL ABDOMEN, DE LA REG. LUMBOS</v>
          </cell>
          <cell r="C7864" t="str">
            <v>00</v>
          </cell>
        </row>
        <row r="7865">
          <cell r="A7865" t="str">
            <v>S350</v>
          </cell>
          <cell r="B7865" t="str">
            <v>TRAUMATISMO DE LA AORTA ABDOMINAL</v>
          </cell>
          <cell r="C7865" t="str">
            <v>00</v>
          </cell>
        </row>
        <row r="7866">
          <cell r="A7866" t="str">
            <v>S351</v>
          </cell>
          <cell r="B7866" t="str">
            <v>TRAUMATISMO DE LA VENA CAVA INFERIOR</v>
          </cell>
          <cell r="C7866" t="str">
            <v>00</v>
          </cell>
        </row>
        <row r="7867">
          <cell r="A7867" t="str">
            <v>S352</v>
          </cell>
          <cell r="B7867" t="str">
            <v>TRAUMATISMO DE ARTERIAS CELIACAS Y MESENTERICAS</v>
          </cell>
          <cell r="C7867" t="str">
            <v>00</v>
          </cell>
        </row>
        <row r="7868">
          <cell r="A7868" t="str">
            <v>S353</v>
          </cell>
          <cell r="B7868" t="str">
            <v>TRAUMATISMO DE VENA PORTA Y ESPLENICA</v>
          </cell>
          <cell r="C7868" t="str">
            <v>00</v>
          </cell>
        </row>
        <row r="7869">
          <cell r="A7869" t="str">
            <v>S354</v>
          </cell>
          <cell r="B7869" t="str">
            <v>TRAUMATISMO DE VASOS SANGUINEOS RENALES</v>
          </cell>
          <cell r="C7869" t="str">
            <v>00</v>
          </cell>
        </row>
        <row r="7870">
          <cell r="A7870" t="str">
            <v>S355</v>
          </cell>
          <cell r="B7870" t="str">
            <v>TRAUMATISMO DE VASOS SANGUINEOS ILIACOS</v>
          </cell>
          <cell r="C7870" t="str">
            <v>00</v>
          </cell>
        </row>
        <row r="7871">
          <cell r="A7871" t="str">
            <v>S357</v>
          </cell>
          <cell r="B7871" t="str">
            <v>TRAUMAT. DE MULTIPLES VASOS SANGUINEOS A NIVEL DEL ABDOMEN. DE LA REG.</v>
          </cell>
          <cell r="C7871" t="str">
            <v>00</v>
          </cell>
        </row>
        <row r="7872">
          <cell r="A7872" t="str">
            <v>S358</v>
          </cell>
          <cell r="B7872" t="str">
            <v>TRAUM. DE OTROS VASOS SANGU. A NIVEL DEL ABDOMEN, DE LA REG. LUMBOSACR</v>
          </cell>
          <cell r="C7872" t="str">
            <v>00</v>
          </cell>
        </row>
        <row r="7873">
          <cell r="A7873" t="str">
            <v>S359</v>
          </cell>
          <cell r="B7873" t="str">
            <v>TRAUM. DE VASOS SANGU. NO ESPECIF. A NIVEL DEL ABDOMEN, DE LA REG. LUM</v>
          </cell>
          <cell r="C7873" t="str">
            <v>00</v>
          </cell>
        </row>
        <row r="7874">
          <cell r="A7874" t="str">
            <v>S36</v>
          </cell>
          <cell r="B7874" t="str">
            <v>TRAUMATISMO DE ORGANOS INTRAABDOMINALES</v>
          </cell>
          <cell r="C7874" t="str">
            <v>00</v>
          </cell>
        </row>
        <row r="7875">
          <cell r="A7875" t="str">
            <v>S360</v>
          </cell>
          <cell r="B7875" t="str">
            <v>TRAUMATISMO DEL BAZO</v>
          </cell>
          <cell r="C7875" t="str">
            <v>00</v>
          </cell>
        </row>
        <row r="7876">
          <cell r="A7876" t="str">
            <v>S361</v>
          </cell>
          <cell r="B7876" t="str">
            <v>TRAUMATISMO DEL HIGADO Y DE LA VASICULA BILIAR</v>
          </cell>
          <cell r="C7876" t="str">
            <v>00</v>
          </cell>
        </row>
        <row r="7877">
          <cell r="A7877" t="str">
            <v>S362</v>
          </cell>
          <cell r="B7877" t="str">
            <v>TRAUMATISMO DEL PANCREAS</v>
          </cell>
          <cell r="C7877" t="str">
            <v>00</v>
          </cell>
        </row>
        <row r="7878">
          <cell r="A7878" t="str">
            <v>S363</v>
          </cell>
          <cell r="B7878" t="str">
            <v>TRAUMATISMO DEL ESTOMAGO</v>
          </cell>
          <cell r="C7878" t="str">
            <v>00</v>
          </cell>
        </row>
        <row r="7879">
          <cell r="A7879" t="str">
            <v>S364</v>
          </cell>
          <cell r="B7879" t="str">
            <v>TRAUMATISMO DEL INTESTINO DELGADO</v>
          </cell>
          <cell r="C7879" t="str">
            <v>00</v>
          </cell>
        </row>
        <row r="7880">
          <cell r="A7880" t="str">
            <v>S365</v>
          </cell>
          <cell r="B7880" t="str">
            <v>TRAUMATISMO DEL COLON</v>
          </cell>
          <cell r="C7880" t="str">
            <v>00</v>
          </cell>
        </row>
        <row r="7881">
          <cell r="A7881" t="str">
            <v>S366</v>
          </cell>
          <cell r="B7881" t="str">
            <v>TRAUMATISMO DEL RECTO</v>
          </cell>
          <cell r="C7881" t="str">
            <v>00</v>
          </cell>
        </row>
        <row r="7882">
          <cell r="A7882" t="str">
            <v>S367</v>
          </cell>
          <cell r="B7882" t="str">
            <v>TRAUMATISMO DE MULTIPLES ORGANOS INTRAABDOMINALES</v>
          </cell>
          <cell r="C7882" t="str">
            <v>00</v>
          </cell>
        </row>
        <row r="7883">
          <cell r="A7883" t="str">
            <v>S368</v>
          </cell>
          <cell r="B7883" t="str">
            <v>TRAUMATISMO DE OTROS ORGANOS INTRAABDOMINALES</v>
          </cell>
          <cell r="C7883" t="str">
            <v>00</v>
          </cell>
        </row>
        <row r="7884">
          <cell r="A7884" t="str">
            <v>S369</v>
          </cell>
          <cell r="B7884" t="str">
            <v>TRAUMATISMO DE ORGANO INTRAABDOMINALES NO ESPECIFICADO</v>
          </cell>
          <cell r="C7884" t="str">
            <v>00</v>
          </cell>
        </row>
        <row r="7885">
          <cell r="A7885" t="str">
            <v>S37</v>
          </cell>
          <cell r="B7885" t="str">
            <v>TRAUMATISMO DE ORGANOS PELVICOS</v>
          </cell>
          <cell r="C7885" t="str">
            <v>00</v>
          </cell>
        </row>
        <row r="7886">
          <cell r="A7886" t="str">
            <v>S370</v>
          </cell>
          <cell r="B7886" t="str">
            <v>TRAUMATISMO DEL RIÑON</v>
          </cell>
          <cell r="C7886" t="str">
            <v>00</v>
          </cell>
        </row>
        <row r="7887">
          <cell r="A7887" t="str">
            <v>S371</v>
          </cell>
          <cell r="B7887" t="str">
            <v>TRAUMATISMO DEL URETER</v>
          </cell>
          <cell r="C7887" t="str">
            <v>00</v>
          </cell>
        </row>
        <row r="7888">
          <cell r="A7888" t="str">
            <v>S372</v>
          </cell>
          <cell r="B7888" t="str">
            <v>TRAUMATISMO DE LA VEJIGA</v>
          </cell>
          <cell r="C7888" t="str">
            <v>00</v>
          </cell>
        </row>
        <row r="7889">
          <cell r="A7889" t="str">
            <v>S373</v>
          </cell>
          <cell r="B7889" t="str">
            <v>TRAUMATISMO DE LA URETRA</v>
          </cell>
          <cell r="C7889" t="str">
            <v>00</v>
          </cell>
        </row>
        <row r="7890">
          <cell r="A7890" t="str">
            <v>S374</v>
          </cell>
          <cell r="B7890" t="str">
            <v>TRAUMATISMO DEL OVARIO</v>
          </cell>
          <cell r="C7890" t="str">
            <v>00</v>
          </cell>
        </row>
        <row r="7891">
          <cell r="A7891" t="str">
            <v>S375</v>
          </cell>
          <cell r="B7891" t="str">
            <v>TRAUMATISMO DE LA TROMPA DE FALOPIO</v>
          </cell>
          <cell r="C7891" t="str">
            <v>00</v>
          </cell>
        </row>
        <row r="7892">
          <cell r="A7892" t="str">
            <v>S376</v>
          </cell>
          <cell r="B7892" t="str">
            <v>TRAUMATISMO DEL UTERO</v>
          </cell>
          <cell r="C7892" t="str">
            <v>00</v>
          </cell>
        </row>
        <row r="7893">
          <cell r="A7893" t="str">
            <v>S377</v>
          </cell>
          <cell r="B7893" t="str">
            <v>TRAUMATISMO DE MULTIPLES DE ORGANOS PELVICOS</v>
          </cell>
          <cell r="C7893" t="str">
            <v>00</v>
          </cell>
        </row>
        <row r="7894">
          <cell r="A7894" t="str">
            <v>S378</v>
          </cell>
          <cell r="B7894" t="str">
            <v>TRAUMATISMO DE OTROS ORGANOS PELVICOS</v>
          </cell>
          <cell r="C7894" t="str">
            <v>00</v>
          </cell>
        </row>
        <row r="7895">
          <cell r="A7895" t="str">
            <v>S379</v>
          </cell>
          <cell r="B7895" t="str">
            <v>TRAUMATISMO DE ORGANO PELVICO NO ESPECIFICADO</v>
          </cell>
          <cell r="C7895" t="str">
            <v>00</v>
          </cell>
        </row>
        <row r="7896">
          <cell r="A7896" t="str">
            <v>S38</v>
          </cell>
          <cell r="B7896" t="str">
            <v>TRAUM. POR APLAST. Y AMPUTACION TRAUMATICA DE PARTE DEL ABDOMEN, DE LA</v>
          </cell>
          <cell r="C7896" t="str">
            <v>00</v>
          </cell>
        </row>
        <row r="7897">
          <cell r="A7897" t="str">
            <v>S380</v>
          </cell>
          <cell r="B7897" t="str">
            <v>TRAUMATISMO POR APLASTAMIENTO DE ORGANOS GENITALES EXTERNOS</v>
          </cell>
          <cell r="C7897" t="str">
            <v>00</v>
          </cell>
        </row>
        <row r="7898">
          <cell r="A7898" t="str">
            <v>S381</v>
          </cell>
          <cell r="B7898" t="str">
            <v>TRAUM. POR APLAST. DE OTRAS PARTES Y DE LAS NO ESPECIF. DEL ABDOMEN, D</v>
          </cell>
          <cell r="C7898" t="str">
            <v>00</v>
          </cell>
        </row>
        <row r="7899">
          <cell r="A7899" t="str">
            <v>S382</v>
          </cell>
          <cell r="B7899" t="str">
            <v>AMPUTACION TRAUMATICA DE ORGANOS GENITALES EXTERNOS</v>
          </cell>
          <cell r="C7899" t="str">
            <v>00</v>
          </cell>
        </row>
        <row r="7900">
          <cell r="A7900" t="str">
            <v>S383</v>
          </cell>
          <cell r="B7900" t="str">
            <v>AMPUTACION TRAUM. DE OTRAS PARTES Y DE LAS NO ESPECIF. DEL ABDOMEN REG</v>
          </cell>
          <cell r="C7900" t="str">
            <v>00</v>
          </cell>
        </row>
        <row r="7901">
          <cell r="A7901" t="str">
            <v>S39</v>
          </cell>
          <cell r="B7901" t="str">
            <v>OTROS TRAUM. Y LOS NO ESPECIFI. DEL ABDOMEN. DE LA REG. LUMBOS.Y DE LA</v>
          </cell>
          <cell r="C7901" t="str">
            <v>00</v>
          </cell>
        </row>
        <row r="7902">
          <cell r="A7902" t="str">
            <v>S390</v>
          </cell>
          <cell r="B7902" t="str">
            <v>TRAUM. DE TENDON Y DE MUSCULOS DEL ABDOMEN, DE LA REG. LUMBOS. Y DE LA</v>
          </cell>
          <cell r="C7902" t="str">
            <v>00</v>
          </cell>
        </row>
        <row r="7903">
          <cell r="A7903" t="str">
            <v>S396</v>
          </cell>
          <cell r="B7903" t="str">
            <v>TRAUM. DE ORG. INTRAABDONINAL(ES) CON ORGANO(S) PELVICO(S)</v>
          </cell>
          <cell r="C7903" t="str">
            <v>00</v>
          </cell>
        </row>
        <row r="7904">
          <cell r="A7904" t="str">
            <v>S397</v>
          </cell>
          <cell r="B7904" t="str">
            <v>OTROS TRAUM. MULTIPLES DEL ABDOMEN, DE LA REG. LUMBOSACRA Y DE LA PEL</v>
          </cell>
          <cell r="C7904" t="str">
            <v>00</v>
          </cell>
        </row>
        <row r="7905">
          <cell r="A7905" t="str">
            <v>S398</v>
          </cell>
          <cell r="B7905" t="str">
            <v>OTROA TRAUM. ESPECIF. DEL ABDOMEN, DE LA REG. LUMBOS. Y DE LA PELVIS</v>
          </cell>
          <cell r="C7905" t="str">
            <v>00</v>
          </cell>
        </row>
        <row r="7906">
          <cell r="A7906" t="str">
            <v>S399</v>
          </cell>
          <cell r="B7906" t="str">
            <v>TRAUM. NO ESPECIF. DEL ABDOMEN, DE LA REG. LUMBOSACRA Y DE LA PELVIS</v>
          </cell>
          <cell r="C7906" t="str">
            <v>00</v>
          </cell>
        </row>
        <row r="7907">
          <cell r="A7907" t="str">
            <v>S40</v>
          </cell>
          <cell r="B7907" t="str">
            <v>TRAUMATISMO SUPERFICIAL DEL HOMBRO Y DEL BRAZO</v>
          </cell>
          <cell r="C7907" t="str">
            <v>00</v>
          </cell>
        </row>
        <row r="7908">
          <cell r="A7908" t="str">
            <v>S400</v>
          </cell>
          <cell r="B7908" t="str">
            <v>CONTUSION DEL HOMBRO Y DEL BRAZO</v>
          </cell>
          <cell r="C7908" t="str">
            <v>00</v>
          </cell>
        </row>
        <row r="7909">
          <cell r="A7909" t="str">
            <v>S407</v>
          </cell>
          <cell r="B7909" t="str">
            <v>TRAUMATISMO SUPERFICIALES MULTIPLES DEL HOMBRO Y DEL BRAZO</v>
          </cell>
          <cell r="C7909" t="str">
            <v>00</v>
          </cell>
        </row>
        <row r="7910">
          <cell r="A7910" t="str">
            <v>S408</v>
          </cell>
          <cell r="B7910" t="str">
            <v>OTROS TRAUMATISMOS SUPERFICIALES DEL HOMBRO Y DEL BRAZO</v>
          </cell>
          <cell r="C7910" t="str">
            <v>00</v>
          </cell>
        </row>
        <row r="7911">
          <cell r="A7911" t="str">
            <v>S409</v>
          </cell>
          <cell r="B7911" t="str">
            <v>TRAUMATISMO SUPERFICIALES NO ESPECIFICADO DEL HOMBRO Y DEL BRAZO</v>
          </cell>
          <cell r="C7911" t="str">
            <v>00</v>
          </cell>
        </row>
        <row r="7912">
          <cell r="A7912" t="str">
            <v>S41</v>
          </cell>
          <cell r="B7912" t="str">
            <v>HERIDA DEL HOMBRO Y DEL BRAZO</v>
          </cell>
          <cell r="C7912" t="str">
            <v>00</v>
          </cell>
        </row>
        <row r="7913">
          <cell r="A7913" t="str">
            <v>S410</v>
          </cell>
          <cell r="B7913" t="str">
            <v>HERIDA DEL HOMBRO</v>
          </cell>
          <cell r="C7913" t="str">
            <v>00</v>
          </cell>
        </row>
        <row r="7914">
          <cell r="A7914" t="str">
            <v>S411</v>
          </cell>
          <cell r="B7914" t="str">
            <v>HERIDA DEL BRAZO</v>
          </cell>
          <cell r="C7914" t="str">
            <v>00</v>
          </cell>
        </row>
        <row r="7915">
          <cell r="A7915" t="str">
            <v>S417</v>
          </cell>
          <cell r="B7915" t="str">
            <v>HERIDAS MULTIPLES DEL HOMBRO Y DEL BRAZO</v>
          </cell>
          <cell r="C7915" t="str">
            <v>00</v>
          </cell>
        </row>
        <row r="7916">
          <cell r="A7916" t="str">
            <v>S418</v>
          </cell>
          <cell r="B7916" t="str">
            <v>HERIDA DE OTRAS PARTES Y DE LAS NO ESPECIFICADAS DEL HOMBRO Y DEL BRAZ</v>
          </cell>
          <cell r="C7916" t="str">
            <v>00</v>
          </cell>
        </row>
        <row r="7917">
          <cell r="A7917" t="str">
            <v>S42</v>
          </cell>
          <cell r="B7917" t="str">
            <v>FRACTURA DEL HOMBRO Y DEL BRAZO</v>
          </cell>
          <cell r="C7917" t="str">
            <v>00</v>
          </cell>
        </row>
        <row r="7918">
          <cell r="A7918" t="str">
            <v>S420</v>
          </cell>
          <cell r="B7918" t="str">
            <v>FRACTURA DE LA CLAVICULA</v>
          </cell>
          <cell r="C7918" t="str">
            <v>00</v>
          </cell>
        </row>
        <row r="7919">
          <cell r="A7919" t="str">
            <v>S421</v>
          </cell>
          <cell r="B7919" t="str">
            <v>FRACTURA DEL OMOPLATO</v>
          </cell>
          <cell r="C7919" t="str">
            <v>00</v>
          </cell>
        </row>
        <row r="7920">
          <cell r="A7920" t="str">
            <v>S422</v>
          </cell>
          <cell r="B7920" t="str">
            <v>FRACTURA DE LA EPIFISIS SUPERIOR DEL HUMERO</v>
          </cell>
          <cell r="C7920" t="str">
            <v>00</v>
          </cell>
        </row>
        <row r="7921">
          <cell r="A7921" t="str">
            <v>S423</v>
          </cell>
          <cell r="B7921" t="str">
            <v>FRACTURA DE LA DIAFISIS DEL HUMERO</v>
          </cell>
          <cell r="C7921" t="str">
            <v>00</v>
          </cell>
        </row>
        <row r="7922">
          <cell r="A7922" t="str">
            <v>S424</v>
          </cell>
          <cell r="B7922" t="str">
            <v>FRACTURA DE LA EPIFISIS INFERIOR DEL HUMERO</v>
          </cell>
          <cell r="C7922" t="str">
            <v>00</v>
          </cell>
        </row>
        <row r="7923">
          <cell r="A7923" t="str">
            <v>S427</v>
          </cell>
          <cell r="B7923" t="str">
            <v>FRACTURAS MULTIPLES DE LA CLAVICULA, DEL OMOPLATO Y DEL HUMERO</v>
          </cell>
          <cell r="C7923" t="str">
            <v>00</v>
          </cell>
        </row>
        <row r="7924">
          <cell r="A7924" t="str">
            <v>S428</v>
          </cell>
          <cell r="B7924" t="str">
            <v>FRACTURA DE OTRAS PARTES DEL HOMBRO Y DEL BRAZO</v>
          </cell>
          <cell r="C7924" t="str">
            <v>00</v>
          </cell>
        </row>
        <row r="7925">
          <cell r="A7925" t="str">
            <v>S429</v>
          </cell>
          <cell r="B7925" t="str">
            <v>FRACTURA DEL HOMBRO Y DEL BRAZO, PARTE NO ESPECIFICADA</v>
          </cell>
          <cell r="C7925" t="str">
            <v>00</v>
          </cell>
        </row>
        <row r="7926">
          <cell r="A7926" t="str">
            <v>S43</v>
          </cell>
          <cell r="B7926" t="str">
            <v>LUXACION, ESGUINCE Y TORCEDURA DE ARTIC. Y LIG. DE LA CINTURA ESCAPULA</v>
          </cell>
          <cell r="C7926" t="str">
            <v>00</v>
          </cell>
        </row>
        <row r="7927">
          <cell r="A7927" t="str">
            <v>S430</v>
          </cell>
          <cell r="B7927" t="str">
            <v>LUXACION DE LA ARTICULACION DEL HOMBRO</v>
          </cell>
          <cell r="C7927" t="str">
            <v>00</v>
          </cell>
        </row>
        <row r="7928">
          <cell r="A7928" t="str">
            <v>S431</v>
          </cell>
          <cell r="B7928" t="str">
            <v>LUXACION DE LA ARTICULACION ACROMIOCLAVICULAR</v>
          </cell>
          <cell r="C7928" t="str">
            <v>00</v>
          </cell>
        </row>
        <row r="7929">
          <cell r="A7929" t="str">
            <v>S432</v>
          </cell>
          <cell r="B7929" t="str">
            <v>LUXACION DE LA ARTICULACION ESTERNOCLAVICULAR</v>
          </cell>
          <cell r="C7929" t="str">
            <v>00</v>
          </cell>
        </row>
        <row r="7930">
          <cell r="A7930" t="str">
            <v>S433</v>
          </cell>
          <cell r="B7930" t="str">
            <v>LUXACION DE OTRAS PARTES DE LA CINTURA ESCAPULAR Y DE LAS NO ESPECIF.</v>
          </cell>
          <cell r="C7930" t="str">
            <v>00</v>
          </cell>
        </row>
        <row r="7931">
          <cell r="A7931" t="str">
            <v>S434</v>
          </cell>
          <cell r="B7931" t="str">
            <v>ESGUINCES Y TORCEDURAS DE LA ARTICULACION DEL HOMBRO</v>
          </cell>
          <cell r="C7931" t="str">
            <v>00</v>
          </cell>
        </row>
        <row r="7932">
          <cell r="A7932" t="str">
            <v>S435</v>
          </cell>
          <cell r="B7932" t="str">
            <v>ESGUINCES Y TORCEDURAS DE LA ARTICULACION ACROMIOCLAVICULAR</v>
          </cell>
          <cell r="C7932" t="str">
            <v>00</v>
          </cell>
        </row>
        <row r="7933">
          <cell r="A7933" t="str">
            <v>S436</v>
          </cell>
          <cell r="B7933" t="str">
            <v>ESGUINCES Y TORCEDURAS DE LA ARTICULACION ESTERNOCLAVICULAR</v>
          </cell>
          <cell r="C7933" t="str">
            <v>00</v>
          </cell>
        </row>
        <row r="7934">
          <cell r="A7934" t="str">
            <v>S437</v>
          </cell>
          <cell r="B7934" t="str">
            <v>ESGUINCES Y TORCEDURAS DE OTRAS PARTES Y DE LAS NO ESPECIF. DE LA CINT</v>
          </cell>
          <cell r="C7934" t="str">
            <v>00</v>
          </cell>
        </row>
        <row r="7935">
          <cell r="A7935" t="str">
            <v>S44</v>
          </cell>
          <cell r="B7935" t="str">
            <v>TRAUMATISMO DE NERVIOS A NIVEL DEL HOMBRO Y DEL BRAZO</v>
          </cell>
          <cell r="C7935" t="str">
            <v>00</v>
          </cell>
        </row>
        <row r="7936">
          <cell r="A7936" t="str">
            <v>S440</v>
          </cell>
          <cell r="B7936" t="str">
            <v>TRAUMATISMO DEL NERVIO CUBITAL A NIVEL DEL BRAZO</v>
          </cell>
          <cell r="C7936" t="str">
            <v>00</v>
          </cell>
        </row>
        <row r="7937">
          <cell r="A7937" t="str">
            <v>S441</v>
          </cell>
          <cell r="B7937" t="str">
            <v>TRAUMATISMO DEL NERVIO MEDIANO A NIVEL DEL BRAZO</v>
          </cell>
          <cell r="C7937" t="str">
            <v>00</v>
          </cell>
        </row>
        <row r="7938">
          <cell r="A7938" t="str">
            <v>S442</v>
          </cell>
          <cell r="B7938" t="str">
            <v>TRAUMATISMO DEL NERVIO RADIAL A NIVEL DEL BRAZO</v>
          </cell>
          <cell r="C7938" t="str">
            <v>00</v>
          </cell>
        </row>
        <row r="7939">
          <cell r="A7939" t="str">
            <v>S443</v>
          </cell>
          <cell r="B7939" t="str">
            <v>TRAUMATISMO DEL NERVIO AXILAR</v>
          </cell>
          <cell r="C7939" t="str">
            <v>00</v>
          </cell>
        </row>
        <row r="7940">
          <cell r="A7940" t="str">
            <v>S444</v>
          </cell>
          <cell r="B7940" t="str">
            <v>TRAUMATISMO DEL NERVIO MUSCULOCUTANEO</v>
          </cell>
          <cell r="C7940" t="str">
            <v>00</v>
          </cell>
        </row>
        <row r="7941">
          <cell r="A7941" t="str">
            <v>S445</v>
          </cell>
          <cell r="B7941" t="str">
            <v>TRAUMATISMO DEL NERVIO SENSITIVO CUTANEO A NIVEL DEL HOMBRO Y DEL BRAZ</v>
          </cell>
          <cell r="C7941" t="str">
            <v>00</v>
          </cell>
        </row>
        <row r="7942">
          <cell r="A7942" t="str">
            <v>S447</v>
          </cell>
          <cell r="B7942" t="str">
            <v>TRAUMATISMO DE MULTIPLES NERVIOS A NIVEL DEL HOMBRO Y DEL BRAZO</v>
          </cell>
          <cell r="C7942" t="str">
            <v>00</v>
          </cell>
        </row>
        <row r="7943">
          <cell r="A7943" t="str">
            <v>S448</v>
          </cell>
          <cell r="B7943" t="str">
            <v>TRAUMATISMO DE OTROS NERVIOS DEL HOMBRO Y DEL BRAZO</v>
          </cell>
          <cell r="C7943" t="str">
            <v>00</v>
          </cell>
        </row>
        <row r="7944">
          <cell r="A7944" t="str">
            <v>S449</v>
          </cell>
          <cell r="B7944" t="str">
            <v>TRAUMATISMO DE NERVIO NO ESPECIFICADO A NIVEL DEL HOMBRO Y DEL BRAZO</v>
          </cell>
          <cell r="C7944" t="str">
            <v>00</v>
          </cell>
        </row>
        <row r="7945">
          <cell r="A7945" t="str">
            <v>S45</v>
          </cell>
          <cell r="B7945" t="str">
            <v>TRAUMATISMO DE VASOS SANGUINEOS A NIVEL DEL HOMBRO Y DEL BRAZO</v>
          </cell>
          <cell r="C7945" t="str">
            <v>00</v>
          </cell>
        </row>
        <row r="7946">
          <cell r="A7946" t="str">
            <v>S450</v>
          </cell>
          <cell r="B7946" t="str">
            <v>TRAUMATISMO DE LA ARTERIA AXILAR</v>
          </cell>
          <cell r="C7946" t="str">
            <v>00</v>
          </cell>
        </row>
        <row r="7947">
          <cell r="A7947" t="str">
            <v>S451</v>
          </cell>
          <cell r="B7947" t="str">
            <v>TRAUMATISMO DE LA ARTERIA BRAQUIAL</v>
          </cell>
          <cell r="C7947" t="str">
            <v>00</v>
          </cell>
        </row>
        <row r="7948">
          <cell r="A7948" t="str">
            <v>S452</v>
          </cell>
          <cell r="B7948" t="str">
            <v>TRAUMATISMO DE LA VENA AXILAR O BRAQUIAL</v>
          </cell>
          <cell r="C7948" t="str">
            <v>00</v>
          </cell>
        </row>
        <row r="7949">
          <cell r="A7949" t="str">
            <v>S453</v>
          </cell>
          <cell r="B7949" t="str">
            <v>TRAUMATISMO DE VENA SUPERFICIAL  A NIVEL DEL HOMBRO Y DEL BRAZO</v>
          </cell>
          <cell r="C7949" t="str">
            <v>00</v>
          </cell>
        </row>
        <row r="7950">
          <cell r="A7950" t="str">
            <v>S457</v>
          </cell>
          <cell r="B7950" t="str">
            <v>TRAUMATISMO DE MULTIPLES VASOS SANGUINEOS A NIVEL DEL HOMBRO Y DEL BRA</v>
          </cell>
          <cell r="C7950" t="str">
            <v>00</v>
          </cell>
        </row>
        <row r="7951">
          <cell r="A7951" t="str">
            <v>S458</v>
          </cell>
          <cell r="B7951" t="str">
            <v>TRAUMATISMO DE OTROS VASOS SANGUINEOS A NIVEL DEL HOMBRO Y DEL BRAZO</v>
          </cell>
          <cell r="C7951" t="str">
            <v>00</v>
          </cell>
        </row>
        <row r="7952">
          <cell r="A7952" t="str">
            <v>S459</v>
          </cell>
          <cell r="B7952" t="str">
            <v>TRAUM. DE VASO SANGUINEO NO ESPECIF. A NIVEL DEL HOMBRO Y DEL BRAZO</v>
          </cell>
          <cell r="C7952" t="str">
            <v>00</v>
          </cell>
        </row>
        <row r="7953">
          <cell r="A7953" t="str">
            <v>S46</v>
          </cell>
          <cell r="B7953" t="str">
            <v>TRAUMATISMO DE TENDON Y MUSCULO A NIVEL DEL HOMBRO Y DEL BRAZO</v>
          </cell>
          <cell r="C7953" t="str">
            <v>00</v>
          </cell>
        </row>
        <row r="7954">
          <cell r="A7954" t="str">
            <v>S460</v>
          </cell>
          <cell r="B7954" t="str">
            <v>TRAUMATISMO DEL TENDON DEL MANGUITO ROTATORIO DEL HOMBRO</v>
          </cell>
          <cell r="C7954" t="str">
            <v>00</v>
          </cell>
        </row>
        <row r="7955">
          <cell r="A7955" t="str">
            <v>S461</v>
          </cell>
          <cell r="B7955" t="str">
            <v>TRAUMATISMO DEL TENDON Y MUSCULO DE LA CABEZA LARGA DEL BICEPS</v>
          </cell>
          <cell r="C7955" t="str">
            <v>00</v>
          </cell>
        </row>
        <row r="7956">
          <cell r="A7956" t="str">
            <v>S462</v>
          </cell>
          <cell r="B7956" t="str">
            <v>TRAUMATISMO DEL TENDON Y MUSCULO DE OTRAS PARTES DEL BICEPS</v>
          </cell>
          <cell r="C7956" t="str">
            <v>00</v>
          </cell>
        </row>
        <row r="7957">
          <cell r="A7957" t="str">
            <v>S463</v>
          </cell>
          <cell r="B7957" t="str">
            <v>TRAUMATISMO DEL TENDON Y MUSCULO DEL TRICEPS</v>
          </cell>
          <cell r="C7957" t="str">
            <v>00</v>
          </cell>
        </row>
        <row r="7958">
          <cell r="A7958" t="str">
            <v>S467</v>
          </cell>
          <cell r="B7958" t="str">
            <v>TRAUMATISMO DE MULTIPLES TENDONES Y MUSCULOS A NIVEL DEL HOMB. Y DEL B</v>
          </cell>
          <cell r="C7958" t="str">
            <v>00</v>
          </cell>
        </row>
        <row r="7959">
          <cell r="A7959" t="str">
            <v>S468</v>
          </cell>
          <cell r="B7959" t="str">
            <v>TRAUMATISMO DE OTROS TENDONES Y MUSCULOS A NIVEL DEL HOMBRO I DEL BRAZ</v>
          </cell>
          <cell r="C7959" t="str">
            <v>00</v>
          </cell>
        </row>
        <row r="7960">
          <cell r="A7960" t="str">
            <v>S469</v>
          </cell>
          <cell r="B7960" t="str">
            <v>TRAUMATISMO DE TENDON Y MUSCULO NO ESPECIF. A NIVEL DEL HOMBRO Y DEL B</v>
          </cell>
          <cell r="C7960" t="str">
            <v>00</v>
          </cell>
        </row>
        <row r="7961">
          <cell r="A7961" t="str">
            <v>S47</v>
          </cell>
          <cell r="B7961" t="str">
            <v xml:space="preserve"> TRAUMATISMO POR APLASTAMIENTO DEL HOMBRO Y DEL BRAZO</v>
          </cell>
          <cell r="C7961" t="str">
            <v>00</v>
          </cell>
        </row>
        <row r="7962">
          <cell r="A7962" t="str">
            <v>S48</v>
          </cell>
          <cell r="B7962" t="str">
            <v>AMPUTACION TRAUMATICA DEL HOMBRO Y DEL BRAZO</v>
          </cell>
          <cell r="C7962" t="str">
            <v>00</v>
          </cell>
        </row>
        <row r="7963">
          <cell r="A7963" t="str">
            <v>S480</v>
          </cell>
          <cell r="B7963" t="str">
            <v>AMPUTACION TRAUMATICA EN LA ARTICULACION DEL HOMBRO</v>
          </cell>
          <cell r="C7963" t="str">
            <v>00</v>
          </cell>
        </row>
        <row r="7964">
          <cell r="A7964" t="str">
            <v>S481</v>
          </cell>
          <cell r="B7964" t="str">
            <v>AMPUTACION TRAUMATICA A NIVEL ENTRE EL HOMBRO Y EL CODO</v>
          </cell>
          <cell r="C7964" t="str">
            <v>00</v>
          </cell>
        </row>
        <row r="7965">
          <cell r="A7965" t="str">
            <v>S489</v>
          </cell>
          <cell r="B7965" t="str">
            <v>AMPUTACION TRAUMATICA DEL HOMBRO Y DEL BRAZO, NIVEL NO ESPECIFICADO</v>
          </cell>
          <cell r="C7965" t="str">
            <v>00</v>
          </cell>
        </row>
        <row r="7966">
          <cell r="A7966" t="str">
            <v>S49</v>
          </cell>
          <cell r="B7966" t="str">
            <v>OTROS TRAUMATISMOS Y LOS NO ESPECIFICADOS DEL HOMBRO Y DEL BRAZO</v>
          </cell>
          <cell r="C7966" t="str">
            <v>00</v>
          </cell>
        </row>
        <row r="7967">
          <cell r="A7967" t="str">
            <v>S497</v>
          </cell>
          <cell r="B7967" t="str">
            <v>TRAUMATISMOS MULTIPLES DEL HOMBRO Y DEL BRAZO</v>
          </cell>
          <cell r="C7967" t="str">
            <v>00</v>
          </cell>
        </row>
        <row r="7968">
          <cell r="A7968" t="str">
            <v>S498</v>
          </cell>
          <cell r="B7968" t="str">
            <v>OTROS TRAUMATISMOS ESPECIFICADOS DEL HOMBRO Y DEL BRAZO</v>
          </cell>
          <cell r="C7968" t="str">
            <v>00</v>
          </cell>
        </row>
        <row r="7969">
          <cell r="A7969" t="str">
            <v>S499</v>
          </cell>
          <cell r="B7969" t="str">
            <v>TRAUMATISMOS NO ESPECIFICADOS DEL HOMBRO Y DEL BRAZO</v>
          </cell>
          <cell r="C7969" t="str">
            <v>00</v>
          </cell>
        </row>
        <row r="7970">
          <cell r="A7970" t="str">
            <v>S50</v>
          </cell>
          <cell r="B7970" t="str">
            <v>TRAUMATISMO SUPERFICIAL DEL ANTEBRAZO Y DEL CODO</v>
          </cell>
          <cell r="C7970" t="str">
            <v>00</v>
          </cell>
        </row>
        <row r="7971">
          <cell r="A7971" t="str">
            <v>S500</v>
          </cell>
          <cell r="B7971" t="str">
            <v>CONTUSION DEL CODO</v>
          </cell>
          <cell r="C7971" t="str">
            <v>00</v>
          </cell>
        </row>
        <row r="7972">
          <cell r="A7972" t="str">
            <v>S501</v>
          </cell>
          <cell r="B7972" t="str">
            <v>CONTUSION DE OTRAS PARTES DEL ANTEBRAZO Y DE LAS NO ESPECIFICADAS</v>
          </cell>
          <cell r="C7972" t="str">
            <v>00</v>
          </cell>
        </row>
        <row r="7973">
          <cell r="A7973" t="str">
            <v>S507</v>
          </cell>
          <cell r="B7973" t="str">
            <v>TRAUMATISMOS SUPERFICIALES MULTIPLES DEL ANTEBRAZO</v>
          </cell>
          <cell r="C7973" t="str">
            <v>00</v>
          </cell>
        </row>
        <row r="7974">
          <cell r="A7974" t="str">
            <v>S508</v>
          </cell>
          <cell r="B7974" t="str">
            <v>OTROS TRAUMATISMOS SUOERFICIALES DEL ANTEBRAZO</v>
          </cell>
          <cell r="C7974" t="str">
            <v>00</v>
          </cell>
        </row>
        <row r="7975">
          <cell r="A7975" t="str">
            <v>S509</v>
          </cell>
          <cell r="B7975" t="str">
            <v>TRAUMATISMO SUPERFICIAL DEL ANTEBRAZO, NO ESPECIFICADO</v>
          </cell>
          <cell r="C7975" t="str">
            <v>00</v>
          </cell>
        </row>
        <row r="7976">
          <cell r="A7976" t="str">
            <v>S51</v>
          </cell>
          <cell r="B7976" t="str">
            <v>HERIDA DEL ANTEBRAZO Y DEL CODO</v>
          </cell>
          <cell r="C7976" t="str">
            <v>00</v>
          </cell>
        </row>
        <row r="7977">
          <cell r="A7977" t="str">
            <v>S510</v>
          </cell>
          <cell r="B7977" t="str">
            <v>HERIDA DEL CODO</v>
          </cell>
          <cell r="C7977" t="str">
            <v>00</v>
          </cell>
        </row>
        <row r="7978">
          <cell r="A7978" t="str">
            <v>S517</v>
          </cell>
          <cell r="B7978" t="str">
            <v>HERIDAS MULTIPLES DEL ANTEBRAZO</v>
          </cell>
          <cell r="C7978" t="str">
            <v>00</v>
          </cell>
        </row>
        <row r="7979">
          <cell r="A7979" t="str">
            <v>S518</v>
          </cell>
          <cell r="B7979" t="str">
            <v>HERIDA DE OTRAS PARTES DEL ANTEBRAZO</v>
          </cell>
          <cell r="C7979" t="str">
            <v>00</v>
          </cell>
        </row>
        <row r="7980">
          <cell r="A7980" t="str">
            <v>S519</v>
          </cell>
          <cell r="B7980" t="str">
            <v>HERIDA DEL ANTEBRAZO, PARTE NO ESPECIFICADA</v>
          </cell>
          <cell r="C7980" t="str">
            <v>00</v>
          </cell>
        </row>
        <row r="7981">
          <cell r="A7981" t="str">
            <v>S52</v>
          </cell>
          <cell r="B7981" t="str">
            <v>FRACTURA DEL ANTEBRAZO</v>
          </cell>
          <cell r="C7981" t="str">
            <v>00</v>
          </cell>
        </row>
        <row r="7982">
          <cell r="A7982" t="str">
            <v>S520</v>
          </cell>
          <cell r="B7982" t="str">
            <v>FRACTURA DE LA EPIFISIS SUPERIOR DEL CUBITO</v>
          </cell>
          <cell r="C7982" t="str">
            <v>00</v>
          </cell>
        </row>
        <row r="7983">
          <cell r="A7983" t="str">
            <v>S521</v>
          </cell>
          <cell r="B7983" t="str">
            <v>FRACTURA DE LA EPIFISIS SUPERIOR DEL RADIO</v>
          </cell>
          <cell r="C7983" t="str">
            <v>00</v>
          </cell>
        </row>
        <row r="7984">
          <cell r="A7984" t="str">
            <v>S522</v>
          </cell>
          <cell r="B7984" t="str">
            <v>FRACTURA DE LA DIAFISIS DEL CUBITO</v>
          </cell>
          <cell r="C7984" t="str">
            <v>00</v>
          </cell>
        </row>
        <row r="7985">
          <cell r="A7985" t="str">
            <v>S523</v>
          </cell>
          <cell r="B7985" t="str">
            <v>FRACTURA DE LA DIAFISIS DEL RADIO</v>
          </cell>
          <cell r="C7985" t="str">
            <v>00</v>
          </cell>
        </row>
        <row r="7986">
          <cell r="A7986" t="str">
            <v>S524</v>
          </cell>
          <cell r="B7986" t="str">
            <v>FRACTURA DE LA DIAFISIS DEL CUBITO Y DEL RADIO</v>
          </cell>
          <cell r="C7986" t="str">
            <v>00</v>
          </cell>
        </row>
        <row r="7987">
          <cell r="A7987" t="str">
            <v>S525</v>
          </cell>
          <cell r="B7987" t="str">
            <v>FRACTURA DE LA EPIFISIS INFERIOR DEL RADIO</v>
          </cell>
          <cell r="C7987" t="str">
            <v>00</v>
          </cell>
        </row>
        <row r="7988">
          <cell r="A7988" t="str">
            <v>S526</v>
          </cell>
          <cell r="B7988" t="str">
            <v>FRACTURA DE LA EPIFISIS INFERIOR DEL CUBITO Y DEL RADIO</v>
          </cell>
          <cell r="C7988" t="str">
            <v>00</v>
          </cell>
        </row>
        <row r="7989">
          <cell r="A7989" t="str">
            <v>S527</v>
          </cell>
          <cell r="B7989" t="str">
            <v>FRACTURAS MULTIPLES DEL ANTEBRAZO</v>
          </cell>
          <cell r="C7989" t="str">
            <v>00</v>
          </cell>
        </row>
        <row r="7990">
          <cell r="A7990" t="str">
            <v>S528</v>
          </cell>
          <cell r="B7990" t="str">
            <v>FRACTURA DE OTRAS PARTES DEL ANTEBRAZO</v>
          </cell>
          <cell r="C7990" t="str">
            <v>00</v>
          </cell>
        </row>
        <row r="7991">
          <cell r="A7991" t="str">
            <v>S529</v>
          </cell>
          <cell r="B7991" t="str">
            <v>FRACTURA DEL ANTEBRAZO, PARTE NO ESPECIFICADA</v>
          </cell>
          <cell r="C7991" t="str">
            <v>00</v>
          </cell>
        </row>
        <row r="7992">
          <cell r="A7992" t="str">
            <v>S53</v>
          </cell>
          <cell r="B7992" t="str">
            <v>LUXACION, ESGUINCE Y TORCEDURA DE ARTIC. Y LIGAMENTOS DEL CODO</v>
          </cell>
          <cell r="C7992" t="str">
            <v>00</v>
          </cell>
        </row>
        <row r="7993">
          <cell r="A7993" t="str">
            <v>S530</v>
          </cell>
          <cell r="B7993" t="str">
            <v>LUXACION DE LA CABEZA DEL RADIO</v>
          </cell>
          <cell r="C7993" t="str">
            <v>00</v>
          </cell>
        </row>
        <row r="7994">
          <cell r="A7994" t="str">
            <v>S531</v>
          </cell>
          <cell r="B7994" t="str">
            <v>LUXACION DEL CODO, NO ESPECIFICADA</v>
          </cell>
          <cell r="C7994" t="str">
            <v>00</v>
          </cell>
        </row>
        <row r="7995">
          <cell r="A7995" t="str">
            <v>S532</v>
          </cell>
          <cell r="B7995" t="str">
            <v>RUPTURA TRAUMATICA DEL LIGAMENTO LATERAL DEL RADIO</v>
          </cell>
          <cell r="C7995" t="str">
            <v>00</v>
          </cell>
        </row>
        <row r="7996">
          <cell r="A7996" t="str">
            <v>S533</v>
          </cell>
          <cell r="B7996" t="str">
            <v>RUPTURA TRAUMATICA DEL LIGAMENTO LATERAL DEL CUBITO</v>
          </cell>
          <cell r="C7996" t="str">
            <v>00</v>
          </cell>
        </row>
        <row r="7997">
          <cell r="A7997" t="str">
            <v>S534</v>
          </cell>
          <cell r="B7997" t="str">
            <v>EAGUINCE Y TORCEDURAS DEL CODO</v>
          </cell>
          <cell r="C7997" t="str">
            <v>00</v>
          </cell>
        </row>
        <row r="7998">
          <cell r="A7998" t="str">
            <v>S54</v>
          </cell>
          <cell r="B7998" t="str">
            <v>TRAUMATISMO DE NERVIOS A NIVEL DEL ANTEBRAZO</v>
          </cell>
          <cell r="C7998" t="str">
            <v>00</v>
          </cell>
        </row>
        <row r="7999">
          <cell r="A7999" t="str">
            <v>S540</v>
          </cell>
          <cell r="B7999" t="str">
            <v>TRAUMATISMO DEL NERVIO CUBITAL A NIVEL DEL ANTEBRAZO</v>
          </cell>
          <cell r="C7999" t="str">
            <v>00</v>
          </cell>
        </row>
        <row r="8000">
          <cell r="A8000" t="str">
            <v>S541</v>
          </cell>
          <cell r="B8000" t="str">
            <v>TRAUMATISMO DEL NERVIO MEDIANO A NIVEL DEL ANTEBRAZO</v>
          </cell>
          <cell r="C8000" t="str">
            <v>00</v>
          </cell>
        </row>
        <row r="8001">
          <cell r="A8001" t="str">
            <v>S542</v>
          </cell>
          <cell r="B8001" t="str">
            <v>TRAUMATISMO DEL NERVIO RADIAL A NIVEL DEL ANTEBRAZO</v>
          </cell>
          <cell r="C8001" t="str">
            <v>00</v>
          </cell>
        </row>
        <row r="8002">
          <cell r="A8002" t="str">
            <v>S543</v>
          </cell>
          <cell r="B8002" t="str">
            <v>TRAUMATISMO DEL NERVIO SENSORIAL CUTANEO A NIVEL DEL ANTEBRAZO</v>
          </cell>
          <cell r="C8002" t="str">
            <v>00</v>
          </cell>
        </row>
        <row r="8003">
          <cell r="A8003" t="str">
            <v>S547</v>
          </cell>
          <cell r="B8003" t="str">
            <v>TRAUMATISMO DE MULTIPLES NERVIOS A NIVEL DEL ANTEBRAZO</v>
          </cell>
          <cell r="C8003" t="str">
            <v>00</v>
          </cell>
        </row>
        <row r="8004">
          <cell r="A8004" t="str">
            <v>S548</v>
          </cell>
          <cell r="B8004" t="str">
            <v>TRAUMATISMO DE OTROS NERVIOS A NIVEL DEL ANTEBRAZO</v>
          </cell>
          <cell r="C8004" t="str">
            <v>00</v>
          </cell>
        </row>
        <row r="8005">
          <cell r="A8005" t="str">
            <v>S549</v>
          </cell>
          <cell r="B8005" t="str">
            <v>TRAUMATISMO DE NERVIO NO ESPECIFICADO A NIVEL DEL ANTEBRAZO</v>
          </cell>
          <cell r="C8005" t="str">
            <v>00</v>
          </cell>
        </row>
        <row r="8006">
          <cell r="A8006" t="str">
            <v>S55</v>
          </cell>
          <cell r="B8006" t="str">
            <v>TRAUMATISMO DE LOS VASOS SANGUINEOS A NIVEL DEL ANTEBRAZO</v>
          </cell>
          <cell r="C8006" t="str">
            <v>00</v>
          </cell>
        </row>
        <row r="8007">
          <cell r="A8007" t="str">
            <v>S550</v>
          </cell>
          <cell r="B8007" t="str">
            <v>TRAUMATISMO DE LA ARTERIA CUBITAL A NIVEL DEL ANTEBRAZO</v>
          </cell>
          <cell r="C8007" t="str">
            <v>00</v>
          </cell>
        </row>
        <row r="8008">
          <cell r="A8008" t="str">
            <v>S551</v>
          </cell>
          <cell r="B8008" t="str">
            <v>TRAUMATISMO DE LA ARTERIA RADIAL A NIVEL DEL ANTEBRAZO</v>
          </cell>
          <cell r="C8008" t="str">
            <v>00</v>
          </cell>
        </row>
        <row r="8009">
          <cell r="A8009" t="str">
            <v>S552</v>
          </cell>
          <cell r="B8009" t="str">
            <v>TRAUMATISMO DE VENA A NIVEL DEL ANTEBRAZO</v>
          </cell>
          <cell r="C8009" t="str">
            <v>00</v>
          </cell>
        </row>
        <row r="8010">
          <cell r="A8010" t="str">
            <v>S557</v>
          </cell>
          <cell r="B8010" t="str">
            <v>TRAUMATISMO DE MULTIPLES VASOS SANGUINEOS A NIVEL DEL ANTEBRAZO</v>
          </cell>
          <cell r="C8010" t="str">
            <v>00</v>
          </cell>
        </row>
        <row r="8011">
          <cell r="A8011" t="str">
            <v>S558</v>
          </cell>
          <cell r="B8011" t="str">
            <v>TRAUMATISMO DE OTROS VASOS SANGUINEOS A NIVEL DEL ANTEBRAZO</v>
          </cell>
          <cell r="C8011" t="str">
            <v>00</v>
          </cell>
        </row>
        <row r="8012">
          <cell r="A8012" t="str">
            <v>S559</v>
          </cell>
          <cell r="B8012" t="str">
            <v>TRAUMATISMO DE VASO SANGUINEO NO ESPECIFICADO A NIVEL DEL ANTEBRAZO</v>
          </cell>
          <cell r="C8012" t="str">
            <v>00</v>
          </cell>
        </row>
        <row r="8013">
          <cell r="A8013" t="str">
            <v>S56</v>
          </cell>
          <cell r="B8013" t="str">
            <v>TRAUMATISMO DE TENDON Y MUSCULO A NIVEL DEL ANTEBRAZO</v>
          </cell>
          <cell r="C8013" t="str">
            <v>00</v>
          </cell>
        </row>
        <row r="8014">
          <cell r="A8014" t="str">
            <v>S560</v>
          </cell>
          <cell r="B8014" t="str">
            <v>TRAUMATISMO DEL TENDON Y MUSCULO FLEXOR DEL PULGAR A NIVEL DEL ANTEB</v>
          </cell>
          <cell r="C8014" t="str">
            <v>00</v>
          </cell>
        </row>
        <row r="8015">
          <cell r="A8015" t="str">
            <v>S561</v>
          </cell>
          <cell r="B8015" t="str">
            <v>TRAUM. DEL TENDON Y MUSCULO FLEXOR DE OTRO(S) DEDO(S) A NIVEL DEL ANTE</v>
          </cell>
          <cell r="C8015" t="str">
            <v>00</v>
          </cell>
        </row>
        <row r="8016">
          <cell r="A8016" t="str">
            <v>S562</v>
          </cell>
          <cell r="B8016" t="str">
            <v>TRAUMATISMO DE OTRO TENDON Y MUSCULO FLEXOR A NIVEL DEL ANTEBRAZO</v>
          </cell>
          <cell r="C8016" t="str">
            <v>00</v>
          </cell>
        </row>
        <row r="8017">
          <cell r="A8017" t="str">
            <v>S563</v>
          </cell>
          <cell r="B8017" t="str">
            <v>TRAUM. DE TENDONES Y MUSC. ABDUCT. Y EXTENS. DEL PULGAR A NIVEL DEL AN</v>
          </cell>
          <cell r="C8017" t="str">
            <v>00</v>
          </cell>
        </row>
        <row r="8018">
          <cell r="A8018" t="str">
            <v>S564</v>
          </cell>
          <cell r="B8018" t="str">
            <v>TRAUM. DEL TENDON Y MUSC. EXTEN. DE OTRO(S) DEDO(S) A NIVEL DEL ANTEBR</v>
          </cell>
          <cell r="C8018" t="str">
            <v>00</v>
          </cell>
        </row>
        <row r="8019">
          <cell r="A8019" t="str">
            <v>S565</v>
          </cell>
          <cell r="B8019" t="str">
            <v>TRAUMATISMO DE OTRO TENDON Y MUSCULO EXTENSOR A NIVEL DEL ANTEBRAZO</v>
          </cell>
          <cell r="C8019" t="str">
            <v>00</v>
          </cell>
        </row>
        <row r="8020">
          <cell r="A8020" t="str">
            <v>S567</v>
          </cell>
          <cell r="B8020" t="str">
            <v>TRAUMATISMO DE MULTIPLE TENDONES Y MUSCULOS A NIVEL DEL ANTEBRAZO</v>
          </cell>
          <cell r="C8020" t="str">
            <v>00</v>
          </cell>
        </row>
        <row r="8021">
          <cell r="A8021" t="str">
            <v>S568</v>
          </cell>
          <cell r="B8021" t="str">
            <v>TRAUM. DE OTROS TENDONES Y MUSCULOS Y DE LOS NO ESOECIFI. A NIVEL DEL</v>
          </cell>
          <cell r="C8021" t="str">
            <v>00</v>
          </cell>
        </row>
        <row r="8022">
          <cell r="A8022" t="str">
            <v>S57</v>
          </cell>
          <cell r="B8022" t="str">
            <v>TRAUMATISMO POR APLASTAMIENTO DEL ANTEBRAZO</v>
          </cell>
          <cell r="C8022" t="str">
            <v>00</v>
          </cell>
        </row>
        <row r="8023">
          <cell r="A8023" t="str">
            <v>S570</v>
          </cell>
          <cell r="B8023" t="str">
            <v>TRAUMATISMO POR APLASTAMIENTO DEL CODO</v>
          </cell>
          <cell r="C8023" t="str">
            <v>00</v>
          </cell>
        </row>
        <row r="8024">
          <cell r="A8024" t="str">
            <v>S578</v>
          </cell>
          <cell r="B8024" t="str">
            <v>TRAUMATISMO POR APLASTAMIENTO DE OTRAS PARTES DEL AMTEBRAZO</v>
          </cell>
          <cell r="C8024" t="str">
            <v>00</v>
          </cell>
        </row>
        <row r="8025">
          <cell r="A8025" t="str">
            <v>S579</v>
          </cell>
          <cell r="B8025" t="str">
            <v>TRAUMATISMO POR APLASTAMIENTO DEL ANTEBRAZO, PARTE NO ESPECIFICADA</v>
          </cell>
          <cell r="C8025" t="str">
            <v>00</v>
          </cell>
        </row>
        <row r="8026">
          <cell r="A8026" t="str">
            <v>S58</v>
          </cell>
          <cell r="B8026" t="str">
            <v>AMPUTACION TRAUMATICA DEL ANTEBRAZO</v>
          </cell>
          <cell r="C8026" t="str">
            <v>00</v>
          </cell>
        </row>
        <row r="8027">
          <cell r="A8027" t="str">
            <v>S580</v>
          </cell>
          <cell r="B8027" t="str">
            <v>AMPUTACION TRAUMATICA A NIVEL DEL CODO</v>
          </cell>
          <cell r="C8027" t="str">
            <v>00</v>
          </cell>
        </row>
        <row r="8028">
          <cell r="A8028" t="str">
            <v>S581</v>
          </cell>
          <cell r="B8028" t="str">
            <v>AMPUTACION TRAUMATICA NIVEL ENTRE EL CODO Y LA NUÑECA</v>
          </cell>
          <cell r="C8028" t="str">
            <v>00</v>
          </cell>
        </row>
        <row r="8029">
          <cell r="A8029" t="str">
            <v>S589</v>
          </cell>
          <cell r="B8029" t="str">
            <v>AMPUTACION TRAUMATICA DEL ANTEBRAZO, NIVEL NO ESPECIFIACDO</v>
          </cell>
          <cell r="C8029" t="str">
            <v>00</v>
          </cell>
        </row>
        <row r="8030">
          <cell r="A8030" t="str">
            <v>S59</v>
          </cell>
          <cell r="B8030" t="str">
            <v>OTROS TRAUMATISMOS Y LOS NO ESPECIFICADOS DEL ANTEBRAZO</v>
          </cell>
          <cell r="C8030" t="str">
            <v>00</v>
          </cell>
        </row>
        <row r="8031">
          <cell r="A8031" t="str">
            <v>S597</v>
          </cell>
          <cell r="B8031" t="str">
            <v>TRAUMATISMOS MULTIPLES DEL ANTEBRAZO</v>
          </cell>
          <cell r="C8031" t="str">
            <v>00</v>
          </cell>
        </row>
        <row r="8032">
          <cell r="A8032" t="str">
            <v>S598</v>
          </cell>
          <cell r="B8032" t="str">
            <v>OTROS TRAUMATISMOS ESPECIFICADOS DEL ANTEBRAZO</v>
          </cell>
          <cell r="C8032" t="str">
            <v>00</v>
          </cell>
        </row>
        <row r="8033">
          <cell r="A8033" t="str">
            <v>S599</v>
          </cell>
          <cell r="B8033" t="str">
            <v>TRAUMARISMO NO ESPECIFICADO DEL ANTEBRAZO</v>
          </cell>
          <cell r="C8033" t="str">
            <v>00</v>
          </cell>
        </row>
        <row r="8034">
          <cell r="A8034" t="str">
            <v>S60</v>
          </cell>
          <cell r="B8034" t="str">
            <v>TRAUMATISMO SUPERFICIAL DE LA MUÑECA Y DE LA MANO</v>
          </cell>
          <cell r="C8034" t="str">
            <v>00</v>
          </cell>
        </row>
        <row r="8035">
          <cell r="A8035" t="str">
            <v>S600</v>
          </cell>
          <cell r="B8035" t="str">
            <v>CONTUSION DE DEDO(S) DE LA MANO, SIN DAÑO DE LA(S) UÑA(S)</v>
          </cell>
          <cell r="C8035" t="str">
            <v>00</v>
          </cell>
        </row>
        <row r="8036">
          <cell r="A8036" t="str">
            <v>S601</v>
          </cell>
          <cell r="B8036" t="str">
            <v>CONTUSION DE DEDO(S) DE LA MANO CON DAÑO DE LA(S) UÑA(S)</v>
          </cell>
          <cell r="C8036" t="str">
            <v>00</v>
          </cell>
        </row>
        <row r="8037">
          <cell r="A8037" t="str">
            <v>S602</v>
          </cell>
          <cell r="B8037" t="str">
            <v>CONTUSION DE OTRAS PARTES DE LA MUÑECA Y DE LA MANO</v>
          </cell>
          <cell r="C8037" t="str">
            <v>00</v>
          </cell>
        </row>
        <row r="8038">
          <cell r="A8038" t="str">
            <v>S607</v>
          </cell>
          <cell r="B8038" t="str">
            <v>TRAUMATISMOS SUPERFICIALES MULTIPLES DE LA MUÑECA Y DE LA MANO</v>
          </cell>
          <cell r="C8038" t="str">
            <v>00</v>
          </cell>
        </row>
        <row r="8039">
          <cell r="A8039" t="str">
            <v>S608</v>
          </cell>
          <cell r="B8039" t="str">
            <v>OTROS TRAUMATISMOS SUPERFICIALES  DE LA MUÑECA Y DE LA MANO</v>
          </cell>
          <cell r="C8039" t="str">
            <v>00</v>
          </cell>
        </row>
        <row r="8040">
          <cell r="A8040" t="str">
            <v>S609</v>
          </cell>
          <cell r="B8040" t="str">
            <v>TRAUMATISMO SUPERFICIAL DE LA MUÑECA Y DE LA MANO, NO ESPECIFICADO</v>
          </cell>
          <cell r="C8040" t="str">
            <v>00</v>
          </cell>
        </row>
        <row r="8041">
          <cell r="A8041" t="str">
            <v>S61</v>
          </cell>
          <cell r="B8041" t="str">
            <v>HERIDA DE LA MUÑECA Y DE LA MANO</v>
          </cell>
          <cell r="C8041" t="str">
            <v>00</v>
          </cell>
        </row>
        <row r="8042">
          <cell r="A8042" t="str">
            <v>S610</v>
          </cell>
          <cell r="B8042" t="str">
            <v>HERIDA DE DEDO(S) DE LA MANO, SIN DAÑO DE LA(S) UÑA(S)</v>
          </cell>
          <cell r="C8042" t="str">
            <v>00</v>
          </cell>
        </row>
        <row r="8043">
          <cell r="A8043" t="str">
            <v>S611</v>
          </cell>
          <cell r="B8043" t="str">
            <v>HERIDA DE DEDO(S) DE LA MANO, CON DAÑO DE LA(S) UÑA(S)</v>
          </cell>
          <cell r="C8043" t="str">
            <v>00</v>
          </cell>
        </row>
        <row r="8044">
          <cell r="A8044" t="str">
            <v>S617</v>
          </cell>
          <cell r="B8044" t="str">
            <v>HERIDAS MULTIPLES DE LA MUÑECA Y DE LA MANO</v>
          </cell>
          <cell r="C8044" t="str">
            <v>00</v>
          </cell>
        </row>
        <row r="8045">
          <cell r="A8045" t="str">
            <v>S618</v>
          </cell>
          <cell r="B8045" t="str">
            <v>HERIDA DE OTRAS PARTES DE LA MUÑECA  Y DE LA MANO</v>
          </cell>
          <cell r="C8045" t="str">
            <v>00</v>
          </cell>
        </row>
        <row r="8046">
          <cell r="A8046" t="str">
            <v>S619</v>
          </cell>
          <cell r="B8046" t="str">
            <v>HERIDA DE LA MUÑECA Y DE LA MANO, PARTE NO ESPECIFICADA</v>
          </cell>
          <cell r="C8046" t="str">
            <v>00</v>
          </cell>
        </row>
        <row r="8047">
          <cell r="A8047" t="str">
            <v>S62</v>
          </cell>
          <cell r="B8047" t="str">
            <v>FRACTURA A NIVEL DE LA MUÑECA Y DE LA MANO</v>
          </cell>
          <cell r="C8047" t="str">
            <v>00</v>
          </cell>
        </row>
        <row r="8048">
          <cell r="A8048" t="str">
            <v>S620</v>
          </cell>
          <cell r="B8048" t="str">
            <v>FRACTURA DEL HUESO ESCAFOIDES (NAVICULAR) DE LA MANO</v>
          </cell>
          <cell r="C8048" t="str">
            <v>00</v>
          </cell>
        </row>
        <row r="8049">
          <cell r="A8049" t="str">
            <v>S621</v>
          </cell>
          <cell r="B8049" t="str">
            <v>FRACTURA DE OTRO(S) HUESO(S) DEL CARPO</v>
          </cell>
          <cell r="C8049" t="str">
            <v>00</v>
          </cell>
        </row>
        <row r="8050">
          <cell r="A8050" t="str">
            <v>S622</v>
          </cell>
          <cell r="B8050" t="str">
            <v>FRACTURA DEL PRIMER METACARPIANO</v>
          </cell>
          <cell r="C8050" t="str">
            <v>00</v>
          </cell>
        </row>
        <row r="8051">
          <cell r="A8051" t="str">
            <v>S623</v>
          </cell>
          <cell r="B8051" t="str">
            <v>FRACTURA DE OTROS HUESOS METACARPIANOS</v>
          </cell>
          <cell r="C8051" t="str">
            <v>00</v>
          </cell>
        </row>
        <row r="8052">
          <cell r="A8052" t="str">
            <v>S624</v>
          </cell>
          <cell r="B8052" t="str">
            <v>FRACTURAS MULTIPLES DE HUESOS METACARPIANOS</v>
          </cell>
          <cell r="C8052" t="str">
            <v>00</v>
          </cell>
        </row>
        <row r="8053">
          <cell r="A8053" t="str">
            <v>S625</v>
          </cell>
          <cell r="B8053" t="str">
            <v>FRACTURA PULGAR</v>
          </cell>
          <cell r="C8053" t="str">
            <v>00</v>
          </cell>
        </row>
        <row r="8054">
          <cell r="A8054" t="str">
            <v>S626</v>
          </cell>
          <cell r="B8054" t="str">
            <v>FRACTURA DE OTRO DEDO DE LA MANO</v>
          </cell>
          <cell r="C8054" t="str">
            <v>00</v>
          </cell>
        </row>
        <row r="8055">
          <cell r="A8055" t="str">
            <v>S627</v>
          </cell>
          <cell r="B8055" t="str">
            <v>FRACTURAS MULTIPLES DE LOS DEDOS DE LA MANO</v>
          </cell>
          <cell r="C8055" t="str">
            <v>00</v>
          </cell>
        </row>
        <row r="8056">
          <cell r="A8056" t="str">
            <v>S628</v>
          </cell>
          <cell r="B8056" t="str">
            <v>FRACTURA DE OTRAS PARTES Y DE LAS NO ESPECIFICADAS DE LA MUÑECA Y DE L</v>
          </cell>
          <cell r="C8056" t="str">
            <v>00</v>
          </cell>
        </row>
        <row r="8057">
          <cell r="A8057" t="str">
            <v>S63</v>
          </cell>
          <cell r="B8057" t="str">
            <v>LUXACION, ESGUINCE Y TORCEDURA DE ARTIC. Y LIGAM. A NIVEL DE LA MUÑECA</v>
          </cell>
          <cell r="C8057" t="str">
            <v>00</v>
          </cell>
        </row>
        <row r="8058">
          <cell r="A8058" t="str">
            <v>S630</v>
          </cell>
          <cell r="B8058" t="str">
            <v>LUXACION DE LA MUÑECA</v>
          </cell>
          <cell r="C8058" t="str">
            <v>00</v>
          </cell>
        </row>
        <row r="8059">
          <cell r="A8059" t="str">
            <v>S631</v>
          </cell>
          <cell r="B8059" t="str">
            <v>LUXACION DE DEDOS DE LA MANO</v>
          </cell>
          <cell r="C8059" t="str">
            <v>00</v>
          </cell>
        </row>
        <row r="8060">
          <cell r="A8060" t="str">
            <v>S632</v>
          </cell>
          <cell r="B8060" t="str">
            <v>LUXACIONES MULTIPLES DE DEDOS DE LA MANO</v>
          </cell>
          <cell r="C8060" t="str">
            <v>00</v>
          </cell>
        </row>
        <row r="8061">
          <cell r="A8061" t="str">
            <v>S633</v>
          </cell>
          <cell r="B8061" t="str">
            <v>RUPTURA TRAUMATICA DE LIGAMENTOS DE LA MUÑECA Y DEL CARPO</v>
          </cell>
          <cell r="C8061" t="str">
            <v>00</v>
          </cell>
        </row>
        <row r="8062">
          <cell r="A8062" t="str">
            <v>S634</v>
          </cell>
          <cell r="B8062" t="str">
            <v>RUPTURA TRAUM. DE LIGAM. DEL DEOD DE LA MANO EN LA(S) ARTIC. METACARPO</v>
          </cell>
          <cell r="C8062" t="str">
            <v>00</v>
          </cell>
        </row>
        <row r="8063">
          <cell r="A8063" t="str">
            <v>S635</v>
          </cell>
          <cell r="B8063" t="str">
            <v>ESGUINCE Y TORCEDURA DE LA MUÑECA</v>
          </cell>
          <cell r="C8063" t="str">
            <v>00</v>
          </cell>
        </row>
        <row r="8064">
          <cell r="A8064" t="str">
            <v>S636</v>
          </cell>
          <cell r="B8064" t="str">
            <v>ESGUINCE Y TORCEDURAS DE DEDO(S) DE LA MANO</v>
          </cell>
          <cell r="C8064" t="str">
            <v>00</v>
          </cell>
        </row>
        <row r="8065">
          <cell r="A8065" t="str">
            <v>S637</v>
          </cell>
          <cell r="B8065" t="str">
            <v>ESGUINCES Y TORCEDURAS DE OTRAS PARTES Y DE LAS NO ESPECIF. DE LA MUÑE</v>
          </cell>
          <cell r="C8065" t="str">
            <v>00</v>
          </cell>
        </row>
        <row r="8066">
          <cell r="A8066" t="str">
            <v>S64</v>
          </cell>
          <cell r="B8066" t="str">
            <v>TRAUMATISMO DE NERVIOS A NIVEL DE LA MUÑECA Y DE LA MANO</v>
          </cell>
          <cell r="C8066" t="str">
            <v>00</v>
          </cell>
        </row>
        <row r="8067">
          <cell r="A8067" t="str">
            <v>S640</v>
          </cell>
          <cell r="B8067" t="str">
            <v>TRAUMATISMO DEL NERVIO CUBITAL A NIVEL DE LA MUÑECA Y DE LA MANO</v>
          </cell>
          <cell r="C8067" t="str">
            <v>00</v>
          </cell>
        </row>
        <row r="8068">
          <cell r="A8068" t="str">
            <v>S641</v>
          </cell>
          <cell r="B8068" t="str">
            <v>TRAUMATISMO DEL NERVIO MEDIANO A NIVEL DE LA MUÑECA Y DE LA MANO</v>
          </cell>
          <cell r="C8068" t="str">
            <v>00</v>
          </cell>
        </row>
        <row r="8069">
          <cell r="A8069" t="str">
            <v>S642</v>
          </cell>
          <cell r="B8069" t="str">
            <v>TRAUMATISMO DEL NERVIO RADIAL A NIVEL DE LA MUÑECA Y DE LA MANO</v>
          </cell>
          <cell r="C8069" t="str">
            <v>00</v>
          </cell>
        </row>
        <row r="8070">
          <cell r="A8070" t="str">
            <v>S643</v>
          </cell>
          <cell r="B8070" t="str">
            <v>TRAUMATISMO DEL NERVIO DIGITAL DEL PULGAR</v>
          </cell>
          <cell r="C8070" t="str">
            <v>00</v>
          </cell>
        </row>
        <row r="8071">
          <cell r="A8071" t="str">
            <v>S644</v>
          </cell>
          <cell r="B8071" t="str">
            <v>TRAUMATISMO DEL NERVIO DIGITAL DE OTRO DEDO</v>
          </cell>
          <cell r="C8071" t="str">
            <v>00</v>
          </cell>
        </row>
        <row r="8072">
          <cell r="A8072" t="str">
            <v>S647</v>
          </cell>
          <cell r="B8072" t="str">
            <v>TRAUMATISMO DE MULTIPLES NERVIOS A NIVEL DE LA MUÑECA Y DE LA MANO</v>
          </cell>
          <cell r="C8072" t="str">
            <v>00</v>
          </cell>
        </row>
        <row r="8073">
          <cell r="A8073" t="str">
            <v>S648</v>
          </cell>
          <cell r="B8073" t="str">
            <v>TRAUMATISMO DE OTROS NERVIOS A NIVEL DE LA MUÑECA Y DE LA MANO</v>
          </cell>
          <cell r="C8073" t="str">
            <v>00</v>
          </cell>
        </row>
        <row r="8074">
          <cell r="A8074" t="str">
            <v>S649</v>
          </cell>
          <cell r="B8074" t="str">
            <v>TRAUMATISMO DE NERVIO NO ESPECIF. A NIVEL DE LA MUÑECA Y DE LA MANO</v>
          </cell>
          <cell r="C8074" t="str">
            <v>00</v>
          </cell>
        </row>
        <row r="8075">
          <cell r="A8075" t="str">
            <v>S65</v>
          </cell>
          <cell r="B8075" t="str">
            <v>TRAUMATISMO DE VASOS SANGUINEOS A NIVEL DE LA MUÑECA Y DE LA MANO</v>
          </cell>
          <cell r="C8075" t="str">
            <v>00</v>
          </cell>
        </row>
        <row r="8076">
          <cell r="A8076" t="str">
            <v>S650</v>
          </cell>
          <cell r="B8076" t="str">
            <v>TRAUMATISMO DE LA ARTERIA CUBITAL A NIVEL DE LA MUÑECA Y DE LA MANO</v>
          </cell>
          <cell r="C8076" t="str">
            <v>00</v>
          </cell>
        </row>
        <row r="8077">
          <cell r="A8077" t="str">
            <v>S651</v>
          </cell>
          <cell r="B8077" t="str">
            <v>TRAUMATISMO DE LA ARTERIA RADIAL A NIVEL DE LA MUÑECA Y DE LA MANO</v>
          </cell>
          <cell r="C8077" t="str">
            <v>00</v>
          </cell>
        </row>
        <row r="8078">
          <cell r="A8078" t="str">
            <v>S652</v>
          </cell>
          <cell r="B8078" t="str">
            <v>TRAUMATISMO DEL ARCO PALMAR SUPERFICIAL</v>
          </cell>
          <cell r="C8078" t="str">
            <v>00</v>
          </cell>
        </row>
        <row r="8079">
          <cell r="A8079" t="str">
            <v>S653</v>
          </cell>
          <cell r="B8079" t="str">
            <v>TRAUMATISMO DEL ARCO PALMAR PROFUNDO</v>
          </cell>
          <cell r="C8079" t="str">
            <v>00</v>
          </cell>
        </row>
        <row r="8080">
          <cell r="A8080" t="str">
            <v>S654</v>
          </cell>
          <cell r="B8080" t="str">
            <v>TRAUMATISMO DE VASO(S) SANGUINEO(S) DEL PULGAR</v>
          </cell>
          <cell r="C8080" t="str">
            <v>00</v>
          </cell>
        </row>
        <row r="8081">
          <cell r="A8081" t="str">
            <v>S655</v>
          </cell>
          <cell r="B8081" t="str">
            <v>TRAUMATISMO DE VASO(S) SANGUINEO(S)  DE OTRO DEDO</v>
          </cell>
          <cell r="C8081" t="str">
            <v>00</v>
          </cell>
        </row>
        <row r="8082">
          <cell r="A8082" t="str">
            <v>S657</v>
          </cell>
          <cell r="B8082" t="str">
            <v>TRAUMATISMO DE MULTIPLES VASOS SANGU. A NIVEL DE LA MUÑECA Y DE LA MAN</v>
          </cell>
          <cell r="C8082" t="str">
            <v>00</v>
          </cell>
        </row>
        <row r="8083">
          <cell r="A8083" t="str">
            <v>S658</v>
          </cell>
          <cell r="B8083" t="str">
            <v>TRAUM. DE OTROS VASOS SANGU. A NIVEL DE LA MUÑECA Y DE LA MANO</v>
          </cell>
          <cell r="C8083" t="str">
            <v>00</v>
          </cell>
        </row>
        <row r="8084">
          <cell r="A8084" t="str">
            <v>S659</v>
          </cell>
          <cell r="B8084" t="str">
            <v>TRAUM. DE VASO SANGU. NO ESPECIF. A NUVEL DE LA MUÑECA Y DE LA MANO</v>
          </cell>
          <cell r="C8084" t="str">
            <v>00</v>
          </cell>
        </row>
        <row r="8085">
          <cell r="A8085" t="str">
            <v>S66</v>
          </cell>
          <cell r="B8085" t="str">
            <v>TRAUM. DE TENDON Y MUSCULO A NIVEL DE LA MUÑECA Y DE LA MANO</v>
          </cell>
          <cell r="C8085" t="str">
            <v>00</v>
          </cell>
        </row>
        <row r="8086">
          <cell r="A8086" t="str">
            <v>S660</v>
          </cell>
          <cell r="B8086" t="str">
            <v>TRAUM. DEL TENDON Y MUSC. FLEXOR LARGO DEL PULGAR A NIVEL DE LA MUÑECA</v>
          </cell>
          <cell r="C8086" t="str">
            <v>00</v>
          </cell>
        </row>
        <row r="8087">
          <cell r="A8087" t="str">
            <v>S661</v>
          </cell>
          <cell r="B8087" t="str">
            <v>TRAUM. DEL TENDON Y MUSC. FLEXOR DE OTRO DEDO A NIVEL DE LA MUÑECA</v>
          </cell>
          <cell r="C8087" t="str">
            <v>00</v>
          </cell>
        </row>
        <row r="8088">
          <cell r="A8088" t="str">
            <v>S662</v>
          </cell>
          <cell r="B8088" t="str">
            <v>TRAUM. DEL TENDON Y MUSC. EXTENSOR DEL PULGAR A NIVEL DE LA MUÑECA</v>
          </cell>
          <cell r="C8088" t="str">
            <v>00</v>
          </cell>
        </row>
        <row r="8089">
          <cell r="A8089" t="str">
            <v>S663</v>
          </cell>
          <cell r="B8089" t="str">
            <v>TRAUM. DEL TENDON Y MUSC. EXTENSOR DE OTRO(S) DEDO(S) A NIVEL DE LA MU</v>
          </cell>
          <cell r="C8089" t="str">
            <v>00</v>
          </cell>
        </row>
        <row r="8090">
          <cell r="A8090" t="str">
            <v>S664</v>
          </cell>
          <cell r="B8090" t="str">
            <v>TRAUM. DEL MUSC. Y TENDON INTRINSECO DEL PULGAR A NIVEL DE LA MUÑECA</v>
          </cell>
          <cell r="C8090" t="str">
            <v>00</v>
          </cell>
        </row>
        <row r="8091">
          <cell r="A8091" t="str">
            <v>S665</v>
          </cell>
          <cell r="B8091" t="str">
            <v>TRAUM. DEL MUSC. Y TENDON INTRINSECO DE OTRO(S) DEDO(S) A NIVEL DE LA</v>
          </cell>
          <cell r="C8091" t="str">
            <v>00</v>
          </cell>
        </row>
        <row r="8092">
          <cell r="A8092" t="str">
            <v>S666</v>
          </cell>
          <cell r="B8092" t="str">
            <v>TRAUM. DE MULT. TENDONES Y MUSC. FLEXORES A NIVEL DE LA MUÑECA Y DE LA</v>
          </cell>
          <cell r="C8092" t="str">
            <v>00</v>
          </cell>
        </row>
        <row r="8093">
          <cell r="A8093" t="str">
            <v>S667</v>
          </cell>
          <cell r="B8093" t="str">
            <v>TRAUM. DE MULT. TENDONES Y MUSC. EXTENSORES A NIVEL DE LA MUÑECA Y DE</v>
          </cell>
          <cell r="C8093" t="str">
            <v>00</v>
          </cell>
        </row>
        <row r="8094">
          <cell r="A8094" t="str">
            <v>S668</v>
          </cell>
          <cell r="B8094" t="str">
            <v>TRAUM. DE OTROS TENDONES Y MUSC. A NIVEL DE LA MUÑECA Y DE LA MANO</v>
          </cell>
          <cell r="C8094" t="str">
            <v>00</v>
          </cell>
        </row>
        <row r="8095">
          <cell r="A8095" t="str">
            <v>S669</v>
          </cell>
          <cell r="B8095" t="str">
            <v>TRAUM. DE TENDON Y MUSC. NO ESPECIF. A NIVEL DE LA MUÑECA Y DE LA MANO</v>
          </cell>
          <cell r="C8095" t="str">
            <v>00</v>
          </cell>
        </row>
        <row r="8096">
          <cell r="A8096" t="str">
            <v>S67</v>
          </cell>
          <cell r="B8096" t="str">
            <v>TRAUMATISMO POR APLASTAMIENTO DE LA MUÑECA Y DE LA MANO</v>
          </cell>
          <cell r="C8096" t="str">
            <v>00</v>
          </cell>
        </row>
        <row r="8097">
          <cell r="A8097" t="str">
            <v>S670</v>
          </cell>
          <cell r="B8097" t="str">
            <v>TRAUMATISMO POR APLASTAMIENTO DEL PULGAR Y OTRO(S) DEDO(S)</v>
          </cell>
          <cell r="C8097" t="str">
            <v>00</v>
          </cell>
        </row>
        <row r="8098">
          <cell r="A8098" t="str">
            <v>S678</v>
          </cell>
          <cell r="B8098" t="str">
            <v>TRAUM. POR APLAT. DE OTRAS PARTES Y DE LAS NO ESPECIF. DE LA MUÑECA Y</v>
          </cell>
          <cell r="C8098" t="str">
            <v>00</v>
          </cell>
        </row>
        <row r="8099">
          <cell r="A8099" t="str">
            <v>S68</v>
          </cell>
          <cell r="B8099" t="str">
            <v>AMPUTACION TRAUMATICA DE LA MUÑECA Y DE LA MANO</v>
          </cell>
          <cell r="C8099" t="str">
            <v>00</v>
          </cell>
        </row>
        <row r="8100">
          <cell r="A8100" t="str">
            <v>S680</v>
          </cell>
          <cell r="B8100" t="str">
            <v>AMPUTACION TRAUMATICA DEL PULGAR (COMPLETA) (PARCIAL)</v>
          </cell>
          <cell r="C8100" t="str">
            <v>00</v>
          </cell>
        </row>
        <row r="8101">
          <cell r="A8101" t="str">
            <v>S681</v>
          </cell>
          <cell r="B8101" t="str">
            <v>AMPUTACION TRAUMATICA DE OTRO DEDO UNICO (COMPLETA) (PARCIAL)</v>
          </cell>
          <cell r="C8101" t="str">
            <v>00</v>
          </cell>
        </row>
        <row r="8102">
          <cell r="A8102" t="str">
            <v>S682</v>
          </cell>
          <cell r="B8102" t="str">
            <v>AMPUTACION TRAUMATICA DE DOS O MAS DEDOS SOLAMENTE (CMPL.) (PARCIAL)</v>
          </cell>
          <cell r="C8102" t="str">
            <v>00</v>
          </cell>
        </row>
        <row r="8103">
          <cell r="A8103" t="str">
            <v>S683</v>
          </cell>
          <cell r="B8103" t="str">
            <v>AMPUT. TRAUM. COMBINADA (DE PARTE) DE DEDO(S) CON OTRAS PARTES DE LA M</v>
          </cell>
          <cell r="C8103" t="str">
            <v>00</v>
          </cell>
        </row>
        <row r="8104">
          <cell r="A8104" t="str">
            <v>S684</v>
          </cell>
          <cell r="B8104" t="str">
            <v>AMPUTACION TRAUMATICA DE LA MANO A NIVEL DE LA MUÑECA</v>
          </cell>
          <cell r="C8104" t="str">
            <v>00</v>
          </cell>
        </row>
        <row r="8105">
          <cell r="A8105" t="str">
            <v>S688</v>
          </cell>
          <cell r="B8105" t="str">
            <v>AMPUTACION TRAUMATICA DE OTRAS PARTES DE LA MUÑECA Y DE LA MANO</v>
          </cell>
          <cell r="C8105" t="str">
            <v>00</v>
          </cell>
        </row>
        <row r="8106">
          <cell r="A8106" t="str">
            <v>S689</v>
          </cell>
          <cell r="B8106" t="str">
            <v>AMPUTACION TRAUMATICA DE LA MUÑECA Y DE LA MANO, NIVEL NO ESPECIFICADO</v>
          </cell>
          <cell r="C8106" t="str">
            <v>00</v>
          </cell>
        </row>
        <row r="8107">
          <cell r="A8107" t="str">
            <v>S69</v>
          </cell>
          <cell r="B8107" t="str">
            <v>OTROS TRAUMATISMOS Y LOS NO ESPECIFICADOS DE LA MUÑECA Y DE LA MANO</v>
          </cell>
          <cell r="C8107" t="str">
            <v>00</v>
          </cell>
        </row>
        <row r="8108">
          <cell r="A8108" t="str">
            <v>S697</v>
          </cell>
          <cell r="B8108" t="str">
            <v>TRAUMATISMOS MULTIPLES DE LA MUÑECA Y DE LA MANO</v>
          </cell>
          <cell r="C8108" t="str">
            <v>00</v>
          </cell>
        </row>
        <row r="8109">
          <cell r="A8109" t="str">
            <v>S698</v>
          </cell>
          <cell r="B8109" t="str">
            <v>OTROS TRAUMATIMOS ESPECIFICADOS DE LA MUÑECA Y DE LA MANO</v>
          </cell>
          <cell r="C8109" t="str">
            <v>00</v>
          </cell>
        </row>
        <row r="8110">
          <cell r="A8110" t="str">
            <v>S699</v>
          </cell>
          <cell r="B8110" t="str">
            <v>TRAUMATISMO NO ESPECIFICADO DE LA MUÑECA Y DE LA MANO</v>
          </cell>
          <cell r="C8110" t="str">
            <v>00</v>
          </cell>
        </row>
        <row r="8111">
          <cell r="A8111" t="str">
            <v>S70</v>
          </cell>
          <cell r="B8111" t="str">
            <v>TRAUMATISMO SUPERFICIAL DE LA CADERA Y DEL MUSLO</v>
          </cell>
          <cell r="C8111" t="str">
            <v>00</v>
          </cell>
        </row>
        <row r="8112">
          <cell r="A8112" t="str">
            <v>S700</v>
          </cell>
          <cell r="B8112" t="str">
            <v>CONTUSION DE LA CADERA</v>
          </cell>
          <cell r="C8112" t="str">
            <v>00</v>
          </cell>
        </row>
        <row r="8113">
          <cell r="A8113" t="str">
            <v>S701</v>
          </cell>
          <cell r="B8113" t="str">
            <v>CONTUSION DEL MUSLO</v>
          </cell>
          <cell r="C8113" t="str">
            <v>00</v>
          </cell>
        </row>
        <row r="8114">
          <cell r="A8114" t="str">
            <v>S707</v>
          </cell>
          <cell r="B8114" t="str">
            <v>TRAUMATISMOS SUPERFICIALES MULTIPLES DE LA CADERA Y DEL MUSLO</v>
          </cell>
          <cell r="C8114" t="str">
            <v>00</v>
          </cell>
        </row>
        <row r="8115">
          <cell r="A8115" t="str">
            <v>S708</v>
          </cell>
          <cell r="B8115" t="str">
            <v>OTROS TRAUMATISMOS SUPERFICIALES DE LA CADERA Y DEL MUSLO</v>
          </cell>
          <cell r="C8115" t="str">
            <v>00</v>
          </cell>
        </row>
        <row r="8116">
          <cell r="A8116" t="str">
            <v>S709</v>
          </cell>
          <cell r="B8116" t="str">
            <v>TRAUMATISMO SUPERFICIAL DE LA CADERA Y DEL MUSLO, NO ESPECIFICADO</v>
          </cell>
          <cell r="C8116" t="str">
            <v>00</v>
          </cell>
        </row>
        <row r="8117">
          <cell r="A8117" t="str">
            <v>S71</v>
          </cell>
          <cell r="B8117" t="str">
            <v>HERIDA DE LA CADERA Y DEL MUSLO</v>
          </cell>
          <cell r="C8117" t="str">
            <v>00</v>
          </cell>
        </row>
        <row r="8118">
          <cell r="A8118" t="str">
            <v>S710</v>
          </cell>
          <cell r="B8118" t="str">
            <v>HERIDA DE LA CADERA</v>
          </cell>
          <cell r="C8118" t="str">
            <v>00</v>
          </cell>
        </row>
        <row r="8119">
          <cell r="A8119" t="str">
            <v>S711</v>
          </cell>
          <cell r="B8119" t="str">
            <v>HERIDA DEL MUSLO</v>
          </cell>
          <cell r="C8119" t="str">
            <v>00</v>
          </cell>
        </row>
        <row r="8120">
          <cell r="A8120" t="str">
            <v>S717</v>
          </cell>
          <cell r="B8120" t="str">
            <v>HERIDAS MULTIPLES DE LA CADERA Y DEL MUSLO</v>
          </cell>
          <cell r="C8120" t="str">
            <v>00</v>
          </cell>
        </row>
        <row r="8121">
          <cell r="A8121" t="str">
            <v>S718</v>
          </cell>
          <cell r="B8121" t="str">
            <v>HERIDA DE OTRAS PARTES Y DE LAS NO ESPECIFICADAS DE LA CINTURA PELVICA</v>
          </cell>
          <cell r="C8121" t="str">
            <v>00</v>
          </cell>
        </row>
        <row r="8122">
          <cell r="A8122" t="str">
            <v>S72</v>
          </cell>
          <cell r="B8122" t="str">
            <v>FRACTURA DEL FEMUR</v>
          </cell>
          <cell r="C8122" t="str">
            <v>00</v>
          </cell>
        </row>
        <row r="8123">
          <cell r="A8123" t="str">
            <v>S720</v>
          </cell>
          <cell r="B8123" t="str">
            <v>FRACTURA DEL CUELLO DE FEMUR</v>
          </cell>
          <cell r="C8123" t="str">
            <v>00</v>
          </cell>
        </row>
        <row r="8124">
          <cell r="A8124" t="str">
            <v>S721</v>
          </cell>
          <cell r="B8124" t="str">
            <v>FRACTURA PERTROCANTERIANA</v>
          </cell>
          <cell r="C8124" t="str">
            <v>00</v>
          </cell>
        </row>
        <row r="8125">
          <cell r="A8125" t="str">
            <v>S722</v>
          </cell>
          <cell r="B8125" t="str">
            <v>FRACTURA SUBTROCANTERIANA</v>
          </cell>
          <cell r="C8125" t="str">
            <v>00</v>
          </cell>
        </row>
        <row r="8126">
          <cell r="A8126" t="str">
            <v>S723</v>
          </cell>
          <cell r="B8126" t="str">
            <v>FRACTURA DE LA DIAFISIS DEL FEMUR</v>
          </cell>
          <cell r="C8126" t="str">
            <v>00</v>
          </cell>
        </row>
        <row r="8127">
          <cell r="A8127" t="str">
            <v>S724</v>
          </cell>
          <cell r="B8127" t="str">
            <v>FRACTURA DE LA EPIFISIS INFERIOR DEL FEMUR</v>
          </cell>
          <cell r="C8127" t="str">
            <v>00</v>
          </cell>
        </row>
        <row r="8128">
          <cell r="A8128" t="str">
            <v>S727</v>
          </cell>
          <cell r="B8128" t="str">
            <v>FRACTURAS MULTIPLES DEL FEMUR</v>
          </cell>
          <cell r="C8128" t="str">
            <v>00</v>
          </cell>
        </row>
        <row r="8129">
          <cell r="A8129" t="str">
            <v>S728</v>
          </cell>
          <cell r="B8129" t="str">
            <v>FRACTURAS DE OTRAS PARTES DEL FEMUR</v>
          </cell>
          <cell r="C8129" t="str">
            <v>00</v>
          </cell>
        </row>
        <row r="8130">
          <cell r="A8130" t="str">
            <v>S729</v>
          </cell>
          <cell r="B8130" t="str">
            <v>FRACTURA DEL FEMUR, PARTE NO ESPECIFICADA</v>
          </cell>
          <cell r="C8130" t="str">
            <v>00</v>
          </cell>
        </row>
        <row r="8131">
          <cell r="A8131" t="str">
            <v>S73</v>
          </cell>
          <cell r="B8131" t="str">
            <v>LUXACION, ESGUINCE Y TORCEDURA DE LA ARTIC. Y DE LOS LIG. DE LA CADERA</v>
          </cell>
          <cell r="C8131" t="str">
            <v>00</v>
          </cell>
        </row>
        <row r="8132">
          <cell r="A8132" t="str">
            <v>S730</v>
          </cell>
          <cell r="B8132" t="str">
            <v>LUXACION DE LA CADERA</v>
          </cell>
          <cell r="C8132" t="str">
            <v>00</v>
          </cell>
        </row>
        <row r="8133">
          <cell r="A8133" t="str">
            <v>S731</v>
          </cell>
          <cell r="B8133" t="str">
            <v>ESGUINCES Y TORCEDURAS DE LA CADERA</v>
          </cell>
          <cell r="C8133" t="str">
            <v>00</v>
          </cell>
        </row>
        <row r="8134">
          <cell r="A8134" t="str">
            <v>S74</v>
          </cell>
          <cell r="B8134" t="str">
            <v>TRAUMATISMO DE NERVIOS A NIVEL DE LA CADERA Y DEL MUSLO</v>
          </cell>
          <cell r="C8134" t="str">
            <v>00</v>
          </cell>
        </row>
        <row r="8135">
          <cell r="A8135" t="str">
            <v>S740</v>
          </cell>
          <cell r="B8135" t="str">
            <v>TRAUMATISMO DEL NERVIO CIATICO A NIVEL DE LA CADERA Y DEL MUSLO</v>
          </cell>
          <cell r="C8135" t="str">
            <v>00</v>
          </cell>
        </row>
        <row r="8136">
          <cell r="A8136" t="str">
            <v>S741</v>
          </cell>
          <cell r="B8136" t="str">
            <v>TRAUMATISMO DEL NERVIO FEMOROCUTANEO A NIVEL DE LA CADERA Y DEL MUSLO</v>
          </cell>
          <cell r="C8136" t="str">
            <v>00</v>
          </cell>
        </row>
        <row r="8137">
          <cell r="A8137" t="str">
            <v>S742</v>
          </cell>
          <cell r="B8137" t="str">
            <v>TRAUMATISMO DEL NERVIO SENSORIAL CUTANEO A NIVEL DE LA CADERA Y DEL MU</v>
          </cell>
          <cell r="C8137" t="str">
            <v>00</v>
          </cell>
        </row>
        <row r="8138">
          <cell r="A8138" t="str">
            <v>S747</v>
          </cell>
          <cell r="B8138" t="str">
            <v>TRAUMATISMO DE NERVIOS MULTIPLES A NIVEL DE LA CADERA Y DEL MUSLO</v>
          </cell>
          <cell r="C8138" t="str">
            <v>00</v>
          </cell>
        </row>
        <row r="8139">
          <cell r="A8139" t="str">
            <v>S748</v>
          </cell>
          <cell r="B8139" t="str">
            <v>TRAUMATISMO DE OTROS NERVIOS A NIVEL DE LA CADERA Y DEL MUSLO</v>
          </cell>
          <cell r="C8139" t="str">
            <v>00</v>
          </cell>
        </row>
        <row r="8140">
          <cell r="A8140" t="str">
            <v>S749</v>
          </cell>
          <cell r="B8140" t="str">
            <v>TRAUM. DE NERVIO NO ESPECIF. A NIVEL DE LA CADERA Y DEL MUSLO</v>
          </cell>
          <cell r="C8140" t="str">
            <v>00</v>
          </cell>
        </row>
        <row r="8141">
          <cell r="A8141" t="str">
            <v>S75</v>
          </cell>
          <cell r="B8141" t="str">
            <v>TRAUMATISMO DE VASOS SANGUINEOS A NIVEL DE LA CADERA Y DEL MUSLO</v>
          </cell>
          <cell r="C8141" t="str">
            <v>00</v>
          </cell>
        </row>
        <row r="8142">
          <cell r="A8142" t="str">
            <v>S750</v>
          </cell>
          <cell r="B8142" t="str">
            <v>TRAUMATISMO DE LA ARTERIA FEMORAL</v>
          </cell>
          <cell r="C8142" t="str">
            <v>00</v>
          </cell>
        </row>
        <row r="8143">
          <cell r="A8143" t="str">
            <v>S751</v>
          </cell>
          <cell r="B8143" t="str">
            <v>TRAUMATISMO DE LA VENA FEMORAL A NIVEL DE LA CADERA Y DEL MUSLO</v>
          </cell>
          <cell r="C8143" t="str">
            <v>00</v>
          </cell>
        </row>
        <row r="8144">
          <cell r="A8144" t="str">
            <v>S752</v>
          </cell>
          <cell r="B8144" t="str">
            <v>TRAUMATISMO DE LA GRAN VENA SAFENA A NIVEL DE LA CADERA Y DEL MUSLO</v>
          </cell>
          <cell r="C8144" t="str">
            <v>00</v>
          </cell>
        </row>
        <row r="8145">
          <cell r="A8145" t="str">
            <v>S757</v>
          </cell>
          <cell r="B8145" t="str">
            <v>TRAUMATISMO DE MULTIPLES VASOS SANGUIN. A NIVEL DE LA CADERA Y DEL MUS</v>
          </cell>
          <cell r="C8145" t="str">
            <v>00</v>
          </cell>
        </row>
        <row r="8146">
          <cell r="A8146" t="str">
            <v>S758</v>
          </cell>
          <cell r="B8146" t="str">
            <v>TRAUMATISMO DE OTROS VASOS SANGUINEOS A NIVEL DE LA CADERA Y DEL MUSLO</v>
          </cell>
          <cell r="C8146" t="str">
            <v>00</v>
          </cell>
        </row>
        <row r="8147">
          <cell r="A8147" t="str">
            <v>S759</v>
          </cell>
          <cell r="B8147" t="str">
            <v>TRAUMATISMO DE VASO SANGUINEO NO ESPECIF. A NIVEL DE LA CADERA Y DEL M</v>
          </cell>
          <cell r="C8147" t="str">
            <v>00</v>
          </cell>
        </row>
        <row r="8148">
          <cell r="A8148" t="str">
            <v>S76</v>
          </cell>
          <cell r="B8148" t="str">
            <v>TRAUMATISMO DE TENDON Y MUSCULO A NIVEL DE LA CADERA Y DEL MUSLO</v>
          </cell>
          <cell r="C8148" t="str">
            <v>00</v>
          </cell>
        </row>
        <row r="8149">
          <cell r="A8149" t="str">
            <v>S760</v>
          </cell>
          <cell r="B8149" t="str">
            <v>TRAUMATISMO DEL TENDON Y MUSCULO DE LA CADERA</v>
          </cell>
          <cell r="C8149" t="str">
            <v>00</v>
          </cell>
        </row>
        <row r="8150">
          <cell r="A8150" t="str">
            <v>S761</v>
          </cell>
          <cell r="B8150" t="str">
            <v>TRAUMATISMO DEL TENDON Y MUSCULO CUADRICEPS</v>
          </cell>
          <cell r="C8150" t="str">
            <v>00</v>
          </cell>
        </row>
        <row r="8151">
          <cell r="A8151" t="str">
            <v>S762</v>
          </cell>
          <cell r="B8151" t="str">
            <v>TRAUMATISMO DEL TENDON Y MUSCULO ADUCTOR MAYOR DEL MUSLO</v>
          </cell>
          <cell r="C8151" t="str">
            <v>00</v>
          </cell>
        </row>
        <row r="8152">
          <cell r="A8152" t="str">
            <v>S763</v>
          </cell>
          <cell r="B8152" t="str">
            <v>TRAUM. DE TENDON Y MUSCULO DEL GRUPO MUSCULAR POST. A NIVEL DEL MUSLO</v>
          </cell>
          <cell r="C8152" t="str">
            <v>00</v>
          </cell>
        </row>
        <row r="8153">
          <cell r="A8153" t="str">
            <v>S764</v>
          </cell>
          <cell r="B8153" t="str">
            <v>TRAUM. DE OTROS TENDONES Y MUSCULOS Y LOS NO ESPECIF. A NIVEL DEL MUSL</v>
          </cell>
          <cell r="C8153" t="str">
            <v>00</v>
          </cell>
        </row>
        <row r="8154">
          <cell r="A8154" t="str">
            <v>S767</v>
          </cell>
          <cell r="B8154" t="str">
            <v>TRAUM. DE MULTIP. TENDONES Y MUSCULOS A NIVEL DE LA CADERA Y DEL MUSLO</v>
          </cell>
          <cell r="C8154" t="str">
            <v>00</v>
          </cell>
        </row>
        <row r="8155">
          <cell r="A8155" t="str">
            <v>S77</v>
          </cell>
          <cell r="B8155" t="str">
            <v>TRAUMATISMO POR APLASTAMIENTO DE LA CADERA Y DEL MUSLO</v>
          </cell>
          <cell r="C8155" t="str">
            <v>00</v>
          </cell>
        </row>
        <row r="8156">
          <cell r="A8156" t="str">
            <v>S770</v>
          </cell>
          <cell r="B8156" t="str">
            <v>TRAUMATISMO POR APLASTAMIENTO DE LA CADERA</v>
          </cell>
          <cell r="C8156" t="str">
            <v>00</v>
          </cell>
        </row>
        <row r="8157">
          <cell r="A8157" t="str">
            <v>S771</v>
          </cell>
          <cell r="B8157" t="str">
            <v>TRAUMATISMO POR APLASTAMIENTO DEL MUSLO</v>
          </cell>
          <cell r="C8157" t="str">
            <v>00</v>
          </cell>
        </row>
        <row r="8158">
          <cell r="A8158" t="str">
            <v>S772</v>
          </cell>
          <cell r="B8158" t="str">
            <v>TRAUMATISMO POR APLASTAMIENTO DE LA CADERA CON EL MUSLO</v>
          </cell>
          <cell r="C8158" t="str">
            <v>00</v>
          </cell>
        </row>
        <row r="8159">
          <cell r="A8159" t="str">
            <v>S78</v>
          </cell>
          <cell r="B8159" t="str">
            <v>AMPUTACION TRAUMATICA DE LA CADERA Y DEL MUSLO</v>
          </cell>
          <cell r="C8159" t="str">
            <v>00</v>
          </cell>
        </row>
        <row r="8160">
          <cell r="A8160" t="str">
            <v>S780</v>
          </cell>
          <cell r="B8160" t="str">
            <v>AMPUTACION TRAUMATICA DE LA ARTICULACION DE LA CADERA</v>
          </cell>
          <cell r="C8160" t="str">
            <v>00</v>
          </cell>
        </row>
        <row r="8161">
          <cell r="A8161" t="str">
            <v>S781</v>
          </cell>
          <cell r="B8161" t="str">
            <v>AMPUTACION TRAUMATICA EN ALGUN NIVEL ENTRE LA CADERA Y LA RODILLA</v>
          </cell>
          <cell r="C8161" t="str">
            <v>00</v>
          </cell>
        </row>
        <row r="8162">
          <cell r="A8162" t="str">
            <v>S789</v>
          </cell>
          <cell r="B8162" t="str">
            <v>AMPUTACION TRAUMATICA DE CADERA Y MUSLO, NIVEL NO ESPECIFICADO</v>
          </cell>
          <cell r="C8162" t="str">
            <v>00</v>
          </cell>
        </row>
        <row r="8163">
          <cell r="A8163" t="str">
            <v>S79</v>
          </cell>
          <cell r="B8163" t="str">
            <v>OTROS TRAUMATISMOS Y LOS NO ESPECIFICADOS DE LA CADERA Y DEL MUSLO</v>
          </cell>
          <cell r="C8163" t="str">
            <v>00</v>
          </cell>
        </row>
        <row r="8164">
          <cell r="A8164" t="str">
            <v>S797</v>
          </cell>
          <cell r="B8164" t="str">
            <v>TRAUMATISMOS MULTIPLES DE LA CADERA Y DEL MUSLO</v>
          </cell>
          <cell r="C8164" t="str">
            <v>00</v>
          </cell>
        </row>
        <row r="8165">
          <cell r="A8165" t="str">
            <v>S798</v>
          </cell>
          <cell r="B8165" t="str">
            <v>OTROS TRAUMATISMOS ESPECIFICADOS DE LA CADERA Y DEL MUSLO</v>
          </cell>
          <cell r="C8165" t="str">
            <v>00</v>
          </cell>
        </row>
        <row r="8166">
          <cell r="A8166" t="str">
            <v>S799</v>
          </cell>
          <cell r="B8166" t="str">
            <v>TRAUMATISMO NO ESPECIFICADO DE LA CADERA Y DEL MUSLO</v>
          </cell>
          <cell r="C8166" t="str">
            <v>00</v>
          </cell>
        </row>
        <row r="8167">
          <cell r="A8167" t="str">
            <v>S80</v>
          </cell>
          <cell r="B8167" t="str">
            <v>TRAUMATISMO SUPERFICIAL DE LA PIERNA</v>
          </cell>
          <cell r="C8167" t="str">
            <v>00</v>
          </cell>
        </row>
        <row r="8168">
          <cell r="A8168" t="str">
            <v>S800</v>
          </cell>
          <cell r="B8168" t="str">
            <v>CONTUSION DE LA RODILLA</v>
          </cell>
          <cell r="C8168" t="str">
            <v>00</v>
          </cell>
        </row>
        <row r="8169">
          <cell r="A8169" t="str">
            <v>S801</v>
          </cell>
          <cell r="B8169" t="str">
            <v>CONTUSION DE OTRAS PARTES Y LAS NO ESPECIFICADAS DE LA PIERNA</v>
          </cell>
          <cell r="C8169" t="str">
            <v>00</v>
          </cell>
        </row>
        <row r="8170">
          <cell r="A8170" t="str">
            <v>S807</v>
          </cell>
          <cell r="B8170" t="str">
            <v>TRAUMATISMOS SUPERFICIALES MULTIPLES DE LA PIERNA</v>
          </cell>
          <cell r="C8170" t="str">
            <v>00</v>
          </cell>
        </row>
        <row r="8171">
          <cell r="A8171" t="str">
            <v>S808</v>
          </cell>
          <cell r="B8171" t="str">
            <v>OTROS TRAUMATISMOS SUPERFICIALES DE LA PIERNA</v>
          </cell>
          <cell r="C8171" t="str">
            <v>00</v>
          </cell>
        </row>
        <row r="8172">
          <cell r="A8172" t="str">
            <v>S809</v>
          </cell>
          <cell r="B8172" t="str">
            <v>TRAUMATISMO SUPERFICIAL DE LA PIERNA, NO ESPECIFICADO</v>
          </cell>
          <cell r="C8172" t="str">
            <v>00</v>
          </cell>
        </row>
        <row r="8173">
          <cell r="A8173" t="str">
            <v>S81</v>
          </cell>
          <cell r="B8173" t="str">
            <v>HERIDA DE LA PIERNA</v>
          </cell>
          <cell r="C8173" t="str">
            <v>00</v>
          </cell>
        </row>
        <row r="8174">
          <cell r="A8174" t="str">
            <v>S810</v>
          </cell>
          <cell r="B8174" t="str">
            <v>HERIDA DE LA RODILLA</v>
          </cell>
          <cell r="C8174" t="str">
            <v>00</v>
          </cell>
        </row>
        <row r="8175">
          <cell r="A8175" t="str">
            <v>S817</v>
          </cell>
          <cell r="B8175" t="str">
            <v>HERIDAS MULTIPLES DE LA PIERNA</v>
          </cell>
          <cell r="C8175" t="str">
            <v>00</v>
          </cell>
        </row>
        <row r="8176">
          <cell r="A8176" t="str">
            <v>S818</v>
          </cell>
          <cell r="B8176" t="str">
            <v>HERIDA DE OTRAS PARTES DE LA PIERNA</v>
          </cell>
          <cell r="C8176" t="str">
            <v>00</v>
          </cell>
        </row>
        <row r="8177">
          <cell r="A8177" t="str">
            <v>S819</v>
          </cell>
          <cell r="B8177" t="str">
            <v>HERIDA DE LA PIERNA, PARTE NO ESPECIFICADA</v>
          </cell>
          <cell r="C8177" t="str">
            <v>00</v>
          </cell>
        </row>
        <row r="8178">
          <cell r="A8178" t="str">
            <v>S82</v>
          </cell>
          <cell r="B8178" t="str">
            <v>FRACTURA DE LA PIERNA, INCLUSIVE EL TOBILLO</v>
          </cell>
          <cell r="C8178" t="str">
            <v>00</v>
          </cell>
        </row>
        <row r="8179">
          <cell r="A8179" t="str">
            <v>S820</v>
          </cell>
          <cell r="B8179" t="str">
            <v>FRACTURA DE LA ROTULA</v>
          </cell>
          <cell r="C8179" t="str">
            <v>00</v>
          </cell>
        </row>
        <row r="8180">
          <cell r="A8180" t="str">
            <v>S821</v>
          </cell>
          <cell r="B8180" t="str">
            <v>FRACTURA DE LA EPIFISIS SUPERIOR DE LA TIBIA</v>
          </cell>
          <cell r="C8180" t="str">
            <v>00</v>
          </cell>
        </row>
        <row r="8181">
          <cell r="A8181" t="str">
            <v>S822</v>
          </cell>
          <cell r="B8181" t="str">
            <v>FRACTURA DE LA DIAFISIS DE LA TIBIA</v>
          </cell>
          <cell r="C8181" t="str">
            <v>00</v>
          </cell>
        </row>
        <row r="8182">
          <cell r="A8182" t="str">
            <v>S823</v>
          </cell>
          <cell r="B8182" t="str">
            <v>FRACTURA DE LA EPIFISIS INFERIOR DE LA TIBIA</v>
          </cell>
          <cell r="C8182" t="str">
            <v>00</v>
          </cell>
        </row>
        <row r="8183">
          <cell r="A8183" t="str">
            <v>S824</v>
          </cell>
          <cell r="B8183" t="str">
            <v>FRACTURA DEL PERONE SOLAMENTE</v>
          </cell>
          <cell r="C8183" t="str">
            <v>00</v>
          </cell>
        </row>
        <row r="8184">
          <cell r="A8184" t="str">
            <v>S825</v>
          </cell>
          <cell r="B8184" t="str">
            <v>FRACTURA DEL MALEOLO INTERNO</v>
          </cell>
          <cell r="C8184" t="str">
            <v>00</v>
          </cell>
        </row>
        <row r="8185">
          <cell r="A8185" t="str">
            <v>S826</v>
          </cell>
          <cell r="B8185" t="str">
            <v>FRACTURA DEL MALEOLO EXTERNO</v>
          </cell>
          <cell r="C8185" t="str">
            <v>00</v>
          </cell>
        </row>
        <row r="8186">
          <cell r="A8186" t="str">
            <v>S827</v>
          </cell>
          <cell r="B8186" t="str">
            <v>FRACTURAS MULTIPLES DE LA PIERNA</v>
          </cell>
          <cell r="C8186" t="str">
            <v>00</v>
          </cell>
        </row>
        <row r="8187">
          <cell r="A8187" t="str">
            <v>S828</v>
          </cell>
          <cell r="B8187" t="str">
            <v>FRACTURA DE OTRAS PARTES DE LA PIERNA</v>
          </cell>
          <cell r="C8187" t="str">
            <v>00</v>
          </cell>
        </row>
        <row r="8188">
          <cell r="A8188" t="str">
            <v>S829</v>
          </cell>
          <cell r="B8188" t="str">
            <v>FRACTURA DE LA PIERNA, NO ESPECIFICADA</v>
          </cell>
          <cell r="C8188" t="str">
            <v>00</v>
          </cell>
        </row>
        <row r="8189">
          <cell r="A8189" t="str">
            <v>S83</v>
          </cell>
          <cell r="B8189" t="str">
            <v>LUXACION, ESGUINCE Y TORCEDURA DE ARTICUL. Y LIGAM. DE LA RODILLA</v>
          </cell>
          <cell r="C8189" t="str">
            <v>00</v>
          </cell>
        </row>
        <row r="8190">
          <cell r="A8190" t="str">
            <v>S830</v>
          </cell>
          <cell r="B8190" t="str">
            <v>LUXACION DE LA ROTULA</v>
          </cell>
          <cell r="C8190" t="str">
            <v>00</v>
          </cell>
        </row>
        <row r="8191">
          <cell r="A8191" t="str">
            <v>S831</v>
          </cell>
          <cell r="B8191" t="str">
            <v>LUXACION DE LA RODILLA</v>
          </cell>
          <cell r="C8191" t="str">
            <v>00</v>
          </cell>
        </row>
        <row r="8192">
          <cell r="A8192" t="str">
            <v>S832</v>
          </cell>
          <cell r="B8192" t="str">
            <v>DESGARRO DE MENISCOS, PRESENTE</v>
          </cell>
          <cell r="C8192" t="str">
            <v>00</v>
          </cell>
        </row>
        <row r="8193">
          <cell r="A8193" t="str">
            <v>S833</v>
          </cell>
          <cell r="B8193" t="str">
            <v>DESGARRO DEL CARTILAGO ARTICULAR DE LA RODILLA, PRESENTE</v>
          </cell>
          <cell r="C8193" t="str">
            <v>00</v>
          </cell>
        </row>
        <row r="8194">
          <cell r="A8194" t="str">
            <v>S834</v>
          </cell>
          <cell r="B8194" t="str">
            <v>ESGUINCES Y TORCEDURAS QUE CMPROM. LOS LIGAM. LATERALES (EXT) INT) DE</v>
          </cell>
          <cell r="C8194" t="str">
            <v>00</v>
          </cell>
        </row>
        <row r="8195">
          <cell r="A8195" t="str">
            <v>S835</v>
          </cell>
          <cell r="B8195" t="str">
            <v>ESGUINCES Y TORCEDURAS QUE COMPR. EL LIGAM. CRUZADO (ANT) (POST) DE LA</v>
          </cell>
          <cell r="C8195" t="str">
            <v>00</v>
          </cell>
        </row>
        <row r="8196">
          <cell r="A8196" t="str">
            <v>S836</v>
          </cell>
          <cell r="B8196" t="str">
            <v>ESGUICES Y TORCEDURAS DE OTRAS PARTES Y LAS NO ESPECIF. DE LA RODILLA</v>
          </cell>
          <cell r="C8196" t="str">
            <v>00</v>
          </cell>
        </row>
        <row r="8197">
          <cell r="A8197" t="str">
            <v>S837</v>
          </cell>
          <cell r="B8197" t="str">
            <v>TRAUMATISMO DE ESTRUCTURAS MULTIPLES DE LA RODILLA</v>
          </cell>
          <cell r="C8197" t="str">
            <v>00</v>
          </cell>
        </row>
        <row r="8198">
          <cell r="A8198" t="str">
            <v>S84</v>
          </cell>
          <cell r="B8198" t="str">
            <v>TRUAMATISMO DE NERVIOS A NIVEL DE LA PIERNA</v>
          </cell>
          <cell r="C8198" t="str">
            <v>00</v>
          </cell>
        </row>
        <row r="8199">
          <cell r="A8199" t="str">
            <v>S840</v>
          </cell>
          <cell r="B8199" t="str">
            <v>TRAUMATISMO DEL NERVIO TIBIAL A NIVEL DE LA PIERNA</v>
          </cell>
          <cell r="C8199" t="str">
            <v>00</v>
          </cell>
        </row>
        <row r="8200">
          <cell r="A8200" t="str">
            <v>S841</v>
          </cell>
          <cell r="B8200" t="str">
            <v>TRAUMATISMO DEL NERVIO PERONEO A NIVEL DE LA PIERNA</v>
          </cell>
          <cell r="C8200" t="str">
            <v>00</v>
          </cell>
        </row>
        <row r="8201">
          <cell r="A8201" t="str">
            <v>S842</v>
          </cell>
          <cell r="B8201" t="str">
            <v>TRAUMATISMO DEL NERVIO SENSORIAL CUTANEO A NIVEL DE LA PIERNA</v>
          </cell>
          <cell r="C8201" t="str">
            <v>00</v>
          </cell>
        </row>
        <row r="8202">
          <cell r="A8202" t="str">
            <v>S847</v>
          </cell>
          <cell r="B8202" t="str">
            <v>TRAUMATISMO DE NERVIOS MULTIPLES A NIVEL DE LA PIERNA</v>
          </cell>
          <cell r="C8202" t="str">
            <v>00</v>
          </cell>
        </row>
        <row r="8203">
          <cell r="A8203" t="str">
            <v>S848</v>
          </cell>
          <cell r="B8203" t="str">
            <v>TRAUMATISMO DE OTROS NERVIOS A NIVEL DE LA PIERNA</v>
          </cell>
          <cell r="C8203" t="str">
            <v>00</v>
          </cell>
        </row>
        <row r="8204">
          <cell r="A8204" t="str">
            <v>S849</v>
          </cell>
          <cell r="B8204" t="str">
            <v>TRAUMATISMO DE NERVIO NO ESPECIFICADO A NIVEL DE LA PIERNA</v>
          </cell>
          <cell r="C8204" t="str">
            <v>00</v>
          </cell>
        </row>
        <row r="8205">
          <cell r="A8205" t="str">
            <v>S85</v>
          </cell>
          <cell r="B8205" t="str">
            <v>TRAUMATISMO DE VASOS SANGUINEOS A NIVEL DE LA PIERNA</v>
          </cell>
          <cell r="C8205" t="str">
            <v>00</v>
          </cell>
        </row>
        <row r="8206">
          <cell r="A8206" t="str">
            <v>S850</v>
          </cell>
          <cell r="B8206" t="str">
            <v>TRAUMATISMO DE LA ARTERIA POPLITEA</v>
          </cell>
          <cell r="C8206" t="str">
            <v>00</v>
          </cell>
        </row>
        <row r="8207">
          <cell r="A8207" t="str">
            <v>S851</v>
          </cell>
          <cell r="B8207" t="str">
            <v>TRAUMATISMO DE LA ARTERIA TIBIAL (ANTERIOR) (POSTERIOR)</v>
          </cell>
          <cell r="C8207" t="str">
            <v>00</v>
          </cell>
        </row>
        <row r="8208">
          <cell r="A8208" t="str">
            <v>S852</v>
          </cell>
          <cell r="B8208" t="str">
            <v>TRAUMATISMO DE LA ARTERIA PERONEA</v>
          </cell>
          <cell r="C8208" t="str">
            <v>00</v>
          </cell>
        </row>
        <row r="8209">
          <cell r="A8209" t="str">
            <v>S853</v>
          </cell>
          <cell r="B8209" t="str">
            <v>TRAUMATISMO DE LA GRAN VENA SAFENA A NIVEL DE LA PIERNA</v>
          </cell>
          <cell r="C8209" t="str">
            <v>00</v>
          </cell>
        </row>
        <row r="8210">
          <cell r="A8210" t="str">
            <v>S854</v>
          </cell>
          <cell r="B8210" t="str">
            <v>TRAUMATISMO DE LA VENA SAFENA EXTERNA A NIVEL DE LA PIERNA</v>
          </cell>
          <cell r="C8210" t="str">
            <v>00</v>
          </cell>
        </row>
        <row r="8211">
          <cell r="A8211" t="str">
            <v>S855</v>
          </cell>
          <cell r="B8211" t="str">
            <v>TRAUMATISMO DE LA VENA POPLITEA</v>
          </cell>
          <cell r="C8211" t="str">
            <v>00</v>
          </cell>
        </row>
        <row r="8212">
          <cell r="A8212" t="str">
            <v>S857</v>
          </cell>
          <cell r="B8212" t="str">
            <v>TRAUMATISMO DE VASOS SANGUINEOS MULTIPLES A NIVEL DE LA PIERNA</v>
          </cell>
          <cell r="C8212" t="str">
            <v>00</v>
          </cell>
        </row>
        <row r="8213">
          <cell r="A8213" t="str">
            <v>S858</v>
          </cell>
          <cell r="B8213" t="str">
            <v>TRAUMATISMO DE OTROS VASOS SANGUINEOS A NIVEL DE LA PIERNA</v>
          </cell>
          <cell r="C8213" t="str">
            <v>00</v>
          </cell>
        </row>
        <row r="8214">
          <cell r="A8214" t="str">
            <v>S859</v>
          </cell>
          <cell r="B8214" t="str">
            <v>TRAUMATISMO DE VASO SANGUINEO NO ESPECIFICADO A NIVEL DE LA PIERNA</v>
          </cell>
          <cell r="C8214" t="str">
            <v>00</v>
          </cell>
        </row>
        <row r="8215">
          <cell r="A8215" t="str">
            <v>S86</v>
          </cell>
          <cell r="B8215" t="str">
            <v>TRUAMATISMO DE TENDON Y MUSCULO A NIVEL DE LA PIERNA</v>
          </cell>
          <cell r="C8215" t="str">
            <v>00</v>
          </cell>
        </row>
        <row r="8216">
          <cell r="A8216" t="str">
            <v>S860</v>
          </cell>
          <cell r="B8216" t="str">
            <v>TRAUMATISMO SEL TENDON DE AQUILES</v>
          </cell>
          <cell r="C8216" t="str">
            <v>00</v>
          </cell>
        </row>
        <row r="8217">
          <cell r="A8217" t="str">
            <v>S861</v>
          </cell>
          <cell r="B8217" t="str">
            <v>TRAUM. DE OTRO(S) TENDON(ES) Y MUSCULO(S) DEL GRUPO MUSC. POST. A NIVE</v>
          </cell>
          <cell r="C8217" t="str">
            <v>00</v>
          </cell>
        </row>
        <row r="8218">
          <cell r="A8218" t="str">
            <v>S862</v>
          </cell>
          <cell r="B8218" t="str">
            <v>TRAUM. DE TENDON(ES) Y MUSCULO(S) DEL GRUPO MUSC. ANTER. A NIVEL DE LA</v>
          </cell>
          <cell r="C8218" t="str">
            <v>00</v>
          </cell>
        </row>
        <row r="8219">
          <cell r="A8219" t="str">
            <v>S863</v>
          </cell>
          <cell r="B8219" t="str">
            <v>TRAUM. DE TENDON(ES) Y MUSCULO(S) DEL GRUPO MUSC. PERONEO A NIVEL DE L</v>
          </cell>
          <cell r="C8219" t="str">
            <v>00</v>
          </cell>
        </row>
        <row r="8220">
          <cell r="A8220" t="str">
            <v>S867</v>
          </cell>
          <cell r="B8220" t="str">
            <v>TRAUMATISMO DE MULTIPLES TENDONES Y MUSCULOS A NIVEL DE LA PIERNA</v>
          </cell>
          <cell r="C8220" t="str">
            <v>00</v>
          </cell>
        </row>
        <row r="8221">
          <cell r="A8221" t="str">
            <v>S868</v>
          </cell>
          <cell r="B8221" t="str">
            <v>TRAUMATISMO DE OTROS TENDONES Y MUSCULOS A NIVEL DE LA PIERNA</v>
          </cell>
          <cell r="C8221" t="str">
            <v>00</v>
          </cell>
        </row>
        <row r="8222">
          <cell r="A8222" t="str">
            <v>S869</v>
          </cell>
          <cell r="B8222" t="str">
            <v>TRAUMATISMO DE TENDON Y MUSCULO NO ESPECIFICADO A NIVEL DE LA PIERNA</v>
          </cell>
          <cell r="C8222" t="str">
            <v>00</v>
          </cell>
        </row>
        <row r="8223">
          <cell r="A8223" t="str">
            <v>S87</v>
          </cell>
          <cell r="B8223" t="str">
            <v>TRAUMATISMO POR APLASTAMIENTO DE LA PIERNA</v>
          </cell>
          <cell r="C8223" t="str">
            <v>00</v>
          </cell>
        </row>
        <row r="8224">
          <cell r="A8224" t="str">
            <v>S870</v>
          </cell>
          <cell r="B8224" t="str">
            <v>TRAUMATISMO POR APLASTAMIENTO DE LA RODILLA</v>
          </cell>
          <cell r="C8224" t="str">
            <v>00</v>
          </cell>
        </row>
        <row r="8225">
          <cell r="A8225" t="str">
            <v>S878</v>
          </cell>
          <cell r="B8225" t="str">
            <v>TRAUMATISMO POR APLASTAMIENTO DE OTRAS PARTES Y DE LAS NO ESPECIF.</v>
          </cell>
          <cell r="C8225" t="str">
            <v>00</v>
          </cell>
        </row>
        <row r="8226">
          <cell r="A8226" t="str">
            <v>S88</v>
          </cell>
          <cell r="B8226" t="str">
            <v>AMPUTACION TRAUMATICA DE LA PIERNA</v>
          </cell>
          <cell r="C8226" t="str">
            <v>00</v>
          </cell>
        </row>
        <row r="8227">
          <cell r="A8227" t="str">
            <v>S880</v>
          </cell>
          <cell r="B8227" t="str">
            <v>AMPUTACION TRAUMATICA A NIVEL DE LA RODILLA</v>
          </cell>
          <cell r="C8227" t="str">
            <v>00</v>
          </cell>
        </row>
        <row r="8228">
          <cell r="A8228" t="str">
            <v>S881</v>
          </cell>
          <cell r="B8228" t="str">
            <v>AMPUTACION TRAUMATICA EN ALGUN NIVEL ENTRE LA RODILLA Y EL TOBILLO</v>
          </cell>
          <cell r="C8228" t="str">
            <v>00</v>
          </cell>
        </row>
        <row r="8229">
          <cell r="A8229" t="str">
            <v>S889</v>
          </cell>
          <cell r="B8229" t="str">
            <v>AMPUTACION TRAUMATICA DE LA PIERNA, NIVEL NO ESPECIFICADO</v>
          </cell>
          <cell r="C8229" t="str">
            <v>00</v>
          </cell>
        </row>
        <row r="8230">
          <cell r="A8230" t="str">
            <v>S89</v>
          </cell>
          <cell r="B8230" t="str">
            <v>OTROS TRAUMATISMOS Y LOS NO ESPECIFICADOS DE LA PIERNA</v>
          </cell>
          <cell r="C8230" t="str">
            <v>00</v>
          </cell>
        </row>
        <row r="8231">
          <cell r="A8231" t="str">
            <v>S897</v>
          </cell>
          <cell r="B8231" t="str">
            <v>TRAUMATISMOS MULTIPLES DE LA PIERNA</v>
          </cell>
          <cell r="C8231" t="str">
            <v>00</v>
          </cell>
        </row>
        <row r="8232">
          <cell r="A8232" t="str">
            <v>S898</v>
          </cell>
          <cell r="B8232" t="str">
            <v>OTROS TRASTORNOS DE LA PIERNA, ESPECIFICADOS</v>
          </cell>
          <cell r="C8232" t="str">
            <v>00</v>
          </cell>
        </row>
        <row r="8233">
          <cell r="A8233" t="str">
            <v>S899</v>
          </cell>
          <cell r="B8233" t="str">
            <v>TRAUMATISMO DE LA PIERNA, NO ESPECIFICADO</v>
          </cell>
          <cell r="C8233" t="str">
            <v>00</v>
          </cell>
        </row>
        <row r="8234">
          <cell r="A8234" t="str">
            <v>S90</v>
          </cell>
          <cell r="B8234" t="str">
            <v>TRAUMATISMO SUPERFICIAL DEL TOBILLO Y DEL PIE</v>
          </cell>
          <cell r="C8234" t="str">
            <v>00</v>
          </cell>
        </row>
        <row r="8235">
          <cell r="A8235" t="str">
            <v>S900</v>
          </cell>
          <cell r="B8235" t="str">
            <v>CONTUSION DEL TOBILLO</v>
          </cell>
          <cell r="C8235" t="str">
            <v>00</v>
          </cell>
        </row>
        <row r="8236">
          <cell r="A8236" t="str">
            <v>S901</v>
          </cell>
          <cell r="B8236" t="str">
            <v>CONTUSION DE DEDO(S) DEL PIE SIN DAÑO DE LA(S) UÑA(S)</v>
          </cell>
          <cell r="C8236" t="str">
            <v>00</v>
          </cell>
        </row>
        <row r="8237">
          <cell r="A8237" t="str">
            <v>S902</v>
          </cell>
          <cell r="B8237" t="str">
            <v>CONTUSION DE DEDO(S) DEL PIE CON DAÑO DE LA(S) UÑA(S)</v>
          </cell>
          <cell r="C8237" t="str">
            <v>00</v>
          </cell>
        </row>
        <row r="8238">
          <cell r="A8238" t="str">
            <v>S903</v>
          </cell>
          <cell r="B8238" t="str">
            <v>CONTUSION DE OTRAS PARTES Y DE LAS NO ESPECIFICADAS DEL PIE</v>
          </cell>
          <cell r="C8238" t="str">
            <v>00</v>
          </cell>
        </row>
        <row r="8239">
          <cell r="A8239" t="str">
            <v>S907</v>
          </cell>
          <cell r="B8239" t="str">
            <v>TRAUMATISMO SUPERFICIALES MULTIPLES DEL PIE Y DEL TOBILLO</v>
          </cell>
          <cell r="C8239" t="str">
            <v>00</v>
          </cell>
        </row>
        <row r="8240">
          <cell r="A8240" t="str">
            <v>S908</v>
          </cell>
          <cell r="B8240" t="str">
            <v>OTROS TRAUMATISMOS SUPERFICIALES DEL PIE Y DEL TOBILLO</v>
          </cell>
          <cell r="C8240" t="str">
            <v>00</v>
          </cell>
        </row>
        <row r="8241">
          <cell r="A8241" t="str">
            <v>S909</v>
          </cell>
          <cell r="B8241" t="str">
            <v>TRAUMATISMO SUPERFICIAL DEL PIE Y DEL TOBILLO, NO ESPECIFICADO</v>
          </cell>
          <cell r="C8241" t="str">
            <v>00</v>
          </cell>
        </row>
        <row r="8242">
          <cell r="A8242" t="str">
            <v>S91</v>
          </cell>
          <cell r="B8242" t="str">
            <v>HARIDA DEL TOBILLO Y DEL PIE</v>
          </cell>
          <cell r="C8242" t="str">
            <v>00</v>
          </cell>
        </row>
        <row r="8243">
          <cell r="A8243" t="str">
            <v>S910</v>
          </cell>
          <cell r="B8243" t="str">
            <v>HERIDA DEL TOBILLO</v>
          </cell>
          <cell r="C8243" t="str">
            <v>00</v>
          </cell>
        </row>
        <row r="8244">
          <cell r="A8244" t="str">
            <v>S911</v>
          </cell>
          <cell r="B8244" t="str">
            <v>HERIDA DE DEDO(S) DEL PIE SIN DAÑO DE LA(S) UÑA(S)</v>
          </cell>
          <cell r="C8244" t="str">
            <v>00</v>
          </cell>
        </row>
        <row r="8245">
          <cell r="A8245" t="str">
            <v>S912</v>
          </cell>
          <cell r="B8245" t="str">
            <v>HERIDA DE DEDO(S) DEL PIE CON DAÑO DE LA(S) UÑA(S)</v>
          </cell>
          <cell r="C8245" t="str">
            <v>00</v>
          </cell>
        </row>
        <row r="8246">
          <cell r="A8246" t="str">
            <v>S913</v>
          </cell>
          <cell r="B8246" t="str">
            <v>HERIDA DE OTRAS PARTES DEL PIE</v>
          </cell>
          <cell r="C8246" t="str">
            <v>00</v>
          </cell>
        </row>
        <row r="8247">
          <cell r="A8247" t="str">
            <v>S917</v>
          </cell>
          <cell r="B8247" t="str">
            <v>HERIDAS MULTIPLES DEL TOBILLO Y DEL PIE</v>
          </cell>
          <cell r="C8247" t="str">
            <v>00</v>
          </cell>
        </row>
        <row r="8248">
          <cell r="A8248" t="str">
            <v>S92</v>
          </cell>
          <cell r="B8248" t="str">
            <v>FRACTURA DEL PIE, EXCEPTO DEL TOBILLO</v>
          </cell>
          <cell r="C8248" t="str">
            <v>00</v>
          </cell>
        </row>
        <row r="8249">
          <cell r="A8249" t="str">
            <v>S920</v>
          </cell>
          <cell r="B8249" t="str">
            <v>FRACTURA DEL CALCANEO</v>
          </cell>
          <cell r="C8249" t="str">
            <v>00</v>
          </cell>
        </row>
        <row r="8250">
          <cell r="A8250" t="str">
            <v>S921</v>
          </cell>
          <cell r="B8250" t="str">
            <v>FRACTURA DEL ASTRAGALO</v>
          </cell>
          <cell r="C8250" t="str">
            <v>00</v>
          </cell>
        </row>
        <row r="8251">
          <cell r="A8251" t="str">
            <v>S922</v>
          </cell>
          <cell r="B8251" t="str">
            <v>FRACTURA DE OTRO(S) HUESO(S) DEL TARSO</v>
          </cell>
          <cell r="C8251" t="str">
            <v>00</v>
          </cell>
        </row>
        <row r="8252">
          <cell r="A8252" t="str">
            <v>S923</v>
          </cell>
          <cell r="B8252" t="str">
            <v>FRACTURA DE HUESO DEL METATARSO</v>
          </cell>
          <cell r="C8252" t="str">
            <v>00</v>
          </cell>
        </row>
        <row r="8253">
          <cell r="A8253" t="str">
            <v>S924</v>
          </cell>
          <cell r="B8253" t="str">
            <v>FRACTURA DE LOS HUESOS DEL DEDO GORDO DEL PIE</v>
          </cell>
          <cell r="C8253" t="str">
            <v>00</v>
          </cell>
        </row>
        <row r="8254">
          <cell r="A8254" t="str">
            <v>S925</v>
          </cell>
          <cell r="B8254" t="str">
            <v>FRACTURA DE LOS HUESOS DE OTRO(S) DEDO(S) DEL PIE</v>
          </cell>
          <cell r="C8254" t="str">
            <v>00</v>
          </cell>
        </row>
        <row r="8255">
          <cell r="A8255" t="str">
            <v>S927</v>
          </cell>
          <cell r="B8255" t="str">
            <v>FRACTURAS MULTIPLES DEL PIE</v>
          </cell>
          <cell r="C8255" t="str">
            <v>00</v>
          </cell>
        </row>
        <row r="8256">
          <cell r="A8256" t="str">
            <v>S929</v>
          </cell>
          <cell r="B8256" t="str">
            <v>FRACTURA DEL PIE, NO ESPECIFICADA</v>
          </cell>
          <cell r="C8256" t="str">
            <v>00</v>
          </cell>
        </row>
        <row r="8257">
          <cell r="A8257" t="str">
            <v>S93</v>
          </cell>
          <cell r="B8257" t="str">
            <v>LUXACION, ESGUINCE Y TORCEDURA DE ARTIC. Y LIGAM. DEL TOBILLO DEL PIE</v>
          </cell>
          <cell r="C8257" t="str">
            <v>00</v>
          </cell>
        </row>
        <row r="8258">
          <cell r="A8258" t="str">
            <v>S930</v>
          </cell>
          <cell r="B8258" t="str">
            <v>LUXACION DE LA ARTICULACION DEL TOBILLO</v>
          </cell>
          <cell r="C8258" t="str">
            <v>00</v>
          </cell>
        </row>
        <row r="8259">
          <cell r="A8259" t="str">
            <v>S931</v>
          </cell>
          <cell r="B8259" t="str">
            <v>LUXACION DE DEDO(S) DEL PIE</v>
          </cell>
          <cell r="C8259" t="str">
            <v>00</v>
          </cell>
        </row>
        <row r="8260">
          <cell r="A8260" t="str">
            <v>S932</v>
          </cell>
          <cell r="B8260" t="str">
            <v>RUPTURA DE LIGAMENTOS A NIVEL DEL TOBILLO Y DEL PIE</v>
          </cell>
          <cell r="C8260" t="str">
            <v>00</v>
          </cell>
        </row>
        <row r="8261">
          <cell r="A8261" t="str">
            <v>S933</v>
          </cell>
          <cell r="B8261" t="str">
            <v>LUXACION DE OTROS SITIOS Y LOS NO ESPECIFICADOS DEL PIE</v>
          </cell>
          <cell r="C8261" t="str">
            <v>00</v>
          </cell>
        </row>
        <row r="8262">
          <cell r="A8262" t="str">
            <v>S934</v>
          </cell>
          <cell r="B8262" t="str">
            <v>ESGUINCES Y TORCEDURAS DEL TOBILLO</v>
          </cell>
          <cell r="C8262" t="str">
            <v>00</v>
          </cell>
        </row>
        <row r="8263">
          <cell r="A8263" t="str">
            <v>S935</v>
          </cell>
          <cell r="B8263" t="str">
            <v>ESGUINCES Y TORCEDURAS DE DEDO(S) DEL PIE</v>
          </cell>
          <cell r="C8263" t="str">
            <v>00</v>
          </cell>
        </row>
        <row r="8264">
          <cell r="A8264" t="str">
            <v>S936</v>
          </cell>
          <cell r="B8264" t="str">
            <v>ESGUICES Y TORCEDURAS DE OTROS SITIOS Y DE LOS NO ESPECIF. DEL PIE</v>
          </cell>
          <cell r="C8264" t="str">
            <v>00</v>
          </cell>
        </row>
        <row r="8265">
          <cell r="A8265" t="str">
            <v>S94</v>
          </cell>
          <cell r="B8265" t="str">
            <v>TRAUMATISMO DE NERVIOS A NIVEL DEL PIE Y DEL TOBILLO</v>
          </cell>
          <cell r="C8265" t="str">
            <v>00</v>
          </cell>
        </row>
        <row r="8266">
          <cell r="A8266" t="str">
            <v>S940</v>
          </cell>
          <cell r="B8266" t="str">
            <v>TRAUMATISMO DEL NERVIO PLANTAR EXTERNO</v>
          </cell>
          <cell r="C8266" t="str">
            <v>00</v>
          </cell>
        </row>
        <row r="8267">
          <cell r="A8267" t="str">
            <v>S941</v>
          </cell>
          <cell r="B8267" t="str">
            <v>TRAUMATISMO DEL NERVIO PLANTAR INTERNO</v>
          </cell>
          <cell r="C8267" t="str">
            <v>00</v>
          </cell>
        </row>
        <row r="8268">
          <cell r="A8268" t="str">
            <v>S942</v>
          </cell>
          <cell r="B8268" t="str">
            <v>TRAUMATISMO DEL NERVIO PERONEAL PROFUNDO A NIVEL DEL PIE Y DEL TOBILLO</v>
          </cell>
          <cell r="C8268" t="str">
            <v>00</v>
          </cell>
        </row>
        <row r="8269">
          <cell r="A8269" t="str">
            <v>S943</v>
          </cell>
          <cell r="B8269" t="str">
            <v>TRAUMATISMO DE NERVIO SENSORIAL CUTANEO A NIVEL DEL PIE Y DEL TOBILLO</v>
          </cell>
          <cell r="C8269" t="str">
            <v>00</v>
          </cell>
        </row>
        <row r="8270">
          <cell r="A8270" t="str">
            <v>S947</v>
          </cell>
          <cell r="B8270" t="str">
            <v>TRAUMATISMO MULTIPLES NERVIOS A NIVEL DEL PIE Y DEL TOBILLO</v>
          </cell>
          <cell r="C8270" t="str">
            <v>00</v>
          </cell>
        </row>
        <row r="8271">
          <cell r="A8271" t="str">
            <v>S948</v>
          </cell>
          <cell r="B8271" t="str">
            <v>TRAUMATISMO DE OTROS NERVIOS A NIVEL DEL PIE Y DEL TOBILLO</v>
          </cell>
          <cell r="C8271" t="str">
            <v>00</v>
          </cell>
        </row>
        <row r="8272">
          <cell r="A8272" t="str">
            <v>S949</v>
          </cell>
          <cell r="B8272" t="str">
            <v>TRAUMATISMO DE NERVIO NO ESPECIFICADO A NIVEL DEL PIE Y DEL TOBILLO</v>
          </cell>
          <cell r="C8272" t="str">
            <v>00</v>
          </cell>
        </row>
        <row r="8273">
          <cell r="A8273" t="str">
            <v>S95</v>
          </cell>
          <cell r="B8273" t="str">
            <v>TRAUMATISMO DE VASOS SANGUINEOS A NIVEL DEL PIE Y DEL TOBILLO</v>
          </cell>
          <cell r="C8273" t="str">
            <v>00</v>
          </cell>
        </row>
        <row r="8274">
          <cell r="A8274" t="str">
            <v>S950</v>
          </cell>
          <cell r="B8274" t="str">
            <v>TRAUMATISMO DE LA ARTERIA DORSAL DEL PIE</v>
          </cell>
          <cell r="C8274" t="str">
            <v>00</v>
          </cell>
        </row>
        <row r="8275">
          <cell r="A8275" t="str">
            <v>S951</v>
          </cell>
          <cell r="B8275" t="str">
            <v>TRAUMATISMO DE LA ARTERIA PLANTAR DEL PIE</v>
          </cell>
          <cell r="C8275" t="str">
            <v>00</v>
          </cell>
        </row>
        <row r="8276">
          <cell r="A8276" t="str">
            <v>S952</v>
          </cell>
          <cell r="B8276" t="str">
            <v>TRAUMATISMO DE LA VENA DORSAL DEL PIE</v>
          </cell>
          <cell r="C8276" t="str">
            <v>00</v>
          </cell>
        </row>
        <row r="8277">
          <cell r="A8277" t="str">
            <v>S957</v>
          </cell>
          <cell r="B8277" t="str">
            <v>TRAUMATISMO DE MULTIPLES VASOS SANGUINEOS A NIVEL DEL PIE Y DEL TOBILL</v>
          </cell>
          <cell r="C8277" t="str">
            <v>00</v>
          </cell>
        </row>
        <row r="8278">
          <cell r="A8278" t="str">
            <v>S958</v>
          </cell>
          <cell r="B8278" t="str">
            <v>TRAUMATISMO DE OTROS VASOS SANGUINEOS A NIVEL DEL PIE Y DEL TOBILLO</v>
          </cell>
          <cell r="C8278" t="str">
            <v>00</v>
          </cell>
        </row>
        <row r="8279">
          <cell r="A8279" t="str">
            <v>S959</v>
          </cell>
          <cell r="B8279" t="str">
            <v>TRAUMATISMO DE VASO SANGUINEO NO ESPECIF. A NIVEL DEL PIE Y DEL TOBILL</v>
          </cell>
          <cell r="C8279" t="str">
            <v>00</v>
          </cell>
        </row>
        <row r="8280">
          <cell r="A8280" t="str">
            <v>S96</v>
          </cell>
          <cell r="B8280" t="str">
            <v>TRAUMATISMO DE TENDON Y MUSCULO A NIVEL DEL PIE Y DEL TOBILLO</v>
          </cell>
          <cell r="C8280" t="str">
            <v>00</v>
          </cell>
        </row>
        <row r="8281">
          <cell r="A8281" t="str">
            <v>S960</v>
          </cell>
          <cell r="B8281" t="str">
            <v>TRAUMATISMO DEL TENDON Y MUSCULO DEL FLEXOR LARGO DEL DEDO A NIVEL DEL</v>
          </cell>
          <cell r="C8281" t="str">
            <v>00</v>
          </cell>
        </row>
        <row r="8282">
          <cell r="A8282" t="str">
            <v>S961</v>
          </cell>
          <cell r="B8282" t="str">
            <v>TRAUMATISMO DEL TENDON Y MUSC. DEL EXTENSOR LARGO DEL (DE LOS) DEDO(S)</v>
          </cell>
          <cell r="C8282" t="str">
            <v>00</v>
          </cell>
        </row>
        <row r="8283">
          <cell r="A8283" t="str">
            <v>S962</v>
          </cell>
          <cell r="B8283" t="str">
            <v>TRAUM. DE TENDONES Y MUSC. INTRINSECOS A NIVEL DEL PIE Y DEL TOBILLO</v>
          </cell>
          <cell r="C8283" t="str">
            <v>00</v>
          </cell>
        </row>
        <row r="8284">
          <cell r="A8284" t="str">
            <v>S967</v>
          </cell>
          <cell r="B8284" t="str">
            <v>TRAUM. DE MULTIPLES TENDONES Y MUSC. A NIVEL DEL PIE Y DEL TOBILLO</v>
          </cell>
          <cell r="C8284" t="str">
            <v>00</v>
          </cell>
        </row>
        <row r="8285">
          <cell r="A8285" t="str">
            <v>S968</v>
          </cell>
          <cell r="B8285" t="str">
            <v>TRUAMATISMO DE OTROS TENDONES Y MUSCULOS A NIVEL DEL PIE Y DEL TOBILLO</v>
          </cell>
          <cell r="C8285" t="str">
            <v>00</v>
          </cell>
        </row>
        <row r="8286">
          <cell r="A8286" t="str">
            <v>S969</v>
          </cell>
          <cell r="B8286" t="str">
            <v>TRAUMATISMO DE TENDONES Y MUSCULOS NO ESPECIFICADOS A NIVEL DEL PIE Y</v>
          </cell>
          <cell r="C8286" t="str">
            <v>00</v>
          </cell>
        </row>
        <row r="8287">
          <cell r="A8287" t="str">
            <v>S97</v>
          </cell>
          <cell r="B8287" t="str">
            <v>TRAUMATISMO POR APLASTAMIENTO DEL PIE Y DEL TOBILLO</v>
          </cell>
          <cell r="C8287" t="str">
            <v>00</v>
          </cell>
        </row>
        <row r="8288">
          <cell r="A8288" t="str">
            <v>S970</v>
          </cell>
          <cell r="B8288" t="str">
            <v>TRAUMATISMO POR APLASTAMIENTO DEL TOBILLO</v>
          </cell>
          <cell r="C8288" t="str">
            <v>00</v>
          </cell>
        </row>
        <row r="8289">
          <cell r="A8289" t="str">
            <v>S971</v>
          </cell>
          <cell r="B8289" t="str">
            <v>TRAUMATISMO POR APLASTAMIENTO DE DEDO(S) DEL PIE</v>
          </cell>
          <cell r="C8289" t="str">
            <v>00</v>
          </cell>
        </row>
        <row r="8290">
          <cell r="A8290" t="str">
            <v>S978</v>
          </cell>
          <cell r="B8290" t="str">
            <v>TRAUMATISMO POR APLASTAMIENTO DE OTRAS PARTES DEL PIE Y DEL TOBILLO</v>
          </cell>
          <cell r="C8290" t="str">
            <v>00</v>
          </cell>
        </row>
        <row r="8291">
          <cell r="A8291" t="str">
            <v>S98</v>
          </cell>
          <cell r="B8291" t="str">
            <v>AMPUTACION TRAUMATICA DEL PIE Y DEL TOBILLO</v>
          </cell>
          <cell r="C8291" t="str">
            <v>00</v>
          </cell>
        </row>
        <row r="8292">
          <cell r="A8292" t="str">
            <v>S980</v>
          </cell>
          <cell r="B8292" t="str">
            <v>AMPUTACION TRAUMATICA DEL PIE A NIVEL DEL TOBILLO</v>
          </cell>
          <cell r="C8292" t="str">
            <v>00</v>
          </cell>
        </row>
        <row r="8293">
          <cell r="A8293" t="str">
            <v>S981</v>
          </cell>
          <cell r="B8293" t="str">
            <v>AMPUTACION TRAUMATICA DE UN DEDO DEL PIE</v>
          </cell>
          <cell r="C8293" t="str">
            <v>00</v>
          </cell>
        </row>
        <row r="8294">
          <cell r="A8294" t="str">
            <v>S982</v>
          </cell>
          <cell r="B8294" t="str">
            <v>AMPUTACION TRAUMATICA DE DOS O MAS DEDOS DEL PIE</v>
          </cell>
          <cell r="C8294" t="str">
            <v>00</v>
          </cell>
        </row>
        <row r="8295">
          <cell r="A8295" t="str">
            <v>S983</v>
          </cell>
          <cell r="B8295" t="str">
            <v>AMPUTACION TRAUMATICA DE OTRAS PARTES DEL PIE</v>
          </cell>
          <cell r="C8295" t="str">
            <v>00</v>
          </cell>
        </row>
        <row r="8296">
          <cell r="A8296" t="str">
            <v>S984</v>
          </cell>
          <cell r="B8296" t="str">
            <v>AMPUTACION DEL PIE, NIVEL NO ESPECIFICADO</v>
          </cell>
          <cell r="C8296" t="str">
            <v>00</v>
          </cell>
        </row>
        <row r="8297">
          <cell r="A8297" t="str">
            <v>S99</v>
          </cell>
          <cell r="B8297" t="str">
            <v>OTROS TRAUMATISMOS Y LOS NO ESPECIFICADOS DEL PIE Y DEL TOBILLO</v>
          </cell>
          <cell r="C8297" t="str">
            <v>00</v>
          </cell>
        </row>
        <row r="8298">
          <cell r="A8298" t="str">
            <v>S997</v>
          </cell>
          <cell r="B8298" t="str">
            <v>TRAUMATIMOS MULTIPLES DEL PIE Y DEL TOBILLO</v>
          </cell>
          <cell r="C8298" t="str">
            <v>00</v>
          </cell>
        </row>
        <row r="8299">
          <cell r="A8299" t="str">
            <v>S998</v>
          </cell>
          <cell r="B8299" t="str">
            <v>OTROS TRAUMATISMOS DEL PIE Y DEL TOBILLO, ESPECIFICADOS</v>
          </cell>
          <cell r="C8299" t="str">
            <v>00</v>
          </cell>
        </row>
        <row r="8300">
          <cell r="A8300" t="str">
            <v>S999</v>
          </cell>
          <cell r="B8300" t="str">
            <v>TRAUMATISMO DEL PIE Y DEL TOBILLO, NO ESPECIFICADO</v>
          </cell>
          <cell r="C8300" t="str">
            <v>00</v>
          </cell>
        </row>
        <row r="8301">
          <cell r="A8301" t="str">
            <v>T00</v>
          </cell>
          <cell r="B8301" t="str">
            <v>TRAUMATISMOS SUPERFICIALES QUE AFECTAN MULTIPLES REGIONES DE CUERPO</v>
          </cell>
          <cell r="C8301" t="str">
            <v>00</v>
          </cell>
        </row>
        <row r="8302">
          <cell r="A8302" t="str">
            <v>T000</v>
          </cell>
          <cell r="B8302" t="str">
            <v>TRAUMATISMOS SUPERFICIALES QUE AFECTAN LA CABEZA CON EL CUELLO</v>
          </cell>
          <cell r="C8302" t="str">
            <v>00</v>
          </cell>
        </row>
        <row r="8303">
          <cell r="A8303" t="str">
            <v>T001</v>
          </cell>
          <cell r="B8303" t="str">
            <v>TRAUM. SUPERF. QUE AFECTAN EL TORAX CON EL ABDOMEN, LA REG. LUMB. Y LA</v>
          </cell>
          <cell r="C8303" t="str">
            <v>00</v>
          </cell>
        </row>
        <row r="8304">
          <cell r="A8304" t="str">
            <v>T002</v>
          </cell>
          <cell r="B8304" t="str">
            <v>TRAUM. SUPERF. QUE AFECTAN MULTIP. REGON. DEL(OS) MIENBRO(S) SUPERIORE</v>
          </cell>
          <cell r="C8304" t="str">
            <v>00</v>
          </cell>
        </row>
        <row r="8305">
          <cell r="A8305" t="str">
            <v>T003</v>
          </cell>
          <cell r="B8305" t="str">
            <v>TRAUM. SUPERF. QUE AFECTAN MULTIP. REGION. DEL(DE LOS) NIEMBR. INFERIO</v>
          </cell>
          <cell r="C8305" t="str">
            <v>00</v>
          </cell>
        </row>
        <row r="8306">
          <cell r="A8306" t="str">
            <v>T006</v>
          </cell>
          <cell r="B8306" t="str">
            <v>TRAUMA. SUPERF. QUE AFECTAN MULTIP. REGION. DE (DE LOS) MIENB. SUP. CO</v>
          </cell>
          <cell r="C8306" t="str">
            <v>00</v>
          </cell>
        </row>
        <row r="8307">
          <cell r="A8307" t="str">
            <v>T008</v>
          </cell>
          <cell r="B8307" t="str">
            <v>TRAUM. SUPERF. QUE AFECTAN OTRAS COMBINACIONES DE REGIONES DEL CUERPO</v>
          </cell>
          <cell r="C8307" t="str">
            <v>00</v>
          </cell>
        </row>
        <row r="8308">
          <cell r="A8308" t="str">
            <v>T009</v>
          </cell>
          <cell r="B8308" t="str">
            <v>TRAUMATISMOS SUPERFICIALES MULTIPLES, NO ESPECIFICADOS</v>
          </cell>
          <cell r="C8308" t="str">
            <v>00</v>
          </cell>
        </row>
        <row r="8309">
          <cell r="A8309" t="str">
            <v>T01</v>
          </cell>
          <cell r="B8309" t="str">
            <v>HERIDAS QUE AFECTAN MULTIPLES REGIONES DEL CUERPO</v>
          </cell>
          <cell r="C8309" t="str">
            <v>00</v>
          </cell>
        </row>
        <row r="8310">
          <cell r="A8310" t="str">
            <v>T010</v>
          </cell>
          <cell r="B8310" t="str">
            <v>HERIDAS QUE AFECTAN LA CABEZA CON EL CUELLO</v>
          </cell>
          <cell r="C8310" t="str">
            <v>00</v>
          </cell>
        </row>
        <row r="8311">
          <cell r="A8311" t="str">
            <v>T011</v>
          </cell>
          <cell r="B8311" t="str">
            <v>HERIDAS QUE AFECTAN EL TORAX CON EL ABDOMEN, LA REGION LUMBOS. Y LA PE</v>
          </cell>
          <cell r="C8311" t="str">
            <v>00</v>
          </cell>
        </row>
        <row r="8312">
          <cell r="A8312" t="str">
            <v>T012</v>
          </cell>
          <cell r="B8312" t="str">
            <v>HERIDAS QUE AFECTAN MULTIPLES REGIONES DEL(DE LOS) MIEMBR. SUPERIORES</v>
          </cell>
          <cell r="C8312" t="str">
            <v>00</v>
          </cell>
        </row>
        <row r="8313">
          <cell r="A8313" t="str">
            <v>T013</v>
          </cell>
          <cell r="B8313" t="str">
            <v>HERIDAS QUE AFECTAN MULTIPLES REGIONES DEL (DE LOS) MIENB. INFERIOR(ES</v>
          </cell>
          <cell r="C8313" t="str">
            <v>00</v>
          </cell>
        </row>
        <row r="8314">
          <cell r="A8314" t="str">
            <v>T016</v>
          </cell>
          <cell r="B8314" t="str">
            <v>HERIDAS QUE AFECTAN MULTIP. REGION. DEL (DE LOS) MIEMB. SUPER. CON MIE</v>
          </cell>
          <cell r="C8314" t="str">
            <v>00</v>
          </cell>
        </row>
        <row r="8315">
          <cell r="A8315" t="str">
            <v>T018</v>
          </cell>
          <cell r="B8315" t="str">
            <v>HERIDAS QUE AFECTAN OTRAS COMBINACIONES DE LAS REGIONES DEL CUERPO</v>
          </cell>
          <cell r="C8315" t="str">
            <v>00</v>
          </cell>
        </row>
        <row r="8316">
          <cell r="A8316" t="str">
            <v>T019</v>
          </cell>
          <cell r="B8316" t="str">
            <v>HERIDAS MULTIPLES, NO ESPECIFICADAS</v>
          </cell>
          <cell r="C8316" t="str">
            <v>00</v>
          </cell>
        </row>
        <row r="8317">
          <cell r="A8317" t="str">
            <v>T02</v>
          </cell>
          <cell r="B8317" t="str">
            <v>FRACTURAS QUE AFECTAN MULTIPLES REGIONES DEL CUERPO</v>
          </cell>
          <cell r="C8317" t="str">
            <v>00</v>
          </cell>
        </row>
        <row r="8318">
          <cell r="A8318" t="str">
            <v>T020</v>
          </cell>
          <cell r="B8318" t="str">
            <v>FRACTURAS QUE AFECTAN LA CABEZA CON EL CUELLO</v>
          </cell>
          <cell r="C8318" t="str">
            <v>00</v>
          </cell>
        </row>
        <row r="8319">
          <cell r="A8319" t="str">
            <v>T021</v>
          </cell>
          <cell r="B8319" t="str">
            <v>FRACTURAS QUE AFECTAN EL TORAX CON LA REGION LUMBOSACRA Y LA PELVIS</v>
          </cell>
          <cell r="C8319" t="str">
            <v>00</v>
          </cell>
        </row>
        <row r="8320">
          <cell r="A8320" t="str">
            <v>T022</v>
          </cell>
          <cell r="B8320" t="str">
            <v>FRACTURAS QUE AFECTAN MULTIPLES REGIONES DE UN MIEMBRO SUPERIOR</v>
          </cell>
          <cell r="C8320" t="str">
            <v>00</v>
          </cell>
        </row>
        <row r="8321">
          <cell r="A8321" t="str">
            <v>T023</v>
          </cell>
          <cell r="B8321" t="str">
            <v>FRACTURAS QUE AFECTAN MULTIPLES REGIONES DE UN MIEMBRO INFERIOR</v>
          </cell>
          <cell r="C8321" t="str">
            <v>00</v>
          </cell>
        </row>
        <row r="8322">
          <cell r="A8322" t="str">
            <v>T024</v>
          </cell>
          <cell r="B8322" t="str">
            <v>FRACTURAS QUE AFECTAN MULTIPLES REGIONES DE AMBOS MIEMBROS SUPERIOR</v>
          </cell>
          <cell r="C8322" t="str">
            <v>00</v>
          </cell>
        </row>
        <row r="8323">
          <cell r="A8323" t="str">
            <v>T025</v>
          </cell>
          <cell r="B8323" t="str">
            <v>FRACTURAS QUE AFECTAN MULTIPLES REGIONES DE AMBOS MIEMBROS INFERIORES</v>
          </cell>
          <cell r="C8323" t="str">
            <v>00</v>
          </cell>
        </row>
        <row r="8324">
          <cell r="A8324" t="str">
            <v>T026</v>
          </cell>
          <cell r="B8324" t="str">
            <v>FRACT. QUE AFECTAN MULTIPL. REGION. DE MIEMB. SUPER. CON MIEMB. INFERE</v>
          </cell>
          <cell r="C8324" t="str">
            <v>00</v>
          </cell>
        </row>
        <row r="8325">
          <cell r="A8325" t="str">
            <v>T027</v>
          </cell>
          <cell r="B8325" t="str">
            <v>FRACT. QUE AFECTAN EL TORAX CON LA REGION LUMBOS. Y LA PELVIS CON MIEM</v>
          </cell>
          <cell r="C8325" t="str">
            <v>00</v>
          </cell>
        </row>
        <row r="8326">
          <cell r="A8326" t="str">
            <v>T028</v>
          </cell>
          <cell r="B8326" t="str">
            <v>FRACTURAS QUE AFECTAN OTRAS COMBINACIONES DE LAS REGIONES DEL CUERPO</v>
          </cell>
          <cell r="C8326" t="str">
            <v>00</v>
          </cell>
        </row>
        <row r="8327">
          <cell r="A8327" t="str">
            <v>T029</v>
          </cell>
          <cell r="B8327" t="str">
            <v>FRACTURAS MULTIPLES, NO ESPECIFICADAS</v>
          </cell>
          <cell r="C8327" t="str">
            <v>00</v>
          </cell>
        </row>
        <row r="8328">
          <cell r="A8328" t="str">
            <v>T03</v>
          </cell>
          <cell r="B8328" t="str">
            <v>LUXACIONES, TORCEDURAS Y ESGUINCES QUE AFECTAN MULT. REGIN. DEL CUERPO</v>
          </cell>
          <cell r="C8328" t="str">
            <v>00</v>
          </cell>
        </row>
        <row r="8329">
          <cell r="A8329" t="str">
            <v>T030</v>
          </cell>
          <cell r="B8329" t="str">
            <v>LUXACIONES, TORCEDURAS Y ESGUINCES QUE AFECTAN LA CABEZA CON EL CUELLO</v>
          </cell>
          <cell r="C8329" t="str">
            <v>00</v>
          </cell>
        </row>
        <row r="8330">
          <cell r="A8330" t="str">
            <v>T031</v>
          </cell>
          <cell r="B8330" t="str">
            <v>LUXACIONES, TORCEDURAS Y ESGUINCES QUE AFECTAN EL TORAX CON LA REGION</v>
          </cell>
          <cell r="C8330" t="str">
            <v>00</v>
          </cell>
        </row>
        <row r="8331">
          <cell r="A8331" t="str">
            <v>T032</v>
          </cell>
          <cell r="B8331" t="str">
            <v>LUXACIONES, TORCED. Y ESGUIN. QUE AFECTAN MULTIPL. REGION. DEL (DE LOS</v>
          </cell>
          <cell r="C8331" t="str">
            <v>00</v>
          </cell>
        </row>
        <row r="8332">
          <cell r="A8332" t="str">
            <v>T033</v>
          </cell>
          <cell r="B8332" t="str">
            <v>LUXAC. TORCED. Y  ESGUIN. QUE AFECTAN MULTIPL. REGION. DEL (DE LOS) MI</v>
          </cell>
          <cell r="C8332" t="str">
            <v>00</v>
          </cell>
        </row>
        <row r="8333">
          <cell r="A8333" t="str">
            <v>T034</v>
          </cell>
          <cell r="B8333" t="str">
            <v>LUXAC. TORCED. Y ESGUIN. QUE AFECTAN MULTIPL. MIEMBR. DEL (DE LOS) MIE</v>
          </cell>
          <cell r="C8333" t="str">
            <v>00</v>
          </cell>
        </row>
        <row r="8334">
          <cell r="A8334" t="str">
            <v>T038</v>
          </cell>
          <cell r="B8334" t="str">
            <v>LUXAC. TORCED. Y ESGUIN. QUE AFECTAN OTRAS COMBINACIONES DE REGION. DE</v>
          </cell>
          <cell r="C8334" t="str">
            <v>00</v>
          </cell>
        </row>
        <row r="8335">
          <cell r="A8335" t="str">
            <v>T039</v>
          </cell>
          <cell r="B8335" t="str">
            <v>LUXACIONES, TORCEDURAS Y ESGUINCES MULTIPLES, NO ESPECIFICADOS</v>
          </cell>
          <cell r="C8335" t="str">
            <v>00</v>
          </cell>
        </row>
        <row r="8336">
          <cell r="A8336" t="str">
            <v>T04</v>
          </cell>
          <cell r="B8336" t="str">
            <v>TRAUMATISMOS POR APLASTAMIENTO QUE AFECTAN MULTIPLES REGIONES DEL CUER</v>
          </cell>
          <cell r="C8336" t="str">
            <v>00</v>
          </cell>
        </row>
        <row r="8337">
          <cell r="A8337" t="str">
            <v>T040</v>
          </cell>
          <cell r="B8337" t="str">
            <v>TRAUMATISMO POR APLASTAMIENTO QUE AFECTAN LA CABEZA CON EL CUELLO</v>
          </cell>
          <cell r="C8337" t="str">
            <v>00</v>
          </cell>
        </row>
        <row r="8338">
          <cell r="A8338" t="str">
            <v>T041</v>
          </cell>
          <cell r="B8338" t="str">
            <v>TRAUM. POR APLAST. QUE AFECTAN EL TORAX CON AL ABDOMEN, LA REGION. LUM</v>
          </cell>
          <cell r="C8338" t="str">
            <v>00</v>
          </cell>
        </row>
        <row r="8339">
          <cell r="A8339" t="str">
            <v>T042</v>
          </cell>
          <cell r="B8339" t="str">
            <v>TRAUM. POR APLAST. QUE AFECTAN MULTIPL. REGION. DEL (DE LOS) MIEMBROS</v>
          </cell>
          <cell r="C8339" t="str">
            <v>00</v>
          </cell>
        </row>
        <row r="8340">
          <cell r="A8340" t="str">
            <v>T043</v>
          </cell>
          <cell r="B8340" t="str">
            <v>TRAUM. POR APLAST. QUE AFECTAN MULTIPL. REGION. DEL (DE LOS) MIEMB. IN</v>
          </cell>
          <cell r="C8340" t="str">
            <v>00</v>
          </cell>
        </row>
        <row r="8341">
          <cell r="A8341" t="str">
            <v>T044</v>
          </cell>
          <cell r="B8341" t="str">
            <v>TRAUM. POR APLAST. QUE AFECTAN MULTIPL. REGION. DEL (DE LOS) MIEMB. SU</v>
          </cell>
          <cell r="C8341" t="str">
            <v>00</v>
          </cell>
        </row>
        <row r="8342">
          <cell r="A8342" t="str">
            <v>T047</v>
          </cell>
          <cell r="B8342" t="str">
            <v>TRAUM. POR APLAST. DEL TORAX, DEL ABDOMEN, DE LA REG. LUMBOS. Y DE LA</v>
          </cell>
          <cell r="C8342" t="str">
            <v>00</v>
          </cell>
        </row>
        <row r="8343">
          <cell r="A8343" t="str">
            <v>T048</v>
          </cell>
          <cell r="B8343" t="str">
            <v>TRAUM. POR APLAST. QUE AFECTAN OTRAS COMBINACIONES DE REGION. DEL CUER</v>
          </cell>
          <cell r="C8343" t="str">
            <v>00</v>
          </cell>
        </row>
        <row r="8344">
          <cell r="A8344" t="str">
            <v>T049</v>
          </cell>
          <cell r="B8344" t="str">
            <v>TRAUMATISMOS POR APLASTAMIENTOS MULTIPLES, NO ESPECIFICADOS</v>
          </cell>
          <cell r="C8344" t="str">
            <v>00</v>
          </cell>
        </row>
        <row r="8345">
          <cell r="A8345" t="str">
            <v>T05</v>
          </cell>
          <cell r="B8345" t="str">
            <v>AMPUTACIONES TRAUM. QUE AFECTAN MULTIPLES REGIONES DEL CUERPO</v>
          </cell>
          <cell r="C8345" t="str">
            <v>00</v>
          </cell>
        </row>
        <row r="8346">
          <cell r="A8346" t="str">
            <v>T050</v>
          </cell>
          <cell r="B8346" t="str">
            <v>AMPUTACION TRAUMATICA DE AMBAS MANOS</v>
          </cell>
          <cell r="C8346" t="str">
            <v>00</v>
          </cell>
        </row>
        <row r="8347">
          <cell r="A8347" t="str">
            <v>T051</v>
          </cell>
          <cell r="B8347" t="str">
            <v>AMPUTACION TRAUM. DE UNA MANO Y EL OTRO BRAZO (CUALQUIER NIVEL, EXCEPT</v>
          </cell>
          <cell r="C8347" t="str">
            <v>00</v>
          </cell>
        </row>
        <row r="8348">
          <cell r="A8348" t="str">
            <v>T052</v>
          </cell>
          <cell r="B8348" t="str">
            <v>AMPUTACION TRAUMATICA DE AMBOS BRAZOS (CUALQUIER NIVEL)</v>
          </cell>
          <cell r="C8348" t="str">
            <v>00</v>
          </cell>
        </row>
        <row r="8349">
          <cell r="A8349" t="str">
            <v>T053</v>
          </cell>
          <cell r="B8349" t="str">
            <v>AMPUTACION TRAUMATICA DE AMBOS PIES</v>
          </cell>
          <cell r="C8349" t="str">
            <v>00</v>
          </cell>
        </row>
        <row r="8350">
          <cell r="A8350" t="str">
            <v>T054</v>
          </cell>
          <cell r="B8350" t="str">
            <v>AMPUTACION TRAUMATICA DE UN PIE Y LA OTRA PIERNA (CUALQUIER NIVEL, EXC</v>
          </cell>
          <cell r="C8350" t="str">
            <v>00</v>
          </cell>
        </row>
        <row r="8351">
          <cell r="A8351" t="str">
            <v>T055</v>
          </cell>
          <cell r="B8351" t="str">
            <v>AMPUTACION TRAUMATICA DE AMBAS PIERNAS (CUALQUIER NIVEL, EXCEPTO PIE)</v>
          </cell>
          <cell r="C8351" t="str">
            <v>00</v>
          </cell>
        </row>
        <row r="8352">
          <cell r="A8352" t="str">
            <v>T056</v>
          </cell>
          <cell r="B8352" t="str">
            <v>AMPUT. TRAUM. DE MIEMB. SUPER. E INFER. CUALQUIER COMBINAC. (CUALQ. NI</v>
          </cell>
          <cell r="C8352" t="str">
            <v>00</v>
          </cell>
        </row>
        <row r="8353">
          <cell r="A8353" t="str">
            <v>T058</v>
          </cell>
          <cell r="B8353" t="str">
            <v>AMPUT. TRAUM. QUE AFECTA OTRAS COMBINACIONES DE REGIONES DEL CUERPO</v>
          </cell>
          <cell r="C8353" t="str">
            <v>00</v>
          </cell>
        </row>
        <row r="8354">
          <cell r="A8354" t="str">
            <v>T059</v>
          </cell>
          <cell r="B8354" t="str">
            <v>AMPUTACIONES TRAUMATICAS MULTIPLES, NO ESPECIFICADAS</v>
          </cell>
          <cell r="C8354" t="str">
            <v>00</v>
          </cell>
        </row>
        <row r="8355">
          <cell r="A8355" t="str">
            <v>T06</v>
          </cell>
          <cell r="B8355" t="str">
            <v>OTROS TRAUM. QUE AFECTAN MULTIPL. REGION. DEL CUERPO, NO CLASIF. EN OT</v>
          </cell>
          <cell r="C8355" t="str">
            <v>00</v>
          </cell>
        </row>
        <row r="8356">
          <cell r="A8356" t="str">
            <v>T060</v>
          </cell>
          <cell r="B8356" t="str">
            <v>TRAUM. DEL ENCEFALO Y DE NERV. CRANEALES CON TRAUM. DE NERV. Y MEDULA</v>
          </cell>
          <cell r="C8356" t="str">
            <v>00</v>
          </cell>
        </row>
        <row r="8357">
          <cell r="A8357" t="str">
            <v>T061</v>
          </cell>
          <cell r="B8357" t="str">
            <v>TRAUM. DE NERVIOS Y MEDULA ESPINAL QUE AFECT. OTRAS REGION. DEL CUERPO</v>
          </cell>
          <cell r="C8357" t="str">
            <v>00</v>
          </cell>
        </row>
        <row r="8358">
          <cell r="A8358" t="str">
            <v>T062</v>
          </cell>
          <cell r="B8358" t="str">
            <v>TRAUM. DE NERVIOS QUE AFECTAN MULTIPLES REGIONES DEL CUERPO</v>
          </cell>
          <cell r="C8358" t="str">
            <v>00</v>
          </cell>
        </row>
        <row r="8359">
          <cell r="A8359" t="str">
            <v>T063</v>
          </cell>
          <cell r="B8359" t="str">
            <v>TRAUMATISMOS DE VASOS SANGUINEOS QUE AFECTAN MULTIPLES REGION. DEL CUE</v>
          </cell>
          <cell r="C8359" t="str">
            <v>00</v>
          </cell>
        </row>
        <row r="8360">
          <cell r="A8360" t="str">
            <v>T064</v>
          </cell>
          <cell r="B8360" t="str">
            <v>TRAUM. DE TENDONES Y MUSC. QUE AFECTAN MULTIPL. REGIONES DEL CUERPO</v>
          </cell>
          <cell r="C8360" t="str">
            <v>00</v>
          </cell>
        </row>
        <row r="8361">
          <cell r="A8361" t="str">
            <v>T065</v>
          </cell>
          <cell r="B8361" t="str">
            <v>TRAUM. DE ORGAN. INTRATORACICOS CON ORGAN. INTRAABDOM. Y PELVICOS</v>
          </cell>
          <cell r="C8361" t="str">
            <v>00</v>
          </cell>
        </row>
        <row r="8362">
          <cell r="A8362" t="str">
            <v>T068</v>
          </cell>
          <cell r="B8362" t="str">
            <v>OTROS TRAUM. ESPECIF. QUE AFECTAN MULTIPLES REGIONES DEL CUERPO</v>
          </cell>
          <cell r="C8362" t="str">
            <v>00</v>
          </cell>
        </row>
        <row r="8363">
          <cell r="A8363" t="str">
            <v>T07</v>
          </cell>
          <cell r="B8363" t="str">
            <v>TRAUMATISMOS MULTIPLES, NO ESPECIFICADOS</v>
          </cell>
          <cell r="C8363" t="str">
            <v>00</v>
          </cell>
        </row>
        <row r="8364">
          <cell r="A8364" t="str">
            <v>T08</v>
          </cell>
          <cell r="B8364" t="str">
            <v>FRACTURA DE LA COLUMNA VERTEBRAL, NIVEL NO ESPECIFICADO</v>
          </cell>
          <cell r="C8364" t="str">
            <v>00</v>
          </cell>
        </row>
        <row r="8365">
          <cell r="A8365" t="str">
            <v>T090</v>
          </cell>
          <cell r="B8365" t="str">
            <v>TRAUMATISMO SUPERFICIAL DEL TRONCO, NIVEL NO ESPECIFICADO</v>
          </cell>
          <cell r="C8365" t="str">
            <v>00</v>
          </cell>
        </row>
        <row r="8366">
          <cell r="A8366" t="str">
            <v>T091</v>
          </cell>
          <cell r="B8366" t="str">
            <v>HERIDA DEL TRONCO, NIVEL NO ESPECIFICADO</v>
          </cell>
          <cell r="C8366" t="str">
            <v>00</v>
          </cell>
        </row>
        <row r="8367">
          <cell r="A8367" t="str">
            <v>T092</v>
          </cell>
          <cell r="B8367" t="str">
            <v>LUXACION, ESGUINCE O TORCED. DE ARTIC. Y LIGAM. DEL TRONCO, NO ESPECIF</v>
          </cell>
          <cell r="C8367" t="str">
            <v>00</v>
          </cell>
        </row>
        <row r="8368">
          <cell r="A8368" t="str">
            <v>T093</v>
          </cell>
          <cell r="B8368" t="str">
            <v>TRAUMATISMO DE LA MEDULA ESPINAL, NIVEL NO ESPECIFICADO</v>
          </cell>
          <cell r="C8368" t="str">
            <v>00</v>
          </cell>
        </row>
        <row r="8369">
          <cell r="A8369" t="str">
            <v>T094</v>
          </cell>
          <cell r="B8369" t="str">
            <v>TRUAM. DE NERVIOS, RAIZ DE NERVIO ESPINAL Y PLEXOS DEL TRONCO NO ESPEC</v>
          </cell>
          <cell r="C8369" t="str">
            <v>00</v>
          </cell>
        </row>
        <row r="8370">
          <cell r="A8370" t="str">
            <v>T095</v>
          </cell>
          <cell r="B8370" t="str">
            <v>TRAUMATISMO DE TENDONES Y MUSCULOS DEL TRONCO NO ESPECIFICADO</v>
          </cell>
          <cell r="C8370" t="str">
            <v>00</v>
          </cell>
        </row>
        <row r="8371">
          <cell r="A8371" t="str">
            <v>T096</v>
          </cell>
          <cell r="B8371" t="str">
            <v>AMPUTACION TRAUMATICA DEL TRONCO, NIVEL NO ESPECIFICADO</v>
          </cell>
          <cell r="C8371" t="str">
            <v>00</v>
          </cell>
        </row>
        <row r="8372">
          <cell r="A8372" t="str">
            <v>T098</v>
          </cell>
          <cell r="B8372" t="str">
            <v>OTROS TRAUMATISMOS ESPECIFICADOS DEL TRONCO, NIVEL NO ESPECIFICADO</v>
          </cell>
          <cell r="C8372" t="str">
            <v>00</v>
          </cell>
        </row>
        <row r="8373">
          <cell r="A8373" t="str">
            <v>T099</v>
          </cell>
          <cell r="B8373" t="str">
            <v>TRAUMATISMO NO ESPECIFICADO DEL TRONCO, NIVEL NO ESPECIFICADO</v>
          </cell>
          <cell r="C8373" t="str">
            <v>00</v>
          </cell>
        </row>
        <row r="8374">
          <cell r="A8374" t="str">
            <v>T10</v>
          </cell>
          <cell r="B8374" t="str">
            <v>FRACTURA DE MIEMBRO SUPERIOR, NIVEL NO ESPECIFICADO</v>
          </cell>
          <cell r="C8374" t="str">
            <v>00</v>
          </cell>
        </row>
        <row r="8375">
          <cell r="A8375" t="str">
            <v>T11</v>
          </cell>
          <cell r="B8375" t="str">
            <v>OTROS TRAUM. DE MIEMBROS SUPERIOR, NIVEL NO ESPECIFICADO</v>
          </cell>
          <cell r="C8375" t="str">
            <v>00</v>
          </cell>
        </row>
        <row r="8376">
          <cell r="A8376" t="str">
            <v>T110</v>
          </cell>
          <cell r="B8376" t="str">
            <v>TRAUMATISMO SUPERFICIAL DE MIEMBRO SUPERIOR, NIVEL NO ESPECIFICADO</v>
          </cell>
          <cell r="C8376" t="str">
            <v>00</v>
          </cell>
        </row>
        <row r="8377">
          <cell r="A8377" t="str">
            <v>T111</v>
          </cell>
          <cell r="B8377" t="str">
            <v>HERIDA DE MIEMBRO SUPERIOR, NIVEL NO ESPECIFICADO</v>
          </cell>
          <cell r="C8377" t="str">
            <v>00</v>
          </cell>
        </row>
        <row r="8378">
          <cell r="A8378" t="str">
            <v>T112</v>
          </cell>
          <cell r="B8378" t="str">
            <v>LUXAC. ESGUIN. Y TORCED. DE ARTIC. O LIGAM. NO ESPECIF. DE MIEMB. SUPE</v>
          </cell>
          <cell r="C8378" t="str">
            <v>00</v>
          </cell>
        </row>
        <row r="8379">
          <cell r="A8379" t="str">
            <v>T113</v>
          </cell>
          <cell r="B8379" t="str">
            <v>TRUAM. DE NERV. NO ESPECIF. DE MIEMB. SUPERIOR, NIVEL NO ESPECIFICADO</v>
          </cell>
          <cell r="C8379" t="str">
            <v>00</v>
          </cell>
        </row>
        <row r="8380">
          <cell r="A8380" t="str">
            <v>T114</v>
          </cell>
          <cell r="B8380" t="str">
            <v>TRAUM. DE VASOS SANGUIN. NO ESPECIF. DE MIEMB. SUPER. NIVEL NO ESPECIF</v>
          </cell>
          <cell r="C8380" t="str">
            <v>00</v>
          </cell>
        </row>
        <row r="8381">
          <cell r="A8381" t="str">
            <v>T115</v>
          </cell>
          <cell r="B8381" t="str">
            <v>TRAUM. DE TENDON Y MUSC. NO ESPECIF. DE MIEMB. SUPER. NIVEL NO ESPECIF</v>
          </cell>
          <cell r="C8381" t="str">
            <v>00</v>
          </cell>
        </row>
        <row r="8382">
          <cell r="A8382" t="str">
            <v>T116</v>
          </cell>
          <cell r="B8382" t="str">
            <v>AMPUTACION TRAUMATICA DE MIEMBRO SUPERIOR, NOVEL NO ESPECIFICADO</v>
          </cell>
          <cell r="C8382" t="str">
            <v>00</v>
          </cell>
        </row>
        <row r="8383">
          <cell r="A8383" t="str">
            <v>T118</v>
          </cell>
          <cell r="B8383" t="str">
            <v>OTROS TRAUM. ESPECIF. DE MIEMBRO SUPERIOR, NIVEL NO ESPECIFICADO</v>
          </cell>
          <cell r="C8383" t="str">
            <v>00</v>
          </cell>
        </row>
        <row r="8384">
          <cell r="A8384" t="str">
            <v>T119</v>
          </cell>
          <cell r="B8384" t="str">
            <v>TRAUMATISMO NO ESPECIFICADO DE MIEMBRO SUPERIOR, NIVEL NO ESPECIFICADO</v>
          </cell>
          <cell r="C8384" t="str">
            <v>00</v>
          </cell>
        </row>
        <row r="8385">
          <cell r="A8385" t="str">
            <v>T12</v>
          </cell>
          <cell r="B8385" t="str">
            <v>FRACTURA DE MIEMBRO INFERIOR, NIVEL NO ESPECIFICADO</v>
          </cell>
          <cell r="C8385" t="str">
            <v>00</v>
          </cell>
        </row>
        <row r="8386">
          <cell r="A8386" t="str">
            <v>T13</v>
          </cell>
          <cell r="B8386" t="str">
            <v>OTROS TRAUMATISMOS DE MIEMBRO INFERIOR, NIVEL NO ESPECIFICADO</v>
          </cell>
          <cell r="C8386" t="str">
            <v>00</v>
          </cell>
        </row>
        <row r="8387">
          <cell r="A8387" t="str">
            <v>T130</v>
          </cell>
          <cell r="B8387" t="str">
            <v>TRAUMATISMO SUPERFICIAL DE MIEMBRO INFERIOR, NIVEL NO ESPECIFICADO</v>
          </cell>
          <cell r="C8387" t="str">
            <v>00</v>
          </cell>
        </row>
        <row r="8388">
          <cell r="A8388" t="str">
            <v>T131</v>
          </cell>
          <cell r="B8388" t="str">
            <v>HERIDA DE MIEMBRO INFERIOR, NIVEL NO ESPECIFICADO</v>
          </cell>
          <cell r="C8388" t="str">
            <v>00</v>
          </cell>
        </row>
        <row r="8389">
          <cell r="A8389" t="str">
            <v>T132</v>
          </cell>
          <cell r="B8389" t="str">
            <v>LUXAC. ESGUIN. O TORCED. DE ARTIC. Y LIGAM. NO ESPECIF. DE MIEMB. INF.</v>
          </cell>
          <cell r="C8389" t="str">
            <v>00</v>
          </cell>
        </row>
        <row r="8390">
          <cell r="A8390" t="str">
            <v>T133</v>
          </cell>
          <cell r="B8390" t="str">
            <v>TRAUM. DE NERV. NO ESPECIF. DE MIEMBRO INFERIOR, NIVEL NO ESPECIFICADO</v>
          </cell>
          <cell r="C8390" t="str">
            <v>00</v>
          </cell>
        </row>
        <row r="8391">
          <cell r="A8391" t="str">
            <v>T134</v>
          </cell>
          <cell r="B8391" t="str">
            <v>TRAUM. DE VASOS SANGUIN. NO ESPECIF. DE MIEMB. INFERIOR, NIVEL NO ESPE</v>
          </cell>
          <cell r="C8391" t="str">
            <v>00</v>
          </cell>
        </row>
        <row r="8392">
          <cell r="A8392" t="str">
            <v>T135</v>
          </cell>
          <cell r="B8392" t="str">
            <v>TRAUMA. DE TENDONES Y MUSC. NO ESPECIF. DE MIEMB. INFERIOR, NIVEL NO E</v>
          </cell>
          <cell r="C8392" t="str">
            <v>00</v>
          </cell>
        </row>
        <row r="8393">
          <cell r="A8393" t="str">
            <v>T136</v>
          </cell>
          <cell r="B8393" t="str">
            <v>AMPUTACION TRAUM. DE MIEMB. INFERIOR, NIVEL NO ESPECIFICADO</v>
          </cell>
          <cell r="C8393" t="str">
            <v>00</v>
          </cell>
        </row>
        <row r="8394">
          <cell r="A8394" t="str">
            <v>T138</v>
          </cell>
          <cell r="B8394" t="str">
            <v>OTROS TRAUMATISMOS ESPECIFICADOS DE MIEMBRO INFERIOR NIVEL NO ESPECIF</v>
          </cell>
          <cell r="C8394" t="str">
            <v>00</v>
          </cell>
        </row>
        <row r="8395">
          <cell r="A8395" t="str">
            <v>T139</v>
          </cell>
          <cell r="B8395" t="str">
            <v>TRAUMATISMO NO ESPECIFICADO DE MIEMBRO INFERIOR, NIVEL NO ESPECIFICADO</v>
          </cell>
          <cell r="C8395" t="str">
            <v>00</v>
          </cell>
        </row>
        <row r="8396">
          <cell r="A8396" t="str">
            <v>T14</v>
          </cell>
          <cell r="B8396" t="str">
            <v>TRAUMATISMO DE REGIONES NO ESPECIFICADAS DEL CUERPO</v>
          </cell>
          <cell r="C8396" t="str">
            <v>00</v>
          </cell>
        </row>
        <row r="8397">
          <cell r="A8397" t="str">
            <v>T140</v>
          </cell>
          <cell r="B8397" t="str">
            <v>TRAUMATISMO SUPERFICIAL DE REGION NO ESPECIFICADA DEL CUERPO</v>
          </cell>
          <cell r="C8397" t="str">
            <v>00</v>
          </cell>
        </row>
        <row r="8398">
          <cell r="A8398" t="str">
            <v>T141</v>
          </cell>
          <cell r="B8398" t="str">
            <v>HERIDA DE REGION NO ESPECIFICADA DEL CUERPO</v>
          </cell>
          <cell r="C8398" t="str">
            <v>00</v>
          </cell>
        </row>
        <row r="8399">
          <cell r="A8399" t="str">
            <v>T142</v>
          </cell>
          <cell r="B8399" t="str">
            <v>FRACTURA DE REGION NO ESPECIFICADA DEL CUERPO</v>
          </cell>
          <cell r="C8399" t="str">
            <v>00</v>
          </cell>
        </row>
        <row r="8400">
          <cell r="A8400" t="str">
            <v>T143</v>
          </cell>
          <cell r="B8400" t="str">
            <v>LUXACION, ESGUINCE Y TORCEDURA DE REGION NO ESPECIFICADA DEL CUERPO</v>
          </cell>
          <cell r="C8400" t="str">
            <v>00</v>
          </cell>
        </row>
        <row r="8401">
          <cell r="A8401" t="str">
            <v>T144</v>
          </cell>
          <cell r="B8401" t="str">
            <v>TRAUMATISMO DE NERVIO(S) NO ESPECIFICADO DEL CUERPO</v>
          </cell>
          <cell r="C8401" t="str">
            <v>00</v>
          </cell>
        </row>
        <row r="8402">
          <cell r="A8402" t="str">
            <v>T145</v>
          </cell>
          <cell r="B8402" t="str">
            <v>TRAUMATISMO DE VASO(S) SANGINEO(S) DE REGION NO ESPECIFICADA DEL CUERP</v>
          </cell>
          <cell r="C8402" t="str">
            <v>00</v>
          </cell>
        </row>
        <row r="8403">
          <cell r="A8403" t="str">
            <v>T146</v>
          </cell>
          <cell r="B8403" t="str">
            <v>TRAUMATISMO DE TENDONES Y MUSCULOS DE REGION NO ESPECIF. DEL CUERPO</v>
          </cell>
          <cell r="C8403" t="str">
            <v>00</v>
          </cell>
        </row>
        <row r="8404">
          <cell r="A8404" t="str">
            <v>T147</v>
          </cell>
          <cell r="B8404" t="str">
            <v>TRAUM. POR APLAST. Y AMPUT. TRAUM. DE REGION NO ESPECIF. DEL CUERPO</v>
          </cell>
          <cell r="C8404" t="str">
            <v>00</v>
          </cell>
        </row>
        <row r="8405">
          <cell r="A8405" t="str">
            <v>T148</v>
          </cell>
          <cell r="B8405" t="str">
            <v>OTROS TRAUMATISMOS DE REGION NO ESPECIFICADA DEL CUERPO</v>
          </cell>
          <cell r="C8405" t="str">
            <v>00</v>
          </cell>
        </row>
        <row r="8406">
          <cell r="A8406" t="str">
            <v>T149</v>
          </cell>
          <cell r="B8406" t="str">
            <v>TRAUMATISMO, NO ESPECIFICADO</v>
          </cell>
          <cell r="C8406" t="str">
            <v>00</v>
          </cell>
        </row>
        <row r="8407">
          <cell r="A8407" t="str">
            <v>T15</v>
          </cell>
          <cell r="B8407" t="str">
            <v>CUERPO EXTRÑO EN PARTE EXTERNA DEL OJO</v>
          </cell>
          <cell r="C8407" t="str">
            <v>00</v>
          </cell>
        </row>
        <row r="8408">
          <cell r="A8408" t="str">
            <v>T150</v>
          </cell>
          <cell r="B8408" t="str">
            <v>CUERPO EXTRAÑO EN LA CORNEA</v>
          </cell>
          <cell r="C8408" t="str">
            <v>00</v>
          </cell>
        </row>
        <row r="8409">
          <cell r="A8409" t="str">
            <v>T151</v>
          </cell>
          <cell r="B8409" t="str">
            <v>CUERPO EXTRAÑO EN EL SACO CONJUNTIVAL</v>
          </cell>
          <cell r="C8409" t="str">
            <v>00</v>
          </cell>
        </row>
        <row r="8410">
          <cell r="A8410" t="str">
            <v>T158</v>
          </cell>
          <cell r="B8410" t="str">
            <v>CUERPO EXTRAÑO EN OTRAS Y EN MULTIPLES PARTES DE LA PARTE EXT. DEL OJO</v>
          </cell>
          <cell r="C8410" t="str">
            <v>00</v>
          </cell>
        </row>
        <row r="8411">
          <cell r="A8411" t="str">
            <v>T159</v>
          </cell>
          <cell r="B8411" t="str">
            <v>CUERPO EXTR. EN PARTE EXTER. DEL OJO, SITIO NO ESPECIFICADO</v>
          </cell>
          <cell r="C8411" t="str">
            <v>00</v>
          </cell>
        </row>
        <row r="8412">
          <cell r="A8412" t="str">
            <v>T16</v>
          </cell>
          <cell r="B8412" t="str">
            <v>CUERPO EXTRAÑO EN EL OIDO</v>
          </cell>
          <cell r="C8412" t="str">
            <v>00</v>
          </cell>
        </row>
        <row r="8413">
          <cell r="A8413" t="str">
            <v>T17</v>
          </cell>
          <cell r="B8413" t="str">
            <v>CUERPO EXTRAÑO EN LAS VIAS RESPIRATORIAS</v>
          </cell>
          <cell r="C8413" t="str">
            <v>00</v>
          </cell>
        </row>
        <row r="8414">
          <cell r="A8414" t="str">
            <v>T170</v>
          </cell>
          <cell r="B8414" t="str">
            <v>CUERPO EXTRAÑO EN SENO PARANASAL</v>
          </cell>
          <cell r="C8414" t="str">
            <v>00</v>
          </cell>
        </row>
        <row r="8415">
          <cell r="A8415" t="str">
            <v>T171</v>
          </cell>
          <cell r="B8415" t="str">
            <v>CUERPO EXTRAÑO EN EL ORIFICIO NASAL</v>
          </cell>
          <cell r="C8415" t="str">
            <v>00</v>
          </cell>
        </row>
        <row r="8416">
          <cell r="A8416" t="str">
            <v>T172</v>
          </cell>
          <cell r="B8416" t="str">
            <v>CUERPO EXTRAÑO EN LA FARINGE</v>
          </cell>
          <cell r="C8416" t="str">
            <v>00</v>
          </cell>
        </row>
        <row r="8417">
          <cell r="A8417" t="str">
            <v>T173</v>
          </cell>
          <cell r="B8417" t="str">
            <v>CUERPO EXTRAÑO EN AL LARINGE</v>
          </cell>
          <cell r="C8417" t="str">
            <v>00</v>
          </cell>
        </row>
        <row r="8418">
          <cell r="A8418" t="str">
            <v>T174</v>
          </cell>
          <cell r="B8418" t="str">
            <v>CUERPO EXTRAÑO EN LA TRAQUEA</v>
          </cell>
          <cell r="C8418" t="str">
            <v>00</v>
          </cell>
        </row>
        <row r="8419">
          <cell r="A8419" t="str">
            <v>T175</v>
          </cell>
          <cell r="B8419" t="str">
            <v>CUERPO EXTRAÑO EN BRONQUIOS</v>
          </cell>
          <cell r="C8419" t="str">
            <v>00</v>
          </cell>
        </row>
        <row r="8420">
          <cell r="A8420" t="str">
            <v>T178</v>
          </cell>
          <cell r="B8420" t="str">
            <v>CUERPO EXTRAÑO EN OTRAS Y EN MULTIPL. PARTES DE LAS VIAS RESPIRATORIAS</v>
          </cell>
          <cell r="C8420" t="str">
            <v>00</v>
          </cell>
        </row>
        <row r="8421">
          <cell r="A8421" t="str">
            <v>T179</v>
          </cell>
          <cell r="B8421" t="str">
            <v>CUERPO EXTRAÑO EN LAS VIAS RESPIRATORIAS, PARTE NO ESPECIFICADA</v>
          </cell>
          <cell r="C8421" t="str">
            <v>00</v>
          </cell>
        </row>
        <row r="8422">
          <cell r="A8422" t="str">
            <v>T18</v>
          </cell>
          <cell r="B8422" t="str">
            <v>CUERPO EXTRAÑO EN EL TUBO DIGESTIVO</v>
          </cell>
          <cell r="C8422" t="str">
            <v>00</v>
          </cell>
        </row>
        <row r="8423">
          <cell r="A8423" t="str">
            <v>T180</v>
          </cell>
          <cell r="B8423" t="str">
            <v>CUERPO EXTRAÑO EN LA BOCA</v>
          </cell>
          <cell r="C8423" t="str">
            <v>00</v>
          </cell>
        </row>
        <row r="8424">
          <cell r="A8424" t="str">
            <v>T181</v>
          </cell>
          <cell r="B8424" t="str">
            <v>CUERPO EXTRAÑO EN EL ESOFAGO</v>
          </cell>
          <cell r="C8424" t="str">
            <v>00</v>
          </cell>
        </row>
        <row r="8425">
          <cell r="A8425" t="str">
            <v>T182</v>
          </cell>
          <cell r="B8425" t="str">
            <v>CUERPO EXTRAÑO EN EL ESTOMAGO</v>
          </cell>
          <cell r="C8425" t="str">
            <v>00</v>
          </cell>
        </row>
        <row r="8426">
          <cell r="A8426" t="str">
            <v>T183</v>
          </cell>
          <cell r="B8426" t="str">
            <v>CUERPO EXTRAÑO EN EL INTESTINO DELGADO</v>
          </cell>
          <cell r="C8426" t="str">
            <v>00</v>
          </cell>
        </row>
        <row r="8427">
          <cell r="A8427" t="str">
            <v>T184</v>
          </cell>
          <cell r="B8427" t="str">
            <v>CUERPO EXTRAÑO EN EL COLON</v>
          </cell>
          <cell r="C8427" t="str">
            <v>00</v>
          </cell>
        </row>
        <row r="8428">
          <cell r="A8428" t="str">
            <v>T185</v>
          </cell>
          <cell r="B8428" t="str">
            <v>CUERPO EXTRAÑO EN EL ANO Y EN EL RECTO</v>
          </cell>
          <cell r="C8428" t="str">
            <v>00</v>
          </cell>
        </row>
        <row r="8429">
          <cell r="A8429" t="str">
            <v>T188</v>
          </cell>
          <cell r="B8429" t="str">
            <v>CUERPO EXTRAÑO EN OTRAS Y MULTIPLES PARTES DEL TUBO DIGESTIVO</v>
          </cell>
          <cell r="C8429" t="str">
            <v>00</v>
          </cell>
        </row>
        <row r="8430">
          <cell r="A8430" t="str">
            <v>T189</v>
          </cell>
          <cell r="B8430" t="str">
            <v>CUERPO EXTRAÑO EN EL TUBO DIGESTIVO, PARTE NO ESPECIFICADA</v>
          </cell>
          <cell r="C8430" t="str">
            <v>00</v>
          </cell>
        </row>
        <row r="8431">
          <cell r="A8431" t="str">
            <v>T19</v>
          </cell>
          <cell r="B8431" t="str">
            <v>CUERPO EXTRAÑO EN LAS VIAS GENITOURINARIAS</v>
          </cell>
          <cell r="C8431" t="str">
            <v>00</v>
          </cell>
        </row>
        <row r="8432">
          <cell r="A8432" t="str">
            <v>T190</v>
          </cell>
          <cell r="B8432" t="str">
            <v>CUERPO EXTRAÑO EN LA URETRA</v>
          </cell>
          <cell r="C8432" t="str">
            <v>00</v>
          </cell>
        </row>
        <row r="8433">
          <cell r="A8433" t="str">
            <v>T191</v>
          </cell>
          <cell r="B8433" t="str">
            <v>CUERPO EXTRAÑO EN LA VEJIGA</v>
          </cell>
          <cell r="C8433" t="str">
            <v>00</v>
          </cell>
        </row>
        <row r="8434">
          <cell r="A8434" t="str">
            <v>T192</v>
          </cell>
          <cell r="B8434" t="str">
            <v>CUERPO EXTRAÑO EN LA VULVA Y EN LA VAGINA</v>
          </cell>
          <cell r="C8434" t="str">
            <v>00</v>
          </cell>
        </row>
        <row r="8435">
          <cell r="A8435" t="str">
            <v>T193</v>
          </cell>
          <cell r="B8435" t="str">
            <v>CUERPO EXTRAÑO EN EL UTERO (CUALQUIER PARTE)</v>
          </cell>
          <cell r="C8435" t="str">
            <v>00</v>
          </cell>
        </row>
        <row r="8436">
          <cell r="A8436" t="str">
            <v>T198</v>
          </cell>
          <cell r="B8436" t="str">
            <v>CUERPO EXTRAÑO EN OTRAS Y MULTIPLES PARTES DE LAS VIAS GENITOURINARIAS</v>
          </cell>
          <cell r="C8436" t="str">
            <v>00</v>
          </cell>
        </row>
        <row r="8437">
          <cell r="A8437" t="str">
            <v>T199</v>
          </cell>
          <cell r="B8437" t="str">
            <v>CUERPO EXTRAÑO EN LAS VIAS GENITOURINARIAS, PARTE NO ESPECIFICADA</v>
          </cell>
          <cell r="C8437" t="str">
            <v>00</v>
          </cell>
        </row>
        <row r="8438">
          <cell r="A8438" t="str">
            <v>T20</v>
          </cell>
          <cell r="B8438" t="str">
            <v>QUEMADURA Y CORROSION DE LA CABEZA Y DEL CUELLO</v>
          </cell>
          <cell r="C8438" t="str">
            <v>00</v>
          </cell>
        </row>
        <row r="8439">
          <cell r="A8439" t="str">
            <v>T200</v>
          </cell>
          <cell r="B8439" t="str">
            <v>QUEMADURA DE LA CABEZA Y DEL CUELLO, GRADO NO ESPECIFICADO</v>
          </cell>
          <cell r="C8439" t="str">
            <v>00</v>
          </cell>
        </row>
        <row r="8440">
          <cell r="A8440" t="str">
            <v>T201</v>
          </cell>
          <cell r="B8440" t="str">
            <v>QUEMADURA DE LA CABEZA Y DEL CUELLO, DE PRIMER GRADO</v>
          </cell>
          <cell r="C8440" t="str">
            <v>00</v>
          </cell>
        </row>
        <row r="8441">
          <cell r="A8441" t="str">
            <v>T202</v>
          </cell>
          <cell r="B8441" t="str">
            <v>QUEMQDURA DE LA CABEZA Y DEL CUELLO. DE SEGUNDO GRADO</v>
          </cell>
          <cell r="C8441" t="str">
            <v>00</v>
          </cell>
        </row>
        <row r="8442">
          <cell r="A8442" t="str">
            <v>T203</v>
          </cell>
          <cell r="B8442" t="str">
            <v>QUEMADURA DE LA CABEZA Y DEL CUELLO DE TERCER GRADO</v>
          </cell>
          <cell r="C8442" t="str">
            <v>00</v>
          </cell>
        </row>
        <row r="8443">
          <cell r="A8443" t="str">
            <v>T204</v>
          </cell>
          <cell r="B8443" t="str">
            <v>QUEMADURA DE LA CABEZA Y DEL CUELLO, GRADO NO ESPECIFICADO</v>
          </cell>
          <cell r="C8443" t="str">
            <v>00</v>
          </cell>
        </row>
        <row r="8444">
          <cell r="A8444" t="str">
            <v>T205</v>
          </cell>
          <cell r="B8444" t="str">
            <v>CORROSION DE LA CABEZA Y DEL CUELLO, DE PRIMER GRADO</v>
          </cell>
          <cell r="C8444" t="str">
            <v>00</v>
          </cell>
        </row>
        <row r="8445">
          <cell r="A8445" t="str">
            <v>T206</v>
          </cell>
          <cell r="B8445" t="str">
            <v>CORROSION DE LA CABEZA Y DEL CUELLO, DE SUGUNDO GRADO</v>
          </cell>
          <cell r="C8445" t="str">
            <v>00</v>
          </cell>
        </row>
        <row r="8446">
          <cell r="A8446" t="str">
            <v>T207</v>
          </cell>
          <cell r="B8446" t="str">
            <v>CORROSION DE LA CABEZA Y DEL CUELLO, DE TERCER GRADO</v>
          </cell>
          <cell r="C8446" t="str">
            <v>00</v>
          </cell>
        </row>
        <row r="8447">
          <cell r="A8447" t="str">
            <v>T21</v>
          </cell>
          <cell r="B8447" t="str">
            <v>QUEMADURA Y CORROSION DEL TRONCO</v>
          </cell>
          <cell r="C8447" t="str">
            <v>00</v>
          </cell>
        </row>
        <row r="8448">
          <cell r="A8448" t="str">
            <v>T210</v>
          </cell>
          <cell r="B8448" t="str">
            <v>QUEMADURA DEL TRONCO, GRADO NO ESPECIFICADO</v>
          </cell>
          <cell r="C8448" t="str">
            <v>00</v>
          </cell>
        </row>
        <row r="8449">
          <cell r="A8449" t="str">
            <v>T211</v>
          </cell>
          <cell r="B8449" t="str">
            <v>QUEMADURA DEL TRONCO, DE PRIMER GRADO</v>
          </cell>
          <cell r="C8449" t="str">
            <v>00</v>
          </cell>
        </row>
        <row r="8450">
          <cell r="A8450" t="str">
            <v>T212</v>
          </cell>
          <cell r="B8450" t="str">
            <v>QUEMQDURA DEL TRONCO, DE SEGUNDO GRADO</v>
          </cell>
          <cell r="C8450" t="str">
            <v>00</v>
          </cell>
        </row>
        <row r="8451">
          <cell r="A8451" t="str">
            <v>T213</v>
          </cell>
          <cell r="B8451" t="str">
            <v>QUEMADURA DEL TRONCO, DEL TERCER GRADO</v>
          </cell>
          <cell r="C8451" t="str">
            <v>00</v>
          </cell>
        </row>
        <row r="8452">
          <cell r="A8452" t="str">
            <v>T214</v>
          </cell>
          <cell r="B8452" t="str">
            <v>CORROSION DEL TRONCO, GRADO NO ESPECIFICADO</v>
          </cell>
          <cell r="C8452" t="str">
            <v>00</v>
          </cell>
        </row>
        <row r="8453">
          <cell r="A8453" t="str">
            <v>T215</v>
          </cell>
          <cell r="B8453" t="str">
            <v>CORROSION DEL TRONCO, DE PRIMER GRADO</v>
          </cell>
          <cell r="C8453" t="str">
            <v>00</v>
          </cell>
        </row>
        <row r="8454">
          <cell r="A8454" t="str">
            <v>T216</v>
          </cell>
          <cell r="B8454" t="str">
            <v>CORROSION DEL TRONCO, DE SEGUNDO GRADO</v>
          </cell>
          <cell r="C8454" t="str">
            <v>00</v>
          </cell>
        </row>
        <row r="8455">
          <cell r="A8455" t="str">
            <v>T217</v>
          </cell>
          <cell r="B8455" t="str">
            <v>CORROSION DEL TRONCO, DE TERCER GRADO</v>
          </cell>
          <cell r="C8455" t="str">
            <v>00</v>
          </cell>
        </row>
        <row r="8456">
          <cell r="A8456" t="str">
            <v>T22</v>
          </cell>
          <cell r="B8456" t="str">
            <v>QUEM. Y CORROS. DEL HOMBRO Y MIEMB. SUPER. EXCEP. DE LA MUÑECA Y DE LA</v>
          </cell>
          <cell r="C8456" t="str">
            <v>00</v>
          </cell>
        </row>
        <row r="8457">
          <cell r="A8457" t="str">
            <v>T220</v>
          </cell>
          <cell r="B8457" t="str">
            <v>QUEM. DEL HOMBRO Y MIEMB. SUPER. GRADO NO ESPECIF. EXCEP. DE LA MUÑECA</v>
          </cell>
          <cell r="C8457" t="str">
            <v>00</v>
          </cell>
        </row>
        <row r="8458">
          <cell r="A8458" t="str">
            <v>T221</v>
          </cell>
          <cell r="B8458" t="str">
            <v>QUEM. DEL HOMBRO Y MIEMB. SUPER. DE PRIMER GRADO, EXCEP. DE LA MUÑECA</v>
          </cell>
          <cell r="C8458" t="str">
            <v>00</v>
          </cell>
        </row>
        <row r="8459">
          <cell r="A8459" t="str">
            <v>T222</v>
          </cell>
          <cell r="B8459" t="str">
            <v>QUEM. DEL HOMBRO Y MIEMB. SUPER. DE SUGUNDO GRADO, EXCEP. DE LA MUÑECA</v>
          </cell>
          <cell r="C8459" t="str">
            <v>00</v>
          </cell>
        </row>
        <row r="8460">
          <cell r="A8460" t="str">
            <v>T223</v>
          </cell>
          <cell r="B8460" t="str">
            <v>QUEM. DEL HOMBRO Y MIEMB. SUPER. DE TERCER GRADO, EXCEP. DE LA MUÑECA</v>
          </cell>
          <cell r="C8460" t="str">
            <v>00</v>
          </cell>
        </row>
        <row r="8461">
          <cell r="A8461" t="str">
            <v>T224</v>
          </cell>
          <cell r="B8461" t="str">
            <v>CORROS. DEL HOMBRO Y MIEMB. SUPER. GRADO NO ESPECIF. EXCEP. DE LA MUÑE</v>
          </cell>
          <cell r="C8461" t="str">
            <v>00</v>
          </cell>
        </row>
        <row r="8462">
          <cell r="A8462" t="str">
            <v>T225</v>
          </cell>
          <cell r="B8462" t="str">
            <v>CORROS. DEL HOMBRO Y MIEMB. SUPER. DE PRIMER GRADO, EXCEP. DE LA MUÑEC</v>
          </cell>
          <cell r="C8462" t="str">
            <v>00</v>
          </cell>
        </row>
        <row r="8463">
          <cell r="A8463" t="str">
            <v>T226</v>
          </cell>
          <cell r="B8463" t="str">
            <v>CORROS. DEL HOMBRO Y MIEMB. SUPER. DE SEGUNDO GRADO, EXCEP. DE LA MUÑE</v>
          </cell>
          <cell r="C8463" t="str">
            <v>00</v>
          </cell>
        </row>
        <row r="8464">
          <cell r="A8464" t="str">
            <v>T227</v>
          </cell>
          <cell r="B8464" t="str">
            <v>CORROS. DEL HOMBRO Y MIEMB. SUPER. DE TERCER GRADO, EXCEP. DE LA MUÑEC</v>
          </cell>
          <cell r="C8464" t="str">
            <v>00</v>
          </cell>
        </row>
        <row r="8465">
          <cell r="A8465" t="str">
            <v>T23</v>
          </cell>
          <cell r="B8465" t="str">
            <v>QUEMQDURA Y CORROSION DE LA MUÑECA Y DE LA MANO</v>
          </cell>
          <cell r="C8465" t="str">
            <v>00</v>
          </cell>
        </row>
        <row r="8466">
          <cell r="A8466" t="str">
            <v>T230</v>
          </cell>
          <cell r="B8466" t="str">
            <v>QUEMADURA DE LA MUÑECA Y DE LA MANO, GRADO NO ESPECIFICADO</v>
          </cell>
          <cell r="C8466" t="str">
            <v>00</v>
          </cell>
        </row>
        <row r="8467">
          <cell r="A8467" t="str">
            <v>T231</v>
          </cell>
          <cell r="B8467" t="str">
            <v>QUEMADURA DE LA MUÑECA Y DE LA MANO, DE PRIMER GRADO</v>
          </cell>
          <cell r="C8467" t="str">
            <v>00</v>
          </cell>
        </row>
        <row r="8468">
          <cell r="A8468" t="str">
            <v>T232</v>
          </cell>
          <cell r="B8468" t="str">
            <v>QUEMADURA DE LA MUÑECA Y DE LA MANO, DE SEGUNDO GRADO</v>
          </cell>
          <cell r="C8468" t="str">
            <v>00</v>
          </cell>
        </row>
        <row r="8469">
          <cell r="A8469" t="str">
            <v>T233</v>
          </cell>
          <cell r="B8469" t="str">
            <v>QUEMADURA DE LA MUÑECA Y DE LA MANO, DE TERCER GRADO</v>
          </cell>
          <cell r="C8469" t="str">
            <v>00</v>
          </cell>
        </row>
        <row r="8470">
          <cell r="A8470" t="str">
            <v>T234</v>
          </cell>
          <cell r="B8470" t="str">
            <v>CORROSION DE LA MUÑECA Y DE LA MANO, GRADO NO ESPECIFICADO</v>
          </cell>
          <cell r="C8470" t="str">
            <v>00</v>
          </cell>
        </row>
        <row r="8471">
          <cell r="A8471" t="str">
            <v>T235</v>
          </cell>
          <cell r="B8471" t="str">
            <v>CORROSION DE LA MUÑECA Y DE LA MANO, DE PRIMER GRADO</v>
          </cell>
          <cell r="C8471" t="str">
            <v>00</v>
          </cell>
        </row>
        <row r="8472">
          <cell r="A8472" t="str">
            <v>T236</v>
          </cell>
          <cell r="B8472" t="str">
            <v>CORROSION DE LA MUÑECA Y DE LA MANO, DE SEGUNDO GRADO</v>
          </cell>
          <cell r="C8472" t="str">
            <v>00</v>
          </cell>
        </row>
        <row r="8473">
          <cell r="A8473" t="str">
            <v>T237</v>
          </cell>
          <cell r="B8473" t="str">
            <v>CORROSION DE LA MUÑECA Y DE LA MANO, DE TERCER GRADO</v>
          </cell>
          <cell r="C8473" t="str">
            <v>00</v>
          </cell>
        </row>
        <row r="8474">
          <cell r="A8474" t="str">
            <v>T24</v>
          </cell>
          <cell r="B8474" t="str">
            <v>QUEMADURA Y CORROSION DE LA CADERA Y MIEMB. INFERIOR, EXCEP. TOBILLO Y</v>
          </cell>
          <cell r="C8474" t="str">
            <v>00</v>
          </cell>
        </row>
        <row r="8475">
          <cell r="A8475" t="str">
            <v>T240</v>
          </cell>
          <cell r="B8475" t="str">
            <v>QUEM.  DE LA CADERA Y MIEMB. INFERIOR, GRADO NO ESPECIF. EXCEP. TOBILL</v>
          </cell>
          <cell r="C8475" t="str">
            <v>00</v>
          </cell>
        </row>
        <row r="8476">
          <cell r="A8476" t="str">
            <v>T241</v>
          </cell>
          <cell r="B8476" t="str">
            <v>QUEM. DE LA CADERA Y MIEMB. INFER. DE PRIMER GRADO EXCEP. TOBILLO Y PI</v>
          </cell>
          <cell r="C8476" t="str">
            <v>00</v>
          </cell>
        </row>
        <row r="8477">
          <cell r="A8477" t="str">
            <v>T242</v>
          </cell>
          <cell r="B8477" t="str">
            <v>QUEM. DE LA CADERA Y MIEMB. IMFER. DE SEGUNDO GRADO, EXCEP. TOBILLO Y</v>
          </cell>
          <cell r="C8477" t="str">
            <v>00</v>
          </cell>
        </row>
        <row r="8478">
          <cell r="A8478" t="str">
            <v>T243</v>
          </cell>
          <cell r="B8478" t="str">
            <v>QUEM. DE LA CADERA Y MIEMB. INFER. DE TERCER GRADO, EXCEP. TOBILLO Y P</v>
          </cell>
          <cell r="C8478" t="str">
            <v>00</v>
          </cell>
        </row>
        <row r="8479">
          <cell r="A8479" t="str">
            <v>T244</v>
          </cell>
          <cell r="B8479" t="str">
            <v>CORROS. DE LA CADERA Y MIEMB. INFER. GRADO NO ESPECIF. EXCEP. TOBILLO</v>
          </cell>
          <cell r="C8479" t="str">
            <v>00</v>
          </cell>
        </row>
        <row r="8480">
          <cell r="A8480" t="str">
            <v>T245</v>
          </cell>
          <cell r="B8480" t="str">
            <v>CORROS. DE LA CADERA Y MIEMB. INFER. DE PRIMER GRADO, EXCEP. TOBILLO Y</v>
          </cell>
          <cell r="C8480" t="str">
            <v>00</v>
          </cell>
        </row>
        <row r="8481">
          <cell r="A8481" t="str">
            <v>T246</v>
          </cell>
          <cell r="B8481" t="str">
            <v>CORROS. DE LA CADERA Y MIEMB. INFER. DE SEGUNDO GRADO, EXCEP. TOBILLO</v>
          </cell>
          <cell r="C8481" t="str">
            <v>00</v>
          </cell>
        </row>
        <row r="8482">
          <cell r="A8482" t="str">
            <v>T247</v>
          </cell>
          <cell r="B8482" t="str">
            <v>CORROS. DE LA CADERA Y MIEMB. INFER. DE TERCER GRADO, EXCEP. TOBILLO Y</v>
          </cell>
          <cell r="C8482" t="str">
            <v>00</v>
          </cell>
        </row>
        <row r="8483">
          <cell r="A8483" t="str">
            <v>T25</v>
          </cell>
          <cell r="B8483" t="str">
            <v>QUEMADURA Y CORROSION DEL TOBILLO Y DEL PIE</v>
          </cell>
          <cell r="C8483" t="str">
            <v>00</v>
          </cell>
        </row>
        <row r="8484">
          <cell r="A8484" t="str">
            <v>T250</v>
          </cell>
          <cell r="B8484" t="str">
            <v>QUEMADURA DEL TOBILLO Y DEL PIE, GRADO NO ESPECIFICADO</v>
          </cell>
          <cell r="C8484" t="str">
            <v>00</v>
          </cell>
        </row>
        <row r="8485">
          <cell r="A8485" t="str">
            <v>T251</v>
          </cell>
          <cell r="B8485" t="str">
            <v>QUEMADURA DEL TOBILLO Y DEL PIE, DE PRIMER GRADO</v>
          </cell>
          <cell r="C8485" t="str">
            <v>00</v>
          </cell>
        </row>
        <row r="8486">
          <cell r="A8486" t="str">
            <v>T252</v>
          </cell>
          <cell r="B8486" t="str">
            <v>QUEMADURA DEL TOBILLO Y DEL PIE, DE SEGUNDO GRADO</v>
          </cell>
          <cell r="C8486" t="str">
            <v>00</v>
          </cell>
        </row>
        <row r="8487">
          <cell r="A8487" t="str">
            <v>T253</v>
          </cell>
          <cell r="B8487" t="str">
            <v>QUEMADURA DEL TOBILLO Y DEL PIE, DE TERCER GRADO</v>
          </cell>
          <cell r="C8487" t="str">
            <v>00</v>
          </cell>
        </row>
        <row r="8488">
          <cell r="A8488" t="str">
            <v>T254</v>
          </cell>
          <cell r="B8488" t="str">
            <v>CORROSION DEL TOBILLO Y DEL PIE, GRADO NO ESPECIFICADO</v>
          </cell>
          <cell r="C8488" t="str">
            <v>00</v>
          </cell>
        </row>
        <row r="8489">
          <cell r="A8489" t="str">
            <v>T255</v>
          </cell>
          <cell r="B8489" t="str">
            <v>CORROSION DEL TOBILLO Y DEL PIE, DE PRIMER GRADO</v>
          </cell>
          <cell r="C8489" t="str">
            <v>00</v>
          </cell>
        </row>
        <row r="8490">
          <cell r="A8490" t="str">
            <v>T256</v>
          </cell>
          <cell r="B8490" t="str">
            <v>CORROSION DEL TOBILLO Y DEL PIE, DE SEGUNDO GRADO</v>
          </cell>
          <cell r="C8490" t="str">
            <v>00</v>
          </cell>
        </row>
        <row r="8491">
          <cell r="A8491" t="str">
            <v>T257</v>
          </cell>
          <cell r="B8491" t="str">
            <v>CORROSION DEL TOBILLO Y DEL PIE, DE TERCER GRADO</v>
          </cell>
          <cell r="C8491" t="str">
            <v>00</v>
          </cell>
        </row>
        <row r="8492">
          <cell r="A8492" t="str">
            <v>T26</v>
          </cell>
          <cell r="B8492" t="str">
            <v>QUEMADURA Y CORROSION LIMITADA AL OJO Y SUS ANEXOS</v>
          </cell>
          <cell r="C8492" t="str">
            <v>00</v>
          </cell>
        </row>
        <row r="8493">
          <cell r="A8493" t="str">
            <v>T260</v>
          </cell>
          <cell r="B8493" t="str">
            <v>QUEMADURA DEL PARPADO Y AREA PERIOCULAR</v>
          </cell>
          <cell r="C8493" t="str">
            <v>00</v>
          </cell>
        </row>
        <row r="8494">
          <cell r="A8494" t="str">
            <v>T261</v>
          </cell>
          <cell r="B8494" t="str">
            <v>QUEMADURA DE LA CORNEA Y SACO CONJUNTIVAL</v>
          </cell>
          <cell r="C8494" t="str">
            <v>00</v>
          </cell>
        </row>
        <row r="8495">
          <cell r="A8495" t="str">
            <v>T262</v>
          </cell>
          <cell r="B8495" t="str">
            <v>QUEMADURA CON RUPTURA Y DESTRUCCION RESULTANTES DEL GLOBO OCULAR</v>
          </cell>
          <cell r="C8495" t="str">
            <v>00</v>
          </cell>
        </row>
        <row r="8496">
          <cell r="A8496" t="str">
            <v>T263</v>
          </cell>
          <cell r="B8496" t="str">
            <v>QUEMADURA DE OTRAS PARTES DEL OJO Y SUS ANEXOS</v>
          </cell>
          <cell r="C8496" t="str">
            <v>00</v>
          </cell>
        </row>
        <row r="8497">
          <cell r="A8497" t="str">
            <v>T264</v>
          </cell>
          <cell r="B8497" t="str">
            <v>QUEMADURA DEL OJO Y ANWXOS, PARTE NO ESPECIFICADA</v>
          </cell>
          <cell r="C8497" t="str">
            <v>00</v>
          </cell>
        </row>
        <row r="8498">
          <cell r="A8498" t="str">
            <v>T265</v>
          </cell>
          <cell r="B8498" t="str">
            <v>CORROSION DEL PARPADO Y AREA PERIOCULAR</v>
          </cell>
          <cell r="C8498" t="str">
            <v>00</v>
          </cell>
        </row>
        <row r="8499">
          <cell r="A8499" t="str">
            <v>T266</v>
          </cell>
          <cell r="B8499" t="str">
            <v>CORROSION DE LA CORNEA Y SACO CONJUNTIVAL</v>
          </cell>
          <cell r="C8499" t="str">
            <v>00</v>
          </cell>
        </row>
        <row r="8500">
          <cell r="A8500" t="str">
            <v>T267</v>
          </cell>
          <cell r="B8500" t="str">
            <v>CORROSION CON RUPTURA Y DESTRUCCION RESULTANTES DEL GLOBO OCULAR</v>
          </cell>
          <cell r="C8500" t="str">
            <v>00</v>
          </cell>
        </row>
        <row r="8501">
          <cell r="A8501" t="str">
            <v>T268</v>
          </cell>
          <cell r="B8501" t="str">
            <v>CORROSION DE OTRAS PARTES DEL OJO Y SUS ANEXOS</v>
          </cell>
          <cell r="C8501" t="str">
            <v>00</v>
          </cell>
        </row>
        <row r="8502">
          <cell r="A8502" t="str">
            <v>T269</v>
          </cell>
          <cell r="B8502" t="str">
            <v>CORROSION DEL OJO Y SUS ANEXOS, PARTE NO ESPECIFICADA</v>
          </cell>
          <cell r="C8502" t="str">
            <v>00</v>
          </cell>
        </row>
        <row r="8503">
          <cell r="A8503" t="str">
            <v>T27</v>
          </cell>
          <cell r="B8503" t="str">
            <v>QUEMADURA Y CORROSION DE LAS VIAS RESPIRATORIAS</v>
          </cell>
          <cell r="C8503" t="str">
            <v>00</v>
          </cell>
        </row>
        <row r="8504">
          <cell r="A8504" t="str">
            <v>T270</v>
          </cell>
          <cell r="B8504" t="str">
            <v>QUEMADURA DE LA LARINGE Y DE LA TRAQUEA</v>
          </cell>
          <cell r="C8504" t="str">
            <v>00</v>
          </cell>
        </row>
        <row r="8505">
          <cell r="A8505" t="str">
            <v>T271</v>
          </cell>
          <cell r="B8505" t="str">
            <v>QUEMADURA QUE AFECTAN LA LARINGE Y LA TRAQUEA CON PULMON</v>
          </cell>
          <cell r="C8505" t="str">
            <v>00</v>
          </cell>
        </row>
        <row r="8506">
          <cell r="A8506" t="str">
            <v>T272</v>
          </cell>
          <cell r="B8506" t="str">
            <v>QUEMADURA DE OTRAS PARTES DE LA VIAS RESPIRATORIAS</v>
          </cell>
          <cell r="C8506" t="str">
            <v>00</v>
          </cell>
        </row>
        <row r="8507">
          <cell r="A8507" t="str">
            <v>T273</v>
          </cell>
          <cell r="B8507" t="str">
            <v>QUEMADURA DE LAS VIAS RESPIRATORIAS, PARTE NO ESPECIFICADA</v>
          </cell>
          <cell r="C8507" t="str">
            <v>00</v>
          </cell>
        </row>
        <row r="8508">
          <cell r="A8508" t="str">
            <v>T274</v>
          </cell>
          <cell r="B8508" t="str">
            <v>CORROSION DE LA LARINGE Y DE LA TRAQUEA</v>
          </cell>
          <cell r="C8508" t="str">
            <v>00</v>
          </cell>
        </row>
        <row r="8509">
          <cell r="A8509" t="str">
            <v>T275</v>
          </cell>
          <cell r="B8509" t="str">
            <v>CORROSION QUE AFECTAN LA LARINGE Y LA TRAQUEA CON EL PULMON</v>
          </cell>
          <cell r="C8509" t="str">
            <v>00</v>
          </cell>
        </row>
        <row r="8510">
          <cell r="A8510" t="str">
            <v>T276</v>
          </cell>
          <cell r="B8510" t="str">
            <v>CORROSION DE OTRAS PARTES DE LAS VIAS RESPIRATORIAS</v>
          </cell>
          <cell r="C8510" t="str">
            <v>00</v>
          </cell>
        </row>
        <row r="8511">
          <cell r="A8511" t="str">
            <v>T277</v>
          </cell>
          <cell r="B8511" t="str">
            <v>CORROSION DE LAS VIAS RESPIRATORIAS, PARTE NO ESPECIFICADA</v>
          </cell>
          <cell r="C8511" t="str">
            <v>00</v>
          </cell>
        </row>
        <row r="8512">
          <cell r="A8512" t="str">
            <v>T28</v>
          </cell>
          <cell r="B8512" t="str">
            <v>QUEMADURA Y CORROSION DE OTROS ORGANOS INTERNOS</v>
          </cell>
          <cell r="C8512" t="str">
            <v>00</v>
          </cell>
        </row>
        <row r="8513">
          <cell r="A8513" t="str">
            <v>T280</v>
          </cell>
          <cell r="B8513" t="str">
            <v>QUEMADURA DE LA BOCA Y DE LA FARINGE</v>
          </cell>
          <cell r="C8513" t="str">
            <v>00</v>
          </cell>
        </row>
        <row r="8514">
          <cell r="A8514" t="str">
            <v>T281</v>
          </cell>
          <cell r="B8514" t="str">
            <v>QUEMADURA DEL ESOFAGO</v>
          </cell>
          <cell r="C8514" t="str">
            <v>00</v>
          </cell>
        </row>
        <row r="8515">
          <cell r="A8515" t="str">
            <v>T282</v>
          </cell>
          <cell r="B8515" t="str">
            <v>QUEMADURA DE OTRAS PARTES DEL TUBO DIGESTIVO</v>
          </cell>
          <cell r="C8515" t="str">
            <v>00</v>
          </cell>
        </row>
        <row r="8516">
          <cell r="A8516" t="str">
            <v>T283</v>
          </cell>
          <cell r="B8516" t="str">
            <v>QUEMADURA DE ORGANOS GENITOURINARIOS INTERNOS</v>
          </cell>
          <cell r="C8516" t="str">
            <v>00</v>
          </cell>
        </row>
        <row r="8517">
          <cell r="A8517" t="str">
            <v>T284</v>
          </cell>
          <cell r="B8517" t="str">
            <v>QUEMADURA DE OTROS ORGANOS INTERNOS Y DE LOS NO ESPECIFICADOS</v>
          </cell>
          <cell r="C8517" t="str">
            <v>00</v>
          </cell>
        </row>
        <row r="8518">
          <cell r="A8518" t="str">
            <v>T285</v>
          </cell>
          <cell r="B8518" t="str">
            <v>CORROSION DE LA BOCA</v>
          </cell>
          <cell r="C8518" t="str">
            <v>00</v>
          </cell>
        </row>
        <row r="8519">
          <cell r="A8519" t="str">
            <v>T286</v>
          </cell>
          <cell r="B8519" t="str">
            <v>CORROSION DEL ESOFAGO</v>
          </cell>
          <cell r="C8519" t="str">
            <v>00</v>
          </cell>
        </row>
        <row r="8520">
          <cell r="A8520" t="str">
            <v>T287</v>
          </cell>
          <cell r="B8520" t="str">
            <v>CORROSION DE OTRAS PARTES DEL TUBO DIGESTIVO</v>
          </cell>
          <cell r="C8520" t="str">
            <v>00</v>
          </cell>
        </row>
        <row r="8521">
          <cell r="A8521" t="str">
            <v>T288</v>
          </cell>
          <cell r="B8521" t="str">
            <v>CORROSION DE ORGANOS GENITOURINARIOS INTERNOS</v>
          </cell>
          <cell r="C8521" t="str">
            <v>00</v>
          </cell>
        </row>
        <row r="8522">
          <cell r="A8522" t="str">
            <v>T289</v>
          </cell>
          <cell r="B8522" t="str">
            <v>CORROSION DE OTROS ORGANOS INTERNOS Y DE LOS NO ESPECIFICADOS</v>
          </cell>
          <cell r="C8522" t="str">
            <v>00</v>
          </cell>
        </row>
        <row r="8523">
          <cell r="A8523" t="str">
            <v>T29</v>
          </cell>
          <cell r="B8523" t="str">
            <v>QUEMADURAS Y CORROSIONES DE MULTIPLES REGIONES DEL CUERPO</v>
          </cell>
          <cell r="C8523" t="str">
            <v>00</v>
          </cell>
        </row>
        <row r="8524">
          <cell r="A8524" t="str">
            <v>T290</v>
          </cell>
          <cell r="B8524" t="str">
            <v>QUEMADURAS DE MULTIPLES REGIONES, GRADO NO ESPECIFICADO</v>
          </cell>
          <cell r="C8524" t="str">
            <v>00</v>
          </cell>
        </row>
        <row r="8525">
          <cell r="A8525" t="str">
            <v>T291</v>
          </cell>
          <cell r="B8525" t="str">
            <v>QUEMADURAS DE MULTIPLES REGIONES, MENCIONADAS COMO DE NO MAS DE PRIMER</v>
          </cell>
          <cell r="C8525" t="str">
            <v>00</v>
          </cell>
        </row>
        <row r="8526">
          <cell r="A8526" t="str">
            <v>T292</v>
          </cell>
          <cell r="B8526" t="str">
            <v>QUEMADURAS DE MULTIPLES REGIONES, MENCIONADAS COMO DE NO MAS DE SEGUND</v>
          </cell>
          <cell r="C8526" t="str">
            <v>00</v>
          </cell>
        </row>
        <row r="8527">
          <cell r="A8527" t="str">
            <v>T293</v>
          </cell>
          <cell r="B8527" t="str">
            <v>QUEM. MULTIPL. CON MENCION AL MENOS DE UNA QUEMADURA DE TERCER GRADO</v>
          </cell>
          <cell r="C8527" t="str">
            <v>00</v>
          </cell>
        </row>
        <row r="8528">
          <cell r="A8528" t="str">
            <v>T294</v>
          </cell>
          <cell r="B8528" t="str">
            <v>CORROSIONES DE MULTIPLES REGIONES, GRADO NO ESPECIFICADO</v>
          </cell>
          <cell r="C8528" t="str">
            <v>00</v>
          </cell>
        </row>
        <row r="8529">
          <cell r="A8529" t="str">
            <v>T295</v>
          </cell>
          <cell r="B8529" t="str">
            <v>CORROSIONES MULTIPLES, MENCIONADAS COMO DE NO MAS DE PRIMER GRADO</v>
          </cell>
          <cell r="C8529" t="str">
            <v>00</v>
          </cell>
        </row>
        <row r="8530">
          <cell r="A8530" t="str">
            <v>T296</v>
          </cell>
          <cell r="B8530" t="str">
            <v>CORROSIONES MULTIPLES, MENCIONADAS COMO DE NO MAS DE SEGUNDO GRADO</v>
          </cell>
          <cell r="C8530" t="str">
            <v>00</v>
          </cell>
        </row>
        <row r="8531">
          <cell r="A8531" t="str">
            <v>T297</v>
          </cell>
          <cell r="B8531" t="str">
            <v>CORROSIONES MULTIPLES, CON MENCION AL MENOS DE UNA CORROSION DE TERCER</v>
          </cell>
          <cell r="C8531" t="str">
            <v>00</v>
          </cell>
        </row>
        <row r="8532">
          <cell r="A8532" t="str">
            <v>T30</v>
          </cell>
          <cell r="B8532" t="str">
            <v>QUEMADURA Y CORROSION, REGION DEL CUERPO NO ESPECIFICADA</v>
          </cell>
          <cell r="C8532" t="str">
            <v>00</v>
          </cell>
        </row>
        <row r="8533">
          <cell r="A8533" t="str">
            <v>T300</v>
          </cell>
          <cell r="B8533" t="str">
            <v>QUEMADURA DE REGION DEL CUERPO Y GRADO NO ESPECIFICADOS</v>
          </cell>
          <cell r="C8533" t="str">
            <v>00</v>
          </cell>
        </row>
        <row r="8534">
          <cell r="A8534" t="str">
            <v>T301</v>
          </cell>
          <cell r="B8534" t="str">
            <v>QUEMADURA DE PRIMER GRADO, REGION DEL CUERPO NO ESPECIFICADA</v>
          </cell>
          <cell r="C8534" t="str">
            <v>00</v>
          </cell>
        </row>
        <row r="8535">
          <cell r="A8535" t="str">
            <v>T302</v>
          </cell>
          <cell r="B8535" t="str">
            <v>QUEMADURA DE SEGUNDO GRADO, REGION DEL CUERPO NO ESPECIFICADA</v>
          </cell>
          <cell r="C8535" t="str">
            <v>00</v>
          </cell>
        </row>
        <row r="8536">
          <cell r="A8536" t="str">
            <v>T303</v>
          </cell>
          <cell r="B8536" t="str">
            <v>QUEMADURA DE TERCER GRADO, REGION DEL CUERPO NO ESPECIFICADA</v>
          </cell>
          <cell r="C8536" t="str">
            <v>00</v>
          </cell>
        </row>
        <row r="8537">
          <cell r="A8537" t="str">
            <v>T304</v>
          </cell>
          <cell r="B8537" t="str">
            <v>CORROSION DE REGION DEL CUERPO Y GRADO NO ESPECIFICADOS</v>
          </cell>
          <cell r="C8537" t="str">
            <v>00</v>
          </cell>
        </row>
        <row r="8538">
          <cell r="A8538" t="str">
            <v>T305</v>
          </cell>
          <cell r="B8538" t="str">
            <v>CORROSION DE PRIMER GRADO, REGION DEL CUERPO NO ESPECIFICADA</v>
          </cell>
          <cell r="C8538" t="str">
            <v>00</v>
          </cell>
        </row>
        <row r="8539">
          <cell r="A8539" t="str">
            <v>T306</v>
          </cell>
          <cell r="B8539" t="str">
            <v>CORROSION DE SEGUNDO GRADO, REGION DEL CUERPO NO ESPECIFICADA</v>
          </cell>
          <cell r="C8539" t="str">
            <v>00</v>
          </cell>
        </row>
        <row r="8540">
          <cell r="A8540" t="str">
            <v>T307</v>
          </cell>
          <cell r="B8540" t="str">
            <v>CORROSION DE TERCER GRADO, REGION DEL CUERPO NO ESPECIFICADA</v>
          </cell>
          <cell r="C8540" t="str">
            <v>00</v>
          </cell>
        </row>
        <row r="8541">
          <cell r="A8541" t="str">
            <v>T31</v>
          </cell>
          <cell r="B8541" t="str">
            <v>QUEM. CLASIFICADAS SEGUN LA EXTENSION DE LA SUPERFICIE DEL CUERPO AFEC</v>
          </cell>
          <cell r="C8541" t="str">
            <v>00</v>
          </cell>
        </row>
        <row r="8542">
          <cell r="A8542" t="str">
            <v>T310</v>
          </cell>
          <cell r="B8542" t="str">
            <v>QUEMADURA QUE AFECTAN MENOS DEL 10% DE LA SUPERFICIE DEL CUERPO</v>
          </cell>
          <cell r="C8542" t="str">
            <v>00</v>
          </cell>
        </row>
        <row r="8543">
          <cell r="A8543" t="str">
            <v>T311</v>
          </cell>
          <cell r="B8543" t="str">
            <v>QUEMADURAS QUE AFECTAN DEL 10% DE LA SUPERFICIE DEL CUERPO</v>
          </cell>
          <cell r="C8543" t="str">
            <v>00</v>
          </cell>
        </row>
        <row r="8544">
          <cell r="A8544" t="str">
            <v>T312</v>
          </cell>
          <cell r="B8544" t="str">
            <v>QUEMADURAS QUE AFECTAN DEL 20% DE LA SUPERFICIE DEL CUERPO</v>
          </cell>
          <cell r="C8544" t="str">
            <v>00</v>
          </cell>
        </row>
        <row r="8545">
          <cell r="A8545" t="str">
            <v>T313</v>
          </cell>
          <cell r="B8545" t="str">
            <v>QUEMADURAS QUE AFECTAN DEL 39% DE LA SUPERFICIE DEL CUERPO</v>
          </cell>
          <cell r="C8545" t="str">
            <v>00</v>
          </cell>
        </row>
        <row r="8546">
          <cell r="A8546" t="str">
            <v>T314</v>
          </cell>
          <cell r="B8546" t="str">
            <v>QUEMQDURAS QUE AFECTAN DEL 40% DE LA SUPERFICIE DEL CUERPO</v>
          </cell>
          <cell r="C8546" t="str">
            <v>00</v>
          </cell>
        </row>
        <row r="8547">
          <cell r="A8547" t="str">
            <v>T315</v>
          </cell>
          <cell r="B8547" t="str">
            <v>QUEMADURAS QUE AFECTAN DEL 50% DE LA SUPERFICIE DEL CUERPO</v>
          </cell>
          <cell r="C8547" t="str">
            <v>00</v>
          </cell>
        </row>
        <row r="8548">
          <cell r="A8548" t="str">
            <v>T316</v>
          </cell>
          <cell r="B8548" t="str">
            <v>QUEMADURAS QUE AFECTAN DEL 60 AL 69% DE LA SUPERFICIE DEL CUERPO</v>
          </cell>
          <cell r="C8548" t="str">
            <v>00</v>
          </cell>
        </row>
        <row r="8549">
          <cell r="A8549" t="str">
            <v>T317</v>
          </cell>
          <cell r="B8549" t="str">
            <v>QUEMADURAS QUE AFECTAN DEL 70 AL 79% DE LA SUPERFICIE DEL CUERPO</v>
          </cell>
          <cell r="C8549" t="str">
            <v>00</v>
          </cell>
        </row>
        <row r="8550">
          <cell r="A8550" t="str">
            <v>T318</v>
          </cell>
          <cell r="B8550" t="str">
            <v>QUEMADURAS QUE AFECTAN DEL 80 AL 89% DE LA SUPERFICIE DEL CUERPO</v>
          </cell>
          <cell r="C8550" t="str">
            <v>00</v>
          </cell>
        </row>
        <row r="8551">
          <cell r="A8551" t="str">
            <v>T319</v>
          </cell>
          <cell r="B8551" t="str">
            <v>QUEMADURAS QUE AFECTAN EL 90% O MAS DE LA SUPERFICIE DEL CUERPO</v>
          </cell>
          <cell r="C8551" t="str">
            <v>00</v>
          </cell>
        </row>
        <row r="8552">
          <cell r="A8552" t="str">
            <v>T32</v>
          </cell>
          <cell r="B8552" t="str">
            <v>CORROSIONES CLASIFICADAS SEGUN LA EXTENSION DE LA SUPERFICIE DEL CUERP</v>
          </cell>
          <cell r="C8552" t="str">
            <v>00</v>
          </cell>
        </row>
        <row r="8553">
          <cell r="A8553" t="str">
            <v>T320</v>
          </cell>
          <cell r="B8553" t="str">
            <v>CORROSIONES QUE AFECTAN MENOS DEL 10% DE LA SUPERFICIE DEL CUERPO</v>
          </cell>
          <cell r="C8553" t="str">
            <v>00</v>
          </cell>
        </row>
        <row r="8554">
          <cell r="A8554" t="str">
            <v>T321</v>
          </cell>
          <cell r="B8554" t="str">
            <v>CORROSIONES QUE AFECTAN DEL 10 AL 19% DE LA SUPERFICIE DEL CUERPO</v>
          </cell>
          <cell r="C8554" t="str">
            <v>00</v>
          </cell>
        </row>
        <row r="8555">
          <cell r="A8555" t="str">
            <v>T322</v>
          </cell>
          <cell r="B8555" t="str">
            <v>CORROSIONES QUE AFECTAN DEL 20 AL 29% DE LA SUPERFICIE DEL CUERPO</v>
          </cell>
          <cell r="C8555" t="str">
            <v>00</v>
          </cell>
        </row>
        <row r="8556">
          <cell r="A8556" t="str">
            <v>T323</v>
          </cell>
          <cell r="B8556" t="str">
            <v>CORROSIONES QUE AFECTAN DEL 30 AL 39% DE LA SUPERFICIE DEL CUERPO</v>
          </cell>
          <cell r="C8556" t="str">
            <v>00</v>
          </cell>
        </row>
        <row r="8557">
          <cell r="A8557" t="str">
            <v>T324</v>
          </cell>
          <cell r="B8557" t="str">
            <v>CORROSIONES QUE AFECTAN DEL 40 AL 49% DE LA SUPERFICIE DEL CUERPO</v>
          </cell>
          <cell r="C8557" t="str">
            <v>00</v>
          </cell>
        </row>
        <row r="8558">
          <cell r="A8558" t="str">
            <v>T325</v>
          </cell>
          <cell r="B8558" t="str">
            <v>CORROSIONES QUE AFECTAN DEL 50 AL 59% DE LA SUPERFICIE DEL CUERPO</v>
          </cell>
          <cell r="C8558" t="str">
            <v>00</v>
          </cell>
        </row>
        <row r="8559">
          <cell r="A8559" t="str">
            <v>T326</v>
          </cell>
          <cell r="B8559" t="str">
            <v>CORROSIONES QUE AFECTAN DEL 60 AL 69% DE LA SUPERFICIE DEL CUERPO</v>
          </cell>
          <cell r="C8559" t="str">
            <v>00</v>
          </cell>
        </row>
        <row r="8560">
          <cell r="A8560" t="str">
            <v>T327</v>
          </cell>
          <cell r="B8560" t="str">
            <v>CORROSIONES QUE AFECTAN DEL 70 AL 79% DE LA SUPERFICIE DEL CUERPO</v>
          </cell>
          <cell r="C8560" t="str">
            <v>00</v>
          </cell>
        </row>
        <row r="8561">
          <cell r="A8561" t="str">
            <v>T328</v>
          </cell>
          <cell r="B8561" t="str">
            <v>CORROSIONES QUE AFECTAN DE 80 AL 89% DE LA SUPERFICIE DEL CUERPO</v>
          </cell>
          <cell r="C8561" t="str">
            <v>00</v>
          </cell>
        </row>
        <row r="8562">
          <cell r="A8562" t="str">
            <v>T329</v>
          </cell>
          <cell r="B8562" t="str">
            <v>CORROSIONES QUE AFECTAN AL 90% O MAS DE LA SUPERFICIE DEL CUERPO</v>
          </cell>
          <cell r="C8562" t="str">
            <v>00</v>
          </cell>
        </row>
        <row r="8563">
          <cell r="A8563" t="str">
            <v>T33</v>
          </cell>
          <cell r="B8563" t="str">
            <v>CONGELAMINETO SUPERFICIAL</v>
          </cell>
          <cell r="C8563" t="str">
            <v>00</v>
          </cell>
        </row>
        <row r="8564">
          <cell r="A8564" t="str">
            <v>T330</v>
          </cell>
          <cell r="B8564" t="str">
            <v>CONGELAMIENTO SUPERFICIAL DE LA CABEZA</v>
          </cell>
          <cell r="C8564" t="str">
            <v>00</v>
          </cell>
        </row>
        <row r="8565">
          <cell r="A8565" t="str">
            <v>T331</v>
          </cell>
          <cell r="B8565" t="str">
            <v>CONGELAMIENTO SUPERFICIAL DEL CUELLO</v>
          </cell>
          <cell r="C8565" t="str">
            <v>00</v>
          </cell>
        </row>
        <row r="8566">
          <cell r="A8566" t="str">
            <v>T332</v>
          </cell>
          <cell r="B8566" t="str">
            <v>CONGELAMIENTO SUPERFICIAL DEL TORAX</v>
          </cell>
          <cell r="C8566" t="str">
            <v>00</v>
          </cell>
        </row>
        <row r="8567">
          <cell r="A8567" t="str">
            <v>T333</v>
          </cell>
          <cell r="B8567" t="str">
            <v>CONGELAMIENTO SUPERFICIAL DE LA PARED ABDOMINAL, REG. LUMBOS. Y PELVIS</v>
          </cell>
          <cell r="C8567" t="str">
            <v>00</v>
          </cell>
        </row>
        <row r="8568">
          <cell r="A8568" t="str">
            <v>T334</v>
          </cell>
          <cell r="B8568" t="str">
            <v>CONGELAMIENTO SUPERFICIAL DEL BRAZO</v>
          </cell>
          <cell r="C8568" t="str">
            <v>00</v>
          </cell>
        </row>
        <row r="8569">
          <cell r="A8569" t="str">
            <v>T335</v>
          </cell>
          <cell r="B8569" t="str">
            <v>CONGELAMIENTO SUPERFICIAL DE LA MUÑECA Y DE LA MANO</v>
          </cell>
          <cell r="C8569" t="str">
            <v>00</v>
          </cell>
        </row>
        <row r="8570">
          <cell r="A8570" t="str">
            <v>T336</v>
          </cell>
          <cell r="B8570" t="str">
            <v>CONGELAMIENTO SUPERFICIAL DE LA CADERA Y DEL MUSLO</v>
          </cell>
          <cell r="C8570" t="str">
            <v>00</v>
          </cell>
        </row>
        <row r="8571">
          <cell r="A8571" t="str">
            <v>T337</v>
          </cell>
          <cell r="B8571" t="str">
            <v>CONGELAMIENTO SUPERFICIAL DE LA RODILLA Y DE LA PIERNA</v>
          </cell>
          <cell r="C8571" t="str">
            <v>00</v>
          </cell>
        </row>
        <row r="8572">
          <cell r="A8572" t="str">
            <v>T338</v>
          </cell>
          <cell r="B8572" t="str">
            <v>CONGELAMIENTO SUPERFICIAL DEL TOBILLO Y DEL PIE</v>
          </cell>
          <cell r="C8572" t="str">
            <v>00</v>
          </cell>
        </row>
        <row r="8573">
          <cell r="A8573" t="str">
            <v>T339</v>
          </cell>
          <cell r="B8573" t="str">
            <v>CONGELAMIENTO SUPERFICIAL DE OTROS SITIOS Y DE LOS NO ESPECIFICADOS</v>
          </cell>
          <cell r="C8573" t="str">
            <v>00</v>
          </cell>
        </row>
        <row r="8574">
          <cell r="A8574" t="str">
            <v>T34</v>
          </cell>
          <cell r="B8574" t="str">
            <v>CONGELAMIENTO CON NECROSIS TISULAR</v>
          </cell>
          <cell r="C8574" t="str">
            <v>00</v>
          </cell>
        </row>
        <row r="8575">
          <cell r="A8575" t="str">
            <v>T340</v>
          </cell>
          <cell r="B8575" t="str">
            <v>CONGELAMIENTO CON NECROSIS TISULAR DE LA CABEZA</v>
          </cell>
          <cell r="C8575" t="str">
            <v>00</v>
          </cell>
        </row>
        <row r="8576">
          <cell r="A8576" t="str">
            <v>T341</v>
          </cell>
          <cell r="B8576" t="str">
            <v>CONGELAMIENTO CON NECROSIS TISULAR DEL CUELLO</v>
          </cell>
          <cell r="C8576" t="str">
            <v>00</v>
          </cell>
        </row>
        <row r="8577">
          <cell r="A8577" t="str">
            <v>T342</v>
          </cell>
          <cell r="B8577" t="str">
            <v>CONGELAMIENTO CON NECROSIS TISULAR DEL TORAX</v>
          </cell>
          <cell r="C8577" t="str">
            <v>00</v>
          </cell>
        </row>
        <row r="8578">
          <cell r="A8578" t="str">
            <v>T343</v>
          </cell>
          <cell r="B8578" t="str">
            <v>CONGELAMIENTO CON NECROSIS TISULAR DE LA PARED ABDOMINAL, REG. LUMBOS</v>
          </cell>
          <cell r="C8578" t="str">
            <v>00</v>
          </cell>
        </row>
        <row r="8579">
          <cell r="A8579" t="str">
            <v>T344</v>
          </cell>
          <cell r="B8579" t="str">
            <v>CONGELAMIENTO CON NECROSIS TISULAR DEL BRAZO</v>
          </cell>
          <cell r="C8579" t="str">
            <v>00</v>
          </cell>
        </row>
        <row r="8580">
          <cell r="A8580" t="str">
            <v>T345</v>
          </cell>
          <cell r="B8580" t="str">
            <v>CONGELAMIENTO CON NECROSIS TISULAR DE LA MUÑECA Y DE LA MANO</v>
          </cell>
          <cell r="C8580" t="str">
            <v>00</v>
          </cell>
        </row>
        <row r="8581">
          <cell r="A8581" t="str">
            <v>T346</v>
          </cell>
          <cell r="B8581" t="str">
            <v>CONGELAMIENTO CON NECROSIS TISULAR DE LA CADERA Y DEL MUSLO</v>
          </cell>
          <cell r="C8581" t="str">
            <v>00</v>
          </cell>
        </row>
        <row r="8582">
          <cell r="A8582" t="str">
            <v>T347</v>
          </cell>
          <cell r="B8582" t="str">
            <v>CONGELAMIENTO CON NECROSIS TISULAR DE LA RODILLA Y DE LA PIERNA</v>
          </cell>
          <cell r="C8582" t="str">
            <v>00</v>
          </cell>
        </row>
        <row r="8583">
          <cell r="A8583" t="str">
            <v>T348</v>
          </cell>
          <cell r="B8583" t="str">
            <v>CONGELAMIENTO CON NECROSIS TISULAR DEL TOBILLO Y DEL PIE</v>
          </cell>
          <cell r="C8583" t="str">
            <v>00</v>
          </cell>
        </row>
        <row r="8584">
          <cell r="A8584" t="str">
            <v>T349</v>
          </cell>
          <cell r="B8584" t="str">
            <v>CONGELAMIENTO CON NECROSIS TISULAR DE OTROS SITIOS Y DE LOS NO ESPECIF</v>
          </cell>
          <cell r="C8584" t="str">
            <v>00</v>
          </cell>
        </row>
        <row r="8585">
          <cell r="A8585" t="str">
            <v>T35</v>
          </cell>
          <cell r="B8585" t="str">
            <v>CONGELAMIENTO QUE AFECTAN MULTIPL. REGION. DEL CUERPO Y CONGEL. NO ESP</v>
          </cell>
          <cell r="C8585" t="str">
            <v>00</v>
          </cell>
        </row>
        <row r="8586">
          <cell r="A8586" t="str">
            <v>T350</v>
          </cell>
          <cell r="B8586" t="str">
            <v>CONGELAMIENTO SUPERFICIAL QUE AFECTAN MULTIPLES REGIONES DEL CUERPO</v>
          </cell>
          <cell r="C8586" t="str">
            <v>00</v>
          </cell>
        </row>
        <row r="8587">
          <cell r="A8587" t="str">
            <v>T351</v>
          </cell>
          <cell r="B8587" t="str">
            <v>CONGELAMIENTO CON NECROSIS TISULAR QUE AFECTAN MULTIPL. REG. DEL CUERP</v>
          </cell>
          <cell r="C8587" t="str">
            <v>00</v>
          </cell>
        </row>
        <row r="8588">
          <cell r="A8588" t="str">
            <v>T352</v>
          </cell>
          <cell r="B8588" t="str">
            <v>CONGELAMIENTO NO ESPECIFICADO DE LA CABEZA Y DEL CUELLO</v>
          </cell>
          <cell r="C8588" t="str">
            <v>00</v>
          </cell>
        </row>
        <row r="8589">
          <cell r="A8589" t="str">
            <v>T353</v>
          </cell>
          <cell r="B8589" t="str">
            <v>CONGEL. NO ESPECIF. DEL TORAX, DEL ABDOMEN, DE LA REG. LUMBOS. Y DE LA</v>
          </cell>
          <cell r="C8589" t="str">
            <v>00</v>
          </cell>
        </row>
        <row r="8590">
          <cell r="A8590" t="str">
            <v>T354</v>
          </cell>
          <cell r="B8590" t="str">
            <v>CONGELAMIENTO NO ESPECIFICADO DEL MIEMBRO SUPERIOR</v>
          </cell>
          <cell r="C8590" t="str">
            <v>00</v>
          </cell>
        </row>
        <row r="8591">
          <cell r="A8591" t="str">
            <v>T355</v>
          </cell>
          <cell r="B8591" t="str">
            <v>CONGELAMIENTO NO ESPECIFICADO DEL MIEMBRO INFERIOR</v>
          </cell>
          <cell r="C8591" t="str">
            <v>00</v>
          </cell>
        </row>
        <row r="8592">
          <cell r="A8592" t="str">
            <v>T356</v>
          </cell>
          <cell r="B8592" t="str">
            <v>CONGEL. NO ESPECIF. QUE AFECTA MULTIPLES REGIONES DEL CUERPO</v>
          </cell>
          <cell r="C8592" t="str">
            <v>00</v>
          </cell>
        </row>
        <row r="8593">
          <cell r="A8593" t="str">
            <v>T357</v>
          </cell>
          <cell r="B8593" t="str">
            <v>CONGELAMIENTO NO ESPECIFICADO, DE SITIO NO ESPECIFICADO</v>
          </cell>
          <cell r="C8593" t="str">
            <v>00</v>
          </cell>
        </row>
        <row r="8594">
          <cell r="A8594" t="str">
            <v>T36</v>
          </cell>
          <cell r="B8594" t="str">
            <v>ENVENENAMIENTO POR ANTIBIOTICOS SISTEMICOS</v>
          </cell>
          <cell r="C8594" t="str">
            <v>00</v>
          </cell>
        </row>
        <row r="8595">
          <cell r="A8595" t="str">
            <v>T360</v>
          </cell>
          <cell r="B8595" t="str">
            <v>PENICILINAS</v>
          </cell>
          <cell r="C8595" t="str">
            <v>00</v>
          </cell>
        </row>
        <row r="8596">
          <cell r="A8596" t="str">
            <v>T361</v>
          </cell>
          <cell r="B8596" t="str">
            <v>CEFALOSPORINAS Y OTROS ANTIBIOTICOS BETA-LACTAMICOS</v>
          </cell>
          <cell r="C8596" t="str">
            <v>00</v>
          </cell>
        </row>
        <row r="8597">
          <cell r="A8597" t="str">
            <v>T362</v>
          </cell>
          <cell r="B8597" t="str">
            <v>GRUPO DEL CLORAMFENICOL</v>
          </cell>
          <cell r="C8597" t="str">
            <v>00</v>
          </cell>
        </row>
        <row r="8598">
          <cell r="A8598" t="str">
            <v>T363</v>
          </cell>
          <cell r="B8598" t="str">
            <v>MACROLIDOS</v>
          </cell>
          <cell r="C8598" t="str">
            <v>00</v>
          </cell>
        </row>
        <row r="8599">
          <cell r="A8599" t="str">
            <v>T364</v>
          </cell>
          <cell r="B8599" t="str">
            <v>TETRACICLINAS</v>
          </cell>
          <cell r="C8599" t="str">
            <v>00</v>
          </cell>
        </row>
        <row r="8600">
          <cell r="A8600" t="str">
            <v>T365</v>
          </cell>
          <cell r="B8600" t="str">
            <v>AMINOGLUCOSIDOS</v>
          </cell>
          <cell r="C8600" t="str">
            <v>00</v>
          </cell>
        </row>
        <row r="8601">
          <cell r="A8601" t="str">
            <v>T366</v>
          </cell>
          <cell r="B8601" t="str">
            <v>RIFAMICINAS</v>
          </cell>
          <cell r="C8601" t="str">
            <v>00</v>
          </cell>
        </row>
        <row r="8602">
          <cell r="A8602" t="str">
            <v>T367</v>
          </cell>
          <cell r="B8602" t="str">
            <v>ANTIBIOTICOS ANTIMICOTICOS USADOS SISTEMICAMENTE</v>
          </cell>
          <cell r="C8602" t="str">
            <v>00</v>
          </cell>
        </row>
        <row r="8603">
          <cell r="A8603" t="str">
            <v>T368</v>
          </cell>
          <cell r="B8603" t="str">
            <v>OTROS ANTIBIOTICOS SISTEMICOS</v>
          </cell>
          <cell r="C8603" t="str">
            <v>00</v>
          </cell>
        </row>
        <row r="8604">
          <cell r="A8604" t="str">
            <v>T369</v>
          </cell>
          <cell r="B8604" t="str">
            <v>ANTIBIOTICOS SISTEMICOS, NO ESPECIFICADOS</v>
          </cell>
          <cell r="C8604" t="str">
            <v>00</v>
          </cell>
        </row>
        <row r="8605">
          <cell r="A8605" t="str">
            <v>T37</v>
          </cell>
          <cell r="B8605" t="str">
            <v>ENVENENAMIENTO POR OTROS ANTIINFECCIOSOS Y ANTIPARASITARIOS SISTEMICOS</v>
          </cell>
          <cell r="C8605" t="str">
            <v>00</v>
          </cell>
        </row>
        <row r="8606">
          <cell r="A8606" t="str">
            <v>T370</v>
          </cell>
          <cell r="B8606" t="str">
            <v>SULFANAMIDAS</v>
          </cell>
          <cell r="C8606" t="str">
            <v>00</v>
          </cell>
        </row>
        <row r="8607">
          <cell r="A8607" t="str">
            <v>T371</v>
          </cell>
          <cell r="B8607" t="str">
            <v>DROGAS ANTIMICOBACTERIANAS</v>
          </cell>
          <cell r="C8607" t="str">
            <v>00</v>
          </cell>
        </row>
        <row r="8608">
          <cell r="A8608" t="str">
            <v>T372</v>
          </cell>
          <cell r="B8608" t="str">
            <v>ANTIPALUDICOS Y DROGAS DE ACCION COTRA OTROS PROTOZOARIOS SANGUINEOS</v>
          </cell>
          <cell r="C8608" t="str">
            <v>00</v>
          </cell>
        </row>
        <row r="8609">
          <cell r="A8609" t="str">
            <v>T373</v>
          </cell>
          <cell r="B8609" t="str">
            <v>OTRAS DROGAS ANTIPROTOZOATIOS</v>
          </cell>
          <cell r="C8609" t="str">
            <v>00</v>
          </cell>
        </row>
        <row r="8610">
          <cell r="A8610" t="str">
            <v>T374</v>
          </cell>
          <cell r="B8610" t="str">
            <v>ANTIHELMINTICOS</v>
          </cell>
          <cell r="C8610" t="str">
            <v>00</v>
          </cell>
        </row>
        <row r="8611">
          <cell r="A8611" t="str">
            <v>T375</v>
          </cell>
          <cell r="B8611" t="str">
            <v>DROGAS ANTIVIRALES</v>
          </cell>
          <cell r="C8611" t="str">
            <v>00</v>
          </cell>
        </row>
        <row r="8612">
          <cell r="A8612" t="str">
            <v>T378</v>
          </cell>
          <cell r="B8612" t="str">
            <v>OTROS ANTIIFECCIOSOS Y ANTIPARASITARIOS SISTEMICOS ESPECIFICADOS</v>
          </cell>
          <cell r="C8612" t="str">
            <v>00</v>
          </cell>
        </row>
        <row r="8613">
          <cell r="A8613" t="str">
            <v>T379</v>
          </cell>
          <cell r="B8613" t="str">
            <v>ANTIINFECCIOSOS Y ANTIPARASITARIOS SISTEMICOS, NO ESPECIFICADOS</v>
          </cell>
          <cell r="C8613" t="str">
            <v>00</v>
          </cell>
        </row>
        <row r="8614">
          <cell r="A8614" t="str">
            <v>T38</v>
          </cell>
          <cell r="B8614" t="str">
            <v>ENVEN. POR HORMONAS Y SUS SUSTITUTOS Y ANTAGONICOS SINTETICOS, NO CLAS</v>
          </cell>
          <cell r="C8614" t="str">
            <v>00</v>
          </cell>
        </row>
        <row r="8615">
          <cell r="A8615" t="str">
            <v>T380</v>
          </cell>
          <cell r="B8615" t="str">
            <v>GLUCOCORTICOIDES Y ANALOGOS SINTETICOS</v>
          </cell>
          <cell r="C8615" t="str">
            <v>00</v>
          </cell>
        </row>
        <row r="8616">
          <cell r="A8616" t="str">
            <v>T381</v>
          </cell>
          <cell r="B8616" t="str">
            <v>HORMONAS TIROIDEAS Y SUSTITUTOS</v>
          </cell>
          <cell r="C8616" t="str">
            <v>00</v>
          </cell>
        </row>
        <row r="8617">
          <cell r="A8617" t="str">
            <v>T382</v>
          </cell>
          <cell r="B8617" t="str">
            <v>DROGAS ANTITIROIDEAS</v>
          </cell>
          <cell r="C8617" t="str">
            <v>00</v>
          </cell>
        </row>
        <row r="8618">
          <cell r="A8618" t="str">
            <v>T383</v>
          </cell>
          <cell r="B8618" t="str">
            <v>INSULINA Y DROGAS HIPOGLUCEMIANTES ORALES (ANTIDIABETICAS)</v>
          </cell>
          <cell r="C8618" t="str">
            <v>00</v>
          </cell>
        </row>
        <row r="8619">
          <cell r="A8619" t="str">
            <v>T384</v>
          </cell>
          <cell r="B8619" t="str">
            <v>ANTICONCEPTIVOS ORALES</v>
          </cell>
          <cell r="C8619" t="str">
            <v>00</v>
          </cell>
        </row>
        <row r="8620">
          <cell r="A8620" t="str">
            <v>T385</v>
          </cell>
          <cell r="B8620" t="str">
            <v>OTROS ESTROGENOS Y PROGESTOGENOS</v>
          </cell>
          <cell r="C8620" t="str">
            <v>00</v>
          </cell>
        </row>
        <row r="8621">
          <cell r="A8621" t="str">
            <v>T386</v>
          </cell>
          <cell r="B8621" t="str">
            <v>ANTIGONADOTROFINAS, ANTIESTROGENOS Y ANTIANDROGENOS, NO CLASIF. EN OTR</v>
          </cell>
          <cell r="C8621" t="str">
            <v>00</v>
          </cell>
        </row>
        <row r="8622">
          <cell r="A8622" t="str">
            <v>T387</v>
          </cell>
          <cell r="B8622" t="str">
            <v>ANDROGENOS Y SUS CONGENERES ANABOLICOS</v>
          </cell>
          <cell r="C8622" t="str">
            <v>00</v>
          </cell>
        </row>
        <row r="8623">
          <cell r="A8623" t="str">
            <v>T388</v>
          </cell>
          <cell r="B8623" t="str">
            <v>OTRAS HORMONAS Y SUSTITUTOS SINTETICOS Y LOS NO ESPECIFICADOS</v>
          </cell>
          <cell r="C8623" t="str">
            <v>00</v>
          </cell>
        </row>
        <row r="8624">
          <cell r="A8624" t="str">
            <v>T389</v>
          </cell>
          <cell r="B8624" t="str">
            <v>OTROS ANTAGONISTAS DE LAS HORMONAS Y LOS NO ESPECIFICADOS</v>
          </cell>
          <cell r="C8624" t="str">
            <v>00</v>
          </cell>
        </row>
        <row r="8625">
          <cell r="A8625" t="str">
            <v>T39</v>
          </cell>
          <cell r="B8625" t="str">
            <v>ENVENEN. POR ANALGESICOS NO NARCOTICOS, ANTIPIRETICOS Y ANTIRREUMATICO</v>
          </cell>
          <cell r="C8625" t="str">
            <v>00</v>
          </cell>
        </row>
        <row r="8626">
          <cell r="A8626" t="str">
            <v>T390</v>
          </cell>
          <cell r="B8626" t="str">
            <v>SALICILATOS</v>
          </cell>
          <cell r="C8626" t="str">
            <v>00</v>
          </cell>
        </row>
        <row r="8627">
          <cell r="A8627" t="str">
            <v>T391</v>
          </cell>
          <cell r="B8627" t="str">
            <v>DERIVADOS DEL PARAAMINOFENOL</v>
          </cell>
          <cell r="C8627" t="str">
            <v>00</v>
          </cell>
        </row>
        <row r="8628">
          <cell r="A8628" t="str">
            <v>T392</v>
          </cell>
          <cell r="B8628" t="str">
            <v>DERIVADOS DE LA PIRAZOLONA</v>
          </cell>
          <cell r="C8628" t="str">
            <v>00</v>
          </cell>
        </row>
        <row r="8629">
          <cell r="A8629" t="str">
            <v>T393</v>
          </cell>
          <cell r="B8629" t="str">
            <v>OTRAS DROGAS ANTIINFLAMATORIAS NO ESTEROIDEAS (DAINE)</v>
          </cell>
          <cell r="C8629" t="str">
            <v>00</v>
          </cell>
        </row>
        <row r="8630">
          <cell r="A8630" t="str">
            <v>T394</v>
          </cell>
          <cell r="B8630" t="str">
            <v>ANTIRREUMATICOS, NO CLASIFICADOS EN OTRA PARTE</v>
          </cell>
          <cell r="C8630" t="str">
            <v>00</v>
          </cell>
        </row>
        <row r="8631">
          <cell r="A8631" t="str">
            <v>T398</v>
          </cell>
          <cell r="B8631" t="str">
            <v>OTROS ANALGESICOS NO NARCOTICOS Y ANTIPIRETICOS, NO CLASIF. EN OTRA PA</v>
          </cell>
          <cell r="C8631" t="str">
            <v>00</v>
          </cell>
        </row>
        <row r="8632">
          <cell r="A8632" t="str">
            <v>T399</v>
          </cell>
          <cell r="B8632" t="str">
            <v>ANALGESICOS NO NARCOTICOS, ANTIPIRETICOS Y ANTIRREUM. NO ESPECIFICADOS</v>
          </cell>
          <cell r="C8632" t="str">
            <v>00</v>
          </cell>
        </row>
        <row r="8633">
          <cell r="A8633" t="str">
            <v>T40</v>
          </cell>
          <cell r="B8633" t="str">
            <v>ENVENENAMIENTO POR NARCOTICOS Y PSICODISLEPTICOS (ALUCINOGENOS)</v>
          </cell>
          <cell r="C8633" t="str">
            <v>00</v>
          </cell>
        </row>
        <row r="8634">
          <cell r="A8634" t="str">
            <v>T400</v>
          </cell>
          <cell r="B8634" t="str">
            <v>OPIO</v>
          </cell>
          <cell r="C8634" t="str">
            <v>00</v>
          </cell>
        </row>
        <row r="8635">
          <cell r="A8635" t="str">
            <v>T401</v>
          </cell>
          <cell r="B8635" t="str">
            <v>HEROINA</v>
          </cell>
          <cell r="C8635" t="str">
            <v>00</v>
          </cell>
        </row>
        <row r="8636">
          <cell r="A8636" t="str">
            <v>T402</v>
          </cell>
          <cell r="B8636" t="str">
            <v>OTROS OPIACEOS</v>
          </cell>
          <cell r="C8636" t="str">
            <v>00</v>
          </cell>
        </row>
        <row r="8637">
          <cell r="A8637" t="str">
            <v>T403</v>
          </cell>
          <cell r="B8637" t="str">
            <v>METADONA</v>
          </cell>
          <cell r="C8637" t="str">
            <v>00</v>
          </cell>
        </row>
        <row r="8638">
          <cell r="A8638" t="str">
            <v>T404</v>
          </cell>
          <cell r="B8638" t="str">
            <v>OTROS NARCOTICOS SINTETICOS</v>
          </cell>
          <cell r="C8638" t="str">
            <v>00</v>
          </cell>
        </row>
        <row r="8639">
          <cell r="A8639" t="str">
            <v>T405</v>
          </cell>
          <cell r="B8639" t="str">
            <v>COCAINA</v>
          </cell>
          <cell r="C8639" t="str">
            <v>00</v>
          </cell>
        </row>
        <row r="8640">
          <cell r="A8640" t="str">
            <v>T406</v>
          </cell>
          <cell r="B8640" t="str">
            <v>OTROS NARCOTICOS Y LOS NO ESPECIFICADOS</v>
          </cell>
          <cell r="C8640" t="str">
            <v>00</v>
          </cell>
        </row>
        <row r="8641">
          <cell r="A8641" t="str">
            <v>T407</v>
          </cell>
          <cell r="B8641" t="str">
            <v>CANNABIS (DERIVADOS)</v>
          </cell>
          <cell r="C8641" t="str">
            <v>00</v>
          </cell>
        </row>
        <row r="8642">
          <cell r="A8642" t="str">
            <v>T408</v>
          </cell>
          <cell r="B8642" t="str">
            <v>ACIDO LISERGICO (LSD)</v>
          </cell>
          <cell r="C8642" t="str">
            <v>00</v>
          </cell>
        </row>
        <row r="8643">
          <cell r="A8643" t="str">
            <v>T409</v>
          </cell>
          <cell r="B8643" t="str">
            <v>OTROS PSICODISLEPTICOSY LOS NO ESPECIFICADOS</v>
          </cell>
          <cell r="C8643" t="str">
            <v>00</v>
          </cell>
        </row>
        <row r="8644">
          <cell r="A8644" t="str">
            <v>T41</v>
          </cell>
          <cell r="B8644" t="str">
            <v>ENVENENAMIENTO POR ANESTESICOS Y GASES TERAPEUTICOS</v>
          </cell>
          <cell r="C8644" t="str">
            <v>00</v>
          </cell>
        </row>
        <row r="8645">
          <cell r="A8645" t="str">
            <v>T410</v>
          </cell>
          <cell r="B8645" t="str">
            <v>ANESTESICOS POR INHALACION</v>
          </cell>
          <cell r="C8645" t="str">
            <v>00</v>
          </cell>
        </row>
        <row r="8646">
          <cell r="A8646" t="str">
            <v>T411</v>
          </cell>
          <cell r="B8646" t="str">
            <v>ANESTESICOS INTRAVENOSOS</v>
          </cell>
          <cell r="C8646" t="str">
            <v>00</v>
          </cell>
        </row>
        <row r="8647">
          <cell r="A8647" t="str">
            <v>T412</v>
          </cell>
          <cell r="B8647" t="str">
            <v>OTROS ANESTESICOS GENERALES Y LOS NO ESPECIFICADOS</v>
          </cell>
          <cell r="C8647" t="str">
            <v>00</v>
          </cell>
        </row>
        <row r="8648">
          <cell r="A8648" t="str">
            <v>T413</v>
          </cell>
          <cell r="B8648" t="str">
            <v>ANESTESICOS LOCALES</v>
          </cell>
          <cell r="C8648" t="str">
            <v>00</v>
          </cell>
        </row>
        <row r="8649">
          <cell r="A8649" t="str">
            <v>T414</v>
          </cell>
          <cell r="B8649" t="str">
            <v>ANESTESICOS, NO ESPECIFICADOS</v>
          </cell>
          <cell r="C8649" t="str">
            <v>00</v>
          </cell>
        </row>
        <row r="8650">
          <cell r="A8650" t="str">
            <v>T415</v>
          </cell>
          <cell r="B8650" t="str">
            <v>GASES TERAPEUTICOS</v>
          </cell>
          <cell r="C8650" t="str">
            <v>00</v>
          </cell>
        </row>
        <row r="8651">
          <cell r="A8651" t="str">
            <v>T42</v>
          </cell>
          <cell r="B8651" t="str">
            <v>ENVEN. POR ANTIEPILEPTICOS, HIPNOTICOS-SEDANTES Y DROGAS ANTIPARKINSO</v>
          </cell>
          <cell r="C8651" t="str">
            <v>00</v>
          </cell>
        </row>
        <row r="8652">
          <cell r="A8652" t="str">
            <v>T420</v>
          </cell>
          <cell r="B8652" t="str">
            <v>DERIVADOS DE LA HIDANTOINA</v>
          </cell>
          <cell r="C8652" t="str">
            <v>00</v>
          </cell>
        </row>
        <row r="8653">
          <cell r="A8653" t="str">
            <v>T421</v>
          </cell>
          <cell r="B8653" t="str">
            <v>IMINOSTILBENOS</v>
          </cell>
          <cell r="C8653" t="str">
            <v>00</v>
          </cell>
        </row>
        <row r="8654">
          <cell r="A8654" t="str">
            <v>T422</v>
          </cell>
          <cell r="B8654" t="str">
            <v>SUCCINAMIDAS Y DERIVADOS DE LA OXAZOLIDINA</v>
          </cell>
          <cell r="C8654" t="str">
            <v>00</v>
          </cell>
        </row>
        <row r="8655">
          <cell r="A8655" t="str">
            <v>T423</v>
          </cell>
          <cell r="B8655" t="str">
            <v>BARBITURICOS</v>
          </cell>
          <cell r="C8655" t="str">
            <v>00</v>
          </cell>
        </row>
        <row r="8656">
          <cell r="A8656" t="str">
            <v>T424</v>
          </cell>
          <cell r="B8656" t="str">
            <v>BENZODIAZEPINAS</v>
          </cell>
          <cell r="C8656" t="str">
            <v>00</v>
          </cell>
        </row>
        <row r="8657">
          <cell r="A8657" t="str">
            <v>T425</v>
          </cell>
          <cell r="B8657" t="str">
            <v>ANTIEPILEPTICOS MIXTOS, NO CLASIFICADOS EN OTRA PARTE</v>
          </cell>
          <cell r="C8657" t="str">
            <v>00</v>
          </cell>
        </row>
        <row r="8658">
          <cell r="A8658" t="str">
            <v>T426</v>
          </cell>
          <cell r="B8658" t="str">
            <v>OTROS ANTIEPILEPTICOS Y DROGAS HIPNOTICO-SEDANTES</v>
          </cell>
          <cell r="C8658" t="str">
            <v>00</v>
          </cell>
        </row>
        <row r="8659">
          <cell r="A8659" t="str">
            <v>T427</v>
          </cell>
          <cell r="B8659" t="str">
            <v>ANTIEPILEPTICOS Y DROGAS HIPNOTICO-SEDANTES, NO ESPECIFICADOS</v>
          </cell>
          <cell r="C8659" t="str">
            <v>00</v>
          </cell>
        </row>
        <row r="8660">
          <cell r="A8660" t="str">
            <v>T428</v>
          </cell>
          <cell r="B8660" t="str">
            <v>DROGAS ANTIPARKINSONIANAS Y OTROS DEPRESORES DEL TONO MUSCULAR CENTRAL</v>
          </cell>
          <cell r="C8660" t="str">
            <v>00</v>
          </cell>
        </row>
        <row r="8661">
          <cell r="A8661" t="str">
            <v>T43</v>
          </cell>
          <cell r="B8661" t="str">
            <v>ENVENENAMIENTO POR PSICOTROPICOS, NO CLASIFICADOS EN OTRA PARTE</v>
          </cell>
          <cell r="C8661" t="str">
            <v>00</v>
          </cell>
        </row>
        <row r="8662">
          <cell r="A8662" t="str">
            <v>T430</v>
          </cell>
          <cell r="B8662" t="str">
            <v>ANTIDEPRESIVOS TRICICLICOS Y TETRACICLICOS</v>
          </cell>
          <cell r="C8662" t="str">
            <v>00</v>
          </cell>
        </row>
        <row r="8663">
          <cell r="A8663" t="str">
            <v>T431</v>
          </cell>
          <cell r="B8663" t="str">
            <v>ANTIDEPRESIVOS INHIBIDORES DE LA MONOAMINOXIDASA</v>
          </cell>
          <cell r="C8663" t="str">
            <v>00</v>
          </cell>
        </row>
        <row r="8664">
          <cell r="A8664" t="str">
            <v>T432</v>
          </cell>
          <cell r="B8664" t="str">
            <v>OTROS ANTIDEPRESIVOS Y LOS NO ESPECIFICADOS</v>
          </cell>
          <cell r="C8664" t="str">
            <v>00</v>
          </cell>
        </row>
        <row r="8665">
          <cell r="A8665" t="str">
            <v>T433</v>
          </cell>
          <cell r="B8665" t="str">
            <v>ANTIPSICOTICOS Y NEUROLEPTICOS FENOTIACINICOS</v>
          </cell>
          <cell r="C8665" t="str">
            <v>00</v>
          </cell>
        </row>
        <row r="8666">
          <cell r="A8666" t="str">
            <v>T434</v>
          </cell>
          <cell r="B8666" t="str">
            <v>BUTIROFENONA Y NEUROLEPTICOS TIOXANTENICOS</v>
          </cell>
          <cell r="C8666" t="str">
            <v>00</v>
          </cell>
        </row>
        <row r="8667">
          <cell r="A8667" t="str">
            <v>T435</v>
          </cell>
          <cell r="B8667" t="str">
            <v>OTROS ANTIPSICOTICOS Y NEUROLEPTICOS Y LOS NO ESPECIFICADOS</v>
          </cell>
          <cell r="C8667" t="str">
            <v>00</v>
          </cell>
        </row>
        <row r="8668">
          <cell r="A8668" t="str">
            <v>T436</v>
          </cell>
          <cell r="B8668" t="str">
            <v>PSICOESTIMULANTES CON ABUSO POTENCIAL</v>
          </cell>
          <cell r="C8668" t="str">
            <v>00</v>
          </cell>
        </row>
        <row r="8669">
          <cell r="A8669" t="str">
            <v>T438</v>
          </cell>
          <cell r="B8669" t="str">
            <v>OTRAS DROGAS PSICOTROPICAS, NO CLASIFICADAS EN OTRA PARTE</v>
          </cell>
          <cell r="C8669" t="str">
            <v>00</v>
          </cell>
        </row>
        <row r="8670">
          <cell r="A8670" t="str">
            <v>T439</v>
          </cell>
          <cell r="B8670" t="str">
            <v>DROGAS PSICOTROPICA, NO ESPECIFICADA</v>
          </cell>
          <cell r="C8670" t="str">
            <v>00</v>
          </cell>
        </row>
        <row r="8671">
          <cell r="A8671" t="str">
            <v>T44</v>
          </cell>
          <cell r="B8671" t="str">
            <v>ENVEN. POR GROGAS QUE AFECTAN PRICIPAL/ EL SISTEMA NERVIOSO AUTONOMO</v>
          </cell>
          <cell r="C8671" t="str">
            <v>00</v>
          </cell>
        </row>
        <row r="8672">
          <cell r="A8672" t="str">
            <v>T440</v>
          </cell>
          <cell r="B8672" t="str">
            <v>AGENTES ANTICOLINESTERASA</v>
          </cell>
          <cell r="C8672" t="str">
            <v>00</v>
          </cell>
        </row>
        <row r="8673">
          <cell r="A8673" t="str">
            <v>T441</v>
          </cell>
          <cell r="B8673" t="str">
            <v>OTROS PARASIMPATICOMIMETICOS (COLINERGICOS)</v>
          </cell>
          <cell r="C8673" t="str">
            <v>00</v>
          </cell>
        </row>
        <row r="8674">
          <cell r="A8674" t="str">
            <v>T442</v>
          </cell>
          <cell r="B8674" t="str">
            <v>DROGAS BLOQUEADORAS GANGLIONARES, NO CLASIFICADAS EN OTRA PARTE</v>
          </cell>
          <cell r="C8674" t="str">
            <v>00</v>
          </cell>
        </row>
        <row r="8675">
          <cell r="A8675" t="str">
            <v>T443</v>
          </cell>
          <cell r="B8675" t="str">
            <v>OTROS PARASIMPAT. (ANTICOLINERGICOS Y ANTIMUS.) Y ESPASMOLITICOS, NO C</v>
          </cell>
          <cell r="C8675" t="str">
            <v>00</v>
          </cell>
        </row>
        <row r="8676">
          <cell r="A8676" t="str">
            <v>T444</v>
          </cell>
          <cell r="B8676" t="str">
            <v>AGONISTAS, PREDOMINANTE/ ALFA-ADRENERGICOS, NO CLASIFICADOS EN OTRA PA</v>
          </cell>
          <cell r="C8676" t="str">
            <v>00</v>
          </cell>
        </row>
        <row r="8677">
          <cell r="A8677" t="str">
            <v>T445</v>
          </cell>
          <cell r="B8677" t="str">
            <v>AGONISTAS, PREDOMINANTE/ BETA-ADRENERGICOS, NO CLASIFICADOS EN OTRA PA</v>
          </cell>
          <cell r="C8677" t="str">
            <v>00</v>
          </cell>
        </row>
        <row r="8678">
          <cell r="A8678" t="str">
            <v>T446</v>
          </cell>
          <cell r="B8678" t="str">
            <v>ANTAGONISTAS ALFA-ADRENERGICOS, NO CLASIFICADOS EN OTRA PARTE</v>
          </cell>
          <cell r="C8678" t="str">
            <v>00</v>
          </cell>
        </row>
        <row r="8679">
          <cell r="A8679" t="str">
            <v>T447</v>
          </cell>
          <cell r="B8679" t="str">
            <v>ANTAGONISTAS BETA-ADRENERGICOS, NO CLASIFICADOS EN OTRA PARTE</v>
          </cell>
          <cell r="C8679" t="str">
            <v>00</v>
          </cell>
        </row>
        <row r="8680">
          <cell r="A8680" t="str">
            <v>T448</v>
          </cell>
          <cell r="B8680" t="str">
            <v>AGENTES DE ACCION CENTRAL Y BLOQUEADORES NEURONALES ADRENERGICOS, NO C</v>
          </cell>
          <cell r="C8680" t="str">
            <v>00</v>
          </cell>
        </row>
        <row r="8681">
          <cell r="A8681" t="str">
            <v>T449</v>
          </cell>
          <cell r="B8681" t="str">
            <v>OTRAS DROGAS Y LAS NO ESPECIFICADAS QUE AFECTAN PRICIPAL/ EL SISTEMA N</v>
          </cell>
          <cell r="C8681" t="str">
            <v>00</v>
          </cell>
        </row>
        <row r="8682">
          <cell r="A8682" t="str">
            <v>T45</v>
          </cell>
          <cell r="B8682" t="str">
            <v>ENVEN. POR AGENTES PRICIPAL/ SISTEMICOS Y HEMATOLOGICOS, NO CLASIF. EN</v>
          </cell>
          <cell r="C8682" t="str">
            <v>00</v>
          </cell>
        </row>
        <row r="8683">
          <cell r="A8683" t="str">
            <v>T450</v>
          </cell>
          <cell r="B8683" t="str">
            <v>DROGAS ANTIALERGICAS Y ANTIEMETICAS</v>
          </cell>
          <cell r="C8683" t="str">
            <v>00</v>
          </cell>
        </row>
        <row r="8684">
          <cell r="A8684" t="str">
            <v>T451</v>
          </cell>
          <cell r="B8684" t="str">
            <v>DROGAS ANTINEOPLASICAS E INMUNOSUPRESORAS</v>
          </cell>
          <cell r="C8684" t="str">
            <v>00</v>
          </cell>
        </row>
        <row r="8685">
          <cell r="A8685" t="str">
            <v>T452</v>
          </cell>
          <cell r="B8685" t="str">
            <v>VITAMINAS, NO CLASIFICADAS EN OTRA PARTE</v>
          </cell>
          <cell r="C8685" t="str">
            <v>00</v>
          </cell>
        </row>
        <row r="8686">
          <cell r="A8686" t="str">
            <v>T453</v>
          </cell>
          <cell r="B8686" t="str">
            <v>ENZIMAS, NO CLASIFICADAS EN OTRA PARTE</v>
          </cell>
          <cell r="C8686" t="str">
            <v>00</v>
          </cell>
        </row>
        <row r="8687">
          <cell r="A8687" t="str">
            <v>T454</v>
          </cell>
          <cell r="B8687" t="str">
            <v>HIERRO Y SUS COMPUESTOS</v>
          </cell>
          <cell r="C8687" t="str">
            <v>00</v>
          </cell>
        </row>
        <row r="8688">
          <cell r="A8688" t="str">
            <v>T455</v>
          </cell>
          <cell r="B8688" t="str">
            <v>ANTICOAGULANTES</v>
          </cell>
          <cell r="C8688" t="str">
            <v>00</v>
          </cell>
        </row>
        <row r="8689">
          <cell r="A8689" t="str">
            <v>T456</v>
          </cell>
          <cell r="B8689" t="str">
            <v>DROGAS QUE AFECTAN LA FIBRINOLISIS</v>
          </cell>
          <cell r="C8689" t="str">
            <v>00</v>
          </cell>
        </row>
        <row r="8690">
          <cell r="A8690" t="str">
            <v>T457</v>
          </cell>
          <cell r="B8690" t="str">
            <v>ANTAGONISTAS DE ANTICOAGULANTES, VITAMINA K Y OTROS COAGULANTES</v>
          </cell>
          <cell r="C8690" t="str">
            <v>00</v>
          </cell>
        </row>
        <row r="8691">
          <cell r="A8691" t="str">
            <v>T458</v>
          </cell>
          <cell r="B8691" t="str">
            <v>OTROS AGENTES PRINCIPAL/ SISTEMICOS Y HEMATOLOGICOS</v>
          </cell>
          <cell r="C8691" t="str">
            <v>00</v>
          </cell>
        </row>
        <row r="8692">
          <cell r="A8692" t="str">
            <v>T459</v>
          </cell>
          <cell r="B8692" t="str">
            <v>AGENTES PRINCIPAL/ SISTEMICOS Y HEMATOLOGICOS, NO ESPECIFICADOS</v>
          </cell>
          <cell r="C8692" t="str">
            <v>00</v>
          </cell>
        </row>
        <row r="8693">
          <cell r="A8693" t="str">
            <v>T46</v>
          </cell>
          <cell r="B8693" t="str">
            <v>ENVENENAMIENTO POR AGENTES QUE AFECTAN PRICIPAL/ EL SISTEMA CARDIOVASC</v>
          </cell>
          <cell r="C8693" t="str">
            <v>00</v>
          </cell>
        </row>
        <row r="8694">
          <cell r="A8694" t="str">
            <v>T460</v>
          </cell>
          <cell r="B8694" t="str">
            <v>GLICOSIDOS CARDIOTONICOS Y MEDICAMENTOS DE ACCION SIMILAR</v>
          </cell>
          <cell r="C8694" t="str">
            <v>00</v>
          </cell>
        </row>
        <row r="8695">
          <cell r="A8695" t="str">
            <v>T461</v>
          </cell>
          <cell r="B8695" t="str">
            <v>BLOQUEADORES DEL CANAL DEL CALCIO</v>
          </cell>
          <cell r="C8695" t="str">
            <v>00</v>
          </cell>
        </row>
        <row r="8696">
          <cell r="A8696" t="str">
            <v>T462</v>
          </cell>
          <cell r="B8696" t="str">
            <v>OTRAS DROGAS ANTIARRITMICAS, NO CLASIFICADAS EN OTRA PARTE</v>
          </cell>
          <cell r="C8696" t="str">
            <v>00</v>
          </cell>
        </row>
        <row r="8697">
          <cell r="A8697" t="str">
            <v>T463</v>
          </cell>
          <cell r="B8697" t="str">
            <v>VASODILATADORES CORONARIOS, NO CLASIFICADOS EN OTRA PARTE</v>
          </cell>
          <cell r="C8697" t="str">
            <v>00</v>
          </cell>
        </row>
        <row r="8698">
          <cell r="A8698" t="str">
            <v>T464</v>
          </cell>
          <cell r="B8698" t="str">
            <v>INHIBIDORES DE LA ENZIMA CONVERTIDORA DE LA ANGIOTENSINA</v>
          </cell>
          <cell r="C8698" t="str">
            <v>00</v>
          </cell>
        </row>
        <row r="8699">
          <cell r="A8699" t="str">
            <v>T465</v>
          </cell>
          <cell r="B8699" t="str">
            <v>OTRAS DROGAS ANTIHIPERTENSIVAS, NO CLASIFICADAS EN OTRA PARTE</v>
          </cell>
          <cell r="C8699" t="str">
            <v>00</v>
          </cell>
        </row>
        <row r="8700">
          <cell r="A8700" t="str">
            <v>T466</v>
          </cell>
          <cell r="B8700" t="str">
            <v>DROGAS ANTILIPEMICAS Y ANTIARTERIOSCLEROTICAS</v>
          </cell>
          <cell r="C8700" t="str">
            <v>00</v>
          </cell>
        </row>
        <row r="8701">
          <cell r="A8701" t="str">
            <v>T467</v>
          </cell>
          <cell r="B8701" t="str">
            <v>VASODILATADORES PERIFERICOS</v>
          </cell>
          <cell r="C8701" t="str">
            <v>00</v>
          </cell>
        </row>
        <row r="8702">
          <cell r="A8702" t="str">
            <v>T468</v>
          </cell>
          <cell r="B8702" t="str">
            <v>DROGAS ANTIVARICOSAS, INCLUSIVE AGENTES ESCLEROSANTES</v>
          </cell>
          <cell r="C8702" t="str">
            <v>00</v>
          </cell>
        </row>
        <row r="8703">
          <cell r="A8703" t="str">
            <v>T469</v>
          </cell>
          <cell r="B8703" t="str">
            <v>OTROS AGENTES Y LOS NO ESPECIF. QUE AFECTAN PRINCIPAL/ EL SISTEMA CARD</v>
          </cell>
          <cell r="C8703" t="str">
            <v>00</v>
          </cell>
        </row>
        <row r="8704">
          <cell r="A8704" t="str">
            <v>T47</v>
          </cell>
          <cell r="B8704" t="str">
            <v>ENVENEN. POR AGENTES QUE AFECTAN PRICIPAL/ EL SISTEMA GASTROINTESTINAL</v>
          </cell>
          <cell r="C8704" t="str">
            <v>00</v>
          </cell>
        </row>
        <row r="8705">
          <cell r="A8705" t="str">
            <v>T470</v>
          </cell>
          <cell r="B8705" t="str">
            <v>ANTAGONISTAS DEL RECEPTOR H2 DE HISTAMONA</v>
          </cell>
          <cell r="C8705" t="str">
            <v>00</v>
          </cell>
        </row>
        <row r="8706">
          <cell r="A8706" t="str">
            <v>T471</v>
          </cell>
          <cell r="B8706" t="str">
            <v>OTRAS DROGAS ANTIACIDAS Y QUE INHIBEN LA SECRECION GASTRICA</v>
          </cell>
          <cell r="C8706" t="str">
            <v>00</v>
          </cell>
        </row>
        <row r="8707">
          <cell r="A8707" t="str">
            <v>T472</v>
          </cell>
          <cell r="B8707" t="str">
            <v>LAXANTES ESTIMULANTES</v>
          </cell>
          <cell r="C8707" t="str">
            <v>00</v>
          </cell>
        </row>
        <row r="8708">
          <cell r="A8708" t="str">
            <v>T473</v>
          </cell>
          <cell r="B8708" t="str">
            <v>LAXANTES SALINOS Y OSMOTICOS</v>
          </cell>
          <cell r="C8708" t="str">
            <v>00</v>
          </cell>
        </row>
        <row r="8709">
          <cell r="A8709" t="str">
            <v>T474</v>
          </cell>
          <cell r="B8709" t="str">
            <v>OTROS LAXANTES</v>
          </cell>
          <cell r="C8709" t="str">
            <v>00</v>
          </cell>
        </row>
        <row r="8710">
          <cell r="A8710" t="str">
            <v>T475</v>
          </cell>
          <cell r="B8710" t="str">
            <v>DIGESTIVOS</v>
          </cell>
          <cell r="C8710" t="str">
            <v>00</v>
          </cell>
        </row>
        <row r="8711">
          <cell r="A8711" t="str">
            <v>T476</v>
          </cell>
          <cell r="B8711" t="str">
            <v>DROGAS ANTIDIARREICAS</v>
          </cell>
          <cell r="C8711" t="str">
            <v>00</v>
          </cell>
        </row>
        <row r="8712">
          <cell r="A8712" t="str">
            <v>T477</v>
          </cell>
          <cell r="B8712" t="str">
            <v>EMETICOS</v>
          </cell>
          <cell r="C8712" t="str">
            <v>00</v>
          </cell>
        </row>
        <row r="8713">
          <cell r="A8713" t="str">
            <v>T478</v>
          </cell>
          <cell r="B8713" t="str">
            <v>OTROS AGENTES QUE AFECTAN PRICIPAL/ EL SISTEMA GASTROINTESTINAL</v>
          </cell>
          <cell r="C8713" t="str">
            <v>00</v>
          </cell>
        </row>
        <row r="8714">
          <cell r="A8714" t="str">
            <v>T479</v>
          </cell>
          <cell r="B8714" t="str">
            <v>AGENTES NO ESPECIF. QUE AFECTAN PRICIPAL/ EL SISTEMA GASTROINTESTINAL</v>
          </cell>
          <cell r="C8714" t="str">
            <v>00</v>
          </cell>
        </row>
        <row r="8715">
          <cell r="A8715" t="str">
            <v>T48</v>
          </cell>
          <cell r="B8715" t="str">
            <v>ENVENEN. POR AGENTES CON ACCION PRINCIPAL SOBRE LOS MUSCULOS LISOS Y E</v>
          </cell>
          <cell r="C8715" t="str">
            <v>00</v>
          </cell>
        </row>
        <row r="8716">
          <cell r="A8716" t="str">
            <v>T480</v>
          </cell>
          <cell r="B8716" t="str">
            <v>DROGAS OXITOCICAS</v>
          </cell>
          <cell r="C8716" t="str">
            <v>00</v>
          </cell>
        </row>
        <row r="8717">
          <cell r="A8717" t="str">
            <v>T481</v>
          </cell>
          <cell r="B8717" t="str">
            <v>RELAJANTES MUSCULOESQUELETICOS (AGENTES BLOQUEADORES NEUROMUSC.)</v>
          </cell>
          <cell r="C8717" t="str">
            <v>00</v>
          </cell>
        </row>
        <row r="8718">
          <cell r="A8718" t="str">
            <v>T482</v>
          </cell>
          <cell r="B8718" t="str">
            <v>OTROS MEDICAMENTOS Y LOS ESPECIFICADOS DE ACCION PRINCIPAL SOBRE LOS M</v>
          </cell>
          <cell r="C8718" t="str">
            <v>00</v>
          </cell>
        </row>
        <row r="8719">
          <cell r="A8719" t="str">
            <v>T483</v>
          </cell>
          <cell r="B8719" t="str">
            <v>ANTITUSIGENOS</v>
          </cell>
          <cell r="C8719" t="str">
            <v>00</v>
          </cell>
        </row>
        <row r="8720">
          <cell r="A8720" t="str">
            <v>T484</v>
          </cell>
          <cell r="B8720" t="str">
            <v>EXPECTORANTES</v>
          </cell>
          <cell r="C8720" t="str">
            <v>00</v>
          </cell>
        </row>
        <row r="8721">
          <cell r="A8721" t="str">
            <v>T485</v>
          </cell>
          <cell r="B8721" t="str">
            <v>DROGAS CONTRA EL CATARRO COMUN</v>
          </cell>
          <cell r="C8721" t="str">
            <v>00</v>
          </cell>
        </row>
        <row r="8722">
          <cell r="A8722" t="str">
            <v>T486</v>
          </cell>
          <cell r="B8722" t="str">
            <v>ANTIASMATICOS, NO CLASIFICADOS EN OTRA PARTE</v>
          </cell>
          <cell r="C8722" t="str">
            <v>00</v>
          </cell>
        </row>
        <row r="8723">
          <cell r="A8723" t="str">
            <v>T487</v>
          </cell>
          <cell r="B8723" t="str">
            <v>OTROS AGENTES Y LOS NO ESPECIF. DE ACCION PRINCIPAL SOBRE EL SISTEMA R</v>
          </cell>
          <cell r="C8723" t="str">
            <v>00</v>
          </cell>
        </row>
        <row r="8724">
          <cell r="A8724" t="str">
            <v>T49</v>
          </cell>
          <cell r="B8724" t="str">
            <v>ENVENEN. POR AGENT. TOPICOS QUE AFECTAN PRINCIPAL/ LA PIEL Y LAS MENBR</v>
          </cell>
          <cell r="C8724" t="str">
            <v>00</v>
          </cell>
        </row>
        <row r="8725">
          <cell r="A8725" t="str">
            <v>T490</v>
          </cell>
          <cell r="B8725" t="str">
            <v>DROGAS LOCALES ANTIMICOTICAS Y ANTIINFLAMATORIAS, NO CLASIF. EN OTRA P</v>
          </cell>
          <cell r="C8725" t="str">
            <v>00</v>
          </cell>
        </row>
        <row r="8726">
          <cell r="A8726" t="str">
            <v>T491</v>
          </cell>
          <cell r="B8726" t="str">
            <v>ANTIPRURITICOS</v>
          </cell>
          <cell r="C8726" t="str">
            <v>00</v>
          </cell>
        </row>
        <row r="8727">
          <cell r="A8727" t="str">
            <v>T492</v>
          </cell>
          <cell r="B8727" t="str">
            <v>ASTRIGENTES Y DETERGENTES LOCALES</v>
          </cell>
          <cell r="C8727" t="str">
            <v>00</v>
          </cell>
        </row>
        <row r="8728">
          <cell r="A8728" t="str">
            <v>T493</v>
          </cell>
          <cell r="B8728" t="str">
            <v>EMOLIENTES, DEMULCENTES Y PROTECTORES</v>
          </cell>
          <cell r="C8728" t="str">
            <v>00</v>
          </cell>
        </row>
        <row r="8729">
          <cell r="A8729" t="str">
            <v>T494</v>
          </cell>
          <cell r="B8729" t="str">
            <v>QUERATOLITICOS, QUERATOPLASTICOS, DROGAS Y OTRAS PREPARACIONES PARA EL</v>
          </cell>
          <cell r="C8729" t="str">
            <v>00</v>
          </cell>
        </row>
        <row r="8730">
          <cell r="A8730" t="str">
            <v>T495</v>
          </cell>
          <cell r="B8730" t="str">
            <v>DROGAS Y PREPARACIONES OFTALMOLOGICAS</v>
          </cell>
          <cell r="C8730" t="str">
            <v>00</v>
          </cell>
        </row>
        <row r="8731">
          <cell r="A8731" t="str">
            <v>T496</v>
          </cell>
          <cell r="B8731" t="str">
            <v>DROGAS Y PREPARACIONES OTORRINOLARINGOLOGICAS</v>
          </cell>
          <cell r="C8731" t="str">
            <v>00</v>
          </cell>
        </row>
        <row r="8732">
          <cell r="A8732" t="str">
            <v>T497</v>
          </cell>
          <cell r="B8732" t="str">
            <v>DROGAS DENTALES, APLICADAS TOPICAMENTE</v>
          </cell>
          <cell r="C8732" t="str">
            <v>00</v>
          </cell>
        </row>
        <row r="8733">
          <cell r="A8733" t="str">
            <v>T498</v>
          </cell>
          <cell r="B8733" t="str">
            <v>OTROS AGENTES TOPICOS</v>
          </cell>
          <cell r="C8733" t="str">
            <v>00</v>
          </cell>
        </row>
        <row r="8734">
          <cell r="A8734" t="str">
            <v>T499</v>
          </cell>
          <cell r="B8734" t="str">
            <v>AGENTES TOPICOS, NO ESPECIFICADOS</v>
          </cell>
          <cell r="C8734" t="str">
            <v>00</v>
          </cell>
        </row>
        <row r="8735">
          <cell r="A8735" t="str">
            <v>T50</v>
          </cell>
          <cell r="B8735" t="str">
            <v>ENVENEN. POR DIURETICOS Y OTRAS DROGAS, MEDICAMENTOS Y SUSTANCIAS BIOL</v>
          </cell>
          <cell r="C8735" t="str">
            <v>00</v>
          </cell>
        </row>
        <row r="8736">
          <cell r="A8736" t="str">
            <v>T500</v>
          </cell>
          <cell r="B8736" t="str">
            <v>MONERALOCORTICOIDES Y SUS ANTAGONISTAS</v>
          </cell>
          <cell r="C8736" t="str">
            <v>00</v>
          </cell>
        </row>
        <row r="8737">
          <cell r="A8737" t="str">
            <v>T501</v>
          </cell>
          <cell r="B8737" t="str">
            <v>DIURETICOS DEL ASA (DINTEL ALTO)</v>
          </cell>
          <cell r="C8737" t="str">
            <v>00</v>
          </cell>
        </row>
        <row r="8738">
          <cell r="A8738" t="str">
            <v>T502</v>
          </cell>
          <cell r="B8738" t="str">
            <v>ANHIBIDORES DE LA ANHIDRASA DEL ACIDO CARBONICO, BENZOTIAZIDAS Y OTROS</v>
          </cell>
          <cell r="C8738" t="str">
            <v>00</v>
          </cell>
        </row>
        <row r="8739">
          <cell r="A8739" t="str">
            <v>T503</v>
          </cell>
          <cell r="B8739" t="str">
            <v>AGENTES DEL EQUILIBRIO HIDROLITICO. ELECTROLITICO Y CALORICO</v>
          </cell>
          <cell r="C8739" t="str">
            <v>00</v>
          </cell>
        </row>
        <row r="8740">
          <cell r="A8740" t="str">
            <v>T504</v>
          </cell>
          <cell r="B8740" t="str">
            <v>DROGAS QUE AFECTAN EL METABOLISMO DEL ACIDO URICO</v>
          </cell>
          <cell r="C8740" t="str">
            <v>00</v>
          </cell>
        </row>
        <row r="8741">
          <cell r="A8741" t="str">
            <v>T505</v>
          </cell>
          <cell r="B8741" t="str">
            <v>DEPRESORES DEL APETITO</v>
          </cell>
          <cell r="C8741" t="str">
            <v>00</v>
          </cell>
        </row>
        <row r="8742">
          <cell r="A8742" t="str">
            <v>T506</v>
          </cell>
          <cell r="B8742" t="str">
            <v>ANTIDOTOS Y AGENTES QUELANTES, NO CLASIFICADOS EN OTRA PARTE</v>
          </cell>
          <cell r="C8742" t="str">
            <v>00</v>
          </cell>
        </row>
        <row r="8743">
          <cell r="A8743" t="str">
            <v>T507</v>
          </cell>
          <cell r="B8743" t="str">
            <v>ANALEPTICOS Y ANTAGONISTAS DEL OPIO</v>
          </cell>
          <cell r="C8743" t="str">
            <v>00</v>
          </cell>
        </row>
        <row r="8744">
          <cell r="A8744" t="str">
            <v>T508</v>
          </cell>
          <cell r="B8744" t="str">
            <v>AGENTES DIAGNOSTICOS</v>
          </cell>
          <cell r="C8744" t="str">
            <v>00</v>
          </cell>
        </row>
        <row r="8745">
          <cell r="A8745" t="str">
            <v>T509</v>
          </cell>
          <cell r="B8745" t="str">
            <v>OTRAS DROGAS Y SUSTANCIAS BIOLOGICAS, Y LAS NO ESPECIFICADAS</v>
          </cell>
          <cell r="C8745" t="str">
            <v>00</v>
          </cell>
        </row>
        <row r="8746">
          <cell r="A8746" t="str">
            <v>T51</v>
          </cell>
          <cell r="B8746" t="str">
            <v>EFECTO TOXICO DEL ALCOHOL</v>
          </cell>
          <cell r="C8746" t="str">
            <v>00</v>
          </cell>
        </row>
        <row r="8747">
          <cell r="A8747" t="str">
            <v>T510</v>
          </cell>
          <cell r="B8747" t="str">
            <v>ETANOL</v>
          </cell>
          <cell r="C8747" t="str">
            <v>00</v>
          </cell>
        </row>
        <row r="8748">
          <cell r="A8748" t="str">
            <v>T511</v>
          </cell>
          <cell r="B8748" t="str">
            <v>METANOL</v>
          </cell>
          <cell r="C8748" t="str">
            <v>00</v>
          </cell>
        </row>
        <row r="8749">
          <cell r="A8749" t="str">
            <v>T512</v>
          </cell>
          <cell r="B8749" t="str">
            <v>PROPANOL-2</v>
          </cell>
          <cell r="C8749" t="str">
            <v>00</v>
          </cell>
        </row>
        <row r="8750">
          <cell r="A8750" t="str">
            <v>T513</v>
          </cell>
          <cell r="B8750" t="str">
            <v>LICOR DE ALCOHOL INSUFICIENTEMENTE DESTILADO</v>
          </cell>
          <cell r="C8750" t="str">
            <v>00</v>
          </cell>
        </row>
        <row r="8751">
          <cell r="A8751" t="str">
            <v>T518</v>
          </cell>
          <cell r="B8751" t="str">
            <v>OTROS ALCOHOLES</v>
          </cell>
          <cell r="C8751" t="str">
            <v>00</v>
          </cell>
        </row>
        <row r="8752">
          <cell r="A8752" t="str">
            <v>T519</v>
          </cell>
          <cell r="B8752" t="str">
            <v>ALCOHOL, NO ESPECIFICADO</v>
          </cell>
          <cell r="C8752" t="str">
            <v>00</v>
          </cell>
        </row>
        <row r="8753">
          <cell r="A8753" t="str">
            <v>T52</v>
          </cell>
          <cell r="B8753" t="str">
            <v>EFECTO TOXICO DE DISOLVENTES ORGANICOS</v>
          </cell>
          <cell r="C8753" t="str">
            <v>00</v>
          </cell>
        </row>
        <row r="8754">
          <cell r="A8754" t="str">
            <v>T520</v>
          </cell>
          <cell r="B8754" t="str">
            <v>PRODUCTOS DEL PETROLEO</v>
          </cell>
          <cell r="C8754" t="str">
            <v>00</v>
          </cell>
        </row>
        <row r="8755">
          <cell r="A8755" t="str">
            <v>T521</v>
          </cell>
          <cell r="B8755" t="str">
            <v>BENCENO</v>
          </cell>
          <cell r="C8755" t="str">
            <v>00</v>
          </cell>
        </row>
        <row r="8756">
          <cell r="A8756" t="str">
            <v>T522</v>
          </cell>
          <cell r="B8756" t="str">
            <v>HOMOLOGOS DEL BENCENO</v>
          </cell>
          <cell r="C8756" t="str">
            <v>00</v>
          </cell>
        </row>
        <row r="8757">
          <cell r="A8757" t="str">
            <v>T523</v>
          </cell>
          <cell r="B8757" t="str">
            <v>GLICOLES</v>
          </cell>
          <cell r="C8757" t="str">
            <v>00</v>
          </cell>
        </row>
        <row r="8758">
          <cell r="A8758" t="str">
            <v>T524</v>
          </cell>
          <cell r="B8758" t="str">
            <v>CETONAS</v>
          </cell>
          <cell r="C8758" t="str">
            <v>00</v>
          </cell>
        </row>
        <row r="8759">
          <cell r="A8759" t="str">
            <v>T528</v>
          </cell>
          <cell r="B8759" t="str">
            <v>OTROS DISOLVENTES ORGANICOS</v>
          </cell>
          <cell r="C8759" t="str">
            <v>00</v>
          </cell>
        </row>
        <row r="8760">
          <cell r="A8760" t="str">
            <v>T529</v>
          </cell>
          <cell r="B8760" t="str">
            <v>DISOLVENTES ORGANICOS, NO ESPECIFICADOS</v>
          </cell>
          <cell r="C8760" t="str">
            <v>00</v>
          </cell>
        </row>
        <row r="8761">
          <cell r="A8761" t="str">
            <v>T53</v>
          </cell>
          <cell r="B8761" t="str">
            <v>EFECTO TOXICO DE LOS DERIVADOS HALOGENADOS DE LOS HIDROCARBUROS</v>
          </cell>
          <cell r="C8761" t="str">
            <v>00</v>
          </cell>
        </row>
        <row r="8762">
          <cell r="A8762" t="str">
            <v>T530</v>
          </cell>
          <cell r="B8762" t="str">
            <v>TETRACLORURO DE CARBONO</v>
          </cell>
          <cell r="C8762" t="str">
            <v>00</v>
          </cell>
        </row>
        <row r="8763">
          <cell r="A8763" t="str">
            <v>T531</v>
          </cell>
          <cell r="B8763" t="str">
            <v>CLOROFORMO</v>
          </cell>
          <cell r="C8763" t="str">
            <v>00</v>
          </cell>
        </row>
        <row r="8764">
          <cell r="A8764" t="str">
            <v>T532</v>
          </cell>
          <cell r="B8764" t="str">
            <v>TRICLOROETILENO</v>
          </cell>
          <cell r="C8764" t="str">
            <v>00</v>
          </cell>
        </row>
        <row r="8765">
          <cell r="A8765" t="str">
            <v>T533</v>
          </cell>
          <cell r="B8765" t="str">
            <v>TETRACLOROETILENO</v>
          </cell>
          <cell r="C8765" t="str">
            <v>00</v>
          </cell>
        </row>
        <row r="8766">
          <cell r="A8766" t="str">
            <v>T534</v>
          </cell>
          <cell r="B8766" t="str">
            <v>DICLOROETANO</v>
          </cell>
          <cell r="C8766" t="str">
            <v>00</v>
          </cell>
        </row>
        <row r="8767">
          <cell r="A8767" t="str">
            <v>T535</v>
          </cell>
          <cell r="B8767" t="str">
            <v>CLOROFLUOROCARBUROS</v>
          </cell>
          <cell r="C8767" t="str">
            <v>00</v>
          </cell>
        </row>
        <row r="8768">
          <cell r="A8768" t="str">
            <v>T536</v>
          </cell>
          <cell r="B8768" t="str">
            <v>OTROS DERIVADOS HALOGENADOS DE HIDROCARBUROS ALIFATICOS</v>
          </cell>
          <cell r="C8768" t="str">
            <v>00</v>
          </cell>
        </row>
        <row r="8769">
          <cell r="A8769" t="str">
            <v>T537</v>
          </cell>
          <cell r="B8769" t="str">
            <v>OTROS DERIVADOS HALOGENADOS DE HIDROCARBUROS AROMATICOS</v>
          </cell>
          <cell r="C8769" t="str">
            <v>00</v>
          </cell>
        </row>
        <row r="8770">
          <cell r="A8770" t="str">
            <v>T539</v>
          </cell>
          <cell r="B8770" t="str">
            <v>DERIVADOS HALOGENADOS DE HIDROCARBUROS ALIFATICOS Y AROMT. NO ESP.</v>
          </cell>
          <cell r="C8770" t="str">
            <v>00</v>
          </cell>
        </row>
        <row r="8771">
          <cell r="A8771" t="str">
            <v>T54</v>
          </cell>
          <cell r="B8771" t="str">
            <v>EFECTO TOXICO DE SUSTANCIAS CORROSIVAS</v>
          </cell>
          <cell r="C8771" t="str">
            <v>00</v>
          </cell>
        </row>
        <row r="8772">
          <cell r="A8772" t="str">
            <v>T540</v>
          </cell>
          <cell r="B8772" t="str">
            <v>FENOL HOMOLOGOS DEL FENOL</v>
          </cell>
          <cell r="C8772" t="str">
            <v>00</v>
          </cell>
        </row>
        <row r="8773">
          <cell r="A8773" t="str">
            <v>T541</v>
          </cell>
          <cell r="B8773" t="str">
            <v>OTROS COMPUESTOS ORGANICOS CORROSIVOS</v>
          </cell>
          <cell r="C8773" t="str">
            <v>00</v>
          </cell>
        </row>
        <row r="8774">
          <cell r="A8774" t="str">
            <v>T542</v>
          </cell>
          <cell r="B8774" t="str">
            <v>ACIDOS CORROSIVOS Y SUSTANCIAS ACIDAS SIMILARES</v>
          </cell>
          <cell r="C8774" t="str">
            <v>00</v>
          </cell>
        </row>
        <row r="8775">
          <cell r="A8775" t="str">
            <v>T543</v>
          </cell>
          <cell r="B8775" t="str">
            <v>ALCALIS CAUSTICOS Y SUSTANCIAS ALCALINAS SIMILARES</v>
          </cell>
          <cell r="C8775" t="str">
            <v>00</v>
          </cell>
        </row>
        <row r="8776">
          <cell r="A8776" t="str">
            <v>T549</v>
          </cell>
          <cell r="B8776" t="str">
            <v>EFECTO TOXICO DE SUSTANCIA CORROSIVA, NO ESPECIFICADA</v>
          </cell>
          <cell r="C8776" t="str">
            <v>00</v>
          </cell>
        </row>
        <row r="8777">
          <cell r="A8777" t="str">
            <v>T55</v>
          </cell>
          <cell r="B8777" t="str">
            <v>EFECTO TOXICO DE DETERGENTES Y JABONES</v>
          </cell>
          <cell r="C8777" t="str">
            <v>00</v>
          </cell>
        </row>
        <row r="8778">
          <cell r="A8778" t="str">
            <v>T56</v>
          </cell>
          <cell r="B8778" t="str">
            <v>EFECTO TOXICO DE METALES</v>
          </cell>
          <cell r="C8778" t="str">
            <v>00</v>
          </cell>
        </row>
        <row r="8779">
          <cell r="A8779" t="str">
            <v>T560</v>
          </cell>
          <cell r="B8779" t="str">
            <v>PLOMO Y SUS COMPUESTOS</v>
          </cell>
          <cell r="C8779" t="str">
            <v>00</v>
          </cell>
        </row>
        <row r="8780">
          <cell r="A8780" t="str">
            <v>T561</v>
          </cell>
          <cell r="B8780" t="str">
            <v>MERCURIO Y SUS COMPUESTOS</v>
          </cell>
          <cell r="C8780" t="str">
            <v>00</v>
          </cell>
        </row>
        <row r="8781">
          <cell r="A8781" t="str">
            <v>T562</v>
          </cell>
          <cell r="B8781" t="str">
            <v>CROMO Y SUS COMPUESTOS</v>
          </cell>
          <cell r="C8781" t="str">
            <v>00</v>
          </cell>
        </row>
        <row r="8782">
          <cell r="A8782" t="str">
            <v>T563</v>
          </cell>
          <cell r="B8782" t="str">
            <v>CADMIO Y SUS COMPUESTOS</v>
          </cell>
          <cell r="C8782" t="str">
            <v>00</v>
          </cell>
        </row>
        <row r="8783">
          <cell r="A8783" t="str">
            <v>T564</v>
          </cell>
          <cell r="B8783" t="str">
            <v>COBRE Y SUS COMPUESTOS</v>
          </cell>
          <cell r="C8783" t="str">
            <v>00</v>
          </cell>
        </row>
        <row r="8784">
          <cell r="A8784" t="str">
            <v>T565</v>
          </cell>
          <cell r="B8784" t="str">
            <v>ZINC Y SUS COMPUESTOS</v>
          </cell>
          <cell r="C8784" t="str">
            <v>00</v>
          </cell>
        </row>
        <row r="8785">
          <cell r="A8785" t="str">
            <v>T566</v>
          </cell>
          <cell r="B8785" t="str">
            <v>ESTAÑO Y SUS COMPUESTOS</v>
          </cell>
          <cell r="C8785" t="str">
            <v>00</v>
          </cell>
        </row>
        <row r="8786">
          <cell r="A8786" t="str">
            <v>T567</v>
          </cell>
          <cell r="B8786" t="str">
            <v>BERILIO Y SUS COMPUESTOS</v>
          </cell>
          <cell r="C8786" t="str">
            <v>00</v>
          </cell>
        </row>
        <row r="8787">
          <cell r="A8787" t="str">
            <v>T568</v>
          </cell>
          <cell r="B8787" t="str">
            <v>OTROS METALES</v>
          </cell>
          <cell r="C8787" t="str">
            <v>00</v>
          </cell>
        </row>
        <row r="8788">
          <cell r="A8788" t="str">
            <v>T569</v>
          </cell>
          <cell r="B8788" t="str">
            <v>METAL, NO ESPECIFICADO</v>
          </cell>
          <cell r="C8788" t="str">
            <v>00</v>
          </cell>
        </row>
        <row r="8789">
          <cell r="A8789" t="str">
            <v>T57</v>
          </cell>
          <cell r="B8789" t="str">
            <v>EFECTO TOXICO DE OTRAS SUSTANCIAS INORGANICAS</v>
          </cell>
          <cell r="C8789" t="str">
            <v>00</v>
          </cell>
        </row>
        <row r="8790">
          <cell r="A8790" t="str">
            <v>T570</v>
          </cell>
          <cell r="B8790" t="str">
            <v>ARSENICO Y SUS COMPUESTOS</v>
          </cell>
          <cell r="C8790" t="str">
            <v>00</v>
          </cell>
        </row>
        <row r="8791">
          <cell r="A8791" t="str">
            <v>T571</v>
          </cell>
          <cell r="B8791" t="str">
            <v>FOSFORO Y SUS COMPUESTOS</v>
          </cell>
          <cell r="C8791" t="str">
            <v>00</v>
          </cell>
        </row>
        <row r="8792">
          <cell r="A8792" t="str">
            <v>T572</v>
          </cell>
          <cell r="B8792" t="str">
            <v>MANGANESO Y SUS COMPUESTOS</v>
          </cell>
          <cell r="C8792" t="str">
            <v>00</v>
          </cell>
        </row>
        <row r="8793">
          <cell r="A8793" t="str">
            <v>T573</v>
          </cell>
          <cell r="B8793" t="str">
            <v>ACIDO CIANHIDRICO</v>
          </cell>
          <cell r="C8793" t="str">
            <v>00</v>
          </cell>
        </row>
        <row r="8794">
          <cell r="A8794" t="str">
            <v>T578</v>
          </cell>
          <cell r="B8794" t="str">
            <v>OTRAS SUSTANCIAS INORGANICAS, ESPECIFICADAS</v>
          </cell>
          <cell r="C8794" t="str">
            <v>00</v>
          </cell>
        </row>
        <row r="8795">
          <cell r="A8795" t="str">
            <v>T579</v>
          </cell>
          <cell r="B8795" t="str">
            <v>SUSTANCIAS INORGANICAS, NO ESPECIFICADA</v>
          </cell>
          <cell r="C8795" t="str">
            <v>00</v>
          </cell>
        </row>
        <row r="8796">
          <cell r="A8796" t="str">
            <v>T58</v>
          </cell>
          <cell r="B8796" t="str">
            <v>EFECTO TOXICO DEL MONOXIDO DE CARBONO</v>
          </cell>
          <cell r="C8796" t="str">
            <v>00</v>
          </cell>
        </row>
        <row r="8797">
          <cell r="A8797" t="str">
            <v>T59</v>
          </cell>
          <cell r="B8797" t="str">
            <v>EFECTO TOXICO DE OTROS GASES, HUMOS Y VAPORES</v>
          </cell>
          <cell r="C8797" t="str">
            <v>00</v>
          </cell>
        </row>
        <row r="8798">
          <cell r="A8798" t="str">
            <v>T590</v>
          </cell>
          <cell r="B8798" t="str">
            <v>OXIDOS DE NITROGENO</v>
          </cell>
          <cell r="C8798" t="str">
            <v>00</v>
          </cell>
        </row>
        <row r="8799">
          <cell r="A8799" t="str">
            <v>T591</v>
          </cell>
          <cell r="B8799" t="str">
            <v>DIOXIDO DE SULFURO</v>
          </cell>
          <cell r="C8799" t="str">
            <v>00</v>
          </cell>
        </row>
        <row r="8800">
          <cell r="A8800" t="str">
            <v>T592</v>
          </cell>
          <cell r="B8800" t="str">
            <v>FORMALDEHIDO</v>
          </cell>
          <cell r="C8800" t="str">
            <v>00</v>
          </cell>
        </row>
        <row r="8801">
          <cell r="A8801" t="str">
            <v>T593</v>
          </cell>
          <cell r="B8801" t="str">
            <v>GAS LACRIMOGENO</v>
          </cell>
          <cell r="C8801" t="str">
            <v>00</v>
          </cell>
        </row>
        <row r="8802">
          <cell r="A8802" t="str">
            <v>T594</v>
          </cell>
          <cell r="B8802" t="str">
            <v>CLORO GASEOSO</v>
          </cell>
          <cell r="C8802" t="str">
            <v>00</v>
          </cell>
        </row>
        <row r="8803">
          <cell r="A8803" t="str">
            <v>T595</v>
          </cell>
          <cell r="B8803" t="str">
            <v>GAS DE FLUOR Y FLUORURO DE HIDROGENO</v>
          </cell>
          <cell r="C8803" t="str">
            <v>00</v>
          </cell>
        </row>
        <row r="8804">
          <cell r="A8804" t="str">
            <v>T596</v>
          </cell>
          <cell r="B8804" t="str">
            <v>SULFURO DE HIDROGENO</v>
          </cell>
          <cell r="C8804" t="str">
            <v>00</v>
          </cell>
        </row>
        <row r="8805">
          <cell r="A8805" t="str">
            <v>T597</v>
          </cell>
          <cell r="B8805" t="str">
            <v>DIOXIDO DE CARBONO</v>
          </cell>
          <cell r="C8805" t="str">
            <v>00</v>
          </cell>
        </row>
        <row r="8806">
          <cell r="A8806" t="str">
            <v>T598</v>
          </cell>
          <cell r="B8806" t="str">
            <v>OTROS GASES, Y VAPORES ESPECIFICADOS</v>
          </cell>
          <cell r="C8806" t="str">
            <v>00</v>
          </cell>
        </row>
        <row r="8807">
          <cell r="A8807" t="str">
            <v>T599</v>
          </cell>
          <cell r="B8807" t="str">
            <v>GASES, HUMOS Y VAPORES NO ESPECIFICADOS</v>
          </cell>
          <cell r="C8807" t="str">
            <v>00</v>
          </cell>
        </row>
        <row r="8808">
          <cell r="A8808" t="str">
            <v>T60</v>
          </cell>
          <cell r="B8808" t="str">
            <v>EFECTO TOXICO DE PLAGUICIDAS (PESTICIDAS)</v>
          </cell>
          <cell r="C8808" t="str">
            <v>00</v>
          </cell>
        </row>
        <row r="8809">
          <cell r="A8809" t="str">
            <v>T600</v>
          </cell>
          <cell r="B8809" t="str">
            <v>INSECTICIDAS ORGANOFOSFORADOS Y CARBAMATOS</v>
          </cell>
          <cell r="C8809" t="str">
            <v>00</v>
          </cell>
        </row>
        <row r="8810">
          <cell r="A8810" t="str">
            <v>T601</v>
          </cell>
          <cell r="B8810" t="str">
            <v>INSECTICIDAS HALOGENADOS</v>
          </cell>
          <cell r="C8810" t="str">
            <v>00</v>
          </cell>
        </row>
        <row r="8811">
          <cell r="A8811" t="str">
            <v>T602</v>
          </cell>
          <cell r="B8811" t="str">
            <v>OTROS INSECTICIDAS</v>
          </cell>
          <cell r="C8811" t="str">
            <v>00</v>
          </cell>
        </row>
        <row r="8812">
          <cell r="A8812" t="str">
            <v>T603</v>
          </cell>
          <cell r="B8812" t="str">
            <v>HERBICIDAS Y FUNGICIDAS</v>
          </cell>
          <cell r="C8812" t="str">
            <v>00</v>
          </cell>
        </row>
        <row r="8813">
          <cell r="A8813" t="str">
            <v>T604</v>
          </cell>
          <cell r="B8813" t="str">
            <v>RODENTICIDAS</v>
          </cell>
          <cell r="C8813" t="str">
            <v>00</v>
          </cell>
        </row>
        <row r="8814">
          <cell r="A8814" t="str">
            <v>T608</v>
          </cell>
          <cell r="B8814" t="str">
            <v>OTROS PLAGUICIDAS</v>
          </cell>
          <cell r="C8814" t="str">
            <v>00</v>
          </cell>
        </row>
        <row r="8815">
          <cell r="A8815" t="str">
            <v>T609</v>
          </cell>
          <cell r="B8815" t="str">
            <v>PLAGUICIDAS, NO ESPECIFICADO</v>
          </cell>
          <cell r="C8815" t="str">
            <v>00</v>
          </cell>
        </row>
        <row r="8816">
          <cell r="A8816" t="str">
            <v>T61</v>
          </cell>
          <cell r="B8816" t="str">
            <v>EFECTO TOXICO DE SUSTANCIAS NOCIVAS INGERIDAS COMO ALIMENTOS MARINOS</v>
          </cell>
          <cell r="C8816" t="str">
            <v>00</v>
          </cell>
        </row>
        <row r="8817">
          <cell r="A8817" t="str">
            <v>T610</v>
          </cell>
          <cell r="B8817" t="str">
            <v>ENVENENAMIENTO CIGUATERO POR PESCADO</v>
          </cell>
          <cell r="C8817" t="str">
            <v>00</v>
          </cell>
        </row>
        <row r="8818">
          <cell r="A8818" t="str">
            <v>T611</v>
          </cell>
          <cell r="B8818" t="str">
            <v>ENVENENAMIENTO ESCOMBROIDEO POR PESCADO</v>
          </cell>
          <cell r="C8818" t="str">
            <v>00</v>
          </cell>
        </row>
        <row r="8819">
          <cell r="A8819" t="str">
            <v>T612</v>
          </cell>
          <cell r="B8819" t="str">
            <v>OTROS ENVENENAMIENTOS POR PESCADOS Y MARISCOS</v>
          </cell>
          <cell r="C8819" t="str">
            <v>00</v>
          </cell>
        </row>
        <row r="8820">
          <cell r="A8820" t="str">
            <v>T618</v>
          </cell>
          <cell r="B8820" t="str">
            <v>EFECTO TOXICO DE OTROS ALIMENTOS MARINOS</v>
          </cell>
          <cell r="C8820" t="str">
            <v>00</v>
          </cell>
        </row>
        <row r="8821">
          <cell r="A8821" t="str">
            <v>T619</v>
          </cell>
          <cell r="B8821" t="str">
            <v>EFECTO TOXICO DE ALIMENTOS MARINOS NO ESPECIFICADOS</v>
          </cell>
          <cell r="C8821" t="str">
            <v>00</v>
          </cell>
        </row>
        <row r="8822">
          <cell r="A8822" t="str">
            <v>T62</v>
          </cell>
          <cell r="B8822" t="str">
            <v>EFECTO TOXICO DE OTRAS SUSTANCIAS NOCIVAS INGERIDAS COMO ALIMENTOS</v>
          </cell>
          <cell r="C8822" t="str">
            <v>00</v>
          </cell>
        </row>
        <row r="8823">
          <cell r="A8823" t="str">
            <v>T620</v>
          </cell>
          <cell r="B8823" t="str">
            <v>HONGOS INGERIDOS</v>
          </cell>
          <cell r="C8823" t="str">
            <v>00</v>
          </cell>
        </row>
        <row r="8824">
          <cell r="A8824" t="str">
            <v>T621</v>
          </cell>
          <cell r="B8824" t="str">
            <v>BAYAS INGERIDAS</v>
          </cell>
          <cell r="C8824" t="str">
            <v>00</v>
          </cell>
        </row>
        <row r="8825">
          <cell r="A8825" t="str">
            <v>T622</v>
          </cell>
          <cell r="B8825" t="str">
            <v>OTRA(S) (PARTES DE) PLANTA(S) NIGERIDA(S)</v>
          </cell>
          <cell r="C8825" t="str">
            <v>00</v>
          </cell>
        </row>
        <row r="8826">
          <cell r="A8826" t="str">
            <v>T628</v>
          </cell>
          <cell r="B8826" t="str">
            <v>OTRAS SUSTANCIAS NOCIVAS ESPECIFICADAS INGERIDAS COMO ALIMENTO</v>
          </cell>
          <cell r="C8826" t="str">
            <v>00</v>
          </cell>
        </row>
        <row r="8827">
          <cell r="A8827" t="str">
            <v>T629</v>
          </cell>
          <cell r="B8827" t="str">
            <v>SUSTANCIA NOCIVA INGERIDA COMO ALIMENTO, NO ESPECIFICADA</v>
          </cell>
          <cell r="C8827" t="str">
            <v>00</v>
          </cell>
        </row>
        <row r="8828">
          <cell r="A8828" t="str">
            <v>T63</v>
          </cell>
          <cell r="B8828" t="str">
            <v>EFECTO TOXICO DEL CONTACTO CON ANIMALES VENENOSOS</v>
          </cell>
          <cell r="C8828" t="str">
            <v>00</v>
          </cell>
        </row>
        <row r="8829">
          <cell r="A8829" t="str">
            <v>T630</v>
          </cell>
          <cell r="B8829" t="str">
            <v>VENENO DE SERPIENTE</v>
          </cell>
          <cell r="C8829" t="str">
            <v>00</v>
          </cell>
        </row>
        <row r="8830">
          <cell r="A8830" t="str">
            <v>T631</v>
          </cell>
          <cell r="B8830" t="str">
            <v>VENENO DE OTROS REPTILES</v>
          </cell>
          <cell r="C8830" t="str">
            <v>00</v>
          </cell>
        </row>
        <row r="8831">
          <cell r="A8831" t="str">
            <v>T632</v>
          </cell>
          <cell r="B8831" t="str">
            <v>VENENO DE ESCORPION</v>
          </cell>
          <cell r="C8831" t="str">
            <v>00</v>
          </cell>
        </row>
        <row r="8832">
          <cell r="A8832" t="str">
            <v>T633</v>
          </cell>
          <cell r="B8832" t="str">
            <v>VENENO DE ARAÑAS</v>
          </cell>
          <cell r="C8832" t="str">
            <v>00</v>
          </cell>
        </row>
        <row r="8833">
          <cell r="A8833" t="str">
            <v>T634</v>
          </cell>
          <cell r="B8833" t="str">
            <v>VENENO DE OTROS ARTROPODOS</v>
          </cell>
          <cell r="C8833" t="str">
            <v>00</v>
          </cell>
        </row>
        <row r="8834">
          <cell r="A8834" t="str">
            <v>T635</v>
          </cell>
          <cell r="B8834" t="str">
            <v>EFECTO TOXICO DEL CONTACTO CON PECES</v>
          </cell>
          <cell r="C8834" t="str">
            <v>00</v>
          </cell>
        </row>
        <row r="8835">
          <cell r="A8835" t="str">
            <v>T636</v>
          </cell>
          <cell r="B8835" t="str">
            <v>EFECTO TOXICO DEL CONTACTO CON OTROS ANIMALES MARINOS</v>
          </cell>
          <cell r="C8835" t="str">
            <v>00</v>
          </cell>
        </row>
        <row r="8836">
          <cell r="A8836" t="str">
            <v>T638</v>
          </cell>
          <cell r="B8836" t="str">
            <v>EFECTOS TOXICOS DEL CONTACTO CON OTROS ANIMALES VENENOSOS</v>
          </cell>
          <cell r="C8836" t="str">
            <v>00</v>
          </cell>
        </row>
        <row r="8837">
          <cell r="A8837" t="str">
            <v>T639</v>
          </cell>
          <cell r="B8837" t="str">
            <v>EFECTO TOXICO DEL CONTACTO CON ANIMAL VENENOSO NO ESPECIFICADO</v>
          </cell>
          <cell r="C8837" t="str">
            <v>00</v>
          </cell>
        </row>
        <row r="8838">
          <cell r="A8838" t="str">
            <v>T64</v>
          </cell>
          <cell r="B8838" t="str">
            <v>EFECTO TOXICO DE AFLATOXINA Y OTRAS MICOTOXINAS CONTAMINANTES DE AL</v>
          </cell>
          <cell r="C8838" t="str">
            <v>00</v>
          </cell>
        </row>
        <row r="8839">
          <cell r="A8839" t="str">
            <v>T65</v>
          </cell>
          <cell r="B8839" t="str">
            <v>EFECTO TOXICO DE OTRAS SUSTANCIAS Y LAS NO ESPECIFICADAS</v>
          </cell>
          <cell r="C8839" t="str">
            <v>00</v>
          </cell>
        </row>
        <row r="8840">
          <cell r="A8840" t="str">
            <v>T650</v>
          </cell>
          <cell r="B8840" t="str">
            <v>CIANURO</v>
          </cell>
          <cell r="C8840" t="str">
            <v>00</v>
          </cell>
        </row>
        <row r="8841">
          <cell r="A8841" t="str">
            <v>T651</v>
          </cell>
          <cell r="B8841" t="str">
            <v>ESTRICNINA Y SUS SALES</v>
          </cell>
          <cell r="C8841" t="str">
            <v>00</v>
          </cell>
        </row>
        <row r="8842">
          <cell r="A8842" t="str">
            <v>T652</v>
          </cell>
          <cell r="B8842" t="str">
            <v>TABACO Y NICOTINA</v>
          </cell>
          <cell r="C8842" t="str">
            <v>00</v>
          </cell>
        </row>
        <row r="8843">
          <cell r="A8843" t="str">
            <v>T653</v>
          </cell>
          <cell r="B8843" t="str">
            <v>NITRODERIVADOS Y AMINODERIVADOS DEL BENCENO Y SUS HOMOLOGOS</v>
          </cell>
          <cell r="C8843" t="str">
            <v>00</v>
          </cell>
        </row>
        <row r="8844">
          <cell r="A8844" t="str">
            <v>T654</v>
          </cell>
          <cell r="B8844" t="str">
            <v>BISULFURO DE CARBONO</v>
          </cell>
          <cell r="C8844" t="str">
            <v>00</v>
          </cell>
        </row>
        <row r="8845">
          <cell r="A8845" t="str">
            <v>T655</v>
          </cell>
          <cell r="B8845" t="str">
            <v>NITROGLICERINA Y OTROS ACIDOS Y ESTERES NITRICOS</v>
          </cell>
          <cell r="C8845" t="str">
            <v>00</v>
          </cell>
        </row>
        <row r="8846">
          <cell r="A8846" t="str">
            <v>T656</v>
          </cell>
          <cell r="B8846" t="str">
            <v>PINTURAS Y COLORANTES, NO CLASIFICADOA EN OTRA PARTE</v>
          </cell>
          <cell r="C8846" t="str">
            <v>00</v>
          </cell>
        </row>
        <row r="8847">
          <cell r="A8847" t="str">
            <v>T658</v>
          </cell>
          <cell r="B8847" t="str">
            <v>EFECTOS TOXICOS DE OTRAS SUSTANCIAS ESPECIFICADAS</v>
          </cell>
          <cell r="C8847" t="str">
            <v>00</v>
          </cell>
        </row>
        <row r="8848">
          <cell r="A8848" t="str">
            <v>T659</v>
          </cell>
          <cell r="B8848" t="str">
            <v>EFECTO TOXICO DE SUSTANCIA NO ESPECIFICADA</v>
          </cell>
          <cell r="C8848" t="str">
            <v>00</v>
          </cell>
        </row>
        <row r="8849">
          <cell r="A8849" t="str">
            <v>T66</v>
          </cell>
          <cell r="B8849" t="str">
            <v>EFECTO NO ESPECIFICADOS DE LA RADIACION</v>
          </cell>
          <cell r="C8849" t="str">
            <v>00</v>
          </cell>
        </row>
        <row r="8850">
          <cell r="A8850" t="str">
            <v>T67</v>
          </cell>
          <cell r="B8850" t="str">
            <v>EFECTOS DEL CALOR Y DE LA LUZ</v>
          </cell>
          <cell r="C8850" t="str">
            <v>00</v>
          </cell>
        </row>
        <row r="8851">
          <cell r="A8851" t="str">
            <v>T670</v>
          </cell>
          <cell r="B8851" t="str">
            <v>GOLPE DE CALOR E INSOLACION</v>
          </cell>
          <cell r="C8851" t="str">
            <v>00</v>
          </cell>
        </row>
        <row r="8852">
          <cell r="A8852" t="str">
            <v>T671</v>
          </cell>
          <cell r="B8852" t="str">
            <v>SINCOPE POR CALOR</v>
          </cell>
          <cell r="C8852" t="str">
            <v>00</v>
          </cell>
        </row>
        <row r="8853">
          <cell r="A8853" t="str">
            <v>T672</v>
          </cell>
          <cell r="B8853" t="str">
            <v>CALMBRE POR CALOR</v>
          </cell>
          <cell r="C8853" t="str">
            <v>00</v>
          </cell>
        </row>
        <row r="8854">
          <cell r="A8854" t="str">
            <v>T673</v>
          </cell>
          <cell r="B8854" t="str">
            <v>AGOTAMIENTO POR CALOR, ANHIDROTICO</v>
          </cell>
          <cell r="C8854" t="str">
            <v>00</v>
          </cell>
        </row>
        <row r="8855">
          <cell r="A8855" t="str">
            <v>T674</v>
          </cell>
          <cell r="B8855" t="str">
            <v>AGOTAMIENTO POR CALOR DEBIDA A DEPLECION DE SAL</v>
          </cell>
          <cell r="C8855" t="str">
            <v>00</v>
          </cell>
        </row>
        <row r="8856">
          <cell r="A8856" t="str">
            <v>T675</v>
          </cell>
          <cell r="B8856" t="str">
            <v>AGOTAMIENTO POR CALOR, NO ESPECIFICADO</v>
          </cell>
          <cell r="C8856" t="str">
            <v>00</v>
          </cell>
        </row>
        <row r="8857">
          <cell r="A8857" t="str">
            <v>T676</v>
          </cell>
          <cell r="B8857" t="str">
            <v>FATIGA POR CALOR, TRANSITORIA</v>
          </cell>
          <cell r="C8857" t="str">
            <v>00</v>
          </cell>
        </row>
        <row r="8858">
          <cell r="A8858" t="str">
            <v>T677</v>
          </cell>
          <cell r="B8858" t="str">
            <v>EDEMA POR CALOR</v>
          </cell>
          <cell r="C8858" t="str">
            <v>00</v>
          </cell>
        </row>
        <row r="8859">
          <cell r="A8859" t="str">
            <v>T678</v>
          </cell>
          <cell r="B8859" t="str">
            <v>OTROS EFECTOS DEL CALOR Y DE LA LUZ</v>
          </cell>
          <cell r="C8859" t="str">
            <v>00</v>
          </cell>
        </row>
        <row r="8860">
          <cell r="A8860" t="str">
            <v>T679</v>
          </cell>
          <cell r="B8860" t="str">
            <v>EFECTO DEL CALOR Y DE LA LUZ, NO ESPECIFICADO</v>
          </cell>
          <cell r="C8860" t="str">
            <v>00</v>
          </cell>
        </row>
        <row r="8861">
          <cell r="A8861" t="str">
            <v>T68</v>
          </cell>
          <cell r="B8861" t="str">
            <v>HIPOTERMIA</v>
          </cell>
          <cell r="C8861" t="str">
            <v>00</v>
          </cell>
        </row>
        <row r="8862">
          <cell r="A8862" t="str">
            <v>T682</v>
          </cell>
          <cell r="B8862" t="str">
            <v>BOCA SECA, NO ESPECIFICADA</v>
          </cell>
          <cell r="C8862" t="str">
            <v>094</v>
          </cell>
        </row>
        <row r="8863">
          <cell r="A8863" t="str">
            <v>T69</v>
          </cell>
          <cell r="B8863" t="str">
            <v>OTROS EFECTOS DE LA REDUCCION DE LA TEMPERATURA</v>
          </cell>
          <cell r="C8863" t="str">
            <v>00</v>
          </cell>
        </row>
        <row r="8864">
          <cell r="A8864" t="str">
            <v>T690</v>
          </cell>
          <cell r="B8864" t="str">
            <v>MANO Y PIE DE INMERSION</v>
          </cell>
          <cell r="C8864" t="str">
            <v>00</v>
          </cell>
        </row>
        <row r="8865">
          <cell r="A8865" t="str">
            <v>T691</v>
          </cell>
          <cell r="B8865" t="str">
            <v>SABAÑON (ES)</v>
          </cell>
          <cell r="C8865" t="str">
            <v>00</v>
          </cell>
        </row>
        <row r="8866">
          <cell r="A8866" t="str">
            <v>T698</v>
          </cell>
          <cell r="B8866" t="str">
            <v>OTROS EFECTOS ESPECIFICADOS DE LA REDUCCION DE LA TEMPERATURA</v>
          </cell>
          <cell r="C8866" t="str">
            <v>00</v>
          </cell>
        </row>
        <row r="8867">
          <cell r="A8867" t="str">
            <v>T699</v>
          </cell>
          <cell r="B8867" t="str">
            <v>EFECTO DE LA REDUCCION DE LA TEMPERATURA, NO ESPECIFICADO</v>
          </cell>
          <cell r="C8867" t="str">
            <v>00</v>
          </cell>
        </row>
        <row r="8868">
          <cell r="A8868" t="str">
            <v>T70</v>
          </cell>
          <cell r="B8868" t="str">
            <v>EFECTOS DE LA PRESION DEL AIRE Y DE LA PRESION DEL AGUA</v>
          </cell>
          <cell r="C8868" t="str">
            <v>00</v>
          </cell>
        </row>
        <row r="8869">
          <cell r="A8869" t="str">
            <v>T700</v>
          </cell>
          <cell r="B8869" t="str">
            <v>BAROTRAUMA OTITICO</v>
          </cell>
          <cell r="C8869" t="str">
            <v>00</v>
          </cell>
        </row>
        <row r="8870">
          <cell r="A8870" t="str">
            <v>T701</v>
          </cell>
          <cell r="B8870" t="str">
            <v>BAROTRAUMA SINUSAL</v>
          </cell>
          <cell r="C8870" t="str">
            <v>00</v>
          </cell>
        </row>
        <row r="8871">
          <cell r="A8871" t="str">
            <v>T702</v>
          </cell>
          <cell r="B8871" t="str">
            <v>OTROS EFECTOS Y LOS NO ESPECIFICADOS DE LA GRAN ALTITUD</v>
          </cell>
          <cell r="C8871" t="str">
            <v>00</v>
          </cell>
        </row>
        <row r="8872">
          <cell r="A8872" t="str">
            <v>T703</v>
          </cell>
          <cell r="B8872" t="str">
            <v>ENFERMEDAD POR DESCOMPRESION (DE LOS CAJONES SUMERGIDOS)</v>
          </cell>
          <cell r="C8872" t="str">
            <v>00</v>
          </cell>
        </row>
        <row r="8873">
          <cell r="A8873" t="str">
            <v>T704</v>
          </cell>
          <cell r="B8873" t="str">
            <v>EFECTOS DE LIQUIDOS CON ALTA PRESION</v>
          </cell>
          <cell r="C8873" t="str">
            <v>00</v>
          </cell>
        </row>
        <row r="8874">
          <cell r="A8874" t="str">
            <v>T708</v>
          </cell>
          <cell r="B8874" t="str">
            <v>OTROS EFECTOS DE LA PRESION DEL AIRE Y DEL AGUA</v>
          </cell>
          <cell r="C8874" t="str">
            <v>00</v>
          </cell>
        </row>
        <row r="8875">
          <cell r="A8875" t="str">
            <v>T709</v>
          </cell>
          <cell r="B8875" t="str">
            <v>EFECTO DE LA PRESION DEL AIRE Y DEL AGUA, NO ESPECIFICADO</v>
          </cell>
          <cell r="C8875" t="str">
            <v>00</v>
          </cell>
        </row>
        <row r="8876">
          <cell r="A8876" t="str">
            <v>T71</v>
          </cell>
          <cell r="B8876" t="str">
            <v>ASFIXIA</v>
          </cell>
          <cell r="C8876" t="str">
            <v>00</v>
          </cell>
        </row>
        <row r="8877">
          <cell r="A8877" t="str">
            <v>T73</v>
          </cell>
          <cell r="B8877" t="str">
            <v>EFECTOS DE OTRAS PRIVACIONES</v>
          </cell>
          <cell r="C8877" t="str">
            <v>00</v>
          </cell>
        </row>
        <row r="8878">
          <cell r="A8878" t="str">
            <v>T730</v>
          </cell>
          <cell r="B8878" t="str">
            <v>EFECTOS DEL HAMBRE</v>
          </cell>
          <cell r="C8878" t="str">
            <v>00</v>
          </cell>
        </row>
        <row r="8879">
          <cell r="A8879" t="str">
            <v>T731</v>
          </cell>
          <cell r="B8879" t="str">
            <v>EFECTOS DE LA SED</v>
          </cell>
          <cell r="C8879" t="str">
            <v>00</v>
          </cell>
        </row>
        <row r="8880">
          <cell r="A8880" t="str">
            <v>T732</v>
          </cell>
          <cell r="B8880" t="str">
            <v>AGOTAMIENTO DEBIDO A EXPOSICION A LA INTEMPERIE</v>
          </cell>
          <cell r="C8880" t="str">
            <v>00</v>
          </cell>
        </row>
        <row r="8881">
          <cell r="A8881" t="str">
            <v>T733</v>
          </cell>
          <cell r="B8881" t="str">
            <v>AGOTAMIENTO DEBIDO A ESFUERZO EXCESIVO</v>
          </cell>
          <cell r="C8881" t="str">
            <v>00</v>
          </cell>
        </row>
        <row r="8882">
          <cell r="A8882" t="str">
            <v>T738</v>
          </cell>
          <cell r="B8882" t="str">
            <v>OTROS EFECTOS DE PRIVACION</v>
          </cell>
          <cell r="C8882" t="str">
            <v>00</v>
          </cell>
        </row>
        <row r="8883">
          <cell r="A8883" t="str">
            <v>T739</v>
          </cell>
          <cell r="B8883" t="str">
            <v>EFECTOS DE PRIVACION, NO ESPECIFICADO</v>
          </cell>
          <cell r="C8883" t="str">
            <v>00</v>
          </cell>
        </row>
        <row r="8884">
          <cell r="A8884" t="str">
            <v>T74</v>
          </cell>
          <cell r="B8884" t="str">
            <v>SINDROMES DEL MALTRATO</v>
          </cell>
          <cell r="C8884" t="str">
            <v>00</v>
          </cell>
        </row>
        <row r="8885">
          <cell r="A8885" t="str">
            <v>T740</v>
          </cell>
          <cell r="B8885" t="str">
            <v>NEGLIGENCIA O ABANDONO</v>
          </cell>
          <cell r="C8885" t="str">
            <v>00</v>
          </cell>
        </row>
        <row r="8886">
          <cell r="A8886" t="str">
            <v>T741</v>
          </cell>
          <cell r="B8886" t="str">
            <v>ABUSO FISICO</v>
          </cell>
          <cell r="C8886" t="str">
            <v>00</v>
          </cell>
        </row>
        <row r="8887">
          <cell r="A8887" t="str">
            <v>T742</v>
          </cell>
          <cell r="B8887" t="str">
            <v>ABUSO SEXUAL</v>
          </cell>
          <cell r="C8887" t="str">
            <v>00</v>
          </cell>
        </row>
        <row r="8888">
          <cell r="A8888" t="str">
            <v>T743</v>
          </cell>
          <cell r="B8888" t="str">
            <v>ABUSO PSICOLOGICO</v>
          </cell>
          <cell r="C8888" t="str">
            <v>00</v>
          </cell>
        </row>
        <row r="8889">
          <cell r="A8889" t="str">
            <v>T748</v>
          </cell>
          <cell r="B8889" t="str">
            <v>OTROS SINDROMES DEL MALTRATO</v>
          </cell>
          <cell r="C8889" t="str">
            <v>00</v>
          </cell>
        </row>
        <row r="8890">
          <cell r="A8890" t="str">
            <v>T749</v>
          </cell>
          <cell r="B8890" t="str">
            <v>SINDROME DEL MALTRATO, NO ESPECIFICADO</v>
          </cell>
          <cell r="C8890" t="str">
            <v>00</v>
          </cell>
        </row>
        <row r="8891">
          <cell r="A8891" t="str">
            <v>T75</v>
          </cell>
          <cell r="B8891" t="str">
            <v>EFECTOS DE OTRAS CAUSAS EXTERNAS</v>
          </cell>
          <cell r="C8891" t="str">
            <v>00</v>
          </cell>
        </row>
        <row r="8892">
          <cell r="A8892" t="str">
            <v>T750</v>
          </cell>
          <cell r="B8892" t="str">
            <v>EFECTOS DEL RAYO</v>
          </cell>
          <cell r="C8892" t="str">
            <v>00</v>
          </cell>
        </row>
        <row r="8893">
          <cell r="A8893" t="str">
            <v>T751</v>
          </cell>
          <cell r="B8893" t="str">
            <v>AHOGAMIENTO Y SUMERSION NO MORTAL</v>
          </cell>
          <cell r="C8893" t="str">
            <v>00</v>
          </cell>
        </row>
        <row r="8894">
          <cell r="A8894" t="str">
            <v>T752</v>
          </cell>
          <cell r="B8894" t="str">
            <v>EFECTOS DE LA VIBRACION</v>
          </cell>
          <cell r="C8894" t="str">
            <v>00</v>
          </cell>
        </row>
        <row r="8895">
          <cell r="A8895" t="str">
            <v>T753</v>
          </cell>
          <cell r="B8895" t="str">
            <v>MAL DEL MOVIMIENTO</v>
          </cell>
          <cell r="C8895" t="str">
            <v>00</v>
          </cell>
        </row>
        <row r="8896">
          <cell r="A8896" t="str">
            <v>T754</v>
          </cell>
          <cell r="B8896" t="str">
            <v>EFECTOS DE LA CORRIENTE ELECTRICA</v>
          </cell>
          <cell r="C8896" t="str">
            <v>00</v>
          </cell>
        </row>
        <row r="8897">
          <cell r="A8897" t="str">
            <v>T758</v>
          </cell>
          <cell r="B8897" t="str">
            <v>OTROS EFECTOS ESPECIFICADOS DE CAUSAS EXTERNAS</v>
          </cell>
          <cell r="C8897" t="str">
            <v>00</v>
          </cell>
        </row>
        <row r="8898">
          <cell r="A8898" t="str">
            <v>T78</v>
          </cell>
          <cell r="B8898" t="str">
            <v>EFECTOS ADVERSOS, NO CLASIFICADOS EN OTRA PARTE</v>
          </cell>
          <cell r="C8898" t="str">
            <v>00</v>
          </cell>
        </row>
        <row r="8899">
          <cell r="A8899" t="str">
            <v>T780</v>
          </cell>
          <cell r="B8899" t="str">
            <v>CHOQUE ANAFILACTICO DEBIDO A REACCION ADVERSA A ALIMENTOS</v>
          </cell>
          <cell r="C8899" t="str">
            <v>00</v>
          </cell>
        </row>
        <row r="8900">
          <cell r="A8900" t="str">
            <v>T781</v>
          </cell>
          <cell r="B8900" t="str">
            <v>OTRA REACCION ADVERSA A ALIMENTOS, NO CLASIFICADA EN OTRA PARTE</v>
          </cell>
          <cell r="C8900" t="str">
            <v>00</v>
          </cell>
        </row>
        <row r="8901">
          <cell r="A8901" t="str">
            <v>T782</v>
          </cell>
          <cell r="B8901" t="str">
            <v>CHOQUE ANAFILACTICO, NO ESPECIFICADO</v>
          </cell>
          <cell r="C8901" t="str">
            <v>00</v>
          </cell>
        </row>
        <row r="8902">
          <cell r="A8902" t="str">
            <v>T783</v>
          </cell>
          <cell r="B8902" t="str">
            <v>EDEMA ANGIONEUROTICO</v>
          </cell>
          <cell r="C8902" t="str">
            <v>00</v>
          </cell>
        </row>
        <row r="8903">
          <cell r="A8903" t="str">
            <v>T784</v>
          </cell>
          <cell r="B8903" t="str">
            <v>ALERGIA NO ESPECIFICADA</v>
          </cell>
          <cell r="C8903" t="str">
            <v>00</v>
          </cell>
        </row>
        <row r="8904">
          <cell r="A8904" t="str">
            <v>T788</v>
          </cell>
          <cell r="B8904" t="str">
            <v>OTROS EFECTOS ADVERSOS, NO CLASIFICADOS EN OTRA PARTE</v>
          </cell>
          <cell r="C8904" t="str">
            <v>00</v>
          </cell>
        </row>
        <row r="8905">
          <cell r="A8905" t="str">
            <v>T789</v>
          </cell>
          <cell r="B8905" t="str">
            <v>EFECTO ADVERSO NO ESPECIFICADO</v>
          </cell>
          <cell r="C8905" t="str">
            <v>00</v>
          </cell>
        </row>
        <row r="8906">
          <cell r="A8906" t="str">
            <v>T79</v>
          </cell>
          <cell r="B8906" t="str">
            <v>ALGUNAS COMPLICACIONES PRECOCES DE TRAUM. NO CLASIF. EN OTRA PARTE</v>
          </cell>
          <cell r="C8906" t="str">
            <v>00</v>
          </cell>
        </row>
        <row r="8907">
          <cell r="A8907" t="str">
            <v>T790</v>
          </cell>
          <cell r="B8907" t="str">
            <v>EMBOLIA GASEOSA (TRAUMATICA)</v>
          </cell>
          <cell r="C8907" t="str">
            <v>00</v>
          </cell>
        </row>
        <row r="8908">
          <cell r="A8908" t="str">
            <v>T791</v>
          </cell>
          <cell r="B8908" t="str">
            <v>EMBOLIA GRASA (TRAUMATICA)</v>
          </cell>
          <cell r="C8908" t="str">
            <v>00</v>
          </cell>
        </row>
        <row r="8909">
          <cell r="A8909" t="str">
            <v>T792</v>
          </cell>
          <cell r="B8909" t="str">
            <v>HEMORRAGIA TRAUMATICA SECUNDARIA Y RECURRENTE</v>
          </cell>
          <cell r="C8909" t="str">
            <v>00</v>
          </cell>
        </row>
        <row r="8910">
          <cell r="A8910" t="str">
            <v>T793</v>
          </cell>
          <cell r="B8910" t="str">
            <v>INFECCION POSTRAUMATICA DE HERIDA, NO CLASIFICADA EN OTRA PARTE</v>
          </cell>
          <cell r="C8910" t="str">
            <v>00</v>
          </cell>
        </row>
        <row r="8911">
          <cell r="A8911" t="str">
            <v>T794</v>
          </cell>
          <cell r="B8911" t="str">
            <v>CHOQUE TRAUMATICO</v>
          </cell>
          <cell r="C8911" t="str">
            <v>00</v>
          </cell>
        </row>
        <row r="8912">
          <cell r="A8912" t="str">
            <v>T795</v>
          </cell>
          <cell r="B8912" t="str">
            <v>ANURIA TRAUMATICA</v>
          </cell>
          <cell r="C8912" t="str">
            <v>00</v>
          </cell>
        </row>
        <row r="8913">
          <cell r="A8913" t="str">
            <v>T796</v>
          </cell>
          <cell r="B8913" t="str">
            <v>ISQUEMIA TRAUMATICA DE MUSCULO</v>
          </cell>
          <cell r="C8913" t="str">
            <v>00</v>
          </cell>
        </row>
        <row r="8914">
          <cell r="A8914" t="str">
            <v>T797</v>
          </cell>
          <cell r="B8914" t="str">
            <v>ENFISEMA SUBCUTANEO TRAUMATICO</v>
          </cell>
          <cell r="C8914" t="str">
            <v>00</v>
          </cell>
        </row>
        <row r="8915">
          <cell r="A8915" t="str">
            <v>T798</v>
          </cell>
          <cell r="B8915" t="str">
            <v>OTRAS COMPLICACIONES PRECOCES DE LOS TRAUMATISMOS</v>
          </cell>
          <cell r="C8915" t="str">
            <v>00</v>
          </cell>
        </row>
        <row r="8916">
          <cell r="A8916" t="str">
            <v>T799</v>
          </cell>
          <cell r="B8916" t="str">
            <v>COMPLICACIONES PRECOCES NO ESPECIFICADAS DE LOS TRAUMATISMOS</v>
          </cell>
          <cell r="C8916" t="str">
            <v>00</v>
          </cell>
        </row>
        <row r="8917">
          <cell r="A8917" t="str">
            <v>T80</v>
          </cell>
          <cell r="B8917" t="str">
            <v>COMPLICACIONES CONSECUTIVAS A INFUSION, TRANSFUSION E INYECCION TERP</v>
          </cell>
          <cell r="C8917" t="str">
            <v>00</v>
          </cell>
        </row>
        <row r="8918">
          <cell r="A8918" t="str">
            <v>T800</v>
          </cell>
          <cell r="B8918" t="str">
            <v>EMBOLIA GASEOSA CONSECUTIVA A INFUSION, TRANSFUSION E INYECCION TERP</v>
          </cell>
          <cell r="C8918" t="str">
            <v>00</v>
          </cell>
        </row>
        <row r="8919">
          <cell r="A8919" t="str">
            <v>T801</v>
          </cell>
          <cell r="B8919" t="str">
            <v>COMPLIC. VASCULARES CONSEC. A INFUSION, TRANSFUSION E INYECC. TERAPEU.</v>
          </cell>
          <cell r="C8919" t="str">
            <v>00</v>
          </cell>
        </row>
        <row r="8920">
          <cell r="A8920" t="str">
            <v>T802</v>
          </cell>
          <cell r="B8920" t="str">
            <v>INFECCIONES CONSEC. A INFUSION, TRANSFUSION E INYECCION, TERAPEUTICA</v>
          </cell>
          <cell r="C8920" t="str">
            <v>00</v>
          </cell>
        </row>
        <row r="8921">
          <cell r="A8921" t="str">
            <v>T803</v>
          </cell>
          <cell r="B8921" t="str">
            <v>REACCION DE INCOMPATIBILIDAD AL GRUPO ABO</v>
          </cell>
          <cell r="C8921" t="str">
            <v>00</v>
          </cell>
        </row>
        <row r="8922">
          <cell r="A8922" t="str">
            <v>T804</v>
          </cell>
          <cell r="B8922" t="str">
            <v>REACCION DE INCOMPATIBILIDAD A RH</v>
          </cell>
          <cell r="C8922" t="str">
            <v>00</v>
          </cell>
        </row>
        <row r="8923">
          <cell r="A8923" t="str">
            <v>T805</v>
          </cell>
          <cell r="B8923" t="str">
            <v>CHOQUE ANAFILACTICO DEBIDO A SUERO</v>
          </cell>
          <cell r="C8923" t="str">
            <v>00</v>
          </cell>
        </row>
        <row r="8924">
          <cell r="A8924" t="str">
            <v>T806</v>
          </cell>
          <cell r="B8924" t="str">
            <v>OTRAS REACCIONES AL SUERO</v>
          </cell>
          <cell r="C8924" t="str">
            <v>00</v>
          </cell>
        </row>
        <row r="8925">
          <cell r="A8925" t="str">
            <v>T808</v>
          </cell>
          <cell r="B8925" t="str">
            <v>OTRAS COMPLIC. CONSECUT. A INFUSION, TRANSFUSION, E INYECC. TERAPEUTIC</v>
          </cell>
          <cell r="C8925" t="str">
            <v>00</v>
          </cell>
        </row>
        <row r="8926">
          <cell r="A8926" t="str">
            <v>T809</v>
          </cell>
          <cell r="B8926" t="str">
            <v>COMPLIC. NO ESPECIF. CONSEC. A INFUSION, TRANSFUSION, E INYECC. TERAPE</v>
          </cell>
          <cell r="C8926" t="str">
            <v>00</v>
          </cell>
        </row>
        <row r="8927">
          <cell r="A8927" t="str">
            <v>T81</v>
          </cell>
          <cell r="B8927" t="str">
            <v>COMPLICACIONES DE PROCEDIMIENTOS, NO CLASIFICADOS EN OTRA PARTE</v>
          </cell>
          <cell r="C8927" t="str">
            <v>00</v>
          </cell>
        </row>
        <row r="8928">
          <cell r="A8928" t="str">
            <v>T810</v>
          </cell>
          <cell r="B8928" t="str">
            <v>HEMORRAGIA Y HEMATOMA QUE COMPL. UN PROCED. NO CLASIF. EN OTRA PARTE</v>
          </cell>
          <cell r="C8928" t="str">
            <v>00</v>
          </cell>
        </row>
        <row r="8929">
          <cell r="A8929" t="str">
            <v>T811</v>
          </cell>
          <cell r="B8929" t="str">
            <v>CHOQUE DURANTE O RESULTANTE DE UN PROCED. NO CLASIF. EN OTRA PARTE</v>
          </cell>
          <cell r="C8929" t="str">
            <v>00</v>
          </cell>
        </row>
        <row r="8930">
          <cell r="A8930" t="str">
            <v>T812</v>
          </cell>
          <cell r="B8930" t="str">
            <v>PUNCION O LACERACION ACCIDENTAL DURANTE UN PROCED. NO CLASIF. EN OTRA</v>
          </cell>
          <cell r="C8930" t="str">
            <v>00</v>
          </cell>
        </row>
        <row r="8931">
          <cell r="A8931" t="str">
            <v>T813</v>
          </cell>
          <cell r="B8931" t="str">
            <v>DESGARRO DE HERIDA OPERATORIA, NO CLASIFICADO EN OTRA PARTE</v>
          </cell>
          <cell r="C8931" t="str">
            <v>00</v>
          </cell>
        </row>
        <row r="8932">
          <cell r="A8932" t="str">
            <v>T814</v>
          </cell>
          <cell r="B8932" t="str">
            <v>INFECCION CONSECUTIVA A PROCEDIMIENTO, NO CLASIFICADA EN OTRA PARTE</v>
          </cell>
          <cell r="C8932" t="str">
            <v>00</v>
          </cell>
        </row>
        <row r="8933">
          <cell r="A8933" t="str">
            <v>T815</v>
          </cell>
          <cell r="B8933" t="str">
            <v>CUERPO EXTRAÑO DEJADO ACCIDENTAL/ EN CAVIDAD CORPORAL O EN HERIDA</v>
          </cell>
          <cell r="C8933" t="str">
            <v>00</v>
          </cell>
        </row>
        <row r="8934">
          <cell r="A8934" t="str">
            <v>T816</v>
          </cell>
          <cell r="B8934" t="str">
            <v>REACCION AGUDA A SUSTANCIA EXTRAÑA DEJADA ACCIDENTAL/ DURANTE UN PROC</v>
          </cell>
          <cell r="C8934" t="str">
            <v>00</v>
          </cell>
        </row>
        <row r="8935">
          <cell r="A8935" t="str">
            <v>T817</v>
          </cell>
          <cell r="B8935" t="str">
            <v>COMPLIC. VASCULARES CONSECUT. A PROCED. NO CLASIFICADA EN OTRA PARTE</v>
          </cell>
          <cell r="C8935" t="str">
            <v>00</v>
          </cell>
        </row>
        <row r="8936">
          <cell r="A8936" t="str">
            <v>T818</v>
          </cell>
          <cell r="B8936" t="str">
            <v>OTRAS COMPLC. DE PROCEDIMIENTOS, NO CLASIFICADAS EN OTRA PARTE</v>
          </cell>
          <cell r="C8936" t="str">
            <v>00</v>
          </cell>
        </row>
        <row r="8937">
          <cell r="A8937" t="str">
            <v>T819</v>
          </cell>
          <cell r="B8937" t="str">
            <v>COMPLICACION DE PROCEDIMIENTOS, NO ESPECIFICADA</v>
          </cell>
          <cell r="C8937" t="str">
            <v>00</v>
          </cell>
        </row>
        <row r="8938">
          <cell r="A8938" t="str">
            <v>T82</v>
          </cell>
          <cell r="B8938" t="str">
            <v>COMPLC. DE DISPOSITIVOS PROTESICOS, IMPLANTES E INJERTOS CARDIOVASC.</v>
          </cell>
          <cell r="C8938" t="str">
            <v>00</v>
          </cell>
        </row>
        <row r="8939">
          <cell r="A8939" t="str">
            <v>T820</v>
          </cell>
          <cell r="B8939" t="str">
            <v>COMPLICACION MECANICA DE PROTESIS DE VALVULA CARDIACA</v>
          </cell>
          <cell r="C8939" t="str">
            <v>00</v>
          </cell>
        </row>
        <row r="8940">
          <cell r="A8940" t="str">
            <v>T821</v>
          </cell>
          <cell r="B8940" t="str">
            <v>COMPLICACION MECANICA DE DISPOSITIVO ELETRONICO CARDIACO</v>
          </cell>
          <cell r="C8940" t="str">
            <v>00</v>
          </cell>
        </row>
        <row r="8941">
          <cell r="A8941" t="str">
            <v>T822</v>
          </cell>
          <cell r="B8941" t="str">
            <v>COMPLICACION MECANICA DE DERIVACION DE ARTERIA CORONARIA E INJERTO VAL</v>
          </cell>
          <cell r="C8941" t="str">
            <v>00</v>
          </cell>
        </row>
        <row r="8942">
          <cell r="A8942" t="str">
            <v>T823</v>
          </cell>
          <cell r="B8942" t="str">
            <v>COMPLICACION MECANICA DE OTROS INJERTOS VASCULARES</v>
          </cell>
          <cell r="C8942" t="str">
            <v>00</v>
          </cell>
        </row>
        <row r="8943">
          <cell r="A8943" t="str">
            <v>T824</v>
          </cell>
          <cell r="B8943" t="str">
            <v>COMPLICACION MECANICA DE CATETER PARA DIALISIS VASCULAR</v>
          </cell>
          <cell r="C8943" t="str">
            <v>00</v>
          </cell>
        </row>
        <row r="8944">
          <cell r="A8944" t="str">
            <v>T825</v>
          </cell>
          <cell r="B8944" t="str">
            <v>COMPLICACION MECANICA DE OTROS DISPOSITIVOS E IMPLANTES CARDIOVASCULAR</v>
          </cell>
          <cell r="C8944" t="str">
            <v>00</v>
          </cell>
        </row>
        <row r="8945">
          <cell r="A8945" t="str">
            <v>T826</v>
          </cell>
          <cell r="B8945" t="str">
            <v>INFECCION Y REACCION INFLAMATORIA DEBIDA A PROTESIS DE VALVULA CARDIAC</v>
          </cell>
          <cell r="C8945" t="str">
            <v>00</v>
          </cell>
        </row>
        <row r="8946">
          <cell r="A8946" t="str">
            <v>T827</v>
          </cell>
          <cell r="B8946" t="str">
            <v>INFECCION Y REACCION INFLAMAT. DEBIDA A OTROS DISPOSIT. IMPLANT. E INJ</v>
          </cell>
          <cell r="C8946" t="str">
            <v>00</v>
          </cell>
        </row>
        <row r="8947">
          <cell r="A8947" t="str">
            <v>T828</v>
          </cell>
          <cell r="B8947" t="str">
            <v>OTRAS COMPL. DE DISPOSITIVOS PROTESICOS. IMPLANT. E INJERT. CARDIOVASC</v>
          </cell>
          <cell r="C8947" t="str">
            <v>00</v>
          </cell>
        </row>
        <row r="8948">
          <cell r="A8948" t="str">
            <v>T829</v>
          </cell>
          <cell r="B8948" t="str">
            <v>COMPLICACION NO ESPECIF. DE DISPOSIT. PROTESICO, IMPL. E INJERTO CARDI</v>
          </cell>
          <cell r="C8948" t="str">
            <v>00</v>
          </cell>
        </row>
        <row r="8949">
          <cell r="A8949" t="str">
            <v>T83</v>
          </cell>
          <cell r="B8949" t="str">
            <v>COMPLICACIONES DE DISPOSITIVOS, IMPLANTES E INJERTOS GENITOURINARIOS</v>
          </cell>
          <cell r="C8949" t="str">
            <v>00</v>
          </cell>
        </row>
        <row r="8950">
          <cell r="A8950" t="str">
            <v>T830</v>
          </cell>
          <cell r="B8950" t="str">
            <v>COMPLICACION MECANICA DE CATETER URINARIO ( FIJO)</v>
          </cell>
          <cell r="C8950" t="str">
            <v>00</v>
          </cell>
        </row>
        <row r="8951">
          <cell r="A8951" t="str">
            <v>T831</v>
          </cell>
          <cell r="B8951" t="str">
            <v>COMPLICACION MECANICA DE OTROS DISPOSITIVOS E IMPLANTES URINARIOS</v>
          </cell>
          <cell r="C8951" t="str">
            <v>00</v>
          </cell>
        </row>
        <row r="8952">
          <cell r="A8952" t="str">
            <v>T832</v>
          </cell>
          <cell r="B8952" t="str">
            <v>COMPLICACION MECANICA DE INJERTO EN ORGANO URINARIO</v>
          </cell>
          <cell r="C8952" t="str">
            <v>00</v>
          </cell>
        </row>
        <row r="8953">
          <cell r="A8953" t="str">
            <v>T833</v>
          </cell>
          <cell r="B8953" t="str">
            <v>COMPLICACION MECANICA DE DISPOSITIVO ANTICONCEPTIVO INTRAUTERINO</v>
          </cell>
          <cell r="C8953" t="str">
            <v>00</v>
          </cell>
        </row>
        <row r="8954">
          <cell r="A8954" t="str">
            <v>T834</v>
          </cell>
          <cell r="B8954" t="str">
            <v>COMPLICACION MECANICA DE OTROS DISPOSITIVOS, IMPLANTES E INJ. EN LE TR</v>
          </cell>
          <cell r="C8954" t="str">
            <v>00</v>
          </cell>
        </row>
        <row r="8955">
          <cell r="A8955" t="str">
            <v>T835</v>
          </cell>
          <cell r="B8955" t="str">
            <v>INFECCION Y REACCION INFLAM. DEBIDA A DISPOSIT. PROTESICO. IMPL. E INJ</v>
          </cell>
          <cell r="C8955" t="str">
            <v>00</v>
          </cell>
        </row>
        <row r="8956">
          <cell r="A8956" t="str">
            <v>T836</v>
          </cell>
          <cell r="B8956" t="str">
            <v>INFECC. Y REACC. INFLAM. DEBIDA A DISPOSIT. PROTESICO, E INJ. EN LE TR</v>
          </cell>
          <cell r="C8956" t="str">
            <v>00</v>
          </cell>
        </row>
        <row r="8957">
          <cell r="A8957" t="str">
            <v>T838</v>
          </cell>
          <cell r="B8957" t="str">
            <v>OTRAS COMPL. DE DISPOST. PROTESICOS, IMPL. E INJ. GENITOURINARIOS</v>
          </cell>
          <cell r="C8957" t="str">
            <v>00</v>
          </cell>
        </row>
        <row r="8958">
          <cell r="A8958" t="str">
            <v>T839</v>
          </cell>
          <cell r="B8958" t="str">
            <v>COMPL. NO ESPECIF. DE DISPOSITIVO PROTESICO, IMPL. E INJ. GENITOURINAR</v>
          </cell>
          <cell r="C8958" t="str">
            <v>00</v>
          </cell>
        </row>
        <row r="8959">
          <cell r="A8959" t="str">
            <v>T84</v>
          </cell>
          <cell r="B8959" t="str">
            <v>COMPL. DE DISPOSIT. PROTESICOS, IMPL. E INJ. ORTOPEDICOS INTERNOS</v>
          </cell>
          <cell r="C8959" t="str">
            <v>00</v>
          </cell>
        </row>
        <row r="8960">
          <cell r="A8960" t="str">
            <v>T840</v>
          </cell>
          <cell r="B8960" t="str">
            <v>COMPLICACION MECANICA DE PROTESIS ARTICULAR INTERNA</v>
          </cell>
          <cell r="C8960" t="str">
            <v>00</v>
          </cell>
        </row>
        <row r="8961">
          <cell r="A8961" t="str">
            <v>T841</v>
          </cell>
          <cell r="B8961" t="str">
            <v>COMPLICACION MECANICA DE DISPOSITIVO DE FIJACION INTERNA DE HUESOS DE</v>
          </cell>
          <cell r="C8961" t="str">
            <v>00</v>
          </cell>
        </row>
        <row r="8962">
          <cell r="A8962" t="str">
            <v>T842</v>
          </cell>
          <cell r="B8962" t="str">
            <v>COMPLICACION MECANICA DE DISPOSITIVO DE FIJACION INTERNA DE OTROS HUES</v>
          </cell>
          <cell r="C8962" t="str">
            <v>00</v>
          </cell>
        </row>
        <row r="8963">
          <cell r="A8963" t="str">
            <v>T843</v>
          </cell>
          <cell r="B8963" t="str">
            <v>COMPLICACION MECANICA DE OTROS DISPOSITIVOS OSEOS, IMPLANTES E INJERTO</v>
          </cell>
          <cell r="C8963" t="str">
            <v>00</v>
          </cell>
        </row>
        <row r="8964">
          <cell r="A8964" t="str">
            <v>T844</v>
          </cell>
          <cell r="B8964" t="str">
            <v>COMPLICACION DE OTROS DISPOSIT. PROTESICOS, IMPL. E INJ. ORTOPEDICOS I</v>
          </cell>
          <cell r="C8964" t="str">
            <v>00</v>
          </cell>
        </row>
        <row r="8965">
          <cell r="A8965" t="str">
            <v>T845</v>
          </cell>
          <cell r="B8965" t="str">
            <v>INFECCION Y REACCION INFLAMATORIA DEBIDAS A PROTESIS ARTICULAR INTERNA</v>
          </cell>
          <cell r="C8965" t="str">
            <v>00</v>
          </cell>
        </row>
        <row r="8966">
          <cell r="A8966" t="str">
            <v>T846</v>
          </cell>
          <cell r="B8966" t="str">
            <v>INFECC. Y REACC. INFLAMT. DEBIDAS A DISPOSIT. DE FIJACION INTERNA (CUA</v>
          </cell>
          <cell r="C8966" t="str">
            <v>000</v>
          </cell>
        </row>
        <row r="8967">
          <cell r="A8967" t="str">
            <v>T847</v>
          </cell>
          <cell r="B8967" t="str">
            <v>INFECC. Y REACC. INFLAM. DEBIDAS A OTROS DISPOSIT. PROTES. IMPL. E INJ</v>
          </cell>
          <cell r="C8967" t="str">
            <v>00</v>
          </cell>
        </row>
        <row r="8968">
          <cell r="A8968" t="str">
            <v>T848</v>
          </cell>
          <cell r="B8968" t="str">
            <v>OTRAS COMPL. DE DISPOSIT. PROTES. IMPL. E INJERTOS ORTOPEDICOS INTERNO</v>
          </cell>
          <cell r="C8968" t="str">
            <v>00</v>
          </cell>
        </row>
        <row r="8969">
          <cell r="A8969" t="str">
            <v>T849</v>
          </cell>
          <cell r="B8969" t="str">
            <v>COMPL. NO ESPECIF. DE DISPOSIT. PROTES. IMPL. E INJ. ORTOPEDICOS INTER</v>
          </cell>
          <cell r="C8969" t="str">
            <v>00</v>
          </cell>
        </row>
        <row r="8970">
          <cell r="A8970" t="str">
            <v>T85</v>
          </cell>
          <cell r="B8970" t="str">
            <v>COMPL. DE OTROS DISPOSIT. PROTESICOS, IMPLANTE E INJERTOS INTERNOS</v>
          </cell>
          <cell r="C8970" t="str">
            <v>00</v>
          </cell>
        </row>
        <row r="8971">
          <cell r="A8971" t="str">
            <v>T850</v>
          </cell>
          <cell r="B8971" t="str">
            <v>COMPLICACION MECANICA DE DERIVACION (ANASTOMOTICA) VENTRICULAR INTRACR</v>
          </cell>
          <cell r="C8971" t="str">
            <v>00</v>
          </cell>
        </row>
        <row r="8972">
          <cell r="A8972" t="str">
            <v>T851</v>
          </cell>
          <cell r="B8972" t="str">
            <v>COPML. MECANICA DE IMPL. DE ESTIMULADOR ELETRONICO DEL SISTEMA NERVIOS</v>
          </cell>
          <cell r="C8972" t="str">
            <v>00</v>
          </cell>
        </row>
        <row r="8973">
          <cell r="A8973" t="str">
            <v>T852</v>
          </cell>
          <cell r="B8973" t="str">
            <v>COMPLICACION MECANICA DE LENTES INTRAOCULARES</v>
          </cell>
          <cell r="C8973" t="str">
            <v>00</v>
          </cell>
        </row>
        <row r="8974">
          <cell r="A8974" t="str">
            <v>T853</v>
          </cell>
          <cell r="B8974" t="str">
            <v>COMPLICACION MECANICA DE OTROS DISPOSIT. PROTES. IMPL. E INJ. OCULARES</v>
          </cell>
          <cell r="C8974" t="str">
            <v>00</v>
          </cell>
        </row>
        <row r="8975">
          <cell r="A8975" t="str">
            <v>T854</v>
          </cell>
          <cell r="B8975" t="str">
            <v>COMPLICACION MECANICA DE PROTSIS, E IMPLANTE DE MAMA</v>
          </cell>
          <cell r="C8975" t="str">
            <v>00</v>
          </cell>
        </row>
        <row r="8976">
          <cell r="A8976" t="str">
            <v>T855</v>
          </cell>
          <cell r="B8976" t="str">
            <v>COMPL. MECANICA DE DISPOSITIVO PROTESICO, IMPLANTE E INJ. GASTROINTEST</v>
          </cell>
          <cell r="C8976" t="str">
            <v>00</v>
          </cell>
        </row>
        <row r="8977">
          <cell r="A8977" t="str">
            <v>T856</v>
          </cell>
          <cell r="B8977" t="str">
            <v>COMPL. MECANICA DE OTROS DISPOSIT. PROTS. IMPL. E INJ. INTERNOS ESPECI</v>
          </cell>
          <cell r="C8977" t="str">
            <v>00</v>
          </cell>
        </row>
        <row r="8978">
          <cell r="A8978" t="str">
            <v>T857</v>
          </cell>
          <cell r="B8978" t="str">
            <v>INFECC. Y REACC. INFLAM. DEBIDAS A OTROS DISPOSIT. PROTES. IMPL. E INJ</v>
          </cell>
          <cell r="C8978" t="str">
            <v>00</v>
          </cell>
        </row>
        <row r="8979">
          <cell r="A8979" t="str">
            <v>T858</v>
          </cell>
          <cell r="B8979" t="str">
            <v>OTRAS COMPL. DE DISPOSIT. PROTES. IMPL. E INJ. INTERNOS, NO CLASIF. EN</v>
          </cell>
          <cell r="C8979" t="str">
            <v>00</v>
          </cell>
        </row>
        <row r="8980">
          <cell r="A8980" t="str">
            <v>T859</v>
          </cell>
          <cell r="B8980" t="str">
            <v>COMPL. NO ESPECIF. DE DISPOSIT. PROTESICO, IMPLANTE E INJERTO INTERNO</v>
          </cell>
          <cell r="C8980" t="str">
            <v>00</v>
          </cell>
        </row>
        <row r="8981">
          <cell r="A8981" t="str">
            <v>T86</v>
          </cell>
          <cell r="B8981" t="str">
            <v>FALLA Y RECHAZO DEL TRASPLANTE DE ORGANO Y TEJIDOS</v>
          </cell>
          <cell r="C8981" t="str">
            <v>00</v>
          </cell>
        </row>
        <row r="8982">
          <cell r="A8982" t="str">
            <v>T860</v>
          </cell>
          <cell r="B8982" t="str">
            <v>RECHAZO DE TRASPLANTE DE MEDULA OSEA</v>
          </cell>
          <cell r="C8982" t="str">
            <v>00</v>
          </cell>
        </row>
        <row r="8983">
          <cell r="A8983" t="str">
            <v>T861</v>
          </cell>
          <cell r="B8983" t="str">
            <v>FALLA Y RECHAZO DE TRASPLANTE DE RIÑON</v>
          </cell>
          <cell r="C8983" t="str">
            <v>00</v>
          </cell>
        </row>
        <row r="8984">
          <cell r="A8984" t="str">
            <v>T862</v>
          </cell>
          <cell r="B8984" t="str">
            <v>FALLA Y RECHAZO DE TRASPLANTE DE CORAZON</v>
          </cell>
          <cell r="C8984" t="str">
            <v>00</v>
          </cell>
        </row>
        <row r="8985">
          <cell r="A8985" t="str">
            <v>T863</v>
          </cell>
          <cell r="B8985" t="str">
            <v>FALLA Y RECHAZO DE TRASPLANTE DE PULMON-CORAZON</v>
          </cell>
          <cell r="C8985" t="str">
            <v>00</v>
          </cell>
        </row>
        <row r="8986">
          <cell r="A8986" t="str">
            <v>T864</v>
          </cell>
          <cell r="B8986" t="str">
            <v>FALLA Y RECHAZO DE TRASPLANTE DE HIGADO</v>
          </cell>
          <cell r="C8986" t="str">
            <v>00</v>
          </cell>
        </row>
        <row r="8987">
          <cell r="A8987" t="str">
            <v>T868</v>
          </cell>
          <cell r="B8987" t="str">
            <v>FALLA Y RECHAZO DE OTROS ORGANOS Y TEJIDOS TRASPLANTADOS</v>
          </cell>
          <cell r="C8987" t="str">
            <v>00</v>
          </cell>
        </row>
        <row r="8988">
          <cell r="A8988" t="str">
            <v>T869</v>
          </cell>
          <cell r="B8988" t="str">
            <v>FALLA Y RECHAZO DE TRASPLANTE DE ORGANO Y TEJIDO NO ESPECIFICADO</v>
          </cell>
          <cell r="C8988" t="str">
            <v>00</v>
          </cell>
        </row>
        <row r="8989">
          <cell r="A8989" t="str">
            <v>T87</v>
          </cell>
          <cell r="B8989" t="str">
            <v>COMPLICACIONES PECULIARES DE LA REISERCION Y AMPUTACION</v>
          </cell>
          <cell r="C8989" t="str">
            <v>00</v>
          </cell>
        </row>
        <row r="8990">
          <cell r="A8990" t="str">
            <v>T870</v>
          </cell>
          <cell r="B8990" t="str">
            <v>COMPLICACIONES DE LA REINSERCION (DE PARTE) DE EXTREMIDAD SUPERIOR</v>
          </cell>
          <cell r="C8990" t="str">
            <v>00</v>
          </cell>
        </row>
        <row r="8991">
          <cell r="A8991" t="str">
            <v>T871</v>
          </cell>
          <cell r="B8991" t="str">
            <v>COMPLICACIONES DE LA REISERCION (DE PARTE) DE EXTREMIDAD INFERIOR</v>
          </cell>
          <cell r="C8991" t="str">
            <v>00</v>
          </cell>
        </row>
        <row r="8992">
          <cell r="A8992" t="str">
            <v>T872</v>
          </cell>
          <cell r="B8992" t="str">
            <v>COMPLICACIONES DE OTRAS PARTES DEL CUERPO REINSERTADAS</v>
          </cell>
          <cell r="C8992" t="str">
            <v>00</v>
          </cell>
        </row>
        <row r="8993">
          <cell r="A8993" t="str">
            <v>T873</v>
          </cell>
          <cell r="B8993" t="str">
            <v>NEUROMA DE MUÑON DE AMPUTACION</v>
          </cell>
          <cell r="C8993" t="str">
            <v>00</v>
          </cell>
        </row>
        <row r="8994">
          <cell r="A8994" t="str">
            <v>T874</v>
          </cell>
          <cell r="B8994" t="str">
            <v>INFECCION DE MUÑON DE AMPUTACION</v>
          </cell>
          <cell r="C8994" t="str">
            <v>00</v>
          </cell>
        </row>
        <row r="8995">
          <cell r="A8995" t="str">
            <v>T875</v>
          </cell>
          <cell r="B8995" t="str">
            <v>NECROSIS DE MUÑON DE AMPUTACION</v>
          </cell>
          <cell r="C8995" t="str">
            <v>00</v>
          </cell>
        </row>
        <row r="8996">
          <cell r="A8996" t="str">
            <v>T876</v>
          </cell>
          <cell r="B8996" t="str">
            <v>OTRAS COMPLICACIONES Y LAS NO ESPECIFICADAS DE MUÑON DE AMPUTACION</v>
          </cell>
          <cell r="C8996" t="str">
            <v>00</v>
          </cell>
        </row>
        <row r="8997">
          <cell r="A8997" t="str">
            <v>T88</v>
          </cell>
          <cell r="B8997" t="str">
            <v>OTRAS COMPLI. DE LA ATENCION MEDICA Y QUIRURGICA, NO CLASIF. EN OTRA P</v>
          </cell>
          <cell r="C8997" t="str">
            <v>00</v>
          </cell>
        </row>
        <row r="8998">
          <cell r="A8998" t="str">
            <v>T880</v>
          </cell>
          <cell r="B8998" t="str">
            <v>INFECCION CONSECUTIVA A INMUNIZACION</v>
          </cell>
          <cell r="C8998" t="str">
            <v>00</v>
          </cell>
        </row>
        <row r="8999">
          <cell r="A8999" t="str">
            <v>T881</v>
          </cell>
          <cell r="B8999" t="str">
            <v>OTRAS COMPL. CONSECUTIVAS A INMUNIZACION, NO CLASIFICADAS EN OTRA PART</v>
          </cell>
          <cell r="C8999" t="str">
            <v>00</v>
          </cell>
        </row>
        <row r="9000">
          <cell r="A9000" t="str">
            <v>T882</v>
          </cell>
          <cell r="B9000" t="str">
            <v>CHOQUE DEBIDO A LA ANESTESIA</v>
          </cell>
          <cell r="C9000" t="str">
            <v>00</v>
          </cell>
        </row>
        <row r="9001">
          <cell r="A9001" t="str">
            <v>T883</v>
          </cell>
          <cell r="B9001" t="str">
            <v>HIPERTERMIA MALIGNA DEBIDA A LA ANESTESIA</v>
          </cell>
          <cell r="C9001" t="str">
            <v>00</v>
          </cell>
        </row>
        <row r="9002">
          <cell r="A9002" t="str">
            <v>T884</v>
          </cell>
          <cell r="B9002" t="str">
            <v>FALLA O DIFICULTAD DE LA INTUBACION</v>
          </cell>
          <cell r="C9002" t="str">
            <v>00</v>
          </cell>
        </row>
        <row r="9003">
          <cell r="A9003" t="str">
            <v>T885</v>
          </cell>
          <cell r="B9003" t="str">
            <v>OTRAS COMPLICACIONES DE LA ANESTESIA</v>
          </cell>
          <cell r="C9003" t="str">
            <v>00</v>
          </cell>
        </row>
        <row r="9004">
          <cell r="A9004" t="str">
            <v>T886</v>
          </cell>
          <cell r="B9004" t="str">
            <v>CHOQUE ANAFIL. DEBIDO A EFECTO ADVERSO DE DROGA O MEDIC. CORRECTO ADM</v>
          </cell>
          <cell r="C9004" t="str">
            <v>00</v>
          </cell>
        </row>
        <row r="9005">
          <cell r="A9005" t="str">
            <v>T887</v>
          </cell>
          <cell r="B9005" t="str">
            <v>EFECTO ADVERSO NO ESPECIFICADO DE DE DROGA O MEDICAMENTO</v>
          </cell>
          <cell r="C9005" t="str">
            <v>00</v>
          </cell>
        </row>
        <row r="9006">
          <cell r="A9006" t="str">
            <v>T888</v>
          </cell>
          <cell r="B9006" t="str">
            <v>OTRAS COMPL. ESPECIF. DE LA ATENCION MEDICA Y QUIR. NO CLASIF. EN OTRA</v>
          </cell>
          <cell r="C9006" t="str">
            <v>00</v>
          </cell>
        </row>
        <row r="9007">
          <cell r="A9007" t="str">
            <v>T889</v>
          </cell>
          <cell r="B9007" t="str">
            <v>CPMPLICACIONES NO ESPECIF. DE LA ATENCION MEDICA Y QUIRURGICA</v>
          </cell>
          <cell r="C9007" t="str">
            <v>00</v>
          </cell>
        </row>
        <row r="9008">
          <cell r="A9008" t="str">
            <v>T90</v>
          </cell>
          <cell r="B9008" t="str">
            <v>SECUELAS DE TRAUMATISMOS DE LA CABEZA</v>
          </cell>
          <cell r="C9008" t="str">
            <v>00</v>
          </cell>
        </row>
        <row r="9009">
          <cell r="A9009" t="str">
            <v>T900</v>
          </cell>
          <cell r="B9009" t="str">
            <v>SECUELAS DE TRAUMATISMO SUPERFICIAL DE LA CABEZA</v>
          </cell>
          <cell r="C9009" t="str">
            <v>00</v>
          </cell>
        </row>
        <row r="9010">
          <cell r="A9010" t="str">
            <v>T901</v>
          </cell>
          <cell r="B9010" t="str">
            <v>SECUELAS DE HERIDA DE LA CABEZA</v>
          </cell>
          <cell r="C9010" t="str">
            <v>00</v>
          </cell>
        </row>
        <row r="9011">
          <cell r="A9011" t="str">
            <v>T902</v>
          </cell>
          <cell r="B9011" t="str">
            <v>SECUELAS DE FRACTURA DEL CRANEO Y DE HUESOS FACIALES</v>
          </cell>
          <cell r="C9011" t="str">
            <v>00</v>
          </cell>
        </row>
        <row r="9012">
          <cell r="A9012" t="str">
            <v>T903</v>
          </cell>
          <cell r="B9012" t="str">
            <v>SECUELAS DE TRAUMATISMO DE NERVIOS CRANEALES</v>
          </cell>
          <cell r="C9012" t="str">
            <v>00</v>
          </cell>
        </row>
        <row r="9013">
          <cell r="A9013" t="str">
            <v>T904</v>
          </cell>
          <cell r="B9013" t="str">
            <v>SECUELAS DE TRAUMATISMO DEL OJO Y DE LA ORBITA</v>
          </cell>
          <cell r="C9013" t="str">
            <v>00</v>
          </cell>
        </row>
        <row r="9014">
          <cell r="A9014" t="str">
            <v>T905</v>
          </cell>
          <cell r="B9014" t="str">
            <v>SECUELAS DE TRAUMATISMO INTRACRANEAL</v>
          </cell>
          <cell r="C9014" t="str">
            <v>00</v>
          </cell>
        </row>
        <row r="9015">
          <cell r="A9015" t="str">
            <v>T908</v>
          </cell>
          <cell r="B9015" t="str">
            <v>SECUELAS DE OTROS TRAUMATISMOS ESPECIFICADOS DE LA CABEZA</v>
          </cell>
          <cell r="C9015" t="str">
            <v>00</v>
          </cell>
        </row>
        <row r="9016">
          <cell r="A9016" t="str">
            <v>T909</v>
          </cell>
          <cell r="B9016" t="str">
            <v>SECUELAS DE TRAUMATISMO NO ESPECIFICADO DE LA CABEZA</v>
          </cell>
          <cell r="C9016" t="str">
            <v>00</v>
          </cell>
        </row>
        <row r="9017">
          <cell r="A9017" t="str">
            <v>T91</v>
          </cell>
          <cell r="B9017" t="str">
            <v>SECUELAS DE TRAUMATISMOS DEL CUELLO Y DEL TRONCO</v>
          </cell>
          <cell r="C9017" t="str">
            <v>00</v>
          </cell>
        </row>
        <row r="9018">
          <cell r="A9018" t="str">
            <v>T910</v>
          </cell>
          <cell r="B9018" t="str">
            <v>SECUELAS DE TRAUMATISMO SUPERFICIAL Y DE HERIDAS DEL CUELLO U DEL TRON</v>
          </cell>
          <cell r="C9018" t="str">
            <v>00</v>
          </cell>
        </row>
        <row r="9019">
          <cell r="A9019" t="str">
            <v>T911</v>
          </cell>
          <cell r="B9019" t="str">
            <v>SECUELAS DE FRACTURA DE LA COLUMNA VERTEBRAL</v>
          </cell>
          <cell r="C9019" t="str">
            <v>00</v>
          </cell>
        </row>
        <row r="9020">
          <cell r="A9020" t="str">
            <v>T912</v>
          </cell>
          <cell r="B9020" t="str">
            <v>SECUELAS DE OTRA FRACTURA DEL TORAX Y DE LA PELVIS</v>
          </cell>
          <cell r="C9020" t="str">
            <v>00</v>
          </cell>
        </row>
        <row r="9021">
          <cell r="A9021" t="str">
            <v>T913</v>
          </cell>
          <cell r="B9021" t="str">
            <v>SECUELAS DE TRAUMATISMO DE LA MEDULA ESPINAL</v>
          </cell>
          <cell r="C9021" t="str">
            <v>00</v>
          </cell>
        </row>
        <row r="9022">
          <cell r="A9022" t="str">
            <v>T914</v>
          </cell>
          <cell r="B9022" t="str">
            <v>SECUELAS DE TRAUMATISMO DE ORGANOS INTRATORACICOS</v>
          </cell>
          <cell r="C9022" t="str">
            <v>00</v>
          </cell>
        </row>
        <row r="9023">
          <cell r="A9023" t="str">
            <v>T915</v>
          </cell>
          <cell r="B9023" t="str">
            <v>SECUELAS DE TRAUMATISMO DE ORGANOS INTRAABDOMINALES Y PELVICOS</v>
          </cell>
          <cell r="C9023" t="str">
            <v>00</v>
          </cell>
        </row>
        <row r="9024">
          <cell r="A9024" t="str">
            <v>T918</v>
          </cell>
          <cell r="B9024" t="str">
            <v>SECUELAS DE OTROS TRAUMATISMOS ESPECIFICADOS DEL CUELLO Y DEL TRONCO</v>
          </cell>
          <cell r="C9024" t="str">
            <v>00</v>
          </cell>
        </row>
        <row r="9025">
          <cell r="A9025" t="str">
            <v>T919</v>
          </cell>
          <cell r="B9025" t="str">
            <v>SECUELAS DE TRAUMATISMO NO ESPECIFICADO DEL CUELLO Y DEL TRONCO</v>
          </cell>
          <cell r="C9025" t="str">
            <v>00</v>
          </cell>
        </row>
        <row r="9026">
          <cell r="A9026" t="str">
            <v>T92</v>
          </cell>
          <cell r="B9026" t="str">
            <v>SECUELAS DE TRAUMATISMOS DE MIEMBRO SUPERIOR</v>
          </cell>
          <cell r="C9026" t="str">
            <v>00</v>
          </cell>
        </row>
        <row r="9027">
          <cell r="A9027" t="str">
            <v>T920</v>
          </cell>
          <cell r="B9027" t="str">
            <v>SECUELAS DE HERIDA DE MIEMBRO SUPERIOR</v>
          </cell>
          <cell r="C9027" t="str">
            <v>00</v>
          </cell>
        </row>
        <row r="9028">
          <cell r="A9028" t="str">
            <v>T921</v>
          </cell>
          <cell r="B9028" t="str">
            <v>SECUELAS DE FRACTURA DEL BRAZO</v>
          </cell>
          <cell r="C9028" t="str">
            <v>00</v>
          </cell>
        </row>
        <row r="9029">
          <cell r="A9029" t="str">
            <v>T922</v>
          </cell>
          <cell r="B9029" t="str">
            <v>SECUELAS DE FRACTURA DE LA MUÑECA Y DE LA MANO</v>
          </cell>
          <cell r="C9029" t="str">
            <v>00</v>
          </cell>
        </row>
        <row r="9030">
          <cell r="A9030" t="str">
            <v>T923</v>
          </cell>
          <cell r="B9030" t="str">
            <v>SECUELAS DE LUXACION, TORCEDURA Y ESGUINCE DE MIEMBRO SUPERIOR</v>
          </cell>
          <cell r="C9030" t="str">
            <v>00</v>
          </cell>
        </row>
        <row r="9031">
          <cell r="A9031" t="str">
            <v>T924</v>
          </cell>
          <cell r="B9031" t="str">
            <v>SECUELAS DE TRAUMATISMO DE NERVIO DE MIEMBRO SUPERIOR</v>
          </cell>
          <cell r="C9031" t="str">
            <v>00</v>
          </cell>
        </row>
        <row r="9032">
          <cell r="A9032" t="str">
            <v>T925</v>
          </cell>
          <cell r="B9032" t="str">
            <v>SECUELAS DE TRAUMATIMO DE TENDON Y MUSCULO DE MIEMBRO SUPERIOR</v>
          </cell>
          <cell r="C9032" t="str">
            <v>00</v>
          </cell>
        </row>
        <row r="9033">
          <cell r="A9033" t="str">
            <v>T926</v>
          </cell>
          <cell r="B9033" t="str">
            <v>SECUELAS DE APLASTAMIENTO Y AMPUTACION TRAUMATICAS DE MIEMBRO SUPERIOR</v>
          </cell>
          <cell r="C9033" t="str">
            <v>00</v>
          </cell>
        </row>
        <row r="9034">
          <cell r="A9034" t="str">
            <v>T928</v>
          </cell>
          <cell r="B9034" t="str">
            <v>SECUELAS DE OTROS TRAUMATISMOS ESPECIFICADOS DE MIEMBRO SUPERIOR</v>
          </cell>
          <cell r="C9034" t="str">
            <v>00</v>
          </cell>
        </row>
        <row r="9035">
          <cell r="A9035" t="str">
            <v>T929</v>
          </cell>
          <cell r="B9035" t="str">
            <v>SECUELAS DE TRAUMATISMO NO ESPECIFICADO DE MIEMBRO SUPERIOR</v>
          </cell>
          <cell r="C9035" t="str">
            <v>00</v>
          </cell>
        </row>
        <row r="9036">
          <cell r="A9036" t="str">
            <v>T93</v>
          </cell>
          <cell r="B9036" t="str">
            <v>SECUELAS DE TRAUMATISMOS DE MIEMBRO INFERIOR</v>
          </cell>
          <cell r="C9036" t="str">
            <v>00</v>
          </cell>
        </row>
        <row r="9037">
          <cell r="A9037" t="str">
            <v>T930</v>
          </cell>
          <cell r="B9037" t="str">
            <v>SECUELAS DE HERIDA DE MIEMBRO INFERIOR</v>
          </cell>
          <cell r="C9037" t="str">
            <v>00</v>
          </cell>
        </row>
        <row r="9038">
          <cell r="A9038" t="str">
            <v>T931</v>
          </cell>
          <cell r="B9038" t="str">
            <v>SECUELAS DE FRACTURA DEL FEMUR</v>
          </cell>
          <cell r="C9038" t="str">
            <v>00</v>
          </cell>
        </row>
        <row r="9039">
          <cell r="A9039" t="str">
            <v>T932</v>
          </cell>
          <cell r="B9039" t="str">
            <v>SECUELAS DE OTRAS FRACTURAS DE MIEMBRO INFERIOR</v>
          </cell>
          <cell r="C9039" t="str">
            <v>00</v>
          </cell>
        </row>
        <row r="9040">
          <cell r="A9040" t="str">
            <v>T933</v>
          </cell>
          <cell r="B9040" t="str">
            <v>SECUELAS DE LUXACION, TORCEDURA Y ESGUINCE DE MIEMBRO INFERIOR</v>
          </cell>
          <cell r="C9040" t="str">
            <v>00</v>
          </cell>
        </row>
        <row r="9041">
          <cell r="A9041" t="str">
            <v>T934</v>
          </cell>
          <cell r="B9041" t="str">
            <v>SECUELAS DE TRAUMATISMO DE NERVIO DE MIEMBRO INFERIOR</v>
          </cell>
          <cell r="C9041" t="str">
            <v>00</v>
          </cell>
        </row>
        <row r="9042">
          <cell r="A9042" t="str">
            <v>T935</v>
          </cell>
          <cell r="B9042" t="str">
            <v>SECUELAS DE TRAUMATISMO DE TENDON Y MUSCULO DE MIEMBRO INFERIOR</v>
          </cell>
          <cell r="C9042" t="str">
            <v>00</v>
          </cell>
        </row>
        <row r="9043">
          <cell r="A9043" t="str">
            <v>T936</v>
          </cell>
          <cell r="B9043" t="str">
            <v>SECUELAS DE APLASTAMIENTO Y AMPUTACION TRAUMATICA DE MIEMBRO INFERIOR</v>
          </cell>
          <cell r="C9043" t="str">
            <v>00</v>
          </cell>
        </row>
        <row r="9044">
          <cell r="A9044" t="str">
            <v>T938</v>
          </cell>
          <cell r="B9044" t="str">
            <v>SECUELAS DE OTROS TRAUMATISMOS ESPECIFICADOS DE MIEMBRO INFERIOR</v>
          </cell>
          <cell r="C9044" t="str">
            <v>00</v>
          </cell>
        </row>
        <row r="9045">
          <cell r="A9045" t="str">
            <v>T939</v>
          </cell>
          <cell r="B9045" t="str">
            <v>SECUELAS DE TRAUMATISMO NO ESPECIFICADO DE MIEMBRO INFERIOR</v>
          </cell>
          <cell r="C9045" t="str">
            <v>00</v>
          </cell>
        </row>
        <row r="9046">
          <cell r="A9046" t="str">
            <v>T94</v>
          </cell>
          <cell r="B9046" t="str">
            <v>SECUELAS DE TRAUMAT. QUE AFECTAN MULT. REGION. DEL CUERPO Y LAS NO ESP</v>
          </cell>
          <cell r="C9046" t="str">
            <v>00</v>
          </cell>
        </row>
        <row r="9047">
          <cell r="A9047" t="str">
            <v>T940</v>
          </cell>
          <cell r="B9047" t="str">
            <v>SECUELAS DE TRAUMATISMO QUE AFECTAN MULTIPLES REGIONES DEL CUERPO</v>
          </cell>
          <cell r="C9047" t="str">
            <v>00</v>
          </cell>
        </row>
        <row r="9048">
          <cell r="A9048" t="str">
            <v>T941</v>
          </cell>
          <cell r="B9048" t="str">
            <v>SECUELAS DE TRAUMATISMOS DE REGIONES NO ESPECIFICADAS DEL CUERPO</v>
          </cell>
          <cell r="C9048" t="str">
            <v>00</v>
          </cell>
        </row>
        <row r="9049">
          <cell r="A9049" t="str">
            <v>T95</v>
          </cell>
          <cell r="B9049" t="str">
            <v>SECUELAS DE QUEMADURAS, CORROSIONES Y CONGELAMIENTOS</v>
          </cell>
          <cell r="C9049" t="str">
            <v>00</v>
          </cell>
        </row>
        <row r="9050">
          <cell r="A9050" t="str">
            <v>T950</v>
          </cell>
          <cell r="B9050" t="str">
            <v>SECUELAS DE QUEMADURA, CORROSION Y CONGELAMIENTO DE LA CABEZA Y DEL CU</v>
          </cell>
          <cell r="C9050" t="str">
            <v>00</v>
          </cell>
        </row>
        <row r="9051">
          <cell r="A9051" t="str">
            <v>T951</v>
          </cell>
          <cell r="B9051" t="str">
            <v>SECUELAS DE QUEMADURA, CORROSION Y CONGELAMIENTO DEL TRONCO</v>
          </cell>
          <cell r="C9051" t="str">
            <v>00</v>
          </cell>
        </row>
        <row r="9052">
          <cell r="A9052" t="str">
            <v>T952</v>
          </cell>
          <cell r="B9052" t="str">
            <v>SECUELAS DE QUEMADURA, CORROSION Y CONGELAMIENTO DE MIEMBRO SUPERIOR</v>
          </cell>
          <cell r="C9052" t="str">
            <v>00</v>
          </cell>
        </row>
        <row r="9053">
          <cell r="A9053" t="str">
            <v>T953</v>
          </cell>
          <cell r="B9053" t="str">
            <v>SECUELAS DE QUEMADURA, CORROSION Y CONGELAMIENTO DE MIEMBRO INFERIOR</v>
          </cell>
          <cell r="C9053" t="str">
            <v>00</v>
          </cell>
        </row>
        <row r="9054">
          <cell r="A9054" t="str">
            <v>T954</v>
          </cell>
          <cell r="B9054" t="str">
            <v>SECUELAS DE QUEM. Y CORROSION CLASIF. SOLO DE ACUERDO CON LA EXTENSION</v>
          </cell>
          <cell r="C9054" t="str">
            <v>00</v>
          </cell>
        </row>
        <row r="9055">
          <cell r="A9055" t="str">
            <v>T958</v>
          </cell>
          <cell r="B9055" t="str">
            <v>SECUELAS DE OTRAS QUEMADURAS, CORROSIONES Y CONGELAMIENTOS ESPECIF</v>
          </cell>
          <cell r="C9055" t="str">
            <v>00</v>
          </cell>
        </row>
        <row r="9056">
          <cell r="A9056" t="str">
            <v>T959</v>
          </cell>
          <cell r="B9056" t="str">
            <v>SECUELAS DE QUEMADURA, CORROSION Y CONGELAMIENTO NO ESPECIFICADOS</v>
          </cell>
          <cell r="C9056" t="str">
            <v>00</v>
          </cell>
        </row>
        <row r="9057">
          <cell r="A9057" t="str">
            <v>T96</v>
          </cell>
          <cell r="B9057" t="str">
            <v>SECUELAS DE ENVENENAMIENTOS POR DROGAS, MEDICAMENTOS Y SUSTANCIAS BIOL</v>
          </cell>
          <cell r="C9057" t="str">
            <v>00</v>
          </cell>
        </row>
        <row r="9058">
          <cell r="A9058" t="str">
            <v>T97</v>
          </cell>
          <cell r="B9058" t="str">
            <v>SECUELAS DE EFECTOS TOXICOS DE SUSTANCIAS DE PROCED. PRINCIP/ NO MEDIC</v>
          </cell>
          <cell r="C9058" t="str">
            <v>00</v>
          </cell>
        </row>
        <row r="9059">
          <cell r="A9059" t="str">
            <v>T98</v>
          </cell>
          <cell r="B9059" t="str">
            <v>SECUELAS DE OTROS EFECTOS Y LOS NO ESPECIFICADOS DE CAUSAS EXTERNAS</v>
          </cell>
          <cell r="C9059" t="str">
            <v>00</v>
          </cell>
        </row>
        <row r="9060">
          <cell r="A9060" t="str">
            <v>T980</v>
          </cell>
          <cell r="B9060" t="str">
            <v>SECUELAS DE EFECTOS DE CUERPOS EXTRAÑOS QUE PENETRAN EN ORIFICIOS NATU</v>
          </cell>
          <cell r="C9060" t="str">
            <v>00</v>
          </cell>
        </row>
        <row r="9061">
          <cell r="A9061" t="str">
            <v>T981</v>
          </cell>
          <cell r="B9061" t="str">
            <v>SECUELAS DE OTROS EFECTOS Y LOS NO ESPECIFICADOS DE CAUSAS EXTERNAS</v>
          </cell>
          <cell r="C9061" t="str">
            <v>00</v>
          </cell>
        </row>
        <row r="9062">
          <cell r="A9062" t="str">
            <v>T982</v>
          </cell>
          <cell r="B9062" t="str">
            <v>SECUELAS DE CIERTAS COMPLICACIONES PRECOSES DE LOS TRAUMATISMOS</v>
          </cell>
          <cell r="C9062" t="str">
            <v>00</v>
          </cell>
        </row>
        <row r="9063">
          <cell r="A9063" t="str">
            <v>T983</v>
          </cell>
          <cell r="B9063" t="str">
            <v>SECUELAS DE COMPL. DE LA ATENCION MEDICA Y QUIRURG. NO CLASIF. EN OTRA</v>
          </cell>
          <cell r="C9063" t="str">
            <v>00</v>
          </cell>
        </row>
        <row r="9064">
          <cell r="A9064" t="str">
            <v>V01</v>
          </cell>
          <cell r="B9064" t="str">
            <v>PEATON LESIONADO POR COLISION CON VEHICULO DE PEDAL</v>
          </cell>
          <cell r="C9064" t="str">
            <v>096</v>
          </cell>
        </row>
        <row r="9065">
          <cell r="A9065" t="str">
            <v>V02</v>
          </cell>
          <cell r="B9065" t="str">
            <v>PEATON LESIONADO POR COLISION CON VEHICULO DE MOTOR DE DOS O TRES RUED</v>
          </cell>
          <cell r="C9065" t="str">
            <v>096</v>
          </cell>
        </row>
        <row r="9066">
          <cell r="A9066" t="str">
            <v>V03</v>
          </cell>
          <cell r="B9066" t="str">
            <v>PEATON LESIONADO POR COLISION CON AUTOMOVIL, CAMIONETA O FURGONETA</v>
          </cell>
          <cell r="C9066" t="str">
            <v>096</v>
          </cell>
        </row>
        <row r="9067">
          <cell r="A9067" t="str">
            <v>V04</v>
          </cell>
          <cell r="B9067" t="str">
            <v>PEATON LESION. POR COLISION CON VEHIC. DE TRANSPORTE PESADO O AUTOBUS</v>
          </cell>
          <cell r="C9067" t="str">
            <v>096</v>
          </cell>
        </row>
        <row r="9068">
          <cell r="A9068" t="str">
            <v>V05</v>
          </cell>
          <cell r="B9068" t="str">
            <v>PEATON LESIONADO POR COLISION CON TREN O VEHICULO DE RIELES</v>
          </cell>
          <cell r="C9068" t="str">
            <v>096</v>
          </cell>
        </row>
        <row r="9069">
          <cell r="A9069" t="str">
            <v>V06</v>
          </cell>
          <cell r="B9069" t="str">
            <v>PEATON LESIONADO POR COLISION CON OTROS VEHICULOS SIN MOTOR</v>
          </cell>
          <cell r="C9069" t="str">
            <v>096</v>
          </cell>
        </row>
        <row r="9070">
          <cell r="A9070" t="str">
            <v>V09</v>
          </cell>
          <cell r="B9070" t="str">
            <v>PEATON LESIONADO EN OTROS ACCIDENTES DE TRANSPORTE, Y EN LOS NO ESPEC</v>
          </cell>
          <cell r="C9070" t="str">
            <v>096</v>
          </cell>
        </row>
        <row r="9071">
          <cell r="A9071" t="str">
            <v>V090</v>
          </cell>
          <cell r="B9071" t="str">
            <v>PEATON LESION. EN ACCID. NO DE TRANS. QUE INVOLUCRA OTROS VEHIC. DE MO</v>
          </cell>
          <cell r="C9071" t="str">
            <v>096</v>
          </cell>
        </row>
        <row r="9072">
          <cell r="A9072" t="str">
            <v>V091</v>
          </cell>
          <cell r="B9072" t="str">
            <v>PEATON LESIONADO EN ACCIDENTE NO DE TRANSITO NO ESPECIFICADO</v>
          </cell>
          <cell r="C9072" t="str">
            <v>096</v>
          </cell>
        </row>
        <row r="9073">
          <cell r="A9073" t="str">
            <v>V092</v>
          </cell>
          <cell r="B9073" t="str">
            <v>PEATON LESION. EN ACCID. DE TRANS. QUE INVOL. OTROS VEHIC. DE MOTOR Y</v>
          </cell>
          <cell r="C9073" t="str">
            <v>096</v>
          </cell>
        </row>
        <row r="9074">
          <cell r="A9074" t="str">
            <v>V093</v>
          </cell>
          <cell r="B9074" t="str">
            <v>PEATON LESIONADO EN ACCIDENTE DE TRANSITO NO ESPECIFICADO</v>
          </cell>
          <cell r="C9074" t="str">
            <v>096</v>
          </cell>
        </row>
        <row r="9075">
          <cell r="A9075" t="str">
            <v>V099</v>
          </cell>
          <cell r="B9075" t="str">
            <v>PEATON LESIONADO EN ACCIDENTE DE TRANSPORTE NO ESPECIFICADO</v>
          </cell>
          <cell r="C9075" t="str">
            <v>096</v>
          </cell>
        </row>
        <row r="9076">
          <cell r="A9076" t="str">
            <v>V10</v>
          </cell>
          <cell r="B9076" t="str">
            <v>CICLISTA LESIONADO POR COLISION CON PEATON O ANIMAL</v>
          </cell>
          <cell r="C9076" t="str">
            <v>096</v>
          </cell>
        </row>
        <row r="9077">
          <cell r="A9077" t="str">
            <v>V11</v>
          </cell>
          <cell r="B9077" t="str">
            <v>CICLISTA LESIONADO POR COLISION CON OTRO CICLISTA</v>
          </cell>
          <cell r="C9077" t="str">
            <v>096</v>
          </cell>
        </row>
        <row r="9078">
          <cell r="A9078" t="str">
            <v>V12</v>
          </cell>
          <cell r="B9078" t="str">
            <v>CICLISTA LESION. POR COLISION CON VEHIC. DE MOTOR DE DOS O TRES RUEDAS</v>
          </cell>
          <cell r="C9078" t="str">
            <v>096</v>
          </cell>
        </row>
        <row r="9079">
          <cell r="A9079" t="str">
            <v>V13</v>
          </cell>
          <cell r="B9079" t="str">
            <v>CICLISTA LESIONADO POR COLISION CON AUTOMOVIL, CAMIONETA O FURGONETA</v>
          </cell>
          <cell r="C9079" t="str">
            <v>096</v>
          </cell>
        </row>
        <row r="9080">
          <cell r="A9080" t="str">
            <v>V14</v>
          </cell>
          <cell r="B9080" t="str">
            <v>CICLISTA LESIONADO POR COLISION CON VEHIC. DE TRANSP. PESADO O AUTOBUS</v>
          </cell>
          <cell r="C9080" t="str">
            <v>096</v>
          </cell>
        </row>
        <row r="9081">
          <cell r="A9081" t="str">
            <v>V15</v>
          </cell>
          <cell r="B9081" t="str">
            <v>CICLISTA LESIONADO POR COLISION CON TREN O VEHICULO DE RIELES</v>
          </cell>
          <cell r="C9081" t="str">
            <v>096</v>
          </cell>
        </row>
        <row r="9082">
          <cell r="A9082" t="str">
            <v>V16</v>
          </cell>
          <cell r="B9082" t="str">
            <v>CICLISTA LESIONADO POR COLISION CON OTROS VEHICULOS SIN MOTOR</v>
          </cell>
          <cell r="C9082" t="str">
            <v>096</v>
          </cell>
        </row>
        <row r="9083">
          <cell r="A9083" t="str">
            <v>V17</v>
          </cell>
          <cell r="B9083" t="str">
            <v>CICLISTA LESIONADO POR COLISION CON OBJETO ESTACIONADO O FIJO</v>
          </cell>
          <cell r="C9083" t="str">
            <v>096</v>
          </cell>
        </row>
        <row r="9084">
          <cell r="A9084" t="str">
            <v>V18</v>
          </cell>
          <cell r="B9084" t="str">
            <v>CICLISTA LESIONADO EN ACCIDENTE DE TRANSPORTE SIN COLISION</v>
          </cell>
          <cell r="C9084" t="str">
            <v>096</v>
          </cell>
        </row>
        <row r="9085">
          <cell r="A9085" t="str">
            <v>V19</v>
          </cell>
          <cell r="B9085" t="str">
            <v>CICLISTA LESIONADO EN OTROS ACCID. DE TRANSP. Y EN LOS NO ESPECIFICADO</v>
          </cell>
          <cell r="C9085" t="str">
            <v>096</v>
          </cell>
        </row>
        <row r="9086">
          <cell r="A9086" t="str">
            <v>V190</v>
          </cell>
          <cell r="B9086" t="str">
            <v>CONDUCT. DE VEHIC. DE PEDAL LESION. POR COLISION CON OTROS VAHIC. DE M</v>
          </cell>
          <cell r="C9086" t="str">
            <v>096</v>
          </cell>
        </row>
        <row r="9087">
          <cell r="A9087" t="str">
            <v>V191</v>
          </cell>
          <cell r="B9087" t="str">
            <v>PASAJERO DE VEHIC. DE PEDAL LESION. POR COLISION CON OTRO VEHIC. DE MO</v>
          </cell>
          <cell r="C9087" t="str">
            <v>096</v>
          </cell>
        </row>
        <row r="9088">
          <cell r="A9088" t="str">
            <v>V192</v>
          </cell>
          <cell r="B9088" t="str">
            <v>CICLISTA NO ESPECIF. LESION. POR COLISION CON OTROS VEHIC. DE MOTOR, Y</v>
          </cell>
          <cell r="C9088" t="str">
            <v>096</v>
          </cell>
        </row>
        <row r="9089">
          <cell r="A9089" t="str">
            <v>V193</v>
          </cell>
          <cell r="B9089" t="str">
            <v>CILCISTA (CUALQUIERA) LESIONADO EN ACCID. NO DE TRANSITO, NO ESPECIFIC</v>
          </cell>
          <cell r="C9089" t="str">
            <v>096</v>
          </cell>
        </row>
        <row r="9090">
          <cell r="A9090" t="str">
            <v>V194</v>
          </cell>
          <cell r="B9090" t="str">
            <v>CONDUC. DE VEHIC. DE PEDAL LESION. POR COLISION CON OTRO VEHIC. DE MOT</v>
          </cell>
          <cell r="C9090" t="str">
            <v>096</v>
          </cell>
        </row>
        <row r="9091">
          <cell r="A9091" t="str">
            <v>V195</v>
          </cell>
          <cell r="B9091" t="str">
            <v>PASAJERO DE VEHIC. DE PEDAL LESION. POR COLISION CON OTRO VEHIC. DE MO</v>
          </cell>
          <cell r="C9091" t="str">
            <v>096</v>
          </cell>
        </row>
        <row r="9092">
          <cell r="A9092" t="str">
            <v>V196</v>
          </cell>
          <cell r="B9092" t="str">
            <v>CICLISTA NO ESPECIF. LESION. POR COLISION CON OTRO VEHIC. DE MOTOR, Y</v>
          </cell>
          <cell r="C9092" t="str">
            <v>096</v>
          </cell>
        </row>
        <row r="9093">
          <cell r="A9093" t="str">
            <v>V198</v>
          </cell>
          <cell r="B9093" t="str">
            <v>CICLISTA (CUALQUIERA) LESION. EN OTROS ACCID. DE TRANSPORTE ESPECIFICA</v>
          </cell>
          <cell r="C9093" t="str">
            <v>096</v>
          </cell>
        </row>
        <row r="9094">
          <cell r="A9094" t="str">
            <v>V199</v>
          </cell>
          <cell r="B9094" t="str">
            <v>CICLISTA (CUALQUIERA) LESIONADO EN ACCIDENTE DE TRANSITO NO ESPECIFICA</v>
          </cell>
          <cell r="C9094" t="str">
            <v>096</v>
          </cell>
        </row>
        <row r="9095">
          <cell r="A9095" t="str">
            <v>V20</v>
          </cell>
          <cell r="B9095" t="str">
            <v>MOTOCICLISTA LESIONADO POR COLISION CON PEATON O ANIMAL</v>
          </cell>
          <cell r="C9095" t="str">
            <v>096</v>
          </cell>
        </row>
        <row r="9096">
          <cell r="A9096" t="str">
            <v>V21</v>
          </cell>
          <cell r="B9096" t="str">
            <v>MOTOCICLISTA LESIONADO POR COLISION CON VEHICULO DE PEDAL</v>
          </cell>
          <cell r="C9096" t="str">
            <v>096</v>
          </cell>
        </row>
        <row r="9097">
          <cell r="A9097" t="str">
            <v>V22</v>
          </cell>
          <cell r="B9097" t="str">
            <v>MOTOCICLISTA LESION. POR COLISION CON VEHICULO DE MOTOR, DE DOS O TRES</v>
          </cell>
          <cell r="C9097" t="str">
            <v>096</v>
          </cell>
        </row>
        <row r="9098">
          <cell r="A9098" t="str">
            <v>V23</v>
          </cell>
          <cell r="B9098" t="str">
            <v>MOTOCICLISTA LESION.POR COLISION CON AUTOMOVIL, CAMIONETA O FURGONETA</v>
          </cell>
          <cell r="C9098" t="str">
            <v>096</v>
          </cell>
        </row>
        <row r="9099">
          <cell r="A9099" t="str">
            <v>V24</v>
          </cell>
          <cell r="B9099" t="str">
            <v>MOTOCICLISTA LESION. POR COLISION CON VEHIC. DE TRANSP. PESADO O AUTOB</v>
          </cell>
          <cell r="C9099" t="str">
            <v>096</v>
          </cell>
        </row>
        <row r="9100">
          <cell r="A9100" t="str">
            <v>V25</v>
          </cell>
          <cell r="B9100" t="str">
            <v>MOTOCICLISTA LESION. POR COLISION CON TREN O VEHICULO DE RIELES</v>
          </cell>
          <cell r="C9100" t="str">
            <v>096</v>
          </cell>
        </row>
        <row r="9101">
          <cell r="A9101" t="str">
            <v>V26</v>
          </cell>
          <cell r="B9101" t="str">
            <v>MOTOCICLISTA LESION. POR COLISION CON OTROS VEHICULOS SIN MOTOR</v>
          </cell>
          <cell r="C9101" t="str">
            <v>096</v>
          </cell>
        </row>
        <row r="9102">
          <cell r="A9102" t="str">
            <v>V268</v>
          </cell>
          <cell r="B9102" t="str">
            <v>MOTOCICL. (CUALQUIERA) LESION. EN OTROS ACCID. DE TRANSP. ESPECIFICADO</v>
          </cell>
          <cell r="C9102" t="str">
            <v>096</v>
          </cell>
        </row>
        <row r="9103">
          <cell r="A9103" t="str">
            <v>V27</v>
          </cell>
          <cell r="B9103" t="str">
            <v>MOTOCICLISTA LESIONADO POR COLISION CON OBJETO FIJO O ESTACIONADO</v>
          </cell>
          <cell r="C9103" t="str">
            <v>096</v>
          </cell>
        </row>
        <row r="9104">
          <cell r="A9104" t="str">
            <v>V28</v>
          </cell>
          <cell r="B9104" t="str">
            <v>MOTOCICLISTA LESIONADO EN ACCIDENTE DE TRANSPORTE SIN COLISION</v>
          </cell>
          <cell r="C9104" t="str">
            <v>096</v>
          </cell>
        </row>
        <row r="9105">
          <cell r="A9105" t="str">
            <v>V29</v>
          </cell>
          <cell r="B9105" t="str">
            <v>MOTOCICLISTA LESION. EN OTROS ACCID. DE TRANSP. Y EN LOS NO ESPECIFICA</v>
          </cell>
          <cell r="C9105" t="str">
            <v>096</v>
          </cell>
        </row>
        <row r="9106">
          <cell r="A9106" t="str">
            <v>V290</v>
          </cell>
          <cell r="B9106" t="str">
            <v>CONDUC. DE MOTOCICLETA LESION. POR COLISION CON OTROS VEHIC. DE MOTOR</v>
          </cell>
          <cell r="C9106" t="str">
            <v>096</v>
          </cell>
        </row>
        <row r="9107">
          <cell r="A9107" t="str">
            <v>V291</v>
          </cell>
          <cell r="B9107" t="str">
            <v>PASAJERO DE MOTOC. LESION. POR COLISION CON OTROS VEHIC. DE MOTOR Y CO</v>
          </cell>
          <cell r="C9107" t="str">
            <v>096</v>
          </cell>
        </row>
        <row r="9108">
          <cell r="A9108" t="str">
            <v>V292</v>
          </cell>
          <cell r="B9108" t="str">
            <v>MOTOCICL. NO ESPECIF. LESION. POR COLISION CON OTROS VEHIC. DE MOTOR</v>
          </cell>
          <cell r="C9108" t="str">
            <v>096</v>
          </cell>
        </row>
        <row r="9109">
          <cell r="A9109" t="str">
            <v>V293</v>
          </cell>
          <cell r="B9109" t="str">
            <v>MOTOCICL. (CUALQUIERA) LESIONADO EN ACCIDENTE NO DE TRANSITO, NO ESPEC</v>
          </cell>
          <cell r="C9109" t="str">
            <v>096</v>
          </cell>
        </row>
        <row r="9110">
          <cell r="A9110" t="str">
            <v>V294</v>
          </cell>
          <cell r="B9110" t="str">
            <v>CONDUC. DE MOTOCICL. LESION. POR COLISION CON OTROS VEHIC. DE MOTOR, Y</v>
          </cell>
          <cell r="C9110" t="str">
            <v>096</v>
          </cell>
        </row>
        <row r="9111">
          <cell r="A9111" t="str">
            <v>V295</v>
          </cell>
          <cell r="B9111" t="str">
            <v>PASAJERO DE MOTOCICL. LESION. POR COLISION CON OTROS VEHIC. DE MOTOR</v>
          </cell>
          <cell r="C9111" t="str">
            <v>096</v>
          </cell>
        </row>
        <row r="9112">
          <cell r="A9112" t="str">
            <v>V296</v>
          </cell>
          <cell r="B9112" t="str">
            <v>MOTOCICL. NO ESPECIF. LESION. POR COLISION CON OTROS VEHIC. DE MOTOR</v>
          </cell>
          <cell r="C9112" t="str">
            <v>096</v>
          </cell>
        </row>
        <row r="9113">
          <cell r="A9113" t="str">
            <v>V298</v>
          </cell>
          <cell r="B9113" t="str">
            <v>MOTOCICL. (CUALQUIERA) LESION. EN OTROS ACCID. DE TRANSP. ESPECIFICADO</v>
          </cell>
          <cell r="C9113" t="str">
            <v>096</v>
          </cell>
        </row>
        <row r="9114">
          <cell r="A9114" t="str">
            <v>V299</v>
          </cell>
          <cell r="B9114" t="str">
            <v>MOTOCICLISTA (CUALQUIERA) LESIONADO EN ACCIDENTE DE TRANSITO NO ESPECI</v>
          </cell>
          <cell r="C9114" t="str">
            <v>096</v>
          </cell>
        </row>
        <row r="9115">
          <cell r="A9115" t="str">
            <v>V30</v>
          </cell>
          <cell r="B9115" t="str">
            <v>OCUPANTE DE VEHICULO DE MOTOR DE TRES RUEDAS LESION. POR COLISION CON</v>
          </cell>
          <cell r="C9115" t="str">
            <v>096</v>
          </cell>
        </row>
        <row r="9116">
          <cell r="A9116" t="str">
            <v>V31</v>
          </cell>
          <cell r="B9116" t="str">
            <v>OCUPANT. DE VEHIC. DE MOTOR DE TRES RUEDAS LESION. POR COLISION CON VE</v>
          </cell>
          <cell r="C9116" t="str">
            <v>096</v>
          </cell>
        </row>
        <row r="9117">
          <cell r="A9117" t="str">
            <v>V32</v>
          </cell>
          <cell r="B9117" t="str">
            <v>OCUPAN. DE VEHIC. DE MOTOR DE TRES RUEDAS LESION. POR COLISION CON OTR</v>
          </cell>
          <cell r="C9117" t="str">
            <v>096</v>
          </cell>
        </row>
        <row r="9118">
          <cell r="A9118" t="str">
            <v>V33</v>
          </cell>
          <cell r="B9118" t="str">
            <v>OCUPAN. DE VEHIC. DE MOTOR DE TRES RUEDAS LESION. POR COLISION CON AUT</v>
          </cell>
          <cell r="C9118" t="str">
            <v>096</v>
          </cell>
        </row>
        <row r="9119">
          <cell r="A9119" t="str">
            <v>V34</v>
          </cell>
          <cell r="B9119" t="str">
            <v>OCUPAN. DE VEHIC. DE MOTOR DE TRES RUEDAS LESION. POR COLISION CON VEH</v>
          </cell>
          <cell r="C9119" t="str">
            <v>096</v>
          </cell>
        </row>
        <row r="9120">
          <cell r="A9120" t="str">
            <v>V35</v>
          </cell>
          <cell r="B9120" t="str">
            <v>OCUPAN. DE VEHIC. DE MOTOR DE TRES RUEDAS LESION. POR COLISION CON TRE</v>
          </cell>
          <cell r="C9120" t="str">
            <v>096</v>
          </cell>
        </row>
        <row r="9121">
          <cell r="A9121" t="str">
            <v>V36</v>
          </cell>
          <cell r="B9121" t="str">
            <v>OCUPAN. DE VEHIC. DE MOTOR DE TRES RUEDAS LESION. POR COLISION CON OTR</v>
          </cell>
          <cell r="C9121" t="str">
            <v>096</v>
          </cell>
        </row>
        <row r="9122">
          <cell r="A9122" t="str">
            <v>V37</v>
          </cell>
          <cell r="B9122" t="str">
            <v>OCUPAN. DE VEHIC. DE MOTOR DE TRES RUEDAS LESION. POR COLISION CON OBJ</v>
          </cell>
          <cell r="C9122" t="str">
            <v>096</v>
          </cell>
        </row>
        <row r="9123">
          <cell r="A9123" t="str">
            <v>V38</v>
          </cell>
          <cell r="B9123" t="str">
            <v>OCUPAN. DE VEHIC. DE MOTOR DE TRES RUEDAS LESION. EN ACCID. DE TRANSP.</v>
          </cell>
          <cell r="C9123" t="str">
            <v>096</v>
          </cell>
        </row>
        <row r="9124">
          <cell r="A9124" t="str">
            <v>V39</v>
          </cell>
          <cell r="B9124" t="str">
            <v>OCUPAN. DE VEHIC. DE MOTOR DE TRES RUEDAS LESION. EN OTRO ACCID. DE TR</v>
          </cell>
          <cell r="C9124" t="str">
            <v>096</v>
          </cell>
        </row>
        <row r="9125">
          <cell r="A9125" t="str">
            <v>V390</v>
          </cell>
          <cell r="B9125" t="str">
            <v>CONDUC. DE VEHIC. DE MOTOR DE TRES RUEDAS LESION. POR COLISION CON OTR</v>
          </cell>
          <cell r="C9125" t="str">
            <v>096</v>
          </cell>
        </row>
        <row r="9126">
          <cell r="A9126" t="str">
            <v>V391</v>
          </cell>
          <cell r="B9126" t="str">
            <v>PASAJERO DE VEHIC. DE MOTOR DE TRES RUEDAS LESION. POR COLISION CON OT</v>
          </cell>
          <cell r="C9126" t="str">
            <v>096</v>
          </cell>
        </row>
        <row r="9127">
          <cell r="A9127" t="str">
            <v>V392</v>
          </cell>
          <cell r="B9127" t="str">
            <v>OCUPAN. NO ESPECIF. DE VEHIC. DE MOTOR DE TRES RUEDAS LESION. POR COLI</v>
          </cell>
          <cell r="C9127" t="str">
            <v>096</v>
          </cell>
        </row>
        <row r="9128">
          <cell r="A9128" t="str">
            <v>V393</v>
          </cell>
          <cell r="B9128" t="str">
            <v>OCUPAN. (CUALQ.) DE VEHIC. DE MOTOR DE TRES RUEDAS LESION. EN ACCID. N</v>
          </cell>
          <cell r="C9128" t="str">
            <v>096</v>
          </cell>
        </row>
        <row r="9129">
          <cell r="A9129" t="str">
            <v>V394</v>
          </cell>
          <cell r="B9129" t="str">
            <v>CONDUC. DE VEHIC. DE MOTOR DE TRES RUEDAS LESION. POR COLISION CON OTR</v>
          </cell>
          <cell r="C9129" t="str">
            <v>096</v>
          </cell>
        </row>
        <row r="9130">
          <cell r="A9130" t="str">
            <v>V395</v>
          </cell>
          <cell r="B9130" t="str">
            <v>PASAJERO DE VEHIC. DE MOTOR DE TRES RUEDAS LESION. POR COLISION CON OT</v>
          </cell>
          <cell r="C9130" t="str">
            <v>096</v>
          </cell>
        </row>
        <row r="9131">
          <cell r="A9131" t="str">
            <v>V396</v>
          </cell>
          <cell r="B9131" t="str">
            <v>OCUPAN. NO ESPECIF. DE VEHIC. DE MOTOR DE TRES RUEDAS LESION. POR COLI</v>
          </cell>
          <cell r="C9131" t="str">
            <v>096</v>
          </cell>
        </row>
        <row r="9132">
          <cell r="A9132" t="str">
            <v>V398</v>
          </cell>
          <cell r="B9132" t="str">
            <v>OCUPAN. (CUALQ.) DE VEHIC. DE MOTOR DE TRES RUEDAS LESION. EN OTROS AC</v>
          </cell>
          <cell r="C9132" t="str">
            <v>096</v>
          </cell>
        </row>
        <row r="9133">
          <cell r="A9133" t="str">
            <v>V399</v>
          </cell>
          <cell r="B9133" t="str">
            <v>OCUPAN. (CUALQ.) DE VEHIC. DE MOTOR DE TRES RUEDAS EN ACCID. DE TRAMSI</v>
          </cell>
          <cell r="C9133" t="str">
            <v>096</v>
          </cell>
        </row>
        <row r="9134">
          <cell r="A9134" t="str">
            <v>V40</v>
          </cell>
          <cell r="B9134" t="str">
            <v>OCUPANTE DE AUTOMOVIL LESIONADO POR COLISION CON PEATON O ANIMAL</v>
          </cell>
          <cell r="C9134" t="str">
            <v>096</v>
          </cell>
        </row>
        <row r="9135">
          <cell r="A9135" t="str">
            <v>V41</v>
          </cell>
          <cell r="B9135" t="str">
            <v>OCUPANTE DE AUTOMOVIL LESIONADO POR COLISION CON VEHICULO DE PEDAL</v>
          </cell>
          <cell r="C9135" t="str">
            <v>096</v>
          </cell>
        </row>
        <row r="9136">
          <cell r="A9136" t="str">
            <v>V42</v>
          </cell>
          <cell r="B9136" t="str">
            <v>OCUPANTE DE AUTOMOVIL LESIONADO POR COLISION CON VEHIC. DE MOTOR DE DO</v>
          </cell>
          <cell r="C9136" t="str">
            <v>096</v>
          </cell>
        </row>
        <row r="9137">
          <cell r="A9137" t="str">
            <v>V43</v>
          </cell>
          <cell r="B9137" t="str">
            <v>OCUPANT. DE AUTOMOVIL LESION. POR COLISION. CON OTRO AUTOM. CAMION. O</v>
          </cell>
          <cell r="C9137" t="str">
            <v>096</v>
          </cell>
        </row>
        <row r="9138">
          <cell r="A9138" t="str">
            <v>V44</v>
          </cell>
          <cell r="B9138" t="str">
            <v>OCUPANT. DE AUTOM. LESION. POR COLISION CON VEHIC. DE TRANSP. PESADO O</v>
          </cell>
          <cell r="C9138" t="str">
            <v>096</v>
          </cell>
        </row>
        <row r="9139">
          <cell r="A9139" t="str">
            <v>V45</v>
          </cell>
          <cell r="B9139" t="str">
            <v>OCUPANTE DE AUTOM. LESION. POR COLISION CON TREN O VEHICULO DE RIELES</v>
          </cell>
          <cell r="C9139" t="str">
            <v>096</v>
          </cell>
        </row>
        <row r="9140">
          <cell r="A9140" t="str">
            <v>V46</v>
          </cell>
          <cell r="B9140" t="str">
            <v>OCUPANT. DE AUTOM. LESION. POR COLISION CON OTROS VEHIC. SIN MOTOR</v>
          </cell>
          <cell r="C9140" t="str">
            <v>096</v>
          </cell>
        </row>
        <row r="9141">
          <cell r="A9141" t="str">
            <v>V47</v>
          </cell>
          <cell r="B9141" t="str">
            <v>OCUPANTE DE AUTOMOVIL LESIONADO POR COLISION CON OBJETO FIJO O ESTACIO</v>
          </cell>
          <cell r="C9141" t="str">
            <v>096</v>
          </cell>
        </row>
        <row r="9142">
          <cell r="A9142" t="str">
            <v>V48</v>
          </cell>
          <cell r="B9142" t="str">
            <v>OCUPANTE DE AUTOM. LESIONADO EN ACCIDENTE DE TRANSPORTE SIN COLISION</v>
          </cell>
          <cell r="C9142" t="str">
            <v>096</v>
          </cell>
        </row>
        <row r="9143">
          <cell r="A9143" t="str">
            <v>V49</v>
          </cell>
          <cell r="B9143" t="str">
            <v>OCUPAN. DE AUTOM. LESION. EN OTROS ACCID. DE TRANSP. Y EN LOS NO ESPEC</v>
          </cell>
          <cell r="C9143" t="str">
            <v>096</v>
          </cell>
        </row>
        <row r="9144">
          <cell r="A9144" t="str">
            <v>V490</v>
          </cell>
          <cell r="B9144" t="str">
            <v>CONDUC. DE AUTOM. LESION. POR COLISION CON OTROS VEHIC. DE MOTOR, Y LO</v>
          </cell>
          <cell r="C9144" t="str">
            <v>096</v>
          </cell>
        </row>
        <row r="9145">
          <cell r="A9145" t="str">
            <v>V491</v>
          </cell>
          <cell r="B9145" t="str">
            <v>PASAJERO DE AUTOM. LESION. POR COLISION CON OTROS VEHIC. DE MOTOR, Y</v>
          </cell>
          <cell r="C9145" t="str">
            <v>096</v>
          </cell>
        </row>
        <row r="9146">
          <cell r="A9146" t="str">
            <v>V492</v>
          </cell>
          <cell r="B9146" t="str">
            <v>OCUPAN. NO ESPECIF. DE AUTOM. LESION. POR COLISION CON OTROS VEHIC. DE</v>
          </cell>
          <cell r="C9146" t="str">
            <v>096</v>
          </cell>
        </row>
        <row r="9147">
          <cell r="A9147" t="str">
            <v>V493</v>
          </cell>
          <cell r="B9147" t="str">
            <v>OCUPAN. (CUALQ.) DE AUTOM. LESION. EN ACCID. NO DE TRANSITO, NO ESPECI</v>
          </cell>
          <cell r="C9147" t="str">
            <v>096</v>
          </cell>
        </row>
        <row r="9148">
          <cell r="A9148" t="str">
            <v>V494</v>
          </cell>
          <cell r="B9148" t="str">
            <v>COND. DE AUTOM. LESION. POR COLISION CON OTROS VEHIC. DE MOTOR, Y CON</v>
          </cell>
          <cell r="C9148" t="str">
            <v>096</v>
          </cell>
        </row>
        <row r="9149">
          <cell r="A9149" t="str">
            <v>V495</v>
          </cell>
          <cell r="B9149" t="str">
            <v>PASAJERO DE AUTOM. LESION. POR COLISION CON OTROS VEHIC. DE MOTOR, Y C</v>
          </cell>
          <cell r="C9149" t="str">
            <v>096</v>
          </cell>
        </row>
        <row r="9150">
          <cell r="A9150" t="str">
            <v>V496</v>
          </cell>
          <cell r="B9150" t="str">
            <v>OCUPAN. NO ESPECIF. DE AUTOM. LESION. POR COLISION CON OTROS VEHIC. DE</v>
          </cell>
          <cell r="C9150" t="str">
            <v>096</v>
          </cell>
        </row>
        <row r="9151">
          <cell r="A9151" t="str">
            <v>V498</v>
          </cell>
          <cell r="B9151" t="str">
            <v>OCUPAN. (CUALQ.) DE AUTOM. LESION. EN OTROS ACCID. DE TRANSP. ESPECIFI</v>
          </cell>
          <cell r="C9151" t="str">
            <v>096</v>
          </cell>
        </row>
        <row r="9152">
          <cell r="A9152" t="str">
            <v>V499</v>
          </cell>
          <cell r="B9152" t="str">
            <v>OCUPAN. (CUALQ.) DE AUTOM. LESION. EN ACCID. DE TRANSITO NO ESPECIFICA</v>
          </cell>
          <cell r="C9152" t="str">
            <v>096</v>
          </cell>
        </row>
        <row r="9153">
          <cell r="A9153" t="str">
            <v>V50</v>
          </cell>
          <cell r="B9153" t="str">
            <v>OCUPANTE DE CAMIONETA O FURGONETA LESIONADO POR COLISION CON PEATON</v>
          </cell>
          <cell r="C9153" t="str">
            <v>096</v>
          </cell>
        </row>
        <row r="9154">
          <cell r="A9154" t="str">
            <v>V51</v>
          </cell>
          <cell r="B9154" t="str">
            <v>OCUPANTE DE CAMION. O FURGON. LESION. POR COLISION CON VEHIC. DE PEDAL</v>
          </cell>
          <cell r="C9154" t="str">
            <v>096</v>
          </cell>
        </row>
        <row r="9155">
          <cell r="A9155" t="str">
            <v>V52</v>
          </cell>
          <cell r="B9155" t="str">
            <v>OCUPAN. DE CAMION. O FURGON. LESION. POR COLISION CON VEHIC. DE MOTOR</v>
          </cell>
          <cell r="C9155" t="str">
            <v>096</v>
          </cell>
        </row>
        <row r="9156">
          <cell r="A9156" t="str">
            <v>V53</v>
          </cell>
          <cell r="B9156" t="str">
            <v>OCUPAN. DE CAMION. O FURGON. LESION. POR COLISION CON AUTOM. CAMION. O</v>
          </cell>
          <cell r="C9156" t="str">
            <v>096</v>
          </cell>
        </row>
        <row r="9157">
          <cell r="A9157" t="str">
            <v>V54</v>
          </cell>
          <cell r="B9157" t="str">
            <v>OCUPAN. DE CAMION. O FORGUN. LESION. POR COLISION CON VEHIC. DE TRANSP</v>
          </cell>
          <cell r="C9157" t="str">
            <v>096</v>
          </cell>
        </row>
        <row r="9158">
          <cell r="A9158" t="str">
            <v>V55</v>
          </cell>
          <cell r="B9158" t="str">
            <v>OCUPAN. DE CAMION. O FURGON. LESION. POR COLISION CON TREN O VEHIC. DE</v>
          </cell>
          <cell r="C9158" t="str">
            <v>096</v>
          </cell>
        </row>
        <row r="9159">
          <cell r="A9159" t="str">
            <v>V56</v>
          </cell>
          <cell r="B9159" t="str">
            <v>OCUPAN. DE CAMION. O FURGON. LESION. CON OTROS VEHICULOS SIN MOTOR</v>
          </cell>
          <cell r="C9159" t="str">
            <v>096</v>
          </cell>
        </row>
        <row r="9160">
          <cell r="A9160" t="str">
            <v>V57</v>
          </cell>
          <cell r="B9160" t="str">
            <v>OCUPAN. DE CAMION. O FURGON. LESION. POR COLISION CON OBJETO FIJO O ES</v>
          </cell>
          <cell r="C9160" t="str">
            <v>096</v>
          </cell>
        </row>
        <row r="9161">
          <cell r="A9161" t="str">
            <v>V58</v>
          </cell>
          <cell r="B9161" t="str">
            <v>OCUPAN. DE CAMION. O FURGON. LESION. EN ACCID. DE TRANSP. SIN COLISION</v>
          </cell>
          <cell r="C9161" t="str">
            <v>096</v>
          </cell>
        </row>
        <row r="9162">
          <cell r="A9162" t="str">
            <v>V59</v>
          </cell>
          <cell r="B9162" t="str">
            <v>OCUPAN. DE CAMION. O FURGON. LESION. EN OTROS ACCID. DE TRANSP. Y EN L</v>
          </cell>
          <cell r="C9162" t="str">
            <v>096</v>
          </cell>
        </row>
        <row r="9163">
          <cell r="A9163" t="str">
            <v>V590</v>
          </cell>
          <cell r="B9163" t="str">
            <v>CONDUC. DE CAMION. O FURGON. LESION. POR COLISION CON OTROS VEHIC. DE</v>
          </cell>
          <cell r="C9163" t="str">
            <v>096</v>
          </cell>
        </row>
        <row r="9164">
          <cell r="A9164" t="str">
            <v>V591</v>
          </cell>
          <cell r="B9164" t="str">
            <v>PASAJERO DE CAMION. O FURGON. LESION. POR COLISION CON OTROS VEHIC. DE</v>
          </cell>
          <cell r="C9164" t="str">
            <v>096</v>
          </cell>
        </row>
        <row r="9165">
          <cell r="A9165" t="str">
            <v>V592</v>
          </cell>
          <cell r="B9165" t="str">
            <v>OCUPAN. NO ESPECIF. DE CAMION. O FURGON. LESION. POR COLISION CON OTRO</v>
          </cell>
          <cell r="C9165" t="str">
            <v>096</v>
          </cell>
        </row>
        <row r="9166">
          <cell r="A9166" t="str">
            <v>V593</v>
          </cell>
          <cell r="B9166" t="str">
            <v>OCUPAN. (CUALQ.) DE CAMION. O FURGON. LESION. EN ACCID. NO DE TRANSITO</v>
          </cell>
          <cell r="C9166" t="str">
            <v>096</v>
          </cell>
        </row>
        <row r="9167">
          <cell r="A9167" t="str">
            <v>V594</v>
          </cell>
          <cell r="B9167" t="str">
            <v>CONDUC. DE CAMION. O FURGON. LESION. POR COLISION CON OTROS VEHIC. DE</v>
          </cell>
          <cell r="C9167" t="str">
            <v>096</v>
          </cell>
        </row>
        <row r="9168">
          <cell r="A9168" t="str">
            <v>V595</v>
          </cell>
          <cell r="B9168" t="str">
            <v>PASAJERO DE CAMION. O FURGON. LESION. POR COLISION CON OTROS VEHIC. DE</v>
          </cell>
          <cell r="C9168" t="str">
            <v>096</v>
          </cell>
        </row>
        <row r="9169">
          <cell r="A9169" t="str">
            <v>V596</v>
          </cell>
          <cell r="B9169" t="str">
            <v>OCUPAN. NO ESPECIF. DE CAMION. O FURGON. LESION. POR COLISION CON OTRO</v>
          </cell>
          <cell r="C9169" t="str">
            <v>096</v>
          </cell>
        </row>
        <row r="9170">
          <cell r="A9170" t="str">
            <v>V598</v>
          </cell>
          <cell r="B9170" t="str">
            <v>OCUPAN. (CUALQ.) DE CAMION. O FURGON. LESION. EN OTROS ACCID. DE TRANS</v>
          </cell>
          <cell r="C9170" t="str">
            <v>096</v>
          </cell>
        </row>
        <row r="9171">
          <cell r="A9171" t="str">
            <v>V599</v>
          </cell>
          <cell r="B9171" t="str">
            <v>OCUPAN. (CUALQ.) DE CAMION. O FURGON. LESION. EN ACCID. DE TRANSITO NO</v>
          </cell>
          <cell r="C9171" t="str">
            <v>096</v>
          </cell>
        </row>
        <row r="9172">
          <cell r="A9172" t="str">
            <v>V60</v>
          </cell>
          <cell r="B9172" t="str">
            <v>OCUPAN. DE VEHIC. DE TRANSP. PESADO LESION. POR COLISION CON PEATON O</v>
          </cell>
          <cell r="C9172" t="str">
            <v>096</v>
          </cell>
        </row>
        <row r="9173">
          <cell r="A9173" t="str">
            <v>V61</v>
          </cell>
          <cell r="B9173" t="str">
            <v>OCUPAN. DE VEHIC. DE TRANSP. PESADO LESION. POR COLISION CON VEHIC. DE</v>
          </cell>
          <cell r="C9173" t="str">
            <v>096</v>
          </cell>
        </row>
        <row r="9174">
          <cell r="A9174" t="str">
            <v>V62</v>
          </cell>
          <cell r="B9174" t="str">
            <v>OCUPAN. DE VEHIC. DE TRANSP. PESADO LESION. POR COLISION CON VEHIC. DE</v>
          </cell>
          <cell r="C9174" t="str">
            <v>096</v>
          </cell>
        </row>
        <row r="9175">
          <cell r="A9175" t="str">
            <v>V63</v>
          </cell>
          <cell r="B9175" t="str">
            <v>OCUPAN. DE VEHIC. DE TRANSP. PESADO LESION. POR COLISION CON AUTOM. CA</v>
          </cell>
          <cell r="C9175" t="str">
            <v>096</v>
          </cell>
        </row>
        <row r="9176">
          <cell r="A9176" t="str">
            <v>V64</v>
          </cell>
          <cell r="B9176" t="str">
            <v>OCUPAN. DE VEHIC. DE TRANSP. PESADO LESION. POR COLISION CON OTRO VEHI</v>
          </cell>
          <cell r="C9176" t="str">
            <v>096</v>
          </cell>
        </row>
        <row r="9177">
          <cell r="A9177" t="str">
            <v>V65</v>
          </cell>
          <cell r="B9177" t="str">
            <v>OCUPAN. DE VEHIC. DE TRANSP. PESADO LESION. POR COLISION CON TREN O V</v>
          </cell>
          <cell r="C9177" t="str">
            <v>096</v>
          </cell>
        </row>
        <row r="9178">
          <cell r="A9178" t="str">
            <v>V66</v>
          </cell>
          <cell r="B9178" t="str">
            <v>OCUPAN. DE VEHIC. DE TRANSP. PESADO LESION. POR COLISION CON OTROS VEH</v>
          </cell>
          <cell r="C9178" t="str">
            <v>096</v>
          </cell>
        </row>
        <row r="9179">
          <cell r="A9179" t="str">
            <v>V67</v>
          </cell>
          <cell r="B9179" t="str">
            <v>OCUPAN. DE VEHIC. DE TRANSP. PESADO LESION. POR COLISION CON OBJETO FI</v>
          </cell>
          <cell r="C9179" t="str">
            <v>096</v>
          </cell>
        </row>
        <row r="9180">
          <cell r="A9180" t="str">
            <v>V68</v>
          </cell>
          <cell r="B9180" t="str">
            <v>OCUPAN. DE VEHIC. DE TRANSP. PESADO LESION. EN ACCID. DE TRANSP. SIN C</v>
          </cell>
          <cell r="C9180" t="str">
            <v>096</v>
          </cell>
        </row>
        <row r="9181">
          <cell r="A9181" t="str">
            <v>V69</v>
          </cell>
          <cell r="B9181" t="str">
            <v>OCUPAN. DE VEHIC. DE TRANSP. PESADO LESION. EN OTROS ACCID. DE TRANSP.</v>
          </cell>
          <cell r="C9181" t="str">
            <v>096</v>
          </cell>
        </row>
        <row r="9182">
          <cell r="A9182" t="str">
            <v>V690</v>
          </cell>
          <cell r="B9182" t="str">
            <v>CANDUC. DE VEHIC. DE TRANSP. PESADO LESION. POR COLISION CON OTROS VEH</v>
          </cell>
          <cell r="C9182" t="str">
            <v>096</v>
          </cell>
        </row>
        <row r="9183">
          <cell r="A9183" t="str">
            <v>V691</v>
          </cell>
          <cell r="B9183" t="str">
            <v>PASAJERO DE VEHIC. DE TRANSP. PESADO LESION. POR COLISION CON OTROS VE</v>
          </cell>
          <cell r="C9183" t="str">
            <v>096</v>
          </cell>
        </row>
        <row r="9184">
          <cell r="A9184" t="str">
            <v>V692</v>
          </cell>
          <cell r="B9184" t="str">
            <v>OCUPAN. NO ESPECIF. DE VEHIC. DE TRANSP. PESADO LESION. POR COLISION C</v>
          </cell>
          <cell r="C9184" t="str">
            <v>096</v>
          </cell>
        </row>
        <row r="9185">
          <cell r="A9185" t="str">
            <v>V693</v>
          </cell>
          <cell r="B9185" t="str">
            <v>OCUPAN. (CUALQ.) DE VEHIC. DE TRANSP. PESADO LESION. EN ACCID. NO DE T</v>
          </cell>
          <cell r="C9185" t="str">
            <v>096</v>
          </cell>
        </row>
        <row r="9186">
          <cell r="A9186" t="str">
            <v>V694</v>
          </cell>
          <cell r="B9186" t="str">
            <v>CONDUC. DE VEHIC. DE TRANSP. PESADO LESION POR COLISION CON OTROS VEHI</v>
          </cell>
          <cell r="C9186" t="str">
            <v>096</v>
          </cell>
        </row>
        <row r="9187">
          <cell r="A9187" t="str">
            <v>V695</v>
          </cell>
          <cell r="B9187" t="str">
            <v>PASAJERO DE VEHIC. DE TRANSP. PESADO LESION. POR COLISION CON OTROS VE</v>
          </cell>
          <cell r="C9187" t="str">
            <v>096</v>
          </cell>
        </row>
        <row r="9188">
          <cell r="A9188" t="str">
            <v>V696</v>
          </cell>
          <cell r="B9188" t="str">
            <v>OCUPAN. NO ESPECIF. DE VEHIC. DE TRANSP. PESADO LESION. POR COLISION C</v>
          </cell>
          <cell r="C9188" t="str">
            <v>096</v>
          </cell>
        </row>
        <row r="9189">
          <cell r="A9189" t="str">
            <v>V698</v>
          </cell>
          <cell r="B9189" t="str">
            <v>OCUPAN. (CUALQ.) DE VEHIC. DE TRANSP. PESADO LESION. NE OTROS ACCID. D</v>
          </cell>
          <cell r="C9189" t="str">
            <v>096</v>
          </cell>
        </row>
        <row r="9190">
          <cell r="A9190" t="str">
            <v>V699</v>
          </cell>
          <cell r="B9190" t="str">
            <v>OCUPAN. (CUALQ.) DE VEHIC. DE TRANSP. PESADO LESION. EN ACCID. DE TRAN</v>
          </cell>
          <cell r="C9190" t="str">
            <v>096</v>
          </cell>
        </row>
        <row r="9191">
          <cell r="A9191" t="str">
            <v>V70</v>
          </cell>
          <cell r="B9191" t="str">
            <v>OCUPAN. DE AUTOBUS LESIONADO POR COLISION CON PEATON O ANIMAL</v>
          </cell>
          <cell r="C9191" t="str">
            <v>096</v>
          </cell>
        </row>
        <row r="9192">
          <cell r="A9192" t="str">
            <v>V71</v>
          </cell>
          <cell r="B9192" t="str">
            <v>OCUPANTE DE AUTOBUS LESIONADO POR COLISION CON VEHICULO DE PEDAL</v>
          </cell>
          <cell r="C9192" t="str">
            <v>096</v>
          </cell>
        </row>
        <row r="9193">
          <cell r="A9193" t="str">
            <v>V72</v>
          </cell>
          <cell r="B9193" t="str">
            <v>OCUPANTE DE ATOBUS LESION. POR COLISION CON VEHIC. DE MOTOR DE DOS O T</v>
          </cell>
          <cell r="C9193" t="str">
            <v>096</v>
          </cell>
        </row>
        <row r="9194">
          <cell r="A9194" t="str">
            <v>V73</v>
          </cell>
          <cell r="B9194" t="str">
            <v>OCUPAN. DE AUTOBUS LESION. POR COLISION CON AUTOMOVIL, CAMION. O FURGO</v>
          </cell>
          <cell r="C9194" t="str">
            <v>096</v>
          </cell>
        </row>
        <row r="9195">
          <cell r="A9195" t="str">
            <v>V74</v>
          </cell>
          <cell r="B9195" t="str">
            <v>OCUPAN. DE AUTOBUS LESION. POR COLISION CON VEHIC. DE TRANSP. PESADO O</v>
          </cell>
          <cell r="C9195" t="str">
            <v>096</v>
          </cell>
        </row>
        <row r="9196">
          <cell r="A9196" t="str">
            <v>V75</v>
          </cell>
          <cell r="B9196" t="str">
            <v>OCUPANTE DE AUTOBUS LESIONADO POR COLISION CON TREN O VEHIC. DE RIELES</v>
          </cell>
          <cell r="C9196" t="str">
            <v>096</v>
          </cell>
        </row>
        <row r="9197">
          <cell r="A9197" t="str">
            <v>V76</v>
          </cell>
          <cell r="B9197" t="str">
            <v>OCUPAN. DE AUTOBUS LESIONADO POR COLISION CON OTROS VEHICULOS SIN MOTO</v>
          </cell>
          <cell r="C9197" t="str">
            <v>096</v>
          </cell>
        </row>
        <row r="9198">
          <cell r="A9198" t="str">
            <v>V77</v>
          </cell>
          <cell r="B9198" t="str">
            <v>OCUPAN. DE AUTOBUS LESION. POR COLISION CON OBJETO FIJO O ESTACIONADO</v>
          </cell>
          <cell r="C9198" t="str">
            <v>096</v>
          </cell>
        </row>
        <row r="9199">
          <cell r="A9199" t="str">
            <v>V78</v>
          </cell>
          <cell r="B9199" t="str">
            <v>OCUPAN. DE AUTOBUS LESIONADO EN ACCIDENTE DE TRANSPORTE SIN COLISION</v>
          </cell>
          <cell r="C9199" t="str">
            <v>096</v>
          </cell>
        </row>
        <row r="9200">
          <cell r="A9200" t="str">
            <v>V79</v>
          </cell>
          <cell r="B9200" t="str">
            <v>OCUPAN. DE AUTOBUS LESION. EN OTROS ACCID. DE TRANSP. Y EN LOS NO ESPE</v>
          </cell>
          <cell r="C9200" t="str">
            <v>096</v>
          </cell>
        </row>
        <row r="9201">
          <cell r="A9201" t="str">
            <v>V790</v>
          </cell>
          <cell r="B9201" t="str">
            <v>CONDUC. DE AUTOBUS LESION. POR COLISION CON OTROS VEHIC. DE MOTOR, Y C</v>
          </cell>
          <cell r="C9201" t="str">
            <v>096</v>
          </cell>
        </row>
        <row r="9202">
          <cell r="A9202" t="str">
            <v>V791</v>
          </cell>
          <cell r="B9202" t="str">
            <v>PASAJERO DE AUTOBUS LESION. POR COLISION CON OTROS VEHIC. DE MOTOR, Y</v>
          </cell>
          <cell r="C9202" t="str">
            <v>096</v>
          </cell>
        </row>
        <row r="9203">
          <cell r="A9203" t="str">
            <v>V792</v>
          </cell>
          <cell r="B9203" t="str">
            <v>OCUPAN. NO ESPECIF. DE AUTOBUS LESION. POR COLISION CON OTROS VEHIC. D</v>
          </cell>
          <cell r="C9203" t="str">
            <v>096</v>
          </cell>
        </row>
        <row r="9204">
          <cell r="A9204" t="str">
            <v>V793</v>
          </cell>
          <cell r="B9204" t="str">
            <v>OCUPAN. (CUALQ.) DE AUTOBUS LESION. EN ACCID. NO DE TRANSITO, NO ESPEC</v>
          </cell>
          <cell r="C9204" t="str">
            <v>096</v>
          </cell>
        </row>
        <row r="9205">
          <cell r="A9205" t="str">
            <v>V794</v>
          </cell>
          <cell r="B9205" t="str">
            <v>CONDUC. DE AUTOBUS LESION. POR COLISION CON OTROS VEHIC. DE MOTOR, Y C</v>
          </cell>
          <cell r="C9205" t="str">
            <v>096</v>
          </cell>
        </row>
        <row r="9206">
          <cell r="A9206" t="str">
            <v>V795</v>
          </cell>
          <cell r="B9206" t="str">
            <v>PASAJERO DE AUTOBUS LESION. POR COLISION CON OTROS VEHIC. DE MOTOR, Y</v>
          </cell>
          <cell r="C9206" t="str">
            <v>096</v>
          </cell>
        </row>
        <row r="9207">
          <cell r="A9207" t="str">
            <v>V796</v>
          </cell>
          <cell r="B9207" t="str">
            <v>OCUPAN. NO ESPECIF. DE AUTOBUS LESION. POR COLISION CON OTROS VEHIC. D</v>
          </cell>
          <cell r="C9207" t="str">
            <v>096</v>
          </cell>
        </row>
        <row r="9208">
          <cell r="A9208" t="str">
            <v>V798</v>
          </cell>
          <cell r="B9208" t="str">
            <v>OCUPAN. (CUALQ.) DE AUTOBUS LESION. EN OTROS ACCID. DE TRANSP. ESPECIF</v>
          </cell>
          <cell r="C9208" t="str">
            <v>096</v>
          </cell>
        </row>
        <row r="9209">
          <cell r="A9209" t="str">
            <v>V799</v>
          </cell>
          <cell r="B9209" t="str">
            <v>OCUPAN. (CUALQ.) DE AUTOBUS LESION. EN ACCID. DE TRANSITO NO ESPECIFIC</v>
          </cell>
          <cell r="C9209" t="str">
            <v>096</v>
          </cell>
        </row>
        <row r="9210">
          <cell r="A9210" t="str">
            <v>V80</v>
          </cell>
          <cell r="B9210" t="str">
            <v>JINETE U OCUPANTE DE VEHIC. DE TRACCION ANIMAL LESION. EN ACCID. DE TR</v>
          </cell>
          <cell r="C9210" t="str">
            <v>096</v>
          </cell>
        </row>
        <row r="9211">
          <cell r="A9211" t="str">
            <v>V800</v>
          </cell>
          <cell r="B9211" t="str">
            <v>JINETE U OCUPAN. DE VEHIC. DE TRACCION ANIMAL LESION. POR CAIDA (O POR</v>
          </cell>
          <cell r="C9211" t="str">
            <v>096</v>
          </cell>
        </row>
        <row r="9212">
          <cell r="A9212" t="str">
            <v>V801</v>
          </cell>
          <cell r="B9212" t="str">
            <v>JINETE U OCUPAN. DE VEHIC. DE TRACCION ANIMAL LESION. POR COLISION CON</v>
          </cell>
          <cell r="C9212" t="str">
            <v>096</v>
          </cell>
        </row>
        <row r="9213">
          <cell r="A9213" t="str">
            <v>V802</v>
          </cell>
          <cell r="B9213" t="str">
            <v>JINETE U OCUPAN. DE VEHIC. DE TRACCION ANIMAL LESION. POR COLISION CON</v>
          </cell>
          <cell r="C9213" t="str">
            <v>096</v>
          </cell>
        </row>
        <row r="9214">
          <cell r="A9214" t="str">
            <v>V803</v>
          </cell>
          <cell r="B9214" t="str">
            <v>JINETE U OCUPAN. DE VEHIC. DE TRACCION ANIMAL LESION. POR COLISION CON</v>
          </cell>
          <cell r="C9214" t="str">
            <v>096</v>
          </cell>
        </row>
        <row r="9215">
          <cell r="A9215" t="str">
            <v>V804</v>
          </cell>
          <cell r="B9215" t="str">
            <v>JINETE U OCUPAN. DE VEHIC. DE TRACCION ANIMAL LESION. POR COLISION CON</v>
          </cell>
          <cell r="C9215" t="str">
            <v>096</v>
          </cell>
        </row>
        <row r="9216">
          <cell r="A9216" t="str">
            <v>V805</v>
          </cell>
          <cell r="B9216" t="str">
            <v>JINETE U OCUPAN. DE VEHIC. DE TRACCION ANIMAL LESION. POR COLISION CON</v>
          </cell>
          <cell r="C9216" t="str">
            <v>096</v>
          </cell>
        </row>
        <row r="9217">
          <cell r="A9217" t="str">
            <v>V806</v>
          </cell>
          <cell r="B9217" t="str">
            <v>JINETE U OCUPAN. DE VEHIC. DE TRACCION ANIMAL LESION. POR COLISION CON</v>
          </cell>
          <cell r="C9217" t="str">
            <v>096</v>
          </cell>
        </row>
        <row r="9218">
          <cell r="A9218" t="str">
            <v>V807</v>
          </cell>
          <cell r="B9218" t="str">
            <v>JINETE U OCUPAN. DE VEHIC. DE TRACCION ANIMAL LESION. POR COLISION CON</v>
          </cell>
          <cell r="C9218" t="str">
            <v>096</v>
          </cell>
        </row>
        <row r="9219">
          <cell r="A9219" t="str">
            <v>V808</v>
          </cell>
          <cell r="B9219" t="str">
            <v>JINETE U OCUPAN. DE VEHIC. DE TRACCION ANIMAL LESION. POR COLISION CON</v>
          </cell>
          <cell r="C9219" t="str">
            <v>096</v>
          </cell>
        </row>
        <row r="9220">
          <cell r="A9220" t="str">
            <v>V809</v>
          </cell>
          <cell r="B9220" t="str">
            <v>JINETE U OCUPAN. DE VEHIC. DE TRACCION ANIMAL LESION. EN OTROS ACCID.</v>
          </cell>
          <cell r="C9220" t="str">
            <v>096</v>
          </cell>
        </row>
        <row r="9221">
          <cell r="A9221" t="str">
            <v>V81</v>
          </cell>
          <cell r="B9221" t="str">
            <v>OCUPANTE DE TREN O VEHIC. DE RIELES LESION. EN ACCIDENTE DE TRANSPORTE</v>
          </cell>
          <cell r="C9221" t="str">
            <v>096</v>
          </cell>
        </row>
        <row r="9222">
          <cell r="A9222" t="str">
            <v>V810</v>
          </cell>
          <cell r="B9222" t="str">
            <v>OCUPAN. DE TREN O VEHIC. DE RIELES LESION. POR COLISION CON VEHIC. DE</v>
          </cell>
          <cell r="C9222" t="str">
            <v>096</v>
          </cell>
        </row>
        <row r="9223">
          <cell r="A9223" t="str">
            <v>V811</v>
          </cell>
          <cell r="B9223" t="str">
            <v>OCUPAN. DE TREN O VEHIC. DE RIELES LESION. POR COLISION CON VEHIC. DE</v>
          </cell>
          <cell r="C9223" t="str">
            <v>096</v>
          </cell>
        </row>
        <row r="9224">
          <cell r="A9224" t="str">
            <v>V812</v>
          </cell>
          <cell r="B9224" t="str">
            <v>OCUPAN. DE TREN O VEHIC. DE RIELES LESION. POR COLISION CON, O GOLPEAD</v>
          </cell>
          <cell r="C9224" t="str">
            <v>096</v>
          </cell>
        </row>
        <row r="9225">
          <cell r="A9225" t="str">
            <v>V813</v>
          </cell>
          <cell r="B9225" t="str">
            <v>OCUPANTE DE TREN O VEHIC. DE RIELES LESION. POR COLISION CON OTROS OBJ</v>
          </cell>
          <cell r="C9225" t="str">
            <v>096</v>
          </cell>
        </row>
        <row r="9226">
          <cell r="A9226" t="str">
            <v>V814</v>
          </cell>
          <cell r="B9226" t="str">
            <v>PERSONA LESIONADA AL SUBIR O BAJAR DEL TREN O VEHICULO DE RIELES</v>
          </cell>
          <cell r="C9226" t="str">
            <v>096</v>
          </cell>
        </row>
        <row r="9227">
          <cell r="A9227" t="str">
            <v>V815</v>
          </cell>
          <cell r="B9227" t="str">
            <v>OCUPAN. DE TREN O VEHIC. DE RIELES LESION. POR CAIDA DENTRO DEL TREN O</v>
          </cell>
          <cell r="C9227" t="str">
            <v>096</v>
          </cell>
        </row>
        <row r="9228">
          <cell r="A9228" t="str">
            <v>V816</v>
          </cell>
          <cell r="B9228" t="str">
            <v>OCUPAN. DE TREN O VEHIC. DE RIELES LESION. POR CAIDA DESDE EL TREN O V</v>
          </cell>
          <cell r="C9228" t="str">
            <v>096</v>
          </cell>
        </row>
        <row r="9229">
          <cell r="A9229" t="str">
            <v>V817</v>
          </cell>
          <cell r="B9229" t="str">
            <v>OCUPAN. DE TREN O VEHIC. DE RIELES LESION. EN DESCARRILAMIENTO SIN COL</v>
          </cell>
          <cell r="C9229" t="str">
            <v>096</v>
          </cell>
        </row>
        <row r="9230">
          <cell r="A9230" t="str">
            <v>V818</v>
          </cell>
          <cell r="B9230" t="str">
            <v>OCUPAN. DE TREN O VEHIC. DE RIELES LESION. EN OTROS ACCID. FERROV. ESP</v>
          </cell>
          <cell r="C9230" t="str">
            <v>096</v>
          </cell>
        </row>
        <row r="9231">
          <cell r="A9231" t="str">
            <v>V819</v>
          </cell>
          <cell r="B9231" t="str">
            <v>OCUPAN. DE TREN O VEHIC. DE RIELES LESION. EN ACCID. FERROV. NO ESPECI</v>
          </cell>
          <cell r="C9231" t="str">
            <v>096</v>
          </cell>
        </row>
        <row r="9232">
          <cell r="A9232" t="str">
            <v>V82</v>
          </cell>
          <cell r="B9232" t="str">
            <v>OCUPANTE DE TRANVIA LESIONADO EN ACCIDENTE DE TRANSPORTE</v>
          </cell>
          <cell r="C9232" t="str">
            <v>096</v>
          </cell>
        </row>
        <row r="9233">
          <cell r="A9233" t="str">
            <v>V820</v>
          </cell>
          <cell r="B9233" t="str">
            <v>OCUPAN. DE TRANVIA LESION. POR COLISION CON VEHIC. DE MOTOR, EN ACCID.</v>
          </cell>
          <cell r="C9233" t="str">
            <v>096</v>
          </cell>
        </row>
        <row r="9234">
          <cell r="A9234" t="str">
            <v>V821</v>
          </cell>
          <cell r="B9234" t="str">
            <v>OCUPAN. DE TRANVIA LESION. POR COLISION CON VEHIC. DE MOTOR, EN ACCID</v>
          </cell>
          <cell r="C9234" t="str">
            <v>096</v>
          </cell>
        </row>
        <row r="9235">
          <cell r="A9235" t="str">
            <v>V822</v>
          </cell>
          <cell r="B9235" t="str">
            <v>OCUPAN. DE TRANVIA LESIONADO POR COLISION CON, O GOLPEADO POR VAGON</v>
          </cell>
          <cell r="C9235" t="str">
            <v>096</v>
          </cell>
        </row>
        <row r="9236">
          <cell r="A9236" t="str">
            <v>V823</v>
          </cell>
          <cell r="B9236" t="str">
            <v>OCUPANTE DE TRANVIA LESIONADO POR COLISION CON OTROS OBJETOS</v>
          </cell>
          <cell r="C9236" t="str">
            <v>096</v>
          </cell>
        </row>
        <row r="9237">
          <cell r="A9237" t="str">
            <v>V824</v>
          </cell>
          <cell r="B9237" t="str">
            <v>PERSONA LESIONADA AL SUBIR O BAJAR DEL TRANVIA</v>
          </cell>
          <cell r="C9237" t="str">
            <v>096</v>
          </cell>
        </row>
        <row r="9238">
          <cell r="A9238" t="str">
            <v>V825</v>
          </cell>
          <cell r="B9238" t="str">
            <v>OCUPANTE DE TRANVIA LESIONADO POR CAIDA DENTRO DEL TRANVIA</v>
          </cell>
          <cell r="C9238" t="str">
            <v>096</v>
          </cell>
        </row>
        <row r="9239">
          <cell r="A9239" t="str">
            <v>V826</v>
          </cell>
          <cell r="B9239" t="str">
            <v>OCUPANTE DE TRANVIA LESIONADO POR CAIDA DESDE EL TRANVIA</v>
          </cell>
          <cell r="C9239" t="str">
            <v>096</v>
          </cell>
        </row>
        <row r="9240">
          <cell r="A9240" t="str">
            <v>V827</v>
          </cell>
          <cell r="B9240" t="str">
            <v>OCUPANTE DE TRANVIA LESIONADO POR DESCARRILAMIENTO, SIN COLISION ANTER</v>
          </cell>
          <cell r="C9240" t="str">
            <v>096</v>
          </cell>
        </row>
        <row r="9241">
          <cell r="A9241" t="str">
            <v>V828</v>
          </cell>
          <cell r="B9241" t="str">
            <v>OCUPAN. DE TRANVIA LESION. EN OTROS ACCIDENTES DE TRANSP. ESPECIFICADO</v>
          </cell>
          <cell r="C9241" t="str">
            <v>096</v>
          </cell>
        </row>
        <row r="9242">
          <cell r="A9242" t="str">
            <v>V829</v>
          </cell>
          <cell r="B9242" t="str">
            <v>OCUPANTE DE TRANVIA LESIONADO EN ACCIDENTE DE TRANSITO NO ESPECIFICADO</v>
          </cell>
          <cell r="C9242" t="str">
            <v>096</v>
          </cell>
        </row>
        <row r="9243">
          <cell r="A9243" t="str">
            <v>V83</v>
          </cell>
          <cell r="B9243" t="str">
            <v>OCUPAN. DE VEHIC. ESPECIAL (DE MOTOR) PARA USO PRICIPA/ EN PLANTAS IND</v>
          </cell>
          <cell r="C9243" t="str">
            <v>096</v>
          </cell>
        </row>
        <row r="9244">
          <cell r="A9244" t="str">
            <v>V830</v>
          </cell>
          <cell r="B9244" t="str">
            <v>CONDUCTOR DE VEHIC. INDUSTRIAL ESPECIAL LESIONADO EN ACCID. DE TRANSIT</v>
          </cell>
          <cell r="C9244" t="str">
            <v>096</v>
          </cell>
        </row>
        <row r="9245">
          <cell r="A9245" t="str">
            <v>V831</v>
          </cell>
          <cell r="B9245" t="str">
            <v>PASAJERO DE VEHIC. INDUSTRIAL ESPCIAL LESIONADO EN ACCIDENTE DE TRANSI</v>
          </cell>
          <cell r="C9245" t="str">
            <v>096</v>
          </cell>
        </row>
        <row r="9246">
          <cell r="A9246" t="str">
            <v>V832</v>
          </cell>
          <cell r="B9246" t="str">
            <v>PERSONA QUE VIAJA FUERA DEL VEHIC. INDUSTRIAL ESPECIAL LESION. EN ACCI</v>
          </cell>
          <cell r="C9246" t="str">
            <v>096</v>
          </cell>
        </row>
        <row r="9247">
          <cell r="A9247" t="str">
            <v>V833</v>
          </cell>
          <cell r="B9247" t="str">
            <v>OCUPAN. NO ESPECIF. DE VEHIC. INDUSTRIAL ESPECIAL LESION. EN ACCID. DE</v>
          </cell>
          <cell r="C9247" t="str">
            <v>096</v>
          </cell>
        </row>
        <row r="9248">
          <cell r="A9248" t="str">
            <v>V834</v>
          </cell>
          <cell r="B9248" t="str">
            <v>PERSONA LESIONADA AL SUBIR O BAJAR DEL VEHIC. ESPECIAL INDUSTRIAL ESPE</v>
          </cell>
          <cell r="C9248" t="str">
            <v>096</v>
          </cell>
        </row>
        <row r="9249">
          <cell r="A9249" t="str">
            <v>V835</v>
          </cell>
          <cell r="B9249" t="str">
            <v>CONDUC. DE VEHIC. INDUSTRIAL ESPECIAL LESIONADO EN ACCID. NO DE TRANSI</v>
          </cell>
          <cell r="C9249" t="str">
            <v>096</v>
          </cell>
        </row>
        <row r="9250">
          <cell r="A9250" t="str">
            <v>V836</v>
          </cell>
          <cell r="B9250" t="str">
            <v>PASAJERO DE VEHIC. INDUSTRIAL ESPECIAL LESIONADO EN ACCID. NO DE TRANS</v>
          </cell>
          <cell r="C9250" t="str">
            <v>096</v>
          </cell>
        </row>
        <row r="9251">
          <cell r="A9251" t="str">
            <v>V837</v>
          </cell>
          <cell r="B9251" t="str">
            <v>PERSONA QUE VIAJA FUERA DEL VEHIC. INDUST. ESPECIAL LESION. EN ACCID.</v>
          </cell>
          <cell r="C9251" t="str">
            <v>096</v>
          </cell>
        </row>
        <row r="9252">
          <cell r="A9252" t="str">
            <v>V839</v>
          </cell>
          <cell r="B9252" t="str">
            <v>OCUPAN. NO ESPECIF. DEL VEHIC. INDUST. ESPECIAL LESION. EN ACCID. NO D</v>
          </cell>
          <cell r="C9252" t="str">
            <v>096</v>
          </cell>
        </row>
        <row r="9253">
          <cell r="A9253" t="str">
            <v>V84</v>
          </cell>
          <cell r="B9253" t="str">
            <v>OCUPAN. DE VEHIC. ESPEC. (DE MOTOR) PARA USO PRINCIPAL/ EN AGRICULTURA</v>
          </cell>
          <cell r="C9253" t="str">
            <v>096</v>
          </cell>
        </row>
        <row r="9254">
          <cell r="A9254" t="str">
            <v>V840</v>
          </cell>
          <cell r="B9254" t="str">
            <v>CONDUC. DE VEHIC. AGRICOLA ESPECIAL LESION. EN ACCID. DE TRANSITO</v>
          </cell>
          <cell r="C9254" t="str">
            <v>096</v>
          </cell>
        </row>
        <row r="9255">
          <cell r="A9255" t="str">
            <v>V841</v>
          </cell>
          <cell r="B9255" t="str">
            <v>PASAJERO DE VEHIC. AGRICOLA LESION. EN ACCIDENTE DE TRANSITO</v>
          </cell>
          <cell r="C9255" t="str">
            <v>096</v>
          </cell>
        </row>
        <row r="9256">
          <cell r="A9256" t="str">
            <v>V842</v>
          </cell>
          <cell r="B9256" t="str">
            <v>PERSONA QUE VIAJA FUERA DEL VEHIC. AGRICOLA ESPECIAL LESION. EN ACCIDE</v>
          </cell>
          <cell r="C9256" t="str">
            <v>096</v>
          </cell>
        </row>
        <row r="9257">
          <cell r="A9257" t="str">
            <v>V843</v>
          </cell>
          <cell r="B9257" t="str">
            <v>OCUPAN. NO ESPECIF. DE VEHIC. AGRICOLA ESPECIAL LESION. EN ACCID. DE T</v>
          </cell>
          <cell r="C9257" t="str">
            <v>096</v>
          </cell>
        </row>
        <row r="9258">
          <cell r="A9258" t="str">
            <v>V844</v>
          </cell>
          <cell r="B9258" t="str">
            <v>PERSONA LESIONADA AL SUBIR O BAJAR DEL VEHICULO AGRICOLA ESPECIAL</v>
          </cell>
          <cell r="C9258" t="str">
            <v>096</v>
          </cell>
        </row>
        <row r="9259">
          <cell r="A9259" t="str">
            <v>V845</v>
          </cell>
          <cell r="B9259" t="str">
            <v>CONDUC. DE VEHIC. AGRICOLA ESPECIAL LESIONADA EN ACCIDENTE NO DE TRANS</v>
          </cell>
          <cell r="C9259" t="str">
            <v>096</v>
          </cell>
        </row>
        <row r="9260">
          <cell r="A9260" t="str">
            <v>V846</v>
          </cell>
          <cell r="B9260" t="str">
            <v>PASAJERO DE VEHIC. AGRICOLA ESPECIAL LESION. EN ACCIDENTE NO DE TRANSI</v>
          </cell>
          <cell r="C9260" t="str">
            <v>096</v>
          </cell>
        </row>
        <row r="9261">
          <cell r="A9261" t="str">
            <v>V847</v>
          </cell>
          <cell r="B9261" t="str">
            <v>PERSONA QUE VIAJA FUERA DEL VEHIC. AGRICOLA ESPEC. LESION. EN ACCID. N</v>
          </cell>
          <cell r="C9261" t="str">
            <v>096</v>
          </cell>
        </row>
        <row r="9262">
          <cell r="A9262" t="str">
            <v>V849</v>
          </cell>
          <cell r="B9262" t="str">
            <v>OCUPAN. NO ESPECIF. DE VEHIC. AGRICOLA ESPEC. LESION. EN ACCID. NO DE</v>
          </cell>
          <cell r="C9262" t="str">
            <v>096</v>
          </cell>
        </row>
        <row r="9263">
          <cell r="A9263" t="str">
            <v>V85</v>
          </cell>
          <cell r="B9263" t="str">
            <v>OCUPAN. DE VEHIC. ESPEC. (DE MOTOR) PARA CONSTRUC. LESION. EN ACCID. D</v>
          </cell>
          <cell r="C9263" t="str">
            <v>096</v>
          </cell>
        </row>
        <row r="9264">
          <cell r="A9264" t="str">
            <v>V850</v>
          </cell>
          <cell r="B9264" t="str">
            <v>CONDUC. DE VEHIC. ESPECIAL PARA CONSTRUCCION LESION. EN ACCID. DE TRAN</v>
          </cell>
          <cell r="C9264" t="str">
            <v>096</v>
          </cell>
        </row>
        <row r="9265">
          <cell r="A9265" t="str">
            <v>V851</v>
          </cell>
          <cell r="B9265" t="str">
            <v>PASAJERO DE VEHIC. ESPECIAL PARA CONSTRUC. LESIONADO EN ACCID. DE TRAN</v>
          </cell>
          <cell r="C9265" t="str">
            <v>096</v>
          </cell>
        </row>
        <row r="9266">
          <cell r="A9266" t="str">
            <v>V852</v>
          </cell>
          <cell r="B9266" t="str">
            <v>PERSONA QUE VIAJA FUERA DEL VEHIC. ESPEC. PARA CONSTRUC. LESION. EN AC</v>
          </cell>
          <cell r="C9266" t="str">
            <v>096</v>
          </cell>
        </row>
        <row r="9267">
          <cell r="A9267" t="str">
            <v>V853</v>
          </cell>
          <cell r="B9267" t="str">
            <v>OCUPAN. NO ESPECIF. DE VEHIC. ESPECIAL PARA CONSTRUC. LESION. EN ACCID</v>
          </cell>
          <cell r="C9267" t="str">
            <v>096</v>
          </cell>
        </row>
        <row r="9268">
          <cell r="A9268" t="str">
            <v>V854</v>
          </cell>
          <cell r="B9268" t="str">
            <v>PERSONA LESION. AL SUBIR O BAJAR DEL VEHIC. ESPECIAL PARA CONSTRUCCION</v>
          </cell>
          <cell r="C9268" t="str">
            <v>096</v>
          </cell>
        </row>
        <row r="9269">
          <cell r="A9269" t="str">
            <v>V855</v>
          </cell>
          <cell r="B9269" t="str">
            <v>CONDUCTOR DE VEHIC. ESPECIAL PARA CONSTRC. LESIONADO EN ACCID. NO DE T</v>
          </cell>
          <cell r="C9269" t="str">
            <v>096</v>
          </cell>
        </row>
        <row r="9270">
          <cell r="A9270" t="str">
            <v>V856</v>
          </cell>
          <cell r="B9270" t="str">
            <v>PASAJERO DE VEHIC. ESPECIAL PARA CONTRUC. LESION. EN ACCID. NO DE TRAN</v>
          </cell>
          <cell r="C9270" t="str">
            <v>096</v>
          </cell>
        </row>
        <row r="9271">
          <cell r="A9271" t="str">
            <v>V857</v>
          </cell>
          <cell r="B9271" t="str">
            <v>PERSONA QUE VIAJA FUERA DEL VEHIC. ESPECIAL PARA CONSTRUC. LESION. EN</v>
          </cell>
          <cell r="C9271" t="str">
            <v>096</v>
          </cell>
        </row>
        <row r="9272">
          <cell r="A9272" t="str">
            <v>V859</v>
          </cell>
          <cell r="B9272" t="str">
            <v>OCUPAN. NO ESPECIF. DE VEHIC. ESPECIAL PARA CONSTRUC. LESION. EN ACCID</v>
          </cell>
          <cell r="C9272" t="str">
            <v>096</v>
          </cell>
        </row>
        <row r="9273">
          <cell r="A9273" t="str">
            <v>V86</v>
          </cell>
          <cell r="B9273" t="str">
            <v>OCUPAN. DE VEHIC. ESPECIAL PARA TODO TERRENO O DE OTRO VEHIC. DE MOTOR</v>
          </cell>
          <cell r="C9273" t="str">
            <v>096</v>
          </cell>
        </row>
        <row r="9274">
          <cell r="A9274" t="str">
            <v>V860</v>
          </cell>
          <cell r="B9274" t="str">
            <v>CONDUC. DE VEHIC. PARA TODO TERRENO O DE OTRO VEHIC. DE MOTOR PARA USO</v>
          </cell>
          <cell r="C9274" t="str">
            <v>096</v>
          </cell>
        </row>
        <row r="9275">
          <cell r="A9275" t="str">
            <v>V861</v>
          </cell>
          <cell r="B9275" t="str">
            <v>PASAJERO DE VEHIC. PARA TODO TERRENO O DE OTRO VEHIC. DE MOTOR PARA US</v>
          </cell>
          <cell r="C9275" t="str">
            <v>096</v>
          </cell>
        </row>
        <row r="9276">
          <cell r="A9276" t="str">
            <v>V862</v>
          </cell>
          <cell r="B9276" t="str">
            <v>PERSONA QUE VIAJA FUERA DEL VEHIC. PARA TODO TERRENO O DE OTRO VEHIC.</v>
          </cell>
          <cell r="C9276" t="str">
            <v>096</v>
          </cell>
        </row>
        <row r="9277">
          <cell r="A9277" t="str">
            <v>V863</v>
          </cell>
          <cell r="B9277" t="str">
            <v>OCUPAN. NO ESPECIF. DE VEHIC. PARA TODO TERRENO O DE OTRO VEHIC. DE MO</v>
          </cell>
          <cell r="C9277" t="str">
            <v>096</v>
          </cell>
        </row>
        <row r="9278">
          <cell r="A9278" t="str">
            <v>V864</v>
          </cell>
          <cell r="B9278" t="str">
            <v>PERSONA LESION. EN ACCID. DE TRANSITO AL SUBIR O BAJAR DE VEHIC. PARA</v>
          </cell>
          <cell r="C9278" t="str">
            <v>096</v>
          </cell>
        </row>
        <row r="9279">
          <cell r="A9279" t="str">
            <v>V865</v>
          </cell>
          <cell r="B9279" t="str">
            <v>CONDUC. DE VEHIC. PARA TODO TERRENO O DE OTRO VEHIC. DE MOTOR PARA USO</v>
          </cell>
          <cell r="C9279" t="str">
            <v>096</v>
          </cell>
        </row>
        <row r="9280">
          <cell r="A9280" t="str">
            <v>V866</v>
          </cell>
          <cell r="B9280" t="str">
            <v>PASAJERO DE VEHIC. PARA TODO TERRENO O DE OTRO VEHIC. DE MOTOR PARA US</v>
          </cell>
          <cell r="C9280" t="str">
            <v>096</v>
          </cell>
        </row>
        <row r="9281">
          <cell r="A9281" t="str">
            <v>V867</v>
          </cell>
          <cell r="B9281" t="str">
            <v>PERSONA QUE VIAJA FUERA DE VEHIC. PARA TODO TERRENO O DE OTRO VEHIC.</v>
          </cell>
          <cell r="C9281" t="str">
            <v>096</v>
          </cell>
        </row>
        <row r="9282">
          <cell r="A9282" t="str">
            <v>V869</v>
          </cell>
          <cell r="B9282" t="str">
            <v>OCUPAN. NO ESPECIF. DE VEHIC. PARA TODO TERRENO O DE OTRO VEHIC. DE MO</v>
          </cell>
          <cell r="C9282" t="str">
            <v>096</v>
          </cell>
        </row>
        <row r="9283">
          <cell r="A9283" t="str">
            <v>V87</v>
          </cell>
          <cell r="B9283" t="str">
            <v>ACCID. DE TRANSITO DE TIPO ESPECIF. PERO DONDE SE DESCONOCE EL MODO DE</v>
          </cell>
          <cell r="C9283" t="str">
            <v>096</v>
          </cell>
        </row>
        <row r="9284">
          <cell r="A9284" t="str">
            <v>V870</v>
          </cell>
          <cell r="B9284" t="str">
            <v>PERSONA LESIONADA POR COLISION ENTRE AUTOM. Y VEHIC. DE MOTOR DE DOS O</v>
          </cell>
          <cell r="C9284" t="str">
            <v>096</v>
          </cell>
        </row>
        <row r="9285">
          <cell r="A9285" t="str">
            <v>V871</v>
          </cell>
          <cell r="B9285" t="str">
            <v>PERSONA LESIONADA POR COLISION ENTRE OTROS VEHIC. DE MOTOR Y UN VEHIC.</v>
          </cell>
          <cell r="C9285" t="str">
            <v>096</v>
          </cell>
        </row>
        <row r="9286">
          <cell r="A9286" t="str">
            <v>V872</v>
          </cell>
          <cell r="B9286" t="str">
            <v>PERSONA LESIONADA POR COLISION ENTRE AUTOMOVIL Y CAMIONETA O FURGON</v>
          </cell>
          <cell r="C9286" t="str">
            <v>096</v>
          </cell>
        </row>
        <row r="9287">
          <cell r="A9287" t="str">
            <v>V873</v>
          </cell>
          <cell r="B9287" t="str">
            <v>PERSONA LESIONADA POR COLISION ENTRE AUTOMOVIL I AUTOBUS (TRANSITO)</v>
          </cell>
          <cell r="C9287" t="str">
            <v>096</v>
          </cell>
        </row>
        <row r="9288">
          <cell r="A9288" t="str">
            <v>V874</v>
          </cell>
          <cell r="B9288" t="str">
            <v>PERSONA LESIONADA POR COLISION ENTRE AUTOMOVIL Y VEHIC. DE TRANSP. PES</v>
          </cell>
          <cell r="C9288" t="str">
            <v>096</v>
          </cell>
        </row>
        <row r="9289">
          <cell r="A9289" t="str">
            <v>V875</v>
          </cell>
          <cell r="B9289" t="str">
            <v>PERSONA LESIONADA POR COLISION ENTRE VEHICULO DE TRANSP. Y AUTOBUS</v>
          </cell>
          <cell r="C9289" t="str">
            <v>096</v>
          </cell>
        </row>
        <row r="9290">
          <cell r="A9290" t="str">
            <v>V876</v>
          </cell>
          <cell r="B9290" t="str">
            <v>PERSONA LESION. POR COLISION ENTRE TREN O VEHIC. DE RIELES Y AUTOMOVIL</v>
          </cell>
          <cell r="C9290" t="str">
            <v>096</v>
          </cell>
        </row>
        <row r="9291">
          <cell r="A9291" t="str">
            <v>V877</v>
          </cell>
          <cell r="B9291" t="str">
            <v>PERSONA LESIONADA POR COLISION ENTRE OTROS VEHIC. DE MOTOR ESPECIF.</v>
          </cell>
          <cell r="C9291" t="str">
            <v>096</v>
          </cell>
        </row>
        <row r="9292">
          <cell r="A9292" t="str">
            <v>V878</v>
          </cell>
          <cell r="B9292" t="str">
            <v>PERSONA LESION. EN OTROS ACCID. ESPECIF. DE TRANSP. DE VEHIC. DE MOTOR</v>
          </cell>
          <cell r="C9292" t="str">
            <v>096</v>
          </cell>
        </row>
        <row r="9293">
          <cell r="A9293" t="str">
            <v>V879</v>
          </cell>
          <cell r="B9293" t="str">
            <v>PERSONA LESION. EN OTROS ACCID. ESPECIF. DE TRANSP. DE VEHIC. SIN MOTO</v>
          </cell>
          <cell r="C9293" t="str">
            <v>096</v>
          </cell>
        </row>
        <row r="9294">
          <cell r="A9294" t="str">
            <v>V88</v>
          </cell>
          <cell r="B9294" t="str">
            <v>ACCID. NO DE TRANSITO DE TIPO ESPECIF. PERO DONDE SE DESCON. EL MODO D</v>
          </cell>
          <cell r="C9294" t="str">
            <v>096</v>
          </cell>
        </row>
        <row r="9295">
          <cell r="A9295" t="str">
            <v>V880</v>
          </cell>
          <cell r="B9295" t="str">
            <v>PERSONA LESION. POR COLISION ENTRE AUTOM. Y VEHIC. DE MOTOR DE DOS O T</v>
          </cell>
          <cell r="C9295" t="str">
            <v>096</v>
          </cell>
        </row>
        <row r="9296">
          <cell r="A9296" t="str">
            <v>V881</v>
          </cell>
          <cell r="B9296" t="str">
            <v>PERSONA LESION. POR COLISION ENTRE OTROS VEHIC. DE MOTOR Y UN VEHIC. D</v>
          </cell>
          <cell r="C9296" t="str">
            <v>096</v>
          </cell>
        </row>
        <row r="9297">
          <cell r="A9297" t="str">
            <v>V882</v>
          </cell>
          <cell r="B9297" t="str">
            <v>PERSONA LESION. POR COLISION ENTRE AUTOM. Y CAMION. O FURGON. NO DE TR</v>
          </cell>
          <cell r="C9297" t="str">
            <v>096</v>
          </cell>
        </row>
        <row r="9298">
          <cell r="A9298" t="str">
            <v>V883</v>
          </cell>
          <cell r="B9298" t="str">
            <v>PERSONA LESION. POR COLISION ENTRE AUTOM. Y AUTOBUS, NO DE TRANSITO</v>
          </cell>
          <cell r="C9298" t="str">
            <v>096</v>
          </cell>
        </row>
        <row r="9299">
          <cell r="A9299" t="str">
            <v>V884</v>
          </cell>
          <cell r="B9299" t="str">
            <v>PERSONA LESION. POR COLISION ENTRE AUTOM. Y VEHIC. DE TRANSP. PESADO N</v>
          </cell>
          <cell r="C9299" t="str">
            <v>096</v>
          </cell>
        </row>
        <row r="9300">
          <cell r="A9300" t="str">
            <v>V885</v>
          </cell>
          <cell r="B9300" t="str">
            <v>PERSONA LESION. POR COLISION ENTRE VEHIC. DE TRANSP. PESADO Y AUTOBUS</v>
          </cell>
          <cell r="C9300" t="str">
            <v>096</v>
          </cell>
        </row>
        <row r="9301">
          <cell r="A9301" t="str">
            <v>V886</v>
          </cell>
          <cell r="B9301" t="str">
            <v>PERSONA LESION. POR COLISION ENTRE TREN O VEHIC. DE RIELES Y AUTOM. NO</v>
          </cell>
          <cell r="C9301" t="str">
            <v>096</v>
          </cell>
        </row>
        <row r="9302">
          <cell r="A9302" t="str">
            <v>V887</v>
          </cell>
          <cell r="B9302" t="str">
            <v>PERSONA LESION. POR COLISION ENTRE OTROS VEHIC. DE MOTOR ESPECIF. NO D</v>
          </cell>
          <cell r="C9302" t="str">
            <v>096</v>
          </cell>
        </row>
        <row r="9303">
          <cell r="A9303" t="str">
            <v>V888</v>
          </cell>
          <cell r="B9303" t="str">
            <v>PERSONA LESION. EN OTROS ACCID. ESPECIF. DE TRANSP. DE VEHIC. DE MOTOR</v>
          </cell>
          <cell r="C9303" t="str">
            <v>096</v>
          </cell>
        </row>
        <row r="9304">
          <cell r="A9304" t="str">
            <v>V889</v>
          </cell>
          <cell r="B9304" t="str">
            <v>PERSONA LESION. EN OTROS ACCID. ESPECIF. DE TRANSP. DE VEHIC. SIN MOTO</v>
          </cell>
          <cell r="C9304" t="str">
            <v>096</v>
          </cell>
        </row>
        <row r="9305">
          <cell r="A9305" t="str">
            <v>V89</v>
          </cell>
          <cell r="B9305" t="str">
            <v>ACCID. DE VEHICULO DE MOTOR O SIN MOTOR, TIPO DE VEHICULO NO ESPECIFIC</v>
          </cell>
          <cell r="C9305" t="str">
            <v>096</v>
          </cell>
        </row>
        <row r="9306">
          <cell r="A9306" t="str">
            <v>V890</v>
          </cell>
          <cell r="B9306" t="str">
            <v>PERSONA LESION. EN ACCID. NO DE TRANSITO, DE VEHICULO DE MOTOR NO ESPE</v>
          </cell>
          <cell r="C9306" t="str">
            <v>096</v>
          </cell>
        </row>
        <row r="9307">
          <cell r="A9307" t="str">
            <v>V891</v>
          </cell>
          <cell r="B9307" t="str">
            <v>PERSONA LESION. EN ACCID. NO DE TRANSITO, DE VEHICULO SIN MOTOR NO ESP</v>
          </cell>
          <cell r="C9307" t="str">
            <v>096</v>
          </cell>
        </row>
        <row r="9308">
          <cell r="A9308" t="str">
            <v>V892</v>
          </cell>
          <cell r="B9308" t="str">
            <v>PERSONA LESIONADA EN ACCIDENTE DE TRANSITO, DE VEHICULO DE MOTOR NO ES</v>
          </cell>
          <cell r="C9308" t="str">
            <v>096</v>
          </cell>
        </row>
        <row r="9309">
          <cell r="A9309" t="str">
            <v>V893</v>
          </cell>
          <cell r="B9309" t="str">
            <v>PERSONA LESION. EN ACCID. DE TRANSITO, DE VEHICULO SIN MOTOR NO ESPECI</v>
          </cell>
          <cell r="C9309" t="str">
            <v>096</v>
          </cell>
        </row>
        <row r="9310">
          <cell r="A9310" t="str">
            <v>V899</v>
          </cell>
          <cell r="B9310" t="str">
            <v>PERSONA LESIONADA EN ACCIDENTE DE VEHICULO NO ESPECIFICADO</v>
          </cell>
          <cell r="C9310" t="str">
            <v>096</v>
          </cell>
        </row>
        <row r="9311">
          <cell r="A9311" t="str">
            <v>V90</v>
          </cell>
          <cell r="B9311" t="str">
            <v>ACCIDENTE DE EMBARCACION QUE CAUSA AHOGAMIENTO Y SUMERSION</v>
          </cell>
          <cell r="C9311" t="str">
            <v>096</v>
          </cell>
        </row>
        <row r="9312">
          <cell r="A9312" t="str">
            <v>V91</v>
          </cell>
          <cell r="B9312" t="str">
            <v>ACCID. DE EMBARCACION QUE CAUSA OTROS TIPOS DE TRAUMATISMO</v>
          </cell>
          <cell r="C9312" t="str">
            <v>096</v>
          </cell>
        </row>
        <row r="9313">
          <cell r="A9313" t="str">
            <v>V92</v>
          </cell>
          <cell r="B9313" t="str">
            <v>AHOGAMIENTO Y SUMERSION RELACIONADOS CON TRANSP. POR AGUA, SIN ACCID.</v>
          </cell>
          <cell r="C9313" t="str">
            <v>096</v>
          </cell>
        </row>
        <row r="9314">
          <cell r="A9314" t="str">
            <v>V93</v>
          </cell>
          <cell r="B9314" t="str">
            <v>ACCID. EN UNA EMBARC. SIN ACCID. A LA EMBARC. QUE NO CAUSA AHOGAMIENTO</v>
          </cell>
          <cell r="C9314" t="str">
            <v>096</v>
          </cell>
        </row>
        <row r="9315">
          <cell r="A9315" t="str">
            <v>V94</v>
          </cell>
          <cell r="B9315" t="str">
            <v>OTROS ACCIDENTES DE TRANSPORTE POR AGUA, Y LAS NO ESPECIFICADOS</v>
          </cell>
          <cell r="C9315" t="str">
            <v>096</v>
          </cell>
        </row>
        <row r="9316">
          <cell r="A9316" t="str">
            <v>V95</v>
          </cell>
          <cell r="B9316" t="str">
            <v>ACCIDENTE DE AERONAVES DE MOTOR, CON OCUPANTE LESIONADO</v>
          </cell>
          <cell r="C9316" t="str">
            <v>096</v>
          </cell>
        </row>
        <row r="9317">
          <cell r="A9317" t="str">
            <v>V950</v>
          </cell>
          <cell r="B9317" t="str">
            <v>ACCIDENTE DE HELICOPTERO CON OCUPANTE LESIONADO</v>
          </cell>
          <cell r="C9317" t="str">
            <v>096</v>
          </cell>
        </row>
        <row r="9318">
          <cell r="A9318" t="str">
            <v>V951</v>
          </cell>
          <cell r="B9318" t="str">
            <v>ACCID. DE PLANEADOR ULTRA LIVIANO, MICRO LIVIANO O MOTORIZADO, CON OCU</v>
          </cell>
          <cell r="C9318" t="str">
            <v>096</v>
          </cell>
        </row>
        <row r="9319">
          <cell r="A9319" t="str">
            <v>V952</v>
          </cell>
          <cell r="B9319" t="str">
            <v>ACCID. DE OTROS VEHICULOS AEREOS DE ALAS FIJAS, PRIVADOS CON OCUP. LES</v>
          </cell>
          <cell r="C9319" t="str">
            <v>096</v>
          </cell>
        </row>
        <row r="9320">
          <cell r="A9320" t="str">
            <v>V953</v>
          </cell>
          <cell r="B9320" t="str">
            <v>ACCIDENTE DE VEHICULO AEREO DE ALAS FIJAS, COMERCIAL, CON OCUP. LESION</v>
          </cell>
          <cell r="C9320" t="str">
            <v>096</v>
          </cell>
        </row>
        <row r="9321">
          <cell r="A9321" t="str">
            <v>V954</v>
          </cell>
          <cell r="B9321" t="str">
            <v>ACCIDENTE DE NAVE ESPECIAL, CON OCUPANTE LESIONADO</v>
          </cell>
          <cell r="C9321" t="str">
            <v>096</v>
          </cell>
        </row>
        <row r="9322">
          <cell r="A9322" t="str">
            <v>V958</v>
          </cell>
          <cell r="B9322" t="str">
            <v>ACCIDENTE DE OTRAS AERONAVES, CON OCUPANTE LESIONADO</v>
          </cell>
          <cell r="C9322" t="str">
            <v>096</v>
          </cell>
        </row>
        <row r="9323">
          <cell r="A9323" t="str">
            <v>V959</v>
          </cell>
          <cell r="B9323" t="str">
            <v>ACCIDENTE DE AERONAVE NO ESPECIFICADA, CON OCUPANTE LESIONADO</v>
          </cell>
          <cell r="C9323" t="str">
            <v>096</v>
          </cell>
        </row>
        <row r="9324">
          <cell r="A9324" t="str">
            <v>V96</v>
          </cell>
          <cell r="B9324" t="str">
            <v>ACCIDENTE DE AERONAVE SIN MOTOR, CON OCUPANTE LESIONADO</v>
          </cell>
          <cell r="C9324" t="str">
            <v>096</v>
          </cell>
        </row>
        <row r="9325">
          <cell r="A9325" t="str">
            <v>V960</v>
          </cell>
          <cell r="B9325" t="str">
            <v>ACCIDENTE DE GLOBO AEROSTATICO, CON OCUPANTE LESIONADO</v>
          </cell>
          <cell r="C9325" t="str">
            <v>096</v>
          </cell>
        </row>
        <row r="9326">
          <cell r="A9326" t="str">
            <v>V961</v>
          </cell>
          <cell r="B9326" t="str">
            <v>ACCIDENTE DE ALA DELTA, CON OCUPANTE LESIONADO</v>
          </cell>
          <cell r="C9326" t="str">
            <v>096</v>
          </cell>
        </row>
        <row r="9327">
          <cell r="A9327" t="str">
            <v>V962</v>
          </cell>
          <cell r="B9327" t="str">
            <v>ACCIDENTE DE PLANEADOR (SIN MOTOR), CON OCUPANTE LESIONADO</v>
          </cell>
          <cell r="C9327" t="str">
            <v>096</v>
          </cell>
        </row>
        <row r="9328">
          <cell r="A9328" t="str">
            <v>V968</v>
          </cell>
          <cell r="B9328" t="str">
            <v>ACCIDENTE DE OTRAS AERONAVES SIN MOTOR, CON OCUPANTE LESIONADO</v>
          </cell>
          <cell r="C9328" t="str">
            <v>096</v>
          </cell>
        </row>
        <row r="9329">
          <cell r="A9329" t="str">
            <v>V969</v>
          </cell>
          <cell r="B9329" t="str">
            <v>ACCIDENTE DE AERONAVE SIN MOTOR NO ESPECIFICADA, CON OCUPANTE LESION</v>
          </cell>
          <cell r="C9329" t="str">
            <v>096</v>
          </cell>
        </row>
        <row r="9330">
          <cell r="A9330" t="str">
            <v>V97</v>
          </cell>
          <cell r="B9330" t="str">
            <v>OTROS ACCIDENTES DE TRANSPORTE AEREO ESPECIFICADOS</v>
          </cell>
          <cell r="C9330" t="str">
            <v>096</v>
          </cell>
        </row>
        <row r="9331">
          <cell r="A9331" t="str">
            <v>V970</v>
          </cell>
          <cell r="B9331" t="str">
            <v>OCUPANTE DE AERONAVE LESIONADO EN OTROS ACCIDENTES ESPECIF. DE TRANSP</v>
          </cell>
          <cell r="C9331" t="str">
            <v>096</v>
          </cell>
        </row>
        <row r="9332">
          <cell r="A9332" t="str">
            <v>V971</v>
          </cell>
          <cell r="B9332" t="str">
            <v>PERSONA LESIONADA AL SUBIR O BAJAR DE UNA AERONAVE</v>
          </cell>
          <cell r="C9332" t="str">
            <v>096</v>
          </cell>
        </row>
        <row r="9333">
          <cell r="A9333" t="str">
            <v>V972</v>
          </cell>
          <cell r="B9333" t="str">
            <v>PARACAIDISTA LESIONADO EN ACCIDENTE DE TRANSPORTE AEREO</v>
          </cell>
          <cell r="C9333" t="str">
            <v>096</v>
          </cell>
        </row>
        <row r="9334">
          <cell r="A9334" t="str">
            <v>V973</v>
          </cell>
          <cell r="B9334" t="str">
            <v>PERSONA EN TIERRA LESIONADA POR ACCIDENTE DE TRANSPORTE AEREO</v>
          </cell>
          <cell r="C9334" t="str">
            <v>096</v>
          </cell>
        </row>
        <row r="9335">
          <cell r="A9335" t="str">
            <v>V978</v>
          </cell>
          <cell r="B9335" t="str">
            <v>OTROS ACCIDENTES DE TRANSPORTE AEREO, NO CLASIFICADOS EN OTRA PARTE</v>
          </cell>
          <cell r="C9335" t="str">
            <v>096</v>
          </cell>
        </row>
        <row r="9336">
          <cell r="A9336" t="str">
            <v>V98</v>
          </cell>
          <cell r="B9336" t="str">
            <v>OTROS ACCIDENTES DE TRANSPORTE ESPECIFICADOS</v>
          </cell>
          <cell r="C9336" t="str">
            <v>096</v>
          </cell>
        </row>
        <row r="9337">
          <cell r="A9337" t="str">
            <v>V99</v>
          </cell>
          <cell r="B9337" t="str">
            <v>ACCIDENTE DE TRANSPORTE NO ESPECIFICADO</v>
          </cell>
          <cell r="C9337" t="str">
            <v>096</v>
          </cell>
        </row>
        <row r="9338">
          <cell r="A9338" t="str">
            <v>W00</v>
          </cell>
          <cell r="B9338" t="str">
            <v>CAIDA EN EL MISMO NIVEL POR HIELO O NIEVE</v>
          </cell>
          <cell r="C9338" t="str">
            <v>097</v>
          </cell>
        </row>
        <row r="9339">
          <cell r="A9339" t="str">
            <v>W01</v>
          </cell>
          <cell r="B9339" t="str">
            <v>CAIDA EN EL MISMO NIVEL POR DESLIZAMIENTO, TROPEZON Y TRASPIE</v>
          </cell>
          <cell r="C9339" t="str">
            <v>097</v>
          </cell>
        </row>
        <row r="9340">
          <cell r="A9340" t="str">
            <v>W02</v>
          </cell>
          <cell r="B9340" t="str">
            <v>CAIDA POR PATINES PARA HIELO, ESQUIS, PATINES DE RUEDAS O PATINETA</v>
          </cell>
          <cell r="C9340" t="str">
            <v>097</v>
          </cell>
        </row>
        <row r="9341">
          <cell r="A9341" t="str">
            <v>W03</v>
          </cell>
          <cell r="B9341" t="str">
            <v>OTRAS CAIDAS EN EL MISMO NIVEL POR COLISION CON O POR EMPUJON DE OTRA</v>
          </cell>
          <cell r="C9341" t="str">
            <v>097</v>
          </cell>
        </row>
        <row r="9342">
          <cell r="A9342" t="str">
            <v>W04</v>
          </cell>
          <cell r="B9342" t="str">
            <v>CAIDA AL SER TRASLADADO O SOSTENIDO POR OTRAS PERSONAS</v>
          </cell>
          <cell r="C9342" t="str">
            <v>097</v>
          </cell>
        </row>
        <row r="9343">
          <cell r="A9343" t="str">
            <v>W05</v>
          </cell>
          <cell r="B9343" t="str">
            <v>CAIDA QUE IMPLICA SILLA DE RUEDAS</v>
          </cell>
          <cell r="C9343" t="str">
            <v>097</v>
          </cell>
        </row>
        <row r="9344">
          <cell r="A9344" t="str">
            <v>W06</v>
          </cell>
          <cell r="B9344" t="str">
            <v>CAIDA QUE IMPLICA CAMA</v>
          </cell>
          <cell r="C9344" t="str">
            <v>097</v>
          </cell>
        </row>
        <row r="9345">
          <cell r="A9345" t="str">
            <v>W07</v>
          </cell>
          <cell r="B9345" t="str">
            <v>CAIDA QUE IMPLICA SILLA</v>
          </cell>
          <cell r="C9345" t="str">
            <v>097</v>
          </cell>
        </row>
        <row r="9346">
          <cell r="A9346" t="str">
            <v>W08</v>
          </cell>
          <cell r="B9346" t="str">
            <v>CAIDA QUE IMPLICA OTRO MUEBLE</v>
          </cell>
          <cell r="C9346" t="str">
            <v>097</v>
          </cell>
        </row>
        <row r="9347">
          <cell r="A9347" t="str">
            <v>W09</v>
          </cell>
          <cell r="B9347" t="str">
            <v>CAIDA QUE IMPLICA EQUIPOS PARA JUEGOS INFANTILES</v>
          </cell>
          <cell r="C9347" t="str">
            <v>097</v>
          </cell>
        </row>
        <row r="9348">
          <cell r="A9348" t="str">
            <v>W10</v>
          </cell>
          <cell r="B9348" t="str">
            <v>CAIDA EN O DESDE ESCALERA Y ESCALONES</v>
          </cell>
          <cell r="C9348" t="str">
            <v>097</v>
          </cell>
        </row>
        <row r="9349">
          <cell r="A9349" t="str">
            <v>W11</v>
          </cell>
          <cell r="B9349" t="str">
            <v>CAIDA EN O DESDE ESCALERAS MANUALES</v>
          </cell>
          <cell r="C9349" t="str">
            <v>097</v>
          </cell>
        </row>
        <row r="9350">
          <cell r="A9350" t="str">
            <v>W12</v>
          </cell>
          <cell r="B9350" t="str">
            <v>CAIDA EN O DESDE ANDAMIO</v>
          </cell>
          <cell r="C9350" t="str">
            <v>097</v>
          </cell>
        </row>
        <row r="9351">
          <cell r="A9351" t="str">
            <v>W13</v>
          </cell>
          <cell r="B9351" t="str">
            <v>CAIDA DESDE, FUERA O A TRAVES DE UN EDIFICIO U OTRA CONSTRUCCION</v>
          </cell>
          <cell r="C9351" t="str">
            <v>097</v>
          </cell>
        </row>
        <row r="9352">
          <cell r="A9352" t="str">
            <v>W14</v>
          </cell>
          <cell r="B9352" t="str">
            <v>CAIDA DESDE UN ARBOL</v>
          </cell>
          <cell r="C9352" t="str">
            <v>097</v>
          </cell>
        </row>
        <row r="9353">
          <cell r="A9353" t="str">
            <v>W15</v>
          </cell>
          <cell r="B9353" t="str">
            <v>CAIDA DESDE PEÑASCO</v>
          </cell>
          <cell r="C9353" t="str">
            <v>097</v>
          </cell>
        </row>
        <row r="9354">
          <cell r="A9354" t="str">
            <v>W16</v>
          </cell>
          <cell r="B9354" t="str">
            <v>SALTO O ZAMBULLIDA DENTRO DEL AGUA QUE CAUSA OTRO TRAUMATISMO SIN</v>
          </cell>
          <cell r="C9354" t="str">
            <v>097</v>
          </cell>
        </row>
        <row r="9355">
          <cell r="A9355" t="str">
            <v>W17</v>
          </cell>
          <cell r="B9355" t="str">
            <v>OTRAS CAIDAS DE UN NIVEL A OTRO</v>
          </cell>
          <cell r="C9355" t="str">
            <v>097</v>
          </cell>
        </row>
        <row r="9356">
          <cell r="A9356" t="str">
            <v>W18</v>
          </cell>
          <cell r="B9356" t="str">
            <v>OTRAS CAIDAS EN EL MISMO NIVEL</v>
          </cell>
          <cell r="C9356" t="str">
            <v>097</v>
          </cell>
        </row>
        <row r="9357">
          <cell r="A9357" t="str">
            <v>W19</v>
          </cell>
          <cell r="B9357" t="str">
            <v>CAIDA NO ESPECIFICADA</v>
          </cell>
          <cell r="C9357" t="str">
            <v>097</v>
          </cell>
        </row>
        <row r="9358">
          <cell r="A9358" t="str">
            <v>W20</v>
          </cell>
          <cell r="B9358" t="str">
            <v>GOLPE POR OBJETO ARROJADO, PROYECTADO O QUE CAE</v>
          </cell>
          <cell r="C9358" t="str">
            <v>103</v>
          </cell>
        </row>
        <row r="9359">
          <cell r="A9359" t="str">
            <v>W21</v>
          </cell>
          <cell r="B9359" t="str">
            <v>GOLPE CONTRA O GOPEADO POR EQUIPO PARA DEPORTE</v>
          </cell>
          <cell r="C9359" t="str">
            <v>103</v>
          </cell>
        </row>
        <row r="9360">
          <cell r="A9360" t="str">
            <v>W22</v>
          </cell>
          <cell r="B9360" t="str">
            <v>GOLPE CONTRA O GOLPEADO POR OTROS OBJETOS</v>
          </cell>
          <cell r="C9360" t="str">
            <v>103</v>
          </cell>
        </row>
        <row r="9361">
          <cell r="A9361" t="str">
            <v>W23</v>
          </cell>
          <cell r="B9361" t="str">
            <v>ATRAPADO, APLASTADO, TRABADO O APRETADO EN O ENTRE OBJETOS</v>
          </cell>
          <cell r="C9361" t="str">
            <v>103</v>
          </cell>
        </row>
        <row r="9362">
          <cell r="A9362" t="str">
            <v>W24</v>
          </cell>
          <cell r="B9362" t="str">
            <v>CONTACTO TRAUMATICO CON DISPOSITIVOS DE ELEVACION Y TRANSMISION, NO</v>
          </cell>
          <cell r="C9362" t="str">
            <v>103</v>
          </cell>
        </row>
        <row r="9363">
          <cell r="A9363" t="str">
            <v>W25</v>
          </cell>
          <cell r="B9363" t="str">
            <v>CONTACTO TRAUMATICO CON VIDRIO CORTANTE</v>
          </cell>
          <cell r="C9363" t="str">
            <v>103</v>
          </cell>
        </row>
        <row r="9364">
          <cell r="A9364" t="str">
            <v>W26</v>
          </cell>
          <cell r="B9364" t="str">
            <v>CONTACTO TRAUMATICO CON CUCHILLO, ESPADA, DAGA O PUÑAL</v>
          </cell>
          <cell r="C9364" t="str">
            <v>103</v>
          </cell>
        </row>
        <row r="9365">
          <cell r="A9365" t="str">
            <v>W27</v>
          </cell>
          <cell r="B9365" t="str">
            <v>CONTACTO TRAUMATICO CON HERRAMIENTAS MANUALES SIN MOTOR</v>
          </cell>
          <cell r="C9365" t="str">
            <v>103</v>
          </cell>
        </row>
        <row r="9366">
          <cell r="A9366" t="str">
            <v>W28</v>
          </cell>
          <cell r="B9366" t="str">
            <v>CONTACTO TRAUMATICO CON CORTADORA DE CESPED, CON MOTOR</v>
          </cell>
          <cell r="C9366" t="str">
            <v>103</v>
          </cell>
        </row>
        <row r="9367">
          <cell r="A9367" t="str">
            <v>W29</v>
          </cell>
          <cell r="B9367" t="str">
            <v>CONTACTO TRAUMT. CON OTRAS HERRAMIENTAS MANUALES Y ARTEF. DEL HOGAR</v>
          </cell>
          <cell r="C9367" t="str">
            <v>103</v>
          </cell>
        </row>
        <row r="9368">
          <cell r="A9368" t="str">
            <v>W30</v>
          </cell>
          <cell r="B9368" t="str">
            <v>CONTACTO TRAUMATICO CON MAQUINARIA AGRICOLA</v>
          </cell>
          <cell r="C9368" t="str">
            <v>103</v>
          </cell>
        </row>
        <row r="9369">
          <cell r="A9369" t="str">
            <v>W31</v>
          </cell>
          <cell r="B9369" t="str">
            <v>CONTACTO TRAUMATICO CON OTRAS MAQUINARIAS, Y LAS NO ESPECIFICADAS</v>
          </cell>
          <cell r="C9369" t="str">
            <v>103</v>
          </cell>
        </row>
        <row r="9370">
          <cell r="A9370" t="str">
            <v>W32</v>
          </cell>
          <cell r="B9370" t="str">
            <v>DISPARO DE ARMA CORTA</v>
          </cell>
          <cell r="C9370" t="str">
            <v>103</v>
          </cell>
        </row>
        <row r="9371">
          <cell r="A9371" t="str">
            <v>W33</v>
          </cell>
          <cell r="B9371" t="str">
            <v>DISPARO DE RIFLE, ESCOPETA Y ARMA LARGA</v>
          </cell>
          <cell r="C9371" t="str">
            <v>103</v>
          </cell>
        </row>
        <row r="9372">
          <cell r="A9372" t="str">
            <v>W34</v>
          </cell>
          <cell r="B9372" t="str">
            <v>DISPARO DE OTRAS ARMAS DE FUEGO, Y LAS NO ESPECIFIACDAS</v>
          </cell>
          <cell r="C9372" t="str">
            <v>103</v>
          </cell>
        </row>
        <row r="9373">
          <cell r="A9373" t="str">
            <v>W35</v>
          </cell>
          <cell r="B9373" t="str">
            <v>EXPLOSION Y ROTURA DE CALDERA</v>
          </cell>
          <cell r="C9373" t="str">
            <v>103</v>
          </cell>
        </row>
        <row r="9374">
          <cell r="A9374" t="str">
            <v>W36</v>
          </cell>
          <cell r="B9374" t="str">
            <v>EXPLOSION Y ROTURA DE CILINDRO CON GAS</v>
          </cell>
          <cell r="C9374" t="str">
            <v>103</v>
          </cell>
        </row>
        <row r="9375">
          <cell r="A9375" t="str">
            <v>W37</v>
          </cell>
          <cell r="B9375" t="str">
            <v>EXPLOSION Y ROTURA DE NEUMATICO, TUBO O MANGUERA DE GOMA PRESURIZADA</v>
          </cell>
          <cell r="C9375" t="str">
            <v>103</v>
          </cell>
        </row>
        <row r="9376">
          <cell r="A9376" t="str">
            <v>W38</v>
          </cell>
          <cell r="B9376" t="str">
            <v>EXPLOSION Y ROTURA DE OTROS DISPOSITIVOS PRESURIZADOS ESPECIFICADOS</v>
          </cell>
          <cell r="C9376" t="str">
            <v>103</v>
          </cell>
        </row>
        <row r="9377">
          <cell r="A9377" t="str">
            <v>W39</v>
          </cell>
          <cell r="B9377" t="str">
            <v>EXPLOSION DE FUEGOS ARTIFICIALES</v>
          </cell>
          <cell r="C9377" t="str">
            <v>103</v>
          </cell>
        </row>
        <row r="9378">
          <cell r="A9378" t="str">
            <v>W40</v>
          </cell>
          <cell r="B9378" t="str">
            <v>EXPLOSION DE OTROS MATERIALES</v>
          </cell>
          <cell r="C9378" t="str">
            <v>103</v>
          </cell>
        </row>
        <row r="9379">
          <cell r="A9379" t="str">
            <v>W41</v>
          </cell>
          <cell r="B9379" t="str">
            <v>EXPLOSION A CHORRO DE ALTA PRESION</v>
          </cell>
          <cell r="C9379" t="str">
            <v>103</v>
          </cell>
        </row>
        <row r="9380">
          <cell r="A9380" t="str">
            <v>W42</v>
          </cell>
          <cell r="B9380" t="str">
            <v>EXPOSICION AL RUIDO</v>
          </cell>
          <cell r="C9380" t="str">
            <v>103</v>
          </cell>
        </row>
        <row r="9381">
          <cell r="A9381" t="str">
            <v>W43</v>
          </cell>
          <cell r="B9381" t="str">
            <v>EXPOSICION A VIBRACIONES</v>
          </cell>
          <cell r="C9381" t="str">
            <v>103</v>
          </cell>
        </row>
        <row r="9382">
          <cell r="A9382" t="str">
            <v>W44</v>
          </cell>
          <cell r="B9382" t="str">
            <v>CUERPO EXTRAÑO QUE PENETRA POR EL OJO U ORIFICIO NATURAL</v>
          </cell>
          <cell r="C9382" t="str">
            <v>103</v>
          </cell>
        </row>
        <row r="9383">
          <cell r="A9383" t="str">
            <v>W45</v>
          </cell>
          <cell r="B9383" t="str">
            <v>CUERPO EXTRAÑO QUE PENETRA A TRAVES DE LA PIEL</v>
          </cell>
          <cell r="C9383" t="str">
            <v>103</v>
          </cell>
        </row>
        <row r="9384">
          <cell r="A9384" t="str">
            <v>W49</v>
          </cell>
          <cell r="B9384" t="str">
            <v>EXPOSICION A OTRAS FUERZAS MECANICAS INANIMADAS, Y LAS NO ESPECIFICADA</v>
          </cell>
          <cell r="C9384" t="str">
            <v>103</v>
          </cell>
        </row>
        <row r="9385">
          <cell r="A9385" t="str">
            <v>W50</v>
          </cell>
          <cell r="B9385" t="str">
            <v>APORREO, GOLPE, MORDEDURA, PATADA, RASGUÑO O TORCEDURA INFLIGIDOS</v>
          </cell>
          <cell r="C9385" t="str">
            <v>103</v>
          </cell>
        </row>
        <row r="9386">
          <cell r="A9386" t="str">
            <v>W51</v>
          </cell>
          <cell r="B9386" t="str">
            <v>CHOQUE O EMPELLON CONTRA OTRA PERSONA</v>
          </cell>
          <cell r="C9386" t="str">
            <v>103</v>
          </cell>
        </row>
        <row r="9387">
          <cell r="A9387" t="str">
            <v>W52</v>
          </cell>
          <cell r="B9387" t="str">
            <v>PERSONA APLASTADA, EMPUJADA O PISOTEADA POR UNA MULTITUD O ESTAMPIDA</v>
          </cell>
          <cell r="C9387" t="str">
            <v>103</v>
          </cell>
        </row>
        <row r="9388">
          <cell r="A9388" t="str">
            <v>W53</v>
          </cell>
          <cell r="B9388" t="str">
            <v>MORDEDURA DE RATA</v>
          </cell>
          <cell r="C9388" t="str">
            <v>103</v>
          </cell>
        </row>
        <row r="9389">
          <cell r="A9389" t="str">
            <v>W54</v>
          </cell>
          <cell r="B9389" t="str">
            <v>MORDEDURA O ATAQUE DE PERRO</v>
          </cell>
          <cell r="C9389" t="str">
            <v>103</v>
          </cell>
        </row>
        <row r="9390">
          <cell r="A9390" t="str">
            <v>W55</v>
          </cell>
          <cell r="B9390" t="str">
            <v>MORDEDURA O ATAQUE DE OTROS MAMIFEROS</v>
          </cell>
          <cell r="C9390" t="str">
            <v>103</v>
          </cell>
        </row>
        <row r="9391">
          <cell r="A9391" t="str">
            <v>W56</v>
          </cell>
          <cell r="B9391" t="str">
            <v>CONTACTO TRAUMATICO CON ANIMALES MARINOS</v>
          </cell>
          <cell r="C9391" t="str">
            <v>103</v>
          </cell>
        </row>
        <row r="9392">
          <cell r="A9392" t="str">
            <v>W57</v>
          </cell>
          <cell r="B9392" t="str">
            <v>MORDEDURA O PICADURA DE UNSECTO Y OTROS ARTROPODOS NO VENENOSOS</v>
          </cell>
          <cell r="C9392" t="str">
            <v>103</v>
          </cell>
        </row>
        <row r="9393">
          <cell r="A9393" t="str">
            <v>W58</v>
          </cell>
          <cell r="B9393" t="str">
            <v>MORDEDURA O ATAQUE DE COCODRILO O CAIMAN</v>
          </cell>
          <cell r="C9393" t="str">
            <v>103</v>
          </cell>
        </row>
        <row r="9394">
          <cell r="A9394" t="str">
            <v>W59</v>
          </cell>
          <cell r="B9394" t="str">
            <v>MORDEDURA O APLASTAMIENTO POR OTROS REPTILES</v>
          </cell>
          <cell r="C9394" t="str">
            <v>103</v>
          </cell>
        </row>
        <row r="9395">
          <cell r="A9395" t="str">
            <v>W60</v>
          </cell>
          <cell r="B9395" t="str">
            <v>CONTACTO TRAUMATICO CON AGUIJONES, ESPINAS U HOJAS CORTANTES DE PLANTA</v>
          </cell>
          <cell r="C9395" t="str">
            <v>103</v>
          </cell>
        </row>
        <row r="9396">
          <cell r="A9396" t="str">
            <v>W64</v>
          </cell>
          <cell r="B9396" t="str">
            <v>EXPOSICION A OTRAS FUERZAS MECANICAS ANIMADAS, Y LAS NO ESPECIFICADAS</v>
          </cell>
          <cell r="C9396" t="str">
            <v>103</v>
          </cell>
        </row>
        <row r="9397">
          <cell r="A9397" t="str">
            <v>W65</v>
          </cell>
          <cell r="B9397" t="str">
            <v>AHOGAMIENTO Y SUMERSION MIETRAS SE ESTA EN LA BAÑERA</v>
          </cell>
          <cell r="C9397" t="str">
            <v>098</v>
          </cell>
        </row>
        <row r="9398">
          <cell r="A9398" t="str">
            <v>W66</v>
          </cell>
          <cell r="B9398" t="str">
            <v>AHOGAMIENTO Y SUMERSION CONSECUTIVO A CAIDA EN LA BEÑERA</v>
          </cell>
          <cell r="C9398" t="str">
            <v>098</v>
          </cell>
        </row>
        <row r="9399">
          <cell r="A9399" t="str">
            <v>W67</v>
          </cell>
          <cell r="B9399" t="str">
            <v>AHOGAMIENTO Y SUMERSION MIETRAS SE ESTA EN UNA PISCINA</v>
          </cell>
          <cell r="C9399" t="str">
            <v>098</v>
          </cell>
        </row>
        <row r="9400">
          <cell r="A9400" t="str">
            <v>W68</v>
          </cell>
          <cell r="B9400" t="str">
            <v>AHOGAMIENTO Y SUMERSION CONSECUTIVO A CAIDA EN UNA PISCINA</v>
          </cell>
          <cell r="C9400" t="str">
            <v>098</v>
          </cell>
        </row>
        <row r="9401">
          <cell r="A9401" t="str">
            <v>W69</v>
          </cell>
          <cell r="B9401" t="str">
            <v>AHOGAMIENTO Y SUMERSION MIENTRAS SE ESTA EN AGUAS NATURALES</v>
          </cell>
          <cell r="C9401" t="str">
            <v>098</v>
          </cell>
        </row>
        <row r="9402">
          <cell r="A9402" t="str">
            <v>W70</v>
          </cell>
          <cell r="B9402" t="str">
            <v>AHOGAMIENTO Y SUMERSION POSTERIOR A CAIDA EN AGUAS NATURALES</v>
          </cell>
          <cell r="C9402" t="str">
            <v>098</v>
          </cell>
        </row>
        <row r="9403">
          <cell r="A9403" t="str">
            <v>W73</v>
          </cell>
          <cell r="B9403" t="str">
            <v>OTROS AHOGAMIENTOS Y SUMERSIONES ESPECIFICADOS</v>
          </cell>
          <cell r="C9403" t="str">
            <v>098</v>
          </cell>
        </row>
        <row r="9404">
          <cell r="A9404" t="str">
            <v>W74</v>
          </cell>
          <cell r="B9404" t="str">
            <v>AHOGAMIENTO Y SUMERSION NO ESPECIFICADOS</v>
          </cell>
          <cell r="C9404" t="str">
            <v>098</v>
          </cell>
        </row>
        <row r="9405">
          <cell r="A9405" t="str">
            <v>W75</v>
          </cell>
          <cell r="B9405" t="str">
            <v>SOFOCACION Y ESTRANGULAMIENTO ACCIDENTAL EN LA CAMA</v>
          </cell>
          <cell r="C9405" t="str">
            <v>103</v>
          </cell>
        </row>
        <row r="9406">
          <cell r="A9406" t="str">
            <v>W76</v>
          </cell>
          <cell r="B9406" t="str">
            <v>OTROS ESTRANGULAMIENTOS Y AHORCAMIENTOS ACCIDENTALES</v>
          </cell>
          <cell r="C9406" t="str">
            <v>103</v>
          </cell>
        </row>
        <row r="9407">
          <cell r="A9407" t="str">
            <v>W77</v>
          </cell>
          <cell r="B9407" t="str">
            <v>OBSTRUCCION DE LA RESPIRACION DEBIDA A HUNDIMIENTO, CAIDA DE TIERRA U</v>
          </cell>
          <cell r="C9407" t="str">
            <v>103</v>
          </cell>
        </row>
        <row r="9408">
          <cell r="A9408" t="str">
            <v>W78</v>
          </cell>
          <cell r="B9408" t="str">
            <v>INHALACION DE CONTENIDOS GASTRICOS</v>
          </cell>
          <cell r="C9408" t="str">
            <v>103</v>
          </cell>
        </row>
        <row r="9409">
          <cell r="A9409" t="str">
            <v>W79</v>
          </cell>
          <cell r="B9409" t="str">
            <v>INHALACION E INGESTION DE ALIMENTO QUE CAUSA OBSTR. DE LAS VIAS RESPIR</v>
          </cell>
          <cell r="C9409" t="str">
            <v>103</v>
          </cell>
        </row>
        <row r="9410">
          <cell r="A9410" t="str">
            <v>W80</v>
          </cell>
          <cell r="B9410" t="str">
            <v>INHALACION E INGESTION DE OTROS OBJETOS QUE CAUSAN OBST. EN LAS VIAS R</v>
          </cell>
          <cell r="C9410" t="str">
            <v>103</v>
          </cell>
        </row>
        <row r="9411">
          <cell r="A9411" t="str">
            <v>W81</v>
          </cell>
          <cell r="B9411" t="str">
            <v>CONFINADO O ATRAPADO EN UN AMBIENTE CON BAJO CONTENIDO DE OXIGENO</v>
          </cell>
          <cell r="C9411" t="str">
            <v>103</v>
          </cell>
        </row>
        <row r="9412">
          <cell r="A9412" t="str">
            <v>W83</v>
          </cell>
          <cell r="B9412" t="str">
            <v>OTRAS OBSTRUCCIONES ESPECIFICADAS DE LA RESPIRACION</v>
          </cell>
          <cell r="C9412" t="str">
            <v>103</v>
          </cell>
        </row>
        <row r="9413">
          <cell r="A9413" t="str">
            <v>W84</v>
          </cell>
          <cell r="B9413" t="str">
            <v>OBSTRUCCION NO ESPECIFICADA DE LA RESPIRACION</v>
          </cell>
          <cell r="C9413" t="str">
            <v>103</v>
          </cell>
        </row>
        <row r="9414">
          <cell r="A9414" t="str">
            <v>W85</v>
          </cell>
          <cell r="B9414" t="str">
            <v>EXPOSICION A LINEAS DE TRANSMISION ELETRICA</v>
          </cell>
          <cell r="C9414" t="str">
            <v>103</v>
          </cell>
        </row>
        <row r="9415">
          <cell r="A9415" t="str">
            <v>W86</v>
          </cell>
          <cell r="B9415" t="str">
            <v>EXPOSICION A OTRAS CORRIENTES ELETRICAS ESPECIFICADAS</v>
          </cell>
          <cell r="C9415" t="str">
            <v>103</v>
          </cell>
        </row>
        <row r="9416">
          <cell r="A9416" t="str">
            <v>W87</v>
          </cell>
          <cell r="B9416" t="str">
            <v>EXPOSICION A CORRIENTE ELETRICA NO ESPECIFICADA</v>
          </cell>
          <cell r="C9416" t="str">
            <v>103</v>
          </cell>
        </row>
        <row r="9417">
          <cell r="A9417" t="str">
            <v>W88</v>
          </cell>
          <cell r="B9417" t="str">
            <v>EXPOSICION A RADIACION IONIZANTE</v>
          </cell>
          <cell r="C9417" t="str">
            <v>103</v>
          </cell>
        </row>
        <row r="9418">
          <cell r="A9418" t="str">
            <v>W89</v>
          </cell>
          <cell r="B9418" t="str">
            <v>EXPOSICION A FUENTE DE LUZ VISIBLE Y ULTRAVIOLETA, DE ORIGEN ARTIFICIA</v>
          </cell>
          <cell r="C9418" t="str">
            <v>103</v>
          </cell>
        </row>
        <row r="9419">
          <cell r="A9419" t="str">
            <v>W90</v>
          </cell>
          <cell r="B9419" t="str">
            <v>EXPOSICION A OTROS TIPOS DE RADIACION NO IONIZANTE</v>
          </cell>
          <cell r="C9419" t="str">
            <v>103</v>
          </cell>
        </row>
        <row r="9420">
          <cell r="A9420" t="str">
            <v>W91</v>
          </cell>
          <cell r="B9420" t="str">
            <v>EXPOSICION A RADIACION DE TIPO NO ESPECIFICADO</v>
          </cell>
          <cell r="C9420" t="str">
            <v>103</v>
          </cell>
        </row>
        <row r="9421">
          <cell r="A9421" t="str">
            <v>W92</v>
          </cell>
          <cell r="B9421" t="str">
            <v>EXPOSICION A CALOR EXCESIVO DE ORIGEN ARTIFICIAL</v>
          </cell>
          <cell r="C9421" t="str">
            <v>103</v>
          </cell>
        </row>
        <row r="9422">
          <cell r="A9422" t="str">
            <v>W93</v>
          </cell>
          <cell r="B9422" t="str">
            <v>EXPOSICION A FRIO EXCESIVO DE ORIGEN ARTIFICIAL</v>
          </cell>
          <cell r="C9422" t="str">
            <v>103</v>
          </cell>
        </row>
        <row r="9423">
          <cell r="A9423" t="str">
            <v>W94</v>
          </cell>
          <cell r="B9423" t="str">
            <v>EXPOSICION A PRESION DE AIRE ALTA Y BAJA Y A CAMBIOS EN LA PRESION DEL</v>
          </cell>
          <cell r="C9423" t="str">
            <v>103</v>
          </cell>
        </row>
        <row r="9424">
          <cell r="A9424" t="str">
            <v>W990</v>
          </cell>
          <cell r="B9424" t="str">
            <v>EXPOSICION A OTROS FACTORES AMBIENTALES Y A LOS NO ESPEC. DE ORIG. ART</v>
          </cell>
          <cell r="C9424" t="str">
            <v>103</v>
          </cell>
        </row>
        <row r="9425">
          <cell r="A9425" t="str">
            <v>X00</v>
          </cell>
          <cell r="B9425" t="str">
            <v>EXPOSICION A FUEGO NO CONTROLADO EN EDIFICIO U OTRA CONSTRUCCION</v>
          </cell>
          <cell r="C9425" t="str">
            <v>099</v>
          </cell>
        </row>
        <row r="9426">
          <cell r="A9426" t="str">
            <v>X01</v>
          </cell>
          <cell r="B9426" t="str">
            <v>EXPOSIC. A FUEGO NO CONTROLADO EN LUGAR QUE NO ES EDIFICIO U OTRA CONS</v>
          </cell>
          <cell r="C9426" t="str">
            <v>099</v>
          </cell>
        </row>
        <row r="9427">
          <cell r="A9427" t="str">
            <v>X02</v>
          </cell>
          <cell r="B9427" t="str">
            <v>EXPOSICION A FUEGO CONTROLADO EN EDIFICIO U OTRA CONSTRUCION</v>
          </cell>
          <cell r="C9427" t="str">
            <v>099</v>
          </cell>
        </row>
        <row r="9428">
          <cell r="A9428" t="str">
            <v>X03</v>
          </cell>
          <cell r="B9428" t="str">
            <v>EXPOSICION A FUEGO CONTROLADO EN LUGAR QUE NO ES EDIFICIO U OTRA CONST</v>
          </cell>
          <cell r="C9428" t="str">
            <v>099</v>
          </cell>
        </row>
        <row r="9429">
          <cell r="A9429" t="str">
            <v>X04</v>
          </cell>
          <cell r="B9429" t="str">
            <v>EXPOSICION A IGNICION DE MATERIAL ALTAMENTE INFLAMABLE</v>
          </cell>
          <cell r="C9429" t="str">
            <v>099</v>
          </cell>
        </row>
        <row r="9430">
          <cell r="A9430" t="str">
            <v>X05</v>
          </cell>
          <cell r="B9430" t="str">
            <v>EXPOSICION A IGNICION O FUSION DE ROPAS DE DORMIR</v>
          </cell>
          <cell r="C9430" t="str">
            <v>099</v>
          </cell>
        </row>
        <row r="9431">
          <cell r="A9431" t="str">
            <v>X06</v>
          </cell>
          <cell r="B9431" t="str">
            <v>EXPOSICION A IGNICION O FUSION DE OTRAS ROPAS Y ACCESORIOS</v>
          </cell>
          <cell r="C9431" t="str">
            <v>099</v>
          </cell>
        </row>
        <row r="9432">
          <cell r="A9432" t="str">
            <v>X08</v>
          </cell>
          <cell r="B9432" t="str">
            <v>EXPOSICION A OTROS HUMOS, FUEGOS O LLAMAS ESPECIFICADOS</v>
          </cell>
          <cell r="C9432" t="str">
            <v>099</v>
          </cell>
        </row>
        <row r="9433">
          <cell r="A9433" t="str">
            <v>X09</v>
          </cell>
          <cell r="B9433" t="str">
            <v>EXPOSICION A HUMOS, FUEGOS O LLAMAS NO ESPECIFICADOS</v>
          </cell>
          <cell r="C9433" t="str">
            <v>099</v>
          </cell>
        </row>
        <row r="9434">
          <cell r="A9434" t="str">
            <v>X10</v>
          </cell>
          <cell r="B9434" t="str">
            <v>CONTACTO CON BEBIDAS, ALIMENTOS, GRASA Y ACEITES PARA COCINAR, CALIENT</v>
          </cell>
          <cell r="C9434" t="str">
            <v>103</v>
          </cell>
        </row>
        <row r="9435">
          <cell r="A9435" t="str">
            <v>X11</v>
          </cell>
          <cell r="B9435" t="str">
            <v>CONTACTO CON AGUA CALIENTE CORRIENTE</v>
          </cell>
          <cell r="C9435" t="str">
            <v>103</v>
          </cell>
        </row>
        <row r="9436">
          <cell r="A9436" t="str">
            <v>X12</v>
          </cell>
          <cell r="B9436" t="str">
            <v>CONTACTO CON OTROS LIQUIDOS CALIENTES</v>
          </cell>
          <cell r="C9436" t="str">
            <v>103</v>
          </cell>
        </row>
        <row r="9437">
          <cell r="A9437" t="str">
            <v>X13</v>
          </cell>
          <cell r="B9437" t="str">
            <v>CONTACTO CON VAPOR DE AGUA Y OTROS VAPORES CALIENTES</v>
          </cell>
          <cell r="C9437" t="str">
            <v>103</v>
          </cell>
        </row>
        <row r="9438">
          <cell r="A9438" t="str">
            <v>X14</v>
          </cell>
          <cell r="B9438" t="str">
            <v>CONTACTO CON AIRE Y GASES CALIENTES</v>
          </cell>
          <cell r="C9438" t="str">
            <v>103</v>
          </cell>
        </row>
        <row r="9439">
          <cell r="A9439" t="str">
            <v>X15</v>
          </cell>
          <cell r="B9439" t="str">
            <v>CONTACTO CON UTENSILIOS DOMESTICOS CALIENTE</v>
          </cell>
          <cell r="C9439" t="str">
            <v>103</v>
          </cell>
        </row>
        <row r="9440">
          <cell r="A9440" t="str">
            <v>X16</v>
          </cell>
          <cell r="B9440" t="str">
            <v>CONTACTO CON RADIADORES, CAÑERIAS Y ARTEFACTOS PARA CALEFACCION, CALIE</v>
          </cell>
          <cell r="C9440" t="str">
            <v>103</v>
          </cell>
        </row>
        <row r="9441">
          <cell r="A9441" t="str">
            <v>X17</v>
          </cell>
          <cell r="B9441" t="str">
            <v>CONTACTO CON MAQUINAS, MOTORES Y HERRAMIENTAS CALIENTES</v>
          </cell>
          <cell r="C9441" t="str">
            <v>103</v>
          </cell>
        </row>
        <row r="9442">
          <cell r="A9442" t="str">
            <v>X18</v>
          </cell>
          <cell r="B9442" t="str">
            <v>CONTACTO CON OTROS METALES CALIENTES</v>
          </cell>
          <cell r="C9442" t="str">
            <v>103</v>
          </cell>
        </row>
        <row r="9443">
          <cell r="A9443" t="str">
            <v>X19</v>
          </cell>
          <cell r="B9443" t="str">
            <v>CONTACTO CON OTRAS SUSTANCIAS CALIENTES, Y LAS NO ESPECIFICADAS</v>
          </cell>
          <cell r="C9443" t="str">
            <v>103</v>
          </cell>
        </row>
        <row r="9444">
          <cell r="A9444" t="str">
            <v>X20</v>
          </cell>
          <cell r="B9444" t="str">
            <v>CONTACTO TRAUMATICO CON SERPIENTES Y LAGARTOS VENENOSOS</v>
          </cell>
          <cell r="C9444" t="str">
            <v>103</v>
          </cell>
        </row>
        <row r="9445">
          <cell r="A9445" t="str">
            <v>X21</v>
          </cell>
          <cell r="B9445" t="str">
            <v>CONTACTO TRAUMATICO CON ARAÑAS VENENOSAS</v>
          </cell>
          <cell r="C9445" t="str">
            <v>103</v>
          </cell>
        </row>
        <row r="9446">
          <cell r="A9446" t="str">
            <v>X22</v>
          </cell>
          <cell r="B9446" t="str">
            <v>CONTACTO TRAUMATICO CON ESCORPION</v>
          </cell>
          <cell r="C9446" t="str">
            <v>103</v>
          </cell>
        </row>
        <row r="9447">
          <cell r="A9447" t="str">
            <v>X228</v>
          </cell>
          <cell r="B9447" t="str">
            <v>PORTADOR DE OTRAS ENFERMEDADES INFECCIOSAS</v>
          </cell>
          <cell r="C9447" t="str">
            <v>00</v>
          </cell>
        </row>
        <row r="9448">
          <cell r="A9448" t="str">
            <v>X23</v>
          </cell>
          <cell r="B9448" t="str">
            <v>CONTACTO TRAUMATICO CON AVISPONES, AVISPAS Y ABEJAS</v>
          </cell>
          <cell r="C9448" t="str">
            <v>103</v>
          </cell>
        </row>
        <row r="9449">
          <cell r="A9449" t="str">
            <v>X24</v>
          </cell>
          <cell r="B9449" t="str">
            <v>CONTACTO TRAUMATICO CON CENTIPODOS Y MIRIAPODOS VENENOSOS (TROPIC.)</v>
          </cell>
          <cell r="C9449" t="str">
            <v>103</v>
          </cell>
        </row>
        <row r="9450">
          <cell r="A9450" t="str">
            <v>X25</v>
          </cell>
          <cell r="B9450" t="str">
            <v>CONTACTO TRAUMATICO CON OTROS ARTROPODOS VENENOSOS ESPECIFICADOS</v>
          </cell>
          <cell r="C9450" t="str">
            <v>103</v>
          </cell>
        </row>
        <row r="9451">
          <cell r="A9451" t="str">
            <v>X26</v>
          </cell>
          <cell r="B9451" t="str">
            <v>CONTACTO TRAUMATICO CON ANIMALES Y PLANTAS MARINAS VENENOSOS</v>
          </cell>
          <cell r="C9451" t="str">
            <v>103</v>
          </cell>
        </row>
        <row r="9452">
          <cell r="A9452" t="str">
            <v>X27</v>
          </cell>
          <cell r="B9452" t="str">
            <v>CONTACTO TRAUMATICO CON OTROS ANIMALES VENENOSOS ESPECIFICADOS</v>
          </cell>
          <cell r="C9452" t="str">
            <v>103</v>
          </cell>
        </row>
        <row r="9453">
          <cell r="A9453" t="str">
            <v>X28</v>
          </cell>
          <cell r="B9453" t="str">
            <v>CONTACTO TRAUMATICO CON OTRAS PLANTAS VENENOSAS ESPECIFICADAS</v>
          </cell>
          <cell r="C9453" t="str">
            <v>103</v>
          </cell>
        </row>
        <row r="9454">
          <cell r="A9454" t="str">
            <v>X29</v>
          </cell>
          <cell r="B9454" t="str">
            <v>CONTACTO TRAUMATICO CON ANIMALES Y PLANTAS VENENOSAS NO ESPECIFICADAS</v>
          </cell>
          <cell r="C9454" t="str">
            <v>103</v>
          </cell>
        </row>
        <row r="9455">
          <cell r="A9455" t="str">
            <v>X30</v>
          </cell>
          <cell r="B9455" t="str">
            <v>EXPOSICION AL CALOR NATURAL EXCESIVO</v>
          </cell>
          <cell r="C9455" t="str">
            <v>103</v>
          </cell>
        </row>
        <row r="9456">
          <cell r="A9456" t="str">
            <v>X31</v>
          </cell>
          <cell r="B9456" t="str">
            <v>EXPOSICION AL FRIO NATURAL EXCESIVO</v>
          </cell>
          <cell r="C9456" t="str">
            <v>103</v>
          </cell>
        </row>
        <row r="9457">
          <cell r="A9457" t="str">
            <v>X32</v>
          </cell>
          <cell r="B9457" t="str">
            <v>EXPOSICION A RAYOS SOLARES</v>
          </cell>
          <cell r="C9457" t="str">
            <v>103</v>
          </cell>
        </row>
        <row r="9458">
          <cell r="A9458" t="str">
            <v>X33</v>
          </cell>
          <cell r="B9458" t="str">
            <v>VICTIMA DE RAYO</v>
          </cell>
          <cell r="C9458" t="str">
            <v>103</v>
          </cell>
        </row>
        <row r="9459">
          <cell r="A9459" t="str">
            <v>X34</v>
          </cell>
          <cell r="B9459" t="str">
            <v>VICTIMA DE TERREMOTO</v>
          </cell>
          <cell r="C9459" t="str">
            <v>103</v>
          </cell>
        </row>
        <row r="9460">
          <cell r="A9460" t="str">
            <v>X35</v>
          </cell>
          <cell r="B9460" t="str">
            <v>VICTIMA DE ERUPCION VOLCANICA</v>
          </cell>
          <cell r="C9460" t="str">
            <v>103</v>
          </cell>
        </row>
        <row r="9461">
          <cell r="A9461" t="str">
            <v>X36</v>
          </cell>
          <cell r="B9461" t="str">
            <v>VICTIMA DE AVALANCHA, DERRUMBE Y OTROS MOVIMIENTOS DE TIERRA</v>
          </cell>
          <cell r="C9461" t="str">
            <v>103</v>
          </cell>
        </row>
        <row r="9462">
          <cell r="A9462" t="str">
            <v>X37</v>
          </cell>
          <cell r="B9462" t="str">
            <v>VICTIMA DE TORMENTA CATACLISMICA</v>
          </cell>
          <cell r="C9462" t="str">
            <v>103</v>
          </cell>
        </row>
        <row r="9463">
          <cell r="A9463" t="str">
            <v>X38</v>
          </cell>
          <cell r="B9463" t="str">
            <v>VICTIMA DE INUNDACION</v>
          </cell>
          <cell r="C9463" t="str">
            <v>103</v>
          </cell>
        </row>
        <row r="9464">
          <cell r="A9464" t="str">
            <v>X39</v>
          </cell>
          <cell r="B9464" t="str">
            <v>EXPOSICION A OTRAS FUERZAS DE LA NATURALEZA, Y LAS NO ESPECIFICADAS</v>
          </cell>
          <cell r="C9464" t="str">
            <v>103</v>
          </cell>
        </row>
        <row r="9465">
          <cell r="A9465" t="str">
            <v>X40</v>
          </cell>
          <cell r="B9465" t="str">
            <v>ENVENENAM. ACCID. POR, Y EXPOSIC. ANALGESICOS NO NARCOTICOS, ANTIPIRET</v>
          </cell>
          <cell r="C9465" t="str">
            <v>100</v>
          </cell>
        </row>
        <row r="9466">
          <cell r="A9466" t="str">
            <v>X41</v>
          </cell>
          <cell r="B9466" t="str">
            <v>ENVEN. ACCID. POR Y EXPOS. A DROGAS ANTIEPIL. SEDANT. HIPN. ANTIPARK.</v>
          </cell>
          <cell r="C9466" t="str">
            <v>100</v>
          </cell>
        </row>
        <row r="9467">
          <cell r="A9467" t="str">
            <v>X42</v>
          </cell>
          <cell r="B9467" t="str">
            <v>ENVEN. ACCID. POR, Y EXPOS. A NARCOT. Y PSICODIS. (ALUCIN) NO CLAS. EN</v>
          </cell>
          <cell r="C9467" t="str">
            <v>100</v>
          </cell>
        </row>
        <row r="9468">
          <cell r="A9468" t="str">
            <v>X43</v>
          </cell>
          <cell r="B9468" t="str">
            <v>ENVEN. ACCID. POR, Y EXPOS. A OTRAS DROGAS QUE ACTUAN SOBRE EL SIST. N</v>
          </cell>
          <cell r="C9468" t="str">
            <v>100</v>
          </cell>
        </row>
        <row r="9469">
          <cell r="A9469" t="str">
            <v>X44</v>
          </cell>
          <cell r="B9469" t="str">
            <v>ENVEN. ACCID. POR, Y EXPOS. A OTRAS DROGAS MEDIC. Y SUSTAN. BIOLOG. Y</v>
          </cell>
          <cell r="C9469" t="str">
            <v>100</v>
          </cell>
        </row>
        <row r="9470">
          <cell r="A9470" t="str">
            <v>X45</v>
          </cell>
          <cell r="B9470" t="str">
            <v>ENVENENAMIENTO ACCIDENTAL POR, Y EXPOSICION AL ALCOHOL</v>
          </cell>
          <cell r="C9470" t="str">
            <v>100</v>
          </cell>
        </row>
        <row r="9471">
          <cell r="A9471" t="str">
            <v>X46</v>
          </cell>
          <cell r="B9471" t="str">
            <v>ENVEN. ACCID. POR, Y EXPOS. A DISOLV. ORGAN. E HIDROCARB. HALOGEN. Y S</v>
          </cell>
          <cell r="C9471" t="str">
            <v>100</v>
          </cell>
        </row>
        <row r="9472">
          <cell r="A9472" t="str">
            <v>X47</v>
          </cell>
          <cell r="B9472" t="str">
            <v>ENVENENAMIENTO ACCIDENTAL POR, Y EXPOSICION A OTROS GASES Y VAPORES</v>
          </cell>
          <cell r="C9472" t="str">
            <v>100</v>
          </cell>
        </row>
        <row r="9473">
          <cell r="A9473" t="str">
            <v>X48</v>
          </cell>
          <cell r="B9473" t="str">
            <v>ENVENENAMIENTO ACCIDENTAL POR, Y EXPOSICION A PLAGUICIDAS</v>
          </cell>
          <cell r="C9473" t="str">
            <v>100</v>
          </cell>
        </row>
        <row r="9474">
          <cell r="A9474" t="str">
            <v>X49</v>
          </cell>
          <cell r="B9474" t="str">
            <v>ENVEN. ACCID. POR, EXPOS. A OTROS PRODUC. QUIM. Y SUSTAN. NOCIVAS, Y L</v>
          </cell>
          <cell r="C9474" t="str">
            <v>100</v>
          </cell>
        </row>
        <row r="9475">
          <cell r="A9475" t="str">
            <v>X50</v>
          </cell>
          <cell r="B9475" t="str">
            <v>EXCESO DE ESFUERZO Y MOVIMIENTOS EXTENUANTES Y REPETITIVOS</v>
          </cell>
          <cell r="C9475" t="str">
            <v>103</v>
          </cell>
        </row>
        <row r="9476">
          <cell r="A9476" t="str">
            <v>X51</v>
          </cell>
          <cell r="B9476" t="str">
            <v>VIAJES Y DESPLAZAMIENTOS</v>
          </cell>
          <cell r="C9476" t="str">
            <v>103</v>
          </cell>
        </row>
        <row r="9477">
          <cell r="A9477" t="str">
            <v>X52</v>
          </cell>
          <cell r="B9477" t="str">
            <v>PERMANENCIA PROLONGADA EN AMBIENTE SIN GRAVEDAD</v>
          </cell>
          <cell r="C9477" t="str">
            <v>103</v>
          </cell>
        </row>
        <row r="9478">
          <cell r="A9478" t="str">
            <v>X53</v>
          </cell>
          <cell r="B9478" t="str">
            <v>PRIVACION DE ALIMENTOS</v>
          </cell>
          <cell r="C9478" t="str">
            <v>103</v>
          </cell>
        </row>
        <row r="9479">
          <cell r="A9479" t="str">
            <v>X54</v>
          </cell>
          <cell r="B9479" t="str">
            <v>PRIVACION DE AGUA</v>
          </cell>
          <cell r="C9479" t="str">
            <v>103</v>
          </cell>
        </row>
        <row r="9480">
          <cell r="A9480" t="str">
            <v>X57</v>
          </cell>
          <cell r="B9480" t="str">
            <v>PRIVACION NO ESPECIFICADA</v>
          </cell>
          <cell r="C9480" t="str">
            <v>103</v>
          </cell>
        </row>
        <row r="9481">
          <cell r="A9481" t="str">
            <v>X58</v>
          </cell>
          <cell r="B9481" t="str">
            <v>EXPOSICION A OTROS FACTORES ESPECIFICADOS</v>
          </cell>
          <cell r="C9481" t="str">
            <v>103</v>
          </cell>
        </row>
        <row r="9482">
          <cell r="A9482" t="str">
            <v>X59</v>
          </cell>
          <cell r="B9482" t="str">
            <v>EXPOSICION A FACTORES NO ESPECIFICADOS</v>
          </cell>
          <cell r="C9482" t="str">
            <v>103</v>
          </cell>
        </row>
        <row r="9483">
          <cell r="A9483" t="str">
            <v>X60</v>
          </cell>
          <cell r="B9483" t="str">
            <v>ENVEN. AUTOINFL. INTENCION/ POR, Y EXPOS. A ANALGES. NO NARCOTICOS, AN</v>
          </cell>
          <cell r="C9483" t="str">
            <v>101</v>
          </cell>
        </row>
        <row r="9484">
          <cell r="A9484" t="str">
            <v>X61</v>
          </cell>
          <cell r="B9484" t="str">
            <v>ENVEN. AUTOINFL. INTENSION/ POR, Y EXPOS. A DROGAS ANTIEPIL. SEDANT. H</v>
          </cell>
          <cell r="C9484" t="str">
            <v>101</v>
          </cell>
        </row>
        <row r="9485">
          <cell r="A9485" t="str">
            <v>X62</v>
          </cell>
          <cell r="B9485" t="str">
            <v>ENVEN. AUTOINFL. INTENCIONAL/ POR, Y EXPOS. A NARCOT. Y PSICODIS. (ALU</v>
          </cell>
          <cell r="C9485" t="str">
            <v>101</v>
          </cell>
        </row>
        <row r="9486">
          <cell r="A9486" t="str">
            <v>X63</v>
          </cell>
          <cell r="B9486" t="str">
            <v>ENVEN. AUTOINFL. INTENCION/ POR, Y EXPOS. A OTRAS DROGAS QUE ACTUAN SO</v>
          </cell>
          <cell r="C9486" t="str">
            <v>101</v>
          </cell>
        </row>
        <row r="9487">
          <cell r="A9487" t="str">
            <v>X64</v>
          </cell>
          <cell r="B9487" t="str">
            <v>ENVEN. AUTOINFL. INTENCIONAL/ POR, Y EXPOS. A OTRAS DROGAS MEDIC. Y SU</v>
          </cell>
          <cell r="C9487" t="str">
            <v>101</v>
          </cell>
        </row>
        <row r="9488">
          <cell r="A9488" t="str">
            <v>X65</v>
          </cell>
          <cell r="B9488" t="str">
            <v>ENVEN. AUTOINFL. INTENCIONAL/ POR, Y EXPOSICION AL ALCOHOL</v>
          </cell>
          <cell r="C9488" t="str">
            <v>101</v>
          </cell>
        </row>
        <row r="9489">
          <cell r="A9489" t="str">
            <v>X66</v>
          </cell>
          <cell r="B9489" t="str">
            <v>ENVEN. AUTOINFL. INTENCIONAL/ POR, Y EXPOS. A DISOLV. ORGAN. E HIDROC.</v>
          </cell>
          <cell r="C9489" t="str">
            <v>101</v>
          </cell>
        </row>
        <row r="9490">
          <cell r="A9490" t="str">
            <v>X67</v>
          </cell>
          <cell r="B9490" t="str">
            <v>ENVEN. AUTOINFL. INTENCIONAL/ POR, Y EXPOSICION A OTROS GASES Y VAPORE</v>
          </cell>
          <cell r="C9490" t="str">
            <v>101</v>
          </cell>
        </row>
        <row r="9491">
          <cell r="A9491" t="str">
            <v>X68</v>
          </cell>
          <cell r="B9491" t="str">
            <v>ENVEN. AUTOINFL. INTENCIONAL/ POR, Y EXPOSICION A PLAGUICIDAS</v>
          </cell>
          <cell r="C9491" t="str">
            <v>101</v>
          </cell>
        </row>
        <row r="9492">
          <cell r="A9492" t="str">
            <v>X69</v>
          </cell>
          <cell r="B9492" t="str">
            <v>ENVEN. AUTOINFL. INTENCIONAL/ POR, Y EXPOS. A OTROS PRODUC. QUIM. Y SU</v>
          </cell>
          <cell r="C9492" t="str">
            <v>101</v>
          </cell>
        </row>
        <row r="9493">
          <cell r="A9493" t="str">
            <v>X70</v>
          </cell>
          <cell r="B9493" t="str">
            <v>LESION AUTOINFL. INTENCIONAL/ POR AHORCAMIENTO, ESTRANGUL. O SOFOCAC</v>
          </cell>
          <cell r="C9493" t="str">
            <v>101</v>
          </cell>
        </row>
        <row r="9494">
          <cell r="A9494" t="str">
            <v>X71</v>
          </cell>
          <cell r="B9494" t="str">
            <v>LESION AUTOINFL. INTENCIONAL/ POR AHORCAMIENTO Y SUMERSION</v>
          </cell>
          <cell r="C9494" t="str">
            <v>101</v>
          </cell>
        </row>
        <row r="9495">
          <cell r="A9495" t="str">
            <v>X72</v>
          </cell>
          <cell r="B9495" t="str">
            <v>LESION AUTOINFLIGIDA INTENCIONAL/ POR DISPARO DE ARMA CORTA</v>
          </cell>
          <cell r="C9495" t="str">
            <v>101</v>
          </cell>
        </row>
        <row r="9496">
          <cell r="A9496" t="str">
            <v>X73</v>
          </cell>
          <cell r="B9496" t="str">
            <v>LESION AUTOINFLIGIDA INTENCIONAL/ POR DISPARO DE RIFLE, ESCOPETA Y ARM</v>
          </cell>
          <cell r="C9496" t="str">
            <v>101</v>
          </cell>
        </row>
        <row r="9497">
          <cell r="A9497" t="str">
            <v>X74</v>
          </cell>
          <cell r="B9497" t="str">
            <v>LESION AUTOINFL. INTENCIONAL/ POR DISPARO DE OTRAS ARMAS DE FUEGO, Y L</v>
          </cell>
          <cell r="C9497" t="str">
            <v>101</v>
          </cell>
        </row>
        <row r="9498">
          <cell r="A9498" t="str">
            <v>X75</v>
          </cell>
          <cell r="B9498" t="str">
            <v>LESION AUTOINFLIGIDA INTENCIONAL/ POR MATERIAL EXPLOSIVO</v>
          </cell>
          <cell r="C9498" t="str">
            <v>101</v>
          </cell>
        </row>
        <row r="9499">
          <cell r="A9499" t="str">
            <v>X76</v>
          </cell>
          <cell r="B9499" t="str">
            <v>LESION AUTOINFLIGIDA INTENCIONAL/ POR HUMO, FUEGO Y LLAMAS</v>
          </cell>
          <cell r="C9499" t="str">
            <v>101</v>
          </cell>
        </row>
        <row r="9500">
          <cell r="A9500" t="str">
            <v>X77</v>
          </cell>
          <cell r="B9500" t="str">
            <v>LESION AUTOINFL. INTENCIONAL/ POR VAPOR DE AGUA, VAPORES Y OBJET. CALI</v>
          </cell>
          <cell r="C9500" t="str">
            <v>101</v>
          </cell>
        </row>
        <row r="9501">
          <cell r="A9501" t="str">
            <v>X78</v>
          </cell>
          <cell r="B9501" t="str">
            <v>LESION AUTOINFLIGIDA INTENCIONAL/ POR OBJETO CORTANTE</v>
          </cell>
          <cell r="C9501" t="str">
            <v>101</v>
          </cell>
        </row>
        <row r="9502">
          <cell r="A9502" t="str">
            <v>X79</v>
          </cell>
          <cell r="B9502" t="str">
            <v>LESION AUTOINFLIGIDA INTENCIONAL/ POR OBJETO ROMO O SIN FILO</v>
          </cell>
          <cell r="C9502" t="str">
            <v>101</v>
          </cell>
        </row>
        <row r="9503">
          <cell r="A9503" t="str">
            <v>X80</v>
          </cell>
          <cell r="B9503" t="str">
            <v>LESION AUTOINFLIGIDA INTENCIONAL/ AL SALTAR DESDE UN LUGAR ELEVADO</v>
          </cell>
          <cell r="C9503" t="str">
            <v>101</v>
          </cell>
        </row>
        <row r="9504">
          <cell r="A9504" t="str">
            <v>X81</v>
          </cell>
          <cell r="B9504" t="str">
            <v>LESION AUTOINFL. INTENCIONAL/ POR ARROJARSE O COLOCARSE DELANTE DE OBJ</v>
          </cell>
          <cell r="C9504" t="str">
            <v>101</v>
          </cell>
        </row>
        <row r="9505">
          <cell r="A9505" t="str">
            <v>X82</v>
          </cell>
          <cell r="B9505" t="str">
            <v>LESION AUTOINFL. INTENCIONAL/ POR COLISION DE VEHICULO DE MOTOR</v>
          </cell>
          <cell r="C9505" t="str">
            <v>101</v>
          </cell>
        </row>
        <row r="9506">
          <cell r="A9506" t="str">
            <v>X83</v>
          </cell>
          <cell r="B9506" t="str">
            <v>LESION AUTOINFLIGIDA INTENCIONAL/ POR OTROS MEDIOS ESPECIFICADOS</v>
          </cell>
          <cell r="C9506" t="str">
            <v>101</v>
          </cell>
        </row>
        <row r="9507">
          <cell r="A9507" t="str">
            <v>X84</v>
          </cell>
          <cell r="B9507" t="str">
            <v>LESION AUTOINFLIGIDA INTENCIONAL/ POR MEDIOS NO ESPECIFICADOS</v>
          </cell>
          <cell r="C9507" t="str">
            <v>101</v>
          </cell>
        </row>
        <row r="9508">
          <cell r="A9508" t="str">
            <v>X85</v>
          </cell>
          <cell r="B9508" t="str">
            <v>AGRESION CON DROGAS, MEDICAMENTOS Y SUSTANCIAS BIOLOGICAS</v>
          </cell>
          <cell r="C9508" t="str">
            <v>102</v>
          </cell>
        </row>
        <row r="9509">
          <cell r="A9509" t="str">
            <v>X86</v>
          </cell>
          <cell r="B9509" t="str">
            <v>AGRESION CON SUSTANCIA CORROSIVA</v>
          </cell>
          <cell r="C9509" t="str">
            <v>102</v>
          </cell>
        </row>
        <row r="9510">
          <cell r="A9510" t="str">
            <v>X87</v>
          </cell>
          <cell r="B9510" t="str">
            <v>AGRESION CON PLAGUICIDAS</v>
          </cell>
          <cell r="C9510" t="str">
            <v>102</v>
          </cell>
        </row>
        <row r="9511">
          <cell r="A9511" t="str">
            <v>X88</v>
          </cell>
          <cell r="B9511" t="str">
            <v>AGRESION CON GASES Y VAPORES</v>
          </cell>
          <cell r="C9511" t="str">
            <v>102</v>
          </cell>
        </row>
        <row r="9512">
          <cell r="A9512" t="str">
            <v>X89</v>
          </cell>
          <cell r="B9512" t="str">
            <v>AGRESION CON OTROS PRODUCTOS QUIMICOS Y SUSTANCIAS NOCIVAS ESPECIFIC</v>
          </cell>
          <cell r="C9512" t="str">
            <v>102</v>
          </cell>
        </row>
        <row r="9513">
          <cell r="A9513" t="str">
            <v>X90</v>
          </cell>
          <cell r="B9513" t="str">
            <v>AGRESION CON PRODUCTOS QUIMICOS Y SUSTANCIAS NOCIVAS NO ESPECIFICADAS</v>
          </cell>
          <cell r="C9513" t="str">
            <v>102</v>
          </cell>
        </row>
        <row r="9514">
          <cell r="A9514" t="str">
            <v>X91</v>
          </cell>
          <cell r="B9514" t="str">
            <v>AGRESION POR AHORCAMIENTO, ESTRANGULAMIENTO Y SOFOCACION</v>
          </cell>
          <cell r="C9514" t="str">
            <v>102</v>
          </cell>
        </row>
        <row r="9515">
          <cell r="A9515" t="str">
            <v>X92</v>
          </cell>
          <cell r="B9515" t="str">
            <v>AGRESION POR AHOGAMIENTO Y SUMERSION</v>
          </cell>
          <cell r="C9515" t="str">
            <v>102</v>
          </cell>
        </row>
        <row r="9516">
          <cell r="A9516" t="str">
            <v>X93</v>
          </cell>
          <cell r="B9516" t="str">
            <v>AGRESION CON DISPARO DE ARMA CORTA</v>
          </cell>
          <cell r="C9516" t="str">
            <v>102</v>
          </cell>
        </row>
        <row r="9517">
          <cell r="A9517" t="str">
            <v>X939</v>
          </cell>
          <cell r="B9517" t="str">
            <v>AGRESION CON DISPARO DE ARMA CORTA</v>
          </cell>
          <cell r="C9517" t="str">
            <v>102</v>
          </cell>
        </row>
        <row r="9518">
          <cell r="A9518" t="str">
            <v>X94</v>
          </cell>
          <cell r="B9518" t="str">
            <v>AGRESION CON DISPARO DE RIFLE, ESCOPETA Y ARMA LARGA</v>
          </cell>
          <cell r="C9518" t="str">
            <v>102</v>
          </cell>
        </row>
        <row r="9519">
          <cell r="A9519" t="str">
            <v>X950</v>
          </cell>
          <cell r="B9519" t="str">
            <v>AGRESION CON DISPARO DE OTRAS ARMAS DE FUEGO, Y LAS NO ESPECIFICADAS</v>
          </cell>
          <cell r="C9519" t="str">
            <v>102</v>
          </cell>
        </row>
        <row r="9520">
          <cell r="A9520" t="str">
            <v>X954</v>
          </cell>
          <cell r="B9520" t="str">
            <v>AGRESION CON DISPARO DE OTRAS ARMAS DE FUEGO, Y LAS NO ESPECIFICADAS</v>
          </cell>
          <cell r="C9520" t="str">
            <v>102</v>
          </cell>
        </row>
        <row r="9521">
          <cell r="A9521" t="str">
            <v>X958</v>
          </cell>
          <cell r="C9521">
            <v>102</v>
          </cell>
        </row>
        <row r="9522">
          <cell r="A9522" t="str">
            <v>X959</v>
          </cell>
          <cell r="B9522" t="str">
            <v>AGRESION CON DISPARO DE OTRAS ARMAS DE FUEGO, Y LAS NO ESPECIFICADAS</v>
          </cell>
          <cell r="C9522" t="str">
            <v>102</v>
          </cell>
        </row>
        <row r="9523">
          <cell r="A9523" t="str">
            <v>X96</v>
          </cell>
          <cell r="B9523" t="str">
            <v>AGRESION CON MATERIAL EXPLOSIVO</v>
          </cell>
          <cell r="C9523" t="str">
            <v>102</v>
          </cell>
        </row>
        <row r="9524">
          <cell r="A9524" t="str">
            <v>X969</v>
          </cell>
          <cell r="B9524" t="str">
            <v>AGRESION CON MATERIAL EXPLOSIVO</v>
          </cell>
          <cell r="C9524" t="str">
            <v>102</v>
          </cell>
        </row>
        <row r="9525">
          <cell r="A9525" t="str">
            <v>X97</v>
          </cell>
          <cell r="B9525" t="str">
            <v>AGRESION CON HUMO, FUEGO Y LLAMAS</v>
          </cell>
          <cell r="C9525" t="str">
            <v>102</v>
          </cell>
        </row>
        <row r="9526">
          <cell r="A9526" t="str">
            <v>X988</v>
          </cell>
          <cell r="C9526">
            <v>102</v>
          </cell>
        </row>
        <row r="9527">
          <cell r="A9527" t="str">
            <v>X98</v>
          </cell>
          <cell r="B9527" t="str">
            <v>AGRESION CON VAPOR DE AGUA, VAPORES Y OBJETOS CALIENTES</v>
          </cell>
          <cell r="C9527" t="str">
            <v>102</v>
          </cell>
        </row>
        <row r="9528">
          <cell r="A9528" t="str">
            <v>X990</v>
          </cell>
          <cell r="C9528">
            <v>102</v>
          </cell>
        </row>
        <row r="9529">
          <cell r="A9529" t="str">
            <v>X994</v>
          </cell>
          <cell r="B9529" t="str">
            <v xml:space="preserve"> </v>
          </cell>
          <cell r="C9529" t="str">
            <v>102</v>
          </cell>
        </row>
        <row r="9530">
          <cell r="A9530" t="str">
            <v>X998</v>
          </cell>
          <cell r="B9530" t="str">
            <v>AGRESION CON OBJETO CORTANTE</v>
          </cell>
          <cell r="C9530" t="str">
            <v>102</v>
          </cell>
        </row>
        <row r="9531">
          <cell r="A9531" t="str">
            <v>X999</v>
          </cell>
          <cell r="B9531" t="str">
            <v>AGRESION CON OBJETO CORTANTE</v>
          </cell>
          <cell r="C9531" t="str">
            <v>102</v>
          </cell>
        </row>
        <row r="9532">
          <cell r="A9532" t="str">
            <v>Y00</v>
          </cell>
          <cell r="B9532" t="str">
            <v>AGRESION CON OBJETO ROMO O SIN FILO</v>
          </cell>
          <cell r="C9532" t="str">
            <v>102</v>
          </cell>
        </row>
        <row r="9533">
          <cell r="A9533" t="str">
            <v>Y004</v>
          </cell>
          <cell r="B9533" t="str">
            <v>AGRESION CON OBJETO ROMO O SIN FILO</v>
          </cell>
          <cell r="C9533" t="str">
            <v>102</v>
          </cell>
        </row>
        <row r="9534">
          <cell r="A9534" t="str">
            <v>Y008</v>
          </cell>
          <cell r="B9534" t="str">
            <v>AGRESION CON OBJETO ROMO O SIN FILO</v>
          </cell>
          <cell r="C9534" t="str">
            <v>102</v>
          </cell>
        </row>
        <row r="9535">
          <cell r="A9535" t="str">
            <v>Y01</v>
          </cell>
          <cell r="B9535" t="str">
            <v>AGRESION POR EMPUJON DESDE UN LUGAR ELEVADO</v>
          </cell>
          <cell r="C9535" t="str">
            <v>102</v>
          </cell>
        </row>
        <row r="9536">
          <cell r="A9536" t="str">
            <v>Y02</v>
          </cell>
          <cell r="B9536" t="str">
            <v>AGRESION POR EMPUJON O COLOCAR A LA VICTIMA DELANTE DE OBJETO EN MOV</v>
          </cell>
          <cell r="C9536" t="str">
            <v>102</v>
          </cell>
        </row>
        <row r="9537">
          <cell r="A9537" t="str">
            <v>Y03</v>
          </cell>
          <cell r="B9537" t="str">
            <v>AGRESION POR COLISION DE VEHICULO DE MOTOR</v>
          </cell>
          <cell r="C9537" t="str">
            <v>102</v>
          </cell>
        </row>
        <row r="9538">
          <cell r="A9538" t="str">
            <v>Y04</v>
          </cell>
          <cell r="B9538" t="str">
            <v>AGRESION CON FUERZA CORPORAL</v>
          </cell>
          <cell r="C9538" t="str">
            <v>102</v>
          </cell>
        </row>
        <row r="9539">
          <cell r="A9539" t="str">
            <v>Y05</v>
          </cell>
          <cell r="B9539" t="str">
            <v>AGRESION SEXUAL CON FUERZA CORPORAL</v>
          </cell>
          <cell r="C9539" t="str">
            <v>102</v>
          </cell>
        </row>
        <row r="9540">
          <cell r="A9540" t="str">
            <v>Y06</v>
          </cell>
          <cell r="B9540" t="str">
            <v>NEGLIGENCIA Y ABANDONO</v>
          </cell>
          <cell r="C9540" t="str">
            <v>102</v>
          </cell>
        </row>
        <row r="9541">
          <cell r="A9541" t="str">
            <v>Y060</v>
          </cell>
          <cell r="B9541" t="str">
            <v>POR ESPOSO O PAREJA</v>
          </cell>
          <cell r="C9541" t="str">
            <v>102</v>
          </cell>
        </row>
        <row r="9542">
          <cell r="A9542" t="str">
            <v>Y061</v>
          </cell>
          <cell r="B9542" t="str">
            <v>POR PADRE O MADRE</v>
          </cell>
          <cell r="C9542" t="str">
            <v>102</v>
          </cell>
        </row>
        <row r="9543">
          <cell r="A9543" t="str">
            <v>Y062</v>
          </cell>
          <cell r="B9543" t="str">
            <v>POR CONOCIDO O AMIGO</v>
          </cell>
          <cell r="C9543" t="str">
            <v>102</v>
          </cell>
        </row>
        <row r="9544">
          <cell r="A9544" t="str">
            <v>Y068</v>
          </cell>
          <cell r="B9544" t="str">
            <v>POR OTRA PERSONA ESPECIFICADA</v>
          </cell>
          <cell r="C9544" t="str">
            <v>102</v>
          </cell>
        </row>
        <row r="9545">
          <cell r="A9545" t="str">
            <v>Y069</v>
          </cell>
          <cell r="B9545" t="str">
            <v>POR PERSONA NO ESPECIFICADA</v>
          </cell>
          <cell r="C9545" t="str">
            <v>102</v>
          </cell>
        </row>
        <row r="9546">
          <cell r="A9546" t="str">
            <v>Y07</v>
          </cell>
          <cell r="B9546" t="str">
            <v>OTROS SINDROMES DE MALTRATO</v>
          </cell>
          <cell r="C9546" t="str">
            <v>102</v>
          </cell>
        </row>
        <row r="9547">
          <cell r="A9547" t="str">
            <v>Y070</v>
          </cell>
          <cell r="B9547" t="str">
            <v>POR ESPOSO O PAREJA</v>
          </cell>
          <cell r="C9547" t="str">
            <v>102</v>
          </cell>
        </row>
        <row r="9548">
          <cell r="A9548" t="str">
            <v>Y071</v>
          </cell>
          <cell r="B9548" t="str">
            <v>POR PADRE O MADRE</v>
          </cell>
          <cell r="C9548" t="str">
            <v>102</v>
          </cell>
        </row>
        <row r="9549">
          <cell r="A9549" t="str">
            <v>Y072</v>
          </cell>
          <cell r="B9549" t="str">
            <v>POR CONOCIDO O AMIGO</v>
          </cell>
          <cell r="C9549" t="str">
            <v>102</v>
          </cell>
        </row>
        <row r="9550">
          <cell r="A9550" t="str">
            <v>Y073</v>
          </cell>
          <cell r="B9550" t="str">
            <v>POR AUTORIDADES OFICIALES</v>
          </cell>
          <cell r="C9550" t="str">
            <v>102</v>
          </cell>
        </row>
        <row r="9551">
          <cell r="A9551" t="str">
            <v>Y078</v>
          </cell>
          <cell r="B9551" t="str">
            <v>POR OTRA PERSONA ESPECIFICADA</v>
          </cell>
          <cell r="C9551" t="str">
            <v>102</v>
          </cell>
        </row>
        <row r="9552">
          <cell r="A9552" t="str">
            <v>Y079</v>
          </cell>
          <cell r="B9552" t="str">
            <v>POR PERSONA NO ESPECIFICADA</v>
          </cell>
          <cell r="C9552" t="str">
            <v>102</v>
          </cell>
        </row>
        <row r="9553">
          <cell r="A9553" t="str">
            <v>Y08</v>
          </cell>
          <cell r="B9553" t="str">
            <v>AGRESION POR OTROS MEDIOS ESPECIFICADOS</v>
          </cell>
          <cell r="C9553" t="str">
            <v>102</v>
          </cell>
        </row>
        <row r="9554">
          <cell r="A9554" t="str">
            <v>Y09</v>
          </cell>
          <cell r="B9554" t="str">
            <v>AGRESION POR MEDIOS NO ESPECIFICADOS</v>
          </cell>
          <cell r="C9554" t="str">
            <v>102</v>
          </cell>
        </row>
        <row r="9555">
          <cell r="A9555" t="str">
            <v>Y10</v>
          </cell>
          <cell r="B9555" t="str">
            <v>ENVEN. POR, Y EXPOS. A ANALGES. NO NARC. ANTIPIRET. Y ANTIRREUM. DE IN</v>
          </cell>
          <cell r="C9555" t="str">
            <v>103</v>
          </cell>
        </row>
        <row r="9556">
          <cell r="A9556" t="str">
            <v>Y11</v>
          </cell>
          <cell r="B9556" t="str">
            <v>ENVEN. POR, Y EXPOS. A DROGAS ANTIEPILEPT. SEDANT. HIPNOT. ANTIPARK. Y</v>
          </cell>
          <cell r="C9556" t="str">
            <v>103</v>
          </cell>
        </row>
        <row r="9557">
          <cell r="A9557" t="str">
            <v>Y12</v>
          </cell>
          <cell r="B9557" t="str">
            <v>ENVEN. POR, Y EXPOS. A NARC. Y PSIDILEP. (ALUCINOG.) NO CLAS. EN OTRA</v>
          </cell>
          <cell r="C9557" t="str">
            <v>103</v>
          </cell>
        </row>
        <row r="9558">
          <cell r="A9558" t="str">
            <v>Y13</v>
          </cell>
          <cell r="B9558" t="str">
            <v>ENVEN. POR, Y EXPOS. A OTRAS DROGAS QUE ACTUAN SOBRE EL SIST. NERV. AU</v>
          </cell>
          <cell r="C9558" t="str">
            <v>103</v>
          </cell>
        </row>
        <row r="9559">
          <cell r="A9559" t="str">
            <v>Y14</v>
          </cell>
          <cell r="B9559" t="str">
            <v>ENVEN. POR, Y EXPOS. A OTRAS DROGAS, MEDIC. Y SUSTAN. BIOLOG. Y LAS NO</v>
          </cell>
          <cell r="C9559" t="str">
            <v>103</v>
          </cell>
        </row>
        <row r="9560">
          <cell r="A9560" t="str">
            <v>Y15</v>
          </cell>
          <cell r="B9560" t="str">
            <v>ENVENAMIENTO POR, Y EXPOS. AL ALCOHOL, DE INTENCION NO DETERMINADA</v>
          </cell>
          <cell r="C9560" t="str">
            <v>103</v>
          </cell>
        </row>
        <row r="9561">
          <cell r="A9561" t="str">
            <v>Y16</v>
          </cell>
          <cell r="B9561" t="str">
            <v>ENVEN. POR, Y EXPOS. A DISOLV. ORGAN. E HIDROC. HALOG. Y SUS VAPORES,</v>
          </cell>
          <cell r="C9561" t="str">
            <v>103</v>
          </cell>
        </row>
        <row r="9562">
          <cell r="A9562" t="str">
            <v>Y17</v>
          </cell>
          <cell r="B9562" t="str">
            <v>ENVEN. POR, Y EXPOS. A OTROS GASES Y VAPORES, DE INTENCION NO DETERM</v>
          </cell>
          <cell r="C9562" t="str">
            <v>103</v>
          </cell>
        </row>
        <row r="9563">
          <cell r="A9563" t="str">
            <v>Y18</v>
          </cell>
          <cell r="B9563" t="str">
            <v>ENVEN. POR, Y EXPOS. A PLAGUICIDAS, DE INTENCION NO DETERMINADA</v>
          </cell>
          <cell r="C9563" t="str">
            <v>103</v>
          </cell>
        </row>
        <row r="9564">
          <cell r="A9564" t="str">
            <v>Y19</v>
          </cell>
          <cell r="B9564" t="str">
            <v>ENVEN. POR, Y EXPOS. A OTROS PRODUC. QUIM. Y SUSTANC. NOCIVAS, Y LOS N</v>
          </cell>
          <cell r="C9564" t="str">
            <v>103</v>
          </cell>
        </row>
        <row r="9565">
          <cell r="A9565" t="str">
            <v>Y20</v>
          </cell>
          <cell r="B9565" t="str">
            <v>AHORCAMIENTO, ESTRANGULAMIENTO Y SOFOCACION, DE INTENTO NO DETERM</v>
          </cell>
          <cell r="C9565" t="str">
            <v>103</v>
          </cell>
        </row>
        <row r="9566">
          <cell r="A9566" t="str">
            <v>Y21</v>
          </cell>
          <cell r="B9566" t="str">
            <v>AHOGAMIENTO Y SUMERSION, DE INTENCION NO DETERMINADA</v>
          </cell>
          <cell r="C9566" t="str">
            <v>103</v>
          </cell>
        </row>
        <row r="9567">
          <cell r="A9567" t="str">
            <v>Y22</v>
          </cell>
          <cell r="B9567" t="str">
            <v>DISPARO DE ARMA CORTA, DE INTENCION NO DETERMINADA</v>
          </cell>
          <cell r="C9567" t="str">
            <v>103</v>
          </cell>
        </row>
        <row r="9568">
          <cell r="A9568" t="str">
            <v>Y23</v>
          </cell>
          <cell r="B9568" t="str">
            <v>DISPARO DE RIFLE, ESCOPETA Y ARMA LARGA, DE INTENCION NO DETERMINADA</v>
          </cell>
          <cell r="C9568" t="str">
            <v>103</v>
          </cell>
        </row>
        <row r="9569">
          <cell r="A9569" t="str">
            <v>Y24</v>
          </cell>
          <cell r="B9569" t="str">
            <v>DISPARO DE OTRAS ARMAS DE FUEGO, Y LAS NO ESPECIF. DE INTENCION NO DET</v>
          </cell>
          <cell r="C9569" t="str">
            <v>103</v>
          </cell>
        </row>
        <row r="9570">
          <cell r="A9570" t="str">
            <v>Y25</v>
          </cell>
          <cell r="B9570" t="str">
            <v>CONTACTO TRAUMATICO CON MATERIAL EXPLOSIVO, DE INTENCION NO DETERMIN</v>
          </cell>
          <cell r="C9570" t="str">
            <v>103</v>
          </cell>
        </row>
        <row r="9571">
          <cell r="A9571" t="str">
            <v>Y26</v>
          </cell>
          <cell r="B9571" t="str">
            <v>EXPOSICION AL HUMO, FUEGO Y LLAMAS, DE INTENCION NO DETERMINADA</v>
          </cell>
          <cell r="C9571" t="str">
            <v>103</v>
          </cell>
        </row>
        <row r="9572">
          <cell r="A9572" t="str">
            <v>Y27</v>
          </cell>
          <cell r="B9572" t="str">
            <v>CONTACTO CON VAPOR DE AGUA, VAPORES Y OBJETOS CALIENTES, DE INTENCION</v>
          </cell>
          <cell r="C9572" t="str">
            <v>103</v>
          </cell>
        </row>
        <row r="9573">
          <cell r="A9573" t="str">
            <v>Y28</v>
          </cell>
          <cell r="B9573" t="str">
            <v>CONTACTO TRAUMATICO CON OBJETO CORTANTE, DE INTENCION NO DETERMINADA</v>
          </cell>
          <cell r="C9573" t="str">
            <v>103</v>
          </cell>
        </row>
        <row r="9574">
          <cell r="A9574" t="str">
            <v>Y29</v>
          </cell>
          <cell r="B9574" t="str">
            <v>CONTACTO TRAUMATICO CON OBJETO ROMO O SIN FILO, DE INTENCION NO DETERM</v>
          </cell>
          <cell r="C9574" t="str">
            <v>103</v>
          </cell>
        </row>
        <row r="9575">
          <cell r="A9575" t="str">
            <v>Y30</v>
          </cell>
          <cell r="B9575" t="str">
            <v>CAIDA, SALTO O EMPUJON DESDE LUGAR ELEVADO, DE INTENCION NO DETERMINAD</v>
          </cell>
          <cell r="C9575" t="str">
            <v>103</v>
          </cell>
        </row>
        <row r="9576">
          <cell r="A9576" t="str">
            <v>Y31</v>
          </cell>
          <cell r="B9576" t="str">
            <v>CAIDA, PERMANENCIA O CARRERA DELANTE O HACIA OBJETO EN MOVIM. DE INTEN</v>
          </cell>
          <cell r="C9576" t="str">
            <v>103</v>
          </cell>
        </row>
        <row r="9577">
          <cell r="A9577" t="str">
            <v>Y32</v>
          </cell>
          <cell r="B9577" t="str">
            <v>COLISION DE VEHICULO DE MOTOR, DE INTENCION NO DETERMINADA</v>
          </cell>
          <cell r="C9577" t="str">
            <v>103</v>
          </cell>
        </row>
        <row r="9578">
          <cell r="A9578" t="str">
            <v>Y33</v>
          </cell>
          <cell r="B9578" t="str">
            <v>OTROS EVENTOS ESPECIFICADOS, DE INTENCION NO DETERMINADA</v>
          </cell>
          <cell r="C9578" t="str">
            <v>103</v>
          </cell>
        </row>
        <row r="9579">
          <cell r="A9579" t="str">
            <v>Y34</v>
          </cell>
          <cell r="B9579" t="str">
            <v>EVENTO NO ESPECIFICADO, DE INTENCION NO DETERMINADA</v>
          </cell>
          <cell r="C9579" t="str">
            <v>103</v>
          </cell>
        </row>
        <row r="9580">
          <cell r="A9580" t="str">
            <v>Y35</v>
          </cell>
          <cell r="B9580" t="str">
            <v>INTERVENCION LEGAL</v>
          </cell>
          <cell r="C9580" t="str">
            <v>103</v>
          </cell>
        </row>
        <row r="9581">
          <cell r="A9581" t="str">
            <v>Y350</v>
          </cell>
          <cell r="B9581" t="str">
            <v>INTERVENCION LEGAL CON DISPARO DE ARMA DE FUEGO</v>
          </cell>
          <cell r="C9581" t="str">
            <v>103</v>
          </cell>
        </row>
        <row r="9582">
          <cell r="A9582" t="str">
            <v>Y351</v>
          </cell>
          <cell r="B9582" t="str">
            <v>INTERVENCION LEGAL CON EXPLOSIVOS</v>
          </cell>
          <cell r="C9582" t="str">
            <v>103</v>
          </cell>
        </row>
        <row r="9583">
          <cell r="A9583" t="str">
            <v>Y352</v>
          </cell>
          <cell r="B9583" t="str">
            <v>INTERVENCION LEGAL CON GAS</v>
          </cell>
          <cell r="C9583" t="str">
            <v>103</v>
          </cell>
        </row>
        <row r="9584">
          <cell r="A9584" t="str">
            <v>Y353</v>
          </cell>
          <cell r="B9584" t="str">
            <v>INTERVENCION LEGAL CON OBJETOS ROMOS O SIN FILO</v>
          </cell>
          <cell r="C9584" t="str">
            <v>103</v>
          </cell>
        </row>
        <row r="9585">
          <cell r="A9585" t="str">
            <v>Y354</v>
          </cell>
          <cell r="B9585" t="str">
            <v>INTERVENCION LEGAL CON OBJETOS CORTANTES</v>
          </cell>
          <cell r="C9585" t="str">
            <v>103</v>
          </cell>
        </row>
        <row r="9586">
          <cell r="A9586" t="str">
            <v>Y355</v>
          </cell>
          <cell r="B9586" t="str">
            <v>EJECUCION LEGAL</v>
          </cell>
          <cell r="C9586" t="str">
            <v>103</v>
          </cell>
        </row>
        <row r="9587">
          <cell r="A9587" t="str">
            <v>Y356</v>
          </cell>
          <cell r="B9587" t="str">
            <v>INTEVENCION LEGAL CON OTROS MEDIOS ESPECIFICADOS</v>
          </cell>
          <cell r="C9587" t="str">
            <v>103</v>
          </cell>
        </row>
        <row r="9588">
          <cell r="A9588" t="str">
            <v>Y357</v>
          </cell>
          <cell r="B9588" t="str">
            <v>INTERVENCION LEGAL, MEDIOS NO ESPECIFICADOS</v>
          </cell>
          <cell r="C9588" t="str">
            <v>103</v>
          </cell>
        </row>
        <row r="9589">
          <cell r="A9589" t="str">
            <v>Y36</v>
          </cell>
          <cell r="B9589" t="str">
            <v>OPERACIONES DE GUERRA</v>
          </cell>
          <cell r="C9589" t="str">
            <v>103</v>
          </cell>
        </row>
        <row r="9590">
          <cell r="A9590" t="str">
            <v>Y360</v>
          </cell>
          <cell r="B9590" t="str">
            <v>OPERACIONES DE GUERRA CON EXPLOSION DE ARMAMENTO NAVAL</v>
          </cell>
          <cell r="C9590" t="str">
            <v>103</v>
          </cell>
        </row>
        <row r="9591">
          <cell r="A9591" t="str">
            <v>Y361</v>
          </cell>
          <cell r="B9591" t="str">
            <v>OPERACIONES DE GUERRA CON DESTRUCCION DE AERONAVE</v>
          </cell>
          <cell r="C9591" t="str">
            <v>103</v>
          </cell>
        </row>
        <row r="9592">
          <cell r="A9592" t="str">
            <v>Y362</v>
          </cell>
          <cell r="B9592" t="str">
            <v>OPERACIONES DE GUERRA CON OTRAS EXPLOCIONES Y ESQUIRLAS</v>
          </cell>
          <cell r="C9592" t="str">
            <v>103</v>
          </cell>
        </row>
        <row r="9593">
          <cell r="A9593" t="str">
            <v>Y363</v>
          </cell>
          <cell r="B9593" t="str">
            <v>OPERACIONES DE GUERRA CON FUEGO Y SUSTANCIAS INCENDIARIAS Y CALIENTES</v>
          </cell>
          <cell r="C9593" t="str">
            <v>103</v>
          </cell>
        </row>
        <row r="9594">
          <cell r="A9594" t="str">
            <v>Y364</v>
          </cell>
          <cell r="B9594" t="str">
            <v>OPERACIONES DE GUERRA CON DISPARO DE ARMA DE FUEGO Y OTRAS FORMAS DE G</v>
          </cell>
          <cell r="C9594" t="str">
            <v>103</v>
          </cell>
        </row>
        <row r="9595">
          <cell r="A9595" t="str">
            <v>Y365</v>
          </cell>
          <cell r="B9595" t="str">
            <v>OPERACIONES DE GUERRA CON ARMAS NUCLEARES</v>
          </cell>
          <cell r="C9595" t="str">
            <v>103</v>
          </cell>
        </row>
        <row r="9596">
          <cell r="A9596" t="str">
            <v>Y366</v>
          </cell>
          <cell r="B9596" t="str">
            <v>OPERACIONES DE GUERRA CON ARMAS BIOLOGICAS</v>
          </cell>
          <cell r="C9596" t="str">
            <v>103</v>
          </cell>
        </row>
        <row r="9597">
          <cell r="A9597" t="str">
            <v>Y367</v>
          </cell>
          <cell r="B9597" t="str">
            <v>OPERAC. DE GUERRA CON ARMAS Y OTRAS FORMAS DE GUERRA NO CONVENCIONAL</v>
          </cell>
          <cell r="C9597" t="str">
            <v>103</v>
          </cell>
        </row>
        <row r="9598">
          <cell r="A9598" t="str">
            <v>Y368</v>
          </cell>
          <cell r="B9598" t="str">
            <v>OPERACIONES DE GUERRA QUE OCURREN DESPUES DEL CESE DE HOSTILIDADADES</v>
          </cell>
          <cell r="C9598" t="str">
            <v>103</v>
          </cell>
        </row>
        <row r="9599">
          <cell r="A9599" t="str">
            <v>Y369</v>
          </cell>
          <cell r="B9599" t="str">
            <v>OPERACION DE GUERRA NO ESPECIFICADA</v>
          </cell>
          <cell r="C9599" t="str">
            <v>103</v>
          </cell>
        </row>
        <row r="9600">
          <cell r="A9600" t="str">
            <v>Y40</v>
          </cell>
          <cell r="B9600" t="str">
            <v>EFECTOS ADVERSOS DE ANTIBIOTICOS SISTEMICOS</v>
          </cell>
          <cell r="C9600" t="str">
            <v>103</v>
          </cell>
        </row>
        <row r="9601">
          <cell r="A9601" t="str">
            <v>Y400</v>
          </cell>
          <cell r="B9601" t="str">
            <v>EFECTOS ADVERSOS DE PENICILINAS</v>
          </cell>
          <cell r="C9601" t="str">
            <v>103</v>
          </cell>
        </row>
        <row r="9602">
          <cell r="A9602" t="str">
            <v>Y401</v>
          </cell>
          <cell r="B9602" t="str">
            <v>EFETOS ADVERSOS DE CEFALOSPORINAS Y OTROS ANTIBIOTICOS BETA-LACTAMICOS</v>
          </cell>
          <cell r="C9602" t="str">
            <v>103</v>
          </cell>
        </row>
        <row r="9603">
          <cell r="A9603" t="str">
            <v>Y402</v>
          </cell>
          <cell r="B9603" t="str">
            <v>EFECTOS ADVERSOS DEL GRUPO DE CLORAMFENICOL</v>
          </cell>
          <cell r="C9603" t="str">
            <v>103</v>
          </cell>
        </row>
        <row r="9604">
          <cell r="A9604" t="str">
            <v>Y403</v>
          </cell>
          <cell r="B9604" t="str">
            <v>EFECTOS ADVERSOS DE LOS MACROLIDOS</v>
          </cell>
          <cell r="C9604" t="str">
            <v>103</v>
          </cell>
        </row>
        <row r="9605">
          <cell r="A9605" t="str">
            <v>Y404</v>
          </cell>
          <cell r="B9605" t="str">
            <v>EFECTOS ADVERSOS DE TETRACICLINAS</v>
          </cell>
          <cell r="C9605" t="str">
            <v>103</v>
          </cell>
        </row>
        <row r="9606">
          <cell r="A9606" t="str">
            <v>Y405</v>
          </cell>
          <cell r="B9606" t="str">
            <v>EFECTOS ADVERSOS DE AMINOGLUCOSIDOS</v>
          </cell>
          <cell r="C9606" t="str">
            <v>103</v>
          </cell>
        </row>
        <row r="9607">
          <cell r="A9607" t="str">
            <v>Y406</v>
          </cell>
          <cell r="B9607" t="str">
            <v>EFECTOS ADVERSOS DE RIFAMICINAS</v>
          </cell>
          <cell r="C9607" t="str">
            <v>103</v>
          </cell>
        </row>
        <row r="9608">
          <cell r="A9608" t="str">
            <v>Y407</v>
          </cell>
          <cell r="B9608" t="str">
            <v>EFECTOS ADVERSOS DE ANTIBIOTICOS ANTIMICOTICOS USADOS SISTEMICAMENTE</v>
          </cell>
          <cell r="C9608" t="str">
            <v>103</v>
          </cell>
        </row>
        <row r="9609">
          <cell r="A9609" t="str">
            <v>Y408</v>
          </cell>
          <cell r="B9609" t="str">
            <v>EFECTOS ADVERSOS DE OTROS ANTIBIOTICOS SISTEMICOS</v>
          </cell>
          <cell r="C9609" t="str">
            <v>103</v>
          </cell>
        </row>
        <row r="9610">
          <cell r="A9610" t="str">
            <v>Y409</v>
          </cell>
          <cell r="B9610" t="str">
            <v>EFECTOS ADVERSOS DE ANTIBIOTICO SISTEMICO NO ESPECIFICADO</v>
          </cell>
          <cell r="C9610" t="str">
            <v>103</v>
          </cell>
        </row>
        <row r="9611">
          <cell r="A9611" t="str">
            <v>Y41</v>
          </cell>
          <cell r="B9611" t="str">
            <v>EFECTOS ADVERSOS DE OTROS ANTIINFECCIOSOS Y ANTIPARASITARIOS SISTEMICO</v>
          </cell>
          <cell r="C9611" t="str">
            <v>103</v>
          </cell>
        </row>
        <row r="9612">
          <cell r="A9612" t="str">
            <v>Y410</v>
          </cell>
          <cell r="B9612" t="str">
            <v>EFECTOS ADVERSOS DE SULFONAMIDAS</v>
          </cell>
          <cell r="C9612" t="str">
            <v>103</v>
          </cell>
        </row>
        <row r="9613">
          <cell r="A9613" t="str">
            <v>Y411</v>
          </cell>
          <cell r="B9613" t="str">
            <v>EFECTOS ADVERSOS DE DROGAS ANTIMICOBACTERIANAS</v>
          </cell>
          <cell r="C9613" t="str">
            <v>103</v>
          </cell>
        </row>
        <row r="9614">
          <cell r="A9614" t="str">
            <v>Y412</v>
          </cell>
          <cell r="B9614" t="str">
            <v>EFECTOS ADVERSOS DE DROGAS ANTIPALUDICA Y AGENTES QUE ACTUAN SOBRE OTR</v>
          </cell>
          <cell r="C9614" t="str">
            <v>103</v>
          </cell>
        </row>
        <row r="9615">
          <cell r="A9615" t="str">
            <v>Y413</v>
          </cell>
          <cell r="B9615" t="str">
            <v>EFECTOS ADVERSOS DE OTRAS DROGAS ANTIPROTOZOARIAS</v>
          </cell>
          <cell r="C9615" t="str">
            <v>103</v>
          </cell>
        </row>
        <row r="9616">
          <cell r="A9616" t="str">
            <v>Y414</v>
          </cell>
          <cell r="B9616" t="str">
            <v>EFECTOS ADVERSOS DE ANTIHELMINTICOS</v>
          </cell>
          <cell r="C9616" t="str">
            <v>103</v>
          </cell>
        </row>
        <row r="9617">
          <cell r="A9617" t="str">
            <v>Y415</v>
          </cell>
          <cell r="B9617" t="str">
            <v>EFECTOS ADVERSOS DE DROGAS ANTIVIRALES</v>
          </cell>
          <cell r="C9617" t="str">
            <v>103</v>
          </cell>
        </row>
        <row r="9618">
          <cell r="A9618" t="str">
            <v>Y418</v>
          </cell>
          <cell r="B9618" t="str">
            <v>EFECTOS ADVERSOS DE OTROS ANTIINFECCIOSOS Y ANTIPARAS. SISTEM. ESPECIF</v>
          </cell>
          <cell r="C9618" t="str">
            <v>103</v>
          </cell>
        </row>
        <row r="9619">
          <cell r="A9619" t="str">
            <v>Y419</v>
          </cell>
          <cell r="B9619" t="str">
            <v>EFECTOS ADVERSOS DE ANTIINFECIOSOS Y ANTIPARAS. SISTEM. NO ESPECIFICAD</v>
          </cell>
          <cell r="C9619" t="str">
            <v>103</v>
          </cell>
        </row>
        <row r="9620">
          <cell r="A9620" t="str">
            <v>Y42</v>
          </cell>
          <cell r="B9620" t="str">
            <v>EFECTOS ADVERSOS DE HORMONAS Y SUS SUSTITUTOS SINTETICOS Y ANTAGONISTA</v>
          </cell>
          <cell r="C9620" t="str">
            <v>103</v>
          </cell>
        </row>
        <row r="9621">
          <cell r="A9621" t="str">
            <v>Y420</v>
          </cell>
          <cell r="B9621" t="str">
            <v>EFECTOS ADVERSOS DE GLUCOCORTICOIDES Y ANALOGOS SINTETICOS</v>
          </cell>
          <cell r="C9621" t="str">
            <v>103</v>
          </cell>
        </row>
        <row r="9622">
          <cell r="A9622" t="str">
            <v>Y421</v>
          </cell>
          <cell r="B9622" t="str">
            <v>EFECTOS ADVERSOS DE HORMONAS TIROIDEAS Y SUSTITUTOS</v>
          </cell>
          <cell r="C9622" t="str">
            <v>103</v>
          </cell>
        </row>
        <row r="9623">
          <cell r="A9623" t="str">
            <v>Y422</v>
          </cell>
          <cell r="B9623" t="str">
            <v>EFECTOS ADVERSOS DE DROGAS ANTITIROIDEAS</v>
          </cell>
          <cell r="C9623" t="str">
            <v>103</v>
          </cell>
        </row>
        <row r="9624">
          <cell r="A9624" t="str">
            <v>Y423</v>
          </cell>
          <cell r="B9624" t="str">
            <v>EFECTOS ADVERSOS DE DROGAS HIPOGLUCEMIANTES ORALES E INSULINA (ANTIDI</v>
          </cell>
          <cell r="C9624" t="str">
            <v>103</v>
          </cell>
        </row>
        <row r="9625">
          <cell r="A9625" t="str">
            <v>Y424</v>
          </cell>
          <cell r="B9625" t="str">
            <v>EFECTOS ADVERSOS DE ANTICONCEPTIVOS ORALES</v>
          </cell>
          <cell r="C9625" t="str">
            <v>103</v>
          </cell>
        </row>
        <row r="9626">
          <cell r="A9626" t="str">
            <v>Y425</v>
          </cell>
          <cell r="B9626" t="str">
            <v>EFECTOS ADVERSOS DE OTROS ESTROGENOS Y PROGESTAGENOS</v>
          </cell>
          <cell r="C9626" t="str">
            <v>103</v>
          </cell>
        </row>
        <row r="9627">
          <cell r="A9627" t="str">
            <v>Y426</v>
          </cell>
          <cell r="B9627" t="str">
            <v>EFECTOS ADVERSOS DE ANTIGONADOTROPINAS, ANTIESTROGENOS Y ANTIANDROGEN</v>
          </cell>
          <cell r="C9627" t="str">
            <v>103</v>
          </cell>
        </row>
        <row r="9628">
          <cell r="A9628" t="str">
            <v>Y427</v>
          </cell>
          <cell r="B9628" t="str">
            <v>EFECTOS ADVERSOS DE ANDROGENOS Y CONGENERES ANABOLITICOS</v>
          </cell>
          <cell r="C9628" t="str">
            <v>103</v>
          </cell>
        </row>
        <row r="9629">
          <cell r="A9629" t="str">
            <v>Y428</v>
          </cell>
          <cell r="B9629" t="str">
            <v>EFECTOS ADVERSOS DE OTRAS HORMONAS Y SUS SUSTITUTOS SINTET. Y LAS NO E</v>
          </cell>
          <cell r="C9629" t="str">
            <v>103</v>
          </cell>
        </row>
        <row r="9630">
          <cell r="A9630" t="str">
            <v>Y429</v>
          </cell>
          <cell r="B9630" t="str">
            <v>EFECTOS ADVERSOS DE OTRAS HORMONAS ANTAGONISTAS, Y LAS NO ESPECIFIC</v>
          </cell>
          <cell r="C9630" t="str">
            <v>103</v>
          </cell>
        </row>
        <row r="9631">
          <cell r="A9631" t="str">
            <v>Y43</v>
          </cell>
          <cell r="B9631" t="str">
            <v>EFECTOS ADVERSOS DE AGENTES SISTEMICOS PRIMARIOS</v>
          </cell>
          <cell r="C9631" t="str">
            <v>103</v>
          </cell>
        </row>
        <row r="9632">
          <cell r="A9632" t="str">
            <v>Y430</v>
          </cell>
          <cell r="B9632" t="str">
            <v>EFECTOS ADVERSOS DE ANTIALERGICOS Y ANTIEMETICOS</v>
          </cell>
          <cell r="C9632" t="str">
            <v>103</v>
          </cell>
        </row>
        <row r="9633">
          <cell r="A9633" t="str">
            <v>Y431</v>
          </cell>
          <cell r="B9633" t="str">
            <v>EFECTOS ADVERSOS DE ANTIMETABOLITOS ANTINEOPLASICOS</v>
          </cell>
          <cell r="C9633" t="str">
            <v>103</v>
          </cell>
        </row>
        <row r="9634">
          <cell r="A9634" t="str">
            <v>Y432</v>
          </cell>
          <cell r="B9634" t="str">
            <v>EFECTOS ADVERSOS DE PRODUCTOS NATURALES ANTINEOPLASICOS</v>
          </cell>
          <cell r="C9634" t="str">
            <v>103</v>
          </cell>
        </row>
        <row r="9635">
          <cell r="A9635" t="str">
            <v>Y433</v>
          </cell>
          <cell r="B9635" t="str">
            <v>EFECTOS ADVERSOS DE OTRAS DROGAS ANTINEOPLASICAS</v>
          </cell>
          <cell r="C9635" t="str">
            <v>103</v>
          </cell>
        </row>
        <row r="9636">
          <cell r="A9636" t="str">
            <v>Y434</v>
          </cell>
          <cell r="B9636" t="str">
            <v>EFECTOS ADVERSOS DE AGENTES INMUNOSUPRESORES</v>
          </cell>
          <cell r="C9636" t="str">
            <v>103</v>
          </cell>
        </row>
        <row r="9637">
          <cell r="A9637" t="str">
            <v>Y435</v>
          </cell>
          <cell r="B9637" t="str">
            <v>EFECTOS ADVERSOS DE AGENTES ACIDIFICANTES Y ALCALINIZANTES</v>
          </cell>
          <cell r="C9637" t="str">
            <v>103</v>
          </cell>
        </row>
        <row r="9638">
          <cell r="A9638" t="str">
            <v>Y436</v>
          </cell>
          <cell r="B9638" t="str">
            <v>EFECTOS ADVERSOS DE ENZIMAS NO CLASIFICADAS EN OTRA PARTE</v>
          </cell>
          <cell r="C9638" t="str">
            <v>103</v>
          </cell>
        </row>
        <row r="9639">
          <cell r="A9639" t="str">
            <v>Y438</v>
          </cell>
          <cell r="B9639" t="str">
            <v>EFECTOS ADVERSOS DE OTROS AGENTES SISTEMICOS PRIMARIOS NO CLAS. EN OTR</v>
          </cell>
          <cell r="C9639" t="str">
            <v>103</v>
          </cell>
        </row>
        <row r="9640">
          <cell r="A9640" t="str">
            <v>Y439</v>
          </cell>
          <cell r="B9640" t="str">
            <v>EFECTOS ADVERSOS DE AGENTE SISTEMICO PRIMARIO NO ESPECIFICADO</v>
          </cell>
          <cell r="C9640" t="str">
            <v>103</v>
          </cell>
        </row>
        <row r="9641">
          <cell r="A9641" t="str">
            <v>Y44</v>
          </cell>
          <cell r="B9641" t="str">
            <v>EFECTOS ADVERSOS DE AGENT. QUE AFECTAN PRIMARIA/ LOS CONSTTITUY. DE LA</v>
          </cell>
          <cell r="C9641" t="str">
            <v>103</v>
          </cell>
        </row>
        <row r="9642">
          <cell r="A9642" t="str">
            <v>Y440</v>
          </cell>
          <cell r="B9642" t="str">
            <v>EFECTOS ADVERSOS  DE PREPAR. CON HIERRO Y OTROS PREPAR. CONTRA LA ANEM</v>
          </cell>
          <cell r="C9642" t="str">
            <v>103</v>
          </cell>
        </row>
        <row r="9643">
          <cell r="A9643" t="str">
            <v>Y441</v>
          </cell>
          <cell r="B9643" t="str">
            <v>EFECTOS ADVERSOS DE VITAM. B12 ACIDO FOLICO Y OTROS PREPAR. CONTRA LA</v>
          </cell>
          <cell r="C9643" t="str">
            <v>103</v>
          </cell>
        </row>
        <row r="9644">
          <cell r="A9644" t="str">
            <v>Y442</v>
          </cell>
          <cell r="B9644" t="str">
            <v>EFECTOS ADVERSOS DE ANTICOAGULANTES</v>
          </cell>
          <cell r="C9644" t="str">
            <v>103</v>
          </cell>
        </row>
        <row r="9645">
          <cell r="A9645" t="str">
            <v>Y443</v>
          </cell>
          <cell r="B9645" t="str">
            <v>EFECTOS ADVERSOS DE ANTAGONISTA DE ANTICOAG. VITAMINA K Y OTROS COAGUL</v>
          </cell>
          <cell r="C9645" t="str">
            <v>103</v>
          </cell>
        </row>
        <row r="9646">
          <cell r="A9646" t="str">
            <v>Y444</v>
          </cell>
          <cell r="B9646" t="str">
            <v>EFECTOS ADVERSOS DE DROGAS ANTITROMBOTICAS (INHIBID. DE LA AGREG. PLAQ</v>
          </cell>
          <cell r="C9646" t="str">
            <v>103</v>
          </cell>
        </row>
        <row r="9647">
          <cell r="A9647" t="str">
            <v>Y445</v>
          </cell>
          <cell r="B9647" t="str">
            <v>EFECTOS ADVERSOS DE DROGAS TROMBOLITICAS</v>
          </cell>
          <cell r="C9647" t="str">
            <v>103</v>
          </cell>
        </row>
        <row r="9648">
          <cell r="A9648" t="str">
            <v>Y446</v>
          </cell>
          <cell r="B9648" t="str">
            <v>EFECTOS ADVERSOS DE SANGRE NATURAL Y PRODUCTOS SANGUINEOS</v>
          </cell>
          <cell r="C9648" t="str">
            <v>103</v>
          </cell>
        </row>
        <row r="9649">
          <cell r="A9649" t="str">
            <v>Y447</v>
          </cell>
          <cell r="B9649" t="str">
            <v>EFECTOAS ADVERSOS DE LOS SUSTITUTOS DEL PLASMA</v>
          </cell>
          <cell r="C9649" t="str">
            <v>103</v>
          </cell>
        </row>
        <row r="9650">
          <cell r="A9650" t="str">
            <v>Y449</v>
          </cell>
          <cell r="B9650" t="str">
            <v>EFECTOS ADVERSOS DE OTROS AGENT. AFECTAN LOS CONSTITUY. DE LA SANGRE</v>
          </cell>
          <cell r="C9650" t="str">
            <v>103</v>
          </cell>
        </row>
        <row r="9651">
          <cell r="A9651" t="str">
            <v>Y45</v>
          </cell>
          <cell r="B9651" t="str">
            <v>EFECTOS ADVERSOS DE DROGAS ANALG. ANTIPIRETICAS Y ANTIINFLAMATORIAS</v>
          </cell>
          <cell r="C9651" t="str">
            <v>103</v>
          </cell>
        </row>
        <row r="9652">
          <cell r="A9652" t="str">
            <v>Y450</v>
          </cell>
          <cell r="B9652" t="str">
            <v>EFECTOS ADVERSOS DE OPIACEOS Y ANALGESICOS RELACIONADOS</v>
          </cell>
          <cell r="C9652" t="str">
            <v>103</v>
          </cell>
        </row>
        <row r="9653">
          <cell r="A9653" t="str">
            <v>Y451</v>
          </cell>
          <cell r="B9653" t="str">
            <v>EFECTOS ADVERSOS DE SALICILATOS</v>
          </cell>
          <cell r="C9653" t="str">
            <v>103</v>
          </cell>
        </row>
        <row r="9654">
          <cell r="A9654" t="str">
            <v>Y452</v>
          </cell>
          <cell r="B9654" t="str">
            <v>EFECTOS ADVERSOS DE DERIVADOS DEL ACIDO PROPIONICO</v>
          </cell>
          <cell r="C9654" t="str">
            <v>103</v>
          </cell>
        </row>
        <row r="9655">
          <cell r="A9655" t="str">
            <v>Y453</v>
          </cell>
          <cell r="B9655" t="str">
            <v>EFECTOS ADVERSOS DE OTRAS DROGAS ANTIINFLAMATORIAS NO ESTEROIDES (DAIN</v>
          </cell>
          <cell r="C9655" t="str">
            <v>103</v>
          </cell>
        </row>
        <row r="9656">
          <cell r="A9656" t="str">
            <v>Y454</v>
          </cell>
          <cell r="B9656" t="str">
            <v>EFECTOS ADVERSOS DE LOS ANTIRREUMATICOS</v>
          </cell>
          <cell r="C9656" t="str">
            <v>103</v>
          </cell>
        </row>
        <row r="9657">
          <cell r="A9657" t="str">
            <v>Y455</v>
          </cell>
          <cell r="B9657" t="str">
            <v>EFECTOS ADVERSOS DE LOS DERIVADOS DEL 4-AMINOFENOL</v>
          </cell>
          <cell r="C9657" t="str">
            <v>103</v>
          </cell>
        </row>
        <row r="9658">
          <cell r="A9658" t="str">
            <v>Y458</v>
          </cell>
          <cell r="B9658" t="str">
            <v>EFECTOS ADVERSOS DE OTROS ANALGESICOS Y ANTIPIRETICOS</v>
          </cell>
          <cell r="C9658" t="str">
            <v>103</v>
          </cell>
        </row>
        <row r="9659">
          <cell r="A9659" t="str">
            <v>Y459</v>
          </cell>
          <cell r="B9659" t="str">
            <v>EFECTOS ADVERSOS DE DROGAS ANALG. ANTIPIRET. Y ANTIINFL. NO ESPECIFICA</v>
          </cell>
          <cell r="C9659" t="str">
            <v>103</v>
          </cell>
        </row>
        <row r="9660">
          <cell r="A9660" t="str">
            <v>Y46</v>
          </cell>
          <cell r="B9660" t="str">
            <v>EFECTOS ADVERSOS DE DROGAS ANTIEPILEPTICAS Y ANTIPARKINSONIANAS</v>
          </cell>
          <cell r="C9660" t="str">
            <v>103</v>
          </cell>
        </row>
        <row r="9661">
          <cell r="A9661" t="str">
            <v>Y460</v>
          </cell>
          <cell r="B9661" t="str">
            <v>EFECTOS ADVERSOS DE SUCCINAMIDAS</v>
          </cell>
          <cell r="C9661" t="str">
            <v>103</v>
          </cell>
        </row>
        <row r="9662">
          <cell r="A9662" t="str">
            <v>Y461</v>
          </cell>
          <cell r="B9662" t="str">
            <v>EFECTOS ADVERSOS DE OXAZOLIDINADIONAS</v>
          </cell>
          <cell r="C9662" t="str">
            <v>103</v>
          </cell>
        </row>
        <row r="9663">
          <cell r="A9663" t="str">
            <v>Y462</v>
          </cell>
          <cell r="B9663" t="str">
            <v>EFECTOS ADVERSOS DE DERIVADOS DE LA HIDANTOINA</v>
          </cell>
          <cell r="C9663" t="str">
            <v>103</v>
          </cell>
        </row>
        <row r="9664">
          <cell r="A9664" t="str">
            <v>Y463</v>
          </cell>
          <cell r="B9664" t="str">
            <v>EFECTOS ADVERSOS DE DESOXIBARBITURICOS</v>
          </cell>
          <cell r="C9664" t="str">
            <v>103</v>
          </cell>
        </row>
        <row r="9665">
          <cell r="A9665" t="str">
            <v>Y464</v>
          </cell>
          <cell r="B9665" t="str">
            <v>EFECTOS ADVERSOS DE IMINOESTILBENOS</v>
          </cell>
          <cell r="C9665" t="str">
            <v>103</v>
          </cell>
        </row>
        <row r="9666">
          <cell r="A9666" t="str">
            <v>Y465</v>
          </cell>
          <cell r="B9666" t="str">
            <v>EFECTOS ADVERSOS DEL ACIDO VALPROICO</v>
          </cell>
          <cell r="C9666" t="str">
            <v>103</v>
          </cell>
        </row>
        <row r="9667">
          <cell r="A9667" t="str">
            <v>Y466</v>
          </cell>
          <cell r="B9667" t="str">
            <v>EFECTOS ADVERSOS DE OTROS ANTIEPILEPTICOS, Y LOS NO ESPECIFICADOS</v>
          </cell>
          <cell r="C9667" t="str">
            <v>103</v>
          </cell>
        </row>
        <row r="9668">
          <cell r="A9668" t="str">
            <v>Y467</v>
          </cell>
          <cell r="B9668" t="str">
            <v>EFECTOS ADVERSOS DE DROGAS ANTIPARKINSONIANAS</v>
          </cell>
          <cell r="C9668" t="str">
            <v>103</v>
          </cell>
        </row>
        <row r="9669">
          <cell r="A9669" t="str">
            <v>Y468</v>
          </cell>
          <cell r="B9669" t="str">
            <v>EFECTOS ADVERSOS DE DROGAS ANTIESPASTICAS</v>
          </cell>
          <cell r="C9669" t="str">
            <v>103</v>
          </cell>
        </row>
        <row r="9670">
          <cell r="A9670" t="str">
            <v>Y47</v>
          </cell>
          <cell r="B9670" t="str">
            <v>EFECTOS ADVERSOS DE DROGAS SEDANTES, HIPNOTICAS Y ANSIOLITICAS</v>
          </cell>
          <cell r="C9670" t="str">
            <v>103</v>
          </cell>
        </row>
        <row r="9671">
          <cell r="A9671" t="str">
            <v>Y470</v>
          </cell>
          <cell r="B9671" t="str">
            <v>EFECTOS ADVERSOS DE BARBITURICOS, NO CLASIFICADOS EN OTRA PARTE</v>
          </cell>
          <cell r="C9671" t="str">
            <v>103</v>
          </cell>
        </row>
        <row r="9672">
          <cell r="A9672" t="str">
            <v>Y471</v>
          </cell>
          <cell r="B9672" t="str">
            <v>EFECTOS ADVERSOS DE BENZODIAZEPINAS</v>
          </cell>
          <cell r="C9672" t="str">
            <v>103</v>
          </cell>
        </row>
        <row r="9673">
          <cell r="A9673" t="str">
            <v>Y472</v>
          </cell>
          <cell r="B9673" t="str">
            <v>EFECTOS ADVERSOS DE DERIVADOS CLORALES</v>
          </cell>
          <cell r="C9673" t="str">
            <v>103</v>
          </cell>
        </row>
        <row r="9674">
          <cell r="A9674" t="str">
            <v>Y473</v>
          </cell>
          <cell r="B9674" t="str">
            <v>EFECTOS ADVERSOS DE PARALDEHIDO</v>
          </cell>
          <cell r="C9674" t="str">
            <v>103</v>
          </cell>
        </row>
        <row r="9675">
          <cell r="A9675" t="str">
            <v>Y474</v>
          </cell>
          <cell r="B9675" t="str">
            <v>EFECTOS ADVERSOS DE COMPUESTOS DEL BROMO</v>
          </cell>
          <cell r="C9675" t="str">
            <v>103</v>
          </cell>
        </row>
        <row r="9676">
          <cell r="A9676" t="str">
            <v>Y475</v>
          </cell>
          <cell r="B9676" t="str">
            <v>EFECTOS ADVERSOS DE MEZCLAS SEDANTES E HIPNOTICAS, NO CLASCIF. EN OTRA</v>
          </cell>
          <cell r="C9676" t="str">
            <v>103</v>
          </cell>
        </row>
        <row r="9677">
          <cell r="A9677" t="str">
            <v>Y478</v>
          </cell>
          <cell r="B9677" t="str">
            <v>EFECTOS ADVERSOS DE OTRAS DROGAS SEDANTES, HIPNOTICAS Y ANSIOLITICAS</v>
          </cell>
          <cell r="C9677" t="str">
            <v>103</v>
          </cell>
        </row>
        <row r="9678">
          <cell r="A9678" t="str">
            <v>Y479</v>
          </cell>
          <cell r="B9678" t="str">
            <v>EFECTOS ADVERSOS DE DROGAS SEDANTES, HIPNOTICAS Y ANSIOLITICAS NO ESPE</v>
          </cell>
          <cell r="C9678" t="str">
            <v>103</v>
          </cell>
        </row>
        <row r="9679">
          <cell r="A9679" t="str">
            <v>Y48</v>
          </cell>
          <cell r="B9679" t="str">
            <v>EFECTOS ADVERSOS DE GASES ANESTESICOS Y TERAPEUTICOS</v>
          </cell>
          <cell r="C9679" t="str">
            <v>103</v>
          </cell>
        </row>
        <row r="9680">
          <cell r="A9680" t="str">
            <v>Y480</v>
          </cell>
          <cell r="B9680" t="str">
            <v>EFECTOS ADVERSOS DE GASES ANESTESICOS POR INHALACION</v>
          </cell>
          <cell r="C9680" t="str">
            <v>103</v>
          </cell>
        </row>
        <row r="9681">
          <cell r="A9681" t="str">
            <v>Y481</v>
          </cell>
          <cell r="B9681" t="str">
            <v>EFECTOS ADVERSOS DE GASES ANESTESICOS PARENTERALES</v>
          </cell>
          <cell r="C9681" t="str">
            <v>103</v>
          </cell>
        </row>
        <row r="9682">
          <cell r="A9682" t="str">
            <v>Y482</v>
          </cell>
          <cell r="B9682" t="str">
            <v>EFECTOS ADVERSOS DE OTROS GASES ANESTESICOS GENERALES, Y LOS NO ESPECI</v>
          </cell>
          <cell r="C9682" t="str">
            <v>103</v>
          </cell>
        </row>
        <row r="9683">
          <cell r="A9683" t="str">
            <v>Y483</v>
          </cell>
          <cell r="B9683" t="str">
            <v>EFECTOS ADVERSOS DE GASES ANESTESICOS LOCALES</v>
          </cell>
          <cell r="C9683" t="str">
            <v>103</v>
          </cell>
        </row>
        <row r="9684">
          <cell r="A9684" t="str">
            <v>Y484</v>
          </cell>
          <cell r="B9684" t="str">
            <v>EFECTOS ADVERSOS DE ANESTESICOS NO ESPECIFICADOS</v>
          </cell>
          <cell r="C9684" t="str">
            <v>103</v>
          </cell>
        </row>
        <row r="9685">
          <cell r="A9685" t="str">
            <v>Y485</v>
          </cell>
          <cell r="B9685" t="str">
            <v>EFECTOS ADVERSOS DE GASES TERAPEUTICOS</v>
          </cell>
          <cell r="C9685" t="str">
            <v>103</v>
          </cell>
        </row>
        <row r="9686">
          <cell r="A9686" t="str">
            <v>Y49</v>
          </cell>
          <cell r="B9686" t="str">
            <v>EFECTOS ADVERSOS DE DROGAS PSICOTROPICAS, NO CLASIF. EN OTRA PARTE</v>
          </cell>
          <cell r="C9686" t="str">
            <v>103</v>
          </cell>
        </row>
        <row r="9687">
          <cell r="A9687" t="str">
            <v>Y490</v>
          </cell>
          <cell r="B9687" t="str">
            <v>EFECTOS ADVERSOS DE ANTIDEPRESIVOS TRICICLICOS Y TETRACICLICOS</v>
          </cell>
          <cell r="C9687" t="str">
            <v>103</v>
          </cell>
        </row>
        <row r="9688">
          <cell r="A9688" t="str">
            <v>Y491</v>
          </cell>
          <cell r="B9688" t="str">
            <v>EFECTOS ADVERSOS DE ANTIDEPRESIVOS INHIBIDORES DE LA MONOAMINOOXIDASA</v>
          </cell>
          <cell r="C9688" t="str">
            <v>103</v>
          </cell>
        </row>
        <row r="9689">
          <cell r="A9689" t="str">
            <v>Y492</v>
          </cell>
          <cell r="B9689" t="str">
            <v>EFECTOS ADVERSOS DE OTROS ANTIDEPRESIVOS, Y LOS NO ESPECIFICADOS</v>
          </cell>
          <cell r="C9689" t="str">
            <v>103</v>
          </cell>
        </row>
        <row r="9690">
          <cell r="A9690" t="str">
            <v>Y493</v>
          </cell>
          <cell r="B9690" t="str">
            <v>EFECTOS ADVERSOS DE ANTIPSICOTICOS Y NEUROLEPTICOS FENOTIAZINICOS</v>
          </cell>
          <cell r="C9690" t="str">
            <v>103</v>
          </cell>
        </row>
        <row r="9691">
          <cell r="A9691" t="str">
            <v>Y494</v>
          </cell>
          <cell r="B9691" t="str">
            <v>EFECTOS ADVERSOS DE NEUROLEPTICOS DE LA BUTIROFENONA Y TIOXANTINA</v>
          </cell>
          <cell r="C9691" t="str">
            <v>103</v>
          </cell>
        </row>
        <row r="9692">
          <cell r="A9692" t="str">
            <v>Y495</v>
          </cell>
          <cell r="B9692" t="str">
            <v>EFECTOS ADVERSOS DE OTROS ANTIPSICOTICOS Y NEUROLEPTICOS</v>
          </cell>
          <cell r="C9692" t="str">
            <v>103</v>
          </cell>
        </row>
        <row r="9693">
          <cell r="A9693" t="str">
            <v>Y496</v>
          </cell>
          <cell r="B9693" t="str">
            <v>EFECTOS ADVERSOS DE PSICODISLEPTICOS (ALUCINOGENOS)</v>
          </cell>
          <cell r="C9693" t="str">
            <v>103</v>
          </cell>
        </row>
        <row r="9694">
          <cell r="A9694" t="str">
            <v>Y497</v>
          </cell>
          <cell r="B9694" t="str">
            <v>EFECTOS ADVERSOS DE PSICOESTIMULANTES CON ABUSO POTENCIAL</v>
          </cell>
          <cell r="C9694" t="str">
            <v>103</v>
          </cell>
        </row>
        <row r="9695">
          <cell r="A9695" t="str">
            <v>Y498</v>
          </cell>
          <cell r="B9695" t="str">
            <v>EFECTOS ADVERSOS DE OTRAS DROGAS PSICOTROPICAS, NO CLASIF. EN OTRA PAR</v>
          </cell>
          <cell r="C9695" t="str">
            <v>103</v>
          </cell>
        </row>
        <row r="9696">
          <cell r="A9696" t="str">
            <v>Y499</v>
          </cell>
          <cell r="B9696" t="str">
            <v>EFECTOS ADVERSOS DE DROGAS PSICOTROPICAS NO ESPECIFICADAS</v>
          </cell>
          <cell r="C9696" t="str">
            <v>103</v>
          </cell>
        </row>
        <row r="9697">
          <cell r="A9697" t="str">
            <v>Y50</v>
          </cell>
          <cell r="B9697" t="str">
            <v>EFECTOS ADVERSOS DE ESTIMULANTES DEL SISTEMA NERVIOSO CENTRAL NO CLAS.</v>
          </cell>
          <cell r="C9697" t="str">
            <v>103</v>
          </cell>
        </row>
        <row r="9698">
          <cell r="A9698" t="str">
            <v>Y500</v>
          </cell>
          <cell r="B9698" t="str">
            <v>EFECTOS ADVERSOS DE ANALEPTICOS</v>
          </cell>
          <cell r="C9698" t="str">
            <v>103</v>
          </cell>
        </row>
        <row r="9699">
          <cell r="A9699" t="str">
            <v>Y501</v>
          </cell>
          <cell r="B9699" t="str">
            <v>EFECTOS ADVERSOS DE ANTAGONISTAS DE OPIACEOS</v>
          </cell>
          <cell r="C9699" t="str">
            <v>103</v>
          </cell>
        </row>
        <row r="9700">
          <cell r="A9700" t="str">
            <v>Y502</v>
          </cell>
          <cell r="B9700" t="str">
            <v>EFECTOS ADVERSOS DE METILXANTINAS, NO CLASIFICADAS EN OTRA PARTE</v>
          </cell>
          <cell r="C9700" t="str">
            <v>103</v>
          </cell>
        </row>
        <row r="9701">
          <cell r="A9701" t="str">
            <v>Y508</v>
          </cell>
          <cell r="B9701" t="str">
            <v>EFECTOS ADVERSOS DE OTROS ESTIMULANTES DEL SISTEMA NERVIOSO CENTRAL</v>
          </cell>
          <cell r="C9701" t="str">
            <v>103</v>
          </cell>
        </row>
        <row r="9702">
          <cell r="A9702" t="str">
            <v>Y509</v>
          </cell>
          <cell r="B9702" t="str">
            <v>EFECTOS ADVERSOS DE ESTIMULANTE NO ESPECIFICADO DEL SIST. NERV. CENTRA</v>
          </cell>
          <cell r="C9702" t="str">
            <v>103</v>
          </cell>
        </row>
        <row r="9703">
          <cell r="A9703" t="str">
            <v>Y51</v>
          </cell>
          <cell r="B9703" t="str">
            <v>EFECTOS ADVERSOS DE DROGAS QUE AFECTAN PRIMARIA/ EL SIST. NERV. CENT.</v>
          </cell>
          <cell r="C9703" t="str">
            <v>103</v>
          </cell>
        </row>
        <row r="9704">
          <cell r="A9704" t="str">
            <v>Y510</v>
          </cell>
          <cell r="B9704" t="str">
            <v>EFECTOS ADVERSOS DE AGENTES ANTICOLINESTERASA</v>
          </cell>
          <cell r="C9704" t="str">
            <v>103</v>
          </cell>
        </row>
        <row r="9705">
          <cell r="A9705" t="str">
            <v>Y511</v>
          </cell>
          <cell r="B9705" t="str">
            <v>EFECTOS ADVERSOS DE OTROS PARASIMPATICOMIMETICOS (COLINERGICOS)</v>
          </cell>
          <cell r="C9705" t="str">
            <v>103</v>
          </cell>
        </row>
        <row r="9706">
          <cell r="A9706" t="str">
            <v>Y512</v>
          </cell>
          <cell r="B9706" t="str">
            <v>EFECTOS ADVERSOS DE DROGAS BLOQUEADORAS GANGLIONARES, NO CLASIF. EN OT</v>
          </cell>
          <cell r="C9706" t="str">
            <v>103</v>
          </cell>
        </row>
        <row r="9707">
          <cell r="A9707" t="str">
            <v>Y513</v>
          </cell>
          <cell r="B9707" t="str">
            <v>EFECTOS ADVERSOS DE OTROS PARASIMPATICOLITICOS ( ANTICOLIN. Y ANTIMUS.</v>
          </cell>
          <cell r="C9707" t="str">
            <v>103</v>
          </cell>
        </row>
        <row r="9708">
          <cell r="A9708" t="str">
            <v>Y514</v>
          </cell>
          <cell r="B9708" t="str">
            <v>EFECTOS ADVERSOS DE AGONISTAS (ESTIMULANTES) PREDOMINANTE/ ALFA-ADRENE</v>
          </cell>
          <cell r="C9708" t="str">
            <v>103</v>
          </cell>
        </row>
        <row r="9709">
          <cell r="A9709" t="str">
            <v>Y515</v>
          </cell>
          <cell r="B9709" t="str">
            <v>EFECTOS ADVERSOS DE AGONISTAS (ESTIMULANTES) PREDOMINANTE/ BETA-ADRENE</v>
          </cell>
          <cell r="C9709" t="str">
            <v>103</v>
          </cell>
        </row>
        <row r="9710">
          <cell r="A9710" t="str">
            <v>Y516</v>
          </cell>
          <cell r="B9710" t="str">
            <v>EFECTOS ADVERSOS DE ANTAGONISTAS (BLOQUEADORES) ALFA-ANDREN.) NO CLASI</v>
          </cell>
          <cell r="C9710" t="str">
            <v>103</v>
          </cell>
        </row>
        <row r="9711">
          <cell r="A9711" t="str">
            <v>Y517</v>
          </cell>
          <cell r="B9711" t="str">
            <v>EFECTOS ADVERSOS DE ANTAGONISTA (BLOQUEADORES) BETA- ADREN.) NO CLASIF</v>
          </cell>
          <cell r="C9711" t="str">
            <v>103</v>
          </cell>
        </row>
        <row r="9712">
          <cell r="A9712" t="str">
            <v>Y518</v>
          </cell>
          <cell r="B9712" t="str">
            <v>EFECTOS ADVERSOS DE AGENT. BLOQUEAD. NEURO-ANDREN. QUE ACTUAN CENTRAL/</v>
          </cell>
          <cell r="C9712" t="str">
            <v>103</v>
          </cell>
        </row>
        <row r="9713">
          <cell r="A9713" t="str">
            <v>Y519</v>
          </cell>
          <cell r="B9713" t="str">
            <v>EFECTOS ADVERSOS DE OTRAS DROGAS QUE AFECTAN PRIMARIA/ EL SIST. NERV.</v>
          </cell>
          <cell r="C9713" t="str">
            <v>103</v>
          </cell>
        </row>
        <row r="9714">
          <cell r="A9714" t="str">
            <v>Y52</v>
          </cell>
          <cell r="B9714" t="str">
            <v>EFECTOS ADVERSOS DE AGENTES QUE AFECTAN PRIMARIA/ EL SIST. CARDIOVASCU</v>
          </cell>
          <cell r="C9714" t="str">
            <v>103</v>
          </cell>
        </row>
        <row r="9715">
          <cell r="A9715" t="str">
            <v>Y520</v>
          </cell>
          <cell r="B9715" t="str">
            <v>EFECTOS ADVERSOS DE GLUCOSIDOS CARDIOTONICOS Y DROGAS DE ACCION SIMILA</v>
          </cell>
          <cell r="C9715" t="str">
            <v>103</v>
          </cell>
        </row>
        <row r="9716">
          <cell r="A9716" t="str">
            <v>Y521</v>
          </cell>
          <cell r="B9716" t="str">
            <v>EFECTOS ADVERSOS DE BLOQUEADORES DEL CANAL DEL CALCIO</v>
          </cell>
          <cell r="C9716" t="str">
            <v>103</v>
          </cell>
        </row>
        <row r="9717">
          <cell r="A9717" t="str">
            <v>Y522</v>
          </cell>
          <cell r="B9717" t="str">
            <v>EFECTOS ADVERSOS DE OTRAS DROGAS ANTIARRITMICAS, NO CLAS. EN OTRA PART</v>
          </cell>
          <cell r="C9717" t="str">
            <v>103</v>
          </cell>
        </row>
        <row r="9718">
          <cell r="A9718" t="str">
            <v>Y523</v>
          </cell>
          <cell r="B9718" t="str">
            <v>EFECTOS ADVERSOS DE VASODILATADORES CORONARIOS, NO CLASIF. EN OTRA PAR</v>
          </cell>
          <cell r="C9718" t="str">
            <v>103</v>
          </cell>
        </row>
        <row r="9719">
          <cell r="A9719" t="str">
            <v>Y524</v>
          </cell>
          <cell r="B9719" t="str">
            <v>EFECTOS ADVERSOS DE INHIBIDORES DE LA ENZIMA CONVERTIDORA DE ANGIOTENS</v>
          </cell>
          <cell r="C9719" t="str">
            <v>103</v>
          </cell>
        </row>
        <row r="9720">
          <cell r="A9720" t="str">
            <v>Y525</v>
          </cell>
          <cell r="B9720" t="str">
            <v>EFECTOS ADVERSOS DE OTRAS DROGAS ANTIHIPERTENSIVAS, NO CLAS. EN OTRA P</v>
          </cell>
          <cell r="C9720" t="str">
            <v>103</v>
          </cell>
        </row>
        <row r="9721">
          <cell r="A9721" t="str">
            <v>Y526</v>
          </cell>
          <cell r="B9721" t="str">
            <v>EFECTOS ADVERSOS DE DROGAS ANTIHIPERLIPIDEMICAS Y ANTIARTERIOSCLEROTIC</v>
          </cell>
          <cell r="C9721" t="str">
            <v>103</v>
          </cell>
        </row>
        <row r="9722">
          <cell r="A9722" t="str">
            <v>Y527</v>
          </cell>
          <cell r="B9722" t="str">
            <v>EFECTOS ADVERSOS DE VASODILATODORES PERIFERICOS</v>
          </cell>
          <cell r="C9722" t="str">
            <v>103</v>
          </cell>
        </row>
        <row r="9723">
          <cell r="A9723" t="str">
            <v>Y528</v>
          </cell>
          <cell r="B9723" t="str">
            <v>EFECTOS ADVERSOS DE DROGAS ANTIVARICOSAS, INCLUSIVE AGENTES ESCLEROSAN</v>
          </cell>
          <cell r="C9723" t="str">
            <v>103</v>
          </cell>
        </row>
        <row r="9724">
          <cell r="A9724" t="str">
            <v>Y529</v>
          </cell>
          <cell r="B9724" t="str">
            <v>EFECTOS ADVERSOS DE OTROS AGENTES QUE AFENTAN PRIMARIA/ EL SIST. CARDI</v>
          </cell>
          <cell r="C9724" t="str">
            <v>103</v>
          </cell>
        </row>
        <row r="9725">
          <cell r="A9725" t="str">
            <v>Y53</v>
          </cell>
          <cell r="B9725" t="str">
            <v>EFECTOS ADVERSOS DE AGENTES QUE AFECTAN PRIMARIA/ EL SIST. GASTROINTES</v>
          </cell>
          <cell r="C9725" t="str">
            <v>103</v>
          </cell>
        </row>
        <row r="9726">
          <cell r="A9726" t="str">
            <v>Y530</v>
          </cell>
          <cell r="B9726" t="str">
            <v>EFECTOS ADVERSOS DE AGENTES QUE AFECTAN PRIMARIA/ EL SIST. GASTROINTES</v>
          </cell>
          <cell r="C9726" t="str">
            <v>103</v>
          </cell>
        </row>
        <row r="9727">
          <cell r="A9727" t="str">
            <v>Y531</v>
          </cell>
          <cell r="B9727" t="str">
            <v>EFECTOS ADVERSOS DE OTRAS DROGAS ANTIACIDAS E INHIBIDORAS DE LA SECREC</v>
          </cell>
          <cell r="C9727" t="str">
            <v>103</v>
          </cell>
        </row>
        <row r="9728">
          <cell r="A9728" t="str">
            <v>Y532</v>
          </cell>
          <cell r="B9728" t="str">
            <v>EFECTOS ADVERSOS DE LA LAXANTES ESTIMULANTES</v>
          </cell>
          <cell r="C9728" t="str">
            <v>103</v>
          </cell>
        </row>
        <row r="9729">
          <cell r="A9729" t="str">
            <v>Y533</v>
          </cell>
          <cell r="B9729" t="str">
            <v>EFECTOS ADVERSOS DE LAXANTES SALINOS Y OSMOTICOS</v>
          </cell>
          <cell r="C9729" t="str">
            <v>103</v>
          </cell>
        </row>
        <row r="9730">
          <cell r="A9730" t="str">
            <v>Y534</v>
          </cell>
          <cell r="B9730" t="str">
            <v>EFECTOS ADVERSOS DE OTROS LAXANTES</v>
          </cell>
          <cell r="C9730" t="str">
            <v>103</v>
          </cell>
        </row>
        <row r="9731">
          <cell r="A9731" t="str">
            <v>Y535</v>
          </cell>
          <cell r="B9731" t="str">
            <v>EFECTOS ADVERSOS DE DIGESTIVOS</v>
          </cell>
          <cell r="C9731" t="str">
            <v>103</v>
          </cell>
        </row>
        <row r="9732">
          <cell r="A9732" t="str">
            <v>Y536</v>
          </cell>
          <cell r="B9732" t="str">
            <v>EFECTOS ADVERSOS DE DROGAS ANTIDIARREICAS</v>
          </cell>
          <cell r="C9732" t="str">
            <v>103</v>
          </cell>
        </row>
        <row r="9733">
          <cell r="A9733" t="str">
            <v>Y537</v>
          </cell>
          <cell r="B9733" t="str">
            <v>EFECTOS ADVERSOS DE EMETICOS</v>
          </cell>
          <cell r="C9733" t="str">
            <v>103</v>
          </cell>
        </row>
        <row r="9734">
          <cell r="A9734" t="str">
            <v>Y538</v>
          </cell>
          <cell r="B9734" t="str">
            <v>EFECTOS ADVERSOS DE OTROS AGENTES QUE AFECTAN PRIMARIA/ EL SIST. GASTR</v>
          </cell>
          <cell r="C9734" t="str">
            <v>103</v>
          </cell>
        </row>
        <row r="9735">
          <cell r="A9735" t="str">
            <v>Y539</v>
          </cell>
          <cell r="B9735" t="str">
            <v>EFECTOS ADVERSOS DE AGENTES QUE AFECTAN EL SIST. GASTROINT. NO ESPECIF</v>
          </cell>
          <cell r="C9735" t="str">
            <v>103</v>
          </cell>
        </row>
        <row r="9736">
          <cell r="A9736" t="str">
            <v>Y54</v>
          </cell>
          <cell r="B9736" t="str">
            <v>EFECTOS ADVERSOS DE AGENT. QUE AFECTAN EL EQUILIBRIO HIDRICO Y EL META</v>
          </cell>
          <cell r="C9736" t="str">
            <v>103</v>
          </cell>
        </row>
        <row r="9737">
          <cell r="A9737" t="str">
            <v>Y540</v>
          </cell>
          <cell r="B9737" t="str">
            <v>EFECTOS ADVERSOS DE MINERALOCORTICOIDES</v>
          </cell>
          <cell r="C9737" t="str">
            <v>103</v>
          </cell>
        </row>
        <row r="9738">
          <cell r="A9738" t="str">
            <v>Y541</v>
          </cell>
          <cell r="B9738" t="str">
            <v>EFECTOS ADVERSOS DE LOS BLOQUEADORES DE MINERALOCORTICOIDES (ANTAGONIS</v>
          </cell>
          <cell r="C9738" t="str">
            <v>103</v>
          </cell>
        </row>
        <row r="9739">
          <cell r="A9739" t="str">
            <v>Y542</v>
          </cell>
          <cell r="B9739" t="str">
            <v>EFECTOS ADVERSOS DE LOS INHIBIDORES DE LA ANHIDRASA CARBONICA</v>
          </cell>
          <cell r="C9739" t="str">
            <v>103</v>
          </cell>
        </row>
        <row r="9740">
          <cell r="A9740" t="str">
            <v>Y543</v>
          </cell>
          <cell r="B9740" t="str">
            <v>EFECTOS ADVERSOS DE LOS DERIVADOS DE LA BENZOTIADIAZINA</v>
          </cell>
          <cell r="C9740" t="str">
            <v>103</v>
          </cell>
        </row>
        <row r="9741">
          <cell r="A9741" t="str">
            <v>Y544</v>
          </cell>
          <cell r="B9741" t="str">
            <v>EFECTOS ADVERSOS DE DIURETICOS DE ASA ("HIGH-CEILING")</v>
          </cell>
          <cell r="C9741" t="str">
            <v>103</v>
          </cell>
        </row>
        <row r="9742">
          <cell r="A9742" t="str">
            <v>Y545</v>
          </cell>
          <cell r="B9742" t="str">
            <v>EFECTOS ADVERSOS DE OTROS DIURETICOS</v>
          </cell>
          <cell r="C9742" t="str">
            <v>103</v>
          </cell>
        </row>
        <row r="9743">
          <cell r="A9743" t="str">
            <v>Y546</v>
          </cell>
          <cell r="B9743" t="str">
            <v>EFECTOS ADVERSOS DE AGENTES ELECTROLITICOS, CALORICOS Y DEL EQUILIBRIO</v>
          </cell>
          <cell r="C9743" t="str">
            <v>103</v>
          </cell>
        </row>
        <row r="9744">
          <cell r="A9744" t="str">
            <v>Y547</v>
          </cell>
          <cell r="B9744" t="str">
            <v>EFECTOS ADVERSOS DE AGENTES QUE AFECTAN LA CALCIFICACION</v>
          </cell>
          <cell r="C9744" t="str">
            <v>103</v>
          </cell>
        </row>
        <row r="9745">
          <cell r="A9745" t="str">
            <v>Y548</v>
          </cell>
          <cell r="B9745" t="str">
            <v>EFECTOS ADVERSOS DE AGENTES QUE AFECTAN EL METABOLISMO DEL ACIDO URICO</v>
          </cell>
          <cell r="C9745" t="str">
            <v>103</v>
          </cell>
        </row>
        <row r="9746">
          <cell r="A9746" t="str">
            <v>Y549</v>
          </cell>
          <cell r="B9746" t="str">
            <v>EFECTOS ADVERSOS DE SALES MINERALES, NO CLASIFICADAS EN OTRA PARTE</v>
          </cell>
          <cell r="C9746" t="str">
            <v>103</v>
          </cell>
        </row>
        <row r="9747">
          <cell r="A9747" t="str">
            <v>Y55</v>
          </cell>
          <cell r="B9747" t="str">
            <v>EFECTOS ADVERSOS DE AGENTES QUE ACTUAN PRIMARIA/ SOBRE LOS MUSCULOS LI</v>
          </cell>
          <cell r="C9747" t="str">
            <v>103</v>
          </cell>
        </row>
        <row r="9748">
          <cell r="A9748" t="str">
            <v>Y550</v>
          </cell>
          <cell r="B9748" t="str">
            <v>EFECTOS ADVERSOS DE DROGAS OXITOCICAS</v>
          </cell>
          <cell r="C9748" t="str">
            <v>103</v>
          </cell>
        </row>
        <row r="9749">
          <cell r="A9749" t="str">
            <v>Y551</v>
          </cell>
          <cell r="B9749" t="str">
            <v>EFECTOS ADVERSOS DE RELAJANTES DE LOS MUSCULOS ESTRIADOS ( AGEN. BLO)</v>
          </cell>
          <cell r="C9749" t="str">
            <v>103</v>
          </cell>
        </row>
        <row r="9750">
          <cell r="A9750" t="str">
            <v>Y552</v>
          </cell>
          <cell r="B9750" t="str">
            <v>EFECTOS ADVERSOS DE OTROS AGEN. QUE ACTUAN PRIMARIA/ SOBRE LOS MUSCULO</v>
          </cell>
          <cell r="C9750" t="str">
            <v>103</v>
          </cell>
        </row>
        <row r="9751">
          <cell r="A9751" t="str">
            <v>Y553</v>
          </cell>
          <cell r="B9751" t="str">
            <v>EFECTOS ADVERSOS DE ANTITUSIGENOS</v>
          </cell>
          <cell r="C9751" t="str">
            <v>103</v>
          </cell>
        </row>
        <row r="9752">
          <cell r="A9752" t="str">
            <v>Y554</v>
          </cell>
          <cell r="B9752" t="str">
            <v>EFECTOS ADVERSOS DE EXPECTORANTES</v>
          </cell>
          <cell r="C9752" t="str">
            <v>103</v>
          </cell>
        </row>
        <row r="9753">
          <cell r="A9753" t="str">
            <v>Y555</v>
          </cell>
          <cell r="B9753" t="str">
            <v>EFECTOS ADVERSOS DE DROGAS CONTRA EL RESFRIADO COMUN</v>
          </cell>
          <cell r="C9753" t="str">
            <v>103</v>
          </cell>
        </row>
        <row r="9754">
          <cell r="A9754" t="str">
            <v>Y556</v>
          </cell>
          <cell r="B9754" t="str">
            <v>EFECTOS ADVERSOS DE ANTIASMATICO, NO CLASIFICADOS EN OTRA PARTE</v>
          </cell>
          <cell r="C9754" t="str">
            <v>103</v>
          </cell>
        </row>
        <row r="9755">
          <cell r="A9755" t="str">
            <v>Y557</v>
          </cell>
          <cell r="B9755" t="str">
            <v>EFECTOS ADVERSOS DE OTROS AGEN. QUE ACTUAN PRIMARIA/ SOBRE EL SIST. RE</v>
          </cell>
          <cell r="C9755" t="str">
            <v>103</v>
          </cell>
        </row>
        <row r="9756">
          <cell r="A9756" t="str">
            <v>Y56</v>
          </cell>
          <cell r="B9756" t="str">
            <v>EFECTOS ADVERSOS DE AGEN. TOPICOS QUE AFECTAN PRIMARIA/ LA PIEL Y LAS</v>
          </cell>
          <cell r="C9756" t="str">
            <v>103</v>
          </cell>
        </row>
        <row r="9757">
          <cell r="A9757" t="str">
            <v>Y560</v>
          </cell>
          <cell r="B9757" t="str">
            <v>EFECTOS ADVERSOS DE DROGAS ANTIMICOTICAS, ANTIINFECC. Y ANTIINFLM. DE</v>
          </cell>
          <cell r="C9757" t="str">
            <v>103</v>
          </cell>
        </row>
        <row r="9758">
          <cell r="A9758" t="str">
            <v>Y561</v>
          </cell>
          <cell r="B9758" t="str">
            <v>EFECTOS ADVERSOS DE ANTIPRURIGINOSOS</v>
          </cell>
          <cell r="C9758" t="str">
            <v>103</v>
          </cell>
        </row>
        <row r="9759">
          <cell r="A9759" t="str">
            <v>Y562</v>
          </cell>
          <cell r="B9759" t="str">
            <v>EFECTOS ADVERSOS DE ASTRINGENTES Y DETERGENTES LOCALES</v>
          </cell>
          <cell r="C9759" t="str">
            <v>103</v>
          </cell>
        </row>
        <row r="9760">
          <cell r="A9760" t="str">
            <v>Y563</v>
          </cell>
          <cell r="B9760" t="str">
            <v>EFECTOS ADVERSOS DE EMOLIENTES, DEMULCENTES Y PROTECTORES</v>
          </cell>
          <cell r="C9760" t="str">
            <v>103</v>
          </cell>
        </row>
        <row r="9761">
          <cell r="A9761" t="str">
            <v>Y564</v>
          </cell>
          <cell r="B9761" t="str">
            <v>EFECTOS ADVERSOS DE DROGAS Y PREPARADOS QUERATOLITICOS, QUEROTOPLASTIC</v>
          </cell>
          <cell r="C9761" t="str">
            <v>103</v>
          </cell>
        </row>
        <row r="9762">
          <cell r="A9762" t="str">
            <v>Y565</v>
          </cell>
          <cell r="B9762" t="str">
            <v>EFECTOS ADVERSOS DE DROGAS Y PREPARADOS OFTALMOLOGICOS</v>
          </cell>
          <cell r="C9762" t="str">
            <v>103</v>
          </cell>
        </row>
        <row r="9763">
          <cell r="A9763" t="str">
            <v>Y566</v>
          </cell>
          <cell r="B9763" t="str">
            <v>EFECTOS ADVERSOS DE DROGAS Y PREPARADOS OTORRINOLARINGOLOGICOS</v>
          </cell>
          <cell r="C9763" t="str">
            <v>103</v>
          </cell>
        </row>
        <row r="9764">
          <cell r="A9764" t="str">
            <v>Y567</v>
          </cell>
          <cell r="B9764" t="str">
            <v>EFECTOS ADVERSOS DE DROGAS DENTALES, DE APLICACION TOPICA</v>
          </cell>
          <cell r="C9764" t="str">
            <v>103</v>
          </cell>
        </row>
        <row r="9765">
          <cell r="A9765" t="str">
            <v>Y568</v>
          </cell>
          <cell r="B9765" t="str">
            <v>EFECTOS ADVERSOS DE OTROS AGENTES TOPICOS</v>
          </cell>
          <cell r="C9765" t="str">
            <v>103</v>
          </cell>
        </row>
        <row r="9766">
          <cell r="A9766" t="str">
            <v>Y569</v>
          </cell>
          <cell r="B9766" t="str">
            <v>EFECTOS ADVERSOS DE OTROS AGENTES TOPICOS NO ESPECIFICADOS</v>
          </cell>
          <cell r="C9766" t="str">
            <v>103</v>
          </cell>
        </row>
        <row r="9767">
          <cell r="A9767" t="str">
            <v>Y57</v>
          </cell>
          <cell r="B9767" t="str">
            <v>EFECTOS ADVERSOS DE OTRAS DROGAS Y MEDICAMENTOS, Y LOS NO ESPECIFICADO</v>
          </cell>
          <cell r="C9767" t="str">
            <v>103</v>
          </cell>
        </row>
        <row r="9768">
          <cell r="A9768" t="str">
            <v>Y570</v>
          </cell>
          <cell r="B9768" t="str">
            <v>EFECTOS ADVERSOS DE DEPRESORES DEL APETITO ( ANOREXICOS)</v>
          </cell>
          <cell r="C9768" t="str">
            <v>103</v>
          </cell>
        </row>
        <row r="9769">
          <cell r="A9769" t="str">
            <v>Y571</v>
          </cell>
          <cell r="B9769" t="str">
            <v>EFECTOS ADVERSOS DE DROGAS LIPOTROPICAS</v>
          </cell>
          <cell r="C9769" t="str">
            <v>103</v>
          </cell>
        </row>
        <row r="9770">
          <cell r="A9770" t="str">
            <v>Y572</v>
          </cell>
          <cell r="B9770" t="str">
            <v>EFECTOS ADVERSOS DE ANTIDOTOS Y AGENTES QUELANTES, NO CLASIF. EN OTRA</v>
          </cell>
          <cell r="C9770" t="str">
            <v>103</v>
          </cell>
        </row>
        <row r="9771">
          <cell r="A9771" t="str">
            <v>Y573</v>
          </cell>
          <cell r="B9771" t="str">
            <v>EFECTOS ADVERSOS DE DISUASIVOS DEL ALCOHOL</v>
          </cell>
          <cell r="C9771" t="str">
            <v>103</v>
          </cell>
        </row>
        <row r="9772">
          <cell r="A9772" t="str">
            <v>Y574</v>
          </cell>
          <cell r="B9772" t="str">
            <v>EFECTOS ADVERSOS DE EXCIPIENTES FARMACEUTICOS</v>
          </cell>
          <cell r="C9772" t="str">
            <v>103</v>
          </cell>
        </row>
        <row r="9773">
          <cell r="A9773" t="str">
            <v>Y575</v>
          </cell>
          <cell r="B9773" t="str">
            <v>EFECTOS ADVERSOS DE MEDIOS DE CONTRASTE PARA RAYOS X</v>
          </cell>
          <cell r="C9773" t="str">
            <v>103</v>
          </cell>
        </row>
        <row r="9774">
          <cell r="A9774" t="str">
            <v>Y576</v>
          </cell>
          <cell r="B9774" t="str">
            <v>EFECTOS ADVERSOS DE OTROS AGENTES DIGNOSTICOS</v>
          </cell>
          <cell r="C9774" t="str">
            <v>103</v>
          </cell>
        </row>
        <row r="9775">
          <cell r="A9775" t="str">
            <v>Y577</v>
          </cell>
          <cell r="B9775" t="str">
            <v>EFECTOS ADVERSOS DE VITAMINAS, NO CLASIFICADAS EN OTRA PARTE</v>
          </cell>
          <cell r="C9775" t="str">
            <v>103</v>
          </cell>
        </row>
        <row r="9776">
          <cell r="A9776" t="str">
            <v>Y578</v>
          </cell>
          <cell r="B9776" t="str">
            <v>EFECTOS ADVERSOS DE OTRAS DROGAS Y MEDICAMENTOS</v>
          </cell>
          <cell r="C9776" t="str">
            <v>103</v>
          </cell>
        </row>
        <row r="9777">
          <cell r="A9777" t="str">
            <v>Y579</v>
          </cell>
          <cell r="B9777" t="str">
            <v>EFECTOS ADVERSOS DE DROGAS O MEDICAMENTOS NO ESPECIFICADOS</v>
          </cell>
          <cell r="C9777" t="str">
            <v>103</v>
          </cell>
        </row>
        <row r="9778">
          <cell r="A9778" t="str">
            <v>Y58</v>
          </cell>
          <cell r="B9778" t="str">
            <v>EFECTOS ADVERSOS DE VACUNAS BACTERIANAS</v>
          </cell>
          <cell r="C9778" t="str">
            <v>103</v>
          </cell>
        </row>
        <row r="9779">
          <cell r="A9779" t="str">
            <v>Y580</v>
          </cell>
          <cell r="B9779" t="str">
            <v>EFECTOS ADVERSOS DE LA VACUNA BCG</v>
          </cell>
          <cell r="C9779" t="str">
            <v>103</v>
          </cell>
        </row>
        <row r="9780">
          <cell r="A9780" t="str">
            <v>Y581</v>
          </cell>
          <cell r="B9780" t="str">
            <v>EFECTOS ADVERSOS DE LA VACUNA TIFOIDEA Y PARATIFOIDEA</v>
          </cell>
          <cell r="C9780" t="str">
            <v>103</v>
          </cell>
        </row>
        <row r="9781">
          <cell r="A9781" t="str">
            <v>Y582</v>
          </cell>
          <cell r="B9781" t="str">
            <v>EFECTOS ADVERSOS DE LA VACUNA CONTRA EL COLERA</v>
          </cell>
          <cell r="C9781" t="str">
            <v>103</v>
          </cell>
        </row>
        <row r="9782">
          <cell r="A9782" t="str">
            <v>Y583</v>
          </cell>
          <cell r="B9782" t="str">
            <v>EFECTOS ADVERSOS DE LA VACUNA CONTRA LA PESTE</v>
          </cell>
          <cell r="C9782" t="str">
            <v>103</v>
          </cell>
        </row>
        <row r="9783">
          <cell r="A9783" t="str">
            <v>Y584</v>
          </cell>
          <cell r="B9783" t="str">
            <v>EFECTOS ADVERSOS DE LA VACUNA EL TETANOS</v>
          </cell>
          <cell r="C9783" t="str">
            <v>103</v>
          </cell>
        </row>
        <row r="9784">
          <cell r="A9784" t="str">
            <v>Y585</v>
          </cell>
          <cell r="B9784" t="str">
            <v>EFECTOS ADVERSOS DE LA VACUNA CONTRA LA DIFTERIA</v>
          </cell>
          <cell r="C9784" t="str">
            <v>103</v>
          </cell>
        </row>
        <row r="9785">
          <cell r="A9785" t="str">
            <v>Y586</v>
          </cell>
          <cell r="B9785" t="str">
            <v>EFECTOS ADVERSOS DE LA VACUNA CONTRA LA TOS FERINA INCLUSIVE COMBINACI</v>
          </cell>
          <cell r="C9785" t="str">
            <v>103</v>
          </cell>
        </row>
        <row r="9786">
          <cell r="A9786" t="str">
            <v>Y588</v>
          </cell>
          <cell r="B9786" t="str">
            <v>EFECTOS ADVERSOS DE VACUNA BACTERIANA MIXTA, EXCEPTO COMBINAC. CON UN</v>
          </cell>
          <cell r="C9786" t="str">
            <v>103</v>
          </cell>
        </row>
        <row r="9787">
          <cell r="A9787" t="str">
            <v>Y589</v>
          </cell>
          <cell r="B9787" t="str">
            <v>EFECTOS ADVERSOS DE OTRAS VACUNAS BACTERIANAS, Y LAS NO ESPECIFICADAS</v>
          </cell>
          <cell r="C9787" t="str">
            <v>103</v>
          </cell>
        </row>
        <row r="9788">
          <cell r="A9788" t="str">
            <v>Y59</v>
          </cell>
          <cell r="B9788" t="str">
            <v>EFECTOS ADVERSOS DE OTRAS VACUNAS Y SUSTANCIAS BIOLOGICAS, Y LAS NO ES</v>
          </cell>
          <cell r="C9788" t="str">
            <v>103</v>
          </cell>
        </row>
        <row r="9789">
          <cell r="A9789" t="str">
            <v>Y590</v>
          </cell>
          <cell r="B9789" t="str">
            <v>EFECTOS ADVERSOS DE VACUNAS VIRALES</v>
          </cell>
          <cell r="C9789" t="str">
            <v>103</v>
          </cell>
        </row>
        <row r="9790">
          <cell r="A9790" t="str">
            <v>Y591</v>
          </cell>
          <cell r="B9790" t="str">
            <v>EFECTOS ADVERSOS DE VACUNAS CONTRA RICKETTSIAS</v>
          </cell>
          <cell r="C9790" t="str">
            <v>103</v>
          </cell>
        </row>
        <row r="9791">
          <cell r="A9791" t="str">
            <v>Y592</v>
          </cell>
          <cell r="B9791" t="str">
            <v>EFECTOS ADVERSOS DE VACUNAS ANTIPROTOZOARIAS</v>
          </cell>
          <cell r="C9791" t="str">
            <v>103</v>
          </cell>
        </row>
        <row r="9792">
          <cell r="A9792" t="str">
            <v>Y593</v>
          </cell>
          <cell r="B9792" t="str">
            <v>EFECTOS ADVERSOS DE LA INMUNOGLOBULINA</v>
          </cell>
          <cell r="C9792" t="str">
            <v>103</v>
          </cell>
        </row>
        <row r="9793">
          <cell r="A9793" t="str">
            <v>Y598</v>
          </cell>
          <cell r="B9793" t="str">
            <v>EFECTOS ADVERSOS DE OTRAS VACUNAS Y SUSTANCIAS BIOLOGICAS ESPECIFICADA</v>
          </cell>
          <cell r="C9793" t="str">
            <v>103</v>
          </cell>
        </row>
        <row r="9794">
          <cell r="A9794" t="str">
            <v>Y599</v>
          </cell>
          <cell r="B9794" t="str">
            <v>EFECTOS ADVERSOS DE VACUNAS O SUSTANCIAS BIOLOGICAS NO ESPECIFICADAS</v>
          </cell>
          <cell r="C9794" t="str">
            <v>103</v>
          </cell>
        </row>
        <row r="9795">
          <cell r="A9795" t="str">
            <v>Y60</v>
          </cell>
          <cell r="B9795" t="str">
            <v>CORTE, PUNCION, PERFORACION O HEMORRAGIA NO INTENC. DURANTE LA ATENCIO</v>
          </cell>
          <cell r="C9795" t="str">
            <v>103</v>
          </cell>
        </row>
        <row r="9796">
          <cell r="A9796" t="str">
            <v>Y600</v>
          </cell>
          <cell r="B9796" t="str">
            <v>INCIDENTE DURANTE OPERACION QUIRURGICA</v>
          </cell>
          <cell r="C9796" t="str">
            <v>103</v>
          </cell>
        </row>
        <row r="9797">
          <cell r="A9797" t="str">
            <v>Y601</v>
          </cell>
          <cell r="B9797" t="str">
            <v>INCIDENTE DURANTE INFUSION O TRANSFUSION</v>
          </cell>
          <cell r="C9797" t="str">
            <v>103</v>
          </cell>
        </row>
        <row r="9798">
          <cell r="A9798" t="str">
            <v>Y602</v>
          </cell>
          <cell r="B9798" t="str">
            <v>INCIDENTE DURANTE DIALISIS RENAL U OTRA PERFUSION</v>
          </cell>
          <cell r="C9798" t="str">
            <v>103</v>
          </cell>
        </row>
        <row r="9799">
          <cell r="A9799" t="str">
            <v>Y603</v>
          </cell>
          <cell r="B9799" t="str">
            <v>INCIDENTE DURANTE INYECCION O INMUNIZACION</v>
          </cell>
          <cell r="C9799" t="str">
            <v>103</v>
          </cell>
        </row>
        <row r="9800">
          <cell r="A9800" t="str">
            <v>Y604</v>
          </cell>
          <cell r="B9800" t="str">
            <v>INCIDENTE DURANTE EXAMEN ENDOSCOPICO</v>
          </cell>
          <cell r="C9800" t="str">
            <v>103</v>
          </cell>
        </row>
        <row r="9801">
          <cell r="A9801" t="str">
            <v>Y605</v>
          </cell>
          <cell r="B9801" t="str">
            <v>INCIDENTE DURANTE CATETERIZACION CARDIACA</v>
          </cell>
          <cell r="C9801" t="str">
            <v>103</v>
          </cell>
        </row>
        <row r="9802">
          <cell r="A9802" t="str">
            <v>Y606</v>
          </cell>
          <cell r="B9802" t="str">
            <v>INCIDENTE DURANTE ASPIRACION, PUNCION Y OTRA CATETERIZACION</v>
          </cell>
          <cell r="C9802" t="str">
            <v>103</v>
          </cell>
        </row>
        <row r="9803">
          <cell r="A9803" t="str">
            <v>Y607</v>
          </cell>
          <cell r="B9803" t="str">
            <v>INCIDENTE DURANTE ADMINISTRACION DE ENEMA</v>
          </cell>
          <cell r="C9803" t="str">
            <v>103</v>
          </cell>
        </row>
        <row r="9804">
          <cell r="A9804" t="str">
            <v>Y608</v>
          </cell>
          <cell r="B9804" t="str">
            <v>INCIDENTE DURANTE OTRAS ATENCIONES MEDICAS Y QUIRURGICAS</v>
          </cell>
          <cell r="C9804" t="str">
            <v>103</v>
          </cell>
        </row>
        <row r="9805">
          <cell r="A9805" t="str">
            <v>Y609</v>
          </cell>
          <cell r="B9805" t="str">
            <v>INCIDENTE DURANTE ATENCION MEDICA Y QUIRURGICA NO ESPECIFICADA</v>
          </cell>
          <cell r="C9805" t="str">
            <v>103</v>
          </cell>
        </row>
        <row r="9806">
          <cell r="A9806" t="str">
            <v>Y61</v>
          </cell>
          <cell r="B9806" t="str">
            <v>OBJETO EXTRAÑO DEJADO ACCIDENTAL/ EN EL CUERPO DURANTE LA ATENCION MED</v>
          </cell>
          <cell r="C9806" t="str">
            <v>103</v>
          </cell>
        </row>
        <row r="9807">
          <cell r="A9807" t="str">
            <v>Y610</v>
          </cell>
          <cell r="B9807" t="str">
            <v>OBJETO EXTRAÑO DEJADO ACCIDENTAL/ EN LE CUERPO DURANTE OPER. QUIRURGIC</v>
          </cell>
          <cell r="C9807" t="str">
            <v>103</v>
          </cell>
        </row>
        <row r="9808">
          <cell r="A9808" t="str">
            <v>Y611</v>
          </cell>
          <cell r="B9808" t="str">
            <v>OBJETO EXT. DEJADO ACCIDENT. EN EL CUEPO DURANTE INFUSION O TRANSFUSIO</v>
          </cell>
          <cell r="C9808" t="str">
            <v>103</v>
          </cell>
        </row>
        <row r="9809">
          <cell r="A9809" t="str">
            <v>Y612</v>
          </cell>
          <cell r="B9809" t="str">
            <v>OBJETO EXT. DEJADO ACCIDENT. EN EL CUERPO DURANTE DIALISIS RENAL U OTR</v>
          </cell>
          <cell r="C9809" t="str">
            <v>103</v>
          </cell>
        </row>
        <row r="9810">
          <cell r="A9810" t="str">
            <v>Y613</v>
          </cell>
          <cell r="B9810" t="str">
            <v>OBJETO EXT. DEJADO ACCIDENT. EN LE CUERPO DURANTE INYECC. O INMUNIZAC</v>
          </cell>
          <cell r="C9810" t="str">
            <v>103</v>
          </cell>
        </row>
        <row r="9811">
          <cell r="A9811" t="str">
            <v>Y614</v>
          </cell>
          <cell r="B9811" t="str">
            <v>OBJETO EXT. DEJADO ACCIDENT. EN LE CUERPO DURANTE EXAMEN ENDOSCOPICO</v>
          </cell>
          <cell r="C9811" t="str">
            <v>103</v>
          </cell>
        </row>
        <row r="9812">
          <cell r="A9812" t="str">
            <v>Y615</v>
          </cell>
          <cell r="B9812" t="str">
            <v>OBJETO EXT. DEJADO ACCIDENT. EN EL CUERPO DURANTE CATETERIZACION CARDI</v>
          </cell>
          <cell r="C9812" t="str">
            <v>103</v>
          </cell>
        </row>
        <row r="9813">
          <cell r="A9813" t="str">
            <v>Y616</v>
          </cell>
          <cell r="B9813" t="str">
            <v>OBJETO EXT. DEJADO ACCIDENT. EN EL CUERPO DURANTE ASPIRACION, PUNCION</v>
          </cell>
          <cell r="C9813" t="str">
            <v>103</v>
          </cell>
        </row>
        <row r="9814">
          <cell r="A9814" t="str">
            <v>Y617</v>
          </cell>
          <cell r="B9814" t="str">
            <v>OBJETO EXT. DEJADO ACCIDENT. EN EL CUERPO DURANTE REMOCION DE CATETER</v>
          </cell>
          <cell r="C9814" t="str">
            <v>103</v>
          </cell>
        </row>
        <row r="9815">
          <cell r="A9815" t="str">
            <v>Y618</v>
          </cell>
          <cell r="B9815" t="str">
            <v>OBJETO EXT. DEJADO ACCIDENT. EN LE CUERPO DURANTE OTRAS ATENCIONES MED</v>
          </cell>
          <cell r="C9815" t="str">
            <v>103</v>
          </cell>
        </row>
        <row r="9816">
          <cell r="A9816" t="str">
            <v>Y619</v>
          </cell>
          <cell r="B9816" t="str">
            <v>OBJETO EXT. DEJADO ACCIDENT. EN EL CUERPO DURANTE ATENC. MED. Y QUIR.</v>
          </cell>
          <cell r="C9816" t="str">
            <v>103</v>
          </cell>
        </row>
        <row r="9817">
          <cell r="A9817" t="str">
            <v>Y62</v>
          </cell>
          <cell r="B9817" t="str">
            <v>FALLAS EN LA ESTERILIZACION DURANTE LA ATENCION MEDICA Y QUIRURGICA</v>
          </cell>
          <cell r="C9817" t="str">
            <v>103</v>
          </cell>
        </row>
        <row r="9818">
          <cell r="A9818" t="str">
            <v>Y620</v>
          </cell>
          <cell r="B9818" t="str">
            <v>FALLAS EN LA ESTERILIZACION DURANTE OPERACION QUIRURGICA</v>
          </cell>
          <cell r="C9818" t="str">
            <v>103</v>
          </cell>
        </row>
        <row r="9819">
          <cell r="A9819" t="str">
            <v>Y621</v>
          </cell>
          <cell r="B9819" t="str">
            <v>FALLAS EN LA ESTERILIZACION DURANTE INFUNSION O TRANSFUNSION</v>
          </cell>
          <cell r="C9819" t="str">
            <v>103</v>
          </cell>
        </row>
        <row r="9820">
          <cell r="A9820" t="str">
            <v>Y622</v>
          </cell>
          <cell r="B9820" t="str">
            <v>FALLAS EN LA ESTERILIZACION DURANTE DIALISIS RENAL U OTRA PERFUSION</v>
          </cell>
          <cell r="C9820" t="str">
            <v>103</v>
          </cell>
        </row>
        <row r="9821">
          <cell r="A9821" t="str">
            <v>Y623</v>
          </cell>
          <cell r="B9821" t="str">
            <v>FALLAS EN LA ESTERILIZACION DURANTE INYECCION O INMUNIZACION</v>
          </cell>
          <cell r="C9821" t="str">
            <v>103</v>
          </cell>
        </row>
        <row r="9822">
          <cell r="A9822" t="str">
            <v>Y624</v>
          </cell>
          <cell r="B9822" t="str">
            <v>FALLAS EN LA ESTERILIZACION DURANTE EXAMEN ENDOSCOPICO</v>
          </cell>
          <cell r="C9822" t="str">
            <v>103</v>
          </cell>
        </row>
        <row r="9823">
          <cell r="A9823" t="str">
            <v>Y625</v>
          </cell>
          <cell r="B9823" t="str">
            <v>FALLAS EN LA ESTERILIZACION DURANTE CATETERIZACION CARDIACA</v>
          </cell>
          <cell r="C9823" t="str">
            <v>103</v>
          </cell>
        </row>
        <row r="9824">
          <cell r="A9824" t="str">
            <v>Y626</v>
          </cell>
          <cell r="B9824" t="str">
            <v>FALLAS EN LA ESTERILIZACION DURANTE ASPIRACION, PUNCION Y OTRAS CATETE</v>
          </cell>
          <cell r="C9824" t="str">
            <v>103</v>
          </cell>
        </row>
        <row r="9825">
          <cell r="A9825" t="str">
            <v>Y628</v>
          </cell>
          <cell r="B9825" t="str">
            <v>FALLAS EN LA ESTERILIZACION DURANTE OTRAS ATENCIONES MEDICAS Y QUIRURG</v>
          </cell>
          <cell r="C9825" t="str">
            <v>103</v>
          </cell>
        </row>
        <row r="9826">
          <cell r="A9826" t="str">
            <v>Y629</v>
          </cell>
          <cell r="B9826" t="str">
            <v>FALLAS EN LA ESTERILIZACION DURANTE ATENCION MEDICA Y QUIRURG. NO ESPE</v>
          </cell>
          <cell r="C9826" t="str">
            <v>103</v>
          </cell>
        </row>
        <row r="9827">
          <cell r="A9827" t="str">
            <v>Y63</v>
          </cell>
          <cell r="B9827" t="str">
            <v>FALLA EN LA DOSIFICACION DURANTE LA ATENCION MEDICA Y QUIRURGICA</v>
          </cell>
          <cell r="C9827" t="str">
            <v>103</v>
          </cell>
        </row>
        <row r="9828">
          <cell r="A9828" t="str">
            <v>Y630</v>
          </cell>
          <cell r="B9828" t="str">
            <v>EXCESIVA CANTIDAD DE SANGRE U OTRO LIQUIDO ADMINST. DURANTE UNA INFUSI</v>
          </cell>
          <cell r="C9828" t="str">
            <v>103</v>
          </cell>
        </row>
        <row r="9829">
          <cell r="A9829" t="str">
            <v>Y631</v>
          </cell>
          <cell r="B9829" t="str">
            <v>DILUCION INCORRECTA DE LIQUIDO DURANTE UNA INFUSION</v>
          </cell>
          <cell r="C9829" t="str">
            <v>103</v>
          </cell>
        </row>
        <row r="9830">
          <cell r="A9830" t="str">
            <v>Y632</v>
          </cell>
          <cell r="B9830" t="str">
            <v>SOBREDOSIS DE RADIACION ADMINISTRADA DURANTE TERAPIA</v>
          </cell>
          <cell r="C9830" t="str">
            <v>103</v>
          </cell>
        </row>
        <row r="9831">
          <cell r="A9831" t="str">
            <v>Y633</v>
          </cell>
          <cell r="B9831" t="str">
            <v>EXPOSICION INADVERTIDA DEL PACIENTE A RADIACION DURANTE LA ATENC. MEDI</v>
          </cell>
          <cell r="C9831" t="str">
            <v>103</v>
          </cell>
        </row>
        <row r="9832">
          <cell r="A9832" t="str">
            <v>Y634</v>
          </cell>
          <cell r="B9832" t="str">
            <v>FALLA EN LA DOSIFICACION EN ELETROCHOQUE O CHOQUE INSULINICO</v>
          </cell>
          <cell r="C9832" t="str">
            <v>103</v>
          </cell>
        </row>
        <row r="9833">
          <cell r="A9833" t="str">
            <v>Y635</v>
          </cell>
          <cell r="B9833" t="str">
            <v>FALLA EN EL CONTROL DE LA TEMPERATURA, EN TAPONAMIENTOS Y APLIC. LOCAL</v>
          </cell>
          <cell r="C9833" t="str">
            <v>103</v>
          </cell>
        </row>
        <row r="9834">
          <cell r="A9834" t="str">
            <v>Y636</v>
          </cell>
          <cell r="B9834" t="str">
            <v>NO ADMINISTRACION DE DROGAS, MEDICAMENTOS O SUSTANCIAS BIOLOG. NECESAR</v>
          </cell>
          <cell r="C9834" t="str">
            <v>103</v>
          </cell>
        </row>
        <row r="9835">
          <cell r="A9835" t="str">
            <v>Y638</v>
          </cell>
          <cell r="B9835" t="str">
            <v>FALLA EN LA DOSIFICACION DURANTE OTRAS ATENCIONES MEDICAS Y QUIRURGICA</v>
          </cell>
          <cell r="C9835" t="str">
            <v>103</v>
          </cell>
        </row>
        <row r="9836">
          <cell r="A9836" t="str">
            <v>Y639</v>
          </cell>
          <cell r="B9836" t="str">
            <v>FALLA EN LA DOSIFICACION DURANTE ATENCION MEDICA Y QUIRURG. NO ESPECIF</v>
          </cell>
          <cell r="C9836" t="str">
            <v>103</v>
          </cell>
        </row>
        <row r="9837">
          <cell r="A9837" t="str">
            <v>Y64</v>
          </cell>
          <cell r="B9837" t="str">
            <v>MEDICAMENTOS O SUSTANCIAS BIOLOGICAS CONTAMINADOS</v>
          </cell>
          <cell r="C9837" t="str">
            <v>103</v>
          </cell>
        </row>
        <row r="9838">
          <cell r="A9838" t="str">
            <v>Y640</v>
          </cell>
          <cell r="B9838" t="str">
            <v>MEDICAMENTOS O SUSTANCIAS BIOLOGICAS CONTAMINADO EN INFIS. O TRANSF</v>
          </cell>
          <cell r="C9838" t="str">
            <v>103</v>
          </cell>
        </row>
        <row r="9839">
          <cell r="A9839" t="str">
            <v>Y641</v>
          </cell>
          <cell r="B9839" t="str">
            <v>MEDICAMENTOS O SUSTANCIAS BIOLOG. CONTAMINADO, INYECT. O USADO PARA IN</v>
          </cell>
          <cell r="C9839" t="str">
            <v>103</v>
          </cell>
        </row>
        <row r="9840">
          <cell r="A9840" t="str">
            <v>Y648</v>
          </cell>
          <cell r="B9840" t="str">
            <v>MEDICAMENTO O SUSTANCIA BIOLOG. CONTAM. ADMINIST. POR OTROS MEDIOS</v>
          </cell>
          <cell r="C9840" t="str">
            <v>103</v>
          </cell>
        </row>
        <row r="9841">
          <cell r="A9841" t="str">
            <v>Y649</v>
          </cell>
          <cell r="B9841" t="str">
            <v>MEDICAMENTO O SUSTANCIAS BILOG. CONTAM. ADMINIST. POR MEDIOS NO ESPECI</v>
          </cell>
          <cell r="C9841" t="str">
            <v>103</v>
          </cell>
        </row>
        <row r="9842">
          <cell r="A9842" t="str">
            <v>Y65</v>
          </cell>
          <cell r="B9842" t="str">
            <v>OTROS INCIDENTES DURANTE LA ATENCION MEDICA Y QUIRURGICA</v>
          </cell>
          <cell r="C9842" t="str">
            <v>103</v>
          </cell>
        </row>
        <row r="9843">
          <cell r="A9843" t="str">
            <v>Y650</v>
          </cell>
          <cell r="B9843" t="str">
            <v>SANGRE INCOMPATIBLE USADA EN TRANSFUSION</v>
          </cell>
          <cell r="C9843" t="str">
            <v>103</v>
          </cell>
        </row>
        <row r="9844">
          <cell r="A9844" t="str">
            <v>Y651</v>
          </cell>
          <cell r="B9844" t="str">
            <v>LIQUIDO ERRONEO USADO EN INFUSION</v>
          </cell>
          <cell r="C9844" t="str">
            <v>103</v>
          </cell>
        </row>
        <row r="9845">
          <cell r="A9845" t="str">
            <v>Y652</v>
          </cell>
          <cell r="B9845" t="str">
            <v>FALLA EN LA SUTURA O LIGADURA DURANTE OPERACION QUIRURGICA</v>
          </cell>
          <cell r="C9845" t="str">
            <v>103</v>
          </cell>
        </row>
        <row r="9846">
          <cell r="A9846" t="str">
            <v>Y653</v>
          </cell>
          <cell r="B9846" t="str">
            <v>TUBO ENDOTRAQUEAL COLOCADO ERRONEA/ DURANTE PROCED. ANESTESICO</v>
          </cell>
          <cell r="C9846" t="str">
            <v>103</v>
          </cell>
        </row>
        <row r="9847">
          <cell r="A9847" t="str">
            <v>Y654</v>
          </cell>
          <cell r="B9847" t="str">
            <v>FALLA EN LA INTRODUCCION O REMOCION DE OTRO TUBO O INSTRUMENTO</v>
          </cell>
          <cell r="C9847" t="str">
            <v>103</v>
          </cell>
        </row>
        <row r="9848">
          <cell r="A9848" t="str">
            <v>Y655</v>
          </cell>
          <cell r="B9848" t="str">
            <v>REALIZACION DE UNA OPERACION INADECUADA</v>
          </cell>
          <cell r="C9848" t="str">
            <v>103</v>
          </cell>
        </row>
        <row r="9849">
          <cell r="A9849" t="str">
            <v>Y658</v>
          </cell>
          <cell r="B9849" t="str">
            <v>OTROS INCIDENTES ESPECIFICADOS DURANTE LA ATENC. MEDICA Y QUIRURGICA</v>
          </cell>
          <cell r="C9849" t="str">
            <v>103</v>
          </cell>
        </row>
        <row r="9850">
          <cell r="A9850" t="str">
            <v>Y66</v>
          </cell>
          <cell r="B9850" t="str">
            <v>NO ADMINISTRACION DE LA ATENCION MEDICA Y QUIRURGICA</v>
          </cell>
          <cell r="C9850" t="str">
            <v>103</v>
          </cell>
        </row>
        <row r="9851">
          <cell r="A9851" t="str">
            <v>Y69</v>
          </cell>
          <cell r="B9851" t="str">
            <v>INCIDENTES NO ESPECIFICADOS DURANTE LA ATENCION MEDICA Y QUIRURGICA</v>
          </cell>
          <cell r="C9851" t="str">
            <v>103</v>
          </cell>
        </row>
        <row r="9852">
          <cell r="A9852" t="str">
            <v>Y70</v>
          </cell>
          <cell r="B9852" t="str">
            <v>DISPOSITIVOS DE ANESTESIOLOGIA CON INCIDENTES ADVERSOS</v>
          </cell>
          <cell r="C9852" t="str">
            <v>103</v>
          </cell>
        </row>
        <row r="9853">
          <cell r="A9853" t="str">
            <v>Y71</v>
          </cell>
          <cell r="B9853" t="str">
            <v>DISPOSITIVOS CARDIOVASCULARES ASOCIADOS CON INCIDENTES ADVERSOS</v>
          </cell>
          <cell r="C9853" t="str">
            <v>103</v>
          </cell>
        </row>
        <row r="9854">
          <cell r="A9854" t="str">
            <v>Y72</v>
          </cell>
          <cell r="B9854" t="str">
            <v>DISPOSITIVOS OTORRINOLARINGOLOGICOS ASOCIADOS CON INCIDENT. ADVERSOS</v>
          </cell>
          <cell r="C9854" t="str">
            <v>103</v>
          </cell>
        </row>
        <row r="9855">
          <cell r="A9855" t="str">
            <v>Y73</v>
          </cell>
          <cell r="B9855" t="str">
            <v>DSIPOSITIVOS DE GASTROENTEROLOGIA Y UROLOGIA ASOCIADOS CON INCID. ADVE</v>
          </cell>
          <cell r="C9855" t="str">
            <v>103</v>
          </cell>
        </row>
        <row r="9856">
          <cell r="A9856" t="str">
            <v>Y74</v>
          </cell>
          <cell r="B9856" t="str">
            <v>DISPOSIT. PARA USO HOPITAL. GENERAL Y PERSONAL ASOCIADOS CON INCID. AD</v>
          </cell>
          <cell r="C9856" t="str">
            <v>103</v>
          </cell>
        </row>
        <row r="9857">
          <cell r="A9857" t="str">
            <v>Y75</v>
          </cell>
          <cell r="B9857" t="str">
            <v>DISPOSIT. NEUROLOGICOS ASOCIADOS CON INCIDENTES ADVERSOS</v>
          </cell>
          <cell r="C9857" t="str">
            <v>103</v>
          </cell>
        </row>
        <row r="9858">
          <cell r="A9858" t="str">
            <v>Y76</v>
          </cell>
          <cell r="B9858" t="str">
            <v>DSIPOSIT. GINECOLOGICOS Y OBSTETRICOS ASOCIADOS CON INCID. ADVERSOS</v>
          </cell>
          <cell r="C9858" t="str">
            <v>103</v>
          </cell>
        </row>
        <row r="9859">
          <cell r="A9859" t="str">
            <v>Y77</v>
          </cell>
          <cell r="B9859" t="str">
            <v>DISPOSITIVOS OFTALMICOS ASOCIADOS CON INCIDENTE ADVERSOS</v>
          </cell>
          <cell r="C9859" t="str">
            <v>103</v>
          </cell>
        </row>
        <row r="9860">
          <cell r="A9860" t="str">
            <v>Y78</v>
          </cell>
          <cell r="B9860" t="str">
            <v>APARATOS RADIOLOGICOS ASOCIADOS CON INCIDENTES ADVERSOS</v>
          </cell>
          <cell r="C9860" t="str">
            <v>103</v>
          </cell>
        </row>
        <row r="9861">
          <cell r="A9861" t="str">
            <v>Y79</v>
          </cell>
          <cell r="B9861" t="str">
            <v>DISPOSITIVOS ORTOPEDICOS ASOCIADOS CON INCIDENTES ADVERSOS</v>
          </cell>
          <cell r="C9861" t="str">
            <v>103</v>
          </cell>
        </row>
        <row r="9862">
          <cell r="A9862" t="str">
            <v>Y80</v>
          </cell>
          <cell r="B9862" t="str">
            <v>APARATOS DE MEDICINA FISICA ASOCIADOS CON INCIDENTES ADVERSOS</v>
          </cell>
          <cell r="C9862" t="str">
            <v>103</v>
          </cell>
        </row>
        <row r="9863">
          <cell r="A9863" t="str">
            <v>Y81</v>
          </cell>
          <cell r="B9863" t="str">
            <v>DISPOSITIVOS DE CIRUGIA GENERAL Y PLASTICA ASOCIADOS CON INCID. ADVERS</v>
          </cell>
          <cell r="C9863" t="str">
            <v>103</v>
          </cell>
        </row>
        <row r="9864">
          <cell r="A9864" t="str">
            <v>Y82</v>
          </cell>
          <cell r="B9864" t="str">
            <v>OTROS DISPOSITIVOS MEDICOS, Y LOS NO ESPECIF. ASOCIADOS CON INCID. ADV</v>
          </cell>
          <cell r="C9864" t="str">
            <v>103</v>
          </cell>
        </row>
        <row r="9865">
          <cell r="A9865" t="str">
            <v>Y83</v>
          </cell>
          <cell r="B9865" t="str">
            <v>CIRUGIA Y OTROS PROCED. QUIRUG. COMO LA CAUSA DE REACC. ANORMAL DEL PT</v>
          </cell>
          <cell r="C9865" t="str">
            <v>103</v>
          </cell>
        </row>
        <row r="9866">
          <cell r="A9866" t="str">
            <v>Y830</v>
          </cell>
          <cell r="B9866" t="str">
            <v>OPERACION QUIRURGICA CON TRASPLANTE DE UN ORGANO COMPLETO</v>
          </cell>
          <cell r="C9866" t="str">
            <v>103</v>
          </cell>
        </row>
        <row r="9867">
          <cell r="A9867" t="str">
            <v>Y831</v>
          </cell>
          <cell r="B9867" t="str">
            <v>OPERACION QUIRURGICA CON IMPLANTE DE UN DISPOSITIVO ARTIFICIAL INTERNO</v>
          </cell>
          <cell r="C9867" t="str">
            <v>103</v>
          </cell>
        </row>
        <row r="9868">
          <cell r="A9868" t="str">
            <v>Y832</v>
          </cell>
          <cell r="B9868" t="str">
            <v>OPERACION QUIRURGICA CON ANASTOMOSIS, DERIVACION O INJERTO</v>
          </cell>
          <cell r="C9868" t="str">
            <v>103</v>
          </cell>
        </row>
        <row r="9869">
          <cell r="A9869" t="str">
            <v>Y833</v>
          </cell>
          <cell r="B9869" t="str">
            <v>OPERACION QUIRURGICA CON FORMACION DE ESTOMA EXTERNO</v>
          </cell>
          <cell r="C9869" t="str">
            <v>103</v>
          </cell>
        </row>
        <row r="9870">
          <cell r="A9870" t="str">
            <v>Y834</v>
          </cell>
          <cell r="B9870" t="str">
            <v>OTRA CIRUGIA RECONSTRUCTIVA</v>
          </cell>
          <cell r="C9870" t="str">
            <v>103</v>
          </cell>
        </row>
        <row r="9871">
          <cell r="A9871" t="str">
            <v>Y835</v>
          </cell>
          <cell r="B9871" t="str">
            <v>AMPUTACION DE MIEMBRO(S)</v>
          </cell>
          <cell r="C9871" t="str">
            <v>103</v>
          </cell>
        </row>
        <row r="9872">
          <cell r="A9872" t="str">
            <v>Y836</v>
          </cell>
          <cell r="B9872" t="str">
            <v>REMOCION DE OTRO ORGANO (PARCIAL) (TOTAL)</v>
          </cell>
          <cell r="C9872" t="str">
            <v>103</v>
          </cell>
        </row>
        <row r="9873">
          <cell r="A9873" t="str">
            <v>Y838</v>
          </cell>
          <cell r="B9873" t="str">
            <v>OTROS PROCEDIMIENTOS QUIRURGICOS</v>
          </cell>
          <cell r="C9873" t="str">
            <v>103</v>
          </cell>
        </row>
        <row r="9874">
          <cell r="A9874" t="str">
            <v>Y839</v>
          </cell>
          <cell r="B9874" t="str">
            <v>PROCEDIMIENTO QUIRURGICO NO ESPECIFICADO</v>
          </cell>
          <cell r="C9874" t="str">
            <v>103</v>
          </cell>
        </row>
        <row r="9875">
          <cell r="A9875" t="str">
            <v>Y84</v>
          </cell>
          <cell r="B9875" t="str">
            <v>OTROS PROCED. MEDICOS COMO LA CAUSA DE REACC. ANORMAL DEL PTE. O DE CO</v>
          </cell>
          <cell r="C9875" t="str">
            <v>103</v>
          </cell>
        </row>
        <row r="9876">
          <cell r="A9876" t="str">
            <v>Y840</v>
          </cell>
          <cell r="B9876" t="str">
            <v>CATETERIZACION CARDIACA</v>
          </cell>
          <cell r="C9876" t="str">
            <v>103</v>
          </cell>
        </row>
        <row r="9877">
          <cell r="A9877" t="str">
            <v>Y841</v>
          </cell>
          <cell r="B9877" t="str">
            <v>DIALISIS RENAL</v>
          </cell>
          <cell r="C9877" t="str">
            <v>103</v>
          </cell>
        </row>
        <row r="9878">
          <cell r="A9878" t="str">
            <v>Y842</v>
          </cell>
          <cell r="B9878" t="str">
            <v>PROCEDIMIENTO RADIOLOGICO Y RADIOTERAPIA</v>
          </cell>
          <cell r="C9878" t="str">
            <v>103</v>
          </cell>
        </row>
        <row r="9879">
          <cell r="A9879" t="str">
            <v>Y843</v>
          </cell>
          <cell r="B9879" t="str">
            <v>TERAPIA POR CHOQUE</v>
          </cell>
          <cell r="C9879" t="str">
            <v>103</v>
          </cell>
        </row>
        <row r="9880">
          <cell r="A9880" t="str">
            <v>Y844</v>
          </cell>
          <cell r="B9880" t="str">
            <v>ASPIRACION DE LIQUIDOS</v>
          </cell>
          <cell r="C9880" t="str">
            <v>103</v>
          </cell>
        </row>
        <row r="9881">
          <cell r="A9881" t="str">
            <v>Y845</v>
          </cell>
          <cell r="B9881" t="str">
            <v>INSERCION DE SONDA GASTRICA O DUODENAL</v>
          </cell>
          <cell r="C9881" t="str">
            <v>103</v>
          </cell>
        </row>
        <row r="9882">
          <cell r="A9882" t="str">
            <v>Y846</v>
          </cell>
          <cell r="B9882" t="str">
            <v>CATETERIZACION URINARIA</v>
          </cell>
          <cell r="C9882" t="str">
            <v>103</v>
          </cell>
        </row>
        <row r="9883">
          <cell r="A9883" t="str">
            <v>Y847</v>
          </cell>
          <cell r="B9883" t="str">
            <v>MUETRA DE SANGRE</v>
          </cell>
          <cell r="C9883" t="str">
            <v>103</v>
          </cell>
        </row>
        <row r="9884">
          <cell r="A9884" t="str">
            <v>Y848</v>
          </cell>
          <cell r="B9884" t="str">
            <v>OTROS PROCEDIMIENTOS MEDICOS</v>
          </cell>
          <cell r="C9884" t="str">
            <v>103</v>
          </cell>
        </row>
        <row r="9885">
          <cell r="A9885" t="str">
            <v>Y849</v>
          </cell>
          <cell r="B9885" t="str">
            <v>PROCEDIMIENTO MEDICO NO ESPECIFICADO</v>
          </cell>
          <cell r="C9885" t="str">
            <v>103</v>
          </cell>
        </row>
        <row r="9886">
          <cell r="A9886" t="str">
            <v>Y85</v>
          </cell>
          <cell r="B9886" t="str">
            <v>SECUELAS DE ACCIDENTE DE TRANSPORTE</v>
          </cell>
          <cell r="C9886" t="str">
            <v>103</v>
          </cell>
        </row>
        <row r="9887">
          <cell r="A9887" t="str">
            <v>Y850</v>
          </cell>
          <cell r="B9887" t="str">
            <v>SECUELAS DE ACCIDENTE DE VEHICULO DE MOTOR</v>
          </cell>
          <cell r="C9887" t="str">
            <v>103</v>
          </cell>
        </row>
        <row r="9888">
          <cell r="A9888" t="str">
            <v>Y859</v>
          </cell>
          <cell r="B9888" t="str">
            <v>SECUELAS DE OTROS ACCIDENTES DE TRANSPORTE, Y LOS NO ESPECIFICADOS</v>
          </cell>
          <cell r="C9888" t="str">
            <v>103</v>
          </cell>
        </row>
        <row r="9889">
          <cell r="A9889" t="str">
            <v>Y86</v>
          </cell>
          <cell r="B9889" t="str">
            <v>SECUELAS DE OTROS ACCIDENTES</v>
          </cell>
          <cell r="C9889" t="str">
            <v>103</v>
          </cell>
        </row>
        <row r="9890">
          <cell r="A9890" t="str">
            <v>Y87</v>
          </cell>
          <cell r="B9890" t="str">
            <v>SECUELAS DE LESIONES AUTOINFL. INTENCIONAL/ AGRESIONES Y EVENTOS DE IN</v>
          </cell>
          <cell r="C9890" t="str">
            <v>103</v>
          </cell>
        </row>
        <row r="9891">
          <cell r="A9891" t="str">
            <v>Y870</v>
          </cell>
          <cell r="B9891" t="str">
            <v>SECUELAS DE LESIONES AUTOINFLIGIDAS</v>
          </cell>
          <cell r="C9891" t="str">
            <v>103</v>
          </cell>
        </row>
        <row r="9892">
          <cell r="A9892" t="str">
            <v>Y871</v>
          </cell>
          <cell r="B9892" t="str">
            <v>SECUELAS DE AGRESIONES</v>
          </cell>
          <cell r="C9892" t="str">
            <v>103</v>
          </cell>
        </row>
        <row r="9893">
          <cell r="A9893" t="str">
            <v>Y872</v>
          </cell>
          <cell r="B9893" t="str">
            <v>SECUELAS DE EVENTOS DE INTENCION NO DETERMINADA</v>
          </cell>
          <cell r="C9893" t="str">
            <v>103</v>
          </cell>
        </row>
        <row r="9894">
          <cell r="A9894" t="str">
            <v>Y88</v>
          </cell>
          <cell r="B9894" t="str">
            <v>SECUELAS CON ATENCION MEDICA Y QUIRURGICA COMO CAUSA EXTERNA</v>
          </cell>
          <cell r="C9894" t="str">
            <v>103</v>
          </cell>
        </row>
        <row r="9895">
          <cell r="A9895" t="str">
            <v>Y880</v>
          </cell>
          <cell r="B9895" t="str">
            <v>SECUELAS DE EFECTOS ADVERSOS CAUSADOS POR DROGAS, MEDIC. Y SUSTAN. BIO</v>
          </cell>
          <cell r="C9895" t="str">
            <v>103</v>
          </cell>
        </row>
        <row r="9896">
          <cell r="A9896" t="str">
            <v>Y881</v>
          </cell>
          <cell r="B9896" t="str">
            <v>SECUELAS DE INCIDENTES OCURRIDOS AL PTE. DURANTE PROCED. MED. Y QUIRUR</v>
          </cell>
          <cell r="C9896" t="str">
            <v>103</v>
          </cell>
        </row>
        <row r="9897">
          <cell r="A9897" t="str">
            <v>Y882</v>
          </cell>
          <cell r="B9897" t="str">
            <v>SECUELAS DE INCID. ADV. ASOCIADOS CON DISPOSIT. MEDICOS EN DX. Y USO T</v>
          </cell>
          <cell r="C9897" t="str">
            <v>103</v>
          </cell>
        </row>
        <row r="9898">
          <cell r="A9898" t="str">
            <v>Y883</v>
          </cell>
          <cell r="B9898" t="str">
            <v>SECUELAS DE PROCED. MED. Y QUIRURG. COMO LA CAUSA DE REACC. ANORMAL DE</v>
          </cell>
          <cell r="C9898" t="str">
            <v>103</v>
          </cell>
        </row>
        <row r="9899">
          <cell r="A9899" t="str">
            <v>Y89</v>
          </cell>
          <cell r="B9899" t="str">
            <v>SECUELAS DE OTRAS CAUSAS EXTERNAS</v>
          </cell>
          <cell r="C9899" t="str">
            <v>103</v>
          </cell>
        </row>
        <row r="9900">
          <cell r="A9900" t="str">
            <v>Y890</v>
          </cell>
          <cell r="B9900" t="str">
            <v>SECUELAS DE INTERVENCION LEGAL</v>
          </cell>
          <cell r="C9900" t="str">
            <v>103</v>
          </cell>
        </row>
        <row r="9901">
          <cell r="A9901" t="str">
            <v>Y891</v>
          </cell>
          <cell r="B9901" t="str">
            <v>SECUELAS DE OPERACONES DE GUERRA</v>
          </cell>
          <cell r="C9901" t="str">
            <v>103</v>
          </cell>
        </row>
        <row r="9902">
          <cell r="A9902" t="str">
            <v>Y899</v>
          </cell>
          <cell r="B9902" t="str">
            <v>SECUELAS DE CAUSAS EXTERNA NO ESPECIFICADA</v>
          </cell>
          <cell r="C9902" t="str">
            <v>103</v>
          </cell>
        </row>
        <row r="9903">
          <cell r="A9903" t="str">
            <v>Z00</v>
          </cell>
          <cell r="B9903" t="str">
            <v>EXAMEN GENERAL E INVESTIGACION DE PERSONAS SIN QUEJAS O SIN DX. INFORM</v>
          </cell>
          <cell r="C9903" t="str">
            <v>000</v>
          </cell>
        </row>
        <row r="9904">
          <cell r="A9904" t="str">
            <v>Z000</v>
          </cell>
          <cell r="B9904" t="str">
            <v>EXAMEN MEDICO GENERAL</v>
          </cell>
          <cell r="C9904" t="str">
            <v>000</v>
          </cell>
        </row>
        <row r="9905">
          <cell r="A9905" t="str">
            <v>Z001</v>
          </cell>
          <cell r="B9905" t="str">
            <v>CONTROL DE SALUD DE RUTINA DEL NIÑO</v>
          </cell>
          <cell r="C9905" t="str">
            <v>00</v>
          </cell>
        </row>
        <row r="9906">
          <cell r="A9906" t="str">
            <v>Z002</v>
          </cell>
          <cell r="B9906" t="str">
            <v>EXAMEN DURANTE EL PERIODO DE CRECIMIENTO EN AL INFANCIA</v>
          </cell>
          <cell r="C9906" t="str">
            <v>00</v>
          </cell>
        </row>
        <row r="9907">
          <cell r="A9907" t="str">
            <v>Z003</v>
          </cell>
          <cell r="B9907" t="str">
            <v>EXAMEN DEL ESTADO DE DESARROLLO DEL ADOLESCENTE</v>
          </cell>
          <cell r="C9907" t="str">
            <v>00</v>
          </cell>
        </row>
        <row r="9908">
          <cell r="A9908" t="str">
            <v>Z004</v>
          </cell>
          <cell r="B9908" t="str">
            <v>EXAMEN PSIQUIATRICO GENERAL, NO CLASIFICADO EN OTRA PARTE</v>
          </cell>
          <cell r="C9908" t="str">
            <v>00</v>
          </cell>
        </row>
        <row r="9909">
          <cell r="A9909" t="str">
            <v>Z005</v>
          </cell>
          <cell r="B9909" t="str">
            <v>EXAMEN DE DONANTE POTENCIAL DE ORGANO O TEJIDO</v>
          </cell>
          <cell r="C9909" t="str">
            <v>00</v>
          </cell>
        </row>
        <row r="9910">
          <cell r="A9910" t="str">
            <v>Z006</v>
          </cell>
          <cell r="B9910" t="str">
            <v>EXAMEN PARA COMPARACION Y CONTROL EN PROGRAMA DE INVESTIGACION CLINICA</v>
          </cell>
          <cell r="C9910" t="str">
            <v>00</v>
          </cell>
        </row>
        <row r="9911">
          <cell r="A9911" t="str">
            <v>Z008</v>
          </cell>
          <cell r="B9911" t="str">
            <v>OTROS EXAMNES GENERALES</v>
          </cell>
          <cell r="C9911" t="str">
            <v>00</v>
          </cell>
        </row>
        <row r="9912">
          <cell r="A9912" t="str">
            <v>Z01</v>
          </cell>
          <cell r="B9912" t="str">
            <v>OTROS EXAMENES ESPECIALES E INVESTIG. EN PERSONAS SIN QUEJAS O SIN DX.</v>
          </cell>
          <cell r="C9912" t="str">
            <v>00</v>
          </cell>
        </row>
        <row r="9913">
          <cell r="A9913" t="str">
            <v>Z010</v>
          </cell>
          <cell r="B9913" t="str">
            <v>EXAMEN DE OJOS Y DE LA VISION</v>
          </cell>
          <cell r="C9913" t="str">
            <v>00</v>
          </cell>
        </row>
        <row r="9914">
          <cell r="A9914" t="str">
            <v>Z011</v>
          </cell>
          <cell r="B9914" t="str">
            <v>EXAMEN DE OIDOS Y DE LA AUDICION</v>
          </cell>
          <cell r="C9914" t="str">
            <v>00</v>
          </cell>
        </row>
        <row r="9915">
          <cell r="A9915" t="str">
            <v>Z012</v>
          </cell>
          <cell r="B9915" t="str">
            <v>EXAMEN ODONTOLOGICO</v>
          </cell>
          <cell r="C9915" t="str">
            <v>00</v>
          </cell>
        </row>
        <row r="9916">
          <cell r="A9916" t="str">
            <v>Z013</v>
          </cell>
          <cell r="B9916" t="str">
            <v>EXAMEN DE LA PRESION SANGUINEA</v>
          </cell>
          <cell r="C9916" t="str">
            <v>00</v>
          </cell>
        </row>
        <row r="9917">
          <cell r="A9917" t="str">
            <v>Z014</v>
          </cell>
          <cell r="B9917" t="str">
            <v>EXAMEN GINECOLOGICO (GENERAL) (DE RUTINA)</v>
          </cell>
          <cell r="C9917" t="str">
            <v>00</v>
          </cell>
        </row>
        <row r="9918">
          <cell r="A9918" t="str">
            <v>Z015</v>
          </cell>
          <cell r="B9918" t="str">
            <v>PRUEBAS DE SESIBILIZACION Y DIAGNOSTICO CUTANEO</v>
          </cell>
          <cell r="C9918" t="str">
            <v>00</v>
          </cell>
        </row>
        <row r="9919">
          <cell r="A9919" t="str">
            <v>Z016</v>
          </cell>
          <cell r="B9919" t="str">
            <v>EXAMEN RADIOLOGICO, NO CLASIFICADO EN OTRA PARTE</v>
          </cell>
          <cell r="C9919" t="str">
            <v>00</v>
          </cell>
        </row>
        <row r="9920">
          <cell r="A9920" t="str">
            <v>Z017</v>
          </cell>
          <cell r="B9920" t="str">
            <v>EXAMEN DE LABORATORIO</v>
          </cell>
          <cell r="C9920" t="str">
            <v>00</v>
          </cell>
        </row>
        <row r="9921">
          <cell r="A9921" t="str">
            <v>Z018</v>
          </cell>
          <cell r="B9921" t="str">
            <v>OTROS EXAMENES ESPECIALES ESPECIFICADOS</v>
          </cell>
          <cell r="C9921" t="str">
            <v>00</v>
          </cell>
        </row>
        <row r="9922">
          <cell r="A9922" t="str">
            <v>Z019</v>
          </cell>
          <cell r="B9922" t="str">
            <v>EXAMEN ESPECIAL NO ESPECIFICADO</v>
          </cell>
          <cell r="C9922" t="str">
            <v>00</v>
          </cell>
        </row>
        <row r="9923">
          <cell r="A9923" t="str">
            <v>Z02</v>
          </cell>
          <cell r="B9923" t="str">
            <v>EXAMENES Y CONTACTOS PARA FINES ADMINISTRATIVOS</v>
          </cell>
          <cell r="C9923" t="str">
            <v>00</v>
          </cell>
        </row>
        <row r="9924">
          <cell r="A9924" t="str">
            <v>Z020</v>
          </cell>
          <cell r="B9924" t="str">
            <v>EXAMEN PARA ADMISION A INSTITUCIONES EDUCATIVAS</v>
          </cell>
          <cell r="C9924" t="str">
            <v>00</v>
          </cell>
        </row>
        <row r="9925">
          <cell r="A9925" t="str">
            <v>Z021</v>
          </cell>
          <cell r="B9925" t="str">
            <v>EXAMEN PREEMPLEO</v>
          </cell>
          <cell r="C9925" t="str">
            <v>00</v>
          </cell>
        </row>
        <row r="9926">
          <cell r="A9926" t="str">
            <v>Z022</v>
          </cell>
          <cell r="B9926" t="str">
            <v>EXAMEN PARA ADMISION A INSTITUCIONES RESIDENCIALES</v>
          </cell>
          <cell r="C9926" t="str">
            <v>00</v>
          </cell>
        </row>
        <row r="9927">
          <cell r="A9927" t="str">
            <v>Z023</v>
          </cell>
          <cell r="B9927" t="str">
            <v>EXAMEN PARA RECLUTAMIENTO EN LAS FUERZAS ARMADAS</v>
          </cell>
          <cell r="C9927" t="str">
            <v>00</v>
          </cell>
        </row>
        <row r="9928">
          <cell r="A9928" t="str">
            <v>Z024</v>
          </cell>
          <cell r="B9928" t="str">
            <v>EXAMEN PARA OBTENCION DE LICENCIA DE CONDUCTOR</v>
          </cell>
          <cell r="C9928" t="str">
            <v>00</v>
          </cell>
        </row>
        <row r="9929">
          <cell r="A9929" t="str">
            <v>Z025</v>
          </cell>
          <cell r="B9929" t="str">
            <v>EXAMEN PARA PARTICIPACION EN COMPETENCIA DEPORTIVA</v>
          </cell>
          <cell r="C9929" t="str">
            <v>00</v>
          </cell>
        </row>
        <row r="9930">
          <cell r="A9930" t="str">
            <v>Z026</v>
          </cell>
          <cell r="B9930" t="str">
            <v>EXAMEN PARA FINES DE SEGUROS</v>
          </cell>
          <cell r="C9930" t="str">
            <v>00</v>
          </cell>
        </row>
        <row r="9931">
          <cell r="A9931" t="str">
            <v>Z027</v>
          </cell>
          <cell r="B9931" t="str">
            <v>EXTENSION DE CERTIFICADO MEDICO</v>
          </cell>
          <cell r="C9931" t="str">
            <v>00</v>
          </cell>
        </row>
        <row r="9932">
          <cell r="A9932" t="str">
            <v>Z028</v>
          </cell>
          <cell r="B9932" t="str">
            <v>OTROS EXAMENES PARA FINES ADMINISTRATIVOS</v>
          </cell>
          <cell r="C9932" t="str">
            <v>00</v>
          </cell>
        </row>
        <row r="9933">
          <cell r="A9933" t="str">
            <v>Z029</v>
          </cell>
          <cell r="B9933" t="str">
            <v>EXAMEN PARA FINES ADMINISTRATIVOS, NO ESPECIFICADO</v>
          </cell>
          <cell r="C9933" t="str">
            <v>00</v>
          </cell>
        </row>
        <row r="9934">
          <cell r="A9934" t="str">
            <v>Z03</v>
          </cell>
          <cell r="B9934" t="str">
            <v>OBSERVACION Y EVALUACION MEDICAS POR SOSPECHA DE ENF. Y AFECCIONES</v>
          </cell>
          <cell r="C9934" t="str">
            <v>00</v>
          </cell>
        </row>
        <row r="9935">
          <cell r="A9935" t="str">
            <v>Z030</v>
          </cell>
          <cell r="B9935" t="str">
            <v>OBSERVACION POR SOSPECHA DE TUBERCULOSIS</v>
          </cell>
          <cell r="C9935" t="str">
            <v>00</v>
          </cell>
        </row>
        <row r="9936">
          <cell r="A9936" t="str">
            <v>Z031</v>
          </cell>
          <cell r="B9936" t="str">
            <v>OBSERVACION POR SOSPECHA DE TUMOR MALIGNO</v>
          </cell>
          <cell r="C9936" t="str">
            <v>00</v>
          </cell>
        </row>
        <row r="9937">
          <cell r="A9937" t="str">
            <v>Z032</v>
          </cell>
          <cell r="B9937" t="str">
            <v>OBSERVACION POR SOSPECHA DE TRASTORNO MENTAL Y DEL COMPORTAMIENTO</v>
          </cell>
          <cell r="C9937" t="str">
            <v>00</v>
          </cell>
        </row>
        <row r="9938">
          <cell r="A9938" t="str">
            <v>Z033</v>
          </cell>
          <cell r="B9938" t="str">
            <v>OBSERVACION POR SOSPECHA DE TRASTORNO DEL SISTEMA NERVIOSO</v>
          </cell>
          <cell r="C9938" t="str">
            <v>00</v>
          </cell>
        </row>
        <row r="9939">
          <cell r="A9939" t="str">
            <v>Z034</v>
          </cell>
          <cell r="B9939" t="str">
            <v>OBSERVACION POR SOSPECHA DE INFARTO DE MIOCARDIO</v>
          </cell>
          <cell r="C9939" t="str">
            <v>00</v>
          </cell>
        </row>
        <row r="9940">
          <cell r="A9940" t="str">
            <v>Z035</v>
          </cell>
          <cell r="B9940" t="str">
            <v>OBSERVACION POR SOSPECHA DE OTRAS ENFERMEDADES CARDIOVASCULARES</v>
          </cell>
          <cell r="C9940" t="str">
            <v>00</v>
          </cell>
        </row>
        <row r="9941">
          <cell r="A9941" t="str">
            <v>Z036</v>
          </cell>
          <cell r="B9941" t="str">
            <v>OBSERVACION POR SOSPECHA DE EFECTOS TOXICOS DE SUSTANCIAS INGERIDAS</v>
          </cell>
          <cell r="C9941" t="str">
            <v>00</v>
          </cell>
        </row>
        <row r="9942">
          <cell r="A9942" t="str">
            <v>Z038</v>
          </cell>
          <cell r="B9942" t="str">
            <v>OBSERVACION POR SOSPECHA DE OTRAS ENFERMEDADES Y AFECCIONES</v>
          </cell>
          <cell r="C9942" t="str">
            <v>00</v>
          </cell>
        </row>
        <row r="9943">
          <cell r="A9943" t="str">
            <v>Z039</v>
          </cell>
          <cell r="B9943" t="str">
            <v>OBSERVACION POR SOSPECHA DE ENFERMEDAD O AFECCION NO ESPECIFICADA</v>
          </cell>
          <cell r="C9943" t="str">
            <v>00</v>
          </cell>
        </row>
        <row r="9944">
          <cell r="A9944" t="str">
            <v>Z04</v>
          </cell>
          <cell r="B9944" t="str">
            <v>EXAMEN Y OBSERVACION POR OTRAS RAZONES</v>
          </cell>
          <cell r="C9944" t="str">
            <v>00</v>
          </cell>
        </row>
        <row r="9945">
          <cell r="A9945" t="str">
            <v>Z040</v>
          </cell>
          <cell r="B9945" t="str">
            <v>PRUEBA DE ALCOHOL O DROGAS EN LA SANGRE</v>
          </cell>
          <cell r="C9945" t="str">
            <v>00</v>
          </cell>
        </row>
        <row r="9946">
          <cell r="A9946" t="str">
            <v>Z041</v>
          </cell>
          <cell r="B9946" t="str">
            <v>EXAMEN Y OBSERVACION CONSECUTIVOS A ACCIDENTE DE TRANSPORTE</v>
          </cell>
          <cell r="C9946" t="str">
            <v>00</v>
          </cell>
        </row>
        <row r="9947">
          <cell r="A9947" t="str">
            <v>Z042</v>
          </cell>
          <cell r="B9947" t="str">
            <v>EXAMEN Y OBSERVACION CONSECUTIVO A ACCIDENTE DE TRABAJO</v>
          </cell>
          <cell r="C9947" t="str">
            <v>00</v>
          </cell>
        </row>
        <row r="9948">
          <cell r="A9948" t="str">
            <v>Z043</v>
          </cell>
          <cell r="B9948" t="str">
            <v>EXAMEN Y OBSERVACION CONSECUTIVO A OTRO ACCIDENTE</v>
          </cell>
          <cell r="C9948" t="str">
            <v>00</v>
          </cell>
        </row>
        <row r="9949">
          <cell r="A9949" t="str">
            <v>Z044</v>
          </cell>
          <cell r="B9949" t="str">
            <v>EXAMEN Y OBSERVACION CONSECUTIVO A DENUNCIA DE VIOLACION Y SEDUCCION</v>
          </cell>
          <cell r="C9949" t="str">
            <v>00</v>
          </cell>
        </row>
        <row r="9950">
          <cell r="A9950" t="str">
            <v>Z045</v>
          </cell>
          <cell r="B9950" t="str">
            <v>EXAMEN Y OBSERVACION CONSECUTIVOS A OTRA LESION NIFLIGIDA</v>
          </cell>
          <cell r="C9950" t="str">
            <v>00</v>
          </cell>
        </row>
        <row r="9951">
          <cell r="A9951" t="str">
            <v>Z046</v>
          </cell>
          <cell r="B9951" t="str">
            <v>EXAMEN PSIQUIATRICO GENERAL, SOLICITADO POR UNA AUTORIDAD</v>
          </cell>
          <cell r="C9951" t="str">
            <v>00</v>
          </cell>
        </row>
        <row r="9952">
          <cell r="A9952" t="str">
            <v>Z048</v>
          </cell>
          <cell r="B9952" t="str">
            <v>EXAMEN Y OBSERVACION POR OTRAS RAZONES ESPECIFICADAS</v>
          </cell>
          <cell r="C9952" t="str">
            <v>00</v>
          </cell>
        </row>
        <row r="9953">
          <cell r="A9953" t="str">
            <v>Z049</v>
          </cell>
          <cell r="B9953" t="str">
            <v>EXAMEN Y OBSERVACION POR RAZONES NO ESPECIFICADAS</v>
          </cell>
          <cell r="C9953" t="str">
            <v>00</v>
          </cell>
        </row>
        <row r="9954">
          <cell r="A9954" t="str">
            <v>Z08</v>
          </cell>
          <cell r="B9954" t="str">
            <v>EXAMEN DE SEGUIMIENTO CONSECUTIVO AL TRATAMIENTO POR TUMOR MALIGNO</v>
          </cell>
          <cell r="C9954" t="str">
            <v>00</v>
          </cell>
        </row>
        <row r="9955">
          <cell r="A9955" t="str">
            <v>Z080</v>
          </cell>
          <cell r="B9955" t="str">
            <v>EXAMEN DE SIGUMIENTO CONSECUTIVO A CIRUGIA POR TUMOR MALIGNO</v>
          </cell>
          <cell r="C9955" t="str">
            <v>00</v>
          </cell>
        </row>
        <row r="9956">
          <cell r="A9956" t="str">
            <v>Z081</v>
          </cell>
          <cell r="B9956" t="str">
            <v>EXAMEN DE SEGUIMIENTO CONSECUTIVO A RADIOTERAPIA POR TUMOR MALIGNO</v>
          </cell>
          <cell r="C9956" t="str">
            <v>00</v>
          </cell>
        </row>
        <row r="9957">
          <cell r="A9957" t="str">
            <v>Z082</v>
          </cell>
          <cell r="B9957" t="str">
            <v>EXAMEN DE SEGUIMIENTO CONSECUTIVO A QUIMIOTERAPIA POR TUMOR MALIGNO</v>
          </cell>
          <cell r="C9957" t="str">
            <v>00</v>
          </cell>
        </row>
        <row r="9958">
          <cell r="A9958" t="str">
            <v>Z087</v>
          </cell>
          <cell r="B9958" t="str">
            <v>EXAMEN DE SEGUIMIENTO CONSECUTIVO A TRATAM. COMBINADO POR TUMOR MALIGN</v>
          </cell>
          <cell r="C9958" t="str">
            <v>00</v>
          </cell>
        </row>
        <row r="9959">
          <cell r="A9959" t="str">
            <v>Z088</v>
          </cell>
          <cell r="B9959" t="str">
            <v>EXAMEN DE SEGUIMIENTO CONSECUTIVO A OTRO TRATAM. POR TUMOR MALIGNO</v>
          </cell>
          <cell r="C9959" t="str">
            <v>00</v>
          </cell>
        </row>
        <row r="9960">
          <cell r="A9960" t="str">
            <v>Z089</v>
          </cell>
          <cell r="B9960" t="str">
            <v>EXAMEN DE SEGUIM. CONSECUT. A TRATAM. NO ESPECIF. POR TUMOR MALIGNO</v>
          </cell>
          <cell r="C9960" t="str">
            <v>00</v>
          </cell>
        </row>
        <row r="9961">
          <cell r="A9961" t="str">
            <v>Z09</v>
          </cell>
          <cell r="B9961" t="str">
            <v>EXAMEN DE SEGUIM. CONSECUTIVO A TRATAM. POR OTRAS AFECC. DIFER. A TUMO</v>
          </cell>
          <cell r="C9961" t="str">
            <v>00</v>
          </cell>
        </row>
        <row r="9962">
          <cell r="A9962" t="str">
            <v>Z090</v>
          </cell>
          <cell r="B9962" t="str">
            <v>EXAMEN DE SEGUIMIENTO CONSECUTIVO A CIRUGIA POR OTRAS AFECCIONES</v>
          </cell>
          <cell r="C9962" t="str">
            <v>00</v>
          </cell>
        </row>
        <row r="9963">
          <cell r="A9963" t="str">
            <v>Z091</v>
          </cell>
          <cell r="B9963" t="str">
            <v>EXAMEN DE SEGUIM. CONSECUTIVO A RADIOTERAPIA POR OTRAS AFECCIONES</v>
          </cell>
          <cell r="C9963" t="str">
            <v>00</v>
          </cell>
        </row>
        <row r="9964">
          <cell r="A9964" t="str">
            <v>Z092</v>
          </cell>
          <cell r="B9964" t="str">
            <v>EXAMEN DE SEGUIM. CONSECUTIVO A QUIMIOTERAPIA POR OTRAS AFECCIONES</v>
          </cell>
          <cell r="C9964" t="str">
            <v>00</v>
          </cell>
        </row>
        <row r="9965">
          <cell r="A9965" t="str">
            <v>Z093</v>
          </cell>
          <cell r="B9965" t="str">
            <v>EXAMEN DE SEGUIMIENTO CONSECUTIVO A PSICOTERAPIA</v>
          </cell>
          <cell r="C9965" t="str">
            <v>00</v>
          </cell>
        </row>
        <row r="9966">
          <cell r="A9966" t="str">
            <v>Z094</v>
          </cell>
          <cell r="B9966" t="str">
            <v>EXAMEN DE SEGUIMIENTO CONSECUTIVO A TRATAMIENTO DE FRACTURA</v>
          </cell>
          <cell r="C9966" t="str">
            <v>00</v>
          </cell>
        </row>
        <row r="9967">
          <cell r="A9967" t="str">
            <v>Z097</v>
          </cell>
          <cell r="B9967" t="str">
            <v>EXAMEN DE SEGUIMIENTO CONSECUTIVO A TRATAM. COMBIN. POR OTRAS AFECCION</v>
          </cell>
          <cell r="C9967" t="str">
            <v>00</v>
          </cell>
        </row>
        <row r="9968">
          <cell r="A9968" t="str">
            <v>Z098</v>
          </cell>
          <cell r="B9968" t="str">
            <v>EXAMEN DE SEGUIMIENTO CONSECUTIVO A OTRO TRATAM. POR OTRAS AFECCIONES</v>
          </cell>
          <cell r="C9968" t="str">
            <v>00</v>
          </cell>
        </row>
        <row r="9969">
          <cell r="A9969" t="str">
            <v>Z099</v>
          </cell>
          <cell r="B9969" t="str">
            <v>EXAMEN DE SSGUIMIENTO CONSECUTIVO A TRATAM. NO ESPECIF. POR OTRAS AFEC</v>
          </cell>
          <cell r="C9969" t="str">
            <v>00</v>
          </cell>
        </row>
        <row r="9970">
          <cell r="A9970" t="str">
            <v>Z10</v>
          </cell>
          <cell r="B9970" t="str">
            <v>CONTROL GENRAL DE SALUD DE RUTINA DE SUBPOBLACIONES DEFINIDAS</v>
          </cell>
          <cell r="C9970" t="str">
            <v>00</v>
          </cell>
        </row>
        <row r="9971">
          <cell r="A9971" t="str">
            <v>Z100</v>
          </cell>
          <cell r="B9971" t="str">
            <v>EXAMEN DE SALUD OCUPACIONAL</v>
          </cell>
          <cell r="C9971" t="str">
            <v>00</v>
          </cell>
        </row>
        <row r="9972">
          <cell r="A9972" t="str">
            <v>Z101</v>
          </cell>
          <cell r="B9972" t="str">
            <v>CONTROL GENERAL DE SALUD DE RUTINA DE RESIDENTES DE INSTITUCIONES</v>
          </cell>
          <cell r="C9972" t="str">
            <v>00</v>
          </cell>
        </row>
        <row r="9973">
          <cell r="A9973" t="str">
            <v>Z102</v>
          </cell>
          <cell r="B9973" t="str">
            <v>CONTROL GENERAL DE SALUD DE RUTINA A MIEMBROS DE LAS FUERZAS ARMADAS</v>
          </cell>
          <cell r="C9973" t="str">
            <v>00</v>
          </cell>
        </row>
        <row r="9974">
          <cell r="A9974" t="str">
            <v>Z103</v>
          </cell>
          <cell r="B9974" t="str">
            <v>CONTROL GENERAL DE SALUD DE RUTINA A INTEGRANTES DE EQUIPOS DEPORTIVOS</v>
          </cell>
          <cell r="C9974" t="str">
            <v>00</v>
          </cell>
        </row>
        <row r="9975">
          <cell r="A9975" t="str">
            <v>Z108</v>
          </cell>
          <cell r="B9975" t="str">
            <v>OTROS CONTROLES GENERALES DE SALUD DE RUTINA DE OTRAS SUBPOBL. DEFINID</v>
          </cell>
          <cell r="C9975" t="str">
            <v>00</v>
          </cell>
        </row>
        <row r="9976">
          <cell r="A9976" t="str">
            <v>Z11</v>
          </cell>
          <cell r="B9976" t="str">
            <v>EXAMEN DE PESQUISA ESPECIAL PARA ENFERM. INFECCIOSAS Y PARASITARIAS</v>
          </cell>
          <cell r="C9976" t="str">
            <v>00</v>
          </cell>
        </row>
        <row r="9977">
          <cell r="A9977" t="str">
            <v>Z110</v>
          </cell>
          <cell r="B9977" t="str">
            <v>EXAMEN DE PESQUISA ESPECIAL PARA ENFERM. INFECCIOSAS INTESTINALES</v>
          </cell>
          <cell r="C9977" t="str">
            <v>00</v>
          </cell>
        </row>
        <row r="9978">
          <cell r="A9978" t="str">
            <v>Z111</v>
          </cell>
          <cell r="B9978" t="str">
            <v>EXAMEN DE PESQUISA ESPECIAL PARA TUBERCULOSIS RESPIRATORIA</v>
          </cell>
          <cell r="C9978" t="str">
            <v>00</v>
          </cell>
        </row>
        <row r="9979">
          <cell r="A9979" t="str">
            <v>Z112</v>
          </cell>
          <cell r="B9979" t="str">
            <v>EXAMEN DE PESQUISA ESPECIAL PARA OTRAS ENFERMEDADES BACTERIANAS</v>
          </cell>
          <cell r="C9979" t="str">
            <v>00</v>
          </cell>
        </row>
        <row r="9980">
          <cell r="A9980" t="str">
            <v>Z113</v>
          </cell>
          <cell r="B9980" t="str">
            <v>EXAMEN DE PESQUISA ESPECIAL PARA INFECC. DE TRANSM. PREDOMINATE/ SEXUA</v>
          </cell>
          <cell r="C9980" t="str">
            <v>00</v>
          </cell>
        </row>
        <row r="9981">
          <cell r="A9981" t="str">
            <v>Z114</v>
          </cell>
          <cell r="B9981" t="str">
            <v>EXAMEN DE PESQUISA ESPECIAL PARA EL VIRUS DE LA INMUNODEFIC. HUMAN. (V</v>
          </cell>
          <cell r="C9981" t="str">
            <v>000</v>
          </cell>
        </row>
        <row r="9982">
          <cell r="A9982" t="str">
            <v>Z115</v>
          </cell>
          <cell r="B9982" t="str">
            <v>EXAMEN DE PESQUISA ESPECIAL PARA OTRAS ENFERMEDADES VIRALES</v>
          </cell>
          <cell r="C9982" t="str">
            <v>00</v>
          </cell>
        </row>
        <row r="9983">
          <cell r="A9983" t="str">
            <v>Z116</v>
          </cell>
          <cell r="B9983" t="str">
            <v>EXAMEN DE PESQUISA PARA OTRAS ENFERM. DEBIDAS A PROTOZOARIOS Y HELMINT</v>
          </cell>
          <cell r="C9983" t="str">
            <v>00</v>
          </cell>
        </row>
        <row r="9984">
          <cell r="A9984" t="str">
            <v>Z118</v>
          </cell>
          <cell r="B9984" t="str">
            <v>EXAMEN DE PESQUISA ESPECIAL PARA OTRAS ENFERM. INFECC. Y PARASIT. ESPE</v>
          </cell>
          <cell r="C9984" t="str">
            <v>00</v>
          </cell>
        </row>
        <row r="9985">
          <cell r="A9985" t="str">
            <v>Z119</v>
          </cell>
          <cell r="B9985" t="str">
            <v>EXAMEN DE PESQUISA ESPECIAL PARA ENFERM. INFECC. Y PARASIT. NO ESPECIF</v>
          </cell>
          <cell r="C9985" t="str">
            <v>00</v>
          </cell>
        </row>
        <row r="9986">
          <cell r="A9986" t="str">
            <v>Z12</v>
          </cell>
          <cell r="B9986" t="str">
            <v>EXAMEN DE PESQUISA ESPECIAL PARA TUMORES</v>
          </cell>
          <cell r="C9986" t="str">
            <v>00</v>
          </cell>
        </row>
        <row r="9987">
          <cell r="A9987" t="str">
            <v>Z120</v>
          </cell>
          <cell r="B9987" t="str">
            <v>EXAMEN DE PESQUISA ESPECIAL PARA TUMOR DE ESTOMAGO</v>
          </cell>
          <cell r="C9987" t="str">
            <v>00</v>
          </cell>
        </row>
        <row r="9988">
          <cell r="A9988" t="str">
            <v>Z121</v>
          </cell>
          <cell r="B9988" t="str">
            <v>EXAMEN DE PESQUISA ESPECIAL PARA TUMOR DEL INTESTINO</v>
          </cell>
          <cell r="C9988" t="str">
            <v>00</v>
          </cell>
        </row>
        <row r="9989">
          <cell r="A9989" t="str">
            <v>Z122</v>
          </cell>
          <cell r="B9989" t="str">
            <v>EXAMEN DE PESQUISA ESPECIAL PARA TUMORES DE ORGANOS RESPIRATORIOS</v>
          </cell>
          <cell r="C9989" t="str">
            <v>00</v>
          </cell>
        </row>
        <row r="9990">
          <cell r="A9990" t="str">
            <v>Z123</v>
          </cell>
          <cell r="B9990" t="str">
            <v>EXAMEN DE PESQUISA ESPECIAL PARA TUMOR DE LA MAMA</v>
          </cell>
          <cell r="C9990" t="str">
            <v>00</v>
          </cell>
        </row>
        <row r="9991">
          <cell r="A9991" t="str">
            <v>Z124</v>
          </cell>
          <cell r="B9991" t="str">
            <v>EXAMEN DE PESQUISA ESPECIAL PARA TUMOR DEL CUELLO UTERINO</v>
          </cell>
          <cell r="C9991" t="str">
            <v>00</v>
          </cell>
        </row>
        <row r="9992">
          <cell r="A9992" t="str">
            <v>Z125</v>
          </cell>
          <cell r="B9992" t="str">
            <v>EXAMEN DE PESQUISA ESPECIAL PARA TUMOR DE LA PROSTATA</v>
          </cell>
          <cell r="C9992" t="str">
            <v>00</v>
          </cell>
        </row>
        <row r="9993">
          <cell r="A9993" t="str">
            <v>Z126</v>
          </cell>
          <cell r="B9993" t="str">
            <v>EXAMEN DE PESQUISA ESPECIAL PARA TUMOR DE LA VEJIGA</v>
          </cell>
          <cell r="C9993" t="str">
            <v>00</v>
          </cell>
        </row>
        <row r="9994">
          <cell r="A9994" t="str">
            <v>Z128</v>
          </cell>
          <cell r="B9994" t="str">
            <v>EXAMEN DE PESQUISA ESPECIAL PARA TUMORES DE OTROS SITIOS</v>
          </cell>
          <cell r="C9994" t="str">
            <v>000</v>
          </cell>
        </row>
        <row r="9995">
          <cell r="A9995" t="str">
            <v>Z129</v>
          </cell>
          <cell r="B9995" t="str">
            <v>EXAMEN DE PESQUISA ESPECIAL PARA TUMOR DE SITIO NO ESPECIFICADO</v>
          </cell>
          <cell r="C9995" t="str">
            <v>00</v>
          </cell>
        </row>
        <row r="9996">
          <cell r="A9996" t="str">
            <v>Z13</v>
          </cell>
          <cell r="B9996" t="str">
            <v>EXAMEN DE PESQUISA ESPECIAL PARA OTRAS ENFERMEDADES Y TRASTORNOS</v>
          </cell>
          <cell r="C9996" t="str">
            <v>00</v>
          </cell>
        </row>
        <row r="9997">
          <cell r="A9997" t="str">
            <v>Z130</v>
          </cell>
          <cell r="B9997" t="str">
            <v>EXAMEN DE PESQUISA ESPECIAL PARA ENF. DE LA SANGRE Y ORG. HEMATOP. Y T</v>
          </cell>
          <cell r="C9997" t="str">
            <v>00</v>
          </cell>
        </row>
        <row r="9998">
          <cell r="A9998" t="str">
            <v>Z131</v>
          </cell>
          <cell r="B9998" t="str">
            <v>EXAMEN DE PESQUISA ESPECIAL PARA DIABETES MELLITUS</v>
          </cell>
          <cell r="C9998" t="str">
            <v>00</v>
          </cell>
        </row>
        <row r="9999">
          <cell r="A9999" t="str">
            <v>Z132</v>
          </cell>
          <cell r="B9999" t="str">
            <v>EXAMEN DE PESQUISA ESPECIAL PARA TRASTORNO DE LA NUTRICION</v>
          </cell>
          <cell r="C9999" t="str">
            <v>00</v>
          </cell>
        </row>
        <row r="10000">
          <cell r="A10000" t="str">
            <v>Z133</v>
          </cell>
          <cell r="B10000" t="str">
            <v>EXAMEN DE PESQUISA ESPECIAL PARA TRASTORNOS MENTALES Y DEL COMPORTAMIE</v>
          </cell>
          <cell r="C10000" t="str">
            <v>00</v>
          </cell>
        </row>
        <row r="10001">
          <cell r="A10001" t="str">
            <v>Z134</v>
          </cell>
          <cell r="B10001" t="str">
            <v>EXAMEN DE PESQUISA ESPECIAL PARA CIERTOS TRAST. DEL DESARR. EN EL NIÑO</v>
          </cell>
          <cell r="C10001" t="str">
            <v>00</v>
          </cell>
        </row>
        <row r="10002">
          <cell r="A10002" t="str">
            <v>Z135</v>
          </cell>
          <cell r="B10002" t="str">
            <v>EXAMEN DE PESQUISA ESPECIAL PARA TRASTORNO DEL OJO Y DEL OIDO</v>
          </cell>
          <cell r="C10002" t="str">
            <v>00</v>
          </cell>
        </row>
        <row r="10003">
          <cell r="A10003" t="str">
            <v>Z136</v>
          </cell>
          <cell r="B10003" t="str">
            <v>EXAMEN DE PESQUISA ESPECIAL PARA TRASTORNOS CARDIOVASCULARES</v>
          </cell>
          <cell r="C10003" t="str">
            <v>00</v>
          </cell>
        </row>
        <row r="10004">
          <cell r="A10004" t="str">
            <v>Z137</v>
          </cell>
          <cell r="B10004" t="str">
            <v>EXAMEN DE PESQUISA ESPECIAL PARA MALFORM. CONG. DEFORMID. Y ANOMAL. CR</v>
          </cell>
          <cell r="C10004" t="str">
            <v>00</v>
          </cell>
        </row>
        <row r="10005">
          <cell r="A10005" t="str">
            <v>Z138</v>
          </cell>
          <cell r="B10005" t="str">
            <v>EXAMEN DE PESQUISA ESPECIAL PARA OTRAS ENF. Y TRASTORN. ESPECIFICADOS</v>
          </cell>
          <cell r="C10005" t="str">
            <v>00</v>
          </cell>
        </row>
        <row r="10006">
          <cell r="A10006" t="str">
            <v>Z139</v>
          </cell>
          <cell r="B10006" t="str">
            <v>EXAMEN DE PESQUISA ESPECIAL, NO ESPECIFICADO</v>
          </cell>
          <cell r="C10006" t="str">
            <v>00</v>
          </cell>
        </row>
        <row r="10007">
          <cell r="A10007" t="str">
            <v>Z20</v>
          </cell>
          <cell r="B10007" t="str">
            <v>CONTACTO CON Y EXPOSICION A ENFERMEDADES TRANSMISIBLES</v>
          </cell>
          <cell r="C10007" t="str">
            <v>00</v>
          </cell>
        </row>
        <row r="10008">
          <cell r="A10008" t="str">
            <v>Z200</v>
          </cell>
          <cell r="B10008" t="str">
            <v>CONTACTO CON Y ESPOSICION A ENFERMEDADES INFECCIOSAS INTESTINALES</v>
          </cell>
          <cell r="C10008" t="str">
            <v>00</v>
          </cell>
        </row>
        <row r="10009">
          <cell r="A10009" t="str">
            <v>Z201</v>
          </cell>
          <cell r="B10009" t="str">
            <v>CONTACTO CON Y EXPOSICION A TUBERCULOSIS</v>
          </cell>
          <cell r="C10009" t="str">
            <v>00</v>
          </cell>
        </row>
        <row r="10010">
          <cell r="A10010" t="str">
            <v>Z202</v>
          </cell>
          <cell r="B10010" t="str">
            <v>CONTACTO CON Y EXPOSICION A ENF. INFECC. CON UN MODO DE TRNSM. PREDOMI</v>
          </cell>
          <cell r="C10010" t="str">
            <v>00</v>
          </cell>
        </row>
        <row r="10011">
          <cell r="A10011" t="str">
            <v>Z203</v>
          </cell>
          <cell r="B10011" t="str">
            <v>CONTACTO CON Y EXPOSICION A RABIA</v>
          </cell>
          <cell r="C10011" t="str">
            <v>00</v>
          </cell>
        </row>
        <row r="10012">
          <cell r="A10012" t="str">
            <v>Z204</v>
          </cell>
          <cell r="B10012" t="str">
            <v>CONTACTO CON Y EXPOSICION A RUBEOLA</v>
          </cell>
          <cell r="C10012" t="str">
            <v>00</v>
          </cell>
        </row>
        <row r="10013">
          <cell r="A10013" t="str">
            <v>Z205</v>
          </cell>
          <cell r="B10013" t="str">
            <v>CONTACTO CON Y EXPOSICION A HEPATITIS VIRAL</v>
          </cell>
          <cell r="C10013" t="str">
            <v>00</v>
          </cell>
        </row>
        <row r="10014">
          <cell r="A10014" t="str">
            <v>Z206</v>
          </cell>
          <cell r="B10014" t="str">
            <v>CONTACTO CON Y EXPOSICION AL VIRUS DE LA INMUNODEFICIENCIA HUMANA(VIH)</v>
          </cell>
          <cell r="C10014" t="str">
            <v>00</v>
          </cell>
        </row>
        <row r="10015">
          <cell r="A10015" t="str">
            <v>Z207</v>
          </cell>
          <cell r="B10015" t="str">
            <v>CONTACTO CON Y EXPOSICION A PEDICULOSIS, ACARIASIS Y OTRAS INFESTACION</v>
          </cell>
          <cell r="C10015" t="str">
            <v>00</v>
          </cell>
        </row>
        <row r="10016">
          <cell r="A10016" t="str">
            <v>Z208</v>
          </cell>
          <cell r="B10016" t="str">
            <v>CONTACTO CON Y EXPOSICION A OTRAS ENFERMEDADES TRANSMISIBLES</v>
          </cell>
          <cell r="C10016" t="str">
            <v>00</v>
          </cell>
        </row>
        <row r="10017">
          <cell r="A10017" t="str">
            <v>Z209</v>
          </cell>
          <cell r="B10017" t="str">
            <v>CONTACTO CON Y EXPOSICION A ENFERM. TRANSMISIBLES NO ESPECIFICADAS</v>
          </cell>
          <cell r="C10017" t="str">
            <v>00</v>
          </cell>
        </row>
        <row r="10018">
          <cell r="A10018" t="str">
            <v>Z21</v>
          </cell>
          <cell r="B10018" t="str">
            <v>ESTADO DE INFECCION ASINTOMATICA POR EL VIRUS DE LA INMUNODEF. HUMANA</v>
          </cell>
          <cell r="C10018" t="str">
            <v>00</v>
          </cell>
        </row>
        <row r="10019">
          <cell r="A10019" t="str">
            <v>Z22</v>
          </cell>
          <cell r="B10019" t="str">
            <v>PORTADOR DE ENFERMEDAD INFECCIOSA</v>
          </cell>
          <cell r="C10019" t="str">
            <v>00</v>
          </cell>
        </row>
        <row r="10020">
          <cell r="A10020" t="str">
            <v>Z220</v>
          </cell>
          <cell r="B10020" t="str">
            <v>PORTADOR DE FIEBRE TIFOIDEA</v>
          </cell>
          <cell r="C10020" t="str">
            <v>00</v>
          </cell>
        </row>
        <row r="10021">
          <cell r="A10021" t="str">
            <v>Z221</v>
          </cell>
          <cell r="B10021" t="str">
            <v>PORTADOR DE OTRAS ENFERMEDADES INFECCIOSAS INTESTINALES</v>
          </cell>
          <cell r="C10021" t="str">
            <v>00</v>
          </cell>
        </row>
        <row r="10022">
          <cell r="A10022" t="str">
            <v>Z222</v>
          </cell>
          <cell r="B10022" t="str">
            <v>PORTADOR DE DIFTERIA</v>
          </cell>
          <cell r="C10022" t="str">
            <v>00</v>
          </cell>
        </row>
        <row r="10023">
          <cell r="A10023" t="str">
            <v>Z223</v>
          </cell>
          <cell r="B10023" t="str">
            <v>PORTADOR DE OTRAS ENFERMEDADES BACTERIANAS ESPECIFICADAS</v>
          </cell>
          <cell r="C10023" t="str">
            <v>00</v>
          </cell>
        </row>
        <row r="10024">
          <cell r="A10024" t="str">
            <v>Z224</v>
          </cell>
          <cell r="B10024" t="str">
            <v>PORTADOR DE ENFERM. INFECC. CON UN MODO DE TRANSM. PREDOMIN. SEXUAL</v>
          </cell>
          <cell r="C10024" t="str">
            <v>00</v>
          </cell>
        </row>
        <row r="10025">
          <cell r="A10025" t="str">
            <v>Z225</v>
          </cell>
          <cell r="B10025" t="str">
            <v>PORTADOR DE HEPATITIS VIRAL</v>
          </cell>
          <cell r="C10025" t="str">
            <v>00</v>
          </cell>
        </row>
        <row r="10026">
          <cell r="A10026" t="str">
            <v>Z226</v>
          </cell>
          <cell r="B10026" t="str">
            <v>PORTADOR DE ENFERM. INFECC. DEBIDA AL VIRUS HUMANO T-LINFOTROPICO TIPO</v>
          </cell>
          <cell r="C10026" t="str">
            <v>00</v>
          </cell>
        </row>
        <row r="10027">
          <cell r="A10027" t="str">
            <v>Z229</v>
          </cell>
          <cell r="B10027" t="str">
            <v>PORTADOR DE ENFERMEDADES INFECCIOSAS NO ESPECIFICADA</v>
          </cell>
          <cell r="C10027" t="str">
            <v>00</v>
          </cell>
        </row>
        <row r="10028">
          <cell r="A10028" t="str">
            <v>Z23</v>
          </cell>
          <cell r="B10028" t="str">
            <v>NACESIDAD DE INMUNIZACION CONTRA ENFERMEDAD BACTERIANA UNICA</v>
          </cell>
          <cell r="C10028" t="str">
            <v>00</v>
          </cell>
        </row>
        <row r="10029">
          <cell r="A10029" t="str">
            <v>Z230</v>
          </cell>
          <cell r="B10029" t="str">
            <v>NECESIDAD DE INMUNIZACION SOLO CONTRA EL COLERA</v>
          </cell>
          <cell r="C10029" t="str">
            <v>00</v>
          </cell>
        </row>
        <row r="10030">
          <cell r="A10030" t="str">
            <v>Z231</v>
          </cell>
          <cell r="B10030" t="str">
            <v>NECESIDAD DE INMUNIZACION SOLO CONTRA LA TIFOIDEA-PARATIFOIDEA (TAB)</v>
          </cell>
          <cell r="C10030" t="str">
            <v>00</v>
          </cell>
        </row>
        <row r="10031">
          <cell r="A10031" t="str">
            <v>Z232</v>
          </cell>
          <cell r="B10031" t="str">
            <v>NECESIDAD DE INMUNIZACION CONTRA LA TUBERCULOSIS (BCG)</v>
          </cell>
          <cell r="C10031" t="str">
            <v>00</v>
          </cell>
        </row>
        <row r="10032">
          <cell r="A10032" t="str">
            <v>Z233</v>
          </cell>
          <cell r="B10032" t="str">
            <v>NACESIDAD DE INMUNIZACION CONTRA LA PESTE</v>
          </cell>
          <cell r="C10032" t="str">
            <v>00</v>
          </cell>
        </row>
        <row r="10033">
          <cell r="A10033" t="str">
            <v>Z234</v>
          </cell>
          <cell r="B10033" t="str">
            <v>NECESIDAD DE INMUNIZACION CONTRA LA TULAREMIA</v>
          </cell>
          <cell r="C10033" t="str">
            <v>00</v>
          </cell>
        </row>
        <row r="10034">
          <cell r="A10034" t="str">
            <v>Z235</v>
          </cell>
          <cell r="B10034" t="str">
            <v>NECESIDAD DE INMUNIZACION SOLO COMTRA EL TETANOS</v>
          </cell>
          <cell r="C10034" t="str">
            <v>000</v>
          </cell>
        </row>
        <row r="10035">
          <cell r="A10035" t="str">
            <v>Z236</v>
          </cell>
          <cell r="B10035" t="str">
            <v>NECESIDAD DE INMUNIZACION SOLO CONTRA LA DIFTERIA</v>
          </cell>
          <cell r="C10035" t="str">
            <v>00</v>
          </cell>
        </row>
        <row r="10036">
          <cell r="A10036" t="str">
            <v>Z237</v>
          </cell>
          <cell r="B10036" t="str">
            <v>NECESIDAD DE INMUNIZACION SOLO CONTRA LA TOS FERINA</v>
          </cell>
          <cell r="C10036" t="str">
            <v>00</v>
          </cell>
        </row>
        <row r="10037">
          <cell r="A10037" t="str">
            <v>Z238</v>
          </cell>
          <cell r="B10037" t="str">
            <v>NECESIDAD DE INMUNIZACION SOLO CONTRA OTRA ENFERMEDAD BACTERIANA</v>
          </cell>
          <cell r="C10037" t="str">
            <v>00</v>
          </cell>
        </row>
        <row r="10038">
          <cell r="A10038" t="str">
            <v>Z24</v>
          </cell>
          <cell r="B10038" t="str">
            <v>NECESIDAD DE INMUNIZACION CONTRA CIERTAS ENFERMEDADES VIRALES</v>
          </cell>
          <cell r="C10038" t="str">
            <v>00</v>
          </cell>
        </row>
        <row r="10039">
          <cell r="A10039" t="str">
            <v>Z240</v>
          </cell>
          <cell r="B10039" t="str">
            <v>NECESIDAD DE INMUNIZACION CONTRA LA POLIOMIELITIS</v>
          </cell>
          <cell r="C10039" t="str">
            <v>00</v>
          </cell>
        </row>
        <row r="10040">
          <cell r="A10040" t="str">
            <v>Z241</v>
          </cell>
          <cell r="B10040" t="str">
            <v>NECESIDAD DE INMUNIZACION CONTRA LA ENCEFALITIS VIRAL TRNSM. POR ARTRO</v>
          </cell>
          <cell r="C10040" t="str">
            <v>00</v>
          </cell>
        </row>
        <row r="10041">
          <cell r="A10041" t="str">
            <v>Z242</v>
          </cell>
          <cell r="B10041" t="str">
            <v>NECESIDAD DE INMUNIZACION CONTRA LA RABIA</v>
          </cell>
          <cell r="C10041" t="str">
            <v>00</v>
          </cell>
        </row>
        <row r="10042">
          <cell r="A10042" t="str">
            <v>Z243</v>
          </cell>
          <cell r="B10042" t="str">
            <v>NECESIDAD DE INMUNIZACION CONTRA LA FIEBRE AMARILLA</v>
          </cell>
          <cell r="C10042" t="str">
            <v>00</v>
          </cell>
        </row>
        <row r="10043">
          <cell r="A10043" t="str">
            <v>Z244</v>
          </cell>
          <cell r="B10043" t="str">
            <v>NECESIDAD DE INMUNIZACION SOLO CONTRA EL SARMPION</v>
          </cell>
          <cell r="C10043" t="str">
            <v>00</v>
          </cell>
        </row>
        <row r="10044">
          <cell r="A10044" t="str">
            <v>Z245</v>
          </cell>
          <cell r="B10044" t="str">
            <v>NECESIDAD DE INMUNIZACION SOLO CONTRA LA RUBEOLA</v>
          </cell>
          <cell r="C10044" t="str">
            <v>00</v>
          </cell>
        </row>
        <row r="10045">
          <cell r="A10045" t="str">
            <v>Z246</v>
          </cell>
          <cell r="B10045" t="str">
            <v>NECESIDAD DE INMUNIZACION CONTRA LA HEPATITIS VIRAL</v>
          </cell>
          <cell r="C10045" t="str">
            <v>00</v>
          </cell>
        </row>
        <row r="10046">
          <cell r="A10046" t="str">
            <v>Z25</v>
          </cell>
          <cell r="B10046" t="str">
            <v>NECESIDAD DE INMUNIZACION CONTRA OTRAS ENFERMEDADES VIRALES UNICAS</v>
          </cell>
          <cell r="C10046" t="str">
            <v>00</v>
          </cell>
        </row>
        <row r="10047">
          <cell r="A10047" t="str">
            <v>Z250</v>
          </cell>
          <cell r="B10047" t="str">
            <v>NECESIDAD DE INMUNIZACION SOLO CONTRA LA PAROTIDITIS</v>
          </cell>
          <cell r="C10047" t="str">
            <v>00</v>
          </cell>
        </row>
        <row r="10048">
          <cell r="A10048" t="str">
            <v>Z251</v>
          </cell>
          <cell r="B10048" t="str">
            <v>NECESIDAD DE INMUNIZACION CONTRA LA INFLUENZA (GRIPE)</v>
          </cell>
          <cell r="C10048" t="str">
            <v>00</v>
          </cell>
        </row>
        <row r="10049">
          <cell r="A10049" t="str">
            <v>Z258</v>
          </cell>
          <cell r="B10049" t="str">
            <v>NECESIDAD DE INMUNIZACION CONTRA OTRAS ENFERM. VIRALES UNICAS ESPECIFI</v>
          </cell>
          <cell r="C10049" t="str">
            <v>00</v>
          </cell>
        </row>
        <row r="10050">
          <cell r="A10050" t="str">
            <v>Z26</v>
          </cell>
          <cell r="B10050" t="str">
            <v>NECESIDAD DE INMUNIZACION CONTRA OTRAS ENFERM. INFECCIOSAS UNICAS</v>
          </cell>
          <cell r="C10050" t="str">
            <v>00</v>
          </cell>
        </row>
        <row r="10051">
          <cell r="A10051" t="str">
            <v>Z260</v>
          </cell>
          <cell r="B10051" t="str">
            <v>NECESIDAD DE INMUNIZACION CONTRA LA LEISHMANIASIS</v>
          </cell>
          <cell r="C10051" t="str">
            <v>00</v>
          </cell>
        </row>
        <row r="10052">
          <cell r="A10052" t="str">
            <v>Z268</v>
          </cell>
          <cell r="B10052" t="str">
            <v>NECESIDAD DE INMUNIZACION CONTRA OTRAS ENFERM. INFECC. UNICAS ESPECIFI</v>
          </cell>
          <cell r="C10052" t="str">
            <v>00</v>
          </cell>
        </row>
        <row r="10053">
          <cell r="A10053" t="str">
            <v>Z269</v>
          </cell>
          <cell r="B10053" t="str">
            <v>NECESIDAD DE INMUNIZACION CONTRA ENFERM. INFECCIOSA NO ESPECIFICADA</v>
          </cell>
          <cell r="C10053" t="str">
            <v>00</v>
          </cell>
        </row>
        <row r="10054">
          <cell r="A10054" t="str">
            <v>Z27</v>
          </cell>
          <cell r="B10054" t="str">
            <v>NECESIDAD DE INMUNIZACION CONTRA COMBINACIONES DE ENFERM. INFECCIOSAS</v>
          </cell>
          <cell r="C10054" t="str">
            <v>00</v>
          </cell>
        </row>
        <row r="10055">
          <cell r="A10055" t="str">
            <v>Z270</v>
          </cell>
          <cell r="B10055" t="str">
            <v>NECESIDAD DE INMUNIZACION CONTRA EL COLERA Y LA TIFOIDEA-PARATIFOIDEA</v>
          </cell>
          <cell r="C10055" t="str">
            <v>00</v>
          </cell>
        </row>
        <row r="10056">
          <cell r="A10056" t="str">
            <v>Z271</v>
          </cell>
          <cell r="B10056" t="str">
            <v>NECESIDAD DE INMUNIZACION CONTRA DIFTERIA-PERTUSSIS-TETANOS COMBINADOS</v>
          </cell>
          <cell r="C10056" t="str">
            <v>00</v>
          </cell>
        </row>
        <row r="10057">
          <cell r="A10057" t="str">
            <v>Z272</v>
          </cell>
          <cell r="B10057" t="str">
            <v>NECESIDAD DE INMUNIZACION CONTRA DIFTERIA-PERTUSSIS-TETANOS Y TIFOIDEA</v>
          </cell>
          <cell r="C10057" t="str">
            <v>00</v>
          </cell>
        </row>
        <row r="10058">
          <cell r="A10058" t="str">
            <v>Z273</v>
          </cell>
          <cell r="B10058" t="str">
            <v>NECESIDAD DE INMUNIZACION CONTRA DIFTERIA-PERTUSSIS-TETANOS Y POLIOMIE</v>
          </cell>
          <cell r="C10058" t="str">
            <v>00</v>
          </cell>
        </row>
        <row r="10059">
          <cell r="A10059" t="str">
            <v>Z274</v>
          </cell>
          <cell r="B10059" t="str">
            <v>NECESIDAD DE INMUNIZACION CONTRA SARAMPION -PAROTIDITIS-RUBEOLA (SPR)</v>
          </cell>
          <cell r="C10059" t="str">
            <v>00</v>
          </cell>
        </row>
        <row r="10060">
          <cell r="A10060" t="str">
            <v>Z278</v>
          </cell>
          <cell r="B10060" t="str">
            <v>NECESIDAD DE INMUNIZACION CONTRA OTRAS COMBINACIONES DE ENFERM. INFECC</v>
          </cell>
          <cell r="C10060" t="str">
            <v>00</v>
          </cell>
        </row>
        <row r="10061">
          <cell r="A10061" t="str">
            <v>Z279</v>
          </cell>
          <cell r="B10061" t="str">
            <v>NECESIDAD DE INMUNIZACION CONTRA COMBIN. NO ESPECIF. DE ENFERM. INFECC</v>
          </cell>
          <cell r="C10061" t="str">
            <v>00</v>
          </cell>
        </row>
        <row r="10062">
          <cell r="A10062" t="str">
            <v>Z28</v>
          </cell>
          <cell r="B10062" t="str">
            <v>INMUNIZACION NO REALIZADA</v>
          </cell>
          <cell r="C10062" t="str">
            <v>00</v>
          </cell>
        </row>
        <row r="10063">
          <cell r="A10063" t="str">
            <v>Z280</v>
          </cell>
          <cell r="B10063" t="str">
            <v>INMUNIZACION NO REALIZADA POR CONTRAINDICACION</v>
          </cell>
          <cell r="C10063" t="str">
            <v>00</v>
          </cell>
        </row>
        <row r="10064">
          <cell r="A10064" t="str">
            <v>Z281</v>
          </cell>
          <cell r="B10064" t="str">
            <v>INMUNIZACION NO REALIZADA POR DECISION DEL PACIENTE, POR MOTIVOS DE CR</v>
          </cell>
          <cell r="C10064" t="str">
            <v>00</v>
          </cell>
        </row>
        <row r="10065">
          <cell r="A10065" t="str">
            <v>Z282</v>
          </cell>
          <cell r="B10065" t="str">
            <v>INMUNIZACION NO REALIZADA POR DECISION DEL PACIENTE, POR OTRAS RAZONES</v>
          </cell>
          <cell r="C10065" t="str">
            <v>00</v>
          </cell>
        </row>
        <row r="10066">
          <cell r="A10066" t="str">
            <v>Z288</v>
          </cell>
          <cell r="B10066" t="str">
            <v>INMUNIZACION NO REALIZADA POR OTRAS RAZONES</v>
          </cell>
          <cell r="C10066" t="str">
            <v>00</v>
          </cell>
        </row>
        <row r="10067">
          <cell r="A10067" t="str">
            <v>Z289</v>
          </cell>
          <cell r="B10067" t="str">
            <v>INMUNIZACION NO REALIZADA POR RAZON NO ESPECIFICADA</v>
          </cell>
          <cell r="C10067" t="str">
            <v>00</v>
          </cell>
        </row>
        <row r="10068">
          <cell r="A10068" t="str">
            <v>Z29</v>
          </cell>
          <cell r="B10068" t="str">
            <v>NECESIDAD DE OTRAS MEDIDAS PROFILACTICAS</v>
          </cell>
          <cell r="C10068" t="str">
            <v>00</v>
          </cell>
        </row>
        <row r="10069">
          <cell r="A10069" t="str">
            <v>Z290</v>
          </cell>
          <cell r="B10069" t="str">
            <v>AISLAMIENTO</v>
          </cell>
          <cell r="C10069" t="str">
            <v>00</v>
          </cell>
        </row>
        <row r="10070">
          <cell r="A10070" t="str">
            <v>Z291</v>
          </cell>
          <cell r="B10070" t="str">
            <v>INMUNOTERAPIA PROFILACTICA</v>
          </cell>
          <cell r="C10070" t="str">
            <v>00</v>
          </cell>
        </row>
        <row r="10071">
          <cell r="A10071" t="str">
            <v>Z292</v>
          </cell>
          <cell r="B10071" t="str">
            <v>OTRAS QUIMIOTERAPIA PROFILACTICA</v>
          </cell>
          <cell r="C10071" t="str">
            <v>00</v>
          </cell>
        </row>
        <row r="10072">
          <cell r="A10072" t="str">
            <v>Z298</v>
          </cell>
          <cell r="B10072" t="str">
            <v>OTRAS MEDIDAS PROFILACTICAS ESPECIFICADAS</v>
          </cell>
          <cell r="C10072" t="str">
            <v>00</v>
          </cell>
        </row>
        <row r="10073">
          <cell r="A10073" t="str">
            <v>Z299</v>
          </cell>
          <cell r="B10073" t="str">
            <v>MEDIDAS PROFILACTICA NO ESPECIFICADA</v>
          </cell>
          <cell r="C10073" t="str">
            <v>00</v>
          </cell>
        </row>
        <row r="10074">
          <cell r="A10074" t="str">
            <v>Z30</v>
          </cell>
          <cell r="B10074" t="str">
            <v>ATENCION PARA LA ANTICONCEPCION</v>
          </cell>
          <cell r="C10074" t="str">
            <v>00</v>
          </cell>
        </row>
        <row r="10075">
          <cell r="A10075" t="str">
            <v>Z300</v>
          </cell>
          <cell r="B10075" t="str">
            <v>CONSEJO Y ASESORAMIENTO GENERAL SOBRE LA ANTICONCEPCION</v>
          </cell>
          <cell r="C10075" t="str">
            <v>00</v>
          </cell>
        </row>
        <row r="10076">
          <cell r="A10076" t="str">
            <v>Z301</v>
          </cell>
          <cell r="B10076" t="str">
            <v>INSERCION DE DISPOSITIVO ANTICONCEPTIVO (INTRAUTERINO)</v>
          </cell>
          <cell r="C10076" t="str">
            <v>00</v>
          </cell>
        </row>
        <row r="10077">
          <cell r="A10077" t="str">
            <v>Z302</v>
          </cell>
          <cell r="B10077" t="str">
            <v>ESTERILIZACION</v>
          </cell>
          <cell r="C10077" t="str">
            <v>00</v>
          </cell>
        </row>
        <row r="10078">
          <cell r="A10078" t="str">
            <v>Z303</v>
          </cell>
          <cell r="B10078" t="str">
            <v>EXTRACCION MENSTRUAL</v>
          </cell>
          <cell r="C10078" t="str">
            <v>00</v>
          </cell>
        </row>
        <row r="10079">
          <cell r="A10079" t="str">
            <v>Z304</v>
          </cell>
          <cell r="B10079" t="str">
            <v>SUPERVISION DE USO DE DROGAS ANTICONCEPTIVAS</v>
          </cell>
          <cell r="C10079" t="str">
            <v>00</v>
          </cell>
        </row>
        <row r="10080">
          <cell r="A10080" t="str">
            <v>Z305</v>
          </cell>
          <cell r="B10080" t="str">
            <v>SUPERVISION DEL USO DISPOSITIVO ANTICONCEPTIVO (INTRAUTERINO)</v>
          </cell>
          <cell r="C10080" t="str">
            <v>00</v>
          </cell>
        </row>
        <row r="10081">
          <cell r="A10081" t="str">
            <v>Z308</v>
          </cell>
          <cell r="B10081" t="str">
            <v>OTRAS ATENCIONES ESPECIFICADAS PARA LA ANTICONCEPCION</v>
          </cell>
          <cell r="C10081" t="str">
            <v>00</v>
          </cell>
        </row>
        <row r="10082">
          <cell r="A10082" t="str">
            <v>Z309</v>
          </cell>
          <cell r="B10082" t="str">
            <v>ASISTENCIA PARA LA ANTICONCEPCION, NO ESPECIFICADA</v>
          </cell>
          <cell r="C10082" t="str">
            <v>00</v>
          </cell>
        </row>
        <row r="10083">
          <cell r="A10083" t="str">
            <v>Z31</v>
          </cell>
          <cell r="B10083" t="str">
            <v>ATENCION PARA LA PROCREACION</v>
          </cell>
          <cell r="C10083" t="str">
            <v>00</v>
          </cell>
        </row>
        <row r="10084">
          <cell r="A10084" t="str">
            <v>Z310</v>
          </cell>
          <cell r="B10084" t="str">
            <v>TUBOPLASTIA O VASOPLASTIA POSTERIOR A ESTERILIZACION</v>
          </cell>
          <cell r="C10084" t="str">
            <v>00</v>
          </cell>
        </row>
        <row r="10085">
          <cell r="A10085" t="str">
            <v>Z311</v>
          </cell>
          <cell r="B10085" t="str">
            <v>INSEMINACION ARTIFICIAL</v>
          </cell>
          <cell r="C10085" t="str">
            <v>00</v>
          </cell>
        </row>
        <row r="10086">
          <cell r="A10086" t="str">
            <v>Z312</v>
          </cell>
          <cell r="B10086" t="str">
            <v>FECUNDACION IN VITRO</v>
          </cell>
          <cell r="C10086" t="str">
            <v>00</v>
          </cell>
        </row>
        <row r="10087">
          <cell r="A10087" t="str">
            <v>Z313</v>
          </cell>
          <cell r="B10087" t="str">
            <v>OTROS METODOS DE ATENCION PARA LA FECUNDACION</v>
          </cell>
          <cell r="C10087" t="str">
            <v>00</v>
          </cell>
        </row>
        <row r="10088">
          <cell r="A10088" t="str">
            <v>Z314</v>
          </cell>
          <cell r="B10088" t="str">
            <v>INVESTIGACION Y PRUEBA PARA LA PROCREACION</v>
          </cell>
          <cell r="C10088" t="str">
            <v>00</v>
          </cell>
        </row>
        <row r="10089">
          <cell r="A10089" t="str">
            <v>Z315</v>
          </cell>
          <cell r="B10089" t="str">
            <v>ASESORAMIENTO GENETICO</v>
          </cell>
          <cell r="C10089" t="str">
            <v>00</v>
          </cell>
        </row>
        <row r="10090">
          <cell r="A10090" t="str">
            <v>Z316</v>
          </cell>
          <cell r="B10090" t="str">
            <v>CONSEJO Y ASESORAMIENTO GENERAL SOBRE LA PROCREACION</v>
          </cell>
          <cell r="C10090" t="str">
            <v>00</v>
          </cell>
        </row>
        <row r="10091">
          <cell r="A10091" t="str">
            <v>Z318</v>
          </cell>
          <cell r="B10091" t="str">
            <v>OTRA ATENCION ESPECIFICADA PARA LA PROCREACION</v>
          </cell>
          <cell r="C10091" t="str">
            <v>00</v>
          </cell>
        </row>
        <row r="10092">
          <cell r="A10092" t="str">
            <v>Z319</v>
          </cell>
          <cell r="B10092" t="str">
            <v>ATENCION NO ESPECIFICADA RELACIONADA CON LA PROCREACION</v>
          </cell>
          <cell r="C10092" t="str">
            <v>00</v>
          </cell>
        </row>
        <row r="10093">
          <cell r="A10093" t="str">
            <v>Z32</v>
          </cell>
          <cell r="B10093" t="str">
            <v>EXAMEN Y PRUEBA DEL EMBARAZO</v>
          </cell>
          <cell r="C10093" t="str">
            <v>00</v>
          </cell>
        </row>
        <row r="10094">
          <cell r="A10094" t="str">
            <v>Z320</v>
          </cell>
          <cell r="B10094" t="str">
            <v>EMBARAZO (AUN) NO CONFIRMADO</v>
          </cell>
          <cell r="C10094" t="str">
            <v>00</v>
          </cell>
        </row>
        <row r="10095">
          <cell r="A10095" t="str">
            <v>Z321</v>
          </cell>
          <cell r="B10095" t="str">
            <v>EMBARAZO CONFIRMADO</v>
          </cell>
          <cell r="C10095" t="str">
            <v>00</v>
          </cell>
        </row>
        <row r="10096">
          <cell r="A10096" t="str">
            <v>Z33</v>
          </cell>
          <cell r="B10096" t="str">
            <v>ESTADO DE EMBARAZO, INCIDENTAL</v>
          </cell>
          <cell r="C10096" t="str">
            <v>00</v>
          </cell>
        </row>
        <row r="10097">
          <cell r="A10097" t="str">
            <v>Z34</v>
          </cell>
          <cell r="B10097" t="str">
            <v>SUPERVISION DE EMBARAZO NORMAL</v>
          </cell>
          <cell r="C10097" t="str">
            <v>00</v>
          </cell>
        </row>
        <row r="10098">
          <cell r="A10098" t="str">
            <v>Z340</v>
          </cell>
          <cell r="B10098" t="str">
            <v>SUPERVISION DE PRIMER EMBARAZO NORMAL</v>
          </cell>
          <cell r="C10098" t="str">
            <v>00</v>
          </cell>
        </row>
        <row r="10099">
          <cell r="A10099" t="str">
            <v>Z348</v>
          </cell>
          <cell r="B10099" t="str">
            <v>SUPERVISION DE OTROS EMBARAZOS NORMALES</v>
          </cell>
          <cell r="C10099" t="str">
            <v>00</v>
          </cell>
        </row>
        <row r="10100">
          <cell r="A10100" t="str">
            <v>Z349</v>
          </cell>
          <cell r="B10100" t="str">
            <v>SUPERVISION DE EMBARAZO NORMAL NO ESPECIFICADO</v>
          </cell>
          <cell r="C10100" t="str">
            <v>00</v>
          </cell>
        </row>
        <row r="10101">
          <cell r="A10101" t="str">
            <v>Z35</v>
          </cell>
          <cell r="B10101" t="str">
            <v>SUPERVISION DE EMBARAZO DE ALTO RIESGO</v>
          </cell>
          <cell r="C10101" t="str">
            <v>00</v>
          </cell>
        </row>
        <row r="10102">
          <cell r="A10102" t="str">
            <v>Z350</v>
          </cell>
          <cell r="B10102" t="str">
            <v>SUPERVISION DE EMBARAZO CON HISTORIA DE ESTERILIDAD</v>
          </cell>
          <cell r="C10102" t="str">
            <v>00</v>
          </cell>
        </row>
        <row r="10103">
          <cell r="A10103" t="str">
            <v>Z351</v>
          </cell>
          <cell r="B10103" t="str">
            <v>SUPERVISION DE EMBARAZO CON HISTORIA DE ABORTO</v>
          </cell>
          <cell r="C10103" t="str">
            <v>00</v>
          </cell>
        </row>
        <row r="10104">
          <cell r="A10104" t="str">
            <v>Z352</v>
          </cell>
          <cell r="B10104" t="str">
            <v>SUPERVISION DE EMBARAZO CON OTRO RIESGO EN LA HISTORIA OBSTETRICA O RE</v>
          </cell>
          <cell r="C10104" t="str">
            <v>00</v>
          </cell>
        </row>
        <row r="10105">
          <cell r="A10105" t="str">
            <v>Z353</v>
          </cell>
          <cell r="B10105" t="str">
            <v>SUPERVISION DE EMBARAZO CON HISTORIA DE INSUFICIENTE ATENCION PRENATAL</v>
          </cell>
          <cell r="C10105" t="str">
            <v>00</v>
          </cell>
        </row>
        <row r="10106">
          <cell r="A10106" t="str">
            <v>Z354</v>
          </cell>
          <cell r="B10106" t="str">
            <v>SUPERVISION DE EMBARAZO CON GRAN MULTIPARIDAD</v>
          </cell>
          <cell r="C10106" t="str">
            <v>00</v>
          </cell>
        </row>
        <row r="10107">
          <cell r="A10107" t="str">
            <v>Z355</v>
          </cell>
          <cell r="B10107" t="str">
            <v>SUPERVISION DE PRIMIGESTA AÑOSA</v>
          </cell>
          <cell r="C10107" t="str">
            <v>00</v>
          </cell>
        </row>
        <row r="10108">
          <cell r="A10108" t="str">
            <v>Z356</v>
          </cell>
          <cell r="B10108" t="str">
            <v>SUPERVISION DE PRIMIGESTA MUY JOVEN</v>
          </cell>
          <cell r="C10108" t="str">
            <v>00</v>
          </cell>
        </row>
        <row r="10109">
          <cell r="A10109" t="str">
            <v>Z357</v>
          </cell>
          <cell r="B10109" t="str">
            <v>SUPERVISION DE EMBARAZO DE ALTO RIESGO DEBIDO A PROBLEMA SOCIALES</v>
          </cell>
          <cell r="C10109" t="str">
            <v>00</v>
          </cell>
        </row>
        <row r="10110">
          <cell r="A10110" t="str">
            <v>Z358</v>
          </cell>
          <cell r="B10110" t="str">
            <v>SUPERVISION DE OTROS EMBARAZOS DE ALTO RIESGO</v>
          </cell>
          <cell r="C10110" t="str">
            <v>00</v>
          </cell>
        </row>
        <row r="10111">
          <cell r="A10111" t="str">
            <v>Z359</v>
          </cell>
          <cell r="B10111" t="str">
            <v>SUPERVISION DE EMBARAZO DE ALTO RIESGO, SIN OTRA ESPECIFICACION</v>
          </cell>
          <cell r="C10111" t="str">
            <v>00</v>
          </cell>
        </row>
        <row r="10112">
          <cell r="A10112" t="str">
            <v>Z36</v>
          </cell>
          <cell r="B10112" t="str">
            <v>PESQUISAS PRENATAL</v>
          </cell>
          <cell r="C10112" t="str">
            <v>00</v>
          </cell>
        </row>
        <row r="10113">
          <cell r="A10113" t="str">
            <v>Z360</v>
          </cell>
          <cell r="B10113" t="str">
            <v>PESQUISA PRENATAL PARA ANOMALIAS CROMOSOMICAS</v>
          </cell>
          <cell r="C10113" t="str">
            <v>00</v>
          </cell>
        </row>
        <row r="10114">
          <cell r="A10114" t="str">
            <v>Z361</v>
          </cell>
          <cell r="B10114" t="str">
            <v>PESQUISA PRENATAL PARA MEDIR NIVELES ELEVADOS DE ALFAFETOPROTEINAS</v>
          </cell>
          <cell r="C10114" t="str">
            <v>00</v>
          </cell>
        </row>
        <row r="10115">
          <cell r="A10115" t="str">
            <v>Z362</v>
          </cell>
          <cell r="B10115" t="str">
            <v>OTRAS PESQUISAS PRENATALES BASADAS EN AMNIOCENTESIS</v>
          </cell>
          <cell r="C10115" t="str">
            <v>00</v>
          </cell>
        </row>
        <row r="10116">
          <cell r="A10116" t="str">
            <v>Z363</v>
          </cell>
          <cell r="B10116" t="str">
            <v>PESQUISAS PRENATALES DE MALFORMACIONES USANDO ULTRASONIDO Y OTROS METO</v>
          </cell>
          <cell r="C10116" t="str">
            <v>00</v>
          </cell>
        </row>
        <row r="10117">
          <cell r="A10117" t="str">
            <v>Z364</v>
          </cell>
          <cell r="B10117" t="str">
            <v>PESQUISA PRENATAL DEL RETARDO DEL CRECIMIENTO FETAL USANDO ULTRASONIDO</v>
          </cell>
          <cell r="C10117" t="str">
            <v>00</v>
          </cell>
        </row>
        <row r="10118">
          <cell r="A10118" t="str">
            <v>Z365</v>
          </cell>
          <cell r="B10118" t="str">
            <v>PESQUISA PRENATAL PARA ISOINMUNIZACION</v>
          </cell>
          <cell r="C10118" t="str">
            <v>00</v>
          </cell>
        </row>
        <row r="10119">
          <cell r="A10119" t="str">
            <v>Z368</v>
          </cell>
          <cell r="B10119" t="str">
            <v>OTRAS PESQUISAS PRENATALES ESPECIFICADAS</v>
          </cell>
          <cell r="C10119" t="str">
            <v>00</v>
          </cell>
        </row>
        <row r="10120">
          <cell r="A10120" t="str">
            <v>Z369</v>
          </cell>
          <cell r="B10120" t="str">
            <v>PESQUISA PRENATAL, SIN OTRA ESPECIFICACION</v>
          </cell>
          <cell r="C10120" t="str">
            <v>00</v>
          </cell>
        </row>
        <row r="10121">
          <cell r="A10121" t="str">
            <v>Z37</v>
          </cell>
          <cell r="B10121" t="str">
            <v>PRODUCTO DEL PARTO</v>
          </cell>
          <cell r="C10121" t="str">
            <v>00</v>
          </cell>
        </row>
        <row r="10122">
          <cell r="A10122" t="str">
            <v>Z370</v>
          </cell>
          <cell r="B10122" t="str">
            <v>NACIDO VIVO, UNICO</v>
          </cell>
          <cell r="C10122" t="str">
            <v>00</v>
          </cell>
        </row>
        <row r="10123">
          <cell r="A10123" t="str">
            <v>Z371</v>
          </cell>
          <cell r="B10123" t="str">
            <v>NACIDO MUERTO, UNICO</v>
          </cell>
          <cell r="C10123" t="str">
            <v>00</v>
          </cell>
        </row>
        <row r="10124">
          <cell r="A10124" t="str">
            <v>Z372</v>
          </cell>
          <cell r="B10124" t="str">
            <v>GEMELOS, AMBOS NACIDOS VIVOS</v>
          </cell>
          <cell r="C10124" t="str">
            <v>00</v>
          </cell>
        </row>
        <row r="10125">
          <cell r="A10125" t="str">
            <v>Z373</v>
          </cell>
          <cell r="B10125" t="str">
            <v>GEMELOS, UN NACIDO VIVO Y UN NACIDO MUERTO</v>
          </cell>
          <cell r="C10125" t="str">
            <v>00</v>
          </cell>
        </row>
        <row r="10126">
          <cell r="A10126" t="str">
            <v>Z374</v>
          </cell>
          <cell r="B10126" t="str">
            <v>GEMELOS, AMBOS NACIDOS MUERTOS</v>
          </cell>
          <cell r="C10126" t="str">
            <v>00</v>
          </cell>
        </row>
        <row r="10127">
          <cell r="A10127" t="str">
            <v>Z375</v>
          </cell>
          <cell r="B10127" t="str">
            <v>OTROS NACIMIENTOS MULTIPLES, TODOS NACIDOS VIVOS</v>
          </cell>
          <cell r="C10127" t="str">
            <v>00</v>
          </cell>
        </row>
        <row r="10128">
          <cell r="A10128" t="str">
            <v>Z376</v>
          </cell>
          <cell r="B10128" t="str">
            <v>OTROS NACIMIENTOS MULTIPLES, ALGUNOS NACIDOS VIVOS</v>
          </cell>
          <cell r="C10128" t="str">
            <v>00</v>
          </cell>
        </row>
        <row r="10129">
          <cell r="A10129" t="str">
            <v>Z377</v>
          </cell>
          <cell r="B10129" t="str">
            <v>OTROS NACIMIENTOS MULTIPLES, TODOS NACIDOS MUERTOS</v>
          </cell>
          <cell r="C10129" t="str">
            <v>00</v>
          </cell>
        </row>
        <row r="10130">
          <cell r="A10130" t="str">
            <v>Z379</v>
          </cell>
          <cell r="B10130" t="str">
            <v>PRODUCTO DEL PARTO NO ESPECIFICADO</v>
          </cell>
          <cell r="C10130" t="str">
            <v>00</v>
          </cell>
        </row>
        <row r="10131">
          <cell r="A10131" t="str">
            <v>Z38</v>
          </cell>
          <cell r="B10131" t="str">
            <v>NACIDO VIVO SEGUN LUGAR DE NACIMIENTO</v>
          </cell>
          <cell r="C10131" t="str">
            <v>00</v>
          </cell>
        </row>
        <row r="10132">
          <cell r="A10132" t="str">
            <v>Z380</v>
          </cell>
          <cell r="B10132" t="str">
            <v>PRODUCTO UNICO, NACIDO  EN HOSPITAL</v>
          </cell>
          <cell r="C10132" t="str">
            <v>00</v>
          </cell>
        </row>
        <row r="10133">
          <cell r="A10133" t="str">
            <v>Z381</v>
          </cell>
          <cell r="B10133" t="str">
            <v>PRODUCTO UNICO, NACIDO FUERA DE HOSPITAL</v>
          </cell>
          <cell r="C10133" t="str">
            <v>00</v>
          </cell>
        </row>
        <row r="10134">
          <cell r="A10134" t="str">
            <v>Z382</v>
          </cell>
          <cell r="B10134" t="str">
            <v>PRODUCTO UNICO, LUGAR DE NACIMIENTO NO ESPECIFICADO</v>
          </cell>
          <cell r="C10134" t="str">
            <v>00</v>
          </cell>
        </row>
        <row r="10135">
          <cell r="A10135" t="str">
            <v>Z383</v>
          </cell>
          <cell r="B10135" t="str">
            <v>GEMELOS, NACIDOS EN HOSPITAL</v>
          </cell>
          <cell r="C10135" t="str">
            <v>00</v>
          </cell>
        </row>
        <row r="10136">
          <cell r="A10136" t="str">
            <v>Z384</v>
          </cell>
          <cell r="B10136" t="str">
            <v>GEMELOS, NACIDOS FUERA DE HOSPITAL</v>
          </cell>
          <cell r="C10136" t="str">
            <v>00</v>
          </cell>
        </row>
        <row r="10137">
          <cell r="A10137" t="str">
            <v>Z385</v>
          </cell>
          <cell r="B10137" t="str">
            <v>GEMELOS, LUGAR DE NACIMIENTO NO ESPECIFICADO</v>
          </cell>
          <cell r="C10137" t="str">
            <v>00</v>
          </cell>
        </row>
        <row r="10138">
          <cell r="A10138" t="str">
            <v>Z386</v>
          </cell>
          <cell r="B10138" t="str">
            <v>OTROS NACIMIENTOS MULTIPLES, EN HOSPITAL</v>
          </cell>
          <cell r="C10138" t="str">
            <v>00</v>
          </cell>
        </row>
        <row r="10139">
          <cell r="A10139" t="str">
            <v>Z387</v>
          </cell>
          <cell r="B10139" t="str">
            <v>OTROS NACIMIENTOS MULTIPLES, FUERA DEL HOSPITAL</v>
          </cell>
          <cell r="C10139" t="str">
            <v>00</v>
          </cell>
        </row>
        <row r="10140">
          <cell r="A10140" t="str">
            <v>Z388</v>
          </cell>
          <cell r="B10140" t="str">
            <v>OTROS NACIMIENTOS MULTIPLES, LUGAR DE NACIMIENTO NO ESPECIFICADO</v>
          </cell>
          <cell r="C10140" t="str">
            <v>00</v>
          </cell>
        </row>
        <row r="10141">
          <cell r="A10141" t="str">
            <v>Z39</v>
          </cell>
          <cell r="B10141" t="str">
            <v>EXAMEN Y ATENCION DEL POSPARTO</v>
          </cell>
          <cell r="C10141" t="str">
            <v>00</v>
          </cell>
        </row>
        <row r="10142">
          <cell r="A10142" t="str">
            <v>Z390</v>
          </cell>
          <cell r="B10142" t="str">
            <v>ATENCION Y EXAMEN INMEDIATAMENTE DESPUES DEL PARTO</v>
          </cell>
          <cell r="C10142" t="str">
            <v>00</v>
          </cell>
        </row>
        <row r="10143">
          <cell r="A10143" t="str">
            <v>Z391</v>
          </cell>
          <cell r="B10143" t="str">
            <v>ATENCION Y EXAMEN DE MADRE EN PERIODO DE LACTANCIA</v>
          </cell>
          <cell r="C10143" t="str">
            <v>00</v>
          </cell>
        </row>
        <row r="10144">
          <cell r="A10144" t="str">
            <v>Z392</v>
          </cell>
          <cell r="B10144" t="str">
            <v>SEGUIMIENTO POSPARTO, DE RUTINA</v>
          </cell>
          <cell r="C10144" t="str">
            <v>00</v>
          </cell>
        </row>
        <row r="10145">
          <cell r="A10145" t="str">
            <v>Z40</v>
          </cell>
          <cell r="B10145" t="str">
            <v>CIRUGIA PROFILACTICA</v>
          </cell>
          <cell r="C10145" t="str">
            <v>00</v>
          </cell>
        </row>
        <row r="10146">
          <cell r="A10146" t="str">
            <v>Z400</v>
          </cell>
          <cell r="B10146" t="str">
            <v>CIRUGIA PROFILACTICA POR FACTORES DE RIESGO RELACIONADOS CON TUMORES M</v>
          </cell>
          <cell r="C10146" t="str">
            <v>00</v>
          </cell>
        </row>
        <row r="10147">
          <cell r="A10147" t="str">
            <v>Z408</v>
          </cell>
          <cell r="B10147" t="str">
            <v>OTRA CIRUGIA PROFILACTICA</v>
          </cell>
          <cell r="C10147" t="str">
            <v>00</v>
          </cell>
        </row>
        <row r="10148">
          <cell r="A10148" t="str">
            <v>Z409</v>
          </cell>
          <cell r="B10148" t="str">
            <v>CIRUGIA PROFILACTICA NO ESPECIFICADA</v>
          </cell>
          <cell r="C10148" t="str">
            <v>00</v>
          </cell>
        </row>
        <row r="10149">
          <cell r="A10149" t="str">
            <v>Z41</v>
          </cell>
          <cell r="B10149" t="str">
            <v>PROCEDIMIENTOS PARA OTROS PROPOSITOS QUE NO SEAN LOS DE MEJORAR EL EST</v>
          </cell>
          <cell r="C10149" t="str">
            <v>00</v>
          </cell>
        </row>
        <row r="10150">
          <cell r="A10150" t="str">
            <v>Z410</v>
          </cell>
          <cell r="B10150" t="str">
            <v>TRASPLANTE DE PELO</v>
          </cell>
          <cell r="C10150" t="str">
            <v>00</v>
          </cell>
        </row>
        <row r="10151">
          <cell r="A10151" t="str">
            <v>Z411</v>
          </cell>
          <cell r="B10151" t="str">
            <v>OTRAS CIRUGIAS PLASTICAS POR RAZONES ESTETICAS</v>
          </cell>
          <cell r="C10151" t="str">
            <v>00</v>
          </cell>
        </row>
        <row r="10152">
          <cell r="A10152" t="str">
            <v>Z412</v>
          </cell>
          <cell r="B10152" t="str">
            <v>CIRCUNCISION RITUAL O DE RUTINA</v>
          </cell>
          <cell r="C10152" t="str">
            <v>00</v>
          </cell>
        </row>
        <row r="10153">
          <cell r="A10153" t="str">
            <v>Z413</v>
          </cell>
          <cell r="B10153" t="str">
            <v>PERFORACION DE LA OREJA</v>
          </cell>
          <cell r="C10153" t="str">
            <v>00</v>
          </cell>
        </row>
        <row r="10154">
          <cell r="A10154" t="str">
            <v>Z418</v>
          </cell>
          <cell r="B10154" t="str">
            <v>OTROS PROCEDIMIENTOS PARA OTROS PROPOSITOS QUE NO SEAN LOS DE MEJORAR</v>
          </cell>
          <cell r="C10154" t="str">
            <v>00</v>
          </cell>
        </row>
        <row r="10155">
          <cell r="A10155" t="str">
            <v>Z419</v>
          </cell>
          <cell r="B10155" t="str">
            <v>PROCEDIMIENTO NO ESPECIF. PARA OTROS PROPOSIT. QUE NO SEAN LOS DE MEJO</v>
          </cell>
          <cell r="C10155" t="str">
            <v>00</v>
          </cell>
        </row>
        <row r="10156">
          <cell r="A10156" t="str">
            <v>Z42</v>
          </cell>
          <cell r="B10156" t="str">
            <v>CUIDADOS POSTERIORES A LA CIRUGIA PLASTICA</v>
          </cell>
          <cell r="C10156" t="str">
            <v>00</v>
          </cell>
        </row>
        <row r="10157">
          <cell r="A10157" t="str">
            <v>Z420</v>
          </cell>
          <cell r="B10157" t="str">
            <v>CUIDADOS POSTERIORES A LA CIRUGIA PLASTICA DE LA CABEZA Y DEL CUELLO</v>
          </cell>
          <cell r="C10157" t="str">
            <v>00</v>
          </cell>
        </row>
        <row r="10158">
          <cell r="A10158" t="str">
            <v>Z421</v>
          </cell>
          <cell r="B10158" t="str">
            <v>CUIDADOS POSTERIORES A LA CIRUGIA PLASTICA DE LA MAMA</v>
          </cell>
          <cell r="C10158" t="str">
            <v>00</v>
          </cell>
        </row>
        <row r="10159">
          <cell r="A10159" t="str">
            <v>Z422</v>
          </cell>
          <cell r="B10159" t="str">
            <v>CUIDADOS POSTERIORES A LA CIRUGIA PLASTICA DE OTRAS PARTES ESPECIF. DE</v>
          </cell>
          <cell r="C10159" t="str">
            <v>00</v>
          </cell>
        </row>
        <row r="10160">
          <cell r="A10160" t="str">
            <v>Z423</v>
          </cell>
          <cell r="B10160" t="str">
            <v>CUIDADOS POSTERIORES A LA CIRUGIA PLASTICA DE LAS EXTREMIDADES SUPERIO</v>
          </cell>
          <cell r="C10160" t="str">
            <v>00</v>
          </cell>
        </row>
        <row r="10161">
          <cell r="A10161" t="str">
            <v>Z424</v>
          </cell>
          <cell r="B10161" t="str">
            <v>CUIDADOS POSTERIORES A LA CIRUGIA PLASTICA DE LAS EXTREMIDADES INFERIO</v>
          </cell>
          <cell r="C10161" t="str">
            <v>00</v>
          </cell>
        </row>
        <row r="10162">
          <cell r="A10162" t="str">
            <v>Z428</v>
          </cell>
          <cell r="B10162" t="str">
            <v>CUIDADOS POSTERIORES A LA CIRUGIA PLASTICA DE OTRAS PARTES ESPECIF. DE</v>
          </cell>
          <cell r="C10162" t="str">
            <v>00</v>
          </cell>
        </row>
        <row r="10163">
          <cell r="A10163" t="str">
            <v>Z429</v>
          </cell>
          <cell r="B10163" t="str">
            <v>CUIDADOS POSTERIORES A LA CIRUGIA PLASTICA NO ESPECIFICADA</v>
          </cell>
          <cell r="C10163" t="str">
            <v>00</v>
          </cell>
        </row>
        <row r="10164">
          <cell r="A10164" t="str">
            <v>Z43</v>
          </cell>
          <cell r="B10164" t="str">
            <v>ATENCION DE ORIFICOS ARTIFICIALES</v>
          </cell>
          <cell r="C10164" t="str">
            <v>00</v>
          </cell>
        </row>
        <row r="10165">
          <cell r="A10165" t="str">
            <v>Z430</v>
          </cell>
          <cell r="B10165" t="str">
            <v>ATENCION DE TRAQUEOSTOMIA</v>
          </cell>
          <cell r="C10165" t="str">
            <v>00</v>
          </cell>
        </row>
        <row r="10166">
          <cell r="A10166" t="str">
            <v>Z431</v>
          </cell>
          <cell r="B10166" t="str">
            <v>ATENCION DE GASTROTOMIA</v>
          </cell>
          <cell r="C10166" t="str">
            <v>00</v>
          </cell>
        </row>
        <row r="10167">
          <cell r="A10167" t="str">
            <v>Z432</v>
          </cell>
          <cell r="B10167" t="str">
            <v>ATENCION DE ILEOSTOMIA</v>
          </cell>
          <cell r="C10167" t="str">
            <v>00</v>
          </cell>
        </row>
        <row r="10168">
          <cell r="A10168" t="str">
            <v>Z433</v>
          </cell>
          <cell r="B10168" t="str">
            <v>ATENCION DE COLOSTOMIA</v>
          </cell>
          <cell r="C10168" t="str">
            <v>00</v>
          </cell>
        </row>
        <row r="10169">
          <cell r="A10169" t="str">
            <v>Z434</v>
          </cell>
          <cell r="B10169" t="str">
            <v>ATENCION DE OTROS ARIFICIOS ARTIFICIALES DE LAS VIAS DIGESTIVAS</v>
          </cell>
          <cell r="C10169" t="str">
            <v>00</v>
          </cell>
        </row>
        <row r="10170">
          <cell r="A10170" t="str">
            <v>Z435</v>
          </cell>
          <cell r="B10170" t="str">
            <v>ATENCION DE CISTOSTOMIA</v>
          </cell>
          <cell r="C10170" t="str">
            <v>00</v>
          </cell>
        </row>
        <row r="10171">
          <cell r="A10171" t="str">
            <v>Z436</v>
          </cell>
          <cell r="B10171" t="str">
            <v>ATENCION DE OTROS ORIFICIOS ARTIFICIALES DE LAS VIAS URINARIAS</v>
          </cell>
          <cell r="C10171" t="str">
            <v>00</v>
          </cell>
        </row>
        <row r="10172">
          <cell r="A10172" t="str">
            <v>Z437</v>
          </cell>
          <cell r="B10172" t="str">
            <v>ATENCION DE VAGINA ARTIFICIAL</v>
          </cell>
          <cell r="C10172" t="str">
            <v>00</v>
          </cell>
        </row>
        <row r="10173">
          <cell r="A10173" t="str">
            <v>Z438</v>
          </cell>
          <cell r="B10173" t="str">
            <v>ATENCION DE OTROS 0RIFICIOS ARTIFICIALES</v>
          </cell>
          <cell r="C10173" t="str">
            <v>00</v>
          </cell>
        </row>
        <row r="10174">
          <cell r="A10174" t="str">
            <v>Z439</v>
          </cell>
          <cell r="B10174" t="str">
            <v>ATENCION DE ORIFICIO ARTIFICIAL NO ESPECIFICADO</v>
          </cell>
          <cell r="C10174" t="str">
            <v>00</v>
          </cell>
        </row>
        <row r="10175">
          <cell r="A10175" t="str">
            <v>Z44</v>
          </cell>
          <cell r="B10175" t="str">
            <v>PRUEBA Y AJUESTE DE DISPOSITIVOS PROTESICOS EXTERNOS</v>
          </cell>
          <cell r="C10175" t="str">
            <v>00</v>
          </cell>
        </row>
        <row r="10176">
          <cell r="A10176" t="str">
            <v>Z440</v>
          </cell>
          <cell r="B10176" t="str">
            <v>PRUEBA Y AJUSTE DE BRAZO ARTIFICIAL (COMPLETO) ( PARCIAL)</v>
          </cell>
          <cell r="C10176" t="str">
            <v>00</v>
          </cell>
        </row>
        <row r="10177">
          <cell r="A10177" t="str">
            <v>Z441</v>
          </cell>
          <cell r="B10177" t="str">
            <v>PRUEBA Y AJUSTE DE PIERNA ARTIFICIAL (COMPLETA) (PARCIAL)</v>
          </cell>
          <cell r="C10177" t="str">
            <v>00</v>
          </cell>
        </row>
        <row r="10178">
          <cell r="A10178" t="str">
            <v>Z442</v>
          </cell>
          <cell r="B10178" t="str">
            <v>PRUEBA Y AJUSTE DE OJO ARTIFICIAL</v>
          </cell>
          <cell r="C10178" t="str">
            <v>00</v>
          </cell>
        </row>
        <row r="10179">
          <cell r="A10179" t="str">
            <v>Z443</v>
          </cell>
          <cell r="B10179" t="str">
            <v>PRUEBA Y AJUSTE DE PROTESIS MAMARIA EXTERNA</v>
          </cell>
          <cell r="C10179" t="str">
            <v>00</v>
          </cell>
        </row>
        <row r="10180">
          <cell r="A10180" t="str">
            <v>Z448</v>
          </cell>
          <cell r="B10180" t="str">
            <v>PRUEBA Y AJUSTE DE OTROS DISPOSITIVOS PROTESICOS EXTERNOS</v>
          </cell>
          <cell r="C10180" t="str">
            <v>00</v>
          </cell>
        </row>
        <row r="10181">
          <cell r="A10181" t="str">
            <v>Z449</v>
          </cell>
          <cell r="B10181" t="str">
            <v>PRUEBA Y AJUSTE DE DISPOSITIVO PROTESICO EXTERNO NO ESPEIFICADO</v>
          </cell>
          <cell r="C10181" t="str">
            <v>000</v>
          </cell>
        </row>
        <row r="10182">
          <cell r="A10182" t="str">
            <v>Z45</v>
          </cell>
          <cell r="B10182" t="str">
            <v>ASISTENCIA Y AJUSTE DE DISPOSITIVOS IMPLATADOS</v>
          </cell>
          <cell r="C10182" t="str">
            <v>00</v>
          </cell>
        </row>
        <row r="10183">
          <cell r="A10183" t="str">
            <v>Z450</v>
          </cell>
          <cell r="B10183" t="str">
            <v>ASITENCIA Y AJUSTE DE MARCAPASO CARDIACO</v>
          </cell>
          <cell r="C10183" t="str">
            <v>00</v>
          </cell>
        </row>
        <row r="10184">
          <cell r="A10184" t="str">
            <v>Z451</v>
          </cell>
          <cell r="B10184" t="str">
            <v>ASISTENCIA Y AJUSTE DE BOMBA DE INFUSION</v>
          </cell>
          <cell r="C10184" t="str">
            <v>00</v>
          </cell>
        </row>
        <row r="10185">
          <cell r="A10185" t="str">
            <v>Z452</v>
          </cell>
          <cell r="B10185" t="str">
            <v>ASISTENCIA Y AJUSTE DE DISPOSITIVOS DE ACCESO VASCULAR</v>
          </cell>
          <cell r="C10185" t="str">
            <v>00</v>
          </cell>
        </row>
        <row r="10186">
          <cell r="A10186" t="str">
            <v>Z453</v>
          </cell>
          <cell r="B10186" t="str">
            <v>ASISTENCIA Y AJUSTE DE DISPOSITIVO AUDITIVO IMPLANTADO</v>
          </cell>
          <cell r="C10186" t="str">
            <v>00</v>
          </cell>
        </row>
        <row r="10187">
          <cell r="A10187" t="str">
            <v>Z458</v>
          </cell>
          <cell r="B10187" t="str">
            <v>ASISTENCIA Y AJUSTE DE OTROS DISPOSITIVOS IMPLANTADOS</v>
          </cell>
          <cell r="C10187" t="str">
            <v>00</v>
          </cell>
        </row>
        <row r="10188">
          <cell r="A10188" t="str">
            <v>Z459</v>
          </cell>
          <cell r="B10188" t="str">
            <v>ASISTENCIA Y AJUSTE DE DISPOSITIVO IMPLANTADO NO ESPECIFICADO</v>
          </cell>
          <cell r="C10188" t="str">
            <v>00</v>
          </cell>
        </row>
        <row r="10189">
          <cell r="A10189" t="str">
            <v>Z46</v>
          </cell>
          <cell r="B10189" t="str">
            <v>PRUEBA Y AJUSTE DE OTROS DISPOSITIVOS</v>
          </cell>
          <cell r="C10189" t="str">
            <v>000</v>
          </cell>
        </row>
        <row r="10190">
          <cell r="A10190" t="str">
            <v>Z460</v>
          </cell>
          <cell r="B10190" t="str">
            <v>PRUEBA Y AJUSTE DE ANTEOJOS Y LENTES DE CONTACTO</v>
          </cell>
          <cell r="C10190" t="str">
            <v>00</v>
          </cell>
        </row>
        <row r="10191">
          <cell r="A10191" t="str">
            <v>Z461</v>
          </cell>
          <cell r="B10191" t="str">
            <v>PRUEBA Y AJUSTE DE AUDIFONOS</v>
          </cell>
          <cell r="C10191" t="str">
            <v>00</v>
          </cell>
        </row>
        <row r="10192">
          <cell r="A10192" t="str">
            <v>Z462</v>
          </cell>
          <cell r="B10192" t="str">
            <v>PRUEBA Y AJUSTE DE OTROS DISPOSITIVOS RELACIONADOS CON EL SISTEMA NERV</v>
          </cell>
          <cell r="C10192" t="str">
            <v>00</v>
          </cell>
        </row>
        <row r="10193">
          <cell r="A10193" t="str">
            <v>Z463</v>
          </cell>
          <cell r="B10193" t="str">
            <v>PRUEBA Y AJUSTE DE PROTESIS DENTAL</v>
          </cell>
          <cell r="C10193" t="str">
            <v>00</v>
          </cell>
        </row>
        <row r="10194">
          <cell r="A10194" t="str">
            <v>Z464</v>
          </cell>
          <cell r="B10194" t="str">
            <v>PRUEBA Y AJUSTE DE DISPOSITIVO ORTONDONCICO</v>
          </cell>
          <cell r="C10194" t="str">
            <v>00</v>
          </cell>
        </row>
        <row r="10195">
          <cell r="A10195" t="str">
            <v>Z465</v>
          </cell>
          <cell r="B10195" t="str">
            <v>PRUEBA Y AJUSTE DE ILEOSTOMIA U OTRO DISPOSITIVO INTESTINAL</v>
          </cell>
          <cell r="C10195" t="str">
            <v>00</v>
          </cell>
        </row>
        <row r="10196">
          <cell r="A10196" t="str">
            <v>Z466</v>
          </cell>
          <cell r="B10196" t="str">
            <v>PRUEBA Y AJUSTE DE DISPOSITIVO URINARIO</v>
          </cell>
          <cell r="C10196" t="str">
            <v>00</v>
          </cell>
        </row>
        <row r="10197">
          <cell r="A10197" t="str">
            <v>Z467</v>
          </cell>
          <cell r="B10197" t="str">
            <v>PRUEBA Y AJUSTE DE DISPOSITIVO ORTOPEDICO</v>
          </cell>
          <cell r="C10197" t="str">
            <v>00</v>
          </cell>
        </row>
        <row r="10198">
          <cell r="A10198" t="str">
            <v>Z468</v>
          </cell>
          <cell r="B10198" t="str">
            <v>PRUEBA Y AJUSTE DE OTROS DISPOSITIVOS ESPECIFICADOS</v>
          </cell>
          <cell r="C10198" t="str">
            <v>00</v>
          </cell>
        </row>
        <row r="10199">
          <cell r="A10199" t="str">
            <v>Z469</v>
          </cell>
          <cell r="B10199" t="str">
            <v>PRUEBA Y AJUSTE DE DISPOSITIVO NO ESPECIFICADO</v>
          </cell>
          <cell r="C10199" t="str">
            <v>00</v>
          </cell>
        </row>
        <row r="10200">
          <cell r="A10200" t="str">
            <v>Z47</v>
          </cell>
          <cell r="B10200" t="str">
            <v>OTROS CUIDADOS POSTERIORES A LA ORTOPEDIA</v>
          </cell>
          <cell r="C10200" t="str">
            <v>00</v>
          </cell>
        </row>
        <row r="10201">
          <cell r="A10201" t="str">
            <v>Z470</v>
          </cell>
          <cell r="B10201" t="str">
            <v>CUIDADOS POSTERIORES A LA EXTRACCION DE PLACA U OTRO DISPOSITIVO DE FI</v>
          </cell>
          <cell r="C10201" t="str">
            <v>00</v>
          </cell>
        </row>
        <row r="10202">
          <cell r="A10202" t="str">
            <v>Z478</v>
          </cell>
          <cell r="B10202" t="str">
            <v>OTROS CUIDADOS ESPECIFICADOS POSTERIORES A LA ORTOPEDIA</v>
          </cell>
          <cell r="C10202" t="str">
            <v>00</v>
          </cell>
        </row>
        <row r="10203">
          <cell r="A10203" t="str">
            <v>Z479</v>
          </cell>
          <cell r="B10203" t="str">
            <v>CUIDADO POSTERIOR A LA ORTOPEDIA, NO ESPECIFICADO</v>
          </cell>
          <cell r="C10203" t="str">
            <v>00</v>
          </cell>
        </row>
        <row r="10204">
          <cell r="A10204" t="str">
            <v>Z48</v>
          </cell>
          <cell r="B10204" t="str">
            <v>OTROS CUIDADOS POSTERIORES A LA CIRUGIA</v>
          </cell>
          <cell r="C10204" t="str">
            <v>00</v>
          </cell>
        </row>
        <row r="10205">
          <cell r="A10205" t="str">
            <v>Z480</v>
          </cell>
          <cell r="B10205" t="str">
            <v>ARENCION DE LOS APOSITOS Y SUTURAS</v>
          </cell>
          <cell r="C10205" t="str">
            <v>00</v>
          </cell>
        </row>
        <row r="10206">
          <cell r="A10206" t="str">
            <v>Z488</v>
          </cell>
          <cell r="B10206" t="str">
            <v>OTROS CUIDADOS ESPECIFICADOS POSTERIORES A LA CIRUGIA</v>
          </cell>
          <cell r="C10206" t="str">
            <v>00</v>
          </cell>
        </row>
        <row r="10207">
          <cell r="A10207" t="str">
            <v>Z489</v>
          </cell>
          <cell r="B10207" t="str">
            <v>CUIDADO POSTERIOR A LA CIRUGIA, NO ESPECIFICADO</v>
          </cell>
          <cell r="C10207" t="str">
            <v>00</v>
          </cell>
        </row>
        <row r="10208">
          <cell r="A10208" t="str">
            <v>Z49</v>
          </cell>
          <cell r="B10208" t="str">
            <v>CUIDADOS RELATIVOS AL PROCEDIMIENTO DE DIALISIS</v>
          </cell>
          <cell r="C10208" t="str">
            <v>00</v>
          </cell>
        </row>
        <row r="10209">
          <cell r="A10209" t="str">
            <v>Z490</v>
          </cell>
          <cell r="B10209" t="str">
            <v>CUIDADOS PREPARATORIOS PARA DIALISIS</v>
          </cell>
          <cell r="C10209" t="str">
            <v>00</v>
          </cell>
        </row>
        <row r="10210">
          <cell r="A10210" t="str">
            <v>Z491</v>
          </cell>
          <cell r="B10210" t="str">
            <v>DIALISIS EXTRACORPOREA</v>
          </cell>
          <cell r="C10210" t="str">
            <v>00</v>
          </cell>
        </row>
        <row r="10211">
          <cell r="A10211" t="str">
            <v>Z492</v>
          </cell>
          <cell r="B10211" t="str">
            <v>OTRAS DIALISIS</v>
          </cell>
          <cell r="C10211" t="str">
            <v>00</v>
          </cell>
        </row>
        <row r="10212">
          <cell r="A10212" t="str">
            <v>Z50</v>
          </cell>
          <cell r="B10212" t="str">
            <v>ATENCION POR EL USO DE PROCEDIMIENTOS DE RAHABILITACION</v>
          </cell>
          <cell r="C10212" t="str">
            <v>00</v>
          </cell>
        </row>
        <row r="10213">
          <cell r="A10213" t="str">
            <v>Z500</v>
          </cell>
          <cell r="B10213" t="str">
            <v>REAHABILITACION CARDIACA</v>
          </cell>
          <cell r="C10213" t="str">
            <v>00</v>
          </cell>
        </row>
        <row r="10214">
          <cell r="A10214" t="str">
            <v>Z501</v>
          </cell>
          <cell r="B10214" t="str">
            <v>OTRAS TERPIAS FISICAS</v>
          </cell>
          <cell r="C10214" t="str">
            <v>00</v>
          </cell>
        </row>
        <row r="10215">
          <cell r="A10215" t="str">
            <v>Z502</v>
          </cell>
          <cell r="B10215" t="str">
            <v>REHABILITACION DEL ALCOHOLICO</v>
          </cell>
          <cell r="C10215" t="str">
            <v>00</v>
          </cell>
        </row>
        <row r="10216">
          <cell r="A10216" t="str">
            <v>Z503</v>
          </cell>
          <cell r="B10216" t="str">
            <v>REHABILITACION DEL DROGADICTO</v>
          </cell>
          <cell r="C10216" t="str">
            <v>00</v>
          </cell>
        </row>
        <row r="10217">
          <cell r="A10217" t="str">
            <v>Z504</v>
          </cell>
          <cell r="B10217" t="str">
            <v>PSICOTERAPIA, NO CLASIFICADAS EN OTRA PARTE</v>
          </cell>
          <cell r="C10217" t="str">
            <v>00</v>
          </cell>
        </row>
        <row r="10218">
          <cell r="A10218" t="str">
            <v>Z505</v>
          </cell>
          <cell r="B10218" t="str">
            <v>TERAPIA DEL LENGUAJE</v>
          </cell>
          <cell r="C10218" t="str">
            <v>00</v>
          </cell>
        </row>
        <row r="10219">
          <cell r="A10219" t="str">
            <v>Z506</v>
          </cell>
          <cell r="B10219" t="str">
            <v>ADIESTRAMIENTO ORTOPTICO</v>
          </cell>
          <cell r="C10219" t="str">
            <v>00</v>
          </cell>
        </row>
        <row r="10220">
          <cell r="A10220" t="str">
            <v>Z507</v>
          </cell>
          <cell r="B10220" t="str">
            <v>TERAPIA OCUPACIONAL Y REHABILITACION VOCACIONAL, NO CLASIF. EN OTRA PA</v>
          </cell>
          <cell r="C10220" t="str">
            <v>00</v>
          </cell>
        </row>
        <row r="10221">
          <cell r="A10221" t="str">
            <v>Z508</v>
          </cell>
          <cell r="B10221" t="str">
            <v>ATENCION POR OTROS PROCEDIMIENTOS DE REHABILITACION</v>
          </cell>
          <cell r="C10221" t="str">
            <v>00</v>
          </cell>
        </row>
        <row r="10222">
          <cell r="A10222" t="str">
            <v>Z509</v>
          </cell>
          <cell r="B10222" t="str">
            <v>ATENCION POR PROCEDIMIENTO DE REHABILITACION, NO ESPECIFICADA</v>
          </cell>
          <cell r="C10222" t="str">
            <v>00</v>
          </cell>
        </row>
        <row r="10223">
          <cell r="A10223" t="str">
            <v>Z51</v>
          </cell>
          <cell r="B10223" t="str">
            <v>OTRA ATENCION MEDICA</v>
          </cell>
          <cell r="C10223" t="str">
            <v>00</v>
          </cell>
        </row>
        <row r="10224">
          <cell r="A10224" t="str">
            <v>Z510</v>
          </cell>
          <cell r="B10224" t="str">
            <v>SESION DE RADIOTERAPIA</v>
          </cell>
          <cell r="C10224" t="str">
            <v>00</v>
          </cell>
        </row>
        <row r="10225">
          <cell r="A10225" t="str">
            <v>Z511</v>
          </cell>
          <cell r="B10225" t="str">
            <v>SESION DE QUIMIOTERAPIA POR TUMOR</v>
          </cell>
          <cell r="C10225" t="str">
            <v>00</v>
          </cell>
        </row>
        <row r="10226">
          <cell r="A10226" t="str">
            <v>Z512</v>
          </cell>
          <cell r="B10226" t="str">
            <v>OTRA QUIMIOTERAPIA</v>
          </cell>
          <cell r="C10226" t="str">
            <v>00</v>
          </cell>
        </row>
        <row r="10227">
          <cell r="A10227" t="str">
            <v>Z513</v>
          </cell>
          <cell r="B10227" t="str">
            <v>TRANSFUNSION DE SANGRE, SIN DIAGNOSTICO INFORMADO</v>
          </cell>
          <cell r="C10227" t="str">
            <v>00</v>
          </cell>
        </row>
        <row r="10228">
          <cell r="A10228" t="str">
            <v>Z514</v>
          </cell>
          <cell r="B10228" t="str">
            <v>ATENCION PREPARATORIA PARA TRATAMIENTO SUBSECUENTE, NO CLASIF. EN OTRA</v>
          </cell>
          <cell r="C10228" t="str">
            <v>00</v>
          </cell>
        </row>
        <row r="10229">
          <cell r="A10229" t="str">
            <v>Z515</v>
          </cell>
          <cell r="B10229" t="str">
            <v>ATENCION PALIATIVA</v>
          </cell>
          <cell r="C10229" t="str">
            <v>00</v>
          </cell>
        </row>
        <row r="10230">
          <cell r="A10230" t="str">
            <v>Z516</v>
          </cell>
          <cell r="B10230" t="str">
            <v>DESENSIBILIZACION A ALERGENOS</v>
          </cell>
          <cell r="C10230" t="str">
            <v>00</v>
          </cell>
        </row>
        <row r="10231">
          <cell r="A10231" t="str">
            <v>Z518</v>
          </cell>
          <cell r="B10231" t="str">
            <v>OTRAS ATENCIONES MEDICAS ESPECIFICADAS</v>
          </cell>
          <cell r="C10231" t="str">
            <v>00</v>
          </cell>
        </row>
        <row r="10232">
          <cell r="A10232" t="str">
            <v>Z519</v>
          </cell>
          <cell r="B10232" t="str">
            <v>ATENCION MEDICA, NO ESPECIFICADA</v>
          </cell>
          <cell r="C10232" t="str">
            <v>00</v>
          </cell>
        </row>
        <row r="10233">
          <cell r="A10233" t="str">
            <v>Z52</v>
          </cell>
          <cell r="B10233" t="str">
            <v>DONANTES DE ORGANOS Y TEJIDOS</v>
          </cell>
          <cell r="C10233" t="str">
            <v>00</v>
          </cell>
        </row>
        <row r="10234">
          <cell r="A10234" t="str">
            <v>Z520</v>
          </cell>
          <cell r="B10234" t="str">
            <v>DONANTE DE SANGRE</v>
          </cell>
          <cell r="C10234" t="str">
            <v>00</v>
          </cell>
        </row>
        <row r="10235">
          <cell r="A10235" t="str">
            <v>Z521</v>
          </cell>
          <cell r="B10235" t="str">
            <v>DONANTE DE PIEL</v>
          </cell>
          <cell r="C10235" t="str">
            <v>00</v>
          </cell>
        </row>
        <row r="10236">
          <cell r="A10236" t="str">
            <v>Z522</v>
          </cell>
          <cell r="B10236" t="str">
            <v>DONANTE DE HUESO</v>
          </cell>
          <cell r="C10236" t="str">
            <v>00</v>
          </cell>
        </row>
        <row r="10237">
          <cell r="A10237" t="str">
            <v>Z523</v>
          </cell>
          <cell r="B10237" t="str">
            <v>DONANTE DE MEDULA OSEA</v>
          </cell>
          <cell r="C10237" t="str">
            <v>00</v>
          </cell>
        </row>
        <row r="10238">
          <cell r="A10238" t="str">
            <v>Z524</v>
          </cell>
          <cell r="B10238" t="str">
            <v>DONANTE DE RIÑON</v>
          </cell>
          <cell r="C10238" t="str">
            <v>00</v>
          </cell>
        </row>
        <row r="10239">
          <cell r="A10239" t="str">
            <v>Z525</v>
          </cell>
          <cell r="B10239" t="str">
            <v>DONANTE DE CORNEA</v>
          </cell>
          <cell r="C10239" t="str">
            <v>00</v>
          </cell>
        </row>
        <row r="10240">
          <cell r="A10240" t="str">
            <v>Z528</v>
          </cell>
          <cell r="B10240" t="str">
            <v>DONANTE DE OTROS ORGANOS O TEJIDOS</v>
          </cell>
          <cell r="C10240" t="str">
            <v>00</v>
          </cell>
        </row>
        <row r="10241">
          <cell r="A10241" t="str">
            <v>Z529</v>
          </cell>
          <cell r="B10241" t="str">
            <v>DONANTE DE ORGANO O TEJIDO NO ESPECIFICADO</v>
          </cell>
          <cell r="C10241" t="str">
            <v>00</v>
          </cell>
        </row>
        <row r="10242">
          <cell r="A10242" t="str">
            <v>Z53</v>
          </cell>
          <cell r="B10242" t="str">
            <v>PERSONA EN CONTACTO CON LOS SERVICIOS DE SALUD PARA PROCED. ESPEC. NO</v>
          </cell>
          <cell r="C10242" t="str">
            <v>00</v>
          </cell>
        </row>
        <row r="10243">
          <cell r="A10243" t="str">
            <v>Z530</v>
          </cell>
          <cell r="B10243" t="str">
            <v>PROCEDIMIENTO NO REALIZADO POR CONTRAINDICACION</v>
          </cell>
          <cell r="C10243" t="str">
            <v>00</v>
          </cell>
        </row>
        <row r="10244">
          <cell r="A10244" t="str">
            <v>Z531</v>
          </cell>
          <cell r="B10244" t="str">
            <v>PROCEDIMIENTO NO REALIZADO POR DECISION DEL PACIENTE, POR RAZONES DE C</v>
          </cell>
          <cell r="C10244" t="str">
            <v>00</v>
          </cell>
        </row>
        <row r="10245">
          <cell r="A10245" t="str">
            <v>Z532</v>
          </cell>
          <cell r="B10245" t="str">
            <v>PROCEDIMIENTO NO REALIZADO POR DECISION DEL PACIENTE, POR OTRAS RAZONE</v>
          </cell>
          <cell r="C10245" t="str">
            <v>00</v>
          </cell>
        </row>
        <row r="10246">
          <cell r="A10246" t="str">
            <v>Z538</v>
          </cell>
          <cell r="B10246" t="str">
            <v>PROCEDIMIENTO NO REALIZADO POR OTRAS RAZONES</v>
          </cell>
          <cell r="C10246" t="str">
            <v>00</v>
          </cell>
        </row>
        <row r="10247">
          <cell r="A10247" t="str">
            <v>Z539</v>
          </cell>
          <cell r="B10247" t="str">
            <v>PROCEDIMIENTO NO REALIZADO POR RAZON NO ESPECIFICADA</v>
          </cell>
          <cell r="C10247" t="str">
            <v>00</v>
          </cell>
        </row>
        <row r="10248">
          <cell r="A10248" t="str">
            <v>Z54</v>
          </cell>
          <cell r="B10248" t="str">
            <v>CONVALECENCIA</v>
          </cell>
          <cell r="C10248" t="str">
            <v>00</v>
          </cell>
        </row>
        <row r="10249">
          <cell r="A10249" t="str">
            <v>Z540</v>
          </cell>
          <cell r="B10249" t="str">
            <v>CONVALECENCIA CONSECUTIVA A CIRUGIA</v>
          </cell>
          <cell r="C10249" t="str">
            <v>00</v>
          </cell>
        </row>
        <row r="10250">
          <cell r="A10250" t="str">
            <v>Z541</v>
          </cell>
          <cell r="B10250" t="str">
            <v>CONVALECENCIA CONSECUTIVA A RADIOTERAPIA</v>
          </cell>
          <cell r="C10250" t="str">
            <v>00</v>
          </cell>
        </row>
        <row r="10251">
          <cell r="A10251" t="str">
            <v>Z542</v>
          </cell>
          <cell r="B10251" t="str">
            <v>CONVALECENCIA CONSECUTIVA A QUIMIOTERAPIA</v>
          </cell>
          <cell r="C10251" t="str">
            <v>00</v>
          </cell>
        </row>
        <row r="10252">
          <cell r="A10252" t="str">
            <v>Z543</v>
          </cell>
          <cell r="B10252" t="str">
            <v>CONVALECENCIA CONSECUTIVA A TRATAMIENTO DE FRACTURA</v>
          </cell>
          <cell r="C10252" t="str">
            <v>00</v>
          </cell>
        </row>
        <row r="10253">
          <cell r="A10253" t="str">
            <v>Z547</v>
          </cell>
          <cell r="B10253" t="str">
            <v>CONVALECENCIA CONSECUTIVA A TRATAMIENTO COMBINADO</v>
          </cell>
          <cell r="C10253" t="str">
            <v>00</v>
          </cell>
        </row>
        <row r="10254">
          <cell r="A10254" t="str">
            <v>Z548</v>
          </cell>
          <cell r="B10254" t="str">
            <v>CONVALECENCIA CONSECUTIVA A OTROS TRATAMIENTOS</v>
          </cell>
          <cell r="C10254" t="str">
            <v>00</v>
          </cell>
        </row>
        <row r="10255">
          <cell r="A10255" t="str">
            <v>Z549</v>
          </cell>
          <cell r="B10255" t="str">
            <v>CONVALECENCIA CONSECUTIVA A TRATAMIENTO NO ESPECIFICADO</v>
          </cell>
          <cell r="C10255" t="str">
            <v>00</v>
          </cell>
        </row>
        <row r="10256">
          <cell r="A10256" t="str">
            <v>Z55</v>
          </cell>
          <cell r="B10256" t="str">
            <v>PROBLEMAS RELACIONADOS CON LA EDUCACION Y LA ALFABETIZACION</v>
          </cell>
          <cell r="C10256" t="str">
            <v>00</v>
          </cell>
        </row>
        <row r="10257">
          <cell r="A10257" t="str">
            <v>Z550</v>
          </cell>
          <cell r="B10257" t="str">
            <v>PROBLEMAS RELACIONADOS CON EL ANALFABETISMO O BAJO NIVEL DE INTRUCCION</v>
          </cell>
          <cell r="C10257" t="str">
            <v>00</v>
          </cell>
        </row>
        <row r="10258">
          <cell r="A10258" t="str">
            <v>Z551</v>
          </cell>
          <cell r="B10258" t="str">
            <v>PROBLEMAS RELACIONADOS CON EDUACION NO DISPONIBLE O INACCESIBLE</v>
          </cell>
          <cell r="C10258" t="str">
            <v>00</v>
          </cell>
        </row>
        <row r="10259">
          <cell r="A10259" t="str">
            <v>Z552</v>
          </cell>
          <cell r="B10259" t="str">
            <v>PROBLEMAS RELACIONADOS CON LA FALLA EN LOS EXAMENES</v>
          </cell>
          <cell r="C10259" t="str">
            <v>00</v>
          </cell>
        </row>
        <row r="10260">
          <cell r="A10260" t="str">
            <v>Z553</v>
          </cell>
          <cell r="B10260" t="str">
            <v>PROBLEMAS RELACIONADOS CON EL BAJO RENDIMIENTO ESCOLAR</v>
          </cell>
          <cell r="C10260" t="str">
            <v>00</v>
          </cell>
        </row>
        <row r="10261">
          <cell r="A10261" t="str">
            <v>Z554</v>
          </cell>
          <cell r="B10261" t="str">
            <v>PROBLEM. RELACION. CON LA INADAPT. EDUCAC. Y DESAVENEN. CON MAESTRO Y</v>
          </cell>
          <cell r="C10261" t="str">
            <v>00</v>
          </cell>
        </row>
        <row r="10262">
          <cell r="A10262" t="str">
            <v>Z558</v>
          </cell>
          <cell r="B10262" t="str">
            <v>OTROS PROBLEMAS RELACIONADOS CON LA EDUCACION Y LA ALFABETIZACION</v>
          </cell>
          <cell r="C10262" t="str">
            <v>00</v>
          </cell>
        </row>
        <row r="10263">
          <cell r="A10263" t="str">
            <v>Z559</v>
          </cell>
          <cell r="B10263" t="str">
            <v>PROBLEMA NO ESPECIFICADO RELACIONADO CON LA EDUCACION Y LA ALFABETIZAC</v>
          </cell>
          <cell r="C10263" t="str">
            <v>00</v>
          </cell>
        </row>
        <row r="10264">
          <cell r="A10264" t="str">
            <v>Z56</v>
          </cell>
          <cell r="B10264" t="str">
            <v>PROBLEMAS RELACIONADOS CON EL EMPLEO Y EL DESEMPLEO</v>
          </cell>
          <cell r="C10264" t="str">
            <v>00</v>
          </cell>
        </row>
        <row r="10265">
          <cell r="A10265" t="str">
            <v>Z560</v>
          </cell>
          <cell r="B10265" t="str">
            <v>PROBLEMAS RELACIONADOS CON EL DESEMPLEO, NO ESPECIFICADOS</v>
          </cell>
          <cell r="C10265" t="str">
            <v>00</v>
          </cell>
        </row>
        <row r="10266">
          <cell r="A10266" t="str">
            <v>Z561</v>
          </cell>
          <cell r="B10266" t="str">
            <v>PROBLEMAS RELACIONADOS CON EL CAMBIO DE EMPLEO</v>
          </cell>
          <cell r="C10266" t="str">
            <v>00</v>
          </cell>
        </row>
        <row r="10267">
          <cell r="A10267" t="str">
            <v>Z562</v>
          </cell>
          <cell r="B10267" t="str">
            <v>PROBLEMAS RELACIONADOS CON AMENAZA DE PERDIDA DEL EMPLEO</v>
          </cell>
          <cell r="C10267" t="str">
            <v>00</v>
          </cell>
        </row>
        <row r="10268">
          <cell r="A10268" t="str">
            <v>Z563</v>
          </cell>
          <cell r="B10268" t="str">
            <v>PROBLEMAS RELACIONADOS CON HORARIO ESTRESANTE DE TRABAJO</v>
          </cell>
          <cell r="C10268" t="str">
            <v>00</v>
          </cell>
        </row>
        <row r="10269">
          <cell r="A10269" t="str">
            <v>Z564</v>
          </cell>
          <cell r="B10269" t="str">
            <v>PROBLEMAS REALCIONADOS CON DESAVENENCIAS CON EL JEFE Y LOS COMPAÑEROS</v>
          </cell>
          <cell r="C10269" t="str">
            <v>00</v>
          </cell>
        </row>
        <row r="10270">
          <cell r="A10270" t="str">
            <v>Z565</v>
          </cell>
          <cell r="B10270" t="str">
            <v>PROBLEMAS RELACIONADOS CON EL TRABAJO INCOMPATIBLE</v>
          </cell>
          <cell r="C10270" t="str">
            <v>00</v>
          </cell>
        </row>
        <row r="10271">
          <cell r="A10271" t="str">
            <v>Z566</v>
          </cell>
          <cell r="B10271" t="str">
            <v>OTROS PROBLEMAS DE TENSION FISICA O MENTAL RELACIONADAS CON EL TRABAJO</v>
          </cell>
          <cell r="C10271" t="str">
            <v>00</v>
          </cell>
        </row>
        <row r="10272">
          <cell r="A10272" t="str">
            <v>Z567</v>
          </cell>
          <cell r="B10272" t="str">
            <v>OTROS PROBLEMAS Y LOS NO ESPECIFICADOS RELACIONADOS CON EL EMPLEO</v>
          </cell>
          <cell r="C10272" t="str">
            <v>00</v>
          </cell>
        </row>
        <row r="10273">
          <cell r="A10273" t="str">
            <v>Z57</v>
          </cell>
          <cell r="B10273" t="str">
            <v>EXPOSICION A FACTORES DE RIESGO OCUPACIONAL</v>
          </cell>
          <cell r="C10273" t="str">
            <v>00</v>
          </cell>
        </row>
        <row r="10274">
          <cell r="A10274" t="str">
            <v>Z570</v>
          </cell>
          <cell r="B10274" t="str">
            <v>EXPOSICION OCUPACIONAL AL RUIDO</v>
          </cell>
          <cell r="C10274" t="str">
            <v>00</v>
          </cell>
        </row>
        <row r="10275">
          <cell r="A10275" t="str">
            <v>Z571</v>
          </cell>
          <cell r="B10275" t="str">
            <v>EXPOSICION OCUPACIONAL A LA RADIACION</v>
          </cell>
          <cell r="C10275" t="str">
            <v>00</v>
          </cell>
        </row>
        <row r="10276">
          <cell r="A10276" t="str">
            <v>Z572</v>
          </cell>
          <cell r="B10276" t="str">
            <v>EXPOSICION OCUPACIONAL AL POLVO</v>
          </cell>
          <cell r="C10276" t="str">
            <v>00</v>
          </cell>
        </row>
        <row r="10277">
          <cell r="A10277" t="str">
            <v>Z573</v>
          </cell>
          <cell r="B10277" t="str">
            <v>EXPOSICION OCUPACIONAL A OTRO CONTAMINANTE DEL AIRE</v>
          </cell>
          <cell r="C10277" t="str">
            <v>00</v>
          </cell>
        </row>
        <row r="10278">
          <cell r="A10278" t="str">
            <v>Z574</v>
          </cell>
          <cell r="B10278" t="str">
            <v>EXPOSICION OCUPACIONAL A AGENTES TOXICOS EN AGRICULTURA</v>
          </cell>
          <cell r="C10278" t="str">
            <v>00</v>
          </cell>
        </row>
        <row r="10279">
          <cell r="A10279" t="str">
            <v>Z575</v>
          </cell>
          <cell r="B10279" t="str">
            <v>EXPOSICION OCUPACIONAL A AGENTES TOXICOS EN OTRAS INDUSTRIAS</v>
          </cell>
          <cell r="C10279" t="str">
            <v>00</v>
          </cell>
        </row>
        <row r="10280">
          <cell r="A10280" t="str">
            <v>Z576</v>
          </cell>
          <cell r="B10280" t="str">
            <v>EXPOSICION OCUPACIONAL A TEMPERATURA EXTERNA</v>
          </cell>
          <cell r="C10280" t="str">
            <v>00</v>
          </cell>
        </row>
        <row r="10281">
          <cell r="A10281" t="str">
            <v>Z577</v>
          </cell>
          <cell r="B10281" t="str">
            <v>EXPOSICION OCUPACIONAL A LA VIBRACION</v>
          </cell>
          <cell r="C10281" t="str">
            <v>00</v>
          </cell>
        </row>
        <row r="10282">
          <cell r="A10282" t="str">
            <v>Z578</v>
          </cell>
          <cell r="B10282" t="str">
            <v>EXPOSICION OCUPACIONAL A OTROS FACTORES DE RIESGO</v>
          </cell>
          <cell r="C10282" t="str">
            <v>00</v>
          </cell>
        </row>
        <row r="10283">
          <cell r="A10283" t="str">
            <v>Z579</v>
          </cell>
          <cell r="B10283" t="str">
            <v>EXPOSICION OCUPACIONAL A FACTOR DE RIESGO NO ESPECIFICADO</v>
          </cell>
          <cell r="C10283" t="str">
            <v>00</v>
          </cell>
        </row>
        <row r="10284">
          <cell r="A10284" t="str">
            <v>Z58</v>
          </cell>
          <cell r="B10284" t="str">
            <v>PROBLEMAS RELACIONADOS CON EL AMBIENTE FISICO</v>
          </cell>
          <cell r="C10284" t="str">
            <v>00</v>
          </cell>
        </row>
        <row r="10285">
          <cell r="A10285" t="str">
            <v>Z580</v>
          </cell>
          <cell r="B10285" t="str">
            <v>EXPOSICION AL RUIDO</v>
          </cell>
          <cell r="C10285" t="str">
            <v>00</v>
          </cell>
        </row>
        <row r="10286">
          <cell r="A10286" t="str">
            <v>Z581</v>
          </cell>
          <cell r="B10286" t="str">
            <v>EXPOSICION AL AIRE CONTAMINADO</v>
          </cell>
          <cell r="C10286" t="str">
            <v>00</v>
          </cell>
        </row>
        <row r="10287">
          <cell r="A10287" t="str">
            <v>Z582</v>
          </cell>
          <cell r="B10287" t="str">
            <v>EXPOSICION AL AGUA CONTAMINADA</v>
          </cell>
          <cell r="C10287" t="str">
            <v>00</v>
          </cell>
        </row>
        <row r="10288">
          <cell r="A10288" t="str">
            <v>Z583</v>
          </cell>
          <cell r="B10288" t="str">
            <v>EXPOSICION AL SUELO CONTAMINADO</v>
          </cell>
          <cell r="C10288" t="str">
            <v>00</v>
          </cell>
        </row>
        <row r="10289">
          <cell r="A10289" t="str">
            <v>Z584</v>
          </cell>
          <cell r="B10289" t="str">
            <v>EXPOSICION A LA RADIACION</v>
          </cell>
          <cell r="C10289" t="str">
            <v>00</v>
          </cell>
        </row>
        <row r="10290">
          <cell r="A10290" t="str">
            <v>Z585</v>
          </cell>
          <cell r="B10290" t="str">
            <v>EXPOSICION A OTRAS CONTAMINACIONES DEL AMBIENTE FISICO</v>
          </cell>
          <cell r="C10290" t="str">
            <v>00</v>
          </cell>
        </row>
        <row r="10291">
          <cell r="A10291" t="str">
            <v>Z586</v>
          </cell>
          <cell r="B10291" t="str">
            <v>SUMINISTRO INADECUADO DE AGUA POTABLE</v>
          </cell>
          <cell r="C10291" t="str">
            <v>00</v>
          </cell>
        </row>
        <row r="10292">
          <cell r="A10292" t="str">
            <v>Z588</v>
          </cell>
          <cell r="B10292" t="str">
            <v>OTROS PROBLEMAS RELACIONADOS CON EL AMBIENTE FISICO</v>
          </cell>
          <cell r="C10292" t="str">
            <v>00</v>
          </cell>
        </row>
        <row r="10293">
          <cell r="A10293" t="str">
            <v>Z589</v>
          </cell>
          <cell r="B10293" t="str">
            <v>PROBLEMA NO ESPECIFICADO RELACIONADO CON EL AMBIENTE FISICO</v>
          </cell>
          <cell r="C10293" t="str">
            <v>00</v>
          </cell>
        </row>
        <row r="10294">
          <cell r="A10294" t="str">
            <v>Z59</v>
          </cell>
          <cell r="B10294" t="str">
            <v>PROBLEMAS RELACIONADOS CON LA VIVIENDA Y LAS CIRCUNSTANCIAS ECONOMICAS</v>
          </cell>
          <cell r="C10294" t="str">
            <v>00</v>
          </cell>
        </row>
        <row r="10295">
          <cell r="A10295" t="str">
            <v>Z590</v>
          </cell>
          <cell r="B10295" t="str">
            <v>PROBLEMAS RELACIONADOS CON LA FALTA DE VIVIENDA</v>
          </cell>
          <cell r="C10295" t="str">
            <v>00</v>
          </cell>
        </row>
        <row r="10296">
          <cell r="A10296" t="str">
            <v>Z591</v>
          </cell>
          <cell r="B10296" t="str">
            <v>PROBLEMAS RELACIONADOS CON VIVIENDA INADECUADA</v>
          </cell>
          <cell r="C10296" t="str">
            <v>00</v>
          </cell>
        </row>
        <row r="10297">
          <cell r="A10297" t="str">
            <v>Z592</v>
          </cell>
          <cell r="B10297" t="str">
            <v>PROBLEMAS CASEROS Y CON VECINOS E INQUILINOS</v>
          </cell>
          <cell r="C10297" t="str">
            <v>00</v>
          </cell>
        </row>
        <row r="10298">
          <cell r="A10298" t="str">
            <v>Z593</v>
          </cell>
          <cell r="B10298" t="str">
            <v>PROBLEMAS RELACIONADOS CON PERSONA QUE RESIDE EN UNA INSTITUCION</v>
          </cell>
          <cell r="C10298" t="str">
            <v>00</v>
          </cell>
        </row>
        <row r="10299">
          <cell r="A10299" t="str">
            <v>Z594</v>
          </cell>
          <cell r="B10299" t="str">
            <v>PROBLEMAS RELACIONADOS CON LA FALTA DE ALIMENTOS ADECUADOS</v>
          </cell>
          <cell r="C10299" t="str">
            <v>00</v>
          </cell>
        </row>
        <row r="10300">
          <cell r="A10300" t="str">
            <v>Z595</v>
          </cell>
          <cell r="B10300" t="str">
            <v>PROBLEMAS RELACIONADOS CON POBREZA EXTREMA</v>
          </cell>
          <cell r="C10300" t="str">
            <v>00</v>
          </cell>
        </row>
        <row r="10301">
          <cell r="A10301" t="str">
            <v>Z596</v>
          </cell>
          <cell r="B10301" t="str">
            <v>PROBLEMAS RELACIONADOS CON BAJOS INGRESOS</v>
          </cell>
          <cell r="C10301" t="str">
            <v>00</v>
          </cell>
        </row>
        <row r="10302">
          <cell r="A10302" t="str">
            <v>Z597</v>
          </cell>
          <cell r="B10302" t="str">
            <v>PROBLEMAS RELACIONADOS CON SEGURIDAD SOCIAL Y SOSTENIMIENTO INSUFICIEN</v>
          </cell>
          <cell r="C10302" t="str">
            <v>00</v>
          </cell>
        </row>
        <row r="10303">
          <cell r="A10303" t="str">
            <v>Z598</v>
          </cell>
          <cell r="B10303" t="str">
            <v>OTROS PROBLEMAS RELACIONADOS CON LA VIVIENDA Y LAS CIRCUNSTANCIAS ECON</v>
          </cell>
          <cell r="C10303" t="str">
            <v>00</v>
          </cell>
        </row>
        <row r="10304">
          <cell r="A10304" t="str">
            <v>Z599</v>
          </cell>
          <cell r="B10304" t="str">
            <v>PROBLEMAS NO ESPECIFICADOS RELACIONADOS CON LA VIVIENDA Y LAS CIRCUNST</v>
          </cell>
          <cell r="C10304" t="str">
            <v>00</v>
          </cell>
        </row>
        <row r="10305">
          <cell r="A10305" t="str">
            <v>Z60</v>
          </cell>
          <cell r="B10305" t="str">
            <v>PROBLEMAS RELACIONADOS CON EL AMBIENTE SOCIAL</v>
          </cell>
          <cell r="C10305" t="str">
            <v>00</v>
          </cell>
        </row>
        <row r="10306">
          <cell r="A10306" t="str">
            <v>Z600</v>
          </cell>
          <cell r="B10306" t="str">
            <v>PROBLEMAS RELACIONADOS CON EL AJUSTE A LAS TRANSICIONES DEL CICLO VITA</v>
          </cell>
          <cell r="C10306" t="str">
            <v>00</v>
          </cell>
        </row>
        <row r="10307">
          <cell r="A10307" t="str">
            <v>Z601</v>
          </cell>
          <cell r="B10307" t="str">
            <v>PROBLEMAS RELACIONADOS CON SITUACION FAMILIAR ATIPICA</v>
          </cell>
          <cell r="C10307" t="str">
            <v>00</v>
          </cell>
        </row>
        <row r="10308">
          <cell r="A10308" t="str">
            <v>Z602</v>
          </cell>
          <cell r="B10308" t="str">
            <v>PROBLEMAS RELACIONADOS CON PERSONA QUE VIVE SOLA</v>
          </cell>
          <cell r="C10308" t="str">
            <v>00</v>
          </cell>
        </row>
        <row r="10309">
          <cell r="A10309" t="str">
            <v>Z603</v>
          </cell>
          <cell r="B10309" t="str">
            <v>PROBLEMAS RELACIONADOS CON LA ADAPTACION CULTURAL</v>
          </cell>
          <cell r="C10309" t="str">
            <v>00</v>
          </cell>
        </row>
        <row r="10310">
          <cell r="A10310" t="str">
            <v>Z604</v>
          </cell>
          <cell r="B10310" t="str">
            <v>PROBLEMAS RELACIONADOS CON EXCLUSION Y RECHAZO SOCIAL</v>
          </cell>
          <cell r="C10310" t="str">
            <v>00</v>
          </cell>
        </row>
        <row r="10311">
          <cell r="A10311" t="str">
            <v>Z605</v>
          </cell>
          <cell r="B10311" t="str">
            <v>PROBLEMAS RELACIONADOS CON LA DISCRIMINACION Y PERSECUCION PERCIBIDAS</v>
          </cell>
          <cell r="C10311" t="str">
            <v>00</v>
          </cell>
        </row>
        <row r="10312">
          <cell r="A10312" t="str">
            <v>Z608</v>
          </cell>
          <cell r="B10312" t="str">
            <v>OTROS PROBLEMAS RELACIONADOS CON EL AMBIENTE SOCIAL</v>
          </cell>
          <cell r="C10312" t="str">
            <v>00</v>
          </cell>
        </row>
        <row r="10313">
          <cell r="A10313" t="str">
            <v>Z609</v>
          </cell>
          <cell r="B10313" t="str">
            <v>PROBLEMAS NO ESPECIFICADO RELACIONADO CON EL AMBIENTE SOCIAL</v>
          </cell>
          <cell r="C10313" t="str">
            <v>00</v>
          </cell>
        </row>
        <row r="10314">
          <cell r="A10314" t="str">
            <v>Z61</v>
          </cell>
          <cell r="B10314" t="str">
            <v>PROBLEMAS RELACIONADOS CON HECHOS NEGATIVOS EN LA NIÑEZ</v>
          </cell>
          <cell r="C10314" t="str">
            <v>00</v>
          </cell>
        </row>
        <row r="10315">
          <cell r="A10315" t="str">
            <v>Z610</v>
          </cell>
          <cell r="B10315" t="str">
            <v>PROBLEMAS RELACIONADOS CON LA PERDIDA DE RELACION AFECTIVA EN LA INFAN</v>
          </cell>
          <cell r="C10315" t="str">
            <v>00</v>
          </cell>
        </row>
        <row r="10316">
          <cell r="A10316" t="str">
            <v>Z611</v>
          </cell>
          <cell r="B10316" t="str">
            <v>PROBLEMAS RELACIONADOS CON EL ALEJAMIENTO DEL HOGAR EN LA INFANCIA</v>
          </cell>
          <cell r="C10316" t="str">
            <v>00</v>
          </cell>
        </row>
        <row r="10317">
          <cell r="A10317" t="str">
            <v>Z612</v>
          </cell>
          <cell r="B10317" t="str">
            <v>PROBLEMAS RELACIONADOS CON ALTERACION EN LE PATRON DE LA RELACION FAMI</v>
          </cell>
          <cell r="C10317" t="str">
            <v>00</v>
          </cell>
        </row>
        <row r="10318">
          <cell r="A10318" t="str">
            <v>Z613</v>
          </cell>
          <cell r="B10318" t="str">
            <v>PROBLEMAS RELACIONADOS CON EVENTOS QUE LLEVARON A LA PERDIDA DE LA AUT</v>
          </cell>
          <cell r="C10318" t="str">
            <v>00</v>
          </cell>
        </row>
        <row r="10319">
          <cell r="A10319" t="str">
            <v>Z614</v>
          </cell>
          <cell r="B10319" t="str">
            <v>PROBL. RELAC. CON EL ABUSO SEXUAL DEL NIÑO POR PERSONA DENTRO DEL GRUP</v>
          </cell>
          <cell r="C10319" t="str">
            <v>00</v>
          </cell>
        </row>
        <row r="10320">
          <cell r="A10320" t="str">
            <v>Z615</v>
          </cell>
          <cell r="B10320" t="str">
            <v>PROBL. RELAC. CON EL ABUSO SEXUAL DEL NIÑO POR PERSONA AJENA AL GRUPO</v>
          </cell>
          <cell r="C10320" t="str">
            <v>00</v>
          </cell>
        </row>
        <row r="10321">
          <cell r="A10321" t="str">
            <v>Z616</v>
          </cell>
          <cell r="B10321" t="str">
            <v>PROBLEMAS RELACIONADOS CON ABUSO FISICO DEL NIÑO</v>
          </cell>
          <cell r="C10321" t="str">
            <v>00</v>
          </cell>
        </row>
        <row r="10322">
          <cell r="A10322" t="str">
            <v>Z617</v>
          </cell>
          <cell r="B10322" t="str">
            <v>PROBL. RELAC. CON EXPERIEN. PERSONALES ATEMORIZANTES EN LA INFANCIA</v>
          </cell>
          <cell r="C10322" t="str">
            <v>00</v>
          </cell>
        </row>
        <row r="10323">
          <cell r="A10323" t="str">
            <v>Z618</v>
          </cell>
          <cell r="B10323" t="str">
            <v>PROBLEMAS RELACIONADOS CON OTRAS EXPERIENCIAS NEGATIVAS EN LA INFANCIA</v>
          </cell>
          <cell r="C10323" t="str">
            <v>00</v>
          </cell>
        </row>
        <row r="10324">
          <cell r="A10324" t="str">
            <v>Z619</v>
          </cell>
          <cell r="B10324" t="str">
            <v>PROBL. REALC. CON EXPERIENCIA NEGATIVA NO ESPECIFICADA EN LA INFANCIA</v>
          </cell>
          <cell r="C10324" t="str">
            <v>00</v>
          </cell>
        </row>
        <row r="10325">
          <cell r="A10325" t="str">
            <v>Z62</v>
          </cell>
          <cell r="B10325" t="str">
            <v>OTROS PROBLEMAS RELACIONADOS CON LA CRIANZA DEL NIÑO</v>
          </cell>
          <cell r="C10325" t="str">
            <v>00</v>
          </cell>
        </row>
        <row r="10326">
          <cell r="A10326" t="str">
            <v>Z620</v>
          </cell>
          <cell r="B10326" t="str">
            <v>PROBL. REALC. CON LA SUPERVISION O EL CONTROL INADECUADA DE LOS PADRES</v>
          </cell>
          <cell r="C10326" t="str">
            <v>00</v>
          </cell>
        </row>
        <row r="10327">
          <cell r="A10327" t="str">
            <v>Z621</v>
          </cell>
          <cell r="B10327" t="str">
            <v>PROBLEMAS RELACIONADOS CON LA SOBREPROTECCION DE LOS PADRES</v>
          </cell>
          <cell r="C10327" t="str">
            <v>00</v>
          </cell>
        </row>
        <row r="10328">
          <cell r="A10328" t="str">
            <v>Z622</v>
          </cell>
          <cell r="B10328" t="str">
            <v>PROBLEMAS RELACIONADOS CON LA CRIANZA EN INSTITUCION</v>
          </cell>
          <cell r="C10328" t="str">
            <v>00</v>
          </cell>
        </row>
        <row r="10329">
          <cell r="A10329" t="str">
            <v>Z623</v>
          </cell>
          <cell r="B10329" t="str">
            <v>PROBLEMAS RELACIONADOS CON HOSTILIDAD Y REPROBACION AL NIÑO</v>
          </cell>
          <cell r="C10329" t="str">
            <v>00</v>
          </cell>
        </row>
        <row r="10330">
          <cell r="A10330" t="str">
            <v>Z624</v>
          </cell>
          <cell r="B10330" t="str">
            <v>PROBLEMAS RELACIONADOS CON EL ABANDONO EMOCIONAL DEL NIÑO</v>
          </cell>
          <cell r="C10330" t="str">
            <v>00</v>
          </cell>
        </row>
        <row r="10331">
          <cell r="A10331" t="str">
            <v>Z625</v>
          </cell>
          <cell r="B10331" t="str">
            <v>OTROS PROBLEMAS RELACIONADOS CON NEGLIGENCIA EN LA CRIANZA DEL NIÑO</v>
          </cell>
          <cell r="C10331" t="str">
            <v>00</v>
          </cell>
        </row>
        <row r="10332">
          <cell r="A10332" t="str">
            <v>Z626</v>
          </cell>
          <cell r="B10332" t="str">
            <v>PROBL. REALC. CON PRESIONES INAPROPIADOS DE LOS PADRES Y OTRAS ANORMAL</v>
          </cell>
          <cell r="C10332" t="str">
            <v>00</v>
          </cell>
        </row>
        <row r="10333">
          <cell r="A10333" t="str">
            <v>Z628</v>
          </cell>
          <cell r="B10333" t="str">
            <v>OTROS PROBLEMAS ESPECIFICADOS Y RELACIONADOS CON LA CRIANZA DEL NIÑO</v>
          </cell>
          <cell r="C10333" t="str">
            <v>00</v>
          </cell>
        </row>
        <row r="10334">
          <cell r="A10334" t="str">
            <v>Z629</v>
          </cell>
          <cell r="B10334" t="str">
            <v>PROBLEMA NO ESPECIFICADO RELACIONADO CON LA CRIANZA DEL NIÑO</v>
          </cell>
          <cell r="C10334" t="str">
            <v>00</v>
          </cell>
        </row>
        <row r="10335">
          <cell r="A10335" t="str">
            <v>Z63</v>
          </cell>
          <cell r="B10335" t="str">
            <v>OTROS PROBLEMAS RELACIONADOS CON EL CRUPO PRIM. DE APOYO, INCLUSIVE CI</v>
          </cell>
          <cell r="C10335" t="str">
            <v>00</v>
          </cell>
        </row>
        <row r="10336">
          <cell r="A10336" t="str">
            <v>Z630</v>
          </cell>
          <cell r="B10336" t="str">
            <v>PROBLEMAS EN LA RELACION ENTRE ESPOSO O PAREJA</v>
          </cell>
          <cell r="C10336" t="str">
            <v>00</v>
          </cell>
        </row>
        <row r="10337">
          <cell r="A10337" t="str">
            <v>Z631</v>
          </cell>
          <cell r="B10337" t="str">
            <v>PROBLEMAS EN LA RELACION CON LOS FAMILIARES POLITICOS</v>
          </cell>
          <cell r="C10337" t="str">
            <v>00</v>
          </cell>
        </row>
        <row r="10338">
          <cell r="A10338" t="str">
            <v>Z632</v>
          </cell>
          <cell r="B10338" t="str">
            <v>PROBLEMAS RELACIONADOS CON EL APOYO FAMILIAR INADECUADO</v>
          </cell>
          <cell r="C10338" t="str">
            <v>00</v>
          </cell>
        </row>
        <row r="10339">
          <cell r="A10339" t="str">
            <v>Z633</v>
          </cell>
          <cell r="B10339" t="str">
            <v>PROBLEMAS RELACIONADOS CON LA AUSENCIA DE UN MIEMBRO DE LA FAMILIA</v>
          </cell>
          <cell r="C10339" t="str">
            <v>00</v>
          </cell>
        </row>
        <row r="10340">
          <cell r="A10340" t="str">
            <v>Z634</v>
          </cell>
          <cell r="B10340" t="str">
            <v>PROBLEMAS RELACIONADOS CON LA DESAPARICION O MUERTE DE UN MIEMBRO DE L</v>
          </cell>
          <cell r="C10340" t="str">
            <v>00</v>
          </cell>
        </row>
        <row r="10341">
          <cell r="A10341" t="str">
            <v>Z635</v>
          </cell>
          <cell r="B10341" t="str">
            <v>PROBLEMAS RELACIONADOS CON LA RUPTURA FAMILIAR POR SEPARACION O DIVORC</v>
          </cell>
          <cell r="C10341" t="str">
            <v>00</v>
          </cell>
        </row>
        <row r="10342">
          <cell r="A10342" t="str">
            <v>Z636</v>
          </cell>
          <cell r="B10342" t="str">
            <v>PROBLEMAS RELACIONADOS CON FAMILIAR DEPENDIENTE, NECESITADO DE CUIDADO</v>
          </cell>
          <cell r="C10342" t="str">
            <v>00</v>
          </cell>
        </row>
        <row r="10343">
          <cell r="A10343" t="str">
            <v>Z637</v>
          </cell>
          <cell r="B10343" t="str">
            <v>PROBLEMAS RELACIONADOS CON OTROS HECHOS ESTRESANTES QUE AFECTAN A LA F</v>
          </cell>
          <cell r="C10343" t="str">
            <v>00</v>
          </cell>
        </row>
        <row r="10344">
          <cell r="A10344" t="str">
            <v>Z638</v>
          </cell>
          <cell r="B10344" t="str">
            <v>OTROS PROBLEMAS ESPECIFICADOS RELACIONADOS CON EL GRUPO PRIMARIO DE AP</v>
          </cell>
          <cell r="C10344" t="str">
            <v>00</v>
          </cell>
        </row>
        <row r="10345">
          <cell r="A10345" t="str">
            <v>Z639</v>
          </cell>
          <cell r="B10345" t="str">
            <v>PROBLEMAS NO ESPECIFICADOS RELACIONADOS CON EL GRUPO PRIMARIO DE APOYO</v>
          </cell>
          <cell r="C10345" t="str">
            <v>00</v>
          </cell>
        </row>
        <row r="10346">
          <cell r="A10346" t="str">
            <v>Z64</v>
          </cell>
          <cell r="B10346" t="str">
            <v>PROBLEMAS RELACIONADOS CON CIERTAS CIRCUNSTANCIAS PSICOSOCIALES</v>
          </cell>
          <cell r="C10346" t="str">
            <v>00</v>
          </cell>
        </row>
        <row r="10347">
          <cell r="A10347" t="str">
            <v>Z640</v>
          </cell>
          <cell r="B10347" t="str">
            <v>PROBLEMAS RELACIONADOS CON EMBARAZO NO DESEADO</v>
          </cell>
          <cell r="C10347" t="str">
            <v>00</v>
          </cell>
        </row>
        <row r="10348">
          <cell r="A10348" t="str">
            <v>Z641</v>
          </cell>
          <cell r="B10348" t="str">
            <v>PROBLEMAS RELACIONADOS CON LA MULTIPARIDAD</v>
          </cell>
          <cell r="C10348" t="str">
            <v>00</v>
          </cell>
        </row>
        <row r="10349">
          <cell r="A10349" t="str">
            <v>Z642</v>
          </cell>
          <cell r="B10349" t="str">
            <v>PROBL. RELACION. CON LA SOLICITUD O ACEPTACION DE INTEVERNC. FISICAS,</v>
          </cell>
          <cell r="C10349" t="str">
            <v>00</v>
          </cell>
        </row>
        <row r="10350">
          <cell r="A10350" t="str">
            <v>Z643</v>
          </cell>
          <cell r="B10350" t="str">
            <v>PROBL. RELACION. CON LA SOLICIT. O ACEPT. DE INTERVEN. PSICOLOG. DE LA</v>
          </cell>
          <cell r="C10350" t="str">
            <v>00</v>
          </cell>
        </row>
        <row r="10351">
          <cell r="A10351" t="str">
            <v>Z644</v>
          </cell>
          <cell r="B10351" t="str">
            <v>PROBLEMAS RELACIONADOS CON EL DESACUERDO CON CONSEJEROS</v>
          </cell>
          <cell r="C10351" t="str">
            <v>00</v>
          </cell>
        </row>
        <row r="10352">
          <cell r="A10352" t="str">
            <v>Z65</v>
          </cell>
          <cell r="B10352" t="str">
            <v>PROBLEMAS RELACIONADOS CON OTRAS CIRCUNSTANCIAS PSICOLOGICAS</v>
          </cell>
          <cell r="C10352" t="str">
            <v>00</v>
          </cell>
        </row>
        <row r="10353">
          <cell r="A10353" t="str">
            <v>Z650</v>
          </cell>
          <cell r="B10353" t="str">
            <v>PROBL. RELACION. CON CULPABIL. EN PROCEDIM. CIVILES O CRIMINALES CON P</v>
          </cell>
          <cell r="C10353" t="str">
            <v>00</v>
          </cell>
        </row>
        <row r="10354">
          <cell r="A10354" t="str">
            <v>Z651</v>
          </cell>
          <cell r="B10354" t="str">
            <v>PROBLEMAS RELACIONADOS CON PRISION Y OTRO ENCARCELAMIENTO</v>
          </cell>
          <cell r="C10354" t="str">
            <v>00</v>
          </cell>
        </row>
        <row r="10355">
          <cell r="A10355" t="str">
            <v>Z652</v>
          </cell>
          <cell r="B10355" t="str">
            <v>PROBLEMAS RELACIONADOS A LA LIBERACION DE LA PRISION</v>
          </cell>
          <cell r="C10355" t="str">
            <v>00</v>
          </cell>
        </row>
        <row r="10356">
          <cell r="A10356" t="str">
            <v>Z653</v>
          </cell>
          <cell r="B10356" t="str">
            <v>PROBLEMAS RELACIONADOS CON OTRAS CIRCUNSTANCIAS LEGALES</v>
          </cell>
          <cell r="C10356" t="str">
            <v>00</v>
          </cell>
        </row>
        <row r="10357">
          <cell r="A10357" t="str">
            <v>Z654</v>
          </cell>
          <cell r="B10357" t="str">
            <v>PROBLEMAS RELACIONADOS CON VICTIMA DE CRIMEN O TERRORISMO</v>
          </cell>
          <cell r="C10357" t="str">
            <v>00</v>
          </cell>
        </row>
        <row r="10358">
          <cell r="A10358" t="str">
            <v>Z655</v>
          </cell>
          <cell r="B10358" t="str">
            <v>PROBL. RELACION. CON LA EXPOSICION A DESASTRE, GUERRA U OTRAS HOSTILID</v>
          </cell>
          <cell r="C10358" t="str">
            <v>00</v>
          </cell>
        </row>
        <row r="10359">
          <cell r="A10359" t="str">
            <v>Z658</v>
          </cell>
          <cell r="B10359" t="str">
            <v>OTROS PROBL. ESPECIF. RELACIONADOS CON CIRCUNSTANCIAS PSICOSOCIALES</v>
          </cell>
          <cell r="C10359" t="str">
            <v>00</v>
          </cell>
        </row>
        <row r="10360">
          <cell r="A10360" t="str">
            <v>Z659</v>
          </cell>
          <cell r="B10360" t="str">
            <v>PROBL. RELACION. CON CIRCUNSTANCIAS PSICOSOCIALES NO ESPECIFICADAS</v>
          </cell>
          <cell r="C10360" t="str">
            <v>00</v>
          </cell>
        </row>
        <row r="10361">
          <cell r="A10361" t="str">
            <v>Z70</v>
          </cell>
          <cell r="B10361" t="str">
            <v>CONSULTA RELACIONADA CON ACTITUD, CONDUCTA U ORIENTACION SEXUAL</v>
          </cell>
          <cell r="C10361" t="str">
            <v>00</v>
          </cell>
        </row>
        <row r="10362">
          <cell r="A10362" t="str">
            <v>Z700</v>
          </cell>
          <cell r="B10362" t="str">
            <v>CONSULTA RELACIONADA CON LA ACTITUD SEXUAL</v>
          </cell>
          <cell r="C10362" t="str">
            <v>00</v>
          </cell>
        </row>
        <row r="10363">
          <cell r="A10363" t="str">
            <v>Z701</v>
          </cell>
          <cell r="B10363" t="str">
            <v>CONSULTA RELACIONADA CON LA ORIENTACION Y CONDUCTA SEXUAL DEL PACIENTE</v>
          </cell>
          <cell r="C10363" t="str">
            <v>00</v>
          </cell>
        </row>
        <row r="10364">
          <cell r="A10364" t="str">
            <v>Z702</v>
          </cell>
          <cell r="B10364" t="str">
            <v>CONSULTA RELACIONADA CON LA ORIENTACION Y CONDUCTA SEXUAL DE UNA TERCE</v>
          </cell>
          <cell r="C10364" t="str">
            <v>00</v>
          </cell>
        </row>
        <row r="10365">
          <cell r="A10365" t="str">
            <v>Z703</v>
          </cell>
          <cell r="B10365" t="str">
            <v>CONSULTA RELACION. CON PREOCUP. COMBIN. SOBRE LA ACTITUD, LA CONDUCTA</v>
          </cell>
          <cell r="C10365" t="str">
            <v>00</v>
          </cell>
        </row>
        <row r="10366">
          <cell r="A10366" t="str">
            <v>Z708</v>
          </cell>
          <cell r="B10366" t="str">
            <v>OTRAS CONSULTAS SEXUALES ESPECIFICAS</v>
          </cell>
          <cell r="C10366" t="str">
            <v>00</v>
          </cell>
        </row>
        <row r="10367">
          <cell r="A10367" t="str">
            <v>Z709</v>
          </cell>
          <cell r="B10367" t="str">
            <v>CONSULTA SEXUAL, NO ESPECIFICADA</v>
          </cell>
          <cell r="C10367" t="str">
            <v>00</v>
          </cell>
        </row>
        <row r="10368">
          <cell r="A10368" t="str">
            <v>Z71</v>
          </cell>
          <cell r="B10368" t="str">
            <v>PERSONAS EN CONTACTO CON LOS SERV. DE SALUD POR OTRAS CONSUL. Y CONSEJ</v>
          </cell>
          <cell r="C10368" t="str">
            <v>00</v>
          </cell>
        </row>
        <row r="10369">
          <cell r="A10369" t="str">
            <v>Z710</v>
          </cell>
          <cell r="B10369" t="str">
            <v>PERSONA QUE CONSULTA EN NOMBRE DE OTRA PERSONA</v>
          </cell>
          <cell r="C10369" t="str">
            <v>00</v>
          </cell>
        </row>
        <row r="10370">
          <cell r="A10370" t="str">
            <v>Z711</v>
          </cell>
          <cell r="B10370" t="str">
            <v>PERSONA QUE TEME ESTAR ENFERMA, A QUIEN NO SE HACE DIAGNOSTICO</v>
          </cell>
          <cell r="C10370" t="str">
            <v>00</v>
          </cell>
        </row>
        <row r="10371">
          <cell r="A10371" t="str">
            <v>Z712</v>
          </cell>
          <cell r="B10371" t="str">
            <v>PERSONA QUE CONSULTA PARA LA EXPLICACION DE HALLAZGOS DE INVESTIGACION</v>
          </cell>
          <cell r="C10371" t="str">
            <v>00</v>
          </cell>
        </row>
        <row r="10372">
          <cell r="A10372" t="str">
            <v>Z713</v>
          </cell>
          <cell r="B10372" t="str">
            <v>CONSULTA PARA INSTRUCCION Y VIGILANCIA DE LA DIETA</v>
          </cell>
          <cell r="C10372" t="str">
            <v>00</v>
          </cell>
        </row>
        <row r="10373">
          <cell r="A10373" t="str">
            <v>Z714</v>
          </cell>
          <cell r="B10373" t="str">
            <v>CONSULTA PARA ASESORIA Y VIGILANCIA POR ABUSO DE ALCOHOL</v>
          </cell>
          <cell r="C10373" t="str">
            <v>00</v>
          </cell>
        </row>
        <row r="10374">
          <cell r="A10374" t="str">
            <v>Z715</v>
          </cell>
          <cell r="B10374" t="str">
            <v>CONSULTA PARA ASESORIA Y VIGILANCIA POR ABUSO DE DROGAS</v>
          </cell>
          <cell r="C10374" t="str">
            <v>00</v>
          </cell>
        </row>
        <row r="10375">
          <cell r="A10375" t="str">
            <v>Z716</v>
          </cell>
          <cell r="B10375" t="str">
            <v>CONSULTA PARA ASESORIA POR ABUSO DE TABACO</v>
          </cell>
          <cell r="C10375" t="str">
            <v>00</v>
          </cell>
        </row>
        <row r="10376">
          <cell r="A10376" t="str">
            <v>Z717</v>
          </cell>
          <cell r="B10376" t="str">
            <v>CONSULTA PARA ASESORIA SOBRE EL VIRUS DE LA INMUNODEF. HUMANA (VIH)</v>
          </cell>
          <cell r="C10376" t="str">
            <v>00</v>
          </cell>
        </row>
        <row r="10377">
          <cell r="A10377" t="str">
            <v>Z718</v>
          </cell>
          <cell r="B10377" t="str">
            <v>OTRAS CONSULTAS ESPECIFICADAS</v>
          </cell>
          <cell r="C10377" t="str">
            <v>00</v>
          </cell>
        </row>
        <row r="10378">
          <cell r="A10378" t="str">
            <v>Z719</v>
          </cell>
          <cell r="B10378" t="str">
            <v>CONSULTA, NO ESPECIFICADA</v>
          </cell>
          <cell r="C10378" t="str">
            <v>00</v>
          </cell>
        </row>
        <row r="10379">
          <cell r="A10379" t="str">
            <v>Z72</v>
          </cell>
          <cell r="B10379" t="str">
            <v>PROBLEMAS RELACIONADOS CON EL ESTILO DE VIDA</v>
          </cell>
          <cell r="C10379" t="str">
            <v>00</v>
          </cell>
        </row>
        <row r="10380">
          <cell r="A10380" t="str">
            <v>Z720</v>
          </cell>
          <cell r="B10380" t="str">
            <v>PROBLEMAS RELACIONADOS CON EL USO DEL TABACO</v>
          </cell>
          <cell r="C10380" t="str">
            <v>00</v>
          </cell>
        </row>
        <row r="10381">
          <cell r="A10381" t="str">
            <v>Z721</v>
          </cell>
          <cell r="B10381" t="str">
            <v>PROBLEMAS RELACIONADOS CON EL USO DEL ALCOHOL</v>
          </cell>
          <cell r="C10381" t="str">
            <v>00</v>
          </cell>
        </row>
        <row r="10382">
          <cell r="A10382" t="str">
            <v>Z722</v>
          </cell>
          <cell r="B10382" t="str">
            <v>PROBLEMAS RELACIONADOS CON EL USO DE DROGAS</v>
          </cell>
          <cell r="C10382" t="str">
            <v>00</v>
          </cell>
        </row>
        <row r="10383">
          <cell r="A10383" t="str">
            <v>Z723</v>
          </cell>
          <cell r="B10383" t="str">
            <v>PROBLEMAS RELACIONADOS CON LA FALTA DE EJERCICIO FISICO</v>
          </cell>
          <cell r="C10383" t="str">
            <v>00</v>
          </cell>
        </row>
        <row r="10384">
          <cell r="A10384" t="str">
            <v>Z724</v>
          </cell>
          <cell r="B10384" t="str">
            <v>PROBLEMAS RELACIONADOS CON LA DIETA Y HABITOS ALIMENTARIOS INAPROPIADO</v>
          </cell>
          <cell r="C10384" t="str">
            <v>00</v>
          </cell>
        </row>
        <row r="10385">
          <cell r="A10385" t="str">
            <v>Z725</v>
          </cell>
          <cell r="B10385" t="str">
            <v>PROBLEMAS RELACIONADOS CON LA CONDUCTA SEXUAL DE ALTO RIESGO</v>
          </cell>
          <cell r="C10385" t="str">
            <v>00</v>
          </cell>
        </row>
        <row r="10386">
          <cell r="A10386" t="str">
            <v>Z726</v>
          </cell>
          <cell r="B10386" t="str">
            <v>PROBLEMAS RELACIONADOS CON EL JUEGO Y LAS APUESTAS</v>
          </cell>
          <cell r="C10386" t="str">
            <v>00</v>
          </cell>
        </row>
        <row r="10387">
          <cell r="A10387" t="str">
            <v>Z728</v>
          </cell>
          <cell r="B10387" t="str">
            <v>OTROS PROBLEMAS RELACIONADOS CON ESTILO DE VIDA</v>
          </cell>
          <cell r="C10387" t="str">
            <v>00</v>
          </cell>
        </row>
        <row r="10388">
          <cell r="A10388" t="str">
            <v>Z729</v>
          </cell>
          <cell r="B10388" t="str">
            <v>PROBLEMA NO ESPECIFICADO RELACIONADO CON EL ESTILO DE VIDA</v>
          </cell>
          <cell r="C10388" t="str">
            <v>00</v>
          </cell>
        </row>
        <row r="10389">
          <cell r="A10389" t="str">
            <v>Z73</v>
          </cell>
          <cell r="B10389" t="str">
            <v>PROBLEMAS RELACIONADOS CON DIFICULTADES CON EL MODO DE VIDA</v>
          </cell>
          <cell r="C10389" t="str">
            <v>00</v>
          </cell>
        </row>
        <row r="10390">
          <cell r="A10390" t="str">
            <v>Z730</v>
          </cell>
          <cell r="B10390" t="str">
            <v>PROBLEMAS RELACIONADOS CON LA ENFERMEDAD CONSUNTIVA</v>
          </cell>
          <cell r="C10390" t="str">
            <v>00</v>
          </cell>
        </row>
        <row r="10391">
          <cell r="A10391" t="str">
            <v>Z731</v>
          </cell>
          <cell r="B10391" t="str">
            <v>PROBLEMAS RELACIONADOS CON LA ACENTUACION DE RASGOS DE LA PERSONALIDAD</v>
          </cell>
          <cell r="C10391" t="str">
            <v>00</v>
          </cell>
        </row>
        <row r="10392">
          <cell r="A10392" t="str">
            <v>Z732</v>
          </cell>
          <cell r="B10392" t="str">
            <v>PROBLEMAS RELACIONADOS CON LA FALTA DE RELAJACION Y DESCANSO</v>
          </cell>
          <cell r="C10392" t="str">
            <v>00</v>
          </cell>
        </row>
        <row r="10393">
          <cell r="A10393" t="str">
            <v>Z733</v>
          </cell>
          <cell r="B10393" t="str">
            <v>PROBLEMAS RELACIONADOS CON EL ESTRES, NO CLASIFICADOS EN OTRA PARTE</v>
          </cell>
          <cell r="C10393" t="str">
            <v>00</v>
          </cell>
        </row>
        <row r="10394">
          <cell r="A10394" t="str">
            <v>Z734</v>
          </cell>
          <cell r="B10394" t="str">
            <v>PROEBL. RELACION. CON HABILIDADES SOCIALES INADECUADAS, NO CLASIF. EN</v>
          </cell>
          <cell r="C10394" t="str">
            <v>00</v>
          </cell>
        </row>
        <row r="10395">
          <cell r="A10395" t="str">
            <v>Z735</v>
          </cell>
          <cell r="B10395" t="str">
            <v>PROBL. RELACION. CON EL CONFLICTO DEL ROL SOCIAL, NO CLASIF. EN OTRA P</v>
          </cell>
          <cell r="C10395" t="str">
            <v>00</v>
          </cell>
        </row>
        <row r="10396">
          <cell r="A10396" t="str">
            <v>Z736</v>
          </cell>
          <cell r="B10396" t="str">
            <v>PROBL. RELACION. CON LA LIMITACION DE LAS ACTIVIDADES DEBIDO A DISCAPA</v>
          </cell>
          <cell r="C10396" t="str">
            <v>00</v>
          </cell>
        </row>
        <row r="10397">
          <cell r="A10397" t="str">
            <v>Z738</v>
          </cell>
          <cell r="B10397" t="str">
            <v>OTROS PROBLEMAS RELACIONADOS CON DIFICULTADES CON EL MODO DE VIDA</v>
          </cell>
          <cell r="C10397" t="str">
            <v>00</v>
          </cell>
        </row>
        <row r="10398">
          <cell r="A10398" t="str">
            <v>Z739</v>
          </cell>
          <cell r="B10398" t="str">
            <v>PROBL. NO ESPECIFICADOS RELACIONADOS CON DIFICULTADES CON EL MODO DE V</v>
          </cell>
          <cell r="C10398" t="str">
            <v>00</v>
          </cell>
        </row>
        <row r="10399">
          <cell r="A10399" t="str">
            <v>Z74</v>
          </cell>
          <cell r="B10399" t="str">
            <v>PROBLEMAS RELACIONADOS CON DEPENDENCIA DEL PRESTADOR DE SERVICIOS</v>
          </cell>
          <cell r="C10399" t="str">
            <v>00</v>
          </cell>
        </row>
        <row r="10400">
          <cell r="A10400" t="str">
            <v>Z740</v>
          </cell>
          <cell r="B10400" t="str">
            <v>PROBLEMAS RELACIONADOS CON MOVILIDAD REDUCIDA</v>
          </cell>
          <cell r="C10400" t="str">
            <v>00</v>
          </cell>
        </row>
        <row r="10401">
          <cell r="A10401" t="str">
            <v>Z741</v>
          </cell>
          <cell r="B10401" t="str">
            <v>PROBLEMAS RELACIONADOS CON LA NECESIDAD DE AYUDA PARA EL CUIDADO PERSO</v>
          </cell>
          <cell r="C10401" t="str">
            <v>00</v>
          </cell>
        </row>
        <row r="10402">
          <cell r="A10402" t="str">
            <v>Z742</v>
          </cell>
          <cell r="B10402" t="str">
            <v>PROBL. RELACION. CON LA NECESIDAD DE ASISTEN. DOMICIL. Y QUE NINGUN OT</v>
          </cell>
          <cell r="C10402" t="str">
            <v>00</v>
          </cell>
        </row>
        <row r="10403">
          <cell r="A10403" t="str">
            <v>Z743</v>
          </cell>
          <cell r="B10403" t="str">
            <v>PROBLEMAS RELACIONADOS CON LA NECESIDAD DE SUPERVISION CONTINUA</v>
          </cell>
          <cell r="C10403" t="str">
            <v>00</v>
          </cell>
        </row>
        <row r="10404">
          <cell r="A10404" t="str">
            <v>Z748</v>
          </cell>
          <cell r="B10404" t="str">
            <v>OTROS PROBL. RELACIONADOS CON DEPENDENCIA DEL PRESTADOR DE SERVICIOS</v>
          </cell>
          <cell r="C10404" t="str">
            <v>00</v>
          </cell>
        </row>
        <row r="10405">
          <cell r="A10405" t="str">
            <v>Z749</v>
          </cell>
          <cell r="B10405" t="str">
            <v>PROBLEMA NO ESPECIF. RELACIONADO CON DEPENDENCIA DEL PRESTADOR DE SERV</v>
          </cell>
          <cell r="C10405" t="str">
            <v>00</v>
          </cell>
        </row>
        <row r="10406">
          <cell r="A10406" t="str">
            <v>Z75</v>
          </cell>
          <cell r="B10406" t="str">
            <v>PROBL. RELACION. CON FACILIDADES DE ATENCION MEDICA U OTROS SERVICIOS</v>
          </cell>
          <cell r="C10406" t="str">
            <v>00</v>
          </cell>
        </row>
        <row r="10407">
          <cell r="A10407" t="str">
            <v>Z750</v>
          </cell>
          <cell r="B10407" t="str">
            <v>PROBLEMAS RELACIONADOS CON SERVICIO MEDICO NO DISPONIBLE EN EL DOMICIL</v>
          </cell>
          <cell r="C10407" t="str">
            <v>00</v>
          </cell>
        </row>
        <row r="10408">
          <cell r="A10408" t="str">
            <v>Z751</v>
          </cell>
          <cell r="B10408" t="str">
            <v>PROBL. RELACION. CON PERSONA ESPERANDO ADMISION EN UNA INSTITUCION APR</v>
          </cell>
          <cell r="C10408" t="str">
            <v>00</v>
          </cell>
        </row>
        <row r="10409">
          <cell r="A10409" t="str">
            <v>Z752</v>
          </cell>
          <cell r="B10409" t="str">
            <v>PROBL. RELACION. CON PERSONA EN OTRO PERIODO DE ESPERA PARA INVESTIGAC</v>
          </cell>
          <cell r="C10409" t="str">
            <v>00</v>
          </cell>
        </row>
        <row r="10410">
          <cell r="A10410" t="str">
            <v>Z753</v>
          </cell>
          <cell r="B10410" t="str">
            <v>PROBL. RELACION. CON ATENCION DE SALUD NO DISPONIBLE O INACCESIBLE</v>
          </cell>
          <cell r="C10410" t="str">
            <v>00</v>
          </cell>
        </row>
        <row r="10411">
          <cell r="A10411" t="str">
            <v>Z754</v>
          </cell>
          <cell r="B10411" t="str">
            <v>PROBL. RELACION. CON OTROS SERVICIOS ASISTENCIALES NO DISPON. O INACCE</v>
          </cell>
          <cell r="C10411" t="str">
            <v>00</v>
          </cell>
        </row>
        <row r="10412">
          <cell r="A10412" t="str">
            <v>Z755</v>
          </cell>
          <cell r="B10412" t="str">
            <v>PROBL. RELACION. CON LA ATENCION DURANTE VACACIONES DE LA FAMILIA</v>
          </cell>
          <cell r="C10412" t="str">
            <v>00</v>
          </cell>
        </row>
        <row r="10413">
          <cell r="A10413" t="str">
            <v>Z758</v>
          </cell>
          <cell r="B10413" t="str">
            <v>OTROS PROBLEMAS RELACIONADOS CON SERVICIO MEDICOS Y DE SALUD</v>
          </cell>
          <cell r="C10413" t="str">
            <v>00</v>
          </cell>
        </row>
        <row r="10414">
          <cell r="A10414" t="str">
            <v>Z759</v>
          </cell>
          <cell r="B10414" t="str">
            <v>PROBLEMAS NO ESPECIFICADOS RELACIONADOS CON SERVICIOS MEDICOS Y DE SAL</v>
          </cell>
          <cell r="C10414" t="str">
            <v>00</v>
          </cell>
        </row>
        <row r="10415">
          <cell r="A10415" t="str">
            <v>Z76</v>
          </cell>
          <cell r="B10415" t="str">
            <v>PERSONA EN CONTACTO CON LOS SERVICIOS DE SALUD POR OTRAS CIRCUNSTANCIA</v>
          </cell>
          <cell r="C10415" t="str">
            <v>00</v>
          </cell>
        </row>
        <row r="10416">
          <cell r="A10416" t="str">
            <v>Z760</v>
          </cell>
          <cell r="B10416" t="str">
            <v>CONSULTA PARA REPETICION DE RECETA</v>
          </cell>
          <cell r="C10416" t="str">
            <v>00</v>
          </cell>
        </row>
        <row r="10417">
          <cell r="A10417" t="str">
            <v>Z761</v>
          </cell>
          <cell r="B10417" t="str">
            <v>CONSULTA PARA ATENCION Y SUPERVISION DE LA SALUD DEL NIÑO ABANDONADO</v>
          </cell>
          <cell r="C10417" t="str">
            <v>00</v>
          </cell>
        </row>
        <row r="10418">
          <cell r="A10418" t="str">
            <v>Z762</v>
          </cell>
          <cell r="B10418" t="str">
            <v>CONSULTA PARA ATENCION Y SUPERVISION DE LA SALUD DE OTROS NIÑOS O LACT</v>
          </cell>
          <cell r="C10418" t="str">
            <v>00</v>
          </cell>
        </row>
        <row r="10419">
          <cell r="A10419" t="str">
            <v>Z763</v>
          </cell>
          <cell r="B10419" t="str">
            <v>PERSONA SANA QUE ACOMPAÑA AL ENFERMO</v>
          </cell>
          <cell r="C10419" t="str">
            <v>00</v>
          </cell>
        </row>
        <row r="10420">
          <cell r="A10420" t="str">
            <v>Z764</v>
          </cell>
          <cell r="B10420" t="str">
            <v>OTRO HUESPED EN SERVICIOS DE SALUD</v>
          </cell>
          <cell r="C10420" t="str">
            <v>00</v>
          </cell>
        </row>
        <row r="10421">
          <cell r="A10421" t="str">
            <v>Z765</v>
          </cell>
          <cell r="B10421" t="str">
            <v>PERSONA QUE CONSULTA CON SIMULACION CONSCIENTE (SIMULADOR)</v>
          </cell>
          <cell r="C10421" t="str">
            <v>00</v>
          </cell>
        </row>
        <row r="10422">
          <cell r="A10422" t="str">
            <v>Z768</v>
          </cell>
          <cell r="B10422" t="str">
            <v>PERSONA EN CONTACTO CON LOS SERVICIOS DE SALUD EN OTRAS CIRCUNST. ESPE</v>
          </cell>
          <cell r="C10422" t="str">
            <v>00</v>
          </cell>
        </row>
        <row r="10423">
          <cell r="A10423" t="str">
            <v>Z769</v>
          </cell>
          <cell r="B10423" t="str">
            <v>PERSONA EN CONTACTO CON LOS SERVICIOS DE SALUD EN CIRCUNST. NO ESPECIF</v>
          </cell>
          <cell r="C10423" t="str">
            <v>00</v>
          </cell>
        </row>
        <row r="10424">
          <cell r="A10424" t="str">
            <v>Z80</v>
          </cell>
          <cell r="B10424" t="str">
            <v>HISTORIA FAMILIAR DE TUMOR MALIGNO</v>
          </cell>
          <cell r="C10424" t="str">
            <v>00</v>
          </cell>
        </row>
        <row r="10425">
          <cell r="A10425" t="str">
            <v>Z800</v>
          </cell>
          <cell r="B10425" t="str">
            <v>HISTORIA FAMILIAR DE TUMOR MALIGNO DE ORGANOS DIGESTIVOS</v>
          </cell>
          <cell r="C10425" t="str">
            <v>00</v>
          </cell>
        </row>
        <row r="10426">
          <cell r="A10426" t="str">
            <v>Z801</v>
          </cell>
          <cell r="B10426" t="str">
            <v>HISTORIA FAMILIAR DE TUMOR MALIGNOP DE TRAQUEA, BRONQUIOS Y PULMON</v>
          </cell>
          <cell r="C10426" t="str">
            <v>00</v>
          </cell>
        </row>
        <row r="10427">
          <cell r="A10427" t="str">
            <v>Z802</v>
          </cell>
          <cell r="B10427" t="str">
            <v>HISTORIA FAMILIAR DE TUMOR MALIGNO DE OTROS ORGANOS RESPIRAT. E INTRAT</v>
          </cell>
          <cell r="C10427" t="str">
            <v>00</v>
          </cell>
        </row>
        <row r="10428">
          <cell r="A10428" t="str">
            <v>Z803</v>
          </cell>
          <cell r="B10428" t="str">
            <v>HISTORIA FAMILIAR DE TUMOR DE MAMA</v>
          </cell>
          <cell r="C10428" t="str">
            <v>00</v>
          </cell>
        </row>
        <row r="10429">
          <cell r="A10429" t="str">
            <v>Z804</v>
          </cell>
          <cell r="B10429" t="str">
            <v>HISTORIA FAMILIAR DE TUMOR MALIGNO DE ORGANOS GENITALES</v>
          </cell>
          <cell r="C10429" t="str">
            <v>00</v>
          </cell>
        </row>
        <row r="10430">
          <cell r="A10430" t="str">
            <v>Z805</v>
          </cell>
          <cell r="B10430" t="str">
            <v>HISTORIA FAMILIAR DE TUMOR MALIGNO DE VIAS URINARIAS</v>
          </cell>
          <cell r="C10430" t="str">
            <v>00</v>
          </cell>
        </row>
        <row r="10431">
          <cell r="A10431" t="str">
            <v>Z806</v>
          </cell>
          <cell r="B10431" t="str">
            <v>HISTORIA FAMILIAR DE LEUCEMIA</v>
          </cell>
          <cell r="C10431" t="str">
            <v>00</v>
          </cell>
        </row>
        <row r="10432">
          <cell r="A10432" t="str">
            <v>Z807</v>
          </cell>
          <cell r="B10432" t="str">
            <v>HISTORIA FAMILIAR DE OTROS TUMORES MALIGNOS DEL TEJIDO LINFOIDE, HEM</v>
          </cell>
          <cell r="C10432" t="str">
            <v>00</v>
          </cell>
        </row>
        <row r="10433">
          <cell r="A10433" t="str">
            <v>Z808</v>
          </cell>
          <cell r="B10433" t="str">
            <v>HISTORIA FAMILIAR DE TUMOR MALIGNO DE OTROS ORGANOS O SISTEMAS ESPECIF</v>
          </cell>
          <cell r="C10433" t="str">
            <v>00</v>
          </cell>
        </row>
        <row r="10434">
          <cell r="A10434" t="str">
            <v>Z809</v>
          </cell>
          <cell r="B10434" t="str">
            <v>HISTORIA FAMILIAR DE TUMOR MALIGNO, DE SITIO NO ESPECIFICADO</v>
          </cell>
          <cell r="C10434" t="str">
            <v>00</v>
          </cell>
        </row>
        <row r="10435">
          <cell r="A10435" t="str">
            <v>Z81</v>
          </cell>
          <cell r="B10435" t="str">
            <v>HISTORIA FAMILIAR DE TRASTORNOS MENTALES Y DEL COMPORTAMIENTO</v>
          </cell>
          <cell r="C10435" t="str">
            <v>00</v>
          </cell>
        </row>
        <row r="10436">
          <cell r="A10436" t="str">
            <v>Z810</v>
          </cell>
          <cell r="B10436" t="str">
            <v>HISTORIA FAMILIAR DE RETARDO MENTAL</v>
          </cell>
          <cell r="C10436" t="str">
            <v>00</v>
          </cell>
        </row>
        <row r="10437">
          <cell r="A10437" t="str">
            <v>Z811</v>
          </cell>
          <cell r="B10437" t="str">
            <v>HISTORIA FAMILIAR DE ABUSO DE ALCOHOL</v>
          </cell>
          <cell r="C10437" t="str">
            <v>000</v>
          </cell>
        </row>
        <row r="10438">
          <cell r="A10438" t="str">
            <v>Z812</v>
          </cell>
          <cell r="B10438" t="str">
            <v>HISTORIA FAMILIAR DE ABUSO DEL TABACO</v>
          </cell>
          <cell r="C10438" t="str">
            <v>00</v>
          </cell>
        </row>
        <row r="10439">
          <cell r="A10439" t="str">
            <v>Z813</v>
          </cell>
          <cell r="B10439" t="str">
            <v>HISTORIA FAMILIAR DE ABUSO DE OTRAS SUSTANCIAS PSICOACTIVAS</v>
          </cell>
          <cell r="C10439" t="str">
            <v>00</v>
          </cell>
        </row>
        <row r="10440">
          <cell r="A10440" t="str">
            <v>Z814</v>
          </cell>
          <cell r="B10440" t="str">
            <v>HISTORIA FAMILIAR DE ABUSO DE OTRAS SUSTANCIAS</v>
          </cell>
          <cell r="C10440" t="str">
            <v>00</v>
          </cell>
        </row>
        <row r="10441">
          <cell r="A10441" t="str">
            <v>Z818</v>
          </cell>
          <cell r="B10441" t="str">
            <v>HISTORIA FAMILIAR DE OTROS TRASTORNOS MENTALES Y DEL COMPORTAMIENTO</v>
          </cell>
          <cell r="C10441" t="str">
            <v>00</v>
          </cell>
        </row>
        <row r="10442">
          <cell r="A10442" t="str">
            <v>Z82</v>
          </cell>
          <cell r="B10442" t="str">
            <v>HISTORIA FAMILIAR DE CIERTAS DISCAPACIDADES Y ENFERM. CRONICAS INCAPAC</v>
          </cell>
          <cell r="C10442" t="str">
            <v>00</v>
          </cell>
        </row>
        <row r="10443">
          <cell r="A10443" t="str">
            <v>Z820</v>
          </cell>
          <cell r="B10443" t="str">
            <v>HISTORIA FAMILIAR DE EPILPSIA Y OTRAS ENFERM. DEL SISTEMA NERVIOSO</v>
          </cell>
          <cell r="C10443" t="str">
            <v>00</v>
          </cell>
        </row>
        <row r="10444">
          <cell r="A10444" t="str">
            <v>Z821</v>
          </cell>
          <cell r="B10444" t="str">
            <v>HISTORIA FAMILIAR DE CEGUERA O PERDIDA DE LA VISION</v>
          </cell>
          <cell r="C10444" t="str">
            <v>00</v>
          </cell>
        </row>
        <row r="10445">
          <cell r="A10445" t="str">
            <v>Z822</v>
          </cell>
          <cell r="B10445" t="str">
            <v>HISTORIA FAMILIAR DE SORDERA O PERDIDA DE LA AUDICION</v>
          </cell>
          <cell r="C10445" t="str">
            <v>00</v>
          </cell>
        </row>
        <row r="10446">
          <cell r="A10446" t="str">
            <v>Z823</v>
          </cell>
          <cell r="B10446" t="str">
            <v>HISTORIA FAMILIAR DE APOPLEJIA</v>
          </cell>
          <cell r="C10446" t="str">
            <v>00</v>
          </cell>
        </row>
        <row r="10447">
          <cell r="A10447" t="str">
            <v>Z824</v>
          </cell>
          <cell r="B10447" t="str">
            <v>HISTORIA FAMILIAR DE ENFERMEDAD ISQUEMICA DEL CORAZON Y OTRAS ENF. DEL</v>
          </cell>
          <cell r="C10447" t="str">
            <v>00</v>
          </cell>
        </row>
        <row r="10448">
          <cell r="A10448" t="str">
            <v>Z825</v>
          </cell>
          <cell r="B10448" t="str">
            <v>HISTORIA FAMILIAR DE ASMA Y DE OTRAS ENFERM. CRONICAS DE LAS VIAS RESP</v>
          </cell>
          <cell r="C10448" t="str">
            <v>00</v>
          </cell>
        </row>
        <row r="10449">
          <cell r="A10449" t="str">
            <v>Z826</v>
          </cell>
          <cell r="B10449" t="str">
            <v>HISTORIA FAMILIAR DE ARTRITIS Y OTRAS ENFERM. DEL SISTEMA OSTEMUSC. Y</v>
          </cell>
          <cell r="C10449" t="str">
            <v>00</v>
          </cell>
        </row>
        <row r="10450">
          <cell r="A10450" t="str">
            <v>Z827</v>
          </cell>
          <cell r="B10450" t="str">
            <v>HISTORIA FAMILIAR DE MALFORM. CONG. DEFORM. Y OTRAS ANOMALIAS CROMOSOM</v>
          </cell>
          <cell r="C10450" t="str">
            <v>00</v>
          </cell>
        </row>
        <row r="10451">
          <cell r="A10451" t="str">
            <v>Z828</v>
          </cell>
          <cell r="B10451" t="str">
            <v>HISTORIA FAMILIAR DE OTRAS DISCAPACID. Y ENFERM. CRONICAS INCAPAC. NO</v>
          </cell>
          <cell r="C10451" t="str">
            <v>00</v>
          </cell>
        </row>
        <row r="10452">
          <cell r="A10452" t="str">
            <v>Z83</v>
          </cell>
          <cell r="B10452" t="str">
            <v>HISTORIA FAMILIAR DE OTROS TRASTORNOS ESPECIFICADOS</v>
          </cell>
          <cell r="C10452" t="str">
            <v>00</v>
          </cell>
        </row>
        <row r="10453">
          <cell r="A10453" t="str">
            <v>Z830</v>
          </cell>
          <cell r="B10453" t="str">
            <v>HISTORIA FAMILIAR DE INFECCION POR EL VIRUS DE LA INMUNODEF. HUMANA (V</v>
          </cell>
          <cell r="C10453" t="str">
            <v>00</v>
          </cell>
        </row>
        <row r="10454">
          <cell r="A10454" t="str">
            <v>Z831</v>
          </cell>
          <cell r="B10454" t="str">
            <v>HISTORIA FAMILIAR DE OTRAS ENFERM. INFECCIOSAS Y PARASITARIAS</v>
          </cell>
          <cell r="C10454" t="str">
            <v>00</v>
          </cell>
        </row>
        <row r="10455">
          <cell r="A10455" t="str">
            <v>Z832</v>
          </cell>
          <cell r="B10455" t="str">
            <v>HISTORIA FAMILIAR DE ENFERM. DE LA SANGRE Y DE LOS ORGANOS HEMTOPOY</v>
          </cell>
          <cell r="C10455" t="str">
            <v>00</v>
          </cell>
        </row>
        <row r="10456">
          <cell r="A10456" t="str">
            <v>Z833</v>
          </cell>
          <cell r="B10456" t="str">
            <v>HISTORIA FAMILIAR DE DIABETES MELLITUS</v>
          </cell>
          <cell r="C10456" t="str">
            <v>00</v>
          </cell>
        </row>
        <row r="10457">
          <cell r="A10457" t="str">
            <v>Z834</v>
          </cell>
          <cell r="B10457" t="str">
            <v>HISTORIA FAMILIAR DE OTRAS ENFERM. ENDOCRINAS, NUTRIC. Y METABOLICAS</v>
          </cell>
          <cell r="C10457" t="str">
            <v>00</v>
          </cell>
        </row>
        <row r="10458">
          <cell r="A10458" t="str">
            <v>Z835</v>
          </cell>
          <cell r="B10458" t="str">
            <v>HISTORIA FAMILIAR DE TRASTORNOS DE LOS OJOS Y DE LOS OIDOS</v>
          </cell>
          <cell r="C10458" t="str">
            <v>00</v>
          </cell>
        </row>
        <row r="10459">
          <cell r="A10459" t="str">
            <v>Z836</v>
          </cell>
          <cell r="B10459" t="str">
            <v>HISTORIA FAMILIAR DE ENFERMEDADES DEL SISTEMA RESPIRATORIO</v>
          </cell>
          <cell r="C10459" t="str">
            <v>00</v>
          </cell>
        </row>
        <row r="10460">
          <cell r="A10460" t="str">
            <v>Z837</v>
          </cell>
          <cell r="B10460" t="str">
            <v>HISTORIA FAMILIAR DE ENFERMEDADES DEL SISTEMA DIGESTIVO</v>
          </cell>
          <cell r="C10460" t="str">
            <v>00</v>
          </cell>
        </row>
        <row r="10461">
          <cell r="A10461" t="str">
            <v>Z84</v>
          </cell>
          <cell r="B10461" t="str">
            <v>HISTORIA FAMILIAR DE OTRAS AFECCIONES</v>
          </cell>
          <cell r="C10461" t="str">
            <v>00</v>
          </cell>
        </row>
        <row r="10462">
          <cell r="A10462" t="str">
            <v>Z840</v>
          </cell>
          <cell r="B10462" t="str">
            <v>HISTORIA FAMILIAR DE ENFERM. DE LA PIEL Y DEL TEJIDO SUBCUTANEO</v>
          </cell>
          <cell r="C10462" t="str">
            <v>00</v>
          </cell>
        </row>
        <row r="10463">
          <cell r="A10463" t="str">
            <v>Z841</v>
          </cell>
          <cell r="B10463" t="str">
            <v>HISTORIA FAMILIAR DE TRASTORNOS DEL RIÑON Y DEL URETER</v>
          </cell>
          <cell r="C10463" t="str">
            <v>00</v>
          </cell>
        </row>
        <row r="10464">
          <cell r="A10464" t="str">
            <v>Z842</v>
          </cell>
          <cell r="B10464" t="str">
            <v>HISTORIA FAMILIAR DE OTRAS ENFERMEDADES DEL SISTEMA GENITOURINARIO</v>
          </cell>
          <cell r="C10464" t="str">
            <v>00</v>
          </cell>
        </row>
        <row r="10465">
          <cell r="A10465" t="str">
            <v>Z843</v>
          </cell>
          <cell r="B10465" t="str">
            <v>HISTORIA FAMILIAR DE CONSANGUINIDAD</v>
          </cell>
          <cell r="C10465" t="str">
            <v>00</v>
          </cell>
        </row>
        <row r="10466">
          <cell r="A10466" t="str">
            <v>Z848</v>
          </cell>
          <cell r="B10466" t="str">
            <v>HISTORIA FAMILIAR DE OTRAS AFECCIONES ESPECIFICADAS</v>
          </cell>
          <cell r="C10466" t="str">
            <v>00</v>
          </cell>
        </row>
        <row r="10467">
          <cell r="A10467" t="str">
            <v>Z85</v>
          </cell>
          <cell r="B10467" t="str">
            <v>HISTORIA PERSONAL DE TUMOR MALIGNO</v>
          </cell>
          <cell r="C10467" t="str">
            <v>00</v>
          </cell>
        </row>
        <row r="10468">
          <cell r="A10468" t="str">
            <v>Z850</v>
          </cell>
          <cell r="B10468" t="str">
            <v>HISTORIA PERSONAL DE TUMOR MALIGNO DE ORGANOS DIGESTIVOS</v>
          </cell>
          <cell r="C10468" t="str">
            <v>00</v>
          </cell>
        </row>
        <row r="10469">
          <cell r="A10469" t="str">
            <v>Z851</v>
          </cell>
          <cell r="B10469" t="str">
            <v>HISTORIA PERSONAL DE TUMOR MALIGNO DE TRAQUEA, BRONQUIOS Y PULMON</v>
          </cell>
          <cell r="C10469" t="str">
            <v>00</v>
          </cell>
        </row>
        <row r="10470">
          <cell r="A10470" t="str">
            <v>Z852</v>
          </cell>
          <cell r="B10470" t="str">
            <v>HISTORIA PERSONAL DE TUMOR MALIGNO DE OTROS ORGANOS RESPIRATORIOS E IN</v>
          </cell>
          <cell r="C10470" t="str">
            <v>00</v>
          </cell>
        </row>
        <row r="10471">
          <cell r="A10471" t="str">
            <v>Z853</v>
          </cell>
          <cell r="B10471" t="str">
            <v>HISTORIA PERSONAL DE TUMOR MALIGNO DE MAMA</v>
          </cell>
          <cell r="C10471" t="str">
            <v>00</v>
          </cell>
        </row>
        <row r="10472">
          <cell r="A10472" t="str">
            <v>Z854</v>
          </cell>
          <cell r="B10472" t="str">
            <v>HISTORIA PERSONAL DE TUMOR MALIGNO DE ORGANOS GENITALES</v>
          </cell>
          <cell r="C10472" t="str">
            <v>00</v>
          </cell>
        </row>
        <row r="10473">
          <cell r="A10473" t="str">
            <v>Z855</v>
          </cell>
          <cell r="B10473" t="str">
            <v>HISTORIA PERSONAL DE TUMOR MALIGNO DE VIAS URINARIAS</v>
          </cell>
          <cell r="C10473" t="str">
            <v>00</v>
          </cell>
        </row>
        <row r="10474">
          <cell r="A10474" t="str">
            <v>Z856</v>
          </cell>
          <cell r="B10474" t="str">
            <v>HISTORIA PERSONAL DE LEUCEMIA</v>
          </cell>
          <cell r="C10474" t="str">
            <v>00</v>
          </cell>
        </row>
        <row r="10475">
          <cell r="A10475" t="str">
            <v>Z857</v>
          </cell>
          <cell r="B10475" t="str">
            <v>HISTORIA PERSONAL DE OTROS TUMORES MALIGNOS DEL TEJIDO LINFOIDE, HEMAT</v>
          </cell>
          <cell r="C10475" t="str">
            <v>00</v>
          </cell>
        </row>
        <row r="10476">
          <cell r="A10476" t="str">
            <v>Z858</v>
          </cell>
          <cell r="B10476" t="str">
            <v>HISTORIA PERSONAL DE TUMOR MALIGNO DE OTROS ORGANOS Y SISTEMAS</v>
          </cell>
          <cell r="C10476" t="str">
            <v>00</v>
          </cell>
        </row>
        <row r="10477">
          <cell r="A10477" t="str">
            <v>Z859</v>
          </cell>
          <cell r="B10477" t="str">
            <v>HISTORIA PERSONAL DE TUMOR MALIGNO, DE SITIO NO ESPECIFICADO</v>
          </cell>
          <cell r="C10477" t="str">
            <v>00</v>
          </cell>
        </row>
        <row r="10478">
          <cell r="A10478" t="str">
            <v>Z86</v>
          </cell>
          <cell r="B10478" t="str">
            <v>HISTORIA PERSONAL DE ALGUNAS OTRAS ENFERMEDADES</v>
          </cell>
          <cell r="C10478" t="str">
            <v>00</v>
          </cell>
        </row>
        <row r="10479">
          <cell r="A10479" t="str">
            <v>Z860</v>
          </cell>
          <cell r="B10479" t="str">
            <v>HISTORIA PERSONAL DE OTROS TUMORES</v>
          </cell>
          <cell r="C10479" t="str">
            <v>00</v>
          </cell>
        </row>
        <row r="10480">
          <cell r="A10480" t="str">
            <v>Z861</v>
          </cell>
          <cell r="B10480" t="str">
            <v>HISTORIA PERSONAL DE ENFERMEDADES INFECCIOSAS Y PARASITARIAS</v>
          </cell>
          <cell r="C10480" t="str">
            <v>00</v>
          </cell>
        </row>
        <row r="10481">
          <cell r="A10481" t="str">
            <v>Z862</v>
          </cell>
          <cell r="B10481" t="str">
            <v>HISTORIA PERSONAL DE ENFERM. DE LA SANGRE Y DE LOS ORGANOS HEMTPOY</v>
          </cell>
          <cell r="C10481" t="str">
            <v>00</v>
          </cell>
        </row>
        <row r="10482">
          <cell r="A10482" t="str">
            <v>Z863</v>
          </cell>
          <cell r="B10482" t="str">
            <v>HISTORIA PERSONAL DE ENFERM. ENDOCRINAS, NUTRICIONALES Y METABOLICAS</v>
          </cell>
          <cell r="C10482" t="str">
            <v>00</v>
          </cell>
        </row>
        <row r="10483">
          <cell r="A10483" t="str">
            <v>Z864</v>
          </cell>
          <cell r="B10483" t="str">
            <v>HISTORIA PERSONAL DE ABUSO DE SUSTANCIAS PSICOACTIVAS</v>
          </cell>
          <cell r="C10483" t="str">
            <v>00</v>
          </cell>
        </row>
        <row r="10484">
          <cell r="A10484" t="str">
            <v>Z865</v>
          </cell>
          <cell r="B10484" t="str">
            <v>HISTORIA PERSONAL DE OTROS TRASTORNOS MENTALES O DEL COMPORTAMIENTO</v>
          </cell>
          <cell r="C10484" t="str">
            <v>00</v>
          </cell>
        </row>
        <row r="10485">
          <cell r="A10485" t="str">
            <v>Z866</v>
          </cell>
          <cell r="B10485" t="str">
            <v>HISTORIA PERSONAL DE ENFERM. DEL SISTEMA NERVIOSO Y DE LOS ORGAN. DE L</v>
          </cell>
          <cell r="C10485" t="str">
            <v>00</v>
          </cell>
        </row>
        <row r="10486">
          <cell r="A10486" t="str">
            <v>Z867</v>
          </cell>
          <cell r="B10486" t="str">
            <v>HISTORIA PERSONAL DE ENFERMEDADES DEL SISTEMA CIRCULATORIO</v>
          </cell>
          <cell r="C10486" t="str">
            <v>00</v>
          </cell>
        </row>
        <row r="10487">
          <cell r="A10487" t="str">
            <v>Z87</v>
          </cell>
          <cell r="B10487" t="str">
            <v>HISTORIA PERSONAL DE OTRAS ENFERMEDADES Y AFECCIONES</v>
          </cell>
          <cell r="C10487" t="str">
            <v>00</v>
          </cell>
        </row>
        <row r="10488">
          <cell r="A10488" t="str">
            <v>Z870</v>
          </cell>
          <cell r="B10488" t="str">
            <v>HISTORIA PERSONAL DE ENFERMEDADES DEL SISTEMA RESPIRATORIO</v>
          </cell>
          <cell r="C10488" t="str">
            <v>00</v>
          </cell>
        </row>
        <row r="10489">
          <cell r="A10489" t="str">
            <v>Z871</v>
          </cell>
          <cell r="B10489" t="str">
            <v>HISTORIA PERSONAL DE ENFERMEDADES DEL SISTEMA DIGESTIVO</v>
          </cell>
          <cell r="C10489" t="str">
            <v>00</v>
          </cell>
        </row>
        <row r="10490">
          <cell r="A10490" t="str">
            <v>Z872</v>
          </cell>
          <cell r="B10490" t="str">
            <v>HISTORIA PERSONAL DE ENFERMEDADES DE LA PIEL Y DEL TEJIDO SUBCUTANEO</v>
          </cell>
          <cell r="C10490" t="str">
            <v>00</v>
          </cell>
        </row>
        <row r="10491">
          <cell r="A10491" t="str">
            <v>Z873</v>
          </cell>
          <cell r="B10491" t="str">
            <v>HISTORIA PERSONAL DE ENFERM. DEL SISTEMA OSTEOMUSCULAR Y DEL TEJ. CONJ</v>
          </cell>
          <cell r="C10491" t="str">
            <v>00</v>
          </cell>
        </row>
        <row r="10492">
          <cell r="A10492" t="str">
            <v>Z874</v>
          </cell>
          <cell r="B10492" t="str">
            <v>HISTORIA PERSONAL DE ENFERMEDADES DEL SISTEMA GENITOURINARIO</v>
          </cell>
          <cell r="C10492" t="str">
            <v>00</v>
          </cell>
        </row>
        <row r="10493">
          <cell r="A10493" t="str">
            <v>Z875</v>
          </cell>
          <cell r="B10493" t="str">
            <v>HISTORIA PERSONAL DE COMPLICACIONES DEL EMBARAZO, DEL PARTO Y DEL PUER</v>
          </cell>
          <cell r="C10493" t="str">
            <v>00</v>
          </cell>
        </row>
        <row r="10494">
          <cell r="A10494" t="str">
            <v>Z876</v>
          </cell>
          <cell r="B10494" t="str">
            <v>HISTORIA PERSONAL DE CIERTAS AFECCIONES ORIGINADAS EN EL PERIODO PERIN</v>
          </cell>
          <cell r="C10494" t="str">
            <v>00</v>
          </cell>
        </row>
        <row r="10495">
          <cell r="A10495" t="str">
            <v>Z877</v>
          </cell>
          <cell r="B10495" t="str">
            <v>HISTORIA PERSONAL DE MALFORM. CONG. DEFORM. Y ANOMALIAS CROMOSOMICAS</v>
          </cell>
          <cell r="C10495" t="str">
            <v>00</v>
          </cell>
        </row>
        <row r="10496">
          <cell r="A10496" t="str">
            <v>Z878</v>
          </cell>
          <cell r="B10496" t="str">
            <v>HISTORIA PERSONAL DE OTRAS AFECCIONES ESPECIFICADAS</v>
          </cell>
          <cell r="C10496" t="str">
            <v>00</v>
          </cell>
        </row>
        <row r="10497">
          <cell r="A10497" t="str">
            <v>Z88</v>
          </cell>
          <cell r="B10497" t="str">
            <v>HISTORIA PERSONAL DE ALERGIA A DROGAS, MEDICAMENTOS Y SUSTANCIAS BIOLO</v>
          </cell>
          <cell r="C10497" t="str">
            <v>00</v>
          </cell>
        </row>
        <row r="10498">
          <cell r="A10498" t="str">
            <v>Z880</v>
          </cell>
          <cell r="B10498" t="str">
            <v>HISTORIA PERSONAL DE ALERGIA A PENICILINA</v>
          </cell>
          <cell r="C10498" t="str">
            <v>00</v>
          </cell>
        </row>
        <row r="10499">
          <cell r="A10499" t="str">
            <v>Z881</v>
          </cell>
          <cell r="B10499" t="str">
            <v>HISTORIA PERSONAL DE ALERGIA A OTROS AGENTES ANTIBIOTICOS</v>
          </cell>
          <cell r="C10499" t="str">
            <v>00</v>
          </cell>
        </row>
        <row r="10500">
          <cell r="A10500" t="str">
            <v>Z882</v>
          </cell>
          <cell r="B10500" t="str">
            <v>HISTORIA PERSONAL DE ALERGIA A SULFONAMIDAS</v>
          </cell>
          <cell r="C10500" t="str">
            <v>00</v>
          </cell>
        </row>
        <row r="10501">
          <cell r="A10501" t="str">
            <v>Z883</v>
          </cell>
          <cell r="B10501" t="str">
            <v>HISTORIA PERSONAL DE ALERGIA A OTROS AGENTES ANTIINFECCIOSOS</v>
          </cell>
          <cell r="C10501" t="str">
            <v>00</v>
          </cell>
        </row>
        <row r="10502">
          <cell r="A10502" t="str">
            <v>Z884</v>
          </cell>
          <cell r="B10502" t="str">
            <v>HISTORIA PERSONAL DE ALERGIA A AGENTE ANESTESICO</v>
          </cell>
          <cell r="C10502" t="str">
            <v>00</v>
          </cell>
        </row>
        <row r="10503">
          <cell r="A10503" t="str">
            <v>Z885</v>
          </cell>
          <cell r="B10503" t="str">
            <v>HISTORIA PERSONAL DE ALERGIA A AGENTE NARCOTICO</v>
          </cell>
          <cell r="C10503" t="str">
            <v>00</v>
          </cell>
        </row>
        <row r="10504">
          <cell r="A10504" t="str">
            <v>Z886</v>
          </cell>
          <cell r="B10504" t="str">
            <v>HISTORIA PERSONAL DE ALERGIA A AGENTE ANALGESICO</v>
          </cell>
          <cell r="C10504" t="str">
            <v>00</v>
          </cell>
        </row>
        <row r="10505">
          <cell r="A10505" t="str">
            <v>Z887</v>
          </cell>
          <cell r="B10505" t="str">
            <v>HISTORIA PERSONAL DE ALERGIA A  SUERO O VACUNA</v>
          </cell>
          <cell r="C10505" t="str">
            <v>00</v>
          </cell>
        </row>
        <row r="10506">
          <cell r="A10506" t="str">
            <v>Z888</v>
          </cell>
          <cell r="B10506" t="str">
            <v>HISTORIA PERSONAL DE ALERGIA A OTRAS DROGAS, MEDICAM. Y SUSTANC. BIOLO</v>
          </cell>
          <cell r="C10506" t="str">
            <v>00</v>
          </cell>
        </row>
        <row r="10507">
          <cell r="A10507" t="str">
            <v>Z889</v>
          </cell>
          <cell r="B10507" t="str">
            <v>HISTORIA PERSONAL DE ALERGIA A DROGAS, MEDIC. Y SUST. BIOLOG. NO ESPEC</v>
          </cell>
          <cell r="C10507" t="str">
            <v>00</v>
          </cell>
        </row>
        <row r="10508">
          <cell r="A10508" t="str">
            <v>Z89</v>
          </cell>
          <cell r="B10508" t="str">
            <v>AUSENCIA ADQUIRIDA DE MIEMBROS</v>
          </cell>
          <cell r="C10508" t="str">
            <v>00</v>
          </cell>
        </row>
        <row r="10509">
          <cell r="A10509" t="str">
            <v>Z890</v>
          </cell>
          <cell r="B10509" t="str">
            <v>AUSENCIA ADQUIRIDA DE DEDO(S), (INCLUSO EL PUGAR) UNILATERAL</v>
          </cell>
          <cell r="C10509" t="str">
            <v>00</v>
          </cell>
        </row>
        <row r="10510">
          <cell r="A10510" t="str">
            <v>Z891</v>
          </cell>
          <cell r="B10510" t="str">
            <v>AUSENCIA ADQUIRIDA DE MANO Y MUÑECA</v>
          </cell>
          <cell r="C10510" t="str">
            <v>00</v>
          </cell>
        </row>
        <row r="10511">
          <cell r="A10511" t="str">
            <v>Z892</v>
          </cell>
          <cell r="B10511" t="str">
            <v>AUSENCIA ADQUIRIDA DE MIEMBRO SUPERIOR POR ARRIBA DE LA MUÑECA</v>
          </cell>
          <cell r="C10511" t="str">
            <v>00</v>
          </cell>
        </row>
        <row r="10512">
          <cell r="A10512" t="str">
            <v>Z893</v>
          </cell>
          <cell r="B10512" t="str">
            <v>AUSENCIA ADQUIRIDA DE AMBOS MIEMBROS SUPERIORES (CUALQUIER NIVEL)</v>
          </cell>
          <cell r="C10512" t="str">
            <v>00</v>
          </cell>
        </row>
        <row r="10513">
          <cell r="A10513" t="str">
            <v>Z894</v>
          </cell>
          <cell r="B10513" t="str">
            <v>AUSENCIA ADQUIRIDA DE PIE Y TOBILLO</v>
          </cell>
          <cell r="C10513" t="str">
            <v>00</v>
          </cell>
        </row>
        <row r="10514">
          <cell r="A10514" t="str">
            <v>Z895</v>
          </cell>
          <cell r="B10514" t="str">
            <v>AUESNCIA ADQUIRIDA DE PIERNA A NIVEL DE O DEBAJO DE LA RODILLA</v>
          </cell>
          <cell r="C10514" t="str">
            <v>00</v>
          </cell>
        </row>
        <row r="10515">
          <cell r="A10515" t="str">
            <v>Z896</v>
          </cell>
          <cell r="B10515" t="str">
            <v>AUSENCIA ADQUIRIDA DE PIERNA POR ARRIBA DE LA RODILLA</v>
          </cell>
          <cell r="C10515" t="str">
            <v>00</v>
          </cell>
        </row>
        <row r="10516">
          <cell r="A10516" t="str">
            <v>Z897</v>
          </cell>
          <cell r="B10516" t="str">
            <v>AUSENCIA ADQUIRIDA DE AMBOS MIEMBROS INFERIORES (CUALQUIER NIVEL, EXCE</v>
          </cell>
          <cell r="C10516" t="str">
            <v>00</v>
          </cell>
        </row>
        <row r="10517">
          <cell r="A10517" t="str">
            <v>Z898</v>
          </cell>
          <cell r="B10517" t="str">
            <v>AUSENCIA ADQUIRIDA DE MIEMBROS SUPERIORES E INFERIORES (CUALQ. NIVEL)</v>
          </cell>
          <cell r="C10517" t="str">
            <v>00</v>
          </cell>
        </row>
        <row r="10518">
          <cell r="A10518" t="str">
            <v>Z899</v>
          </cell>
          <cell r="B10518" t="str">
            <v>AUSENCIA ADQUIRIDA DE MIEMBROS NO ESPECIFICADOS</v>
          </cell>
          <cell r="C10518" t="str">
            <v>00</v>
          </cell>
        </row>
        <row r="10519">
          <cell r="A10519" t="str">
            <v>Z90</v>
          </cell>
          <cell r="B10519" t="str">
            <v>AUSENCIA ADQUIRIDA DE ORGANOS, NO CLASIFICADA EN OTRA PARTE</v>
          </cell>
          <cell r="C10519" t="str">
            <v>00</v>
          </cell>
        </row>
        <row r="10520">
          <cell r="A10520" t="str">
            <v>Z900</v>
          </cell>
          <cell r="B10520" t="str">
            <v>AUSENCIA ADQUIRIDA DE PARTE DE LA CABEZA Y DEL CUELLO</v>
          </cell>
          <cell r="C10520" t="str">
            <v>00</v>
          </cell>
        </row>
        <row r="10521">
          <cell r="A10521" t="str">
            <v>Z901</v>
          </cell>
          <cell r="B10521" t="str">
            <v>AUSENCIA ADQUIRIDA DE MAMA(S)</v>
          </cell>
          <cell r="C10521" t="str">
            <v>00</v>
          </cell>
        </row>
        <row r="10522">
          <cell r="A10522" t="str">
            <v>Z902</v>
          </cell>
          <cell r="B10522" t="str">
            <v>AUSENCIA ADQUIRIDA (DE PARTE) DEL PULMON</v>
          </cell>
          <cell r="C10522" t="str">
            <v>00</v>
          </cell>
        </row>
        <row r="10523">
          <cell r="A10523" t="str">
            <v>Z903</v>
          </cell>
          <cell r="B10523" t="str">
            <v>AUSENCIA ADQUIRIDA DE PARTE DEL ESTOMAGO</v>
          </cell>
          <cell r="C10523" t="str">
            <v>00</v>
          </cell>
        </row>
        <row r="10524">
          <cell r="A10524" t="str">
            <v>Z904</v>
          </cell>
          <cell r="B10524" t="str">
            <v>AUSENCIA ADQUIRIDA DE OTRAS PARTES DEL TUBO DIGESTIVO</v>
          </cell>
          <cell r="C10524" t="str">
            <v>00</v>
          </cell>
        </row>
        <row r="10525">
          <cell r="A10525" t="str">
            <v>Z905</v>
          </cell>
          <cell r="B10525" t="str">
            <v>AUSENCIA ADQUIRIDA DE RIÑON</v>
          </cell>
          <cell r="C10525" t="str">
            <v>00</v>
          </cell>
        </row>
        <row r="10526">
          <cell r="A10526" t="str">
            <v>Z906</v>
          </cell>
          <cell r="B10526" t="str">
            <v>AUSENCIA ADQUIRIDA DE OTRAS PARTES DE LAS VIAS URINARIAS</v>
          </cell>
          <cell r="C10526" t="str">
            <v>00</v>
          </cell>
        </row>
        <row r="10527">
          <cell r="A10527" t="str">
            <v>Z907</v>
          </cell>
          <cell r="B10527" t="str">
            <v>AUSENCIA ADQUIRIDA DE ORGANO(S) GENITAL(ES)</v>
          </cell>
          <cell r="C10527" t="str">
            <v>00</v>
          </cell>
        </row>
        <row r="10528">
          <cell r="A10528" t="str">
            <v>Z908</v>
          </cell>
          <cell r="B10528" t="str">
            <v>AUSENCIA ADQUIRIDA DE OTROS ORGANOS</v>
          </cell>
          <cell r="C10528" t="str">
            <v>00</v>
          </cell>
        </row>
        <row r="10529">
          <cell r="A10529" t="str">
            <v>Z91</v>
          </cell>
          <cell r="B10529" t="str">
            <v>HISTORIA PERSONAL DE FACTORES DE RIESGO, NO CLASIFICADOS EN OTRA PARTE</v>
          </cell>
          <cell r="C10529" t="str">
            <v>00</v>
          </cell>
        </row>
        <row r="10530">
          <cell r="A10530" t="str">
            <v>Z910</v>
          </cell>
          <cell r="B10530" t="str">
            <v>HISTORIA PERSONAL DE ALERGIA, NO DEBIDA A DROGAS Y A SUSTANCIAS BIOLOG</v>
          </cell>
          <cell r="C10530" t="str">
            <v>00</v>
          </cell>
        </row>
        <row r="10531">
          <cell r="A10531" t="str">
            <v>Z911</v>
          </cell>
          <cell r="B10531" t="str">
            <v>HISTORIA PERSONAL DE INCUMPLIMIENTO DEL REGIMEN O TRATAMIENTO MEDICO</v>
          </cell>
          <cell r="C10531" t="str">
            <v>00</v>
          </cell>
        </row>
        <row r="10532">
          <cell r="A10532" t="str">
            <v>Z912</v>
          </cell>
          <cell r="B10532" t="str">
            <v>HISTORIA PERSONAL DE HIGIENE PERSONAL DEFICIENTE</v>
          </cell>
          <cell r="C10532" t="str">
            <v>00</v>
          </cell>
        </row>
        <row r="10533">
          <cell r="A10533" t="str">
            <v>Z913</v>
          </cell>
          <cell r="B10533" t="str">
            <v>HISTORIA PERSONAL DE CICLO SUEÑO-VIGILIA NO SALUDABLE</v>
          </cell>
          <cell r="C10533" t="str">
            <v>00</v>
          </cell>
        </row>
        <row r="10534">
          <cell r="A10534" t="str">
            <v>Z914</v>
          </cell>
          <cell r="B10534" t="str">
            <v>HISTORIA PERSONAL DE TRAUMA PSICOLOGICO, NO CLASIFICADO EN OTRA PARTE</v>
          </cell>
          <cell r="C10534" t="str">
            <v>00</v>
          </cell>
        </row>
        <row r="10535">
          <cell r="A10535" t="str">
            <v>Z915</v>
          </cell>
          <cell r="B10535" t="str">
            <v>HISTORIA PERSONAL DE LESION AUTOINFLIGIDA INTENCIONALMENTE</v>
          </cell>
          <cell r="C10535" t="str">
            <v>00</v>
          </cell>
        </row>
        <row r="10536">
          <cell r="A10536" t="str">
            <v>Z916</v>
          </cell>
          <cell r="B10536" t="str">
            <v>HISTORIA PERSONAL DE OTRO TRAUMA FISICO</v>
          </cell>
          <cell r="C10536" t="str">
            <v>00</v>
          </cell>
        </row>
        <row r="10537">
          <cell r="A10537" t="str">
            <v>Z918</v>
          </cell>
          <cell r="B10537" t="str">
            <v>HISTORIA PERSONAL DE OTROS FACTORES DE RIESGO, NO CLASIFICADOS EN OTRA</v>
          </cell>
          <cell r="C10537" t="str">
            <v>00</v>
          </cell>
        </row>
        <row r="10538">
          <cell r="A10538" t="str">
            <v>Z92</v>
          </cell>
          <cell r="B10538" t="str">
            <v>HISTORIA PERSONAL DE TRATAMIENTO MEDICO</v>
          </cell>
          <cell r="C10538" t="str">
            <v>00</v>
          </cell>
        </row>
        <row r="10539">
          <cell r="A10539" t="str">
            <v>Z920</v>
          </cell>
          <cell r="B10539" t="str">
            <v>HISTORIA PERSONAL DE ANTICONCEPCION</v>
          </cell>
          <cell r="C10539" t="str">
            <v>00</v>
          </cell>
        </row>
        <row r="10540">
          <cell r="A10540" t="str">
            <v>Z921</v>
          </cell>
          <cell r="B10540" t="str">
            <v>HISTORIA PERSONAL DE USO (PRESENTE) DE ANTICOAGULANTES POR LARGO TIEMP</v>
          </cell>
          <cell r="C10540" t="str">
            <v>00</v>
          </cell>
        </row>
        <row r="10541">
          <cell r="A10541" t="str">
            <v>Z922</v>
          </cell>
          <cell r="B10541" t="str">
            <v>HISTORIA PERSONAL DE USO (PRESENTE) DE OTROS MEDICAM. POR LARGO TIEMPO</v>
          </cell>
          <cell r="C10541" t="str">
            <v>00</v>
          </cell>
        </row>
        <row r="10542">
          <cell r="A10542" t="str">
            <v>Z923</v>
          </cell>
          <cell r="B10542" t="str">
            <v>HISTORIA PERSONAL DE IRRADIACION</v>
          </cell>
          <cell r="C10542" t="str">
            <v>00</v>
          </cell>
        </row>
        <row r="10543">
          <cell r="A10543" t="str">
            <v>Z924</v>
          </cell>
          <cell r="B10543" t="str">
            <v>HISTORIA PERSONAL DE CIRUGIA MAYOR, NO CLASIFICADA EN OTRA PARTE</v>
          </cell>
          <cell r="C10543" t="str">
            <v>00</v>
          </cell>
        </row>
        <row r="10544">
          <cell r="A10544" t="str">
            <v>Z925</v>
          </cell>
          <cell r="B10544" t="str">
            <v>HISTORIA PERSONAL DE MEDIDAS DE REHABILITACION</v>
          </cell>
          <cell r="C10544" t="str">
            <v>00</v>
          </cell>
        </row>
        <row r="10545">
          <cell r="A10545" t="str">
            <v>Z928</v>
          </cell>
          <cell r="B10545" t="str">
            <v>HISTORIA PERSONAL DE OTROS TRATAMIENTOS MEDICOS</v>
          </cell>
          <cell r="C10545" t="str">
            <v>00</v>
          </cell>
        </row>
        <row r="10546">
          <cell r="A10546" t="str">
            <v>Z929</v>
          </cell>
          <cell r="B10546" t="str">
            <v>HISTORIA PERSONAL DE TRATAMIENTO MEDICO NO ESPECIFICADO</v>
          </cell>
          <cell r="C10546" t="str">
            <v>00</v>
          </cell>
        </row>
        <row r="10547">
          <cell r="A10547" t="str">
            <v>Z93</v>
          </cell>
          <cell r="B10547" t="str">
            <v>ABERTURAS ARTIFICIALES</v>
          </cell>
          <cell r="C10547" t="str">
            <v>00</v>
          </cell>
        </row>
        <row r="10548">
          <cell r="A10548" t="str">
            <v>Z930</v>
          </cell>
          <cell r="B10548" t="str">
            <v>TRAQUEOSTOMIA</v>
          </cell>
          <cell r="C10548" t="str">
            <v>00</v>
          </cell>
        </row>
        <row r="10549">
          <cell r="A10549" t="str">
            <v>Z931</v>
          </cell>
          <cell r="B10549" t="str">
            <v>GASTROSTOMIA</v>
          </cell>
          <cell r="C10549" t="str">
            <v>00</v>
          </cell>
        </row>
        <row r="10550">
          <cell r="A10550" t="str">
            <v>Z932</v>
          </cell>
          <cell r="B10550" t="str">
            <v>ILEOSTOMIA</v>
          </cell>
          <cell r="C10550" t="str">
            <v>00</v>
          </cell>
        </row>
        <row r="10551">
          <cell r="A10551" t="str">
            <v>Z933</v>
          </cell>
          <cell r="B10551" t="str">
            <v>COLOSTOMIA</v>
          </cell>
          <cell r="C10551" t="str">
            <v>00</v>
          </cell>
        </row>
        <row r="10552">
          <cell r="A10552" t="str">
            <v>Z934</v>
          </cell>
          <cell r="B10552" t="str">
            <v>OTROS ORIFICIOS ARTIFICIALES DEL TUBO GASTROINTESTINAL</v>
          </cell>
          <cell r="C10552" t="str">
            <v>00</v>
          </cell>
        </row>
        <row r="10553">
          <cell r="A10553" t="str">
            <v>Z935</v>
          </cell>
          <cell r="B10553" t="str">
            <v>CISTOSTOMIA</v>
          </cell>
          <cell r="C10553" t="str">
            <v>00</v>
          </cell>
        </row>
        <row r="10554">
          <cell r="A10554" t="str">
            <v>Z936</v>
          </cell>
          <cell r="B10554" t="str">
            <v>OTROS ORIFICIOS ARTIFICIALES DE LAS VIAS URINARIAS</v>
          </cell>
          <cell r="C10554" t="str">
            <v>00</v>
          </cell>
        </row>
        <row r="10555">
          <cell r="A10555" t="str">
            <v>Z938</v>
          </cell>
          <cell r="B10555" t="str">
            <v>OTRAS ABERTURAS ARTIFICIALES</v>
          </cell>
          <cell r="C10555" t="str">
            <v>00</v>
          </cell>
        </row>
        <row r="10556">
          <cell r="A10556" t="str">
            <v>Z939</v>
          </cell>
          <cell r="B10556" t="str">
            <v>ABERTURA ARTIFICIAL, NO ESPECIFICADA</v>
          </cell>
          <cell r="C10556" t="str">
            <v>00</v>
          </cell>
        </row>
        <row r="10557">
          <cell r="A10557" t="str">
            <v>Z94</v>
          </cell>
          <cell r="B10557" t="str">
            <v>ORGANOS Y TEJIDOS TRASPLANTADOS</v>
          </cell>
          <cell r="C10557" t="str">
            <v>00</v>
          </cell>
        </row>
        <row r="10558">
          <cell r="A10558" t="str">
            <v>Z940</v>
          </cell>
          <cell r="B10558" t="str">
            <v>TRASPLANTE DE RIÑON</v>
          </cell>
          <cell r="C10558" t="str">
            <v>00</v>
          </cell>
        </row>
        <row r="10559">
          <cell r="A10559" t="str">
            <v>Z941</v>
          </cell>
          <cell r="B10559" t="str">
            <v>TRASPLANTE DE CORAZON</v>
          </cell>
          <cell r="C10559" t="str">
            <v>00</v>
          </cell>
        </row>
        <row r="10560">
          <cell r="A10560" t="str">
            <v>Z942</v>
          </cell>
          <cell r="B10560" t="str">
            <v>TRASPLANTE DE PULMON</v>
          </cell>
          <cell r="C10560" t="str">
            <v>00</v>
          </cell>
        </row>
        <row r="10561">
          <cell r="A10561" t="str">
            <v>Z943</v>
          </cell>
          <cell r="B10561" t="str">
            <v>TRASPLANTE DE CORAZON Y PULMONES</v>
          </cell>
          <cell r="C10561" t="str">
            <v>00</v>
          </cell>
        </row>
        <row r="10562">
          <cell r="A10562" t="str">
            <v>Z944</v>
          </cell>
          <cell r="B10562" t="str">
            <v>TRASPLANTE DE HIGADO</v>
          </cell>
          <cell r="C10562" t="str">
            <v>00</v>
          </cell>
        </row>
        <row r="10563">
          <cell r="A10563" t="str">
            <v>Z945</v>
          </cell>
          <cell r="B10563" t="str">
            <v>TRASPLANTE DE PIEL</v>
          </cell>
          <cell r="C10563" t="str">
            <v>00</v>
          </cell>
        </row>
        <row r="10564">
          <cell r="A10564" t="str">
            <v>Z946</v>
          </cell>
          <cell r="B10564" t="str">
            <v>TRASPLANTE DE HUESO</v>
          </cell>
          <cell r="C10564" t="str">
            <v>00</v>
          </cell>
        </row>
        <row r="10565">
          <cell r="A10565" t="str">
            <v>Z947</v>
          </cell>
          <cell r="B10565" t="str">
            <v>TRASPLANTE DE CORNEA</v>
          </cell>
          <cell r="C10565" t="str">
            <v>00</v>
          </cell>
        </row>
        <row r="10566">
          <cell r="A10566" t="str">
            <v>Z948</v>
          </cell>
          <cell r="B10566" t="str">
            <v>OTROS ORGANOS Y TEJIDOS TRASPLANTADOS</v>
          </cell>
          <cell r="C10566" t="str">
            <v>00</v>
          </cell>
        </row>
        <row r="10567">
          <cell r="A10567" t="str">
            <v>Z949</v>
          </cell>
          <cell r="B10567" t="str">
            <v>ORGANO O TEJIDO TRASPLANTADO NO ESPECIFICADO</v>
          </cell>
          <cell r="C10567" t="str">
            <v>00</v>
          </cell>
        </row>
        <row r="10568">
          <cell r="A10568" t="str">
            <v>Z95</v>
          </cell>
          <cell r="B10568" t="str">
            <v>PRESENCIA DE IMPLANTES E INJERTOS CARDIOVASCULARES</v>
          </cell>
          <cell r="C10568" t="str">
            <v>00</v>
          </cell>
        </row>
        <row r="10569">
          <cell r="A10569" t="str">
            <v>Z950</v>
          </cell>
          <cell r="B10569" t="str">
            <v>PRESENCIA DE MARCAPASO CARDIACO</v>
          </cell>
          <cell r="C10569" t="str">
            <v>00</v>
          </cell>
        </row>
        <row r="10570">
          <cell r="A10570" t="str">
            <v>Z951</v>
          </cell>
          <cell r="B10570" t="str">
            <v>PRESENCIA DE DERIVACION AORTOCORONARIA</v>
          </cell>
          <cell r="C10570" t="str">
            <v>00</v>
          </cell>
        </row>
        <row r="10571">
          <cell r="A10571" t="str">
            <v>Z952</v>
          </cell>
          <cell r="B10571" t="str">
            <v>PRESENCIA DE VALVULA CARDIACA PROTESICA</v>
          </cell>
          <cell r="C10571" t="str">
            <v>00</v>
          </cell>
        </row>
        <row r="10572">
          <cell r="A10572" t="str">
            <v>Z953</v>
          </cell>
          <cell r="B10572" t="str">
            <v>PRESENCIA DE VALVULA CARDIACA XENOGENICA</v>
          </cell>
          <cell r="C10572" t="str">
            <v>00</v>
          </cell>
        </row>
        <row r="10573">
          <cell r="A10573" t="str">
            <v>Z954</v>
          </cell>
          <cell r="B10573" t="str">
            <v>PRESENCIA DE OTROS REEMPLAZOS DE VALVULA CARDIACA</v>
          </cell>
          <cell r="C10573" t="str">
            <v>00</v>
          </cell>
        </row>
        <row r="10574">
          <cell r="A10574" t="str">
            <v>Z955</v>
          </cell>
          <cell r="B10574" t="str">
            <v>PRESENCIA DE ANGIOPLASTIA, INJERTO Y PROTESIS CORONARIAS</v>
          </cell>
          <cell r="C10574" t="str">
            <v>00</v>
          </cell>
        </row>
        <row r="10575">
          <cell r="A10575" t="str">
            <v>Z958</v>
          </cell>
          <cell r="B10575" t="str">
            <v>PRESENCIA DE OTROS INJERTOS Y PROTESIS CARDIOVASCULARES</v>
          </cell>
          <cell r="C10575" t="str">
            <v>00</v>
          </cell>
        </row>
        <row r="10576">
          <cell r="A10576" t="str">
            <v>Z959</v>
          </cell>
          <cell r="B10576" t="str">
            <v>PRESENCIA DE INJERTOS E IMPLANTES CARDIOVASCULARES NO ESPECIFICADOS</v>
          </cell>
          <cell r="C10576" t="str">
            <v>00</v>
          </cell>
        </row>
        <row r="10577">
          <cell r="A10577" t="str">
            <v>Z96</v>
          </cell>
          <cell r="B10577" t="str">
            <v>PRESENCIA DE OTROS IMPLANTES FUNCIONALES</v>
          </cell>
          <cell r="C10577" t="str">
            <v>00</v>
          </cell>
        </row>
        <row r="10578">
          <cell r="A10578" t="str">
            <v>Z960</v>
          </cell>
          <cell r="B10578" t="str">
            <v>PRESENCIA DE IMPLANTE UROGENITAL</v>
          </cell>
          <cell r="C10578" t="str">
            <v>00</v>
          </cell>
        </row>
        <row r="10579">
          <cell r="A10579" t="str">
            <v>Z961</v>
          </cell>
          <cell r="B10579" t="str">
            <v>PRESENCIA DE LENTES INTRAOCULARES</v>
          </cell>
          <cell r="C10579" t="str">
            <v>00</v>
          </cell>
        </row>
        <row r="10580">
          <cell r="A10580" t="str">
            <v>Z962</v>
          </cell>
          <cell r="B10580" t="str">
            <v>PRESENCIA DE IMPLANTES OTICOS Y AUDITIVOS</v>
          </cell>
          <cell r="C10580" t="str">
            <v>00</v>
          </cell>
        </row>
        <row r="10581">
          <cell r="A10581" t="str">
            <v>Z963</v>
          </cell>
          <cell r="B10581" t="str">
            <v>PRESENCIA DE LARINGE ARTIFICIAL</v>
          </cell>
          <cell r="C10581" t="str">
            <v>00</v>
          </cell>
        </row>
        <row r="10582">
          <cell r="A10582" t="str">
            <v>Z964</v>
          </cell>
          <cell r="B10582" t="str">
            <v>PRESENCIA DE IMPLANTES ENDOCRINOS</v>
          </cell>
          <cell r="C10582" t="str">
            <v>00</v>
          </cell>
        </row>
        <row r="10583">
          <cell r="A10583" t="str">
            <v>Z965</v>
          </cell>
          <cell r="B10583" t="str">
            <v>PRESENCIA DE IMPLANTES DE RAIZ DE DIENTE Y DE MANDIBULA</v>
          </cell>
          <cell r="C10583" t="str">
            <v>00</v>
          </cell>
        </row>
        <row r="10584">
          <cell r="A10584" t="str">
            <v>Z966</v>
          </cell>
          <cell r="B10584" t="str">
            <v>PRESENCIA DE IMPLANTE ORTOPEDICO ARTICULAR</v>
          </cell>
          <cell r="C10584" t="str">
            <v>00</v>
          </cell>
        </row>
        <row r="10585">
          <cell r="A10585" t="str">
            <v>Z967</v>
          </cell>
          <cell r="B10585" t="str">
            <v>PRESENCIA DE OTROS IMPLANTES DE TENDONES Y HUESO</v>
          </cell>
          <cell r="C10585" t="str">
            <v>00</v>
          </cell>
        </row>
        <row r="10586">
          <cell r="A10586" t="str">
            <v>Z968</v>
          </cell>
          <cell r="B10586" t="str">
            <v>PRESENCIA DE OTROS IMPLANTES FUNCIONALES ESPECIFICADOS</v>
          </cell>
          <cell r="C10586" t="str">
            <v>00</v>
          </cell>
        </row>
        <row r="10587">
          <cell r="A10587" t="str">
            <v>Z969</v>
          </cell>
          <cell r="B10587" t="str">
            <v>PRESENCIA DE IMPLANTES FUNCIONALES NO ESPECIFICADOS</v>
          </cell>
          <cell r="C10587" t="str">
            <v>00</v>
          </cell>
        </row>
        <row r="10588">
          <cell r="A10588" t="str">
            <v>Z97</v>
          </cell>
          <cell r="B10588" t="str">
            <v>PRESENCIA DE OTROS DISPOSITIVOS</v>
          </cell>
          <cell r="C10588" t="str">
            <v>00</v>
          </cell>
        </row>
        <row r="10589">
          <cell r="A10589" t="str">
            <v>Z970</v>
          </cell>
          <cell r="B10589" t="str">
            <v>PRESENCIA DE OJO ARTIFICIAL</v>
          </cell>
          <cell r="C10589" t="str">
            <v>00</v>
          </cell>
        </row>
        <row r="10590">
          <cell r="A10590" t="str">
            <v>Z971</v>
          </cell>
          <cell r="B10590" t="str">
            <v>PRESENCIA DE MIEMBRO ARTIFICIAL (COMPLETO) (PARCIAL)</v>
          </cell>
          <cell r="C10590" t="str">
            <v>00</v>
          </cell>
        </row>
        <row r="10591">
          <cell r="A10591" t="str">
            <v>Z972</v>
          </cell>
          <cell r="B10591" t="str">
            <v>PRESENCIA DE DISPOSITIVO PROTESICO DENTAL (COMPLETO) (PARCIAL)</v>
          </cell>
          <cell r="C10591" t="str">
            <v>00</v>
          </cell>
        </row>
        <row r="10592">
          <cell r="A10592" t="str">
            <v>Z973</v>
          </cell>
          <cell r="B10592" t="str">
            <v>PRESENCIA DE ANTEOJOS Y LENTES DE CONTACTO</v>
          </cell>
          <cell r="C10592" t="str">
            <v>00</v>
          </cell>
        </row>
        <row r="10593">
          <cell r="A10593" t="str">
            <v>Z974</v>
          </cell>
          <cell r="B10593" t="str">
            <v>PRESENCIA DE AUDIFONO EXTERNO</v>
          </cell>
          <cell r="C10593" t="str">
            <v>00</v>
          </cell>
        </row>
        <row r="10594">
          <cell r="A10594" t="str">
            <v>Z975</v>
          </cell>
          <cell r="B10594" t="str">
            <v>PRESENCIA DE DISPOSITIVO ANTICONCEPTIVO (INTRAUTERINO)</v>
          </cell>
          <cell r="C10594" t="str">
            <v>00</v>
          </cell>
        </row>
        <row r="10595">
          <cell r="A10595" t="str">
            <v>Z978</v>
          </cell>
          <cell r="B10595" t="str">
            <v>PRESENCIA DE OTRO DISPOSITIVO ESPECIFICADOS</v>
          </cell>
          <cell r="C10595" t="str">
            <v>00</v>
          </cell>
        </row>
        <row r="10596">
          <cell r="A10596" t="str">
            <v>Z98</v>
          </cell>
          <cell r="B10596" t="str">
            <v>OTROS ESTADOS POSTQUIRURGICOS</v>
          </cell>
          <cell r="C10596" t="str">
            <v>00</v>
          </cell>
        </row>
        <row r="10597">
          <cell r="A10597" t="str">
            <v>Z980</v>
          </cell>
          <cell r="B10597" t="str">
            <v>ESTADO DE DERIVACION INTESTINAL O ANASTOMOSIS</v>
          </cell>
          <cell r="C10597" t="str">
            <v>00</v>
          </cell>
        </row>
        <row r="10598">
          <cell r="A10598" t="str">
            <v>Z981</v>
          </cell>
          <cell r="B10598" t="str">
            <v>ESTADO DE ARTRODESIS</v>
          </cell>
          <cell r="C10598" t="str">
            <v>00</v>
          </cell>
        </row>
        <row r="10599">
          <cell r="A10599" t="str">
            <v>Z982</v>
          </cell>
          <cell r="B10599" t="str">
            <v>PRESENCIA DE DISPOSITIVO PARA DRENAJE DE LIQUIDO CEFALORRAQUIDEO</v>
          </cell>
          <cell r="C10599" t="str">
            <v>00</v>
          </cell>
        </row>
        <row r="10600">
          <cell r="A10600" t="str">
            <v>Z988</v>
          </cell>
          <cell r="B10600" t="str">
            <v>OTROS ESTADOS POSTQUIRUGICOS ESPECIFICADOS</v>
          </cell>
          <cell r="C10600" t="str">
            <v>00</v>
          </cell>
        </row>
        <row r="10601">
          <cell r="A10601" t="str">
            <v>Z99</v>
          </cell>
          <cell r="B10601" t="str">
            <v>DEPENDENCIA DE MAQUINAS Y DISPOSITIVOS CAPACITANTES, NO CLASIF. EN OTR</v>
          </cell>
          <cell r="C10601" t="str">
            <v>00</v>
          </cell>
        </row>
        <row r="10602">
          <cell r="A10602" t="str">
            <v>Z990</v>
          </cell>
          <cell r="B10602" t="str">
            <v>DEPENDENCIA DE ASPIRADOR</v>
          </cell>
          <cell r="C10602" t="str">
            <v>00</v>
          </cell>
        </row>
        <row r="10603">
          <cell r="A10603" t="str">
            <v>Z991</v>
          </cell>
          <cell r="B10603" t="str">
            <v>DEPENDENCIA DE RESPIRADOR</v>
          </cell>
          <cell r="C10603" t="str">
            <v>00</v>
          </cell>
        </row>
        <row r="10604">
          <cell r="A10604" t="str">
            <v>Z992</v>
          </cell>
          <cell r="B10604" t="str">
            <v>DEPENDENCIA DE DIALISIS RENAL</v>
          </cell>
          <cell r="C10604" t="str">
            <v>00</v>
          </cell>
        </row>
        <row r="10605">
          <cell r="A10605" t="str">
            <v>Z993</v>
          </cell>
          <cell r="B10605" t="str">
            <v>DEPENDENCIA DE SILLA DE RUEDAS</v>
          </cell>
          <cell r="C10605" t="str">
            <v>00</v>
          </cell>
        </row>
        <row r="10606">
          <cell r="A10606" t="str">
            <v>Z998</v>
          </cell>
          <cell r="B10606" t="str">
            <v>DEPENDENCIA DE OTRAS MAQUINAS Y DISPOSITIVOS CAPACITANTES</v>
          </cell>
          <cell r="C10606" t="str">
            <v>00</v>
          </cell>
        </row>
        <row r="10607">
          <cell r="A10607" t="str">
            <v>Z999</v>
          </cell>
          <cell r="B10607" t="str">
            <v>DEPENDENCIA DE MAQUINA Y DISPOSITIVOS CAPACITANTE, NO ESPECIFICADA</v>
          </cell>
          <cell r="C10607" t="str">
            <v>00</v>
          </cell>
        </row>
      </sheetData>
      <sheetData sheetId="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</sheetNames>
    <sheetDataSet>
      <sheetData sheetId="0">
        <row r="1">
          <cell r="A1">
            <v>3623</v>
          </cell>
          <cell r="B1">
            <v>75.903947005244277</v>
          </cell>
        </row>
        <row r="2">
          <cell r="A2">
            <v>7523</v>
          </cell>
          <cell r="B2">
            <v>71.779875049847135</v>
          </cell>
        </row>
        <row r="3">
          <cell r="A3">
            <v>7690</v>
          </cell>
          <cell r="B3">
            <v>71.521456436931075</v>
          </cell>
        </row>
        <row r="4">
          <cell r="A4">
            <v>10436</v>
          </cell>
          <cell r="B4">
            <v>62.284400153315445</v>
          </cell>
        </row>
        <row r="5">
          <cell r="A5">
            <v>11150</v>
          </cell>
          <cell r="B5">
            <v>60.986547085201792</v>
          </cell>
        </row>
        <row r="6">
          <cell r="A6">
            <v>11496</v>
          </cell>
          <cell r="B6">
            <v>60.890744606819766</v>
          </cell>
        </row>
        <row r="7">
          <cell r="A7">
            <v>17133</v>
          </cell>
          <cell r="B7">
            <v>58.483628086149537</v>
          </cell>
        </row>
        <row r="8">
          <cell r="A8">
            <v>17418</v>
          </cell>
          <cell r="B8">
            <v>57.871167757492252</v>
          </cell>
        </row>
        <row r="9">
          <cell r="A9">
            <v>17653</v>
          </cell>
          <cell r="B9">
            <v>57.214071262674899</v>
          </cell>
        </row>
        <row r="10">
          <cell r="A10">
            <v>18825</v>
          </cell>
          <cell r="B10">
            <v>55.776892430278885</v>
          </cell>
        </row>
        <row r="11">
          <cell r="A11">
            <v>22128</v>
          </cell>
          <cell r="B11">
            <v>51.970354302241503</v>
          </cell>
        </row>
        <row r="12">
          <cell r="A12">
            <v>32367</v>
          </cell>
          <cell r="B12">
            <v>46.343498007229584</v>
          </cell>
        </row>
        <row r="13">
          <cell r="A13">
            <v>34233</v>
          </cell>
          <cell r="B13">
            <v>46.738527152163115</v>
          </cell>
        </row>
        <row r="14">
          <cell r="A14">
            <v>39910</v>
          </cell>
          <cell r="B14">
            <v>46.604860937108491</v>
          </cell>
        </row>
        <row r="15">
          <cell r="A15">
            <v>73178.48</v>
          </cell>
          <cell r="B15">
            <v>38.262614910831708</v>
          </cell>
        </row>
        <row r="16">
          <cell r="A16">
            <v>73230</v>
          </cell>
          <cell r="B16">
            <v>38.235695753106647</v>
          </cell>
        </row>
        <row r="17">
          <cell r="A17">
            <v>90985</v>
          </cell>
          <cell r="B17">
            <v>38.26407801615651</v>
          </cell>
        </row>
        <row r="18">
          <cell r="A18">
            <v>146209</v>
          </cell>
          <cell r="B18">
            <v>31.960932637525733</v>
          </cell>
        </row>
        <row r="19">
          <cell r="A19">
            <v>306539</v>
          </cell>
          <cell r="B19">
            <v>22.183147984432651</v>
          </cell>
        </row>
        <row r="20">
          <cell r="A20">
            <v>326407</v>
          </cell>
          <cell r="B20">
            <v>22.058350464297639</v>
          </cell>
        </row>
        <row r="21">
          <cell r="A21">
            <v>361856.5</v>
          </cell>
          <cell r="B21">
            <v>21.942399818712666</v>
          </cell>
        </row>
        <row r="22">
          <cell r="A22">
            <v>365767</v>
          </cell>
          <cell r="B22">
            <v>21.76248814135775</v>
          </cell>
        </row>
      </sheetData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_rels/pivotCacheDefinition5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5.xml"/></Relationships>
</file>

<file path=xl/pivotCache/_rels/pivotCacheDefinition6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6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JULIO CESAR FABRA ARRIETA" refreshedDate="43195.504218865739" createdVersion="6" refreshedVersion="6" minRefreshableVersion="3" recordCount="338">
  <cacheSource type="worksheet">
    <worksheetSource ref="Z1:AB339" sheet="DATOS TD"/>
  </cacheSource>
  <cacheFields count="3">
    <cacheField name="Campo9" numFmtId="0">
      <sharedItems count="125">
        <s v="001"/>
        <s v="002"/>
        <s v="004"/>
        <s v="021"/>
        <s v="030"/>
        <s v="031"/>
        <s v="034"/>
        <s v="036"/>
        <s v="038"/>
        <s v="040"/>
        <s v="042"/>
        <s v="044"/>
        <s v="045"/>
        <s v="051"/>
        <s v="055"/>
        <s v="059"/>
        <s v="079"/>
        <s v="086"/>
        <s v="088"/>
        <s v="091"/>
        <s v="093"/>
        <s v="101"/>
        <s v="107"/>
        <s v="113"/>
        <s v="120"/>
        <s v="125"/>
        <s v="129"/>
        <s v="134"/>
        <s v="138"/>
        <s v="142"/>
        <s v="145"/>
        <s v="147"/>
        <s v="148"/>
        <s v="150"/>
        <s v="154"/>
        <s v="172"/>
        <s v="190"/>
        <s v="197"/>
        <s v="206"/>
        <s v="209"/>
        <s v="212"/>
        <s v="234"/>
        <s v="237"/>
        <s v="240"/>
        <s v="250"/>
        <s v="264"/>
        <s v="266"/>
        <s v="282"/>
        <s v="284"/>
        <s v="306"/>
        <s v="308"/>
        <s v="310"/>
        <s v="313"/>
        <s v="315"/>
        <s v="318"/>
        <s v="321"/>
        <s v="347"/>
        <s v="353"/>
        <s v="360"/>
        <s v="361"/>
        <s v="364"/>
        <s v="368"/>
        <s v="376"/>
        <s v="380"/>
        <s v="390"/>
        <s v="400"/>
        <s v="411"/>
        <s v="425"/>
        <s v="440"/>
        <s v="467"/>
        <s v="475"/>
        <s v="480"/>
        <s v="483"/>
        <s v="490"/>
        <s v="495"/>
        <s v="501"/>
        <s v="541"/>
        <s v="543"/>
        <s v="576"/>
        <s v="579"/>
        <s v="585"/>
        <s v="591"/>
        <s v="604"/>
        <s v="607"/>
        <s v="615"/>
        <s v="628"/>
        <s v="631"/>
        <s v="642"/>
        <s v="647"/>
        <s v="649"/>
        <s v="652"/>
        <s v="656"/>
        <s v="658"/>
        <s v="659"/>
        <s v="660"/>
        <s v="664"/>
        <s v="665"/>
        <s v="667"/>
        <s v="670"/>
        <s v="674"/>
        <s v="679"/>
        <s v="686"/>
        <s v="690"/>
        <s v="697"/>
        <s v="736"/>
        <s v="756"/>
        <s v="761"/>
        <s v="789"/>
        <s v="790"/>
        <s v="792"/>
        <s v="809"/>
        <s v="819"/>
        <s v="837"/>
        <s v="842"/>
        <s v="847"/>
        <s v="854"/>
        <s v="856"/>
        <s v="858"/>
        <s v="861"/>
        <s v="873"/>
        <s v="885"/>
        <s v="887"/>
        <s v="890"/>
        <s v="893"/>
        <s v="895"/>
      </sharedItems>
    </cacheField>
    <cacheField name="Campo12" numFmtId="0">
      <sharedItems count="3">
        <s v="A"/>
        <s v="B"/>
        <s v="C"/>
      </sharedItems>
    </cacheField>
    <cacheField name="CuentaDeCampo2" numFmtId="0">
      <sharedItems containsSemiMixedTypes="0" containsString="0" containsNumber="1" containsInteger="1" minValue="1" maxValue="1121378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JULIO CESAR FABRA ARRIETA" refreshedDate="43195.504219212962" createdVersion="6" refreshedVersion="6" minRefreshableVersion="3" recordCount="1962">
  <cacheSource type="worksheet">
    <worksheetSource ref="A1:E1963" sheet="DATOS TD"/>
  </cacheSource>
  <cacheFields count="5">
    <cacheField name="Campo20" numFmtId="0">
      <sharedItems count="125">
        <s v="001"/>
        <s v="002"/>
        <s v="004"/>
        <s v="021"/>
        <s v="030"/>
        <s v="031"/>
        <s v="034"/>
        <s v="036"/>
        <s v="038"/>
        <s v="040"/>
        <s v="042"/>
        <s v="044"/>
        <s v="045"/>
        <s v="051"/>
        <s v="055"/>
        <s v="059"/>
        <s v="079"/>
        <s v="086"/>
        <s v="088"/>
        <s v="091"/>
        <s v="093"/>
        <s v="101"/>
        <s v="107"/>
        <s v="113"/>
        <s v="120"/>
        <s v="125"/>
        <s v="129"/>
        <s v="134"/>
        <s v="138"/>
        <s v="142"/>
        <s v="145"/>
        <s v="147"/>
        <s v="148"/>
        <s v="150"/>
        <s v="154"/>
        <s v="172"/>
        <s v="190"/>
        <s v="197"/>
        <s v="206"/>
        <s v="209"/>
        <s v="212"/>
        <s v="234"/>
        <s v="237"/>
        <s v="240"/>
        <s v="250"/>
        <s v="264"/>
        <s v="266"/>
        <s v="282"/>
        <s v="284"/>
        <s v="306"/>
        <s v="308"/>
        <s v="310"/>
        <s v="313"/>
        <s v="315"/>
        <s v="318"/>
        <s v="321"/>
        <s v="347"/>
        <s v="353"/>
        <s v="360"/>
        <s v="361"/>
        <s v="364"/>
        <s v="368"/>
        <s v="376"/>
        <s v="380"/>
        <s v="390"/>
        <s v="400"/>
        <s v="411"/>
        <s v="425"/>
        <s v="440"/>
        <s v="467"/>
        <s v="475"/>
        <s v="480"/>
        <s v="483"/>
        <s v="490"/>
        <s v="495"/>
        <s v="501"/>
        <s v="541"/>
        <s v="543"/>
        <s v="576"/>
        <s v="579"/>
        <s v="585"/>
        <s v="591"/>
        <s v="604"/>
        <s v="607"/>
        <s v="615"/>
        <s v="628"/>
        <s v="631"/>
        <s v="642"/>
        <s v="647"/>
        <s v="649"/>
        <s v="652"/>
        <s v="656"/>
        <s v="658"/>
        <s v="659"/>
        <s v="660"/>
        <s v="664"/>
        <s v="665"/>
        <s v="667"/>
        <s v="670"/>
        <s v="674"/>
        <s v="679"/>
        <s v="686"/>
        <s v="690"/>
        <s v="697"/>
        <s v="736"/>
        <s v="756"/>
        <s v="761"/>
        <s v="789"/>
        <s v="790"/>
        <s v="792"/>
        <s v="809"/>
        <s v="819"/>
        <s v="837"/>
        <s v="842"/>
        <s v="847"/>
        <s v="854"/>
        <s v="856"/>
        <s v="858"/>
        <s v="861"/>
        <s v="873"/>
        <s v="885"/>
        <s v="887"/>
        <s v="890"/>
        <s v="893"/>
        <s v="895"/>
      </sharedItems>
    </cacheField>
    <cacheField name="Campo16" numFmtId="0">
      <sharedItems/>
    </cacheField>
    <cacheField name="Campo12" numFmtId="0">
      <sharedItems/>
    </cacheField>
    <cacheField name="Campo21" numFmtId="0">
      <sharedItems count="2">
        <s v="R"/>
        <s v="U"/>
      </sharedItems>
    </cacheField>
    <cacheField name="CuentaDeCampo6" numFmtId="0">
      <sharedItems containsSemiMixedTypes="0" containsString="0" containsNumber="1" containsInteger="1" minValue="1" maxValue="20809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edBy="JULIO CESAR FABRA ARRIETA" refreshedDate="43195.504219328701" createdVersion="4" refreshedVersion="6" minRefreshableVersion="3" recordCount="1623">
  <cacheSource type="worksheet">
    <worksheetSource ref="U1:W1624" sheet="DATOS TD"/>
  </cacheSource>
  <cacheFields count="3">
    <cacheField name="Campo9" numFmtId="0">
      <sharedItems count="125">
        <s v="001"/>
        <s v="002"/>
        <s v="004"/>
        <s v="021"/>
        <s v="030"/>
        <s v="031"/>
        <s v="034"/>
        <s v="036"/>
        <s v="038"/>
        <s v="040"/>
        <s v="042"/>
        <s v="044"/>
        <s v="045"/>
        <s v="051"/>
        <s v="055"/>
        <s v="059"/>
        <s v="079"/>
        <s v="086"/>
        <s v="088"/>
        <s v="091"/>
        <s v="093"/>
        <s v="101"/>
        <s v="107"/>
        <s v="113"/>
        <s v="120"/>
        <s v="125"/>
        <s v="129"/>
        <s v="134"/>
        <s v="138"/>
        <s v="142"/>
        <s v="145"/>
        <s v="147"/>
        <s v="148"/>
        <s v="150"/>
        <s v="154"/>
        <s v="172"/>
        <s v="190"/>
        <s v="197"/>
        <s v="206"/>
        <s v="209"/>
        <s v="212"/>
        <s v="234"/>
        <s v="237"/>
        <s v="240"/>
        <s v="250"/>
        <s v="264"/>
        <s v="266"/>
        <s v="282"/>
        <s v="284"/>
        <s v="306"/>
        <s v="308"/>
        <s v="310"/>
        <s v="313"/>
        <s v="315"/>
        <s v="318"/>
        <s v="321"/>
        <s v="347"/>
        <s v="353"/>
        <s v="360"/>
        <s v="361"/>
        <s v="364"/>
        <s v="368"/>
        <s v="376"/>
        <s v="380"/>
        <s v="390"/>
        <s v="400"/>
        <s v="411"/>
        <s v="425"/>
        <s v="440"/>
        <s v="467"/>
        <s v="475"/>
        <s v="480"/>
        <s v="483"/>
        <s v="490"/>
        <s v="495"/>
        <s v="501"/>
        <s v="541"/>
        <s v="543"/>
        <s v="576"/>
        <s v="579"/>
        <s v="585"/>
        <s v="591"/>
        <s v="604"/>
        <s v="607"/>
        <s v="615"/>
        <s v="628"/>
        <s v="631"/>
        <s v="642"/>
        <s v="647"/>
        <s v="649"/>
        <s v="652"/>
        <s v="656"/>
        <s v="658"/>
        <s v="659"/>
        <s v="660"/>
        <s v="664"/>
        <s v="665"/>
        <s v="667"/>
        <s v="670"/>
        <s v="674"/>
        <s v="679"/>
        <s v="686"/>
        <s v="690"/>
        <s v="697"/>
        <s v="736"/>
        <s v="756"/>
        <s v="761"/>
        <s v="789"/>
        <s v="790"/>
        <s v="792"/>
        <s v="809"/>
        <s v="819"/>
        <s v="837"/>
        <s v="842"/>
        <s v="847"/>
        <s v="854"/>
        <s v="856"/>
        <s v="858"/>
        <s v="861"/>
        <s v="873"/>
        <s v="885"/>
        <s v="887"/>
        <s v="890"/>
        <s v="893"/>
        <s v="895"/>
      </sharedItems>
    </cacheField>
    <cacheField name="Grupo_edad" numFmtId="0">
      <sharedItems containsString="0" containsBlank="1" containsNumber="1" containsInteger="1" minValue="0" maxValue="12" count="14">
        <n v="0"/>
        <n v="1"/>
        <n v="2"/>
        <n v="3"/>
        <n v="4"/>
        <n v="5"/>
        <n v="6"/>
        <n v="7"/>
        <n v="8"/>
        <n v="9"/>
        <n v="10"/>
        <n v="11"/>
        <n v="12"/>
        <m/>
      </sharedItems>
    </cacheField>
    <cacheField name="CuentaDeCampo2" numFmtId="0">
      <sharedItems containsSemiMixedTypes="0" containsString="0" containsNumber="1" containsInteger="1" minValue="1" maxValue="83462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r:id="rId1" refreshedBy="JULIO CESAR FABRA ARRIETA" refreshedDate="43195.504219328701" createdVersion="4" refreshedVersion="6" minRefreshableVersion="3" recordCount="1625">
  <cacheSource type="worksheet">
    <worksheetSource ref="G1:I1626" sheet="DATOS TD"/>
  </cacheSource>
  <cacheFields count="3">
    <cacheField name="Campo20" numFmtId="0">
      <sharedItems containsBlank="1" count="126">
        <s v="001"/>
        <s v="002"/>
        <s v="004"/>
        <s v="021"/>
        <s v="030"/>
        <s v="031"/>
        <s v="034"/>
        <s v="036"/>
        <s v="038"/>
        <s v="040"/>
        <s v="042"/>
        <s v="044"/>
        <s v="045"/>
        <s v="051"/>
        <s v="055"/>
        <s v="059"/>
        <s v="079"/>
        <s v="086"/>
        <s v="088"/>
        <s v="091"/>
        <s v="093"/>
        <s v="101"/>
        <s v="107"/>
        <s v="113"/>
        <s v="120"/>
        <s v="125"/>
        <s v="129"/>
        <s v="134"/>
        <s v="138"/>
        <s v="142"/>
        <s v="145"/>
        <s v="147"/>
        <s v="148"/>
        <s v="150"/>
        <s v="154"/>
        <s v="172"/>
        <s v="190"/>
        <s v="197"/>
        <s v="206"/>
        <s v="209"/>
        <s v="212"/>
        <s v="234"/>
        <s v="237"/>
        <s v="240"/>
        <s v="250"/>
        <s v="264"/>
        <s v="266"/>
        <s v="282"/>
        <s v="284"/>
        <s v="306"/>
        <s v="308"/>
        <s v="310"/>
        <s v="313"/>
        <s v="315"/>
        <s v="318"/>
        <s v="321"/>
        <s v="347"/>
        <s v="353"/>
        <s v="360"/>
        <s v="361"/>
        <s v="364"/>
        <s v="368"/>
        <s v="376"/>
        <s v="380"/>
        <s v="390"/>
        <s v="400"/>
        <s v="411"/>
        <s v="425"/>
        <s v="440"/>
        <s v="467"/>
        <s v="475"/>
        <s v="480"/>
        <s v="483"/>
        <s v="490"/>
        <s v="495"/>
        <s v="501"/>
        <s v="541"/>
        <s v="543"/>
        <s v="576"/>
        <s v="579"/>
        <s v="585"/>
        <s v="591"/>
        <s v="604"/>
        <s v="607"/>
        <s v="615"/>
        <s v="628"/>
        <s v="631"/>
        <s v="642"/>
        <s v="647"/>
        <s v="649"/>
        <s v="652"/>
        <s v="656"/>
        <s v="658"/>
        <s v="659"/>
        <s v="660"/>
        <s v="664"/>
        <s v="665"/>
        <s v="667"/>
        <s v="670"/>
        <s v="674"/>
        <s v="679"/>
        <s v="686"/>
        <s v="690"/>
        <s v="697"/>
        <s v="736"/>
        <s v="756"/>
        <s v="761"/>
        <s v="789"/>
        <s v="790"/>
        <s v="792"/>
        <s v="809"/>
        <s v="819"/>
        <s v="837"/>
        <s v="842"/>
        <s v="847"/>
        <s v="854"/>
        <s v="856"/>
        <s v="858"/>
        <s v="861"/>
        <s v="873"/>
        <s v="885"/>
        <s v="887"/>
        <s v="890"/>
        <s v="893"/>
        <s v="895"/>
        <m u="1"/>
      </sharedItems>
    </cacheField>
    <cacheField name="cod" numFmtId="0">
      <sharedItems containsSemiMixedTypes="0" containsString="0" containsNumber="1" containsInteger="1" minValue="0" maxValue="12" count="13">
        <n v="0"/>
        <n v="1"/>
        <n v="2"/>
        <n v="3"/>
        <n v="4"/>
        <n v="5"/>
        <n v="6"/>
        <n v="7"/>
        <n v="8"/>
        <n v="9"/>
        <n v="10"/>
        <n v="11"/>
        <n v="12"/>
      </sharedItems>
    </cacheField>
    <cacheField name="CuentaDeCampo6" numFmtId="0">
      <sharedItems containsSemiMixedTypes="0" containsString="0" containsNumber="1" containsInteger="1" minValue="8" maxValue="22465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r:id="rId1" refreshedBy="JULIO CESAR FABRA ARRIETA" refreshedDate="43195.504219560185" createdVersion="4" refreshedVersion="6" minRefreshableVersion="3" recordCount="250">
  <cacheSource type="worksheet">
    <worksheetSource ref="P1:R251" sheet="DATOS TD"/>
  </cacheSource>
  <cacheFields count="3">
    <cacheField name="Campo9" numFmtId="0">
      <sharedItems count="125">
        <s v="001"/>
        <s v="002"/>
        <s v="004"/>
        <s v="021"/>
        <s v="030"/>
        <s v="031"/>
        <s v="034"/>
        <s v="036"/>
        <s v="038"/>
        <s v="040"/>
        <s v="042"/>
        <s v="044"/>
        <s v="045"/>
        <s v="051"/>
        <s v="055"/>
        <s v="059"/>
        <s v="079"/>
        <s v="086"/>
        <s v="088"/>
        <s v="091"/>
        <s v="093"/>
        <s v="101"/>
        <s v="107"/>
        <s v="113"/>
        <s v="120"/>
        <s v="125"/>
        <s v="129"/>
        <s v="134"/>
        <s v="138"/>
        <s v="142"/>
        <s v="145"/>
        <s v="147"/>
        <s v="148"/>
        <s v="150"/>
        <s v="154"/>
        <s v="172"/>
        <s v="190"/>
        <s v="197"/>
        <s v="206"/>
        <s v="209"/>
        <s v="212"/>
        <s v="234"/>
        <s v="237"/>
        <s v="240"/>
        <s v="250"/>
        <s v="264"/>
        <s v="266"/>
        <s v="282"/>
        <s v="284"/>
        <s v="306"/>
        <s v="308"/>
        <s v="310"/>
        <s v="313"/>
        <s v="315"/>
        <s v="318"/>
        <s v="321"/>
        <s v="347"/>
        <s v="353"/>
        <s v="360"/>
        <s v="361"/>
        <s v="364"/>
        <s v="368"/>
        <s v="376"/>
        <s v="380"/>
        <s v="390"/>
        <s v="400"/>
        <s v="411"/>
        <s v="425"/>
        <s v="440"/>
        <s v="467"/>
        <s v="475"/>
        <s v="480"/>
        <s v="483"/>
        <s v="490"/>
        <s v="495"/>
        <s v="501"/>
        <s v="541"/>
        <s v="543"/>
        <s v="576"/>
        <s v="579"/>
        <s v="585"/>
        <s v="591"/>
        <s v="604"/>
        <s v="607"/>
        <s v="615"/>
        <s v="628"/>
        <s v="631"/>
        <s v="642"/>
        <s v="647"/>
        <s v="649"/>
        <s v="652"/>
        <s v="656"/>
        <s v="658"/>
        <s v="659"/>
        <s v="660"/>
        <s v="664"/>
        <s v="665"/>
        <s v="667"/>
        <s v="670"/>
        <s v="674"/>
        <s v="679"/>
        <s v="686"/>
        <s v="690"/>
        <s v="697"/>
        <s v="736"/>
        <s v="756"/>
        <s v="761"/>
        <s v="789"/>
        <s v="790"/>
        <s v="792"/>
        <s v="809"/>
        <s v="819"/>
        <s v="837"/>
        <s v="842"/>
        <s v="847"/>
        <s v="854"/>
        <s v="856"/>
        <s v="858"/>
        <s v="861"/>
        <s v="873"/>
        <s v="885"/>
        <s v="887"/>
        <s v="890"/>
        <s v="893"/>
        <s v="895"/>
      </sharedItems>
    </cacheField>
    <cacheField name="Campo11" numFmtId="0">
      <sharedItems count="2">
        <s v="F"/>
        <s v="M"/>
      </sharedItems>
    </cacheField>
    <cacheField name="CuentaDeCampo2" numFmtId="0">
      <sharedItems containsSemiMixedTypes="0" containsString="0" containsNumber="1" containsInteger="1" minValue="31" maxValue="100132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6.xml><?xml version="1.0" encoding="utf-8"?>
<pivotCacheDefinition xmlns="http://schemas.openxmlformats.org/spreadsheetml/2006/main" xmlns:r="http://schemas.openxmlformats.org/officeDocument/2006/relationships" r:id="rId1" refreshedBy="JULIO CESAR FABRA ARRIETA" refreshedDate="43195.623363773149" createdVersion="6" refreshedVersion="6" minRefreshableVersion="3" recordCount="1789">
  <cacheSource type="worksheet">
    <worksheetSource ref="K1:N1790" sheet="DATOS TD"/>
  </cacheSource>
  <cacheFields count="4">
    <cacheField name="Cod_sub" numFmtId="0">
      <sharedItems count="9">
        <s v="1"/>
        <s v="2"/>
        <s v="3"/>
        <s v="4"/>
        <s v="5"/>
        <s v="6"/>
        <s v="7"/>
        <s v="8"/>
        <s v="9"/>
      </sharedItems>
    </cacheField>
    <cacheField name="Campo20" numFmtId="0">
      <sharedItems count="125">
        <s v="142"/>
        <s v="425"/>
        <s v="579"/>
        <s v="585"/>
        <s v="591"/>
        <s v="893"/>
        <s v="120"/>
        <s v="154"/>
        <s v="250"/>
        <s v="495"/>
        <s v="790"/>
        <s v="895"/>
        <s v="045"/>
        <s v="051"/>
        <s v="147"/>
        <s v="172"/>
        <s v="475"/>
        <s v="480"/>
        <s v="490"/>
        <s v="659"/>
        <s v="665"/>
        <s v="837"/>
        <s v="873"/>
        <s v="031"/>
        <s v="040"/>
        <s v="190"/>
        <s v="604"/>
        <s v="670"/>
        <s v="690"/>
        <s v="736"/>
        <s v="858"/>
        <s v="885"/>
        <s v="890"/>
        <s v="004"/>
        <s v="042"/>
        <s v="044"/>
        <s v="059"/>
        <s v="113"/>
        <s v="125"/>
        <s v="138"/>
        <s v="234"/>
        <s v="240"/>
        <s v="284"/>
        <s v="306"/>
        <s v="347"/>
        <s v="411"/>
        <s v="501"/>
        <s v="543"/>
        <s v="628"/>
        <s v="656"/>
        <s v="761"/>
        <s v="842"/>
        <s v="038"/>
        <s v="086"/>
        <s v="107"/>
        <s v="134"/>
        <s v="150"/>
        <s v="237"/>
        <s v="264"/>
        <s v="310"/>
        <s v="315"/>
        <s v="361"/>
        <s v="647"/>
        <s v="658"/>
        <s v="664"/>
        <s v="686"/>
        <s v="819"/>
        <s v="854"/>
        <s v="887"/>
        <s v="002"/>
        <s v="021"/>
        <s v="055"/>
        <s v="148"/>
        <s v="197"/>
        <s v="206"/>
        <s v="313"/>
        <s v="318"/>
        <s v="321"/>
        <s v="376"/>
        <s v="400"/>
        <s v="440"/>
        <s v="483"/>
        <s v="541"/>
        <s v="607"/>
        <s v="615"/>
        <s v="649"/>
        <s v="652"/>
        <s v="660"/>
        <s v="667"/>
        <s v="674"/>
        <s v="697"/>
        <s v="756"/>
        <s v="030"/>
        <s v="034"/>
        <s v="036"/>
        <s v="091"/>
        <s v="093"/>
        <s v="101"/>
        <s v="145"/>
        <s v="209"/>
        <s v="282"/>
        <s v="353"/>
        <s v="364"/>
        <s v="368"/>
        <s v="390"/>
        <s v="467"/>
        <s v="576"/>
        <s v="642"/>
        <s v="679"/>
        <s v="789"/>
        <s v="792"/>
        <s v="809"/>
        <s v="847"/>
        <s v="856"/>
        <s v="861"/>
        <s v="001"/>
        <s v="079"/>
        <s v="088"/>
        <s v="129"/>
        <s v="212"/>
        <s v="266"/>
        <s v="308"/>
        <s v="360"/>
        <s v="380"/>
        <s v="631"/>
      </sharedItems>
    </cacheField>
    <cacheField name="Campo15" numFmtId="0">
      <sharedItems count="24">
        <s v="1"/>
        <s v="14"/>
        <s v="15"/>
        <s v="17"/>
        <s v="2"/>
        <s v="22"/>
        <s v="4"/>
        <s v="5"/>
        <s v="7"/>
        <s v="8"/>
        <s v="9"/>
        <s v="13"/>
        <s v="16"/>
        <s v="19"/>
        <s v="3"/>
        <s v="10"/>
        <s v="18"/>
        <s v="21"/>
        <s v="6"/>
        <s v="26"/>
        <s v="11"/>
        <s v="12"/>
        <s v="24"/>
        <s v="20"/>
      </sharedItems>
    </cacheField>
    <cacheField name="CuentaDeCampo6" numFmtId="0">
      <sharedItems containsSemiMixedTypes="0" containsString="0" containsNumber="1" containsInteger="1" minValue="1" maxValue="480442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338">
  <r>
    <x v="0"/>
    <x v="0"/>
    <n v="7536"/>
  </r>
  <r>
    <x v="0"/>
    <x v="1"/>
    <n v="781653"/>
  </r>
  <r>
    <x v="0"/>
    <x v="2"/>
    <n v="1121378"/>
  </r>
  <r>
    <x v="1"/>
    <x v="1"/>
    <n v="1356"/>
  </r>
  <r>
    <x v="1"/>
    <x v="2"/>
    <n v="1791"/>
  </r>
  <r>
    <x v="2"/>
    <x v="1"/>
    <n v="181"/>
  </r>
  <r>
    <x v="2"/>
    <x v="2"/>
    <n v="177"/>
  </r>
  <r>
    <x v="3"/>
    <x v="1"/>
    <n v="238"/>
  </r>
  <r>
    <x v="3"/>
    <x v="2"/>
    <n v="299"/>
  </r>
  <r>
    <x v="4"/>
    <x v="0"/>
    <n v="7"/>
  </r>
  <r>
    <x v="4"/>
    <x v="1"/>
    <n v="6443"/>
  </r>
  <r>
    <x v="4"/>
    <x v="2"/>
    <n v="7187"/>
  </r>
  <r>
    <x v="5"/>
    <x v="0"/>
    <n v="3"/>
  </r>
  <r>
    <x v="5"/>
    <x v="1"/>
    <n v="1989"/>
  </r>
  <r>
    <x v="5"/>
    <x v="2"/>
    <n v="2436"/>
  </r>
  <r>
    <x v="6"/>
    <x v="0"/>
    <n v="3"/>
  </r>
  <r>
    <x v="6"/>
    <x v="1"/>
    <n v="3998"/>
  </r>
  <r>
    <x v="6"/>
    <x v="2"/>
    <n v="4086"/>
  </r>
  <r>
    <x v="7"/>
    <x v="1"/>
    <n v="714"/>
  </r>
  <r>
    <x v="7"/>
    <x v="2"/>
    <n v="769"/>
  </r>
  <r>
    <x v="8"/>
    <x v="1"/>
    <n v="377"/>
  </r>
  <r>
    <x v="8"/>
    <x v="2"/>
    <n v="573"/>
  </r>
  <r>
    <x v="9"/>
    <x v="0"/>
    <n v="3"/>
  </r>
  <r>
    <x v="9"/>
    <x v="1"/>
    <n v="587"/>
  </r>
  <r>
    <x v="9"/>
    <x v="2"/>
    <n v="1046"/>
  </r>
  <r>
    <x v="10"/>
    <x v="0"/>
    <n v="14"/>
  </r>
  <r>
    <x v="10"/>
    <x v="1"/>
    <n v="4021"/>
  </r>
  <r>
    <x v="10"/>
    <x v="2"/>
    <n v="4782"/>
  </r>
  <r>
    <x v="11"/>
    <x v="0"/>
    <n v="1"/>
  </r>
  <r>
    <x v="11"/>
    <x v="1"/>
    <n v="636"/>
  </r>
  <r>
    <x v="11"/>
    <x v="2"/>
    <n v="566"/>
  </r>
  <r>
    <x v="12"/>
    <x v="0"/>
    <n v="83"/>
  </r>
  <r>
    <x v="12"/>
    <x v="1"/>
    <n v="47208"/>
  </r>
  <r>
    <x v="12"/>
    <x v="2"/>
    <n v="37774"/>
  </r>
  <r>
    <x v="13"/>
    <x v="1"/>
    <n v="1782"/>
  </r>
  <r>
    <x v="13"/>
    <x v="2"/>
    <n v="1700"/>
  </r>
  <r>
    <x v="14"/>
    <x v="1"/>
    <n v="220"/>
  </r>
  <r>
    <x v="14"/>
    <x v="2"/>
    <n v="269"/>
  </r>
  <r>
    <x v="15"/>
    <x v="0"/>
    <n v="2"/>
  </r>
  <r>
    <x v="15"/>
    <x v="1"/>
    <n v="543"/>
  </r>
  <r>
    <x v="15"/>
    <x v="2"/>
    <n v="590"/>
  </r>
  <r>
    <x v="16"/>
    <x v="0"/>
    <n v="24"/>
  </r>
  <r>
    <x v="16"/>
    <x v="1"/>
    <n v="10198"/>
  </r>
  <r>
    <x v="16"/>
    <x v="2"/>
    <n v="11155"/>
  </r>
  <r>
    <x v="17"/>
    <x v="0"/>
    <n v="1"/>
  </r>
  <r>
    <x v="17"/>
    <x v="1"/>
    <n v="547"/>
  </r>
  <r>
    <x v="17"/>
    <x v="2"/>
    <n v="459"/>
  </r>
  <r>
    <x v="18"/>
    <x v="0"/>
    <n v="834"/>
  </r>
  <r>
    <x v="18"/>
    <x v="1"/>
    <n v="139740"/>
  </r>
  <r>
    <x v="18"/>
    <x v="2"/>
    <n v="163072"/>
  </r>
  <r>
    <x v="19"/>
    <x v="0"/>
    <n v="1"/>
  </r>
  <r>
    <x v="19"/>
    <x v="1"/>
    <n v="364"/>
  </r>
  <r>
    <x v="19"/>
    <x v="2"/>
    <n v="385"/>
  </r>
  <r>
    <x v="20"/>
    <x v="0"/>
    <n v="1"/>
  </r>
  <r>
    <x v="20"/>
    <x v="1"/>
    <n v="568"/>
  </r>
  <r>
    <x v="20"/>
    <x v="2"/>
    <n v="625"/>
  </r>
  <r>
    <x v="21"/>
    <x v="0"/>
    <n v="7"/>
  </r>
  <r>
    <x v="21"/>
    <x v="1"/>
    <n v="3539"/>
  </r>
  <r>
    <x v="21"/>
    <x v="2"/>
    <n v="3691"/>
  </r>
  <r>
    <x v="22"/>
    <x v="0"/>
    <n v="1"/>
  </r>
  <r>
    <x v="22"/>
    <x v="1"/>
    <n v="299"/>
  </r>
  <r>
    <x v="22"/>
    <x v="2"/>
    <n v="492"/>
  </r>
  <r>
    <x v="23"/>
    <x v="1"/>
    <n v="790"/>
  </r>
  <r>
    <x v="23"/>
    <x v="2"/>
    <n v="1065"/>
  </r>
  <r>
    <x v="24"/>
    <x v="1"/>
    <n v="287"/>
  </r>
  <r>
    <x v="24"/>
    <x v="2"/>
    <n v="632"/>
  </r>
  <r>
    <x v="25"/>
    <x v="1"/>
    <n v="259"/>
  </r>
  <r>
    <x v="25"/>
    <x v="2"/>
    <n v="267"/>
  </r>
  <r>
    <x v="26"/>
    <x v="0"/>
    <n v="153"/>
  </r>
  <r>
    <x v="26"/>
    <x v="1"/>
    <n v="31226"/>
  </r>
  <r>
    <x v="26"/>
    <x v="2"/>
    <n v="38885"/>
  </r>
  <r>
    <x v="27"/>
    <x v="1"/>
    <n v="260"/>
  </r>
  <r>
    <x v="27"/>
    <x v="2"/>
    <n v="313"/>
  </r>
  <r>
    <x v="28"/>
    <x v="1"/>
    <n v="657"/>
  </r>
  <r>
    <x v="28"/>
    <x v="2"/>
    <n v="709"/>
  </r>
  <r>
    <x v="29"/>
    <x v="0"/>
    <n v="1"/>
  </r>
  <r>
    <x v="29"/>
    <x v="1"/>
    <n v="424"/>
  </r>
  <r>
    <x v="29"/>
    <x v="2"/>
    <n v="440"/>
  </r>
  <r>
    <x v="30"/>
    <x v="0"/>
    <n v="2"/>
  </r>
  <r>
    <x v="30"/>
    <x v="1"/>
    <n v="303"/>
  </r>
  <r>
    <x v="30"/>
    <x v="2"/>
    <n v="335"/>
  </r>
  <r>
    <x v="31"/>
    <x v="0"/>
    <n v="15"/>
  </r>
  <r>
    <x v="31"/>
    <x v="1"/>
    <n v="14123"/>
  </r>
  <r>
    <x v="31"/>
    <x v="2"/>
    <n v="10049"/>
  </r>
  <r>
    <x v="32"/>
    <x v="0"/>
    <n v="16"/>
  </r>
  <r>
    <x v="32"/>
    <x v="1"/>
    <n v="10741"/>
  </r>
  <r>
    <x v="32"/>
    <x v="2"/>
    <n v="11555"/>
  </r>
  <r>
    <x v="33"/>
    <x v="1"/>
    <n v="544"/>
  </r>
  <r>
    <x v="33"/>
    <x v="2"/>
    <n v="621"/>
  </r>
  <r>
    <x v="34"/>
    <x v="0"/>
    <n v="16"/>
  </r>
  <r>
    <x v="34"/>
    <x v="1"/>
    <n v="13200"/>
  </r>
  <r>
    <x v="34"/>
    <x v="2"/>
    <n v="13007"/>
  </r>
  <r>
    <x v="35"/>
    <x v="0"/>
    <n v="22"/>
  </r>
  <r>
    <x v="35"/>
    <x v="1"/>
    <n v="16816"/>
  </r>
  <r>
    <x v="35"/>
    <x v="2"/>
    <n v="11672"/>
  </r>
  <r>
    <x v="36"/>
    <x v="0"/>
    <n v="2"/>
  </r>
  <r>
    <x v="36"/>
    <x v="1"/>
    <n v="1214"/>
  </r>
  <r>
    <x v="36"/>
    <x v="2"/>
    <n v="1433"/>
  </r>
  <r>
    <x v="37"/>
    <x v="0"/>
    <n v="7"/>
  </r>
  <r>
    <x v="37"/>
    <x v="1"/>
    <n v="1188"/>
  </r>
  <r>
    <x v="37"/>
    <x v="2"/>
    <n v="1222"/>
  </r>
  <r>
    <x v="38"/>
    <x v="1"/>
    <n v="304"/>
  </r>
  <r>
    <x v="38"/>
    <x v="2"/>
    <n v="336"/>
  </r>
  <r>
    <x v="39"/>
    <x v="0"/>
    <n v="6"/>
  </r>
  <r>
    <x v="39"/>
    <x v="1"/>
    <n v="1647"/>
  </r>
  <r>
    <x v="39"/>
    <x v="2"/>
    <n v="1510"/>
  </r>
  <r>
    <x v="40"/>
    <x v="0"/>
    <n v="115"/>
  </r>
  <r>
    <x v="40"/>
    <x v="1"/>
    <n v="18830"/>
  </r>
  <r>
    <x v="40"/>
    <x v="2"/>
    <n v="23603"/>
  </r>
  <r>
    <x v="41"/>
    <x v="1"/>
    <n v="629"/>
  </r>
  <r>
    <x v="41"/>
    <x v="2"/>
    <n v="997"/>
  </r>
  <r>
    <x v="42"/>
    <x v="0"/>
    <n v="21"/>
  </r>
  <r>
    <x v="42"/>
    <x v="1"/>
    <n v="6510"/>
  </r>
  <r>
    <x v="42"/>
    <x v="2"/>
    <n v="5779"/>
  </r>
  <r>
    <x v="43"/>
    <x v="0"/>
    <n v="2"/>
  </r>
  <r>
    <x v="43"/>
    <x v="1"/>
    <n v="945"/>
  </r>
  <r>
    <x v="43"/>
    <x v="2"/>
    <n v="882"/>
  </r>
  <r>
    <x v="44"/>
    <x v="0"/>
    <n v="3"/>
  </r>
  <r>
    <x v="44"/>
    <x v="1"/>
    <n v="4789"/>
  </r>
  <r>
    <x v="44"/>
    <x v="2"/>
    <n v="4085"/>
  </r>
  <r>
    <x v="45"/>
    <x v="0"/>
    <n v="3"/>
  </r>
  <r>
    <x v="45"/>
    <x v="1"/>
    <n v="3360"/>
  </r>
  <r>
    <x v="45"/>
    <x v="2"/>
    <n v="2735"/>
  </r>
  <r>
    <x v="46"/>
    <x v="0"/>
    <n v="842"/>
  </r>
  <r>
    <x v="46"/>
    <x v="1"/>
    <n v="59257"/>
  </r>
  <r>
    <x v="46"/>
    <x v="2"/>
    <n v="92046"/>
  </r>
  <r>
    <x v="47"/>
    <x v="0"/>
    <n v="9"/>
  </r>
  <r>
    <x v="47"/>
    <x v="1"/>
    <n v="3612"/>
  </r>
  <r>
    <x v="47"/>
    <x v="2"/>
    <n v="3617"/>
  </r>
  <r>
    <x v="48"/>
    <x v="0"/>
    <n v="3"/>
  </r>
  <r>
    <x v="48"/>
    <x v="1"/>
    <n v="1134"/>
  </r>
  <r>
    <x v="48"/>
    <x v="2"/>
    <n v="1366"/>
  </r>
  <r>
    <x v="49"/>
    <x v="1"/>
    <n v="314"/>
  </r>
  <r>
    <x v="49"/>
    <x v="2"/>
    <n v="346"/>
  </r>
  <r>
    <x v="50"/>
    <x v="0"/>
    <n v="66"/>
  </r>
  <r>
    <x v="50"/>
    <x v="1"/>
    <n v="15569"/>
  </r>
  <r>
    <x v="50"/>
    <x v="2"/>
    <n v="18022"/>
  </r>
  <r>
    <x v="51"/>
    <x v="1"/>
    <n v="1117"/>
  </r>
  <r>
    <x v="51"/>
    <x v="2"/>
    <n v="1154"/>
  </r>
  <r>
    <x v="52"/>
    <x v="0"/>
    <n v="1"/>
  </r>
  <r>
    <x v="52"/>
    <x v="1"/>
    <n v="776"/>
  </r>
  <r>
    <x v="52"/>
    <x v="2"/>
    <n v="786"/>
  </r>
  <r>
    <x v="53"/>
    <x v="0"/>
    <n v="1"/>
  </r>
  <r>
    <x v="53"/>
    <x v="1"/>
    <n v="608"/>
  </r>
  <r>
    <x v="53"/>
    <x v="2"/>
    <n v="674"/>
  </r>
  <r>
    <x v="54"/>
    <x v="0"/>
    <n v="36"/>
  </r>
  <r>
    <x v="54"/>
    <x v="1"/>
    <n v="10997"/>
  </r>
  <r>
    <x v="54"/>
    <x v="2"/>
    <n v="12445"/>
  </r>
  <r>
    <x v="55"/>
    <x v="0"/>
    <n v="9"/>
  </r>
  <r>
    <x v="55"/>
    <x v="1"/>
    <n v="1233"/>
  </r>
  <r>
    <x v="55"/>
    <x v="2"/>
    <n v="1267"/>
  </r>
  <r>
    <x v="56"/>
    <x v="0"/>
    <n v="1"/>
  </r>
  <r>
    <x v="56"/>
    <x v="1"/>
    <n v="388"/>
  </r>
  <r>
    <x v="56"/>
    <x v="2"/>
    <n v="409"/>
  </r>
  <r>
    <x v="57"/>
    <x v="0"/>
    <n v="1"/>
  </r>
  <r>
    <x v="57"/>
    <x v="1"/>
    <n v="438"/>
  </r>
  <r>
    <x v="57"/>
    <x v="2"/>
    <n v="529"/>
  </r>
  <r>
    <x v="58"/>
    <x v="0"/>
    <n v="635"/>
  </r>
  <r>
    <x v="58"/>
    <x v="1"/>
    <n v="116544"/>
  </r>
  <r>
    <x v="58"/>
    <x v="2"/>
    <n v="146763"/>
  </r>
  <r>
    <x v="59"/>
    <x v="1"/>
    <n v="899"/>
  </r>
  <r>
    <x v="59"/>
    <x v="2"/>
    <n v="1587"/>
  </r>
  <r>
    <x v="60"/>
    <x v="0"/>
    <n v="2"/>
  </r>
  <r>
    <x v="60"/>
    <x v="1"/>
    <n v="1541"/>
  </r>
  <r>
    <x v="60"/>
    <x v="2"/>
    <n v="1738"/>
  </r>
  <r>
    <x v="61"/>
    <x v="0"/>
    <n v="2"/>
  </r>
  <r>
    <x v="61"/>
    <x v="1"/>
    <n v="1697"/>
  </r>
  <r>
    <x v="61"/>
    <x v="2"/>
    <n v="1876"/>
  </r>
  <r>
    <x v="62"/>
    <x v="0"/>
    <n v="138"/>
  </r>
  <r>
    <x v="62"/>
    <x v="1"/>
    <n v="24931"/>
  </r>
  <r>
    <x v="62"/>
    <x v="2"/>
    <n v="29590"/>
  </r>
  <r>
    <x v="63"/>
    <x v="0"/>
    <n v="7"/>
  </r>
  <r>
    <x v="63"/>
    <x v="1"/>
    <n v="2898"/>
  </r>
  <r>
    <x v="63"/>
    <x v="2"/>
    <n v="5159"/>
  </r>
  <r>
    <x v="64"/>
    <x v="0"/>
    <n v="2"/>
  </r>
  <r>
    <x v="64"/>
    <x v="1"/>
    <n v="1467"/>
  </r>
  <r>
    <x v="64"/>
    <x v="2"/>
    <n v="1863"/>
  </r>
  <r>
    <x v="65"/>
    <x v="0"/>
    <n v="12"/>
  </r>
  <r>
    <x v="65"/>
    <x v="1"/>
    <n v="5188"/>
  </r>
  <r>
    <x v="65"/>
    <x v="2"/>
    <n v="4576"/>
  </r>
  <r>
    <x v="66"/>
    <x v="0"/>
    <n v="3"/>
  </r>
  <r>
    <x v="66"/>
    <x v="1"/>
    <n v="548"/>
  </r>
  <r>
    <x v="66"/>
    <x v="2"/>
    <n v="634"/>
  </r>
  <r>
    <x v="67"/>
    <x v="0"/>
    <n v="1"/>
  </r>
  <r>
    <x v="67"/>
    <x v="1"/>
    <n v="799"/>
  </r>
  <r>
    <x v="67"/>
    <x v="2"/>
    <n v="971"/>
  </r>
  <r>
    <x v="68"/>
    <x v="0"/>
    <n v="52"/>
  </r>
  <r>
    <x v="68"/>
    <x v="1"/>
    <n v="17054"/>
  </r>
  <r>
    <x v="68"/>
    <x v="2"/>
    <n v="16458"/>
  </r>
  <r>
    <x v="69"/>
    <x v="0"/>
    <n v="1"/>
  </r>
  <r>
    <x v="69"/>
    <x v="1"/>
    <n v="405"/>
  </r>
  <r>
    <x v="69"/>
    <x v="2"/>
    <n v="405"/>
  </r>
  <r>
    <x v="70"/>
    <x v="1"/>
    <n v="63"/>
  </r>
  <r>
    <x v="70"/>
    <x v="2"/>
    <n v="126"/>
  </r>
  <r>
    <x v="71"/>
    <x v="1"/>
    <n v="996"/>
  </r>
  <r>
    <x v="71"/>
    <x v="2"/>
    <n v="1039"/>
  </r>
  <r>
    <x v="72"/>
    <x v="1"/>
    <n v="352"/>
  </r>
  <r>
    <x v="72"/>
    <x v="2"/>
    <n v="372"/>
  </r>
  <r>
    <x v="73"/>
    <x v="0"/>
    <n v="1"/>
  </r>
  <r>
    <x v="73"/>
    <x v="1"/>
    <n v="1880"/>
  </r>
  <r>
    <x v="73"/>
    <x v="2"/>
    <n v="2146"/>
  </r>
  <r>
    <x v="74"/>
    <x v="1"/>
    <n v="406"/>
  </r>
  <r>
    <x v="74"/>
    <x v="2"/>
    <n v="729"/>
  </r>
  <r>
    <x v="75"/>
    <x v="1"/>
    <n v="97"/>
  </r>
  <r>
    <x v="75"/>
    <x v="2"/>
    <n v="91"/>
  </r>
  <r>
    <x v="76"/>
    <x v="0"/>
    <n v="7"/>
  </r>
  <r>
    <x v="76"/>
    <x v="1"/>
    <n v="2401"/>
  </r>
  <r>
    <x v="76"/>
    <x v="2"/>
    <n v="2259"/>
  </r>
  <r>
    <x v="77"/>
    <x v="1"/>
    <n v="228"/>
  </r>
  <r>
    <x v="77"/>
    <x v="2"/>
    <n v="337"/>
  </r>
  <r>
    <x v="78"/>
    <x v="1"/>
    <n v="588"/>
  </r>
  <r>
    <x v="78"/>
    <x v="2"/>
    <n v="545"/>
  </r>
  <r>
    <x v="79"/>
    <x v="0"/>
    <n v="22"/>
  </r>
  <r>
    <x v="79"/>
    <x v="1"/>
    <n v="8045"/>
  </r>
  <r>
    <x v="79"/>
    <x v="2"/>
    <n v="8879"/>
  </r>
  <r>
    <x v="80"/>
    <x v="1"/>
    <n v="1605"/>
  </r>
  <r>
    <x v="80"/>
    <x v="2"/>
    <n v="1666"/>
  </r>
  <r>
    <x v="81"/>
    <x v="0"/>
    <n v="1"/>
  </r>
  <r>
    <x v="81"/>
    <x v="1"/>
    <n v="1261"/>
  </r>
  <r>
    <x v="81"/>
    <x v="2"/>
    <n v="1615"/>
  </r>
  <r>
    <x v="82"/>
    <x v="1"/>
    <n v="1586"/>
  </r>
  <r>
    <x v="82"/>
    <x v="2"/>
    <n v="2589"/>
  </r>
  <r>
    <x v="83"/>
    <x v="0"/>
    <n v="4"/>
  </r>
  <r>
    <x v="83"/>
    <x v="1"/>
    <n v="2715"/>
  </r>
  <r>
    <x v="83"/>
    <x v="2"/>
    <n v="3874"/>
  </r>
  <r>
    <x v="84"/>
    <x v="0"/>
    <n v="341"/>
  </r>
  <r>
    <x v="84"/>
    <x v="1"/>
    <n v="60299"/>
  </r>
  <r>
    <x v="84"/>
    <x v="2"/>
    <n v="75988"/>
  </r>
  <r>
    <x v="85"/>
    <x v="1"/>
    <n v="367"/>
  </r>
  <r>
    <x v="85"/>
    <x v="2"/>
    <n v="419"/>
  </r>
  <r>
    <x v="86"/>
    <x v="0"/>
    <n v="252"/>
  </r>
  <r>
    <x v="86"/>
    <x v="1"/>
    <n v="20893"/>
  </r>
  <r>
    <x v="86"/>
    <x v="2"/>
    <n v="30776"/>
  </r>
  <r>
    <x v="87"/>
    <x v="0"/>
    <n v="2"/>
  </r>
  <r>
    <x v="87"/>
    <x v="1"/>
    <n v="935"/>
  </r>
  <r>
    <x v="87"/>
    <x v="2"/>
    <n v="1066"/>
  </r>
  <r>
    <x v="88"/>
    <x v="0"/>
    <n v="2"/>
  </r>
  <r>
    <x v="88"/>
    <x v="1"/>
    <n v="614"/>
  </r>
  <r>
    <x v="88"/>
    <x v="2"/>
    <n v="717"/>
  </r>
  <r>
    <x v="89"/>
    <x v="0"/>
    <n v="2"/>
  </r>
  <r>
    <x v="89"/>
    <x v="1"/>
    <n v="1324"/>
  </r>
  <r>
    <x v="89"/>
    <x v="2"/>
    <n v="1192"/>
  </r>
  <r>
    <x v="90"/>
    <x v="1"/>
    <n v="184"/>
  </r>
  <r>
    <x v="90"/>
    <x v="2"/>
    <n v="286"/>
  </r>
  <r>
    <x v="91"/>
    <x v="0"/>
    <n v="6"/>
  </r>
  <r>
    <x v="91"/>
    <x v="1"/>
    <n v="2123"/>
  </r>
  <r>
    <x v="91"/>
    <x v="2"/>
    <n v="2324"/>
  </r>
  <r>
    <x v="92"/>
    <x v="1"/>
    <n v="554"/>
  </r>
  <r>
    <x v="92"/>
    <x v="2"/>
    <n v="440"/>
  </r>
  <r>
    <x v="93"/>
    <x v="0"/>
    <n v="1"/>
  </r>
  <r>
    <x v="93"/>
    <x v="1"/>
    <n v="430"/>
  </r>
  <r>
    <x v="93"/>
    <x v="2"/>
    <n v="476"/>
  </r>
  <r>
    <x v="94"/>
    <x v="0"/>
    <n v="1"/>
  </r>
  <r>
    <x v="94"/>
    <x v="1"/>
    <n v="1639"/>
  </r>
  <r>
    <x v="94"/>
    <x v="2"/>
    <n v="1475"/>
  </r>
  <r>
    <x v="95"/>
    <x v="0"/>
    <n v="7"/>
  </r>
  <r>
    <x v="95"/>
    <x v="1"/>
    <n v="7454"/>
  </r>
  <r>
    <x v="95"/>
    <x v="2"/>
    <n v="6272"/>
  </r>
  <r>
    <x v="96"/>
    <x v="0"/>
    <n v="1"/>
  </r>
  <r>
    <x v="96"/>
    <x v="1"/>
    <n v="1101"/>
  </r>
  <r>
    <x v="96"/>
    <x v="2"/>
    <n v="1228"/>
  </r>
  <r>
    <x v="97"/>
    <x v="0"/>
    <n v="1"/>
  </r>
  <r>
    <x v="97"/>
    <x v="1"/>
    <n v="1574"/>
  </r>
  <r>
    <x v="97"/>
    <x v="2"/>
    <n v="1523"/>
  </r>
  <r>
    <x v="98"/>
    <x v="0"/>
    <n v="3"/>
  </r>
  <r>
    <x v="98"/>
    <x v="1"/>
    <n v="1597"/>
  </r>
  <r>
    <x v="98"/>
    <x v="2"/>
    <n v="1662"/>
  </r>
  <r>
    <x v="99"/>
    <x v="0"/>
    <n v="4"/>
  </r>
  <r>
    <x v="99"/>
    <x v="1"/>
    <n v="925"/>
  </r>
  <r>
    <x v="99"/>
    <x v="2"/>
    <n v="1162"/>
  </r>
  <r>
    <x v="100"/>
    <x v="0"/>
    <n v="5"/>
  </r>
  <r>
    <x v="100"/>
    <x v="1"/>
    <n v="3058"/>
  </r>
  <r>
    <x v="100"/>
    <x v="2"/>
    <n v="3029"/>
  </r>
  <r>
    <x v="101"/>
    <x v="0"/>
    <n v="15"/>
  </r>
  <r>
    <x v="101"/>
    <x v="1"/>
    <n v="9399"/>
  </r>
  <r>
    <x v="101"/>
    <x v="2"/>
    <n v="8336"/>
  </r>
  <r>
    <x v="102"/>
    <x v="0"/>
    <n v="1"/>
  </r>
  <r>
    <x v="102"/>
    <x v="1"/>
    <n v="604"/>
  </r>
  <r>
    <x v="102"/>
    <x v="2"/>
    <n v="619"/>
  </r>
  <r>
    <x v="103"/>
    <x v="0"/>
    <n v="16"/>
  </r>
  <r>
    <x v="103"/>
    <x v="1"/>
    <n v="6069"/>
  </r>
  <r>
    <x v="103"/>
    <x v="2"/>
    <n v="5404"/>
  </r>
  <r>
    <x v="104"/>
    <x v="0"/>
    <n v="3"/>
  </r>
  <r>
    <x v="104"/>
    <x v="1"/>
    <n v="6773"/>
  </r>
  <r>
    <x v="104"/>
    <x v="2"/>
    <n v="7241"/>
  </r>
  <r>
    <x v="105"/>
    <x v="0"/>
    <n v="1"/>
  </r>
  <r>
    <x v="105"/>
    <x v="1"/>
    <n v="2554"/>
  </r>
  <r>
    <x v="105"/>
    <x v="2"/>
    <n v="3154"/>
  </r>
  <r>
    <x v="106"/>
    <x v="0"/>
    <n v="3"/>
  </r>
  <r>
    <x v="106"/>
    <x v="1"/>
    <n v="1280"/>
  </r>
  <r>
    <x v="106"/>
    <x v="2"/>
    <n v="1444"/>
  </r>
  <r>
    <x v="107"/>
    <x v="0"/>
    <n v="2"/>
  </r>
  <r>
    <x v="107"/>
    <x v="1"/>
    <n v="1965"/>
  </r>
  <r>
    <x v="107"/>
    <x v="2"/>
    <n v="2100"/>
  </r>
  <r>
    <x v="108"/>
    <x v="0"/>
    <n v="3"/>
  </r>
  <r>
    <x v="108"/>
    <x v="1"/>
    <n v="844"/>
  </r>
  <r>
    <x v="108"/>
    <x v="2"/>
    <n v="1590"/>
  </r>
  <r>
    <x v="109"/>
    <x v="0"/>
    <n v="4"/>
  </r>
  <r>
    <x v="109"/>
    <x v="1"/>
    <n v="925"/>
  </r>
  <r>
    <x v="109"/>
    <x v="2"/>
    <n v="930"/>
  </r>
  <r>
    <x v="110"/>
    <x v="0"/>
    <n v="4"/>
  </r>
  <r>
    <x v="110"/>
    <x v="1"/>
    <n v="1741"/>
  </r>
  <r>
    <x v="110"/>
    <x v="2"/>
    <n v="1702"/>
  </r>
  <r>
    <x v="111"/>
    <x v="1"/>
    <n v="437"/>
  </r>
  <r>
    <x v="111"/>
    <x v="2"/>
    <n v="600"/>
  </r>
  <r>
    <x v="112"/>
    <x v="0"/>
    <n v="31"/>
  </r>
  <r>
    <x v="112"/>
    <x v="1"/>
    <n v="20751"/>
  </r>
  <r>
    <x v="112"/>
    <x v="2"/>
    <n v="15190"/>
  </r>
  <r>
    <x v="113"/>
    <x v="1"/>
    <n v="242"/>
  </r>
  <r>
    <x v="113"/>
    <x v="2"/>
    <n v="323"/>
  </r>
  <r>
    <x v="114"/>
    <x v="0"/>
    <n v="1"/>
  </r>
  <r>
    <x v="114"/>
    <x v="1"/>
    <n v="1746"/>
  </r>
  <r>
    <x v="114"/>
    <x v="2"/>
    <n v="1994"/>
  </r>
  <r>
    <x v="115"/>
    <x v="0"/>
    <n v="1"/>
  </r>
  <r>
    <x v="115"/>
    <x v="1"/>
    <n v="468"/>
  </r>
  <r>
    <x v="115"/>
    <x v="2"/>
    <n v="795"/>
  </r>
  <r>
    <x v="116"/>
    <x v="0"/>
    <n v="2"/>
  </r>
  <r>
    <x v="116"/>
    <x v="1"/>
    <n v="738"/>
  </r>
  <r>
    <x v="116"/>
    <x v="2"/>
    <n v="803"/>
  </r>
  <r>
    <x v="117"/>
    <x v="1"/>
    <n v="860"/>
  </r>
  <r>
    <x v="117"/>
    <x v="2"/>
    <n v="1137"/>
  </r>
  <r>
    <x v="118"/>
    <x v="0"/>
    <n v="2"/>
  </r>
  <r>
    <x v="118"/>
    <x v="1"/>
    <n v="1805"/>
  </r>
  <r>
    <x v="118"/>
    <x v="2"/>
    <n v="2270"/>
  </r>
  <r>
    <x v="119"/>
    <x v="1"/>
    <n v="19"/>
  </r>
  <r>
    <x v="119"/>
    <x v="2"/>
    <n v="58"/>
  </r>
  <r>
    <x v="120"/>
    <x v="1"/>
    <n v="363"/>
  </r>
  <r>
    <x v="120"/>
    <x v="2"/>
    <n v="456"/>
  </r>
  <r>
    <x v="121"/>
    <x v="0"/>
    <n v="20"/>
  </r>
  <r>
    <x v="121"/>
    <x v="1"/>
    <n v="7662"/>
  </r>
  <r>
    <x v="121"/>
    <x v="2"/>
    <n v="7221"/>
  </r>
  <r>
    <x v="122"/>
    <x v="0"/>
    <n v="2"/>
  </r>
  <r>
    <x v="122"/>
    <x v="1"/>
    <n v="1236"/>
  </r>
  <r>
    <x v="122"/>
    <x v="2"/>
    <n v="1559"/>
  </r>
  <r>
    <x v="123"/>
    <x v="1"/>
    <n v="177"/>
  </r>
  <r>
    <x v="123"/>
    <x v="2"/>
    <n v="476"/>
  </r>
  <r>
    <x v="124"/>
    <x v="1"/>
    <n v="662"/>
  </r>
  <r>
    <x v="124"/>
    <x v="2"/>
    <n v="1336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1962">
  <r>
    <x v="0"/>
    <s v="1"/>
    <s v="F"/>
    <x v="0"/>
    <n v="5416"/>
  </r>
  <r>
    <x v="0"/>
    <s v="1"/>
    <s v="F"/>
    <x v="1"/>
    <n v="208091"/>
  </r>
  <r>
    <x v="0"/>
    <s v="1"/>
    <s v="M"/>
    <x v="0"/>
    <n v="4265"/>
  </r>
  <r>
    <x v="0"/>
    <s v="1"/>
    <s v="M"/>
    <x v="1"/>
    <n v="177295"/>
  </r>
  <r>
    <x v="0"/>
    <s v="2"/>
    <s v="F"/>
    <x v="0"/>
    <n v="1234"/>
  </r>
  <r>
    <x v="0"/>
    <s v="2"/>
    <s v="F"/>
    <x v="1"/>
    <n v="42024"/>
  </r>
  <r>
    <x v="0"/>
    <s v="2"/>
    <s v="M"/>
    <x v="0"/>
    <n v="1173"/>
  </r>
  <r>
    <x v="0"/>
    <s v="2"/>
    <s v="M"/>
    <x v="1"/>
    <n v="40505"/>
  </r>
  <r>
    <x v="0"/>
    <s v="3"/>
    <s v="F"/>
    <x v="0"/>
    <n v="46"/>
  </r>
  <r>
    <x v="0"/>
    <s v="3"/>
    <s v="F"/>
    <x v="1"/>
    <n v="4815"/>
  </r>
  <r>
    <x v="0"/>
    <s v="3"/>
    <s v="M"/>
    <x v="0"/>
    <n v="51"/>
  </r>
  <r>
    <x v="0"/>
    <s v="3"/>
    <s v="M"/>
    <x v="1"/>
    <n v="4959"/>
  </r>
  <r>
    <x v="0"/>
    <s v="N"/>
    <s v="F"/>
    <x v="0"/>
    <n v="2458"/>
  </r>
  <r>
    <x v="0"/>
    <s v="N"/>
    <s v="F"/>
    <x v="1"/>
    <n v="65343"/>
  </r>
  <r>
    <x v="0"/>
    <s v="N"/>
    <s v="M"/>
    <x v="0"/>
    <n v="1717"/>
  </r>
  <r>
    <x v="0"/>
    <s v="N"/>
    <s v="M"/>
    <x v="1"/>
    <n v="50956"/>
  </r>
  <r>
    <x v="1"/>
    <s v="1"/>
    <s v="F"/>
    <x v="0"/>
    <n v="2235"/>
  </r>
  <r>
    <x v="1"/>
    <s v="1"/>
    <s v="F"/>
    <x v="1"/>
    <n v="1275"/>
  </r>
  <r>
    <x v="1"/>
    <s v="1"/>
    <s v="M"/>
    <x v="0"/>
    <n v="2487"/>
  </r>
  <r>
    <x v="1"/>
    <s v="1"/>
    <s v="M"/>
    <x v="1"/>
    <n v="1127"/>
  </r>
  <r>
    <x v="1"/>
    <s v="2"/>
    <s v="F"/>
    <x v="0"/>
    <n v="1084"/>
  </r>
  <r>
    <x v="1"/>
    <s v="2"/>
    <s v="F"/>
    <x v="1"/>
    <n v="464"/>
  </r>
  <r>
    <x v="1"/>
    <s v="2"/>
    <s v="M"/>
    <x v="0"/>
    <n v="1319"/>
  </r>
  <r>
    <x v="1"/>
    <s v="2"/>
    <s v="M"/>
    <x v="1"/>
    <n v="405"/>
  </r>
  <r>
    <x v="1"/>
    <s v="3"/>
    <s v="F"/>
    <x v="0"/>
    <n v="2"/>
  </r>
  <r>
    <x v="1"/>
    <s v="3"/>
    <s v="F"/>
    <x v="1"/>
    <n v="1"/>
  </r>
  <r>
    <x v="1"/>
    <s v="3"/>
    <s v="M"/>
    <x v="0"/>
    <n v="7"/>
  </r>
  <r>
    <x v="1"/>
    <s v="3"/>
    <s v="M"/>
    <x v="1"/>
    <n v="1"/>
  </r>
  <r>
    <x v="1"/>
    <s v="N"/>
    <s v="F"/>
    <x v="0"/>
    <n v="930"/>
  </r>
  <r>
    <x v="1"/>
    <s v="N"/>
    <s v="F"/>
    <x v="1"/>
    <n v="343"/>
  </r>
  <r>
    <x v="1"/>
    <s v="N"/>
    <s v="M"/>
    <x v="0"/>
    <n v="940"/>
  </r>
  <r>
    <x v="1"/>
    <s v="N"/>
    <s v="M"/>
    <x v="1"/>
    <n v="293"/>
  </r>
  <r>
    <x v="2"/>
    <s v="1"/>
    <s v="F"/>
    <x v="0"/>
    <n v="1"/>
  </r>
  <r>
    <x v="2"/>
    <s v="1"/>
    <s v="F"/>
    <x v="1"/>
    <n v="1"/>
  </r>
  <r>
    <x v="2"/>
    <s v="1"/>
    <s v="M"/>
    <x v="0"/>
    <n v="1"/>
  </r>
  <r>
    <x v="2"/>
    <s v="1"/>
    <s v="M"/>
    <x v="1"/>
    <n v="1"/>
  </r>
  <r>
    <x v="2"/>
    <s v="1"/>
    <s v="F"/>
    <x v="0"/>
    <n v="245"/>
  </r>
  <r>
    <x v="2"/>
    <s v="1"/>
    <s v="F"/>
    <x v="1"/>
    <n v="91"/>
  </r>
  <r>
    <x v="2"/>
    <s v="1"/>
    <s v="M"/>
    <x v="0"/>
    <n v="294"/>
  </r>
  <r>
    <x v="2"/>
    <s v="1"/>
    <s v="M"/>
    <x v="1"/>
    <n v="93"/>
  </r>
  <r>
    <x v="2"/>
    <s v="2"/>
    <s v="F"/>
    <x v="0"/>
    <n v="109"/>
  </r>
  <r>
    <x v="2"/>
    <s v="2"/>
    <s v="F"/>
    <x v="1"/>
    <n v="47"/>
  </r>
  <r>
    <x v="2"/>
    <s v="2"/>
    <s v="M"/>
    <x v="0"/>
    <n v="138"/>
  </r>
  <r>
    <x v="2"/>
    <s v="2"/>
    <s v="M"/>
    <x v="1"/>
    <n v="51"/>
  </r>
  <r>
    <x v="2"/>
    <s v="3"/>
    <s v="F"/>
    <x v="0"/>
    <n v="4"/>
  </r>
  <r>
    <x v="2"/>
    <s v="3"/>
    <s v="M"/>
    <x v="0"/>
    <n v="1"/>
  </r>
  <r>
    <x v="2"/>
    <s v="N"/>
    <s v="F"/>
    <x v="0"/>
    <n v="103"/>
  </r>
  <r>
    <x v="2"/>
    <s v="N"/>
    <s v="F"/>
    <x v="1"/>
    <n v="55"/>
  </r>
  <r>
    <x v="2"/>
    <s v="N"/>
    <s v="M"/>
    <x v="0"/>
    <n v="102"/>
  </r>
  <r>
    <x v="2"/>
    <s v="N"/>
    <s v="M"/>
    <x v="1"/>
    <n v="55"/>
  </r>
  <r>
    <x v="3"/>
    <s v="1"/>
    <s v="F"/>
    <x v="0"/>
    <n v="184"/>
  </r>
  <r>
    <x v="3"/>
    <s v="1"/>
    <s v="F"/>
    <x v="1"/>
    <n v="211"/>
  </r>
  <r>
    <x v="3"/>
    <s v="1"/>
    <s v="M"/>
    <x v="0"/>
    <n v="207"/>
  </r>
  <r>
    <x v="3"/>
    <s v="1"/>
    <s v="M"/>
    <x v="1"/>
    <n v="189"/>
  </r>
  <r>
    <x v="3"/>
    <s v="2"/>
    <s v="F"/>
    <x v="0"/>
    <n v="35"/>
  </r>
  <r>
    <x v="3"/>
    <s v="2"/>
    <s v="F"/>
    <x v="1"/>
    <n v="89"/>
  </r>
  <r>
    <x v="3"/>
    <s v="2"/>
    <s v="M"/>
    <x v="0"/>
    <n v="39"/>
  </r>
  <r>
    <x v="3"/>
    <s v="2"/>
    <s v="M"/>
    <x v="1"/>
    <n v="80"/>
  </r>
  <r>
    <x v="3"/>
    <s v="3"/>
    <s v="F"/>
    <x v="0"/>
    <n v="1"/>
  </r>
  <r>
    <x v="3"/>
    <s v="3"/>
    <s v="F"/>
    <x v="1"/>
    <n v="2"/>
  </r>
  <r>
    <x v="3"/>
    <s v="3"/>
    <s v="M"/>
    <x v="0"/>
    <n v="1"/>
  </r>
  <r>
    <x v="3"/>
    <s v="3"/>
    <s v="M"/>
    <x v="1"/>
    <n v="1"/>
  </r>
  <r>
    <x v="3"/>
    <s v="N"/>
    <s v="F"/>
    <x v="0"/>
    <n v="639"/>
  </r>
  <r>
    <x v="3"/>
    <s v="N"/>
    <s v="F"/>
    <x v="1"/>
    <n v="392"/>
  </r>
  <r>
    <x v="3"/>
    <s v="N"/>
    <s v="M"/>
    <x v="0"/>
    <n v="631"/>
  </r>
  <r>
    <x v="3"/>
    <s v="N"/>
    <s v="M"/>
    <x v="1"/>
    <n v="312"/>
  </r>
  <r>
    <x v="4"/>
    <s v="1"/>
    <s v="M"/>
    <x v="0"/>
    <n v="1"/>
  </r>
  <r>
    <x v="4"/>
    <s v="1"/>
    <s v="M"/>
    <x v="1"/>
    <n v="1"/>
  </r>
  <r>
    <x v="4"/>
    <s v="1"/>
    <s v="F"/>
    <x v="0"/>
    <n v="1486"/>
  </r>
  <r>
    <x v="4"/>
    <s v="1"/>
    <s v="F"/>
    <x v="1"/>
    <n v="2031"/>
  </r>
  <r>
    <x v="4"/>
    <s v="1"/>
    <s v="M"/>
    <x v="0"/>
    <n v="1104"/>
  </r>
  <r>
    <x v="4"/>
    <s v="1"/>
    <s v="M"/>
    <x v="1"/>
    <n v="1899"/>
  </r>
  <r>
    <x v="4"/>
    <s v="2"/>
    <s v="F"/>
    <x v="0"/>
    <n v="678"/>
  </r>
  <r>
    <x v="4"/>
    <s v="2"/>
    <s v="F"/>
    <x v="1"/>
    <n v="991"/>
  </r>
  <r>
    <x v="4"/>
    <s v="2"/>
    <s v="M"/>
    <x v="0"/>
    <n v="522"/>
  </r>
  <r>
    <x v="4"/>
    <s v="2"/>
    <s v="M"/>
    <x v="1"/>
    <n v="809"/>
  </r>
  <r>
    <x v="4"/>
    <s v="3"/>
    <s v="F"/>
    <x v="0"/>
    <n v="1"/>
  </r>
  <r>
    <x v="4"/>
    <s v="3"/>
    <s v="F"/>
    <x v="1"/>
    <n v="3"/>
  </r>
  <r>
    <x v="4"/>
    <s v="3"/>
    <s v="M"/>
    <x v="0"/>
    <n v="1"/>
  </r>
  <r>
    <x v="4"/>
    <s v="3"/>
    <s v="M"/>
    <x v="1"/>
    <n v="3"/>
  </r>
  <r>
    <x v="4"/>
    <s v="N"/>
    <s v="F"/>
    <x v="0"/>
    <n v="83"/>
  </r>
  <r>
    <x v="4"/>
    <s v="N"/>
    <s v="F"/>
    <x v="1"/>
    <n v="124"/>
  </r>
  <r>
    <x v="4"/>
    <s v="N"/>
    <s v="M"/>
    <x v="0"/>
    <n v="75"/>
  </r>
  <r>
    <x v="4"/>
    <s v="N"/>
    <s v="M"/>
    <x v="1"/>
    <n v="111"/>
  </r>
  <r>
    <x v="5"/>
    <s v="1"/>
    <s v="F"/>
    <x v="0"/>
    <n v="1"/>
  </r>
  <r>
    <x v="5"/>
    <s v="1"/>
    <s v="F"/>
    <x v="1"/>
    <n v="1"/>
  </r>
  <r>
    <x v="5"/>
    <s v="1"/>
    <s v="F"/>
    <x v="0"/>
    <n v="3078"/>
  </r>
  <r>
    <x v="5"/>
    <s v="1"/>
    <s v="F"/>
    <x v="1"/>
    <n v="2821"/>
  </r>
  <r>
    <x v="5"/>
    <s v="1"/>
    <s v="M"/>
    <x v="0"/>
    <n v="3312"/>
  </r>
  <r>
    <x v="5"/>
    <s v="1"/>
    <s v="M"/>
    <x v="1"/>
    <n v="2578"/>
  </r>
  <r>
    <x v="5"/>
    <s v="2"/>
    <s v="F"/>
    <x v="0"/>
    <n v="729"/>
  </r>
  <r>
    <x v="5"/>
    <s v="2"/>
    <s v="F"/>
    <x v="1"/>
    <n v="916"/>
  </r>
  <r>
    <x v="5"/>
    <s v="2"/>
    <s v="M"/>
    <x v="0"/>
    <n v="836"/>
  </r>
  <r>
    <x v="5"/>
    <s v="2"/>
    <s v="M"/>
    <x v="1"/>
    <n v="784"/>
  </r>
  <r>
    <x v="5"/>
    <s v="3"/>
    <s v="F"/>
    <x v="0"/>
    <n v="1"/>
  </r>
  <r>
    <x v="5"/>
    <s v="3"/>
    <s v="F"/>
    <x v="1"/>
    <n v="28"/>
  </r>
  <r>
    <x v="5"/>
    <s v="3"/>
    <s v="M"/>
    <x v="0"/>
    <n v="1"/>
  </r>
  <r>
    <x v="5"/>
    <s v="3"/>
    <s v="M"/>
    <x v="1"/>
    <n v="17"/>
  </r>
  <r>
    <x v="5"/>
    <s v="N"/>
    <s v="F"/>
    <x v="0"/>
    <n v="409"/>
  </r>
  <r>
    <x v="5"/>
    <s v="N"/>
    <s v="F"/>
    <x v="1"/>
    <n v="595"/>
  </r>
  <r>
    <x v="5"/>
    <s v="N"/>
    <s v="M"/>
    <x v="0"/>
    <n v="303"/>
  </r>
  <r>
    <x v="5"/>
    <s v="N"/>
    <s v="M"/>
    <x v="1"/>
    <n v="432"/>
  </r>
  <r>
    <x v="6"/>
    <s v="1"/>
    <s v="F"/>
    <x v="0"/>
    <n v="2778"/>
  </r>
  <r>
    <x v="6"/>
    <s v="1"/>
    <s v="F"/>
    <x v="1"/>
    <n v="4796"/>
  </r>
  <r>
    <x v="6"/>
    <s v="1"/>
    <s v="M"/>
    <x v="0"/>
    <n v="3047"/>
  </r>
  <r>
    <x v="6"/>
    <s v="1"/>
    <s v="M"/>
    <x v="1"/>
    <n v="4663"/>
  </r>
  <r>
    <x v="6"/>
    <s v="2"/>
    <s v="F"/>
    <x v="0"/>
    <n v="3681"/>
  </r>
  <r>
    <x v="6"/>
    <s v="2"/>
    <s v="F"/>
    <x v="1"/>
    <n v="1600"/>
  </r>
  <r>
    <x v="6"/>
    <s v="2"/>
    <s v="M"/>
    <x v="0"/>
    <n v="4163"/>
  </r>
  <r>
    <x v="6"/>
    <s v="2"/>
    <s v="M"/>
    <x v="1"/>
    <n v="1513"/>
  </r>
  <r>
    <x v="6"/>
    <s v="3"/>
    <s v="F"/>
    <x v="0"/>
    <n v="6"/>
  </r>
  <r>
    <x v="6"/>
    <s v="3"/>
    <s v="F"/>
    <x v="1"/>
    <n v="7"/>
  </r>
  <r>
    <x v="6"/>
    <s v="3"/>
    <s v="M"/>
    <x v="0"/>
    <n v="5"/>
  </r>
  <r>
    <x v="6"/>
    <s v="3"/>
    <s v="M"/>
    <x v="1"/>
    <n v="10"/>
  </r>
  <r>
    <x v="6"/>
    <s v="N"/>
    <s v="F"/>
    <x v="0"/>
    <n v="840"/>
  </r>
  <r>
    <x v="6"/>
    <s v="N"/>
    <s v="F"/>
    <x v="1"/>
    <n v="642"/>
  </r>
  <r>
    <x v="6"/>
    <s v="N"/>
    <s v="M"/>
    <x v="0"/>
    <n v="754"/>
  </r>
  <r>
    <x v="6"/>
    <s v="N"/>
    <s v="M"/>
    <x v="1"/>
    <n v="563"/>
  </r>
  <r>
    <x v="7"/>
    <s v="1"/>
    <s v="M"/>
    <x v="0"/>
    <n v="1"/>
  </r>
  <r>
    <x v="7"/>
    <s v="1"/>
    <s v="F"/>
    <x v="0"/>
    <n v="344"/>
  </r>
  <r>
    <x v="7"/>
    <s v="1"/>
    <s v="F"/>
    <x v="1"/>
    <n v="541"/>
  </r>
  <r>
    <x v="7"/>
    <s v="1"/>
    <s v="M"/>
    <x v="0"/>
    <n v="266"/>
  </r>
  <r>
    <x v="7"/>
    <s v="1"/>
    <s v="M"/>
    <x v="1"/>
    <n v="459"/>
  </r>
  <r>
    <x v="7"/>
    <s v="2"/>
    <s v="F"/>
    <x v="0"/>
    <n v="215"/>
  </r>
  <r>
    <x v="7"/>
    <s v="2"/>
    <s v="F"/>
    <x v="1"/>
    <n v="164"/>
  </r>
  <r>
    <x v="7"/>
    <s v="2"/>
    <s v="M"/>
    <x v="0"/>
    <n v="184"/>
  </r>
  <r>
    <x v="7"/>
    <s v="2"/>
    <s v="M"/>
    <x v="1"/>
    <n v="164"/>
  </r>
  <r>
    <x v="7"/>
    <s v="3"/>
    <s v="F"/>
    <x v="0"/>
    <n v="1"/>
  </r>
  <r>
    <x v="7"/>
    <s v="3"/>
    <s v="F"/>
    <x v="1"/>
    <n v="9"/>
  </r>
  <r>
    <x v="7"/>
    <s v="3"/>
    <s v="M"/>
    <x v="0"/>
    <n v="1"/>
  </r>
  <r>
    <x v="7"/>
    <s v="3"/>
    <s v="M"/>
    <x v="1"/>
    <n v="4"/>
  </r>
  <r>
    <x v="7"/>
    <s v="N"/>
    <s v="F"/>
    <x v="0"/>
    <n v="101"/>
  </r>
  <r>
    <x v="7"/>
    <s v="N"/>
    <s v="F"/>
    <x v="1"/>
    <n v="146"/>
  </r>
  <r>
    <x v="7"/>
    <s v="N"/>
    <s v="M"/>
    <x v="0"/>
    <n v="79"/>
  </r>
  <r>
    <x v="7"/>
    <s v="N"/>
    <s v="M"/>
    <x v="1"/>
    <n v="89"/>
  </r>
  <r>
    <x v="8"/>
    <s v="1"/>
    <s v="F"/>
    <x v="0"/>
    <n v="2151"/>
  </r>
  <r>
    <x v="8"/>
    <s v="1"/>
    <s v="F"/>
    <x v="1"/>
    <n v="501"/>
  </r>
  <r>
    <x v="8"/>
    <s v="1"/>
    <s v="M"/>
    <x v="0"/>
    <n v="2247"/>
  </r>
  <r>
    <x v="8"/>
    <s v="1"/>
    <s v="M"/>
    <x v="1"/>
    <n v="473"/>
  </r>
  <r>
    <x v="8"/>
    <s v="2"/>
    <s v="F"/>
    <x v="0"/>
    <n v="1023"/>
  </r>
  <r>
    <x v="8"/>
    <s v="2"/>
    <s v="F"/>
    <x v="1"/>
    <n v="216"/>
  </r>
  <r>
    <x v="8"/>
    <s v="2"/>
    <s v="M"/>
    <x v="0"/>
    <n v="1057"/>
  </r>
  <r>
    <x v="8"/>
    <s v="2"/>
    <s v="M"/>
    <x v="1"/>
    <n v="160"/>
  </r>
  <r>
    <x v="8"/>
    <s v="3"/>
    <s v="F"/>
    <x v="0"/>
    <n v="40"/>
  </r>
  <r>
    <x v="8"/>
    <s v="3"/>
    <s v="F"/>
    <x v="1"/>
    <n v="6"/>
  </r>
  <r>
    <x v="8"/>
    <s v="3"/>
    <s v="M"/>
    <x v="0"/>
    <n v="61"/>
  </r>
  <r>
    <x v="8"/>
    <s v="3"/>
    <s v="M"/>
    <x v="1"/>
    <n v="5"/>
  </r>
  <r>
    <x v="8"/>
    <s v="N"/>
    <s v="F"/>
    <x v="0"/>
    <n v="466"/>
  </r>
  <r>
    <x v="8"/>
    <s v="N"/>
    <s v="F"/>
    <x v="1"/>
    <n v="76"/>
  </r>
  <r>
    <x v="8"/>
    <s v="N"/>
    <s v="M"/>
    <x v="0"/>
    <n v="409"/>
  </r>
  <r>
    <x v="8"/>
    <s v="N"/>
    <s v="M"/>
    <x v="1"/>
    <n v="53"/>
  </r>
  <r>
    <x v="9"/>
    <s v="1"/>
    <s v="F"/>
    <x v="0"/>
    <n v="1"/>
  </r>
  <r>
    <x v="9"/>
    <s v="1"/>
    <s v="M"/>
    <x v="0"/>
    <n v="1"/>
  </r>
  <r>
    <x v="9"/>
    <s v="1"/>
    <s v="F"/>
    <x v="0"/>
    <n v="2960"/>
  </r>
  <r>
    <x v="9"/>
    <s v="1"/>
    <s v="F"/>
    <x v="1"/>
    <n v="1901"/>
  </r>
  <r>
    <x v="9"/>
    <s v="1"/>
    <s v="M"/>
    <x v="0"/>
    <n v="3643"/>
  </r>
  <r>
    <x v="9"/>
    <s v="1"/>
    <s v="M"/>
    <x v="1"/>
    <n v="1809"/>
  </r>
  <r>
    <x v="9"/>
    <s v="2"/>
    <s v="F"/>
    <x v="0"/>
    <n v="222"/>
  </r>
  <r>
    <x v="9"/>
    <s v="2"/>
    <s v="F"/>
    <x v="1"/>
    <n v="421"/>
  </r>
  <r>
    <x v="9"/>
    <s v="2"/>
    <s v="M"/>
    <x v="0"/>
    <n v="271"/>
  </r>
  <r>
    <x v="9"/>
    <s v="2"/>
    <s v="M"/>
    <x v="1"/>
    <n v="426"/>
  </r>
  <r>
    <x v="9"/>
    <s v="3"/>
    <s v="F"/>
    <x v="1"/>
    <n v="9"/>
  </r>
  <r>
    <x v="9"/>
    <s v="3"/>
    <s v="M"/>
    <x v="1"/>
    <n v="8"/>
  </r>
  <r>
    <x v="9"/>
    <s v="N"/>
    <s v="F"/>
    <x v="0"/>
    <n v="821"/>
  </r>
  <r>
    <x v="9"/>
    <s v="N"/>
    <s v="F"/>
    <x v="1"/>
    <n v="324"/>
  </r>
  <r>
    <x v="9"/>
    <s v="N"/>
    <s v="M"/>
    <x v="0"/>
    <n v="828"/>
  </r>
  <r>
    <x v="9"/>
    <s v="N"/>
    <s v="M"/>
    <x v="1"/>
    <n v="322"/>
  </r>
  <r>
    <x v="10"/>
    <s v="1"/>
    <s v="M"/>
    <x v="0"/>
    <n v="1"/>
  </r>
  <r>
    <x v="10"/>
    <s v="1"/>
    <s v="F"/>
    <x v="0"/>
    <n v="3116"/>
  </r>
  <r>
    <x v="10"/>
    <s v="1"/>
    <s v="F"/>
    <x v="1"/>
    <n v="3388"/>
  </r>
  <r>
    <x v="10"/>
    <s v="1"/>
    <s v="M"/>
    <x v="0"/>
    <n v="3365"/>
  </r>
  <r>
    <x v="10"/>
    <s v="1"/>
    <s v="M"/>
    <x v="1"/>
    <n v="3279"/>
  </r>
  <r>
    <x v="10"/>
    <s v="2"/>
    <s v="F"/>
    <x v="0"/>
    <n v="514"/>
  </r>
  <r>
    <x v="10"/>
    <s v="2"/>
    <s v="F"/>
    <x v="1"/>
    <n v="1119"/>
  </r>
  <r>
    <x v="10"/>
    <s v="2"/>
    <s v="M"/>
    <x v="0"/>
    <n v="583"/>
  </r>
  <r>
    <x v="10"/>
    <s v="2"/>
    <s v="M"/>
    <x v="1"/>
    <n v="967"/>
  </r>
  <r>
    <x v="10"/>
    <s v="3"/>
    <s v="F"/>
    <x v="0"/>
    <n v="6"/>
  </r>
  <r>
    <x v="10"/>
    <s v="3"/>
    <s v="F"/>
    <x v="1"/>
    <n v="22"/>
  </r>
  <r>
    <x v="10"/>
    <s v="3"/>
    <s v="M"/>
    <x v="0"/>
    <n v="2"/>
  </r>
  <r>
    <x v="10"/>
    <s v="3"/>
    <s v="M"/>
    <x v="1"/>
    <n v="14"/>
  </r>
  <r>
    <x v="10"/>
    <s v="N"/>
    <s v="F"/>
    <x v="0"/>
    <n v="92"/>
  </r>
  <r>
    <x v="10"/>
    <s v="N"/>
    <s v="F"/>
    <x v="1"/>
    <n v="274"/>
  </r>
  <r>
    <x v="10"/>
    <s v="N"/>
    <s v="M"/>
    <x v="0"/>
    <n v="70"/>
  </r>
  <r>
    <x v="10"/>
    <s v="N"/>
    <s v="M"/>
    <x v="1"/>
    <n v="261"/>
  </r>
  <r>
    <x v="11"/>
    <s v="1"/>
    <s v="F"/>
    <x v="0"/>
    <n v="1284"/>
  </r>
  <r>
    <x v="11"/>
    <s v="1"/>
    <s v="F"/>
    <x v="1"/>
    <n v="331"/>
  </r>
  <r>
    <x v="11"/>
    <s v="1"/>
    <s v="M"/>
    <x v="0"/>
    <n v="1422"/>
  </r>
  <r>
    <x v="11"/>
    <s v="1"/>
    <s v="M"/>
    <x v="1"/>
    <n v="310"/>
  </r>
  <r>
    <x v="11"/>
    <s v="2"/>
    <s v="F"/>
    <x v="0"/>
    <n v="293"/>
  </r>
  <r>
    <x v="11"/>
    <s v="2"/>
    <s v="F"/>
    <x v="1"/>
    <n v="76"/>
  </r>
  <r>
    <x v="11"/>
    <s v="2"/>
    <s v="M"/>
    <x v="0"/>
    <n v="344"/>
  </r>
  <r>
    <x v="11"/>
    <s v="2"/>
    <s v="M"/>
    <x v="1"/>
    <n v="73"/>
  </r>
  <r>
    <x v="11"/>
    <s v="N"/>
    <s v="F"/>
    <x v="0"/>
    <n v="538"/>
  </r>
  <r>
    <x v="11"/>
    <s v="N"/>
    <s v="F"/>
    <x v="1"/>
    <n v="141"/>
  </r>
  <r>
    <x v="11"/>
    <s v="N"/>
    <s v="M"/>
    <x v="0"/>
    <n v="532"/>
  </r>
  <r>
    <x v="11"/>
    <s v="N"/>
    <s v="M"/>
    <x v="1"/>
    <n v="141"/>
  </r>
  <r>
    <x v="12"/>
    <s v="1"/>
    <s v="F"/>
    <x v="0"/>
    <n v="2728"/>
  </r>
  <r>
    <x v="12"/>
    <s v="1"/>
    <s v="F"/>
    <x v="1"/>
    <n v="17475"/>
  </r>
  <r>
    <x v="12"/>
    <s v="1"/>
    <s v="M"/>
    <x v="0"/>
    <n v="2553"/>
  </r>
  <r>
    <x v="12"/>
    <s v="1"/>
    <s v="M"/>
    <x v="1"/>
    <n v="14352"/>
  </r>
  <r>
    <x v="12"/>
    <s v="2"/>
    <s v="F"/>
    <x v="0"/>
    <n v="175"/>
  </r>
  <r>
    <x v="12"/>
    <s v="2"/>
    <s v="F"/>
    <x v="1"/>
    <n v="2468"/>
  </r>
  <r>
    <x v="12"/>
    <s v="2"/>
    <s v="M"/>
    <x v="0"/>
    <n v="183"/>
  </r>
  <r>
    <x v="12"/>
    <s v="2"/>
    <s v="M"/>
    <x v="1"/>
    <n v="1978"/>
  </r>
  <r>
    <x v="12"/>
    <s v="3"/>
    <s v="F"/>
    <x v="0"/>
    <n v="49"/>
  </r>
  <r>
    <x v="12"/>
    <s v="3"/>
    <s v="F"/>
    <x v="1"/>
    <n v="42"/>
  </r>
  <r>
    <x v="12"/>
    <s v="3"/>
    <s v="M"/>
    <x v="0"/>
    <n v="52"/>
  </r>
  <r>
    <x v="12"/>
    <s v="3"/>
    <s v="M"/>
    <x v="1"/>
    <n v="40"/>
  </r>
  <r>
    <x v="12"/>
    <s v="N"/>
    <s v="F"/>
    <x v="0"/>
    <n v="1254"/>
  </r>
  <r>
    <x v="12"/>
    <s v="N"/>
    <s v="F"/>
    <x v="1"/>
    <n v="2660"/>
  </r>
  <r>
    <x v="12"/>
    <s v="N"/>
    <s v="M"/>
    <x v="0"/>
    <n v="1267"/>
  </r>
  <r>
    <x v="12"/>
    <s v="N"/>
    <s v="M"/>
    <x v="1"/>
    <n v="2434"/>
  </r>
  <r>
    <x v="13"/>
    <s v="1"/>
    <s v="F"/>
    <x v="0"/>
    <n v="6521"/>
  </r>
  <r>
    <x v="13"/>
    <s v="1"/>
    <s v="F"/>
    <x v="1"/>
    <n v="5394"/>
  </r>
  <r>
    <x v="13"/>
    <s v="1"/>
    <s v="M"/>
    <x v="0"/>
    <n v="6645"/>
  </r>
  <r>
    <x v="13"/>
    <s v="1"/>
    <s v="M"/>
    <x v="1"/>
    <n v="4974"/>
  </r>
  <r>
    <x v="13"/>
    <s v="2"/>
    <s v="F"/>
    <x v="0"/>
    <n v="188"/>
  </r>
  <r>
    <x v="13"/>
    <s v="2"/>
    <s v="F"/>
    <x v="1"/>
    <n v="616"/>
  </r>
  <r>
    <x v="13"/>
    <s v="2"/>
    <s v="M"/>
    <x v="0"/>
    <n v="167"/>
  </r>
  <r>
    <x v="13"/>
    <s v="2"/>
    <s v="M"/>
    <x v="1"/>
    <n v="530"/>
  </r>
  <r>
    <x v="13"/>
    <s v="3"/>
    <s v="F"/>
    <x v="0"/>
    <n v="84"/>
  </r>
  <r>
    <x v="13"/>
    <s v="3"/>
    <s v="F"/>
    <x v="1"/>
    <n v="25"/>
  </r>
  <r>
    <x v="13"/>
    <s v="3"/>
    <s v="M"/>
    <x v="0"/>
    <n v="91"/>
  </r>
  <r>
    <x v="13"/>
    <s v="3"/>
    <s v="M"/>
    <x v="1"/>
    <n v="16"/>
  </r>
  <r>
    <x v="13"/>
    <s v="N"/>
    <s v="F"/>
    <x v="0"/>
    <n v="345"/>
  </r>
  <r>
    <x v="13"/>
    <s v="N"/>
    <s v="F"/>
    <x v="1"/>
    <n v="210"/>
  </r>
  <r>
    <x v="13"/>
    <s v="N"/>
    <s v="M"/>
    <x v="0"/>
    <n v="382"/>
  </r>
  <r>
    <x v="13"/>
    <s v="N"/>
    <s v="M"/>
    <x v="1"/>
    <n v="191"/>
  </r>
  <r>
    <x v="14"/>
    <s v="1"/>
    <s v="F"/>
    <x v="0"/>
    <n v="602"/>
  </r>
  <r>
    <x v="14"/>
    <s v="1"/>
    <s v="F"/>
    <x v="1"/>
    <n v="303"/>
  </r>
  <r>
    <x v="14"/>
    <s v="1"/>
    <s v="M"/>
    <x v="0"/>
    <n v="705"/>
  </r>
  <r>
    <x v="14"/>
    <s v="1"/>
    <s v="M"/>
    <x v="1"/>
    <n v="355"/>
  </r>
  <r>
    <x v="14"/>
    <s v="2"/>
    <s v="F"/>
    <x v="0"/>
    <n v="36"/>
  </r>
  <r>
    <x v="14"/>
    <s v="2"/>
    <s v="F"/>
    <x v="1"/>
    <n v="49"/>
  </r>
  <r>
    <x v="14"/>
    <s v="2"/>
    <s v="M"/>
    <x v="0"/>
    <n v="74"/>
  </r>
  <r>
    <x v="14"/>
    <s v="2"/>
    <s v="M"/>
    <x v="1"/>
    <n v="61"/>
  </r>
  <r>
    <x v="14"/>
    <s v="3"/>
    <s v="F"/>
    <x v="1"/>
    <n v="2"/>
  </r>
  <r>
    <x v="14"/>
    <s v="3"/>
    <s v="M"/>
    <x v="0"/>
    <n v="4"/>
  </r>
  <r>
    <x v="14"/>
    <s v="3"/>
    <s v="M"/>
    <x v="1"/>
    <n v="1"/>
  </r>
  <r>
    <x v="14"/>
    <s v="N"/>
    <s v="F"/>
    <x v="0"/>
    <n v="1401"/>
  </r>
  <r>
    <x v="14"/>
    <s v="N"/>
    <s v="F"/>
    <x v="1"/>
    <n v="809"/>
  </r>
  <r>
    <x v="14"/>
    <s v="N"/>
    <s v="M"/>
    <x v="0"/>
    <n v="1592"/>
  </r>
  <r>
    <x v="14"/>
    <s v="N"/>
    <s v="M"/>
    <x v="1"/>
    <n v="695"/>
  </r>
  <r>
    <x v="15"/>
    <s v="1"/>
    <s v="F"/>
    <x v="0"/>
    <n v="546"/>
  </r>
  <r>
    <x v="15"/>
    <s v="1"/>
    <s v="F"/>
    <x v="1"/>
    <n v="192"/>
  </r>
  <r>
    <x v="15"/>
    <s v="1"/>
    <s v="M"/>
    <x v="0"/>
    <n v="517"/>
  </r>
  <r>
    <x v="15"/>
    <s v="1"/>
    <s v="M"/>
    <x v="1"/>
    <n v="184"/>
  </r>
  <r>
    <x v="15"/>
    <s v="2"/>
    <s v="F"/>
    <x v="0"/>
    <n v="437"/>
  </r>
  <r>
    <x v="15"/>
    <s v="2"/>
    <s v="F"/>
    <x v="1"/>
    <n v="177"/>
  </r>
  <r>
    <x v="15"/>
    <s v="2"/>
    <s v="M"/>
    <x v="0"/>
    <n v="430"/>
  </r>
  <r>
    <x v="15"/>
    <s v="2"/>
    <s v="M"/>
    <x v="1"/>
    <n v="163"/>
  </r>
  <r>
    <x v="15"/>
    <s v="3"/>
    <s v="F"/>
    <x v="0"/>
    <n v="5"/>
  </r>
  <r>
    <x v="15"/>
    <s v="3"/>
    <s v="F"/>
    <x v="1"/>
    <n v="5"/>
  </r>
  <r>
    <x v="15"/>
    <s v="3"/>
    <s v="M"/>
    <x v="0"/>
    <n v="3"/>
  </r>
  <r>
    <x v="15"/>
    <s v="3"/>
    <s v="M"/>
    <x v="1"/>
    <n v="2"/>
  </r>
  <r>
    <x v="15"/>
    <s v="N"/>
    <s v="F"/>
    <x v="0"/>
    <n v="63"/>
  </r>
  <r>
    <x v="15"/>
    <s v="N"/>
    <s v="F"/>
    <x v="1"/>
    <n v="30"/>
  </r>
  <r>
    <x v="15"/>
    <s v="N"/>
    <s v="M"/>
    <x v="0"/>
    <n v="58"/>
  </r>
  <r>
    <x v="15"/>
    <s v="N"/>
    <s v="M"/>
    <x v="1"/>
    <n v="17"/>
  </r>
  <r>
    <x v="16"/>
    <s v="1"/>
    <s v="F"/>
    <x v="0"/>
    <n v="1946"/>
  </r>
  <r>
    <x v="16"/>
    <s v="1"/>
    <s v="F"/>
    <x v="1"/>
    <n v="2166"/>
  </r>
  <r>
    <x v="16"/>
    <s v="1"/>
    <s v="M"/>
    <x v="0"/>
    <n v="1732"/>
  </r>
  <r>
    <x v="16"/>
    <s v="1"/>
    <s v="M"/>
    <x v="1"/>
    <n v="1708"/>
  </r>
  <r>
    <x v="16"/>
    <s v="2"/>
    <s v="F"/>
    <x v="0"/>
    <n v="2414"/>
  </r>
  <r>
    <x v="16"/>
    <s v="2"/>
    <s v="F"/>
    <x v="1"/>
    <n v="1659"/>
  </r>
  <r>
    <x v="16"/>
    <s v="2"/>
    <s v="M"/>
    <x v="0"/>
    <n v="2138"/>
  </r>
  <r>
    <x v="16"/>
    <s v="2"/>
    <s v="M"/>
    <x v="1"/>
    <n v="1247"/>
  </r>
  <r>
    <x v="16"/>
    <s v="3"/>
    <s v="F"/>
    <x v="0"/>
    <n v="39"/>
  </r>
  <r>
    <x v="16"/>
    <s v="3"/>
    <s v="F"/>
    <x v="1"/>
    <n v="21"/>
  </r>
  <r>
    <x v="16"/>
    <s v="3"/>
    <s v="M"/>
    <x v="0"/>
    <n v="20"/>
  </r>
  <r>
    <x v="16"/>
    <s v="3"/>
    <s v="M"/>
    <x v="1"/>
    <n v="6"/>
  </r>
  <r>
    <x v="16"/>
    <s v="N"/>
    <s v="F"/>
    <x v="0"/>
    <n v="642"/>
  </r>
  <r>
    <x v="16"/>
    <s v="N"/>
    <s v="F"/>
    <x v="1"/>
    <n v="569"/>
  </r>
  <r>
    <x v="16"/>
    <s v="N"/>
    <s v="M"/>
    <x v="0"/>
    <n v="532"/>
  </r>
  <r>
    <x v="16"/>
    <s v="N"/>
    <s v="M"/>
    <x v="1"/>
    <n v="522"/>
  </r>
  <r>
    <x v="17"/>
    <s v="1"/>
    <s v="F"/>
    <x v="0"/>
    <n v="537"/>
  </r>
  <r>
    <x v="17"/>
    <s v="1"/>
    <s v="F"/>
    <x v="1"/>
    <n v="202"/>
  </r>
  <r>
    <x v="17"/>
    <s v="1"/>
    <s v="M"/>
    <x v="0"/>
    <n v="481"/>
  </r>
  <r>
    <x v="17"/>
    <s v="1"/>
    <s v="M"/>
    <x v="1"/>
    <n v="190"/>
  </r>
  <r>
    <x v="17"/>
    <s v="2"/>
    <s v="F"/>
    <x v="0"/>
    <n v="504"/>
  </r>
  <r>
    <x v="17"/>
    <s v="2"/>
    <s v="F"/>
    <x v="1"/>
    <n v="185"/>
  </r>
  <r>
    <x v="17"/>
    <s v="2"/>
    <s v="M"/>
    <x v="0"/>
    <n v="521"/>
  </r>
  <r>
    <x v="17"/>
    <s v="2"/>
    <s v="M"/>
    <x v="1"/>
    <n v="183"/>
  </r>
  <r>
    <x v="17"/>
    <s v="3"/>
    <s v="M"/>
    <x v="1"/>
    <n v="1"/>
  </r>
  <r>
    <x v="17"/>
    <s v="N"/>
    <s v="F"/>
    <x v="0"/>
    <n v="56"/>
  </r>
  <r>
    <x v="17"/>
    <s v="N"/>
    <s v="F"/>
    <x v="1"/>
    <n v="37"/>
  </r>
  <r>
    <x v="17"/>
    <s v="N"/>
    <s v="M"/>
    <x v="0"/>
    <n v="46"/>
  </r>
  <r>
    <x v="17"/>
    <s v="N"/>
    <s v="M"/>
    <x v="1"/>
    <n v="37"/>
  </r>
  <r>
    <x v="18"/>
    <s v="1"/>
    <s v="F"/>
    <x v="0"/>
    <n v="1"/>
  </r>
  <r>
    <x v="18"/>
    <s v="1"/>
    <s v="F"/>
    <x v="1"/>
    <n v="5"/>
  </r>
  <r>
    <x v="18"/>
    <s v="1"/>
    <s v="M"/>
    <x v="1"/>
    <n v="2"/>
  </r>
  <r>
    <x v="18"/>
    <s v="1"/>
    <s v="F"/>
    <x v="0"/>
    <n v="1027"/>
  </r>
  <r>
    <x v="18"/>
    <s v="1"/>
    <s v="F"/>
    <x v="1"/>
    <n v="29344"/>
  </r>
  <r>
    <x v="18"/>
    <s v="1"/>
    <s v="M"/>
    <x v="0"/>
    <n v="674"/>
  </r>
  <r>
    <x v="18"/>
    <s v="1"/>
    <s v="M"/>
    <x v="1"/>
    <n v="23872"/>
  </r>
  <r>
    <x v="18"/>
    <s v="2"/>
    <s v="F"/>
    <x v="0"/>
    <n v="464"/>
  </r>
  <r>
    <x v="18"/>
    <s v="2"/>
    <s v="F"/>
    <x v="1"/>
    <n v="13848"/>
  </r>
  <r>
    <x v="18"/>
    <s v="2"/>
    <s v="M"/>
    <x v="0"/>
    <n v="339"/>
  </r>
  <r>
    <x v="18"/>
    <s v="2"/>
    <s v="M"/>
    <x v="1"/>
    <n v="11263"/>
  </r>
  <r>
    <x v="18"/>
    <s v="3"/>
    <s v="F"/>
    <x v="0"/>
    <n v="9"/>
  </r>
  <r>
    <x v="18"/>
    <s v="3"/>
    <s v="F"/>
    <x v="1"/>
    <n v="413"/>
  </r>
  <r>
    <x v="18"/>
    <s v="3"/>
    <s v="M"/>
    <x v="0"/>
    <n v="7"/>
  </r>
  <r>
    <x v="18"/>
    <s v="3"/>
    <s v="M"/>
    <x v="1"/>
    <n v="293"/>
  </r>
  <r>
    <x v="18"/>
    <s v="N"/>
    <s v="F"/>
    <x v="0"/>
    <n v="467"/>
  </r>
  <r>
    <x v="18"/>
    <s v="N"/>
    <s v="F"/>
    <x v="1"/>
    <n v="6236"/>
  </r>
  <r>
    <x v="18"/>
    <s v="N"/>
    <s v="M"/>
    <x v="0"/>
    <n v="286"/>
  </r>
  <r>
    <x v="18"/>
    <s v="N"/>
    <s v="M"/>
    <x v="1"/>
    <n v="4729"/>
  </r>
  <r>
    <x v="19"/>
    <s v="1"/>
    <s v="F"/>
    <x v="0"/>
    <n v="757"/>
  </r>
  <r>
    <x v="19"/>
    <s v="1"/>
    <s v="F"/>
    <x v="1"/>
    <n v="701"/>
  </r>
  <r>
    <x v="19"/>
    <s v="1"/>
    <s v="M"/>
    <x v="0"/>
    <n v="810"/>
  </r>
  <r>
    <x v="19"/>
    <s v="1"/>
    <s v="M"/>
    <x v="1"/>
    <n v="748"/>
  </r>
  <r>
    <x v="19"/>
    <s v="2"/>
    <s v="F"/>
    <x v="0"/>
    <n v="786"/>
  </r>
  <r>
    <x v="19"/>
    <s v="2"/>
    <s v="F"/>
    <x v="1"/>
    <n v="361"/>
  </r>
  <r>
    <x v="19"/>
    <s v="2"/>
    <s v="M"/>
    <x v="0"/>
    <n v="1042"/>
  </r>
  <r>
    <x v="19"/>
    <s v="2"/>
    <s v="M"/>
    <x v="1"/>
    <n v="435"/>
  </r>
  <r>
    <x v="19"/>
    <s v="3"/>
    <s v="F"/>
    <x v="0"/>
    <n v="8"/>
  </r>
  <r>
    <x v="19"/>
    <s v="3"/>
    <s v="F"/>
    <x v="1"/>
    <n v="8"/>
  </r>
  <r>
    <x v="19"/>
    <s v="3"/>
    <s v="M"/>
    <x v="0"/>
    <n v="14"/>
  </r>
  <r>
    <x v="19"/>
    <s v="3"/>
    <s v="M"/>
    <x v="1"/>
    <n v="9"/>
  </r>
  <r>
    <x v="19"/>
    <s v="N"/>
    <s v="F"/>
    <x v="0"/>
    <n v="274"/>
  </r>
  <r>
    <x v="19"/>
    <s v="N"/>
    <s v="F"/>
    <x v="1"/>
    <n v="195"/>
  </r>
  <r>
    <x v="19"/>
    <s v="N"/>
    <s v="M"/>
    <x v="0"/>
    <n v="258"/>
  </r>
  <r>
    <x v="19"/>
    <s v="N"/>
    <s v="M"/>
    <x v="1"/>
    <n v="177"/>
  </r>
  <r>
    <x v="20"/>
    <s v="1"/>
    <s v="F"/>
    <x v="0"/>
    <n v="1"/>
  </r>
  <r>
    <x v="20"/>
    <s v="1"/>
    <s v="M"/>
    <x v="0"/>
    <n v="2"/>
  </r>
  <r>
    <x v="20"/>
    <s v="1"/>
    <s v="M"/>
    <x v="1"/>
    <n v="2"/>
  </r>
  <r>
    <x v="20"/>
    <s v="1"/>
    <s v="F"/>
    <x v="0"/>
    <n v="1892"/>
  </r>
  <r>
    <x v="20"/>
    <s v="1"/>
    <s v="F"/>
    <x v="1"/>
    <n v="991"/>
  </r>
  <r>
    <x v="20"/>
    <s v="1"/>
    <s v="M"/>
    <x v="0"/>
    <n v="2118"/>
  </r>
  <r>
    <x v="20"/>
    <s v="1"/>
    <s v="M"/>
    <x v="1"/>
    <n v="996"/>
  </r>
  <r>
    <x v="20"/>
    <s v="2"/>
    <s v="F"/>
    <x v="0"/>
    <n v="381"/>
  </r>
  <r>
    <x v="20"/>
    <s v="2"/>
    <s v="F"/>
    <x v="1"/>
    <n v="192"/>
  </r>
  <r>
    <x v="20"/>
    <s v="2"/>
    <s v="M"/>
    <x v="0"/>
    <n v="521"/>
  </r>
  <r>
    <x v="20"/>
    <s v="2"/>
    <s v="M"/>
    <x v="1"/>
    <n v="204"/>
  </r>
  <r>
    <x v="20"/>
    <s v="3"/>
    <s v="F"/>
    <x v="0"/>
    <n v="1"/>
  </r>
  <r>
    <x v="20"/>
    <s v="3"/>
    <s v="M"/>
    <x v="1"/>
    <n v="2"/>
  </r>
  <r>
    <x v="20"/>
    <s v="N"/>
    <s v="F"/>
    <x v="0"/>
    <n v="2487"/>
  </r>
  <r>
    <x v="20"/>
    <s v="N"/>
    <s v="F"/>
    <x v="1"/>
    <n v="853"/>
  </r>
  <r>
    <x v="20"/>
    <s v="N"/>
    <s v="M"/>
    <x v="0"/>
    <n v="2624"/>
  </r>
  <r>
    <x v="20"/>
    <s v="N"/>
    <s v="M"/>
    <x v="1"/>
    <n v="784"/>
  </r>
  <r>
    <x v="21"/>
    <s v="1"/>
    <s v="F"/>
    <x v="0"/>
    <n v="1923"/>
  </r>
  <r>
    <x v="21"/>
    <s v="1"/>
    <s v="F"/>
    <x v="1"/>
    <n v="3673"/>
  </r>
  <r>
    <x v="21"/>
    <s v="1"/>
    <s v="M"/>
    <x v="0"/>
    <n v="2097"/>
  </r>
  <r>
    <x v="21"/>
    <s v="1"/>
    <s v="M"/>
    <x v="1"/>
    <n v="3493"/>
  </r>
  <r>
    <x v="21"/>
    <s v="2"/>
    <s v="F"/>
    <x v="0"/>
    <n v="1554"/>
  </r>
  <r>
    <x v="21"/>
    <s v="2"/>
    <s v="F"/>
    <x v="1"/>
    <n v="1252"/>
  </r>
  <r>
    <x v="21"/>
    <s v="2"/>
    <s v="M"/>
    <x v="0"/>
    <n v="1705"/>
  </r>
  <r>
    <x v="21"/>
    <s v="2"/>
    <s v="M"/>
    <x v="1"/>
    <n v="1282"/>
  </r>
  <r>
    <x v="21"/>
    <s v="3"/>
    <s v="F"/>
    <x v="0"/>
    <n v="1"/>
  </r>
  <r>
    <x v="21"/>
    <s v="3"/>
    <s v="F"/>
    <x v="1"/>
    <n v="10"/>
  </r>
  <r>
    <x v="21"/>
    <s v="3"/>
    <s v="M"/>
    <x v="0"/>
    <n v="1"/>
  </r>
  <r>
    <x v="21"/>
    <s v="3"/>
    <s v="M"/>
    <x v="1"/>
    <n v="5"/>
  </r>
  <r>
    <x v="21"/>
    <s v="N"/>
    <s v="F"/>
    <x v="0"/>
    <n v="509"/>
  </r>
  <r>
    <x v="21"/>
    <s v="N"/>
    <s v="F"/>
    <x v="1"/>
    <n v="522"/>
  </r>
  <r>
    <x v="21"/>
    <s v="N"/>
    <s v="M"/>
    <x v="0"/>
    <n v="497"/>
  </r>
  <r>
    <x v="21"/>
    <s v="N"/>
    <s v="M"/>
    <x v="1"/>
    <n v="466"/>
  </r>
  <r>
    <x v="22"/>
    <s v="1"/>
    <s v="F"/>
    <x v="0"/>
    <n v="1171"/>
  </r>
  <r>
    <x v="22"/>
    <s v="1"/>
    <s v="F"/>
    <x v="1"/>
    <n v="573"/>
  </r>
  <r>
    <x v="22"/>
    <s v="1"/>
    <s v="M"/>
    <x v="0"/>
    <n v="1416"/>
  </r>
  <r>
    <x v="22"/>
    <s v="1"/>
    <s v="M"/>
    <x v="1"/>
    <n v="617"/>
  </r>
  <r>
    <x v="22"/>
    <s v="2"/>
    <s v="F"/>
    <x v="0"/>
    <n v="244"/>
  </r>
  <r>
    <x v="22"/>
    <s v="2"/>
    <s v="F"/>
    <x v="1"/>
    <n v="114"/>
  </r>
  <r>
    <x v="22"/>
    <s v="2"/>
    <s v="M"/>
    <x v="0"/>
    <n v="327"/>
  </r>
  <r>
    <x v="22"/>
    <s v="2"/>
    <s v="M"/>
    <x v="1"/>
    <n v="131"/>
  </r>
  <r>
    <x v="22"/>
    <s v="3"/>
    <s v="F"/>
    <x v="0"/>
    <n v="1"/>
  </r>
  <r>
    <x v="22"/>
    <s v="3"/>
    <s v="M"/>
    <x v="0"/>
    <n v="2"/>
  </r>
  <r>
    <x v="22"/>
    <s v="3"/>
    <s v="M"/>
    <x v="1"/>
    <n v="3"/>
  </r>
  <r>
    <x v="22"/>
    <s v="N"/>
    <s v="F"/>
    <x v="0"/>
    <n v="458"/>
  </r>
  <r>
    <x v="22"/>
    <s v="N"/>
    <s v="F"/>
    <x v="1"/>
    <n v="257"/>
  </r>
  <r>
    <x v="22"/>
    <s v="N"/>
    <s v="M"/>
    <x v="0"/>
    <n v="460"/>
  </r>
  <r>
    <x v="22"/>
    <s v="N"/>
    <s v="M"/>
    <x v="1"/>
    <n v="229"/>
  </r>
  <r>
    <x v="23"/>
    <s v="1"/>
    <s v="F"/>
    <x v="0"/>
    <n v="1665"/>
  </r>
  <r>
    <x v="23"/>
    <s v="1"/>
    <s v="F"/>
    <x v="1"/>
    <n v="629"/>
  </r>
  <r>
    <x v="23"/>
    <s v="1"/>
    <s v="M"/>
    <x v="0"/>
    <n v="1915"/>
  </r>
  <r>
    <x v="23"/>
    <s v="1"/>
    <s v="M"/>
    <x v="1"/>
    <n v="737"/>
  </r>
  <r>
    <x v="23"/>
    <s v="2"/>
    <s v="F"/>
    <x v="0"/>
    <n v="62"/>
  </r>
  <r>
    <x v="23"/>
    <s v="2"/>
    <s v="F"/>
    <x v="1"/>
    <n v="91"/>
  </r>
  <r>
    <x v="23"/>
    <s v="2"/>
    <s v="M"/>
    <x v="0"/>
    <n v="84"/>
  </r>
  <r>
    <x v="23"/>
    <s v="2"/>
    <s v="M"/>
    <x v="1"/>
    <n v="107"/>
  </r>
  <r>
    <x v="23"/>
    <s v="3"/>
    <s v="M"/>
    <x v="0"/>
    <n v="1"/>
  </r>
  <r>
    <x v="23"/>
    <s v="3"/>
    <s v="M"/>
    <x v="1"/>
    <n v="1"/>
  </r>
  <r>
    <x v="23"/>
    <s v="N"/>
    <s v="F"/>
    <x v="0"/>
    <n v="59"/>
  </r>
  <r>
    <x v="23"/>
    <s v="N"/>
    <s v="F"/>
    <x v="1"/>
    <n v="79"/>
  </r>
  <r>
    <x v="23"/>
    <s v="N"/>
    <s v="M"/>
    <x v="0"/>
    <n v="56"/>
  </r>
  <r>
    <x v="23"/>
    <s v="N"/>
    <s v="M"/>
    <x v="1"/>
    <n v="102"/>
  </r>
  <r>
    <x v="24"/>
    <s v="1"/>
    <s v="F"/>
    <x v="1"/>
    <n v="1"/>
  </r>
  <r>
    <x v="24"/>
    <s v="1"/>
    <s v="F"/>
    <x v="0"/>
    <n v="3515"/>
  </r>
  <r>
    <x v="24"/>
    <s v="1"/>
    <s v="F"/>
    <x v="1"/>
    <n v="6883"/>
  </r>
  <r>
    <x v="24"/>
    <s v="1"/>
    <s v="M"/>
    <x v="0"/>
    <n v="3724"/>
  </r>
  <r>
    <x v="24"/>
    <s v="1"/>
    <s v="M"/>
    <x v="1"/>
    <n v="6866"/>
  </r>
  <r>
    <x v="24"/>
    <s v="2"/>
    <s v="F"/>
    <x v="0"/>
    <n v="144"/>
  </r>
  <r>
    <x v="24"/>
    <s v="2"/>
    <s v="F"/>
    <x v="1"/>
    <n v="321"/>
  </r>
  <r>
    <x v="24"/>
    <s v="2"/>
    <s v="M"/>
    <x v="0"/>
    <n v="145"/>
  </r>
  <r>
    <x v="24"/>
    <s v="2"/>
    <s v="M"/>
    <x v="1"/>
    <n v="297"/>
  </r>
  <r>
    <x v="24"/>
    <s v="3"/>
    <s v="F"/>
    <x v="0"/>
    <n v="18"/>
  </r>
  <r>
    <x v="24"/>
    <s v="3"/>
    <s v="F"/>
    <x v="1"/>
    <n v="157"/>
  </r>
  <r>
    <x v="24"/>
    <s v="3"/>
    <s v="M"/>
    <x v="0"/>
    <n v="24"/>
  </r>
  <r>
    <x v="24"/>
    <s v="3"/>
    <s v="M"/>
    <x v="1"/>
    <n v="148"/>
  </r>
  <r>
    <x v="24"/>
    <s v="N"/>
    <s v="F"/>
    <x v="0"/>
    <n v="471"/>
  </r>
  <r>
    <x v="24"/>
    <s v="N"/>
    <s v="F"/>
    <x v="1"/>
    <n v="564"/>
  </r>
  <r>
    <x v="24"/>
    <s v="N"/>
    <s v="M"/>
    <x v="0"/>
    <n v="480"/>
  </r>
  <r>
    <x v="24"/>
    <s v="N"/>
    <s v="M"/>
    <x v="1"/>
    <n v="601"/>
  </r>
  <r>
    <x v="25"/>
    <s v="1"/>
    <s v="F"/>
    <x v="0"/>
    <n v="1937"/>
  </r>
  <r>
    <x v="25"/>
    <s v="1"/>
    <s v="F"/>
    <x v="1"/>
    <n v="306"/>
  </r>
  <r>
    <x v="25"/>
    <s v="1"/>
    <s v="M"/>
    <x v="0"/>
    <n v="2044"/>
  </r>
  <r>
    <x v="25"/>
    <s v="1"/>
    <s v="M"/>
    <x v="1"/>
    <n v="300"/>
  </r>
  <r>
    <x v="25"/>
    <s v="2"/>
    <s v="F"/>
    <x v="0"/>
    <n v="519"/>
  </r>
  <r>
    <x v="25"/>
    <s v="2"/>
    <s v="F"/>
    <x v="1"/>
    <n v="125"/>
  </r>
  <r>
    <x v="25"/>
    <s v="2"/>
    <s v="M"/>
    <x v="0"/>
    <n v="680"/>
  </r>
  <r>
    <x v="25"/>
    <s v="2"/>
    <s v="M"/>
    <x v="1"/>
    <n v="116"/>
  </r>
  <r>
    <x v="25"/>
    <s v="3"/>
    <s v="F"/>
    <x v="0"/>
    <n v="1"/>
  </r>
  <r>
    <x v="25"/>
    <s v="N"/>
    <s v="F"/>
    <x v="0"/>
    <n v="239"/>
  </r>
  <r>
    <x v="25"/>
    <s v="N"/>
    <s v="F"/>
    <x v="1"/>
    <n v="93"/>
  </r>
  <r>
    <x v="25"/>
    <s v="N"/>
    <s v="M"/>
    <x v="0"/>
    <n v="202"/>
  </r>
  <r>
    <x v="25"/>
    <s v="N"/>
    <s v="M"/>
    <x v="1"/>
    <n v="63"/>
  </r>
  <r>
    <x v="26"/>
    <s v="1"/>
    <s v="F"/>
    <x v="0"/>
    <n v="422"/>
  </r>
  <r>
    <x v="26"/>
    <s v="1"/>
    <s v="F"/>
    <x v="1"/>
    <n v="3521"/>
  </r>
  <r>
    <x v="26"/>
    <s v="1"/>
    <s v="M"/>
    <x v="0"/>
    <n v="350"/>
  </r>
  <r>
    <x v="26"/>
    <s v="1"/>
    <s v="M"/>
    <x v="1"/>
    <n v="3178"/>
  </r>
  <r>
    <x v="26"/>
    <s v="2"/>
    <s v="F"/>
    <x v="0"/>
    <n v="362"/>
  </r>
  <r>
    <x v="26"/>
    <s v="2"/>
    <s v="F"/>
    <x v="1"/>
    <n v="3393"/>
  </r>
  <r>
    <x v="26"/>
    <s v="2"/>
    <s v="M"/>
    <x v="0"/>
    <n v="273"/>
  </r>
  <r>
    <x v="26"/>
    <s v="2"/>
    <s v="M"/>
    <x v="1"/>
    <n v="2726"/>
  </r>
  <r>
    <x v="26"/>
    <s v="3"/>
    <s v="F"/>
    <x v="0"/>
    <n v="8"/>
  </r>
  <r>
    <x v="26"/>
    <s v="3"/>
    <s v="F"/>
    <x v="1"/>
    <n v="98"/>
  </r>
  <r>
    <x v="26"/>
    <s v="3"/>
    <s v="M"/>
    <x v="0"/>
    <n v="4"/>
  </r>
  <r>
    <x v="26"/>
    <s v="3"/>
    <s v="M"/>
    <x v="1"/>
    <n v="71"/>
  </r>
  <r>
    <x v="26"/>
    <s v="N"/>
    <s v="F"/>
    <x v="0"/>
    <n v="107"/>
  </r>
  <r>
    <x v="26"/>
    <s v="N"/>
    <s v="F"/>
    <x v="1"/>
    <n v="554"/>
  </r>
  <r>
    <x v="26"/>
    <s v="N"/>
    <s v="M"/>
    <x v="0"/>
    <n v="69"/>
  </r>
  <r>
    <x v="26"/>
    <s v="N"/>
    <s v="M"/>
    <x v="1"/>
    <n v="365"/>
  </r>
  <r>
    <x v="27"/>
    <s v="1"/>
    <s v="F"/>
    <x v="0"/>
    <n v="1810"/>
  </r>
  <r>
    <x v="27"/>
    <s v="1"/>
    <s v="F"/>
    <x v="1"/>
    <n v="618"/>
  </r>
  <r>
    <x v="27"/>
    <s v="1"/>
    <s v="M"/>
    <x v="0"/>
    <n v="2090"/>
  </r>
  <r>
    <x v="27"/>
    <s v="1"/>
    <s v="M"/>
    <x v="1"/>
    <n v="533"/>
  </r>
  <r>
    <x v="27"/>
    <s v="2"/>
    <s v="F"/>
    <x v="0"/>
    <n v="154"/>
  </r>
  <r>
    <x v="27"/>
    <s v="2"/>
    <s v="F"/>
    <x v="1"/>
    <n v="168"/>
  </r>
  <r>
    <x v="27"/>
    <s v="2"/>
    <s v="M"/>
    <x v="0"/>
    <n v="220"/>
  </r>
  <r>
    <x v="27"/>
    <s v="2"/>
    <s v="M"/>
    <x v="1"/>
    <n v="138"/>
  </r>
  <r>
    <x v="27"/>
    <s v="3"/>
    <s v="M"/>
    <x v="0"/>
    <n v="1"/>
  </r>
  <r>
    <x v="27"/>
    <s v="N"/>
    <s v="F"/>
    <x v="0"/>
    <n v="158"/>
  </r>
  <r>
    <x v="27"/>
    <s v="N"/>
    <s v="F"/>
    <x v="1"/>
    <n v="65"/>
  </r>
  <r>
    <x v="27"/>
    <s v="N"/>
    <s v="M"/>
    <x v="0"/>
    <n v="160"/>
  </r>
  <r>
    <x v="27"/>
    <s v="N"/>
    <s v="M"/>
    <x v="1"/>
    <n v="62"/>
  </r>
  <r>
    <x v="28"/>
    <s v="1"/>
    <s v="F"/>
    <x v="0"/>
    <n v="3679"/>
  </r>
  <r>
    <x v="28"/>
    <s v="1"/>
    <s v="F"/>
    <x v="1"/>
    <n v="1582"/>
  </r>
  <r>
    <x v="28"/>
    <s v="1"/>
    <s v="M"/>
    <x v="0"/>
    <n v="3863"/>
  </r>
  <r>
    <x v="28"/>
    <s v="1"/>
    <s v="M"/>
    <x v="1"/>
    <n v="1558"/>
  </r>
  <r>
    <x v="28"/>
    <s v="2"/>
    <s v="F"/>
    <x v="0"/>
    <n v="171"/>
  </r>
  <r>
    <x v="28"/>
    <s v="2"/>
    <s v="F"/>
    <x v="1"/>
    <n v="250"/>
  </r>
  <r>
    <x v="28"/>
    <s v="2"/>
    <s v="M"/>
    <x v="0"/>
    <n v="233"/>
  </r>
  <r>
    <x v="28"/>
    <s v="2"/>
    <s v="M"/>
    <x v="1"/>
    <n v="249"/>
  </r>
  <r>
    <x v="28"/>
    <s v="3"/>
    <s v="M"/>
    <x v="0"/>
    <n v="1"/>
  </r>
  <r>
    <x v="28"/>
    <s v="N"/>
    <s v="F"/>
    <x v="0"/>
    <n v="39"/>
  </r>
  <r>
    <x v="28"/>
    <s v="N"/>
    <s v="F"/>
    <x v="1"/>
    <n v="58"/>
  </r>
  <r>
    <x v="28"/>
    <s v="N"/>
    <s v="M"/>
    <x v="0"/>
    <n v="33"/>
  </r>
  <r>
    <x v="28"/>
    <s v="N"/>
    <s v="M"/>
    <x v="1"/>
    <n v="74"/>
  </r>
  <r>
    <x v="29"/>
    <s v="1"/>
    <s v="F"/>
    <x v="0"/>
    <n v="502"/>
  </r>
  <r>
    <x v="29"/>
    <s v="1"/>
    <s v="F"/>
    <x v="1"/>
    <n v="665"/>
  </r>
  <r>
    <x v="29"/>
    <s v="1"/>
    <s v="M"/>
    <x v="0"/>
    <n v="505"/>
  </r>
  <r>
    <x v="29"/>
    <s v="1"/>
    <s v="M"/>
    <x v="1"/>
    <n v="587"/>
  </r>
  <r>
    <x v="29"/>
    <s v="2"/>
    <s v="F"/>
    <x v="0"/>
    <n v="124"/>
  </r>
  <r>
    <x v="29"/>
    <s v="2"/>
    <s v="F"/>
    <x v="1"/>
    <n v="131"/>
  </r>
  <r>
    <x v="29"/>
    <s v="2"/>
    <s v="M"/>
    <x v="0"/>
    <n v="159"/>
  </r>
  <r>
    <x v="29"/>
    <s v="2"/>
    <s v="M"/>
    <x v="1"/>
    <n v="126"/>
  </r>
  <r>
    <x v="29"/>
    <s v="3"/>
    <s v="F"/>
    <x v="1"/>
    <n v="1"/>
  </r>
  <r>
    <x v="29"/>
    <s v="N"/>
    <s v="F"/>
    <x v="0"/>
    <n v="58"/>
  </r>
  <r>
    <x v="29"/>
    <s v="N"/>
    <s v="F"/>
    <x v="1"/>
    <n v="74"/>
  </r>
  <r>
    <x v="29"/>
    <s v="N"/>
    <s v="M"/>
    <x v="0"/>
    <n v="51"/>
  </r>
  <r>
    <x v="29"/>
    <s v="N"/>
    <s v="M"/>
    <x v="1"/>
    <n v="74"/>
  </r>
  <r>
    <x v="30"/>
    <s v="1"/>
    <s v="F"/>
    <x v="0"/>
    <n v="532"/>
  </r>
  <r>
    <x v="30"/>
    <s v="1"/>
    <s v="F"/>
    <x v="1"/>
    <n v="807"/>
  </r>
  <r>
    <x v="30"/>
    <s v="1"/>
    <s v="M"/>
    <x v="0"/>
    <n v="556"/>
  </r>
  <r>
    <x v="30"/>
    <s v="1"/>
    <s v="M"/>
    <x v="1"/>
    <n v="772"/>
  </r>
  <r>
    <x v="30"/>
    <s v="2"/>
    <s v="F"/>
    <x v="0"/>
    <n v="179"/>
  </r>
  <r>
    <x v="30"/>
    <s v="2"/>
    <s v="F"/>
    <x v="1"/>
    <n v="258"/>
  </r>
  <r>
    <x v="30"/>
    <s v="2"/>
    <s v="M"/>
    <x v="0"/>
    <n v="227"/>
  </r>
  <r>
    <x v="30"/>
    <s v="2"/>
    <s v="M"/>
    <x v="1"/>
    <n v="237"/>
  </r>
  <r>
    <x v="30"/>
    <s v="3"/>
    <s v="F"/>
    <x v="1"/>
    <n v="9"/>
  </r>
  <r>
    <x v="30"/>
    <s v="3"/>
    <s v="M"/>
    <x v="0"/>
    <n v="1"/>
  </r>
  <r>
    <x v="30"/>
    <s v="3"/>
    <s v="M"/>
    <x v="1"/>
    <n v="12"/>
  </r>
  <r>
    <x v="30"/>
    <s v="N"/>
    <s v="F"/>
    <x v="0"/>
    <n v="38"/>
  </r>
  <r>
    <x v="30"/>
    <s v="N"/>
    <s v="F"/>
    <x v="1"/>
    <n v="34"/>
  </r>
  <r>
    <x v="30"/>
    <s v="N"/>
    <s v="M"/>
    <x v="0"/>
    <n v="24"/>
  </r>
  <r>
    <x v="30"/>
    <s v="N"/>
    <s v="M"/>
    <x v="1"/>
    <n v="30"/>
  </r>
  <r>
    <x v="31"/>
    <s v="1"/>
    <s v="F"/>
    <x v="0"/>
    <n v="2550"/>
  </r>
  <r>
    <x v="31"/>
    <s v="1"/>
    <s v="F"/>
    <x v="1"/>
    <n v="7766"/>
  </r>
  <r>
    <x v="31"/>
    <s v="1"/>
    <s v="M"/>
    <x v="0"/>
    <n v="2304"/>
  </r>
  <r>
    <x v="31"/>
    <s v="1"/>
    <s v="M"/>
    <x v="1"/>
    <n v="6688"/>
  </r>
  <r>
    <x v="31"/>
    <s v="2"/>
    <s v="F"/>
    <x v="0"/>
    <n v="92"/>
  </r>
  <r>
    <x v="31"/>
    <s v="2"/>
    <s v="F"/>
    <x v="1"/>
    <n v="930"/>
  </r>
  <r>
    <x v="31"/>
    <s v="2"/>
    <s v="M"/>
    <x v="0"/>
    <n v="89"/>
  </r>
  <r>
    <x v="31"/>
    <s v="2"/>
    <s v="M"/>
    <x v="1"/>
    <n v="798"/>
  </r>
  <r>
    <x v="31"/>
    <s v="3"/>
    <s v="F"/>
    <x v="0"/>
    <n v="6"/>
  </r>
  <r>
    <x v="31"/>
    <s v="3"/>
    <s v="F"/>
    <x v="1"/>
    <n v="15"/>
  </r>
  <r>
    <x v="31"/>
    <s v="3"/>
    <s v="M"/>
    <x v="0"/>
    <n v="12"/>
  </r>
  <r>
    <x v="31"/>
    <s v="3"/>
    <s v="M"/>
    <x v="1"/>
    <n v="6"/>
  </r>
  <r>
    <x v="31"/>
    <s v="N"/>
    <s v="F"/>
    <x v="0"/>
    <n v="494"/>
  </r>
  <r>
    <x v="31"/>
    <s v="N"/>
    <s v="F"/>
    <x v="1"/>
    <n v="1150"/>
  </r>
  <r>
    <x v="31"/>
    <s v="N"/>
    <s v="M"/>
    <x v="0"/>
    <n v="455"/>
  </r>
  <r>
    <x v="31"/>
    <s v="N"/>
    <s v="M"/>
    <x v="1"/>
    <n v="951"/>
  </r>
  <r>
    <x v="32"/>
    <s v="1"/>
    <s v="F"/>
    <x v="0"/>
    <n v="52"/>
  </r>
  <r>
    <x v="32"/>
    <s v="1"/>
    <s v="F"/>
    <x v="1"/>
    <n v="36"/>
  </r>
  <r>
    <x v="32"/>
    <s v="1"/>
    <s v="M"/>
    <x v="0"/>
    <n v="51"/>
  </r>
  <r>
    <x v="32"/>
    <s v="1"/>
    <s v="M"/>
    <x v="1"/>
    <n v="34"/>
  </r>
  <r>
    <x v="32"/>
    <s v="1"/>
    <s v="F"/>
    <x v="0"/>
    <n v="1663"/>
  </r>
  <r>
    <x v="32"/>
    <s v="1"/>
    <s v="F"/>
    <x v="1"/>
    <n v="1824"/>
  </r>
  <r>
    <x v="32"/>
    <s v="1"/>
    <s v="M"/>
    <x v="0"/>
    <n v="1656"/>
  </r>
  <r>
    <x v="32"/>
    <s v="1"/>
    <s v="M"/>
    <x v="1"/>
    <n v="1774"/>
  </r>
  <r>
    <x v="32"/>
    <s v="2"/>
    <s v="F"/>
    <x v="0"/>
    <n v="1400"/>
  </r>
  <r>
    <x v="32"/>
    <s v="2"/>
    <s v="F"/>
    <x v="1"/>
    <n v="1310"/>
  </r>
  <r>
    <x v="32"/>
    <s v="2"/>
    <s v="M"/>
    <x v="0"/>
    <n v="1441"/>
  </r>
  <r>
    <x v="32"/>
    <s v="2"/>
    <s v="M"/>
    <x v="1"/>
    <n v="1217"/>
  </r>
  <r>
    <x v="32"/>
    <s v="3"/>
    <s v="F"/>
    <x v="0"/>
    <n v="105"/>
  </r>
  <r>
    <x v="32"/>
    <s v="3"/>
    <s v="F"/>
    <x v="1"/>
    <n v="140"/>
  </r>
  <r>
    <x v="32"/>
    <s v="3"/>
    <s v="M"/>
    <x v="0"/>
    <n v="110"/>
  </r>
  <r>
    <x v="32"/>
    <s v="3"/>
    <s v="M"/>
    <x v="1"/>
    <n v="121"/>
  </r>
  <r>
    <x v="32"/>
    <s v="N"/>
    <s v="F"/>
    <x v="0"/>
    <n v="420"/>
  </r>
  <r>
    <x v="32"/>
    <s v="N"/>
    <s v="F"/>
    <x v="1"/>
    <n v="393"/>
  </r>
  <r>
    <x v="32"/>
    <s v="N"/>
    <s v="M"/>
    <x v="0"/>
    <n v="387"/>
  </r>
  <r>
    <x v="32"/>
    <s v="N"/>
    <s v="M"/>
    <x v="1"/>
    <n v="323"/>
  </r>
  <r>
    <x v="33"/>
    <s v="1"/>
    <s v="F"/>
    <x v="0"/>
    <n v="114"/>
  </r>
  <r>
    <x v="33"/>
    <s v="1"/>
    <s v="F"/>
    <x v="1"/>
    <n v="333"/>
  </r>
  <r>
    <x v="33"/>
    <s v="1"/>
    <s v="M"/>
    <x v="0"/>
    <n v="109"/>
  </r>
  <r>
    <x v="33"/>
    <s v="1"/>
    <s v="M"/>
    <x v="1"/>
    <n v="268"/>
  </r>
  <r>
    <x v="33"/>
    <s v="2"/>
    <s v="F"/>
    <x v="0"/>
    <n v="77"/>
  </r>
  <r>
    <x v="33"/>
    <s v="2"/>
    <s v="F"/>
    <x v="1"/>
    <n v="256"/>
  </r>
  <r>
    <x v="33"/>
    <s v="2"/>
    <s v="M"/>
    <x v="0"/>
    <n v="93"/>
  </r>
  <r>
    <x v="33"/>
    <s v="2"/>
    <s v="M"/>
    <x v="1"/>
    <n v="214"/>
  </r>
  <r>
    <x v="33"/>
    <s v="3"/>
    <s v="M"/>
    <x v="0"/>
    <n v="2"/>
  </r>
  <r>
    <x v="33"/>
    <s v="N"/>
    <s v="F"/>
    <x v="0"/>
    <n v="21"/>
  </r>
  <r>
    <x v="33"/>
    <s v="N"/>
    <s v="F"/>
    <x v="1"/>
    <n v="35"/>
  </r>
  <r>
    <x v="33"/>
    <s v="N"/>
    <s v="M"/>
    <x v="0"/>
    <n v="12"/>
  </r>
  <r>
    <x v="33"/>
    <s v="N"/>
    <s v="M"/>
    <x v="1"/>
    <n v="42"/>
  </r>
  <r>
    <x v="34"/>
    <s v="1"/>
    <s v="F"/>
    <x v="0"/>
    <n v="1"/>
  </r>
  <r>
    <x v="34"/>
    <s v="1"/>
    <s v="F"/>
    <x v="1"/>
    <n v="11"/>
  </r>
  <r>
    <x v="34"/>
    <s v="1"/>
    <s v="M"/>
    <x v="1"/>
    <n v="1"/>
  </r>
  <r>
    <x v="34"/>
    <s v="1"/>
    <s v="F"/>
    <x v="0"/>
    <n v="4721"/>
  </r>
  <r>
    <x v="34"/>
    <s v="1"/>
    <s v="F"/>
    <x v="1"/>
    <n v="29616"/>
  </r>
  <r>
    <x v="34"/>
    <s v="1"/>
    <s v="M"/>
    <x v="0"/>
    <n v="4638"/>
  </r>
  <r>
    <x v="34"/>
    <s v="1"/>
    <s v="M"/>
    <x v="1"/>
    <n v="26270"/>
  </r>
  <r>
    <x v="34"/>
    <s v="2"/>
    <s v="F"/>
    <x v="0"/>
    <n v="105"/>
  </r>
  <r>
    <x v="34"/>
    <s v="2"/>
    <s v="F"/>
    <x v="1"/>
    <n v="1613"/>
  </r>
  <r>
    <x v="34"/>
    <s v="2"/>
    <s v="M"/>
    <x v="0"/>
    <n v="102"/>
  </r>
  <r>
    <x v="34"/>
    <s v="2"/>
    <s v="M"/>
    <x v="1"/>
    <n v="1408"/>
  </r>
  <r>
    <x v="34"/>
    <s v="3"/>
    <s v="F"/>
    <x v="0"/>
    <n v="35"/>
  </r>
  <r>
    <x v="34"/>
    <s v="3"/>
    <s v="F"/>
    <x v="1"/>
    <n v="55"/>
  </r>
  <r>
    <x v="34"/>
    <s v="3"/>
    <s v="M"/>
    <x v="0"/>
    <n v="35"/>
  </r>
  <r>
    <x v="34"/>
    <s v="3"/>
    <s v="M"/>
    <x v="1"/>
    <n v="41"/>
  </r>
  <r>
    <x v="34"/>
    <s v="N"/>
    <s v="F"/>
    <x v="0"/>
    <n v="500"/>
  </r>
  <r>
    <x v="34"/>
    <s v="N"/>
    <s v="F"/>
    <x v="1"/>
    <n v="1655"/>
  </r>
  <r>
    <x v="34"/>
    <s v="N"/>
    <s v="M"/>
    <x v="0"/>
    <n v="459"/>
  </r>
  <r>
    <x v="34"/>
    <s v="N"/>
    <s v="M"/>
    <x v="1"/>
    <n v="1476"/>
  </r>
  <r>
    <x v="35"/>
    <s v="1"/>
    <s v="F"/>
    <x v="0"/>
    <n v="2509"/>
  </r>
  <r>
    <x v="35"/>
    <s v="1"/>
    <s v="F"/>
    <x v="1"/>
    <n v="10012"/>
  </r>
  <r>
    <x v="35"/>
    <s v="1"/>
    <s v="M"/>
    <x v="0"/>
    <n v="2271"/>
  </r>
  <r>
    <x v="35"/>
    <s v="1"/>
    <s v="M"/>
    <x v="1"/>
    <n v="8455"/>
  </r>
  <r>
    <x v="35"/>
    <s v="2"/>
    <s v="F"/>
    <x v="0"/>
    <n v="262"/>
  </r>
  <r>
    <x v="35"/>
    <s v="2"/>
    <s v="F"/>
    <x v="1"/>
    <n v="1976"/>
  </r>
  <r>
    <x v="35"/>
    <s v="2"/>
    <s v="M"/>
    <x v="0"/>
    <n v="276"/>
  </r>
  <r>
    <x v="35"/>
    <s v="2"/>
    <s v="M"/>
    <x v="1"/>
    <n v="1630"/>
  </r>
  <r>
    <x v="35"/>
    <s v="3"/>
    <s v="F"/>
    <x v="0"/>
    <n v="163"/>
  </r>
  <r>
    <x v="35"/>
    <s v="3"/>
    <s v="F"/>
    <x v="1"/>
    <n v="27"/>
  </r>
  <r>
    <x v="35"/>
    <s v="3"/>
    <s v="M"/>
    <x v="0"/>
    <n v="168"/>
  </r>
  <r>
    <x v="35"/>
    <s v="3"/>
    <s v="M"/>
    <x v="1"/>
    <n v="34"/>
  </r>
  <r>
    <x v="35"/>
    <s v="N"/>
    <s v="F"/>
    <x v="0"/>
    <n v="1636"/>
  </r>
  <r>
    <x v="35"/>
    <s v="N"/>
    <s v="F"/>
    <x v="1"/>
    <n v="2571"/>
  </r>
  <r>
    <x v="35"/>
    <s v="N"/>
    <s v="M"/>
    <x v="0"/>
    <n v="1507"/>
  </r>
  <r>
    <x v="35"/>
    <s v="N"/>
    <s v="M"/>
    <x v="1"/>
    <n v="1891"/>
  </r>
  <r>
    <x v="36"/>
    <s v="1"/>
    <s v="F"/>
    <x v="0"/>
    <n v="475"/>
  </r>
  <r>
    <x v="36"/>
    <s v="1"/>
    <s v="F"/>
    <x v="1"/>
    <n v="1854"/>
  </r>
  <r>
    <x v="36"/>
    <s v="1"/>
    <s v="M"/>
    <x v="0"/>
    <n v="466"/>
  </r>
  <r>
    <x v="36"/>
    <s v="1"/>
    <s v="M"/>
    <x v="1"/>
    <n v="1632"/>
  </r>
  <r>
    <x v="36"/>
    <s v="2"/>
    <s v="F"/>
    <x v="0"/>
    <n v="256"/>
  </r>
  <r>
    <x v="36"/>
    <s v="2"/>
    <s v="F"/>
    <x v="1"/>
    <n v="603"/>
  </r>
  <r>
    <x v="36"/>
    <s v="2"/>
    <s v="M"/>
    <x v="0"/>
    <n v="263"/>
  </r>
  <r>
    <x v="36"/>
    <s v="2"/>
    <s v="M"/>
    <x v="1"/>
    <n v="521"/>
  </r>
  <r>
    <x v="36"/>
    <s v="3"/>
    <s v="M"/>
    <x v="0"/>
    <n v="1"/>
  </r>
  <r>
    <x v="36"/>
    <s v="N"/>
    <s v="F"/>
    <x v="0"/>
    <n v="60"/>
  </r>
  <r>
    <x v="36"/>
    <s v="N"/>
    <s v="F"/>
    <x v="1"/>
    <n v="269"/>
  </r>
  <r>
    <x v="36"/>
    <s v="N"/>
    <s v="M"/>
    <x v="0"/>
    <n v="52"/>
  </r>
  <r>
    <x v="36"/>
    <s v="N"/>
    <s v="M"/>
    <x v="1"/>
    <n v="157"/>
  </r>
  <r>
    <x v="37"/>
    <s v="1"/>
    <s v="F"/>
    <x v="0"/>
    <n v="1894"/>
  </r>
  <r>
    <x v="37"/>
    <s v="1"/>
    <s v="F"/>
    <x v="1"/>
    <n v="812"/>
  </r>
  <r>
    <x v="37"/>
    <s v="1"/>
    <s v="M"/>
    <x v="0"/>
    <n v="2034"/>
  </r>
  <r>
    <x v="37"/>
    <s v="1"/>
    <s v="M"/>
    <x v="1"/>
    <n v="730"/>
  </r>
  <r>
    <x v="37"/>
    <s v="2"/>
    <s v="F"/>
    <x v="0"/>
    <n v="158"/>
  </r>
  <r>
    <x v="37"/>
    <s v="2"/>
    <s v="F"/>
    <x v="1"/>
    <n v="138"/>
  </r>
  <r>
    <x v="37"/>
    <s v="2"/>
    <s v="M"/>
    <x v="0"/>
    <n v="207"/>
  </r>
  <r>
    <x v="37"/>
    <s v="2"/>
    <s v="M"/>
    <x v="1"/>
    <n v="146"/>
  </r>
  <r>
    <x v="37"/>
    <s v="3"/>
    <s v="F"/>
    <x v="0"/>
    <n v="5"/>
  </r>
  <r>
    <x v="37"/>
    <s v="3"/>
    <s v="F"/>
    <x v="1"/>
    <n v="2"/>
  </r>
  <r>
    <x v="37"/>
    <s v="3"/>
    <s v="M"/>
    <x v="0"/>
    <n v="7"/>
  </r>
  <r>
    <x v="37"/>
    <s v="3"/>
    <s v="M"/>
    <x v="1"/>
    <n v="4"/>
  </r>
  <r>
    <x v="37"/>
    <s v="N"/>
    <s v="F"/>
    <x v="0"/>
    <n v="1515"/>
  </r>
  <r>
    <x v="37"/>
    <s v="N"/>
    <s v="F"/>
    <x v="1"/>
    <n v="936"/>
  </r>
  <r>
    <x v="37"/>
    <s v="N"/>
    <s v="M"/>
    <x v="0"/>
    <n v="1585"/>
  </r>
  <r>
    <x v="37"/>
    <s v="N"/>
    <s v="M"/>
    <x v="1"/>
    <n v="805"/>
  </r>
  <r>
    <x v="38"/>
    <s v="1"/>
    <s v="F"/>
    <x v="0"/>
    <n v="576"/>
  </r>
  <r>
    <x v="38"/>
    <s v="1"/>
    <s v="F"/>
    <x v="1"/>
    <n v="182"/>
  </r>
  <r>
    <x v="38"/>
    <s v="1"/>
    <s v="M"/>
    <x v="0"/>
    <n v="681"/>
  </r>
  <r>
    <x v="38"/>
    <s v="1"/>
    <s v="M"/>
    <x v="1"/>
    <n v="128"/>
  </r>
  <r>
    <x v="38"/>
    <s v="2"/>
    <s v="F"/>
    <x v="0"/>
    <n v="172"/>
  </r>
  <r>
    <x v="38"/>
    <s v="2"/>
    <s v="F"/>
    <x v="1"/>
    <n v="154"/>
  </r>
  <r>
    <x v="38"/>
    <s v="2"/>
    <s v="M"/>
    <x v="0"/>
    <n v="222"/>
  </r>
  <r>
    <x v="38"/>
    <s v="2"/>
    <s v="M"/>
    <x v="1"/>
    <n v="129"/>
  </r>
  <r>
    <x v="38"/>
    <s v="3"/>
    <s v="F"/>
    <x v="0"/>
    <n v="3"/>
  </r>
  <r>
    <x v="38"/>
    <s v="3"/>
    <s v="F"/>
    <x v="1"/>
    <n v="12"/>
  </r>
  <r>
    <x v="38"/>
    <s v="3"/>
    <s v="M"/>
    <x v="0"/>
    <n v="1"/>
  </r>
  <r>
    <x v="38"/>
    <s v="3"/>
    <s v="M"/>
    <x v="1"/>
    <n v="21"/>
  </r>
  <r>
    <x v="38"/>
    <s v="N"/>
    <s v="F"/>
    <x v="0"/>
    <n v="278"/>
  </r>
  <r>
    <x v="38"/>
    <s v="N"/>
    <s v="F"/>
    <x v="1"/>
    <n v="76"/>
  </r>
  <r>
    <x v="38"/>
    <s v="N"/>
    <s v="M"/>
    <x v="0"/>
    <n v="220"/>
  </r>
  <r>
    <x v="38"/>
    <s v="N"/>
    <s v="M"/>
    <x v="1"/>
    <n v="64"/>
  </r>
  <r>
    <x v="39"/>
    <s v="1"/>
    <s v="M"/>
    <x v="0"/>
    <n v="1"/>
  </r>
  <r>
    <x v="39"/>
    <s v="1"/>
    <s v="M"/>
    <x v="1"/>
    <n v="2"/>
  </r>
  <r>
    <x v="39"/>
    <s v="1"/>
    <s v="F"/>
    <x v="0"/>
    <n v="1724"/>
  </r>
  <r>
    <x v="39"/>
    <s v="1"/>
    <s v="F"/>
    <x v="1"/>
    <n v="1845"/>
  </r>
  <r>
    <x v="39"/>
    <s v="1"/>
    <s v="M"/>
    <x v="0"/>
    <n v="1903"/>
  </r>
  <r>
    <x v="39"/>
    <s v="1"/>
    <s v="M"/>
    <x v="1"/>
    <n v="1753"/>
  </r>
  <r>
    <x v="39"/>
    <s v="2"/>
    <s v="F"/>
    <x v="0"/>
    <n v="1861"/>
  </r>
  <r>
    <x v="39"/>
    <s v="2"/>
    <s v="F"/>
    <x v="1"/>
    <n v="699"/>
  </r>
  <r>
    <x v="39"/>
    <s v="2"/>
    <s v="M"/>
    <x v="0"/>
    <n v="2006"/>
  </r>
  <r>
    <x v="39"/>
    <s v="2"/>
    <s v="M"/>
    <x v="1"/>
    <n v="603"/>
  </r>
  <r>
    <x v="39"/>
    <s v="3"/>
    <s v="F"/>
    <x v="0"/>
    <n v="3"/>
  </r>
  <r>
    <x v="39"/>
    <s v="3"/>
    <s v="F"/>
    <x v="1"/>
    <n v="7"/>
  </r>
  <r>
    <x v="39"/>
    <s v="3"/>
    <s v="M"/>
    <x v="0"/>
    <n v="4"/>
  </r>
  <r>
    <x v="39"/>
    <s v="3"/>
    <s v="M"/>
    <x v="1"/>
    <n v="9"/>
  </r>
  <r>
    <x v="39"/>
    <s v="N"/>
    <s v="F"/>
    <x v="0"/>
    <n v="384"/>
  </r>
  <r>
    <x v="39"/>
    <s v="N"/>
    <s v="F"/>
    <x v="1"/>
    <n v="293"/>
  </r>
  <r>
    <x v="39"/>
    <s v="N"/>
    <s v="M"/>
    <x v="0"/>
    <n v="500"/>
  </r>
  <r>
    <x v="39"/>
    <s v="N"/>
    <s v="M"/>
    <x v="1"/>
    <n v="293"/>
  </r>
  <r>
    <x v="40"/>
    <s v="1"/>
    <s v="F"/>
    <x v="0"/>
    <n v="798"/>
  </r>
  <r>
    <x v="40"/>
    <s v="1"/>
    <s v="F"/>
    <x v="1"/>
    <n v="2811"/>
  </r>
  <r>
    <x v="40"/>
    <s v="1"/>
    <s v="M"/>
    <x v="0"/>
    <n v="751"/>
  </r>
  <r>
    <x v="40"/>
    <s v="1"/>
    <s v="M"/>
    <x v="1"/>
    <n v="2562"/>
  </r>
  <r>
    <x v="40"/>
    <s v="2"/>
    <s v="F"/>
    <x v="0"/>
    <n v="970"/>
  </r>
  <r>
    <x v="40"/>
    <s v="2"/>
    <s v="F"/>
    <x v="1"/>
    <n v="2992"/>
  </r>
  <r>
    <x v="40"/>
    <s v="2"/>
    <s v="M"/>
    <x v="0"/>
    <n v="774"/>
  </r>
  <r>
    <x v="40"/>
    <s v="2"/>
    <s v="M"/>
    <x v="1"/>
    <n v="2353"/>
  </r>
  <r>
    <x v="40"/>
    <s v="3"/>
    <s v="F"/>
    <x v="0"/>
    <n v="44"/>
  </r>
  <r>
    <x v="40"/>
    <s v="3"/>
    <s v="F"/>
    <x v="1"/>
    <n v="96"/>
  </r>
  <r>
    <x v="40"/>
    <s v="3"/>
    <s v="M"/>
    <x v="0"/>
    <n v="49"/>
  </r>
  <r>
    <x v="40"/>
    <s v="3"/>
    <s v="M"/>
    <x v="1"/>
    <n v="72"/>
  </r>
  <r>
    <x v="40"/>
    <s v="N"/>
    <s v="F"/>
    <x v="0"/>
    <n v="211"/>
  </r>
  <r>
    <x v="40"/>
    <s v="N"/>
    <s v="F"/>
    <x v="1"/>
    <n v="724"/>
  </r>
  <r>
    <x v="40"/>
    <s v="N"/>
    <s v="M"/>
    <x v="0"/>
    <n v="168"/>
  </r>
  <r>
    <x v="40"/>
    <s v="N"/>
    <s v="M"/>
    <x v="1"/>
    <n v="653"/>
  </r>
  <r>
    <x v="41"/>
    <s v="1"/>
    <s v="F"/>
    <x v="0"/>
    <n v="3"/>
  </r>
  <r>
    <x v="41"/>
    <s v="1"/>
    <s v="F"/>
    <x v="1"/>
    <n v="2"/>
  </r>
  <r>
    <x v="41"/>
    <s v="1"/>
    <s v="M"/>
    <x v="0"/>
    <n v="3"/>
  </r>
  <r>
    <x v="41"/>
    <s v="1"/>
    <s v="F"/>
    <x v="0"/>
    <n v="3001"/>
  </r>
  <r>
    <x v="41"/>
    <s v="1"/>
    <s v="F"/>
    <x v="1"/>
    <n v="1801"/>
  </r>
  <r>
    <x v="41"/>
    <s v="1"/>
    <s v="M"/>
    <x v="0"/>
    <n v="3437"/>
  </r>
  <r>
    <x v="41"/>
    <s v="1"/>
    <s v="M"/>
    <x v="1"/>
    <n v="1695"/>
  </r>
  <r>
    <x v="41"/>
    <s v="2"/>
    <s v="F"/>
    <x v="0"/>
    <n v="155"/>
  </r>
  <r>
    <x v="41"/>
    <s v="2"/>
    <s v="F"/>
    <x v="1"/>
    <n v="255"/>
  </r>
  <r>
    <x v="41"/>
    <s v="2"/>
    <s v="M"/>
    <x v="0"/>
    <n v="189"/>
  </r>
  <r>
    <x v="41"/>
    <s v="2"/>
    <s v="M"/>
    <x v="1"/>
    <n v="227"/>
  </r>
  <r>
    <x v="41"/>
    <s v="3"/>
    <s v="F"/>
    <x v="0"/>
    <n v="367"/>
  </r>
  <r>
    <x v="41"/>
    <s v="3"/>
    <s v="F"/>
    <x v="1"/>
    <n v="11"/>
  </r>
  <r>
    <x v="41"/>
    <s v="3"/>
    <s v="M"/>
    <x v="0"/>
    <n v="328"/>
  </r>
  <r>
    <x v="41"/>
    <s v="3"/>
    <s v="M"/>
    <x v="1"/>
    <n v="9"/>
  </r>
  <r>
    <x v="41"/>
    <s v="N"/>
    <s v="F"/>
    <x v="0"/>
    <n v="2942"/>
  </r>
  <r>
    <x v="41"/>
    <s v="N"/>
    <s v="F"/>
    <x v="1"/>
    <n v="1349"/>
  </r>
  <r>
    <x v="41"/>
    <s v="N"/>
    <s v="M"/>
    <x v="0"/>
    <n v="2955"/>
  </r>
  <r>
    <x v="41"/>
    <s v="N"/>
    <s v="M"/>
    <x v="1"/>
    <n v="1260"/>
  </r>
  <r>
    <x v="42"/>
    <s v="1"/>
    <s v="F"/>
    <x v="0"/>
    <n v="376"/>
  </r>
  <r>
    <x v="42"/>
    <s v="1"/>
    <s v="F"/>
    <x v="1"/>
    <n v="669"/>
  </r>
  <r>
    <x v="42"/>
    <s v="1"/>
    <s v="M"/>
    <x v="0"/>
    <n v="375"/>
  </r>
  <r>
    <x v="42"/>
    <s v="1"/>
    <s v="M"/>
    <x v="1"/>
    <n v="566"/>
  </r>
  <r>
    <x v="42"/>
    <s v="2"/>
    <s v="F"/>
    <x v="0"/>
    <n v="738"/>
  </r>
  <r>
    <x v="42"/>
    <s v="2"/>
    <s v="F"/>
    <x v="1"/>
    <n v="1017"/>
  </r>
  <r>
    <x v="42"/>
    <s v="2"/>
    <s v="M"/>
    <x v="0"/>
    <n v="735"/>
  </r>
  <r>
    <x v="42"/>
    <s v="2"/>
    <s v="M"/>
    <x v="1"/>
    <n v="788"/>
  </r>
  <r>
    <x v="42"/>
    <s v="3"/>
    <s v="F"/>
    <x v="0"/>
    <n v="88"/>
  </r>
  <r>
    <x v="42"/>
    <s v="3"/>
    <s v="F"/>
    <x v="1"/>
    <n v="27"/>
  </r>
  <r>
    <x v="42"/>
    <s v="3"/>
    <s v="M"/>
    <x v="0"/>
    <n v="74"/>
  </r>
  <r>
    <x v="42"/>
    <s v="3"/>
    <s v="M"/>
    <x v="1"/>
    <n v="16"/>
  </r>
  <r>
    <x v="42"/>
    <s v="N"/>
    <s v="F"/>
    <x v="0"/>
    <n v="95"/>
  </r>
  <r>
    <x v="42"/>
    <s v="N"/>
    <s v="F"/>
    <x v="1"/>
    <n v="185"/>
  </r>
  <r>
    <x v="42"/>
    <s v="N"/>
    <s v="M"/>
    <x v="0"/>
    <n v="93"/>
  </r>
  <r>
    <x v="42"/>
    <s v="N"/>
    <s v="M"/>
    <x v="1"/>
    <n v="118"/>
  </r>
  <r>
    <x v="43"/>
    <s v="1"/>
    <s v="M"/>
    <x v="0"/>
    <n v="1"/>
  </r>
  <r>
    <x v="43"/>
    <s v="1"/>
    <s v="F"/>
    <x v="0"/>
    <n v="2159"/>
  </r>
  <r>
    <x v="43"/>
    <s v="1"/>
    <s v="F"/>
    <x v="1"/>
    <n v="495"/>
  </r>
  <r>
    <x v="43"/>
    <s v="1"/>
    <s v="M"/>
    <x v="0"/>
    <n v="1978"/>
  </r>
  <r>
    <x v="43"/>
    <s v="1"/>
    <s v="M"/>
    <x v="1"/>
    <n v="526"/>
  </r>
  <r>
    <x v="43"/>
    <s v="2"/>
    <s v="F"/>
    <x v="0"/>
    <n v="775"/>
  </r>
  <r>
    <x v="43"/>
    <s v="2"/>
    <s v="F"/>
    <x v="1"/>
    <n v="156"/>
  </r>
  <r>
    <x v="43"/>
    <s v="2"/>
    <s v="M"/>
    <x v="0"/>
    <n v="874"/>
  </r>
  <r>
    <x v="43"/>
    <s v="2"/>
    <s v="M"/>
    <x v="1"/>
    <n v="151"/>
  </r>
  <r>
    <x v="43"/>
    <s v="3"/>
    <s v="F"/>
    <x v="1"/>
    <n v="1"/>
  </r>
  <r>
    <x v="43"/>
    <s v="3"/>
    <s v="M"/>
    <x v="1"/>
    <n v="3"/>
  </r>
  <r>
    <x v="43"/>
    <s v="N"/>
    <s v="F"/>
    <x v="0"/>
    <n v="16"/>
  </r>
  <r>
    <x v="43"/>
    <s v="N"/>
    <s v="F"/>
    <x v="1"/>
    <n v="18"/>
  </r>
  <r>
    <x v="43"/>
    <s v="N"/>
    <s v="M"/>
    <x v="0"/>
    <n v="13"/>
  </r>
  <r>
    <x v="43"/>
    <s v="N"/>
    <s v="M"/>
    <x v="1"/>
    <n v="16"/>
  </r>
  <r>
    <x v="44"/>
    <s v="1"/>
    <s v="F"/>
    <x v="1"/>
    <n v="3"/>
  </r>
  <r>
    <x v="44"/>
    <s v="1"/>
    <s v="M"/>
    <x v="1"/>
    <n v="1"/>
  </r>
  <r>
    <x v="44"/>
    <s v="1"/>
    <s v="F"/>
    <x v="0"/>
    <n v="6701"/>
  </r>
  <r>
    <x v="44"/>
    <s v="1"/>
    <s v="F"/>
    <x v="1"/>
    <n v="14571"/>
  </r>
  <r>
    <x v="44"/>
    <s v="1"/>
    <s v="M"/>
    <x v="0"/>
    <n v="6771"/>
  </r>
  <r>
    <x v="44"/>
    <s v="1"/>
    <s v="M"/>
    <x v="1"/>
    <n v="14012"/>
  </r>
  <r>
    <x v="44"/>
    <s v="2"/>
    <s v="F"/>
    <x v="0"/>
    <n v="165"/>
  </r>
  <r>
    <x v="44"/>
    <s v="2"/>
    <s v="F"/>
    <x v="1"/>
    <n v="988"/>
  </r>
  <r>
    <x v="44"/>
    <s v="2"/>
    <s v="M"/>
    <x v="0"/>
    <n v="193"/>
  </r>
  <r>
    <x v="44"/>
    <s v="2"/>
    <s v="M"/>
    <x v="1"/>
    <n v="849"/>
  </r>
  <r>
    <x v="44"/>
    <s v="3"/>
    <s v="F"/>
    <x v="0"/>
    <n v="11"/>
  </r>
  <r>
    <x v="44"/>
    <s v="3"/>
    <s v="F"/>
    <x v="1"/>
    <n v="34"/>
  </r>
  <r>
    <x v="44"/>
    <s v="3"/>
    <s v="M"/>
    <x v="0"/>
    <n v="20"/>
  </r>
  <r>
    <x v="44"/>
    <s v="3"/>
    <s v="M"/>
    <x v="1"/>
    <n v="46"/>
  </r>
  <r>
    <x v="44"/>
    <s v="N"/>
    <s v="F"/>
    <x v="0"/>
    <n v="426"/>
  </r>
  <r>
    <x v="44"/>
    <s v="N"/>
    <s v="F"/>
    <x v="1"/>
    <n v="627"/>
  </r>
  <r>
    <x v="44"/>
    <s v="N"/>
    <s v="M"/>
    <x v="0"/>
    <n v="391"/>
  </r>
  <r>
    <x v="44"/>
    <s v="N"/>
    <s v="M"/>
    <x v="1"/>
    <n v="568"/>
  </r>
  <r>
    <x v="45"/>
    <s v="1"/>
    <s v="F"/>
    <x v="0"/>
    <n v="20"/>
  </r>
  <r>
    <x v="45"/>
    <s v="1"/>
    <s v="F"/>
    <x v="1"/>
    <n v="7"/>
  </r>
  <r>
    <x v="45"/>
    <s v="1"/>
    <s v="M"/>
    <x v="0"/>
    <n v="14"/>
  </r>
  <r>
    <x v="45"/>
    <s v="1"/>
    <s v="F"/>
    <x v="0"/>
    <n v="275"/>
  </r>
  <r>
    <x v="45"/>
    <s v="1"/>
    <s v="F"/>
    <x v="1"/>
    <n v="196"/>
  </r>
  <r>
    <x v="45"/>
    <s v="1"/>
    <s v="M"/>
    <x v="0"/>
    <n v="226"/>
  </r>
  <r>
    <x v="45"/>
    <s v="1"/>
    <s v="M"/>
    <x v="1"/>
    <n v="195"/>
  </r>
  <r>
    <x v="45"/>
    <s v="2"/>
    <s v="F"/>
    <x v="0"/>
    <n v="476"/>
  </r>
  <r>
    <x v="45"/>
    <s v="2"/>
    <s v="F"/>
    <x v="1"/>
    <n v="239"/>
  </r>
  <r>
    <x v="45"/>
    <s v="2"/>
    <s v="M"/>
    <x v="0"/>
    <n v="487"/>
  </r>
  <r>
    <x v="45"/>
    <s v="2"/>
    <s v="M"/>
    <x v="1"/>
    <n v="185"/>
  </r>
  <r>
    <x v="45"/>
    <s v="N"/>
    <s v="F"/>
    <x v="0"/>
    <n v="51"/>
  </r>
  <r>
    <x v="45"/>
    <s v="N"/>
    <s v="F"/>
    <x v="1"/>
    <n v="38"/>
  </r>
  <r>
    <x v="45"/>
    <s v="N"/>
    <s v="M"/>
    <x v="0"/>
    <n v="45"/>
  </r>
  <r>
    <x v="45"/>
    <s v="N"/>
    <s v="M"/>
    <x v="1"/>
    <n v="40"/>
  </r>
  <r>
    <x v="46"/>
    <s v="1"/>
    <s v="F"/>
    <x v="0"/>
    <n v="66"/>
  </r>
  <r>
    <x v="46"/>
    <s v="1"/>
    <s v="F"/>
    <x v="1"/>
    <n v="2376"/>
  </r>
  <r>
    <x v="46"/>
    <s v="1"/>
    <s v="M"/>
    <x v="0"/>
    <n v="63"/>
  </r>
  <r>
    <x v="46"/>
    <s v="1"/>
    <s v="M"/>
    <x v="1"/>
    <n v="1998"/>
  </r>
  <r>
    <x v="46"/>
    <s v="2"/>
    <s v="F"/>
    <x v="0"/>
    <n v="92"/>
  </r>
  <r>
    <x v="46"/>
    <s v="2"/>
    <s v="F"/>
    <x v="1"/>
    <n v="4229"/>
  </r>
  <r>
    <x v="46"/>
    <s v="2"/>
    <s v="M"/>
    <x v="0"/>
    <n v="66"/>
  </r>
  <r>
    <x v="46"/>
    <s v="2"/>
    <s v="M"/>
    <x v="1"/>
    <n v="3438"/>
  </r>
  <r>
    <x v="46"/>
    <s v="3"/>
    <s v="F"/>
    <x v="0"/>
    <n v="10"/>
  </r>
  <r>
    <x v="46"/>
    <s v="3"/>
    <s v="F"/>
    <x v="1"/>
    <n v="704"/>
  </r>
  <r>
    <x v="46"/>
    <s v="3"/>
    <s v="M"/>
    <x v="0"/>
    <n v="12"/>
  </r>
  <r>
    <x v="46"/>
    <s v="3"/>
    <s v="M"/>
    <x v="1"/>
    <n v="464"/>
  </r>
  <r>
    <x v="46"/>
    <s v="N"/>
    <s v="F"/>
    <x v="0"/>
    <n v="68"/>
  </r>
  <r>
    <x v="46"/>
    <s v="N"/>
    <s v="F"/>
    <x v="1"/>
    <n v="1035"/>
  </r>
  <r>
    <x v="46"/>
    <s v="N"/>
    <s v="M"/>
    <x v="0"/>
    <n v="31"/>
  </r>
  <r>
    <x v="46"/>
    <s v="N"/>
    <s v="M"/>
    <x v="1"/>
    <n v="1079"/>
  </r>
  <r>
    <x v="47"/>
    <s v="1"/>
    <s v="F"/>
    <x v="0"/>
    <n v="861"/>
  </r>
  <r>
    <x v="47"/>
    <s v="1"/>
    <s v="F"/>
    <x v="1"/>
    <n v="1038"/>
  </r>
  <r>
    <x v="47"/>
    <s v="1"/>
    <s v="M"/>
    <x v="0"/>
    <n v="749"/>
  </r>
  <r>
    <x v="47"/>
    <s v="1"/>
    <s v="M"/>
    <x v="1"/>
    <n v="888"/>
  </r>
  <r>
    <x v="47"/>
    <s v="2"/>
    <s v="F"/>
    <x v="0"/>
    <n v="1364"/>
  </r>
  <r>
    <x v="47"/>
    <s v="2"/>
    <s v="F"/>
    <x v="1"/>
    <n v="724"/>
  </r>
  <r>
    <x v="47"/>
    <s v="2"/>
    <s v="M"/>
    <x v="0"/>
    <n v="1196"/>
  </r>
  <r>
    <x v="47"/>
    <s v="2"/>
    <s v="M"/>
    <x v="1"/>
    <n v="557"/>
  </r>
  <r>
    <x v="47"/>
    <s v="3"/>
    <s v="F"/>
    <x v="0"/>
    <n v="27"/>
  </r>
  <r>
    <x v="47"/>
    <s v="3"/>
    <s v="F"/>
    <x v="1"/>
    <n v="20"/>
  </r>
  <r>
    <x v="47"/>
    <s v="3"/>
    <s v="M"/>
    <x v="0"/>
    <n v="24"/>
  </r>
  <r>
    <x v="47"/>
    <s v="3"/>
    <s v="M"/>
    <x v="1"/>
    <n v="21"/>
  </r>
  <r>
    <x v="47"/>
    <s v="N"/>
    <s v="F"/>
    <x v="0"/>
    <n v="130"/>
  </r>
  <r>
    <x v="47"/>
    <s v="N"/>
    <s v="F"/>
    <x v="1"/>
    <n v="78"/>
  </r>
  <r>
    <x v="47"/>
    <s v="N"/>
    <s v="M"/>
    <x v="0"/>
    <n v="108"/>
  </r>
  <r>
    <x v="47"/>
    <s v="N"/>
    <s v="M"/>
    <x v="1"/>
    <n v="72"/>
  </r>
  <r>
    <x v="48"/>
    <s v="1"/>
    <s v="F"/>
    <x v="0"/>
    <n v="3"/>
  </r>
  <r>
    <x v="48"/>
    <s v="1"/>
    <s v="M"/>
    <x v="0"/>
    <n v="3"/>
  </r>
  <r>
    <x v="48"/>
    <s v="1"/>
    <s v="F"/>
    <x v="0"/>
    <n v="2415"/>
  </r>
  <r>
    <x v="48"/>
    <s v="1"/>
    <s v="F"/>
    <x v="1"/>
    <n v="1644"/>
  </r>
  <r>
    <x v="48"/>
    <s v="1"/>
    <s v="M"/>
    <x v="0"/>
    <n v="2633"/>
  </r>
  <r>
    <x v="48"/>
    <s v="1"/>
    <s v="M"/>
    <x v="1"/>
    <n v="1545"/>
  </r>
  <r>
    <x v="48"/>
    <s v="2"/>
    <s v="F"/>
    <x v="0"/>
    <n v="879"/>
  </r>
  <r>
    <x v="48"/>
    <s v="2"/>
    <s v="F"/>
    <x v="1"/>
    <n v="846"/>
  </r>
  <r>
    <x v="48"/>
    <s v="2"/>
    <s v="M"/>
    <x v="0"/>
    <n v="1052"/>
  </r>
  <r>
    <x v="48"/>
    <s v="2"/>
    <s v="M"/>
    <x v="1"/>
    <n v="787"/>
  </r>
  <r>
    <x v="48"/>
    <s v="3"/>
    <s v="F"/>
    <x v="0"/>
    <n v="680"/>
  </r>
  <r>
    <x v="48"/>
    <s v="3"/>
    <s v="F"/>
    <x v="1"/>
    <n v="38"/>
  </r>
  <r>
    <x v="48"/>
    <s v="3"/>
    <s v="M"/>
    <x v="0"/>
    <n v="436"/>
  </r>
  <r>
    <x v="48"/>
    <s v="3"/>
    <s v="M"/>
    <x v="1"/>
    <n v="37"/>
  </r>
  <r>
    <x v="48"/>
    <s v="N"/>
    <s v="F"/>
    <x v="0"/>
    <n v="2338"/>
  </r>
  <r>
    <x v="48"/>
    <s v="N"/>
    <s v="F"/>
    <x v="1"/>
    <n v="616"/>
  </r>
  <r>
    <x v="48"/>
    <s v="N"/>
    <s v="M"/>
    <x v="0"/>
    <n v="2414"/>
  </r>
  <r>
    <x v="48"/>
    <s v="N"/>
    <s v="M"/>
    <x v="1"/>
    <n v="502"/>
  </r>
  <r>
    <x v="49"/>
    <s v="1"/>
    <s v="F"/>
    <x v="0"/>
    <n v="867"/>
  </r>
  <r>
    <x v="49"/>
    <s v="1"/>
    <s v="F"/>
    <x v="1"/>
    <n v="616"/>
  </r>
  <r>
    <x v="49"/>
    <s v="1"/>
    <s v="M"/>
    <x v="0"/>
    <n v="826"/>
  </r>
  <r>
    <x v="49"/>
    <s v="1"/>
    <s v="M"/>
    <x v="1"/>
    <n v="597"/>
  </r>
  <r>
    <x v="49"/>
    <s v="2"/>
    <s v="F"/>
    <x v="0"/>
    <n v="133"/>
  </r>
  <r>
    <x v="49"/>
    <s v="2"/>
    <s v="F"/>
    <x v="1"/>
    <n v="83"/>
  </r>
  <r>
    <x v="49"/>
    <s v="2"/>
    <s v="M"/>
    <x v="0"/>
    <n v="146"/>
  </r>
  <r>
    <x v="49"/>
    <s v="2"/>
    <s v="M"/>
    <x v="1"/>
    <n v="97"/>
  </r>
  <r>
    <x v="49"/>
    <s v="N"/>
    <s v="F"/>
    <x v="0"/>
    <n v="37"/>
  </r>
  <r>
    <x v="49"/>
    <s v="N"/>
    <s v="F"/>
    <x v="1"/>
    <n v="44"/>
  </r>
  <r>
    <x v="49"/>
    <s v="N"/>
    <s v="M"/>
    <x v="0"/>
    <n v="35"/>
  </r>
  <r>
    <x v="49"/>
    <s v="N"/>
    <s v="M"/>
    <x v="1"/>
    <n v="47"/>
  </r>
  <r>
    <x v="50"/>
    <s v="1"/>
    <s v="F"/>
    <x v="1"/>
    <n v="1"/>
  </r>
  <r>
    <x v="50"/>
    <s v="1"/>
    <s v="F"/>
    <x v="0"/>
    <n v="1226"/>
  </r>
  <r>
    <x v="50"/>
    <s v="1"/>
    <s v="F"/>
    <x v="1"/>
    <n v="2239"/>
  </r>
  <r>
    <x v="50"/>
    <s v="1"/>
    <s v="M"/>
    <x v="0"/>
    <n v="1037"/>
  </r>
  <r>
    <x v="50"/>
    <s v="1"/>
    <s v="M"/>
    <x v="1"/>
    <n v="1950"/>
  </r>
  <r>
    <x v="50"/>
    <s v="2"/>
    <s v="F"/>
    <x v="0"/>
    <n v="1231"/>
  </r>
  <r>
    <x v="50"/>
    <s v="2"/>
    <s v="F"/>
    <x v="1"/>
    <n v="1454"/>
  </r>
  <r>
    <x v="50"/>
    <s v="2"/>
    <s v="M"/>
    <x v="0"/>
    <n v="1120"/>
  </r>
  <r>
    <x v="50"/>
    <s v="2"/>
    <s v="M"/>
    <x v="1"/>
    <n v="1208"/>
  </r>
  <r>
    <x v="50"/>
    <s v="3"/>
    <s v="F"/>
    <x v="0"/>
    <n v="4"/>
  </r>
  <r>
    <x v="50"/>
    <s v="3"/>
    <s v="F"/>
    <x v="1"/>
    <n v="1"/>
  </r>
  <r>
    <x v="50"/>
    <s v="3"/>
    <s v="M"/>
    <x v="0"/>
    <n v="11"/>
  </r>
  <r>
    <x v="50"/>
    <s v="3"/>
    <s v="M"/>
    <x v="1"/>
    <n v="6"/>
  </r>
  <r>
    <x v="50"/>
    <s v="N"/>
    <s v="F"/>
    <x v="0"/>
    <n v="313"/>
  </r>
  <r>
    <x v="50"/>
    <s v="N"/>
    <s v="F"/>
    <x v="1"/>
    <n v="412"/>
  </r>
  <r>
    <x v="50"/>
    <s v="N"/>
    <s v="M"/>
    <x v="0"/>
    <n v="193"/>
  </r>
  <r>
    <x v="50"/>
    <s v="N"/>
    <s v="M"/>
    <x v="1"/>
    <n v="289"/>
  </r>
  <r>
    <x v="51"/>
    <s v="1"/>
    <s v="F"/>
    <x v="0"/>
    <n v="1004"/>
  </r>
  <r>
    <x v="51"/>
    <s v="1"/>
    <s v="F"/>
    <x v="1"/>
    <n v="979"/>
  </r>
  <r>
    <x v="51"/>
    <s v="1"/>
    <s v="M"/>
    <x v="0"/>
    <n v="974"/>
  </r>
  <r>
    <x v="51"/>
    <s v="1"/>
    <s v="M"/>
    <x v="1"/>
    <n v="843"/>
  </r>
  <r>
    <x v="51"/>
    <s v="2"/>
    <s v="F"/>
    <x v="0"/>
    <n v="243"/>
  </r>
  <r>
    <x v="51"/>
    <s v="2"/>
    <s v="F"/>
    <x v="1"/>
    <n v="259"/>
  </r>
  <r>
    <x v="51"/>
    <s v="2"/>
    <s v="M"/>
    <x v="0"/>
    <n v="276"/>
  </r>
  <r>
    <x v="51"/>
    <s v="2"/>
    <s v="M"/>
    <x v="1"/>
    <n v="229"/>
  </r>
  <r>
    <x v="51"/>
    <s v="3"/>
    <s v="F"/>
    <x v="1"/>
    <n v="1"/>
  </r>
  <r>
    <x v="51"/>
    <s v="3"/>
    <s v="M"/>
    <x v="0"/>
    <n v="1"/>
  </r>
  <r>
    <x v="51"/>
    <s v="3"/>
    <s v="M"/>
    <x v="1"/>
    <n v="3"/>
  </r>
  <r>
    <x v="51"/>
    <s v="N"/>
    <s v="F"/>
    <x v="0"/>
    <n v="42"/>
  </r>
  <r>
    <x v="51"/>
    <s v="N"/>
    <s v="F"/>
    <x v="1"/>
    <n v="63"/>
  </r>
  <r>
    <x v="51"/>
    <s v="N"/>
    <s v="M"/>
    <x v="0"/>
    <n v="33"/>
  </r>
  <r>
    <x v="51"/>
    <s v="N"/>
    <s v="M"/>
    <x v="1"/>
    <n v="45"/>
  </r>
  <r>
    <x v="52"/>
    <s v="1"/>
    <s v="F"/>
    <x v="0"/>
    <n v="229"/>
  </r>
  <r>
    <x v="52"/>
    <s v="1"/>
    <s v="F"/>
    <x v="1"/>
    <n v="219"/>
  </r>
  <r>
    <x v="52"/>
    <s v="1"/>
    <s v="M"/>
    <x v="0"/>
    <n v="253"/>
  </r>
  <r>
    <x v="52"/>
    <s v="1"/>
    <s v="M"/>
    <x v="1"/>
    <n v="265"/>
  </r>
  <r>
    <x v="52"/>
    <s v="2"/>
    <s v="F"/>
    <x v="0"/>
    <n v="68"/>
  </r>
  <r>
    <x v="52"/>
    <s v="2"/>
    <s v="F"/>
    <x v="1"/>
    <n v="39"/>
  </r>
  <r>
    <x v="52"/>
    <s v="2"/>
    <s v="M"/>
    <x v="0"/>
    <n v="95"/>
  </r>
  <r>
    <x v="52"/>
    <s v="2"/>
    <s v="M"/>
    <x v="1"/>
    <n v="66"/>
  </r>
  <r>
    <x v="52"/>
    <s v="3"/>
    <s v="F"/>
    <x v="0"/>
    <n v="5"/>
  </r>
  <r>
    <x v="52"/>
    <s v="3"/>
    <s v="F"/>
    <x v="1"/>
    <n v="5"/>
  </r>
  <r>
    <x v="52"/>
    <s v="3"/>
    <s v="M"/>
    <x v="0"/>
    <n v="3"/>
  </r>
  <r>
    <x v="52"/>
    <s v="3"/>
    <s v="M"/>
    <x v="1"/>
    <n v="4"/>
  </r>
  <r>
    <x v="52"/>
    <s v="N"/>
    <s v="F"/>
    <x v="0"/>
    <n v="1565"/>
  </r>
  <r>
    <x v="52"/>
    <s v="N"/>
    <s v="F"/>
    <x v="1"/>
    <n v="1217"/>
  </r>
  <r>
    <x v="52"/>
    <s v="N"/>
    <s v="M"/>
    <x v="0"/>
    <n v="1663"/>
  </r>
  <r>
    <x v="52"/>
    <s v="N"/>
    <s v="M"/>
    <x v="1"/>
    <n v="925"/>
  </r>
  <r>
    <x v="53"/>
    <s v="1"/>
    <s v="F"/>
    <x v="0"/>
    <n v="938"/>
  </r>
  <r>
    <x v="53"/>
    <s v="1"/>
    <s v="F"/>
    <x v="1"/>
    <n v="434"/>
  </r>
  <r>
    <x v="53"/>
    <s v="1"/>
    <s v="M"/>
    <x v="0"/>
    <n v="960"/>
  </r>
  <r>
    <x v="53"/>
    <s v="1"/>
    <s v="M"/>
    <x v="1"/>
    <n v="390"/>
  </r>
  <r>
    <x v="53"/>
    <s v="2"/>
    <s v="F"/>
    <x v="0"/>
    <n v="449"/>
  </r>
  <r>
    <x v="53"/>
    <s v="2"/>
    <s v="F"/>
    <x v="1"/>
    <n v="166"/>
  </r>
  <r>
    <x v="53"/>
    <s v="2"/>
    <s v="M"/>
    <x v="0"/>
    <n v="437"/>
  </r>
  <r>
    <x v="53"/>
    <s v="2"/>
    <s v="M"/>
    <x v="1"/>
    <n v="142"/>
  </r>
  <r>
    <x v="53"/>
    <s v="N"/>
    <s v="F"/>
    <x v="0"/>
    <n v="40"/>
  </r>
  <r>
    <x v="53"/>
    <s v="N"/>
    <s v="F"/>
    <x v="1"/>
    <n v="23"/>
  </r>
  <r>
    <x v="53"/>
    <s v="N"/>
    <s v="M"/>
    <x v="0"/>
    <n v="30"/>
  </r>
  <r>
    <x v="53"/>
    <s v="N"/>
    <s v="M"/>
    <x v="1"/>
    <n v="20"/>
  </r>
  <r>
    <x v="54"/>
    <s v="1"/>
    <s v="F"/>
    <x v="0"/>
    <n v="2"/>
  </r>
  <r>
    <x v="54"/>
    <s v="1"/>
    <s v="F"/>
    <x v="1"/>
    <n v="5"/>
  </r>
  <r>
    <x v="54"/>
    <s v="1"/>
    <s v="M"/>
    <x v="0"/>
    <n v="3"/>
  </r>
  <r>
    <x v="54"/>
    <s v="1"/>
    <s v="M"/>
    <x v="1"/>
    <n v="2"/>
  </r>
  <r>
    <x v="54"/>
    <s v="1"/>
    <s v="F"/>
    <x v="0"/>
    <n v="1767"/>
  </r>
  <r>
    <x v="54"/>
    <s v="1"/>
    <s v="F"/>
    <x v="1"/>
    <n v="887"/>
  </r>
  <r>
    <x v="54"/>
    <s v="1"/>
    <s v="M"/>
    <x v="0"/>
    <n v="1600"/>
  </r>
  <r>
    <x v="54"/>
    <s v="1"/>
    <s v="M"/>
    <x v="1"/>
    <n v="929"/>
  </r>
  <r>
    <x v="54"/>
    <s v="2"/>
    <s v="F"/>
    <x v="0"/>
    <n v="1519"/>
  </r>
  <r>
    <x v="54"/>
    <s v="2"/>
    <s v="F"/>
    <x v="1"/>
    <n v="656"/>
  </r>
  <r>
    <x v="54"/>
    <s v="2"/>
    <s v="M"/>
    <x v="0"/>
    <n v="1373"/>
  </r>
  <r>
    <x v="54"/>
    <s v="2"/>
    <s v="M"/>
    <x v="1"/>
    <n v="574"/>
  </r>
  <r>
    <x v="54"/>
    <s v="3"/>
    <s v="F"/>
    <x v="0"/>
    <n v="293"/>
  </r>
  <r>
    <x v="54"/>
    <s v="3"/>
    <s v="F"/>
    <x v="1"/>
    <n v="166"/>
  </r>
  <r>
    <x v="54"/>
    <s v="3"/>
    <s v="M"/>
    <x v="0"/>
    <n v="247"/>
  </r>
  <r>
    <x v="54"/>
    <s v="3"/>
    <s v="M"/>
    <x v="1"/>
    <n v="108"/>
  </r>
  <r>
    <x v="54"/>
    <s v="N"/>
    <s v="F"/>
    <x v="0"/>
    <n v="268"/>
  </r>
  <r>
    <x v="54"/>
    <s v="N"/>
    <s v="F"/>
    <x v="1"/>
    <n v="293"/>
  </r>
  <r>
    <x v="54"/>
    <s v="N"/>
    <s v="M"/>
    <x v="0"/>
    <n v="227"/>
  </r>
  <r>
    <x v="54"/>
    <s v="N"/>
    <s v="M"/>
    <x v="1"/>
    <n v="235"/>
  </r>
  <r>
    <x v="55"/>
    <s v="1"/>
    <s v="F"/>
    <x v="0"/>
    <n v="87"/>
  </r>
  <r>
    <x v="55"/>
    <s v="1"/>
    <s v="F"/>
    <x v="1"/>
    <n v="225"/>
  </r>
  <r>
    <x v="55"/>
    <s v="1"/>
    <s v="M"/>
    <x v="0"/>
    <n v="81"/>
  </r>
  <r>
    <x v="55"/>
    <s v="1"/>
    <s v="M"/>
    <x v="1"/>
    <n v="235"/>
  </r>
  <r>
    <x v="55"/>
    <s v="2"/>
    <s v="F"/>
    <x v="0"/>
    <n v="123"/>
  </r>
  <r>
    <x v="55"/>
    <s v="2"/>
    <s v="F"/>
    <x v="1"/>
    <n v="483"/>
  </r>
  <r>
    <x v="55"/>
    <s v="2"/>
    <s v="M"/>
    <x v="0"/>
    <n v="130"/>
  </r>
  <r>
    <x v="55"/>
    <s v="2"/>
    <s v="M"/>
    <x v="1"/>
    <n v="447"/>
  </r>
  <r>
    <x v="55"/>
    <s v="3"/>
    <s v="F"/>
    <x v="1"/>
    <n v="1"/>
  </r>
  <r>
    <x v="55"/>
    <s v="3"/>
    <s v="M"/>
    <x v="0"/>
    <n v="2"/>
  </r>
  <r>
    <x v="55"/>
    <s v="3"/>
    <s v="M"/>
    <x v="1"/>
    <n v="1"/>
  </r>
  <r>
    <x v="55"/>
    <s v="N"/>
    <s v="F"/>
    <x v="0"/>
    <n v="160"/>
  </r>
  <r>
    <x v="55"/>
    <s v="N"/>
    <s v="F"/>
    <x v="1"/>
    <n v="397"/>
  </r>
  <r>
    <x v="55"/>
    <s v="N"/>
    <s v="M"/>
    <x v="0"/>
    <n v="138"/>
  </r>
  <r>
    <x v="55"/>
    <s v="N"/>
    <s v="M"/>
    <x v="1"/>
    <n v="334"/>
  </r>
  <r>
    <x v="56"/>
    <s v="1"/>
    <s v="F"/>
    <x v="0"/>
    <n v="565"/>
  </r>
  <r>
    <x v="56"/>
    <s v="1"/>
    <s v="F"/>
    <x v="1"/>
    <n v="671"/>
  </r>
  <r>
    <x v="56"/>
    <s v="1"/>
    <s v="M"/>
    <x v="0"/>
    <n v="567"/>
  </r>
  <r>
    <x v="56"/>
    <s v="1"/>
    <s v="M"/>
    <x v="1"/>
    <n v="666"/>
  </r>
  <r>
    <x v="56"/>
    <s v="2"/>
    <s v="F"/>
    <x v="0"/>
    <n v="254"/>
  </r>
  <r>
    <x v="56"/>
    <s v="2"/>
    <s v="F"/>
    <x v="1"/>
    <n v="136"/>
  </r>
  <r>
    <x v="56"/>
    <s v="2"/>
    <s v="M"/>
    <x v="0"/>
    <n v="304"/>
  </r>
  <r>
    <x v="56"/>
    <s v="2"/>
    <s v="M"/>
    <x v="1"/>
    <n v="142"/>
  </r>
  <r>
    <x v="56"/>
    <s v="3"/>
    <s v="F"/>
    <x v="1"/>
    <n v="1"/>
  </r>
  <r>
    <x v="56"/>
    <s v="3"/>
    <s v="M"/>
    <x v="1"/>
    <n v="2"/>
  </r>
  <r>
    <x v="56"/>
    <s v="N"/>
    <s v="F"/>
    <x v="0"/>
    <n v="107"/>
  </r>
  <r>
    <x v="56"/>
    <s v="N"/>
    <s v="F"/>
    <x v="1"/>
    <n v="71"/>
  </r>
  <r>
    <x v="56"/>
    <s v="N"/>
    <s v="M"/>
    <x v="0"/>
    <n v="77"/>
  </r>
  <r>
    <x v="56"/>
    <s v="N"/>
    <s v="M"/>
    <x v="1"/>
    <n v="84"/>
  </r>
  <r>
    <x v="57"/>
    <s v="1"/>
    <s v="F"/>
    <x v="0"/>
    <n v="1"/>
  </r>
  <r>
    <x v="57"/>
    <s v="1"/>
    <s v="F"/>
    <x v="1"/>
    <n v="1"/>
  </r>
  <r>
    <x v="57"/>
    <s v="1"/>
    <s v="F"/>
    <x v="0"/>
    <n v="219"/>
  </r>
  <r>
    <x v="57"/>
    <s v="1"/>
    <s v="F"/>
    <x v="1"/>
    <n v="468"/>
  </r>
  <r>
    <x v="57"/>
    <s v="1"/>
    <s v="M"/>
    <x v="0"/>
    <n v="262"/>
  </r>
  <r>
    <x v="57"/>
    <s v="1"/>
    <s v="M"/>
    <x v="1"/>
    <n v="384"/>
  </r>
  <r>
    <x v="57"/>
    <s v="2"/>
    <s v="F"/>
    <x v="0"/>
    <n v="337"/>
  </r>
  <r>
    <x v="57"/>
    <s v="2"/>
    <s v="F"/>
    <x v="1"/>
    <n v="342"/>
  </r>
  <r>
    <x v="57"/>
    <s v="2"/>
    <s v="M"/>
    <x v="0"/>
    <n v="345"/>
  </r>
  <r>
    <x v="57"/>
    <s v="2"/>
    <s v="M"/>
    <x v="1"/>
    <n v="267"/>
  </r>
  <r>
    <x v="57"/>
    <s v="3"/>
    <s v="F"/>
    <x v="1"/>
    <n v="7"/>
  </r>
  <r>
    <x v="57"/>
    <s v="3"/>
    <s v="M"/>
    <x v="0"/>
    <n v="1"/>
  </r>
  <r>
    <x v="57"/>
    <s v="3"/>
    <s v="M"/>
    <x v="1"/>
    <n v="4"/>
  </r>
  <r>
    <x v="57"/>
    <s v="N"/>
    <s v="F"/>
    <x v="0"/>
    <n v="45"/>
  </r>
  <r>
    <x v="57"/>
    <s v="N"/>
    <s v="F"/>
    <x v="1"/>
    <n v="58"/>
  </r>
  <r>
    <x v="57"/>
    <s v="N"/>
    <s v="M"/>
    <x v="0"/>
    <n v="49"/>
  </r>
  <r>
    <x v="57"/>
    <s v="N"/>
    <s v="M"/>
    <x v="1"/>
    <n v="47"/>
  </r>
  <r>
    <x v="58"/>
    <s v="1"/>
    <s v="F"/>
    <x v="0"/>
    <n v="461"/>
  </r>
  <r>
    <x v="58"/>
    <s v="1"/>
    <s v="F"/>
    <x v="1"/>
    <n v="8585"/>
  </r>
  <r>
    <x v="58"/>
    <s v="1"/>
    <s v="M"/>
    <x v="0"/>
    <n v="387"/>
  </r>
  <r>
    <x v="58"/>
    <s v="1"/>
    <s v="M"/>
    <x v="1"/>
    <n v="7078"/>
  </r>
  <r>
    <x v="58"/>
    <s v="2"/>
    <s v="F"/>
    <x v="0"/>
    <n v="131"/>
  </r>
  <r>
    <x v="58"/>
    <s v="2"/>
    <s v="F"/>
    <x v="1"/>
    <n v="8616"/>
  </r>
  <r>
    <x v="58"/>
    <s v="2"/>
    <s v="M"/>
    <x v="0"/>
    <n v="111"/>
  </r>
  <r>
    <x v="58"/>
    <s v="2"/>
    <s v="M"/>
    <x v="1"/>
    <n v="7056"/>
  </r>
  <r>
    <x v="58"/>
    <s v="3"/>
    <s v="F"/>
    <x v="0"/>
    <n v="4"/>
  </r>
  <r>
    <x v="58"/>
    <s v="3"/>
    <s v="F"/>
    <x v="1"/>
    <n v="1400"/>
  </r>
  <r>
    <x v="58"/>
    <s v="3"/>
    <s v="M"/>
    <x v="0"/>
    <n v="2"/>
  </r>
  <r>
    <x v="58"/>
    <s v="3"/>
    <s v="M"/>
    <x v="1"/>
    <n v="1077"/>
  </r>
  <r>
    <x v="58"/>
    <s v="N"/>
    <s v="F"/>
    <x v="0"/>
    <n v="363"/>
  </r>
  <r>
    <x v="58"/>
    <s v="N"/>
    <s v="F"/>
    <x v="1"/>
    <n v="2693"/>
  </r>
  <r>
    <x v="58"/>
    <s v="N"/>
    <s v="M"/>
    <x v="0"/>
    <n v="270"/>
  </r>
  <r>
    <x v="58"/>
    <s v="N"/>
    <s v="M"/>
    <x v="1"/>
    <n v="2504"/>
  </r>
  <r>
    <x v="59"/>
    <s v="1"/>
    <s v="F"/>
    <x v="0"/>
    <n v="5124"/>
  </r>
  <r>
    <x v="59"/>
    <s v="1"/>
    <s v="F"/>
    <x v="1"/>
    <n v="1786"/>
  </r>
  <r>
    <x v="59"/>
    <s v="1"/>
    <s v="M"/>
    <x v="0"/>
    <n v="5947"/>
  </r>
  <r>
    <x v="59"/>
    <s v="1"/>
    <s v="M"/>
    <x v="1"/>
    <n v="1650"/>
  </r>
  <r>
    <x v="59"/>
    <s v="2"/>
    <s v="F"/>
    <x v="0"/>
    <n v="213"/>
  </r>
  <r>
    <x v="59"/>
    <s v="2"/>
    <s v="F"/>
    <x v="1"/>
    <n v="272"/>
  </r>
  <r>
    <x v="59"/>
    <s v="2"/>
    <s v="M"/>
    <x v="0"/>
    <n v="297"/>
  </r>
  <r>
    <x v="59"/>
    <s v="2"/>
    <s v="M"/>
    <x v="1"/>
    <n v="261"/>
  </r>
  <r>
    <x v="59"/>
    <s v="3"/>
    <s v="F"/>
    <x v="1"/>
    <n v="6"/>
  </r>
  <r>
    <x v="59"/>
    <s v="3"/>
    <s v="M"/>
    <x v="0"/>
    <n v="1"/>
  </r>
  <r>
    <x v="59"/>
    <s v="3"/>
    <s v="M"/>
    <x v="1"/>
    <n v="2"/>
  </r>
  <r>
    <x v="59"/>
    <s v="N"/>
    <s v="F"/>
    <x v="0"/>
    <n v="1520"/>
  </r>
  <r>
    <x v="59"/>
    <s v="N"/>
    <s v="F"/>
    <x v="1"/>
    <n v="411"/>
  </r>
  <r>
    <x v="59"/>
    <s v="N"/>
    <s v="M"/>
    <x v="0"/>
    <n v="1460"/>
  </r>
  <r>
    <x v="59"/>
    <s v="N"/>
    <s v="M"/>
    <x v="1"/>
    <n v="377"/>
  </r>
  <r>
    <x v="60"/>
    <s v="1"/>
    <s v="F"/>
    <x v="0"/>
    <n v="883"/>
  </r>
  <r>
    <x v="60"/>
    <s v="1"/>
    <s v="F"/>
    <x v="1"/>
    <n v="1055"/>
  </r>
  <r>
    <x v="60"/>
    <s v="1"/>
    <s v="M"/>
    <x v="0"/>
    <n v="997"/>
  </r>
  <r>
    <x v="60"/>
    <s v="1"/>
    <s v="M"/>
    <x v="1"/>
    <n v="942"/>
  </r>
  <r>
    <x v="60"/>
    <s v="2"/>
    <s v="F"/>
    <x v="0"/>
    <n v="980"/>
  </r>
  <r>
    <x v="60"/>
    <s v="2"/>
    <s v="F"/>
    <x v="1"/>
    <n v="711"/>
  </r>
  <r>
    <x v="60"/>
    <s v="2"/>
    <s v="M"/>
    <x v="0"/>
    <n v="1115"/>
  </r>
  <r>
    <x v="60"/>
    <s v="2"/>
    <s v="M"/>
    <x v="1"/>
    <n v="661"/>
  </r>
  <r>
    <x v="60"/>
    <s v="3"/>
    <s v="F"/>
    <x v="0"/>
    <n v="14"/>
  </r>
  <r>
    <x v="60"/>
    <s v="3"/>
    <s v="F"/>
    <x v="1"/>
    <n v="6"/>
  </r>
  <r>
    <x v="60"/>
    <s v="3"/>
    <s v="M"/>
    <x v="0"/>
    <n v="18"/>
  </r>
  <r>
    <x v="60"/>
    <s v="3"/>
    <s v="M"/>
    <x v="1"/>
    <n v="10"/>
  </r>
  <r>
    <x v="60"/>
    <s v="N"/>
    <s v="F"/>
    <x v="0"/>
    <n v="868"/>
  </r>
  <r>
    <x v="60"/>
    <s v="N"/>
    <s v="F"/>
    <x v="1"/>
    <n v="181"/>
  </r>
  <r>
    <x v="60"/>
    <s v="N"/>
    <s v="M"/>
    <x v="0"/>
    <n v="976"/>
  </r>
  <r>
    <x v="60"/>
    <s v="N"/>
    <s v="M"/>
    <x v="1"/>
    <n v="192"/>
  </r>
  <r>
    <x v="61"/>
    <s v="1"/>
    <s v="F"/>
    <x v="0"/>
    <n v="1"/>
  </r>
  <r>
    <x v="61"/>
    <s v="1"/>
    <s v="F"/>
    <x v="1"/>
    <n v="1"/>
  </r>
  <r>
    <x v="61"/>
    <s v="1"/>
    <s v="M"/>
    <x v="0"/>
    <n v="3"/>
  </r>
  <r>
    <x v="61"/>
    <s v="1"/>
    <s v="F"/>
    <x v="0"/>
    <n v="568"/>
  </r>
  <r>
    <x v="61"/>
    <s v="1"/>
    <s v="F"/>
    <x v="1"/>
    <n v="699"/>
  </r>
  <r>
    <x v="61"/>
    <s v="1"/>
    <s v="M"/>
    <x v="0"/>
    <n v="558"/>
  </r>
  <r>
    <x v="61"/>
    <s v="1"/>
    <s v="M"/>
    <x v="1"/>
    <n v="632"/>
  </r>
  <r>
    <x v="61"/>
    <s v="2"/>
    <s v="F"/>
    <x v="0"/>
    <n v="1230"/>
  </r>
  <r>
    <x v="61"/>
    <s v="2"/>
    <s v="F"/>
    <x v="1"/>
    <n v="826"/>
  </r>
  <r>
    <x v="61"/>
    <s v="2"/>
    <s v="M"/>
    <x v="0"/>
    <n v="1105"/>
  </r>
  <r>
    <x v="61"/>
    <s v="2"/>
    <s v="M"/>
    <x v="1"/>
    <n v="613"/>
  </r>
  <r>
    <x v="61"/>
    <s v="3"/>
    <s v="F"/>
    <x v="0"/>
    <n v="13"/>
  </r>
  <r>
    <x v="61"/>
    <s v="3"/>
    <s v="F"/>
    <x v="1"/>
    <n v="34"/>
  </r>
  <r>
    <x v="61"/>
    <s v="3"/>
    <s v="M"/>
    <x v="0"/>
    <n v="12"/>
  </r>
  <r>
    <x v="61"/>
    <s v="3"/>
    <s v="M"/>
    <x v="1"/>
    <n v="21"/>
  </r>
  <r>
    <x v="61"/>
    <s v="N"/>
    <s v="F"/>
    <x v="0"/>
    <n v="84"/>
  </r>
  <r>
    <x v="61"/>
    <s v="N"/>
    <s v="F"/>
    <x v="1"/>
    <n v="67"/>
  </r>
  <r>
    <x v="61"/>
    <s v="N"/>
    <s v="M"/>
    <x v="0"/>
    <n v="62"/>
  </r>
  <r>
    <x v="61"/>
    <s v="N"/>
    <s v="M"/>
    <x v="1"/>
    <n v="62"/>
  </r>
  <r>
    <x v="62"/>
    <s v="1"/>
    <s v="F"/>
    <x v="0"/>
    <n v="463"/>
  </r>
  <r>
    <x v="62"/>
    <s v="1"/>
    <s v="F"/>
    <x v="1"/>
    <n v="2081"/>
  </r>
  <r>
    <x v="62"/>
    <s v="1"/>
    <s v="M"/>
    <x v="0"/>
    <n v="424"/>
  </r>
  <r>
    <x v="62"/>
    <s v="1"/>
    <s v="M"/>
    <x v="1"/>
    <n v="1846"/>
  </r>
  <r>
    <x v="62"/>
    <s v="2"/>
    <s v="F"/>
    <x v="0"/>
    <n v="621"/>
  </r>
  <r>
    <x v="62"/>
    <s v="2"/>
    <s v="F"/>
    <x v="1"/>
    <n v="1291"/>
  </r>
  <r>
    <x v="62"/>
    <s v="2"/>
    <s v="M"/>
    <x v="0"/>
    <n v="642"/>
  </r>
  <r>
    <x v="62"/>
    <s v="2"/>
    <s v="M"/>
    <x v="1"/>
    <n v="1043"/>
  </r>
  <r>
    <x v="62"/>
    <s v="3"/>
    <s v="F"/>
    <x v="0"/>
    <n v="28"/>
  </r>
  <r>
    <x v="62"/>
    <s v="3"/>
    <s v="F"/>
    <x v="1"/>
    <n v="208"/>
  </r>
  <r>
    <x v="62"/>
    <s v="3"/>
    <s v="M"/>
    <x v="0"/>
    <n v="19"/>
  </r>
  <r>
    <x v="62"/>
    <s v="3"/>
    <s v="M"/>
    <x v="1"/>
    <n v="156"/>
  </r>
  <r>
    <x v="62"/>
    <s v="N"/>
    <s v="F"/>
    <x v="0"/>
    <n v="206"/>
  </r>
  <r>
    <x v="62"/>
    <s v="N"/>
    <s v="F"/>
    <x v="1"/>
    <n v="610"/>
  </r>
  <r>
    <x v="62"/>
    <s v="N"/>
    <s v="M"/>
    <x v="0"/>
    <n v="226"/>
  </r>
  <r>
    <x v="62"/>
    <s v="N"/>
    <s v="M"/>
    <x v="1"/>
    <n v="610"/>
  </r>
  <r>
    <x v="63"/>
    <s v="1"/>
    <s v="F"/>
    <x v="0"/>
    <n v="120"/>
  </r>
  <r>
    <x v="63"/>
    <s v="1"/>
    <s v="F"/>
    <x v="1"/>
    <n v="1954"/>
  </r>
  <r>
    <x v="63"/>
    <s v="1"/>
    <s v="M"/>
    <x v="0"/>
    <n v="100"/>
  </r>
  <r>
    <x v="63"/>
    <s v="1"/>
    <s v="M"/>
    <x v="1"/>
    <n v="1615"/>
  </r>
  <r>
    <x v="63"/>
    <s v="2"/>
    <s v="F"/>
    <x v="0"/>
    <n v="58"/>
  </r>
  <r>
    <x v="63"/>
    <s v="2"/>
    <s v="F"/>
    <x v="1"/>
    <n v="1912"/>
  </r>
  <r>
    <x v="63"/>
    <s v="2"/>
    <s v="M"/>
    <x v="0"/>
    <n v="49"/>
  </r>
  <r>
    <x v="63"/>
    <s v="2"/>
    <s v="M"/>
    <x v="1"/>
    <n v="1624"/>
  </r>
  <r>
    <x v="63"/>
    <s v="3"/>
    <s v="F"/>
    <x v="0"/>
    <n v="1"/>
  </r>
  <r>
    <x v="63"/>
    <s v="3"/>
    <s v="F"/>
    <x v="1"/>
    <n v="147"/>
  </r>
  <r>
    <x v="63"/>
    <s v="3"/>
    <s v="M"/>
    <x v="0"/>
    <n v="2"/>
  </r>
  <r>
    <x v="63"/>
    <s v="3"/>
    <s v="M"/>
    <x v="1"/>
    <n v="113"/>
  </r>
  <r>
    <x v="63"/>
    <s v="N"/>
    <s v="F"/>
    <x v="0"/>
    <n v="127"/>
  </r>
  <r>
    <x v="63"/>
    <s v="N"/>
    <s v="F"/>
    <x v="1"/>
    <n v="617"/>
  </r>
  <r>
    <x v="63"/>
    <s v="N"/>
    <s v="M"/>
    <x v="0"/>
    <n v="81"/>
  </r>
  <r>
    <x v="63"/>
    <s v="N"/>
    <s v="M"/>
    <x v="1"/>
    <n v="543"/>
  </r>
  <r>
    <x v="64"/>
    <s v="1"/>
    <s v="F"/>
    <x v="0"/>
    <n v="90"/>
  </r>
  <r>
    <x v="64"/>
    <s v="1"/>
    <s v="F"/>
    <x v="1"/>
    <n v="1445"/>
  </r>
  <r>
    <x v="64"/>
    <s v="1"/>
    <s v="M"/>
    <x v="0"/>
    <n v="85"/>
  </r>
  <r>
    <x v="64"/>
    <s v="1"/>
    <s v="M"/>
    <x v="1"/>
    <n v="1206"/>
  </r>
  <r>
    <x v="64"/>
    <s v="2"/>
    <s v="F"/>
    <x v="0"/>
    <n v="83"/>
  </r>
  <r>
    <x v="64"/>
    <s v="2"/>
    <s v="F"/>
    <x v="1"/>
    <n v="454"/>
  </r>
  <r>
    <x v="64"/>
    <s v="2"/>
    <s v="M"/>
    <x v="0"/>
    <n v="55"/>
  </r>
  <r>
    <x v="64"/>
    <s v="2"/>
    <s v="M"/>
    <x v="1"/>
    <n v="372"/>
  </r>
  <r>
    <x v="64"/>
    <s v="3"/>
    <s v="F"/>
    <x v="0"/>
    <n v="5"/>
  </r>
  <r>
    <x v="64"/>
    <s v="3"/>
    <s v="F"/>
    <x v="1"/>
    <n v="2"/>
  </r>
  <r>
    <x v="64"/>
    <s v="3"/>
    <s v="M"/>
    <x v="1"/>
    <n v="7"/>
  </r>
  <r>
    <x v="64"/>
    <s v="N"/>
    <s v="F"/>
    <x v="0"/>
    <n v="21"/>
  </r>
  <r>
    <x v="64"/>
    <s v="N"/>
    <s v="F"/>
    <x v="1"/>
    <n v="205"/>
  </r>
  <r>
    <x v="64"/>
    <s v="N"/>
    <s v="M"/>
    <x v="0"/>
    <n v="15"/>
  </r>
  <r>
    <x v="64"/>
    <s v="N"/>
    <s v="M"/>
    <x v="1"/>
    <n v="144"/>
  </r>
  <r>
    <x v="65"/>
    <s v="1"/>
    <s v="F"/>
    <x v="0"/>
    <n v="628"/>
  </r>
  <r>
    <x v="65"/>
    <s v="1"/>
    <s v="F"/>
    <x v="1"/>
    <n v="845"/>
  </r>
  <r>
    <x v="65"/>
    <s v="1"/>
    <s v="M"/>
    <x v="0"/>
    <n v="604"/>
  </r>
  <r>
    <x v="65"/>
    <s v="1"/>
    <s v="M"/>
    <x v="1"/>
    <n v="859"/>
  </r>
  <r>
    <x v="65"/>
    <s v="2"/>
    <s v="F"/>
    <x v="0"/>
    <n v="769"/>
  </r>
  <r>
    <x v="65"/>
    <s v="2"/>
    <s v="F"/>
    <x v="1"/>
    <n v="591"/>
  </r>
  <r>
    <x v="65"/>
    <s v="2"/>
    <s v="M"/>
    <x v="0"/>
    <n v="831"/>
  </r>
  <r>
    <x v="65"/>
    <s v="2"/>
    <s v="M"/>
    <x v="1"/>
    <n v="594"/>
  </r>
  <r>
    <x v="65"/>
    <s v="3"/>
    <s v="F"/>
    <x v="0"/>
    <n v="31"/>
  </r>
  <r>
    <x v="65"/>
    <s v="3"/>
    <s v="F"/>
    <x v="1"/>
    <n v="11"/>
  </r>
  <r>
    <x v="65"/>
    <s v="3"/>
    <s v="M"/>
    <x v="0"/>
    <n v="40"/>
  </r>
  <r>
    <x v="65"/>
    <s v="3"/>
    <s v="M"/>
    <x v="1"/>
    <n v="8"/>
  </r>
  <r>
    <x v="65"/>
    <s v="N"/>
    <s v="F"/>
    <x v="0"/>
    <n v="791"/>
  </r>
  <r>
    <x v="65"/>
    <s v="N"/>
    <s v="F"/>
    <x v="1"/>
    <n v="908"/>
  </r>
  <r>
    <x v="65"/>
    <s v="N"/>
    <s v="M"/>
    <x v="0"/>
    <n v="686"/>
  </r>
  <r>
    <x v="65"/>
    <s v="N"/>
    <s v="M"/>
    <x v="1"/>
    <n v="771"/>
  </r>
  <r>
    <x v="66"/>
    <s v="1"/>
    <s v="F"/>
    <x v="0"/>
    <n v="856"/>
  </r>
  <r>
    <x v="66"/>
    <s v="1"/>
    <s v="F"/>
    <x v="1"/>
    <n v="621"/>
  </r>
  <r>
    <x v="66"/>
    <s v="1"/>
    <s v="M"/>
    <x v="0"/>
    <n v="972"/>
  </r>
  <r>
    <x v="66"/>
    <s v="1"/>
    <s v="M"/>
    <x v="1"/>
    <n v="598"/>
  </r>
  <r>
    <x v="66"/>
    <s v="2"/>
    <s v="F"/>
    <x v="0"/>
    <n v="749"/>
  </r>
  <r>
    <x v="66"/>
    <s v="2"/>
    <s v="F"/>
    <x v="1"/>
    <n v="205"/>
  </r>
  <r>
    <x v="66"/>
    <s v="2"/>
    <s v="M"/>
    <x v="0"/>
    <n v="906"/>
  </r>
  <r>
    <x v="66"/>
    <s v="2"/>
    <s v="M"/>
    <x v="1"/>
    <n v="194"/>
  </r>
  <r>
    <x v="66"/>
    <s v="N"/>
    <s v="F"/>
    <x v="0"/>
    <n v="859"/>
  </r>
  <r>
    <x v="66"/>
    <s v="N"/>
    <s v="F"/>
    <x v="1"/>
    <n v="258"/>
  </r>
  <r>
    <x v="66"/>
    <s v="N"/>
    <s v="M"/>
    <x v="0"/>
    <n v="973"/>
  </r>
  <r>
    <x v="66"/>
    <s v="N"/>
    <s v="M"/>
    <x v="1"/>
    <n v="210"/>
  </r>
  <r>
    <x v="67"/>
    <s v="1"/>
    <s v="F"/>
    <x v="0"/>
    <n v="1097"/>
  </r>
  <r>
    <x v="67"/>
    <s v="1"/>
    <s v="F"/>
    <x v="1"/>
    <n v="1091"/>
  </r>
  <r>
    <x v="67"/>
    <s v="1"/>
    <s v="M"/>
    <x v="0"/>
    <n v="1076"/>
  </r>
  <r>
    <x v="67"/>
    <s v="1"/>
    <s v="M"/>
    <x v="1"/>
    <n v="1111"/>
  </r>
  <r>
    <x v="67"/>
    <s v="2"/>
    <s v="F"/>
    <x v="0"/>
    <n v="278"/>
  </r>
  <r>
    <x v="67"/>
    <s v="2"/>
    <s v="F"/>
    <x v="1"/>
    <n v="455"/>
  </r>
  <r>
    <x v="67"/>
    <s v="2"/>
    <s v="M"/>
    <x v="0"/>
    <n v="327"/>
  </r>
  <r>
    <x v="67"/>
    <s v="2"/>
    <s v="M"/>
    <x v="1"/>
    <n v="437"/>
  </r>
  <r>
    <x v="67"/>
    <s v="3"/>
    <s v="M"/>
    <x v="0"/>
    <n v="1"/>
  </r>
  <r>
    <x v="67"/>
    <s v="3"/>
    <s v="M"/>
    <x v="1"/>
    <n v="1"/>
  </r>
  <r>
    <x v="67"/>
    <s v="N"/>
    <s v="F"/>
    <x v="0"/>
    <n v="67"/>
  </r>
  <r>
    <x v="67"/>
    <s v="N"/>
    <s v="F"/>
    <x v="1"/>
    <n v="66"/>
  </r>
  <r>
    <x v="67"/>
    <s v="N"/>
    <s v="M"/>
    <x v="0"/>
    <n v="63"/>
  </r>
  <r>
    <x v="67"/>
    <s v="N"/>
    <s v="M"/>
    <x v="1"/>
    <n v="70"/>
  </r>
  <r>
    <x v="68"/>
    <s v="1"/>
    <s v="F"/>
    <x v="0"/>
    <n v="1410"/>
  </r>
  <r>
    <x v="68"/>
    <s v="1"/>
    <s v="F"/>
    <x v="1"/>
    <n v="2153"/>
  </r>
  <r>
    <x v="68"/>
    <s v="1"/>
    <s v="M"/>
    <x v="0"/>
    <n v="1425"/>
  </r>
  <r>
    <x v="68"/>
    <s v="1"/>
    <s v="M"/>
    <x v="1"/>
    <n v="2035"/>
  </r>
  <r>
    <x v="68"/>
    <s v="2"/>
    <s v="F"/>
    <x v="0"/>
    <n v="1624"/>
  </r>
  <r>
    <x v="68"/>
    <s v="2"/>
    <s v="F"/>
    <x v="1"/>
    <n v="1308"/>
  </r>
  <r>
    <x v="68"/>
    <s v="2"/>
    <s v="M"/>
    <x v="0"/>
    <n v="1649"/>
  </r>
  <r>
    <x v="68"/>
    <s v="2"/>
    <s v="M"/>
    <x v="1"/>
    <n v="1128"/>
  </r>
  <r>
    <x v="68"/>
    <s v="3"/>
    <s v="F"/>
    <x v="0"/>
    <n v="15"/>
  </r>
  <r>
    <x v="68"/>
    <s v="3"/>
    <s v="F"/>
    <x v="1"/>
    <n v="25"/>
  </r>
  <r>
    <x v="68"/>
    <s v="3"/>
    <s v="M"/>
    <x v="0"/>
    <n v="16"/>
  </r>
  <r>
    <x v="68"/>
    <s v="3"/>
    <s v="M"/>
    <x v="1"/>
    <n v="34"/>
  </r>
  <r>
    <x v="68"/>
    <s v="N"/>
    <s v="F"/>
    <x v="0"/>
    <n v="728"/>
  </r>
  <r>
    <x v="68"/>
    <s v="N"/>
    <s v="F"/>
    <x v="1"/>
    <n v="991"/>
  </r>
  <r>
    <x v="68"/>
    <s v="N"/>
    <s v="M"/>
    <x v="0"/>
    <n v="660"/>
  </r>
  <r>
    <x v="68"/>
    <s v="N"/>
    <s v="M"/>
    <x v="1"/>
    <n v="847"/>
  </r>
  <r>
    <x v="69"/>
    <s v="1"/>
    <s v="F"/>
    <x v="0"/>
    <n v="643"/>
  </r>
  <r>
    <x v="69"/>
    <s v="1"/>
    <s v="F"/>
    <x v="1"/>
    <n v="211"/>
  </r>
  <r>
    <x v="69"/>
    <s v="1"/>
    <s v="M"/>
    <x v="0"/>
    <n v="655"/>
  </r>
  <r>
    <x v="69"/>
    <s v="1"/>
    <s v="M"/>
    <x v="1"/>
    <n v="248"/>
  </r>
  <r>
    <x v="69"/>
    <s v="2"/>
    <s v="F"/>
    <x v="0"/>
    <n v="528"/>
  </r>
  <r>
    <x v="69"/>
    <s v="2"/>
    <s v="F"/>
    <x v="1"/>
    <n v="140"/>
  </r>
  <r>
    <x v="69"/>
    <s v="2"/>
    <s v="M"/>
    <x v="0"/>
    <n v="626"/>
  </r>
  <r>
    <x v="69"/>
    <s v="2"/>
    <s v="M"/>
    <x v="1"/>
    <n v="102"/>
  </r>
  <r>
    <x v="69"/>
    <s v="3"/>
    <s v="F"/>
    <x v="0"/>
    <n v="6"/>
  </r>
  <r>
    <x v="69"/>
    <s v="3"/>
    <s v="F"/>
    <x v="1"/>
    <n v="2"/>
  </r>
  <r>
    <x v="69"/>
    <s v="3"/>
    <s v="M"/>
    <x v="0"/>
    <n v="6"/>
  </r>
  <r>
    <x v="69"/>
    <s v="3"/>
    <s v="M"/>
    <x v="1"/>
    <n v="2"/>
  </r>
  <r>
    <x v="69"/>
    <s v="N"/>
    <s v="F"/>
    <x v="0"/>
    <n v="460"/>
  </r>
  <r>
    <x v="69"/>
    <s v="N"/>
    <s v="F"/>
    <x v="1"/>
    <n v="153"/>
  </r>
  <r>
    <x v="69"/>
    <s v="N"/>
    <s v="M"/>
    <x v="0"/>
    <n v="454"/>
  </r>
  <r>
    <x v="69"/>
    <s v="N"/>
    <s v="M"/>
    <x v="1"/>
    <n v="127"/>
  </r>
  <r>
    <x v="70"/>
    <s v="1"/>
    <s v="F"/>
    <x v="0"/>
    <n v="571"/>
  </r>
  <r>
    <x v="70"/>
    <s v="1"/>
    <s v="F"/>
    <x v="1"/>
    <n v="514"/>
  </r>
  <r>
    <x v="70"/>
    <s v="1"/>
    <s v="M"/>
    <x v="0"/>
    <n v="579"/>
  </r>
  <r>
    <x v="70"/>
    <s v="1"/>
    <s v="M"/>
    <x v="1"/>
    <n v="483"/>
  </r>
  <r>
    <x v="70"/>
    <s v="2"/>
    <s v="F"/>
    <x v="0"/>
    <n v="4"/>
  </r>
  <r>
    <x v="70"/>
    <s v="2"/>
    <s v="F"/>
    <x v="1"/>
    <n v="2"/>
  </r>
  <r>
    <x v="70"/>
    <s v="2"/>
    <s v="M"/>
    <x v="0"/>
    <n v="5"/>
  </r>
  <r>
    <x v="70"/>
    <s v="2"/>
    <s v="M"/>
    <x v="1"/>
    <n v="1"/>
  </r>
  <r>
    <x v="70"/>
    <s v="3"/>
    <s v="F"/>
    <x v="0"/>
    <n v="141"/>
  </r>
  <r>
    <x v="70"/>
    <s v="3"/>
    <s v="M"/>
    <x v="0"/>
    <n v="151"/>
  </r>
  <r>
    <x v="70"/>
    <s v="N"/>
    <s v="F"/>
    <x v="0"/>
    <n v="913"/>
  </r>
  <r>
    <x v="70"/>
    <s v="N"/>
    <s v="F"/>
    <x v="1"/>
    <n v="22"/>
  </r>
  <r>
    <x v="70"/>
    <s v="N"/>
    <s v="M"/>
    <x v="0"/>
    <n v="911"/>
  </r>
  <r>
    <x v="70"/>
    <s v="N"/>
    <s v="M"/>
    <x v="1"/>
    <n v="16"/>
  </r>
  <r>
    <x v="71"/>
    <s v="1"/>
    <s v="F"/>
    <x v="0"/>
    <n v="2771"/>
  </r>
  <r>
    <x v="71"/>
    <s v="1"/>
    <s v="F"/>
    <x v="1"/>
    <n v="4622"/>
  </r>
  <r>
    <x v="71"/>
    <s v="1"/>
    <s v="M"/>
    <x v="0"/>
    <n v="2776"/>
  </r>
  <r>
    <x v="71"/>
    <s v="1"/>
    <s v="M"/>
    <x v="1"/>
    <n v="4252"/>
  </r>
  <r>
    <x v="71"/>
    <s v="2"/>
    <s v="F"/>
    <x v="0"/>
    <n v="82"/>
  </r>
  <r>
    <x v="71"/>
    <s v="2"/>
    <s v="F"/>
    <x v="1"/>
    <n v="213"/>
  </r>
  <r>
    <x v="71"/>
    <s v="2"/>
    <s v="M"/>
    <x v="0"/>
    <n v="81"/>
  </r>
  <r>
    <x v="71"/>
    <s v="2"/>
    <s v="M"/>
    <x v="1"/>
    <n v="220"/>
  </r>
  <r>
    <x v="71"/>
    <s v="3"/>
    <s v="F"/>
    <x v="0"/>
    <n v="155"/>
  </r>
  <r>
    <x v="71"/>
    <s v="3"/>
    <s v="F"/>
    <x v="1"/>
    <n v="7"/>
  </r>
  <r>
    <x v="71"/>
    <s v="3"/>
    <s v="M"/>
    <x v="0"/>
    <n v="145"/>
  </r>
  <r>
    <x v="71"/>
    <s v="3"/>
    <s v="M"/>
    <x v="1"/>
    <n v="9"/>
  </r>
  <r>
    <x v="71"/>
    <s v="N"/>
    <s v="F"/>
    <x v="0"/>
    <n v="1183"/>
  </r>
  <r>
    <x v="71"/>
    <s v="N"/>
    <s v="F"/>
    <x v="1"/>
    <n v="464"/>
  </r>
  <r>
    <x v="71"/>
    <s v="N"/>
    <s v="M"/>
    <x v="0"/>
    <n v="1196"/>
  </r>
  <r>
    <x v="71"/>
    <s v="N"/>
    <s v="M"/>
    <x v="1"/>
    <n v="336"/>
  </r>
  <r>
    <x v="72"/>
    <s v="1"/>
    <s v="F"/>
    <x v="0"/>
    <n v="1181"/>
  </r>
  <r>
    <x v="72"/>
    <s v="1"/>
    <s v="F"/>
    <x v="1"/>
    <n v="525"/>
  </r>
  <r>
    <x v="72"/>
    <s v="1"/>
    <s v="M"/>
    <x v="0"/>
    <n v="1453"/>
  </r>
  <r>
    <x v="72"/>
    <s v="1"/>
    <s v="M"/>
    <x v="1"/>
    <n v="507"/>
  </r>
  <r>
    <x v="72"/>
    <s v="2"/>
    <s v="F"/>
    <x v="0"/>
    <n v="148"/>
  </r>
  <r>
    <x v="72"/>
    <s v="2"/>
    <s v="F"/>
    <x v="1"/>
    <n v="89"/>
  </r>
  <r>
    <x v="72"/>
    <s v="2"/>
    <s v="M"/>
    <x v="0"/>
    <n v="262"/>
  </r>
  <r>
    <x v="72"/>
    <s v="2"/>
    <s v="M"/>
    <x v="1"/>
    <n v="122"/>
  </r>
  <r>
    <x v="72"/>
    <s v="3"/>
    <s v="M"/>
    <x v="1"/>
    <n v="2"/>
  </r>
  <r>
    <x v="72"/>
    <s v="N"/>
    <s v="F"/>
    <x v="0"/>
    <n v="1658"/>
  </r>
  <r>
    <x v="72"/>
    <s v="N"/>
    <s v="F"/>
    <x v="1"/>
    <n v="648"/>
  </r>
  <r>
    <x v="72"/>
    <s v="N"/>
    <s v="M"/>
    <x v="0"/>
    <n v="1724"/>
  </r>
  <r>
    <x v="72"/>
    <s v="N"/>
    <s v="M"/>
    <x v="1"/>
    <n v="521"/>
  </r>
  <r>
    <x v="73"/>
    <s v="1"/>
    <s v="F"/>
    <x v="0"/>
    <n v="1"/>
  </r>
  <r>
    <x v="73"/>
    <s v="1"/>
    <s v="F"/>
    <x v="0"/>
    <n v="14167"/>
  </r>
  <r>
    <x v="73"/>
    <s v="1"/>
    <s v="F"/>
    <x v="1"/>
    <n v="6539"/>
  </r>
  <r>
    <x v="73"/>
    <s v="1"/>
    <s v="M"/>
    <x v="0"/>
    <n v="14207"/>
  </r>
  <r>
    <x v="73"/>
    <s v="1"/>
    <s v="M"/>
    <x v="1"/>
    <n v="6012"/>
  </r>
  <r>
    <x v="73"/>
    <s v="2"/>
    <s v="F"/>
    <x v="0"/>
    <n v="289"/>
  </r>
  <r>
    <x v="73"/>
    <s v="2"/>
    <s v="F"/>
    <x v="1"/>
    <n v="389"/>
  </r>
  <r>
    <x v="73"/>
    <s v="2"/>
    <s v="M"/>
    <x v="0"/>
    <n v="369"/>
  </r>
  <r>
    <x v="73"/>
    <s v="2"/>
    <s v="M"/>
    <x v="1"/>
    <n v="397"/>
  </r>
  <r>
    <x v="73"/>
    <s v="3"/>
    <s v="F"/>
    <x v="0"/>
    <n v="246"/>
  </r>
  <r>
    <x v="73"/>
    <s v="3"/>
    <s v="F"/>
    <x v="1"/>
    <n v="1"/>
  </r>
  <r>
    <x v="73"/>
    <s v="3"/>
    <s v="M"/>
    <x v="0"/>
    <n v="244"/>
  </r>
  <r>
    <x v="73"/>
    <s v="3"/>
    <s v="M"/>
    <x v="1"/>
    <n v="1"/>
  </r>
  <r>
    <x v="73"/>
    <s v="N"/>
    <s v="F"/>
    <x v="0"/>
    <n v="1413"/>
  </r>
  <r>
    <x v="73"/>
    <s v="N"/>
    <s v="F"/>
    <x v="1"/>
    <n v="284"/>
  </r>
  <r>
    <x v="73"/>
    <s v="N"/>
    <s v="M"/>
    <x v="0"/>
    <n v="1525"/>
  </r>
  <r>
    <x v="73"/>
    <s v="N"/>
    <s v="M"/>
    <x v="1"/>
    <n v="220"/>
  </r>
  <r>
    <x v="74"/>
    <s v="1"/>
    <s v="F"/>
    <x v="1"/>
    <n v="3"/>
  </r>
  <r>
    <x v="74"/>
    <s v="1"/>
    <s v="M"/>
    <x v="1"/>
    <n v="1"/>
  </r>
  <r>
    <x v="74"/>
    <s v="1"/>
    <s v="F"/>
    <x v="0"/>
    <n v="4094"/>
  </r>
  <r>
    <x v="74"/>
    <s v="1"/>
    <s v="F"/>
    <x v="1"/>
    <n v="7097"/>
  </r>
  <r>
    <x v="74"/>
    <s v="1"/>
    <s v="M"/>
    <x v="0"/>
    <n v="4494"/>
  </r>
  <r>
    <x v="74"/>
    <s v="1"/>
    <s v="M"/>
    <x v="1"/>
    <n v="6997"/>
  </r>
  <r>
    <x v="74"/>
    <s v="2"/>
    <s v="F"/>
    <x v="0"/>
    <n v="33"/>
  </r>
  <r>
    <x v="74"/>
    <s v="2"/>
    <s v="F"/>
    <x v="1"/>
    <n v="170"/>
  </r>
  <r>
    <x v="74"/>
    <s v="2"/>
    <s v="M"/>
    <x v="0"/>
    <n v="33"/>
  </r>
  <r>
    <x v="74"/>
    <s v="2"/>
    <s v="M"/>
    <x v="1"/>
    <n v="160"/>
  </r>
  <r>
    <x v="74"/>
    <s v="3"/>
    <s v="F"/>
    <x v="0"/>
    <n v="5"/>
  </r>
  <r>
    <x v="74"/>
    <s v="3"/>
    <s v="F"/>
    <x v="1"/>
    <n v="7"/>
  </r>
  <r>
    <x v="74"/>
    <s v="3"/>
    <s v="M"/>
    <x v="0"/>
    <n v="3"/>
  </r>
  <r>
    <x v="74"/>
    <s v="3"/>
    <s v="M"/>
    <x v="1"/>
    <n v="2"/>
  </r>
  <r>
    <x v="74"/>
    <s v="N"/>
    <s v="F"/>
    <x v="0"/>
    <n v="103"/>
  </r>
  <r>
    <x v="74"/>
    <s v="N"/>
    <s v="F"/>
    <x v="1"/>
    <n v="187"/>
  </r>
  <r>
    <x v="74"/>
    <s v="N"/>
    <s v="M"/>
    <x v="0"/>
    <n v="112"/>
  </r>
  <r>
    <x v="74"/>
    <s v="N"/>
    <s v="M"/>
    <x v="1"/>
    <n v="138"/>
  </r>
  <r>
    <x v="75"/>
    <s v="1"/>
    <s v="F"/>
    <x v="0"/>
    <n v="348"/>
  </r>
  <r>
    <x v="75"/>
    <s v="1"/>
    <s v="F"/>
    <x v="1"/>
    <n v="200"/>
  </r>
  <r>
    <x v="75"/>
    <s v="1"/>
    <s v="M"/>
    <x v="0"/>
    <n v="340"/>
  </r>
  <r>
    <x v="75"/>
    <s v="1"/>
    <s v="M"/>
    <x v="1"/>
    <n v="182"/>
  </r>
  <r>
    <x v="75"/>
    <s v="2"/>
    <s v="F"/>
    <x v="0"/>
    <n v="218"/>
  </r>
  <r>
    <x v="75"/>
    <s v="2"/>
    <s v="F"/>
    <x v="1"/>
    <n v="87"/>
  </r>
  <r>
    <x v="75"/>
    <s v="2"/>
    <s v="M"/>
    <x v="0"/>
    <n v="226"/>
  </r>
  <r>
    <x v="75"/>
    <s v="2"/>
    <s v="M"/>
    <x v="1"/>
    <n v="80"/>
  </r>
  <r>
    <x v="75"/>
    <s v="3"/>
    <s v="F"/>
    <x v="1"/>
    <n v="2"/>
  </r>
  <r>
    <x v="75"/>
    <s v="3"/>
    <s v="M"/>
    <x v="0"/>
    <n v="1"/>
  </r>
  <r>
    <x v="75"/>
    <s v="3"/>
    <s v="M"/>
    <x v="1"/>
    <n v="1"/>
  </r>
  <r>
    <x v="75"/>
    <s v="N"/>
    <s v="F"/>
    <x v="0"/>
    <n v="27"/>
  </r>
  <r>
    <x v="75"/>
    <s v="N"/>
    <s v="F"/>
    <x v="1"/>
    <n v="15"/>
  </r>
  <r>
    <x v="75"/>
    <s v="N"/>
    <s v="M"/>
    <x v="0"/>
    <n v="24"/>
  </r>
  <r>
    <x v="75"/>
    <s v="N"/>
    <s v="M"/>
    <x v="1"/>
    <n v="18"/>
  </r>
  <r>
    <x v="76"/>
    <s v="1"/>
    <s v="F"/>
    <x v="0"/>
    <n v="1564"/>
  </r>
  <r>
    <x v="76"/>
    <s v="1"/>
    <s v="F"/>
    <x v="1"/>
    <n v="1105"/>
  </r>
  <r>
    <x v="76"/>
    <s v="1"/>
    <s v="M"/>
    <x v="0"/>
    <n v="1478"/>
  </r>
  <r>
    <x v="76"/>
    <s v="1"/>
    <s v="M"/>
    <x v="1"/>
    <n v="919"/>
  </r>
  <r>
    <x v="76"/>
    <s v="2"/>
    <s v="F"/>
    <x v="0"/>
    <n v="887"/>
  </r>
  <r>
    <x v="76"/>
    <s v="2"/>
    <s v="F"/>
    <x v="1"/>
    <n v="1135"/>
  </r>
  <r>
    <x v="76"/>
    <s v="2"/>
    <s v="M"/>
    <x v="0"/>
    <n v="929"/>
  </r>
  <r>
    <x v="76"/>
    <s v="2"/>
    <s v="M"/>
    <x v="1"/>
    <n v="960"/>
  </r>
  <r>
    <x v="76"/>
    <s v="3"/>
    <s v="F"/>
    <x v="0"/>
    <n v="11"/>
  </r>
  <r>
    <x v="76"/>
    <s v="3"/>
    <s v="F"/>
    <x v="1"/>
    <n v="11"/>
  </r>
  <r>
    <x v="76"/>
    <s v="3"/>
    <s v="M"/>
    <x v="0"/>
    <n v="14"/>
  </r>
  <r>
    <x v="76"/>
    <s v="3"/>
    <s v="M"/>
    <x v="1"/>
    <n v="12"/>
  </r>
  <r>
    <x v="76"/>
    <s v="N"/>
    <s v="F"/>
    <x v="0"/>
    <n v="557"/>
  </r>
  <r>
    <x v="76"/>
    <s v="N"/>
    <s v="F"/>
    <x v="1"/>
    <n v="591"/>
  </r>
  <r>
    <x v="76"/>
    <s v="N"/>
    <s v="M"/>
    <x v="0"/>
    <n v="478"/>
  </r>
  <r>
    <x v="76"/>
    <s v="N"/>
    <s v="M"/>
    <x v="1"/>
    <n v="470"/>
  </r>
  <r>
    <x v="77"/>
    <s v="1"/>
    <s v="F"/>
    <x v="0"/>
    <n v="1531"/>
  </r>
  <r>
    <x v="77"/>
    <s v="1"/>
    <s v="F"/>
    <x v="1"/>
    <n v="380"/>
  </r>
  <r>
    <x v="77"/>
    <s v="1"/>
    <s v="M"/>
    <x v="0"/>
    <n v="1769"/>
  </r>
  <r>
    <x v="77"/>
    <s v="1"/>
    <s v="M"/>
    <x v="1"/>
    <n v="387"/>
  </r>
  <r>
    <x v="77"/>
    <s v="2"/>
    <s v="F"/>
    <x v="0"/>
    <n v="15"/>
  </r>
  <r>
    <x v="77"/>
    <s v="2"/>
    <s v="F"/>
    <x v="1"/>
    <n v="28"/>
  </r>
  <r>
    <x v="77"/>
    <s v="2"/>
    <s v="M"/>
    <x v="0"/>
    <n v="21"/>
  </r>
  <r>
    <x v="77"/>
    <s v="2"/>
    <s v="M"/>
    <x v="1"/>
    <n v="26"/>
  </r>
  <r>
    <x v="77"/>
    <s v="3"/>
    <s v="M"/>
    <x v="0"/>
    <n v="1"/>
  </r>
  <r>
    <x v="77"/>
    <s v="N"/>
    <s v="F"/>
    <x v="0"/>
    <n v="852"/>
  </r>
  <r>
    <x v="77"/>
    <s v="N"/>
    <s v="F"/>
    <x v="1"/>
    <n v="327"/>
  </r>
  <r>
    <x v="77"/>
    <s v="N"/>
    <s v="M"/>
    <x v="0"/>
    <n v="922"/>
  </r>
  <r>
    <x v="77"/>
    <s v="N"/>
    <s v="M"/>
    <x v="1"/>
    <n v="309"/>
  </r>
  <r>
    <x v="78"/>
    <s v="1"/>
    <s v="F"/>
    <x v="0"/>
    <n v="880"/>
  </r>
  <r>
    <x v="78"/>
    <s v="1"/>
    <s v="F"/>
    <x v="1"/>
    <n v="686"/>
  </r>
  <r>
    <x v="78"/>
    <s v="1"/>
    <s v="M"/>
    <x v="0"/>
    <n v="886"/>
  </r>
  <r>
    <x v="78"/>
    <s v="1"/>
    <s v="M"/>
    <x v="1"/>
    <n v="591"/>
  </r>
  <r>
    <x v="78"/>
    <s v="2"/>
    <s v="F"/>
    <x v="0"/>
    <n v="799"/>
  </r>
  <r>
    <x v="78"/>
    <s v="2"/>
    <s v="F"/>
    <x v="1"/>
    <n v="387"/>
  </r>
  <r>
    <x v="78"/>
    <s v="2"/>
    <s v="M"/>
    <x v="0"/>
    <n v="853"/>
  </r>
  <r>
    <x v="78"/>
    <s v="2"/>
    <s v="M"/>
    <x v="1"/>
    <n v="355"/>
  </r>
  <r>
    <x v="78"/>
    <s v="3"/>
    <s v="F"/>
    <x v="0"/>
    <n v="3"/>
  </r>
  <r>
    <x v="78"/>
    <s v="3"/>
    <s v="F"/>
    <x v="1"/>
    <n v="1"/>
  </r>
  <r>
    <x v="78"/>
    <s v="3"/>
    <s v="M"/>
    <x v="0"/>
    <n v="5"/>
  </r>
  <r>
    <x v="78"/>
    <s v="3"/>
    <s v="M"/>
    <x v="1"/>
    <n v="2"/>
  </r>
  <r>
    <x v="78"/>
    <s v="N"/>
    <s v="F"/>
    <x v="0"/>
    <n v="151"/>
  </r>
  <r>
    <x v="78"/>
    <s v="N"/>
    <s v="F"/>
    <x v="1"/>
    <n v="68"/>
  </r>
  <r>
    <x v="78"/>
    <s v="N"/>
    <s v="M"/>
    <x v="0"/>
    <n v="188"/>
  </r>
  <r>
    <x v="78"/>
    <s v="N"/>
    <s v="M"/>
    <x v="1"/>
    <n v="85"/>
  </r>
  <r>
    <x v="79"/>
    <s v="1"/>
    <s v="F"/>
    <x v="0"/>
    <n v="1313"/>
  </r>
  <r>
    <x v="79"/>
    <s v="1"/>
    <s v="F"/>
    <x v="1"/>
    <n v="10381"/>
  </r>
  <r>
    <x v="79"/>
    <s v="1"/>
    <s v="M"/>
    <x v="0"/>
    <n v="1357"/>
  </r>
  <r>
    <x v="79"/>
    <s v="1"/>
    <s v="M"/>
    <x v="1"/>
    <n v="9491"/>
  </r>
  <r>
    <x v="79"/>
    <s v="2"/>
    <s v="F"/>
    <x v="0"/>
    <n v="108"/>
  </r>
  <r>
    <x v="79"/>
    <s v="2"/>
    <s v="F"/>
    <x v="1"/>
    <n v="1021"/>
  </r>
  <r>
    <x v="79"/>
    <s v="2"/>
    <s v="M"/>
    <x v="0"/>
    <n v="145"/>
  </r>
  <r>
    <x v="79"/>
    <s v="2"/>
    <s v="M"/>
    <x v="1"/>
    <n v="992"/>
  </r>
  <r>
    <x v="79"/>
    <s v="3"/>
    <s v="F"/>
    <x v="0"/>
    <n v="3"/>
  </r>
  <r>
    <x v="79"/>
    <s v="3"/>
    <s v="F"/>
    <x v="1"/>
    <n v="6"/>
  </r>
  <r>
    <x v="79"/>
    <s v="3"/>
    <s v="M"/>
    <x v="0"/>
    <n v="2"/>
  </r>
  <r>
    <x v="79"/>
    <s v="3"/>
    <s v="M"/>
    <x v="1"/>
    <n v="7"/>
  </r>
  <r>
    <x v="79"/>
    <s v="N"/>
    <s v="F"/>
    <x v="0"/>
    <n v="88"/>
  </r>
  <r>
    <x v="79"/>
    <s v="N"/>
    <s v="F"/>
    <x v="1"/>
    <n v="540"/>
  </r>
  <r>
    <x v="79"/>
    <s v="N"/>
    <s v="M"/>
    <x v="0"/>
    <n v="84"/>
  </r>
  <r>
    <x v="79"/>
    <s v="N"/>
    <s v="M"/>
    <x v="1"/>
    <n v="411"/>
  </r>
  <r>
    <x v="80"/>
    <s v="1"/>
    <s v="F"/>
    <x v="0"/>
    <n v="1050"/>
  </r>
  <r>
    <x v="80"/>
    <s v="1"/>
    <s v="F"/>
    <x v="1"/>
    <n v="1895"/>
  </r>
  <r>
    <x v="80"/>
    <s v="1"/>
    <s v="M"/>
    <x v="0"/>
    <n v="1025"/>
  </r>
  <r>
    <x v="80"/>
    <s v="1"/>
    <s v="M"/>
    <x v="1"/>
    <n v="1660"/>
  </r>
  <r>
    <x v="80"/>
    <s v="2"/>
    <s v="F"/>
    <x v="0"/>
    <n v="252"/>
  </r>
  <r>
    <x v="80"/>
    <s v="2"/>
    <s v="F"/>
    <x v="1"/>
    <n v="500"/>
  </r>
  <r>
    <x v="80"/>
    <s v="2"/>
    <s v="M"/>
    <x v="0"/>
    <n v="235"/>
  </r>
  <r>
    <x v="80"/>
    <s v="2"/>
    <s v="M"/>
    <x v="1"/>
    <n v="438"/>
  </r>
  <r>
    <x v="80"/>
    <s v="3"/>
    <s v="F"/>
    <x v="0"/>
    <n v="6"/>
  </r>
  <r>
    <x v="80"/>
    <s v="3"/>
    <s v="F"/>
    <x v="1"/>
    <n v="2"/>
  </r>
  <r>
    <x v="80"/>
    <s v="3"/>
    <s v="M"/>
    <x v="0"/>
    <n v="5"/>
  </r>
  <r>
    <x v="80"/>
    <s v="3"/>
    <s v="M"/>
    <x v="1"/>
    <n v="2"/>
  </r>
  <r>
    <x v="80"/>
    <s v="N"/>
    <s v="F"/>
    <x v="0"/>
    <n v="35"/>
  </r>
  <r>
    <x v="80"/>
    <s v="N"/>
    <s v="F"/>
    <x v="1"/>
    <n v="124"/>
  </r>
  <r>
    <x v="80"/>
    <s v="N"/>
    <s v="M"/>
    <x v="0"/>
    <n v="32"/>
  </r>
  <r>
    <x v="80"/>
    <s v="N"/>
    <s v="M"/>
    <x v="1"/>
    <n v="116"/>
  </r>
  <r>
    <x v="81"/>
    <s v="1"/>
    <s v="F"/>
    <x v="0"/>
    <n v="1634"/>
  </r>
  <r>
    <x v="81"/>
    <s v="1"/>
    <s v="F"/>
    <x v="1"/>
    <n v="1894"/>
  </r>
  <r>
    <x v="81"/>
    <s v="1"/>
    <s v="M"/>
    <x v="0"/>
    <n v="1253"/>
  </r>
  <r>
    <x v="81"/>
    <s v="1"/>
    <s v="M"/>
    <x v="1"/>
    <n v="1672"/>
  </r>
  <r>
    <x v="81"/>
    <s v="2"/>
    <s v="F"/>
    <x v="0"/>
    <n v="362"/>
  </r>
  <r>
    <x v="81"/>
    <s v="2"/>
    <s v="F"/>
    <x v="1"/>
    <n v="336"/>
  </r>
  <r>
    <x v="81"/>
    <s v="2"/>
    <s v="M"/>
    <x v="0"/>
    <n v="308"/>
  </r>
  <r>
    <x v="81"/>
    <s v="2"/>
    <s v="M"/>
    <x v="1"/>
    <n v="311"/>
  </r>
  <r>
    <x v="81"/>
    <s v="3"/>
    <s v="F"/>
    <x v="0"/>
    <n v="1"/>
  </r>
  <r>
    <x v="81"/>
    <s v="3"/>
    <s v="M"/>
    <x v="1"/>
    <n v="1"/>
  </r>
  <r>
    <x v="81"/>
    <s v="N"/>
    <s v="F"/>
    <x v="0"/>
    <n v="361"/>
  </r>
  <r>
    <x v="81"/>
    <s v="N"/>
    <s v="F"/>
    <x v="1"/>
    <n v="212"/>
  </r>
  <r>
    <x v="81"/>
    <s v="N"/>
    <s v="M"/>
    <x v="0"/>
    <n v="273"/>
  </r>
  <r>
    <x v="81"/>
    <s v="N"/>
    <s v="M"/>
    <x v="1"/>
    <n v="176"/>
  </r>
  <r>
    <x v="82"/>
    <s v="1"/>
    <s v="F"/>
    <x v="0"/>
    <n v="2886"/>
  </r>
  <r>
    <x v="82"/>
    <s v="1"/>
    <s v="F"/>
    <x v="1"/>
    <n v="5053"/>
  </r>
  <r>
    <x v="82"/>
    <s v="1"/>
    <s v="M"/>
    <x v="0"/>
    <n v="3076"/>
  </r>
  <r>
    <x v="82"/>
    <s v="1"/>
    <s v="M"/>
    <x v="1"/>
    <n v="4417"/>
  </r>
  <r>
    <x v="82"/>
    <s v="2"/>
    <s v="F"/>
    <x v="0"/>
    <n v="234"/>
  </r>
  <r>
    <x v="82"/>
    <s v="2"/>
    <s v="F"/>
    <x v="1"/>
    <n v="817"/>
  </r>
  <r>
    <x v="82"/>
    <s v="2"/>
    <s v="M"/>
    <x v="0"/>
    <n v="230"/>
  </r>
  <r>
    <x v="82"/>
    <s v="2"/>
    <s v="M"/>
    <x v="1"/>
    <n v="659"/>
  </r>
  <r>
    <x v="82"/>
    <s v="3"/>
    <s v="F"/>
    <x v="0"/>
    <n v="2"/>
  </r>
  <r>
    <x v="82"/>
    <s v="3"/>
    <s v="F"/>
    <x v="1"/>
    <n v="6"/>
  </r>
  <r>
    <x v="82"/>
    <s v="3"/>
    <s v="M"/>
    <x v="0"/>
    <n v="1"/>
  </r>
  <r>
    <x v="82"/>
    <s v="3"/>
    <s v="M"/>
    <x v="1"/>
    <n v="5"/>
  </r>
  <r>
    <x v="82"/>
    <s v="N"/>
    <s v="F"/>
    <x v="0"/>
    <n v="346"/>
  </r>
  <r>
    <x v="82"/>
    <s v="N"/>
    <s v="F"/>
    <x v="1"/>
    <n v="571"/>
  </r>
  <r>
    <x v="82"/>
    <s v="N"/>
    <s v="M"/>
    <x v="0"/>
    <n v="326"/>
  </r>
  <r>
    <x v="82"/>
    <s v="N"/>
    <s v="M"/>
    <x v="1"/>
    <n v="456"/>
  </r>
  <r>
    <x v="83"/>
    <s v="1"/>
    <s v="F"/>
    <x v="0"/>
    <n v="32"/>
  </r>
  <r>
    <x v="83"/>
    <s v="1"/>
    <s v="F"/>
    <x v="1"/>
    <n v="12"/>
  </r>
  <r>
    <x v="83"/>
    <s v="1"/>
    <s v="M"/>
    <x v="0"/>
    <n v="30"/>
  </r>
  <r>
    <x v="83"/>
    <s v="1"/>
    <s v="M"/>
    <x v="1"/>
    <n v="15"/>
  </r>
  <r>
    <x v="83"/>
    <s v="1"/>
    <s v="F"/>
    <x v="0"/>
    <n v="383"/>
  </r>
  <r>
    <x v="83"/>
    <s v="1"/>
    <s v="F"/>
    <x v="1"/>
    <n v="428"/>
  </r>
  <r>
    <x v="83"/>
    <s v="1"/>
    <s v="M"/>
    <x v="0"/>
    <n v="357"/>
  </r>
  <r>
    <x v="83"/>
    <s v="1"/>
    <s v="M"/>
    <x v="1"/>
    <n v="429"/>
  </r>
  <r>
    <x v="83"/>
    <s v="2"/>
    <s v="F"/>
    <x v="0"/>
    <n v="426"/>
  </r>
  <r>
    <x v="83"/>
    <s v="2"/>
    <s v="F"/>
    <x v="1"/>
    <n v="336"/>
  </r>
  <r>
    <x v="83"/>
    <s v="2"/>
    <s v="M"/>
    <x v="0"/>
    <n v="362"/>
  </r>
  <r>
    <x v="83"/>
    <s v="2"/>
    <s v="M"/>
    <x v="1"/>
    <n v="345"/>
  </r>
  <r>
    <x v="83"/>
    <s v="3"/>
    <s v="F"/>
    <x v="0"/>
    <n v="41"/>
  </r>
  <r>
    <x v="83"/>
    <s v="3"/>
    <s v="F"/>
    <x v="1"/>
    <n v="65"/>
  </r>
  <r>
    <x v="83"/>
    <s v="3"/>
    <s v="M"/>
    <x v="0"/>
    <n v="20"/>
  </r>
  <r>
    <x v="83"/>
    <s v="3"/>
    <s v="M"/>
    <x v="1"/>
    <n v="43"/>
  </r>
  <r>
    <x v="83"/>
    <s v="N"/>
    <s v="F"/>
    <x v="0"/>
    <n v="134"/>
  </r>
  <r>
    <x v="83"/>
    <s v="N"/>
    <s v="F"/>
    <x v="1"/>
    <n v="127"/>
  </r>
  <r>
    <x v="83"/>
    <s v="N"/>
    <s v="M"/>
    <x v="0"/>
    <n v="130"/>
  </r>
  <r>
    <x v="83"/>
    <s v="N"/>
    <s v="M"/>
    <x v="1"/>
    <n v="112"/>
  </r>
  <r>
    <x v="84"/>
    <s v="1"/>
    <s v="F"/>
    <x v="0"/>
    <n v="1960"/>
  </r>
  <r>
    <x v="84"/>
    <s v="1"/>
    <s v="F"/>
    <x v="1"/>
    <n v="5309"/>
  </r>
  <r>
    <x v="84"/>
    <s v="1"/>
    <s v="M"/>
    <x v="0"/>
    <n v="1510"/>
  </r>
  <r>
    <x v="84"/>
    <s v="1"/>
    <s v="M"/>
    <x v="1"/>
    <n v="4766"/>
  </r>
  <r>
    <x v="84"/>
    <s v="2"/>
    <s v="F"/>
    <x v="0"/>
    <n v="650"/>
  </r>
  <r>
    <x v="84"/>
    <s v="2"/>
    <s v="F"/>
    <x v="1"/>
    <n v="1477"/>
  </r>
  <r>
    <x v="84"/>
    <s v="2"/>
    <s v="M"/>
    <x v="0"/>
    <n v="573"/>
  </r>
  <r>
    <x v="84"/>
    <s v="2"/>
    <s v="M"/>
    <x v="1"/>
    <n v="1365"/>
  </r>
  <r>
    <x v="84"/>
    <s v="3"/>
    <s v="F"/>
    <x v="0"/>
    <n v="266"/>
  </r>
  <r>
    <x v="84"/>
    <s v="3"/>
    <s v="F"/>
    <x v="1"/>
    <n v="284"/>
  </r>
  <r>
    <x v="84"/>
    <s v="3"/>
    <s v="M"/>
    <x v="0"/>
    <n v="241"/>
  </r>
  <r>
    <x v="84"/>
    <s v="3"/>
    <s v="M"/>
    <x v="1"/>
    <n v="242"/>
  </r>
  <r>
    <x v="84"/>
    <s v="N"/>
    <s v="F"/>
    <x v="0"/>
    <n v="520"/>
  </r>
  <r>
    <x v="84"/>
    <s v="N"/>
    <s v="F"/>
    <x v="1"/>
    <n v="1246"/>
  </r>
  <r>
    <x v="84"/>
    <s v="N"/>
    <s v="M"/>
    <x v="0"/>
    <n v="458"/>
  </r>
  <r>
    <x v="84"/>
    <s v="N"/>
    <s v="M"/>
    <x v="1"/>
    <n v="1139"/>
  </r>
  <r>
    <x v="85"/>
    <s v="1"/>
    <s v="F"/>
    <x v="0"/>
    <n v="1567"/>
  </r>
  <r>
    <x v="85"/>
    <s v="1"/>
    <s v="F"/>
    <x v="1"/>
    <n v="861"/>
  </r>
  <r>
    <x v="85"/>
    <s v="1"/>
    <s v="M"/>
    <x v="0"/>
    <n v="1901"/>
  </r>
  <r>
    <x v="85"/>
    <s v="1"/>
    <s v="M"/>
    <x v="1"/>
    <n v="959"/>
  </r>
  <r>
    <x v="85"/>
    <s v="2"/>
    <s v="F"/>
    <x v="0"/>
    <n v="86"/>
  </r>
  <r>
    <x v="85"/>
    <s v="2"/>
    <s v="F"/>
    <x v="1"/>
    <n v="88"/>
  </r>
  <r>
    <x v="85"/>
    <s v="2"/>
    <s v="M"/>
    <x v="0"/>
    <n v="115"/>
  </r>
  <r>
    <x v="85"/>
    <s v="2"/>
    <s v="M"/>
    <x v="1"/>
    <n v="99"/>
  </r>
  <r>
    <x v="85"/>
    <s v="3"/>
    <s v="F"/>
    <x v="1"/>
    <n v="2"/>
  </r>
  <r>
    <x v="85"/>
    <s v="N"/>
    <s v="F"/>
    <x v="0"/>
    <n v="539"/>
  </r>
  <r>
    <x v="85"/>
    <s v="N"/>
    <s v="F"/>
    <x v="1"/>
    <n v="300"/>
  </r>
  <r>
    <x v="85"/>
    <s v="N"/>
    <s v="M"/>
    <x v="0"/>
    <n v="504"/>
  </r>
  <r>
    <x v="85"/>
    <s v="N"/>
    <s v="M"/>
    <x v="1"/>
    <n v="303"/>
  </r>
  <r>
    <x v="86"/>
    <s v="1"/>
    <s v="F"/>
    <x v="0"/>
    <n v="41"/>
  </r>
  <r>
    <x v="86"/>
    <s v="1"/>
    <s v="F"/>
    <x v="1"/>
    <n v="1094"/>
  </r>
  <r>
    <x v="86"/>
    <s v="1"/>
    <s v="M"/>
    <x v="0"/>
    <n v="42"/>
  </r>
  <r>
    <x v="86"/>
    <s v="1"/>
    <s v="M"/>
    <x v="1"/>
    <n v="895"/>
  </r>
  <r>
    <x v="86"/>
    <s v="2"/>
    <s v="F"/>
    <x v="0"/>
    <n v="24"/>
  </r>
  <r>
    <x v="86"/>
    <s v="2"/>
    <s v="F"/>
    <x v="1"/>
    <n v="1462"/>
  </r>
  <r>
    <x v="86"/>
    <s v="2"/>
    <s v="M"/>
    <x v="0"/>
    <n v="20"/>
  </r>
  <r>
    <x v="86"/>
    <s v="2"/>
    <s v="M"/>
    <x v="1"/>
    <n v="1209"/>
  </r>
  <r>
    <x v="86"/>
    <s v="3"/>
    <s v="F"/>
    <x v="1"/>
    <n v="69"/>
  </r>
  <r>
    <x v="86"/>
    <s v="3"/>
    <s v="M"/>
    <x v="1"/>
    <n v="56"/>
  </r>
  <r>
    <x v="86"/>
    <s v="N"/>
    <s v="F"/>
    <x v="0"/>
    <n v="26"/>
  </r>
  <r>
    <x v="86"/>
    <s v="N"/>
    <s v="F"/>
    <x v="1"/>
    <n v="361"/>
  </r>
  <r>
    <x v="86"/>
    <s v="N"/>
    <s v="M"/>
    <x v="0"/>
    <n v="10"/>
  </r>
  <r>
    <x v="86"/>
    <s v="N"/>
    <s v="M"/>
    <x v="1"/>
    <n v="303"/>
  </r>
  <r>
    <x v="87"/>
    <s v="1"/>
    <s v="F"/>
    <x v="0"/>
    <n v="2062"/>
  </r>
  <r>
    <x v="87"/>
    <s v="1"/>
    <s v="F"/>
    <x v="1"/>
    <n v="1788"/>
  </r>
  <r>
    <x v="87"/>
    <s v="1"/>
    <s v="M"/>
    <x v="0"/>
    <n v="2293"/>
  </r>
  <r>
    <x v="87"/>
    <s v="1"/>
    <s v="M"/>
    <x v="1"/>
    <n v="1716"/>
  </r>
  <r>
    <x v="87"/>
    <s v="2"/>
    <s v="F"/>
    <x v="0"/>
    <n v="972"/>
  </r>
  <r>
    <x v="87"/>
    <s v="2"/>
    <s v="F"/>
    <x v="1"/>
    <n v="407"/>
  </r>
  <r>
    <x v="87"/>
    <s v="2"/>
    <s v="M"/>
    <x v="0"/>
    <n v="1125"/>
  </r>
  <r>
    <x v="87"/>
    <s v="2"/>
    <s v="M"/>
    <x v="1"/>
    <n v="451"/>
  </r>
  <r>
    <x v="87"/>
    <s v="3"/>
    <s v="F"/>
    <x v="0"/>
    <n v="3"/>
  </r>
  <r>
    <x v="87"/>
    <s v="3"/>
    <s v="F"/>
    <x v="1"/>
    <n v="1"/>
  </r>
  <r>
    <x v="87"/>
    <s v="3"/>
    <s v="M"/>
    <x v="0"/>
    <n v="10"/>
  </r>
  <r>
    <x v="87"/>
    <s v="3"/>
    <s v="M"/>
    <x v="1"/>
    <n v="1"/>
  </r>
  <r>
    <x v="87"/>
    <s v="N"/>
    <s v="F"/>
    <x v="0"/>
    <n v="737"/>
  </r>
  <r>
    <x v="87"/>
    <s v="N"/>
    <s v="F"/>
    <x v="1"/>
    <n v="465"/>
  </r>
  <r>
    <x v="87"/>
    <s v="N"/>
    <s v="M"/>
    <x v="0"/>
    <n v="660"/>
  </r>
  <r>
    <x v="87"/>
    <s v="N"/>
    <s v="M"/>
    <x v="1"/>
    <n v="400"/>
  </r>
  <r>
    <x v="88"/>
    <s v="1"/>
    <s v="F"/>
    <x v="0"/>
    <n v="1148"/>
  </r>
  <r>
    <x v="88"/>
    <s v="1"/>
    <s v="F"/>
    <x v="1"/>
    <n v="487"/>
  </r>
  <r>
    <x v="88"/>
    <s v="1"/>
    <s v="M"/>
    <x v="0"/>
    <n v="1111"/>
  </r>
  <r>
    <x v="88"/>
    <s v="1"/>
    <s v="M"/>
    <x v="1"/>
    <n v="445"/>
  </r>
  <r>
    <x v="88"/>
    <s v="2"/>
    <s v="F"/>
    <x v="0"/>
    <n v="264"/>
  </r>
  <r>
    <x v="88"/>
    <s v="2"/>
    <s v="F"/>
    <x v="1"/>
    <n v="177"/>
  </r>
  <r>
    <x v="88"/>
    <s v="2"/>
    <s v="M"/>
    <x v="0"/>
    <n v="407"/>
  </r>
  <r>
    <x v="88"/>
    <s v="2"/>
    <s v="M"/>
    <x v="1"/>
    <n v="170"/>
  </r>
  <r>
    <x v="88"/>
    <s v="N"/>
    <s v="F"/>
    <x v="0"/>
    <n v="49"/>
  </r>
  <r>
    <x v="88"/>
    <s v="N"/>
    <s v="F"/>
    <x v="1"/>
    <n v="61"/>
  </r>
  <r>
    <x v="88"/>
    <s v="N"/>
    <s v="M"/>
    <x v="0"/>
    <n v="55"/>
  </r>
  <r>
    <x v="88"/>
    <s v="N"/>
    <s v="M"/>
    <x v="1"/>
    <n v="54"/>
  </r>
  <r>
    <x v="89"/>
    <s v="1"/>
    <s v="F"/>
    <x v="0"/>
    <n v="437"/>
  </r>
  <r>
    <x v="89"/>
    <s v="1"/>
    <s v="F"/>
    <x v="1"/>
    <n v="581"/>
  </r>
  <r>
    <x v="89"/>
    <s v="1"/>
    <s v="M"/>
    <x v="0"/>
    <n v="448"/>
  </r>
  <r>
    <x v="89"/>
    <s v="1"/>
    <s v="M"/>
    <x v="1"/>
    <n v="646"/>
  </r>
  <r>
    <x v="89"/>
    <s v="2"/>
    <s v="F"/>
    <x v="0"/>
    <n v="101"/>
  </r>
  <r>
    <x v="89"/>
    <s v="2"/>
    <s v="F"/>
    <x v="1"/>
    <n v="136"/>
  </r>
  <r>
    <x v="89"/>
    <s v="2"/>
    <s v="M"/>
    <x v="0"/>
    <n v="150"/>
  </r>
  <r>
    <x v="89"/>
    <s v="2"/>
    <s v="M"/>
    <x v="1"/>
    <n v="139"/>
  </r>
  <r>
    <x v="89"/>
    <s v="3"/>
    <s v="F"/>
    <x v="1"/>
    <n v="16"/>
  </r>
  <r>
    <x v="89"/>
    <s v="3"/>
    <s v="M"/>
    <x v="0"/>
    <n v="3"/>
  </r>
  <r>
    <x v="89"/>
    <s v="3"/>
    <s v="M"/>
    <x v="1"/>
    <n v="17"/>
  </r>
  <r>
    <x v="89"/>
    <s v="N"/>
    <s v="F"/>
    <x v="0"/>
    <n v="1505"/>
  </r>
  <r>
    <x v="89"/>
    <s v="N"/>
    <s v="F"/>
    <x v="1"/>
    <n v="2114"/>
  </r>
  <r>
    <x v="89"/>
    <s v="N"/>
    <s v="M"/>
    <x v="0"/>
    <n v="1595"/>
  </r>
  <r>
    <x v="89"/>
    <s v="N"/>
    <s v="M"/>
    <x v="1"/>
    <n v="1829"/>
  </r>
  <r>
    <x v="90"/>
    <s v="1"/>
    <s v="F"/>
    <x v="0"/>
    <n v="299"/>
  </r>
  <r>
    <x v="90"/>
    <s v="1"/>
    <s v="F"/>
    <x v="1"/>
    <n v="346"/>
  </r>
  <r>
    <x v="90"/>
    <s v="1"/>
    <s v="M"/>
    <x v="0"/>
    <n v="381"/>
  </r>
  <r>
    <x v="90"/>
    <s v="1"/>
    <s v="M"/>
    <x v="1"/>
    <n v="384"/>
  </r>
  <r>
    <x v="90"/>
    <s v="2"/>
    <s v="F"/>
    <x v="0"/>
    <n v="8"/>
  </r>
  <r>
    <x v="90"/>
    <s v="2"/>
    <s v="F"/>
    <x v="1"/>
    <n v="58"/>
  </r>
  <r>
    <x v="90"/>
    <s v="2"/>
    <s v="M"/>
    <x v="0"/>
    <n v="26"/>
  </r>
  <r>
    <x v="90"/>
    <s v="2"/>
    <s v="M"/>
    <x v="1"/>
    <n v="77"/>
  </r>
  <r>
    <x v="90"/>
    <s v="3"/>
    <s v="F"/>
    <x v="1"/>
    <n v="2"/>
  </r>
  <r>
    <x v="90"/>
    <s v="3"/>
    <s v="M"/>
    <x v="1"/>
    <n v="1"/>
  </r>
  <r>
    <x v="90"/>
    <s v="N"/>
    <s v="F"/>
    <x v="0"/>
    <n v="911"/>
  </r>
  <r>
    <x v="90"/>
    <s v="N"/>
    <s v="F"/>
    <x v="1"/>
    <n v="818"/>
  </r>
  <r>
    <x v="90"/>
    <s v="N"/>
    <s v="M"/>
    <x v="0"/>
    <n v="897"/>
  </r>
  <r>
    <x v="90"/>
    <s v="N"/>
    <s v="M"/>
    <x v="1"/>
    <n v="752"/>
  </r>
  <r>
    <x v="91"/>
    <s v="1"/>
    <s v="F"/>
    <x v="0"/>
    <n v="1191"/>
  </r>
  <r>
    <x v="91"/>
    <s v="1"/>
    <s v="F"/>
    <x v="1"/>
    <n v="990"/>
  </r>
  <r>
    <x v="91"/>
    <s v="1"/>
    <s v="M"/>
    <x v="0"/>
    <n v="1118"/>
  </r>
  <r>
    <x v="91"/>
    <s v="1"/>
    <s v="M"/>
    <x v="1"/>
    <n v="985"/>
  </r>
  <r>
    <x v="91"/>
    <s v="2"/>
    <s v="F"/>
    <x v="0"/>
    <n v="669"/>
  </r>
  <r>
    <x v="91"/>
    <s v="2"/>
    <s v="F"/>
    <x v="1"/>
    <n v="326"/>
  </r>
  <r>
    <x v="91"/>
    <s v="2"/>
    <s v="M"/>
    <x v="0"/>
    <n v="592"/>
  </r>
  <r>
    <x v="91"/>
    <s v="2"/>
    <s v="M"/>
    <x v="1"/>
    <n v="304"/>
  </r>
  <r>
    <x v="91"/>
    <s v="3"/>
    <s v="F"/>
    <x v="0"/>
    <n v="4"/>
  </r>
  <r>
    <x v="91"/>
    <s v="3"/>
    <s v="M"/>
    <x v="0"/>
    <n v="1"/>
  </r>
  <r>
    <x v="91"/>
    <s v="3"/>
    <s v="M"/>
    <x v="1"/>
    <n v="6"/>
  </r>
  <r>
    <x v="91"/>
    <s v="N"/>
    <s v="F"/>
    <x v="0"/>
    <n v="98"/>
  </r>
  <r>
    <x v="91"/>
    <s v="N"/>
    <s v="F"/>
    <x v="1"/>
    <n v="85"/>
  </r>
  <r>
    <x v="91"/>
    <s v="N"/>
    <s v="M"/>
    <x v="0"/>
    <n v="76"/>
  </r>
  <r>
    <x v="91"/>
    <s v="N"/>
    <s v="M"/>
    <x v="1"/>
    <n v="74"/>
  </r>
  <r>
    <x v="92"/>
    <s v="1"/>
    <s v="F"/>
    <x v="0"/>
    <n v="209"/>
  </r>
  <r>
    <x v="92"/>
    <s v="1"/>
    <s v="F"/>
    <x v="1"/>
    <n v="402"/>
  </r>
  <r>
    <x v="92"/>
    <s v="1"/>
    <s v="M"/>
    <x v="0"/>
    <n v="188"/>
  </r>
  <r>
    <x v="92"/>
    <s v="1"/>
    <s v="M"/>
    <x v="1"/>
    <n v="362"/>
  </r>
  <r>
    <x v="92"/>
    <s v="2"/>
    <s v="F"/>
    <x v="0"/>
    <n v="122"/>
  </r>
  <r>
    <x v="92"/>
    <s v="2"/>
    <s v="F"/>
    <x v="1"/>
    <n v="195"/>
  </r>
  <r>
    <x v="92"/>
    <s v="2"/>
    <s v="M"/>
    <x v="0"/>
    <n v="161"/>
  </r>
  <r>
    <x v="92"/>
    <s v="2"/>
    <s v="M"/>
    <x v="1"/>
    <n v="166"/>
  </r>
  <r>
    <x v="92"/>
    <s v="3"/>
    <s v="M"/>
    <x v="0"/>
    <n v="1"/>
  </r>
  <r>
    <x v="92"/>
    <s v="3"/>
    <s v="M"/>
    <x v="1"/>
    <n v="1"/>
  </r>
  <r>
    <x v="92"/>
    <s v="N"/>
    <s v="F"/>
    <x v="0"/>
    <n v="54"/>
  </r>
  <r>
    <x v="92"/>
    <s v="N"/>
    <s v="F"/>
    <x v="1"/>
    <n v="53"/>
  </r>
  <r>
    <x v="92"/>
    <s v="N"/>
    <s v="M"/>
    <x v="0"/>
    <n v="36"/>
  </r>
  <r>
    <x v="92"/>
    <s v="N"/>
    <s v="M"/>
    <x v="1"/>
    <n v="50"/>
  </r>
  <r>
    <x v="93"/>
    <s v="1"/>
    <s v="F"/>
    <x v="0"/>
    <n v="4754"/>
  </r>
  <r>
    <x v="93"/>
    <s v="1"/>
    <s v="F"/>
    <x v="1"/>
    <n v="4924"/>
  </r>
  <r>
    <x v="93"/>
    <s v="1"/>
    <s v="M"/>
    <x v="0"/>
    <n v="4521"/>
  </r>
  <r>
    <x v="93"/>
    <s v="1"/>
    <s v="M"/>
    <x v="1"/>
    <n v="4894"/>
  </r>
  <r>
    <x v="93"/>
    <s v="2"/>
    <s v="F"/>
    <x v="0"/>
    <n v="196"/>
  </r>
  <r>
    <x v="93"/>
    <s v="2"/>
    <s v="F"/>
    <x v="1"/>
    <n v="168"/>
  </r>
  <r>
    <x v="93"/>
    <s v="2"/>
    <s v="M"/>
    <x v="0"/>
    <n v="203"/>
  </r>
  <r>
    <x v="93"/>
    <s v="2"/>
    <s v="M"/>
    <x v="1"/>
    <n v="191"/>
  </r>
  <r>
    <x v="93"/>
    <s v="3"/>
    <s v="F"/>
    <x v="0"/>
    <n v="32"/>
  </r>
  <r>
    <x v="93"/>
    <s v="3"/>
    <s v="F"/>
    <x v="1"/>
    <n v="1"/>
  </r>
  <r>
    <x v="93"/>
    <s v="3"/>
    <s v="M"/>
    <x v="0"/>
    <n v="21"/>
  </r>
  <r>
    <x v="93"/>
    <s v="3"/>
    <s v="M"/>
    <x v="1"/>
    <n v="4"/>
  </r>
  <r>
    <x v="93"/>
    <s v="N"/>
    <s v="F"/>
    <x v="0"/>
    <n v="180"/>
  </r>
  <r>
    <x v="93"/>
    <s v="N"/>
    <s v="F"/>
    <x v="1"/>
    <n v="37"/>
  </r>
  <r>
    <x v="93"/>
    <s v="N"/>
    <s v="M"/>
    <x v="0"/>
    <n v="168"/>
  </r>
  <r>
    <x v="93"/>
    <s v="N"/>
    <s v="M"/>
    <x v="1"/>
    <n v="36"/>
  </r>
  <r>
    <x v="94"/>
    <s v="1"/>
    <s v="F"/>
    <x v="0"/>
    <n v="1325"/>
  </r>
  <r>
    <x v="94"/>
    <s v="1"/>
    <s v="F"/>
    <x v="1"/>
    <n v="1081"/>
  </r>
  <r>
    <x v="94"/>
    <s v="1"/>
    <s v="M"/>
    <x v="0"/>
    <n v="1436"/>
  </r>
  <r>
    <x v="94"/>
    <s v="1"/>
    <s v="M"/>
    <x v="1"/>
    <n v="1093"/>
  </r>
  <r>
    <x v="94"/>
    <s v="2"/>
    <s v="F"/>
    <x v="0"/>
    <n v="84"/>
  </r>
  <r>
    <x v="94"/>
    <s v="2"/>
    <s v="F"/>
    <x v="1"/>
    <n v="169"/>
  </r>
  <r>
    <x v="94"/>
    <s v="2"/>
    <s v="M"/>
    <x v="0"/>
    <n v="126"/>
  </r>
  <r>
    <x v="94"/>
    <s v="2"/>
    <s v="M"/>
    <x v="1"/>
    <n v="238"/>
  </r>
  <r>
    <x v="94"/>
    <s v="3"/>
    <s v="F"/>
    <x v="0"/>
    <n v="3"/>
  </r>
  <r>
    <x v="94"/>
    <s v="3"/>
    <s v="F"/>
    <x v="1"/>
    <n v="2"/>
  </r>
  <r>
    <x v="94"/>
    <s v="3"/>
    <s v="M"/>
    <x v="0"/>
    <n v="6"/>
  </r>
  <r>
    <x v="94"/>
    <s v="3"/>
    <s v="M"/>
    <x v="1"/>
    <n v="2"/>
  </r>
  <r>
    <x v="94"/>
    <s v="N"/>
    <s v="F"/>
    <x v="0"/>
    <n v="1142"/>
  </r>
  <r>
    <x v="94"/>
    <s v="N"/>
    <s v="F"/>
    <x v="1"/>
    <n v="1246"/>
  </r>
  <r>
    <x v="94"/>
    <s v="N"/>
    <s v="M"/>
    <x v="0"/>
    <n v="1092"/>
  </r>
  <r>
    <x v="94"/>
    <s v="N"/>
    <s v="M"/>
    <x v="1"/>
    <n v="1049"/>
  </r>
  <r>
    <x v="95"/>
    <s v="1"/>
    <s v="F"/>
    <x v="0"/>
    <n v="1394"/>
  </r>
  <r>
    <x v="95"/>
    <s v="1"/>
    <s v="F"/>
    <x v="1"/>
    <n v="1279"/>
  </r>
  <r>
    <x v="95"/>
    <s v="1"/>
    <s v="M"/>
    <x v="0"/>
    <n v="1265"/>
  </r>
  <r>
    <x v="95"/>
    <s v="1"/>
    <s v="M"/>
    <x v="1"/>
    <n v="1122"/>
  </r>
  <r>
    <x v="95"/>
    <s v="2"/>
    <s v="F"/>
    <x v="0"/>
    <n v="1320"/>
  </r>
  <r>
    <x v="95"/>
    <s v="2"/>
    <s v="F"/>
    <x v="1"/>
    <n v="633"/>
  </r>
  <r>
    <x v="95"/>
    <s v="2"/>
    <s v="M"/>
    <x v="0"/>
    <n v="1209"/>
  </r>
  <r>
    <x v="95"/>
    <s v="2"/>
    <s v="M"/>
    <x v="1"/>
    <n v="531"/>
  </r>
  <r>
    <x v="95"/>
    <s v="3"/>
    <s v="F"/>
    <x v="0"/>
    <n v="21"/>
  </r>
  <r>
    <x v="95"/>
    <s v="3"/>
    <s v="F"/>
    <x v="1"/>
    <n v="12"/>
  </r>
  <r>
    <x v="95"/>
    <s v="3"/>
    <s v="M"/>
    <x v="0"/>
    <n v="8"/>
  </r>
  <r>
    <x v="95"/>
    <s v="3"/>
    <s v="M"/>
    <x v="1"/>
    <n v="12"/>
  </r>
  <r>
    <x v="95"/>
    <s v="N"/>
    <s v="F"/>
    <x v="0"/>
    <n v="119"/>
  </r>
  <r>
    <x v="95"/>
    <s v="N"/>
    <s v="F"/>
    <x v="1"/>
    <n v="183"/>
  </r>
  <r>
    <x v="95"/>
    <s v="N"/>
    <s v="M"/>
    <x v="0"/>
    <n v="101"/>
  </r>
  <r>
    <x v="95"/>
    <s v="N"/>
    <s v="M"/>
    <x v="1"/>
    <n v="121"/>
  </r>
  <r>
    <x v="96"/>
    <s v="1"/>
    <s v="F"/>
    <x v="0"/>
    <n v="3946"/>
  </r>
  <r>
    <x v="96"/>
    <s v="1"/>
    <s v="F"/>
    <x v="1"/>
    <n v="2992"/>
  </r>
  <r>
    <x v="96"/>
    <s v="1"/>
    <s v="M"/>
    <x v="0"/>
    <n v="4566"/>
  </r>
  <r>
    <x v="96"/>
    <s v="1"/>
    <s v="M"/>
    <x v="1"/>
    <n v="3109"/>
  </r>
  <r>
    <x v="96"/>
    <s v="2"/>
    <s v="F"/>
    <x v="0"/>
    <n v="81"/>
  </r>
  <r>
    <x v="96"/>
    <s v="2"/>
    <s v="F"/>
    <x v="1"/>
    <n v="191"/>
  </r>
  <r>
    <x v="96"/>
    <s v="2"/>
    <s v="M"/>
    <x v="0"/>
    <n v="126"/>
  </r>
  <r>
    <x v="96"/>
    <s v="2"/>
    <s v="M"/>
    <x v="1"/>
    <n v="236"/>
  </r>
  <r>
    <x v="96"/>
    <s v="3"/>
    <s v="F"/>
    <x v="0"/>
    <n v="1"/>
  </r>
  <r>
    <x v="96"/>
    <s v="3"/>
    <s v="F"/>
    <x v="1"/>
    <n v="17"/>
  </r>
  <r>
    <x v="96"/>
    <s v="3"/>
    <s v="M"/>
    <x v="0"/>
    <n v="1"/>
  </r>
  <r>
    <x v="96"/>
    <s v="3"/>
    <s v="M"/>
    <x v="1"/>
    <n v="30"/>
  </r>
  <r>
    <x v="96"/>
    <s v="N"/>
    <s v="F"/>
    <x v="0"/>
    <n v="4911"/>
  </r>
  <r>
    <x v="96"/>
    <s v="N"/>
    <s v="F"/>
    <x v="1"/>
    <n v="3172"/>
  </r>
  <r>
    <x v="96"/>
    <s v="N"/>
    <s v="M"/>
    <x v="0"/>
    <n v="4583"/>
  </r>
  <r>
    <x v="96"/>
    <s v="N"/>
    <s v="M"/>
    <x v="1"/>
    <n v="2555"/>
  </r>
  <r>
    <x v="97"/>
    <s v="1"/>
    <s v="F"/>
    <x v="0"/>
    <n v="407"/>
  </r>
  <r>
    <x v="97"/>
    <s v="1"/>
    <s v="F"/>
    <x v="1"/>
    <n v="434"/>
  </r>
  <r>
    <x v="97"/>
    <s v="1"/>
    <s v="M"/>
    <x v="0"/>
    <n v="482"/>
  </r>
  <r>
    <x v="97"/>
    <s v="1"/>
    <s v="M"/>
    <x v="1"/>
    <n v="418"/>
  </r>
  <r>
    <x v="97"/>
    <s v="2"/>
    <s v="F"/>
    <x v="0"/>
    <n v="148"/>
  </r>
  <r>
    <x v="97"/>
    <s v="2"/>
    <s v="F"/>
    <x v="1"/>
    <n v="292"/>
  </r>
  <r>
    <x v="97"/>
    <s v="2"/>
    <s v="M"/>
    <x v="0"/>
    <n v="173"/>
  </r>
  <r>
    <x v="97"/>
    <s v="2"/>
    <s v="M"/>
    <x v="1"/>
    <n v="250"/>
  </r>
  <r>
    <x v="97"/>
    <s v="3"/>
    <s v="F"/>
    <x v="1"/>
    <n v="1"/>
  </r>
  <r>
    <x v="97"/>
    <s v="3"/>
    <s v="M"/>
    <x v="0"/>
    <n v="2"/>
  </r>
  <r>
    <x v="97"/>
    <s v="N"/>
    <s v="F"/>
    <x v="0"/>
    <n v="1919"/>
  </r>
  <r>
    <x v="97"/>
    <s v="N"/>
    <s v="F"/>
    <x v="1"/>
    <n v="1471"/>
  </r>
  <r>
    <x v="97"/>
    <s v="N"/>
    <s v="M"/>
    <x v="0"/>
    <n v="1893"/>
  </r>
  <r>
    <x v="97"/>
    <s v="N"/>
    <s v="M"/>
    <x v="1"/>
    <n v="1229"/>
  </r>
  <r>
    <x v="98"/>
    <s v="1"/>
    <s v="F"/>
    <x v="0"/>
    <n v="2904"/>
  </r>
  <r>
    <x v="98"/>
    <s v="1"/>
    <s v="F"/>
    <x v="1"/>
    <n v="1927"/>
  </r>
  <r>
    <x v="98"/>
    <s v="1"/>
    <s v="M"/>
    <x v="0"/>
    <n v="3055"/>
  </r>
  <r>
    <x v="98"/>
    <s v="1"/>
    <s v="M"/>
    <x v="1"/>
    <n v="1787"/>
  </r>
  <r>
    <x v="98"/>
    <s v="2"/>
    <s v="F"/>
    <x v="0"/>
    <n v="417"/>
  </r>
  <r>
    <x v="98"/>
    <s v="2"/>
    <s v="F"/>
    <x v="1"/>
    <n v="403"/>
  </r>
  <r>
    <x v="98"/>
    <s v="2"/>
    <s v="M"/>
    <x v="0"/>
    <n v="495"/>
  </r>
  <r>
    <x v="98"/>
    <s v="2"/>
    <s v="M"/>
    <x v="1"/>
    <n v="361"/>
  </r>
  <r>
    <x v="98"/>
    <s v="3"/>
    <s v="F"/>
    <x v="0"/>
    <n v="2"/>
  </r>
  <r>
    <x v="98"/>
    <s v="3"/>
    <s v="F"/>
    <x v="1"/>
    <n v="4"/>
  </r>
  <r>
    <x v="98"/>
    <s v="3"/>
    <s v="M"/>
    <x v="0"/>
    <n v="1"/>
  </r>
  <r>
    <x v="98"/>
    <s v="3"/>
    <s v="M"/>
    <x v="1"/>
    <n v="4"/>
  </r>
  <r>
    <x v="98"/>
    <s v="N"/>
    <s v="F"/>
    <x v="0"/>
    <n v="698"/>
  </r>
  <r>
    <x v="98"/>
    <s v="N"/>
    <s v="F"/>
    <x v="1"/>
    <n v="433"/>
  </r>
  <r>
    <x v="98"/>
    <s v="N"/>
    <s v="M"/>
    <x v="0"/>
    <n v="658"/>
  </r>
  <r>
    <x v="98"/>
    <s v="N"/>
    <s v="M"/>
    <x v="1"/>
    <n v="314"/>
  </r>
  <r>
    <x v="99"/>
    <s v="1"/>
    <s v="F"/>
    <x v="0"/>
    <n v="2180"/>
  </r>
  <r>
    <x v="99"/>
    <s v="1"/>
    <s v="F"/>
    <x v="1"/>
    <n v="514"/>
  </r>
  <r>
    <x v="99"/>
    <s v="1"/>
    <s v="M"/>
    <x v="0"/>
    <n v="2411"/>
  </r>
  <r>
    <x v="99"/>
    <s v="1"/>
    <s v="M"/>
    <x v="1"/>
    <n v="518"/>
  </r>
  <r>
    <x v="99"/>
    <s v="2"/>
    <s v="F"/>
    <x v="0"/>
    <n v="1396"/>
  </r>
  <r>
    <x v="99"/>
    <s v="2"/>
    <s v="F"/>
    <x v="1"/>
    <n v="409"/>
  </r>
  <r>
    <x v="99"/>
    <s v="2"/>
    <s v="M"/>
    <x v="0"/>
    <n v="1709"/>
  </r>
  <r>
    <x v="99"/>
    <s v="2"/>
    <s v="M"/>
    <x v="1"/>
    <n v="385"/>
  </r>
  <r>
    <x v="99"/>
    <s v="3"/>
    <s v="F"/>
    <x v="0"/>
    <n v="5"/>
  </r>
  <r>
    <x v="99"/>
    <s v="3"/>
    <s v="F"/>
    <x v="1"/>
    <n v="3"/>
  </r>
  <r>
    <x v="99"/>
    <s v="3"/>
    <s v="M"/>
    <x v="0"/>
    <n v="4"/>
  </r>
  <r>
    <x v="99"/>
    <s v="3"/>
    <s v="M"/>
    <x v="1"/>
    <n v="5"/>
  </r>
  <r>
    <x v="99"/>
    <s v="N"/>
    <s v="F"/>
    <x v="0"/>
    <n v="1107"/>
  </r>
  <r>
    <x v="99"/>
    <s v="N"/>
    <s v="F"/>
    <x v="1"/>
    <n v="287"/>
  </r>
  <r>
    <x v="99"/>
    <s v="N"/>
    <s v="M"/>
    <x v="0"/>
    <n v="1032"/>
  </r>
  <r>
    <x v="99"/>
    <s v="N"/>
    <s v="M"/>
    <x v="1"/>
    <n v="247"/>
  </r>
  <r>
    <x v="100"/>
    <s v="1"/>
    <s v="F"/>
    <x v="0"/>
    <n v="4"/>
  </r>
  <r>
    <x v="100"/>
    <s v="1"/>
    <s v="F"/>
    <x v="1"/>
    <n v="2"/>
  </r>
  <r>
    <x v="100"/>
    <s v="1"/>
    <s v="M"/>
    <x v="0"/>
    <n v="2"/>
  </r>
  <r>
    <x v="100"/>
    <s v="1"/>
    <s v="F"/>
    <x v="0"/>
    <n v="1741"/>
  </r>
  <r>
    <x v="100"/>
    <s v="1"/>
    <s v="F"/>
    <x v="1"/>
    <n v="1617"/>
  </r>
  <r>
    <x v="100"/>
    <s v="1"/>
    <s v="M"/>
    <x v="0"/>
    <n v="1746"/>
  </r>
  <r>
    <x v="100"/>
    <s v="1"/>
    <s v="M"/>
    <x v="1"/>
    <n v="1394"/>
  </r>
  <r>
    <x v="100"/>
    <s v="2"/>
    <s v="F"/>
    <x v="0"/>
    <n v="1780"/>
  </r>
  <r>
    <x v="100"/>
    <s v="2"/>
    <s v="F"/>
    <x v="1"/>
    <n v="1087"/>
  </r>
  <r>
    <x v="100"/>
    <s v="2"/>
    <s v="M"/>
    <x v="0"/>
    <n v="1731"/>
  </r>
  <r>
    <x v="100"/>
    <s v="2"/>
    <s v="M"/>
    <x v="1"/>
    <n v="842"/>
  </r>
  <r>
    <x v="100"/>
    <s v="3"/>
    <s v="F"/>
    <x v="0"/>
    <n v="25"/>
  </r>
  <r>
    <x v="100"/>
    <s v="3"/>
    <s v="F"/>
    <x v="1"/>
    <n v="14"/>
  </r>
  <r>
    <x v="100"/>
    <s v="3"/>
    <s v="M"/>
    <x v="0"/>
    <n v="16"/>
  </r>
  <r>
    <x v="100"/>
    <s v="3"/>
    <s v="M"/>
    <x v="1"/>
    <n v="13"/>
  </r>
  <r>
    <x v="100"/>
    <s v="N"/>
    <s v="F"/>
    <x v="0"/>
    <n v="381"/>
  </r>
  <r>
    <x v="100"/>
    <s v="N"/>
    <s v="F"/>
    <x v="1"/>
    <n v="351"/>
  </r>
  <r>
    <x v="100"/>
    <s v="N"/>
    <s v="M"/>
    <x v="0"/>
    <n v="329"/>
  </r>
  <r>
    <x v="100"/>
    <s v="N"/>
    <s v="M"/>
    <x v="1"/>
    <n v="295"/>
  </r>
  <r>
    <x v="101"/>
    <s v="1"/>
    <s v="F"/>
    <x v="0"/>
    <n v="2018"/>
  </r>
  <r>
    <x v="101"/>
    <s v="1"/>
    <s v="F"/>
    <x v="1"/>
    <n v="1804"/>
  </r>
  <r>
    <x v="101"/>
    <s v="1"/>
    <s v="M"/>
    <x v="0"/>
    <n v="1926"/>
  </r>
  <r>
    <x v="101"/>
    <s v="1"/>
    <s v="M"/>
    <x v="1"/>
    <n v="1618"/>
  </r>
  <r>
    <x v="101"/>
    <s v="2"/>
    <s v="F"/>
    <x v="0"/>
    <n v="2214"/>
  </r>
  <r>
    <x v="101"/>
    <s v="2"/>
    <s v="F"/>
    <x v="1"/>
    <n v="1676"/>
  </r>
  <r>
    <x v="101"/>
    <s v="2"/>
    <s v="M"/>
    <x v="0"/>
    <n v="2322"/>
  </r>
  <r>
    <x v="101"/>
    <s v="2"/>
    <s v="M"/>
    <x v="1"/>
    <n v="1550"/>
  </r>
  <r>
    <x v="101"/>
    <s v="3"/>
    <s v="F"/>
    <x v="0"/>
    <n v="28"/>
  </r>
  <r>
    <x v="101"/>
    <s v="3"/>
    <s v="F"/>
    <x v="1"/>
    <n v="12"/>
  </r>
  <r>
    <x v="101"/>
    <s v="3"/>
    <s v="M"/>
    <x v="0"/>
    <n v="35"/>
  </r>
  <r>
    <x v="101"/>
    <s v="3"/>
    <s v="M"/>
    <x v="1"/>
    <n v="17"/>
  </r>
  <r>
    <x v="101"/>
    <s v="N"/>
    <s v="F"/>
    <x v="0"/>
    <n v="276"/>
  </r>
  <r>
    <x v="101"/>
    <s v="N"/>
    <s v="F"/>
    <x v="1"/>
    <n v="313"/>
  </r>
  <r>
    <x v="101"/>
    <s v="N"/>
    <s v="M"/>
    <x v="0"/>
    <n v="218"/>
  </r>
  <r>
    <x v="101"/>
    <s v="N"/>
    <s v="M"/>
    <x v="1"/>
    <n v="244"/>
  </r>
  <r>
    <x v="102"/>
    <s v="1"/>
    <s v="F"/>
    <x v="0"/>
    <n v="958"/>
  </r>
  <r>
    <x v="102"/>
    <s v="1"/>
    <s v="F"/>
    <x v="1"/>
    <n v="874"/>
  </r>
  <r>
    <x v="102"/>
    <s v="1"/>
    <s v="M"/>
    <x v="0"/>
    <n v="1019"/>
  </r>
  <r>
    <x v="102"/>
    <s v="1"/>
    <s v="M"/>
    <x v="1"/>
    <n v="854"/>
  </r>
  <r>
    <x v="102"/>
    <s v="2"/>
    <s v="F"/>
    <x v="0"/>
    <n v="544"/>
  </r>
  <r>
    <x v="102"/>
    <s v="2"/>
    <s v="F"/>
    <x v="1"/>
    <n v="350"/>
  </r>
  <r>
    <x v="102"/>
    <s v="2"/>
    <s v="M"/>
    <x v="0"/>
    <n v="681"/>
  </r>
  <r>
    <x v="102"/>
    <s v="2"/>
    <s v="M"/>
    <x v="1"/>
    <n v="347"/>
  </r>
  <r>
    <x v="102"/>
    <s v="N"/>
    <s v="F"/>
    <x v="0"/>
    <n v="256"/>
  </r>
  <r>
    <x v="102"/>
    <s v="N"/>
    <s v="F"/>
    <x v="1"/>
    <n v="239"/>
  </r>
  <r>
    <x v="102"/>
    <s v="N"/>
    <s v="M"/>
    <x v="0"/>
    <n v="243"/>
  </r>
  <r>
    <x v="102"/>
    <s v="N"/>
    <s v="M"/>
    <x v="1"/>
    <n v="249"/>
  </r>
  <r>
    <x v="103"/>
    <s v="1"/>
    <s v="F"/>
    <x v="0"/>
    <n v="1"/>
  </r>
  <r>
    <x v="103"/>
    <s v="1"/>
    <s v="M"/>
    <x v="0"/>
    <n v="1"/>
  </r>
  <r>
    <x v="103"/>
    <s v="1"/>
    <s v="F"/>
    <x v="0"/>
    <n v="1004"/>
  </r>
  <r>
    <x v="103"/>
    <s v="1"/>
    <s v="F"/>
    <x v="1"/>
    <n v="2108"/>
  </r>
  <r>
    <x v="103"/>
    <s v="1"/>
    <s v="M"/>
    <x v="0"/>
    <n v="1011"/>
  </r>
  <r>
    <x v="103"/>
    <s v="1"/>
    <s v="M"/>
    <x v="1"/>
    <n v="1902"/>
  </r>
  <r>
    <x v="103"/>
    <s v="2"/>
    <s v="F"/>
    <x v="0"/>
    <n v="1288"/>
  </r>
  <r>
    <x v="103"/>
    <s v="2"/>
    <s v="F"/>
    <x v="1"/>
    <n v="1530"/>
  </r>
  <r>
    <x v="103"/>
    <s v="2"/>
    <s v="M"/>
    <x v="0"/>
    <n v="1437"/>
  </r>
  <r>
    <x v="103"/>
    <s v="2"/>
    <s v="M"/>
    <x v="1"/>
    <n v="1301"/>
  </r>
  <r>
    <x v="103"/>
    <s v="3"/>
    <s v="F"/>
    <x v="0"/>
    <n v="5"/>
  </r>
  <r>
    <x v="103"/>
    <s v="3"/>
    <s v="F"/>
    <x v="1"/>
    <n v="5"/>
  </r>
  <r>
    <x v="103"/>
    <s v="3"/>
    <s v="M"/>
    <x v="0"/>
    <n v="16"/>
  </r>
  <r>
    <x v="103"/>
    <s v="3"/>
    <s v="M"/>
    <x v="1"/>
    <n v="9"/>
  </r>
  <r>
    <x v="103"/>
    <s v="N"/>
    <s v="F"/>
    <x v="0"/>
    <n v="561"/>
  </r>
  <r>
    <x v="103"/>
    <s v="N"/>
    <s v="F"/>
    <x v="1"/>
    <n v="922"/>
  </r>
  <r>
    <x v="103"/>
    <s v="N"/>
    <s v="M"/>
    <x v="0"/>
    <n v="543"/>
  </r>
  <r>
    <x v="103"/>
    <s v="N"/>
    <s v="M"/>
    <x v="1"/>
    <n v="797"/>
  </r>
  <r>
    <x v="104"/>
    <s v="1"/>
    <s v="F"/>
    <x v="1"/>
    <n v="3"/>
  </r>
  <r>
    <x v="104"/>
    <s v="1"/>
    <s v="M"/>
    <x v="1"/>
    <n v="2"/>
  </r>
  <r>
    <x v="104"/>
    <s v="1"/>
    <s v="F"/>
    <x v="0"/>
    <n v="1443"/>
  </r>
  <r>
    <x v="104"/>
    <s v="1"/>
    <s v="F"/>
    <x v="1"/>
    <n v="8663"/>
  </r>
  <r>
    <x v="104"/>
    <s v="1"/>
    <s v="M"/>
    <x v="0"/>
    <n v="1519"/>
  </r>
  <r>
    <x v="104"/>
    <s v="1"/>
    <s v="M"/>
    <x v="1"/>
    <n v="7342"/>
  </r>
  <r>
    <x v="104"/>
    <s v="2"/>
    <s v="F"/>
    <x v="0"/>
    <n v="126"/>
  </r>
  <r>
    <x v="104"/>
    <s v="2"/>
    <s v="F"/>
    <x v="1"/>
    <n v="1330"/>
  </r>
  <r>
    <x v="104"/>
    <s v="2"/>
    <s v="M"/>
    <x v="0"/>
    <n v="105"/>
  </r>
  <r>
    <x v="104"/>
    <s v="2"/>
    <s v="M"/>
    <x v="1"/>
    <n v="980"/>
  </r>
  <r>
    <x v="104"/>
    <s v="3"/>
    <s v="F"/>
    <x v="0"/>
    <n v="68"/>
  </r>
  <r>
    <x v="104"/>
    <s v="3"/>
    <s v="F"/>
    <x v="1"/>
    <n v="8"/>
  </r>
  <r>
    <x v="104"/>
    <s v="3"/>
    <s v="M"/>
    <x v="0"/>
    <n v="79"/>
  </r>
  <r>
    <x v="104"/>
    <s v="3"/>
    <s v="M"/>
    <x v="1"/>
    <n v="6"/>
  </r>
  <r>
    <x v="104"/>
    <s v="N"/>
    <s v="F"/>
    <x v="0"/>
    <n v="389"/>
  </r>
  <r>
    <x v="104"/>
    <s v="N"/>
    <s v="F"/>
    <x v="1"/>
    <n v="673"/>
  </r>
  <r>
    <x v="104"/>
    <s v="N"/>
    <s v="M"/>
    <x v="0"/>
    <n v="352"/>
  </r>
  <r>
    <x v="104"/>
    <s v="N"/>
    <s v="M"/>
    <x v="1"/>
    <n v="470"/>
  </r>
  <r>
    <x v="105"/>
    <s v="1"/>
    <s v="F"/>
    <x v="0"/>
    <n v="3450"/>
  </r>
  <r>
    <x v="105"/>
    <s v="1"/>
    <s v="F"/>
    <x v="1"/>
    <n v="3012"/>
  </r>
  <r>
    <x v="105"/>
    <s v="1"/>
    <s v="M"/>
    <x v="0"/>
    <n v="3734"/>
  </r>
  <r>
    <x v="105"/>
    <s v="1"/>
    <s v="M"/>
    <x v="1"/>
    <n v="2672"/>
  </r>
  <r>
    <x v="105"/>
    <s v="2"/>
    <s v="F"/>
    <x v="0"/>
    <n v="762"/>
  </r>
  <r>
    <x v="105"/>
    <s v="2"/>
    <s v="F"/>
    <x v="1"/>
    <n v="1208"/>
  </r>
  <r>
    <x v="105"/>
    <s v="2"/>
    <s v="M"/>
    <x v="0"/>
    <n v="842"/>
  </r>
  <r>
    <x v="105"/>
    <s v="2"/>
    <s v="M"/>
    <x v="1"/>
    <n v="947"/>
  </r>
  <r>
    <x v="105"/>
    <s v="3"/>
    <s v="F"/>
    <x v="0"/>
    <n v="1"/>
  </r>
  <r>
    <x v="105"/>
    <s v="3"/>
    <s v="F"/>
    <x v="1"/>
    <n v="4"/>
  </r>
  <r>
    <x v="105"/>
    <s v="3"/>
    <s v="M"/>
    <x v="0"/>
    <n v="4"/>
  </r>
  <r>
    <x v="105"/>
    <s v="3"/>
    <s v="M"/>
    <x v="1"/>
    <n v="5"/>
  </r>
  <r>
    <x v="105"/>
    <s v="N"/>
    <s v="F"/>
    <x v="0"/>
    <n v="2384"/>
  </r>
  <r>
    <x v="105"/>
    <s v="N"/>
    <s v="F"/>
    <x v="1"/>
    <n v="1231"/>
  </r>
  <r>
    <x v="105"/>
    <s v="N"/>
    <s v="M"/>
    <x v="0"/>
    <n v="2269"/>
  </r>
  <r>
    <x v="105"/>
    <s v="N"/>
    <s v="M"/>
    <x v="1"/>
    <n v="1017"/>
  </r>
  <r>
    <x v="106"/>
    <s v="1"/>
    <s v="F"/>
    <x v="0"/>
    <n v="1474"/>
  </r>
  <r>
    <x v="106"/>
    <s v="1"/>
    <s v="F"/>
    <x v="1"/>
    <n v="1261"/>
  </r>
  <r>
    <x v="106"/>
    <s v="1"/>
    <s v="M"/>
    <x v="0"/>
    <n v="1504"/>
  </r>
  <r>
    <x v="106"/>
    <s v="1"/>
    <s v="M"/>
    <x v="1"/>
    <n v="1183"/>
  </r>
  <r>
    <x v="106"/>
    <s v="2"/>
    <s v="F"/>
    <x v="0"/>
    <n v="412"/>
  </r>
  <r>
    <x v="106"/>
    <s v="2"/>
    <s v="F"/>
    <x v="1"/>
    <n v="387"/>
  </r>
  <r>
    <x v="106"/>
    <s v="2"/>
    <s v="M"/>
    <x v="0"/>
    <n v="505"/>
  </r>
  <r>
    <x v="106"/>
    <s v="2"/>
    <s v="M"/>
    <x v="1"/>
    <n v="392"/>
  </r>
  <r>
    <x v="106"/>
    <s v="3"/>
    <s v="F"/>
    <x v="1"/>
    <n v="1"/>
  </r>
  <r>
    <x v="106"/>
    <s v="3"/>
    <s v="M"/>
    <x v="0"/>
    <n v="4"/>
  </r>
  <r>
    <x v="106"/>
    <s v="3"/>
    <s v="M"/>
    <x v="1"/>
    <n v="1"/>
  </r>
  <r>
    <x v="106"/>
    <s v="N"/>
    <s v="F"/>
    <x v="0"/>
    <n v="117"/>
  </r>
  <r>
    <x v="106"/>
    <s v="N"/>
    <s v="F"/>
    <x v="1"/>
    <n v="121"/>
  </r>
  <r>
    <x v="106"/>
    <s v="N"/>
    <s v="M"/>
    <x v="0"/>
    <n v="80"/>
  </r>
  <r>
    <x v="106"/>
    <s v="N"/>
    <s v="M"/>
    <x v="1"/>
    <n v="102"/>
  </r>
  <r>
    <x v="107"/>
    <s v="1"/>
    <s v="F"/>
    <x v="0"/>
    <n v="59"/>
  </r>
  <r>
    <x v="107"/>
    <s v="1"/>
    <s v="F"/>
    <x v="1"/>
    <n v="31"/>
  </r>
  <r>
    <x v="107"/>
    <s v="1"/>
    <s v="M"/>
    <x v="0"/>
    <n v="52"/>
  </r>
  <r>
    <x v="107"/>
    <s v="1"/>
    <s v="M"/>
    <x v="1"/>
    <n v="26"/>
  </r>
  <r>
    <x v="107"/>
    <s v="1"/>
    <s v="F"/>
    <x v="0"/>
    <n v="785"/>
  </r>
  <r>
    <x v="107"/>
    <s v="1"/>
    <s v="F"/>
    <x v="1"/>
    <n v="910"/>
  </r>
  <r>
    <x v="107"/>
    <s v="1"/>
    <s v="M"/>
    <x v="0"/>
    <n v="705"/>
  </r>
  <r>
    <x v="107"/>
    <s v="1"/>
    <s v="M"/>
    <x v="1"/>
    <n v="765"/>
  </r>
  <r>
    <x v="107"/>
    <s v="2"/>
    <s v="F"/>
    <x v="0"/>
    <n v="1460"/>
  </r>
  <r>
    <x v="107"/>
    <s v="2"/>
    <s v="F"/>
    <x v="1"/>
    <n v="932"/>
  </r>
  <r>
    <x v="107"/>
    <s v="2"/>
    <s v="M"/>
    <x v="0"/>
    <n v="1378"/>
  </r>
  <r>
    <x v="107"/>
    <s v="2"/>
    <s v="M"/>
    <x v="1"/>
    <n v="868"/>
  </r>
  <r>
    <x v="107"/>
    <s v="3"/>
    <s v="F"/>
    <x v="0"/>
    <n v="82"/>
  </r>
  <r>
    <x v="107"/>
    <s v="3"/>
    <s v="F"/>
    <x v="1"/>
    <n v="116"/>
  </r>
  <r>
    <x v="107"/>
    <s v="3"/>
    <s v="M"/>
    <x v="0"/>
    <n v="60"/>
  </r>
  <r>
    <x v="107"/>
    <s v="3"/>
    <s v="M"/>
    <x v="1"/>
    <n v="77"/>
  </r>
  <r>
    <x v="107"/>
    <s v="N"/>
    <s v="F"/>
    <x v="0"/>
    <n v="230"/>
  </r>
  <r>
    <x v="107"/>
    <s v="N"/>
    <s v="F"/>
    <x v="1"/>
    <n v="185"/>
  </r>
  <r>
    <x v="107"/>
    <s v="N"/>
    <s v="M"/>
    <x v="0"/>
    <n v="180"/>
  </r>
  <r>
    <x v="107"/>
    <s v="N"/>
    <s v="M"/>
    <x v="1"/>
    <n v="137"/>
  </r>
  <r>
    <x v="108"/>
    <s v="1"/>
    <s v="F"/>
    <x v="0"/>
    <n v="1"/>
  </r>
  <r>
    <x v="108"/>
    <s v="1"/>
    <s v="F"/>
    <x v="1"/>
    <n v="2"/>
  </r>
  <r>
    <x v="108"/>
    <s v="1"/>
    <s v="M"/>
    <x v="0"/>
    <n v="1"/>
  </r>
  <r>
    <x v="108"/>
    <s v="1"/>
    <s v="F"/>
    <x v="0"/>
    <n v="5003"/>
  </r>
  <r>
    <x v="108"/>
    <s v="1"/>
    <s v="F"/>
    <x v="1"/>
    <n v="8020"/>
  </r>
  <r>
    <x v="108"/>
    <s v="1"/>
    <s v="M"/>
    <x v="0"/>
    <n v="5432"/>
  </r>
  <r>
    <x v="108"/>
    <s v="1"/>
    <s v="M"/>
    <x v="1"/>
    <n v="7477"/>
  </r>
  <r>
    <x v="108"/>
    <s v="2"/>
    <s v="F"/>
    <x v="0"/>
    <n v="318"/>
  </r>
  <r>
    <x v="108"/>
    <s v="2"/>
    <s v="F"/>
    <x v="1"/>
    <n v="778"/>
  </r>
  <r>
    <x v="108"/>
    <s v="2"/>
    <s v="M"/>
    <x v="0"/>
    <n v="383"/>
  </r>
  <r>
    <x v="108"/>
    <s v="2"/>
    <s v="M"/>
    <x v="1"/>
    <n v="694"/>
  </r>
  <r>
    <x v="108"/>
    <s v="3"/>
    <s v="F"/>
    <x v="0"/>
    <n v="11"/>
  </r>
  <r>
    <x v="108"/>
    <s v="3"/>
    <s v="F"/>
    <x v="1"/>
    <n v="11"/>
  </r>
  <r>
    <x v="108"/>
    <s v="3"/>
    <s v="M"/>
    <x v="0"/>
    <n v="9"/>
  </r>
  <r>
    <x v="108"/>
    <s v="3"/>
    <s v="M"/>
    <x v="1"/>
    <n v="12"/>
  </r>
  <r>
    <x v="108"/>
    <s v="N"/>
    <s v="F"/>
    <x v="0"/>
    <n v="436"/>
  </r>
  <r>
    <x v="108"/>
    <s v="N"/>
    <s v="F"/>
    <x v="1"/>
    <n v="1142"/>
  </r>
  <r>
    <x v="108"/>
    <s v="N"/>
    <s v="M"/>
    <x v="0"/>
    <n v="416"/>
  </r>
  <r>
    <x v="108"/>
    <s v="N"/>
    <s v="M"/>
    <x v="1"/>
    <n v="882"/>
  </r>
  <r>
    <x v="109"/>
    <s v="1"/>
    <s v="M"/>
    <x v="0"/>
    <n v="1"/>
  </r>
  <r>
    <x v="109"/>
    <s v="1"/>
    <s v="F"/>
    <x v="0"/>
    <n v="622"/>
  </r>
  <r>
    <x v="109"/>
    <s v="1"/>
    <s v="F"/>
    <x v="1"/>
    <n v="667"/>
  </r>
  <r>
    <x v="109"/>
    <s v="1"/>
    <s v="M"/>
    <x v="0"/>
    <n v="524"/>
  </r>
  <r>
    <x v="109"/>
    <s v="1"/>
    <s v="M"/>
    <x v="1"/>
    <n v="497"/>
  </r>
  <r>
    <x v="109"/>
    <s v="2"/>
    <s v="F"/>
    <x v="0"/>
    <n v="205"/>
  </r>
  <r>
    <x v="109"/>
    <s v="2"/>
    <s v="F"/>
    <x v="1"/>
    <n v="127"/>
  </r>
  <r>
    <x v="109"/>
    <s v="2"/>
    <s v="M"/>
    <x v="0"/>
    <n v="186"/>
  </r>
  <r>
    <x v="109"/>
    <s v="2"/>
    <s v="M"/>
    <x v="1"/>
    <n v="107"/>
  </r>
  <r>
    <x v="109"/>
    <s v="3"/>
    <s v="F"/>
    <x v="0"/>
    <n v="3"/>
  </r>
  <r>
    <x v="109"/>
    <s v="3"/>
    <s v="F"/>
    <x v="1"/>
    <n v="14"/>
  </r>
  <r>
    <x v="109"/>
    <s v="3"/>
    <s v="M"/>
    <x v="0"/>
    <n v="5"/>
  </r>
  <r>
    <x v="109"/>
    <s v="3"/>
    <s v="M"/>
    <x v="1"/>
    <n v="8"/>
  </r>
  <r>
    <x v="109"/>
    <s v="N"/>
    <s v="F"/>
    <x v="0"/>
    <n v="30"/>
  </r>
  <r>
    <x v="109"/>
    <s v="N"/>
    <s v="F"/>
    <x v="1"/>
    <n v="40"/>
  </r>
  <r>
    <x v="109"/>
    <s v="N"/>
    <s v="M"/>
    <x v="0"/>
    <n v="35"/>
  </r>
  <r>
    <x v="109"/>
    <s v="N"/>
    <s v="M"/>
    <x v="1"/>
    <n v="36"/>
  </r>
  <r>
    <x v="110"/>
    <s v="1"/>
    <s v="F"/>
    <x v="0"/>
    <n v="461"/>
  </r>
  <r>
    <x v="110"/>
    <s v="1"/>
    <s v="F"/>
    <x v="1"/>
    <n v="495"/>
  </r>
  <r>
    <x v="110"/>
    <s v="1"/>
    <s v="M"/>
    <x v="0"/>
    <n v="364"/>
  </r>
  <r>
    <x v="110"/>
    <s v="1"/>
    <s v="M"/>
    <x v="1"/>
    <n v="413"/>
  </r>
  <r>
    <x v="110"/>
    <s v="2"/>
    <s v="F"/>
    <x v="0"/>
    <n v="656"/>
  </r>
  <r>
    <x v="110"/>
    <s v="2"/>
    <s v="F"/>
    <x v="1"/>
    <n v="396"/>
  </r>
  <r>
    <x v="110"/>
    <s v="2"/>
    <s v="M"/>
    <x v="0"/>
    <n v="553"/>
  </r>
  <r>
    <x v="110"/>
    <s v="2"/>
    <s v="M"/>
    <x v="1"/>
    <n v="304"/>
  </r>
  <r>
    <x v="110"/>
    <s v="N"/>
    <s v="F"/>
    <x v="0"/>
    <n v="23"/>
  </r>
  <r>
    <x v="110"/>
    <s v="N"/>
    <s v="F"/>
    <x v="1"/>
    <n v="12"/>
  </r>
  <r>
    <x v="110"/>
    <s v="N"/>
    <s v="M"/>
    <x v="0"/>
    <n v="12"/>
  </r>
  <r>
    <x v="110"/>
    <s v="N"/>
    <s v="M"/>
    <x v="1"/>
    <n v="40"/>
  </r>
  <r>
    <x v="111"/>
    <s v="1"/>
    <s v="F"/>
    <x v="0"/>
    <n v="1004"/>
  </r>
  <r>
    <x v="111"/>
    <s v="1"/>
    <s v="F"/>
    <x v="1"/>
    <n v="283"/>
  </r>
  <r>
    <x v="111"/>
    <s v="1"/>
    <s v="M"/>
    <x v="0"/>
    <n v="1145"/>
  </r>
  <r>
    <x v="111"/>
    <s v="1"/>
    <s v="M"/>
    <x v="1"/>
    <n v="326"/>
  </r>
  <r>
    <x v="111"/>
    <s v="2"/>
    <s v="F"/>
    <x v="0"/>
    <n v="115"/>
  </r>
  <r>
    <x v="111"/>
    <s v="2"/>
    <s v="F"/>
    <x v="1"/>
    <n v="49"/>
  </r>
  <r>
    <x v="111"/>
    <s v="2"/>
    <s v="M"/>
    <x v="0"/>
    <n v="189"/>
  </r>
  <r>
    <x v="111"/>
    <s v="2"/>
    <s v="M"/>
    <x v="1"/>
    <n v="59"/>
  </r>
  <r>
    <x v="111"/>
    <s v="3"/>
    <s v="F"/>
    <x v="0"/>
    <n v="1"/>
  </r>
  <r>
    <x v="111"/>
    <s v="3"/>
    <s v="M"/>
    <x v="0"/>
    <n v="1"/>
  </r>
  <r>
    <x v="111"/>
    <s v="N"/>
    <s v="F"/>
    <x v="0"/>
    <n v="341"/>
  </r>
  <r>
    <x v="111"/>
    <s v="N"/>
    <s v="F"/>
    <x v="1"/>
    <n v="120"/>
  </r>
  <r>
    <x v="111"/>
    <s v="N"/>
    <s v="M"/>
    <x v="0"/>
    <n v="309"/>
  </r>
  <r>
    <x v="111"/>
    <s v="N"/>
    <s v="M"/>
    <x v="1"/>
    <n v="86"/>
  </r>
  <r>
    <x v="112"/>
    <s v="1"/>
    <s v="F"/>
    <x v="0"/>
    <n v="3650"/>
  </r>
  <r>
    <x v="112"/>
    <s v="1"/>
    <s v="F"/>
    <x v="1"/>
    <n v="10836"/>
  </r>
  <r>
    <x v="112"/>
    <s v="1"/>
    <s v="M"/>
    <x v="0"/>
    <n v="4202"/>
  </r>
  <r>
    <x v="112"/>
    <s v="1"/>
    <s v="M"/>
    <x v="1"/>
    <n v="11212"/>
  </r>
  <r>
    <x v="112"/>
    <s v="2"/>
    <s v="F"/>
    <x v="0"/>
    <n v="381"/>
  </r>
  <r>
    <x v="112"/>
    <s v="2"/>
    <s v="F"/>
    <x v="1"/>
    <n v="1084"/>
  </r>
  <r>
    <x v="112"/>
    <s v="2"/>
    <s v="M"/>
    <x v="0"/>
    <n v="464"/>
  </r>
  <r>
    <x v="112"/>
    <s v="2"/>
    <s v="M"/>
    <x v="1"/>
    <n v="1101"/>
  </r>
  <r>
    <x v="112"/>
    <s v="3"/>
    <s v="F"/>
    <x v="0"/>
    <n v="8"/>
  </r>
  <r>
    <x v="112"/>
    <s v="3"/>
    <s v="F"/>
    <x v="1"/>
    <n v="4"/>
  </r>
  <r>
    <x v="112"/>
    <s v="3"/>
    <s v="M"/>
    <x v="0"/>
    <n v="9"/>
  </r>
  <r>
    <x v="112"/>
    <s v="3"/>
    <s v="M"/>
    <x v="1"/>
    <n v="7"/>
  </r>
  <r>
    <x v="112"/>
    <s v="N"/>
    <s v="F"/>
    <x v="0"/>
    <n v="11642"/>
  </r>
  <r>
    <x v="112"/>
    <s v="N"/>
    <s v="F"/>
    <x v="1"/>
    <n v="20676"/>
  </r>
  <r>
    <x v="112"/>
    <s v="N"/>
    <s v="M"/>
    <x v="0"/>
    <n v="10721"/>
  </r>
  <r>
    <x v="112"/>
    <s v="N"/>
    <s v="M"/>
    <x v="1"/>
    <n v="16326"/>
  </r>
  <r>
    <x v="113"/>
    <s v="1"/>
    <s v="F"/>
    <x v="0"/>
    <n v="1"/>
  </r>
  <r>
    <x v="113"/>
    <s v="1"/>
    <s v="F"/>
    <x v="0"/>
    <n v="1352"/>
  </r>
  <r>
    <x v="113"/>
    <s v="1"/>
    <s v="F"/>
    <x v="1"/>
    <n v="434"/>
  </r>
  <r>
    <x v="113"/>
    <s v="1"/>
    <s v="M"/>
    <x v="0"/>
    <n v="1603"/>
  </r>
  <r>
    <x v="113"/>
    <s v="1"/>
    <s v="M"/>
    <x v="1"/>
    <n v="378"/>
  </r>
  <r>
    <x v="113"/>
    <s v="2"/>
    <s v="F"/>
    <x v="0"/>
    <n v="156"/>
  </r>
  <r>
    <x v="113"/>
    <s v="2"/>
    <s v="F"/>
    <x v="1"/>
    <n v="105"/>
  </r>
  <r>
    <x v="113"/>
    <s v="2"/>
    <s v="M"/>
    <x v="0"/>
    <n v="188"/>
  </r>
  <r>
    <x v="113"/>
    <s v="2"/>
    <s v="M"/>
    <x v="1"/>
    <n v="117"/>
  </r>
  <r>
    <x v="113"/>
    <s v="3"/>
    <s v="F"/>
    <x v="0"/>
    <n v="11"/>
  </r>
  <r>
    <x v="113"/>
    <s v="3"/>
    <s v="M"/>
    <x v="0"/>
    <n v="8"/>
  </r>
  <r>
    <x v="113"/>
    <s v="3"/>
    <s v="M"/>
    <x v="1"/>
    <n v="1"/>
  </r>
  <r>
    <x v="113"/>
    <s v="N"/>
    <s v="F"/>
    <x v="0"/>
    <n v="428"/>
  </r>
  <r>
    <x v="113"/>
    <s v="N"/>
    <s v="F"/>
    <x v="1"/>
    <n v="236"/>
  </r>
  <r>
    <x v="113"/>
    <s v="N"/>
    <s v="M"/>
    <x v="0"/>
    <n v="430"/>
  </r>
  <r>
    <x v="113"/>
    <s v="N"/>
    <s v="M"/>
    <x v="1"/>
    <n v="186"/>
  </r>
  <r>
    <x v="114"/>
    <s v="1"/>
    <s v="F"/>
    <x v="0"/>
    <n v="2830"/>
  </r>
  <r>
    <x v="114"/>
    <s v="1"/>
    <s v="F"/>
    <x v="1"/>
    <n v="2150"/>
  </r>
  <r>
    <x v="114"/>
    <s v="1"/>
    <s v="M"/>
    <x v="0"/>
    <n v="3114"/>
  </r>
  <r>
    <x v="114"/>
    <s v="1"/>
    <s v="M"/>
    <x v="1"/>
    <n v="2097"/>
  </r>
  <r>
    <x v="114"/>
    <s v="2"/>
    <s v="F"/>
    <x v="0"/>
    <n v="312"/>
  </r>
  <r>
    <x v="114"/>
    <s v="2"/>
    <s v="F"/>
    <x v="1"/>
    <n v="706"/>
  </r>
  <r>
    <x v="114"/>
    <s v="2"/>
    <s v="M"/>
    <x v="0"/>
    <n v="488"/>
  </r>
  <r>
    <x v="114"/>
    <s v="2"/>
    <s v="M"/>
    <x v="1"/>
    <n v="693"/>
  </r>
  <r>
    <x v="114"/>
    <s v="3"/>
    <s v="F"/>
    <x v="0"/>
    <n v="2"/>
  </r>
  <r>
    <x v="114"/>
    <s v="3"/>
    <s v="F"/>
    <x v="1"/>
    <n v="2"/>
  </r>
  <r>
    <x v="114"/>
    <s v="3"/>
    <s v="M"/>
    <x v="0"/>
    <n v="2"/>
  </r>
  <r>
    <x v="114"/>
    <s v="3"/>
    <s v="M"/>
    <x v="1"/>
    <n v="6"/>
  </r>
  <r>
    <x v="114"/>
    <s v="N"/>
    <s v="F"/>
    <x v="0"/>
    <n v="4222"/>
  </r>
  <r>
    <x v="114"/>
    <s v="N"/>
    <s v="F"/>
    <x v="1"/>
    <n v="2183"/>
  </r>
  <r>
    <x v="114"/>
    <s v="N"/>
    <s v="M"/>
    <x v="0"/>
    <n v="4114"/>
  </r>
  <r>
    <x v="114"/>
    <s v="N"/>
    <s v="M"/>
    <x v="1"/>
    <n v="1884"/>
  </r>
  <r>
    <x v="115"/>
    <s v="1"/>
    <s v="F"/>
    <x v="0"/>
    <n v="1"/>
  </r>
  <r>
    <x v="115"/>
    <s v="1"/>
    <s v="F"/>
    <x v="0"/>
    <n v="3283"/>
  </r>
  <r>
    <x v="115"/>
    <s v="1"/>
    <s v="F"/>
    <x v="1"/>
    <n v="1685"/>
  </r>
  <r>
    <x v="115"/>
    <s v="1"/>
    <s v="M"/>
    <x v="0"/>
    <n v="3598"/>
  </r>
  <r>
    <x v="115"/>
    <s v="1"/>
    <s v="M"/>
    <x v="1"/>
    <n v="1728"/>
  </r>
  <r>
    <x v="115"/>
    <s v="2"/>
    <s v="F"/>
    <x v="0"/>
    <n v="661"/>
  </r>
  <r>
    <x v="115"/>
    <s v="2"/>
    <s v="F"/>
    <x v="1"/>
    <n v="353"/>
  </r>
  <r>
    <x v="115"/>
    <s v="2"/>
    <s v="M"/>
    <x v="0"/>
    <n v="641"/>
  </r>
  <r>
    <x v="115"/>
    <s v="2"/>
    <s v="M"/>
    <x v="1"/>
    <n v="300"/>
  </r>
  <r>
    <x v="115"/>
    <s v="3"/>
    <s v="F"/>
    <x v="0"/>
    <n v="4"/>
  </r>
  <r>
    <x v="115"/>
    <s v="3"/>
    <s v="F"/>
    <x v="1"/>
    <n v="10"/>
  </r>
  <r>
    <x v="115"/>
    <s v="3"/>
    <s v="M"/>
    <x v="0"/>
    <n v="6"/>
  </r>
  <r>
    <x v="115"/>
    <s v="3"/>
    <s v="M"/>
    <x v="1"/>
    <n v="6"/>
  </r>
  <r>
    <x v="115"/>
    <s v="N"/>
    <s v="F"/>
    <x v="0"/>
    <n v="287"/>
  </r>
  <r>
    <x v="115"/>
    <s v="N"/>
    <s v="F"/>
    <x v="1"/>
    <n v="198"/>
  </r>
  <r>
    <x v="115"/>
    <s v="N"/>
    <s v="M"/>
    <x v="0"/>
    <n v="250"/>
  </r>
  <r>
    <x v="115"/>
    <s v="N"/>
    <s v="M"/>
    <x v="1"/>
    <n v="158"/>
  </r>
  <r>
    <x v="116"/>
    <s v="1"/>
    <s v="M"/>
    <x v="0"/>
    <n v="1"/>
  </r>
  <r>
    <x v="116"/>
    <s v="1"/>
    <s v="F"/>
    <x v="0"/>
    <n v="427"/>
  </r>
  <r>
    <x v="116"/>
    <s v="1"/>
    <s v="F"/>
    <x v="1"/>
    <n v="642"/>
  </r>
  <r>
    <x v="116"/>
    <s v="1"/>
    <s v="M"/>
    <x v="0"/>
    <n v="371"/>
  </r>
  <r>
    <x v="116"/>
    <s v="1"/>
    <s v="M"/>
    <x v="1"/>
    <n v="518"/>
  </r>
  <r>
    <x v="116"/>
    <s v="2"/>
    <s v="F"/>
    <x v="0"/>
    <n v="200"/>
  </r>
  <r>
    <x v="116"/>
    <s v="2"/>
    <s v="F"/>
    <x v="1"/>
    <n v="237"/>
  </r>
  <r>
    <x v="116"/>
    <s v="2"/>
    <s v="M"/>
    <x v="0"/>
    <n v="223"/>
  </r>
  <r>
    <x v="116"/>
    <s v="2"/>
    <s v="M"/>
    <x v="1"/>
    <n v="222"/>
  </r>
  <r>
    <x v="116"/>
    <s v="3"/>
    <s v="F"/>
    <x v="0"/>
    <n v="19"/>
  </r>
  <r>
    <x v="116"/>
    <s v="3"/>
    <s v="F"/>
    <x v="1"/>
    <n v="1"/>
  </r>
  <r>
    <x v="116"/>
    <s v="3"/>
    <s v="M"/>
    <x v="0"/>
    <n v="17"/>
  </r>
  <r>
    <x v="116"/>
    <s v="3"/>
    <s v="M"/>
    <x v="1"/>
    <n v="1"/>
  </r>
  <r>
    <x v="116"/>
    <s v="N"/>
    <s v="F"/>
    <x v="0"/>
    <n v="121"/>
  </r>
  <r>
    <x v="116"/>
    <s v="N"/>
    <s v="F"/>
    <x v="1"/>
    <n v="60"/>
  </r>
  <r>
    <x v="116"/>
    <s v="N"/>
    <s v="M"/>
    <x v="0"/>
    <n v="119"/>
  </r>
  <r>
    <x v="116"/>
    <s v="N"/>
    <s v="M"/>
    <x v="1"/>
    <n v="59"/>
  </r>
  <r>
    <x v="117"/>
    <s v="1"/>
    <s v="F"/>
    <x v="0"/>
    <n v="1697"/>
  </r>
  <r>
    <x v="117"/>
    <s v="1"/>
    <s v="F"/>
    <x v="1"/>
    <n v="2045"/>
  </r>
  <r>
    <x v="117"/>
    <s v="1"/>
    <s v="M"/>
    <x v="0"/>
    <n v="1796"/>
  </r>
  <r>
    <x v="117"/>
    <s v="1"/>
    <s v="M"/>
    <x v="1"/>
    <n v="1889"/>
  </r>
  <r>
    <x v="117"/>
    <s v="2"/>
    <s v="F"/>
    <x v="0"/>
    <n v="250"/>
  </r>
  <r>
    <x v="117"/>
    <s v="2"/>
    <s v="F"/>
    <x v="1"/>
    <n v="674"/>
  </r>
  <r>
    <x v="117"/>
    <s v="2"/>
    <s v="M"/>
    <x v="0"/>
    <n v="251"/>
  </r>
  <r>
    <x v="117"/>
    <s v="2"/>
    <s v="M"/>
    <x v="1"/>
    <n v="662"/>
  </r>
  <r>
    <x v="117"/>
    <s v="3"/>
    <s v="F"/>
    <x v="0"/>
    <n v="8"/>
  </r>
  <r>
    <x v="117"/>
    <s v="3"/>
    <s v="F"/>
    <x v="1"/>
    <n v="4"/>
  </r>
  <r>
    <x v="117"/>
    <s v="3"/>
    <s v="M"/>
    <x v="0"/>
    <n v="12"/>
  </r>
  <r>
    <x v="117"/>
    <s v="3"/>
    <s v="M"/>
    <x v="1"/>
    <n v="8"/>
  </r>
  <r>
    <x v="117"/>
    <s v="N"/>
    <s v="F"/>
    <x v="0"/>
    <n v="224"/>
  </r>
  <r>
    <x v="117"/>
    <s v="N"/>
    <s v="F"/>
    <x v="1"/>
    <n v="308"/>
  </r>
  <r>
    <x v="117"/>
    <s v="N"/>
    <s v="M"/>
    <x v="0"/>
    <n v="173"/>
  </r>
  <r>
    <x v="117"/>
    <s v="N"/>
    <s v="M"/>
    <x v="1"/>
    <n v="247"/>
  </r>
  <r>
    <x v="118"/>
    <s v="1"/>
    <s v="F"/>
    <x v="0"/>
    <n v="774"/>
  </r>
  <r>
    <x v="118"/>
    <s v="1"/>
    <s v="F"/>
    <x v="1"/>
    <n v="950"/>
  </r>
  <r>
    <x v="118"/>
    <s v="1"/>
    <s v="M"/>
    <x v="0"/>
    <n v="628"/>
  </r>
  <r>
    <x v="118"/>
    <s v="1"/>
    <s v="M"/>
    <x v="1"/>
    <n v="849"/>
  </r>
  <r>
    <x v="118"/>
    <s v="2"/>
    <s v="F"/>
    <x v="0"/>
    <n v="638"/>
  </r>
  <r>
    <x v="118"/>
    <s v="2"/>
    <s v="F"/>
    <x v="1"/>
    <n v="644"/>
  </r>
  <r>
    <x v="118"/>
    <s v="2"/>
    <s v="M"/>
    <x v="0"/>
    <n v="544"/>
  </r>
  <r>
    <x v="118"/>
    <s v="2"/>
    <s v="M"/>
    <x v="1"/>
    <n v="527"/>
  </r>
  <r>
    <x v="118"/>
    <s v="3"/>
    <s v="F"/>
    <x v="0"/>
    <n v="4"/>
  </r>
  <r>
    <x v="118"/>
    <s v="3"/>
    <s v="F"/>
    <x v="1"/>
    <n v="2"/>
  </r>
  <r>
    <x v="118"/>
    <s v="3"/>
    <s v="M"/>
    <x v="0"/>
    <n v="5"/>
  </r>
  <r>
    <x v="118"/>
    <s v="3"/>
    <s v="M"/>
    <x v="1"/>
    <n v="3"/>
  </r>
  <r>
    <x v="118"/>
    <s v="N"/>
    <s v="F"/>
    <x v="0"/>
    <n v="80"/>
  </r>
  <r>
    <x v="118"/>
    <s v="N"/>
    <s v="F"/>
    <x v="1"/>
    <n v="88"/>
  </r>
  <r>
    <x v="118"/>
    <s v="N"/>
    <s v="M"/>
    <x v="0"/>
    <n v="46"/>
  </r>
  <r>
    <x v="118"/>
    <s v="N"/>
    <s v="M"/>
    <x v="1"/>
    <n v="69"/>
  </r>
  <r>
    <x v="119"/>
    <s v="1"/>
    <s v="F"/>
    <x v="0"/>
    <n v="491"/>
  </r>
  <r>
    <x v="119"/>
    <s v="1"/>
    <s v="F"/>
    <x v="1"/>
    <n v="2479"/>
  </r>
  <r>
    <x v="119"/>
    <s v="1"/>
    <s v="M"/>
    <x v="0"/>
    <n v="516"/>
  </r>
  <r>
    <x v="119"/>
    <s v="1"/>
    <s v="M"/>
    <x v="1"/>
    <n v="2468"/>
  </r>
  <r>
    <x v="119"/>
    <s v="2"/>
    <s v="F"/>
    <x v="0"/>
    <n v="1"/>
  </r>
  <r>
    <x v="119"/>
    <s v="2"/>
    <s v="F"/>
    <x v="1"/>
    <n v="14"/>
  </r>
  <r>
    <x v="119"/>
    <s v="2"/>
    <s v="M"/>
    <x v="1"/>
    <n v="20"/>
  </r>
  <r>
    <x v="119"/>
    <s v="3"/>
    <s v="F"/>
    <x v="0"/>
    <n v="55"/>
  </r>
  <r>
    <x v="119"/>
    <s v="3"/>
    <s v="M"/>
    <x v="0"/>
    <n v="55"/>
  </r>
  <r>
    <x v="119"/>
    <s v="N"/>
    <s v="F"/>
    <x v="0"/>
    <n v="438"/>
  </r>
  <r>
    <x v="119"/>
    <s v="N"/>
    <s v="F"/>
    <x v="1"/>
    <n v="22"/>
  </r>
  <r>
    <x v="119"/>
    <s v="N"/>
    <s v="M"/>
    <x v="0"/>
    <n v="435"/>
  </r>
  <r>
    <x v="119"/>
    <s v="N"/>
    <s v="M"/>
    <x v="1"/>
    <n v="33"/>
  </r>
  <r>
    <x v="120"/>
    <s v="1"/>
    <s v="F"/>
    <x v="0"/>
    <n v="1037"/>
  </r>
  <r>
    <x v="120"/>
    <s v="1"/>
    <s v="F"/>
    <x v="1"/>
    <n v="897"/>
  </r>
  <r>
    <x v="120"/>
    <s v="1"/>
    <s v="M"/>
    <x v="0"/>
    <n v="1292"/>
  </r>
  <r>
    <x v="120"/>
    <s v="1"/>
    <s v="M"/>
    <x v="1"/>
    <n v="952"/>
  </r>
  <r>
    <x v="120"/>
    <s v="2"/>
    <s v="F"/>
    <x v="0"/>
    <n v="156"/>
  </r>
  <r>
    <x v="120"/>
    <s v="2"/>
    <s v="F"/>
    <x v="1"/>
    <n v="245"/>
  </r>
  <r>
    <x v="120"/>
    <s v="2"/>
    <s v="M"/>
    <x v="0"/>
    <n v="197"/>
  </r>
  <r>
    <x v="120"/>
    <s v="2"/>
    <s v="M"/>
    <x v="1"/>
    <n v="206"/>
  </r>
  <r>
    <x v="120"/>
    <s v="3"/>
    <s v="F"/>
    <x v="1"/>
    <n v="1"/>
  </r>
  <r>
    <x v="120"/>
    <s v="N"/>
    <s v="F"/>
    <x v="0"/>
    <n v="120"/>
  </r>
  <r>
    <x v="120"/>
    <s v="N"/>
    <s v="F"/>
    <x v="1"/>
    <n v="105"/>
  </r>
  <r>
    <x v="120"/>
    <s v="N"/>
    <s v="M"/>
    <x v="0"/>
    <n v="98"/>
  </r>
  <r>
    <x v="120"/>
    <s v="N"/>
    <s v="M"/>
    <x v="1"/>
    <n v="75"/>
  </r>
  <r>
    <x v="121"/>
    <s v="1"/>
    <s v="F"/>
    <x v="0"/>
    <n v="3597"/>
  </r>
  <r>
    <x v="121"/>
    <s v="1"/>
    <s v="F"/>
    <x v="1"/>
    <n v="6696"/>
  </r>
  <r>
    <x v="121"/>
    <s v="1"/>
    <s v="M"/>
    <x v="0"/>
    <n v="3622"/>
  </r>
  <r>
    <x v="121"/>
    <s v="1"/>
    <s v="M"/>
    <x v="1"/>
    <n v="5942"/>
  </r>
  <r>
    <x v="121"/>
    <s v="2"/>
    <s v="F"/>
    <x v="0"/>
    <n v="1269"/>
  </r>
  <r>
    <x v="121"/>
    <s v="2"/>
    <s v="F"/>
    <x v="1"/>
    <n v="2252"/>
  </r>
  <r>
    <x v="121"/>
    <s v="2"/>
    <s v="M"/>
    <x v="0"/>
    <n v="1436"/>
  </r>
  <r>
    <x v="121"/>
    <s v="2"/>
    <s v="M"/>
    <x v="1"/>
    <n v="2008"/>
  </r>
  <r>
    <x v="121"/>
    <s v="3"/>
    <s v="F"/>
    <x v="0"/>
    <n v="5"/>
  </r>
  <r>
    <x v="121"/>
    <s v="3"/>
    <s v="F"/>
    <x v="1"/>
    <n v="4"/>
  </r>
  <r>
    <x v="121"/>
    <s v="3"/>
    <s v="M"/>
    <x v="0"/>
    <n v="2"/>
  </r>
  <r>
    <x v="121"/>
    <s v="3"/>
    <s v="M"/>
    <x v="1"/>
    <n v="2"/>
  </r>
  <r>
    <x v="121"/>
    <s v="N"/>
    <s v="F"/>
    <x v="0"/>
    <n v="277"/>
  </r>
  <r>
    <x v="121"/>
    <s v="N"/>
    <s v="F"/>
    <x v="1"/>
    <n v="619"/>
  </r>
  <r>
    <x v="121"/>
    <s v="N"/>
    <s v="M"/>
    <x v="0"/>
    <n v="218"/>
  </r>
  <r>
    <x v="121"/>
    <s v="N"/>
    <s v="M"/>
    <x v="1"/>
    <n v="517"/>
  </r>
  <r>
    <x v="122"/>
    <s v="1"/>
    <s v="F"/>
    <x v="0"/>
    <n v="2763"/>
  </r>
  <r>
    <x v="122"/>
    <s v="1"/>
    <s v="F"/>
    <x v="1"/>
    <n v="1632"/>
  </r>
  <r>
    <x v="122"/>
    <s v="1"/>
    <s v="M"/>
    <x v="0"/>
    <n v="3135"/>
  </r>
  <r>
    <x v="122"/>
    <s v="1"/>
    <s v="M"/>
    <x v="1"/>
    <n v="1703"/>
  </r>
  <r>
    <x v="122"/>
    <s v="2"/>
    <s v="F"/>
    <x v="0"/>
    <n v="1026"/>
  </r>
  <r>
    <x v="122"/>
    <s v="2"/>
    <s v="F"/>
    <x v="1"/>
    <n v="910"/>
  </r>
  <r>
    <x v="122"/>
    <s v="2"/>
    <s v="M"/>
    <x v="0"/>
    <n v="1164"/>
  </r>
  <r>
    <x v="122"/>
    <s v="2"/>
    <s v="M"/>
    <x v="1"/>
    <n v="794"/>
  </r>
  <r>
    <x v="122"/>
    <s v="3"/>
    <s v="F"/>
    <x v="0"/>
    <n v="12"/>
  </r>
  <r>
    <x v="122"/>
    <s v="3"/>
    <s v="F"/>
    <x v="1"/>
    <n v="15"/>
  </r>
  <r>
    <x v="122"/>
    <s v="3"/>
    <s v="M"/>
    <x v="0"/>
    <n v="12"/>
  </r>
  <r>
    <x v="122"/>
    <s v="3"/>
    <s v="M"/>
    <x v="1"/>
    <n v="15"/>
  </r>
  <r>
    <x v="122"/>
    <s v="N"/>
    <s v="F"/>
    <x v="0"/>
    <n v="343"/>
  </r>
  <r>
    <x v="122"/>
    <s v="N"/>
    <s v="F"/>
    <x v="1"/>
    <n v="415"/>
  </r>
  <r>
    <x v="122"/>
    <s v="N"/>
    <s v="M"/>
    <x v="0"/>
    <n v="307"/>
  </r>
  <r>
    <x v="122"/>
    <s v="N"/>
    <s v="M"/>
    <x v="1"/>
    <n v="342"/>
  </r>
  <r>
    <x v="123"/>
    <s v="1"/>
    <s v="F"/>
    <x v="0"/>
    <n v="1373"/>
  </r>
  <r>
    <x v="123"/>
    <s v="1"/>
    <s v="F"/>
    <x v="1"/>
    <n v="1543"/>
  </r>
  <r>
    <x v="123"/>
    <s v="1"/>
    <s v="M"/>
    <x v="0"/>
    <n v="1568"/>
  </r>
  <r>
    <x v="123"/>
    <s v="1"/>
    <s v="M"/>
    <x v="1"/>
    <n v="1428"/>
  </r>
  <r>
    <x v="123"/>
    <s v="2"/>
    <s v="F"/>
    <x v="0"/>
    <n v="39"/>
  </r>
  <r>
    <x v="123"/>
    <s v="2"/>
    <s v="F"/>
    <x v="1"/>
    <n v="105"/>
  </r>
  <r>
    <x v="123"/>
    <s v="2"/>
    <s v="M"/>
    <x v="0"/>
    <n v="64"/>
  </r>
  <r>
    <x v="123"/>
    <s v="2"/>
    <s v="M"/>
    <x v="1"/>
    <n v="91"/>
  </r>
  <r>
    <x v="123"/>
    <s v="N"/>
    <s v="F"/>
    <x v="0"/>
    <n v="948"/>
  </r>
  <r>
    <x v="123"/>
    <s v="N"/>
    <s v="F"/>
    <x v="1"/>
    <n v="1174"/>
  </r>
  <r>
    <x v="123"/>
    <s v="N"/>
    <s v="M"/>
    <x v="0"/>
    <n v="852"/>
  </r>
  <r>
    <x v="123"/>
    <s v="N"/>
    <s v="M"/>
    <x v="1"/>
    <n v="977"/>
  </r>
  <r>
    <x v="124"/>
    <s v="1"/>
    <s v="F"/>
    <x v="0"/>
    <n v="1"/>
  </r>
  <r>
    <x v="124"/>
    <s v="1"/>
    <s v="F"/>
    <x v="0"/>
    <n v="3789"/>
  </r>
  <r>
    <x v="124"/>
    <s v="1"/>
    <s v="F"/>
    <x v="1"/>
    <n v="5574"/>
  </r>
  <r>
    <x v="124"/>
    <s v="1"/>
    <s v="M"/>
    <x v="0"/>
    <n v="3848"/>
  </r>
  <r>
    <x v="124"/>
    <s v="1"/>
    <s v="M"/>
    <x v="1"/>
    <n v="5081"/>
  </r>
  <r>
    <x v="124"/>
    <s v="2"/>
    <s v="F"/>
    <x v="0"/>
    <n v="156"/>
  </r>
  <r>
    <x v="124"/>
    <s v="2"/>
    <s v="F"/>
    <x v="1"/>
    <n v="864"/>
  </r>
  <r>
    <x v="124"/>
    <s v="2"/>
    <s v="M"/>
    <x v="0"/>
    <n v="156"/>
  </r>
  <r>
    <x v="124"/>
    <s v="2"/>
    <s v="M"/>
    <x v="1"/>
    <n v="733"/>
  </r>
  <r>
    <x v="124"/>
    <s v="3"/>
    <s v="F"/>
    <x v="0"/>
    <n v="100"/>
  </r>
  <r>
    <x v="124"/>
    <s v="3"/>
    <s v="F"/>
    <x v="1"/>
    <n v="61"/>
  </r>
  <r>
    <x v="124"/>
    <s v="3"/>
    <s v="M"/>
    <x v="0"/>
    <n v="126"/>
  </r>
  <r>
    <x v="124"/>
    <s v="3"/>
    <s v="M"/>
    <x v="1"/>
    <n v="71"/>
  </r>
  <r>
    <x v="124"/>
    <s v="N"/>
    <s v="F"/>
    <x v="0"/>
    <n v="829"/>
  </r>
  <r>
    <x v="124"/>
    <s v="N"/>
    <s v="F"/>
    <x v="1"/>
    <n v="383"/>
  </r>
  <r>
    <x v="124"/>
    <s v="N"/>
    <s v="M"/>
    <x v="0"/>
    <n v="826"/>
  </r>
  <r>
    <x v="124"/>
    <s v="N"/>
    <s v="M"/>
    <x v="1"/>
    <n v="357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1623">
  <r>
    <x v="0"/>
    <x v="0"/>
    <n v="16327"/>
  </r>
  <r>
    <x v="0"/>
    <x v="1"/>
    <n v="76958"/>
  </r>
  <r>
    <x v="0"/>
    <x v="2"/>
    <n v="214604"/>
  </r>
  <r>
    <x v="0"/>
    <x v="3"/>
    <n v="99537"/>
  </r>
  <r>
    <x v="0"/>
    <x v="4"/>
    <n v="834625"/>
  </r>
  <r>
    <x v="0"/>
    <x v="5"/>
    <n v="123611"/>
  </r>
  <r>
    <x v="0"/>
    <x v="6"/>
    <n v="130195"/>
  </r>
  <r>
    <x v="0"/>
    <x v="7"/>
    <n v="115864"/>
  </r>
  <r>
    <x v="0"/>
    <x v="8"/>
    <n v="92753"/>
  </r>
  <r>
    <x v="0"/>
    <x v="9"/>
    <n v="71801"/>
  </r>
  <r>
    <x v="0"/>
    <x v="10"/>
    <n v="50616"/>
  </r>
  <r>
    <x v="0"/>
    <x v="11"/>
    <n v="36029"/>
  </r>
  <r>
    <x v="0"/>
    <x v="12"/>
    <n v="47647"/>
  </r>
  <r>
    <x v="1"/>
    <x v="0"/>
    <n v="15"/>
  </r>
  <r>
    <x v="1"/>
    <x v="1"/>
    <n v="132"/>
  </r>
  <r>
    <x v="1"/>
    <x v="2"/>
    <n v="380"/>
  </r>
  <r>
    <x v="1"/>
    <x v="3"/>
    <n v="187"/>
  </r>
  <r>
    <x v="1"/>
    <x v="4"/>
    <n v="1261"/>
  </r>
  <r>
    <x v="1"/>
    <x v="5"/>
    <n v="216"/>
  </r>
  <r>
    <x v="1"/>
    <x v="6"/>
    <n v="204"/>
  </r>
  <r>
    <x v="1"/>
    <x v="7"/>
    <n v="189"/>
  </r>
  <r>
    <x v="1"/>
    <x v="8"/>
    <n v="159"/>
  </r>
  <r>
    <x v="1"/>
    <x v="9"/>
    <n v="145"/>
  </r>
  <r>
    <x v="1"/>
    <x v="10"/>
    <n v="103"/>
  </r>
  <r>
    <x v="1"/>
    <x v="11"/>
    <n v="62"/>
  </r>
  <r>
    <x v="1"/>
    <x v="12"/>
    <n v="94"/>
  </r>
  <r>
    <x v="2"/>
    <x v="0"/>
    <n v="3"/>
  </r>
  <r>
    <x v="2"/>
    <x v="1"/>
    <n v="21"/>
  </r>
  <r>
    <x v="2"/>
    <x v="2"/>
    <n v="40"/>
  </r>
  <r>
    <x v="2"/>
    <x v="3"/>
    <n v="23"/>
  </r>
  <r>
    <x v="2"/>
    <x v="4"/>
    <n v="123"/>
  </r>
  <r>
    <x v="2"/>
    <x v="5"/>
    <n v="23"/>
  </r>
  <r>
    <x v="2"/>
    <x v="6"/>
    <n v="32"/>
  </r>
  <r>
    <x v="2"/>
    <x v="7"/>
    <n v="21"/>
  </r>
  <r>
    <x v="2"/>
    <x v="8"/>
    <n v="24"/>
  </r>
  <r>
    <x v="2"/>
    <x v="9"/>
    <n v="14"/>
  </r>
  <r>
    <x v="2"/>
    <x v="10"/>
    <n v="13"/>
  </r>
  <r>
    <x v="2"/>
    <x v="11"/>
    <n v="10"/>
  </r>
  <r>
    <x v="2"/>
    <x v="12"/>
    <n v="11"/>
  </r>
  <r>
    <x v="3"/>
    <x v="0"/>
    <n v="3"/>
  </r>
  <r>
    <x v="3"/>
    <x v="1"/>
    <n v="20"/>
  </r>
  <r>
    <x v="3"/>
    <x v="2"/>
    <n v="84"/>
  </r>
  <r>
    <x v="3"/>
    <x v="3"/>
    <n v="26"/>
  </r>
  <r>
    <x v="3"/>
    <x v="4"/>
    <n v="223"/>
  </r>
  <r>
    <x v="3"/>
    <x v="5"/>
    <n v="26"/>
  </r>
  <r>
    <x v="3"/>
    <x v="6"/>
    <n v="43"/>
  </r>
  <r>
    <x v="3"/>
    <x v="7"/>
    <n v="39"/>
  </r>
  <r>
    <x v="3"/>
    <x v="8"/>
    <n v="21"/>
  </r>
  <r>
    <x v="3"/>
    <x v="9"/>
    <n v="21"/>
  </r>
  <r>
    <x v="3"/>
    <x v="10"/>
    <n v="13"/>
  </r>
  <r>
    <x v="3"/>
    <x v="11"/>
    <n v="9"/>
  </r>
  <r>
    <x v="3"/>
    <x v="12"/>
    <n v="9"/>
  </r>
  <r>
    <x v="4"/>
    <x v="0"/>
    <n v="105"/>
  </r>
  <r>
    <x v="4"/>
    <x v="1"/>
    <n v="569"/>
  </r>
  <r>
    <x v="4"/>
    <x v="2"/>
    <n v="1953"/>
  </r>
  <r>
    <x v="4"/>
    <x v="3"/>
    <n v="957"/>
  </r>
  <r>
    <x v="4"/>
    <x v="4"/>
    <n v="5922"/>
  </r>
  <r>
    <x v="4"/>
    <x v="5"/>
    <n v="959"/>
  </r>
  <r>
    <x v="4"/>
    <x v="6"/>
    <n v="954"/>
  </r>
  <r>
    <x v="4"/>
    <x v="7"/>
    <n v="730"/>
  </r>
  <r>
    <x v="4"/>
    <x v="8"/>
    <n v="549"/>
  </r>
  <r>
    <x v="4"/>
    <x v="9"/>
    <n v="372"/>
  </r>
  <r>
    <x v="4"/>
    <x v="10"/>
    <n v="241"/>
  </r>
  <r>
    <x v="4"/>
    <x v="11"/>
    <n v="146"/>
  </r>
  <r>
    <x v="4"/>
    <x v="12"/>
    <n v="180"/>
  </r>
  <r>
    <x v="5"/>
    <x v="0"/>
    <n v="25"/>
  </r>
  <r>
    <x v="5"/>
    <x v="1"/>
    <n v="167"/>
  </r>
  <r>
    <x v="5"/>
    <x v="2"/>
    <n v="657"/>
  </r>
  <r>
    <x v="5"/>
    <x v="3"/>
    <n v="289"/>
  </r>
  <r>
    <x v="5"/>
    <x v="4"/>
    <n v="2087"/>
  </r>
  <r>
    <x v="5"/>
    <x v="5"/>
    <n v="308"/>
  </r>
  <r>
    <x v="5"/>
    <x v="6"/>
    <n v="277"/>
  </r>
  <r>
    <x v="5"/>
    <x v="7"/>
    <n v="190"/>
  </r>
  <r>
    <x v="5"/>
    <x v="8"/>
    <n v="171"/>
  </r>
  <r>
    <x v="5"/>
    <x v="9"/>
    <n v="119"/>
  </r>
  <r>
    <x v="5"/>
    <x v="10"/>
    <n v="50"/>
  </r>
  <r>
    <x v="5"/>
    <x v="11"/>
    <n v="41"/>
  </r>
  <r>
    <x v="5"/>
    <x v="12"/>
    <n v="47"/>
  </r>
  <r>
    <x v="6"/>
    <x v="0"/>
    <n v="57"/>
  </r>
  <r>
    <x v="6"/>
    <x v="1"/>
    <n v="319"/>
  </r>
  <r>
    <x v="6"/>
    <x v="2"/>
    <n v="1070"/>
  </r>
  <r>
    <x v="6"/>
    <x v="3"/>
    <n v="500"/>
  </r>
  <r>
    <x v="6"/>
    <x v="4"/>
    <n v="3174"/>
  </r>
  <r>
    <x v="6"/>
    <x v="5"/>
    <n v="627"/>
  </r>
  <r>
    <x v="6"/>
    <x v="6"/>
    <n v="573"/>
  </r>
  <r>
    <x v="6"/>
    <x v="7"/>
    <n v="488"/>
  </r>
  <r>
    <x v="6"/>
    <x v="8"/>
    <n v="443"/>
  </r>
  <r>
    <x v="6"/>
    <x v="9"/>
    <n v="308"/>
  </r>
  <r>
    <x v="6"/>
    <x v="10"/>
    <n v="226"/>
  </r>
  <r>
    <x v="6"/>
    <x v="11"/>
    <n v="140"/>
  </r>
  <r>
    <x v="6"/>
    <x v="12"/>
    <n v="162"/>
  </r>
  <r>
    <x v="7"/>
    <x v="0"/>
    <n v="12"/>
  </r>
  <r>
    <x v="7"/>
    <x v="1"/>
    <n v="71"/>
  </r>
  <r>
    <x v="7"/>
    <x v="2"/>
    <n v="230"/>
  </r>
  <r>
    <x v="7"/>
    <x v="3"/>
    <n v="116"/>
  </r>
  <r>
    <x v="7"/>
    <x v="4"/>
    <n v="631"/>
  </r>
  <r>
    <x v="7"/>
    <x v="5"/>
    <n v="104"/>
  </r>
  <r>
    <x v="7"/>
    <x v="6"/>
    <n v="100"/>
  </r>
  <r>
    <x v="7"/>
    <x v="7"/>
    <n v="79"/>
  </r>
  <r>
    <x v="7"/>
    <x v="8"/>
    <n v="48"/>
  </r>
  <r>
    <x v="7"/>
    <x v="9"/>
    <n v="35"/>
  </r>
  <r>
    <x v="7"/>
    <x v="10"/>
    <n v="26"/>
  </r>
  <r>
    <x v="7"/>
    <x v="11"/>
    <n v="16"/>
  </r>
  <r>
    <x v="7"/>
    <x v="12"/>
    <n v="15"/>
  </r>
  <r>
    <x v="8"/>
    <x v="0"/>
    <n v="4"/>
  </r>
  <r>
    <x v="8"/>
    <x v="1"/>
    <n v="32"/>
  </r>
  <r>
    <x v="8"/>
    <x v="2"/>
    <n v="120"/>
  </r>
  <r>
    <x v="8"/>
    <x v="3"/>
    <n v="68"/>
  </r>
  <r>
    <x v="8"/>
    <x v="4"/>
    <n v="488"/>
  </r>
  <r>
    <x v="8"/>
    <x v="5"/>
    <n v="51"/>
  </r>
  <r>
    <x v="8"/>
    <x v="6"/>
    <n v="52"/>
  </r>
  <r>
    <x v="8"/>
    <x v="7"/>
    <n v="37"/>
  </r>
  <r>
    <x v="8"/>
    <x v="8"/>
    <n v="37"/>
  </r>
  <r>
    <x v="8"/>
    <x v="9"/>
    <n v="21"/>
  </r>
  <r>
    <x v="8"/>
    <x v="10"/>
    <n v="11"/>
  </r>
  <r>
    <x v="8"/>
    <x v="11"/>
    <n v="14"/>
  </r>
  <r>
    <x v="8"/>
    <x v="12"/>
    <n v="15"/>
  </r>
  <r>
    <x v="9"/>
    <x v="0"/>
    <n v="4"/>
  </r>
  <r>
    <x v="9"/>
    <x v="1"/>
    <n v="58"/>
  </r>
  <r>
    <x v="9"/>
    <x v="2"/>
    <n v="207"/>
  </r>
  <r>
    <x v="9"/>
    <x v="3"/>
    <n v="94"/>
  </r>
  <r>
    <x v="9"/>
    <x v="4"/>
    <n v="901"/>
  </r>
  <r>
    <x v="9"/>
    <x v="5"/>
    <n v="115"/>
  </r>
  <r>
    <x v="9"/>
    <x v="6"/>
    <n v="104"/>
  </r>
  <r>
    <x v="9"/>
    <x v="7"/>
    <n v="60"/>
  </r>
  <r>
    <x v="9"/>
    <x v="8"/>
    <n v="39"/>
  </r>
  <r>
    <x v="9"/>
    <x v="9"/>
    <n v="20"/>
  </r>
  <r>
    <x v="9"/>
    <x v="10"/>
    <n v="17"/>
  </r>
  <r>
    <x v="9"/>
    <x v="11"/>
    <n v="7"/>
  </r>
  <r>
    <x v="9"/>
    <x v="12"/>
    <n v="10"/>
  </r>
  <r>
    <x v="10"/>
    <x v="0"/>
    <n v="95"/>
  </r>
  <r>
    <x v="10"/>
    <x v="1"/>
    <n v="366"/>
  </r>
  <r>
    <x v="10"/>
    <x v="2"/>
    <n v="1212"/>
  </r>
  <r>
    <x v="10"/>
    <x v="3"/>
    <n v="569"/>
  </r>
  <r>
    <x v="10"/>
    <x v="4"/>
    <n v="3979"/>
  </r>
  <r>
    <x v="10"/>
    <x v="5"/>
    <n v="631"/>
  </r>
  <r>
    <x v="10"/>
    <x v="6"/>
    <n v="555"/>
  </r>
  <r>
    <x v="10"/>
    <x v="7"/>
    <n v="427"/>
  </r>
  <r>
    <x v="10"/>
    <x v="8"/>
    <n v="328"/>
  </r>
  <r>
    <x v="10"/>
    <x v="9"/>
    <n v="234"/>
  </r>
  <r>
    <x v="10"/>
    <x v="10"/>
    <n v="170"/>
  </r>
  <r>
    <x v="10"/>
    <x v="11"/>
    <n v="111"/>
  </r>
  <r>
    <x v="10"/>
    <x v="12"/>
    <n v="140"/>
  </r>
  <r>
    <x v="11"/>
    <x v="0"/>
    <n v="14"/>
  </r>
  <r>
    <x v="11"/>
    <x v="1"/>
    <n v="80"/>
  </r>
  <r>
    <x v="11"/>
    <x v="2"/>
    <n v="226"/>
  </r>
  <r>
    <x v="11"/>
    <x v="3"/>
    <n v="95"/>
  </r>
  <r>
    <x v="11"/>
    <x v="4"/>
    <n v="555"/>
  </r>
  <r>
    <x v="11"/>
    <x v="5"/>
    <n v="70"/>
  </r>
  <r>
    <x v="11"/>
    <x v="6"/>
    <n v="66"/>
  </r>
  <r>
    <x v="11"/>
    <x v="7"/>
    <n v="36"/>
  </r>
  <r>
    <x v="11"/>
    <x v="8"/>
    <n v="21"/>
  </r>
  <r>
    <x v="11"/>
    <x v="9"/>
    <n v="16"/>
  </r>
  <r>
    <x v="11"/>
    <x v="10"/>
    <n v="9"/>
  </r>
  <r>
    <x v="11"/>
    <x v="11"/>
    <n v="5"/>
  </r>
  <r>
    <x v="11"/>
    <x v="12"/>
    <n v="10"/>
  </r>
  <r>
    <x v="12"/>
    <x v="0"/>
    <n v="1145"/>
  </r>
  <r>
    <x v="12"/>
    <x v="1"/>
    <n v="5039"/>
  </r>
  <r>
    <x v="12"/>
    <x v="2"/>
    <n v="16065"/>
  </r>
  <r>
    <x v="12"/>
    <x v="3"/>
    <n v="7268"/>
  </r>
  <r>
    <x v="12"/>
    <x v="4"/>
    <n v="37355"/>
  </r>
  <r>
    <x v="12"/>
    <x v="5"/>
    <n v="5272"/>
  </r>
  <r>
    <x v="12"/>
    <x v="6"/>
    <n v="4578"/>
  </r>
  <r>
    <x v="12"/>
    <x v="7"/>
    <n v="3518"/>
  </r>
  <r>
    <x v="12"/>
    <x v="8"/>
    <n v="2171"/>
  </r>
  <r>
    <x v="12"/>
    <x v="9"/>
    <n v="1155"/>
  </r>
  <r>
    <x v="12"/>
    <x v="10"/>
    <n v="676"/>
  </r>
  <r>
    <x v="12"/>
    <x v="11"/>
    <n v="460"/>
  </r>
  <r>
    <x v="12"/>
    <x v="12"/>
    <n v="363"/>
  </r>
  <r>
    <x v="13"/>
    <x v="0"/>
    <n v="43"/>
  </r>
  <r>
    <x v="13"/>
    <x v="1"/>
    <n v="172"/>
  </r>
  <r>
    <x v="13"/>
    <x v="2"/>
    <n v="607"/>
  </r>
  <r>
    <x v="13"/>
    <x v="3"/>
    <n v="254"/>
  </r>
  <r>
    <x v="13"/>
    <x v="4"/>
    <n v="1543"/>
  </r>
  <r>
    <x v="13"/>
    <x v="5"/>
    <n v="240"/>
  </r>
  <r>
    <x v="13"/>
    <x v="6"/>
    <n v="207"/>
  </r>
  <r>
    <x v="13"/>
    <x v="7"/>
    <n v="135"/>
  </r>
  <r>
    <x v="13"/>
    <x v="8"/>
    <n v="101"/>
  </r>
  <r>
    <x v="13"/>
    <x v="9"/>
    <n v="79"/>
  </r>
  <r>
    <x v="13"/>
    <x v="10"/>
    <n v="42"/>
  </r>
  <r>
    <x v="13"/>
    <x v="11"/>
    <n v="26"/>
  </r>
  <r>
    <x v="13"/>
    <x v="12"/>
    <n v="33"/>
  </r>
  <r>
    <x v="14"/>
    <x v="0"/>
    <n v="3"/>
  </r>
  <r>
    <x v="14"/>
    <x v="1"/>
    <n v="30"/>
  </r>
  <r>
    <x v="14"/>
    <x v="2"/>
    <n v="84"/>
  </r>
  <r>
    <x v="14"/>
    <x v="3"/>
    <n v="32"/>
  </r>
  <r>
    <x v="14"/>
    <x v="4"/>
    <n v="214"/>
  </r>
  <r>
    <x v="14"/>
    <x v="5"/>
    <n v="30"/>
  </r>
  <r>
    <x v="14"/>
    <x v="6"/>
    <n v="26"/>
  </r>
  <r>
    <x v="14"/>
    <x v="7"/>
    <n v="27"/>
  </r>
  <r>
    <x v="14"/>
    <x v="8"/>
    <n v="12"/>
  </r>
  <r>
    <x v="14"/>
    <x v="9"/>
    <n v="11"/>
  </r>
  <r>
    <x v="14"/>
    <x v="10"/>
    <n v="9"/>
  </r>
  <r>
    <x v="14"/>
    <x v="11"/>
    <n v="6"/>
  </r>
  <r>
    <x v="14"/>
    <x v="12"/>
    <n v="5"/>
  </r>
  <r>
    <x v="15"/>
    <x v="0"/>
    <n v="4"/>
  </r>
  <r>
    <x v="15"/>
    <x v="1"/>
    <n v="44"/>
  </r>
  <r>
    <x v="15"/>
    <x v="2"/>
    <n v="138"/>
  </r>
  <r>
    <x v="15"/>
    <x v="3"/>
    <n v="63"/>
  </r>
  <r>
    <x v="15"/>
    <x v="4"/>
    <n v="409"/>
  </r>
  <r>
    <x v="15"/>
    <x v="5"/>
    <n v="85"/>
  </r>
  <r>
    <x v="15"/>
    <x v="6"/>
    <n v="84"/>
  </r>
  <r>
    <x v="15"/>
    <x v="7"/>
    <n v="71"/>
  </r>
  <r>
    <x v="15"/>
    <x v="8"/>
    <n v="64"/>
  </r>
  <r>
    <x v="15"/>
    <x v="9"/>
    <n v="59"/>
  </r>
  <r>
    <x v="15"/>
    <x v="10"/>
    <n v="44"/>
  </r>
  <r>
    <x v="15"/>
    <x v="11"/>
    <n v="33"/>
  </r>
  <r>
    <x v="15"/>
    <x v="12"/>
    <n v="37"/>
  </r>
  <r>
    <x v="16"/>
    <x v="0"/>
    <n v="181"/>
  </r>
  <r>
    <x v="16"/>
    <x v="1"/>
    <n v="896"/>
  </r>
  <r>
    <x v="16"/>
    <x v="2"/>
    <n v="2955"/>
  </r>
  <r>
    <x v="16"/>
    <x v="3"/>
    <n v="1348"/>
  </r>
  <r>
    <x v="16"/>
    <x v="4"/>
    <n v="9163"/>
  </r>
  <r>
    <x v="16"/>
    <x v="5"/>
    <n v="1503"/>
  </r>
  <r>
    <x v="16"/>
    <x v="6"/>
    <n v="1385"/>
  </r>
  <r>
    <x v="16"/>
    <x v="7"/>
    <n v="1139"/>
  </r>
  <r>
    <x v="16"/>
    <x v="8"/>
    <n v="831"/>
  </r>
  <r>
    <x v="16"/>
    <x v="9"/>
    <n v="694"/>
  </r>
  <r>
    <x v="16"/>
    <x v="10"/>
    <n v="513"/>
  </r>
  <r>
    <x v="16"/>
    <x v="11"/>
    <n v="365"/>
  </r>
  <r>
    <x v="16"/>
    <x v="12"/>
    <n v="404"/>
  </r>
  <r>
    <x v="17"/>
    <x v="0"/>
    <n v="13"/>
  </r>
  <r>
    <x v="17"/>
    <x v="1"/>
    <n v="36"/>
  </r>
  <r>
    <x v="17"/>
    <x v="2"/>
    <n v="184"/>
  </r>
  <r>
    <x v="17"/>
    <x v="3"/>
    <n v="100"/>
  </r>
  <r>
    <x v="17"/>
    <x v="4"/>
    <n v="400"/>
  </r>
  <r>
    <x v="17"/>
    <x v="5"/>
    <n v="85"/>
  </r>
  <r>
    <x v="17"/>
    <x v="6"/>
    <n v="63"/>
  </r>
  <r>
    <x v="17"/>
    <x v="7"/>
    <n v="48"/>
  </r>
  <r>
    <x v="17"/>
    <x v="8"/>
    <n v="26"/>
  </r>
  <r>
    <x v="17"/>
    <x v="9"/>
    <n v="14"/>
  </r>
  <r>
    <x v="17"/>
    <x v="10"/>
    <n v="14"/>
  </r>
  <r>
    <x v="17"/>
    <x v="11"/>
    <n v="9"/>
  </r>
  <r>
    <x v="17"/>
    <x v="12"/>
    <n v="15"/>
  </r>
  <r>
    <x v="18"/>
    <x v="0"/>
    <n v="2851"/>
  </r>
  <r>
    <x v="18"/>
    <x v="1"/>
    <n v="13495"/>
  </r>
  <r>
    <x v="18"/>
    <x v="2"/>
    <n v="39148"/>
  </r>
  <r>
    <x v="18"/>
    <x v="3"/>
    <n v="17923"/>
  </r>
  <r>
    <x v="18"/>
    <x v="4"/>
    <n v="133574"/>
  </r>
  <r>
    <x v="18"/>
    <x v="5"/>
    <n v="19524"/>
  </r>
  <r>
    <x v="18"/>
    <x v="6"/>
    <n v="20112"/>
  </r>
  <r>
    <x v="18"/>
    <x v="7"/>
    <n v="17056"/>
  </r>
  <r>
    <x v="18"/>
    <x v="8"/>
    <n v="13617"/>
  </r>
  <r>
    <x v="18"/>
    <x v="9"/>
    <n v="10130"/>
  </r>
  <r>
    <x v="18"/>
    <x v="10"/>
    <n v="6572"/>
  </r>
  <r>
    <x v="18"/>
    <x v="11"/>
    <n v="4343"/>
  </r>
  <r>
    <x v="18"/>
    <x v="12"/>
    <n v="5301"/>
  </r>
  <r>
    <x v="19"/>
    <x v="0"/>
    <n v="3"/>
  </r>
  <r>
    <x v="19"/>
    <x v="1"/>
    <n v="30"/>
  </r>
  <r>
    <x v="19"/>
    <x v="2"/>
    <n v="112"/>
  </r>
  <r>
    <x v="19"/>
    <x v="3"/>
    <n v="40"/>
  </r>
  <r>
    <x v="19"/>
    <x v="4"/>
    <n v="294"/>
  </r>
  <r>
    <x v="19"/>
    <x v="5"/>
    <n v="73"/>
  </r>
  <r>
    <x v="19"/>
    <x v="6"/>
    <n v="49"/>
  </r>
  <r>
    <x v="19"/>
    <x v="7"/>
    <n v="43"/>
  </r>
  <r>
    <x v="19"/>
    <x v="8"/>
    <n v="43"/>
  </r>
  <r>
    <x v="19"/>
    <x v="9"/>
    <n v="22"/>
  </r>
  <r>
    <x v="19"/>
    <x v="10"/>
    <n v="20"/>
  </r>
  <r>
    <x v="19"/>
    <x v="11"/>
    <n v="6"/>
  </r>
  <r>
    <x v="19"/>
    <x v="12"/>
    <n v="15"/>
  </r>
  <r>
    <x v="20"/>
    <x v="0"/>
    <n v="7"/>
  </r>
  <r>
    <x v="20"/>
    <x v="1"/>
    <n v="41"/>
  </r>
  <r>
    <x v="20"/>
    <x v="2"/>
    <n v="185"/>
  </r>
  <r>
    <x v="20"/>
    <x v="3"/>
    <n v="90"/>
  </r>
  <r>
    <x v="20"/>
    <x v="4"/>
    <n v="504"/>
  </r>
  <r>
    <x v="20"/>
    <x v="5"/>
    <n v="97"/>
  </r>
  <r>
    <x v="20"/>
    <x v="6"/>
    <n v="74"/>
  </r>
  <r>
    <x v="20"/>
    <x v="7"/>
    <n v="69"/>
  </r>
  <r>
    <x v="20"/>
    <x v="8"/>
    <n v="45"/>
  </r>
  <r>
    <x v="20"/>
    <x v="9"/>
    <n v="32"/>
  </r>
  <r>
    <x v="20"/>
    <x v="10"/>
    <n v="19"/>
  </r>
  <r>
    <x v="20"/>
    <x v="11"/>
    <n v="13"/>
  </r>
  <r>
    <x v="20"/>
    <x v="12"/>
    <n v="18"/>
  </r>
  <r>
    <x v="21"/>
    <x v="0"/>
    <n v="56"/>
  </r>
  <r>
    <x v="21"/>
    <x v="1"/>
    <n v="285"/>
  </r>
  <r>
    <x v="21"/>
    <x v="2"/>
    <n v="976"/>
  </r>
  <r>
    <x v="21"/>
    <x v="3"/>
    <n v="484"/>
  </r>
  <r>
    <x v="21"/>
    <x v="4"/>
    <n v="2886"/>
  </r>
  <r>
    <x v="21"/>
    <x v="5"/>
    <n v="508"/>
  </r>
  <r>
    <x v="21"/>
    <x v="6"/>
    <n v="556"/>
  </r>
  <r>
    <x v="21"/>
    <x v="7"/>
    <n v="457"/>
  </r>
  <r>
    <x v="21"/>
    <x v="8"/>
    <n v="339"/>
  </r>
  <r>
    <x v="21"/>
    <x v="9"/>
    <n v="248"/>
  </r>
  <r>
    <x v="21"/>
    <x v="10"/>
    <n v="190"/>
  </r>
  <r>
    <x v="21"/>
    <x v="11"/>
    <n v="117"/>
  </r>
  <r>
    <x v="21"/>
    <x v="12"/>
    <n v="135"/>
  </r>
  <r>
    <x v="22"/>
    <x v="0"/>
    <n v="1"/>
  </r>
  <r>
    <x v="22"/>
    <x v="1"/>
    <n v="38"/>
  </r>
  <r>
    <x v="22"/>
    <x v="2"/>
    <n v="129"/>
  </r>
  <r>
    <x v="22"/>
    <x v="3"/>
    <n v="55"/>
  </r>
  <r>
    <x v="22"/>
    <x v="4"/>
    <n v="445"/>
  </r>
  <r>
    <x v="22"/>
    <x v="5"/>
    <n v="39"/>
  </r>
  <r>
    <x v="22"/>
    <x v="6"/>
    <n v="34"/>
  </r>
  <r>
    <x v="22"/>
    <x v="7"/>
    <n v="23"/>
  </r>
  <r>
    <x v="22"/>
    <x v="8"/>
    <n v="12"/>
  </r>
  <r>
    <x v="22"/>
    <x v="9"/>
    <n v="7"/>
  </r>
  <r>
    <x v="22"/>
    <x v="10"/>
    <n v="3"/>
  </r>
  <r>
    <x v="22"/>
    <x v="11"/>
    <n v="4"/>
  </r>
  <r>
    <x v="22"/>
    <x v="12"/>
    <n v="2"/>
  </r>
  <r>
    <x v="23"/>
    <x v="0"/>
    <n v="15"/>
  </r>
  <r>
    <x v="23"/>
    <x v="1"/>
    <n v="88"/>
  </r>
  <r>
    <x v="23"/>
    <x v="2"/>
    <n v="270"/>
  </r>
  <r>
    <x v="23"/>
    <x v="3"/>
    <n v="135"/>
  </r>
  <r>
    <x v="23"/>
    <x v="4"/>
    <n v="992"/>
  </r>
  <r>
    <x v="23"/>
    <x v="5"/>
    <n v="107"/>
  </r>
  <r>
    <x v="23"/>
    <x v="6"/>
    <n v="95"/>
  </r>
  <r>
    <x v="23"/>
    <x v="7"/>
    <n v="56"/>
  </r>
  <r>
    <x v="23"/>
    <x v="8"/>
    <n v="40"/>
  </r>
  <r>
    <x v="23"/>
    <x v="9"/>
    <n v="20"/>
  </r>
  <r>
    <x v="23"/>
    <x v="10"/>
    <n v="7"/>
  </r>
  <r>
    <x v="23"/>
    <x v="11"/>
    <n v="16"/>
  </r>
  <r>
    <x v="23"/>
    <x v="12"/>
    <n v="14"/>
  </r>
  <r>
    <x v="24"/>
    <x v="0"/>
    <n v="8"/>
  </r>
  <r>
    <x v="24"/>
    <x v="1"/>
    <n v="39"/>
  </r>
  <r>
    <x v="24"/>
    <x v="2"/>
    <n v="118"/>
  </r>
  <r>
    <x v="24"/>
    <x v="3"/>
    <n v="45"/>
  </r>
  <r>
    <x v="24"/>
    <x v="4"/>
    <n v="515"/>
  </r>
  <r>
    <x v="24"/>
    <x v="5"/>
    <n v="59"/>
  </r>
  <r>
    <x v="24"/>
    <x v="6"/>
    <n v="45"/>
  </r>
  <r>
    <x v="24"/>
    <x v="7"/>
    <n v="34"/>
  </r>
  <r>
    <x v="24"/>
    <x v="8"/>
    <n v="16"/>
  </r>
  <r>
    <x v="24"/>
    <x v="9"/>
    <n v="19"/>
  </r>
  <r>
    <x v="24"/>
    <x v="10"/>
    <n v="7"/>
  </r>
  <r>
    <x v="24"/>
    <x v="11"/>
    <n v="6"/>
  </r>
  <r>
    <x v="24"/>
    <x v="12"/>
    <n v="8"/>
  </r>
  <r>
    <x v="25"/>
    <x v="0"/>
    <n v="8"/>
  </r>
  <r>
    <x v="25"/>
    <x v="1"/>
    <n v="17"/>
  </r>
  <r>
    <x v="25"/>
    <x v="2"/>
    <n v="92"/>
  </r>
  <r>
    <x v="25"/>
    <x v="3"/>
    <n v="33"/>
  </r>
  <r>
    <x v="25"/>
    <x v="4"/>
    <n v="252"/>
  </r>
  <r>
    <x v="25"/>
    <x v="5"/>
    <n v="31"/>
  </r>
  <r>
    <x v="25"/>
    <x v="6"/>
    <n v="22"/>
  </r>
  <r>
    <x v="25"/>
    <x v="7"/>
    <n v="16"/>
  </r>
  <r>
    <x v="25"/>
    <x v="8"/>
    <n v="14"/>
  </r>
  <r>
    <x v="25"/>
    <x v="9"/>
    <n v="23"/>
  </r>
  <r>
    <x v="25"/>
    <x v="10"/>
    <n v="13"/>
  </r>
  <r>
    <x v="25"/>
    <x v="11"/>
    <n v="2"/>
  </r>
  <r>
    <x v="25"/>
    <x v="12"/>
    <n v="3"/>
  </r>
  <r>
    <x v="26"/>
    <x v="0"/>
    <n v="588"/>
  </r>
  <r>
    <x v="26"/>
    <x v="1"/>
    <n v="2925"/>
  </r>
  <r>
    <x v="26"/>
    <x v="2"/>
    <n v="8504"/>
  </r>
  <r>
    <x v="26"/>
    <x v="3"/>
    <n v="3984"/>
  </r>
  <r>
    <x v="26"/>
    <x v="4"/>
    <n v="30496"/>
  </r>
  <r>
    <x v="26"/>
    <x v="5"/>
    <n v="4854"/>
  </r>
  <r>
    <x v="26"/>
    <x v="6"/>
    <n v="4983"/>
  </r>
  <r>
    <x v="26"/>
    <x v="7"/>
    <n v="4153"/>
  </r>
  <r>
    <x v="26"/>
    <x v="8"/>
    <n v="3198"/>
  </r>
  <r>
    <x v="26"/>
    <x v="9"/>
    <n v="2544"/>
  </r>
  <r>
    <x v="26"/>
    <x v="10"/>
    <n v="1721"/>
  </r>
  <r>
    <x v="26"/>
    <x v="11"/>
    <n v="1069"/>
  </r>
  <r>
    <x v="26"/>
    <x v="12"/>
    <n v="1245"/>
  </r>
  <r>
    <x v="27"/>
    <x v="0"/>
    <n v="7"/>
  </r>
  <r>
    <x v="27"/>
    <x v="1"/>
    <n v="17"/>
  </r>
  <r>
    <x v="27"/>
    <x v="2"/>
    <n v="77"/>
  </r>
  <r>
    <x v="27"/>
    <x v="3"/>
    <n v="38"/>
  </r>
  <r>
    <x v="27"/>
    <x v="4"/>
    <n v="244"/>
  </r>
  <r>
    <x v="27"/>
    <x v="5"/>
    <n v="46"/>
  </r>
  <r>
    <x v="27"/>
    <x v="6"/>
    <n v="45"/>
  </r>
  <r>
    <x v="27"/>
    <x v="7"/>
    <n v="22"/>
  </r>
  <r>
    <x v="27"/>
    <x v="8"/>
    <n v="21"/>
  </r>
  <r>
    <x v="27"/>
    <x v="9"/>
    <n v="24"/>
  </r>
  <r>
    <x v="27"/>
    <x v="10"/>
    <n v="10"/>
  </r>
  <r>
    <x v="27"/>
    <x v="11"/>
    <n v="12"/>
  </r>
  <r>
    <x v="27"/>
    <x v="12"/>
    <n v="10"/>
  </r>
  <r>
    <x v="28"/>
    <x v="0"/>
    <n v="13"/>
  </r>
  <r>
    <x v="28"/>
    <x v="1"/>
    <n v="68"/>
  </r>
  <r>
    <x v="28"/>
    <x v="2"/>
    <n v="198"/>
  </r>
  <r>
    <x v="28"/>
    <x v="3"/>
    <n v="97"/>
  </r>
  <r>
    <x v="28"/>
    <x v="4"/>
    <n v="528"/>
  </r>
  <r>
    <x v="28"/>
    <x v="5"/>
    <n v="91"/>
  </r>
  <r>
    <x v="28"/>
    <x v="6"/>
    <n v="86"/>
  </r>
  <r>
    <x v="28"/>
    <x v="7"/>
    <n v="87"/>
  </r>
  <r>
    <x v="28"/>
    <x v="8"/>
    <n v="59"/>
  </r>
  <r>
    <x v="28"/>
    <x v="9"/>
    <n v="41"/>
  </r>
  <r>
    <x v="28"/>
    <x v="10"/>
    <n v="29"/>
  </r>
  <r>
    <x v="28"/>
    <x v="11"/>
    <n v="29"/>
  </r>
  <r>
    <x v="28"/>
    <x v="12"/>
    <n v="40"/>
  </r>
  <r>
    <x v="29"/>
    <x v="0"/>
    <n v="4"/>
  </r>
  <r>
    <x v="29"/>
    <x v="1"/>
    <n v="31"/>
  </r>
  <r>
    <x v="29"/>
    <x v="2"/>
    <n v="115"/>
  </r>
  <r>
    <x v="29"/>
    <x v="3"/>
    <n v="51"/>
  </r>
  <r>
    <x v="29"/>
    <x v="4"/>
    <n v="292"/>
  </r>
  <r>
    <x v="29"/>
    <x v="5"/>
    <n v="51"/>
  </r>
  <r>
    <x v="29"/>
    <x v="6"/>
    <n v="77"/>
  </r>
  <r>
    <x v="29"/>
    <x v="7"/>
    <n v="70"/>
  </r>
  <r>
    <x v="29"/>
    <x v="8"/>
    <n v="51"/>
  </r>
  <r>
    <x v="29"/>
    <x v="9"/>
    <n v="34"/>
  </r>
  <r>
    <x v="29"/>
    <x v="10"/>
    <n v="32"/>
  </r>
  <r>
    <x v="29"/>
    <x v="11"/>
    <n v="25"/>
  </r>
  <r>
    <x v="29"/>
    <x v="12"/>
    <n v="32"/>
  </r>
  <r>
    <x v="30"/>
    <x v="0"/>
    <n v="1"/>
  </r>
  <r>
    <x v="30"/>
    <x v="1"/>
    <n v="23"/>
  </r>
  <r>
    <x v="30"/>
    <x v="2"/>
    <n v="106"/>
  </r>
  <r>
    <x v="30"/>
    <x v="3"/>
    <n v="34"/>
  </r>
  <r>
    <x v="30"/>
    <x v="4"/>
    <n v="252"/>
  </r>
  <r>
    <x v="30"/>
    <x v="5"/>
    <n v="33"/>
  </r>
  <r>
    <x v="30"/>
    <x v="6"/>
    <n v="39"/>
  </r>
  <r>
    <x v="30"/>
    <x v="7"/>
    <n v="36"/>
  </r>
  <r>
    <x v="30"/>
    <x v="8"/>
    <n v="40"/>
  </r>
  <r>
    <x v="30"/>
    <x v="9"/>
    <n v="31"/>
  </r>
  <r>
    <x v="30"/>
    <x v="10"/>
    <n v="15"/>
  </r>
  <r>
    <x v="30"/>
    <x v="11"/>
    <n v="12"/>
  </r>
  <r>
    <x v="30"/>
    <x v="12"/>
    <n v="18"/>
  </r>
  <r>
    <x v="31"/>
    <x v="0"/>
    <n v="327"/>
  </r>
  <r>
    <x v="31"/>
    <x v="1"/>
    <n v="1535"/>
  </r>
  <r>
    <x v="31"/>
    <x v="2"/>
    <n v="4864"/>
  </r>
  <r>
    <x v="31"/>
    <x v="3"/>
    <n v="2321"/>
  </r>
  <r>
    <x v="31"/>
    <x v="4"/>
    <n v="10562"/>
  </r>
  <r>
    <x v="31"/>
    <x v="5"/>
    <n v="1398"/>
  </r>
  <r>
    <x v="31"/>
    <x v="6"/>
    <n v="1100"/>
  </r>
  <r>
    <x v="31"/>
    <x v="7"/>
    <n v="948"/>
  </r>
  <r>
    <x v="31"/>
    <x v="8"/>
    <n v="500"/>
  </r>
  <r>
    <x v="31"/>
    <x v="9"/>
    <n v="286"/>
  </r>
  <r>
    <x v="31"/>
    <x v="10"/>
    <n v="162"/>
  </r>
  <r>
    <x v="31"/>
    <x v="11"/>
    <n v="100"/>
  </r>
  <r>
    <x v="31"/>
    <x v="12"/>
    <n v="84"/>
  </r>
  <r>
    <x v="32"/>
    <x v="0"/>
    <n v="249"/>
  </r>
  <r>
    <x v="32"/>
    <x v="1"/>
    <n v="1102"/>
  </r>
  <r>
    <x v="32"/>
    <x v="2"/>
    <n v="3360"/>
  </r>
  <r>
    <x v="32"/>
    <x v="3"/>
    <n v="1470"/>
  </r>
  <r>
    <x v="32"/>
    <x v="4"/>
    <n v="9708"/>
  </r>
  <r>
    <x v="32"/>
    <x v="5"/>
    <n v="1461"/>
  </r>
  <r>
    <x v="32"/>
    <x v="6"/>
    <n v="1336"/>
  </r>
  <r>
    <x v="32"/>
    <x v="7"/>
    <n v="1145"/>
  </r>
  <r>
    <x v="32"/>
    <x v="8"/>
    <n v="863"/>
  </r>
  <r>
    <x v="32"/>
    <x v="9"/>
    <n v="644"/>
  </r>
  <r>
    <x v="32"/>
    <x v="10"/>
    <n v="455"/>
  </r>
  <r>
    <x v="32"/>
    <x v="11"/>
    <n v="265"/>
  </r>
  <r>
    <x v="32"/>
    <x v="12"/>
    <n v="254"/>
  </r>
  <r>
    <x v="33"/>
    <x v="0"/>
    <n v="10"/>
  </r>
  <r>
    <x v="33"/>
    <x v="1"/>
    <n v="33"/>
  </r>
  <r>
    <x v="33"/>
    <x v="2"/>
    <n v="150"/>
  </r>
  <r>
    <x v="33"/>
    <x v="3"/>
    <n v="82"/>
  </r>
  <r>
    <x v="33"/>
    <x v="4"/>
    <n v="414"/>
  </r>
  <r>
    <x v="33"/>
    <x v="5"/>
    <n v="87"/>
  </r>
  <r>
    <x v="33"/>
    <x v="6"/>
    <n v="115"/>
  </r>
  <r>
    <x v="33"/>
    <x v="7"/>
    <n v="86"/>
  </r>
  <r>
    <x v="33"/>
    <x v="8"/>
    <n v="54"/>
  </r>
  <r>
    <x v="33"/>
    <x v="9"/>
    <n v="38"/>
  </r>
  <r>
    <x v="33"/>
    <x v="10"/>
    <n v="30"/>
  </r>
  <r>
    <x v="33"/>
    <x v="11"/>
    <n v="29"/>
  </r>
  <r>
    <x v="33"/>
    <x v="12"/>
    <n v="37"/>
  </r>
  <r>
    <x v="34"/>
    <x v="0"/>
    <n v="321"/>
  </r>
  <r>
    <x v="34"/>
    <x v="1"/>
    <n v="1580"/>
  </r>
  <r>
    <x v="34"/>
    <x v="2"/>
    <n v="4573"/>
  </r>
  <r>
    <x v="34"/>
    <x v="3"/>
    <n v="1739"/>
  </r>
  <r>
    <x v="34"/>
    <x v="4"/>
    <n v="12195"/>
  </r>
  <r>
    <x v="34"/>
    <x v="5"/>
    <n v="1581"/>
  </r>
  <r>
    <x v="34"/>
    <x v="6"/>
    <n v="1374"/>
  </r>
  <r>
    <x v="34"/>
    <x v="7"/>
    <n v="1071"/>
  </r>
  <r>
    <x v="34"/>
    <x v="8"/>
    <n v="701"/>
  </r>
  <r>
    <x v="34"/>
    <x v="9"/>
    <n v="473"/>
  </r>
  <r>
    <x v="34"/>
    <x v="10"/>
    <n v="258"/>
  </r>
  <r>
    <x v="34"/>
    <x v="11"/>
    <n v="179"/>
  </r>
  <r>
    <x v="34"/>
    <x v="12"/>
    <n v="178"/>
  </r>
  <r>
    <x v="35"/>
    <x v="0"/>
    <n v="401"/>
  </r>
  <r>
    <x v="35"/>
    <x v="1"/>
    <n v="1674"/>
  </r>
  <r>
    <x v="35"/>
    <x v="2"/>
    <n v="5870"/>
  </r>
  <r>
    <x v="35"/>
    <x v="3"/>
    <n v="2559"/>
  </r>
  <r>
    <x v="35"/>
    <x v="4"/>
    <n v="12251"/>
  </r>
  <r>
    <x v="35"/>
    <x v="5"/>
    <n v="1707"/>
  </r>
  <r>
    <x v="35"/>
    <x v="6"/>
    <n v="1463"/>
  </r>
  <r>
    <x v="35"/>
    <x v="7"/>
    <n v="1039"/>
  </r>
  <r>
    <x v="35"/>
    <x v="8"/>
    <n v="655"/>
  </r>
  <r>
    <x v="35"/>
    <x v="9"/>
    <n v="411"/>
  </r>
  <r>
    <x v="35"/>
    <x v="10"/>
    <n v="224"/>
  </r>
  <r>
    <x v="35"/>
    <x v="11"/>
    <n v="140"/>
  </r>
  <r>
    <x v="35"/>
    <x v="12"/>
    <n v="116"/>
  </r>
  <r>
    <x v="36"/>
    <x v="0"/>
    <n v="16"/>
  </r>
  <r>
    <x v="36"/>
    <x v="1"/>
    <n v="110"/>
  </r>
  <r>
    <x v="36"/>
    <x v="2"/>
    <n v="368"/>
  </r>
  <r>
    <x v="36"/>
    <x v="3"/>
    <n v="171"/>
  </r>
  <r>
    <x v="36"/>
    <x v="4"/>
    <n v="997"/>
  </r>
  <r>
    <x v="36"/>
    <x v="5"/>
    <n v="186"/>
  </r>
  <r>
    <x v="36"/>
    <x v="6"/>
    <n v="173"/>
  </r>
  <r>
    <x v="36"/>
    <x v="7"/>
    <n v="167"/>
  </r>
  <r>
    <x v="36"/>
    <x v="8"/>
    <n v="115"/>
  </r>
  <r>
    <x v="36"/>
    <x v="9"/>
    <n v="100"/>
  </r>
  <r>
    <x v="36"/>
    <x v="10"/>
    <n v="78"/>
  </r>
  <r>
    <x v="36"/>
    <x v="11"/>
    <n v="66"/>
  </r>
  <r>
    <x v="36"/>
    <x v="12"/>
    <n v="102"/>
  </r>
  <r>
    <x v="37"/>
    <x v="0"/>
    <n v="29"/>
  </r>
  <r>
    <x v="37"/>
    <x v="1"/>
    <n v="148"/>
  </r>
  <r>
    <x v="37"/>
    <x v="2"/>
    <n v="390"/>
  </r>
  <r>
    <x v="37"/>
    <x v="3"/>
    <n v="159"/>
  </r>
  <r>
    <x v="37"/>
    <x v="4"/>
    <n v="1001"/>
  </r>
  <r>
    <x v="37"/>
    <x v="5"/>
    <n v="161"/>
  </r>
  <r>
    <x v="37"/>
    <x v="6"/>
    <n v="146"/>
  </r>
  <r>
    <x v="37"/>
    <x v="7"/>
    <n v="98"/>
  </r>
  <r>
    <x v="37"/>
    <x v="8"/>
    <n v="83"/>
  </r>
  <r>
    <x v="37"/>
    <x v="9"/>
    <n v="66"/>
  </r>
  <r>
    <x v="37"/>
    <x v="10"/>
    <n v="52"/>
  </r>
  <r>
    <x v="37"/>
    <x v="11"/>
    <n v="30"/>
  </r>
  <r>
    <x v="37"/>
    <x v="12"/>
    <n v="54"/>
  </r>
  <r>
    <x v="38"/>
    <x v="0"/>
    <n v="4"/>
  </r>
  <r>
    <x v="38"/>
    <x v="1"/>
    <n v="26"/>
  </r>
  <r>
    <x v="38"/>
    <x v="2"/>
    <n v="104"/>
  </r>
  <r>
    <x v="38"/>
    <x v="3"/>
    <n v="31"/>
  </r>
  <r>
    <x v="38"/>
    <x v="4"/>
    <n v="255"/>
  </r>
  <r>
    <x v="38"/>
    <x v="5"/>
    <n v="34"/>
  </r>
  <r>
    <x v="38"/>
    <x v="6"/>
    <n v="52"/>
  </r>
  <r>
    <x v="38"/>
    <x v="7"/>
    <n v="36"/>
  </r>
  <r>
    <x v="38"/>
    <x v="8"/>
    <n v="33"/>
  </r>
  <r>
    <x v="38"/>
    <x v="9"/>
    <n v="21"/>
  </r>
  <r>
    <x v="38"/>
    <x v="10"/>
    <n v="15"/>
  </r>
  <r>
    <x v="38"/>
    <x v="11"/>
    <n v="8"/>
  </r>
  <r>
    <x v="38"/>
    <x v="12"/>
    <n v="21"/>
  </r>
  <r>
    <x v="39"/>
    <x v="0"/>
    <n v="30"/>
  </r>
  <r>
    <x v="39"/>
    <x v="1"/>
    <n v="114"/>
  </r>
  <r>
    <x v="39"/>
    <x v="2"/>
    <n v="444"/>
  </r>
  <r>
    <x v="39"/>
    <x v="3"/>
    <n v="216"/>
  </r>
  <r>
    <x v="39"/>
    <x v="4"/>
    <n v="1177"/>
  </r>
  <r>
    <x v="39"/>
    <x v="5"/>
    <n v="230"/>
  </r>
  <r>
    <x v="39"/>
    <x v="6"/>
    <n v="245"/>
  </r>
  <r>
    <x v="39"/>
    <x v="7"/>
    <n v="202"/>
  </r>
  <r>
    <x v="39"/>
    <x v="8"/>
    <n v="170"/>
  </r>
  <r>
    <x v="39"/>
    <x v="9"/>
    <n v="119"/>
  </r>
  <r>
    <x v="39"/>
    <x v="10"/>
    <n v="89"/>
  </r>
  <r>
    <x v="39"/>
    <x v="11"/>
    <n v="66"/>
  </r>
  <r>
    <x v="39"/>
    <x v="12"/>
    <n v="61"/>
  </r>
  <r>
    <x v="40"/>
    <x v="0"/>
    <n v="343"/>
  </r>
  <r>
    <x v="40"/>
    <x v="1"/>
    <n v="1616"/>
  </r>
  <r>
    <x v="40"/>
    <x v="2"/>
    <n v="5040"/>
  </r>
  <r>
    <x v="40"/>
    <x v="3"/>
    <n v="2424"/>
  </r>
  <r>
    <x v="40"/>
    <x v="4"/>
    <n v="17948"/>
  </r>
  <r>
    <x v="40"/>
    <x v="5"/>
    <n v="3024"/>
  </r>
  <r>
    <x v="40"/>
    <x v="6"/>
    <n v="3222"/>
  </r>
  <r>
    <x v="40"/>
    <x v="7"/>
    <n v="2622"/>
  </r>
  <r>
    <x v="40"/>
    <x v="8"/>
    <n v="2012"/>
  </r>
  <r>
    <x v="40"/>
    <x v="9"/>
    <n v="1472"/>
  </r>
  <r>
    <x v="40"/>
    <x v="10"/>
    <n v="1124"/>
  </r>
  <r>
    <x v="40"/>
    <x v="11"/>
    <n v="760"/>
  </r>
  <r>
    <x v="40"/>
    <x v="12"/>
    <n v="941"/>
  </r>
  <r>
    <x v="41"/>
    <x v="0"/>
    <n v="6"/>
  </r>
  <r>
    <x v="41"/>
    <x v="1"/>
    <n v="79"/>
  </r>
  <r>
    <x v="41"/>
    <x v="2"/>
    <n v="225"/>
  </r>
  <r>
    <x v="41"/>
    <x v="3"/>
    <n v="106"/>
  </r>
  <r>
    <x v="41"/>
    <x v="4"/>
    <n v="815"/>
  </r>
  <r>
    <x v="41"/>
    <x v="5"/>
    <n v="102"/>
  </r>
  <r>
    <x v="41"/>
    <x v="6"/>
    <n v="88"/>
  </r>
  <r>
    <x v="41"/>
    <x v="7"/>
    <n v="67"/>
  </r>
  <r>
    <x v="41"/>
    <x v="8"/>
    <n v="46"/>
  </r>
  <r>
    <x v="41"/>
    <x v="9"/>
    <n v="30"/>
  </r>
  <r>
    <x v="41"/>
    <x v="10"/>
    <n v="21"/>
  </r>
  <r>
    <x v="41"/>
    <x v="11"/>
    <n v="19"/>
  </r>
  <r>
    <x v="41"/>
    <x v="12"/>
    <n v="22"/>
  </r>
  <r>
    <x v="42"/>
    <x v="0"/>
    <n v="127"/>
  </r>
  <r>
    <x v="42"/>
    <x v="1"/>
    <n v="631"/>
  </r>
  <r>
    <x v="42"/>
    <x v="2"/>
    <n v="1949"/>
  </r>
  <r>
    <x v="42"/>
    <x v="3"/>
    <n v="851"/>
  </r>
  <r>
    <x v="42"/>
    <x v="4"/>
    <n v="5217"/>
  </r>
  <r>
    <x v="42"/>
    <x v="5"/>
    <n v="818"/>
  </r>
  <r>
    <x v="42"/>
    <x v="6"/>
    <n v="764"/>
  </r>
  <r>
    <x v="42"/>
    <x v="7"/>
    <n v="681"/>
  </r>
  <r>
    <x v="42"/>
    <x v="8"/>
    <n v="433"/>
  </r>
  <r>
    <x v="42"/>
    <x v="9"/>
    <n v="313"/>
  </r>
  <r>
    <x v="42"/>
    <x v="10"/>
    <n v="222"/>
  </r>
  <r>
    <x v="42"/>
    <x v="11"/>
    <n v="138"/>
  </r>
  <r>
    <x v="42"/>
    <x v="12"/>
    <n v="166"/>
  </r>
  <r>
    <x v="43"/>
    <x v="0"/>
    <n v="8"/>
  </r>
  <r>
    <x v="43"/>
    <x v="1"/>
    <n v="72"/>
  </r>
  <r>
    <x v="43"/>
    <x v="2"/>
    <n v="268"/>
  </r>
  <r>
    <x v="43"/>
    <x v="3"/>
    <n v="135"/>
  </r>
  <r>
    <x v="43"/>
    <x v="4"/>
    <n v="671"/>
  </r>
  <r>
    <x v="43"/>
    <x v="5"/>
    <n v="154"/>
  </r>
  <r>
    <x v="43"/>
    <x v="6"/>
    <n v="131"/>
  </r>
  <r>
    <x v="43"/>
    <x v="7"/>
    <n v="96"/>
  </r>
  <r>
    <x v="43"/>
    <x v="8"/>
    <n v="87"/>
  </r>
  <r>
    <x v="43"/>
    <x v="9"/>
    <n v="64"/>
  </r>
  <r>
    <x v="43"/>
    <x v="10"/>
    <n v="55"/>
  </r>
  <r>
    <x v="43"/>
    <x v="11"/>
    <n v="35"/>
  </r>
  <r>
    <x v="43"/>
    <x v="12"/>
    <n v="53"/>
  </r>
  <r>
    <x v="44"/>
    <x v="0"/>
    <n v="129"/>
  </r>
  <r>
    <x v="44"/>
    <x v="1"/>
    <n v="622"/>
  </r>
  <r>
    <x v="44"/>
    <x v="2"/>
    <n v="1803"/>
  </r>
  <r>
    <x v="44"/>
    <x v="3"/>
    <n v="576"/>
  </r>
  <r>
    <x v="44"/>
    <x v="4"/>
    <n v="4105"/>
  </r>
  <r>
    <x v="44"/>
    <x v="5"/>
    <n v="432"/>
  </r>
  <r>
    <x v="44"/>
    <x v="6"/>
    <n v="402"/>
  </r>
  <r>
    <x v="44"/>
    <x v="7"/>
    <n v="320"/>
  </r>
  <r>
    <x v="44"/>
    <x v="8"/>
    <n v="199"/>
  </r>
  <r>
    <x v="44"/>
    <x v="9"/>
    <n v="101"/>
  </r>
  <r>
    <x v="44"/>
    <x v="10"/>
    <n v="77"/>
  </r>
  <r>
    <x v="44"/>
    <x v="11"/>
    <n v="49"/>
  </r>
  <r>
    <x v="44"/>
    <x v="12"/>
    <n v="62"/>
  </r>
  <r>
    <x v="45"/>
    <x v="0"/>
    <n v="70"/>
  </r>
  <r>
    <x v="45"/>
    <x v="1"/>
    <n v="347"/>
  </r>
  <r>
    <x v="45"/>
    <x v="2"/>
    <n v="966"/>
  </r>
  <r>
    <x v="45"/>
    <x v="3"/>
    <n v="467"/>
  </r>
  <r>
    <x v="45"/>
    <x v="4"/>
    <n v="2613"/>
  </r>
  <r>
    <x v="45"/>
    <x v="5"/>
    <n v="449"/>
  </r>
  <r>
    <x v="45"/>
    <x v="6"/>
    <n v="337"/>
  </r>
  <r>
    <x v="45"/>
    <x v="7"/>
    <n v="293"/>
  </r>
  <r>
    <x v="45"/>
    <x v="8"/>
    <n v="208"/>
  </r>
  <r>
    <x v="45"/>
    <x v="9"/>
    <n v="135"/>
  </r>
  <r>
    <x v="45"/>
    <x v="10"/>
    <n v="83"/>
  </r>
  <r>
    <x v="45"/>
    <x v="11"/>
    <n v="63"/>
  </r>
  <r>
    <x v="45"/>
    <x v="12"/>
    <n v="67"/>
  </r>
  <r>
    <x v="46"/>
    <x v="0"/>
    <n v="934"/>
  </r>
  <r>
    <x v="46"/>
    <x v="1"/>
    <n v="4441"/>
  </r>
  <r>
    <x v="46"/>
    <x v="2"/>
    <n v="13821"/>
  </r>
  <r>
    <x v="46"/>
    <x v="3"/>
    <n v="7189"/>
  </r>
  <r>
    <x v="46"/>
    <x v="4"/>
    <n v="59312"/>
  </r>
  <r>
    <x v="46"/>
    <x v="5"/>
    <n v="10151"/>
  </r>
  <r>
    <x v="46"/>
    <x v="6"/>
    <n v="12340"/>
  </r>
  <r>
    <x v="46"/>
    <x v="7"/>
    <n v="11728"/>
  </r>
  <r>
    <x v="46"/>
    <x v="8"/>
    <n v="9984"/>
  </r>
  <r>
    <x v="46"/>
    <x v="9"/>
    <n v="7950"/>
  </r>
  <r>
    <x v="46"/>
    <x v="10"/>
    <n v="5442"/>
  </r>
  <r>
    <x v="46"/>
    <x v="11"/>
    <n v="3813"/>
  </r>
  <r>
    <x v="46"/>
    <x v="12"/>
    <n v="5040"/>
  </r>
  <r>
    <x v="47"/>
    <x v="0"/>
    <n v="60"/>
  </r>
  <r>
    <x v="47"/>
    <x v="1"/>
    <n v="263"/>
  </r>
  <r>
    <x v="47"/>
    <x v="2"/>
    <n v="1011"/>
  </r>
  <r>
    <x v="47"/>
    <x v="3"/>
    <n v="522"/>
  </r>
  <r>
    <x v="47"/>
    <x v="4"/>
    <n v="2739"/>
  </r>
  <r>
    <x v="47"/>
    <x v="5"/>
    <n v="603"/>
  </r>
  <r>
    <x v="47"/>
    <x v="6"/>
    <n v="569"/>
  </r>
  <r>
    <x v="47"/>
    <x v="7"/>
    <n v="467"/>
  </r>
  <r>
    <x v="47"/>
    <x v="8"/>
    <n v="319"/>
  </r>
  <r>
    <x v="47"/>
    <x v="9"/>
    <n v="266"/>
  </r>
  <r>
    <x v="47"/>
    <x v="10"/>
    <n v="169"/>
  </r>
  <r>
    <x v="47"/>
    <x v="11"/>
    <n v="104"/>
  </r>
  <r>
    <x v="47"/>
    <x v="12"/>
    <n v="146"/>
  </r>
  <r>
    <x v="48"/>
    <x v="0"/>
    <n v="16"/>
  </r>
  <r>
    <x v="48"/>
    <x v="1"/>
    <n v="132"/>
  </r>
  <r>
    <x v="48"/>
    <x v="2"/>
    <n v="374"/>
  </r>
  <r>
    <x v="48"/>
    <x v="3"/>
    <n v="167"/>
  </r>
  <r>
    <x v="48"/>
    <x v="4"/>
    <n v="1058"/>
  </r>
  <r>
    <x v="48"/>
    <x v="5"/>
    <n v="172"/>
  </r>
  <r>
    <x v="48"/>
    <x v="6"/>
    <n v="141"/>
  </r>
  <r>
    <x v="48"/>
    <x v="7"/>
    <n v="115"/>
  </r>
  <r>
    <x v="48"/>
    <x v="8"/>
    <n v="98"/>
  </r>
  <r>
    <x v="48"/>
    <x v="9"/>
    <n v="79"/>
  </r>
  <r>
    <x v="48"/>
    <x v="10"/>
    <n v="56"/>
  </r>
  <r>
    <x v="48"/>
    <x v="11"/>
    <n v="35"/>
  </r>
  <r>
    <x v="48"/>
    <x v="12"/>
    <n v="60"/>
  </r>
  <r>
    <x v="49"/>
    <x v="0"/>
    <n v="7"/>
  </r>
  <r>
    <x v="49"/>
    <x v="1"/>
    <n v="39"/>
  </r>
  <r>
    <x v="49"/>
    <x v="2"/>
    <n v="97"/>
  </r>
  <r>
    <x v="49"/>
    <x v="3"/>
    <n v="46"/>
  </r>
  <r>
    <x v="49"/>
    <x v="4"/>
    <n v="309"/>
  </r>
  <r>
    <x v="49"/>
    <x v="5"/>
    <n v="37"/>
  </r>
  <r>
    <x v="49"/>
    <x v="6"/>
    <n v="43"/>
  </r>
  <r>
    <x v="49"/>
    <x v="7"/>
    <n v="21"/>
  </r>
  <r>
    <x v="49"/>
    <x v="8"/>
    <n v="15"/>
  </r>
  <r>
    <x v="49"/>
    <x v="9"/>
    <n v="20"/>
  </r>
  <r>
    <x v="49"/>
    <x v="10"/>
    <n v="5"/>
  </r>
  <r>
    <x v="49"/>
    <x v="11"/>
    <n v="7"/>
  </r>
  <r>
    <x v="49"/>
    <x v="12"/>
    <n v="14"/>
  </r>
  <r>
    <x v="50"/>
    <x v="0"/>
    <n v="276"/>
  </r>
  <r>
    <x v="50"/>
    <x v="1"/>
    <n v="1453"/>
  </r>
  <r>
    <x v="50"/>
    <x v="2"/>
    <n v="4216"/>
  </r>
  <r>
    <x v="50"/>
    <x v="3"/>
    <n v="2064"/>
  </r>
  <r>
    <x v="50"/>
    <x v="4"/>
    <n v="14403"/>
  </r>
  <r>
    <x v="50"/>
    <x v="5"/>
    <n v="2420"/>
  </r>
  <r>
    <x v="50"/>
    <x v="6"/>
    <n v="2421"/>
  </r>
  <r>
    <x v="50"/>
    <x v="7"/>
    <n v="1898"/>
  </r>
  <r>
    <x v="50"/>
    <x v="8"/>
    <n v="1521"/>
  </r>
  <r>
    <x v="50"/>
    <x v="9"/>
    <n v="1139"/>
  </r>
  <r>
    <x v="50"/>
    <x v="10"/>
    <n v="768"/>
  </r>
  <r>
    <x v="50"/>
    <x v="11"/>
    <n v="510"/>
  </r>
  <r>
    <x v="50"/>
    <x v="12"/>
    <n v="568"/>
  </r>
  <r>
    <x v="51"/>
    <x v="0"/>
    <n v="16"/>
  </r>
  <r>
    <x v="51"/>
    <x v="1"/>
    <n v="86"/>
  </r>
  <r>
    <x v="51"/>
    <x v="2"/>
    <n v="332"/>
  </r>
  <r>
    <x v="51"/>
    <x v="3"/>
    <n v="171"/>
  </r>
  <r>
    <x v="51"/>
    <x v="4"/>
    <n v="849"/>
  </r>
  <r>
    <x v="51"/>
    <x v="5"/>
    <n v="149"/>
  </r>
  <r>
    <x v="51"/>
    <x v="6"/>
    <n v="201"/>
  </r>
  <r>
    <x v="51"/>
    <x v="7"/>
    <n v="126"/>
  </r>
  <r>
    <x v="51"/>
    <x v="8"/>
    <n v="93"/>
  </r>
  <r>
    <x v="51"/>
    <x v="9"/>
    <n v="75"/>
  </r>
  <r>
    <x v="51"/>
    <x v="10"/>
    <n v="42"/>
  </r>
  <r>
    <x v="51"/>
    <x v="11"/>
    <n v="58"/>
  </r>
  <r>
    <x v="51"/>
    <x v="12"/>
    <n v="73"/>
  </r>
  <r>
    <x v="52"/>
    <x v="0"/>
    <n v="19"/>
  </r>
  <r>
    <x v="52"/>
    <x v="1"/>
    <n v="99"/>
  </r>
  <r>
    <x v="52"/>
    <x v="2"/>
    <n v="245"/>
  </r>
  <r>
    <x v="52"/>
    <x v="3"/>
    <n v="145"/>
  </r>
  <r>
    <x v="52"/>
    <x v="4"/>
    <n v="604"/>
  </r>
  <r>
    <x v="52"/>
    <x v="5"/>
    <n v="82"/>
  </r>
  <r>
    <x v="52"/>
    <x v="6"/>
    <n v="104"/>
  </r>
  <r>
    <x v="52"/>
    <x v="7"/>
    <n v="63"/>
  </r>
  <r>
    <x v="52"/>
    <x v="8"/>
    <n v="56"/>
  </r>
  <r>
    <x v="52"/>
    <x v="9"/>
    <n v="59"/>
  </r>
  <r>
    <x v="52"/>
    <x v="10"/>
    <n v="29"/>
  </r>
  <r>
    <x v="52"/>
    <x v="11"/>
    <n v="20"/>
  </r>
  <r>
    <x v="52"/>
    <x v="12"/>
    <n v="38"/>
  </r>
  <r>
    <x v="53"/>
    <x v="0"/>
    <n v="11"/>
  </r>
  <r>
    <x v="53"/>
    <x v="1"/>
    <n v="45"/>
  </r>
  <r>
    <x v="53"/>
    <x v="2"/>
    <n v="200"/>
  </r>
  <r>
    <x v="53"/>
    <x v="3"/>
    <n v="115"/>
  </r>
  <r>
    <x v="53"/>
    <x v="4"/>
    <n v="581"/>
  </r>
  <r>
    <x v="53"/>
    <x v="5"/>
    <n v="87"/>
  </r>
  <r>
    <x v="53"/>
    <x v="6"/>
    <n v="84"/>
  </r>
  <r>
    <x v="53"/>
    <x v="7"/>
    <n v="65"/>
  </r>
  <r>
    <x v="53"/>
    <x v="8"/>
    <n v="31"/>
  </r>
  <r>
    <x v="53"/>
    <x v="9"/>
    <n v="21"/>
  </r>
  <r>
    <x v="53"/>
    <x v="10"/>
    <n v="16"/>
  </r>
  <r>
    <x v="53"/>
    <x v="11"/>
    <n v="10"/>
  </r>
  <r>
    <x v="53"/>
    <x v="12"/>
    <n v="17"/>
  </r>
  <r>
    <x v="54"/>
    <x v="0"/>
    <n v="215"/>
  </r>
  <r>
    <x v="54"/>
    <x v="1"/>
    <n v="964"/>
  </r>
  <r>
    <x v="54"/>
    <x v="2"/>
    <n v="3003"/>
  </r>
  <r>
    <x v="54"/>
    <x v="3"/>
    <n v="1440"/>
  </r>
  <r>
    <x v="54"/>
    <x v="4"/>
    <n v="10418"/>
  </r>
  <r>
    <x v="54"/>
    <x v="5"/>
    <n v="1564"/>
  </r>
  <r>
    <x v="54"/>
    <x v="6"/>
    <n v="1480"/>
  </r>
  <r>
    <x v="54"/>
    <x v="7"/>
    <n v="1272"/>
  </r>
  <r>
    <x v="54"/>
    <x v="8"/>
    <n v="998"/>
  </r>
  <r>
    <x v="54"/>
    <x v="9"/>
    <n v="784"/>
  </r>
  <r>
    <x v="54"/>
    <x v="10"/>
    <n v="592"/>
  </r>
  <r>
    <x v="54"/>
    <x v="11"/>
    <n v="356"/>
  </r>
  <r>
    <x v="54"/>
    <x v="12"/>
    <n v="392"/>
  </r>
  <r>
    <x v="55"/>
    <x v="0"/>
    <n v="17"/>
  </r>
  <r>
    <x v="55"/>
    <x v="1"/>
    <n v="105"/>
  </r>
  <r>
    <x v="55"/>
    <x v="2"/>
    <n v="340"/>
  </r>
  <r>
    <x v="55"/>
    <x v="3"/>
    <n v="162"/>
  </r>
  <r>
    <x v="55"/>
    <x v="4"/>
    <n v="994"/>
  </r>
  <r>
    <x v="55"/>
    <x v="5"/>
    <n v="181"/>
  </r>
  <r>
    <x v="55"/>
    <x v="6"/>
    <n v="178"/>
  </r>
  <r>
    <x v="55"/>
    <x v="7"/>
    <n v="150"/>
  </r>
  <r>
    <x v="55"/>
    <x v="8"/>
    <n v="114"/>
  </r>
  <r>
    <x v="55"/>
    <x v="9"/>
    <n v="96"/>
  </r>
  <r>
    <x v="55"/>
    <x v="10"/>
    <n v="67"/>
  </r>
  <r>
    <x v="55"/>
    <x v="11"/>
    <n v="51"/>
  </r>
  <r>
    <x v="55"/>
    <x v="12"/>
    <n v="54"/>
  </r>
  <r>
    <x v="56"/>
    <x v="0"/>
    <n v="8"/>
  </r>
  <r>
    <x v="56"/>
    <x v="1"/>
    <n v="30"/>
  </r>
  <r>
    <x v="56"/>
    <x v="2"/>
    <n v="136"/>
  </r>
  <r>
    <x v="56"/>
    <x v="3"/>
    <n v="61"/>
  </r>
  <r>
    <x v="56"/>
    <x v="4"/>
    <n v="337"/>
  </r>
  <r>
    <x v="56"/>
    <x v="5"/>
    <n v="48"/>
  </r>
  <r>
    <x v="56"/>
    <x v="6"/>
    <n v="51"/>
  </r>
  <r>
    <x v="56"/>
    <x v="7"/>
    <n v="41"/>
  </r>
  <r>
    <x v="56"/>
    <x v="8"/>
    <n v="30"/>
  </r>
  <r>
    <x v="56"/>
    <x v="9"/>
    <n v="24"/>
  </r>
  <r>
    <x v="56"/>
    <x v="10"/>
    <n v="8"/>
  </r>
  <r>
    <x v="56"/>
    <x v="11"/>
    <n v="10"/>
  </r>
  <r>
    <x v="56"/>
    <x v="12"/>
    <n v="14"/>
  </r>
  <r>
    <x v="57"/>
    <x v="0"/>
    <n v="6"/>
  </r>
  <r>
    <x v="57"/>
    <x v="1"/>
    <n v="43"/>
  </r>
  <r>
    <x v="57"/>
    <x v="2"/>
    <n v="147"/>
  </r>
  <r>
    <x v="57"/>
    <x v="3"/>
    <n v="61"/>
  </r>
  <r>
    <x v="57"/>
    <x v="4"/>
    <n v="442"/>
  </r>
  <r>
    <x v="57"/>
    <x v="5"/>
    <n v="60"/>
  </r>
  <r>
    <x v="57"/>
    <x v="6"/>
    <n v="60"/>
  </r>
  <r>
    <x v="57"/>
    <x v="7"/>
    <n v="44"/>
  </r>
  <r>
    <x v="57"/>
    <x v="8"/>
    <n v="25"/>
  </r>
  <r>
    <x v="57"/>
    <x v="9"/>
    <n v="25"/>
  </r>
  <r>
    <x v="57"/>
    <x v="10"/>
    <n v="18"/>
  </r>
  <r>
    <x v="57"/>
    <x v="11"/>
    <n v="21"/>
  </r>
  <r>
    <x v="57"/>
    <x v="12"/>
    <n v="16"/>
  </r>
  <r>
    <x v="58"/>
    <x v="13"/>
    <n v="3730"/>
  </r>
  <r>
    <x v="58"/>
    <x v="0"/>
    <n v="2211"/>
  </r>
  <r>
    <x v="58"/>
    <x v="1"/>
    <n v="10584"/>
  </r>
  <r>
    <x v="58"/>
    <x v="2"/>
    <n v="31815"/>
  </r>
  <r>
    <x v="58"/>
    <x v="3"/>
    <n v="14966"/>
  </r>
  <r>
    <x v="58"/>
    <x v="4"/>
    <n v="115116"/>
  </r>
  <r>
    <x v="58"/>
    <x v="5"/>
    <n v="18105"/>
  </r>
  <r>
    <x v="58"/>
    <x v="6"/>
    <n v="18828"/>
  </r>
  <r>
    <x v="58"/>
    <x v="7"/>
    <n v="15864"/>
  </r>
  <r>
    <x v="58"/>
    <x v="8"/>
    <n v="8583"/>
  </r>
  <r>
    <x v="58"/>
    <x v="9"/>
    <n v="9127"/>
  </r>
  <r>
    <x v="58"/>
    <x v="10"/>
    <n v="6111"/>
  </r>
  <r>
    <x v="58"/>
    <x v="11"/>
    <n v="4101"/>
  </r>
  <r>
    <x v="58"/>
    <x v="12"/>
    <n v="4801"/>
  </r>
  <r>
    <x v="59"/>
    <x v="13"/>
    <n v="63"/>
  </r>
  <r>
    <x v="59"/>
    <x v="0"/>
    <n v="21"/>
  </r>
  <r>
    <x v="59"/>
    <x v="1"/>
    <n v="111"/>
  </r>
  <r>
    <x v="59"/>
    <x v="2"/>
    <n v="328"/>
  </r>
  <r>
    <x v="59"/>
    <x v="3"/>
    <n v="139"/>
  </r>
  <r>
    <x v="59"/>
    <x v="4"/>
    <n v="1337"/>
  </r>
  <r>
    <x v="59"/>
    <x v="5"/>
    <n v="148"/>
  </r>
  <r>
    <x v="59"/>
    <x v="6"/>
    <n v="131"/>
  </r>
  <r>
    <x v="59"/>
    <x v="7"/>
    <n v="90"/>
  </r>
  <r>
    <x v="59"/>
    <x v="9"/>
    <n v="30"/>
  </r>
  <r>
    <x v="59"/>
    <x v="10"/>
    <n v="32"/>
  </r>
  <r>
    <x v="59"/>
    <x v="11"/>
    <n v="23"/>
  </r>
  <r>
    <x v="59"/>
    <x v="12"/>
    <n v="33"/>
  </r>
  <r>
    <x v="60"/>
    <x v="13"/>
    <n v="170"/>
  </r>
  <r>
    <x v="60"/>
    <x v="0"/>
    <n v="22"/>
  </r>
  <r>
    <x v="60"/>
    <x v="1"/>
    <n v="109"/>
  </r>
  <r>
    <x v="60"/>
    <x v="2"/>
    <n v="425"/>
  </r>
  <r>
    <x v="60"/>
    <x v="3"/>
    <n v="183"/>
  </r>
  <r>
    <x v="60"/>
    <x v="4"/>
    <n v="1278"/>
  </r>
  <r>
    <x v="60"/>
    <x v="5"/>
    <n v="238"/>
  </r>
  <r>
    <x v="60"/>
    <x v="6"/>
    <n v="230"/>
  </r>
  <r>
    <x v="60"/>
    <x v="7"/>
    <n v="209"/>
  </r>
  <r>
    <x v="60"/>
    <x v="9"/>
    <n v="142"/>
  </r>
  <r>
    <x v="60"/>
    <x v="10"/>
    <n v="108"/>
  </r>
  <r>
    <x v="60"/>
    <x v="11"/>
    <n v="76"/>
  </r>
  <r>
    <x v="60"/>
    <x v="12"/>
    <n v="91"/>
  </r>
  <r>
    <x v="61"/>
    <x v="13"/>
    <n v="187"/>
  </r>
  <r>
    <x v="61"/>
    <x v="0"/>
    <n v="27"/>
  </r>
  <r>
    <x v="61"/>
    <x v="1"/>
    <n v="120"/>
  </r>
  <r>
    <x v="61"/>
    <x v="2"/>
    <n v="447"/>
  </r>
  <r>
    <x v="61"/>
    <x v="3"/>
    <n v="240"/>
  </r>
  <r>
    <x v="61"/>
    <x v="4"/>
    <n v="1386"/>
  </r>
  <r>
    <x v="61"/>
    <x v="5"/>
    <n v="262"/>
  </r>
  <r>
    <x v="61"/>
    <x v="6"/>
    <n v="246"/>
  </r>
  <r>
    <x v="61"/>
    <x v="7"/>
    <n v="260"/>
  </r>
  <r>
    <x v="61"/>
    <x v="9"/>
    <n v="140"/>
  </r>
  <r>
    <x v="61"/>
    <x v="10"/>
    <n v="99"/>
  </r>
  <r>
    <x v="61"/>
    <x v="11"/>
    <n v="49"/>
  </r>
  <r>
    <x v="61"/>
    <x v="12"/>
    <n v="112"/>
  </r>
  <r>
    <x v="62"/>
    <x v="13"/>
    <n v="2427"/>
  </r>
  <r>
    <x v="62"/>
    <x v="0"/>
    <n v="512"/>
  </r>
  <r>
    <x v="62"/>
    <x v="1"/>
    <n v="2494"/>
  </r>
  <r>
    <x v="62"/>
    <x v="2"/>
    <n v="7279"/>
  </r>
  <r>
    <x v="62"/>
    <x v="3"/>
    <n v="3513"/>
  </r>
  <r>
    <x v="62"/>
    <x v="4"/>
    <n v="23421"/>
  </r>
  <r>
    <x v="62"/>
    <x v="5"/>
    <n v="3685"/>
  </r>
  <r>
    <x v="62"/>
    <x v="6"/>
    <n v="3520"/>
  </r>
  <r>
    <x v="62"/>
    <x v="7"/>
    <n v="3058"/>
  </r>
  <r>
    <x v="62"/>
    <x v="9"/>
    <n v="1897"/>
  </r>
  <r>
    <x v="62"/>
    <x v="10"/>
    <n v="1213"/>
  </r>
  <r>
    <x v="62"/>
    <x v="11"/>
    <n v="750"/>
  </r>
  <r>
    <x v="62"/>
    <x v="12"/>
    <n v="890"/>
  </r>
  <r>
    <x v="63"/>
    <x v="13"/>
    <n v="551"/>
  </r>
  <r>
    <x v="63"/>
    <x v="0"/>
    <n v="56"/>
  </r>
  <r>
    <x v="63"/>
    <x v="1"/>
    <n v="177"/>
  </r>
  <r>
    <x v="63"/>
    <x v="2"/>
    <n v="608"/>
  </r>
  <r>
    <x v="63"/>
    <x v="3"/>
    <n v="404"/>
  </r>
  <r>
    <x v="63"/>
    <x v="4"/>
    <n v="2738"/>
  </r>
  <r>
    <x v="63"/>
    <x v="5"/>
    <n v="519"/>
  </r>
  <r>
    <x v="63"/>
    <x v="6"/>
    <n v="648"/>
  </r>
  <r>
    <x v="63"/>
    <x v="7"/>
    <n v="609"/>
  </r>
  <r>
    <x v="63"/>
    <x v="9"/>
    <n v="522"/>
  </r>
  <r>
    <x v="63"/>
    <x v="10"/>
    <n v="429"/>
  </r>
  <r>
    <x v="63"/>
    <x v="11"/>
    <n v="324"/>
  </r>
  <r>
    <x v="63"/>
    <x v="12"/>
    <n v="479"/>
  </r>
  <r>
    <x v="64"/>
    <x v="13"/>
    <n v="93"/>
  </r>
  <r>
    <x v="64"/>
    <x v="0"/>
    <n v="26"/>
  </r>
  <r>
    <x v="64"/>
    <x v="1"/>
    <n v="141"/>
  </r>
  <r>
    <x v="64"/>
    <x v="2"/>
    <n v="466"/>
  </r>
  <r>
    <x v="64"/>
    <x v="3"/>
    <n v="235"/>
  </r>
  <r>
    <x v="64"/>
    <x v="4"/>
    <n v="1667"/>
  </r>
  <r>
    <x v="64"/>
    <x v="5"/>
    <n v="229"/>
  </r>
  <r>
    <x v="64"/>
    <x v="6"/>
    <n v="200"/>
  </r>
  <r>
    <x v="64"/>
    <x v="7"/>
    <n v="156"/>
  </r>
  <r>
    <x v="64"/>
    <x v="9"/>
    <n v="52"/>
  </r>
  <r>
    <x v="64"/>
    <x v="10"/>
    <n v="33"/>
  </r>
  <r>
    <x v="64"/>
    <x v="11"/>
    <n v="18"/>
  </r>
  <r>
    <x v="64"/>
    <x v="12"/>
    <n v="16"/>
  </r>
  <r>
    <x v="65"/>
    <x v="13"/>
    <n v="401"/>
  </r>
  <r>
    <x v="65"/>
    <x v="0"/>
    <n v="109"/>
  </r>
  <r>
    <x v="65"/>
    <x v="1"/>
    <n v="496"/>
  </r>
  <r>
    <x v="65"/>
    <x v="2"/>
    <n v="1498"/>
  </r>
  <r>
    <x v="65"/>
    <x v="3"/>
    <n v="716"/>
  </r>
  <r>
    <x v="65"/>
    <x v="4"/>
    <n v="4163"/>
  </r>
  <r>
    <x v="65"/>
    <x v="5"/>
    <n v="635"/>
  </r>
  <r>
    <x v="65"/>
    <x v="6"/>
    <n v="625"/>
  </r>
  <r>
    <x v="65"/>
    <x v="7"/>
    <n v="494"/>
  </r>
  <r>
    <x v="65"/>
    <x v="9"/>
    <n v="265"/>
  </r>
  <r>
    <x v="65"/>
    <x v="10"/>
    <n v="143"/>
  </r>
  <r>
    <x v="65"/>
    <x v="11"/>
    <n v="102"/>
  </r>
  <r>
    <x v="65"/>
    <x v="12"/>
    <n v="129"/>
  </r>
  <r>
    <x v="66"/>
    <x v="13"/>
    <n v="55"/>
  </r>
  <r>
    <x v="66"/>
    <x v="0"/>
    <n v="12"/>
  </r>
  <r>
    <x v="66"/>
    <x v="1"/>
    <n v="37"/>
  </r>
  <r>
    <x v="66"/>
    <x v="2"/>
    <n v="161"/>
  </r>
  <r>
    <x v="66"/>
    <x v="3"/>
    <n v="88"/>
  </r>
  <r>
    <x v="66"/>
    <x v="4"/>
    <n v="477"/>
  </r>
  <r>
    <x v="66"/>
    <x v="5"/>
    <n v="69"/>
  </r>
  <r>
    <x v="66"/>
    <x v="6"/>
    <n v="93"/>
  </r>
  <r>
    <x v="66"/>
    <x v="7"/>
    <n v="73"/>
  </r>
  <r>
    <x v="66"/>
    <x v="9"/>
    <n v="34"/>
  </r>
  <r>
    <x v="66"/>
    <x v="10"/>
    <n v="31"/>
  </r>
  <r>
    <x v="66"/>
    <x v="11"/>
    <n v="19"/>
  </r>
  <r>
    <x v="66"/>
    <x v="12"/>
    <n v="36"/>
  </r>
  <r>
    <x v="67"/>
    <x v="13"/>
    <n v="59"/>
  </r>
  <r>
    <x v="67"/>
    <x v="0"/>
    <n v="20"/>
  </r>
  <r>
    <x v="67"/>
    <x v="1"/>
    <n v="85"/>
  </r>
  <r>
    <x v="67"/>
    <x v="2"/>
    <n v="255"/>
  </r>
  <r>
    <x v="67"/>
    <x v="3"/>
    <n v="102"/>
  </r>
  <r>
    <x v="67"/>
    <x v="4"/>
    <n v="802"/>
  </r>
  <r>
    <x v="67"/>
    <x v="5"/>
    <n v="124"/>
  </r>
  <r>
    <x v="67"/>
    <x v="6"/>
    <n v="118"/>
  </r>
  <r>
    <x v="67"/>
    <x v="7"/>
    <n v="79"/>
  </r>
  <r>
    <x v="67"/>
    <x v="9"/>
    <n v="43"/>
  </r>
  <r>
    <x v="67"/>
    <x v="10"/>
    <n v="25"/>
  </r>
  <r>
    <x v="67"/>
    <x v="11"/>
    <n v="30"/>
  </r>
  <r>
    <x v="67"/>
    <x v="12"/>
    <n v="29"/>
  </r>
  <r>
    <x v="68"/>
    <x v="13"/>
    <n v="1309"/>
  </r>
  <r>
    <x v="68"/>
    <x v="0"/>
    <n v="388"/>
  </r>
  <r>
    <x v="68"/>
    <x v="1"/>
    <n v="1673"/>
  </r>
  <r>
    <x v="68"/>
    <x v="2"/>
    <n v="4798"/>
  </r>
  <r>
    <x v="68"/>
    <x v="3"/>
    <n v="2225"/>
  </r>
  <r>
    <x v="68"/>
    <x v="4"/>
    <n v="14671"/>
  </r>
  <r>
    <x v="68"/>
    <x v="5"/>
    <n v="2166"/>
  </r>
  <r>
    <x v="68"/>
    <x v="6"/>
    <n v="2100"/>
  </r>
  <r>
    <x v="68"/>
    <x v="7"/>
    <n v="1704"/>
  </r>
  <r>
    <x v="68"/>
    <x v="9"/>
    <n v="944"/>
  </r>
  <r>
    <x v="68"/>
    <x v="10"/>
    <n v="682"/>
  </r>
  <r>
    <x v="68"/>
    <x v="11"/>
    <n v="432"/>
  </r>
  <r>
    <x v="68"/>
    <x v="12"/>
    <n v="472"/>
  </r>
  <r>
    <x v="69"/>
    <x v="13"/>
    <n v="51"/>
  </r>
  <r>
    <x v="69"/>
    <x v="0"/>
    <n v="7"/>
  </r>
  <r>
    <x v="69"/>
    <x v="1"/>
    <n v="26"/>
  </r>
  <r>
    <x v="69"/>
    <x v="2"/>
    <n v="115"/>
  </r>
  <r>
    <x v="69"/>
    <x v="3"/>
    <n v="59"/>
  </r>
  <r>
    <x v="69"/>
    <x v="4"/>
    <n v="286"/>
  </r>
  <r>
    <x v="69"/>
    <x v="5"/>
    <n v="60"/>
  </r>
  <r>
    <x v="69"/>
    <x v="6"/>
    <n v="44"/>
  </r>
  <r>
    <x v="69"/>
    <x v="7"/>
    <n v="54"/>
  </r>
  <r>
    <x v="69"/>
    <x v="9"/>
    <n v="34"/>
  </r>
  <r>
    <x v="69"/>
    <x v="10"/>
    <n v="33"/>
  </r>
  <r>
    <x v="69"/>
    <x v="11"/>
    <n v="16"/>
  </r>
  <r>
    <x v="69"/>
    <x v="12"/>
    <n v="26"/>
  </r>
  <r>
    <x v="70"/>
    <x v="13"/>
    <n v="3"/>
  </r>
  <r>
    <x v="70"/>
    <x v="0"/>
    <n v="3"/>
  </r>
  <r>
    <x v="70"/>
    <x v="1"/>
    <n v="5"/>
  </r>
  <r>
    <x v="70"/>
    <x v="2"/>
    <n v="32"/>
  </r>
  <r>
    <x v="70"/>
    <x v="3"/>
    <n v="6"/>
  </r>
  <r>
    <x v="70"/>
    <x v="4"/>
    <n v="94"/>
  </r>
  <r>
    <x v="70"/>
    <x v="5"/>
    <n v="17"/>
  </r>
  <r>
    <x v="70"/>
    <x v="6"/>
    <n v="12"/>
  </r>
  <r>
    <x v="70"/>
    <x v="7"/>
    <n v="10"/>
  </r>
  <r>
    <x v="70"/>
    <x v="9"/>
    <n v="3"/>
  </r>
  <r>
    <x v="70"/>
    <x v="10"/>
    <n v="1"/>
  </r>
  <r>
    <x v="70"/>
    <x v="11"/>
    <n v="1"/>
  </r>
  <r>
    <x v="70"/>
    <x v="12"/>
    <n v="2"/>
  </r>
  <r>
    <x v="71"/>
    <x v="13"/>
    <n v="36"/>
  </r>
  <r>
    <x v="71"/>
    <x v="0"/>
    <n v="20"/>
  </r>
  <r>
    <x v="71"/>
    <x v="1"/>
    <n v="107"/>
  </r>
  <r>
    <x v="71"/>
    <x v="2"/>
    <n v="386"/>
  </r>
  <r>
    <x v="71"/>
    <x v="3"/>
    <n v="155"/>
  </r>
  <r>
    <x v="71"/>
    <x v="4"/>
    <n v="1007"/>
  </r>
  <r>
    <x v="71"/>
    <x v="5"/>
    <n v="107"/>
  </r>
  <r>
    <x v="71"/>
    <x v="6"/>
    <n v="99"/>
  </r>
  <r>
    <x v="71"/>
    <x v="7"/>
    <n v="65"/>
  </r>
  <r>
    <x v="71"/>
    <x v="9"/>
    <n v="20"/>
  </r>
  <r>
    <x v="71"/>
    <x v="10"/>
    <n v="10"/>
  </r>
  <r>
    <x v="71"/>
    <x v="11"/>
    <n v="9"/>
  </r>
  <r>
    <x v="71"/>
    <x v="12"/>
    <n v="14"/>
  </r>
  <r>
    <x v="72"/>
    <x v="13"/>
    <n v="25"/>
  </r>
  <r>
    <x v="72"/>
    <x v="0"/>
    <n v="6"/>
  </r>
  <r>
    <x v="72"/>
    <x v="1"/>
    <n v="33"/>
  </r>
  <r>
    <x v="72"/>
    <x v="2"/>
    <n v="125"/>
  </r>
  <r>
    <x v="72"/>
    <x v="3"/>
    <n v="49"/>
  </r>
  <r>
    <x v="72"/>
    <x v="4"/>
    <n v="285"/>
  </r>
  <r>
    <x v="72"/>
    <x v="5"/>
    <n v="37"/>
  </r>
  <r>
    <x v="72"/>
    <x v="6"/>
    <n v="45"/>
  </r>
  <r>
    <x v="72"/>
    <x v="7"/>
    <n v="42"/>
  </r>
  <r>
    <x v="72"/>
    <x v="9"/>
    <n v="28"/>
  </r>
  <r>
    <x v="72"/>
    <x v="10"/>
    <n v="17"/>
  </r>
  <r>
    <x v="72"/>
    <x v="11"/>
    <n v="14"/>
  </r>
  <r>
    <x v="72"/>
    <x v="12"/>
    <n v="18"/>
  </r>
  <r>
    <x v="73"/>
    <x v="13"/>
    <n v="95"/>
  </r>
  <r>
    <x v="73"/>
    <x v="0"/>
    <n v="50"/>
  </r>
  <r>
    <x v="73"/>
    <x v="1"/>
    <n v="206"/>
  </r>
  <r>
    <x v="73"/>
    <x v="2"/>
    <n v="699"/>
  </r>
  <r>
    <x v="73"/>
    <x v="3"/>
    <n v="263"/>
  </r>
  <r>
    <x v="73"/>
    <x v="4"/>
    <n v="1995"/>
  </r>
  <r>
    <x v="73"/>
    <x v="5"/>
    <n v="250"/>
  </r>
  <r>
    <x v="73"/>
    <x v="6"/>
    <n v="194"/>
  </r>
  <r>
    <x v="73"/>
    <x v="7"/>
    <n v="126"/>
  </r>
  <r>
    <x v="73"/>
    <x v="9"/>
    <n v="57"/>
  </r>
  <r>
    <x v="73"/>
    <x v="10"/>
    <n v="35"/>
  </r>
  <r>
    <x v="73"/>
    <x v="11"/>
    <n v="26"/>
  </r>
  <r>
    <x v="73"/>
    <x v="12"/>
    <n v="31"/>
  </r>
  <r>
    <x v="74"/>
    <x v="13"/>
    <n v="33"/>
  </r>
  <r>
    <x v="74"/>
    <x v="0"/>
    <n v="10"/>
  </r>
  <r>
    <x v="74"/>
    <x v="1"/>
    <n v="46"/>
  </r>
  <r>
    <x v="74"/>
    <x v="2"/>
    <n v="171"/>
  </r>
  <r>
    <x v="74"/>
    <x v="3"/>
    <n v="55"/>
  </r>
  <r>
    <x v="74"/>
    <x v="4"/>
    <n v="610"/>
  </r>
  <r>
    <x v="74"/>
    <x v="5"/>
    <n v="71"/>
  </r>
  <r>
    <x v="74"/>
    <x v="6"/>
    <n v="67"/>
  </r>
  <r>
    <x v="74"/>
    <x v="7"/>
    <n v="39"/>
  </r>
  <r>
    <x v="74"/>
    <x v="9"/>
    <n v="14"/>
  </r>
  <r>
    <x v="74"/>
    <x v="10"/>
    <n v="6"/>
  </r>
  <r>
    <x v="74"/>
    <x v="11"/>
    <n v="3"/>
  </r>
  <r>
    <x v="74"/>
    <x v="12"/>
    <n v="10"/>
  </r>
  <r>
    <x v="75"/>
    <x v="13"/>
    <n v="9"/>
  </r>
  <r>
    <x v="75"/>
    <x v="0"/>
    <n v="2"/>
  </r>
  <r>
    <x v="75"/>
    <x v="1"/>
    <n v="3"/>
  </r>
  <r>
    <x v="75"/>
    <x v="2"/>
    <n v="34"/>
  </r>
  <r>
    <x v="75"/>
    <x v="3"/>
    <n v="10"/>
  </r>
  <r>
    <x v="75"/>
    <x v="4"/>
    <n v="87"/>
  </r>
  <r>
    <x v="75"/>
    <x v="5"/>
    <n v="7"/>
  </r>
  <r>
    <x v="75"/>
    <x v="6"/>
    <n v="15"/>
  </r>
  <r>
    <x v="75"/>
    <x v="7"/>
    <n v="10"/>
  </r>
  <r>
    <x v="75"/>
    <x v="9"/>
    <n v="3"/>
  </r>
  <r>
    <x v="75"/>
    <x v="10"/>
    <n v="3"/>
  </r>
  <r>
    <x v="75"/>
    <x v="11"/>
    <n v="4"/>
  </r>
  <r>
    <x v="75"/>
    <x v="12"/>
    <n v="1"/>
  </r>
  <r>
    <x v="76"/>
    <x v="13"/>
    <n v="220"/>
  </r>
  <r>
    <x v="76"/>
    <x v="0"/>
    <n v="46"/>
  </r>
  <r>
    <x v="76"/>
    <x v="1"/>
    <n v="239"/>
  </r>
  <r>
    <x v="76"/>
    <x v="2"/>
    <n v="652"/>
  </r>
  <r>
    <x v="76"/>
    <x v="3"/>
    <n v="311"/>
  </r>
  <r>
    <x v="76"/>
    <x v="4"/>
    <n v="1858"/>
  </r>
  <r>
    <x v="76"/>
    <x v="5"/>
    <n v="320"/>
  </r>
  <r>
    <x v="76"/>
    <x v="6"/>
    <n v="324"/>
  </r>
  <r>
    <x v="76"/>
    <x v="7"/>
    <n v="281"/>
  </r>
  <r>
    <x v="76"/>
    <x v="9"/>
    <n v="133"/>
  </r>
  <r>
    <x v="76"/>
    <x v="10"/>
    <n v="112"/>
  </r>
  <r>
    <x v="76"/>
    <x v="11"/>
    <n v="67"/>
  </r>
  <r>
    <x v="76"/>
    <x v="12"/>
    <n v="104"/>
  </r>
  <r>
    <x v="77"/>
    <x v="13"/>
    <n v="10"/>
  </r>
  <r>
    <x v="77"/>
    <x v="0"/>
    <n v="7"/>
  </r>
  <r>
    <x v="77"/>
    <x v="1"/>
    <n v="24"/>
  </r>
  <r>
    <x v="77"/>
    <x v="2"/>
    <n v="94"/>
  </r>
  <r>
    <x v="77"/>
    <x v="3"/>
    <n v="42"/>
  </r>
  <r>
    <x v="77"/>
    <x v="4"/>
    <n v="295"/>
  </r>
  <r>
    <x v="77"/>
    <x v="5"/>
    <n v="32"/>
  </r>
  <r>
    <x v="77"/>
    <x v="6"/>
    <n v="21"/>
  </r>
  <r>
    <x v="77"/>
    <x v="7"/>
    <n v="17"/>
  </r>
  <r>
    <x v="77"/>
    <x v="9"/>
    <n v="5"/>
  </r>
  <r>
    <x v="77"/>
    <x v="10"/>
    <n v="6"/>
  </r>
  <r>
    <x v="77"/>
    <x v="11"/>
    <n v="7"/>
  </r>
  <r>
    <x v="77"/>
    <x v="12"/>
    <n v="5"/>
  </r>
  <r>
    <x v="78"/>
    <x v="13"/>
    <n v="77"/>
  </r>
  <r>
    <x v="78"/>
    <x v="0"/>
    <n v="4"/>
  </r>
  <r>
    <x v="78"/>
    <x v="1"/>
    <n v="35"/>
  </r>
  <r>
    <x v="78"/>
    <x v="2"/>
    <n v="143"/>
  </r>
  <r>
    <x v="78"/>
    <x v="3"/>
    <n v="89"/>
  </r>
  <r>
    <x v="78"/>
    <x v="4"/>
    <n v="374"/>
  </r>
  <r>
    <x v="78"/>
    <x v="5"/>
    <n v="90"/>
  </r>
  <r>
    <x v="78"/>
    <x v="6"/>
    <n v="91"/>
  </r>
  <r>
    <x v="78"/>
    <x v="7"/>
    <n v="67"/>
  </r>
  <r>
    <x v="78"/>
    <x v="9"/>
    <n v="60"/>
  </r>
  <r>
    <x v="78"/>
    <x v="10"/>
    <n v="44"/>
  </r>
  <r>
    <x v="78"/>
    <x v="11"/>
    <n v="22"/>
  </r>
  <r>
    <x v="78"/>
    <x v="12"/>
    <n v="37"/>
  </r>
  <r>
    <x v="79"/>
    <x v="13"/>
    <n v="573"/>
  </r>
  <r>
    <x v="79"/>
    <x v="0"/>
    <n v="163"/>
  </r>
  <r>
    <x v="79"/>
    <x v="1"/>
    <n v="844"/>
  </r>
  <r>
    <x v="79"/>
    <x v="2"/>
    <n v="2624"/>
  </r>
  <r>
    <x v="79"/>
    <x v="3"/>
    <n v="1118"/>
  </r>
  <r>
    <x v="79"/>
    <x v="4"/>
    <n v="7513"/>
  </r>
  <r>
    <x v="79"/>
    <x v="5"/>
    <n v="1238"/>
  </r>
  <r>
    <x v="79"/>
    <x v="6"/>
    <n v="1089"/>
  </r>
  <r>
    <x v="79"/>
    <x v="7"/>
    <n v="862"/>
  </r>
  <r>
    <x v="79"/>
    <x v="9"/>
    <n v="355"/>
  </r>
  <r>
    <x v="79"/>
    <x v="10"/>
    <n v="228"/>
  </r>
  <r>
    <x v="79"/>
    <x v="11"/>
    <n v="170"/>
  </r>
  <r>
    <x v="79"/>
    <x v="12"/>
    <n v="169"/>
  </r>
  <r>
    <x v="80"/>
    <x v="13"/>
    <n v="133"/>
  </r>
  <r>
    <x v="80"/>
    <x v="0"/>
    <n v="15"/>
  </r>
  <r>
    <x v="80"/>
    <x v="1"/>
    <n v="122"/>
  </r>
  <r>
    <x v="80"/>
    <x v="2"/>
    <n v="572"/>
  </r>
  <r>
    <x v="80"/>
    <x v="3"/>
    <n v="251"/>
  </r>
  <r>
    <x v="80"/>
    <x v="4"/>
    <n v="1281"/>
  </r>
  <r>
    <x v="80"/>
    <x v="5"/>
    <n v="249"/>
  </r>
  <r>
    <x v="80"/>
    <x v="6"/>
    <n v="249"/>
  </r>
  <r>
    <x v="80"/>
    <x v="7"/>
    <n v="189"/>
  </r>
  <r>
    <x v="80"/>
    <x v="9"/>
    <n v="83"/>
  </r>
  <r>
    <x v="80"/>
    <x v="10"/>
    <n v="54"/>
  </r>
  <r>
    <x v="80"/>
    <x v="11"/>
    <n v="31"/>
  </r>
  <r>
    <x v="80"/>
    <x v="12"/>
    <n v="42"/>
  </r>
  <r>
    <x v="81"/>
    <x v="13"/>
    <n v="53"/>
  </r>
  <r>
    <x v="81"/>
    <x v="0"/>
    <n v="40"/>
  </r>
  <r>
    <x v="81"/>
    <x v="1"/>
    <n v="160"/>
  </r>
  <r>
    <x v="81"/>
    <x v="2"/>
    <n v="432"/>
  </r>
  <r>
    <x v="81"/>
    <x v="3"/>
    <n v="191"/>
  </r>
  <r>
    <x v="81"/>
    <x v="4"/>
    <n v="1499"/>
  </r>
  <r>
    <x v="81"/>
    <x v="5"/>
    <n v="203"/>
  </r>
  <r>
    <x v="81"/>
    <x v="6"/>
    <n v="134"/>
  </r>
  <r>
    <x v="81"/>
    <x v="7"/>
    <n v="94"/>
  </r>
  <r>
    <x v="81"/>
    <x v="9"/>
    <n v="37"/>
  </r>
  <r>
    <x v="81"/>
    <x v="10"/>
    <n v="14"/>
  </r>
  <r>
    <x v="81"/>
    <x v="11"/>
    <n v="13"/>
  </r>
  <r>
    <x v="81"/>
    <x v="12"/>
    <n v="7"/>
  </r>
  <r>
    <x v="82"/>
    <x v="13"/>
    <n v="84"/>
  </r>
  <r>
    <x v="82"/>
    <x v="0"/>
    <n v="32"/>
  </r>
  <r>
    <x v="82"/>
    <x v="1"/>
    <n v="201"/>
  </r>
  <r>
    <x v="82"/>
    <x v="2"/>
    <n v="564"/>
  </r>
  <r>
    <x v="82"/>
    <x v="3"/>
    <n v="237"/>
  </r>
  <r>
    <x v="82"/>
    <x v="4"/>
    <n v="2305"/>
  </r>
  <r>
    <x v="82"/>
    <x v="5"/>
    <n v="250"/>
  </r>
  <r>
    <x v="82"/>
    <x v="6"/>
    <n v="213"/>
  </r>
  <r>
    <x v="82"/>
    <x v="7"/>
    <n v="142"/>
  </r>
  <r>
    <x v="82"/>
    <x v="9"/>
    <n v="60"/>
  </r>
  <r>
    <x v="82"/>
    <x v="10"/>
    <n v="41"/>
  </r>
  <r>
    <x v="82"/>
    <x v="11"/>
    <n v="18"/>
  </r>
  <r>
    <x v="82"/>
    <x v="12"/>
    <n v="28"/>
  </r>
  <r>
    <x v="83"/>
    <x v="13"/>
    <n v="364"/>
  </r>
  <r>
    <x v="83"/>
    <x v="0"/>
    <n v="52"/>
  </r>
  <r>
    <x v="83"/>
    <x v="1"/>
    <n v="230"/>
  </r>
  <r>
    <x v="83"/>
    <x v="2"/>
    <n v="754"/>
  </r>
  <r>
    <x v="83"/>
    <x v="3"/>
    <n v="393"/>
  </r>
  <r>
    <x v="83"/>
    <x v="4"/>
    <n v="2657"/>
  </r>
  <r>
    <x v="83"/>
    <x v="5"/>
    <n v="494"/>
  </r>
  <r>
    <x v="83"/>
    <x v="6"/>
    <n v="478"/>
  </r>
  <r>
    <x v="83"/>
    <x v="7"/>
    <n v="439"/>
  </r>
  <r>
    <x v="83"/>
    <x v="9"/>
    <n v="264"/>
  </r>
  <r>
    <x v="83"/>
    <x v="10"/>
    <n v="175"/>
  </r>
  <r>
    <x v="83"/>
    <x v="11"/>
    <n v="132"/>
  </r>
  <r>
    <x v="83"/>
    <x v="12"/>
    <n v="161"/>
  </r>
  <r>
    <x v="84"/>
    <x v="13"/>
    <n v="6055"/>
  </r>
  <r>
    <x v="84"/>
    <x v="0"/>
    <n v="1390"/>
  </r>
  <r>
    <x v="84"/>
    <x v="1"/>
    <n v="6163"/>
  </r>
  <r>
    <x v="84"/>
    <x v="2"/>
    <n v="17106"/>
  </r>
  <r>
    <x v="84"/>
    <x v="3"/>
    <n v="7773"/>
  </r>
  <r>
    <x v="84"/>
    <x v="4"/>
    <n v="60629"/>
  </r>
  <r>
    <x v="84"/>
    <x v="5"/>
    <n v="8963"/>
  </r>
  <r>
    <x v="84"/>
    <x v="6"/>
    <n v="8818"/>
  </r>
  <r>
    <x v="84"/>
    <x v="7"/>
    <n v="7465"/>
  </r>
  <r>
    <x v="84"/>
    <x v="9"/>
    <n v="4720"/>
  </r>
  <r>
    <x v="84"/>
    <x v="10"/>
    <n v="3191"/>
  </r>
  <r>
    <x v="84"/>
    <x v="11"/>
    <n v="2170"/>
  </r>
  <r>
    <x v="84"/>
    <x v="12"/>
    <n v="2185"/>
  </r>
  <r>
    <x v="85"/>
    <x v="13"/>
    <n v="28"/>
  </r>
  <r>
    <x v="85"/>
    <x v="0"/>
    <n v="7"/>
  </r>
  <r>
    <x v="85"/>
    <x v="1"/>
    <n v="25"/>
  </r>
  <r>
    <x v="85"/>
    <x v="2"/>
    <n v="122"/>
  </r>
  <r>
    <x v="85"/>
    <x v="3"/>
    <n v="63"/>
  </r>
  <r>
    <x v="85"/>
    <x v="4"/>
    <n v="324"/>
  </r>
  <r>
    <x v="85"/>
    <x v="5"/>
    <n v="60"/>
  </r>
  <r>
    <x v="85"/>
    <x v="6"/>
    <n v="56"/>
  </r>
  <r>
    <x v="85"/>
    <x v="7"/>
    <n v="39"/>
  </r>
  <r>
    <x v="85"/>
    <x v="9"/>
    <n v="20"/>
  </r>
  <r>
    <x v="85"/>
    <x v="10"/>
    <n v="12"/>
  </r>
  <r>
    <x v="85"/>
    <x v="11"/>
    <n v="13"/>
  </r>
  <r>
    <x v="85"/>
    <x v="12"/>
    <n v="17"/>
  </r>
  <r>
    <x v="86"/>
    <x v="13"/>
    <n v="2611"/>
  </r>
  <r>
    <x v="86"/>
    <x v="0"/>
    <n v="450"/>
  </r>
  <r>
    <x v="86"/>
    <x v="1"/>
    <n v="1921"/>
  </r>
  <r>
    <x v="86"/>
    <x v="2"/>
    <n v="5088"/>
  </r>
  <r>
    <x v="86"/>
    <x v="3"/>
    <n v="2378"/>
  </r>
  <r>
    <x v="86"/>
    <x v="4"/>
    <n v="23896"/>
  </r>
  <r>
    <x v="86"/>
    <x v="5"/>
    <n v="3527"/>
  </r>
  <r>
    <x v="86"/>
    <x v="6"/>
    <n v="3874"/>
  </r>
  <r>
    <x v="86"/>
    <x v="7"/>
    <n v="3430"/>
  </r>
  <r>
    <x v="86"/>
    <x v="9"/>
    <n v="1792"/>
  </r>
  <r>
    <x v="86"/>
    <x v="10"/>
    <n v="1211"/>
  </r>
  <r>
    <x v="86"/>
    <x v="11"/>
    <n v="813"/>
  </r>
  <r>
    <x v="86"/>
    <x v="12"/>
    <n v="930"/>
  </r>
  <r>
    <x v="87"/>
    <x v="13"/>
    <n v="98"/>
  </r>
  <r>
    <x v="87"/>
    <x v="0"/>
    <n v="7"/>
  </r>
  <r>
    <x v="87"/>
    <x v="1"/>
    <n v="69"/>
  </r>
  <r>
    <x v="87"/>
    <x v="2"/>
    <n v="272"/>
  </r>
  <r>
    <x v="87"/>
    <x v="3"/>
    <n v="114"/>
  </r>
  <r>
    <x v="87"/>
    <x v="4"/>
    <n v="866"/>
  </r>
  <r>
    <x v="87"/>
    <x v="5"/>
    <n v="150"/>
  </r>
  <r>
    <x v="87"/>
    <x v="6"/>
    <n v="129"/>
  </r>
  <r>
    <x v="87"/>
    <x v="7"/>
    <n v="105"/>
  </r>
  <r>
    <x v="87"/>
    <x v="9"/>
    <n v="57"/>
  </r>
  <r>
    <x v="87"/>
    <x v="10"/>
    <n v="45"/>
  </r>
  <r>
    <x v="87"/>
    <x v="11"/>
    <n v="45"/>
  </r>
  <r>
    <x v="87"/>
    <x v="12"/>
    <n v="46"/>
  </r>
  <r>
    <x v="88"/>
    <x v="13"/>
    <n v="28"/>
  </r>
  <r>
    <x v="88"/>
    <x v="0"/>
    <n v="16"/>
  </r>
  <r>
    <x v="88"/>
    <x v="1"/>
    <n v="78"/>
  </r>
  <r>
    <x v="88"/>
    <x v="2"/>
    <n v="221"/>
  </r>
  <r>
    <x v="88"/>
    <x v="3"/>
    <n v="117"/>
  </r>
  <r>
    <x v="88"/>
    <x v="4"/>
    <n v="651"/>
  </r>
  <r>
    <x v="88"/>
    <x v="5"/>
    <n v="68"/>
  </r>
  <r>
    <x v="88"/>
    <x v="6"/>
    <n v="57"/>
  </r>
  <r>
    <x v="88"/>
    <x v="7"/>
    <n v="44"/>
  </r>
  <r>
    <x v="88"/>
    <x v="9"/>
    <n v="28"/>
  </r>
  <r>
    <x v="88"/>
    <x v="10"/>
    <n v="10"/>
  </r>
  <r>
    <x v="88"/>
    <x v="11"/>
    <n v="6"/>
  </r>
  <r>
    <x v="88"/>
    <x v="12"/>
    <n v="9"/>
  </r>
  <r>
    <x v="89"/>
    <x v="13"/>
    <n v="90"/>
  </r>
  <r>
    <x v="89"/>
    <x v="0"/>
    <n v="24"/>
  </r>
  <r>
    <x v="89"/>
    <x v="1"/>
    <n v="156"/>
  </r>
  <r>
    <x v="89"/>
    <x v="2"/>
    <n v="446"/>
  </r>
  <r>
    <x v="89"/>
    <x v="3"/>
    <n v="186"/>
  </r>
  <r>
    <x v="89"/>
    <x v="4"/>
    <n v="1045"/>
  </r>
  <r>
    <x v="89"/>
    <x v="5"/>
    <n v="158"/>
  </r>
  <r>
    <x v="89"/>
    <x v="6"/>
    <n v="141"/>
  </r>
  <r>
    <x v="89"/>
    <x v="7"/>
    <n v="117"/>
  </r>
  <r>
    <x v="89"/>
    <x v="9"/>
    <n v="54"/>
  </r>
  <r>
    <x v="89"/>
    <x v="10"/>
    <n v="30"/>
  </r>
  <r>
    <x v="89"/>
    <x v="11"/>
    <n v="26"/>
  </r>
  <r>
    <x v="89"/>
    <x v="12"/>
    <n v="45"/>
  </r>
  <r>
    <x v="90"/>
    <x v="13"/>
    <n v="9"/>
  </r>
  <r>
    <x v="90"/>
    <x v="0"/>
    <n v="4"/>
  </r>
  <r>
    <x v="90"/>
    <x v="1"/>
    <n v="26"/>
  </r>
  <r>
    <x v="90"/>
    <x v="2"/>
    <n v="82"/>
  </r>
  <r>
    <x v="90"/>
    <x v="3"/>
    <n v="38"/>
  </r>
  <r>
    <x v="90"/>
    <x v="4"/>
    <n v="239"/>
  </r>
  <r>
    <x v="90"/>
    <x v="5"/>
    <n v="22"/>
  </r>
  <r>
    <x v="90"/>
    <x v="6"/>
    <n v="21"/>
  </r>
  <r>
    <x v="90"/>
    <x v="7"/>
    <n v="12"/>
  </r>
  <r>
    <x v="90"/>
    <x v="9"/>
    <n v="6"/>
  </r>
  <r>
    <x v="90"/>
    <x v="10"/>
    <n v="5"/>
  </r>
  <r>
    <x v="90"/>
    <x v="11"/>
    <n v="5"/>
  </r>
  <r>
    <x v="90"/>
    <x v="12"/>
    <n v="1"/>
  </r>
  <r>
    <x v="91"/>
    <x v="13"/>
    <n v="181"/>
  </r>
  <r>
    <x v="91"/>
    <x v="0"/>
    <n v="40"/>
  </r>
  <r>
    <x v="91"/>
    <x v="1"/>
    <n v="176"/>
  </r>
  <r>
    <x v="91"/>
    <x v="2"/>
    <n v="614"/>
  </r>
  <r>
    <x v="91"/>
    <x v="3"/>
    <n v="288"/>
  </r>
  <r>
    <x v="91"/>
    <x v="4"/>
    <n v="1919"/>
  </r>
  <r>
    <x v="91"/>
    <x v="5"/>
    <n v="367"/>
  </r>
  <r>
    <x v="91"/>
    <x v="6"/>
    <n v="332"/>
  </r>
  <r>
    <x v="91"/>
    <x v="7"/>
    <n v="254"/>
  </r>
  <r>
    <x v="91"/>
    <x v="9"/>
    <n v="102"/>
  </r>
  <r>
    <x v="91"/>
    <x v="10"/>
    <n v="77"/>
  </r>
  <r>
    <x v="91"/>
    <x v="11"/>
    <n v="30"/>
  </r>
  <r>
    <x v="91"/>
    <x v="12"/>
    <n v="73"/>
  </r>
  <r>
    <x v="92"/>
    <x v="13"/>
    <n v="22"/>
  </r>
  <r>
    <x v="92"/>
    <x v="0"/>
    <n v="5"/>
  </r>
  <r>
    <x v="92"/>
    <x v="1"/>
    <n v="43"/>
  </r>
  <r>
    <x v="92"/>
    <x v="2"/>
    <n v="191"/>
  </r>
  <r>
    <x v="92"/>
    <x v="3"/>
    <n v="76"/>
  </r>
  <r>
    <x v="92"/>
    <x v="4"/>
    <n v="394"/>
  </r>
  <r>
    <x v="92"/>
    <x v="5"/>
    <n v="61"/>
  </r>
  <r>
    <x v="92"/>
    <x v="6"/>
    <n v="83"/>
  </r>
  <r>
    <x v="92"/>
    <x v="7"/>
    <n v="45"/>
  </r>
  <r>
    <x v="92"/>
    <x v="9"/>
    <n v="25"/>
  </r>
  <r>
    <x v="92"/>
    <x v="10"/>
    <n v="27"/>
  </r>
  <r>
    <x v="92"/>
    <x v="11"/>
    <n v="14"/>
  </r>
  <r>
    <x v="92"/>
    <x v="12"/>
    <n v="8"/>
  </r>
  <r>
    <x v="93"/>
    <x v="13"/>
    <n v="22"/>
  </r>
  <r>
    <x v="93"/>
    <x v="0"/>
    <n v="6"/>
  </r>
  <r>
    <x v="93"/>
    <x v="1"/>
    <n v="48"/>
  </r>
  <r>
    <x v="93"/>
    <x v="2"/>
    <n v="160"/>
  </r>
  <r>
    <x v="93"/>
    <x v="3"/>
    <n v="76"/>
  </r>
  <r>
    <x v="93"/>
    <x v="4"/>
    <n v="401"/>
  </r>
  <r>
    <x v="93"/>
    <x v="5"/>
    <n v="64"/>
  </r>
  <r>
    <x v="93"/>
    <x v="6"/>
    <n v="61"/>
  </r>
  <r>
    <x v="93"/>
    <x v="7"/>
    <n v="41"/>
  </r>
  <r>
    <x v="93"/>
    <x v="9"/>
    <n v="18"/>
  </r>
  <r>
    <x v="93"/>
    <x v="10"/>
    <n v="3"/>
  </r>
  <r>
    <x v="93"/>
    <x v="11"/>
    <n v="4"/>
  </r>
  <r>
    <x v="93"/>
    <x v="12"/>
    <n v="3"/>
  </r>
  <r>
    <x v="94"/>
    <x v="13"/>
    <n v="51"/>
  </r>
  <r>
    <x v="94"/>
    <x v="0"/>
    <n v="38"/>
  </r>
  <r>
    <x v="94"/>
    <x v="1"/>
    <n v="242"/>
  </r>
  <r>
    <x v="94"/>
    <x v="2"/>
    <n v="598"/>
  </r>
  <r>
    <x v="94"/>
    <x v="3"/>
    <n v="223"/>
  </r>
  <r>
    <x v="94"/>
    <x v="4"/>
    <n v="1470"/>
  </r>
  <r>
    <x v="94"/>
    <x v="5"/>
    <n v="178"/>
  </r>
  <r>
    <x v="94"/>
    <x v="6"/>
    <n v="125"/>
  </r>
  <r>
    <x v="94"/>
    <x v="7"/>
    <n v="76"/>
  </r>
  <r>
    <x v="94"/>
    <x v="9"/>
    <n v="49"/>
  </r>
  <r>
    <x v="94"/>
    <x v="10"/>
    <n v="22"/>
  </r>
  <r>
    <x v="94"/>
    <x v="11"/>
    <n v="18"/>
  </r>
  <r>
    <x v="94"/>
    <x v="12"/>
    <n v="25"/>
  </r>
  <r>
    <x v="95"/>
    <x v="13"/>
    <n v="416"/>
  </r>
  <r>
    <x v="95"/>
    <x v="0"/>
    <n v="132"/>
  </r>
  <r>
    <x v="95"/>
    <x v="1"/>
    <n v="759"/>
  </r>
  <r>
    <x v="95"/>
    <x v="2"/>
    <n v="2258"/>
  </r>
  <r>
    <x v="95"/>
    <x v="3"/>
    <n v="980"/>
  </r>
  <r>
    <x v="95"/>
    <x v="4"/>
    <n v="6112"/>
  </r>
  <r>
    <x v="95"/>
    <x v="5"/>
    <n v="905"/>
  </r>
  <r>
    <x v="95"/>
    <x v="6"/>
    <n v="826"/>
  </r>
  <r>
    <x v="95"/>
    <x v="7"/>
    <n v="616"/>
  </r>
  <r>
    <x v="95"/>
    <x v="9"/>
    <n v="273"/>
  </r>
  <r>
    <x v="95"/>
    <x v="10"/>
    <n v="183"/>
  </r>
  <r>
    <x v="95"/>
    <x v="11"/>
    <n v="134"/>
  </r>
  <r>
    <x v="95"/>
    <x v="12"/>
    <n v="139"/>
  </r>
  <r>
    <x v="96"/>
    <x v="13"/>
    <n v="67"/>
  </r>
  <r>
    <x v="96"/>
    <x v="0"/>
    <n v="13"/>
  </r>
  <r>
    <x v="96"/>
    <x v="1"/>
    <n v="108"/>
  </r>
  <r>
    <x v="96"/>
    <x v="2"/>
    <n v="412"/>
  </r>
  <r>
    <x v="96"/>
    <x v="3"/>
    <n v="153"/>
  </r>
  <r>
    <x v="96"/>
    <x v="4"/>
    <n v="1103"/>
  </r>
  <r>
    <x v="96"/>
    <x v="5"/>
    <n v="161"/>
  </r>
  <r>
    <x v="96"/>
    <x v="6"/>
    <n v="129"/>
  </r>
  <r>
    <x v="96"/>
    <x v="7"/>
    <n v="90"/>
  </r>
  <r>
    <x v="96"/>
    <x v="9"/>
    <n v="28"/>
  </r>
  <r>
    <x v="96"/>
    <x v="10"/>
    <n v="27"/>
  </r>
  <r>
    <x v="96"/>
    <x v="11"/>
    <n v="17"/>
  </r>
  <r>
    <x v="96"/>
    <x v="12"/>
    <n v="22"/>
  </r>
  <r>
    <x v="97"/>
    <x v="13"/>
    <n v="126"/>
  </r>
  <r>
    <x v="97"/>
    <x v="0"/>
    <n v="37"/>
  </r>
  <r>
    <x v="97"/>
    <x v="1"/>
    <n v="148"/>
  </r>
  <r>
    <x v="97"/>
    <x v="2"/>
    <n v="474"/>
  </r>
  <r>
    <x v="97"/>
    <x v="3"/>
    <n v="223"/>
  </r>
  <r>
    <x v="97"/>
    <x v="4"/>
    <n v="1299"/>
  </r>
  <r>
    <x v="97"/>
    <x v="5"/>
    <n v="215"/>
  </r>
  <r>
    <x v="97"/>
    <x v="6"/>
    <n v="190"/>
  </r>
  <r>
    <x v="97"/>
    <x v="7"/>
    <n v="165"/>
  </r>
  <r>
    <x v="97"/>
    <x v="9"/>
    <n v="86"/>
  </r>
  <r>
    <x v="97"/>
    <x v="10"/>
    <n v="52"/>
  </r>
  <r>
    <x v="97"/>
    <x v="11"/>
    <n v="42"/>
  </r>
  <r>
    <x v="97"/>
    <x v="12"/>
    <n v="41"/>
  </r>
  <r>
    <x v="98"/>
    <x v="13"/>
    <n v="101"/>
  </r>
  <r>
    <x v="98"/>
    <x v="0"/>
    <n v="22"/>
  </r>
  <r>
    <x v="98"/>
    <x v="1"/>
    <n v="170"/>
  </r>
  <r>
    <x v="98"/>
    <x v="2"/>
    <n v="554"/>
  </r>
  <r>
    <x v="98"/>
    <x v="3"/>
    <n v="213"/>
  </r>
  <r>
    <x v="98"/>
    <x v="4"/>
    <n v="1381"/>
  </r>
  <r>
    <x v="98"/>
    <x v="5"/>
    <n v="225"/>
  </r>
  <r>
    <x v="98"/>
    <x v="6"/>
    <n v="175"/>
  </r>
  <r>
    <x v="98"/>
    <x v="7"/>
    <n v="173"/>
  </r>
  <r>
    <x v="98"/>
    <x v="9"/>
    <n v="107"/>
  </r>
  <r>
    <x v="98"/>
    <x v="10"/>
    <n v="55"/>
  </r>
  <r>
    <x v="98"/>
    <x v="11"/>
    <n v="37"/>
  </r>
  <r>
    <x v="98"/>
    <x v="12"/>
    <n v="49"/>
  </r>
  <r>
    <x v="99"/>
    <x v="13"/>
    <n v="88"/>
  </r>
  <r>
    <x v="99"/>
    <x v="0"/>
    <n v="12"/>
  </r>
  <r>
    <x v="99"/>
    <x v="1"/>
    <n v="93"/>
  </r>
  <r>
    <x v="99"/>
    <x v="2"/>
    <n v="263"/>
  </r>
  <r>
    <x v="99"/>
    <x v="3"/>
    <n v="142"/>
  </r>
  <r>
    <x v="99"/>
    <x v="4"/>
    <n v="961"/>
  </r>
  <r>
    <x v="99"/>
    <x v="5"/>
    <n v="151"/>
  </r>
  <r>
    <x v="99"/>
    <x v="6"/>
    <n v="133"/>
  </r>
  <r>
    <x v="99"/>
    <x v="7"/>
    <n v="97"/>
  </r>
  <r>
    <x v="99"/>
    <x v="9"/>
    <n v="51"/>
  </r>
  <r>
    <x v="99"/>
    <x v="10"/>
    <n v="33"/>
  </r>
  <r>
    <x v="99"/>
    <x v="11"/>
    <n v="20"/>
  </r>
  <r>
    <x v="99"/>
    <x v="12"/>
    <n v="47"/>
  </r>
  <r>
    <x v="100"/>
    <x v="13"/>
    <n v="324"/>
  </r>
  <r>
    <x v="100"/>
    <x v="0"/>
    <n v="36"/>
  </r>
  <r>
    <x v="100"/>
    <x v="1"/>
    <n v="237"/>
  </r>
  <r>
    <x v="100"/>
    <x v="2"/>
    <n v="871"/>
  </r>
  <r>
    <x v="100"/>
    <x v="3"/>
    <n v="466"/>
  </r>
  <r>
    <x v="100"/>
    <x v="4"/>
    <n v="2286"/>
  </r>
  <r>
    <x v="100"/>
    <x v="5"/>
    <n v="438"/>
  </r>
  <r>
    <x v="100"/>
    <x v="6"/>
    <n v="411"/>
  </r>
  <r>
    <x v="100"/>
    <x v="7"/>
    <n v="358"/>
  </r>
  <r>
    <x v="100"/>
    <x v="9"/>
    <n v="229"/>
  </r>
  <r>
    <x v="100"/>
    <x v="10"/>
    <n v="180"/>
  </r>
  <r>
    <x v="100"/>
    <x v="11"/>
    <n v="107"/>
  </r>
  <r>
    <x v="100"/>
    <x v="12"/>
    <n v="149"/>
  </r>
  <r>
    <x v="101"/>
    <x v="13"/>
    <n v="482"/>
  </r>
  <r>
    <x v="101"/>
    <x v="0"/>
    <n v="188"/>
  </r>
  <r>
    <x v="101"/>
    <x v="1"/>
    <n v="966"/>
  </r>
  <r>
    <x v="101"/>
    <x v="2"/>
    <n v="3001"/>
  </r>
  <r>
    <x v="101"/>
    <x v="3"/>
    <n v="1302"/>
  </r>
  <r>
    <x v="101"/>
    <x v="4"/>
    <n v="8016"/>
  </r>
  <r>
    <x v="101"/>
    <x v="5"/>
    <n v="1188"/>
  </r>
  <r>
    <x v="101"/>
    <x v="6"/>
    <n v="1032"/>
  </r>
  <r>
    <x v="101"/>
    <x v="7"/>
    <n v="722"/>
  </r>
  <r>
    <x v="101"/>
    <x v="9"/>
    <n v="337"/>
  </r>
  <r>
    <x v="101"/>
    <x v="10"/>
    <n v="226"/>
  </r>
  <r>
    <x v="101"/>
    <x v="11"/>
    <n v="160"/>
  </r>
  <r>
    <x v="101"/>
    <x v="12"/>
    <n v="130"/>
  </r>
  <r>
    <x v="102"/>
    <x v="13"/>
    <n v="51"/>
  </r>
  <r>
    <x v="102"/>
    <x v="0"/>
    <n v="9"/>
  </r>
  <r>
    <x v="102"/>
    <x v="1"/>
    <n v="67"/>
  </r>
  <r>
    <x v="102"/>
    <x v="2"/>
    <n v="191"/>
  </r>
  <r>
    <x v="102"/>
    <x v="3"/>
    <n v="77"/>
  </r>
  <r>
    <x v="102"/>
    <x v="4"/>
    <n v="509"/>
  </r>
  <r>
    <x v="102"/>
    <x v="5"/>
    <n v="74"/>
  </r>
  <r>
    <x v="102"/>
    <x v="6"/>
    <n v="69"/>
  </r>
  <r>
    <x v="102"/>
    <x v="7"/>
    <n v="74"/>
  </r>
  <r>
    <x v="102"/>
    <x v="9"/>
    <n v="35"/>
  </r>
  <r>
    <x v="102"/>
    <x v="10"/>
    <n v="25"/>
  </r>
  <r>
    <x v="102"/>
    <x v="11"/>
    <n v="21"/>
  </r>
  <r>
    <x v="102"/>
    <x v="12"/>
    <n v="22"/>
  </r>
  <r>
    <x v="103"/>
    <x v="13"/>
    <n v="422"/>
  </r>
  <r>
    <x v="103"/>
    <x v="0"/>
    <n v="187"/>
  </r>
  <r>
    <x v="103"/>
    <x v="1"/>
    <n v="739"/>
  </r>
  <r>
    <x v="103"/>
    <x v="2"/>
    <n v="1857"/>
  </r>
  <r>
    <x v="103"/>
    <x v="3"/>
    <n v="741"/>
  </r>
  <r>
    <x v="103"/>
    <x v="4"/>
    <n v="4841"/>
  </r>
  <r>
    <x v="103"/>
    <x v="5"/>
    <n v="665"/>
  </r>
  <r>
    <x v="103"/>
    <x v="6"/>
    <n v="675"/>
  </r>
  <r>
    <x v="103"/>
    <x v="7"/>
    <n v="494"/>
  </r>
  <r>
    <x v="103"/>
    <x v="9"/>
    <n v="319"/>
  </r>
  <r>
    <x v="103"/>
    <x v="10"/>
    <n v="206"/>
  </r>
  <r>
    <x v="103"/>
    <x v="11"/>
    <n v="153"/>
  </r>
  <r>
    <x v="103"/>
    <x v="12"/>
    <n v="190"/>
  </r>
  <r>
    <x v="104"/>
    <x v="13"/>
    <n v="364"/>
  </r>
  <r>
    <x v="104"/>
    <x v="0"/>
    <n v="155"/>
  </r>
  <r>
    <x v="104"/>
    <x v="1"/>
    <n v="798"/>
  </r>
  <r>
    <x v="104"/>
    <x v="2"/>
    <n v="2317"/>
  </r>
  <r>
    <x v="104"/>
    <x v="3"/>
    <n v="870"/>
  </r>
  <r>
    <x v="104"/>
    <x v="4"/>
    <n v="6882"/>
  </r>
  <r>
    <x v="104"/>
    <x v="5"/>
    <n v="793"/>
  </r>
  <r>
    <x v="104"/>
    <x v="6"/>
    <n v="738"/>
  </r>
  <r>
    <x v="104"/>
    <x v="7"/>
    <n v="568"/>
  </r>
  <r>
    <x v="104"/>
    <x v="9"/>
    <n v="215"/>
  </r>
  <r>
    <x v="104"/>
    <x v="10"/>
    <n v="121"/>
  </r>
  <r>
    <x v="104"/>
    <x v="11"/>
    <n v="98"/>
  </r>
  <r>
    <x v="104"/>
    <x v="12"/>
    <n v="98"/>
  </r>
  <r>
    <x v="105"/>
    <x v="13"/>
    <n v="235"/>
  </r>
  <r>
    <x v="105"/>
    <x v="0"/>
    <n v="50"/>
  </r>
  <r>
    <x v="105"/>
    <x v="1"/>
    <n v="235"/>
  </r>
  <r>
    <x v="105"/>
    <x v="2"/>
    <n v="778"/>
  </r>
  <r>
    <x v="105"/>
    <x v="3"/>
    <n v="401"/>
  </r>
  <r>
    <x v="105"/>
    <x v="4"/>
    <n v="2464"/>
  </r>
  <r>
    <x v="105"/>
    <x v="5"/>
    <n v="360"/>
  </r>
  <r>
    <x v="105"/>
    <x v="6"/>
    <n v="387"/>
  </r>
  <r>
    <x v="105"/>
    <x v="7"/>
    <n v="322"/>
  </r>
  <r>
    <x v="105"/>
    <x v="9"/>
    <n v="147"/>
  </r>
  <r>
    <x v="105"/>
    <x v="10"/>
    <n v="117"/>
  </r>
  <r>
    <x v="105"/>
    <x v="11"/>
    <n v="94"/>
  </r>
  <r>
    <x v="105"/>
    <x v="12"/>
    <n v="119"/>
  </r>
  <r>
    <x v="106"/>
    <x v="13"/>
    <n v="124"/>
  </r>
  <r>
    <x v="106"/>
    <x v="0"/>
    <n v="23"/>
  </r>
  <r>
    <x v="106"/>
    <x v="1"/>
    <n v="105"/>
  </r>
  <r>
    <x v="106"/>
    <x v="2"/>
    <n v="385"/>
  </r>
  <r>
    <x v="106"/>
    <x v="3"/>
    <n v="171"/>
  </r>
  <r>
    <x v="106"/>
    <x v="4"/>
    <n v="1091"/>
  </r>
  <r>
    <x v="106"/>
    <x v="5"/>
    <n v="209"/>
  </r>
  <r>
    <x v="106"/>
    <x v="6"/>
    <n v="227"/>
  </r>
  <r>
    <x v="106"/>
    <x v="7"/>
    <n v="169"/>
  </r>
  <r>
    <x v="106"/>
    <x v="9"/>
    <n v="73"/>
  </r>
  <r>
    <x v="106"/>
    <x v="10"/>
    <n v="64"/>
  </r>
  <r>
    <x v="106"/>
    <x v="11"/>
    <n v="36"/>
  </r>
  <r>
    <x v="106"/>
    <x v="12"/>
    <n v="50"/>
  </r>
  <r>
    <x v="107"/>
    <x v="13"/>
    <n v="183"/>
  </r>
  <r>
    <x v="107"/>
    <x v="0"/>
    <n v="22"/>
  </r>
  <r>
    <x v="107"/>
    <x v="1"/>
    <n v="146"/>
  </r>
  <r>
    <x v="107"/>
    <x v="2"/>
    <n v="565"/>
  </r>
  <r>
    <x v="107"/>
    <x v="3"/>
    <n v="296"/>
  </r>
  <r>
    <x v="107"/>
    <x v="4"/>
    <n v="1613"/>
  </r>
  <r>
    <x v="107"/>
    <x v="5"/>
    <n v="314"/>
  </r>
  <r>
    <x v="107"/>
    <x v="6"/>
    <n v="293"/>
  </r>
  <r>
    <x v="107"/>
    <x v="7"/>
    <n v="238"/>
  </r>
  <r>
    <x v="107"/>
    <x v="9"/>
    <n v="148"/>
  </r>
  <r>
    <x v="107"/>
    <x v="10"/>
    <n v="105"/>
  </r>
  <r>
    <x v="107"/>
    <x v="11"/>
    <n v="71"/>
  </r>
  <r>
    <x v="107"/>
    <x v="12"/>
    <n v="73"/>
  </r>
  <r>
    <x v="108"/>
    <x v="13"/>
    <n v="54"/>
  </r>
  <r>
    <x v="108"/>
    <x v="0"/>
    <n v="14"/>
  </r>
  <r>
    <x v="108"/>
    <x v="1"/>
    <n v="96"/>
  </r>
  <r>
    <x v="108"/>
    <x v="2"/>
    <n v="351"/>
  </r>
  <r>
    <x v="108"/>
    <x v="3"/>
    <n v="127"/>
  </r>
  <r>
    <x v="108"/>
    <x v="4"/>
    <n v="1395"/>
  </r>
  <r>
    <x v="108"/>
    <x v="5"/>
    <n v="157"/>
  </r>
  <r>
    <x v="108"/>
    <x v="6"/>
    <n v="105"/>
  </r>
  <r>
    <x v="108"/>
    <x v="7"/>
    <n v="76"/>
  </r>
  <r>
    <x v="108"/>
    <x v="9"/>
    <n v="34"/>
  </r>
  <r>
    <x v="108"/>
    <x v="10"/>
    <n v="11"/>
  </r>
  <r>
    <x v="108"/>
    <x v="11"/>
    <n v="5"/>
  </r>
  <r>
    <x v="108"/>
    <x v="12"/>
    <n v="12"/>
  </r>
  <r>
    <x v="109"/>
    <x v="13"/>
    <n v="51"/>
  </r>
  <r>
    <x v="109"/>
    <x v="0"/>
    <n v="18"/>
  </r>
  <r>
    <x v="109"/>
    <x v="1"/>
    <n v="67"/>
  </r>
  <r>
    <x v="109"/>
    <x v="2"/>
    <n v="274"/>
  </r>
  <r>
    <x v="109"/>
    <x v="3"/>
    <n v="168"/>
  </r>
  <r>
    <x v="109"/>
    <x v="4"/>
    <n v="805"/>
  </r>
  <r>
    <x v="109"/>
    <x v="5"/>
    <n v="156"/>
  </r>
  <r>
    <x v="109"/>
    <x v="6"/>
    <n v="123"/>
  </r>
  <r>
    <x v="109"/>
    <x v="7"/>
    <n v="85"/>
  </r>
  <r>
    <x v="109"/>
    <x v="9"/>
    <n v="47"/>
  </r>
  <r>
    <x v="109"/>
    <x v="10"/>
    <n v="23"/>
  </r>
  <r>
    <x v="109"/>
    <x v="11"/>
    <n v="21"/>
  </r>
  <r>
    <x v="109"/>
    <x v="12"/>
    <n v="21"/>
  </r>
  <r>
    <x v="110"/>
    <x v="13"/>
    <n v="159"/>
  </r>
  <r>
    <x v="110"/>
    <x v="0"/>
    <n v="24"/>
  </r>
  <r>
    <x v="110"/>
    <x v="1"/>
    <n v="132"/>
  </r>
  <r>
    <x v="110"/>
    <x v="2"/>
    <n v="495"/>
  </r>
  <r>
    <x v="110"/>
    <x v="3"/>
    <n v="254"/>
  </r>
  <r>
    <x v="110"/>
    <x v="4"/>
    <n v="1271"/>
  </r>
  <r>
    <x v="110"/>
    <x v="5"/>
    <n v="281"/>
  </r>
  <r>
    <x v="110"/>
    <x v="6"/>
    <n v="259"/>
  </r>
  <r>
    <x v="110"/>
    <x v="7"/>
    <n v="215"/>
  </r>
  <r>
    <x v="110"/>
    <x v="9"/>
    <n v="138"/>
  </r>
  <r>
    <x v="110"/>
    <x v="10"/>
    <n v="74"/>
  </r>
  <r>
    <x v="110"/>
    <x v="11"/>
    <n v="59"/>
  </r>
  <r>
    <x v="110"/>
    <x v="12"/>
    <n v="86"/>
  </r>
  <r>
    <x v="111"/>
    <x v="13"/>
    <n v="29"/>
  </r>
  <r>
    <x v="111"/>
    <x v="0"/>
    <n v="10"/>
  </r>
  <r>
    <x v="111"/>
    <x v="1"/>
    <n v="57"/>
  </r>
  <r>
    <x v="111"/>
    <x v="2"/>
    <n v="170"/>
  </r>
  <r>
    <x v="111"/>
    <x v="3"/>
    <n v="72"/>
  </r>
  <r>
    <x v="111"/>
    <x v="4"/>
    <n v="550"/>
  </r>
  <r>
    <x v="111"/>
    <x v="5"/>
    <n v="53"/>
  </r>
  <r>
    <x v="111"/>
    <x v="6"/>
    <n v="36"/>
  </r>
  <r>
    <x v="111"/>
    <x v="7"/>
    <n v="31"/>
  </r>
  <r>
    <x v="111"/>
    <x v="9"/>
    <n v="13"/>
  </r>
  <r>
    <x v="111"/>
    <x v="10"/>
    <n v="5"/>
  </r>
  <r>
    <x v="111"/>
    <x v="11"/>
    <n v="7"/>
  </r>
  <r>
    <x v="111"/>
    <x v="12"/>
    <n v="4"/>
  </r>
  <r>
    <x v="112"/>
    <x v="13"/>
    <n v="827"/>
  </r>
  <r>
    <x v="112"/>
    <x v="0"/>
    <n v="512"/>
  </r>
  <r>
    <x v="112"/>
    <x v="1"/>
    <n v="2250"/>
  </r>
  <r>
    <x v="112"/>
    <x v="2"/>
    <n v="7394"/>
  </r>
  <r>
    <x v="112"/>
    <x v="3"/>
    <n v="3135"/>
  </r>
  <r>
    <x v="112"/>
    <x v="4"/>
    <n v="15483"/>
  </r>
  <r>
    <x v="112"/>
    <x v="5"/>
    <n v="2074"/>
  </r>
  <r>
    <x v="112"/>
    <x v="6"/>
    <n v="1743"/>
  </r>
  <r>
    <x v="112"/>
    <x v="7"/>
    <n v="1367"/>
  </r>
  <r>
    <x v="112"/>
    <x v="9"/>
    <n v="494"/>
  </r>
  <r>
    <x v="112"/>
    <x v="10"/>
    <n v="300"/>
  </r>
  <r>
    <x v="112"/>
    <x v="11"/>
    <n v="217"/>
  </r>
  <r>
    <x v="112"/>
    <x v="12"/>
    <n v="176"/>
  </r>
  <r>
    <x v="113"/>
    <x v="13"/>
    <n v="11"/>
  </r>
  <r>
    <x v="113"/>
    <x v="0"/>
    <n v="5"/>
  </r>
  <r>
    <x v="113"/>
    <x v="1"/>
    <n v="23"/>
  </r>
  <r>
    <x v="113"/>
    <x v="2"/>
    <n v="89"/>
  </r>
  <r>
    <x v="113"/>
    <x v="3"/>
    <n v="43"/>
  </r>
  <r>
    <x v="113"/>
    <x v="4"/>
    <n v="285"/>
  </r>
  <r>
    <x v="113"/>
    <x v="5"/>
    <n v="32"/>
  </r>
  <r>
    <x v="113"/>
    <x v="6"/>
    <n v="25"/>
  </r>
  <r>
    <x v="113"/>
    <x v="7"/>
    <n v="22"/>
  </r>
  <r>
    <x v="113"/>
    <x v="9"/>
    <n v="14"/>
  </r>
  <r>
    <x v="113"/>
    <x v="10"/>
    <n v="6"/>
  </r>
  <r>
    <x v="113"/>
    <x v="11"/>
    <n v="4"/>
  </r>
  <r>
    <x v="113"/>
    <x v="12"/>
    <n v="6"/>
  </r>
  <r>
    <x v="114"/>
    <x v="13"/>
    <n v="144"/>
  </r>
  <r>
    <x v="114"/>
    <x v="0"/>
    <n v="28"/>
  </r>
  <r>
    <x v="114"/>
    <x v="1"/>
    <n v="166"/>
  </r>
  <r>
    <x v="114"/>
    <x v="2"/>
    <n v="526"/>
  </r>
  <r>
    <x v="114"/>
    <x v="3"/>
    <n v="246"/>
  </r>
  <r>
    <x v="114"/>
    <x v="4"/>
    <n v="1497"/>
  </r>
  <r>
    <x v="114"/>
    <x v="5"/>
    <n v="260"/>
  </r>
  <r>
    <x v="114"/>
    <x v="6"/>
    <n v="290"/>
  </r>
  <r>
    <x v="114"/>
    <x v="7"/>
    <n v="224"/>
  </r>
  <r>
    <x v="114"/>
    <x v="9"/>
    <n v="127"/>
  </r>
  <r>
    <x v="114"/>
    <x v="10"/>
    <n v="69"/>
  </r>
  <r>
    <x v="114"/>
    <x v="11"/>
    <n v="69"/>
  </r>
  <r>
    <x v="114"/>
    <x v="12"/>
    <n v="95"/>
  </r>
  <r>
    <x v="115"/>
    <x v="13"/>
    <n v="35"/>
  </r>
  <r>
    <x v="115"/>
    <x v="0"/>
    <n v="6"/>
  </r>
  <r>
    <x v="115"/>
    <x v="1"/>
    <n v="42"/>
  </r>
  <r>
    <x v="115"/>
    <x v="2"/>
    <n v="165"/>
  </r>
  <r>
    <x v="115"/>
    <x v="3"/>
    <n v="80"/>
  </r>
  <r>
    <x v="115"/>
    <x v="4"/>
    <n v="671"/>
  </r>
  <r>
    <x v="115"/>
    <x v="5"/>
    <n v="69"/>
  </r>
  <r>
    <x v="115"/>
    <x v="6"/>
    <n v="77"/>
  </r>
  <r>
    <x v="115"/>
    <x v="7"/>
    <n v="51"/>
  </r>
  <r>
    <x v="115"/>
    <x v="9"/>
    <n v="27"/>
  </r>
  <r>
    <x v="115"/>
    <x v="10"/>
    <n v="20"/>
  </r>
  <r>
    <x v="115"/>
    <x v="11"/>
    <n v="12"/>
  </r>
  <r>
    <x v="115"/>
    <x v="12"/>
    <n v="9"/>
  </r>
  <r>
    <x v="116"/>
    <x v="13"/>
    <n v="60"/>
  </r>
  <r>
    <x v="116"/>
    <x v="0"/>
    <n v="16"/>
  </r>
  <r>
    <x v="116"/>
    <x v="1"/>
    <n v="77"/>
  </r>
  <r>
    <x v="116"/>
    <x v="2"/>
    <n v="190"/>
  </r>
  <r>
    <x v="116"/>
    <x v="3"/>
    <n v="110"/>
  </r>
  <r>
    <x v="116"/>
    <x v="4"/>
    <n v="632"/>
  </r>
  <r>
    <x v="116"/>
    <x v="5"/>
    <n v="129"/>
  </r>
  <r>
    <x v="116"/>
    <x v="6"/>
    <n v="123"/>
  </r>
  <r>
    <x v="116"/>
    <x v="7"/>
    <n v="83"/>
  </r>
  <r>
    <x v="116"/>
    <x v="9"/>
    <n v="41"/>
  </r>
  <r>
    <x v="116"/>
    <x v="10"/>
    <n v="31"/>
  </r>
  <r>
    <x v="116"/>
    <x v="11"/>
    <n v="19"/>
  </r>
  <r>
    <x v="116"/>
    <x v="12"/>
    <n v="32"/>
  </r>
  <r>
    <x v="117"/>
    <x v="13"/>
    <n v="61"/>
  </r>
  <r>
    <x v="117"/>
    <x v="0"/>
    <n v="14"/>
  </r>
  <r>
    <x v="117"/>
    <x v="1"/>
    <n v="91"/>
  </r>
  <r>
    <x v="117"/>
    <x v="2"/>
    <n v="285"/>
  </r>
  <r>
    <x v="117"/>
    <x v="3"/>
    <n v="127"/>
  </r>
  <r>
    <x v="117"/>
    <x v="4"/>
    <n v="952"/>
  </r>
  <r>
    <x v="117"/>
    <x v="5"/>
    <n v="143"/>
  </r>
  <r>
    <x v="117"/>
    <x v="6"/>
    <n v="116"/>
  </r>
  <r>
    <x v="117"/>
    <x v="7"/>
    <n v="99"/>
  </r>
  <r>
    <x v="117"/>
    <x v="9"/>
    <n v="49"/>
  </r>
  <r>
    <x v="117"/>
    <x v="10"/>
    <n v="26"/>
  </r>
  <r>
    <x v="117"/>
    <x v="11"/>
    <n v="16"/>
  </r>
  <r>
    <x v="117"/>
    <x v="12"/>
    <n v="18"/>
  </r>
  <r>
    <x v="118"/>
    <x v="13"/>
    <n v="174"/>
  </r>
  <r>
    <x v="118"/>
    <x v="0"/>
    <n v="15"/>
  </r>
  <r>
    <x v="118"/>
    <x v="1"/>
    <n v="135"/>
  </r>
  <r>
    <x v="118"/>
    <x v="2"/>
    <n v="541"/>
  </r>
  <r>
    <x v="118"/>
    <x v="3"/>
    <n v="298"/>
  </r>
  <r>
    <x v="118"/>
    <x v="4"/>
    <n v="1565"/>
  </r>
  <r>
    <x v="118"/>
    <x v="5"/>
    <n v="377"/>
  </r>
  <r>
    <x v="118"/>
    <x v="6"/>
    <n v="353"/>
  </r>
  <r>
    <x v="118"/>
    <x v="7"/>
    <n v="244"/>
  </r>
  <r>
    <x v="118"/>
    <x v="9"/>
    <n v="145"/>
  </r>
  <r>
    <x v="118"/>
    <x v="10"/>
    <n v="86"/>
  </r>
  <r>
    <x v="118"/>
    <x v="11"/>
    <n v="54"/>
  </r>
  <r>
    <x v="118"/>
    <x v="12"/>
    <n v="90"/>
  </r>
  <r>
    <x v="119"/>
    <x v="13"/>
    <n v="1"/>
  </r>
  <r>
    <x v="119"/>
    <x v="0"/>
    <n v="1"/>
  </r>
  <r>
    <x v="119"/>
    <x v="1"/>
    <n v="1"/>
  </r>
  <r>
    <x v="119"/>
    <x v="2"/>
    <n v="8"/>
  </r>
  <r>
    <x v="119"/>
    <x v="3"/>
    <n v="3"/>
  </r>
  <r>
    <x v="119"/>
    <x v="4"/>
    <n v="50"/>
  </r>
  <r>
    <x v="119"/>
    <x v="5"/>
    <n v="8"/>
  </r>
  <r>
    <x v="119"/>
    <x v="6"/>
    <n v="1"/>
  </r>
  <r>
    <x v="119"/>
    <x v="7"/>
    <n v="2"/>
  </r>
  <r>
    <x v="119"/>
    <x v="12"/>
    <n v="2"/>
  </r>
  <r>
    <x v="120"/>
    <x v="13"/>
    <n v="33"/>
  </r>
  <r>
    <x v="120"/>
    <x v="0"/>
    <n v="4"/>
  </r>
  <r>
    <x v="120"/>
    <x v="1"/>
    <n v="42"/>
  </r>
  <r>
    <x v="120"/>
    <x v="2"/>
    <n v="117"/>
  </r>
  <r>
    <x v="120"/>
    <x v="3"/>
    <n v="55"/>
  </r>
  <r>
    <x v="120"/>
    <x v="4"/>
    <n v="330"/>
  </r>
  <r>
    <x v="120"/>
    <x v="5"/>
    <n v="59"/>
  </r>
  <r>
    <x v="120"/>
    <x v="6"/>
    <n v="66"/>
  </r>
  <r>
    <x v="120"/>
    <x v="7"/>
    <n v="45"/>
  </r>
  <r>
    <x v="120"/>
    <x v="9"/>
    <n v="29"/>
  </r>
  <r>
    <x v="120"/>
    <x v="10"/>
    <n v="21"/>
  </r>
  <r>
    <x v="120"/>
    <x v="11"/>
    <n v="9"/>
  </r>
  <r>
    <x v="120"/>
    <x v="12"/>
    <n v="9"/>
  </r>
  <r>
    <x v="121"/>
    <x v="13"/>
    <n v="541"/>
  </r>
  <r>
    <x v="121"/>
    <x v="0"/>
    <n v="132"/>
  </r>
  <r>
    <x v="121"/>
    <x v="1"/>
    <n v="713"/>
  </r>
  <r>
    <x v="121"/>
    <x v="2"/>
    <n v="2380"/>
  </r>
  <r>
    <x v="121"/>
    <x v="3"/>
    <n v="1055"/>
  </r>
  <r>
    <x v="121"/>
    <x v="4"/>
    <n v="6511"/>
  </r>
  <r>
    <x v="121"/>
    <x v="5"/>
    <n v="953"/>
  </r>
  <r>
    <x v="121"/>
    <x v="6"/>
    <n v="863"/>
  </r>
  <r>
    <x v="121"/>
    <x v="7"/>
    <n v="744"/>
  </r>
  <r>
    <x v="121"/>
    <x v="9"/>
    <n v="378"/>
  </r>
  <r>
    <x v="121"/>
    <x v="10"/>
    <n v="244"/>
  </r>
  <r>
    <x v="121"/>
    <x v="11"/>
    <n v="182"/>
  </r>
  <r>
    <x v="121"/>
    <x v="12"/>
    <n v="207"/>
  </r>
  <r>
    <x v="122"/>
    <x v="13"/>
    <n v="104"/>
  </r>
  <r>
    <x v="122"/>
    <x v="0"/>
    <n v="21"/>
  </r>
  <r>
    <x v="122"/>
    <x v="1"/>
    <n v="129"/>
  </r>
  <r>
    <x v="122"/>
    <x v="2"/>
    <n v="405"/>
  </r>
  <r>
    <x v="122"/>
    <x v="3"/>
    <n v="187"/>
  </r>
  <r>
    <x v="122"/>
    <x v="4"/>
    <n v="1220"/>
  </r>
  <r>
    <x v="122"/>
    <x v="5"/>
    <n v="188"/>
  </r>
  <r>
    <x v="122"/>
    <x v="6"/>
    <n v="171"/>
  </r>
  <r>
    <x v="122"/>
    <x v="7"/>
    <n v="155"/>
  </r>
  <r>
    <x v="122"/>
    <x v="9"/>
    <n v="63"/>
  </r>
  <r>
    <x v="122"/>
    <x v="10"/>
    <n v="50"/>
  </r>
  <r>
    <x v="122"/>
    <x v="11"/>
    <n v="44"/>
  </r>
  <r>
    <x v="122"/>
    <x v="12"/>
    <n v="60"/>
  </r>
  <r>
    <x v="123"/>
    <x v="13"/>
    <n v="12"/>
  </r>
  <r>
    <x v="123"/>
    <x v="0"/>
    <n v="3"/>
  </r>
  <r>
    <x v="123"/>
    <x v="1"/>
    <n v="17"/>
  </r>
  <r>
    <x v="123"/>
    <x v="2"/>
    <n v="69"/>
  </r>
  <r>
    <x v="123"/>
    <x v="3"/>
    <n v="37"/>
  </r>
  <r>
    <x v="123"/>
    <x v="4"/>
    <n v="388"/>
  </r>
  <r>
    <x v="123"/>
    <x v="5"/>
    <n v="50"/>
  </r>
  <r>
    <x v="123"/>
    <x v="6"/>
    <n v="34"/>
  </r>
  <r>
    <x v="123"/>
    <x v="7"/>
    <n v="31"/>
  </r>
  <r>
    <x v="123"/>
    <x v="9"/>
    <n v="4"/>
  </r>
  <r>
    <x v="123"/>
    <x v="10"/>
    <n v="4"/>
  </r>
  <r>
    <x v="123"/>
    <x v="11"/>
    <n v="2"/>
  </r>
  <r>
    <x v="123"/>
    <x v="12"/>
    <n v="2"/>
  </r>
  <r>
    <x v="124"/>
    <x v="13"/>
    <n v="51"/>
  </r>
  <r>
    <x v="124"/>
    <x v="0"/>
    <n v="24"/>
  </r>
  <r>
    <x v="124"/>
    <x v="1"/>
    <n v="70"/>
  </r>
  <r>
    <x v="124"/>
    <x v="2"/>
    <n v="260"/>
  </r>
  <r>
    <x v="124"/>
    <x v="3"/>
    <n v="80"/>
  </r>
  <r>
    <x v="124"/>
    <x v="4"/>
    <n v="1164"/>
  </r>
  <r>
    <x v="124"/>
    <x v="5"/>
    <n v="118"/>
  </r>
  <r>
    <x v="124"/>
    <x v="6"/>
    <n v="103"/>
  </r>
  <r>
    <x v="124"/>
    <x v="7"/>
    <n v="73"/>
  </r>
  <r>
    <x v="124"/>
    <x v="9"/>
    <n v="25"/>
  </r>
  <r>
    <x v="124"/>
    <x v="10"/>
    <n v="16"/>
  </r>
  <r>
    <x v="124"/>
    <x v="11"/>
    <n v="5"/>
  </r>
  <r>
    <x v="124"/>
    <x v="12"/>
    <n v="9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count="1625">
  <r>
    <x v="0"/>
    <x v="0"/>
    <n v="5375"/>
  </r>
  <r>
    <x v="0"/>
    <x v="1"/>
    <n v="28884"/>
  </r>
  <r>
    <x v="0"/>
    <x v="2"/>
    <n v="90147"/>
  </r>
  <r>
    <x v="0"/>
    <x v="3"/>
    <n v="45893"/>
  </r>
  <r>
    <x v="0"/>
    <x v="4"/>
    <n v="224653"/>
  </r>
  <r>
    <x v="0"/>
    <x v="5"/>
    <n v="36898"/>
  </r>
  <r>
    <x v="0"/>
    <x v="6"/>
    <n v="41417"/>
  </r>
  <r>
    <x v="0"/>
    <x v="7"/>
    <n v="39035"/>
  </r>
  <r>
    <x v="0"/>
    <x v="8"/>
    <n v="31166"/>
  </r>
  <r>
    <x v="0"/>
    <x v="9"/>
    <n v="22533"/>
  </r>
  <r>
    <x v="0"/>
    <x v="10"/>
    <n v="16408"/>
  </r>
  <r>
    <x v="0"/>
    <x v="11"/>
    <n v="12162"/>
  </r>
  <r>
    <x v="0"/>
    <x v="12"/>
    <n v="15777"/>
  </r>
  <r>
    <x v="1"/>
    <x v="0"/>
    <n v="123"/>
  </r>
  <r>
    <x v="1"/>
    <x v="1"/>
    <n v="583"/>
  </r>
  <r>
    <x v="1"/>
    <x v="2"/>
    <n v="2074"/>
  </r>
  <r>
    <x v="1"/>
    <x v="3"/>
    <n v="1059"/>
  </r>
  <r>
    <x v="1"/>
    <x v="4"/>
    <n v="4219"/>
  </r>
  <r>
    <x v="1"/>
    <x v="5"/>
    <n v="814"/>
  </r>
  <r>
    <x v="1"/>
    <x v="6"/>
    <n v="827"/>
  </r>
  <r>
    <x v="1"/>
    <x v="7"/>
    <n v="801"/>
  </r>
  <r>
    <x v="1"/>
    <x v="8"/>
    <n v="762"/>
  </r>
  <r>
    <x v="1"/>
    <x v="9"/>
    <n v="546"/>
  </r>
  <r>
    <x v="1"/>
    <x v="10"/>
    <n v="418"/>
  </r>
  <r>
    <x v="1"/>
    <x v="11"/>
    <n v="338"/>
  </r>
  <r>
    <x v="1"/>
    <x v="12"/>
    <n v="349"/>
  </r>
  <r>
    <x v="2"/>
    <x v="0"/>
    <n v="13"/>
  </r>
  <r>
    <x v="2"/>
    <x v="1"/>
    <n v="63"/>
  </r>
  <r>
    <x v="2"/>
    <x v="2"/>
    <n v="215"/>
  </r>
  <r>
    <x v="2"/>
    <x v="3"/>
    <n v="116"/>
  </r>
  <r>
    <x v="2"/>
    <x v="4"/>
    <n v="456"/>
  </r>
  <r>
    <x v="2"/>
    <x v="5"/>
    <n v="91"/>
  </r>
  <r>
    <x v="2"/>
    <x v="6"/>
    <n v="116"/>
  </r>
  <r>
    <x v="2"/>
    <x v="7"/>
    <n v="80"/>
  </r>
  <r>
    <x v="2"/>
    <x v="8"/>
    <n v="60"/>
  </r>
  <r>
    <x v="2"/>
    <x v="9"/>
    <n v="53"/>
  </r>
  <r>
    <x v="2"/>
    <x v="10"/>
    <n v="42"/>
  </r>
  <r>
    <x v="2"/>
    <x v="11"/>
    <n v="38"/>
  </r>
  <r>
    <x v="2"/>
    <x v="12"/>
    <n v="49"/>
  </r>
  <r>
    <x v="3"/>
    <x v="0"/>
    <n v="34"/>
  </r>
  <r>
    <x v="3"/>
    <x v="1"/>
    <n v="188"/>
  </r>
  <r>
    <x v="3"/>
    <x v="2"/>
    <n v="481"/>
  </r>
  <r>
    <x v="3"/>
    <x v="3"/>
    <n v="233"/>
  </r>
  <r>
    <x v="3"/>
    <x v="4"/>
    <n v="1036"/>
  </r>
  <r>
    <x v="3"/>
    <x v="5"/>
    <n v="176"/>
  </r>
  <r>
    <x v="3"/>
    <x v="6"/>
    <n v="181"/>
  </r>
  <r>
    <x v="3"/>
    <x v="7"/>
    <n v="173"/>
  </r>
  <r>
    <x v="3"/>
    <x v="8"/>
    <n v="137"/>
  </r>
  <r>
    <x v="3"/>
    <x v="9"/>
    <n v="101"/>
  </r>
  <r>
    <x v="3"/>
    <x v="10"/>
    <n v="80"/>
  </r>
  <r>
    <x v="3"/>
    <x v="11"/>
    <n v="90"/>
  </r>
  <r>
    <x v="3"/>
    <x v="12"/>
    <n v="103"/>
  </r>
  <r>
    <x v="4"/>
    <x v="0"/>
    <n v="104"/>
  </r>
  <r>
    <x v="4"/>
    <x v="1"/>
    <n v="380"/>
  </r>
  <r>
    <x v="4"/>
    <x v="2"/>
    <n v="1328"/>
  </r>
  <r>
    <x v="4"/>
    <x v="3"/>
    <n v="795"/>
  </r>
  <r>
    <x v="4"/>
    <x v="4"/>
    <n v="3169"/>
  </r>
  <r>
    <x v="4"/>
    <x v="5"/>
    <n v="642"/>
  </r>
  <r>
    <x v="4"/>
    <x v="6"/>
    <n v="782"/>
  </r>
  <r>
    <x v="4"/>
    <x v="7"/>
    <n v="719"/>
  </r>
  <r>
    <x v="4"/>
    <x v="8"/>
    <n v="587"/>
  </r>
  <r>
    <x v="4"/>
    <x v="9"/>
    <n v="452"/>
  </r>
  <r>
    <x v="4"/>
    <x v="10"/>
    <n v="367"/>
  </r>
  <r>
    <x v="4"/>
    <x v="11"/>
    <n v="268"/>
  </r>
  <r>
    <x v="4"/>
    <x v="12"/>
    <n v="330"/>
  </r>
  <r>
    <x v="5"/>
    <x v="0"/>
    <n v="254"/>
  </r>
  <r>
    <x v="5"/>
    <x v="1"/>
    <n v="977"/>
  </r>
  <r>
    <x v="5"/>
    <x v="2"/>
    <n v="3212"/>
  </r>
  <r>
    <x v="5"/>
    <x v="3"/>
    <n v="1638"/>
  </r>
  <r>
    <x v="5"/>
    <x v="4"/>
    <n v="6036"/>
  </r>
  <r>
    <x v="5"/>
    <x v="5"/>
    <n v="926"/>
  </r>
  <r>
    <x v="5"/>
    <x v="6"/>
    <n v="936"/>
  </r>
  <r>
    <x v="5"/>
    <x v="7"/>
    <n v="770"/>
  </r>
  <r>
    <x v="5"/>
    <x v="8"/>
    <n v="603"/>
  </r>
  <r>
    <x v="5"/>
    <x v="9"/>
    <n v="509"/>
  </r>
  <r>
    <x v="5"/>
    <x v="10"/>
    <n v="360"/>
  </r>
  <r>
    <x v="5"/>
    <x v="11"/>
    <n v="279"/>
  </r>
  <r>
    <x v="5"/>
    <x v="12"/>
    <n v="342"/>
  </r>
  <r>
    <x v="6"/>
    <x v="0"/>
    <n v="330"/>
  </r>
  <r>
    <x v="6"/>
    <x v="1"/>
    <n v="1557"/>
  </r>
  <r>
    <x v="6"/>
    <x v="2"/>
    <n v="4833"/>
  </r>
  <r>
    <x v="6"/>
    <x v="3"/>
    <n v="2429"/>
  </r>
  <r>
    <x v="6"/>
    <x v="4"/>
    <n v="10203"/>
  </r>
  <r>
    <x v="6"/>
    <x v="5"/>
    <n v="1728"/>
  </r>
  <r>
    <x v="6"/>
    <x v="6"/>
    <n v="1744"/>
  </r>
  <r>
    <x v="6"/>
    <x v="7"/>
    <n v="1664"/>
  </r>
  <r>
    <x v="6"/>
    <x v="8"/>
    <n v="1507"/>
  </r>
  <r>
    <x v="6"/>
    <x v="9"/>
    <n v="1172"/>
  </r>
  <r>
    <x v="6"/>
    <x v="10"/>
    <n v="778"/>
  </r>
  <r>
    <x v="6"/>
    <x v="11"/>
    <n v="490"/>
  </r>
  <r>
    <x v="6"/>
    <x v="12"/>
    <n v="633"/>
  </r>
  <r>
    <x v="7"/>
    <x v="0"/>
    <n v="26"/>
  </r>
  <r>
    <x v="7"/>
    <x v="1"/>
    <n v="130"/>
  </r>
  <r>
    <x v="7"/>
    <x v="2"/>
    <n v="415"/>
  </r>
  <r>
    <x v="7"/>
    <x v="3"/>
    <n v="243"/>
  </r>
  <r>
    <x v="7"/>
    <x v="4"/>
    <n v="845"/>
  </r>
  <r>
    <x v="7"/>
    <x v="5"/>
    <n v="159"/>
  </r>
  <r>
    <x v="7"/>
    <x v="6"/>
    <n v="171"/>
  </r>
  <r>
    <x v="7"/>
    <x v="7"/>
    <n v="191"/>
  </r>
  <r>
    <x v="7"/>
    <x v="8"/>
    <n v="170"/>
  </r>
  <r>
    <x v="7"/>
    <x v="9"/>
    <n v="138"/>
  </r>
  <r>
    <x v="7"/>
    <x v="10"/>
    <n v="115"/>
  </r>
  <r>
    <x v="7"/>
    <x v="11"/>
    <n v="77"/>
  </r>
  <r>
    <x v="7"/>
    <x v="12"/>
    <n v="88"/>
  </r>
  <r>
    <x v="8"/>
    <x v="0"/>
    <n v="104"/>
  </r>
  <r>
    <x v="8"/>
    <x v="1"/>
    <n v="486"/>
  </r>
  <r>
    <x v="8"/>
    <x v="2"/>
    <n v="1618"/>
  </r>
  <r>
    <x v="8"/>
    <x v="3"/>
    <n v="877"/>
  </r>
  <r>
    <x v="8"/>
    <x v="4"/>
    <n v="3196"/>
  </r>
  <r>
    <x v="8"/>
    <x v="5"/>
    <n v="480"/>
  </r>
  <r>
    <x v="8"/>
    <x v="6"/>
    <n v="482"/>
  </r>
  <r>
    <x v="8"/>
    <x v="7"/>
    <n v="494"/>
  </r>
  <r>
    <x v="8"/>
    <x v="8"/>
    <n v="389"/>
  </r>
  <r>
    <x v="8"/>
    <x v="9"/>
    <n v="284"/>
  </r>
  <r>
    <x v="8"/>
    <x v="10"/>
    <n v="215"/>
  </r>
  <r>
    <x v="8"/>
    <x v="11"/>
    <n v="128"/>
  </r>
  <r>
    <x v="8"/>
    <x v="12"/>
    <n v="191"/>
  </r>
  <r>
    <x v="9"/>
    <x v="0"/>
    <n v="189"/>
  </r>
  <r>
    <x v="9"/>
    <x v="1"/>
    <n v="922"/>
  </r>
  <r>
    <x v="9"/>
    <x v="2"/>
    <n v="3017"/>
  </r>
  <r>
    <x v="9"/>
    <x v="3"/>
    <n v="1331"/>
  </r>
  <r>
    <x v="9"/>
    <x v="4"/>
    <n v="5389"/>
  </r>
  <r>
    <x v="9"/>
    <x v="5"/>
    <n v="700"/>
  </r>
  <r>
    <x v="9"/>
    <x v="6"/>
    <n v="638"/>
  </r>
  <r>
    <x v="9"/>
    <x v="7"/>
    <n v="517"/>
  </r>
  <r>
    <x v="9"/>
    <x v="8"/>
    <n v="395"/>
  </r>
  <r>
    <x v="9"/>
    <x v="9"/>
    <n v="284"/>
  </r>
  <r>
    <x v="9"/>
    <x v="10"/>
    <n v="241"/>
  </r>
  <r>
    <x v="9"/>
    <x v="11"/>
    <n v="150"/>
  </r>
  <r>
    <x v="9"/>
    <x v="12"/>
    <n v="194"/>
  </r>
  <r>
    <x v="10"/>
    <x v="0"/>
    <n v="198"/>
  </r>
  <r>
    <x v="10"/>
    <x v="1"/>
    <n v="919"/>
  </r>
  <r>
    <x v="10"/>
    <x v="2"/>
    <n v="2954"/>
  </r>
  <r>
    <x v="10"/>
    <x v="3"/>
    <n v="1411"/>
  </r>
  <r>
    <x v="10"/>
    <x v="4"/>
    <n v="6394"/>
  </r>
  <r>
    <x v="10"/>
    <x v="5"/>
    <n v="976"/>
  </r>
  <r>
    <x v="10"/>
    <x v="6"/>
    <n v="935"/>
  </r>
  <r>
    <x v="10"/>
    <x v="7"/>
    <n v="851"/>
  </r>
  <r>
    <x v="10"/>
    <x v="8"/>
    <n v="713"/>
  </r>
  <r>
    <x v="10"/>
    <x v="9"/>
    <n v="513"/>
  </r>
  <r>
    <x v="10"/>
    <x v="10"/>
    <n v="424"/>
  </r>
  <r>
    <x v="10"/>
    <x v="11"/>
    <n v="296"/>
  </r>
  <r>
    <x v="10"/>
    <x v="12"/>
    <n v="489"/>
  </r>
  <r>
    <x v="11"/>
    <x v="0"/>
    <n v="65"/>
  </r>
  <r>
    <x v="11"/>
    <x v="1"/>
    <n v="285"/>
  </r>
  <r>
    <x v="11"/>
    <x v="2"/>
    <n v="938"/>
  </r>
  <r>
    <x v="11"/>
    <x v="3"/>
    <n v="522"/>
  </r>
  <r>
    <x v="11"/>
    <x v="4"/>
    <n v="1964"/>
  </r>
  <r>
    <x v="11"/>
    <x v="5"/>
    <n v="343"/>
  </r>
  <r>
    <x v="11"/>
    <x v="6"/>
    <n v="269"/>
  </r>
  <r>
    <x v="11"/>
    <x v="7"/>
    <n v="282"/>
  </r>
  <r>
    <x v="11"/>
    <x v="8"/>
    <n v="243"/>
  </r>
  <r>
    <x v="11"/>
    <x v="9"/>
    <n v="189"/>
  </r>
  <r>
    <x v="11"/>
    <x v="10"/>
    <n v="122"/>
  </r>
  <r>
    <x v="11"/>
    <x v="11"/>
    <n v="105"/>
  </r>
  <r>
    <x v="11"/>
    <x v="12"/>
    <n v="158"/>
  </r>
  <r>
    <x v="12"/>
    <x v="0"/>
    <n v="625"/>
  </r>
  <r>
    <x v="12"/>
    <x v="1"/>
    <n v="3265"/>
  </r>
  <r>
    <x v="12"/>
    <x v="2"/>
    <n v="9683"/>
  </r>
  <r>
    <x v="12"/>
    <x v="3"/>
    <n v="4415"/>
  </r>
  <r>
    <x v="12"/>
    <x v="4"/>
    <n v="18898"/>
  </r>
  <r>
    <x v="12"/>
    <x v="5"/>
    <n v="2504"/>
  </r>
  <r>
    <x v="12"/>
    <x v="6"/>
    <n v="2334"/>
  </r>
  <r>
    <x v="12"/>
    <x v="7"/>
    <n v="2167"/>
  </r>
  <r>
    <x v="12"/>
    <x v="8"/>
    <n v="1739"/>
  </r>
  <r>
    <x v="12"/>
    <x v="9"/>
    <n v="1361"/>
  </r>
  <r>
    <x v="12"/>
    <x v="10"/>
    <n v="905"/>
  </r>
  <r>
    <x v="12"/>
    <x v="11"/>
    <n v="799"/>
  </r>
  <r>
    <x v="12"/>
    <x v="12"/>
    <n v="1015"/>
  </r>
  <r>
    <x v="13"/>
    <x v="0"/>
    <n v="259"/>
  </r>
  <r>
    <x v="13"/>
    <x v="1"/>
    <n v="1776"/>
  </r>
  <r>
    <x v="13"/>
    <x v="2"/>
    <n v="5840"/>
  </r>
  <r>
    <x v="13"/>
    <x v="3"/>
    <n v="2717"/>
  </r>
  <r>
    <x v="13"/>
    <x v="4"/>
    <n v="9042"/>
  </r>
  <r>
    <x v="13"/>
    <x v="5"/>
    <n v="1371"/>
  </r>
  <r>
    <x v="13"/>
    <x v="6"/>
    <n v="1227"/>
  </r>
  <r>
    <x v="13"/>
    <x v="7"/>
    <n v="1065"/>
  </r>
  <r>
    <x v="13"/>
    <x v="8"/>
    <n v="837"/>
  </r>
  <r>
    <x v="13"/>
    <x v="9"/>
    <n v="676"/>
  </r>
  <r>
    <x v="13"/>
    <x v="10"/>
    <n v="539"/>
  </r>
  <r>
    <x v="13"/>
    <x v="11"/>
    <n v="402"/>
  </r>
  <r>
    <x v="13"/>
    <x v="12"/>
    <n v="628"/>
  </r>
  <r>
    <x v="14"/>
    <x v="0"/>
    <n v="78"/>
  </r>
  <r>
    <x v="14"/>
    <x v="1"/>
    <n v="397"/>
  </r>
  <r>
    <x v="14"/>
    <x v="2"/>
    <n v="1275"/>
  </r>
  <r>
    <x v="14"/>
    <x v="3"/>
    <n v="700"/>
  </r>
  <r>
    <x v="14"/>
    <x v="4"/>
    <n v="2273"/>
  </r>
  <r>
    <x v="14"/>
    <x v="5"/>
    <n v="355"/>
  </r>
  <r>
    <x v="14"/>
    <x v="6"/>
    <n v="343"/>
  </r>
  <r>
    <x v="14"/>
    <x v="7"/>
    <n v="318"/>
  </r>
  <r>
    <x v="14"/>
    <x v="8"/>
    <n v="295"/>
  </r>
  <r>
    <x v="14"/>
    <x v="9"/>
    <n v="213"/>
  </r>
  <r>
    <x v="14"/>
    <x v="10"/>
    <n v="176"/>
  </r>
  <r>
    <x v="14"/>
    <x v="11"/>
    <n v="131"/>
  </r>
  <r>
    <x v="14"/>
    <x v="12"/>
    <n v="135"/>
  </r>
  <r>
    <x v="15"/>
    <x v="0"/>
    <n v="18"/>
  </r>
  <r>
    <x v="15"/>
    <x v="1"/>
    <n v="113"/>
  </r>
  <r>
    <x v="15"/>
    <x v="2"/>
    <n v="333"/>
  </r>
  <r>
    <x v="15"/>
    <x v="3"/>
    <n v="208"/>
  </r>
  <r>
    <x v="15"/>
    <x v="4"/>
    <n v="802"/>
  </r>
  <r>
    <x v="15"/>
    <x v="5"/>
    <n v="197"/>
  </r>
  <r>
    <x v="15"/>
    <x v="6"/>
    <n v="221"/>
  </r>
  <r>
    <x v="15"/>
    <x v="7"/>
    <n v="228"/>
  </r>
  <r>
    <x v="15"/>
    <x v="8"/>
    <n v="198"/>
  </r>
  <r>
    <x v="15"/>
    <x v="9"/>
    <n v="167"/>
  </r>
  <r>
    <x v="15"/>
    <x v="10"/>
    <n v="122"/>
  </r>
  <r>
    <x v="15"/>
    <x v="11"/>
    <n v="102"/>
  </r>
  <r>
    <x v="15"/>
    <x v="12"/>
    <n v="120"/>
  </r>
  <r>
    <x v="16"/>
    <x v="0"/>
    <n v="158"/>
  </r>
  <r>
    <x v="16"/>
    <x v="1"/>
    <n v="727"/>
  </r>
  <r>
    <x v="16"/>
    <x v="2"/>
    <n v="2500"/>
  </r>
  <r>
    <x v="16"/>
    <x v="3"/>
    <n v="1498"/>
  </r>
  <r>
    <x v="16"/>
    <x v="4"/>
    <n v="5860"/>
  </r>
  <r>
    <x v="16"/>
    <x v="5"/>
    <n v="1143"/>
  </r>
  <r>
    <x v="16"/>
    <x v="6"/>
    <n v="1257"/>
  </r>
  <r>
    <x v="16"/>
    <x v="7"/>
    <n v="1091"/>
  </r>
  <r>
    <x v="16"/>
    <x v="8"/>
    <n v="910"/>
  </r>
  <r>
    <x v="16"/>
    <x v="9"/>
    <n v="701"/>
  </r>
  <r>
    <x v="16"/>
    <x v="10"/>
    <n v="558"/>
  </r>
  <r>
    <x v="16"/>
    <x v="11"/>
    <n v="421"/>
  </r>
  <r>
    <x v="16"/>
    <x v="12"/>
    <n v="537"/>
  </r>
  <r>
    <x v="17"/>
    <x v="0"/>
    <n v="23"/>
  </r>
  <r>
    <x v="17"/>
    <x v="1"/>
    <n v="159"/>
  </r>
  <r>
    <x v="17"/>
    <x v="2"/>
    <n v="528"/>
  </r>
  <r>
    <x v="17"/>
    <x v="3"/>
    <n v="298"/>
  </r>
  <r>
    <x v="17"/>
    <x v="4"/>
    <n v="1011"/>
  </r>
  <r>
    <x v="17"/>
    <x v="5"/>
    <n v="209"/>
  </r>
  <r>
    <x v="17"/>
    <x v="6"/>
    <n v="200"/>
  </r>
  <r>
    <x v="17"/>
    <x v="7"/>
    <n v="156"/>
  </r>
  <r>
    <x v="17"/>
    <x v="8"/>
    <n v="127"/>
  </r>
  <r>
    <x v="17"/>
    <x v="9"/>
    <n v="83"/>
  </r>
  <r>
    <x v="17"/>
    <x v="10"/>
    <n v="68"/>
  </r>
  <r>
    <x v="17"/>
    <x v="11"/>
    <n v="46"/>
  </r>
  <r>
    <x v="17"/>
    <x v="12"/>
    <n v="72"/>
  </r>
  <r>
    <x v="18"/>
    <x v="0"/>
    <n v="852"/>
  </r>
  <r>
    <x v="18"/>
    <x v="1"/>
    <n v="4365"/>
  </r>
  <r>
    <x v="18"/>
    <x v="2"/>
    <n v="13771"/>
  </r>
  <r>
    <x v="18"/>
    <x v="3"/>
    <n v="7567"/>
  </r>
  <r>
    <x v="18"/>
    <x v="4"/>
    <n v="33929"/>
  </r>
  <r>
    <x v="18"/>
    <x v="5"/>
    <n v="5392"/>
  </r>
  <r>
    <x v="18"/>
    <x v="6"/>
    <n v="6423"/>
  </r>
  <r>
    <x v="18"/>
    <x v="7"/>
    <n v="6160"/>
  </r>
  <r>
    <x v="18"/>
    <x v="8"/>
    <n v="4770"/>
  </r>
  <r>
    <x v="18"/>
    <x v="9"/>
    <n v="3289"/>
  </r>
  <r>
    <x v="18"/>
    <x v="10"/>
    <n v="2437"/>
  </r>
  <r>
    <x v="18"/>
    <x v="11"/>
    <n v="1872"/>
  </r>
  <r>
    <x v="18"/>
    <x v="12"/>
    <n v="2452"/>
  </r>
  <r>
    <x v="19"/>
    <x v="0"/>
    <n v="56"/>
  </r>
  <r>
    <x v="19"/>
    <x v="1"/>
    <n v="327"/>
  </r>
  <r>
    <x v="19"/>
    <x v="2"/>
    <n v="1132"/>
  </r>
  <r>
    <x v="19"/>
    <x v="3"/>
    <n v="608"/>
  </r>
  <r>
    <x v="19"/>
    <x v="4"/>
    <n v="2256"/>
  </r>
  <r>
    <x v="19"/>
    <x v="5"/>
    <n v="399"/>
  </r>
  <r>
    <x v="19"/>
    <x v="6"/>
    <n v="377"/>
  </r>
  <r>
    <x v="19"/>
    <x v="7"/>
    <n v="390"/>
  </r>
  <r>
    <x v="19"/>
    <x v="8"/>
    <n v="323"/>
  </r>
  <r>
    <x v="19"/>
    <x v="9"/>
    <n v="258"/>
  </r>
  <r>
    <x v="19"/>
    <x v="10"/>
    <n v="190"/>
  </r>
  <r>
    <x v="19"/>
    <x v="11"/>
    <n v="118"/>
  </r>
  <r>
    <x v="19"/>
    <x v="12"/>
    <n v="149"/>
  </r>
  <r>
    <x v="20"/>
    <x v="0"/>
    <n v="153"/>
  </r>
  <r>
    <x v="20"/>
    <x v="1"/>
    <n v="854"/>
  </r>
  <r>
    <x v="20"/>
    <x v="2"/>
    <n v="2631"/>
  </r>
  <r>
    <x v="20"/>
    <x v="3"/>
    <n v="1290"/>
  </r>
  <r>
    <x v="20"/>
    <x v="4"/>
    <n v="5094"/>
  </r>
  <r>
    <x v="20"/>
    <x v="5"/>
    <n v="853"/>
  </r>
  <r>
    <x v="20"/>
    <x v="6"/>
    <n v="790"/>
  </r>
  <r>
    <x v="20"/>
    <x v="7"/>
    <n v="675"/>
  </r>
  <r>
    <x v="20"/>
    <x v="8"/>
    <n v="561"/>
  </r>
  <r>
    <x v="20"/>
    <x v="9"/>
    <n v="420"/>
  </r>
  <r>
    <x v="20"/>
    <x v="10"/>
    <n v="288"/>
  </r>
  <r>
    <x v="20"/>
    <x v="11"/>
    <n v="208"/>
  </r>
  <r>
    <x v="20"/>
    <x v="12"/>
    <n v="234"/>
  </r>
  <r>
    <x v="21"/>
    <x v="0"/>
    <n v="200"/>
  </r>
  <r>
    <x v="21"/>
    <x v="1"/>
    <n v="978"/>
  </r>
  <r>
    <x v="21"/>
    <x v="2"/>
    <n v="3149"/>
  </r>
  <r>
    <x v="21"/>
    <x v="3"/>
    <n v="1689"/>
  </r>
  <r>
    <x v="21"/>
    <x v="4"/>
    <n v="6385"/>
  </r>
  <r>
    <x v="21"/>
    <x v="5"/>
    <n v="1180"/>
  </r>
  <r>
    <x v="21"/>
    <x v="6"/>
    <n v="1229"/>
  </r>
  <r>
    <x v="21"/>
    <x v="7"/>
    <n v="1130"/>
  </r>
  <r>
    <x v="21"/>
    <x v="8"/>
    <n v="1017"/>
  </r>
  <r>
    <x v="21"/>
    <x v="9"/>
    <n v="704"/>
  </r>
  <r>
    <x v="21"/>
    <x v="10"/>
    <n v="510"/>
  </r>
  <r>
    <x v="21"/>
    <x v="11"/>
    <n v="381"/>
  </r>
  <r>
    <x v="21"/>
    <x v="12"/>
    <n v="438"/>
  </r>
  <r>
    <x v="22"/>
    <x v="0"/>
    <n v="88"/>
  </r>
  <r>
    <x v="22"/>
    <x v="1"/>
    <n v="387"/>
  </r>
  <r>
    <x v="22"/>
    <x v="2"/>
    <n v="1316"/>
  </r>
  <r>
    <x v="22"/>
    <x v="3"/>
    <n v="601"/>
  </r>
  <r>
    <x v="22"/>
    <x v="4"/>
    <n v="2158"/>
  </r>
  <r>
    <x v="22"/>
    <x v="5"/>
    <n v="269"/>
  </r>
  <r>
    <x v="22"/>
    <x v="6"/>
    <n v="277"/>
  </r>
  <r>
    <x v="22"/>
    <x v="7"/>
    <n v="273"/>
  </r>
  <r>
    <x v="22"/>
    <x v="8"/>
    <n v="208"/>
  </r>
  <r>
    <x v="22"/>
    <x v="9"/>
    <n v="148"/>
  </r>
  <r>
    <x v="22"/>
    <x v="10"/>
    <n v="100"/>
  </r>
  <r>
    <x v="22"/>
    <x v="11"/>
    <n v="71"/>
  </r>
  <r>
    <x v="22"/>
    <x v="12"/>
    <n v="107"/>
  </r>
  <r>
    <x v="23"/>
    <x v="0"/>
    <n v="66"/>
  </r>
  <r>
    <x v="23"/>
    <x v="1"/>
    <n v="343"/>
  </r>
  <r>
    <x v="23"/>
    <x v="2"/>
    <n v="1079"/>
  </r>
  <r>
    <x v="23"/>
    <x v="3"/>
    <n v="494"/>
  </r>
  <r>
    <x v="23"/>
    <x v="4"/>
    <n v="1897"/>
  </r>
  <r>
    <x v="23"/>
    <x v="5"/>
    <n v="309"/>
  </r>
  <r>
    <x v="23"/>
    <x v="6"/>
    <n v="301"/>
  </r>
  <r>
    <x v="23"/>
    <x v="7"/>
    <n v="239"/>
  </r>
  <r>
    <x v="23"/>
    <x v="8"/>
    <n v="222"/>
  </r>
  <r>
    <x v="23"/>
    <x v="9"/>
    <n v="165"/>
  </r>
  <r>
    <x v="23"/>
    <x v="10"/>
    <n v="135"/>
  </r>
  <r>
    <x v="23"/>
    <x v="11"/>
    <n v="138"/>
  </r>
  <r>
    <x v="23"/>
    <x v="12"/>
    <n v="200"/>
  </r>
  <r>
    <x v="24"/>
    <x v="0"/>
    <n v="320"/>
  </r>
  <r>
    <x v="24"/>
    <x v="1"/>
    <n v="1795"/>
  </r>
  <r>
    <x v="24"/>
    <x v="2"/>
    <n v="6178"/>
  </r>
  <r>
    <x v="24"/>
    <x v="3"/>
    <n v="2404"/>
  </r>
  <r>
    <x v="24"/>
    <x v="4"/>
    <n v="8060"/>
  </r>
  <r>
    <x v="24"/>
    <x v="5"/>
    <n v="1189"/>
  </r>
  <r>
    <x v="24"/>
    <x v="6"/>
    <n v="1053"/>
  </r>
  <r>
    <x v="24"/>
    <x v="7"/>
    <n v="927"/>
  </r>
  <r>
    <x v="24"/>
    <x v="8"/>
    <n v="680"/>
  </r>
  <r>
    <x v="24"/>
    <x v="9"/>
    <n v="574"/>
  </r>
  <r>
    <x v="24"/>
    <x v="10"/>
    <n v="397"/>
  </r>
  <r>
    <x v="24"/>
    <x v="11"/>
    <n v="346"/>
  </r>
  <r>
    <x v="24"/>
    <x v="12"/>
    <n v="436"/>
  </r>
  <r>
    <x v="25"/>
    <x v="0"/>
    <n v="86"/>
  </r>
  <r>
    <x v="25"/>
    <x v="1"/>
    <n v="390"/>
  </r>
  <r>
    <x v="25"/>
    <x v="2"/>
    <n v="1225"/>
  </r>
  <r>
    <x v="25"/>
    <x v="3"/>
    <n v="599"/>
  </r>
  <r>
    <x v="25"/>
    <x v="4"/>
    <n v="2516"/>
  </r>
  <r>
    <x v="25"/>
    <x v="5"/>
    <n v="378"/>
  </r>
  <r>
    <x v="25"/>
    <x v="6"/>
    <n v="363"/>
  </r>
  <r>
    <x v="25"/>
    <x v="7"/>
    <n v="280"/>
  </r>
  <r>
    <x v="25"/>
    <x v="8"/>
    <n v="249"/>
  </r>
  <r>
    <x v="25"/>
    <x v="9"/>
    <n v="175"/>
  </r>
  <r>
    <x v="25"/>
    <x v="10"/>
    <n v="148"/>
  </r>
  <r>
    <x v="25"/>
    <x v="11"/>
    <n v="112"/>
  </r>
  <r>
    <x v="25"/>
    <x v="12"/>
    <n v="104"/>
  </r>
  <r>
    <x v="26"/>
    <x v="0"/>
    <n v="132"/>
  </r>
  <r>
    <x v="26"/>
    <x v="1"/>
    <n v="555"/>
  </r>
  <r>
    <x v="26"/>
    <x v="2"/>
    <n v="1871"/>
  </r>
  <r>
    <x v="26"/>
    <x v="3"/>
    <n v="1092"/>
  </r>
  <r>
    <x v="26"/>
    <x v="4"/>
    <n v="4898"/>
  </r>
  <r>
    <x v="26"/>
    <x v="5"/>
    <n v="1055"/>
  </r>
  <r>
    <x v="26"/>
    <x v="6"/>
    <n v="1289"/>
  </r>
  <r>
    <x v="26"/>
    <x v="7"/>
    <n v="1329"/>
  </r>
  <r>
    <x v="26"/>
    <x v="8"/>
    <n v="1100"/>
  </r>
  <r>
    <x v="26"/>
    <x v="9"/>
    <n v="769"/>
  </r>
  <r>
    <x v="26"/>
    <x v="10"/>
    <n v="549"/>
  </r>
  <r>
    <x v="26"/>
    <x v="11"/>
    <n v="369"/>
  </r>
  <r>
    <x v="26"/>
    <x v="12"/>
    <n v="493"/>
  </r>
  <r>
    <x v="27"/>
    <x v="0"/>
    <n v="49"/>
  </r>
  <r>
    <x v="27"/>
    <x v="1"/>
    <n v="342"/>
  </r>
  <r>
    <x v="27"/>
    <x v="2"/>
    <n v="1295"/>
  </r>
  <r>
    <x v="27"/>
    <x v="3"/>
    <n v="630"/>
  </r>
  <r>
    <x v="27"/>
    <x v="4"/>
    <n v="2174"/>
  </r>
  <r>
    <x v="27"/>
    <x v="5"/>
    <n v="314"/>
  </r>
  <r>
    <x v="27"/>
    <x v="6"/>
    <n v="321"/>
  </r>
  <r>
    <x v="27"/>
    <x v="7"/>
    <n v="294"/>
  </r>
  <r>
    <x v="27"/>
    <x v="8"/>
    <n v="214"/>
  </r>
  <r>
    <x v="27"/>
    <x v="9"/>
    <n v="170"/>
  </r>
  <r>
    <x v="27"/>
    <x v="10"/>
    <n v="145"/>
  </r>
  <r>
    <x v="27"/>
    <x v="11"/>
    <n v="117"/>
  </r>
  <r>
    <x v="27"/>
    <x v="12"/>
    <n v="112"/>
  </r>
  <r>
    <x v="28"/>
    <x v="0"/>
    <n v="108"/>
  </r>
  <r>
    <x v="28"/>
    <x v="1"/>
    <n v="658"/>
  </r>
  <r>
    <x v="28"/>
    <x v="2"/>
    <n v="2038"/>
  </r>
  <r>
    <x v="28"/>
    <x v="3"/>
    <n v="1086"/>
  </r>
  <r>
    <x v="28"/>
    <x v="4"/>
    <n v="3926"/>
  </r>
  <r>
    <x v="28"/>
    <x v="5"/>
    <n v="632"/>
  </r>
  <r>
    <x v="28"/>
    <x v="6"/>
    <n v="669"/>
  </r>
  <r>
    <x v="28"/>
    <x v="7"/>
    <n v="654"/>
  </r>
  <r>
    <x v="28"/>
    <x v="8"/>
    <n v="582"/>
  </r>
  <r>
    <x v="28"/>
    <x v="9"/>
    <n v="423"/>
  </r>
  <r>
    <x v="28"/>
    <x v="10"/>
    <n v="368"/>
  </r>
  <r>
    <x v="28"/>
    <x v="11"/>
    <n v="271"/>
  </r>
  <r>
    <x v="28"/>
    <x v="12"/>
    <n v="375"/>
  </r>
  <r>
    <x v="29"/>
    <x v="0"/>
    <n v="28"/>
  </r>
  <r>
    <x v="29"/>
    <x v="1"/>
    <n v="149"/>
  </r>
  <r>
    <x v="29"/>
    <x v="2"/>
    <n v="483"/>
  </r>
  <r>
    <x v="29"/>
    <x v="3"/>
    <n v="225"/>
  </r>
  <r>
    <x v="29"/>
    <x v="4"/>
    <n v="979"/>
  </r>
  <r>
    <x v="29"/>
    <x v="5"/>
    <n v="183"/>
  </r>
  <r>
    <x v="29"/>
    <x v="6"/>
    <n v="210"/>
  </r>
  <r>
    <x v="29"/>
    <x v="7"/>
    <n v="213"/>
  </r>
  <r>
    <x v="29"/>
    <x v="8"/>
    <n v="146"/>
  </r>
  <r>
    <x v="29"/>
    <x v="9"/>
    <n v="128"/>
  </r>
  <r>
    <x v="29"/>
    <x v="10"/>
    <n v="128"/>
  </r>
  <r>
    <x v="29"/>
    <x v="11"/>
    <n v="80"/>
  </r>
  <r>
    <x v="29"/>
    <x v="12"/>
    <n v="105"/>
  </r>
  <r>
    <x v="30"/>
    <x v="0"/>
    <n v="29"/>
  </r>
  <r>
    <x v="30"/>
    <x v="1"/>
    <n v="141"/>
  </r>
  <r>
    <x v="30"/>
    <x v="2"/>
    <n v="606"/>
  </r>
  <r>
    <x v="30"/>
    <x v="3"/>
    <n v="267"/>
  </r>
  <r>
    <x v="30"/>
    <x v="4"/>
    <n v="1184"/>
  </r>
  <r>
    <x v="30"/>
    <x v="5"/>
    <n v="239"/>
  </r>
  <r>
    <x v="30"/>
    <x v="6"/>
    <n v="259"/>
  </r>
  <r>
    <x v="30"/>
    <x v="7"/>
    <n v="260"/>
  </r>
  <r>
    <x v="30"/>
    <x v="8"/>
    <n v="237"/>
  </r>
  <r>
    <x v="30"/>
    <x v="9"/>
    <n v="171"/>
  </r>
  <r>
    <x v="30"/>
    <x v="10"/>
    <n v="142"/>
  </r>
  <r>
    <x v="30"/>
    <x v="11"/>
    <n v="74"/>
  </r>
  <r>
    <x v="30"/>
    <x v="12"/>
    <n v="107"/>
  </r>
  <r>
    <x v="31"/>
    <x v="0"/>
    <n v="305"/>
  </r>
  <r>
    <x v="31"/>
    <x v="1"/>
    <n v="1515"/>
  </r>
  <r>
    <x v="31"/>
    <x v="2"/>
    <n v="5266"/>
  </r>
  <r>
    <x v="31"/>
    <x v="3"/>
    <n v="2491"/>
  </r>
  <r>
    <x v="31"/>
    <x v="4"/>
    <n v="9080"/>
  </r>
  <r>
    <x v="31"/>
    <x v="5"/>
    <n v="1076"/>
  </r>
  <r>
    <x v="31"/>
    <x v="6"/>
    <n v="1042"/>
  </r>
  <r>
    <x v="31"/>
    <x v="7"/>
    <n v="933"/>
  </r>
  <r>
    <x v="31"/>
    <x v="8"/>
    <n v="751"/>
  </r>
  <r>
    <x v="31"/>
    <x v="9"/>
    <n v="582"/>
  </r>
  <r>
    <x v="31"/>
    <x v="10"/>
    <n v="427"/>
  </r>
  <r>
    <x v="31"/>
    <x v="11"/>
    <n v="396"/>
  </r>
  <r>
    <x v="31"/>
    <x v="12"/>
    <n v="442"/>
  </r>
  <r>
    <x v="32"/>
    <x v="0"/>
    <n v="164"/>
  </r>
  <r>
    <x v="32"/>
    <x v="1"/>
    <n v="818"/>
  </r>
  <r>
    <x v="32"/>
    <x v="2"/>
    <n v="2266"/>
  </r>
  <r>
    <x v="32"/>
    <x v="3"/>
    <n v="1146"/>
  </r>
  <r>
    <x v="32"/>
    <x v="4"/>
    <n v="5244"/>
  </r>
  <r>
    <x v="32"/>
    <x v="5"/>
    <n v="852"/>
  </r>
  <r>
    <x v="32"/>
    <x v="6"/>
    <n v="881"/>
  </r>
  <r>
    <x v="32"/>
    <x v="7"/>
    <n v="770"/>
  </r>
  <r>
    <x v="32"/>
    <x v="8"/>
    <n v="676"/>
  </r>
  <r>
    <x v="32"/>
    <x v="9"/>
    <n v="517"/>
  </r>
  <r>
    <x v="32"/>
    <x v="10"/>
    <n v="363"/>
  </r>
  <r>
    <x v="32"/>
    <x v="11"/>
    <n v="334"/>
  </r>
  <r>
    <x v="32"/>
    <x v="12"/>
    <n v="426"/>
  </r>
  <r>
    <x v="33"/>
    <x v="0"/>
    <n v="8"/>
  </r>
  <r>
    <x v="33"/>
    <x v="1"/>
    <n v="61"/>
  </r>
  <r>
    <x v="33"/>
    <x v="2"/>
    <n v="201"/>
  </r>
  <r>
    <x v="33"/>
    <x v="3"/>
    <n v="152"/>
  </r>
  <r>
    <x v="33"/>
    <x v="4"/>
    <n v="481"/>
  </r>
  <r>
    <x v="33"/>
    <x v="5"/>
    <n v="89"/>
  </r>
  <r>
    <x v="33"/>
    <x v="6"/>
    <n v="121"/>
  </r>
  <r>
    <x v="33"/>
    <x v="7"/>
    <n v="115"/>
  </r>
  <r>
    <x v="33"/>
    <x v="8"/>
    <n v="94"/>
  </r>
  <r>
    <x v="33"/>
    <x v="9"/>
    <n v="70"/>
  </r>
  <r>
    <x v="33"/>
    <x v="10"/>
    <n v="69"/>
  </r>
  <r>
    <x v="33"/>
    <x v="11"/>
    <n v="44"/>
  </r>
  <r>
    <x v="33"/>
    <x v="12"/>
    <n v="71"/>
  </r>
  <r>
    <x v="34"/>
    <x v="0"/>
    <n v="1115"/>
  </r>
  <r>
    <x v="34"/>
    <x v="1"/>
    <n v="5025"/>
  </r>
  <r>
    <x v="34"/>
    <x v="2"/>
    <n v="15335"/>
  </r>
  <r>
    <x v="34"/>
    <x v="3"/>
    <n v="6426"/>
  </r>
  <r>
    <x v="34"/>
    <x v="4"/>
    <n v="25680"/>
  </r>
  <r>
    <x v="34"/>
    <x v="5"/>
    <n v="3875"/>
  </r>
  <r>
    <x v="34"/>
    <x v="6"/>
    <n v="3723"/>
  </r>
  <r>
    <x v="34"/>
    <x v="7"/>
    <n v="3314"/>
  </r>
  <r>
    <x v="34"/>
    <x v="8"/>
    <n v="2564"/>
  </r>
  <r>
    <x v="34"/>
    <x v="9"/>
    <n v="1980"/>
  </r>
  <r>
    <x v="34"/>
    <x v="10"/>
    <n v="1274"/>
  </r>
  <r>
    <x v="34"/>
    <x v="11"/>
    <n v="1088"/>
  </r>
  <r>
    <x v="34"/>
    <x v="12"/>
    <n v="1343"/>
  </r>
  <r>
    <x v="35"/>
    <x v="0"/>
    <n v="480"/>
  </r>
  <r>
    <x v="35"/>
    <x v="1"/>
    <n v="2486"/>
  </r>
  <r>
    <x v="35"/>
    <x v="2"/>
    <n v="7869"/>
  </r>
  <r>
    <x v="35"/>
    <x v="3"/>
    <n v="3445"/>
  </r>
  <r>
    <x v="35"/>
    <x v="4"/>
    <n v="12685"/>
  </r>
  <r>
    <x v="35"/>
    <x v="5"/>
    <n v="1621"/>
  </r>
  <r>
    <x v="35"/>
    <x v="6"/>
    <n v="1502"/>
  </r>
  <r>
    <x v="35"/>
    <x v="7"/>
    <n v="1356"/>
  </r>
  <r>
    <x v="35"/>
    <x v="8"/>
    <n v="1096"/>
  </r>
  <r>
    <x v="35"/>
    <x v="9"/>
    <n v="894"/>
  </r>
  <r>
    <x v="35"/>
    <x v="10"/>
    <n v="673"/>
  </r>
  <r>
    <x v="35"/>
    <x v="11"/>
    <n v="576"/>
  </r>
  <r>
    <x v="35"/>
    <x v="12"/>
    <n v="705"/>
  </r>
  <r>
    <x v="36"/>
    <x v="0"/>
    <n v="62"/>
  </r>
  <r>
    <x v="36"/>
    <x v="1"/>
    <n v="289"/>
  </r>
  <r>
    <x v="36"/>
    <x v="2"/>
    <n v="1008"/>
  </r>
  <r>
    <x v="36"/>
    <x v="3"/>
    <n v="521"/>
  </r>
  <r>
    <x v="36"/>
    <x v="4"/>
    <n v="2166"/>
  </r>
  <r>
    <x v="36"/>
    <x v="5"/>
    <n v="391"/>
  </r>
  <r>
    <x v="36"/>
    <x v="6"/>
    <n v="458"/>
  </r>
  <r>
    <x v="36"/>
    <x v="7"/>
    <n v="445"/>
  </r>
  <r>
    <x v="36"/>
    <x v="8"/>
    <n v="375"/>
  </r>
  <r>
    <x v="36"/>
    <x v="9"/>
    <n v="271"/>
  </r>
  <r>
    <x v="36"/>
    <x v="10"/>
    <n v="225"/>
  </r>
  <r>
    <x v="36"/>
    <x v="11"/>
    <n v="194"/>
  </r>
  <r>
    <x v="36"/>
    <x v="12"/>
    <n v="204"/>
  </r>
  <r>
    <x v="37"/>
    <x v="0"/>
    <n v="115"/>
  </r>
  <r>
    <x v="37"/>
    <x v="1"/>
    <n v="560"/>
  </r>
  <r>
    <x v="37"/>
    <x v="2"/>
    <n v="1814"/>
  </r>
  <r>
    <x v="37"/>
    <x v="3"/>
    <n v="957"/>
  </r>
  <r>
    <x v="37"/>
    <x v="4"/>
    <n v="3564"/>
  </r>
  <r>
    <x v="37"/>
    <x v="5"/>
    <n v="644"/>
  </r>
  <r>
    <x v="37"/>
    <x v="6"/>
    <n v="665"/>
  </r>
  <r>
    <x v="37"/>
    <x v="7"/>
    <n v="683"/>
  </r>
  <r>
    <x v="37"/>
    <x v="8"/>
    <n v="533"/>
  </r>
  <r>
    <x v="37"/>
    <x v="9"/>
    <n v="427"/>
  </r>
  <r>
    <x v="37"/>
    <x v="10"/>
    <n v="365"/>
  </r>
  <r>
    <x v="37"/>
    <x v="11"/>
    <n v="293"/>
  </r>
  <r>
    <x v="37"/>
    <x v="12"/>
    <n v="358"/>
  </r>
  <r>
    <x v="38"/>
    <x v="0"/>
    <n v="21"/>
  </r>
  <r>
    <x v="38"/>
    <x v="1"/>
    <n v="140"/>
  </r>
  <r>
    <x v="38"/>
    <x v="2"/>
    <n v="438"/>
  </r>
  <r>
    <x v="38"/>
    <x v="3"/>
    <n v="237"/>
  </r>
  <r>
    <x v="38"/>
    <x v="4"/>
    <n v="944"/>
  </r>
  <r>
    <x v="38"/>
    <x v="5"/>
    <n v="201"/>
  </r>
  <r>
    <x v="38"/>
    <x v="6"/>
    <n v="204"/>
  </r>
  <r>
    <x v="38"/>
    <x v="7"/>
    <n v="192"/>
  </r>
  <r>
    <x v="38"/>
    <x v="8"/>
    <n v="147"/>
  </r>
  <r>
    <x v="38"/>
    <x v="9"/>
    <n v="123"/>
  </r>
  <r>
    <x v="38"/>
    <x v="10"/>
    <n v="88"/>
  </r>
  <r>
    <x v="38"/>
    <x v="11"/>
    <n v="78"/>
  </r>
  <r>
    <x v="38"/>
    <x v="12"/>
    <n v="106"/>
  </r>
  <r>
    <x v="39"/>
    <x v="0"/>
    <n v="135"/>
  </r>
  <r>
    <x v="39"/>
    <x v="1"/>
    <n v="667"/>
  </r>
  <r>
    <x v="39"/>
    <x v="2"/>
    <n v="2238"/>
  </r>
  <r>
    <x v="39"/>
    <x v="3"/>
    <n v="1272"/>
  </r>
  <r>
    <x v="39"/>
    <x v="4"/>
    <n v="5002"/>
  </r>
  <r>
    <x v="39"/>
    <x v="5"/>
    <n v="882"/>
  </r>
  <r>
    <x v="39"/>
    <x v="6"/>
    <n v="861"/>
  </r>
  <r>
    <x v="39"/>
    <x v="7"/>
    <n v="753"/>
  </r>
  <r>
    <x v="39"/>
    <x v="8"/>
    <n v="642"/>
  </r>
  <r>
    <x v="39"/>
    <x v="9"/>
    <n v="500"/>
  </r>
  <r>
    <x v="39"/>
    <x v="10"/>
    <n v="373"/>
  </r>
  <r>
    <x v="39"/>
    <x v="11"/>
    <n v="281"/>
  </r>
  <r>
    <x v="39"/>
    <x v="12"/>
    <n v="284"/>
  </r>
  <r>
    <x v="40"/>
    <x v="0"/>
    <n v="147"/>
  </r>
  <r>
    <x v="40"/>
    <x v="1"/>
    <n v="630"/>
  </r>
  <r>
    <x v="40"/>
    <x v="2"/>
    <n v="2098"/>
  </r>
  <r>
    <x v="40"/>
    <x v="3"/>
    <n v="1180"/>
  </r>
  <r>
    <x v="40"/>
    <x v="4"/>
    <n v="5580"/>
  </r>
  <r>
    <x v="40"/>
    <x v="5"/>
    <n v="1075"/>
  </r>
  <r>
    <x v="40"/>
    <x v="6"/>
    <n v="1189"/>
  </r>
  <r>
    <x v="40"/>
    <x v="7"/>
    <n v="1285"/>
  </r>
  <r>
    <x v="40"/>
    <x v="8"/>
    <n v="942"/>
  </r>
  <r>
    <x v="40"/>
    <x v="9"/>
    <n v="639"/>
  </r>
  <r>
    <x v="40"/>
    <x v="10"/>
    <n v="428"/>
  </r>
  <r>
    <x v="40"/>
    <x v="11"/>
    <n v="343"/>
  </r>
  <r>
    <x v="40"/>
    <x v="12"/>
    <n v="492"/>
  </r>
  <r>
    <x v="41"/>
    <x v="0"/>
    <n v="318"/>
  </r>
  <r>
    <x v="41"/>
    <x v="1"/>
    <n v="1564"/>
  </r>
  <r>
    <x v="41"/>
    <x v="2"/>
    <n v="4640"/>
  </r>
  <r>
    <x v="41"/>
    <x v="3"/>
    <n v="1916"/>
  </r>
  <r>
    <x v="41"/>
    <x v="4"/>
    <n v="6739"/>
  </r>
  <r>
    <x v="41"/>
    <x v="5"/>
    <n v="896"/>
  </r>
  <r>
    <x v="41"/>
    <x v="6"/>
    <n v="861"/>
  </r>
  <r>
    <x v="41"/>
    <x v="7"/>
    <n v="745"/>
  </r>
  <r>
    <x v="41"/>
    <x v="8"/>
    <n v="613"/>
  </r>
  <r>
    <x v="41"/>
    <x v="9"/>
    <n v="475"/>
  </r>
  <r>
    <x v="41"/>
    <x v="10"/>
    <n v="432"/>
  </r>
  <r>
    <x v="41"/>
    <x v="11"/>
    <n v="326"/>
  </r>
  <r>
    <x v="41"/>
    <x v="12"/>
    <n v="464"/>
  </r>
  <r>
    <x v="42"/>
    <x v="0"/>
    <n v="58"/>
  </r>
  <r>
    <x v="42"/>
    <x v="1"/>
    <n v="282"/>
  </r>
  <r>
    <x v="42"/>
    <x v="2"/>
    <n v="997"/>
  </r>
  <r>
    <x v="42"/>
    <x v="3"/>
    <n v="531"/>
  </r>
  <r>
    <x v="42"/>
    <x v="4"/>
    <n v="2154"/>
  </r>
  <r>
    <x v="42"/>
    <x v="5"/>
    <n v="350"/>
  </r>
  <r>
    <x v="42"/>
    <x v="6"/>
    <n v="366"/>
  </r>
  <r>
    <x v="42"/>
    <x v="7"/>
    <n v="321"/>
  </r>
  <r>
    <x v="42"/>
    <x v="8"/>
    <n v="280"/>
  </r>
  <r>
    <x v="42"/>
    <x v="9"/>
    <n v="233"/>
  </r>
  <r>
    <x v="42"/>
    <x v="10"/>
    <n v="152"/>
  </r>
  <r>
    <x v="42"/>
    <x v="11"/>
    <n v="106"/>
  </r>
  <r>
    <x v="42"/>
    <x v="12"/>
    <n v="130"/>
  </r>
  <r>
    <x v="43"/>
    <x v="0"/>
    <n v="52"/>
  </r>
  <r>
    <x v="43"/>
    <x v="1"/>
    <n v="253"/>
  </r>
  <r>
    <x v="43"/>
    <x v="2"/>
    <n v="996"/>
  </r>
  <r>
    <x v="43"/>
    <x v="3"/>
    <n v="602"/>
  </r>
  <r>
    <x v="43"/>
    <x v="4"/>
    <n v="2071"/>
  </r>
  <r>
    <x v="43"/>
    <x v="5"/>
    <n v="493"/>
  </r>
  <r>
    <x v="43"/>
    <x v="6"/>
    <n v="546"/>
  </r>
  <r>
    <x v="43"/>
    <x v="7"/>
    <n v="541"/>
  </r>
  <r>
    <x v="43"/>
    <x v="8"/>
    <n v="446"/>
  </r>
  <r>
    <x v="43"/>
    <x v="9"/>
    <n v="402"/>
  </r>
  <r>
    <x v="43"/>
    <x v="10"/>
    <n v="288"/>
  </r>
  <r>
    <x v="43"/>
    <x v="11"/>
    <n v="206"/>
  </r>
  <r>
    <x v="43"/>
    <x v="12"/>
    <n v="286"/>
  </r>
  <r>
    <x v="44"/>
    <x v="0"/>
    <n v="717"/>
  </r>
  <r>
    <x v="44"/>
    <x v="1"/>
    <n v="3642"/>
  </r>
  <r>
    <x v="44"/>
    <x v="2"/>
    <n v="10959"/>
  </r>
  <r>
    <x v="44"/>
    <x v="3"/>
    <n v="4590"/>
  </r>
  <r>
    <x v="44"/>
    <x v="4"/>
    <n v="16146"/>
  </r>
  <r>
    <x v="44"/>
    <x v="5"/>
    <n v="2191"/>
  </r>
  <r>
    <x v="44"/>
    <x v="6"/>
    <n v="2132"/>
  </r>
  <r>
    <x v="44"/>
    <x v="7"/>
    <n v="1827"/>
  </r>
  <r>
    <x v="44"/>
    <x v="8"/>
    <n v="1387"/>
  </r>
  <r>
    <x v="44"/>
    <x v="9"/>
    <n v="1033"/>
  </r>
  <r>
    <x v="44"/>
    <x v="10"/>
    <n v="680"/>
  </r>
  <r>
    <x v="44"/>
    <x v="11"/>
    <n v="450"/>
  </r>
  <r>
    <x v="44"/>
    <x v="12"/>
    <n v="623"/>
  </r>
  <r>
    <x v="45"/>
    <x v="0"/>
    <n v="27"/>
  </r>
  <r>
    <x v="45"/>
    <x v="1"/>
    <n v="137"/>
  </r>
  <r>
    <x v="45"/>
    <x v="2"/>
    <n v="449"/>
  </r>
  <r>
    <x v="45"/>
    <x v="3"/>
    <n v="204"/>
  </r>
  <r>
    <x v="45"/>
    <x v="4"/>
    <n v="845"/>
  </r>
  <r>
    <x v="45"/>
    <x v="5"/>
    <n v="171"/>
  </r>
  <r>
    <x v="45"/>
    <x v="6"/>
    <n v="167"/>
  </r>
  <r>
    <x v="45"/>
    <x v="7"/>
    <n v="133"/>
  </r>
  <r>
    <x v="45"/>
    <x v="8"/>
    <n v="103"/>
  </r>
  <r>
    <x v="45"/>
    <x v="9"/>
    <n v="93"/>
  </r>
  <r>
    <x v="45"/>
    <x v="10"/>
    <n v="62"/>
  </r>
  <r>
    <x v="45"/>
    <x v="11"/>
    <n v="48"/>
  </r>
  <r>
    <x v="45"/>
    <x v="12"/>
    <n v="55"/>
  </r>
  <r>
    <x v="46"/>
    <x v="0"/>
    <n v="98"/>
  </r>
  <r>
    <x v="46"/>
    <x v="1"/>
    <n v="606"/>
  </r>
  <r>
    <x v="46"/>
    <x v="2"/>
    <n v="1914"/>
  </r>
  <r>
    <x v="46"/>
    <x v="3"/>
    <n v="1044"/>
  </r>
  <r>
    <x v="46"/>
    <x v="4"/>
    <n v="4582"/>
  </r>
  <r>
    <x v="46"/>
    <x v="5"/>
    <n v="973"/>
  </r>
  <r>
    <x v="46"/>
    <x v="6"/>
    <n v="1305"/>
  </r>
  <r>
    <x v="46"/>
    <x v="7"/>
    <n v="1375"/>
  </r>
  <r>
    <x v="46"/>
    <x v="8"/>
    <n v="1176"/>
  </r>
  <r>
    <x v="46"/>
    <x v="9"/>
    <n v="806"/>
  </r>
  <r>
    <x v="46"/>
    <x v="10"/>
    <n v="630"/>
  </r>
  <r>
    <x v="46"/>
    <x v="11"/>
    <n v="499"/>
  </r>
  <r>
    <x v="46"/>
    <x v="12"/>
    <n v="723"/>
  </r>
  <r>
    <x v="47"/>
    <x v="0"/>
    <n v="58"/>
  </r>
  <r>
    <x v="47"/>
    <x v="1"/>
    <n v="301"/>
  </r>
  <r>
    <x v="47"/>
    <x v="2"/>
    <n v="1031"/>
  </r>
  <r>
    <x v="47"/>
    <x v="3"/>
    <n v="656"/>
  </r>
  <r>
    <x v="47"/>
    <x v="4"/>
    <n v="2219"/>
  </r>
  <r>
    <x v="47"/>
    <x v="5"/>
    <n v="463"/>
  </r>
  <r>
    <x v="47"/>
    <x v="6"/>
    <n v="575"/>
  </r>
  <r>
    <x v="47"/>
    <x v="7"/>
    <n v="612"/>
  </r>
  <r>
    <x v="47"/>
    <x v="8"/>
    <n v="572"/>
  </r>
  <r>
    <x v="47"/>
    <x v="9"/>
    <n v="410"/>
  </r>
  <r>
    <x v="47"/>
    <x v="10"/>
    <n v="332"/>
  </r>
  <r>
    <x v="47"/>
    <x v="11"/>
    <n v="296"/>
  </r>
  <r>
    <x v="47"/>
    <x v="12"/>
    <n v="332"/>
  </r>
  <r>
    <x v="48"/>
    <x v="0"/>
    <n v="227"/>
  </r>
  <r>
    <x v="48"/>
    <x v="1"/>
    <n v="1419"/>
  </r>
  <r>
    <x v="48"/>
    <x v="2"/>
    <n v="3866"/>
  </r>
  <r>
    <x v="48"/>
    <x v="3"/>
    <n v="1864"/>
  </r>
  <r>
    <x v="48"/>
    <x v="4"/>
    <n v="6564"/>
  </r>
  <r>
    <x v="48"/>
    <x v="5"/>
    <n v="876"/>
  </r>
  <r>
    <x v="48"/>
    <x v="6"/>
    <n v="932"/>
  </r>
  <r>
    <x v="48"/>
    <x v="7"/>
    <n v="850"/>
  </r>
  <r>
    <x v="48"/>
    <x v="8"/>
    <n v="591"/>
  </r>
  <r>
    <x v="48"/>
    <x v="9"/>
    <n v="505"/>
  </r>
  <r>
    <x v="48"/>
    <x v="10"/>
    <n v="436"/>
  </r>
  <r>
    <x v="48"/>
    <x v="11"/>
    <n v="314"/>
  </r>
  <r>
    <x v="48"/>
    <x v="12"/>
    <n v="424"/>
  </r>
  <r>
    <x v="49"/>
    <x v="0"/>
    <n v="38"/>
  </r>
  <r>
    <x v="49"/>
    <x v="1"/>
    <n v="233"/>
  </r>
  <r>
    <x v="49"/>
    <x v="2"/>
    <n v="691"/>
  </r>
  <r>
    <x v="49"/>
    <x v="3"/>
    <n v="293"/>
  </r>
  <r>
    <x v="49"/>
    <x v="4"/>
    <n v="1131"/>
  </r>
  <r>
    <x v="49"/>
    <x v="5"/>
    <n v="200"/>
  </r>
  <r>
    <x v="49"/>
    <x v="6"/>
    <n v="183"/>
  </r>
  <r>
    <x v="49"/>
    <x v="7"/>
    <n v="151"/>
  </r>
  <r>
    <x v="49"/>
    <x v="8"/>
    <n v="161"/>
  </r>
  <r>
    <x v="49"/>
    <x v="9"/>
    <n v="142"/>
  </r>
  <r>
    <x v="49"/>
    <x v="10"/>
    <n v="106"/>
  </r>
  <r>
    <x v="49"/>
    <x v="11"/>
    <n v="86"/>
  </r>
  <r>
    <x v="49"/>
    <x v="12"/>
    <n v="113"/>
  </r>
  <r>
    <x v="50"/>
    <x v="0"/>
    <n v="106"/>
  </r>
  <r>
    <x v="50"/>
    <x v="1"/>
    <n v="491"/>
  </r>
  <r>
    <x v="50"/>
    <x v="2"/>
    <n v="1770"/>
  </r>
  <r>
    <x v="50"/>
    <x v="3"/>
    <n v="1003"/>
  </r>
  <r>
    <x v="50"/>
    <x v="4"/>
    <n v="4378"/>
  </r>
  <r>
    <x v="50"/>
    <x v="5"/>
    <n v="806"/>
  </r>
  <r>
    <x v="50"/>
    <x v="6"/>
    <n v="974"/>
  </r>
  <r>
    <x v="50"/>
    <x v="7"/>
    <n v="946"/>
  </r>
  <r>
    <x v="50"/>
    <x v="8"/>
    <n v="703"/>
  </r>
  <r>
    <x v="50"/>
    <x v="9"/>
    <n v="464"/>
  </r>
  <r>
    <x v="50"/>
    <x v="10"/>
    <n v="395"/>
  </r>
  <r>
    <x v="50"/>
    <x v="11"/>
    <n v="264"/>
  </r>
  <r>
    <x v="50"/>
    <x v="12"/>
    <n v="395"/>
  </r>
  <r>
    <x v="51"/>
    <x v="0"/>
    <n v="47"/>
  </r>
  <r>
    <x v="51"/>
    <x v="1"/>
    <n v="208"/>
  </r>
  <r>
    <x v="51"/>
    <x v="2"/>
    <n v="779"/>
  </r>
  <r>
    <x v="51"/>
    <x v="3"/>
    <n v="379"/>
  </r>
  <r>
    <x v="51"/>
    <x v="4"/>
    <n v="1576"/>
  </r>
  <r>
    <x v="51"/>
    <x v="5"/>
    <n v="311"/>
  </r>
  <r>
    <x v="51"/>
    <x v="6"/>
    <n v="333"/>
  </r>
  <r>
    <x v="51"/>
    <x v="7"/>
    <n v="339"/>
  </r>
  <r>
    <x v="51"/>
    <x v="8"/>
    <n v="288"/>
  </r>
  <r>
    <x v="51"/>
    <x v="9"/>
    <n v="237"/>
  </r>
  <r>
    <x v="51"/>
    <x v="10"/>
    <n v="172"/>
  </r>
  <r>
    <x v="51"/>
    <x v="11"/>
    <n v="141"/>
  </r>
  <r>
    <x v="51"/>
    <x v="12"/>
    <n v="185"/>
  </r>
  <r>
    <x v="52"/>
    <x v="0"/>
    <n v="75"/>
  </r>
  <r>
    <x v="52"/>
    <x v="1"/>
    <n v="378"/>
  </r>
  <r>
    <x v="52"/>
    <x v="2"/>
    <n v="1170"/>
  </r>
  <r>
    <x v="52"/>
    <x v="3"/>
    <n v="558"/>
  </r>
  <r>
    <x v="52"/>
    <x v="4"/>
    <n v="2099"/>
  </r>
  <r>
    <x v="52"/>
    <x v="5"/>
    <n v="391"/>
  </r>
  <r>
    <x v="52"/>
    <x v="6"/>
    <n v="399"/>
  </r>
  <r>
    <x v="52"/>
    <x v="7"/>
    <n v="380"/>
  </r>
  <r>
    <x v="52"/>
    <x v="8"/>
    <n v="340"/>
  </r>
  <r>
    <x v="52"/>
    <x v="9"/>
    <n v="274"/>
  </r>
  <r>
    <x v="52"/>
    <x v="10"/>
    <n v="198"/>
  </r>
  <r>
    <x v="52"/>
    <x v="11"/>
    <n v="156"/>
  </r>
  <r>
    <x v="52"/>
    <x v="12"/>
    <n v="203"/>
  </r>
  <r>
    <x v="53"/>
    <x v="0"/>
    <n v="39"/>
  </r>
  <r>
    <x v="53"/>
    <x v="1"/>
    <n v="202"/>
  </r>
  <r>
    <x v="53"/>
    <x v="2"/>
    <n v="711"/>
  </r>
  <r>
    <x v="53"/>
    <x v="3"/>
    <n v="349"/>
  </r>
  <r>
    <x v="53"/>
    <x v="4"/>
    <n v="1360"/>
  </r>
  <r>
    <x v="53"/>
    <x v="5"/>
    <n v="234"/>
  </r>
  <r>
    <x v="53"/>
    <x v="6"/>
    <n v="220"/>
  </r>
  <r>
    <x v="53"/>
    <x v="7"/>
    <n v="240"/>
  </r>
  <r>
    <x v="53"/>
    <x v="8"/>
    <n v="208"/>
  </r>
  <r>
    <x v="53"/>
    <x v="9"/>
    <n v="148"/>
  </r>
  <r>
    <x v="53"/>
    <x v="10"/>
    <n v="128"/>
  </r>
  <r>
    <x v="53"/>
    <x v="11"/>
    <n v="96"/>
  </r>
  <r>
    <x v="53"/>
    <x v="12"/>
    <n v="94"/>
  </r>
  <r>
    <x v="54"/>
    <x v="0"/>
    <n v="86"/>
  </r>
  <r>
    <x v="54"/>
    <x v="1"/>
    <n v="455"/>
  </r>
  <r>
    <x v="54"/>
    <x v="2"/>
    <n v="1502"/>
  </r>
  <r>
    <x v="54"/>
    <x v="3"/>
    <n v="902"/>
  </r>
  <r>
    <x v="54"/>
    <x v="4"/>
    <n v="3702"/>
  </r>
  <r>
    <x v="54"/>
    <x v="5"/>
    <n v="764"/>
  </r>
  <r>
    <x v="54"/>
    <x v="6"/>
    <n v="788"/>
  </r>
  <r>
    <x v="54"/>
    <x v="7"/>
    <n v="721"/>
  </r>
  <r>
    <x v="54"/>
    <x v="8"/>
    <n v="569"/>
  </r>
  <r>
    <x v="54"/>
    <x v="9"/>
    <n v="486"/>
  </r>
  <r>
    <x v="54"/>
    <x v="10"/>
    <n v="431"/>
  </r>
  <r>
    <x v="54"/>
    <x v="11"/>
    <n v="321"/>
  </r>
  <r>
    <x v="54"/>
    <x v="12"/>
    <n v="427"/>
  </r>
  <r>
    <x v="55"/>
    <x v="0"/>
    <n v="29"/>
  </r>
  <r>
    <x v="55"/>
    <x v="1"/>
    <n v="153"/>
  </r>
  <r>
    <x v="55"/>
    <x v="2"/>
    <n v="383"/>
  </r>
  <r>
    <x v="55"/>
    <x v="3"/>
    <n v="200"/>
  </r>
  <r>
    <x v="55"/>
    <x v="4"/>
    <n v="1017"/>
  </r>
  <r>
    <x v="55"/>
    <x v="5"/>
    <n v="178"/>
  </r>
  <r>
    <x v="55"/>
    <x v="6"/>
    <n v="212"/>
  </r>
  <r>
    <x v="55"/>
    <x v="7"/>
    <n v="171"/>
  </r>
  <r>
    <x v="55"/>
    <x v="8"/>
    <n v="127"/>
  </r>
  <r>
    <x v="55"/>
    <x v="9"/>
    <n v="96"/>
  </r>
  <r>
    <x v="55"/>
    <x v="10"/>
    <n v="99"/>
  </r>
  <r>
    <x v="55"/>
    <x v="11"/>
    <n v="72"/>
  </r>
  <r>
    <x v="55"/>
    <x v="12"/>
    <n v="107"/>
  </r>
  <r>
    <x v="56"/>
    <x v="0"/>
    <n v="30"/>
  </r>
  <r>
    <x v="56"/>
    <x v="1"/>
    <n v="131"/>
  </r>
  <r>
    <x v="56"/>
    <x v="2"/>
    <n v="499"/>
  </r>
  <r>
    <x v="56"/>
    <x v="3"/>
    <n v="272"/>
  </r>
  <r>
    <x v="56"/>
    <x v="4"/>
    <n v="1132"/>
  </r>
  <r>
    <x v="56"/>
    <x v="5"/>
    <n v="268"/>
  </r>
  <r>
    <x v="56"/>
    <x v="6"/>
    <n v="274"/>
  </r>
  <r>
    <x v="56"/>
    <x v="7"/>
    <n v="297"/>
  </r>
  <r>
    <x v="56"/>
    <x v="8"/>
    <n v="206"/>
  </r>
  <r>
    <x v="56"/>
    <x v="9"/>
    <n v="173"/>
  </r>
  <r>
    <x v="56"/>
    <x v="10"/>
    <n v="128"/>
  </r>
  <r>
    <x v="56"/>
    <x v="11"/>
    <n v="110"/>
  </r>
  <r>
    <x v="56"/>
    <x v="12"/>
    <n v="127"/>
  </r>
  <r>
    <x v="57"/>
    <x v="0"/>
    <n v="25"/>
  </r>
  <r>
    <x v="57"/>
    <x v="1"/>
    <n v="130"/>
  </r>
  <r>
    <x v="57"/>
    <x v="2"/>
    <n v="423"/>
  </r>
  <r>
    <x v="57"/>
    <x v="3"/>
    <n v="223"/>
  </r>
  <r>
    <x v="57"/>
    <x v="4"/>
    <n v="889"/>
  </r>
  <r>
    <x v="57"/>
    <x v="5"/>
    <n v="175"/>
  </r>
  <r>
    <x v="57"/>
    <x v="6"/>
    <n v="184"/>
  </r>
  <r>
    <x v="57"/>
    <x v="7"/>
    <n v="182"/>
  </r>
  <r>
    <x v="57"/>
    <x v="8"/>
    <n v="179"/>
  </r>
  <r>
    <x v="57"/>
    <x v="9"/>
    <n v="141"/>
  </r>
  <r>
    <x v="57"/>
    <x v="10"/>
    <n v="115"/>
  </r>
  <r>
    <x v="57"/>
    <x v="11"/>
    <n v="71"/>
  </r>
  <r>
    <x v="57"/>
    <x v="12"/>
    <n v="100"/>
  </r>
  <r>
    <x v="58"/>
    <x v="0"/>
    <n v="399"/>
  </r>
  <r>
    <x v="58"/>
    <x v="1"/>
    <n v="1621"/>
  </r>
  <r>
    <x v="58"/>
    <x v="2"/>
    <n v="5077"/>
  </r>
  <r>
    <x v="58"/>
    <x v="3"/>
    <n v="2987"/>
  </r>
  <r>
    <x v="58"/>
    <x v="4"/>
    <n v="13596"/>
  </r>
  <r>
    <x v="58"/>
    <x v="5"/>
    <n v="2606"/>
  </r>
  <r>
    <x v="58"/>
    <x v="6"/>
    <n v="3197"/>
  </r>
  <r>
    <x v="58"/>
    <x v="7"/>
    <n v="3101"/>
  </r>
  <r>
    <x v="58"/>
    <x v="8"/>
    <n v="2516"/>
  </r>
  <r>
    <x v="58"/>
    <x v="9"/>
    <n v="1852"/>
  </r>
  <r>
    <x v="58"/>
    <x v="10"/>
    <n v="1412"/>
  </r>
  <r>
    <x v="58"/>
    <x v="11"/>
    <n v="1012"/>
  </r>
  <r>
    <x v="58"/>
    <x v="12"/>
    <n v="1362"/>
  </r>
  <r>
    <x v="59"/>
    <x v="0"/>
    <n v="241"/>
  </r>
  <r>
    <x v="59"/>
    <x v="1"/>
    <n v="1248"/>
  </r>
  <r>
    <x v="59"/>
    <x v="2"/>
    <n v="4062"/>
  </r>
  <r>
    <x v="59"/>
    <x v="3"/>
    <n v="2119"/>
  </r>
  <r>
    <x v="59"/>
    <x v="4"/>
    <n v="6785"/>
  </r>
  <r>
    <x v="59"/>
    <x v="5"/>
    <n v="822"/>
  </r>
  <r>
    <x v="59"/>
    <x v="6"/>
    <n v="879"/>
  </r>
  <r>
    <x v="59"/>
    <x v="7"/>
    <n v="803"/>
  </r>
  <r>
    <x v="59"/>
    <x v="8"/>
    <n v="616"/>
  </r>
  <r>
    <x v="59"/>
    <x v="9"/>
    <n v="548"/>
  </r>
  <r>
    <x v="59"/>
    <x v="10"/>
    <n v="413"/>
  </r>
  <r>
    <x v="59"/>
    <x v="11"/>
    <n v="352"/>
  </r>
  <r>
    <x v="59"/>
    <x v="12"/>
    <n v="439"/>
  </r>
  <r>
    <x v="60"/>
    <x v="0"/>
    <n v="89"/>
  </r>
  <r>
    <x v="60"/>
    <x v="1"/>
    <n v="496"/>
  </r>
  <r>
    <x v="60"/>
    <x v="2"/>
    <n v="1524"/>
  </r>
  <r>
    <x v="60"/>
    <x v="3"/>
    <n v="775"/>
  </r>
  <r>
    <x v="60"/>
    <x v="4"/>
    <n v="3312"/>
  </r>
  <r>
    <x v="60"/>
    <x v="5"/>
    <n v="606"/>
  </r>
  <r>
    <x v="60"/>
    <x v="6"/>
    <n v="611"/>
  </r>
  <r>
    <x v="60"/>
    <x v="7"/>
    <n v="538"/>
  </r>
  <r>
    <x v="60"/>
    <x v="8"/>
    <n v="482"/>
  </r>
  <r>
    <x v="60"/>
    <x v="9"/>
    <n v="421"/>
  </r>
  <r>
    <x v="60"/>
    <x v="10"/>
    <n v="304"/>
  </r>
  <r>
    <x v="60"/>
    <x v="11"/>
    <n v="181"/>
  </r>
  <r>
    <x v="60"/>
    <x v="12"/>
    <n v="270"/>
  </r>
  <r>
    <x v="61"/>
    <x v="0"/>
    <n v="65"/>
  </r>
  <r>
    <x v="61"/>
    <x v="1"/>
    <n v="301"/>
  </r>
  <r>
    <x v="61"/>
    <x v="2"/>
    <n v="884"/>
  </r>
  <r>
    <x v="61"/>
    <x v="3"/>
    <n v="532"/>
  </r>
  <r>
    <x v="61"/>
    <x v="4"/>
    <n v="2029"/>
  </r>
  <r>
    <x v="61"/>
    <x v="5"/>
    <n v="380"/>
  </r>
  <r>
    <x v="61"/>
    <x v="6"/>
    <n v="477"/>
  </r>
  <r>
    <x v="61"/>
    <x v="7"/>
    <n v="410"/>
  </r>
  <r>
    <x v="61"/>
    <x v="8"/>
    <n v="441"/>
  </r>
  <r>
    <x v="61"/>
    <x v="9"/>
    <n v="363"/>
  </r>
  <r>
    <x v="61"/>
    <x v="10"/>
    <n v="277"/>
  </r>
  <r>
    <x v="61"/>
    <x v="11"/>
    <n v="190"/>
  </r>
  <r>
    <x v="61"/>
    <x v="12"/>
    <n v="242"/>
  </r>
  <r>
    <x v="62"/>
    <x v="0"/>
    <n v="103"/>
  </r>
  <r>
    <x v="62"/>
    <x v="1"/>
    <n v="515"/>
  </r>
  <r>
    <x v="62"/>
    <x v="2"/>
    <n v="1523"/>
  </r>
  <r>
    <x v="62"/>
    <x v="3"/>
    <n v="835"/>
  </r>
  <r>
    <x v="62"/>
    <x v="4"/>
    <n v="3543"/>
  </r>
  <r>
    <x v="62"/>
    <x v="5"/>
    <n v="567"/>
  </r>
  <r>
    <x v="62"/>
    <x v="6"/>
    <n v="654"/>
  </r>
  <r>
    <x v="62"/>
    <x v="7"/>
    <n v="676"/>
  </r>
  <r>
    <x v="62"/>
    <x v="8"/>
    <n v="569"/>
  </r>
  <r>
    <x v="62"/>
    <x v="9"/>
    <n v="421"/>
  </r>
  <r>
    <x v="62"/>
    <x v="10"/>
    <n v="386"/>
  </r>
  <r>
    <x v="62"/>
    <x v="11"/>
    <n v="282"/>
  </r>
  <r>
    <x v="62"/>
    <x v="12"/>
    <n v="400"/>
  </r>
  <r>
    <x v="63"/>
    <x v="0"/>
    <n v="78"/>
  </r>
  <r>
    <x v="63"/>
    <x v="1"/>
    <n v="361"/>
  </r>
  <r>
    <x v="63"/>
    <x v="2"/>
    <n v="1107"/>
  </r>
  <r>
    <x v="63"/>
    <x v="3"/>
    <n v="666"/>
  </r>
  <r>
    <x v="63"/>
    <x v="4"/>
    <n v="2841"/>
  </r>
  <r>
    <x v="63"/>
    <x v="5"/>
    <n v="578"/>
  </r>
  <r>
    <x v="63"/>
    <x v="6"/>
    <n v="676"/>
  </r>
  <r>
    <x v="63"/>
    <x v="7"/>
    <n v="654"/>
  </r>
  <r>
    <x v="63"/>
    <x v="8"/>
    <n v="600"/>
  </r>
  <r>
    <x v="63"/>
    <x v="9"/>
    <n v="460"/>
  </r>
  <r>
    <x v="63"/>
    <x v="10"/>
    <n v="369"/>
  </r>
  <r>
    <x v="63"/>
    <x v="11"/>
    <n v="294"/>
  </r>
  <r>
    <x v="63"/>
    <x v="12"/>
    <n v="379"/>
  </r>
  <r>
    <x v="64"/>
    <x v="0"/>
    <n v="59"/>
  </r>
  <r>
    <x v="64"/>
    <x v="1"/>
    <n v="218"/>
  </r>
  <r>
    <x v="64"/>
    <x v="2"/>
    <n v="658"/>
  </r>
  <r>
    <x v="64"/>
    <x v="3"/>
    <n v="376"/>
  </r>
  <r>
    <x v="64"/>
    <x v="4"/>
    <n v="1524"/>
  </r>
  <r>
    <x v="64"/>
    <x v="5"/>
    <n v="242"/>
  </r>
  <r>
    <x v="64"/>
    <x v="6"/>
    <n v="254"/>
  </r>
  <r>
    <x v="64"/>
    <x v="7"/>
    <n v="194"/>
  </r>
  <r>
    <x v="64"/>
    <x v="8"/>
    <n v="207"/>
  </r>
  <r>
    <x v="64"/>
    <x v="9"/>
    <n v="156"/>
  </r>
  <r>
    <x v="64"/>
    <x v="10"/>
    <n v="108"/>
  </r>
  <r>
    <x v="64"/>
    <x v="11"/>
    <n v="93"/>
  </r>
  <r>
    <x v="64"/>
    <x v="12"/>
    <n v="100"/>
  </r>
  <r>
    <x v="65"/>
    <x v="0"/>
    <n v="96"/>
  </r>
  <r>
    <x v="65"/>
    <x v="1"/>
    <n v="412"/>
  </r>
  <r>
    <x v="65"/>
    <x v="2"/>
    <n v="1507"/>
  </r>
  <r>
    <x v="65"/>
    <x v="3"/>
    <n v="731"/>
  </r>
  <r>
    <x v="65"/>
    <x v="4"/>
    <n v="3100"/>
  </r>
  <r>
    <x v="65"/>
    <x v="5"/>
    <n v="563"/>
  </r>
  <r>
    <x v="65"/>
    <x v="6"/>
    <n v="587"/>
  </r>
  <r>
    <x v="65"/>
    <x v="7"/>
    <n v="525"/>
  </r>
  <r>
    <x v="65"/>
    <x v="8"/>
    <n v="452"/>
  </r>
  <r>
    <x v="65"/>
    <x v="9"/>
    <n v="339"/>
  </r>
  <r>
    <x v="65"/>
    <x v="10"/>
    <n v="251"/>
  </r>
  <r>
    <x v="65"/>
    <x v="11"/>
    <n v="167"/>
  </r>
  <r>
    <x v="65"/>
    <x v="12"/>
    <n v="237"/>
  </r>
  <r>
    <x v="66"/>
    <x v="0"/>
    <n v="81"/>
  </r>
  <r>
    <x v="66"/>
    <x v="1"/>
    <n v="378"/>
  </r>
  <r>
    <x v="66"/>
    <x v="2"/>
    <n v="1258"/>
  </r>
  <r>
    <x v="66"/>
    <x v="3"/>
    <n v="611"/>
  </r>
  <r>
    <x v="66"/>
    <x v="4"/>
    <n v="2468"/>
  </r>
  <r>
    <x v="66"/>
    <x v="5"/>
    <n v="467"/>
  </r>
  <r>
    <x v="66"/>
    <x v="6"/>
    <n v="441"/>
  </r>
  <r>
    <x v="66"/>
    <x v="7"/>
    <n v="434"/>
  </r>
  <r>
    <x v="66"/>
    <x v="8"/>
    <n v="365"/>
  </r>
  <r>
    <x v="66"/>
    <x v="9"/>
    <n v="301"/>
  </r>
  <r>
    <x v="66"/>
    <x v="10"/>
    <n v="189"/>
  </r>
  <r>
    <x v="66"/>
    <x v="11"/>
    <n v="150"/>
  </r>
  <r>
    <x v="66"/>
    <x v="12"/>
    <n v="258"/>
  </r>
  <r>
    <x v="67"/>
    <x v="0"/>
    <n v="88"/>
  </r>
  <r>
    <x v="67"/>
    <x v="1"/>
    <n v="357"/>
  </r>
  <r>
    <x v="67"/>
    <x v="2"/>
    <n v="1061"/>
  </r>
  <r>
    <x v="67"/>
    <x v="3"/>
    <n v="519"/>
  </r>
  <r>
    <x v="67"/>
    <x v="4"/>
    <n v="1973"/>
  </r>
  <r>
    <x v="67"/>
    <x v="5"/>
    <n v="353"/>
  </r>
  <r>
    <x v="67"/>
    <x v="6"/>
    <n v="427"/>
  </r>
  <r>
    <x v="67"/>
    <x v="7"/>
    <n v="348"/>
  </r>
  <r>
    <x v="67"/>
    <x v="8"/>
    <n v="282"/>
  </r>
  <r>
    <x v="67"/>
    <x v="9"/>
    <n v="222"/>
  </r>
  <r>
    <x v="67"/>
    <x v="10"/>
    <n v="183"/>
  </r>
  <r>
    <x v="67"/>
    <x v="11"/>
    <n v="138"/>
  </r>
  <r>
    <x v="67"/>
    <x v="12"/>
    <n v="189"/>
  </r>
  <r>
    <x v="68"/>
    <x v="0"/>
    <n v="172"/>
  </r>
  <r>
    <x v="68"/>
    <x v="1"/>
    <n v="865"/>
  </r>
  <r>
    <x v="68"/>
    <x v="2"/>
    <n v="2602"/>
  </r>
  <r>
    <x v="68"/>
    <x v="3"/>
    <n v="1427"/>
  </r>
  <r>
    <x v="68"/>
    <x v="4"/>
    <n v="5473"/>
  </r>
  <r>
    <x v="68"/>
    <x v="5"/>
    <n v="1026"/>
  </r>
  <r>
    <x v="68"/>
    <x v="6"/>
    <n v="1037"/>
  </r>
  <r>
    <x v="68"/>
    <x v="7"/>
    <n v="884"/>
  </r>
  <r>
    <x v="68"/>
    <x v="8"/>
    <n v="723"/>
  </r>
  <r>
    <x v="68"/>
    <x v="9"/>
    <n v="547"/>
  </r>
  <r>
    <x v="68"/>
    <x v="10"/>
    <n v="456"/>
  </r>
  <r>
    <x v="68"/>
    <x v="11"/>
    <n v="362"/>
  </r>
  <r>
    <x v="68"/>
    <x v="12"/>
    <n v="474"/>
  </r>
  <r>
    <x v="69"/>
    <x v="0"/>
    <n v="28"/>
  </r>
  <r>
    <x v="69"/>
    <x v="1"/>
    <n v="147"/>
  </r>
  <r>
    <x v="69"/>
    <x v="2"/>
    <n v="634"/>
  </r>
  <r>
    <x v="69"/>
    <x v="3"/>
    <n v="368"/>
  </r>
  <r>
    <x v="69"/>
    <x v="4"/>
    <n v="1308"/>
  </r>
  <r>
    <x v="69"/>
    <x v="5"/>
    <n v="274"/>
  </r>
  <r>
    <x v="69"/>
    <x v="6"/>
    <n v="321"/>
  </r>
  <r>
    <x v="69"/>
    <x v="7"/>
    <n v="312"/>
  </r>
  <r>
    <x v="69"/>
    <x v="8"/>
    <n v="278"/>
  </r>
  <r>
    <x v="69"/>
    <x v="9"/>
    <n v="265"/>
  </r>
  <r>
    <x v="69"/>
    <x v="10"/>
    <n v="173"/>
  </r>
  <r>
    <x v="69"/>
    <x v="11"/>
    <n v="116"/>
  </r>
  <r>
    <x v="69"/>
    <x v="12"/>
    <n v="139"/>
  </r>
  <r>
    <x v="70"/>
    <x v="0"/>
    <n v="72"/>
  </r>
  <r>
    <x v="70"/>
    <x v="1"/>
    <n v="478"/>
  </r>
  <r>
    <x v="70"/>
    <x v="2"/>
    <n v="1236"/>
  </r>
  <r>
    <x v="70"/>
    <x v="3"/>
    <n v="494"/>
  </r>
  <r>
    <x v="70"/>
    <x v="4"/>
    <n v="1393"/>
  </r>
  <r>
    <x v="70"/>
    <x v="5"/>
    <n v="128"/>
  </r>
  <r>
    <x v="70"/>
    <x v="6"/>
    <n v="123"/>
  </r>
  <r>
    <x v="70"/>
    <x v="7"/>
    <n v="115"/>
  </r>
  <r>
    <x v="70"/>
    <x v="8"/>
    <n v="71"/>
  </r>
  <r>
    <x v="70"/>
    <x v="9"/>
    <n v="66"/>
  </r>
  <r>
    <x v="70"/>
    <x v="10"/>
    <n v="49"/>
  </r>
  <r>
    <x v="70"/>
    <x v="11"/>
    <n v="43"/>
  </r>
  <r>
    <x v="70"/>
    <x v="12"/>
    <n v="45"/>
  </r>
  <r>
    <x v="71"/>
    <x v="0"/>
    <n v="288"/>
  </r>
  <r>
    <x v="71"/>
    <x v="1"/>
    <n v="1637"/>
  </r>
  <r>
    <x v="71"/>
    <x v="2"/>
    <n v="4750"/>
  </r>
  <r>
    <x v="71"/>
    <x v="3"/>
    <n v="1779"/>
  </r>
  <r>
    <x v="71"/>
    <x v="4"/>
    <n v="6463"/>
  </r>
  <r>
    <x v="71"/>
    <x v="5"/>
    <n v="821"/>
  </r>
  <r>
    <x v="71"/>
    <x v="6"/>
    <n v="739"/>
  </r>
  <r>
    <x v="71"/>
    <x v="7"/>
    <n v="620"/>
  </r>
  <r>
    <x v="71"/>
    <x v="8"/>
    <n v="420"/>
  </r>
  <r>
    <x v="71"/>
    <x v="9"/>
    <n v="346"/>
  </r>
  <r>
    <x v="71"/>
    <x v="10"/>
    <n v="231"/>
  </r>
  <r>
    <x v="71"/>
    <x v="11"/>
    <n v="175"/>
  </r>
  <r>
    <x v="71"/>
    <x v="12"/>
    <n v="243"/>
  </r>
  <r>
    <x v="72"/>
    <x v="0"/>
    <n v="102"/>
  </r>
  <r>
    <x v="72"/>
    <x v="1"/>
    <n v="463"/>
  </r>
  <r>
    <x v="72"/>
    <x v="2"/>
    <n v="1635"/>
  </r>
  <r>
    <x v="72"/>
    <x v="3"/>
    <n v="892"/>
  </r>
  <r>
    <x v="72"/>
    <x v="4"/>
    <n v="2791"/>
  </r>
  <r>
    <x v="72"/>
    <x v="5"/>
    <n v="499"/>
  </r>
  <r>
    <x v="72"/>
    <x v="6"/>
    <n v="482"/>
  </r>
  <r>
    <x v="72"/>
    <x v="7"/>
    <n v="482"/>
  </r>
  <r>
    <x v="72"/>
    <x v="8"/>
    <n v="474"/>
  </r>
  <r>
    <x v="72"/>
    <x v="9"/>
    <n v="353"/>
  </r>
  <r>
    <x v="72"/>
    <x v="10"/>
    <n v="250"/>
  </r>
  <r>
    <x v="72"/>
    <x v="11"/>
    <n v="187"/>
  </r>
  <r>
    <x v="72"/>
    <x v="12"/>
    <n v="230"/>
  </r>
  <r>
    <x v="73"/>
    <x v="0"/>
    <n v="435"/>
  </r>
  <r>
    <x v="73"/>
    <x v="1"/>
    <n v="3208"/>
  </r>
  <r>
    <x v="73"/>
    <x v="2"/>
    <n v="11873"/>
  </r>
  <r>
    <x v="73"/>
    <x v="3"/>
    <n v="4970"/>
  </r>
  <r>
    <x v="73"/>
    <x v="4"/>
    <n v="16142"/>
  </r>
  <r>
    <x v="73"/>
    <x v="5"/>
    <n v="2014"/>
  </r>
  <r>
    <x v="73"/>
    <x v="6"/>
    <n v="1743"/>
  </r>
  <r>
    <x v="73"/>
    <x v="7"/>
    <n v="1595"/>
  </r>
  <r>
    <x v="73"/>
    <x v="8"/>
    <n v="1223"/>
  </r>
  <r>
    <x v="73"/>
    <x v="9"/>
    <n v="956"/>
  </r>
  <r>
    <x v="73"/>
    <x v="10"/>
    <n v="725"/>
  </r>
  <r>
    <x v="73"/>
    <x v="11"/>
    <n v="565"/>
  </r>
  <r>
    <x v="73"/>
    <x v="12"/>
    <n v="855"/>
  </r>
  <r>
    <x v="74"/>
    <x v="0"/>
    <n v="354"/>
  </r>
  <r>
    <x v="74"/>
    <x v="1"/>
    <n v="1810"/>
  </r>
  <r>
    <x v="74"/>
    <x v="2"/>
    <n v="5851"/>
  </r>
  <r>
    <x v="74"/>
    <x v="3"/>
    <n v="2256"/>
  </r>
  <r>
    <x v="74"/>
    <x v="4"/>
    <n v="7851"/>
  </r>
  <r>
    <x v="74"/>
    <x v="5"/>
    <n v="1119"/>
  </r>
  <r>
    <x v="74"/>
    <x v="6"/>
    <n v="1072"/>
  </r>
  <r>
    <x v="74"/>
    <x v="7"/>
    <n v="936"/>
  </r>
  <r>
    <x v="74"/>
    <x v="8"/>
    <n v="689"/>
  </r>
  <r>
    <x v="74"/>
    <x v="9"/>
    <n v="597"/>
  </r>
  <r>
    <x v="74"/>
    <x v="10"/>
    <n v="387"/>
  </r>
  <r>
    <x v="74"/>
    <x v="11"/>
    <n v="320"/>
  </r>
  <r>
    <x v="74"/>
    <x v="12"/>
    <n v="397"/>
  </r>
  <r>
    <x v="75"/>
    <x v="0"/>
    <n v="16"/>
  </r>
  <r>
    <x v="75"/>
    <x v="1"/>
    <n v="74"/>
  </r>
  <r>
    <x v="75"/>
    <x v="2"/>
    <n v="279"/>
  </r>
  <r>
    <x v="75"/>
    <x v="3"/>
    <n v="147"/>
  </r>
  <r>
    <x v="75"/>
    <x v="4"/>
    <n v="532"/>
  </r>
  <r>
    <x v="75"/>
    <x v="5"/>
    <n v="116"/>
  </r>
  <r>
    <x v="75"/>
    <x v="6"/>
    <n v="122"/>
  </r>
  <r>
    <x v="75"/>
    <x v="7"/>
    <n v="111"/>
  </r>
  <r>
    <x v="75"/>
    <x v="8"/>
    <n v="97"/>
  </r>
  <r>
    <x v="75"/>
    <x v="9"/>
    <n v="70"/>
  </r>
  <r>
    <x v="75"/>
    <x v="10"/>
    <n v="67"/>
  </r>
  <r>
    <x v="75"/>
    <x v="11"/>
    <n v="55"/>
  </r>
  <r>
    <x v="75"/>
    <x v="12"/>
    <n v="83"/>
  </r>
  <r>
    <x v="76"/>
    <x v="0"/>
    <n v="135"/>
  </r>
  <r>
    <x v="76"/>
    <x v="1"/>
    <n v="589"/>
  </r>
  <r>
    <x v="76"/>
    <x v="2"/>
    <n v="1663"/>
  </r>
  <r>
    <x v="76"/>
    <x v="3"/>
    <n v="860"/>
  </r>
  <r>
    <x v="76"/>
    <x v="4"/>
    <n v="3895"/>
  </r>
  <r>
    <x v="76"/>
    <x v="5"/>
    <n v="703"/>
  </r>
  <r>
    <x v="76"/>
    <x v="6"/>
    <n v="740"/>
  </r>
  <r>
    <x v="76"/>
    <x v="7"/>
    <n v="628"/>
  </r>
  <r>
    <x v="76"/>
    <x v="8"/>
    <n v="547"/>
  </r>
  <r>
    <x v="76"/>
    <x v="9"/>
    <n v="423"/>
  </r>
  <r>
    <x v="76"/>
    <x v="10"/>
    <n v="325"/>
  </r>
  <r>
    <x v="76"/>
    <x v="11"/>
    <n v="244"/>
  </r>
  <r>
    <x v="76"/>
    <x v="12"/>
    <n v="369"/>
  </r>
  <r>
    <x v="77"/>
    <x v="0"/>
    <n v="115"/>
  </r>
  <r>
    <x v="77"/>
    <x v="1"/>
    <n v="422"/>
  </r>
  <r>
    <x v="77"/>
    <x v="2"/>
    <n v="1304"/>
  </r>
  <r>
    <x v="77"/>
    <x v="3"/>
    <n v="632"/>
  </r>
  <r>
    <x v="77"/>
    <x v="4"/>
    <n v="2238"/>
  </r>
  <r>
    <x v="77"/>
    <x v="5"/>
    <n v="346"/>
  </r>
  <r>
    <x v="77"/>
    <x v="6"/>
    <n v="315"/>
  </r>
  <r>
    <x v="77"/>
    <x v="7"/>
    <n v="245"/>
  </r>
  <r>
    <x v="77"/>
    <x v="8"/>
    <n v="210"/>
  </r>
  <r>
    <x v="77"/>
    <x v="9"/>
    <n v="187"/>
  </r>
  <r>
    <x v="77"/>
    <x v="10"/>
    <n v="162"/>
  </r>
  <r>
    <x v="77"/>
    <x v="11"/>
    <n v="174"/>
  </r>
  <r>
    <x v="77"/>
    <x v="12"/>
    <n v="218"/>
  </r>
  <r>
    <x v="78"/>
    <x v="0"/>
    <n v="66"/>
  </r>
  <r>
    <x v="78"/>
    <x v="1"/>
    <n v="314"/>
  </r>
  <r>
    <x v="78"/>
    <x v="2"/>
    <n v="978"/>
  </r>
  <r>
    <x v="78"/>
    <x v="3"/>
    <n v="516"/>
  </r>
  <r>
    <x v="78"/>
    <x v="4"/>
    <n v="1986"/>
  </r>
  <r>
    <x v="78"/>
    <x v="5"/>
    <n v="332"/>
  </r>
  <r>
    <x v="78"/>
    <x v="6"/>
    <n v="379"/>
  </r>
  <r>
    <x v="78"/>
    <x v="7"/>
    <n v="350"/>
  </r>
  <r>
    <x v="78"/>
    <x v="8"/>
    <n v="353"/>
  </r>
  <r>
    <x v="78"/>
    <x v="9"/>
    <n v="220"/>
  </r>
  <r>
    <x v="78"/>
    <x v="10"/>
    <n v="167"/>
  </r>
  <r>
    <x v="78"/>
    <x v="11"/>
    <n v="122"/>
  </r>
  <r>
    <x v="78"/>
    <x v="12"/>
    <n v="157"/>
  </r>
  <r>
    <x v="79"/>
    <x v="0"/>
    <n v="308"/>
  </r>
  <r>
    <x v="79"/>
    <x v="1"/>
    <n v="1394"/>
  </r>
  <r>
    <x v="79"/>
    <x v="2"/>
    <n v="4794"/>
  </r>
  <r>
    <x v="79"/>
    <x v="3"/>
    <n v="2160"/>
  </r>
  <r>
    <x v="79"/>
    <x v="4"/>
    <n v="8904"/>
  </r>
  <r>
    <x v="79"/>
    <x v="5"/>
    <n v="1412"/>
  </r>
  <r>
    <x v="79"/>
    <x v="6"/>
    <n v="1557"/>
  </r>
  <r>
    <x v="79"/>
    <x v="7"/>
    <n v="1431"/>
  </r>
  <r>
    <x v="79"/>
    <x v="8"/>
    <n v="1249"/>
  </r>
  <r>
    <x v="79"/>
    <x v="9"/>
    <n v="894"/>
  </r>
  <r>
    <x v="79"/>
    <x v="10"/>
    <n v="682"/>
  </r>
  <r>
    <x v="79"/>
    <x v="11"/>
    <n v="545"/>
  </r>
  <r>
    <x v="79"/>
    <x v="12"/>
    <n v="619"/>
  </r>
  <r>
    <x v="80"/>
    <x v="0"/>
    <n v="58"/>
  </r>
  <r>
    <x v="80"/>
    <x v="1"/>
    <n v="340"/>
  </r>
  <r>
    <x v="80"/>
    <x v="2"/>
    <n v="1355"/>
  </r>
  <r>
    <x v="80"/>
    <x v="3"/>
    <n v="649"/>
  </r>
  <r>
    <x v="80"/>
    <x v="4"/>
    <n v="2290"/>
  </r>
  <r>
    <x v="80"/>
    <x v="5"/>
    <n v="415"/>
  </r>
  <r>
    <x v="80"/>
    <x v="6"/>
    <n v="501"/>
  </r>
  <r>
    <x v="80"/>
    <x v="7"/>
    <n v="426"/>
  </r>
  <r>
    <x v="80"/>
    <x v="8"/>
    <n v="375"/>
  </r>
  <r>
    <x v="80"/>
    <x v="9"/>
    <n v="329"/>
  </r>
  <r>
    <x v="80"/>
    <x v="10"/>
    <n v="246"/>
  </r>
  <r>
    <x v="80"/>
    <x v="11"/>
    <n v="179"/>
  </r>
  <r>
    <x v="80"/>
    <x v="12"/>
    <n v="214"/>
  </r>
  <r>
    <x v="81"/>
    <x v="0"/>
    <n v="93"/>
  </r>
  <r>
    <x v="81"/>
    <x v="1"/>
    <n v="539"/>
  </r>
  <r>
    <x v="81"/>
    <x v="2"/>
    <n v="1731"/>
  </r>
  <r>
    <x v="81"/>
    <x v="3"/>
    <n v="850"/>
  </r>
  <r>
    <x v="81"/>
    <x v="4"/>
    <n v="3087"/>
  </r>
  <r>
    <x v="81"/>
    <x v="5"/>
    <n v="461"/>
  </r>
  <r>
    <x v="81"/>
    <x v="6"/>
    <n v="425"/>
  </r>
  <r>
    <x v="81"/>
    <x v="7"/>
    <n v="380"/>
  </r>
  <r>
    <x v="81"/>
    <x v="8"/>
    <n v="354"/>
  </r>
  <r>
    <x v="81"/>
    <x v="9"/>
    <n v="283"/>
  </r>
  <r>
    <x v="81"/>
    <x v="10"/>
    <n v="233"/>
  </r>
  <r>
    <x v="81"/>
    <x v="11"/>
    <n v="171"/>
  </r>
  <r>
    <x v="81"/>
    <x v="12"/>
    <n v="187"/>
  </r>
  <r>
    <x v="82"/>
    <x v="0"/>
    <n v="305"/>
  </r>
  <r>
    <x v="82"/>
    <x v="1"/>
    <n v="1328"/>
  </r>
  <r>
    <x v="82"/>
    <x v="2"/>
    <n v="4141"/>
  </r>
  <r>
    <x v="82"/>
    <x v="3"/>
    <n v="1782"/>
  </r>
  <r>
    <x v="82"/>
    <x v="4"/>
    <n v="6568"/>
  </r>
  <r>
    <x v="82"/>
    <x v="5"/>
    <n v="1046"/>
  </r>
  <r>
    <x v="82"/>
    <x v="6"/>
    <n v="1054"/>
  </r>
  <r>
    <x v="82"/>
    <x v="7"/>
    <n v="863"/>
  </r>
  <r>
    <x v="82"/>
    <x v="8"/>
    <n v="643"/>
  </r>
  <r>
    <x v="82"/>
    <x v="9"/>
    <n v="468"/>
  </r>
  <r>
    <x v="82"/>
    <x v="10"/>
    <n v="314"/>
  </r>
  <r>
    <x v="82"/>
    <x v="11"/>
    <n v="278"/>
  </r>
  <r>
    <x v="82"/>
    <x v="12"/>
    <n v="295"/>
  </r>
  <r>
    <x v="83"/>
    <x v="0"/>
    <n v="27"/>
  </r>
  <r>
    <x v="83"/>
    <x v="1"/>
    <n v="156"/>
  </r>
  <r>
    <x v="83"/>
    <x v="2"/>
    <n v="548"/>
  </r>
  <r>
    <x v="83"/>
    <x v="3"/>
    <n v="338"/>
  </r>
  <r>
    <x v="83"/>
    <x v="4"/>
    <n v="1275"/>
  </r>
  <r>
    <x v="83"/>
    <x v="5"/>
    <n v="236"/>
  </r>
  <r>
    <x v="83"/>
    <x v="6"/>
    <n v="256"/>
  </r>
  <r>
    <x v="83"/>
    <x v="7"/>
    <n v="291"/>
  </r>
  <r>
    <x v="83"/>
    <x v="8"/>
    <n v="211"/>
  </r>
  <r>
    <x v="83"/>
    <x v="9"/>
    <n v="153"/>
  </r>
  <r>
    <x v="83"/>
    <x v="10"/>
    <n v="138"/>
  </r>
  <r>
    <x v="83"/>
    <x v="11"/>
    <n v="90"/>
  </r>
  <r>
    <x v="83"/>
    <x v="12"/>
    <n v="108"/>
  </r>
  <r>
    <x v="84"/>
    <x v="0"/>
    <n v="208"/>
  </r>
  <r>
    <x v="84"/>
    <x v="1"/>
    <n v="1040"/>
  </r>
  <r>
    <x v="84"/>
    <x v="2"/>
    <n v="2865"/>
  </r>
  <r>
    <x v="84"/>
    <x v="3"/>
    <n v="1652"/>
  </r>
  <r>
    <x v="84"/>
    <x v="4"/>
    <n v="7567"/>
  </r>
  <r>
    <x v="84"/>
    <x v="5"/>
    <n v="1404"/>
  </r>
  <r>
    <x v="84"/>
    <x v="6"/>
    <n v="1551"/>
  </r>
  <r>
    <x v="84"/>
    <x v="7"/>
    <n v="1504"/>
  </r>
  <r>
    <x v="84"/>
    <x v="8"/>
    <n v="1173"/>
  </r>
  <r>
    <x v="84"/>
    <x v="9"/>
    <n v="964"/>
  </r>
  <r>
    <x v="84"/>
    <x v="10"/>
    <n v="717"/>
  </r>
  <r>
    <x v="84"/>
    <x v="11"/>
    <n v="571"/>
  </r>
  <r>
    <x v="84"/>
    <x v="12"/>
    <n v="790"/>
  </r>
  <r>
    <x v="85"/>
    <x v="0"/>
    <n v="109"/>
  </r>
  <r>
    <x v="85"/>
    <x v="1"/>
    <n v="496"/>
  </r>
  <r>
    <x v="85"/>
    <x v="2"/>
    <n v="1445"/>
  </r>
  <r>
    <x v="85"/>
    <x v="3"/>
    <n v="667"/>
  </r>
  <r>
    <x v="85"/>
    <x v="4"/>
    <n v="2633"/>
  </r>
  <r>
    <x v="85"/>
    <x v="5"/>
    <n v="395"/>
  </r>
  <r>
    <x v="85"/>
    <x v="6"/>
    <n v="347"/>
  </r>
  <r>
    <x v="85"/>
    <x v="7"/>
    <n v="319"/>
  </r>
  <r>
    <x v="85"/>
    <x v="8"/>
    <n v="237"/>
  </r>
  <r>
    <x v="85"/>
    <x v="9"/>
    <n v="209"/>
  </r>
  <r>
    <x v="85"/>
    <x v="10"/>
    <n v="187"/>
  </r>
  <r>
    <x v="85"/>
    <x v="11"/>
    <n v="123"/>
  </r>
  <r>
    <x v="85"/>
    <x v="12"/>
    <n v="157"/>
  </r>
  <r>
    <x v="86"/>
    <x v="0"/>
    <n v="47"/>
  </r>
  <r>
    <x v="86"/>
    <x v="1"/>
    <n v="279"/>
  </r>
  <r>
    <x v="86"/>
    <x v="2"/>
    <n v="689"/>
  </r>
  <r>
    <x v="86"/>
    <x v="3"/>
    <n v="371"/>
  </r>
  <r>
    <x v="86"/>
    <x v="4"/>
    <n v="1891"/>
  </r>
  <r>
    <x v="86"/>
    <x v="5"/>
    <n v="353"/>
  </r>
  <r>
    <x v="86"/>
    <x v="6"/>
    <n v="413"/>
  </r>
  <r>
    <x v="86"/>
    <x v="7"/>
    <n v="449"/>
  </r>
  <r>
    <x v="86"/>
    <x v="8"/>
    <n v="348"/>
  </r>
  <r>
    <x v="86"/>
    <x v="9"/>
    <n v="250"/>
  </r>
  <r>
    <x v="86"/>
    <x v="10"/>
    <n v="195"/>
  </r>
  <r>
    <x v="86"/>
    <x v="11"/>
    <n v="136"/>
  </r>
  <r>
    <x v="86"/>
    <x v="12"/>
    <n v="191"/>
  </r>
  <r>
    <x v="87"/>
    <x v="0"/>
    <n v="116"/>
  </r>
  <r>
    <x v="87"/>
    <x v="1"/>
    <n v="670"/>
  </r>
  <r>
    <x v="87"/>
    <x v="2"/>
    <n v="2400"/>
  </r>
  <r>
    <x v="87"/>
    <x v="3"/>
    <n v="1101"/>
  </r>
  <r>
    <x v="87"/>
    <x v="4"/>
    <n v="4426"/>
  </r>
  <r>
    <x v="87"/>
    <x v="5"/>
    <n v="829"/>
  </r>
  <r>
    <x v="87"/>
    <x v="6"/>
    <n v="831"/>
  </r>
  <r>
    <x v="87"/>
    <x v="7"/>
    <n v="742"/>
  </r>
  <r>
    <x v="87"/>
    <x v="8"/>
    <n v="616"/>
  </r>
  <r>
    <x v="87"/>
    <x v="9"/>
    <n v="508"/>
  </r>
  <r>
    <x v="87"/>
    <x v="10"/>
    <n v="339"/>
  </r>
  <r>
    <x v="87"/>
    <x v="11"/>
    <n v="251"/>
  </r>
  <r>
    <x v="87"/>
    <x v="12"/>
    <n v="262"/>
  </r>
  <r>
    <x v="88"/>
    <x v="0"/>
    <n v="53"/>
  </r>
  <r>
    <x v="88"/>
    <x v="1"/>
    <n v="297"/>
  </r>
  <r>
    <x v="88"/>
    <x v="2"/>
    <n v="839"/>
  </r>
  <r>
    <x v="88"/>
    <x v="3"/>
    <n v="422"/>
  </r>
  <r>
    <x v="88"/>
    <x v="4"/>
    <n v="1428"/>
  </r>
  <r>
    <x v="88"/>
    <x v="5"/>
    <n v="227"/>
  </r>
  <r>
    <x v="88"/>
    <x v="6"/>
    <n v="261"/>
  </r>
  <r>
    <x v="88"/>
    <x v="7"/>
    <n v="271"/>
  </r>
  <r>
    <x v="88"/>
    <x v="8"/>
    <n v="183"/>
  </r>
  <r>
    <x v="88"/>
    <x v="9"/>
    <n v="143"/>
  </r>
  <r>
    <x v="88"/>
    <x v="10"/>
    <n v="110"/>
  </r>
  <r>
    <x v="88"/>
    <x v="11"/>
    <n v="81"/>
  </r>
  <r>
    <x v="88"/>
    <x v="12"/>
    <n v="113"/>
  </r>
  <r>
    <x v="89"/>
    <x v="0"/>
    <n v="99"/>
  </r>
  <r>
    <x v="89"/>
    <x v="1"/>
    <n v="507"/>
  </r>
  <r>
    <x v="89"/>
    <x v="2"/>
    <n v="1644"/>
  </r>
  <r>
    <x v="89"/>
    <x v="3"/>
    <n v="861"/>
  </r>
  <r>
    <x v="89"/>
    <x v="4"/>
    <n v="3141"/>
  </r>
  <r>
    <x v="89"/>
    <x v="5"/>
    <n v="533"/>
  </r>
  <r>
    <x v="89"/>
    <x v="6"/>
    <n v="600"/>
  </r>
  <r>
    <x v="89"/>
    <x v="7"/>
    <n v="606"/>
  </r>
  <r>
    <x v="89"/>
    <x v="8"/>
    <n v="494"/>
  </r>
  <r>
    <x v="89"/>
    <x v="9"/>
    <n v="407"/>
  </r>
  <r>
    <x v="89"/>
    <x v="10"/>
    <n v="293"/>
  </r>
  <r>
    <x v="89"/>
    <x v="11"/>
    <n v="220"/>
  </r>
  <r>
    <x v="89"/>
    <x v="12"/>
    <n v="312"/>
  </r>
  <r>
    <x v="90"/>
    <x v="0"/>
    <n v="62"/>
  </r>
  <r>
    <x v="90"/>
    <x v="1"/>
    <n v="336"/>
  </r>
  <r>
    <x v="90"/>
    <x v="2"/>
    <n v="918"/>
  </r>
  <r>
    <x v="90"/>
    <x v="3"/>
    <n v="388"/>
  </r>
  <r>
    <x v="90"/>
    <x v="4"/>
    <n v="1628"/>
  </r>
  <r>
    <x v="90"/>
    <x v="5"/>
    <n v="247"/>
  </r>
  <r>
    <x v="90"/>
    <x v="6"/>
    <n v="256"/>
  </r>
  <r>
    <x v="90"/>
    <x v="7"/>
    <n v="260"/>
  </r>
  <r>
    <x v="90"/>
    <x v="8"/>
    <n v="242"/>
  </r>
  <r>
    <x v="90"/>
    <x v="9"/>
    <n v="177"/>
  </r>
  <r>
    <x v="90"/>
    <x v="10"/>
    <n v="151"/>
  </r>
  <r>
    <x v="90"/>
    <x v="11"/>
    <n v="127"/>
  </r>
  <r>
    <x v="90"/>
    <x v="12"/>
    <n v="168"/>
  </r>
  <r>
    <x v="91"/>
    <x v="0"/>
    <n v="70"/>
  </r>
  <r>
    <x v="91"/>
    <x v="1"/>
    <n v="315"/>
  </r>
  <r>
    <x v="91"/>
    <x v="2"/>
    <n v="1054"/>
  </r>
  <r>
    <x v="91"/>
    <x v="3"/>
    <n v="560"/>
  </r>
  <r>
    <x v="91"/>
    <x v="4"/>
    <n v="2274"/>
  </r>
  <r>
    <x v="91"/>
    <x v="5"/>
    <n v="424"/>
  </r>
  <r>
    <x v="91"/>
    <x v="6"/>
    <n v="387"/>
  </r>
  <r>
    <x v="91"/>
    <x v="7"/>
    <n v="379"/>
  </r>
  <r>
    <x v="91"/>
    <x v="8"/>
    <n v="312"/>
  </r>
  <r>
    <x v="91"/>
    <x v="9"/>
    <n v="248"/>
  </r>
  <r>
    <x v="91"/>
    <x v="10"/>
    <n v="179"/>
  </r>
  <r>
    <x v="91"/>
    <x v="11"/>
    <n v="136"/>
  </r>
  <r>
    <x v="91"/>
    <x v="12"/>
    <n v="181"/>
  </r>
  <r>
    <x v="92"/>
    <x v="0"/>
    <n v="24"/>
  </r>
  <r>
    <x v="92"/>
    <x v="1"/>
    <n v="113"/>
  </r>
  <r>
    <x v="92"/>
    <x v="2"/>
    <n v="428"/>
  </r>
  <r>
    <x v="92"/>
    <x v="3"/>
    <n v="206"/>
  </r>
  <r>
    <x v="92"/>
    <x v="4"/>
    <n v="719"/>
  </r>
  <r>
    <x v="92"/>
    <x v="5"/>
    <n v="95"/>
  </r>
  <r>
    <x v="92"/>
    <x v="6"/>
    <n v="108"/>
  </r>
  <r>
    <x v="92"/>
    <x v="7"/>
    <n v="92"/>
  </r>
  <r>
    <x v="92"/>
    <x v="8"/>
    <n v="68"/>
  </r>
  <r>
    <x v="92"/>
    <x v="9"/>
    <n v="66"/>
  </r>
  <r>
    <x v="92"/>
    <x v="10"/>
    <n v="22"/>
  </r>
  <r>
    <x v="92"/>
    <x v="11"/>
    <n v="35"/>
  </r>
  <r>
    <x v="92"/>
    <x v="12"/>
    <n v="24"/>
  </r>
  <r>
    <x v="93"/>
    <x v="0"/>
    <n v="226"/>
  </r>
  <r>
    <x v="93"/>
    <x v="1"/>
    <n v="1475"/>
  </r>
  <r>
    <x v="93"/>
    <x v="2"/>
    <n v="5178"/>
  </r>
  <r>
    <x v="93"/>
    <x v="3"/>
    <n v="2184"/>
  </r>
  <r>
    <x v="93"/>
    <x v="4"/>
    <n v="6911"/>
  </r>
  <r>
    <x v="93"/>
    <x v="5"/>
    <n v="960"/>
  </r>
  <r>
    <x v="93"/>
    <x v="6"/>
    <n v="739"/>
  </r>
  <r>
    <x v="93"/>
    <x v="7"/>
    <n v="673"/>
  </r>
  <r>
    <x v="93"/>
    <x v="8"/>
    <n v="573"/>
  </r>
  <r>
    <x v="93"/>
    <x v="9"/>
    <n v="443"/>
  </r>
  <r>
    <x v="93"/>
    <x v="10"/>
    <n v="340"/>
  </r>
  <r>
    <x v="93"/>
    <x v="11"/>
    <n v="225"/>
  </r>
  <r>
    <x v="93"/>
    <x v="12"/>
    <n v="403"/>
  </r>
  <r>
    <x v="94"/>
    <x v="0"/>
    <n v="138"/>
  </r>
  <r>
    <x v="94"/>
    <x v="1"/>
    <n v="649"/>
  </r>
  <r>
    <x v="94"/>
    <x v="2"/>
    <n v="1897"/>
  </r>
  <r>
    <x v="94"/>
    <x v="3"/>
    <n v="830"/>
  </r>
  <r>
    <x v="94"/>
    <x v="4"/>
    <n v="3602"/>
  </r>
  <r>
    <x v="94"/>
    <x v="5"/>
    <n v="554"/>
  </r>
  <r>
    <x v="94"/>
    <x v="6"/>
    <n v="536"/>
  </r>
  <r>
    <x v="94"/>
    <x v="7"/>
    <n v="497"/>
  </r>
  <r>
    <x v="94"/>
    <x v="8"/>
    <n v="413"/>
  </r>
  <r>
    <x v="94"/>
    <x v="9"/>
    <n v="308"/>
  </r>
  <r>
    <x v="94"/>
    <x v="10"/>
    <n v="244"/>
  </r>
  <r>
    <x v="94"/>
    <x v="11"/>
    <n v="195"/>
  </r>
  <r>
    <x v="94"/>
    <x v="12"/>
    <n v="231"/>
  </r>
  <r>
    <x v="95"/>
    <x v="0"/>
    <n v="103"/>
  </r>
  <r>
    <x v="95"/>
    <x v="1"/>
    <n v="489"/>
  </r>
  <r>
    <x v="95"/>
    <x v="2"/>
    <n v="1632"/>
  </r>
  <r>
    <x v="95"/>
    <x v="3"/>
    <n v="845"/>
  </r>
  <r>
    <x v="95"/>
    <x v="4"/>
    <n v="3341"/>
  </r>
  <r>
    <x v="95"/>
    <x v="5"/>
    <n v="628"/>
  </r>
  <r>
    <x v="95"/>
    <x v="6"/>
    <n v="561"/>
  </r>
  <r>
    <x v="95"/>
    <x v="7"/>
    <n v="465"/>
  </r>
  <r>
    <x v="95"/>
    <x v="8"/>
    <n v="380"/>
  </r>
  <r>
    <x v="95"/>
    <x v="9"/>
    <n v="303"/>
  </r>
  <r>
    <x v="95"/>
    <x v="10"/>
    <n v="230"/>
  </r>
  <r>
    <x v="95"/>
    <x v="11"/>
    <n v="165"/>
  </r>
  <r>
    <x v="95"/>
    <x v="12"/>
    <n v="188"/>
  </r>
  <r>
    <x v="96"/>
    <x v="0"/>
    <n v="339"/>
  </r>
  <r>
    <x v="96"/>
    <x v="1"/>
    <n v="1808"/>
  </r>
  <r>
    <x v="96"/>
    <x v="2"/>
    <n v="7616"/>
  </r>
  <r>
    <x v="96"/>
    <x v="3"/>
    <n v="3001"/>
  </r>
  <r>
    <x v="96"/>
    <x v="4"/>
    <n v="10541"/>
  </r>
  <r>
    <x v="96"/>
    <x v="5"/>
    <n v="1496"/>
  </r>
  <r>
    <x v="96"/>
    <x v="6"/>
    <n v="1361"/>
  </r>
  <r>
    <x v="96"/>
    <x v="7"/>
    <n v="1126"/>
  </r>
  <r>
    <x v="96"/>
    <x v="8"/>
    <n v="873"/>
  </r>
  <r>
    <x v="96"/>
    <x v="9"/>
    <n v="802"/>
  </r>
  <r>
    <x v="96"/>
    <x v="10"/>
    <n v="518"/>
  </r>
  <r>
    <x v="96"/>
    <x v="11"/>
    <n v="436"/>
  </r>
  <r>
    <x v="96"/>
    <x v="12"/>
    <n v="600"/>
  </r>
  <r>
    <x v="97"/>
    <x v="0"/>
    <n v="91"/>
  </r>
  <r>
    <x v="97"/>
    <x v="1"/>
    <n v="478"/>
  </r>
  <r>
    <x v="97"/>
    <x v="2"/>
    <n v="1373"/>
  </r>
  <r>
    <x v="97"/>
    <x v="3"/>
    <n v="795"/>
  </r>
  <r>
    <x v="97"/>
    <x v="4"/>
    <n v="3106"/>
  </r>
  <r>
    <x v="97"/>
    <x v="5"/>
    <n v="525"/>
  </r>
  <r>
    <x v="97"/>
    <x v="6"/>
    <n v="531"/>
  </r>
  <r>
    <x v="97"/>
    <x v="7"/>
    <n v="558"/>
  </r>
  <r>
    <x v="97"/>
    <x v="8"/>
    <n v="430"/>
  </r>
  <r>
    <x v="97"/>
    <x v="9"/>
    <n v="366"/>
  </r>
  <r>
    <x v="97"/>
    <x v="10"/>
    <n v="270"/>
  </r>
  <r>
    <x v="97"/>
    <x v="11"/>
    <n v="243"/>
  </r>
  <r>
    <x v="97"/>
    <x v="12"/>
    <n v="353"/>
  </r>
  <r>
    <x v="98"/>
    <x v="0"/>
    <n v="136"/>
  </r>
  <r>
    <x v="98"/>
    <x v="1"/>
    <n v="667"/>
  </r>
  <r>
    <x v="98"/>
    <x v="2"/>
    <n v="2390"/>
  </r>
  <r>
    <x v="98"/>
    <x v="3"/>
    <n v="1158"/>
  </r>
  <r>
    <x v="98"/>
    <x v="4"/>
    <n v="4607"/>
  </r>
  <r>
    <x v="98"/>
    <x v="5"/>
    <n v="796"/>
  </r>
  <r>
    <x v="98"/>
    <x v="6"/>
    <n v="791"/>
  </r>
  <r>
    <x v="98"/>
    <x v="7"/>
    <n v="723"/>
  </r>
  <r>
    <x v="98"/>
    <x v="8"/>
    <n v="624"/>
  </r>
  <r>
    <x v="98"/>
    <x v="9"/>
    <n v="537"/>
  </r>
  <r>
    <x v="98"/>
    <x v="10"/>
    <n v="411"/>
  </r>
  <r>
    <x v="98"/>
    <x v="11"/>
    <n v="287"/>
  </r>
  <r>
    <x v="98"/>
    <x v="12"/>
    <n v="336"/>
  </r>
  <r>
    <x v="99"/>
    <x v="0"/>
    <n v="116"/>
  </r>
  <r>
    <x v="99"/>
    <x v="1"/>
    <n v="554"/>
  </r>
  <r>
    <x v="99"/>
    <x v="2"/>
    <n v="1859"/>
  </r>
  <r>
    <x v="99"/>
    <x v="3"/>
    <n v="1007"/>
  </r>
  <r>
    <x v="99"/>
    <x v="4"/>
    <n v="4411"/>
  </r>
  <r>
    <x v="99"/>
    <x v="5"/>
    <n v="861"/>
  </r>
  <r>
    <x v="99"/>
    <x v="6"/>
    <n v="736"/>
  </r>
  <r>
    <x v="99"/>
    <x v="7"/>
    <n v="644"/>
  </r>
  <r>
    <x v="99"/>
    <x v="8"/>
    <n v="579"/>
  </r>
  <r>
    <x v="99"/>
    <x v="9"/>
    <n v="456"/>
  </r>
  <r>
    <x v="99"/>
    <x v="10"/>
    <n v="367"/>
  </r>
  <r>
    <x v="99"/>
    <x v="11"/>
    <n v="303"/>
  </r>
  <r>
    <x v="99"/>
    <x v="12"/>
    <n v="319"/>
  </r>
  <r>
    <x v="100"/>
    <x v="0"/>
    <n v="104"/>
  </r>
  <r>
    <x v="100"/>
    <x v="1"/>
    <n v="470"/>
  </r>
  <r>
    <x v="100"/>
    <x v="2"/>
    <n v="1934"/>
  </r>
  <r>
    <x v="100"/>
    <x v="3"/>
    <n v="1046"/>
  </r>
  <r>
    <x v="100"/>
    <x v="4"/>
    <n v="4053"/>
  </r>
  <r>
    <x v="100"/>
    <x v="5"/>
    <n v="827"/>
  </r>
  <r>
    <x v="100"/>
    <x v="6"/>
    <n v="890"/>
  </r>
  <r>
    <x v="100"/>
    <x v="7"/>
    <n v="971"/>
  </r>
  <r>
    <x v="100"/>
    <x v="8"/>
    <n v="933"/>
  </r>
  <r>
    <x v="100"/>
    <x v="9"/>
    <n v="728"/>
  </r>
  <r>
    <x v="100"/>
    <x v="10"/>
    <n v="549"/>
  </r>
  <r>
    <x v="100"/>
    <x v="11"/>
    <n v="365"/>
  </r>
  <r>
    <x v="100"/>
    <x v="12"/>
    <n v="500"/>
  </r>
  <r>
    <x v="101"/>
    <x v="0"/>
    <n v="162"/>
  </r>
  <r>
    <x v="101"/>
    <x v="1"/>
    <n v="932"/>
  </r>
  <r>
    <x v="101"/>
    <x v="2"/>
    <n v="2805"/>
  </r>
  <r>
    <x v="101"/>
    <x v="3"/>
    <n v="1437"/>
  </r>
  <r>
    <x v="101"/>
    <x v="4"/>
    <n v="5879"/>
  </r>
  <r>
    <x v="101"/>
    <x v="5"/>
    <n v="961"/>
  </r>
  <r>
    <x v="101"/>
    <x v="6"/>
    <n v="986"/>
  </r>
  <r>
    <x v="101"/>
    <x v="7"/>
    <n v="860"/>
  </r>
  <r>
    <x v="101"/>
    <x v="8"/>
    <n v="649"/>
  </r>
  <r>
    <x v="101"/>
    <x v="9"/>
    <n v="539"/>
  </r>
  <r>
    <x v="101"/>
    <x v="10"/>
    <n v="395"/>
  </r>
  <r>
    <x v="101"/>
    <x v="11"/>
    <n v="334"/>
  </r>
  <r>
    <x v="101"/>
    <x v="12"/>
    <n v="332"/>
  </r>
  <r>
    <x v="102"/>
    <x v="0"/>
    <n v="63"/>
  </r>
  <r>
    <x v="102"/>
    <x v="1"/>
    <n v="263"/>
  </r>
  <r>
    <x v="102"/>
    <x v="2"/>
    <n v="981"/>
  </r>
  <r>
    <x v="102"/>
    <x v="3"/>
    <n v="557"/>
  </r>
  <r>
    <x v="102"/>
    <x v="4"/>
    <n v="2156"/>
  </r>
  <r>
    <x v="102"/>
    <x v="5"/>
    <n v="431"/>
  </r>
  <r>
    <x v="102"/>
    <x v="6"/>
    <n v="475"/>
  </r>
  <r>
    <x v="102"/>
    <x v="7"/>
    <n v="440"/>
  </r>
  <r>
    <x v="102"/>
    <x v="8"/>
    <n v="348"/>
  </r>
  <r>
    <x v="102"/>
    <x v="9"/>
    <n v="301"/>
  </r>
  <r>
    <x v="102"/>
    <x v="10"/>
    <n v="239"/>
  </r>
  <r>
    <x v="102"/>
    <x v="11"/>
    <n v="147"/>
  </r>
  <r>
    <x v="102"/>
    <x v="12"/>
    <n v="213"/>
  </r>
  <r>
    <x v="103"/>
    <x v="0"/>
    <n v="182"/>
  </r>
  <r>
    <x v="103"/>
    <x v="1"/>
    <n v="920"/>
  </r>
  <r>
    <x v="103"/>
    <x v="2"/>
    <n v="2704"/>
  </r>
  <r>
    <x v="103"/>
    <x v="3"/>
    <n v="1261"/>
  </r>
  <r>
    <x v="103"/>
    <x v="4"/>
    <n v="4864"/>
  </r>
  <r>
    <x v="103"/>
    <x v="5"/>
    <n v="870"/>
  </r>
  <r>
    <x v="103"/>
    <x v="6"/>
    <n v="878"/>
  </r>
  <r>
    <x v="103"/>
    <x v="7"/>
    <n v="707"/>
  </r>
  <r>
    <x v="103"/>
    <x v="8"/>
    <n v="601"/>
  </r>
  <r>
    <x v="103"/>
    <x v="9"/>
    <n v="498"/>
  </r>
  <r>
    <x v="103"/>
    <x v="10"/>
    <n v="324"/>
  </r>
  <r>
    <x v="103"/>
    <x v="11"/>
    <n v="280"/>
  </r>
  <r>
    <x v="103"/>
    <x v="12"/>
    <n v="352"/>
  </r>
  <r>
    <x v="104"/>
    <x v="0"/>
    <n v="310"/>
  </r>
  <r>
    <x v="104"/>
    <x v="1"/>
    <n v="1596"/>
  </r>
  <r>
    <x v="104"/>
    <x v="2"/>
    <n v="5043"/>
  </r>
  <r>
    <x v="104"/>
    <x v="3"/>
    <n v="2293"/>
  </r>
  <r>
    <x v="104"/>
    <x v="4"/>
    <n v="8231"/>
  </r>
  <r>
    <x v="104"/>
    <x v="5"/>
    <n v="1262"/>
  </r>
  <r>
    <x v="104"/>
    <x v="6"/>
    <n v="1294"/>
  </r>
  <r>
    <x v="104"/>
    <x v="7"/>
    <n v="1137"/>
  </r>
  <r>
    <x v="104"/>
    <x v="8"/>
    <n v="799"/>
  </r>
  <r>
    <x v="104"/>
    <x v="9"/>
    <n v="565"/>
  </r>
  <r>
    <x v="104"/>
    <x v="10"/>
    <n v="426"/>
  </r>
  <r>
    <x v="104"/>
    <x v="11"/>
    <n v="276"/>
  </r>
  <r>
    <x v="104"/>
    <x v="12"/>
    <n v="326"/>
  </r>
  <r>
    <x v="105"/>
    <x v="0"/>
    <n v="276"/>
  </r>
  <r>
    <x v="105"/>
    <x v="1"/>
    <n v="1174"/>
  </r>
  <r>
    <x v="105"/>
    <x v="2"/>
    <n v="4121"/>
  </r>
  <r>
    <x v="105"/>
    <x v="3"/>
    <n v="2006"/>
  </r>
  <r>
    <x v="105"/>
    <x v="4"/>
    <n v="8135"/>
  </r>
  <r>
    <x v="105"/>
    <x v="5"/>
    <n v="1335"/>
  </r>
  <r>
    <x v="105"/>
    <x v="6"/>
    <n v="1340"/>
  </r>
  <r>
    <x v="105"/>
    <x v="7"/>
    <n v="1322"/>
  </r>
  <r>
    <x v="105"/>
    <x v="8"/>
    <n v="1092"/>
  </r>
  <r>
    <x v="105"/>
    <x v="9"/>
    <n v="906"/>
  </r>
  <r>
    <x v="105"/>
    <x v="10"/>
    <n v="684"/>
  </r>
  <r>
    <x v="105"/>
    <x v="11"/>
    <n v="511"/>
  </r>
  <r>
    <x v="105"/>
    <x v="12"/>
    <n v="640"/>
  </r>
  <r>
    <x v="106"/>
    <x v="0"/>
    <n v="85"/>
  </r>
  <r>
    <x v="106"/>
    <x v="1"/>
    <n v="342"/>
  </r>
  <r>
    <x v="106"/>
    <x v="2"/>
    <n v="1133"/>
  </r>
  <r>
    <x v="106"/>
    <x v="3"/>
    <n v="650"/>
  </r>
  <r>
    <x v="106"/>
    <x v="4"/>
    <n v="2566"/>
  </r>
  <r>
    <x v="106"/>
    <x v="5"/>
    <n v="476"/>
  </r>
  <r>
    <x v="106"/>
    <x v="6"/>
    <n v="508"/>
  </r>
  <r>
    <x v="106"/>
    <x v="7"/>
    <n v="430"/>
  </r>
  <r>
    <x v="106"/>
    <x v="8"/>
    <n v="410"/>
  </r>
  <r>
    <x v="106"/>
    <x v="9"/>
    <n v="285"/>
  </r>
  <r>
    <x v="106"/>
    <x v="10"/>
    <n v="238"/>
  </r>
  <r>
    <x v="106"/>
    <x v="11"/>
    <n v="170"/>
  </r>
  <r>
    <x v="106"/>
    <x v="12"/>
    <n v="251"/>
  </r>
  <r>
    <x v="107"/>
    <x v="0"/>
    <n v="68"/>
  </r>
  <r>
    <x v="107"/>
    <x v="1"/>
    <n v="418"/>
  </r>
  <r>
    <x v="107"/>
    <x v="2"/>
    <n v="1233"/>
  </r>
  <r>
    <x v="107"/>
    <x v="3"/>
    <n v="777"/>
  </r>
  <r>
    <x v="107"/>
    <x v="4"/>
    <n v="2644"/>
  </r>
  <r>
    <x v="107"/>
    <x v="5"/>
    <n v="641"/>
  </r>
  <r>
    <x v="107"/>
    <x v="6"/>
    <n v="633"/>
  </r>
  <r>
    <x v="107"/>
    <x v="7"/>
    <n v="588"/>
  </r>
  <r>
    <x v="107"/>
    <x v="8"/>
    <n v="551"/>
  </r>
  <r>
    <x v="107"/>
    <x v="9"/>
    <n v="465"/>
  </r>
  <r>
    <x v="107"/>
    <x v="10"/>
    <n v="378"/>
  </r>
  <r>
    <x v="107"/>
    <x v="11"/>
    <n v="276"/>
  </r>
  <r>
    <x v="107"/>
    <x v="12"/>
    <n v="366"/>
  </r>
  <r>
    <x v="108"/>
    <x v="0"/>
    <n v="454"/>
  </r>
  <r>
    <x v="108"/>
    <x v="1"/>
    <n v="2197"/>
  </r>
  <r>
    <x v="108"/>
    <x v="2"/>
    <n v="7708"/>
  </r>
  <r>
    <x v="108"/>
    <x v="3"/>
    <n v="3064"/>
  </r>
  <r>
    <x v="108"/>
    <x v="4"/>
    <n v="11181"/>
  </r>
  <r>
    <x v="108"/>
    <x v="5"/>
    <n v="1423"/>
  </r>
  <r>
    <x v="108"/>
    <x v="6"/>
    <n v="1304"/>
  </r>
  <r>
    <x v="108"/>
    <x v="7"/>
    <n v="1101"/>
  </r>
  <r>
    <x v="108"/>
    <x v="8"/>
    <n v="813"/>
  </r>
  <r>
    <x v="108"/>
    <x v="9"/>
    <n v="591"/>
  </r>
  <r>
    <x v="108"/>
    <x v="10"/>
    <n v="435"/>
  </r>
  <r>
    <x v="108"/>
    <x v="11"/>
    <n v="338"/>
  </r>
  <r>
    <x v="108"/>
    <x v="12"/>
    <n v="419"/>
  </r>
  <r>
    <x v="109"/>
    <x v="0"/>
    <n v="33"/>
  </r>
  <r>
    <x v="109"/>
    <x v="1"/>
    <n v="154"/>
  </r>
  <r>
    <x v="109"/>
    <x v="2"/>
    <n v="442"/>
  </r>
  <r>
    <x v="109"/>
    <x v="3"/>
    <n v="308"/>
  </r>
  <r>
    <x v="109"/>
    <x v="4"/>
    <n v="1030"/>
  </r>
  <r>
    <x v="109"/>
    <x v="5"/>
    <n v="182"/>
  </r>
  <r>
    <x v="109"/>
    <x v="6"/>
    <n v="187"/>
  </r>
  <r>
    <x v="109"/>
    <x v="7"/>
    <n v="169"/>
  </r>
  <r>
    <x v="109"/>
    <x v="8"/>
    <n v="141"/>
  </r>
  <r>
    <x v="109"/>
    <x v="9"/>
    <n v="160"/>
  </r>
  <r>
    <x v="109"/>
    <x v="10"/>
    <n v="114"/>
  </r>
  <r>
    <x v="109"/>
    <x v="11"/>
    <n v="76"/>
  </r>
  <r>
    <x v="109"/>
    <x v="12"/>
    <n v="111"/>
  </r>
  <r>
    <x v="110"/>
    <x v="0"/>
    <n v="31"/>
  </r>
  <r>
    <x v="110"/>
    <x v="1"/>
    <n v="113"/>
  </r>
  <r>
    <x v="110"/>
    <x v="2"/>
    <n v="443"/>
  </r>
  <r>
    <x v="110"/>
    <x v="3"/>
    <n v="265"/>
  </r>
  <r>
    <x v="110"/>
    <x v="4"/>
    <n v="997"/>
  </r>
  <r>
    <x v="110"/>
    <x v="5"/>
    <n v="246"/>
  </r>
  <r>
    <x v="110"/>
    <x v="6"/>
    <n v="330"/>
  </r>
  <r>
    <x v="110"/>
    <x v="7"/>
    <n v="276"/>
  </r>
  <r>
    <x v="110"/>
    <x v="8"/>
    <n v="276"/>
  </r>
  <r>
    <x v="110"/>
    <x v="9"/>
    <n v="216"/>
  </r>
  <r>
    <x v="110"/>
    <x v="10"/>
    <n v="204"/>
  </r>
  <r>
    <x v="110"/>
    <x v="11"/>
    <n v="130"/>
  </r>
  <r>
    <x v="110"/>
    <x v="12"/>
    <n v="202"/>
  </r>
  <r>
    <x v="111"/>
    <x v="0"/>
    <n v="44"/>
  </r>
  <r>
    <x v="111"/>
    <x v="1"/>
    <n v="245"/>
  </r>
  <r>
    <x v="111"/>
    <x v="2"/>
    <n v="840"/>
  </r>
  <r>
    <x v="111"/>
    <x v="3"/>
    <n v="370"/>
  </r>
  <r>
    <x v="111"/>
    <x v="4"/>
    <n v="1412"/>
  </r>
  <r>
    <x v="111"/>
    <x v="5"/>
    <n v="200"/>
  </r>
  <r>
    <x v="111"/>
    <x v="6"/>
    <n v="169"/>
  </r>
  <r>
    <x v="111"/>
    <x v="7"/>
    <n v="176"/>
  </r>
  <r>
    <x v="111"/>
    <x v="8"/>
    <n v="163"/>
  </r>
  <r>
    <x v="111"/>
    <x v="9"/>
    <n v="120"/>
  </r>
  <r>
    <x v="111"/>
    <x v="10"/>
    <n v="88"/>
  </r>
  <r>
    <x v="111"/>
    <x v="11"/>
    <n v="83"/>
  </r>
  <r>
    <x v="111"/>
    <x v="12"/>
    <n v="118"/>
  </r>
  <r>
    <x v="112"/>
    <x v="0"/>
    <n v="1074"/>
  </r>
  <r>
    <x v="112"/>
    <x v="1"/>
    <n v="6397"/>
  </r>
  <r>
    <x v="112"/>
    <x v="2"/>
    <n v="22114"/>
  </r>
  <r>
    <x v="112"/>
    <x v="3"/>
    <n v="9260"/>
  </r>
  <r>
    <x v="112"/>
    <x v="4"/>
    <n v="34116"/>
  </r>
  <r>
    <x v="112"/>
    <x v="5"/>
    <n v="4015"/>
  </r>
  <r>
    <x v="112"/>
    <x v="6"/>
    <n v="3666"/>
  </r>
  <r>
    <x v="112"/>
    <x v="7"/>
    <n v="3291"/>
  </r>
  <r>
    <x v="112"/>
    <x v="8"/>
    <n v="2537"/>
  </r>
  <r>
    <x v="112"/>
    <x v="9"/>
    <n v="1941"/>
  </r>
  <r>
    <x v="112"/>
    <x v="10"/>
    <n v="1355"/>
  </r>
  <r>
    <x v="112"/>
    <x v="11"/>
    <n v="1170"/>
  </r>
  <r>
    <x v="112"/>
    <x v="12"/>
    <n v="1387"/>
  </r>
  <r>
    <x v="113"/>
    <x v="0"/>
    <n v="72"/>
  </r>
  <r>
    <x v="113"/>
    <x v="1"/>
    <n v="358"/>
  </r>
  <r>
    <x v="113"/>
    <x v="2"/>
    <n v="1101"/>
  </r>
  <r>
    <x v="113"/>
    <x v="3"/>
    <n v="520"/>
  </r>
  <r>
    <x v="113"/>
    <x v="4"/>
    <n v="1885"/>
  </r>
  <r>
    <x v="113"/>
    <x v="5"/>
    <n v="287"/>
  </r>
  <r>
    <x v="113"/>
    <x v="6"/>
    <n v="287"/>
  </r>
  <r>
    <x v="113"/>
    <x v="7"/>
    <n v="261"/>
  </r>
  <r>
    <x v="113"/>
    <x v="8"/>
    <n v="266"/>
  </r>
  <r>
    <x v="113"/>
    <x v="9"/>
    <n v="160"/>
  </r>
  <r>
    <x v="113"/>
    <x v="10"/>
    <n v="158"/>
  </r>
  <r>
    <x v="113"/>
    <x v="11"/>
    <n v="120"/>
  </r>
  <r>
    <x v="113"/>
    <x v="12"/>
    <n v="159"/>
  </r>
  <r>
    <x v="114"/>
    <x v="0"/>
    <n v="292"/>
  </r>
  <r>
    <x v="114"/>
    <x v="1"/>
    <n v="1642"/>
  </r>
  <r>
    <x v="114"/>
    <x v="2"/>
    <n v="4963"/>
  </r>
  <r>
    <x v="114"/>
    <x v="3"/>
    <n v="2356"/>
  </r>
  <r>
    <x v="114"/>
    <x v="4"/>
    <n v="8778"/>
  </r>
  <r>
    <x v="114"/>
    <x v="5"/>
    <n v="1328"/>
  </r>
  <r>
    <x v="114"/>
    <x v="6"/>
    <n v="1283"/>
  </r>
  <r>
    <x v="114"/>
    <x v="7"/>
    <n v="1118"/>
  </r>
  <r>
    <x v="114"/>
    <x v="8"/>
    <n v="842"/>
  </r>
  <r>
    <x v="114"/>
    <x v="9"/>
    <n v="636"/>
  </r>
  <r>
    <x v="114"/>
    <x v="10"/>
    <n v="578"/>
  </r>
  <r>
    <x v="114"/>
    <x v="11"/>
    <n v="457"/>
  </r>
  <r>
    <x v="114"/>
    <x v="12"/>
    <n v="532"/>
  </r>
  <r>
    <x v="115"/>
    <x v="0"/>
    <n v="210"/>
  </r>
  <r>
    <x v="115"/>
    <x v="1"/>
    <n v="928"/>
  </r>
  <r>
    <x v="115"/>
    <x v="2"/>
    <n v="2980"/>
  </r>
  <r>
    <x v="115"/>
    <x v="3"/>
    <n v="1318"/>
  </r>
  <r>
    <x v="115"/>
    <x v="4"/>
    <n v="4627"/>
  </r>
  <r>
    <x v="115"/>
    <x v="5"/>
    <n v="608"/>
  </r>
  <r>
    <x v="115"/>
    <x v="6"/>
    <n v="625"/>
  </r>
  <r>
    <x v="115"/>
    <x v="7"/>
    <n v="533"/>
  </r>
  <r>
    <x v="115"/>
    <x v="8"/>
    <n v="418"/>
  </r>
  <r>
    <x v="115"/>
    <x v="9"/>
    <n v="308"/>
  </r>
  <r>
    <x v="115"/>
    <x v="10"/>
    <n v="219"/>
  </r>
  <r>
    <x v="115"/>
    <x v="11"/>
    <n v="157"/>
  </r>
  <r>
    <x v="115"/>
    <x v="12"/>
    <n v="238"/>
  </r>
  <r>
    <x v="116"/>
    <x v="0"/>
    <n v="26"/>
  </r>
  <r>
    <x v="116"/>
    <x v="1"/>
    <n v="113"/>
  </r>
  <r>
    <x v="116"/>
    <x v="2"/>
    <n v="421"/>
  </r>
  <r>
    <x v="116"/>
    <x v="3"/>
    <n v="254"/>
  </r>
  <r>
    <x v="116"/>
    <x v="4"/>
    <n v="975"/>
  </r>
  <r>
    <x v="116"/>
    <x v="5"/>
    <n v="216"/>
  </r>
  <r>
    <x v="116"/>
    <x v="6"/>
    <n v="246"/>
  </r>
  <r>
    <x v="116"/>
    <x v="7"/>
    <n v="235"/>
  </r>
  <r>
    <x v="116"/>
    <x v="8"/>
    <n v="235"/>
  </r>
  <r>
    <x v="116"/>
    <x v="9"/>
    <n v="172"/>
  </r>
  <r>
    <x v="116"/>
    <x v="10"/>
    <n v="121"/>
  </r>
  <r>
    <x v="116"/>
    <x v="11"/>
    <n v="90"/>
  </r>
  <r>
    <x v="116"/>
    <x v="12"/>
    <n v="134"/>
  </r>
  <r>
    <x v="117"/>
    <x v="0"/>
    <n v="121"/>
  </r>
  <r>
    <x v="117"/>
    <x v="1"/>
    <n v="595"/>
  </r>
  <r>
    <x v="117"/>
    <x v="2"/>
    <n v="1983"/>
  </r>
  <r>
    <x v="117"/>
    <x v="3"/>
    <n v="956"/>
  </r>
  <r>
    <x v="117"/>
    <x v="4"/>
    <n v="3624"/>
  </r>
  <r>
    <x v="117"/>
    <x v="5"/>
    <n v="524"/>
  </r>
  <r>
    <x v="117"/>
    <x v="6"/>
    <n v="566"/>
  </r>
  <r>
    <x v="117"/>
    <x v="7"/>
    <n v="506"/>
  </r>
  <r>
    <x v="117"/>
    <x v="8"/>
    <n v="428"/>
  </r>
  <r>
    <x v="117"/>
    <x v="9"/>
    <n v="315"/>
  </r>
  <r>
    <x v="117"/>
    <x v="10"/>
    <n v="228"/>
  </r>
  <r>
    <x v="117"/>
    <x v="11"/>
    <n v="166"/>
  </r>
  <r>
    <x v="117"/>
    <x v="12"/>
    <n v="236"/>
  </r>
  <r>
    <x v="118"/>
    <x v="0"/>
    <n v="49"/>
  </r>
  <r>
    <x v="118"/>
    <x v="1"/>
    <n v="193"/>
  </r>
  <r>
    <x v="118"/>
    <x v="2"/>
    <n v="848"/>
  </r>
  <r>
    <x v="118"/>
    <x v="3"/>
    <n v="473"/>
  </r>
  <r>
    <x v="118"/>
    <x v="4"/>
    <n v="1855"/>
  </r>
  <r>
    <x v="118"/>
    <x v="5"/>
    <n v="371"/>
  </r>
  <r>
    <x v="118"/>
    <x v="6"/>
    <n v="410"/>
  </r>
  <r>
    <x v="118"/>
    <x v="7"/>
    <n v="410"/>
  </r>
  <r>
    <x v="118"/>
    <x v="8"/>
    <n v="368"/>
  </r>
  <r>
    <x v="118"/>
    <x v="9"/>
    <n v="322"/>
  </r>
  <r>
    <x v="118"/>
    <x v="10"/>
    <n v="216"/>
  </r>
  <r>
    <x v="118"/>
    <x v="11"/>
    <n v="148"/>
  </r>
  <r>
    <x v="118"/>
    <x v="12"/>
    <n v="188"/>
  </r>
  <r>
    <x v="119"/>
    <x v="0"/>
    <n v="98"/>
  </r>
  <r>
    <x v="119"/>
    <x v="1"/>
    <n v="587"/>
  </r>
  <r>
    <x v="119"/>
    <x v="2"/>
    <n v="1950"/>
  </r>
  <r>
    <x v="119"/>
    <x v="3"/>
    <n v="845"/>
  </r>
  <r>
    <x v="119"/>
    <x v="4"/>
    <n v="2157"/>
  </r>
  <r>
    <x v="119"/>
    <x v="5"/>
    <n v="284"/>
  </r>
  <r>
    <x v="119"/>
    <x v="6"/>
    <n v="222"/>
  </r>
  <r>
    <x v="119"/>
    <x v="7"/>
    <n v="227"/>
  </r>
  <r>
    <x v="119"/>
    <x v="8"/>
    <n v="144"/>
  </r>
  <r>
    <x v="119"/>
    <x v="9"/>
    <n v="137"/>
  </r>
  <r>
    <x v="119"/>
    <x v="10"/>
    <n v="84"/>
  </r>
  <r>
    <x v="119"/>
    <x v="11"/>
    <n v="136"/>
  </r>
  <r>
    <x v="119"/>
    <x v="12"/>
    <n v="156"/>
  </r>
  <r>
    <x v="120"/>
    <x v="0"/>
    <n v="59"/>
  </r>
  <r>
    <x v="120"/>
    <x v="1"/>
    <n v="309"/>
  </r>
  <r>
    <x v="120"/>
    <x v="2"/>
    <n v="874"/>
  </r>
  <r>
    <x v="120"/>
    <x v="3"/>
    <n v="497"/>
  </r>
  <r>
    <x v="120"/>
    <x v="4"/>
    <n v="1998"/>
  </r>
  <r>
    <x v="120"/>
    <x v="5"/>
    <n v="300"/>
  </r>
  <r>
    <x v="120"/>
    <x v="6"/>
    <n v="306"/>
  </r>
  <r>
    <x v="120"/>
    <x v="7"/>
    <n v="306"/>
  </r>
  <r>
    <x v="120"/>
    <x v="8"/>
    <n v="236"/>
  </r>
  <r>
    <x v="120"/>
    <x v="9"/>
    <n v="165"/>
  </r>
  <r>
    <x v="120"/>
    <x v="10"/>
    <n v="119"/>
  </r>
  <r>
    <x v="120"/>
    <x v="11"/>
    <n v="90"/>
  </r>
  <r>
    <x v="120"/>
    <x v="12"/>
    <n v="122"/>
  </r>
  <r>
    <x v="121"/>
    <x v="0"/>
    <n v="355"/>
  </r>
  <r>
    <x v="121"/>
    <x v="1"/>
    <n v="1648"/>
  </r>
  <r>
    <x v="121"/>
    <x v="2"/>
    <n v="5437"/>
  </r>
  <r>
    <x v="121"/>
    <x v="3"/>
    <n v="2633"/>
  </r>
  <r>
    <x v="121"/>
    <x v="4"/>
    <n v="10395"/>
  </r>
  <r>
    <x v="121"/>
    <x v="5"/>
    <n v="1524"/>
  </r>
  <r>
    <x v="121"/>
    <x v="6"/>
    <n v="1540"/>
  </r>
  <r>
    <x v="121"/>
    <x v="7"/>
    <n v="1394"/>
  </r>
  <r>
    <x v="121"/>
    <x v="8"/>
    <n v="1107"/>
  </r>
  <r>
    <x v="121"/>
    <x v="9"/>
    <n v="856"/>
  </r>
  <r>
    <x v="121"/>
    <x v="10"/>
    <n v="619"/>
  </r>
  <r>
    <x v="121"/>
    <x v="11"/>
    <n v="427"/>
  </r>
  <r>
    <x v="121"/>
    <x v="12"/>
    <n v="531"/>
  </r>
  <r>
    <x v="122"/>
    <x v="0"/>
    <n v="164"/>
  </r>
  <r>
    <x v="122"/>
    <x v="1"/>
    <n v="666"/>
  </r>
  <r>
    <x v="122"/>
    <x v="2"/>
    <n v="2602"/>
  </r>
  <r>
    <x v="122"/>
    <x v="3"/>
    <n v="1284"/>
  </r>
  <r>
    <x v="122"/>
    <x v="4"/>
    <n v="4744"/>
  </r>
  <r>
    <x v="122"/>
    <x v="5"/>
    <n v="850"/>
  </r>
  <r>
    <x v="122"/>
    <x v="6"/>
    <n v="886"/>
  </r>
  <r>
    <x v="122"/>
    <x v="7"/>
    <n v="871"/>
  </r>
  <r>
    <x v="122"/>
    <x v="8"/>
    <n v="717"/>
  </r>
  <r>
    <x v="122"/>
    <x v="9"/>
    <n v="597"/>
  </r>
  <r>
    <x v="122"/>
    <x v="10"/>
    <n v="442"/>
  </r>
  <r>
    <x v="122"/>
    <x v="11"/>
    <n v="330"/>
  </r>
  <r>
    <x v="122"/>
    <x v="12"/>
    <n v="435"/>
  </r>
  <r>
    <x v="123"/>
    <x v="0"/>
    <n v="142"/>
  </r>
  <r>
    <x v="123"/>
    <x v="1"/>
    <n v="869"/>
  </r>
  <r>
    <x v="123"/>
    <x v="2"/>
    <n v="2341"/>
  </r>
  <r>
    <x v="123"/>
    <x v="3"/>
    <n v="1009"/>
  </r>
  <r>
    <x v="123"/>
    <x v="4"/>
    <n v="3253"/>
  </r>
  <r>
    <x v="123"/>
    <x v="5"/>
    <n v="494"/>
  </r>
  <r>
    <x v="123"/>
    <x v="6"/>
    <n v="414"/>
  </r>
  <r>
    <x v="123"/>
    <x v="7"/>
    <n v="393"/>
  </r>
  <r>
    <x v="123"/>
    <x v="8"/>
    <n v="338"/>
  </r>
  <r>
    <x v="123"/>
    <x v="9"/>
    <n v="271"/>
  </r>
  <r>
    <x v="123"/>
    <x v="10"/>
    <n v="221"/>
  </r>
  <r>
    <x v="123"/>
    <x v="11"/>
    <n v="193"/>
  </r>
  <r>
    <x v="123"/>
    <x v="12"/>
    <n v="224"/>
  </r>
  <r>
    <x v="124"/>
    <x v="0"/>
    <n v="342"/>
  </r>
  <r>
    <x v="124"/>
    <x v="1"/>
    <n v="1721"/>
  </r>
  <r>
    <x v="124"/>
    <x v="2"/>
    <n v="5567"/>
  </r>
  <r>
    <x v="124"/>
    <x v="3"/>
    <n v="2278"/>
  </r>
  <r>
    <x v="124"/>
    <x v="4"/>
    <n v="7919"/>
  </r>
  <r>
    <x v="124"/>
    <x v="5"/>
    <n v="1132"/>
  </r>
  <r>
    <x v="124"/>
    <x v="6"/>
    <n v="1071"/>
  </r>
  <r>
    <x v="124"/>
    <x v="7"/>
    <n v="875"/>
  </r>
  <r>
    <x v="124"/>
    <x v="8"/>
    <n v="686"/>
  </r>
  <r>
    <x v="124"/>
    <x v="9"/>
    <n v="516"/>
  </r>
  <r>
    <x v="124"/>
    <x v="10"/>
    <n v="308"/>
  </r>
  <r>
    <x v="124"/>
    <x v="11"/>
    <n v="259"/>
  </r>
  <r>
    <x v="124"/>
    <x v="12"/>
    <n v="281"/>
  </r>
</pivotCacheRecords>
</file>

<file path=xl/pivotCache/pivotCacheRecords5.xml><?xml version="1.0" encoding="utf-8"?>
<pivotCacheRecords xmlns="http://schemas.openxmlformats.org/spreadsheetml/2006/main" xmlns:r="http://schemas.openxmlformats.org/officeDocument/2006/relationships" count="250">
  <r>
    <x v="0"/>
    <x v="0"/>
    <n v="1001323"/>
  </r>
  <r>
    <x v="0"/>
    <x v="1"/>
    <n v="909244"/>
  </r>
  <r>
    <x v="1"/>
    <x v="0"/>
    <n v="1556"/>
  </r>
  <r>
    <x v="1"/>
    <x v="1"/>
    <n v="1591"/>
  </r>
  <r>
    <x v="2"/>
    <x v="0"/>
    <n v="208"/>
  </r>
  <r>
    <x v="2"/>
    <x v="1"/>
    <n v="150"/>
  </r>
  <r>
    <x v="3"/>
    <x v="0"/>
    <n v="259"/>
  </r>
  <r>
    <x v="3"/>
    <x v="1"/>
    <n v="278"/>
  </r>
  <r>
    <x v="4"/>
    <x v="0"/>
    <n v="6423"/>
  </r>
  <r>
    <x v="4"/>
    <x v="1"/>
    <n v="7214"/>
  </r>
  <r>
    <x v="5"/>
    <x v="0"/>
    <n v="1909"/>
  </r>
  <r>
    <x v="5"/>
    <x v="1"/>
    <n v="2519"/>
  </r>
  <r>
    <x v="6"/>
    <x v="0"/>
    <n v="3980"/>
  </r>
  <r>
    <x v="6"/>
    <x v="1"/>
    <n v="4107"/>
  </r>
  <r>
    <x v="7"/>
    <x v="0"/>
    <n v="614"/>
  </r>
  <r>
    <x v="7"/>
    <x v="1"/>
    <n v="869"/>
  </r>
  <r>
    <x v="8"/>
    <x v="0"/>
    <n v="393"/>
  </r>
  <r>
    <x v="8"/>
    <x v="1"/>
    <n v="557"/>
  </r>
  <r>
    <x v="9"/>
    <x v="0"/>
    <n v="705"/>
  </r>
  <r>
    <x v="9"/>
    <x v="1"/>
    <n v="931"/>
  </r>
  <r>
    <x v="10"/>
    <x v="0"/>
    <n v="4293"/>
  </r>
  <r>
    <x v="10"/>
    <x v="1"/>
    <n v="4524"/>
  </r>
  <r>
    <x v="11"/>
    <x v="0"/>
    <n v="552"/>
  </r>
  <r>
    <x v="11"/>
    <x v="1"/>
    <n v="651"/>
  </r>
  <r>
    <x v="12"/>
    <x v="0"/>
    <n v="41213"/>
  </r>
  <r>
    <x v="12"/>
    <x v="1"/>
    <n v="43852"/>
  </r>
  <r>
    <x v="13"/>
    <x v="0"/>
    <n v="1618"/>
  </r>
  <r>
    <x v="13"/>
    <x v="1"/>
    <n v="1864"/>
  </r>
  <r>
    <x v="14"/>
    <x v="0"/>
    <n v="225"/>
  </r>
  <r>
    <x v="14"/>
    <x v="1"/>
    <n v="264"/>
  </r>
  <r>
    <x v="15"/>
    <x v="0"/>
    <n v="562"/>
  </r>
  <r>
    <x v="15"/>
    <x v="1"/>
    <n v="573"/>
  </r>
  <r>
    <x v="16"/>
    <x v="0"/>
    <n v="10404"/>
  </r>
  <r>
    <x v="16"/>
    <x v="1"/>
    <n v="10973"/>
  </r>
  <r>
    <x v="17"/>
    <x v="0"/>
    <n v="497"/>
  </r>
  <r>
    <x v="17"/>
    <x v="1"/>
    <n v="510"/>
  </r>
  <r>
    <x v="18"/>
    <x v="0"/>
    <n v="159672"/>
  </r>
  <r>
    <x v="18"/>
    <x v="1"/>
    <n v="143974"/>
  </r>
  <r>
    <x v="19"/>
    <x v="0"/>
    <n v="381"/>
  </r>
  <r>
    <x v="19"/>
    <x v="1"/>
    <n v="369"/>
  </r>
  <r>
    <x v="20"/>
    <x v="0"/>
    <n v="590"/>
  </r>
  <r>
    <x v="20"/>
    <x v="1"/>
    <n v="604"/>
  </r>
  <r>
    <x v="21"/>
    <x v="0"/>
    <n v="3590"/>
  </r>
  <r>
    <x v="21"/>
    <x v="1"/>
    <n v="3647"/>
  </r>
  <r>
    <x v="22"/>
    <x v="0"/>
    <n v="339"/>
  </r>
  <r>
    <x v="22"/>
    <x v="1"/>
    <n v="453"/>
  </r>
  <r>
    <x v="23"/>
    <x v="0"/>
    <n v="773"/>
  </r>
  <r>
    <x v="23"/>
    <x v="1"/>
    <n v="1082"/>
  </r>
  <r>
    <x v="24"/>
    <x v="0"/>
    <n v="428"/>
  </r>
  <r>
    <x v="24"/>
    <x v="1"/>
    <n v="491"/>
  </r>
  <r>
    <x v="25"/>
    <x v="0"/>
    <n v="265"/>
  </r>
  <r>
    <x v="25"/>
    <x v="1"/>
    <n v="261"/>
  </r>
  <r>
    <x v="26"/>
    <x v="0"/>
    <n v="35963"/>
  </r>
  <r>
    <x v="26"/>
    <x v="1"/>
    <n v="34301"/>
  </r>
  <r>
    <x v="27"/>
    <x v="0"/>
    <n v="281"/>
  </r>
  <r>
    <x v="27"/>
    <x v="1"/>
    <n v="292"/>
  </r>
  <r>
    <x v="28"/>
    <x v="0"/>
    <n v="700"/>
  </r>
  <r>
    <x v="28"/>
    <x v="1"/>
    <n v="666"/>
  </r>
  <r>
    <x v="29"/>
    <x v="0"/>
    <n v="435"/>
  </r>
  <r>
    <x v="29"/>
    <x v="1"/>
    <n v="430"/>
  </r>
  <r>
    <x v="30"/>
    <x v="0"/>
    <n v="328"/>
  </r>
  <r>
    <x v="30"/>
    <x v="1"/>
    <n v="312"/>
  </r>
  <r>
    <x v="31"/>
    <x v="0"/>
    <n v="11452"/>
  </r>
  <r>
    <x v="31"/>
    <x v="1"/>
    <n v="12735"/>
  </r>
  <r>
    <x v="32"/>
    <x v="0"/>
    <n v="11097"/>
  </r>
  <r>
    <x v="32"/>
    <x v="1"/>
    <n v="11215"/>
  </r>
  <r>
    <x v="33"/>
    <x v="0"/>
    <n v="545"/>
  </r>
  <r>
    <x v="33"/>
    <x v="1"/>
    <n v="620"/>
  </r>
  <r>
    <x v="34"/>
    <x v="0"/>
    <n v="12468"/>
  </r>
  <r>
    <x v="34"/>
    <x v="1"/>
    <n v="13755"/>
  </r>
  <r>
    <x v="35"/>
    <x v="0"/>
    <n v="13426"/>
  </r>
  <r>
    <x v="35"/>
    <x v="1"/>
    <n v="15084"/>
  </r>
  <r>
    <x v="36"/>
    <x v="0"/>
    <n v="1258"/>
  </r>
  <r>
    <x v="36"/>
    <x v="1"/>
    <n v="1391"/>
  </r>
  <r>
    <x v="37"/>
    <x v="0"/>
    <n v="1156"/>
  </r>
  <r>
    <x v="37"/>
    <x v="1"/>
    <n v="1261"/>
  </r>
  <r>
    <x v="38"/>
    <x v="0"/>
    <n v="292"/>
  </r>
  <r>
    <x v="38"/>
    <x v="1"/>
    <n v="348"/>
  </r>
  <r>
    <x v="39"/>
    <x v="0"/>
    <n v="1566"/>
  </r>
  <r>
    <x v="39"/>
    <x v="1"/>
    <n v="1597"/>
  </r>
  <r>
    <x v="40"/>
    <x v="0"/>
    <n v="21817"/>
  </r>
  <r>
    <x v="40"/>
    <x v="1"/>
    <n v="20731"/>
  </r>
  <r>
    <x v="41"/>
    <x v="0"/>
    <n v="803"/>
  </r>
  <r>
    <x v="41"/>
    <x v="1"/>
    <n v="823"/>
  </r>
  <r>
    <x v="42"/>
    <x v="0"/>
    <n v="6325"/>
  </r>
  <r>
    <x v="42"/>
    <x v="1"/>
    <n v="5985"/>
  </r>
  <r>
    <x v="43"/>
    <x v="0"/>
    <n v="837"/>
  </r>
  <r>
    <x v="43"/>
    <x v="1"/>
    <n v="992"/>
  </r>
  <r>
    <x v="44"/>
    <x v="0"/>
    <n v="4220"/>
  </r>
  <r>
    <x v="44"/>
    <x v="1"/>
    <n v="4657"/>
  </r>
  <r>
    <x v="45"/>
    <x v="0"/>
    <n v="2910"/>
  </r>
  <r>
    <x v="45"/>
    <x v="1"/>
    <n v="3188"/>
  </r>
  <r>
    <x v="46"/>
    <x v="0"/>
    <n v="82608"/>
  </r>
  <r>
    <x v="46"/>
    <x v="1"/>
    <n v="69537"/>
  </r>
  <r>
    <x v="47"/>
    <x v="0"/>
    <n v="3402"/>
  </r>
  <r>
    <x v="47"/>
    <x v="1"/>
    <n v="3836"/>
  </r>
  <r>
    <x v="48"/>
    <x v="0"/>
    <n v="1249"/>
  </r>
  <r>
    <x v="48"/>
    <x v="1"/>
    <n v="1254"/>
  </r>
  <r>
    <x v="49"/>
    <x v="0"/>
    <n v="286"/>
  </r>
  <r>
    <x v="49"/>
    <x v="1"/>
    <n v="374"/>
  </r>
  <r>
    <x v="50"/>
    <x v="0"/>
    <n v="16816"/>
  </r>
  <r>
    <x v="50"/>
    <x v="1"/>
    <n v="16841"/>
  </r>
  <r>
    <x v="51"/>
    <x v="0"/>
    <n v="1055"/>
  </r>
  <r>
    <x v="51"/>
    <x v="1"/>
    <n v="1216"/>
  </r>
  <r>
    <x v="52"/>
    <x v="0"/>
    <n v="785"/>
  </r>
  <r>
    <x v="52"/>
    <x v="1"/>
    <n v="778"/>
  </r>
  <r>
    <x v="53"/>
    <x v="0"/>
    <n v="575"/>
  </r>
  <r>
    <x v="53"/>
    <x v="1"/>
    <n v="708"/>
  </r>
  <r>
    <x v="54"/>
    <x v="0"/>
    <n v="11680"/>
  </r>
  <r>
    <x v="54"/>
    <x v="1"/>
    <n v="11798"/>
  </r>
  <r>
    <x v="55"/>
    <x v="0"/>
    <n v="1264"/>
  </r>
  <r>
    <x v="55"/>
    <x v="1"/>
    <n v="1245"/>
  </r>
  <r>
    <x v="56"/>
    <x v="0"/>
    <n v="353"/>
  </r>
  <r>
    <x v="56"/>
    <x v="1"/>
    <n v="445"/>
  </r>
  <r>
    <x v="57"/>
    <x v="0"/>
    <n v="450"/>
  </r>
  <r>
    <x v="57"/>
    <x v="1"/>
    <n v="518"/>
  </r>
  <r>
    <x v="58"/>
    <x v="0"/>
    <n v="137508"/>
  </r>
  <r>
    <x v="58"/>
    <x v="1"/>
    <n v="126434"/>
  </r>
  <r>
    <x v="59"/>
    <x v="0"/>
    <n v="1035"/>
  </r>
  <r>
    <x v="59"/>
    <x v="1"/>
    <n v="1451"/>
  </r>
  <r>
    <x v="60"/>
    <x v="0"/>
    <n v="1675"/>
  </r>
  <r>
    <x v="60"/>
    <x v="1"/>
    <n v="1606"/>
  </r>
  <r>
    <x v="61"/>
    <x v="0"/>
    <n v="1674"/>
  </r>
  <r>
    <x v="61"/>
    <x v="1"/>
    <n v="1901"/>
  </r>
  <r>
    <x v="62"/>
    <x v="0"/>
    <n v="27596"/>
  </r>
  <r>
    <x v="62"/>
    <x v="1"/>
    <n v="27063"/>
  </r>
  <r>
    <x v="63"/>
    <x v="0"/>
    <n v="4242"/>
  </r>
  <r>
    <x v="63"/>
    <x v="1"/>
    <n v="3822"/>
  </r>
  <r>
    <x v="64"/>
    <x v="0"/>
    <n v="1420"/>
  </r>
  <r>
    <x v="64"/>
    <x v="1"/>
    <n v="1912"/>
  </r>
  <r>
    <x v="65"/>
    <x v="0"/>
    <n v="4834"/>
  </r>
  <r>
    <x v="65"/>
    <x v="1"/>
    <n v="4942"/>
  </r>
  <r>
    <x v="66"/>
    <x v="0"/>
    <n v="543"/>
  </r>
  <r>
    <x v="66"/>
    <x v="1"/>
    <n v="642"/>
  </r>
  <r>
    <x v="67"/>
    <x v="0"/>
    <n v="812"/>
  </r>
  <r>
    <x v="67"/>
    <x v="1"/>
    <n v="959"/>
  </r>
  <r>
    <x v="68"/>
    <x v="0"/>
    <n v="16730"/>
  </r>
  <r>
    <x v="68"/>
    <x v="1"/>
    <n v="16834"/>
  </r>
  <r>
    <x v="69"/>
    <x v="0"/>
    <n v="407"/>
  </r>
  <r>
    <x v="69"/>
    <x v="1"/>
    <n v="404"/>
  </r>
  <r>
    <x v="70"/>
    <x v="0"/>
    <n v="82"/>
  </r>
  <r>
    <x v="70"/>
    <x v="1"/>
    <n v="107"/>
  </r>
  <r>
    <x v="71"/>
    <x v="0"/>
    <n v="913"/>
  </r>
  <r>
    <x v="71"/>
    <x v="1"/>
    <n v="1122"/>
  </r>
  <r>
    <x v="72"/>
    <x v="0"/>
    <n v="356"/>
  </r>
  <r>
    <x v="72"/>
    <x v="1"/>
    <n v="368"/>
  </r>
  <r>
    <x v="73"/>
    <x v="0"/>
    <n v="1921"/>
  </r>
  <r>
    <x v="73"/>
    <x v="1"/>
    <n v="2106"/>
  </r>
  <r>
    <x v="74"/>
    <x v="0"/>
    <n v="554"/>
  </r>
  <r>
    <x v="74"/>
    <x v="1"/>
    <n v="581"/>
  </r>
  <r>
    <x v="75"/>
    <x v="0"/>
    <n v="86"/>
  </r>
  <r>
    <x v="75"/>
    <x v="1"/>
    <n v="102"/>
  </r>
  <r>
    <x v="76"/>
    <x v="0"/>
    <n v="2331"/>
  </r>
  <r>
    <x v="76"/>
    <x v="1"/>
    <n v="2336"/>
  </r>
  <r>
    <x v="77"/>
    <x v="0"/>
    <n v="273"/>
  </r>
  <r>
    <x v="77"/>
    <x v="1"/>
    <n v="292"/>
  </r>
  <r>
    <x v="78"/>
    <x v="0"/>
    <n v="560"/>
  </r>
  <r>
    <x v="78"/>
    <x v="1"/>
    <n v="573"/>
  </r>
  <r>
    <x v="79"/>
    <x v="0"/>
    <n v="7615"/>
  </r>
  <r>
    <x v="79"/>
    <x v="1"/>
    <n v="9331"/>
  </r>
  <r>
    <x v="80"/>
    <x v="0"/>
    <n v="1465"/>
  </r>
  <r>
    <x v="80"/>
    <x v="1"/>
    <n v="1806"/>
  </r>
  <r>
    <x v="81"/>
    <x v="0"/>
    <n v="1123"/>
  </r>
  <r>
    <x v="81"/>
    <x v="1"/>
    <n v="1754"/>
  </r>
  <r>
    <x v="82"/>
    <x v="0"/>
    <n v="1645"/>
  </r>
  <r>
    <x v="82"/>
    <x v="1"/>
    <n v="2530"/>
  </r>
  <r>
    <x v="83"/>
    <x v="0"/>
    <n v="3202"/>
  </r>
  <r>
    <x v="83"/>
    <x v="1"/>
    <n v="3391"/>
  </r>
  <r>
    <x v="84"/>
    <x v="0"/>
    <n v="68972"/>
  </r>
  <r>
    <x v="84"/>
    <x v="1"/>
    <n v="67656"/>
  </r>
  <r>
    <x v="85"/>
    <x v="0"/>
    <n v="371"/>
  </r>
  <r>
    <x v="85"/>
    <x v="1"/>
    <n v="415"/>
  </r>
  <r>
    <x v="86"/>
    <x v="0"/>
    <n v="27685"/>
  </r>
  <r>
    <x v="86"/>
    <x v="1"/>
    <n v="24236"/>
  </r>
  <r>
    <x v="87"/>
    <x v="0"/>
    <n v="974"/>
  </r>
  <r>
    <x v="87"/>
    <x v="1"/>
    <n v="1029"/>
  </r>
  <r>
    <x v="88"/>
    <x v="0"/>
    <n v="610"/>
  </r>
  <r>
    <x v="88"/>
    <x v="1"/>
    <n v="723"/>
  </r>
  <r>
    <x v="89"/>
    <x v="0"/>
    <n v="1205"/>
  </r>
  <r>
    <x v="89"/>
    <x v="1"/>
    <n v="1313"/>
  </r>
  <r>
    <x v="90"/>
    <x v="0"/>
    <n v="233"/>
  </r>
  <r>
    <x v="90"/>
    <x v="1"/>
    <n v="237"/>
  </r>
  <r>
    <x v="91"/>
    <x v="0"/>
    <n v="2146"/>
  </r>
  <r>
    <x v="91"/>
    <x v="1"/>
    <n v="2307"/>
  </r>
  <r>
    <x v="92"/>
    <x v="0"/>
    <n v="475"/>
  </r>
  <r>
    <x v="92"/>
    <x v="1"/>
    <n v="519"/>
  </r>
  <r>
    <x v="93"/>
    <x v="0"/>
    <n v="433"/>
  </r>
  <r>
    <x v="93"/>
    <x v="1"/>
    <n v="474"/>
  </r>
  <r>
    <x v="94"/>
    <x v="0"/>
    <n v="1380"/>
  </r>
  <r>
    <x v="94"/>
    <x v="1"/>
    <n v="1735"/>
  </r>
  <r>
    <x v="95"/>
    <x v="0"/>
    <n v="6621"/>
  </r>
  <r>
    <x v="95"/>
    <x v="1"/>
    <n v="7112"/>
  </r>
  <r>
    <x v="96"/>
    <x v="0"/>
    <n v="1081"/>
  </r>
  <r>
    <x v="96"/>
    <x v="1"/>
    <n v="1249"/>
  </r>
  <r>
    <x v="97"/>
    <x v="0"/>
    <n v="1469"/>
  </r>
  <r>
    <x v="97"/>
    <x v="1"/>
    <n v="1629"/>
  </r>
  <r>
    <x v="98"/>
    <x v="0"/>
    <n v="1473"/>
  </r>
  <r>
    <x v="98"/>
    <x v="1"/>
    <n v="1789"/>
  </r>
  <r>
    <x v="99"/>
    <x v="0"/>
    <n v="985"/>
  </r>
  <r>
    <x v="99"/>
    <x v="1"/>
    <n v="1106"/>
  </r>
  <r>
    <x v="100"/>
    <x v="0"/>
    <n v="2979"/>
  </r>
  <r>
    <x v="100"/>
    <x v="1"/>
    <n v="3113"/>
  </r>
  <r>
    <x v="101"/>
    <x v="0"/>
    <n v="8537"/>
  </r>
  <r>
    <x v="101"/>
    <x v="1"/>
    <n v="9213"/>
  </r>
  <r>
    <x v="102"/>
    <x v="0"/>
    <n v="574"/>
  </r>
  <r>
    <x v="102"/>
    <x v="1"/>
    <n v="650"/>
  </r>
  <r>
    <x v="103"/>
    <x v="0"/>
    <n v="6148"/>
  </r>
  <r>
    <x v="103"/>
    <x v="1"/>
    <n v="5341"/>
  </r>
  <r>
    <x v="104"/>
    <x v="0"/>
    <n v="6111"/>
  </r>
  <r>
    <x v="104"/>
    <x v="1"/>
    <n v="7906"/>
  </r>
  <r>
    <x v="105"/>
    <x v="0"/>
    <n v="2661"/>
  </r>
  <r>
    <x v="105"/>
    <x v="1"/>
    <n v="3048"/>
  </r>
  <r>
    <x v="106"/>
    <x v="0"/>
    <n v="1270"/>
  </r>
  <r>
    <x v="106"/>
    <x v="1"/>
    <n v="1457"/>
  </r>
  <r>
    <x v="107"/>
    <x v="0"/>
    <n v="1928"/>
  </r>
  <r>
    <x v="107"/>
    <x v="1"/>
    <n v="2139"/>
  </r>
  <r>
    <x v="108"/>
    <x v="0"/>
    <n v="1028"/>
  </r>
  <r>
    <x v="108"/>
    <x v="1"/>
    <n v="1409"/>
  </r>
  <r>
    <x v="109"/>
    <x v="0"/>
    <n v="824"/>
  </r>
  <r>
    <x v="109"/>
    <x v="1"/>
    <n v="1035"/>
  </r>
  <r>
    <x v="110"/>
    <x v="0"/>
    <n v="1631"/>
  </r>
  <r>
    <x v="110"/>
    <x v="1"/>
    <n v="1816"/>
  </r>
  <r>
    <x v="111"/>
    <x v="0"/>
    <n v="422"/>
  </r>
  <r>
    <x v="111"/>
    <x v="1"/>
    <n v="615"/>
  </r>
  <r>
    <x v="112"/>
    <x v="0"/>
    <n v="17481"/>
  </r>
  <r>
    <x v="112"/>
    <x v="1"/>
    <n v="18491"/>
  </r>
  <r>
    <x v="113"/>
    <x v="0"/>
    <n v="279"/>
  </r>
  <r>
    <x v="113"/>
    <x v="1"/>
    <n v="286"/>
  </r>
  <r>
    <x v="114"/>
    <x v="0"/>
    <n v="1833"/>
  </r>
  <r>
    <x v="114"/>
    <x v="1"/>
    <n v="1908"/>
  </r>
  <r>
    <x v="115"/>
    <x v="0"/>
    <n v="554"/>
  </r>
  <r>
    <x v="115"/>
    <x v="1"/>
    <n v="710"/>
  </r>
  <r>
    <x v="116"/>
    <x v="0"/>
    <n v="684"/>
  </r>
  <r>
    <x v="116"/>
    <x v="1"/>
    <n v="859"/>
  </r>
  <r>
    <x v="117"/>
    <x v="0"/>
    <n v="814"/>
  </r>
  <r>
    <x v="117"/>
    <x v="1"/>
    <n v="1183"/>
  </r>
  <r>
    <x v="118"/>
    <x v="0"/>
    <n v="1786"/>
  </r>
  <r>
    <x v="118"/>
    <x v="1"/>
    <n v="2291"/>
  </r>
  <r>
    <x v="119"/>
    <x v="0"/>
    <n v="31"/>
  </r>
  <r>
    <x v="119"/>
    <x v="1"/>
    <n v="46"/>
  </r>
  <r>
    <x v="120"/>
    <x v="0"/>
    <n v="367"/>
  </r>
  <r>
    <x v="120"/>
    <x v="1"/>
    <n v="452"/>
  </r>
  <r>
    <x v="121"/>
    <x v="0"/>
    <n v="7332"/>
  </r>
  <r>
    <x v="121"/>
    <x v="1"/>
    <n v="7571"/>
  </r>
  <r>
    <x v="122"/>
    <x v="0"/>
    <n v="1336"/>
  </r>
  <r>
    <x v="122"/>
    <x v="1"/>
    <n v="1461"/>
  </r>
  <r>
    <x v="123"/>
    <x v="0"/>
    <n v="243"/>
  </r>
  <r>
    <x v="123"/>
    <x v="1"/>
    <n v="410"/>
  </r>
  <r>
    <x v="124"/>
    <x v="0"/>
    <n v="817"/>
  </r>
  <r>
    <x v="124"/>
    <x v="1"/>
    <n v="1181"/>
  </r>
</pivotCacheRecords>
</file>

<file path=xl/pivotCache/pivotCacheRecords6.xml><?xml version="1.0" encoding="utf-8"?>
<pivotCacheRecords xmlns="http://schemas.openxmlformats.org/spreadsheetml/2006/main" xmlns:r="http://schemas.openxmlformats.org/officeDocument/2006/relationships" count="1789">
  <r>
    <x v="0"/>
    <x v="0"/>
    <x v="0"/>
    <n v="4"/>
  </r>
  <r>
    <x v="0"/>
    <x v="0"/>
    <x v="1"/>
    <n v="1"/>
  </r>
  <r>
    <x v="0"/>
    <x v="0"/>
    <x v="2"/>
    <n v="714"/>
  </r>
  <r>
    <x v="0"/>
    <x v="0"/>
    <x v="3"/>
    <n v="1"/>
  </r>
  <r>
    <x v="0"/>
    <x v="0"/>
    <x v="4"/>
    <n v="2"/>
  </r>
  <r>
    <x v="0"/>
    <x v="0"/>
    <x v="5"/>
    <n v="1"/>
  </r>
  <r>
    <x v="0"/>
    <x v="0"/>
    <x v="6"/>
    <n v="10"/>
  </r>
  <r>
    <x v="0"/>
    <x v="0"/>
    <x v="7"/>
    <n v="2060"/>
  </r>
  <r>
    <x v="0"/>
    <x v="0"/>
    <x v="8"/>
    <n v="33"/>
  </r>
  <r>
    <x v="0"/>
    <x v="0"/>
    <x v="9"/>
    <n v="8"/>
  </r>
  <r>
    <x v="0"/>
    <x v="0"/>
    <x v="10"/>
    <n v="223"/>
  </r>
  <r>
    <x v="0"/>
    <x v="1"/>
    <x v="0"/>
    <n v="6"/>
  </r>
  <r>
    <x v="0"/>
    <x v="1"/>
    <x v="11"/>
    <n v="1"/>
  </r>
  <r>
    <x v="0"/>
    <x v="1"/>
    <x v="1"/>
    <n v="8"/>
  </r>
  <r>
    <x v="0"/>
    <x v="1"/>
    <x v="2"/>
    <n v="314"/>
  </r>
  <r>
    <x v="0"/>
    <x v="1"/>
    <x v="12"/>
    <n v="7"/>
  </r>
  <r>
    <x v="0"/>
    <x v="1"/>
    <x v="3"/>
    <n v="1"/>
  </r>
  <r>
    <x v="0"/>
    <x v="1"/>
    <x v="13"/>
    <n v="1"/>
  </r>
  <r>
    <x v="0"/>
    <x v="1"/>
    <x v="14"/>
    <n v="1"/>
  </r>
  <r>
    <x v="0"/>
    <x v="1"/>
    <x v="7"/>
    <n v="5530"/>
  </r>
  <r>
    <x v="0"/>
    <x v="1"/>
    <x v="8"/>
    <n v="10"/>
  </r>
  <r>
    <x v="0"/>
    <x v="1"/>
    <x v="9"/>
    <n v="2"/>
  </r>
  <r>
    <x v="0"/>
    <x v="1"/>
    <x v="10"/>
    <n v="259"/>
  </r>
  <r>
    <x v="0"/>
    <x v="2"/>
    <x v="0"/>
    <n v="95"/>
  </r>
  <r>
    <x v="0"/>
    <x v="2"/>
    <x v="15"/>
    <n v="2"/>
  </r>
  <r>
    <x v="0"/>
    <x v="2"/>
    <x v="11"/>
    <n v="3"/>
  </r>
  <r>
    <x v="0"/>
    <x v="2"/>
    <x v="1"/>
    <n v="31"/>
  </r>
  <r>
    <x v="0"/>
    <x v="2"/>
    <x v="2"/>
    <n v="2001"/>
  </r>
  <r>
    <x v="0"/>
    <x v="2"/>
    <x v="3"/>
    <n v="24"/>
  </r>
  <r>
    <x v="0"/>
    <x v="2"/>
    <x v="16"/>
    <n v="1"/>
  </r>
  <r>
    <x v="0"/>
    <x v="2"/>
    <x v="13"/>
    <n v="4"/>
  </r>
  <r>
    <x v="0"/>
    <x v="2"/>
    <x v="4"/>
    <n v="53"/>
  </r>
  <r>
    <x v="0"/>
    <x v="2"/>
    <x v="17"/>
    <n v="4"/>
  </r>
  <r>
    <x v="0"/>
    <x v="2"/>
    <x v="5"/>
    <n v="10"/>
  </r>
  <r>
    <x v="0"/>
    <x v="2"/>
    <x v="14"/>
    <n v="1"/>
  </r>
  <r>
    <x v="0"/>
    <x v="2"/>
    <x v="6"/>
    <n v="39"/>
  </r>
  <r>
    <x v="0"/>
    <x v="2"/>
    <x v="7"/>
    <n v="22815"/>
  </r>
  <r>
    <x v="0"/>
    <x v="2"/>
    <x v="8"/>
    <n v="56"/>
  </r>
  <r>
    <x v="0"/>
    <x v="2"/>
    <x v="9"/>
    <n v="48"/>
  </r>
  <r>
    <x v="0"/>
    <x v="2"/>
    <x v="10"/>
    <n v="762"/>
  </r>
  <r>
    <x v="0"/>
    <x v="3"/>
    <x v="0"/>
    <n v="6"/>
  </r>
  <r>
    <x v="0"/>
    <x v="3"/>
    <x v="1"/>
    <n v="2"/>
  </r>
  <r>
    <x v="0"/>
    <x v="3"/>
    <x v="2"/>
    <n v="266"/>
  </r>
  <r>
    <x v="0"/>
    <x v="3"/>
    <x v="12"/>
    <n v="1"/>
  </r>
  <r>
    <x v="0"/>
    <x v="3"/>
    <x v="3"/>
    <n v="3"/>
  </r>
  <r>
    <x v="0"/>
    <x v="3"/>
    <x v="4"/>
    <n v="4"/>
  </r>
  <r>
    <x v="0"/>
    <x v="3"/>
    <x v="17"/>
    <n v="1"/>
  </r>
  <r>
    <x v="0"/>
    <x v="3"/>
    <x v="5"/>
    <n v="4"/>
  </r>
  <r>
    <x v="0"/>
    <x v="3"/>
    <x v="6"/>
    <n v="4"/>
  </r>
  <r>
    <x v="0"/>
    <x v="3"/>
    <x v="7"/>
    <n v="6839"/>
  </r>
  <r>
    <x v="0"/>
    <x v="3"/>
    <x v="18"/>
    <n v="1"/>
  </r>
  <r>
    <x v="0"/>
    <x v="3"/>
    <x v="8"/>
    <n v="1"/>
  </r>
  <r>
    <x v="0"/>
    <x v="3"/>
    <x v="9"/>
    <n v="10"/>
  </r>
  <r>
    <x v="0"/>
    <x v="3"/>
    <x v="10"/>
    <n v="235"/>
  </r>
  <r>
    <x v="0"/>
    <x v="4"/>
    <x v="7"/>
    <n v="2"/>
  </r>
  <r>
    <x v="0"/>
    <x v="4"/>
    <x v="0"/>
    <n v="2"/>
  </r>
  <r>
    <x v="0"/>
    <x v="4"/>
    <x v="1"/>
    <n v="9"/>
  </r>
  <r>
    <x v="0"/>
    <x v="4"/>
    <x v="2"/>
    <n v="257"/>
  </r>
  <r>
    <x v="0"/>
    <x v="4"/>
    <x v="12"/>
    <n v="1"/>
  </r>
  <r>
    <x v="0"/>
    <x v="4"/>
    <x v="13"/>
    <n v="2"/>
  </r>
  <r>
    <x v="0"/>
    <x v="4"/>
    <x v="4"/>
    <n v="11"/>
  </r>
  <r>
    <x v="0"/>
    <x v="4"/>
    <x v="17"/>
    <n v="1"/>
  </r>
  <r>
    <x v="0"/>
    <x v="4"/>
    <x v="5"/>
    <n v="1"/>
  </r>
  <r>
    <x v="0"/>
    <x v="4"/>
    <x v="19"/>
    <n v="1"/>
  </r>
  <r>
    <x v="0"/>
    <x v="4"/>
    <x v="6"/>
    <n v="12"/>
  </r>
  <r>
    <x v="0"/>
    <x v="4"/>
    <x v="7"/>
    <n v="7732"/>
  </r>
  <r>
    <x v="0"/>
    <x v="4"/>
    <x v="8"/>
    <n v="7"/>
  </r>
  <r>
    <x v="0"/>
    <x v="4"/>
    <x v="9"/>
    <n v="25"/>
  </r>
  <r>
    <x v="0"/>
    <x v="4"/>
    <x v="10"/>
    <n v="731"/>
  </r>
  <r>
    <x v="0"/>
    <x v="5"/>
    <x v="2"/>
    <n v="425"/>
  </r>
  <r>
    <x v="0"/>
    <x v="5"/>
    <x v="12"/>
    <n v="2"/>
  </r>
  <r>
    <x v="0"/>
    <x v="5"/>
    <x v="13"/>
    <n v="2"/>
  </r>
  <r>
    <x v="0"/>
    <x v="5"/>
    <x v="4"/>
    <n v="1"/>
  </r>
  <r>
    <x v="0"/>
    <x v="5"/>
    <x v="6"/>
    <n v="5"/>
  </r>
  <r>
    <x v="0"/>
    <x v="5"/>
    <x v="7"/>
    <n v="5619"/>
  </r>
  <r>
    <x v="0"/>
    <x v="5"/>
    <x v="8"/>
    <n v="96"/>
  </r>
  <r>
    <x v="0"/>
    <x v="5"/>
    <x v="10"/>
    <n v="4012"/>
  </r>
  <r>
    <x v="1"/>
    <x v="6"/>
    <x v="7"/>
    <n v="1"/>
  </r>
  <r>
    <x v="1"/>
    <x v="6"/>
    <x v="0"/>
    <n v="62"/>
  </r>
  <r>
    <x v="1"/>
    <x v="6"/>
    <x v="2"/>
    <n v="400"/>
  </r>
  <r>
    <x v="1"/>
    <x v="6"/>
    <x v="3"/>
    <n v="1543"/>
  </r>
  <r>
    <x v="1"/>
    <x v="6"/>
    <x v="13"/>
    <n v="45"/>
  </r>
  <r>
    <x v="1"/>
    <x v="6"/>
    <x v="4"/>
    <n v="1"/>
  </r>
  <r>
    <x v="1"/>
    <x v="6"/>
    <x v="5"/>
    <n v="7"/>
  </r>
  <r>
    <x v="1"/>
    <x v="6"/>
    <x v="6"/>
    <n v="2"/>
  </r>
  <r>
    <x v="1"/>
    <x v="6"/>
    <x v="7"/>
    <n v="21687"/>
  </r>
  <r>
    <x v="1"/>
    <x v="6"/>
    <x v="18"/>
    <n v="1"/>
  </r>
  <r>
    <x v="1"/>
    <x v="6"/>
    <x v="8"/>
    <n v="15"/>
  </r>
  <r>
    <x v="1"/>
    <x v="6"/>
    <x v="9"/>
    <n v="64"/>
  </r>
  <r>
    <x v="1"/>
    <x v="6"/>
    <x v="10"/>
    <n v="531"/>
  </r>
  <r>
    <x v="1"/>
    <x v="7"/>
    <x v="7"/>
    <n v="25"/>
  </r>
  <r>
    <x v="1"/>
    <x v="7"/>
    <x v="0"/>
    <n v="228"/>
  </r>
  <r>
    <x v="1"/>
    <x v="7"/>
    <x v="15"/>
    <n v="5"/>
  </r>
  <r>
    <x v="1"/>
    <x v="7"/>
    <x v="11"/>
    <n v="1"/>
  </r>
  <r>
    <x v="1"/>
    <x v="7"/>
    <x v="1"/>
    <n v="1"/>
  </r>
  <r>
    <x v="1"/>
    <x v="7"/>
    <x v="2"/>
    <n v="5168"/>
  </r>
  <r>
    <x v="1"/>
    <x v="7"/>
    <x v="12"/>
    <n v="2"/>
  </r>
  <r>
    <x v="1"/>
    <x v="7"/>
    <x v="3"/>
    <n v="1391"/>
  </r>
  <r>
    <x v="1"/>
    <x v="7"/>
    <x v="16"/>
    <n v="7"/>
  </r>
  <r>
    <x v="1"/>
    <x v="7"/>
    <x v="13"/>
    <n v="193"/>
  </r>
  <r>
    <x v="1"/>
    <x v="7"/>
    <x v="4"/>
    <n v="57"/>
  </r>
  <r>
    <x v="1"/>
    <x v="7"/>
    <x v="5"/>
    <n v="53"/>
  </r>
  <r>
    <x v="1"/>
    <x v="7"/>
    <x v="19"/>
    <n v="2"/>
  </r>
  <r>
    <x v="1"/>
    <x v="7"/>
    <x v="14"/>
    <n v="49"/>
  </r>
  <r>
    <x v="1"/>
    <x v="7"/>
    <x v="6"/>
    <n v="10"/>
  </r>
  <r>
    <x v="1"/>
    <x v="7"/>
    <x v="7"/>
    <n v="62745"/>
  </r>
  <r>
    <x v="1"/>
    <x v="7"/>
    <x v="18"/>
    <n v="3"/>
  </r>
  <r>
    <x v="1"/>
    <x v="7"/>
    <x v="8"/>
    <n v="334"/>
  </r>
  <r>
    <x v="1"/>
    <x v="7"/>
    <x v="9"/>
    <n v="249"/>
  </r>
  <r>
    <x v="1"/>
    <x v="7"/>
    <x v="10"/>
    <n v="2219"/>
  </r>
  <r>
    <x v="1"/>
    <x v="8"/>
    <x v="7"/>
    <n v="24"/>
  </r>
  <r>
    <x v="1"/>
    <x v="8"/>
    <x v="0"/>
    <n v="47"/>
  </r>
  <r>
    <x v="1"/>
    <x v="8"/>
    <x v="2"/>
    <n v="5516"/>
  </r>
  <r>
    <x v="1"/>
    <x v="8"/>
    <x v="12"/>
    <n v="1"/>
  </r>
  <r>
    <x v="1"/>
    <x v="8"/>
    <x v="3"/>
    <n v="1266"/>
  </r>
  <r>
    <x v="1"/>
    <x v="8"/>
    <x v="16"/>
    <n v="13"/>
  </r>
  <r>
    <x v="1"/>
    <x v="8"/>
    <x v="13"/>
    <n v="62"/>
  </r>
  <r>
    <x v="1"/>
    <x v="8"/>
    <x v="4"/>
    <n v="2"/>
  </r>
  <r>
    <x v="1"/>
    <x v="8"/>
    <x v="5"/>
    <n v="3"/>
  </r>
  <r>
    <x v="1"/>
    <x v="8"/>
    <x v="14"/>
    <n v="29"/>
  </r>
  <r>
    <x v="1"/>
    <x v="8"/>
    <x v="6"/>
    <n v="24"/>
  </r>
  <r>
    <x v="1"/>
    <x v="8"/>
    <x v="7"/>
    <n v="38110"/>
  </r>
  <r>
    <x v="1"/>
    <x v="8"/>
    <x v="18"/>
    <n v="3"/>
  </r>
  <r>
    <x v="1"/>
    <x v="8"/>
    <x v="8"/>
    <n v="433"/>
  </r>
  <r>
    <x v="1"/>
    <x v="8"/>
    <x v="9"/>
    <n v="69"/>
  </r>
  <r>
    <x v="1"/>
    <x v="8"/>
    <x v="10"/>
    <n v="775"/>
  </r>
  <r>
    <x v="1"/>
    <x v="9"/>
    <x v="7"/>
    <n v="5"/>
  </r>
  <r>
    <x v="1"/>
    <x v="9"/>
    <x v="0"/>
    <n v="24"/>
  </r>
  <r>
    <x v="1"/>
    <x v="9"/>
    <x v="15"/>
    <n v="1"/>
  </r>
  <r>
    <x v="1"/>
    <x v="9"/>
    <x v="1"/>
    <n v="2"/>
  </r>
  <r>
    <x v="1"/>
    <x v="9"/>
    <x v="2"/>
    <n v="3266"/>
  </r>
  <r>
    <x v="1"/>
    <x v="9"/>
    <x v="12"/>
    <n v="1"/>
  </r>
  <r>
    <x v="1"/>
    <x v="9"/>
    <x v="3"/>
    <n v="7"/>
  </r>
  <r>
    <x v="1"/>
    <x v="9"/>
    <x v="13"/>
    <n v="36"/>
  </r>
  <r>
    <x v="1"/>
    <x v="9"/>
    <x v="4"/>
    <n v="1"/>
  </r>
  <r>
    <x v="1"/>
    <x v="9"/>
    <x v="5"/>
    <n v="1"/>
  </r>
  <r>
    <x v="1"/>
    <x v="9"/>
    <x v="6"/>
    <n v="4"/>
  </r>
  <r>
    <x v="1"/>
    <x v="9"/>
    <x v="7"/>
    <n v="19807"/>
  </r>
  <r>
    <x v="1"/>
    <x v="9"/>
    <x v="18"/>
    <n v="2"/>
  </r>
  <r>
    <x v="1"/>
    <x v="9"/>
    <x v="8"/>
    <n v="84"/>
  </r>
  <r>
    <x v="1"/>
    <x v="9"/>
    <x v="9"/>
    <n v="14"/>
  </r>
  <r>
    <x v="1"/>
    <x v="9"/>
    <x v="10"/>
    <n v="384"/>
  </r>
  <r>
    <x v="1"/>
    <x v="10"/>
    <x v="7"/>
    <n v="29"/>
  </r>
  <r>
    <x v="1"/>
    <x v="10"/>
    <x v="0"/>
    <n v="106"/>
  </r>
  <r>
    <x v="1"/>
    <x v="10"/>
    <x v="2"/>
    <n v="3911"/>
  </r>
  <r>
    <x v="1"/>
    <x v="10"/>
    <x v="12"/>
    <n v="3"/>
  </r>
  <r>
    <x v="1"/>
    <x v="10"/>
    <x v="3"/>
    <n v="28"/>
  </r>
  <r>
    <x v="1"/>
    <x v="10"/>
    <x v="16"/>
    <n v="4"/>
  </r>
  <r>
    <x v="1"/>
    <x v="10"/>
    <x v="13"/>
    <n v="7"/>
  </r>
  <r>
    <x v="1"/>
    <x v="10"/>
    <x v="4"/>
    <n v="7"/>
  </r>
  <r>
    <x v="1"/>
    <x v="10"/>
    <x v="5"/>
    <n v="18"/>
  </r>
  <r>
    <x v="1"/>
    <x v="10"/>
    <x v="19"/>
    <n v="2"/>
  </r>
  <r>
    <x v="1"/>
    <x v="10"/>
    <x v="14"/>
    <n v="13"/>
  </r>
  <r>
    <x v="1"/>
    <x v="10"/>
    <x v="6"/>
    <n v="22"/>
  </r>
  <r>
    <x v="1"/>
    <x v="10"/>
    <x v="7"/>
    <n v="24211"/>
  </r>
  <r>
    <x v="1"/>
    <x v="10"/>
    <x v="18"/>
    <n v="2"/>
  </r>
  <r>
    <x v="1"/>
    <x v="10"/>
    <x v="8"/>
    <n v="107"/>
  </r>
  <r>
    <x v="1"/>
    <x v="10"/>
    <x v="9"/>
    <n v="131"/>
  </r>
  <r>
    <x v="1"/>
    <x v="10"/>
    <x v="10"/>
    <n v="2427"/>
  </r>
  <r>
    <x v="1"/>
    <x v="11"/>
    <x v="7"/>
    <n v="2"/>
  </r>
  <r>
    <x v="1"/>
    <x v="11"/>
    <x v="0"/>
    <n v="10"/>
  </r>
  <r>
    <x v="1"/>
    <x v="11"/>
    <x v="2"/>
    <n v="3349"/>
  </r>
  <r>
    <x v="1"/>
    <x v="11"/>
    <x v="3"/>
    <n v="1997"/>
  </r>
  <r>
    <x v="1"/>
    <x v="11"/>
    <x v="16"/>
    <n v="6"/>
  </r>
  <r>
    <x v="1"/>
    <x v="11"/>
    <x v="13"/>
    <n v="41"/>
  </r>
  <r>
    <x v="1"/>
    <x v="11"/>
    <x v="4"/>
    <n v="10"/>
  </r>
  <r>
    <x v="1"/>
    <x v="11"/>
    <x v="5"/>
    <n v="4"/>
  </r>
  <r>
    <x v="1"/>
    <x v="11"/>
    <x v="19"/>
    <n v="1"/>
  </r>
  <r>
    <x v="1"/>
    <x v="11"/>
    <x v="14"/>
    <n v="4"/>
  </r>
  <r>
    <x v="1"/>
    <x v="11"/>
    <x v="6"/>
    <n v="9"/>
  </r>
  <r>
    <x v="1"/>
    <x v="11"/>
    <x v="7"/>
    <n v="16695"/>
  </r>
  <r>
    <x v="1"/>
    <x v="11"/>
    <x v="18"/>
    <n v="3"/>
  </r>
  <r>
    <x v="1"/>
    <x v="11"/>
    <x v="8"/>
    <n v="291"/>
  </r>
  <r>
    <x v="1"/>
    <x v="11"/>
    <x v="9"/>
    <n v="21"/>
  </r>
  <r>
    <x v="1"/>
    <x v="11"/>
    <x v="10"/>
    <n v="512"/>
  </r>
  <r>
    <x v="2"/>
    <x v="12"/>
    <x v="0"/>
    <n v="26"/>
  </r>
  <r>
    <x v="2"/>
    <x v="12"/>
    <x v="15"/>
    <n v="4"/>
  </r>
  <r>
    <x v="2"/>
    <x v="12"/>
    <x v="20"/>
    <n v="1"/>
  </r>
  <r>
    <x v="2"/>
    <x v="12"/>
    <x v="11"/>
    <n v="8"/>
  </r>
  <r>
    <x v="2"/>
    <x v="12"/>
    <x v="1"/>
    <n v="211"/>
  </r>
  <r>
    <x v="2"/>
    <x v="12"/>
    <x v="2"/>
    <n v="4259"/>
  </r>
  <r>
    <x v="2"/>
    <x v="12"/>
    <x v="12"/>
    <n v="6"/>
  </r>
  <r>
    <x v="2"/>
    <x v="12"/>
    <x v="3"/>
    <n v="915"/>
  </r>
  <r>
    <x v="2"/>
    <x v="12"/>
    <x v="16"/>
    <n v="14"/>
  </r>
  <r>
    <x v="2"/>
    <x v="12"/>
    <x v="13"/>
    <n v="274"/>
  </r>
  <r>
    <x v="2"/>
    <x v="12"/>
    <x v="4"/>
    <n v="118"/>
  </r>
  <r>
    <x v="2"/>
    <x v="12"/>
    <x v="5"/>
    <n v="23"/>
  </r>
  <r>
    <x v="2"/>
    <x v="12"/>
    <x v="19"/>
    <n v="8"/>
  </r>
  <r>
    <x v="2"/>
    <x v="12"/>
    <x v="14"/>
    <n v="54"/>
  </r>
  <r>
    <x v="2"/>
    <x v="12"/>
    <x v="6"/>
    <n v="31"/>
  </r>
  <r>
    <x v="2"/>
    <x v="12"/>
    <x v="7"/>
    <n v="37551"/>
  </r>
  <r>
    <x v="2"/>
    <x v="12"/>
    <x v="18"/>
    <n v="2"/>
  </r>
  <r>
    <x v="2"/>
    <x v="12"/>
    <x v="8"/>
    <n v="95"/>
  </r>
  <r>
    <x v="2"/>
    <x v="12"/>
    <x v="9"/>
    <n v="241"/>
  </r>
  <r>
    <x v="2"/>
    <x v="12"/>
    <x v="10"/>
    <n v="5869"/>
  </r>
  <r>
    <x v="2"/>
    <x v="13"/>
    <x v="11"/>
    <n v="1"/>
  </r>
  <r>
    <x v="2"/>
    <x v="13"/>
    <x v="2"/>
    <n v="3221"/>
  </r>
  <r>
    <x v="2"/>
    <x v="13"/>
    <x v="3"/>
    <n v="941"/>
  </r>
  <r>
    <x v="2"/>
    <x v="13"/>
    <x v="16"/>
    <n v="6"/>
  </r>
  <r>
    <x v="2"/>
    <x v="13"/>
    <x v="13"/>
    <n v="22"/>
  </r>
  <r>
    <x v="2"/>
    <x v="13"/>
    <x v="4"/>
    <n v="1"/>
  </r>
  <r>
    <x v="2"/>
    <x v="13"/>
    <x v="5"/>
    <n v="5"/>
  </r>
  <r>
    <x v="2"/>
    <x v="13"/>
    <x v="6"/>
    <n v="18"/>
  </r>
  <r>
    <x v="2"/>
    <x v="13"/>
    <x v="7"/>
    <n v="21751"/>
  </r>
  <r>
    <x v="2"/>
    <x v="13"/>
    <x v="18"/>
    <n v="2"/>
  </r>
  <r>
    <x v="2"/>
    <x v="13"/>
    <x v="8"/>
    <n v="77"/>
  </r>
  <r>
    <x v="2"/>
    <x v="13"/>
    <x v="9"/>
    <n v="17"/>
  </r>
  <r>
    <x v="2"/>
    <x v="13"/>
    <x v="10"/>
    <n v="317"/>
  </r>
  <r>
    <x v="2"/>
    <x v="14"/>
    <x v="0"/>
    <n v="114"/>
  </r>
  <r>
    <x v="2"/>
    <x v="14"/>
    <x v="11"/>
    <n v="7"/>
  </r>
  <r>
    <x v="2"/>
    <x v="14"/>
    <x v="1"/>
    <n v="4"/>
  </r>
  <r>
    <x v="2"/>
    <x v="14"/>
    <x v="2"/>
    <n v="2072"/>
  </r>
  <r>
    <x v="2"/>
    <x v="14"/>
    <x v="12"/>
    <n v="9"/>
  </r>
  <r>
    <x v="2"/>
    <x v="14"/>
    <x v="3"/>
    <n v="42"/>
  </r>
  <r>
    <x v="2"/>
    <x v="14"/>
    <x v="16"/>
    <n v="39"/>
  </r>
  <r>
    <x v="2"/>
    <x v="14"/>
    <x v="13"/>
    <n v="92"/>
  </r>
  <r>
    <x v="2"/>
    <x v="14"/>
    <x v="4"/>
    <n v="28"/>
  </r>
  <r>
    <x v="2"/>
    <x v="14"/>
    <x v="5"/>
    <n v="11"/>
  </r>
  <r>
    <x v="2"/>
    <x v="14"/>
    <x v="19"/>
    <n v="2"/>
  </r>
  <r>
    <x v="2"/>
    <x v="14"/>
    <x v="14"/>
    <n v="20"/>
  </r>
  <r>
    <x v="2"/>
    <x v="14"/>
    <x v="6"/>
    <n v="8"/>
  </r>
  <r>
    <x v="2"/>
    <x v="14"/>
    <x v="7"/>
    <n v="18878"/>
  </r>
  <r>
    <x v="2"/>
    <x v="14"/>
    <x v="18"/>
    <n v="2"/>
  </r>
  <r>
    <x v="2"/>
    <x v="14"/>
    <x v="8"/>
    <n v="155"/>
  </r>
  <r>
    <x v="2"/>
    <x v="14"/>
    <x v="9"/>
    <n v="210"/>
  </r>
  <r>
    <x v="2"/>
    <x v="14"/>
    <x v="10"/>
    <n v="2613"/>
  </r>
  <r>
    <x v="2"/>
    <x v="15"/>
    <x v="0"/>
    <n v="11"/>
  </r>
  <r>
    <x v="2"/>
    <x v="15"/>
    <x v="15"/>
    <n v="1"/>
  </r>
  <r>
    <x v="2"/>
    <x v="15"/>
    <x v="20"/>
    <n v="1"/>
  </r>
  <r>
    <x v="2"/>
    <x v="15"/>
    <x v="11"/>
    <n v="3"/>
  </r>
  <r>
    <x v="2"/>
    <x v="15"/>
    <x v="1"/>
    <n v="3"/>
  </r>
  <r>
    <x v="2"/>
    <x v="15"/>
    <x v="2"/>
    <n v="1647"/>
  </r>
  <r>
    <x v="2"/>
    <x v="15"/>
    <x v="12"/>
    <n v="2"/>
  </r>
  <r>
    <x v="2"/>
    <x v="15"/>
    <x v="3"/>
    <n v="2356"/>
  </r>
  <r>
    <x v="2"/>
    <x v="15"/>
    <x v="16"/>
    <n v="4"/>
  </r>
  <r>
    <x v="2"/>
    <x v="15"/>
    <x v="13"/>
    <n v="212"/>
  </r>
  <r>
    <x v="2"/>
    <x v="15"/>
    <x v="4"/>
    <n v="6"/>
  </r>
  <r>
    <x v="2"/>
    <x v="15"/>
    <x v="17"/>
    <n v="1"/>
  </r>
  <r>
    <x v="2"/>
    <x v="15"/>
    <x v="5"/>
    <n v="9"/>
  </r>
  <r>
    <x v="2"/>
    <x v="15"/>
    <x v="19"/>
    <n v="1"/>
  </r>
  <r>
    <x v="2"/>
    <x v="15"/>
    <x v="14"/>
    <n v="35"/>
  </r>
  <r>
    <x v="2"/>
    <x v="15"/>
    <x v="6"/>
    <n v="35"/>
  </r>
  <r>
    <x v="2"/>
    <x v="15"/>
    <x v="7"/>
    <n v="26680"/>
  </r>
  <r>
    <x v="2"/>
    <x v="15"/>
    <x v="18"/>
    <n v="21"/>
  </r>
  <r>
    <x v="2"/>
    <x v="15"/>
    <x v="8"/>
    <n v="507"/>
  </r>
  <r>
    <x v="2"/>
    <x v="15"/>
    <x v="9"/>
    <n v="89"/>
  </r>
  <r>
    <x v="2"/>
    <x v="15"/>
    <x v="10"/>
    <n v="3764"/>
  </r>
  <r>
    <x v="2"/>
    <x v="16"/>
    <x v="0"/>
    <n v="3"/>
  </r>
  <r>
    <x v="2"/>
    <x v="16"/>
    <x v="2"/>
    <n v="726"/>
  </r>
  <r>
    <x v="2"/>
    <x v="16"/>
    <x v="3"/>
    <n v="2026"/>
  </r>
  <r>
    <x v="2"/>
    <x v="16"/>
    <x v="4"/>
    <n v="1"/>
  </r>
  <r>
    <x v="2"/>
    <x v="16"/>
    <x v="19"/>
    <n v="2"/>
  </r>
  <r>
    <x v="2"/>
    <x v="16"/>
    <x v="6"/>
    <n v="1"/>
  </r>
  <r>
    <x v="2"/>
    <x v="16"/>
    <x v="7"/>
    <n v="1425"/>
  </r>
  <r>
    <x v="2"/>
    <x v="16"/>
    <x v="9"/>
    <n v="7"/>
  </r>
  <r>
    <x v="2"/>
    <x v="16"/>
    <x v="10"/>
    <n v="122"/>
  </r>
  <r>
    <x v="2"/>
    <x v="17"/>
    <x v="0"/>
    <n v="17"/>
  </r>
  <r>
    <x v="2"/>
    <x v="17"/>
    <x v="11"/>
    <n v="2"/>
  </r>
  <r>
    <x v="2"/>
    <x v="17"/>
    <x v="1"/>
    <n v="1"/>
  </r>
  <r>
    <x v="2"/>
    <x v="17"/>
    <x v="2"/>
    <n v="1989"/>
  </r>
  <r>
    <x v="2"/>
    <x v="17"/>
    <x v="3"/>
    <n v="2184"/>
  </r>
  <r>
    <x v="2"/>
    <x v="17"/>
    <x v="16"/>
    <n v="3"/>
  </r>
  <r>
    <x v="2"/>
    <x v="17"/>
    <x v="13"/>
    <n v="198"/>
  </r>
  <r>
    <x v="2"/>
    <x v="17"/>
    <x v="5"/>
    <n v="3"/>
  </r>
  <r>
    <x v="2"/>
    <x v="17"/>
    <x v="19"/>
    <n v="4"/>
  </r>
  <r>
    <x v="2"/>
    <x v="17"/>
    <x v="14"/>
    <n v="21"/>
  </r>
  <r>
    <x v="2"/>
    <x v="17"/>
    <x v="6"/>
    <n v="9"/>
  </r>
  <r>
    <x v="2"/>
    <x v="17"/>
    <x v="7"/>
    <n v="12810"/>
  </r>
  <r>
    <x v="2"/>
    <x v="17"/>
    <x v="8"/>
    <n v="46"/>
  </r>
  <r>
    <x v="2"/>
    <x v="17"/>
    <x v="9"/>
    <n v="63"/>
  </r>
  <r>
    <x v="2"/>
    <x v="17"/>
    <x v="10"/>
    <n v="1162"/>
  </r>
  <r>
    <x v="2"/>
    <x v="18"/>
    <x v="0"/>
    <n v="60"/>
  </r>
  <r>
    <x v="2"/>
    <x v="18"/>
    <x v="1"/>
    <n v="1"/>
  </r>
  <r>
    <x v="2"/>
    <x v="18"/>
    <x v="2"/>
    <n v="535"/>
  </r>
  <r>
    <x v="2"/>
    <x v="18"/>
    <x v="12"/>
    <n v="1"/>
  </r>
  <r>
    <x v="2"/>
    <x v="18"/>
    <x v="3"/>
    <n v="2408"/>
  </r>
  <r>
    <x v="2"/>
    <x v="18"/>
    <x v="16"/>
    <n v="5"/>
  </r>
  <r>
    <x v="2"/>
    <x v="18"/>
    <x v="13"/>
    <n v="2119"/>
  </r>
  <r>
    <x v="2"/>
    <x v="18"/>
    <x v="4"/>
    <n v="6"/>
  </r>
  <r>
    <x v="2"/>
    <x v="18"/>
    <x v="5"/>
    <n v="1"/>
  </r>
  <r>
    <x v="2"/>
    <x v="18"/>
    <x v="19"/>
    <n v="1"/>
  </r>
  <r>
    <x v="2"/>
    <x v="18"/>
    <x v="6"/>
    <n v="2"/>
  </r>
  <r>
    <x v="2"/>
    <x v="18"/>
    <x v="7"/>
    <n v="39661"/>
  </r>
  <r>
    <x v="2"/>
    <x v="18"/>
    <x v="18"/>
    <n v="1"/>
  </r>
  <r>
    <x v="2"/>
    <x v="18"/>
    <x v="8"/>
    <n v="18"/>
  </r>
  <r>
    <x v="2"/>
    <x v="18"/>
    <x v="9"/>
    <n v="34"/>
  </r>
  <r>
    <x v="2"/>
    <x v="18"/>
    <x v="10"/>
    <n v="1451"/>
  </r>
  <r>
    <x v="2"/>
    <x v="19"/>
    <x v="0"/>
    <n v="9"/>
  </r>
  <r>
    <x v="2"/>
    <x v="19"/>
    <x v="11"/>
    <n v="3"/>
  </r>
  <r>
    <x v="2"/>
    <x v="19"/>
    <x v="2"/>
    <n v="2549"/>
  </r>
  <r>
    <x v="2"/>
    <x v="19"/>
    <x v="3"/>
    <n v="345"/>
  </r>
  <r>
    <x v="2"/>
    <x v="19"/>
    <x v="16"/>
    <n v="3"/>
  </r>
  <r>
    <x v="2"/>
    <x v="19"/>
    <x v="13"/>
    <n v="32"/>
  </r>
  <r>
    <x v="2"/>
    <x v="19"/>
    <x v="4"/>
    <n v="4"/>
  </r>
  <r>
    <x v="2"/>
    <x v="19"/>
    <x v="14"/>
    <n v="4"/>
  </r>
  <r>
    <x v="2"/>
    <x v="19"/>
    <x v="6"/>
    <n v="2"/>
  </r>
  <r>
    <x v="2"/>
    <x v="19"/>
    <x v="7"/>
    <n v="17143"/>
  </r>
  <r>
    <x v="2"/>
    <x v="19"/>
    <x v="18"/>
    <n v="1"/>
  </r>
  <r>
    <x v="2"/>
    <x v="19"/>
    <x v="8"/>
    <n v="106"/>
  </r>
  <r>
    <x v="2"/>
    <x v="19"/>
    <x v="9"/>
    <n v="4"/>
  </r>
  <r>
    <x v="2"/>
    <x v="19"/>
    <x v="10"/>
    <n v="125"/>
  </r>
  <r>
    <x v="2"/>
    <x v="20"/>
    <x v="0"/>
    <n v="7"/>
  </r>
  <r>
    <x v="2"/>
    <x v="20"/>
    <x v="15"/>
    <n v="1"/>
  </r>
  <r>
    <x v="2"/>
    <x v="20"/>
    <x v="20"/>
    <n v="1"/>
  </r>
  <r>
    <x v="2"/>
    <x v="20"/>
    <x v="21"/>
    <n v="1"/>
  </r>
  <r>
    <x v="2"/>
    <x v="20"/>
    <x v="11"/>
    <n v="1"/>
  </r>
  <r>
    <x v="2"/>
    <x v="20"/>
    <x v="2"/>
    <n v="2240"/>
  </r>
  <r>
    <x v="2"/>
    <x v="20"/>
    <x v="12"/>
    <n v="1"/>
  </r>
  <r>
    <x v="2"/>
    <x v="20"/>
    <x v="3"/>
    <n v="5"/>
  </r>
  <r>
    <x v="2"/>
    <x v="20"/>
    <x v="16"/>
    <n v="12"/>
  </r>
  <r>
    <x v="2"/>
    <x v="20"/>
    <x v="13"/>
    <n v="105"/>
  </r>
  <r>
    <x v="2"/>
    <x v="20"/>
    <x v="4"/>
    <n v="3"/>
  </r>
  <r>
    <x v="2"/>
    <x v="20"/>
    <x v="5"/>
    <n v="2"/>
  </r>
  <r>
    <x v="2"/>
    <x v="20"/>
    <x v="14"/>
    <n v="1"/>
  </r>
  <r>
    <x v="2"/>
    <x v="20"/>
    <x v="6"/>
    <n v="14"/>
  </r>
  <r>
    <x v="2"/>
    <x v="20"/>
    <x v="7"/>
    <n v="13043"/>
  </r>
  <r>
    <x v="2"/>
    <x v="20"/>
    <x v="18"/>
    <n v="10"/>
  </r>
  <r>
    <x v="2"/>
    <x v="20"/>
    <x v="8"/>
    <n v="39"/>
  </r>
  <r>
    <x v="2"/>
    <x v="20"/>
    <x v="9"/>
    <n v="93"/>
  </r>
  <r>
    <x v="2"/>
    <x v="20"/>
    <x v="10"/>
    <n v="14938"/>
  </r>
  <r>
    <x v="2"/>
    <x v="21"/>
    <x v="0"/>
    <n v="5"/>
  </r>
  <r>
    <x v="2"/>
    <x v="21"/>
    <x v="15"/>
    <n v="1"/>
  </r>
  <r>
    <x v="2"/>
    <x v="21"/>
    <x v="11"/>
    <n v="3"/>
  </r>
  <r>
    <x v="2"/>
    <x v="21"/>
    <x v="1"/>
    <n v="7"/>
  </r>
  <r>
    <x v="2"/>
    <x v="21"/>
    <x v="2"/>
    <n v="204"/>
  </r>
  <r>
    <x v="2"/>
    <x v="21"/>
    <x v="3"/>
    <n v="1627"/>
  </r>
  <r>
    <x v="2"/>
    <x v="21"/>
    <x v="16"/>
    <n v="16"/>
  </r>
  <r>
    <x v="2"/>
    <x v="21"/>
    <x v="13"/>
    <n v="151"/>
  </r>
  <r>
    <x v="2"/>
    <x v="21"/>
    <x v="4"/>
    <n v="6"/>
  </r>
  <r>
    <x v="2"/>
    <x v="21"/>
    <x v="5"/>
    <n v="36"/>
  </r>
  <r>
    <x v="2"/>
    <x v="21"/>
    <x v="14"/>
    <n v="5"/>
  </r>
  <r>
    <x v="2"/>
    <x v="21"/>
    <x v="6"/>
    <n v="5"/>
  </r>
  <r>
    <x v="2"/>
    <x v="21"/>
    <x v="7"/>
    <n v="32507"/>
  </r>
  <r>
    <x v="2"/>
    <x v="21"/>
    <x v="18"/>
    <n v="7"/>
  </r>
  <r>
    <x v="2"/>
    <x v="21"/>
    <x v="8"/>
    <n v="132"/>
  </r>
  <r>
    <x v="2"/>
    <x v="21"/>
    <x v="9"/>
    <n v="112"/>
  </r>
  <r>
    <x v="2"/>
    <x v="21"/>
    <x v="10"/>
    <n v="57499"/>
  </r>
  <r>
    <x v="2"/>
    <x v="22"/>
    <x v="0"/>
    <n v="18"/>
  </r>
  <r>
    <x v="2"/>
    <x v="22"/>
    <x v="11"/>
    <n v="2"/>
  </r>
  <r>
    <x v="2"/>
    <x v="22"/>
    <x v="2"/>
    <n v="15"/>
  </r>
  <r>
    <x v="2"/>
    <x v="22"/>
    <x v="3"/>
    <n v="882"/>
  </r>
  <r>
    <x v="2"/>
    <x v="22"/>
    <x v="16"/>
    <n v="2"/>
  </r>
  <r>
    <x v="2"/>
    <x v="22"/>
    <x v="13"/>
    <n v="1"/>
  </r>
  <r>
    <x v="2"/>
    <x v="22"/>
    <x v="4"/>
    <n v="2"/>
  </r>
  <r>
    <x v="2"/>
    <x v="22"/>
    <x v="19"/>
    <n v="93"/>
  </r>
  <r>
    <x v="2"/>
    <x v="22"/>
    <x v="7"/>
    <n v="5960"/>
  </r>
  <r>
    <x v="2"/>
    <x v="22"/>
    <x v="10"/>
    <n v="52"/>
  </r>
  <r>
    <x v="3"/>
    <x v="23"/>
    <x v="7"/>
    <n v="22"/>
  </r>
  <r>
    <x v="3"/>
    <x v="23"/>
    <x v="0"/>
    <n v="52"/>
  </r>
  <r>
    <x v="3"/>
    <x v="23"/>
    <x v="1"/>
    <n v="4"/>
  </r>
  <r>
    <x v="3"/>
    <x v="23"/>
    <x v="2"/>
    <n v="2576"/>
  </r>
  <r>
    <x v="3"/>
    <x v="23"/>
    <x v="12"/>
    <n v="5"/>
  </r>
  <r>
    <x v="3"/>
    <x v="23"/>
    <x v="3"/>
    <n v="2"/>
  </r>
  <r>
    <x v="3"/>
    <x v="23"/>
    <x v="16"/>
    <n v="3"/>
  </r>
  <r>
    <x v="3"/>
    <x v="23"/>
    <x v="13"/>
    <n v="7"/>
  </r>
  <r>
    <x v="3"/>
    <x v="23"/>
    <x v="4"/>
    <n v="6"/>
  </r>
  <r>
    <x v="3"/>
    <x v="23"/>
    <x v="5"/>
    <n v="2"/>
  </r>
  <r>
    <x v="3"/>
    <x v="23"/>
    <x v="6"/>
    <n v="16"/>
  </r>
  <r>
    <x v="3"/>
    <x v="23"/>
    <x v="7"/>
    <n v="12691"/>
  </r>
  <r>
    <x v="3"/>
    <x v="23"/>
    <x v="8"/>
    <n v="112"/>
  </r>
  <r>
    <x v="3"/>
    <x v="23"/>
    <x v="9"/>
    <n v="18"/>
  </r>
  <r>
    <x v="3"/>
    <x v="23"/>
    <x v="10"/>
    <n v="1326"/>
  </r>
  <r>
    <x v="3"/>
    <x v="24"/>
    <x v="7"/>
    <n v="5"/>
  </r>
  <r>
    <x v="3"/>
    <x v="24"/>
    <x v="0"/>
    <n v="31"/>
  </r>
  <r>
    <x v="3"/>
    <x v="24"/>
    <x v="15"/>
    <n v="1"/>
  </r>
  <r>
    <x v="3"/>
    <x v="24"/>
    <x v="21"/>
    <n v="1"/>
  </r>
  <r>
    <x v="3"/>
    <x v="24"/>
    <x v="11"/>
    <n v="1"/>
  </r>
  <r>
    <x v="3"/>
    <x v="24"/>
    <x v="1"/>
    <n v="5"/>
  </r>
  <r>
    <x v="3"/>
    <x v="24"/>
    <x v="2"/>
    <n v="1735"/>
  </r>
  <r>
    <x v="3"/>
    <x v="24"/>
    <x v="3"/>
    <n v="4"/>
  </r>
  <r>
    <x v="3"/>
    <x v="24"/>
    <x v="13"/>
    <n v="6"/>
  </r>
  <r>
    <x v="3"/>
    <x v="24"/>
    <x v="4"/>
    <n v="7"/>
  </r>
  <r>
    <x v="3"/>
    <x v="24"/>
    <x v="17"/>
    <n v="1"/>
  </r>
  <r>
    <x v="3"/>
    <x v="24"/>
    <x v="5"/>
    <n v="3"/>
  </r>
  <r>
    <x v="3"/>
    <x v="24"/>
    <x v="19"/>
    <n v="57"/>
  </r>
  <r>
    <x v="3"/>
    <x v="24"/>
    <x v="6"/>
    <n v="9"/>
  </r>
  <r>
    <x v="3"/>
    <x v="24"/>
    <x v="7"/>
    <n v="9936"/>
  </r>
  <r>
    <x v="3"/>
    <x v="24"/>
    <x v="8"/>
    <n v="175"/>
  </r>
  <r>
    <x v="3"/>
    <x v="24"/>
    <x v="9"/>
    <n v="5"/>
  </r>
  <r>
    <x v="3"/>
    <x v="24"/>
    <x v="10"/>
    <n v="1985"/>
  </r>
  <r>
    <x v="3"/>
    <x v="25"/>
    <x v="0"/>
    <n v="64"/>
  </r>
  <r>
    <x v="3"/>
    <x v="25"/>
    <x v="1"/>
    <n v="4"/>
  </r>
  <r>
    <x v="3"/>
    <x v="25"/>
    <x v="2"/>
    <n v="409"/>
  </r>
  <r>
    <x v="3"/>
    <x v="25"/>
    <x v="12"/>
    <n v="1"/>
  </r>
  <r>
    <x v="3"/>
    <x v="25"/>
    <x v="16"/>
    <n v="1"/>
  </r>
  <r>
    <x v="3"/>
    <x v="25"/>
    <x v="4"/>
    <n v="1"/>
  </r>
  <r>
    <x v="3"/>
    <x v="25"/>
    <x v="5"/>
    <n v="4"/>
  </r>
  <r>
    <x v="3"/>
    <x v="25"/>
    <x v="14"/>
    <n v="4"/>
  </r>
  <r>
    <x v="3"/>
    <x v="25"/>
    <x v="6"/>
    <n v="15"/>
  </r>
  <r>
    <x v="3"/>
    <x v="25"/>
    <x v="7"/>
    <n v="5570"/>
  </r>
  <r>
    <x v="3"/>
    <x v="25"/>
    <x v="8"/>
    <n v="23"/>
  </r>
  <r>
    <x v="3"/>
    <x v="25"/>
    <x v="9"/>
    <n v="7"/>
  </r>
  <r>
    <x v="3"/>
    <x v="25"/>
    <x v="10"/>
    <n v="506"/>
  </r>
  <r>
    <x v="3"/>
    <x v="26"/>
    <x v="7"/>
    <n v="1"/>
  </r>
  <r>
    <x v="3"/>
    <x v="26"/>
    <x v="0"/>
    <n v="15"/>
  </r>
  <r>
    <x v="3"/>
    <x v="26"/>
    <x v="15"/>
    <n v="1"/>
  </r>
  <r>
    <x v="3"/>
    <x v="26"/>
    <x v="1"/>
    <n v="1"/>
  </r>
  <r>
    <x v="3"/>
    <x v="26"/>
    <x v="2"/>
    <n v="559"/>
  </r>
  <r>
    <x v="3"/>
    <x v="26"/>
    <x v="3"/>
    <n v="13"/>
  </r>
  <r>
    <x v="3"/>
    <x v="26"/>
    <x v="16"/>
    <n v="1"/>
  </r>
  <r>
    <x v="3"/>
    <x v="26"/>
    <x v="13"/>
    <n v="7"/>
  </r>
  <r>
    <x v="3"/>
    <x v="26"/>
    <x v="4"/>
    <n v="12"/>
  </r>
  <r>
    <x v="3"/>
    <x v="26"/>
    <x v="5"/>
    <n v="1"/>
  </r>
  <r>
    <x v="3"/>
    <x v="26"/>
    <x v="19"/>
    <n v="35"/>
  </r>
  <r>
    <x v="3"/>
    <x v="26"/>
    <x v="14"/>
    <n v="1"/>
  </r>
  <r>
    <x v="3"/>
    <x v="26"/>
    <x v="6"/>
    <n v="38"/>
  </r>
  <r>
    <x v="3"/>
    <x v="26"/>
    <x v="7"/>
    <n v="16947"/>
  </r>
  <r>
    <x v="3"/>
    <x v="26"/>
    <x v="18"/>
    <n v="3"/>
  </r>
  <r>
    <x v="3"/>
    <x v="26"/>
    <x v="8"/>
    <n v="29"/>
  </r>
  <r>
    <x v="3"/>
    <x v="26"/>
    <x v="9"/>
    <n v="16"/>
  </r>
  <r>
    <x v="3"/>
    <x v="26"/>
    <x v="10"/>
    <n v="1405"/>
  </r>
  <r>
    <x v="3"/>
    <x v="27"/>
    <x v="0"/>
    <n v="11"/>
  </r>
  <r>
    <x v="3"/>
    <x v="27"/>
    <x v="11"/>
    <n v="1"/>
  </r>
  <r>
    <x v="3"/>
    <x v="27"/>
    <x v="2"/>
    <n v="1083"/>
  </r>
  <r>
    <x v="3"/>
    <x v="27"/>
    <x v="12"/>
    <n v="1"/>
  </r>
  <r>
    <x v="3"/>
    <x v="27"/>
    <x v="3"/>
    <n v="2"/>
  </r>
  <r>
    <x v="3"/>
    <x v="27"/>
    <x v="13"/>
    <n v="4"/>
  </r>
  <r>
    <x v="3"/>
    <x v="27"/>
    <x v="4"/>
    <n v="2"/>
  </r>
  <r>
    <x v="3"/>
    <x v="27"/>
    <x v="5"/>
    <n v="5"/>
  </r>
  <r>
    <x v="3"/>
    <x v="27"/>
    <x v="14"/>
    <n v="2"/>
  </r>
  <r>
    <x v="3"/>
    <x v="27"/>
    <x v="6"/>
    <n v="7"/>
  </r>
  <r>
    <x v="3"/>
    <x v="27"/>
    <x v="7"/>
    <n v="10646"/>
  </r>
  <r>
    <x v="3"/>
    <x v="27"/>
    <x v="8"/>
    <n v="61"/>
  </r>
  <r>
    <x v="3"/>
    <x v="27"/>
    <x v="9"/>
    <n v="5"/>
  </r>
  <r>
    <x v="3"/>
    <x v="27"/>
    <x v="10"/>
    <n v="1633"/>
  </r>
  <r>
    <x v="3"/>
    <x v="28"/>
    <x v="0"/>
    <n v="8"/>
  </r>
  <r>
    <x v="3"/>
    <x v="28"/>
    <x v="1"/>
    <n v="61"/>
  </r>
  <r>
    <x v="3"/>
    <x v="28"/>
    <x v="2"/>
    <n v="20"/>
  </r>
  <r>
    <x v="3"/>
    <x v="28"/>
    <x v="12"/>
    <n v="9"/>
  </r>
  <r>
    <x v="3"/>
    <x v="28"/>
    <x v="3"/>
    <n v="1"/>
  </r>
  <r>
    <x v="3"/>
    <x v="28"/>
    <x v="13"/>
    <n v="1"/>
  </r>
  <r>
    <x v="3"/>
    <x v="28"/>
    <x v="4"/>
    <n v="3"/>
  </r>
  <r>
    <x v="3"/>
    <x v="28"/>
    <x v="5"/>
    <n v="7"/>
  </r>
  <r>
    <x v="3"/>
    <x v="28"/>
    <x v="6"/>
    <n v="6"/>
  </r>
  <r>
    <x v="3"/>
    <x v="28"/>
    <x v="7"/>
    <n v="5632"/>
  </r>
  <r>
    <x v="3"/>
    <x v="28"/>
    <x v="8"/>
    <n v="33"/>
  </r>
  <r>
    <x v="3"/>
    <x v="28"/>
    <x v="9"/>
    <n v="5"/>
  </r>
  <r>
    <x v="3"/>
    <x v="28"/>
    <x v="10"/>
    <n v="828"/>
  </r>
  <r>
    <x v="3"/>
    <x v="29"/>
    <x v="7"/>
    <n v="7"/>
  </r>
  <r>
    <x v="3"/>
    <x v="29"/>
    <x v="0"/>
    <n v="16"/>
  </r>
  <r>
    <x v="3"/>
    <x v="29"/>
    <x v="1"/>
    <n v="2"/>
  </r>
  <r>
    <x v="3"/>
    <x v="29"/>
    <x v="2"/>
    <n v="2615"/>
  </r>
  <r>
    <x v="3"/>
    <x v="29"/>
    <x v="12"/>
    <n v="1"/>
  </r>
  <r>
    <x v="3"/>
    <x v="29"/>
    <x v="3"/>
    <n v="673"/>
  </r>
  <r>
    <x v="3"/>
    <x v="29"/>
    <x v="13"/>
    <n v="9"/>
  </r>
  <r>
    <x v="3"/>
    <x v="29"/>
    <x v="4"/>
    <n v="10"/>
  </r>
  <r>
    <x v="3"/>
    <x v="29"/>
    <x v="5"/>
    <n v="4"/>
  </r>
  <r>
    <x v="3"/>
    <x v="29"/>
    <x v="14"/>
    <n v="1"/>
  </r>
  <r>
    <x v="3"/>
    <x v="29"/>
    <x v="6"/>
    <n v="14"/>
  </r>
  <r>
    <x v="3"/>
    <x v="29"/>
    <x v="7"/>
    <n v="18924"/>
  </r>
  <r>
    <x v="3"/>
    <x v="29"/>
    <x v="18"/>
    <n v="3"/>
  </r>
  <r>
    <x v="3"/>
    <x v="29"/>
    <x v="8"/>
    <n v="127"/>
  </r>
  <r>
    <x v="3"/>
    <x v="29"/>
    <x v="9"/>
    <n v="26"/>
  </r>
  <r>
    <x v="3"/>
    <x v="29"/>
    <x v="10"/>
    <n v="1126"/>
  </r>
  <r>
    <x v="3"/>
    <x v="30"/>
    <x v="0"/>
    <n v="7"/>
  </r>
  <r>
    <x v="3"/>
    <x v="30"/>
    <x v="1"/>
    <n v="2"/>
  </r>
  <r>
    <x v="3"/>
    <x v="30"/>
    <x v="2"/>
    <n v="416"/>
  </r>
  <r>
    <x v="3"/>
    <x v="30"/>
    <x v="12"/>
    <n v="6"/>
  </r>
  <r>
    <x v="3"/>
    <x v="30"/>
    <x v="3"/>
    <n v="9"/>
  </r>
  <r>
    <x v="3"/>
    <x v="30"/>
    <x v="13"/>
    <n v="31"/>
  </r>
  <r>
    <x v="3"/>
    <x v="30"/>
    <x v="4"/>
    <n v="4"/>
  </r>
  <r>
    <x v="3"/>
    <x v="30"/>
    <x v="5"/>
    <n v="4"/>
  </r>
  <r>
    <x v="3"/>
    <x v="30"/>
    <x v="14"/>
    <n v="2"/>
  </r>
  <r>
    <x v="3"/>
    <x v="30"/>
    <x v="7"/>
    <n v="8991"/>
  </r>
  <r>
    <x v="3"/>
    <x v="30"/>
    <x v="8"/>
    <n v="193"/>
  </r>
  <r>
    <x v="3"/>
    <x v="30"/>
    <x v="9"/>
    <n v="5"/>
  </r>
  <r>
    <x v="3"/>
    <x v="30"/>
    <x v="10"/>
    <n v="578"/>
  </r>
  <r>
    <x v="3"/>
    <x v="31"/>
    <x v="0"/>
    <n v="8"/>
  </r>
  <r>
    <x v="3"/>
    <x v="31"/>
    <x v="15"/>
    <n v="1"/>
  </r>
  <r>
    <x v="3"/>
    <x v="31"/>
    <x v="1"/>
    <n v="1"/>
  </r>
  <r>
    <x v="3"/>
    <x v="31"/>
    <x v="2"/>
    <n v="292"/>
  </r>
  <r>
    <x v="3"/>
    <x v="31"/>
    <x v="12"/>
    <n v="1"/>
  </r>
  <r>
    <x v="3"/>
    <x v="31"/>
    <x v="13"/>
    <n v="8"/>
  </r>
  <r>
    <x v="3"/>
    <x v="31"/>
    <x v="5"/>
    <n v="1"/>
  </r>
  <r>
    <x v="3"/>
    <x v="31"/>
    <x v="7"/>
    <n v="4790"/>
  </r>
  <r>
    <x v="3"/>
    <x v="31"/>
    <x v="18"/>
    <n v="1"/>
  </r>
  <r>
    <x v="3"/>
    <x v="31"/>
    <x v="8"/>
    <n v="47"/>
  </r>
  <r>
    <x v="3"/>
    <x v="31"/>
    <x v="9"/>
    <n v="5"/>
  </r>
  <r>
    <x v="3"/>
    <x v="31"/>
    <x v="10"/>
    <n v="226"/>
  </r>
  <r>
    <x v="3"/>
    <x v="32"/>
    <x v="7"/>
    <n v="3"/>
  </r>
  <r>
    <x v="3"/>
    <x v="32"/>
    <x v="0"/>
    <n v="14"/>
  </r>
  <r>
    <x v="3"/>
    <x v="32"/>
    <x v="15"/>
    <n v="2"/>
  </r>
  <r>
    <x v="3"/>
    <x v="32"/>
    <x v="20"/>
    <n v="1"/>
  </r>
  <r>
    <x v="3"/>
    <x v="32"/>
    <x v="1"/>
    <n v="2"/>
  </r>
  <r>
    <x v="3"/>
    <x v="32"/>
    <x v="2"/>
    <n v="1719"/>
  </r>
  <r>
    <x v="3"/>
    <x v="32"/>
    <x v="12"/>
    <n v="5"/>
  </r>
  <r>
    <x v="3"/>
    <x v="32"/>
    <x v="3"/>
    <n v="1"/>
  </r>
  <r>
    <x v="3"/>
    <x v="32"/>
    <x v="13"/>
    <n v="2"/>
  </r>
  <r>
    <x v="3"/>
    <x v="32"/>
    <x v="4"/>
    <n v="24"/>
  </r>
  <r>
    <x v="3"/>
    <x v="32"/>
    <x v="5"/>
    <n v="3"/>
  </r>
  <r>
    <x v="3"/>
    <x v="32"/>
    <x v="19"/>
    <n v="1"/>
  </r>
  <r>
    <x v="3"/>
    <x v="32"/>
    <x v="14"/>
    <n v="1"/>
  </r>
  <r>
    <x v="3"/>
    <x v="32"/>
    <x v="6"/>
    <n v="2"/>
  </r>
  <r>
    <x v="3"/>
    <x v="32"/>
    <x v="7"/>
    <n v="11766"/>
  </r>
  <r>
    <x v="3"/>
    <x v="32"/>
    <x v="18"/>
    <n v="2"/>
  </r>
  <r>
    <x v="3"/>
    <x v="32"/>
    <x v="8"/>
    <n v="149"/>
  </r>
  <r>
    <x v="3"/>
    <x v="32"/>
    <x v="9"/>
    <n v="15"/>
  </r>
  <r>
    <x v="3"/>
    <x v="32"/>
    <x v="10"/>
    <n v="876"/>
  </r>
  <r>
    <x v="4"/>
    <x v="33"/>
    <x v="0"/>
    <n v="1"/>
  </r>
  <r>
    <x v="4"/>
    <x v="33"/>
    <x v="2"/>
    <n v="2"/>
  </r>
  <r>
    <x v="4"/>
    <x v="33"/>
    <x v="7"/>
    <n v="1070"/>
  </r>
  <r>
    <x v="4"/>
    <x v="33"/>
    <x v="10"/>
    <n v="319"/>
  </r>
  <r>
    <x v="4"/>
    <x v="34"/>
    <x v="7"/>
    <n v="3"/>
  </r>
  <r>
    <x v="4"/>
    <x v="34"/>
    <x v="0"/>
    <n v="9"/>
  </r>
  <r>
    <x v="4"/>
    <x v="34"/>
    <x v="1"/>
    <n v="1"/>
  </r>
  <r>
    <x v="4"/>
    <x v="34"/>
    <x v="2"/>
    <n v="2258"/>
  </r>
  <r>
    <x v="4"/>
    <x v="34"/>
    <x v="12"/>
    <n v="13"/>
  </r>
  <r>
    <x v="4"/>
    <x v="34"/>
    <x v="3"/>
    <n v="1"/>
  </r>
  <r>
    <x v="4"/>
    <x v="34"/>
    <x v="16"/>
    <n v="2"/>
  </r>
  <r>
    <x v="4"/>
    <x v="34"/>
    <x v="13"/>
    <n v="8"/>
  </r>
  <r>
    <x v="4"/>
    <x v="34"/>
    <x v="4"/>
    <n v="41"/>
  </r>
  <r>
    <x v="4"/>
    <x v="34"/>
    <x v="5"/>
    <n v="26"/>
  </r>
  <r>
    <x v="4"/>
    <x v="34"/>
    <x v="6"/>
    <n v="25"/>
  </r>
  <r>
    <x v="4"/>
    <x v="34"/>
    <x v="7"/>
    <n v="14083"/>
  </r>
  <r>
    <x v="4"/>
    <x v="34"/>
    <x v="8"/>
    <n v="138"/>
  </r>
  <r>
    <x v="4"/>
    <x v="34"/>
    <x v="9"/>
    <n v="7"/>
  </r>
  <r>
    <x v="4"/>
    <x v="34"/>
    <x v="10"/>
    <n v="458"/>
  </r>
  <r>
    <x v="4"/>
    <x v="35"/>
    <x v="0"/>
    <n v="1"/>
  </r>
  <r>
    <x v="4"/>
    <x v="35"/>
    <x v="11"/>
    <n v="6"/>
  </r>
  <r>
    <x v="4"/>
    <x v="35"/>
    <x v="2"/>
    <n v="152"/>
  </r>
  <r>
    <x v="4"/>
    <x v="35"/>
    <x v="3"/>
    <n v="2"/>
  </r>
  <r>
    <x v="4"/>
    <x v="35"/>
    <x v="13"/>
    <n v="2"/>
  </r>
  <r>
    <x v="4"/>
    <x v="35"/>
    <x v="4"/>
    <n v="3"/>
  </r>
  <r>
    <x v="4"/>
    <x v="35"/>
    <x v="5"/>
    <n v="3"/>
  </r>
  <r>
    <x v="4"/>
    <x v="35"/>
    <x v="7"/>
    <n v="4852"/>
  </r>
  <r>
    <x v="4"/>
    <x v="35"/>
    <x v="8"/>
    <n v="3"/>
  </r>
  <r>
    <x v="4"/>
    <x v="35"/>
    <x v="9"/>
    <n v="1"/>
  </r>
  <r>
    <x v="4"/>
    <x v="35"/>
    <x v="10"/>
    <n v="460"/>
  </r>
  <r>
    <x v="4"/>
    <x v="36"/>
    <x v="0"/>
    <n v="15"/>
  </r>
  <r>
    <x v="4"/>
    <x v="36"/>
    <x v="2"/>
    <n v="725"/>
  </r>
  <r>
    <x v="4"/>
    <x v="36"/>
    <x v="13"/>
    <n v="3"/>
  </r>
  <r>
    <x v="4"/>
    <x v="36"/>
    <x v="4"/>
    <n v="1"/>
  </r>
  <r>
    <x v="4"/>
    <x v="36"/>
    <x v="6"/>
    <n v="2"/>
  </r>
  <r>
    <x v="4"/>
    <x v="36"/>
    <x v="7"/>
    <n v="1913"/>
  </r>
  <r>
    <x v="4"/>
    <x v="36"/>
    <x v="8"/>
    <n v="30"/>
  </r>
  <r>
    <x v="4"/>
    <x v="36"/>
    <x v="9"/>
    <n v="1"/>
  </r>
  <r>
    <x v="4"/>
    <x v="36"/>
    <x v="10"/>
    <n v="139"/>
  </r>
  <r>
    <x v="4"/>
    <x v="37"/>
    <x v="0"/>
    <n v="3"/>
  </r>
  <r>
    <x v="4"/>
    <x v="37"/>
    <x v="2"/>
    <n v="364"/>
  </r>
  <r>
    <x v="4"/>
    <x v="37"/>
    <x v="4"/>
    <n v="3"/>
  </r>
  <r>
    <x v="4"/>
    <x v="37"/>
    <x v="14"/>
    <n v="1"/>
  </r>
  <r>
    <x v="4"/>
    <x v="37"/>
    <x v="6"/>
    <n v="3"/>
  </r>
  <r>
    <x v="4"/>
    <x v="37"/>
    <x v="7"/>
    <n v="4986"/>
  </r>
  <r>
    <x v="4"/>
    <x v="37"/>
    <x v="8"/>
    <n v="11"/>
  </r>
  <r>
    <x v="4"/>
    <x v="37"/>
    <x v="9"/>
    <n v="1"/>
  </r>
  <r>
    <x v="4"/>
    <x v="37"/>
    <x v="10"/>
    <n v="216"/>
  </r>
  <r>
    <x v="4"/>
    <x v="38"/>
    <x v="0"/>
    <n v="2"/>
  </r>
  <r>
    <x v="4"/>
    <x v="38"/>
    <x v="2"/>
    <n v="6"/>
  </r>
  <r>
    <x v="4"/>
    <x v="38"/>
    <x v="19"/>
    <n v="1"/>
  </r>
  <r>
    <x v="4"/>
    <x v="38"/>
    <x v="7"/>
    <n v="6252"/>
  </r>
  <r>
    <x v="4"/>
    <x v="38"/>
    <x v="8"/>
    <n v="2"/>
  </r>
  <r>
    <x v="4"/>
    <x v="38"/>
    <x v="9"/>
    <n v="1"/>
  </r>
  <r>
    <x v="4"/>
    <x v="38"/>
    <x v="10"/>
    <n v="361"/>
  </r>
  <r>
    <x v="4"/>
    <x v="39"/>
    <x v="0"/>
    <n v="11"/>
  </r>
  <r>
    <x v="4"/>
    <x v="39"/>
    <x v="20"/>
    <n v="4"/>
  </r>
  <r>
    <x v="4"/>
    <x v="39"/>
    <x v="21"/>
    <n v="1"/>
  </r>
  <r>
    <x v="4"/>
    <x v="39"/>
    <x v="11"/>
    <n v="2"/>
  </r>
  <r>
    <x v="4"/>
    <x v="39"/>
    <x v="1"/>
    <n v="5"/>
  </r>
  <r>
    <x v="4"/>
    <x v="39"/>
    <x v="2"/>
    <n v="44"/>
  </r>
  <r>
    <x v="4"/>
    <x v="39"/>
    <x v="12"/>
    <n v="2"/>
  </r>
  <r>
    <x v="4"/>
    <x v="39"/>
    <x v="3"/>
    <n v="8"/>
  </r>
  <r>
    <x v="4"/>
    <x v="39"/>
    <x v="16"/>
    <n v="1"/>
  </r>
  <r>
    <x v="4"/>
    <x v="39"/>
    <x v="13"/>
    <n v="1"/>
  </r>
  <r>
    <x v="4"/>
    <x v="39"/>
    <x v="4"/>
    <n v="8"/>
  </r>
  <r>
    <x v="4"/>
    <x v="39"/>
    <x v="5"/>
    <n v="1"/>
  </r>
  <r>
    <x v="4"/>
    <x v="39"/>
    <x v="6"/>
    <n v="16"/>
  </r>
  <r>
    <x v="4"/>
    <x v="39"/>
    <x v="7"/>
    <n v="11254"/>
  </r>
  <r>
    <x v="4"/>
    <x v="39"/>
    <x v="18"/>
    <n v="1"/>
  </r>
  <r>
    <x v="4"/>
    <x v="39"/>
    <x v="8"/>
    <n v="221"/>
  </r>
  <r>
    <x v="4"/>
    <x v="39"/>
    <x v="9"/>
    <n v="1"/>
  </r>
  <r>
    <x v="4"/>
    <x v="39"/>
    <x v="10"/>
    <n v="209"/>
  </r>
  <r>
    <x v="4"/>
    <x v="40"/>
    <x v="7"/>
    <n v="4"/>
  </r>
  <r>
    <x v="4"/>
    <x v="40"/>
    <x v="0"/>
    <n v="14"/>
  </r>
  <r>
    <x v="4"/>
    <x v="40"/>
    <x v="2"/>
    <n v="3397"/>
  </r>
  <r>
    <x v="4"/>
    <x v="40"/>
    <x v="12"/>
    <n v="4"/>
  </r>
  <r>
    <x v="4"/>
    <x v="40"/>
    <x v="3"/>
    <n v="3818"/>
  </r>
  <r>
    <x v="4"/>
    <x v="40"/>
    <x v="13"/>
    <n v="47"/>
  </r>
  <r>
    <x v="4"/>
    <x v="40"/>
    <x v="4"/>
    <n v="28"/>
  </r>
  <r>
    <x v="4"/>
    <x v="40"/>
    <x v="17"/>
    <n v="4"/>
  </r>
  <r>
    <x v="4"/>
    <x v="40"/>
    <x v="5"/>
    <n v="2"/>
  </r>
  <r>
    <x v="4"/>
    <x v="40"/>
    <x v="19"/>
    <n v="103"/>
  </r>
  <r>
    <x v="4"/>
    <x v="40"/>
    <x v="14"/>
    <n v="10"/>
  </r>
  <r>
    <x v="4"/>
    <x v="40"/>
    <x v="6"/>
    <n v="2"/>
  </r>
  <r>
    <x v="4"/>
    <x v="40"/>
    <x v="7"/>
    <n v="7686"/>
  </r>
  <r>
    <x v="4"/>
    <x v="40"/>
    <x v="8"/>
    <n v="61"/>
  </r>
  <r>
    <x v="4"/>
    <x v="40"/>
    <x v="9"/>
    <n v="32"/>
  </r>
  <r>
    <x v="4"/>
    <x v="40"/>
    <x v="10"/>
    <n v="4777"/>
  </r>
  <r>
    <x v="4"/>
    <x v="41"/>
    <x v="0"/>
    <n v="2"/>
  </r>
  <r>
    <x v="4"/>
    <x v="41"/>
    <x v="11"/>
    <n v="1"/>
  </r>
  <r>
    <x v="4"/>
    <x v="41"/>
    <x v="1"/>
    <n v="4"/>
  </r>
  <r>
    <x v="4"/>
    <x v="41"/>
    <x v="2"/>
    <n v="981"/>
  </r>
  <r>
    <x v="4"/>
    <x v="41"/>
    <x v="13"/>
    <n v="9"/>
  </r>
  <r>
    <x v="4"/>
    <x v="41"/>
    <x v="4"/>
    <n v="1"/>
  </r>
  <r>
    <x v="4"/>
    <x v="41"/>
    <x v="5"/>
    <n v="2"/>
  </r>
  <r>
    <x v="4"/>
    <x v="41"/>
    <x v="7"/>
    <n v="6077"/>
  </r>
  <r>
    <x v="4"/>
    <x v="41"/>
    <x v="18"/>
    <n v="1"/>
  </r>
  <r>
    <x v="4"/>
    <x v="41"/>
    <x v="8"/>
    <n v="68"/>
  </r>
  <r>
    <x v="4"/>
    <x v="41"/>
    <x v="9"/>
    <n v="2"/>
  </r>
  <r>
    <x v="4"/>
    <x v="41"/>
    <x v="10"/>
    <n v="34"/>
  </r>
  <r>
    <x v="4"/>
    <x v="42"/>
    <x v="7"/>
    <n v="7"/>
  </r>
  <r>
    <x v="4"/>
    <x v="42"/>
    <x v="0"/>
    <n v="62"/>
  </r>
  <r>
    <x v="4"/>
    <x v="42"/>
    <x v="15"/>
    <n v="3"/>
  </r>
  <r>
    <x v="4"/>
    <x v="42"/>
    <x v="1"/>
    <n v="1"/>
  </r>
  <r>
    <x v="4"/>
    <x v="42"/>
    <x v="2"/>
    <n v="3753"/>
  </r>
  <r>
    <x v="4"/>
    <x v="42"/>
    <x v="12"/>
    <n v="39"/>
  </r>
  <r>
    <x v="4"/>
    <x v="42"/>
    <x v="3"/>
    <n v="4535"/>
  </r>
  <r>
    <x v="4"/>
    <x v="42"/>
    <x v="16"/>
    <n v="3"/>
  </r>
  <r>
    <x v="4"/>
    <x v="42"/>
    <x v="13"/>
    <n v="7"/>
  </r>
  <r>
    <x v="4"/>
    <x v="42"/>
    <x v="4"/>
    <n v="10"/>
  </r>
  <r>
    <x v="4"/>
    <x v="42"/>
    <x v="5"/>
    <n v="2"/>
  </r>
  <r>
    <x v="4"/>
    <x v="42"/>
    <x v="19"/>
    <n v="2"/>
  </r>
  <r>
    <x v="4"/>
    <x v="42"/>
    <x v="6"/>
    <n v="8"/>
  </r>
  <r>
    <x v="4"/>
    <x v="42"/>
    <x v="7"/>
    <n v="8138"/>
  </r>
  <r>
    <x v="4"/>
    <x v="42"/>
    <x v="8"/>
    <n v="64"/>
  </r>
  <r>
    <x v="4"/>
    <x v="42"/>
    <x v="9"/>
    <n v="67"/>
  </r>
  <r>
    <x v="4"/>
    <x v="42"/>
    <x v="10"/>
    <n v="2167"/>
  </r>
  <r>
    <x v="4"/>
    <x v="43"/>
    <x v="2"/>
    <n v="42"/>
  </r>
  <r>
    <x v="4"/>
    <x v="43"/>
    <x v="3"/>
    <n v="7"/>
  </r>
  <r>
    <x v="4"/>
    <x v="43"/>
    <x v="13"/>
    <n v="1"/>
  </r>
  <r>
    <x v="4"/>
    <x v="43"/>
    <x v="6"/>
    <n v="2"/>
  </r>
  <r>
    <x v="4"/>
    <x v="43"/>
    <x v="7"/>
    <n v="3421"/>
  </r>
  <r>
    <x v="4"/>
    <x v="43"/>
    <x v="9"/>
    <n v="2"/>
  </r>
  <r>
    <x v="4"/>
    <x v="43"/>
    <x v="10"/>
    <n v="53"/>
  </r>
  <r>
    <x v="4"/>
    <x v="44"/>
    <x v="0"/>
    <n v="2"/>
  </r>
  <r>
    <x v="4"/>
    <x v="44"/>
    <x v="15"/>
    <n v="1"/>
  </r>
  <r>
    <x v="4"/>
    <x v="44"/>
    <x v="11"/>
    <n v="1"/>
  </r>
  <r>
    <x v="4"/>
    <x v="44"/>
    <x v="1"/>
    <n v="1"/>
  </r>
  <r>
    <x v="4"/>
    <x v="44"/>
    <x v="2"/>
    <n v="211"/>
  </r>
  <r>
    <x v="4"/>
    <x v="44"/>
    <x v="4"/>
    <n v="5"/>
  </r>
  <r>
    <x v="4"/>
    <x v="44"/>
    <x v="5"/>
    <n v="4"/>
  </r>
  <r>
    <x v="4"/>
    <x v="44"/>
    <x v="6"/>
    <n v="3"/>
  </r>
  <r>
    <x v="4"/>
    <x v="44"/>
    <x v="7"/>
    <n v="3169"/>
  </r>
  <r>
    <x v="4"/>
    <x v="44"/>
    <x v="18"/>
    <n v="1"/>
  </r>
  <r>
    <x v="4"/>
    <x v="44"/>
    <x v="8"/>
    <n v="20"/>
  </r>
  <r>
    <x v="4"/>
    <x v="44"/>
    <x v="10"/>
    <n v="229"/>
  </r>
  <r>
    <x v="4"/>
    <x v="45"/>
    <x v="0"/>
    <n v="6"/>
  </r>
  <r>
    <x v="4"/>
    <x v="45"/>
    <x v="15"/>
    <n v="1"/>
  </r>
  <r>
    <x v="4"/>
    <x v="45"/>
    <x v="2"/>
    <n v="63"/>
  </r>
  <r>
    <x v="4"/>
    <x v="45"/>
    <x v="12"/>
    <n v="1"/>
  </r>
  <r>
    <x v="4"/>
    <x v="45"/>
    <x v="16"/>
    <n v="2"/>
  </r>
  <r>
    <x v="4"/>
    <x v="45"/>
    <x v="13"/>
    <n v="5"/>
  </r>
  <r>
    <x v="4"/>
    <x v="45"/>
    <x v="4"/>
    <n v="3"/>
  </r>
  <r>
    <x v="4"/>
    <x v="45"/>
    <x v="5"/>
    <n v="3"/>
  </r>
  <r>
    <x v="4"/>
    <x v="45"/>
    <x v="7"/>
    <n v="5930"/>
  </r>
  <r>
    <x v="4"/>
    <x v="45"/>
    <x v="8"/>
    <n v="7"/>
  </r>
  <r>
    <x v="4"/>
    <x v="45"/>
    <x v="9"/>
    <n v="1"/>
  </r>
  <r>
    <x v="4"/>
    <x v="45"/>
    <x v="10"/>
    <n v="1379"/>
  </r>
  <r>
    <x v="4"/>
    <x v="46"/>
    <x v="15"/>
    <n v="1"/>
  </r>
  <r>
    <x v="4"/>
    <x v="46"/>
    <x v="2"/>
    <n v="36"/>
  </r>
  <r>
    <x v="4"/>
    <x v="46"/>
    <x v="3"/>
    <n v="2"/>
  </r>
  <r>
    <x v="4"/>
    <x v="46"/>
    <x v="13"/>
    <n v="1"/>
  </r>
  <r>
    <x v="4"/>
    <x v="46"/>
    <x v="4"/>
    <n v="1"/>
  </r>
  <r>
    <x v="4"/>
    <x v="46"/>
    <x v="7"/>
    <n v="1677"/>
  </r>
  <r>
    <x v="4"/>
    <x v="46"/>
    <x v="8"/>
    <n v="3"/>
  </r>
  <r>
    <x v="4"/>
    <x v="46"/>
    <x v="9"/>
    <n v="3"/>
  </r>
  <r>
    <x v="4"/>
    <x v="46"/>
    <x v="10"/>
    <n v="45"/>
  </r>
  <r>
    <x v="4"/>
    <x v="47"/>
    <x v="0"/>
    <n v="6"/>
  </r>
  <r>
    <x v="4"/>
    <x v="47"/>
    <x v="11"/>
    <n v="2"/>
  </r>
  <r>
    <x v="4"/>
    <x v="47"/>
    <x v="1"/>
    <n v="2"/>
  </r>
  <r>
    <x v="4"/>
    <x v="47"/>
    <x v="2"/>
    <n v="1038"/>
  </r>
  <r>
    <x v="4"/>
    <x v="47"/>
    <x v="12"/>
    <n v="2"/>
  </r>
  <r>
    <x v="4"/>
    <x v="47"/>
    <x v="3"/>
    <n v="1"/>
  </r>
  <r>
    <x v="4"/>
    <x v="47"/>
    <x v="13"/>
    <n v="3"/>
  </r>
  <r>
    <x v="4"/>
    <x v="47"/>
    <x v="4"/>
    <n v="6"/>
  </r>
  <r>
    <x v="4"/>
    <x v="47"/>
    <x v="19"/>
    <n v="2"/>
  </r>
  <r>
    <x v="4"/>
    <x v="47"/>
    <x v="6"/>
    <n v="2"/>
  </r>
  <r>
    <x v="4"/>
    <x v="47"/>
    <x v="7"/>
    <n v="3053"/>
  </r>
  <r>
    <x v="4"/>
    <x v="47"/>
    <x v="8"/>
    <n v="214"/>
  </r>
  <r>
    <x v="4"/>
    <x v="47"/>
    <x v="9"/>
    <n v="4"/>
  </r>
  <r>
    <x v="4"/>
    <x v="47"/>
    <x v="10"/>
    <n v="2233"/>
  </r>
  <r>
    <x v="4"/>
    <x v="48"/>
    <x v="0"/>
    <n v="1"/>
  </r>
  <r>
    <x v="4"/>
    <x v="48"/>
    <x v="20"/>
    <n v="1"/>
  </r>
  <r>
    <x v="4"/>
    <x v="48"/>
    <x v="2"/>
    <n v="233"/>
  </r>
  <r>
    <x v="4"/>
    <x v="48"/>
    <x v="3"/>
    <n v="1"/>
  </r>
  <r>
    <x v="4"/>
    <x v="48"/>
    <x v="13"/>
    <n v="3"/>
  </r>
  <r>
    <x v="4"/>
    <x v="48"/>
    <x v="4"/>
    <n v="3"/>
  </r>
  <r>
    <x v="4"/>
    <x v="48"/>
    <x v="19"/>
    <n v="1"/>
  </r>
  <r>
    <x v="4"/>
    <x v="48"/>
    <x v="6"/>
    <n v="13"/>
  </r>
  <r>
    <x v="4"/>
    <x v="48"/>
    <x v="7"/>
    <n v="5954"/>
  </r>
  <r>
    <x v="4"/>
    <x v="48"/>
    <x v="8"/>
    <n v="2"/>
  </r>
  <r>
    <x v="4"/>
    <x v="48"/>
    <x v="9"/>
    <n v="1"/>
  </r>
  <r>
    <x v="4"/>
    <x v="48"/>
    <x v="10"/>
    <n v="1111"/>
  </r>
  <r>
    <x v="4"/>
    <x v="49"/>
    <x v="0"/>
    <n v="3"/>
  </r>
  <r>
    <x v="4"/>
    <x v="49"/>
    <x v="11"/>
    <n v="1"/>
  </r>
  <r>
    <x v="4"/>
    <x v="49"/>
    <x v="2"/>
    <n v="732"/>
  </r>
  <r>
    <x v="4"/>
    <x v="49"/>
    <x v="3"/>
    <n v="1"/>
  </r>
  <r>
    <x v="4"/>
    <x v="49"/>
    <x v="13"/>
    <n v="7"/>
  </r>
  <r>
    <x v="4"/>
    <x v="49"/>
    <x v="4"/>
    <n v="5"/>
  </r>
  <r>
    <x v="4"/>
    <x v="49"/>
    <x v="5"/>
    <n v="2"/>
  </r>
  <r>
    <x v="4"/>
    <x v="49"/>
    <x v="14"/>
    <n v="1"/>
  </r>
  <r>
    <x v="4"/>
    <x v="49"/>
    <x v="6"/>
    <n v="10"/>
  </r>
  <r>
    <x v="4"/>
    <x v="49"/>
    <x v="7"/>
    <n v="5521"/>
  </r>
  <r>
    <x v="4"/>
    <x v="49"/>
    <x v="18"/>
    <n v="1"/>
  </r>
  <r>
    <x v="4"/>
    <x v="49"/>
    <x v="8"/>
    <n v="20"/>
  </r>
  <r>
    <x v="4"/>
    <x v="49"/>
    <x v="9"/>
    <n v="1"/>
  </r>
  <r>
    <x v="4"/>
    <x v="49"/>
    <x v="10"/>
    <n v="214"/>
  </r>
  <r>
    <x v="4"/>
    <x v="50"/>
    <x v="0"/>
    <n v="11"/>
  </r>
  <r>
    <x v="4"/>
    <x v="50"/>
    <x v="15"/>
    <n v="1"/>
  </r>
  <r>
    <x v="4"/>
    <x v="50"/>
    <x v="11"/>
    <n v="3"/>
  </r>
  <r>
    <x v="4"/>
    <x v="50"/>
    <x v="2"/>
    <n v="86"/>
  </r>
  <r>
    <x v="4"/>
    <x v="50"/>
    <x v="12"/>
    <n v="1"/>
  </r>
  <r>
    <x v="4"/>
    <x v="50"/>
    <x v="3"/>
    <n v="16"/>
  </r>
  <r>
    <x v="4"/>
    <x v="50"/>
    <x v="16"/>
    <n v="1"/>
  </r>
  <r>
    <x v="4"/>
    <x v="50"/>
    <x v="13"/>
    <n v="19"/>
  </r>
  <r>
    <x v="4"/>
    <x v="50"/>
    <x v="4"/>
    <n v="23"/>
  </r>
  <r>
    <x v="4"/>
    <x v="50"/>
    <x v="5"/>
    <n v="5"/>
  </r>
  <r>
    <x v="4"/>
    <x v="50"/>
    <x v="14"/>
    <n v="1"/>
  </r>
  <r>
    <x v="4"/>
    <x v="50"/>
    <x v="6"/>
    <n v="2"/>
  </r>
  <r>
    <x v="4"/>
    <x v="50"/>
    <x v="7"/>
    <n v="7067"/>
  </r>
  <r>
    <x v="4"/>
    <x v="50"/>
    <x v="8"/>
    <n v="31"/>
  </r>
  <r>
    <x v="4"/>
    <x v="50"/>
    <x v="9"/>
    <n v="8"/>
  </r>
  <r>
    <x v="4"/>
    <x v="50"/>
    <x v="10"/>
    <n v="269"/>
  </r>
  <r>
    <x v="4"/>
    <x v="51"/>
    <x v="7"/>
    <n v="2"/>
  </r>
  <r>
    <x v="4"/>
    <x v="51"/>
    <x v="0"/>
    <n v="5"/>
  </r>
  <r>
    <x v="4"/>
    <x v="51"/>
    <x v="2"/>
    <n v="905"/>
  </r>
  <r>
    <x v="4"/>
    <x v="51"/>
    <x v="3"/>
    <n v="113"/>
  </r>
  <r>
    <x v="4"/>
    <x v="51"/>
    <x v="13"/>
    <n v="2"/>
  </r>
  <r>
    <x v="4"/>
    <x v="51"/>
    <x v="14"/>
    <n v="1"/>
  </r>
  <r>
    <x v="4"/>
    <x v="51"/>
    <x v="6"/>
    <n v="10"/>
  </r>
  <r>
    <x v="4"/>
    <x v="51"/>
    <x v="7"/>
    <n v="3404"/>
  </r>
  <r>
    <x v="4"/>
    <x v="51"/>
    <x v="8"/>
    <n v="45"/>
  </r>
  <r>
    <x v="4"/>
    <x v="51"/>
    <x v="9"/>
    <n v="8"/>
  </r>
  <r>
    <x v="4"/>
    <x v="51"/>
    <x v="10"/>
    <n v="1139"/>
  </r>
  <r>
    <x v="5"/>
    <x v="52"/>
    <x v="7"/>
    <n v="1"/>
  </r>
  <r>
    <x v="5"/>
    <x v="52"/>
    <x v="0"/>
    <n v="13"/>
  </r>
  <r>
    <x v="5"/>
    <x v="52"/>
    <x v="11"/>
    <n v="3"/>
  </r>
  <r>
    <x v="5"/>
    <x v="52"/>
    <x v="2"/>
    <n v="1889"/>
  </r>
  <r>
    <x v="5"/>
    <x v="52"/>
    <x v="3"/>
    <n v="2"/>
  </r>
  <r>
    <x v="5"/>
    <x v="52"/>
    <x v="13"/>
    <n v="5"/>
  </r>
  <r>
    <x v="5"/>
    <x v="52"/>
    <x v="4"/>
    <n v="1"/>
  </r>
  <r>
    <x v="5"/>
    <x v="52"/>
    <x v="19"/>
    <n v="1"/>
  </r>
  <r>
    <x v="5"/>
    <x v="52"/>
    <x v="6"/>
    <n v="49"/>
  </r>
  <r>
    <x v="5"/>
    <x v="52"/>
    <x v="7"/>
    <n v="5953"/>
  </r>
  <r>
    <x v="5"/>
    <x v="52"/>
    <x v="8"/>
    <n v="67"/>
  </r>
  <r>
    <x v="5"/>
    <x v="52"/>
    <x v="9"/>
    <n v="1"/>
  </r>
  <r>
    <x v="5"/>
    <x v="52"/>
    <x v="10"/>
    <n v="959"/>
  </r>
  <r>
    <x v="5"/>
    <x v="53"/>
    <x v="0"/>
    <n v="1"/>
  </r>
  <r>
    <x v="5"/>
    <x v="53"/>
    <x v="2"/>
    <n v="5"/>
  </r>
  <r>
    <x v="5"/>
    <x v="53"/>
    <x v="5"/>
    <n v="1"/>
  </r>
  <r>
    <x v="5"/>
    <x v="53"/>
    <x v="6"/>
    <n v="2"/>
  </r>
  <r>
    <x v="5"/>
    <x v="53"/>
    <x v="7"/>
    <n v="2888"/>
  </r>
  <r>
    <x v="5"/>
    <x v="53"/>
    <x v="9"/>
    <n v="1"/>
  </r>
  <r>
    <x v="5"/>
    <x v="53"/>
    <x v="10"/>
    <n v="82"/>
  </r>
  <r>
    <x v="5"/>
    <x v="54"/>
    <x v="0"/>
    <n v="13"/>
  </r>
  <r>
    <x v="5"/>
    <x v="54"/>
    <x v="15"/>
    <n v="2"/>
  </r>
  <r>
    <x v="5"/>
    <x v="54"/>
    <x v="2"/>
    <n v="43"/>
  </r>
  <r>
    <x v="5"/>
    <x v="54"/>
    <x v="3"/>
    <n v="1"/>
  </r>
  <r>
    <x v="5"/>
    <x v="54"/>
    <x v="13"/>
    <n v="1"/>
  </r>
  <r>
    <x v="5"/>
    <x v="54"/>
    <x v="4"/>
    <n v="4"/>
  </r>
  <r>
    <x v="5"/>
    <x v="54"/>
    <x v="19"/>
    <n v="5"/>
  </r>
  <r>
    <x v="5"/>
    <x v="54"/>
    <x v="6"/>
    <n v="43"/>
  </r>
  <r>
    <x v="5"/>
    <x v="54"/>
    <x v="7"/>
    <n v="4657"/>
  </r>
  <r>
    <x v="5"/>
    <x v="54"/>
    <x v="8"/>
    <n v="23"/>
  </r>
  <r>
    <x v="5"/>
    <x v="54"/>
    <x v="9"/>
    <n v="2"/>
  </r>
  <r>
    <x v="5"/>
    <x v="54"/>
    <x v="10"/>
    <n v="1209"/>
  </r>
  <r>
    <x v="5"/>
    <x v="55"/>
    <x v="0"/>
    <n v="4"/>
  </r>
  <r>
    <x v="5"/>
    <x v="55"/>
    <x v="2"/>
    <n v="1038"/>
  </r>
  <r>
    <x v="5"/>
    <x v="55"/>
    <x v="12"/>
    <n v="10"/>
  </r>
  <r>
    <x v="5"/>
    <x v="55"/>
    <x v="13"/>
    <n v="2"/>
  </r>
  <r>
    <x v="5"/>
    <x v="55"/>
    <x v="4"/>
    <n v="2"/>
  </r>
  <r>
    <x v="5"/>
    <x v="55"/>
    <x v="14"/>
    <n v="1"/>
  </r>
  <r>
    <x v="5"/>
    <x v="55"/>
    <x v="6"/>
    <n v="1"/>
  </r>
  <r>
    <x v="5"/>
    <x v="55"/>
    <x v="7"/>
    <n v="4757"/>
  </r>
  <r>
    <x v="5"/>
    <x v="55"/>
    <x v="8"/>
    <n v="63"/>
  </r>
  <r>
    <x v="5"/>
    <x v="55"/>
    <x v="9"/>
    <n v="7"/>
  </r>
  <r>
    <x v="5"/>
    <x v="55"/>
    <x v="10"/>
    <n v="292"/>
  </r>
  <r>
    <x v="5"/>
    <x v="56"/>
    <x v="1"/>
    <n v="1"/>
  </r>
  <r>
    <x v="5"/>
    <x v="56"/>
    <x v="2"/>
    <n v="207"/>
  </r>
  <r>
    <x v="5"/>
    <x v="56"/>
    <x v="12"/>
    <n v="3"/>
  </r>
  <r>
    <x v="5"/>
    <x v="56"/>
    <x v="3"/>
    <n v="1"/>
  </r>
  <r>
    <x v="5"/>
    <x v="56"/>
    <x v="13"/>
    <n v="6"/>
  </r>
  <r>
    <x v="5"/>
    <x v="56"/>
    <x v="4"/>
    <n v="1"/>
  </r>
  <r>
    <x v="5"/>
    <x v="56"/>
    <x v="5"/>
    <n v="1"/>
  </r>
  <r>
    <x v="5"/>
    <x v="56"/>
    <x v="6"/>
    <n v="1"/>
  </r>
  <r>
    <x v="5"/>
    <x v="56"/>
    <x v="7"/>
    <n v="1250"/>
  </r>
  <r>
    <x v="5"/>
    <x v="56"/>
    <x v="8"/>
    <n v="19"/>
  </r>
  <r>
    <x v="5"/>
    <x v="56"/>
    <x v="10"/>
    <n v="86"/>
  </r>
  <r>
    <x v="5"/>
    <x v="57"/>
    <x v="0"/>
    <n v="42"/>
  </r>
  <r>
    <x v="5"/>
    <x v="57"/>
    <x v="1"/>
    <n v="3"/>
  </r>
  <r>
    <x v="5"/>
    <x v="57"/>
    <x v="2"/>
    <n v="936"/>
  </r>
  <r>
    <x v="5"/>
    <x v="57"/>
    <x v="12"/>
    <n v="5"/>
  </r>
  <r>
    <x v="5"/>
    <x v="57"/>
    <x v="16"/>
    <n v="5"/>
  </r>
  <r>
    <x v="5"/>
    <x v="57"/>
    <x v="13"/>
    <n v="22"/>
  </r>
  <r>
    <x v="5"/>
    <x v="57"/>
    <x v="4"/>
    <n v="3"/>
  </r>
  <r>
    <x v="5"/>
    <x v="57"/>
    <x v="6"/>
    <n v="38"/>
  </r>
  <r>
    <x v="5"/>
    <x v="57"/>
    <x v="7"/>
    <n v="4514"/>
  </r>
  <r>
    <x v="5"/>
    <x v="57"/>
    <x v="18"/>
    <n v="1"/>
  </r>
  <r>
    <x v="5"/>
    <x v="57"/>
    <x v="8"/>
    <n v="54"/>
  </r>
  <r>
    <x v="5"/>
    <x v="57"/>
    <x v="9"/>
    <n v="2"/>
  </r>
  <r>
    <x v="5"/>
    <x v="57"/>
    <x v="10"/>
    <n v="335"/>
  </r>
  <r>
    <x v="5"/>
    <x v="58"/>
    <x v="0"/>
    <n v="5"/>
  </r>
  <r>
    <x v="5"/>
    <x v="58"/>
    <x v="15"/>
    <n v="1"/>
  </r>
  <r>
    <x v="5"/>
    <x v="58"/>
    <x v="2"/>
    <n v="243"/>
  </r>
  <r>
    <x v="5"/>
    <x v="58"/>
    <x v="4"/>
    <n v="1"/>
  </r>
  <r>
    <x v="5"/>
    <x v="58"/>
    <x v="5"/>
    <n v="2"/>
  </r>
  <r>
    <x v="5"/>
    <x v="58"/>
    <x v="6"/>
    <n v="1"/>
  </r>
  <r>
    <x v="5"/>
    <x v="58"/>
    <x v="7"/>
    <n v="2064"/>
  </r>
  <r>
    <x v="5"/>
    <x v="58"/>
    <x v="8"/>
    <n v="74"/>
  </r>
  <r>
    <x v="5"/>
    <x v="58"/>
    <x v="10"/>
    <n v="103"/>
  </r>
  <r>
    <x v="5"/>
    <x v="59"/>
    <x v="0"/>
    <n v="2"/>
  </r>
  <r>
    <x v="5"/>
    <x v="59"/>
    <x v="1"/>
    <n v="1"/>
  </r>
  <r>
    <x v="5"/>
    <x v="59"/>
    <x v="2"/>
    <n v="27"/>
  </r>
  <r>
    <x v="5"/>
    <x v="59"/>
    <x v="3"/>
    <n v="1"/>
  </r>
  <r>
    <x v="5"/>
    <x v="59"/>
    <x v="4"/>
    <n v="4"/>
  </r>
  <r>
    <x v="5"/>
    <x v="59"/>
    <x v="5"/>
    <n v="1"/>
  </r>
  <r>
    <x v="5"/>
    <x v="59"/>
    <x v="6"/>
    <n v="8"/>
  </r>
  <r>
    <x v="5"/>
    <x v="59"/>
    <x v="7"/>
    <n v="4795"/>
  </r>
  <r>
    <x v="5"/>
    <x v="59"/>
    <x v="8"/>
    <n v="38"/>
  </r>
  <r>
    <x v="5"/>
    <x v="59"/>
    <x v="9"/>
    <n v="3"/>
  </r>
  <r>
    <x v="5"/>
    <x v="59"/>
    <x v="10"/>
    <n v="115"/>
  </r>
  <r>
    <x v="5"/>
    <x v="60"/>
    <x v="0"/>
    <n v="2"/>
  </r>
  <r>
    <x v="5"/>
    <x v="60"/>
    <x v="11"/>
    <n v="1"/>
  </r>
  <r>
    <x v="5"/>
    <x v="60"/>
    <x v="1"/>
    <n v="2"/>
  </r>
  <r>
    <x v="5"/>
    <x v="60"/>
    <x v="2"/>
    <n v="453"/>
  </r>
  <r>
    <x v="5"/>
    <x v="60"/>
    <x v="12"/>
    <n v="1"/>
  </r>
  <r>
    <x v="5"/>
    <x v="60"/>
    <x v="16"/>
    <n v="1"/>
  </r>
  <r>
    <x v="5"/>
    <x v="60"/>
    <x v="13"/>
    <n v="1"/>
  </r>
  <r>
    <x v="5"/>
    <x v="60"/>
    <x v="4"/>
    <n v="1"/>
  </r>
  <r>
    <x v="5"/>
    <x v="60"/>
    <x v="19"/>
    <n v="1"/>
  </r>
  <r>
    <x v="5"/>
    <x v="60"/>
    <x v="7"/>
    <n v="3494"/>
  </r>
  <r>
    <x v="5"/>
    <x v="60"/>
    <x v="8"/>
    <n v="16"/>
  </r>
  <r>
    <x v="5"/>
    <x v="60"/>
    <x v="9"/>
    <n v="1"/>
  </r>
  <r>
    <x v="5"/>
    <x v="60"/>
    <x v="10"/>
    <n v="55"/>
  </r>
  <r>
    <x v="5"/>
    <x v="61"/>
    <x v="0"/>
    <n v="10"/>
  </r>
  <r>
    <x v="5"/>
    <x v="61"/>
    <x v="15"/>
    <n v="1"/>
  </r>
  <r>
    <x v="5"/>
    <x v="61"/>
    <x v="21"/>
    <n v="1"/>
  </r>
  <r>
    <x v="5"/>
    <x v="61"/>
    <x v="1"/>
    <n v="2"/>
  </r>
  <r>
    <x v="5"/>
    <x v="61"/>
    <x v="2"/>
    <n v="479"/>
  </r>
  <r>
    <x v="5"/>
    <x v="61"/>
    <x v="12"/>
    <n v="11"/>
  </r>
  <r>
    <x v="5"/>
    <x v="61"/>
    <x v="3"/>
    <n v="297"/>
  </r>
  <r>
    <x v="5"/>
    <x v="61"/>
    <x v="13"/>
    <n v="2"/>
  </r>
  <r>
    <x v="5"/>
    <x v="61"/>
    <x v="4"/>
    <n v="6"/>
  </r>
  <r>
    <x v="5"/>
    <x v="61"/>
    <x v="19"/>
    <n v="113"/>
  </r>
  <r>
    <x v="5"/>
    <x v="61"/>
    <x v="14"/>
    <n v="46"/>
  </r>
  <r>
    <x v="5"/>
    <x v="61"/>
    <x v="6"/>
    <n v="2"/>
  </r>
  <r>
    <x v="5"/>
    <x v="61"/>
    <x v="7"/>
    <n v="16533"/>
  </r>
  <r>
    <x v="5"/>
    <x v="61"/>
    <x v="18"/>
    <n v="3"/>
  </r>
  <r>
    <x v="5"/>
    <x v="61"/>
    <x v="8"/>
    <n v="225"/>
  </r>
  <r>
    <x v="5"/>
    <x v="61"/>
    <x v="9"/>
    <n v="3"/>
  </r>
  <r>
    <x v="5"/>
    <x v="61"/>
    <x v="10"/>
    <n v="1593"/>
  </r>
  <r>
    <x v="5"/>
    <x v="62"/>
    <x v="0"/>
    <n v="1"/>
  </r>
  <r>
    <x v="5"/>
    <x v="62"/>
    <x v="11"/>
    <n v="4"/>
  </r>
  <r>
    <x v="5"/>
    <x v="62"/>
    <x v="1"/>
    <n v="2"/>
  </r>
  <r>
    <x v="5"/>
    <x v="62"/>
    <x v="2"/>
    <n v="335"/>
  </r>
  <r>
    <x v="5"/>
    <x v="62"/>
    <x v="13"/>
    <n v="3"/>
  </r>
  <r>
    <x v="5"/>
    <x v="62"/>
    <x v="4"/>
    <n v="2"/>
  </r>
  <r>
    <x v="5"/>
    <x v="62"/>
    <x v="5"/>
    <n v="2"/>
  </r>
  <r>
    <x v="5"/>
    <x v="62"/>
    <x v="19"/>
    <n v="3"/>
  </r>
  <r>
    <x v="5"/>
    <x v="62"/>
    <x v="6"/>
    <n v="2"/>
  </r>
  <r>
    <x v="5"/>
    <x v="62"/>
    <x v="7"/>
    <n v="3916"/>
  </r>
  <r>
    <x v="5"/>
    <x v="62"/>
    <x v="8"/>
    <n v="15"/>
  </r>
  <r>
    <x v="5"/>
    <x v="62"/>
    <x v="9"/>
    <n v="4"/>
  </r>
  <r>
    <x v="5"/>
    <x v="62"/>
    <x v="10"/>
    <n v="139"/>
  </r>
  <r>
    <x v="5"/>
    <x v="63"/>
    <x v="2"/>
    <n v="14"/>
  </r>
  <r>
    <x v="5"/>
    <x v="63"/>
    <x v="12"/>
    <n v="1"/>
  </r>
  <r>
    <x v="5"/>
    <x v="63"/>
    <x v="7"/>
    <n v="1812"/>
  </r>
  <r>
    <x v="5"/>
    <x v="63"/>
    <x v="8"/>
    <n v="4"/>
  </r>
  <r>
    <x v="5"/>
    <x v="63"/>
    <x v="10"/>
    <n v="169"/>
  </r>
  <r>
    <x v="5"/>
    <x v="64"/>
    <x v="0"/>
    <n v="5"/>
  </r>
  <r>
    <x v="5"/>
    <x v="64"/>
    <x v="15"/>
    <n v="9"/>
  </r>
  <r>
    <x v="5"/>
    <x v="64"/>
    <x v="21"/>
    <n v="1"/>
  </r>
  <r>
    <x v="5"/>
    <x v="64"/>
    <x v="2"/>
    <n v="214"/>
  </r>
  <r>
    <x v="5"/>
    <x v="64"/>
    <x v="12"/>
    <n v="10"/>
  </r>
  <r>
    <x v="5"/>
    <x v="64"/>
    <x v="3"/>
    <n v="1"/>
  </r>
  <r>
    <x v="5"/>
    <x v="64"/>
    <x v="16"/>
    <n v="5"/>
  </r>
  <r>
    <x v="5"/>
    <x v="64"/>
    <x v="13"/>
    <n v="23"/>
  </r>
  <r>
    <x v="5"/>
    <x v="64"/>
    <x v="4"/>
    <n v="31"/>
  </r>
  <r>
    <x v="5"/>
    <x v="64"/>
    <x v="5"/>
    <n v="1"/>
  </r>
  <r>
    <x v="5"/>
    <x v="64"/>
    <x v="14"/>
    <n v="3"/>
  </r>
  <r>
    <x v="5"/>
    <x v="64"/>
    <x v="6"/>
    <n v="9"/>
  </r>
  <r>
    <x v="5"/>
    <x v="64"/>
    <x v="7"/>
    <n v="8631"/>
  </r>
  <r>
    <x v="5"/>
    <x v="64"/>
    <x v="18"/>
    <n v="2"/>
  </r>
  <r>
    <x v="5"/>
    <x v="64"/>
    <x v="8"/>
    <n v="95"/>
  </r>
  <r>
    <x v="5"/>
    <x v="64"/>
    <x v="9"/>
    <n v="5"/>
  </r>
  <r>
    <x v="5"/>
    <x v="64"/>
    <x v="10"/>
    <n v="285"/>
  </r>
  <r>
    <x v="5"/>
    <x v="65"/>
    <x v="0"/>
    <n v="7"/>
  </r>
  <r>
    <x v="5"/>
    <x v="65"/>
    <x v="15"/>
    <n v="2"/>
  </r>
  <r>
    <x v="5"/>
    <x v="65"/>
    <x v="1"/>
    <n v="20"/>
  </r>
  <r>
    <x v="5"/>
    <x v="65"/>
    <x v="2"/>
    <n v="1369"/>
  </r>
  <r>
    <x v="5"/>
    <x v="65"/>
    <x v="12"/>
    <n v="5"/>
  </r>
  <r>
    <x v="5"/>
    <x v="65"/>
    <x v="3"/>
    <n v="9"/>
  </r>
  <r>
    <x v="5"/>
    <x v="65"/>
    <x v="16"/>
    <n v="5"/>
  </r>
  <r>
    <x v="5"/>
    <x v="65"/>
    <x v="13"/>
    <n v="12"/>
  </r>
  <r>
    <x v="5"/>
    <x v="65"/>
    <x v="4"/>
    <n v="5"/>
  </r>
  <r>
    <x v="5"/>
    <x v="65"/>
    <x v="17"/>
    <n v="2"/>
  </r>
  <r>
    <x v="5"/>
    <x v="65"/>
    <x v="5"/>
    <n v="7"/>
  </r>
  <r>
    <x v="5"/>
    <x v="65"/>
    <x v="6"/>
    <n v="19"/>
  </r>
  <r>
    <x v="5"/>
    <x v="65"/>
    <x v="7"/>
    <n v="13786"/>
  </r>
  <r>
    <x v="5"/>
    <x v="65"/>
    <x v="18"/>
    <n v="3"/>
  </r>
  <r>
    <x v="5"/>
    <x v="65"/>
    <x v="8"/>
    <n v="163"/>
  </r>
  <r>
    <x v="5"/>
    <x v="65"/>
    <x v="9"/>
    <n v="40"/>
  </r>
  <r>
    <x v="5"/>
    <x v="65"/>
    <x v="10"/>
    <n v="817"/>
  </r>
  <r>
    <x v="5"/>
    <x v="66"/>
    <x v="0"/>
    <n v="3"/>
  </r>
  <r>
    <x v="5"/>
    <x v="66"/>
    <x v="2"/>
    <n v="39"/>
  </r>
  <r>
    <x v="5"/>
    <x v="66"/>
    <x v="3"/>
    <n v="1"/>
  </r>
  <r>
    <x v="5"/>
    <x v="66"/>
    <x v="13"/>
    <n v="1"/>
  </r>
  <r>
    <x v="5"/>
    <x v="66"/>
    <x v="4"/>
    <n v="2"/>
  </r>
  <r>
    <x v="5"/>
    <x v="66"/>
    <x v="14"/>
    <n v="1"/>
  </r>
  <r>
    <x v="5"/>
    <x v="66"/>
    <x v="6"/>
    <n v="1"/>
  </r>
  <r>
    <x v="5"/>
    <x v="66"/>
    <x v="7"/>
    <n v="3416"/>
  </r>
  <r>
    <x v="5"/>
    <x v="66"/>
    <x v="8"/>
    <n v="10"/>
  </r>
  <r>
    <x v="5"/>
    <x v="66"/>
    <x v="9"/>
    <n v="1"/>
  </r>
  <r>
    <x v="5"/>
    <x v="66"/>
    <x v="10"/>
    <n v="553"/>
  </r>
  <r>
    <x v="5"/>
    <x v="67"/>
    <x v="7"/>
    <n v="5"/>
  </r>
  <r>
    <x v="5"/>
    <x v="67"/>
    <x v="0"/>
    <n v="4"/>
  </r>
  <r>
    <x v="5"/>
    <x v="67"/>
    <x v="2"/>
    <n v="2134"/>
  </r>
  <r>
    <x v="5"/>
    <x v="67"/>
    <x v="3"/>
    <n v="2"/>
  </r>
  <r>
    <x v="5"/>
    <x v="67"/>
    <x v="13"/>
    <n v="1"/>
  </r>
  <r>
    <x v="5"/>
    <x v="67"/>
    <x v="19"/>
    <n v="1"/>
  </r>
  <r>
    <x v="5"/>
    <x v="67"/>
    <x v="6"/>
    <n v="33"/>
  </r>
  <r>
    <x v="5"/>
    <x v="67"/>
    <x v="7"/>
    <n v="10116"/>
  </r>
  <r>
    <x v="5"/>
    <x v="67"/>
    <x v="18"/>
    <n v="1"/>
  </r>
  <r>
    <x v="5"/>
    <x v="67"/>
    <x v="8"/>
    <n v="41"/>
  </r>
  <r>
    <x v="5"/>
    <x v="67"/>
    <x v="9"/>
    <n v="4"/>
  </r>
  <r>
    <x v="5"/>
    <x v="67"/>
    <x v="10"/>
    <n v="827"/>
  </r>
  <r>
    <x v="5"/>
    <x v="68"/>
    <x v="7"/>
    <n v="5"/>
  </r>
  <r>
    <x v="5"/>
    <x v="68"/>
    <x v="0"/>
    <n v="11"/>
  </r>
  <r>
    <x v="5"/>
    <x v="68"/>
    <x v="15"/>
    <n v="1"/>
  </r>
  <r>
    <x v="5"/>
    <x v="68"/>
    <x v="11"/>
    <n v="1"/>
  </r>
  <r>
    <x v="5"/>
    <x v="68"/>
    <x v="1"/>
    <n v="32"/>
  </r>
  <r>
    <x v="5"/>
    <x v="68"/>
    <x v="2"/>
    <n v="590"/>
  </r>
  <r>
    <x v="5"/>
    <x v="68"/>
    <x v="12"/>
    <n v="1"/>
  </r>
  <r>
    <x v="5"/>
    <x v="68"/>
    <x v="3"/>
    <n v="6"/>
  </r>
  <r>
    <x v="5"/>
    <x v="68"/>
    <x v="16"/>
    <n v="2"/>
  </r>
  <r>
    <x v="5"/>
    <x v="68"/>
    <x v="13"/>
    <n v="8"/>
  </r>
  <r>
    <x v="5"/>
    <x v="68"/>
    <x v="4"/>
    <n v="76"/>
  </r>
  <r>
    <x v="5"/>
    <x v="68"/>
    <x v="17"/>
    <n v="1"/>
  </r>
  <r>
    <x v="5"/>
    <x v="68"/>
    <x v="5"/>
    <n v="17"/>
  </r>
  <r>
    <x v="5"/>
    <x v="68"/>
    <x v="14"/>
    <n v="2"/>
  </r>
  <r>
    <x v="5"/>
    <x v="68"/>
    <x v="6"/>
    <n v="36"/>
  </r>
  <r>
    <x v="5"/>
    <x v="68"/>
    <x v="7"/>
    <n v="26727"/>
  </r>
  <r>
    <x v="5"/>
    <x v="68"/>
    <x v="8"/>
    <n v="83"/>
  </r>
  <r>
    <x v="5"/>
    <x v="68"/>
    <x v="9"/>
    <n v="13"/>
  </r>
  <r>
    <x v="5"/>
    <x v="68"/>
    <x v="10"/>
    <n v="854"/>
  </r>
  <r>
    <x v="6"/>
    <x v="69"/>
    <x v="7"/>
    <n v="6"/>
  </r>
  <r>
    <x v="6"/>
    <x v="69"/>
    <x v="0"/>
    <n v="11"/>
  </r>
  <r>
    <x v="6"/>
    <x v="69"/>
    <x v="15"/>
    <n v="2"/>
  </r>
  <r>
    <x v="6"/>
    <x v="69"/>
    <x v="20"/>
    <n v="1"/>
  </r>
  <r>
    <x v="6"/>
    <x v="69"/>
    <x v="1"/>
    <n v="3"/>
  </r>
  <r>
    <x v="6"/>
    <x v="69"/>
    <x v="2"/>
    <n v="1286"/>
  </r>
  <r>
    <x v="6"/>
    <x v="69"/>
    <x v="12"/>
    <n v="6"/>
  </r>
  <r>
    <x v="6"/>
    <x v="69"/>
    <x v="3"/>
    <n v="1"/>
  </r>
  <r>
    <x v="6"/>
    <x v="69"/>
    <x v="13"/>
    <n v="10"/>
  </r>
  <r>
    <x v="6"/>
    <x v="69"/>
    <x v="4"/>
    <n v="9"/>
  </r>
  <r>
    <x v="6"/>
    <x v="69"/>
    <x v="5"/>
    <n v="3"/>
  </r>
  <r>
    <x v="6"/>
    <x v="69"/>
    <x v="6"/>
    <n v="9"/>
  </r>
  <r>
    <x v="6"/>
    <x v="69"/>
    <x v="7"/>
    <n v="10109"/>
  </r>
  <r>
    <x v="6"/>
    <x v="69"/>
    <x v="8"/>
    <n v="35"/>
  </r>
  <r>
    <x v="6"/>
    <x v="69"/>
    <x v="9"/>
    <n v="5"/>
  </r>
  <r>
    <x v="6"/>
    <x v="69"/>
    <x v="10"/>
    <n v="1417"/>
  </r>
  <r>
    <x v="6"/>
    <x v="70"/>
    <x v="2"/>
    <n v="252"/>
  </r>
  <r>
    <x v="6"/>
    <x v="70"/>
    <x v="12"/>
    <n v="3"/>
  </r>
  <r>
    <x v="6"/>
    <x v="70"/>
    <x v="14"/>
    <n v="1"/>
  </r>
  <r>
    <x v="6"/>
    <x v="70"/>
    <x v="7"/>
    <n v="980"/>
  </r>
  <r>
    <x v="6"/>
    <x v="70"/>
    <x v="9"/>
    <n v="5"/>
  </r>
  <r>
    <x v="6"/>
    <x v="70"/>
    <x v="10"/>
    <n v="1772"/>
  </r>
  <r>
    <x v="6"/>
    <x v="71"/>
    <x v="0"/>
    <n v="4"/>
  </r>
  <r>
    <x v="6"/>
    <x v="71"/>
    <x v="15"/>
    <n v="1"/>
  </r>
  <r>
    <x v="6"/>
    <x v="71"/>
    <x v="2"/>
    <n v="168"/>
  </r>
  <r>
    <x v="6"/>
    <x v="71"/>
    <x v="16"/>
    <n v="1"/>
  </r>
  <r>
    <x v="6"/>
    <x v="71"/>
    <x v="4"/>
    <n v="2"/>
  </r>
  <r>
    <x v="6"/>
    <x v="71"/>
    <x v="19"/>
    <n v="1"/>
  </r>
  <r>
    <x v="6"/>
    <x v="71"/>
    <x v="7"/>
    <n v="2026"/>
  </r>
  <r>
    <x v="6"/>
    <x v="71"/>
    <x v="18"/>
    <n v="1"/>
  </r>
  <r>
    <x v="6"/>
    <x v="71"/>
    <x v="8"/>
    <n v="11"/>
  </r>
  <r>
    <x v="6"/>
    <x v="71"/>
    <x v="9"/>
    <n v="5"/>
  </r>
  <r>
    <x v="6"/>
    <x v="71"/>
    <x v="10"/>
    <n v="4469"/>
  </r>
  <r>
    <x v="6"/>
    <x v="72"/>
    <x v="0"/>
    <n v="12"/>
  </r>
  <r>
    <x v="6"/>
    <x v="72"/>
    <x v="1"/>
    <n v="3"/>
  </r>
  <r>
    <x v="6"/>
    <x v="72"/>
    <x v="2"/>
    <n v="711"/>
  </r>
  <r>
    <x v="6"/>
    <x v="72"/>
    <x v="12"/>
    <n v="7"/>
  </r>
  <r>
    <x v="6"/>
    <x v="72"/>
    <x v="3"/>
    <n v="1"/>
  </r>
  <r>
    <x v="6"/>
    <x v="72"/>
    <x v="16"/>
    <n v="1"/>
  </r>
  <r>
    <x v="6"/>
    <x v="72"/>
    <x v="13"/>
    <n v="19"/>
  </r>
  <r>
    <x v="6"/>
    <x v="72"/>
    <x v="4"/>
    <n v="11"/>
  </r>
  <r>
    <x v="6"/>
    <x v="72"/>
    <x v="5"/>
    <n v="9"/>
  </r>
  <r>
    <x v="6"/>
    <x v="72"/>
    <x v="19"/>
    <n v="1"/>
  </r>
  <r>
    <x v="6"/>
    <x v="72"/>
    <x v="14"/>
    <n v="3"/>
  </r>
  <r>
    <x v="6"/>
    <x v="72"/>
    <x v="6"/>
    <n v="1"/>
  </r>
  <r>
    <x v="6"/>
    <x v="72"/>
    <x v="7"/>
    <n v="12689"/>
  </r>
  <r>
    <x v="6"/>
    <x v="72"/>
    <x v="8"/>
    <n v="13"/>
  </r>
  <r>
    <x v="6"/>
    <x v="72"/>
    <x v="9"/>
    <n v="5"/>
  </r>
  <r>
    <x v="6"/>
    <x v="72"/>
    <x v="10"/>
    <n v="971"/>
  </r>
  <r>
    <x v="6"/>
    <x v="73"/>
    <x v="0"/>
    <n v="69"/>
  </r>
  <r>
    <x v="6"/>
    <x v="73"/>
    <x v="11"/>
    <n v="1"/>
  </r>
  <r>
    <x v="6"/>
    <x v="73"/>
    <x v="1"/>
    <n v="2"/>
  </r>
  <r>
    <x v="6"/>
    <x v="73"/>
    <x v="2"/>
    <n v="351"/>
  </r>
  <r>
    <x v="6"/>
    <x v="73"/>
    <x v="12"/>
    <n v="2"/>
  </r>
  <r>
    <x v="6"/>
    <x v="73"/>
    <x v="16"/>
    <n v="3"/>
  </r>
  <r>
    <x v="6"/>
    <x v="73"/>
    <x v="13"/>
    <n v="1"/>
  </r>
  <r>
    <x v="6"/>
    <x v="73"/>
    <x v="4"/>
    <n v="7"/>
  </r>
  <r>
    <x v="6"/>
    <x v="73"/>
    <x v="6"/>
    <n v="10"/>
  </r>
  <r>
    <x v="6"/>
    <x v="73"/>
    <x v="7"/>
    <n v="6508"/>
  </r>
  <r>
    <x v="6"/>
    <x v="73"/>
    <x v="18"/>
    <n v="13"/>
  </r>
  <r>
    <x v="6"/>
    <x v="73"/>
    <x v="8"/>
    <n v="13"/>
  </r>
  <r>
    <x v="6"/>
    <x v="73"/>
    <x v="9"/>
    <n v="6"/>
  </r>
  <r>
    <x v="6"/>
    <x v="73"/>
    <x v="10"/>
    <n v="3992"/>
  </r>
  <r>
    <x v="6"/>
    <x v="74"/>
    <x v="0"/>
    <n v="2"/>
  </r>
  <r>
    <x v="6"/>
    <x v="74"/>
    <x v="1"/>
    <n v="2"/>
  </r>
  <r>
    <x v="6"/>
    <x v="74"/>
    <x v="2"/>
    <n v="348"/>
  </r>
  <r>
    <x v="6"/>
    <x v="74"/>
    <x v="12"/>
    <n v="1"/>
  </r>
  <r>
    <x v="6"/>
    <x v="74"/>
    <x v="3"/>
    <n v="1"/>
  </r>
  <r>
    <x v="6"/>
    <x v="74"/>
    <x v="4"/>
    <n v="2"/>
  </r>
  <r>
    <x v="6"/>
    <x v="74"/>
    <x v="5"/>
    <n v="3"/>
  </r>
  <r>
    <x v="6"/>
    <x v="74"/>
    <x v="22"/>
    <n v="4"/>
  </r>
  <r>
    <x v="6"/>
    <x v="74"/>
    <x v="7"/>
    <n v="2159"/>
  </r>
  <r>
    <x v="6"/>
    <x v="74"/>
    <x v="18"/>
    <n v="2"/>
  </r>
  <r>
    <x v="6"/>
    <x v="74"/>
    <x v="8"/>
    <n v="6"/>
  </r>
  <r>
    <x v="6"/>
    <x v="74"/>
    <x v="10"/>
    <n v="389"/>
  </r>
  <r>
    <x v="6"/>
    <x v="75"/>
    <x v="0"/>
    <n v="3"/>
  </r>
  <r>
    <x v="6"/>
    <x v="75"/>
    <x v="1"/>
    <n v="1"/>
  </r>
  <r>
    <x v="6"/>
    <x v="75"/>
    <x v="2"/>
    <n v="162"/>
  </r>
  <r>
    <x v="6"/>
    <x v="75"/>
    <x v="12"/>
    <n v="18"/>
  </r>
  <r>
    <x v="6"/>
    <x v="75"/>
    <x v="3"/>
    <n v="2"/>
  </r>
  <r>
    <x v="6"/>
    <x v="75"/>
    <x v="13"/>
    <n v="4"/>
  </r>
  <r>
    <x v="6"/>
    <x v="75"/>
    <x v="4"/>
    <n v="1"/>
  </r>
  <r>
    <x v="6"/>
    <x v="75"/>
    <x v="6"/>
    <n v="3"/>
  </r>
  <r>
    <x v="6"/>
    <x v="75"/>
    <x v="7"/>
    <n v="1238"/>
  </r>
  <r>
    <x v="6"/>
    <x v="75"/>
    <x v="8"/>
    <n v="3"/>
  </r>
  <r>
    <x v="6"/>
    <x v="75"/>
    <x v="9"/>
    <n v="6"/>
  </r>
  <r>
    <x v="6"/>
    <x v="75"/>
    <x v="10"/>
    <n v="5180"/>
  </r>
  <r>
    <x v="6"/>
    <x v="76"/>
    <x v="0"/>
    <n v="9"/>
  </r>
  <r>
    <x v="6"/>
    <x v="76"/>
    <x v="11"/>
    <n v="1"/>
  </r>
  <r>
    <x v="6"/>
    <x v="76"/>
    <x v="1"/>
    <n v="2"/>
  </r>
  <r>
    <x v="6"/>
    <x v="76"/>
    <x v="2"/>
    <n v="1241"/>
  </r>
  <r>
    <x v="6"/>
    <x v="76"/>
    <x v="12"/>
    <n v="16"/>
  </r>
  <r>
    <x v="6"/>
    <x v="76"/>
    <x v="3"/>
    <n v="9"/>
  </r>
  <r>
    <x v="6"/>
    <x v="76"/>
    <x v="16"/>
    <n v="3"/>
  </r>
  <r>
    <x v="6"/>
    <x v="76"/>
    <x v="13"/>
    <n v="2"/>
  </r>
  <r>
    <x v="6"/>
    <x v="76"/>
    <x v="4"/>
    <n v="20"/>
  </r>
  <r>
    <x v="6"/>
    <x v="76"/>
    <x v="5"/>
    <n v="10"/>
  </r>
  <r>
    <x v="6"/>
    <x v="76"/>
    <x v="14"/>
    <n v="2"/>
  </r>
  <r>
    <x v="6"/>
    <x v="76"/>
    <x v="6"/>
    <n v="2"/>
  </r>
  <r>
    <x v="6"/>
    <x v="76"/>
    <x v="7"/>
    <n v="9056"/>
  </r>
  <r>
    <x v="6"/>
    <x v="76"/>
    <x v="18"/>
    <n v="1"/>
  </r>
  <r>
    <x v="6"/>
    <x v="76"/>
    <x v="8"/>
    <n v="54"/>
  </r>
  <r>
    <x v="6"/>
    <x v="76"/>
    <x v="9"/>
    <n v="9"/>
  </r>
  <r>
    <x v="6"/>
    <x v="76"/>
    <x v="10"/>
    <n v="717"/>
  </r>
  <r>
    <x v="6"/>
    <x v="77"/>
    <x v="0"/>
    <n v="1"/>
  </r>
  <r>
    <x v="6"/>
    <x v="77"/>
    <x v="2"/>
    <n v="6"/>
  </r>
  <r>
    <x v="6"/>
    <x v="77"/>
    <x v="12"/>
    <n v="3"/>
  </r>
  <r>
    <x v="6"/>
    <x v="77"/>
    <x v="4"/>
    <n v="2"/>
  </r>
  <r>
    <x v="6"/>
    <x v="77"/>
    <x v="5"/>
    <n v="3"/>
  </r>
  <r>
    <x v="6"/>
    <x v="77"/>
    <x v="6"/>
    <n v="2"/>
  </r>
  <r>
    <x v="6"/>
    <x v="77"/>
    <x v="7"/>
    <n v="2235"/>
  </r>
  <r>
    <x v="6"/>
    <x v="77"/>
    <x v="8"/>
    <n v="40"/>
  </r>
  <r>
    <x v="6"/>
    <x v="77"/>
    <x v="9"/>
    <n v="4"/>
  </r>
  <r>
    <x v="6"/>
    <x v="77"/>
    <x v="10"/>
    <n v="548"/>
  </r>
  <r>
    <x v="6"/>
    <x v="78"/>
    <x v="0"/>
    <n v="11"/>
  </r>
  <r>
    <x v="6"/>
    <x v="78"/>
    <x v="15"/>
    <n v="10"/>
  </r>
  <r>
    <x v="6"/>
    <x v="78"/>
    <x v="20"/>
    <n v="4"/>
  </r>
  <r>
    <x v="6"/>
    <x v="78"/>
    <x v="21"/>
    <n v="2"/>
  </r>
  <r>
    <x v="6"/>
    <x v="78"/>
    <x v="1"/>
    <n v="123"/>
  </r>
  <r>
    <x v="6"/>
    <x v="78"/>
    <x v="2"/>
    <n v="498"/>
  </r>
  <r>
    <x v="6"/>
    <x v="78"/>
    <x v="12"/>
    <n v="6"/>
  </r>
  <r>
    <x v="6"/>
    <x v="78"/>
    <x v="3"/>
    <n v="6"/>
  </r>
  <r>
    <x v="6"/>
    <x v="78"/>
    <x v="16"/>
    <n v="1"/>
  </r>
  <r>
    <x v="6"/>
    <x v="78"/>
    <x v="13"/>
    <n v="4"/>
  </r>
  <r>
    <x v="6"/>
    <x v="78"/>
    <x v="4"/>
    <n v="197"/>
  </r>
  <r>
    <x v="6"/>
    <x v="78"/>
    <x v="17"/>
    <n v="1"/>
  </r>
  <r>
    <x v="6"/>
    <x v="78"/>
    <x v="5"/>
    <n v="22"/>
  </r>
  <r>
    <x v="6"/>
    <x v="78"/>
    <x v="6"/>
    <n v="30"/>
  </r>
  <r>
    <x v="6"/>
    <x v="78"/>
    <x v="7"/>
    <n v="8652"/>
  </r>
  <r>
    <x v="6"/>
    <x v="78"/>
    <x v="8"/>
    <n v="14"/>
  </r>
  <r>
    <x v="6"/>
    <x v="78"/>
    <x v="9"/>
    <n v="9"/>
  </r>
  <r>
    <x v="6"/>
    <x v="78"/>
    <x v="10"/>
    <n v="884"/>
  </r>
  <r>
    <x v="6"/>
    <x v="79"/>
    <x v="0"/>
    <n v="7"/>
  </r>
  <r>
    <x v="6"/>
    <x v="79"/>
    <x v="15"/>
    <n v="1"/>
  </r>
  <r>
    <x v="6"/>
    <x v="79"/>
    <x v="20"/>
    <n v="2"/>
  </r>
  <r>
    <x v="6"/>
    <x v="79"/>
    <x v="1"/>
    <n v="1"/>
  </r>
  <r>
    <x v="6"/>
    <x v="79"/>
    <x v="2"/>
    <n v="1335"/>
  </r>
  <r>
    <x v="6"/>
    <x v="79"/>
    <x v="12"/>
    <n v="12"/>
  </r>
  <r>
    <x v="6"/>
    <x v="79"/>
    <x v="3"/>
    <n v="1"/>
  </r>
  <r>
    <x v="6"/>
    <x v="79"/>
    <x v="13"/>
    <n v="18"/>
  </r>
  <r>
    <x v="6"/>
    <x v="79"/>
    <x v="4"/>
    <n v="7"/>
  </r>
  <r>
    <x v="6"/>
    <x v="79"/>
    <x v="5"/>
    <n v="6"/>
  </r>
  <r>
    <x v="6"/>
    <x v="79"/>
    <x v="6"/>
    <n v="9"/>
  </r>
  <r>
    <x v="6"/>
    <x v="79"/>
    <x v="7"/>
    <n v="5252"/>
  </r>
  <r>
    <x v="6"/>
    <x v="79"/>
    <x v="18"/>
    <n v="1"/>
  </r>
  <r>
    <x v="6"/>
    <x v="79"/>
    <x v="8"/>
    <n v="55"/>
  </r>
  <r>
    <x v="6"/>
    <x v="79"/>
    <x v="9"/>
    <n v="2"/>
  </r>
  <r>
    <x v="6"/>
    <x v="79"/>
    <x v="10"/>
    <n v="2258"/>
  </r>
  <r>
    <x v="6"/>
    <x v="80"/>
    <x v="0"/>
    <n v="30"/>
  </r>
  <r>
    <x v="6"/>
    <x v="80"/>
    <x v="15"/>
    <n v="6"/>
  </r>
  <r>
    <x v="6"/>
    <x v="80"/>
    <x v="11"/>
    <n v="3"/>
  </r>
  <r>
    <x v="6"/>
    <x v="80"/>
    <x v="1"/>
    <n v="3"/>
  </r>
  <r>
    <x v="6"/>
    <x v="80"/>
    <x v="2"/>
    <n v="62"/>
  </r>
  <r>
    <x v="6"/>
    <x v="80"/>
    <x v="12"/>
    <n v="7"/>
  </r>
  <r>
    <x v="6"/>
    <x v="80"/>
    <x v="3"/>
    <n v="4"/>
  </r>
  <r>
    <x v="6"/>
    <x v="80"/>
    <x v="16"/>
    <n v="1"/>
  </r>
  <r>
    <x v="6"/>
    <x v="80"/>
    <x v="13"/>
    <n v="2"/>
  </r>
  <r>
    <x v="6"/>
    <x v="80"/>
    <x v="4"/>
    <n v="11"/>
  </r>
  <r>
    <x v="6"/>
    <x v="80"/>
    <x v="5"/>
    <n v="10"/>
  </r>
  <r>
    <x v="6"/>
    <x v="80"/>
    <x v="14"/>
    <n v="7"/>
  </r>
  <r>
    <x v="6"/>
    <x v="80"/>
    <x v="6"/>
    <n v="7"/>
  </r>
  <r>
    <x v="6"/>
    <x v="80"/>
    <x v="7"/>
    <n v="12854"/>
  </r>
  <r>
    <x v="6"/>
    <x v="80"/>
    <x v="8"/>
    <n v="76"/>
  </r>
  <r>
    <x v="6"/>
    <x v="80"/>
    <x v="9"/>
    <n v="12"/>
  </r>
  <r>
    <x v="6"/>
    <x v="80"/>
    <x v="10"/>
    <n v="2953"/>
  </r>
  <r>
    <x v="6"/>
    <x v="81"/>
    <x v="15"/>
    <n v="1"/>
  </r>
  <r>
    <x v="6"/>
    <x v="81"/>
    <x v="2"/>
    <n v="28"/>
  </r>
  <r>
    <x v="6"/>
    <x v="81"/>
    <x v="4"/>
    <n v="3"/>
  </r>
  <r>
    <x v="6"/>
    <x v="81"/>
    <x v="5"/>
    <n v="1"/>
  </r>
  <r>
    <x v="6"/>
    <x v="81"/>
    <x v="7"/>
    <n v="4206"/>
  </r>
  <r>
    <x v="6"/>
    <x v="81"/>
    <x v="8"/>
    <n v="2"/>
  </r>
  <r>
    <x v="6"/>
    <x v="81"/>
    <x v="9"/>
    <n v="6"/>
  </r>
  <r>
    <x v="6"/>
    <x v="81"/>
    <x v="10"/>
    <n v="4593"/>
  </r>
  <r>
    <x v="6"/>
    <x v="82"/>
    <x v="0"/>
    <n v="33"/>
  </r>
  <r>
    <x v="6"/>
    <x v="82"/>
    <x v="11"/>
    <n v="3"/>
  </r>
  <r>
    <x v="6"/>
    <x v="82"/>
    <x v="2"/>
    <n v="1292"/>
  </r>
  <r>
    <x v="6"/>
    <x v="82"/>
    <x v="12"/>
    <n v="3"/>
  </r>
  <r>
    <x v="6"/>
    <x v="82"/>
    <x v="16"/>
    <n v="17"/>
  </r>
  <r>
    <x v="6"/>
    <x v="82"/>
    <x v="13"/>
    <n v="1"/>
  </r>
  <r>
    <x v="6"/>
    <x v="82"/>
    <x v="4"/>
    <n v="6"/>
  </r>
  <r>
    <x v="6"/>
    <x v="82"/>
    <x v="5"/>
    <n v="6"/>
  </r>
  <r>
    <x v="6"/>
    <x v="82"/>
    <x v="19"/>
    <n v="1"/>
  </r>
  <r>
    <x v="6"/>
    <x v="82"/>
    <x v="6"/>
    <n v="18"/>
  </r>
  <r>
    <x v="6"/>
    <x v="82"/>
    <x v="7"/>
    <n v="8292"/>
  </r>
  <r>
    <x v="6"/>
    <x v="82"/>
    <x v="18"/>
    <n v="27"/>
  </r>
  <r>
    <x v="6"/>
    <x v="82"/>
    <x v="8"/>
    <n v="20"/>
  </r>
  <r>
    <x v="6"/>
    <x v="82"/>
    <x v="9"/>
    <n v="6"/>
  </r>
  <r>
    <x v="6"/>
    <x v="82"/>
    <x v="10"/>
    <n v="1396"/>
  </r>
  <r>
    <x v="6"/>
    <x v="83"/>
    <x v="0"/>
    <n v="4"/>
  </r>
  <r>
    <x v="6"/>
    <x v="83"/>
    <x v="15"/>
    <n v="2"/>
  </r>
  <r>
    <x v="6"/>
    <x v="83"/>
    <x v="1"/>
    <n v="1"/>
  </r>
  <r>
    <x v="6"/>
    <x v="83"/>
    <x v="2"/>
    <n v="100"/>
  </r>
  <r>
    <x v="6"/>
    <x v="83"/>
    <x v="12"/>
    <n v="9"/>
  </r>
  <r>
    <x v="6"/>
    <x v="83"/>
    <x v="13"/>
    <n v="3"/>
  </r>
  <r>
    <x v="6"/>
    <x v="83"/>
    <x v="4"/>
    <n v="31"/>
  </r>
  <r>
    <x v="6"/>
    <x v="83"/>
    <x v="5"/>
    <n v="4"/>
  </r>
  <r>
    <x v="6"/>
    <x v="83"/>
    <x v="14"/>
    <n v="6"/>
  </r>
  <r>
    <x v="6"/>
    <x v="83"/>
    <x v="6"/>
    <n v="5"/>
  </r>
  <r>
    <x v="6"/>
    <x v="83"/>
    <x v="7"/>
    <n v="3264"/>
  </r>
  <r>
    <x v="6"/>
    <x v="83"/>
    <x v="18"/>
    <n v="3"/>
  </r>
  <r>
    <x v="6"/>
    <x v="83"/>
    <x v="8"/>
    <n v="6"/>
  </r>
  <r>
    <x v="6"/>
    <x v="83"/>
    <x v="9"/>
    <n v="2"/>
  </r>
  <r>
    <x v="6"/>
    <x v="83"/>
    <x v="10"/>
    <n v="387"/>
  </r>
  <r>
    <x v="6"/>
    <x v="84"/>
    <x v="0"/>
    <n v="143"/>
  </r>
  <r>
    <x v="6"/>
    <x v="84"/>
    <x v="15"/>
    <n v="16"/>
  </r>
  <r>
    <x v="6"/>
    <x v="84"/>
    <x v="21"/>
    <n v="13"/>
  </r>
  <r>
    <x v="6"/>
    <x v="84"/>
    <x v="1"/>
    <n v="73"/>
  </r>
  <r>
    <x v="6"/>
    <x v="84"/>
    <x v="2"/>
    <n v="1034"/>
  </r>
  <r>
    <x v="6"/>
    <x v="84"/>
    <x v="12"/>
    <n v="40"/>
  </r>
  <r>
    <x v="6"/>
    <x v="84"/>
    <x v="3"/>
    <n v="2"/>
  </r>
  <r>
    <x v="6"/>
    <x v="84"/>
    <x v="16"/>
    <n v="2"/>
  </r>
  <r>
    <x v="6"/>
    <x v="84"/>
    <x v="13"/>
    <n v="46"/>
  </r>
  <r>
    <x v="6"/>
    <x v="84"/>
    <x v="4"/>
    <n v="199"/>
  </r>
  <r>
    <x v="6"/>
    <x v="84"/>
    <x v="5"/>
    <n v="14"/>
  </r>
  <r>
    <x v="6"/>
    <x v="84"/>
    <x v="22"/>
    <n v="1"/>
  </r>
  <r>
    <x v="6"/>
    <x v="84"/>
    <x v="19"/>
    <n v="3"/>
  </r>
  <r>
    <x v="6"/>
    <x v="84"/>
    <x v="14"/>
    <n v="14"/>
  </r>
  <r>
    <x v="6"/>
    <x v="84"/>
    <x v="6"/>
    <n v="5"/>
  </r>
  <r>
    <x v="6"/>
    <x v="84"/>
    <x v="7"/>
    <n v="17478"/>
  </r>
  <r>
    <x v="6"/>
    <x v="84"/>
    <x v="18"/>
    <n v="1"/>
  </r>
  <r>
    <x v="6"/>
    <x v="84"/>
    <x v="8"/>
    <n v="229"/>
  </r>
  <r>
    <x v="6"/>
    <x v="84"/>
    <x v="9"/>
    <n v="29"/>
  </r>
  <r>
    <x v="6"/>
    <x v="84"/>
    <x v="10"/>
    <n v="2664"/>
  </r>
  <r>
    <x v="6"/>
    <x v="85"/>
    <x v="0"/>
    <n v="17"/>
  </r>
  <r>
    <x v="6"/>
    <x v="85"/>
    <x v="15"/>
    <n v="1"/>
  </r>
  <r>
    <x v="6"/>
    <x v="85"/>
    <x v="11"/>
    <n v="2"/>
  </r>
  <r>
    <x v="6"/>
    <x v="85"/>
    <x v="1"/>
    <n v="1"/>
  </r>
  <r>
    <x v="6"/>
    <x v="85"/>
    <x v="2"/>
    <n v="821"/>
  </r>
  <r>
    <x v="6"/>
    <x v="85"/>
    <x v="12"/>
    <n v="1"/>
  </r>
  <r>
    <x v="6"/>
    <x v="85"/>
    <x v="4"/>
    <n v="11"/>
  </r>
  <r>
    <x v="6"/>
    <x v="85"/>
    <x v="5"/>
    <n v="1"/>
  </r>
  <r>
    <x v="6"/>
    <x v="85"/>
    <x v="14"/>
    <n v="2"/>
  </r>
  <r>
    <x v="6"/>
    <x v="85"/>
    <x v="6"/>
    <n v="12"/>
  </r>
  <r>
    <x v="6"/>
    <x v="85"/>
    <x v="7"/>
    <n v="3798"/>
  </r>
  <r>
    <x v="6"/>
    <x v="85"/>
    <x v="18"/>
    <n v="57"/>
  </r>
  <r>
    <x v="6"/>
    <x v="85"/>
    <x v="8"/>
    <n v="50"/>
  </r>
  <r>
    <x v="6"/>
    <x v="85"/>
    <x v="9"/>
    <n v="19"/>
  </r>
  <r>
    <x v="6"/>
    <x v="85"/>
    <x v="10"/>
    <n v="4924"/>
  </r>
  <r>
    <x v="6"/>
    <x v="86"/>
    <x v="0"/>
    <n v="5"/>
  </r>
  <r>
    <x v="6"/>
    <x v="86"/>
    <x v="2"/>
    <n v="1069"/>
  </r>
  <r>
    <x v="6"/>
    <x v="86"/>
    <x v="16"/>
    <n v="14"/>
  </r>
  <r>
    <x v="6"/>
    <x v="86"/>
    <x v="13"/>
    <n v="34"/>
  </r>
  <r>
    <x v="6"/>
    <x v="86"/>
    <x v="4"/>
    <n v="3"/>
  </r>
  <r>
    <x v="6"/>
    <x v="86"/>
    <x v="17"/>
    <n v="1"/>
  </r>
  <r>
    <x v="6"/>
    <x v="86"/>
    <x v="5"/>
    <n v="1"/>
  </r>
  <r>
    <x v="6"/>
    <x v="86"/>
    <x v="19"/>
    <n v="1"/>
  </r>
  <r>
    <x v="6"/>
    <x v="86"/>
    <x v="6"/>
    <n v="1"/>
  </r>
  <r>
    <x v="6"/>
    <x v="86"/>
    <x v="7"/>
    <n v="2433"/>
  </r>
  <r>
    <x v="6"/>
    <x v="86"/>
    <x v="8"/>
    <n v="96"/>
  </r>
  <r>
    <x v="6"/>
    <x v="86"/>
    <x v="9"/>
    <n v="15"/>
  </r>
  <r>
    <x v="6"/>
    <x v="86"/>
    <x v="10"/>
    <n v="1287"/>
  </r>
  <r>
    <x v="6"/>
    <x v="87"/>
    <x v="0"/>
    <n v="15"/>
  </r>
  <r>
    <x v="6"/>
    <x v="87"/>
    <x v="1"/>
    <n v="1"/>
  </r>
  <r>
    <x v="6"/>
    <x v="87"/>
    <x v="2"/>
    <n v="1168"/>
  </r>
  <r>
    <x v="6"/>
    <x v="87"/>
    <x v="12"/>
    <n v="1"/>
  </r>
  <r>
    <x v="6"/>
    <x v="87"/>
    <x v="3"/>
    <n v="3"/>
  </r>
  <r>
    <x v="6"/>
    <x v="87"/>
    <x v="16"/>
    <n v="1"/>
  </r>
  <r>
    <x v="6"/>
    <x v="87"/>
    <x v="13"/>
    <n v="12"/>
  </r>
  <r>
    <x v="6"/>
    <x v="87"/>
    <x v="4"/>
    <n v="2"/>
  </r>
  <r>
    <x v="6"/>
    <x v="87"/>
    <x v="17"/>
    <n v="8"/>
  </r>
  <r>
    <x v="6"/>
    <x v="87"/>
    <x v="5"/>
    <n v="3"/>
  </r>
  <r>
    <x v="6"/>
    <x v="87"/>
    <x v="19"/>
    <n v="1"/>
  </r>
  <r>
    <x v="6"/>
    <x v="87"/>
    <x v="14"/>
    <n v="8"/>
  </r>
  <r>
    <x v="6"/>
    <x v="87"/>
    <x v="6"/>
    <n v="5"/>
  </r>
  <r>
    <x v="6"/>
    <x v="87"/>
    <x v="7"/>
    <n v="6118"/>
  </r>
  <r>
    <x v="6"/>
    <x v="87"/>
    <x v="8"/>
    <n v="345"/>
  </r>
  <r>
    <x v="6"/>
    <x v="87"/>
    <x v="9"/>
    <n v="20"/>
  </r>
  <r>
    <x v="6"/>
    <x v="87"/>
    <x v="10"/>
    <n v="2383"/>
  </r>
  <r>
    <x v="6"/>
    <x v="88"/>
    <x v="0"/>
    <n v="12"/>
  </r>
  <r>
    <x v="6"/>
    <x v="88"/>
    <x v="1"/>
    <n v="1"/>
  </r>
  <r>
    <x v="6"/>
    <x v="88"/>
    <x v="2"/>
    <n v="735"/>
  </r>
  <r>
    <x v="6"/>
    <x v="88"/>
    <x v="3"/>
    <n v="1"/>
  </r>
  <r>
    <x v="6"/>
    <x v="88"/>
    <x v="16"/>
    <n v="1"/>
  </r>
  <r>
    <x v="6"/>
    <x v="88"/>
    <x v="13"/>
    <n v="6"/>
  </r>
  <r>
    <x v="6"/>
    <x v="88"/>
    <x v="4"/>
    <n v="6"/>
  </r>
  <r>
    <x v="6"/>
    <x v="88"/>
    <x v="5"/>
    <n v="5"/>
  </r>
  <r>
    <x v="6"/>
    <x v="88"/>
    <x v="6"/>
    <n v="4"/>
  </r>
  <r>
    <x v="6"/>
    <x v="88"/>
    <x v="7"/>
    <n v="4250"/>
  </r>
  <r>
    <x v="6"/>
    <x v="88"/>
    <x v="18"/>
    <n v="8"/>
  </r>
  <r>
    <x v="6"/>
    <x v="88"/>
    <x v="8"/>
    <n v="27"/>
  </r>
  <r>
    <x v="6"/>
    <x v="88"/>
    <x v="9"/>
    <n v="8"/>
  </r>
  <r>
    <x v="6"/>
    <x v="88"/>
    <x v="10"/>
    <n v="4055"/>
  </r>
  <r>
    <x v="6"/>
    <x v="89"/>
    <x v="0"/>
    <n v="3"/>
  </r>
  <r>
    <x v="6"/>
    <x v="89"/>
    <x v="1"/>
    <n v="1"/>
  </r>
  <r>
    <x v="6"/>
    <x v="89"/>
    <x v="2"/>
    <n v="3242"/>
  </r>
  <r>
    <x v="6"/>
    <x v="89"/>
    <x v="12"/>
    <n v="3"/>
  </r>
  <r>
    <x v="6"/>
    <x v="89"/>
    <x v="13"/>
    <n v="8"/>
  </r>
  <r>
    <x v="6"/>
    <x v="89"/>
    <x v="4"/>
    <n v="2"/>
  </r>
  <r>
    <x v="6"/>
    <x v="89"/>
    <x v="5"/>
    <n v="2"/>
  </r>
  <r>
    <x v="6"/>
    <x v="89"/>
    <x v="14"/>
    <n v="2"/>
  </r>
  <r>
    <x v="6"/>
    <x v="89"/>
    <x v="6"/>
    <n v="12"/>
  </r>
  <r>
    <x v="6"/>
    <x v="89"/>
    <x v="7"/>
    <n v="7761"/>
  </r>
  <r>
    <x v="6"/>
    <x v="89"/>
    <x v="18"/>
    <n v="1"/>
  </r>
  <r>
    <x v="6"/>
    <x v="89"/>
    <x v="8"/>
    <n v="148"/>
  </r>
  <r>
    <x v="6"/>
    <x v="89"/>
    <x v="9"/>
    <n v="1"/>
  </r>
  <r>
    <x v="6"/>
    <x v="89"/>
    <x v="10"/>
    <n v="1026"/>
  </r>
  <r>
    <x v="6"/>
    <x v="90"/>
    <x v="0"/>
    <n v="15"/>
  </r>
  <r>
    <x v="6"/>
    <x v="90"/>
    <x v="15"/>
    <n v="3"/>
  </r>
  <r>
    <x v="6"/>
    <x v="90"/>
    <x v="11"/>
    <n v="2"/>
  </r>
  <r>
    <x v="6"/>
    <x v="90"/>
    <x v="2"/>
    <n v="2915"/>
  </r>
  <r>
    <x v="6"/>
    <x v="90"/>
    <x v="12"/>
    <n v="2"/>
  </r>
  <r>
    <x v="6"/>
    <x v="90"/>
    <x v="3"/>
    <n v="3"/>
  </r>
  <r>
    <x v="6"/>
    <x v="90"/>
    <x v="16"/>
    <n v="1"/>
  </r>
  <r>
    <x v="6"/>
    <x v="90"/>
    <x v="13"/>
    <n v="37"/>
  </r>
  <r>
    <x v="6"/>
    <x v="90"/>
    <x v="4"/>
    <n v="36"/>
  </r>
  <r>
    <x v="6"/>
    <x v="90"/>
    <x v="17"/>
    <n v="4"/>
  </r>
  <r>
    <x v="6"/>
    <x v="90"/>
    <x v="5"/>
    <n v="4"/>
  </r>
  <r>
    <x v="6"/>
    <x v="90"/>
    <x v="14"/>
    <n v="1"/>
  </r>
  <r>
    <x v="6"/>
    <x v="90"/>
    <x v="6"/>
    <n v="33"/>
  </r>
  <r>
    <x v="6"/>
    <x v="90"/>
    <x v="7"/>
    <n v="9335"/>
  </r>
  <r>
    <x v="6"/>
    <x v="90"/>
    <x v="18"/>
    <n v="4"/>
  </r>
  <r>
    <x v="6"/>
    <x v="90"/>
    <x v="8"/>
    <n v="204"/>
  </r>
  <r>
    <x v="6"/>
    <x v="90"/>
    <x v="9"/>
    <n v="9"/>
  </r>
  <r>
    <x v="6"/>
    <x v="90"/>
    <x v="10"/>
    <n v="1833"/>
  </r>
  <r>
    <x v="6"/>
    <x v="91"/>
    <x v="0"/>
    <n v="22"/>
  </r>
  <r>
    <x v="6"/>
    <x v="91"/>
    <x v="15"/>
    <n v="2"/>
  </r>
  <r>
    <x v="6"/>
    <x v="91"/>
    <x v="20"/>
    <n v="1"/>
  </r>
  <r>
    <x v="6"/>
    <x v="91"/>
    <x v="11"/>
    <n v="1"/>
  </r>
  <r>
    <x v="6"/>
    <x v="91"/>
    <x v="1"/>
    <n v="9"/>
  </r>
  <r>
    <x v="6"/>
    <x v="91"/>
    <x v="2"/>
    <n v="1311"/>
  </r>
  <r>
    <x v="6"/>
    <x v="91"/>
    <x v="12"/>
    <n v="17"/>
  </r>
  <r>
    <x v="6"/>
    <x v="91"/>
    <x v="3"/>
    <n v="5"/>
  </r>
  <r>
    <x v="6"/>
    <x v="91"/>
    <x v="16"/>
    <n v="3"/>
  </r>
  <r>
    <x v="6"/>
    <x v="91"/>
    <x v="13"/>
    <n v="23"/>
  </r>
  <r>
    <x v="6"/>
    <x v="91"/>
    <x v="4"/>
    <n v="9"/>
  </r>
  <r>
    <x v="6"/>
    <x v="91"/>
    <x v="5"/>
    <n v="10"/>
  </r>
  <r>
    <x v="6"/>
    <x v="91"/>
    <x v="6"/>
    <n v="16"/>
  </r>
  <r>
    <x v="6"/>
    <x v="91"/>
    <x v="7"/>
    <n v="18231"/>
  </r>
  <r>
    <x v="6"/>
    <x v="91"/>
    <x v="18"/>
    <n v="1"/>
  </r>
  <r>
    <x v="6"/>
    <x v="91"/>
    <x v="8"/>
    <n v="330"/>
  </r>
  <r>
    <x v="6"/>
    <x v="91"/>
    <x v="9"/>
    <n v="21"/>
  </r>
  <r>
    <x v="6"/>
    <x v="91"/>
    <x v="10"/>
    <n v="3530"/>
  </r>
  <r>
    <x v="7"/>
    <x v="92"/>
    <x v="0"/>
    <n v="6"/>
  </r>
  <r>
    <x v="7"/>
    <x v="92"/>
    <x v="15"/>
    <n v="1"/>
  </r>
  <r>
    <x v="7"/>
    <x v="92"/>
    <x v="11"/>
    <n v="1"/>
  </r>
  <r>
    <x v="7"/>
    <x v="92"/>
    <x v="1"/>
    <n v="6"/>
  </r>
  <r>
    <x v="7"/>
    <x v="92"/>
    <x v="2"/>
    <n v="306"/>
  </r>
  <r>
    <x v="7"/>
    <x v="92"/>
    <x v="12"/>
    <n v="7"/>
  </r>
  <r>
    <x v="7"/>
    <x v="92"/>
    <x v="16"/>
    <n v="5"/>
  </r>
  <r>
    <x v="7"/>
    <x v="92"/>
    <x v="13"/>
    <n v="19"/>
  </r>
  <r>
    <x v="7"/>
    <x v="92"/>
    <x v="4"/>
    <n v="22"/>
  </r>
  <r>
    <x v="7"/>
    <x v="92"/>
    <x v="5"/>
    <n v="4"/>
  </r>
  <r>
    <x v="7"/>
    <x v="92"/>
    <x v="6"/>
    <n v="16"/>
  </r>
  <r>
    <x v="7"/>
    <x v="92"/>
    <x v="7"/>
    <n v="9097"/>
  </r>
  <r>
    <x v="7"/>
    <x v="92"/>
    <x v="18"/>
    <n v="1"/>
  </r>
  <r>
    <x v="7"/>
    <x v="92"/>
    <x v="8"/>
    <n v="99"/>
  </r>
  <r>
    <x v="7"/>
    <x v="92"/>
    <x v="9"/>
    <n v="1"/>
  </r>
  <r>
    <x v="7"/>
    <x v="92"/>
    <x v="10"/>
    <n v="332"/>
  </r>
  <r>
    <x v="7"/>
    <x v="93"/>
    <x v="0"/>
    <n v="96"/>
  </r>
  <r>
    <x v="7"/>
    <x v="93"/>
    <x v="15"/>
    <n v="5"/>
  </r>
  <r>
    <x v="7"/>
    <x v="93"/>
    <x v="21"/>
    <n v="25"/>
  </r>
  <r>
    <x v="7"/>
    <x v="93"/>
    <x v="11"/>
    <n v="10"/>
  </r>
  <r>
    <x v="7"/>
    <x v="93"/>
    <x v="1"/>
    <n v="31"/>
  </r>
  <r>
    <x v="7"/>
    <x v="93"/>
    <x v="2"/>
    <n v="1946"/>
  </r>
  <r>
    <x v="7"/>
    <x v="93"/>
    <x v="12"/>
    <n v="16"/>
  </r>
  <r>
    <x v="7"/>
    <x v="93"/>
    <x v="3"/>
    <n v="232"/>
  </r>
  <r>
    <x v="7"/>
    <x v="93"/>
    <x v="16"/>
    <n v="7"/>
  </r>
  <r>
    <x v="7"/>
    <x v="93"/>
    <x v="13"/>
    <n v="18"/>
  </r>
  <r>
    <x v="7"/>
    <x v="93"/>
    <x v="4"/>
    <n v="35"/>
  </r>
  <r>
    <x v="7"/>
    <x v="93"/>
    <x v="17"/>
    <n v="2"/>
  </r>
  <r>
    <x v="7"/>
    <x v="93"/>
    <x v="5"/>
    <n v="11"/>
  </r>
  <r>
    <x v="7"/>
    <x v="93"/>
    <x v="14"/>
    <n v="8"/>
  </r>
  <r>
    <x v="7"/>
    <x v="93"/>
    <x v="6"/>
    <n v="42"/>
  </r>
  <r>
    <x v="7"/>
    <x v="93"/>
    <x v="7"/>
    <n v="24234"/>
  </r>
  <r>
    <x v="7"/>
    <x v="93"/>
    <x v="18"/>
    <n v="1"/>
  </r>
  <r>
    <x v="7"/>
    <x v="93"/>
    <x v="8"/>
    <n v="180"/>
  </r>
  <r>
    <x v="7"/>
    <x v="93"/>
    <x v="9"/>
    <n v="13"/>
  </r>
  <r>
    <x v="7"/>
    <x v="93"/>
    <x v="10"/>
    <n v="2156"/>
  </r>
  <r>
    <x v="7"/>
    <x v="94"/>
    <x v="2"/>
    <n v="619"/>
  </r>
  <r>
    <x v="7"/>
    <x v="94"/>
    <x v="22"/>
    <n v="5"/>
  </r>
  <r>
    <x v="7"/>
    <x v="94"/>
    <x v="6"/>
    <n v="22"/>
  </r>
  <r>
    <x v="7"/>
    <x v="94"/>
    <x v="7"/>
    <n v="1914"/>
  </r>
  <r>
    <x v="7"/>
    <x v="94"/>
    <x v="8"/>
    <n v="4"/>
  </r>
  <r>
    <x v="7"/>
    <x v="94"/>
    <x v="9"/>
    <n v="1"/>
  </r>
  <r>
    <x v="7"/>
    <x v="94"/>
    <x v="10"/>
    <n v="203"/>
  </r>
  <r>
    <x v="7"/>
    <x v="95"/>
    <x v="0"/>
    <n v="4"/>
  </r>
  <r>
    <x v="7"/>
    <x v="95"/>
    <x v="11"/>
    <n v="2"/>
  </r>
  <r>
    <x v="7"/>
    <x v="95"/>
    <x v="1"/>
    <n v="1"/>
  </r>
  <r>
    <x v="7"/>
    <x v="95"/>
    <x v="2"/>
    <n v="611"/>
  </r>
  <r>
    <x v="7"/>
    <x v="95"/>
    <x v="12"/>
    <n v="2"/>
  </r>
  <r>
    <x v="7"/>
    <x v="95"/>
    <x v="3"/>
    <n v="1"/>
  </r>
  <r>
    <x v="7"/>
    <x v="95"/>
    <x v="16"/>
    <n v="2"/>
  </r>
  <r>
    <x v="7"/>
    <x v="95"/>
    <x v="13"/>
    <n v="4"/>
  </r>
  <r>
    <x v="7"/>
    <x v="95"/>
    <x v="4"/>
    <n v="10"/>
  </r>
  <r>
    <x v="7"/>
    <x v="95"/>
    <x v="5"/>
    <n v="4"/>
  </r>
  <r>
    <x v="7"/>
    <x v="95"/>
    <x v="6"/>
    <n v="11"/>
  </r>
  <r>
    <x v="7"/>
    <x v="95"/>
    <x v="7"/>
    <n v="5306"/>
  </r>
  <r>
    <x v="7"/>
    <x v="95"/>
    <x v="18"/>
    <n v="9"/>
  </r>
  <r>
    <x v="7"/>
    <x v="95"/>
    <x v="8"/>
    <n v="158"/>
  </r>
  <r>
    <x v="7"/>
    <x v="95"/>
    <x v="9"/>
    <n v="3"/>
  </r>
  <r>
    <x v="7"/>
    <x v="95"/>
    <x v="10"/>
    <n v="455"/>
  </r>
  <r>
    <x v="7"/>
    <x v="96"/>
    <x v="0"/>
    <n v="66"/>
  </r>
  <r>
    <x v="7"/>
    <x v="96"/>
    <x v="11"/>
    <n v="27"/>
  </r>
  <r>
    <x v="7"/>
    <x v="96"/>
    <x v="1"/>
    <n v="5"/>
  </r>
  <r>
    <x v="7"/>
    <x v="96"/>
    <x v="2"/>
    <n v="83"/>
  </r>
  <r>
    <x v="7"/>
    <x v="96"/>
    <x v="12"/>
    <n v="2"/>
  </r>
  <r>
    <x v="7"/>
    <x v="96"/>
    <x v="3"/>
    <n v="10"/>
  </r>
  <r>
    <x v="7"/>
    <x v="96"/>
    <x v="13"/>
    <n v="1"/>
  </r>
  <r>
    <x v="7"/>
    <x v="96"/>
    <x v="4"/>
    <n v="3"/>
  </r>
  <r>
    <x v="7"/>
    <x v="96"/>
    <x v="5"/>
    <n v="3"/>
  </r>
  <r>
    <x v="7"/>
    <x v="96"/>
    <x v="6"/>
    <n v="5"/>
  </r>
  <r>
    <x v="7"/>
    <x v="96"/>
    <x v="7"/>
    <n v="6998"/>
  </r>
  <r>
    <x v="7"/>
    <x v="96"/>
    <x v="18"/>
    <n v="3"/>
  </r>
  <r>
    <x v="7"/>
    <x v="96"/>
    <x v="8"/>
    <n v="380"/>
  </r>
  <r>
    <x v="7"/>
    <x v="96"/>
    <x v="9"/>
    <n v="10"/>
  </r>
  <r>
    <x v="7"/>
    <x v="96"/>
    <x v="10"/>
    <n v="6455"/>
  </r>
  <r>
    <x v="7"/>
    <x v="97"/>
    <x v="0"/>
    <n v="73"/>
  </r>
  <r>
    <x v="7"/>
    <x v="97"/>
    <x v="15"/>
    <n v="3"/>
  </r>
  <r>
    <x v="7"/>
    <x v="97"/>
    <x v="1"/>
    <n v="1"/>
  </r>
  <r>
    <x v="7"/>
    <x v="97"/>
    <x v="2"/>
    <n v="1220"/>
  </r>
  <r>
    <x v="7"/>
    <x v="97"/>
    <x v="12"/>
    <n v="15"/>
  </r>
  <r>
    <x v="7"/>
    <x v="97"/>
    <x v="3"/>
    <n v="136"/>
  </r>
  <r>
    <x v="7"/>
    <x v="97"/>
    <x v="16"/>
    <n v="21"/>
  </r>
  <r>
    <x v="7"/>
    <x v="97"/>
    <x v="13"/>
    <n v="34"/>
  </r>
  <r>
    <x v="7"/>
    <x v="97"/>
    <x v="4"/>
    <n v="14"/>
  </r>
  <r>
    <x v="7"/>
    <x v="97"/>
    <x v="5"/>
    <n v="30"/>
  </r>
  <r>
    <x v="7"/>
    <x v="97"/>
    <x v="14"/>
    <n v="3"/>
  </r>
  <r>
    <x v="7"/>
    <x v="97"/>
    <x v="6"/>
    <n v="3"/>
  </r>
  <r>
    <x v="7"/>
    <x v="97"/>
    <x v="7"/>
    <n v="15717"/>
  </r>
  <r>
    <x v="7"/>
    <x v="97"/>
    <x v="18"/>
    <n v="4"/>
  </r>
  <r>
    <x v="7"/>
    <x v="97"/>
    <x v="8"/>
    <n v="311"/>
  </r>
  <r>
    <x v="7"/>
    <x v="97"/>
    <x v="9"/>
    <n v="20"/>
  </r>
  <r>
    <x v="7"/>
    <x v="97"/>
    <x v="10"/>
    <n v="1385"/>
  </r>
  <r>
    <x v="7"/>
    <x v="98"/>
    <x v="0"/>
    <n v="1"/>
  </r>
  <r>
    <x v="7"/>
    <x v="98"/>
    <x v="20"/>
    <n v="2"/>
  </r>
  <r>
    <x v="7"/>
    <x v="98"/>
    <x v="11"/>
    <n v="6"/>
  </r>
  <r>
    <x v="7"/>
    <x v="98"/>
    <x v="2"/>
    <n v="4"/>
  </r>
  <r>
    <x v="7"/>
    <x v="98"/>
    <x v="12"/>
    <n v="15"/>
  </r>
  <r>
    <x v="7"/>
    <x v="98"/>
    <x v="4"/>
    <n v="1"/>
  </r>
  <r>
    <x v="7"/>
    <x v="98"/>
    <x v="5"/>
    <n v="1"/>
  </r>
  <r>
    <x v="7"/>
    <x v="98"/>
    <x v="6"/>
    <n v="3"/>
  </r>
  <r>
    <x v="7"/>
    <x v="98"/>
    <x v="7"/>
    <n v="3564"/>
  </r>
  <r>
    <x v="7"/>
    <x v="98"/>
    <x v="8"/>
    <n v="32"/>
  </r>
  <r>
    <x v="7"/>
    <x v="98"/>
    <x v="9"/>
    <n v="1"/>
  </r>
  <r>
    <x v="7"/>
    <x v="98"/>
    <x v="10"/>
    <n v="86"/>
  </r>
  <r>
    <x v="7"/>
    <x v="99"/>
    <x v="0"/>
    <n v="15"/>
  </r>
  <r>
    <x v="7"/>
    <x v="99"/>
    <x v="15"/>
    <n v="1"/>
  </r>
  <r>
    <x v="7"/>
    <x v="99"/>
    <x v="11"/>
    <n v="154"/>
  </r>
  <r>
    <x v="7"/>
    <x v="99"/>
    <x v="1"/>
    <n v="4"/>
  </r>
  <r>
    <x v="7"/>
    <x v="99"/>
    <x v="2"/>
    <n v="77"/>
  </r>
  <r>
    <x v="7"/>
    <x v="99"/>
    <x v="12"/>
    <n v="10"/>
  </r>
  <r>
    <x v="7"/>
    <x v="99"/>
    <x v="3"/>
    <n v="15"/>
  </r>
  <r>
    <x v="7"/>
    <x v="99"/>
    <x v="16"/>
    <n v="1"/>
  </r>
  <r>
    <x v="7"/>
    <x v="99"/>
    <x v="13"/>
    <n v="1"/>
  </r>
  <r>
    <x v="7"/>
    <x v="99"/>
    <x v="4"/>
    <n v="8"/>
  </r>
  <r>
    <x v="7"/>
    <x v="99"/>
    <x v="5"/>
    <n v="7"/>
  </r>
  <r>
    <x v="7"/>
    <x v="99"/>
    <x v="6"/>
    <n v="19"/>
  </r>
  <r>
    <x v="7"/>
    <x v="99"/>
    <x v="7"/>
    <n v="12742"/>
  </r>
  <r>
    <x v="7"/>
    <x v="99"/>
    <x v="8"/>
    <n v="121"/>
  </r>
  <r>
    <x v="7"/>
    <x v="99"/>
    <x v="9"/>
    <n v="7"/>
  </r>
  <r>
    <x v="7"/>
    <x v="99"/>
    <x v="10"/>
    <n v="708"/>
  </r>
  <r>
    <x v="7"/>
    <x v="100"/>
    <x v="0"/>
    <n v="27"/>
  </r>
  <r>
    <x v="7"/>
    <x v="100"/>
    <x v="20"/>
    <n v="1"/>
  </r>
  <r>
    <x v="7"/>
    <x v="100"/>
    <x v="11"/>
    <n v="16"/>
  </r>
  <r>
    <x v="7"/>
    <x v="100"/>
    <x v="1"/>
    <n v="5"/>
  </r>
  <r>
    <x v="7"/>
    <x v="100"/>
    <x v="2"/>
    <n v="304"/>
  </r>
  <r>
    <x v="7"/>
    <x v="100"/>
    <x v="12"/>
    <n v="5"/>
  </r>
  <r>
    <x v="7"/>
    <x v="100"/>
    <x v="16"/>
    <n v="4"/>
  </r>
  <r>
    <x v="7"/>
    <x v="100"/>
    <x v="13"/>
    <n v="2"/>
  </r>
  <r>
    <x v="7"/>
    <x v="100"/>
    <x v="4"/>
    <n v="1"/>
  </r>
  <r>
    <x v="7"/>
    <x v="100"/>
    <x v="5"/>
    <n v="5"/>
  </r>
  <r>
    <x v="7"/>
    <x v="100"/>
    <x v="6"/>
    <n v="3"/>
  </r>
  <r>
    <x v="7"/>
    <x v="100"/>
    <x v="7"/>
    <n v="7215"/>
  </r>
  <r>
    <x v="7"/>
    <x v="100"/>
    <x v="18"/>
    <n v="1"/>
  </r>
  <r>
    <x v="7"/>
    <x v="100"/>
    <x v="8"/>
    <n v="75"/>
  </r>
  <r>
    <x v="7"/>
    <x v="100"/>
    <x v="9"/>
    <n v="8"/>
  </r>
  <r>
    <x v="7"/>
    <x v="100"/>
    <x v="10"/>
    <n v="185"/>
  </r>
  <r>
    <x v="7"/>
    <x v="101"/>
    <x v="7"/>
    <n v="2"/>
  </r>
  <r>
    <x v="7"/>
    <x v="101"/>
    <x v="0"/>
    <n v="1"/>
  </r>
  <r>
    <x v="7"/>
    <x v="101"/>
    <x v="11"/>
    <n v="6"/>
  </r>
  <r>
    <x v="7"/>
    <x v="101"/>
    <x v="2"/>
    <n v="556"/>
  </r>
  <r>
    <x v="7"/>
    <x v="101"/>
    <x v="16"/>
    <n v="1"/>
  </r>
  <r>
    <x v="7"/>
    <x v="101"/>
    <x v="13"/>
    <n v="1"/>
  </r>
  <r>
    <x v="7"/>
    <x v="101"/>
    <x v="17"/>
    <n v="1"/>
  </r>
  <r>
    <x v="7"/>
    <x v="101"/>
    <x v="6"/>
    <n v="3"/>
  </r>
  <r>
    <x v="7"/>
    <x v="101"/>
    <x v="7"/>
    <n v="2078"/>
  </r>
  <r>
    <x v="7"/>
    <x v="101"/>
    <x v="8"/>
    <n v="28"/>
  </r>
  <r>
    <x v="7"/>
    <x v="101"/>
    <x v="9"/>
    <n v="1"/>
  </r>
  <r>
    <x v="7"/>
    <x v="101"/>
    <x v="10"/>
    <n v="159"/>
  </r>
  <r>
    <x v="7"/>
    <x v="102"/>
    <x v="0"/>
    <n v="31"/>
  </r>
  <r>
    <x v="7"/>
    <x v="102"/>
    <x v="15"/>
    <n v="2"/>
  </r>
  <r>
    <x v="7"/>
    <x v="102"/>
    <x v="11"/>
    <n v="127"/>
  </r>
  <r>
    <x v="7"/>
    <x v="102"/>
    <x v="1"/>
    <n v="1"/>
  </r>
  <r>
    <x v="7"/>
    <x v="102"/>
    <x v="2"/>
    <n v="664"/>
  </r>
  <r>
    <x v="7"/>
    <x v="102"/>
    <x v="12"/>
    <n v="11"/>
  </r>
  <r>
    <x v="7"/>
    <x v="102"/>
    <x v="3"/>
    <n v="1461"/>
  </r>
  <r>
    <x v="7"/>
    <x v="102"/>
    <x v="16"/>
    <n v="2"/>
  </r>
  <r>
    <x v="7"/>
    <x v="102"/>
    <x v="13"/>
    <n v="11"/>
  </r>
  <r>
    <x v="7"/>
    <x v="102"/>
    <x v="4"/>
    <n v="26"/>
  </r>
  <r>
    <x v="7"/>
    <x v="102"/>
    <x v="5"/>
    <n v="2"/>
  </r>
  <r>
    <x v="7"/>
    <x v="102"/>
    <x v="14"/>
    <n v="3"/>
  </r>
  <r>
    <x v="7"/>
    <x v="102"/>
    <x v="6"/>
    <n v="40"/>
  </r>
  <r>
    <x v="7"/>
    <x v="102"/>
    <x v="7"/>
    <n v="6763"/>
  </r>
  <r>
    <x v="7"/>
    <x v="102"/>
    <x v="18"/>
    <n v="2"/>
  </r>
  <r>
    <x v="7"/>
    <x v="102"/>
    <x v="8"/>
    <n v="117"/>
  </r>
  <r>
    <x v="7"/>
    <x v="102"/>
    <x v="9"/>
    <n v="3"/>
  </r>
  <r>
    <x v="7"/>
    <x v="102"/>
    <x v="10"/>
    <n v="343"/>
  </r>
  <r>
    <x v="7"/>
    <x v="103"/>
    <x v="7"/>
    <n v="5"/>
  </r>
  <r>
    <x v="7"/>
    <x v="103"/>
    <x v="0"/>
    <n v="11"/>
  </r>
  <r>
    <x v="7"/>
    <x v="103"/>
    <x v="11"/>
    <n v="3"/>
  </r>
  <r>
    <x v="7"/>
    <x v="103"/>
    <x v="2"/>
    <n v="1260"/>
  </r>
  <r>
    <x v="7"/>
    <x v="103"/>
    <x v="12"/>
    <n v="13"/>
  </r>
  <r>
    <x v="7"/>
    <x v="103"/>
    <x v="3"/>
    <n v="1"/>
  </r>
  <r>
    <x v="7"/>
    <x v="103"/>
    <x v="13"/>
    <n v="9"/>
  </r>
  <r>
    <x v="7"/>
    <x v="103"/>
    <x v="5"/>
    <n v="19"/>
  </r>
  <r>
    <x v="7"/>
    <x v="103"/>
    <x v="6"/>
    <n v="3"/>
  </r>
  <r>
    <x v="7"/>
    <x v="103"/>
    <x v="7"/>
    <n v="4944"/>
  </r>
  <r>
    <x v="7"/>
    <x v="103"/>
    <x v="18"/>
    <n v="1"/>
  </r>
  <r>
    <x v="7"/>
    <x v="103"/>
    <x v="8"/>
    <n v="98"/>
  </r>
  <r>
    <x v="7"/>
    <x v="103"/>
    <x v="9"/>
    <n v="4"/>
  </r>
  <r>
    <x v="7"/>
    <x v="103"/>
    <x v="10"/>
    <n v="220"/>
  </r>
  <r>
    <x v="7"/>
    <x v="104"/>
    <x v="0"/>
    <n v="4"/>
  </r>
  <r>
    <x v="7"/>
    <x v="104"/>
    <x v="15"/>
    <n v="14"/>
  </r>
  <r>
    <x v="7"/>
    <x v="104"/>
    <x v="1"/>
    <n v="1"/>
  </r>
  <r>
    <x v="7"/>
    <x v="104"/>
    <x v="2"/>
    <n v="371"/>
  </r>
  <r>
    <x v="7"/>
    <x v="104"/>
    <x v="12"/>
    <n v="1"/>
  </r>
  <r>
    <x v="7"/>
    <x v="104"/>
    <x v="4"/>
    <n v="6"/>
  </r>
  <r>
    <x v="7"/>
    <x v="104"/>
    <x v="5"/>
    <n v="2"/>
  </r>
  <r>
    <x v="7"/>
    <x v="104"/>
    <x v="14"/>
    <n v="1"/>
  </r>
  <r>
    <x v="7"/>
    <x v="104"/>
    <x v="6"/>
    <n v="2"/>
  </r>
  <r>
    <x v="7"/>
    <x v="104"/>
    <x v="7"/>
    <n v="3409"/>
  </r>
  <r>
    <x v="7"/>
    <x v="104"/>
    <x v="18"/>
    <n v="1"/>
  </r>
  <r>
    <x v="7"/>
    <x v="104"/>
    <x v="8"/>
    <n v="101"/>
  </r>
  <r>
    <x v="7"/>
    <x v="104"/>
    <x v="9"/>
    <n v="3"/>
  </r>
  <r>
    <x v="7"/>
    <x v="104"/>
    <x v="10"/>
    <n v="273"/>
  </r>
  <r>
    <x v="7"/>
    <x v="105"/>
    <x v="0"/>
    <n v="1"/>
  </r>
  <r>
    <x v="7"/>
    <x v="105"/>
    <x v="11"/>
    <n v="4"/>
  </r>
  <r>
    <x v="7"/>
    <x v="105"/>
    <x v="1"/>
    <n v="1"/>
  </r>
  <r>
    <x v="7"/>
    <x v="105"/>
    <x v="2"/>
    <n v="1026"/>
  </r>
  <r>
    <x v="7"/>
    <x v="105"/>
    <x v="12"/>
    <n v="1"/>
  </r>
  <r>
    <x v="7"/>
    <x v="105"/>
    <x v="13"/>
    <n v="7"/>
  </r>
  <r>
    <x v="7"/>
    <x v="105"/>
    <x v="4"/>
    <n v="2"/>
  </r>
  <r>
    <x v="7"/>
    <x v="105"/>
    <x v="14"/>
    <n v="1"/>
  </r>
  <r>
    <x v="7"/>
    <x v="105"/>
    <x v="7"/>
    <n v="2285"/>
  </r>
  <r>
    <x v="7"/>
    <x v="105"/>
    <x v="8"/>
    <n v="47"/>
  </r>
  <r>
    <x v="7"/>
    <x v="105"/>
    <x v="9"/>
    <n v="2"/>
  </r>
  <r>
    <x v="7"/>
    <x v="105"/>
    <x v="10"/>
    <n v="986"/>
  </r>
  <r>
    <x v="7"/>
    <x v="106"/>
    <x v="0"/>
    <n v="12"/>
  </r>
  <r>
    <x v="7"/>
    <x v="106"/>
    <x v="11"/>
    <n v="78"/>
  </r>
  <r>
    <x v="7"/>
    <x v="106"/>
    <x v="2"/>
    <n v="87"/>
  </r>
  <r>
    <x v="7"/>
    <x v="106"/>
    <x v="3"/>
    <n v="100"/>
  </r>
  <r>
    <x v="7"/>
    <x v="106"/>
    <x v="16"/>
    <n v="2"/>
  </r>
  <r>
    <x v="7"/>
    <x v="106"/>
    <x v="13"/>
    <n v="8"/>
  </r>
  <r>
    <x v="7"/>
    <x v="106"/>
    <x v="4"/>
    <n v="3"/>
  </r>
  <r>
    <x v="7"/>
    <x v="106"/>
    <x v="14"/>
    <n v="1"/>
  </r>
  <r>
    <x v="7"/>
    <x v="106"/>
    <x v="6"/>
    <n v="5"/>
  </r>
  <r>
    <x v="7"/>
    <x v="106"/>
    <x v="7"/>
    <n v="5297"/>
  </r>
  <r>
    <x v="7"/>
    <x v="106"/>
    <x v="18"/>
    <n v="1"/>
  </r>
  <r>
    <x v="7"/>
    <x v="106"/>
    <x v="8"/>
    <n v="125"/>
  </r>
  <r>
    <x v="7"/>
    <x v="106"/>
    <x v="9"/>
    <n v="4"/>
  </r>
  <r>
    <x v="7"/>
    <x v="106"/>
    <x v="10"/>
    <n v="217"/>
  </r>
  <r>
    <x v="7"/>
    <x v="107"/>
    <x v="0"/>
    <n v="8"/>
  </r>
  <r>
    <x v="7"/>
    <x v="107"/>
    <x v="11"/>
    <n v="58"/>
  </r>
  <r>
    <x v="7"/>
    <x v="107"/>
    <x v="1"/>
    <n v="4"/>
  </r>
  <r>
    <x v="7"/>
    <x v="107"/>
    <x v="2"/>
    <n v="230"/>
  </r>
  <r>
    <x v="7"/>
    <x v="107"/>
    <x v="12"/>
    <n v="1"/>
  </r>
  <r>
    <x v="7"/>
    <x v="107"/>
    <x v="3"/>
    <n v="3"/>
  </r>
  <r>
    <x v="7"/>
    <x v="107"/>
    <x v="16"/>
    <n v="1"/>
  </r>
  <r>
    <x v="7"/>
    <x v="107"/>
    <x v="13"/>
    <n v="10"/>
  </r>
  <r>
    <x v="7"/>
    <x v="107"/>
    <x v="4"/>
    <n v="2"/>
  </r>
  <r>
    <x v="7"/>
    <x v="107"/>
    <x v="5"/>
    <n v="7"/>
  </r>
  <r>
    <x v="7"/>
    <x v="107"/>
    <x v="6"/>
    <n v="15"/>
  </r>
  <r>
    <x v="7"/>
    <x v="107"/>
    <x v="7"/>
    <n v="11835"/>
  </r>
  <r>
    <x v="7"/>
    <x v="107"/>
    <x v="18"/>
    <n v="10"/>
  </r>
  <r>
    <x v="7"/>
    <x v="107"/>
    <x v="8"/>
    <n v="13"/>
  </r>
  <r>
    <x v="7"/>
    <x v="107"/>
    <x v="9"/>
    <n v="4"/>
  </r>
  <r>
    <x v="7"/>
    <x v="107"/>
    <x v="10"/>
    <n v="890"/>
  </r>
  <r>
    <x v="7"/>
    <x v="108"/>
    <x v="7"/>
    <n v="8"/>
  </r>
  <r>
    <x v="7"/>
    <x v="108"/>
    <x v="0"/>
    <n v="8"/>
  </r>
  <r>
    <x v="7"/>
    <x v="108"/>
    <x v="15"/>
    <n v="3"/>
  </r>
  <r>
    <x v="7"/>
    <x v="108"/>
    <x v="1"/>
    <n v="10"/>
  </r>
  <r>
    <x v="7"/>
    <x v="108"/>
    <x v="2"/>
    <n v="411"/>
  </r>
  <r>
    <x v="7"/>
    <x v="108"/>
    <x v="12"/>
    <n v="14"/>
  </r>
  <r>
    <x v="7"/>
    <x v="108"/>
    <x v="3"/>
    <n v="4"/>
  </r>
  <r>
    <x v="7"/>
    <x v="108"/>
    <x v="16"/>
    <n v="3"/>
  </r>
  <r>
    <x v="7"/>
    <x v="108"/>
    <x v="13"/>
    <n v="17"/>
  </r>
  <r>
    <x v="7"/>
    <x v="108"/>
    <x v="4"/>
    <n v="7"/>
  </r>
  <r>
    <x v="7"/>
    <x v="108"/>
    <x v="5"/>
    <n v="4"/>
  </r>
  <r>
    <x v="7"/>
    <x v="108"/>
    <x v="14"/>
    <n v="2"/>
  </r>
  <r>
    <x v="7"/>
    <x v="108"/>
    <x v="6"/>
    <n v="10"/>
  </r>
  <r>
    <x v="7"/>
    <x v="108"/>
    <x v="7"/>
    <n v="11850"/>
  </r>
  <r>
    <x v="7"/>
    <x v="108"/>
    <x v="8"/>
    <n v="45"/>
  </r>
  <r>
    <x v="7"/>
    <x v="108"/>
    <x v="9"/>
    <n v="7"/>
  </r>
  <r>
    <x v="7"/>
    <x v="108"/>
    <x v="10"/>
    <n v="967"/>
  </r>
  <r>
    <x v="7"/>
    <x v="109"/>
    <x v="0"/>
    <n v="21"/>
  </r>
  <r>
    <x v="7"/>
    <x v="109"/>
    <x v="15"/>
    <n v="1"/>
  </r>
  <r>
    <x v="7"/>
    <x v="109"/>
    <x v="2"/>
    <n v="5"/>
  </r>
  <r>
    <x v="7"/>
    <x v="109"/>
    <x v="12"/>
    <n v="19"/>
  </r>
  <r>
    <x v="7"/>
    <x v="109"/>
    <x v="3"/>
    <n v="69"/>
  </r>
  <r>
    <x v="7"/>
    <x v="109"/>
    <x v="16"/>
    <n v="22"/>
  </r>
  <r>
    <x v="7"/>
    <x v="109"/>
    <x v="13"/>
    <n v="21"/>
  </r>
  <r>
    <x v="7"/>
    <x v="109"/>
    <x v="4"/>
    <n v="6"/>
  </r>
  <r>
    <x v="7"/>
    <x v="109"/>
    <x v="23"/>
    <n v="1"/>
  </r>
  <r>
    <x v="7"/>
    <x v="109"/>
    <x v="17"/>
    <n v="3"/>
  </r>
  <r>
    <x v="7"/>
    <x v="109"/>
    <x v="5"/>
    <n v="7"/>
  </r>
  <r>
    <x v="7"/>
    <x v="109"/>
    <x v="14"/>
    <n v="1"/>
  </r>
  <r>
    <x v="7"/>
    <x v="109"/>
    <x v="6"/>
    <n v="25"/>
  </r>
  <r>
    <x v="7"/>
    <x v="109"/>
    <x v="7"/>
    <n v="8155"/>
  </r>
  <r>
    <x v="7"/>
    <x v="109"/>
    <x v="8"/>
    <n v="96"/>
  </r>
  <r>
    <x v="7"/>
    <x v="109"/>
    <x v="9"/>
    <n v="9"/>
  </r>
  <r>
    <x v="7"/>
    <x v="109"/>
    <x v="10"/>
    <n v="577"/>
  </r>
  <r>
    <x v="7"/>
    <x v="110"/>
    <x v="0"/>
    <n v="2"/>
  </r>
  <r>
    <x v="7"/>
    <x v="110"/>
    <x v="11"/>
    <n v="123"/>
  </r>
  <r>
    <x v="7"/>
    <x v="110"/>
    <x v="2"/>
    <n v="4"/>
  </r>
  <r>
    <x v="7"/>
    <x v="110"/>
    <x v="12"/>
    <n v="4"/>
  </r>
  <r>
    <x v="7"/>
    <x v="110"/>
    <x v="5"/>
    <n v="4"/>
  </r>
  <r>
    <x v="7"/>
    <x v="110"/>
    <x v="6"/>
    <n v="3"/>
  </r>
  <r>
    <x v="7"/>
    <x v="110"/>
    <x v="7"/>
    <n v="2785"/>
  </r>
  <r>
    <x v="7"/>
    <x v="110"/>
    <x v="18"/>
    <n v="1"/>
  </r>
  <r>
    <x v="7"/>
    <x v="110"/>
    <x v="8"/>
    <n v="69"/>
  </r>
  <r>
    <x v="7"/>
    <x v="110"/>
    <x v="9"/>
    <n v="1"/>
  </r>
  <r>
    <x v="7"/>
    <x v="110"/>
    <x v="10"/>
    <n v="111"/>
  </r>
  <r>
    <x v="7"/>
    <x v="111"/>
    <x v="0"/>
    <n v="46"/>
  </r>
  <r>
    <x v="7"/>
    <x v="111"/>
    <x v="11"/>
    <n v="1"/>
  </r>
  <r>
    <x v="7"/>
    <x v="111"/>
    <x v="1"/>
    <n v="25"/>
  </r>
  <r>
    <x v="7"/>
    <x v="111"/>
    <x v="2"/>
    <n v="49"/>
  </r>
  <r>
    <x v="7"/>
    <x v="111"/>
    <x v="12"/>
    <n v="1"/>
  </r>
  <r>
    <x v="7"/>
    <x v="111"/>
    <x v="4"/>
    <n v="3"/>
  </r>
  <r>
    <x v="7"/>
    <x v="111"/>
    <x v="17"/>
    <n v="1"/>
  </r>
  <r>
    <x v="7"/>
    <x v="111"/>
    <x v="5"/>
    <n v="2"/>
  </r>
  <r>
    <x v="7"/>
    <x v="111"/>
    <x v="6"/>
    <n v="4"/>
  </r>
  <r>
    <x v="7"/>
    <x v="111"/>
    <x v="7"/>
    <n v="3521"/>
  </r>
  <r>
    <x v="7"/>
    <x v="111"/>
    <x v="18"/>
    <n v="1"/>
  </r>
  <r>
    <x v="7"/>
    <x v="111"/>
    <x v="8"/>
    <n v="39"/>
  </r>
  <r>
    <x v="7"/>
    <x v="111"/>
    <x v="10"/>
    <n v="36"/>
  </r>
  <r>
    <x v="7"/>
    <x v="112"/>
    <x v="0"/>
    <n v="290"/>
  </r>
  <r>
    <x v="7"/>
    <x v="112"/>
    <x v="15"/>
    <n v="3"/>
  </r>
  <r>
    <x v="7"/>
    <x v="112"/>
    <x v="11"/>
    <n v="1"/>
  </r>
  <r>
    <x v="7"/>
    <x v="112"/>
    <x v="1"/>
    <n v="1"/>
  </r>
  <r>
    <x v="7"/>
    <x v="112"/>
    <x v="2"/>
    <n v="100"/>
  </r>
  <r>
    <x v="7"/>
    <x v="112"/>
    <x v="12"/>
    <n v="3"/>
  </r>
  <r>
    <x v="7"/>
    <x v="112"/>
    <x v="3"/>
    <n v="1923"/>
  </r>
  <r>
    <x v="7"/>
    <x v="112"/>
    <x v="16"/>
    <n v="266"/>
  </r>
  <r>
    <x v="7"/>
    <x v="112"/>
    <x v="13"/>
    <n v="36"/>
  </r>
  <r>
    <x v="7"/>
    <x v="112"/>
    <x v="4"/>
    <n v="56"/>
  </r>
  <r>
    <x v="7"/>
    <x v="112"/>
    <x v="5"/>
    <n v="4"/>
  </r>
  <r>
    <x v="7"/>
    <x v="112"/>
    <x v="19"/>
    <n v="3"/>
  </r>
  <r>
    <x v="7"/>
    <x v="112"/>
    <x v="14"/>
    <n v="22"/>
  </r>
  <r>
    <x v="7"/>
    <x v="112"/>
    <x v="6"/>
    <n v="5"/>
  </r>
  <r>
    <x v="7"/>
    <x v="112"/>
    <x v="7"/>
    <n v="14072"/>
  </r>
  <r>
    <x v="7"/>
    <x v="112"/>
    <x v="18"/>
    <n v="4"/>
  </r>
  <r>
    <x v="7"/>
    <x v="112"/>
    <x v="8"/>
    <n v="151"/>
  </r>
  <r>
    <x v="7"/>
    <x v="112"/>
    <x v="9"/>
    <n v="9"/>
  </r>
  <r>
    <x v="7"/>
    <x v="112"/>
    <x v="10"/>
    <n v="7856"/>
  </r>
  <r>
    <x v="7"/>
    <x v="113"/>
    <x v="0"/>
    <n v="1"/>
  </r>
  <r>
    <x v="7"/>
    <x v="113"/>
    <x v="11"/>
    <n v="36"/>
  </r>
  <r>
    <x v="7"/>
    <x v="113"/>
    <x v="2"/>
    <n v="147"/>
  </r>
  <r>
    <x v="7"/>
    <x v="113"/>
    <x v="12"/>
    <n v="4"/>
  </r>
  <r>
    <x v="7"/>
    <x v="113"/>
    <x v="3"/>
    <n v="221"/>
  </r>
  <r>
    <x v="7"/>
    <x v="113"/>
    <x v="16"/>
    <n v="3"/>
  </r>
  <r>
    <x v="7"/>
    <x v="113"/>
    <x v="5"/>
    <n v="1"/>
  </r>
  <r>
    <x v="7"/>
    <x v="113"/>
    <x v="6"/>
    <n v="1"/>
  </r>
  <r>
    <x v="7"/>
    <x v="113"/>
    <x v="7"/>
    <n v="2574"/>
  </r>
  <r>
    <x v="7"/>
    <x v="113"/>
    <x v="8"/>
    <n v="160"/>
  </r>
  <r>
    <x v="7"/>
    <x v="113"/>
    <x v="9"/>
    <n v="2"/>
  </r>
  <r>
    <x v="7"/>
    <x v="113"/>
    <x v="10"/>
    <n v="88"/>
  </r>
  <r>
    <x v="7"/>
    <x v="114"/>
    <x v="0"/>
    <n v="8"/>
  </r>
  <r>
    <x v="7"/>
    <x v="114"/>
    <x v="15"/>
    <n v="1"/>
  </r>
  <r>
    <x v="7"/>
    <x v="114"/>
    <x v="2"/>
    <n v="258"/>
  </r>
  <r>
    <x v="7"/>
    <x v="114"/>
    <x v="12"/>
    <n v="13"/>
  </r>
  <r>
    <x v="7"/>
    <x v="114"/>
    <x v="3"/>
    <n v="3"/>
  </r>
  <r>
    <x v="7"/>
    <x v="114"/>
    <x v="16"/>
    <n v="5"/>
  </r>
  <r>
    <x v="7"/>
    <x v="114"/>
    <x v="4"/>
    <n v="7"/>
  </r>
  <r>
    <x v="7"/>
    <x v="114"/>
    <x v="17"/>
    <n v="1"/>
  </r>
  <r>
    <x v="7"/>
    <x v="114"/>
    <x v="5"/>
    <n v="5"/>
  </r>
  <r>
    <x v="7"/>
    <x v="114"/>
    <x v="22"/>
    <n v="3"/>
  </r>
  <r>
    <x v="7"/>
    <x v="114"/>
    <x v="6"/>
    <n v="6"/>
  </r>
  <r>
    <x v="7"/>
    <x v="114"/>
    <x v="7"/>
    <n v="5309"/>
  </r>
  <r>
    <x v="7"/>
    <x v="114"/>
    <x v="18"/>
    <n v="1"/>
  </r>
  <r>
    <x v="7"/>
    <x v="114"/>
    <x v="8"/>
    <n v="58"/>
  </r>
  <r>
    <x v="7"/>
    <x v="114"/>
    <x v="9"/>
    <n v="4"/>
  </r>
  <r>
    <x v="7"/>
    <x v="114"/>
    <x v="10"/>
    <n v="169"/>
  </r>
  <r>
    <x v="8"/>
    <x v="115"/>
    <x v="0"/>
    <n v="2222"/>
  </r>
  <r>
    <x v="8"/>
    <x v="115"/>
    <x v="15"/>
    <n v="286"/>
  </r>
  <r>
    <x v="8"/>
    <x v="115"/>
    <x v="20"/>
    <n v="135"/>
  </r>
  <r>
    <x v="8"/>
    <x v="115"/>
    <x v="21"/>
    <n v="23"/>
  </r>
  <r>
    <x v="8"/>
    <x v="115"/>
    <x v="11"/>
    <n v="6"/>
  </r>
  <r>
    <x v="8"/>
    <x v="115"/>
    <x v="1"/>
    <n v="919"/>
  </r>
  <r>
    <x v="8"/>
    <x v="115"/>
    <x v="2"/>
    <n v="385"/>
  </r>
  <r>
    <x v="8"/>
    <x v="115"/>
    <x v="12"/>
    <n v="1049"/>
  </r>
  <r>
    <x v="8"/>
    <x v="115"/>
    <x v="3"/>
    <n v="685"/>
  </r>
  <r>
    <x v="8"/>
    <x v="115"/>
    <x v="16"/>
    <n v="23"/>
  </r>
  <r>
    <x v="8"/>
    <x v="115"/>
    <x v="13"/>
    <n v="146"/>
  </r>
  <r>
    <x v="8"/>
    <x v="115"/>
    <x v="4"/>
    <n v="4249"/>
  </r>
  <r>
    <x v="8"/>
    <x v="115"/>
    <x v="17"/>
    <n v="1"/>
  </r>
  <r>
    <x v="8"/>
    <x v="115"/>
    <x v="5"/>
    <n v="869"/>
  </r>
  <r>
    <x v="8"/>
    <x v="115"/>
    <x v="19"/>
    <n v="30"/>
  </r>
  <r>
    <x v="8"/>
    <x v="115"/>
    <x v="14"/>
    <n v="26"/>
  </r>
  <r>
    <x v="8"/>
    <x v="115"/>
    <x v="6"/>
    <n v="6"/>
  </r>
  <r>
    <x v="8"/>
    <x v="115"/>
    <x v="7"/>
    <n v="480442"/>
  </r>
  <r>
    <x v="8"/>
    <x v="115"/>
    <x v="18"/>
    <n v="6"/>
  </r>
  <r>
    <x v="8"/>
    <x v="115"/>
    <x v="8"/>
    <n v="56"/>
  </r>
  <r>
    <x v="8"/>
    <x v="115"/>
    <x v="9"/>
    <n v="1180"/>
  </r>
  <r>
    <x v="8"/>
    <x v="115"/>
    <x v="10"/>
    <n v="117604"/>
  </r>
  <r>
    <x v="8"/>
    <x v="116"/>
    <x v="0"/>
    <n v="23"/>
  </r>
  <r>
    <x v="8"/>
    <x v="116"/>
    <x v="15"/>
    <n v="1"/>
  </r>
  <r>
    <x v="8"/>
    <x v="116"/>
    <x v="1"/>
    <n v="22"/>
  </r>
  <r>
    <x v="8"/>
    <x v="116"/>
    <x v="2"/>
    <n v="2531"/>
  </r>
  <r>
    <x v="8"/>
    <x v="116"/>
    <x v="12"/>
    <n v="16"/>
  </r>
  <r>
    <x v="8"/>
    <x v="116"/>
    <x v="16"/>
    <n v="3"/>
  </r>
  <r>
    <x v="8"/>
    <x v="116"/>
    <x v="13"/>
    <n v="32"/>
  </r>
  <r>
    <x v="8"/>
    <x v="116"/>
    <x v="4"/>
    <n v="67"/>
  </r>
  <r>
    <x v="8"/>
    <x v="116"/>
    <x v="5"/>
    <n v="7"/>
  </r>
  <r>
    <x v="8"/>
    <x v="116"/>
    <x v="14"/>
    <n v="1"/>
  </r>
  <r>
    <x v="8"/>
    <x v="116"/>
    <x v="6"/>
    <n v="55"/>
  </r>
  <r>
    <x v="8"/>
    <x v="116"/>
    <x v="7"/>
    <n v="12973"/>
  </r>
  <r>
    <x v="8"/>
    <x v="116"/>
    <x v="18"/>
    <n v="2"/>
  </r>
  <r>
    <x v="8"/>
    <x v="116"/>
    <x v="8"/>
    <n v="340"/>
  </r>
  <r>
    <x v="8"/>
    <x v="116"/>
    <x v="9"/>
    <n v="8"/>
  </r>
  <r>
    <x v="8"/>
    <x v="116"/>
    <x v="10"/>
    <n v="1280"/>
  </r>
  <r>
    <x v="8"/>
    <x v="117"/>
    <x v="0"/>
    <n v="142"/>
  </r>
  <r>
    <x v="8"/>
    <x v="117"/>
    <x v="15"/>
    <n v="26"/>
  </r>
  <r>
    <x v="8"/>
    <x v="117"/>
    <x v="20"/>
    <n v="37"/>
  </r>
  <r>
    <x v="8"/>
    <x v="117"/>
    <x v="21"/>
    <n v="1"/>
  </r>
  <r>
    <x v="8"/>
    <x v="117"/>
    <x v="11"/>
    <n v="4"/>
  </r>
  <r>
    <x v="8"/>
    <x v="117"/>
    <x v="1"/>
    <n v="34"/>
  </r>
  <r>
    <x v="8"/>
    <x v="117"/>
    <x v="2"/>
    <n v="3514"/>
  </r>
  <r>
    <x v="8"/>
    <x v="117"/>
    <x v="12"/>
    <n v="45"/>
  </r>
  <r>
    <x v="8"/>
    <x v="117"/>
    <x v="3"/>
    <n v="8"/>
  </r>
  <r>
    <x v="8"/>
    <x v="117"/>
    <x v="16"/>
    <n v="5"/>
  </r>
  <r>
    <x v="8"/>
    <x v="117"/>
    <x v="13"/>
    <n v="162"/>
  </r>
  <r>
    <x v="8"/>
    <x v="117"/>
    <x v="4"/>
    <n v="344"/>
  </r>
  <r>
    <x v="8"/>
    <x v="117"/>
    <x v="5"/>
    <n v="173"/>
  </r>
  <r>
    <x v="8"/>
    <x v="117"/>
    <x v="19"/>
    <n v="3"/>
  </r>
  <r>
    <x v="8"/>
    <x v="117"/>
    <x v="14"/>
    <n v="6"/>
  </r>
  <r>
    <x v="8"/>
    <x v="117"/>
    <x v="6"/>
    <n v="12"/>
  </r>
  <r>
    <x v="8"/>
    <x v="117"/>
    <x v="7"/>
    <n v="78572"/>
  </r>
  <r>
    <x v="8"/>
    <x v="117"/>
    <x v="18"/>
    <n v="7"/>
  </r>
  <r>
    <x v="8"/>
    <x v="117"/>
    <x v="8"/>
    <n v="146"/>
  </r>
  <r>
    <x v="8"/>
    <x v="117"/>
    <x v="9"/>
    <n v="116"/>
  </r>
  <r>
    <x v="8"/>
    <x v="117"/>
    <x v="10"/>
    <n v="9922"/>
  </r>
  <r>
    <x v="8"/>
    <x v="118"/>
    <x v="0"/>
    <n v="26"/>
  </r>
  <r>
    <x v="8"/>
    <x v="118"/>
    <x v="15"/>
    <n v="9"/>
  </r>
  <r>
    <x v="8"/>
    <x v="118"/>
    <x v="20"/>
    <n v="4"/>
  </r>
  <r>
    <x v="8"/>
    <x v="118"/>
    <x v="11"/>
    <n v="1"/>
  </r>
  <r>
    <x v="8"/>
    <x v="118"/>
    <x v="1"/>
    <n v="6"/>
  </r>
  <r>
    <x v="8"/>
    <x v="118"/>
    <x v="2"/>
    <n v="180"/>
  </r>
  <r>
    <x v="8"/>
    <x v="118"/>
    <x v="12"/>
    <n v="11"/>
  </r>
  <r>
    <x v="8"/>
    <x v="118"/>
    <x v="3"/>
    <n v="1"/>
  </r>
  <r>
    <x v="8"/>
    <x v="118"/>
    <x v="13"/>
    <n v="6"/>
  </r>
  <r>
    <x v="8"/>
    <x v="118"/>
    <x v="4"/>
    <n v="107"/>
  </r>
  <r>
    <x v="8"/>
    <x v="118"/>
    <x v="5"/>
    <n v="18"/>
  </r>
  <r>
    <x v="8"/>
    <x v="118"/>
    <x v="14"/>
    <n v="1"/>
  </r>
  <r>
    <x v="8"/>
    <x v="118"/>
    <x v="6"/>
    <n v="5"/>
  </r>
  <r>
    <x v="8"/>
    <x v="118"/>
    <x v="7"/>
    <n v="14454"/>
  </r>
  <r>
    <x v="8"/>
    <x v="118"/>
    <x v="8"/>
    <n v="26"/>
  </r>
  <r>
    <x v="8"/>
    <x v="118"/>
    <x v="9"/>
    <n v="9"/>
  </r>
  <r>
    <x v="8"/>
    <x v="118"/>
    <x v="10"/>
    <n v="637"/>
  </r>
  <r>
    <x v="8"/>
    <x v="119"/>
    <x v="0"/>
    <n v="155"/>
  </r>
  <r>
    <x v="8"/>
    <x v="119"/>
    <x v="15"/>
    <n v="10"/>
  </r>
  <r>
    <x v="8"/>
    <x v="119"/>
    <x v="21"/>
    <n v="3"/>
  </r>
  <r>
    <x v="8"/>
    <x v="119"/>
    <x v="11"/>
    <n v="2"/>
  </r>
  <r>
    <x v="8"/>
    <x v="119"/>
    <x v="1"/>
    <n v="7"/>
  </r>
  <r>
    <x v="8"/>
    <x v="119"/>
    <x v="2"/>
    <n v="1540"/>
  </r>
  <r>
    <x v="8"/>
    <x v="119"/>
    <x v="12"/>
    <n v="35"/>
  </r>
  <r>
    <x v="8"/>
    <x v="119"/>
    <x v="3"/>
    <n v="1"/>
  </r>
  <r>
    <x v="8"/>
    <x v="119"/>
    <x v="16"/>
    <n v="6"/>
  </r>
  <r>
    <x v="8"/>
    <x v="119"/>
    <x v="13"/>
    <n v="103"/>
  </r>
  <r>
    <x v="8"/>
    <x v="119"/>
    <x v="4"/>
    <n v="144"/>
  </r>
  <r>
    <x v="8"/>
    <x v="119"/>
    <x v="17"/>
    <n v="1"/>
  </r>
  <r>
    <x v="8"/>
    <x v="119"/>
    <x v="5"/>
    <n v="13"/>
  </r>
  <r>
    <x v="8"/>
    <x v="119"/>
    <x v="6"/>
    <n v="23"/>
  </r>
  <r>
    <x v="8"/>
    <x v="119"/>
    <x v="7"/>
    <n v="12790"/>
  </r>
  <r>
    <x v="8"/>
    <x v="119"/>
    <x v="18"/>
    <n v="3"/>
  </r>
  <r>
    <x v="8"/>
    <x v="119"/>
    <x v="8"/>
    <n v="160"/>
  </r>
  <r>
    <x v="8"/>
    <x v="119"/>
    <x v="9"/>
    <n v="15"/>
  </r>
  <r>
    <x v="8"/>
    <x v="119"/>
    <x v="10"/>
    <n v="1017"/>
  </r>
  <r>
    <x v="8"/>
    <x v="120"/>
    <x v="0"/>
    <n v="255"/>
  </r>
  <r>
    <x v="8"/>
    <x v="120"/>
    <x v="15"/>
    <n v="22"/>
  </r>
  <r>
    <x v="8"/>
    <x v="120"/>
    <x v="20"/>
    <n v="18"/>
  </r>
  <r>
    <x v="8"/>
    <x v="120"/>
    <x v="11"/>
    <n v="4"/>
  </r>
  <r>
    <x v="8"/>
    <x v="120"/>
    <x v="1"/>
    <n v="18"/>
  </r>
  <r>
    <x v="8"/>
    <x v="120"/>
    <x v="2"/>
    <n v="3"/>
  </r>
  <r>
    <x v="8"/>
    <x v="120"/>
    <x v="12"/>
    <n v="158"/>
  </r>
  <r>
    <x v="8"/>
    <x v="120"/>
    <x v="3"/>
    <n v="13"/>
  </r>
  <r>
    <x v="8"/>
    <x v="120"/>
    <x v="16"/>
    <n v="13"/>
  </r>
  <r>
    <x v="8"/>
    <x v="120"/>
    <x v="13"/>
    <n v="9"/>
  </r>
  <r>
    <x v="8"/>
    <x v="120"/>
    <x v="4"/>
    <n v="74"/>
  </r>
  <r>
    <x v="8"/>
    <x v="120"/>
    <x v="17"/>
    <n v="1"/>
  </r>
  <r>
    <x v="8"/>
    <x v="120"/>
    <x v="5"/>
    <n v="27"/>
  </r>
  <r>
    <x v="8"/>
    <x v="120"/>
    <x v="19"/>
    <n v="1"/>
  </r>
  <r>
    <x v="8"/>
    <x v="120"/>
    <x v="7"/>
    <n v="13746"/>
  </r>
  <r>
    <x v="8"/>
    <x v="120"/>
    <x v="8"/>
    <n v="1"/>
  </r>
  <r>
    <x v="8"/>
    <x v="120"/>
    <x v="9"/>
    <n v="6"/>
  </r>
  <r>
    <x v="8"/>
    <x v="120"/>
    <x v="10"/>
    <n v="1362"/>
  </r>
  <r>
    <x v="8"/>
    <x v="121"/>
    <x v="0"/>
    <n v="60"/>
  </r>
  <r>
    <x v="8"/>
    <x v="121"/>
    <x v="15"/>
    <n v="15"/>
  </r>
  <r>
    <x v="8"/>
    <x v="121"/>
    <x v="2"/>
    <n v="1411"/>
  </r>
  <r>
    <x v="8"/>
    <x v="121"/>
    <x v="12"/>
    <n v="48"/>
  </r>
  <r>
    <x v="8"/>
    <x v="121"/>
    <x v="3"/>
    <n v="8"/>
  </r>
  <r>
    <x v="8"/>
    <x v="121"/>
    <x v="13"/>
    <n v="24"/>
  </r>
  <r>
    <x v="8"/>
    <x v="121"/>
    <x v="4"/>
    <n v="283"/>
  </r>
  <r>
    <x v="8"/>
    <x v="121"/>
    <x v="5"/>
    <n v="4"/>
  </r>
  <r>
    <x v="8"/>
    <x v="121"/>
    <x v="14"/>
    <n v="2"/>
  </r>
  <r>
    <x v="8"/>
    <x v="121"/>
    <x v="6"/>
    <n v="22"/>
  </r>
  <r>
    <x v="8"/>
    <x v="121"/>
    <x v="7"/>
    <n v="10191"/>
  </r>
  <r>
    <x v="8"/>
    <x v="121"/>
    <x v="18"/>
    <n v="2"/>
  </r>
  <r>
    <x v="8"/>
    <x v="121"/>
    <x v="8"/>
    <n v="138"/>
  </r>
  <r>
    <x v="8"/>
    <x v="121"/>
    <x v="9"/>
    <n v="4"/>
  </r>
  <r>
    <x v="8"/>
    <x v="121"/>
    <x v="10"/>
    <n v="483"/>
  </r>
  <r>
    <x v="8"/>
    <x v="122"/>
    <x v="0"/>
    <n v="111"/>
  </r>
  <r>
    <x v="8"/>
    <x v="122"/>
    <x v="15"/>
    <n v="23"/>
  </r>
  <r>
    <x v="8"/>
    <x v="122"/>
    <x v="20"/>
    <n v="19"/>
  </r>
  <r>
    <x v="8"/>
    <x v="122"/>
    <x v="21"/>
    <n v="7"/>
  </r>
  <r>
    <x v="8"/>
    <x v="122"/>
    <x v="11"/>
    <n v="21"/>
  </r>
  <r>
    <x v="8"/>
    <x v="122"/>
    <x v="1"/>
    <n v="307"/>
  </r>
  <r>
    <x v="8"/>
    <x v="122"/>
    <x v="2"/>
    <n v="1305"/>
  </r>
  <r>
    <x v="8"/>
    <x v="122"/>
    <x v="12"/>
    <n v="23"/>
  </r>
  <r>
    <x v="8"/>
    <x v="122"/>
    <x v="3"/>
    <n v="31"/>
  </r>
  <r>
    <x v="8"/>
    <x v="122"/>
    <x v="16"/>
    <n v="15"/>
  </r>
  <r>
    <x v="8"/>
    <x v="122"/>
    <x v="13"/>
    <n v="29"/>
  </r>
  <r>
    <x v="8"/>
    <x v="122"/>
    <x v="4"/>
    <n v="223"/>
  </r>
  <r>
    <x v="8"/>
    <x v="122"/>
    <x v="5"/>
    <n v="90"/>
  </r>
  <r>
    <x v="8"/>
    <x v="122"/>
    <x v="19"/>
    <n v="2"/>
  </r>
  <r>
    <x v="8"/>
    <x v="122"/>
    <x v="14"/>
    <n v="22"/>
  </r>
  <r>
    <x v="8"/>
    <x v="122"/>
    <x v="6"/>
    <n v="37"/>
  </r>
  <r>
    <x v="8"/>
    <x v="122"/>
    <x v="7"/>
    <n v="34392"/>
  </r>
  <r>
    <x v="8"/>
    <x v="122"/>
    <x v="18"/>
    <n v="6"/>
  </r>
  <r>
    <x v="8"/>
    <x v="122"/>
    <x v="8"/>
    <n v="347"/>
  </r>
  <r>
    <x v="8"/>
    <x v="122"/>
    <x v="9"/>
    <n v="25"/>
  </r>
  <r>
    <x v="8"/>
    <x v="122"/>
    <x v="10"/>
    <n v="3703"/>
  </r>
  <r>
    <x v="8"/>
    <x v="123"/>
    <x v="0"/>
    <n v="68"/>
  </r>
  <r>
    <x v="8"/>
    <x v="123"/>
    <x v="15"/>
    <n v="3"/>
  </r>
  <r>
    <x v="8"/>
    <x v="123"/>
    <x v="20"/>
    <n v="6"/>
  </r>
  <r>
    <x v="8"/>
    <x v="123"/>
    <x v="11"/>
    <n v="1"/>
  </r>
  <r>
    <x v="8"/>
    <x v="123"/>
    <x v="1"/>
    <n v="2"/>
  </r>
  <r>
    <x v="8"/>
    <x v="123"/>
    <x v="2"/>
    <n v="591"/>
  </r>
  <r>
    <x v="8"/>
    <x v="123"/>
    <x v="12"/>
    <n v="94"/>
  </r>
  <r>
    <x v="8"/>
    <x v="123"/>
    <x v="3"/>
    <n v="1"/>
  </r>
  <r>
    <x v="8"/>
    <x v="123"/>
    <x v="16"/>
    <n v="2"/>
  </r>
  <r>
    <x v="8"/>
    <x v="123"/>
    <x v="13"/>
    <n v="69"/>
  </r>
  <r>
    <x v="8"/>
    <x v="123"/>
    <x v="4"/>
    <n v="51"/>
  </r>
  <r>
    <x v="8"/>
    <x v="123"/>
    <x v="5"/>
    <n v="13"/>
  </r>
  <r>
    <x v="8"/>
    <x v="123"/>
    <x v="6"/>
    <n v="14"/>
  </r>
  <r>
    <x v="8"/>
    <x v="123"/>
    <x v="7"/>
    <n v="7237"/>
  </r>
  <r>
    <x v="8"/>
    <x v="123"/>
    <x v="8"/>
    <n v="141"/>
  </r>
  <r>
    <x v="8"/>
    <x v="123"/>
    <x v="9"/>
    <n v="2"/>
  </r>
  <r>
    <x v="8"/>
    <x v="123"/>
    <x v="10"/>
    <n v="768"/>
  </r>
  <r>
    <x v="8"/>
    <x v="124"/>
    <x v="0"/>
    <n v="46"/>
  </r>
  <r>
    <x v="8"/>
    <x v="124"/>
    <x v="15"/>
    <n v="6"/>
  </r>
  <r>
    <x v="8"/>
    <x v="124"/>
    <x v="20"/>
    <n v="36"/>
  </r>
  <r>
    <x v="8"/>
    <x v="124"/>
    <x v="11"/>
    <n v="14"/>
  </r>
  <r>
    <x v="8"/>
    <x v="124"/>
    <x v="1"/>
    <n v="3"/>
  </r>
  <r>
    <x v="8"/>
    <x v="124"/>
    <x v="2"/>
    <n v="41"/>
  </r>
  <r>
    <x v="8"/>
    <x v="124"/>
    <x v="12"/>
    <n v="5"/>
  </r>
  <r>
    <x v="8"/>
    <x v="124"/>
    <x v="3"/>
    <n v="9"/>
  </r>
  <r>
    <x v="8"/>
    <x v="124"/>
    <x v="16"/>
    <n v="8"/>
  </r>
  <r>
    <x v="8"/>
    <x v="124"/>
    <x v="13"/>
    <n v="1"/>
  </r>
  <r>
    <x v="8"/>
    <x v="124"/>
    <x v="4"/>
    <n v="25"/>
  </r>
  <r>
    <x v="8"/>
    <x v="124"/>
    <x v="5"/>
    <n v="4"/>
  </r>
  <r>
    <x v="8"/>
    <x v="124"/>
    <x v="6"/>
    <n v="7"/>
  </r>
  <r>
    <x v="8"/>
    <x v="124"/>
    <x v="7"/>
    <n v="4917"/>
  </r>
  <r>
    <x v="8"/>
    <x v="124"/>
    <x v="8"/>
    <n v="46"/>
  </r>
  <r>
    <x v="8"/>
    <x v="124"/>
    <x v="9"/>
    <n v="1"/>
  </r>
  <r>
    <x v="8"/>
    <x v="124"/>
    <x v="10"/>
    <n v="443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Tabla dinámica5" cacheId="0" applyNumberFormats="0" applyBorderFormats="0" applyFontFormats="0" applyPatternFormats="0" applyAlignmentFormats="0" applyWidthHeightFormats="1" dataCaption="Valores" updatedVersion="6" minRefreshableVersion="3" useAutoFormatting="1" itemPrintTitles="1" createdVersion="4" indent="0" outline="1" outlineData="1" multipleFieldFilters="0">
  <location ref="BJ3:BN130" firstHeaderRow="1" firstDataRow="2" firstDataCol="1"/>
  <pivotFields count="3">
    <pivotField axis="axisRow" showAll="0">
      <items count="1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t="default"/>
      </items>
    </pivotField>
    <pivotField axis="axisCol" showAll="0">
      <items count="4">
        <item x="2"/>
        <item x="1"/>
        <item x="0"/>
        <item t="default"/>
      </items>
    </pivotField>
    <pivotField dataField="1" showAll="0"/>
  </pivotFields>
  <rowFields count="1">
    <field x="0"/>
  </rowFields>
  <rowItems count="1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 t="grand">
      <x/>
    </i>
  </rowItems>
  <colFields count="1">
    <field x="1"/>
  </colFields>
  <colItems count="4">
    <i>
      <x/>
    </i>
    <i>
      <x v="1"/>
    </i>
    <i>
      <x v="2"/>
    </i>
    <i t="grand">
      <x/>
    </i>
  </colItems>
  <dataFields count="1">
    <dataField name="Suma de CuentaDeCampo2" fld="2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Tabla dinámica4" cacheId="4" applyNumberFormats="0" applyBorderFormats="0" applyFontFormats="0" applyPatternFormats="0" applyAlignmentFormats="0" applyWidthHeightFormats="1" dataCaption="Valores" updatedVersion="6" minRefreshableVersion="3" useAutoFormatting="1" itemPrintTitles="1" createdVersion="4" indent="0" outline="1" outlineData="1" multipleFieldFilters="0">
  <location ref="BE3:BH130" firstHeaderRow="1" firstDataRow="2" firstDataCol="1"/>
  <pivotFields count="3">
    <pivotField axis="axisRow" showAll="0">
      <items count="1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t="default"/>
      </items>
    </pivotField>
    <pivotField axis="axisCol" showAll="0">
      <items count="3">
        <item x="1"/>
        <item x="0"/>
        <item t="default"/>
      </items>
    </pivotField>
    <pivotField dataField="1" showAll="0"/>
  </pivotFields>
  <rowFields count="1">
    <field x="0"/>
  </rowFields>
  <rowItems count="1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 t="grand">
      <x/>
    </i>
  </rowItems>
  <colFields count="1">
    <field x="1"/>
  </colFields>
  <colItems count="3">
    <i>
      <x/>
    </i>
    <i>
      <x v="1"/>
    </i>
    <i t="grand">
      <x/>
    </i>
  </colItems>
  <dataFields count="1">
    <dataField name="Suma de CuentaDeCampo2" fld="2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Tabla dinámica3" cacheId="5" applyNumberFormats="0" applyBorderFormats="0" applyFontFormats="0" applyPatternFormats="0" applyAlignmentFormats="0" applyWidthHeightFormats="1" dataCaption="Valores" updatedVersion="6" minRefreshableVersion="3" useAutoFormatting="1" itemPrintTitles="1" createdVersion="4" indent="0" outline="1" outlineData="1" multipleFieldFilters="0">
  <location ref="AC3:BB139" firstHeaderRow="1" firstDataRow="2" firstDataCol="1"/>
  <pivotFields count="4">
    <pivotField axis="axisRow" showAll="0">
      <items count="10">
        <item x="0"/>
        <item x="1"/>
        <item x="2"/>
        <item x="3"/>
        <item x="4"/>
        <item x="5"/>
        <item x="6"/>
        <item x="7"/>
        <item x="8"/>
        <item t="default"/>
      </items>
    </pivotField>
    <pivotField axis="axisRow" showAll="0">
      <items count="126">
        <item x="115"/>
        <item x="69"/>
        <item x="33"/>
        <item x="70"/>
        <item x="92"/>
        <item x="23"/>
        <item x="93"/>
        <item x="94"/>
        <item x="52"/>
        <item x="24"/>
        <item x="34"/>
        <item x="35"/>
        <item x="12"/>
        <item x="13"/>
        <item x="71"/>
        <item x="36"/>
        <item x="116"/>
        <item x="53"/>
        <item x="117"/>
        <item x="95"/>
        <item x="96"/>
        <item x="97"/>
        <item x="54"/>
        <item x="37"/>
        <item x="6"/>
        <item x="38"/>
        <item x="118"/>
        <item x="55"/>
        <item x="39"/>
        <item x="0"/>
        <item x="98"/>
        <item x="14"/>
        <item x="72"/>
        <item x="56"/>
        <item x="7"/>
        <item x="15"/>
        <item x="25"/>
        <item x="73"/>
        <item x="74"/>
        <item x="99"/>
        <item x="119"/>
        <item x="40"/>
        <item x="57"/>
        <item x="41"/>
        <item x="8"/>
        <item x="58"/>
        <item x="120"/>
        <item x="100"/>
        <item x="42"/>
        <item x="43"/>
        <item x="121"/>
        <item x="59"/>
        <item x="75"/>
        <item x="60"/>
        <item x="76"/>
        <item x="77"/>
        <item x="44"/>
        <item x="101"/>
        <item x="122"/>
        <item x="61"/>
        <item x="102"/>
        <item x="103"/>
        <item x="78"/>
        <item x="123"/>
        <item x="104"/>
        <item x="79"/>
        <item x="45"/>
        <item x="1"/>
        <item x="80"/>
        <item x="105"/>
        <item x="16"/>
        <item x="17"/>
        <item x="81"/>
        <item x="18"/>
        <item x="9"/>
        <item x="46"/>
        <item x="82"/>
        <item x="47"/>
        <item x="106"/>
        <item x="2"/>
        <item x="3"/>
        <item x="4"/>
        <item x="26"/>
        <item x="83"/>
        <item x="84"/>
        <item x="48"/>
        <item x="124"/>
        <item x="107"/>
        <item x="62"/>
        <item x="85"/>
        <item x="86"/>
        <item x="49"/>
        <item x="63"/>
        <item x="19"/>
        <item x="87"/>
        <item x="64"/>
        <item x="20"/>
        <item x="88"/>
        <item x="27"/>
        <item x="89"/>
        <item x="108"/>
        <item x="65"/>
        <item x="28"/>
        <item x="90"/>
        <item x="29"/>
        <item x="91"/>
        <item x="50"/>
        <item x="109"/>
        <item x="10"/>
        <item x="110"/>
        <item x="111"/>
        <item x="66"/>
        <item x="21"/>
        <item x="51"/>
        <item x="112"/>
        <item x="67"/>
        <item x="113"/>
        <item x="30"/>
        <item x="114"/>
        <item x="22"/>
        <item x="31"/>
        <item x="68"/>
        <item x="32"/>
        <item x="5"/>
        <item x="11"/>
        <item t="default"/>
      </items>
    </pivotField>
    <pivotField axis="axisCol" showAll="0">
      <items count="25">
        <item x="0"/>
        <item x="4"/>
        <item x="14"/>
        <item x="6"/>
        <item x="7"/>
        <item x="18"/>
        <item x="8"/>
        <item x="9"/>
        <item x="10"/>
        <item x="15"/>
        <item x="20"/>
        <item x="21"/>
        <item x="11"/>
        <item x="1"/>
        <item x="2"/>
        <item x="12"/>
        <item x="3"/>
        <item x="16"/>
        <item x="13"/>
        <item x="23"/>
        <item x="17"/>
        <item x="5"/>
        <item x="22"/>
        <item x="19"/>
        <item t="default"/>
      </items>
    </pivotField>
    <pivotField dataField="1" showAll="0"/>
  </pivotFields>
  <rowFields count="2">
    <field x="0"/>
    <field x="1"/>
  </rowFields>
  <rowItems count="135">
    <i>
      <x/>
    </i>
    <i r="1">
      <x v="29"/>
    </i>
    <i r="1">
      <x v="67"/>
    </i>
    <i r="1">
      <x v="79"/>
    </i>
    <i r="1">
      <x v="80"/>
    </i>
    <i r="1">
      <x v="81"/>
    </i>
    <i r="1">
      <x v="123"/>
    </i>
    <i>
      <x v="1"/>
    </i>
    <i r="1">
      <x v="24"/>
    </i>
    <i r="1">
      <x v="34"/>
    </i>
    <i r="1">
      <x v="44"/>
    </i>
    <i r="1">
      <x v="74"/>
    </i>
    <i r="1">
      <x v="108"/>
    </i>
    <i r="1">
      <x v="124"/>
    </i>
    <i>
      <x v="2"/>
    </i>
    <i r="1">
      <x v="12"/>
    </i>
    <i r="1">
      <x v="13"/>
    </i>
    <i r="1">
      <x v="31"/>
    </i>
    <i r="1">
      <x v="35"/>
    </i>
    <i r="1">
      <x v="70"/>
    </i>
    <i r="1">
      <x v="71"/>
    </i>
    <i r="1">
      <x v="73"/>
    </i>
    <i r="1">
      <x v="93"/>
    </i>
    <i r="1">
      <x v="96"/>
    </i>
    <i r="1">
      <x v="112"/>
    </i>
    <i r="1">
      <x v="119"/>
    </i>
    <i>
      <x v="3"/>
    </i>
    <i r="1">
      <x v="5"/>
    </i>
    <i r="1">
      <x v="9"/>
    </i>
    <i r="1">
      <x v="36"/>
    </i>
    <i r="1">
      <x v="82"/>
    </i>
    <i r="1">
      <x v="98"/>
    </i>
    <i r="1">
      <x v="102"/>
    </i>
    <i r="1">
      <x v="104"/>
    </i>
    <i r="1">
      <x v="117"/>
    </i>
    <i r="1">
      <x v="120"/>
    </i>
    <i r="1">
      <x v="122"/>
    </i>
    <i>
      <x v="4"/>
    </i>
    <i r="1">
      <x v="2"/>
    </i>
    <i r="1">
      <x v="10"/>
    </i>
    <i r="1">
      <x v="11"/>
    </i>
    <i r="1">
      <x v="15"/>
    </i>
    <i r="1">
      <x v="23"/>
    </i>
    <i r="1">
      <x v="25"/>
    </i>
    <i r="1">
      <x v="28"/>
    </i>
    <i r="1">
      <x v="41"/>
    </i>
    <i r="1">
      <x v="43"/>
    </i>
    <i r="1">
      <x v="48"/>
    </i>
    <i r="1">
      <x v="49"/>
    </i>
    <i r="1">
      <x v="56"/>
    </i>
    <i r="1">
      <x v="66"/>
    </i>
    <i r="1">
      <x v="75"/>
    </i>
    <i r="1">
      <x v="77"/>
    </i>
    <i r="1">
      <x v="85"/>
    </i>
    <i r="1">
      <x v="91"/>
    </i>
    <i r="1">
      <x v="106"/>
    </i>
    <i r="1">
      <x v="113"/>
    </i>
    <i>
      <x v="5"/>
    </i>
    <i r="1">
      <x v="8"/>
    </i>
    <i r="1">
      <x v="17"/>
    </i>
    <i r="1">
      <x v="22"/>
    </i>
    <i r="1">
      <x v="27"/>
    </i>
    <i r="1">
      <x v="33"/>
    </i>
    <i r="1">
      <x v="42"/>
    </i>
    <i r="1">
      <x v="45"/>
    </i>
    <i r="1">
      <x v="51"/>
    </i>
    <i r="1">
      <x v="53"/>
    </i>
    <i r="1">
      <x v="59"/>
    </i>
    <i r="1">
      <x v="88"/>
    </i>
    <i r="1">
      <x v="92"/>
    </i>
    <i r="1">
      <x v="95"/>
    </i>
    <i r="1">
      <x v="101"/>
    </i>
    <i r="1">
      <x v="111"/>
    </i>
    <i r="1">
      <x v="115"/>
    </i>
    <i r="1">
      <x v="121"/>
    </i>
    <i>
      <x v="6"/>
    </i>
    <i r="1">
      <x v="1"/>
    </i>
    <i r="1">
      <x v="3"/>
    </i>
    <i r="1">
      <x v="14"/>
    </i>
    <i r="1">
      <x v="32"/>
    </i>
    <i r="1">
      <x v="37"/>
    </i>
    <i r="1">
      <x v="38"/>
    </i>
    <i r="1">
      <x v="52"/>
    </i>
    <i r="1">
      <x v="54"/>
    </i>
    <i r="1">
      <x v="55"/>
    </i>
    <i r="1">
      <x v="62"/>
    </i>
    <i r="1">
      <x v="65"/>
    </i>
    <i r="1">
      <x v="68"/>
    </i>
    <i r="1">
      <x v="72"/>
    </i>
    <i r="1">
      <x v="76"/>
    </i>
    <i r="1">
      <x v="83"/>
    </i>
    <i r="1">
      <x v="84"/>
    </i>
    <i r="1">
      <x v="89"/>
    </i>
    <i r="1">
      <x v="90"/>
    </i>
    <i r="1">
      <x v="94"/>
    </i>
    <i r="1">
      <x v="97"/>
    </i>
    <i r="1">
      <x v="99"/>
    </i>
    <i r="1">
      <x v="103"/>
    </i>
    <i r="1">
      <x v="105"/>
    </i>
    <i>
      <x v="7"/>
    </i>
    <i r="1">
      <x v="4"/>
    </i>
    <i r="1">
      <x v="6"/>
    </i>
    <i r="1">
      <x v="7"/>
    </i>
    <i r="1">
      <x v="19"/>
    </i>
    <i r="1">
      <x v="20"/>
    </i>
    <i r="1">
      <x v="21"/>
    </i>
    <i r="1">
      <x v="30"/>
    </i>
    <i r="1">
      <x v="39"/>
    </i>
    <i r="1">
      <x v="47"/>
    </i>
    <i r="1">
      <x v="57"/>
    </i>
    <i r="1">
      <x v="60"/>
    </i>
    <i r="1">
      <x v="61"/>
    </i>
    <i r="1">
      <x v="64"/>
    </i>
    <i r="1">
      <x v="69"/>
    </i>
    <i r="1">
      <x v="78"/>
    </i>
    <i r="1">
      <x v="87"/>
    </i>
    <i r="1">
      <x v="100"/>
    </i>
    <i r="1">
      <x v="107"/>
    </i>
    <i r="1">
      <x v="109"/>
    </i>
    <i r="1">
      <x v="110"/>
    </i>
    <i r="1">
      <x v="114"/>
    </i>
    <i r="1">
      <x v="116"/>
    </i>
    <i r="1">
      <x v="118"/>
    </i>
    <i>
      <x v="8"/>
    </i>
    <i r="1">
      <x/>
    </i>
    <i r="1">
      <x v="16"/>
    </i>
    <i r="1">
      <x v="18"/>
    </i>
    <i r="1">
      <x v="26"/>
    </i>
    <i r="1">
      <x v="40"/>
    </i>
    <i r="1">
      <x v="46"/>
    </i>
    <i r="1">
      <x v="50"/>
    </i>
    <i r="1">
      <x v="58"/>
    </i>
    <i r="1">
      <x v="63"/>
    </i>
    <i r="1">
      <x v="86"/>
    </i>
    <i t="grand">
      <x/>
    </i>
  </rowItems>
  <colFields count="1">
    <field x="2"/>
  </colFields>
  <col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colItems>
  <dataFields count="1">
    <dataField name="Suma de CuentaDeCampo6" fld="3" baseField="0" baseItem="0"/>
  </dataFields>
  <formats count="38">
    <format dxfId="37">
      <pivotArea collapsedLevelsAreSubtotals="1" fieldPosition="0">
        <references count="2">
          <reference field="0" count="1">
            <x v="0"/>
          </reference>
          <reference field="2" count="0" selected="0"/>
        </references>
      </pivotArea>
    </format>
    <format dxfId="36">
      <pivotArea collapsedLevelsAreSubtotals="1" fieldPosition="0">
        <references count="3">
          <reference field="0" count="1" selected="0">
            <x v="0"/>
          </reference>
          <reference field="1" count="6">
            <x v="29"/>
            <x v="67"/>
            <x v="79"/>
            <x v="80"/>
            <x v="81"/>
            <x v="123"/>
          </reference>
          <reference field="2" count="0" selected="0"/>
        </references>
      </pivotArea>
    </format>
    <format dxfId="35">
      <pivotArea collapsedLevelsAreSubtotals="1" fieldPosition="0">
        <references count="2">
          <reference field="0" count="1">
            <x v="1"/>
          </reference>
          <reference field="2" count="0" selected="0"/>
        </references>
      </pivotArea>
    </format>
    <format dxfId="34">
      <pivotArea collapsedLevelsAreSubtotals="1" fieldPosition="0">
        <references count="3">
          <reference field="0" count="1" selected="0">
            <x v="1"/>
          </reference>
          <reference field="1" count="6">
            <x v="24"/>
            <x v="34"/>
            <x v="44"/>
            <x v="74"/>
            <x v="108"/>
            <x v="124"/>
          </reference>
          <reference field="2" count="0" selected="0"/>
        </references>
      </pivotArea>
    </format>
    <format dxfId="33">
      <pivotArea collapsedLevelsAreSubtotals="1" fieldPosition="0">
        <references count="2">
          <reference field="0" count="1">
            <x v="2"/>
          </reference>
          <reference field="2" count="0" selected="0"/>
        </references>
      </pivotArea>
    </format>
    <format dxfId="32">
      <pivotArea collapsedLevelsAreSubtotals="1" fieldPosition="0">
        <references count="3">
          <reference field="0" count="1" selected="0">
            <x v="2"/>
          </reference>
          <reference field="1" count="11">
            <x v="12"/>
            <x v="13"/>
            <x v="31"/>
            <x v="35"/>
            <x v="70"/>
            <x v="71"/>
            <x v="73"/>
            <x v="93"/>
            <x v="96"/>
            <x v="112"/>
            <x v="119"/>
          </reference>
          <reference field="2" count="0" selected="0"/>
        </references>
      </pivotArea>
    </format>
    <format dxfId="31">
      <pivotArea collapsedLevelsAreSubtotals="1" fieldPosition="0">
        <references count="2">
          <reference field="0" count="1">
            <x v="3"/>
          </reference>
          <reference field="2" count="0" selected="0"/>
        </references>
      </pivotArea>
    </format>
    <format dxfId="30">
      <pivotArea collapsedLevelsAreSubtotals="1" fieldPosition="0">
        <references count="3">
          <reference field="0" count="1" selected="0">
            <x v="3"/>
          </reference>
          <reference field="1" count="10">
            <x v="5"/>
            <x v="9"/>
            <x v="36"/>
            <x v="82"/>
            <x v="98"/>
            <x v="102"/>
            <x v="104"/>
            <x v="117"/>
            <x v="120"/>
            <x v="122"/>
          </reference>
          <reference field="2" count="0" selected="0"/>
        </references>
      </pivotArea>
    </format>
    <format dxfId="29">
      <pivotArea collapsedLevelsAreSubtotals="1" fieldPosition="0">
        <references count="2">
          <reference field="0" count="1">
            <x v="4"/>
          </reference>
          <reference field="2" count="0" selected="0"/>
        </references>
      </pivotArea>
    </format>
    <format dxfId="28">
      <pivotArea collapsedLevelsAreSubtotals="1" fieldPosition="0">
        <references count="3">
          <reference field="0" count="1" selected="0">
            <x v="4"/>
          </reference>
          <reference field="1" count="19">
            <x v="2"/>
            <x v="10"/>
            <x v="11"/>
            <x v="15"/>
            <x v="23"/>
            <x v="25"/>
            <x v="28"/>
            <x v="41"/>
            <x v="43"/>
            <x v="48"/>
            <x v="49"/>
            <x v="56"/>
            <x v="66"/>
            <x v="75"/>
            <x v="77"/>
            <x v="85"/>
            <x v="91"/>
            <x v="106"/>
            <x v="113"/>
          </reference>
          <reference field="2" count="0" selected="0"/>
        </references>
      </pivotArea>
    </format>
    <format dxfId="27">
      <pivotArea collapsedLevelsAreSubtotals="1" fieldPosition="0">
        <references count="2">
          <reference field="0" count="1">
            <x v="5"/>
          </reference>
          <reference field="2" count="0" selected="0"/>
        </references>
      </pivotArea>
    </format>
    <format dxfId="26">
      <pivotArea collapsedLevelsAreSubtotals="1" fieldPosition="0">
        <references count="3">
          <reference field="0" count="1" selected="0">
            <x v="5"/>
          </reference>
          <reference field="1" count="17">
            <x v="8"/>
            <x v="17"/>
            <x v="22"/>
            <x v="27"/>
            <x v="33"/>
            <x v="42"/>
            <x v="45"/>
            <x v="51"/>
            <x v="53"/>
            <x v="59"/>
            <x v="88"/>
            <x v="92"/>
            <x v="95"/>
            <x v="101"/>
            <x v="111"/>
            <x v="115"/>
            <x v="121"/>
          </reference>
          <reference field="2" count="0" selected="0"/>
        </references>
      </pivotArea>
    </format>
    <format dxfId="25">
      <pivotArea collapsedLevelsAreSubtotals="1" fieldPosition="0">
        <references count="2">
          <reference field="0" count="1">
            <x v="6"/>
          </reference>
          <reference field="2" count="0" selected="0"/>
        </references>
      </pivotArea>
    </format>
    <format dxfId="24">
      <pivotArea collapsedLevelsAreSubtotals="1" fieldPosition="0">
        <references count="3">
          <reference field="0" count="1" selected="0">
            <x v="6"/>
          </reference>
          <reference field="1" count="23">
            <x v="1"/>
            <x v="3"/>
            <x v="14"/>
            <x v="32"/>
            <x v="37"/>
            <x v="38"/>
            <x v="52"/>
            <x v="54"/>
            <x v="55"/>
            <x v="62"/>
            <x v="65"/>
            <x v="68"/>
            <x v="72"/>
            <x v="76"/>
            <x v="83"/>
            <x v="84"/>
            <x v="89"/>
            <x v="90"/>
            <x v="94"/>
            <x v="97"/>
            <x v="99"/>
            <x v="103"/>
            <x v="105"/>
          </reference>
          <reference field="2" count="0" selected="0"/>
        </references>
      </pivotArea>
    </format>
    <format dxfId="23">
      <pivotArea collapsedLevelsAreSubtotals="1" fieldPosition="0">
        <references count="2">
          <reference field="0" count="1">
            <x v="7"/>
          </reference>
          <reference field="2" count="0" selected="0"/>
        </references>
      </pivotArea>
    </format>
    <format dxfId="22">
      <pivotArea collapsedLevelsAreSubtotals="1" fieldPosition="0">
        <references count="3">
          <reference field="0" count="1" selected="0">
            <x v="7"/>
          </reference>
          <reference field="1" count="23">
            <x v="4"/>
            <x v="6"/>
            <x v="7"/>
            <x v="19"/>
            <x v="20"/>
            <x v="21"/>
            <x v="30"/>
            <x v="39"/>
            <x v="47"/>
            <x v="57"/>
            <x v="60"/>
            <x v="61"/>
            <x v="64"/>
            <x v="69"/>
            <x v="78"/>
            <x v="87"/>
            <x v="100"/>
            <x v="107"/>
            <x v="109"/>
            <x v="110"/>
            <x v="114"/>
            <x v="116"/>
            <x v="118"/>
          </reference>
          <reference field="2" count="0" selected="0"/>
        </references>
      </pivotArea>
    </format>
    <format dxfId="21">
      <pivotArea collapsedLevelsAreSubtotals="1" fieldPosition="0">
        <references count="2">
          <reference field="0" count="1">
            <x v="8"/>
          </reference>
          <reference field="2" count="0" selected="0"/>
        </references>
      </pivotArea>
    </format>
    <format dxfId="20">
      <pivotArea collapsedLevelsAreSubtotals="1" fieldPosition="0">
        <references count="3">
          <reference field="0" count="1" selected="0">
            <x v="8"/>
          </reference>
          <reference field="1" count="10">
            <x v="0"/>
            <x v="16"/>
            <x v="18"/>
            <x v="26"/>
            <x v="40"/>
            <x v="46"/>
            <x v="50"/>
            <x v="58"/>
            <x v="63"/>
            <x v="86"/>
          </reference>
          <reference field="2" count="0" selected="0"/>
        </references>
      </pivotArea>
    </format>
    <format dxfId="19">
      <pivotArea dataOnly="0" labelOnly="1" fieldPosition="0">
        <references count="1">
          <reference field="2" count="0"/>
        </references>
      </pivotArea>
    </format>
    <format dxfId="18">
      <pivotArea collapsedLevelsAreSubtotals="1" fieldPosition="0">
        <references count="2">
          <reference field="0" count="1">
            <x v="0"/>
          </reference>
          <reference field="2" count="0" selected="0"/>
        </references>
      </pivotArea>
    </format>
    <format dxfId="17">
      <pivotArea collapsedLevelsAreSubtotals="1" fieldPosition="0">
        <references count="3">
          <reference field="0" count="1" selected="0">
            <x v="0"/>
          </reference>
          <reference field="1" count="6">
            <x v="29"/>
            <x v="67"/>
            <x v="79"/>
            <x v="80"/>
            <x v="81"/>
            <x v="123"/>
          </reference>
          <reference field="2" count="0" selected="0"/>
        </references>
      </pivotArea>
    </format>
    <format dxfId="16">
      <pivotArea collapsedLevelsAreSubtotals="1" fieldPosition="0">
        <references count="2">
          <reference field="0" count="1">
            <x v="1"/>
          </reference>
          <reference field="2" count="0" selected="0"/>
        </references>
      </pivotArea>
    </format>
    <format dxfId="15">
      <pivotArea collapsedLevelsAreSubtotals="1" fieldPosition="0">
        <references count="3">
          <reference field="0" count="1" selected="0">
            <x v="1"/>
          </reference>
          <reference field="1" count="6">
            <x v="24"/>
            <x v="34"/>
            <x v="44"/>
            <x v="74"/>
            <x v="108"/>
            <x v="124"/>
          </reference>
          <reference field="2" count="0" selected="0"/>
        </references>
      </pivotArea>
    </format>
    <format dxfId="14">
      <pivotArea collapsedLevelsAreSubtotals="1" fieldPosition="0">
        <references count="2">
          <reference field="0" count="1">
            <x v="2"/>
          </reference>
          <reference field="2" count="0" selected="0"/>
        </references>
      </pivotArea>
    </format>
    <format dxfId="13">
      <pivotArea collapsedLevelsAreSubtotals="1" fieldPosition="0">
        <references count="3">
          <reference field="0" count="1" selected="0">
            <x v="2"/>
          </reference>
          <reference field="1" count="11">
            <x v="12"/>
            <x v="13"/>
            <x v="31"/>
            <x v="35"/>
            <x v="70"/>
            <x v="71"/>
            <x v="73"/>
            <x v="93"/>
            <x v="96"/>
            <x v="112"/>
            <x v="119"/>
          </reference>
          <reference field="2" count="0" selected="0"/>
        </references>
      </pivotArea>
    </format>
    <format dxfId="12">
      <pivotArea collapsedLevelsAreSubtotals="1" fieldPosition="0">
        <references count="2">
          <reference field="0" count="1">
            <x v="3"/>
          </reference>
          <reference field="2" count="0" selected="0"/>
        </references>
      </pivotArea>
    </format>
    <format dxfId="11">
      <pivotArea collapsedLevelsAreSubtotals="1" fieldPosition="0">
        <references count="3">
          <reference field="0" count="1" selected="0">
            <x v="3"/>
          </reference>
          <reference field="1" count="10">
            <x v="5"/>
            <x v="9"/>
            <x v="36"/>
            <x v="82"/>
            <x v="98"/>
            <x v="102"/>
            <x v="104"/>
            <x v="117"/>
            <x v="120"/>
            <x v="122"/>
          </reference>
          <reference field="2" count="0" selected="0"/>
        </references>
      </pivotArea>
    </format>
    <format dxfId="10">
      <pivotArea collapsedLevelsAreSubtotals="1" fieldPosition="0">
        <references count="2">
          <reference field="0" count="1">
            <x v="4"/>
          </reference>
          <reference field="2" count="0" selected="0"/>
        </references>
      </pivotArea>
    </format>
    <format dxfId="9">
      <pivotArea collapsedLevelsAreSubtotals="1" fieldPosition="0">
        <references count="3">
          <reference field="0" count="1" selected="0">
            <x v="4"/>
          </reference>
          <reference field="1" count="19">
            <x v="2"/>
            <x v="10"/>
            <x v="11"/>
            <x v="15"/>
            <x v="23"/>
            <x v="25"/>
            <x v="28"/>
            <x v="41"/>
            <x v="43"/>
            <x v="48"/>
            <x v="49"/>
            <x v="56"/>
            <x v="66"/>
            <x v="75"/>
            <x v="77"/>
            <x v="85"/>
            <x v="91"/>
            <x v="106"/>
            <x v="113"/>
          </reference>
          <reference field="2" count="0" selected="0"/>
        </references>
      </pivotArea>
    </format>
    <format dxfId="8">
      <pivotArea collapsedLevelsAreSubtotals="1" fieldPosition="0">
        <references count="2">
          <reference field="0" count="1">
            <x v="5"/>
          </reference>
          <reference field="2" count="0" selected="0"/>
        </references>
      </pivotArea>
    </format>
    <format dxfId="7">
      <pivotArea collapsedLevelsAreSubtotals="1" fieldPosition="0">
        <references count="3">
          <reference field="0" count="1" selected="0">
            <x v="5"/>
          </reference>
          <reference field="1" count="17">
            <x v="8"/>
            <x v="17"/>
            <x v="22"/>
            <x v="27"/>
            <x v="33"/>
            <x v="42"/>
            <x v="45"/>
            <x v="51"/>
            <x v="53"/>
            <x v="59"/>
            <x v="88"/>
            <x v="92"/>
            <x v="95"/>
            <x v="101"/>
            <x v="111"/>
            <x v="115"/>
            <x v="121"/>
          </reference>
          <reference field="2" count="0" selected="0"/>
        </references>
      </pivotArea>
    </format>
    <format dxfId="6">
      <pivotArea collapsedLevelsAreSubtotals="1" fieldPosition="0">
        <references count="2">
          <reference field="0" count="1">
            <x v="6"/>
          </reference>
          <reference field="2" count="0" selected="0"/>
        </references>
      </pivotArea>
    </format>
    <format dxfId="5">
      <pivotArea collapsedLevelsAreSubtotals="1" fieldPosition="0">
        <references count="3">
          <reference field="0" count="1" selected="0">
            <x v="6"/>
          </reference>
          <reference field="1" count="23">
            <x v="1"/>
            <x v="3"/>
            <x v="14"/>
            <x v="32"/>
            <x v="37"/>
            <x v="38"/>
            <x v="52"/>
            <x v="54"/>
            <x v="55"/>
            <x v="62"/>
            <x v="65"/>
            <x v="68"/>
            <x v="72"/>
            <x v="76"/>
            <x v="83"/>
            <x v="84"/>
            <x v="89"/>
            <x v="90"/>
            <x v="94"/>
            <x v="97"/>
            <x v="99"/>
            <x v="103"/>
            <x v="105"/>
          </reference>
          <reference field="2" count="0" selected="0"/>
        </references>
      </pivotArea>
    </format>
    <format dxfId="4">
      <pivotArea collapsedLevelsAreSubtotals="1" fieldPosition="0">
        <references count="2">
          <reference field="0" count="1">
            <x v="7"/>
          </reference>
          <reference field="2" count="0" selected="0"/>
        </references>
      </pivotArea>
    </format>
    <format dxfId="3">
      <pivotArea collapsedLevelsAreSubtotals="1" fieldPosition="0">
        <references count="3">
          <reference field="0" count="1" selected="0">
            <x v="7"/>
          </reference>
          <reference field="1" count="23">
            <x v="4"/>
            <x v="6"/>
            <x v="7"/>
            <x v="19"/>
            <x v="20"/>
            <x v="21"/>
            <x v="30"/>
            <x v="39"/>
            <x v="47"/>
            <x v="57"/>
            <x v="60"/>
            <x v="61"/>
            <x v="64"/>
            <x v="69"/>
            <x v="78"/>
            <x v="87"/>
            <x v="100"/>
            <x v="107"/>
            <x v="109"/>
            <x v="110"/>
            <x v="114"/>
            <x v="116"/>
            <x v="118"/>
          </reference>
          <reference field="2" count="0" selected="0"/>
        </references>
      </pivotArea>
    </format>
    <format dxfId="2">
      <pivotArea collapsedLevelsAreSubtotals="1" fieldPosition="0">
        <references count="2">
          <reference field="0" count="1">
            <x v="8"/>
          </reference>
          <reference field="2" count="0" selected="0"/>
        </references>
      </pivotArea>
    </format>
    <format dxfId="1">
      <pivotArea collapsedLevelsAreSubtotals="1" fieldPosition="0">
        <references count="3">
          <reference field="0" count="1" selected="0">
            <x v="8"/>
          </reference>
          <reference field="1" count="10">
            <x v="0"/>
            <x v="16"/>
            <x v="18"/>
            <x v="26"/>
            <x v="40"/>
            <x v="46"/>
            <x v="50"/>
            <x v="58"/>
            <x v="63"/>
            <x v="86"/>
          </reference>
          <reference field="2" count="0" selected="0"/>
        </references>
      </pivotArea>
    </format>
    <format dxfId="0">
      <pivotArea dataOnly="0" labelOnly="1" fieldPosition="0">
        <references count="1">
          <reference field="2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Tabla dinámica2" cacheId="3" applyNumberFormats="0" applyBorderFormats="0" applyFontFormats="0" applyPatternFormats="0" applyAlignmentFormats="0" applyWidthHeightFormats="1" dataCaption="Valores" updatedVersion="6" minRefreshableVersion="3" useAutoFormatting="1" itemPrintTitles="1" createdVersion="4" indent="0" outline="1" outlineData="1" multipleFieldFilters="0">
  <location ref="I3:W130" firstHeaderRow="1" firstDataRow="2" firstDataCol="1"/>
  <pivotFields count="3">
    <pivotField axis="axisRow" showAll="0">
      <items count="12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m="1" x="125"/>
        <item t="default"/>
      </items>
    </pivotField>
    <pivotField axis="axisCol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dataField="1" showAll="0"/>
  </pivotFields>
  <rowFields count="1">
    <field x="0"/>
  </rowFields>
  <rowItems count="1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 t="grand">
      <x/>
    </i>
  </rowItems>
  <colFields count="1">
    <field x="1"/>
  </colFields>
  <col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colItems>
  <dataFields count="1">
    <dataField name="Suma de CuentaDeCampo6" fld="2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5.xml><?xml version="1.0" encoding="utf-8"?>
<pivotTableDefinition xmlns="http://schemas.openxmlformats.org/spreadsheetml/2006/main" name="Tabla dinámica6" cacheId="2" applyNumberFormats="0" applyBorderFormats="0" applyFontFormats="0" applyPatternFormats="0" applyAlignmentFormats="0" applyWidthHeightFormats="1" dataCaption="Valores" updatedVersion="6" minRefreshableVersion="3" useAutoFormatting="1" itemPrintTitles="1" createdVersion="4" indent="0" outline="1" outlineData="1" multipleFieldFilters="0">
  <location ref="BQ3:CF130" firstHeaderRow="1" firstDataRow="2" firstDataCol="1"/>
  <pivotFields count="3">
    <pivotField axis="axisRow" showAll="0">
      <items count="1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t="default"/>
      </items>
    </pivotField>
    <pivotField axis="axisCol" showAll="0" defaultSubtota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</items>
    </pivotField>
    <pivotField dataField="1" showAll="0"/>
  </pivotFields>
  <rowFields count="1">
    <field x="0"/>
  </rowFields>
  <rowItems count="1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 t="grand">
      <x/>
    </i>
  </rowItems>
  <colFields count="1">
    <field x="1"/>
  </colFields>
  <colItems count="1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 t="grand">
      <x/>
    </i>
  </colItems>
  <dataFields count="1">
    <dataField name="Suma de CuentaDeCampo2" fld="2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6.xml><?xml version="1.0" encoding="utf-8"?>
<pivotTableDefinition xmlns="http://schemas.openxmlformats.org/spreadsheetml/2006/main" name="Tabla dinámica1" cacheId="1" applyNumberFormats="0" applyBorderFormats="0" applyFontFormats="0" applyPatternFormats="0" applyAlignmentFormats="0" applyWidthHeightFormats="1" dataCaption="Valores" updatedVersion="6" minRefreshableVersion="3" useAutoFormatting="1" itemPrintTitles="1" createdVersion="4" indent="0" outline="1" outlineData="1" multipleFieldFilters="0">
  <location ref="A3:D130" firstHeaderRow="1" firstDataRow="2" firstDataCol="1"/>
  <pivotFields count="5">
    <pivotField axis="axisRow" showAll="0">
      <items count="1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t="default"/>
      </items>
    </pivotField>
    <pivotField showAll="0"/>
    <pivotField showAll="0"/>
    <pivotField axis="axisCol" showAll="0">
      <items count="3">
        <item x="1"/>
        <item x="0"/>
        <item t="default"/>
      </items>
    </pivotField>
    <pivotField dataField="1" showAll="0"/>
  </pivotFields>
  <rowFields count="1">
    <field x="0"/>
  </rowFields>
  <rowItems count="1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 t="grand">
      <x/>
    </i>
  </rowItems>
  <colFields count="1">
    <field x="3"/>
  </colFields>
  <colItems count="3">
    <i>
      <x/>
    </i>
    <i>
      <x v="1"/>
    </i>
    <i t="grand">
      <x/>
    </i>
  </colItems>
  <dataFields count="1">
    <dataField name="Suma de CuentaDeCampo6" fld="4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3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6" Type="http://schemas.openxmlformats.org/officeDocument/2006/relationships/pivotTable" Target="../pivotTables/pivotTable6.xml"/><Relationship Id="rId5" Type="http://schemas.openxmlformats.org/officeDocument/2006/relationships/pivotTable" Target="../pivotTables/pivotTable5.xml"/><Relationship Id="rId4" Type="http://schemas.openxmlformats.org/officeDocument/2006/relationships/pivotTable" Target="../pivotTables/pivotTable4.x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1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27"/>
  <sheetViews>
    <sheetView workbookViewId="0">
      <selection activeCell="L3" sqref="L3:M3"/>
    </sheetView>
  </sheetViews>
  <sheetFormatPr baseColWidth="10" defaultRowHeight="12.75"/>
  <cols>
    <col min="1" max="1" width="11.42578125" style="229"/>
    <col min="3" max="3" width="12.5703125" customWidth="1"/>
    <col min="13" max="13" width="14.140625" bestFit="1" customWidth="1"/>
  </cols>
  <sheetData>
    <row r="1" spans="1:13" s="361" customFormat="1">
      <c r="D1" s="645">
        <v>2016</v>
      </c>
      <c r="E1" s="645">
        <v>2017</v>
      </c>
      <c r="F1" s="645">
        <v>2018</v>
      </c>
      <c r="G1" s="645">
        <v>2019</v>
      </c>
      <c r="H1" s="645">
        <v>2020</v>
      </c>
    </row>
    <row r="2" spans="1:13" ht="24" customHeight="1">
      <c r="A2" s="258" t="s">
        <v>481</v>
      </c>
      <c r="B2" s="259" t="s">
        <v>645</v>
      </c>
      <c r="C2" s="259" t="s">
        <v>646</v>
      </c>
      <c r="D2" s="259">
        <f>SUM(D3:D127)</f>
        <v>6534857</v>
      </c>
      <c r="E2" s="259">
        <f>SUM(E3:E127)</f>
        <v>6613118</v>
      </c>
      <c r="F2" s="259">
        <f>SUM(F3:F127)</f>
        <v>6691030</v>
      </c>
      <c r="G2" s="259">
        <f>SUM(G3:G127)</f>
        <v>6768388</v>
      </c>
      <c r="H2" s="259">
        <f>SUM(H3:H127)</f>
        <v>6845093</v>
      </c>
    </row>
    <row r="3" spans="1:13" ht="15">
      <c r="A3" s="260">
        <v>1</v>
      </c>
      <c r="B3" s="229" t="s">
        <v>647</v>
      </c>
      <c r="C3" s="229" t="s">
        <v>460</v>
      </c>
      <c r="D3" s="229">
        <v>2486723</v>
      </c>
      <c r="E3" s="215">
        <v>2508452</v>
      </c>
      <c r="F3" s="215">
        <v>2529403</v>
      </c>
      <c r="G3" s="215">
        <v>2549537</v>
      </c>
      <c r="H3" s="215">
        <v>2569007</v>
      </c>
      <c r="L3" s="757" t="s">
        <v>1111</v>
      </c>
      <c r="M3" s="756">
        <v>6691030</v>
      </c>
    </row>
    <row r="4" spans="1:13" ht="15">
      <c r="A4" s="261">
        <v>2</v>
      </c>
      <c r="B4" s="229" t="s">
        <v>648</v>
      </c>
      <c r="C4" s="229" t="s">
        <v>391</v>
      </c>
      <c r="D4" s="229">
        <v>19195</v>
      </c>
      <c r="E4" s="215">
        <v>19096</v>
      </c>
      <c r="F4" s="215">
        <v>18991</v>
      </c>
      <c r="G4" s="215">
        <v>18882</v>
      </c>
      <c r="H4" s="215">
        <v>18779</v>
      </c>
    </row>
    <row r="5" spans="1:13" ht="15">
      <c r="A5" s="261">
        <v>4</v>
      </c>
      <c r="B5" s="229" t="s">
        <v>649</v>
      </c>
      <c r="C5" s="229" t="s">
        <v>411</v>
      </c>
      <c r="D5" s="229">
        <v>2075</v>
      </c>
      <c r="E5" s="215">
        <v>2019</v>
      </c>
      <c r="F5" s="215">
        <v>1971</v>
      </c>
      <c r="G5" s="215">
        <v>1918</v>
      </c>
      <c r="H5" s="215">
        <v>1870</v>
      </c>
    </row>
    <row r="6" spans="1:13" ht="15">
      <c r="A6" s="261">
        <v>21</v>
      </c>
      <c r="B6" s="229" t="s">
        <v>650</v>
      </c>
      <c r="C6" s="229" t="s">
        <v>390</v>
      </c>
      <c r="D6" s="229">
        <v>3435</v>
      </c>
      <c r="E6" s="215">
        <v>3393</v>
      </c>
      <c r="F6" s="215">
        <v>3361</v>
      </c>
      <c r="G6" s="215">
        <v>3307</v>
      </c>
      <c r="H6" s="215">
        <v>3278</v>
      </c>
    </row>
    <row r="7" spans="1:13" ht="15">
      <c r="A7" s="261">
        <v>30</v>
      </c>
      <c r="B7" s="229" t="s">
        <v>651</v>
      </c>
      <c r="C7" s="229" t="s">
        <v>367</v>
      </c>
      <c r="D7" s="229">
        <v>29770</v>
      </c>
      <c r="E7" s="215">
        <v>29980</v>
      </c>
      <c r="F7" s="215">
        <v>30181</v>
      </c>
      <c r="G7" s="215">
        <v>30376</v>
      </c>
      <c r="H7" s="215">
        <v>30561</v>
      </c>
    </row>
    <row r="8" spans="1:13" ht="15">
      <c r="A8" s="261">
        <v>31</v>
      </c>
      <c r="B8" s="229" t="s">
        <v>652</v>
      </c>
      <c r="C8" s="229" t="s">
        <v>437</v>
      </c>
      <c r="D8" s="229">
        <v>22253</v>
      </c>
      <c r="E8" s="215">
        <v>22414</v>
      </c>
      <c r="F8" s="215">
        <v>22567</v>
      </c>
      <c r="G8" s="215">
        <v>22714</v>
      </c>
      <c r="H8" s="215">
        <v>22860</v>
      </c>
    </row>
    <row r="9" spans="1:13" ht="15">
      <c r="A9" s="261">
        <v>34</v>
      </c>
      <c r="B9" s="229" t="s">
        <v>653</v>
      </c>
      <c r="C9" s="229" t="s">
        <v>366</v>
      </c>
      <c r="D9" s="229">
        <v>46221</v>
      </c>
      <c r="E9" s="215">
        <v>46621</v>
      </c>
      <c r="F9" s="215">
        <v>47003</v>
      </c>
      <c r="G9" s="215">
        <v>47384</v>
      </c>
      <c r="H9" s="215">
        <v>47747</v>
      </c>
    </row>
    <row r="10" spans="1:13" ht="15">
      <c r="A10" s="261">
        <v>36</v>
      </c>
      <c r="B10" s="229" t="s">
        <v>654</v>
      </c>
      <c r="C10" s="229" t="s">
        <v>365</v>
      </c>
      <c r="D10" s="229">
        <v>9082</v>
      </c>
      <c r="E10" s="215">
        <v>9216</v>
      </c>
      <c r="F10" s="215">
        <v>9353</v>
      </c>
      <c r="G10" s="215">
        <v>9492</v>
      </c>
      <c r="H10" s="215">
        <v>9631</v>
      </c>
    </row>
    <row r="11" spans="1:13" ht="15">
      <c r="A11" s="261">
        <v>38</v>
      </c>
      <c r="B11" s="229" t="s">
        <v>655</v>
      </c>
      <c r="C11" s="229" t="s">
        <v>428</v>
      </c>
      <c r="D11" s="229">
        <v>11240</v>
      </c>
      <c r="E11" s="215">
        <v>11139</v>
      </c>
      <c r="F11" s="215">
        <v>11040</v>
      </c>
      <c r="G11" s="215">
        <v>10932</v>
      </c>
      <c r="H11" s="215">
        <v>10832</v>
      </c>
    </row>
    <row r="12" spans="1:13" ht="15">
      <c r="A12" s="261">
        <v>40</v>
      </c>
      <c r="B12" s="229" t="s">
        <v>656</v>
      </c>
      <c r="C12" s="229" t="s">
        <v>436</v>
      </c>
      <c r="D12" s="229">
        <v>17304</v>
      </c>
      <c r="E12" s="215">
        <v>17521</v>
      </c>
      <c r="F12" s="215">
        <v>17737</v>
      </c>
      <c r="G12" s="215">
        <v>17962</v>
      </c>
      <c r="H12" s="215">
        <v>18166</v>
      </c>
    </row>
    <row r="13" spans="1:13" ht="15">
      <c r="A13" s="261">
        <v>42</v>
      </c>
      <c r="B13" s="229" t="s">
        <v>657</v>
      </c>
      <c r="C13" s="229" t="s">
        <v>658</v>
      </c>
      <c r="D13" s="229">
        <v>24724</v>
      </c>
      <c r="E13" s="215">
        <v>24905</v>
      </c>
      <c r="F13" s="215">
        <v>25067</v>
      </c>
      <c r="G13" s="215">
        <v>25239</v>
      </c>
      <c r="H13" s="215">
        <v>25395</v>
      </c>
    </row>
    <row r="14" spans="1:13" ht="15">
      <c r="A14" s="261">
        <v>44</v>
      </c>
      <c r="B14" s="229" t="s">
        <v>659</v>
      </c>
      <c r="C14" s="229" t="s">
        <v>409</v>
      </c>
      <c r="D14" s="229">
        <v>7580</v>
      </c>
      <c r="E14" s="215">
        <v>7591</v>
      </c>
      <c r="F14" s="215">
        <v>7601</v>
      </c>
      <c r="G14" s="215">
        <v>7610</v>
      </c>
      <c r="H14" s="215">
        <v>7619</v>
      </c>
    </row>
    <row r="15" spans="1:13" ht="15">
      <c r="A15" s="261">
        <v>45</v>
      </c>
      <c r="B15" s="229" t="s">
        <v>660</v>
      </c>
      <c r="C15" s="229" t="s">
        <v>344</v>
      </c>
      <c r="D15" s="229">
        <v>183716</v>
      </c>
      <c r="E15" s="215">
        <v>189325</v>
      </c>
      <c r="F15" s="215">
        <v>195068</v>
      </c>
      <c r="G15" s="215">
        <v>200931</v>
      </c>
      <c r="H15" s="215">
        <v>206885</v>
      </c>
    </row>
    <row r="16" spans="1:13" ht="15">
      <c r="A16" s="261">
        <v>51</v>
      </c>
      <c r="B16" s="229" t="s">
        <v>661</v>
      </c>
      <c r="C16" s="229" t="s">
        <v>662</v>
      </c>
      <c r="D16" s="229">
        <v>41209</v>
      </c>
      <c r="E16" s="215">
        <v>42301</v>
      </c>
      <c r="F16" s="215">
        <v>43416</v>
      </c>
      <c r="G16" s="215">
        <v>44560</v>
      </c>
      <c r="H16" s="215">
        <v>45710</v>
      </c>
    </row>
    <row r="17" spans="1:8" ht="15">
      <c r="A17" s="261">
        <v>55</v>
      </c>
      <c r="B17" s="229" t="s">
        <v>663</v>
      </c>
      <c r="C17" s="229" t="s">
        <v>494</v>
      </c>
      <c r="D17" s="229">
        <v>8578</v>
      </c>
      <c r="E17" s="215">
        <v>8426</v>
      </c>
      <c r="F17" s="215">
        <v>8306</v>
      </c>
      <c r="G17" s="215">
        <v>8165</v>
      </c>
      <c r="H17" s="215">
        <v>8036</v>
      </c>
    </row>
    <row r="18" spans="1:8" ht="15">
      <c r="A18" s="261">
        <v>59</v>
      </c>
      <c r="B18" s="229" t="s">
        <v>664</v>
      </c>
      <c r="C18" s="229" t="s">
        <v>407</v>
      </c>
      <c r="D18" s="229">
        <v>4110</v>
      </c>
      <c r="E18" s="215">
        <v>4029</v>
      </c>
      <c r="F18" s="215">
        <v>3945</v>
      </c>
      <c r="G18" s="215">
        <v>3854</v>
      </c>
      <c r="H18" s="215">
        <v>3765</v>
      </c>
    </row>
    <row r="19" spans="1:8" ht="15">
      <c r="A19" s="261">
        <v>79</v>
      </c>
      <c r="B19" s="229" t="s">
        <v>665</v>
      </c>
      <c r="C19" s="229" t="s">
        <v>459</v>
      </c>
      <c r="D19" s="229">
        <v>50836</v>
      </c>
      <c r="E19" s="215">
        <v>51617</v>
      </c>
      <c r="F19" s="215">
        <v>52395</v>
      </c>
      <c r="G19" s="215">
        <v>53167</v>
      </c>
      <c r="H19" s="215">
        <v>53946</v>
      </c>
    </row>
    <row r="20" spans="1:8" ht="15">
      <c r="A20" s="261">
        <v>86</v>
      </c>
      <c r="B20" s="229" t="s">
        <v>666</v>
      </c>
      <c r="C20" s="229" t="s">
        <v>427</v>
      </c>
      <c r="D20" s="229">
        <v>6823</v>
      </c>
      <c r="E20" s="215">
        <v>6875</v>
      </c>
      <c r="F20" s="215">
        <v>6930</v>
      </c>
      <c r="G20" s="215">
        <v>6991</v>
      </c>
      <c r="H20" s="215">
        <v>7041</v>
      </c>
    </row>
    <row r="21" spans="1:8" ht="15">
      <c r="A21" s="261">
        <v>88</v>
      </c>
      <c r="B21" s="229" t="s">
        <v>667</v>
      </c>
      <c r="C21" s="229" t="s">
        <v>458</v>
      </c>
      <c r="D21" s="229">
        <v>464614</v>
      </c>
      <c r="E21" s="215">
        <v>473423</v>
      </c>
      <c r="F21" s="215">
        <v>482287</v>
      </c>
      <c r="G21" s="215">
        <v>491182</v>
      </c>
      <c r="H21" s="215">
        <v>500125</v>
      </c>
    </row>
    <row r="22" spans="1:8" ht="15">
      <c r="A22" s="261">
        <v>91</v>
      </c>
      <c r="B22" s="229" t="s">
        <v>668</v>
      </c>
      <c r="C22" s="229" t="s">
        <v>364</v>
      </c>
      <c r="D22" s="229">
        <v>9188</v>
      </c>
      <c r="E22" s="215">
        <v>9079</v>
      </c>
      <c r="F22" s="215">
        <v>8976</v>
      </c>
      <c r="G22" s="215">
        <v>8864</v>
      </c>
      <c r="H22" s="215">
        <v>8758</v>
      </c>
    </row>
    <row r="23" spans="1:8" ht="15">
      <c r="A23" s="261">
        <v>93</v>
      </c>
      <c r="B23" s="229" t="s">
        <v>669</v>
      </c>
      <c r="C23" s="229" t="s">
        <v>363</v>
      </c>
      <c r="D23" s="229">
        <v>17606</v>
      </c>
      <c r="E23" s="215">
        <v>17663</v>
      </c>
      <c r="F23" s="215">
        <v>17726</v>
      </c>
      <c r="G23" s="215">
        <v>17773</v>
      </c>
      <c r="H23" s="215">
        <v>17815</v>
      </c>
    </row>
    <row r="24" spans="1:8" ht="15">
      <c r="A24" s="261">
        <v>101</v>
      </c>
      <c r="B24" s="229" t="s">
        <v>670</v>
      </c>
      <c r="C24" s="229" t="s">
        <v>490</v>
      </c>
      <c r="D24" s="229">
        <v>26957</v>
      </c>
      <c r="E24" s="215">
        <v>26828</v>
      </c>
      <c r="F24" s="215">
        <v>26698</v>
      </c>
      <c r="G24" s="215">
        <v>26567</v>
      </c>
      <c r="H24" s="215">
        <v>26434</v>
      </c>
    </row>
    <row r="25" spans="1:8" ht="15">
      <c r="A25" s="261">
        <v>107</v>
      </c>
      <c r="B25" s="229" t="s">
        <v>671</v>
      </c>
      <c r="C25" s="229" t="s">
        <v>493</v>
      </c>
      <c r="D25" s="229">
        <v>8692</v>
      </c>
      <c r="E25" s="215">
        <v>8682</v>
      </c>
      <c r="F25" s="215">
        <v>8673</v>
      </c>
      <c r="G25" s="215">
        <v>8662</v>
      </c>
      <c r="H25" s="215">
        <v>8652</v>
      </c>
    </row>
    <row r="26" spans="1:8" ht="15">
      <c r="A26" s="261">
        <v>113</v>
      </c>
      <c r="B26" s="229" t="s">
        <v>672</v>
      </c>
      <c r="C26" s="229" t="s">
        <v>406</v>
      </c>
      <c r="D26" s="229">
        <v>6566</v>
      </c>
      <c r="E26" s="215">
        <v>6531</v>
      </c>
      <c r="F26" s="215">
        <v>6495</v>
      </c>
      <c r="G26" s="215">
        <v>6446</v>
      </c>
      <c r="H26" s="215">
        <v>6403</v>
      </c>
    </row>
    <row r="27" spans="1:8" ht="15">
      <c r="A27" s="261">
        <v>120</v>
      </c>
      <c r="B27" s="229" t="s">
        <v>673</v>
      </c>
      <c r="C27" s="229" t="s">
        <v>449</v>
      </c>
      <c r="D27" s="229">
        <v>38850</v>
      </c>
      <c r="E27" s="215">
        <v>39918</v>
      </c>
      <c r="F27" s="215">
        <v>41012</v>
      </c>
      <c r="G27" s="215">
        <v>42112</v>
      </c>
      <c r="H27" s="215">
        <v>43239</v>
      </c>
    </row>
    <row r="28" spans="1:8" ht="15">
      <c r="A28" s="261">
        <v>125</v>
      </c>
      <c r="B28" s="229" t="s">
        <v>674</v>
      </c>
      <c r="C28" s="229" t="s">
        <v>405</v>
      </c>
      <c r="D28" s="229">
        <v>8275</v>
      </c>
      <c r="E28" s="215">
        <v>8330</v>
      </c>
      <c r="F28" s="215">
        <v>8396</v>
      </c>
      <c r="G28" s="215">
        <v>8457</v>
      </c>
      <c r="H28" s="215">
        <v>8519</v>
      </c>
    </row>
    <row r="29" spans="1:8" ht="15">
      <c r="A29" s="261">
        <v>129</v>
      </c>
      <c r="B29" s="229" t="s">
        <v>675</v>
      </c>
      <c r="C29" s="229" t="s">
        <v>492</v>
      </c>
      <c r="D29" s="229">
        <v>78756</v>
      </c>
      <c r="E29" s="215">
        <v>79652</v>
      </c>
      <c r="F29" s="215">
        <v>80528</v>
      </c>
      <c r="G29" s="215">
        <v>81381</v>
      </c>
      <c r="H29" s="215">
        <v>82227</v>
      </c>
    </row>
    <row r="30" spans="1:8" ht="15">
      <c r="A30" s="261">
        <v>134</v>
      </c>
      <c r="B30" s="229" t="s">
        <v>676</v>
      </c>
      <c r="C30" s="229" t="s">
        <v>425</v>
      </c>
      <c r="D30" s="229">
        <v>9035</v>
      </c>
      <c r="E30" s="215">
        <v>8970</v>
      </c>
      <c r="F30" s="215">
        <v>8915</v>
      </c>
      <c r="G30" s="215">
        <v>8839</v>
      </c>
      <c r="H30" s="215">
        <v>8778</v>
      </c>
    </row>
    <row r="31" spans="1:8" ht="15">
      <c r="A31" s="261">
        <v>138</v>
      </c>
      <c r="B31" s="229" t="s">
        <v>677</v>
      </c>
      <c r="C31" s="229" t="s">
        <v>404</v>
      </c>
      <c r="D31" s="229">
        <v>16751</v>
      </c>
      <c r="E31" s="215">
        <v>16745</v>
      </c>
      <c r="F31" s="215">
        <v>16737</v>
      </c>
      <c r="G31" s="215">
        <v>16725</v>
      </c>
      <c r="H31" s="215">
        <v>16700</v>
      </c>
    </row>
    <row r="32" spans="1:8" ht="15">
      <c r="A32" s="261">
        <v>142</v>
      </c>
      <c r="B32" s="229" t="s">
        <v>678</v>
      </c>
      <c r="C32" s="229" t="s">
        <v>443</v>
      </c>
      <c r="D32" s="229">
        <v>4569</v>
      </c>
      <c r="E32" s="215">
        <v>4543</v>
      </c>
      <c r="F32" s="215">
        <v>4519</v>
      </c>
      <c r="G32" s="215">
        <v>4491</v>
      </c>
      <c r="H32" s="215">
        <v>4460</v>
      </c>
    </row>
    <row r="33" spans="1:8" ht="15">
      <c r="A33" s="261">
        <v>145</v>
      </c>
      <c r="B33" s="229" t="s">
        <v>679</v>
      </c>
      <c r="C33" s="229" t="s">
        <v>361</v>
      </c>
      <c r="D33" s="229">
        <v>5340</v>
      </c>
      <c r="E33" s="215">
        <v>5321</v>
      </c>
      <c r="F33" s="215">
        <v>5308</v>
      </c>
      <c r="G33" s="215">
        <v>5276</v>
      </c>
      <c r="H33" s="215">
        <v>5257</v>
      </c>
    </row>
    <row r="34" spans="1:8" ht="15">
      <c r="A34" s="261">
        <v>147</v>
      </c>
      <c r="B34" s="229" t="s">
        <v>680</v>
      </c>
      <c r="C34" s="229" t="s">
        <v>342</v>
      </c>
      <c r="D34" s="229">
        <v>57220</v>
      </c>
      <c r="E34" s="215">
        <v>58667</v>
      </c>
      <c r="F34" s="215">
        <v>60141</v>
      </c>
      <c r="G34" s="215">
        <v>61641</v>
      </c>
      <c r="H34" s="215">
        <v>63141</v>
      </c>
    </row>
    <row r="35" spans="1:8" ht="15">
      <c r="A35" s="261">
        <v>148</v>
      </c>
      <c r="B35" s="229" t="s">
        <v>681</v>
      </c>
      <c r="C35" s="229" t="s">
        <v>388</v>
      </c>
      <c r="D35" s="229">
        <v>47340</v>
      </c>
      <c r="E35" s="215">
        <v>47915</v>
      </c>
      <c r="F35" s="215">
        <v>48498</v>
      </c>
      <c r="G35" s="215">
        <v>49076</v>
      </c>
      <c r="H35" s="215">
        <v>49642</v>
      </c>
    </row>
    <row r="36" spans="1:8" ht="15">
      <c r="A36" s="261">
        <v>150</v>
      </c>
      <c r="B36" s="229" t="s">
        <v>682</v>
      </c>
      <c r="C36" s="229" t="s">
        <v>491</v>
      </c>
      <c r="D36" s="229">
        <v>3583</v>
      </c>
      <c r="E36" s="215">
        <v>3552</v>
      </c>
      <c r="F36" s="215">
        <v>3512</v>
      </c>
      <c r="G36" s="215">
        <v>3474</v>
      </c>
      <c r="H36" s="215">
        <v>3428</v>
      </c>
    </row>
    <row r="37" spans="1:8" ht="15">
      <c r="A37" s="261">
        <v>154</v>
      </c>
      <c r="B37" s="229" t="s">
        <v>683</v>
      </c>
      <c r="C37" s="229" t="s">
        <v>448</v>
      </c>
      <c r="D37" s="229">
        <v>114902</v>
      </c>
      <c r="E37" s="215">
        <v>117670</v>
      </c>
      <c r="F37" s="215">
        <v>120479</v>
      </c>
      <c r="G37" s="215">
        <v>123304</v>
      </c>
      <c r="H37" s="215">
        <v>126161</v>
      </c>
    </row>
    <row r="38" spans="1:8" ht="15">
      <c r="A38" s="261">
        <v>172</v>
      </c>
      <c r="B38" s="229" t="s">
        <v>684</v>
      </c>
      <c r="C38" s="229" t="s">
        <v>341</v>
      </c>
      <c r="D38" s="229">
        <v>78148</v>
      </c>
      <c r="E38" s="215">
        <v>80132</v>
      </c>
      <c r="F38" s="215">
        <v>82151</v>
      </c>
      <c r="G38" s="215">
        <v>84183</v>
      </c>
      <c r="H38" s="215">
        <v>86239</v>
      </c>
    </row>
    <row r="39" spans="1:8" ht="15">
      <c r="A39" s="261">
        <v>190</v>
      </c>
      <c r="B39" s="229" t="s">
        <v>685</v>
      </c>
      <c r="C39" s="229" t="s">
        <v>435</v>
      </c>
      <c r="D39" s="229">
        <v>8998</v>
      </c>
      <c r="E39" s="215">
        <v>8932</v>
      </c>
      <c r="F39" s="215">
        <v>8869</v>
      </c>
      <c r="G39" s="215">
        <v>8798</v>
      </c>
      <c r="H39" s="215">
        <v>8735</v>
      </c>
    </row>
    <row r="40" spans="1:8" ht="15">
      <c r="A40" s="261">
        <v>197</v>
      </c>
      <c r="B40" s="229" t="s">
        <v>686</v>
      </c>
      <c r="C40" s="229" t="s">
        <v>687</v>
      </c>
      <c r="D40" s="229">
        <v>14964</v>
      </c>
      <c r="E40" s="215">
        <v>14945</v>
      </c>
      <c r="F40" s="215">
        <v>14924</v>
      </c>
      <c r="G40" s="215">
        <v>14909</v>
      </c>
      <c r="H40" s="215">
        <v>14891</v>
      </c>
    </row>
    <row r="41" spans="1:8" ht="15">
      <c r="A41" s="261">
        <v>206</v>
      </c>
      <c r="B41" s="229" t="s">
        <v>688</v>
      </c>
      <c r="C41" s="229" t="s">
        <v>386</v>
      </c>
      <c r="D41" s="229">
        <v>3375</v>
      </c>
      <c r="E41" s="215">
        <v>3284</v>
      </c>
      <c r="F41" s="215">
        <v>3194</v>
      </c>
      <c r="G41" s="215">
        <v>3114</v>
      </c>
      <c r="H41" s="215">
        <v>3030</v>
      </c>
    </row>
    <row r="42" spans="1:8" ht="15">
      <c r="A42" s="261">
        <v>209</v>
      </c>
      <c r="B42" s="229" t="s">
        <v>689</v>
      </c>
      <c r="C42" s="229" t="s">
        <v>160</v>
      </c>
      <c r="D42" s="229">
        <v>20565</v>
      </c>
      <c r="E42" s="215">
        <v>20476</v>
      </c>
      <c r="F42" s="215">
        <v>20371</v>
      </c>
      <c r="G42" s="215">
        <v>20271</v>
      </c>
      <c r="H42" s="215">
        <v>20158</v>
      </c>
    </row>
    <row r="43" spans="1:8" ht="15">
      <c r="A43" s="261">
        <v>212</v>
      </c>
      <c r="B43" s="229" t="s">
        <v>690</v>
      </c>
      <c r="C43" s="229" t="s">
        <v>456</v>
      </c>
      <c r="D43" s="229">
        <v>71035</v>
      </c>
      <c r="E43" s="215">
        <v>71885</v>
      </c>
      <c r="F43" s="215">
        <v>72735</v>
      </c>
      <c r="G43" s="215">
        <v>73574</v>
      </c>
      <c r="H43" s="215">
        <v>74406</v>
      </c>
    </row>
    <row r="44" spans="1:8" ht="15">
      <c r="A44" s="261">
        <v>234</v>
      </c>
      <c r="B44" s="229" t="s">
        <v>691</v>
      </c>
      <c r="C44" s="229" t="s">
        <v>403</v>
      </c>
      <c r="D44" s="229">
        <v>23280</v>
      </c>
      <c r="E44" s="215">
        <v>23176</v>
      </c>
      <c r="F44" s="215">
        <v>23068</v>
      </c>
      <c r="G44" s="215">
        <v>22954</v>
      </c>
      <c r="H44" s="215">
        <v>22835</v>
      </c>
    </row>
    <row r="45" spans="1:8" ht="15">
      <c r="A45" s="261">
        <v>237</v>
      </c>
      <c r="B45" s="229" t="s">
        <v>692</v>
      </c>
      <c r="C45" s="229" t="s">
        <v>693</v>
      </c>
      <c r="D45" s="229">
        <v>22726</v>
      </c>
      <c r="E45" s="215">
        <v>23209</v>
      </c>
      <c r="F45" s="215">
        <v>23709</v>
      </c>
      <c r="G45" s="215">
        <v>24201</v>
      </c>
      <c r="H45" s="215">
        <v>24695</v>
      </c>
    </row>
    <row r="46" spans="1:8" ht="15">
      <c r="A46" s="261">
        <v>240</v>
      </c>
      <c r="B46" s="229" t="s">
        <v>694</v>
      </c>
      <c r="C46" s="229" t="s">
        <v>402</v>
      </c>
      <c r="D46" s="229">
        <v>12510</v>
      </c>
      <c r="E46" s="215">
        <v>12507</v>
      </c>
      <c r="F46" s="215">
        <v>12489</v>
      </c>
      <c r="G46" s="215">
        <v>12478</v>
      </c>
      <c r="H46" s="215">
        <v>12452</v>
      </c>
    </row>
    <row r="47" spans="1:8" ht="15">
      <c r="A47" s="261">
        <v>250</v>
      </c>
      <c r="B47" s="229" t="s">
        <v>695</v>
      </c>
      <c r="C47" s="229" t="s">
        <v>447</v>
      </c>
      <c r="D47" s="229">
        <v>49913</v>
      </c>
      <c r="E47" s="215">
        <v>50242</v>
      </c>
      <c r="F47" s="215">
        <v>50557</v>
      </c>
      <c r="G47" s="215">
        <v>50863</v>
      </c>
      <c r="H47" s="215">
        <v>51150</v>
      </c>
    </row>
    <row r="48" spans="1:8" ht="15">
      <c r="A48" s="261">
        <v>264</v>
      </c>
      <c r="B48" s="229" t="s">
        <v>696</v>
      </c>
      <c r="C48" s="229" t="s">
        <v>422</v>
      </c>
      <c r="D48" s="229">
        <v>10102</v>
      </c>
      <c r="E48" s="215">
        <v>10248</v>
      </c>
      <c r="F48" s="215">
        <v>10404</v>
      </c>
      <c r="G48" s="215">
        <v>10547</v>
      </c>
      <c r="H48" s="215">
        <v>10696</v>
      </c>
    </row>
    <row r="49" spans="1:8" ht="15">
      <c r="A49" s="261">
        <v>266</v>
      </c>
      <c r="B49" s="229" t="s">
        <v>697</v>
      </c>
      <c r="C49" s="229" t="s">
        <v>455</v>
      </c>
      <c r="D49" s="229">
        <v>227644</v>
      </c>
      <c r="E49" s="215">
        <v>232903</v>
      </c>
      <c r="F49" s="215">
        <v>238221</v>
      </c>
      <c r="G49" s="215">
        <v>243609</v>
      </c>
      <c r="H49" s="215">
        <v>249046</v>
      </c>
    </row>
    <row r="50" spans="1:8" ht="15">
      <c r="A50" s="261">
        <v>282</v>
      </c>
      <c r="B50" s="229" t="s">
        <v>698</v>
      </c>
      <c r="C50" s="229" t="s">
        <v>360</v>
      </c>
      <c r="D50" s="229">
        <v>21426</v>
      </c>
      <c r="E50" s="215">
        <v>21283</v>
      </c>
      <c r="F50" s="215">
        <v>21142</v>
      </c>
      <c r="G50" s="215">
        <v>20997</v>
      </c>
      <c r="H50" s="215">
        <v>20841</v>
      </c>
    </row>
    <row r="51" spans="1:8" ht="15">
      <c r="A51" s="261">
        <v>284</v>
      </c>
      <c r="B51" s="229" t="s">
        <v>699</v>
      </c>
      <c r="C51" s="229" t="s">
        <v>401</v>
      </c>
      <c r="D51" s="229">
        <v>16311</v>
      </c>
      <c r="E51" s="215">
        <v>16008</v>
      </c>
      <c r="F51" s="215">
        <v>15703</v>
      </c>
      <c r="G51" s="215">
        <v>15401</v>
      </c>
      <c r="H51" s="215">
        <v>15099</v>
      </c>
    </row>
    <row r="52" spans="1:8" ht="15">
      <c r="A52" s="261">
        <v>306</v>
      </c>
      <c r="B52" s="229" t="s">
        <v>700</v>
      </c>
      <c r="C52" s="229" t="s">
        <v>400</v>
      </c>
      <c r="D52" s="229">
        <v>4009</v>
      </c>
      <c r="E52" s="215">
        <v>3992</v>
      </c>
      <c r="F52" s="215">
        <v>3977</v>
      </c>
      <c r="G52" s="215">
        <v>3953</v>
      </c>
      <c r="H52" s="215">
        <v>3937</v>
      </c>
    </row>
    <row r="53" spans="1:8" ht="15">
      <c r="A53" s="261">
        <v>308</v>
      </c>
      <c r="B53" s="229" t="s">
        <v>701</v>
      </c>
      <c r="C53" s="229" t="s">
        <v>454</v>
      </c>
      <c r="D53" s="229">
        <v>55490</v>
      </c>
      <c r="E53" s="215">
        <v>56755</v>
      </c>
      <c r="F53" s="215">
        <v>58030</v>
      </c>
      <c r="G53" s="215">
        <v>59319</v>
      </c>
      <c r="H53" s="215">
        <v>60617</v>
      </c>
    </row>
    <row r="54" spans="1:8" ht="15">
      <c r="A54" s="261">
        <v>310</v>
      </c>
      <c r="B54" s="229" t="s">
        <v>702</v>
      </c>
      <c r="C54" s="229" t="s">
        <v>420</v>
      </c>
      <c r="D54" s="229">
        <v>12964</v>
      </c>
      <c r="E54" s="215">
        <v>13115</v>
      </c>
      <c r="F54" s="215">
        <v>13266</v>
      </c>
      <c r="G54" s="215">
        <v>13417</v>
      </c>
      <c r="H54" s="215">
        <v>13567</v>
      </c>
    </row>
    <row r="55" spans="1:8" ht="15">
      <c r="A55" s="261">
        <v>313</v>
      </c>
      <c r="B55" s="229" t="s">
        <v>703</v>
      </c>
      <c r="C55" s="229" t="s">
        <v>489</v>
      </c>
      <c r="D55" s="229">
        <v>9866</v>
      </c>
      <c r="E55" s="215">
        <v>9873</v>
      </c>
      <c r="F55" s="215">
        <v>9881</v>
      </c>
      <c r="G55" s="215">
        <v>9885</v>
      </c>
      <c r="H55" s="215">
        <v>9890</v>
      </c>
    </row>
    <row r="56" spans="1:8" ht="15">
      <c r="A56" s="261">
        <v>315</v>
      </c>
      <c r="B56" s="229" t="s">
        <v>704</v>
      </c>
      <c r="C56" s="229" t="s">
        <v>161</v>
      </c>
      <c r="D56" s="229">
        <v>6306</v>
      </c>
      <c r="E56" s="215">
        <v>6313</v>
      </c>
      <c r="F56" s="215">
        <v>6318</v>
      </c>
      <c r="G56" s="215">
        <v>6324</v>
      </c>
      <c r="H56" s="215">
        <v>6330</v>
      </c>
    </row>
    <row r="57" spans="1:8" ht="15">
      <c r="A57" s="261">
        <v>318</v>
      </c>
      <c r="B57" s="229" t="s">
        <v>705</v>
      </c>
      <c r="C57" s="229" t="s">
        <v>384</v>
      </c>
      <c r="D57" s="229">
        <v>48659</v>
      </c>
      <c r="E57" s="215">
        <v>49533</v>
      </c>
      <c r="F57" s="215">
        <v>50401</v>
      </c>
      <c r="G57" s="215">
        <v>51265</v>
      </c>
      <c r="H57" s="215">
        <v>52129</v>
      </c>
    </row>
    <row r="58" spans="1:8" ht="15">
      <c r="A58" s="261">
        <v>321</v>
      </c>
      <c r="B58" s="229" t="s">
        <v>706</v>
      </c>
      <c r="C58" s="229" t="s">
        <v>383</v>
      </c>
      <c r="D58" s="229">
        <v>5231</v>
      </c>
      <c r="E58" s="215">
        <v>5167</v>
      </c>
      <c r="F58" s="215">
        <v>5097</v>
      </c>
      <c r="G58" s="215">
        <v>5046</v>
      </c>
      <c r="H58" s="215">
        <v>4993</v>
      </c>
    </row>
    <row r="59" spans="1:8" ht="15">
      <c r="A59" s="261">
        <v>347</v>
      </c>
      <c r="B59" s="229" t="s">
        <v>707</v>
      </c>
      <c r="C59" s="229" t="s">
        <v>399</v>
      </c>
      <c r="D59" s="229">
        <v>5837</v>
      </c>
      <c r="E59" s="215">
        <v>5757</v>
      </c>
      <c r="F59" s="215">
        <v>5690</v>
      </c>
      <c r="G59" s="215">
        <v>5616</v>
      </c>
      <c r="H59" s="215">
        <v>5536</v>
      </c>
    </row>
    <row r="60" spans="1:8" ht="15">
      <c r="A60" s="261">
        <v>353</v>
      </c>
      <c r="B60" s="229" t="s">
        <v>708</v>
      </c>
      <c r="C60" s="229" t="s">
        <v>359</v>
      </c>
      <c r="D60" s="229">
        <v>4874</v>
      </c>
      <c r="E60" s="215">
        <v>4879</v>
      </c>
      <c r="F60" s="215">
        <v>4885</v>
      </c>
      <c r="G60" s="215">
        <v>4890</v>
      </c>
      <c r="H60" s="215">
        <v>4895</v>
      </c>
    </row>
    <row r="61" spans="1:8" ht="15">
      <c r="A61" s="261">
        <v>360</v>
      </c>
      <c r="B61" s="229" t="s">
        <v>709</v>
      </c>
      <c r="C61" s="229" t="s">
        <v>453</v>
      </c>
      <c r="D61" s="229">
        <v>270903</v>
      </c>
      <c r="E61" s="215">
        <v>273927</v>
      </c>
      <c r="F61" s="215">
        <v>276916</v>
      </c>
      <c r="G61" s="215">
        <v>279871</v>
      </c>
      <c r="H61" s="215">
        <v>282792</v>
      </c>
    </row>
    <row r="62" spans="1:8" ht="15">
      <c r="A62" s="261">
        <v>361</v>
      </c>
      <c r="B62" s="229" t="s">
        <v>710</v>
      </c>
      <c r="C62" s="229" t="s">
        <v>419</v>
      </c>
      <c r="D62" s="229">
        <v>20628</v>
      </c>
      <c r="E62" s="215">
        <v>20273</v>
      </c>
      <c r="F62" s="215">
        <v>19919</v>
      </c>
      <c r="G62" s="215">
        <v>19578</v>
      </c>
      <c r="H62" s="215">
        <v>19222</v>
      </c>
    </row>
    <row r="63" spans="1:8" ht="15">
      <c r="A63" s="261">
        <v>364</v>
      </c>
      <c r="B63" s="229" t="s">
        <v>711</v>
      </c>
      <c r="C63" s="229" t="s">
        <v>358</v>
      </c>
      <c r="D63" s="229">
        <v>13673</v>
      </c>
      <c r="E63" s="215">
        <v>13596</v>
      </c>
      <c r="F63" s="215">
        <v>13516</v>
      </c>
      <c r="G63" s="215">
        <v>13426</v>
      </c>
      <c r="H63" s="215">
        <v>13345</v>
      </c>
    </row>
    <row r="64" spans="1:8" ht="15">
      <c r="A64" s="261">
        <v>368</v>
      </c>
      <c r="B64" s="229" t="s">
        <v>712</v>
      </c>
      <c r="C64" s="229" t="s">
        <v>357</v>
      </c>
      <c r="D64" s="229">
        <v>12016</v>
      </c>
      <c r="E64" s="215">
        <v>11939</v>
      </c>
      <c r="F64" s="215">
        <v>11852</v>
      </c>
      <c r="G64" s="215">
        <v>11765</v>
      </c>
      <c r="H64" s="215">
        <v>11679</v>
      </c>
    </row>
    <row r="65" spans="1:8" ht="15">
      <c r="A65" s="261">
        <v>376</v>
      </c>
      <c r="B65" s="229" t="s">
        <v>713</v>
      </c>
      <c r="C65" s="229" t="s">
        <v>488</v>
      </c>
      <c r="D65" s="229">
        <v>53361</v>
      </c>
      <c r="E65" s="215">
        <v>53993</v>
      </c>
      <c r="F65" s="215">
        <v>54615</v>
      </c>
      <c r="G65" s="215">
        <v>55246</v>
      </c>
      <c r="H65" s="215">
        <v>55843</v>
      </c>
    </row>
    <row r="66" spans="1:8" ht="15">
      <c r="A66" s="261">
        <v>380</v>
      </c>
      <c r="B66" s="229" t="s">
        <v>714</v>
      </c>
      <c r="C66" s="229" t="s">
        <v>451</v>
      </c>
      <c r="D66" s="229">
        <v>63335</v>
      </c>
      <c r="E66" s="215">
        <v>64315</v>
      </c>
      <c r="F66" s="215">
        <v>65300</v>
      </c>
      <c r="G66" s="215">
        <v>66281</v>
      </c>
      <c r="H66" s="215">
        <v>67259</v>
      </c>
    </row>
    <row r="67" spans="1:8" ht="15">
      <c r="A67" s="261">
        <v>390</v>
      </c>
      <c r="B67" s="229" t="s">
        <v>715</v>
      </c>
      <c r="C67" s="229" t="s">
        <v>346</v>
      </c>
      <c r="D67" s="229">
        <v>6507</v>
      </c>
      <c r="E67" s="215">
        <v>6452</v>
      </c>
      <c r="F67" s="215">
        <v>6402</v>
      </c>
      <c r="G67" s="215">
        <v>6343</v>
      </c>
      <c r="H67" s="215">
        <v>6289</v>
      </c>
    </row>
    <row r="68" spans="1:8" ht="15">
      <c r="A68" s="261">
        <v>400</v>
      </c>
      <c r="B68" s="229" t="s">
        <v>716</v>
      </c>
      <c r="C68" s="229" t="s">
        <v>487</v>
      </c>
      <c r="D68" s="229">
        <v>19229</v>
      </c>
      <c r="E68" s="215">
        <v>19324</v>
      </c>
      <c r="F68" s="215">
        <v>19413</v>
      </c>
      <c r="G68" s="215">
        <v>19502</v>
      </c>
      <c r="H68" s="215">
        <v>19588</v>
      </c>
    </row>
    <row r="69" spans="1:8" ht="15">
      <c r="A69" s="261">
        <v>411</v>
      </c>
      <c r="B69" s="229" t="s">
        <v>717</v>
      </c>
      <c r="C69" s="229" t="s">
        <v>398</v>
      </c>
      <c r="D69" s="229">
        <v>9546</v>
      </c>
      <c r="E69" s="215">
        <v>9558</v>
      </c>
      <c r="F69" s="215">
        <v>9572</v>
      </c>
      <c r="G69" s="215">
        <v>9586</v>
      </c>
      <c r="H69" s="215">
        <v>9601</v>
      </c>
    </row>
    <row r="70" spans="1:8" ht="15">
      <c r="A70" s="261">
        <v>425</v>
      </c>
      <c r="B70" s="229" t="s">
        <v>718</v>
      </c>
      <c r="C70" s="229" t="s">
        <v>442</v>
      </c>
      <c r="D70" s="229">
        <v>6775</v>
      </c>
      <c r="E70" s="215">
        <v>6696</v>
      </c>
      <c r="F70" s="215">
        <v>6611</v>
      </c>
      <c r="G70" s="215">
        <v>6537</v>
      </c>
      <c r="H70" s="215">
        <v>6457</v>
      </c>
    </row>
    <row r="71" spans="1:8" ht="15">
      <c r="A71" s="261">
        <v>440</v>
      </c>
      <c r="B71" s="229" t="s">
        <v>719</v>
      </c>
      <c r="C71" s="229" t="s">
        <v>380</v>
      </c>
      <c r="D71" s="229">
        <v>54186</v>
      </c>
      <c r="E71" s="215">
        <v>55000</v>
      </c>
      <c r="F71" s="215">
        <v>55798</v>
      </c>
      <c r="G71" s="215">
        <v>56608</v>
      </c>
      <c r="H71" s="215">
        <v>57403</v>
      </c>
    </row>
    <row r="72" spans="1:8" ht="15">
      <c r="A72" s="261">
        <v>467</v>
      </c>
      <c r="B72" s="229" t="s">
        <v>720</v>
      </c>
      <c r="C72" s="229" t="s">
        <v>356</v>
      </c>
      <c r="D72" s="229">
        <v>6077</v>
      </c>
      <c r="E72" s="215">
        <v>5950</v>
      </c>
      <c r="F72" s="215">
        <v>5825</v>
      </c>
      <c r="G72" s="215">
        <v>5707</v>
      </c>
      <c r="H72" s="215">
        <v>5589</v>
      </c>
    </row>
    <row r="73" spans="1:8" ht="15">
      <c r="A73" s="261">
        <v>475</v>
      </c>
      <c r="B73" s="229" t="s">
        <v>721</v>
      </c>
      <c r="C73" s="229" t="s">
        <v>340</v>
      </c>
      <c r="D73" s="229">
        <v>4692</v>
      </c>
      <c r="E73" s="215">
        <v>4795</v>
      </c>
      <c r="F73" s="215">
        <v>4891</v>
      </c>
      <c r="G73" s="215">
        <v>4992</v>
      </c>
      <c r="H73" s="215">
        <v>5097</v>
      </c>
    </row>
    <row r="74" spans="1:8" ht="15">
      <c r="A74" s="261">
        <v>480</v>
      </c>
      <c r="B74" s="229" t="s">
        <v>722</v>
      </c>
      <c r="C74" s="229" t="s">
        <v>339</v>
      </c>
      <c r="D74" s="229">
        <v>21077</v>
      </c>
      <c r="E74" s="215">
        <v>21545</v>
      </c>
      <c r="F74" s="215">
        <v>22028</v>
      </c>
      <c r="G74" s="215">
        <v>22505</v>
      </c>
      <c r="H74" s="215">
        <v>22992</v>
      </c>
    </row>
    <row r="75" spans="1:8" ht="15">
      <c r="A75" s="261">
        <v>483</v>
      </c>
      <c r="B75" s="229" t="s">
        <v>723</v>
      </c>
      <c r="C75" s="229" t="s">
        <v>379</v>
      </c>
      <c r="D75" s="229">
        <v>17486</v>
      </c>
      <c r="E75" s="215">
        <v>17686</v>
      </c>
      <c r="F75" s="215">
        <v>17891</v>
      </c>
      <c r="G75" s="215">
        <v>18100</v>
      </c>
      <c r="H75" s="215">
        <v>18313</v>
      </c>
    </row>
    <row r="76" spans="1:8" ht="15">
      <c r="A76" s="261">
        <v>490</v>
      </c>
      <c r="B76" s="229" t="s">
        <v>724</v>
      </c>
      <c r="C76" s="229" t="s">
        <v>338</v>
      </c>
      <c r="D76" s="229">
        <v>63991</v>
      </c>
      <c r="E76" s="215">
        <v>65663</v>
      </c>
      <c r="F76" s="215">
        <v>67359</v>
      </c>
      <c r="G76" s="215">
        <v>69090</v>
      </c>
      <c r="H76" s="215">
        <v>70824</v>
      </c>
    </row>
    <row r="77" spans="1:8" ht="15">
      <c r="A77" s="261">
        <v>495</v>
      </c>
      <c r="B77" s="229" t="s">
        <v>725</v>
      </c>
      <c r="C77" s="229" t="s">
        <v>446</v>
      </c>
      <c r="D77" s="229">
        <v>27238</v>
      </c>
      <c r="E77" s="215">
        <v>27915</v>
      </c>
      <c r="F77" s="215">
        <v>28585</v>
      </c>
      <c r="G77" s="215">
        <v>29270</v>
      </c>
      <c r="H77" s="215">
        <v>29957</v>
      </c>
    </row>
    <row r="78" spans="1:8" ht="15">
      <c r="A78" s="261">
        <v>501</v>
      </c>
      <c r="B78" s="229" t="s">
        <v>726</v>
      </c>
      <c r="C78" s="229" t="s">
        <v>397</v>
      </c>
      <c r="D78" s="229">
        <v>3278</v>
      </c>
      <c r="E78" s="215">
        <v>3310</v>
      </c>
      <c r="F78" s="215">
        <v>3341</v>
      </c>
      <c r="G78" s="215">
        <v>3377</v>
      </c>
      <c r="H78" s="215">
        <v>3411</v>
      </c>
    </row>
    <row r="79" spans="1:8" ht="15">
      <c r="A79" s="261">
        <v>541</v>
      </c>
      <c r="B79" s="229" t="s">
        <v>727</v>
      </c>
      <c r="C79" s="229" t="s">
        <v>728</v>
      </c>
      <c r="D79" s="229">
        <v>15848</v>
      </c>
      <c r="E79" s="215">
        <v>15802</v>
      </c>
      <c r="F79" s="215">
        <v>15746</v>
      </c>
      <c r="G79" s="215">
        <v>15690</v>
      </c>
      <c r="H79" s="215">
        <v>15629</v>
      </c>
    </row>
    <row r="80" spans="1:8" ht="15">
      <c r="A80" s="261">
        <v>543</v>
      </c>
      <c r="B80" s="229" t="s">
        <v>729</v>
      </c>
      <c r="C80" s="229" t="s">
        <v>396</v>
      </c>
      <c r="D80" s="229">
        <v>11064</v>
      </c>
      <c r="E80" s="215">
        <v>11199</v>
      </c>
      <c r="F80" s="215">
        <v>11321</v>
      </c>
      <c r="G80" s="215">
        <v>11462</v>
      </c>
      <c r="H80" s="215">
        <v>11591</v>
      </c>
    </row>
    <row r="81" spans="1:8" ht="15">
      <c r="A81" s="261">
        <v>576</v>
      </c>
      <c r="B81" s="229" t="s">
        <v>730</v>
      </c>
      <c r="C81" s="229" t="s">
        <v>355</v>
      </c>
      <c r="D81" s="229">
        <v>6913</v>
      </c>
      <c r="E81" s="215">
        <v>6793</v>
      </c>
      <c r="F81" s="215">
        <v>6675</v>
      </c>
      <c r="G81" s="215">
        <v>6558</v>
      </c>
      <c r="H81" s="215">
        <v>6438</v>
      </c>
    </row>
    <row r="82" spans="1:8" ht="15">
      <c r="A82" s="261">
        <v>579</v>
      </c>
      <c r="B82" s="229" t="s">
        <v>731</v>
      </c>
      <c r="C82" s="229" t="s">
        <v>441</v>
      </c>
      <c r="D82" s="229">
        <v>47717</v>
      </c>
      <c r="E82" s="215">
        <v>48553</v>
      </c>
      <c r="F82" s="215">
        <v>49392</v>
      </c>
      <c r="G82" s="215">
        <v>50232</v>
      </c>
      <c r="H82" s="215">
        <v>51079</v>
      </c>
    </row>
    <row r="83" spans="1:8" ht="15">
      <c r="A83" s="261">
        <v>585</v>
      </c>
      <c r="B83" s="229" t="s">
        <v>732</v>
      </c>
      <c r="C83" s="229" t="s">
        <v>440</v>
      </c>
      <c r="D83" s="229">
        <v>18846</v>
      </c>
      <c r="E83" s="215">
        <v>19025</v>
      </c>
      <c r="F83" s="215">
        <v>19209</v>
      </c>
      <c r="G83" s="215">
        <v>19382</v>
      </c>
      <c r="H83" s="215">
        <v>19545</v>
      </c>
    </row>
    <row r="84" spans="1:8" ht="15">
      <c r="A84" s="261">
        <v>591</v>
      </c>
      <c r="B84" s="229" t="s">
        <v>733</v>
      </c>
      <c r="C84" s="229" t="s">
        <v>439</v>
      </c>
      <c r="D84" s="229">
        <v>20483</v>
      </c>
      <c r="E84" s="215">
        <v>20893</v>
      </c>
      <c r="F84" s="215">
        <v>21317</v>
      </c>
      <c r="G84" s="215">
        <v>21745</v>
      </c>
      <c r="H84" s="215">
        <v>22161</v>
      </c>
    </row>
    <row r="85" spans="1:8" ht="15">
      <c r="A85" s="261">
        <v>604</v>
      </c>
      <c r="B85" s="229" t="s">
        <v>734</v>
      </c>
      <c r="C85" s="229" t="s">
        <v>434</v>
      </c>
      <c r="D85" s="229">
        <v>29898</v>
      </c>
      <c r="E85" s="215">
        <v>30613</v>
      </c>
      <c r="F85" s="215">
        <v>31333</v>
      </c>
      <c r="G85" s="215">
        <v>32057</v>
      </c>
      <c r="H85" s="215">
        <v>32793</v>
      </c>
    </row>
    <row r="86" spans="1:8" ht="15">
      <c r="A86" s="261">
        <v>607</v>
      </c>
      <c r="B86" s="229" t="s">
        <v>735</v>
      </c>
      <c r="C86" s="229" t="s">
        <v>736</v>
      </c>
      <c r="D86" s="229">
        <v>19310</v>
      </c>
      <c r="E86" s="215">
        <v>19507</v>
      </c>
      <c r="F86" s="215">
        <v>19702</v>
      </c>
      <c r="G86" s="215">
        <v>19898</v>
      </c>
      <c r="H86" s="215">
        <v>20080</v>
      </c>
    </row>
    <row r="87" spans="1:8" ht="15">
      <c r="A87" s="261">
        <v>615</v>
      </c>
      <c r="B87" s="229" t="s">
        <v>737</v>
      </c>
      <c r="C87" s="229" t="s">
        <v>486</v>
      </c>
      <c r="D87" s="229">
        <v>122231</v>
      </c>
      <c r="E87" s="215">
        <v>124219</v>
      </c>
      <c r="F87" s="215">
        <v>126193</v>
      </c>
      <c r="G87" s="215">
        <v>128153</v>
      </c>
      <c r="H87" s="215">
        <v>130108</v>
      </c>
    </row>
    <row r="88" spans="1:8" ht="15">
      <c r="A88" s="261">
        <v>628</v>
      </c>
      <c r="B88" s="229" t="s">
        <v>738</v>
      </c>
      <c r="C88" s="229" t="s">
        <v>395</v>
      </c>
      <c r="D88" s="229">
        <v>8191</v>
      </c>
      <c r="E88" s="215">
        <v>8191</v>
      </c>
      <c r="F88" s="215">
        <v>8191</v>
      </c>
      <c r="G88" s="215">
        <v>8191</v>
      </c>
      <c r="H88" s="215">
        <v>8191</v>
      </c>
    </row>
    <row r="89" spans="1:8" ht="15">
      <c r="A89" s="261">
        <v>631</v>
      </c>
      <c r="B89" s="229" t="s">
        <v>739</v>
      </c>
      <c r="C89" s="229" t="s">
        <v>450</v>
      </c>
      <c r="D89" s="229">
        <v>52554</v>
      </c>
      <c r="E89" s="215">
        <v>53236</v>
      </c>
      <c r="F89" s="215">
        <v>53914</v>
      </c>
      <c r="G89" s="215">
        <v>54573</v>
      </c>
      <c r="H89" s="215">
        <v>55220</v>
      </c>
    </row>
    <row r="90" spans="1:8" ht="15">
      <c r="A90" s="261">
        <v>642</v>
      </c>
      <c r="B90" s="229" t="s">
        <v>740</v>
      </c>
      <c r="C90" s="229" t="s">
        <v>354</v>
      </c>
      <c r="D90" s="229">
        <v>17539</v>
      </c>
      <c r="E90" s="215">
        <v>17469</v>
      </c>
      <c r="F90" s="215">
        <v>17397</v>
      </c>
      <c r="G90" s="215">
        <v>17324</v>
      </c>
      <c r="H90" s="215">
        <v>17249</v>
      </c>
    </row>
    <row r="91" spans="1:8" ht="15">
      <c r="A91" s="261">
        <v>647</v>
      </c>
      <c r="B91" s="229" t="s">
        <v>741</v>
      </c>
      <c r="C91" s="229" t="s">
        <v>742</v>
      </c>
      <c r="D91" s="229">
        <v>6126</v>
      </c>
      <c r="E91" s="215">
        <v>6024</v>
      </c>
      <c r="F91" s="215">
        <v>5917</v>
      </c>
      <c r="G91" s="215">
        <v>5810</v>
      </c>
      <c r="H91" s="215">
        <v>5702</v>
      </c>
    </row>
    <row r="92" spans="1:8" ht="15">
      <c r="A92" s="261">
        <v>649</v>
      </c>
      <c r="B92" s="229" t="s">
        <v>743</v>
      </c>
      <c r="C92" s="229" t="s">
        <v>485</v>
      </c>
      <c r="D92" s="229">
        <v>16086</v>
      </c>
      <c r="E92" s="215">
        <v>16111</v>
      </c>
      <c r="F92" s="215">
        <v>16132</v>
      </c>
      <c r="G92" s="215">
        <v>16152</v>
      </c>
      <c r="H92" s="215">
        <v>16173</v>
      </c>
    </row>
    <row r="93" spans="1:8" ht="15">
      <c r="A93" s="261">
        <v>652</v>
      </c>
      <c r="B93" s="229" t="s">
        <v>744</v>
      </c>
      <c r="C93" s="229" t="s">
        <v>374</v>
      </c>
      <c r="D93" s="229">
        <v>5222</v>
      </c>
      <c r="E93" s="215">
        <v>5119</v>
      </c>
      <c r="F93" s="215">
        <v>5021</v>
      </c>
      <c r="G93" s="215">
        <v>4918</v>
      </c>
      <c r="H93" s="215">
        <v>4825</v>
      </c>
    </row>
    <row r="94" spans="1:8" ht="15">
      <c r="A94" s="261">
        <v>656</v>
      </c>
      <c r="B94" s="229" t="s">
        <v>745</v>
      </c>
      <c r="C94" s="229" t="s">
        <v>394</v>
      </c>
      <c r="D94" s="229">
        <v>12724</v>
      </c>
      <c r="E94" s="215">
        <v>12811</v>
      </c>
      <c r="F94" s="215">
        <v>12890</v>
      </c>
      <c r="G94" s="215">
        <v>12972</v>
      </c>
      <c r="H94" s="215">
        <v>13057</v>
      </c>
    </row>
    <row r="95" spans="1:8" ht="15">
      <c r="A95" s="261">
        <v>658</v>
      </c>
      <c r="B95" s="229" t="s">
        <v>746</v>
      </c>
      <c r="C95" s="229" t="s">
        <v>484</v>
      </c>
      <c r="D95" s="229">
        <v>3368</v>
      </c>
      <c r="E95" s="215">
        <v>3401</v>
      </c>
      <c r="F95" s="215">
        <v>3436</v>
      </c>
      <c r="G95" s="215">
        <v>3473</v>
      </c>
      <c r="H95" s="215">
        <v>3511</v>
      </c>
    </row>
    <row r="96" spans="1:8" ht="15">
      <c r="A96" s="261">
        <v>659</v>
      </c>
      <c r="B96" s="229" t="s">
        <v>747</v>
      </c>
      <c r="C96" s="229" t="s">
        <v>337</v>
      </c>
      <c r="D96" s="229">
        <v>25652</v>
      </c>
      <c r="E96" s="215">
        <v>26146</v>
      </c>
      <c r="F96" s="215">
        <v>26646</v>
      </c>
      <c r="G96" s="215">
        <v>27149</v>
      </c>
      <c r="H96" s="215">
        <v>27659</v>
      </c>
    </row>
    <row r="97" spans="1:8" ht="15">
      <c r="A97" s="261">
        <v>660</v>
      </c>
      <c r="B97" s="229" t="s">
        <v>748</v>
      </c>
      <c r="C97" s="229" t="s">
        <v>483</v>
      </c>
      <c r="D97" s="229">
        <v>10938</v>
      </c>
      <c r="E97" s="215">
        <v>10929</v>
      </c>
      <c r="F97" s="215">
        <v>10926</v>
      </c>
      <c r="G97" s="215">
        <v>10923</v>
      </c>
      <c r="H97" s="215">
        <v>10908</v>
      </c>
    </row>
    <row r="98" spans="1:8" ht="15">
      <c r="A98" s="261">
        <v>664</v>
      </c>
      <c r="B98" s="229" t="s">
        <v>749</v>
      </c>
      <c r="C98" s="229" t="s">
        <v>750</v>
      </c>
      <c r="D98" s="229">
        <v>27059</v>
      </c>
      <c r="E98" s="215">
        <v>27513</v>
      </c>
      <c r="F98" s="215">
        <v>27978</v>
      </c>
      <c r="G98" s="215">
        <v>28438</v>
      </c>
      <c r="H98" s="215">
        <v>28901</v>
      </c>
    </row>
    <row r="99" spans="1:8" ht="15">
      <c r="A99" s="261">
        <v>665</v>
      </c>
      <c r="B99" s="229" t="s">
        <v>751</v>
      </c>
      <c r="C99" s="229" t="s">
        <v>336</v>
      </c>
      <c r="D99" s="229">
        <v>31539</v>
      </c>
      <c r="E99" s="215">
        <v>31802</v>
      </c>
      <c r="F99" s="215">
        <v>32063</v>
      </c>
      <c r="G99" s="215">
        <v>32328</v>
      </c>
      <c r="H99" s="215">
        <v>32564</v>
      </c>
    </row>
    <row r="100" spans="1:8" ht="15">
      <c r="A100" s="261">
        <v>667</v>
      </c>
      <c r="B100" s="229" t="s">
        <v>752</v>
      </c>
      <c r="C100" s="229" t="s">
        <v>372</v>
      </c>
      <c r="D100" s="229">
        <v>12920</v>
      </c>
      <c r="E100" s="215">
        <v>12874</v>
      </c>
      <c r="F100" s="215">
        <v>12819</v>
      </c>
      <c r="G100" s="215">
        <v>12769</v>
      </c>
      <c r="H100" s="215">
        <v>12704</v>
      </c>
    </row>
    <row r="101" spans="1:8" ht="15">
      <c r="A101" s="261">
        <v>670</v>
      </c>
      <c r="B101" s="229" t="s">
        <v>753</v>
      </c>
      <c r="C101" s="229" t="s">
        <v>433</v>
      </c>
      <c r="D101" s="229">
        <v>16663</v>
      </c>
      <c r="E101" s="215">
        <v>16520</v>
      </c>
      <c r="F101" s="215">
        <v>16366</v>
      </c>
      <c r="G101" s="215">
        <v>16232</v>
      </c>
      <c r="H101" s="215">
        <v>16076</v>
      </c>
    </row>
    <row r="102" spans="1:8" ht="15">
      <c r="A102" s="261">
        <v>674</v>
      </c>
      <c r="B102" s="229" t="s">
        <v>754</v>
      </c>
      <c r="C102" s="229" t="s">
        <v>371</v>
      </c>
      <c r="D102" s="229">
        <v>16967</v>
      </c>
      <c r="E102" s="215">
        <v>16733</v>
      </c>
      <c r="F102" s="215">
        <v>16509</v>
      </c>
      <c r="G102" s="215">
        <v>16274</v>
      </c>
      <c r="H102" s="215">
        <v>16047</v>
      </c>
    </row>
    <row r="103" spans="1:8" ht="15">
      <c r="A103" s="261">
        <v>679</v>
      </c>
      <c r="B103" s="229" t="s">
        <v>755</v>
      </c>
      <c r="C103" s="229" t="s">
        <v>756</v>
      </c>
      <c r="D103" s="229">
        <v>21917</v>
      </c>
      <c r="E103" s="215">
        <v>21754</v>
      </c>
      <c r="F103" s="215">
        <v>21591</v>
      </c>
      <c r="G103" s="215">
        <v>21413</v>
      </c>
      <c r="H103" s="215">
        <v>21238</v>
      </c>
    </row>
    <row r="104" spans="1:8" ht="15">
      <c r="A104" s="261">
        <v>686</v>
      </c>
      <c r="B104" s="229" t="s">
        <v>757</v>
      </c>
      <c r="C104" s="229" t="s">
        <v>415</v>
      </c>
      <c r="D104" s="229">
        <v>36103</v>
      </c>
      <c r="E104" s="215">
        <v>36548</v>
      </c>
      <c r="F104" s="215">
        <v>36991</v>
      </c>
      <c r="G104" s="215">
        <v>37435</v>
      </c>
      <c r="H104" s="215">
        <v>37864</v>
      </c>
    </row>
    <row r="105" spans="1:8" ht="15">
      <c r="A105" s="261">
        <v>690</v>
      </c>
      <c r="B105" s="229" t="s">
        <v>758</v>
      </c>
      <c r="C105" s="229" t="s">
        <v>162</v>
      </c>
      <c r="D105" s="229">
        <v>10292</v>
      </c>
      <c r="E105" s="215">
        <v>10173</v>
      </c>
      <c r="F105" s="215">
        <v>10049</v>
      </c>
      <c r="G105" s="215">
        <v>9927</v>
      </c>
      <c r="H105" s="215">
        <v>9808</v>
      </c>
    </row>
    <row r="106" spans="1:8" ht="15">
      <c r="A106" s="261">
        <v>697</v>
      </c>
      <c r="B106" s="229" t="s">
        <v>759</v>
      </c>
      <c r="C106" s="229" t="s">
        <v>370</v>
      </c>
      <c r="D106" s="229">
        <v>27176</v>
      </c>
      <c r="E106" s="215">
        <v>27233</v>
      </c>
      <c r="F106" s="215">
        <v>27273</v>
      </c>
      <c r="G106" s="215">
        <v>27316</v>
      </c>
      <c r="H106" s="215">
        <v>27359</v>
      </c>
    </row>
    <row r="107" spans="1:8" ht="15">
      <c r="A107" s="261">
        <v>736</v>
      </c>
      <c r="B107" s="229" t="s">
        <v>760</v>
      </c>
      <c r="C107" s="229" t="s">
        <v>432</v>
      </c>
      <c r="D107" s="229">
        <v>40688</v>
      </c>
      <c r="E107" s="215">
        <v>41205</v>
      </c>
      <c r="F107" s="215">
        <v>41711</v>
      </c>
      <c r="G107" s="215">
        <v>42222</v>
      </c>
      <c r="H107" s="215">
        <v>42716</v>
      </c>
    </row>
    <row r="108" spans="1:8" ht="15">
      <c r="A108" s="261">
        <v>756</v>
      </c>
      <c r="B108" s="229" t="s">
        <v>761</v>
      </c>
      <c r="C108" s="229" t="s">
        <v>369</v>
      </c>
      <c r="D108" s="229">
        <v>35056</v>
      </c>
      <c r="E108" s="215">
        <v>34696</v>
      </c>
      <c r="F108" s="215">
        <v>34339</v>
      </c>
      <c r="G108" s="215">
        <v>33981</v>
      </c>
      <c r="H108" s="215">
        <v>33598</v>
      </c>
    </row>
    <row r="109" spans="1:8" ht="15">
      <c r="A109" s="261">
        <v>761</v>
      </c>
      <c r="B109" s="229" t="s">
        <v>762</v>
      </c>
      <c r="C109" s="229" t="s">
        <v>393</v>
      </c>
      <c r="D109" s="229">
        <v>14821</v>
      </c>
      <c r="E109" s="215">
        <v>14936</v>
      </c>
      <c r="F109" s="215">
        <v>15057</v>
      </c>
      <c r="G109" s="215">
        <v>15172</v>
      </c>
      <c r="H109" s="215">
        <v>15279</v>
      </c>
    </row>
    <row r="110" spans="1:8" ht="15">
      <c r="A110" s="261">
        <v>789</v>
      </c>
      <c r="B110" s="229" t="s">
        <v>763</v>
      </c>
      <c r="C110" s="229" t="s">
        <v>352</v>
      </c>
      <c r="D110" s="229">
        <v>14559</v>
      </c>
      <c r="E110" s="215">
        <v>14391</v>
      </c>
      <c r="F110" s="215">
        <v>14224</v>
      </c>
      <c r="G110" s="215">
        <v>14059</v>
      </c>
      <c r="H110" s="215">
        <v>13890</v>
      </c>
    </row>
    <row r="111" spans="1:8" ht="15">
      <c r="A111" s="261">
        <v>790</v>
      </c>
      <c r="B111" s="229" t="s">
        <v>764</v>
      </c>
      <c r="C111" s="229" t="s">
        <v>445</v>
      </c>
      <c r="D111" s="229">
        <v>43856</v>
      </c>
      <c r="E111" s="215">
        <v>45083</v>
      </c>
      <c r="F111" s="215">
        <v>46343</v>
      </c>
      <c r="G111" s="215">
        <v>47625</v>
      </c>
      <c r="H111" s="215">
        <v>48926</v>
      </c>
    </row>
    <row r="112" spans="1:8" ht="15">
      <c r="A112" s="261">
        <v>792</v>
      </c>
      <c r="B112" s="229" t="s">
        <v>765</v>
      </c>
      <c r="C112" s="229" t="s">
        <v>351</v>
      </c>
      <c r="D112" s="229">
        <v>7863</v>
      </c>
      <c r="E112" s="215">
        <v>7955</v>
      </c>
      <c r="F112" s="215">
        <v>8051</v>
      </c>
      <c r="G112" s="215">
        <v>8152</v>
      </c>
      <c r="H112" s="215">
        <v>8257</v>
      </c>
    </row>
    <row r="113" spans="1:8" ht="15">
      <c r="A113" s="261">
        <v>809</v>
      </c>
      <c r="B113" s="229" t="s">
        <v>766</v>
      </c>
      <c r="C113" s="229" t="s">
        <v>350</v>
      </c>
      <c r="D113" s="229">
        <v>14494</v>
      </c>
      <c r="E113" s="215">
        <v>14602</v>
      </c>
      <c r="F113" s="215">
        <v>14691</v>
      </c>
      <c r="G113" s="215">
        <v>14791</v>
      </c>
      <c r="H113" s="215">
        <v>14881</v>
      </c>
    </row>
    <row r="114" spans="1:8" ht="15">
      <c r="A114" s="261">
        <v>819</v>
      </c>
      <c r="B114" s="229" t="s">
        <v>767</v>
      </c>
      <c r="C114" s="229" t="s">
        <v>414</v>
      </c>
      <c r="D114" s="229">
        <v>6466</v>
      </c>
      <c r="E114" s="215">
        <v>6552</v>
      </c>
      <c r="F114" s="215">
        <v>6651</v>
      </c>
      <c r="G114" s="215">
        <v>6744</v>
      </c>
      <c r="H114" s="215">
        <v>6842</v>
      </c>
    </row>
    <row r="115" spans="1:8" ht="15">
      <c r="A115" s="261">
        <v>837</v>
      </c>
      <c r="B115" s="229" t="s">
        <v>768</v>
      </c>
      <c r="C115" s="229" t="s">
        <v>334</v>
      </c>
      <c r="D115" s="229">
        <v>163525</v>
      </c>
      <c r="E115" s="215">
        <v>167886</v>
      </c>
      <c r="F115" s="215">
        <v>172314</v>
      </c>
      <c r="G115" s="215">
        <v>176813</v>
      </c>
      <c r="H115" s="215">
        <v>181377</v>
      </c>
    </row>
    <row r="116" spans="1:8" ht="15">
      <c r="A116" s="261">
        <v>842</v>
      </c>
      <c r="B116" s="229" t="s">
        <v>769</v>
      </c>
      <c r="C116" s="229" t="s">
        <v>392</v>
      </c>
      <c r="D116" s="229">
        <v>8230</v>
      </c>
      <c r="E116" s="215">
        <v>8221</v>
      </c>
      <c r="F116" s="215">
        <v>8212</v>
      </c>
      <c r="G116" s="215">
        <v>8203</v>
      </c>
      <c r="H116" s="215">
        <v>8194</v>
      </c>
    </row>
    <row r="117" spans="1:8" ht="15">
      <c r="A117" s="261">
        <v>847</v>
      </c>
      <c r="B117" s="229" t="s">
        <v>770</v>
      </c>
      <c r="C117" s="229" t="s">
        <v>349</v>
      </c>
      <c r="D117" s="229">
        <v>45266</v>
      </c>
      <c r="E117" s="215">
        <v>45896</v>
      </c>
      <c r="F117" s="215">
        <v>46508</v>
      </c>
      <c r="G117" s="215">
        <v>47128</v>
      </c>
      <c r="H117" s="215">
        <v>47734</v>
      </c>
    </row>
    <row r="118" spans="1:8" ht="15">
      <c r="A118" s="261">
        <v>854</v>
      </c>
      <c r="B118" s="229" t="s">
        <v>771</v>
      </c>
      <c r="C118" s="229" t="s">
        <v>413</v>
      </c>
      <c r="D118" s="229">
        <v>22754</v>
      </c>
      <c r="E118" s="215">
        <v>23333</v>
      </c>
      <c r="F118" s="215">
        <v>23931</v>
      </c>
      <c r="G118" s="215">
        <v>24538</v>
      </c>
      <c r="H118" s="215">
        <v>25148</v>
      </c>
    </row>
    <row r="119" spans="1:8" ht="15">
      <c r="A119" s="261">
        <v>856</v>
      </c>
      <c r="B119" s="229" t="s">
        <v>772</v>
      </c>
      <c r="C119" s="229" t="s">
        <v>773</v>
      </c>
      <c r="D119" s="229">
        <v>6152</v>
      </c>
      <c r="E119" s="215">
        <v>6131</v>
      </c>
      <c r="F119" s="215">
        <v>6102</v>
      </c>
      <c r="G119" s="215">
        <v>6084</v>
      </c>
      <c r="H119" s="215">
        <v>6061</v>
      </c>
    </row>
    <row r="120" spans="1:8" ht="15">
      <c r="A120" s="261">
        <v>858</v>
      </c>
      <c r="B120" s="229" t="s">
        <v>774</v>
      </c>
      <c r="C120" s="229" t="s">
        <v>431</v>
      </c>
      <c r="D120" s="229">
        <v>9273</v>
      </c>
      <c r="E120" s="215">
        <v>9108</v>
      </c>
      <c r="F120" s="215">
        <v>8949</v>
      </c>
      <c r="G120" s="215">
        <v>8783</v>
      </c>
      <c r="H120" s="215">
        <v>8613</v>
      </c>
    </row>
    <row r="121" spans="1:8" ht="15">
      <c r="A121" s="261">
        <v>861</v>
      </c>
      <c r="B121" s="229" t="s">
        <v>775</v>
      </c>
      <c r="C121" s="229" t="s">
        <v>347</v>
      </c>
      <c r="D121" s="229">
        <v>13231</v>
      </c>
      <c r="E121" s="215">
        <v>13208</v>
      </c>
      <c r="F121" s="215">
        <v>13184</v>
      </c>
      <c r="G121" s="215">
        <v>13158</v>
      </c>
      <c r="H121" s="215">
        <v>13132</v>
      </c>
    </row>
    <row r="122" spans="1:8" ht="15">
      <c r="A122" s="261">
        <v>873</v>
      </c>
      <c r="B122" s="229" t="s">
        <v>776</v>
      </c>
      <c r="C122" s="229" t="s">
        <v>482</v>
      </c>
      <c r="D122" s="229">
        <v>5587</v>
      </c>
      <c r="E122" s="215">
        <v>5606</v>
      </c>
      <c r="F122" s="215">
        <v>5610</v>
      </c>
      <c r="G122" s="215">
        <v>5623</v>
      </c>
      <c r="H122" s="215">
        <v>5624</v>
      </c>
    </row>
    <row r="123" spans="1:8" ht="15">
      <c r="A123" s="261">
        <v>885</v>
      </c>
      <c r="B123" s="229" t="s">
        <v>777</v>
      </c>
      <c r="C123" s="229" t="s">
        <v>430</v>
      </c>
      <c r="D123" s="229">
        <v>8400</v>
      </c>
      <c r="E123" s="215">
        <v>8486</v>
      </c>
      <c r="F123" s="215">
        <v>8577</v>
      </c>
      <c r="G123" s="215">
        <v>8672</v>
      </c>
      <c r="H123" s="215">
        <v>8771</v>
      </c>
    </row>
    <row r="124" spans="1:8" ht="15">
      <c r="A124" s="261">
        <v>887</v>
      </c>
      <c r="B124" s="229" t="s">
        <v>778</v>
      </c>
      <c r="C124" s="229" t="s">
        <v>412</v>
      </c>
      <c r="D124" s="229">
        <v>47436</v>
      </c>
      <c r="E124" s="215">
        <v>47995</v>
      </c>
      <c r="F124" s="215">
        <v>48556</v>
      </c>
      <c r="G124" s="215">
        <v>49109</v>
      </c>
      <c r="H124" s="215">
        <v>49654</v>
      </c>
    </row>
    <row r="125" spans="1:8" ht="15">
      <c r="A125" s="261">
        <v>890</v>
      </c>
      <c r="B125" s="229" t="s">
        <v>779</v>
      </c>
      <c r="C125" s="229" t="s">
        <v>429</v>
      </c>
      <c r="D125" s="229">
        <v>24384</v>
      </c>
      <c r="E125" s="215">
        <v>24809</v>
      </c>
      <c r="F125" s="215">
        <v>25231</v>
      </c>
      <c r="G125" s="215">
        <v>25647</v>
      </c>
      <c r="H125" s="215">
        <v>26069</v>
      </c>
    </row>
    <row r="126" spans="1:8" ht="15">
      <c r="A126" s="261">
        <v>893</v>
      </c>
      <c r="B126" s="229" t="s">
        <v>780</v>
      </c>
      <c r="C126" s="229" t="s">
        <v>438</v>
      </c>
      <c r="D126" s="229">
        <v>18992</v>
      </c>
      <c r="E126" s="215">
        <v>19365</v>
      </c>
      <c r="F126" s="215">
        <v>19757</v>
      </c>
      <c r="G126" s="215">
        <v>20136</v>
      </c>
      <c r="H126" s="215">
        <v>20524</v>
      </c>
    </row>
    <row r="127" spans="1:8" ht="15">
      <c r="A127" s="261">
        <v>895</v>
      </c>
      <c r="B127" s="229" t="s">
        <v>781</v>
      </c>
      <c r="C127" s="229" t="s">
        <v>444</v>
      </c>
      <c r="D127" s="229">
        <v>31129</v>
      </c>
      <c r="E127" s="215">
        <v>31503</v>
      </c>
      <c r="F127" s="215">
        <v>31884</v>
      </c>
      <c r="G127" s="215">
        <v>32265</v>
      </c>
      <c r="H127" s="215">
        <v>32628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tabColor rgb="FF009900"/>
  </sheetPr>
  <dimension ref="A1:P25"/>
  <sheetViews>
    <sheetView zoomScaleNormal="100" zoomScaleSheetLayoutView="100" workbookViewId="0">
      <pane xSplit="1" ySplit="3" topLeftCell="I4" activePane="bottomRight" state="frozen"/>
      <selection pane="topRight" activeCell="B1" sqref="B1"/>
      <selection pane="bottomLeft" activeCell="A4" sqref="A4"/>
      <selection pane="bottomRight" activeCell="A2" sqref="A2"/>
    </sheetView>
  </sheetViews>
  <sheetFormatPr baseColWidth="10" defaultColWidth="11.42578125" defaultRowHeight="12.75"/>
  <cols>
    <col min="1" max="1" width="38.7109375" style="18" customWidth="1"/>
    <col min="2" max="2" width="11.28515625" style="18" customWidth="1"/>
    <col min="3" max="3" width="13.42578125" style="18" customWidth="1"/>
    <col min="4" max="4" width="11.7109375" style="18" bestFit="1" customWidth="1"/>
    <col min="5" max="5" width="13.140625" style="18" customWidth="1"/>
    <col min="6" max="6" width="12.5703125" style="18" customWidth="1"/>
    <col min="7" max="7" width="12.7109375" style="18" customWidth="1"/>
    <col min="8" max="8" width="11.85546875" style="18" customWidth="1"/>
    <col min="9" max="11" width="12.7109375" style="18" customWidth="1"/>
    <col min="12" max="12" width="11.42578125" style="18"/>
    <col min="13" max="13" width="11.42578125" style="361"/>
    <col min="14" max="16384" width="11.42578125" style="18"/>
  </cols>
  <sheetData>
    <row r="1" spans="1:16" ht="53.25" customHeight="1">
      <c r="A1" s="906" t="s">
        <v>1122</v>
      </c>
      <c r="B1" s="906"/>
      <c r="C1" s="906"/>
      <c r="D1" s="906"/>
      <c r="E1" s="906"/>
      <c r="F1" s="906"/>
      <c r="G1" s="906"/>
      <c r="H1" s="906"/>
      <c r="I1" s="906"/>
      <c r="J1" s="906"/>
      <c r="K1" s="906"/>
      <c r="L1" s="906"/>
      <c r="M1" s="428"/>
    </row>
    <row r="2" spans="1:16" s="2" customFormat="1" ht="13.5" thickBot="1">
      <c r="A2" s="7" t="s">
        <v>194</v>
      </c>
      <c r="B2" s="905"/>
      <c r="C2" s="905"/>
      <c r="D2" s="905"/>
      <c r="E2" s="905"/>
      <c r="F2" s="905"/>
      <c r="K2" s="664" t="str">
        <f>UPPER((TEXT('1.COBERTURA  DANE'!C2,"mmmm yyyy")))</f>
        <v>FEBRERO 2018</v>
      </c>
    </row>
    <row r="3" spans="1:16" ht="13.5" thickBot="1">
      <c r="A3" s="123" t="s">
        <v>332</v>
      </c>
      <c r="B3" s="111" t="s">
        <v>163</v>
      </c>
      <c r="C3" s="111" t="s">
        <v>164</v>
      </c>
      <c r="D3" s="111" t="s">
        <v>165</v>
      </c>
      <c r="E3" s="114" t="s">
        <v>166</v>
      </c>
      <c r="F3" s="114" t="s">
        <v>167</v>
      </c>
      <c r="G3" s="114">
        <v>2009</v>
      </c>
      <c r="H3" s="114" t="s">
        <v>168</v>
      </c>
      <c r="I3" s="114">
        <v>2011</v>
      </c>
      <c r="J3" s="114">
        <v>2012</v>
      </c>
      <c r="K3" s="114">
        <v>2013</v>
      </c>
      <c r="L3" s="114">
        <v>2014</v>
      </c>
      <c r="M3" s="114">
        <v>2015</v>
      </c>
      <c r="N3" s="114">
        <v>2016</v>
      </c>
      <c r="O3" s="114">
        <v>2017</v>
      </c>
      <c r="P3" s="116">
        <v>2018</v>
      </c>
    </row>
    <row r="4" spans="1:16" ht="30.75" customHeight="1">
      <c r="A4" s="108" t="s">
        <v>169</v>
      </c>
      <c r="B4" s="117">
        <f t="shared" ref="B4:G4" si="0">B5/B12</f>
        <v>0.28161816000075984</v>
      </c>
      <c r="C4" s="117">
        <f t="shared" si="0"/>
        <v>0.46761033990462014</v>
      </c>
      <c r="D4" s="117">
        <f t="shared" si="0"/>
        <v>0.47678034428740662</v>
      </c>
      <c r="E4" s="117">
        <f t="shared" si="0"/>
        <v>0.44131216272539814</v>
      </c>
      <c r="F4" s="117">
        <f t="shared" si="0"/>
        <v>0.45685031642373936</v>
      </c>
      <c r="G4" s="117">
        <f t="shared" si="0"/>
        <v>0.42828549884254158</v>
      </c>
      <c r="H4" s="117">
        <v>0.38489074730878431</v>
      </c>
      <c r="I4" s="117">
        <v>0.38032628172981503</v>
      </c>
      <c r="J4" s="117">
        <f>+J5/J12</f>
        <v>0.37858651258948955</v>
      </c>
      <c r="K4" s="117">
        <v>0.37769440903874452</v>
      </c>
      <c r="L4" s="117">
        <v>0.37800973702018081</v>
      </c>
      <c r="M4" s="117">
        <v>0.37144995917939982</v>
      </c>
      <c r="N4" s="117">
        <v>0.34306703268334715</v>
      </c>
      <c r="O4" s="117">
        <v>0.35324925398276574</v>
      </c>
      <c r="P4" s="117">
        <f>P5/P12</f>
        <v>0.35045291980457416</v>
      </c>
    </row>
    <row r="5" spans="1:16" ht="31.5" customHeight="1" thickBot="1">
      <c r="A5" s="109" t="s">
        <v>170</v>
      </c>
      <c r="B5" s="112">
        <f>+'[16]2003-2008 afiliadopor region'!E139</f>
        <v>1601055</v>
      </c>
      <c r="C5" s="112">
        <f>+'[16]2003-2008 afiliadopor region'!F139</f>
        <v>2693985</v>
      </c>
      <c r="D5" s="112">
        <f>+'[16]2003-2008 afiliadopor region'!G139</f>
        <v>2746815</v>
      </c>
      <c r="E5" s="115">
        <v>2575060</v>
      </c>
      <c r="F5" s="115">
        <v>2700831</v>
      </c>
      <c r="G5" s="115">
        <v>2564995</v>
      </c>
      <c r="H5" s="115">
        <v>2334688</v>
      </c>
      <c r="I5" s="115">
        <v>2336614</v>
      </c>
      <c r="J5" s="115">
        <v>2355496</v>
      </c>
      <c r="K5" s="115">
        <v>2379471</v>
      </c>
      <c r="L5" s="115">
        <v>2410996</v>
      </c>
      <c r="M5" s="115">
        <v>2398192</v>
      </c>
      <c r="N5" s="115">
        <v>2241894</v>
      </c>
      <c r="O5" s="115">
        <v>2336079</v>
      </c>
      <c r="P5" s="115">
        <f>'1.COBERTURA  DANE'!D5</f>
        <v>2344891</v>
      </c>
    </row>
    <row r="6" spans="1:16" ht="36" customHeight="1">
      <c r="A6" s="110" t="s">
        <v>171</v>
      </c>
      <c r="B6" s="118">
        <f t="shared" ref="B6:J6" si="1">B7/B12</f>
        <v>0.43247236068119349</v>
      </c>
      <c r="C6" s="118">
        <f t="shared" si="1"/>
        <v>0.42067008900094166</v>
      </c>
      <c r="D6" s="118">
        <f t="shared" si="1"/>
        <v>0.538547952457615</v>
      </c>
      <c r="E6" s="118">
        <f t="shared" si="1"/>
        <v>0.48991877988856225</v>
      </c>
      <c r="F6" s="118">
        <f t="shared" si="1"/>
        <v>0.50795360031908787</v>
      </c>
      <c r="G6" s="118">
        <f t="shared" si="1"/>
        <v>0.49003570555539971</v>
      </c>
      <c r="H6" s="118">
        <v>0.49565237890971847</v>
      </c>
      <c r="I6" s="118">
        <v>0.51931593765264594</v>
      </c>
      <c r="J6" s="118">
        <f t="shared" si="1"/>
        <v>0.52677087738196093</v>
      </c>
      <c r="K6" s="118">
        <v>0.52087939822126705</v>
      </c>
      <c r="L6" s="118">
        <v>0.54253439721849595</v>
      </c>
      <c r="M6" s="118">
        <v>0.55562869687416894</v>
      </c>
      <c r="N6" s="118">
        <v>0.58311497864452122</v>
      </c>
      <c r="O6" s="118">
        <v>0.58782604514239722</v>
      </c>
      <c r="P6" s="118">
        <f>P7/P12</f>
        <v>0.57783435435202057</v>
      </c>
    </row>
    <row r="7" spans="1:16" ht="36.75" customHeight="1" thickBot="1">
      <c r="A7" s="124" t="s">
        <v>172</v>
      </c>
      <c r="B7" s="119">
        <v>2458691</v>
      </c>
      <c r="C7" s="120">
        <v>2423554</v>
      </c>
      <c r="D7" s="120">
        <v>3102669</v>
      </c>
      <c r="E7" s="119">
        <v>2858680</v>
      </c>
      <c r="F7" s="119">
        <v>3002946</v>
      </c>
      <c r="G7" s="119">
        <v>2934816</v>
      </c>
      <c r="H7" s="121">
        <v>3006551</v>
      </c>
      <c r="I7" s="121">
        <v>3190526</v>
      </c>
      <c r="J7" s="121">
        <v>3277472</v>
      </c>
      <c r="K7" s="121">
        <v>3281535</v>
      </c>
      <c r="L7" s="121">
        <v>3460356</v>
      </c>
      <c r="M7" s="121">
        <v>3587305</v>
      </c>
      <c r="N7" s="121">
        <v>3810573</v>
      </c>
      <c r="O7" s="121">
        <v>3887363</v>
      </c>
      <c r="P7" s="122">
        <f>'1.COBERTURA  DANE'!F5+'1.COBERTURA  DANE'!H5+'1.COBERTURA  DANE'!J5</f>
        <v>3866307</v>
      </c>
    </row>
    <row r="8" spans="1:16" s="8" customFormat="1" ht="39.75" customHeight="1">
      <c r="A8" s="181" t="s">
        <v>497</v>
      </c>
      <c r="B8" s="182">
        <f>(B9/B12)</f>
        <v>0.28590947931804661</v>
      </c>
      <c r="C8" s="182">
        <f t="shared" ref="C8:P8" si="2">(C9/C12)</f>
        <v>0.1117195710944382</v>
      </c>
      <c r="D8" s="182">
        <f t="shared" si="2"/>
        <v>-1.5328296745021631E-2</v>
      </c>
      <c r="E8" s="182">
        <f t="shared" si="2"/>
        <v>6.876905738603957E-2</v>
      </c>
      <c r="F8" s="182">
        <f t="shared" si="2"/>
        <v>3.5196083257172751E-2</v>
      </c>
      <c r="G8" s="182">
        <f t="shared" si="2"/>
        <v>8.1678795602058707E-2</v>
      </c>
      <c r="H8" s="182">
        <v>0.11945687378149726</v>
      </c>
      <c r="I8" s="182">
        <v>0.10035778061753901</v>
      </c>
      <c r="J8" s="182">
        <f t="shared" si="2"/>
        <v>9.464261002854954E-2</v>
      </c>
      <c r="K8" s="182">
        <f t="shared" si="2"/>
        <v>0.10142619273998847</v>
      </c>
      <c r="L8" s="182">
        <v>7.9455865761323227E-2</v>
      </c>
      <c r="M8" s="182">
        <v>7.2921343946431225E-2</v>
      </c>
      <c r="N8" s="182">
        <v>7.3817988672131615E-2</v>
      </c>
      <c r="O8" s="182">
        <v>5.8924700874836949E-2</v>
      </c>
      <c r="P8" s="182">
        <f t="shared" si="2"/>
        <v>7.1712725843405281E-2</v>
      </c>
    </row>
    <row r="9" spans="1:16" ht="30.75" customHeight="1" thickBot="1">
      <c r="A9" s="183" t="s">
        <v>498</v>
      </c>
      <c r="B9" s="184">
        <f>B12-(B5+B7)</f>
        <v>1625452</v>
      </c>
      <c r="C9" s="184">
        <f t="shared" ref="C9:P9" si="3">C12-(C5+C7)</f>
        <v>643636</v>
      </c>
      <c r="D9" s="184">
        <f t="shared" si="3"/>
        <v>-88309</v>
      </c>
      <c r="E9" s="184">
        <f t="shared" si="3"/>
        <v>401268</v>
      </c>
      <c r="F9" s="184">
        <f t="shared" si="3"/>
        <v>208074</v>
      </c>
      <c r="G9" s="184">
        <f t="shared" si="3"/>
        <v>489173</v>
      </c>
      <c r="H9" s="184">
        <v>724607</v>
      </c>
      <c r="I9" s="184">
        <v>616569</v>
      </c>
      <c r="J9" s="184">
        <f t="shared" si="3"/>
        <v>588849</v>
      </c>
      <c r="K9" s="184">
        <f t="shared" si="3"/>
        <v>638984</v>
      </c>
      <c r="L9" s="184">
        <v>506780</v>
      </c>
      <c r="M9" s="184">
        <v>470802</v>
      </c>
      <c r="N9" s="184">
        <v>482390</v>
      </c>
      <c r="O9" s="184">
        <v>389676</v>
      </c>
      <c r="P9" s="184">
        <f t="shared" si="3"/>
        <v>479832</v>
      </c>
    </row>
    <row r="10" spans="1:16" ht="30.75" customHeight="1">
      <c r="A10" s="125" t="s">
        <v>873</v>
      </c>
      <c r="B10" s="133">
        <f t="shared" ref="B10:P10" si="4">+B11/B12</f>
        <v>0.71409052068195333</v>
      </c>
      <c r="C10" s="133">
        <f t="shared" si="4"/>
        <v>0.8882804289055618</v>
      </c>
      <c r="D10" s="133">
        <f t="shared" si="4"/>
        <v>1.0153282967450217</v>
      </c>
      <c r="E10" s="133">
        <f t="shared" si="4"/>
        <v>0.93123094261396044</v>
      </c>
      <c r="F10" s="133">
        <f t="shared" si="4"/>
        <v>0.96480391674282728</v>
      </c>
      <c r="G10" s="133">
        <f t="shared" si="4"/>
        <v>0.91832120439794129</v>
      </c>
      <c r="H10" s="133">
        <v>0.88054312621850273</v>
      </c>
      <c r="I10" s="133">
        <v>0.89964221938246103</v>
      </c>
      <c r="J10" s="133">
        <f t="shared" si="4"/>
        <v>0.90535738997145043</v>
      </c>
      <c r="K10" s="133">
        <v>0.89857380726001157</v>
      </c>
      <c r="L10" s="133">
        <v>0.92054413423867676</v>
      </c>
      <c r="M10" s="133">
        <v>0.92707865605356876</v>
      </c>
      <c r="N10" s="133">
        <v>0.92618201132786837</v>
      </c>
      <c r="O10" s="133">
        <v>0.94107529912516308</v>
      </c>
      <c r="P10" s="134">
        <f t="shared" si="4"/>
        <v>0.92828727415659473</v>
      </c>
    </row>
    <row r="11" spans="1:16" ht="39.75" customHeight="1" thickBot="1">
      <c r="A11" s="126" t="s">
        <v>173</v>
      </c>
      <c r="B11" s="128">
        <f t="shared" ref="B11:G11" si="5">+B7+B5</f>
        <v>4059746</v>
      </c>
      <c r="C11" s="128">
        <f t="shared" si="5"/>
        <v>5117539</v>
      </c>
      <c r="D11" s="128">
        <f t="shared" si="5"/>
        <v>5849484</v>
      </c>
      <c r="E11" s="129">
        <f t="shared" si="5"/>
        <v>5433740</v>
      </c>
      <c r="F11" s="129">
        <f t="shared" si="5"/>
        <v>5703777</v>
      </c>
      <c r="G11" s="129">
        <f t="shared" si="5"/>
        <v>5499811</v>
      </c>
      <c r="H11" s="129">
        <v>5341239</v>
      </c>
      <c r="I11" s="129">
        <v>5527140</v>
      </c>
      <c r="J11" s="129">
        <v>5632968</v>
      </c>
      <c r="K11" s="129">
        <v>5661006</v>
      </c>
      <c r="L11" s="129">
        <v>5871352</v>
      </c>
      <c r="M11" s="129">
        <v>5985497</v>
      </c>
      <c r="N11" s="129">
        <v>6052467</v>
      </c>
      <c r="O11" s="129">
        <v>6223442</v>
      </c>
      <c r="P11" s="129">
        <f>+P5+P7</f>
        <v>6211198</v>
      </c>
    </row>
    <row r="12" spans="1:16" ht="30.75" customHeight="1" thickBot="1">
      <c r="A12" s="127" t="s">
        <v>175</v>
      </c>
      <c r="B12" s="113">
        <v>5685198</v>
      </c>
      <c r="C12" s="113">
        <v>5761175</v>
      </c>
      <c r="D12" s="113">
        <v>5761175</v>
      </c>
      <c r="E12" s="179">
        <v>5835008</v>
      </c>
      <c r="F12" s="179">
        <v>5911851</v>
      </c>
      <c r="G12" s="179">
        <v>5988984</v>
      </c>
      <c r="H12" s="179">
        <v>6065846</v>
      </c>
      <c r="I12" s="179">
        <v>6143709</v>
      </c>
      <c r="J12" s="179">
        <v>6221817</v>
      </c>
      <c r="K12" s="179">
        <v>6299990</v>
      </c>
      <c r="L12" s="179">
        <v>6378132</v>
      </c>
      <c r="M12" s="179">
        <v>6456299</v>
      </c>
      <c r="N12" s="179">
        <v>6534857</v>
      </c>
      <c r="O12" s="179">
        <v>6613118</v>
      </c>
      <c r="P12" s="180">
        <v>6691030</v>
      </c>
    </row>
    <row r="13" spans="1:16">
      <c r="H13" s="22"/>
    </row>
    <row r="14" spans="1:16" ht="49.5" customHeight="1">
      <c r="A14" s="17" t="s">
        <v>1106</v>
      </c>
      <c r="B14" s="11"/>
      <c r="C14" s="11"/>
      <c r="D14" s="11"/>
      <c r="E14" s="11"/>
      <c r="F14" s="11"/>
      <c r="G14" s="262"/>
      <c r="H14" s="330"/>
      <c r="I14" s="262"/>
      <c r="J14" s="30">
        <f>(K12-J12)</f>
        <v>78173</v>
      </c>
      <c r="K14" s="262">
        <f>(J14/J12)*100</f>
        <v>1.2564336109531991</v>
      </c>
    </row>
    <row r="15" spans="1:16">
      <c r="G15" s="262"/>
      <c r="H15" s="262"/>
      <c r="I15" s="262"/>
      <c r="J15" s="30">
        <f>(P12-K12)</f>
        <v>391040</v>
      </c>
      <c r="K15" s="262">
        <f>(J15/K12)*100</f>
        <v>6.2069939793555227</v>
      </c>
    </row>
    <row r="16" spans="1:16">
      <c r="G16" s="262" t="s">
        <v>205</v>
      </c>
      <c r="H16" s="331">
        <f>P4</f>
        <v>0.35045291980457416</v>
      </c>
      <c r="I16" s="262"/>
      <c r="J16" s="262"/>
      <c r="K16" s="262"/>
    </row>
    <row r="17" spans="3:11">
      <c r="G17" s="262" t="s">
        <v>206</v>
      </c>
      <c r="H17" s="331">
        <f>P6</f>
        <v>0.57783435435202057</v>
      </c>
      <c r="I17" s="262"/>
      <c r="J17" s="262"/>
      <c r="K17" s="262"/>
    </row>
    <row r="18" spans="3:11">
      <c r="G18" s="262" t="s">
        <v>280</v>
      </c>
      <c r="H18" s="331">
        <f>(100%-SUM(H16:H17))</f>
        <v>7.1712725843405267E-2</v>
      </c>
      <c r="I18" s="262"/>
      <c r="J18" s="262"/>
      <c r="K18" s="262"/>
    </row>
    <row r="25" spans="3:11">
      <c r="C25" s="18" t="s">
        <v>155</v>
      </c>
    </row>
  </sheetData>
  <mergeCells count="2">
    <mergeCell ref="B2:F2"/>
    <mergeCell ref="A1:L1"/>
  </mergeCells>
  <pageMargins left="0.75" right="0.75" top="1" bottom="1" header="0" footer="0"/>
  <pageSetup paperSize="9" scale="46" orientation="portrait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9900"/>
  </sheetPr>
  <dimension ref="A1:X85"/>
  <sheetViews>
    <sheetView topLeftCell="A7" zoomScaleNormal="100" workbookViewId="0">
      <selection activeCell="X42" sqref="X42"/>
    </sheetView>
  </sheetViews>
  <sheetFormatPr baseColWidth="10" defaultRowHeight="12.75"/>
  <cols>
    <col min="1" max="1" width="20.140625" customWidth="1"/>
    <col min="2" max="2" width="15.5703125" style="18" customWidth="1"/>
    <col min="3" max="3" width="13.7109375" customWidth="1"/>
    <col min="4" max="4" width="14.42578125" style="18" customWidth="1"/>
    <col min="5" max="5" width="16" customWidth="1"/>
    <col min="6" max="6" width="11.42578125" style="18"/>
    <col min="8" max="8" width="11.42578125" style="18"/>
    <col min="10" max="10" width="11.42578125" style="18"/>
    <col min="12" max="12" width="11.42578125" style="18"/>
    <col min="13" max="13" width="9.42578125" customWidth="1"/>
    <col min="14" max="14" width="9.5703125" style="18" customWidth="1"/>
    <col min="16" max="16" width="11.42578125" style="18"/>
    <col min="18" max="19" width="11.42578125" style="18"/>
    <col min="21" max="21" width="20.140625" customWidth="1"/>
    <col min="22" max="22" width="13.5703125" style="9" customWidth="1"/>
    <col min="23" max="23" width="17.5703125" style="9" customWidth="1"/>
  </cols>
  <sheetData>
    <row r="1" spans="1:24">
      <c r="A1" s="70"/>
      <c r="B1" s="71"/>
      <c r="C1" s="71"/>
      <c r="D1" s="71"/>
      <c r="E1" s="72"/>
    </row>
    <row r="3" spans="1:24" ht="25.5">
      <c r="A3" s="41" t="s">
        <v>278</v>
      </c>
      <c r="B3" s="42">
        <v>6221817</v>
      </c>
    </row>
    <row r="4" spans="1:24" s="229" customFormat="1" ht="25.5">
      <c r="A4" s="41" t="s">
        <v>279</v>
      </c>
      <c r="B4" s="42">
        <v>6299990</v>
      </c>
      <c r="C4"/>
      <c r="D4" s="18"/>
      <c r="E4"/>
      <c r="V4" s="576"/>
      <c r="W4" s="577"/>
    </row>
    <row r="5" spans="1:24" ht="30.75" customHeight="1">
      <c r="A5" s="41" t="s">
        <v>499</v>
      </c>
      <c r="B5" s="42">
        <v>6378132</v>
      </c>
    </row>
    <row r="6" spans="1:24" s="361" customFormat="1" ht="30.75" customHeight="1">
      <c r="A6" s="41" t="s">
        <v>782</v>
      </c>
      <c r="B6" s="42">
        <v>6456299</v>
      </c>
      <c r="V6" s="9"/>
      <c r="W6" s="9"/>
    </row>
    <row r="7" spans="1:24" s="361" customFormat="1" ht="30.75" customHeight="1">
      <c r="A7" s="41" t="s">
        <v>897</v>
      </c>
      <c r="B7" s="42">
        <v>6534857</v>
      </c>
      <c r="V7" s="9"/>
      <c r="W7" s="9"/>
    </row>
    <row r="8" spans="1:24" ht="25.5">
      <c r="A8" s="41" t="s">
        <v>1049</v>
      </c>
      <c r="B8" s="42">
        <v>6613118</v>
      </c>
      <c r="C8" s="229"/>
      <c r="D8" s="229"/>
      <c r="E8" s="229"/>
    </row>
    <row r="9" spans="1:24" ht="13.5" thickBot="1"/>
    <row r="10" spans="1:24" ht="15" customHeight="1">
      <c r="A10" s="907" t="s">
        <v>1051</v>
      </c>
      <c r="B10" s="908"/>
      <c r="C10" s="908"/>
      <c r="D10" s="908"/>
      <c r="E10" s="909"/>
    </row>
    <row r="11" spans="1:24" ht="15" customHeight="1">
      <c r="A11" s="105" t="s">
        <v>256</v>
      </c>
      <c r="B11" s="106" t="s">
        <v>257</v>
      </c>
      <c r="C11" s="106" t="s">
        <v>258</v>
      </c>
      <c r="D11" s="106" t="s">
        <v>259</v>
      </c>
      <c r="E11" s="107" t="s">
        <v>260</v>
      </c>
    </row>
    <row r="12" spans="1:24" ht="15" customHeight="1">
      <c r="A12" s="45">
        <v>40909</v>
      </c>
      <c r="B12" s="6">
        <v>2336140</v>
      </c>
      <c r="C12" s="6">
        <v>3134060</v>
      </c>
      <c r="D12" s="6">
        <f>SUM(B12:C12)</f>
        <v>5470200</v>
      </c>
      <c r="E12" s="767">
        <f>(D12/$B$3)*100</f>
        <v>87.919654338917397</v>
      </c>
    </row>
    <row r="13" spans="1:24" ht="15" customHeight="1">
      <c r="A13" s="45">
        <v>40940</v>
      </c>
      <c r="B13" s="6">
        <v>2355503</v>
      </c>
      <c r="C13" s="6">
        <v>3071566</v>
      </c>
      <c r="D13" s="6">
        <f t="shared" ref="D13:D23" si="0">SUM(B13:C13)</f>
        <v>5427069</v>
      </c>
      <c r="E13" s="767">
        <f t="shared" ref="E13:E21" si="1">(D13/$B$3)*100</f>
        <v>87.226432407124804</v>
      </c>
    </row>
    <row r="14" spans="1:24" ht="15" customHeight="1">
      <c r="A14" s="45">
        <v>40969</v>
      </c>
      <c r="B14" s="6">
        <v>2358335</v>
      </c>
      <c r="C14" s="6">
        <v>3114757</v>
      </c>
      <c r="D14" s="6">
        <f t="shared" si="0"/>
        <v>5473092</v>
      </c>
      <c r="E14" s="767">
        <f t="shared" si="1"/>
        <v>87.966135937460066</v>
      </c>
    </row>
    <row r="15" spans="1:24">
      <c r="A15" s="45">
        <v>41000</v>
      </c>
      <c r="B15" s="6">
        <v>2366612</v>
      </c>
      <c r="C15" s="6">
        <v>3138936</v>
      </c>
      <c r="D15" s="6">
        <f t="shared" si="0"/>
        <v>5505548</v>
      </c>
      <c r="E15" s="767">
        <f t="shared" si="1"/>
        <v>88.487784195517165</v>
      </c>
      <c r="W15" s="578"/>
      <c r="X15" s="575"/>
    </row>
    <row r="16" spans="1:24" ht="15" customHeight="1">
      <c r="A16" s="45">
        <v>41030</v>
      </c>
      <c r="B16" s="6">
        <v>2357123</v>
      </c>
      <c r="C16" s="6">
        <v>3153469</v>
      </c>
      <c r="D16" s="6">
        <f t="shared" si="0"/>
        <v>5510592</v>
      </c>
      <c r="E16" s="767">
        <f t="shared" si="1"/>
        <v>88.568853760886896</v>
      </c>
    </row>
    <row r="17" spans="1:23" ht="15" customHeight="1">
      <c r="A17" s="45">
        <v>41061</v>
      </c>
      <c r="B17" s="6">
        <v>2342313</v>
      </c>
      <c r="C17" s="6">
        <v>3189943</v>
      </c>
      <c r="D17" s="6">
        <f t="shared" si="0"/>
        <v>5532256</v>
      </c>
      <c r="E17" s="767">
        <f t="shared" si="1"/>
        <v>88.917047865599386</v>
      </c>
    </row>
    <row r="18" spans="1:23" ht="15" customHeight="1">
      <c r="A18" s="45">
        <v>41091</v>
      </c>
      <c r="B18" s="6">
        <v>2354321</v>
      </c>
      <c r="C18" s="6">
        <v>3166403</v>
      </c>
      <c r="D18" s="6">
        <f t="shared" si="0"/>
        <v>5520724</v>
      </c>
      <c r="E18" s="767">
        <f t="shared" si="1"/>
        <v>88.731700080539184</v>
      </c>
    </row>
    <row r="19" spans="1:23" ht="15" customHeight="1">
      <c r="A19" s="45">
        <v>41122</v>
      </c>
      <c r="B19" s="6">
        <v>2345548</v>
      </c>
      <c r="C19" s="6">
        <v>3168783</v>
      </c>
      <c r="D19" s="6">
        <f t="shared" si="0"/>
        <v>5514331</v>
      </c>
      <c r="E19" s="767">
        <f t="shared" si="1"/>
        <v>88.62894874600137</v>
      </c>
      <c r="V19" s="576"/>
      <c r="W19" s="577"/>
    </row>
    <row r="20" spans="1:23" ht="15" customHeight="1">
      <c r="A20" s="45">
        <v>41153</v>
      </c>
      <c r="B20" s="6">
        <v>2346663</v>
      </c>
      <c r="C20" s="6">
        <v>3171265</v>
      </c>
      <c r="D20" s="6">
        <f t="shared" si="0"/>
        <v>5517928</v>
      </c>
      <c r="E20" s="767">
        <f t="shared" si="1"/>
        <v>88.686761439624476</v>
      </c>
    </row>
    <row r="21" spans="1:23" ht="15" customHeight="1">
      <c r="A21" s="45">
        <v>41183</v>
      </c>
      <c r="B21" s="6">
        <v>2354349</v>
      </c>
      <c r="C21" s="6">
        <v>3181517</v>
      </c>
      <c r="D21" s="6">
        <f t="shared" si="0"/>
        <v>5535866</v>
      </c>
      <c r="E21" s="767">
        <f t="shared" si="1"/>
        <v>88.975069501401279</v>
      </c>
    </row>
    <row r="22" spans="1:23" ht="15" customHeight="1">
      <c r="A22" s="45">
        <v>41214</v>
      </c>
      <c r="B22" s="6">
        <v>2351761</v>
      </c>
      <c r="C22" s="6">
        <v>3204433</v>
      </c>
      <c r="D22" s="6">
        <f t="shared" si="0"/>
        <v>5556194</v>
      </c>
      <c r="E22" s="767">
        <f>(D22/$B$3)*100</f>
        <v>89.301790779124488</v>
      </c>
    </row>
    <row r="23" spans="1:23" ht="15" customHeight="1">
      <c r="A23" s="45">
        <v>41244</v>
      </c>
      <c r="B23" s="6">
        <v>2355496</v>
      </c>
      <c r="C23" s="6">
        <v>3277472</v>
      </c>
      <c r="D23" s="6">
        <f t="shared" si="0"/>
        <v>5632968</v>
      </c>
      <c r="E23" s="767">
        <f>(D23/$B$3)*100</f>
        <v>90.535738997145046</v>
      </c>
      <c r="U23" s="271"/>
    </row>
    <row r="24" spans="1:23" ht="15" customHeight="1">
      <c r="A24" s="45">
        <v>41275</v>
      </c>
      <c r="B24" s="6">
        <v>2362325</v>
      </c>
      <c r="C24" s="6">
        <v>3082446</v>
      </c>
      <c r="D24" s="6">
        <f>SUM(B24:C24)</f>
        <v>5444771</v>
      </c>
      <c r="E24" s="767">
        <f>(D24/$B$4)*100</f>
        <v>86.425073690593152</v>
      </c>
      <c r="U24" s="271"/>
    </row>
    <row r="25" spans="1:23" ht="15" customHeight="1">
      <c r="A25" s="45">
        <v>41306</v>
      </c>
      <c r="B25" s="6">
        <v>2365900</v>
      </c>
      <c r="C25" s="6">
        <v>3116630</v>
      </c>
      <c r="D25" s="6">
        <v>5482530</v>
      </c>
      <c r="E25" s="767">
        <v>87.024423848291818</v>
      </c>
    </row>
    <row r="26" spans="1:23" ht="15" customHeight="1">
      <c r="A26" s="45">
        <v>41334</v>
      </c>
      <c r="B26" s="6">
        <v>2367623</v>
      </c>
      <c r="C26" s="6">
        <v>3166294</v>
      </c>
      <c r="D26" s="6">
        <v>5533917</v>
      </c>
      <c r="E26" s="767">
        <v>87.840091809669545</v>
      </c>
    </row>
    <row r="27" spans="1:23" ht="15" customHeight="1">
      <c r="A27" s="45">
        <v>41365</v>
      </c>
      <c r="B27" s="6">
        <v>2364093</v>
      </c>
      <c r="C27" s="6">
        <v>3168594</v>
      </c>
      <c r="D27" s="6">
        <v>5532687</v>
      </c>
      <c r="E27" s="767">
        <v>87.820567969155505</v>
      </c>
    </row>
    <row r="28" spans="1:23" ht="15" customHeight="1">
      <c r="A28" s="45">
        <v>41395</v>
      </c>
      <c r="B28" s="6">
        <v>2384866</v>
      </c>
      <c r="C28" s="6">
        <v>3229198</v>
      </c>
      <c r="D28" s="6">
        <v>5614064</v>
      </c>
      <c r="E28" s="767">
        <v>89.112268432172115</v>
      </c>
    </row>
    <row r="29" spans="1:23" ht="15" customHeight="1">
      <c r="A29" s="45">
        <v>41426</v>
      </c>
      <c r="B29" s="6">
        <v>2384726</v>
      </c>
      <c r="C29" s="6">
        <v>3252105</v>
      </c>
      <c r="D29" s="6">
        <v>5636831</v>
      </c>
      <c r="E29" s="767">
        <v>89.473649958174533</v>
      </c>
    </row>
    <row r="30" spans="1:23" ht="15" customHeight="1">
      <c r="A30" s="45">
        <v>41456</v>
      </c>
      <c r="B30" s="6">
        <v>2388565</v>
      </c>
      <c r="C30" s="6">
        <v>3253092</v>
      </c>
      <c r="D30" s="6">
        <v>5641657</v>
      </c>
      <c r="E30" s="767">
        <v>89.550253254370247</v>
      </c>
    </row>
    <row r="31" spans="1:23" ht="15" customHeight="1">
      <c r="A31" s="45">
        <v>41487</v>
      </c>
      <c r="B31" s="6">
        <v>2391194</v>
      </c>
      <c r="C31" s="6">
        <v>3269797</v>
      </c>
      <c r="D31" s="6">
        <v>5660991</v>
      </c>
      <c r="E31" s="767">
        <v>89.857142630385127</v>
      </c>
      <c r="H31" s="18">
        <v>2013</v>
      </c>
      <c r="I31" s="725">
        <v>2014</v>
      </c>
      <c r="J31" s="725">
        <v>2015</v>
      </c>
      <c r="K31" s="725">
        <v>2016</v>
      </c>
      <c r="L31" s="725">
        <v>2017</v>
      </c>
      <c r="M31" s="725">
        <v>2018</v>
      </c>
    </row>
    <row r="32" spans="1:23" ht="16.5" customHeight="1">
      <c r="A32" s="45">
        <v>41518</v>
      </c>
      <c r="B32" s="6">
        <v>2370794</v>
      </c>
      <c r="C32" s="6">
        <v>3234593</v>
      </c>
      <c r="D32" s="6">
        <v>5605387</v>
      </c>
      <c r="E32" s="767">
        <v>88.974538054822304</v>
      </c>
      <c r="G32" t="s">
        <v>320</v>
      </c>
      <c r="H32" s="733">
        <v>86.425073690593152</v>
      </c>
      <c r="I32" s="733">
        <v>87.813626309395914</v>
      </c>
      <c r="J32" s="733">
        <v>90.225406227313826</v>
      </c>
      <c r="K32" s="733">
        <v>90.935318094948371</v>
      </c>
      <c r="L32" s="733">
        <v>90.643037066630285</v>
      </c>
      <c r="M32" s="751">
        <f>E85</f>
        <v>92.828727415659458</v>
      </c>
      <c r="N32" s="361"/>
    </row>
    <row r="33" spans="1:23" ht="15" customHeight="1">
      <c r="A33" s="45">
        <v>41548</v>
      </c>
      <c r="B33" s="6">
        <v>2377273</v>
      </c>
      <c r="C33" s="6">
        <v>3260311</v>
      </c>
      <c r="D33" s="6">
        <v>5637584</v>
      </c>
      <c r="E33" s="767">
        <v>89.485602358098987</v>
      </c>
      <c r="G33" t="s">
        <v>321</v>
      </c>
      <c r="H33" s="733">
        <v>87.024423848291818</v>
      </c>
      <c r="I33" s="733">
        <v>88.112099279224694</v>
      </c>
      <c r="J33" s="733">
        <v>90.630096282715527</v>
      </c>
      <c r="K33" s="733">
        <v>90.272059511019151</v>
      </c>
      <c r="L33" s="733">
        <v>90.110565091988377</v>
      </c>
    </row>
    <row r="34" spans="1:23" ht="15" customHeight="1">
      <c r="A34" s="45">
        <v>41579</v>
      </c>
      <c r="B34" s="6">
        <v>2375121</v>
      </c>
      <c r="C34" s="6">
        <v>3276277</v>
      </c>
      <c r="D34" s="6">
        <v>5651398</v>
      </c>
      <c r="E34" s="767">
        <v>89.704872547416741</v>
      </c>
      <c r="G34" t="s">
        <v>322</v>
      </c>
      <c r="H34" s="733">
        <v>87.840091809669545</v>
      </c>
      <c r="I34" s="733">
        <v>88.319652211650677</v>
      </c>
      <c r="J34" s="733">
        <v>90.630096282715527</v>
      </c>
      <c r="K34" s="733">
        <v>90.480327266533919</v>
      </c>
      <c r="L34" s="733">
        <v>91.069462241562917</v>
      </c>
    </row>
    <row r="35" spans="1:23" ht="15" customHeight="1">
      <c r="A35" s="45">
        <v>41609</v>
      </c>
      <c r="B35" s="6">
        <v>2379472</v>
      </c>
      <c r="C35" s="6">
        <v>3281535</v>
      </c>
      <c r="D35" s="6">
        <v>5661007</v>
      </c>
      <c r="E35" s="767">
        <v>89.857396599042218</v>
      </c>
      <c r="G35" s="361" t="s">
        <v>323</v>
      </c>
      <c r="H35" s="733">
        <v>87.820567969155505</v>
      </c>
      <c r="I35" s="733">
        <v>88.896576615222131</v>
      </c>
      <c r="J35" s="733">
        <v>90.829436492950535</v>
      </c>
      <c r="K35" s="733">
        <v>90.704433165102174</v>
      </c>
      <c r="L35" s="733">
        <v>90.677272052305725</v>
      </c>
    </row>
    <row r="36" spans="1:23" ht="15" customHeight="1">
      <c r="A36" s="45">
        <v>41640</v>
      </c>
      <c r="B36" s="6">
        <v>2393030</v>
      </c>
      <c r="C36" s="6">
        <v>3207839</v>
      </c>
      <c r="D36" s="6">
        <v>5600869</v>
      </c>
      <c r="E36" s="767">
        <v>87.813626309395914</v>
      </c>
      <c r="G36" s="361" t="s">
        <v>314</v>
      </c>
      <c r="H36" s="733">
        <v>89.112268432172115</v>
      </c>
      <c r="I36" s="733">
        <v>89.131096691006078</v>
      </c>
      <c r="J36" s="733">
        <v>91.102673528595872</v>
      </c>
      <c r="K36" s="733">
        <v>91.084074219221634</v>
      </c>
      <c r="L36" s="733">
        <v>90.094823652020125</v>
      </c>
    </row>
    <row r="37" spans="1:23" ht="15" customHeight="1">
      <c r="A37" s="45">
        <v>41671</v>
      </c>
      <c r="B37" s="6">
        <v>2404339</v>
      </c>
      <c r="C37" s="6">
        <v>3215567</v>
      </c>
      <c r="D37" s="6">
        <v>5619906</v>
      </c>
      <c r="E37" s="767">
        <v>88.112099279224694</v>
      </c>
      <c r="G37" s="361" t="s">
        <v>316</v>
      </c>
      <c r="H37" s="733">
        <v>89.473649958174533</v>
      </c>
      <c r="I37" s="733">
        <v>89.487298161906963</v>
      </c>
      <c r="J37" s="733">
        <v>91.608443165349058</v>
      </c>
      <c r="K37" s="733">
        <v>91.705281385652356</v>
      </c>
      <c r="L37" s="733">
        <v>90.787371403322908</v>
      </c>
    </row>
    <row r="38" spans="1:23" ht="15" customHeight="1">
      <c r="A38" s="45">
        <v>41699</v>
      </c>
      <c r="B38" s="6">
        <v>2403132</v>
      </c>
      <c r="C38" s="6">
        <v>3230012</v>
      </c>
      <c r="D38" s="6">
        <v>5633144</v>
      </c>
      <c r="E38" s="767">
        <v>88.319652211650677</v>
      </c>
      <c r="G38" s="361" t="s">
        <v>324</v>
      </c>
      <c r="H38" s="733">
        <v>89.550253254370247</v>
      </c>
      <c r="I38" s="733">
        <v>90.265033712064906</v>
      </c>
      <c r="J38" s="733">
        <v>91.951240176454036</v>
      </c>
      <c r="K38" s="733">
        <v>91.749444555557986</v>
      </c>
      <c r="L38" s="733">
        <v>91.3273436221764</v>
      </c>
    </row>
    <row r="39" spans="1:23" ht="15" customHeight="1">
      <c r="A39" s="45">
        <v>41730</v>
      </c>
      <c r="B39" s="6">
        <v>2397399</v>
      </c>
      <c r="C39" s="6">
        <v>3272542</v>
      </c>
      <c r="D39" s="6">
        <v>5669941</v>
      </c>
      <c r="E39" s="767">
        <v>88.896576615222131</v>
      </c>
      <c r="G39" s="361" t="s">
        <v>325</v>
      </c>
      <c r="H39" s="733">
        <v>89.857142630385127</v>
      </c>
      <c r="I39" s="733">
        <v>90.935229938797121</v>
      </c>
      <c r="J39" s="733">
        <v>92.078216947511265</v>
      </c>
      <c r="K39" s="733">
        <v>91.552806740836118</v>
      </c>
      <c r="L39" s="733">
        <v>92.514983098744054</v>
      </c>
    </row>
    <row r="40" spans="1:23" ht="15" customHeight="1">
      <c r="A40" s="45">
        <v>41760</v>
      </c>
      <c r="B40" s="6">
        <v>2399700</v>
      </c>
      <c r="C40" s="6">
        <v>3285199</v>
      </c>
      <c r="D40" s="6">
        <v>5684899</v>
      </c>
      <c r="E40" s="767">
        <v>89.131096691006078</v>
      </c>
      <c r="G40" s="361" t="s">
        <v>326</v>
      </c>
      <c r="H40" s="733">
        <v>88.974538054822304</v>
      </c>
      <c r="I40" s="733">
        <v>91.425498876473554</v>
      </c>
      <c r="J40" s="733">
        <v>92.414833947436449</v>
      </c>
      <c r="K40" s="733">
        <v>92.174702522182201</v>
      </c>
      <c r="L40" s="733">
        <v>93.313517163915733</v>
      </c>
    </row>
    <row r="41" spans="1:23" ht="15" customHeight="1">
      <c r="A41" s="45">
        <v>41791</v>
      </c>
      <c r="B41" s="6">
        <v>2383724</v>
      </c>
      <c r="C41" s="6">
        <v>3323894</v>
      </c>
      <c r="D41" s="6">
        <v>5707618</v>
      </c>
      <c r="E41" s="767">
        <v>89.487298161906963</v>
      </c>
      <c r="G41" s="361" t="s">
        <v>327</v>
      </c>
      <c r="H41" s="733">
        <v>89.485602358098987</v>
      </c>
      <c r="I41" s="733">
        <v>91.685104667009085</v>
      </c>
      <c r="J41" s="733">
        <v>92.605004817775637</v>
      </c>
      <c r="K41" s="733">
        <v>92.68130886414194</v>
      </c>
      <c r="L41" s="733">
        <v>93.672924027667435</v>
      </c>
    </row>
    <row r="42" spans="1:23" ht="15" customHeight="1">
      <c r="A42" s="45">
        <v>41821</v>
      </c>
      <c r="B42" s="6">
        <v>2383616</v>
      </c>
      <c r="C42" s="6">
        <v>3373607</v>
      </c>
      <c r="D42" s="6">
        <v>5757223</v>
      </c>
      <c r="E42" s="767">
        <v>90.265033712064906</v>
      </c>
      <c r="G42" s="361" t="s">
        <v>328</v>
      </c>
      <c r="H42" s="733">
        <v>89.704872547416741</v>
      </c>
      <c r="I42" s="733">
        <v>92.034627066357359</v>
      </c>
      <c r="J42" s="733">
        <v>92.361026030547848</v>
      </c>
      <c r="K42" s="733">
        <v>92.536592614038824</v>
      </c>
      <c r="L42" s="733">
        <f>E82</f>
        <v>93.896993823488401</v>
      </c>
    </row>
    <row r="43" spans="1:23" ht="15" customHeight="1">
      <c r="A43" s="45">
        <v>41852</v>
      </c>
      <c r="B43" s="6">
        <v>2354064</v>
      </c>
      <c r="C43" s="6">
        <v>3445905</v>
      </c>
      <c r="D43" s="6">
        <v>5799969</v>
      </c>
      <c r="E43" s="767">
        <v>90.935229938797121</v>
      </c>
      <c r="G43" s="361" t="s">
        <v>329</v>
      </c>
      <c r="H43" s="733">
        <v>89.857396599042218</v>
      </c>
      <c r="I43" s="733">
        <v>92.054413423867672</v>
      </c>
      <c r="J43" s="733">
        <v>92.707865605356872</v>
      </c>
      <c r="K43" s="733">
        <v>92.618201132786837</v>
      </c>
      <c r="L43" s="733">
        <v>94.1</v>
      </c>
    </row>
    <row r="44" spans="1:23" s="217" customFormat="1" ht="15" customHeight="1">
      <c r="A44" s="45">
        <v>41883</v>
      </c>
      <c r="B44" s="6">
        <v>2374062</v>
      </c>
      <c r="C44" s="6">
        <v>3457177</v>
      </c>
      <c r="D44" s="6">
        <v>5831239</v>
      </c>
      <c r="E44" s="767">
        <v>91.425498876473554</v>
      </c>
      <c r="G44" s="361"/>
      <c r="V44" s="9"/>
      <c r="W44" s="9"/>
    </row>
    <row r="45" spans="1:23">
      <c r="A45" s="45">
        <v>41913</v>
      </c>
      <c r="B45" s="6">
        <v>2352678</v>
      </c>
      <c r="C45" s="6">
        <v>3495119</v>
      </c>
      <c r="D45" s="6">
        <v>5847797</v>
      </c>
      <c r="E45" s="767">
        <v>91.685104667009085</v>
      </c>
    </row>
    <row r="46" spans="1:23">
      <c r="A46" s="45">
        <v>41944</v>
      </c>
      <c r="B46" s="6">
        <v>2379534</v>
      </c>
      <c r="C46" s="6">
        <v>3490556</v>
      </c>
      <c r="D46" s="6">
        <v>5870090</v>
      </c>
      <c r="E46" s="767">
        <v>92.034627066357359</v>
      </c>
    </row>
    <row r="47" spans="1:23">
      <c r="A47" s="45">
        <v>41974</v>
      </c>
      <c r="B47" s="6">
        <v>2410996</v>
      </c>
      <c r="C47" s="6">
        <v>3460356</v>
      </c>
      <c r="D47" s="6">
        <v>5871352</v>
      </c>
      <c r="E47" s="767">
        <v>92.054413423867672</v>
      </c>
    </row>
    <row r="48" spans="1:23">
      <c r="A48" s="45">
        <v>42005</v>
      </c>
      <c r="B48" s="6">
        <v>2424485</v>
      </c>
      <c r="C48" s="6">
        <v>3400737</v>
      </c>
      <c r="D48" s="6">
        <v>5825222</v>
      </c>
      <c r="E48" s="767">
        <v>90.225406227313826</v>
      </c>
    </row>
    <row r="49" spans="1:23" s="281" customFormat="1">
      <c r="A49" s="45">
        <v>42036</v>
      </c>
      <c r="B49" s="6">
        <v>2453108</v>
      </c>
      <c r="C49" s="6">
        <v>3398242</v>
      </c>
      <c r="D49" s="6">
        <v>5851350</v>
      </c>
      <c r="E49" s="767">
        <v>90.630096282715527</v>
      </c>
      <c r="V49" s="9"/>
      <c r="W49" s="9"/>
    </row>
    <row r="50" spans="1:23">
      <c r="A50" s="45">
        <v>42064</v>
      </c>
      <c r="B50" s="6">
        <v>2453108</v>
      </c>
      <c r="C50" s="6">
        <v>3398242</v>
      </c>
      <c r="D50" s="6">
        <v>5851350</v>
      </c>
      <c r="E50" s="767">
        <v>90.630096282715527</v>
      </c>
    </row>
    <row r="51" spans="1:23">
      <c r="A51" s="45">
        <v>42095</v>
      </c>
      <c r="B51" s="6">
        <v>2440439</v>
      </c>
      <c r="C51" s="6">
        <v>3423781</v>
      </c>
      <c r="D51" s="6">
        <v>5864220</v>
      </c>
      <c r="E51" s="767">
        <v>90.829436492950535</v>
      </c>
    </row>
    <row r="52" spans="1:23" s="361" customFormat="1">
      <c r="A52" s="45">
        <v>42125</v>
      </c>
      <c r="B52" s="6">
        <v>2446396</v>
      </c>
      <c r="C52" s="6">
        <v>3435465</v>
      </c>
      <c r="D52" s="6">
        <v>5881861</v>
      </c>
      <c r="E52" s="767">
        <v>91.102673528595872</v>
      </c>
      <c r="V52" s="9"/>
      <c r="W52" s="9"/>
    </row>
    <row r="53" spans="1:23" s="361" customFormat="1">
      <c r="A53" s="45">
        <v>42156</v>
      </c>
      <c r="B53" s="6">
        <v>2441341</v>
      </c>
      <c r="C53" s="6">
        <v>3473174</v>
      </c>
      <c r="D53" s="6">
        <v>5914515</v>
      </c>
      <c r="E53" s="767">
        <v>91.608443165349058</v>
      </c>
      <c r="V53" s="9"/>
      <c r="W53" s="9"/>
    </row>
    <row r="54" spans="1:23">
      <c r="A54" s="45">
        <v>42186</v>
      </c>
      <c r="B54" s="6">
        <v>2405947</v>
      </c>
      <c r="C54" s="6">
        <v>3530700</v>
      </c>
      <c r="D54" s="6">
        <v>5936647</v>
      </c>
      <c r="E54" s="767">
        <v>91.951240176454036</v>
      </c>
    </row>
    <row r="55" spans="1:23">
      <c r="A55" s="45">
        <v>42217</v>
      </c>
      <c r="B55" s="6">
        <v>2385176</v>
      </c>
      <c r="C55" s="6">
        <v>3559669</v>
      </c>
      <c r="D55" s="6">
        <v>5944845</v>
      </c>
      <c r="E55" s="767">
        <v>92.078216947511265</v>
      </c>
    </row>
    <row r="56" spans="1:23">
      <c r="A56" s="45">
        <v>42248</v>
      </c>
      <c r="B56" s="6">
        <v>2386158</v>
      </c>
      <c r="C56" s="6">
        <v>3580420</v>
      </c>
      <c r="D56" s="6">
        <v>5966578</v>
      </c>
      <c r="E56" s="767">
        <v>92.414833947436449</v>
      </c>
    </row>
    <row r="57" spans="1:23">
      <c r="A57" s="45">
        <v>42278</v>
      </c>
      <c r="B57" s="6">
        <v>2385322</v>
      </c>
      <c r="C57" s="6">
        <v>3593534</v>
      </c>
      <c r="D57" s="6">
        <v>5978856</v>
      </c>
      <c r="E57" s="767">
        <v>92.605004817775637</v>
      </c>
    </row>
    <row r="58" spans="1:23" s="361" customFormat="1">
      <c r="A58" s="45">
        <v>42309</v>
      </c>
      <c r="B58" s="6">
        <v>2386257</v>
      </c>
      <c r="C58" s="6">
        <v>3576847</v>
      </c>
      <c r="D58" s="6">
        <v>5963104</v>
      </c>
      <c r="E58" s="767">
        <v>92.361026030547848</v>
      </c>
      <c r="V58" s="9"/>
      <c r="W58" s="9"/>
    </row>
    <row r="59" spans="1:23" s="361" customFormat="1">
      <c r="A59" s="45">
        <v>42339</v>
      </c>
      <c r="B59" s="6">
        <v>2398192</v>
      </c>
      <c r="C59" s="6">
        <v>3587305</v>
      </c>
      <c r="D59" s="6">
        <v>5985497</v>
      </c>
      <c r="E59" s="767">
        <v>92.707865605356872</v>
      </c>
      <c r="V59" s="9"/>
      <c r="W59" s="9"/>
    </row>
    <row r="60" spans="1:23" s="361" customFormat="1">
      <c r="A60" s="45">
        <v>42370</v>
      </c>
      <c r="B60" s="6">
        <v>2400310</v>
      </c>
      <c r="C60" s="6">
        <v>3542183</v>
      </c>
      <c r="D60" s="6">
        <v>5942493</v>
      </c>
      <c r="E60" s="767">
        <v>90.935318094948371</v>
      </c>
      <c r="V60" s="9"/>
      <c r="W60" s="9"/>
    </row>
    <row r="61" spans="1:23">
      <c r="A61" s="45">
        <v>42401</v>
      </c>
      <c r="B61" s="6">
        <v>2386642</v>
      </c>
      <c r="C61" s="6">
        <v>3512508</v>
      </c>
      <c r="D61" s="6">
        <v>5899150</v>
      </c>
      <c r="E61" s="767">
        <v>90.272059511019151</v>
      </c>
    </row>
    <row r="62" spans="1:23" s="361" customFormat="1">
      <c r="A62" s="45">
        <v>42430</v>
      </c>
      <c r="B62" s="6">
        <v>2350320</v>
      </c>
      <c r="C62" s="6">
        <v>3562440</v>
      </c>
      <c r="D62" s="6">
        <v>5912760</v>
      </c>
      <c r="E62" s="767">
        <v>90.480327266533919</v>
      </c>
      <c r="V62" s="9"/>
      <c r="W62" s="9"/>
    </row>
    <row r="63" spans="1:23" s="361" customFormat="1">
      <c r="A63" s="45">
        <v>42461</v>
      </c>
      <c r="B63" s="6">
        <v>2320500</v>
      </c>
      <c r="C63" s="6">
        <v>3606905</v>
      </c>
      <c r="D63" s="6">
        <v>5927405</v>
      </c>
      <c r="E63" s="767">
        <v>90.704433165102174</v>
      </c>
      <c r="V63" s="9"/>
      <c r="W63" s="9"/>
    </row>
    <row r="64" spans="1:23">
      <c r="A64" s="45">
        <v>42491</v>
      </c>
      <c r="B64" s="6">
        <v>2322021</v>
      </c>
      <c r="C64" s="6">
        <v>3630193</v>
      </c>
      <c r="D64" s="6">
        <v>5952214</v>
      </c>
      <c r="E64" s="767">
        <v>91.084074219221634</v>
      </c>
    </row>
    <row r="65" spans="1:23" s="361" customFormat="1">
      <c r="A65" s="45">
        <v>42522</v>
      </c>
      <c r="B65" s="6">
        <v>2296492</v>
      </c>
      <c r="C65" s="6">
        <v>3696317</v>
      </c>
      <c r="D65" s="6">
        <v>5992809</v>
      </c>
      <c r="E65" s="767">
        <v>91.705281385652356</v>
      </c>
      <c r="V65" s="9"/>
      <c r="W65" s="9"/>
    </row>
    <row r="66" spans="1:23" s="361" customFormat="1">
      <c r="A66" s="45">
        <v>42552</v>
      </c>
      <c r="B66" s="6">
        <v>2276078</v>
      </c>
      <c r="C66" s="6">
        <v>3719617</v>
      </c>
      <c r="D66" s="6">
        <v>5995695</v>
      </c>
      <c r="E66" s="767">
        <v>91.749444555557986</v>
      </c>
      <c r="V66" s="9"/>
      <c r="W66" s="9"/>
    </row>
    <row r="67" spans="1:23">
      <c r="A67" s="45">
        <v>42583</v>
      </c>
      <c r="B67" s="6">
        <v>2278197</v>
      </c>
      <c r="C67" s="6">
        <v>3704648</v>
      </c>
      <c r="D67" s="6">
        <v>5982845</v>
      </c>
      <c r="E67" s="767">
        <v>91.552806740836118</v>
      </c>
    </row>
    <row r="68" spans="1:23">
      <c r="A68" s="45">
        <v>42614</v>
      </c>
      <c r="B68" s="6">
        <v>2277575</v>
      </c>
      <c r="C68" s="6">
        <v>3745910</v>
      </c>
      <c r="D68" s="6">
        <v>6023485</v>
      </c>
      <c r="E68" s="767">
        <v>92.174702522182201</v>
      </c>
    </row>
    <row r="69" spans="1:23">
      <c r="A69" s="45">
        <v>42644</v>
      </c>
      <c r="B69" s="6">
        <v>2263110</v>
      </c>
      <c r="C69" s="6">
        <v>3793481</v>
      </c>
      <c r="D69" s="6">
        <v>6056591</v>
      </c>
      <c r="E69" s="767">
        <v>92.68130886414194</v>
      </c>
    </row>
    <row r="70" spans="1:23">
      <c r="A70" s="45">
        <v>42675</v>
      </c>
      <c r="B70" s="6">
        <v>2253831</v>
      </c>
      <c r="C70" s="6">
        <v>3793303</v>
      </c>
      <c r="D70" s="6">
        <v>6047134</v>
      </c>
      <c r="E70" s="767">
        <v>92.536592614038824</v>
      </c>
    </row>
    <row r="71" spans="1:23">
      <c r="A71" s="45">
        <v>42705</v>
      </c>
      <c r="B71" s="6">
        <v>2241894</v>
      </c>
      <c r="C71" s="6">
        <v>3810573</v>
      </c>
      <c r="D71" s="6">
        <v>6052467</v>
      </c>
      <c r="E71" s="767">
        <v>92.618201132786837</v>
      </c>
    </row>
    <row r="72" spans="1:23">
      <c r="A72" s="45">
        <v>42736</v>
      </c>
      <c r="B72" s="6">
        <v>2232694</v>
      </c>
      <c r="C72" s="6">
        <v>3761637</v>
      </c>
      <c r="D72" s="6">
        <v>5994331</v>
      </c>
      <c r="E72" s="767">
        <v>90.643037066630285</v>
      </c>
    </row>
    <row r="73" spans="1:23">
      <c r="A73" s="45">
        <v>42767</v>
      </c>
      <c r="B73" s="6">
        <v>2233776</v>
      </c>
      <c r="C73" s="6">
        <v>3725342</v>
      </c>
      <c r="D73" s="6">
        <v>5959118</v>
      </c>
      <c r="E73" s="767">
        <v>90.110565091988377</v>
      </c>
    </row>
    <row r="74" spans="1:23">
      <c r="A74" s="45">
        <v>42795</v>
      </c>
      <c r="B74" s="6">
        <f>'[17]1.COBERTURA  DANE'!D5</f>
        <v>2225416</v>
      </c>
      <c r="C74" s="6">
        <f>'[17]1.COBERTURA  DANE'!F5 + '[17]1.COBERTURA  DANE'!H5</f>
        <v>3797115</v>
      </c>
      <c r="D74" s="6">
        <f>B74+C74</f>
        <v>6022531</v>
      </c>
      <c r="E74" s="767">
        <f>'[17]1.COBERTURA  DANE'!O5*100</f>
        <v>91.069462241562917</v>
      </c>
    </row>
    <row r="75" spans="1:23">
      <c r="A75" s="45">
        <v>42826</v>
      </c>
      <c r="B75" s="6">
        <v>2220016</v>
      </c>
      <c r="C75" s="6">
        <v>3776579</v>
      </c>
      <c r="D75" s="6">
        <v>5996595</v>
      </c>
      <c r="E75" s="767">
        <v>90.677272052305725</v>
      </c>
    </row>
    <row r="76" spans="1:23">
      <c r="A76" s="45">
        <v>42856</v>
      </c>
      <c r="B76" s="6">
        <v>2222102</v>
      </c>
      <c r="C76" s="6">
        <v>3735975</v>
      </c>
      <c r="D76" s="6">
        <v>5958077</v>
      </c>
      <c r="E76" s="767">
        <v>90.094823652020125</v>
      </c>
    </row>
    <row r="77" spans="1:23">
      <c r="A77" s="45">
        <v>42887</v>
      </c>
      <c r="B77" s="6">
        <v>2254060</v>
      </c>
      <c r="C77" s="6">
        <v>3749816</v>
      </c>
      <c r="D77" s="6">
        <v>6003876</v>
      </c>
      <c r="E77" s="767">
        <v>90.787371403322908</v>
      </c>
    </row>
    <row r="78" spans="1:23">
      <c r="A78" s="45">
        <v>42917</v>
      </c>
      <c r="B78" s="6">
        <v>2279330</v>
      </c>
      <c r="C78" s="6">
        <v>3760255</v>
      </c>
      <c r="D78" s="6">
        <v>6039585</v>
      </c>
      <c r="E78" s="767">
        <v>91.3273436221764</v>
      </c>
    </row>
    <row r="79" spans="1:23">
      <c r="A79" s="45">
        <v>42948</v>
      </c>
      <c r="B79" s="6">
        <v>2285762</v>
      </c>
      <c r="C79" s="6">
        <v>3832363</v>
      </c>
      <c r="D79" s="6">
        <v>6118125</v>
      </c>
      <c r="E79" s="767">
        <v>92.514983098744054</v>
      </c>
    </row>
    <row r="80" spans="1:23" s="361" customFormat="1">
      <c r="A80" s="45">
        <v>42979</v>
      </c>
      <c r="B80" s="6">
        <v>2300364</v>
      </c>
      <c r="C80" s="6">
        <v>3870569</v>
      </c>
      <c r="D80" s="6">
        <v>6170933</v>
      </c>
      <c r="E80" s="767">
        <v>93.313517163915733</v>
      </c>
      <c r="V80" s="9"/>
      <c r="W80" s="9"/>
    </row>
    <row r="81" spans="1:5">
      <c r="A81" s="45">
        <v>43009</v>
      </c>
      <c r="B81" s="6">
        <v>2317897</v>
      </c>
      <c r="C81" s="6">
        <v>3876804</v>
      </c>
      <c r="D81" s="6">
        <v>6194701</v>
      </c>
      <c r="E81" s="767">
        <v>93.672924027667435</v>
      </c>
    </row>
    <row r="82" spans="1:5">
      <c r="A82" s="45">
        <v>43040</v>
      </c>
      <c r="B82" s="6">
        <v>2329926</v>
      </c>
      <c r="C82" s="6">
        <v>3879593</v>
      </c>
      <c r="D82" s="6">
        <v>6209519</v>
      </c>
      <c r="E82" s="767">
        <v>93.896993823488401</v>
      </c>
    </row>
    <row r="83" spans="1:5">
      <c r="A83" s="45">
        <v>43070</v>
      </c>
      <c r="B83" s="6">
        <v>2336079</v>
      </c>
      <c r="C83" s="6">
        <v>3887363</v>
      </c>
      <c r="D83" s="6">
        <v>6223442</v>
      </c>
      <c r="E83" s="767">
        <v>94.1</v>
      </c>
    </row>
    <row r="84" spans="1:5">
      <c r="A84" s="45">
        <v>43101</v>
      </c>
      <c r="B84" s="6">
        <v>2340997</v>
      </c>
      <c r="C84" s="6">
        <v>3868535</v>
      </c>
      <c r="D84" s="6">
        <v>6209532</v>
      </c>
      <c r="E84" s="767">
        <v>92.803828409079017</v>
      </c>
    </row>
    <row r="85" spans="1:5">
      <c r="A85" s="45">
        <v>43132</v>
      </c>
      <c r="B85" s="6">
        <f>'1.COBERTURA  DANE'!D5</f>
        <v>2344891</v>
      </c>
      <c r="C85" s="6">
        <f>'1.COBERTURA  DANE'!F5+'1.COBERTURA  DANE'!H5+'1.COBERTURA  DANE'!J5</f>
        <v>3866307</v>
      </c>
      <c r="D85" s="6">
        <f>B85+C85</f>
        <v>6211198</v>
      </c>
      <c r="E85" s="767">
        <f>'1.COBERTURA  DANE'!M5*100</f>
        <v>92.828727415659458</v>
      </c>
    </row>
  </sheetData>
  <mergeCells count="1">
    <mergeCell ref="A10:E10"/>
  </mergeCells>
  <pageMargins left="0.7" right="0.7" top="0.75" bottom="0.75" header="0.3" footer="0.3"/>
  <pageSetup orientation="portrait" horizontalDpi="4294967295" verticalDpi="4294967295" r:id="rId1"/>
  <ignoredErrors>
    <ignoredError sqref="D12:D24" formulaRange="1"/>
  </ignoredError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9900"/>
  </sheetPr>
  <dimension ref="A1:BF529"/>
  <sheetViews>
    <sheetView zoomScaleNormal="100" workbookViewId="0">
      <selection activeCell="V15" sqref="V15"/>
    </sheetView>
  </sheetViews>
  <sheetFormatPr baseColWidth="10" defaultRowHeight="12.75"/>
  <cols>
    <col min="1" max="1" width="9.7109375" style="18" customWidth="1"/>
    <col min="2" max="2" width="20.140625" style="137" customWidth="1"/>
    <col min="3" max="3" width="7.5703125" style="137" customWidth="1"/>
    <col min="4" max="4" width="6.85546875" style="137" customWidth="1"/>
    <col min="5" max="5" width="9.140625" style="137" customWidth="1"/>
    <col min="6" max="6" width="6.85546875" style="137" customWidth="1"/>
    <col min="7" max="7" width="7.5703125" style="137" customWidth="1"/>
    <col min="8" max="8" width="6.85546875" style="137" customWidth="1"/>
    <col min="9" max="9" width="6.5703125" style="137" customWidth="1"/>
    <col min="10" max="10" width="6.85546875" style="137" customWidth="1"/>
    <col min="11" max="11" width="13.28515625" style="137" bestFit="1" customWidth="1"/>
    <col min="12" max="12" width="6.85546875" style="137" bestFit="1" customWidth="1"/>
    <col min="13" max="13" width="13" style="137" bestFit="1" customWidth="1"/>
    <col min="14" max="14" width="6.85546875" style="137" bestFit="1" customWidth="1"/>
    <col min="15" max="15" width="13.28515625" style="137" bestFit="1" customWidth="1"/>
    <col min="16" max="16" width="6.85546875" style="137" bestFit="1" customWidth="1"/>
    <col min="17" max="17" width="13" style="137" bestFit="1" customWidth="1"/>
    <col min="18" max="18" width="6.85546875" style="137" bestFit="1" customWidth="1"/>
    <col min="19" max="19" width="11" style="137" bestFit="1" customWidth="1"/>
    <col min="20" max="20" width="6.85546875" style="137" bestFit="1" customWidth="1"/>
    <col min="21" max="21" width="9.5703125" style="137" bestFit="1" customWidth="1"/>
    <col min="22" max="22" width="6.28515625" style="137" customWidth="1"/>
    <col min="23" max="23" width="11" style="137" bestFit="1" customWidth="1"/>
    <col min="24" max="24" width="6.85546875" style="137" bestFit="1" customWidth="1"/>
    <col min="25" max="25" width="9.5703125" style="137" bestFit="1" customWidth="1"/>
    <col min="26" max="26" width="6.28515625" style="137" customWidth="1"/>
    <col min="27" max="27" width="13.28515625" style="137" customWidth="1"/>
    <col min="28" max="28" width="6.85546875" style="137" customWidth="1"/>
    <col min="29" max="29" width="13" style="137" customWidth="1"/>
    <col min="30" max="30" width="6.85546875" style="137" customWidth="1"/>
    <col min="31" max="31" width="13" style="137" customWidth="1"/>
    <col min="32" max="32" width="6.85546875" style="137" customWidth="1"/>
    <col min="33" max="34" width="15.85546875" style="137" customWidth="1"/>
    <col min="35" max="35" width="11.42578125" style="137"/>
    <col min="36" max="36" width="11.42578125" style="137" customWidth="1"/>
    <col min="37" max="58" width="11.42578125" style="137" hidden="1" customWidth="1"/>
    <col min="59" max="59" width="11.42578125" style="137" customWidth="1"/>
    <col min="60" max="277" width="11.42578125" style="137"/>
    <col min="278" max="278" width="20.140625" style="137" customWidth="1"/>
    <col min="279" max="279" width="7.5703125" style="137" bestFit="1" customWidth="1"/>
    <col min="280" max="280" width="9.140625" style="137" bestFit="1" customWidth="1"/>
    <col min="281" max="282" width="7.5703125" style="137" bestFit="1" customWidth="1"/>
    <col min="283" max="283" width="12.140625" style="137" bestFit="1" customWidth="1"/>
    <col min="284" max="284" width="10.5703125" style="137" bestFit="1" customWidth="1"/>
    <col min="285" max="285" width="9.140625" style="137" bestFit="1" customWidth="1"/>
    <col min="286" max="286" width="7.5703125" style="137" bestFit="1" customWidth="1"/>
    <col min="287" max="287" width="11.5703125" style="137" customWidth="1"/>
    <col min="288" max="533" width="11.42578125" style="137"/>
    <col min="534" max="534" width="20.140625" style="137" customWidth="1"/>
    <col min="535" max="535" width="7.5703125" style="137" bestFit="1" customWidth="1"/>
    <col min="536" max="536" width="9.140625" style="137" bestFit="1" customWidth="1"/>
    <col min="537" max="538" width="7.5703125" style="137" bestFit="1" customWidth="1"/>
    <col min="539" max="539" width="12.140625" style="137" bestFit="1" customWidth="1"/>
    <col min="540" max="540" width="10.5703125" style="137" bestFit="1" customWidth="1"/>
    <col min="541" max="541" width="9.140625" style="137" bestFit="1" customWidth="1"/>
    <col min="542" max="542" width="7.5703125" style="137" bestFit="1" customWidth="1"/>
    <col min="543" max="543" width="11.5703125" style="137" customWidth="1"/>
    <col min="544" max="789" width="11.42578125" style="137"/>
    <col min="790" max="790" width="20.140625" style="137" customWidth="1"/>
    <col min="791" max="791" width="7.5703125" style="137" bestFit="1" customWidth="1"/>
    <col min="792" max="792" width="9.140625" style="137" bestFit="1" customWidth="1"/>
    <col min="793" max="794" width="7.5703125" style="137" bestFit="1" customWidth="1"/>
    <col min="795" max="795" width="12.140625" style="137" bestFit="1" customWidth="1"/>
    <col min="796" max="796" width="10.5703125" style="137" bestFit="1" customWidth="1"/>
    <col min="797" max="797" width="9.140625" style="137" bestFit="1" customWidth="1"/>
    <col min="798" max="798" width="7.5703125" style="137" bestFit="1" customWidth="1"/>
    <col min="799" max="799" width="11.5703125" style="137" customWidth="1"/>
    <col min="800" max="1045" width="11.42578125" style="137"/>
    <col min="1046" max="1046" width="20.140625" style="137" customWidth="1"/>
    <col min="1047" max="1047" width="7.5703125" style="137" bestFit="1" customWidth="1"/>
    <col min="1048" max="1048" width="9.140625" style="137" bestFit="1" customWidth="1"/>
    <col min="1049" max="1050" width="7.5703125" style="137" bestFit="1" customWidth="1"/>
    <col min="1051" max="1051" width="12.140625" style="137" bestFit="1" customWidth="1"/>
    <col min="1052" max="1052" width="10.5703125" style="137" bestFit="1" customWidth="1"/>
    <col min="1053" max="1053" width="9.140625" style="137" bestFit="1" customWidth="1"/>
    <col min="1054" max="1054" width="7.5703125" style="137" bestFit="1" customWidth="1"/>
    <col min="1055" max="1055" width="11.5703125" style="137" customWidth="1"/>
    <col min="1056" max="1301" width="11.42578125" style="137"/>
    <col min="1302" max="1302" width="20.140625" style="137" customWidth="1"/>
    <col min="1303" max="1303" width="7.5703125" style="137" bestFit="1" customWidth="1"/>
    <col min="1304" max="1304" width="9.140625" style="137" bestFit="1" customWidth="1"/>
    <col min="1305" max="1306" width="7.5703125" style="137" bestFit="1" customWidth="1"/>
    <col min="1307" max="1307" width="12.140625" style="137" bestFit="1" customWidth="1"/>
    <col min="1308" max="1308" width="10.5703125" style="137" bestFit="1" customWidth="1"/>
    <col min="1309" max="1309" width="9.140625" style="137" bestFit="1" customWidth="1"/>
    <col min="1310" max="1310" width="7.5703125" style="137" bestFit="1" customWidth="1"/>
    <col min="1311" max="1311" width="11.5703125" style="137" customWidth="1"/>
    <col min="1312" max="1557" width="11.42578125" style="137"/>
    <col min="1558" max="1558" width="20.140625" style="137" customWidth="1"/>
    <col min="1559" max="1559" width="7.5703125" style="137" bestFit="1" customWidth="1"/>
    <col min="1560" max="1560" width="9.140625" style="137" bestFit="1" customWidth="1"/>
    <col min="1561" max="1562" width="7.5703125" style="137" bestFit="1" customWidth="1"/>
    <col min="1563" max="1563" width="12.140625" style="137" bestFit="1" customWidth="1"/>
    <col min="1564" max="1564" width="10.5703125" style="137" bestFit="1" customWidth="1"/>
    <col min="1565" max="1565" width="9.140625" style="137" bestFit="1" customWidth="1"/>
    <col min="1566" max="1566" width="7.5703125" style="137" bestFit="1" customWidth="1"/>
    <col min="1567" max="1567" width="11.5703125" style="137" customWidth="1"/>
    <col min="1568" max="1813" width="11.42578125" style="137"/>
    <col min="1814" max="1814" width="20.140625" style="137" customWidth="1"/>
    <col min="1815" max="1815" width="7.5703125" style="137" bestFit="1" customWidth="1"/>
    <col min="1816" max="1816" width="9.140625" style="137" bestFit="1" customWidth="1"/>
    <col min="1817" max="1818" width="7.5703125" style="137" bestFit="1" customWidth="1"/>
    <col min="1819" max="1819" width="12.140625" style="137" bestFit="1" customWidth="1"/>
    <col min="1820" max="1820" width="10.5703125" style="137" bestFit="1" customWidth="1"/>
    <col min="1821" max="1821" width="9.140625" style="137" bestFit="1" customWidth="1"/>
    <col min="1822" max="1822" width="7.5703125" style="137" bestFit="1" customWidth="1"/>
    <col min="1823" max="1823" width="11.5703125" style="137" customWidth="1"/>
    <col min="1824" max="2069" width="11.42578125" style="137"/>
    <col min="2070" max="2070" width="20.140625" style="137" customWidth="1"/>
    <col min="2071" max="2071" width="7.5703125" style="137" bestFit="1" customWidth="1"/>
    <col min="2072" max="2072" width="9.140625" style="137" bestFit="1" customWidth="1"/>
    <col min="2073" max="2074" width="7.5703125" style="137" bestFit="1" customWidth="1"/>
    <col min="2075" max="2075" width="12.140625" style="137" bestFit="1" customWidth="1"/>
    <col min="2076" max="2076" width="10.5703125" style="137" bestFit="1" customWidth="1"/>
    <col min="2077" max="2077" width="9.140625" style="137" bestFit="1" customWidth="1"/>
    <col min="2078" max="2078" width="7.5703125" style="137" bestFit="1" customWidth="1"/>
    <col min="2079" max="2079" width="11.5703125" style="137" customWidth="1"/>
    <col min="2080" max="2325" width="11.42578125" style="137"/>
    <col min="2326" max="2326" width="20.140625" style="137" customWidth="1"/>
    <col min="2327" max="2327" width="7.5703125" style="137" bestFit="1" customWidth="1"/>
    <col min="2328" max="2328" width="9.140625" style="137" bestFit="1" customWidth="1"/>
    <col min="2329" max="2330" width="7.5703125" style="137" bestFit="1" customWidth="1"/>
    <col min="2331" max="2331" width="12.140625" style="137" bestFit="1" customWidth="1"/>
    <col min="2332" max="2332" width="10.5703125" style="137" bestFit="1" customWidth="1"/>
    <col min="2333" max="2333" width="9.140625" style="137" bestFit="1" customWidth="1"/>
    <col min="2334" max="2334" width="7.5703125" style="137" bestFit="1" customWidth="1"/>
    <col min="2335" max="2335" width="11.5703125" style="137" customWidth="1"/>
    <col min="2336" max="2581" width="11.42578125" style="137"/>
    <col min="2582" max="2582" width="20.140625" style="137" customWidth="1"/>
    <col min="2583" max="2583" width="7.5703125" style="137" bestFit="1" customWidth="1"/>
    <col min="2584" max="2584" width="9.140625" style="137" bestFit="1" customWidth="1"/>
    <col min="2585" max="2586" width="7.5703125" style="137" bestFit="1" customWidth="1"/>
    <col min="2587" max="2587" width="12.140625" style="137" bestFit="1" customWidth="1"/>
    <col min="2588" max="2588" width="10.5703125" style="137" bestFit="1" customWidth="1"/>
    <col min="2589" max="2589" width="9.140625" style="137" bestFit="1" customWidth="1"/>
    <col min="2590" max="2590" width="7.5703125" style="137" bestFit="1" customWidth="1"/>
    <col min="2591" max="2591" width="11.5703125" style="137" customWidth="1"/>
    <col min="2592" max="2837" width="11.42578125" style="137"/>
    <col min="2838" max="2838" width="20.140625" style="137" customWidth="1"/>
    <col min="2839" max="2839" width="7.5703125" style="137" bestFit="1" customWidth="1"/>
    <col min="2840" max="2840" width="9.140625" style="137" bestFit="1" customWidth="1"/>
    <col min="2841" max="2842" width="7.5703125" style="137" bestFit="1" customWidth="1"/>
    <col min="2843" max="2843" width="12.140625" style="137" bestFit="1" customWidth="1"/>
    <col min="2844" max="2844" width="10.5703125" style="137" bestFit="1" customWidth="1"/>
    <col min="2845" max="2845" width="9.140625" style="137" bestFit="1" customWidth="1"/>
    <col min="2846" max="2846" width="7.5703125" style="137" bestFit="1" customWidth="1"/>
    <col min="2847" max="2847" width="11.5703125" style="137" customWidth="1"/>
    <col min="2848" max="3093" width="11.42578125" style="137"/>
    <col min="3094" max="3094" width="20.140625" style="137" customWidth="1"/>
    <col min="3095" max="3095" width="7.5703125" style="137" bestFit="1" customWidth="1"/>
    <col min="3096" max="3096" width="9.140625" style="137" bestFit="1" customWidth="1"/>
    <col min="3097" max="3098" width="7.5703125" style="137" bestFit="1" customWidth="1"/>
    <col min="3099" max="3099" width="12.140625" style="137" bestFit="1" customWidth="1"/>
    <col min="3100" max="3100" width="10.5703125" style="137" bestFit="1" customWidth="1"/>
    <col min="3101" max="3101" width="9.140625" style="137" bestFit="1" customWidth="1"/>
    <col min="3102" max="3102" width="7.5703125" style="137" bestFit="1" customWidth="1"/>
    <col min="3103" max="3103" width="11.5703125" style="137" customWidth="1"/>
    <col min="3104" max="3349" width="11.42578125" style="137"/>
    <col min="3350" max="3350" width="20.140625" style="137" customWidth="1"/>
    <col min="3351" max="3351" width="7.5703125" style="137" bestFit="1" customWidth="1"/>
    <col min="3352" max="3352" width="9.140625" style="137" bestFit="1" customWidth="1"/>
    <col min="3353" max="3354" width="7.5703125" style="137" bestFit="1" customWidth="1"/>
    <col min="3355" max="3355" width="12.140625" style="137" bestFit="1" customWidth="1"/>
    <col min="3356" max="3356" width="10.5703125" style="137" bestFit="1" customWidth="1"/>
    <col min="3357" max="3357" width="9.140625" style="137" bestFit="1" customWidth="1"/>
    <col min="3358" max="3358" width="7.5703125" style="137" bestFit="1" customWidth="1"/>
    <col min="3359" max="3359" width="11.5703125" style="137" customWidth="1"/>
    <col min="3360" max="3605" width="11.42578125" style="137"/>
    <col min="3606" max="3606" width="20.140625" style="137" customWidth="1"/>
    <col min="3607" max="3607" width="7.5703125" style="137" bestFit="1" customWidth="1"/>
    <col min="3608" max="3608" width="9.140625" style="137" bestFit="1" customWidth="1"/>
    <col min="3609" max="3610" width="7.5703125" style="137" bestFit="1" customWidth="1"/>
    <col min="3611" max="3611" width="12.140625" style="137" bestFit="1" customWidth="1"/>
    <col min="3612" max="3612" width="10.5703125" style="137" bestFit="1" customWidth="1"/>
    <col min="3613" max="3613" width="9.140625" style="137" bestFit="1" customWidth="1"/>
    <col min="3614" max="3614" width="7.5703125" style="137" bestFit="1" customWidth="1"/>
    <col min="3615" max="3615" width="11.5703125" style="137" customWidth="1"/>
    <col min="3616" max="3861" width="11.42578125" style="137"/>
    <col min="3862" max="3862" width="20.140625" style="137" customWidth="1"/>
    <col min="3863" max="3863" width="7.5703125" style="137" bestFit="1" customWidth="1"/>
    <col min="3864" max="3864" width="9.140625" style="137" bestFit="1" customWidth="1"/>
    <col min="3865" max="3866" width="7.5703125" style="137" bestFit="1" customWidth="1"/>
    <col min="3867" max="3867" width="12.140625" style="137" bestFit="1" customWidth="1"/>
    <col min="3868" max="3868" width="10.5703125" style="137" bestFit="1" customWidth="1"/>
    <col min="3869" max="3869" width="9.140625" style="137" bestFit="1" customWidth="1"/>
    <col min="3870" max="3870" width="7.5703125" style="137" bestFit="1" customWidth="1"/>
    <col min="3871" max="3871" width="11.5703125" style="137" customWidth="1"/>
    <col min="3872" max="4117" width="11.42578125" style="137"/>
    <col min="4118" max="4118" width="20.140625" style="137" customWidth="1"/>
    <col min="4119" max="4119" width="7.5703125" style="137" bestFit="1" customWidth="1"/>
    <col min="4120" max="4120" width="9.140625" style="137" bestFit="1" customWidth="1"/>
    <col min="4121" max="4122" width="7.5703125" style="137" bestFit="1" customWidth="1"/>
    <col min="4123" max="4123" width="12.140625" style="137" bestFit="1" customWidth="1"/>
    <col min="4124" max="4124" width="10.5703125" style="137" bestFit="1" customWidth="1"/>
    <col min="4125" max="4125" width="9.140625" style="137" bestFit="1" customWidth="1"/>
    <col min="4126" max="4126" width="7.5703125" style="137" bestFit="1" customWidth="1"/>
    <col min="4127" max="4127" width="11.5703125" style="137" customWidth="1"/>
    <col min="4128" max="4373" width="11.42578125" style="137"/>
    <col min="4374" max="4374" width="20.140625" style="137" customWidth="1"/>
    <col min="4375" max="4375" width="7.5703125" style="137" bestFit="1" customWidth="1"/>
    <col min="4376" max="4376" width="9.140625" style="137" bestFit="1" customWidth="1"/>
    <col min="4377" max="4378" width="7.5703125" style="137" bestFit="1" customWidth="1"/>
    <col min="4379" max="4379" width="12.140625" style="137" bestFit="1" customWidth="1"/>
    <col min="4380" max="4380" width="10.5703125" style="137" bestFit="1" customWidth="1"/>
    <col min="4381" max="4381" width="9.140625" style="137" bestFit="1" customWidth="1"/>
    <col min="4382" max="4382" width="7.5703125" style="137" bestFit="1" customWidth="1"/>
    <col min="4383" max="4383" width="11.5703125" style="137" customWidth="1"/>
    <col min="4384" max="4629" width="11.42578125" style="137"/>
    <col min="4630" max="4630" width="20.140625" style="137" customWidth="1"/>
    <col min="4631" max="4631" width="7.5703125" style="137" bestFit="1" customWidth="1"/>
    <col min="4632" max="4632" width="9.140625" style="137" bestFit="1" customWidth="1"/>
    <col min="4633" max="4634" width="7.5703125" style="137" bestFit="1" customWidth="1"/>
    <col min="4635" max="4635" width="12.140625" style="137" bestFit="1" customWidth="1"/>
    <col min="4636" max="4636" width="10.5703125" style="137" bestFit="1" customWidth="1"/>
    <col min="4637" max="4637" width="9.140625" style="137" bestFit="1" customWidth="1"/>
    <col min="4638" max="4638" width="7.5703125" style="137" bestFit="1" customWidth="1"/>
    <col min="4639" max="4639" width="11.5703125" style="137" customWidth="1"/>
    <col min="4640" max="4885" width="11.42578125" style="137"/>
    <col min="4886" max="4886" width="20.140625" style="137" customWidth="1"/>
    <col min="4887" max="4887" width="7.5703125" style="137" bestFit="1" customWidth="1"/>
    <col min="4888" max="4888" width="9.140625" style="137" bestFit="1" customWidth="1"/>
    <col min="4889" max="4890" width="7.5703125" style="137" bestFit="1" customWidth="1"/>
    <col min="4891" max="4891" width="12.140625" style="137" bestFit="1" customWidth="1"/>
    <col min="4892" max="4892" width="10.5703125" style="137" bestFit="1" customWidth="1"/>
    <col min="4893" max="4893" width="9.140625" style="137" bestFit="1" customWidth="1"/>
    <col min="4894" max="4894" width="7.5703125" style="137" bestFit="1" customWidth="1"/>
    <col min="4895" max="4895" width="11.5703125" style="137" customWidth="1"/>
    <col min="4896" max="5141" width="11.42578125" style="137"/>
    <col min="5142" max="5142" width="20.140625" style="137" customWidth="1"/>
    <col min="5143" max="5143" width="7.5703125" style="137" bestFit="1" customWidth="1"/>
    <col min="5144" max="5144" width="9.140625" style="137" bestFit="1" customWidth="1"/>
    <col min="5145" max="5146" width="7.5703125" style="137" bestFit="1" customWidth="1"/>
    <col min="5147" max="5147" width="12.140625" style="137" bestFit="1" customWidth="1"/>
    <col min="5148" max="5148" width="10.5703125" style="137" bestFit="1" customWidth="1"/>
    <col min="5149" max="5149" width="9.140625" style="137" bestFit="1" customWidth="1"/>
    <col min="5150" max="5150" width="7.5703125" style="137" bestFit="1" customWidth="1"/>
    <col min="5151" max="5151" width="11.5703125" style="137" customWidth="1"/>
    <col min="5152" max="5397" width="11.42578125" style="137"/>
    <col min="5398" max="5398" width="20.140625" style="137" customWidth="1"/>
    <col min="5399" max="5399" width="7.5703125" style="137" bestFit="1" customWidth="1"/>
    <col min="5400" max="5400" width="9.140625" style="137" bestFit="1" customWidth="1"/>
    <col min="5401" max="5402" width="7.5703125" style="137" bestFit="1" customWidth="1"/>
    <col min="5403" max="5403" width="12.140625" style="137" bestFit="1" customWidth="1"/>
    <col min="5404" max="5404" width="10.5703125" style="137" bestFit="1" customWidth="1"/>
    <col min="5405" max="5405" width="9.140625" style="137" bestFit="1" customWidth="1"/>
    <col min="5406" max="5406" width="7.5703125" style="137" bestFit="1" customWidth="1"/>
    <col min="5407" max="5407" width="11.5703125" style="137" customWidth="1"/>
    <col min="5408" max="5653" width="11.42578125" style="137"/>
    <col min="5654" max="5654" width="20.140625" style="137" customWidth="1"/>
    <col min="5655" max="5655" width="7.5703125" style="137" bestFit="1" customWidth="1"/>
    <col min="5656" max="5656" width="9.140625" style="137" bestFit="1" customWidth="1"/>
    <col min="5657" max="5658" width="7.5703125" style="137" bestFit="1" customWidth="1"/>
    <col min="5659" max="5659" width="12.140625" style="137" bestFit="1" customWidth="1"/>
    <col min="5660" max="5660" width="10.5703125" style="137" bestFit="1" customWidth="1"/>
    <col min="5661" max="5661" width="9.140625" style="137" bestFit="1" customWidth="1"/>
    <col min="5662" max="5662" width="7.5703125" style="137" bestFit="1" customWidth="1"/>
    <col min="5663" max="5663" width="11.5703125" style="137" customWidth="1"/>
    <col min="5664" max="5909" width="11.42578125" style="137"/>
    <col min="5910" max="5910" width="20.140625" style="137" customWidth="1"/>
    <col min="5911" max="5911" width="7.5703125" style="137" bestFit="1" customWidth="1"/>
    <col min="5912" max="5912" width="9.140625" style="137" bestFit="1" customWidth="1"/>
    <col min="5913" max="5914" width="7.5703125" style="137" bestFit="1" customWidth="1"/>
    <col min="5915" max="5915" width="12.140625" style="137" bestFit="1" customWidth="1"/>
    <col min="5916" max="5916" width="10.5703125" style="137" bestFit="1" customWidth="1"/>
    <col min="5917" max="5917" width="9.140625" style="137" bestFit="1" customWidth="1"/>
    <col min="5918" max="5918" width="7.5703125" style="137" bestFit="1" customWidth="1"/>
    <col min="5919" max="5919" width="11.5703125" style="137" customWidth="1"/>
    <col min="5920" max="6165" width="11.42578125" style="137"/>
    <col min="6166" max="6166" width="20.140625" style="137" customWidth="1"/>
    <col min="6167" max="6167" width="7.5703125" style="137" bestFit="1" customWidth="1"/>
    <col min="6168" max="6168" width="9.140625" style="137" bestFit="1" customWidth="1"/>
    <col min="6169" max="6170" width="7.5703125" style="137" bestFit="1" customWidth="1"/>
    <col min="6171" max="6171" width="12.140625" style="137" bestFit="1" customWidth="1"/>
    <col min="6172" max="6172" width="10.5703125" style="137" bestFit="1" customWidth="1"/>
    <col min="6173" max="6173" width="9.140625" style="137" bestFit="1" customWidth="1"/>
    <col min="6174" max="6174" width="7.5703125" style="137" bestFit="1" customWidth="1"/>
    <col min="6175" max="6175" width="11.5703125" style="137" customWidth="1"/>
    <col min="6176" max="6421" width="11.42578125" style="137"/>
    <col min="6422" max="6422" width="20.140625" style="137" customWidth="1"/>
    <col min="6423" max="6423" width="7.5703125" style="137" bestFit="1" customWidth="1"/>
    <col min="6424" max="6424" width="9.140625" style="137" bestFit="1" customWidth="1"/>
    <col min="6425" max="6426" width="7.5703125" style="137" bestFit="1" customWidth="1"/>
    <col min="6427" max="6427" width="12.140625" style="137" bestFit="1" customWidth="1"/>
    <col min="6428" max="6428" width="10.5703125" style="137" bestFit="1" customWidth="1"/>
    <col min="6429" max="6429" width="9.140625" style="137" bestFit="1" customWidth="1"/>
    <col min="6430" max="6430" width="7.5703125" style="137" bestFit="1" customWidth="1"/>
    <col min="6431" max="6431" width="11.5703125" style="137" customWidth="1"/>
    <col min="6432" max="6677" width="11.42578125" style="137"/>
    <col min="6678" max="6678" width="20.140625" style="137" customWidth="1"/>
    <col min="6679" max="6679" width="7.5703125" style="137" bestFit="1" customWidth="1"/>
    <col min="6680" max="6680" width="9.140625" style="137" bestFit="1" customWidth="1"/>
    <col min="6681" max="6682" width="7.5703125" style="137" bestFit="1" customWidth="1"/>
    <col min="6683" max="6683" width="12.140625" style="137" bestFit="1" customWidth="1"/>
    <col min="6684" max="6684" width="10.5703125" style="137" bestFit="1" customWidth="1"/>
    <col min="6685" max="6685" width="9.140625" style="137" bestFit="1" customWidth="1"/>
    <col min="6686" max="6686" width="7.5703125" style="137" bestFit="1" customWidth="1"/>
    <col min="6687" max="6687" width="11.5703125" style="137" customWidth="1"/>
    <col min="6688" max="6933" width="11.42578125" style="137"/>
    <col min="6934" max="6934" width="20.140625" style="137" customWidth="1"/>
    <col min="6935" max="6935" width="7.5703125" style="137" bestFit="1" customWidth="1"/>
    <col min="6936" max="6936" width="9.140625" style="137" bestFit="1" customWidth="1"/>
    <col min="6937" max="6938" width="7.5703125" style="137" bestFit="1" customWidth="1"/>
    <col min="6939" max="6939" width="12.140625" style="137" bestFit="1" customWidth="1"/>
    <col min="6940" max="6940" width="10.5703125" style="137" bestFit="1" customWidth="1"/>
    <col min="6941" max="6941" width="9.140625" style="137" bestFit="1" customWidth="1"/>
    <col min="6942" max="6942" width="7.5703125" style="137" bestFit="1" customWidth="1"/>
    <col min="6943" max="6943" width="11.5703125" style="137" customWidth="1"/>
    <col min="6944" max="7189" width="11.42578125" style="137"/>
    <col min="7190" max="7190" width="20.140625" style="137" customWidth="1"/>
    <col min="7191" max="7191" width="7.5703125" style="137" bestFit="1" customWidth="1"/>
    <col min="7192" max="7192" width="9.140625" style="137" bestFit="1" customWidth="1"/>
    <col min="7193" max="7194" width="7.5703125" style="137" bestFit="1" customWidth="1"/>
    <col min="7195" max="7195" width="12.140625" style="137" bestFit="1" customWidth="1"/>
    <col min="7196" max="7196" width="10.5703125" style="137" bestFit="1" customWidth="1"/>
    <col min="7197" max="7197" width="9.140625" style="137" bestFit="1" customWidth="1"/>
    <col min="7198" max="7198" width="7.5703125" style="137" bestFit="1" customWidth="1"/>
    <col min="7199" max="7199" width="11.5703125" style="137" customWidth="1"/>
    <col min="7200" max="7445" width="11.42578125" style="137"/>
    <col min="7446" max="7446" width="20.140625" style="137" customWidth="1"/>
    <col min="7447" max="7447" width="7.5703125" style="137" bestFit="1" customWidth="1"/>
    <col min="7448" max="7448" width="9.140625" style="137" bestFit="1" customWidth="1"/>
    <col min="7449" max="7450" width="7.5703125" style="137" bestFit="1" customWidth="1"/>
    <col min="7451" max="7451" width="12.140625" style="137" bestFit="1" customWidth="1"/>
    <col min="7452" max="7452" width="10.5703125" style="137" bestFit="1" customWidth="1"/>
    <col min="7453" max="7453" width="9.140625" style="137" bestFit="1" customWidth="1"/>
    <col min="7454" max="7454" width="7.5703125" style="137" bestFit="1" customWidth="1"/>
    <col min="7455" max="7455" width="11.5703125" style="137" customWidth="1"/>
    <col min="7456" max="7701" width="11.42578125" style="137"/>
    <col min="7702" max="7702" width="20.140625" style="137" customWidth="1"/>
    <col min="7703" max="7703" width="7.5703125" style="137" bestFit="1" customWidth="1"/>
    <col min="7704" max="7704" width="9.140625" style="137" bestFit="1" customWidth="1"/>
    <col min="7705" max="7706" width="7.5703125" style="137" bestFit="1" customWidth="1"/>
    <col min="7707" max="7707" width="12.140625" style="137" bestFit="1" customWidth="1"/>
    <col min="7708" max="7708" width="10.5703125" style="137" bestFit="1" customWidth="1"/>
    <col min="7709" max="7709" width="9.140625" style="137" bestFit="1" customWidth="1"/>
    <col min="7710" max="7710" width="7.5703125" style="137" bestFit="1" customWidth="1"/>
    <col min="7711" max="7711" width="11.5703125" style="137" customWidth="1"/>
    <col min="7712" max="7957" width="11.42578125" style="137"/>
    <col min="7958" max="7958" width="20.140625" style="137" customWidth="1"/>
    <col min="7959" max="7959" width="7.5703125" style="137" bestFit="1" customWidth="1"/>
    <col min="7960" max="7960" width="9.140625" style="137" bestFit="1" customWidth="1"/>
    <col min="7961" max="7962" width="7.5703125" style="137" bestFit="1" customWidth="1"/>
    <col min="7963" max="7963" width="12.140625" style="137" bestFit="1" customWidth="1"/>
    <col min="7964" max="7964" width="10.5703125" style="137" bestFit="1" customWidth="1"/>
    <col min="7965" max="7965" width="9.140625" style="137" bestFit="1" customWidth="1"/>
    <col min="7966" max="7966" width="7.5703125" style="137" bestFit="1" customWidth="1"/>
    <col min="7967" max="7967" width="11.5703125" style="137" customWidth="1"/>
    <col min="7968" max="8213" width="11.42578125" style="137"/>
    <col min="8214" max="8214" width="20.140625" style="137" customWidth="1"/>
    <col min="8215" max="8215" width="7.5703125" style="137" bestFit="1" customWidth="1"/>
    <col min="8216" max="8216" width="9.140625" style="137" bestFit="1" customWidth="1"/>
    <col min="8217" max="8218" width="7.5703125" style="137" bestFit="1" customWidth="1"/>
    <col min="8219" max="8219" width="12.140625" style="137" bestFit="1" customWidth="1"/>
    <col min="8220" max="8220" width="10.5703125" style="137" bestFit="1" customWidth="1"/>
    <col min="8221" max="8221" width="9.140625" style="137" bestFit="1" customWidth="1"/>
    <col min="8222" max="8222" width="7.5703125" style="137" bestFit="1" customWidth="1"/>
    <col min="8223" max="8223" width="11.5703125" style="137" customWidth="1"/>
    <col min="8224" max="8469" width="11.42578125" style="137"/>
    <col min="8470" max="8470" width="20.140625" style="137" customWidth="1"/>
    <col min="8471" max="8471" width="7.5703125" style="137" bestFit="1" customWidth="1"/>
    <col min="8472" max="8472" width="9.140625" style="137" bestFit="1" customWidth="1"/>
    <col min="8473" max="8474" width="7.5703125" style="137" bestFit="1" customWidth="1"/>
    <col min="8475" max="8475" width="12.140625" style="137" bestFit="1" customWidth="1"/>
    <col min="8476" max="8476" width="10.5703125" style="137" bestFit="1" customWidth="1"/>
    <col min="8477" max="8477" width="9.140625" style="137" bestFit="1" customWidth="1"/>
    <col min="8478" max="8478" width="7.5703125" style="137" bestFit="1" customWidth="1"/>
    <col min="8479" max="8479" width="11.5703125" style="137" customWidth="1"/>
    <col min="8480" max="8725" width="11.42578125" style="137"/>
    <col min="8726" max="8726" width="20.140625" style="137" customWidth="1"/>
    <col min="8727" max="8727" width="7.5703125" style="137" bestFit="1" customWidth="1"/>
    <col min="8728" max="8728" width="9.140625" style="137" bestFit="1" customWidth="1"/>
    <col min="8729" max="8730" width="7.5703125" style="137" bestFit="1" customWidth="1"/>
    <col min="8731" max="8731" width="12.140625" style="137" bestFit="1" customWidth="1"/>
    <col min="8732" max="8732" width="10.5703125" style="137" bestFit="1" customWidth="1"/>
    <col min="8733" max="8733" width="9.140625" style="137" bestFit="1" customWidth="1"/>
    <col min="8734" max="8734" width="7.5703125" style="137" bestFit="1" customWidth="1"/>
    <col min="8735" max="8735" width="11.5703125" style="137" customWidth="1"/>
    <col min="8736" max="8981" width="11.42578125" style="137"/>
    <col min="8982" max="8982" width="20.140625" style="137" customWidth="1"/>
    <col min="8983" max="8983" width="7.5703125" style="137" bestFit="1" customWidth="1"/>
    <col min="8984" max="8984" width="9.140625" style="137" bestFit="1" customWidth="1"/>
    <col min="8985" max="8986" width="7.5703125" style="137" bestFit="1" customWidth="1"/>
    <col min="8987" max="8987" width="12.140625" style="137" bestFit="1" customWidth="1"/>
    <col min="8988" max="8988" width="10.5703125" style="137" bestFit="1" customWidth="1"/>
    <col min="8989" max="8989" width="9.140625" style="137" bestFit="1" customWidth="1"/>
    <col min="8990" max="8990" width="7.5703125" style="137" bestFit="1" customWidth="1"/>
    <col min="8991" max="8991" width="11.5703125" style="137" customWidth="1"/>
    <col min="8992" max="9237" width="11.42578125" style="137"/>
    <col min="9238" max="9238" width="20.140625" style="137" customWidth="1"/>
    <col min="9239" max="9239" width="7.5703125" style="137" bestFit="1" customWidth="1"/>
    <col min="9240" max="9240" width="9.140625" style="137" bestFit="1" customWidth="1"/>
    <col min="9241" max="9242" width="7.5703125" style="137" bestFit="1" customWidth="1"/>
    <col min="9243" max="9243" width="12.140625" style="137" bestFit="1" customWidth="1"/>
    <col min="9244" max="9244" width="10.5703125" style="137" bestFit="1" customWidth="1"/>
    <col min="9245" max="9245" width="9.140625" style="137" bestFit="1" customWidth="1"/>
    <col min="9246" max="9246" width="7.5703125" style="137" bestFit="1" customWidth="1"/>
    <col min="9247" max="9247" width="11.5703125" style="137" customWidth="1"/>
    <col min="9248" max="9493" width="11.42578125" style="137"/>
    <col min="9494" max="9494" width="20.140625" style="137" customWidth="1"/>
    <col min="9495" max="9495" width="7.5703125" style="137" bestFit="1" customWidth="1"/>
    <col min="9496" max="9496" width="9.140625" style="137" bestFit="1" customWidth="1"/>
    <col min="9497" max="9498" width="7.5703125" style="137" bestFit="1" customWidth="1"/>
    <col min="9499" max="9499" width="12.140625" style="137" bestFit="1" customWidth="1"/>
    <col min="9500" max="9500" width="10.5703125" style="137" bestFit="1" customWidth="1"/>
    <col min="9501" max="9501" width="9.140625" style="137" bestFit="1" customWidth="1"/>
    <col min="9502" max="9502" width="7.5703125" style="137" bestFit="1" customWidth="1"/>
    <col min="9503" max="9503" width="11.5703125" style="137" customWidth="1"/>
    <col min="9504" max="9749" width="11.42578125" style="137"/>
    <col min="9750" max="9750" width="20.140625" style="137" customWidth="1"/>
    <col min="9751" max="9751" width="7.5703125" style="137" bestFit="1" customWidth="1"/>
    <col min="9752" max="9752" width="9.140625" style="137" bestFit="1" customWidth="1"/>
    <col min="9753" max="9754" width="7.5703125" style="137" bestFit="1" customWidth="1"/>
    <col min="9755" max="9755" width="12.140625" style="137" bestFit="1" customWidth="1"/>
    <col min="9756" max="9756" width="10.5703125" style="137" bestFit="1" customWidth="1"/>
    <col min="9757" max="9757" width="9.140625" style="137" bestFit="1" customWidth="1"/>
    <col min="9758" max="9758" width="7.5703125" style="137" bestFit="1" customWidth="1"/>
    <col min="9759" max="9759" width="11.5703125" style="137" customWidth="1"/>
    <col min="9760" max="10005" width="11.42578125" style="137"/>
    <col min="10006" max="10006" width="20.140625" style="137" customWidth="1"/>
    <col min="10007" max="10007" width="7.5703125" style="137" bestFit="1" customWidth="1"/>
    <col min="10008" max="10008" width="9.140625" style="137" bestFit="1" customWidth="1"/>
    <col min="10009" max="10010" width="7.5703125" style="137" bestFit="1" customWidth="1"/>
    <col min="10011" max="10011" width="12.140625" style="137" bestFit="1" customWidth="1"/>
    <col min="10012" max="10012" width="10.5703125" style="137" bestFit="1" customWidth="1"/>
    <col min="10013" max="10013" width="9.140625" style="137" bestFit="1" customWidth="1"/>
    <col min="10014" max="10014" width="7.5703125" style="137" bestFit="1" customWidth="1"/>
    <col min="10015" max="10015" width="11.5703125" style="137" customWidth="1"/>
    <col min="10016" max="10261" width="11.42578125" style="137"/>
    <col min="10262" max="10262" width="20.140625" style="137" customWidth="1"/>
    <col min="10263" max="10263" width="7.5703125" style="137" bestFit="1" customWidth="1"/>
    <col min="10264" max="10264" width="9.140625" style="137" bestFit="1" customWidth="1"/>
    <col min="10265" max="10266" width="7.5703125" style="137" bestFit="1" customWidth="1"/>
    <col min="10267" max="10267" width="12.140625" style="137" bestFit="1" customWidth="1"/>
    <col min="10268" max="10268" width="10.5703125" style="137" bestFit="1" customWidth="1"/>
    <col min="10269" max="10269" width="9.140625" style="137" bestFit="1" customWidth="1"/>
    <col min="10270" max="10270" width="7.5703125" style="137" bestFit="1" customWidth="1"/>
    <col min="10271" max="10271" width="11.5703125" style="137" customWidth="1"/>
    <col min="10272" max="10517" width="11.42578125" style="137"/>
    <col min="10518" max="10518" width="20.140625" style="137" customWidth="1"/>
    <col min="10519" max="10519" width="7.5703125" style="137" bestFit="1" customWidth="1"/>
    <col min="10520" max="10520" width="9.140625" style="137" bestFit="1" customWidth="1"/>
    <col min="10521" max="10522" width="7.5703125" style="137" bestFit="1" customWidth="1"/>
    <col min="10523" max="10523" width="12.140625" style="137" bestFit="1" customWidth="1"/>
    <col min="10524" max="10524" width="10.5703125" style="137" bestFit="1" customWidth="1"/>
    <col min="10525" max="10525" width="9.140625" style="137" bestFit="1" customWidth="1"/>
    <col min="10526" max="10526" width="7.5703125" style="137" bestFit="1" customWidth="1"/>
    <col min="10527" max="10527" width="11.5703125" style="137" customWidth="1"/>
    <col min="10528" max="10773" width="11.42578125" style="137"/>
    <col min="10774" max="10774" width="20.140625" style="137" customWidth="1"/>
    <col min="10775" max="10775" width="7.5703125" style="137" bestFit="1" customWidth="1"/>
    <col min="10776" max="10776" width="9.140625" style="137" bestFit="1" customWidth="1"/>
    <col min="10777" max="10778" width="7.5703125" style="137" bestFit="1" customWidth="1"/>
    <col min="10779" max="10779" width="12.140625" style="137" bestFit="1" customWidth="1"/>
    <col min="10780" max="10780" width="10.5703125" style="137" bestFit="1" customWidth="1"/>
    <col min="10781" max="10781" width="9.140625" style="137" bestFit="1" customWidth="1"/>
    <col min="10782" max="10782" width="7.5703125" style="137" bestFit="1" customWidth="1"/>
    <col min="10783" max="10783" width="11.5703125" style="137" customWidth="1"/>
    <col min="10784" max="11029" width="11.42578125" style="137"/>
    <col min="11030" max="11030" width="20.140625" style="137" customWidth="1"/>
    <col min="11031" max="11031" width="7.5703125" style="137" bestFit="1" customWidth="1"/>
    <col min="11032" max="11032" width="9.140625" style="137" bestFit="1" customWidth="1"/>
    <col min="11033" max="11034" width="7.5703125" style="137" bestFit="1" customWidth="1"/>
    <col min="11035" max="11035" width="12.140625" style="137" bestFit="1" customWidth="1"/>
    <col min="11036" max="11036" width="10.5703125" style="137" bestFit="1" customWidth="1"/>
    <col min="11037" max="11037" width="9.140625" style="137" bestFit="1" customWidth="1"/>
    <col min="11038" max="11038" width="7.5703125" style="137" bestFit="1" customWidth="1"/>
    <col min="11039" max="11039" width="11.5703125" style="137" customWidth="1"/>
    <col min="11040" max="11285" width="11.42578125" style="137"/>
    <col min="11286" max="11286" width="20.140625" style="137" customWidth="1"/>
    <col min="11287" max="11287" width="7.5703125" style="137" bestFit="1" customWidth="1"/>
    <col min="11288" max="11288" width="9.140625" style="137" bestFit="1" customWidth="1"/>
    <col min="11289" max="11290" width="7.5703125" style="137" bestFit="1" customWidth="1"/>
    <col min="11291" max="11291" width="12.140625" style="137" bestFit="1" customWidth="1"/>
    <col min="11292" max="11292" width="10.5703125" style="137" bestFit="1" customWidth="1"/>
    <col min="11293" max="11293" width="9.140625" style="137" bestFit="1" customWidth="1"/>
    <col min="11294" max="11294" width="7.5703125" style="137" bestFit="1" customWidth="1"/>
    <col min="11295" max="11295" width="11.5703125" style="137" customWidth="1"/>
    <col min="11296" max="11541" width="11.42578125" style="137"/>
    <col min="11542" max="11542" width="20.140625" style="137" customWidth="1"/>
    <col min="11543" max="11543" width="7.5703125" style="137" bestFit="1" customWidth="1"/>
    <col min="11544" max="11544" width="9.140625" style="137" bestFit="1" customWidth="1"/>
    <col min="11545" max="11546" width="7.5703125" style="137" bestFit="1" customWidth="1"/>
    <col min="11547" max="11547" width="12.140625" style="137" bestFit="1" customWidth="1"/>
    <col min="11548" max="11548" width="10.5703125" style="137" bestFit="1" customWidth="1"/>
    <col min="11549" max="11549" width="9.140625" style="137" bestFit="1" customWidth="1"/>
    <col min="11550" max="11550" width="7.5703125" style="137" bestFit="1" customWidth="1"/>
    <col min="11551" max="11551" width="11.5703125" style="137" customWidth="1"/>
    <col min="11552" max="11797" width="11.42578125" style="137"/>
    <col min="11798" max="11798" width="20.140625" style="137" customWidth="1"/>
    <col min="11799" max="11799" width="7.5703125" style="137" bestFit="1" customWidth="1"/>
    <col min="11800" max="11800" width="9.140625" style="137" bestFit="1" customWidth="1"/>
    <col min="11801" max="11802" width="7.5703125" style="137" bestFit="1" customWidth="1"/>
    <col min="11803" max="11803" width="12.140625" style="137" bestFit="1" customWidth="1"/>
    <col min="11804" max="11804" width="10.5703125" style="137" bestFit="1" customWidth="1"/>
    <col min="11805" max="11805" width="9.140625" style="137" bestFit="1" customWidth="1"/>
    <col min="11806" max="11806" width="7.5703125" style="137" bestFit="1" customWidth="1"/>
    <col min="11807" max="11807" width="11.5703125" style="137" customWidth="1"/>
    <col min="11808" max="12053" width="11.42578125" style="137"/>
    <col min="12054" max="12054" width="20.140625" style="137" customWidth="1"/>
    <col min="12055" max="12055" width="7.5703125" style="137" bestFit="1" customWidth="1"/>
    <col min="12056" max="12056" width="9.140625" style="137" bestFit="1" customWidth="1"/>
    <col min="12057" max="12058" width="7.5703125" style="137" bestFit="1" customWidth="1"/>
    <col min="12059" max="12059" width="12.140625" style="137" bestFit="1" customWidth="1"/>
    <col min="12060" max="12060" width="10.5703125" style="137" bestFit="1" customWidth="1"/>
    <col min="12061" max="12061" width="9.140625" style="137" bestFit="1" customWidth="1"/>
    <col min="12062" max="12062" width="7.5703125" style="137" bestFit="1" customWidth="1"/>
    <col min="12063" max="12063" width="11.5703125" style="137" customWidth="1"/>
    <col min="12064" max="12309" width="11.42578125" style="137"/>
    <col min="12310" max="12310" width="20.140625" style="137" customWidth="1"/>
    <col min="12311" max="12311" width="7.5703125" style="137" bestFit="1" customWidth="1"/>
    <col min="12312" max="12312" width="9.140625" style="137" bestFit="1" customWidth="1"/>
    <col min="12313" max="12314" width="7.5703125" style="137" bestFit="1" customWidth="1"/>
    <col min="12315" max="12315" width="12.140625" style="137" bestFit="1" customWidth="1"/>
    <col min="12316" max="12316" width="10.5703125" style="137" bestFit="1" customWidth="1"/>
    <col min="12317" max="12317" width="9.140625" style="137" bestFit="1" customWidth="1"/>
    <col min="12318" max="12318" width="7.5703125" style="137" bestFit="1" customWidth="1"/>
    <col min="12319" max="12319" width="11.5703125" style="137" customWidth="1"/>
    <col min="12320" max="12565" width="11.42578125" style="137"/>
    <col min="12566" max="12566" width="20.140625" style="137" customWidth="1"/>
    <col min="12567" max="12567" width="7.5703125" style="137" bestFit="1" customWidth="1"/>
    <col min="12568" max="12568" width="9.140625" style="137" bestFit="1" customWidth="1"/>
    <col min="12569" max="12570" width="7.5703125" style="137" bestFit="1" customWidth="1"/>
    <col min="12571" max="12571" width="12.140625" style="137" bestFit="1" customWidth="1"/>
    <col min="12572" max="12572" width="10.5703125" style="137" bestFit="1" customWidth="1"/>
    <col min="12573" max="12573" width="9.140625" style="137" bestFit="1" customWidth="1"/>
    <col min="12574" max="12574" width="7.5703125" style="137" bestFit="1" customWidth="1"/>
    <col min="12575" max="12575" width="11.5703125" style="137" customWidth="1"/>
    <col min="12576" max="12821" width="11.42578125" style="137"/>
    <col min="12822" max="12822" width="20.140625" style="137" customWidth="1"/>
    <col min="12823" max="12823" width="7.5703125" style="137" bestFit="1" customWidth="1"/>
    <col min="12824" max="12824" width="9.140625" style="137" bestFit="1" customWidth="1"/>
    <col min="12825" max="12826" width="7.5703125" style="137" bestFit="1" customWidth="1"/>
    <col min="12827" max="12827" width="12.140625" style="137" bestFit="1" customWidth="1"/>
    <col min="12828" max="12828" width="10.5703125" style="137" bestFit="1" customWidth="1"/>
    <col min="12829" max="12829" width="9.140625" style="137" bestFit="1" customWidth="1"/>
    <col min="12830" max="12830" width="7.5703125" style="137" bestFit="1" customWidth="1"/>
    <col min="12831" max="12831" width="11.5703125" style="137" customWidth="1"/>
    <col min="12832" max="13077" width="11.42578125" style="137"/>
    <col min="13078" max="13078" width="20.140625" style="137" customWidth="1"/>
    <col min="13079" max="13079" width="7.5703125" style="137" bestFit="1" customWidth="1"/>
    <col min="13080" max="13080" width="9.140625" style="137" bestFit="1" customWidth="1"/>
    <col min="13081" max="13082" width="7.5703125" style="137" bestFit="1" customWidth="1"/>
    <col min="13083" max="13083" width="12.140625" style="137" bestFit="1" customWidth="1"/>
    <col min="13084" max="13084" width="10.5703125" style="137" bestFit="1" customWidth="1"/>
    <col min="13085" max="13085" width="9.140625" style="137" bestFit="1" customWidth="1"/>
    <col min="13086" max="13086" width="7.5703125" style="137" bestFit="1" customWidth="1"/>
    <col min="13087" max="13087" width="11.5703125" style="137" customWidth="1"/>
    <col min="13088" max="13333" width="11.42578125" style="137"/>
    <col min="13334" max="13334" width="20.140625" style="137" customWidth="1"/>
    <col min="13335" max="13335" width="7.5703125" style="137" bestFit="1" customWidth="1"/>
    <col min="13336" max="13336" width="9.140625" style="137" bestFit="1" customWidth="1"/>
    <col min="13337" max="13338" width="7.5703125" style="137" bestFit="1" customWidth="1"/>
    <col min="13339" max="13339" width="12.140625" style="137" bestFit="1" customWidth="1"/>
    <col min="13340" max="13340" width="10.5703125" style="137" bestFit="1" customWidth="1"/>
    <col min="13341" max="13341" width="9.140625" style="137" bestFit="1" customWidth="1"/>
    <col min="13342" max="13342" width="7.5703125" style="137" bestFit="1" customWidth="1"/>
    <col min="13343" max="13343" width="11.5703125" style="137" customWidth="1"/>
    <col min="13344" max="13589" width="11.42578125" style="137"/>
    <col min="13590" max="13590" width="20.140625" style="137" customWidth="1"/>
    <col min="13591" max="13591" width="7.5703125" style="137" bestFit="1" customWidth="1"/>
    <col min="13592" max="13592" width="9.140625" style="137" bestFit="1" customWidth="1"/>
    <col min="13593" max="13594" width="7.5703125" style="137" bestFit="1" customWidth="1"/>
    <col min="13595" max="13595" width="12.140625" style="137" bestFit="1" customWidth="1"/>
    <col min="13596" max="13596" width="10.5703125" style="137" bestFit="1" customWidth="1"/>
    <col min="13597" max="13597" width="9.140625" style="137" bestFit="1" customWidth="1"/>
    <col min="13598" max="13598" width="7.5703125" style="137" bestFit="1" customWidth="1"/>
    <col min="13599" max="13599" width="11.5703125" style="137" customWidth="1"/>
    <col min="13600" max="13845" width="11.42578125" style="137"/>
    <col min="13846" max="13846" width="20.140625" style="137" customWidth="1"/>
    <col min="13847" max="13847" width="7.5703125" style="137" bestFit="1" customWidth="1"/>
    <col min="13848" max="13848" width="9.140625" style="137" bestFit="1" customWidth="1"/>
    <col min="13849" max="13850" width="7.5703125" style="137" bestFit="1" customWidth="1"/>
    <col min="13851" max="13851" width="12.140625" style="137" bestFit="1" customWidth="1"/>
    <col min="13852" max="13852" width="10.5703125" style="137" bestFit="1" customWidth="1"/>
    <col min="13853" max="13853" width="9.140625" style="137" bestFit="1" customWidth="1"/>
    <col min="13854" max="13854" width="7.5703125" style="137" bestFit="1" customWidth="1"/>
    <col min="13855" max="13855" width="11.5703125" style="137" customWidth="1"/>
    <col min="13856" max="14101" width="11.42578125" style="137"/>
    <col min="14102" max="14102" width="20.140625" style="137" customWidth="1"/>
    <col min="14103" max="14103" width="7.5703125" style="137" bestFit="1" customWidth="1"/>
    <col min="14104" max="14104" width="9.140625" style="137" bestFit="1" customWidth="1"/>
    <col min="14105" max="14106" width="7.5703125" style="137" bestFit="1" customWidth="1"/>
    <col min="14107" max="14107" width="12.140625" style="137" bestFit="1" customWidth="1"/>
    <col min="14108" max="14108" width="10.5703125" style="137" bestFit="1" customWidth="1"/>
    <col min="14109" max="14109" width="9.140625" style="137" bestFit="1" customWidth="1"/>
    <col min="14110" max="14110" width="7.5703125" style="137" bestFit="1" customWidth="1"/>
    <col min="14111" max="14111" width="11.5703125" style="137" customWidth="1"/>
    <col min="14112" max="14357" width="11.42578125" style="137"/>
    <col min="14358" max="14358" width="20.140625" style="137" customWidth="1"/>
    <col min="14359" max="14359" width="7.5703125" style="137" bestFit="1" customWidth="1"/>
    <col min="14360" max="14360" width="9.140625" style="137" bestFit="1" customWidth="1"/>
    <col min="14361" max="14362" width="7.5703125" style="137" bestFit="1" customWidth="1"/>
    <col min="14363" max="14363" width="12.140625" style="137" bestFit="1" customWidth="1"/>
    <col min="14364" max="14364" width="10.5703125" style="137" bestFit="1" customWidth="1"/>
    <col min="14365" max="14365" width="9.140625" style="137" bestFit="1" customWidth="1"/>
    <col min="14366" max="14366" width="7.5703125" style="137" bestFit="1" customWidth="1"/>
    <col min="14367" max="14367" width="11.5703125" style="137" customWidth="1"/>
    <col min="14368" max="14613" width="11.42578125" style="137"/>
    <col min="14614" max="14614" width="20.140625" style="137" customWidth="1"/>
    <col min="14615" max="14615" width="7.5703125" style="137" bestFit="1" customWidth="1"/>
    <col min="14616" max="14616" width="9.140625" style="137" bestFit="1" customWidth="1"/>
    <col min="14617" max="14618" width="7.5703125" style="137" bestFit="1" customWidth="1"/>
    <col min="14619" max="14619" width="12.140625" style="137" bestFit="1" customWidth="1"/>
    <col min="14620" max="14620" width="10.5703125" style="137" bestFit="1" customWidth="1"/>
    <col min="14621" max="14621" width="9.140625" style="137" bestFit="1" customWidth="1"/>
    <col min="14622" max="14622" width="7.5703125" style="137" bestFit="1" customWidth="1"/>
    <col min="14623" max="14623" width="11.5703125" style="137" customWidth="1"/>
    <col min="14624" max="14869" width="11.42578125" style="137"/>
    <col min="14870" max="14870" width="20.140625" style="137" customWidth="1"/>
    <col min="14871" max="14871" width="7.5703125" style="137" bestFit="1" customWidth="1"/>
    <col min="14872" max="14872" width="9.140625" style="137" bestFit="1" customWidth="1"/>
    <col min="14873" max="14874" width="7.5703125" style="137" bestFit="1" customWidth="1"/>
    <col min="14875" max="14875" width="12.140625" style="137" bestFit="1" customWidth="1"/>
    <col min="14876" max="14876" width="10.5703125" style="137" bestFit="1" customWidth="1"/>
    <col min="14877" max="14877" width="9.140625" style="137" bestFit="1" customWidth="1"/>
    <col min="14878" max="14878" width="7.5703125" style="137" bestFit="1" customWidth="1"/>
    <col min="14879" max="14879" width="11.5703125" style="137" customWidth="1"/>
    <col min="14880" max="15125" width="11.42578125" style="137"/>
    <col min="15126" max="15126" width="20.140625" style="137" customWidth="1"/>
    <col min="15127" max="15127" width="7.5703125" style="137" bestFit="1" customWidth="1"/>
    <col min="15128" max="15128" width="9.140625" style="137" bestFit="1" customWidth="1"/>
    <col min="15129" max="15130" width="7.5703125" style="137" bestFit="1" customWidth="1"/>
    <col min="15131" max="15131" width="12.140625" style="137" bestFit="1" customWidth="1"/>
    <col min="15132" max="15132" width="10.5703125" style="137" bestFit="1" customWidth="1"/>
    <col min="15133" max="15133" width="9.140625" style="137" bestFit="1" customWidth="1"/>
    <col min="15134" max="15134" width="7.5703125" style="137" bestFit="1" customWidth="1"/>
    <col min="15135" max="15135" width="11.5703125" style="137" customWidth="1"/>
    <col min="15136" max="15381" width="11.42578125" style="137"/>
    <col min="15382" max="15382" width="20.140625" style="137" customWidth="1"/>
    <col min="15383" max="15383" width="7.5703125" style="137" bestFit="1" customWidth="1"/>
    <col min="15384" max="15384" width="9.140625" style="137" bestFit="1" customWidth="1"/>
    <col min="15385" max="15386" width="7.5703125" style="137" bestFit="1" customWidth="1"/>
    <col min="15387" max="15387" width="12.140625" style="137" bestFit="1" customWidth="1"/>
    <col min="15388" max="15388" width="10.5703125" style="137" bestFit="1" customWidth="1"/>
    <col min="15389" max="15389" width="9.140625" style="137" bestFit="1" customWidth="1"/>
    <col min="15390" max="15390" width="7.5703125" style="137" bestFit="1" customWidth="1"/>
    <col min="15391" max="15391" width="11.5703125" style="137" customWidth="1"/>
    <col min="15392" max="15637" width="11.42578125" style="137"/>
    <col min="15638" max="15638" width="20.140625" style="137" customWidth="1"/>
    <col min="15639" max="15639" width="7.5703125" style="137" bestFit="1" customWidth="1"/>
    <col min="15640" max="15640" width="9.140625" style="137" bestFit="1" customWidth="1"/>
    <col min="15641" max="15642" width="7.5703125" style="137" bestFit="1" customWidth="1"/>
    <col min="15643" max="15643" width="12.140625" style="137" bestFit="1" customWidth="1"/>
    <col min="15644" max="15644" width="10.5703125" style="137" bestFit="1" customWidth="1"/>
    <col min="15645" max="15645" width="9.140625" style="137" bestFit="1" customWidth="1"/>
    <col min="15646" max="15646" width="7.5703125" style="137" bestFit="1" customWidth="1"/>
    <col min="15647" max="15647" width="11.5703125" style="137" customWidth="1"/>
    <col min="15648" max="15893" width="11.42578125" style="137"/>
    <col min="15894" max="15894" width="20.140625" style="137" customWidth="1"/>
    <col min="15895" max="15895" width="7.5703125" style="137" bestFit="1" customWidth="1"/>
    <col min="15896" max="15896" width="9.140625" style="137" bestFit="1" customWidth="1"/>
    <col min="15897" max="15898" width="7.5703125" style="137" bestFit="1" customWidth="1"/>
    <col min="15899" max="15899" width="12.140625" style="137" bestFit="1" customWidth="1"/>
    <col min="15900" max="15900" width="10.5703125" style="137" bestFit="1" customWidth="1"/>
    <col min="15901" max="15901" width="9.140625" style="137" bestFit="1" customWidth="1"/>
    <col min="15902" max="15902" width="7.5703125" style="137" bestFit="1" customWidth="1"/>
    <col min="15903" max="15903" width="11.5703125" style="137" customWidth="1"/>
    <col min="15904" max="16149" width="11.42578125" style="137"/>
    <col min="16150" max="16150" width="20.140625" style="137" customWidth="1"/>
    <col min="16151" max="16151" width="7.5703125" style="137" bestFit="1" customWidth="1"/>
    <col min="16152" max="16152" width="9.140625" style="137" bestFit="1" customWidth="1"/>
    <col min="16153" max="16154" width="7.5703125" style="137" bestFit="1" customWidth="1"/>
    <col min="16155" max="16155" width="12.140625" style="137" bestFit="1" customWidth="1"/>
    <col min="16156" max="16156" width="10.5703125" style="137" bestFit="1" customWidth="1"/>
    <col min="16157" max="16157" width="9.140625" style="137" bestFit="1" customWidth="1"/>
    <col min="16158" max="16158" width="7.5703125" style="137" bestFit="1" customWidth="1"/>
    <col min="16159" max="16159" width="11.5703125" style="137" customWidth="1"/>
    <col min="16160" max="16384" width="11.42578125" style="137"/>
  </cols>
  <sheetData>
    <row r="1" spans="1:58" ht="17.25" customHeight="1">
      <c r="A1" s="586"/>
      <c r="B1" s="910"/>
      <c r="C1" s="911"/>
      <c r="D1" s="911"/>
      <c r="E1" s="911"/>
      <c r="F1" s="911"/>
      <c r="G1" s="911"/>
      <c r="H1" s="911"/>
      <c r="I1" s="911"/>
      <c r="J1" s="911"/>
      <c r="K1" s="911"/>
      <c r="L1" s="911"/>
      <c r="M1" s="911"/>
      <c r="N1" s="911"/>
      <c r="O1" s="911"/>
      <c r="P1" s="911"/>
      <c r="Q1" s="911"/>
      <c r="R1" s="911"/>
      <c r="S1" s="911"/>
      <c r="T1" s="911"/>
      <c r="U1" s="911"/>
      <c r="V1" s="911"/>
      <c r="W1" s="911"/>
      <c r="X1" s="911"/>
      <c r="Y1" s="911"/>
      <c r="Z1" s="911"/>
      <c r="AA1" s="911"/>
      <c r="AB1" s="911"/>
      <c r="AC1" s="911"/>
      <c r="AD1" s="911"/>
      <c r="AE1" s="911"/>
      <c r="AF1" s="911"/>
      <c r="AG1" s="911"/>
      <c r="AH1" s="618"/>
      <c r="AJ1" s="168"/>
    </row>
    <row r="2" spans="1:58" ht="16.5" customHeight="1">
      <c r="A2" s="586"/>
      <c r="B2" s="583"/>
      <c r="C2" s="917" t="s">
        <v>886</v>
      </c>
      <c r="D2" s="917"/>
      <c r="E2" s="917"/>
      <c r="F2" s="917"/>
      <c r="G2" s="917"/>
      <c r="H2" s="917"/>
      <c r="I2" s="917"/>
      <c r="J2" s="917"/>
      <c r="K2" s="917"/>
      <c r="L2" s="917"/>
      <c r="M2" s="917"/>
      <c r="N2" s="917"/>
      <c r="O2" s="917"/>
      <c r="P2" s="917"/>
      <c r="Q2" s="917"/>
      <c r="R2" s="917"/>
      <c r="S2" s="917"/>
      <c r="T2" s="917"/>
      <c r="U2" s="917"/>
      <c r="V2" s="917"/>
      <c r="W2" s="917"/>
      <c r="X2" s="917"/>
      <c r="Y2" s="917"/>
      <c r="Z2" s="917"/>
      <c r="AA2" s="917"/>
      <c r="AB2" s="917"/>
      <c r="AC2" s="917"/>
      <c r="AD2" s="917"/>
      <c r="AE2" s="917"/>
      <c r="AF2" s="917"/>
      <c r="AG2" s="917"/>
      <c r="AH2" s="917"/>
    </row>
    <row r="3" spans="1:58" ht="14.25">
      <c r="A3" s="586"/>
      <c r="B3" s="583"/>
      <c r="C3" s="917" t="s">
        <v>876</v>
      </c>
      <c r="D3" s="917"/>
      <c r="E3" s="917"/>
      <c r="F3" s="917"/>
      <c r="G3" s="917"/>
      <c r="H3" s="917"/>
      <c r="I3" s="917"/>
      <c r="J3" s="917"/>
      <c r="K3" s="917"/>
      <c r="L3" s="917"/>
      <c r="M3" s="917"/>
      <c r="N3" s="917"/>
      <c r="O3" s="917"/>
      <c r="P3" s="917"/>
      <c r="Q3" s="917"/>
      <c r="R3" s="917"/>
      <c r="S3" s="917"/>
      <c r="T3" s="917"/>
      <c r="U3" s="917"/>
      <c r="V3" s="917"/>
      <c r="W3" s="917"/>
      <c r="X3" s="917"/>
      <c r="Y3" s="917"/>
      <c r="Z3" s="917"/>
      <c r="AA3" s="917"/>
      <c r="AB3" s="917"/>
      <c r="AC3" s="917"/>
      <c r="AD3" s="917"/>
      <c r="AE3" s="917"/>
      <c r="AF3" s="917"/>
      <c r="AG3" s="917"/>
      <c r="AH3" s="917"/>
    </row>
    <row r="4" spans="1:58" ht="9.75" customHeight="1">
      <c r="A4" s="587"/>
      <c r="B4" s="584"/>
      <c r="C4" s="918" t="str">
        <f>UPPER((TEXT('1.COBERTURA  DANE'!C2,"mmmm yy")))</f>
        <v>FEBRERO 18</v>
      </c>
      <c r="D4" s="918"/>
      <c r="E4" s="918"/>
      <c r="F4" s="918"/>
      <c r="G4" s="918"/>
      <c r="H4" s="918"/>
      <c r="I4" s="918"/>
      <c r="J4" s="918"/>
      <c r="K4" s="918"/>
      <c r="L4" s="918"/>
      <c r="M4" s="918"/>
      <c r="N4" s="918"/>
      <c r="O4" s="918"/>
      <c r="P4" s="918"/>
      <c r="Q4" s="918"/>
      <c r="R4" s="918"/>
      <c r="S4" s="918"/>
      <c r="T4" s="918"/>
      <c r="U4" s="918"/>
      <c r="V4" s="918"/>
      <c r="W4" s="918"/>
      <c r="X4" s="918"/>
      <c r="Y4" s="918"/>
      <c r="Z4" s="918"/>
      <c r="AA4" s="918"/>
      <c r="AB4" s="918"/>
      <c r="AC4" s="918"/>
      <c r="AD4" s="918"/>
      <c r="AE4" s="918"/>
      <c r="AF4" s="918"/>
      <c r="AG4" s="918"/>
      <c r="AH4" s="918"/>
      <c r="AJ4" s="420">
        <f>AH8-AA8-AC8-AE8</f>
        <v>0</v>
      </c>
    </row>
    <row r="5" spans="1:58" ht="13.5" thickBot="1">
      <c r="A5" s="588"/>
      <c r="B5" s="585"/>
      <c r="C5" s="585"/>
      <c r="D5" s="585"/>
      <c r="E5" s="585"/>
      <c r="F5" s="585"/>
      <c r="G5" s="585"/>
      <c r="H5" s="585"/>
      <c r="I5" s="585"/>
      <c r="J5" s="585"/>
      <c r="K5" s="585"/>
      <c r="L5" s="585"/>
      <c r="M5" s="585"/>
      <c r="N5" s="585"/>
      <c r="O5" s="585"/>
      <c r="P5" s="585"/>
      <c r="Q5" s="585"/>
      <c r="R5" s="585"/>
      <c r="S5" s="585"/>
      <c r="T5" s="585"/>
      <c r="U5" s="585"/>
      <c r="V5" s="585"/>
      <c r="W5" s="585"/>
      <c r="X5" s="585"/>
      <c r="Y5" s="585"/>
      <c r="Z5" s="585"/>
      <c r="AA5" s="585"/>
      <c r="AB5" s="585"/>
      <c r="AC5" s="585"/>
      <c r="AD5" s="585"/>
      <c r="AE5" s="585"/>
      <c r="AF5" s="585"/>
      <c r="AG5" s="585"/>
      <c r="AH5" s="585"/>
    </row>
    <row r="6" spans="1:58" ht="18" customHeight="1">
      <c r="A6" s="919" t="s">
        <v>191</v>
      </c>
      <c r="B6" s="922" t="s">
        <v>464</v>
      </c>
      <c r="C6" s="912" t="s">
        <v>885</v>
      </c>
      <c r="D6" s="913"/>
      <c r="E6" s="913"/>
      <c r="F6" s="913"/>
      <c r="G6" s="913"/>
      <c r="H6" s="913"/>
      <c r="I6" s="913"/>
      <c r="J6" s="914"/>
      <c r="K6" s="912" t="s">
        <v>877</v>
      </c>
      <c r="L6" s="913"/>
      <c r="M6" s="913"/>
      <c r="N6" s="914"/>
      <c r="O6" s="912" t="s">
        <v>878</v>
      </c>
      <c r="P6" s="913"/>
      <c r="Q6" s="913"/>
      <c r="R6" s="914"/>
      <c r="S6" s="912" t="s">
        <v>879</v>
      </c>
      <c r="T6" s="913"/>
      <c r="U6" s="913"/>
      <c r="V6" s="914"/>
      <c r="W6" s="912" t="s">
        <v>1071</v>
      </c>
      <c r="X6" s="913"/>
      <c r="Y6" s="913"/>
      <c r="Z6" s="914"/>
      <c r="AA6" s="912" t="s">
        <v>880</v>
      </c>
      <c r="AB6" s="913"/>
      <c r="AC6" s="913"/>
      <c r="AD6" s="913"/>
      <c r="AE6" s="913"/>
      <c r="AF6" s="914"/>
      <c r="AG6" s="915" t="s">
        <v>883</v>
      </c>
      <c r="AH6" s="915" t="s">
        <v>884</v>
      </c>
    </row>
    <row r="7" spans="1:58" ht="25.5" customHeight="1">
      <c r="A7" s="920"/>
      <c r="B7" s="923"/>
      <c r="C7" s="500">
        <v>0</v>
      </c>
      <c r="D7" s="501" t="s">
        <v>210</v>
      </c>
      <c r="E7" s="501">
        <v>1</v>
      </c>
      <c r="F7" s="501" t="s">
        <v>210</v>
      </c>
      <c r="G7" s="501">
        <v>2</v>
      </c>
      <c r="H7" s="501" t="s">
        <v>210</v>
      </c>
      <c r="I7" s="501">
        <v>3</v>
      </c>
      <c r="J7" s="502" t="s">
        <v>210</v>
      </c>
      <c r="K7" s="500" t="s">
        <v>254</v>
      </c>
      <c r="L7" s="501" t="s">
        <v>210</v>
      </c>
      <c r="M7" s="501" t="s">
        <v>255</v>
      </c>
      <c r="N7" s="502" t="s">
        <v>210</v>
      </c>
      <c r="O7" s="500" t="s">
        <v>254</v>
      </c>
      <c r="P7" s="501" t="s">
        <v>210</v>
      </c>
      <c r="Q7" s="501" t="s">
        <v>255</v>
      </c>
      <c r="R7" s="502" t="s">
        <v>210</v>
      </c>
      <c r="S7" s="500" t="s">
        <v>241</v>
      </c>
      <c r="T7" s="501" t="s">
        <v>210</v>
      </c>
      <c r="U7" s="501" t="s">
        <v>240</v>
      </c>
      <c r="V7" s="502" t="s">
        <v>210</v>
      </c>
      <c r="W7" s="500" t="s">
        <v>241</v>
      </c>
      <c r="X7" s="501" t="s">
        <v>210</v>
      </c>
      <c r="Y7" s="501" t="s">
        <v>240</v>
      </c>
      <c r="Z7" s="502" t="s">
        <v>210</v>
      </c>
      <c r="AA7" s="500" t="s">
        <v>881</v>
      </c>
      <c r="AB7" s="501" t="s">
        <v>210</v>
      </c>
      <c r="AC7" s="501" t="s">
        <v>882</v>
      </c>
      <c r="AD7" s="501" t="s">
        <v>210</v>
      </c>
      <c r="AE7" s="501" t="s">
        <v>891</v>
      </c>
      <c r="AF7" s="502" t="s">
        <v>210</v>
      </c>
      <c r="AG7" s="916"/>
      <c r="AH7" s="916"/>
      <c r="AL7" s="137">
        <v>0</v>
      </c>
      <c r="AM7" s="137">
        <v>1</v>
      </c>
      <c r="AN7" s="137">
        <v>2</v>
      </c>
      <c r="AO7" s="137">
        <v>3</v>
      </c>
      <c r="AQ7" s="704" t="s">
        <v>263</v>
      </c>
      <c r="AR7" s="704" t="s">
        <v>262</v>
      </c>
      <c r="AT7" s="704" t="s">
        <v>289</v>
      </c>
      <c r="AU7" s="704" t="s">
        <v>288</v>
      </c>
      <c r="AV7" s="704"/>
      <c r="AW7" s="704"/>
      <c r="AX7" s="704" t="s">
        <v>289</v>
      </c>
      <c r="AY7" s="704" t="s">
        <v>288</v>
      </c>
      <c r="BA7" s="704" t="s">
        <v>263</v>
      </c>
      <c r="BB7" s="704" t="s">
        <v>262</v>
      </c>
      <c r="BD7" s="137" t="s">
        <v>890</v>
      </c>
      <c r="BE7" s="137" t="s">
        <v>889</v>
      </c>
      <c r="BF7" s="137" t="s">
        <v>888</v>
      </c>
    </row>
    <row r="8" spans="1:58" s="138" customFormat="1" ht="15" customHeight="1">
      <c r="A8" s="921"/>
      <c r="B8" s="543" t="s">
        <v>462</v>
      </c>
      <c r="C8" s="545">
        <f>SUM(C9+C16+C23+C35+C46+C66+C84+C108+C132)</f>
        <v>441106</v>
      </c>
      <c r="D8" s="529">
        <f>(C8/$AG$8)*100</f>
        <v>18.811364792649211</v>
      </c>
      <c r="E8" s="528">
        <f>SUM(E9+E16+E23+E35+E46+E66+E84+E108+E132)</f>
        <v>1471366</v>
      </c>
      <c r="F8" s="529">
        <f>(E8/$AG$8)*100</f>
        <v>62.747735395803048</v>
      </c>
      <c r="G8" s="528">
        <f>SUM(G9+G16+G23+G35+G46+G66+G84+G108+G132)</f>
        <v>406775</v>
      </c>
      <c r="H8" s="529">
        <f t="shared" ref="H8:H39" si="0">(G8/AG8)*100</f>
        <v>17.347288210837945</v>
      </c>
      <c r="I8" s="531">
        <f>SUM(I9+I16+I23+I35+I46+I66+I84+I108+I132)</f>
        <v>25644</v>
      </c>
      <c r="J8" s="546">
        <f t="shared" ref="J8:J39" si="1">(I8/AG8)*100</f>
        <v>1.0936116007097985</v>
      </c>
      <c r="K8" s="545">
        <f>SUM(K9+K16+K23+K35+K46+K66+K84+K108+K132)</f>
        <v>1121751</v>
      </c>
      <c r="L8" s="530">
        <f>(K8/(K8+M8))*100</f>
        <v>47.838087143496224</v>
      </c>
      <c r="M8" s="528">
        <f>SUM(M9+M16+M23+M35+M46+M66+M84+M108+M132)</f>
        <v>1223140</v>
      </c>
      <c r="N8" s="549">
        <f>M8/(K8+M8)*100</f>
        <v>52.161912856503776</v>
      </c>
      <c r="O8" s="545">
        <f>SUM(O9+O16+O23+O35+O46+O66+O84+O108+O132)</f>
        <v>1782974</v>
      </c>
      <c r="P8" s="530">
        <f>O8/(O8+Q8)*100</f>
        <v>48.469702460192693</v>
      </c>
      <c r="Q8" s="528">
        <f>SUM(Q9+Q16+Q23+Q35+Q46+Q66+Q84+Q108+Q132)</f>
        <v>1895559</v>
      </c>
      <c r="R8" s="551">
        <f>Q8/(O8+Q8)*100</f>
        <v>51.530297539807314</v>
      </c>
      <c r="S8" s="545">
        <f>SUM(S9+S16+S23+S35+S46+S66+S84+S108+S132)</f>
        <v>1593375</v>
      </c>
      <c r="T8" s="529">
        <f>(S8/AG8)*100</f>
        <v>67.950919680275106</v>
      </c>
      <c r="U8" s="528">
        <f>SUM(U9+U16+U23+U35+U46+U66+U84+U108+U132)</f>
        <v>751516</v>
      </c>
      <c r="V8" s="551">
        <f>(U8/AG8)*100</f>
        <v>32.049080319724879</v>
      </c>
      <c r="W8" s="545">
        <f>SUM(W9+W16+W23+W35+W46+W66+W84+W108+W132)</f>
        <v>3565818</v>
      </c>
      <c r="X8" s="529">
        <f>(W8/AH8)*100</f>
        <v>96.935870902884375</v>
      </c>
      <c r="Y8" s="528">
        <f>SUM(Y9+Y16+Y23+Y35+Y46+Y66+Y84+Y108+Y132)</f>
        <v>112715</v>
      </c>
      <c r="Z8" s="551">
        <f>(Y8/AH8)*100</f>
        <v>3.0641290971156163</v>
      </c>
      <c r="AA8" s="545">
        <f>SUM(AA9+AA16+AA23+AA35+AA46+AA66+AA84+AA108+AA132)</f>
        <v>2064755</v>
      </c>
      <c r="AB8" s="530">
        <f>AA8/AH8*100</f>
        <v>56.129848502106682</v>
      </c>
      <c r="AC8" s="528">
        <f>SUM(AC9+AC16+AC23+AC35+AC46+AC66+AC84+AC108+AC132)</f>
        <v>1602275</v>
      </c>
      <c r="AD8" s="530">
        <f>AC8/AH8*100</f>
        <v>43.557445318554976</v>
      </c>
      <c r="AE8" s="528">
        <f>SUM(AE9+AE16+AE23+AE35+AE46+AE66+AE84+AE108+AE132)</f>
        <v>11503</v>
      </c>
      <c r="AF8" s="551">
        <f>AE8/AH8*100</f>
        <v>0.3127061793383395</v>
      </c>
      <c r="AG8" s="553">
        <f>+AG9+AG16+AG23+AG35+AG46+AG66+AG84+AG108+AG132</f>
        <v>2344891</v>
      </c>
      <c r="AH8" s="553">
        <f>+AH9+AH16+AH23+AH35+AH46+AH66+AH84+AH108+AH132</f>
        <v>3678533</v>
      </c>
      <c r="AK8" s="149">
        <v>1</v>
      </c>
      <c r="AL8" s="13">
        <v>120474</v>
      </c>
      <c r="AM8" s="13">
        <v>395067</v>
      </c>
      <c r="AN8" s="13">
        <v>84936</v>
      </c>
      <c r="AO8" s="13">
        <v>9871</v>
      </c>
      <c r="AP8" s="149">
        <v>1</v>
      </c>
      <c r="AQ8" s="13">
        <v>280921</v>
      </c>
      <c r="AR8" s="13">
        <v>329427</v>
      </c>
      <c r="AS8" s="149">
        <v>1</v>
      </c>
      <c r="AT8" s="13">
        <v>593988</v>
      </c>
      <c r="AU8" s="13">
        <v>16360</v>
      </c>
      <c r="AV8" s="13"/>
      <c r="AW8" s="149">
        <v>1</v>
      </c>
      <c r="AX8" s="749">
        <v>1899847</v>
      </c>
      <c r="AY8" s="749">
        <v>10720</v>
      </c>
      <c r="AZ8" s="149">
        <v>1</v>
      </c>
      <c r="BA8" s="13">
        <v>909244</v>
      </c>
      <c r="BB8" s="13">
        <v>1001323</v>
      </c>
      <c r="BC8" s="149">
        <v>1</v>
      </c>
      <c r="BD8" s="13">
        <v>1121378</v>
      </c>
      <c r="BE8" s="13">
        <v>781653</v>
      </c>
      <c r="BF8" s="13">
        <v>7536</v>
      </c>
    </row>
    <row r="9" spans="1:58" s="138" customFormat="1" ht="18" customHeight="1" thickBot="1">
      <c r="A9" s="61"/>
      <c r="B9" s="503" t="s">
        <v>121</v>
      </c>
      <c r="C9" s="536">
        <f>SUM(C10:C15)</f>
        <v>6926</v>
      </c>
      <c r="D9" s="537">
        <f t="shared" ref="D9:D40" si="2">(C9/AG9)*100</f>
        <v>11.265635420224793</v>
      </c>
      <c r="E9" s="538">
        <f>SUM(E10:E15)</f>
        <v>47171</v>
      </c>
      <c r="F9" s="537">
        <f t="shared" ref="F9:F40" si="3">(E9/AG9)*100</f>
        <v>76.727012475804742</v>
      </c>
      <c r="G9" s="538">
        <f>SUM(G10:G15)</f>
        <v>7344</v>
      </c>
      <c r="H9" s="537">
        <f t="shared" si="0"/>
        <v>11.945542380324989</v>
      </c>
      <c r="I9" s="538">
        <f>SUM(I10:I15)</f>
        <v>38</v>
      </c>
      <c r="J9" s="539">
        <f t="shared" si="1"/>
        <v>6.1809723645472436E-2</v>
      </c>
      <c r="K9" s="536">
        <f>SUM(K10:K15)</f>
        <v>29564</v>
      </c>
      <c r="L9" s="540">
        <f>(K9/(K9+M9))*100</f>
        <v>48.087964996177554</v>
      </c>
      <c r="M9" s="538">
        <f>SUM(M10:M15)</f>
        <v>31915</v>
      </c>
      <c r="N9" s="541">
        <f>M9/(K9+M9)*100</f>
        <v>51.912035003822446</v>
      </c>
      <c r="O9" s="536">
        <f>SUM(O10:O15)</f>
        <v>14690</v>
      </c>
      <c r="P9" s="540">
        <f t="shared" ref="P9:P72" si="4">O9/(O9+Q9)*100</f>
        <v>55.679793806617894</v>
      </c>
      <c r="Q9" s="538">
        <f>SUM(Q10:Q15)</f>
        <v>11693</v>
      </c>
      <c r="R9" s="542">
        <f t="shared" ref="R9:R72" si="5">Q9/(O9+Q9)*100</f>
        <v>44.320206193382099</v>
      </c>
      <c r="S9" s="536">
        <f>SUM(S10:S15)</f>
        <v>42395</v>
      </c>
      <c r="T9" s="537">
        <f>(S9/AG9)*100</f>
        <v>68.95850615657379</v>
      </c>
      <c r="U9" s="538">
        <f>SUM(U10:U15)</f>
        <v>19084</v>
      </c>
      <c r="V9" s="542">
        <f t="shared" ref="V9:V72" si="6">(U9/AG9)*100</f>
        <v>31.04149384342621</v>
      </c>
      <c r="W9" s="536">
        <f>SUM(W10:W15)</f>
        <v>22945</v>
      </c>
      <c r="X9" s="537">
        <f>(W9/AH9)*100</f>
        <v>86.968881476708475</v>
      </c>
      <c r="Y9" s="538">
        <f>SUM(Y10:Y15)</f>
        <v>3438</v>
      </c>
      <c r="Z9" s="542">
        <f>(Y9/AH9)*100</f>
        <v>13.031118523291513</v>
      </c>
      <c r="AA9" s="536">
        <f>SUM(AA10:AA15)</f>
        <v>14047</v>
      </c>
      <c r="AB9" s="537">
        <f t="shared" ref="AB9:AB72" si="7">AA9/AH9*100</f>
        <v>53.242618352727135</v>
      </c>
      <c r="AC9" s="538">
        <f>SUM(AC10:AC15)</f>
        <v>12311</v>
      </c>
      <c r="AD9" s="540">
        <f t="shared" ref="AD9:AD72" si="8">AC9/AH9*100</f>
        <v>46.662623659174471</v>
      </c>
      <c r="AE9" s="538">
        <f>SUM(AE10:AE15)</f>
        <v>25</v>
      </c>
      <c r="AF9" s="542">
        <f t="shared" ref="AF9:AF72" si="9">AE9/AH9*100</f>
        <v>9.4757988098396695E-2</v>
      </c>
      <c r="AG9" s="504">
        <f>SUM(AG10:AG15)</f>
        <v>61479</v>
      </c>
      <c r="AH9" s="504">
        <f>O9+Q9</f>
        <v>26383</v>
      </c>
      <c r="AK9" s="149">
        <v>2</v>
      </c>
      <c r="AL9" s="13">
        <v>2506</v>
      </c>
      <c r="AM9" s="13">
        <v>7124</v>
      </c>
      <c r="AN9" s="13">
        <v>3272</v>
      </c>
      <c r="AO9" s="13">
        <v>11</v>
      </c>
      <c r="AP9" s="149">
        <v>2</v>
      </c>
      <c r="AQ9" s="13">
        <v>6579</v>
      </c>
      <c r="AR9" s="13">
        <v>6334</v>
      </c>
      <c r="AS9" s="149">
        <v>2</v>
      </c>
      <c r="AT9" s="13">
        <v>3909</v>
      </c>
      <c r="AU9" s="13">
        <v>9004</v>
      </c>
      <c r="AV9" s="13"/>
      <c r="AW9" s="149">
        <v>2</v>
      </c>
      <c r="AX9" s="749">
        <v>2718</v>
      </c>
      <c r="AY9" s="749">
        <v>429</v>
      </c>
      <c r="AZ9" s="149">
        <v>2</v>
      </c>
      <c r="BA9" s="13">
        <v>1591</v>
      </c>
      <c r="BB9" s="13">
        <v>1556</v>
      </c>
      <c r="BC9" s="149">
        <v>2</v>
      </c>
      <c r="BD9" s="13">
        <v>1791</v>
      </c>
      <c r="BE9" s="13">
        <v>1356</v>
      </c>
      <c r="BF9" s="13"/>
    </row>
    <row r="10" spans="1:58" s="138" customFormat="1">
      <c r="A10" s="60">
        <v>142</v>
      </c>
      <c r="B10" s="483" t="s">
        <v>443</v>
      </c>
      <c r="C10" s="484">
        <f t="shared" ref="C10:C15" si="10">VLOOKUP(A10,$AK$8:$AL$132,2,0)</f>
        <v>257</v>
      </c>
      <c r="D10" s="171">
        <f t="shared" si="2"/>
        <v>8.406934903500165</v>
      </c>
      <c r="E10" s="143">
        <f t="shared" ref="E10:E15" si="11">VLOOKUP(A10,$AK$8:$AM$132,3,0)</f>
        <v>2259</v>
      </c>
      <c r="F10" s="171">
        <f t="shared" si="3"/>
        <v>73.895976447497546</v>
      </c>
      <c r="G10" s="143">
        <f t="shared" ref="G10:G15" si="12">VLOOKUP(A10,$AK$8:$AN$132,4,0)</f>
        <v>540</v>
      </c>
      <c r="H10" s="171">
        <f t="shared" si="0"/>
        <v>17.664376840039253</v>
      </c>
      <c r="I10" s="143">
        <f t="shared" ref="I10:I15" si="13">VLOOKUP(A10,$AK$8:$AO$132,5,0)</f>
        <v>1</v>
      </c>
      <c r="J10" s="485">
        <f t="shared" si="1"/>
        <v>3.271180896303566E-2</v>
      </c>
      <c r="K10" s="490">
        <f t="shared" ref="K10:K15" si="14">VLOOKUP(A10,$AP$8:$AR$132,2,0)</f>
        <v>1502</v>
      </c>
      <c r="L10" s="164">
        <f>(K10/(K10+M10))*100</f>
        <v>49.133137062479555</v>
      </c>
      <c r="M10" s="150">
        <f t="shared" ref="M10:M15" si="15">VLOOKUP(A10,$AP$8:$AR$132,3,0)</f>
        <v>1555</v>
      </c>
      <c r="N10" s="491">
        <f t="shared" ref="N10:N73" si="16">M10/(K10+M10)*100</f>
        <v>50.866862937520438</v>
      </c>
      <c r="O10" s="490">
        <f t="shared" ref="O10:O15" si="17">VLOOKUP(A10,$AZ$8:$BB$132,2,0)</f>
        <v>430</v>
      </c>
      <c r="P10" s="164">
        <f t="shared" si="4"/>
        <v>49.710982658959537</v>
      </c>
      <c r="Q10" s="150">
        <f t="shared" ref="Q10:Q15" si="18">VLOOKUP(A10,$AZ$8:$BB$132,3,0)</f>
        <v>435</v>
      </c>
      <c r="R10" s="496">
        <f t="shared" si="5"/>
        <v>50.289017341040463</v>
      </c>
      <c r="S10" s="490">
        <f t="shared" ref="S10:S15" si="19">VLOOKUP(A10,$AS$8:$AU$132,2,0)</f>
        <v>1658</v>
      </c>
      <c r="T10" s="171">
        <f t="shared" ref="T10:T72" si="20">(S10/AG10)*100</f>
        <v>54.236179260713115</v>
      </c>
      <c r="U10" s="150">
        <f t="shared" ref="U10:U15" si="21">VLOOKUP(A10,$AS$8:$AU$132,3,0)</f>
        <v>1399</v>
      </c>
      <c r="V10" s="496">
        <f t="shared" si="6"/>
        <v>45.763820739286878</v>
      </c>
      <c r="W10" s="490">
        <f>VLOOKUP(A10,$AW$8:$AY$132,2,0)</f>
        <v>750</v>
      </c>
      <c r="X10" s="171">
        <f>(W10/AH10)*100</f>
        <v>86.705202312138724</v>
      </c>
      <c r="Y10" s="490">
        <f>VLOOKUP(A10,$AW$8:$AY$132,3,0)</f>
        <v>115</v>
      </c>
      <c r="Z10" s="496">
        <f>(Y10/AH10)*100</f>
        <v>13.294797687861271</v>
      </c>
      <c r="AA10" s="490">
        <f t="shared" ref="AA10:AA15" si="22">VLOOKUP(A10,$BC$8:$BF$132,2,0)</f>
        <v>440</v>
      </c>
      <c r="AB10" s="171">
        <f t="shared" si="7"/>
        <v>50.867052023121381</v>
      </c>
      <c r="AC10" s="150">
        <f t="shared" ref="AC10:AC15" si="23">VLOOKUP(A10,$BC$8:$BF$132,3,0)</f>
        <v>424</v>
      </c>
      <c r="AD10" s="164">
        <f t="shared" si="8"/>
        <v>49.017341040462426</v>
      </c>
      <c r="AE10" s="150">
        <f t="shared" ref="AE10:AE15" si="24">VLOOKUP(A10,$BC$8:$BF$132,4,0)</f>
        <v>1</v>
      </c>
      <c r="AF10" s="496">
        <f t="shared" si="9"/>
        <v>0.11560693641618498</v>
      </c>
      <c r="AG10" s="498">
        <f t="shared" ref="AG10:AG15" si="25">(S10+U10)</f>
        <v>3057</v>
      </c>
      <c r="AH10" s="498">
        <f t="shared" ref="AH10:AH73" si="26">O10+Q10</f>
        <v>865</v>
      </c>
      <c r="AK10" s="149">
        <v>4</v>
      </c>
      <c r="AL10" s="13">
        <v>315</v>
      </c>
      <c r="AM10" s="13">
        <v>727</v>
      </c>
      <c r="AN10" s="13">
        <v>345</v>
      </c>
      <c r="AO10" s="13">
        <v>5</v>
      </c>
      <c r="AP10" s="149">
        <v>4</v>
      </c>
      <c r="AQ10" s="13">
        <v>736</v>
      </c>
      <c r="AR10" s="13">
        <v>656</v>
      </c>
      <c r="AS10" s="149">
        <v>4</v>
      </c>
      <c r="AT10" s="13">
        <v>394</v>
      </c>
      <c r="AU10" s="13">
        <v>998</v>
      </c>
      <c r="AV10" s="13"/>
      <c r="AW10" s="149">
        <v>4</v>
      </c>
      <c r="AX10" s="749">
        <v>323</v>
      </c>
      <c r="AY10" s="749">
        <v>35</v>
      </c>
      <c r="AZ10" s="149">
        <v>4</v>
      </c>
      <c r="BA10" s="13">
        <v>150</v>
      </c>
      <c r="BB10" s="13">
        <v>208</v>
      </c>
      <c r="BC10" s="149">
        <v>4</v>
      </c>
      <c r="BD10" s="13">
        <v>177</v>
      </c>
      <c r="BE10" s="13">
        <v>181</v>
      </c>
      <c r="BF10" s="13"/>
    </row>
    <row r="11" spans="1:58" s="138" customFormat="1">
      <c r="A11" s="60">
        <v>425</v>
      </c>
      <c r="B11" s="483" t="s">
        <v>442</v>
      </c>
      <c r="C11" s="484">
        <f t="shared" si="10"/>
        <v>266</v>
      </c>
      <c r="D11" s="171">
        <f t="shared" si="2"/>
        <v>4.3322475570032575</v>
      </c>
      <c r="E11" s="143">
        <f t="shared" si="11"/>
        <v>4375</v>
      </c>
      <c r="F11" s="171">
        <f t="shared" si="3"/>
        <v>71.254071661237788</v>
      </c>
      <c r="G11" s="143">
        <f t="shared" si="12"/>
        <v>1497</v>
      </c>
      <c r="H11" s="171">
        <f t="shared" si="0"/>
        <v>24.381107491856678</v>
      </c>
      <c r="I11" s="143">
        <f t="shared" si="13"/>
        <v>2</v>
      </c>
      <c r="J11" s="485">
        <f t="shared" si="1"/>
        <v>3.2573289902280131E-2</v>
      </c>
      <c r="K11" s="490">
        <f t="shared" si="14"/>
        <v>3086</v>
      </c>
      <c r="L11" s="164">
        <f t="shared" ref="L11:L74" si="27">(K11/(K11+M11))*100</f>
        <v>50.260586319218234</v>
      </c>
      <c r="M11" s="150">
        <f t="shared" si="15"/>
        <v>3054</v>
      </c>
      <c r="N11" s="491">
        <f t="shared" si="16"/>
        <v>49.739413680781759</v>
      </c>
      <c r="O11" s="490">
        <f t="shared" si="17"/>
        <v>959</v>
      </c>
      <c r="P11" s="164">
        <f t="shared" si="4"/>
        <v>54.1501976284585</v>
      </c>
      <c r="Q11" s="150">
        <f t="shared" si="18"/>
        <v>812</v>
      </c>
      <c r="R11" s="496">
        <f t="shared" si="5"/>
        <v>45.8498023715415</v>
      </c>
      <c r="S11" s="490">
        <f t="shared" si="19"/>
        <v>3231</v>
      </c>
      <c r="T11" s="171">
        <f t="shared" si="20"/>
        <v>52.622149837133549</v>
      </c>
      <c r="U11" s="150">
        <f t="shared" si="21"/>
        <v>2909</v>
      </c>
      <c r="V11" s="496">
        <f t="shared" si="6"/>
        <v>47.377850162866444</v>
      </c>
      <c r="W11" s="490">
        <f t="shared" ref="W11:W15" si="28">VLOOKUP(A11,$AW$8:$AY$132,2,0)</f>
        <v>1530</v>
      </c>
      <c r="X11" s="171">
        <f t="shared" ref="X11:X15" si="29">(W11/AH11)*100</f>
        <v>86.391869000564654</v>
      </c>
      <c r="Y11" s="490">
        <f t="shared" ref="Y11:Y15" si="30">VLOOKUP(A11,$AW$8:$AY$132,3,0)</f>
        <v>241</v>
      </c>
      <c r="Z11" s="496">
        <f t="shared" ref="Z11:Z15" si="31">(Y11/AH11)*100</f>
        <v>13.608130999435348</v>
      </c>
      <c r="AA11" s="490">
        <f t="shared" si="22"/>
        <v>971</v>
      </c>
      <c r="AB11" s="171">
        <f t="shared" si="7"/>
        <v>54.827780914737431</v>
      </c>
      <c r="AC11" s="150">
        <f t="shared" si="23"/>
        <v>799</v>
      </c>
      <c r="AD11" s="164">
        <f t="shared" si="8"/>
        <v>45.115753811405988</v>
      </c>
      <c r="AE11" s="150">
        <f t="shared" si="24"/>
        <v>1</v>
      </c>
      <c r="AF11" s="496">
        <f t="shared" si="9"/>
        <v>5.6465273856578201E-2</v>
      </c>
      <c r="AG11" s="498">
        <f t="shared" si="25"/>
        <v>6140</v>
      </c>
      <c r="AH11" s="498">
        <f t="shared" si="26"/>
        <v>1771</v>
      </c>
      <c r="AK11" s="149">
        <v>21</v>
      </c>
      <c r="AL11" s="13">
        <v>1974</v>
      </c>
      <c r="AM11" s="13">
        <v>791</v>
      </c>
      <c r="AN11" s="13">
        <v>243</v>
      </c>
      <c r="AO11" s="13">
        <v>5</v>
      </c>
      <c r="AP11" s="149">
        <v>21</v>
      </c>
      <c r="AQ11" s="13">
        <v>1460</v>
      </c>
      <c r="AR11" s="13">
        <v>1553</v>
      </c>
      <c r="AS11" s="149">
        <v>21</v>
      </c>
      <c r="AT11" s="13">
        <v>1276</v>
      </c>
      <c r="AU11" s="13">
        <v>1737</v>
      </c>
      <c r="AV11" s="13"/>
      <c r="AW11" s="149">
        <v>21</v>
      </c>
      <c r="AX11" s="749">
        <v>470</v>
      </c>
      <c r="AY11" s="749">
        <v>67</v>
      </c>
      <c r="AZ11" s="149">
        <v>21</v>
      </c>
      <c r="BA11" s="13">
        <v>278</v>
      </c>
      <c r="BB11" s="13">
        <v>259</v>
      </c>
      <c r="BC11" s="149">
        <v>21</v>
      </c>
      <c r="BD11" s="13">
        <v>299</v>
      </c>
      <c r="BE11" s="13">
        <v>238</v>
      </c>
      <c r="BF11" s="13"/>
    </row>
    <row r="12" spans="1:58" s="138" customFormat="1">
      <c r="A12" s="60">
        <v>579</v>
      </c>
      <c r="B12" s="483" t="s">
        <v>441</v>
      </c>
      <c r="C12" s="484">
        <f t="shared" si="10"/>
        <v>1123</v>
      </c>
      <c r="D12" s="171">
        <f t="shared" si="2"/>
        <v>4.327719757986821</v>
      </c>
      <c r="E12" s="143">
        <f t="shared" si="11"/>
        <v>22542</v>
      </c>
      <c r="F12" s="171">
        <f t="shared" si="3"/>
        <v>86.870399630043551</v>
      </c>
      <c r="G12" s="143">
        <f t="shared" si="12"/>
        <v>2266</v>
      </c>
      <c r="H12" s="171">
        <f t="shared" si="0"/>
        <v>8.7325137770241632</v>
      </c>
      <c r="I12" s="143">
        <f t="shared" si="13"/>
        <v>18</v>
      </c>
      <c r="J12" s="485">
        <f t="shared" si="1"/>
        <v>6.9366834945469955E-2</v>
      </c>
      <c r="K12" s="490">
        <f t="shared" si="14"/>
        <v>12489</v>
      </c>
      <c r="L12" s="164">
        <f t="shared" si="27"/>
        <v>48.129022312998579</v>
      </c>
      <c r="M12" s="150">
        <f t="shared" si="15"/>
        <v>13460</v>
      </c>
      <c r="N12" s="491">
        <f t="shared" si="16"/>
        <v>51.870977687001428</v>
      </c>
      <c r="O12" s="490">
        <f t="shared" si="17"/>
        <v>9331</v>
      </c>
      <c r="P12" s="164">
        <f t="shared" si="4"/>
        <v>55.063141744364451</v>
      </c>
      <c r="Q12" s="150">
        <f t="shared" si="18"/>
        <v>7615</v>
      </c>
      <c r="R12" s="496">
        <f t="shared" si="5"/>
        <v>44.936858255635549</v>
      </c>
      <c r="S12" s="490">
        <f t="shared" si="19"/>
        <v>22849</v>
      </c>
      <c r="T12" s="171">
        <f t="shared" si="20"/>
        <v>88.053489537169057</v>
      </c>
      <c r="U12" s="150">
        <f t="shared" si="21"/>
        <v>3100</v>
      </c>
      <c r="V12" s="496">
        <f t="shared" si="6"/>
        <v>11.946510462830938</v>
      </c>
      <c r="W12" s="490">
        <f t="shared" si="28"/>
        <v>14958</v>
      </c>
      <c r="X12" s="171">
        <f t="shared" si="29"/>
        <v>88.268617962941107</v>
      </c>
      <c r="Y12" s="490">
        <f t="shared" si="30"/>
        <v>1988</v>
      </c>
      <c r="Z12" s="496">
        <f t="shared" si="31"/>
        <v>11.731382037058893</v>
      </c>
      <c r="AA12" s="490">
        <f t="shared" si="22"/>
        <v>8879</v>
      </c>
      <c r="AB12" s="171">
        <f t="shared" si="7"/>
        <v>52.395845627286675</v>
      </c>
      <c r="AC12" s="150">
        <f t="shared" si="23"/>
        <v>8045</v>
      </c>
      <c r="AD12" s="164">
        <f t="shared" si="8"/>
        <v>47.47433022542193</v>
      </c>
      <c r="AE12" s="150">
        <f t="shared" si="24"/>
        <v>22</v>
      </c>
      <c r="AF12" s="496">
        <f t="shared" si="9"/>
        <v>0.12982414729139621</v>
      </c>
      <c r="AG12" s="498">
        <f t="shared" si="25"/>
        <v>25949</v>
      </c>
      <c r="AH12" s="498">
        <f t="shared" si="26"/>
        <v>16946</v>
      </c>
      <c r="AK12" s="149">
        <v>30</v>
      </c>
      <c r="AL12" s="13">
        <v>393</v>
      </c>
      <c r="AM12" s="13">
        <v>6522</v>
      </c>
      <c r="AN12" s="13">
        <v>3000</v>
      </c>
      <c r="AO12" s="13">
        <v>8</v>
      </c>
      <c r="AP12" s="149">
        <v>30</v>
      </c>
      <c r="AQ12" s="13">
        <v>4526</v>
      </c>
      <c r="AR12" s="13">
        <v>5397</v>
      </c>
      <c r="AS12" s="149">
        <v>30</v>
      </c>
      <c r="AT12" s="13">
        <v>5972</v>
      </c>
      <c r="AU12" s="13">
        <v>3951</v>
      </c>
      <c r="AV12" s="13"/>
      <c r="AW12" s="149">
        <v>30</v>
      </c>
      <c r="AX12" s="749">
        <v>11222</v>
      </c>
      <c r="AY12" s="749">
        <v>2415</v>
      </c>
      <c r="AZ12" s="149">
        <v>30</v>
      </c>
      <c r="BA12" s="13">
        <v>7214</v>
      </c>
      <c r="BB12" s="13">
        <v>6423</v>
      </c>
      <c r="BC12" s="149">
        <v>30</v>
      </c>
      <c r="BD12" s="13">
        <v>7187</v>
      </c>
      <c r="BE12" s="13">
        <v>6443</v>
      </c>
      <c r="BF12" s="13">
        <v>7</v>
      </c>
    </row>
    <row r="13" spans="1:58" s="138" customFormat="1">
      <c r="A13" s="60">
        <v>585</v>
      </c>
      <c r="B13" s="483" t="s">
        <v>440</v>
      </c>
      <c r="C13" s="484">
        <f t="shared" si="10"/>
        <v>307</v>
      </c>
      <c r="D13" s="171">
        <f t="shared" si="2"/>
        <v>4.161583299444219</v>
      </c>
      <c r="E13" s="143">
        <f t="shared" si="11"/>
        <v>5630</v>
      </c>
      <c r="F13" s="171">
        <f t="shared" si="3"/>
        <v>76.318286566354885</v>
      </c>
      <c r="G13" s="143">
        <f t="shared" si="12"/>
        <v>1425</v>
      </c>
      <c r="H13" s="171">
        <f t="shared" si="0"/>
        <v>19.316795445302969</v>
      </c>
      <c r="I13" s="143">
        <f t="shared" si="13"/>
        <v>15</v>
      </c>
      <c r="J13" s="485">
        <f t="shared" si="1"/>
        <v>0.20333468889792597</v>
      </c>
      <c r="K13" s="490">
        <f t="shared" si="14"/>
        <v>3513</v>
      </c>
      <c r="L13" s="164">
        <f t="shared" si="27"/>
        <v>47.620984139894269</v>
      </c>
      <c r="M13" s="150">
        <f t="shared" si="15"/>
        <v>3864</v>
      </c>
      <c r="N13" s="491">
        <f t="shared" si="16"/>
        <v>52.379015860105739</v>
      </c>
      <c r="O13" s="490">
        <f t="shared" si="17"/>
        <v>1806</v>
      </c>
      <c r="P13" s="164">
        <f t="shared" si="4"/>
        <v>55.21247324977071</v>
      </c>
      <c r="Q13" s="150">
        <f t="shared" si="18"/>
        <v>1465</v>
      </c>
      <c r="R13" s="496">
        <f t="shared" si="5"/>
        <v>44.78752675022929</v>
      </c>
      <c r="S13" s="490">
        <f t="shared" si="19"/>
        <v>4737</v>
      </c>
      <c r="T13" s="171">
        <f t="shared" si="20"/>
        <v>64.213094753965024</v>
      </c>
      <c r="U13" s="150">
        <f t="shared" si="21"/>
        <v>2640</v>
      </c>
      <c r="V13" s="496">
        <f t="shared" si="6"/>
        <v>35.786905246034969</v>
      </c>
      <c r="W13" s="490">
        <f t="shared" si="28"/>
        <v>2942</v>
      </c>
      <c r="X13" s="171">
        <f t="shared" si="29"/>
        <v>89.941913787832476</v>
      </c>
      <c r="Y13" s="490">
        <f t="shared" si="30"/>
        <v>329</v>
      </c>
      <c r="Z13" s="496">
        <f t="shared" si="31"/>
        <v>10.058086212167533</v>
      </c>
      <c r="AA13" s="490">
        <f t="shared" si="22"/>
        <v>1666</v>
      </c>
      <c r="AB13" s="171">
        <f t="shared" si="7"/>
        <v>50.93243656374198</v>
      </c>
      <c r="AC13" s="150">
        <f t="shared" si="23"/>
        <v>1605</v>
      </c>
      <c r="AD13" s="164">
        <f t="shared" si="8"/>
        <v>49.067563436258027</v>
      </c>
      <c r="AE13" s="150">
        <f t="shared" si="24"/>
        <v>0</v>
      </c>
      <c r="AF13" s="496">
        <f t="shared" si="9"/>
        <v>0</v>
      </c>
      <c r="AG13" s="498">
        <f t="shared" si="25"/>
        <v>7377</v>
      </c>
      <c r="AH13" s="498">
        <f t="shared" si="26"/>
        <v>3271</v>
      </c>
      <c r="AK13" s="149">
        <v>31</v>
      </c>
      <c r="AL13" s="13">
        <v>1739</v>
      </c>
      <c r="AM13" s="13">
        <v>11791</v>
      </c>
      <c r="AN13" s="13">
        <v>3265</v>
      </c>
      <c r="AO13" s="13">
        <v>47</v>
      </c>
      <c r="AP13" s="149">
        <v>31</v>
      </c>
      <c r="AQ13" s="13">
        <v>8263</v>
      </c>
      <c r="AR13" s="13">
        <v>8579</v>
      </c>
      <c r="AS13" s="149">
        <v>31</v>
      </c>
      <c r="AT13" s="13">
        <v>8172</v>
      </c>
      <c r="AU13" s="13">
        <v>8670</v>
      </c>
      <c r="AV13" s="13"/>
      <c r="AW13" s="149">
        <v>31</v>
      </c>
      <c r="AX13" s="749">
        <v>3709</v>
      </c>
      <c r="AY13" s="749">
        <v>719</v>
      </c>
      <c r="AZ13" s="149">
        <v>31</v>
      </c>
      <c r="BA13" s="13">
        <v>2519</v>
      </c>
      <c r="BB13" s="13">
        <v>1909</v>
      </c>
      <c r="BC13" s="149">
        <v>31</v>
      </c>
      <c r="BD13" s="13">
        <v>2436</v>
      </c>
      <c r="BE13" s="13">
        <v>1989</v>
      </c>
      <c r="BF13" s="13">
        <v>3</v>
      </c>
    </row>
    <row r="14" spans="1:58" s="138" customFormat="1">
      <c r="A14" s="60">
        <v>591</v>
      </c>
      <c r="B14" s="483" t="s">
        <v>439</v>
      </c>
      <c r="C14" s="484">
        <f t="shared" si="10"/>
        <v>1022</v>
      </c>
      <c r="D14" s="171">
        <f t="shared" si="2"/>
        <v>11.621560154650897</v>
      </c>
      <c r="E14" s="143">
        <f t="shared" si="11"/>
        <v>6453</v>
      </c>
      <c r="F14" s="171">
        <f t="shared" si="3"/>
        <v>73.379576984307477</v>
      </c>
      <c r="G14" s="143">
        <f t="shared" si="12"/>
        <v>1317</v>
      </c>
      <c r="H14" s="171">
        <f t="shared" si="0"/>
        <v>14.976120081874006</v>
      </c>
      <c r="I14" s="143">
        <f t="shared" si="13"/>
        <v>2</v>
      </c>
      <c r="J14" s="485">
        <f t="shared" si="1"/>
        <v>2.2742779167614281E-2</v>
      </c>
      <c r="K14" s="490">
        <f t="shared" si="14"/>
        <v>3994</v>
      </c>
      <c r="L14" s="164">
        <f t="shared" si="27"/>
        <v>45.417329997725716</v>
      </c>
      <c r="M14" s="150">
        <f t="shared" si="15"/>
        <v>4800</v>
      </c>
      <c r="N14" s="491">
        <f t="shared" si="16"/>
        <v>54.582670002274284</v>
      </c>
      <c r="O14" s="490">
        <f t="shared" si="17"/>
        <v>1754</v>
      </c>
      <c r="P14" s="164">
        <f t="shared" si="4"/>
        <v>60.966284323948564</v>
      </c>
      <c r="Q14" s="150">
        <f t="shared" si="18"/>
        <v>1123</v>
      </c>
      <c r="R14" s="496">
        <f t="shared" si="5"/>
        <v>39.033715676051443</v>
      </c>
      <c r="S14" s="490">
        <f t="shared" si="19"/>
        <v>4602</v>
      </c>
      <c r="T14" s="171">
        <f t="shared" si="20"/>
        <v>52.331134864680465</v>
      </c>
      <c r="U14" s="150">
        <f t="shared" si="21"/>
        <v>4192</v>
      </c>
      <c r="V14" s="496">
        <f t="shared" si="6"/>
        <v>47.668865135319535</v>
      </c>
      <c r="W14" s="490">
        <f t="shared" si="28"/>
        <v>2198</v>
      </c>
      <c r="X14" s="171">
        <f t="shared" si="29"/>
        <v>76.399026763990264</v>
      </c>
      <c r="Y14" s="490">
        <f t="shared" si="30"/>
        <v>679</v>
      </c>
      <c r="Z14" s="496">
        <f t="shared" si="31"/>
        <v>23.600973236009732</v>
      </c>
      <c r="AA14" s="490">
        <f t="shared" si="22"/>
        <v>1615</v>
      </c>
      <c r="AB14" s="171">
        <f t="shared" si="7"/>
        <v>56.134862704205766</v>
      </c>
      <c r="AC14" s="150">
        <f t="shared" si="23"/>
        <v>1261</v>
      </c>
      <c r="AD14" s="164">
        <f t="shared" si="8"/>
        <v>43.830378866875222</v>
      </c>
      <c r="AE14" s="150">
        <f t="shared" si="24"/>
        <v>1</v>
      </c>
      <c r="AF14" s="496">
        <f t="shared" si="9"/>
        <v>3.475842891901286E-2</v>
      </c>
      <c r="AG14" s="498">
        <f t="shared" si="25"/>
        <v>8794</v>
      </c>
      <c r="AH14" s="498">
        <f t="shared" si="26"/>
        <v>2877</v>
      </c>
      <c r="AK14" s="149">
        <v>34</v>
      </c>
      <c r="AL14" s="13">
        <v>2799</v>
      </c>
      <c r="AM14" s="13">
        <v>15284</v>
      </c>
      <c r="AN14" s="13">
        <v>10957</v>
      </c>
      <c r="AO14" s="13">
        <v>28</v>
      </c>
      <c r="AP14" s="149">
        <v>34</v>
      </c>
      <c r="AQ14" s="13">
        <v>14718</v>
      </c>
      <c r="AR14" s="13">
        <v>14350</v>
      </c>
      <c r="AS14" s="149">
        <v>34</v>
      </c>
      <c r="AT14" s="13">
        <v>13794</v>
      </c>
      <c r="AU14" s="13">
        <v>15274</v>
      </c>
      <c r="AV14" s="13"/>
      <c r="AW14" s="149">
        <v>34</v>
      </c>
      <c r="AX14" s="749">
        <v>7366</v>
      </c>
      <c r="AY14" s="749">
        <v>721</v>
      </c>
      <c r="AZ14" s="149">
        <v>34</v>
      </c>
      <c r="BA14" s="13">
        <v>4107</v>
      </c>
      <c r="BB14" s="13">
        <v>3980</v>
      </c>
      <c r="BC14" s="149">
        <v>34</v>
      </c>
      <c r="BD14" s="13">
        <v>4086</v>
      </c>
      <c r="BE14" s="13">
        <v>3998</v>
      </c>
      <c r="BF14" s="13">
        <v>3</v>
      </c>
    </row>
    <row r="15" spans="1:58" s="138" customFormat="1">
      <c r="A15" s="60">
        <v>893</v>
      </c>
      <c r="B15" s="506" t="s">
        <v>438</v>
      </c>
      <c r="C15" s="507">
        <f t="shared" si="10"/>
        <v>3951</v>
      </c>
      <c r="D15" s="508">
        <f t="shared" si="2"/>
        <v>38.880141704388897</v>
      </c>
      <c r="E15" s="509">
        <f t="shared" si="11"/>
        <v>5912</v>
      </c>
      <c r="F15" s="508">
        <f t="shared" si="3"/>
        <v>58.177524109427281</v>
      </c>
      <c r="G15" s="509">
        <f t="shared" si="12"/>
        <v>299</v>
      </c>
      <c r="H15" s="508">
        <f t="shared" si="0"/>
        <v>2.9423341861838219</v>
      </c>
      <c r="I15" s="509">
        <f t="shared" si="13"/>
        <v>0</v>
      </c>
      <c r="J15" s="510">
        <f t="shared" si="1"/>
        <v>0</v>
      </c>
      <c r="K15" s="511">
        <f t="shared" si="14"/>
        <v>4980</v>
      </c>
      <c r="L15" s="512">
        <f t="shared" si="27"/>
        <v>49.006101161188745</v>
      </c>
      <c r="M15" s="513">
        <f t="shared" si="15"/>
        <v>5182</v>
      </c>
      <c r="N15" s="514">
        <f t="shared" si="16"/>
        <v>50.993898838811255</v>
      </c>
      <c r="O15" s="511">
        <f t="shared" si="17"/>
        <v>410</v>
      </c>
      <c r="P15" s="512">
        <f t="shared" si="4"/>
        <v>62.787136294027569</v>
      </c>
      <c r="Q15" s="513">
        <f t="shared" si="18"/>
        <v>243</v>
      </c>
      <c r="R15" s="515">
        <f t="shared" si="5"/>
        <v>37.212863705972438</v>
      </c>
      <c r="S15" s="511">
        <f t="shared" si="19"/>
        <v>5318</v>
      </c>
      <c r="T15" s="508">
        <f t="shared" si="20"/>
        <v>52.33221806730959</v>
      </c>
      <c r="U15" s="513">
        <f t="shared" si="21"/>
        <v>4844</v>
      </c>
      <c r="V15" s="515">
        <f t="shared" si="6"/>
        <v>47.667781932690417</v>
      </c>
      <c r="W15" s="490">
        <f t="shared" si="28"/>
        <v>567</v>
      </c>
      <c r="X15" s="171">
        <f t="shared" si="29"/>
        <v>86.830015313935689</v>
      </c>
      <c r="Y15" s="490">
        <f t="shared" si="30"/>
        <v>86</v>
      </c>
      <c r="Z15" s="496">
        <f t="shared" si="31"/>
        <v>13.169984686064318</v>
      </c>
      <c r="AA15" s="511">
        <f t="shared" si="22"/>
        <v>476</v>
      </c>
      <c r="AB15" s="508">
        <f t="shared" si="7"/>
        <v>72.894333843797853</v>
      </c>
      <c r="AC15" s="513">
        <f t="shared" si="23"/>
        <v>177</v>
      </c>
      <c r="AD15" s="512">
        <f t="shared" si="8"/>
        <v>27.105666156202147</v>
      </c>
      <c r="AE15" s="513">
        <f t="shared" si="24"/>
        <v>0</v>
      </c>
      <c r="AF15" s="515">
        <f t="shared" si="9"/>
        <v>0</v>
      </c>
      <c r="AG15" s="516">
        <f t="shared" si="25"/>
        <v>10162</v>
      </c>
      <c r="AH15" s="516">
        <f t="shared" si="26"/>
        <v>653</v>
      </c>
      <c r="AK15" s="149">
        <v>36</v>
      </c>
      <c r="AL15" s="13">
        <v>415</v>
      </c>
      <c r="AM15" s="13">
        <v>1611</v>
      </c>
      <c r="AN15" s="13">
        <v>727</v>
      </c>
      <c r="AO15" s="13">
        <v>15</v>
      </c>
      <c r="AP15" s="149">
        <v>36</v>
      </c>
      <c r="AQ15" s="13">
        <v>1247</v>
      </c>
      <c r="AR15" s="13">
        <v>1521</v>
      </c>
      <c r="AS15" s="149">
        <v>36</v>
      </c>
      <c r="AT15" s="13">
        <v>1576</v>
      </c>
      <c r="AU15" s="13">
        <v>1192</v>
      </c>
      <c r="AV15" s="13"/>
      <c r="AW15" s="149">
        <v>36</v>
      </c>
      <c r="AX15" s="749">
        <v>1165</v>
      </c>
      <c r="AY15" s="749">
        <v>318</v>
      </c>
      <c r="AZ15" s="149">
        <v>36</v>
      </c>
      <c r="BA15" s="13">
        <v>869</v>
      </c>
      <c r="BB15" s="13">
        <v>614</v>
      </c>
      <c r="BC15" s="149">
        <v>36</v>
      </c>
      <c r="BD15" s="13">
        <v>769</v>
      </c>
      <c r="BE15" s="13">
        <v>714</v>
      </c>
      <c r="BF15" s="13"/>
    </row>
    <row r="16" spans="1:58" s="138" customFormat="1" ht="16.5" customHeight="1">
      <c r="A16" s="505"/>
      <c r="B16" s="543" t="s">
        <v>119</v>
      </c>
      <c r="C16" s="545">
        <f>SUM(C17:C22)</f>
        <v>14029</v>
      </c>
      <c r="D16" s="529">
        <f t="shared" si="2"/>
        <v>6.3450927182270469</v>
      </c>
      <c r="E16" s="528">
        <f>SUM(E17:E22)</f>
        <v>195221</v>
      </c>
      <c r="F16" s="529">
        <f t="shared" si="3"/>
        <v>88.295341474445948</v>
      </c>
      <c r="G16" s="528">
        <f>SUM(G17:G22)</f>
        <v>10808</v>
      </c>
      <c r="H16" s="529">
        <f t="shared" si="0"/>
        <v>4.8882858435097241</v>
      </c>
      <c r="I16" s="528">
        <f>SUM(I17:I22)</f>
        <v>1042</v>
      </c>
      <c r="J16" s="546">
        <f t="shared" si="1"/>
        <v>0.47127996381727727</v>
      </c>
      <c r="K16" s="545">
        <f>SUM(K17:K22)</f>
        <v>108010</v>
      </c>
      <c r="L16" s="530">
        <f t="shared" si="27"/>
        <v>48.851198552691088</v>
      </c>
      <c r="M16" s="528">
        <f>SUM(M17:M22)</f>
        <v>113090</v>
      </c>
      <c r="N16" s="549">
        <f t="shared" si="16"/>
        <v>51.148801447308912</v>
      </c>
      <c r="O16" s="545">
        <f>SUM(O17:O22)</f>
        <v>22074</v>
      </c>
      <c r="P16" s="535">
        <f t="shared" si="4"/>
        <v>53.076534660607379</v>
      </c>
      <c r="Q16" s="528">
        <f>SUM(Q17:Q22)</f>
        <v>19515</v>
      </c>
      <c r="R16" s="551">
        <f t="shared" si="5"/>
        <v>46.923465339392628</v>
      </c>
      <c r="S16" s="545">
        <f>SUM(S17:S22)</f>
        <v>156587</v>
      </c>
      <c r="T16" s="529">
        <f t="shared" si="20"/>
        <v>70.821800090456804</v>
      </c>
      <c r="U16" s="528">
        <f>SUM(U17:U22)</f>
        <v>64513</v>
      </c>
      <c r="V16" s="551">
        <f t="shared" si="6"/>
        <v>29.178199909543196</v>
      </c>
      <c r="W16" s="545">
        <f>SUM(W17:W22)</f>
        <v>37383</v>
      </c>
      <c r="X16" s="529">
        <f>(W16/AH16)*100</f>
        <v>89.886748899949509</v>
      </c>
      <c r="Y16" s="528">
        <f>SUM(Y17:Y22)</f>
        <v>4206</v>
      </c>
      <c r="Z16" s="551">
        <f>(Y16/AH16)*100</f>
        <v>10.113251100050494</v>
      </c>
      <c r="AA16" s="545">
        <f>SUM(AA17:AA22)</f>
        <v>21379</v>
      </c>
      <c r="AB16" s="529">
        <f t="shared" si="7"/>
        <v>51.40541970232514</v>
      </c>
      <c r="AC16" s="528">
        <f>SUM(AC17:AC22)</f>
        <v>20188</v>
      </c>
      <c r="AD16" s="530">
        <f t="shared" si="8"/>
        <v>48.541681694678879</v>
      </c>
      <c r="AE16" s="528">
        <f>SUM(AE17:AE22)</f>
        <v>22</v>
      </c>
      <c r="AF16" s="551">
        <f t="shared" si="9"/>
        <v>5.2898602995984513E-2</v>
      </c>
      <c r="AG16" s="554">
        <f>SUM(AG17:AG22)</f>
        <v>221100</v>
      </c>
      <c r="AH16" s="554">
        <f t="shared" si="26"/>
        <v>41589</v>
      </c>
      <c r="AK16" s="149">
        <v>38</v>
      </c>
      <c r="AL16" s="13">
        <v>1004</v>
      </c>
      <c r="AM16" s="13">
        <v>5372</v>
      </c>
      <c r="AN16" s="13">
        <v>2456</v>
      </c>
      <c r="AO16" s="13">
        <v>112</v>
      </c>
      <c r="AP16" s="149">
        <v>38</v>
      </c>
      <c r="AQ16" s="13">
        <v>4465</v>
      </c>
      <c r="AR16" s="13">
        <v>4479</v>
      </c>
      <c r="AS16" s="149">
        <v>38</v>
      </c>
      <c r="AT16" s="13">
        <v>1490</v>
      </c>
      <c r="AU16" s="13">
        <v>7454</v>
      </c>
      <c r="AV16" s="13"/>
      <c r="AW16" s="149">
        <v>38</v>
      </c>
      <c r="AX16" s="749">
        <v>646</v>
      </c>
      <c r="AY16" s="749">
        <v>304</v>
      </c>
      <c r="AZ16" s="149">
        <v>38</v>
      </c>
      <c r="BA16" s="13">
        <v>557</v>
      </c>
      <c r="BB16" s="13">
        <v>393</v>
      </c>
      <c r="BC16" s="149">
        <v>38</v>
      </c>
      <c r="BD16" s="13">
        <v>573</v>
      </c>
      <c r="BE16" s="13">
        <v>377</v>
      </c>
      <c r="BF16" s="13"/>
    </row>
    <row r="17" spans="1:58" s="138" customFormat="1">
      <c r="A17" s="60">
        <v>120</v>
      </c>
      <c r="B17" s="517" t="s">
        <v>449</v>
      </c>
      <c r="C17" s="518">
        <f t="shared" ref="C17:C22" si="32">VLOOKUP(A17,$AK$8:$AL$132,2,0)</f>
        <v>2116</v>
      </c>
      <c r="D17" s="519">
        <f t="shared" si="2"/>
        <v>8.6867276981813699</v>
      </c>
      <c r="E17" s="520">
        <f t="shared" ref="E17:E22" si="33">VLOOKUP(A17,$AK$8:$AM$132,3,0)</f>
        <v>20989</v>
      </c>
      <c r="F17" s="519">
        <f t="shared" si="3"/>
        <v>86.165277720760287</v>
      </c>
      <c r="G17" s="520">
        <f t="shared" ref="G17:G22" si="34">VLOOKUP(A17,$AK$8:$AN$132,4,0)</f>
        <v>907</v>
      </c>
      <c r="H17" s="519">
        <f t="shared" si="0"/>
        <v>3.7234697647686685</v>
      </c>
      <c r="I17" s="520">
        <f t="shared" ref="I17:I22" si="35">VLOOKUP(A17,$AK$8:$AO$132,5,0)</f>
        <v>347</v>
      </c>
      <c r="J17" s="521">
        <f t="shared" si="1"/>
        <v>1.4245248162896671</v>
      </c>
      <c r="K17" s="522">
        <f t="shared" ref="K17:K22" si="36">VLOOKUP(A17,$AP$8:$AR$132,2,0)</f>
        <v>12285</v>
      </c>
      <c r="L17" s="523">
        <f t="shared" si="27"/>
        <v>50.433104807258097</v>
      </c>
      <c r="M17" s="524">
        <f t="shared" ref="M17:M22" si="37">VLOOKUP(A17,$AP$8:$AR$132,3,0)</f>
        <v>12074</v>
      </c>
      <c r="N17" s="525">
        <f t="shared" si="16"/>
        <v>49.566895192741903</v>
      </c>
      <c r="O17" s="522">
        <f t="shared" ref="O17:O22" si="38">VLOOKUP(A17,$AZ$8:$BB$132,2,0)</f>
        <v>491</v>
      </c>
      <c r="P17" s="523">
        <f t="shared" si="4"/>
        <v>53.427638737758429</v>
      </c>
      <c r="Q17" s="524">
        <f t="shared" ref="Q17:Q22" si="39">VLOOKUP(A17,$AZ$8:$BB$132,3,0)</f>
        <v>428</v>
      </c>
      <c r="R17" s="526">
        <f t="shared" si="5"/>
        <v>46.572361262241571</v>
      </c>
      <c r="S17" s="522">
        <f t="shared" ref="S17:S22" si="40">VLOOKUP(A17,$AS$8:$AU$132,2,0)</f>
        <v>15838</v>
      </c>
      <c r="T17" s="519">
        <f t="shared" si="20"/>
        <v>65.019089453590055</v>
      </c>
      <c r="U17" s="524">
        <f t="shared" ref="U17:U22" si="41">VLOOKUP(A17,$AS$8:$AU$132,3,0)</f>
        <v>8521</v>
      </c>
      <c r="V17" s="526">
        <f t="shared" si="6"/>
        <v>34.980910546409952</v>
      </c>
      <c r="W17" s="490">
        <f t="shared" ref="W17:W22" si="42">VLOOKUP(A17,$AW$8:$AY$132,2,0)</f>
        <v>731</v>
      </c>
      <c r="X17" s="171">
        <f t="shared" ref="X17:X22" si="43">(W17/AH17)*100</f>
        <v>79.542981501632198</v>
      </c>
      <c r="Y17" s="490">
        <f t="shared" ref="Y17:Y22" si="44">VLOOKUP(A17,$AW$8:$AY$132,3,0)</f>
        <v>188</v>
      </c>
      <c r="Z17" s="496">
        <f t="shared" ref="Z17:Z22" si="45">(Y17/AH17)*100</f>
        <v>20.457018498367791</v>
      </c>
      <c r="AA17" s="522">
        <f t="shared" ref="AA17:AA22" si="46">VLOOKUP(A17,$BC$8:$BF$132,2,0)</f>
        <v>632</v>
      </c>
      <c r="AB17" s="519">
        <f t="shared" si="7"/>
        <v>68.77040261153428</v>
      </c>
      <c r="AC17" s="524">
        <f t="shared" ref="AC17:AC22" si="47">VLOOKUP(A17,$BC$8:$BF$132,3,0)</f>
        <v>287</v>
      </c>
      <c r="AD17" s="523">
        <f t="shared" si="8"/>
        <v>31.229597388465724</v>
      </c>
      <c r="AE17" s="524">
        <f t="shared" ref="AE17:AE22" si="48">VLOOKUP(A17,$BC$8:$BF$132,4,0)</f>
        <v>0</v>
      </c>
      <c r="AF17" s="526">
        <f t="shared" si="9"/>
        <v>0</v>
      </c>
      <c r="AG17" s="527">
        <f t="shared" ref="AG17:AG22" si="49">(S17+U17)</f>
        <v>24359</v>
      </c>
      <c r="AH17" s="527">
        <f t="shared" si="26"/>
        <v>919</v>
      </c>
      <c r="AK17" s="149">
        <v>40</v>
      </c>
      <c r="AL17" s="13">
        <v>2295</v>
      </c>
      <c r="AM17" s="13">
        <v>10315</v>
      </c>
      <c r="AN17" s="13">
        <v>1340</v>
      </c>
      <c r="AO17" s="13">
        <v>17</v>
      </c>
      <c r="AP17" s="149">
        <v>40</v>
      </c>
      <c r="AQ17" s="13">
        <v>7308</v>
      </c>
      <c r="AR17" s="13">
        <v>6659</v>
      </c>
      <c r="AS17" s="149">
        <v>40</v>
      </c>
      <c r="AT17" s="13">
        <v>5220</v>
      </c>
      <c r="AU17" s="13">
        <v>8747</v>
      </c>
      <c r="AV17" s="13"/>
      <c r="AW17" s="149">
        <v>40</v>
      </c>
      <c r="AX17" s="749">
        <v>1148</v>
      </c>
      <c r="AY17" s="749">
        <v>488</v>
      </c>
      <c r="AZ17" s="149">
        <v>40</v>
      </c>
      <c r="BA17" s="13">
        <v>931</v>
      </c>
      <c r="BB17" s="13">
        <v>705</v>
      </c>
      <c r="BC17" s="149">
        <v>40</v>
      </c>
      <c r="BD17" s="13">
        <v>1046</v>
      </c>
      <c r="BE17" s="13">
        <v>587</v>
      </c>
      <c r="BF17" s="13">
        <v>3</v>
      </c>
    </row>
    <row r="18" spans="1:58" s="138" customFormat="1">
      <c r="A18" s="60">
        <v>154</v>
      </c>
      <c r="B18" s="483" t="s">
        <v>448</v>
      </c>
      <c r="C18" s="484">
        <f t="shared" si="32"/>
        <v>4090</v>
      </c>
      <c r="D18" s="171">
        <f t="shared" si="2"/>
        <v>5.6226114211872096</v>
      </c>
      <c r="E18" s="143">
        <f t="shared" si="33"/>
        <v>65258</v>
      </c>
      <c r="F18" s="171">
        <f t="shared" si="3"/>
        <v>89.711583404360624</v>
      </c>
      <c r="G18" s="143">
        <f t="shared" si="34"/>
        <v>3228</v>
      </c>
      <c r="H18" s="171">
        <f t="shared" si="0"/>
        <v>4.4376013857193914</v>
      </c>
      <c r="I18" s="143">
        <f t="shared" si="35"/>
        <v>166</v>
      </c>
      <c r="J18" s="485">
        <f t="shared" si="1"/>
        <v>0.2282037887327816</v>
      </c>
      <c r="K18" s="490">
        <f t="shared" si="36"/>
        <v>34430</v>
      </c>
      <c r="L18" s="164">
        <f t="shared" si="27"/>
        <v>47.331665337769103</v>
      </c>
      <c r="M18" s="150">
        <f t="shared" si="37"/>
        <v>38312</v>
      </c>
      <c r="N18" s="491">
        <f t="shared" si="16"/>
        <v>52.668334662230897</v>
      </c>
      <c r="O18" s="490">
        <f t="shared" si="38"/>
        <v>13755</v>
      </c>
      <c r="P18" s="164">
        <f t="shared" si="4"/>
        <v>52.453952636998061</v>
      </c>
      <c r="Q18" s="150">
        <f t="shared" si="39"/>
        <v>12468</v>
      </c>
      <c r="R18" s="496">
        <f t="shared" si="5"/>
        <v>47.546047363001946</v>
      </c>
      <c r="S18" s="490">
        <f t="shared" si="40"/>
        <v>62146</v>
      </c>
      <c r="T18" s="171">
        <f t="shared" si="20"/>
        <v>85.433449726430396</v>
      </c>
      <c r="U18" s="150">
        <f t="shared" si="41"/>
        <v>10596</v>
      </c>
      <c r="V18" s="496">
        <f t="shared" si="6"/>
        <v>14.566550273569604</v>
      </c>
      <c r="W18" s="490">
        <f t="shared" si="42"/>
        <v>24265</v>
      </c>
      <c r="X18" s="171">
        <f t="shared" si="43"/>
        <v>92.533272318193951</v>
      </c>
      <c r="Y18" s="490">
        <f t="shared" si="44"/>
        <v>1958</v>
      </c>
      <c r="Z18" s="496">
        <f t="shared" si="45"/>
        <v>7.4667276818060486</v>
      </c>
      <c r="AA18" s="490">
        <f t="shared" si="46"/>
        <v>13007</v>
      </c>
      <c r="AB18" s="171">
        <f t="shared" si="7"/>
        <v>49.601494870914848</v>
      </c>
      <c r="AC18" s="150">
        <f t="shared" si="47"/>
        <v>13200</v>
      </c>
      <c r="AD18" s="164">
        <f t="shared" si="8"/>
        <v>50.337489989703698</v>
      </c>
      <c r="AE18" s="150">
        <f t="shared" si="48"/>
        <v>16</v>
      </c>
      <c r="AF18" s="496">
        <f t="shared" si="9"/>
        <v>6.1015139381459027E-2</v>
      </c>
      <c r="AG18" s="498">
        <f t="shared" si="49"/>
        <v>72742</v>
      </c>
      <c r="AH18" s="498">
        <f t="shared" si="26"/>
        <v>26223</v>
      </c>
      <c r="AK18" s="149">
        <v>42</v>
      </c>
      <c r="AL18" s="13">
        <v>697</v>
      </c>
      <c r="AM18" s="13">
        <v>13149</v>
      </c>
      <c r="AN18" s="13">
        <v>3183</v>
      </c>
      <c r="AO18" s="13">
        <v>44</v>
      </c>
      <c r="AP18" s="149">
        <v>42</v>
      </c>
      <c r="AQ18" s="13">
        <v>8542</v>
      </c>
      <c r="AR18" s="13">
        <v>8531</v>
      </c>
      <c r="AS18" s="149">
        <v>42</v>
      </c>
      <c r="AT18" s="13">
        <v>9324</v>
      </c>
      <c r="AU18" s="13">
        <v>7749</v>
      </c>
      <c r="AV18" s="13"/>
      <c r="AW18" s="149">
        <v>42</v>
      </c>
      <c r="AX18" s="749">
        <v>7670</v>
      </c>
      <c r="AY18" s="749">
        <v>1147</v>
      </c>
      <c r="AZ18" s="149">
        <v>42</v>
      </c>
      <c r="BA18" s="13">
        <v>4524</v>
      </c>
      <c r="BB18" s="13">
        <v>4293</v>
      </c>
      <c r="BC18" s="149">
        <v>42</v>
      </c>
      <c r="BD18" s="13">
        <v>4782</v>
      </c>
      <c r="BE18" s="13">
        <v>4021</v>
      </c>
      <c r="BF18" s="13">
        <v>14</v>
      </c>
    </row>
    <row r="19" spans="1:58" s="138" customFormat="1">
      <c r="A19" s="60">
        <v>250</v>
      </c>
      <c r="B19" s="483" t="s">
        <v>447</v>
      </c>
      <c r="C19" s="484">
        <f t="shared" si="32"/>
        <v>2012</v>
      </c>
      <c r="D19" s="171">
        <f t="shared" si="2"/>
        <v>4.3383573754231621</v>
      </c>
      <c r="E19" s="143">
        <f t="shared" si="33"/>
        <v>42059</v>
      </c>
      <c r="F19" s="171">
        <f t="shared" si="3"/>
        <v>90.689350324514308</v>
      </c>
      <c r="G19" s="143">
        <f t="shared" si="34"/>
        <v>2195</v>
      </c>
      <c r="H19" s="171">
        <f t="shared" si="0"/>
        <v>4.7329495223925653</v>
      </c>
      <c r="I19" s="143">
        <f t="shared" si="35"/>
        <v>111</v>
      </c>
      <c r="J19" s="485">
        <f t="shared" si="1"/>
        <v>0.23934277766996573</v>
      </c>
      <c r="K19" s="490">
        <f t="shared" si="36"/>
        <v>22851</v>
      </c>
      <c r="L19" s="164">
        <f t="shared" si="27"/>
        <v>49.272268581408888</v>
      </c>
      <c r="M19" s="150">
        <f t="shared" si="37"/>
        <v>23526</v>
      </c>
      <c r="N19" s="491">
        <f t="shared" si="16"/>
        <v>50.727731418591112</v>
      </c>
      <c r="O19" s="490">
        <f t="shared" si="38"/>
        <v>4657</v>
      </c>
      <c r="P19" s="164">
        <f t="shared" si="4"/>
        <v>52.461417145432009</v>
      </c>
      <c r="Q19" s="150">
        <f t="shared" si="39"/>
        <v>4220</v>
      </c>
      <c r="R19" s="496">
        <f t="shared" si="5"/>
        <v>47.538582854567984</v>
      </c>
      <c r="S19" s="490">
        <f t="shared" si="40"/>
        <v>31699</v>
      </c>
      <c r="T19" s="171">
        <f t="shared" si="20"/>
        <v>68.350691075317499</v>
      </c>
      <c r="U19" s="150">
        <f t="shared" si="41"/>
        <v>14678</v>
      </c>
      <c r="V19" s="496">
        <f t="shared" si="6"/>
        <v>31.649308924682494</v>
      </c>
      <c r="W19" s="490">
        <f t="shared" si="42"/>
        <v>7786</v>
      </c>
      <c r="X19" s="171">
        <f t="shared" si="43"/>
        <v>87.709811873380644</v>
      </c>
      <c r="Y19" s="490">
        <f t="shared" si="44"/>
        <v>1091</v>
      </c>
      <c r="Z19" s="496">
        <f t="shared" si="45"/>
        <v>12.290188126619354</v>
      </c>
      <c r="AA19" s="490">
        <f t="shared" si="46"/>
        <v>4085</v>
      </c>
      <c r="AB19" s="171">
        <f t="shared" si="7"/>
        <v>46.017798805902892</v>
      </c>
      <c r="AC19" s="150">
        <f t="shared" si="47"/>
        <v>4789</v>
      </c>
      <c r="AD19" s="164">
        <f t="shared" si="8"/>
        <v>53.948405993015655</v>
      </c>
      <c r="AE19" s="150">
        <f t="shared" si="48"/>
        <v>3</v>
      </c>
      <c r="AF19" s="496">
        <f t="shared" si="9"/>
        <v>3.379520108144643E-2</v>
      </c>
      <c r="AG19" s="498">
        <f t="shared" si="49"/>
        <v>46377</v>
      </c>
      <c r="AH19" s="498">
        <f t="shared" si="26"/>
        <v>8877</v>
      </c>
      <c r="AK19" s="149">
        <v>44</v>
      </c>
      <c r="AL19" s="13">
        <v>1352</v>
      </c>
      <c r="AM19" s="13">
        <v>3347</v>
      </c>
      <c r="AN19" s="13">
        <v>786</v>
      </c>
      <c r="AO19" s="13"/>
      <c r="AP19" s="149">
        <v>44</v>
      </c>
      <c r="AQ19" s="13">
        <v>2822</v>
      </c>
      <c r="AR19" s="13">
        <v>2663</v>
      </c>
      <c r="AS19" s="149">
        <v>44</v>
      </c>
      <c r="AT19" s="13">
        <v>1072</v>
      </c>
      <c r="AU19" s="13">
        <v>4413</v>
      </c>
      <c r="AV19" s="13"/>
      <c r="AW19" s="149">
        <v>44</v>
      </c>
      <c r="AX19" s="749">
        <v>860</v>
      </c>
      <c r="AY19" s="749">
        <v>343</v>
      </c>
      <c r="AZ19" s="149">
        <v>44</v>
      </c>
      <c r="BA19" s="13">
        <v>651</v>
      </c>
      <c r="BB19" s="13">
        <v>552</v>
      </c>
      <c r="BC19" s="149">
        <v>44</v>
      </c>
      <c r="BD19" s="13">
        <v>566</v>
      </c>
      <c r="BE19" s="13">
        <v>636</v>
      </c>
      <c r="BF19" s="13">
        <v>1</v>
      </c>
    </row>
    <row r="20" spans="1:58" s="138" customFormat="1">
      <c r="A20" s="60">
        <v>495</v>
      </c>
      <c r="B20" s="483" t="s">
        <v>446</v>
      </c>
      <c r="C20" s="484">
        <f t="shared" si="32"/>
        <v>540</v>
      </c>
      <c r="D20" s="171">
        <f t="shared" si="2"/>
        <v>2.2843605905495159</v>
      </c>
      <c r="E20" s="143">
        <f t="shared" si="33"/>
        <v>22686</v>
      </c>
      <c r="F20" s="171">
        <f t="shared" si="3"/>
        <v>95.968526587419106</v>
      </c>
      <c r="G20" s="143">
        <f t="shared" si="34"/>
        <v>396</v>
      </c>
      <c r="H20" s="171">
        <f t="shared" si="0"/>
        <v>1.675197766402978</v>
      </c>
      <c r="I20" s="143">
        <f t="shared" si="35"/>
        <v>17</v>
      </c>
      <c r="J20" s="485">
        <f t="shared" si="1"/>
        <v>7.1915055628410676E-2</v>
      </c>
      <c r="K20" s="490">
        <f t="shared" si="36"/>
        <v>11940</v>
      </c>
      <c r="L20" s="164">
        <f t="shared" si="27"/>
        <v>50.509750835483736</v>
      </c>
      <c r="M20" s="150">
        <f t="shared" si="37"/>
        <v>11699</v>
      </c>
      <c r="N20" s="491">
        <f t="shared" si="16"/>
        <v>49.490249164516264</v>
      </c>
      <c r="O20" s="490">
        <f t="shared" si="38"/>
        <v>581</v>
      </c>
      <c r="P20" s="164">
        <f t="shared" si="4"/>
        <v>51.189427312775329</v>
      </c>
      <c r="Q20" s="150">
        <f t="shared" si="39"/>
        <v>554</v>
      </c>
      <c r="R20" s="496">
        <f t="shared" si="5"/>
        <v>48.810572687224671</v>
      </c>
      <c r="S20" s="490">
        <f t="shared" si="40"/>
        <v>14762</v>
      </c>
      <c r="T20" s="171">
        <f t="shared" si="20"/>
        <v>62.447650069799906</v>
      </c>
      <c r="U20" s="150">
        <f t="shared" si="41"/>
        <v>8877</v>
      </c>
      <c r="V20" s="496">
        <f t="shared" si="6"/>
        <v>37.552349930200094</v>
      </c>
      <c r="W20" s="490">
        <f t="shared" si="42"/>
        <v>974</v>
      </c>
      <c r="X20" s="171">
        <f t="shared" si="43"/>
        <v>85.81497797356829</v>
      </c>
      <c r="Y20" s="490">
        <f t="shared" si="44"/>
        <v>161</v>
      </c>
      <c r="Z20" s="496">
        <f t="shared" si="45"/>
        <v>14.185022026431717</v>
      </c>
      <c r="AA20" s="490">
        <f t="shared" si="46"/>
        <v>729</v>
      </c>
      <c r="AB20" s="171">
        <f t="shared" si="7"/>
        <v>64.229074889867846</v>
      </c>
      <c r="AC20" s="150">
        <f t="shared" si="47"/>
        <v>406</v>
      </c>
      <c r="AD20" s="164">
        <f t="shared" si="8"/>
        <v>35.770925110132154</v>
      </c>
      <c r="AE20" s="150">
        <f t="shared" si="48"/>
        <v>0</v>
      </c>
      <c r="AF20" s="496">
        <f t="shared" si="9"/>
        <v>0</v>
      </c>
      <c r="AG20" s="498">
        <f t="shared" si="49"/>
        <v>23639</v>
      </c>
      <c r="AH20" s="498">
        <f t="shared" si="26"/>
        <v>1135</v>
      </c>
      <c r="AK20" s="149">
        <v>45</v>
      </c>
      <c r="AL20" s="13">
        <v>7615</v>
      </c>
      <c r="AM20" s="13">
        <v>37108</v>
      </c>
      <c r="AN20" s="13">
        <v>4804</v>
      </c>
      <c r="AO20" s="13">
        <v>183</v>
      </c>
      <c r="AP20" s="149">
        <v>45</v>
      </c>
      <c r="AQ20" s="13">
        <v>22859</v>
      </c>
      <c r="AR20" s="13">
        <v>26851</v>
      </c>
      <c r="AS20" s="149">
        <v>45</v>
      </c>
      <c r="AT20" s="13">
        <v>41449</v>
      </c>
      <c r="AU20" s="13">
        <v>8261</v>
      </c>
      <c r="AV20" s="13"/>
      <c r="AW20" s="149">
        <v>45</v>
      </c>
      <c r="AX20" s="749">
        <v>80351</v>
      </c>
      <c r="AY20" s="749">
        <v>4714</v>
      </c>
      <c r="AZ20" s="149">
        <v>45</v>
      </c>
      <c r="BA20" s="13">
        <v>43852</v>
      </c>
      <c r="BB20" s="13">
        <v>41213</v>
      </c>
      <c r="BC20" s="149">
        <v>45</v>
      </c>
      <c r="BD20" s="13">
        <v>37774</v>
      </c>
      <c r="BE20" s="13">
        <v>47208</v>
      </c>
      <c r="BF20" s="13">
        <v>83</v>
      </c>
    </row>
    <row r="21" spans="1:58" s="138" customFormat="1">
      <c r="A21" s="60">
        <v>790</v>
      </c>
      <c r="B21" s="483" t="s">
        <v>445</v>
      </c>
      <c r="C21" s="484">
        <f t="shared" si="32"/>
        <v>2876</v>
      </c>
      <c r="D21" s="171">
        <f t="shared" si="2"/>
        <v>9.2690473121051955</v>
      </c>
      <c r="E21" s="143">
        <f t="shared" si="33"/>
        <v>25936</v>
      </c>
      <c r="F21" s="171">
        <f t="shared" si="3"/>
        <v>83.589016372308876</v>
      </c>
      <c r="G21" s="143">
        <f t="shared" si="34"/>
        <v>2173</v>
      </c>
      <c r="H21" s="171">
        <f t="shared" si="0"/>
        <v>7.003351811267243</v>
      </c>
      <c r="I21" s="143">
        <f t="shared" si="35"/>
        <v>43</v>
      </c>
      <c r="J21" s="485">
        <f t="shared" si="1"/>
        <v>0.13858450431867991</v>
      </c>
      <c r="K21" s="490">
        <f t="shared" si="36"/>
        <v>15306</v>
      </c>
      <c r="L21" s="164">
        <f t="shared" si="27"/>
        <v>49.329637746551505</v>
      </c>
      <c r="M21" s="150">
        <f t="shared" si="37"/>
        <v>15722</v>
      </c>
      <c r="N21" s="491">
        <f t="shared" si="16"/>
        <v>50.670362253448495</v>
      </c>
      <c r="O21" s="490">
        <f t="shared" si="38"/>
        <v>1409</v>
      </c>
      <c r="P21" s="164">
        <f t="shared" si="4"/>
        <v>57.816988100123098</v>
      </c>
      <c r="Q21" s="150">
        <f t="shared" si="39"/>
        <v>1028</v>
      </c>
      <c r="R21" s="496">
        <f t="shared" si="5"/>
        <v>42.183011899876902</v>
      </c>
      <c r="S21" s="490">
        <f t="shared" si="40"/>
        <v>19018</v>
      </c>
      <c r="T21" s="171">
        <f t="shared" si="20"/>
        <v>61.293025654247778</v>
      </c>
      <c r="U21" s="150">
        <f t="shared" si="41"/>
        <v>12010</v>
      </c>
      <c r="V21" s="496">
        <f t="shared" si="6"/>
        <v>38.706974345752229</v>
      </c>
      <c r="W21" s="490">
        <f t="shared" si="42"/>
        <v>2006</v>
      </c>
      <c r="X21" s="171">
        <f t="shared" si="43"/>
        <v>82.314320886335651</v>
      </c>
      <c r="Y21" s="490">
        <f t="shared" si="44"/>
        <v>431</v>
      </c>
      <c r="Z21" s="496">
        <f t="shared" si="45"/>
        <v>17.685679113664339</v>
      </c>
      <c r="AA21" s="490">
        <f t="shared" si="46"/>
        <v>1590</v>
      </c>
      <c r="AB21" s="171">
        <f t="shared" si="7"/>
        <v>65.244152646696762</v>
      </c>
      <c r="AC21" s="150">
        <f t="shared" si="47"/>
        <v>844</v>
      </c>
      <c r="AD21" s="164">
        <f t="shared" si="8"/>
        <v>34.632745178498155</v>
      </c>
      <c r="AE21" s="150">
        <f t="shared" si="48"/>
        <v>3</v>
      </c>
      <c r="AF21" s="496">
        <f t="shared" si="9"/>
        <v>0.12310217480508823</v>
      </c>
      <c r="AG21" s="498">
        <f t="shared" si="49"/>
        <v>31028</v>
      </c>
      <c r="AH21" s="498">
        <f t="shared" si="26"/>
        <v>2437</v>
      </c>
      <c r="AK21" s="149">
        <v>51</v>
      </c>
      <c r="AL21" s="13">
        <v>1128</v>
      </c>
      <c r="AM21" s="13">
        <v>23534</v>
      </c>
      <c r="AN21" s="13">
        <v>1501</v>
      </c>
      <c r="AO21" s="13">
        <v>216</v>
      </c>
      <c r="AP21" s="149">
        <v>51</v>
      </c>
      <c r="AQ21" s="13">
        <v>12996</v>
      </c>
      <c r="AR21" s="13">
        <v>13383</v>
      </c>
      <c r="AS21" s="149">
        <v>51</v>
      </c>
      <c r="AT21" s="13">
        <v>11956</v>
      </c>
      <c r="AU21" s="13">
        <v>14423</v>
      </c>
      <c r="AV21" s="13"/>
      <c r="AW21" s="149">
        <v>51</v>
      </c>
      <c r="AX21" s="749">
        <v>3120</v>
      </c>
      <c r="AY21" s="749">
        <v>362</v>
      </c>
      <c r="AZ21" s="149">
        <v>51</v>
      </c>
      <c r="BA21" s="13">
        <v>1864</v>
      </c>
      <c r="BB21" s="13">
        <v>1618</v>
      </c>
      <c r="BC21" s="149">
        <v>51</v>
      </c>
      <c r="BD21" s="13">
        <v>1700</v>
      </c>
      <c r="BE21" s="13">
        <v>1782</v>
      </c>
      <c r="BF21" s="13"/>
    </row>
    <row r="22" spans="1:58" s="138" customFormat="1">
      <c r="A22" s="60">
        <v>895</v>
      </c>
      <c r="B22" s="506" t="s">
        <v>444</v>
      </c>
      <c r="C22" s="507">
        <f t="shared" si="32"/>
        <v>2395</v>
      </c>
      <c r="D22" s="508">
        <f t="shared" si="2"/>
        <v>10.433456763232412</v>
      </c>
      <c r="E22" s="509">
        <f t="shared" si="33"/>
        <v>18293</v>
      </c>
      <c r="F22" s="508">
        <f t="shared" si="3"/>
        <v>79.690699194075364</v>
      </c>
      <c r="G22" s="509">
        <f t="shared" si="34"/>
        <v>1909</v>
      </c>
      <c r="H22" s="508">
        <f t="shared" si="0"/>
        <v>8.3162709649313875</v>
      </c>
      <c r="I22" s="509">
        <f t="shared" si="35"/>
        <v>358</v>
      </c>
      <c r="J22" s="510">
        <f t="shared" si="1"/>
        <v>1.5595730777608363</v>
      </c>
      <c r="K22" s="511">
        <f t="shared" si="36"/>
        <v>11198</v>
      </c>
      <c r="L22" s="512">
        <f t="shared" si="27"/>
        <v>48.782400348507949</v>
      </c>
      <c r="M22" s="513">
        <f t="shared" si="37"/>
        <v>11757</v>
      </c>
      <c r="N22" s="514">
        <f t="shared" si="16"/>
        <v>51.217599651492051</v>
      </c>
      <c r="O22" s="511">
        <f t="shared" si="38"/>
        <v>1181</v>
      </c>
      <c r="P22" s="512">
        <f t="shared" si="4"/>
        <v>59.109109109109106</v>
      </c>
      <c r="Q22" s="513">
        <f t="shared" si="39"/>
        <v>817</v>
      </c>
      <c r="R22" s="515">
        <f t="shared" si="5"/>
        <v>40.890890890890894</v>
      </c>
      <c r="S22" s="511">
        <f t="shared" si="40"/>
        <v>13124</v>
      </c>
      <c r="T22" s="508">
        <f t="shared" si="20"/>
        <v>57.172729252886079</v>
      </c>
      <c r="U22" s="513">
        <f t="shared" si="41"/>
        <v>9831</v>
      </c>
      <c r="V22" s="515">
        <f t="shared" si="6"/>
        <v>42.827270747113914</v>
      </c>
      <c r="W22" s="490">
        <f t="shared" si="42"/>
        <v>1621</v>
      </c>
      <c r="X22" s="171">
        <f t="shared" si="43"/>
        <v>81.131131131131127</v>
      </c>
      <c r="Y22" s="490">
        <f t="shared" si="44"/>
        <v>377</v>
      </c>
      <c r="Z22" s="496">
        <f t="shared" si="45"/>
        <v>18.868868868868869</v>
      </c>
      <c r="AA22" s="511">
        <f t="shared" si="46"/>
        <v>1336</v>
      </c>
      <c r="AB22" s="508">
        <f t="shared" si="7"/>
        <v>66.866866866866872</v>
      </c>
      <c r="AC22" s="513">
        <f t="shared" si="47"/>
        <v>662</v>
      </c>
      <c r="AD22" s="512">
        <f t="shared" si="8"/>
        <v>33.133133133133136</v>
      </c>
      <c r="AE22" s="513">
        <f t="shared" si="48"/>
        <v>0</v>
      </c>
      <c r="AF22" s="515">
        <f t="shared" si="9"/>
        <v>0</v>
      </c>
      <c r="AG22" s="516">
        <f t="shared" si="49"/>
        <v>22955</v>
      </c>
      <c r="AH22" s="516">
        <f t="shared" si="26"/>
        <v>1998</v>
      </c>
      <c r="AK22" s="149">
        <v>55</v>
      </c>
      <c r="AL22" s="13">
        <v>4497</v>
      </c>
      <c r="AM22" s="13">
        <v>1965</v>
      </c>
      <c r="AN22" s="13">
        <v>220</v>
      </c>
      <c r="AO22" s="13">
        <v>7</v>
      </c>
      <c r="AP22" s="149">
        <v>55</v>
      </c>
      <c r="AQ22" s="13">
        <v>3487</v>
      </c>
      <c r="AR22" s="13">
        <v>3202</v>
      </c>
      <c r="AS22" s="149">
        <v>55</v>
      </c>
      <c r="AT22" s="13">
        <v>2275</v>
      </c>
      <c r="AU22" s="13">
        <v>4414</v>
      </c>
      <c r="AV22" s="13"/>
      <c r="AW22" s="149">
        <v>55</v>
      </c>
      <c r="AX22" s="749">
        <v>430</v>
      </c>
      <c r="AY22" s="749">
        <v>59</v>
      </c>
      <c r="AZ22" s="149">
        <v>55</v>
      </c>
      <c r="BA22" s="13">
        <v>264</v>
      </c>
      <c r="BB22" s="13">
        <v>225</v>
      </c>
      <c r="BC22" s="149">
        <v>55</v>
      </c>
      <c r="BD22" s="13">
        <v>269</v>
      </c>
      <c r="BE22" s="13">
        <v>220</v>
      </c>
      <c r="BF22" s="13"/>
    </row>
    <row r="23" spans="1:58" s="138" customFormat="1" ht="17.25" customHeight="1">
      <c r="A23" s="505"/>
      <c r="B23" s="543" t="s">
        <v>345</v>
      </c>
      <c r="C23" s="545">
        <f>SUM(C24:C34)</f>
        <v>103816</v>
      </c>
      <c r="D23" s="529">
        <f t="shared" si="2"/>
        <v>29.234967291732961</v>
      </c>
      <c r="E23" s="528">
        <f>SUM(E24:E34)</f>
        <v>230251</v>
      </c>
      <c r="F23" s="529">
        <f t="shared" si="3"/>
        <v>64.839528144879452</v>
      </c>
      <c r="G23" s="528">
        <f>SUM(G24:G34)</f>
        <v>18867</v>
      </c>
      <c r="H23" s="529">
        <f t="shared" si="0"/>
        <v>5.3130165667442952</v>
      </c>
      <c r="I23" s="528">
        <f>SUM(I24:I34)</f>
        <v>2175</v>
      </c>
      <c r="J23" s="546">
        <f t="shared" si="1"/>
        <v>0.61248799664328413</v>
      </c>
      <c r="K23" s="545">
        <f>SUM(K24:K34)</f>
        <v>170339</v>
      </c>
      <c r="L23" s="530">
        <f t="shared" si="27"/>
        <v>47.968088671365692</v>
      </c>
      <c r="M23" s="528">
        <f>SUM(M24:M34)</f>
        <v>184770</v>
      </c>
      <c r="N23" s="549">
        <f t="shared" si="16"/>
        <v>52.031911328634308</v>
      </c>
      <c r="O23" s="545">
        <f>SUM(O24:O34)</f>
        <v>97130</v>
      </c>
      <c r="P23" s="530">
        <f t="shared" si="4"/>
        <v>52.002077299082885</v>
      </c>
      <c r="Q23" s="528">
        <f>SUM(Q24:Q34)</f>
        <v>89651</v>
      </c>
      <c r="R23" s="551">
        <f t="shared" si="5"/>
        <v>47.997922700917115</v>
      </c>
      <c r="S23" s="545">
        <f>SUM(S24:S34)</f>
        <v>212148</v>
      </c>
      <c r="T23" s="529">
        <f t="shared" si="20"/>
        <v>59.741656787071008</v>
      </c>
      <c r="U23" s="528">
        <f>SUM(U24:U34)</f>
        <v>142961</v>
      </c>
      <c r="V23" s="551">
        <f t="shared" si="6"/>
        <v>40.258343212928985</v>
      </c>
      <c r="W23" s="545">
        <f>SUM(W24:W34)</f>
        <v>172356</v>
      </c>
      <c r="X23" s="529">
        <f>(W23/AH23)*100</f>
        <v>92.277051734384116</v>
      </c>
      <c r="Y23" s="528">
        <f>SUM(Y24:Y34)</f>
        <v>14425</v>
      </c>
      <c r="Z23" s="551">
        <f>(Y23/AH23)*100</f>
        <v>7.7229482656158828</v>
      </c>
      <c r="AA23" s="545">
        <f>SUM(AA24:AA34)</f>
        <v>81458</v>
      </c>
      <c r="AB23" s="529">
        <f t="shared" si="7"/>
        <v>43.611502240591918</v>
      </c>
      <c r="AC23" s="528">
        <f>SUM(AC24:AC34)</f>
        <v>105169</v>
      </c>
      <c r="AD23" s="530">
        <f t="shared" si="8"/>
        <v>56.306048259726623</v>
      </c>
      <c r="AE23" s="528">
        <f>SUM(AE24:AE34)</f>
        <v>154</v>
      </c>
      <c r="AF23" s="551">
        <f t="shared" si="9"/>
        <v>8.2449499681445118E-2</v>
      </c>
      <c r="AG23" s="554">
        <f>SUM(AG24:AG34)</f>
        <v>355109</v>
      </c>
      <c r="AH23" s="554">
        <f t="shared" si="26"/>
        <v>186781</v>
      </c>
      <c r="AK23" s="149">
        <v>59</v>
      </c>
      <c r="AL23" s="13">
        <v>168</v>
      </c>
      <c r="AM23" s="13">
        <v>1439</v>
      </c>
      <c r="AN23" s="13">
        <v>1207</v>
      </c>
      <c r="AO23" s="13">
        <v>15</v>
      </c>
      <c r="AP23" s="149">
        <v>59</v>
      </c>
      <c r="AQ23" s="13">
        <v>1374</v>
      </c>
      <c r="AR23" s="13">
        <v>1455</v>
      </c>
      <c r="AS23" s="149">
        <v>59</v>
      </c>
      <c r="AT23" s="13">
        <v>770</v>
      </c>
      <c r="AU23" s="13">
        <v>2059</v>
      </c>
      <c r="AV23" s="13"/>
      <c r="AW23" s="149">
        <v>59</v>
      </c>
      <c r="AX23" s="749">
        <v>918</v>
      </c>
      <c r="AY23" s="749">
        <v>217</v>
      </c>
      <c r="AZ23" s="149">
        <v>59</v>
      </c>
      <c r="BA23" s="13">
        <v>573</v>
      </c>
      <c r="BB23" s="13">
        <v>562</v>
      </c>
      <c r="BC23" s="149">
        <v>59</v>
      </c>
      <c r="BD23" s="13">
        <v>590</v>
      </c>
      <c r="BE23" s="13">
        <v>543</v>
      </c>
      <c r="BF23" s="13">
        <v>2</v>
      </c>
    </row>
    <row r="24" spans="1:58" s="138" customFormat="1">
      <c r="A24" s="60">
        <v>45</v>
      </c>
      <c r="B24" s="517" t="s">
        <v>344</v>
      </c>
      <c r="C24" s="518">
        <f t="shared" ref="C24:C34" si="50">VLOOKUP(A24,$AK$8:$AL$132,2,0)</f>
        <v>7615</v>
      </c>
      <c r="D24" s="519">
        <f t="shared" si="2"/>
        <v>15.31884932609133</v>
      </c>
      <c r="E24" s="520">
        <f t="shared" ref="E24:E34" si="51">VLOOKUP(A24,$AK$8:$AM$132,3,0)</f>
        <v>37108</v>
      </c>
      <c r="F24" s="519">
        <f t="shared" si="3"/>
        <v>74.648963991148662</v>
      </c>
      <c r="G24" s="520">
        <f t="shared" ref="G24:G34" si="52">VLOOKUP(A24,$AK$8:$AN$132,4,0)</f>
        <v>4804</v>
      </c>
      <c r="H24" s="519">
        <f t="shared" si="0"/>
        <v>9.664051498692416</v>
      </c>
      <c r="I24" s="520">
        <f t="shared" ref="I24:I34" si="53">VLOOKUP(A24,$AK$8:$AO$132,5,0)</f>
        <v>183</v>
      </c>
      <c r="J24" s="521">
        <f t="shared" si="1"/>
        <v>0.36813518406759199</v>
      </c>
      <c r="K24" s="522">
        <f t="shared" ref="K24:K34" si="54">VLOOKUP(A24,$AP$8:$AR$132,2,0)</f>
        <v>22859</v>
      </c>
      <c r="L24" s="523">
        <f t="shared" si="27"/>
        <v>45.984711325688998</v>
      </c>
      <c r="M24" s="524">
        <f t="shared" ref="M24:M34" si="55">VLOOKUP(A24,$AP$8:$AR$132,3,0)</f>
        <v>26851</v>
      </c>
      <c r="N24" s="525">
        <f t="shared" si="16"/>
        <v>54.015288674311002</v>
      </c>
      <c r="O24" s="522">
        <f t="shared" ref="O24:O34" si="56">VLOOKUP(A24,$AZ$8:$BB$132,2,0)</f>
        <v>43852</v>
      </c>
      <c r="P24" s="523">
        <f t="shared" si="4"/>
        <v>51.55116675483454</v>
      </c>
      <c r="Q24" s="524">
        <f t="shared" ref="Q24:Q34" si="57">VLOOKUP(A24,$AZ$8:$BB$132,3,0)</f>
        <v>41213</v>
      </c>
      <c r="R24" s="526">
        <f t="shared" si="5"/>
        <v>48.44883324516546</v>
      </c>
      <c r="S24" s="522">
        <f t="shared" ref="S24:S34" si="58">VLOOKUP(A24,$AS$8:$AU$132,2,0)</f>
        <v>41449</v>
      </c>
      <c r="T24" s="519">
        <f t="shared" si="20"/>
        <v>83.381613357473356</v>
      </c>
      <c r="U24" s="524">
        <f t="shared" ref="U24:U34" si="59">VLOOKUP(A24,$AS$8:$AU$132,3,0)</f>
        <v>8261</v>
      </c>
      <c r="V24" s="526">
        <f t="shared" si="6"/>
        <v>16.618386642526655</v>
      </c>
      <c r="W24" s="490">
        <f t="shared" ref="W24:W34" si="60">VLOOKUP(A24,$AW$8:$AY$132,2,0)</f>
        <v>80351</v>
      </c>
      <c r="X24" s="171">
        <f t="shared" ref="X24:X34" si="61">(W24/AH24)*100</f>
        <v>94.458355375301238</v>
      </c>
      <c r="Y24" s="490">
        <f t="shared" ref="Y24:Y34" si="62">VLOOKUP(A24,$AW$8:$AY$132,3,0)</f>
        <v>4714</v>
      </c>
      <c r="Z24" s="496">
        <f t="shared" ref="Z24:Z34" si="63">(Y24/AH24)*100</f>
        <v>5.5416446246987601</v>
      </c>
      <c r="AA24" s="522">
        <f t="shared" ref="AA24:AA34" si="64">VLOOKUP(A24,$BC$8:$BF$132,2,0)</f>
        <v>37774</v>
      </c>
      <c r="AB24" s="519">
        <f t="shared" si="7"/>
        <v>44.406042438135543</v>
      </c>
      <c r="AC24" s="524">
        <f t="shared" ref="AC24:AC34" si="65">VLOOKUP(A24,$BC$8:$BF$132,3,0)</f>
        <v>47208</v>
      </c>
      <c r="AD24" s="523">
        <f t="shared" si="8"/>
        <v>55.496385117263273</v>
      </c>
      <c r="AE24" s="524">
        <f t="shared" ref="AE24:AE34" si="66">VLOOKUP(A24,$BC$8:$BF$132,4,0)</f>
        <v>83</v>
      </c>
      <c r="AF24" s="526">
        <f t="shared" si="9"/>
        <v>9.757244460118733E-2</v>
      </c>
      <c r="AG24" s="527">
        <f t="shared" ref="AG24:AG34" si="67">(S24+U24)</f>
        <v>49710</v>
      </c>
      <c r="AH24" s="527">
        <f t="shared" si="26"/>
        <v>85065</v>
      </c>
      <c r="AK24" s="149">
        <v>79</v>
      </c>
      <c r="AL24" s="13">
        <v>2265</v>
      </c>
      <c r="AM24" s="13">
        <v>7552</v>
      </c>
      <c r="AN24" s="13">
        <v>7458</v>
      </c>
      <c r="AO24" s="13">
        <v>86</v>
      </c>
      <c r="AP24" s="149">
        <v>79</v>
      </c>
      <c r="AQ24" s="13">
        <v>7905</v>
      </c>
      <c r="AR24" s="13">
        <v>9456</v>
      </c>
      <c r="AS24" s="149">
        <v>79</v>
      </c>
      <c r="AT24" s="13">
        <v>7898</v>
      </c>
      <c r="AU24" s="13">
        <v>9463</v>
      </c>
      <c r="AV24" s="13"/>
      <c r="AW24" s="149">
        <v>79</v>
      </c>
      <c r="AX24" s="749">
        <v>19272</v>
      </c>
      <c r="AY24" s="749">
        <v>2105</v>
      </c>
      <c r="AZ24" s="149">
        <v>79</v>
      </c>
      <c r="BA24" s="13">
        <v>10973</v>
      </c>
      <c r="BB24" s="13">
        <v>10404</v>
      </c>
      <c r="BC24" s="149">
        <v>79</v>
      </c>
      <c r="BD24" s="13">
        <v>11155</v>
      </c>
      <c r="BE24" s="13">
        <v>10198</v>
      </c>
      <c r="BF24" s="13">
        <v>24</v>
      </c>
    </row>
    <row r="25" spans="1:58" s="138" customFormat="1">
      <c r="A25" s="60">
        <v>51</v>
      </c>
      <c r="B25" s="483" t="s">
        <v>343</v>
      </c>
      <c r="C25" s="484">
        <f t="shared" si="50"/>
        <v>1128</v>
      </c>
      <c r="D25" s="171">
        <f t="shared" si="2"/>
        <v>4.2761287387694757</v>
      </c>
      <c r="E25" s="143">
        <f t="shared" si="51"/>
        <v>23534</v>
      </c>
      <c r="F25" s="171">
        <f t="shared" si="3"/>
        <v>89.21490579627735</v>
      </c>
      <c r="G25" s="143">
        <f t="shared" si="52"/>
        <v>1501</v>
      </c>
      <c r="H25" s="171">
        <f t="shared" si="0"/>
        <v>5.6901323022100918</v>
      </c>
      <c r="I25" s="143">
        <f t="shared" si="53"/>
        <v>216</v>
      </c>
      <c r="J25" s="485">
        <f t="shared" si="1"/>
        <v>0.81883316274309115</v>
      </c>
      <c r="K25" s="490">
        <f t="shared" si="54"/>
        <v>12996</v>
      </c>
      <c r="L25" s="164">
        <f t="shared" si="27"/>
        <v>49.266461958375977</v>
      </c>
      <c r="M25" s="150">
        <f t="shared" si="55"/>
        <v>13383</v>
      </c>
      <c r="N25" s="491">
        <f t="shared" si="16"/>
        <v>50.733538041624016</v>
      </c>
      <c r="O25" s="490">
        <f t="shared" si="56"/>
        <v>1864</v>
      </c>
      <c r="P25" s="164">
        <f t="shared" si="4"/>
        <v>53.532452613440555</v>
      </c>
      <c r="Q25" s="150">
        <f t="shared" si="57"/>
        <v>1618</v>
      </c>
      <c r="R25" s="496">
        <f t="shared" si="5"/>
        <v>46.467547386559445</v>
      </c>
      <c r="S25" s="490">
        <f t="shared" si="58"/>
        <v>11956</v>
      </c>
      <c r="T25" s="171">
        <f t="shared" si="20"/>
        <v>45.323931915538871</v>
      </c>
      <c r="U25" s="150">
        <f t="shared" si="59"/>
        <v>14423</v>
      </c>
      <c r="V25" s="496">
        <f t="shared" si="6"/>
        <v>54.676068084461129</v>
      </c>
      <c r="W25" s="490">
        <f t="shared" si="60"/>
        <v>3120</v>
      </c>
      <c r="X25" s="171">
        <f t="shared" si="61"/>
        <v>89.603676048248133</v>
      </c>
      <c r="Y25" s="490">
        <f t="shared" si="62"/>
        <v>362</v>
      </c>
      <c r="Z25" s="496">
        <f t="shared" si="63"/>
        <v>10.396323951751867</v>
      </c>
      <c r="AA25" s="490">
        <f t="shared" si="64"/>
        <v>1700</v>
      </c>
      <c r="AB25" s="171">
        <f t="shared" si="7"/>
        <v>48.82251579551982</v>
      </c>
      <c r="AC25" s="150">
        <f t="shared" si="65"/>
        <v>1782</v>
      </c>
      <c r="AD25" s="164">
        <f t="shared" si="8"/>
        <v>51.17748420448018</v>
      </c>
      <c r="AE25" s="150">
        <f t="shared" si="66"/>
        <v>0</v>
      </c>
      <c r="AF25" s="496">
        <f t="shared" si="9"/>
        <v>0</v>
      </c>
      <c r="AG25" s="498">
        <f t="shared" si="67"/>
        <v>26379</v>
      </c>
      <c r="AH25" s="498">
        <f t="shared" si="26"/>
        <v>3482</v>
      </c>
      <c r="AK25" s="149">
        <v>86</v>
      </c>
      <c r="AL25" s="13">
        <v>176</v>
      </c>
      <c r="AM25" s="13">
        <v>1410</v>
      </c>
      <c r="AN25" s="13">
        <v>1393</v>
      </c>
      <c r="AO25" s="13">
        <v>1</v>
      </c>
      <c r="AP25" s="149">
        <v>86</v>
      </c>
      <c r="AQ25" s="13">
        <v>1459</v>
      </c>
      <c r="AR25" s="13">
        <v>1521</v>
      </c>
      <c r="AS25" s="149">
        <v>86</v>
      </c>
      <c r="AT25" s="13">
        <v>835</v>
      </c>
      <c r="AU25" s="13">
        <v>2145</v>
      </c>
      <c r="AV25" s="13"/>
      <c r="AW25" s="149">
        <v>86</v>
      </c>
      <c r="AX25" s="749">
        <v>662</v>
      </c>
      <c r="AY25" s="749">
        <v>345</v>
      </c>
      <c r="AZ25" s="149">
        <v>86</v>
      </c>
      <c r="BA25" s="13">
        <v>510</v>
      </c>
      <c r="BB25" s="13">
        <v>497</v>
      </c>
      <c r="BC25" s="149">
        <v>86</v>
      </c>
      <c r="BD25" s="13">
        <v>459</v>
      </c>
      <c r="BE25" s="13">
        <v>547</v>
      </c>
      <c r="BF25" s="13">
        <v>1</v>
      </c>
    </row>
    <row r="26" spans="1:58" s="138" customFormat="1">
      <c r="A26" s="60">
        <v>147</v>
      </c>
      <c r="B26" s="483" t="s">
        <v>342</v>
      </c>
      <c r="C26" s="484">
        <f t="shared" si="50"/>
        <v>3050</v>
      </c>
      <c r="D26" s="171">
        <f t="shared" si="2"/>
        <v>12.548341973175347</v>
      </c>
      <c r="E26" s="143">
        <f t="shared" si="51"/>
        <v>19308</v>
      </c>
      <c r="F26" s="171">
        <f t="shared" si="3"/>
        <v>79.437176005924456</v>
      </c>
      <c r="G26" s="143">
        <f t="shared" si="52"/>
        <v>1909</v>
      </c>
      <c r="H26" s="171">
        <f t="shared" si="0"/>
        <v>7.8540278120628653</v>
      </c>
      <c r="I26" s="143">
        <f t="shared" si="53"/>
        <v>39</v>
      </c>
      <c r="J26" s="485">
        <f t="shared" si="1"/>
        <v>0.16045420883732411</v>
      </c>
      <c r="K26" s="490">
        <f t="shared" si="54"/>
        <v>11303</v>
      </c>
      <c r="L26" s="164">
        <f t="shared" si="27"/>
        <v>46.502921089442935</v>
      </c>
      <c r="M26" s="150">
        <f t="shared" si="55"/>
        <v>13003</v>
      </c>
      <c r="N26" s="491">
        <f t="shared" si="16"/>
        <v>53.497078910557065</v>
      </c>
      <c r="O26" s="490">
        <f t="shared" si="56"/>
        <v>12735</v>
      </c>
      <c r="P26" s="164">
        <f t="shared" si="4"/>
        <v>52.652251209327325</v>
      </c>
      <c r="Q26" s="150">
        <f t="shared" si="57"/>
        <v>11452</v>
      </c>
      <c r="R26" s="496">
        <f t="shared" si="5"/>
        <v>47.347748790672675</v>
      </c>
      <c r="S26" s="490">
        <f t="shared" si="58"/>
        <v>18304</v>
      </c>
      <c r="T26" s="171">
        <f t="shared" si="20"/>
        <v>75.306508680984123</v>
      </c>
      <c r="U26" s="150">
        <f t="shared" si="59"/>
        <v>6002</v>
      </c>
      <c r="V26" s="496">
        <f t="shared" si="6"/>
        <v>24.69349131901588</v>
      </c>
      <c r="W26" s="490">
        <f t="shared" si="60"/>
        <v>21699</v>
      </c>
      <c r="X26" s="171">
        <f t="shared" si="61"/>
        <v>89.713482449249597</v>
      </c>
      <c r="Y26" s="490">
        <f t="shared" si="62"/>
        <v>2488</v>
      </c>
      <c r="Z26" s="496">
        <f t="shared" si="63"/>
        <v>10.286517550750403</v>
      </c>
      <c r="AA26" s="490">
        <f t="shared" si="64"/>
        <v>10049</v>
      </c>
      <c r="AB26" s="171">
        <f t="shared" si="7"/>
        <v>41.547112085004336</v>
      </c>
      <c r="AC26" s="150">
        <f t="shared" si="65"/>
        <v>14123</v>
      </c>
      <c r="AD26" s="164">
        <f t="shared" si="8"/>
        <v>58.390871129118949</v>
      </c>
      <c r="AE26" s="150">
        <f t="shared" si="66"/>
        <v>15</v>
      </c>
      <c r="AF26" s="496">
        <f t="shared" si="9"/>
        <v>6.2016785876710626E-2</v>
      </c>
      <c r="AG26" s="498">
        <f t="shared" si="67"/>
        <v>24306</v>
      </c>
      <c r="AH26" s="498">
        <f t="shared" si="26"/>
        <v>24187</v>
      </c>
      <c r="AK26" s="149">
        <v>88</v>
      </c>
      <c r="AL26" s="13">
        <v>11718</v>
      </c>
      <c r="AM26" s="13">
        <v>54925</v>
      </c>
      <c r="AN26" s="13">
        <v>25914</v>
      </c>
      <c r="AO26" s="13">
        <v>722</v>
      </c>
      <c r="AP26" s="149">
        <v>88</v>
      </c>
      <c r="AQ26" s="13">
        <v>41465</v>
      </c>
      <c r="AR26" s="13">
        <v>51814</v>
      </c>
      <c r="AS26" s="149">
        <v>88</v>
      </c>
      <c r="AT26" s="13">
        <v>90005</v>
      </c>
      <c r="AU26" s="13">
        <v>3274</v>
      </c>
      <c r="AV26" s="13"/>
      <c r="AW26" s="149">
        <v>88</v>
      </c>
      <c r="AX26" s="749">
        <v>301218</v>
      </c>
      <c r="AY26" s="749">
        <v>2428</v>
      </c>
      <c r="AZ26" s="149">
        <v>88</v>
      </c>
      <c r="BA26" s="13">
        <v>143974</v>
      </c>
      <c r="BB26" s="13">
        <v>159672</v>
      </c>
      <c r="BC26" s="149">
        <v>88</v>
      </c>
      <c r="BD26" s="13">
        <v>163072</v>
      </c>
      <c r="BE26" s="13">
        <v>139740</v>
      </c>
      <c r="BF26" s="13">
        <v>834</v>
      </c>
    </row>
    <row r="27" spans="1:58" s="138" customFormat="1">
      <c r="A27" s="60">
        <v>172</v>
      </c>
      <c r="B27" s="483" t="s">
        <v>341</v>
      </c>
      <c r="C27" s="484">
        <f t="shared" si="50"/>
        <v>7605</v>
      </c>
      <c r="D27" s="171">
        <f t="shared" si="2"/>
        <v>21.49033570701933</v>
      </c>
      <c r="E27" s="143">
        <f t="shared" si="51"/>
        <v>23247</v>
      </c>
      <c r="F27" s="171">
        <f t="shared" si="3"/>
        <v>65.691759918616484</v>
      </c>
      <c r="G27" s="143">
        <f t="shared" si="52"/>
        <v>4144</v>
      </c>
      <c r="H27" s="171">
        <f t="shared" si="0"/>
        <v>11.710184243246298</v>
      </c>
      <c r="I27" s="143">
        <f t="shared" si="53"/>
        <v>392</v>
      </c>
      <c r="J27" s="485">
        <f t="shared" si="1"/>
        <v>1.107720131117893</v>
      </c>
      <c r="K27" s="490">
        <f t="shared" si="54"/>
        <v>16232</v>
      </c>
      <c r="L27" s="164">
        <f t="shared" si="27"/>
        <v>45.868656041596026</v>
      </c>
      <c r="M27" s="150">
        <f t="shared" si="55"/>
        <v>19156</v>
      </c>
      <c r="N27" s="491">
        <f t="shared" si="16"/>
        <v>54.131343958403974</v>
      </c>
      <c r="O27" s="490">
        <f t="shared" si="56"/>
        <v>15084</v>
      </c>
      <c r="P27" s="164">
        <f t="shared" si="4"/>
        <v>52.907751666082078</v>
      </c>
      <c r="Q27" s="150">
        <f t="shared" si="57"/>
        <v>13426</v>
      </c>
      <c r="R27" s="496">
        <f t="shared" si="5"/>
        <v>47.092248333917922</v>
      </c>
      <c r="S27" s="490">
        <f t="shared" si="58"/>
        <v>26596</v>
      </c>
      <c r="T27" s="171">
        <f t="shared" si="20"/>
        <v>75.155419916355825</v>
      </c>
      <c r="U27" s="150">
        <f t="shared" si="59"/>
        <v>8792</v>
      </c>
      <c r="V27" s="496">
        <f t="shared" si="6"/>
        <v>24.844580083644175</v>
      </c>
      <c r="W27" s="490">
        <f t="shared" si="60"/>
        <v>26478</v>
      </c>
      <c r="X27" s="171">
        <f t="shared" si="61"/>
        <v>92.872676253945983</v>
      </c>
      <c r="Y27" s="490">
        <f t="shared" si="62"/>
        <v>2032</v>
      </c>
      <c r="Z27" s="496">
        <f t="shared" si="63"/>
        <v>7.1273237460540164</v>
      </c>
      <c r="AA27" s="490">
        <f t="shared" si="64"/>
        <v>11672</v>
      </c>
      <c r="AB27" s="171">
        <f t="shared" si="7"/>
        <v>40.940021045247285</v>
      </c>
      <c r="AC27" s="150">
        <f t="shared" si="65"/>
        <v>16816</v>
      </c>
      <c r="AD27" s="164">
        <f t="shared" si="8"/>
        <v>58.982813048053316</v>
      </c>
      <c r="AE27" s="150">
        <f t="shared" si="66"/>
        <v>22</v>
      </c>
      <c r="AF27" s="496">
        <f t="shared" si="9"/>
        <v>7.7165906699403722E-2</v>
      </c>
      <c r="AG27" s="498">
        <f t="shared" si="67"/>
        <v>35388</v>
      </c>
      <c r="AH27" s="498">
        <f t="shared" si="26"/>
        <v>28510</v>
      </c>
      <c r="AK27" s="149">
        <v>91</v>
      </c>
      <c r="AL27" s="13">
        <v>904</v>
      </c>
      <c r="AM27" s="13">
        <v>3016</v>
      </c>
      <c r="AN27" s="13">
        <v>2624</v>
      </c>
      <c r="AO27" s="13">
        <v>39</v>
      </c>
      <c r="AP27" s="149">
        <v>91</v>
      </c>
      <c r="AQ27" s="13">
        <v>3493</v>
      </c>
      <c r="AR27" s="13">
        <v>3090</v>
      </c>
      <c r="AS27" s="149">
        <v>91</v>
      </c>
      <c r="AT27" s="13">
        <v>2634</v>
      </c>
      <c r="AU27" s="13">
        <v>3949</v>
      </c>
      <c r="AV27" s="13"/>
      <c r="AW27" s="149">
        <v>91</v>
      </c>
      <c r="AX27" s="749">
        <v>677</v>
      </c>
      <c r="AY27" s="749">
        <v>73</v>
      </c>
      <c r="AZ27" s="149">
        <v>91</v>
      </c>
      <c r="BA27" s="13">
        <v>369</v>
      </c>
      <c r="BB27" s="13">
        <v>381</v>
      </c>
      <c r="BC27" s="149">
        <v>91</v>
      </c>
      <c r="BD27" s="13">
        <v>385</v>
      </c>
      <c r="BE27" s="13">
        <v>364</v>
      </c>
      <c r="BF27" s="13">
        <v>1</v>
      </c>
    </row>
    <row r="28" spans="1:58" s="138" customFormat="1">
      <c r="A28" s="60">
        <v>475</v>
      </c>
      <c r="B28" s="483" t="s">
        <v>340</v>
      </c>
      <c r="C28" s="484">
        <f t="shared" si="50"/>
        <v>1862</v>
      </c>
      <c r="D28" s="171">
        <f t="shared" si="2"/>
        <v>43.171806167400881</v>
      </c>
      <c r="E28" s="143">
        <f t="shared" si="51"/>
        <v>2147</v>
      </c>
      <c r="F28" s="171">
        <f t="shared" si="3"/>
        <v>49.779735682819378</v>
      </c>
      <c r="G28" s="143">
        <f t="shared" si="52"/>
        <v>12</v>
      </c>
      <c r="H28" s="171">
        <f t="shared" si="0"/>
        <v>0.27822861117551584</v>
      </c>
      <c r="I28" s="143">
        <f t="shared" si="53"/>
        <v>292</v>
      </c>
      <c r="J28" s="485">
        <f t="shared" si="1"/>
        <v>6.7702295386042195</v>
      </c>
      <c r="K28" s="490">
        <f t="shared" si="54"/>
        <v>2146</v>
      </c>
      <c r="L28" s="164">
        <f t="shared" si="27"/>
        <v>49.756549965221424</v>
      </c>
      <c r="M28" s="150">
        <f t="shared" si="55"/>
        <v>2167</v>
      </c>
      <c r="N28" s="491">
        <f t="shared" si="16"/>
        <v>50.243450034778583</v>
      </c>
      <c r="O28" s="490">
        <f t="shared" si="56"/>
        <v>107</v>
      </c>
      <c r="P28" s="164">
        <f t="shared" si="4"/>
        <v>56.613756613756614</v>
      </c>
      <c r="Q28" s="150">
        <f t="shared" si="57"/>
        <v>82</v>
      </c>
      <c r="R28" s="496">
        <f t="shared" si="5"/>
        <v>43.386243386243386</v>
      </c>
      <c r="S28" s="490">
        <f t="shared" si="58"/>
        <v>1038</v>
      </c>
      <c r="T28" s="171">
        <f t="shared" si="20"/>
        <v>24.066774866682124</v>
      </c>
      <c r="U28" s="150">
        <f t="shared" si="59"/>
        <v>3275</v>
      </c>
      <c r="V28" s="496">
        <f t="shared" si="6"/>
        <v>75.933225133317876</v>
      </c>
      <c r="W28" s="490">
        <f t="shared" si="60"/>
        <v>165</v>
      </c>
      <c r="X28" s="171">
        <f t="shared" si="61"/>
        <v>87.301587301587304</v>
      </c>
      <c r="Y28" s="490">
        <f t="shared" si="62"/>
        <v>24</v>
      </c>
      <c r="Z28" s="496">
        <f t="shared" si="63"/>
        <v>12.698412698412698</v>
      </c>
      <c r="AA28" s="490">
        <f t="shared" si="64"/>
        <v>126</v>
      </c>
      <c r="AB28" s="171">
        <f t="shared" si="7"/>
        <v>66.666666666666657</v>
      </c>
      <c r="AC28" s="150">
        <f t="shared" si="65"/>
        <v>63</v>
      </c>
      <c r="AD28" s="164">
        <f t="shared" si="8"/>
        <v>33.333333333333329</v>
      </c>
      <c r="AE28" s="150">
        <f t="shared" si="66"/>
        <v>0</v>
      </c>
      <c r="AF28" s="496">
        <f t="shared" si="9"/>
        <v>0</v>
      </c>
      <c r="AG28" s="498">
        <f t="shared" si="67"/>
        <v>4313</v>
      </c>
      <c r="AH28" s="498">
        <f t="shared" si="26"/>
        <v>189</v>
      </c>
      <c r="AK28" s="149">
        <v>93</v>
      </c>
      <c r="AL28" s="13">
        <v>6748</v>
      </c>
      <c r="AM28" s="13">
        <v>6002</v>
      </c>
      <c r="AN28" s="13">
        <v>1298</v>
      </c>
      <c r="AO28" s="13">
        <v>3</v>
      </c>
      <c r="AP28" s="149">
        <v>93</v>
      </c>
      <c r="AQ28" s="13">
        <v>7253</v>
      </c>
      <c r="AR28" s="13">
        <v>6798</v>
      </c>
      <c r="AS28" s="149">
        <v>93</v>
      </c>
      <c r="AT28" s="13">
        <v>4024</v>
      </c>
      <c r="AU28" s="13">
        <v>10027</v>
      </c>
      <c r="AV28" s="13"/>
      <c r="AW28" s="149">
        <v>93</v>
      </c>
      <c r="AX28" s="749">
        <v>1059</v>
      </c>
      <c r="AY28" s="749">
        <v>135</v>
      </c>
      <c r="AZ28" s="149">
        <v>93</v>
      </c>
      <c r="BA28" s="13">
        <v>604</v>
      </c>
      <c r="BB28" s="13">
        <v>590</v>
      </c>
      <c r="BC28" s="149">
        <v>93</v>
      </c>
      <c r="BD28" s="13">
        <v>625</v>
      </c>
      <c r="BE28" s="13">
        <v>568</v>
      </c>
      <c r="BF28" s="13">
        <v>1</v>
      </c>
    </row>
    <row r="29" spans="1:58" s="138" customFormat="1">
      <c r="A29" s="60">
        <v>480</v>
      </c>
      <c r="B29" s="483" t="s">
        <v>339</v>
      </c>
      <c r="C29" s="484">
        <f t="shared" si="50"/>
        <v>3179</v>
      </c>
      <c r="D29" s="171">
        <f t="shared" si="2"/>
        <v>17.172644770959376</v>
      </c>
      <c r="E29" s="143">
        <f t="shared" si="51"/>
        <v>14421</v>
      </c>
      <c r="F29" s="171">
        <f t="shared" si="3"/>
        <v>77.900821089023324</v>
      </c>
      <c r="G29" s="143">
        <f t="shared" si="52"/>
        <v>596</v>
      </c>
      <c r="H29" s="171">
        <f t="shared" si="0"/>
        <v>3.2195332757130513</v>
      </c>
      <c r="I29" s="143">
        <f t="shared" si="53"/>
        <v>316</v>
      </c>
      <c r="J29" s="485">
        <f t="shared" si="1"/>
        <v>1.7070008643042349</v>
      </c>
      <c r="K29" s="490">
        <f t="shared" si="54"/>
        <v>9015</v>
      </c>
      <c r="L29" s="164">
        <f t="shared" si="27"/>
        <v>48.69814174589456</v>
      </c>
      <c r="M29" s="150">
        <f t="shared" si="55"/>
        <v>9497</v>
      </c>
      <c r="N29" s="491">
        <f t="shared" si="16"/>
        <v>51.301858254105447</v>
      </c>
      <c r="O29" s="490">
        <f t="shared" si="56"/>
        <v>1122</v>
      </c>
      <c r="P29" s="164">
        <f t="shared" si="4"/>
        <v>55.135135135135137</v>
      </c>
      <c r="Q29" s="150">
        <f t="shared" si="57"/>
        <v>913</v>
      </c>
      <c r="R29" s="496">
        <f t="shared" si="5"/>
        <v>44.86486486486487</v>
      </c>
      <c r="S29" s="490">
        <f t="shared" si="58"/>
        <v>10123</v>
      </c>
      <c r="T29" s="171">
        <f t="shared" si="20"/>
        <v>54.683448573898005</v>
      </c>
      <c r="U29" s="150">
        <f t="shared" si="59"/>
        <v>8389</v>
      </c>
      <c r="V29" s="496">
        <f t="shared" si="6"/>
        <v>45.316551426101988</v>
      </c>
      <c r="W29" s="490">
        <f t="shared" si="60"/>
        <v>1678</v>
      </c>
      <c r="X29" s="171">
        <f t="shared" si="61"/>
        <v>82.45700245700246</v>
      </c>
      <c r="Y29" s="490">
        <f t="shared" si="62"/>
        <v>357</v>
      </c>
      <c r="Z29" s="496">
        <f t="shared" si="63"/>
        <v>17.542997542997544</v>
      </c>
      <c r="AA29" s="490">
        <f t="shared" si="64"/>
        <v>1039</v>
      </c>
      <c r="AB29" s="171">
        <f t="shared" si="7"/>
        <v>51.056511056511056</v>
      </c>
      <c r="AC29" s="150">
        <f t="shared" si="65"/>
        <v>996</v>
      </c>
      <c r="AD29" s="164">
        <f t="shared" si="8"/>
        <v>48.943488943488944</v>
      </c>
      <c r="AE29" s="150">
        <f t="shared" si="66"/>
        <v>0</v>
      </c>
      <c r="AF29" s="496">
        <f t="shared" si="9"/>
        <v>0</v>
      </c>
      <c r="AG29" s="498">
        <f t="shared" si="67"/>
        <v>18512</v>
      </c>
      <c r="AH29" s="498">
        <f t="shared" si="26"/>
        <v>2035</v>
      </c>
      <c r="AK29" s="149">
        <v>101</v>
      </c>
      <c r="AL29" s="13">
        <v>1994</v>
      </c>
      <c r="AM29" s="13">
        <v>11186</v>
      </c>
      <c r="AN29" s="13">
        <v>5793</v>
      </c>
      <c r="AO29" s="13">
        <v>17</v>
      </c>
      <c r="AP29" s="149">
        <v>101</v>
      </c>
      <c r="AQ29" s="13">
        <v>9546</v>
      </c>
      <c r="AR29" s="13">
        <v>9444</v>
      </c>
      <c r="AS29" s="149">
        <v>101</v>
      </c>
      <c r="AT29" s="13">
        <v>10703</v>
      </c>
      <c r="AU29" s="13">
        <v>8287</v>
      </c>
      <c r="AV29" s="13"/>
      <c r="AW29" s="149">
        <v>101</v>
      </c>
      <c r="AX29" s="749">
        <v>6586</v>
      </c>
      <c r="AY29" s="749">
        <v>651</v>
      </c>
      <c r="AZ29" s="149">
        <v>101</v>
      </c>
      <c r="BA29" s="13">
        <v>3647</v>
      </c>
      <c r="BB29" s="13">
        <v>3590</v>
      </c>
      <c r="BC29" s="149">
        <v>101</v>
      </c>
      <c r="BD29" s="13">
        <v>3691</v>
      </c>
      <c r="BE29" s="13">
        <v>3539</v>
      </c>
      <c r="BF29" s="13">
        <v>7</v>
      </c>
    </row>
    <row r="30" spans="1:58" s="138" customFormat="1">
      <c r="A30" s="60">
        <v>490</v>
      </c>
      <c r="B30" s="483" t="s">
        <v>338</v>
      </c>
      <c r="C30" s="484">
        <f t="shared" si="50"/>
        <v>3442</v>
      </c>
      <c r="D30" s="171">
        <f t="shared" si="2"/>
        <v>7.4334830684174156</v>
      </c>
      <c r="E30" s="143">
        <f t="shared" si="51"/>
        <v>40926</v>
      </c>
      <c r="F30" s="171">
        <f t="shared" si="3"/>
        <v>88.385452660677259</v>
      </c>
      <c r="G30" s="143">
        <f t="shared" si="52"/>
        <v>1444</v>
      </c>
      <c r="H30" s="171">
        <f t="shared" si="0"/>
        <v>3.1185210780926056</v>
      </c>
      <c r="I30" s="143">
        <f t="shared" si="53"/>
        <v>492</v>
      </c>
      <c r="J30" s="485">
        <f t="shared" si="1"/>
        <v>1.062543192812716</v>
      </c>
      <c r="K30" s="490">
        <f t="shared" si="54"/>
        <v>22975</v>
      </c>
      <c r="L30" s="164">
        <f t="shared" si="27"/>
        <v>49.617743607463716</v>
      </c>
      <c r="M30" s="150">
        <f t="shared" si="55"/>
        <v>23329</v>
      </c>
      <c r="N30" s="491">
        <f t="shared" si="16"/>
        <v>50.382256392536284</v>
      </c>
      <c r="O30" s="490">
        <f t="shared" si="56"/>
        <v>2106</v>
      </c>
      <c r="P30" s="164">
        <f t="shared" si="4"/>
        <v>52.296995281847522</v>
      </c>
      <c r="Q30" s="150">
        <f t="shared" si="57"/>
        <v>1921</v>
      </c>
      <c r="R30" s="496">
        <f t="shared" si="5"/>
        <v>47.703004718152471</v>
      </c>
      <c r="S30" s="490">
        <f t="shared" si="58"/>
        <v>13843</v>
      </c>
      <c r="T30" s="171">
        <f t="shared" si="20"/>
        <v>29.895905321354526</v>
      </c>
      <c r="U30" s="150">
        <f t="shared" si="59"/>
        <v>32461</v>
      </c>
      <c r="V30" s="496">
        <f t="shared" si="6"/>
        <v>70.104094678645481</v>
      </c>
      <c r="W30" s="490">
        <f t="shared" si="60"/>
        <v>3132</v>
      </c>
      <c r="X30" s="171">
        <f t="shared" si="61"/>
        <v>77.775018624286076</v>
      </c>
      <c r="Y30" s="490">
        <f t="shared" si="62"/>
        <v>895</v>
      </c>
      <c r="Z30" s="496">
        <f t="shared" si="63"/>
        <v>22.224981375713931</v>
      </c>
      <c r="AA30" s="490">
        <f t="shared" si="64"/>
        <v>2146</v>
      </c>
      <c r="AB30" s="171">
        <f t="shared" si="7"/>
        <v>53.290290538862671</v>
      </c>
      <c r="AC30" s="150">
        <f t="shared" si="65"/>
        <v>1880</v>
      </c>
      <c r="AD30" s="164">
        <f t="shared" si="8"/>
        <v>46.684877079711946</v>
      </c>
      <c r="AE30" s="150">
        <f t="shared" si="66"/>
        <v>1</v>
      </c>
      <c r="AF30" s="496">
        <f t="shared" si="9"/>
        <v>2.4832381425378695E-2</v>
      </c>
      <c r="AG30" s="498">
        <f t="shared" si="67"/>
        <v>46304</v>
      </c>
      <c r="AH30" s="498">
        <f t="shared" si="26"/>
        <v>4027</v>
      </c>
      <c r="AK30" s="149">
        <v>107</v>
      </c>
      <c r="AL30" s="13">
        <v>1404</v>
      </c>
      <c r="AM30" s="13">
        <v>3777</v>
      </c>
      <c r="AN30" s="13">
        <v>816</v>
      </c>
      <c r="AO30" s="13">
        <v>6</v>
      </c>
      <c r="AP30" s="149">
        <v>107</v>
      </c>
      <c r="AQ30" s="13">
        <v>3185</v>
      </c>
      <c r="AR30" s="13">
        <v>2818</v>
      </c>
      <c r="AS30" s="149">
        <v>107</v>
      </c>
      <c r="AT30" s="13">
        <v>1924</v>
      </c>
      <c r="AU30" s="13">
        <v>4079</v>
      </c>
      <c r="AV30" s="13"/>
      <c r="AW30" s="149">
        <v>107</v>
      </c>
      <c r="AX30" s="749">
        <v>605</v>
      </c>
      <c r="AY30" s="749">
        <v>187</v>
      </c>
      <c r="AZ30" s="149">
        <v>107</v>
      </c>
      <c r="BA30" s="13">
        <v>453</v>
      </c>
      <c r="BB30" s="13">
        <v>339</v>
      </c>
      <c r="BC30" s="149">
        <v>107</v>
      </c>
      <c r="BD30" s="13">
        <v>492</v>
      </c>
      <c r="BE30" s="13">
        <v>299</v>
      </c>
      <c r="BF30" s="13">
        <v>1</v>
      </c>
    </row>
    <row r="31" spans="1:58" s="138" customFormat="1">
      <c r="A31" s="60">
        <v>659</v>
      </c>
      <c r="B31" s="483" t="s">
        <v>337</v>
      </c>
      <c r="C31" s="484">
        <f t="shared" si="50"/>
        <v>421</v>
      </c>
      <c r="D31" s="171">
        <f t="shared" si="2"/>
        <v>2.0708312838170193</v>
      </c>
      <c r="E31" s="143">
        <f t="shared" si="51"/>
        <v>19093</v>
      </c>
      <c r="F31" s="171">
        <f t="shared" si="3"/>
        <v>93.915395966551898</v>
      </c>
      <c r="G31" s="143">
        <f t="shared" si="52"/>
        <v>758</v>
      </c>
      <c r="H31" s="171">
        <f t="shared" si="0"/>
        <v>3.7284800787014265</v>
      </c>
      <c r="I31" s="143">
        <f t="shared" si="53"/>
        <v>58</v>
      </c>
      <c r="J31" s="485">
        <f t="shared" si="1"/>
        <v>0.2852926709296606</v>
      </c>
      <c r="K31" s="490">
        <f t="shared" si="54"/>
        <v>10038</v>
      </c>
      <c r="L31" s="164">
        <f t="shared" si="27"/>
        <v>49.375307427447126</v>
      </c>
      <c r="M31" s="150">
        <f t="shared" si="55"/>
        <v>10292</v>
      </c>
      <c r="N31" s="491">
        <f t="shared" si="16"/>
        <v>50.624692572552874</v>
      </c>
      <c r="O31" s="490">
        <f t="shared" si="56"/>
        <v>474</v>
      </c>
      <c r="P31" s="164">
        <f t="shared" si="4"/>
        <v>52.260198456449835</v>
      </c>
      <c r="Q31" s="150">
        <f t="shared" si="57"/>
        <v>433</v>
      </c>
      <c r="R31" s="496">
        <f t="shared" si="5"/>
        <v>47.739801543550165</v>
      </c>
      <c r="S31" s="490">
        <f t="shared" si="58"/>
        <v>10255</v>
      </c>
      <c r="T31" s="171">
        <f t="shared" si="20"/>
        <v>50.442695523856372</v>
      </c>
      <c r="U31" s="150">
        <f t="shared" si="59"/>
        <v>10075</v>
      </c>
      <c r="V31" s="496">
        <f t="shared" si="6"/>
        <v>49.557304476143635</v>
      </c>
      <c r="W31" s="490">
        <f t="shared" si="60"/>
        <v>750</v>
      </c>
      <c r="X31" s="171">
        <f t="shared" si="61"/>
        <v>82.690187431091516</v>
      </c>
      <c r="Y31" s="490">
        <f t="shared" si="62"/>
        <v>157</v>
      </c>
      <c r="Z31" s="496">
        <f t="shared" si="63"/>
        <v>17.309812568908491</v>
      </c>
      <c r="AA31" s="490">
        <f t="shared" si="64"/>
        <v>476</v>
      </c>
      <c r="AB31" s="171">
        <f t="shared" si="7"/>
        <v>52.480705622932746</v>
      </c>
      <c r="AC31" s="150">
        <f t="shared" si="65"/>
        <v>430</v>
      </c>
      <c r="AD31" s="164">
        <f t="shared" si="8"/>
        <v>47.409040793825802</v>
      </c>
      <c r="AE31" s="150">
        <f t="shared" si="66"/>
        <v>1</v>
      </c>
      <c r="AF31" s="496">
        <f t="shared" si="9"/>
        <v>0.11025358324145534</v>
      </c>
      <c r="AG31" s="498">
        <f t="shared" si="67"/>
        <v>20330</v>
      </c>
      <c r="AH31" s="498">
        <f t="shared" si="26"/>
        <v>907</v>
      </c>
      <c r="AK31" s="149">
        <v>113</v>
      </c>
      <c r="AL31" s="13">
        <v>296</v>
      </c>
      <c r="AM31" s="13">
        <v>4946</v>
      </c>
      <c r="AN31" s="13">
        <v>344</v>
      </c>
      <c r="AO31" s="13">
        <v>2</v>
      </c>
      <c r="AP31" s="149">
        <v>113</v>
      </c>
      <c r="AQ31" s="13">
        <v>3003</v>
      </c>
      <c r="AR31" s="13">
        <v>2585</v>
      </c>
      <c r="AS31" s="149">
        <v>113</v>
      </c>
      <c r="AT31" s="13">
        <v>1746</v>
      </c>
      <c r="AU31" s="13">
        <v>3842</v>
      </c>
      <c r="AV31" s="13"/>
      <c r="AW31" s="149">
        <v>113</v>
      </c>
      <c r="AX31" s="749">
        <v>1208</v>
      </c>
      <c r="AY31" s="749">
        <v>647</v>
      </c>
      <c r="AZ31" s="149">
        <v>113</v>
      </c>
      <c r="BA31" s="13">
        <v>1082</v>
      </c>
      <c r="BB31" s="13">
        <v>773</v>
      </c>
      <c r="BC31" s="149">
        <v>113</v>
      </c>
      <c r="BD31" s="13">
        <v>1065</v>
      </c>
      <c r="BE31" s="13">
        <v>790</v>
      </c>
      <c r="BF31" s="13"/>
    </row>
    <row r="32" spans="1:58" s="138" customFormat="1">
      <c r="A32" s="60">
        <v>665</v>
      </c>
      <c r="B32" s="483" t="s">
        <v>335</v>
      </c>
      <c r="C32" s="484">
        <f t="shared" si="50"/>
        <v>15221</v>
      </c>
      <c r="D32" s="171">
        <f t="shared" si="2"/>
        <v>49.87711767211718</v>
      </c>
      <c r="E32" s="143">
        <f t="shared" si="51"/>
        <v>14613</v>
      </c>
      <c r="F32" s="171">
        <f t="shared" si="3"/>
        <v>47.884785529377069</v>
      </c>
      <c r="G32" s="143">
        <f t="shared" si="52"/>
        <v>634</v>
      </c>
      <c r="H32" s="171">
        <f t="shared" si="0"/>
        <v>2.0775305567388669</v>
      </c>
      <c r="I32" s="143">
        <f t="shared" si="53"/>
        <v>49</v>
      </c>
      <c r="J32" s="485">
        <f t="shared" si="1"/>
        <v>0.16056624176688403</v>
      </c>
      <c r="K32" s="490">
        <f t="shared" si="54"/>
        <v>15206</v>
      </c>
      <c r="L32" s="164">
        <f t="shared" si="27"/>
        <v>49.827964740964056</v>
      </c>
      <c r="M32" s="150">
        <f t="shared" si="55"/>
        <v>15311</v>
      </c>
      <c r="N32" s="491">
        <f t="shared" si="16"/>
        <v>50.172035259035951</v>
      </c>
      <c r="O32" s="490">
        <f t="shared" si="56"/>
        <v>1249</v>
      </c>
      <c r="P32" s="164">
        <f t="shared" si="4"/>
        <v>53.605150214592278</v>
      </c>
      <c r="Q32" s="150">
        <f t="shared" si="57"/>
        <v>1081</v>
      </c>
      <c r="R32" s="496">
        <f t="shared" si="5"/>
        <v>46.394849785407729</v>
      </c>
      <c r="S32" s="490">
        <f t="shared" si="58"/>
        <v>12302</v>
      </c>
      <c r="T32" s="171">
        <f t="shared" si="20"/>
        <v>40.311957269718519</v>
      </c>
      <c r="U32" s="150">
        <f t="shared" si="59"/>
        <v>18215</v>
      </c>
      <c r="V32" s="496">
        <f t="shared" si="6"/>
        <v>59.688042730281488</v>
      </c>
      <c r="W32" s="490">
        <f t="shared" si="60"/>
        <v>2040</v>
      </c>
      <c r="X32" s="171">
        <f t="shared" si="61"/>
        <v>87.553648068669531</v>
      </c>
      <c r="Y32" s="490">
        <f t="shared" si="62"/>
        <v>290</v>
      </c>
      <c r="Z32" s="496">
        <f t="shared" si="63"/>
        <v>12.446351931330472</v>
      </c>
      <c r="AA32" s="490">
        <f t="shared" si="64"/>
        <v>1228</v>
      </c>
      <c r="AB32" s="171">
        <f t="shared" si="7"/>
        <v>52.703862660944203</v>
      </c>
      <c r="AC32" s="150">
        <f t="shared" si="65"/>
        <v>1101</v>
      </c>
      <c r="AD32" s="164">
        <f t="shared" si="8"/>
        <v>47.253218884120173</v>
      </c>
      <c r="AE32" s="150">
        <f t="shared" si="66"/>
        <v>1</v>
      </c>
      <c r="AF32" s="496">
        <f t="shared" si="9"/>
        <v>4.2918454935622317E-2</v>
      </c>
      <c r="AG32" s="498">
        <f t="shared" si="67"/>
        <v>30517</v>
      </c>
      <c r="AH32" s="498">
        <f t="shared" si="26"/>
        <v>2330</v>
      </c>
      <c r="AK32" s="149">
        <v>120</v>
      </c>
      <c r="AL32" s="13">
        <v>2116</v>
      </c>
      <c r="AM32" s="13">
        <v>20989</v>
      </c>
      <c r="AN32" s="13">
        <v>907</v>
      </c>
      <c r="AO32" s="13">
        <v>347</v>
      </c>
      <c r="AP32" s="149">
        <v>120</v>
      </c>
      <c r="AQ32" s="13">
        <v>12285</v>
      </c>
      <c r="AR32" s="13">
        <v>12074</v>
      </c>
      <c r="AS32" s="149">
        <v>120</v>
      </c>
      <c r="AT32" s="13">
        <v>15838</v>
      </c>
      <c r="AU32" s="13">
        <v>8521</v>
      </c>
      <c r="AV32" s="13"/>
      <c r="AW32" s="149">
        <v>120</v>
      </c>
      <c r="AX32" s="749">
        <v>731</v>
      </c>
      <c r="AY32" s="749">
        <v>188</v>
      </c>
      <c r="AZ32" s="149">
        <v>120</v>
      </c>
      <c r="BA32" s="13">
        <v>491</v>
      </c>
      <c r="BB32" s="13">
        <v>428</v>
      </c>
      <c r="BC32" s="149">
        <v>120</v>
      </c>
      <c r="BD32" s="13">
        <v>632</v>
      </c>
      <c r="BE32" s="13">
        <v>287</v>
      </c>
      <c r="BF32" s="13"/>
    </row>
    <row r="33" spans="1:58" s="138" customFormat="1">
      <c r="A33" s="60">
        <v>837</v>
      </c>
      <c r="B33" s="483" t="s">
        <v>334</v>
      </c>
      <c r="C33" s="484">
        <f t="shared" si="50"/>
        <v>59365</v>
      </c>
      <c r="D33" s="171">
        <f t="shared" si="2"/>
        <v>64.30142001451425</v>
      </c>
      <c r="E33" s="143">
        <f t="shared" si="51"/>
        <v>29900</v>
      </c>
      <c r="F33" s="171">
        <f t="shared" si="3"/>
        <v>32.38629593925674</v>
      </c>
      <c r="G33" s="143">
        <f t="shared" si="52"/>
        <v>3030</v>
      </c>
      <c r="H33" s="171">
        <f t="shared" si="0"/>
        <v>3.2819557423393952</v>
      </c>
      <c r="I33" s="143">
        <f t="shared" si="53"/>
        <v>28</v>
      </c>
      <c r="J33" s="485">
        <f t="shared" si="1"/>
        <v>3.0328303889604974E-2</v>
      </c>
      <c r="K33" s="490">
        <f t="shared" si="54"/>
        <v>44042</v>
      </c>
      <c r="L33" s="164">
        <f t="shared" si="27"/>
        <v>47.704255710927939</v>
      </c>
      <c r="M33" s="150">
        <f t="shared" si="55"/>
        <v>48281</v>
      </c>
      <c r="N33" s="491">
        <f t="shared" si="16"/>
        <v>52.295744289072069</v>
      </c>
      <c r="O33" s="490">
        <f t="shared" si="56"/>
        <v>18491</v>
      </c>
      <c r="P33" s="164">
        <f t="shared" si="4"/>
        <v>51.403869676414992</v>
      </c>
      <c r="Q33" s="150">
        <f t="shared" si="57"/>
        <v>17481</v>
      </c>
      <c r="R33" s="496">
        <f t="shared" si="5"/>
        <v>48.596130323585015</v>
      </c>
      <c r="S33" s="490">
        <f t="shared" si="58"/>
        <v>61246</v>
      </c>
      <c r="T33" s="171">
        <f t="shared" si="20"/>
        <v>66.338832143669507</v>
      </c>
      <c r="U33" s="150">
        <f t="shared" si="59"/>
        <v>31077</v>
      </c>
      <c r="V33" s="496">
        <f t="shared" si="6"/>
        <v>33.661167856330493</v>
      </c>
      <c r="W33" s="490">
        <f t="shared" si="60"/>
        <v>32877</v>
      </c>
      <c r="X33" s="171">
        <f t="shared" si="61"/>
        <v>91.396085844545766</v>
      </c>
      <c r="Y33" s="490">
        <f t="shared" si="62"/>
        <v>3095</v>
      </c>
      <c r="Z33" s="496">
        <f t="shared" si="63"/>
        <v>8.6039141554542429</v>
      </c>
      <c r="AA33" s="490">
        <f t="shared" si="64"/>
        <v>15190</v>
      </c>
      <c r="AB33" s="171">
        <f t="shared" si="7"/>
        <v>42.227287890581557</v>
      </c>
      <c r="AC33" s="150">
        <f t="shared" si="65"/>
        <v>20751</v>
      </c>
      <c r="AD33" s="164">
        <f t="shared" si="8"/>
        <v>57.686533970866229</v>
      </c>
      <c r="AE33" s="150">
        <f t="shared" si="66"/>
        <v>31</v>
      </c>
      <c r="AF33" s="496">
        <f t="shared" si="9"/>
        <v>8.6178138552207281E-2</v>
      </c>
      <c r="AG33" s="498">
        <f t="shared" si="67"/>
        <v>92323</v>
      </c>
      <c r="AH33" s="498">
        <f t="shared" si="26"/>
        <v>35972</v>
      </c>
      <c r="AK33" s="149">
        <v>125</v>
      </c>
      <c r="AL33" s="13">
        <v>597</v>
      </c>
      <c r="AM33" s="13">
        <v>4587</v>
      </c>
      <c r="AN33" s="13">
        <v>1440</v>
      </c>
      <c r="AO33" s="13">
        <v>1</v>
      </c>
      <c r="AP33" s="149">
        <v>125</v>
      </c>
      <c r="AQ33" s="13">
        <v>3405</v>
      </c>
      <c r="AR33" s="13">
        <v>3220</v>
      </c>
      <c r="AS33" s="149">
        <v>125</v>
      </c>
      <c r="AT33" s="13">
        <v>1003</v>
      </c>
      <c r="AU33" s="13">
        <v>5622</v>
      </c>
      <c r="AV33" s="13"/>
      <c r="AW33" s="149">
        <v>125</v>
      </c>
      <c r="AX33" s="749">
        <v>437</v>
      </c>
      <c r="AY33" s="749">
        <v>89</v>
      </c>
      <c r="AZ33" s="149">
        <v>125</v>
      </c>
      <c r="BA33" s="13">
        <v>261</v>
      </c>
      <c r="BB33" s="13">
        <v>265</v>
      </c>
      <c r="BC33" s="149">
        <v>125</v>
      </c>
      <c r="BD33" s="13">
        <v>267</v>
      </c>
      <c r="BE33" s="13">
        <v>259</v>
      </c>
      <c r="BF33" s="13"/>
    </row>
    <row r="34" spans="1:58" s="138" customFormat="1">
      <c r="A34" s="60">
        <v>873</v>
      </c>
      <c r="B34" s="506" t="s">
        <v>333</v>
      </c>
      <c r="C34" s="507">
        <f t="shared" si="50"/>
        <v>928</v>
      </c>
      <c r="D34" s="508">
        <f t="shared" si="2"/>
        <v>13.206204639248611</v>
      </c>
      <c r="E34" s="509">
        <f t="shared" si="51"/>
        <v>5954</v>
      </c>
      <c r="F34" s="508">
        <f t="shared" si="3"/>
        <v>84.730325885868794</v>
      </c>
      <c r="G34" s="509">
        <f t="shared" si="52"/>
        <v>35</v>
      </c>
      <c r="H34" s="508">
        <f t="shared" si="0"/>
        <v>0.4980788387647645</v>
      </c>
      <c r="I34" s="509">
        <f t="shared" si="53"/>
        <v>110</v>
      </c>
      <c r="J34" s="510">
        <f t="shared" si="1"/>
        <v>1.5653906361178311</v>
      </c>
      <c r="K34" s="511">
        <f t="shared" si="54"/>
        <v>3527</v>
      </c>
      <c r="L34" s="512">
        <f t="shared" si="27"/>
        <v>50.192116123523554</v>
      </c>
      <c r="M34" s="513">
        <f t="shared" si="55"/>
        <v>3500</v>
      </c>
      <c r="N34" s="514">
        <f t="shared" si="16"/>
        <v>49.807883876476453</v>
      </c>
      <c r="O34" s="511">
        <f t="shared" si="56"/>
        <v>46</v>
      </c>
      <c r="P34" s="512">
        <f t="shared" si="4"/>
        <v>59.740259740259738</v>
      </c>
      <c r="Q34" s="513">
        <f t="shared" si="57"/>
        <v>31</v>
      </c>
      <c r="R34" s="515">
        <f t="shared" si="5"/>
        <v>40.259740259740262</v>
      </c>
      <c r="S34" s="511">
        <f t="shared" si="58"/>
        <v>5036</v>
      </c>
      <c r="T34" s="508">
        <f t="shared" si="20"/>
        <v>71.666429486267262</v>
      </c>
      <c r="U34" s="513">
        <f t="shared" si="59"/>
        <v>1991</v>
      </c>
      <c r="V34" s="515">
        <f t="shared" si="6"/>
        <v>28.333570513732749</v>
      </c>
      <c r="W34" s="490">
        <f t="shared" si="60"/>
        <v>66</v>
      </c>
      <c r="X34" s="171">
        <f t="shared" si="61"/>
        <v>85.714285714285708</v>
      </c>
      <c r="Y34" s="490">
        <f t="shared" si="62"/>
        <v>11</v>
      </c>
      <c r="Z34" s="496">
        <f t="shared" si="63"/>
        <v>14.285714285714285</v>
      </c>
      <c r="AA34" s="511">
        <f t="shared" si="64"/>
        <v>58</v>
      </c>
      <c r="AB34" s="508">
        <f t="shared" si="7"/>
        <v>75.324675324675326</v>
      </c>
      <c r="AC34" s="513">
        <f t="shared" si="65"/>
        <v>19</v>
      </c>
      <c r="AD34" s="512">
        <f t="shared" si="8"/>
        <v>24.675324675324674</v>
      </c>
      <c r="AE34" s="513">
        <f t="shared" si="66"/>
        <v>0</v>
      </c>
      <c r="AF34" s="515">
        <f t="shared" si="9"/>
        <v>0</v>
      </c>
      <c r="AG34" s="516">
        <f t="shared" si="67"/>
        <v>7027</v>
      </c>
      <c r="AH34" s="516">
        <f t="shared" si="26"/>
        <v>77</v>
      </c>
      <c r="AK34" s="149">
        <v>129</v>
      </c>
      <c r="AL34" s="13">
        <v>1095</v>
      </c>
      <c r="AM34" s="13">
        <v>7471</v>
      </c>
      <c r="AN34" s="13">
        <v>6754</v>
      </c>
      <c r="AO34" s="13">
        <v>181</v>
      </c>
      <c r="AP34" s="149">
        <v>129</v>
      </c>
      <c r="AQ34" s="13">
        <v>7036</v>
      </c>
      <c r="AR34" s="13">
        <v>8465</v>
      </c>
      <c r="AS34" s="149">
        <v>129</v>
      </c>
      <c r="AT34" s="13">
        <v>13906</v>
      </c>
      <c r="AU34" s="13">
        <v>1595</v>
      </c>
      <c r="AV34" s="13"/>
      <c r="AW34" s="149">
        <v>129</v>
      </c>
      <c r="AX34" s="749">
        <v>68720</v>
      </c>
      <c r="AY34" s="749">
        <v>1544</v>
      </c>
      <c r="AZ34" s="149">
        <v>129</v>
      </c>
      <c r="BA34" s="13">
        <v>34301</v>
      </c>
      <c r="BB34" s="13">
        <v>35963</v>
      </c>
      <c r="BC34" s="149">
        <v>129</v>
      </c>
      <c r="BD34" s="13">
        <v>38885</v>
      </c>
      <c r="BE34" s="13">
        <v>31226</v>
      </c>
      <c r="BF34" s="13">
        <v>153</v>
      </c>
    </row>
    <row r="35" spans="1:58" s="138" customFormat="1" ht="17.25" customHeight="1">
      <c r="A35" s="505"/>
      <c r="B35" s="543" t="s">
        <v>123</v>
      </c>
      <c r="C35" s="545">
        <f>SUM(C36:C45)</f>
        <v>14002</v>
      </c>
      <c r="D35" s="529">
        <f t="shared" si="2"/>
        <v>10.741436845537187</v>
      </c>
      <c r="E35" s="528">
        <f>SUM(E36:E45)</f>
        <v>95153</v>
      </c>
      <c r="F35" s="529">
        <f t="shared" si="3"/>
        <v>72.995282114226541</v>
      </c>
      <c r="G35" s="528">
        <f>SUM(G36:G45)</f>
        <v>20862</v>
      </c>
      <c r="H35" s="529">
        <f t="shared" si="0"/>
        <v>16.003989106670247</v>
      </c>
      <c r="I35" s="528">
        <f>SUM(I36:I45)</f>
        <v>338</v>
      </c>
      <c r="J35" s="546">
        <f t="shared" si="1"/>
        <v>0.25929193356603125</v>
      </c>
      <c r="K35" s="545">
        <f>SUM(K36:K45)</f>
        <v>64086</v>
      </c>
      <c r="L35" s="530">
        <f t="shared" si="27"/>
        <v>49.162671167197267</v>
      </c>
      <c r="M35" s="528">
        <f>SUM(M36:M45)</f>
        <v>66269</v>
      </c>
      <c r="N35" s="549">
        <f t="shared" si="16"/>
        <v>50.837328832802733</v>
      </c>
      <c r="O35" s="545">
        <f>SUM(O36:O45)</f>
        <v>20812</v>
      </c>
      <c r="P35" s="530">
        <f t="shared" si="4"/>
        <v>56.242568370986923</v>
      </c>
      <c r="Q35" s="528">
        <f>SUM(Q36:Q45)</f>
        <v>16192</v>
      </c>
      <c r="R35" s="551">
        <f t="shared" si="5"/>
        <v>43.757431629013077</v>
      </c>
      <c r="S35" s="545">
        <f>SUM(S36:S45)</f>
        <v>72179</v>
      </c>
      <c r="T35" s="529">
        <f t="shared" si="20"/>
        <v>55.371101990717655</v>
      </c>
      <c r="U35" s="528">
        <f>SUM(U36:U45)</f>
        <v>58176</v>
      </c>
      <c r="V35" s="551">
        <f t="shared" si="6"/>
        <v>44.628898009282345</v>
      </c>
      <c r="W35" s="545">
        <f>SUM(W36:W45)</f>
        <v>31394</v>
      </c>
      <c r="X35" s="529">
        <f>(W35/AH35)*100</f>
        <v>84.839476813317489</v>
      </c>
      <c r="Y35" s="528">
        <f>SUM(Y36:Y45)</f>
        <v>5610</v>
      </c>
      <c r="Z35" s="551">
        <f>(Y35/AH35)*100</f>
        <v>15.16052318668252</v>
      </c>
      <c r="AA35" s="545">
        <f>SUM(AA36:AA45)</f>
        <v>20178</v>
      </c>
      <c r="AB35" s="529">
        <f t="shared" si="7"/>
        <v>54.529240082153287</v>
      </c>
      <c r="AC35" s="528">
        <f>SUM(AC36:AC45)</f>
        <v>16809</v>
      </c>
      <c r="AD35" s="530">
        <f t="shared" si="8"/>
        <v>45.424818938493132</v>
      </c>
      <c r="AE35" s="528">
        <f>SUM(AE36:AE45)</f>
        <v>17</v>
      </c>
      <c r="AF35" s="551">
        <f t="shared" si="9"/>
        <v>4.5940979353583399E-2</v>
      </c>
      <c r="AG35" s="554">
        <f>SUM(AG36:AG45)</f>
        <v>130355</v>
      </c>
      <c r="AH35" s="554">
        <f t="shared" si="26"/>
        <v>37004</v>
      </c>
      <c r="AK35" s="149">
        <v>134</v>
      </c>
      <c r="AL35" s="13">
        <v>445</v>
      </c>
      <c r="AM35" s="13">
        <v>5051</v>
      </c>
      <c r="AN35" s="13">
        <v>680</v>
      </c>
      <c r="AO35" s="13">
        <v>1</v>
      </c>
      <c r="AP35" s="149">
        <v>134</v>
      </c>
      <c r="AQ35" s="13">
        <v>3204</v>
      </c>
      <c r="AR35" s="13">
        <v>2973</v>
      </c>
      <c r="AS35" s="149">
        <v>134</v>
      </c>
      <c r="AT35" s="13">
        <v>1584</v>
      </c>
      <c r="AU35" s="13">
        <v>4593</v>
      </c>
      <c r="AV35" s="13"/>
      <c r="AW35" s="149">
        <v>134</v>
      </c>
      <c r="AX35" s="749">
        <v>497</v>
      </c>
      <c r="AY35" s="749">
        <v>76</v>
      </c>
      <c r="AZ35" s="149">
        <v>134</v>
      </c>
      <c r="BA35" s="13">
        <v>292</v>
      </c>
      <c r="BB35" s="13">
        <v>281</v>
      </c>
      <c r="BC35" s="149">
        <v>134</v>
      </c>
      <c r="BD35" s="13">
        <v>313</v>
      </c>
      <c r="BE35" s="13">
        <v>260</v>
      </c>
      <c r="BF35" s="13"/>
    </row>
    <row r="36" spans="1:58" s="138" customFormat="1">
      <c r="A36" s="60">
        <v>31</v>
      </c>
      <c r="B36" s="517" t="s">
        <v>437</v>
      </c>
      <c r="C36" s="518">
        <f t="shared" ref="C36:C45" si="68">VLOOKUP(A36,$AK$8:$AL$132,2,0)</f>
        <v>1739</v>
      </c>
      <c r="D36" s="519">
        <f t="shared" si="2"/>
        <v>10.325377033606459</v>
      </c>
      <c r="E36" s="520">
        <f t="shared" ref="E36:E45" si="69">VLOOKUP(A36,$AK$8:$AM$132,3,0)</f>
        <v>11791</v>
      </c>
      <c r="F36" s="519">
        <f t="shared" si="3"/>
        <v>70.00950005937537</v>
      </c>
      <c r="G36" s="520">
        <f t="shared" ref="G36:G45" si="70">VLOOKUP(A36,$AK$8:$AN$132,4,0)</f>
        <v>3265</v>
      </c>
      <c r="H36" s="519">
        <f t="shared" si="0"/>
        <v>19.386058662866642</v>
      </c>
      <c r="I36" s="520">
        <f t="shared" ref="I36:I45" si="71">VLOOKUP(A36,$AK$8:$AO$132,5,0)</f>
        <v>47</v>
      </c>
      <c r="J36" s="521">
        <f t="shared" si="1"/>
        <v>0.27906424415152598</v>
      </c>
      <c r="K36" s="522">
        <f t="shared" ref="K36:K45" si="72">VLOOKUP(A36,$AP$8:$AR$132,2,0)</f>
        <v>8263</v>
      </c>
      <c r="L36" s="523">
        <f t="shared" si="27"/>
        <v>49.061869136682105</v>
      </c>
      <c r="M36" s="524">
        <f t="shared" ref="M36:M45" si="73">VLOOKUP(A36,$AP$8:$AR$132,3,0)</f>
        <v>8579</v>
      </c>
      <c r="N36" s="525">
        <f t="shared" si="16"/>
        <v>50.938130863317902</v>
      </c>
      <c r="O36" s="522">
        <f t="shared" ref="O36:O45" si="74">VLOOKUP(A36,$AZ$8:$BB$132,2,0)</f>
        <v>2519</v>
      </c>
      <c r="P36" s="523">
        <f t="shared" si="4"/>
        <v>56.887985546522138</v>
      </c>
      <c r="Q36" s="524">
        <f t="shared" ref="Q36:Q45" si="75">VLOOKUP(A36,$AZ$8:$BB$132,3,0)</f>
        <v>1909</v>
      </c>
      <c r="R36" s="526">
        <f t="shared" si="5"/>
        <v>43.112014453477869</v>
      </c>
      <c r="S36" s="522">
        <f t="shared" ref="S36:S45" si="76">VLOOKUP(A36,$AS$8:$AU$132,2,0)</f>
        <v>8172</v>
      </c>
      <c r="T36" s="519">
        <f t="shared" si="20"/>
        <v>48.521553259707872</v>
      </c>
      <c r="U36" s="524">
        <f t="shared" ref="U36:U45" si="77">VLOOKUP(A36,$AS$8:$AU$132,3,0)</f>
        <v>8670</v>
      </c>
      <c r="V36" s="526">
        <f t="shared" si="6"/>
        <v>51.478446740292128</v>
      </c>
      <c r="W36" s="490">
        <f t="shared" ref="W36:W45" si="78">VLOOKUP(A36,$AW$8:$AY$132,2,0)</f>
        <v>3709</v>
      </c>
      <c r="X36" s="171">
        <f t="shared" ref="X36:X45" si="79">(W36/AH36)*100</f>
        <v>83.762420957542901</v>
      </c>
      <c r="Y36" s="490">
        <f t="shared" ref="Y36:Y45" si="80">VLOOKUP(A36,$AW$8:$AY$132,3,0)</f>
        <v>719</v>
      </c>
      <c r="Z36" s="496">
        <f t="shared" ref="Z36:Z45" si="81">(Y36/AH36)*100</f>
        <v>16.237579042457092</v>
      </c>
      <c r="AA36" s="522">
        <f t="shared" ref="AA36:AA45" si="82">VLOOKUP(A36,$BC$8:$BF$132,2,0)</f>
        <v>2436</v>
      </c>
      <c r="AB36" s="519">
        <f t="shared" si="7"/>
        <v>55.013550135501355</v>
      </c>
      <c r="AC36" s="524">
        <f t="shared" ref="AC36:AC45" si="83">VLOOKUP(A36,$BC$8:$BF$132,3,0)</f>
        <v>1989</v>
      </c>
      <c r="AD36" s="523">
        <f t="shared" si="8"/>
        <v>44.918699186991866</v>
      </c>
      <c r="AE36" s="524">
        <f t="shared" ref="AE36:AE45" si="84">VLOOKUP(A36,$BC$8:$BF$132,4,0)</f>
        <v>3</v>
      </c>
      <c r="AF36" s="526">
        <f t="shared" si="9"/>
        <v>6.7750677506775062E-2</v>
      </c>
      <c r="AG36" s="527">
        <f t="shared" ref="AG36:AG45" si="85">(S36+U36)</f>
        <v>16842</v>
      </c>
      <c r="AH36" s="527">
        <f t="shared" si="26"/>
        <v>4428</v>
      </c>
      <c r="AK36" s="149">
        <v>138</v>
      </c>
      <c r="AL36" s="13">
        <v>204</v>
      </c>
      <c r="AM36" s="13">
        <v>10682</v>
      </c>
      <c r="AN36" s="13">
        <v>903</v>
      </c>
      <c r="AO36" s="13">
        <v>1</v>
      </c>
      <c r="AP36" s="149">
        <v>138</v>
      </c>
      <c r="AQ36" s="13">
        <v>6011</v>
      </c>
      <c r="AR36" s="13">
        <v>5779</v>
      </c>
      <c r="AS36" s="149">
        <v>138</v>
      </c>
      <c r="AT36" s="13">
        <v>3771</v>
      </c>
      <c r="AU36" s="13">
        <v>8019</v>
      </c>
      <c r="AV36" s="13"/>
      <c r="AW36" s="149">
        <v>138</v>
      </c>
      <c r="AX36" s="749">
        <v>1064</v>
      </c>
      <c r="AY36" s="749">
        <v>302</v>
      </c>
      <c r="AZ36" s="149">
        <v>138</v>
      </c>
      <c r="BA36" s="13">
        <v>666</v>
      </c>
      <c r="BB36" s="13">
        <v>700</v>
      </c>
      <c r="BC36" s="149">
        <v>138</v>
      </c>
      <c r="BD36" s="13">
        <v>709</v>
      </c>
      <c r="BE36" s="13">
        <v>657</v>
      </c>
      <c r="BF36" s="13"/>
    </row>
    <row r="37" spans="1:58" s="138" customFormat="1">
      <c r="A37" s="60">
        <v>40</v>
      </c>
      <c r="B37" s="483" t="s">
        <v>436</v>
      </c>
      <c r="C37" s="484">
        <f t="shared" si="68"/>
        <v>2295</v>
      </c>
      <c r="D37" s="171">
        <f t="shared" si="2"/>
        <v>16.43158874489869</v>
      </c>
      <c r="E37" s="143">
        <f t="shared" si="69"/>
        <v>10315</v>
      </c>
      <c r="F37" s="171">
        <f t="shared" si="3"/>
        <v>73.852652681320251</v>
      </c>
      <c r="G37" s="143">
        <f t="shared" si="70"/>
        <v>1340</v>
      </c>
      <c r="H37" s="171">
        <f t="shared" si="0"/>
        <v>9.5940431015966201</v>
      </c>
      <c r="I37" s="143">
        <f t="shared" si="71"/>
        <v>17</v>
      </c>
      <c r="J37" s="485">
        <f t="shared" si="1"/>
        <v>0.12171547218443474</v>
      </c>
      <c r="K37" s="490">
        <f t="shared" si="72"/>
        <v>7308</v>
      </c>
      <c r="L37" s="164">
        <f t="shared" si="27"/>
        <v>52.323333571991128</v>
      </c>
      <c r="M37" s="150">
        <f t="shared" si="73"/>
        <v>6659</v>
      </c>
      <c r="N37" s="491">
        <f t="shared" si="16"/>
        <v>47.676666428008879</v>
      </c>
      <c r="O37" s="490">
        <f t="shared" si="74"/>
        <v>931</v>
      </c>
      <c r="P37" s="164">
        <f t="shared" si="4"/>
        <v>56.907090464547686</v>
      </c>
      <c r="Q37" s="150">
        <f t="shared" si="75"/>
        <v>705</v>
      </c>
      <c r="R37" s="496">
        <f t="shared" si="5"/>
        <v>43.092909535452321</v>
      </c>
      <c r="S37" s="490">
        <f t="shared" si="76"/>
        <v>5220</v>
      </c>
      <c r="T37" s="171">
        <f t="shared" si="20"/>
        <v>37.373809694279373</v>
      </c>
      <c r="U37" s="150">
        <f t="shared" si="77"/>
        <v>8747</v>
      </c>
      <c r="V37" s="496">
        <f t="shared" si="6"/>
        <v>62.626190305720627</v>
      </c>
      <c r="W37" s="490">
        <f t="shared" si="78"/>
        <v>1148</v>
      </c>
      <c r="X37" s="171">
        <f t="shared" si="79"/>
        <v>70.171149144254272</v>
      </c>
      <c r="Y37" s="490">
        <f t="shared" si="80"/>
        <v>488</v>
      </c>
      <c r="Z37" s="496">
        <f t="shared" si="81"/>
        <v>29.828850855745721</v>
      </c>
      <c r="AA37" s="490">
        <f t="shared" si="82"/>
        <v>1046</v>
      </c>
      <c r="AB37" s="171">
        <f t="shared" si="7"/>
        <v>63.936430317848412</v>
      </c>
      <c r="AC37" s="150">
        <f t="shared" si="83"/>
        <v>587</v>
      </c>
      <c r="AD37" s="164">
        <f t="shared" si="8"/>
        <v>35.880195599022002</v>
      </c>
      <c r="AE37" s="150">
        <f t="shared" si="84"/>
        <v>3</v>
      </c>
      <c r="AF37" s="496">
        <f t="shared" si="9"/>
        <v>0.18337408312958436</v>
      </c>
      <c r="AG37" s="498">
        <f t="shared" si="85"/>
        <v>13967</v>
      </c>
      <c r="AH37" s="498">
        <f t="shared" si="26"/>
        <v>1636</v>
      </c>
      <c r="AK37" s="149">
        <v>142</v>
      </c>
      <c r="AL37" s="13">
        <v>257</v>
      </c>
      <c r="AM37" s="13">
        <v>2259</v>
      </c>
      <c r="AN37" s="13">
        <v>540</v>
      </c>
      <c r="AO37" s="13">
        <v>1</v>
      </c>
      <c r="AP37" s="149">
        <v>142</v>
      </c>
      <c r="AQ37" s="13">
        <v>1502</v>
      </c>
      <c r="AR37" s="13">
        <v>1555</v>
      </c>
      <c r="AS37" s="149">
        <v>142</v>
      </c>
      <c r="AT37" s="13">
        <v>1658</v>
      </c>
      <c r="AU37" s="13">
        <v>1399</v>
      </c>
      <c r="AV37" s="13"/>
      <c r="AW37" s="149">
        <v>142</v>
      </c>
      <c r="AX37" s="749">
        <v>750</v>
      </c>
      <c r="AY37" s="749">
        <v>115</v>
      </c>
      <c r="AZ37" s="149">
        <v>142</v>
      </c>
      <c r="BA37" s="13">
        <v>430</v>
      </c>
      <c r="BB37" s="13">
        <v>435</v>
      </c>
      <c r="BC37" s="149">
        <v>142</v>
      </c>
      <c r="BD37" s="13">
        <v>440</v>
      </c>
      <c r="BE37" s="13">
        <v>424</v>
      </c>
      <c r="BF37" s="13">
        <v>1</v>
      </c>
    </row>
    <row r="38" spans="1:58" s="138" customFormat="1">
      <c r="A38" s="60">
        <v>190</v>
      </c>
      <c r="B38" s="483" t="s">
        <v>435</v>
      </c>
      <c r="C38" s="484">
        <f t="shared" si="68"/>
        <v>538</v>
      </c>
      <c r="D38" s="171">
        <f t="shared" si="2"/>
        <v>8.1404145861703725</v>
      </c>
      <c r="E38" s="143">
        <f t="shared" si="69"/>
        <v>4427</v>
      </c>
      <c r="F38" s="171">
        <f t="shared" si="3"/>
        <v>66.98441519140566</v>
      </c>
      <c r="G38" s="143">
        <f t="shared" si="70"/>
        <v>1643</v>
      </c>
      <c r="H38" s="171">
        <f t="shared" si="0"/>
        <v>24.86003934029354</v>
      </c>
      <c r="I38" s="143">
        <f t="shared" si="71"/>
        <v>1</v>
      </c>
      <c r="J38" s="485">
        <f t="shared" si="1"/>
        <v>1.5130882130428205E-2</v>
      </c>
      <c r="K38" s="490">
        <f t="shared" si="72"/>
        <v>3092</v>
      </c>
      <c r="L38" s="164">
        <f t="shared" si="27"/>
        <v>46.784687547284001</v>
      </c>
      <c r="M38" s="150">
        <f t="shared" si="73"/>
        <v>3517</v>
      </c>
      <c r="N38" s="491">
        <f t="shared" si="16"/>
        <v>53.215312452715992</v>
      </c>
      <c r="O38" s="490">
        <f t="shared" si="74"/>
        <v>1391</v>
      </c>
      <c r="P38" s="164">
        <f t="shared" si="4"/>
        <v>52.510381275953186</v>
      </c>
      <c r="Q38" s="150">
        <f t="shared" si="75"/>
        <v>1258</v>
      </c>
      <c r="R38" s="496">
        <f t="shared" si="5"/>
        <v>47.489618724046814</v>
      </c>
      <c r="S38" s="490">
        <f t="shared" si="76"/>
        <v>5036</v>
      </c>
      <c r="T38" s="171">
        <f t="shared" si="20"/>
        <v>76.199122408836445</v>
      </c>
      <c r="U38" s="150">
        <f t="shared" si="77"/>
        <v>1573</v>
      </c>
      <c r="V38" s="496">
        <f t="shared" si="6"/>
        <v>23.800877591163566</v>
      </c>
      <c r="W38" s="490">
        <f t="shared" si="78"/>
        <v>2358</v>
      </c>
      <c r="X38" s="171">
        <f t="shared" si="79"/>
        <v>89.014722536806346</v>
      </c>
      <c r="Y38" s="490">
        <f t="shared" si="80"/>
        <v>291</v>
      </c>
      <c r="Z38" s="496">
        <f t="shared" si="81"/>
        <v>10.985277463193659</v>
      </c>
      <c r="AA38" s="490">
        <f t="shared" si="82"/>
        <v>1433</v>
      </c>
      <c r="AB38" s="171">
        <f t="shared" si="7"/>
        <v>54.095885239713105</v>
      </c>
      <c r="AC38" s="150">
        <f t="shared" si="83"/>
        <v>1214</v>
      </c>
      <c r="AD38" s="164">
        <f t="shared" si="8"/>
        <v>45.828614571536427</v>
      </c>
      <c r="AE38" s="150">
        <f t="shared" si="84"/>
        <v>2</v>
      </c>
      <c r="AF38" s="496">
        <f t="shared" si="9"/>
        <v>7.5500188750471875E-2</v>
      </c>
      <c r="AG38" s="498">
        <f t="shared" si="85"/>
        <v>6609</v>
      </c>
      <c r="AH38" s="498">
        <f t="shared" si="26"/>
        <v>2649</v>
      </c>
      <c r="AK38" s="149">
        <v>145</v>
      </c>
      <c r="AL38" s="13">
        <v>126</v>
      </c>
      <c r="AM38" s="13">
        <v>2667</v>
      </c>
      <c r="AN38" s="13">
        <v>901</v>
      </c>
      <c r="AO38" s="13">
        <v>22</v>
      </c>
      <c r="AP38" s="149">
        <v>145</v>
      </c>
      <c r="AQ38" s="13">
        <v>1859</v>
      </c>
      <c r="AR38" s="13">
        <v>1857</v>
      </c>
      <c r="AS38" s="149">
        <v>145</v>
      </c>
      <c r="AT38" s="13">
        <v>2159</v>
      </c>
      <c r="AU38" s="13">
        <v>1557</v>
      </c>
      <c r="AV38" s="13"/>
      <c r="AW38" s="149">
        <v>145</v>
      </c>
      <c r="AX38" s="749">
        <v>572</v>
      </c>
      <c r="AY38" s="749">
        <v>68</v>
      </c>
      <c r="AZ38" s="149">
        <v>145</v>
      </c>
      <c r="BA38" s="13">
        <v>312</v>
      </c>
      <c r="BB38" s="13">
        <v>328</v>
      </c>
      <c r="BC38" s="149">
        <v>145</v>
      </c>
      <c r="BD38" s="13">
        <v>335</v>
      </c>
      <c r="BE38" s="13">
        <v>303</v>
      </c>
      <c r="BF38" s="13">
        <v>2</v>
      </c>
    </row>
    <row r="39" spans="1:58" s="138" customFormat="1">
      <c r="A39" s="60">
        <v>604</v>
      </c>
      <c r="B39" s="483" t="s">
        <v>434</v>
      </c>
      <c r="C39" s="484">
        <f t="shared" si="68"/>
        <v>1699</v>
      </c>
      <c r="D39" s="171">
        <f t="shared" si="2"/>
        <v>8.902279276919046</v>
      </c>
      <c r="E39" s="143">
        <f t="shared" si="69"/>
        <v>15432</v>
      </c>
      <c r="F39" s="171">
        <f t="shared" si="3"/>
        <v>80.859313597065764</v>
      </c>
      <c r="G39" s="143">
        <f t="shared" si="70"/>
        <v>1940</v>
      </c>
      <c r="H39" s="171">
        <f t="shared" si="0"/>
        <v>10.16505108724129</v>
      </c>
      <c r="I39" s="143">
        <f t="shared" si="71"/>
        <v>14</v>
      </c>
      <c r="J39" s="485">
        <f t="shared" si="1"/>
        <v>7.3356038773906201E-2</v>
      </c>
      <c r="K39" s="490">
        <f t="shared" si="72"/>
        <v>9170</v>
      </c>
      <c r="L39" s="164">
        <f t="shared" si="27"/>
        <v>48.048205396908564</v>
      </c>
      <c r="M39" s="150">
        <f t="shared" si="73"/>
        <v>9915</v>
      </c>
      <c r="N39" s="491">
        <f t="shared" si="16"/>
        <v>51.951794603091429</v>
      </c>
      <c r="O39" s="490">
        <f t="shared" si="74"/>
        <v>2530</v>
      </c>
      <c r="P39" s="164">
        <f t="shared" si="4"/>
        <v>60.598802395209582</v>
      </c>
      <c r="Q39" s="150">
        <f t="shared" si="75"/>
        <v>1645</v>
      </c>
      <c r="R39" s="496">
        <f t="shared" si="5"/>
        <v>39.401197604790418</v>
      </c>
      <c r="S39" s="490">
        <f t="shared" si="76"/>
        <v>11984</v>
      </c>
      <c r="T39" s="171">
        <f t="shared" si="20"/>
        <v>62.792769190463716</v>
      </c>
      <c r="U39" s="150">
        <f t="shared" si="77"/>
        <v>7101</v>
      </c>
      <c r="V39" s="496">
        <f t="shared" si="6"/>
        <v>37.207230809536284</v>
      </c>
      <c r="W39" s="490">
        <f t="shared" si="78"/>
        <v>3421</v>
      </c>
      <c r="X39" s="171">
        <f t="shared" si="79"/>
        <v>81.94011976047905</v>
      </c>
      <c r="Y39" s="490">
        <f t="shared" si="80"/>
        <v>754</v>
      </c>
      <c r="Z39" s="496">
        <f t="shared" si="81"/>
        <v>18.059880239520957</v>
      </c>
      <c r="AA39" s="490">
        <f t="shared" si="82"/>
        <v>2589</v>
      </c>
      <c r="AB39" s="171">
        <f t="shared" si="7"/>
        <v>62.011976047904191</v>
      </c>
      <c r="AC39" s="150">
        <f t="shared" si="83"/>
        <v>1586</v>
      </c>
      <c r="AD39" s="164">
        <f t="shared" si="8"/>
        <v>37.988023952095809</v>
      </c>
      <c r="AE39" s="150">
        <f t="shared" si="84"/>
        <v>0</v>
      </c>
      <c r="AF39" s="496">
        <f t="shared" si="9"/>
        <v>0</v>
      </c>
      <c r="AG39" s="498">
        <f t="shared" si="85"/>
        <v>19085</v>
      </c>
      <c r="AH39" s="498">
        <f t="shared" si="26"/>
        <v>4175</v>
      </c>
      <c r="AK39" s="149">
        <v>147</v>
      </c>
      <c r="AL39" s="13">
        <v>3050</v>
      </c>
      <c r="AM39" s="13">
        <v>19308</v>
      </c>
      <c r="AN39" s="13">
        <v>1909</v>
      </c>
      <c r="AO39" s="13">
        <v>39</v>
      </c>
      <c r="AP39" s="149">
        <v>147</v>
      </c>
      <c r="AQ39" s="13">
        <v>11303</v>
      </c>
      <c r="AR39" s="13">
        <v>13003</v>
      </c>
      <c r="AS39" s="149">
        <v>147</v>
      </c>
      <c r="AT39" s="13">
        <v>18304</v>
      </c>
      <c r="AU39" s="13">
        <v>6002</v>
      </c>
      <c r="AV39" s="13"/>
      <c r="AW39" s="149">
        <v>147</v>
      </c>
      <c r="AX39" s="749">
        <v>21699</v>
      </c>
      <c r="AY39" s="749">
        <v>2488</v>
      </c>
      <c r="AZ39" s="149">
        <v>147</v>
      </c>
      <c r="BA39" s="13">
        <v>12735</v>
      </c>
      <c r="BB39" s="13">
        <v>11452</v>
      </c>
      <c r="BC39" s="149">
        <v>147</v>
      </c>
      <c r="BD39" s="13">
        <v>10049</v>
      </c>
      <c r="BE39" s="13">
        <v>14123</v>
      </c>
      <c r="BF39" s="13">
        <v>15</v>
      </c>
    </row>
    <row r="40" spans="1:58" s="138" customFormat="1">
      <c r="A40" s="60">
        <v>670</v>
      </c>
      <c r="B40" s="483" t="s">
        <v>433</v>
      </c>
      <c r="C40" s="484">
        <f t="shared" si="68"/>
        <v>2103</v>
      </c>
      <c r="D40" s="171">
        <f t="shared" si="2"/>
        <v>15.620589764539849</v>
      </c>
      <c r="E40" s="143">
        <f t="shared" si="69"/>
        <v>9673</v>
      </c>
      <c r="F40" s="171">
        <f t="shared" si="3"/>
        <v>71.848770704894889</v>
      </c>
      <c r="G40" s="143">
        <f t="shared" si="70"/>
        <v>1676</v>
      </c>
      <c r="H40" s="171">
        <f t="shared" ref="H40:H71" si="86">(G40/AG40)*100</f>
        <v>12.44893411572458</v>
      </c>
      <c r="I40" s="143">
        <f t="shared" si="71"/>
        <v>11</v>
      </c>
      <c r="J40" s="485">
        <f t="shared" ref="J40:J71" si="87">(I40/AG40)*100</f>
        <v>8.1705414840674437E-2</v>
      </c>
      <c r="K40" s="490">
        <f t="shared" si="72"/>
        <v>6675</v>
      </c>
      <c r="L40" s="164">
        <f t="shared" si="27"/>
        <v>49.580331278318354</v>
      </c>
      <c r="M40" s="150">
        <f t="shared" si="73"/>
        <v>6788</v>
      </c>
      <c r="N40" s="491">
        <f t="shared" si="16"/>
        <v>50.419668721681646</v>
      </c>
      <c r="O40" s="490">
        <f t="shared" si="74"/>
        <v>1789</v>
      </c>
      <c r="P40" s="164">
        <f t="shared" si="4"/>
        <v>54.843654199877378</v>
      </c>
      <c r="Q40" s="150">
        <f t="shared" si="75"/>
        <v>1473</v>
      </c>
      <c r="R40" s="496">
        <f t="shared" si="5"/>
        <v>45.156345800122622</v>
      </c>
      <c r="S40" s="490">
        <f t="shared" si="76"/>
        <v>5233</v>
      </c>
      <c r="T40" s="171">
        <f t="shared" si="20"/>
        <v>38.869494169204486</v>
      </c>
      <c r="U40" s="150">
        <f t="shared" si="77"/>
        <v>8230</v>
      </c>
      <c r="V40" s="496">
        <f t="shared" si="6"/>
        <v>61.130505830795514</v>
      </c>
      <c r="W40" s="490">
        <f t="shared" si="78"/>
        <v>2842</v>
      </c>
      <c r="X40" s="171">
        <f t="shared" si="79"/>
        <v>87.124463519313295</v>
      </c>
      <c r="Y40" s="490">
        <f t="shared" si="80"/>
        <v>420</v>
      </c>
      <c r="Z40" s="496">
        <f t="shared" si="81"/>
        <v>12.875536480686694</v>
      </c>
      <c r="AA40" s="490">
        <f t="shared" si="82"/>
        <v>1662</v>
      </c>
      <c r="AB40" s="171">
        <f t="shared" si="7"/>
        <v>50.950337216431642</v>
      </c>
      <c r="AC40" s="150">
        <f t="shared" si="83"/>
        <v>1597</v>
      </c>
      <c r="AD40" s="164">
        <f t="shared" si="8"/>
        <v>48.957694665849175</v>
      </c>
      <c r="AE40" s="150">
        <f t="shared" si="84"/>
        <v>3</v>
      </c>
      <c r="AF40" s="496">
        <f t="shared" si="9"/>
        <v>9.1968117719190681E-2</v>
      </c>
      <c r="AG40" s="498">
        <f t="shared" si="85"/>
        <v>13463</v>
      </c>
      <c r="AH40" s="498">
        <f t="shared" si="26"/>
        <v>3262</v>
      </c>
      <c r="AK40" s="149">
        <v>148</v>
      </c>
      <c r="AL40" s="13">
        <v>1523</v>
      </c>
      <c r="AM40" s="13">
        <v>7090</v>
      </c>
      <c r="AN40" s="13">
        <v>5368</v>
      </c>
      <c r="AO40" s="13">
        <v>476</v>
      </c>
      <c r="AP40" s="149">
        <v>148</v>
      </c>
      <c r="AQ40" s="13">
        <v>7114</v>
      </c>
      <c r="AR40" s="13">
        <v>7343</v>
      </c>
      <c r="AS40" s="149">
        <v>148</v>
      </c>
      <c r="AT40" s="13">
        <v>7172</v>
      </c>
      <c r="AU40" s="13">
        <v>7285</v>
      </c>
      <c r="AV40" s="13"/>
      <c r="AW40" s="149">
        <v>148</v>
      </c>
      <c r="AX40" s="749">
        <v>17948</v>
      </c>
      <c r="AY40" s="749">
        <v>4364</v>
      </c>
      <c r="AZ40" s="149">
        <v>148</v>
      </c>
      <c r="BA40" s="13">
        <v>11215</v>
      </c>
      <c r="BB40" s="13">
        <v>11097</v>
      </c>
      <c r="BC40" s="149">
        <v>148</v>
      </c>
      <c r="BD40" s="13">
        <v>11555</v>
      </c>
      <c r="BE40" s="13">
        <v>10741</v>
      </c>
      <c r="BF40" s="13">
        <v>16</v>
      </c>
    </row>
    <row r="41" spans="1:58" s="138" customFormat="1">
      <c r="A41" s="60">
        <v>690</v>
      </c>
      <c r="B41" s="483" t="s">
        <v>162</v>
      </c>
      <c r="C41" s="484">
        <f t="shared" si="68"/>
        <v>987</v>
      </c>
      <c r="D41" s="171">
        <f t="shared" ref="D41:D72" si="88">(C41/AG41)*100</f>
        <v>14.922890837617174</v>
      </c>
      <c r="E41" s="143">
        <f t="shared" si="69"/>
        <v>3705</v>
      </c>
      <c r="F41" s="171">
        <f t="shared" ref="F41:F72" si="89">(E41/AG41)*100</f>
        <v>56.017538554581193</v>
      </c>
      <c r="G41" s="143">
        <f t="shared" si="70"/>
        <v>1922</v>
      </c>
      <c r="H41" s="171">
        <f t="shared" si="86"/>
        <v>29.059570607801632</v>
      </c>
      <c r="I41" s="143">
        <f t="shared" si="71"/>
        <v>0</v>
      </c>
      <c r="J41" s="485">
        <f t="shared" si="87"/>
        <v>0</v>
      </c>
      <c r="K41" s="490">
        <f t="shared" si="72"/>
        <v>3393</v>
      </c>
      <c r="L41" s="164">
        <f t="shared" si="27"/>
        <v>51.300272149984885</v>
      </c>
      <c r="M41" s="150">
        <f t="shared" si="73"/>
        <v>3221</v>
      </c>
      <c r="N41" s="491">
        <f t="shared" si="16"/>
        <v>48.699727850015115</v>
      </c>
      <c r="O41" s="490">
        <f t="shared" si="74"/>
        <v>650</v>
      </c>
      <c r="P41" s="164">
        <f t="shared" si="4"/>
        <v>53.104575163398692</v>
      </c>
      <c r="Q41" s="150">
        <f t="shared" si="75"/>
        <v>574</v>
      </c>
      <c r="R41" s="496">
        <f t="shared" si="5"/>
        <v>46.895424836601308</v>
      </c>
      <c r="S41" s="490">
        <f t="shared" si="76"/>
        <v>2913</v>
      </c>
      <c r="T41" s="171">
        <f t="shared" si="20"/>
        <v>44.042939219836711</v>
      </c>
      <c r="U41" s="150">
        <f t="shared" si="77"/>
        <v>3701</v>
      </c>
      <c r="V41" s="496">
        <f t="shared" si="6"/>
        <v>55.957060780163289</v>
      </c>
      <c r="W41" s="490">
        <f t="shared" si="78"/>
        <v>969</v>
      </c>
      <c r="X41" s="171">
        <f t="shared" si="79"/>
        <v>79.166666666666657</v>
      </c>
      <c r="Y41" s="490">
        <f t="shared" si="80"/>
        <v>255</v>
      </c>
      <c r="Z41" s="496">
        <f t="shared" si="81"/>
        <v>20.833333333333336</v>
      </c>
      <c r="AA41" s="490">
        <f t="shared" si="82"/>
        <v>619</v>
      </c>
      <c r="AB41" s="171">
        <f t="shared" si="7"/>
        <v>50.571895424836597</v>
      </c>
      <c r="AC41" s="150">
        <f t="shared" si="83"/>
        <v>604</v>
      </c>
      <c r="AD41" s="164">
        <f t="shared" si="8"/>
        <v>49.346405228758172</v>
      </c>
      <c r="AE41" s="150">
        <f t="shared" si="84"/>
        <v>1</v>
      </c>
      <c r="AF41" s="496">
        <f t="shared" si="9"/>
        <v>8.1699346405228759E-2</v>
      </c>
      <c r="AG41" s="498">
        <f t="shared" si="85"/>
        <v>6614</v>
      </c>
      <c r="AH41" s="498">
        <f t="shared" si="26"/>
        <v>1224</v>
      </c>
      <c r="AK41" s="149">
        <v>150</v>
      </c>
      <c r="AL41" s="13">
        <v>110</v>
      </c>
      <c r="AM41" s="13">
        <v>824</v>
      </c>
      <c r="AN41" s="13">
        <v>640</v>
      </c>
      <c r="AO41" s="13">
        <v>2</v>
      </c>
      <c r="AP41" s="149">
        <v>150</v>
      </c>
      <c r="AQ41" s="13">
        <v>740</v>
      </c>
      <c r="AR41" s="13">
        <v>836</v>
      </c>
      <c r="AS41" s="149">
        <v>150</v>
      </c>
      <c r="AT41" s="13">
        <v>1148</v>
      </c>
      <c r="AU41" s="13">
        <v>428</v>
      </c>
      <c r="AV41" s="13"/>
      <c r="AW41" s="149">
        <v>150</v>
      </c>
      <c r="AX41" s="749">
        <v>1006</v>
      </c>
      <c r="AY41" s="749">
        <v>159</v>
      </c>
      <c r="AZ41" s="149">
        <v>150</v>
      </c>
      <c r="BA41" s="13">
        <v>620</v>
      </c>
      <c r="BB41" s="13">
        <v>545</v>
      </c>
      <c r="BC41" s="149">
        <v>150</v>
      </c>
      <c r="BD41" s="13">
        <v>621</v>
      </c>
      <c r="BE41" s="13">
        <v>544</v>
      </c>
      <c r="BF41" s="13"/>
    </row>
    <row r="42" spans="1:58" s="138" customFormat="1">
      <c r="A42" s="60">
        <v>736</v>
      </c>
      <c r="B42" s="483" t="s">
        <v>432</v>
      </c>
      <c r="C42" s="484">
        <f t="shared" si="68"/>
        <v>1884</v>
      </c>
      <c r="D42" s="171">
        <f t="shared" si="88"/>
        <v>7.9972833007895412</v>
      </c>
      <c r="E42" s="143">
        <f t="shared" si="69"/>
        <v>18972</v>
      </c>
      <c r="F42" s="171">
        <f t="shared" si="89"/>
        <v>80.533152220052642</v>
      </c>
      <c r="G42" s="143">
        <f t="shared" si="70"/>
        <v>2541</v>
      </c>
      <c r="H42" s="171">
        <f t="shared" si="86"/>
        <v>10.786144834026658</v>
      </c>
      <c r="I42" s="143">
        <f t="shared" si="71"/>
        <v>161</v>
      </c>
      <c r="J42" s="485">
        <f t="shared" si="87"/>
        <v>0.6834196451311656</v>
      </c>
      <c r="K42" s="490">
        <f t="shared" si="72"/>
        <v>10855</v>
      </c>
      <c r="L42" s="164">
        <f t="shared" si="27"/>
        <v>46.077765514899397</v>
      </c>
      <c r="M42" s="150">
        <f t="shared" si="73"/>
        <v>12703</v>
      </c>
      <c r="N42" s="491">
        <f t="shared" si="16"/>
        <v>53.922234485100603</v>
      </c>
      <c r="O42" s="490">
        <f t="shared" si="74"/>
        <v>7906</v>
      </c>
      <c r="P42" s="164">
        <f t="shared" si="4"/>
        <v>56.402939288007417</v>
      </c>
      <c r="Q42" s="150">
        <f t="shared" si="75"/>
        <v>6111</v>
      </c>
      <c r="R42" s="496">
        <f t="shared" si="5"/>
        <v>43.597060711992583</v>
      </c>
      <c r="S42" s="490">
        <f t="shared" si="76"/>
        <v>19477</v>
      </c>
      <c r="T42" s="171">
        <f t="shared" si="20"/>
        <v>82.676797690805671</v>
      </c>
      <c r="U42" s="150">
        <f t="shared" si="77"/>
        <v>4081</v>
      </c>
      <c r="V42" s="496">
        <f t="shared" si="6"/>
        <v>17.323202309194329</v>
      </c>
      <c r="W42" s="490">
        <f t="shared" si="78"/>
        <v>12438</v>
      </c>
      <c r="X42" s="171">
        <f t="shared" si="79"/>
        <v>88.735107369622597</v>
      </c>
      <c r="Y42" s="490">
        <f t="shared" si="80"/>
        <v>1579</v>
      </c>
      <c r="Z42" s="496">
        <f t="shared" si="81"/>
        <v>11.2648926303774</v>
      </c>
      <c r="AA42" s="490">
        <f t="shared" si="82"/>
        <v>7241</v>
      </c>
      <c r="AB42" s="171">
        <f t="shared" si="7"/>
        <v>51.658700149818081</v>
      </c>
      <c r="AC42" s="150">
        <f t="shared" si="83"/>
        <v>6773</v>
      </c>
      <c r="AD42" s="164">
        <f t="shared" si="8"/>
        <v>48.319897267603622</v>
      </c>
      <c r="AE42" s="150">
        <f t="shared" si="84"/>
        <v>3</v>
      </c>
      <c r="AF42" s="496">
        <f t="shared" si="9"/>
        <v>2.1402582578297781E-2</v>
      </c>
      <c r="AG42" s="498">
        <f t="shared" si="85"/>
        <v>23558</v>
      </c>
      <c r="AH42" s="498">
        <f t="shared" si="26"/>
        <v>14017</v>
      </c>
      <c r="AK42" s="149">
        <v>154</v>
      </c>
      <c r="AL42" s="13">
        <v>4090</v>
      </c>
      <c r="AM42" s="13">
        <v>65258</v>
      </c>
      <c r="AN42" s="13">
        <v>3228</v>
      </c>
      <c r="AO42" s="13">
        <v>166</v>
      </c>
      <c r="AP42" s="149">
        <v>154</v>
      </c>
      <c r="AQ42" s="13">
        <v>34430</v>
      </c>
      <c r="AR42" s="13">
        <v>38312</v>
      </c>
      <c r="AS42" s="149">
        <v>154</v>
      </c>
      <c r="AT42" s="13">
        <v>62146</v>
      </c>
      <c r="AU42" s="13">
        <v>10596</v>
      </c>
      <c r="AV42" s="13"/>
      <c r="AW42" s="149">
        <v>154</v>
      </c>
      <c r="AX42" s="749">
        <v>24265</v>
      </c>
      <c r="AY42" s="749">
        <v>1958</v>
      </c>
      <c r="AZ42" s="149">
        <v>154</v>
      </c>
      <c r="BA42" s="13">
        <v>13755</v>
      </c>
      <c r="BB42" s="13">
        <v>12468</v>
      </c>
      <c r="BC42" s="149">
        <v>154</v>
      </c>
      <c r="BD42" s="13">
        <v>13007</v>
      </c>
      <c r="BE42" s="13">
        <v>13200</v>
      </c>
      <c r="BF42" s="13">
        <v>16</v>
      </c>
    </row>
    <row r="43" spans="1:58" s="138" customFormat="1">
      <c r="A43" s="60">
        <v>858</v>
      </c>
      <c r="B43" s="483" t="s">
        <v>431</v>
      </c>
      <c r="C43" s="484">
        <f t="shared" si="68"/>
        <v>952</v>
      </c>
      <c r="D43" s="171">
        <f t="shared" si="88"/>
        <v>9.2896174863387984</v>
      </c>
      <c r="E43" s="143">
        <f t="shared" si="69"/>
        <v>7427</v>
      </c>
      <c r="F43" s="171">
        <f t="shared" si="89"/>
        <v>72.472677595628426</v>
      </c>
      <c r="G43" s="143">
        <f t="shared" si="70"/>
        <v>1837</v>
      </c>
      <c r="H43" s="171">
        <f t="shared" si="86"/>
        <v>17.925448868071818</v>
      </c>
      <c r="I43" s="143">
        <f t="shared" si="71"/>
        <v>32</v>
      </c>
      <c r="J43" s="485">
        <f t="shared" si="87"/>
        <v>0.31225604996096801</v>
      </c>
      <c r="K43" s="490">
        <f t="shared" si="72"/>
        <v>5038</v>
      </c>
      <c r="L43" s="164">
        <f t="shared" si="27"/>
        <v>49.160811865729897</v>
      </c>
      <c r="M43" s="150">
        <f t="shared" si="73"/>
        <v>5210</v>
      </c>
      <c r="N43" s="491">
        <f t="shared" si="16"/>
        <v>50.839188134270096</v>
      </c>
      <c r="O43" s="490">
        <f t="shared" si="74"/>
        <v>1183</v>
      </c>
      <c r="P43" s="164">
        <f t="shared" si="4"/>
        <v>59.23885828743115</v>
      </c>
      <c r="Q43" s="150">
        <f t="shared" si="75"/>
        <v>814</v>
      </c>
      <c r="R43" s="496">
        <f t="shared" si="5"/>
        <v>40.761141712568858</v>
      </c>
      <c r="S43" s="490">
        <f t="shared" si="76"/>
        <v>5837</v>
      </c>
      <c r="T43" s="171">
        <f t="shared" si="20"/>
        <v>56.957455113192822</v>
      </c>
      <c r="U43" s="150">
        <f t="shared" si="77"/>
        <v>4411</v>
      </c>
      <c r="V43" s="496">
        <f t="shared" si="6"/>
        <v>43.042544886807185</v>
      </c>
      <c r="W43" s="490">
        <f t="shared" si="78"/>
        <v>1661</v>
      </c>
      <c r="X43" s="171">
        <f t="shared" si="79"/>
        <v>83.174762143214821</v>
      </c>
      <c r="Y43" s="490">
        <f t="shared" si="80"/>
        <v>336</v>
      </c>
      <c r="Z43" s="496">
        <f t="shared" si="81"/>
        <v>16.825237856785176</v>
      </c>
      <c r="AA43" s="490">
        <f t="shared" si="82"/>
        <v>1137</v>
      </c>
      <c r="AB43" s="171">
        <f t="shared" si="7"/>
        <v>56.935403104656992</v>
      </c>
      <c r="AC43" s="150">
        <f t="shared" si="83"/>
        <v>860</v>
      </c>
      <c r="AD43" s="164">
        <f t="shared" si="8"/>
        <v>43.064596895343016</v>
      </c>
      <c r="AE43" s="150">
        <f t="shared" si="84"/>
        <v>0</v>
      </c>
      <c r="AF43" s="496">
        <f t="shared" si="9"/>
        <v>0</v>
      </c>
      <c r="AG43" s="498">
        <f t="shared" si="85"/>
        <v>10248</v>
      </c>
      <c r="AH43" s="498">
        <f t="shared" si="26"/>
        <v>1997</v>
      </c>
      <c r="AK43" s="149">
        <v>172</v>
      </c>
      <c r="AL43" s="13">
        <v>7605</v>
      </c>
      <c r="AM43" s="13">
        <v>23247</v>
      </c>
      <c r="AN43" s="13">
        <v>4144</v>
      </c>
      <c r="AO43" s="13">
        <v>392</v>
      </c>
      <c r="AP43" s="149">
        <v>172</v>
      </c>
      <c r="AQ43" s="13">
        <v>16232</v>
      </c>
      <c r="AR43" s="13">
        <v>19156</v>
      </c>
      <c r="AS43" s="149">
        <v>172</v>
      </c>
      <c r="AT43" s="13">
        <v>26596</v>
      </c>
      <c r="AU43" s="13">
        <v>8792</v>
      </c>
      <c r="AV43" s="13"/>
      <c r="AW43" s="149">
        <v>172</v>
      </c>
      <c r="AX43" s="749">
        <v>26478</v>
      </c>
      <c r="AY43" s="749">
        <v>2032</v>
      </c>
      <c r="AZ43" s="149">
        <v>172</v>
      </c>
      <c r="BA43" s="13">
        <v>15084</v>
      </c>
      <c r="BB43" s="13">
        <v>13426</v>
      </c>
      <c r="BC43" s="149">
        <v>172</v>
      </c>
      <c r="BD43" s="13">
        <v>11672</v>
      </c>
      <c r="BE43" s="13">
        <v>16816</v>
      </c>
      <c r="BF43" s="13">
        <v>22</v>
      </c>
    </row>
    <row r="44" spans="1:58" s="138" customFormat="1">
      <c r="A44" s="60">
        <v>885</v>
      </c>
      <c r="B44" s="483" t="s">
        <v>430</v>
      </c>
      <c r="C44" s="484">
        <f t="shared" si="68"/>
        <v>398</v>
      </c>
      <c r="D44" s="171">
        <f t="shared" si="88"/>
        <v>7.3963947221706006</v>
      </c>
      <c r="E44" s="143">
        <f t="shared" si="69"/>
        <v>4178</v>
      </c>
      <c r="F44" s="171">
        <f t="shared" si="89"/>
        <v>77.6435606764542</v>
      </c>
      <c r="G44" s="143">
        <f t="shared" si="70"/>
        <v>804</v>
      </c>
      <c r="H44" s="171">
        <f t="shared" si="86"/>
        <v>14.941460695038097</v>
      </c>
      <c r="I44" s="143">
        <f t="shared" si="71"/>
        <v>1</v>
      </c>
      <c r="J44" s="485">
        <f t="shared" si="87"/>
        <v>1.8583906337112061E-2</v>
      </c>
      <c r="K44" s="490">
        <f t="shared" si="72"/>
        <v>2820</v>
      </c>
      <c r="L44" s="164">
        <f t="shared" si="27"/>
        <v>52.406615870656012</v>
      </c>
      <c r="M44" s="150">
        <f t="shared" si="73"/>
        <v>2561</v>
      </c>
      <c r="N44" s="491">
        <f t="shared" si="16"/>
        <v>47.593384129343988</v>
      </c>
      <c r="O44" s="490">
        <f t="shared" si="74"/>
        <v>452</v>
      </c>
      <c r="P44" s="164">
        <f t="shared" si="4"/>
        <v>55.189255189255192</v>
      </c>
      <c r="Q44" s="150">
        <f t="shared" si="75"/>
        <v>367</v>
      </c>
      <c r="R44" s="496">
        <f t="shared" si="5"/>
        <v>44.810744810744815</v>
      </c>
      <c r="S44" s="490">
        <f t="shared" si="76"/>
        <v>2481</v>
      </c>
      <c r="T44" s="171">
        <f t="shared" si="20"/>
        <v>46.106671622375025</v>
      </c>
      <c r="U44" s="150">
        <f t="shared" si="77"/>
        <v>2900</v>
      </c>
      <c r="V44" s="496">
        <f t="shared" si="6"/>
        <v>53.893328377624968</v>
      </c>
      <c r="W44" s="490">
        <f t="shared" si="78"/>
        <v>686</v>
      </c>
      <c r="X44" s="171">
        <f t="shared" si="79"/>
        <v>83.760683760683762</v>
      </c>
      <c r="Y44" s="490">
        <f t="shared" si="80"/>
        <v>133</v>
      </c>
      <c r="Z44" s="496">
        <f t="shared" si="81"/>
        <v>16.239316239316238</v>
      </c>
      <c r="AA44" s="490">
        <f t="shared" si="82"/>
        <v>456</v>
      </c>
      <c r="AB44" s="171">
        <f t="shared" si="7"/>
        <v>55.677655677655679</v>
      </c>
      <c r="AC44" s="150">
        <f t="shared" si="83"/>
        <v>363</v>
      </c>
      <c r="AD44" s="164">
        <f t="shared" si="8"/>
        <v>44.322344322344321</v>
      </c>
      <c r="AE44" s="150">
        <f t="shared" si="84"/>
        <v>0</v>
      </c>
      <c r="AF44" s="496">
        <f t="shared" si="9"/>
        <v>0</v>
      </c>
      <c r="AG44" s="498">
        <f t="shared" si="85"/>
        <v>5381</v>
      </c>
      <c r="AH44" s="498">
        <f t="shared" si="26"/>
        <v>819</v>
      </c>
      <c r="AK44" s="149">
        <v>190</v>
      </c>
      <c r="AL44" s="13">
        <v>538</v>
      </c>
      <c r="AM44" s="13">
        <v>4427</v>
      </c>
      <c r="AN44" s="13">
        <v>1643</v>
      </c>
      <c r="AO44" s="13">
        <v>1</v>
      </c>
      <c r="AP44" s="149">
        <v>190</v>
      </c>
      <c r="AQ44" s="13">
        <v>3092</v>
      </c>
      <c r="AR44" s="13">
        <v>3517</v>
      </c>
      <c r="AS44" s="149">
        <v>190</v>
      </c>
      <c r="AT44" s="13">
        <v>5036</v>
      </c>
      <c r="AU44" s="13">
        <v>1573</v>
      </c>
      <c r="AV44" s="13"/>
      <c r="AW44" s="149">
        <v>190</v>
      </c>
      <c r="AX44" s="749">
        <v>2358</v>
      </c>
      <c r="AY44" s="749">
        <v>291</v>
      </c>
      <c r="AZ44" s="149">
        <v>190</v>
      </c>
      <c r="BA44" s="13">
        <v>1391</v>
      </c>
      <c r="BB44" s="13">
        <v>1258</v>
      </c>
      <c r="BC44" s="149">
        <v>190</v>
      </c>
      <c r="BD44" s="13">
        <v>1433</v>
      </c>
      <c r="BE44" s="13">
        <v>1214</v>
      </c>
      <c r="BF44" s="13">
        <v>2</v>
      </c>
    </row>
    <row r="45" spans="1:58" s="138" customFormat="1">
      <c r="A45" s="60">
        <v>890</v>
      </c>
      <c r="B45" s="506" t="s">
        <v>429</v>
      </c>
      <c r="C45" s="507">
        <f t="shared" si="68"/>
        <v>1407</v>
      </c>
      <c r="D45" s="508">
        <f t="shared" si="88"/>
        <v>9.6449136276391556</v>
      </c>
      <c r="E45" s="509">
        <f t="shared" si="69"/>
        <v>9233</v>
      </c>
      <c r="F45" s="508">
        <f t="shared" si="89"/>
        <v>63.291746641074852</v>
      </c>
      <c r="G45" s="509">
        <f t="shared" si="70"/>
        <v>3894</v>
      </c>
      <c r="H45" s="508">
        <f t="shared" si="86"/>
        <v>26.69317247052372</v>
      </c>
      <c r="I45" s="509">
        <f t="shared" si="71"/>
        <v>54</v>
      </c>
      <c r="J45" s="510">
        <f t="shared" si="87"/>
        <v>0.37016726076227036</v>
      </c>
      <c r="K45" s="511">
        <f t="shared" si="72"/>
        <v>7472</v>
      </c>
      <c r="L45" s="512">
        <f t="shared" si="27"/>
        <v>51.22018097066082</v>
      </c>
      <c r="M45" s="513">
        <f t="shared" si="73"/>
        <v>7116</v>
      </c>
      <c r="N45" s="514">
        <f t="shared" si="16"/>
        <v>48.77981902933918</v>
      </c>
      <c r="O45" s="511">
        <f t="shared" si="74"/>
        <v>1461</v>
      </c>
      <c r="P45" s="512">
        <f t="shared" si="4"/>
        <v>52.234537003932793</v>
      </c>
      <c r="Q45" s="513">
        <f t="shared" si="75"/>
        <v>1336</v>
      </c>
      <c r="R45" s="515">
        <f t="shared" si="5"/>
        <v>47.765462996067214</v>
      </c>
      <c r="S45" s="511">
        <f t="shared" si="76"/>
        <v>5826</v>
      </c>
      <c r="T45" s="508">
        <f t="shared" si="20"/>
        <v>39.936934466684946</v>
      </c>
      <c r="U45" s="513">
        <f t="shared" si="77"/>
        <v>8762</v>
      </c>
      <c r="V45" s="515">
        <f t="shared" si="6"/>
        <v>60.063065533315054</v>
      </c>
      <c r="W45" s="490">
        <f t="shared" si="78"/>
        <v>2162</v>
      </c>
      <c r="X45" s="171">
        <f t="shared" si="79"/>
        <v>77.29710404004291</v>
      </c>
      <c r="Y45" s="490">
        <f t="shared" si="80"/>
        <v>635</v>
      </c>
      <c r="Z45" s="496">
        <f t="shared" si="81"/>
        <v>22.702895959957097</v>
      </c>
      <c r="AA45" s="511">
        <f t="shared" si="82"/>
        <v>1559</v>
      </c>
      <c r="AB45" s="508">
        <f t="shared" si="7"/>
        <v>55.738291026099397</v>
      </c>
      <c r="AC45" s="513">
        <f t="shared" si="83"/>
        <v>1236</v>
      </c>
      <c r="AD45" s="512">
        <f t="shared" si="8"/>
        <v>44.190203789774756</v>
      </c>
      <c r="AE45" s="513">
        <f t="shared" si="84"/>
        <v>2</v>
      </c>
      <c r="AF45" s="515">
        <f t="shared" si="9"/>
        <v>7.1505184125849122E-2</v>
      </c>
      <c r="AG45" s="516">
        <f t="shared" si="85"/>
        <v>14588</v>
      </c>
      <c r="AH45" s="516">
        <f t="shared" si="26"/>
        <v>2797</v>
      </c>
      <c r="AK45" s="149">
        <v>197</v>
      </c>
      <c r="AL45" s="13">
        <v>4841</v>
      </c>
      <c r="AM45" s="13">
        <v>5470</v>
      </c>
      <c r="AN45" s="13">
        <v>649</v>
      </c>
      <c r="AO45" s="13">
        <v>18</v>
      </c>
      <c r="AP45" s="149">
        <v>197</v>
      </c>
      <c r="AQ45" s="13">
        <v>5518</v>
      </c>
      <c r="AR45" s="13">
        <v>5460</v>
      </c>
      <c r="AS45" s="149">
        <v>197</v>
      </c>
      <c r="AT45" s="13">
        <v>3573</v>
      </c>
      <c r="AU45" s="13">
        <v>7405</v>
      </c>
      <c r="AV45" s="13"/>
      <c r="AW45" s="149">
        <v>197</v>
      </c>
      <c r="AX45" s="749">
        <v>1855</v>
      </c>
      <c r="AY45" s="749">
        <v>562</v>
      </c>
      <c r="AZ45" s="149">
        <v>197</v>
      </c>
      <c r="BA45" s="13">
        <v>1261</v>
      </c>
      <c r="BB45" s="13">
        <v>1156</v>
      </c>
      <c r="BC45" s="149">
        <v>197</v>
      </c>
      <c r="BD45" s="13">
        <v>1222</v>
      </c>
      <c r="BE45" s="13">
        <v>1188</v>
      </c>
      <c r="BF45" s="13">
        <v>7</v>
      </c>
    </row>
    <row r="46" spans="1:58" s="138" customFormat="1" ht="17.25" customHeight="1">
      <c r="A46" s="505"/>
      <c r="B46" s="543" t="s">
        <v>133</v>
      </c>
      <c r="C46" s="545">
        <f>SUM(C47:C65)</f>
        <v>27043</v>
      </c>
      <c r="D46" s="529">
        <f t="shared" si="88"/>
        <v>18.427310824162721</v>
      </c>
      <c r="E46" s="528">
        <f>SUM(E47:E65)</f>
        <v>94542</v>
      </c>
      <c r="F46" s="529">
        <f t="shared" si="89"/>
        <v>64.421655139518236</v>
      </c>
      <c r="G46" s="528">
        <f>SUM(G47:G65)</f>
        <v>23145</v>
      </c>
      <c r="H46" s="529">
        <f t="shared" si="86"/>
        <v>15.771183264624714</v>
      </c>
      <c r="I46" s="528">
        <f>SUM(I47:I65)</f>
        <v>2025</v>
      </c>
      <c r="J46" s="546">
        <f t="shared" si="87"/>
        <v>1.3798507716943205</v>
      </c>
      <c r="K46" s="545">
        <f>SUM(K47:K65)</f>
        <v>74436</v>
      </c>
      <c r="L46" s="530">
        <f t="shared" si="27"/>
        <v>50.721270144117746</v>
      </c>
      <c r="M46" s="528">
        <f>SUM(M47:M65)</f>
        <v>72319</v>
      </c>
      <c r="N46" s="549">
        <f t="shared" si="16"/>
        <v>49.278729855882254</v>
      </c>
      <c r="O46" s="545">
        <f>SUM(O47:O65)</f>
        <v>17296</v>
      </c>
      <c r="P46" s="530">
        <f t="shared" si="4"/>
        <v>52.182833006486653</v>
      </c>
      <c r="Q46" s="528">
        <f>SUM(Q47:Q65)</f>
        <v>15849</v>
      </c>
      <c r="R46" s="551">
        <f t="shared" si="5"/>
        <v>47.817166993513347</v>
      </c>
      <c r="S46" s="545">
        <f>SUM(S47:S65)</f>
        <v>49742</v>
      </c>
      <c r="T46" s="529">
        <f t="shared" si="20"/>
        <v>33.894586215120434</v>
      </c>
      <c r="U46" s="528">
        <f>SUM(U47:U65)</f>
        <v>97013</v>
      </c>
      <c r="V46" s="551">
        <f t="shared" si="6"/>
        <v>66.105413784879559</v>
      </c>
      <c r="W46" s="545">
        <f>SUM(W47:W65)</f>
        <v>26416</v>
      </c>
      <c r="X46" s="529">
        <f>(W46/AH46)*100</f>
        <v>79.698295368833911</v>
      </c>
      <c r="Y46" s="528">
        <f>SUM(Y47:Y65)</f>
        <v>6729</v>
      </c>
      <c r="Z46" s="551">
        <f>(Y46/AH46)*100</f>
        <v>20.301704631166086</v>
      </c>
      <c r="AA46" s="545">
        <f>SUM(AA47:AA65)</f>
        <v>17728</v>
      </c>
      <c r="AB46" s="529">
        <f t="shared" si="7"/>
        <v>53.486197013124148</v>
      </c>
      <c r="AC46" s="528">
        <f>SUM(AC47:AC65)</f>
        <v>15382</v>
      </c>
      <c r="AD46" s="530">
        <f t="shared" si="8"/>
        <v>46.408206365967722</v>
      </c>
      <c r="AE46" s="528">
        <f>SUM(AE47:AE65)</f>
        <v>35</v>
      </c>
      <c r="AF46" s="551">
        <f t="shared" si="9"/>
        <v>0.10559662090813093</v>
      </c>
      <c r="AG46" s="554">
        <f>SUM(AG47:AG65)</f>
        <v>146755</v>
      </c>
      <c r="AH46" s="554">
        <f t="shared" si="26"/>
        <v>33145</v>
      </c>
      <c r="AK46" s="149">
        <v>206</v>
      </c>
      <c r="AL46" s="13">
        <v>638</v>
      </c>
      <c r="AM46" s="13">
        <v>1567</v>
      </c>
      <c r="AN46" s="13">
        <v>677</v>
      </c>
      <c r="AO46" s="13">
        <v>37</v>
      </c>
      <c r="AP46" s="149">
        <v>206</v>
      </c>
      <c r="AQ46" s="13">
        <v>1466</v>
      </c>
      <c r="AR46" s="13">
        <v>1453</v>
      </c>
      <c r="AS46" s="149">
        <v>206</v>
      </c>
      <c r="AT46" s="13">
        <v>766</v>
      </c>
      <c r="AU46" s="13">
        <v>2153</v>
      </c>
      <c r="AV46" s="13"/>
      <c r="AW46" s="149">
        <v>206</v>
      </c>
      <c r="AX46" s="749">
        <v>539</v>
      </c>
      <c r="AY46" s="749">
        <v>101</v>
      </c>
      <c r="AZ46" s="149">
        <v>206</v>
      </c>
      <c r="BA46" s="13">
        <v>348</v>
      </c>
      <c r="BB46" s="13">
        <v>292</v>
      </c>
      <c r="BC46" s="149">
        <v>206</v>
      </c>
      <c r="BD46" s="13">
        <v>336</v>
      </c>
      <c r="BE46" s="13">
        <v>304</v>
      </c>
      <c r="BF46" s="13"/>
    </row>
    <row r="47" spans="1:58" s="138" customFormat="1">
      <c r="A47" s="60">
        <v>4</v>
      </c>
      <c r="B47" s="517" t="s">
        <v>411</v>
      </c>
      <c r="C47" s="518">
        <f t="shared" ref="C47:C65" si="90">VLOOKUP(A47,$AK$8:$AL$132,2,0)</f>
        <v>315</v>
      </c>
      <c r="D47" s="519">
        <f t="shared" si="88"/>
        <v>22.629310344827587</v>
      </c>
      <c r="E47" s="520">
        <f t="shared" ref="E47:E65" si="91">VLOOKUP(A47,$AK$8:$AM$132,3,0)</f>
        <v>727</v>
      </c>
      <c r="F47" s="519">
        <f t="shared" si="89"/>
        <v>52.227011494252871</v>
      </c>
      <c r="G47" s="520">
        <f t="shared" ref="G47:G65" si="92">VLOOKUP(A47,$AK$8:$AN$132,4,0)</f>
        <v>345</v>
      </c>
      <c r="H47" s="519">
        <f t="shared" si="86"/>
        <v>24.78448275862069</v>
      </c>
      <c r="I47" s="520">
        <f t="shared" ref="I47:I65" si="93">VLOOKUP(A47,$AK$8:$AO$132,5,0)</f>
        <v>5</v>
      </c>
      <c r="J47" s="521">
        <f t="shared" si="87"/>
        <v>0.35919540229885055</v>
      </c>
      <c r="K47" s="522">
        <f t="shared" ref="K47:K65" si="94">VLOOKUP(A47,$AP$8:$AR$132,2,0)</f>
        <v>736</v>
      </c>
      <c r="L47" s="523">
        <f t="shared" si="27"/>
        <v>52.873563218390807</v>
      </c>
      <c r="M47" s="524">
        <f t="shared" ref="M47:M65" si="95">VLOOKUP(A47,$AP$8:$AR$132,3,0)</f>
        <v>656</v>
      </c>
      <c r="N47" s="525">
        <f t="shared" si="16"/>
        <v>47.126436781609193</v>
      </c>
      <c r="O47" s="522">
        <f t="shared" ref="O47:O65" si="96">VLOOKUP(A47,$AZ$8:$BB$132,2,0)</f>
        <v>150</v>
      </c>
      <c r="P47" s="523">
        <f t="shared" si="4"/>
        <v>41.899441340782126</v>
      </c>
      <c r="Q47" s="524">
        <f t="shared" ref="Q47:Q65" si="97">VLOOKUP(A47,$AZ$8:$BB$132,3,0)</f>
        <v>208</v>
      </c>
      <c r="R47" s="526">
        <f t="shared" si="5"/>
        <v>58.100558659217882</v>
      </c>
      <c r="S47" s="522">
        <f t="shared" ref="S47:S65" si="98">VLOOKUP(A47,$AS$8:$AU$132,2,0)</f>
        <v>394</v>
      </c>
      <c r="T47" s="519">
        <f t="shared" si="20"/>
        <v>28.304597701149426</v>
      </c>
      <c r="U47" s="524">
        <f t="shared" ref="U47:U65" si="99">VLOOKUP(A47,$AS$8:$AU$132,3,0)</f>
        <v>998</v>
      </c>
      <c r="V47" s="526">
        <f t="shared" si="6"/>
        <v>71.695402298850581</v>
      </c>
      <c r="W47" s="490">
        <f t="shared" ref="W47:W65" si="100">VLOOKUP(A47,$AW$8:$AY$132,2,0)</f>
        <v>323</v>
      </c>
      <c r="X47" s="171">
        <f t="shared" ref="X47:X65" si="101">(W47/AH47)*100</f>
        <v>90.22346368715084</v>
      </c>
      <c r="Y47" s="490">
        <f t="shared" ref="Y47:Y65" si="102">VLOOKUP(A47,$AW$8:$AY$132,3,0)</f>
        <v>35</v>
      </c>
      <c r="Z47" s="496">
        <f t="shared" ref="Z47:Z65" si="103">(Y47/AH47)*100</f>
        <v>9.7765363128491618</v>
      </c>
      <c r="AA47" s="522">
        <f t="shared" ref="AA47:AA65" si="104">VLOOKUP(A47,$BC$8:$BF$132,2,0)</f>
        <v>177</v>
      </c>
      <c r="AB47" s="519">
        <f t="shared" si="7"/>
        <v>49.441340782122907</v>
      </c>
      <c r="AC47" s="524">
        <f t="shared" ref="AC47:AC65" si="105">VLOOKUP(A47,$BC$8:$BF$132,3,0)</f>
        <v>181</v>
      </c>
      <c r="AD47" s="523">
        <f t="shared" si="8"/>
        <v>50.5586592178771</v>
      </c>
      <c r="AE47" s="524">
        <f t="shared" ref="AE47:AE65" si="106">VLOOKUP(A47,$BC$8:$BF$132,4,0)</f>
        <v>0</v>
      </c>
      <c r="AF47" s="526">
        <f t="shared" si="9"/>
        <v>0</v>
      </c>
      <c r="AG47" s="527">
        <f t="shared" ref="AG47:AG65" si="107">(S47+U47)</f>
        <v>1392</v>
      </c>
      <c r="AH47" s="527">
        <f t="shared" si="26"/>
        <v>358</v>
      </c>
      <c r="AK47" s="149">
        <v>209</v>
      </c>
      <c r="AL47" s="13">
        <v>1470</v>
      </c>
      <c r="AM47" s="13">
        <v>7228</v>
      </c>
      <c r="AN47" s="13">
        <v>5169</v>
      </c>
      <c r="AO47" s="13">
        <v>23</v>
      </c>
      <c r="AP47" s="149">
        <v>209</v>
      </c>
      <c r="AQ47" s="13">
        <v>7074</v>
      </c>
      <c r="AR47" s="13">
        <v>6816</v>
      </c>
      <c r="AS47" s="149">
        <v>209</v>
      </c>
      <c r="AT47" s="13">
        <v>5504</v>
      </c>
      <c r="AU47" s="13">
        <v>8386</v>
      </c>
      <c r="AV47" s="13"/>
      <c r="AW47" s="149">
        <v>209</v>
      </c>
      <c r="AX47" s="749">
        <v>2637</v>
      </c>
      <c r="AY47" s="749">
        <v>526</v>
      </c>
      <c r="AZ47" s="149">
        <v>209</v>
      </c>
      <c r="BA47" s="13">
        <v>1597</v>
      </c>
      <c r="BB47" s="13">
        <v>1566</v>
      </c>
      <c r="BC47" s="149">
        <v>209</v>
      </c>
      <c r="BD47" s="13">
        <v>1510</v>
      </c>
      <c r="BE47" s="13">
        <v>1647</v>
      </c>
      <c r="BF47" s="13">
        <v>6</v>
      </c>
    </row>
    <row r="48" spans="1:58" s="138" customFormat="1">
      <c r="A48" s="60">
        <v>42</v>
      </c>
      <c r="B48" s="483" t="s">
        <v>410</v>
      </c>
      <c r="C48" s="484">
        <f t="shared" si="90"/>
        <v>697</v>
      </c>
      <c r="D48" s="171">
        <f t="shared" si="88"/>
        <v>4.0824693961225327</v>
      </c>
      <c r="E48" s="143">
        <f t="shared" si="91"/>
        <v>13149</v>
      </c>
      <c r="F48" s="171">
        <f t="shared" si="89"/>
        <v>77.016341591987342</v>
      </c>
      <c r="G48" s="143">
        <f t="shared" si="92"/>
        <v>3183</v>
      </c>
      <c r="H48" s="171">
        <f t="shared" si="86"/>
        <v>18.643472149007202</v>
      </c>
      <c r="I48" s="143">
        <f t="shared" si="93"/>
        <v>44</v>
      </c>
      <c r="J48" s="485">
        <f t="shared" si="87"/>
        <v>0.25771686288291451</v>
      </c>
      <c r="K48" s="490">
        <f t="shared" si="94"/>
        <v>8542</v>
      </c>
      <c r="L48" s="164">
        <f t="shared" si="27"/>
        <v>50.032214607860361</v>
      </c>
      <c r="M48" s="150">
        <f t="shared" si="95"/>
        <v>8531</v>
      </c>
      <c r="N48" s="491">
        <f t="shared" si="16"/>
        <v>49.967785392139632</v>
      </c>
      <c r="O48" s="490">
        <f t="shared" si="96"/>
        <v>4524</v>
      </c>
      <c r="P48" s="164">
        <f t="shared" si="4"/>
        <v>51.309969377339229</v>
      </c>
      <c r="Q48" s="150">
        <f t="shared" si="97"/>
        <v>4293</v>
      </c>
      <c r="R48" s="496">
        <f t="shared" si="5"/>
        <v>48.690030622660771</v>
      </c>
      <c r="S48" s="490">
        <f t="shared" si="98"/>
        <v>9324</v>
      </c>
      <c r="T48" s="171">
        <f t="shared" si="20"/>
        <v>54.612546125461257</v>
      </c>
      <c r="U48" s="150">
        <f t="shared" si="99"/>
        <v>7749</v>
      </c>
      <c r="V48" s="496">
        <f t="shared" si="6"/>
        <v>45.38745387453875</v>
      </c>
      <c r="W48" s="490">
        <f t="shared" si="100"/>
        <v>7670</v>
      </c>
      <c r="X48" s="171">
        <f t="shared" si="101"/>
        <v>86.991040036293526</v>
      </c>
      <c r="Y48" s="490">
        <f t="shared" si="102"/>
        <v>1147</v>
      </c>
      <c r="Z48" s="496">
        <f t="shared" si="103"/>
        <v>13.008959963706475</v>
      </c>
      <c r="AA48" s="490">
        <f t="shared" si="104"/>
        <v>4782</v>
      </c>
      <c r="AB48" s="171">
        <f t="shared" si="7"/>
        <v>54.236134739707389</v>
      </c>
      <c r="AC48" s="150">
        <f t="shared" si="105"/>
        <v>4021</v>
      </c>
      <c r="AD48" s="164">
        <f t="shared" si="8"/>
        <v>45.605081093342406</v>
      </c>
      <c r="AE48" s="150">
        <f t="shared" si="106"/>
        <v>14</v>
      </c>
      <c r="AF48" s="496">
        <f t="shared" si="9"/>
        <v>0.15878416695020983</v>
      </c>
      <c r="AG48" s="498">
        <f t="shared" si="107"/>
        <v>17073</v>
      </c>
      <c r="AH48" s="498">
        <f t="shared" si="26"/>
        <v>8817</v>
      </c>
      <c r="AK48" s="149">
        <v>212</v>
      </c>
      <c r="AL48" s="13">
        <v>1756</v>
      </c>
      <c r="AM48" s="13">
        <v>6922</v>
      </c>
      <c r="AN48" s="13">
        <v>7089</v>
      </c>
      <c r="AO48" s="13">
        <v>261</v>
      </c>
      <c r="AP48" s="149">
        <v>212</v>
      </c>
      <c r="AQ48" s="13">
        <v>7382</v>
      </c>
      <c r="AR48" s="13">
        <v>8646</v>
      </c>
      <c r="AS48" s="149">
        <v>212</v>
      </c>
      <c r="AT48" s="13">
        <v>12263</v>
      </c>
      <c r="AU48" s="13">
        <v>3765</v>
      </c>
      <c r="AV48" s="13"/>
      <c r="AW48" s="149">
        <v>212</v>
      </c>
      <c r="AX48" s="749">
        <v>41369</v>
      </c>
      <c r="AY48" s="749">
        <v>1179</v>
      </c>
      <c r="AZ48" s="149">
        <v>212</v>
      </c>
      <c r="BA48" s="13">
        <v>20731</v>
      </c>
      <c r="BB48" s="13">
        <v>21817</v>
      </c>
      <c r="BC48" s="149">
        <v>212</v>
      </c>
      <c r="BD48" s="13">
        <v>23603</v>
      </c>
      <c r="BE48" s="13">
        <v>18830</v>
      </c>
      <c r="BF48" s="13">
        <v>115</v>
      </c>
    </row>
    <row r="49" spans="1:58" s="138" customFormat="1">
      <c r="A49" s="60">
        <v>44</v>
      </c>
      <c r="B49" s="483" t="s">
        <v>408</v>
      </c>
      <c r="C49" s="484">
        <f t="shared" si="90"/>
        <v>1352</v>
      </c>
      <c r="D49" s="171">
        <f t="shared" si="88"/>
        <v>24.649042844120327</v>
      </c>
      <c r="E49" s="143">
        <f t="shared" si="91"/>
        <v>3347</v>
      </c>
      <c r="F49" s="171">
        <f t="shared" si="89"/>
        <v>61.020966271649954</v>
      </c>
      <c r="G49" s="143">
        <f t="shared" si="92"/>
        <v>786</v>
      </c>
      <c r="H49" s="171">
        <f t="shared" si="86"/>
        <v>14.329990884229717</v>
      </c>
      <c r="I49" s="143">
        <f t="shared" si="93"/>
        <v>0</v>
      </c>
      <c r="J49" s="485">
        <f t="shared" si="87"/>
        <v>0</v>
      </c>
      <c r="K49" s="490">
        <f t="shared" si="94"/>
        <v>2822</v>
      </c>
      <c r="L49" s="164">
        <f t="shared" si="27"/>
        <v>51.449407474931633</v>
      </c>
      <c r="M49" s="150">
        <f t="shared" si="95"/>
        <v>2663</v>
      </c>
      <c r="N49" s="491">
        <f t="shared" si="16"/>
        <v>48.550592525068367</v>
      </c>
      <c r="O49" s="490">
        <f t="shared" si="96"/>
        <v>651</v>
      </c>
      <c r="P49" s="164">
        <f t="shared" si="4"/>
        <v>54.114713216957611</v>
      </c>
      <c r="Q49" s="150">
        <f t="shared" si="97"/>
        <v>552</v>
      </c>
      <c r="R49" s="496">
        <f t="shared" si="5"/>
        <v>45.885286783042396</v>
      </c>
      <c r="S49" s="490">
        <f t="shared" si="98"/>
        <v>1072</v>
      </c>
      <c r="T49" s="171">
        <f t="shared" si="20"/>
        <v>19.544211485870555</v>
      </c>
      <c r="U49" s="150">
        <f t="shared" si="99"/>
        <v>4413</v>
      </c>
      <c r="V49" s="496">
        <f t="shared" si="6"/>
        <v>80.455788514129438</v>
      </c>
      <c r="W49" s="490">
        <f t="shared" si="100"/>
        <v>860</v>
      </c>
      <c r="X49" s="171">
        <f t="shared" si="101"/>
        <v>71.487946799667498</v>
      </c>
      <c r="Y49" s="490">
        <f t="shared" si="102"/>
        <v>343</v>
      </c>
      <c r="Z49" s="496">
        <f t="shared" si="103"/>
        <v>28.512053200332506</v>
      </c>
      <c r="AA49" s="490">
        <f t="shared" si="104"/>
        <v>566</v>
      </c>
      <c r="AB49" s="171">
        <f t="shared" si="7"/>
        <v>47.049044056525354</v>
      </c>
      <c r="AC49" s="150">
        <f t="shared" si="105"/>
        <v>636</v>
      </c>
      <c r="AD49" s="164">
        <f t="shared" si="8"/>
        <v>52.867830423940156</v>
      </c>
      <c r="AE49" s="150">
        <f t="shared" si="106"/>
        <v>1</v>
      </c>
      <c r="AF49" s="496">
        <f t="shared" si="9"/>
        <v>8.3125519534497094E-2</v>
      </c>
      <c r="AG49" s="498">
        <f t="shared" si="107"/>
        <v>5485</v>
      </c>
      <c r="AH49" s="498">
        <f t="shared" si="26"/>
        <v>1203</v>
      </c>
      <c r="AK49" s="149">
        <v>234</v>
      </c>
      <c r="AL49" s="13">
        <v>8506</v>
      </c>
      <c r="AM49" s="13">
        <v>9942</v>
      </c>
      <c r="AN49" s="13">
        <v>826</v>
      </c>
      <c r="AO49" s="13">
        <v>715</v>
      </c>
      <c r="AP49" s="149">
        <v>234</v>
      </c>
      <c r="AQ49" s="13">
        <v>10103</v>
      </c>
      <c r="AR49" s="13">
        <v>9886</v>
      </c>
      <c r="AS49" s="149">
        <v>234</v>
      </c>
      <c r="AT49" s="13">
        <v>6609</v>
      </c>
      <c r="AU49" s="13">
        <v>13380</v>
      </c>
      <c r="AV49" s="13"/>
      <c r="AW49" s="149">
        <v>234</v>
      </c>
      <c r="AX49" s="749">
        <v>1307</v>
      </c>
      <c r="AY49" s="749">
        <v>319</v>
      </c>
      <c r="AZ49" s="149">
        <v>234</v>
      </c>
      <c r="BA49" s="13">
        <v>823</v>
      </c>
      <c r="BB49" s="13">
        <v>803</v>
      </c>
      <c r="BC49" s="149">
        <v>234</v>
      </c>
      <c r="BD49" s="13">
        <v>997</v>
      </c>
      <c r="BE49" s="13">
        <v>629</v>
      </c>
      <c r="BF49" s="13"/>
    </row>
    <row r="50" spans="1:58" s="138" customFormat="1">
      <c r="A50" s="60">
        <v>59</v>
      </c>
      <c r="B50" s="483" t="s">
        <v>407</v>
      </c>
      <c r="C50" s="484">
        <f t="shared" si="90"/>
        <v>168</v>
      </c>
      <c r="D50" s="171">
        <f t="shared" si="88"/>
        <v>5.9384941675503713</v>
      </c>
      <c r="E50" s="143">
        <f t="shared" si="91"/>
        <v>1439</v>
      </c>
      <c r="F50" s="171">
        <f t="shared" si="89"/>
        <v>50.866030399434422</v>
      </c>
      <c r="G50" s="143">
        <f t="shared" si="92"/>
        <v>1207</v>
      </c>
      <c r="H50" s="171">
        <f t="shared" si="86"/>
        <v>42.665252739483918</v>
      </c>
      <c r="I50" s="143">
        <f t="shared" si="93"/>
        <v>15</v>
      </c>
      <c r="J50" s="485">
        <f t="shared" si="87"/>
        <v>0.53022269353128315</v>
      </c>
      <c r="K50" s="490">
        <f t="shared" si="94"/>
        <v>1374</v>
      </c>
      <c r="L50" s="164">
        <f t="shared" si="27"/>
        <v>48.568398727465535</v>
      </c>
      <c r="M50" s="150">
        <f t="shared" si="95"/>
        <v>1455</v>
      </c>
      <c r="N50" s="491">
        <f t="shared" si="16"/>
        <v>51.431601272534465</v>
      </c>
      <c r="O50" s="490">
        <f t="shared" si="96"/>
        <v>573</v>
      </c>
      <c r="P50" s="164">
        <f t="shared" si="4"/>
        <v>50.48458149779735</v>
      </c>
      <c r="Q50" s="150">
        <f t="shared" si="97"/>
        <v>562</v>
      </c>
      <c r="R50" s="496">
        <f t="shared" si="5"/>
        <v>49.515418502202643</v>
      </c>
      <c r="S50" s="490">
        <f t="shared" si="98"/>
        <v>770</v>
      </c>
      <c r="T50" s="171">
        <f t="shared" si="20"/>
        <v>27.218098267939201</v>
      </c>
      <c r="U50" s="150">
        <f t="shared" si="99"/>
        <v>2059</v>
      </c>
      <c r="V50" s="496">
        <f t="shared" si="6"/>
        <v>72.781901732060788</v>
      </c>
      <c r="W50" s="490">
        <f t="shared" si="100"/>
        <v>918</v>
      </c>
      <c r="X50" s="171">
        <f t="shared" si="101"/>
        <v>80.881057268722472</v>
      </c>
      <c r="Y50" s="490">
        <f t="shared" si="102"/>
        <v>217</v>
      </c>
      <c r="Z50" s="496">
        <f t="shared" si="103"/>
        <v>19.118942731277532</v>
      </c>
      <c r="AA50" s="490">
        <f t="shared" si="104"/>
        <v>590</v>
      </c>
      <c r="AB50" s="171">
        <f t="shared" si="7"/>
        <v>51.982378854625551</v>
      </c>
      <c r="AC50" s="150">
        <f t="shared" si="105"/>
        <v>543</v>
      </c>
      <c r="AD50" s="164">
        <f t="shared" si="8"/>
        <v>47.841409691629956</v>
      </c>
      <c r="AE50" s="150">
        <f t="shared" si="106"/>
        <v>2</v>
      </c>
      <c r="AF50" s="496">
        <f t="shared" si="9"/>
        <v>0.1762114537444934</v>
      </c>
      <c r="AG50" s="498">
        <f t="shared" si="107"/>
        <v>2829</v>
      </c>
      <c r="AH50" s="498">
        <f t="shared" si="26"/>
        <v>1135</v>
      </c>
      <c r="AK50" s="149">
        <v>237</v>
      </c>
      <c r="AL50" s="13">
        <v>491</v>
      </c>
      <c r="AM50" s="13">
        <v>1986</v>
      </c>
      <c r="AN50" s="13">
        <v>3278</v>
      </c>
      <c r="AO50" s="13">
        <v>205</v>
      </c>
      <c r="AP50" s="149">
        <v>237</v>
      </c>
      <c r="AQ50" s="13">
        <v>2765</v>
      </c>
      <c r="AR50" s="13">
        <v>3195</v>
      </c>
      <c r="AS50" s="149">
        <v>237</v>
      </c>
      <c r="AT50" s="13">
        <v>3386</v>
      </c>
      <c r="AU50" s="13">
        <v>2574</v>
      </c>
      <c r="AV50" s="13"/>
      <c r="AW50" s="149">
        <v>237</v>
      </c>
      <c r="AX50" s="749">
        <v>11800</v>
      </c>
      <c r="AY50" s="749">
        <v>510</v>
      </c>
      <c r="AZ50" s="149">
        <v>237</v>
      </c>
      <c r="BA50" s="13">
        <v>5985</v>
      </c>
      <c r="BB50" s="13">
        <v>6325</v>
      </c>
      <c r="BC50" s="149">
        <v>237</v>
      </c>
      <c r="BD50" s="13">
        <v>5779</v>
      </c>
      <c r="BE50" s="13">
        <v>6510</v>
      </c>
      <c r="BF50" s="13">
        <v>21</v>
      </c>
    </row>
    <row r="51" spans="1:58" s="138" customFormat="1">
      <c r="A51" s="60">
        <v>113</v>
      </c>
      <c r="B51" s="483" t="s">
        <v>406</v>
      </c>
      <c r="C51" s="484">
        <f t="shared" si="90"/>
        <v>296</v>
      </c>
      <c r="D51" s="171">
        <f t="shared" si="88"/>
        <v>5.2970651395848245</v>
      </c>
      <c r="E51" s="143">
        <f t="shared" si="91"/>
        <v>4946</v>
      </c>
      <c r="F51" s="171">
        <f t="shared" si="89"/>
        <v>88.511095204008598</v>
      </c>
      <c r="G51" s="143">
        <f t="shared" si="92"/>
        <v>344</v>
      </c>
      <c r="H51" s="171">
        <f t="shared" si="86"/>
        <v>6.1560486757337145</v>
      </c>
      <c r="I51" s="143">
        <f t="shared" si="93"/>
        <v>2</v>
      </c>
      <c r="J51" s="485">
        <f t="shared" si="87"/>
        <v>3.5790980672870433E-2</v>
      </c>
      <c r="K51" s="490">
        <f t="shared" si="94"/>
        <v>3003</v>
      </c>
      <c r="L51" s="164">
        <f t="shared" si="27"/>
        <v>53.740157480314963</v>
      </c>
      <c r="M51" s="150">
        <f t="shared" si="95"/>
        <v>2585</v>
      </c>
      <c r="N51" s="491">
        <f t="shared" si="16"/>
        <v>46.259842519685037</v>
      </c>
      <c r="O51" s="490">
        <f t="shared" si="96"/>
        <v>1082</v>
      </c>
      <c r="P51" s="164">
        <f t="shared" si="4"/>
        <v>58.328840970350406</v>
      </c>
      <c r="Q51" s="150">
        <f t="shared" si="97"/>
        <v>773</v>
      </c>
      <c r="R51" s="496">
        <f t="shared" si="5"/>
        <v>41.671159029649594</v>
      </c>
      <c r="S51" s="490">
        <f t="shared" si="98"/>
        <v>1746</v>
      </c>
      <c r="T51" s="171">
        <f t="shared" si="20"/>
        <v>31.245526127415889</v>
      </c>
      <c r="U51" s="150">
        <f t="shared" si="99"/>
        <v>3842</v>
      </c>
      <c r="V51" s="496">
        <f t="shared" si="6"/>
        <v>68.754473872584114</v>
      </c>
      <c r="W51" s="490">
        <f t="shared" si="100"/>
        <v>1208</v>
      </c>
      <c r="X51" s="171">
        <f t="shared" si="101"/>
        <v>65.121293800539078</v>
      </c>
      <c r="Y51" s="490">
        <f t="shared" si="102"/>
        <v>647</v>
      </c>
      <c r="Z51" s="496">
        <f t="shared" si="103"/>
        <v>34.878706199460922</v>
      </c>
      <c r="AA51" s="490">
        <f t="shared" si="104"/>
        <v>1065</v>
      </c>
      <c r="AB51" s="171">
        <f t="shared" si="7"/>
        <v>57.412398921832889</v>
      </c>
      <c r="AC51" s="150">
        <f t="shared" si="105"/>
        <v>790</v>
      </c>
      <c r="AD51" s="164">
        <f t="shared" si="8"/>
        <v>42.587601078167111</v>
      </c>
      <c r="AE51" s="150">
        <f t="shared" si="106"/>
        <v>0</v>
      </c>
      <c r="AF51" s="496">
        <f t="shared" si="9"/>
        <v>0</v>
      </c>
      <c r="AG51" s="498">
        <f t="shared" si="107"/>
        <v>5588</v>
      </c>
      <c r="AH51" s="498">
        <f t="shared" si="26"/>
        <v>1855</v>
      </c>
      <c r="AK51" s="149">
        <v>240</v>
      </c>
      <c r="AL51" s="13">
        <v>63</v>
      </c>
      <c r="AM51" s="13">
        <v>5159</v>
      </c>
      <c r="AN51" s="13">
        <v>1956</v>
      </c>
      <c r="AO51" s="13">
        <v>4</v>
      </c>
      <c r="AP51" s="149">
        <v>240</v>
      </c>
      <c r="AQ51" s="13">
        <v>3562</v>
      </c>
      <c r="AR51" s="13">
        <v>3620</v>
      </c>
      <c r="AS51" s="149">
        <v>240</v>
      </c>
      <c r="AT51" s="13">
        <v>1366</v>
      </c>
      <c r="AU51" s="13">
        <v>5816</v>
      </c>
      <c r="AV51" s="13"/>
      <c r="AW51" s="149">
        <v>240</v>
      </c>
      <c r="AX51" s="749">
        <v>1479</v>
      </c>
      <c r="AY51" s="749">
        <v>350</v>
      </c>
      <c r="AZ51" s="149">
        <v>240</v>
      </c>
      <c r="BA51" s="13">
        <v>992</v>
      </c>
      <c r="BB51" s="13">
        <v>837</v>
      </c>
      <c r="BC51" s="149">
        <v>240</v>
      </c>
      <c r="BD51" s="13">
        <v>882</v>
      </c>
      <c r="BE51" s="13">
        <v>945</v>
      </c>
      <c r="BF51" s="13">
        <v>2</v>
      </c>
    </row>
    <row r="52" spans="1:58" s="138" customFormat="1">
      <c r="A52" s="60">
        <v>125</v>
      </c>
      <c r="B52" s="483" t="s">
        <v>405</v>
      </c>
      <c r="C52" s="484">
        <f t="shared" si="90"/>
        <v>597</v>
      </c>
      <c r="D52" s="171">
        <f t="shared" si="88"/>
        <v>9.0113207547169818</v>
      </c>
      <c r="E52" s="143">
        <f t="shared" si="91"/>
        <v>4587</v>
      </c>
      <c r="F52" s="171">
        <f t="shared" si="89"/>
        <v>69.237735849056605</v>
      </c>
      <c r="G52" s="143">
        <f t="shared" si="92"/>
        <v>1440</v>
      </c>
      <c r="H52" s="171">
        <f t="shared" si="86"/>
        <v>21.735849056603772</v>
      </c>
      <c r="I52" s="143">
        <f t="shared" si="93"/>
        <v>1</v>
      </c>
      <c r="J52" s="485">
        <f t="shared" si="87"/>
        <v>1.509433962264151E-2</v>
      </c>
      <c r="K52" s="490">
        <f t="shared" si="94"/>
        <v>3405</v>
      </c>
      <c r="L52" s="164">
        <f t="shared" si="27"/>
        <v>51.39622641509434</v>
      </c>
      <c r="M52" s="150">
        <f t="shared" si="95"/>
        <v>3220</v>
      </c>
      <c r="N52" s="491">
        <f t="shared" si="16"/>
        <v>48.60377358490566</v>
      </c>
      <c r="O52" s="490">
        <f t="shared" si="96"/>
        <v>261</v>
      </c>
      <c r="P52" s="164">
        <f t="shared" si="4"/>
        <v>49.619771863117876</v>
      </c>
      <c r="Q52" s="150">
        <f t="shared" si="97"/>
        <v>265</v>
      </c>
      <c r="R52" s="496">
        <f t="shared" si="5"/>
        <v>50.380228136882131</v>
      </c>
      <c r="S52" s="490">
        <f t="shared" si="98"/>
        <v>1003</v>
      </c>
      <c r="T52" s="171">
        <f t="shared" si="20"/>
        <v>15.139622641509435</v>
      </c>
      <c r="U52" s="150">
        <f t="shared" si="99"/>
        <v>5622</v>
      </c>
      <c r="V52" s="496">
        <f t="shared" si="6"/>
        <v>84.860377358490567</v>
      </c>
      <c r="W52" s="490">
        <f t="shared" si="100"/>
        <v>437</v>
      </c>
      <c r="X52" s="171">
        <f t="shared" si="101"/>
        <v>83.079847908745251</v>
      </c>
      <c r="Y52" s="490">
        <f t="shared" si="102"/>
        <v>89</v>
      </c>
      <c r="Z52" s="496">
        <f t="shared" si="103"/>
        <v>16.920152091254753</v>
      </c>
      <c r="AA52" s="490">
        <f t="shared" si="104"/>
        <v>267</v>
      </c>
      <c r="AB52" s="171">
        <f t="shared" si="7"/>
        <v>50.760456273764255</v>
      </c>
      <c r="AC52" s="150">
        <f t="shared" si="105"/>
        <v>259</v>
      </c>
      <c r="AD52" s="164">
        <f t="shared" si="8"/>
        <v>49.239543726235738</v>
      </c>
      <c r="AE52" s="150">
        <f t="shared" si="106"/>
        <v>0</v>
      </c>
      <c r="AF52" s="496">
        <f t="shared" si="9"/>
        <v>0</v>
      </c>
      <c r="AG52" s="498">
        <f t="shared" si="107"/>
        <v>6625</v>
      </c>
      <c r="AH52" s="498">
        <f t="shared" si="26"/>
        <v>526</v>
      </c>
      <c r="AK52" s="149">
        <v>250</v>
      </c>
      <c r="AL52" s="13">
        <v>2012</v>
      </c>
      <c r="AM52" s="13">
        <v>42059</v>
      </c>
      <c r="AN52" s="13">
        <v>2195</v>
      </c>
      <c r="AO52" s="13">
        <v>111</v>
      </c>
      <c r="AP52" s="149">
        <v>250</v>
      </c>
      <c r="AQ52" s="13">
        <v>22851</v>
      </c>
      <c r="AR52" s="13">
        <v>23526</v>
      </c>
      <c r="AS52" s="149">
        <v>250</v>
      </c>
      <c r="AT52" s="13">
        <v>31699</v>
      </c>
      <c r="AU52" s="13">
        <v>14678</v>
      </c>
      <c r="AV52" s="13"/>
      <c r="AW52" s="149">
        <v>250</v>
      </c>
      <c r="AX52" s="749">
        <v>7786</v>
      </c>
      <c r="AY52" s="749">
        <v>1091</v>
      </c>
      <c r="AZ52" s="149">
        <v>250</v>
      </c>
      <c r="BA52" s="13">
        <v>4657</v>
      </c>
      <c r="BB52" s="13">
        <v>4220</v>
      </c>
      <c r="BC52" s="149">
        <v>250</v>
      </c>
      <c r="BD52" s="13">
        <v>4085</v>
      </c>
      <c r="BE52" s="13">
        <v>4789</v>
      </c>
      <c r="BF52" s="13">
        <v>3</v>
      </c>
    </row>
    <row r="53" spans="1:58" s="138" customFormat="1">
      <c r="A53" s="60">
        <v>138</v>
      </c>
      <c r="B53" s="483" t="s">
        <v>404</v>
      </c>
      <c r="C53" s="484">
        <f t="shared" si="90"/>
        <v>204</v>
      </c>
      <c r="D53" s="171">
        <f t="shared" si="88"/>
        <v>1.7302798982188294</v>
      </c>
      <c r="E53" s="143">
        <f t="shared" si="91"/>
        <v>10682</v>
      </c>
      <c r="F53" s="171">
        <f t="shared" si="89"/>
        <v>90.602205258693814</v>
      </c>
      <c r="G53" s="143">
        <f t="shared" si="92"/>
        <v>903</v>
      </c>
      <c r="H53" s="171">
        <f t="shared" si="86"/>
        <v>7.659033078880408</v>
      </c>
      <c r="I53" s="143">
        <f t="shared" si="93"/>
        <v>1</v>
      </c>
      <c r="J53" s="485">
        <f t="shared" si="87"/>
        <v>8.4817642069550461E-3</v>
      </c>
      <c r="K53" s="490">
        <f t="shared" si="94"/>
        <v>6011</v>
      </c>
      <c r="L53" s="164">
        <f t="shared" si="27"/>
        <v>50.983884648006786</v>
      </c>
      <c r="M53" s="150">
        <f t="shared" si="95"/>
        <v>5779</v>
      </c>
      <c r="N53" s="491">
        <f t="shared" si="16"/>
        <v>49.016115351993214</v>
      </c>
      <c r="O53" s="490">
        <f t="shared" si="96"/>
        <v>666</v>
      </c>
      <c r="P53" s="164">
        <f t="shared" si="4"/>
        <v>48.755490483162518</v>
      </c>
      <c r="Q53" s="150">
        <f t="shared" si="97"/>
        <v>700</v>
      </c>
      <c r="R53" s="496">
        <f t="shared" si="5"/>
        <v>51.244509516837475</v>
      </c>
      <c r="S53" s="490">
        <f t="shared" si="98"/>
        <v>3771</v>
      </c>
      <c r="T53" s="171">
        <f t="shared" si="20"/>
        <v>31.984732824427482</v>
      </c>
      <c r="U53" s="150">
        <f t="shared" si="99"/>
        <v>8019</v>
      </c>
      <c r="V53" s="496">
        <f t="shared" si="6"/>
        <v>68.015267175572518</v>
      </c>
      <c r="W53" s="490">
        <f t="shared" si="100"/>
        <v>1064</v>
      </c>
      <c r="X53" s="171">
        <f t="shared" si="101"/>
        <v>77.891654465592978</v>
      </c>
      <c r="Y53" s="490">
        <f t="shared" si="102"/>
        <v>302</v>
      </c>
      <c r="Z53" s="496">
        <f t="shared" si="103"/>
        <v>22.108345534407029</v>
      </c>
      <c r="AA53" s="490">
        <f t="shared" si="104"/>
        <v>709</v>
      </c>
      <c r="AB53" s="171">
        <f t="shared" si="7"/>
        <v>51.903367496339683</v>
      </c>
      <c r="AC53" s="150">
        <f t="shared" si="105"/>
        <v>657</v>
      </c>
      <c r="AD53" s="164">
        <f t="shared" si="8"/>
        <v>48.096632503660324</v>
      </c>
      <c r="AE53" s="150">
        <f t="shared" si="106"/>
        <v>0</v>
      </c>
      <c r="AF53" s="496">
        <f t="shared" si="9"/>
        <v>0</v>
      </c>
      <c r="AG53" s="498">
        <f t="shared" si="107"/>
        <v>11790</v>
      </c>
      <c r="AH53" s="498">
        <f t="shared" si="26"/>
        <v>1366</v>
      </c>
      <c r="AK53" s="149">
        <v>264</v>
      </c>
      <c r="AL53" s="13">
        <v>174</v>
      </c>
      <c r="AM53" s="13">
        <v>933</v>
      </c>
      <c r="AN53" s="13">
        <v>1387</v>
      </c>
      <c r="AO53" s="13"/>
      <c r="AP53" s="149">
        <v>264</v>
      </c>
      <c r="AQ53" s="13">
        <v>1192</v>
      </c>
      <c r="AR53" s="13">
        <v>1302</v>
      </c>
      <c r="AS53" s="149">
        <v>264</v>
      </c>
      <c r="AT53" s="13">
        <v>900</v>
      </c>
      <c r="AU53" s="13">
        <v>1594</v>
      </c>
      <c r="AV53" s="13"/>
      <c r="AW53" s="149">
        <v>264</v>
      </c>
      <c r="AX53" s="749">
        <v>5156</v>
      </c>
      <c r="AY53" s="749">
        <v>942</v>
      </c>
      <c r="AZ53" s="149">
        <v>264</v>
      </c>
      <c r="BA53" s="13">
        <v>3188</v>
      </c>
      <c r="BB53" s="13">
        <v>2910</v>
      </c>
      <c r="BC53" s="149">
        <v>264</v>
      </c>
      <c r="BD53" s="13">
        <v>2735</v>
      </c>
      <c r="BE53" s="13">
        <v>3360</v>
      </c>
      <c r="BF53" s="13">
        <v>3</v>
      </c>
    </row>
    <row r="54" spans="1:58" s="138" customFormat="1">
      <c r="A54" s="60">
        <v>234</v>
      </c>
      <c r="B54" s="483" t="s">
        <v>403</v>
      </c>
      <c r="C54" s="484">
        <f t="shared" si="90"/>
        <v>8506</v>
      </c>
      <c r="D54" s="171">
        <f t="shared" si="88"/>
        <v>42.553404372404827</v>
      </c>
      <c r="E54" s="143">
        <f t="shared" si="91"/>
        <v>9942</v>
      </c>
      <c r="F54" s="171">
        <f t="shared" si="89"/>
        <v>49.737355545550052</v>
      </c>
      <c r="G54" s="143">
        <f t="shared" si="92"/>
        <v>826</v>
      </c>
      <c r="H54" s="171">
        <f t="shared" si="86"/>
        <v>4.1322727500125067</v>
      </c>
      <c r="I54" s="143">
        <f t="shared" si="93"/>
        <v>715</v>
      </c>
      <c r="J54" s="485">
        <f t="shared" si="87"/>
        <v>3.5769673320326176</v>
      </c>
      <c r="K54" s="490">
        <f t="shared" si="94"/>
        <v>10103</v>
      </c>
      <c r="L54" s="164">
        <f t="shared" si="27"/>
        <v>50.542798539196554</v>
      </c>
      <c r="M54" s="150">
        <f t="shared" si="95"/>
        <v>9886</v>
      </c>
      <c r="N54" s="491">
        <f t="shared" si="16"/>
        <v>49.457201460803439</v>
      </c>
      <c r="O54" s="490">
        <f t="shared" si="96"/>
        <v>823</v>
      </c>
      <c r="P54" s="164">
        <f t="shared" si="4"/>
        <v>50.615006150061504</v>
      </c>
      <c r="Q54" s="150">
        <f t="shared" si="97"/>
        <v>803</v>
      </c>
      <c r="R54" s="496">
        <f t="shared" si="5"/>
        <v>49.384993849938496</v>
      </c>
      <c r="S54" s="490">
        <f t="shared" si="98"/>
        <v>6609</v>
      </c>
      <c r="T54" s="171">
        <f t="shared" si="20"/>
        <v>33.063184751613392</v>
      </c>
      <c r="U54" s="150">
        <f t="shared" si="99"/>
        <v>13380</v>
      </c>
      <c r="V54" s="496">
        <f t="shared" si="6"/>
        <v>66.936815248386623</v>
      </c>
      <c r="W54" s="490">
        <f t="shared" si="100"/>
        <v>1307</v>
      </c>
      <c r="X54" s="171">
        <f t="shared" si="101"/>
        <v>80.38130381303813</v>
      </c>
      <c r="Y54" s="490">
        <f t="shared" si="102"/>
        <v>319</v>
      </c>
      <c r="Z54" s="496">
        <f t="shared" si="103"/>
        <v>19.61869618696187</v>
      </c>
      <c r="AA54" s="490">
        <f t="shared" si="104"/>
        <v>997</v>
      </c>
      <c r="AB54" s="171">
        <f t="shared" si="7"/>
        <v>61.316113161131611</v>
      </c>
      <c r="AC54" s="150">
        <f t="shared" si="105"/>
        <v>629</v>
      </c>
      <c r="AD54" s="164">
        <f t="shared" si="8"/>
        <v>38.683886838868389</v>
      </c>
      <c r="AE54" s="150">
        <f t="shared" si="106"/>
        <v>0</v>
      </c>
      <c r="AF54" s="496">
        <f t="shared" si="9"/>
        <v>0</v>
      </c>
      <c r="AG54" s="498">
        <f t="shared" si="107"/>
        <v>19989</v>
      </c>
      <c r="AH54" s="498">
        <f t="shared" si="26"/>
        <v>1626</v>
      </c>
      <c r="AK54" s="149">
        <v>266</v>
      </c>
      <c r="AL54" s="13">
        <v>2213</v>
      </c>
      <c r="AM54" s="13">
        <v>4503</v>
      </c>
      <c r="AN54" s="13">
        <v>7825</v>
      </c>
      <c r="AO54" s="13">
        <v>1190</v>
      </c>
      <c r="AP54" s="149">
        <v>266</v>
      </c>
      <c r="AQ54" s="13">
        <v>7151</v>
      </c>
      <c r="AR54" s="13">
        <v>8580</v>
      </c>
      <c r="AS54" s="149">
        <v>266</v>
      </c>
      <c r="AT54" s="13">
        <v>15323</v>
      </c>
      <c r="AU54" s="13">
        <v>408</v>
      </c>
      <c r="AV54" s="13"/>
      <c r="AW54" s="149">
        <v>266</v>
      </c>
      <c r="AX54" s="749">
        <v>151311</v>
      </c>
      <c r="AY54" s="749">
        <v>834</v>
      </c>
      <c r="AZ54" s="149">
        <v>266</v>
      </c>
      <c r="BA54" s="13">
        <v>69537</v>
      </c>
      <c r="BB54" s="13">
        <v>82608</v>
      </c>
      <c r="BC54" s="149">
        <v>266</v>
      </c>
      <c r="BD54" s="13">
        <v>92046</v>
      </c>
      <c r="BE54" s="13">
        <v>59257</v>
      </c>
      <c r="BF54" s="13">
        <v>842</v>
      </c>
    </row>
    <row r="55" spans="1:58" s="138" customFormat="1">
      <c r="A55" s="60">
        <v>240</v>
      </c>
      <c r="B55" s="483" t="s">
        <v>402</v>
      </c>
      <c r="C55" s="484">
        <f t="shared" si="90"/>
        <v>63</v>
      </c>
      <c r="D55" s="171">
        <f t="shared" si="88"/>
        <v>0.8771929824561403</v>
      </c>
      <c r="E55" s="143">
        <f t="shared" si="91"/>
        <v>5159</v>
      </c>
      <c r="F55" s="171">
        <f t="shared" si="89"/>
        <v>71.832358674463933</v>
      </c>
      <c r="G55" s="143">
        <f t="shared" si="92"/>
        <v>1956</v>
      </c>
      <c r="H55" s="171">
        <f t="shared" si="86"/>
        <v>27.234753550543022</v>
      </c>
      <c r="I55" s="143">
        <f t="shared" si="93"/>
        <v>4</v>
      </c>
      <c r="J55" s="485">
        <f t="shared" si="87"/>
        <v>5.5694792536897797E-2</v>
      </c>
      <c r="K55" s="490">
        <f t="shared" si="94"/>
        <v>3562</v>
      </c>
      <c r="L55" s="164">
        <f t="shared" si="27"/>
        <v>49.596212754107491</v>
      </c>
      <c r="M55" s="150">
        <f t="shared" si="95"/>
        <v>3620</v>
      </c>
      <c r="N55" s="491">
        <f t="shared" si="16"/>
        <v>50.403787245892509</v>
      </c>
      <c r="O55" s="490">
        <f t="shared" si="96"/>
        <v>992</v>
      </c>
      <c r="P55" s="164">
        <f t="shared" si="4"/>
        <v>54.237288135593218</v>
      </c>
      <c r="Q55" s="150">
        <f t="shared" si="97"/>
        <v>837</v>
      </c>
      <c r="R55" s="496">
        <f t="shared" si="5"/>
        <v>45.762711864406782</v>
      </c>
      <c r="S55" s="490">
        <f t="shared" si="98"/>
        <v>1366</v>
      </c>
      <c r="T55" s="171">
        <f t="shared" si="20"/>
        <v>19.019771651350599</v>
      </c>
      <c r="U55" s="150">
        <f t="shared" si="99"/>
        <v>5816</v>
      </c>
      <c r="V55" s="496">
        <f t="shared" si="6"/>
        <v>80.980228348649391</v>
      </c>
      <c r="W55" s="490">
        <f t="shared" si="100"/>
        <v>1479</v>
      </c>
      <c r="X55" s="171">
        <f t="shared" si="101"/>
        <v>80.863860032804808</v>
      </c>
      <c r="Y55" s="490">
        <f t="shared" si="102"/>
        <v>350</v>
      </c>
      <c r="Z55" s="496">
        <f t="shared" si="103"/>
        <v>19.136139967195192</v>
      </c>
      <c r="AA55" s="490">
        <f t="shared" si="104"/>
        <v>882</v>
      </c>
      <c r="AB55" s="171">
        <f t="shared" si="7"/>
        <v>48.223072717331874</v>
      </c>
      <c r="AC55" s="150">
        <f t="shared" si="105"/>
        <v>945</v>
      </c>
      <c r="AD55" s="164">
        <f t="shared" si="8"/>
        <v>51.66757791142701</v>
      </c>
      <c r="AE55" s="150">
        <f t="shared" si="106"/>
        <v>2</v>
      </c>
      <c r="AF55" s="496">
        <f t="shared" si="9"/>
        <v>0.10934937124111535</v>
      </c>
      <c r="AG55" s="498">
        <f t="shared" si="107"/>
        <v>7182</v>
      </c>
      <c r="AH55" s="498">
        <f t="shared" si="26"/>
        <v>1829</v>
      </c>
      <c r="AK55" s="149">
        <v>282</v>
      </c>
      <c r="AL55" s="13">
        <v>388</v>
      </c>
      <c r="AM55" s="13">
        <v>3536</v>
      </c>
      <c r="AN55" s="13">
        <v>3841</v>
      </c>
      <c r="AO55" s="13">
        <v>92</v>
      </c>
      <c r="AP55" s="149">
        <v>282</v>
      </c>
      <c r="AQ55" s="13">
        <v>3615</v>
      </c>
      <c r="AR55" s="13">
        <v>4242</v>
      </c>
      <c r="AS55" s="149">
        <v>282</v>
      </c>
      <c r="AT55" s="13">
        <v>3398</v>
      </c>
      <c r="AU55" s="13">
        <v>4459</v>
      </c>
      <c r="AV55" s="13"/>
      <c r="AW55" s="149">
        <v>282</v>
      </c>
      <c r="AX55" s="749">
        <v>5821</v>
      </c>
      <c r="AY55" s="749">
        <v>1417</v>
      </c>
      <c r="AZ55" s="149">
        <v>282</v>
      </c>
      <c r="BA55" s="13">
        <v>3836</v>
      </c>
      <c r="BB55" s="13">
        <v>3402</v>
      </c>
      <c r="BC55" s="149">
        <v>282</v>
      </c>
      <c r="BD55" s="13">
        <v>3617</v>
      </c>
      <c r="BE55" s="13">
        <v>3612</v>
      </c>
      <c r="BF55" s="13">
        <v>9</v>
      </c>
    </row>
    <row r="56" spans="1:58" s="138" customFormat="1">
      <c r="A56" s="60">
        <v>284</v>
      </c>
      <c r="B56" s="483" t="s">
        <v>401</v>
      </c>
      <c r="C56" s="484">
        <f t="shared" si="90"/>
        <v>5870</v>
      </c>
      <c r="D56" s="171">
        <f t="shared" si="88"/>
        <v>31.110875556497774</v>
      </c>
      <c r="E56" s="143">
        <f t="shared" si="91"/>
        <v>8243</v>
      </c>
      <c r="F56" s="171">
        <f t="shared" si="89"/>
        <v>43.687725249099003</v>
      </c>
      <c r="G56" s="143">
        <f t="shared" si="92"/>
        <v>3564</v>
      </c>
      <c r="H56" s="171">
        <f t="shared" si="86"/>
        <v>18.889124443502226</v>
      </c>
      <c r="I56" s="143">
        <f t="shared" si="93"/>
        <v>1191</v>
      </c>
      <c r="J56" s="485">
        <f t="shared" si="87"/>
        <v>6.3122747509009969</v>
      </c>
      <c r="K56" s="490">
        <f t="shared" si="94"/>
        <v>9409</v>
      </c>
      <c r="L56" s="164">
        <f t="shared" si="27"/>
        <v>49.867500529997884</v>
      </c>
      <c r="M56" s="150">
        <f t="shared" si="95"/>
        <v>9459</v>
      </c>
      <c r="N56" s="491">
        <f t="shared" si="16"/>
        <v>50.132499470002124</v>
      </c>
      <c r="O56" s="490">
        <f t="shared" si="96"/>
        <v>1254</v>
      </c>
      <c r="P56" s="164">
        <f t="shared" si="4"/>
        <v>50.099880143827406</v>
      </c>
      <c r="Q56" s="150">
        <f t="shared" si="97"/>
        <v>1249</v>
      </c>
      <c r="R56" s="496">
        <f t="shared" si="5"/>
        <v>49.900119856172594</v>
      </c>
      <c r="S56" s="490">
        <f t="shared" si="98"/>
        <v>6015</v>
      </c>
      <c r="T56" s="171">
        <f t="shared" si="20"/>
        <v>31.879372482510071</v>
      </c>
      <c r="U56" s="150">
        <f t="shared" si="99"/>
        <v>12853</v>
      </c>
      <c r="V56" s="496">
        <f t="shared" si="6"/>
        <v>68.120627517489936</v>
      </c>
      <c r="W56" s="490">
        <f t="shared" si="100"/>
        <v>2002</v>
      </c>
      <c r="X56" s="171">
        <f t="shared" si="101"/>
        <v>79.984019176987616</v>
      </c>
      <c r="Y56" s="490">
        <f t="shared" si="102"/>
        <v>501</v>
      </c>
      <c r="Z56" s="496">
        <f t="shared" si="103"/>
        <v>20.015980823012384</v>
      </c>
      <c r="AA56" s="490">
        <f t="shared" si="104"/>
        <v>1366</v>
      </c>
      <c r="AB56" s="171">
        <f t="shared" si="7"/>
        <v>54.574510587295244</v>
      </c>
      <c r="AC56" s="150">
        <f t="shared" si="105"/>
        <v>1134</v>
      </c>
      <c r="AD56" s="164">
        <f t="shared" si="8"/>
        <v>45.305633240111867</v>
      </c>
      <c r="AE56" s="150">
        <f t="shared" si="106"/>
        <v>3</v>
      </c>
      <c r="AF56" s="496">
        <f t="shared" si="9"/>
        <v>0.11985617259288853</v>
      </c>
      <c r="AG56" s="498">
        <f t="shared" si="107"/>
        <v>18868</v>
      </c>
      <c r="AH56" s="498">
        <f t="shared" si="26"/>
        <v>2503</v>
      </c>
      <c r="AK56" s="149">
        <v>284</v>
      </c>
      <c r="AL56" s="13">
        <v>5870</v>
      </c>
      <c r="AM56" s="13">
        <v>8243</v>
      </c>
      <c r="AN56" s="13">
        <v>3564</v>
      </c>
      <c r="AO56" s="13">
        <v>1191</v>
      </c>
      <c r="AP56" s="149">
        <v>284</v>
      </c>
      <c r="AQ56" s="13">
        <v>9409</v>
      </c>
      <c r="AR56" s="13">
        <v>9459</v>
      </c>
      <c r="AS56" s="149">
        <v>284</v>
      </c>
      <c r="AT56" s="13">
        <v>6015</v>
      </c>
      <c r="AU56" s="13">
        <v>12853</v>
      </c>
      <c r="AV56" s="13"/>
      <c r="AW56" s="149">
        <v>284</v>
      </c>
      <c r="AX56" s="749">
        <v>2002</v>
      </c>
      <c r="AY56" s="749">
        <v>501</v>
      </c>
      <c r="AZ56" s="149">
        <v>284</v>
      </c>
      <c r="BA56" s="13">
        <v>1254</v>
      </c>
      <c r="BB56" s="13">
        <v>1249</v>
      </c>
      <c r="BC56" s="149">
        <v>284</v>
      </c>
      <c r="BD56" s="13">
        <v>1366</v>
      </c>
      <c r="BE56" s="13">
        <v>1134</v>
      </c>
      <c r="BF56" s="13">
        <v>3</v>
      </c>
    </row>
    <row r="57" spans="1:58" s="138" customFormat="1">
      <c r="A57" s="60">
        <v>306</v>
      </c>
      <c r="B57" s="483" t="s">
        <v>400</v>
      </c>
      <c r="C57" s="484">
        <f t="shared" si="90"/>
        <v>163</v>
      </c>
      <c r="D57" s="171">
        <f t="shared" si="88"/>
        <v>4.6201814058956918</v>
      </c>
      <c r="E57" s="143">
        <f t="shared" si="91"/>
        <v>2906</v>
      </c>
      <c r="F57" s="171">
        <f t="shared" si="89"/>
        <v>82.369614512471657</v>
      </c>
      <c r="G57" s="143">
        <f t="shared" si="92"/>
        <v>459</v>
      </c>
      <c r="H57" s="171">
        <f t="shared" si="86"/>
        <v>13.010204081632654</v>
      </c>
      <c r="I57" s="143">
        <f t="shared" si="93"/>
        <v>0</v>
      </c>
      <c r="J57" s="485">
        <f t="shared" si="87"/>
        <v>0</v>
      </c>
      <c r="K57" s="490">
        <f t="shared" si="94"/>
        <v>1748</v>
      </c>
      <c r="L57" s="164">
        <f t="shared" si="27"/>
        <v>49.546485260770972</v>
      </c>
      <c r="M57" s="150">
        <f t="shared" si="95"/>
        <v>1780</v>
      </c>
      <c r="N57" s="491">
        <f t="shared" si="16"/>
        <v>50.453514739229021</v>
      </c>
      <c r="O57" s="490">
        <f t="shared" si="96"/>
        <v>374</v>
      </c>
      <c r="P57" s="164">
        <f t="shared" si="4"/>
        <v>56.666666666666664</v>
      </c>
      <c r="Q57" s="150">
        <f t="shared" si="97"/>
        <v>286</v>
      </c>
      <c r="R57" s="496">
        <f t="shared" si="5"/>
        <v>43.333333333333336</v>
      </c>
      <c r="S57" s="490">
        <f t="shared" si="98"/>
        <v>1484</v>
      </c>
      <c r="T57" s="171">
        <f t="shared" si="20"/>
        <v>42.063492063492063</v>
      </c>
      <c r="U57" s="150">
        <f t="shared" si="99"/>
        <v>2044</v>
      </c>
      <c r="V57" s="496">
        <f t="shared" si="6"/>
        <v>57.936507936507944</v>
      </c>
      <c r="W57" s="490">
        <f t="shared" si="100"/>
        <v>486</v>
      </c>
      <c r="X57" s="171">
        <f t="shared" si="101"/>
        <v>73.636363636363626</v>
      </c>
      <c r="Y57" s="490">
        <f t="shared" si="102"/>
        <v>174</v>
      </c>
      <c r="Z57" s="496">
        <f t="shared" si="103"/>
        <v>26.36363636363636</v>
      </c>
      <c r="AA57" s="490">
        <f t="shared" si="104"/>
        <v>346</v>
      </c>
      <c r="AB57" s="171">
        <f t="shared" si="7"/>
        <v>52.424242424242429</v>
      </c>
      <c r="AC57" s="150">
        <f t="shared" si="105"/>
        <v>314</v>
      </c>
      <c r="AD57" s="164">
        <f t="shared" si="8"/>
        <v>47.575757575757578</v>
      </c>
      <c r="AE57" s="150">
        <f t="shared" si="106"/>
        <v>0</v>
      </c>
      <c r="AF57" s="496">
        <f t="shared" si="9"/>
        <v>0</v>
      </c>
      <c r="AG57" s="498">
        <f t="shared" si="107"/>
        <v>3528</v>
      </c>
      <c r="AH57" s="498">
        <f t="shared" si="26"/>
        <v>660</v>
      </c>
      <c r="AK57" s="149">
        <v>306</v>
      </c>
      <c r="AL57" s="13">
        <v>163</v>
      </c>
      <c r="AM57" s="13">
        <v>2906</v>
      </c>
      <c r="AN57" s="13">
        <v>459</v>
      </c>
      <c r="AO57" s="13"/>
      <c r="AP57" s="149">
        <v>306</v>
      </c>
      <c r="AQ57" s="13">
        <v>1748</v>
      </c>
      <c r="AR57" s="13">
        <v>1780</v>
      </c>
      <c r="AS57" s="149">
        <v>306</v>
      </c>
      <c r="AT57" s="13">
        <v>1484</v>
      </c>
      <c r="AU57" s="13">
        <v>2044</v>
      </c>
      <c r="AV57" s="13"/>
      <c r="AW57" s="149">
        <v>306</v>
      </c>
      <c r="AX57" s="749">
        <v>486</v>
      </c>
      <c r="AY57" s="749">
        <v>174</v>
      </c>
      <c r="AZ57" s="149">
        <v>306</v>
      </c>
      <c r="BA57" s="13">
        <v>374</v>
      </c>
      <c r="BB57" s="13">
        <v>286</v>
      </c>
      <c r="BC57" s="149">
        <v>306</v>
      </c>
      <c r="BD57" s="13">
        <v>346</v>
      </c>
      <c r="BE57" s="13">
        <v>314</v>
      </c>
      <c r="BF57" s="13"/>
    </row>
    <row r="58" spans="1:58" s="138" customFormat="1">
      <c r="A58" s="60">
        <v>347</v>
      </c>
      <c r="B58" s="483" t="s">
        <v>399</v>
      </c>
      <c r="C58" s="484">
        <f t="shared" si="90"/>
        <v>339</v>
      </c>
      <c r="D58" s="171">
        <f t="shared" si="88"/>
        <v>9.2953112146970103</v>
      </c>
      <c r="E58" s="143">
        <f t="shared" si="91"/>
        <v>2469</v>
      </c>
      <c r="F58" s="171">
        <f t="shared" si="89"/>
        <v>67.699479023855218</v>
      </c>
      <c r="G58" s="143">
        <f t="shared" si="92"/>
        <v>836</v>
      </c>
      <c r="H58" s="171">
        <f t="shared" si="86"/>
        <v>22.922950370167261</v>
      </c>
      <c r="I58" s="143">
        <f t="shared" si="93"/>
        <v>3</v>
      </c>
      <c r="J58" s="485">
        <f t="shared" si="87"/>
        <v>8.2259391280504524E-2</v>
      </c>
      <c r="K58" s="490">
        <f t="shared" si="94"/>
        <v>1842</v>
      </c>
      <c r="L58" s="164">
        <f t="shared" si="27"/>
        <v>50.507266246229776</v>
      </c>
      <c r="M58" s="150">
        <f t="shared" si="95"/>
        <v>1805</v>
      </c>
      <c r="N58" s="491">
        <f t="shared" si="16"/>
        <v>49.492733753770224</v>
      </c>
      <c r="O58" s="490">
        <f t="shared" si="96"/>
        <v>445</v>
      </c>
      <c r="P58" s="164">
        <f t="shared" si="4"/>
        <v>55.764411027568926</v>
      </c>
      <c r="Q58" s="150">
        <f t="shared" si="97"/>
        <v>353</v>
      </c>
      <c r="R58" s="496">
        <f t="shared" si="5"/>
        <v>44.235588972431081</v>
      </c>
      <c r="S58" s="490">
        <f t="shared" si="98"/>
        <v>1773</v>
      </c>
      <c r="T58" s="171">
        <f t="shared" si="20"/>
        <v>48.615300246778176</v>
      </c>
      <c r="U58" s="150">
        <f t="shared" si="99"/>
        <v>1874</v>
      </c>
      <c r="V58" s="496">
        <f t="shared" si="6"/>
        <v>51.384699753221831</v>
      </c>
      <c r="W58" s="490">
        <f t="shared" si="100"/>
        <v>597</v>
      </c>
      <c r="X58" s="171">
        <f t="shared" si="101"/>
        <v>74.812030075187977</v>
      </c>
      <c r="Y58" s="490">
        <f t="shared" si="102"/>
        <v>201</v>
      </c>
      <c r="Z58" s="496">
        <f t="shared" si="103"/>
        <v>25.18796992481203</v>
      </c>
      <c r="AA58" s="490">
        <f t="shared" si="104"/>
        <v>409</v>
      </c>
      <c r="AB58" s="171">
        <f t="shared" si="7"/>
        <v>51.253132832080205</v>
      </c>
      <c r="AC58" s="150">
        <f t="shared" si="105"/>
        <v>388</v>
      </c>
      <c r="AD58" s="164">
        <f t="shared" si="8"/>
        <v>48.62155388471178</v>
      </c>
      <c r="AE58" s="150">
        <f t="shared" si="106"/>
        <v>1</v>
      </c>
      <c r="AF58" s="496">
        <f t="shared" si="9"/>
        <v>0.12531328320802004</v>
      </c>
      <c r="AG58" s="498">
        <f t="shared" si="107"/>
        <v>3647</v>
      </c>
      <c r="AH58" s="498">
        <f t="shared" si="26"/>
        <v>798</v>
      </c>
      <c r="AK58" s="149">
        <v>308</v>
      </c>
      <c r="AL58" s="13">
        <v>1207</v>
      </c>
      <c r="AM58" s="13">
        <v>6453</v>
      </c>
      <c r="AN58" s="13">
        <v>5013</v>
      </c>
      <c r="AO58" s="13">
        <v>22</v>
      </c>
      <c r="AP58" s="149">
        <v>308</v>
      </c>
      <c r="AQ58" s="13">
        <v>5814</v>
      </c>
      <c r="AR58" s="13">
        <v>6881</v>
      </c>
      <c r="AS58" s="149">
        <v>308</v>
      </c>
      <c r="AT58" s="13">
        <v>7560</v>
      </c>
      <c r="AU58" s="13">
        <v>5135</v>
      </c>
      <c r="AV58" s="13"/>
      <c r="AW58" s="149">
        <v>308</v>
      </c>
      <c r="AX58" s="749">
        <v>31582</v>
      </c>
      <c r="AY58" s="749">
        <v>2075</v>
      </c>
      <c r="AZ58" s="149">
        <v>308</v>
      </c>
      <c r="BA58" s="13">
        <v>16841</v>
      </c>
      <c r="BB58" s="13">
        <v>16816</v>
      </c>
      <c r="BC58" s="149">
        <v>308</v>
      </c>
      <c r="BD58" s="13">
        <v>18022</v>
      </c>
      <c r="BE58" s="13">
        <v>15569</v>
      </c>
      <c r="BF58" s="13">
        <v>66</v>
      </c>
    </row>
    <row r="59" spans="1:58" s="138" customFormat="1">
      <c r="A59" s="60">
        <v>411</v>
      </c>
      <c r="B59" s="483" t="s">
        <v>398</v>
      </c>
      <c r="C59" s="484">
        <f t="shared" si="90"/>
        <v>2300</v>
      </c>
      <c r="D59" s="171">
        <f t="shared" si="88"/>
        <v>31.076881502499663</v>
      </c>
      <c r="E59" s="143">
        <f t="shared" si="91"/>
        <v>3047</v>
      </c>
      <c r="F59" s="171">
        <f t="shared" si="89"/>
        <v>41.17011214700716</v>
      </c>
      <c r="G59" s="143">
        <f t="shared" si="92"/>
        <v>2054</v>
      </c>
      <c r="H59" s="171">
        <f t="shared" si="86"/>
        <v>27.753006350493177</v>
      </c>
      <c r="I59" s="143">
        <f t="shared" si="93"/>
        <v>0</v>
      </c>
      <c r="J59" s="485">
        <f t="shared" si="87"/>
        <v>0</v>
      </c>
      <c r="K59" s="490">
        <f t="shared" si="94"/>
        <v>3853</v>
      </c>
      <c r="L59" s="164">
        <f t="shared" si="27"/>
        <v>52.060532360491827</v>
      </c>
      <c r="M59" s="150">
        <f t="shared" si="95"/>
        <v>3548</v>
      </c>
      <c r="N59" s="491">
        <f t="shared" si="16"/>
        <v>47.939467639508173</v>
      </c>
      <c r="O59" s="490">
        <f t="shared" si="96"/>
        <v>642</v>
      </c>
      <c r="P59" s="164">
        <f t="shared" si="4"/>
        <v>54.177215189873415</v>
      </c>
      <c r="Q59" s="150">
        <f t="shared" si="97"/>
        <v>543</v>
      </c>
      <c r="R59" s="496">
        <f t="shared" si="5"/>
        <v>45.822784810126585</v>
      </c>
      <c r="S59" s="490">
        <f t="shared" si="98"/>
        <v>2086</v>
      </c>
      <c r="T59" s="171">
        <f t="shared" si="20"/>
        <v>28.185380354006217</v>
      </c>
      <c r="U59" s="150">
        <f t="shared" si="99"/>
        <v>5315</v>
      </c>
      <c r="V59" s="496">
        <f t="shared" si="6"/>
        <v>71.814619645993787</v>
      </c>
      <c r="W59" s="490">
        <f t="shared" si="100"/>
        <v>943</v>
      </c>
      <c r="X59" s="171">
        <f t="shared" si="101"/>
        <v>79.578059071729953</v>
      </c>
      <c r="Y59" s="490">
        <f t="shared" si="102"/>
        <v>242</v>
      </c>
      <c r="Z59" s="496">
        <f t="shared" si="103"/>
        <v>20.42194092827004</v>
      </c>
      <c r="AA59" s="490">
        <f t="shared" si="104"/>
        <v>634</v>
      </c>
      <c r="AB59" s="171">
        <f t="shared" si="7"/>
        <v>53.502109704641356</v>
      </c>
      <c r="AC59" s="150">
        <f t="shared" si="105"/>
        <v>548</v>
      </c>
      <c r="AD59" s="164">
        <f t="shared" si="8"/>
        <v>46.244725738396625</v>
      </c>
      <c r="AE59" s="150">
        <f t="shared" si="106"/>
        <v>3</v>
      </c>
      <c r="AF59" s="496">
        <f t="shared" si="9"/>
        <v>0.25316455696202533</v>
      </c>
      <c r="AG59" s="498">
        <f t="shared" si="107"/>
        <v>7401</v>
      </c>
      <c r="AH59" s="498">
        <f t="shared" si="26"/>
        <v>1185</v>
      </c>
      <c r="AK59" s="149">
        <v>310</v>
      </c>
      <c r="AL59" s="13">
        <v>183</v>
      </c>
      <c r="AM59" s="13">
        <v>3800</v>
      </c>
      <c r="AN59" s="13">
        <v>1007</v>
      </c>
      <c r="AO59" s="13">
        <v>5</v>
      </c>
      <c r="AP59" s="149">
        <v>310</v>
      </c>
      <c r="AQ59" s="13">
        <v>2404</v>
      </c>
      <c r="AR59" s="13">
        <v>2591</v>
      </c>
      <c r="AS59" s="149">
        <v>310</v>
      </c>
      <c r="AT59" s="13">
        <v>2422</v>
      </c>
      <c r="AU59" s="13">
        <v>2573</v>
      </c>
      <c r="AV59" s="13"/>
      <c r="AW59" s="149">
        <v>310</v>
      </c>
      <c r="AX59" s="749">
        <v>1925</v>
      </c>
      <c r="AY59" s="749">
        <v>346</v>
      </c>
      <c r="AZ59" s="149">
        <v>310</v>
      </c>
      <c r="BA59" s="13">
        <v>1216</v>
      </c>
      <c r="BB59" s="13">
        <v>1055</v>
      </c>
      <c r="BC59" s="149">
        <v>310</v>
      </c>
      <c r="BD59" s="13">
        <v>1154</v>
      </c>
      <c r="BE59" s="13">
        <v>1117</v>
      </c>
      <c r="BF59" s="13"/>
    </row>
    <row r="60" spans="1:58" s="138" customFormat="1">
      <c r="A60" s="60">
        <v>501</v>
      </c>
      <c r="B60" s="483" t="s">
        <v>397</v>
      </c>
      <c r="C60" s="484">
        <f t="shared" si="90"/>
        <v>84</v>
      </c>
      <c r="D60" s="171">
        <f t="shared" si="88"/>
        <v>4.7484454494064448</v>
      </c>
      <c r="E60" s="143">
        <f t="shared" si="91"/>
        <v>1070</v>
      </c>
      <c r="F60" s="171">
        <f t="shared" si="89"/>
        <v>60.48615036743923</v>
      </c>
      <c r="G60" s="143">
        <f t="shared" si="92"/>
        <v>611</v>
      </c>
      <c r="H60" s="171">
        <f t="shared" si="86"/>
        <v>34.53928773318259</v>
      </c>
      <c r="I60" s="143">
        <f t="shared" si="93"/>
        <v>4</v>
      </c>
      <c r="J60" s="485">
        <f t="shared" si="87"/>
        <v>0.22611644997173544</v>
      </c>
      <c r="K60" s="490">
        <f t="shared" si="94"/>
        <v>872</v>
      </c>
      <c r="L60" s="164">
        <f t="shared" si="27"/>
        <v>49.293386093838329</v>
      </c>
      <c r="M60" s="150">
        <f t="shared" si="95"/>
        <v>897</v>
      </c>
      <c r="N60" s="491">
        <f t="shared" si="16"/>
        <v>50.706613906161671</v>
      </c>
      <c r="O60" s="490">
        <f t="shared" si="96"/>
        <v>102</v>
      </c>
      <c r="P60" s="164">
        <f t="shared" si="4"/>
        <v>54.255319148936167</v>
      </c>
      <c r="Q60" s="150">
        <f t="shared" si="97"/>
        <v>86</v>
      </c>
      <c r="R60" s="496">
        <f t="shared" si="5"/>
        <v>45.744680851063826</v>
      </c>
      <c r="S60" s="490">
        <f t="shared" si="98"/>
        <v>585</v>
      </c>
      <c r="T60" s="171">
        <f t="shared" si="20"/>
        <v>33.069530808366309</v>
      </c>
      <c r="U60" s="150">
        <f t="shared" si="99"/>
        <v>1184</v>
      </c>
      <c r="V60" s="496">
        <f t="shared" si="6"/>
        <v>66.930469191633691</v>
      </c>
      <c r="W60" s="490">
        <f t="shared" si="100"/>
        <v>129</v>
      </c>
      <c r="X60" s="171">
        <f t="shared" si="101"/>
        <v>68.61702127659575</v>
      </c>
      <c r="Y60" s="490">
        <f t="shared" si="102"/>
        <v>59</v>
      </c>
      <c r="Z60" s="496">
        <f t="shared" si="103"/>
        <v>31.382978723404253</v>
      </c>
      <c r="AA60" s="490">
        <f t="shared" si="104"/>
        <v>91</v>
      </c>
      <c r="AB60" s="171">
        <f t="shared" si="7"/>
        <v>48.404255319148938</v>
      </c>
      <c r="AC60" s="150">
        <f t="shared" si="105"/>
        <v>97</v>
      </c>
      <c r="AD60" s="164">
        <f t="shared" si="8"/>
        <v>51.595744680851062</v>
      </c>
      <c r="AE60" s="150">
        <f t="shared" si="106"/>
        <v>0</v>
      </c>
      <c r="AF60" s="496">
        <f t="shared" si="9"/>
        <v>0</v>
      </c>
      <c r="AG60" s="498">
        <f t="shared" si="107"/>
        <v>1769</v>
      </c>
      <c r="AH60" s="498">
        <f t="shared" si="26"/>
        <v>188</v>
      </c>
      <c r="AK60" s="149">
        <v>313</v>
      </c>
      <c r="AL60" s="13">
        <v>5370</v>
      </c>
      <c r="AM60" s="13">
        <v>966</v>
      </c>
      <c r="AN60" s="13">
        <v>268</v>
      </c>
      <c r="AO60" s="13">
        <v>17</v>
      </c>
      <c r="AP60" s="149">
        <v>313</v>
      </c>
      <c r="AQ60" s="13">
        <v>3274</v>
      </c>
      <c r="AR60" s="13">
        <v>3347</v>
      </c>
      <c r="AS60" s="149">
        <v>313</v>
      </c>
      <c r="AT60" s="13">
        <v>2740</v>
      </c>
      <c r="AU60" s="13">
        <v>3881</v>
      </c>
      <c r="AV60" s="13"/>
      <c r="AW60" s="149">
        <v>313</v>
      </c>
      <c r="AX60" s="749">
        <v>1381</v>
      </c>
      <c r="AY60" s="749">
        <v>182</v>
      </c>
      <c r="AZ60" s="149">
        <v>313</v>
      </c>
      <c r="BA60" s="13">
        <v>778</v>
      </c>
      <c r="BB60" s="13">
        <v>785</v>
      </c>
      <c r="BC60" s="149">
        <v>313</v>
      </c>
      <c r="BD60" s="13">
        <v>786</v>
      </c>
      <c r="BE60" s="13">
        <v>776</v>
      </c>
      <c r="BF60" s="13">
        <v>1</v>
      </c>
    </row>
    <row r="61" spans="1:58" s="138" customFormat="1">
      <c r="A61" s="60">
        <v>543</v>
      </c>
      <c r="B61" s="483" t="s">
        <v>396</v>
      </c>
      <c r="C61" s="484">
        <f t="shared" si="90"/>
        <v>2410</v>
      </c>
      <c r="D61" s="171">
        <f t="shared" si="88"/>
        <v>36.693057247259439</v>
      </c>
      <c r="E61" s="143">
        <f t="shared" si="91"/>
        <v>4067</v>
      </c>
      <c r="F61" s="171">
        <f t="shared" si="89"/>
        <v>61.921437271619972</v>
      </c>
      <c r="G61" s="143">
        <f t="shared" si="92"/>
        <v>90</v>
      </c>
      <c r="H61" s="171">
        <f t="shared" si="86"/>
        <v>1.3702801461632157</v>
      </c>
      <c r="I61" s="143">
        <f t="shared" si="93"/>
        <v>1</v>
      </c>
      <c r="J61" s="485">
        <f t="shared" si="87"/>
        <v>1.5225334957369061E-2</v>
      </c>
      <c r="K61" s="490">
        <f t="shared" si="94"/>
        <v>3435</v>
      </c>
      <c r="L61" s="164">
        <f t="shared" si="27"/>
        <v>52.299025578562727</v>
      </c>
      <c r="M61" s="150">
        <f t="shared" si="95"/>
        <v>3133</v>
      </c>
      <c r="N61" s="491">
        <f t="shared" si="16"/>
        <v>47.700974421437273</v>
      </c>
      <c r="O61" s="490">
        <f t="shared" si="96"/>
        <v>292</v>
      </c>
      <c r="P61" s="164">
        <f t="shared" si="4"/>
        <v>51.681415929203546</v>
      </c>
      <c r="Q61" s="150">
        <f t="shared" si="97"/>
        <v>273</v>
      </c>
      <c r="R61" s="496">
        <f t="shared" si="5"/>
        <v>48.318584070796462</v>
      </c>
      <c r="S61" s="490">
        <f t="shared" si="98"/>
        <v>1457</v>
      </c>
      <c r="T61" s="171">
        <f t="shared" si="20"/>
        <v>22.183313032886723</v>
      </c>
      <c r="U61" s="150">
        <f t="shared" si="99"/>
        <v>5111</v>
      </c>
      <c r="V61" s="496">
        <f t="shared" si="6"/>
        <v>77.816686967113284</v>
      </c>
      <c r="W61" s="490">
        <f t="shared" si="100"/>
        <v>375</v>
      </c>
      <c r="X61" s="171">
        <f t="shared" si="101"/>
        <v>66.371681415929203</v>
      </c>
      <c r="Y61" s="490">
        <f t="shared" si="102"/>
        <v>190</v>
      </c>
      <c r="Z61" s="496">
        <f t="shared" si="103"/>
        <v>33.628318584070797</v>
      </c>
      <c r="AA61" s="490">
        <f t="shared" si="104"/>
        <v>337</v>
      </c>
      <c r="AB61" s="171">
        <f t="shared" si="7"/>
        <v>59.646017699115042</v>
      </c>
      <c r="AC61" s="150">
        <f t="shared" si="105"/>
        <v>228</v>
      </c>
      <c r="AD61" s="164">
        <f t="shared" si="8"/>
        <v>40.353982300884958</v>
      </c>
      <c r="AE61" s="150">
        <f t="shared" si="106"/>
        <v>0</v>
      </c>
      <c r="AF61" s="496">
        <f t="shared" si="9"/>
        <v>0</v>
      </c>
      <c r="AG61" s="498">
        <f t="shared" si="107"/>
        <v>6568</v>
      </c>
      <c r="AH61" s="498">
        <f t="shared" si="26"/>
        <v>565</v>
      </c>
      <c r="AK61" s="149">
        <v>315</v>
      </c>
      <c r="AL61" s="13">
        <v>113</v>
      </c>
      <c r="AM61" s="13">
        <v>2722</v>
      </c>
      <c r="AN61" s="13">
        <v>1194</v>
      </c>
      <c r="AO61" s="13"/>
      <c r="AP61" s="149">
        <v>315</v>
      </c>
      <c r="AQ61" s="13">
        <v>1979</v>
      </c>
      <c r="AR61" s="13">
        <v>2050</v>
      </c>
      <c r="AS61" s="149">
        <v>315</v>
      </c>
      <c r="AT61" s="13">
        <v>1175</v>
      </c>
      <c r="AU61" s="13">
        <v>2854</v>
      </c>
      <c r="AV61" s="13"/>
      <c r="AW61" s="149">
        <v>315</v>
      </c>
      <c r="AX61" s="749">
        <v>1005</v>
      </c>
      <c r="AY61" s="749">
        <v>278</v>
      </c>
      <c r="AZ61" s="149">
        <v>315</v>
      </c>
      <c r="BA61" s="13">
        <v>708</v>
      </c>
      <c r="BB61" s="13">
        <v>575</v>
      </c>
      <c r="BC61" s="149">
        <v>315</v>
      </c>
      <c r="BD61" s="13">
        <v>674</v>
      </c>
      <c r="BE61" s="13">
        <v>608</v>
      </c>
      <c r="BF61" s="13">
        <v>1</v>
      </c>
    </row>
    <row r="62" spans="1:58" s="138" customFormat="1">
      <c r="A62" s="60">
        <v>628</v>
      </c>
      <c r="B62" s="483" t="s">
        <v>395</v>
      </c>
      <c r="C62" s="484">
        <f t="shared" si="90"/>
        <v>1646</v>
      </c>
      <c r="D62" s="171">
        <f t="shared" si="88"/>
        <v>22.474057891862369</v>
      </c>
      <c r="E62" s="143">
        <f t="shared" si="91"/>
        <v>5288</v>
      </c>
      <c r="F62" s="171">
        <f t="shared" si="89"/>
        <v>72.200983069361001</v>
      </c>
      <c r="G62" s="143">
        <f t="shared" si="92"/>
        <v>388</v>
      </c>
      <c r="H62" s="171">
        <f t="shared" si="86"/>
        <v>5.2976515565264881</v>
      </c>
      <c r="I62" s="143">
        <f t="shared" si="93"/>
        <v>2</v>
      </c>
      <c r="J62" s="485">
        <f t="shared" si="87"/>
        <v>2.7307482250136534E-2</v>
      </c>
      <c r="K62" s="490">
        <f t="shared" si="94"/>
        <v>3881</v>
      </c>
      <c r="L62" s="164">
        <f t="shared" si="27"/>
        <v>52.990169306389959</v>
      </c>
      <c r="M62" s="150">
        <f t="shared" si="95"/>
        <v>3443</v>
      </c>
      <c r="N62" s="491">
        <f t="shared" si="16"/>
        <v>47.009830693610049</v>
      </c>
      <c r="O62" s="490">
        <f t="shared" si="96"/>
        <v>415</v>
      </c>
      <c r="P62" s="164">
        <f t="shared" si="4"/>
        <v>52.798982188295163</v>
      </c>
      <c r="Q62" s="150">
        <f t="shared" si="97"/>
        <v>371</v>
      </c>
      <c r="R62" s="496">
        <f t="shared" si="5"/>
        <v>47.201017811704837</v>
      </c>
      <c r="S62" s="490">
        <f t="shared" si="98"/>
        <v>2612</v>
      </c>
      <c r="T62" s="171">
        <f t="shared" si="20"/>
        <v>35.663571818678321</v>
      </c>
      <c r="U62" s="150">
        <f t="shared" si="99"/>
        <v>4712</v>
      </c>
      <c r="V62" s="496">
        <f t="shared" si="6"/>
        <v>64.336428181321679</v>
      </c>
      <c r="W62" s="490">
        <f t="shared" si="100"/>
        <v>665</v>
      </c>
      <c r="X62" s="171">
        <f t="shared" si="101"/>
        <v>84.605597964376585</v>
      </c>
      <c r="Y62" s="490">
        <f t="shared" si="102"/>
        <v>121</v>
      </c>
      <c r="Z62" s="496">
        <f t="shared" si="103"/>
        <v>15.394402035623408</v>
      </c>
      <c r="AA62" s="490">
        <f t="shared" si="104"/>
        <v>419</v>
      </c>
      <c r="AB62" s="171">
        <f t="shared" si="7"/>
        <v>53.30788804071247</v>
      </c>
      <c r="AC62" s="150">
        <f t="shared" si="105"/>
        <v>367</v>
      </c>
      <c r="AD62" s="164">
        <f t="shared" si="8"/>
        <v>46.69211195928753</v>
      </c>
      <c r="AE62" s="150">
        <f t="shared" si="106"/>
        <v>0</v>
      </c>
      <c r="AF62" s="496">
        <f t="shared" si="9"/>
        <v>0</v>
      </c>
      <c r="AG62" s="498">
        <f t="shared" si="107"/>
        <v>7324</v>
      </c>
      <c r="AH62" s="498">
        <f t="shared" si="26"/>
        <v>786</v>
      </c>
      <c r="AK62" s="149">
        <v>318</v>
      </c>
      <c r="AL62" s="13">
        <v>1023</v>
      </c>
      <c r="AM62" s="13">
        <v>5195</v>
      </c>
      <c r="AN62" s="13">
        <v>4122</v>
      </c>
      <c r="AO62" s="13">
        <v>814</v>
      </c>
      <c r="AP62" s="149">
        <v>318</v>
      </c>
      <c r="AQ62" s="13">
        <v>5298</v>
      </c>
      <c r="AR62" s="13">
        <v>5856</v>
      </c>
      <c r="AS62" s="149">
        <v>318</v>
      </c>
      <c r="AT62" s="13">
        <v>3855</v>
      </c>
      <c r="AU62" s="13">
        <v>7299</v>
      </c>
      <c r="AV62" s="13"/>
      <c r="AW62" s="149">
        <v>318</v>
      </c>
      <c r="AX62" s="749">
        <v>19924</v>
      </c>
      <c r="AY62" s="749">
        <v>3554</v>
      </c>
      <c r="AZ62" s="149">
        <v>318</v>
      </c>
      <c r="BA62" s="13">
        <v>11798</v>
      </c>
      <c r="BB62" s="13">
        <v>11680</v>
      </c>
      <c r="BC62" s="149">
        <v>318</v>
      </c>
      <c r="BD62" s="13">
        <v>12445</v>
      </c>
      <c r="BE62" s="13">
        <v>10997</v>
      </c>
      <c r="BF62" s="13">
        <v>36</v>
      </c>
    </row>
    <row r="63" spans="1:58" s="138" customFormat="1">
      <c r="A63" s="60">
        <v>656</v>
      </c>
      <c r="B63" s="483" t="s">
        <v>394</v>
      </c>
      <c r="C63" s="484">
        <f t="shared" si="90"/>
        <v>333</v>
      </c>
      <c r="D63" s="171">
        <f t="shared" si="88"/>
        <v>5.1081454210768529</v>
      </c>
      <c r="E63" s="143">
        <f t="shared" si="91"/>
        <v>4284</v>
      </c>
      <c r="F63" s="171">
        <f t="shared" si="89"/>
        <v>65.715600552231933</v>
      </c>
      <c r="G63" s="143">
        <f t="shared" si="92"/>
        <v>1891</v>
      </c>
      <c r="H63" s="171">
        <f t="shared" si="86"/>
        <v>29.007516490259246</v>
      </c>
      <c r="I63" s="143">
        <f t="shared" si="93"/>
        <v>11</v>
      </c>
      <c r="J63" s="485">
        <f t="shared" si="87"/>
        <v>0.16873753643196809</v>
      </c>
      <c r="K63" s="490">
        <f t="shared" si="94"/>
        <v>3156</v>
      </c>
      <c r="L63" s="164">
        <f t="shared" si="27"/>
        <v>48.412333179935573</v>
      </c>
      <c r="M63" s="150">
        <f t="shared" si="95"/>
        <v>3363</v>
      </c>
      <c r="N63" s="491">
        <f t="shared" si="16"/>
        <v>51.587666820064427</v>
      </c>
      <c r="O63" s="490">
        <f t="shared" si="96"/>
        <v>2307</v>
      </c>
      <c r="P63" s="164">
        <f t="shared" si="4"/>
        <v>51.807770042667869</v>
      </c>
      <c r="Q63" s="150">
        <f t="shared" si="97"/>
        <v>2146</v>
      </c>
      <c r="R63" s="496">
        <f t="shared" si="5"/>
        <v>48.192229957332131</v>
      </c>
      <c r="S63" s="490">
        <f t="shared" si="98"/>
        <v>2770</v>
      </c>
      <c r="T63" s="171">
        <f t="shared" si="20"/>
        <v>42.491179628777417</v>
      </c>
      <c r="U63" s="150">
        <f t="shared" si="99"/>
        <v>3749</v>
      </c>
      <c r="V63" s="496">
        <f t="shared" si="6"/>
        <v>57.508820371222583</v>
      </c>
      <c r="W63" s="490">
        <f t="shared" si="100"/>
        <v>3446</v>
      </c>
      <c r="X63" s="171">
        <f t="shared" si="101"/>
        <v>77.386031888614411</v>
      </c>
      <c r="Y63" s="490">
        <f t="shared" si="102"/>
        <v>1007</v>
      </c>
      <c r="Z63" s="496">
        <f t="shared" si="103"/>
        <v>22.613968111385581</v>
      </c>
      <c r="AA63" s="490">
        <f t="shared" si="104"/>
        <v>2324</v>
      </c>
      <c r="AB63" s="171">
        <f t="shared" si="7"/>
        <v>52.189535144846168</v>
      </c>
      <c r="AC63" s="150">
        <f t="shared" si="105"/>
        <v>2123</v>
      </c>
      <c r="AD63" s="164">
        <f t="shared" si="8"/>
        <v>47.675724230855607</v>
      </c>
      <c r="AE63" s="150">
        <f t="shared" si="106"/>
        <v>6</v>
      </c>
      <c r="AF63" s="496">
        <f t="shared" si="9"/>
        <v>0.13474062429822592</v>
      </c>
      <c r="AG63" s="498">
        <f t="shared" si="107"/>
        <v>6519</v>
      </c>
      <c r="AH63" s="498">
        <f t="shared" si="26"/>
        <v>4453</v>
      </c>
      <c r="AK63" s="149">
        <v>321</v>
      </c>
      <c r="AL63" s="13">
        <v>1029</v>
      </c>
      <c r="AM63" s="13">
        <v>628</v>
      </c>
      <c r="AN63" s="13">
        <v>1183</v>
      </c>
      <c r="AO63" s="13">
        <v>4</v>
      </c>
      <c r="AP63" s="149">
        <v>321</v>
      </c>
      <c r="AQ63" s="13">
        <v>1368</v>
      </c>
      <c r="AR63" s="13">
        <v>1476</v>
      </c>
      <c r="AS63" s="149">
        <v>321</v>
      </c>
      <c r="AT63" s="13">
        <v>2123</v>
      </c>
      <c r="AU63" s="13">
        <v>721</v>
      </c>
      <c r="AV63" s="13"/>
      <c r="AW63" s="149">
        <v>321</v>
      </c>
      <c r="AX63" s="749">
        <v>2204</v>
      </c>
      <c r="AY63" s="749">
        <v>305</v>
      </c>
      <c r="AZ63" s="149">
        <v>321</v>
      </c>
      <c r="BA63" s="13">
        <v>1245</v>
      </c>
      <c r="BB63" s="13">
        <v>1264</v>
      </c>
      <c r="BC63" s="149">
        <v>321</v>
      </c>
      <c r="BD63" s="13">
        <v>1267</v>
      </c>
      <c r="BE63" s="13">
        <v>1233</v>
      </c>
      <c r="BF63" s="13">
        <v>9</v>
      </c>
    </row>
    <row r="64" spans="1:58" s="138" customFormat="1">
      <c r="A64" s="60">
        <v>761</v>
      </c>
      <c r="B64" s="483" t="s">
        <v>393</v>
      </c>
      <c r="C64" s="484">
        <f t="shared" si="90"/>
        <v>420</v>
      </c>
      <c r="D64" s="171">
        <f t="shared" si="88"/>
        <v>5.5673382820784729</v>
      </c>
      <c r="E64" s="143">
        <f t="shared" si="91"/>
        <v>5422</v>
      </c>
      <c r="F64" s="171">
        <f t="shared" si="89"/>
        <v>71.871686108165434</v>
      </c>
      <c r="G64" s="143">
        <f t="shared" si="92"/>
        <v>1696</v>
      </c>
      <c r="H64" s="171">
        <f t="shared" si="86"/>
        <v>22.481442205726403</v>
      </c>
      <c r="I64" s="143">
        <f t="shared" si="93"/>
        <v>6</v>
      </c>
      <c r="J64" s="485">
        <f t="shared" si="87"/>
        <v>7.9533404029692473E-2</v>
      </c>
      <c r="K64" s="490">
        <f t="shared" si="94"/>
        <v>3771</v>
      </c>
      <c r="L64" s="164">
        <f t="shared" si="27"/>
        <v>49.986744432661716</v>
      </c>
      <c r="M64" s="150">
        <f t="shared" si="95"/>
        <v>3773</v>
      </c>
      <c r="N64" s="491">
        <f t="shared" si="16"/>
        <v>50.013255567338277</v>
      </c>
      <c r="O64" s="490">
        <f t="shared" si="96"/>
        <v>1457</v>
      </c>
      <c r="P64" s="164">
        <f t="shared" si="4"/>
        <v>53.428676200953426</v>
      </c>
      <c r="Q64" s="150">
        <f t="shared" si="97"/>
        <v>1270</v>
      </c>
      <c r="R64" s="496">
        <f t="shared" si="5"/>
        <v>46.571323799046574</v>
      </c>
      <c r="S64" s="490">
        <f t="shared" si="98"/>
        <v>3448</v>
      </c>
      <c r="T64" s="171">
        <f t="shared" si="20"/>
        <v>45.705196182396605</v>
      </c>
      <c r="U64" s="150">
        <f t="shared" si="99"/>
        <v>4096</v>
      </c>
      <c r="V64" s="496">
        <f t="shared" si="6"/>
        <v>54.294803817603402</v>
      </c>
      <c r="W64" s="490">
        <f t="shared" si="100"/>
        <v>2154</v>
      </c>
      <c r="X64" s="171">
        <f t="shared" si="101"/>
        <v>78.987898789878983</v>
      </c>
      <c r="Y64" s="490">
        <f t="shared" si="102"/>
        <v>573</v>
      </c>
      <c r="Z64" s="496">
        <f t="shared" si="103"/>
        <v>21.012101210121013</v>
      </c>
      <c r="AA64" s="490">
        <f t="shared" si="104"/>
        <v>1444</v>
      </c>
      <c r="AB64" s="171">
        <f t="shared" si="7"/>
        <v>52.951961862852947</v>
      </c>
      <c r="AC64" s="150">
        <f t="shared" si="105"/>
        <v>1280</v>
      </c>
      <c r="AD64" s="164">
        <f t="shared" si="8"/>
        <v>46.938027136046941</v>
      </c>
      <c r="AE64" s="150">
        <f t="shared" si="106"/>
        <v>3</v>
      </c>
      <c r="AF64" s="496">
        <f t="shared" si="9"/>
        <v>0.11001100110011</v>
      </c>
      <c r="AG64" s="498">
        <f t="shared" si="107"/>
        <v>7544</v>
      </c>
      <c r="AH64" s="498">
        <f t="shared" si="26"/>
        <v>2727</v>
      </c>
      <c r="AK64" s="149">
        <v>347</v>
      </c>
      <c r="AL64" s="13">
        <v>339</v>
      </c>
      <c r="AM64" s="13">
        <v>2469</v>
      </c>
      <c r="AN64" s="13">
        <v>836</v>
      </c>
      <c r="AO64" s="13">
        <v>3</v>
      </c>
      <c r="AP64" s="149">
        <v>347</v>
      </c>
      <c r="AQ64" s="13">
        <v>1842</v>
      </c>
      <c r="AR64" s="13">
        <v>1805</v>
      </c>
      <c r="AS64" s="149">
        <v>347</v>
      </c>
      <c r="AT64" s="13">
        <v>1773</v>
      </c>
      <c r="AU64" s="13">
        <v>1874</v>
      </c>
      <c r="AV64" s="13"/>
      <c r="AW64" s="149">
        <v>347</v>
      </c>
      <c r="AX64" s="749">
        <v>597</v>
      </c>
      <c r="AY64" s="749">
        <v>201</v>
      </c>
      <c r="AZ64" s="149">
        <v>347</v>
      </c>
      <c r="BA64" s="13">
        <v>445</v>
      </c>
      <c r="BB64" s="13">
        <v>353</v>
      </c>
      <c r="BC64" s="149">
        <v>347</v>
      </c>
      <c r="BD64" s="13">
        <v>409</v>
      </c>
      <c r="BE64" s="13">
        <v>388</v>
      </c>
      <c r="BF64" s="13">
        <v>1</v>
      </c>
    </row>
    <row r="65" spans="1:58" s="138" customFormat="1">
      <c r="A65" s="60">
        <v>842</v>
      </c>
      <c r="B65" s="506" t="s">
        <v>392</v>
      </c>
      <c r="C65" s="507">
        <f t="shared" si="90"/>
        <v>1280</v>
      </c>
      <c r="D65" s="508">
        <f t="shared" si="88"/>
        <v>22.719204827831028</v>
      </c>
      <c r="E65" s="509">
        <f t="shared" si="91"/>
        <v>3768</v>
      </c>
      <c r="F65" s="508">
        <f t="shared" si="89"/>
        <v>66.879659211927574</v>
      </c>
      <c r="G65" s="509">
        <f t="shared" si="92"/>
        <v>566</v>
      </c>
      <c r="H65" s="508">
        <f t="shared" si="86"/>
        <v>10.046148384806532</v>
      </c>
      <c r="I65" s="509">
        <f t="shared" si="93"/>
        <v>20</v>
      </c>
      <c r="J65" s="510">
        <f t="shared" si="87"/>
        <v>0.35498757543485981</v>
      </c>
      <c r="K65" s="511">
        <f t="shared" si="94"/>
        <v>2911</v>
      </c>
      <c r="L65" s="512">
        <f t="shared" si="27"/>
        <v>51.668441604543837</v>
      </c>
      <c r="M65" s="513">
        <f t="shared" si="95"/>
        <v>2723</v>
      </c>
      <c r="N65" s="514">
        <f t="shared" si="16"/>
        <v>48.331558395456156</v>
      </c>
      <c r="O65" s="511">
        <f t="shared" si="96"/>
        <v>286</v>
      </c>
      <c r="P65" s="512">
        <f t="shared" si="4"/>
        <v>50.619469026548671</v>
      </c>
      <c r="Q65" s="513">
        <f t="shared" si="97"/>
        <v>279</v>
      </c>
      <c r="R65" s="515">
        <f t="shared" si="5"/>
        <v>49.380530973451329</v>
      </c>
      <c r="S65" s="511">
        <f t="shared" si="98"/>
        <v>1457</v>
      </c>
      <c r="T65" s="508">
        <f t="shared" si="20"/>
        <v>25.860844870429535</v>
      </c>
      <c r="U65" s="513">
        <f t="shared" si="99"/>
        <v>4177</v>
      </c>
      <c r="V65" s="515">
        <f t="shared" si="6"/>
        <v>74.139155129570469</v>
      </c>
      <c r="W65" s="490">
        <f t="shared" si="100"/>
        <v>353</v>
      </c>
      <c r="X65" s="171">
        <f t="shared" si="101"/>
        <v>62.477876106194685</v>
      </c>
      <c r="Y65" s="490">
        <f t="shared" si="102"/>
        <v>212</v>
      </c>
      <c r="Z65" s="496">
        <f t="shared" si="103"/>
        <v>37.522123893805308</v>
      </c>
      <c r="AA65" s="511">
        <f t="shared" si="104"/>
        <v>323</v>
      </c>
      <c r="AB65" s="508">
        <f t="shared" si="7"/>
        <v>57.16814159292035</v>
      </c>
      <c r="AC65" s="513">
        <f t="shared" si="105"/>
        <v>242</v>
      </c>
      <c r="AD65" s="512">
        <f t="shared" si="8"/>
        <v>42.83185840707965</v>
      </c>
      <c r="AE65" s="513">
        <f t="shared" si="106"/>
        <v>0</v>
      </c>
      <c r="AF65" s="515">
        <f t="shared" si="9"/>
        <v>0</v>
      </c>
      <c r="AG65" s="516">
        <f t="shared" si="107"/>
        <v>5634</v>
      </c>
      <c r="AH65" s="516">
        <f t="shared" si="26"/>
        <v>565</v>
      </c>
      <c r="AK65" s="149">
        <v>353</v>
      </c>
      <c r="AL65" s="13">
        <v>199</v>
      </c>
      <c r="AM65" s="13">
        <v>1335</v>
      </c>
      <c r="AN65" s="13">
        <v>1291</v>
      </c>
      <c r="AO65" s="13">
        <v>12</v>
      </c>
      <c r="AP65" s="149">
        <v>353</v>
      </c>
      <c r="AQ65" s="13">
        <v>1359</v>
      </c>
      <c r="AR65" s="13">
        <v>1478</v>
      </c>
      <c r="AS65" s="149">
        <v>353</v>
      </c>
      <c r="AT65" s="13">
        <v>1578</v>
      </c>
      <c r="AU65" s="13">
        <v>1259</v>
      </c>
      <c r="AV65" s="13"/>
      <c r="AW65" s="149">
        <v>353</v>
      </c>
      <c r="AX65" s="749">
        <v>793</v>
      </c>
      <c r="AY65" s="749">
        <v>175</v>
      </c>
      <c r="AZ65" s="149">
        <v>353</v>
      </c>
      <c r="BA65" s="13">
        <v>518</v>
      </c>
      <c r="BB65" s="13">
        <v>450</v>
      </c>
      <c r="BC65" s="149">
        <v>353</v>
      </c>
      <c r="BD65" s="13">
        <v>529</v>
      </c>
      <c r="BE65" s="13">
        <v>438</v>
      </c>
      <c r="BF65" s="13">
        <v>1</v>
      </c>
    </row>
    <row r="66" spans="1:58" s="138" customFormat="1" ht="16.5" customHeight="1">
      <c r="A66" s="505"/>
      <c r="B66" s="543" t="s">
        <v>126</v>
      </c>
      <c r="C66" s="545">
        <f>SUM(C67:C83)</f>
        <v>13235</v>
      </c>
      <c r="D66" s="529">
        <f t="shared" si="88"/>
        <v>9.4416345049473165</v>
      </c>
      <c r="E66" s="528">
        <f>SUM(E67:E83)</f>
        <v>90070</v>
      </c>
      <c r="F66" s="529">
        <f t="shared" si="89"/>
        <v>64.254478266762732</v>
      </c>
      <c r="G66" s="528">
        <f>SUM(G67:G83)</f>
        <v>36343</v>
      </c>
      <c r="H66" s="529">
        <f t="shared" si="86"/>
        <v>25.926507201609393</v>
      </c>
      <c r="I66" s="528">
        <f>SUM(I67:I83)</f>
        <v>529</v>
      </c>
      <c r="J66" s="546">
        <f t="shared" si="87"/>
        <v>0.37738002668055387</v>
      </c>
      <c r="K66" s="545">
        <f>SUM(K67:K83)</f>
        <v>69443</v>
      </c>
      <c r="L66" s="530">
        <f t="shared" si="27"/>
        <v>49.539510761394524</v>
      </c>
      <c r="M66" s="528">
        <f>SUM(M67:M83)</f>
        <v>70734</v>
      </c>
      <c r="N66" s="549">
        <f t="shared" si="16"/>
        <v>50.460489238605476</v>
      </c>
      <c r="O66" s="545">
        <f>SUM(O67:O83)</f>
        <v>41443</v>
      </c>
      <c r="P66" s="530">
        <f t="shared" si="4"/>
        <v>51.836795957422851</v>
      </c>
      <c r="Q66" s="528">
        <f>SUM(Q67:Q83)</f>
        <v>38506</v>
      </c>
      <c r="R66" s="551">
        <f t="shared" si="5"/>
        <v>48.163204042577142</v>
      </c>
      <c r="S66" s="545">
        <f>SUM(S67:S83)</f>
        <v>56780</v>
      </c>
      <c r="T66" s="529">
        <f t="shared" si="20"/>
        <v>40.505931786241675</v>
      </c>
      <c r="U66" s="528">
        <f>SUM(U67:U83)</f>
        <v>83397</v>
      </c>
      <c r="V66" s="551">
        <f t="shared" si="6"/>
        <v>59.494068213758325</v>
      </c>
      <c r="W66" s="545">
        <f>SUM(W67:W83)</f>
        <v>68944</v>
      </c>
      <c r="X66" s="529">
        <f>(W66/AH66)*100</f>
        <v>86.234974796432724</v>
      </c>
      <c r="Y66" s="528">
        <f>SUM(Y67:Y83)</f>
        <v>11005</v>
      </c>
      <c r="Z66" s="551">
        <f>(Y66/AH66)*100</f>
        <v>13.765025203567275</v>
      </c>
      <c r="AA66" s="545">
        <f>SUM(AA67:AA83)</f>
        <v>38768</v>
      </c>
      <c r="AB66" s="529">
        <f t="shared" si="7"/>
        <v>48.490912957010096</v>
      </c>
      <c r="AC66" s="528">
        <f>SUM(AC67:AC83)</f>
        <v>41109</v>
      </c>
      <c r="AD66" s="530">
        <f t="shared" si="8"/>
        <v>51.419029631390011</v>
      </c>
      <c r="AE66" s="528">
        <f>SUM(AE67:AE83)</f>
        <v>72</v>
      </c>
      <c r="AF66" s="551">
        <f t="shared" si="9"/>
        <v>9.0057411599894929E-2</v>
      </c>
      <c r="AG66" s="554">
        <f>SUM(AG67:AG83)</f>
        <v>140177</v>
      </c>
      <c r="AH66" s="554">
        <f t="shared" si="26"/>
        <v>79949</v>
      </c>
      <c r="AK66" s="149">
        <v>360</v>
      </c>
      <c r="AL66" s="13">
        <v>5830</v>
      </c>
      <c r="AM66" s="13">
        <v>16511</v>
      </c>
      <c r="AN66" s="13">
        <v>15914</v>
      </c>
      <c r="AO66" s="13">
        <v>2483</v>
      </c>
      <c r="AP66" s="149">
        <v>360</v>
      </c>
      <c r="AQ66" s="13">
        <v>18485</v>
      </c>
      <c r="AR66" s="13">
        <v>22253</v>
      </c>
      <c r="AS66" s="149">
        <v>360</v>
      </c>
      <c r="AT66" s="13">
        <v>39009</v>
      </c>
      <c r="AU66" s="13">
        <v>1729</v>
      </c>
      <c r="AV66" s="13"/>
      <c r="AW66" s="149">
        <v>360</v>
      </c>
      <c r="AX66" s="749">
        <v>261852</v>
      </c>
      <c r="AY66" s="749">
        <v>2090</v>
      </c>
      <c r="AZ66" s="149">
        <v>360</v>
      </c>
      <c r="BA66" s="13">
        <v>126434</v>
      </c>
      <c r="BB66" s="13">
        <v>137508</v>
      </c>
      <c r="BC66" s="149">
        <v>360</v>
      </c>
      <c r="BD66" s="13">
        <v>146763</v>
      </c>
      <c r="BE66" s="13">
        <v>116544</v>
      </c>
      <c r="BF66" s="13">
        <v>635</v>
      </c>
    </row>
    <row r="67" spans="1:58" s="138" customFormat="1">
      <c r="A67" s="60">
        <v>38</v>
      </c>
      <c r="B67" s="517" t="s">
        <v>428</v>
      </c>
      <c r="C67" s="518">
        <f t="shared" ref="C67:C83" si="108">VLOOKUP(A67,$AK$8:$AL$132,2,0)</f>
        <v>1004</v>
      </c>
      <c r="D67" s="519">
        <f t="shared" si="88"/>
        <v>11.225402504472273</v>
      </c>
      <c r="E67" s="520">
        <f t="shared" ref="E67:E83" si="109">VLOOKUP(A67,$AK$8:$AM$132,3,0)</f>
        <v>5372</v>
      </c>
      <c r="F67" s="519">
        <f t="shared" si="89"/>
        <v>60.062611806797847</v>
      </c>
      <c r="G67" s="520">
        <f t="shared" ref="G67:G83" si="110">VLOOKUP(A67,$AK$8:$AN$132,4,0)</f>
        <v>2456</v>
      </c>
      <c r="H67" s="519">
        <f t="shared" si="86"/>
        <v>27.459749552772809</v>
      </c>
      <c r="I67" s="520">
        <f t="shared" ref="I67:I83" si="111">VLOOKUP(A67,$AK$8:$AO$132,5,0)</f>
        <v>112</v>
      </c>
      <c r="J67" s="521">
        <f t="shared" si="87"/>
        <v>1.2522361359570662</v>
      </c>
      <c r="K67" s="522">
        <f t="shared" ref="K67:K83" si="112">VLOOKUP(A67,$AP$8:$AR$132,2,0)</f>
        <v>4465</v>
      </c>
      <c r="L67" s="523">
        <f t="shared" si="27"/>
        <v>49.921735241502688</v>
      </c>
      <c r="M67" s="524">
        <f t="shared" ref="M67:M83" si="113">VLOOKUP(A67,$AP$8:$AR$132,3,0)</f>
        <v>4479</v>
      </c>
      <c r="N67" s="525">
        <f t="shared" si="16"/>
        <v>50.078264758497312</v>
      </c>
      <c r="O67" s="522">
        <f t="shared" ref="O67:O83" si="114">VLOOKUP(A67,$AZ$8:$BB$132,2,0)</f>
        <v>557</v>
      </c>
      <c r="P67" s="523">
        <f t="shared" si="4"/>
        <v>58.631578947368425</v>
      </c>
      <c r="Q67" s="524">
        <f t="shared" ref="Q67:Q83" si="115">VLOOKUP(A67,$AZ$8:$BB$132,3,0)</f>
        <v>393</v>
      </c>
      <c r="R67" s="526">
        <f t="shared" si="5"/>
        <v>41.368421052631575</v>
      </c>
      <c r="S67" s="522">
        <f t="shared" ref="S67:S83" si="116">VLOOKUP(A67,$AS$8:$AU$132,2,0)</f>
        <v>1490</v>
      </c>
      <c r="T67" s="519">
        <f t="shared" si="20"/>
        <v>16.659212880143112</v>
      </c>
      <c r="U67" s="524">
        <f t="shared" ref="U67:U83" si="117">VLOOKUP(A67,$AS$8:$AU$132,3,0)</f>
        <v>7454</v>
      </c>
      <c r="V67" s="526">
        <f t="shared" si="6"/>
        <v>83.340787119856884</v>
      </c>
      <c r="W67" s="490">
        <f t="shared" ref="W67:W83" si="118">VLOOKUP(A67,$AW$8:$AY$132,2,0)</f>
        <v>646</v>
      </c>
      <c r="X67" s="171">
        <f t="shared" ref="X67:X83" si="119">(W67/AH67)*100</f>
        <v>68</v>
      </c>
      <c r="Y67" s="490">
        <f t="shared" ref="Y67:Y83" si="120">VLOOKUP(A67,$AW$8:$AY$132,3,0)</f>
        <v>304</v>
      </c>
      <c r="Z67" s="496">
        <f t="shared" ref="Z67:Z83" si="121">(Y67/AH67)*100</f>
        <v>32</v>
      </c>
      <c r="AA67" s="522">
        <f t="shared" ref="AA67:AA83" si="122">VLOOKUP(A67,$BC$8:$BF$132,2,0)</f>
        <v>573</v>
      </c>
      <c r="AB67" s="519">
        <f t="shared" si="7"/>
        <v>60.315789473684212</v>
      </c>
      <c r="AC67" s="524">
        <f t="shared" ref="AC67:AC83" si="123">VLOOKUP(A67,$BC$8:$BF$132,3,0)</f>
        <v>377</v>
      </c>
      <c r="AD67" s="523">
        <f t="shared" si="8"/>
        <v>39.684210526315788</v>
      </c>
      <c r="AE67" s="524">
        <f t="shared" ref="AE67:AE83" si="124">VLOOKUP(A67,$BC$8:$BF$132,4,0)</f>
        <v>0</v>
      </c>
      <c r="AF67" s="526">
        <f t="shared" si="9"/>
        <v>0</v>
      </c>
      <c r="AG67" s="527">
        <f t="shared" ref="AG67:AG83" si="125">(S67+U67)</f>
        <v>8944</v>
      </c>
      <c r="AH67" s="527">
        <f t="shared" si="26"/>
        <v>950</v>
      </c>
      <c r="AK67" s="149">
        <v>361</v>
      </c>
      <c r="AL67" s="13">
        <v>3768</v>
      </c>
      <c r="AM67" s="13">
        <v>14507</v>
      </c>
      <c r="AN67" s="13">
        <v>1043</v>
      </c>
      <c r="AO67" s="13">
        <v>9</v>
      </c>
      <c r="AP67" s="149">
        <v>361</v>
      </c>
      <c r="AQ67" s="13">
        <v>9995</v>
      </c>
      <c r="AR67" s="13">
        <v>9332</v>
      </c>
      <c r="AS67" s="149">
        <v>361</v>
      </c>
      <c r="AT67" s="13">
        <v>4765</v>
      </c>
      <c r="AU67" s="13">
        <v>14562</v>
      </c>
      <c r="AV67" s="13"/>
      <c r="AW67" s="149">
        <v>361</v>
      </c>
      <c r="AX67" s="749">
        <v>2030</v>
      </c>
      <c r="AY67" s="749">
        <v>456</v>
      </c>
      <c r="AZ67" s="149">
        <v>361</v>
      </c>
      <c r="BA67" s="13">
        <v>1451</v>
      </c>
      <c r="BB67" s="13">
        <v>1035</v>
      </c>
      <c r="BC67" s="149">
        <v>361</v>
      </c>
      <c r="BD67" s="13">
        <v>1587</v>
      </c>
      <c r="BE67" s="13">
        <v>899</v>
      </c>
      <c r="BF67" s="13"/>
    </row>
    <row r="68" spans="1:58" s="138" customFormat="1">
      <c r="A68" s="60">
        <v>86</v>
      </c>
      <c r="B68" s="483" t="s">
        <v>427</v>
      </c>
      <c r="C68" s="484">
        <f t="shared" si="108"/>
        <v>176</v>
      </c>
      <c r="D68" s="171">
        <f t="shared" si="88"/>
        <v>5.9060402684563762</v>
      </c>
      <c r="E68" s="143">
        <f t="shared" si="109"/>
        <v>1410</v>
      </c>
      <c r="F68" s="171">
        <f t="shared" si="89"/>
        <v>47.315436241610733</v>
      </c>
      <c r="G68" s="143">
        <f t="shared" si="110"/>
        <v>1393</v>
      </c>
      <c r="H68" s="171">
        <f t="shared" si="86"/>
        <v>46.744966442953015</v>
      </c>
      <c r="I68" s="143">
        <f t="shared" si="111"/>
        <v>1</v>
      </c>
      <c r="J68" s="485">
        <f t="shared" si="87"/>
        <v>3.3557046979865772E-2</v>
      </c>
      <c r="K68" s="490">
        <f t="shared" si="112"/>
        <v>1459</v>
      </c>
      <c r="L68" s="164">
        <f t="shared" si="27"/>
        <v>48.959731543624166</v>
      </c>
      <c r="M68" s="150">
        <f t="shared" si="113"/>
        <v>1521</v>
      </c>
      <c r="N68" s="491">
        <f t="shared" si="16"/>
        <v>51.040268456375834</v>
      </c>
      <c r="O68" s="490">
        <f t="shared" si="114"/>
        <v>510</v>
      </c>
      <c r="P68" s="164">
        <f t="shared" si="4"/>
        <v>50.645481628599796</v>
      </c>
      <c r="Q68" s="150">
        <f t="shared" si="115"/>
        <v>497</v>
      </c>
      <c r="R68" s="496">
        <f t="shared" si="5"/>
        <v>49.354518371400196</v>
      </c>
      <c r="S68" s="490">
        <f t="shared" si="116"/>
        <v>835</v>
      </c>
      <c r="T68" s="171">
        <f t="shared" si="20"/>
        <v>28.020134228187921</v>
      </c>
      <c r="U68" s="150">
        <f t="shared" si="117"/>
        <v>2145</v>
      </c>
      <c r="V68" s="496">
        <f t="shared" si="6"/>
        <v>71.979865771812086</v>
      </c>
      <c r="W68" s="490">
        <f t="shared" si="118"/>
        <v>662</v>
      </c>
      <c r="X68" s="171">
        <f t="shared" si="119"/>
        <v>65.73982125124131</v>
      </c>
      <c r="Y68" s="490">
        <f t="shared" si="120"/>
        <v>345</v>
      </c>
      <c r="Z68" s="496">
        <f t="shared" si="121"/>
        <v>34.26017874875869</v>
      </c>
      <c r="AA68" s="490">
        <f t="shared" si="122"/>
        <v>459</v>
      </c>
      <c r="AB68" s="171">
        <f t="shared" si="7"/>
        <v>45.580933465739818</v>
      </c>
      <c r="AC68" s="150">
        <f t="shared" si="123"/>
        <v>547</v>
      </c>
      <c r="AD68" s="164">
        <f t="shared" si="8"/>
        <v>54.319761668321753</v>
      </c>
      <c r="AE68" s="150">
        <f t="shared" si="124"/>
        <v>1</v>
      </c>
      <c r="AF68" s="496">
        <f t="shared" si="9"/>
        <v>9.9304865938430978E-2</v>
      </c>
      <c r="AG68" s="498">
        <f t="shared" si="125"/>
        <v>2980</v>
      </c>
      <c r="AH68" s="498">
        <f t="shared" si="26"/>
        <v>1007</v>
      </c>
      <c r="AK68" s="149">
        <v>364</v>
      </c>
      <c r="AL68" s="13">
        <v>2217</v>
      </c>
      <c r="AM68" s="13">
        <v>3877</v>
      </c>
      <c r="AN68" s="13">
        <v>3467</v>
      </c>
      <c r="AO68" s="13">
        <v>48</v>
      </c>
      <c r="AP68" s="149">
        <v>364</v>
      </c>
      <c r="AQ68" s="13">
        <v>4911</v>
      </c>
      <c r="AR68" s="13">
        <v>4698</v>
      </c>
      <c r="AS68" s="149">
        <v>364</v>
      </c>
      <c r="AT68" s="13">
        <v>3758</v>
      </c>
      <c r="AU68" s="13">
        <v>5851</v>
      </c>
      <c r="AV68" s="13"/>
      <c r="AW68" s="149">
        <v>364</v>
      </c>
      <c r="AX68" s="749">
        <v>2878</v>
      </c>
      <c r="AY68" s="749">
        <v>403</v>
      </c>
      <c r="AZ68" s="149">
        <v>364</v>
      </c>
      <c r="BA68" s="13">
        <v>1606</v>
      </c>
      <c r="BB68" s="13">
        <v>1675</v>
      </c>
      <c r="BC68" s="149">
        <v>364</v>
      </c>
      <c r="BD68" s="13">
        <v>1738</v>
      </c>
      <c r="BE68" s="13">
        <v>1541</v>
      </c>
      <c r="BF68" s="13">
        <v>2</v>
      </c>
    </row>
    <row r="69" spans="1:58" s="138" customFormat="1">
      <c r="A69" s="60">
        <v>107</v>
      </c>
      <c r="B69" s="483" t="s">
        <v>426</v>
      </c>
      <c r="C69" s="484">
        <f t="shared" si="108"/>
        <v>1404</v>
      </c>
      <c r="D69" s="171">
        <f t="shared" si="88"/>
        <v>23.388305847076463</v>
      </c>
      <c r="E69" s="143">
        <f t="shared" si="109"/>
        <v>3777</v>
      </c>
      <c r="F69" s="171">
        <f t="shared" si="89"/>
        <v>62.918540729635183</v>
      </c>
      <c r="G69" s="143">
        <f t="shared" si="110"/>
        <v>816</v>
      </c>
      <c r="H69" s="171">
        <f t="shared" si="86"/>
        <v>13.593203398300849</v>
      </c>
      <c r="I69" s="143">
        <f t="shared" si="111"/>
        <v>6</v>
      </c>
      <c r="J69" s="485">
        <f t="shared" si="87"/>
        <v>9.9950024987506242E-2</v>
      </c>
      <c r="K69" s="490">
        <f t="shared" si="112"/>
        <v>3185</v>
      </c>
      <c r="L69" s="164">
        <f t="shared" si="27"/>
        <v>53.056804930867898</v>
      </c>
      <c r="M69" s="150">
        <f t="shared" si="113"/>
        <v>2818</v>
      </c>
      <c r="N69" s="491">
        <f t="shared" si="16"/>
        <v>46.943195069132102</v>
      </c>
      <c r="O69" s="490">
        <f t="shared" si="114"/>
        <v>453</v>
      </c>
      <c r="P69" s="164">
        <f t="shared" si="4"/>
        <v>57.196969696969703</v>
      </c>
      <c r="Q69" s="150">
        <f t="shared" si="115"/>
        <v>339</v>
      </c>
      <c r="R69" s="496">
        <f t="shared" si="5"/>
        <v>42.803030303030305</v>
      </c>
      <c r="S69" s="490">
        <f t="shared" si="116"/>
        <v>1924</v>
      </c>
      <c r="T69" s="171">
        <f t="shared" si="20"/>
        <v>32.050641345993668</v>
      </c>
      <c r="U69" s="150">
        <f t="shared" si="117"/>
        <v>4079</v>
      </c>
      <c r="V69" s="496">
        <f t="shared" si="6"/>
        <v>67.949358654006332</v>
      </c>
      <c r="W69" s="490">
        <f t="shared" si="118"/>
        <v>605</v>
      </c>
      <c r="X69" s="171">
        <f t="shared" si="119"/>
        <v>76.388888888888886</v>
      </c>
      <c r="Y69" s="490">
        <f t="shared" si="120"/>
        <v>187</v>
      </c>
      <c r="Z69" s="496">
        <f t="shared" si="121"/>
        <v>23.611111111111111</v>
      </c>
      <c r="AA69" s="490">
        <f t="shared" si="122"/>
        <v>492</v>
      </c>
      <c r="AB69" s="171">
        <f t="shared" si="7"/>
        <v>62.121212121212125</v>
      </c>
      <c r="AC69" s="150">
        <f t="shared" si="123"/>
        <v>299</v>
      </c>
      <c r="AD69" s="164">
        <f t="shared" si="8"/>
        <v>37.752525252525253</v>
      </c>
      <c r="AE69" s="150">
        <f t="shared" si="124"/>
        <v>1</v>
      </c>
      <c r="AF69" s="496">
        <f t="shared" si="9"/>
        <v>0.12626262626262627</v>
      </c>
      <c r="AG69" s="498">
        <f t="shared" si="125"/>
        <v>6003</v>
      </c>
      <c r="AH69" s="498">
        <f t="shared" si="26"/>
        <v>792</v>
      </c>
      <c r="AK69" s="149">
        <v>368</v>
      </c>
      <c r="AL69" s="13">
        <v>275</v>
      </c>
      <c r="AM69" s="13">
        <v>2462</v>
      </c>
      <c r="AN69" s="13">
        <v>3774</v>
      </c>
      <c r="AO69" s="13">
        <v>80</v>
      </c>
      <c r="AP69" s="149">
        <v>368</v>
      </c>
      <c r="AQ69" s="13">
        <v>3068</v>
      </c>
      <c r="AR69" s="13">
        <v>3523</v>
      </c>
      <c r="AS69" s="149">
        <v>368</v>
      </c>
      <c r="AT69" s="13">
        <v>2955</v>
      </c>
      <c r="AU69" s="13">
        <v>3636</v>
      </c>
      <c r="AV69" s="13"/>
      <c r="AW69" s="149">
        <v>368</v>
      </c>
      <c r="AX69" s="749">
        <v>2854</v>
      </c>
      <c r="AY69" s="749">
        <v>721</v>
      </c>
      <c r="AZ69" s="149">
        <v>368</v>
      </c>
      <c r="BA69" s="13">
        <v>1901</v>
      </c>
      <c r="BB69" s="13">
        <v>1674</v>
      </c>
      <c r="BC69" s="149">
        <v>368</v>
      </c>
      <c r="BD69" s="13">
        <v>1876</v>
      </c>
      <c r="BE69" s="13">
        <v>1697</v>
      </c>
      <c r="BF69" s="13">
        <v>2</v>
      </c>
    </row>
    <row r="70" spans="1:58" s="138" customFormat="1">
      <c r="A70" s="60">
        <v>134</v>
      </c>
      <c r="B70" s="483" t="s">
        <v>425</v>
      </c>
      <c r="C70" s="484">
        <f t="shared" si="108"/>
        <v>445</v>
      </c>
      <c r="D70" s="171">
        <f t="shared" si="88"/>
        <v>7.2041444066699043</v>
      </c>
      <c r="E70" s="143">
        <f t="shared" si="109"/>
        <v>5051</v>
      </c>
      <c r="F70" s="171">
        <f t="shared" si="89"/>
        <v>81.771086287841996</v>
      </c>
      <c r="G70" s="143">
        <f t="shared" si="110"/>
        <v>680</v>
      </c>
      <c r="H70" s="171">
        <f t="shared" si="86"/>
        <v>11.008580216933787</v>
      </c>
      <c r="I70" s="143">
        <f t="shared" si="111"/>
        <v>1</v>
      </c>
      <c r="J70" s="485">
        <f t="shared" si="87"/>
        <v>1.6189088554314394E-2</v>
      </c>
      <c r="K70" s="490">
        <f t="shared" si="112"/>
        <v>3204</v>
      </c>
      <c r="L70" s="164">
        <f t="shared" si="27"/>
        <v>51.869839728023315</v>
      </c>
      <c r="M70" s="150">
        <f t="shared" si="113"/>
        <v>2973</v>
      </c>
      <c r="N70" s="491">
        <f t="shared" si="16"/>
        <v>48.130160271976685</v>
      </c>
      <c r="O70" s="490">
        <f t="shared" si="114"/>
        <v>292</v>
      </c>
      <c r="P70" s="164">
        <f t="shared" si="4"/>
        <v>50.959860383944154</v>
      </c>
      <c r="Q70" s="150">
        <f t="shared" si="115"/>
        <v>281</v>
      </c>
      <c r="R70" s="496">
        <f t="shared" si="5"/>
        <v>49.040139616055846</v>
      </c>
      <c r="S70" s="490">
        <f t="shared" si="116"/>
        <v>1584</v>
      </c>
      <c r="T70" s="171">
        <f t="shared" si="20"/>
        <v>25.643516270033995</v>
      </c>
      <c r="U70" s="150">
        <f t="shared" si="117"/>
        <v>4593</v>
      </c>
      <c r="V70" s="496">
        <f t="shared" si="6"/>
        <v>74.356483729966001</v>
      </c>
      <c r="W70" s="490">
        <f t="shared" si="118"/>
        <v>497</v>
      </c>
      <c r="X70" s="171">
        <f t="shared" si="119"/>
        <v>86.736474694589887</v>
      </c>
      <c r="Y70" s="490">
        <f t="shared" si="120"/>
        <v>76</v>
      </c>
      <c r="Z70" s="496">
        <f t="shared" si="121"/>
        <v>13.263525305410123</v>
      </c>
      <c r="AA70" s="490">
        <f t="shared" si="122"/>
        <v>313</v>
      </c>
      <c r="AB70" s="171">
        <f t="shared" si="7"/>
        <v>54.624781849912743</v>
      </c>
      <c r="AC70" s="150">
        <f t="shared" si="123"/>
        <v>260</v>
      </c>
      <c r="AD70" s="164">
        <f t="shared" si="8"/>
        <v>45.375218150087257</v>
      </c>
      <c r="AE70" s="150">
        <f t="shared" si="124"/>
        <v>0</v>
      </c>
      <c r="AF70" s="496">
        <f t="shared" si="9"/>
        <v>0</v>
      </c>
      <c r="AG70" s="498">
        <f t="shared" si="125"/>
        <v>6177</v>
      </c>
      <c r="AH70" s="498">
        <f t="shared" si="26"/>
        <v>573</v>
      </c>
      <c r="AK70" s="149">
        <v>376</v>
      </c>
      <c r="AL70" s="13">
        <v>1652</v>
      </c>
      <c r="AM70" s="13">
        <v>4814</v>
      </c>
      <c r="AN70" s="13">
        <v>3597</v>
      </c>
      <c r="AO70" s="13">
        <v>411</v>
      </c>
      <c r="AP70" s="149">
        <v>376</v>
      </c>
      <c r="AQ70" s="13">
        <v>4966</v>
      </c>
      <c r="AR70" s="13">
        <v>5508</v>
      </c>
      <c r="AS70" s="149">
        <v>376</v>
      </c>
      <c r="AT70" s="13">
        <v>7845</v>
      </c>
      <c r="AU70" s="13">
        <v>2629</v>
      </c>
      <c r="AV70" s="13"/>
      <c r="AW70" s="149">
        <v>376</v>
      </c>
      <c r="AX70" s="749">
        <v>52105</v>
      </c>
      <c r="AY70" s="749">
        <v>2554</v>
      </c>
      <c r="AZ70" s="149">
        <v>376</v>
      </c>
      <c r="BA70" s="13">
        <v>27063</v>
      </c>
      <c r="BB70" s="13">
        <v>27596</v>
      </c>
      <c r="BC70" s="149">
        <v>376</v>
      </c>
      <c r="BD70" s="13">
        <v>29590</v>
      </c>
      <c r="BE70" s="13">
        <v>24931</v>
      </c>
      <c r="BF70" s="13">
        <v>138</v>
      </c>
    </row>
    <row r="71" spans="1:58" s="138" customFormat="1">
      <c r="A71" s="60">
        <v>150</v>
      </c>
      <c r="B71" s="483" t="s">
        <v>424</v>
      </c>
      <c r="C71" s="484">
        <f t="shared" si="108"/>
        <v>110</v>
      </c>
      <c r="D71" s="171">
        <f t="shared" si="88"/>
        <v>6.9796954314720816</v>
      </c>
      <c r="E71" s="143">
        <f t="shared" si="109"/>
        <v>824</v>
      </c>
      <c r="F71" s="171">
        <f t="shared" si="89"/>
        <v>52.284263959390863</v>
      </c>
      <c r="G71" s="143">
        <f t="shared" si="110"/>
        <v>640</v>
      </c>
      <c r="H71" s="171">
        <f t="shared" si="86"/>
        <v>40.609137055837564</v>
      </c>
      <c r="I71" s="143">
        <f t="shared" si="111"/>
        <v>2</v>
      </c>
      <c r="J71" s="485">
        <f t="shared" si="87"/>
        <v>0.12690355329949238</v>
      </c>
      <c r="K71" s="490">
        <f t="shared" si="112"/>
        <v>740</v>
      </c>
      <c r="L71" s="164">
        <f t="shared" si="27"/>
        <v>46.954314720812185</v>
      </c>
      <c r="M71" s="150">
        <f t="shared" si="113"/>
        <v>836</v>
      </c>
      <c r="N71" s="491">
        <f t="shared" si="16"/>
        <v>53.045685279187815</v>
      </c>
      <c r="O71" s="490">
        <f t="shared" si="114"/>
        <v>620</v>
      </c>
      <c r="P71" s="164">
        <f t="shared" si="4"/>
        <v>53.218884120171673</v>
      </c>
      <c r="Q71" s="150">
        <f t="shared" si="115"/>
        <v>545</v>
      </c>
      <c r="R71" s="496">
        <f t="shared" si="5"/>
        <v>46.781115879828327</v>
      </c>
      <c r="S71" s="490">
        <f t="shared" si="116"/>
        <v>1148</v>
      </c>
      <c r="T71" s="171">
        <f t="shared" si="20"/>
        <v>72.842639593908629</v>
      </c>
      <c r="U71" s="150">
        <f t="shared" si="117"/>
        <v>428</v>
      </c>
      <c r="V71" s="496">
        <f t="shared" si="6"/>
        <v>27.157360406091367</v>
      </c>
      <c r="W71" s="490">
        <f t="shared" si="118"/>
        <v>1006</v>
      </c>
      <c r="X71" s="171">
        <f t="shared" si="119"/>
        <v>86.351931330472098</v>
      </c>
      <c r="Y71" s="490">
        <f t="shared" si="120"/>
        <v>159</v>
      </c>
      <c r="Z71" s="496">
        <f t="shared" si="121"/>
        <v>13.648068669527897</v>
      </c>
      <c r="AA71" s="490">
        <f t="shared" si="122"/>
        <v>621</v>
      </c>
      <c r="AB71" s="171">
        <f t="shared" si="7"/>
        <v>53.30472103004292</v>
      </c>
      <c r="AC71" s="150">
        <f t="shared" si="123"/>
        <v>544</v>
      </c>
      <c r="AD71" s="164">
        <f t="shared" si="8"/>
        <v>46.69527896995708</v>
      </c>
      <c r="AE71" s="150">
        <f t="shared" si="124"/>
        <v>0</v>
      </c>
      <c r="AF71" s="496">
        <f t="shared" si="9"/>
        <v>0</v>
      </c>
      <c r="AG71" s="498">
        <f t="shared" si="125"/>
        <v>1576</v>
      </c>
      <c r="AH71" s="498">
        <f t="shared" si="26"/>
        <v>1165</v>
      </c>
      <c r="AK71" s="149">
        <v>380</v>
      </c>
      <c r="AL71" s="13">
        <v>1368</v>
      </c>
      <c r="AM71" s="13">
        <v>3789</v>
      </c>
      <c r="AN71" s="13">
        <v>3643</v>
      </c>
      <c r="AO71" s="13">
        <v>263</v>
      </c>
      <c r="AP71" s="149">
        <v>380</v>
      </c>
      <c r="AQ71" s="13">
        <v>4127</v>
      </c>
      <c r="AR71" s="13">
        <v>4936</v>
      </c>
      <c r="AS71" s="149">
        <v>380</v>
      </c>
      <c r="AT71" s="13">
        <v>8525</v>
      </c>
      <c r="AU71" s="13">
        <v>538</v>
      </c>
      <c r="AV71" s="13"/>
      <c r="AW71" s="149">
        <v>380</v>
      </c>
      <c r="AX71" s="749">
        <v>7845</v>
      </c>
      <c r="AY71" s="749">
        <v>219</v>
      </c>
      <c r="AZ71" s="149">
        <v>380</v>
      </c>
      <c r="BA71" s="13">
        <v>3822</v>
      </c>
      <c r="BB71" s="13">
        <v>4242</v>
      </c>
      <c r="BC71" s="149">
        <v>380</v>
      </c>
      <c r="BD71" s="13">
        <v>5159</v>
      </c>
      <c r="BE71" s="13">
        <v>2898</v>
      </c>
      <c r="BF71" s="13">
        <v>7</v>
      </c>
    </row>
    <row r="72" spans="1:58" s="138" customFormat="1">
      <c r="A72" s="60">
        <v>237</v>
      </c>
      <c r="B72" s="483" t="s">
        <v>423</v>
      </c>
      <c r="C72" s="484">
        <f t="shared" si="108"/>
        <v>491</v>
      </c>
      <c r="D72" s="171">
        <f t="shared" si="88"/>
        <v>8.2382550335570475</v>
      </c>
      <c r="E72" s="143">
        <f t="shared" si="109"/>
        <v>1986</v>
      </c>
      <c r="F72" s="171">
        <f t="shared" si="89"/>
        <v>33.322147651006709</v>
      </c>
      <c r="G72" s="143">
        <f t="shared" si="110"/>
        <v>3278</v>
      </c>
      <c r="H72" s="171">
        <f t="shared" ref="H72:H103" si="126">(G72/AG72)*100</f>
        <v>55.000000000000007</v>
      </c>
      <c r="I72" s="143">
        <f t="shared" si="111"/>
        <v>205</v>
      </c>
      <c r="J72" s="485">
        <f t="shared" ref="J72:J103" si="127">(I72/AG72)*100</f>
        <v>3.4395973154362416</v>
      </c>
      <c r="K72" s="490">
        <f t="shared" si="112"/>
        <v>2765</v>
      </c>
      <c r="L72" s="164">
        <f t="shared" si="27"/>
        <v>46.392617449664428</v>
      </c>
      <c r="M72" s="150">
        <f t="shared" si="113"/>
        <v>3195</v>
      </c>
      <c r="N72" s="491">
        <f t="shared" si="16"/>
        <v>53.607382550335572</v>
      </c>
      <c r="O72" s="490">
        <f t="shared" si="114"/>
        <v>5985</v>
      </c>
      <c r="P72" s="164">
        <f t="shared" si="4"/>
        <v>48.619008935824532</v>
      </c>
      <c r="Q72" s="150">
        <f t="shared" si="115"/>
        <v>6325</v>
      </c>
      <c r="R72" s="496">
        <f t="shared" si="5"/>
        <v>51.380991064175461</v>
      </c>
      <c r="S72" s="490">
        <f t="shared" si="116"/>
        <v>3386</v>
      </c>
      <c r="T72" s="171">
        <f t="shared" si="20"/>
        <v>56.812080536912759</v>
      </c>
      <c r="U72" s="150">
        <f t="shared" si="117"/>
        <v>2574</v>
      </c>
      <c r="V72" s="496">
        <f t="shared" si="6"/>
        <v>43.187919463087248</v>
      </c>
      <c r="W72" s="490">
        <f t="shared" si="118"/>
        <v>11800</v>
      </c>
      <c r="X72" s="171">
        <f t="shared" si="119"/>
        <v>95.857026807473602</v>
      </c>
      <c r="Y72" s="490">
        <f t="shared" si="120"/>
        <v>510</v>
      </c>
      <c r="Z72" s="496">
        <f t="shared" si="121"/>
        <v>4.1429731925264015</v>
      </c>
      <c r="AA72" s="490">
        <f t="shared" si="122"/>
        <v>5779</v>
      </c>
      <c r="AB72" s="171">
        <f t="shared" si="7"/>
        <v>46.94557270511779</v>
      </c>
      <c r="AC72" s="150">
        <f t="shared" si="123"/>
        <v>6510</v>
      </c>
      <c r="AD72" s="164">
        <f t="shared" si="8"/>
        <v>52.883834281072296</v>
      </c>
      <c r="AE72" s="150">
        <f t="shared" si="124"/>
        <v>21</v>
      </c>
      <c r="AF72" s="496">
        <f t="shared" si="9"/>
        <v>0.17059301380991065</v>
      </c>
      <c r="AG72" s="498">
        <f t="shared" si="125"/>
        <v>5960</v>
      </c>
      <c r="AH72" s="498">
        <f t="shared" si="26"/>
        <v>12310</v>
      </c>
      <c r="AK72" s="149">
        <v>390</v>
      </c>
      <c r="AL72" s="13">
        <v>385</v>
      </c>
      <c r="AM72" s="13">
        <v>2826</v>
      </c>
      <c r="AN72" s="13">
        <v>964</v>
      </c>
      <c r="AO72" s="13">
        <v>14</v>
      </c>
      <c r="AP72" s="149">
        <v>390</v>
      </c>
      <c r="AQ72" s="13">
        <v>1884</v>
      </c>
      <c r="AR72" s="13">
        <v>2305</v>
      </c>
      <c r="AS72" s="149">
        <v>390</v>
      </c>
      <c r="AT72" s="13">
        <v>3835</v>
      </c>
      <c r="AU72" s="13">
        <v>354</v>
      </c>
      <c r="AV72" s="13"/>
      <c r="AW72" s="149">
        <v>390</v>
      </c>
      <c r="AX72" s="749">
        <v>2863</v>
      </c>
      <c r="AY72" s="749">
        <v>469</v>
      </c>
      <c r="AZ72" s="149">
        <v>390</v>
      </c>
      <c r="BA72" s="13">
        <v>1912</v>
      </c>
      <c r="BB72" s="13">
        <v>1420</v>
      </c>
      <c r="BC72" s="149">
        <v>390</v>
      </c>
      <c r="BD72" s="13">
        <v>1863</v>
      </c>
      <c r="BE72" s="13">
        <v>1467</v>
      </c>
      <c r="BF72" s="13">
        <v>2</v>
      </c>
    </row>
    <row r="73" spans="1:58" s="138" customFormat="1">
      <c r="A73" s="60">
        <v>264</v>
      </c>
      <c r="B73" s="483" t="s">
        <v>421</v>
      </c>
      <c r="C73" s="484">
        <f t="shared" si="108"/>
        <v>174</v>
      </c>
      <c r="D73" s="171">
        <f t="shared" ref="D73:D104" si="128">(C73/AG73)*100</f>
        <v>6.9767441860465116</v>
      </c>
      <c r="E73" s="143">
        <f t="shared" si="109"/>
        <v>933</v>
      </c>
      <c r="F73" s="171">
        <f t="shared" ref="F73:F104" si="129">(E73/AG73)*100</f>
        <v>37.40978348035285</v>
      </c>
      <c r="G73" s="143">
        <f t="shared" si="110"/>
        <v>1387</v>
      </c>
      <c r="H73" s="171">
        <f t="shared" si="126"/>
        <v>55.613472333600647</v>
      </c>
      <c r="I73" s="143">
        <f t="shared" si="111"/>
        <v>0</v>
      </c>
      <c r="J73" s="485">
        <f t="shared" si="127"/>
        <v>0</v>
      </c>
      <c r="K73" s="490">
        <f t="shared" si="112"/>
        <v>1192</v>
      </c>
      <c r="L73" s="164">
        <f t="shared" si="27"/>
        <v>47.79470729751403</v>
      </c>
      <c r="M73" s="150">
        <f t="shared" si="113"/>
        <v>1302</v>
      </c>
      <c r="N73" s="491">
        <f t="shared" si="16"/>
        <v>52.205292702485963</v>
      </c>
      <c r="O73" s="490">
        <f t="shared" si="114"/>
        <v>3188</v>
      </c>
      <c r="P73" s="164">
        <f t="shared" ref="P73:P136" si="130">O73/(O73+Q73)*100</f>
        <v>52.279435880616596</v>
      </c>
      <c r="Q73" s="150">
        <f t="shared" si="115"/>
        <v>2910</v>
      </c>
      <c r="R73" s="496">
        <f t="shared" ref="R73:R136" si="131">Q73/(O73+Q73)*100</f>
        <v>47.720564119383404</v>
      </c>
      <c r="S73" s="490">
        <f t="shared" si="116"/>
        <v>900</v>
      </c>
      <c r="T73" s="171">
        <f t="shared" ref="T73:T136" si="132">(S73/AG73)*100</f>
        <v>36.086607858861271</v>
      </c>
      <c r="U73" s="150">
        <f t="shared" si="117"/>
        <v>1594</v>
      </c>
      <c r="V73" s="496">
        <f t="shared" ref="V73:V136" si="133">(U73/AG73)*100</f>
        <v>63.913392141138736</v>
      </c>
      <c r="W73" s="490">
        <f t="shared" si="118"/>
        <v>5156</v>
      </c>
      <c r="X73" s="171">
        <f t="shared" si="119"/>
        <v>84.552312233519189</v>
      </c>
      <c r="Y73" s="490">
        <f t="shared" si="120"/>
        <v>942</v>
      </c>
      <c r="Z73" s="496">
        <f t="shared" si="121"/>
        <v>15.447687766480813</v>
      </c>
      <c r="AA73" s="490">
        <f t="shared" si="122"/>
        <v>2735</v>
      </c>
      <c r="AB73" s="171">
        <f t="shared" ref="AB73:AB136" si="134">AA73/AH73*100</f>
        <v>44.850770744506399</v>
      </c>
      <c r="AC73" s="150">
        <f t="shared" si="123"/>
        <v>3360</v>
      </c>
      <c r="AD73" s="164">
        <f t="shared" ref="AD73:AD136" si="135">AC73/AH73*100</f>
        <v>55.100032797638562</v>
      </c>
      <c r="AE73" s="150">
        <f t="shared" si="124"/>
        <v>3</v>
      </c>
      <c r="AF73" s="496">
        <f t="shared" ref="AF73:AF136" si="136">AE73/AH73*100</f>
        <v>4.9196457855034438E-2</v>
      </c>
      <c r="AG73" s="498">
        <f t="shared" si="125"/>
        <v>2494</v>
      </c>
      <c r="AH73" s="498">
        <f t="shared" si="26"/>
        <v>6098</v>
      </c>
      <c r="AK73" s="149">
        <v>400</v>
      </c>
      <c r="AL73" s="13">
        <v>3156</v>
      </c>
      <c r="AM73" s="13">
        <v>2936</v>
      </c>
      <c r="AN73" s="13">
        <v>2785</v>
      </c>
      <c r="AO73" s="13">
        <v>90</v>
      </c>
      <c r="AP73" s="149">
        <v>400</v>
      </c>
      <c r="AQ73" s="13">
        <v>4393</v>
      </c>
      <c r="AR73" s="13">
        <v>4574</v>
      </c>
      <c r="AS73" s="149">
        <v>400</v>
      </c>
      <c r="AT73" s="13">
        <v>4587</v>
      </c>
      <c r="AU73" s="13">
        <v>4380</v>
      </c>
      <c r="AV73" s="13"/>
      <c r="AW73" s="149">
        <v>400</v>
      </c>
      <c r="AX73" s="749">
        <v>8201</v>
      </c>
      <c r="AY73" s="749">
        <v>1575</v>
      </c>
      <c r="AZ73" s="149">
        <v>400</v>
      </c>
      <c r="BA73" s="13">
        <v>4942</v>
      </c>
      <c r="BB73" s="13">
        <v>4834</v>
      </c>
      <c r="BC73" s="149">
        <v>400</v>
      </c>
      <c r="BD73" s="13">
        <v>4576</v>
      </c>
      <c r="BE73" s="13">
        <v>5188</v>
      </c>
      <c r="BF73" s="13">
        <v>12</v>
      </c>
    </row>
    <row r="74" spans="1:58" s="138" customFormat="1">
      <c r="A74" s="60">
        <v>310</v>
      </c>
      <c r="B74" s="483" t="s">
        <v>420</v>
      </c>
      <c r="C74" s="484">
        <f t="shared" si="108"/>
        <v>183</v>
      </c>
      <c r="D74" s="171">
        <f t="shared" si="128"/>
        <v>3.6636636636636641</v>
      </c>
      <c r="E74" s="143">
        <f t="shared" si="109"/>
        <v>3800</v>
      </c>
      <c r="F74" s="171">
        <f t="shared" si="129"/>
        <v>76.076076076076077</v>
      </c>
      <c r="G74" s="143">
        <f t="shared" si="110"/>
        <v>1007</v>
      </c>
      <c r="H74" s="171">
        <f t="shared" si="126"/>
        <v>20.16016016016016</v>
      </c>
      <c r="I74" s="143">
        <f t="shared" si="111"/>
        <v>5</v>
      </c>
      <c r="J74" s="485">
        <f t="shared" si="127"/>
        <v>0.10010010010010009</v>
      </c>
      <c r="K74" s="490">
        <f t="shared" si="112"/>
        <v>2404</v>
      </c>
      <c r="L74" s="164">
        <f t="shared" si="27"/>
        <v>48.128128128128125</v>
      </c>
      <c r="M74" s="150">
        <f t="shared" si="113"/>
        <v>2591</v>
      </c>
      <c r="N74" s="491">
        <f t="shared" ref="N74:N137" si="137">M74/(K74+M74)*100</f>
        <v>51.871871871871875</v>
      </c>
      <c r="O74" s="490">
        <f t="shared" si="114"/>
        <v>1216</v>
      </c>
      <c r="P74" s="164">
        <f t="shared" si="130"/>
        <v>53.544693967415235</v>
      </c>
      <c r="Q74" s="150">
        <f t="shared" si="115"/>
        <v>1055</v>
      </c>
      <c r="R74" s="496">
        <f t="shared" si="131"/>
        <v>46.455306032584765</v>
      </c>
      <c r="S74" s="490">
        <f t="shared" si="116"/>
        <v>2422</v>
      </c>
      <c r="T74" s="171">
        <f t="shared" si="132"/>
        <v>48.488488488488493</v>
      </c>
      <c r="U74" s="150">
        <f t="shared" si="117"/>
        <v>2573</v>
      </c>
      <c r="V74" s="496">
        <f t="shared" si="133"/>
        <v>51.511511511511507</v>
      </c>
      <c r="W74" s="490">
        <f t="shared" si="118"/>
        <v>1925</v>
      </c>
      <c r="X74" s="171">
        <f t="shared" si="119"/>
        <v>84.764420959929538</v>
      </c>
      <c r="Y74" s="490">
        <f t="shared" si="120"/>
        <v>346</v>
      </c>
      <c r="Z74" s="496">
        <f t="shared" si="121"/>
        <v>15.235579040070455</v>
      </c>
      <c r="AA74" s="490">
        <f t="shared" si="122"/>
        <v>1154</v>
      </c>
      <c r="AB74" s="171">
        <f t="shared" si="134"/>
        <v>50.814619110523992</v>
      </c>
      <c r="AC74" s="150">
        <f t="shared" si="123"/>
        <v>1117</v>
      </c>
      <c r="AD74" s="164">
        <f t="shared" si="135"/>
        <v>49.185380889476001</v>
      </c>
      <c r="AE74" s="150">
        <f t="shared" si="124"/>
        <v>0</v>
      </c>
      <c r="AF74" s="496">
        <f t="shared" si="136"/>
        <v>0</v>
      </c>
      <c r="AG74" s="498">
        <f t="shared" si="125"/>
        <v>4995</v>
      </c>
      <c r="AH74" s="498">
        <f t="shared" ref="AH74:AH137" si="138">O74+Q74</f>
        <v>2271</v>
      </c>
      <c r="AK74" s="149">
        <v>411</v>
      </c>
      <c r="AL74" s="13">
        <v>2300</v>
      </c>
      <c r="AM74" s="13">
        <v>3047</v>
      </c>
      <c r="AN74" s="13">
        <v>2054</v>
      </c>
      <c r="AO74" s="13"/>
      <c r="AP74" s="149">
        <v>411</v>
      </c>
      <c r="AQ74" s="13">
        <v>3853</v>
      </c>
      <c r="AR74" s="13">
        <v>3548</v>
      </c>
      <c r="AS74" s="149">
        <v>411</v>
      </c>
      <c r="AT74" s="13">
        <v>2086</v>
      </c>
      <c r="AU74" s="13">
        <v>5315</v>
      </c>
      <c r="AV74" s="13"/>
      <c r="AW74" s="149">
        <v>411</v>
      </c>
      <c r="AX74" s="749">
        <v>943</v>
      </c>
      <c r="AY74" s="749">
        <v>242</v>
      </c>
      <c r="AZ74" s="149">
        <v>411</v>
      </c>
      <c r="BA74" s="13">
        <v>642</v>
      </c>
      <c r="BB74" s="13">
        <v>543</v>
      </c>
      <c r="BC74" s="149">
        <v>411</v>
      </c>
      <c r="BD74" s="13">
        <v>634</v>
      </c>
      <c r="BE74" s="13">
        <v>548</v>
      </c>
      <c r="BF74" s="13">
        <v>3</v>
      </c>
    </row>
    <row r="75" spans="1:58" s="138" customFormat="1">
      <c r="A75" s="60">
        <v>315</v>
      </c>
      <c r="B75" s="483" t="s">
        <v>161</v>
      </c>
      <c r="C75" s="484">
        <f t="shared" si="108"/>
        <v>113</v>
      </c>
      <c r="D75" s="171">
        <f t="shared" si="128"/>
        <v>2.8046661702655746</v>
      </c>
      <c r="E75" s="143">
        <f t="shared" si="109"/>
        <v>2722</v>
      </c>
      <c r="F75" s="171">
        <f t="shared" si="129"/>
        <v>67.560188632414992</v>
      </c>
      <c r="G75" s="143">
        <f t="shared" si="110"/>
        <v>1194</v>
      </c>
      <c r="H75" s="171">
        <f t="shared" si="126"/>
        <v>29.635145197319435</v>
      </c>
      <c r="I75" s="143">
        <f t="shared" si="111"/>
        <v>0</v>
      </c>
      <c r="J75" s="485">
        <f t="shared" si="127"/>
        <v>0</v>
      </c>
      <c r="K75" s="490">
        <f t="shared" si="112"/>
        <v>1979</v>
      </c>
      <c r="L75" s="164">
        <f t="shared" ref="L75:L138" si="139">(K75/(K75+M75))*100</f>
        <v>49.118888061553733</v>
      </c>
      <c r="M75" s="150">
        <f t="shared" si="113"/>
        <v>2050</v>
      </c>
      <c r="N75" s="491">
        <f t="shared" si="137"/>
        <v>50.881111938446267</v>
      </c>
      <c r="O75" s="490">
        <f t="shared" si="114"/>
        <v>708</v>
      </c>
      <c r="P75" s="164">
        <f t="shared" si="130"/>
        <v>55.183164458300858</v>
      </c>
      <c r="Q75" s="150">
        <f t="shared" si="115"/>
        <v>575</v>
      </c>
      <c r="R75" s="496">
        <f t="shared" si="131"/>
        <v>44.816835541699142</v>
      </c>
      <c r="S75" s="490">
        <f t="shared" si="116"/>
        <v>1175</v>
      </c>
      <c r="T75" s="171">
        <f t="shared" si="132"/>
        <v>29.163564159841155</v>
      </c>
      <c r="U75" s="150">
        <f t="shared" si="117"/>
        <v>2854</v>
      </c>
      <c r="V75" s="496">
        <f t="shared" si="133"/>
        <v>70.836435840158856</v>
      </c>
      <c r="W75" s="490">
        <f t="shared" si="118"/>
        <v>1005</v>
      </c>
      <c r="X75" s="171">
        <f t="shared" si="119"/>
        <v>78.332034294621977</v>
      </c>
      <c r="Y75" s="490">
        <f t="shared" si="120"/>
        <v>278</v>
      </c>
      <c r="Z75" s="496">
        <f t="shared" si="121"/>
        <v>21.66796570537802</v>
      </c>
      <c r="AA75" s="490">
        <f t="shared" si="122"/>
        <v>674</v>
      </c>
      <c r="AB75" s="171">
        <f t="shared" si="134"/>
        <v>52.533125487139522</v>
      </c>
      <c r="AC75" s="150">
        <f t="shared" si="123"/>
        <v>608</v>
      </c>
      <c r="AD75" s="164">
        <f t="shared" si="135"/>
        <v>47.388932190179268</v>
      </c>
      <c r="AE75" s="150">
        <f t="shared" si="124"/>
        <v>1</v>
      </c>
      <c r="AF75" s="496">
        <f t="shared" si="136"/>
        <v>7.7942322681215898E-2</v>
      </c>
      <c r="AG75" s="498">
        <f t="shared" si="125"/>
        <v>4029</v>
      </c>
      <c r="AH75" s="498">
        <f t="shared" si="138"/>
        <v>1283</v>
      </c>
      <c r="AK75" s="149">
        <v>425</v>
      </c>
      <c r="AL75" s="13">
        <v>266</v>
      </c>
      <c r="AM75" s="13">
        <v>4375</v>
      </c>
      <c r="AN75" s="13">
        <v>1497</v>
      </c>
      <c r="AO75" s="13">
        <v>2</v>
      </c>
      <c r="AP75" s="149">
        <v>425</v>
      </c>
      <c r="AQ75" s="13">
        <v>3086</v>
      </c>
      <c r="AR75" s="13">
        <v>3054</v>
      </c>
      <c r="AS75" s="149">
        <v>425</v>
      </c>
      <c r="AT75" s="13">
        <v>3231</v>
      </c>
      <c r="AU75" s="13">
        <v>2909</v>
      </c>
      <c r="AV75" s="13"/>
      <c r="AW75" s="149">
        <v>425</v>
      </c>
      <c r="AX75" s="749">
        <v>1530</v>
      </c>
      <c r="AY75" s="749">
        <v>241</v>
      </c>
      <c r="AZ75" s="149">
        <v>425</v>
      </c>
      <c r="BA75" s="13">
        <v>959</v>
      </c>
      <c r="BB75" s="13">
        <v>812</v>
      </c>
      <c r="BC75" s="149">
        <v>425</v>
      </c>
      <c r="BD75" s="13">
        <v>971</v>
      </c>
      <c r="BE75" s="13">
        <v>799</v>
      </c>
      <c r="BF75" s="13">
        <v>1</v>
      </c>
    </row>
    <row r="76" spans="1:58" s="138" customFormat="1">
      <c r="A76" s="60">
        <v>361</v>
      </c>
      <c r="B76" s="483" t="s">
        <v>419</v>
      </c>
      <c r="C76" s="484">
        <f t="shared" si="108"/>
        <v>3768</v>
      </c>
      <c r="D76" s="171">
        <f t="shared" si="128"/>
        <v>19.496041806798779</v>
      </c>
      <c r="E76" s="143">
        <f t="shared" si="109"/>
        <v>14507</v>
      </c>
      <c r="F76" s="171">
        <f t="shared" si="129"/>
        <v>75.060795777927254</v>
      </c>
      <c r="G76" s="143">
        <f t="shared" si="110"/>
        <v>1043</v>
      </c>
      <c r="H76" s="171">
        <f t="shared" si="126"/>
        <v>5.3965954364360735</v>
      </c>
      <c r="I76" s="143">
        <f t="shared" si="111"/>
        <v>9</v>
      </c>
      <c r="J76" s="485">
        <f t="shared" si="127"/>
        <v>4.6566978837895172E-2</v>
      </c>
      <c r="K76" s="490">
        <f t="shared" si="112"/>
        <v>9995</v>
      </c>
      <c r="L76" s="164">
        <f t="shared" si="139"/>
        <v>51.715217053862474</v>
      </c>
      <c r="M76" s="150">
        <f t="shared" si="113"/>
        <v>9332</v>
      </c>
      <c r="N76" s="491">
        <f t="shared" si="137"/>
        <v>48.284782946137526</v>
      </c>
      <c r="O76" s="490">
        <f t="shared" si="114"/>
        <v>1451</v>
      </c>
      <c r="P76" s="164">
        <f t="shared" si="130"/>
        <v>58.366854384553498</v>
      </c>
      <c r="Q76" s="150">
        <f t="shared" si="115"/>
        <v>1035</v>
      </c>
      <c r="R76" s="496">
        <f t="shared" si="131"/>
        <v>41.633145615446502</v>
      </c>
      <c r="S76" s="490">
        <f t="shared" si="116"/>
        <v>4765</v>
      </c>
      <c r="T76" s="171">
        <f t="shared" si="132"/>
        <v>24.654628240285611</v>
      </c>
      <c r="U76" s="150">
        <f t="shared" si="117"/>
        <v>14562</v>
      </c>
      <c r="V76" s="496">
        <f t="shared" si="133"/>
        <v>75.345371759714382</v>
      </c>
      <c r="W76" s="490">
        <f t="shared" si="118"/>
        <v>2030</v>
      </c>
      <c r="X76" s="171">
        <f t="shared" si="119"/>
        <v>81.657280772325024</v>
      </c>
      <c r="Y76" s="490">
        <f t="shared" si="120"/>
        <v>456</v>
      </c>
      <c r="Z76" s="496">
        <f t="shared" si="121"/>
        <v>18.34271922767498</v>
      </c>
      <c r="AA76" s="490">
        <f t="shared" si="122"/>
        <v>1587</v>
      </c>
      <c r="AB76" s="171">
        <f t="shared" si="134"/>
        <v>63.837489943684631</v>
      </c>
      <c r="AC76" s="150">
        <f t="shared" si="123"/>
        <v>899</v>
      </c>
      <c r="AD76" s="164">
        <f t="shared" si="135"/>
        <v>36.162510056315369</v>
      </c>
      <c r="AE76" s="150">
        <f t="shared" si="124"/>
        <v>0</v>
      </c>
      <c r="AF76" s="496">
        <f t="shared" si="136"/>
        <v>0</v>
      </c>
      <c r="AG76" s="498">
        <f t="shared" si="125"/>
        <v>19327</v>
      </c>
      <c r="AH76" s="498">
        <f t="shared" si="138"/>
        <v>2486</v>
      </c>
      <c r="AK76" s="149">
        <v>440</v>
      </c>
      <c r="AL76" s="13">
        <v>3226</v>
      </c>
      <c r="AM76" s="13">
        <v>7023</v>
      </c>
      <c r="AN76" s="13">
        <v>5709</v>
      </c>
      <c r="AO76" s="13">
        <v>90</v>
      </c>
      <c r="AP76" s="149">
        <v>440</v>
      </c>
      <c r="AQ76" s="13">
        <v>7794</v>
      </c>
      <c r="AR76" s="13">
        <v>8254</v>
      </c>
      <c r="AS76" s="149">
        <v>440</v>
      </c>
      <c r="AT76" s="13">
        <v>8521</v>
      </c>
      <c r="AU76" s="13">
        <v>7527</v>
      </c>
      <c r="AV76" s="13"/>
      <c r="AW76" s="149">
        <v>440</v>
      </c>
      <c r="AX76" s="749">
        <v>31205</v>
      </c>
      <c r="AY76" s="749">
        <v>2359</v>
      </c>
      <c r="AZ76" s="149">
        <v>440</v>
      </c>
      <c r="BA76" s="13">
        <v>16834</v>
      </c>
      <c r="BB76" s="13">
        <v>16730</v>
      </c>
      <c r="BC76" s="149">
        <v>440</v>
      </c>
      <c r="BD76" s="13">
        <v>16458</v>
      </c>
      <c r="BE76" s="13">
        <v>17054</v>
      </c>
      <c r="BF76" s="13">
        <v>52</v>
      </c>
    </row>
    <row r="77" spans="1:58" s="138" customFormat="1">
      <c r="A77" s="60">
        <v>647</v>
      </c>
      <c r="B77" s="483" t="s">
        <v>418</v>
      </c>
      <c r="C77" s="484">
        <f t="shared" si="108"/>
        <v>219</v>
      </c>
      <c r="D77" s="171">
        <f t="shared" si="128"/>
        <v>4.9457994579945801</v>
      </c>
      <c r="E77" s="143">
        <f t="shared" si="109"/>
        <v>3191</v>
      </c>
      <c r="F77" s="171">
        <f t="shared" si="129"/>
        <v>72.064137308039747</v>
      </c>
      <c r="G77" s="143">
        <f t="shared" si="110"/>
        <v>1018</v>
      </c>
      <c r="H77" s="171">
        <f t="shared" si="126"/>
        <v>22.990063233965675</v>
      </c>
      <c r="I77" s="143">
        <f t="shared" si="111"/>
        <v>0</v>
      </c>
      <c r="J77" s="485">
        <f t="shared" si="127"/>
        <v>0</v>
      </c>
      <c r="K77" s="490">
        <f t="shared" si="112"/>
        <v>2242</v>
      </c>
      <c r="L77" s="164">
        <f t="shared" si="139"/>
        <v>50.632339656729897</v>
      </c>
      <c r="M77" s="150">
        <f t="shared" si="113"/>
        <v>2186</v>
      </c>
      <c r="N77" s="491">
        <f t="shared" si="137"/>
        <v>49.367660343270096</v>
      </c>
      <c r="O77" s="490">
        <f t="shared" si="114"/>
        <v>723</v>
      </c>
      <c r="P77" s="164">
        <f t="shared" si="130"/>
        <v>54.23855963990998</v>
      </c>
      <c r="Q77" s="150">
        <f t="shared" si="115"/>
        <v>610</v>
      </c>
      <c r="R77" s="496">
        <f t="shared" si="131"/>
        <v>45.76144036009002</v>
      </c>
      <c r="S77" s="490">
        <f t="shared" si="116"/>
        <v>1394</v>
      </c>
      <c r="T77" s="171">
        <f t="shared" si="132"/>
        <v>31.481481481481481</v>
      </c>
      <c r="U77" s="150">
        <f t="shared" si="117"/>
        <v>3034</v>
      </c>
      <c r="V77" s="496">
        <f t="shared" si="133"/>
        <v>68.518518518518519</v>
      </c>
      <c r="W77" s="490">
        <f t="shared" si="118"/>
        <v>1051</v>
      </c>
      <c r="X77" s="171">
        <f t="shared" si="119"/>
        <v>78.844711177794451</v>
      </c>
      <c r="Y77" s="490">
        <f t="shared" si="120"/>
        <v>282</v>
      </c>
      <c r="Z77" s="496">
        <f t="shared" si="121"/>
        <v>21.155288822205552</v>
      </c>
      <c r="AA77" s="490">
        <f t="shared" si="122"/>
        <v>717</v>
      </c>
      <c r="AB77" s="171">
        <f t="shared" si="134"/>
        <v>53.788447111777948</v>
      </c>
      <c r="AC77" s="150">
        <f t="shared" si="123"/>
        <v>614</v>
      </c>
      <c r="AD77" s="164">
        <f t="shared" si="135"/>
        <v>46.06151537884471</v>
      </c>
      <c r="AE77" s="150">
        <f t="shared" si="124"/>
        <v>2</v>
      </c>
      <c r="AF77" s="496">
        <f t="shared" si="136"/>
        <v>0.15003750937734434</v>
      </c>
      <c r="AG77" s="498">
        <f t="shared" si="125"/>
        <v>4428</v>
      </c>
      <c r="AH77" s="498">
        <f t="shared" si="138"/>
        <v>1333</v>
      </c>
      <c r="AK77" s="149">
        <v>467</v>
      </c>
      <c r="AL77" s="13">
        <v>1194</v>
      </c>
      <c r="AM77" s="13">
        <v>1757</v>
      </c>
      <c r="AN77" s="13">
        <v>1396</v>
      </c>
      <c r="AO77" s="13">
        <v>16</v>
      </c>
      <c r="AP77" s="149">
        <v>467</v>
      </c>
      <c r="AQ77" s="13">
        <v>2220</v>
      </c>
      <c r="AR77" s="13">
        <v>2143</v>
      </c>
      <c r="AS77" s="149">
        <v>467</v>
      </c>
      <c r="AT77" s="13">
        <v>985</v>
      </c>
      <c r="AU77" s="13">
        <v>3378</v>
      </c>
      <c r="AV77" s="13"/>
      <c r="AW77" s="149">
        <v>467</v>
      </c>
      <c r="AX77" s="749">
        <v>658</v>
      </c>
      <c r="AY77" s="749">
        <v>153</v>
      </c>
      <c r="AZ77" s="149">
        <v>467</v>
      </c>
      <c r="BA77" s="13">
        <v>404</v>
      </c>
      <c r="BB77" s="13">
        <v>407</v>
      </c>
      <c r="BC77" s="149">
        <v>467</v>
      </c>
      <c r="BD77" s="13">
        <v>405</v>
      </c>
      <c r="BE77" s="13">
        <v>405</v>
      </c>
      <c r="BF77" s="13">
        <v>1</v>
      </c>
    </row>
    <row r="78" spans="1:58" s="138" customFormat="1">
      <c r="A78" s="60">
        <v>658</v>
      </c>
      <c r="B78" s="483" t="s">
        <v>417</v>
      </c>
      <c r="C78" s="484">
        <f t="shared" si="108"/>
        <v>193</v>
      </c>
      <c r="D78" s="171">
        <f t="shared" si="128"/>
        <v>9.65</v>
      </c>
      <c r="E78" s="143">
        <f t="shared" si="109"/>
        <v>1161</v>
      </c>
      <c r="F78" s="171">
        <f t="shared" si="129"/>
        <v>58.050000000000004</v>
      </c>
      <c r="G78" s="143">
        <f t="shared" si="110"/>
        <v>644</v>
      </c>
      <c r="H78" s="171">
        <f t="shared" si="126"/>
        <v>32.200000000000003</v>
      </c>
      <c r="I78" s="143">
        <f t="shared" si="111"/>
        <v>2</v>
      </c>
      <c r="J78" s="485">
        <f t="shared" si="127"/>
        <v>0.1</v>
      </c>
      <c r="K78" s="490">
        <f t="shared" si="112"/>
        <v>965</v>
      </c>
      <c r="L78" s="164">
        <f t="shared" si="139"/>
        <v>48.25</v>
      </c>
      <c r="M78" s="150">
        <f t="shared" si="113"/>
        <v>1035</v>
      </c>
      <c r="N78" s="491">
        <f t="shared" si="137"/>
        <v>51.749999999999993</v>
      </c>
      <c r="O78" s="490">
        <f t="shared" si="114"/>
        <v>519</v>
      </c>
      <c r="P78" s="164">
        <f t="shared" si="130"/>
        <v>52.213279678068417</v>
      </c>
      <c r="Q78" s="150">
        <f t="shared" si="115"/>
        <v>475</v>
      </c>
      <c r="R78" s="496">
        <f t="shared" si="131"/>
        <v>47.78672032193159</v>
      </c>
      <c r="S78" s="490">
        <f t="shared" si="116"/>
        <v>1229</v>
      </c>
      <c r="T78" s="171">
        <f t="shared" si="132"/>
        <v>61.45</v>
      </c>
      <c r="U78" s="150">
        <f t="shared" si="117"/>
        <v>771</v>
      </c>
      <c r="V78" s="496">
        <f t="shared" si="133"/>
        <v>38.550000000000004</v>
      </c>
      <c r="W78" s="490">
        <f t="shared" si="118"/>
        <v>785</v>
      </c>
      <c r="X78" s="171">
        <f t="shared" si="119"/>
        <v>78.973843058350099</v>
      </c>
      <c r="Y78" s="490">
        <f t="shared" si="120"/>
        <v>209</v>
      </c>
      <c r="Z78" s="496">
        <f t="shared" si="121"/>
        <v>21.026156941649898</v>
      </c>
      <c r="AA78" s="490">
        <f t="shared" si="122"/>
        <v>440</v>
      </c>
      <c r="AB78" s="171">
        <f t="shared" si="134"/>
        <v>44.265593561368213</v>
      </c>
      <c r="AC78" s="150">
        <f t="shared" si="123"/>
        <v>554</v>
      </c>
      <c r="AD78" s="164">
        <f t="shared" si="135"/>
        <v>55.734406438631787</v>
      </c>
      <c r="AE78" s="150">
        <f t="shared" si="124"/>
        <v>0</v>
      </c>
      <c r="AF78" s="496">
        <f t="shared" si="136"/>
        <v>0</v>
      </c>
      <c r="AG78" s="498">
        <f t="shared" si="125"/>
        <v>2000</v>
      </c>
      <c r="AH78" s="498">
        <f t="shared" si="138"/>
        <v>994</v>
      </c>
      <c r="AK78" s="149">
        <v>475</v>
      </c>
      <c r="AL78" s="13">
        <v>1862</v>
      </c>
      <c r="AM78" s="13">
        <v>2147</v>
      </c>
      <c r="AN78" s="13">
        <v>12</v>
      </c>
      <c r="AO78" s="13">
        <v>292</v>
      </c>
      <c r="AP78" s="149">
        <v>475</v>
      </c>
      <c r="AQ78" s="13">
        <v>2146</v>
      </c>
      <c r="AR78" s="13">
        <v>2167</v>
      </c>
      <c r="AS78" s="149">
        <v>475</v>
      </c>
      <c r="AT78" s="13">
        <v>1038</v>
      </c>
      <c r="AU78" s="13">
        <v>3275</v>
      </c>
      <c r="AV78" s="13"/>
      <c r="AW78" s="149">
        <v>475</v>
      </c>
      <c r="AX78" s="749">
        <v>165</v>
      </c>
      <c r="AY78" s="749">
        <v>24</v>
      </c>
      <c r="AZ78" s="149">
        <v>475</v>
      </c>
      <c r="BA78" s="13">
        <v>107</v>
      </c>
      <c r="BB78" s="13">
        <v>82</v>
      </c>
      <c r="BC78" s="149">
        <v>475</v>
      </c>
      <c r="BD78" s="13">
        <v>126</v>
      </c>
      <c r="BE78" s="13">
        <v>63</v>
      </c>
      <c r="BF78" s="13"/>
    </row>
    <row r="79" spans="1:58" s="138" customFormat="1">
      <c r="A79" s="60">
        <v>664</v>
      </c>
      <c r="B79" s="483" t="s">
        <v>416</v>
      </c>
      <c r="C79" s="484">
        <f t="shared" si="108"/>
        <v>524</v>
      </c>
      <c r="D79" s="171">
        <f t="shared" si="128"/>
        <v>5.6162915326902461</v>
      </c>
      <c r="E79" s="143">
        <f t="shared" si="109"/>
        <v>5060</v>
      </c>
      <c r="F79" s="171">
        <f t="shared" si="129"/>
        <v>54.233654876741689</v>
      </c>
      <c r="G79" s="143">
        <f t="shared" si="110"/>
        <v>3693</v>
      </c>
      <c r="H79" s="171">
        <f t="shared" si="126"/>
        <v>39.581993569131832</v>
      </c>
      <c r="I79" s="143">
        <f t="shared" si="111"/>
        <v>53</v>
      </c>
      <c r="J79" s="485">
        <f t="shared" si="127"/>
        <v>0.56806002143622725</v>
      </c>
      <c r="K79" s="490">
        <f t="shared" si="112"/>
        <v>4369</v>
      </c>
      <c r="L79" s="164">
        <f t="shared" si="139"/>
        <v>46.827438370846728</v>
      </c>
      <c r="M79" s="150">
        <f t="shared" si="113"/>
        <v>4961</v>
      </c>
      <c r="N79" s="491">
        <f t="shared" si="137"/>
        <v>53.172561629153272</v>
      </c>
      <c r="O79" s="490">
        <f t="shared" si="114"/>
        <v>7112</v>
      </c>
      <c r="P79" s="164">
        <f t="shared" si="130"/>
        <v>51.787664749144405</v>
      </c>
      <c r="Q79" s="150">
        <f t="shared" si="115"/>
        <v>6621</v>
      </c>
      <c r="R79" s="496">
        <f t="shared" si="131"/>
        <v>48.212335250855602</v>
      </c>
      <c r="S79" s="490">
        <f t="shared" si="116"/>
        <v>3893</v>
      </c>
      <c r="T79" s="171">
        <f t="shared" si="132"/>
        <v>41.725616291532688</v>
      </c>
      <c r="U79" s="150">
        <f t="shared" si="117"/>
        <v>5437</v>
      </c>
      <c r="V79" s="496">
        <f t="shared" si="133"/>
        <v>58.274383708467312</v>
      </c>
      <c r="W79" s="490">
        <f t="shared" si="118"/>
        <v>10636</v>
      </c>
      <c r="X79" s="171">
        <f t="shared" si="119"/>
        <v>77.448481759266002</v>
      </c>
      <c r="Y79" s="490">
        <f t="shared" si="120"/>
        <v>3097</v>
      </c>
      <c r="Z79" s="496">
        <f t="shared" si="121"/>
        <v>22.551518240733998</v>
      </c>
      <c r="AA79" s="490">
        <f t="shared" si="122"/>
        <v>6272</v>
      </c>
      <c r="AB79" s="171">
        <f t="shared" si="134"/>
        <v>45.67101143231632</v>
      </c>
      <c r="AC79" s="150">
        <f t="shared" si="123"/>
        <v>7454</v>
      </c>
      <c r="AD79" s="164">
        <f t="shared" si="135"/>
        <v>54.278016456710112</v>
      </c>
      <c r="AE79" s="150">
        <f t="shared" si="124"/>
        <v>7</v>
      </c>
      <c r="AF79" s="496">
        <f t="shared" si="136"/>
        <v>5.0972110973567325E-2</v>
      </c>
      <c r="AG79" s="498">
        <f t="shared" si="125"/>
        <v>9330</v>
      </c>
      <c r="AH79" s="498">
        <f t="shared" si="138"/>
        <v>13733</v>
      </c>
      <c r="AK79" s="149">
        <v>480</v>
      </c>
      <c r="AL79" s="13">
        <v>3179</v>
      </c>
      <c r="AM79" s="13">
        <v>14421</v>
      </c>
      <c r="AN79" s="13">
        <v>596</v>
      </c>
      <c r="AO79" s="13">
        <v>316</v>
      </c>
      <c r="AP79" s="149">
        <v>480</v>
      </c>
      <c r="AQ79" s="13">
        <v>9015</v>
      </c>
      <c r="AR79" s="13">
        <v>9497</v>
      </c>
      <c r="AS79" s="149">
        <v>480</v>
      </c>
      <c r="AT79" s="13">
        <v>10123</v>
      </c>
      <c r="AU79" s="13">
        <v>8389</v>
      </c>
      <c r="AV79" s="13"/>
      <c r="AW79" s="149">
        <v>480</v>
      </c>
      <c r="AX79" s="749">
        <v>1678</v>
      </c>
      <c r="AY79" s="749">
        <v>357</v>
      </c>
      <c r="AZ79" s="149">
        <v>480</v>
      </c>
      <c r="BA79" s="13">
        <v>1122</v>
      </c>
      <c r="BB79" s="13">
        <v>913</v>
      </c>
      <c r="BC79" s="149">
        <v>480</v>
      </c>
      <c r="BD79" s="13">
        <v>1039</v>
      </c>
      <c r="BE79" s="13">
        <v>996</v>
      </c>
      <c r="BF79" s="13"/>
    </row>
    <row r="80" spans="1:58" s="138" customFormat="1">
      <c r="A80" s="60">
        <v>686</v>
      </c>
      <c r="B80" s="483" t="s">
        <v>415</v>
      </c>
      <c r="C80" s="484">
        <f t="shared" si="108"/>
        <v>1051</v>
      </c>
      <c r="D80" s="171">
        <f t="shared" si="128"/>
        <v>6.4593448466597012</v>
      </c>
      <c r="E80" s="143">
        <f t="shared" si="109"/>
        <v>7366</v>
      </c>
      <c r="F80" s="171">
        <f t="shared" si="129"/>
        <v>45.270727060414231</v>
      </c>
      <c r="G80" s="143">
        <f t="shared" si="110"/>
        <v>7762</v>
      </c>
      <c r="H80" s="171">
        <f t="shared" si="126"/>
        <v>47.704504947452527</v>
      </c>
      <c r="I80" s="143">
        <f t="shared" si="111"/>
        <v>92</v>
      </c>
      <c r="J80" s="485">
        <f t="shared" si="127"/>
        <v>0.56542314547354189</v>
      </c>
      <c r="K80" s="490">
        <f t="shared" si="112"/>
        <v>7930</v>
      </c>
      <c r="L80" s="164">
        <f t="shared" si="139"/>
        <v>48.737016778317248</v>
      </c>
      <c r="M80" s="150">
        <f t="shared" si="113"/>
        <v>8341</v>
      </c>
      <c r="N80" s="491">
        <f t="shared" si="137"/>
        <v>51.262983221682745</v>
      </c>
      <c r="O80" s="490">
        <f t="shared" si="114"/>
        <v>9213</v>
      </c>
      <c r="P80" s="164">
        <f t="shared" si="130"/>
        <v>51.904225352112675</v>
      </c>
      <c r="Q80" s="150">
        <f t="shared" si="115"/>
        <v>8537</v>
      </c>
      <c r="R80" s="496">
        <f t="shared" si="131"/>
        <v>48.095774647887325</v>
      </c>
      <c r="S80" s="490">
        <f t="shared" si="116"/>
        <v>7234</v>
      </c>
      <c r="T80" s="171">
        <f t="shared" si="132"/>
        <v>44.459467764734804</v>
      </c>
      <c r="U80" s="150">
        <f t="shared" si="117"/>
        <v>9037</v>
      </c>
      <c r="V80" s="496">
        <f t="shared" si="133"/>
        <v>55.540532235265196</v>
      </c>
      <c r="W80" s="490">
        <f t="shared" si="118"/>
        <v>15571</v>
      </c>
      <c r="X80" s="171">
        <f t="shared" si="119"/>
        <v>87.72394366197183</v>
      </c>
      <c r="Y80" s="490">
        <f t="shared" si="120"/>
        <v>2179</v>
      </c>
      <c r="Z80" s="496">
        <f t="shared" si="121"/>
        <v>12.276056338028168</v>
      </c>
      <c r="AA80" s="490">
        <f t="shared" si="122"/>
        <v>8336</v>
      </c>
      <c r="AB80" s="171">
        <f t="shared" si="134"/>
        <v>46.963380281690142</v>
      </c>
      <c r="AC80" s="150">
        <f t="shared" si="123"/>
        <v>9399</v>
      </c>
      <c r="AD80" s="164">
        <f t="shared" si="135"/>
        <v>52.952112676056338</v>
      </c>
      <c r="AE80" s="150">
        <f t="shared" si="124"/>
        <v>15</v>
      </c>
      <c r="AF80" s="496">
        <f t="shared" si="136"/>
        <v>8.4507042253521125E-2</v>
      </c>
      <c r="AG80" s="498">
        <f t="shared" si="125"/>
        <v>16271</v>
      </c>
      <c r="AH80" s="498">
        <f t="shared" si="138"/>
        <v>17750</v>
      </c>
      <c r="AK80" s="149">
        <v>483</v>
      </c>
      <c r="AL80" s="13">
        <v>4551</v>
      </c>
      <c r="AM80" s="13">
        <v>3666</v>
      </c>
      <c r="AN80" s="13">
        <v>621</v>
      </c>
      <c r="AO80" s="13">
        <v>2</v>
      </c>
      <c r="AP80" s="149">
        <v>483</v>
      </c>
      <c r="AQ80" s="13">
        <v>4591</v>
      </c>
      <c r="AR80" s="13">
        <v>4249</v>
      </c>
      <c r="AS80" s="149">
        <v>483</v>
      </c>
      <c r="AT80" s="13">
        <v>2414</v>
      </c>
      <c r="AU80" s="13">
        <v>6426</v>
      </c>
      <c r="AV80" s="13"/>
      <c r="AW80" s="149">
        <v>483</v>
      </c>
      <c r="AX80" s="749">
        <v>598</v>
      </c>
      <c r="AY80" s="749">
        <v>126</v>
      </c>
      <c r="AZ80" s="149">
        <v>483</v>
      </c>
      <c r="BA80" s="13">
        <v>368</v>
      </c>
      <c r="BB80" s="13">
        <v>356</v>
      </c>
      <c r="BC80" s="149">
        <v>483</v>
      </c>
      <c r="BD80" s="13">
        <v>372</v>
      </c>
      <c r="BE80" s="13">
        <v>352</v>
      </c>
      <c r="BF80" s="13"/>
    </row>
    <row r="81" spans="1:58" s="138" customFormat="1">
      <c r="A81" s="60">
        <v>819</v>
      </c>
      <c r="B81" s="483" t="s">
        <v>414</v>
      </c>
      <c r="C81" s="484">
        <f t="shared" si="108"/>
        <v>856</v>
      </c>
      <c r="D81" s="171">
        <f t="shared" si="128"/>
        <v>21.251241310824231</v>
      </c>
      <c r="E81" s="143">
        <f t="shared" si="109"/>
        <v>2758</v>
      </c>
      <c r="F81" s="171">
        <f t="shared" si="129"/>
        <v>68.47070506454817</v>
      </c>
      <c r="G81" s="143">
        <f t="shared" si="110"/>
        <v>412</v>
      </c>
      <c r="H81" s="171">
        <f t="shared" si="126"/>
        <v>10.228401191658392</v>
      </c>
      <c r="I81" s="143">
        <f t="shared" si="111"/>
        <v>2</v>
      </c>
      <c r="J81" s="485">
        <f t="shared" si="127"/>
        <v>4.9652432969215489E-2</v>
      </c>
      <c r="K81" s="490">
        <f t="shared" si="112"/>
        <v>2115</v>
      </c>
      <c r="L81" s="164">
        <f t="shared" si="139"/>
        <v>52.507447864945377</v>
      </c>
      <c r="M81" s="150">
        <f t="shared" si="113"/>
        <v>1913</v>
      </c>
      <c r="N81" s="491">
        <f t="shared" si="137"/>
        <v>47.492552135054616</v>
      </c>
      <c r="O81" s="490">
        <f t="shared" si="114"/>
        <v>615</v>
      </c>
      <c r="P81" s="164">
        <f t="shared" si="130"/>
        <v>59.305689488910318</v>
      </c>
      <c r="Q81" s="150">
        <f t="shared" si="115"/>
        <v>422</v>
      </c>
      <c r="R81" s="496">
        <f t="shared" si="131"/>
        <v>40.694310511089682</v>
      </c>
      <c r="S81" s="490">
        <f t="shared" si="116"/>
        <v>923</v>
      </c>
      <c r="T81" s="171">
        <f t="shared" si="132"/>
        <v>22.91459781529295</v>
      </c>
      <c r="U81" s="150">
        <f t="shared" si="117"/>
        <v>3105</v>
      </c>
      <c r="V81" s="496">
        <f t="shared" si="133"/>
        <v>77.08540218470705</v>
      </c>
      <c r="W81" s="490">
        <f t="shared" si="118"/>
        <v>814</v>
      </c>
      <c r="X81" s="171">
        <f t="shared" si="119"/>
        <v>78.495660559305691</v>
      </c>
      <c r="Y81" s="490">
        <f t="shared" si="120"/>
        <v>223</v>
      </c>
      <c r="Z81" s="496">
        <f t="shared" si="121"/>
        <v>21.504339440694313</v>
      </c>
      <c r="AA81" s="490">
        <f t="shared" si="122"/>
        <v>600</v>
      </c>
      <c r="AB81" s="171">
        <f t="shared" si="134"/>
        <v>57.859209257473474</v>
      </c>
      <c r="AC81" s="150">
        <f t="shared" si="123"/>
        <v>437</v>
      </c>
      <c r="AD81" s="164">
        <f t="shared" si="135"/>
        <v>42.140790742526519</v>
      </c>
      <c r="AE81" s="150">
        <f t="shared" si="124"/>
        <v>0</v>
      </c>
      <c r="AF81" s="496">
        <f t="shared" si="136"/>
        <v>0</v>
      </c>
      <c r="AG81" s="498">
        <f t="shared" si="125"/>
        <v>4028</v>
      </c>
      <c r="AH81" s="498">
        <f t="shared" si="138"/>
        <v>1037</v>
      </c>
      <c r="AK81" s="149">
        <v>490</v>
      </c>
      <c r="AL81" s="13">
        <v>3442</v>
      </c>
      <c r="AM81" s="13">
        <v>40926</v>
      </c>
      <c r="AN81" s="13">
        <v>1444</v>
      </c>
      <c r="AO81" s="13">
        <v>492</v>
      </c>
      <c r="AP81" s="149">
        <v>490</v>
      </c>
      <c r="AQ81" s="13">
        <v>22975</v>
      </c>
      <c r="AR81" s="13">
        <v>23329</v>
      </c>
      <c r="AS81" s="149">
        <v>490</v>
      </c>
      <c r="AT81" s="13">
        <v>13843</v>
      </c>
      <c r="AU81" s="13">
        <v>32461</v>
      </c>
      <c r="AV81" s="13"/>
      <c r="AW81" s="149">
        <v>490</v>
      </c>
      <c r="AX81" s="749">
        <v>3132</v>
      </c>
      <c r="AY81" s="749">
        <v>895</v>
      </c>
      <c r="AZ81" s="149">
        <v>490</v>
      </c>
      <c r="BA81" s="13">
        <v>2106</v>
      </c>
      <c r="BB81" s="13">
        <v>1921</v>
      </c>
      <c r="BC81" s="149">
        <v>490</v>
      </c>
      <c r="BD81" s="13">
        <v>2146</v>
      </c>
      <c r="BE81" s="13">
        <v>1880</v>
      </c>
      <c r="BF81" s="13">
        <v>1</v>
      </c>
    </row>
    <row r="82" spans="1:58" s="138" customFormat="1">
      <c r="A82" s="60">
        <v>854</v>
      </c>
      <c r="B82" s="483" t="s">
        <v>413</v>
      </c>
      <c r="C82" s="484">
        <f t="shared" si="108"/>
        <v>893</v>
      </c>
      <c r="D82" s="171">
        <f t="shared" si="128"/>
        <v>6.7810767712051021</v>
      </c>
      <c r="E82" s="143">
        <f t="shared" si="109"/>
        <v>10295</v>
      </c>
      <c r="F82" s="171">
        <f t="shared" si="129"/>
        <v>78.176019439592977</v>
      </c>
      <c r="G82" s="143">
        <f t="shared" si="110"/>
        <v>1955</v>
      </c>
      <c r="H82" s="171">
        <f t="shared" si="126"/>
        <v>14.84547042296302</v>
      </c>
      <c r="I82" s="143">
        <f t="shared" si="111"/>
        <v>26</v>
      </c>
      <c r="J82" s="485">
        <f t="shared" si="127"/>
        <v>0.19743336623889435</v>
      </c>
      <c r="K82" s="490">
        <f t="shared" si="112"/>
        <v>6687</v>
      </c>
      <c r="L82" s="164">
        <f t="shared" si="139"/>
        <v>50.778343078441793</v>
      </c>
      <c r="M82" s="150">
        <f t="shared" si="113"/>
        <v>6482</v>
      </c>
      <c r="N82" s="491">
        <f t="shared" si="137"/>
        <v>49.221656921558207</v>
      </c>
      <c r="O82" s="490">
        <f t="shared" si="114"/>
        <v>710</v>
      </c>
      <c r="P82" s="164">
        <f t="shared" si="130"/>
        <v>56.170886075949369</v>
      </c>
      <c r="Q82" s="150">
        <f t="shared" si="115"/>
        <v>554</v>
      </c>
      <c r="R82" s="496">
        <f t="shared" si="131"/>
        <v>43.829113924050631</v>
      </c>
      <c r="S82" s="490">
        <f t="shared" si="116"/>
        <v>4438</v>
      </c>
      <c r="T82" s="171">
        <f t="shared" si="132"/>
        <v>33.700356898777436</v>
      </c>
      <c r="U82" s="150">
        <f t="shared" si="117"/>
        <v>8731</v>
      </c>
      <c r="V82" s="496">
        <f t="shared" si="133"/>
        <v>66.299643101222571</v>
      </c>
      <c r="W82" s="490">
        <f t="shared" si="118"/>
        <v>867</v>
      </c>
      <c r="X82" s="171">
        <f t="shared" si="119"/>
        <v>68.591772151898738</v>
      </c>
      <c r="Y82" s="490">
        <f t="shared" si="120"/>
        <v>397</v>
      </c>
      <c r="Z82" s="496">
        <f t="shared" si="121"/>
        <v>31.408227848101266</v>
      </c>
      <c r="AA82" s="490">
        <f t="shared" si="122"/>
        <v>795</v>
      </c>
      <c r="AB82" s="171">
        <f t="shared" si="134"/>
        <v>62.89556962025317</v>
      </c>
      <c r="AC82" s="150">
        <f t="shared" si="123"/>
        <v>468</v>
      </c>
      <c r="AD82" s="164">
        <f t="shared" si="135"/>
        <v>37.025316455696199</v>
      </c>
      <c r="AE82" s="150">
        <f t="shared" si="124"/>
        <v>1</v>
      </c>
      <c r="AF82" s="496">
        <f t="shared" si="136"/>
        <v>7.9113924050632917E-2</v>
      </c>
      <c r="AG82" s="498">
        <f t="shared" si="125"/>
        <v>13169</v>
      </c>
      <c r="AH82" s="498">
        <f t="shared" si="138"/>
        <v>1264</v>
      </c>
      <c r="AK82" s="149">
        <v>495</v>
      </c>
      <c r="AL82" s="13">
        <v>540</v>
      </c>
      <c r="AM82" s="13">
        <v>22686</v>
      </c>
      <c r="AN82" s="13">
        <v>396</v>
      </c>
      <c r="AO82" s="13">
        <v>17</v>
      </c>
      <c r="AP82" s="149">
        <v>495</v>
      </c>
      <c r="AQ82" s="13">
        <v>11940</v>
      </c>
      <c r="AR82" s="13">
        <v>11699</v>
      </c>
      <c r="AS82" s="149">
        <v>495</v>
      </c>
      <c r="AT82" s="13">
        <v>14762</v>
      </c>
      <c r="AU82" s="13">
        <v>8877</v>
      </c>
      <c r="AV82" s="13"/>
      <c r="AW82" s="149">
        <v>495</v>
      </c>
      <c r="AX82" s="749">
        <v>974</v>
      </c>
      <c r="AY82" s="749">
        <v>161</v>
      </c>
      <c r="AZ82" s="149">
        <v>495</v>
      </c>
      <c r="BA82" s="13">
        <v>581</v>
      </c>
      <c r="BB82" s="13">
        <v>554</v>
      </c>
      <c r="BC82" s="149">
        <v>495</v>
      </c>
      <c r="BD82" s="13">
        <v>729</v>
      </c>
      <c r="BE82" s="13">
        <v>406</v>
      </c>
      <c r="BF82" s="13"/>
    </row>
    <row r="83" spans="1:58" s="138" customFormat="1">
      <c r="A83" s="60">
        <v>887</v>
      </c>
      <c r="B83" s="506" t="s">
        <v>412</v>
      </c>
      <c r="C83" s="507">
        <f t="shared" si="108"/>
        <v>1631</v>
      </c>
      <c r="D83" s="508">
        <f t="shared" si="128"/>
        <v>5.7296423803836154</v>
      </c>
      <c r="E83" s="509">
        <f t="shared" si="109"/>
        <v>19857</v>
      </c>
      <c r="F83" s="508">
        <f t="shared" si="129"/>
        <v>69.756902971966568</v>
      </c>
      <c r="G83" s="509">
        <f t="shared" si="110"/>
        <v>6965</v>
      </c>
      <c r="H83" s="508">
        <f t="shared" si="126"/>
        <v>24.467786130822734</v>
      </c>
      <c r="I83" s="509">
        <f t="shared" si="111"/>
        <v>13</v>
      </c>
      <c r="J83" s="510">
        <f t="shared" si="127"/>
        <v>4.5668516827091971E-2</v>
      </c>
      <c r="K83" s="511">
        <f t="shared" si="112"/>
        <v>13747</v>
      </c>
      <c r="L83" s="512">
        <f t="shared" si="139"/>
        <v>48.292700063233326</v>
      </c>
      <c r="M83" s="513">
        <f t="shared" si="113"/>
        <v>14719</v>
      </c>
      <c r="N83" s="514">
        <f t="shared" si="137"/>
        <v>51.707299936766674</v>
      </c>
      <c r="O83" s="511">
        <f t="shared" si="114"/>
        <v>7571</v>
      </c>
      <c r="P83" s="512">
        <f t="shared" si="130"/>
        <v>50.801851976112189</v>
      </c>
      <c r="Q83" s="513">
        <f t="shared" si="115"/>
        <v>7332</v>
      </c>
      <c r="R83" s="515">
        <f t="shared" si="131"/>
        <v>49.198148023887804</v>
      </c>
      <c r="S83" s="511">
        <f t="shared" si="116"/>
        <v>18040</v>
      </c>
      <c r="T83" s="508">
        <f t="shared" si="132"/>
        <v>63.373849504672243</v>
      </c>
      <c r="U83" s="513">
        <f t="shared" si="117"/>
        <v>10426</v>
      </c>
      <c r="V83" s="515">
        <f t="shared" si="133"/>
        <v>36.626150495327757</v>
      </c>
      <c r="W83" s="490">
        <f t="shared" si="118"/>
        <v>13888</v>
      </c>
      <c r="X83" s="171">
        <f t="shared" si="119"/>
        <v>93.189290746829499</v>
      </c>
      <c r="Y83" s="490">
        <f t="shared" si="120"/>
        <v>1015</v>
      </c>
      <c r="Z83" s="496">
        <f t="shared" si="121"/>
        <v>6.8107092531705025</v>
      </c>
      <c r="AA83" s="511">
        <f t="shared" si="122"/>
        <v>7221</v>
      </c>
      <c r="AB83" s="508">
        <f t="shared" si="134"/>
        <v>48.453331543984433</v>
      </c>
      <c r="AC83" s="513">
        <f t="shared" si="123"/>
        <v>7662</v>
      </c>
      <c r="AD83" s="512">
        <f t="shared" si="135"/>
        <v>51.412467288465415</v>
      </c>
      <c r="AE83" s="513">
        <f t="shared" si="124"/>
        <v>20</v>
      </c>
      <c r="AF83" s="515">
        <f t="shared" si="136"/>
        <v>0.13420116755015768</v>
      </c>
      <c r="AG83" s="516">
        <f t="shared" si="125"/>
        <v>28466</v>
      </c>
      <c r="AH83" s="516">
        <f t="shared" si="138"/>
        <v>14903</v>
      </c>
      <c r="AK83" s="149">
        <v>501</v>
      </c>
      <c r="AL83" s="13">
        <v>84</v>
      </c>
      <c r="AM83" s="13">
        <v>1070</v>
      </c>
      <c r="AN83" s="13">
        <v>611</v>
      </c>
      <c r="AO83" s="13">
        <v>4</v>
      </c>
      <c r="AP83" s="149">
        <v>501</v>
      </c>
      <c r="AQ83" s="13">
        <v>872</v>
      </c>
      <c r="AR83" s="13">
        <v>897</v>
      </c>
      <c r="AS83" s="149">
        <v>501</v>
      </c>
      <c r="AT83" s="13">
        <v>585</v>
      </c>
      <c r="AU83" s="13">
        <v>1184</v>
      </c>
      <c r="AV83" s="13"/>
      <c r="AW83" s="149">
        <v>501</v>
      </c>
      <c r="AX83" s="749">
        <v>129</v>
      </c>
      <c r="AY83" s="749">
        <v>59</v>
      </c>
      <c r="AZ83" s="149">
        <v>501</v>
      </c>
      <c r="BA83" s="13">
        <v>102</v>
      </c>
      <c r="BB83" s="13">
        <v>86</v>
      </c>
      <c r="BC83" s="149">
        <v>501</v>
      </c>
      <c r="BD83" s="13">
        <v>91</v>
      </c>
      <c r="BE83" s="13">
        <v>97</v>
      </c>
      <c r="BF83" s="13"/>
    </row>
    <row r="84" spans="1:58" s="138" customFormat="1" ht="18.75" customHeight="1">
      <c r="A84" s="505"/>
      <c r="B84" s="543" t="s">
        <v>137</v>
      </c>
      <c r="C84" s="545">
        <f>SUM(C85:C107)</f>
        <v>75807</v>
      </c>
      <c r="D84" s="529">
        <f t="shared" si="128"/>
        <v>31.992015395263255</v>
      </c>
      <c r="E84" s="528">
        <f>SUM(E85:E107)</f>
        <v>104248</v>
      </c>
      <c r="F84" s="529">
        <f t="shared" si="129"/>
        <v>43.99466567632809</v>
      </c>
      <c r="G84" s="528">
        <f>SUM(G85:G107)</f>
        <v>53548</v>
      </c>
      <c r="H84" s="529">
        <f t="shared" si="126"/>
        <v>22.59828828980908</v>
      </c>
      <c r="I84" s="528">
        <f>SUM(I85:I107)</f>
        <v>3353</v>
      </c>
      <c r="J84" s="546">
        <f t="shared" si="127"/>
        <v>1.4150306385995712</v>
      </c>
      <c r="K84" s="545">
        <f>SUM(K85:K107)</f>
        <v>116357</v>
      </c>
      <c r="L84" s="530">
        <f t="shared" si="139"/>
        <v>49.104897111700062</v>
      </c>
      <c r="M84" s="528">
        <f>SUM(M85:M107)</f>
        <v>120599</v>
      </c>
      <c r="N84" s="549">
        <f t="shared" si="137"/>
        <v>50.895102888299938</v>
      </c>
      <c r="O84" s="545">
        <f>SUM(O85:O107)</f>
        <v>165777</v>
      </c>
      <c r="P84" s="530">
        <f t="shared" si="130"/>
        <v>49.903820971543652</v>
      </c>
      <c r="Q84" s="528">
        <f>SUM(Q85:Q107)</f>
        <v>166416</v>
      </c>
      <c r="R84" s="551">
        <f t="shared" si="131"/>
        <v>50.096179028456348</v>
      </c>
      <c r="S84" s="545">
        <f>SUM(S85:S107)</f>
        <v>111928</v>
      </c>
      <c r="T84" s="529">
        <f t="shared" si="132"/>
        <v>47.23577373014399</v>
      </c>
      <c r="U84" s="528">
        <f>SUM(U85:U107)</f>
        <v>125028</v>
      </c>
      <c r="V84" s="551">
        <f t="shared" si="133"/>
        <v>52.76422626985601</v>
      </c>
      <c r="W84" s="545">
        <f>SUM(W85:W107)</f>
        <v>301541</v>
      </c>
      <c r="X84" s="529">
        <f>(W84/AH84)*100</f>
        <v>90.772833864650977</v>
      </c>
      <c r="Y84" s="528">
        <f>SUM(Y85:Y107)</f>
        <v>30652</v>
      </c>
      <c r="Z84" s="551">
        <f>(Y84/AH84)*100</f>
        <v>9.2271661353490284</v>
      </c>
      <c r="AA84" s="545">
        <f>SUM(AA85:AA107)</f>
        <v>177283</v>
      </c>
      <c r="AB84" s="529">
        <f t="shared" si="134"/>
        <v>53.367470115264318</v>
      </c>
      <c r="AC84" s="528">
        <f>SUM(AC85:AC107)</f>
        <v>154262</v>
      </c>
      <c r="AD84" s="530">
        <f t="shared" si="135"/>
        <v>46.437462559415756</v>
      </c>
      <c r="AE84" s="528">
        <f>SUM(AE85:AE107)</f>
        <v>648</v>
      </c>
      <c r="AF84" s="551">
        <f t="shared" si="136"/>
        <v>0.19506732531991944</v>
      </c>
      <c r="AG84" s="554">
        <f>SUM(AG85:AG107)</f>
        <v>236956</v>
      </c>
      <c r="AH84" s="554">
        <f t="shared" si="138"/>
        <v>332193</v>
      </c>
      <c r="AK84" s="149">
        <v>541</v>
      </c>
      <c r="AL84" s="13">
        <v>2096</v>
      </c>
      <c r="AM84" s="13">
        <v>5066</v>
      </c>
      <c r="AN84" s="13">
        <v>3911</v>
      </c>
      <c r="AO84" s="13">
        <v>48</v>
      </c>
      <c r="AP84" s="149">
        <v>541</v>
      </c>
      <c r="AQ84" s="13">
        <v>5260</v>
      </c>
      <c r="AR84" s="13">
        <v>5861</v>
      </c>
      <c r="AS84" s="149">
        <v>541</v>
      </c>
      <c r="AT84" s="13">
        <v>5203</v>
      </c>
      <c r="AU84" s="13">
        <v>5918</v>
      </c>
      <c r="AV84" s="13"/>
      <c r="AW84" s="149">
        <v>541</v>
      </c>
      <c r="AX84" s="749">
        <v>3904</v>
      </c>
      <c r="AY84" s="749">
        <v>763</v>
      </c>
      <c r="AZ84" s="149">
        <v>541</v>
      </c>
      <c r="BA84" s="13">
        <v>2336</v>
      </c>
      <c r="BB84" s="13">
        <v>2331</v>
      </c>
      <c r="BC84" s="149">
        <v>541</v>
      </c>
      <c r="BD84" s="13">
        <v>2259</v>
      </c>
      <c r="BE84" s="13">
        <v>2401</v>
      </c>
      <c r="BF84" s="13">
        <v>7</v>
      </c>
    </row>
    <row r="85" spans="1:58" s="138" customFormat="1">
      <c r="A85" s="60">
        <v>2</v>
      </c>
      <c r="B85" s="517" t="s">
        <v>391</v>
      </c>
      <c r="C85" s="518">
        <f t="shared" ref="C85:C107" si="140">VLOOKUP(A85,$AK$8:$AL$132,2,0)</f>
        <v>2506</v>
      </c>
      <c r="D85" s="519">
        <f t="shared" si="128"/>
        <v>19.406799349492758</v>
      </c>
      <c r="E85" s="520">
        <f t="shared" ref="E85:E107" si="141">VLOOKUP(A85,$AK$8:$AM$132,3,0)</f>
        <v>7124</v>
      </c>
      <c r="F85" s="519">
        <f t="shared" si="129"/>
        <v>55.169209323937118</v>
      </c>
      <c r="G85" s="520">
        <f t="shared" ref="G85:G107" si="142">VLOOKUP(A85,$AK$8:$AN$132,4,0)</f>
        <v>3272</v>
      </c>
      <c r="H85" s="519">
        <f t="shared" si="126"/>
        <v>25.338805854565166</v>
      </c>
      <c r="I85" s="520">
        <f t="shared" ref="I85:I107" si="143">VLOOKUP(A85,$AK$8:$AO$132,5,0)</f>
        <v>11</v>
      </c>
      <c r="J85" s="521">
        <f t="shared" si="127"/>
        <v>8.5185472004956242E-2</v>
      </c>
      <c r="K85" s="522">
        <f t="shared" ref="K85:K107" si="144">VLOOKUP(A85,$AP$8:$AR$132,2,0)</f>
        <v>6579</v>
      </c>
      <c r="L85" s="523">
        <f t="shared" si="139"/>
        <v>50.948656392782468</v>
      </c>
      <c r="M85" s="524">
        <f t="shared" ref="M85:M107" si="145">VLOOKUP(A85,$AP$8:$AR$132,3,0)</f>
        <v>6334</v>
      </c>
      <c r="N85" s="525">
        <f t="shared" si="137"/>
        <v>49.051343607217532</v>
      </c>
      <c r="O85" s="522">
        <f t="shared" ref="O85:O107" si="146">VLOOKUP(A85,$AZ$8:$BB$132,2,0)</f>
        <v>1591</v>
      </c>
      <c r="P85" s="523">
        <f t="shared" si="130"/>
        <v>50.556085160470289</v>
      </c>
      <c r="Q85" s="524">
        <f t="shared" ref="Q85:Q107" si="147">VLOOKUP(A85,$AZ$8:$BB$132,3,0)</f>
        <v>1556</v>
      </c>
      <c r="R85" s="526">
        <f t="shared" si="131"/>
        <v>49.443914839529711</v>
      </c>
      <c r="S85" s="522">
        <f t="shared" ref="S85:S107" si="148">VLOOKUP(A85,$AS$8:$AU$132,2,0)</f>
        <v>3909</v>
      </c>
      <c r="T85" s="519">
        <f t="shared" si="132"/>
        <v>30.271819097033998</v>
      </c>
      <c r="U85" s="524">
        <f t="shared" ref="U85:U107" si="149">VLOOKUP(A85,$AS$8:$AU$132,3,0)</f>
        <v>9004</v>
      </c>
      <c r="V85" s="526">
        <f t="shared" si="133"/>
        <v>69.728180902966002</v>
      </c>
      <c r="W85" s="490">
        <f t="shared" ref="W85:W107" si="150">VLOOKUP(A85,$AW$8:$AY$132,2,0)</f>
        <v>2718</v>
      </c>
      <c r="X85" s="171">
        <f t="shared" ref="X85:X107" si="151">(W85/AH85)*100</f>
        <v>86.36796949475692</v>
      </c>
      <c r="Y85" s="490">
        <f t="shared" ref="Y85:Y107" si="152">VLOOKUP(A85,$AW$8:$AY$132,3,0)</f>
        <v>429</v>
      </c>
      <c r="Z85" s="496">
        <f t="shared" ref="Z85:Z107" si="153">(Y85/AH85)*100</f>
        <v>13.63203050524309</v>
      </c>
      <c r="AA85" s="522">
        <f t="shared" ref="AA85:AA107" si="154">VLOOKUP(A85,$BC$8:$BF$132,2,0)</f>
        <v>1791</v>
      </c>
      <c r="AB85" s="519">
        <f t="shared" si="134"/>
        <v>56.911344137273588</v>
      </c>
      <c r="AC85" s="524">
        <f t="shared" ref="AC85:AC107" si="155">VLOOKUP(A85,$BC$8:$BF$132,3,0)</f>
        <v>1356</v>
      </c>
      <c r="AD85" s="523">
        <f t="shared" si="135"/>
        <v>43.088655862726405</v>
      </c>
      <c r="AE85" s="524">
        <f t="shared" ref="AE85:AE107" si="156">VLOOKUP(A85,$BC$8:$BF$132,4,0)</f>
        <v>0</v>
      </c>
      <c r="AF85" s="526">
        <f t="shared" si="136"/>
        <v>0</v>
      </c>
      <c r="AG85" s="527">
        <f t="shared" ref="AG85:AG107" si="157">(S85+U85)</f>
        <v>12913</v>
      </c>
      <c r="AH85" s="527">
        <f t="shared" si="138"/>
        <v>3147</v>
      </c>
      <c r="AK85" s="149">
        <v>543</v>
      </c>
      <c r="AL85" s="13">
        <v>2410</v>
      </c>
      <c r="AM85" s="13">
        <v>4067</v>
      </c>
      <c r="AN85" s="13">
        <v>90</v>
      </c>
      <c r="AO85" s="13">
        <v>1</v>
      </c>
      <c r="AP85" s="149">
        <v>543</v>
      </c>
      <c r="AQ85" s="13">
        <v>3435</v>
      </c>
      <c r="AR85" s="13">
        <v>3133</v>
      </c>
      <c r="AS85" s="149">
        <v>543</v>
      </c>
      <c r="AT85" s="13">
        <v>1457</v>
      </c>
      <c r="AU85" s="13">
        <v>5111</v>
      </c>
      <c r="AV85" s="13"/>
      <c r="AW85" s="149">
        <v>543</v>
      </c>
      <c r="AX85" s="749">
        <v>375</v>
      </c>
      <c r="AY85" s="749">
        <v>190</v>
      </c>
      <c r="AZ85" s="149">
        <v>543</v>
      </c>
      <c r="BA85" s="13">
        <v>292</v>
      </c>
      <c r="BB85" s="13">
        <v>273</v>
      </c>
      <c r="BC85" s="149">
        <v>543</v>
      </c>
      <c r="BD85" s="13">
        <v>337</v>
      </c>
      <c r="BE85" s="13">
        <v>228</v>
      </c>
      <c r="BF85" s="13"/>
    </row>
    <row r="86" spans="1:58" s="138" customFormat="1">
      <c r="A86" s="60">
        <v>21</v>
      </c>
      <c r="B86" s="483" t="s">
        <v>390</v>
      </c>
      <c r="C86" s="484">
        <f t="shared" si="140"/>
        <v>1974</v>
      </c>
      <c r="D86" s="171">
        <f t="shared" si="128"/>
        <v>65.516096913375378</v>
      </c>
      <c r="E86" s="143">
        <f t="shared" si="141"/>
        <v>791</v>
      </c>
      <c r="F86" s="171">
        <f t="shared" si="129"/>
        <v>26.252904082309993</v>
      </c>
      <c r="G86" s="143">
        <f t="shared" si="142"/>
        <v>243</v>
      </c>
      <c r="H86" s="171">
        <f t="shared" si="126"/>
        <v>8.0650514437437781</v>
      </c>
      <c r="I86" s="143">
        <f t="shared" si="143"/>
        <v>5</v>
      </c>
      <c r="J86" s="485">
        <f t="shared" si="127"/>
        <v>0.1659475605708596</v>
      </c>
      <c r="K86" s="490">
        <f t="shared" si="144"/>
        <v>1460</v>
      </c>
      <c r="L86" s="164">
        <f t="shared" si="139"/>
        <v>48.456687686691005</v>
      </c>
      <c r="M86" s="150">
        <f t="shared" si="145"/>
        <v>1553</v>
      </c>
      <c r="N86" s="491">
        <f t="shared" si="137"/>
        <v>51.543312313308995</v>
      </c>
      <c r="O86" s="490">
        <f t="shared" si="146"/>
        <v>278</v>
      </c>
      <c r="P86" s="164">
        <f t="shared" si="130"/>
        <v>51.76908752327747</v>
      </c>
      <c r="Q86" s="150">
        <f t="shared" si="147"/>
        <v>259</v>
      </c>
      <c r="R86" s="496">
        <f t="shared" si="131"/>
        <v>48.23091247672253</v>
      </c>
      <c r="S86" s="490">
        <f t="shared" si="148"/>
        <v>1276</v>
      </c>
      <c r="T86" s="171">
        <f t="shared" si="132"/>
        <v>42.349817457683372</v>
      </c>
      <c r="U86" s="150">
        <f t="shared" si="149"/>
        <v>1737</v>
      </c>
      <c r="V86" s="496">
        <f t="shared" si="133"/>
        <v>57.650182542316628</v>
      </c>
      <c r="W86" s="490">
        <f t="shared" si="150"/>
        <v>470</v>
      </c>
      <c r="X86" s="171">
        <f t="shared" si="151"/>
        <v>87.523277467411546</v>
      </c>
      <c r="Y86" s="490">
        <f t="shared" si="152"/>
        <v>67</v>
      </c>
      <c r="Z86" s="496">
        <f t="shared" si="153"/>
        <v>12.476722532588454</v>
      </c>
      <c r="AA86" s="490">
        <f t="shared" si="154"/>
        <v>299</v>
      </c>
      <c r="AB86" s="171">
        <f t="shared" si="134"/>
        <v>55.679702048417134</v>
      </c>
      <c r="AC86" s="150">
        <f t="shared" si="155"/>
        <v>238</v>
      </c>
      <c r="AD86" s="164">
        <f t="shared" si="135"/>
        <v>44.320297951582866</v>
      </c>
      <c r="AE86" s="150">
        <f t="shared" si="156"/>
        <v>0</v>
      </c>
      <c r="AF86" s="496">
        <f t="shared" si="136"/>
        <v>0</v>
      </c>
      <c r="AG86" s="498">
        <f t="shared" si="157"/>
        <v>3013</v>
      </c>
      <c r="AH86" s="498">
        <f t="shared" si="138"/>
        <v>537</v>
      </c>
      <c r="AK86" s="149">
        <v>576</v>
      </c>
      <c r="AL86" s="13">
        <v>492</v>
      </c>
      <c r="AM86" s="13">
        <v>3043</v>
      </c>
      <c r="AN86" s="13">
        <v>2394</v>
      </c>
      <c r="AO86" s="13">
        <v>11</v>
      </c>
      <c r="AP86" s="149">
        <v>576</v>
      </c>
      <c r="AQ86" s="13">
        <v>2965</v>
      </c>
      <c r="AR86" s="13">
        <v>2975</v>
      </c>
      <c r="AS86" s="149">
        <v>576</v>
      </c>
      <c r="AT86" s="13">
        <v>2175</v>
      </c>
      <c r="AU86" s="13">
        <v>3765</v>
      </c>
      <c r="AV86" s="13"/>
      <c r="AW86" s="149">
        <v>576</v>
      </c>
      <c r="AX86" s="749">
        <v>1016</v>
      </c>
      <c r="AY86" s="749">
        <v>117</v>
      </c>
      <c r="AZ86" s="149">
        <v>576</v>
      </c>
      <c r="BA86" s="13">
        <v>573</v>
      </c>
      <c r="BB86" s="13">
        <v>560</v>
      </c>
      <c r="BC86" s="149">
        <v>576</v>
      </c>
      <c r="BD86" s="13">
        <v>545</v>
      </c>
      <c r="BE86" s="13">
        <v>588</v>
      </c>
      <c r="BF86" s="13"/>
    </row>
    <row r="87" spans="1:58" s="138" customFormat="1">
      <c r="A87" s="60">
        <v>55</v>
      </c>
      <c r="B87" s="483" t="s">
        <v>389</v>
      </c>
      <c r="C87" s="484">
        <f t="shared" si="140"/>
        <v>4497</v>
      </c>
      <c r="D87" s="171">
        <f t="shared" si="128"/>
        <v>67.229780236208697</v>
      </c>
      <c r="E87" s="143">
        <f t="shared" si="141"/>
        <v>1965</v>
      </c>
      <c r="F87" s="171">
        <f t="shared" si="129"/>
        <v>29.37658842876364</v>
      </c>
      <c r="G87" s="143">
        <f t="shared" si="142"/>
        <v>220</v>
      </c>
      <c r="H87" s="171">
        <f t="shared" si="126"/>
        <v>3.2889819105994915</v>
      </c>
      <c r="I87" s="143">
        <f t="shared" si="143"/>
        <v>7</v>
      </c>
      <c r="J87" s="485">
        <f t="shared" si="127"/>
        <v>0.10464942442816563</v>
      </c>
      <c r="K87" s="490">
        <f t="shared" si="144"/>
        <v>3487</v>
      </c>
      <c r="L87" s="164">
        <f t="shared" si="139"/>
        <v>52.130363283001948</v>
      </c>
      <c r="M87" s="150">
        <f t="shared" si="145"/>
        <v>3202</v>
      </c>
      <c r="N87" s="491">
        <f t="shared" si="137"/>
        <v>47.869636716998052</v>
      </c>
      <c r="O87" s="490">
        <f t="shared" si="146"/>
        <v>264</v>
      </c>
      <c r="P87" s="164">
        <f t="shared" si="130"/>
        <v>53.987730061349694</v>
      </c>
      <c r="Q87" s="150">
        <f t="shared" si="147"/>
        <v>225</v>
      </c>
      <c r="R87" s="496">
        <f t="shared" si="131"/>
        <v>46.012269938650306</v>
      </c>
      <c r="S87" s="490">
        <f t="shared" si="148"/>
        <v>2275</v>
      </c>
      <c r="T87" s="171">
        <f t="shared" si="132"/>
        <v>34.011062939153838</v>
      </c>
      <c r="U87" s="150">
        <f t="shared" si="149"/>
        <v>4414</v>
      </c>
      <c r="V87" s="496">
        <f t="shared" si="133"/>
        <v>65.988937060846169</v>
      </c>
      <c r="W87" s="490">
        <f t="shared" si="150"/>
        <v>430</v>
      </c>
      <c r="X87" s="171">
        <f t="shared" si="151"/>
        <v>87.934560327198369</v>
      </c>
      <c r="Y87" s="490">
        <f t="shared" si="152"/>
        <v>59</v>
      </c>
      <c r="Z87" s="496">
        <f t="shared" si="153"/>
        <v>12.065439672801636</v>
      </c>
      <c r="AA87" s="490">
        <f t="shared" si="154"/>
        <v>269</v>
      </c>
      <c r="AB87" s="171">
        <f t="shared" si="134"/>
        <v>55.010224948875255</v>
      </c>
      <c r="AC87" s="150">
        <f t="shared" si="155"/>
        <v>220</v>
      </c>
      <c r="AD87" s="164">
        <f t="shared" si="135"/>
        <v>44.989775051124745</v>
      </c>
      <c r="AE87" s="150">
        <f t="shared" si="156"/>
        <v>0</v>
      </c>
      <c r="AF87" s="496">
        <f t="shared" si="136"/>
        <v>0</v>
      </c>
      <c r="AG87" s="498">
        <f t="shared" si="157"/>
        <v>6689</v>
      </c>
      <c r="AH87" s="498">
        <f t="shared" si="138"/>
        <v>489</v>
      </c>
      <c r="AK87" s="149">
        <v>579</v>
      </c>
      <c r="AL87" s="13">
        <v>1123</v>
      </c>
      <c r="AM87" s="13">
        <v>22542</v>
      </c>
      <c r="AN87" s="13">
        <v>2266</v>
      </c>
      <c r="AO87" s="13">
        <v>18</v>
      </c>
      <c r="AP87" s="149">
        <v>579</v>
      </c>
      <c r="AQ87" s="13">
        <v>12489</v>
      </c>
      <c r="AR87" s="13">
        <v>13460</v>
      </c>
      <c r="AS87" s="149">
        <v>579</v>
      </c>
      <c r="AT87" s="13">
        <v>22849</v>
      </c>
      <c r="AU87" s="13">
        <v>3100</v>
      </c>
      <c r="AV87" s="13"/>
      <c r="AW87" s="149">
        <v>579</v>
      </c>
      <c r="AX87" s="749">
        <v>14958</v>
      </c>
      <c r="AY87" s="749">
        <v>1988</v>
      </c>
      <c r="AZ87" s="149">
        <v>579</v>
      </c>
      <c r="BA87" s="13">
        <v>9331</v>
      </c>
      <c r="BB87" s="13">
        <v>7615</v>
      </c>
      <c r="BC87" s="149">
        <v>579</v>
      </c>
      <c r="BD87" s="13">
        <v>8879</v>
      </c>
      <c r="BE87" s="13">
        <v>8045</v>
      </c>
      <c r="BF87" s="13">
        <v>22</v>
      </c>
    </row>
    <row r="88" spans="1:58" s="138" customFormat="1">
      <c r="A88" s="60">
        <v>148</v>
      </c>
      <c r="B88" s="483" t="s">
        <v>388</v>
      </c>
      <c r="C88" s="484">
        <f t="shared" si="140"/>
        <v>1523</v>
      </c>
      <c r="D88" s="171">
        <f t="shared" si="128"/>
        <v>10.534689077955315</v>
      </c>
      <c r="E88" s="143">
        <f t="shared" si="141"/>
        <v>7090</v>
      </c>
      <c r="F88" s="171">
        <f t="shared" si="129"/>
        <v>49.04198658089507</v>
      </c>
      <c r="G88" s="143">
        <f t="shared" si="142"/>
        <v>5368</v>
      </c>
      <c r="H88" s="171">
        <f t="shared" si="126"/>
        <v>37.130801687763714</v>
      </c>
      <c r="I88" s="143">
        <f t="shared" si="143"/>
        <v>476</v>
      </c>
      <c r="J88" s="485">
        <f t="shared" si="127"/>
        <v>3.2925226533859027</v>
      </c>
      <c r="K88" s="490">
        <f t="shared" si="144"/>
        <v>7114</v>
      </c>
      <c r="L88" s="164">
        <f t="shared" si="139"/>
        <v>49.207996126443938</v>
      </c>
      <c r="M88" s="150">
        <f t="shared" si="145"/>
        <v>7343</v>
      </c>
      <c r="N88" s="491">
        <f t="shared" si="137"/>
        <v>50.792003873556055</v>
      </c>
      <c r="O88" s="490">
        <f t="shared" si="146"/>
        <v>11215</v>
      </c>
      <c r="P88" s="164">
        <f t="shared" si="130"/>
        <v>50.26443169594836</v>
      </c>
      <c r="Q88" s="150">
        <f t="shared" si="147"/>
        <v>11097</v>
      </c>
      <c r="R88" s="496">
        <f t="shared" si="131"/>
        <v>49.735568304051633</v>
      </c>
      <c r="S88" s="490">
        <f t="shared" si="148"/>
        <v>7172</v>
      </c>
      <c r="T88" s="171">
        <f t="shared" si="132"/>
        <v>49.609185861520373</v>
      </c>
      <c r="U88" s="150">
        <f t="shared" si="149"/>
        <v>7285</v>
      </c>
      <c r="V88" s="496">
        <f t="shared" si="133"/>
        <v>50.390814138479634</v>
      </c>
      <c r="W88" s="490">
        <f t="shared" si="150"/>
        <v>17948</v>
      </c>
      <c r="X88" s="171">
        <f t="shared" si="151"/>
        <v>80.441018286124049</v>
      </c>
      <c r="Y88" s="490">
        <f t="shared" si="152"/>
        <v>4364</v>
      </c>
      <c r="Z88" s="496">
        <f t="shared" si="153"/>
        <v>19.558981713875941</v>
      </c>
      <c r="AA88" s="490">
        <f t="shared" si="154"/>
        <v>11555</v>
      </c>
      <c r="AB88" s="171">
        <f t="shared" si="134"/>
        <v>51.788275367515233</v>
      </c>
      <c r="AC88" s="150">
        <f t="shared" si="155"/>
        <v>10741</v>
      </c>
      <c r="AD88" s="164">
        <f t="shared" si="135"/>
        <v>48.140014342058087</v>
      </c>
      <c r="AE88" s="150">
        <f t="shared" si="156"/>
        <v>16</v>
      </c>
      <c r="AF88" s="496">
        <f t="shared" si="136"/>
        <v>7.1710290426676232E-2</v>
      </c>
      <c r="AG88" s="498">
        <f t="shared" si="157"/>
        <v>14457</v>
      </c>
      <c r="AH88" s="498">
        <f t="shared" si="138"/>
        <v>22312</v>
      </c>
      <c r="AK88" s="149">
        <v>585</v>
      </c>
      <c r="AL88" s="13">
        <v>307</v>
      </c>
      <c r="AM88" s="13">
        <v>5630</v>
      </c>
      <c r="AN88" s="13">
        <v>1425</v>
      </c>
      <c r="AO88" s="13">
        <v>15</v>
      </c>
      <c r="AP88" s="149">
        <v>585</v>
      </c>
      <c r="AQ88" s="13">
        <v>3513</v>
      </c>
      <c r="AR88" s="13">
        <v>3864</v>
      </c>
      <c r="AS88" s="149">
        <v>585</v>
      </c>
      <c r="AT88" s="13">
        <v>4737</v>
      </c>
      <c r="AU88" s="13">
        <v>2640</v>
      </c>
      <c r="AV88" s="13"/>
      <c r="AW88" s="149">
        <v>585</v>
      </c>
      <c r="AX88" s="749">
        <v>2942</v>
      </c>
      <c r="AY88" s="749">
        <v>329</v>
      </c>
      <c r="AZ88" s="149">
        <v>585</v>
      </c>
      <c r="BA88" s="13">
        <v>1806</v>
      </c>
      <c r="BB88" s="13">
        <v>1465</v>
      </c>
      <c r="BC88" s="149">
        <v>585</v>
      </c>
      <c r="BD88" s="13">
        <v>1666</v>
      </c>
      <c r="BE88" s="13">
        <v>1605</v>
      </c>
      <c r="BF88" s="13"/>
    </row>
    <row r="89" spans="1:58" s="138" customFormat="1">
      <c r="A89" s="60">
        <v>197</v>
      </c>
      <c r="B89" s="483" t="s">
        <v>387</v>
      </c>
      <c r="C89" s="484">
        <f t="shared" si="140"/>
        <v>4841</v>
      </c>
      <c r="D89" s="171">
        <f t="shared" si="128"/>
        <v>44.097285480051013</v>
      </c>
      <c r="E89" s="143">
        <f t="shared" si="141"/>
        <v>5470</v>
      </c>
      <c r="F89" s="171">
        <f t="shared" si="129"/>
        <v>49.826926580433593</v>
      </c>
      <c r="G89" s="143">
        <f t="shared" si="142"/>
        <v>649</v>
      </c>
      <c r="H89" s="171">
        <f t="shared" si="126"/>
        <v>5.9118236472945886</v>
      </c>
      <c r="I89" s="143">
        <f t="shared" si="143"/>
        <v>18</v>
      </c>
      <c r="J89" s="485">
        <f t="shared" si="127"/>
        <v>0.16396429222080525</v>
      </c>
      <c r="K89" s="490">
        <f t="shared" si="144"/>
        <v>5518</v>
      </c>
      <c r="L89" s="164">
        <f t="shared" si="139"/>
        <v>50.264164693022408</v>
      </c>
      <c r="M89" s="150">
        <f t="shared" si="145"/>
        <v>5460</v>
      </c>
      <c r="N89" s="491">
        <f t="shared" si="137"/>
        <v>49.735835306977592</v>
      </c>
      <c r="O89" s="490">
        <f t="shared" si="146"/>
        <v>1261</v>
      </c>
      <c r="P89" s="164">
        <f t="shared" si="130"/>
        <v>52.172114191146044</v>
      </c>
      <c r="Q89" s="150">
        <f t="shared" si="147"/>
        <v>1156</v>
      </c>
      <c r="R89" s="496">
        <f t="shared" si="131"/>
        <v>47.827885808853956</v>
      </c>
      <c r="S89" s="490">
        <f t="shared" si="148"/>
        <v>3573</v>
      </c>
      <c r="T89" s="171">
        <f t="shared" si="132"/>
        <v>32.546912005829839</v>
      </c>
      <c r="U89" s="150">
        <f t="shared" si="149"/>
        <v>7405</v>
      </c>
      <c r="V89" s="496">
        <f t="shared" si="133"/>
        <v>67.453087994170161</v>
      </c>
      <c r="W89" s="490">
        <f t="shared" si="150"/>
        <v>1855</v>
      </c>
      <c r="X89" s="171">
        <f t="shared" si="151"/>
        <v>76.748034753827056</v>
      </c>
      <c r="Y89" s="490">
        <f t="shared" si="152"/>
        <v>562</v>
      </c>
      <c r="Z89" s="496">
        <f t="shared" si="153"/>
        <v>23.251965246172944</v>
      </c>
      <c r="AA89" s="490">
        <f t="shared" si="154"/>
        <v>1222</v>
      </c>
      <c r="AB89" s="171">
        <f t="shared" si="134"/>
        <v>50.558543649151844</v>
      </c>
      <c r="AC89" s="150">
        <f t="shared" si="155"/>
        <v>1188</v>
      </c>
      <c r="AD89" s="164">
        <f t="shared" si="135"/>
        <v>49.151841125362019</v>
      </c>
      <c r="AE89" s="150">
        <f t="shared" si="156"/>
        <v>7</v>
      </c>
      <c r="AF89" s="496">
        <f t="shared" si="136"/>
        <v>0.28961522548613983</v>
      </c>
      <c r="AG89" s="498">
        <f t="shared" si="157"/>
        <v>10978</v>
      </c>
      <c r="AH89" s="498">
        <f t="shared" si="138"/>
        <v>2417</v>
      </c>
      <c r="AK89" s="149">
        <v>591</v>
      </c>
      <c r="AL89" s="13">
        <v>1022</v>
      </c>
      <c r="AM89" s="13">
        <v>6453</v>
      </c>
      <c r="AN89" s="13">
        <v>1317</v>
      </c>
      <c r="AO89" s="13">
        <v>2</v>
      </c>
      <c r="AP89" s="149">
        <v>591</v>
      </c>
      <c r="AQ89" s="13">
        <v>3994</v>
      </c>
      <c r="AR89" s="13">
        <v>4800</v>
      </c>
      <c r="AS89" s="149">
        <v>591</v>
      </c>
      <c r="AT89" s="13">
        <v>4602</v>
      </c>
      <c r="AU89" s="13">
        <v>4192</v>
      </c>
      <c r="AV89" s="13"/>
      <c r="AW89" s="149">
        <v>591</v>
      </c>
      <c r="AX89" s="749">
        <v>2198</v>
      </c>
      <c r="AY89" s="749">
        <v>679</v>
      </c>
      <c r="AZ89" s="149">
        <v>591</v>
      </c>
      <c r="BA89" s="13">
        <v>1754</v>
      </c>
      <c r="BB89" s="13">
        <v>1123</v>
      </c>
      <c r="BC89" s="149">
        <v>591</v>
      </c>
      <c r="BD89" s="13">
        <v>1615</v>
      </c>
      <c r="BE89" s="13">
        <v>1261</v>
      </c>
      <c r="BF89" s="13">
        <v>1</v>
      </c>
    </row>
    <row r="90" spans="1:58" s="138" customFormat="1">
      <c r="A90" s="60">
        <v>206</v>
      </c>
      <c r="B90" s="483" t="s">
        <v>386</v>
      </c>
      <c r="C90" s="484">
        <f t="shared" si="140"/>
        <v>638</v>
      </c>
      <c r="D90" s="171">
        <f t="shared" si="128"/>
        <v>21.856800274066462</v>
      </c>
      <c r="E90" s="143">
        <f t="shared" si="141"/>
        <v>1567</v>
      </c>
      <c r="F90" s="171">
        <f t="shared" si="129"/>
        <v>53.682768071257279</v>
      </c>
      <c r="G90" s="143">
        <f t="shared" si="142"/>
        <v>677</v>
      </c>
      <c r="H90" s="171">
        <f t="shared" si="126"/>
        <v>23.192874272010965</v>
      </c>
      <c r="I90" s="143">
        <f t="shared" si="143"/>
        <v>37</v>
      </c>
      <c r="J90" s="485">
        <f t="shared" si="127"/>
        <v>1.2675573826652964</v>
      </c>
      <c r="K90" s="490">
        <f t="shared" si="144"/>
        <v>1466</v>
      </c>
      <c r="L90" s="164">
        <f t="shared" si="139"/>
        <v>50.222678999657418</v>
      </c>
      <c r="M90" s="150">
        <f t="shared" si="145"/>
        <v>1453</v>
      </c>
      <c r="N90" s="491">
        <f t="shared" si="137"/>
        <v>49.777321000342582</v>
      </c>
      <c r="O90" s="490">
        <f t="shared" si="146"/>
        <v>348</v>
      </c>
      <c r="P90" s="164">
        <f t="shared" si="130"/>
        <v>54.374999999999993</v>
      </c>
      <c r="Q90" s="150">
        <f t="shared" si="147"/>
        <v>292</v>
      </c>
      <c r="R90" s="496">
        <f t="shared" si="131"/>
        <v>45.625</v>
      </c>
      <c r="S90" s="490">
        <f t="shared" si="148"/>
        <v>766</v>
      </c>
      <c r="T90" s="171">
        <f t="shared" si="132"/>
        <v>26.241863651935592</v>
      </c>
      <c r="U90" s="150">
        <f t="shared" si="149"/>
        <v>2153</v>
      </c>
      <c r="V90" s="496">
        <f t="shared" si="133"/>
        <v>73.758136348064411</v>
      </c>
      <c r="W90" s="490">
        <f t="shared" si="150"/>
        <v>539</v>
      </c>
      <c r="X90" s="171">
        <f t="shared" si="151"/>
        <v>84.21875</v>
      </c>
      <c r="Y90" s="490">
        <f t="shared" si="152"/>
        <v>101</v>
      </c>
      <c r="Z90" s="496">
        <f t="shared" si="153"/>
        <v>15.78125</v>
      </c>
      <c r="AA90" s="490">
        <f t="shared" si="154"/>
        <v>336</v>
      </c>
      <c r="AB90" s="171">
        <f t="shared" si="134"/>
        <v>52.5</v>
      </c>
      <c r="AC90" s="150">
        <f t="shared" si="155"/>
        <v>304</v>
      </c>
      <c r="AD90" s="164">
        <f t="shared" si="135"/>
        <v>47.5</v>
      </c>
      <c r="AE90" s="150">
        <f t="shared" si="156"/>
        <v>0</v>
      </c>
      <c r="AF90" s="496">
        <f t="shared" si="136"/>
        <v>0</v>
      </c>
      <c r="AG90" s="498">
        <f t="shared" si="157"/>
        <v>2919</v>
      </c>
      <c r="AH90" s="498">
        <f t="shared" si="138"/>
        <v>640</v>
      </c>
      <c r="AK90" s="149">
        <v>604</v>
      </c>
      <c r="AL90" s="13">
        <v>1699</v>
      </c>
      <c r="AM90" s="13">
        <v>15432</v>
      </c>
      <c r="AN90" s="13">
        <v>1940</v>
      </c>
      <c r="AO90" s="13">
        <v>14</v>
      </c>
      <c r="AP90" s="149">
        <v>604</v>
      </c>
      <c r="AQ90" s="13">
        <v>9170</v>
      </c>
      <c r="AR90" s="13">
        <v>9915</v>
      </c>
      <c r="AS90" s="149">
        <v>604</v>
      </c>
      <c r="AT90" s="13">
        <v>11984</v>
      </c>
      <c r="AU90" s="13">
        <v>7101</v>
      </c>
      <c r="AV90" s="13"/>
      <c r="AW90" s="149">
        <v>604</v>
      </c>
      <c r="AX90" s="749">
        <v>3421</v>
      </c>
      <c r="AY90" s="749">
        <v>754</v>
      </c>
      <c r="AZ90" s="149">
        <v>604</v>
      </c>
      <c r="BA90" s="13">
        <v>2530</v>
      </c>
      <c r="BB90" s="13">
        <v>1645</v>
      </c>
      <c r="BC90" s="149">
        <v>604</v>
      </c>
      <c r="BD90" s="13">
        <v>2589</v>
      </c>
      <c r="BE90" s="13">
        <v>1586</v>
      </c>
      <c r="BF90" s="13"/>
    </row>
    <row r="91" spans="1:58" s="138" customFormat="1">
      <c r="A91" s="60">
        <v>313</v>
      </c>
      <c r="B91" s="483" t="s">
        <v>385</v>
      </c>
      <c r="C91" s="484">
        <f t="shared" si="140"/>
        <v>5370</v>
      </c>
      <c r="D91" s="171">
        <f t="shared" si="128"/>
        <v>81.105573176257366</v>
      </c>
      <c r="E91" s="143">
        <f t="shared" si="141"/>
        <v>966</v>
      </c>
      <c r="F91" s="171">
        <f t="shared" si="129"/>
        <v>14.589941096511099</v>
      </c>
      <c r="G91" s="143">
        <f t="shared" si="142"/>
        <v>268</v>
      </c>
      <c r="H91" s="171">
        <f t="shared" si="126"/>
        <v>4.0477269294668483</v>
      </c>
      <c r="I91" s="143">
        <f t="shared" si="143"/>
        <v>17</v>
      </c>
      <c r="J91" s="485">
        <f t="shared" si="127"/>
        <v>0.25675879776468813</v>
      </c>
      <c r="K91" s="490">
        <f t="shared" si="144"/>
        <v>3274</v>
      </c>
      <c r="L91" s="164">
        <f t="shared" si="139"/>
        <v>49.448723757740524</v>
      </c>
      <c r="M91" s="150">
        <f t="shared" si="145"/>
        <v>3347</v>
      </c>
      <c r="N91" s="491">
        <f t="shared" si="137"/>
        <v>50.551276242259476</v>
      </c>
      <c r="O91" s="490">
        <f t="shared" si="146"/>
        <v>778</v>
      </c>
      <c r="P91" s="164">
        <f t="shared" si="130"/>
        <v>49.776071657069735</v>
      </c>
      <c r="Q91" s="150">
        <f t="shared" si="147"/>
        <v>785</v>
      </c>
      <c r="R91" s="496">
        <f t="shared" si="131"/>
        <v>50.223928342930257</v>
      </c>
      <c r="S91" s="490">
        <f t="shared" si="148"/>
        <v>2740</v>
      </c>
      <c r="T91" s="171">
        <f t="shared" si="132"/>
        <v>41.383476816190907</v>
      </c>
      <c r="U91" s="150">
        <f t="shared" si="149"/>
        <v>3881</v>
      </c>
      <c r="V91" s="496">
        <f t="shared" si="133"/>
        <v>58.616523183809086</v>
      </c>
      <c r="W91" s="490">
        <f t="shared" si="150"/>
        <v>1381</v>
      </c>
      <c r="X91" s="171">
        <f t="shared" si="151"/>
        <v>88.355726167626358</v>
      </c>
      <c r="Y91" s="490">
        <f t="shared" si="152"/>
        <v>182</v>
      </c>
      <c r="Z91" s="496">
        <f t="shared" si="153"/>
        <v>11.64427383237364</v>
      </c>
      <c r="AA91" s="490">
        <f t="shared" si="154"/>
        <v>786</v>
      </c>
      <c r="AB91" s="171">
        <f t="shared" si="134"/>
        <v>50.287907869481764</v>
      </c>
      <c r="AC91" s="150">
        <f t="shared" si="155"/>
        <v>776</v>
      </c>
      <c r="AD91" s="164">
        <f t="shared" si="135"/>
        <v>49.64811260396673</v>
      </c>
      <c r="AE91" s="150">
        <f t="shared" si="156"/>
        <v>1</v>
      </c>
      <c r="AF91" s="496">
        <f t="shared" si="136"/>
        <v>6.3979526551503518E-2</v>
      </c>
      <c r="AG91" s="498">
        <f t="shared" si="157"/>
        <v>6621</v>
      </c>
      <c r="AH91" s="498">
        <f t="shared" si="138"/>
        <v>1563</v>
      </c>
      <c r="AK91" s="149">
        <v>607</v>
      </c>
      <c r="AL91" s="13">
        <v>503</v>
      </c>
      <c r="AM91" s="13">
        <v>1686</v>
      </c>
      <c r="AN91" s="13">
        <v>1469</v>
      </c>
      <c r="AO91" s="13">
        <v>169</v>
      </c>
      <c r="AP91" s="149">
        <v>607</v>
      </c>
      <c r="AQ91" s="13">
        <v>1843</v>
      </c>
      <c r="AR91" s="13">
        <v>1984</v>
      </c>
      <c r="AS91" s="149">
        <v>607</v>
      </c>
      <c r="AT91" s="13">
        <v>1912</v>
      </c>
      <c r="AU91" s="13">
        <v>1915</v>
      </c>
      <c r="AV91" s="13"/>
      <c r="AW91" s="149">
        <v>607</v>
      </c>
      <c r="AX91" s="749">
        <v>5377</v>
      </c>
      <c r="AY91" s="749">
        <v>1216</v>
      </c>
      <c r="AZ91" s="149">
        <v>607</v>
      </c>
      <c r="BA91" s="13">
        <v>3391</v>
      </c>
      <c r="BB91" s="13">
        <v>3202</v>
      </c>
      <c r="BC91" s="149">
        <v>607</v>
      </c>
      <c r="BD91" s="13">
        <v>3874</v>
      </c>
      <c r="BE91" s="13">
        <v>2715</v>
      </c>
      <c r="BF91" s="13">
        <v>4</v>
      </c>
    </row>
    <row r="92" spans="1:58" s="138" customFormat="1">
      <c r="A92" s="60">
        <v>318</v>
      </c>
      <c r="B92" s="483" t="s">
        <v>384</v>
      </c>
      <c r="C92" s="484">
        <f t="shared" si="140"/>
        <v>1023</v>
      </c>
      <c r="D92" s="171">
        <f t="shared" si="128"/>
        <v>9.1715976331360949</v>
      </c>
      <c r="E92" s="143">
        <f t="shared" si="141"/>
        <v>5195</v>
      </c>
      <c r="F92" s="171">
        <f t="shared" si="129"/>
        <v>46.575219652142728</v>
      </c>
      <c r="G92" s="143">
        <f t="shared" si="142"/>
        <v>4122</v>
      </c>
      <c r="H92" s="171">
        <f t="shared" si="126"/>
        <v>36.955352339967725</v>
      </c>
      <c r="I92" s="143">
        <f t="shared" si="143"/>
        <v>814</v>
      </c>
      <c r="J92" s="485">
        <f t="shared" si="127"/>
        <v>7.2978303747534516</v>
      </c>
      <c r="K92" s="490">
        <f t="shared" si="144"/>
        <v>5298</v>
      </c>
      <c r="L92" s="164">
        <f t="shared" si="139"/>
        <v>47.498655190962886</v>
      </c>
      <c r="M92" s="150">
        <f t="shared" si="145"/>
        <v>5856</v>
      </c>
      <c r="N92" s="491">
        <f t="shared" si="137"/>
        <v>52.501344809037121</v>
      </c>
      <c r="O92" s="490">
        <f t="shared" si="146"/>
        <v>11798</v>
      </c>
      <c r="P92" s="164">
        <f t="shared" si="130"/>
        <v>50.251299088508397</v>
      </c>
      <c r="Q92" s="150">
        <f t="shared" si="147"/>
        <v>11680</v>
      </c>
      <c r="R92" s="496">
        <f t="shared" si="131"/>
        <v>49.748700911491611</v>
      </c>
      <c r="S92" s="490">
        <f t="shared" si="148"/>
        <v>3855</v>
      </c>
      <c r="T92" s="171">
        <f t="shared" si="132"/>
        <v>34.561592253899946</v>
      </c>
      <c r="U92" s="150">
        <f t="shared" si="149"/>
        <v>7299</v>
      </c>
      <c r="V92" s="496">
        <f t="shared" si="133"/>
        <v>65.438407746100054</v>
      </c>
      <c r="W92" s="490">
        <f t="shared" si="150"/>
        <v>19924</v>
      </c>
      <c r="X92" s="171">
        <f t="shared" si="151"/>
        <v>84.862424397308118</v>
      </c>
      <c r="Y92" s="490">
        <f t="shared" si="152"/>
        <v>3554</v>
      </c>
      <c r="Z92" s="496">
        <f t="shared" si="153"/>
        <v>15.137575602691882</v>
      </c>
      <c r="AA92" s="490">
        <f t="shared" si="154"/>
        <v>12445</v>
      </c>
      <c r="AB92" s="171">
        <f t="shared" si="134"/>
        <v>53.007070448930918</v>
      </c>
      <c r="AC92" s="150">
        <f t="shared" si="155"/>
        <v>10997</v>
      </c>
      <c r="AD92" s="164">
        <f t="shared" si="135"/>
        <v>46.839594514013115</v>
      </c>
      <c r="AE92" s="150">
        <f t="shared" si="156"/>
        <v>36</v>
      </c>
      <c r="AF92" s="496">
        <f t="shared" si="136"/>
        <v>0.15333503705596729</v>
      </c>
      <c r="AG92" s="498">
        <f t="shared" si="157"/>
        <v>11154</v>
      </c>
      <c r="AH92" s="498">
        <f t="shared" si="138"/>
        <v>23478</v>
      </c>
      <c r="AK92" s="149">
        <v>615</v>
      </c>
      <c r="AL92" s="13">
        <v>3363</v>
      </c>
      <c r="AM92" s="13">
        <v>13545</v>
      </c>
      <c r="AN92" s="13">
        <v>4065</v>
      </c>
      <c r="AO92" s="13">
        <v>1033</v>
      </c>
      <c r="AP92" s="149">
        <v>615</v>
      </c>
      <c r="AQ92" s="13">
        <v>10294</v>
      </c>
      <c r="AR92" s="13">
        <v>11712</v>
      </c>
      <c r="AS92" s="149">
        <v>615</v>
      </c>
      <c r="AT92" s="13">
        <v>15828</v>
      </c>
      <c r="AU92" s="13">
        <v>6178</v>
      </c>
      <c r="AV92" s="13"/>
      <c r="AW92" s="149">
        <v>615</v>
      </c>
      <c r="AX92" s="749">
        <v>127928</v>
      </c>
      <c r="AY92" s="749">
        <v>8700</v>
      </c>
      <c r="AZ92" s="149">
        <v>615</v>
      </c>
      <c r="BA92" s="13">
        <v>67656</v>
      </c>
      <c r="BB92" s="13">
        <v>68972</v>
      </c>
      <c r="BC92" s="149">
        <v>615</v>
      </c>
      <c r="BD92" s="13">
        <v>75988</v>
      </c>
      <c r="BE92" s="13">
        <v>60299</v>
      </c>
      <c r="BF92" s="13">
        <v>341</v>
      </c>
    </row>
    <row r="93" spans="1:58" s="138" customFormat="1">
      <c r="A93" s="60">
        <v>321</v>
      </c>
      <c r="B93" s="483" t="s">
        <v>383</v>
      </c>
      <c r="C93" s="484">
        <f t="shared" si="140"/>
        <v>1029</v>
      </c>
      <c r="D93" s="171">
        <f t="shared" si="128"/>
        <v>36.18143459915612</v>
      </c>
      <c r="E93" s="143">
        <f t="shared" si="141"/>
        <v>628</v>
      </c>
      <c r="F93" s="171">
        <f t="shared" si="129"/>
        <v>22.081575246132207</v>
      </c>
      <c r="G93" s="143">
        <f t="shared" si="142"/>
        <v>1183</v>
      </c>
      <c r="H93" s="171">
        <f t="shared" si="126"/>
        <v>41.596343178621659</v>
      </c>
      <c r="I93" s="143">
        <f t="shared" si="143"/>
        <v>4</v>
      </c>
      <c r="J93" s="485">
        <f t="shared" si="127"/>
        <v>0.14064697609001406</v>
      </c>
      <c r="K93" s="490">
        <f t="shared" si="144"/>
        <v>1368</v>
      </c>
      <c r="L93" s="164">
        <f t="shared" si="139"/>
        <v>48.101265822784811</v>
      </c>
      <c r="M93" s="150">
        <f t="shared" si="145"/>
        <v>1476</v>
      </c>
      <c r="N93" s="491">
        <f t="shared" si="137"/>
        <v>51.898734177215189</v>
      </c>
      <c r="O93" s="490">
        <f t="shared" si="146"/>
        <v>1245</v>
      </c>
      <c r="P93" s="164">
        <f t="shared" si="130"/>
        <v>49.621363092865685</v>
      </c>
      <c r="Q93" s="150">
        <f t="shared" si="147"/>
        <v>1264</v>
      </c>
      <c r="R93" s="496">
        <f t="shared" si="131"/>
        <v>50.378636907134307</v>
      </c>
      <c r="S93" s="490">
        <f t="shared" si="148"/>
        <v>2123</v>
      </c>
      <c r="T93" s="171">
        <f t="shared" si="132"/>
        <v>74.648382559774959</v>
      </c>
      <c r="U93" s="150">
        <f t="shared" si="149"/>
        <v>721</v>
      </c>
      <c r="V93" s="496">
        <f t="shared" si="133"/>
        <v>25.351617440225034</v>
      </c>
      <c r="W93" s="490">
        <f t="shared" si="150"/>
        <v>2204</v>
      </c>
      <c r="X93" s="171">
        <f t="shared" si="151"/>
        <v>87.843762455161425</v>
      </c>
      <c r="Y93" s="490">
        <f t="shared" si="152"/>
        <v>305</v>
      </c>
      <c r="Z93" s="496">
        <f t="shared" si="153"/>
        <v>12.156237544838582</v>
      </c>
      <c r="AA93" s="490">
        <f t="shared" si="154"/>
        <v>1267</v>
      </c>
      <c r="AB93" s="171">
        <f t="shared" si="134"/>
        <v>50.498206456755682</v>
      </c>
      <c r="AC93" s="150">
        <f t="shared" si="155"/>
        <v>1233</v>
      </c>
      <c r="AD93" s="164">
        <f t="shared" si="135"/>
        <v>49.14308489438023</v>
      </c>
      <c r="AE93" s="150">
        <f t="shared" si="156"/>
        <v>9</v>
      </c>
      <c r="AF93" s="496">
        <f t="shared" si="136"/>
        <v>0.35870864886408926</v>
      </c>
      <c r="AG93" s="498">
        <f t="shared" si="157"/>
        <v>2844</v>
      </c>
      <c r="AH93" s="498">
        <f t="shared" si="138"/>
        <v>2509</v>
      </c>
      <c r="AK93" s="149">
        <v>628</v>
      </c>
      <c r="AL93" s="13">
        <v>1646</v>
      </c>
      <c r="AM93" s="13">
        <v>5288</v>
      </c>
      <c r="AN93" s="13">
        <v>388</v>
      </c>
      <c r="AO93" s="13">
        <v>2</v>
      </c>
      <c r="AP93" s="149">
        <v>628</v>
      </c>
      <c r="AQ93" s="13">
        <v>3881</v>
      </c>
      <c r="AR93" s="13">
        <v>3443</v>
      </c>
      <c r="AS93" s="149">
        <v>628</v>
      </c>
      <c r="AT93" s="13">
        <v>2612</v>
      </c>
      <c r="AU93" s="13">
        <v>4712</v>
      </c>
      <c r="AV93" s="13"/>
      <c r="AW93" s="149">
        <v>628</v>
      </c>
      <c r="AX93" s="749">
        <v>665</v>
      </c>
      <c r="AY93" s="749">
        <v>121</v>
      </c>
      <c r="AZ93" s="149">
        <v>628</v>
      </c>
      <c r="BA93" s="13">
        <v>415</v>
      </c>
      <c r="BB93" s="13">
        <v>371</v>
      </c>
      <c r="BC93" s="149">
        <v>628</v>
      </c>
      <c r="BD93" s="13">
        <v>419</v>
      </c>
      <c r="BE93" s="13">
        <v>367</v>
      </c>
      <c r="BF93" s="13"/>
    </row>
    <row r="94" spans="1:58" s="138" customFormat="1">
      <c r="A94" s="60">
        <v>376</v>
      </c>
      <c r="B94" s="483" t="s">
        <v>382</v>
      </c>
      <c r="C94" s="484">
        <f t="shared" si="140"/>
        <v>1652</v>
      </c>
      <c r="D94" s="171">
        <f t="shared" si="128"/>
        <v>15.772388772197823</v>
      </c>
      <c r="E94" s="143">
        <f t="shared" si="141"/>
        <v>4814</v>
      </c>
      <c r="F94" s="171">
        <f t="shared" si="129"/>
        <v>45.961428298644265</v>
      </c>
      <c r="G94" s="143">
        <f t="shared" si="142"/>
        <v>3597</v>
      </c>
      <c r="H94" s="171">
        <f t="shared" si="126"/>
        <v>34.342180637769715</v>
      </c>
      <c r="I94" s="143">
        <f t="shared" si="143"/>
        <v>411</v>
      </c>
      <c r="J94" s="485">
        <f t="shared" si="127"/>
        <v>3.9240022913881991</v>
      </c>
      <c r="K94" s="490">
        <f t="shared" si="144"/>
        <v>4966</v>
      </c>
      <c r="L94" s="164">
        <f t="shared" si="139"/>
        <v>47.412640824899754</v>
      </c>
      <c r="M94" s="150">
        <f t="shared" si="145"/>
        <v>5508</v>
      </c>
      <c r="N94" s="491">
        <f t="shared" si="137"/>
        <v>52.587359175100246</v>
      </c>
      <c r="O94" s="490">
        <f t="shared" si="146"/>
        <v>27063</v>
      </c>
      <c r="P94" s="164">
        <f t="shared" si="130"/>
        <v>49.512431621507893</v>
      </c>
      <c r="Q94" s="150">
        <f t="shared" si="147"/>
        <v>27596</v>
      </c>
      <c r="R94" s="496">
        <f t="shared" si="131"/>
        <v>50.487568378492107</v>
      </c>
      <c r="S94" s="490">
        <f t="shared" si="148"/>
        <v>7845</v>
      </c>
      <c r="T94" s="171">
        <f t="shared" si="132"/>
        <v>74.899751766278399</v>
      </c>
      <c r="U94" s="150">
        <f t="shared" si="149"/>
        <v>2629</v>
      </c>
      <c r="V94" s="496">
        <f t="shared" si="133"/>
        <v>25.100248233721594</v>
      </c>
      <c r="W94" s="490">
        <f t="shared" si="150"/>
        <v>52105</v>
      </c>
      <c r="X94" s="171">
        <f t="shared" si="151"/>
        <v>95.327393475914306</v>
      </c>
      <c r="Y94" s="490">
        <f t="shared" si="152"/>
        <v>2554</v>
      </c>
      <c r="Z94" s="496">
        <f t="shared" si="153"/>
        <v>4.6726065240856949</v>
      </c>
      <c r="AA94" s="490">
        <f t="shared" si="154"/>
        <v>29590</v>
      </c>
      <c r="AB94" s="171">
        <f t="shared" si="134"/>
        <v>54.135640974039049</v>
      </c>
      <c r="AC94" s="150">
        <f t="shared" si="155"/>
        <v>24931</v>
      </c>
      <c r="AD94" s="164">
        <f t="shared" si="135"/>
        <v>45.611884593571048</v>
      </c>
      <c r="AE94" s="150">
        <f t="shared" si="156"/>
        <v>138</v>
      </c>
      <c r="AF94" s="496">
        <f t="shared" si="136"/>
        <v>0.25247443238990835</v>
      </c>
      <c r="AG94" s="498">
        <f t="shared" si="157"/>
        <v>10474</v>
      </c>
      <c r="AH94" s="498">
        <f t="shared" si="138"/>
        <v>54659</v>
      </c>
      <c r="AK94" s="149">
        <v>631</v>
      </c>
      <c r="AL94" s="13">
        <v>700</v>
      </c>
      <c r="AM94" s="13">
        <v>2072</v>
      </c>
      <c r="AN94" s="13">
        <v>2715</v>
      </c>
      <c r="AO94" s="13">
        <v>125</v>
      </c>
      <c r="AP94" s="149">
        <v>631</v>
      </c>
      <c r="AQ94" s="13">
        <v>2535</v>
      </c>
      <c r="AR94" s="13">
        <v>3077</v>
      </c>
      <c r="AS94" s="149">
        <v>631</v>
      </c>
      <c r="AT94" s="13">
        <v>5449</v>
      </c>
      <c r="AU94" s="13">
        <v>163</v>
      </c>
      <c r="AV94" s="13"/>
      <c r="AW94" s="149">
        <v>631</v>
      </c>
      <c r="AX94" s="749">
        <v>51702</v>
      </c>
      <c r="AY94" s="749">
        <v>219</v>
      </c>
      <c r="AZ94" s="149">
        <v>631</v>
      </c>
      <c r="BA94" s="13">
        <v>24236</v>
      </c>
      <c r="BB94" s="13">
        <v>27685</v>
      </c>
      <c r="BC94" s="149">
        <v>631</v>
      </c>
      <c r="BD94" s="13">
        <v>30776</v>
      </c>
      <c r="BE94" s="13">
        <v>20893</v>
      </c>
      <c r="BF94" s="13">
        <v>252</v>
      </c>
    </row>
    <row r="95" spans="1:58" s="138" customFormat="1">
      <c r="A95" s="60">
        <v>400</v>
      </c>
      <c r="B95" s="483" t="s">
        <v>381</v>
      </c>
      <c r="C95" s="484">
        <f t="shared" si="140"/>
        <v>3156</v>
      </c>
      <c r="D95" s="171">
        <f t="shared" si="128"/>
        <v>35.195717631314821</v>
      </c>
      <c r="E95" s="143">
        <f t="shared" si="141"/>
        <v>2936</v>
      </c>
      <c r="F95" s="171">
        <f t="shared" si="129"/>
        <v>32.742277238764359</v>
      </c>
      <c r="G95" s="143">
        <f t="shared" si="142"/>
        <v>2785</v>
      </c>
      <c r="H95" s="171">
        <f t="shared" si="126"/>
        <v>31.058324969331995</v>
      </c>
      <c r="I95" s="143">
        <f t="shared" si="143"/>
        <v>90</v>
      </c>
      <c r="J95" s="485">
        <f t="shared" si="127"/>
        <v>1.0036801605888257</v>
      </c>
      <c r="K95" s="490">
        <f t="shared" si="144"/>
        <v>4393</v>
      </c>
      <c r="L95" s="164">
        <f t="shared" si="139"/>
        <v>48.990743838519016</v>
      </c>
      <c r="M95" s="150">
        <f t="shared" si="145"/>
        <v>4574</v>
      </c>
      <c r="N95" s="491">
        <f t="shared" si="137"/>
        <v>51.009256161480984</v>
      </c>
      <c r="O95" s="490">
        <f t="shared" si="146"/>
        <v>4942</v>
      </c>
      <c r="P95" s="164">
        <f t="shared" si="130"/>
        <v>50.55237315875614</v>
      </c>
      <c r="Q95" s="150">
        <f t="shared" si="147"/>
        <v>4834</v>
      </c>
      <c r="R95" s="496">
        <f t="shared" si="131"/>
        <v>49.44762684124386</v>
      </c>
      <c r="S95" s="490">
        <f t="shared" si="148"/>
        <v>4587</v>
      </c>
      <c r="T95" s="171">
        <f t="shared" si="132"/>
        <v>51.154232184677149</v>
      </c>
      <c r="U95" s="150">
        <f t="shared" si="149"/>
        <v>4380</v>
      </c>
      <c r="V95" s="496">
        <f t="shared" si="133"/>
        <v>48.845767815322851</v>
      </c>
      <c r="W95" s="490">
        <f t="shared" si="150"/>
        <v>8201</v>
      </c>
      <c r="X95" s="171">
        <f t="shared" si="151"/>
        <v>83.889116202945985</v>
      </c>
      <c r="Y95" s="490">
        <f t="shared" si="152"/>
        <v>1575</v>
      </c>
      <c r="Z95" s="496">
        <f t="shared" si="153"/>
        <v>16.110883797054008</v>
      </c>
      <c r="AA95" s="490">
        <f t="shared" si="154"/>
        <v>4576</v>
      </c>
      <c r="AB95" s="171">
        <f t="shared" si="134"/>
        <v>46.808510638297875</v>
      </c>
      <c r="AC95" s="150">
        <f t="shared" si="155"/>
        <v>5188</v>
      </c>
      <c r="AD95" s="164">
        <f t="shared" si="135"/>
        <v>53.068739770867438</v>
      </c>
      <c r="AE95" s="150">
        <f t="shared" si="156"/>
        <v>12</v>
      </c>
      <c r="AF95" s="496">
        <f t="shared" si="136"/>
        <v>0.12274959083469722</v>
      </c>
      <c r="AG95" s="498">
        <f t="shared" si="157"/>
        <v>8967</v>
      </c>
      <c r="AH95" s="498">
        <f t="shared" si="138"/>
        <v>9776</v>
      </c>
      <c r="AK95" s="149">
        <v>642</v>
      </c>
      <c r="AL95" s="13">
        <v>2262</v>
      </c>
      <c r="AM95" s="13">
        <v>7859</v>
      </c>
      <c r="AN95" s="13">
        <v>2955</v>
      </c>
      <c r="AO95" s="13">
        <v>15</v>
      </c>
      <c r="AP95" s="149">
        <v>642</v>
      </c>
      <c r="AQ95" s="13">
        <v>6656</v>
      </c>
      <c r="AR95" s="13">
        <v>6435</v>
      </c>
      <c r="AS95" s="149">
        <v>642</v>
      </c>
      <c r="AT95" s="13">
        <v>5229</v>
      </c>
      <c r="AU95" s="13">
        <v>7862</v>
      </c>
      <c r="AV95" s="13"/>
      <c r="AW95" s="149">
        <v>642</v>
      </c>
      <c r="AX95" s="749">
        <v>1730</v>
      </c>
      <c r="AY95" s="749">
        <v>273</v>
      </c>
      <c r="AZ95" s="149">
        <v>642</v>
      </c>
      <c r="BA95" s="13">
        <v>1029</v>
      </c>
      <c r="BB95" s="13">
        <v>974</v>
      </c>
      <c r="BC95" s="149">
        <v>642</v>
      </c>
      <c r="BD95" s="13">
        <v>1066</v>
      </c>
      <c r="BE95" s="13">
        <v>935</v>
      </c>
      <c r="BF95" s="13">
        <v>2</v>
      </c>
    </row>
    <row r="96" spans="1:58" s="138" customFormat="1">
      <c r="A96" s="60">
        <v>440</v>
      </c>
      <c r="B96" s="483" t="s">
        <v>380</v>
      </c>
      <c r="C96" s="484">
        <f t="shared" si="140"/>
        <v>3226</v>
      </c>
      <c r="D96" s="171">
        <f t="shared" si="128"/>
        <v>20.102193419740779</v>
      </c>
      <c r="E96" s="143">
        <f t="shared" si="141"/>
        <v>7023</v>
      </c>
      <c r="F96" s="171">
        <f t="shared" si="129"/>
        <v>43.76246261216351</v>
      </c>
      <c r="G96" s="143">
        <f t="shared" si="142"/>
        <v>5709</v>
      </c>
      <c r="H96" s="171">
        <f t="shared" si="126"/>
        <v>35.574526420737783</v>
      </c>
      <c r="I96" s="143">
        <f t="shared" si="143"/>
        <v>90</v>
      </c>
      <c r="J96" s="485">
        <f t="shared" si="127"/>
        <v>0.56081754735792622</v>
      </c>
      <c r="K96" s="490">
        <f t="shared" si="144"/>
        <v>7794</v>
      </c>
      <c r="L96" s="164">
        <f t="shared" si="139"/>
        <v>48.566799601196408</v>
      </c>
      <c r="M96" s="150">
        <f t="shared" si="145"/>
        <v>8254</v>
      </c>
      <c r="N96" s="491">
        <f t="shared" si="137"/>
        <v>51.433200398803592</v>
      </c>
      <c r="O96" s="490">
        <f t="shared" si="146"/>
        <v>16834</v>
      </c>
      <c r="P96" s="164">
        <f t="shared" si="130"/>
        <v>50.154927898939341</v>
      </c>
      <c r="Q96" s="150">
        <f t="shared" si="147"/>
        <v>16730</v>
      </c>
      <c r="R96" s="496">
        <f t="shared" si="131"/>
        <v>49.845072101060659</v>
      </c>
      <c r="S96" s="490">
        <f t="shared" si="148"/>
        <v>8521</v>
      </c>
      <c r="T96" s="171">
        <f t="shared" si="132"/>
        <v>53.0969591226321</v>
      </c>
      <c r="U96" s="150">
        <f t="shared" si="149"/>
        <v>7527</v>
      </c>
      <c r="V96" s="496">
        <f t="shared" si="133"/>
        <v>46.9030408773679</v>
      </c>
      <c r="W96" s="490">
        <f t="shared" si="150"/>
        <v>31205</v>
      </c>
      <c r="X96" s="171">
        <f t="shared" si="151"/>
        <v>92.971636276963409</v>
      </c>
      <c r="Y96" s="490">
        <f t="shared" si="152"/>
        <v>2359</v>
      </c>
      <c r="Z96" s="496">
        <f t="shared" si="153"/>
        <v>7.0283637230365859</v>
      </c>
      <c r="AA96" s="490">
        <f t="shared" si="154"/>
        <v>16458</v>
      </c>
      <c r="AB96" s="171">
        <f t="shared" si="134"/>
        <v>49.034680014301038</v>
      </c>
      <c r="AC96" s="150">
        <f t="shared" si="155"/>
        <v>17054</v>
      </c>
      <c r="AD96" s="164">
        <f t="shared" si="135"/>
        <v>50.810392086759627</v>
      </c>
      <c r="AE96" s="150">
        <f t="shared" si="156"/>
        <v>52</v>
      </c>
      <c r="AF96" s="496">
        <f t="shared" si="136"/>
        <v>0.15492789893933978</v>
      </c>
      <c r="AG96" s="498">
        <f t="shared" si="157"/>
        <v>16048</v>
      </c>
      <c r="AH96" s="498">
        <f t="shared" si="138"/>
        <v>33564</v>
      </c>
      <c r="AK96" s="149">
        <v>647</v>
      </c>
      <c r="AL96" s="13">
        <v>219</v>
      </c>
      <c r="AM96" s="13">
        <v>3191</v>
      </c>
      <c r="AN96" s="13">
        <v>1018</v>
      </c>
      <c r="AO96" s="13"/>
      <c r="AP96" s="149">
        <v>647</v>
      </c>
      <c r="AQ96" s="13">
        <v>2242</v>
      </c>
      <c r="AR96" s="13">
        <v>2186</v>
      </c>
      <c r="AS96" s="149">
        <v>647</v>
      </c>
      <c r="AT96" s="13">
        <v>1394</v>
      </c>
      <c r="AU96" s="13">
        <v>3034</v>
      </c>
      <c r="AV96" s="13"/>
      <c r="AW96" s="149">
        <v>647</v>
      </c>
      <c r="AX96" s="749">
        <v>1051</v>
      </c>
      <c r="AY96" s="749">
        <v>282</v>
      </c>
      <c r="AZ96" s="149">
        <v>647</v>
      </c>
      <c r="BA96" s="13">
        <v>723</v>
      </c>
      <c r="BB96" s="13">
        <v>610</v>
      </c>
      <c r="BC96" s="149">
        <v>647</v>
      </c>
      <c r="BD96" s="13">
        <v>717</v>
      </c>
      <c r="BE96" s="13">
        <v>614</v>
      </c>
      <c r="BF96" s="13">
        <v>2</v>
      </c>
    </row>
    <row r="97" spans="1:58" s="138" customFormat="1">
      <c r="A97" s="60">
        <v>483</v>
      </c>
      <c r="B97" s="483" t="s">
        <v>379</v>
      </c>
      <c r="C97" s="484">
        <f t="shared" si="140"/>
        <v>4551</v>
      </c>
      <c r="D97" s="171">
        <f t="shared" si="128"/>
        <v>51.481900452488681</v>
      </c>
      <c r="E97" s="143">
        <f t="shared" si="141"/>
        <v>3666</v>
      </c>
      <c r="F97" s="171">
        <f t="shared" si="129"/>
        <v>41.470588235294123</v>
      </c>
      <c r="G97" s="143">
        <f t="shared" si="142"/>
        <v>621</v>
      </c>
      <c r="H97" s="171">
        <f t="shared" si="126"/>
        <v>7.0248868778280542</v>
      </c>
      <c r="I97" s="143">
        <f t="shared" si="143"/>
        <v>2</v>
      </c>
      <c r="J97" s="485">
        <f t="shared" si="127"/>
        <v>2.2624434389140271E-2</v>
      </c>
      <c r="K97" s="490">
        <f t="shared" si="144"/>
        <v>4591</v>
      </c>
      <c r="L97" s="164">
        <f t="shared" si="139"/>
        <v>51.934389140271499</v>
      </c>
      <c r="M97" s="150">
        <f t="shared" si="145"/>
        <v>4249</v>
      </c>
      <c r="N97" s="491">
        <f t="shared" si="137"/>
        <v>48.065610859728508</v>
      </c>
      <c r="O97" s="490">
        <f t="shared" si="146"/>
        <v>368</v>
      </c>
      <c r="P97" s="164">
        <f t="shared" si="130"/>
        <v>50.828729281767963</v>
      </c>
      <c r="Q97" s="150">
        <f t="shared" si="147"/>
        <v>356</v>
      </c>
      <c r="R97" s="496">
        <f t="shared" si="131"/>
        <v>49.171270718232044</v>
      </c>
      <c r="S97" s="490">
        <f t="shared" si="148"/>
        <v>2414</v>
      </c>
      <c r="T97" s="171">
        <f t="shared" si="132"/>
        <v>27.307692307692307</v>
      </c>
      <c r="U97" s="150">
        <f t="shared" si="149"/>
        <v>6426</v>
      </c>
      <c r="V97" s="496">
        <f t="shared" si="133"/>
        <v>72.692307692307693</v>
      </c>
      <c r="W97" s="490">
        <f t="shared" si="150"/>
        <v>598</v>
      </c>
      <c r="X97" s="171">
        <f t="shared" si="151"/>
        <v>82.596685082872924</v>
      </c>
      <c r="Y97" s="490">
        <f t="shared" si="152"/>
        <v>126</v>
      </c>
      <c r="Z97" s="496">
        <f t="shared" si="153"/>
        <v>17.403314917127073</v>
      </c>
      <c r="AA97" s="490">
        <f t="shared" si="154"/>
        <v>372</v>
      </c>
      <c r="AB97" s="171">
        <f t="shared" si="134"/>
        <v>51.381215469613259</v>
      </c>
      <c r="AC97" s="150">
        <f t="shared" si="155"/>
        <v>352</v>
      </c>
      <c r="AD97" s="164">
        <f t="shared" si="135"/>
        <v>48.618784530386741</v>
      </c>
      <c r="AE97" s="150">
        <f t="shared" si="156"/>
        <v>0</v>
      </c>
      <c r="AF97" s="496">
        <f t="shared" si="136"/>
        <v>0</v>
      </c>
      <c r="AG97" s="498">
        <f t="shared" si="157"/>
        <v>8840</v>
      </c>
      <c r="AH97" s="498">
        <f t="shared" si="138"/>
        <v>724</v>
      </c>
      <c r="AK97" s="149">
        <v>649</v>
      </c>
      <c r="AL97" s="13">
        <v>7043</v>
      </c>
      <c r="AM97" s="13">
        <v>2112</v>
      </c>
      <c r="AN97" s="13">
        <v>526</v>
      </c>
      <c r="AO97" s="13">
        <v>36</v>
      </c>
      <c r="AP97" s="149">
        <v>649</v>
      </c>
      <c r="AQ97" s="13">
        <v>4827</v>
      </c>
      <c r="AR97" s="13">
        <v>4890</v>
      </c>
      <c r="AS97" s="149">
        <v>649</v>
      </c>
      <c r="AT97" s="13">
        <v>5478</v>
      </c>
      <c r="AU97" s="13">
        <v>4239</v>
      </c>
      <c r="AV97" s="13"/>
      <c r="AW97" s="149">
        <v>649</v>
      </c>
      <c r="AX97" s="749">
        <v>2143</v>
      </c>
      <c r="AY97" s="749">
        <v>375</v>
      </c>
      <c r="AZ97" s="149">
        <v>649</v>
      </c>
      <c r="BA97" s="13">
        <v>1313</v>
      </c>
      <c r="BB97" s="13">
        <v>1205</v>
      </c>
      <c r="BC97" s="149">
        <v>649</v>
      </c>
      <c r="BD97" s="13">
        <v>1192</v>
      </c>
      <c r="BE97" s="13">
        <v>1324</v>
      </c>
      <c r="BF97" s="13">
        <v>2</v>
      </c>
    </row>
    <row r="98" spans="1:58" s="138" customFormat="1">
      <c r="A98" s="60">
        <v>541</v>
      </c>
      <c r="B98" s="483" t="s">
        <v>378</v>
      </c>
      <c r="C98" s="484">
        <f t="shared" si="140"/>
        <v>2096</v>
      </c>
      <c r="D98" s="171">
        <f t="shared" si="128"/>
        <v>18.847225968887692</v>
      </c>
      <c r="E98" s="143">
        <f t="shared" si="141"/>
        <v>5066</v>
      </c>
      <c r="F98" s="171">
        <f t="shared" si="129"/>
        <v>45.553457422893622</v>
      </c>
      <c r="G98" s="143">
        <f t="shared" si="142"/>
        <v>3911</v>
      </c>
      <c r="H98" s="171">
        <f t="shared" si="126"/>
        <v>35.167700746335761</v>
      </c>
      <c r="I98" s="143">
        <f t="shared" si="143"/>
        <v>48</v>
      </c>
      <c r="J98" s="485">
        <f t="shared" si="127"/>
        <v>0.43161586188292417</v>
      </c>
      <c r="K98" s="490">
        <f t="shared" si="144"/>
        <v>5260</v>
      </c>
      <c r="L98" s="164">
        <f t="shared" si="139"/>
        <v>47.297904864670443</v>
      </c>
      <c r="M98" s="150">
        <f t="shared" si="145"/>
        <v>5861</v>
      </c>
      <c r="N98" s="491">
        <f t="shared" si="137"/>
        <v>52.70209513532955</v>
      </c>
      <c r="O98" s="490">
        <f t="shared" si="146"/>
        <v>2336</v>
      </c>
      <c r="P98" s="164">
        <f t="shared" si="130"/>
        <v>50.053567602314118</v>
      </c>
      <c r="Q98" s="150">
        <f t="shared" si="147"/>
        <v>2331</v>
      </c>
      <c r="R98" s="496">
        <f t="shared" si="131"/>
        <v>49.946432397685882</v>
      </c>
      <c r="S98" s="490">
        <f t="shared" si="148"/>
        <v>5203</v>
      </c>
      <c r="T98" s="171">
        <f t="shared" si="132"/>
        <v>46.78536102868447</v>
      </c>
      <c r="U98" s="150">
        <f t="shared" si="149"/>
        <v>5918</v>
      </c>
      <c r="V98" s="496">
        <f t="shared" si="133"/>
        <v>53.21463897131553</v>
      </c>
      <c r="W98" s="490">
        <f t="shared" si="150"/>
        <v>3904</v>
      </c>
      <c r="X98" s="171">
        <f t="shared" si="151"/>
        <v>83.65116777373045</v>
      </c>
      <c r="Y98" s="490">
        <f t="shared" si="152"/>
        <v>763</v>
      </c>
      <c r="Z98" s="496">
        <f t="shared" si="153"/>
        <v>16.348832226269554</v>
      </c>
      <c r="AA98" s="490">
        <f t="shared" si="154"/>
        <v>2259</v>
      </c>
      <c r="AB98" s="171">
        <f t="shared" si="134"/>
        <v>48.403685451039216</v>
      </c>
      <c r="AC98" s="150">
        <f t="shared" si="155"/>
        <v>2401</v>
      </c>
      <c r="AD98" s="164">
        <f t="shared" si="135"/>
        <v>51.446325262481253</v>
      </c>
      <c r="AE98" s="150">
        <f t="shared" si="156"/>
        <v>7</v>
      </c>
      <c r="AF98" s="496">
        <f t="shared" si="136"/>
        <v>0.14998928647953716</v>
      </c>
      <c r="AG98" s="498">
        <f t="shared" si="157"/>
        <v>11121</v>
      </c>
      <c r="AH98" s="498">
        <f t="shared" si="138"/>
        <v>4667</v>
      </c>
      <c r="AK98" s="149">
        <v>652</v>
      </c>
      <c r="AL98" s="13">
        <v>3378</v>
      </c>
      <c r="AM98" s="13">
        <v>1410</v>
      </c>
      <c r="AN98" s="13">
        <v>169</v>
      </c>
      <c r="AO98" s="13">
        <v>3</v>
      </c>
      <c r="AP98" s="149">
        <v>652</v>
      </c>
      <c r="AQ98" s="13">
        <v>2518</v>
      </c>
      <c r="AR98" s="13">
        <v>2442</v>
      </c>
      <c r="AS98" s="149">
        <v>652</v>
      </c>
      <c r="AT98" s="13">
        <v>2438</v>
      </c>
      <c r="AU98" s="13">
        <v>2522</v>
      </c>
      <c r="AV98" s="13"/>
      <c r="AW98" s="149">
        <v>652</v>
      </c>
      <c r="AX98" s="749">
        <v>407</v>
      </c>
      <c r="AY98" s="749">
        <v>63</v>
      </c>
      <c r="AZ98" s="149">
        <v>652</v>
      </c>
      <c r="BA98" s="13">
        <v>237</v>
      </c>
      <c r="BB98" s="13">
        <v>233</v>
      </c>
      <c r="BC98" s="149">
        <v>652</v>
      </c>
      <c r="BD98" s="13">
        <v>286</v>
      </c>
      <c r="BE98" s="13">
        <v>184</v>
      </c>
      <c r="BF98" s="13"/>
    </row>
    <row r="99" spans="1:58" s="138" customFormat="1">
      <c r="A99" s="60">
        <v>607</v>
      </c>
      <c r="B99" s="483" t="s">
        <v>377</v>
      </c>
      <c r="C99" s="484">
        <f t="shared" si="140"/>
        <v>503</v>
      </c>
      <c r="D99" s="171">
        <f t="shared" si="128"/>
        <v>13.143454402926574</v>
      </c>
      <c r="E99" s="143">
        <f t="shared" si="141"/>
        <v>1686</v>
      </c>
      <c r="F99" s="171">
        <f t="shared" si="129"/>
        <v>44.055395871439771</v>
      </c>
      <c r="G99" s="143">
        <f t="shared" si="142"/>
        <v>1469</v>
      </c>
      <c r="H99" s="171">
        <f t="shared" si="126"/>
        <v>38.385158087274633</v>
      </c>
      <c r="I99" s="143">
        <f t="shared" si="143"/>
        <v>169</v>
      </c>
      <c r="J99" s="485">
        <f t="shared" si="127"/>
        <v>4.4159916383590279</v>
      </c>
      <c r="K99" s="490">
        <f t="shared" si="144"/>
        <v>1843</v>
      </c>
      <c r="L99" s="164">
        <f t="shared" si="139"/>
        <v>48.157825973347265</v>
      </c>
      <c r="M99" s="150">
        <f t="shared" si="145"/>
        <v>1984</v>
      </c>
      <c r="N99" s="491">
        <f t="shared" si="137"/>
        <v>51.842174026652735</v>
      </c>
      <c r="O99" s="490">
        <f t="shared" si="146"/>
        <v>3391</v>
      </c>
      <c r="P99" s="164">
        <f t="shared" si="130"/>
        <v>51.433338389200664</v>
      </c>
      <c r="Q99" s="150">
        <f t="shared" si="147"/>
        <v>3202</v>
      </c>
      <c r="R99" s="496">
        <f t="shared" si="131"/>
        <v>48.566661610799336</v>
      </c>
      <c r="S99" s="490">
        <f t="shared" si="148"/>
        <v>1912</v>
      </c>
      <c r="T99" s="171">
        <f t="shared" si="132"/>
        <v>49.96080480794356</v>
      </c>
      <c r="U99" s="150">
        <f t="shared" si="149"/>
        <v>1915</v>
      </c>
      <c r="V99" s="496">
        <f t="shared" si="133"/>
        <v>50.03919519205644</v>
      </c>
      <c r="W99" s="490">
        <f t="shared" si="150"/>
        <v>5377</v>
      </c>
      <c r="X99" s="171">
        <f t="shared" si="151"/>
        <v>81.556195965417871</v>
      </c>
      <c r="Y99" s="490">
        <f t="shared" si="152"/>
        <v>1216</v>
      </c>
      <c r="Z99" s="496">
        <f t="shared" si="153"/>
        <v>18.443804034582133</v>
      </c>
      <c r="AA99" s="490">
        <f t="shared" si="154"/>
        <v>3874</v>
      </c>
      <c r="AB99" s="171">
        <f t="shared" si="134"/>
        <v>58.759290156226299</v>
      </c>
      <c r="AC99" s="150">
        <f t="shared" si="155"/>
        <v>2715</v>
      </c>
      <c r="AD99" s="164">
        <f t="shared" si="135"/>
        <v>41.180039435765202</v>
      </c>
      <c r="AE99" s="150">
        <f t="shared" si="156"/>
        <v>4</v>
      </c>
      <c r="AF99" s="496">
        <f t="shared" si="136"/>
        <v>6.067040800849386E-2</v>
      </c>
      <c r="AG99" s="498">
        <f t="shared" si="157"/>
        <v>3827</v>
      </c>
      <c r="AH99" s="498">
        <f t="shared" si="138"/>
        <v>6593</v>
      </c>
      <c r="AK99" s="149">
        <v>656</v>
      </c>
      <c r="AL99" s="13">
        <v>333</v>
      </c>
      <c r="AM99" s="13">
        <v>4284</v>
      </c>
      <c r="AN99" s="13">
        <v>1891</v>
      </c>
      <c r="AO99" s="13">
        <v>11</v>
      </c>
      <c r="AP99" s="149">
        <v>656</v>
      </c>
      <c r="AQ99" s="13">
        <v>3156</v>
      </c>
      <c r="AR99" s="13">
        <v>3363</v>
      </c>
      <c r="AS99" s="149">
        <v>656</v>
      </c>
      <c r="AT99" s="13">
        <v>2770</v>
      </c>
      <c r="AU99" s="13">
        <v>3749</v>
      </c>
      <c r="AV99" s="13"/>
      <c r="AW99" s="149">
        <v>656</v>
      </c>
      <c r="AX99" s="749">
        <v>3446</v>
      </c>
      <c r="AY99" s="749">
        <v>1007</v>
      </c>
      <c r="AZ99" s="149">
        <v>656</v>
      </c>
      <c r="BA99" s="13">
        <v>2307</v>
      </c>
      <c r="BB99" s="13">
        <v>2146</v>
      </c>
      <c r="BC99" s="149">
        <v>656</v>
      </c>
      <c r="BD99" s="13">
        <v>2324</v>
      </c>
      <c r="BE99" s="13">
        <v>2123</v>
      </c>
      <c r="BF99" s="13">
        <v>6</v>
      </c>
    </row>
    <row r="100" spans="1:58" s="138" customFormat="1">
      <c r="A100" s="60">
        <v>615</v>
      </c>
      <c r="B100" s="483" t="s">
        <v>376</v>
      </c>
      <c r="C100" s="484">
        <f t="shared" si="140"/>
        <v>3363</v>
      </c>
      <c r="D100" s="171">
        <f t="shared" si="128"/>
        <v>15.282195764791421</v>
      </c>
      <c r="E100" s="143">
        <f t="shared" si="141"/>
        <v>13545</v>
      </c>
      <c r="F100" s="171">
        <f t="shared" si="129"/>
        <v>61.551395074070705</v>
      </c>
      <c r="G100" s="143">
        <f t="shared" si="142"/>
        <v>4065</v>
      </c>
      <c r="H100" s="171">
        <f t="shared" si="126"/>
        <v>18.472234845042262</v>
      </c>
      <c r="I100" s="143">
        <f t="shared" si="143"/>
        <v>1033</v>
      </c>
      <c r="J100" s="485">
        <f t="shared" si="127"/>
        <v>4.6941743160956104</v>
      </c>
      <c r="K100" s="490">
        <f t="shared" si="144"/>
        <v>10294</v>
      </c>
      <c r="L100" s="164">
        <f t="shared" si="139"/>
        <v>46.778151413250932</v>
      </c>
      <c r="M100" s="150">
        <f t="shared" si="145"/>
        <v>11712</v>
      </c>
      <c r="N100" s="491">
        <f t="shared" si="137"/>
        <v>53.221848586749068</v>
      </c>
      <c r="O100" s="490">
        <f t="shared" si="146"/>
        <v>67656</v>
      </c>
      <c r="P100" s="164">
        <f t="shared" si="130"/>
        <v>49.518400327897652</v>
      </c>
      <c r="Q100" s="150">
        <f t="shared" si="147"/>
        <v>68972</v>
      </c>
      <c r="R100" s="496">
        <f t="shared" si="131"/>
        <v>50.481599672102348</v>
      </c>
      <c r="S100" s="490">
        <f t="shared" si="148"/>
        <v>15828</v>
      </c>
      <c r="T100" s="171">
        <f t="shared" si="132"/>
        <v>71.925838407706991</v>
      </c>
      <c r="U100" s="150">
        <f t="shared" si="149"/>
        <v>6178</v>
      </c>
      <c r="V100" s="496">
        <f t="shared" si="133"/>
        <v>28.074161592293013</v>
      </c>
      <c r="W100" s="490">
        <f t="shared" si="150"/>
        <v>127928</v>
      </c>
      <c r="X100" s="171">
        <f t="shared" si="151"/>
        <v>93.632344760956755</v>
      </c>
      <c r="Y100" s="490">
        <f t="shared" si="152"/>
        <v>8700</v>
      </c>
      <c r="Z100" s="496">
        <f t="shared" si="153"/>
        <v>6.3676552390432422</v>
      </c>
      <c r="AA100" s="490">
        <f t="shared" si="154"/>
        <v>75988</v>
      </c>
      <c r="AB100" s="171">
        <f t="shared" si="134"/>
        <v>55.616711069473311</v>
      </c>
      <c r="AC100" s="150">
        <f t="shared" si="155"/>
        <v>60299</v>
      </c>
      <c r="AD100" s="164">
        <f t="shared" si="135"/>
        <v>44.133706121732004</v>
      </c>
      <c r="AE100" s="150">
        <f t="shared" si="156"/>
        <v>341</v>
      </c>
      <c r="AF100" s="496">
        <f t="shared" si="136"/>
        <v>0.24958280879468336</v>
      </c>
      <c r="AG100" s="498">
        <f t="shared" si="157"/>
        <v>22006</v>
      </c>
      <c r="AH100" s="498">
        <f t="shared" si="138"/>
        <v>136628</v>
      </c>
      <c r="AK100" s="149">
        <v>658</v>
      </c>
      <c r="AL100" s="13">
        <v>193</v>
      </c>
      <c r="AM100" s="13">
        <v>1161</v>
      </c>
      <c r="AN100" s="13">
        <v>644</v>
      </c>
      <c r="AO100" s="13">
        <v>2</v>
      </c>
      <c r="AP100" s="149">
        <v>658</v>
      </c>
      <c r="AQ100" s="13">
        <v>965</v>
      </c>
      <c r="AR100" s="13">
        <v>1035</v>
      </c>
      <c r="AS100" s="149">
        <v>658</v>
      </c>
      <c r="AT100" s="13">
        <v>1229</v>
      </c>
      <c r="AU100" s="13">
        <v>771</v>
      </c>
      <c r="AV100" s="13"/>
      <c r="AW100" s="149">
        <v>658</v>
      </c>
      <c r="AX100" s="749">
        <v>785</v>
      </c>
      <c r="AY100" s="749">
        <v>209</v>
      </c>
      <c r="AZ100" s="149">
        <v>658</v>
      </c>
      <c r="BA100" s="13">
        <v>519</v>
      </c>
      <c r="BB100" s="13">
        <v>475</v>
      </c>
      <c r="BC100" s="149">
        <v>658</v>
      </c>
      <c r="BD100" s="13">
        <v>440</v>
      </c>
      <c r="BE100" s="13">
        <v>554</v>
      </c>
      <c r="BF100" s="13"/>
    </row>
    <row r="101" spans="1:58" s="138" customFormat="1">
      <c r="A101" s="60">
        <v>649</v>
      </c>
      <c r="B101" s="483" t="s">
        <v>375</v>
      </c>
      <c r="C101" s="484">
        <f t="shared" si="140"/>
        <v>7043</v>
      </c>
      <c r="D101" s="171">
        <f t="shared" si="128"/>
        <v>72.481218483070904</v>
      </c>
      <c r="E101" s="143">
        <f t="shared" si="141"/>
        <v>2112</v>
      </c>
      <c r="F101" s="171">
        <f t="shared" si="129"/>
        <v>21.735103426983638</v>
      </c>
      <c r="G101" s="143">
        <f t="shared" si="142"/>
        <v>526</v>
      </c>
      <c r="H101" s="171">
        <f t="shared" si="126"/>
        <v>5.4131933724400536</v>
      </c>
      <c r="I101" s="143">
        <f t="shared" si="143"/>
        <v>36</v>
      </c>
      <c r="J101" s="485">
        <f t="shared" si="127"/>
        <v>0.37048471750540291</v>
      </c>
      <c r="K101" s="490">
        <f t="shared" si="144"/>
        <v>4827</v>
      </c>
      <c r="L101" s="164">
        <f t="shared" si="139"/>
        <v>49.67582587218277</v>
      </c>
      <c r="M101" s="150">
        <f t="shared" si="145"/>
        <v>4890</v>
      </c>
      <c r="N101" s="491">
        <f t="shared" si="137"/>
        <v>50.324174127817223</v>
      </c>
      <c r="O101" s="490">
        <f t="shared" si="146"/>
        <v>1313</v>
      </c>
      <c r="P101" s="164">
        <f t="shared" si="130"/>
        <v>52.144559173947577</v>
      </c>
      <c r="Q101" s="150">
        <f t="shared" si="147"/>
        <v>1205</v>
      </c>
      <c r="R101" s="496">
        <f t="shared" si="131"/>
        <v>47.855440826052423</v>
      </c>
      <c r="S101" s="490">
        <f t="shared" si="148"/>
        <v>5478</v>
      </c>
      <c r="T101" s="171">
        <f t="shared" si="132"/>
        <v>56.375424513738807</v>
      </c>
      <c r="U101" s="150">
        <f t="shared" si="149"/>
        <v>4239</v>
      </c>
      <c r="V101" s="496">
        <f t="shared" si="133"/>
        <v>43.624575486261193</v>
      </c>
      <c r="W101" s="490">
        <f t="shared" si="150"/>
        <v>2143</v>
      </c>
      <c r="X101" s="171">
        <f t="shared" si="151"/>
        <v>85.107227958697379</v>
      </c>
      <c r="Y101" s="490">
        <f t="shared" si="152"/>
        <v>375</v>
      </c>
      <c r="Z101" s="496">
        <f t="shared" si="153"/>
        <v>14.892772041302621</v>
      </c>
      <c r="AA101" s="490">
        <f t="shared" si="154"/>
        <v>1192</v>
      </c>
      <c r="AB101" s="171">
        <f t="shared" si="134"/>
        <v>47.339158061953931</v>
      </c>
      <c r="AC101" s="150">
        <f t="shared" si="155"/>
        <v>1324</v>
      </c>
      <c r="AD101" s="164">
        <f t="shared" si="135"/>
        <v>52.58141382049245</v>
      </c>
      <c r="AE101" s="150">
        <f t="shared" si="156"/>
        <v>2</v>
      </c>
      <c r="AF101" s="496">
        <f t="shared" si="136"/>
        <v>7.9428117553613981E-2</v>
      </c>
      <c r="AG101" s="498">
        <f t="shared" si="157"/>
        <v>9717</v>
      </c>
      <c r="AH101" s="498">
        <f t="shared" si="138"/>
        <v>2518</v>
      </c>
      <c r="AK101" s="149">
        <v>659</v>
      </c>
      <c r="AL101" s="13">
        <v>421</v>
      </c>
      <c r="AM101" s="13">
        <v>19093</v>
      </c>
      <c r="AN101" s="13">
        <v>758</v>
      </c>
      <c r="AO101" s="13">
        <v>58</v>
      </c>
      <c r="AP101" s="149">
        <v>659</v>
      </c>
      <c r="AQ101" s="13">
        <v>10038</v>
      </c>
      <c r="AR101" s="13">
        <v>10292</v>
      </c>
      <c r="AS101" s="149">
        <v>659</v>
      </c>
      <c r="AT101" s="13">
        <v>10255</v>
      </c>
      <c r="AU101" s="13">
        <v>10075</v>
      </c>
      <c r="AV101" s="13"/>
      <c r="AW101" s="149">
        <v>659</v>
      </c>
      <c r="AX101" s="749">
        <v>750</v>
      </c>
      <c r="AY101" s="749">
        <v>157</v>
      </c>
      <c r="AZ101" s="149">
        <v>659</v>
      </c>
      <c r="BA101" s="13">
        <v>474</v>
      </c>
      <c r="BB101" s="13">
        <v>433</v>
      </c>
      <c r="BC101" s="149">
        <v>659</v>
      </c>
      <c r="BD101" s="13">
        <v>476</v>
      </c>
      <c r="BE101" s="13">
        <v>430</v>
      </c>
      <c r="BF101" s="13">
        <v>1</v>
      </c>
    </row>
    <row r="102" spans="1:58" s="138" customFormat="1">
      <c r="A102" s="60">
        <v>652</v>
      </c>
      <c r="B102" s="483" t="s">
        <v>374</v>
      </c>
      <c r="C102" s="484">
        <f t="shared" si="140"/>
        <v>3378</v>
      </c>
      <c r="D102" s="171">
        <f t="shared" si="128"/>
        <v>68.104838709677423</v>
      </c>
      <c r="E102" s="143">
        <f t="shared" si="141"/>
        <v>1410</v>
      </c>
      <c r="F102" s="171">
        <f t="shared" si="129"/>
        <v>28.427419354838712</v>
      </c>
      <c r="G102" s="143">
        <f t="shared" si="142"/>
        <v>169</v>
      </c>
      <c r="H102" s="171">
        <f t="shared" si="126"/>
        <v>3.407258064516129</v>
      </c>
      <c r="I102" s="143">
        <f t="shared" si="143"/>
        <v>3</v>
      </c>
      <c r="J102" s="485">
        <f t="shared" si="127"/>
        <v>6.0483870967741937E-2</v>
      </c>
      <c r="K102" s="490">
        <f t="shared" si="144"/>
        <v>2518</v>
      </c>
      <c r="L102" s="164">
        <f t="shared" si="139"/>
        <v>50.766129032258064</v>
      </c>
      <c r="M102" s="150">
        <f t="shared" si="145"/>
        <v>2442</v>
      </c>
      <c r="N102" s="491">
        <f t="shared" si="137"/>
        <v>49.233870967741936</v>
      </c>
      <c r="O102" s="490">
        <f t="shared" si="146"/>
        <v>237</v>
      </c>
      <c r="P102" s="164">
        <f t="shared" si="130"/>
        <v>50.425531914893618</v>
      </c>
      <c r="Q102" s="150">
        <f t="shared" si="147"/>
        <v>233</v>
      </c>
      <c r="R102" s="496">
        <f t="shared" si="131"/>
        <v>49.574468085106382</v>
      </c>
      <c r="S102" s="490">
        <f t="shared" si="148"/>
        <v>2438</v>
      </c>
      <c r="T102" s="171">
        <f t="shared" si="132"/>
        <v>49.153225806451609</v>
      </c>
      <c r="U102" s="150">
        <f t="shared" si="149"/>
        <v>2522</v>
      </c>
      <c r="V102" s="496">
        <f t="shared" si="133"/>
        <v>50.846774193548384</v>
      </c>
      <c r="W102" s="490">
        <f t="shared" si="150"/>
        <v>407</v>
      </c>
      <c r="X102" s="171">
        <f t="shared" si="151"/>
        <v>86.595744680851055</v>
      </c>
      <c r="Y102" s="490">
        <f t="shared" si="152"/>
        <v>63</v>
      </c>
      <c r="Z102" s="496">
        <f t="shared" si="153"/>
        <v>13.404255319148936</v>
      </c>
      <c r="AA102" s="490">
        <f t="shared" si="154"/>
        <v>286</v>
      </c>
      <c r="AB102" s="171">
        <f t="shared" si="134"/>
        <v>60.851063829787236</v>
      </c>
      <c r="AC102" s="150">
        <f t="shared" si="155"/>
        <v>184</v>
      </c>
      <c r="AD102" s="164">
        <f t="shared" si="135"/>
        <v>39.148936170212764</v>
      </c>
      <c r="AE102" s="150">
        <f t="shared" si="156"/>
        <v>0</v>
      </c>
      <c r="AF102" s="496">
        <f t="shared" si="136"/>
        <v>0</v>
      </c>
      <c r="AG102" s="498">
        <f t="shared" si="157"/>
        <v>4960</v>
      </c>
      <c r="AH102" s="498">
        <f t="shared" si="138"/>
        <v>470</v>
      </c>
      <c r="AK102" s="149">
        <v>660</v>
      </c>
      <c r="AL102" s="13">
        <v>4529</v>
      </c>
      <c r="AM102" s="13">
        <v>4935</v>
      </c>
      <c r="AN102" s="13">
        <v>617</v>
      </c>
      <c r="AO102" s="13">
        <v>13</v>
      </c>
      <c r="AP102" s="149">
        <v>660</v>
      </c>
      <c r="AQ102" s="13">
        <v>5042</v>
      </c>
      <c r="AR102" s="13">
        <v>5052</v>
      </c>
      <c r="AS102" s="149">
        <v>660</v>
      </c>
      <c r="AT102" s="13">
        <v>4880</v>
      </c>
      <c r="AU102" s="13">
        <v>5214</v>
      </c>
      <c r="AV102" s="13"/>
      <c r="AW102" s="149">
        <v>660</v>
      </c>
      <c r="AX102" s="749">
        <v>2465</v>
      </c>
      <c r="AY102" s="749">
        <v>650</v>
      </c>
      <c r="AZ102" s="149">
        <v>660</v>
      </c>
      <c r="BA102" s="13">
        <v>1735</v>
      </c>
      <c r="BB102" s="13">
        <v>1380</v>
      </c>
      <c r="BC102" s="149">
        <v>660</v>
      </c>
      <c r="BD102" s="13">
        <v>1475</v>
      </c>
      <c r="BE102" s="13">
        <v>1639</v>
      </c>
      <c r="BF102" s="13">
        <v>1</v>
      </c>
    </row>
    <row r="103" spans="1:58" s="138" customFormat="1">
      <c r="A103" s="60">
        <v>660</v>
      </c>
      <c r="B103" s="483" t="s">
        <v>373</v>
      </c>
      <c r="C103" s="484">
        <f t="shared" si="140"/>
        <v>4529</v>
      </c>
      <c r="D103" s="171">
        <f t="shared" si="128"/>
        <v>44.868238557558946</v>
      </c>
      <c r="E103" s="143">
        <f t="shared" si="141"/>
        <v>4935</v>
      </c>
      <c r="F103" s="171">
        <f t="shared" si="129"/>
        <v>48.890429958391124</v>
      </c>
      <c r="G103" s="143">
        <f t="shared" si="142"/>
        <v>617</v>
      </c>
      <c r="H103" s="171">
        <f t="shared" si="126"/>
        <v>6.1125421042203287</v>
      </c>
      <c r="I103" s="143">
        <f t="shared" si="143"/>
        <v>13</v>
      </c>
      <c r="J103" s="485">
        <f t="shared" si="127"/>
        <v>0.12878937982960173</v>
      </c>
      <c r="K103" s="490">
        <f t="shared" si="144"/>
        <v>5042</v>
      </c>
      <c r="L103" s="164">
        <f t="shared" si="139"/>
        <v>49.950465623142456</v>
      </c>
      <c r="M103" s="150">
        <f t="shared" si="145"/>
        <v>5052</v>
      </c>
      <c r="N103" s="491">
        <f t="shared" si="137"/>
        <v>50.049534376857544</v>
      </c>
      <c r="O103" s="490">
        <f t="shared" si="146"/>
        <v>1735</v>
      </c>
      <c r="P103" s="164">
        <f t="shared" si="130"/>
        <v>55.698234349919737</v>
      </c>
      <c r="Q103" s="150">
        <f t="shared" si="147"/>
        <v>1380</v>
      </c>
      <c r="R103" s="496">
        <f t="shared" si="131"/>
        <v>44.301765650080256</v>
      </c>
      <c r="S103" s="490">
        <f t="shared" si="148"/>
        <v>4880</v>
      </c>
      <c r="T103" s="171">
        <f t="shared" si="132"/>
        <v>48.345551812958192</v>
      </c>
      <c r="U103" s="150">
        <f t="shared" si="149"/>
        <v>5214</v>
      </c>
      <c r="V103" s="496">
        <f t="shared" si="133"/>
        <v>51.654448187041801</v>
      </c>
      <c r="W103" s="490">
        <f t="shared" si="150"/>
        <v>2465</v>
      </c>
      <c r="X103" s="171">
        <f t="shared" si="151"/>
        <v>79.133226324237555</v>
      </c>
      <c r="Y103" s="490">
        <f t="shared" si="152"/>
        <v>650</v>
      </c>
      <c r="Z103" s="496">
        <f t="shared" si="153"/>
        <v>20.866773675762438</v>
      </c>
      <c r="AA103" s="490">
        <f t="shared" si="154"/>
        <v>1475</v>
      </c>
      <c r="AB103" s="171">
        <f t="shared" si="134"/>
        <v>47.351524879614765</v>
      </c>
      <c r="AC103" s="150">
        <f t="shared" si="155"/>
        <v>1639</v>
      </c>
      <c r="AD103" s="164">
        <f t="shared" si="135"/>
        <v>52.616372391653286</v>
      </c>
      <c r="AE103" s="150">
        <f t="shared" si="156"/>
        <v>1</v>
      </c>
      <c r="AF103" s="496">
        <f t="shared" si="136"/>
        <v>3.2102728731942212E-2</v>
      </c>
      <c r="AG103" s="498">
        <f t="shared" si="157"/>
        <v>10094</v>
      </c>
      <c r="AH103" s="498">
        <f t="shared" si="138"/>
        <v>3115</v>
      </c>
      <c r="AK103" s="149">
        <v>664</v>
      </c>
      <c r="AL103" s="13">
        <v>524</v>
      </c>
      <c r="AM103" s="13">
        <v>5060</v>
      </c>
      <c r="AN103" s="13">
        <v>3693</v>
      </c>
      <c r="AO103" s="13">
        <v>53</v>
      </c>
      <c r="AP103" s="149">
        <v>664</v>
      </c>
      <c r="AQ103" s="13">
        <v>4369</v>
      </c>
      <c r="AR103" s="13">
        <v>4961</v>
      </c>
      <c r="AS103" s="149">
        <v>664</v>
      </c>
      <c r="AT103" s="13">
        <v>3893</v>
      </c>
      <c r="AU103" s="13">
        <v>5437</v>
      </c>
      <c r="AV103" s="13"/>
      <c r="AW103" s="149">
        <v>664</v>
      </c>
      <c r="AX103" s="749">
        <v>10636</v>
      </c>
      <c r="AY103" s="749">
        <v>3097</v>
      </c>
      <c r="AZ103" s="149">
        <v>664</v>
      </c>
      <c r="BA103" s="13">
        <v>7112</v>
      </c>
      <c r="BB103" s="13">
        <v>6621</v>
      </c>
      <c r="BC103" s="149">
        <v>664</v>
      </c>
      <c r="BD103" s="13">
        <v>6272</v>
      </c>
      <c r="BE103" s="13">
        <v>7454</v>
      </c>
      <c r="BF103" s="13">
        <v>7</v>
      </c>
    </row>
    <row r="104" spans="1:58" s="138" customFormat="1">
      <c r="A104" s="60">
        <v>667</v>
      </c>
      <c r="B104" s="483" t="s">
        <v>372</v>
      </c>
      <c r="C104" s="484">
        <f t="shared" si="140"/>
        <v>6512</v>
      </c>
      <c r="D104" s="171">
        <f t="shared" si="128"/>
        <v>71.411338962605555</v>
      </c>
      <c r="E104" s="143">
        <f t="shared" si="141"/>
        <v>1741</v>
      </c>
      <c r="F104" s="171">
        <f t="shared" si="129"/>
        <v>19.092005702379648</v>
      </c>
      <c r="G104" s="143">
        <f t="shared" si="142"/>
        <v>863</v>
      </c>
      <c r="H104" s="171">
        <f t="shared" ref="H104:H135" si="158">(G104/AG104)*100</f>
        <v>9.4637569908981245</v>
      </c>
      <c r="I104" s="143">
        <f t="shared" si="143"/>
        <v>3</v>
      </c>
      <c r="J104" s="485">
        <f t="shared" ref="J104:J135" si="159">(I104/AG104)*100</f>
        <v>3.2898344116679461E-2</v>
      </c>
      <c r="K104" s="490">
        <f t="shared" si="144"/>
        <v>4447</v>
      </c>
      <c r="L104" s="164">
        <f t="shared" si="139"/>
        <v>48.766312095624521</v>
      </c>
      <c r="M104" s="150">
        <f t="shared" si="145"/>
        <v>4672</v>
      </c>
      <c r="N104" s="491">
        <f t="shared" si="137"/>
        <v>51.233687904375479</v>
      </c>
      <c r="O104" s="490">
        <f t="shared" si="146"/>
        <v>1629</v>
      </c>
      <c r="P104" s="164">
        <f t="shared" si="130"/>
        <v>52.582311168495799</v>
      </c>
      <c r="Q104" s="150">
        <f t="shared" si="147"/>
        <v>1469</v>
      </c>
      <c r="R104" s="496">
        <f t="shared" si="131"/>
        <v>47.417688831504194</v>
      </c>
      <c r="S104" s="490">
        <f t="shared" si="148"/>
        <v>4095</v>
      </c>
      <c r="T104" s="171">
        <f t="shared" si="132"/>
        <v>44.906239719267468</v>
      </c>
      <c r="U104" s="150">
        <f t="shared" si="149"/>
        <v>5024</v>
      </c>
      <c r="V104" s="496">
        <f t="shared" si="133"/>
        <v>55.093760280732539</v>
      </c>
      <c r="W104" s="490">
        <f t="shared" si="150"/>
        <v>2674</v>
      </c>
      <c r="X104" s="171">
        <f t="shared" si="151"/>
        <v>86.313750806972251</v>
      </c>
      <c r="Y104" s="490">
        <f t="shared" si="152"/>
        <v>424</v>
      </c>
      <c r="Z104" s="496">
        <f t="shared" si="153"/>
        <v>13.686249193027761</v>
      </c>
      <c r="AA104" s="490">
        <f t="shared" si="154"/>
        <v>1523</v>
      </c>
      <c r="AB104" s="171">
        <f t="shared" si="134"/>
        <v>49.160748870238862</v>
      </c>
      <c r="AC104" s="150">
        <f t="shared" si="155"/>
        <v>1574</v>
      </c>
      <c r="AD104" s="164">
        <f t="shared" si="135"/>
        <v>50.806972240154934</v>
      </c>
      <c r="AE104" s="150">
        <f t="shared" si="156"/>
        <v>1</v>
      </c>
      <c r="AF104" s="496">
        <f t="shared" si="136"/>
        <v>3.2278889606197542E-2</v>
      </c>
      <c r="AG104" s="498">
        <f t="shared" si="157"/>
        <v>9119</v>
      </c>
      <c r="AH104" s="498">
        <f t="shared" si="138"/>
        <v>3098</v>
      </c>
      <c r="AK104" s="149">
        <v>665</v>
      </c>
      <c r="AL104" s="13">
        <v>15221</v>
      </c>
      <c r="AM104" s="13">
        <v>14613</v>
      </c>
      <c r="AN104" s="13">
        <v>634</v>
      </c>
      <c r="AO104" s="13">
        <v>49</v>
      </c>
      <c r="AP104" s="149">
        <v>665</v>
      </c>
      <c r="AQ104" s="13">
        <v>15206</v>
      </c>
      <c r="AR104" s="13">
        <v>15311</v>
      </c>
      <c r="AS104" s="149">
        <v>665</v>
      </c>
      <c r="AT104" s="13">
        <v>12302</v>
      </c>
      <c r="AU104" s="13">
        <v>18215</v>
      </c>
      <c r="AV104" s="13"/>
      <c r="AW104" s="149">
        <v>665</v>
      </c>
      <c r="AX104" s="749">
        <v>2040</v>
      </c>
      <c r="AY104" s="749">
        <v>290</v>
      </c>
      <c r="AZ104" s="149">
        <v>665</v>
      </c>
      <c r="BA104" s="13">
        <v>1249</v>
      </c>
      <c r="BB104" s="13">
        <v>1081</v>
      </c>
      <c r="BC104" s="149">
        <v>665</v>
      </c>
      <c r="BD104" s="13">
        <v>1228</v>
      </c>
      <c r="BE104" s="13">
        <v>1101</v>
      </c>
      <c r="BF104" s="13">
        <v>1</v>
      </c>
    </row>
    <row r="105" spans="1:58" s="138" customFormat="1">
      <c r="A105" s="60">
        <v>674</v>
      </c>
      <c r="B105" s="483" t="s">
        <v>371</v>
      </c>
      <c r="C105" s="484">
        <f t="shared" si="140"/>
        <v>2673</v>
      </c>
      <c r="D105" s="171">
        <f t="shared" ref="D105:D136" si="160">(C105/AG105)*100</f>
        <v>21.888306583688173</v>
      </c>
      <c r="E105" s="143">
        <f t="shared" si="141"/>
        <v>5623</v>
      </c>
      <c r="F105" s="171">
        <f t="shared" ref="F105:F136" si="161">(E105/AG105)*100</f>
        <v>46.044873894529971</v>
      </c>
      <c r="G105" s="143">
        <f t="shared" si="142"/>
        <v>3899</v>
      </c>
      <c r="H105" s="171">
        <f t="shared" si="158"/>
        <v>31.927612184736326</v>
      </c>
      <c r="I105" s="143">
        <f t="shared" si="143"/>
        <v>17</v>
      </c>
      <c r="J105" s="485">
        <f t="shared" si="159"/>
        <v>0.13920733704552898</v>
      </c>
      <c r="K105" s="490">
        <f t="shared" si="144"/>
        <v>6311</v>
      </c>
      <c r="L105" s="164">
        <f t="shared" si="139"/>
        <v>51.678676711431379</v>
      </c>
      <c r="M105" s="150">
        <f t="shared" si="145"/>
        <v>5901</v>
      </c>
      <c r="N105" s="491">
        <f t="shared" si="137"/>
        <v>48.321323288568621</v>
      </c>
      <c r="O105" s="490">
        <f t="shared" si="146"/>
        <v>1106</v>
      </c>
      <c r="P105" s="164">
        <f t="shared" si="130"/>
        <v>52.893352462936392</v>
      </c>
      <c r="Q105" s="150">
        <f t="shared" si="147"/>
        <v>985</v>
      </c>
      <c r="R105" s="496">
        <f t="shared" si="131"/>
        <v>47.106647537063608</v>
      </c>
      <c r="S105" s="490">
        <f t="shared" si="148"/>
        <v>2368</v>
      </c>
      <c r="T105" s="171">
        <f t="shared" si="132"/>
        <v>19.390763183753684</v>
      </c>
      <c r="U105" s="150">
        <f t="shared" si="149"/>
        <v>9844</v>
      </c>
      <c r="V105" s="496">
        <f t="shared" si="133"/>
        <v>80.609236816246309</v>
      </c>
      <c r="W105" s="490">
        <f t="shared" si="150"/>
        <v>1577</v>
      </c>
      <c r="X105" s="171">
        <f t="shared" si="151"/>
        <v>75.418460066953614</v>
      </c>
      <c r="Y105" s="490">
        <f t="shared" si="152"/>
        <v>514</v>
      </c>
      <c r="Z105" s="496">
        <f t="shared" si="153"/>
        <v>24.58153993304639</v>
      </c>
      <c r="AA105" s="490">
        <f t="shared" si="154"/>
        <v>1162</v>
      </c>
      <c r="AB105" s="171">
        <f t="shared" si="134"/>
        <v>55.571496891439494</v>
      </c>
      <c r="AC105" s="150">
        <f t="shared" si="155"/>
        <v>925</v>
      </c>
      <c r="AD105" s="164">
        <f t="shared" si="135"/>
        <v>44.23720707795313</v>
      </c>
      <c r="AE105" s="150">
        <f t="shared" si="156"/>
        <v>4</v>
      </c>
      <c r="AF105" s="496">
        <f t="shared" si="136"/>
        <v>0.19129603060736491</v>
      </c>
      <c r="AG105" s="498">
        <f t="shared" si="157"/>
        <v>12212</v>
      </c>
      <c r="AH105" s="498">
        <f t="shared" si="138"/>
        <v>2091</v>
      </c>
      <c r="AK105" s="149">
        <v>667</v>
      </c>
      <c r="AL105" s="13">
        <v>6512</v>
      </c>
      <c r="AM105" s="13">
        <v>1741</v>
      </c>
      <c r="AN105" s="13">
        <v>863</v>
      </c>
      <c r="AO105" s="13">
        <v>3</v>
      </c>
      <c r="AP105" s="149">
        <v>667</v>
      </c>
      <c r="AQ105" s="13">
        <v>4447</v>
      </c>
      <c r="AR105" s="13">
        <v>4672</v>
      </c>
      <c r="AS105" s="149">
        <v>667</v>
      </c>
      <c r="AT105" s="13">
        <v>4095</v>
      </c>
      <c r="AU105" s="13">
        <v>5024</v>
      </c>
      <c r="AV105" s="13"/>
      <c r="AW105" s="149">
        <v>667</v>
      </c>
      <c r="AX105" s="749">
        <v>2674</v>
      </c>
      <c r="AY105" s="749">
        <v>424</v>
      </c>
      <c r="AZ105" s="149">
        <v>667</v>
      </c>
      <c r="BA105" s="13">
        <v>1629</v>
      </c>
      <c r="BB105" s="13">
        <v>1469</v>
      </c>
      <c r="BC105" s="149">
        <v>667</v>
      </c>
      <c r="BD105" s="13">
        <v>1523</v>
      </c>
      <c r="BE105" s="13">
        <v>1574</v>
      </c>
      <c r="BF105" s="13">
        <v>1</v>
      </c>
    </row>
    <row r="106" spans="1:58" s="138" customFormat="1">
      <c r="A106" s="60">
        <v>697</v>
      </c>
      <c r="B106" s="483" t="s">
        <v>370</v>
      </c>
      <c r="C106" s="484">
        <f t="shared" si="140"/>
        <v>2823</v>
      </c>
      <c r="D106" s="171">
        <f t="shared" si="160"/>
        <v>19.548507721071946</v>
      </c>
      <c r="E106" s="143">
        <f t="shared" si="141"/>
        <v>6027</v>
      </c>
      <c r="F106" s="171">
        <f t="shared" si="161"/>
        <v>41.735336888027149</v>
      </c>
      <c r="G106" s="143">
        <f t="shared" si="142"/>
        <v>5556</v>
      </c>
      <c r="H106" s="171">
        <f t="shared" si="158"/>
        <v>38.47378990374628</v>
      </c>
      <c r="I106" s="143">
        <f t="shared" si="143"/>
        <v>35</v>
      </c>
      <c r="J106" s="485">
        <f t="shared" si="159"/>
        <v>0.24236548715462916</v>
      </c>
      <c r="K106" s="490">
        <f t="shared" si="144"/>
        <v>7017</v>
      </c>
      <c r="L106" s="164">
        <f t="shared" si="139"/>
        <v>48.590817810400942</v>
      </c>
      <c r="M106" s="150">
        <f t="shared" si="145"/>
        <v>7424</v>
      </c>
      <c r="N106" s="491">
        <f t="shared" si="137"/>
        <v>51.409182189599058</v>
      </c>
      <c r="O106" s="490">
        <f t="shared" si="146"/>
        <v>5341</v>
      </c>
      <c r="P106" s="164">
        <f t="shared" si="130"/>
        <v>46.487944990860825</v>
      </c>
      <c r="Q106" s="150">
        <f t="shared" si="147"/>
        <v>6148</v>
      </c>
      <c r="R106" s="496">
        <f t="shared" si="131"/>
        <v>53.512055009139182</v>
      </c>
      <c r="S106" s="490">
        <f t="shared" si="148"/>
        <v>8574</v>
      </c>
      <c r="T106" s="171">
        <f t="shared" si="132"/>
        <v>59.372619624679736</v>
      </c>
      <c r="U106" s="150">
        <f t="shared" si="149"/>
        <v>5867</v>
      </c>
      <c r="V106" s="496">
        <f t="shared" si="133"/>
        <v>40.627380375320271</v>
      </c>
      <c r="W106" s="490">
        <f t="shared" si="150"/>
        <v>10304</v>
      </c>
      <c r="X106" s="171">
        <f t="shared" si="151"/>
        <v>89.685786404386803</v>
      </c>
      <c r="Y106" s="490">
        <f t="shared" si="152"/>
        <v>1185</v>
      </c>
      <c r="Z106" s="496">
        <f t="shared" si="153"/>
        <v>10.314213595613195</v>
      </c>
      <c r="AA106" s="490">
        <f t="shared" si="154"/>
        <v>5404</v>
      </c>
      <c r="AB106" s="171">
        <f t="shared" si="134"/>
        <v>47.036295587083302</v>
      </c>
      <c r="AC106" s="150">
        <f t="shared" si="155"/>
        <v>6069</v>
      </c>
      <c r="AD106" s="164">
        <f t="shared" si="135"/>
        <v>52.824440769431632</v>
      </c>
      <c r="AE106" s="150">
        <f t="shared" si="156"/>
        <v>16</v>
      </c>
      <c r="AF106" s="496">
        <f t="shared" si="136"/>
        <v>0.1392636434850727</v>
      </c>
      <c r="AG106" s="498">
        <f t="shared" si="157"/>
        <v>14441</v>
      </c>
      <c r="AH106" s="498">
        <f t="shared" si="138"/>
        <v>11489</v>
      </c>
      <c r="AK106" s="149">
        <v>670</v>
      </c>
      <c r="AL106" s="13">
        <v>2103</v>
      </c>
      <c r="AM106" s="13">
        <v>9673</v>
      </c>
      <c r="AN106" s="13">
        <v>1676</v>
      </c>
      <c r="AO106" s="13">
        <v>11</v>
      </c>
      <c r="AP106" s="149">
        <v>670</v>
      </c>
      <c r="AQ106" s="13">
        <v>6675</v>
      </c>
      <c r="AR106" s="13">
        <v>6788</v>
      </c>
      <c r="AS106" s="149">
        <v>670</v>
      </c>
      <c r="AT106" s="13">
        <v>5233</v>
      </c>
      <c r="AU106" s="13">
        <v>8230</v>
      </c>
      <c r="AV106" s="13"/>
      <c r="AW106" s="149">
        <v>670</v>
      </c>
      <c r="AX106" s="749">
        <v>2842</v>
      </c>
      <c r="AY106" s="749">
        <v>420</v>
      </c>
      <c r="AZ106" s="149">
        <v>670</v>
      </c>
      <c r="BA106" s="13">
        <v>1789</v>
      </c>
      <c r="BB106" s="13">
        <v>1473</v>
      </c>
      <c r="BC106" s="149">
        <v>670</v>
      </c>
      <c r="BD106" s="13">
        <v>1662</v>
      </c>
      <c r="BE106" s="13">
        <v>1597</v>
      </c>
      <c r="BF106" s="13">
        <v>3</v>
      </c>
    </row>
    <row r="107" spans="1:58" s="138" customFormat="1">
      <c r="A107" s="60">
        <v>756</v>
      </c>
      <c r="B107" s="506" t="s">
        <v>368</v>
      </c>
      <c r="C107" s="507">
        <f t="shared" si="140"/>
        <v>6901</v>
      </c>
      <c r="D107" s="508">
        <f t="shared" si="160"/>
        <v>29.313567241525785</v>
      </c>
      <c r="E107" s="509">
        <f t="shared" si="141"/>
        <v>12868</v>
      </c>
      <c r="F107" s="508">
        <f t="shared" si="161"/>
        <v>54.659757029988953</v>
      </c>
      <c r="G107" s="509">
        <f t="shared" si="142"/>
        <v>3759</v>
      </c>
      <c r="H107" s="508">
        <f t="shared" si="158"/>
        <v>15.96720754396398</v>
      </c>
      <c r="I107" s="509">
        <f t="shared" si="143"/>
        <v>14</v>
      </c>
      <c r="J107" s="510">
        <f t="shared" si="159"/>
        <v>5.9468184521281109E-2</v>
      </c>
      <c r="K107" s="511">
        <f t="shared" si="144"/>
        <v>11490</v>
      </c>
      <c r="L107" s="512">
        <f t="shared" si="139"/>
        <v>48.806388582108575</v>
      </c>
      <c r="M107" s="513">
        <f t="shared" si="145"/>
        <v>12052</v>
      </c>
      <c r="N107" s="514">
        <f t="shared" si="137"/>
        <v>51.193611417891425</v>
      </c>
      <c r="O107" s="511">
        <f t="shared" si="146"/>
        <v>3048</v>
      </c>
      <c r="P107" s="512">
        <f t="shared" si="130"/>
        <v>53.389385181292695</v>
      </c>
      <c r="Q107" s="513">
        <f t="shared" si="147"/>
        <v>2661</v>
      </c>
      <c r="R107" s="515">
        <f t="shared" si="131"/>
        <v>46.610614818707305</v>
      </c>
      <c r="S107" s="511">
        <f t="shared" si="148"/>
        <v>10096</v>
      </c>
      <c r="T107" s="508">
        <f t="shared" si="132"/>
        <v>42.885056494775299</v>
      </c>
      <c r="U107" s="513">
        <f t="shared" si="149"/>
        <v>13446</v>
      </c>
      <c r="V107" s="515">
        <f t="shared" si="133"/>
        <v>57.114943505224701</v>
      </c>
      <c r="W107" s="490">
        <f t="shared" si="150"/>
        <v>5184</v>
      </c>
      <c r="X107" s="171">
        <f t="shared" si="151"/>
        <v>90.803993694167104</v>
      </c>
      <c r="Y107" s="490">
        <f t="shared" si="152"/>
        <v>525</v>
      </c>
      <c r="Z107" s="496">
        <f t="shared" si="153"/>
        <v>9.1960063058328956</v>
      </c>
      <c r="AA107" s="511">
        <f t="shared" si="154"/>
        <v>3154</v>
      </c>
      <c r="AB107" s="508">
        <f t="shared" si="134"/>
        <v>55.246102644946568</v>
      </c>
      <c r="AC107" s="513">
        <f t="shared" si="155"/>
        <v>2554</v>
      </c>
      <c r="AD107" s="512">
        <f t="shared" si="135"/>
        <v>44.736381152566125</v>
      </c>
      <c r="AE107" s="513">
        <f t="shared" si="156"/>
        <v>1</v>
      </c>
      <c r="AF107" s="515">
        <f t="shared" si="136"/>
        <v>1.7516202487300753E-2</v>
      </c>
      <c r="AG107" s="516">
        <f t="shared" si="157"/>
        <v>23542</v>
      </c>
      <c r="AH107" s="516">
        <f t="shared" si="138"/>
        <v>5709</v>
      </c>
      <c r="AK107" s="149">
        <v>674</v>
      </c>
      <c r="AL107" s="13">
        <v>2673</v>
      </c>
      <c r="AM107" s="13">
        <v>5623</v>
      </c>
      <c r="AN107" s="13">
        <v>3899</v>
      </c>
      <c r="AO107" s="13">
        <v>17</v>
      </c>
      <c r="AP107" s="149">
        <v>674</v>
      </c>
      <c r="AQ107" s="13">
        <v>6311</v>
      </c>
      <c r="AR107" s="13">
        <v>5901</v>
      </c>
      <c r="AS107" s="149">
        <v>674</v>
      </c>
      <c r="AT107" s="13">
        <v>2368</v>
      </c>
      <c r="AU107" s="13">
        <v>9844</v>
      </c>
      <c r="AV107" s="13"/>
      <c r="AW107" s="149">
        <v>674</v>
      </c>
      <c r="AX107" s="749">
        <v>1577</v>
      </c>
      <c r="AY107" s="749">
        <v>514</v>
      </c>
      <c r="AZ107" s="149">
        <v>674</v>
      </c>
      <c r="BA107" s="13">
        <v>1106</v>
      </c>
      <c r="BB107" s="13">
        <v>985</v>
      </c>
      <c r="BC107" s="149">
        <v>674</v>
      </c>
      <c r="BD107" s="13">
        <v>1162</v>
      </c>
      <c r="BE107" s="13">
        <v>925</v>
      </c>
      <c r="BF107" s="13">
        <v>4</v>
      </c>
    </row>
    <row r="108" spans="1:58" s="138" customFormat="1" ht="18.75" customHeight="1">
      <c r="A108" s="505"/>
      <c r="B108" s="544" t="s">
        <v>144</v>
      </c>
      <c r="C108" s="547">
        <f>SUM(C109:C131)</f>
        <v>37622</v>
      </c>
      <c r="D108" s="533">
        <f t="shared" si="160"/>
        <v>17.369023656072834</v>
      </c>
      <c r="E108" s="532">
        <f>SUM(E109:E131)</f>
        <v>109445</v>
      </c>
      <c r="F108" s="533">
        <f t="shared" si="161"/>
        <v>50.527691086037194</v>
      </c>
      <c r="G108" s="532">
        <f>SUM(G109:G131)</f>
        <v>68597</v>
      </c>
      <c r="H108" s="533">
        <f t="shared" si="158"/>
        <v>31.669313586083359</v>
      </c>
      <c r="I108" s="532">
        <f>SUM(I109:I131)</f>
        <v>940</v>
      </c>
      <c r="J108" s="548">
        <f t="shared" si="159"/>
        <v>0.43397167180661489</v>
      </c>
      <c r="K108" s="547">
        <f>SUM(K109:K131)</f>
        <v>106695</v>
      </c>
      <c r="L108" s="534">
        <f t="shared" si="139"/>
        <v>49.258093110007202</v>
      </c>
      <c r="M108" s="532">
        <f>SUM(M109:M131)</f>
        <v>109909</v>
      </c>
      <c r="N108" s="550">
        <f t="shared" si="137"/>
        <v>50.741906889992791</v>
      </c>
      <c r="O108" s="547">
        <f>SUM(O109:O131)</f>
        <v>43659</v>
      </c>
      <c r="P108" s="534">
        <f t="shared" si="130"/>
        <v>52.37529691211401</v>
      </c>
      <c r="Q108" s="532">
        <f>SUM(Q109:Q131)</f>
        <v>39699</v>
      </c>
      <c r="R108" s="552">
        <f t="shared" si="131"/>
        <v>47.624703087885983</v>
      </c>
      <c r="S108" s="547">
        <f>SUM(S109:S131)</f>
        <v>97690</v>
      </c>
      <c r="T108" s="533">
        <f t="shared" si="132"/>
        <v>45.100736828498086</v>
      </c>
      <c r="U108" s="532">
        <f>SUM(U109:U131)</f>
        <v>118914</v>
      </c>
      <c r="V108" s="552">
        <f t="shared" si="133"/>
        <v>54.899263171501914</v>
      </c>
      <c r="W108" s="547">
        <f>SUM(W109:W131)</f>
        <v>70121</v>
      </c>
      <c r="X108" s="533">
        <f>(W108/AH108)*100</f>
        <v>84.120300391084228</v>
      </c>
      <c r="Y108" s="532">
        <f>SUM(Y109:Y131)</f>
        <v>13237</v>
      </c>
      <c r="Z108" s="552">
        <f>(Y108/AH108)*100</f>
        <v>15.879699608915763</v>
      </c>
      <c r="AA108" s="547">
        <f>SUM(AA109:AA131)</f>
        <v>43055</v>
      </c>
      <c r="AB108" s="533">
        <f t="shared" si="134"/>
        <v>51.650711389428729</v>
      </c>
      <c r="AC108" s="532">
        <f>SUM(AC109:AC131)</f>
        <v>40237</v>
      </c>
      <c r="AD108" s="534">
        <f t="shared" si="135"/>
        <v>48.270112046834136</v>
      </c>
      <c r="AE108" s="532">
        <f>SUM(AE109:AE131)</f>
        <v>66</v>
      </c>
      <c r="AF108" s="552">
        <f t="shared" si="136"/>
        <v>7.9176563737133804E-2</v>
      </c>
      <c r="AG108" s="555">
        <f>SUM(AG109:AG131)</f>
        <v>216604</v>
      </c>
      <c r="AH108" s="555">
        <f t="shared" si="138"/>
        <v>83358</v>
      </c>
      <c r="AK108" s="149">
        <v>679</v>
      </c>
      <c r="AL108" s="13">
        <v>1356</v>
      </c>
      <c r="AM108" s="13">
        <v>6506</v>
      </c>
      <c r="AN108" s="13">
        <v>5440</v>
      </c>
      <c r="AO108" s="13">
        <v>68</v>
      </c>
      <c r="AP108" s="149">
        <v>679</v>
      </c>
      <c r="AQ108" s="13">
        <v>6368</v>
      </c>
      <c r="AR108" s="13">
        <v>7002</v>
      </c>
      <c r="AS108" s="149">
        <v>679</v>
      </c>
      <c r="AT108" s="13">
        <v>5615</v>
      </c>
      <c r="AU108" s="13">
        <v>7755</v>
      </c>
      <c r="AV108" s="13"/>
      <c r="AW108" s="149">
        <v>679</v>
      </c>
      <c r="AX108" s="749">
        <v>5042</v>
      </c>
      <c r="AY108" s="749">
        <v>1050</v>
      </c>
      <c r="AZ108" s="149">
        <v>679</v>
      </c>
      <c r="BA108" s="13">
        <v>3113</v>
      </c>
      <c r="BB108" s="13">
        <v>2979</v>
      </c>
      <c r="BC108" s="149">
        <v>679</v>
      </c>
      <c r="BD108" s="13">
        <v>3029</v>
      </c>
      <c r="BE108" s="13">
        <v>3058</v>
      </c>
      <c r="BF108" s="13">
        <v>5</v>
      </c>
    </row>
    <row r="109" spans="1:58" s="138" customFormat="1">
      <c r="A109" s="60">
        <v>30</v>
      </c>
      <c r="B109" s="517" t="s">
        <v>367</v>
      </c>
      <c r="C109" s="518">
        <f t="shared" ref="C109:C120" si="162">VLOOKUP(A109,$AK$8:$AL$132,2,0)</f>
        <v>393</v>
      </c>
      <c r="D109" s="519">
        <f t="shared" si="160"/>
        <v>3.9604958177970371</v>
      </c>
      <c r="E109" s="520">
        <f t="shared" ref="E109:E120" si="163">VLOOKUP(A109,$AK$8:$AM$132,3,0)</f>
        <v>6522</v>
      </c>
      <c r="F109" s="519">
        <f t="shared" si="161"/>
        <v>65.72609089992946</v>
      </c>
      <c r="G109" s="520">
        <f t="shared" ref="G109:G120" si="164">VLOOKUP(A109,$AK$8:$AN$132,4,0)</f>
        <v>3000</v>
      </c>
      <c r="H109" s="519">
        <f t="shared" si="158"/>
        <v>30.232792502267458</v>
      </c>
      <c r="I109" s="520">
        <f t="shared" ref="I109:I120" si="165">VLOOKUP(A109,$AK$8:$AO$132,5,0)</f>
        <v>8</v>
      </c>
      <c r="J109" s="521">
        <f t="shared" si="159"/>
        <v>8.0620780006046555E-2</v>
      </c>
      <c r="K109" s="522">
        <f t="shared" ref="K109:K120" si="166">VLOOKUP(A109,$AP$8:$AR$132,2,0)</f>
        <v>4526</v>
      </c>
      <c r="L109" s="523">
        <f t="shared" si="139"/>
        <v>45.611206288420838</v>
      </c>
      <c r="M109" s="524">
        <f t="shared" ref="M109:M120" si="167">VLOOKUP(A109,$AP$8:$AR$132,3,0)</f>
        <v>5397</v>
      </c>
      <c r="N109" s="525">
        <f t="shared" si="137"/>
        <v>54.388793711579162</v>
      </c>
      <c r="O109" s="522">
        <f t="shared" ref="O109:O131" si="168">VLOOKUP(A109,$AZ$8:$BB$132,2,0)</f>
        <v>7214</v>
      </c>
      <c r="P109" s="523">
        <f t="shared" si="130"/>
        <v>52.900197990760432</v>
      </c>
      <c r="Q109" s="524">
        <f t="shared" ref="Q109:Q131" si="169">VLOOKUP(A109,$AZ$8:$BB$132,3,0)</f>
        <v>6423</v>
      </c>
      <c r="R109" s="526">
        <f t="shared" si="131"/>
        <v>47.099802009239568</v>
      </c>
      <c r="S109" s="522">
        <f t="shared" ref="S109:S120" si="170">VLOOKUP(A109,$AS$8:$AU$132,2,0)</f>
        <v>5972</v>
      </c>
      <c r="T109" s="519">
        <f t="shared" si="132"/>
        <v>60.183412274513756</v>
      </c>
      <c r="U109" s="524">
        <f t="shared" ref="U109:U120" si="171">VLOOKUP(A109,$AS$8:$AU$132,3,0)</f>
        <v>3951</v>
      </c>
      <c r="V109" s="526">
        <f t="shared" si="133"/>
        <v>39.816587725486244</v>
      </c>
      <c r="W109" s="490">
        <f t="shared" ref="W109:W131" si="172">VLOOKUP(A109,$AW$8:$AY$132,2,0)</f>
        <v>11222</v>
      </c>
      <c r="X109" s="171">
        <f t="shared" ref="X109:X131" si="173">(W109/AH109)*100</f>
        <v>82.290826428100019</v>
      </c>
      <c r="Y109" s="490">
        <f t="shared" ref="Y109:Y131" si="174">VLOOKUP(A109,$AW$8:$AY$132,3,0)</f>
        <v>2415</v>
      </c>
      <c r="Z109" s="496">
        <f t="shared" ref="Z109:Z131" si="175">(Y109/AH109)*100</f>
        <v>17.709173571899978</v>
      </c>
      <c r="AA109" s="522">
        <f t="shared" ref="AA109:AA131" si="176">VLOOKUP(A109,$BC$8:$BF$132,2,0)</f>
        <v>7187</v>
      </c>
      <c r="AB109" s="519">
        <f t="shared" si="134"/>
        <v>52.702207230329257</v>
      </c>
      <c r="AC109" s="524">
        <f t="shared" ref="AC109:AC131" si="177">VLOOKUP(A109,$BC$8:$BF$132,3,0)</f>
        <v>6443</v>
      </c>
      <c r="AD109" s="523">
        <f t="shared" si="135"/>
        <v>47.246461831781183</v>
      </c>
      <c r="AE109" s="524">
        <f t="shared" ref="AE109:AE131" si="178">VLOOKUP(A109,$BC$8:$BF$132,4,0)</f>
        <v>7</v>
      </c>
      <c r="AF109" s="526">
        <f t="shared" si="136"/>
        <v>5.1330937889565151E-2</v>
      </c>
      <c r="AG109" s="527">
        <f t="shared" ref="AG109:AG131" si="179">(S109+U109)</f>
        <v>9923</v>
      </c>
      <c r="AH109" s="527">
        <f t="shared" si="138"/>
        <v>13637</v>
      </c>
      <c r="AK109" s="149">
        <v>686</v>
      </c>
      <c r="AL109" s="13">
        <v>1051</v>
      </c>
      <c r="AM109" s="13">
        <v>7366</v>
      </c>
      <c r="AN109" s="13">
        <v>7762</v>
      </c>
      <c r="AO109" s="13">
        <v>92</v>
      </c>
      <c r="AP109" s="149">
        <v>686</v>
      </c>
      <c r="AQ109" s="13">
        <v>7930</v>
      </c>
      <c r="AR109" s="13">
        <v>8341</v>
      </c>
      <c r="AS109" s="149">
        <v>686</v>
      </c>
      <c r="AT109" s="13">
        <v>7234</v>
      </c>
      <c r="AU109" s="13">
        <v>9037</v>
      </c>
      <c r="AV109" s="13"/>
      <c r="AW109" s="149">
        <v>686</v>
      </c>
      <c r="AX109" s="749">
        <v>15571</v>
      </c>
      <c r="AY109" s="749">
        <v>2179</v>
      </c>
      <c r="AZ109" s="149">
        <v>686</v>
      </c>
      <c r="BA109" s="13">
        <v>9213</v>
      </c>
      <c r="BB109" s="13">
        <v>8537</v>
      </c>
      <c r="BC109" s="149">
        <v>686</v>
      </c>
      <c r="BD109" s="13">
        <v>8336</v>
      </c>
      <c r="BE109" s="13">
        <v>9399</v>
      </c>
      <c r="BF109" s="13">
        <v>15</v>
      </c>
    </row>
    <row r="110" spans="1:58" s="138" customFormat="1">
      <c r="A110" s="60">
        <v>34</v>
      </c>
      <c r="B110" s="483" t="s">
        <v>366</v>
      </c>
      <c r="C110" s="484">
        <f t="shared" si="162"/>
        <v>2799</v>
      </c>
      <c r="D110" s="171">
        <f t="shared" si="160"/>
        <v>9.6291454520434847</v>
      </c>
      <c r="E110" s="143">
        <f t="shared" si="163"/>
        <v>15284</v>
      </c>
      <c r="F110" s="171">
        <f t="shared" si="161"/>
        <v>52.580156873537909</v>
      </c>
      <c r="G110" s="143">
        <f t="shared" si="164"/>
        <v>10957</v>
      </c>
      <c r="H110" s="171">
        <f t="shared" si="158"/>
        <v>37.69437181780652</v>
      </c>
      <c r="I110" s="143">
        <f t="shared" si="165"/>
        <v>28</v>
      </c>
      <c r="J110" s="485">
        <f t="shared" si="159"/>
        <v>9.6325856612082011E-2</v>
      </c>
      <c r="K110" s="490">
        <f t="shared" si="166"/>
        <v>14718</v>
      </c>
      <c r="L110" s="164">
        <f t="shared" si="139"/>
        <v>50.632998486307969</v>
      </c>
      <c r="M110" s="150">
        <f t="shared" si="167"/>
        <v>14350</v>
      </c>
      <c r="N110" s="491">
        <f t="shared" si="137"/>
        <v>49.367001513692031</v>
      </c>
      <c r="O110" s="490">
        <f t="shared" si="168"/>
        <v>4107</v>
      </c>
      <c r="P110" s="164">
        <f t="shared" si="130"/>
        <v>50.785210832199823</v>
      </c>
      <c r="Q110" s="150">
        <f t="shared" si="169"/>
        <v>3980</v>
      </c>
      <c r="R110" s="496">
        <f t="shared" si="131"/>
        <v>49.21478916780017</v>
      </c>
      <c r="S110" s="490">
        <f t="shared" si="170"/>
        <v>13794</v>
      </c>
      <c r="T110" s="171">
        <f t="shared" si="132"/>
        <v>47.454245218109257</v>
      </c>
      <c r="U110" s="150">
        <f t="shared" si="171"/>
        <v>15274</v>
      </c>
      <c r="V110" s="496">
        <f t="shared" si="133"/>
        <v>52.545754781890743</v>
      </c>
      <c r="W110" s="490">
        <f t="shared" si="172"/>
        <v>7366</v>
      </c>
      <c r="X110" s="171">
        <f t="shared" si="173"/>
        <v>91.08445653517991</v>
      </c>
      <c r="Y110" s="490">
        <f t="shared" si="174"/>
        <v>721</v>
      </c>
      <c r="Z110" s="496">
        <f t="shared" si="175"/>
        <v>8.9155434648200824</v>
      </c>
      <c r="AA110" s="490">
        <f t="shared" si="176"/>
        <v>4086</v>
      </c>
      <c r="AB110" s="171">
        <f t="shared" si="134"/>
        <v>50.525534808952642</v>
      </c>
      <c r="AC110" s="150">
        <f t="shared" si="177"/>
        <v>3998</v>
      </c>
      <c r="AD110" s="164">
        <f t="shared" si="135"/>
        <v>49.437368616297761</v>
      </c>
      <c r="AE110" s="150">
        <f t="shared" si="178"/>
        <v>3</v>
      </c>
      <c r="AF110" s="496">
        <f t="shared" si="136"/>
        <v>3.709657474959812E-2</v>
      </c>
      <c r="AG110" s="498">
        <f t="shared" si="179"/>
        <v>29068</v>
      </c>
      <c r="AH110" s="498">
        <f t="shared" si="138"/>
        <v>8087</v>
      </c>
      <c r="AK110" s="149">
        <v>690</v>
      </c>
      <c r="AL110" s="13">
        <v>987</v>
      </c>
      <c r="AM110" s="13">
        <v>3705</v>
      </c>
      <c r="AN110" s="13">
        <v>1922</v>
      </c>
      <c r="AO110" s="13"/>
      <c r="AP110" s="149">
        <v>690</v>
      </c>
      <c r="AQ110" s="13">
        <v>3393</v>
      </c>
      <c r="AR110" s="13">
        <v>3221</v>
      </c>
      <c r="AS110" s="149">
        <v>690</v>
      </c>
      <c r="AT110" s="13">
        <v>2913</v>
      </c>
      <c r="AU110" s="13">
        <v>3701</v>
      </c>
      <c r="AV110" s="13"/>
      <c r="AW110" s="149">
        <v>690</v>
      </c>
      <c r="AX110" s="749">
        <v>969</v>
      </c>
      <c r="AY110" s="749">
        <v>255</v>
      </c>
      <c r="AZ110" s="149">
        <v>690</v>
      </c>
      <c r="BA110" s="13">
        <v>650</v>
      </c>
      <c r="BB110" s="13">
        <v>574</v>
      </c>
      <c r="BC110" s="149">
        <v>690</v>
      </c>
      <c r="BD110" s="13">
        <v>619</v>
      </c>
      <c r="BE110" s="13">
        <v>604</v>
      </c>
      <c r="BF110" s="13">
        <v>1</v>
      </c>
    </row>
    <row r="111" spans="1:58" s="138" customFormat="1">
      <c r="A111" s="60">
        <v>36</v>
      </c>
      <c r="B111" s="483" t="s">
        <v>365</v>
      </c>
      <c r="C111" s="484">
        <f t="shared" si="162"/>
        <v>415</v>
      </c>
      <c r="D111" s="171">
        <f t="shared" si="160"/>
        <v>14.992774566473987</v>
      </c>
      <c r="E111" s="143">
        <f t="shared" si="163"/>
        <v>1611</v>
      </c>
      <c r="F111" s="171">
        <f t="shared" si="161"/>
        <v>58.200867052023121</v>
      </c>
      <c r="G111" s="143">
        <f t="shared" si="164"/>
        <v>727</v>
      </c>
      <c r="H111" s="171">
        <f t="shared" si="158"/>
        <v>26.264450867052027</v>
      </c>
      <c r="I111" s="143">
        <f t="shared" si="165"/>
        <v>15</v>
      </c>
      <c r="J111" s="485">
        <f t="shared" si="159"/>
        <v>0.54190751445086704</v>
      </c>
      <c r="K111" s="490">
        <f t="shared" si="166"/>
        <v>1247</v>
      </c>
      <c r="L111" s="164">
        <f t="shared" si="139"/>
        <v>45.050578034682083</v>
      </c>
      <c r="M111" s="150">
        <f t="shared" si="167"/>
        <v>1521</v>
      </c>
      <c r="N111" s="491">
        <f t="shared" si="137"/>
        <v>54.949421965317924</v>
      </c>
      <c r="O111" s="490">
        <f t="shared" si="168"/>
        <v>869</v>
      </c>
      <c r="P111" s="164">
        <f t="shared" si="130"/>
        <v>58.5974376264329</v>
      </c>
      <c r="Q111" s="150">
        <f t="shared" si="169"/>
        <v>614</v>
      </c>
      <c r="R111" s="496">
        <f t="shared" si="131"/>
        <v>41.402562373567093</v>
      </c>
      <c r="S111" s="490">
        <f t="shared" si="170"/>
        <v>1576</v>
      </c>
      <c r="T111" s="171">
        <f t="shared" si="132"/>
        <v>56.936416184971094</v>
      </c>
      <c r="U111" s="150">
        <f t="shared" si="171"/>
        <v>1192</v>
      </c>
      <c r="V111" s="496">
        <f t="shared" si="133"/>
        <v>43.063583815028899</v>
      </c>
      <c r="W111" s="490">
        <f t="shared" si="172"/>
        <v>1165</v>
      </c>
      <c r="X111" s="171">
        <f t="shared" si="173"/>
        <v>78.556979096426161</v>
      </c>
      <c r="Y111" s="490">
        <f t="shared" si="174"/>
        <v>318</v>
      </c>
      <c r="Z111" s="496">
        <f t="shared" si="175"/>
        <v>21.443020903573835</v>
      </c>
      <c r="AA111" s="490">
        <f t="shared" si="176"/>
        <v>769</v>
      </c>
      <c r="AB111" s="171">
        <f t="shared" si="134"/>
        <v>51.854349291975723</v>
      </c>
      <c r="AC111" s="150">
        <f t="shared" si="177"/>
        <v>714</v>
      </c>
      <c r="AD111" s="164">
        <f t="shared" si="135"/>
        <v>48.14565070802427</v>
      </c>
      <c r="AE111" s="150">
        <f t="shared" si="178"/>
        <v>0</v>
      </c>
      <c r="AF111" s="496">
        <f t="shared" si="136"/>
        <v>0</v>
      </c>
      <c r="AG111" s="498">
        <f t="shared" si="179"/>
        <v>2768</v>
      </c>
      <c r="AH111" s="498">
        <f t="shared" si="138"/>
        <v>1483</v>
      </c>
      <c r="AK111" s="149">
        <v>697</v>
      </c>
      <c r="AL111" s="13">
        <v>2823</v>
      </c>
      <c r="AM111" s="13">
        <v>6027</v>
      </c>
      <c r="AN111" s="13">
        <v>5556</v>
      </c>
      <c r="AO111" s="13">
        <v>35</v>
      </c>
      <c r="AP111" s="149">
        <v>697</v>
      </c>
      <c r="AQ111" s="13">
        <v>7017</v>
      </c>
      <c r="AR111" s="13">
        <v>7424</v>
      </c>
      <c r="AS111" s="149">
        <v>697</v>
      </c>
      <c r="AT111" s="13">
        <v>8574</v>
      </c>
      <c r="AU111" s="13">
        <v>5867</v>
      </c>
      <c r="AV111" s="13"/>
      <c r="AW111" s="149">
        <v>697</v>
      </c>
      <c r="AX111" s="749">
        <v>10304</v>
      </c>
      <c r="AY111" s="749">
        <v>1185</v>
      </c>
      <c r="AZ111" s="149">
        <v>697</v>
      </c>
      <c r="BA111" s="13">
        <v>5341</v>
      </c>
      <c r="BB111" s="13">
        <v>6148</v>
      </c>
      <c r="BC111" s="149">
        <v>697</v>
      </c>
      <c r="BD111" s="13">
        <v>5404</v>
      </c>
      <c r="BE111" s="13">
        <v>6069</v>
      </c>
      <c r="BF111" s="13">
        <v>16</v>
      </c>
    </row>
    <row r="112" spans="1:58" s="138" customFormat="1">
      <c r="A112" s="60">
        <v>91</v>
      </c>
      <c r="B112" s="483" t="s">
        <v>364</v>
      </c>
      <c r="C112" s="484">
        <f t="shared" si="162"/>
        <v>904</v>
      </c>
      <c r="D112" s="171">
        <f t="shared" si="160"/>
        <v>13.732340878019139</v>
      </c>
      <c r="E112" s="143">
        <f t="shared" si="163"/>
        <v>3016</v>
      </c>
      <c r="F112" s="171">
        <f t="shared" si="161"/>
        <v>45.814977973568283</v>
      </c>
      <c r="G112" s="143">
        <f t="shared" si="164"/>
        <v>2624</v>
      </c>
      <c r="H112" s="171">
        <f t="shared" si="158"/>
        <v>39.860246088409539</v>
      </c>
      <c r="I112" s="143">
        <f t="shared" si="165"/>
        <v>39</v>
      </c>
      <c r="J112" s="485">
        <f t="shared" si="159"/>
        <v>0.59243506000303814</v>
      </c>
      <c r="K112" s="490">
        <f t="shared" si="166"/>
        <v>3493</v>
      </c>
      <c r="L112" s="164">
        <f t="shared" si="139"/>
        <v>53.060914476682363</v>
      </c>
      <c r="M112" s="150">
        <f t="shared" si="167"/>
        <v>3090</v>
      </c>
      <c r="N112" s="491">
        <f t="shared" si="137"/>
        <v>46.939085523317637</v>
      </c>
      <c r="O112" s="490">
        <f t="shared" si="168"/>
        <v>369</v>
      </c>
      <c r="P112" s="164">
        <f t="shared" si="130"/>
        <v>49.2</v>
      </c>
      <c r="Q112" s="150">
        <f t="shared" si="169"/>
        <v>381</v>
      </c>
      <c r="R112" s="496">
        <f t="shared" si="131"/>
        <v>50.8</v>
      </c>
      <c r="S112" s="490">
        <f t="shared" si="170"/>
        <v>2634</v>
      </c>
      <c r="T112" s="171">
        <f t="shared" si="132"/>
        <v>40.012152514051344</v>
      </c>
      <c r="U112" s="150">
        <f t="shared" si="171"/>
        <v>3949</v>
      </c>
      <c r="V112" s="496">
        <f t="shared" si="133"/>
        <v>59.987847485948656</v>
      </c>
      <c r="W112" s="490">
        <f t="shared" si="172"/>
        <v>677</v>
      </c>
      <c r="X112" s="171">
        <f t="shared" si="173"/>
        <v>90.266666666666666</v>
      </c>
      <c r="Y112" s="490">
        <f t="shared" si="174"/>
        <v>73</v>
      </c>
      <c r="Z112" s="496">
        <f t="shared" si="175"/>
        <v>9.7333333333333325</v>
      </c>
      <c r="AA112" s="490">
        <f t="shared" si="176"/>
        <v>385</v>
      </c>
      <c r="AB112" s="171">
        <f t="shared" si="134"/>
        <v>51.333333333333329</v>
      </c>
      <c r="AC112" s="150">
        <f t="shared" si="177"/>
        <v>364</v>
      </c>
      <c r="AD112" s="164">
        <f t="shared" si="135"/>
        <v>48.533333333333331</v>
      </c>
      <c r="AE112" s="150">
        <f t="shared" si="178"/>
        <v>1</v>
      </c>
      <c r="AF112" s="496">
        <f t="shared" si="136"/>
        <v>0.13333333333333333</v>
      </c>
      <c r="AG112" s="498">
        <f t="shared" si="179"/>
        <v>6583</v>
      </c>
      <c r="AH112" s="498">
        <f t="shared" si="138"/>
        <v>750</v>
      </c>
      <c r="AK112" s="149">
        <v>736</v>
      </c>
      <c r="AL112" s="13">
        <v>1884</v>
      </c>
      <c r="AM112" s="13">
        <v>18972</v>
      </c>
      <c r="AN112" s="13">
        <v>2541</v>
      </c>
      <c r="AO112" s="13">
        <v>161</v>
      </c>
      <c r="AP112" s="149">
        <v>736</v>
      </c>
      <c r="AQ112" s="13">
        <v>10855</v>
      </c>
      <c r="AR112" s="13">
        <v>12703</v>
      </c>
      <c r="AS112" s="149">
        <v>736</v>
      </c>
      <c r="AT112" s="13">
        <v>19477</v>
      </c>
      <c r="AU112" s="13">
        <v>4081</v>
      </c>
      <c r="AV112" s="13"/>
      <c r="AW112" s="149">
        <v>736</v>
      </c>
      <c r="AX112" s="749">
        <v>12438</v>
      </c>
      <c r="AY112" s="749">
        <v>1579</v>
      </c>
      <c r="AZ112" s="149">
        <v>736</v>
      </c>
      <c r="BA112" s="13">
        <v>7906</v>
      </c>
      <c r="BB112" s="13">
        <v>6111</v>
      </c>
      <c r="BC112" s="149">
        <v>736</v>
      </c>
      <c r="BD112" s="13">
        <v>7241</v>
      </c>
      <c r="BE112" s="13">
        <v>6773</v>
      </c>
      <c r="BF112" s="13">
        <v>3</v>
      </c>
    </row>
    <row r="113" spans="1:58" s="138" customFormat="1">
      <c r="A113" s="60">
        <v>93</v>
      </c>
      <c r="B113" s="483" t="s">
        <v>363</v>
      </c>
      <c r="C113" s="484">
        <f t="shared" si="162"/>
        <v>6748</v>
      </c>
      <c r="D113" s="171">
        <f t="shared" si="160"/>
        <v>48.025051597751052</v>
      </c>
      <c r="E113" s="143">
        <f t="shared" si="163"/>
        <v>6002</v>
      </c>
      <c r="F113" s="171">
        <f t="shared" si="161"/>
        <v>42.715820938011525</v>
      </c>
      <c r="G113" s="143">
        <f t="shared" si="164"/>
        <v>1298</v>
      </c>
      <c r="H113" s="171">
        <f t="shared" si="158"/>
        <v>9.2377766706995956</v>
      </c>
      <c r="I113" s="143">
        <f t="shared" si="165"/>
        <v>3</v>
      </c>
      <c r="J113" s="485">
        <f t="shared" si="159"/>
        <v>2.1350793537826492E-2</v>
      </c>
      <c r="K113" s="490">
        <f t="shared" si="166"/>
        <v>7253</v>
      </c>
      <c r="L113" s="164">
        <f t="shared" si="139"/>
        <v>51.619101843285179</v>
      </c>
      <c r="M113" s="150">
        <f t="shared" si="167"/>
        <v>6798</v>
      </c>
      <c r="N113" s="491">
        <f t="shared" si="137"/>
        <v>48.380898156714821</v>
      </c>
      <c r="O113" s="490">
        <f t="shared" si="168"/>
        <v>604</v>
      </c>
      <c r="P113" s="164">
        <f t="shared" si="130"/>
        <v>50.586264656616422</v>
      </c>
      <c r="Q113" s="150">
        <f t="shared" si="169"/>
        <v>590</v>
      </c>
      <c r="R113" s="496">
        <f t="shared" si="131"/>
        <v>49.413735343383586</v>
      </c>
      <c r="S113" s="490">
        <f t="shared" si="170"/>
        <v>4024</v>
      </c>
      <c r="T113" s="171">
        <f t="shared" si="132"/>
        <v>28.638531065404599</v>
      </c>
      <c r="U113" s="150">
        <f t="shared" si="171"/>
        <v>10027</v>
      </c>
      <c r="V113" s="496">
        <f t="shared" si="133"/>
        <v>71.361468934595408</v>
      </c>
      <c r="W113" s="490">
        <f t="shared" si="172"/>
        <v>1059</v>
      </c>
      <c r="X113" s="171">
        <f t="shared" si="173"/>
        <v>88.693467336683412</v>
      </c>
      <c r="Y113" s="490">
        <f t="shared" si="174"/>
        <v>135</v>
      </c>
      <c r="Z113" s="496">
        <f t="shared" si="175"/>
        <v>11.306532663316583</v>
      </c>
      <c r="AA113" s="490">
        <f t="shared" si="176"/>
        <v>625</v>
      </c>
      <c r="AB113" s="171">
        <f t="shared" si="134"/>
        <v>52.345058626465658</v>
      </c>
      <c r="AC113" s="150">
        <f t="shared" si="177"/>
        <v>568</v>
      </c>
      <c r="AD113" s="164">
        <f t="shared" si="135"/>
        <v>47.571189279731996</v>
      </c>
      <c r="AE113" s="150">
        <f t="shared" si="178"/>
        <v>1</v>
      </c>
      <c r="AF113" s="496">
        <f t="shared" si="136"/>
        <v>8.3752093802345065E-2</v>
      </c>
      <c r="AG113" s="498">
        <f t="shared" si="179"/>
        <v>14051</v>
      </c>
      <c r="AH113" s="498">
        <f t="shared" si="138"/>
        <v>1194</v>
      </c>
      <c r="AK113" s="149">
        <v>756</v>
      </c>
      <c r="AL113" s="13">
        <v>6901</v>
      </c>
      <c r="AM113" s="13">
        <v>12868</v>
      </c>
      <c r="AN113" s="13">
        <v>3759</v>
      </c>
      <c r="AO113" s="13">
        <v>14</v>
      </c>
      <c r="AP113" s="149">
        <v>756</v>
      </c>
      <c r="AQ113" s="13">
        <v>11490</v>
      </c>
      <c r="AR113" s="13">
        <v>12052</v>
      </c>
      <c r="AS113" s="149">
        <v>756</v>
      </c>
      <c r="AT113" s="13">
        <v>10096</v>
      </c>
      <c r="AU113" s="13">
        <v>13446</v>
      </c>
      <c r="AV113" s="13"/>
      <c r="AW113" s="149">
        <v>756</v>
      </c>
      <c r="AX113" s="749">
        <v>5184</v>
      </c>
      <c r="AY113" s="749">
        <v>525</v>
      </c>
      <c r="AZ113" s="149">
        <v>756</v>
      </c>
      <c r="BA113" s="13">
        <v>3048</v>
      </c>
      <c r="BB113" s="13">
        <v>2661</v>
      </c>
      <c r="BC113" s="149">
        <v>756</v>
      </c>
      <c r="BD113" s="13">
        <v>3154</v>
      </c>
      <c r="BE113" s="13">
        <v>2554</v>
      </c>
      <c r="BF113" s="13">
        <v>1</v>
      </c>
    </row>
    <row r="114" spans="1:58" s="138" customFormat="1">
      <c r="A114" s="60">
        <v>101</v>
      </c>
      <c r="B114" s="483" t="s">
        <v>362</v>
      </c>
      <c r="C114" s="484">
        <f t="shared" si="162"/>
        <v>1994</v>
      </c>
      <c r="D114" s="171">
        <f t="shared" si="160"/>
        <v>10.500263296471827</v>
      </c>
      <c r="E114" s="143">
        <f t="shared" si="163"/>
        <v>11186</v>
      </c>
      <c r="F114" s="171">
        <f t="shared" si="161"/>
        <v>58.904686677198526</v>
      </c>
      <c r="G114" s="143">
        <f t="shared" si="164"/>
        <v>5793</v>
      </c>
      <c r="H114" s="171">
        <f t="shared" si="158"/>
        <v>30.505529225908372</v>
      </c>
      <c r="I114" s="143">
        <f t="shared" si="165"/>
        <v>17</v>
      </c>
      <c r="J114" s="485">
        <f t="shared" si="159"/>
        <v>8.9520800421274346E-2</v>
      </c>
      <c r="K114" s="490">
        <f t="shared" si="166"/>
        <v>9546</v>
      </c>
      <c r="L114" s="164">
        <f t="shared" si="139"/>
        <v>50.268562401263829</v>
      </c>
      <c r="M114" s="150">
        <f t="shared" si="167"/>
        <v>9444</v>
      </c>
      <c r="N114" s="491">
        <f t="shared" si="137"/>
        <v>49.731437598736179</v>
      </c>
      <c r="O114" s="490">
        <f t="shared" si="168"/>
        <v>3647</v>
      </c>
      <c r="P114" s="164">
        <f t="shared" si="130"/>
        <v>50.393809589608949</v>
      </c>
      <c r="Q114" s="150">
        <f t="shared" si="169"/>
        <v>3590</v>
      </c>
      <c r="R114" s="496">
        <f t="shared" si="131"/>
        <v>49.606190410391044</v>
      </c>
      <c r="S114" s="490">
        <f t="shared" si="170"/>
        <v>10703</v>
      </c>
      <c r="T114" s="171">
        <f t="shared" si="132"/>
        <v>56.361242759347029</v>
      </c>
      <c r="U114" s="150">
        <f t="shared" si="171"/>
        <v>8287</v>
      </c>
      <c r="V114" s="496">
        <f t="shared" si="133"/>
        <v>43.638757240652978</v>
      </c>
      <c r="W114" s="490">
        <f t="shared" si="172"/>
        <v>6586</v>
      </c>
      <c r="X114" s="171">
        <f t="shared" si="173"/>
        <v>91.004559900511268</v>
      </c>
      <c r="Y114" s="490">
        <f t="shared" si="174"/>
        <v>651</v>
      </c>
      <c r="Z114" s="496">
        <f t="shared" si="175"/>
        <v>8.9954400994887393</v>
      </c>
      <c r="AA114" s="490">
        <f t="shared" si="176"/>
        <v>3691</v>
      </c>
      <c r="AB114" s="171">
        <f t="shared" si="134"/>
        <v>51.001796324443823</v>
      </c>
      <c r="AC114" s="150">
        <f t="shared" si="177"/>
        <v>3539</v>
      </c>
      <c r="AD114" s="164">
        <f t="shared" si="135"/>
        <v>48.901478513196075</v>
      </c>
      <c r="AE114" s="150">
        <f t="shared" si="178"/>
        <v>7</v>
      </c>
      <c r="AF114" s="496">
        <f t="shared" si="136"/>
        <v>9.6725162360093958E-2</v>
      </c>
      <c r="AG114" s="498">
        <f t="shared" si="179"/>
        <v>18990</v>
      </c>
      <c r="AH114" s="498">
        <f t="shared" si="138"/>
        <v>7237</v>
      </c>
      <c r="AK114" s="149">
        <v>761</v>
      </c>
      <c r="AL114" s="13">
        <v>420</v>
      </c>
      <c r="AM114" s="13">
        <v>5422</v>
      </c>
      <c r="AN114" s="13">
        <v>1696</v>
      </c>
      <c r="AO114" s="13">
        <v>6</v>
      </c>
      <c r="AP114" s="149">
        <v>761</v>
      </c>
      <c r="AQ114" s="13">
        <v>3771</v>
      </c>
      <c r="AR114" s="13">
        <v>3773</v>
      </c>
      <c r="AS114" s="149">
        <v>761</v>
      </c>
      <c r="AT114" s="13">
        <v>3448</v>
      </c>
      <c r="AU114" s="13">
        <v>4096</v>
      </c>
      <c r="AV114" s="13"/>
      <c r="AW114" s="149">
        <v>761</v>
      </c>
      <c r="AX114" s="749">
        <v>2154</v>
      </c>
      <c r="AY114" s="749">
        <v>573</v>
      </c>
      <c r="AZ114" s="149">
        <v>761</v>
      </c>
      <c r="BA114" s="13">
        <v>1457</v>
      </c>
      <c r="BB114" s="13">
        <v>1270</v>
      </c>
      <c r="BC114" s="149">
        <v>761</v>
      </c>
      <c r="BD114" s="13">
        <v>1444</v>
      </c>
      <c r="BE114" s="13">
        <v>1280</v>
      </c>
      <c r="BF114" s="13">
        <v>3</v>
      </c>
    </row>
    <row r="115" spans="1:58" s="138" customFormat="1">
      <c r="A115" s="60">
        <v>145</v>
      </c>
      <c r="B115" s="483" t="s">
        <v>361</v>
      </c>
      <c r="C115" s="484">
        <f t="shared" si="162"/>
        <v>126</v>
      </c>
      <c r="D115" s="171">
        <f t="shared" si="160"/>
        <v>3.3907427341227128</v>
      </c>
      <c r="E115" s="143">
        <f t="shared" si="163"/>
        <v>2667</v>
      </c>
      <c r="F115" s="171">
        <f t="shared" si="161"/>
        <v>71.770721205597425</v>
      </c>
      <c r="G115" s="143">
        <f t="shared" si="164"/>
        <v>901</v>
      </c>
      <c r="H115" s="171">
        <f t="shared" si="158"/>
        <v>24.246501614639399</v>
      </c>
      <c r="I115" s="143">
        <f t="shared" si="165"/>
        <v>22</v>
      </c>
      <c r="J115" s="485">
        <f t="shared" si="159"/>
        <v>0.59203444564047358</v>
      </c>
      <c r="K115" s="490">
        <f t="shared" si="166"/>
        <v>1859</v>
      </c>
      <c r="L115" s="164">
        <f t="shared" si="139"/>
        <v>50.026910656620018</v>
      </c>
      <c r="M115" s="150">
        <f t="shared" si="167"/>
        <v>1857</v>
      </c>
      <c r="N115" s="491">
        <f t="shared" si="137"/>
        <v>49.973089343379975</v>
      </c>
      <c r="O115" s="490">
        <f t="shared" si="168"/>
        <v>312</v>
      </c>
      <c r="P115" s="164">
        <f t="shared" si="130"/>
        <v>48.75</v>
      </c>
      <c r="Q115" s="150">
        <f t="shared" si="169"/>
        <v>328</v>
      </c>
      <c r="R115" s="496">
        <f t="shared" si="131"/>
        <v>51.249999999999993</v>
      </c>
      <c r="S115" s="490">
        <f t="shared" si="170"/>
        <v>2159</v>
      </c>
      <c r="T115" s="171">
        <f t="shared" si="132"/>
        <v>58.100107642626476</v>
      </c>
      <c r="U115" s="150">
        <f t="shared" si="171"/>
        <v>1557</v>
      </c>
      <c r="V115" s="496">
        <f t="shared" si="133"/>
        <v>41.899892357373517</v>
      </c>
      <c r="W115" s="490">
        <f t="shared" si="172"/>
        <v>572</v>
      </c>
      <c r="X115" s="171">
        <f t="shared" si="173"/>
        <v>89.375</v>
      </c>
      <c r="Y115" s="490">
        <f t="shared" si="174"/>
        <v>68</v>
      </c>
      <c r="Z115" s="496">
        <f t="shared" si="175"/>
        <v>10.625</v>
      </c>
      <c r="AA115" s="490">
        <f t="shared" si="176"/>
        <v>335</v>
      </c>
      <c r="AB115" s="171">
        <f t="shared" si="134"/>
        <v>52.34375</v>
      </c>
      <c r="AC115" s="150">
        <f t="shared" si="177"/>
        <v>303</v>
      </c>
      <c r="AD115" s="164">
        <f t="shared" si="135"/>
        <v>47.34375</v>
      </c>
      <c r="AE115" s="150">
        <f t="shared" si="178"/>
        <v>2</v>
      </c>
      <c r="AF115" s="496">
        <f t="shared" si="136"/>
        <v>0.3125</v>
      </c>
      <c r="AG115" s="498">
        <f t="shared" si="179"/>
        <v>3716</v>
      </c>
      <c r="AH115" s="498">
        <f t="shared" si="138"/>
        <v>640</v>
      </c>
      <c r="AK115" s="149">
        <v>789</v>
      </c>
      <c r="AL115" s="13">
        <v>732</v>
      </c>
      <c r="AM115" s="13">
        <v>3333</v>
      </c>
      <c r="AN115" s="13">
        <v>4638</v>
      </c>
      <c r="AO115" s="13">
        <v>335</v>
      </c>
      <c r="AP115" s="149">
        <v>789</v>
      </c>
      <c r="AQ115" s="13">
        <v>4248</v>
      </c>
      <c r="AR115" s="13">
        <v>4790</v>
      </c>
      <c r="AS115" s="149">
        <v>789</v>
      </c>
      <c r="AT115" s="13">
        <v>4047</v>
      </c>
      <c r="AU115" s="13">
        <v>4991</v>
      </c>
      <c r="AV115" s="13"/>
      <c r="AW115" s="149">
        <v>789</v>
      </c>
      <c r="AX115" s="749">
        <v>3310</v>
      </c>
      <c r="AY115" s="749">
        <v>757</v>
      </c>
      <c r="AZ115" s="149">
        <v>789</v>
      </c>
      <c r="BA115" s="13">
        <v>2139</v>
      </c>
      <c r="BB115" s="13">
        <v>1928</v>
      </c>
      <c r="BC115" s="149">
        <v>789</v>
      </c>
      <c r="BD115" s="13">
        <v>2100</v>
      </c>
      <c r="BE115" s="13">
        <v>1965</v>
      </c>
      <c r="BF115" s="13">
        <v>2</v>
      </c>
    </row>
    <row r="116" spans="1:58" s="138" customFormat="1">
      <c r="A116" s="60">
        <v>209</v>
      </c>
      <c r="B116" s="483" t="s">
        <v>160</v>
      </c>
      <c r="C116" s="484">
        <f t="shared" si="162"/>
        <v>1470</v>
      </c>
      <c r="D116" s="171">
        <f t="shared" si="160"/>
        <v>10.583153347732182</v>
      </c>
      <c r="E116" s="143">
        <f t="shared" si="163"/>
        <v>7228</v>
      </c>
      <c r="F116" s="171">
        <f t="shared" si="161"/>
        <v>52.0374370050396</v>
      </c>
      <c r="G116" s="143">
        <f t="shared" si="164"/>
        <v>5169</v>
      </c>
      <c r="H116" s="171">
        <f t="shared" si="158"/>
        <v>37.213822894168466</v>
      </c>
      <c r="I116" s="143">
        <f t="shared" si="165"/>
        <v>23</v>
      </c>
      <c r="J116" s="485">
        <f t="shared" si="159"/>
        <v>0.1655867530597552</v>
      </c>
      <c r="K116" s="490">
        <f t="shared" si="166"/>
        <v>7074</v>
      </c>
      <c r="L116" s="164">
        <f t="shared" si="139"/>
        <v>50.928725701943847</v>
      </c>
      <c r="M116" s="150">
        <f t="shared" si="167"/>
        <v>6816</v>
      </c>
      <c r="N116" s="491">
        <f t="shared" si="137"/>
        <v>49.071274298056153</v>
      </c>
      <c r="O116" s="490">
        <f t="shared" si="168"/>
        <v>1597</v>
      </c>
      <c r="P116" s="164">
        <f t="shared" si="130"/>
        <v>50.490041100221305</v>
      </c>
      <c r="Q116" s="150">
        <f t="shared" si="169"/>
        <v>1566</v>
      </c>
      <c r="R116" s="496">
        <f t="shared" si="131"/>
        <v>49.509958899778688</v>
      </c>
      <c r="S116" s="490">
        <f t="shared" si="170"/>
        <v>5504</v>
      </c>
      <c r="T116" s="171">
        <f t="shared" si="132"/>
        <v>39.625629949604033</v>
      </c>
      <c r="U116" s="150">
        <f t="shared" si="171"/>
        <v>8386</v>
      </c>
      <c r="V116" s="496">
        <f t="shared" si="133"/>
        <v>60.374370050395967</v>
      </c>
      <c r="W116" s="490">
        <f t="shared" si="172"/>
        <v>2637</v>
      </c>
      <c r="X116" s="171">
        <f t="shared" si="173"/>
        <v>83.370218147328487</v>
      </c>
      <c r="Y116" s="490">
        <f t="shared" si="174"/>
        <v>526</v>
      </c>
      <c r="Z116" s="496">
        <f t="shared" si="175"/>
        <v>16.629781852671517</v>
      </c>
      <c r="AA116" s="490">
        <f t="shared" si="176"/>
        <v>1510</v>
      </c>
      <c r="AB116" s="171">
        <f t="shared" si="134"/>
        <v>47.739487828011384</v>
      </c>
      <c r="AC116" s="150">
        <f t="shared" si="177"/>
        <v>1647</v>
      </c>
      <c r="AD116" s="164">
        <f t="shared" si="135"/>
        <v>52.070818842870693</v>
      </c>
      <c r="AE116" s="150">
        <f t="shared" si="178"/>
        <v>6</v>
      </c>
      <c r="AF116" s="496">
        <f t="shared" si="136"/>
        <v>0.18969332911792602</v>
      </c>
      <c r="AG116" s="498">
        <f t="shared" si="179"/>
        <v>13890</v>
      </c>
      <c r="AH116" s="498">
        <f t="shared" si="138"/>
        <v>3163</v>
      </c>
      <c r="AK116" s="149">
        <v>790</v>
      </c>
      <c r="AL116" s="13">
        <v>2876</v>
      </c>
      <c r="AM116" s="13">
        <v>25936</v>
      </c>
      <c r="AN116" s="13">
        <v>2173</v>
      </c>
      <c r="AO116" s="13">
        <v>43</v>
      </c>
      <c r="AP116" s="149">
        <v>790</v>
      </c>
      <c r="AQ116" s="13">
        <v>15306</v>
      </c>
      <c r="AR116" s="13">
        <v>15722</v>
      </c>
      <c r="AS116" s="149">
        <v>790</v>
      </c>
      <c r="AT116" s="13">
        <v>19018</v>
      </c>
      <c r="AU116" s="13">
        <v>12010</v>
      </c>
      <c r="AV116" s="13"/>
      <c r="AW116" s="149">
        <v>790</v>
      </c>
      <c r="AX116" s="749">
        <v>2006</v>
      </c>
      <c r="AY116" s="749">
        <v>431</v>
      </c>
      <c r="AZ116" s="149">
        <v>790</v>
      </c>
      <c r="BA116" s="13">
        <v>1409</v>
      </c>
      <c r="BB116" s="13">
        <v>1028</v>
      </c>
      <c r="BC116" s="149">
        <v>790</v>
      </c>
      <c r="BD116" s="13">
        <v>1590</v>
      </c>
      <c r="BE116" s="13">
        <v>844</v>
      </c>
      <c r="BF116" s="13">
        <v>3</v>
      </c>
    </row>
    <row r="117" spans="1:58" s="138" customFormat="1">
      <c r="A117" s="60">
        <v>282</v>
      </c>
      <c r="B117" s="483" t="s">
        <v>360</v>
      </c>
      <c r="C117" s="484">
        <f t="shared" si="162"/>
        <v>388</v>
      </c>
      <c r="D117" s="171">
        <f t="shared" si="160"/>
        <v>4.9382716049382713</v>
      </c>
      <c r="E117" s="143">
        <f t="shared" si="163"/>
        <v>3536</v>
      </c>
      <c r="F117" s="171">
        <f t="shared" si="161"/>
        <v>45.004454626447753</v>
      </c>
      <c r="G117" s="143">
        <f t="shared" si="164"/>
        <v>3841</v>
      </c>
      <c r="H117" s="171">
        <f t="shared" si="158"/>
        <v>48.886343388061604</v>
      </c>
      <c r="I117" s="143">
        <f t="shared" si="165"/>
        <v>92</v>
      </c>
      <c r="J117" s="485">
        <f t="shared" si="159"/>
        <v>1.1709303805523736</v>
      </c>
      <c r="K117" s="490">
        <f t="shared" si="166"/>
        <v>3615</v>
      </c>
      <c r="L117" s="164">
        <f t="shared" si="139"/>
        <v>46.009927453226425</v>
      </c>
      <c r="M117" s="150">
        <f t="shared" si="167"/>
        <v>4242</v>
      </c>
      <c r="N117" s="491">
        <f t="shared" si="137"/>
        <v>53.990072546773582</v>
      </c>
      <c r="O117" s="490">
        <f t="shared" si="168"/>
        <v>3836</v>
      </c>
      <c r="P117" s="164">
        <f t="shared" si="130"/>
        <v>52.998065764023202</v>
      </c>
      <c r="Q117" s="150">
        <f t="shared" si="169"/>
        <v>3402</v>
      </c>
      <c r="R117" s="496">
        <f t="shared" si="131"/>
        <v>47.00193423597679</v>
      </c>
      <c r="S117" s="490">
        <f t="shared" si="170"/>
        <v>3398</v>
      </c>
      <c r="T117" s="171">
        <f t="shared" si="132"/>
        <v>43.248059055619194</v>
      </c>
      <c r="U117" s="150">
        <f t="shared" si="171"/>
        <v>4459</v>
      </c>
      <c r="V117" s="496">
        <f t="shared" si="133"/>
        <v>56.751940944380806</v>
      </c>
      <c r="W117" s="490">
        <f t="shared" si="172"/>
        <v>5821</v>
      </c>
      <c r="X117" s="171">
        <f t="shared" si="173"/>
        <v>80.422768720641059</v>
      </c>
      <c r="Y117" s="490">
        <f t="shared" si="174"/>
        <v>1417</v>
      </c>
      <c r="Z117" s="496">
        <f t="shared" si="175"/>
        <v>19.577231279358941</v>
      </c>
      <c r="AA117" s="490">
        <f t="shared" si="176"/>
        <v>3617</v>
      </c>
      <c r="AB117" s="171">
        <f t="shared" si="134"/>
        <v>49.972368057474441</v>
      </c>
      <c r="AC117" s="150">
        <f t="shared" si="177"/>
        <v>3612</v>
      </c>
      <c r="AD117" s="164">
        <f t="shared" si="135"/>
        <v>49.903288201160542</v>
      </c>
      <c r="AE117" s="150">
        <f t="shared" si="178"/>
        <v>9</v>
      </c>
      <c r="AF117" s="496">
        <f t="shared" si="136"/>
        <v>0.12434374136501797</v>
      </c>
      <c r="AG117" s="498">
        <f t="shared" si="179"/>
        <v>7857</v>
      </c>
      <c r="AH117" s="498">
        <f t="shared" si="138"/>
        <v>7238</v>
      </c>
      <c r="AK117" s="149">
        <v>792</v>
      </c>
      <c r="AL117" s="13">
        <v>141</v>
      </c>
      <c r="AM117" s="13">
        <v>2311</v>
      </c>
      <c r="AN117" s="13">
        <v>625</v>
      </c>
      <c r="AO117" s="13">
        <v>30</v>
      </c>
      <c r="AP117" s="149">
        <v>792</v>
      </c>
      <c r="AQ117" s="13">
        <v>1399</v>
      </c>
      <c r="AR117" s="13">
        <v>1708</v>
      </c>
      <c r="AS117" s="149">
        <v>792</v>
      </c>
      <c r="AT117" s="13">
        <v>1496</v>
      </c>
      <c r="AU117" s="13">
        <v>1611</v>
      </c>
      <c r="AV117" s="13"/>
      <c r="AW117" s="149">
        <v>792</v>
      </c>
      <c r="AX117" s="749">
        <v>1483</v>
      </c>
      <c r="AY117" s="749">
        <v>376</v>
      </c>
      <c r="AZ117" s="149">
        <v>792</v>
      </c>
      <c r="BA117" s="13">
        <v>1035</v>
      </c>
      <c r="BB117" s="13">
        <v>824</v>
      </c>
      <c r="BC117" s="149">
        <v>792</v>
      </c>
      <c r="BD117" s="13">
        <v>930</v>
      </c>
      <c r="BE117" s="13">
        <v>925</v>
      </c>
      <c r="BF117" s="13">
        <v>4</v>
      </c>
    </row>
    <row r="118" spans="1:58" s="138" customFormat="1">
      <c r="A118" s="60">
        <v>353</v>
      </c>
      <c r="B118" s="483" t="s">
        <v>359</v>
      </c>
      <c r="C118" s="484">
        <f t="shared" si="162"/>
        <v>199</v>
      </c>
      <c r="D118" s="171">
        <f t="shared" si="160"/>
        <v>7.0144518857948537</v>
      </c>
      <c r="E118" s="143">
        <f t="shared" si="163"/>
        <v>1335</v>
      </c>
      <c r="F118" s="171">
        <f t="shared" si="161"/>
        <v>47.056750088121255</v>
      </c>
      <c r="G118" s="143">
        <f t="shared" si="164"/>
        <v>1291</v>
      </c>
      <c r="H118" s="171">
        <f t="shared" si="158"/>
        <v>45.505816002819884</v>
      </c>
      <c r="I118" s="143">
        <f t="shared" si="165"/>
        <v>12</v>
      </c>
      <c r="J118" s="485">
        <f t="shared" si="159"/>
        <v>0.42298202326401124</v>
      </c>
      <c r="K118" s="490">
        <f t="shared" si="166"/>
        <v>1359</v>
      </c>
      <c r="L118" s="164">
        <f t="shared" si="139"/>
        <v>47.90271413464928</v>
      </c>
      <c r="M118" s="150">
        <f t="shared" si="167"/>
        <v>1478</v>
      </c>
      <c r="N118" s="491">
        <f t="shared" si="137"/>
        <v>52.09728586535072</v>
      </c>
      <c r="O118" s="490">
        <f t="shared" si="168"/>
        <v>518</v>
      </c>
      <c r="P118" s="164">
        <f t="shared" si="130"/>
        <v>53.512396694214878</v>
      </c>
      <c r="Q118" s="150">
        <f t="shared" si="169"/>
        <v>450</v>
      </c>
      <c r="R118" s="496">
        <f t="shared" si="131"/>
        <v>46.487603305785122</v>
      </c>
      <c r="S118" s="490">
        <f t="shared" si="170"/>
        <v>1578</v>
      </c>
      <c r="T118" s="171">
        <f t="shared" si="132"/>
        <v>55.622136059217489</v>
      </c>
      <c r="U118" s="150">
        <f t="shared" si="171"/>
        <v>1259</v>
      </c>
      <c r="V118" s="496">
        <f t="shared" si="133"/>
        <v>44.377863940782518</v>
      </c>
      <c r="W118" s="490">
        <f t="shared" si="172"/>
        <v>793</v>
      </c>
      <c r="X118" s="171">
        <f t="shared" si="173"/>
        <v>81.921487603305792</v>
      </c>
      <c r="Y118" s="490">
        <f t="shared" si="174"/>
        <v>175</v>
      </c>
      <c r="Z118" s="496">
        <f t="shared" si="175"/>
        <v>18.078512396694215</v>
      </c>
      <c r="AA118" s="490">
        <f t="shared" si="176"/>
        <v>529</v>
      </c>
      <c r="AB118" s="171">
        <f t="shared" si="134"/>
        <v>54.648760330578519</v>
      </c>
      <c r="AC118" s="150">
        <f t="shared" si="177"/>
        <v>438</v>
      </c>
      <c r="AD118" s="164">
        <f t="shared" si="135"/>
        <v>45.247933884297517</v>
      </c>
      <c r="AE118" s="150">
        <f t="shared" si="178"/>
        <v>1</v>
      </c>
      <c r="AF118" s="496">
        <f t="shared" si="136"/>
        <v>0.10330578512396695</v>
      </c>
      <c r="AG118" s="498">
        <f t="shared" si="179"/>
        <v>2837</v>
      </c>
      <c r="AH118" s="498">
        <f t="shared" si="138"/>
        <v>968</v>
      </c>
      <c r="AK118" s="149">
        <v>809</v>
      </c>
      <c r="AL118" s="13">
        <v>87</v>
      </c>
      <c r="AM118" s="13">
        <v>1733</v>
      </c>
      <c r="AN118" s="13">
        <v>1909</v>
      </c>
      <c r="AO118" s="13"/>
      <c r="AP118" s="149">
        <v>809</v>
      </c>
      <c r="AQ118" s="13">
        <v>1686</v>
      </c>
      <c r="AR118" s="13">
        <v>2043</v>
      </c>
      <c r="AS118" s="149">
        <v>809</v>
      </c>
      <c r="AT118" s="13">
        <v>1660</v>
      </c>
      <c r="AU118" s="13">
        <v>2069</v>
      </c>
      <c r="AV118" s="13"/>
      <c r="AW118" s="149">
        <v>809</v>
      </c>
      <c r="AX118" s="749">
        <v>2603</v>
      </c>
      <c r="AY118" s="749">
        <v>844</v>
      </c>
      <c r="AZ118" s="149">
        <v>809</v>
      </c>
      <c r="BA118" s="13">
        <v>1816</v>
      </c>
      <c r="BB118" s="13">
        <v>1631</v>
      </c>
      <c r="BC118" s="149">
        <v>809</v>
      </c>
      <c r="BD118" s="13">
        <v>1702</v>
      </c>
      <c r="BE118" s="13">
        <v>1741</v>
      </c>
      <c r="BF118" s="13">
        <v>4</v>
      </c>
    </row>
    <row r="119" spans="1:58" s="138" customFormat="1">
      <c r="A119" s="60">
        <v>364</v>
      </c>
      <c r="B119" s="483" t="s">
        <v>358</v>
      </c>
      <c r="C119" s="484">
        <f t="shared" si="162"/>
        <v>2217</v>
      </c>
      <c r="D119" s="171">
        <f t="shared" si="160"/>
        <v>23.072119887605368</v>
      </c>
      <c r="E119" s="143">
        <f t="shared" si="163"/>
        <v>3877</v>
      </c>
      <c r="F119" s="171">
        <f t="shared" si="161"/>
        <v>40.347590800291393</v>
      </c>
      <c r="G119" s="143">
        <f t="shared" si="164"/>
        <v>3467</v>
      </c>
      <c r="H119" s="171">
        <f t="shared" si="158"/>
        <v>36.080757623061714</v>
      </c>
      <c r="I119" s="143">
        <f t="shared" si="165"/>
        <v>48</v>
      </c>
      <c r="J119" s="485">
        <f t="shared" si="159"/>
        <v>0.49953168904152362</v>
      </c>
      <c r="K119" s="490">
        <f t="shared" si="166"/>
        <v>4911</v>
      </c>
      <c r="L119" s="164">
        <f t="shared" si="139"/>
        <v>51.108335935060879</v>
      </c>
      <c r="M119" s="150">
        <f t="shared" si="167"/>
        <v>4698</v>
      </c>
      <c r="N119" s="491">
        <f t="shared" si="137"/>
        <v>48.891664064939121</v>
      </c>
      <c r="O119" s="490">
        <f t="shared" si="168"/>
        <v>1606</v>
      </c>
      <c r="P119" s="164">
        <f t="shared" si="130"/>
        <v>48.94849131362389</v>
      </c>
      <c r="Q119" s="150">
        <f t="shared" si="169"/>
        <v>1675</v>
      </c>
      <c r="R119" s="496">
        <f t="shared" si="131"/>
        <v>51.051508686376103</v>
      </c>
      <c r="S119" s="490">
        <f t="shared" si="170"/>
        <v>3758</v>
      </c>
      <c r="T119" s="171">
        <f t="shared" si="132"/>
        <v>39.109168487875948</v>
      </c>
      <c r="U119" s="150">
        <f t="shared" si="171"/>
        <v>5851</v>
      </c>
      <c r="V119" s="496">
        <f t="shared" si="133"/>
        <v>60.890831512124052</v>
      </c>
      <c r="W119" s="490">
        <f t="shared" si="172"/>
        <v>2878</v>
      </c>
      <c r="X119" s="171">
        <f t="shared" si="173"/>
        <v>87.717159402621149</v>
      </c>
      <c r="Y119" s="490">
        <f t="shared" si="174"/>
        <v>403</v>
      </c>
      <c r="Z119" s="496">
        <f t="shared" si="175"/>
        <v>12.282840597378849</v>
      </c>
      <c r="AA119" s="490">
        <f t="shared" si="176"/>
        <v>1738</v>
      </c>
      <c r="AB119" s="171">
        <f t="shared" si="134"/>
        <v>52.971654983236817</v>
      </c>
      <c r="AC119" s="150">
        <f t="shared" si="177"/>
        <v>1541</v>
      </c>
      <c r="AD119" s="164">
        <f t="shared" si="135"/>
        <v>46.967387991466012</v>
      </c>
      <c r="AE119" s="150">
        <f t="shared" si="178"/>
        <v>2</v>
      </c>
      <c r="AF119" s="496">
        <f t="shared" si="136"/>
        <v>6.0957025297165492E-2</v>
      </c>
      <c r="AG119" s="498">
        <f t="shared" si="179"/>
        <v>9609</v>
      </c>
      <c r="AH119" s="498">
        <f t="shared" si="138"/>
        <v>3281</v>
      </c>
      <c r="AK119" s="149">
        <v>819</v>
      </c>
      <c r="AL119" s="13">
        <v>856</v>
      </c>
      <c r="AM119" s="13">
        <v>2758</v>
      </c>
      <c r="AN119" s="13">
        <v>412</v>
      </c>
      <c r="AO119" s="13">
        <v>2</v>
      </c>
      <c r="AP119" s="149">
        <v>819</v>
      </c>
      <c r="AQ119" s="13">
        <v>2115</v>
      </c>
      <c r="AR119" s="13">
        <v>1913</v>
      </c>
      <c r="AS119" s="149">
        <v>819</v>
      </c>
      <c r="AT119" s="13">
        <v>923</v>
      </c>
      <c r="AU119" s="13">
        <v>3105</v>
      </c>
      <c r="AV119" s="13"/>
      <c r="AW119" s="149">
        <v>819</v>
      </c>
      <c r="AX119" s="749">
        <v>814</v>
      </c>
      <c r="AY119" s="749">
        <v>223</v>
      </c>
      <c r="AZ119" s="149">
        <v>819</v>
      </c>
      <c r="BA119" s="13">
        <v>615</v>
      </c>
      <c r="BB119" s="13">
        <v>422</v>
      </c>
      <c r="BC119" s="149">
        <v>819</v>
      </c>
      <c r="BD119" s="13">
        <v>600</v>
      </c>
      <c r="BE119" s="13">
        <v>437</v>
      </c>
      <c r="BF119" s="13"/>
    </row>
    <row r="120" spans="1:58" s="138" customFormat="1">
      <c r="A120" s="60">
        <v>368</v>
      </c>
      <c r="B120" s="483" t="s">
        <v>357</v>
      </c>
      <c r="C120" s="484">
        <f t="shared" si="162"/>
        <v>275</v>
      </c>
      <c r="D120" s="171">
        <f t="shared" si="160"/>
        <v>4.1723562433621604</v>
      </c>
      <c r="E120" s="143">
        <f t="shared" si="163"/>
        <v>2462</v>
      </c>
      <c r="F120" s="171">
        <f t="shared" si="161"/>
        <v>37.353967531482326</v>
      </c>
      <c r="G120" s="143">
        <f t="shared" si="164"/>
        <v>3774</v>
      </c>
      <c r="H120" s="171">
        <f t="shared" si="158"/>
        <v>57.259899863450158</v>
      </c>
      <c r="I120" s="143">
        <f t="shared" si="165"/>
        <v>80</v>
      </c>
      <c r="J120" s="485">
        <f t="shared" si="159"/>
        <v>1.2137763617053559</v>
      </c>
      <c r="K120" s="490">
        <f t="shared" si="166"/>
        <v>3068</v>
      </c>
      <c r="L120" s="164">
        <f t="shared" si="139"/>
        <v>46.548323471400394</v>
      </c>
      <c r="M120" s="150">
        <f t="shared" si="167"/>
        <v>3523</v>
      </c>
      <c r="N120" s="491">
        <f t="shared" si="137"/>
        <v>53.451676528599599</v>
      </c>
      <c r="O120" s="490">
        <f t="shared" si="168"/>
        <v>1901</v>
      </c>
      <c r="P120" s="164">
        <f t="shared" si="130"/>
        <v>53.17482517482518</v>
      </c>
      <c r="Q120" s="150">
        <f t="shared" si="169"/>
        <v>1674</v>
      </c>
      <c r="R120" s="496">
        <f t="shared" si="131"/>
        <v>46.825174825174827</v>
      </c>
      <c r="S120" s="490">
        <f t="shared" si="170"/>
        <v>2955</v>
      </c>
      <c r="T120" s="171">
        <f t="shared" si="132"/>
        <v>44.833864360491582</v>
      </c>
      <c r="U120" s="150">
        <f t="shared" si="171"/>
        <v>3636</v>
      </c>
      <c r="V120" s="496">
        <f t="shared" si="133"/>
        <v>55.166135639508418</v>
      </c>
      <c r="W120" s="490">
        <f t="shared" si="172"/>
        <v>2854</v>
      </c>
      <c r="X120" s="171">
        <f t="shared" si="173"/>
        <v>79.832167832167826</v>
      </c>
      <c r="Y120" s="490">
        <f t="shared" si="174"/>
        <v>721</v>
      </c>
      <c r="Z120" s="496">
        <f t="shared" si="175"/>
        <v>20.167832167832167</v>
      </c>
      <c r="AA120" s="490">
        <f t="shared" si="176"/>
        <v>1876</v>
      </c>
      <c r="AB120" s="171">
        <f t="shared" si="134"/>
        <v>52.475524475524473</v>
      </c>
      <c r="AC120" s="150">
        <f t="shared" si="177"/>
        <v>1697</v>
      </c>
      <c r="AD120" s="164">
        <f t="shared" si="135"/>
        <v>47.468531468531467</v>
      </c>
      <c r="AE120" s="150">
        <f t="shared" si="178"/>
        <v>2</v>
      </c>
      <c r="AF120" s="496">
        <f t="shared" si="136"/>
        <v>5.5944055944055944E-2</v>
      </c>
      <c r="AG120" s="498">
        <f t="shared" si="179"/>
        <v>6591</v>
      </c>
      <c r="AH120" s="498">
        <f t="shared" si="138"/>
        <v>3575</v>
      </c>
      <c r="AK120" s="149">
        <v>837</v>
      </c>
      <c r="AL120" s="13">
        <v>59365</v>
      </c>
      <c r="AM120" s="13">
        <v>29900</v>
      </c>
      <c r="AN120" s="13">
        <v>3030</v>
      </c>
      <c r="AO120" s="13">
        <v>28</v>
      </c>
      <c r="AP120" s="149">
        <v>837</v>
      </c>
      <c r="AQ120" s="13">
        <v>44042</v>
      </c>
      <c r="AR120" s="13">
        <v>48281</v>
      </c>
      <c r="AS120" s="149">
        <v>837</v>
      </c>
      <c r="AT120" s="13">
        <v>61246</v>
      </c>
      <c r="AU120" s="13">
        <v>31077</v>
      </c>
      <c r="AV120" s="13"/>
      <c r="AW120" s="149">
        <v>837</v>
      </c>
      <c r="AX120" s="749">
        <v>32877</v>
      </c>
      <c r="AY120" s="749">
        <v>3095</v>
      </c>
      <c r="AZ120" s="149">
        <v>837</v>
      </c>
      <c r="BA120" s="13">
        <v>18491</v>
      </c>
      <c r="BB120" s="13">
        <v>17481</v>
      </c>
      <c r="BC120" s="149">
        <v>837</v>
      </c>
      <c r="BD120" s="13">
        <v>15190</v>
      </c>
      <c r="BE120" s="13">
        <v>20751</v>
      </c>
      <c r="BF120" s="13">
        <v>31</v>
      </c>
    </row>
    <row r="121" spans="1:58" s="138" customFormat="1">
      <c r="A121" s="60">
        <v>390</v>
      </c>
      <c r="B121" s="483" t="s">
        <v>346</v>
      </c>
      <c r="C121" s="484">
        <f t="shared" ref="C121:C131" si="180">VLOOKUP(A121,$AK$8:$AL$132,2,0)</f>
        <v>385</v>
      </c>
      <c r="D121" s="171">
        <f t="shared" ref="D121:D131" si="181">(C121/AG121)*100</f>
        <v>9.1907376462162809</v>
      </c>
      <c r="E121" s="143">
        <f t="shared" ref="E121:E131" si="182">VLOOKUP(A121,$AK$8:$AM$132,3,0)</f>
        <v>2826</v>
      </c>
      <c r="F121" s="171">
        <f t="shared" ref="F121:F131" si="183">(E121/AG121)*100</f>
        <v>67.46240152781094</v>
      </c>
      <c r="G121" s="143">
        <f t="shared" ref="G121:G131" si="184">VLOOKUP(A121,$AK$8:$AN$132,4,0)</f>
        <v>964</v>
      </c>
      <c r="H121" s="171">
        <f t="shared" ref="H121:H131" si="185">(G121/AG121)*100</f>
        <v>23.012652184292193</v>
      </c>
      <c r="I121" s="143">
        <f t="shared" ref="I121:I131" si="186">VLOOKUP(A121,$AK$8:$AO$132,5,0)</f>
        <v>14</v>
      </c>
      <c r="J121" s="485">
        <f t="shared" ref="J121:J131" si="187">(I121/AG121)*100</f>
        <v>0.334208641680592</v>
      </c>
      <c r="K121" s="490">
        <f t="shared" ref="K121:K131" si="188">VLOOKUP(A121,$AP$8:$AR$132,2,0)</f>
        <v>1884</v>
      </c>
      <c r="L121" s="164">
        <f t="shared" si="139"/>
        <v>44.974934351873955</v>
      </c>
      <c r="M121" s="150">
        <f t="shared" ref="M121:M131" si="189">VLOOKUP(A121,$AP$8:$AR$132,3,0)</f>
        <v>2305</v>
      </c>
      <c r="N121" s="491">
        <f t="shared" si="137"/>
        <v>55.025065648126045</v>
      </c>
      <c r="O121" s="490">
        <f t="shared" si="168"/>
        <v>1912</v>
      </c>
      <c r="P121" s="164">
        <f t="shared" si="130"/>
        <v>57.382953181272512</v>
      </c>
      <c r="Q121" s="150">
        <f t="shared" si="169"/>
        <v>1420</v>
      </c>
      <c r="R121" s="496">
        <f t="shared" si="131"/>
        <v>42.617046818727488</v>
      </c>
      <c r="S121" s="490">
        <f t="shared" ref="S121:S131" si="190">VLOOKUP(A121,$AS$8:$AU$132,2,0)</f>
        <v>3835</v>
      </c>
      <c r="T121" s="171">
        <f t="shared" ref="T121:T131" si="191">(S121/AG121)*100</f>
        <v>91.549295774647888</v>
      </c>
      <c r="U121" s="150">
        <f t="shared" ref="U121:U131" si="192">VLOOKUP(A121,$AS$8:$AU$132,3,0)</f>
        <v>354</v>
      </c>
      <c r="V121" s="496">
        <f t="shared" ref="V121:V131" si="193">(U121/AG121)*100</f>
        <v>8.4507042253521121</v>
      </c>
      <c r="W121" s="490">
        <f t="shared" si="172"/>
        <v>2863</v>
      </c>
      <c r="X121" s="171">
        <f t="shared" si="173"/>
        <v>85.924369747899149</v>
      </c>
      <c r="Y121" s="490">
        <f t="shared" si="174"/>
        <v>469</v>
      </c>
      <c r="Z121" s="496">
        <f t="shared" si="175"/>
        <v>14.07563025210084</v>
      </c>
      <c r="AA121" s="490">
        <f t="shared" si="176"/>
        <v>1863</v>
      </c>
      <c r="AB121" s="171">
        <f t="shared" si="134"/>
        <v>55.912364945978389</v>
      </c>
      <c r="AC121" s="150">
        <f t="shared" si="177"/>
        <v>1467</v>
      </c>
      <c r="AD121" s="164">
        <f t="shared" si="135"/>
        <v>44.027611044417768</v>
      </c>
      <c r="AE121" s="150">
        <f t="shared" si="178"/>
        <v>2</v>
      </c>
      <c r="AF121" s="496">
        <f t="shared" si="136"/>
        <v>6.0024009603841535E-2</v>
      </c>
      <c r="AG121" s="498">
        <f t="shared" si="179"/>
        <v>4189</v>
      </c>
      <c r="AH121" s="498">
        <f t="shared" si="138"/>
        <v>3332</v>
      </c>
      <c r="AK121" s="149">
        <v>842</v>
      </c>
      <c r="AL121" s="13">
        <v>1280</v>
      </c>
      <c r="AM121" s="13">
        <v>3768</v>
      </c>
      <c r="AN121" s="13">
        <v>566</v>
      </c>
      <c r="AO121" s="13">
        <v>20</v>
      </c>
      <c r="AP121" s="149">
        <v>842</v>
      </c>
      <c r="AQ121" s="13">
        <v>2911</v>
      </c>
      <c r="AR121" s="13">
        <v>2723</v>
      </c>
      <c r="AS121" s="149">
        <v>842</v>
      </c>
      <c r="AT121" s="13">
        <v>1457</v>
      </c>
      <c r="AU121" s="13">
        <v>4177</v>
      </c>
      <c r="AV121" s="13"/>
      <c r="AW121" s="149">
        <v>842</v>
      </c>
      <c r="AX121" s="749">
        <v>353</v>
      </c>
      <c r="AY121" s="749">
        <v>212</v>
      </c>
      <c r="AZ121" s="149">
        <v>842</v>
      </c>
      <c r="BA121" s="13">
        <v>286</v>
      </c>
      <c r="BB121" s="13">
        <v>279</v>
      </c>
      <c r="BC121" s="149">
        <v>842</v>
      </c>
      <c r="BD121" s="13">
        <v>323</v>
      </c>
      <c r="BE121" s="13">
        <v>242</v>
      </c>
      <c r="BF121" s="13"/>
    </row>
    <row r="122" spans="1:58" s="138" customFormat="1">
      <c r="A122" s="60">
        <v>467</v>
      </c>
      <c r="B122" s="483" t="s">
        <v>356</v>
      </c>
      <c r="C122" s="484">
        <f t="shared" si="180"/>
        <v>1194</v>
      </c>
      <c r="D122" s="171">
        <f t="shared" si="181"/>
        <v>27.366490946596379</v>
      </c>
      <c r="E122" s="143">
        <f t="shared" si="182"/>
        <v>1757</v>
      </c>
      <c r="F122" s="171">
        <f t="shared" si="183"/>
        <v>40.270456108182444</v>
      </c>
      <c r="G122" s="143">
        <f t="shared" si="184"/>
        <v>1396</v>
      </c>
      <c r="H122" s="171">
        <f t="shared" si="185"/>
        <v>31.996332798533118</v>
      </c>
      <c r="I122" s="143">
        <f t="shared" si="186"/>
        <v>16</v>
      </c>
      <c r="J122" s="485">
        <f t="shared" si="187"/>
        <v>0.36672014668805869</v>
      </c>
      <c r="K122" s="490">
        <f t="shared" si="188"/>
        <v>2220</v>
      </c>
      <c r="L122" s="164">
        <f t="shared" si="139"/>
        <v>50.88242035296814</v>
      </c>
      <c r="M122" s="150">
        <f t="shared" si="189"/>
        <v>2143</v>
      </c>
      <c r="N122" s="491">
        <f t="shared" si="137"/>
        <v>49.11757964703186</v>
      </c>
      <c r="O122" s="490">
        <f t="shared" si="168"/>
        <v>404</v>
      </c>
      <c r="P122" s="164">
        <f t="shared" si="130"/>
        <v>49.815043156596793</v>
      </c>
      <c r="Q122" s="150">
        <f t="shared" si="169"/>
        <v>407</v>
      </c>
      <c r="R122" s="496">
        <f t="shared" si="131"/>
        <v>50.184956843403207</v>
      </c>
      <c r="S122" s="490">
        <f t="shared" si="190"/>
        <v>985</v>
      </c>
      <c r="T122" s="171">
        <f t="shared" si="191"/>
        <v>22.576209030483614</v>
      </c>
      <c r="U122" s="150">
        <f t="shared" si="192"/>
        <v>3378</v>
      </c>
      <c r="V122" s="496">
        <f t="shared" si="193"/>
        <v>77.423790969516389</v>
      </c>
      <c r="W122" s="490">
        <f t="shared" si="172"/>
        <v>658</v>
      </c>
      <c r="X122" s="171">
        <f t="shared" si="173"/>
        <v>81.134401972872993</v>
      </c>
      <c r="Y122" s="490">
        <f t="shared" si="174"/>
        <v>153</v>
      </c>
      <c r="Z122" s="496">
        <f t="shared" si="175"/>
        <v>18.865598027127003</v>
      </c>
      <c r="AA122" s="490">
        <f t="shared" si="176"/>
        <v>405</v>
      </c>
      <c r="AB122" s="171">
        <f t="shared" si="134"/>
        <v>49.9383477188656</v>
      </c>
      <c r="AC122" s="150">
        <f t="shared" si="177"/>
        <v>405</v>
      </c>
      <c r="AD122" s="164">
        <f t="shared" si="135"/>
        <v>49.9383477188656</v>
      </c>
      <c r="AE122" s="150">
        <f t="shared" si="178"/>
        <v>1</v>
      </c>
      <c r="AF122" s="496">
        <f t="shared" si="136"/>
        <v>0.12330456226880394</v>
      </c>
      <c r="AG122" s="498">
        <f t="shared" si="179"/>
        <v>4363</v>
      </c>
      <c r="AH122" s="498">
        <f t="shared" si="138"/>
        <v>811</v>
      </c>
      <c r="AK122" s="149">
        <v>847</v>
      </c>
      <c r="AL122" s="13">
        <v>12403</v>
      </c>
      <c r="AM122" s="13">
        <v>10191</v>
      </c>
      <c r="AN122" s="13">
        <v>2199</v>
      </c>
      <c r="AO122" s="13">
        <v>12</v>
      </c>
      <c r="AP122" s="149">
        <v>847</v>
      </c>
      <c r="AQ122" s="13">
        <v>12398</v>
      </c>
      <c r="AR122" s="13">
        <v>12407</v>
      </c>
      <c r="AS122" s="149">
        <v>847</v>
      </c>
      <c r="AT122" s="13">
        <v>9721</v>
      </c>
      <c r="AU122" s="13">
        <v>15084</v>
      </c>
      <c r="AV122" s="13"/>
      <c r="AW122" s="149">
        <v>847</v>
      </c>
      <c r="AX122" s="749">
        <v>3364</v>
      </c>
      <c r="AY122" s="749">
        <v>377</v>
      </c>
      <c r="AZ122" s="149">
        <v>847</v>
      </c>
      <c r="BA122" s="13">
        <v>1908</v>
      </c>
      <c r="BB122" s="13">
        <v>1833</v>
      </c>
      <c r="BC122" s="149">
        <v>847</v>
      </c>
      <c r="BD122" s="13">
        <v>1994</v>
      </c>
      <c r="BE122" s="13">
        <v>1746</v>
      </c>
      <c r="BF122" s="13">
        <v>1</v>
      </c>
    </row>
    <row r="123" spans="1:58" s="138" customFormat="1">
      <c r="A123" s="60">
        <v>576</v>
      </c>
      <c r="B123" s="483" t="s">
        <v>355</v>
      </c>
      <c r="C123" s="484">
        <f t="shared" si="180"/>
        <v>492</v>
      </c>
      <c r="D123" s="171">
        <f t="shared" si="181"/>
        <v>8.2828282828282838</v>
      </c>
      <c r="E123" s="143">
        <f t="shared" si="182"/>
        <v>3043</v>
      </c>
      <c r="F123" s="171">
        <f t="shared" si="183"/>
        <v>51.228956228956221</v>
      </c>
      <c r="G123" s="143">
        <f t="shared" si="184"/>
        <v>2394</v>
      </c>
      <c r="H123" s="171">
        <f t="shared" si="185"/>
        <v>40.303030303030305</v>
      </c>
      <c r="I123" s="143">
        <f t="shared" si="186"/>
        <v>11</v>
      </c>
      <c r="J123" s="485">
        <f t="shared" si="187"/>
        <v>0.1851851851851852</v>
      </c>
      <c r="K123" s="490">
        <f t="shared" si="188"/>
        <v>2965</v>
      </c>
      <c r="L123" s="164">
        <f t="shared" si="139"/>
        <v>49.915824915824913</v>
      </c>
      <c r="M123" s="150">
        <f t="shared" si="189"/>
        <v>2975</v>
      </c>
      <c r="N123" s="491">
        <f t="shared" si="137"/>
        <v>50.084175084175087</v>
      </c>
      <c r="O123" s="490">
        <f t="shared" si="168"/>
        <v>573</v>
      </c>
      <c r="P123" s="164">
        <f t="shared" si="130"/>
        <v>50.573698146513678</v>
      </c>
      <c r="Q123" s="150">
        <f t="shared" si="169"/>
        <v>560</v>
      </c>
      <c r="R123" s="496">
        <f t="shared" si="131"/>
        <v>49.426301853486322</v>
      </c>
      <c r="S123" s="490">
        <f t="shared" si="190"/>
        <v>2175</v>
      </c>
      <c r="T123" s="171">
        <f t="shared" si="191"/>
        <v>36.616161616161619</v>
      </c>
      <c r="U123" s="150">
        <f t="shared" si="192"/>
        <v>3765</v>
      </c>
      <c r="V123" s="496">
        <f t="shared" si="193"/>
        <v>63.383838383838388</v>
      </c>
      <c r="W123" s="490">
        <f t="shared" si="172"/>
        <v>1016</v>
      </c>
      <c r="X123" s="171">
        <f t="shared" si="173"/>
        <v>89.673433362753755</v>
      </c>
      <c r="Y123" s="490">
        <f t="shared" si="174"/>
        <v>117</v>
      </c>
      <c r="Z123" s="496">
        <f t="shared" si="175"/>
        <v>10.326566637246248</v>
      </c>
      <c r="AA123" s="490">
        <f t="shared" si="176"/>
        <v>545</v>
      </c>
      <c r="AB123" s="171">
        <f t="shared" si="134"/>
        <v>48.102383053839368</v>
      </c>
      <c r="AC123" s="150">
        <f t="shared" si="177"/>
        <v>588</v>
      </c>
      <c r="AD123" s="164">
        <f t="shared" si="135"/>
        <v>51.897616946160639</v>
      </c>
      <c r="AE123" s="150">
        <f t="shared" si="178"/>
        <v>0</v>
      </c>
      <c r="AF123" s="496">
        <f t="shared" si="136"/>
        <v>0</v>
      </c>
      <c r="AG123" s="498">
        <f t="shared" si="179"/>
        <v>5940</v>
      </c>
      <c r="AH123" s="498">
        <f t="shared" si="138"/>
        <v>1133</v>
      </c>
      <c r="AK123" s="149">
        <v>854</v>
      </c>
      <c r="AL123" s="13">
        <v>893</v>
      </c>
      <c r="AM123" s="13">
        <v>10295</v>
      </c>
      <c r="AN123" s="13">
        <v>1955</v>
      </c>
      <c r="AO123" s="13">
        <v>26</v>
      </c>
      <c r="AP123" s="149">
        <v>854</v>
      </c>
      <c r="AQ123" s="13">
        <v>6687</v>
      </c>
      <c r="AR123" s="13">
        <v>6482</v>
      </c>
      <c r="AS123" s="149">
        <v>854</v>
      </c>
      <c r="AT123" s="13">
        <v>4438</v>
      </c>
      <c r="AU123" s="13">
        <v>8731</v>
      </c>
      <c r="AV123" s="13"/>
      <c r="AW123" s="149">
        <v>854</v>
      </c>
      <c r="AX123" s="749">
        <v>867</v>
      </c>
      <c r="AY123" s="749">
        <v>397</v>
      </c>
      <c r="AZ123" s="149">
        <v>854</v>
      </c>
      <c r="BA123" s="13">
        <v>710</v>
      </c>
      <c r="BB123" s="13">
        <v>554</v>
      </c>
      <c r="BC123" s="149">
        <v>854</v>
      </c>
      <c r="BD123" s="13">
        <v>795</v>
      </c>
      <c r="BE123" s="13">
        <v>468</v>
      </c>
      <c r="BF123" s="13">
        <v>1</v>
      </c>
    </row>
    <row r="124" spans="1:58" s="138" customFormat="1">
      <c r="A124" s="60">
        <v>642</v>
      </c>
      <c r="B124" s="483" t="s">
        <v>354</v>
      </c>
      <c r="C124" s="484">
        <f t="shared" si="180"/>
        <v>2262</v>
      </c>
      <c r="D124" s="171">
        <f t="shared" si="181"/>
        <v>17.279046673286992</v>
      </c>
      <c r="E124" s="143">
        <f t="shared" si="182"/>
        <v>7859</v>
      </c>
      <c r="F124" s="171">
        <f t="shared" si="183"/>
        <v>60.033610877702237</v>
      </c>
      <c r="G124" s="143">
        <f t="shared" si="184"/>
        <v>2955</v>
      </c>
      <c r="H124" s="171">
        <f t="shared" si="185"/>
        <v>22.572759911389504</v>
      </c>
      <c r="I124" s="143">
        <f t="shared" si="186"/>
        <v>15</v>
      </c>
      <c r="J124" s="485">
        <f t="shared" si="187"/>
        <v>0.11458253762126652</v>
      </c>
      <c r="K124" s="490">
        <f t="shared" si="188"/>
        <v>6656</v>
      </c>
      <c r="L124" s="164">
        <f t="shared" si="139"/>
        <v>50.844091360476661</v>
      </c>
      <c r="M124" s="150">
        <f t="shared" si="189"/>
        <v>6435</v>
      </c>
      <c r="N124" s="491">
        <f t="shared" si="137"/>
        <v>49.155908639523339</v>
      </c>
      <c r="O124" s="490">
        <f t="shared" si="168"/>
        <v>1029</v>
      </c>
      <c r="P124" s="164">
        <f t="shared" si="130"/>
        <v>51.372940589116325</v>
      </c>
      <c r="Q124" s="150">
        <f t="shared" si="169"/>
        <v>974</v>
      </c>
      <c r="R124" s="496">
        <f t="shared" si="131"/>
        <v>48.627059410883675</v>
      </c>
      <c r="S124" s="490">
        <f t="shared" si="190"/>
        <v>5229</v>
      </c>
      <c r="T124" s="171">
        <f t="shared" si="191"/>
        <v>39.943472614773505</v>
      </c>
      <c r="U124" s="150">
        <f t="shared" si="192"/>
        <v>7862</v>
      </c>
      <c r="V124" s="496">
        <f t="shared" si="193"/>
        <v>60.056527385226488</v>
      </c>
      <c r="W124" s="490">
        <f t="shared" si="172"/>
        <v>1730</v>
      </c>
      <c r="X124" s="171">
        <f t="shared" si="173"/>
        <v>86.370444333499748</v>
      </c>
      <c r="Y124" s="490">
        <f t="shared" si="174"/>
        <v>273</v>
      </c>
      <c r="Z124" s="496">
        <f t="shared" si="175"/>
        <v>13.62955566650025</v>
      </c>
      <c r="AA124" s="490">
        <f t="shared" si="176"/>
        <v>1066</v>
      </c>
      <c r="AB124" s="171">
        <f t="shared" si="134"/>
        <v>53.220169745381931</v>
      </c>
      <c r="AC124" s="150">
        <f t="shared" si="177"/>
        <v>935</v>
      </c>
      <c r="AD124" s="164">
        <f t="shared" si="135"/>
        <v>46.679980029955068</v>
      </c>
      <c r="AE124" s="150">
        <f t="shared" si="178"/>
        <v>2</v>
      </c>
      <c r="AF124" s="496">
        <f t="shared" si="136"/>
        <v>9.9850224663005499E-2</v>
      </c>
      <c r="AG124" s="498">
        <f t="shared" si="179"/>
        <v>13091</v>
      </c>
      <c r="AH124" s="498">
        <f t="shared" si="138"/>
        <v>2003</v>
      </c>
      <c r="AK124" s="149">
        <v>856</v>
      </c>
      <c r="AL124" s="13">
        <v>359</v>
      </c>
      <c r="AM124" s="13">
        <v>1959</v>
      </c>
      <c r="AN124" s="13">
        <v>882</v>
      </c>
      <c r="AO124" s="13">
        <v>38</v>
      </c>
      <c r="AP124" s="149">
        <v>856</v>
      </c>
      <c r="AQ124" s="13">
        <v>1531</v>
      </c>
      <c r="AR124" s="13">
        <v>1707</v>
      </c>
      <c r="AS124" s="149">
        <v>856</v>
      </c>
      <c r="AT124" s="13">
        <v>1740</v>
      </c>
      <c r="AU124" s="13">
        <v>1498</v>
      </c>
      <c r="AV124" s="13"/>
      <c r="AW124" s="149">
        <v>856</v>
      </c>
      <c r="AX124" s="749">
        <v>1192</v>
      </c>
      <c r="AY124" s="749">
        <v>351</v>
      </c>
      <c r="AZ124" s="149">
        <v>856</v>
      </c>
      <c r="BA124" s="13">
        <v>859</v>
      </c>
      <c r="BB124" s="13">
        <v>684</v>
      </c>
      <c r="BC124" s="149">
        <v>856</v>
      </c>
      <c r="BD124" s="13">
        <v>803</v>
      </c>
      <c r="BE124" s="13">
        <v>738</v>
      </c>
      <c r="BF124" s="13">
        <v>2</v>
      </c>
    </row>
    <row r="125" spans="1:58" s="138" customFormat="1">
      <c r="A125" s="60">
        <v>679</v>
      </c>
      <c r="B125" s="483" t="s">
        <v>353</v>
      </c>
      <c r="C125" s="484">
        <f t="shared" si="180"/>
        <v>1356</v>
      </c>
      <c r="D125" s="171">
        <f t="shared" si="181"/>
        <v>10.142109199700823</v>
      </c>
      <c r="E125" s="143">
        <f t="shared" si="182"/>
        <v>6506</v>
      </c>
      <c r="F125" s="171">
        <f t="shared" si="183"/>
        <v>48.661181750186991</v>
      </c>
      <c r="G125" s="143">
        <f t="shared" si="184"/>
        <v>5440</v>
      </c>
      <c r="H125" s="171">
        <f t="shared" si="185"/>
        <v>40.688107703814509</v>
      </c>
      <c r="I125" s="143">
        <f t="shared" si="186"/>
        <v>68</v>
      </c>
      <c r="J125" s="485">
        <f t="shared" si="187"/>
        <v>0.50860134629768139</v>
      </c>
      <c r="K125" s="490">
        <f t="shared" si="188"/>
        <v>6368</v>
      </c>
      <c r="L125" s="164">
        <f t="shared" si="139"/>
        <v>47.62902019446522</v>
      </c>
      <c r="M125" s="150">
        <f t="shared" si="189"/>
        <v>7002</v>
      </c>
      <c r="N125" s="491">
        <f t="shared" si="137"/>
        <v>52.37097980553478</v>
      </c>
      <c r="O125" s="490">
        <f t="shared" si="168"/>
        <v>3113</v>
      </c>
      <c r="P125" s="164">
        <f t="shared" si="130"/>
        <v>51.099803020354564</v>
      </c>
      <c r="Q125" s="150">
        <f t="shared" si="169"/>
        <v>2979</v>
      </c>
      <c r="R125" s="496">
        <f t="shared" si="131"/>
        <v>48.900196979645436</v>
      </c>
      <c r="S125" s="490">
        <f t="shared" si="190"/>
        <v>5615</v>
      </c>
      <c r="T125" s="171">
        <f t="shared" si="191"/>
        <v>41.997008227374721</v>
      </c>
      <c r="U125" s="150">
        <f t="shared" si="192"/>
        <v>7755</v>
      </c>
      <c r="V125" s="496">
        <f t="shared" si="193"/>
        <v>58.002991772625279</v>
      </c>
      <c r="W125" s="490">
        <f t="shared" si="172"/>
        <v>5042</v>
      </c>
      <c r="X125" s="171">
        <f t="shared" si="173"/>
        <v>82.764281024294164</v>
      </c>
      <c r="Y125" s="490">
        <f t="shared" si="174"/>
        <v>1050</v>
      </c>
      <c r="Z125" s="496">
        <f t="shared" si="175"/>
        <v>17.235718975705844</v>
      </c>
      <c r="AA125" s="490">
        <f t="shared" si="176"/>
        <v>3029</v>
      </c>
      <c r="AB125" s="171">
        <f t="shared" si="134"/>
        <v>49.7209455022981</v>
      </c>
      <c r="AC125" s="150">
        <f t="shared" si="177"/>
        <v>3058</v>
      </c>
      <c r="AD125" s="164">
        <f t="shared" si="135"/>
        <v>50.196979645436635</v>
      </c>
      <c r="AE125" s="150">
        <f t="shared" si="178"/>
        <v>5</v>
      </c>
      <c r="AF125" s="496">
        <f t="shared" si="136"/>
        <v>8.2074852265265924E-2</v>
      </c>
      <c r="AG125" s="498">
        <f t="shared" si="179"/>
        <v>13370</v>
      </c>
      <c r="AH125" s="498">
        <f t="shared" si="138"/>
        <v>6092</v>
      </c>
      <c r="AK125" s="149">
        <v>858</v>
      </c>
      <c r="AL125" s="13">
        <v>952</v>
      </c>
      <c r="AM125" s="13">
        <v>7427</v>
      </c>
      <c r="AN125" s="13">
        <v>1837</v>
      </c>
      <c r="AO125" s="13">
        <v>32</v>
      </c>
      <c r="AP125" s="149">
        <v>858</v>
      </c>
      <c r="AQ125" s="13">
        <v>5038</v>
      </c>
      <c r="AR125" s="13">
        <v>5210</v>
      </c>
      <c r="AS125" s="149">
        <v>858</v>
      </c>
      <c r="AT125" s="13">
        <v>5837</v>
      </c>
      <c r="AU125" s="13">
        <v>4411</v>
      </c>
      <c r="AV125" s="13"/>
      <c r="AW125" s="149">
        <v>858</v>
      </c>
      <c r="AX125" s="749">
        <v>1661</v>
      </c>
      <c r="AY125" s="749">
        <v>336</v>
      </c>
      <c r="AZ125" s="149">
        <v>858</v>
      </c>
      <c r="BA125" s="13">
        <v>1183</v>
      </c>
      <c r="BB125" s="13">
        <v>814</v>
      </c>
      <c r="BC125" s="149">
        <v>858</v>
      </c>
      <c r="BD125" s="13">
        <v>1137</v>
      </c>
      <c r="BE125" s="13">
        <v>860</v>
      </c>
      <c r="BF125" s="13"/>
    </row>
    <row r="126" spans="1:58" s="138" customFormat="1" ht="15.75" customHeight="1">
      <c r="A126" s="60">
        <v>789</v>
      </c>
      <c r="B126" s="483" t="s">
        <v>352</v>
      </c>
      <c r="C126" s="484">
        <f t="shared" si="180"/>
        <v>732</v>
      </c>
      <c r="D126" s="171">
        <f t="shared" si="181"/>
        <v>8.0991369772073476</v>
      </c>
      <c r="E126" s="143">
        <f t="shared" si="182"/>
        <v>3333</v>
      </c>
      <c r="F126" s="171">
        <f t="shared" si="183"/>
        <v>36.877627793759679</v>
      </c>
      <c r="G126" s="143">
        <f t="shared" si="184"/>
        <v>4638</v>
      </c>
      <c r="H126" s="171">
        <f t="shared" si="185"/>
        <v>51.316662978535078</v>
      </c>
      <c r="I126" s="143">
        <f t="shared" si="186"/>
        <v>335</v>
      </c>
      <c r="J126" s="485">
        <f t="shared" si="187"/>
        <v>3.706572250497898</v>
      </c>
      <c r="K126" s="490">
        <f t="shared" si="188"/>
        <v>4248</v>
      </c>
      <c r="L126" s="164">
        <f t="shared" si="139"/>
        <v>47.001549015268864</v>
      </c>
      <c r="M126" s="150">
        <f t="shared" si="189"/>
        <v>4790</v>
      </c>
      <c r="N126" s="491">
        <f t="shared" si="137"/>
        <v>52.998450984731136</v>
      </c>
      <c r="O126" s="490">
        <f t="shared" si="168"/>
        <v>2139</v>
      </c>
      <c r="P126" s="164">
        <f t="shared" si="130"/>
        <v>52.594049668059995</v>
      </c>
      <c r="Q126" s="150">
        <f t="shared" si="169"/>
        <v>1928</v>
      </c>
      <c r="R126" s="496">
        <f t="shared" si="131"/>
        <v>47.405950331940005</v>
      </c>
      <c r="S126" s="490">
        <f t="shared" si="190"/>
        <v>4047</v>
      </c>
      <c r="T126" s="171">
        <f t="shared" si="191"/>
        <v>44.777605664970125</v>
      </c>
      <c r="U126" s="150">
        <f t="shared" si="192"/>
        <v>4991</v>
      </c>
      <c r="V126" s="496">
        <f t="shared" si="193"/>
        <v>55.222394335029875</v>
      </c>
      <c r="W126" s="490">
        <f t="shared" si="172"/>
        <v>3310</v>
      </c>
      <c r="X126" s="171">
        <f t="shared" si="173"/>
        <v>81.38677157610033</v>
      </c>
      <c r="Y126" s="490">
        <f t="shared" si="174"/>
        <v>757</v>
      </c>
      <c r="Z126" s="496">
        <f t="shared" si="175"/>
        <v>18.613228423899681</v>
      </c>
      <c r="AA126" s="490">
        <f t="shared" si="176"/>
        <v>2100</v>
      </c>
      <c r="AB126" s="171">
        <f t="shared" si="134"/>
        <v>51.635111876075733</v>
      </c>
      <c r="AC126" s="150">
        <f t="shared" si="177"/>
        <v>1965</v>
      </c>
      <c r="AD126" s="164">
        <f t="shared" si="135"/>
        <v>48.315711826899431</v>
      </c>
      <c r="AE126" s="150">
        <f t="shared" si="178"/>
        <v>2</v>
      </c>
      <c r="AF126" s="496">
        <f t="shared" si="136"/>
        <v>4.9176297024834031E-2</v>
      </c>
      <c r="AG126" s="498">
        <f t="shared" si="179"/>
        <v>9038</v>
      </c>
      <c r="AH126" s="498">
        <f t="shared" si="138"/>
        <v>4067</v>
      </c>
      <c r="AK126" s="149">
        <v>861</v>
      </c>
      <c r="AL126" s="13">
        <v>283</v>
      </c>
      <c r="AM126" s="13">
        <v>3201</v>
      </c>
      <c r="AN126" s="13">
        <v>2353</v>
      </c>
      <c r="AO126" s="13">
        <v>14</v>
      </c>
      <c r="AP126" s="149">
        <v>861</v>
      </c>
      <c r="AQ126" s="13">
        <v>2671</v>
      </c>
      <c r="AR126" s="13">
        <v>3180</v>
      </c>
      <c r="AS126" s="149">
        <v>861</v>
      </c>
      <c r="AT126" s="13">
        <v>3132</v>
      </c>
      <c r="AU126" s="13">
        <v>2719</v>
      </c>
      <c r="AV126" s="13"/>
      <c r="AW126" s="149">
        <v>861</v>
      </c>
      <c r="AX126" s="749">
        <v>3230</v>
      </c>
      <c r="AY126" s="749">
        <v>847</v>
      </c>
      <c r="AZ126" s="149">
        <v>861</v>
      </c>
      <c r="BA126" s="13">
        <v>2291</v>
      </c>
      <c r="BB126" s="13">
        <v>1786</v>
      </c>
      <c r="BC126" s="149">
        <v>861</v>
      </c>
      <c r="BD126" s="13">
        <v>2270</v>
      </c>
      <c r="BE126" s="13">
        <v>1805</v>
      </c>
      <c r="BF126" s="13">
        <v>2</v>
      </c>
    </row>
    <row r="127" spans="1:58" s="138" customFormat="1">
      <c r="A127" s="60">
        <v>792</v>
      </c>
      <c r="B127" s="483" t="s">
        <v>351</v>
      </c>
      <c r="C127" s="484">
        <f t="shared" si="180"/>
        <v>141</v>
      </c>
      <c r="D127" s="171">
        <f t="shared" si="181"/>
        <v>4.5381396845831992</v>
      </c>
      <c r="E127" s="143">
        <f t="shared" si="182"/>
        <v>2311</v>
      </c>
      <c r="F127" s="171">
        <f t="shared" si="183"/>
        <v>74.380431284196973</v>
      </c>
      <c r="G127" s="143">
        <f t="shared" si="184"/>
        <v>625</v>
      </c>
      <c r="H127" s="171">
        <f t="shared" si="185"/>
        <v>20.115867396202127</v>
      </c>
      <c r="I127" s="143">
        <f t="shared" si="186"/>
        <v>30</v>
      </c>
      <c r="J127" s="485">
        <f t="shared" si="187"/>
        <v>0.96556163501770198</v>
      </c>
      <c r="K127" s="490">
        <f t="shared" si="188"/>
        <v>1399</v>
      </c>
      <c r="L127" s="164">
        <f t="shared" si="139"/>
        <v>45.027357579658833</v>
      </c>
      <c r="M127" s="150">
        <f t="shared" si="189"/>
        <v>1708</v>
      </c>
      <c r="N127" s="491">
        <f t="shared" si="137"/>
        <v>54.972642420341167</v>
      </c>
      <c r="O127" s="490">
        <f t="shared" si="168"/>
        <v>1035</v>
      </c>
      <c r="P127" s="164">
        <f t="shared" si="130"/>
        <v>55.675094136632595</v>
      </c>
      <c r="Q127" s="150">
        <f t="shared" si="169"/>
        <v>824</v>
      </c>
      <c r="R127" s="496">
        <f t="shared" si="131"/>
        <v>44.324905863367405</v>
      </c>
      <c r="S127" s="490">
        <f t="shared" si="190"/>
        <v>1496</v>
      </c>
      <c r="T127" s="171">
        <f t="shared" si="191"/>
        <v>48.149340199549407</v>
      </c>
      <c r="U127" s="150">
        <f t="shared" si="192"/>
        <v>1611</v>
      </c>
      <c r="V127" s="496">
        <f t="shared" si="193"/>
        <v>51.850659800450593</v>
      </c>
      <c r="W127" s="490">
        <f t="shared" si="172"/>
        <v>1483</v>
      </c>
      <c r="X127" s="171">
        <f t="shared" si="173"/>
        <v>79.774072081764388</v>
      </c>
      <c r="Y127" s="490">
        <f t="shared" si="174"/>
        <v>376</v>
      </c>
      <c r="Z127" s="496">
        <f t="shared" si="175"/>
        <v>20.225927918235612</v>
      </c>
      <c r="AA127" s="490">
        <f t="shared" si="176"/>
        <v>930</v>
      </c>
      <c r="AB127" s="171">
        <f t="shared" si="134"/>
        <v>50.026896180742334</v>
      </c>
      <c r="AC127" s="150">
        <f t="shared" si="177"/>
        <v>925</v>
      </c>
      <c r="AD127" s="164">
        <f t="shared" si="135"/>
        <v>49.757934373318989</v>
      </c>
      <c r="AE127" s="150">
        <f t="shared" si="178"/>
        <v>4</v>
      </c>
      <c r="AF127" s="496">
        <f t="shared" si="136"/>
        <v>0.21516944593867668</v>
      </c>
      <c r="AG127" s="498">
        <f t="shared" si="179"/>
        <v>3107</v>
      </c>
      <c r="AH127" s="498">
        <f t="shared" si="138"/>
        <v>1859</v>
      </c>
      <c r="AK127" s="149">
        <v>873</v>
      </c>
      <c r="AL127" s="13">
        <v>928</v>
      </c>
      <c r="AM127" s="13">
        <v>5954</v>
      </c>
      <c r="AN127" s="13">
        <v>35</v>
      </c>
      <c r="AO127" s="13">
        <v>110</v>
      </c>
      <c r="AP127" s="149">
        <v>873</v>
      </c>
      <c r="AQ127" s="13">
        <v>3527</v>
      </c>
      <c r="AR127" s="13">
        <v>3500</v>
      </c>
      <c r="AS127" s="149">
        <v>873</v>
      </c>
      <c r="AT127" s="13">
        <v>5036</v>
      </c>
      <c r="AU127" s="13">
        <v>1991</v>
      </c>
      <c r="AV127" s="13"/>
      <c r="AW127" s="149">
        <v>873</v>
      </c>
      <c r="AX127" s="749">
        <v>66</v>
      </c>
      <c r="AY127" s="749">
        <v>11</v>
      </c>
      <c r="AZ127" s="149">
        <v>873</v>
      </c>
      <c r="BA127" s="13">
        <v>46</v>
      </c>
      <c r="BB127" s="13">
        <v>31</v>
      </c>
      <c r="BC127" s="149">
        <v>873</v>
      </c>
      <c r="BD127" s="13">
        <v>58</v>
      </c>
      <c r="BE127" s="13">
        <v>19</v>
      </c>
      <c r="BF127" s="13"/>
    </row>
    <row r="128" spans="1:58" s="138" customFormat="1">
      <c r="A128" s="60">
        <v>809</v>
      </c>
      <c r="B128" s="483" t="s">
        <v>350</v>
      </c>
      <c r="C128" s="484">
        <f t="shared" si="180"/>
        <v>87</v>
      </c>
      <c r="D128" s="171">
        <f t="shared" si="181"/>
        <v>2.3330651649235721</v>
      </c>
      <c r="E128" s="143">
        <f t="shared" si="182"/>
        <v>1733</v>
      </c>
      <c r="F128" s="171">
        <f t="shared" si="183"/>
        <v>46.47358541163851</v>
      </c>
      <c r="G128" s="143">
        <f t="shared" si="184"/>
        <v>1909</v>
      </c>
      <c r="H128" s="171">
        <f t="shared" si="185"/>
        <v>51.193349423437915</v>
      </c>
      <c r="I128" s="143">
        <f t="shared" si="186"/>
        <v>0</v>
      </c>
      <c r="J128" s="485">
        <f t="shared" si="187"/>
        <v>0</v>
      </c>
      <c r="K128" s="490">
        <f t="shared" si="188"/>
        <v>1686</v>
      </c>
      <c r="L128" s="164">
        <f t="shared" si="139"/>
        <v>45.213193885760255</v>
      </c>
      <c r="M128" s="150">
        <f t="shared" si="189"/>
        <v>2043</v>
      </c>
      <c r="N128" s="491">
        <f t="shared" si="137"/>
        <v>54.786806114239738</v>
      </c>
      <c r="O128" s="490">
        <f t="shared" si="168"/>
        <v>1816</v>
      </c>
      <c r="P128" s="164">
        <f t="shared" si="130"/>
        <v>52.683492892370175</v>
      </c>
      <c r="Q128" s="150">
        <f t="shared" si="169"/>
        <v>1631</v>
      </c>
      <c r="R128" s="496">
        <f t="shared" si="131"/>
        <v>47.316507107629825</v>
      </c>
      <c r="S128" s="490">
        <f t="shared" si="190"/>
        <v>1660</v>
      </c>
      <c r="T128" s="171">
        <f t="shared" si="191"/>
        <v>44.515956020380798</v>
      </c>
      <c r="U128" s="150">
        <f t="shared" si="192"/>
        <v>2069</v>
      </c>
      <c r="V128" s="496">
        <f t="shared" si="193"/>
        <v>55.484043979619202</v>
      </c>
      <c r="W128" s="490">
        <f t="shared" si="172"/>
        <v>2603</v>
      </c>
      <c r="X128" s="171">
        <f t="shared" si="173"/>
        <v>75.51494052799535</v>
      </c>
      <c r="Y128" s="490">
        <f t="shared" si="174"/>
        <v>844</v>
      </c>
      <c r="Z128" s="496">
        <f t="shared" si="175"/>
        <v>24.485059472004643</v>
      </c>
      <c r="AA128" s="490">
        <f t="shared" si="176"/>
        <v>1702</v>
      </c>
      <c r="AB128" s="171">
        <f t="shared" si="134"/>
        <v>49.37626921961126</v>
      </c>
      <c r="AC128" s="150">
        <f t="shared" si="177"/>
        <v>1741</v>
      </c>
      <c r="AD128" s="164">
        <f t="shared" si="135"/>
        <v>50.50768784450247</v>
      </c>
      <c r="AE128" s="150">
        <f t="shared" si="178"/>
        <v>4</v>
      </c>
      <c r="AF128" s="496">
        <f t="shared" si="136"/>
        <v>0.11604293588627793</v>
      </c>
      <c r="AG128" s="498">
        <f t="shared" si="179"/>
        <v>3729</v>
      </c>
      <c r="AH128" s="498">
        <f t="shared" si="138"/>
        <v>3447</v>
      </c>
      <c r="AK128" s="149">
        <v>885</v>
      </c>
      <c r="AL128" s="13">
        <v>398</v>
      </c>
      <c r="AM128" s="13">
        <v>4178</v>
      </c>
      <c r="AN128" s="13">
        <v>804</v>
      </c>
      <c r="AO128" s="13">
        <v>1</v>
      </c>
      <c r="AP128" s="149">
        <v>885</v>
      </c>
      <c r="AQ128" s="13">
        <v>2820</v>
      </c>
      <c r="AR128" s="13">
        <v>2561</v>
      </c>
      <c r="AS128" s="149">
        <v>885</v>
      </c>
      <c r="AT128" s="13">
        <v>2481</v>
      </c>
      <c r="AU128" s="13">
        <v>2900</v>
      </c>
      <c r="AV128" s="13"/>
      <c r="AW128" s="149">
        <v>885</v>
      </c>
      <c r="AX128" s="749">
        <v>686</v>
      </c>
      <c r="AY128" s="749">
        <v>133</v>
      </c>
      <c r="AZ128" s="149">
        <v>885</v>
      </c>
      <c r="BA128" s="13">
        <v>452</v>
      </c>
      <c r="BB128" s="13">
        <v>367</v>
      </c>
      <c r="BC128" s="149">
        <v>885</v>
      </c>
      <c r="BD128" s="13">
        <v>456</v>
      </c>
      <c r="BE128" s="13">
        <v>363</v>
      </c>
      <c r="BF128" s="13"/>
    </row>
    <row r="129" spans="1:58" s="138" customFormat="1">
      <c r="A129" s="60">
        <v>847</v>
      </c>
      <c r="B129" s="483" t="s">
        <v>349</v>
      </c>
      <c r="C129" s="484">
        <f t="shared" si="180"/>
        <v>12403</v>
      </c>
      <c r="D129" s="171">
        <f t="shared" si="181"/>
        <v>50.002015722636564</v>
      </c>
      <c r="E129" s="143">
        <f t="shared" si="182"/>
        <v>10191</v>
      </c>
      <c r="F129" s="171">
        <f t="shared" si="183"/>
        <v>41.084458778472083</v>
      </c>
      <c r="G129" s="143">
        <f t="shared" si="184"/>
        <v>2199</v>
      </c>
      <c r="H129" s="171">
        <f t="shared" si="185"/>
        <v>8.8651481556137881</v>
      </c>
      <c r="I129" s="143">
        <f t="shared" si="186"/>
        <v>12</v>
      </c>
      <c r="J129" s="485">
        <f t="shared" si="187"/>
        <v>4.8377343277565009E-2</v>
      </c>
      <c r="K129" s="490">
        <f t="shared" si="188"/>
        <v>12398</v>
      </c>
      <c r="L129" s="164">
        <f t="shared" si="139"/>
        <v>49.981858496270917</v>
      </c>
      <c r="M129" s="150">
        <f t="shared" si="189"/>
        <v>12407</v>
      </c>
      <c r="N129" s="491">
        <f t="shared" si="137"/>
        <v>50.018141503729083</v>
      </c>
      <c r="O129" s="490">
        <f t="shared" si="168"/>
        <v>1908</v>
      </c>
      <c r="P129" s="164">
        <f t="shared" si="130"/>
        <v>51.002405773857262</v>
      </c>
      <c r="Q129" s="150">
        <f t="shared" si="169"/>
        <v>1833</v>
      </c>
      <c r="R129" s="496">
        <f t="shared" si="131"/>
        <v>48.997594226142745</v>
      </c>
      <c r="S129" s="490">
        <f t="shared" si="190"/>
        <v>9721</v>
      </c>
      <c r="T129" s="171">
        <f t="shared" si="191"/>
        <v>39.189679500100787</v>
      </c>
      <c r="U129" s="150">
        <f t="shared" si="192"/>
        <v>15084</v>
      </c>
      <c r="V129" s="496">
        <f t="shared" si="193"/>
        <v>60.81032049989922</v>
      </c>
      <c r="W129" s="490">
        <f t="shared" si="172"/>
        <v>3364</v>
      </c>
      <c r="X129" s="171">
        <f t="shared" si="173"/>
        <v>89.922480620155042</v>
      </c>
      <c r="Y129" s="490">
        <f t="shared" si="174"/>
        <v>377</v>
      </c>
      <c r="Z129" s="496">
        <f t="shared" si="175"/>
        <v>10.077519379844961</v>
      </c>
      <c r="AA129" s="490">
        <f t="shared" si="176"/>
        <v>1994</v>
      </c>
      <c r="AB129" s="171">
        <f t="shared" si="134"/>
        <v>53.3012563485699</v>
      </c>
      <c r="AC129" s="150">
        <f t="shared" si="177"/>
        <v>1746</v>
      </c>
      <c r="AD129" s="164">
        <f t="shared" si="135"/>
        <v>46.672012830793911</v>
      </c>
      <c r="AE129" s="150">
        <f t="shared" si="178"/>
        <v>1</v>
      </c>
      <c r="AF129" s="496">
        <f t="shared" si="136"/>
        <v>2.6730820636193531E-2</v>
      </c>
      <c r="AG129" s="498">
        <f t="shared" si="179"/>
        <v>24805</v>
      </c>
      <c r="AH129" s="498">
        <f t="shared" si="138"/>
        <v>3741</v>
      </c>
      <c r="AK129" s="149">
        <v>887</v>
      </c>
      <c r="AL129" s="13">
        <v>1631</v>
      </c>
      <c r="AM129" s="13">
        <v>19857</v>
      </c>
      <c r="AN129" s="13">
        <v>6965</v>
      </c>
      <c r="AO129" s="13">
        <v>13</v>
      </c>
      <c r="AP129" s="149">
        <v>887</v>
      </c>
      <c r="AQ129" s="13">
        <v>13747</v>
      </c>
      <c r="AR129" s="13">
        <v>14719</v>
      </c>
      <c r="AS129" s="149">
        <v>887</v>
      </c>
      <c r="AT129" s="13">
        <v>18040</v>
      </c>
      <c r="AU129" s="13">
        <v>10426</v>
      </c>
      <c r="AV129" s="13"/>
      <c r="AW129" s="149">
        <v>887</v>
      </c>
      <c r="AX129" s="749">
        <v>13888</v>
      </c>
      <c r="AY129" s="749">
        <v>1015</v>
      </c>
      <c r="AZ129" s="149">
        <v>887</v>
      </c>
      <c r="BA129" s="13">
        <v>7571</v>
      </c>
      <c r="BB129" s="13">
        <v>7332</v>
      </c>
      <c r="BC129" s="149">
        <v>887</v>
      </c>
      <c r="BD129" s="13">
        <v>7221</v>
      </c>
      <c r="BE129" s="13">
        <v>7662</v>
      </c>
      <c r="BF129" s="13">
        <v>20</v>
      </c>
    </row>
    <row r="130" spans="1:58" s="138" customFormat="1">
      <c r="A130" s="60">
        <v>856</v>
      </c>
      <c r="B130" s="483" t="s">
        <v>348</v>
      </c>
      <c r="C130" s="484">
        <f t="shared" si="180"/>
        <v>359</v>
      </c>
      <c r="D130" s="171">
        <f t="shared" si="181"/>
        <v>11.087090796788141</v>
      </c>
      <c r="E130" s="143">
        <f t="shared" si="182"/>
        <v>1959</v>
      </c>
      <c r="F130" s="171">
        <f t="shared" si="183"/>
        <v>60.500308832612724</v>
      </c>
      <c r="G130" s="143">
        <f t="shared" si="184"/>
        <v>882</v>
      </c>
      <c r="H130" s="171">
        <f t="shared" si="185"/>
        <v>27.239036442248299</v>
      </c>
      <c r="I130" s="143">
        <f t="shared" si="186"/>
        <v>38</v>
      </c>
      <c r="J130" s="485">
        <f t="shared" si="187"/>
        <v>1.1735639283508339</v>
      </c>
      <c r="K130" s="490">
        <f t="shared" si="188"/>
        <v>1531</v>
      </c>
      <c r="L130" s="164">
        <f t="shared" si="139"/>
        <v>47.282273008029648</v>
      </c>
      <c r="M130" s="150">
        <f t="shared" si="189"/>
        <v>1707</v>
      </c>
      <c r="N130" s="491">
        <f t="shared" si="137"/>
        <v>52.717726991970352</v>
      </c>
      <c r="O130" s="490">
        <f t="shared" si="168"/>
        <v>859</v>
      </c>
      <c r="P130" s="164">
        <f t="shared" si="130"/>
        <v>55.670771224886586</v>
      </c>
      <c r="Q130" s="150">
        <f t="shared" si="169"/>
        <v>684</v>
      </c>
      <c r="R130" s="496">
        <f t="shared" si="131"/>
        <v>44.329228775113414</v>
      </c>
      <c r="S130" s="490">
        <f t="shared" si="190"/>
        <v>1740</v>
      </c>
      <c r="T130" s="171">
        <f t="shared" si="191"/>
        <v>53.73687461395923</v>
      </c>
      <c r="U130" s="150">
        <f t="shared" si="192"/>
        <v>1498</v>
      </c>
      <c r="V130" s="496">
        <f t="shared" si="193"/>
        <v>46.263125386040763</v>
      </c>
      <c r="W130" s="490">
        <f t="shared" si="172"/>
        <v>1192</v>
      </c>
      <c r="X130" s="171">
        <f t="shared" si="173"/>
        <v>77.252106286454961</v>
      </c>
      <c r="Y130" s="490">
        <f t="shared" si="174"/>
        <v>351</v>
      </c>
      <c r="Z130" s="496">
        <f t="shared" si="175"/>
        <v>22.747893713545043</v>
      </c>
      <c r="AA130" s="490">
        <f t="shared" si="176"/>
        <v>803</v>
      </c>
      <c r="AB130" s="171">
        <f t="shared" si="134"/>
        <v>52.041477640959165</v>
      </c>
      <c r="AC130" s="150">
        <f t="shared" si="177"/>
        <v>738</v>
      </c>
      <c r="AD130" s="164">
        <f t="shared" si="135"/>
        <v>47.828904731043423</v>
      </c>
      <c r="AE130" s="150">
        <f t="shared" si="178"/>
        <v>2</v>
      </c>
      <c r="AF130" s="496">
        <f t="shared" si="136"/>
        <v>0.12961762799740764</v>
      </c>
      <c r="AG130" s="498">
        <f t="shared" si="179"/>
        <v>3238</v>
      </c>
      <c r="AH130" s="498">
        <f t="shared" si="138"/>
        <v>1543</v>
      </c>
      <c r="AK130" s="149">
        <v>890</v>
      </c>
      <c r="AL130" s="13">
        <v>1407</v>
      </c>
      <c r="AM130" s="13">
        <v>9233</v>
      </c>
      <c r="AN130" s="13">
        <v>3894</v>
      </c>
      <c r="AO130" s="13">
        <v>54</v>
      </c>
      <c r="AP130" s="149">
        <v>890</v>
      </c>
      <c r="AQ130" s="13">
        <v>7472</v>
      </c>
      <c r="AR130" s="13">
        <v>7116</v>
      </c>
      <c r="AS130" s="149">
        <v>890</v>
      </c>
      <c r="AT130" s="13">
        <v>5826</v>
      </c>
      <c r="AU130" s="13">
        <v>8762</v>
      </c>
      <c r="AV130" s="13"/>
      <c r="AW130" s="149">
        <v>890</v>
      </c>
      <c r="AX130" s="749">
        <v>2162</v>
      </c>
      <c r="AY130" s="749">
        <v>635</v>
      </c>
      <c r="AZ130" s="149">
        <v>890</v>
      </c>
      <c r="BA130" s="13">
        <v>1461</v>
      </c>
      <c r="BB130" s="13">
        <v>1336</v>
      </c>
      <c r="BC130" s="149">
        <v>890</v>
      </c>
      <c r="BD130" s="13">
        <v>1559</v>
      </c>
      <c r="BE130" s="13">
        <v>1236</v>
      </c>
      <c r="BF130" s="13">
        <v>2</v>
      </c>
    </row>
    <row r="131" spans="1:58" s="138" customFormat="1">
      <c r="A131" s="60">
        <v>861</v>
      </c>
      <c r="B131" s="506" t="s">
        <v>347</v>
      </c>
      <c r="C131" s="507">
        <f t="shared" si="180"/>
        <v>283</v>
      </c>
      <c r="D131" s="508">
        <f t="shared" si="181"/>
        <v>4.8367800376004109</v>
      </c>
      <c r="E131" s="509">
        <f t="shared" si="182"/>
        <v>3201</v>
      </c>
      <c r="F131" s="508">
        <f t="shared" si="183"/>
        <v>54.708596821056233</v>
      </c>
      <c r="G131" s="509">
        <f t="shared" si="184"/>
        <v>2353</v>
      </c>
      <c r="H131" s="508">
        <f t="shared" si="185"/>
        <v>40.215347803794224</v>
      </c>
      <c r="I131" s="509">
        <f t="shared" si="186"/>
        <v>14</v>
      </c>
      <c r="J131" s="510">
        <f t="shared" si="187"/>
        <v>0.23927533754913691</v>
      </c>
      <c r="K131" s="511">
        <f t="shared" si="188"/>
        <v>2671</v>
      </c>
      <c r="L131" s="512">
        <f t="shared" si="139"/>
        <v>45.650316185267478</v>
      </c>
      <c r="M131" s="513">
        <f t="shared" si="189"/>
        <v>3180</v>
      </c>
      <c r="N131" s="514">
        <f t="shared" si="137"/>
        <v>54.349683814732522</v>
      </c>
      <c r="O131" s="511">
        <f t="shared" si="168"/>
        <v>2291</v>
      </c>
      <c r="P131" s="512">
        <f t="shared" si="130"/>
        <v>56.193279372087325</v>
      </c>
      <c r="Q131" s="513">
        <f t="shared" si="169"/>
        <v>1786</v>
      </c>
      <c r="R131" s="515">
        <f t="shared" si="131"/>
        <v>43.806720627912682</v>
      </c>
      <c r="S131" s="511">
        <f t="shared" si="190"/>
        <v>3132</v>
      </c>
      <c r="T131" s="508">
        <f t="shared" si="191"/>
        <v>53.529311228849771</v>
      </c>
      <c r="U131" s="513">
        <f t="shared" si="192"/>
        <v>2719</v>
      </c>
      <c r="V131" s="515">
        <f t="shared" si="193"/>
        <v>46.470688771150229</v>
      </c>
      <c r="W131" s="490">
        <f t="shared" si="172"/>
        <v>3230</v>
      </c>
      <c r="X131" s="171">
        <f t="shared" si="173"/>
        <v>79.224920284522938</v>
      </c>
      <c r="Y131" s="490">
        <f t="shared" si="174"/>
        <v>847</v>
      </c>
      <c r="Z131" s="496">
        <f t="shared" si="175"/>
        <v>20.775079715477066</v>
      </c>
      <c r="AA131" s="511">
        <f t="shared" si="176"/>
        <v>2270</v>
      </c>
      <c r="AB131" s="508">
        <f t="shared" si="134"/>
        <v>55.678194751042433</v>
      </c>
      <c r="AC131" s="513">
        <f t="shared" si="177"/>
        <v>1805</v>
      </c>
      <c r="AD131" s="512">
        <f t="shared" si="135"/>
        <v>44.272749570762812</v>
      </c>
      <c r="AE131" s="513">
        <f t="shared" si="178"/>
        <v>2</v>
      </c>
      <c r="AF131" s="515">
        <f t="shared" si="136"/>
        <v>4.905567819475104E-2</v>
      </c>
      <c r="AG131" s="516">
        <f t="shared" si="179"/>
        <v>5851</v>
      </c>
      <c r="AH131" s="516">
        <f t="shared" si="138"/>
        <v>4077</v>
      </c>
      <c r="AK131" s="149">
        <v>893</v>
      </c>
      <c r="AL131" s="13">
        <v>3951</v>
      </c>
      <c r="AM131" s="13">
        <v>5912</v>
      </c>
      <c r="AN131" s="13">
        <v>299</v>
      </c>
      <c r="AO131" s="13"/>
      <c r="AP131" s="149">
        <v>893</v>
      </c>
      <c r="AQ131" s="13">
        <v>4980</v>
      </c>
      <c r="AR131" s="13">
        <v>5182</v>
      </c>
      <c r="AS131" s="149">
        <v>893</v>
      </c>
      <c r="AT131" s="13">
        <v>5318</v>
      </c>
      <c r="AU131" s="13">
        <v>4844</v>
      </c>
      <c r="AV131" s="13"/>
      <c r="AW131" s="149">
        <v>893</v>
      </c>
      <c r="AX131" s="749">
        <v>567</v>
      </c>
      <c r="AY131" s="749">
        <v>86</v>
      </c>
      <c r="AZ131" s="149">
        <v>893</v>
      </c>
      <c r="BA131" s="13">
        <v>410</v>
      </c>
      <c r="BB131" s="13">
        <v>243</v>
      </c>
      <c r="BC131" s="149">
        <v>893</v>
      </c>
      <c r="BD131" s="13">
        <v>476</v>
      </c>
      <c r="BE131" s="13">
        <v>177</v>
      </c>
      <c r="BF131" s="13"/>
    </row>
    <row r="132" spans="1:58" s="138" customFormat="1" ht="17.25" customHeight="1">
      <c r="A132" s="505"/>
      <c r="B132" s="543" t="s">
        <v>461</v>
      </c>
      <c r="C132" s="545">
        <f>SUM(C133:C142)</f>
        <v>148626</v>
      </c>
      <c r="D132" s="529">
        <f t="shared" si="160"/>
        <v>17.77066225387275</v>
      </c>
      <c r="E132" s="528">
        <f>SUM(E133:E142)</f>
        <v>505265</v>
      </c>
      <c r="F132" s="529">
        <f t="shared" si="161"/>
        <v>60.412671159171452</v>
      </c>
      <c r="G132" s="528">
        <f>SUM(G133:G142)</f>
        <v>167261</v>
      </c>
      <c r="H132" s="529">
        <f t="shared" si="158"/>
        <v>19.998780423647347</v>
      </c>
      <c r="I132" s="528">
        <f>SUM(I133:I142)</f>
        <v>15204</v>
      </c>
      <c r="J132" s="546">
        <f t="shared" si="159"/>
        <v>1.8178861633084475</v>
      </c>
      <c r="K132" s="545">
        <f>SUM(K133:K142)</f>
        <v>382821</v>
      </c>
      <c r="L132" s="530">
        <f t="shared" si="139"/>
        <v>45.772494009727914</v>
      </c>
      <c r="M132" s="528">
        <f>SUM(M133:M142)</f>
        <v>453535</v>
      </c>
      <c r="N132" s="549">
        <f t="shared" si="137"/>
        <v>54.227505990272086</v>
      </c>
      <c r="O132" s="545">
        <f>SUM(O133:O142)</f>
        <v>1360093</v>
      </c>
      <c r="P132" s="530">
        <f t="shared" si="130"/>
        <v>47.586797106220814</v>
      </c>
      <c r="Q132" s="528">
        <f>SUM(Q133:Q142)</f>
        <v>1498038</v>
      </c>
      <c r="R132" s="551">
        <f t="shared" si="131"/>
        <v>52.413202893779186</v>
      </c>
      <c r="S132" s="545">
        <f>SUM(S133:S142)</f>
        <v>793926</v>
      </c>
      <c r="T132" s="529">
        <f t="shared" si="132"/>
        <v>94.926801505578965</v>
      </c>
      <c r="U132" s="528">
        <f>SUM(U133:U142)</f>
        <v>42430</v>
      </c>
      <c r="V132" s="551">
        <f t="shared" si="133"/>
        <v>5.0731984944210362</v>
      </c>
      <c r="W132" s="545">
        <f>SUM(W133:W142)</f>
        <v>2834718</v>
      </c>
      <c r="X132" s="529">
        <f>(W132/AH132)*100</f>
        <v>99.180828310528796</v>
      </c>
      <c r="Y132" s="528">
        <f>SUM(Y133:Y142)</f>
        <v>23413</v>
      </c>
      <c r="Z132" s="551">
        <f>(Y132/AH132)*100</f>
        <v>0.81917168947119645</v>
      </c>
      <c r="AA132" s="545">
        <f>SUM(AA133:AA142)</f>
        <v>1650859</v>
      </c>
      <c r="AB132" s="529">
        <f t="shared" si="134"/>
        <v>57.760088673332334</v>
      </c>
      <c r="AC132" s="528">
        <f>SUM(AC133:AC142)</f>
        <v>1196808</v>
      </c>
      <c r="AD132" s="530">
        <f t="shared" si="135"/>
        <v>41.873797946980034</v>
      </c>
      <c r="AE132" s="528">
        <f>SUM(AE133:AE142)</f>
        <v>10464</v>
      </c>
      <c r="AF132" s="551">
        <f t="shared" si="136"/>
        <v>0.36611337968763508</v>
      </c>
      <c r="AG132" s="554">
        <f>SUM(AG133:AG142)</f>
        <v>836356</v>
      </c>
      <c r="AH132" s="554">
        <f t="shared" si="138"/>
        <v>2858131</v>
      </c>
      <c r="AK132" s="149">
        <v>895</v>
      </c>
      <c r="AL132" s="13">
        <v>2395</v>
      </c>
      <c r="AM132" s="13">
        <v>18293</v>
      </c>
      <c r="AN132" s="13">
        <v>1909</v>
      </c>
      <c r="AO132" s="13">
        <v>358</v>
      </c>
      <c r="AP132" s="149">
        <v>895</v>
      </c>
      <c r="AQ132" s="13">
        <v>11198</v>
      </c>
      <c r="AR132" s="13">
        <v>11757</v>
      </c>
      <c r="AS132" s="149">
        <v>895</v>
      </c>
      <c r="AT132" s="13">
        <v>13124</v>
      </c>
      <c r="AU132" s="13">
        <v>9831</v>
      </c>
      <c r="AV132" s="13"/>
      <c r="AW132" s="149">
        <v>895</v>
      </c>
      <c r="AX132" s="749">
        <v>1621</v>
      </c>
      <c r="AY132" s="749">
        <v>377</v>
      </c>
      <c r="AZ132" s="149">
        <v>895</v>
      </c>
      <c r="BA132" s="13">
        <v>1181</v>
      </c>
      <c r="BB132" s="13">
        <v>817</v>
      </c>
      <c r="BC132" s="149">
        <v>895</v>
      </c>
      <c r="BD132" s="13">
        <v>1336</v>
      </c>
      <c r="BE132" s="13">
        <v>662</v>
      </c>
      <c r="BF132" s="13"/>
    </row>
    <row r="133" spans="1:58" s="138" customFormat="1" ht="15">
      <c r="A133" s="60">
        <v>1</v>
      </c>
      <c r="B133" s="517" t="s">
        <v>460</v>
      </c>
      <c r="C133" s="518">
        <f t="shared" ref="C133:C142" si="194">VLOOKUP(A133,$AK$8:$AL$132,2,0)</f>
        <v>120474</v>
      </c>
      <c r="D133" s="519">
        <f t="shared" si="160"/>
        <v>19.73857537011672</v>
      </c>
      <c r="E133" s="520">
        <f t="shared" ref="E133:E142" si="195">VLOOKUP(A133,$AK$8:$AM$132,3,0)</f>
        <v>395067</v>
      </c>
      <c r="F133" s="519">
        <f t="shared" si="161"/>
        <v>64.728155085295597</v>
      </c>
      <c r="G133" s="520">
        <f t="shared" ref="G133:G142" si="196">VLOOKUP(A133,$AK$8:$AN$132,4,0)</f>
        <v>84936</v>
      </c>
      <c r="H133" s="519">
        <f t="shared" si="158"/>
        <v>13.915995464882331</v>
      </c>
      <c r="I133" s="520">
        <f t="shared" ref="I133:I142" si="197">VLOOKUP(A133,$AK$8:$AO$132,5,0)</f>
        <v>9871</v>
      </c>
      <c r="J133" s="521">
        <f t="shared" si="159"/>
        <v>1.6172740797053484</v>
      </c>
      <c r="K133" s="522">
        <f t="shared" ref="K133:K142" si="198">VLOOKUP(A133,$AP$8:$AR$132,2,0)</f>
        <v>280921</v>
      </c>
      <c r="L133" s="523">
        <f t="shared" si="139"/>
        <v>46.0263652866889</v>
      </c>
      <c r="M133" s="524">
        <f t="shared" ref="M133:M142" si="199">VLOOKUP(A133,$AP$8:$AR$132,3,0)</f>
        <v>329427</v>
      </c>
      <c r="N133" s="525">
        <f t="shared" si="137"/>
        <v>53.973634713311093</v>
      </c>
      <c r="O133" s="522">
        <f t="shared" ref="O133:O142" si="200">VLOOKUP(A133,$AZ$8:$BB$132,2,0)</f>
        <v>909244</v>
      </c>
      <c r="P133" s="523">
        <f t="shared" si="130"/>
        <v>47.590270322893673</v>
      </c>
      <c r="Q133" s="524">
        <f t="shared" ref="Q133:Q142" si="201">VLOOKUP(A133,$AZ$8:$BB$132,3,0)</f>
        <v>1001323</v>
      </c>
      <c r="R133" s="526">
        <f t="shared" si="131"/>
        <v>52.40972967710632</v>
      </c>
      <c r="S133" s="522">
        <f t="shared" ref="S133:S142" si="202">VLOOKUP(A133,$AS$8:$AU$132,2,0)</f>
        <v>593988</v>
      </c>
      <c r="T133" s="519">
        <f t="shared" si="132"/>
        <v>97.319561954819221</v>
      </c>
      <c r="U133" s="524">
        <f t="shared" ref="U133:U142" si="203">VLOOKUP(A133,$AS$8:$AU$132,3,0)</f>
        <v>16360</v>
      </c>
      <c r="V133" s="526">
        <f t="shared" si="133"/>
        <v>2.6804380451807819</v>
      </c>
      <c r="W133" s="490">
        <f t="shared" ref="W133:W142" si="204">VLOOKUP(A133,$AW$8:$AY$132,2,0)</f>
        <v>1899847</v>
      </c>
      <c r="X133" s="171">
        <f t="shared" ref="X133:X142" si="205">(W133/AH133)*100</f>
        <v>99.438910019905094</v>
      </c>
      <c r="Y133" s="490">
        <f t="shared" ref="Y133:Y142" si="206">VLOOKUP(A133,$AW$8:$AY$132,3,0)</f>
        <v>10720</v>
      </c>
      <c r="Z133" s="496">
        <f t="shared" ref="Z133:Z142" si="207">(Y133/AH133)*100</f>
        <v>0.56108998009491418</v>
      </c>
      <c r="AA133" s="522">
        <f t="shared" ref="AA133:AA142" si="208">VLOOKUP(A133,$BC$8:$BF$132,2,0)</f>
        <v>1121378</v>
      </c>
      <c r="AB133" s="519">
        <f t="shared" si="134"/>
        <v>58.693466389820401</v>
      </c>
      <c r="AC133" s="524">
        <f t="shared" ref="AC133:AC142" si="209">VLOOKUP(A133,$BC$8:$BF$132,3,0)</f>
        <v>781653</v>
      </c>
      <c r="AD133" s="523">
        <f t="shared" si="135"/>
        <v>40.912095728650186</v>
      </c>
      <c r="AE133" s="524">
        <f t="shared" ref="AE133:AE142" si="210">VLOOKUP(A133,$BC$8:$BF$132,4,0)</f>
        <v>7536</v>
      </c>
      <c r="AF133" s="526">
        <f t="shared" si="136"/>
        <v>0.39443788152940989</v>
      </c>
      <c r="AG133" s="527">
        <f t="shared" ref="AG133:AG142" si="211">(S133+U133)</f>
        <v>610348</v>
      </c>
      <c r="AH133" s="527">
        <f t="shared" si="138"/>
        <v>1910567</v>
      </c>
      <c r="AK133" s="147"/>
      <c r="AL133" s="13"/>
      <c r="AM133" s="13"/>
      <c r="AN133" s="13"/>
      <c r="AO133" s="13"/>
    </row>
    <row r="134" spans="1:58" s="138" customFormat="1" ht="15">
      <c r="A134" s="60">
        <v>79</v>
      </c>
      <c r="B134" s="483" t="s">
        <v>459</v>
      </c>
      <c r="C134" s="484">
        <f t="shared" si="194"/>
        <v>2265</v>
      </c>
      <c r="D134" s="171">
        <f t="shared" si="160"/>
        <v>13.046483497494386</v>
      </c>
      <c r="E134" s="143">
        <f t="shared" si="195"/>
        <v>7552</v>
      </c>
      <c r="F134" s="171">
        <f t="shared" si="161"/>
        <v>43.49979839870975</v>
      </c>
      <c r="G134" s="143">
        <f t="shared" si="196"/>
        <v>7458</v>
      </c>
      <c r="H134" s="171">
        <f t="shared" si="158"/>
        <v>42.958354933471576</v>
      </c>
      <c r="I134" s="143">
        <f t="shared" si="197"/>
        <v>86</v>
      </c>
      <c r="J134" s="485">
        <f t="shared" si="159"/>
        <v>0.49536317032429006</v>
      </c>
      <c r="K134" s="490">
        <f t="shared" si="198"/>
        <v>7905</v>
      </c>
      <c r="L134" s="164">
        <f t="shared" si="139"/>
        <v>45.533091411785037</v>
      </c>
      <c r="M134" s="150">
        <f t="shared" si="199"/>
        <v>9456</v>
      </c>
      <c r="N134" s="491">
        <f t="shared" si="137"/>
        <v>54.46690858821497</v>
      </c>
      <c r="O134" s="490">
        <f t="shared" si="200"/>
        <v>10973</v>
      </c>
      <c r="P134" s="164">
        <f t="shared" si="130"/>
        <v>51.330869626233799</v>
      </c>
      <c r="Q134" s="150">
        <f t="shared" si="201"/>
        <v>10404</v>
      </c>
      <c r="R134" s="496">
        <f t="shared" si="131"/>
        <v>48.669130373766194</v>
      </c>
      <c r="S134" s="490">
        <f t="shared" si="202"/>
        <v>7898</v>
      </c>
      <c r="T134" s="171">
        <f t="shared" si="132"/>
        <v>45.492771153735383</v>
      </c>
      <c r="U134" s="150">
        <f t="shared" si="203"/>
        <v>9463</v>
      </c>
      <c r="V134" s="496">
        <f t="shared" si="133"/>
        <v>54.507228846264624</v>
      </c>
      <c r="W134" s="490">
        <f t="shared" si="204"/>
        <v>19272</v>
      </c>
      <c r="X134" s="171">
        <f t="shared" si="205"/>
        <v>90.15296814333162</v>
      </c>
      <c r="Y134" s="490">
        <f t="shared" si="206"/>
        <v>2105</v>
      </c>
      <c r="Z134" s="496">
        <f t="shared" si="207"/>
        <v>9.8470318566683819</v>
      </c>
      <c r="AA134" s="490">
        <f t="shared" si="208"/>
        <v>11155</v>
      </c>
      <c r="AB134" s="171">
        <f t="shared" si="134"/>
        <v>52.182251953033628</v>
      </c>
      <c r="AC134" s="150">
        <f t="shared" si="209"/>
        <v>10198</v>
      </c>
      <c r="AD134" s="164">
        <f t="shared" si="135"/>
        <v>47.70547785002573</v>
      </c>
      <c r="AE134" s="150">
        <f t="shared" si="210"/>
        <v>24</v>
      </c>
      <c r="AF134" s="496">
        <f t="shared" si="136"/>
        <v>0.11227019694063714</v>
      </c>
      <c r="AG134" s="498">
        <f t="shared" si="211"/>
        <v>17361</v>
      </c>
      <c r="AH134" s="498">
        <f t="shared" si="138"/>
        <v>21377</v>
      </c>
      <c r="AK134" s="147"/>
      <c r="AL134" s="147"/>
      <c r="AM134" s="148"/>
    </row>
    <row r="135" spans="1:58" s="138" customFormat="1" ht="15">
      <c r="A135" s="60">
        <v>88</v>
      </c>
      <c r="B135" s="483" t="s">
        <v>458</v>
      </c>
      <c r="C135" s="484">
        <f t="shared" si="194"/>
        <v>11718</v>
      </c>
      <c r="D135" s="171">
        <f t="shared" si="160"/>
        <v>12.562313060817548</v>
      </c>
      <c r="E135" s="143">
        <f t="shared" si="195"/>
        <v>54925</v>
      </c>
      <c r="F135" s="171">
        <f t="shared" si="161"/>
        <v>58.882492308022172</v>
      </c>
      <c r="G135" s="143">
        <f t="shared" si="196"/>
        <v>25914</v>
      </c>
      <c r="H135" s="171">
        <f t="shared" si="158"/>
        <v>27.781172611198663</v>
      </c>
      <c r="I135" s="143">
        <f t="shared" si="197"/>
        <v>722</v>
      </c>
      <c r="J135" s="485">
        <f t="shared" si="159"/>
        <v>0.77402201996162057</v>
      </c>
      <c r="K135" s="490">
        <f t="shared" si="198"/>
        <v>41465</v>
      </c>
      <c r="L135" s="164">
        <f t="shared" si="139"/>
        <v>44.452663514831848</v>
      </c>
      <c r="M135" s="150">
        <f t="shared" si="199"/>
        <v>51814</v>
      </c>
      <c r="N135" s="491">
        <f t="shared" si="137"/>
        <v>55.547336485168152</v>
      </c>
      <c r="O135" s="490">
        <f t="shared" si="200"/>
        <v>143974</v>
      </c>
      <c r="P135" s="164">
        <f t="shared" si="130"/>
        <v>47.415082036318609</v>
      </c>
      <c r="Q135" s="150">
        <f t="shared" si="201"/>
        <v>159672</v>
      </c>
      <c r="R135" s="496">
        <f t="shared" si="131"/>
        <v>52.584917963681391</v>
      </c>
      <c r="S135" s="490">
        <f t="shared" si="202"/>
        <v>90005</v>
      </c>
      <c r="T135" s="171">
        <f t="shared" si="132"/>
        <v>96.490099593692051</v>
      </c>
      <c r="U135" s="150">
        <f t="shared" si="203"/>
        <v>3274</v>
      </c>
      <c r="V135" s="496">
        <f t="shared" si="133"/>
        <v>3.509900406307958</v>
      </c>
      <c r="W135" s="490">
        <f t="shared" si="204"/>
        <v>301218</v>
      </c>
      <c r="X135" s="171">
        <f t="shared" si="205"/>
        <v>99.200384658450957</v>
      </c>
      <c r="Y135" s="490">
        <f t="shared" si="206"/>
        <v>2428</v>
      </c>
      <c r="Z135" s="496">
        <f t="shared" si="207"/>
        <v>0.79961534154904068</v>
      </c>
      <c r="AA135" s="490">
        <f t="shared" si="208"/>
        <v>163072</v>
      </c>
      <c r="AB135" s="171">
        <f t="shared" si="134"/>
        <v>53.704642906542489</v>
      </c>
      <c r="AC135" s="150">
        <f t="shared" si="209"/>
        <v>139740</v>
      </c>
      <c r="AD135" s="164">
        <f t="shared" si="135"/>
        <v>46.020695151590999</v>
      </c>
      <c r="AE135" s="150">
        <f t="shared" si="210"/>
        <v>834</v>
      </c>
      <c r="AF135" s="496">
        <f t="shared" si="136"/>
        <v>0.2746619418665156</v>
      </c>
      <c r="AG135" s="498">
        <f t="shared" si="211"/>
        <v>93279</v>
      </c>
      <c r="AH135" s="498">
        <f t="shared" si="138"/>
        <v>303646</v>
      </c>
      <c r="AK135" s="147"/>
      <c r="AL135" s="147"/>
      <c r="AM135" s="148"/>
    </row>
    <row r="136" spans="1:58" s="138" customFormat="1" ht="15">
      <c r="A136" s="60">
        <v>129</v>
      </c>
      <c r="B136" s="483" t="s">
        <v>457</v>
      </c>
      <c r="C136" s="484">
        <f t="shared" si="194"/>
        <v>1095</v>
      </c>
      <c r="D136" s="171">
        <f t="shared" si="160"/>
        <v>7.0640603832010829</v>
      </c>
      <c r="E136" s="143">
        <f t="shared" si="195"/>
        <v>7471</v>
      </c>
      <c r="F136" s="171">
        <f t="shared" si="161"/>
        <v>48.196890523192053</v>
      </c>
      <c r="G136" s="143">
        <f t="shared" si="196"/>
        <v>6754</v>
      </c>
      <c r="H136" s="171">
        <f t="shared" ref="H136:H142" si="212">(G136/AG136)*100</f>
        <v>43.571382491452162</v>
      </c>
      <c r="I136" s="143">
        <f t="shared" si="197"/>
        <v>181</v>
      </c>
      <c r="J136" s="485">
        <f t="shared" ref="J136:J142" si="213">(I136/AG136)*100</f>
        <v>1.1676666021546998</v>
      </c>
      <c r="K136" s="490">
        <f t="shared" si="198"/>
        <v>7036</v>
      </c>
      <c r="L136" s="164">
        <f t="shared" si="139"/>
        <v>45.390619960002581</v>
      </c>
      <c r="M136" s="150">
        <f t="shared" si="199"/>
        <v>8465</v>
      </c>
      <c r="N136" s="491">
        <f t="shared" si="137"/>
        <v>54.609380039997426</v>
      </c>
      <c r="O136" s="490">
        <f t="shared" si="200"/>
        <v>34301</v>
      </c>
      <c r="P136" s="164">
        <f t="shared" si="130"/>
        <v>48.817317545257879</v>
      </c>
      <c r="Q136" s="150">
        <f t="shared" si="201"/>
        <v>35963</v>
      </c>
      <c r="R136" s="496">
        <f t="shared" si="131"/>
        <v>51.182682454742114</v>
      </c>
      <c r="S136" s="490">
        <f t="shared" si="202"/>
        <v>13906</v>
      </c>
      <c r="T136" s="171">
        <f t="shared" si="132"/>
        <v>89.710341268305271</v>
      </c>
      <c r="U136" s="150">
        <f t="shared" si="203"/>
        <v>1595</v>
      </c>
      <c r="V136" s="496">
        <f t="shared" si="133"/>
        <v>10.289658731694731</v>
      </c>
      <c r="W136" s="490">
        <f t="shared" si="204"/>
        <v>68720</v>
      </c>
      <c r="X136" s="171">
        <f t="shared" si="205"/>
        <v>97.802573152681319</v>
      </c>
      <c r="Y136" s="490">
        <f t="shared" si="206"/>
        <v>1544</v>
      </c>
      <c r="Z136" s="496">
        <f t="shared" si="207"/>
        <v>2.1974268473186838</v>
      </c>
      <c r="AA136" s="490">
        <f t="shared" si="208"/>
        <v>38885</v>
      </c>
      <c r="AB136" s="171">
        <f t="shared" si="134"/>
        <v>55.341284299214387</v>
      </c>
      <c r="AC136" s="150">
        <f t="shared" si="209"/>
        <v>31226</v>
      </c>
      <c r="AD136" s="164">
        <f t="shared" si="135"/>
        <v>44.440965501537057</v>
      </c>
      <c r="AE136" s="150">
        <f t="shared" si="210"/>
        <v>153</v>
      </c>
      <c r="AF136" s="496">
        <f t="shared" si="136"/>
        <v>0.21775019924854833</v>
      </c>
      <c r="AG136" s="498">
        <f t="shared" si="211"/>
        <v>15501</v>
      </c>
      <c r="AH136" s="498">
        <f t="shared" si="138"/>
        <v>70264</v>
      </c>
      <c r="AK136" s="147"/>
      <c r="AL136" s="147"/>
      <c r="AM136" s="148"/>
    </row>
    <row r="137" spans="1:58" s="138" customFormat="1" ht="15">
      <c r="A137" s="60">
        <v>212</v>
      </c>
      <c r="B137" s="483" t="s">
        <v>456</v>
      </c>
      <c r="C137" s="484">
        <f t="shared" si="194"/>
        <v>1756</v>
      </c>
      <c r="D137" s="171">
        <f t="shared" ref="D137:D142" si="214">(C137/AG137)*100</f>
        <v>10.955827302221113</v>
      </c>
      <c r="E137" s="143">
        <f t="shared" si="195"/>
        <v>6922</v>
      </c>
      <c r="F137" s="171">
        <f t="shared" ref="F137:F142" si="215">(E137/AG137)*100</f>
        <v>43.186922884951336</v>
      </c>
      <c r="G137" s="143">
        <f t="shared" si="196"/>
        <v>7089</v>
      </c>
      <c r="H137" s="171">
        <f t="shared" si="212"/>
        <v>44.228849513351634</v>
      </c>
      <c r="I137" s="143">
        <f t="shared" si="197"/>
        <v>261</v>
      </c>
      <c r="J137" s="485">
        <f t="shared" si="213"/>
        <v>1.6284002994759172</v>
      </c>
      <c r="K137" s="490">
        <f t="shared" si="198"/>
        <v>7382</v>
      </c>
      <c r="L137" s="164">
        <f t="shared" si="139"/>
        <v>46.056900424257549</v>
      </c>
      <c r="M137" s="150">
        <f t="shared" si="199"/>
        <v>8646</v>
      </c>
      <c r="N137" s="491">
        <f t="shared" si="137"/>
        <v>53.943099575742451</v>
      </c>
      <c r="O137" s="490">
        <f t="shared" si="200"/>
        <v>20731</v>
      </c>
      <c r="P137" s="164">
        <f t="shared" ref="P137:P142" si="216">O137/(O137+Q137)*100</f>
        <v>48.723794302904956</v>
      </c>
      <c r="Q137" s="150">
        <f t="shared" si="201"/>
        <v>21817</v>
      </c>
      <c r="R137" s="496">
        <f t="shared" ref="R137:R142" si="217">Q137/(O137+Q137)*100</f>
        <v>51.276205697095044</v>
      </c>
      <c r="S137" s="490">
        <f t="shared" si="202"/>
        <v>12263</v>
      </c>
      <c r="T137" s="171">
        <f t="shared" ref="T137:T142" si="218">(S137/AG137)*100</f>
        <v>76.509857748939353</v>
      </c>
      <c r="U137" s="150">
        <f t="shared" si="203"/>
        <v>3765</v>
      </c>
      <c r="V137" s="496">
        <f t="shared" ref="V137:V142" si="219">(U137/AG137)*100</f>
        <v>23.490142251060643</v>
      </c>
      <c r="W137" s="490">
        <f t="shared" si="204"/>
        <v>41369</v>
      </c>
      <c r="X137" s="171">
        <f t="shared" si="205"/>
        <v>97.229011939456612</v>
      </c>
      <c r="Y137" s="490">
        <f t="shared" si="206"/>
        <v>1179</v>
      </c>
      <c r="Z137" s="496">
        <f t="shared" si="207"/>
        <v>2.7709880605433863</v>
      </c>
      <c r="AA137" s="490">
        <f t="shared" si="208"/>
        <v>23603</v>
      </c>
      <c r="AB137" s="171">
        <f t="shared" ref="AB137:AB142" si="220">AA137/AH137*100</f>
        <v>55.473817805772306</v>
      </c>
      <c r="AC137" s="150">
        <f t="shared" si="209"/>
        <v>18830</v>
      </c>
      <c r="AD137" s="164">
        <f t="shared" ref="AD137:AD142" si="221">AC137/AH137*100</f>
        <v>44.255899219704801</v>
      </c>
      <c r="AE137" s="150">
        <f t="shared" si="210"/>
        <v>115</v>
      </c>
      <c r="AF137" s="496">
        <f t="shared" ref="AF137:AF142" si="222">AE137/AH137*100</f>
        <v>0.27028297452289179</v>
      </c>
      <c r="AG137" s="498">
        <f t="shared" si="211"/>
        <v>16028</v>
      </c>
      <c r="AH137" s="498">
        <f t="shared" si="138"/>
        <v>42548</v>
      </c>
      <c r="AK137" s="147"/>
      <c r="AL137" s="147"/>
      <c r="AM137" s="148"/>
    </row>
    <row r="138" spans="1:58" s="138" customFormat="1" ht="15">
      <c r="A138" s="60">
        <v>266</v>
      </c>
      <c r="B138" s="483" t="s">
        <v>455</v>
      </c>
      <c r="C138" s="484">
        <f t="shared" si="194"/>
        <v>2213</v>
      </c>
      <c r="D138" s="171">
        <f t="shared" si="214"/>
        <v>14.067764287076473</v>
      </c>
      <c r="E138" s="143">
        <f t="shared" si="195"/>
        <v>4503</v>
      </c>
      <c r="F138" s="171">
        <f t="shared" si="215"/>
        <v>28.625007946093699</v>
      </c>
      <c r="G138" s="143">
        <f t="shared" si="196"/>
        <v>7825</v>
      </c>
      <c r="H138" s="171">
        <f t="shared" si="212"/>
        <v>49.742546564109084</v>
      </c>
      <c r="I138" s="143">
        <f t="shared" si="197"/>
        <v>1190</v>
      </c>
      <c r="J138" s="485">
        <f t="shared" si="213"/>
        <v>7.5646812027207426</v>
      </c>
      <c r="K138" s="490">
        <f t="shared" si="198"/>
        <v>7151</v>
      </c>
      <c r="L138" s="164">
        <f t="shared" si="139"/>
        <v>45.45801284088742</v>
      </c>
      <c r="M138" s="150">
        <f t="shared" si="199"/>
        <v>8580</v>
      </c>
      <c r="N138" s="491">
        <f>M138/(K138+M138)*100</f>
        <v>54.54198715911258</v>
      </c>
      <c r="O138" s="490">
        <f t="shared" si="200"/>
        <v>69537</v>
      </c>
      <c r="P138" s="164">
        <f t="shared" si="216"/>
        <v>45.704426698215514</v>
      </c>
      <c r="Q138" s="150">
        <f t="shared" si="201"/>
        <v>82608</v>
      </c>
      <c r="R138" s="496">
        <f t="shared" si="217"/>
        <v>54.295573301784486</v>
      </c>
      <c r="S138" s="490">
        <f t="shared" si="202"/>
        <v>15323</v>
      </c>
      <c r="T138" s="171">
        <f t="shared" si="218"/>
        <v>97.406395016210041</v>
      </c>
      <c r="U138" s="150">
        <f t="shared" si="203"/>
        <v>408</v>
      </c>
      <c r="V138" s="496">
        <f t="shared" si="219"/>
        <v>2.5936049837899691</v>
      </c>
      <c r="W138" s="490">
        <f t="shared" si="204"/>
        <v>151311</v>
      </c>
      <c r="X138" s="171">
        <f t="shared" si="205"/>
        <v>99.451838706497085</v>
      </c>
      <c r="Y138" s="490">
        <f t="shared" si="206"/>
        <v>834</v>
      </c>
      <c r="Z138" s="496">
        <f t="shared" si="207"/>
        <v>0.54816129350290843</v>
      </c>
      <c r="AA138" s="490">
        <f t="shared" si="208"/>
        <v>92046</v>
      </c>
      <c r="AB138" s="171">
        <f t="shared" si="220"/>
        <v>60.498866213151928</v>
      </c>
      <c r="AC138" s="150">
        <f t="shared" si="209"/>
        <v>59257</v>
      </c>
      <c r="AD138" s="164">
        <f t="shared" si="221"/>
        <v>38.947714351441057</v>
      </c>
      <c r="AE138" s="150">
        <f t="shared" si="210"/>
        <v>842</v>
      </c>
      <c r="AF138" s="496">
        <f t="shared" si="222"/>
        <v>0.55341943540701299</v>
      </c>
      <c r="AG138" s="498">
        <f t="shared" si="211"/>
        <v>15731</v>
      </c>
      <c r="AH138" s="498">
        <f>O138+Q138</f>
        <v>152145</v>
      </c>
      <c r="AK138" s="147"/>
      <c r="AL138" s="147"/>
      <c r="AM138" s="148"/>
    </row>
    <row r="139" spans="1:58" s="138" customFormat="1" ht="15">
      <c r="A139" s="60">
        <v>308</v>
      </c>
      <c r="B139" s="483" t="s">
        <v>454</v>
      </c>
      <c r="C139" s="484">
        <f t="shared" si="194"/>
        <v>1207</v>
      </c>
      <c r="D139" s="171">
        <f t="shared" si="214"/>
        <v>9.5076801890508076</v>
      </c>
      <c r="E139" s="143">
        <f t="shared" si="195"/>
        <v>6453</v>
      </c>
      <c r="F139" s="171">
        <f t="shared" si="215"/>
        <v>50.83103584088223</v>
      </c>
      <c r="G139" s="143">
        <f t="shared" si="196"/>
        <v>5013</v>
      </c>
      <c r="H139" s="171">
        <f t="shared" si="212"/>
        <v>39.487987396612837</v>
      </c>
      <c r="I139" s="143">
        <f t="shared" si="197"/>
        <v>22</v>
      </c>
      <c r="J139" s="485">
        <f t="shared" si="213"/>
        <v>0.17329657345411578</v>
      </c>
      <c r="K139" s="490">
        <f t="shared" si="198"/>
        <v>5814</v>
      </c>
      <c r="L139" s="164">
        <f>(K139/(K139+M139))*100</f>
        <v>45.797558093737692</v>
      </c>
      <c r="M139" s="150">
        <f t="shared" si="199"/>
        <v>6881</v>
      </c>
      <c r="N139" s="491">
        <f>M139/(K139+M139)*100</f>
        <v>54.202441906262308</v>
      </c>
      <c r="O139" s="490">
        <f t="shared" si="200"/>
        <v>16841</v>
      </c>
      <c r="P139" s="164">
        <f t="shared" si="216"/>
        <v>50.037139376652704</v>
      </c>
      <c r="Q139" s="150">
        <f t="shared" si="201"/>
        <v>16816</v>
      </c>
      <c r="R139" s="496">
        <f t="shared" si="217"/>
        <v>49.962860623347296</v>
      </c>
      <c r="S139" s="490">
        <f t="shared" si="202"/>
        <v>7560</v>
      </c>
      <c r="T139" s="171">
        <f t="shared" si="218"/>
        <v>59.551004332414337</v>
      </c>
      <c r="U139" s="150">
        <f t="shared" si="203"/>
        <v>5135</v>
      </c>
      <c r="V139" s="496">
        <f t="shared" si="219"/>
        <v>40.448995667585663</v>
      </c>
      <c r="W139" s="490">
        <f t="shared" si="204"/>
        <v>31582</v>
      </c>
      <c r="X139" s="171">
        <f t="shared" si="205"/>
        <v>93.834863475651417</v>
      </c>
      <c r="Y139" s="490">
        <f t="shared" si="206"/>
        <v>2075</v>
      </c>
      <c r="Z139" s="496">
        <f t="shared" si="207"/>
        <v>6.1651365243485756</v>
      </c>
      <c r="AA139" s="490">
        <f t="shared" si="208"/>
        <v>18022</v>
      </c>
      <c r="AB139" s="171">
        <f t="shared" si="220"/>
        <v>53.546067682800015</v>
      </c>
      <c r="AC139" s="150">
        <f t="shared" si="209"/>
        <v>15569</v>
      </c>
      <c r="AD139" s="164">
        <f t="shared" si="221"/>
        <v>46.257836408473722</v>
      </c>
      <c r="AE139" s="150">
        <f t="shared" si="210"/>
        <v>66</v>
      </c>
      <c r="AF139" s="496">
        <f t="shared" si="222"/>
        <v>0.19609590872626792</v>
      </c>
      <c r="AG139" s="498">
        <f t="shared" si="211"/>
        <v>12695</v>
      </c>
      <c r="AH139" s="498">
        <f>O139+Q139</f>
        <v>33657</v>
      </c>
      <c r="AK139" s="147"/>
      <c r="AL139" s="147"/>
      <c r="AM139" s="148"/>
    </row>
    <row r="140" spans="1:58" s="138" customFormat="1" ht="15">
      <c r="A140" s="60">
        <v>360</v>
      </c>
      <c r="B140" s="483" t="s">
        <v>452</v>
      </c>
      <c r="C140" s="484">
        <f t="shared" si="194"/>
        <v>5830</v>
      </c>
      <c r="D140" s="171">
        <f t="shared" si="214"/>
        <v>14.310962737493249</v>
      </c>
      <c r="E140" s="143">
        <f t="shared" si="195"/>
        <v>16511</v>
      </c>
      <c r="F140" s="171">
        <f t="shared" si="215"/>
        <v>40.529726545240322</v>
      </c>
      <c r="G140" s="143">
        <f t="shared" si="196"/>
        <v>15914</v>
      </c>
      <c r="H140" s="171">
        <f t="shared" si="212"/>
        <v>39.064264323236294</v>
      </c>
      <c r="I140" s="143">
        <f t="shared" si="197"/>
        <v>2483</v>
      </c>
      <c r="J140" s="485">
        <f t="shared" si="213"/>
        <v>6.0950463940301436</v>
      </c>
      <c r="K140" s="490">
        <f t="shared" si="198"/>
        <v>18485</v>
      </c>
      <c r="L140" s="164">
        <f>(K140/(K140+M140))*100</f>
        <v>45.375325249153128</v>
      </c>
      <c r="M140" s="150">
        <f t="shared" si="199"/>
        <v>22253</v>
      </c>
      <c r="N140" s="491">
        <f>M140/(K140+M140)*100</f>
        <v>54.624674750846879</v>
      </c>
      <c r="O140" s="490">
        <f t="shared" si="200"/>
        <v>126434</v>
      </c>
      <c r="P140" s="164">
        <f t="shared" si="216"/>
        <v>47.902190632790536</v>
      </c>
      <c r="Q140" s="150">
        <f t="shared" si="201"/>
        <v>137508</v>
      </c>
      <c r="R140" s="496">
        <f t="shared" si="217"/>
        <v>52.097809367209457</v>
      </c>
      <c r="S140" s="490">
        <f t="shared" si="202"/>
        <v>39009</v>
      </c>
      <c r="T140" s="171">
        <f t="shared" si="218"/>
        <v>95.755805390544452</v>
      </c>
      <c r="U140" s="150">
        <f t="shared" si="203"/>
        <v>1729</v>
      </c>
      <c r="V140" s="496">
        <f t="shared" si="219"/>
        <v>4.2441946094555458</v>
      </c>
      <c r="W140" s="490">
        <f t="shared" si="204"/>
        <v>261852</v>
      </c>
      <c r="X140" s="171">
        <f t="shared" si="205"/>
        <v>99.208159368346074</v>
      </c>
      <c r="Y140" s="490">
        <f t="shared" si="206"/>
        <v>2090</v>
      </c>
      <c r="Z140" s="496">
        <f t="shared" si="207"/>
        <v>0.79184063165392404</v>
      </c>
      <c r="AA140" s="490">
        <f t="shared" si="208"/>
        <v>146763</v>
      </c>
      <c r="AB140" s="171">
        <f t="shared" si="220"/>
        <v>55.604261542308542</v>
      </c>
      <c r="AC140" s="150">
        <f t="shared" si="209"/>
        <v>116544</v>
      </c>
      <c r="AD140" s="164">
        <f t="shared" si="221"/>
        <v>44.155155299270291</v>
      </c>
      <c r="AE140" s="150">
        <f t="shared" si="210"/>
        <v>635</v>
      </c>
      <c r="AF140" s="496">
        <f t="shared" si="222"/>
        <v>0.24058315842116826</v>
      </c>
      <c r="AG140" s="498">
        <f t="shared" si="211"/>
        <v>40738</v>
      </c>
      <c r="AH140" s="498">
        <f>O140+Q140</f>
        <v>263942</v>
      </c>
      <c r="AK140" s="147"/>
      <c r="AL140" s="147"/>
      <c r="AM140" s="148"/>
    </row>
    <row r="141" spans="1:58" s="138" customFormat="1" ht="15">
      <c r="A141" s="60">
        <v>380</v>
      </c>
      <c r="B141" s="483" t="s">
        <v>451</v>
      </c>
      <c r="C141" s="484">
        <f t="shared" si="194"/>
        <v>1368</v>
      </c>
      <c r="D141" s="171">
        <f t="shared" si="214"/>
        <v>15.09433962264151</v>
      </c>
      <c r="E141" s="143">
        <f t="shared" si="195"/>
        <v>3789</v>
      </c>
      <c r="F141" s="171">
        <f t="shared" si="215"/>
        <v>41.807348560079447</v>
      </c>
      <c r="G141" s="143">
        <f t="shared" si="196"/>
        <v>3643</v>
      </c>
      <c r="H141" s="171">
        <f t="shared" si="212"/>
        <v>40.196402957078234</v>
      </c>
      <c r="I141" s="143">
        <f t="shared" si="197"/>
        <v>263</v>
      </c>
      <c r="J141" s="485">
        <f t="shared" si="213"/>
        <v>2.9019088602008165</v>
      </c>
      <c r="K141" s="490">
        <f t="shared" si="198"/>
        <v>4127</v>
      </c>
      <c r="L141" s="164">
        <f>(K141/(K141+M141))*100</f>
        <v>45.536797969767186</v>
      </c>
      <c r="M141" s="150">
        <f t="shared" si="199"/>
        <v>4936</v>
      </c>
      <c r="N141" s="491">
        <f>M141/(K141+M141)*100</f>
        <v>54.463202030232814</v>
      </c>
      <c r="O141" s="490">
        <f t="shared" si="200"/>
        <v>3822</v>
      </c>
      <c r="P141" s="164">
        <f t="shared" si="216"/>
        <v>47.395833333333329</v>
      </c>
      <c r="Q141" s="150">
        <f t="shared" si="201"/>
        <v>4242</v>
      </c>
      <c r="R141" s="496">
        <f t="shared" si="217"/>
        <v>52.604166666666664</v>
      </c>
      <c r="S141" s="490">
        <f t="shared" si="202"/>
        <v>8525</v>
      </c>
      <c r="T141" s="171">
        <f t="shared" si="218"/>
        <v>94.063775791680456</v>
      </c>
      <c r="U141" s="150">
        <f t="shared" si="203"/>
        <v>538</v>
      </c>
      <c r="V141" s="496">
        <f t="shared" si="219"/>
        <v>5.9362242083195413</v>
      </c>
      <c r="W141" s="490">
        <f t="shared" si="204"/>
        <v>7845</v>
      </c>
      <c r="X141" s="171">
        <f t="shared" si="205"/>
        <v>97.28422619047619</v>
      </c>
      <c r="Y141" s="490">
        <f t="shared" si="206"/>
        <v>219</v>
      </c>
      <c r="Z141" s="496">
        <f t="shared" si="207"/>
        <v>2.7157738095238098</v>
      </c>
      <c r="AA141" s="490">
        <f t="shared" si="208"/>
        <v>5159</v>
      </c>
      <c r="AB141" s="171">
        <f t="shared" si="220"/>
        <v>63.975694444444443</v>
      </c>
      <c r="AC141" s="150">
        <f t="shared" si="209"/>
        <v>2898</v>
      </c>
      <c r="AD141" s="164">
        <f t="shared" si="221"/>
        <v>35.9375</v>
      </c>
      <c r="AE141" s="150">
        <f t="shared" si="210"/>
        <v>7</v>
      </c>
      <c r="AF141" s="496">
        <f t="shared" si="222"/>
        <v>8.6805555555555552E-2</v>
      </c>
      <c r="AG141" s="498">
        <f t="shared" si="211"/>
        <v>9063</v>
      </c>
      <c r="AH141" s="498">
        <f>O141+Q141</f>
        <v>8064</v>
      </c>
      <c r="AK141" s="147"/>
      <c r="AL141" s="147"/>
      <c r="AM141" s="148"/>
    </row>
    <row r="142" spans="1:58" s="138" customFormat="1" ht="15.75" thickBot="1">
      <c r="A142" s="60">
        <v>631</v>
      </c>
      <c r="B142" s="483" t="s">
        <v>450</v>
      </c>
      <c r="C142" s="486">
        <f t="shared" si="194"/>
        <v>700</v>
      </c>
      <c r="D142" s="487">
        <f t="shared" si="214"/>
        <v>12.473271560940841</v>
      </c>
      <c r="E142" s="488">
        <f t="shared" si="195"/>
        <v>2072</v>
      </c>
      <c r="F142" s="487">
        <f t="shared" si="215"/>
        <v>36.920883820384894</v>
      </c>
      <c r="G142" s="488">
        <f t="shared" si="196"/>
        <v>2715</v>
      </c>
      <c r="H142" s="487">
        <f t="shared" si="212"/>
        <v>48.378474697077692</v>
      </c>
      <c r="I142" s="488">
        <f t="shared" si="197"/>
        <v>125</v>
      </c>
      <c r="J142" s="489">
        <f t="shared" si="213"/>
        <v>2.227369921596579</v>
      </c>
      <c r="K142" s="492">
        <f t="shared" si="198"/>
        <v>2535</v>
      </c>
      <c r="L142" s="493">
        <f>(K142/(K142+M142))*100</f>
        <v>45.17106200997862</v>
      </c>
      <c r="M142" s="494">
        <f t="shared" si="199"/>
        <v>3077</v>
      </c>
      <c r="N142" s="495">
        <f>M142/(K142+M142)*100</f>
        <v>54.828937990021387</v>
      </c>
      <c r="O142" s="492">
        <f t="shared" si="200"/>
        <v>24236</v>
      </c>
      <c r="P142" s="493">
        <f t="shared" si="216"/>
        <v>46.678607885056145</v>
      </c>
      <c r="Q142" s="494">
        <f t="shared" si="201"/>
        <v>27685</v>
      </c>
      <c r="R142" s="497">
        <f t="shared" si="217"/>
        <v>53.321392114943855</v>
      </c>
      <c r="S142" s="492">
        <f t="shared" si="202"/>
        <v>5449</v>
      </c>
      <c r="T142" s="487">
        <f t="shared" si="218"/>
        <v>97.095509622238069</v>
      </c>
      <c r="U142" s="494">
        <f t="shared" si="203"/>
        <v>163</v>
      </c>
      <c r="V142" s="497">
        <f t="shared" si="219"/>
        <v>2.9044903777619386</v>
      </c>
      <c r="W142" s="490">
        <f t="shared" si="204"/>
        <v>51702</v>
      </c>
      <c r="X142" s="171">
        <f t="shared" si="205"/>
        <v>99.578205350436249</v>
      </c>
      <c r="Y142" s="490">
        <f t="shared" si="206"/>
        <v>219</v>
      </c>
      <c r="Z142" s="496">
        <f t="shared" si="207"/>
        <v>0.42179464956376034</v>
      </c>
      <c r="AA142" s="492">
        <f t="shared" si="208"/>
        <v>30776</v>
      </c>
      <c r="AB142" s="487">
        <f t="shared" si="220"/>
        <v>59.274667282987615</v>
      </c>
      <c r="AC142" s="494">
        <f t="shared" si="209"/>
        <v>20893</v>
      </c>
      <c r="AD142" s="493">
        <f t="shared" si="221"/>
        <v>40.239979969569148</v>
      </c>
      <c r="AE142" s="494">
        <f t="shared" si="210"/>
        <v>252</v>
      </c>
      <c r="AF142" s="497">
        <f t="shared" si="222"/>
        <v>0.48535274744323109</v>
      </c>
      <c r="AG142" s="499">
        <f t="shared" si="211"/>
        <v>5612</v>
      </c>
      <c r="AH142" s="499">
        <f>O142+Q142</f>
        <v>51921</v>
      </c>
      <c r="AK142" s="147"/>
      <c r="AL142" s="147"/>
      <c r="AM142" s="148"/>
      <c r="AP142" s="142"/>
      <c r="AQ142" s="142"/>
      <c r="AR142" s="142"/>
    </row>
    <row r="143" spans="1:58" s="142" customFormat="1" ht="15">
      <c r="A143" s="18"/>
      <c r="AK143" s="147"/>
      <c r="AL143" s="147"/>
      <c r="AM143" s="148"/>
      <c r="AP143" s="138"/>
      <c r="AQ143" s="138"/>
      <c r="AR143" s="138"/>
    </row>
    <row r="144" spans="1:58" s="138" customFormat="1" ht="15">
      <c r="A144" s="18"/>
      <c r="B144" s="141"/>
      <c r="C144" s="140"/>
      <c r="D144" s="140"/>
      <c r="E144" s="140"/>
      <c r="F144" s="140"/>
      <c r="G144" s="140"/>
      <c r="H144" s="140"/>
      <c r="I144" s="140"/>
      <c r="J144" s="140"/>
      <c r="K144" s="706" t="s">
        <v>894</v>
      </c>
      <c r="L144" s="831" t="str">
        <f>'1.COBERTURA  DANE'!B141</f>
        <v>SISPRO-BODEGA DE DATOS FEBRERO 2018</v>
      </c>
      <c r="M144" s="831"/>
      <c r="N144" s="140"/>
      <c r="O144" s="140"/>
      <c r="P144" s="140"/>
      <c r="Q144" s="140"/>
      <c r="R144" s="140"/>
      <c r="S144" s="140"/>
      <c r="T144" s="140"/>
      <c r="U144" s="140"/>
      <c r="V144" s="140"/>
      <c r="W144" s="140"/>
      <c r="X144" s="140"/>
      <c r="Y144" s="140"/>
      <c r="Z144" s="140"/>
      <c r="AA144" s="140"/>
      <c r="AB144" s="140"/>
      <c r="AC144" s="140"/>
      <c r="AD144" s="140"/>
      <c r="AE144" s="140"/>
      <c r="AF144" s="140"/>
      <c r="AG144" s="140"/>
      <c r="AH144" s="140"/>
      <c r="AK144" s="147"/>
      <c r="AL144" s="147"/>
      <c r="AM144" s="148"/>
    </row>
    <row r="145" spans="1:39" s="138" customFormat="1" ht="15">
      <c r="A145" s="18"/>
      <c r="B145" s="140"/>
      <c r="C145" s="140"/>
      <c r="D145" s="140"/>
      <c r="E145" s="140"/>
      <c r="F145" s="140"/>
      <c r="G145" s="140"/>
      <c r="H145" s="140"/>
      <c r="I145" s="140"/>
      <c r="J145" s="140"/>
      <c r="K145" s="708"/>
      <c r="L145" s="831" t="s">
        <v>1100</v>
      </c>
      <c r="M145" s="831"/>
      <c r="N145" s="140"/>
      <c r="O145" s="140"/>
      <c r="P145" s="140"/>
      <c r="Q145" s="140"/>
      <c r="R145" s="140"/>
      <c r="S145" s="140"/>
      <c r="T145" s="140"/>
      <c r="U145" s="140"/>
      <c r="V145" s="140"/>
      <c r="W145" s="140"/>
      <c r="X145" s="140"/>
      <c r="Y145" s="140"/>
      <c r="Z145" s="140"/>
      <c r="AA145" s="140"/>
      <c r="AB145" s="140"/>
      <c r="AC145" s="140"/>
      <c r="AD145" s="140"/>
      <c r="AE145" s="140"/>
      <c r="AF145" s="140"/>
      <c r="AG145" s="140"/>
      <c r="AH145" s="140"/>
      <c r="AK145" s="147"/>
      <c r="AL145" s="147"/>
      <c r="AM145" s="148"/>
    </row>
    <row r="146" spans="1:39" s="138" customFormat="1" ht="15">
      <c r="A146" s="18"/>
      <c r="B146" s="140"/>
      <c r="C146" s="140"/>
      <c r="D146" s="140"/>
      <c r="E146" s="140"/>
      <c r="F146" s="140"/>
      <c r="G146" s="140"/>
      <c r="H146" s="140"/>
      <c r="I146" s="140"/>
      <c r="J146" s="140"/>
      <c r="K146" s="709" t="s">
        <v>1073</v>
      </c>
      <c r="L146" s="832" t="s">
        <v>1072</v>
      </c>
      <c r="M146" s="832"/>
      <c r="N146" s="140"/>
      <c r="O146" s="140"/>
      <c r="P146" s="140"/>
      <c r="Q146" s="140"/>
      <c r="R146" s="140"/>
      <c r="S146" s="140"/>
      <c r="T146" s="140"/>
      <c r="U146" s="140"/>
      <c r="V146" s="140"/>
      <c r="W146" s="140"/>
      <c r="X146" s="140"/>
      <c r="Y146" s="140"/>
      <c r="Z146" s="140"/>
      <c r="AA146" s="140"/>
      <c r="AB146" s="140"/>
      <c r="AC146" s="140"/>
      <c r="AD146" s="140"/>
      <c r="AE146" s="140"/>
      <c r="AF146" s="140"/>
      <c r="AG146" s="140"/>
      <c r="AH146" s="140"/>
      <c r="AK146" s="147"/>
      <c r="AL146" s="147"/>
      <c r="AM146" s="148"/>
    </row>
    <row r="147" spans="1:39" s="138" customFormat="1" ht="15">
      <c r="A147" s="18"/>
      <c r="B147" s="141"/>
      <c r="C147" s="140"/>
      <c r="D147" s="140"/>
      <c r="E147" s="140"/>
      <c r="F147" s="140"/>
      <c r="G147" s="140"/>
      <c r="H147" s="140"/>
      <c r="I147" s="140"/>
      <c r="J147" s="140"/>
      <c r="K147" s="140"/>
      <c r="L147" s="140"/>
      <c r="M147" s="140"/>
      <c r="N147" s="140"/>
      <c r="O147" s="140"/>
      <c r="P147" s="140"/>
      <c r="Q147" s="140"/>
      <c r="R147" s="140"/>
      <c r="S147" s="140"/>
      <c r="T147" s="140"/>
      <c r="U147" s="140"/>
      <c r="V147" s="140"/>
      <c r="W147" s="140"/>
      <c r="X147" s="140"/>
      <c r="Y147" s="140"/>
      <c r="Z147" s="140"/>
      <c r="AA147" s="140"/>
      <c r="AB147" s="140"/>
      <c r="AC147" s="140"/>
      <c r="AD147" s="140"/>
      <c r="AE147" s="140"/>
      <c r="AF147" s="140"/>
      <c r="AG147" s="140"/>
      <c r="AH147" s="140"/>
      <c r="AK147" s="147"/>
      <c r="AL147" s="147"/>
      <c r="AM147" s="148"/>
    </row>
    <row r="148" spans="1:39" s="138" customFormat="1" ht="15">
      <c r="A148" s="18"/>
      <c r="B148" s="139"/>
      <c r="AK148" s="147"/>
      <c r="AL148" s="147"/>
      <c r="AM148" s="148"/>
    </row>
    <row r="149" spans="1:39" s="138" customFormat="1" ht="15">
      <c r="A149" s="18"/>
      <c r="AK149" s="147"/>
      <c r="AL149" s="147"/>
      <c r="AM149" s="148"/>
    </row>
    <row r="150" spans="1:39" s="138" customFormat="1" ht="15">
      <c r="A150" s="18"/>
      <c r="AK150" s="147"/>
      <c r="AL150" s="147"/>
      <c r="AM150" s="148"/>
    </row>
    <row r="151" spans="1:39" s="138" customFormat="1" ht="15">
      <c r="A151" s="18"/>
      <c r="AK151" s="147"/>
      <c r="AL151" s="147"/>
      <c r="AM151" s="148"/>
    </row>
    <row r="152" spans="1:39" s="138" customFormat="1" ht="15">
      <c r="A152" s="18"/>
      <c r="AK152" s="147"/>
      <c r="AL152" s="147"/>
      <c r="AM152" s="148"/>
    </row>
    <row r="153" spans="1:39" s="138" customFormat="1" ht="15">
      <c r="A153" s="18"/>
      <c r="AK153" s="147"/>
      <c r="AL153" s="147"/>
      <c r="AM153" s="148"/>
    </row>
    <row r="154" spans="1:39" s="138" customFormat="1" ht="15">
      <c r="A154" s="18"/>
      <c r="AK154" s="147"/>
      <c r="AL154" s="147"/>
      <c r="AM154" s="148"/>
    </row>
    <row r="155" spans="1:39" s="138" customFormat="1" ht="15">
      <c r="A155" s="18"/>
      <c r="AK155" s="147"/>
      <c r="AL155" s="147"/>
      <c r="AM155" s="148"/>
    </row>
    <row r="156" spans="1:39" s="138" customFormat="1" ht="15">
      <c r="A156" s="18"/>
      <c r="AK156" s="147"/>
      <c r="AL156" s="147"/>
      <c r="AM156" s="148"/>
    </row>
    <row r="157" spans="1:39" s="138" customFormat="1" ht="15">
      <c r="A157" s="18"/>
      <c r="AK157" s="147"/>
      <c r="AL157" s="147"/>
      <c r="AM157" s="148"/>
    </row>
    <row r="158" spans="1:39" s="138" customFormat="1" ht="15">
      <c r="A158" s="18"/>
      <c r="AK158" s="147"/>
      <c r="AL158" s="147"/>
      <c r="AM158" s="148"/>
    </row>
    <row r="159" spans="1:39" s="138" customFormat="1" ht="15">
      <c r="A159" s="18"/>
      <c r="AK159" s="147"/>
      <c r="AL159" s="147"/>
      <c r="AM159" s="148"/>
    </row>
    <row r="160" spans="1:39" s="138" customFormat="1" ht="15">
      <c r="A160" s="18"/>
      <c r="AK160" s="147"/>
      <c r="AL160" s="147"/>
      <c r="AM160" s="148"/>
    </row>
    <row r="161" spans="1:39" s="138" customFormat="1" ht="15">
      <c r="A161" s="18"/>
      <c r="AK161" s="147"/>
      <c r="AL161" s="147"/>
      <c r="AM161" s="148"/>
    </row>
    <row r="162" spans="1:39" s="138" customFormat="1" ht="15">
      <c r="A162" s="18"/>
      <c r="AK162" s="147"/>
      <c r="AL162" s="147"/>
      <c r="AM162" s="148"/>
    </row>
    <row r="163" spans="1:39" s="138" customFormat="1" ht="15">
      <c r="A163" s="18"/>
      <c r="AK163" s="147"/>
      <c r="AL163" s="147"/>
      <c r="AM163" s="148"/>
    </row>
    <row r="164" spans="1:39" s="138" customFormat="1" ht="15">
      <c r="A164" s="18"/>
      <c r="AK164" s="147"/>
      <c r="AL164" s="147"/>
      <c r="AM164" s="148"/>
    </row>
    <row r="165" spans="1:39" s="138" customFormat="1" ht="15">
      <c r="A165" s="18"/>
      <c r="AK165" s="147"/>
      <c r="AL165" s="147"/>
      <c r="AM165" s="148"/>
    </row>
    <row r="166" spans="1:39" s="138" customFormat="1" ht="15">
      <c r="A166" s="18"/>
      <c r="AK166" s="147"/>
      <c r="AL166" s="147"/>
      <c r="AM166" s="148"/>
    </row>
    <row r="167" spans="1:39" s="138" customFormat="1" ht="15">
      <c r="A167" s="18"/>
      <c r="AK167" s="147"/>
      <c r="AL167" s="147"/>
      <c r="AM167" s="148"/>
    </row>
    <row r="168" spans="1:39" s="138" customFormat="1" ht="15">
      <c r="A168" s="18"/>
      <c r="AK168" s="147"/>
      <c r="AL168" s="147"/>
      <c r="AM168" s="148"/>
    </row>
    <row r="169" spans="1:39" s="138" customFormat="1" ht="15">
      <c r="A169" s="18"/>
      <c r="AK169" s="147"/>
      <c r="AL169" s="147"/>
      <c r="AM169" s="148"/>
    </row>
    <row r="170" spans="1:39" s="138" customFormat="1" ht="15">
      <c r="A170" s="18"/>
      <c r="AK170" s="147"/>
      <c r="AL170" s="147"/>
      <c r="AM170" s="148"/>
    </row>
    <row r="171" spans="1:39" s="138" customFormat="1" ht="15">
      <c r="A171" s="18"/>
      <c r="AK171" s="147"/>
      <c r="AL171" s="147"/>
      <c r="AM171" s="148"/>
    </row>
    <row r="172" spans="1:39" s="138" customFormat="1" ht="15">
      <c r="A172" s="18"/>
      <c r="AK172" s="147"/>
      <c r="AL172" s="147"/>
      <c r="AM172" s="148"/>
    </row>
    <row r="173" spans="1:39" s="138" customFormat="1" ht="15">
      <c r="A173" s="18"/>
      <c r="AK173" s="147"/>
      <c r="AL173" s="147"/>
      <c r="AM173" s="148"/>
    </row>
    <row r="174" spans="1:39" s="138" customFormat="1" ht="15">
      <c r="A174" s="18"/>
      <c r="AK174" s="147"/>
      <c r="AL174" s="147"/>
      <c r="AM174" s="148"/>
    </row>
    <row r="175" spans="1:39" s="138" customFormat="1" ht="15">
      <c r="A175" s="18"/>
      <c r="AK175" s="147"/>
      <c r="AL175" s="147"/>
      <c r="AM175" s="148"/>
    </row>
    <row r="176" spans="1:39" s="138" customFormat="1" ht="15">
      <c r="A176" s="18"/>
      <c r="AK176" s="147"/>
      <c r="AL176" s="147"/>
      <c r="AM176" s="148"/>
    </row>
    <row r="177" spans="1:39" s="138" customFormat="1" ht="15">
      <c r="A177" s="18"/>
      <c r="AK177" s="147"/>
      <c r="AL177" s="147"/>
      <c r="AM177" s="148"/>
    </row>
    <row r="178" spans="1:39" s="138" customFormat="1" ht="15">
      <c r="A178" s="18"/>
      <c r="AK178" s="147"/>
      <c r="AL178" s="147"/>
      <c r="AM178" s="148"/>
    </row>
    <row r="179" spans="1:39" s="138" customFormat="1" ht="15">
      <c r="A179" s="18"/>
      <c r="AK179" s="147"/>
      <c r="AL179" s="147"/>
      <c r="AM179" s="148"/>
    </row>
    <row r="180" spans="1:39" s="138" customFormat="1" ht="15">
      <c r="A180" s="18"/>
      <c r="AK180" s="147"/>
      <c r="AL180" s="147"/>
      <c r="AM180" s="148"/>
    </row>
    <row r="181" spans="1:39" s="138" customFormat="1" ht="15">
      <c r="A181" s="18"/>
      <c r="AK181" s="147"/>
      <c r="AL181" s="147"/>
      <c r="AM181" s="148"/>
    </row>
    <row r="182" spans="1:39" s="138" customFormat="1" ht="15">
      <c r="A182" s="18"/>
      <c r="AK182" s="147"/>
      <c r="AL182" s="147"/>
      <c r="AM182" s="148"/>
    </row>
    <row r="183" spans="1:39" s="138" customFormat="1" ht="15">
      <c r="A183" s="18"/>
      <c r="AK183" s="147"/>
      <c r="AL183" s="147"/>
      <c r="AM183" s="148"/>
    </row>
    <row r="184" spans="1:39" s="138" customFormat="1" ht="15">
      <c r="A184" s="18"/>
      <c r="AK184" s="147"/>
      <c r="AL184" s="147"/>
      <c r="AM184" s="148"/>
    </row>
    <row r="185" spans="1:39" s="138" customFormat="1" ht="15">
      <c r="A185" s="18"/>
      <c r="AK185" s="147"/>
      <c r="AL185" s="147"/>
      <c r="AM185" s="148"/>
    </row>
    <row r="186" spans="1:39" s="138" customFormat="1" ht="15">
      <c r="A186" s="18"/>
      <c r="AK186" s="147"/>
      <c r="AL186" s="147"/>
      <c r="AM186" s="148"/>
    </row>
    <row r="187" spans="1:39" s="138" customFormat="1" ht="15">
      <c r="A187" s="18"/>
      <c r="AK187" s="147"/>
      <c r="AL187" s="147"/>
      <c r="AM187" s="148"/>
    </row>
    <row r="188" spans="1:39" s="138" customFormat="1" ht="15">
      <c r="A188" s="18"/>
      <c r="AK188" s="147"/>
      <c r="AL188" s="147"/>
      <c r="AM188" s="148"/>
    </row>
    <row r="189" spans="1:39" s="138" customFormat="1" ht="15">
      <c r="A189" s="18"/>
      <c r="AK189" s="147"/>
      <c r="AL189" s="147"/>
      <c r="AM189" s="148"/>
    </row>
    <row r="190" spans="1:39" s="138" customFormat="1" ht="15">
      <c r="A190" s="18"/>
      <c r="AK190" s="147"/>
      <c r="AL190" s="147"/>
      <c r="AM190" s="148"/>
    </row>
    <row r="191" spans="1:39" s="138" customFormat="1" ht="15">
      <c r="A191" s="18"/>
      <c r="AK191" s="147"/>
      <c r="AL191" s="147"/>
      <c r="AM191" s="148"/>
    </row>
    <row r="192" spans="1:39" s="138" customFormat="1" ht="15">
      <c r="A192" s="18"/>
      <c r="AK192" s="147"/>
      <c r="AL192" s="147"/>
      <c r="AM192" s="148"/>
    </row>
    <row r="193" spans="1:44" s="138" customFormat="1" ht="15">
      <c r="A193" s="18"/>
      <c r="AK193" s="147"/>
      <c r="AL193" s="147"/>
      <c r="AM193" s="148"/>
    </row>
    <row r="194" spans="1:44" s="138" customFormat="1" ht="15">
      <c r="A194" s="18"/>
      <c r="AK194" s="147"/>
      <c r="AL194" s="147"/>
      <c r="AM194" s="148"/>
    </row>
    <row r="195" spans="1:44" s="138" customFormat="1" ht="15">
      <c r="A195" s="18"/>
      <c r="AK195" s="147"/>
      <c r="AL195" s="147"/>
      <c r="AM195" s="148"/>
    </row>
    <row r="196" spans="1:44" s="138" customFormat="1" ht="15">
      <c r="A196" s="18"/>
      <c r="AK196" s="147"/>
      <c r="AL196" s="147"/>
      <c r="AM196" s="148"/>
    </row>
    <row r="197" spans="1:44" s="138" customFormat="1" ht="15">
      <c r="A197" s="18"/>
      <c r="AK197" s="147"/>
      <c r="AL197" s="147"/>
      <c r="AM197" s="148"/>
    </row>
    <row r="198" spans="1:44" s="138" customFormat="1" ht="15">
      <c r="A198" s="18"/>
      <c r="AK198" s="147"/>
      <c r="AL198" s="147"/>
      <c r="AM198" s="148"/>
    </row>
    <row r="199" spans="1:44" s="138" customFormat="1" ht="15">
      <c r="A199" s="18"/>
      <c r="AK199" s="147"/>
      <c r="AL199" s="147"/>
      <c r="AM199" s="148"/>
    </row>
    <row r="200" spans="1:44" s="138" customFormat="1" ht="15">
      <c r="A200" s="18"/>
      <c r="AK200" s="147"/>
      <c r="AL200" s="147"/>
      <c r="AM200" s="148"/>
    </row>
    <row r="201" spans="1:44" s="138" customFormat="1" ht="15">
      <c r="A201" s="18"/>
      <c r="AK201" s="147"/>
      <c r="AL201" s="147"/>
      <c r="AM201" s="148"/>
    </row>
    <row r="202" spans="1:44" s="138" customFormat="1" ht="15">
      <c r="A202" s="18"/>
      <c r="AK202" s="147"/>
      <c r="AL202" s="147"/>
      <c r="AM202" s="148"/>
    </row>
    <row r="203" spans="1:44" s="138" customFormat="1" ht="15">
      <c r="A203" s="18"/>
      <c r="AK203" s="147"/>
      <c r="AL203" s="147"/>
      <c r="AM203" s="148"/>
    </row>
    <row r="204" spans="1:44" s="138" customFormat="1" ht="15">
      <c r="A204" s="18"/>
      <c r="AK204" s="147"/>
      <c r="AL204" s="147"/>
      <c r="AM204" s="148"/>
    </row>
    <row r="205" spans="1:44" s="138" customFormat="1" ht="15">
      <c r="A205" s="18"/>
      <c r="AK205" s="147"/>
      <c r="AL205" s="147"/>
      <c r="AM205" s="148"/>
      <c r="AP205" s="137"/>
      <c r="AQ205" s="137"/>
      <c r="AR205" s="137"/>
    </row>
    <row r="206" spans="1:44" ht="15">
      <c r="AK206" s="147"/>
      <c r="AL206" s="147"/>
      <c r="AM206" s="148"/>
    </row>
    <row r="207" spans="1:44" ht="15">
      <c r="AK207" s="147"/>
      <c r="AL207" s="147"/>
      <c r="AM207" s="148"/>
    </row>
    <row r="208" spans="1:44" ht="15">
      <c r="AK208" s="147"/>
      <c r="AL208" s="147"/>
      <c r="AM208" s="148"/>
    </row>
    <row r="209" spans="37:39" ht="15">
      <c r="AK209" s="147"/>
      <c r="AL209" s="147"/>
      <c r="AM209" s="148"/>
    </row>
    <row r="210" spans="37:39" ht="15">
      <c r="AK210" s="147"/>
      <c r="AL210" s="147"/>
      <c r="AM210" s="148"/>
    </row>
    <row r="211" spans="37:39" ht="15">
      <c r="AK211" s="147"/>
      <c r="AL211" s="147"/>
      <c r="AM211" s="148"/>
    </row>
    <row r="212" spans="37:39" ht="15">
      <c r="AK212" s="147"/>
      <c r="AL212" s="147"/>
      <c r="AM212" s="148"/>
    </row>
    <row r="213" spans="37:39" ht="15">
      <c r="AK213" s="147"/>
      <c r="AL213" s="147"/>
      <c r="AM213" s="148"/>
    </row>
    <row r="214" spans="37:39" ht="15">
      <c r="AK214" s="147"/>
      <c r="AL214" s="147"/>
      <c r="AM214" s="148"/>
    </row>
    <row r="215" spans="37:39" ht="15">
      <c r="AK215" s="147"/>
      <c r="AL215" s="147"/>
      <c r="AM215" s="148"/>
    </row>
    <row r="216" spans="37:39" ht="15">
      <c r="AK216" s="147"/>
      <c r="AL216" s="147"/>
      <c r="AM216" s="148"/>
    </row>
    <row r="217" spans="37:39" ht="15">
      <c r="AK217" s="147"/>
      <c r="AL217" s="147"/>
      <c r="AM217" s="148"/>
    </row>
    <row r="218" spans="37:39" ht="15">
      <c r="AK218" s="147"/>
      <c r="AL218" s="147"/>
      <c r="AM218" s="148"/>
    </row>
    <row r="219" spans="37:39" ht="15">
      <c r="AK219" s="147"/>
      <c r="AL219" s="147"/>
      <c r="AM219" s="148"/>
    </row>
    <row r="220" spans="37:39" ht="15">
      <c r="AK220" s="147"/>
      <c r="AL220" s="147"/>
      <c r="AM220" s="148"/>
    </row>
    <row r="221" spans="37:39" ht="15">
      <c r="AK221" s="147"/>
      <c r="AL221" s="147"/>
      <c r="AM221" s="148"/>
    </row>
    <row r="222" spans="37:39" ht="15">
      <c r="AK222" s="147"/>
      <c r="AL222" s="147"/>
      <c r="AM222" s="148"/>
    </row>
    <row r="223" spans="37:39" ht="15">
      <c r="AK223" s="147"/>
      <c r="AL223" s="147"/>
      <c r="AM223" s="148"/>
    </row>
    <row r="224" spans="37:39" ht="15">
      <c r="AK224" s="147"/>
      <c r="AL224" s="147"/>
      <c r="AM224" s="148"/>
    </row>
    <row r="225" spans="37:39" ht="15">
      <c r="AK225" s="147"/>
      <c r="AL225" s="147"/>
      <c r="AM225" s="148"/>
    </row>
    <row r="226" spans="37:39" ht="15">
      <c r="AK226" s="147"/>
      <c r="AL226" s="147"/>
      <c r="AM226" s="148"/>
    </row>
    <row r="227" spans="37:39" ht="15">
      <c r="AK227" s="147"/>
      <c r="AL227" s="147"/>
      <c r="AM227" s="148"/>
    </row>
    <row r="228" spans="37:39" ht="15">
      <c r="AK228" s="147"/>
      <c r="AL228" s="147"/>
      <c r="AM228" s="148"/>
    </row>
    <row r="229" spans="37:39" ht="15">
      <c r="AK229" s="147"/>
      <c r="AL229" s="147"/>
      <c r="AM229" s="148"/>
    </row>
    <row r="230" spans="37:39" ht="15">
      <c r="AK230" s="147"/>
      <c r="AL230" s="147"/>
      <c r="AM230" s="148"/>
    </row>
    <row r="231" spans="37:39" ht="15">
      <c r="AK231" s="147"/>
      <c r="AL231" s="147"/>
      <c r="AM231" s="148"/>
    </row>
    <row r="232" spans="37:39" ht="15">
      <c r="AK232" s="147"/>
      <c r="AL232" s="147"/>
      <c r="AM232" s="148"/>
    </row>
    <row r="233" spans="37:39" ht="15">
      <c r="AK233" s="147"/>
      <c r="AL233" s="147"/>
      <c r="AM233" s="148"/>
    </row>
    <row r="234" spans="37:39" ht="15">
      <c r="AK234" s="147"/>
      <c r="AL234" s="147"/>
      <c r="AM234" s="148"/>
    </row>
    <row r="235" spans="37:39" ht="15">
      <c r="AK235" s="147"/>
      <c r="AL235" s="147"/>
      <c r="AM235" s="148"/>
    </row>
    <row r="236" spans="37:39" ht="15">
      <c r="AK236" s="147"/>
      <c r="AL236" s="147"/>
      <c r="AM236" s="148"/>
    </row>
    <row r="237" spans="37:39" ht="15">
      <c r="AK237" s="147"/>
      <c r="AL237" s="147"/>
      <c r="AM237" s="148"/>
    </row>
    <row r="238" spans="37:39" ht="15">
      <c r="AK238" s="147"/>
      <c r="AL238" s="147"/>
      <c r="AM238" s="148"/>
    </row>
    <row r="239" spans="37:39" ht="15">
      <c r="AK239" s="147"/>
      <c r="AL239" s="147"/>
      <c r="AM239" s="148"/>
    </row>
    <row r="240" spans="37:39" ht="15">
      <c r="AK240" s="147"/>
      <c r="AL240" s="147"/>
      <c r="AM240" s="148"/>
    </row>
    <row r="241" spans="37:39" ht="15">
      <c r="AK241" s="147"/>
      <c r="AL241" s="147"/>
      <c r="AM241" s="148"/>
    </row>
    <row r="242" spans="37:39" ht="15">
      <c r="AK242" s="147"/>
      <c r="AL242" s="147"/>
      <c r="AM242" s="148"/>
    </row>
    <row r="243" spans="37:39" ht="15">
      <c r="AK243" s="147"/>
      <c r="AL243" s="147"/>
      <c r="AM243" s="148"/>
    </row>
    <row r="244" spans="37:39" ht="15">
      <c r="AK244" s="147"/>
      <c r="AL244" s="147"/>
      <c r="AM244" s="148"/>
    </row>
    <row r="245" spans="37:39" ht="15">
      <c r="AK245" s="147"/>
      <c r="AL245" s="147"/>
      <c r="AM245" s="148"/>
    </row>
    <row r="246" spans="37:39" ht="15">
      <c r="AK246" s="147"/>
      <c r="AL246" s="147"/>
      <c r="AM246" s="148"/>
    </row>
    <row r="247" spans="37:39" ht="15">
      <c r="AK247" s="147"/>
      <c r="AL247" s="147"/>
      <c r="AM247" s="148"/>
    </row>
    <row r="248" spans="37:39" ht="15">
      <c r="AK248" s="147"/>
      <c r="AL248" s="147"/>
      <c r="AM248" s="148"/>
    </row>
    <row r="249" spans="37:39" ht="15">
      <c r="AK249" s="147"/>
      <c r="AL249" s="147"/>
      <c r="AM249" s="148"/>
    </row>
    <row r="250" spans="37:39" ht="15">
      <c r="AK250" s="147"/>
      <c r="AL250" s="147"/>
      <c r="AM250" s="148"/>
    </row>
    <row r="251" spans="37:39" ht="15">
      <c r="AK251" s="147"/>
      <c r="AL251" s="147"/>
      <c r="AM251" s="148"/>
    </row>
    <row r="252" spans="37:39" ht="15">
      <c r="AK252" s="147"/>
      <c r="AL252" s="147"/>
      <c r="AM252" s="148"/>
    </row>
    <row r="253" spans="37:39" ht="15">
      <c r="AK253" s="147"/>
      <c r="AL253" s="147"/>
      <c r="AM253" s="148"/>
    </row>
    <row r="254" spans="37:39" ht="15">
      <c r="AK254" s="147"/>
      <c r="AL254" s="147"/>
      <c r="AM254" s="148"/>
    </row>
    <row r="255" spans="37:39" ht="15">
      <c r="AK255" s="147"/>
      <c r="AL255" s="147"/>
      <c r="AM255" s="148"/>
    </row>
    <row r="256" spans="37:39" ht="15">
      <c r="AK256" s="147"/>
      <c r="AL256" s="147"/>
      <c r="AM256" s="148"/>
    </row>
    <row r="257" spans="37:39" ht="15">
      <c r="AK257" s="147"/>
      <c r="AL257" s="147"/>
      <c r="AM257" s="148"/>
    </row>
    <row r="258" spans="37:39" ht="15">
      <c r="AK258" s="147"/>
      <c r="AL258" s="147"/>
      <c r="AM258" s="148"/>
    </row>
    <row r="259" spans="37:39" ht="15">
      <c r="AK259" s="147"/>
      <c r="AL259" s="147"/>
      <c r="AM259" s="148"/>
    </row>
    <row r="260" spans="37:39" ht="15">
      <c r="AK260" s="147"/>
      <c r="AL260" s="147"/>
      <c r="AM260" s="148"/>
    </row>
    <row r="261" spans="37:39" ht="15">
      <c r="AK261" s="147"/>
      <c r="AL261" s="147"/>
      <c r="AM261" s="148"/>
    </row>
    <row r="262" spans="37:39" ht="15">
      <c r="AK262" s="147"/>
      <c r="AL262" s="147"/>
      <c r="AM262" s="148"/>
    </row>
    <row r="263" spans="37:39" ht="15">
      <c r="AK263" s="147"/>
      <c r="AL263" s="147"/>
      <c r="AM263" s="148"/>
    </row>
    <row r="264" spans="37:39" ht="15">
      <c r="AK264" s="147"/>
      <c r="AL264" s="147"/>
      <c r="AM264" s="148"/>
    </row>
    <row r="265" spans="37:39" ht="15">
      <c r="AK265" s="147"/>
      <c r="AL265" s="147"/>
      <c r="AM265" s="148"/>
    </row>
    <row r="266" spans="37:39" ht="15">
      <c r="AK266" s="147"/>
      <c r="AL266" s="147"/>
      <c r="AM266" s="148"/>
    </row>
    <row r="267" spans="37:39" ht="15">
      <c r="AK267" s="147"/>
      <c r="AL267" s="147"/>
      <c r="AM267" s="148"/>
    </row>
    <row r="268" spans="37:39" ht="15">
      <c r="AK268" s="147"/>
      <c r="AL268" s="147"/>
      <c r="AM268" s="148"/>
    </row>
    <row r="269" spans="37:39" ht="15">
      <c r="AK269" s="147"/>
      <c r="AL269" s="147"/>
      <c r="AM269" s="148"/>
    </row>
    <row r="270" spans="37:39" ht="15">
      <c r="AK270" s="147"/>
      <c r="AL270" s="147"/>
      <c r="AM270" s="148"/>
    </row>
    <row r="271" spans="37:39" ht="15">
      <c r="AK271" s="147"/>
      <c r="AL271" s="147"/>
      <c r="AM271" s="148"/>
    </row>
    <row r="272" spans="37:39" ht="15">
      <c r="AK272" s="147"/>
      <c r="AL272" s="147"/>
      <c r="AM272" s="148"/>
    </row>
    <row r="273" spans="37:39" ht="15">
      <c r="AK273" s="147"/>
      <c r="AL273" s="147"/>
      <c r="AM273" s="148"/>
    </row>
    <row r="274" spans="37:39" ht="15">
      <c r="AK274" s="147"/>
      <c r="AL274" s="147"/>
      <c r="AM274" s="148"/>
    </row>
    <row r="275" spans="37:39" ht="15">
      <c r="AK275" s="147"/>
      <c r="AL275" s="147"/>
      <c r="AM275" s="148"/>
    </row>
    <row r="276" spans="37:39" ht="15">
      <c r="AK276" s="147"/>
      <c r="AL276" s="147"/>
      <c r="AM276" s="148"/>
    </row>
    <row r="277" spans="37:39" ht="15">
      <c r="AK277" s="147"/>
      <c r="AL277" s="147"/>
      <c r="AM277" s="148"/>
    </row>
    <row r="278" spans="37:39" ht="15">
      <c r="AK278" s="147"/>
      <c r="AL278" s="147"/>
      <c r="AM278" s="148"/>
    </row>
    <row r="279" spans="37:39" ht="15">
      <c r="AK279" s="147"/>
      <c r="AL279" s="147"/>
      <c r="AM279" s="148"/>
    </row>
    <row r="280" spans="37:39" ht="15">
      <c r="AK280" s="147"/>
      <c r="AL280" s="147"/>
      <c r="AM280" s="148"/>
    </row>
    <row r="281" spans="37:39" ht="15">
      <c r="AK281" s="147"/>
      <c r="AL281" s="147"/>
      <c r="AM281" s="148"/>
    </row>
    <row r="282" spans="37:39" ht="15">
      <c r="AK282" s="147"/>
      <c r="AL282" s="147"/>
      <c r="AM282" s="148"/>
    </row>
    <row r="283" spans="37:39" ht="15">
      <c r="AK283" s="147"/>
      <c r="AL283" s="147"/>
      <c r="AM283" s="148"/>
    </row>
    <row r="284" spans="37:39" ht="15">
      <c r="AK284" s="147"/>
      <c r="AL284" s="147"/>
      <c r="AM284" s="148"/>
    </row>
    <row r="285" spans="37:39" ht="15">
      <c r="AK285" s="147"/>
      <c r="AL285" s="147"/>
      <c r="AM285" s="148"/>
    </row>
    <row r="286" spans="37:39" ht="15">
      <c r="AK286" s="147"/>
      <c r="AL286" s="147"/>
      <c r="AM286" s="148"/>
    </row>
    <row r="287" spans="37:39" ht="15">
      <c r="AK287" s="147"/>
      <c r="AL287" s="147"/>
      <c r="AM287" s="148"/>
    </row>
    <row r="288" spans="37:39" ht="15">
      <c r="AK288" s="147"/>
      <c r="AL288" s="147"/>
      <c r="AM288" s="148"/>
    </row>
    <row r="289" spans="37:39" ht="15">
      <c r="AK289" s="147"/>
      <c r="AL289" s="147"/>
      <c r="AM289" s="148"/>
    </row>
    <row r="290" spans="37:39" ht="15">
      <c r="AK290" s="147"/>
      <c r="AL290" s="147"/>
      <c r="AM290" s="148"/>
    </row>
    <row r="291" spans="37:39" ht="15">
      <c r="AK291" s="147"/>
      <c r="AL291" s="147"/>
      <c r="AM291" s="148"/>
    </row>
    <row r="292" spans="37:39" ht="15">
      <c r="AK292" s="147"/>
      <c r="AL292" s="147"/>
      <c r="AM292" s="148"/>
    </row>
    <row r="293" spans="37:39" ht="15">
      <c r="AK293" s="147"/>
      <c r="AL293" s="147"/>
      <c r="AM293" s="148"/>
    </row>
    <row r="294" spans="37:39" ht="15">
      <c r="AK294" s="147"/>
      <c r="AL294" s="147"/>
      <c r="AM294" s="148"/>
    </row>
    <row r="295" spans="37:39" ht="15">
      <c r="AK295" s="147"/>
      <c r="AL295" s="147"/>
      <c r="AM295" s="148"/>
    </row>
    <row r="296" spans="37:39" ht="15">
      <c r="AK296" s="147"/>
      <c r="AL296" s="147"/>
      <c r="AM296" s="148"/>
    </row>
    <row r="297" spans="37:39" ht="15">
      <c r="AK297" s="147"/>
      <c r="AL297" s="147"/>
      <c r="AM297" s="148"/>
    </row>
    <row r="298" spans="37:39" ht="15">
      <c r="AK298" s="147"/>
      <c r="AL298" s="147"/>
      <c r="AM298" s="148"/>
    </row>
    <row r="299" spans="37:39" ht="15">
      <c r="AK299" s="147"/>
      <c r="AL299" s="147"/>
      <c r="AM299" s="148"/>
    </row>
    <row r="300" spans="37:39" ht="15">
      <c r="AK300" s="147"/>
      <c r="AL300" s="147"/>
      <c r="AM300" s="148"/>
    </row>
    <row r="301" spans="37:39" ht="15">
      <c r="AK301" s="147"/>
      <c r="AL301" s="147"/>
      <c r="AM301" s="148"/>
    </row>
    <row r="302" spans="37:39" ht="15">
      <c r="AK302" s="147"/>
      <c r="AL302" s="147"/>
      <c r="AM302" s="148"/>
    </row>
    <row r="303" spans="37:39" ht="15">
      <c r="AK303" s="147"/>
      <c r="AL303" s="147"/>
      <c r="AM303" s="148"/>
    </row>
    <row r="304" spans="37:39" ht="15">
      <c r="AK304" s="147"/>
      <c r="AL304" s="147"/>
      <c r="AM304" s="148"/>
    </row>
    <row r="305" spans="37:39" ht="15">
      <c r="AK305" s="147"/>
      <c r="AL305" s="147"/>
      <c r="AM305" s="148"/>
    </row>
    <row r="306" spans="37:39" ht="15">
      <c r="AK306" s="147"/>
      <c r="AL306" s="147"/>
      <c r="AM306" s="148"/>
    </row>
    <row r="307" spans="37:39" ht="15">
      <c r="AK307" s="147"/>
      <c r="AL307" s="147"/>
      <c r="AM307" s="148"/>
    </row>
    <row r="308" spans="37:39" ht="15">
      <c r="AK308" s="147"/>
      <c r="AL308" s="147"/>
      <c r="AM308" s="148"/>
    </row>
    <row r="309" spans="37:39" ht="15">
      <c r="AK309" s="147"/>
      <c r="AL309" s="147"/>
      <c r="AM309" s="148"/>
    </row>
    <row r="310" spans="37:39" ht="15">
      <c r="AK310" s="147"/>
      <c r="AL310" s="147"/>
      <c r="AM310" s="148"/>
    </row>
    <row r="311" spans="37:39" ht="15">
      <c r="AK311" s="147"/>
      <c r="AL311" s="147"/>
      <c r="AM311" s="148"/>
    </row>
    <row r="312" spans="37:39" ht="15">
      <c r="AK312" s="147"/>
      <c r="AL312" s="147"/>
      <c r="AM312" s="148"/>
    </row>
    <row r="313" spans="37:39" ht="15">
      <c r="AK313" s="147"/>
      <c r="AL313" s="147"/>
      <c r="AM313" s="148"/>
    </row>
    <row r="314" spans="37:39" ht="15">
      <c r="AK314" s="147"/>
      <c r="AL314" s="147"/>
      <c r="AM314" s="148"/>
    </row>
    <row r="315" spans="37:39" ht="15">
      <c r="AK315" s="147"/>
      <c r="AL315" s="147"/>
      <c r="AM315" s="148"/>
    </row>
    <row r="316" spans="37:39" ht="15">
      <c r="AK316" s="147"/>
      <c r="AL316" s="147"/>
      <c r="AM316" s="148"/>
    </row>
    <row r="317" spans="37:39" ht="15">
      <c r="AK317" s="147"/>
      <c r="AL317" s="147"/>
      <c r="AM317" s="148"/>
    </row>
    <row r="318" spans="37:39" ht="15">
      <c r="AK318" s="147"/>
      <c r="AL318" s="147"/>
      <c r="AM318" s="148"/>
    </row>
    <row r="319" spans="37:39" ht="15">
      <c r="AK319" s="147"/>
      <c r="AL319" s="147"/>
      <c r="AM319" s="148"/>
    </row>
    <row r="320" spans="37:39" ht="15">
      <c r="AK320" s="147"/>
      <c r="AL320" s="147"/>
      <c r="AM320" s="148"/>
    </row>
    <row r="321" spans="37:39" ht="15">
      <c r="AK321" s="147"/>
      <c r="AL321" s="147"/>
      <c r="AM321" s="148"/>
    </row>
    <row r="322" spans="37:39" ht="15">
      <c r="AK322" s="147"/>
      <c r="AL322" s="147"/>
      <c r="AM322" s="148"/>
    </row>
    <row r="323" spans="37:39" ht="15">
      <c r="AK323" s="147"/>
      <c r="AL323" s="147"/>
      <c r="AM323" s="148"/>
    </row>
    <row r="324" spans="37:39" ht="15">
      <c r="AK324" s="147"/>
      <c r="AL324" s="147"/>
      <c r="AM324" s="148"/>
    </row>
    <row r="325" spans="37:39" ht="15">
      <c r="AK325" s="147"/>
      <c r="AL325" s="147"/>
      <c r="AM325" s="148"/>
    </row>
    <row r="326" spans="37:39" ht="15">
      <c r="AK326" s="147"/>
      <c r="AL326" s="147"/>
      <c r="AM326" s="148"/>
    </row>
    <row r="327" spans="37:39" ht="15">
      <c r="AK327" s="147"/>
      <c r="AL327" s="147"/>
      <c r="AM327" s="148"/>
    </row>
    <row r="328" spans="37:39" ht="15">
      <c r="AK328" s="147"/>
      <c r="AL328" s="147"/>
      <c r="AM328" s="148"/>
    </row>
    <row r="329" spans="37:39" ht="15">
      <c r="AK329" s="147"/>
      <c r="AL329" s="147"/>
      <c r="AM329" s="148"/>
    </row>
    <row r="330" spans="37:39" ht="15">
      <c r="AK330" s="147"/>
      <c r="AL330" s="147"/>
      <c r="AM330" s="148"/>
    </row>
    <row r="331" spans="37:39" ht="15">
      <c r="AK331" s="147"/>
      <c r="AL331" s="147"/>
      <c r="AM331" s="148"/>
    </row>
    <row r="332" spans="37:39" ht="15">
      <c r="AK332" s="147"/>
      <c r="AL332" s="147"/>
      <c r="AM332" s="148"/>
    </row>
    <row r="333" spans="37:39" ht="15">
      <c r="AK333" s="147"/>
      <c r="AL333" s="147"/>
      <c r="AM333" s="148"/>
    </row>
    <row r="334" spans="37:39" ht="15">
      <c r="AK334" s="147"/>
      <c r="AL334" s="147"/>
      <c r="AM334" s="148"/>
    </row>
    <row r="335" spans="37:39" ht="15">
      <c r="AK335" s="147"/>
      <c r="AL335" s="147"/>
      <c r="AM335" s="148"/>
    </row>
    <row r="336" spans="37:39" ht="15">
      <c r="AK336" s="147"/>
      <c r="AL336" s="147"/>
      <c r="AM336" s="148"/>
    </row>
    <row r="337" spans="37:39" ht="15">
      <c r="AK337" s="147"/>
      <c r="AL337" s="147"/>
      <c r="AM337" s="148"/>
    </row>
    <row r="338" spans="37:39" ht="15">
      <c r="AK338" s="147"/>
      <c r="AL338" s="147"/>
      <c r="AM338" s="148"/>
    </row>
    <row r="339" spans="37:39" ht="15">
      <c r="AK339" s="147"/>
      <c r="AL339" s="147"/>
      <c r="AM339" s="148"/>
    </row>
    <row r="340" spans="37:39" ht="15">
      <c r="AK340" s="147"/>
      <c r="AL340" s="147"/>
      <c r="AM340" s="148"/>
    </row>
    <row r="341" spans="37:39" ht="15">
      <c r="AK341" s="147"/>
      <c r="AL341" s="147"/>
      <c r="AM341" s="148"/>
    </row>
    <row r="342" spans="37:39" ht="15">
      <c r="AK342" s="147"/>
      <c r="AL342" s="147"/>
      <c r="AM342" s="148"/>
    </row>
    <row r="343" spans="37:39" ht="15">
      <c r="AK343" s="147"/>
      <c r="AL343" s="147"/>
      <c r="AM343" s="148"/>
    </row>
    <row r="344" spans="37:39" ht="15">
      <c r="AK344" s="147"/>
      <c r="AL344" s="147"/>
      <c r="AM344" s="148"/>
    </row>
    <row r="345" spans="37:39" ht="15">
      <c r="AK345" s="147"/>
      <c r="AL345" s="147"/>
      <c r="AM345" s="148"/>
    </row>
    <row r="346" spans="37:39" ht="15">
      <c r="AK346" s="147"/>
      <c r="AL346" s="147"/>
      <c r="AM346" s="148"/>
    </row>
    <row r="347" spans="37:39" ht="15">
      <c r="AK347" s="147"/>
      <c r="AL347" s="147"/>
      <c r="AM347" s="148"/>
    </row>
    <row r="348" spans="37:39" ht="15">
      <c r="AK348" s="147"/>
      <c r="AL348" s="147"/>
      <c r="AM348" s="148"/>
    </row>
    <row r="349" spans="37:39" ht="15">
      <c r="AK349" s="147"/>
      <c r="AL349" s="147"/>
      <c r="AM349" s="148"/>
    </row>
    <row r="350" spans="37:39" ht="15">
      <c r="AK350" s="147"/>
      <c r="AL350" s="147"/>
      <c r="AM350" s="148"/>
    </row>
    <row r="351" spans="37:39" ht="15">
      <c r="AK351" s="147"/>
      <c r="AL351" s="147"/>
      <c r="AM351" s="148"/>
    </row>
    <row r="352" spans="37:39" ht="15">
      <c r="AK352" s="147"/>
      <c r="AL352" s="147"/>
      <c r="AM352" s="148"/>
    </row>
    <row r="353" spans="37:39" ht="15">
      <c r="AK353" s="147"/>
      <c r="AL353" s="147"/>
      <c r="AM353" s="148"/>
    </row>
    <row r="354" spans="37:39" ht="15">
      <c r="AK354" s="147"/>
      <c r="AL354" s="147"/>
      <c r="AM354" s="148"/>
    </row>
    <row r="355" spans="37:39" ht="15">
      <c r="AK355" s="147"/>
      <c r="AL355" s="147"/>
      <c r="AM355" s="148"/>
    </row>
    <row r="356" spans="37:39" ht="15">
      <c r="AK356" s="147"/>
      <c r="AL356" s="147"/>
      <c r="AM356" s="148"/>
    </row>
    <row r="357" spans="37:39" ht="15">
      <c r="AK357" s="147"/>
      <c r="AL357" s="147"/>
      <c r="AM357" s="148"/>
    </row>
    <row r="358" spans="37:39" ht="15">
      <c r="AK358" s="147"/>
      <c r="AL358" s="147"/>
      <c r="AM358" s="148"/>
    </row>
    <row r="359" spans="37:39" ht="15">
      <c r="AK359" s="147"/>
      <c r="AL359" s="147"/>
      <c r="AM359" s="148"/>
    </row>
    <row r="360" spans="37:39" ht="15">
      <c r="AK360" s="147"/>
      <c r="AL360" s="147"/>
      <c r="AM360" s="148"/>
    </row>
    <row r="361" spans="37:39" ht="15">
      <c r="AK361" s="147"/>
      <c r="AL361" s="147"/>
      <c r="AM361" s="148"/>
    </row>
    <row r="362" spans="37:39" ht="15">
      <c r="AK362" s="147"/>
      <c r="AL362" s="147"/>
      <c r="AM362" s="148"/>
    </row>
    <row r="363" spans="37:39" ht="15">
      <c r="AK363" s="147"/>
      <c r="AL363" s="147"/>
      <c r="AM363" s="148"/>
    </row>
    <row r="364" spans="37:39" ht="15">
      <c r="AK364" s="147"/>
      <c r="AL364" s="147"/>
      <c r="AM364" s="148"/>
    </row>
    <row r="365" spans="37:39" ht="15">
      <c r="AK365" s="147"/>
      <c r="AL365" s="147"/>
      <c r="AM365" s="148"/>
    </row>
    <row r="366" spans="37:39" ht="15">
      <c r="AK366" s="147"/>
      <c r="AL366" s="147"/>
      <c r="AM366" s="148"/>
    </row>
    <row r="367" spans="37:39" ht="15">
      <c r="AK367" s="147"/>
      <c r="AL367" s="147"/>
      <c r="AM367" s="148"/>
    </row>
    <row r="368" spans="37:39" ht="15">
      <c r="AK368" s="147"/>
      <c r="AL368" s="147"/>
      <c r="AM368" s="148"/>
    </row>
    <row r="369" spans="37:39" ht="15">
      <c r="AK369" s="147"/>
      <c r="AL369" s="147"/>
      <c r="AM369" s="148"/>
    </row>
    <row r="370" spans="37:39" ht="15">
      <c r="AK370" s="147"/>
      <c r="AL370" s="147"/>
      <c r="AM370" s="148"/>
    </row>
    <row r="371" spans="37:39" ht="15">
      <c r="AK371" s="147"/>
      <c r="AL371" s="147"/>
      <c r="AM371" s="148"/>
    </row>
    <row r="372" spans="37:39" ht="15">
      <c r="AK372" s="147"/>
      <c r="AL372" s="147"/>
      <c r="AM372" s="148"/>
    </row>
    <row r="373" spans="37:39" ht="15">
      <c r="AK373" s="147"/>
      <c r="AL373" s="147"/>
      <c r="AM373" s="148"/>
    </row>
    <row r="374" spans="37:39" ht="15">
      <c r="AK374" s="147"/>
      <c r="AL374" s="147"/>
      <c r="AM374" s="148"/>
    </row>
    <row r="375" spans="37:39" ht="15">
      <c r="AK375" s="147"/>
      <c r="AL375" s="147"/>
      <c r="AM375" s="148"/>
    </row>
    <row r="376" spans="37:39" ht="15">
      <c r="AK376" s="147"/>
      <c r="AL376" s="147"/>
      <c r="AM376" s="148"/>
    </row>
    <row r="377" spans="37:39" ht="15">
      <c r="AK377" s="147"/>
      <c r="AL377" s="147"/>
      <c r="AM377" s="148"/>
    </row>
    <row r="378" spans="37:39" ht="15">
      <c r="AK378" s="147"/>
      <c r="AL378" s="147"/>
      <c r="AM378" s="148"/>
    </row>
    <row r="379" spans="37:39" ht="15">
      <c r="AK379" s="147"/>
      <c r="AL379" s="147"/>
      <c r="AM379" s="148"/>
    </row>
    <row r="380" spans="37:39" ht="15">
      <c r="AK380" s="147"/>
      <c r="AL380" s="147"/>
      <c r="AM380" s="148"/>
    </row>
    <row r="381" spans="37:39" ht="15">
      <c r="AK381" s="147"/>
      <c r="AL381" s="147"/>
      <c r="AM381" s="148"/>
    </row>
    <row r="382" spans="37:39" ht="15">
      <c r="AK382" s="147"/>
      <c r="AL382" s="147"/>
      <c r="AM382" s="148"/>
    </row>
    <row r="383" spans="37:39" ht="15">
      <c r="AK383" s="147"/>
      <c r="AL383" s="147"/>
      <c r="AM383" s="148"/>
    </row>
    <row r="384" spans="37:39" ht="15">
      <c r="AK384" s="147"/>
      <c r="AL384" s="147"/>
      <c r="AM384" s="148"/>
    </row>
    <row r="385" spans="37:39" ht="15">
      <c r="AK385" s="147"/>
      <c r="AL385" s="147"/>
      <c r="AM385" s="148"/>
    </row>
    <row r="386" spans="37:39" ht="15">
      <c r="AK386" s="147"/>
      <c r="AL386" s="147"/>
      <c r="AM386" s="148"/>
    </row>
    <row r="387" spans="37:39" ht="15">
      <c r="AK387" s="147"/>
      <c r="AL387" s="147"/>
      <c r="AM387" s="148"/>
    </row>
    <row r="388" spans="37:39" ht="15">
      <c r="AK388" s="147"/>
      <c r="AL388" s="147"/>
      <c r="AM388" s="148"/>
    </row>
    <row r="389" spans="37:39" ht="15">
      <c r="AK389" s="147"/>
      <c r="AL389" s="147"/>
      <c r="AM389" s="148"/>
    </row>
    <row r="390" spans="37:39" ht="15">
      <c r="AK390" s="147"/>
      <c r="AL390" s="147"/>
      <c r="AM390" s="148"/>
    </row>
    <row r="391" spans="37:39" ht="15">
      <c r="AK391" s="147"/>
      <c r="AL391" s="147"/>
      <c r="AM391" s="148"/>
    </row>
    <row r="392" spans="37:39" ht="15">
      <c r="AK392" s="147"/>
      <c r="AL392" s="147"/>
      <c r="AM392" s="148"/>
    </row>
    <row r="393" spans="37:39" ht="15">
      <c r="AK393" s="147"/>
      <c r="AL393" s="147"/>
      <c r="AM393" s="148"/>
    </row>
    <row r="394" spans="37:39" ht="15">
      <c r="AK394" s="147"/>
      <c r="AL394" s="147"/>
      <c r="AM394" s="148"/>
    </row>
    <row r="395" spans="37:39" ht="15">
      <c r="AK395" s="147"/>
      <c r="AL395" s="147"/>
      <c r="AM395" s="148"/>
    </row>
    <row r="396" spans="37:39" ht="15">
      <c r="AK396" s="147"/>
      <c r="AL396" s="147"/>
      <c r="AM396" s="148"/>
    </row>
    <row r="397" spans="37:39" ht="15">
      <c r="AK397" s="147"/>
      <c r="AL397" s="147"/>
      <c r="AM397" s="148"/>
    </row>
    <row r="398" spans="37:39" ht="15">
      <c r="AK398" s="147"/>
      <c r="AL398" s="147"/>
      <c r="AM398" s="148"/>
    </row>
    <row r="399" spans="37:39" ht="15">
      <c r="AK399" s="147"/>
      <c r="AL399" s="147"/>
      <c r="AM399" s="148"/>
    </row>
    <row r="400" spans="37:39" ht="15">
      <c r="AK400" s="147"/>
      <c r="AL400" s="147"/>
      <c r="AM400" s="148"/>
    </row>
    <row r="401" spans="37:39" ht="15">
      <c r="AK401" s="147"/>
      <c r="AL401" s="147"/>
      <c r="AM401" s="148"/>
    </row>
    <row r="402" spans="37:39" ht="15">
      <c r="AK402" s="147"/>
      <c r="AL402" s="147"/>
      <c r="AM402" s="148"/>
    </row>
    <row r="403" spans="37:39" ht="15">
      <c r="AK403" s="147"/>
      <c r="AL403" s="147"/>
      <c r="AM403" s="148"/>
    </row>
    <row r="404" spans="37:39" ht="15">
      <c r="AK404" s="147"/>
      <c r="AL404" s="147"/>
      <c r="AM404" s="148"/>
    </row>
    <row r="405" spans="37:39" ht="15">
      <c r="AK405" s="147"/>
      <c r="AL405" s="147"/>
      <c r="AM405" s="148"/>
    </row>
    <row r="406" spans="37:39" ht="15">
      <c r="AK406" s="147"/>
      <c r="AL406" s="147"/>
      <c r="AM406" s="148"/>
    </row>
    <row r="407" spans="37:39" ht="15">
      <c r="AK407" s="147"/>
      <c r="AL407" s="147"/>
      <c r="AM407" s="148"/>
    </row>
    <row r="408" spans="37:39" ht="15">
      <c r="AK408" s="147"/>
      <c r="AL408" s="147"/>
      <c r="AM408" s="148"/>
    </row>
    <row r="409" spans="37:39" ht="15">
      <c r="AK409" s="147"/>
      <c r="AL409" s="147"/>
      <c r="AM409" s="148"/>
    </row>
    <row r="410" spans="37:39" ht="15">
      <c r="AK410" s="147"/>
      <c r="AL410" s="147"/>
      <c r="AM410" s="148"/>
    </row>
    <row r="411" spans="37:39" ht="15">
      <c r="AK411" s="147"/>
      <c r="AL411" s="147"/>
      <c r="AM411" s="148"/>
    </row>
    <row r="412" spans="37:39" ht="15">
      <c r="AK412" s="147"/>
      <c r="AL412" s="147"/>
      <c r="AM412" s="148"/>
    </row>
    <row r="413" spans="37:39" ht="15">
      <c r="AK413" s="147"/>
      <c r="AL413" s="147"/>
      <c r="AM413" s="148"/>
    </row>
    <row r="414" spans="37:39" ht="15">
      <c r="AK414" s="147"/>
      <c r="AL414" s="147"/>
      <c r="AM414" s="148"/>
    </row>
    <row r="415" spans="37:39" ht="15">
      <c r="AK415" s="147"/>
      <c r="AL415" s="147"/>
      <c r="AM415" s="148"/>
    </row>
    <row r="416" spans="37:39" ht="15">
      <c r="AK416" s="147"/>
      <c r="AL416" s="147"/>
      <c r="AM416" s="148"/>
    </row>
    <row r="417" spans="37:39" ht="15">
      <c r="AK417" s="147"/>
      <c r="AL417" s="147"/>
      <c r="AM417" s="148"/>
    </row>
    <row r="418" spans="37:39" ht="15">
      <c r="AK418" s="147"/>
      <c r="AL418" s="147"/>
      <c r="AM418" s="148"/>
    </row>
    <row r="419" spans="37:39" ht="15">
      <c r="AK419" s="147"/>
      <c r="AL419" s="147"/>
      <c r="AM419" s="148"/>
    </row>
    <row r="420" spans="37:39" ht="15">
      <c r="AK420" s="147"/>
      <c r="AL420" s="147"/>
      <c r="AM420" s="148"/>
    </row>
    <row r="421" spans="37:39" ht="15">
      <c r="AK421" s="147"/>
      <c r="AL421" s="147"/>
      <c r="AM421" s="148"/>
    </row>
    <row r="422" spans="37:39" ht="15">
      <c r="AK422" s="147"/>
      <c r="AL422" s="147"/>
      <c r="AM422" s="148"/>
    </row>
    <row r="423" spans="37:39" ht="15">
      <c r="AK423" s="147"/>
      <c r="AL423" s="147"/>
      <c r="AM423" s="148"/>
    </row>
    <row r="424" spans="37:39" ht="15">
      <c r="AK424" s="147"/>
      <c r="AL424" s="147"/>
      <c r="AM424" s="148"/>
    </row>
    <row r="425" spans="37:39" ht="15">
      <c r="AK425" s="147"/>
      <c r="AL425" s="147"/>
      <c r="AM425" s="148"/>
    </row>
    <row r="426" spans="37:39" ht="15">
      <c r="AK426" s="147"/>
      <c r="AL426" s="147"/>
      <c r="AM426" s="148"/>
    </row>
    <row r="427" spans="37:39" ht="15">
      <c r="AK427" s="147"/>
      <c r="AL427" s="147"/>
      <c r="AM427" s="148"/>
    </row>
    <row r="428" spans="37:39" ht="15">
      <c r="AK428" s="147"/>
      <c r="AL428" s="147"/>
      <c r="AM428" s="148"/>
    </row>
    <row r="429" spans="37:39" ht="15">
      <c r="AK429" s="147"/>
      <c r="AL429" s="147"/>
      <c r="AM429" s="148"/>
    </row>
    <row r="430" spans="37:39" ht="15">
      <c r="AK430" s="147"/>
      <c r="AL430" s="147"/>
      <c r="AM430" s="148"/>
    </row>
    <row r="431" spans="37:39" ht="15">
      <c r="AK431" s="147"/>
      <c r="AL431" s="147"/>
      <c r="AM431" s="148"/>
    </row>
    <row r="432" spans="37:39" ht="15">
      <c r="AK432" s="147"/>
      <c r="AL432" s="147"/>
      <c r="AM432" s="148"/>
    </row>
    <row r="433" spans="37:39" ht="15">
      <c r="AK433" s="147"/>
      <c r="AL433" s="147"/>
      <c r="AM433" s="148"/>
    </row>
    <row r="434" spans="37:39" ht="15">
      <c r="AK434" s="147"/>
      <c r="AL434" s="147"/>
      <c r="AM434" s="148"/>
    </row>
    <row r="435" spans="37:39" ht="15">
      <c r="AK435" s="147"/>
      <c r="AL435" s="147"/>
      <c r="AM435" s="148"/>
    </row>
    <row r="436" spans="37:39" ht="15">
      <c r="AK436" s="147"/>
      <c r="AL436" s="147"/>
      <c r="AM436" s="148"/>
    </row>
    <row r="437" spans="37:39" ht="15">
      <c r="AK437" s="147"/>
      <c r="AL437" s="147"/>
      <c r="AM437" s="148"/>
    </row>
    <row r="438" spans="37:39" ht="15">
      <c r="AK438" s="147"/>
      <c r="AL438" s="147"/>
      <c r="AM438" s="148"/>
    </row>
    <row r="439" spans="37:39" ht="15">
      <c r="AK439" s="147"/>
      <c r="AL439" s="147"/>
      <c r="AM439" s="148"/>
    </row>
    <row r="440" spans="37:39" ht="15">
      <c r="AK440" s="147"/>
      <c r="AL440" s="147"/>
      <c r="AM440" s="148"/>
    </row>
    <row r="441" spans="37:39" ht="15">
      <c r="AK441" s="147"/>
      <c r="AL441" s="147"/>
      <c r="AM441" s="148"/>
    </row>
    <row r="442" spans="37:39" ht="15">
      <c r="AK442" s="147"/>
      <c r="AL442" s="147"/>
      <c r="AM442" s="148"/>
    </row>
    <row r="443" spans="37:39" ht="15">
      <c r="AK443" s="147"/>
      <c r="AL443" s="147"/>
      <c r="AM443" s="148"/>
    </row>
    <row r="444" spans="37:39" ht="15">
      <c r="AK444" s="147"/>
      <c r="AL444" s="147"/>
      <c r="AM444" s="148"/>
    </row>
    <row r="445" spans="37:39" ht="15">
      <c r="AK445" s="147"/>
      <c r="AL445" s="147"/>
      <c r="AM445" s="148"/>
    </row>
    <row r="446" spans="37:39" ht="15">
      <c r="AK446" s="147"/>
      <c r="AL446" s="147"/>
      <c r="AM446" s="148"/>
    </row>
    <row r="447" spans="37:39" ht="15">
      <c r="AK447" s="147"/>
      <c r="AL447" s="147"/>
      <c r="AM447" s="148"/>
    </row>
    <row r="448" spans="37:39" ht="15">
      <c r="AK448" s="147"/>
      <c r="AL448" s="147"/>
      <c r="AM448" s="148"/>
    </row>
    <row r="449" spans="37:39" ht="15">
      <c r="AK449" s="147"/>
      <c r="AL449" s="147"/>
      <c r="AM449" s="148"/>
    </row>
    <row r="450" spans="37:39" ht="15">
      <c r="AK450" s="147"/>
      <c r="AL450" s="147"/>
      <c r="AM450" s="148"/>
    </row>
    <row r="451" spans="37:39" ht="15">
      <c r="AK451" s="147"/>
      <c r="AL451" s="147"/>
      <c r="AM451" s="148"/>
    </row>
    <row r="452" spans="37:39" ht="15">
      <c r="AK452" s="147"/>
      <c r="AL452" s="147"/>
      <c r="AM452" s="148"/>
    </row>
    <row r="453" spans="37:39" ht="15">
      <c r="AK453" s="147"/>
      <c r="AL453" s="147"/>
      <c r="AM453" s="148"/>
    </row>
    <row r="454" spans="37:39" ht="15">
      <c r="AK454" s="147"/>
      <c r="AL454" s="147"/>
      <c r="AM454" s="148"/>
    </row>
    <row r="455" spans="37:39" ht="15">
      <c r="AK455" s="147"/>
      <c r="AL455" s="147"/>
      <c r="AM455" s="148"/>
    </row>
    <row r="456" spans="37:39" ht="15">
      <c r="AK456" s="147"/>
      <c r="AL456" s="147"/>
      <c r="AM456" s="148"/>
    </row>
    <row r="457" spans="37:39" ht="15">
      <c r="AK457" s="147"/>
      <c r="AL457" s="147"/>
      <c r="AM457" s="148"/>
    </row>
    <row r="458" spans="37:39" ht="15">
      <c r="AK458" s="147"/>
      <c r="AL458" s="147"/>
      <c r="AM458" s="148"/>
    </row>
    <row r="459" spans="37:39" ht="15">
      <c r="AK459" s="147"/>
      <c r="AL459" s="147"/>
      <c r="AM459" s="148"/>
    </row>
    <row r="460" spans="37:39" ht="15">
      <c r="AK460" s="147"/>
      <c r="AL460" s="147"/>
      <c r="AM460" s="148"/>
    </row>
    <row r="461" spans="37:39" ht="15">
      <c r="AK461" s="147"/>
      <c r="AL461" s="147"/>
      <c r="AM461" s="148"/>
    </row>
    <row r="462" spans="37:39" ht="15">
      <c r="AK462" s="147"/>
      <c r="AL462" s="147"/>
      <c r="AM462" s="148"/>
    </row>
    <row r="463" spans="37:39" ht="15">
      <c r="AK463" s="147"/>
      <c r="AL463" s="147"/>
      <c r="AM463" s="148"/>
    </row>
    <row r="464" spans="37:39" ht="15">
      <c r="AK464" s="147"/>
      <c r="AL464" s="147"/>
      <c r="AM464" s="148"/>
    </row>
    <row r="465" spans="37:39" ht="15">
      <c r="AK465" s="147"/>
      <c r="AL465" s="147"/>
      <c r="AM465" s="148"/>
    </row>
    <row r="466" spans="37:39" ht="15">
      <c r="AK466" s="147"/>
      <c r="AL466" s="147"/>
      <c r="AM466" s="148"/>
    </row>
    <row r="467" spans="37:39" ht="15">
      <c r="AK467" s="147"/>
      <c r="AL467" s="147"/>
      <c r="AM467" s="148"/>
    </row>
    <row r="468" spans="37:39" ht="15">
      <c r="AK468" s="147"/>
      <c r="AL468" s="147"/>
      <c r="AM468" s="148"/>
    </row>
    <row r="469" spans="37:39" ht="15">
      <c r="AK469" s="147"/>
      <c r="AL469" s="147"/>
      <c r="AM469" s="148"/>
    </row>
    <row r="470" spans="37:39" ht="15">
      <c r="AK470" s="147"/>
      <c r="AL470" s="147"/>
      <c r="AM470" s="148"/>
    </row>
    <row r="471" spans="37:39" ht="15">
      <c r="AK471" s="147"/>
      <c r="AL471" s="147"/>
      <c r="AM471" s="148"/>
    </row>
    <row r="472" spans="37:39" ht="15">
      <c r="AK472" s="147"/>
      <c r="AL472" s="147"/>
      <c r="AM472" s="148"/>
    </row>
    <row r="473" spans="37:39" ht="15">
      <c r="AK473" s="147"/>
      <c r="AL473" s="147"/>
      <c r="AM473" s="148"/>
    </row>
    <row r="474" spans="37:39" ht="15">
      <c r="AK474" s="147"/>
      <c r="AL474" s="147"/>
      <c r="AM474" s="148"/>
    </row>
    <row r="475" spans="37:39" ht="15">
      <c r="AK475" s="147"/>
      <c r="AL475" s="147"/>
      <c r="AM475" s="148"/>
    </row>
    <row r="476" spans="37:39" ht="15">
      <c r="AK476" s="147"/>
      <c r="AL476" s="147"/>
      <c r="AM476" s="148"/>
    </row>
    <row r="477" spans="37:39" ht="15">
      <c r="AK477" s="147"/>
      <c r="AL477" s="147"/>
      <c r="AM477" s="148"/>
    </row>
    <row r="478" spans="37:39" ht="15">
      <c r="AK478" s="147"/>
      <c r="AL478" s="147"/>
      <c r="AM478" s="148"/>
    </row>
    <row r="479" spans="37:39" ht="15">
      <c r="AK479" s="147"/>
      <c r="AL479" s="147"/>
      <c r="AM479" s="148"/>
    </row>
    <row r="480" spans="37:39" ht="15">
      <c r="AK480" s="147"/>
      <c r="AL480" s="147"/>
      <c r="AM480" s="148"/>
    </row>
    <row r="481" spans="37:39" ht="15">
      <c r="AK481" s="147"/>
      <c r="AL481" s="147"/>
      <c r="AM481" s="148"/>
    </row>
    <row r="482" spans="37:39" ht="15">
      <c r="AK482" s="147"/>
      <c r="AL482" s="147"/>
      <c r="AM482" s="148"/>
    </row>
    <row r="483" spans="37:39" ht="15">
      <c r="AK483" s="147"/>
      <c r="AL483" s="147"/>
      <c r="AM483" s="148"/>
    </row>
    <row r="484" spans="37:39" ht="15">
      <c r="AK484" s="147"/>
      <c r="AL484" s="147"/>
      <c r="AM484" s="148"/>
    </row>
    <row r="485" spans="37:39" ht="15">
      <c r="AK485" s="147"/>
      <c r="AL485" s="147"/>
      <c r="AM485" s="148"/>
    </row>
    <row r="486" spans="37:39" ht="15">
      <c r="AK486" s="147"/>
      <c r="AL486" s="147"/>
      <c r="AM486" s="148"/>
    </row>
    <row r="487" spans="37:39" ht="15">
      <c r="AK487" s="147"/>
      <c r="AL487" s="147"/>
      <c r="AM487" s="148"/>
    </row>
    <row r="488" spans="37:39" ht="15">
      <c r="AK488" s="147"/>
      <c r="AL488" s="147"/>
      <c r="AM488" s="148"/>
    </row>
    <row r="489" spans="37:39" ht="15">
      <c r="AK489" s="147"/>
      <c r="AL489" s="147"/>
      <c r="AM489" s="148"/>
    </row>
    <row r="490" spans="37:39" ht="15">
      <c r="AK490" s="147"/>
      <c r="AL490" s="147"/>
      <c r="AM490" s="148"/>
    </row>
    <row r="491" spans="37:39" ht="15">
      <c r="AK491" s="147"/>
      <c r="AL491" s="147"/>
      <c r="AM491" s="148"/>
    </row>
    <row r="492" spans="37:39" ht="15">
      <c r="AK492" s="147"/>
      <c r="AL492" s="147"/>
      <c r="AM492" s="148"/>
    </row>
    <row r="493" spans="37:39" ht="15">
      <c r="AK493" s="147"/>
      <c r="AL493" s="147"/>
      <c r="AM493" s="148"/>
    </row>
    <row r="494" spans="37:39" ht="15">
      <c r="AK494" s="147"/>
      <c r="AL494" s="147"/>
      <c r="AM494" s="148"/>
    </row>
    <row r="495" spans="37:39" ht="15">
      <c r="AK495" s="147"/>
      <c r="AL495" s="147"/>
      <c r="AM495" s="148"/>
    </row>
    <row r="496" spans="37:39" ht="15">
      <c r="AK496" s="147"/>
      <c r="AL496" s="147"/>
      <c r="AM496" s="148"/>
    </row>
    <row r="497" spans="37:39" ht="15">
      <c r="AK497" s="147"/>
      <c r="AL497" s="147"/>
      <c r="AM497" s="148"/>
    </row>
    <row r="498" spans="37:39" ht="15">
      <c r="AK498" s="147"/>
      <c r="AL498" s="147"/>
      <c r="AM498" s="148"/>
    </row>
    <row r="499" spans="37:39" ht="15">
      <c r="AK499" s="147"/>
      <c r="AL499" s="147"/>
      <c r="AM499" s="148"/>
    </row>
    <row r="500" spans="37:39" ht="15">
      <c r="AK500" s="147"/>
      <c r="AL500" s="147"/>
      <c r="AM500" s="148"/>
    </row>
    <row r="501" spans="37:39" ht="15">
      <c r="AK501" s="147"/>
      <c r="AL501" s="147"/>
      <c r="AM501" s="148"/>
    </row>
    <row r="502" spans="37:39" ht="15">
      <c r="AK502" s="147"/>
      <c r="AL502" s="147"/>
      <c r="AM502" s="148"/>
    </row>
    <row r="503" spans="37:39" ht="15">
      <c r="AK503" s="147"/>
      <c r="AL503" s="147"/>
      <c r="AM503" s="148"/>
    </row>
    <row r="504" spans="37:39" ht="15">
      <c r="AK504" s="147"/>
      <c r="AL504" s="147"/>
      <c r="AM504" s="148"/>
    </row>
    <row r="505" spans="37:39" ht="15">
      <c r="AK505" s="147"/>
      <c r="AL505" s="147"/>
      <c r="AM505" s="148"/>
    </row>
    <row r="506" spans="37:39" ht="15">
      <c r="AK506" s="147"/>
      <c r="AL506" s="147"/>
      <c r="AM506" s="148"/>
    </row>
    <row r="507" spans="37:39" ht="15">
      <c r="AK507" s="147"/>
      <c r="AL507" s="147"/>
      <c r="AM507" s="148"/>
    </row>
    <row r="508" spans="37:39" ht="15">
      <c r="AK508" s="147"/>
      <c r="AL508" s="147"/>
      <c r="AM508" s="148"/>
    </row>
    <row r="509" spans="37:39" ht="15">
      <c r="AK509" s="147"/>
      <c r="AL509" s="147"/>
      <c r="AM509" s="148"/>
    </row>
    <row r="510" spans="37:39" ht="15">
      <c r="AK510" s="147"/>
      <c r="AL510" s="147"/>
      <c r="AM510" s="148"/>
    </row>
    <row r="511" spans="37:39" ht="15">
      <c r="AK511" s="147"/>
      <c r="AL511" s="147"/>
      <c r="AM511" s="148"/>
    </row>
    <row r="512" spans="37:39" ht="15">
      <c r="AK512" s="147"/>
      <c r="AL512" s="147"/>
      <c r="AM512" s="148"/>
    </row>
    <row r="513" spans="37:39" ht="15">
      <c r="AK513" s="147"/>
      <c r="AL513" s="147"/>
      <c r="AM513" s="148"/>
    </row>
    <row r="514" spans="37:39" ht="15">
      <c r="AK514" s="147"/>
      <c r="AL514" s="147"/>
      <c r="AM514" s="148"/>
    </row>
    <row r="515" spans="37:39" ht="15">
      <c r="AK515" s="147"/>
      <c r="AL515" s="147"/>
      <c r="AM515" s="148"/>
    </row>
    <row r="516" spans="37:39" ht="15">
      <c r="AK516" s="147"/>
      <c r="AL516" s="147"/>
      <c r="AM516" s="148"/>
    </row>
    <row r="517" spans="37:39" ht="15">
      <c r="AK517" s="147"/>
      <c r="AL517" s="147"/>
      <c r="AM517" s="148"/>
    </row>
    <row r="518" spans="37:39" ht="15">
      <c r="AK518" s="147"/>
      <c r="AL518" s="147"/>
      <c r="AM518" s="148"/>
    </row>
    <row r="519" spans="37:39" ht="15">
      <c r="AK519" s="147"/>
      <c r="AL519" s="147"/>
      <c r="AM519" s="148"/>
    </row>
    <row r="520" spans="37:39" ht="15">
      <c r="AK520" s="147"/>
      <c r="AL520" s="147"/>
      <c r="AM520" s="148"/>
    </row>
    <row r="521" spans="37:39" ht="15">
      <c r="AK521" s="147"/>
      <c r="AL521" s="147"/>
      <c r="AM521" s="148"/>
    </row>
    <row r="522" spans="37:39" ht="15">
      <c r="AK522" s="147"/>
      <c r="AL522" s="147"/>
      <c r="AM522" s="148"/>
    </row>
    <row r="523" spans="37:39" ht="15">
      <c r="AK523" s="147"/>
      <c r="AL523" s="147"/>
      <c r="AM523" s="148"/>
    </row>
    <row r="524" spans="37:39" ht="15">
      <c r="AK524" s="147"/>
      <c r="AL524" s="147"/>
      <c r="AM524" s="148"/>
    </row>
    <row r="525" spans="37:39" ht="15">
      <c r="AK525" s="147"/>
      <c r="AL525" s="147"/>
      <c r="AM525" s="148"/>
    </row>
    <row r="526" spans="37:39" ht="15">
      <c r="AK526" s="147"/>
      <c r="AL526" s="147"/>
      <c r="AM526" s="148"/>
    </row>
    <row r="527" spans="37:39" ht="15">
      <c r="AK527" s="147"/>
      <c r="AL527" s="147"/>
      <c r="AM527" s="148"/>
    </row>
    <row r="528" spans="37:39" ht="15">
      <c r="AK528" s="147"/>
      <c r="AL528" s="147"/>
      <c r="AM528" s="148"/>
    </row>
    <row r="529" spans="37:39" ht="15">
      <c r="AK529" s="147"/>
      <c r="AL529" s="147"/>
      <c r="AM529" s="148"/>
    </row>
  </sheetData>
  <mergeCells count="17">
    <mergeCell ref="L144:M144"/>
    <mergeCell ref="L145:M145"/>
    <mergeCell ref="L146:M146"/>
    <mergeCell ref="AH6:AH7"/>
    <mergeCell ref="A6:A8"/>
    <mergeCell ref="B6:B7"/>
    <mergeCell ref="C6:J6"/>
    <mergeCell ref="B1:AG1"/>
    <mergeCell ref="K6:N6"/>
    <mergeCell ref="S6:V6"/>
    <mergeCell ref="AG6:AG7"/>
    <mergeCell ref="O6:R6"/>
    <mergeCell ref="AA6:AF6"/>
    <mergeCell ref="C2:AH2"/>
    <mergeCell ref="C3:AH3"/>
    <mergeCell ref="C4:AH4"/>
    <mergeCell ref="W6:Z6"/>
  </mergeCells>
  <pageMargins left="0.31496062992125984" right="0.19685039370078741" top="0.78740157480314965" bottom="0.78740157480314965" header="0" footer="0"/>
  <pageSetup orientation="portrait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9900"/>
  </sheetPr>
  <dimension ref="A1:AC202"/>
  <sheetViews>
    <sheetView showGridLines="0" zoomScaleNormal="100" workbookViewId="0">
      <pane xSplit="3" ySplit="5" topLeftCell="D6" activePane="bottomRight" state="frozen"/>
      <selection pane="topRight" activeCell="D1" sqref="D1"/>
      <selection pane="bottomLeft" activeCell="A6" sqref="A6"/>
      <selection pane="bottomRight" activeCell="X1" sqref="X1"/>
    </sheetView>
  </sheetViews>
  <sheetFormatPr baseColWidth="10" defaultRowHeight="12.75"/>
  <cols>
    <col min="1" max="1" width="10.7109375" style="18" customWidth="1"/>
    <col min="2" max="2" width="20.140625" style="137" customWidth="1"/>
    <col min="3" max="15" width="11.42578125" style="145"/>
    <col min="16" max="16" width="11.5703125" style="145" customWidth="1"/>
    <col min="17" max="23" width="11.42578125" style="145" hidden="1" customWidth="1"/>
    <col min="24" max="16384" width="11.42578125" style="145"/>
  </cols>
  <sheetData>
    <row r="1" spans="1:29" ht="90.75" customHeight="1">
      <c r="A1" s="579"/>
      <c r="B1" s="580"/>
      <c r="C1" s="580"/>
      <c r="D1" s="924" t="s">
        <v>1052</v>
      </c>
      <c r="E1" s="924"/>
      <c r="F1" s="924"/>
      <c r="G1" s="924"/>
      <c r="H1" s="924"/>
      <c r="I1" s="924"/>
      <c r="J1" s="924"/>
      <c r="K1" s="924"/>
      <c r="L1" s="924"/>
      <c r="M1" s="924"/>
      <c r="N1" s="924"/>
      <c r="O1" s="924"/>
      <c r="P1" s="656" t="str">
        <f>UPPER((TEXT('1.COBERTURA  DANE'!C2,"mmmm yy")))</f>
        <v>FEBRERO 18</v>
      </c>
      <c r="X1" s="189"/>
    </row>
    <row r="2" spans="1:29">
      <c r="A2" s="925" t="s">
        <v>191</v>
      </c>
      <c r="B2" s="937" t="s">
        <v>464</v>
      </c>
      <c r="C2" s="935" t="s">
        <v>192</v>
      </c>
      <c r="D2" s="929" t="s">
        <v>471</v>
      </c>
      <c r="E2" s="930"/>
      <c r="F2" s="930"/>
      <c r="G2" s="930"/>
      <c r="H2" s="930"/>
      <c r="I2" s="930"/>
      <c r="J2" s="930"/>
      <c r="K2" s="930"/>
      <c r="L2" s="930"/>
      <c r="M2" s="930"/>
      <c r="N2" s="930"/>
      <c r="O2" s="931"/>
      <c r="P2" s="926" t="s">
        <v>463</v>
      </c>
    </row>
    <row r="3" spans="1:29" ht="12.75" customHeight="1">
      <c r="A3" s="925"/>
      <c r="B3" s="937"/>
      <c r="C3" s="936"/>
      <c r="D3" s="932"/>
      <c r="E3" s="933"/>
      <c r="F3" s="933"/>
      <c r="G3" s="933"/>
      <c r="H3" s="933"/>
      <c r="I3" s="933"/>
      <c r="J3" s="933"/>
      <c r="K3" s="933"/>
      <c r="L3" s="933"/>
      <c r="M3" s="933"/>
      <c r="N3" s="933"/>
      <c r="O3" s="934"/>
      <c r="P3" s="927"/>
    </row>
    <row r="4" spans="1:29" ht="18.75" customHeight="1">
      <c r="A4" s="925"/>
      <c r="B4" s="937"/>
      <c r="C4" s="936"/>
      <c r="D4" s="206" t="s">
        <v>470</v>
      </c>
      <c r="E4" s="206" t="s">
        <v>210</v>
      </c>
      <c r="F4" s="206" t="s">
        <v>469</v>
      </c>
      <c r="G4" s="206" t="s">
        <v>210</v>
      </c>
      <c r="H4" s="206" t="s">
        <v>468</v>
      </c>
      <c r="I4" s="206" t="s">
        <v>210</v>
      </c>
      <c r="J4" s="206" t="s">
        <v>467</v>
      </c>
      <c r="K4" s="206" t="s">
        <v>210</v>
      </c>
      <c r="L4" s="206" t="s">
        <v>466</v>
      </c>
      <c r="M4" s="206" t="s">
        <v>210</v>
      </c>
      <c r="N4" s="206" t="s">
        <v>465</v>
      </c>
      <c r="O4" s="206" t="s">
        <v>210</v>
      </c>
      <c r="P4" s="928"/>
    </row>
    <row r="5" spans="1:29" ht="20.25" customHeight="1">
      <c r="A5" s="925"/>
      <c r="B5" s="158" t="s">
        <v>462</v>
      </c>
      <c r="C5" s="159">
        <f>SUM(C6+C13+C20+C32+C43+C63+C81+C105+C129)</f>
        <v>2344891</v>
      </c>
      <c r="D5" s="159">
        <f t="shared" ref="D5:N5" si="0">SUM(D6+D13+D20+D32+D43+D63+D81+D105+D129)</f>
        <v>25351</v>
      </c>
      <c r="E5" s="174">
        <f>(D5/P5)*100</f>
        <v>1.0811163503975239</v>
      </c>
      <c r="F5" s="159">
        <f t="shared" si="0"/>
        <v>130565</v>
      </c>
      <c r="G5" s="172">
        <f>(F5/P5)*100</f>
        <v>5.5680626519526921</v>
      </c>
      <c r="H5" s="159">
        <f t="shared" si="0"/>
        <v>420308</v>
      </c>
      <c r="I5" s="174">
        <f>(H5/P5)*100</f>
        <v>17.924415250005225</v>
      </c>
      <c r="J5" s="159">
        <f t="shared" si="0"/>
        <v>1027383</v>
      </c>
      <c r="K5" s="173">
        <f>(J5/P5)*100</f>
        <v>43.813678333022729</v>
      </c>
      <c r="L5" s="159">
        <f t="shared" si="0"/>
        <v>398488</v>
      </c>
      <c r="M5" s="173">
        <f>(L5/P5)*100</f>
        <v>16.993881591937534</v>
      </c>
      <c r="N5" s="159">
        <f t="shared" si="0"/>
        <v>342796</v>
      </c>
      <c r="O5" s="186">
        <f>(N5/P5)*100</f>
        <v>14.618845822684296</v>
      </c>
      <c r="P5" s="188">
        <f>+P6+P13+P20+P32+P43+P63+P81+P105+P129</f>
        <v>2344891</v>
      </c>
      <c r="R5" s="169">
        <v>0</v>
      </c>
      <c r="S5" s="169">
        <v>1</v>
      </c>
      <c r="T5" s="170" t="s">
        <v>268</v>
      </c>
      <c r="U5" s="170" t="s">
        <v>478</v>
      </c>
      <c r="V5" s="170" t="s">
        <v>479</v>
      </c>
      <c r="W5" s="170" t="s">
        <v>480</v>
      </c>
    </row>
    <row r="6" spans="1:29" ht="24.75" customHeight="1" thickBot="1">
      <c r="A6" s="35">
        <v>1</v>
      </c>
      <c r="B6" s="151" t="s">
        <v>121</v>
      </c>
      <c r="C6" s="152">
        <f>SUM(C7:C12)</f>
        <v>61479</v>
      </c>
      <c r="D6" s="152">
        <f>SUM(D7:D12)</f>
        <v>717</v>
      </c>
      <c r="E6" s="175">
        <f t="shared" ref="E6:E69" si="1">(D6/P6)*100</f>
        <v>1.166251890889572</v>
      </c>
      <c r="F6" s="152">
        <f t="shared" ref="F6:N6" si="2">SUM(F7:F12)</f>
        <v>3648</v>
      </c>
      <c r="G6" s="175">
        <f t="shared" ref="G6:G69" si="3">(F6/P6)*100</f>
        <v>5.9337334699653539</v>
      </c>
      <c r="H6" s="152">
        <f t="shared" si="2"/>
        <v>11765</v>
      </c>
      <c r="I6" s="175">
        <f t="shared" ref="I6:I69" si="4">(H6/P6)*100</f>
        <v>19.136615754973242</v>
      </c>
      <c r="J6" s="152">
        <f t="shared" si="2"/>
        <v>25898</v>
      </c>
      <c r="K6" s="175">
        <f t="shared" ref="K6:K69" si="5">(J6/P6)*100</f>
        <v>42.12495323606435</v>
      </c>
      <c r="L6" s="152">
        <f t="shared" si="2"/>
        <v>10043</v>
      </c>
      <c r="M6" s="175">
        <f t="shared" ref="M6:M69" si="6">(L6/P6)*100</f>
        <v>16.335659330828413</v>
      </c>
      <c r="N6" s="152">
        <f t="shared" si="2"/>
        <v>9408</v>
      </c>
      <c r="O6" s="175">
        <f t="shared" ref="O6:O69" si="7">(N6/P6)*100</f>
        <v>15.302786317279072</v>
      </c>
      <c r="P6" s="187">
        <f>SUM(P7:P12)</f>
        <v>61479</v>
      </c>
      <c r="Q6" s="156" t="s">
        <v>472</v>
      </c>
      <c r="R6" s="157" t="s">
        <v>470</v>
      </c>
      <c r="S6" s="157" t="s">
        <v>469</v>
      </c>
      <c r="T6" s="157" t="s">
        <v>468</v>
      </c>
      <c r="U6" s="157" t="s">
        <v>467</v>
      </c>
      <c r="V6" s="157" t="s">
        <v>466</v>
      </c>
      <c r="W6" s="157" t="s">
        <v>465</v>
      </c>
      <c r="Y6" s="13"/>
      <c r="Z6" s="13"/>
      <c r="AA6" s="13"/>
      <c r="AB6" s="13"/>
      <c r="AC6" s="13"/>
    </row>
    <row r="7" spans="1:29">
      <c r="A7" s="1">
        <v>142</v>
      </c>
      <c r="B7" s="144" t="s">
        <v>443</v>
      </c>
      <c r="C7" s="154">
        <f t="shared" ref="C7:C12" si="8">(D7+F7+H7+J7+L7+N7)</f>
        <v>3057</v>
      </c>
      <c r="D7" s="146">
        <f t="shared" ref="D7:D12" si="9">VLOOKUP(A7,$Q$7:$W$131,2,0)</f>
        <v>28</v>
      </c>
      <c r="E7" s="176">
        <f t="shared" si="1"/>
        <v>0.91593065096499848</v>
      </c>
      <c r="F7" s="146">
        <f t="shared" ref="F7:F12" si="10">VLOOKUP(A7,$Q$7:$W$131,3,0)</f>
        <v>149</v>
      </c>
      <c r="G7" s="176">
        <f t="shared" si="3"/>
        <v>4.8740595354923126</v>
      </c>
      <c r="H7" s="146">
        <f t="shared" ref="H7:H12" si="11">VLOOKUP(A7,$Q$7:$W$131,4,0)</f>
        <v>483</v>
      </c>
      <c r="I7" s="176">
        <f t="shared" si="4"/>
        <v>15.799803729146223</v>
      </c>
      <c r="J7" s="146">
        <f t="shared" ref="J7:J12" si="12">VLOOKUP(A7,$Q$7:$W$131,5,0)</f>
        <v>1204</v>
      </c>
      <c r="K7" s="176">
        <f t="shared" si="5"/>
        <v>39.385017991494934</v>
      </c>
      <c r="L7" s="146">
        <f t="shared" ref="L7:L12" si="13">VLOOKUP(A7,$Q$7:$W$131,6,0)</f>
        <v>606</v>
      </c>
      <c r="M7" s="176">
        <f t="shared" si="6"/>
        <v>19.823356231599607</v>
      </c>
      <c r="N7" s="146">
        <f t="shared" ref="N7:N12" si="14">VLOOKUP(A7,$Q$7:$W$131,7,0)</f>
        <v>587</v>
      </c>
      <c r="O7" s="176">
        <f t="shared" si="7"/>
        <v>19.20183186130193</v>
      </c>
      <c r="P7" s="165">
        <f>(D7+F7+H7+J7+L7+N7)</f>
        <v>3057</v>
      </c>
      <c r="Q7" s="149">
        <v>1</v>
      </c>
      <c r="R7" s="13">
        <v>5375</v>
      </c>
      <c r="S7" s="13">
        <v>28884</v>
      </c>
      <c r="T7" s="13">
        <v>90147</v>
      </c>
      <c r="U7" s="161">
        <v>270546</v>
      </c>
      <c r="V7" s="162">
        <v>117350</v>
      </c>
      <c r="W7" s="13">
        <v>98046</v>
      </c>
      <c r="Y7" s="13"/>
      <c r="Z7" s="13"/>
      <c r="AA7" s="13"/>
      <c r="AB7" s="13"/>
      <c r="AC7" s="13"/>
    </row>
    <row r="8" spans="1:29">
      <c r="A8" s="1">
        <v>425</v>
      </c>
      <c r="B8" s="144" t="s">
        <v>442</v>
      </c>
      <c r="C8" s="154">
        <f t="shared" si="8"/>
        <v>6140</v>
      </c>
      <c r="D8" s="146">
        <f t="shared" si="9"/>
        <v>88</v>
      </c>
      <c r="E8" s="176">
        <f t="shared" si="1"/>
        <v>1.4332247557003257</v>
      </c>
      <c r="F8" s="146">
        <f t="shared" si="10"/>
        <v>357</v>
      </c>
      <c r="G8" s="176">
        <f t="shared" si="3"/>
        <v>5.8143322475570036</v>
      </c>
      <c r="H8" s="146">
        <f t="shared" si="11"/>
        <v>1061</v>
      </c>
      <c r="I8" s="176">
        <f t="shared" si="4"/>
        <v>17.280130293159608</v>
      </c>
      <c r="J8" s="146">
        <f t="shared" si="12"/>
        <v>2492</v>
      </c>
      <c r="K8" s="176">
        <f t="shared" si="5"/>
        <v>40.586319218241037</v>
      </c>
      <c r="L8" s="146">
        <f t="shared" si="13"/>
        <v>1128</v>
      </c>
      <c r="M8" s="176">
        <f t="shared" si="6"/>
        <v>18.371335504885995</v>
      </c>
      <c r="N8" s="146">
        <f t="shared" si="14"/>
        <v>1014</v>
      </c>
      <c r="O8" s="176">
        <f t="shared" si="7"/>
        <v>16.514657980456025</v>
      </c>
      <c r="P8" s="165">
        <f t="shared" ref="P8:P71" si="15">(D8+F8+H8+J8+L8+N8)</f>
        <v>6140</v>
      </c>
      <c r="Q8" s="149">
        <v>2</v>
      </c>
      <c r="R8" s="13">
        <v>123</v>
      </c>
      <c r="S8" s="13">
        <v>583</v>
      </c>
      <c r="T8" s="13">
        <v>2074</v>
      </c>
      <c r="U8" s="161">
        <v>5278</v>
      </c>
      <c r="V8" s="162">
        <v>2442</v>
      </c>
      <c r="W8" s="13">
        <v>2413</v>
      </c>
      <c r="Y8" s="13"/>
      <c r="Z8" s="13"/>
      <c r="AA8" s="13"/>
      <c r="AB8" s="13"/>
      <c r="AC8" s="13"/>
    </row>
    <row r="9" spans="1:29">
      <c r="A9" s="1">
        <v>579</v>
      </c>
      <c r="B9" s="144" t="s">
        <v>441</v>
      </c>
      <c r="C9" s="154">
        <f t="shared" si="8"/>
        <v>25949</v>
      </c>
      <c r="D9" s="146">
        <f t="shared" si="9"/>
        <v>308</v>
      </c>
      <c r="E9" s="176">
        <f t="shared" si="1"/>
        <v>1.1869436201780417</v>
      </c>
      <c r="F9" s="146">
        <f t="shared" si="10"/>
        <v>1394</v>
      </c>
      <c r="G9" s="176">
        <f t="shared" si="3"/>
        <v>5.3720759952213957</v>
      </c>
      <c r="H9" s="146">
        <f t="shared" si="11"/>
        <v>4794</v>
      </c>
      <c r="I9" s="176">
        <f t="shared" si="4"/>
        <v>18.474700373810165</v>
      </c>
      <c r="J9" s="146">
        <f t="shared" si="12"/>
        <v>11064</v>
      </c>
      <c r="K9" s="176">
        <f t="shared" si="5"/>
        <v>42.637481213148867</v>
      </c>
      <c r="L9" s="146">
        <f t="shared" si="13"/>
        <v>4400</v>
      </c>
      <c r="M9" s="176">
        <f t="shared" si="6"/>
        <v>16.956337431114878</v>
      </c>
      <c r="N9" s="146">
        <f t="shared" si="14"/>
        <v>3989</v>
      </c>
      <c r="O9" s="176">
        <f t="shared" si="7"/>
        <v>15.372461366526649</v>
      </c>
      <c r="P9" s="165">
        <f t="shared" si="15"/>
        <v>25949</v>
      </c>
      <c r="Q9" s="149">
        <v>4</v>
      </c>
      <c r="R9" s="13">
        <v>13</v>
      </c>
      <c r="S9" s="13">
        <v>63</v>
      </c>
      <c r="T9" s="13">
        <v>215</v>
      </c>
      <c r="U9" s="161">
        <v>572</v>
      </c>
      <c r="V9" s="162">
        <v>287</v>
      </c>
      <c r="W9" s="13">
        <v>242</v>
      </c>
      <c r="Y9" s="13"/>
      <c r="Z9" s="13"/>
      <c r="AA9" s="13"/>
      <c r="AB9" s="13"/>
      <c r="AC9" s="13"/>
    </row>
    <row r="10" spans="1:29">
      <c r="A10" s="1">
        <v>585</v>
      </c>
      <c r="B10" s="144" t="s">
        <v>440</v>
      </c>
      <c r="C10" s="154">
        <f t="shared" si="8"/>
        <v>7377</v>
      </c>
      <c r="D10" s="146">
        <f t="shared" si="9"/>
        <v>58</v>
      </c>
      <c r="E10" s="176">
        <f t="shared" si="1"/>
        <v>0.78622746373864705</v>
      </c>
      <c r="F10" s="146">
        <f t="shared" si="10"/>
        <v>340</v>
      </c>
      <c r="G10" s="176">
        <f t="shared" si="3"/>
        <v>4.6089196150196559</v>
      </c>
      <c r="H10" s="146">
        <f t="shared" si="11"/>
        <v>1355</v>
      </c>
      <c r="I10" s="176">
        <f t="shared" si="4"/>
        <v>18.367900230445979</v>
      </c>
      <c r="J10" s="146">
        <f t="shared" si="12"/>
        <v>2939</v>
      </c>
      <c r="K10" s="176">
        <f t="shared" si="5"/>
        <v>39.840043378066966</v>
      </c>
      <c r="L10" s="146">
        <f t="shared" si="13"/>
        <v>1342</v>
      </c>
      <c r="M10" s="176">
        <f t="shared" si="6"/>
        <v>18.191676833401111</v>
      </c>
      <c r="N10" s="146">
        <f t="shared" si="14"/>
        <v>1343</v>
      </c>
      <c r="O10" s="176">
        <f t="shared" si="7"/>
        <v>18.205232479327641</v>
      </c>
      <c r="P10" s="165">
        <f t="shared" si="15"/>
        <v>7377</v>
      </c>
      <c r="Q10" s="149">
        <v>21</v>
      </c>
      <c r="R10" s="13">
        <v>34</v>
      </c>
      <c r="S10" s="13">
        <v>188</v>
      </c>
      <c r="T10" s="13">
        <v>481</v>
      </c>
      <c r="U10" s="161">
        <v>1269</v>
      </c>
      <c r="V10" s="162">
        <v>530</v>
      </c>
      <c r="W10" s="13">
        <v>511</v>
      </c>
      <c r="Y10" s="13"/>
      <c r="Z10" s="13"/>
      <c r="AA10" s="13"/>
      <c r="AB10" s="13"/>
      <c r="AC10" s="13"/>
    </row>
    <row r="11" spans="1:29">
      <c r="A11" s="1">
        <v>591</v>
      </c>
      <c r="B11" s="144" t="s">
        <v>439</v>
      </c>
      <c r="C11" s="154">
        <f t="shared" si="8"/>
        <v>8794</v>
      </c>
      <c r="D11" s="146">
        <f t="shared" si="9"/>
        <v>93</v>
      </c>
      <c r="E11" s="176">
        <f t="shared" si="1"/>
        <v>1.0575392312940641</v>
      </c>
      <c r="F11" s="146">
        <f t="shared" si="10"/>
        <v>539</v>
      </c>
      <c r="G11" s="176">
        <f t="shared" si="3"/>
        <v>6.1291789856720493</v>
      </c>
      <c r="H11" s="146">
        <f t="shared" si="11"/>
        <v>1731</v>
      </c>
      <c r="I11" s="176">
        <f t="shared" si="4"/>
        <v>19.68387536957016</v>
      </c>
      <c r="J11" s="146">
        <f t="shared" si="12"/>
        <v>3937</v>
      </c>
      <c r="K11" s="176">
        <f t="shared" si="5"/>
        <v>44.769160791448712</v>
      </c>
      <c r="L11" s="146">
        <f t="shared" si="13"/>
        <v>1266</v>
      </c>
      <c r="M11" s="176">
        <f t="shared" si="6"/>
        <v>14.396179213099842</v>
      </c>
      <c r="N11" s="146">
        <f t="shared" si="14"/>
        <v>1228</v>
      </c>
      <c r="O11" s="176">
        <f t="shared" si="7"/>
        <v>13.964066408915169</v>
      </c>
      <c r="P11" s="165">
        <f t="shared" si="15"/>
        <v>8794</v>
      </c>
      <c r="Q11" s="149">
        <v>30</v>
      </c>
      <c r="R11" s="13">
        <v>104</v>
      </c>
      <c r="S11" s="13">
        <v>380</v>
      </c>
      <c r="T11" s="13">
        <v>1328</v>
      </c>
      <c r="U11" s="161">
        <v>3964</v>
      </c>
      <c r="V11" s="162">
        <v>2143</v>
      </c>
      <c r="W11" s="13">
        <v>2004</v>
      </c>
      <c r="Y11" s="13"/>
      <c r="Z11" s="13"/>
      <c r="AA11" s="13"/>
      <c r="AB11" s="13"/>
      <c r="AC11" s="13"/>
    </row>
    <row r="12" spans="1:29" ht="13.5" thickBot="1">
      <c r="A12" s="1">
        <v>893</v>
      </c>
      <c r="B12" s="144" t="s">
        <v>438</v>
      </c>
      <c r="C12" s="154">
        <f t="shared" si="8"/>
        <v>10162</v>
      </c>
      <c r="D12" s="146">
        <f t="shared" si="9"/>
        <v>142</v>
      </c>
      <c r="E12" s="176">
        <f t="shared" si="1"/>
        <v>1.3973627238732533</v>
      </c>
      <c r="F12" s="146">
        <f t="shared" si="10"/>
        <v>869</v>
      </c>
      <c r="G12" s="176">
        <f t="shared" si="3"/>
        <v>8.5514662468018106</v>
      </c>
      <c r="H12" s="146">
        <f t="shared" si="11"/>
        <v>2341</v>
      </c>
      <c r="I12" s="176">
        <f t="shared" si="4"/>
        <v>23.036803778783703</v>
      </c>
      <c r="J12" s="146">
        <f t="shared" si="12"/>
        <v>4262</v>
      </c>
      <c r="K12" s="176">
        <f t="shared" si="5"/>
        <v>41.940562881322577</v>
      </c>
      <c r="L12" s="146">
        <f t="shared" si="13"/>
        <v>1301</v>
      </c>
      <c r="M12" s="176">
        <f t="shared" si="6"/>
        <v>12.802597913796495</v>
      </c>
      <c r="N12" s="146">
        <f t="shared" si="14"/>
        <v>1247</v>
      </c>
      <c r="O12" s="176">
        <f t="shared" si="7"/>
        <v>12.271206455422162</v>
      </c>
      <c r="P12" s="165">
        <f t="shared" si="15"/>
        <v>10162</v>
      </c>
      <c r="Q12" s="149">
        <v>31</v>
      </c>
      <c r="R12" s="13">
        <v>254</v>
      </c>
      <c r="S12" s="13">
        <v>977</v>
      </c>
      <c r="T12" s="13">
        <v>3212</v>
      </c>
      <c r="U12" s="161">
        <v>7674</v>
      </c>
      <c r="V12" s="162">
        <v>2632</v>
      </c>
      <c r="W12" s="13">
        <v>2093</v>
      </c>
      <c r="Y12" s="13"/>
      <c r="Z12" s="13"/>
      <c r="AA12" s="13"/>
      <c r="AB12" s="13"/>
      <c r="AC12" s="13"/>
    </row>
    <row r="13" spans="1:29" ht="13.5" thickBot="1">
      <c r="A13" s="35">
        <v>2</v>
      </c>
      <c r="B13" s="151" t="s">
        <v>119</v>
      </c>
      <c r="C13" s="155">
        <f>SUM(C14:C19)</f>
        <v>221100</v>
      </c>
      <c r="D13" s="153">
        <f>SUM(D14:D19)</f>
        <v>3302</v>
      </c>
      <c r="E13" s="177">
        <f t="shared" si="1"/>
        <v>1.4934418815015831</v>
      </c>
      <c r="F13" s="153">
        <f t="shared" ref="F13:N13" si="16">SUM(F14:F19)</f>
        <v>16190</v>
      </c>
      <c r="G13" s="177">
        <f t="shared" si="3"/>
        <v>7.322478516508367</v>
      </c>
      <c r="H13" s="153">
        <f t="shared" si="16"/>
        <v>51598</v>
      </c>
      <c r="I13" s="177">
        <f t="shared" si="4"/>
        <v>23.336951605608323</v>
      </c>
      <c r="J13" s="153">
        <f t="shared" si="16"/>
        <v>97855</v>
      </c>
      <c r="K13" s="177">
        <f t="shared" si="5"/>
        <v>44.258254183627315</v>
      </c>
      <c r="L13" s="153">
        <f t="shared" si="16"/>
        <v>30264</v>
      </c>
      <c r="M13" s="177">
        <f t="shared" si="6"/>
        <v>13.687924016282224</v>
      </c>
      <c r="N13" s="153">
        <f t="shared" si="16"/>
        <v>21891</v>
      </c>
      <c r="O13" s="178">
        <f t="shared" si="7"/>
        <v>9.9009497964721849</v>
      </c>
      <c r="P13" s="163">
        <f>SUM(P14:P19)</f>
        <v>221100</v>
      </c>
      <c r="Q13" s="149">
        <v>34</v>
      </c>
      <c r="R13" s="13">
        <v>330</v>
      </c>
      <c r="S13" s="13">
        <v>1557</v>
      </c>
      <c r="T13" s="13">
        <v>4833</v>
      </c>
      <c r="U13" s="161">
        <v>12632</v>
      </c>
      <c r="V13" s="162">
        <v>5136</v>
      </c>
      <c r="W13" s="13">
        <v>4580</v>
      </c>
      <c r="Y13" s="13"/>
      <c r="Z13" s="13"/>
      <c r="AA13" s="13"/>
      <c r="AB13" s="13"/>
      <c r="AC13" s="13"/>
    </row>
    <row r="14" spans="1:29">
      <c r="A14" s="1">
        <v>120</v>
      </c>
      <c r="B14" s="144" t="s">
        <v>449</v>
      </c>
      <c r="C14" s="154">
        <f t="shared" ref="C14:C19" si="17">(D14+F14+H14+J14+L14+N14)</f>
        <v>24359</v>
      </c>
      <c r="D14" s="146">
        <f t="shared" ref="D14:D19" si="18">VLOOKUP(A14,$Q$7:$W$131,2,0)</f>
        <v>320</v>
      </c>
      <c r="E14" s="176">
        <f t="shared" si="1"/>
        <v>1.3136828277022867</v>
      </c>
      <c r="F14" s="146">
        <f t="shared" ref="F14:F19" si="19">VLOOKUP(A14,$Q$7:$W$131,3,0)</f>
        <v>1795</v>
      </c>
      <c r="G14" s="176">
        <f t="shared" si="3"/>
        <v>7.3689396116425137</v>
      </c>
      <c r="H14" s="146">
        <f t="shared" ref="H14:H19" si="20">VLOOKUP(A14,$Q$7:$W$131,4,0)</f>
        <v>6178</v>
      </c>
      <c r="I14" s="176">
        <f t="shared" si="4"/>
        <v>25.362289092327273</v>
      </c>
      <c r="J14" s="146">
        <f t="shared" ref="J14:J19" si="21">VLOOKUP(A14,$Q$7:$W$131,5,0)</f>
        <v>10464</v>
      </c>
      <c r="K14" s="176">
        <f t="shared" si="5"/>
        <v>42.957428465864773</v>
      </c>
      <c r="L14" s="146">
        <f t="shared" ref="L14:L19" si="22">VLOOKUP(A14,$Q$7:$W$131,6,0)</f>
        <v>3169</v>
      </c>
      <c r="M14" s="176">
        <f t="shared" si="6"/>
        <v>13.009565253089209</v>
      </c>
      <c r="N14" s="146">
        <f t="shared" ref="N14:N19" si="23">VLOOKUP(A14,$Q$7:$W$131,7,0)</f>
        <v>2433</v>
      </c>
      <c r="O14" s="176">
        <f t="shared" si="7"/>
        <v>9.988094749373948</v>
      </c>
      <c r="P14" s="165">
        <f t="shared" si="15"/>
        <v>24359</v>
      </c>
      <c r="Q14" s="149">
        <v>36</v>
      </c>
      <c r="R14" s="13">
        <v>26</v>
      </c>
      <c r="S14" s="13">
        <v>130</v>
      </c>
      <c r="T14" s="13">
        <v>415</v>
      </c>
      <c r="U14" s="161">
        <v>1088</v>
      </c>
      <c r="V14" s="162">
        <v>521</v>
      </c>
      <c r="W14" s="13">
        <v>588</v>
      </c>
      <c r="Y14" s="13"/>
      <c r="Z14" s="13"/>
      <c r="AA14" s="13"/>
      <c r="AB14" s="13"/>
      <c r="AC14" s="13"/>
    </row>
    <row r="15" spans="1:29">
      <c r="A15" s="1">
        <v>154</v>
      </c>
      <c r="B15" s="144" t="s">
        <v>448</v>
      </c>
      <c r="C15" s="154">
        <f t="shared" si="17"/>
        <v>72742</v>
      </c>
      <c r="D15" s="146">
        <f t="shared" si="18"/>
        <v>1115</v>
      </c>
      <c r="E15" s="176">
        <f t="shared" si="1"/>
        <v>1.5328146050424789</v>
      </c>
      <c r="F15" s="146">
        <f t="shared" si="19"/>
        <v>5025</v>
      </c>
      <c r="G15" s="176">
        <f t="shared" si="3"/>
        <v>6.9079761348326967</v>
      </c>
      <c r="H15" s="146">
        <f t="shared" si="20"/>
        <v>15335</v>
      </c>
      <c r="I15" s="176">
        <f t="shared" si="4"/>
        <v>21.081356025404855</v>
      </c>
      <c r="J15" s="146">
        <f t="shared" si="21"/>
        <v>32106</v>
      </c>
      <c r="K15" s="176">
        <f t="shared" si="5"/>
        <v>44.136812295510161</v>
      </c>
      <c r="L15" s="146">
        <f t="shared" si="22"/>
        <v>10912</v>
      </c>
      <c r="M15" s="176">
        <f t="shared" si="6"/>
        <v>15.000962305133211</v>
      </c>
      <c r="N15" s="146">
        <f t="shared" si="23"/>
        <v>8249</v>
      </c>
      <c r="O15" s="176">
        <f t="shared" si="7"/>
        <v>11.340078634076599</v>
      </c>
      <c r="P15" s="165">
        <f t="shared" si="15"/>
        <v>72742</v>
      </c>
      <c r="Q15" s="149">
        <v>38</v>
      </c>
      <c r="R15" s="13">
        <v>104</v>
      </c>
      <c r="S15" s="13">
        <v>486</v>
      </c>
      <c r="T15" s="13">
        <v>1618</v>
      </c>
      <c r="U15" s="161">
        <v>4073</v>
      </c>
      <c r="V15" s="162">
        <v>1456</v>
      </c>
      <c r="W15" s="13">
        <v>1207</v>
      </c>
      <c r="Y15" s="13"/>
      <c r="Z15" s="13"/>
      <c r="AA15" s="13"/>
      <c r="AB15" s="13"/>
      <c r="AC15" s="13"/>
    </row>
    <row r="16" spans="1:29">
      <c r="A16" s="1">
        <v>250</v>
      </c>
      <c r="B16" s="144" t="s">
        <v>447</v>
      </c>
      <c r="C16" s="154">
        <f t="shared" si="17"/>
        <v>46377</v>
      </c>
      <c r="D16" s="146">
        <f t="shared" si="18"/>
        <v>717</v>
      </c>
      <c r="E16" s="176">
        <f t="shared" si="1"/>
        <v>1.5460249692735624</v>
      </c>
      <c r="F16" s="146">
        <f t="shared" si="19"/>
        <v>3642</v>
      </c>
      <c r="G16" s="176">
        <f t="shared" si="3"/>
        <v>7.8530305970632002</v>
      </c>
      <c r="H16" s="146">
        <f t="shared" si="20"/>
        <v>10959</v>
      </c>
      <c r="I16" s="176">
        <f t="shared" si="4"/>
        <v>23.630247752118507</v>
      </c>
      <c r="J16" s="146">
        <f t="shared" si="21"/>
        <v>20736</v>
      </c>
      <c r="K16" s="176">
        <f t="shared" si="5"/>
        <v>44.71181835823792</v>
      </c>
      <c r="L16" s="146">
        <f t="shared" si="22"/>
        <v>6150</v>
      </c>
      <c r="M16" s="176">
        <f t="shared" si="6"/>
        <v>13.260883627660263</v>
      </c>
      <c r="N16" s="146">
        <f t="shared" si="23"/>
        <v>4173</v>
      </c>
      <c r="O16" s="176">
        <f t="shared" si="7"/>
        <v>8.9979946956465504</v>
      </c>
      <c r="P16" s="165">
        <f t="shared" si="15"/>
        <v>46377</v>
      </c>
      <c r="Q16" s="149">
        <v>40</v>
      </c>
      <c r="R16" s="13">
        <v>189</v>
      </c>
      <c r="S16" s="13">
        <v>922</v>
      </c>
      <c r="T16" s="13">
        <v>3017</v>
      </c>
      <c r="U16" s="161">
        <v>6720</v>
      </c>
      <c r="V16" s="162">
        <v>1855</v>
      </c>
      <c r="W16" s="13">
        <v>1264</v>
      </c>
      <c r="Y16" s="13"/>
      <c r="Z16" s="13"/>
      <c r="AA16" s="13"/>
      <c r="AB16" s="13"/>
      <c r="AC16" s="13"/>
    </row>
    <row r="17" spans="1:29">
      <c r="A17" s="1">
        <v>495</v>
      </c>
      <c r="B17" s="144" t="s">
        <v>446</v>
      </c>
      <c r="C17" s="154">
        <f t="shared" si="17"/>
        <v>23639</v>
      </c>
      <c r="D17" s="146">
        <f t="shared" si="18"/>
        <v>354</v>
      </c>
      <c r="E17" s="176">
        <f t="shared" si="1"/>
        <v>1.4975252760269047</v>
      </c>
      <c r="F17" s="146">
        <f t="shared" si="19"/>
        <v>1810</v>
      </c>
      <c r="G17" s="176">
        <f t="shared" si="3"/>
        <v>7.6568382757307836</v>
      </c>
      <c r="H17" s="146">
        <f t="shared" si="20"/>
        <v>5851</v>
      </c>
      <c r="I17" s="176">
        <f t="shared" si="4"/>
        <v>24.751470028342993</v>
      </c>
      <c r="J17" s="146">
        <f t="shared" si="21"/>
        <v>10107</v>
      </c>
      <c r="K17" s="176">
        <f t="shared" si="5"/>
        <v>42.755615719785098</v>
      </c>
      <c r="L17" s="146">
        <f t="shared" si="22"/>
        <v>3127</v>
      </c>
      <c r="M17" s="176">
        <f t="shared" si="6"/>
        <v>13.228139938237657</v>
      </c>
      <c r="N17" s="146">
        <f t="shared" si="23"/>
        <v>2390</v>
      </c>
      <c r="O17" s="176">
        <f t="shared" si="7"/>
        <v>10.11041076187656</v>
      </c>
      <c r="P17" s="165">
        <f t="shared" si="15"/>
        <v>23639</v>
      </c>
      <c r="Q17" s="149">
        <v>42</v>
      </c>
      <c r="R17" s="13">
        <v>198</v>
      </c>
      <c r="S17" s="13">
        <v>919</v>
      </c>
      <c r="T17" s="13">
        <v>2954</v>
      </c>
      <c r="U17" s="161">
        <v>7805</v>
      </c>
      <c r="V17" s="162">
        <v>2762</v>
      </c>
      <c r="W17" s="13">
        <v>2435</v>
      </c>
      <c r="Y17" s="13"/>
      <c r="Z17" s="13"/>
      <c r="AA17" s="13"/>
      <c r="AB17" s="13"/>
      <c r="AC17" s="13"/>
    </row>
    <row r="18" spans="1:29">
      <c r="A18" s="1">
        <v>790</v>
      </c>
      <c r="B18" s="144" t="s">
        <v>445</v>
      </c>
      <c r="C18" s="154">
        <f t="shared" si="17"/>
        <v>31028</v>
      </c>
      <c r="D18" s="146">
        <f t="shared" si="18"/>
        <v>454</v>
      </c>
      <c r="E18" s="176">
        <f t="shared" si="1"/>
        <v>1.463194533969318</v>
      </c>
      <c r="F18" s="146">
        <f t="shared" si="19"/>
        <v>2197</v>
      </c>
      <c r="G18" s="176">
        <f t="shared" si="3"/>
        <v>7.0807013020497616</v>
      </c>
      <c r="H18" s="146">
        <f t="shared" si="20"/>
        <v>7708</v>
      </c>
      <c r="I18" s="176">
        <f t="shared" si="4"/>
        <v>24.84207812298569</v>
      </c>
      <c r="J18" s="146">
        <f t="shared" si="21"/>
        <v>14245</v>
      </c>
      <c r="K18" s="176">
        <f t="shared" si="5"/>
        <v>45.910145674874308</v>
      </c>
      <c r="L18" s="146">
        <f t="shared" si="22"/>
        <v>3828</v>
      </c>
      <c r="M18" s="176">
        <f t="shared" si="6"/>
        <v>12.337243779811782</v>
      </c>
      <c r="N18" s="146">
        <f t="shared" si="23"/>
        <v>2596</v>
      </c>
      <c r="O18" s="176">
        <f t="shared" si="7"/>
        <v>8.3666365863091396</v>
      </c>
      <c r="P18" s="165">
        <f t="shared" si="15"/>
        <v>31028</v>
      </c>
      <c r="Q18" s="149">
        <v>44</v>
      </c>
      <c r="R18" s="13">
        <v>65</v>
      </c>
      <c r="S18" s="13">
        <v>285</v>
      </c>
      <c r="T18" s="13">
        <v>938</v>
      </c>
      <c r="U18" s="161">
        <v>2486</v>
      </c>
      <c r="V18" s="162">
        <v>894</v>
      </c>
      <c r="W18" s="13">
        <v>817</v>
      </c>
      <c r="Y18" s="13"/>
      <c r="Z18" s="13"/>
      <c r="AA18" s="13"/>
      <c r="AB18" s="13"/>
      <c r="AC18" s="13"/>
    </row>
    <row r="19" spans="1:29" ht="13.5" thickBot="1">
      <c r="A19" s="1">
        <v>895</v>
      </c>
      <c r="B19" s="144" t="s">
        <v>444</v>
      </c>
      <c r="C19" s="154">
        <f t="shared" si="17"/>
        <v>22955</v>
      </c>
      <c r="D19" s="146">
        <f t="shared" si="18"/>
        <v>342</v>
      </c>
      <c r="E19" s="176">
        <f t="shared" si="1"/>
        <v>1.489871487693313</v>
      </c>
      <c r="F19" s="146">
        <f t="shared" si="19"/>
        <v>1721</v>
      </c>
      <c r="G19" s="176">
        <f t="shared" si="3"/>
        <v>7.4972772816379871</v>
      </c>
      <c r="H19" s="146">
        <f t="shared" si="20"/>
        <v>5567</v>
      </c>
      <c r="I19" s="176">
        <f t="shared" si="4"/>
        <v>24.25179699411893</v>
      </c>
      <c r="J19" s="146">
        <f t="shared" si="21"/>
        <v>10197</v>
      </c>
      <c r="K19" s="176">
        <f t="shared" si="5"/>
        <v>44.421694619908521</v>
      </c>
      <c r="L19" s="146">
        <f t="shared" si="22"/>
        <v>3078</v>
      </c>
      <c r="M19" s="176">
        <f t="shared" si="6"/>
        <v>13.408843389239816</v>
      </c>
      <c r="N19" s="146">
        <f t="shared" si="23"/>
        <v>2050</v>
      </c>
      <c r="O19" s="176">
        <f t="shared" si="7"/>
        <v>8.9305162274014371</v>
      </c>
      <c r="P19" s="165">
        <f t="shared" si="15"/>
        <v>22955</v>
      </c>
      <c r="Q19" s="149">
        <v>45</v>
      </c>
      <c r="R19" s="13">
        <v>625</v>
      </c>
      <c r="S19" s="13">
        <v>3265</v>
      </c>
      <c r="T19" s="13">
        <v>9683</v>
      </c>
      <c r="U19" s="161">
        <v>23313</v>
      </c>
      <c r="V19" s="162">
        <v>7005</v>
      </c>
      <c r="W19" s="13">
        <v>5819</v>
      </c>
      <c r="Y19" s="13"/>
      <c r="Z19" s="13"/>
      <c r="AA19" s="13"/>
      <c r="AB19" s="13"/>
      <c r="AC19" s="13"/>
    </row>
    <row r="20" spans="1:29" ht="13.5" thickBot="1">
      <c r="A20" s="35">
        <v>3</v>
      </c>
      <c r="B20" s="151" t="s">
        <v>345</v>
      </c>
      <c r="C20" s="155">
        <f>SUM(C21:C31)</f>
        <v>355109</v>
      </c>
      <c r="D20" s="153">
        <f>SUM(D21:D31)</f>
        <v>4201</v>
      </c>
      <c r="E20" s="177">
        <f t="shared" si="1"/>
        <v>1.1830170454705458</v>
      </c>
      <c r="F20" s="153">
        <f t="shared" ref="F20:N20" si="24">SUM(F21:F31)</f>
        <v>24632</v>
      </c>
      <c r="G20" s="177">
        <f t="shared" si="3"/>
        <v>6.9364617624447709</v>
      </c>
      <c r="H20" s="153">
        <f t="shared" si="24"/>
        <v>83375</v>
      </c>
      <c r="I20" s="177">
        <f t="shared" si="4"/>
        <v>23.478706537992561</v>
      </c>
      <c r="J20" s="153">
        <f t="shared" si="24"/>
        <v>163029</v>
      </c>
      <c r="K20" s="177">
        <f t="shared" si="5"/>
        <v>45.909565795291023</v>
      </c>
      <c r="L20" s="153">
        <f t="shared" si="24"/>
        <v>44156</v>
      </c>
      <c r="M20" s="177">
        <f t="shared" si="6"/>
        <v>12.43449194472683</v>
      </c>
      <c r="N20" s="153">
        <f t="shared" si="24"/>
        <v>35716</v>
      </c>
      <c r="O20" s="178">
        <f t="shared" si="7"/>
        <v>10.05775691407427</v>
      </c>
      <c r="P20" s="163">
        <f>SUM(P21:P31)</f>
        <v>355109</v>
      </c>
      <c r="Q20" s="149">
        <v>51</v>
      </c>
      <c r="R20" s="13">
        <v>259</v>
      </c>
      <c r="S20" s="13">
        <v>1776</v>
      </c>
      <c r="T20" s="13">
        <v>5840</v>
      </c>
      <c r="U20" s="161">
        <v>11759</v>
      </c>
      <c r="V20" s="162">
        <v>3663</v>
      </c>
      <c r="W20" s="13">
        <v>3082</v>
      </c>
      <c r="Y20" s="13"/>
      <c r="Z20" s="13"/>
      <c r="AA20" s="13"/>
      <c r="AB20" s="13"/>
      <c r="AC20" s="13"/>
    </row>
    <row r="21" spans="1:29">
      <c r="A21" s="1">
        <v>45</v>
      </c>
      <c r="B21" s="144" t="s">
        <v>344</v>
      </c>
      <c r="C21" s="154">
        <f t="shared" ref="C21:C31" si="25">(D21+F21+H21+J21+L21+N21)</f>
        <v>49710</v>
      </c>
      <c r="D21" s="146">
        <f t="shared" ref="D21:D31" si="26">VLOOKUP(A21,$Q$7:$W$131,2,0)</f>
        <v>625</v>
      </c>
      <c r="E21" s="176">
        <f t="shared" si="1"/>
        <v>1.2572922953128143</v>
      </c>
      <c r="F21" s="146">
        <f t="shared" ref="F21:F31" si="27">VLOOKUP(A21,$Q$7:$W$131,3,0)</f>
        <v>3265</v>
      </c>
      <c r="G21" s="176">
        <f t="shared" si="3"/>
        <v>6.5680949507141415</v>
      </c>
      <c r="H21" s="146">
        <f t="shared" ref="H21:H31" si="28">VLOOKUP(A21,$Q$7:$W$131,4,0)</f>
        <v>9683</v>
      </c>
      <c r="I21" s="176">
        <f t="shared" si="4"/>
        <v>19.478978072822368</v>
      </c>
      <c r="J21" s="146">
        <f t="shared" ref="J21:J31" si="29">VLOOKUP(A21,$Q$7:$W$131,5,0)</f>
        <v>23313</v>
      </c>
      <c r="K21" s="176">
        <f t="shared" si="5"/>
        <v>46.898008449004223</v>
      </c>
      <c r="L21" s="146">
        <f t="shared" ref="L21:L31" si="30">VLOOKUP(A21,$Q$7:$W$131,6,0)</f>
        <v>7005</v>
      </c>
      <c r="M21" s="176">
        <f t="shared" si="6"/>
        <v>14.091732045866024</v>
      </c>
      <c r="N21" s="146">
        <f t="shared" ref="N21:N31" si="31">VLOOKUP(A21,$Q$7:$W$131,7,0)</f>
        <v>5819</v>
      </c>
      <c r="O21" s="176">
        <f t="shared" si="7"/>
        <v>11.705894186280426</v>
      </c>
      <c r="P21" s="165">
        <f t="shared" si="15"/>
        <v>49710</v>
      </c>
      <c r="Q21" s="149">
        <v>55</v>
      </c>
      <c r="R21" s="13">
        <v>78</v>
      </c>
      <c r="S21" s="13">
        <v>397</v>
      </c>
      <c r="T21" s="13">
        <v>1275</v>
      </c>
      <c r="U21" s="161">
        <v>2973</v>
      </c>
      <c r="V21" s="162">
        <v>1016</v>
      </c>
      <c r="W21" s="13">
        <v>950</v>
      </c>
      <c r="Y21" s="13"/>
      <c r="Z21" s="13"/>
      <c r="AA21" s="13"/>
      <c r="AB21" s="13"/>
      <c r="AC21" s="13"/>
    </row>
    <row r="22" spans="1:29">
      <c r="A22" s="1">
        <v>51</v>
      </c>
      <c r="B22" s="144" t="s">
        <v>343</v>
      </c>
      <c r="C22" s="154">
        <f t="shared" si="25"/>
        <v>26379</v>
      </c>
      <c r="D22" s="146">
        <f t="shared" si="26"/>
        <v>259</v>
      </c>
      <c r="E22" s="176">
        <f t="shared" si="1"/>
        <v>0.9818416164373176</v>
      </c>
      <c r="F22" s="146">
        <f t="shared" si="27"/>
        <v>1776</v>
      </c>
      <c r="G22" s="176">
        <f t="shared" si="3"/>
        <v>6.7326282269987487</v>
      </c>
      <c r="H22" s="146">
        <f t="shared" si="28"/>
        <v>5840</v>
      </c>
      <c r="I22" s="176">
        <f t="shared" si="4"/>
        <v>22.13882254823913</v>
      </c>
      <c r="J22" s="146">
        <f t="shared" si="29"/>
        <v>11759</v>
      </c>
      <c r="K22" s="176">
        <f t="shared" si="5"/>
        <v>44.577125743963002</v>
      </c>
      <c r="L22" s="146">
        <f t="shared" si="30"/>
        <v>3663</v>
      </c>
      <c r="M22" s="176">
        <f t="shared" si="6"/>
        <v>13.886045718184919</v>
      </c>
      <c r="N22" s="146">
        <f t="shared" si="31"/>
        <v>3082</v>
      </c>
      <c r="O22" s="176">
        <f t="shared" si="7"/>
        <v>11.683536146176882</v>
      </c>
      <c r="P22" s="165">
        <f t="shared" si="15"/>
        <v>26379</v>
      </c>
      <c r="Q22" s="149">
        <v>59</v>
      </c>
      <c r="R22" s="13">
        <v>18</v>
      </c>
      <c r="S22" s="13">
        <v>113</v>
      </c>
      <c r="T22" s="13">
        <v>333</v>
      </c>
      <c r="U22" s="161">
        <v>1010</v>
      </c>
      <c r="V22" s="162">
        <v>646</v>
      </c>
      <c r="W22" s="13">
        <v>709</v>
      </c>
      <c r="Y22" s="13"/>
      <c r="Z22" s="13"/>
      <c r="AA22" s="13"/>
      <c r="AB22" s="13"/>
      <c r="AC22" s="13"/>
    </row>
    <row r="23" spans="1:29">
      <c r="A23" s="1">
        <v>147</v>
      </c>
      <c r="B23" s="144" t="s">
        <v>342</v>
      </c>
      <c r="C23" s="154">
        <f t="shared" si="25"/>
        <v>24306</v>
      </c>
      <c r="D23" s="146">
        <f t="shared" si="26"/>
        <v>305</v>
      </c>
      <c r="E23" s="176">
        <f t="shared" si="1"/>
        <v>1.2548341973175348</v>
      </c>
      <c r="F23" s="146">
        <f t="shared" si="27"/>
        <v>1515</v>
      </c>
      <c r="G23" s="176">
        <f t="shared" si="3"/>
        <v>6.2330288817575905</v>
      </c>
      <c r="H23" s="146">
        <f t="shared" si="28"/>
        <v>5266</v>
      </c>
      <c r="I23" s="176">
        <f t="shared" si="4"/>
        <v>21.665432403521763</v>
      </c>
      <c r="J23" s="146">
        <f t="shared" si="29"/>
        <v>11571</v>
      </c>
      <c r="K23" s="176">
        <f t="shared" si="5"/>
        <v>47.605529498889169</v>
      </c>
      <c r="L23" s="146">
        <f t="shared" si="30"/>
        <v>3051</v>
      </c>
      <c r="M23" s="176">
        <f t="shared" si="6"/>
        <v>12.552456183658355</v>
      </c>
      <c r="N23" s="146">
        <f t="shared" si="31"/>
        <v>2598</v>
      </c>
      <c r="O23" s="176">
        <f t="shared" si="7"/>
        <v>10.688718834855591</v>
      </c>
      <c r="P23" s="165">
        <f t="shared" si="15"/>
        <v>24306</v>
      </c>
      <c r="Q23" s="149">
        <v>79</v>
      </c>
      <c r="R23" s="13">
        <v>158</v>
      </c>
      <c r="S23" s="13">
        <v>727</v>
      </c>
      <c r="T23" s="13">
        <v>2500</v>
      </c>
      <c r="U23" s="161">
        <v>7358</v>
      </c>
      <c r="V23" s="162">
        <v>3491</v>
      </c>
      <c r="W23" s="13">
        <v>3127</v>
      </c>
      <c r="Y23" s="13"/>
      <c r="Z23" s="13"/>
      <c r="AA23" s="13"/>
      <c r="AB23" s="13"/>
      <c r="AC23" s="13"/>
    </row>
    <row r="24" spans="1:29">
      <c r="A24" s="1">
        <v>172</v>
      </c>
      <c r="B24" s="144" t="s">
        <v>341</v>
      </c>
      <c r="C24" s="154">
        <f t="shared" si="25"/>
        <v>35388</v>
      </c>
      <c r="D24" s="146">
        <f t="shared" si="26"/>
        <v>480</v>
      </c>
      <c r="E24" s="176">
        <f t="shared" si="1"/>
        <v>1.356391997287216</v>
      </c>
      <c r="F24" s="146">
        <f t="shared" si="27"/>
        <v>2486</v>
      </c>
      <c r="G24" s="176">
        <f t="shared" si="3"/>
        <v>7.0249802192833739</v>
      </c>
      <c r="H24" s="146">
        <f t="shared" si="28"/>
        <v>7869</v>
      </c>
      <c r="I24" s="176">
        <f t="shared" si="4"/>
        <v>22.236351305527297</v>
      </c>
      <c r="J24" s="146">
        <f t="shared" si="29"/>
        <v>16130</v>
      </c>
      <c r="K24" s="176">
        <f t="shared" si="5"/>
        <v>45.580422742172487</v>
      </c>
      <c r="L24" s="146">
        <f t="shared" si="30"/>
        <v>4479</v>
      </c>
      <c r="M24" s="176">
        <f t="shared" si="6"/>
        <v>12.656832824686335</v>
      </c>
      <c r="N24" s="146">
        <f t="shared" si="31"/>
        <v>3944</v>
      </c>
      <c r="O24" s="176">
        <f t="shared" si="7"/>
        <v>11.145020911043293</v>
      </c>
      <c r="P24" s="165">
        <f t="shared" si="15"/>
        <v>35388</v>
      </c>
      <c r="Q24" s="149">
        <v>86</v>
      </c>
      <c r="R24" s="13">
        <v>23</v>
      </c>
      <c r="S24" s="13">
        <v>159</v>
      </c>
      <c r="T24" s="13">
        <v>528</v>
      </c>
      <c r="U24" s="161">
        <v>1309</v>
      </c>
      <c r="V24" s="162">
        <v>565</v>
      </c>
      <c r="W24" s="13">
        <v>396</v>
      </c>
      <c r="Y24" s="13"/>
      <c r="Z24" s="13"/>
      <c r="AA24" s="13"/>
      <c r="AB24" s="13"/>
      <c r="AC24" s="13"/>
    </row>
    <row r="25" spans="1:29">
      <c r="A25" s="1">
        <v>475</v>
      </c>
      <c r="B25" s="144" t="s">
        <v>340</v>
      </c>
      <c r="C25" s="154">
        <f t="shared" si="25"/>
        <v>4313</v>
      </c>
      <c r="D25" s="146">
        <f t="shared" si="26"/>
        <v>72</v>
      </c>
      <c r="E25" s="176">
        <f t="shared" si="1"/>
        <v>1.6693716670530954</v>
      </c>
      <c r="F25" s="146">
        <f t="shared" si="27"/>
        <v>478</v>
      </c>
      <c r="G25" s="176">
        <f t="shared" si="3"/>
        <v>11.082773011824717</v>
      </c>
      <c r="H25" s="146">
        <f t="shared" si="28"/>
        <v>1236</v>
      </c>
      <c r="I25" s="176">
        <f t="shared" si="4"/>
        <v>28.657546951078132</v>
      </c>
      <c r="J25" s="146">
        <f t="shared" si="29"/>
        <v>1887</v>
      </c>
      <c r="K25" s="176">
        <f t="shared" si="5"/>
        <v>43.75144910734987</v>
      </c>
      <c r="L25" s="146">
        <f t="shared" si="30"/>
        <v>366</v>
      </c>
      <c r="M25" s="176">
        <f t="shared" si="6"/>
        <v>8.4859726408532339</v>
      </c>
      <c r="N25" s="146">
        <f t="shared" si="31"/>
        <v>274</v>
      </c>
      <c r="O25" s="176">
        <f t="shared" si="7"/>
        <v>6.3528866218409457</v>
      </c>
      <c r="P25" s="165">
        <f t="shared" si="15"/>
        <v>4313</v>
      </c>
      <c r="Q25" s="149">
        <v>88</v>
      </c>
      <c r="R25" s="13">
        <v>852</v>
      </c>
      <c r="S25" s="13">
        <v>4365</v>
      </c>
      <c r="T25" s="13">
        <v>13771</v>
      </c>
      <c r="U25" s="161">
        <v>41496</v>
      </c>
      <c r="V25" s="162">
        <v>17975</v>
      </c>
      <c r="W25" s="13">
        <v>14820</v>
      </c>
      <c r="Y25" s="13"/>
      <c r="Z25" s="13"/>
      <c r="AA25" s="13"/>
      <c r="AB25" s="13"/>
      <c r="AC25" s="13"/>
    </row>
    <row r="26" spans="1:29">
      <c r="A26" s="1">
        <v>480</v>
      </c>
      <c r="B26" s="144" t="s">
        <v>339</v>
      </c>
      <c r="C26" s="154">
        <f t="shared" si="25"/>
        <v>18512</v>
      </c>
      <c r="D26" s="146">
        <f t="shared" si="26"/>
        <v>288</v>
      </c>
      <c r="E26" s="176">
        <f t="shared" si="1"/>
        <v>1.5557476231633534</v>
      </c>
      <c r="F26" s="146">
        <f t="shared" si="27"/>
        <v>1637</v>
      </c>
      <c r="G26" s="176">
        <f t="shared" si="3"/>
        <v>8.8429127052722567</v>
      </c>
      <c r="H26" s="146">
        <f t="shared" si="28"/>
        <v>4750</v>
      </c>
      <c r="I26" s="176">
        <f t="shared" si="4"/>
        <v>25.659031979256696</v>
      </c>
      <c r="J26" s="146">
        <f t="shared" si="29"/>
        <v>8242</v>
      </c>
      <c r="K26" s="176">
        <f t="shared" si="5"/>
        <v>44.522471910112358</v>
      </c>
      <c r="L26" s="146">
        <f t="shared" si="30"/>
        <v>2180</v>
      </c>
      <c r="M26" s="176">
        <f t="shared" si="6"/>
        <v>11.776145203111495</v>
      </c>
      <c r="N26" s="146">
        <f t="shared" si="31"/>
        <v>1415</v>
      </c>
      <c r="O26" s="176">
        <f t="shared" si="7"/>
        <v>7.6436905790838381</v>
      </c>
      <c r="P26" s="165">
        <f t="shared" si="15"/>
        <v>18512</v>
      </c>
      <c r="Q26" s="149">
        <v>91</v>
      </c>
      <c r="R26" s="13">
        <v>56</v>
      </c>
      <c r="S26" s="13">
        <v>327</v>
      </c>
      <c r="T26" s="13">
        <v>1132</v>
      </c>
      <c r="U26" s="161">
        <v>2864</v>
      </c>
      <c r="V26" s="162">
        <v>1166</v>
      </c>
      <c r="W26" s="13">
        <v>1038</v>
      </c>
      <c r="Y26" s="13"/>
      <c r="Z26" s="13"/>
      <c r="AA26" s="13"/>
      <c r="AB26" s="13"/>
      <c r="AC26" s="13"/>
    </row>
    <row r="27" spans="1:29">
      <c r="A27" s="1">
        <v>490</v>
      </c>
      <c r="B27" s="144" t="s">
        <v>338</v>
      </c>
      <c r="C27" s="154">
        <f t="shared" si="25"/>
        <v>46304</v>
      </c>
      <c r="D27" s="146">
        <f t="shared" si="26"/>
        <v>435</v>
      </c>
      <c r="E27" s="176">
        <f t="shared" si="1"/>
        <v>0.93944367657221839</v>
      </c>
      <c r="F27" s="146">
        <f t="shared" si="27"/>
        <v>3208</v>
      </c>
      <c r="G27" s="176">
        <f t="shared" si="3"/>
        <v>6.9281271596406357</v>
      </c>
      <c r="H27" s="146">
        <f t="shared" si="28"/>
        <v>11873</v>
      </c>
      <c r="I27" s="176">
        <f t="shared" si="4"/>
        <v>25.641413268832064</v>
      </c>
      <c r="J27" s="146">
        <f t="shared" si="29"/>
        <v>21112</v>
      </c>
      <c r="K27" s="176">
        <f t="shared" si="5"/>
        <v>45.594333102971667</v>
      </c>
      <c r="L27" s="146">
        <f t="shared" si="30"/>
        <v>5352</v>
      </c>
      <c r="M27" s="176">
        <f t="shared" si="6"/>
        <v>11.558396682791985</v>
      </c>
      <c r="N27" s="146">
        <f t="shared" si="31"/>
        <v>4324</v>
      </c>
      <c r="O27" s="176">
        <f t="shared" si="7"/>
        <v>9.3382861091914311</v>
      </c>
      <c r="P27" s="165">
        <f t="shared" si="15"/>
        <v>46304</v>
      </c>
      <c r="Q27" s="149">
        <v>93</v>
      </c>
      <c r="R27" s="13">
        <v>153</v>
      </c>
      <c r="S27" s="13">
        <v>854</v>
      </c>
      <c r="T27" s="13">
        <v>2631</v>
      </c>
      <c r="U27" s="161">
        <v>6384</v>
      </c>
      <c r="V27" s="162">
        <v>2318</v>
      </c>
      <c r="W27" s="13">
        <v>1711</v>
      </c>
      <c r="Y27" s="13"/>
      <c r="Z27" s="13"/>
      <c r="AA27" s="13"/>
      <c r="AB27" s="13"/>
      <c r="AC27" s="13"/>
    </row>
    <row r="28" spans="1:29">
      <c r="A28" s="1">
        <v>659</v>
      </c>
      <c r="B28" s="144" t="s">
        <v>337</v>
      </c>
      <c r="C28" s="154">
        <f t="shared" si="25"/>
        <v>20330</v>
      </c>
      <c r="D28" s="146">
        <f t="shared" si="26"/>
        <v>226</v>
      </c>
      <c r="E28" s="176">
        <f t="shared" si="1"/>
        <v>1.1116576487948844</v>
      </c>
      <c r="F28" s="146">
        <f t="shared" si="27"/>
        <v>1475</v>
      </c>
      <c r="G28" s="176">
        <f t="shared" si="3"/>
        <v>7.2552877520905072</v>
      </c>
      <c r="H28" s="146">
        <f t="shared" si="28"/>
        <v>5178</v>
      </c>
      <c r="I28" s="176">
        <f t="shared" si="4"/>
        <v>25.469749139203145</v>
      </c>
      <c r="J28" s="146">
        <f t="shared" si="29"/>
        <v>9095</v>
      </c>
      <c r="K28" s="176">
        <f t="shared" si="5"/>
        <v>44.736842105263158</v>
      </c>
      <c r="L28" s="146">
        <f t="shared" si="30"/>
        <v>2372</v>
      </c>
      <c r="M28" s="176">
        <f t="shared" si="6"/>
        <v>11.667486473192326</v>
      </c>
      <c r="N28" s="146">
        <f t="shared" si="31"/>
        <v>1984</v>
      </c>
      <c r="O28" s="176">
        <f t="shared" si="7"/>
        <v>9.7589768814559754</v>
      </c>
      <c r="P28" s="165">
        <f t="shared" si="15"/>
        <v>20330</v>
      </c>
      <c r="Q28" s="149">
        <v>101</v>
      </c>
      <c r="R28" s="13">
        <v>200</v>
      </c>
      <c r="S28" s="13">
        <v>978</v>
      </c>
      <c r="T28" s="13">
        <v>3149</v>
      </c>
      <c r="U28" s="161">
        <v>8074</v>
      </c>
      <c r="V28" s="162">
        <v>3539</v>
      </c>
      <c r="W28" s="13">
        <v>3050</v>
      </c>
      <c r="Y28" s="13"/>
      <c r="Z28" s="13"/>
      <c r="AA28" s="13"/>
      <c r="AB28" s="13"/>
      <c r="AC28" s="13"/>
    </row>
    <row r="29" spans="1:29">
      <c r="A29" s="1">
        <v>665</v>
      </c>
      <c r="B29" s="144" t="s">
        <v>335</v>
      </c>
      <c r="C29" s="154">
        <f t="shared" si="25"/>
        <v>30517</v>
      </c>
      <c r="D29" s="146">
        <f t="shared" si="26"/>
        <v>339</v>
      </c>
      <c r="E29" s="176">
        <f t="shared" si="1"/>
        <v>1.1108562440606875</v>
      </c>
      <c r="F29" s="146">
        <f t="shared" si="27"/>
        <v>1808</v>
      </c>
      <c r="G29" s="176">
        <f t="shared" si="3"/>
        <v>5.9245666349903328</v>
      </c>
      <c r="H29" s="146">
        <f t="shared" si="28"/>
        <v>7616</v>
      </c>
      <c r="I29" s="176">
        <f t="shared" si="4"/>
        <v>24.956581577481405</v>
      </c>
      <c r="J29" s="146">
        <f t="shared" si="29"/>
        <v>13542</v>
      </c>
      <c r="K29" s="176">
        <f t="shared" si="5"/>
        <v>44.375266245043747</v>
      </c>
      <c r="L29" s="146">
        <f t="shared" si="30"/>
        <v>3983</v>
      </c>
      <c r="M29" s="176">
        <f t="shared" si="6"/>
        <v>13.05174165219386</v>
      </c>
      <c r="N29" s="146">
        <f t="shared" si="31"/>
        <v>3229</v>
      </c>
      <c r="O29" s="176">
        <f t="shared" si="7"/>
        <v>10.580987646229969</v>
      </c>
      <c r="P29" s="165">
        <f t="shared" si="15"/>
        <v>30517</v>
      </c>
      <c r="Q29" s="149">
        <v>107</v>
      </c>
      <c r="R29" s="13">
        <v>88</v>
      </c>
      <c r="S29" s="13">
        <v>387</v>
      </c>
      <c r="T29" s="13">
        <v>1316</v>
      </c>
      <c r="U29" s="161">
        <v>2759</v>
      </c>
      <c r="V29" s="162">
        <v>819</v>
      </c>
      <c r="W29" s="13">
        <v>634</v>
      </c>
      <c r="Y29" s="13"/>
      <c r="Z29" s="13"/>
      <c r="AA29" s="13"/>
      <c r="AB29" s="13"/>
      <c r="AC29" s="13"/>
    </row>
    <row r="30" spans="1:29">
      <c r="A30" s="1">
        <v>837</v>
      </c>
      <c r="B30" s="144" t="s">
        <v>334</v>
      </c>
      <c r="C30" s="154">
        <f t="shared" si="25"/>
        <v>92323</v>
      </c>
      <c r="D30" s="146">
        <f t="shared" si="26"/>
        <v>1074</v>
      </c>
      <c r="E30" s="176">
        <f t="shared" si="1"/>
        <v>1.1633070849084195</v>
      </c>
      <c r="F30" s="146">
        <f t="shared" si="27"/>
        <v>6397</v>
      </c>
      <c r="G30" s="176">
        <f t="shared" si="3"/>
        <v>6.9289342850643934</v>
      </c>
      <c r="H30" s="146">
        <f t="shared" si="28"/>
        <v>22114</v>
      </c>
      <c r="I30" s="176">
        <f t="shared" si="4"/>
        <v>23.95286115052587</v>
      </c>
      <c r="J30" s="146">
        <f t="shared" si="29"/>
        <v>43376</v>
      </c>
      <c r="K30" s="176">
        <f t="shared" si="5"/>
        <v>46.982875339839474</v>
      </c>
      <c r="L30" s="146">
        <f t="shared" si="30"/>
        <v>10972</v>
      </c>
      <c r="M30" s="176">
        <f t="shared" si="6"/>
        <v>11.884362509883777</v>
      </c>
      <c r="N30" s="146">
        <f t="shared" si="31"/>
        <v>8390</v>
      </c>
      <c r="O30" s="176">
        <f t="shared" si="7"/>
        <v>9.087659629778063</v>
      </c>
      <c r="P30" s="165">
        <f t="shared" si="15"/>
        <v>92323</v>
      </c>
      <c r="Q30" s="149">
        <v>113</v>
      </c>
      <c r="R30" s="13">
        <v>66</v>
      </c>
      <c r="S30" s="13">
        <v>343</v>
      </c>
      <c r="T30" s="13">
        <v>1079</v>
      </c>
      <c r="U30" s="161">
        <v>2391</v>
      </c>
      <c r="V30" s="162">
        <v>849</v>
      </c>
      <c r="W30" s="13">
        <v>860</v>
      </c>
      <c r="Y30" s="13"/>
      <c r="Z30" s="13"/>
      <c r="AA30" s="13"/>
      <c r="AB30" s="13"/>
      <c r="AC30" s="13"/>
    </row>
    <row r="31" spans="1:29" ht="13.5" thickBot="1">
      <c r="A31" s="1">
        <v>873</v>
      </c>
      <c r="B31" s="144" t="s">
        <v>333</v>
      </c>
      <c r="C31" s="154">
        <f t="shared" si="25"/>
        <v>7027</v>
      </c>
      <c r="D31" s="146">
        <f t="shared" si="26"/>
        <v>98</v>
      </c>
      <c r="E31" s="176">
        <f t="shared" si="1"/>
        <v>1.3946207485413407</v>
      </c>
      <c r="F31" s="146">
        <f t="shared" si="27"/>
        <v>587</v>
      </c>
      <c r="G31" s="176">
        <f t="shared" si="3"/>
        <v>8.3534936672833364</v>
      </c>
      <c r="H31" s="146">
        <f t="shared" si="28"/>
        <v>1950</v>
      </c>
      <c r="I31" s="176">
        <f t="shared" si="4"/>
        <v>27.750106731179734</v>
      </c>
      <c r="J31" s="146">
        <f t="shared" si="29"/>
        <v>3002</v>
      </c>
      <c r="K31" s="176">
        <f t="shared" si="5"/>
        <v>42.720933542052087</v>
      </c>
      <c r="L31" s="146">
        <f t="shared" si="30"/>
        <v>733</v>
      </c>
      <c r="M31" s="176">
        <f t="shared" si="6"/>
        <v>10.431193966130639</v>
      </c>
      <c r="N31" s="146">
        <f t="shared" si="31"/>
        <v>657</v>
      </c>
      <c r="O31" s="176">
        <f t="shared" si="7"/>
        <v>9.3496513448128642</v>
      </c>
      <c r="P31" s="165">
        <f t="shared" si="15"/>
        <v>7027</v>
      </c>
      <c r="Q31" s="149">
        <v>120</v>
      </c>
      <c r="R31" s="13">
        <v>320</v>
      </c>
      <c r="S31" s="13">
        <v>1795</v>
      </c>
      <c r="T31" s="13">
        <v>6178</v>
      </c>
      <c r="U31" s="161">
        <v>10464</v>
      </c>
      <c r="V31" s="162">
        <v>3169</v>
      </c>
      <c r="W31" s="13">
        <v>2433</v>
      </c>
      <c r="Y31" s="13"/>
      <c r="Z31" s="13"/>
      <c r="AA31" s="13"/>
      <c r="AB31" s="13"/>
      <c r="AC31" s="13"/>
    </row>
    <row r="32" spans="1:29" ht="13.5" thickBot="1">
      <c r="A32" s="35">
        <v>4</v>
      </c>
      <c r="B32" s="151" t="s">
        <v>123</v>
      </c>
      <c r="C32" s="155">
        <f>SUM(C33:C42)</f>
        <v>130355</v>
      </c>
      <c r="D32" s="153">
        <f>SUM(D33:D42)</f>
        <v>1663</v>
      </c>
      <c r="E32" s="177">
        <f t="shared" si="1"/>
        <v>1.2757469985807985</v>
      </c>
      <c r="F32" s="153">
        <f t="shared" ref="F32:N32" si="32">SUM(F33:F42)</f>
        <v>7612</v>
      </c>
      <c r="G32" s="177">
        <f t="shared" si="3"/>
        <v>5.839438456522573</v>
      </c>
      <c r="H32" s="153">
        <f t="shared" si="32"/>
        <v>25251</v>
      </c>
      <c r="I32" s="177">
        <f t="shared" si="4"/>
        <v>19.370948563538033</v>
      </c>
      <c r="J32" s="153">
        <f t="shared" si="32"/>
        <v>57536</v>
      </c>
      <c r="K32" s="177">
        <f t="shared" si="5"/>
        <v>44.137931034482762</v>
      </c>
      <c r="L32" s="153">
        <f t="shared" si="32"/>
        <v>21208</v>
      </c>
      <c r="M32" s="177">
        <f t="shared" si="6"/>
        <v>16.269418127421272</v>
      </c>
      <c r="N32" s="153">
        <f t="shared" si="32"/>
        <v>17085</v>
      </c>
      <c r="O32" s="178">
        <f t="shared" si="7"/>
        <v>13.106516819454567</v>
      </c>
      <c r="P32" s="163">
        <f>SUM(P33:P42)</f>
        <v>130355</v>
      </c>
      <c r="Q32" s="149">
        <v>125</v>
      </c>
      <c r="R32" s="13">
        <v>86</v>
      </c>
      <c r="S32" s="13">
        <v>390</v>
      </c>
      <c r="T32" s="13">
        <v>1225</v>
      </c>
      <c r="U32" s="161">
        <v>3115</v>
      </c>
      <c r="V32" s="162">
        <v>1021</v>
      </c>
      <c r="W32" s="13">
        <v>788</v>
      </c>
      <c r="Y32" s="13"/>
      <c r="Z32" s="13"/>
      <c r="AA32" s="13"/>
      <c r="AB32" s="13"/>
      <c r="AC32" s="13"/>
    </row>
    <row r="33" spans="1:29">
      <c r="A33" s="1">
        <v>31</v>
      </c>
      <c r="B33" s="144" t="s">
        <v>437</v>
      </c>
      <c r="C33" s="154">
        <f t="shared" ref="C33:C42" si="33">(D33+F33+H33+J33+L33+N33)</f>
        <v>16842</v>
      </c>
      <c r="D33" s="146">
        <f t="shared" ref="D33:D42" si="34">VLOOKUP(A33,$Q$7:$W$131,2,0)</f>
        <v>254</v>
      </c>
      <c r="E33" s="176">
        <f t="shared" si="1"/>
        <v>1.5081344258401614</v>
      </c>
      <c r="F33" s="146">
        <f t="shared" ref="F33:F42" si="35">VLOOKUP(A33,$Q$7:$W$131,3,0)</f>
        <v>977</v>
      </c>
      <c r="G33" s="176">
        <f t="shared" si="3"/>
        <v>5.8009737560859751</v>
      </c>
      <c r="H33" s="146">
        <f t="shared" ref="H33:H42" si="36">VLOOKUP(A33,$Q$7:$W$131,4,0)</f>
        <v>3212</v>
      </c>
      <c r="I33" s="176">
        <f t="shared" si="4"/>
        <v>19.071369196057475</v>
      </c>
      <c r="J33" s="146">
        <f t="shared" ref="J33:J42" si="37">VLOOKUP(A33,$Q$7:$W$131,5,0)</f>
        <v>7674</v>
      </c>
      <c r="K33" s="176">
        <f t="shared" si="5"/>
        <v>45.564659779123616</v>
      </c>
      <c r="L33" s="146">
        <f t="shared" ref="L33:L42" si="38">VLOOKUP(A33,$Q$7:$W$131,6,0)</f>
        <v>2632</v>
      </c>
      <c r="M33" s="176">
        <f t="shared" si="6"/>
        <v>15.627597672485452</v>
      </c>
      <c r="N33" s="146">
        <f t="shared" ref="N33:N42" si="39">VLOOKUP(A33,$Q$7:$W$131,7,0)</f>
        <v>2093</v>
      </c>
      <c r="O33" s="176">
        <f t="shared" si="7"/>
        <v>12.427265170407315</v>
      </c>
      <c r="P33" s="165">
        <f t="shared" si="15"/>
        <v>16842</v>
      </c>
      <c r="Q33" s="149">
        <v>129</v>
      </c>
      <c r="R33" s="13">
        <v>132</v>
      </c>
      <c r="S33" s="13">
        <v>555</v>
      </c>
      <c r="T33" s="13">
        <v>1871</v>
      </c>
      <c r="U33" s="161">
        <v>5990</v>
      </c>
      <c r="V33" s="162">
        <v>3673</v>
      </c>
      <c r="W33" s="13">
        <v>3280</v>
      </c>
      <c r="Y33" s="13"/>
      <c r="Z33" s="13"/>
      <c r="AA33" s="13"/>
      <c r="AB33" s="13"/>
      <c r="AC33" s="13"/>
    </row>
    <row r="34" spans="1:29">
      <c r="A34" s="1">
        <v>40</v>
      </c>
      <c r="B34" s="144" t="s">
        <v>436</v>
      </c>
      <c r="C34" s="154">
        <f t="shared" si="33"/>
        <v>13967</v>
      </c>
      <c r="D34" s="146">
        <f t="shared" si="34"/>
        <v>189</v>
      </c>
      <c r="E34" s="176">
        <f t="shared" si="1"/>
        <v>1.3531896613445979</v>
      </c>
      <c r="F34" s="146">
        <f t="shared" si="35"/>
        <v>922</v>
      </c>
      <c r="G34" s="176">
        <f t="shared" si="3"/>
        <v>6.601274432591107</v>
      </c>
      <c r="H34" s="146">
        <f t="shared" si="36"/>
        <v>3017</v>
      </c>
      <c r="I34" s="176">
        <f t="shared" si="4"/>
        <v>21.600916445908211</v>
      </c>
      <c r="J34" s="146">
        <f t="shared" si="37"/>
        <v>6720</v>
      </c>
      <c r="K34" s="176">
        <f t="shared" si="5"/>
        <v>48.113410181141262</v>
      </c>
      <c r="L34" s="146">
        <f t="shared" si="38"/>
        <v>1855</v>
      </c>
      <c r="M34" s="176">
        <f t="shared" si="6"/>
        <v>13.281305935419201</v>
      </c>
      <c r="N34" s="146">
        <f t="shared" si="39"/>
        <v>1264</v>
      </c>
      <c r="O34" s="176">
        <f t="shared" si="7"/>
        <v>9.0499033435956182</v>
      </c>
      <c r="P34" s="165">
        <f t="shared" si="15"/>
        <v>13967</v>
      </c>
      <c r="Q34" s="149">
        <v>134</v>
      </c>
      <c r="R34" s="13">
        <v>49</v>
      </c>
      <c r="S34" s="13">
        <v>342</v>
      </c>
      <c r="T34" s="13">
        <v>1295</v>
      </c>
      <c r="U34" s="161">
        <v>2804</v>
      </c>
      <c r="V34" s="162">
        <v>929</v>
      </c>
      <c r="W34" s="13">
        <v>758</v>
      </c>
      <c r="Y34" s="13"/>
      <c r="Z34" s="13"/>
      <c r="AA34" s="13"/>
      <c r="AB34" s="13"/>
      <c r="AC34" s="13"/>
    </row>
    <row r="35" spans="1:29">
      <c r="A35" s="1">
        <v>190</v>
      </c>
      <c r="B35" s="144" t="s">
        <v>435</v>
      </c>
      <c r="C35" s="154">
        <f t="shared" si="33"/>
        <v>6609</v>
      </c>
      <c r="D35" s="146">
        <f t="shared" si="34"/>
        <v>62</v>
      </c>
      <c r="E35" s="176">
        <f t="shared" si="1"/>
        <v>0.93811469208654863</v>
      </c>
      <c r="F35" s="146">
        <f t="shared" si="35"/>
        <v>289</v>
      </c>
      <c r="G35" s="176">
        <f t="shared" si="3"/>
        <v>4.3728249356937514</v>
      </c>
      <c r="H35" s="146">
        <f t="shared" si="36"/>
        <v>1008</v>
      </c>
      <c r="I35" s="176">
        <f t="shared" si="4"/>
        <v>15.25192918747163</v>
      </c>
      <c r="J35" s="146">
        <f t="shared" si="37"/>
        <v>2687</v>
      </c>
      <c r="K35" s="176">
        <f t="shared" si="5"/>
        <v>40.656680284460585</v>
      </c>
      <c r="L35" s="146">
        <f t="shared" si="38"/>
        <v>1294</v>
      </c>
      <c r="M35" s="176">
        <f t="shared" si="6"/>
        <v>19.579361476774096</v>
      </c>
      <c r="N35" s="146">
        <f t="shared" si="39"/>
        <v>1269</v>
      </c>
      <c r="O35" s="176">
        <f t="shared" si="7"/>
        <v>19.201089423513391</v>
      </c>
      <c r="P35" s="165">
        <f t="shared" si="15"/>
        <v>6609</v>
      </c>
      <c r="Q35" s="149">
        <v>138</v>
      </c>
      <c r="R35" s="13">
        <v>108</v>
      </c>
      <c r="S35" s="13">
        <v>658</v>
      </c>
      <c r="T35" s="13">
        <v>2038</v>
      </c>
      <c r="U35" s="161">
        <v>5012</v>
      </c>
      <c r="V35" s="162">
        <v>1955</v>
      </c>
      <c r="W35" s="13">
        <v>2019</v>
      </c>
      <c r="Y35" s="13"/>
      <c r="Z35" s="13"/>
      <c r="AA35" s="13"/>
      <c r="AB35" s="13"/>
      <c r="AC35" s="13"/>
    </row>
    <row r="36" spans="1:29">
      <c r="A36" s="1">
        <v>604</v>
      </c>
      <c r="B36" s="144" t="s">
        <v>434</v>
      </c>
      <c r="C36" s="154">
        <f t="shared" si="33"/>
        <v>19085</v>
      </c>
      <c r="D36" s="146">
        <f t="shared" si="34"/>
        <v>305</v>
      </c>
      <c r="E36" s="176">
        <f t="shared" si="1"/>
        <v>1.5981137018600995</v>
      </c>
      <c r="F36" s="146">
        <f t="shared" si="35"/>
        <v>1328</v>
      </c>
      <c r="G36" s="176">
        <f t="shared" si="3"/>
        <v>6.9583442494105325</v>
      </c>
      <c r="H36" s="146">
        <f t="shared" si="36"/>
        <v>4141</v>
      </c>
      <c r="I36" s="176">
        <f t="shared" si="4"/>
        <v>21.697668325910403</v>
      </c>
      <c r="J36" s="146">
        <f t="shared" si="37"/>
        <v>8350</v>
      </c>
      <c r="K36" s="176">
        <f t="shared" si="5"/>
        <v>43.751637411579772</v>
      </c>
      <c r="L36" s="146">
        <f t="shared" si="38"/>
        <v>2963</v>
      </c>
      <c r="M36" s="176">
        <f t="shared" si="6"/>
        <v>15.525281634791721</v>
      </c>
      <c r="N36" s="146">
        <f t="shared" si="39"/>
        <v>1998</v>
      </c>
      <c r="O36" s="176">
        <f t="shared" si="7"/>
        <v>10.468954676447471</v>
      </c>
      <c r="P36" s="165">
        <f t="shared" si="15"/>
        <v>19085</v>
      </c>
      <c r="Q36" s="149">
        <v>142</v>
      </c>
      <c r="R36" s="13">
        <v>28</v>
      </c>
      <c r="S36" s="13">
        <v>149</v>
      </c>
      <c r="T36" s="13">
        <v>483</v>
      </c>
      <c r="U36" s="161">
        <v>1204</v>
      </c>
      <c r="V36" s="162">
        <v>606</v>
      </c>
      <c r="W36" s="13">
        <v>587</v>
      </c>
      <c r="Y36" s="13"/>
      <c r="Z36" s="13"/>
      <c r="AA36" s="13"/>
      <c r="AB36" s="13"/>
      <c r="AC36" s="13"/>
    </row>
    <row r="37" spans="1:29">
      <c r="A37" s="1">
        <v>670</v>
      </c>
      <c r="B37" s="144" t="s">
        <v>433</v>
      </c>
      <c r="C37" s="154">
        <f t="shared" si="33"/>
        <v>13463</v>
      </c>
      <c r="D37" s="146">
        <f t="shared" si="34"/>
        <v>136</v>
      </c>
      <c r="E37" s="176">
        <f t="shared" si="1"/>
        <v>1.0101760380301568</v>
      </c>
      <c r="F37" s="146">
        <f t="shared" si="35"/>
        <v>667</v>
      </c>
      <c r="G37" s="176">
        <f t="shared" si="3"/>
        <v>4.9543192453390779</v>
      </c>
      <c r="H37" s="146">
        <f t="shared" si="36"/>
        <v>2390</v>
      </c>
      <c r="I37" s="176">
        <f t="shared" si="4"/>
        <v>17.752358315382903</v>
      </c>
      <c r="J37" s="146">
        <f t="shared" si="37"/>
        <v>5765</v>
      </c>
      <c r="K37" s="176">
        <f t="shared" si="5"/>
        <v>42.82106514149892</v>
      </c>
      <c r="L37" s="146">
        <f t="shared" si="38"/>
        <v>2310</v>
      </c>
      <c r="M37" s="176">
        <f t="shared" si="6"/>
        <v>17.158137116541631</v>
      </c>
      <c r="N37" s="146">
        <f t="shared" si="39"/>
        <v>2195</v>
      </c>
      <c r="O37" s="176">
        <f t="shared" si="7"/>
        <v>16.303944143207307</v>
      </c>
      <c r="P37" s="165">
        <f t="shared" si="15"/>
        <v>13463</v>
      </c>
      <c r="Q37" s="149">
        <v>145</v>
      </c>
      <c r="R37" s="13">
        <v>29</v>
      </c>
      <c r="S37" s="13">
        <v>141</v>
      </c>
      <c r="T37" s="13">
        <v>606</v>
      </c>
      <c r="U37" s="161">
        <v>1451</v>
      </c>
      <c r="V37" s="162">
        <v>758</v>
      </c>
      <c r="W37" s="13">
        <v>731</v>
      </c>
      <c r="Y37" s="13"/>
      <c r="Z37" s="13"/>
      <c r="AA37" s="13"/>
      <c r="AB37" s="13"/>
      <c r="AC37" s="13"/>
    </row>
    <row r="38" spans="1:29">
      <c r="A38" s="1">
        <v>690</v>
      </c>
      <c r="B38" s="144" t="s">
        <v>162</v>
      </c>
      <c r="C38" s="154">
        <f t="shared" si="33"/>
        <v>6614</v>
      </c>
      <c r="D38" s="146">
        <f t="shared" si="34"/>
        <v>63</v>
      </c>
      <c r="E38" s="176">
        <f t="shared" si="1"/>
        <v>0.95252494708194735</v>
      </c>
      <c r="F38" s="146">
        <f t="shared" si="35"/>
        <v>263</v>
      </c>
      <c r="G38" s="176">
        <f t="shared" si="3"/>
        <v>3.9764136679770181</v>
      </c>
      <c r="H38" s="146">
        <f t="shared" si="36"/>
        <v>981</v>
      </c>
      <c r="I38" s="176">
        <f t="shared" si="4"/>
        <v>14.832174175990323</v>
      </c>
      <c r="J38" s="146">
        <f t="shared" si="37"/>
        <v>2713</v>
      </c>
      <c r="K38" s="176">
        <f t="shared" si="5"/>
        <v>41.019050498941638</v>
      </c>
      <c r="L38" s="146">
        <f t="shared" si="38"/>
        <v>1346</v>
      </c>
      <c r="M38" s="176">
        <f t="shared" si="6"/>
        <v>20.35077109162383</v>
      </c>
      <c r="N38" s="146">
        <f t="shared" si="39"/>
        <v>1248</v>
      </c>
      <c r="O38" s="176">
        <f t="shared" si="7"/>
        <v>18.869065618385246</v>
      </c>
      <c r="P38" s="165">
        <f t="shared" si="15"/>
        <v>6614</v>
      </c>
      <c r="Q38" s="149">
        <v>147</v>
      </c>
      <c r="R38" s="13">
        <v>305</v>
      </c>
      <c r="S38" s="13">
        <v>1515</v>
      </c>
      <c r="T38" s="13">
        <v>5266</v>
      </c>
      <c r="U38" s="161">
        <v>11571</v>
      </c>
      <c r="V38" s="162">
        <v>3051</v>
      </c>
      <c r="W38" s="13">
        <v>2598</v>
      </c>
      <c r="Y38" s="13"/>
      <c r="Z38" s="13"/>
      <c r="AA38" s="13"/>
      <c r="AB38" s="13"/>
      <c r="AC38" s="13"/>
    </row>
    <row r="39" spans="1:29">
      <c r="A39" s="1">
        <v>736</v>
      </c>
      <c r="B39" s="144" t="s">
        <v>432</v>
      </c>
      <c r="C39" s="154">
        <f t="shared" si="33"/>
        <v>23558</v>
      </c>
      <c r="D39" s="146">
        <f t="shared" si="34"/>
        <v>310</v>
      </c>
      <c r="E39" s="176">
        <f t="shared" si="1"/>
        <v>1.3159011800662197</v>
      </c>
      <c r="F39" s="146">
        <f t="shared" si="35"/>
        <v>1596</v>
      </c>
      <c r="G39" s="176">
        <f t="shared" si="3"/>
        <v>6.7747686560828591</v>
      </c>
      <c r="H39" s="146">
        <f t="shared" si="36"/>
        <v>5043</v>
      </c>
      <c r="I39" s="176">
        <f t="shared" si="4"/>
        <v>21.406740809915952</v>
      </c>
      <c r="J39" s="146">
        <f t="shared" si="37"/>
        <v>10524</v>
      </c>
      <c r="K39" s="176">
        <f t="shared" si="5"/>
        <v>44.672722641989978</v>
      </c>
      <c r="L39" s="146">
        <f t="shared" si="38"/>
        <v>3693</v>
      </c>
      <c r="M39" s="176">
        <f t="shared" si="6"/>
        <v>15.676203412853384</v>
      </c>
      <c r="N39" s="146">
        <f t="shared" si="39"/>
        <v>2392</v>
      </c>
      <c r="O39" s="176">
        <f t="shared" si="7"/>
        <v>10.153663299091603</v>
      </c>
      <c r="P39" s="165">
        <f t="shared" si="15"/>
        <v>23558</v>
      </c>
      <c r="Q39" s="149">
        <v>148</v>
      </c>
      <c r="R39" s="13">
        <v>164</v>
      </c>
      <c r="S39" s="13">
        <v>818</v>
      </c>
      <c r="T39" s="13">
        <v>2266</v>
      </c>
      <c r="U39" s="161">
        <v>6390</v>
      </c>
      <c r="V39" s="162">
        <v>2503</v>
      </c>
      <c r="W39" s="13">
        <v>2316</v>
      </c>
      <c r="Y39" s="13"/>
      <c r="Z39" s="13"/>
      <c r="AA39" s="13"/>
      <c r="AB39" s="13"/>
      <c r="AC39" s="13"/>
    </row>
    <row r="40" spans="1:29">
      <c r="A40" s="1">
        <v>858</v>
      </c>
      <c r="B40" s="144" t="s">
        <v>431</v>
      </c>
      <c r="C40" s="154">
        <f t="shared" si="33"/>
        <v>10248</v>
      </c>
      <c r="D40" s="146">
        <f t="shared" si="34"/>
        <v>121</v>
      </c>
      <c r="E40" s="176">
        <f t="shared" si="1"/>
        <v>1.1807181889149101</v>
      </c>
      <c r="F40" s="146">
        <f t="shared" si="35"/>
        <v>595</v>
      </c>
      <c r="G40" s="176">
        <f t="shared" si="3"/>
        <v>5.806010928961749</v>
      </c>
      <c r="H40" s="146">
        <f t="shared" si="36"/>
        <v>1983</v>
      </c>
      <c r="I40" s="176">
        <f t="shared" si="4"/>
        <v>19.350117096018735</v>
      </c>
      <c r="J40" s="146">
        <f t="shared" si="37"/>
        <v>4580</v>
      </c>
      <c r="K40" s="176">
        <f t="shared" si="5"/>
        <v>44.691647150663542</v>
      </c>
      <c r="L40" s="146">
        <f t="shared" si="38"/>
        <v>1596</v>
      </c>
      <c r="M40" s="176">
        <f t="shared" si="6"/>
        <v>15.573770491803279</v>
      </c>
      <c r="N40" s="146">
        <f t="shared" si="39"/>
        <v>1373</v>
      </c>
      <c r="O40" s="176">
        <f t="shared" si="7"/>
        <v>13.397736143637784</v>
      </c>
      <c r="P40" s="165">
        <f t="shared" si="15"/>
        <v>10248</v>
      </c>
      <c r="Q40" s="149">
        <v>150</v>
      </c>
      <c r="R40" s="13">
        <v>8</v>
      </c>
      <c r="S40" s="13">
        <v>61</v>
      </c>
      <c r="T40" s="13">
        <v>201</v>
      </c>
      <c r="U40" s="161">
        <v>633</v>
      </c>
      <c r="V40" s="162">
        <v>325</v>
      </c>
      <c r="W40" s="13">
        <v>348</v>
      </c>
      <c r="Y40" s="13"/>
      <c r="Z40" s="13"/>
      <c r="AA40" s="13"/>
      <c r="AB40" s="13"/>
      <c r="AC40" s="13"/>
    </row>
    <row r="41" spans="1:29">
      <c r="A41" s="1">
        <v>885</v>
      </c>
      <c r="B41" s="144" t="s">
        <v>430</v>
      </c>
      <c r="C41" s="154">
        <f t="shared" si="33"/>
        <v>5381</v>
      </c>
      <c r="D41" s="146">
        <f t="shared" si="34"/>
        <v>59</v>
      </c>
      <c r="E41" s="176">
        <f t="shared" si="1"/>
        <v>1.0964504738896117</v>
      </c>
      <c r="F41" s="146">
        <f t="shared" si="35"/>
        <v>309</v>
      </c>
      <c r="G41" s="176">
        <f t="shared" si="3"/>
        <v>5.7424270581676273</v>
      </c>
      <c r="H41" s="146">
        <f t="shared" si="36"/>
        <v>874</v>
      </c>
      <c r="I41" s="176">
        <f t="shared" si="4"/>
        <v>16.242334138635943</v>
      </c>
      <c r="J41" s="146">
        <f t="shared" si="37"/>
        <v>2495</v>
      </c>
      <c r="K41" s="176">
        <f t="shared" si="5"/>
        <v>46.366846311094591</v>
      </c>
      <c r="L41" s="146">
        <f t="shared" si="38"/>
        <v>912</v>
      </c>
      <c r="M41" s="176">
        <f t="shared" si="6"/>
        <v>16.948522579446198</v>
      </c>
      <c r="N41" s="146">
        <f t="shared" si="39"/>
        <v>732</v>
      </c>
      <c r="O41" s="176">
        <f t="shared" si="7"/>
        <v>13.603419438766029</v>
      </c>
      <c r="P41" s="165">
        <f t="shared" si="15"/>
        <v>5381</v>
      </c>
      <c r="Q41" s="149">
        <v>154</v>
      </c>
      <c r="R41" s="13">
        <v>1115</v>
      </c>
      <c r="S41" s="13">
        <v>5025</v>
      </c>
      <c r="T41" s="13">
        <v>15335</v>
      </c>
      <c r="U41" s="161">
        <v>32106</v>
      </c>
      <c r="V41" s="162">
        <v>10912</v>
      </c>
      <c r="W41" s="13">
        <v>8249</v>
      </c>
      <c r="Y41" s="13"/>
      <c r="Z41" s="13"/>
      <c r="AA41" s="13"/>
      <c r="AB41" s="13"/>
      <c r="AC41" s="13"/>
    </row>
    <row r="42" spans="1:29" ht="13.5" thickBot="1">
      <c r="A42" s="1">
        <v>890</v>
      </c>
      <c r="B42" s="144" t="s">
        <v>429</v>
      </c>
      <c r="C42" s="154">
        <f t="shared" si="33"/>
        <v>14588</v>
      </c>
      <c r="D42" s="146">
        <f t="shared" si="34"/>
        <v>164</v>
      </c>
      <c r="E42" s="176">
        <f t="shared" si="1"/>
        <v>1.1242116808335618</v>
      </c>
      <c r="F42" s="146">
        <f t="shared" si="35"/>
        <v>666</v>
      </c>
      <c r="G42" s="176">
        <f t="shared" si="3"/>
        <v>4.5653962160680006</v>
      </c>
      <c r="H42" s="146">
        <f t="shared" si="36"/>
        <v>2602</v>
      </c>
      <c r="I42" s="176">
        <f t="shared" si="4"/>
        <v>17.836578009322732</v>
      </c>
      <c r="J42" s="146">
        <f t="shared" si="37"/>
        <v>6028</v>
      </c>
      <c r="K42" s="176">
        <f t="shared" si="5"/>
        <v>41.32163421990677</v>
      </c>
      <c r="L42" s="146">
        <f t="shared" si="38"/>
        <v>2607</v>
      </c>
      <c r="M42" s="176">
        <f t="shared" si="6"/>
        <v>17.870852755689608</v>
      </c>
      <c r="N42" s="146">
        <f t="shared" si="39"/>
        <v>2521</v>
      </c>
      <c r="O42" s="176">
        <f t="shared" si="7"/>
        <v>17.281327118179327</v>
      </c>
      <c r="P42" s="165">
        <f t="shared" si="15"/>
        <v>14588</v>
      </c>
      <c r="Q42" s="149">
        <v>172</v>
      </c>
      <c r="R42" s="13">
        <v>480</v>
      </c>
      <c r="S42" s="13">
        <v>2486</v>
      </c>
      <c r="T42" s="13">
        <v>7869</v>
      </c>
      <c r="U42" s="161">
        <v>16130</v>
      </c>
      <c r="V42" s="162">
        <v>4479</v>
      </c>
      <c r="W42" s="13">
        <v>3944</v>
      </c>
      <c r="Y42" s="13"/>
      <c r="Z42" s="13"/>
      <c r="AA42" s="13"/>
      <c r="AB42" s="13"/>
      <c r="AC42" s="13"/>
    </row>
    <row r="43" spans="1:29" ht="13.5" thickBot="1">
      <c r="A43" s="35">
        <v>5</v>
      </c>
      <c r="B43" s="151" t="s">
        <v>133</v>
      </c>
      <c r="C43" s="155">
        <f>SUM(C44:C62)</f>
        <v>146755</v>
      </c>
      <c r="D43" s="153">
        <f>SUM(D44:D62)</f>
        <v>1767</v>
      </c>
      <c r="E43" s="177">
        <f t="shared" si="1"/>
        <v>1.2040475622636366</v>
      </c>
      <c r="F43" s="153">
        <f t="shared" ref="F43:N43" si="40">SUM(F44:F62)</f>
        <v>8756</v>
      </c>
      <c r="G43" s="177">
        <f t="shared" si="3"/>
        <v>5.9664065960273929</v>
      </c>
      <c r="H43" s="153">
        <f t="shared" si="40"/>
        <v>27048</v>
      </c>
      <c r="I43" s="177">
        <f t="shared" si="4"/>
        <v>18.430717863105176</v>
      </c>
      <c r="J43" s="153">
        <f t="shared" si="40"/>
        <v>63358</v>
      </c>
      <c r="K43" s="177">
        <f t="shared" si="5"/>
        <v>43.172634663214197</v>
      </c>
      <c r="L43" s="153">
        <f t="shared" si="40"/>
        <v>23624</v>
      </c>
      <c r="M43" s="177">
        <f t="shared" si="6"/>
        <v>16.097577595311915</v>
      </c>
      <c r="N43" s="153">
        <f t="shared" si="40"/>
        <v>22202</v>
      </c>
      <c r="O43" s="178">
        <f t="shared" si="7"/>
        <v>15.128615720077681</v>
      </c>
      <c r="P43" s="163">
        <f>SUM(P44:P62)</f>
        <v>146755</v>
      </c>
      <c r="Q43" s="149">
        <v>190</v>
      </c>
      <c r="R43" s="13">
        <v>62</v>
      </c>
      <c r="S43" s="13">
        <v>289</v>
      </c>
      <c r="T43" s="13">
        <v>1008</v>
      </c>
      <c r="U43" s="161">
        <v>2687</v>
      </c>
      <c r="V43" s="162">
        <v>1294</v>
      </c>
      <c r="W43" s="13">
        <v>1269</v>
      </c>
      <c r="Y43" s="13"/>
      <c r="Z43" s="13"/>
      <c r="AA43" s="13"/>
      <c r="AB43" s="13"/>
      <c r="AC43" s="13"/>
    </row>
    <row r="44" spans="1:29">
      <c r="A44" s="1">
        <v>4</v>
      </c>
      <c r="B44" s="144" t="s">
        <v>411</v>
      </c>
      <c r="C44" s="154">
        <f t="shared" ref="C44:C62" si="41">(D44+F44+H44+J44+L44+N44)</f>
        <v>1392</v>
      </c>
      <c r="D44" s="146">
        <f t="shared" ref="D44:D62" si="42">VLOOKUP(A44,$Q$7:$W$131,2,0)</f>
        <v>13</v>
      </c>
      <c r="E44" s="176">
        <f t="shared" si="1"/>
        <v>0.9339080459770116</v>
      </c>
      <c r="F44" s="146">
        <f t="shared" ref="F44:F62" si="43">VLOOKUP(A44,$Q$7:$W$131,3,0)</f>
        <v>63</v>
      </c>
      <c r="G44" s="176">
        <f t="shared" si="3"/>
        <v>4.5258620689655169</v>
      </c>
      <c r="H44" s="146">
        <f t="shared" ref="H44:H62" si="44">VLOOKUP(A44,$Q$7:$W$131,4,0)</f>
        <v>215</v>
      </c>
      <c r="I44" s="176">
        <f t="shared" si="4"/>
        <v>15.445402298850574</v>
      </c>
      <c r="J44" s="146">
        <f t="shared" ref="J44:J62" si="45">VLOOKUP(A44,$Q$7:$W$131,5,0)</f>
        <v>572</v>
      </c>
      <c r="K44" s="176">
        <f t="shared" si="5"/>
        <v>41.09195402298851</v>
      </c>
      <c r="L44" s="146">
        <f t="shared" ref="L44:L62" si="46">VLOOKUP(A44,$Q$7:$W$131,6,0)</f>
        <v>287</v>
      </c>
      <c r="M44" s="176">
        <f t="shared" si="6"/>
        <v>20.617816091954023</v>
      </c>
      <c r="N44" s="146">
        <f t="shared" ref="N44:N62" si="47">VLOOKUP(A44,$Q$7:$W$131,7,0)</f>
        <v>242</v>
      </c>
      <c r="O44" s="176">
        <f t="shared" si="7"/>
        <v>17.385057471264368</v>
      </c>
      <c r="P44" s="165">
        <f t="shared" si="15"/>
        <v>1392</v>
      </c>
      <c r="Q44" s="149">
        <v>197</v>
      </c>
      <c r="R44" s="13">
        <v>115</v>
      </c>
      <c r="S44" s="13">
        <v>560</v>
      </c>
      <c r="T44" s="13">
        <v>1814</v>
      </c>
      <c r="U44" s="161">
        <v>4521</v>
      </c>
      <c r="V44" s="162">
        <v>1992</v>
      </c>
      <c r="W44" s="13">
        <v>1976</v>
      </c>
      <c r="Y44" s="13"/>
      <c r="Z44" s="13"/>
      <c r="AA44" s="13"/>
      <c r="AB44" s="13"/>
      <c r="AC44" s="13"/>
    </row>
    <row r="45" spans="1:29">
      <c r="A45" s="1">
        <v>42</v>
      </c>
      <c r="B45" s="144" t="s">
        <v>410</v>
      </c>
      <c r="C45" s="154">
        <f t="shared" si="41"/>
        <v>17073</v>
      </c>
      <c r="D45" s="146">
        <f t="shared" si="42"/>
        <v>198</v>
      </c>
      <c r="E45" s="176">
        <f t="shared" si="1"/>
        <v>1.1597258829731154</v>
      </c>
      <c r="F45" s="146">
        <f t="shared" si="43"/>
        <v>919</v>
      </c>
      <c r="G45" s="176">
        <f t="shared" si="3"/>
        <v>5.3827681133954197</v>
      </c>
      <c r="H45" s="146">
        <f t="shared" si="44"/>
        <v>2954</v>
      </c>
      <c r="I45" s="176">
        <f t="shared" si="4"/>
        <v>17.302173021730216</v>
      </c>
      <c r="J45" s="146">
        <f t="shared" si="45"/>
        <v>7805</v>
      </c>
      <c r="K45" s="176">
        <f t="shared" si="5"/>
        <v>45.715457154571546</v>
      </c>
      <c r="L45" s="146">
        <f t="shared" si="46"/>
        <v>2762</v>
      </c>
      <c r="M45" s="176">
        <f t="shared" si="6"/>
        <v>16.177590347332043</v>
      </c>
      <c r="N45" s="146">
        <f t="shared" si="47"/>
        <v>2435</v>
      </c>
      <c r="O45" s="176">
        <f t="shared" si="7"/>
        <v>14.262285479997658</v>
      </c>
      <c r="P45" s="165">
        <f t="shared" si="15"/>
        <v>17073</v>
      </c>
      <c r="Q45" s="149">
        <v>206</v>
      </c>
      <c r="R45" s="13">
        <v>21</v>
      </c>
      <c r="S45" s="13">
        <v>140</v>
      </c>
      <c r="T45" s="13">
        <v>438</v>
      </c>
      <c r="U45" s="161">
        <v>1181</v>
      </c>
      <c r="V45" s="162">
        <v>597</v>
      </c>
      <c r="W45" s="13">
        <v>542</v>
      </c>
      <c r="Y45" s="13"/>
      <c r="Z45" s="13"/>
      <c r="AA45" s="13"/>
      <c r="AB45" s="13"/>
      <c r="AC45" s="13"/>
    </row>
    <row r="46" spans="1:29">
      <c r="A46" s="1">
        <v>44</v>
      </c>
      <c r="B46" s="144" t="s">
        <v>408</v>
      </c>
      <c r="C46" s="154">
        <f t="shared" si="41"/>
        <v>5485</v>
      </c>
      <c r="D46" s="146">
        <f t="shared" si="42"/>
        <v>65</v>
      </c>
      <c r="E46" s="176">
        <f t="shared" si="1"/>
        <v>1.1850501367365542</v>
      </c>
      <c r="F46" s="146">
        <f t="shared" si="43"/>
        <v>285</v>
      </c>
      <c r="G46" s="176">
        <f t="shared" si="3"/>
        <v>5.1959890610756609</v>
      </c>
      <c r="H46" s="146">
        <f t="shared" si="44"/>
        <v>938</v>
      </c>
      <c r="I46" s="176">
        <f t="shared" si="4"/>
        <v>17.101185050136735</v>
      </c>
      <c r="J46" s="146">
        <f t="shared" si="45"/>
        <v>2486</v>
      </c>
      <c r="K46" s="176">
        <f t="shared" si="5"/>
        <v>45.323609845031903</v>
      </c>
      <c r="L46" s="146">
        <f t="shared" si="46"/>
        <v>894</v>
      </c>
      <c r="M46" s="176">
        <f t="shared" si="6"/>
        <v>16.298997265268916</v>
      </c>
      <c r="N46" s="146">
        <f t="shared" si="47"/>
        <v>817</v>
      </c>
      <c r="O46" s="176">
        <f t="shared" si="7"/>
        <v>14.895168641750228</v>
      </c>
      <c r="P46" s="165">
        <f t="shared" si="15"/>
        <v>5485</v>
      </c>
      <c r="Q46" s="149">
        <v>209</v>
      </c>
      <c r="R46" s="13">
        <v>135</v>
      </c>
      <c r="S46" s="13">
        <v>667</v>
      </c>
      <c r="T46" s="13">
        <v>2238</v>
      </c>
      <c r="U46" s="161">
        <v>6274</v>
      </c>
      <c r="V46" s="162">
        <v>2496</v>
      </c>
      <c r="W46" s="13">
        <v>2080</v>
      </c>
      <c r="Y46" s="13"/>
      <c r="Z46" s="13"/>
      <c r="AA46" s="13"/>
      <c r="AB46" s="13"/>
      <c r="AC46" s="13"/>
    </row>
    <row r="47" spans="1:29">
      <c r="A47" s="1">
        <v>59</v>
      </c>
      <c r="B47" s="144" t="s">
        <v>407</v>
      </c>
      <c r="C47" s="154">
        <f t="shared" si="41"/>
        <v>2829</v>
      </c>
      <c r="D47" s="146">
        <f t="shared" si="42"/>
        <v>18</v>
      </c>
      <c r="E47" s="176">
        <f t="shared" si="1"/>
        <v>0.63626723223753978</v>
      </c>
      <c r="F47" s="146">
        <f t="shared" si="43"/>
        <v>113</v>
      </c>
      <c r="G47" s="176">
        <f t="shared" si="3"/>
        <v>3.9943442912689995</v>
      </c>
      <c r="H47" s="146">
        <f t="shared" si="44"/>
        <v>333</v>
      </c>
      <c r="I47" s="176">
        <f t="shared" si="4"/>
        <v>11.770943796394485</v>
      </c>
      <c r="J47" s="146">
        <f t="shared" si="45"/>
        <v>1010</v>
      </c>
      <c r="K47" s="176">
        <f t="shared" si="5"/>
        <v>35.70166136443973</v>
      </c>
      <c r="L47" s="146">
        <f t="shared" si="46"/>
        <v>646</v>
      </c>
      <c r="M47" s="176">
        <f t="shared" si="6"/>
        <v>22.834924001413928</v>
      </c>
      <c r="N47" s="146">
        <f t="shared" si="47"/>
        <v>709</v>
      </c>
      <c r="O47" s="176">
        <f t="shared" si="7"/>
        <v>25.061859314245318</v>
      </c>
      <c r="P47" s="165">
        <f t="shared" si="15"/>
        <v>2829</v>
      </c>
      <c r="Q47" s="149">
        <v>212</v>
      </c>
      <c r="R47" s="13">
        <v>147</v>
      </c>
      <c r="S47" s="13">
        <v>630</v>
      </c>
      <c r="T47" s="13">
        <v>2098</v>
      </c>
      <c r="U47" s="161">
        <v>6760</v>
      </c>
      <c r="V47" s="162">
        <v>3549</v>
      </c>
      <c r="W47" s="13">
        <v>2844</v>
      </c>
      <c r="Y47" s="13"/>
      <c r="Z47" s="13"/>
      <c r="AA47" s="13"/>
      <c r="AB47" s="13"/>
      <c r="AC47" s="13"/>
    </row>
    <row r="48" spans="1:29">
      <c r="A48" s="1">
        <v>113</v>
      </c>
      <c r="B48" s="144" t="s">
        <v>406</v>
      </c>
      <c r="C48" s="154">
        <f t="shared" si="41"/>
        <v>5588</v>
      </c>
      <c r="D48" s="146">
        <f t="shared" si="42"/>
        <v>66</v>
      </c>
      <c r="E48" s="176">
        <f t="shared" si="1"/>
        <v>1.1811023622047243</v>
      </c>
      <c r="F48" s="146">
        <f t="shared" si="43"/>
        <v>343</v>
      </c>
      <c r="G48" s="176">
        <f t="shared" si="3"/>
        <v>6.1381531853972797</v>
      </c>
      <c r="H48" s="146">
        <f t="shared" si="44"/>
        <v>1079</v>
      </c>
      <c r="I48" s="176">
        <f t="shared" si="4"/>
        <v>19.309234073013602</v>
      </c>
      <c r="J48" s="146">
        <f t="shared" si="45"/>
        <v>2391</v>
      </c>
      <c r="K48" s="176">
        <f t="shared" si="5"/>
        <v>42.788117394416609</v>
      </c>
      <c r="L48" s="146">
        <f t="shared" si="46"/>
        <v>849</v>
      </c>
      <c r="M48" s="176">
        <f t="shared" si="6"/>
        <v>15.193271295633501</v>
      </c>
      <c r="N48" s="146">
        <f t="shared" si="47"/>
        <v>860</v>
      </c>
      <c r="O48" s="176">
        <f t="shared" si="7"/>
        <v>15.390121689334288</v>
      </c>
      <c r="P48" s="165">
        <f t="shared" si="15"/>
        <v>5588</v>
      </c>
      <c r="Q48" s="149">
        <v>234</v>
      </c>
      <c r="R48" s="13">
        <v>318</v>
      </c>
      <c r="S48" s="13">
        <v>1564</v>
      </c>
      <c r="T48" s="13">
        <v>4640</v>
      </c>
      <c r="U48" s="161">
        <v>8655</v>
      </c>
      <c r="V48" s="162">
        <v>2502</v>
      </c>
      <c r="W48" s="13">
        <v>2310</v>
      </c>
      <c r="Y48" s="13"/>
      <c r="Z48" s="13"/>
      <c r="AA48" s="13"/>
      <c r="AB48" s="13"/>
      <c r="AC48" s="13"/>
    </row>
    <row r="49" spans="1:29">
      <c r="A49" s="1">
        <v>125</v>
      </c>
      <c r="B49" s="144" t="s">
        <v>405</v>
      </c>
      <c r="C49" s="154">
        <f t="shared" si="41"/>
        <v>6625</v>
      </c>
      <c r="D49" s="146">
        <f t="shared" si="42"/>
        <v>86</v>
      </c>
      <c r="E49" s="176">
        <f t="shared" si="1"/>
        <v>1.2981132075471697</v>
      </c>
      <c r="F49" s="146">
        <f t="shared" si="43"/>
        <v>390</v>
      </c>
      <c r="G49" s="176">
        <f t="shared" si="3"/>
        <v>5.8867924528301883</v>
      </c>
      <c r="H49" s="146">
        <f t="shared" si="44"/>
        <v>1225</v>
      </c>
      <c r="I49" s="176">
        <f t="shared" si="4"/>
        <v>18.490566037735849</v>
      </c>
      <c r="J49" s="146">
        <f t="shared" si="45"/>
        <v>3115</v>
      </c>
      <c r="K49" s="176">
        <f t="shared" si="5"/>
        <v>47.018867924528301</v>
      </c>
      <c r="L49" s="146">
        <f t="shared" si="46"/>
        <v>1021</v>
      </c>
      <c r="M49" s="176">
        <f t="shared" si="6"/>
        <v>15.41132075471698</v>
      </c>
      <c r="N49" s="146">
        <f t="shared" si="47"/>
        <v>788</v>
      </c>
      <c r="O49" s="176">
        <f t="shared" si="7"/>
        <v>11.894339622641509</v>
      </c>
      <c r="P49" s="165">
        <f t="shared" si="15"/>
        <v>6625</v>
      </c>
      <c r="Q49" s="149">
        <v>237</v>
      </c>
      <c r="R49" s="13">
        <v>58</v>
      </c>
      <c r="S49" s="13">
        <v>282</v>
      </c>
      <c r="T49" s="13">
        <v>997</v>
      </c>
      <c r="U49" s="161">
        <v>2685</v>
      </c>
      <c r="V49" s="162">
        <v>1037</v>
      </c>
      <c r="W49" s="13">
        <v>901</v>
      </c>
      <c r="Y49" s="13"/>
      <c r="Z49" s="13"/>
      <c r="AA49" s="13"/>
      <c r="AB49" s="13"/>
      <c r="AC49" s="13"/>
    </row>
    <row r="50" spans="1:29">
      <c r="A50" s="1">
        <v>138</v>
      </c>
      <c r="B50" s="144" t="s">
        <v>404</v>
      </c>
      <c r="C50" s="154">
        <f t="shared" si="41"/>
        <v>11790</v>
      </c>
      <c r="D50" s="146">
        <f t="shared" si="42"/>
        <v>108</v>
      </c>
      <c r="E50" s="176">
        <f t="shared" si="1"/>
        <v>0.91603053435114512</v>
      </c>
      <c r="F50" s="146">
        <f t="shared" si="43"/>
        <v>658</v>
      </c>
      <c r="G50" s="176">
        <f t="shared" si="3"/>
        <v>5.5810008481764211</v>
      </c>
      <c r="H50" s="146">
        <f t="shared" si="44"/>
        <v>2038</v>
      </c>
      <c r="I50" s="176">
        <f t="shared" si="4"/>
        <v>17.285835453774386</v>
      </c>
      <c r="J50" s="146">
        <f t="shared" si="45"/>
        <v>5012</v>
      </c>
      <c r="K50" s="176">
        <f t="shared" si="5"/>
        <v>42.510602205258699</v>
      </c>
      <c r="L50" s="146">
        <f t="shared" si="46"/>
        <v>1955</v>
      </c>
      <c r="M50" s="176">
        <f t="shared" si="6"/>
        <v>16.581849024597119</v>
      </c>
      <c r="N50" s="146">
        <f t="shared" si="47"/>
        <v>2019</v>
      </c>
      <c r="O50" s="176">
        <f t="shared" si="7"/>
        <v>17.12468193384224</v>
      </c>
      <c r="P50" s="165">
        <f t="shared" si="15"/>
        <v>11790</v>
      </c>
      <c r="Q50" s="149">
        <v>240</v>
      </c>
      <c r="R50" s="13">
        <v>52</v>
      </c>
      <c r="S50" s="13">
        <v>253</v>
      </c>
      <c r="T50" s="13">
        <v>996</v>
      </c>
      <c r="U50" s="161">
        <v>2673</v>
      </c>
      <c r="V50" s="162">
        <v>1580</v>
      </c>
      <c r="W50" s="13">
        <v>1628</v>
      </c>
      <c r="Y50" s="13"/>
      <c r="Z50" s="13"/>
      <c r="AA50" s="13"/>
      <c r="AB50" s="13"/>
      <c r="AC50" s="13"/>
    </row>
    <row r="51" spans="1:29">
      <c r="A51" s="1">
        <v>234</v>
      </c>
      <c r="B51" s="144" t="s">
        <v>403</v>
      </c>
      <c r="C51" s="154">
        <f t="shared" si="41"/>
        <v>19989</v>
      </c>
      <c r="D51" s="146">
        <f t="shared" si="42"/>
        <v>318</v>
      </c>
      <c r="E51" s="176">
        <f t="shared" si="1"/>
        <v>1.5908749812396821</v>
      </c>
      <c r="F51" s="146">
        <f t="shared" si="43"/>
        <v>1564</v>
      </c>
      <c r="G51" s="176">
        <f t="shared" si="3"/>
        <v>7.824303366851769</v>
      </c>
      <c r="H51" s="146">
        <f t="shared" si="44"/>
        <v>4640</v>
      </c>
      <c r="I51" s="176">
        <f t="shared" si="4"/>
        <v>23.212767021862025</v>
      </c>
      <c r="J51" s="146">
        <f t="shared" si="45"/>
        <v>8655</v>
      </c>
      <c r="K51" s="176">
        <f t="shared" si="5"/>
        <v>43.298814347891337</v>
      </c>
      <c r="L51" s="146">
        <f t="shared" si="46"/>
        <v>2502</v>
      </c>
      <c r="M51" s="176">
        <f t="shared" si="6"/>
        <v>12.516884286357497</v>
      </c>
      <c r="N51" s="146">
        <f t="shared" si="47"/>
        <v>2310</v>
      </c>
      <c r="O51" s="176">
        <f t="shared" si="7"/>
        <v>11.55635599579769</v>
      </c>
      <c r="P51" s="165">
        <f t="shared" si="15"/>
        <v>19989</v>
      </c>
      <c r="Q51" s="149">
        <v>250</v>
      </c>
      <c r="R51" s="13">
        <v>717</v>
      </c>
      <c r="S51" s="13">
        <v>3642</v>
      </c>
      <c r="T51" s="13">
        <v>10959</v>
      </c>
      <c r="U51" s="161">
        <v>20736</v>
      </c>
      <c r="V51" s="162">
        <v>6150</v>
      </c>
      <c r="W51" s="13">
        <v>4173</v>
      </c>
      <c r="Y51" s="13"/>
      <c r="Z51" s="13"/>
      <c r="AA51" s="13"/>
      <c r="AB51" s="13"/>
      <c r="AC51" s="13"/>
    </row>
    <row r="52" spans="1:29">
      <c r="A52" s="1">
        <v>240</v>
      </c>
      <c r="B52" s="144" t="s">
        <v>402</v>
      </c>
      <c r="C52" s="154">
        <f t="shared" si="41"/>
        <v>7182</v>
      </c>
      <c r="D52" s="146">
        <f t="shared" si="42"/>
        <v>52</v>
      </c>
      <c r="E52" s="176">
        <f t="shared" si="1"/>
        <v>0.72403230297967136</v>
      </c>
      <c r="F52" s="146">
        <f t="shared" si="43"/>
        <v>253</v>
      </c>
      <c r="G52" s="176">
        <f t="shared" si="3"/>
        <v>3.5226956279587855</v>
      </c>
      <c r="H52" s="146">
        <f t="shared" si="44"/>
        <v>996</v>
      </c>
      <c r="I52" s="176">
        <f t="shared" si="4"/>
        <v>13.868003341687551</v>
      </c>
      <c r="J52" s="146">
        <f t="shared" si="45"/>
        <v>2673</v>
      </c>
      <c r="K52" s="176">
        <f t="shared" si="5"/>
        <v>37.218045112781958</v>
      </c>
      <c r="L52" s="146">
        <f t="shared" si="46"/>
        <v>1580</v>
      </c>
      <c r="M52" s="176">
        <f t="shared" si="6"/>
        <v>21.999443052074628</v>
      </c>
      <c r="N52" s="146">
        <f t="shared" si="47"/>
        <v>1628</v>
      </c>
      <c r="O52" s="176">
        <f t="shared" si="7"/>
        <v>22.667780562517404</v>
      </c>
      <c r="P52" s="165">
        <f t="shared" si="15"/>
        <v>7182</v>
      </c>
      <c r="Q52" s="149">
        <v>264</v>
      </c>
      <c r="R52" s="13">
        <v>27</v>
      </c>
      <c r="S52" s="13">
        <v>137</v>
      </c>
      <c r="T52" s="13">
        <v>449</v>
      </c>
      <c r="U52" s="161">
        <v>1049</v>
      </c>
      <c r="V52" s="162">
        <v>471</v>
      </c>
      <c r="W52" s="13">
        <v>361</v>
      </c>
      <c r="Y52" s="13"/>
      <c r="Z52" s="13"/>
      <c r="AA52" s="13"/>
      <c r="AB52" s="13"/>
      <c r="AC52" s="13"/>
    </row>
    <row r="53" spans="1:29">
      <c r="A53" s="1">
        <v>284</v>
      </c>
      <c r="B53" s="144" t="s">
        <v>401</v>
      </c>
      <c r="C53" s="154">
        <f t="shared" si="41"/>
        <v>18868</v>
      </c>
      <c r="D53" s="146">
        <f t="shared" si="42"/>
        <v>227</v>
      </c>
      <c r="E53" s="176">
        <f t="shared" si="1"/>
        <v>1.2030951876192495</v>
      </c>
      <c r="F53" s="146">
        <f t="shared" si="43"/>
        <v>1419</v>
      </c>
      <c r="G53" s="176">
        <f t="shared" si="3"/>
        <v>7.5206699173203297</v>
      </c>
      <c r="H53" s="146">
        <f t="shared" si="44"/>
        <v>3866</v>
      </c>
      <c r="I53" s="176">
        <f t="shared" si="4"/>
        <v>20.489718041127837</v>
      </c>
      <c r="J53" s="146">
        <f t="shared" si="45"/>
        <v>8428</v>
      </c>
      <c r="K53" s="176">
        <f t="shared" si="5"/>
        <v>44.668221327114694</v>
      </c>
      <c r="L53" s="146">
        <f t="shared" si="46"/>
        <v>2658</v>
      </c>
      <c r="M53" s="176">
        <f t="shared" si="6"/>
        <v>14.087343650625398</v>
      </c>
      <c r="N53" s="146">
        <f t="shared" si="47"/>
        <v>2270</v>
      </c>
      <c r="O53" s="176">
        <f t="shared" si="7"/>
        <v>12.030951876192496</v>
      </c>
      <c r="P53" s="165">
        <f t="shared" si="15"/>
        <v>18868</v>
      </c>
      <c r="Q53" s="149">
        <v>266</v>
      </c>
      <c r="R53" s="13">
        <v>98</v>
      </c>
      <c r="S53" s="13">
        <v>606</v>
      </c>
      <c r="T53" s="13">
        <v>1914</v>
      </c>
      <c r="U53" s="161">
        <v>5626</v>
      </c>
      <c r="V53" s="162">
        <v>3653</v>
      </c>
      <c r="W53" s="13">
        <v>3834</v>
      </c>
      <c r="Y53" s="13"/>
      <c r="Z53" s="13"/>
      <c r="AA53" s="13"/>
      <c r="AB53" s="13"/>
      <c r="AC53" s="13"/>
    </row>
    <row r="54" spans="1:29">
      <c r="A54" s="1">
        <v>306</v>
      </c>
      <c r="B54" s="144" t="s">
        <v>400</v>
      </c>
      <c r="C54" s="154">
        <f t="shared" si="41"/>
        <v>3528</v>
      </c>
      <c r="D54" s="146">
        <f t="shared" si="42"/>
        <v>38</v>
      </c>
      <c r="E54" s="176">
        <f t="shared" si="1"/>
        <v>1.0770975056689343</v>
      </c>
      <c r="F54" s="146">
        <f t="shared" si="43"/>
        <v>233</v>
      </c>
      <c r="G54" s="176">
        <f t="shared" si="3"/>
        <v>6.604308390022676</v>
      </c>
      <c r="H54" s="146">
        <f t="shared" si="44"/>
        <v>691</v>
      </c>
      <c r="I54" s="176">
        <f t="shared" si="4"/>
        <v>19.586167800453513</v>
      </c>
      <c r="J54" s="146">
        <f t="shared" si="45"/>
        <v>1424</v>
      </c>
      <c r="K54" s="176">
        <f t="shared" si="5"/>
        <v>40.362811791383216</v>
      </c>
      <c r="L54" s="146">
        <f t="shared" si="46"/>
        <v>534</v>
      </c>
      <c r="M54" s="176">
        <f t="shared" si="6"/>
        <v>15.136054421768709</v>
      </c>
      <c r="N54" s="146">
        <f t="shared" si="47"/>
        <v>608</v>
      </c>
      <c r="O54" s="176">
        <f t="shared" si="7"/>
        <v>17.233560090702948</v>
      </c>
      <c r="P54" s="165">
        <f t="shared" si="15"/>
        <v>3528</v>
      </c>
      <c r="Q54" s="149">
        <v>282</v>
      </c>
      <c r="R54" s="13">
        <v>58</v>
      </c>
      <c r="S54" s="13">
        <v>301</v>
      </c>
      <c r="T54" s="13">
        <v>1031</v>
      </c>
      <c r="U54" s="161">
        <v>2875</v>
      </c>
      <c r="V54" s="162">
        <v>1650</v>
      </c>
      <c r="W54" s="13">
        <v>1942</v>
      </c>
      <c r="Y54" s="13"/>
      <c r="Z54" s="13"/>
      <c r="AA54" s="13"/>
      <c r="AB54" s="13"/>
      <c r="AC54" s="13"/>
    </row>
    <row r="55" spans="1:29">
      <c r="A55" s="1">
        <v>347</v>
      </c>
      <c r="B55" s="144" t="s">
        <v>399</v>
      </c>
      <c r="C55" s="154">
        <f t="shared" si="41"/>
        <v>3647</v>
      </c>
      <c r="D55" s="146">
        <f t="shared" si="42"/>
        <v>30</v>
      </c>
      <c r="E55" s="176">
        <f t="shared" si="1"/>
        <v>0.82259391280504524</v>
      </c>
      <c r="F55" s="146">
        <f t="shared" si="43"/>
        <v>131</v>
      </c>
      <c r="G55" s="176">
        <f t="shared" si="3"/>
        <v>3.591993419248698</v>
      </c>
      <c r="H55" s="146">
        <f t="shared" si="44"/>
        <v>499</v>
      </c>
      <c r="I55" s="176">
        <f t="shared" si="4"/>
        <v>13.682478749657253</v>
      </c>
      <c r="J55" s="146">
        <f t="shared" si="45"/>
        <v>1404</v>
      </c>
      <c r="K55" s="176">
        <f t="shared" si="5"/>
        <v>38.497395119276121</v>
      </c>
      <c r="L55" s="146">
        <f t="shared" si="46"/>
        <v>839</v>
      </c>
      <c r="M55" s="176">
        <f t="shared" si="6"/>
        <v>23.005209761447766</v>
      </c>
      <c r="N55" s="146">
        <f t="shared" si="47"/>
        <v>744</v>
      </c>
      <c r="O55" s="176">
        <f t="shared" si="7"/>
        <v>20.400329037565122</v>
      </c>
      <c r="P55" s="165">
        <f t="shared" si="15"/>
        <v>3647</v>
      </c>
      <c r="Q55" s="149">
        <v>284</v>
      </c>
      <c r="R55" s="13">
        <v>227</v>
      </c>
      <c r="S55" s="13">
        <v>1419</v>
      </c>
      <c r="T55" s="13">
        <v>3866</v>
      </c>
      <c r="U55" s="161">
        <v>8428</v>
      </c>
      <c r="V55" s="162">
        <v>2658</v>
      </c>
      <c r="W55" s="13">
        <v>2270</v>
      </c>
      <c r="Y55" s="13"/>
      <c r="Z55" s="13"/>
      <c r="AA55" s="13"/>
      <c r="AB55" s="13"/>
      <c r="AC55" s="13"/>
    </row>
    <row r="56" spans="1:29">
      <c r="A56" s="1">
        <v>411</v>
      </c>
      <c r="B56" s="144" t="s">
        <v>398</v>
      </c>
      <c r="C56" s="154">
        <f t="shared" si="41"/>
        <v>7401</v>
      </c>
      <c r="D56" s="146">
        <f t="shared" si="42"/>
        <v>81</v>
      </c>
      <c r="E56" s="176">
        <f t="shared" si="1"/>
        <v>1.0944466963923796</v>
      </c>
      <c r="F56" s="146">
        <f t="shared" si="43"/>
        <v>378</v>
      </c>
      <c r="G56" s="176">
        <f t="shared" si="3"/>
        <v>5.10741791649777</v>
      </c>
      <c r="H56" s="146">
        <f t="shared" si="44"/>
        <v>1258</v>
      </c>
      <c r="I56" s="176">
        <f t="shared" si="4"/>
        <v>16.997703013106339</v>
      </c>
      <c r="J56" s="146">
        <f t="shared" si="45"/>
        <v>3079</v>
      </c>
      <c r="K56" s="176">
        <f t="shared" si="5"/>
        <v>41.6024861505202</v>
      </c>
      <c r="L56" s="146">
        <f t="shared" si="46"/>
        <v>1342</v>
      </c>
      <c r="M56" s="176">
        <f t="shared" si="6"/>
        <v>18.132684772328066</v>
      </c>
      <c r="N56" s="146">
        <f t="shared" si="47"/>
        <v>1263</v>
      </c>
      <c r="O56" s="176">
        <f t="shared" si="7"/>
        <v>17.065261451155251</v>
      </c>
      <c r="P56" s="165">
        <f t="shared" si="15"/>
        <v>7401</v>
      </c>
      <c r="Q56" s="149">
        <v>306</v>
      </c>
      <c r="R56" s="13">
        <v>38</v>
      </c>
      <c r="S56" s="13">
        <v>233</v>
      </c>
      <c r="T56" s="13">
        <v>691</v>
      </c>
      <c r="U56" s="161">
        <v>1424</v>
      </c>
      <c r="V56" s="162">
        <v>534</v>
      </c>
      <c r="W56" s="13">
        <v>608</v>
      </c>
      <c r="Y56" s="13"/>
      <c r="Z56" s="13"/>
      <c r="AA56" s="13"/>
      <c r="AB56" s="13"/>
      <c r="AC56" s="13"/>
    </row>
    <row r="57" spans="1:29">
      <c r="A57" s="1">
        <v>501</v>
      </c>
      <c r="B57" s="144" t="s">
        <v>397</v>
      </c>
      <c r="C57" s="154">
        <f t="shared" si="41"/>
        <v>1769</v>
      </c>
      <c r="D57" s="146">
        <f t="shared" si="42"/>
        <v>16</v>
      </c>
      <c r="E57" s="176">
        <f t="shared" si="1"/>
        <v>0.90446579988694176</v>
      </c>
      <c r="F57" s="146">
        <f t="shared" si="43"/>
        <v>74</v>
      </c>
      <c r="G57" s="176">
        <f t="shared" si="3"/>
        <v>4.1831543244771057</v>
      </c>
      <c r="H57" s="146">
        <f t="shared" si="44"/>
        <v>279</v>
      </c>
      <c r="I57" s="176">
        <f t="shared" si="4"/>
        <v>15.771622385528547</v>
      </c>
      <c r="J57" s="146">
        <f t="shared" si="45"/>
        <v>679</v>
      </c>
      <c r="K57" s="176">
        <f t="shared" si="5"/>
        <v>38.383267382702094</v>
      </c>
      <c r="L57" s="146">
        <f t="shared" si="46"/>
        <v>349</v>
      </c>
      <c r="M57" s="176">
        <f t="shared" si="6"/>
        <v>19.728660260033916</v>
      </c>
      <c r="N57" s="146">
        <f t="shared" si="47"/>
        <v>372</v>
      </c>
      <c r="O57" s="176">
        <f t="shared" si="7"/>
        <v>21.028829847371398</v>
      </c>
      <c r="P57" s="165">
        <f t="shared" si="15"/>
        <v>1769</v>
      </c>
      <c r="Q57" s="149">
        <v>308</v>
      </c>
      <c r="R57" s="13">
        <v>106</v>
      </c>
      <c r="S57" s="13">
        <v>491</v>
      </c>
      <c r="T57" s="13">
        <v>1770</v>
      </c>
      <c r="U57" s="161">
        <v>5381</v>
      </c>
      <c r="V57" s="162">
        <v>2726</v>
      </c>
      <c r="W57" s="13">
        <v>2221</v>
      </c>
      <c r="Y57" s="13"/>
      <c r="Z57" s="13"/>
      <c r="AA57" s="13"/>
      <c r="AB57" s="13"/>
      <c r="AC57" s="13"/>
    </row>
    <row r="58" spans="1:29">
      <c r="A58" s="1">
        <v>543</v>
      </c>
      <c r="B58" s="144" t="s">
        <v>396</v>
      </c>
      <c r="C58" s="154">
        <f t="shared" si="41"/>
        <v>6568</v>
      </c>
      <c r="D58" s="146">
        <f t="shared" si="42"/>
        <v>115</v>
      </c>
      <c r="E58" s="176">
        <f t="shared" si="1"/>
        <v>1.7509135200974419</v>
      </c>
      <c r="F58" s="146">
        <f t="shared" si="43"/>
        <v>422</v>
      </c>
      <c r="G58" s="176">
        <f t="shared" si="3"/>
        <v>6.4250913520097441</v>
      </c>
      <c r="H58" s="146">
        <f t="shared" si="44"/>
        <v>1304</v>
      </c>
      <c r="I58" s="176">
        <f t="shared" si="4"/>
        <v>19.853836784409257</v>
      </c>
      <c r="J58" s="146">
        <f t="shared" si="45"/>
        <v>2870</v>
      </c>
      <c r="K58" s="176">
        <f t="shared" si="5"/>
        <v>43.696711327649204</v>
      </c>
      <c r="L58" s="146">
        <f t="shared" si="46"/>
        <v>906</v>
      </c>
      <c r="M58" s="176">
        <f t="shared" si="6"/>
        <v>13.794153471376369</v>
      </c>
      <c r="N58" s="146">
        <f t="shared" si="47"/>
        <v>951</v>
      </c>
      <c r="O58" s="176">
        <f t="shared" si="7"/>
        <v>14.479293544457978</v>
      </c>
      <c r="P58" s="165">
        <f t="shared" si="15"/>
        <v>6568</v>
      </c>
      <c r="Q58" s="149">
        <v>310</v>
      </c>
      <c r="R58" s="13">
        <v>47</v>
      </c>
      <c r="S58" s="13">
        <v>208</v>
      </c>
      <c r="T58" s="13">
        <v>779</v>
      </c>
      <c r="U58" s="161">
        <v>1955</v>
      </c>
      <c r="V58" s="162">
        <v>983</v>
      </c>
      <c r="W58" s="13">
        <v>1023</v>
      </c>
      <c r="Y58" s="13"/>
      <c r="Z58" s="13"/>
      <c r="AA58" s="13"/>
      <c r="AB58" s="13"/>
      <c r="AC58" s="13"/>
    </row>
    <row r="59" spans="1:29">
      <c r="A59" s="1">
        <v>628</v>
      </c>
      <c r="B59" s="144" t="s">
        <v>395</v>
      </c>
      <c r="C59" s="154">
        <f t="shared" si="41"/>
        <v>7324</v>
      </c>
      <c r="D59" s="146">
        <f t="shared" si="42"/>
        <v>109</v>
      </c>
      <c r="E59" s="176">
        <f t="shared" si="1"/>
        <v>1.4882577826324412</v>
      </c>
      <c r="F59" s="146">
        <f t="shared" si="43"/>
        <v>496</v>
      </c>
      <c r="G59" s="176">
        <f t="shared" si="3"/>
        <v>6.7722555980338619</v>
      </c>
      <c r="H59" s="146">
        <f t="shared" si="44"/>
        <v>1445</v>
      </c>
      <c r="I59" s="176">
        <f t="shared" si="4"/>
        <v>19.729655925723648</v>
      </c>
      <c r="J59" s="146">
        <f t="shared" si="45"/>
        <v>3300</v>
      </c>
      <c r="K59" s="176">
        <f t="shared" si="5"/>
        <v>45.057345712725287</v>
      </c>
      <c r="L59" s="146">
        <f t="shared" si="46"/>
        <v>1061</v>
      </c>
      <c r="M59" s="176">
        <f t="shared" si="6"/>
        <v>14.486619333697433</v>
      </c>
      <c r="N59" s="146">
        <f t="shared" si="47"/>
        <v>913</v>
      </c>
      <c r="O59" s="176">
        <f t="shared" si="7"/>
        <v>12.46586564718733</v>
      </c>
      <c r="P59" s="165">
        <f t="shared" si="15"/>
        <v>7324</v>
      </c>
      <c r="Q59" s="149">
        <v>313</v>
      </c>
      <c r="R59" s="13">
        <v>75</v>
      </c>
      <c r="S59" s="13">
        <v>378</v>
      </c>
      <c r="T59" s="13">
        <v>1170</v>
      </c>
      <c r="U59" s="161">
        <v>2657</v>
      </c>
      <c r="V59" s="162">
        <v>1170</v>
      </c>
      <c r="W59" s="13">
        <v>1171</v>
      </c>
      <c r="Y59" s="13"/>
      <c r="Z59" s="13"/>
      <c r="AA59" s="13"/>
      <c r="AB59" s="13"/>
      <c r="AC59" s="13"/>
    </row>
    <row r="60" spans="1:29">
      <c r="A60" s="1">
        <v>656</v>
      </c>
      <c r="B60" s="144" t="s">
        <v>394</v>
      </c>
      <c r="C60" s="154">
        <f t="shared" si="41"/>
        <v>6519</v>
      </c>
      <c r="D60" s="146">
        <f t="shared" si="42"/>
        <v>70</v>
      </c>
      <c r="E60" s="176">
        <f t="shared" si="1"/>
        <v>1.0737843227488879</v>
      </c>
      <c r="F60" s="146">
        <f t="shared" si="43"/>
        <v>315</v>
      </c>
      <c r="G60" s="176">
        <f t="shared" si="3"/>
        <v>4.8320294523699951</v>
      </c>
      <c r="H60" s="146">
        <f t="shared" si="44"/>
        <v>1054</v>
      </c>
      <c r="I60" s="176">
        <f t="shared" si="4"/>
        <v>16.168123945390398</v>
      </c>
      <c r="J60" s="146">
        <f t="shared" si="45"/>
        <v>2834</v>
      </c>
      <c r="K60" s="176">
        <f t="shared" si="5"/>
        <v>43.472925295290686</v>
      </c>
      <c r="L60" s="146">
        <f t="shared" si="46"/>
        <v>1190</v>
      </c>
      <c r="M60" s="176">
        <f t="shared" si="6"/>
        <v>18.254333486731095</v>
      </c>
      <c r="N60" s="146">
        <f t="shared" si="47"/>
        <v>1056</v>
      </c>
      <c r="O60" s="176">
        <f t="shared" si="7"/>
        <v>16.198803497468937</v>
      </c>
      <c r="P60" s="165">
        <f t="shared" si="15"/>
        <v>6519</v>
      </c>
      <c r="Q60" s="149">
        <v>315</v>
      </c>
      <c r="R60" s="13">
        <v>39</v>
      </c>
      <c r="S60" s="13">
        <v>202</v>
      </c>
      <c r="T60" s="13">
        <v>711</v>
      </c>
      <c r="U60" s="161">
        <v>1709</v>
      </c>
      <c r="V60" s="162">
        <v>694</v>
      </c>
      <c r="W60" s="13">
        <v>674</v>
      </c>
      <c r="Y60" s="13"/>
      <c r="Z60" s="13"/>
      <c r="AA60" s="13"/>
      <c r="AB60" s="13"/>
      <c r="AC60" s="13"/>
    </row>
    <row r="61" spans="1:29">
      <c r="A61" s="1">
        <v>761</v>
      </c>
      <c r="B61" s="144" t="s">
        <v>393</v>
      </c>
      <c r="C61" s="154">
        <f t="shared" si="41"/>
        <v>7544</v>
      </c>
      <c r="D61" s="146">
        <f t="shared" si="42"/>
        <v>85</v>
      </c>
      <c r="E61" s="176">
        <f t="shared" si="1"/>
        <v>1.1267232237539766</v>
      </c>
      <c r="F61" s="146">
        <f t="shared" si="43"/>
        <v>342</v>
      </c>
      <c r="G61" s="176">
        <f t="shared" si="3"/>
        <v>4.5334040296924707</v>
      </c>
      <c r="H61" s="146">
        <f t="shared" si="44"/>
        <v>1133</v>
      </c>
      <c r="I61" s="176">
        <f t="shared" si="4"/>
        <v>15.018557794273596</v>
      </c>
      <c r="J61" s="146">
        <f t="shared" si="45"/>
        <v>3216</v>
      </c>
      <c r="K61" s="176">
        <f t="shared" si="5"/>
        <v>42.629904559915168</v>
      </c>
      <c r="L61" s="146">
        <f t="shared" si="46"/>
        <v>1414</v>
      </c>
      <c r="M61" s="176">
        <f t="shared" si="6"/>
        <v>18.743372216330858</v>
      </c>
      <c r="N61" s="146">
        <f t="shared" si="47"/>
        <v>1354</v>
      </c>
      <c r="O61" s="176">
        <f t="shared" si="7"/>
        <v>17.948038176033933</v>
      </c>
      <c r="P61" s="165">
        <f t="shared" si="15"/>
        <v>7544</v>
      </c>
      <c r="Q61" s="149">
        <v>318</v>
      </c>
      <c r="R61" s="13">
        <v>86</v>
      </c>
      <c r="S61" s="13">
        <v>455</v>
      </c>
      <c r="T61" s="13">
        <v>1502</v>
      </c>
      <c r="U61" s="161">
        <v>4604</v>
      </c>
      <c r="V61" s="162">
        <v>2273</v>
      </c>
      <c r="W61" s="13">
        <v>2234</v>
      </c>
      <c r="Y61" s="13"/>
      <c r="Z61" s="13"/>
      <c r="AA61" s="13"/>
      <c r="AB61" s="13"/>
      <c r="AC61" s="13"/>
    </row>
    <row r="62" spans="1:29" ht="13.5" thickBot="1">
      <c r="A62" s="1">
        <v>842</v>
      </c>
      <c r="B62" s="144" t="s">
        <v>392</v>
      </c>
      <c r="C62" s="154">
        <f t="shared" si="41"/>
        <v>5634</v>
      </c>
      <c r="D62" s="146">
        <f t="shared" si="42"/>
        <v>72</v>
      </c>
      <c r="E62" s="176">
        <f t="shared" si="1"/>
        <v>1.2779552715654952</v>
      </c>
      <c r="F62" s="146">
        <f t="shared" si="43"/>
        <v>358</v>
      </c>
      <c r="G62" s="176">
        <f t="shared" si="3"/>
        <v>6.3542776002839902</v>
      </c>
      <c r="H62" s="146">
        <f t="shared" si="44"/>
        <v>1101</v>
      </c>
      <c r="I62" s="176">
        <f t="shared" si="4"/>
        <v>19.542066027689032</v>
      </c>
      <c r="J62" s="146">
        <f t="shared" si="45"/>
        <v>2405</v>
      </c>
      <c r="K62" s="176">
        <f t="shared" si="5"/>
        <v>42.687255946041894</v>
      </c>
      <c r="L62" s="146">
        <f t="shared" si="46"/>
        <v>835</v>
      </c>
      <c r="M62" s="176">
        <f t="shared" si="6"/>
        <v>14.820731274405397</v>
      </c>
      <c r="N62" s="146">
        <f t="shared" si="47"/>
        <v>863</v>
      </c>
      <c r="O62" s="176">
        <f t="shared" si="7"/>
        <v>15.3177138800142</v>
      </c>
      <c r="P62" s="165">
        <f t="shared" si="15"/>
        <v>5634</v>
      </c>
      <c r="Q62" s="149">
        <v>321</v>
      </c>
      <c r="R62" s="13">
        <v>29</v>
      </c>
      <c r="S62" s="13">
        <v>153</v>
      </c>
      <c r="T62" s="13">
        <v>383</v>
      </c>
      <c r="U62" s="161">
        <v>1217</v>
      </c>
      <c r="V62" s="162">
        <v>561</v>
      </c>
      <c r="W62" s="13">
        <v>501</v>
      </c>
      <c r="Y62" s="13"/>
      <c r="Z62" s="13"/>
      <c r="AA62" s="13"/>
      <c r="AB62" s="13"/>
      <c r="AC62" s="13"/>
    </row>
    <row r="63" spans="1:29" ht="13.5" thickBot="1">
      <c r="A63" s="35">
        <v>6</v>
      </c>
      <c r="B63" s="151" t="s">
        <v>126</v>
      </c>
      <c r="C63" s="155">
        <f>SUM(C64:C80)</f>
        <v>140177</v>
      </c>
      <c r="D63" s="153">
        <f>SUM(D64:D80)</f>
        <v>1635</v>
      </c>
      <c r="E63" s="177">
        <f t="shared" si="1"/>
        <v>1.1663825021223169</v>
      </c>
      <c r="F63" s="153">
        <f t="shared" ref="F63:N63" si="48">SUM(F64:F80)</f>
        <v>8164</v>
      </c>
      <c r="G63" s="177">
        <f t="shared" si="3"/>
        <v>5.8240652888847677</v>
      </c>
      <c r="H63" s="153">
        <f t="shared" si="48"/>
        <v>26917</v>
      </c>
      <c r="I63" s="177">
        <f t="shared" si="4"/>
        <v>19.202151565520733</v>
      </c>
      <c r="J63" s="153">
        <f t="shared" si="48"/>
        <v>62912</v>
      </c>
      <c r="K63" s="177">
        <f t="shared" si="5"/>
        <v>44.880401207045381</v>
      </c>
      <c r="L63" s="153">
        <f t="shared" si="48"/>
        <v>22067</v>
      </c>
      <c r="M63" s="177">
        <f t="shared" si="6"/>
        <v>15.74224016778787</v>
      </c>
      <c r="N63" s="153">
        <f t="shared" si="48"/>
        <v>18482</v>
      </c>
      <c r="O63" s="178">
        <f t="shared" si="7"/>
        <v>13.184759268638935</v>
      </c>
      <c r="P63" s="163">
        <f>SUM(P64:P80)</f>
        <v>140177</v>
      </c>
      <c r="Q63" s="149">
        <v>347</v>
      </c>
      <c r="R63" s="13">
        <v>30</v>
      </c>
      <c r="S63" s="13">
        <v>131</v>
      </c>
      <c r="T63" s="13">
        <v>499</v>
      </c>
      <c r="U63" s="161">
        <v>1404</v>
      </c>
      <c r="V63" s="162">
        <v>839</v>
      </c>
      <c r="W63" s="13">
        <v>744</v>
      </c>
      <c r="Y63" s="13"/>
      <c r="Z63" s="13"/>
      <c r="AA63" s="13"/>
      <c r="AB63" s="13"/>
      <c r="AC63" s="13"/>
    </row>
    <row r="64" spans="1:29">
      <c r="A64" s="1">
        <v>38</v>
      </c>
      <c r="B64" s="144" t="s">
        <v>428</v>
      </c>
      <c r="C64" s="154">
        <f t="shared" ref="C64:C80" si="49">(D64+F64+H64+J64+L64+N64)</f>
        <v>8944</v>
      </c>
      <c r="D64" s="146">
        <f t="shared" ref="D64:D80" si="50">VLOOKUP(A64,$Q$7:$W$131,2,0)</f>
        <v>104</v>
      </c>
      <c r="E64" s="176">
        <f t="shared" si="1"/>
        <v>1.1627906976744187</v>
      </c>
      <c r="F64" s="146">
        <f t="shared" ref="F64:F80" si="51">VLOOKUP(A64,$Q$7:$W$131,3,0)</f>
        <v>486</v>
      </c>
      <c r="G64" s="176">
        <f t="shared" si="3"/>
        <v>5.4338103756708414</v>
      </c>
      <c r="H64" s="146">
        <f t="shared" ref="H64:H80" si="52">VLOOKUP(A64,$Q$7:$W$131,4,0)</f>
        <v>1618</v>
      </c>
      <c r="I64" s="176">
        <f t="shared" si="4"/>
        <v>18.090339892665476</v>
      </c>
      <c r="J64" s="146">
        <f t="shared" ref="J64:J80" si="53">VLOOKUP(A64,$Q$7:$W$131,5,0)</f>
        <v>4073</v>
      </c>
      <c r="K64" s="176">
        <f t="shared" si="5"/>
        <v>45.538908765652955</v>
      </c>
      <c r="L64" s="146">
        <f t="shared" ref="L64:L80" si="54">VLOOKUP(A64,$Q$7:$W$131,6,0)</f>
        <v>1456</v>
      </c>
      <c r="M64" s="176">
        <f t="shared" si="6"/>
        <v>16.279069767441861</v>
      </c>
      <c r="N64" s="146">
        <f t="shared" ref="N64:N80" si="55">VLOOKUP(A64,$Q$7:$W$131,7,0)</f>
        <v>1207</v>
      </c>
      <c r="O64" s="176">
        <f t="shared" si="7"/>
        <v>13.495080500894455</v>
      </c>
      <c r="P64" s="165">
        <f t="shared" si="15"/>
        <v>8944</v>
      </c>
      <c r="Q64" s="149">
        <v>353</v>
      </c>
      <c r="R64" s="13">
        <v>25</v>
      </c>
      <c r="S64" s="13">
        <v>130</v>
      </c>
      <c r="T64" s="13">
        <v>423</v>
      </c>
      <c r="U64" s="161">
        <v>1112</v>
      </c>
      <c r="V64" s="162">
        <v>541</v>
      </c>
      <c r="W64" s="13">
        <v>606</v>
      </c>
      <c r="Y64" s="13"/>
      <c r="Z64" s="13"/>
      <c r="AA64" s="13"/>
      <c r="AB64" s="13"/>
      <c r="AC64" s="13"/>
    </row>
    <row r="65" spans="1:29">
      <c r="A65" s="1">
        <v>86</v>
      </c>
      <c r="B65" s="144" t="s">
        <v>427</v>
      </c>
      <c r="C65" s="154">
        <f t="shared" si="49"/>
        <v>2980</v>
      </c>
      <c r="D65" s="146">
        <f t="shared" si="50"/>
        <v>23</v>
      </c>
      <c r="E65" s="176">
        <f t="shared" si="1"/>
        <v>0.77181208053691275</v>
      </c>
      <c r="F65" s="146">
        <f t="shared" si="51"/>
        <v>159</v>
      </c>
      <c r="G65" s="176">
        <f t="shared" si="3"/>
        <v>5.3355704697986575</v>
      </c>
      <c r="H65" s="146">
        <f t="shared" si="52"/>
        <v>528</v>
      </c>
      <c r="I65" s="176">
        <f t="shared" si="4"/>
        <v>17.718120805369129</v>
      </c>
      <c r="J65" s="146">
        <f t="shared" si="53"/>
        <v>1309</v>
      </c>
      <c r="K65" s="176">
        <f t="shared" si="5"/>
        <v>43.926174496644293</v>
      </c>
      <c r="L65" s="146">
        <f t="shared" si="54"/>
        <v>565</v>
      </c>
      <c r="M65" s="176">
        <f t="shared" si="6"/>
        <v>18.959731543624162</v>
      </c>
      <c r="N65" s="146">
        <f t="shared" si="55"/>
        <v>396</v>
      </c>
      <c r="O65" s="176">
        <f t="shared" si="7"/>
        <v>13.288590604026846</v>
      </c>
      <c r="P65" s="165">
        <f t="shared" si="15"/>
        <v>2980</v>
      </c>
      <c r="Q65" s="149">
        <v>360</v>
      </c>
      <c r="R65" s="13">
        <v>399</v>
      </c>
      <c r="S65" s="13">
        <v>1621</v>
      </c>
      <c r="T65" s="13">
        <v>5077</v>
      </c>
      <c r="U65" s="161">
        <v>16583</v>
      </c>
      <c r="V65" s="162">
        <v>8904</v>
      </c>
      <c r="W65" s="13">
        <v>8154</v>
      </c>
      <c r="Y65" s="13"/>
      <c r="Z65" s="13"/>
      <c r="AA65" s="13"/>
      <c r="AB65" s="13"/>
      <c r="AC65" s="13"/>
    </row>
    <row r="66" spans="1:29">
      <c r="A66" s="1">
        <v>107</v>
      </c>
      <c r="B66" s="144" t="s">
        <v>426</v>
      </c>
      <c r="C66" s="154">
        <f t="shared" si="49"/>
        <v>6003</v>
      </c>
      <c r="D66" s="146">
        <f t="shared" si="50"/>
        <v>88</v>
      </c>
      <c r="E66" s="176">
        <f t="shared" si="1"/>
        <v>1.4659336998167583</v>
      </c>
      <c r="F66" s="146">
        <f t="shared" si="51"/>
        <v>387</v>
      </c>
      <c r="G66" s="176">
        <f t="shared" si="3"/>
        <v>6.4467766116941538</v>
      </c>
      <c r="H66" s="146">
        <f t="shared" si="52"/>
        <v>1316</v>
      </c>
      <c r="I66" s="176">
        <f t="shared" si="4"/>
        <v>21.922372147259704</v>
      </c>
      <c r="J66" s="146">
        <f t="shared" si="53"/>
        <v>2759</v>
      </c>
      <c r="K66" s="176">
        <f t="shared" si="5"/>
        <v>45.960353156754955</v>
      </c>
      <c r="L66" s="146">
        <f t="shared" si="54"/>
        <v>819</v>
      </c>
      <c r="M66" s="176">
        <f t="shared" si="6"/>
        <v>13.643178410794601</v>
      </c>
      <c r="N66" s="146">
        <f t="shared" si="55"/>
        <v>634</v>
      </c>
      <c r="O66" s="176">
        <f t="shared" si="7"/>
        <v>10.561385973679826</v>
      </c>
      <c r="P66" s="165">
        <f t="shared" si="15"/>
        <v>6003</v>
      </c>
      <c r="Q66" s="149">
        <v>361</v>
      </c>
      <c r="R66" s="13">
        <v>241</v>
      </c>
      <c r="S66" s="13">
        <v>1248</v>
      </c>
      <c r="T66" s="13">
        <v>4062</v>
      </c>
      <c r="U66" s="161">
        <v>8904</v>
      </c>
      <c r="V66" s="162">
        <v>2504</v>
      </c>
      <c r="W66" s="13">
        <v>2368</v>
      </c>
      <c r="Y66" s="13"/>
      <c r="Z66" s="13"/>
      <c r="AA66" s="13"/>
      <c r="AB66" s="13"/>
      <c r="AC66" s="13"/>
    </row>
    <row r="67" spans="1:29">
      <c r="A67" s="1">
        <v>134</v>
      </c>
      <c r="B67" s="144" t="s">
        <v>425</v>
      </c>
      <c r="C67" s="154">
        <f t="shared" si="49"/>
        <v>6177</v>
      </c>
      <c r="D67" s="146">
        <f t="shared" si="50"/>
        <v>49</v>
      </c>
      <c r="E67" s="176">
        <f t="shared" si="1"/>
        <v>0.79326533916140518</v>
      </c>
      <c r="F67" s="146">
        <f t="shared" si="51"/>
        <v>342</v>
      </c>
      <c r="G67" s="176">
        <f t="shared" si="3"/>
        <v>5.536668285575522</v>
      </c>
      <c r="H67" s="146">
        <f t="shared" si="52"/>
        <v>1295</v>
      </c>
      <c r="I67" s="176">
        <f t="shared" si="4"/>
        <v>20.96486967783714</v>
      </c>
      <c r="J67" s="146">
        <f t="shared" si="53"/>
        <v>2804</v>
      </c>
      <c r="K67" s="176">
        <f t="shared" si="5"/>
        <v>45.394204306297553</v>
      </c>
      <c r="L67" s="146">
        <f t="shared" si="54"/>
        <v>929</v>
      </c>
      <c r="M67" s="176">
        <f t="shared" si="6"/>
        <v>15.039663266958069</v>
      </c>
      <c r="N67" s="146">
        <f t="shared" si="55"/>
        <v>758</v>
      </c>
      <c r="O67" s="176">
        <f t="shared" si="7"/>
        <v>12.271329124170309</v>
      </c>
      <c r="P67" s="165">
        <f t="shared" si="15"/>
        <v>6177</v>
      </c>
      <c r="Q67" s="149">
        <v>364</v>
      </c>
      <c r="R67" s="13">
        <v>89</v>
      </c>
      <c r="S67" s="13">
        <v>496</v>
      </c>
      <c r="T67" s="13">
        <v>1524</v>
      </c>
      <c r="U67" s="161">
        <v>4087</v>
      </c>
      <c r="V67" s="162">
        <v>1755</v>
      </c>
      <c r="W67" s="13">
        <v>1658</v>
      </c>
      <c r="Y67" s="13"/>
      <c r="Z67" s="13"/>
      <c r="AA67" s="13"/>
      <c r="AB67" s="13"/>
      <c r="AC67" s="13"/>
    </row>
    <row r="68" spans="1:29">
      <c r="A68" s="1">
        <v>150</v>
      </c>
      <c r="B68" s="144" t="s">
        <v>424</v>
      </c>
      <c r="C68" s="154">
        <f t="shared" si="49"/>
        <v>1576</v>
      </c>
      <c r="D68" s="146">
        <f t="shared" si="50"/>
        <v>8</v>
      </c>
      <c r="E68" s="176">
        <f t="shared" si="1"/>
        <v>0.50761421319796951</v>
      </c>
      <c r="F68" s="146">
        <f t="shared" si="51"/>
        <v>61</v>
      </c>
      <c r="G68" s="176">
        <f t="shared" si="3"/>
        <v>3.8705583756345177</v>
      </c>
      <c r="H68" s="146">
        <f t="shared" si="52"/>
        <v>201</v>
      </c>
      <c r="I68" s="176">
        <f t="shared" si="4"/>
        <v>12.753807106598986</v>
      </c>
      <c r="J68" s="146">
        <f t="shared" si="53"/>
        <v>633</v>
      </c>
      <c r="K68" s="176">
        <f t="shared" si="5"/>
        <v>40.164974619289339</v>
      </c>
      <c r="L68" s="146">
        <f t="shared" si="54"/>
        <v>325</v>
      </c>
      <c r="M68" s="176">
        <f t="shared" si="6"/>
        <v>20.621827411167512</v>
      </c>
      <c r="N68" s="146">
        <f t="shared" si="55"/>
        <v>348</v>
      </c>
      <c r="O68" s="176">
        <f t="shared" si="7"/>
        <v>22.081218274111674</v>
      </c>
      <c r="P68" s="165">
        <f t="shared" si="15"/>
        <v>1576</v>
      </c>
      <c r="Q68" s="149">
        <v>368</v>
      </c>
      <c r="R68" s="13">
        <v>65</v>
      </c>
      <c r="S68" s="13">
        <v>301</v>
      </c>
      <c r="T68" s="13">
        <v>884</v>
      </c>
      <c r="U68" s="161">
        <v>2561</v>
      </c>
      <c r="V68" s="162">
        <v>1267</v>
      </c>
      <c r="W68" s="13">
        <v>1513</v>
      </c>
      <c r="Y68" s="13"/>
      <c r="Z68" s="13"/>
      <c r="AA68" s="13"/>
      <c r="AB68" s="13"/>
      <c r="AC68" s="13"/>
    </row>
    <row r="69" spans="1:29">
      <c r="A69" s="1">
        <v>237</v>
      </c>
      <c r="B69" s="144" t="s">
        <v>423</v>
      </c>
      <c r="C69" s="154">
        <f t="shared" si="49"/>
        <v>5960</v>
      </c>
      <c r="D69" s="146">
        <f t="shared" si="50"/>
        <v>58</v>
      </c>
      <c r="E69" s="176">
        <f t="shared" si="1"/>
        <v>0.97315436241610742</v>
      </c>
      <c r="F69" s="146">
        <f t="shared" si="51"/>
        <v>282</v>
      </c>
      <c r="G69" s="176">
        <f t="shared" si="3"/>
        <v>4.7315436241610742</v>
      </c>
      <c r="H69" s="146">
        <f t="shared" si="52"/>
        <v>997</v>
      </c>
      <c r="I69" s="176">
        <f t="shared" si="4"/>
        <v>16.728187919463085</v>
      </c>
      <c r="J69" s="146">
        <f t="shared" si="53"/>
        <v>2685</v>
      </c>
      <c r="K69" s="176">
        <f t="shared" si="5"/>
        <v>45.050335570469798</v>
      </c>
      <c r="L69" s="146">
        <f t="shared" si="54"/>
        <v>1037</v>
      </c>
      <c r="M69" s="176">
        <f t="shared" si="6"/>
        <v>17.399328859060404</v>
      </c>
      <c r="N69" s="146">
        <f t="shared" si="55"/>
        <v>901</v>
      </c>
      <c r="O69" s="176">
        <f t="shared" si="7"/>
        <v>15.117449664429531</v>
      </c>
      <c r="P69" s="165">
        <f t="shared" si="15"/>
        <v>5960</v>
      </c>
      <c r="Q69" s="149">
        <v>376</v>
      </c>
      <c r="R69" s="13">
        <v>103</v>
      </c>
      <c r="S69" s="13">
        <v>515</v>
      </c>
      <c r="T69" s="13">
        <v>1523</v>
      </c>
      <c r="U69" s="161">
        <v>4378</v>
      </c>
      <c r="V69" s="162">
        <v>1897</v>
      </c>
      <c r="W69" s="13">
        <v>2058</v>
      </c>
      <c r="Y69" s="13"/>
      <c r="Z69" s="13"/>
      <c r="AA69" s="13"/>
      <c r="AB69" s="13"/>
      <c r="AC69" s="13"/>
    </row>
    <row r="70" spans="1:29">
      <c r="A70" s="1">
        <v>264</v>
      </c>
      <c r="B70" s="144" t="s">
        <v>421</v>
      </c>
      <c r="C70" s="154">
        <f t="shared" si="49"/>
        <v>2494</v>
      </c>
      <c r="D70" s="146">
        <f t="shared" si="50"/>
        <v>27</v>
      </c>
      <c r="E70" s="176">
        <f t="shared" ref="E70:E133" si="56">(D70/P70)*100</f>
        <v>1.0825982357658379</v>
      </c>
      <c r="F70" s="146">
        <f t="shared" si="51"/>
        <v>137</v>
      </c>
      <c r="G70" s="176">
        <f t="shared" ref="G70:G133" si="57">(F70/P70)*100</f>
        <v>5.4931836407377705</v>
      </c>
      <c r="H70" s="146">
        <f t="shared" si="52"/>
        <v>449</v>
      </c>
      <c r="I70" s="176">
        <f t="shared" ref="I70:I133" si="58">(H70/P70)*100</f>
        <v>18.003207698476341</v>
      </c>
      <c r="J70" s="146">
        <f t="shared" si="53"/>
        <v>1049</v>
      </c>
      <c r="K70" s="176">
        <f t="shared" ref="K70:K133" si="59">(J70/P70)*100</f>
        <v>42.060946271050518</v>
      </c>
      <c r="L70" s="146">
        <f t="shared" si="54"/>
        <v>471</v>
      </c>
      <c r="M70" s="176">
        <f t="shared" ref="M70:M133" si="60">(L70/P70)*100</f>
        <v>18.885324779470729</v>
      </c>
      <c r="N70" s="146">
        <f t="shared" si="55"/>
        <v>361</v>
      </c>
      <c r="O70" s="176">
        <f t="shared" ref="O70:O133" si="61">(N70/P70)*100</f>
        <v>14.474739374498796</v>
      </c>
      <c r="P70" s="165">
        <f t="shared" si="15"/>
        <v>2494</v>
      </c>
      <c r="Q70" s="149">
        <v>380</v>
      </c>
      <c r="R70" s="13">
        <v>78</v>
      </c>
      <c r="S70" s="13">
        <v>361</v>
      </c>
      <c r="T70" s="13">
        <v>1107</v>
      </c>
      <c r="U70" s="161">
        <v>3507</v>
      </c>
      <c r="V70" s="162">
        <v>1908</v>
      </c>
      <c r="W70" s="13">
        <v>2102</v>
      </c>
      <c r="Y70" s="13"/>
      <c r="Z70" s="13"/>
      <c r="AA70" s="13"/>
      <c r="AB70" s="13"/>
      <c r="AC70" s="13"/>
    </row>
    <row r="71" spans="1:29">
      <c r="A71" s="1">
        <v>310</v>
      </c>
      <c r="B71" s="144" t="s">
        <v>420</v>
      </c>
      <c r="C71" s="154">
        <f t="shared" si="49"/>
        <v>4995</v>
      </c>
      <c r="D71" s="146">
        <f t="shared" si="50"/>
        <v>47</v>
      </c>
      <c r="E71" s="176">
        <f t="shared" si="56"/>
        <v>0.94094094094094094</v>
      </c>
      <c r="F71" s="146">
        <f t="shared" si="51"/>
        <v>208</v>
      </c>
      <c r="G71" s="176">
        <f t="shared" si="57"/>
        <v>4.1641641641641645</v>
      </c>
      <c r="H71" s="146">
        <f t="shared" si="52"/>
        <v>779</v>
      </c>
      <c r="I71" s="176">
        <f t="shared" si="58"/>
        <v>15.595595595595595</v>
      </c>
      <c r="J71" s="146">
        <f t="shared" si="53"/>
        <v>1955</v>
      </c>
      <c r="K71" s="176">
        <f t="shared" si="59"/>
        <v>39.139139139139139</v>
      </c>
      <c r="L71" s="146">
        <f t="shared" si="54"/>
        <v>983</v>
      </c>
      <c r="M71" s="176">
        <f t="shared" si="60"/>
        <v>19.67967967967968</v>
      </c>
      <c r="N71" s="146">
        <f t="shared" si="55"/>
        <v>1023</v>
      </c>
      <c r="O71" s="176">
        <f t="shared" si="61"/>
        <v>20.48048048048048</v>
      </c>
      <c r="P71" s="165">
        <f t="shared" si="15"/>
        <v>4995</v>
      </c>
      <c r="Q71" s="149">
        <v>390</v>
      </c>
      <c r="R71" s="13">
        <v>59</v>
      </c>
      <c r="S71" s="13">
        <v>218</v>
      </c>
      <c r="T71" s="13">
        <v>658</v>
      </c>
      <c r="U71" s="161">
        <v>1900</v>
      </c>
      <c r="V71" s="162">
        <v>690</v>
      </c>
      <c r="W71" s="13">
        <v>664</v>
      </c>
      <c r="Y71" s="13"/>
      <c r="Z71" s="13"/>
      <c r="AA71" s="13"/>
      <c r="AB71" s="13"/>
      <c r="AC71" s="13"/>
    </row>
    <row r="72" spans="1:29">
      <c r="A72" s="1">
        <v>315</v>
      </c>
      <c r="B72" s="144" t="s">
        <v>161</v>
      </c>
      <c r="C72" s="154">
        <f t="shared" si="49"/>
        <v>4029</v>
      </c>
      <c r="D72" s="146">
        <f t="shared" si="50"/>
        <v>39</v>
      </c>
      <c r="E72" s="176">
        <f t="shared" si="56"/>
        <v>0.96798212956068497</v>
      </c>
      <c r="F72" s="146">
        <f t="shared" si="51"/>
        <v>202</v>
      </c>
      <c r="G72" s="176">
        <f t="shared" si="57"/>
        <v>5.0136510300322659</v>
      </c>
      <c r="H72" s="146">
        <f t="shared" si="52"/>
        <v>711</v>
      </c>
      <c r="I72" s="176">
        <f t="shared" si="58"/>
        <v>17.647058823529413</v>
      </c>
      <c r="J72" s="146">
        <f t="shared" si="53"/>
        <v>1709</v>
      </c>
      <c r="K72" s="176">
        <f t="shared" si="59"/>
        <v>42.417473318441303</v>
      </c>
      <c r="L72" s="146">
        <f t="shared" si="54"/>
        <v>694</v>
      </c>
      <c r="M72" s="176">
        <f t="shared" si="60"/>
        <v>17.22511789525937</v>
      </c>
      <c r="N72" s="146">
        <f t="shared" si="55"/>
        <v>674</v>
      </c>
      <c r="O72" s="176">
        <f t="shared" si="61"/>
        <v>16.728716803176965</v>
      </c>
      <c r="P72" s="165">
        <f t="shared" ref="P72:P80" si="62">(D72+F72+H72+J72+L72+N72)</f>
        <v>4029</v>
      </c>
      <c r="Q72" s="149">
        <v>400</v>
      </c>
      <c r="R72" s="13">
        <v>96</v>
      </c>
      <c r="S72" s="13">
        <v>412</v>
      </c>
      <c r="T72" s="13">
        <v>1507</v>
      </c>
      <c r="U72" s="161">
        <v>3831</v>
      </c>
      <c r="V72" s="162">
        <v>1675</v>
      </c>
      <c r="W72" s="13">
        <v>1446</v>
      </c>
      <c r="Y72" s="13"/>
      <c r="Z72" s="13"/>
      <c r="AA72" s="13"/>
      <c r="AB72" s="13"/>
      <c r="AC72" s="13"/>
    </row>
    <row r="73" spans="1:29">
      <c r="A73" s="1">
        <v>361</v>
      </c>
      <c r="B73" s="144" t="s">
        <v>419</v>
      </c>
      <c r="C73" s="154">
        <f t="shared" si="49"/>
        <v>19327</v>
      </c>
      <c r="D73" s="146">
        <f t="shared" si="50"/>
        <v>241</v>
      </c>
      <c r="E73" s="176">
        <f t="shared" si="56"/>
        <v>1.2469602111036375</v>
      </c>
      <c r="F73" s="146">
        <f t="shared" si="51"/>
        <v>1248</v>
      </c>
      <c r="G73" s="176">
        <f t="shared" si="57"/>
        <v>6.4572877321881297</v>
      </c>
      <c r="H73" s="146">
        <f t="shared" si="52"/>
        <v>4062</v>
      </c>
      <c r="I73" s="176">
        <f t="shared" si="58"/>
        <v>21.01722978217002</v>
      </c>
      <c r="J73" s="146">
        <f t="shared" si="53"/>
        <v>8904</v>
      </c>
      <c r="K73" s="176">
        <f t="shared" si="59"/>
        <v>46.070264396957619</v>
      </c>
      <c r="L73" s="146">
        <f t="shared" si="54"/>
        <v>2504</v>
      </c>
      <c r="M73" s="176">
        <f t="shared" si="60"/>
        <v>12.95596833445439</v>
      </c>
      <c r="N73" s="146">
        <f t="shared" si="55"/>
        <v>2368</v>
      </c>
      <c r="O73" s="176">
        <f t="shared" si="61"/>
        <v>12.252289543126196</v>
      </c>
      <c r="P73" s="165">
        <f t="shared" si="62"/>
        <v>19327</v>
      </c>
      <c r="Q73" s="149">
        <v>411</v>
      </c>
      <c r="R73" s="13">
        <v>81</v>
      </c>
      <c r="S73" s="13">
        <v>378</v>
      </c>
      <c r="T73" s="13">
        <v>1258</v>
      </c>
      <c r="U73" s="161">
        <v>3079</v>
      </c>
      <c r="V73" s="162">
        <v>1342</v>
      </c>
      <c r="W73" s="13">
        <v>1263</v>
      </c>
      <c r="Y73" s="13"/>
      <c r="Z73" s="13"/>
      <c r="AA73" s="13"/>
      <c r="AB73" s="13"/>
      <c r="AC73" s="13"/>
    </row>
    <row r="74" spans="1:29">
      <c r="A74" s="1">
        <v>647</v>
      </c>
      <c r="B74" s="144" t="s">
        <v>418</v>
      </c>
      <c r="C74" s="154">
        <f t="shared" si="49"/>
        <v>4428</v>
      </c>
      <c r="D74" s="146">
        <f t="shared" si="50"/>
        <v>53</v>
      </c>
      <c r="E74" s="176">
        <f t="shared" si="56"/>
        <v>1.1969286359530262</v>
      </c>
      <c r="F74" s="146">
        <f t="shared" si="51"/>
        <v>297</v>
      </c>
      <c r="G74" s="176">
        <f t="shared" si="57"/>
        <v>6.7073170731707323</v>
      </c>
      <c r="H74" s="146">
        <f t="shared" si="52"/>
        <v>839</v>
      </c>
      <c r="I74" s="176">
        <f t="shared" si="58"/>
        <v>18.947606142728095</v>
      </c>
      <c r="J74" s="146">
        <f t="shared" si="53"/>
        <v>1850</v>
      </c>
      <c r="K74" s="176">
        <f t="shared" si="59"/>
        <v>41.779584462511295</v>
      </c>
      <c r="L74" s="146">
        <f t="shared" si="54"/>
        <v>759</v>
      </c>
      <c r="M74" s="176">
        <f t="shared" si="60"/>
        <v>17.140921409214091</v>
      </c>
      <c r="N74" s="146">
        <f t="shared" si="55"/>
        <v>630</v>
      </c>
      <c r="O74" s="176">
        <f t="shared" si="61"/>
        <v>14.227642276422763</v>
      </c>
      <c r="P74" s="165">
        <f t="shared" si="62"/>
        <v>4428</v>
      </c>
      <c r="Q74" s="149">
        <v>425</v>
      </c>
      <c r="R74" s="13">
        <v>88</v>
      </c>
      <c r="S74" s="13">
        <v>357</v>
      </c>
      <c r="T74" s="13">
        <v>1061</v>
      </c>
      <c r="U74" s="161">
        <v>2492</v>
      </c>
      <c r="V74" s="162">
        <v>1128</v>
      </c>
      <c r="W74" s="13">
        <v>1014</v>
      </c>
      <c r="Y74" s="13"/>
      <c r="Z74" s="13"/>
      <c r="AA74" s="13"/>
      <c r="AB74" s="13"/>
      <c r="AC74" s="13"/>
    </row>
    <row r="75" spans="1:29">
      <c r="A75" s="1">
        <v>658</v>
      </c>
      <c r="B75" s="144" t="s">
        <v>417</v>
      </c>
      <c r="C75" s="154">
        <f t="shared" si="49"/>
        <v>2000</v>
      </c>
      <c r="D75" s="146">
        <f t="shared" si="50"/>
        <v>24</v>
      </c>
      <c r="E75" s="176">
        <f t="shared" si="56"/>
        <v>1.2</v>
      </c>
      <c r="F75" s="146">
        <f t="shared" si="51"/>
        <v>113</v>
      </c>
      <c r="G75" s="176">
        <f t="shared" si="57"/>
        <v>5.65</v>
      </c>
      <c r="H75" s="146">
        <f t="shared" si="52"/>
        <v>428</v>
      </c>
      <c r="I75" s="176">
        <f t="shared" si="58"/>
        <v>21.4</v>
      </c>
      <c r="J75" s="146">
        <f t="shared" si="53"/>
        <v>925</v>
      </c>
      <c r="K75" s="176">
        <f t="shared" si="59"/>
        <v>46.25</v>
      </c>
      <c r="L75" s="146">
        <f t="shared" si="54"/>
        <v>295</v>
      </c>
      <c r="M75" s="176">
        <f t="shared" si="60"/>
        <v>14.75</v>
      </c>
      <c r="N75" s="146">
        <f t="shared" si="55"/>
        <v>215</v>
      </c>
      <c r="O75" s="176">
        <f t="shared" si="61"/>
        <v>10.75</v>
      </c>
      <c r="P75" s="165">
        <f t="shared" si="62"/>
        <v>2000</v>
      </c>
      <c r="Q75" s="149">
        <v>440</v>
      </c>
      <c r="R75" s="13">
        <v>172</v>
      </c>
      <c r="S75" s="13">
        <v>865</v>
      </c>
      <c r="T75" s="13">
        <v>2602</v>
      </c>
      <c r="U75" s="161">
        <v>6900</v>
      </c>
      <c r="V75" s="162">
        <v>2947</v>
      </c>
      <c r="W75" s="13">
        <v>2562</v>
      </c>
      <c r="Y75" s="13"/>
      <c r="Z75" s="13"/>
      <c r="AA75" s="13"/>
      <c r="AB75" s="13"/>
      <c r="AC75" s="13"/>
    </row>
    <row r="76" spans="1:29">
      <c r="A76" s="1">
        <v>664</v>
      </c>
      <c r="B76" s="144" t="s">
        <v>416</v>
      </c>
      <c r="C76" s="154">
        <f t="shared" si="49"/>
        <v>9330</v>
      </c>
      <c r="D76" s="146">
        <f t="shared" si="50"/>
        <v>103</v>
      </c>
      <c r="E76" s="176">
        <f t="shared" si="56"/>
        <v>1.1039657020364417</v>
      </c>
      <c r="F76" s="146">
        <f t="shared" si="51"/>
        <v>489</v>
      </c>
      <c r="G76" s="176">
        <f t="shared" si="57"/>
        <v>5.2411575562700961</v>
      </c>
      <c r="H76" s="146">
        <f t="shared" si="52"/>
        <v>1632</v>
      </c>
      <c r="I76" s="176">
        <f t="shared" si="58"/>
        <v>17.491961414790996</v>
      </c>
      <c r="J76" s="146">
        <f t="shared" si="53"/>
        <v>4186</v>
      </c>
      <c r="K76" s="176">
        <f t="shared" si="59"/>
        <v>44.866023579849944</v>
      </c>
      <c r="L76" s="146">
        <f t="shared" si="54"/>
        <v>1654</v>
      </c>
      <c r="M76" s="176">
        <f t="shared" si="60"/>
        <v>17.727759914255092</v>
      </c>
      <c r="N76" s="146">
        <f t="shared" si="55"/>
        <v>1266</v>
      </c>
      <c r="O76" s="176">
        <f t="shared" si="61"/>
        <v>13.569131832797426</v>
      </c>
      <c r="P76" s="165">
        <f t="shared" si="62"/>
        <v>9330</v>
      </c>
      <c r="Q76" s="149">
        <v>467</v>
      </c>
      <c r="R76" s="13">
        <v>28</v>
      </c>
      <c r="S76" s="13">
        <v>147</v>
      </c>
      <c r="T76" s="13">
        <v>634</v>
      </c>
      <c r="U76" s="161">
        <v>1676</v>
      </c>
      <c r="V76" s="162">
        <v>907</v>
      </c>
      <c r="W76" s="13">
        <v>971</v>
      </c>
      <c r="Y76" s="13"/>
      <c r="Z76" s="13"/>
      <c r="AA76" s="13"/>
      <c r="AB76" s="13"/>
      <c r="AC76" s="13"/>
    </row>
    <row r="77" spans="1:29">
      <c r="A77" s="1">
        <v>686</v>
      </c>
      <c r="B77" s="144" t="s">
        <v>415</v>
      </c>
      <c r="C77" s="154">
        <f t="shared" si="49"/>
        <v>16271</v>
      </c>
      <c r="D77" s="146">
        <f t="shared" si="50"/>
        <v>162</v>
      </c>
      <c r="E77" s="176">
        <f t="shared" si="56"/>
        <v>0.99563640833384548</v>
      </c>
      <c r="F77" s="146">
        <f t="shared" si="51"/>
        <v>932</v>
      </c>
      <c r="G77" s="176">
        <f t="shared" si="57"/>
        <v>5.7279822997971852</v>
      </c>
      <c r="H77" s="146">
        <f t="shared" si="52"/>
        <v>2805</v>
      </c>
      <c r="I77" s="176">
        <f t="shared" si="58"/>
        <v>17.239260033187882</v>
      </c>
      <c r="J77" s="146">
        <f t="shared" si="53"/>
        <v>7316</v>
      </c>
      <c r="K77" s="176">
        <f t="shared" si="59"/>
        <v>44.963431872656869</v>
      </c>
      <c r="L77" s="146">
        <f t="shared" si="54"/>
        <v>2807</v>
      </c>
      <c r="M77" s="176">
        <f t="shared" si="60"/>
        <v>17.251551840698177</v>
      </c>
      <c r="N77" s="146">
        <f t="shared" si="55"/>
        <v>2249</v>
      </c>
      <c r="O77" s="176">
        <f t="shared" si="61"/>
        <v>13.82213754532604</v>
      </c>
      <c r="P77" s="165">
        <f t="shared" si="62"/>
        <v>16271</v>
      </c>
      <c r="Q77" s="149">
        <v>475</v>
      </c>
      <c r="R77" s="13">
        <v>72</v>
      </c>
      <c r="S77" s="13">
        <v>478</v>
      </c>
      <c r="T77" s="13">
        <v>1236</v>
      </c>
      <c r="U77" s="161">
        <v>1887</v>
      </c>
      <c r="V77" s="162">
        <v>366</v>
      </c>
      <c r="W77" s="13">
        <v>274</v>
      </c>
      <c r="Y77" s="13"/>
      <c r="Z77" s="13"/>
      <c r="AA77" s="13"/>
      <c r="AB77" s="13"/>
      <c r="AC77" s="13"/>
    </row>
    <row r="78" spans="1:29">
      <c r="A78" s="1">
        <v>819</v>
      </c>
      <c r="B78" s="144" t="s">
        <v>414</v>
      </c>
      <c r="C78" s="154">
        <f t="shared" si="49"/>
        <v>4028</v>
      </c>
      <c r="D78" s="146">
        <f t="shared" si="50"/>
        <v>44</v>
      </c>
      <c r="E78" s="176">
        <f t="shared" si="56"/>
        <v>1.0923535253227408</v>
      </c>
      <c r="F78" s="146">
        <f t="shared" si="51"/>
        <v>245</v>
      </c>
      <c r="G78" s="176">
        <f t="shared" si="57"/>
        <v>6.0824230387288978</v>
      </c>
      <c r="H78" s="146">
        <f t="shared" si="52"/>
        <v>840</v>
      </c>
      <c r="I78" s="176">
        <f t="shared" si="58"/>
        <v>20.854021847070506</v>
      </c>
      <c r="J78" s="146">
        <f t="shared" si="53"/>
        <v>1782</v>
      </c>
      <c r="K78" s="176">
        <f t="shared" si="59"/>
        <v>44.240317775571</v>
      </c>
      <c r="L78" s="146">
        <f t="shared" si="54"/>
        <v>545</v>
      </c>
      <c r="M78" s="176">
        <f t="shared" si="60"/>
        <v>13.530287984111222</v>
      </c>
      <c r="N78" s="146">
        <f t="shared" si="55"/>
        <v>572</v>
      </c>
      <c r="O78" s="176">
        <f t="shared" si="61"/>
        <v>14.200595829195631</v>
      </c>
      <c r="P78" s="165">
        <f t="shared" si="62"/>
        <v>4028</v>
      </c>
      <c r="Q78" s="149">
        <v>480</v>
      </c>
      <c r="R78" s="13">
        <v>288</v>
      </c>
      <c r="S78" s="13">
        <v>1637</v>
      </c>
      <c r="T78" s="13">
        <v>4750</v>
      </c>
      <c r="U78" s="161">
        <v>8242</v>
      </c>
      <c r="V78" s="162">
        <v>2180</v>
      </c>
      <c r="W78" s="13">
        <v>1415</v>
      </c>
      <c r="Y78" s="13"/>
      <c r="Z78" s="13"/>
      <c r="AA78" s="13"/>
      <c r="AB78" s="13"/>
      <c r="AC78" s="13"/>
    </row>
    <row r="79" spans="1:29">
      <c r="A79" s="1">
        <v>854</v>
      </c>
      <c r="B79" s="144" t="s">
        <v>413</v>
      </c>
      <c r="C79" s="154">
        <f t="shared" si="49"/>
        <v>13169</v>
      </c>
      <c r="D79" s="146">
        <f t="shared" si="50"/>
        <v>210</v>
      </c>
      <c r="E79" s="176">
        <f t="shared" si="56"/>
        <v>1.5946541119295314</v>
      </c>
      <c r="F79" s="146">
        <f t="shared" si="51"/>
        <v>928</v>
      </c>
      <c r="G79" s="176">
        <f t="shared" si="57"/>
        <v>7.0468524565266923</v>
      </c>
      <c r="H79" s="146">
        <f t="shared" si="52"/>
        <v>2980</v>
      </c>
      <c r="I79" s="176">
        <f t="shared" si="58"/>
        <v>22.62890120738097</v>
      </c>
      <c r="J79" s="146">
        <f t="shared" si="53"/>
        <v>5945</v>
      </c>
      <c r="K79" s="176">
        <f t="shared" si="59"/>
        <v>45.143898549624119</v>
      </c>
      <c r="L79" s="146">
        <f t="shared" si="54"/>
        <v>1766</v>
      </c>
      <c r="M79" s="176">
        <f t="shared" si="60"/>
        <v>13.410281722226442</v>
      </c>
      <c r="N79" s="146">
        <f t="shared" si="55"/>
        <v>1340</v>
      </c>
      <c r="O79" s="176">
        <f t="shared" si="61"/>
        <v>10.175411952312247</v>
      </c>
      <c r="P79" s="165">
        <f t="shared" si="62"/>
        <v>13169</v>
      </c>
      <c r="Q79" s="149">
        <v>483</v>
      </c>
      <c r="R79" s="13">
        <v>102</v>
      </c>
      <c r="S79" s="13">
        <v>463</v>
      </c>
      <c r="T79" s="13">
        <v>1635</v>
      </c>
      <c r="U79" s="161">
        <v>3683</v>
      </c>
      <c r="V79" s="162">
        <v>1463</v>
      </c>
      <c r="W79" s="13">
        <v>1494</v>
      </c>
      <c r="Y79" s="13"/>
      <c r="Z79" s="13"/>
      <c r="AA79" s="13"/>
      <c r="AB79" s="13"/>
      <c r="AC79" s="13"/>
    </row>
    <row r="80" spans="1:29" ht="13.5" thickBot="1">
      <c r="A80" s="1">
        <v>887</v>
      </c>
      <c r="B80" s="144" t="s">
        <v>412</v>
      </c>
      <c r="C80" s="154">
        <f t="shared" si="49"/>
        <v>28466</v>
      </c>
      <c r="D80" s="146">
        <f t="shared" si="50"/>
        <v>355</v>
      </c>
      <c r="E80" s="176">
        <f t="shared" si="56"/>
        <v>1.247101805662896</v>
      </c>
      <c r="F80" s="146">
        <f t="shared" si="51"/>
        <v>1648</v>
      </c>
      <c r="G80" s="176">
        <f t="shared" si="57"/>
        <v>5.7893627485421204</v>
      </c>
      <c r="H80" s="146">
        <f t="shared" si="52"/>
        <v>5437</v>
      </c>
      <c r="I80" s="176">
        <f t="shared" si="58"/>
        <v>19.099978922223002</v>
      </c>
      <c r="J80" s="146">
        <f t="shared" si="53"/>
        <v>13028</v>
      </c>
      <c r="K80" s="176">
        <f t="shared" si="59"/>
        <v>45.766879786411856</v>
      </c>
      <c r="L80" s="146">
        <f t="shared" si="54"/>
        <v>4458</v>
      </c>
      <c r="M80" s="176">
        <f t="shared" si="60"/>
        <v>15.660788308859692</v>
      </c>
      <c r="N80" s="146">
        <f t="shared" si="55"/>
        <v>3540</v>
      </c>
      <c r="O80" s="176">
        <f t="shared" si="61"/>
        <v>12.435888428300428</v>
      </c>
      <c r="P80" s="165">
        <f t="shared" si="62"/>
        <v>28466</v>
      </c>
      <c r="Q80" s="149">
        <v>490</v>
      </c>
      <c r="R80" s="13">
        <v>435</v>
      </c>
      <c r="S80" s="13">
        <v>3208</v>
      </c>
      <c r="T80" s="13">
        <v>11873</v>
      </c>
      <c r="U80" s="161">
        <v>21112</v>
      </c>
      <c r="V80" s="162">
        <v>5352</v>
      </c>
      <c r="W80" s="13">
        <v>4324</v>
      </c>
      <c r="Y80" s="13"/>
      <c r="Z80" s="13"/>
      <c r="AA80" s="13"/>
      <c r="AB80" s="13"/>
      <c r="AC80" s="13"/>
    </row>
    <row r="81" spans="1:29" ht="13.5" thickBot="1">
      <c r="A81" s="35">
        <v>7</v>
      </c>
      <c r="B81" s="151" t="s">
        <v>137</v>
      </c>
      <c r="C81" s="155">
        <f>SUM(C82:C104)</f>
        <v>236956</v>
      </c>
      <c r="D81" s="153">
        <f>SUM(D82:D104)</f>
        <v>2532</v>
      </c>
      <c r="E81" s="177">
        <f t="shared" si="56"/>
        <v>1.068552811492429</v>
      </c>
      <c r="F81" s="153">
        <f t="shared" ref="F81:N81" si="63">SUM(F82:F104)</f>
        <v>12330</v>
      </c>
      <c r="G81" s="177">
        <f t="shared" si="57"/>
        <v>5.2034976957747423</v>
      </c>
      <c r="H81" s="153">
        <f t="shared" si="63"/>
        <v>38262</v>
      </c>
      <c r="I81" s="177">
        <f t="shared" si="58"/>
        <v>16.147301608737489</v>
      </c>
      <c r="J81" s="153">
        <f t="shared" si="63"/>
        <v>100504</v>
      </c>
      <c r="K81" s="177">
        <f t="shared" si="59"/>
        <v>42.414625500092846</v>
      </c>
      <c r="L81" s="153">
        <f t="shared" si="63"/>
        <v>42775</v>
      </c>
      <c r="M81" s="177">
        <f t="shared" si="60"/>
        <v>18.051874609632169</v>
      </c>
      <c r="N81" s="153">
        <f t="shared" si="63"/>
        <v>40553</v>
      </c>
      <c r="O81" s="178">
        <f t="shared" si="61"/>
        <v>17.114147774270329</v>
      </c>
      <c r="P81" s="163">
        <f>SUM(P82:P104)</f>
        <v>236956</v>
      </c>
      <c r="Q81" s="149">
        <v>495</v>
      </c>
      <c r="R81" s="13">
        <v>354</v>
      </c>
      <c r="S81" s="13">
        <v>1810</v>
      </c>
      <c r="T81" s="13">
        <v>5851</v>
      </c>
      <c r="U81" s="161">
        <v>10107</v>
      </c>
      <c r="V81" s="162">
        <v>3127</v>
      </c>
      <c r="W81" s="13">
        <v>2390</v>
      </c>
      <c r="Y81" s="13"/>
      <c r="Z81" s="13"/>
      <c r="AA81" s="13"/>
      <c r="AB81" s="13"/>
      <c r="AC81" s="13"/>
    </row>
    <row r="82" spans="1:29">
      <c r="A82" s="1">
        <v>2</v>
      </c>
      <c r="B82" s="144" t="s">
        <v>391</v>
      </c>
      <c r="C82" s="154">
        <f t="shared" ref="C82:C104" si="64">(D82+F82+H82+J82+L82+N82)</f>
        <v>12913</v>
      </c>
      <c r="D82" s="146">
        <f t="shared" ref="D82:D104" si="65">VLOOKUP(A82,$Q$7:$W$131,2,0)</f>
        <v>123</v>
      </c>
      <c r="E82" s="176">
        <f t="shared" si="56"/>
        <v>0.95252845969178346</v>
      </c>
      <c r="F82" s="146">
        <f t="shared" ref="F82:F104" si="66">VLOOKUP(A82,$Q$7:$W$131,3,0)</f>
        <v>583</v>
      </c>
      <c r="G82" s="176">
        <f t="shared" si="57"/>
        <v>4.5148300162626809</v>
      </c>
      <c r="H82" s="146">
        <f t="shared" ref="H82:H104" si="67">VLOOKUP(A82,$Q$7:$W$131,4,0)</f>
        <v>2074</v>
      </c>
      <c r="I82" s="176">
        <f t="shared" si="58"/>
        <v>16.06133353984357</v>
      </c>
      <c r="J82" s="146">
        <f t="shared" ref="J82:J104" si="68">VLOOKUP(A82,$Q$7:$W$131,5,0)</f>
        <v>5278</v>
      </c>
      <c r="K82" s="176">
        <f t="shared" si="59"/>
        <v>40.873538294741735</v>
      </c>
      <c r="L82" s="146">
        <f t="shared" ref="L82:L104" si="69">VLOOKUP(A82,$Q$7:$W$131,6,0)</f>
        <v>2442</v>
      </c>
      <c r="M82" s="176">
        <f t="shared" si="60"/>
        <v>18.911174785100286</v>
      </c>
      <c r="N82" s="146">
        <f t="shared" ref="N82:N104" si="70">VLOOKUP(A82,$Q$7:$W$131,7,0)</f>
        <v>2413</v>
      </c>
      <c r="O82" s="176">
        <f t="shared" si="61"/>
        <v>18.686594904359946</v>
      </c>
      <c r="P82" s="165">
        <f t="shared" ref="P82:P104" si="71">(D82+F82+H82+J82+L82+N82)</f>
        <v>12913</v>
      </c>
      <c r="Q82" s="149">
        <v>501</v>
      </c>
      <c r="R82" s="13">
        <v>16</v>
      </c>
      <c r="S82" s="13">
        <v>74</v>
      </c>
      <c r="T82" s="13">
        <v>279</v>
      </c>
      <c r="U82" s="161">
        <v>679</v>
      </c>
      <c r="V82" s="162">
        <v>349</v>
      </c>
      <c r="W82" s="13">
        <v>372</v>
      </c>
      <c r="Y82" s="13"/>
      <c r="Z82" s="13"/>
      <c r="AA82" s="13"/>
      <c r="AB82" s="13"/>
      <c r="AC82" s="13"/>
    </row>
    <row r="83" spans="1:29">
      <c r="A83" s="1">
        <v>21</v>
      </c>
      <c r="B83" s="144" t="s">
        <v>390</v>
      </c>
      <c r="C83" s="154">
        <f t="shared" si="64"/>
        <v>3013</v>
      </c>
      <c r="D83" s="146">
        <f t="shared" si="65"/>
        <v>34</v>
      </c>
      <c r="E83" s="176">
        <f t="shared" si="56"/>
        <v>1.1284434118818454</v>
      </c>
      <c r="F83" s="146">
        <f t="shared" si="66"/>
        <v>188</v>
      </c>
      <c r="G83" s="176">
        <f t="shared" si="57"/>
        <v>6.2396282774643215</v>
      </c>
      <c r="H83" s="146">
        <f t="shared" si="67"/>
        <v>481</v>
      </c>
      <c r="I83" s="176">
        <f t="shared" si="58"/>
        <v>15.964155326916693</v>
      </c>
      <c r="J83" s="146">
        <f t="shared" si="68"/>
        <v>1269</v>
      </c>
      <c r="K83" s="176">
        <f t="shared" si="59"/>
        <v>42.117490872884169</v>
      </c>
      <c r="L83" s="146">
        <f t="shared" si="69"/>
        <v>530</v>
      </c>
      <c r="M83" s="176">
        <f t="shared" si="60"/>
        <v>17.590441420511119</v>
      </c>
      <c r="N83" s="146">
        <f t="shared" si="70"/>
        <v>511</v>
      </c>
      <c r="O83" s="176">
        <f t="shared" si="61"/>
        <v>16.959840690341853</v>
      </c>
      <c r="P83" s="165">
        <f t="shared" si="71"/>
        <v>3013</v>
      </c>
      <c r="Q83" s="149">
        <v>541</v>
      </c>
      <c r="R83" s="13">
        <v>135</v>
      </c>
      <c r="S83" s="13">
        <v>589</v>
      </c>
      <c r="T83" s="13">
        <v>1663</v>
      </c>
      <c r="U83" s="161">
        <v>4755</v>
      </c>
      <c r="V83" s="162">
        <v>2071</v>
      </c>
      <c r="W83" s="13">
        <v>1908</v>
      </c>
      <c r="Y83" s="13"/>
      <c r="Z83" s="13"/>
      <c r="AA83" s="13"/>
      <c r="AB83" s="13"/>
      <c r="AC83" s="13"/>
    </row>
    <row r="84" spans="1:29">
      <c r="A84" s="1">
        <v>55</v>
      </c>
      <c r="B84" s="144" t="s">
        <v>389</v>
      </c>
      <c r="C84" s="154">
        <f t="shared" si="64"/>
        <v>6689</v>
      </c>
      <c r="D84" s="146">
        <f t="shared" si="65"/>
        <v>78</v>
      </c>
      <c r="E84" s="176">
        <f t="shared" si="56"/>
        <v>1.1660935864852744</v>
      </c>
      <c r="F84" s="146">
        <f t="shared" si="66"/>
        <v>397</v>
      </c>
      <c r="G84" s="176">
        <f t="shared" si="57"/>
        <v>5.935117356854537</v>
      </c>
      <c r="H84" s="146">
        <f t="shared" si="67"/>
        <v>1275</v>
      </c>
      <c r="I84" s="176">
        <f t="shared" si="58"/>
        <v>19.0611451637016</v>
      </c>
      <c r="J84" s="146">
        <f t="shared" si="68"/>
        <v>2973</v>
      </c>
      <c r="K84" s="176">
        <f t="shared" si="59"/>
        <v>44.446105546419496</v>
      </c>
      <c r="L84" s="146">
        <f t="shared" si="69"/>
        <v>1016</v>
      </c>
      <c r="M84" s="176">
        <f t="shared" si="60"/>
        <v>15.18911645985947</v>
      </c>
      <c r="N84" s="146">
        <f t="shared" si="70"/>
        <v>950</v>
      </c>
      <c r="O84" s="176">
        <f t="shared" si="61"/>
        <v>14.202421886679623</v>
      </c>
      <c r="P84" s="165">
        <f t="shared" si="71"/>
        <v>6689</v>
      </c>
      <c r="Q84" s="149">
        <v>543</v>
      </c>
      <c r="R84" s="13">
        <v>115</v>
      </c>
      <c r="S84" s="13">
        <v>422</v>
      </c>
      <c r="T84" s="13">
        <v>1304</v>
      </c>
      <c r="U84" s="161">
        <v>2870</v>
      </c>
      <c r="V84" s="162">
        <v>906</v>
      </c>
      <c r="W84" s="13">
        <v>951</v>
      </c>
      <c r="Y84" s="13"/>
      <c r="Z84" s="13"/>
      <c r="AA84" s="13"/>
      <c r="AB84" s="13"/>
      <c r="AC84" s="13"/>
    </row>
    <row r="85" spans="1:29">
      <c r="A85" s="1">
        <v>148</v>
      </c>
      <c r="B85" s="144" t="s">
        <v>388</v>
      </c>
      <c r="C85" s="154">
        <f t="shared" si="64"/>
        <v>14457</v>
      </c>
      <c r="D85" s="146">
        <f t="shared" si="65"/>
        <v>164</v>
      </c>
      <c r="E85" s="176">
        <f t="shared" si="56"/>
        <v>1.1343985612506051</v>
      </c>
      <c r="F85" s="146">
        <f t="shared" si="66"/>
        <v>818</v>
      </c>
      <c r="G85" s="176">
        <f t="shared" si="57"/>
        <v>5.6581586774572878</v>
      </c>
      <c r="H85" s="146">
        <f t="shared" si="67"/>
        <v>2266</v>
      </c>
      <c r="I85" s="176">
        <f t="shared" si="58"/>
        <v>15.674067925572388</v>
      </c>
      <c r="J85" s="146">
        <f t="shared" si="68"/>
        <v>6390</v>
      </c>
      <c r="K85" s="176">
        <f t="shared" si="59"/>
        <v>44.200041502386391</v>
      </c>
      <c r="L85" s="146">
        <f t="shared" si="69"/>
        <v>2503</v>
      </c>
      <c r="M85" s="176">
        <f t="shared" si="60"/>
        <v>17.31341218786747</v>
      </c>
      <c r="N85" s="146">
        <f t="shared" si="70"/>
        <v>2316</v>
      </c>
      <c r="O85" s="176">
        <f t="shared" si="61"/>
        <v>16.019921145465865</v>
      </c>
      <c r="P85" s="165">
        <f t="shared" si="71"/>
        <v>14457</v>
      </c>
      <c r="Q85" s="149">
        <v>576</v>
      </c>
      <c r="R85" s="13">
        <v>66</v>
      </c>
      <c r="S85" s="13">
        <v>314</v>
      </c>
      <c r="T85" s="13">
        <v>978</v>
      </c>
      <c r="U85" s="161">
        <v>2502</v>
      </c>
      <c r="V85" s="162">
        <v>1061</v>
      </c>
      <c r="W85" s="13">
        <v>1019</v>
      </c>
      <c r="Y85" s="13"/>
      <c r="Z85" s="13"/>
      <c r="AA85" s="13"/>
      <c r="AB85" s="13"/>
      <c r="AC85" s="13"/>
    </row>
    <row r="86" spans="1:29">
      <c r="A86" s="1">
        <v>197</v>
      </c>
      <c r="B86" s="144" t="s">
        <v>387</v>
      </c>
      <c r="C86" s="154">
        <f t="shared" si="64"/>
        <v>10978</v>
      </c>
      <c r="D86" s="146">
        <f t="shared" si="65"/>
        <v>115</v>
      </c>
      <c r="E86" s="176">
        <f t="shared" si="56"/>
        <v>1.0475496447440336</v>
      </c>
      <c r="F86" s="146">
        <f t="shared" si="66"/>
        <v>560</v>
      </c>
      <c r="G86" s="176">
        <f t="shared" si="57"/>
        <v>5.1011113135361636</v>
      </c>
      <c r="H86" s="146">
        <f t="shared" si="67"/>
        <v>1814</v>
      </c>
      <c r="I86" s="176">
        <f t="shared" si="58"/>
        <v>16.52395700491893</v>
      </c>
      <c r="J86" s="146">
        <f t="shared" si="68"/>
        <v>4521</v>
      </c>
      <c r="K86" s="176">
        <f t="shared" si="59"/>
        <v>41.182364729458918</v>
      </c>
      <c r="L86" s="146">
        <f t="shared" si="69"/>
        <v>1992</v>
      </c>
      <c r="M86" s="176">
        <f t="shared" si="60"/>
        <v>18.145381672435782</v>
      </c>
      <c r="N86" s="146">
        <f t="shared" si="70"/>
        <v>1976</v>
      </c>
      <c r="O86" s="176">
        <f t="shared" si="61"/>
        <v>17.999635634906173</v>
      </c>
      <c r="P86" s="165">
        <f t="shared" si="71"/>
        <v>10978</v>
      </c>
      <c r="Q86" s="149">
        <v>579</v>
      </c>
      <c r="R86" s="13">
        <v>308</v>
      </c>
      <c r="S86" s="13">
        <v>1394</v>
      </c>
      <c r="T86" s="13">
        <v>4794</v>
      </c>
      <c r="U86" s="161">
        <v>11064</v>
      </c>
      <c r="V86" s="162">
        <v>4400</v>
      </c>
      <c r="W86" s="13">
        <v>3989</v>
      </c>
      <c r="Y86" s="13"/>
      <c r="Z86" s="13"/>
      <c r="AA86" s="13"/>
      <c r="AB86" s="13"/>
      <c r="AC86" s="13"/>
    </row>
    <row r="87" spans="1:29">
      <c r="A87" s="1">
        <v>206</v>
      </c>
      <c r="B87" s="144" t="s">
        <v>386</v>
      </c>
      <c r="C87" s="154">
        <f t="shared" si="64"/>
        <v>2919</v>
      </c>
      <c r="D87" s="146">
        <f t="shared" si="65"/>
        <v>21</v>
      </c>
      <c r="E87" s="176">
        <f t="shared" si="56"/>
        <v>0.71942446043165476</v>
      </c>
      <c r="F87" s="146">
        <f t="shared" si="66"/>
        <v>140</v>
      </c>
      <c r="G87" s="176">
        <f t="shared" si="57"/>
        <v>4.7961630695443649</v>
      </c>
      <c r="H87" s="146">
        <f t="shared" si="67"/>
        <v>438</v>
      </c>
      <c r="I87" s="176">
        <f t="shared" si="58"/>
        <v>15.00513874614594</v>
      </c>
      <c r="J87" s="146">
        <f t="shared" si="68"/>
        <v>1181</v>
      </c>
      <c r="K87" s="176">
        <f t="shared" si="59"/>
        <v>40.45906132237068</v>
      </c>
      <c r="L87" s="146">
        <f t="shared" si="69"/>
        <v>597</v>
      </c>
      <c r="M87" s="176">
        <f t="shared" si="60"/>
        <v>20.452209660842755</v>
      </c>
      <c r="N87" s="146">
        <f t="shared" si="70"/>
        <v>542</v>
      </c>
      <c r="O87" s="176">
        <f t="shared" si="61"/>
        <v>18.56800274066461</v>
      </c>
      <c r="P87" s="165">
        <f t="shared" si="71"/>
        <v>2919</v>
      </c>
      <c r="Q87" s="149">
        <v>585</v>
      </c>
      <c r="R87" s="13">
        <v>58</v>
      </c>
      <c r="S87" s="13">
        <v>340</v>
      </c>
      <c r="T87" s="13">
        <v>1355</v>
      </c>
      <c r="U87" s="161">
        <v>2939</v>
      </c>
      <c r="V87" s="162">
        <v>1342</v>
      </c>
      <c r="W87" s="13">
        <v>1343</v>
      </c>
      <c r="Y87" s="13"/>
      <c r="Z87" s="13"/>
      <c r="AA87" s="13"/>
      <c r="AB87" s="13"/>
      <c r="AC87" s="13"/>
    </row>
    <row r="88" spans="1:29">
      <c r="A88" s="1">
        <v>313</v>
      </c>
      <c r="B88" s="144" t="s">
        <v>385</v>
      </c>
      <c r="C88" s="154">
        <f t="shared" si="64"/>
        <v>6621</v>
      </c>
      <c r="D88" s="146">
        <f t="shared" si="65"/>
        <v>75</v>
      </c>
      <c r="E88" s="176">
        <f t="shared" si="56"/>
        <v>1.1327594019030358</v>
      </c>
      <c r="F88" s="146">
        <f t="shared" si="66"/>
        <v>378</v>
      </c>
      <c r="G88" s="176">
        <f t="shared" si="57"/>
        <v>5.7091073855913006</v>
      </c>
      <c r="H88" s="146">
        <f t="shared" si="67"/>
        <v>1170</v>
      </c>
      <c r="I88" s="176">
        <f t="shared" si="58"/>
        <v>17.67104666968736</v>
      </c>
      <c r="J88" s="146">
        <f t="shared" si="68"/>
        <v>2657</v>
      </c>
      <c r="K88" s="176">
        <f t="shared" si="59"/>
        <v>40.129889744751544</v>
      </c>
      <c r="L88" s="146">
        <f t="shared" si="69"/>
        <v>1170</v>
      </c>
      <c r="M88" s="176">
        <f t="shared" si="60"/>
        <v>17.67104666968736</v>
      </c>
      <c r="N88" s="146">
        <f t="shared" si="70"/>
        <v>1171</v>
      </c>
      <c r="O88" s="176">
        <f t="shared" si="61"/>
        <v>17.686150128379399</v>
      </c>
      <c r="P88" s="165">
        <f t="shared" si="71"/>
        <v>6621</v>
      </c>
      <c r="Q88" s="149">
        <v>591</v>
      </c>
      <c r="R88" s="13">
        <v>93</v>
      </c>
      <c r="S88" s="13">
        <v>539</v>
      </c>
      <c r="T88" s="13">
        <v>1731</v>
      </c>
      <c r="U88" s="161">
        <v>3937</v>
      </c>
      <c r="V88" s="162">
        <v>1266</v>
      </c>
      <c r="W88" s="13">
        <v>1228</v>
      </c>
      <c r="Y88" s="13"/>
      <c r="Z88" s="13"/>
      <c r="AA88" s="13"/>
      <c r="AB88" s="13"/>
      <c r="AC88" s="13"/>
    </row>
    <row r="89" spans="1:29">
      <c r="A89" s="1">
        <v>318</v>
      </c>
      <c r="B89" s="144" t="s">
        <v>384</v>
      </c>
      <c r="C89" s="154">
        <f t="shared" si="64"/>
        <v>11154</v>
      </c>
      <c r="D89" s="146">
        <f t="shared" si="65"/>
        <v>86</v>
      </c>
      <c r="E89" s="176">
        <f t="shared" si="56"/>
        <v>0.7710238479469248</v>
      </c>
      <c r="F89" s="146">
        <f t="shared" si="66"/>
        <v>455</v>
      </c>
      <c r="G89" s="176">
        <f t="shared" si="57"/>
        <v>4.0792540792540795</v>
      </c>
      <c r="H89" s="146">
        <f t="shared" si="67"/>
        <v>1502</v>
      </c>
      <c r="I89" s="176">
        <f t="shared" si="58"/>
        <v>13.46602115832885</v>
      </c>
      <c r="J89" s="146">
        <f t="shared" si="68"/>
        <v>4604</v>
      </c>
      <c r="K89" s="176">
        <f t="shared" si="59"/>
        <v>41.276672045902814</v>
      </c>
      <c r="L89" s="146">
        <f t="shared" si="69"/>
        <v>2273</v>
      </c>
      <c r="M89" s="176">
        <f t="shared" si="60"/>
        <v>20.378339609108838</v>
      </c>
      <c r="N89" s="146">
        <f t="shared" si="70"/>
        <v>2234</v>
      </c>
      <c r="O89" s="176">
        <f t="shared" si="61"/>
        <v>20.028689259458492</v>
      </c>
      <c r="P89" s="165">
        <f t="shared" si="71"/>
        <v>11154</v>
      </c>
      <c r="Q89" s="149">
        <v>604</v>
      </c>
      <c r="R89" s="13">
        <v>305</v>
      </c>
      <c r="S89" s="13">
        <v>1328</v>
      </c>
      <c r="T89" s="13">
        <v>4141</v>
      </c>
      <c r="U89" s="161">
        <v>8350</v>
      </c>
      <c r="V89" s="162">
        <v>2963</v>
      </c>
      <c r="W89" s="13">
        <v>1998</v>
      </c>
      <c r="Y89" s="13"/>
      <c r="Z89" s="13"/>
      <c r="AA89" s="13"/>
      <c r="AB89" s="13"/>
      <c r="AC89" s="13"/>
    </row>
    <row r="90" spans="1:29">
      <c r="A90" s="1">
        <v>321</v>
      </c>
      <c r="B90" s="144" t="s">
        <v>383</v>
      </c>
      <c r="C90" s="154">
        <f t="shared" si="64"/>
        <v>2844</v>
      </c>
      <c r="D90" s="146">
        <f t="shared" si="65"/>
        <v>29</v>
      </c>
      <c r="E90" s="176">
        <f t="shared" si="56"/>
        <v>1.0196905766526019</v>
      </c>
      <c r="F90" s="146">
        <f t="shared" si="66"/>
        <v>153</v>
      </c>
      <c r="G90" s="176">
        <f t="shared" si="57"/>
        <v>5.3797468354430382</v>
      </c>
      <c r="H90" s="146">
        <f t="shared" si="67"/>
        <v>383</v>
      </c>
      <c r="I90" s="176">
        <f t="shared" si="58"/>
        <v>13.466947960618846</v>
      </c>
      <c r="J90" s="146">
        <f t="shared" si="68"/>
        <v>1217</v>
      </c>
      <c r="K90" s="176">
        <f t="shared" si="59"/>
        <v>42.79184247538678</v>
      </c>
      <c r="L90" s="146">
        <f t="shared" si="69"/>
        <v>561</v>
      </c>
      <c r="M90" s="176">
        <f t="shared" si="60"/>
        <v>19.725738396624472</v>
      </c>
      <c r="N90" s="146">
        <f t="shared" si="70"/>
        <v>501</v>
      </c>
      <c r="O90" s="176">
        <f t="shared" si="61"/>
        <v>17.616033755274263</v>
      </c>
      <c r="P90" s="165">
        <f t="shared" si="71"/>
        <v>2844</v>
      </c>
      <c r="Q90" s="149">
        <v>607</v>
      </c>
      <c r="R90" s="13">
        <v>27</v>
      </c>
      <c r="S90" s="13">
        <v>156</v>
      </c>
      <c r="T90" s="13">
        <v>548</v>
      </c>
      <c r="U90" s="161">
        <v>1613</v>
      </c>
      <c r="V90" s="162">
        <v>783</v>
      </c>
      <c r="W90" s="13">
        <v>700</v>
      </c>
      <c r="Y90" s="13"/>
      <c r="Z90" s="13"/>
      <c r="AA90" s="13"/>
      <c r="AB90" s="13"/>
      <c r="AC90" s="13"/>
    </row>
    <row r="91" spans="1:29">
      <c r="A91" s="1">
        <v>376</v>
      </c>
      <c r="B91" s="144" t="s">
        <v>382</v>
      </c>
      <c r="C91" s="154">
        <f t="shared" si="64"/>
        <v>10474</v>
      </c>
      <c r="D91" s="146">
        <f t="shared" si="65"/>
        <v>103</v>
      </c>
      <c r="E91" s="176">
        <f t="shared" si="56"/>
        <v>0.98338743555470687</v>
      </c>
      <c r="F91" s="146">
        <f t="shared" si="66"/>
        <v>515</v>
      </c>
      <c r="G91" s="176">
        <f t="shared" si="57"/>
        <v>4.9169371777735345</v>
      </c>
      <c r="H91" s="146">
        <f t="shared" si="67"/>
        <v>1523</v>
      </c>
      <c r="I91" s="176">
        <f t="shared" si="58"/>
        <v>14.540767615046782</v>
      </c>
      <c r="J91" s="146">
        <f t="shared" si="68"/>
        <v>4378</v>
      </c>
      <c r="K91" s="176">
        <f t="shared" si="59"/>
        <v>41.798739736490361</v>
      </c>
      <c r="L91" s="146">
        <f t="shared" si="69"/>
        <v>1897</v>
      </c>
      <c r="M91" s="176">
        <f t="shared" si="60"/>
        <v>18.11151422570174</v>
      </c>
      <c r="N91" s="146">
        <f t="shared" si="70"/>
        <v>2058</v>
      </c>
      <c r="O91" s="176">
        <f t="shared" si="61"/>
        <v>19.648653809432879</v>
      </c>
      <c r="P91" s="165">
        <f t="shared" si="71"/>
        <v>10474</v>
      </c>
      <c r="Q91" s="149">
        <v>615</v>
      </c>
      <c r="R91" s="13">
        <v>208</v>
      </c>
      <c r="S91" s="13">
        <v>1040</v>
      </c>
      <c r="T91" s="13">
        <v>2865</v>
      </c>
      <c r="U91" s="161">
        <v>9219</v>
      </c>
      <c r="V91" s="162">
        <v>4459</v>
      </c>
      <c r="W91" s="13">
        <v>4215</v>
      </c>
      <c r="Y91" s="13"/>
      <c r="Z91" s="13"/>
      <c r="AA91" s="13"/>
      <c r="AB91" s="13"/>
      <c r="AC91" s="13"/>
    </row>
    <row r="92" spans="1:29">
      <c r="A92" s="1">
        <v>400</v>
      </c>
      <c r="B92" s="144" t="s">
        <v>381</v>
      </c>
      <c r="C92" s="154">
        <f t="shared" si="64"/>
        <v>8967</v>
      </c>
      <c r="D92" s="146">
        <f t="shared" si="65"/>
        <v>96</v>
      </c>
      <c r="E92" s="176">
        <f t="shared" si="56"/>
        <v>1.0705921712947475</v>
      </c>
      <c r="F92" s="146">
        <f t="shared" si="66"/>
        <v>412</v>
      </c>
      <c r="G92" s="176">
        <f t="shared" si="57"/>
        <v>4.5946247351399583</v>
      </c>
      <c r="H92" s="146">
        <f t="shared" si="67"/>
        <v>1507</v>
      </c>
      <c r="I92" s="176">
        <f t="shared" si="58"/>
        <v>16.80606668897067</v>
      </c>
      <c r="J92" s="146">
        <f t="shared" si="68"/>
        <v>3831</v>
      </c>
      <c r="K92" s="176">
        <f t="shared" si="59"/>
        <v>42.723318835731014</v>
      </c>
      <c r="L92" s="146">
        <f t="shared" si="69"/>
        <v>1675</v>
      </c>
      <c r="M92" s="176">
        <f t="shared" si="60"/>
        <v>18.67960298873648</v>
      </c>
      <c r="N92" s="146">
        <f t="shared" si="70"/>
        <v>1446</v>
      </c>
      <c r="O92" s="176">
        <f t="shared" si="61"/>
        <v>16.125794580127135</v>
      </c>
      <c r="P92" s="165">
        <f t="shared" si="71"/>
        <v>8967</v>
      </c>
      <c r="Q92" s="149">
        <v>628</v>
      </c>
      <c r="R92" s="13">
        <v>109</v>
      </c>
      <c r="S92" s="13">
        <v>496</v>
      </c>
      <c r="T92" s="13">
        <v>1445</v>
      </c>
      <c r="U92" s="161">
        <v>3300</v>
      </c>
      <c r="V92" s="162">
        <v>1061</v>
      </c>
      <c r="W92" s="13">
        <v>913</v>
      </c>
      <c r="Y92" s="13"/>
      <c r="Z92" s="13"/>
      <c r="AA92" s="13"/>
      <c r="AB92" s="13"/>
      <c r="AC92" s="13"/>
    </row>
    <row r="93" spans="1:29">
      <c r="A93" s="1">
        <v>440</v>
      </c>
      <c r="B93" s="144" t="s">
        <v>380</v>
      </c>
      <c r="C93" s="154">
        <f t="shared" si="64"/>
        <v>16048</v>
      </c>
      <c r="D93" s="146">
        <f t="shared" si="65"/>
        <v>172</v>
      </c>
      <c r="E93" s="176">
        <f t="shared" si="56"/>
        <v>1.0717846460618146</v>
      </c>
      <c r="F93" s="146">
        <f t="shared" si="66"/>
        <v>865</v>
      </c>
      <c r="G93" s="176">
        <f t="shared" si="57"/>
        <v>5.390079760717847</v>
      </c>
      <c r="H93" s="146">
        <f t="shared" si="67"/>
        <v>2602</v>
      </c>
      <c r="I93" s="176">
        <f t="shared" si="58"/>
        <v>16.213858424725821</v>
      </c>
      <c r="J93" s="146">
        <f t="shared" si="68"/>
        <v>6900</v>
      </c>
      <c r="K93" s="176">
        <f t="shared" si="59"/>
        <v>42.99601196410768</v>
      </c>
      <c r="L93" s="146">
        <f t="shared" si="69"/>
        <v>2947</v>
      </c>
      <c r="M93" s="176">
        <f t="shared" si="60"/>
        <v>18.363659022931206</v>
      </c>
      <c r="N93" s="146">
        <f t="shared" si="70"/>
        <v>2562</v>
      </c>
      <c r="O93" s="176">
        <f t="shared" si="61"/>
        <v>15.964606181455634</v>
      </c>
      <c r="P93" s="165">
        <f t="shared" si="71"/>
        <v>16048</v>
      </c>
      <c r="Q93" s="149">
        <v>631</v>
      </c>
      <c r="R93" s="13">
        <v>47</v>
      </c>
      <c r="S93" s="13">
        <v>279</v>
      </c>
      <c r="T93" s="13">
        <v>689</v>
      </c>
      <c r="U93" s="161">
        <v>2262</v>
      </c>
      <c r="V93" s="162">
        <v>1215</v>
      </c>
      <c r="W93" s="13">
        <v>1120</v>
      </c>
      <c r="Y93" s="13"/>
      <c r="Z93" s="13"/>
      <c r="AA93" s="13"/>
      <c r="AB93" s="13"/>
      <c r="AC93" s="13"/>
    </row>
    <row r="94" spans="1:29">
      <c r="A94" s="1">
        <v>483</v>
      </c>
      <c r="B94" s="144" t="s">
        <v>379</v>
      </c>
      <c r="C94" s="154">
        <f t="shared" si="64"/>
        <v>8840</v>
      </c>
      <c r="D94" s="146">
        <f t="shared" si="65"/>
        <v>102</v>
      </c>
      <c r="E94" s="176">
        <f t="shared" si="56"/>
        <v>1.153846153846154</v>
      </c>
      <c r="F94" s="146">
        <f t="shared" si="66"/>
        <v>463</v>
      </c>
      <c r="G94" s="176">
        <f t="shared" si="57"/>
        <v>5.2375565610859729</v>
      </c>
      <c r="H94" s="146">
        <f t="shared" si="67"/>
        <v>1635</v>
      </c>
      <c r="I94" s="176">
        <f t="shared" si="58"/>
        <v>18.495475113122172</v>
      </c>
      <c r="J94" s="146">
        <f t="shared" si="68"/>
        <v>3683</v>
      </c>
      <c r="K94" s="176">
        <f t="shared" si="59"/>
        <v>41.662895927601809</v>
      </c>
      <c r="L94" s="146">
        <f t="shared" si="69"/>
        <v>1463</v>
      </c>
      <c r="M94" s="176">
        <f t="shared" si="60"/>
        <v>16.549773755656108</v>
      </c>
      <c r="N94" s="146">
        <f t="shared" si="70"/>
        <v>1494</v>
      </c>
      <c r="O94" s="176">
        <f t="shared" si="61"/>
        <v>16.900452488687783</v>
      </c>
      <c r="P94" s="165">
        <f t="shared" si="71"/>
        <v>8840</v>
      </c>
      <c r="Q94" s="149">
        <v>642</v>
      </c>
      <c r="R94" s="13">
        <v>116</v>
      </c>
      <c r="S94" s="13">
        <v>670</v>
      </c>
      <c r="T94" s="13">
        <v>2400</v>
      </c>
      <c r="U94" s="161">
        <v>5527</v>
      </c>
      <c r="V94" s="162">
        <v>2402</v>
      </c>
      <c r="W94" s="13">
        <v>1976</v>
      </c>
      <c r="Y94" s="13"/>
      <c r="Z94" s="13"/>
      <c r="AA94" s="13"/>
      <c r="AB94" s="13"/>
      <c r="AC94" s="13"/>
    </row>
    <row r="95" spans="1:29">
      <c r="A95" s="1">
        <v>541</v>
      </c>
      <c r="B95" s="144" t="s">
        <v>378</v>
      </c>
      <c r="C95" s="154">
        <f t="shared" si="64"/>
        <v>11121</v>
      </c>
      <c r="D95" s="146">
        <f t="shared" si="65"/>
        <v>135</v>
      </c>
      <c r="E95" s="176">
        <f t="shared" si="56"/>
        <v>1.2139196115457243</v>
      </c>
      <c r="F95" s="146">
        <f t="shared" si="66"/>
        <v>589</v>
      </c>
      <c r="G95" s="176">
        <f t="shared" si="57"/>
        <v>5.2962863051883824</v>
      </c>
      <c r="H95" s="146">
        <f t="shared" si="67"/>
        <v>1663</v>
      </c>
      <c r="I95" s="176">
        <f t="shared" si="58"/>
        <v>14.953691214818813</v>
      </c>
      <c r="J95" s="146">
        <f t="shared" si="68"/>
        <v>4755</v>
      </c>
      <c r="K95" s="176">
        <f t="shared" si="59"/>
        <v>42.756946317777178</v>
      </c>
      <c r="L95" s="146">
        <f t="shared" si="69"/>
        <v>2071</v>
      </c>
      <c r="M95" s="176">
        <f t="shared" si="60"/>
        <v>18.622426040823665</v>
      </c>
      <c r="N95" s="146">
        <f t="shared" si="70"/>
        <v>1908</v>
      </c>
      <c r="O95" s="176">
        <f t="shared" si="61"/>
        <v>17.156730509846238</v>
      </c>
      <c r="P95" s="165">
        <f t="shared" si="71"/>
        <v>11121</v>
      </c>
      <c r="Q95" s="149">
        <v>647</v>
      </c>
      <c r="R95" s="13">
        <v>53</v>
      </c>
      <c r="S95" s="13">
        <v>297</v>
      </c>
      <c r="T95" s="13">
        <v>839</v>
      </c>
      <c r="U95" s="161">
        <v>1850</v>
      </c>
      <c r="V95" s="162">
        <v>759</v>
      </c>
      <c r="W95" s="13">
        <v>630</v>
      </c>
      <c r="Y95" s="13"/>
      <c r="Z95" s="13"/>
      <c r="AA95" s="13"/>
      <c r="AB95" s="13"/>
      <c r="AC95" s="13"/>
    </row>
    <row r="96" spans="1:29">
      <c r="A96" s="1">
        <v>607</v>
      </c>
      <c r="B96" s="144" t="s">
        <v>377</v>
      </c>
      <c r="C96" s="154">
        <f t="shared" si="64"/>
        <v>3827</v>
      </c>
      <c r="D96" s="146">
        <f t="shared" si="65"/>
        <v>27</v>
      </c>
      <c r="E96" s="176">
        <f t="shared" si="56"/>
        <v>0.70551345701593937</v>
      </c>
      <c r="F96" s="146">
        <f t="shared" si="66"/>
        <v>156</v>
      </c>
      <c r="G96" s="176">
        <f t="shared" si="57"/>
        <v>4.0762999738698724</v>
      </c>
      <c r="H96" s="146">
        <f t="shared" si="67"/>
        <v>548</v>
      </c>
      <c r="I96" s="176">
        <f t="shared" si="58"/>
        <v>14.319310164619806</v>
      </c>
      <c r="J96" s="146">
        <f t="shared" si="68"/>
        <v>1613</v>
      </c>
      <c r="K96" s="176">
        <f t="shared" si="59"/>
        <v>42.147896524692975</v>
      </c>
      <c r="L96" s="146">
        <f t="shared" si="69"/>
        <v>783</v>
      </c>
      <c r="M96" s="176">
        <f t="shared" si="60"/>
        <v>20.459890253462241</v>
      </c>
      <c r="N96" s="146">
        <f t="shared" si="70"/>
        <v>700</v>
      </c>
      <c r="O96" s="176">
        <f t="shared" si="61"/>
        <v>18.291089626339168</v>
      </c>
      <c r="P96" s="165">
        <f t="shared" si="71"/>
        <v>3827</v>
      </c>
      <c r="Q96" s="149">
        <v>649</v>
      </c>
      <c r="R96" s="13">
        <v>99</v>
      </c>
      <c r="S96" s="13">
        <v>507</v>
      </c>
      <c r="T96" s="13">
        <v>1644</v>
      </c>
      <c r="U96" s="161">
        <v>4002</v>
      </c>
      <c r="V96" s="162">
        <v>1739</v>
      </c>
      <c r="W96" s="13">
        <v>1726</v>
      </c>
      <c r="Y96" s="13"/>
      <c r="Z96" s="13"/>
      <c r="AA96" s="13"/>
      <c r="AB96" s="13"/>
      <c r="AC96" s="13"/>
    </row>
    <row r="97" spans="1:29">
      <c r="A97" s="1">
        <v>615</v>
      </c>
      <c r="B97" s="144" t="s">
        <v>376</v>
      </c>
      <c r="C97" s="154">
        <f t="shared" si="64"/>
        <v>22006</v>
      </c>
      <c r="D97" s="146">
        <f t="shared" si="65"/>
        <v>208</v>
      </c>
      <c r="E97" s="176">
        <f t="shared" si="56"/>
        <v>0.94519676451876766</v>
      </c>
      <c r="F97" s="146">
        <f t="shared" si="66"/>
        <v>1040</v>
      </c>
      <c r="G97" s="176">
        <f t="shared" si="57"/>
        <v>4.7259838225938378</v>
      </c>
      <c r="H97" s="146">
        <f t="shared" si="67"/>
        <v>2865</v>
      </c>
      <c r="I97" s="176">
        <f t="shared" si="58"/>
        <v>13.019176588203219</v>
      </c>
      <c r="J97" s="146">
        <f t="shared" si="68"/>
        <v>9219</v>
      </c>
      <c r="K97" s="176">
        <f t="shared" si="59"/>
        <v>41.893120058165955</v>
      </c>
      <c r="L97" s="146">
        <f t="shared" si="69"/>
        <v>4459</v>
      </c>
      <c r="M97" s="176">
        <f t="shared" si="60"/>
        <v>20.262655639371079</v>
      </c>
      <c r="N97" s="146">
        <f t="shared" si="70"/>
        <v>4215</v>
      </c>
      <c r="O97" s="176">
        <f t="shared" si="61"/>
        <v>19.153867127147141</v>
      </c>
      <c r="P97" s="165">
        <f t="shared" si="71"/>
        <v>22006</v>
      </c>
      <c r="Q97" s="149">
        <v>652</v>
      </c>
      <c r="R97" s="13">
        <v>62</v>
      </c>
      <c r="S97" s="13">
        <v>336</v>
      </c>
      <c r="T97" s="13">
        <v>918</v>
      </c>
      <c r="U97" s="161">
        <v>2016</v>
      </c>
      <c r="V97" s="162">
        <v>763</v>
      </c>
      <c r="W97" s="13">
        <v>865</v>
      </c>
      <c r="Y97" s="13"/>
      <c r="Z97" s="13"/>
      <c r="AA97" s="13"/>
      <c r="AB97" s="13"/>
      <c r="AC97" s="13"/>
    </row>
    <row r="98" spans="1:29">
      <c r="A98" s="1">
        <v>649</v>
      </c>
      <c r="B98" s="144" t="s">
        <v>375</v>
      </c>
      <c r="C98" s="154">
        <f t="shared" si="64"/>
        <v>9717</v>
      </c>
      <c r="D98" s="146">
        <f t="shared" si="65"/>
        <v>99</v>
      </c>
      <c r="E98" s="176">
        <f t="shared" si="56"/>
        <v>1.018832973139858</v>
      </c>
      <c r="F98" s="146">
        <f t="shared" si="66"/>
        <v>507</v>
      </c>
      <c r="G98" s="176">
        <f t="shared" si="57"/>
        <v>5.2176597715344242</v>
      </c>
      <c r="H98" s="146">
        <f t="shared" si="67"/>
        <v>1644</v>
      </c>
      <c r="I98" s="176">
        <f t="shared" si="58"/>
        <v>16.918802099413398</v>
      </c>
      <c r="J98" s="146">
        <f t="shared" si="68"/>
        <v>4002</v>
      </c>
      <c r="K98" s="176">
        <f t="shared" si="59"/>
        <v>41.185551096017285</v>
      </c>
      <c r="L98" s="146">
        <f t="shared" si="69"/>
        <v>1739</v>
      </c>
      <c r="M98" s="176">
        <f t="shared" si="60"/>
        <v>17.896470103941546</v>
      </c>
      <c r="N98" s="146">
        <f t="shared" si="70"/>
        <v>1726</v>
      </c>
      <c r="O98" s="176">
        <f t="shared" si="61"/>
        <v>17.762683955953484</v>
      </c>
      <c r="P98" s="165">
        <f t="shared" si="71"/>
        <v>9717</v>
      </c>
      <c r="Q98" s="149">
        <v>656</v>
      </c>
      <c r="R98" s="13">
        <v>70</v>
      </c>
      <c r="S98" s="13">
        <v>315</v>
      </c>
      <c r="T98" s="13">
        <v>1054</v>
      </c>
      <c r="U98" s="161">
        <v>2834</v>
      </c>
      <c r="V98" s="162">
        <v>1190</v>
      </c>
      <c r="W98" s="13">
        <v>1056</v>
      </c>
      <c r="Y98" s="13"/>
      <c r="Z98" s="13"/>
      <c r="AA98" s="13"/>
      <c r="AB98" s="13"/>
      <c r="AC98" s="13"/>
    </row>
    <row r="99" spans="1:29">
      <c r="A99" s="1">
        <v>652</v>
      </c>
      <c r="B99" s="144" t="s">
        <v>374</v>
      </c>
      <c r="C99" s="154">
        <f t="shared" si="64"/>
        <v>4960</v>
      </c>
      <c r="D99" s="146">
        <f t="shared" si="65"/>
        <v>62</v>
      </c>
      <c r="E99" s="176">
        <f t="shared" si="56"/>
        <v>1.25</v>
      </c>
      <c r="F99" s="146">
        <f t="shared" si="66"/>
        <v>336</v>
      </c>
      <c r="G99" s="176">
        <f t="shared" si="57"/>
        <v>6.7741935483870979</v>
      </c>
      <c r="H99" s="146">
        <f t="shared" si="67"/>
        <v>918</v>
      </c>
      <c r="I99" s="176">
        <f t="shared" si="58"/>
        <v>18.508064516129032</v>
      </c>
      <c r="J99" s="146">
        <f t="shared" si="68"/>
        <v>2016</v>
      </c>
      <c r="K99" s="176">
        <f t="shared" si="59"/>
        <v>40.645161290322577</v>
      </c>
      <c r="L99" s="146">
        <f t="shared" si="69"/>
        <v>763</v>
      </c>
      <c r="M99" s="176">
        <f t="shared" si="60"/>
        <v>15.383064516129034</v>
      </c>
      <c r="N99" s="146">
        <f t="shared" si="70"/>
        <v>865</v>
      </c>
      <c r="O99" s="176">
        <f t="shared" si="61"/>
        <v>17.43951612903226</v>
      </c>
      <c r="P99" s="165">
        <f t="shared" si="71"/>
        <v>4960</v>
      </c>
      <c r="Q99" s="149">
        <v>658</v>
      </c>
      <c r="R99" s="13">
        <v>24</v>
      </c>
      <c r="S99" s="13">
        <v>113</v>
      </c>
      <c r="T99" s="13">
        <v>428</v>
      </c>
      <c r="U99" s="161">
        <v>925</v>
      </c>
      <c r="V99" s="162">
        <v>295</v>
      </c>
      <c r="W99" s="13">
        <v>215</v>
      </c>
      <c r="Y99" s="13"/>
      <c r="Z99" s="13"/>
      <c r="AA99" s="13"/>
      <c r="AB99" s="13"/>
      <c r="AC99" s="13"/>
    </row>
    <row r="100" spans="1:29">
      <c r="A100" s="1">
        <v>660</v>
      </c>
      <c r="B100" s="144" t="s">
        <v>373</v>
      </c>
      <c r="C100" s="154">
        <f t="shared" si="64"/>
        <v>10094</v>
      </c>
      <c r="D100" s="146">
        <f t="shared" si="65"/>
        <v>138</v>
      </c>
      <c r="E100" s="176">
        <f t="shared" si="56"/>
        <v>1.3671488012680799</v>
      </c>
      <c r="F100" s="146">
        <f t="shared" si="66"/>
        <v>649</v>
      </c>
      <c r="G100" s="176">
        <f t="shared" si="57"/>
        <v>6.4295621161085794</v>
      </c>
      <c r="H100" s="146">
        <f t="shared" si="67"/>
        <v>1897</v>
      </c>
      <c r="I100" s="176">
        <f t="shared" si="58"/>
        <v>18.793342579750348</v>
      </c>
      <c r="J100" s="146">
        <f t="shared" si="68"/>
        <v>4432</v>
      </c>
      <c r="K100" s="176">
        <f t="shared" si="59"/>
        <v>43.907271646522688</v>
      </c>
      <c r="L100" s="146">
        <f t="shared" si="69"/>
        <v>1587</v>
      </c>
      <c r="M100" s="176">
        <f t="shared" si="60"/>
        <v>15.72221121458292</v>
      </c>
      <c r="N100" s="146">
        <f t="shared" si="70"/>
        <v>1391</v>
      </c>
      <c r="O100" s="176">
        <f t="shared" si="61"/>
        <v>13.780463641767387</v>
      </c>
      <c r="P100" s="165">
        <f t="shared" si="71"/>
        <v>10094</v>
      </c>
      <c r="Q100" s="149">
        <v>659</v>
      </c>
      <c r="R100" s="13">
        <v>226</v>
      </c>
      <c r="S100" s="13">
        <v>1475</v>
      </c>
      <c r="T100" s="13">
        <v>5178</v>
      </c>
      <c r="U100" s="161">
        <v>9095</v>
      </c>
      <c r="V100" s="162">
        <v>2372</v>
      </c>
      <c r="W100" s="13">
        <v>1984</v>
      </c>
      <c r="Y100" s="13"/>
      <c r="Z100" s="13"/>
      <c r="AA100" s="13"/>
      <c r="AB100" s="13"/>
      <c r="AC100" s="13"/>
    </row>
    <row r="101" spans="1:29">
      <c r="A101" s="1">
        <v>667</v>
      </c>
      <c r="B101" s="144" t="s">
        <v>372</v>
      </c>
      <c r="C101" s="154">
        <f t="shared" si="64"/>
        <v>9119</v>
      </c>
      <c r="D101" s="146">
        <f t="shared" si="65"/>
        <v>91</v>
      </c>
      <c r="E101" s="176">
        <f t="shared" si="56"/>
        <v>0.99791643820594367</v>
      </c>
      <c r="F101" s="146">
        <f t="shared" si="66"/>
        <v>478</v>
      </c>
      <c r="G101" s="176">
        <f t="shared" si="57"/>
        <v>5.241802829257594</v>
      </c>
      <c r="H101" s="146">
        <f t="shared" si="67"/>
        <v>1373</v>
      </c>
      <c r="I101" s="176">
        <f t="shared" si="58"/>
        <v>15.056475490733634</v>
      </c>
      <c r="J101" s="146">
        <f t="shared" si="68"/>
        <v>3901</v>
      </c>
      <c r="K101" s="176">
        <f t="shared" si="59"/>
        <v>42.778813466388861</v>
      </c>
      <c r="L101" s="146">
        <f t="shared" si="69"/>
        <v>1614</v>
      </c>
      <c r="M101" s="176">
        <f t="shared" si="60"/>
        <v>17.69930913477355</v>
      </c>
      <c r="N101" s="146">
        <f t="shared" si="70"/>
        <v>1662</v>
      </c>
      <c r="O101" s="176">
        <f t="shared" si="61"/>
        <v>18.225682640640422</v>
      </c>
      <c r="P101" s="165">
        <f t="shared" si="71"/>
        <v>9119</v>
      </c>
      <c r="Q101" s="149">
        <v>660</v>
      </c>
      <c r="R101" s="13">
        <v>138</v>
      </c>
      <c r="S101" s="13">
        <v>649</v>
      </c>
      <c r="T101" s="13">
        <v>1897</v>
      </c>
      <c r="U101" s="161">
        <v>4432</v>
      </c>
      <c r="V101" s="162">
        <v>1587</v>
      </c>
      <c r="W101" s="13">
        <v>1391</v>
      </c>
      <c r="Y101" s="13"/>
      <c r="Z101" s="13"/>
      <c r="AA101" s="13"/>
      <c r="AB101" s="13"/>
      <c r="AC101" s="13"/>
    </row>
    <row r="102" spans="1:29">
      <c r="A102" s="1">
        <v>674</v>
      </c>
      <c r="B102" s="144" t="s">
        <v>371</v>
      </c>
      <c r="C102" s="154">
        <f t="shared" si="64"/>
        <v>12212</v>
      </c>
      <c r="D102" s="146">
        <f t="shared" si="65"/>
        <v>116</v>
      </c>
      <c r="E102" s="176">
        <f t="shared" si="56"/>
        <v>0.94988535866360957</v>
      </c>
      <c r="F102" s="146">
        <f t="shared" si="66"/>
        <v>554</v>
      </c>
      <c r="G102" s="176">
        <f t="shared" si="57"/>
        <v>4.5365214543072385</v>
      </c>
      <c r="H102" s="146">
        <f t="shared" si="67"/>
        <v>1859</v>
      </c>
      <c r="I102" s="176">
        <f t="shared" si="58"/>
        <v>15.222731739272847</v>
      </c>
      <c r="J102" s="146">
        <f t="shared" si="68"/>
        <v>5418</v>
      </c>
      <c r="K102" s="176">
        <f t="shared" si="59"/>
        <v>44.366197183098592</v>
      </c>
      <c r="L102" s="146">
        <f t="shared" si="69"/>
        <v>2241</v>
      </c>
      <c r="M102" s="176">
        <f t="shared" si="60"/>
        <v>18.350802489354734</v>
      </c>
      <c r="N102" s="146">
        <f t="shared" si="70"/>
        <v>2024</v>
      </c>
      <c r="O102" s="176">
        <f t="shared" si="61"/>
        <v>16.57386177530298</v>
      </c>
      <c r="P102" s="165">
        <f t="shared" si="71"/>
        <v>12212</v>
      </c>
      <c r="Q102" s="149">
        <v>664</v>
      </c>
      <c r="R102" s="13">
        <v>103</v>
      </c>
      <c r="S102" s="13">
        <v>489</v>
      </c>
      <c r="T102" s="13">
        <v>1632</v>
      </c>
      <c r="U102" s="161">
        <v>4186</v>
      </c>
      <c r="V102" s="162">
        <v>1654</v>
      </c>
      <c r="W102" s="13">
        <v>1266</v>
      </c>
      <c r="Y102" s="13"/>
      <c r="Z102" s="13"/>
      <c r="AA102" s="13"/>
      <c r="AB102" s="13"/>
      <c r="AC102" s="13"/>
    </row>
    <row r="103" spans="1:29">
      <c r="A103" s="1">
        <v>697</v>
      </c>
      <c r="B103" s="144" t="s">
        <v>370</v>
      </c>
      <c r="C103" s="154">
        <f t="shared" si="64"/>
        <v>14441</v>
      </c>
      <c r="D103" s="146">
        <f t="shared" si="65"/>
        <v>182</v>
      </c>
      <c r="E103" s="176">
        <f t="shared" si="56"/>
        <v>1.2603005332040718</v>
      </c>
      <c r="F103" s="146">
        <f t="shared" si="66"/>
        <v>920</v>
      </c>
      <c r="G103" s="176">
        <f t="shared" si="57"/>
        <v>6.3707499480645389</v>
      </c>
      <c r="H103" s="146">
        <f t="shared" si="67"/>
        <v>2704</v>
      </c>
      <c r="I103" s="176">
        <f t="shared" si="58"/>
        <v>18.724465064746209</v>
      </c>
      <c r="J103" s="146">
        <f t="shared" si="68"/>
        <v>6125</v>
      </c>
      <c r="K103" s="176">
        <f t="shared" si="59"/>
        <v>42.413960252060107</v>
      </c>
      <c r="L103" s="146">
        <f t="shared" si="69"/>
        <v>2455</v>
      </c>
      <c r="M103" s="176">
        <f t="shared" si="60"/>
        <v>17.000207741846133</v>
      </c>
      <c r="N103" s="146">
        <f t="shared" si="70"/>
        <v>2055</v>
      </c>
      <c r="O103" s="176">
        <f t="shared" si="61"/>
        <v>14.230316460078942</v>
      </c>
      <c r="P103" s="165">
        <f t="shared" si="71"/>
        <v>14441</v>
      </c>
      <c r="Q103" s="149">
        <v>665</v>
      </c>
      <c r="R103" s="13">
        <v>339</v>
      </c>
      <c r="S103" s="13">
        <v>1808</v>
      </c>
      <c r="T103" s="13">
        <v>7616</v>
      </c>
      <c r="U103" s="161">
        <v>13542</v>
      </c>
      <c r="V103" s="162">
        <v>3983</v>
      </c>
      <c r="W103" s="13">
        <v>3229</v>
      </c>
      <c r="Y103" s="13"/>
      <c r="Z103" s="13"/>
      <c r="AA103" s="13"/>
      <c r="AB103" s="13"/>
      <c r="AC103" s="13"/>
    </row>
    <row r="104" spans="1:29" ht="13.5" thickBot="1">
      <c r="A104" s="1">
        <v>756</v>
      </c>
      <c r="B104" s="144" t="s">
        <v>368</v>
      </c>
      <c r="C104" s="154">
        <f t="shared" si="64"/>
        <v>23542</v>
      </c>
      <c r="D104" s="146">
        <f t="shared" si="65"/>
        <v>276</v>
      </c>
      <c r="E104" s="176">
        <f t="shared" si="56"/>
        <v>1.1723727805623991</v>
      </c>
      <c r="F104" s="146">
        <f t="shared" si="66"/>
        <v>1174</v>
      </c>
      <c r="G104" s="176">
        <f t="shared" si="57"/>
        <v>4.9868320448560022</v>
      </c>
      <c r="H104" s="146">
        <f t="shared" si="67"/>
        <v>4121</v>
      </c>
      <c r="I104" s="176">
        <f t="shared" si="58"/>
        <v>17.504884886585675</v>
      </c>
      <c r="J104" s="146">
        <f t="shared" si="68"/>
        <v>10141</v>
      </c>
      <c r="K104" s="176">
        <f t="shared" si="59"/>
        <v>43.07620423073655</v>
      </c>
      <c r="L104" s="146">
        <f t="shared" si="69"/>
        <v>3997</v>
      </c>
      <c r="M104" s="176">
        <f t="shared" si="60"/>
        <v>16.978166680825758</v>
      </c>
      <c r="N104" s="146">
        <f t="shared" si="70"/>
        <v>3833</v>
      </c>
      <c r="O104" s="176">
        <f t="shared" si="61"/>
        <v>16.281539376433606</v>
      </c>
      <c r="P104" s="165">
        <f t="shared" si="71"/>
        <v>23542</v>
      </c>
      <c r="Q104" s="149">
        <v>667</v>
      </c>
      <c r="R104" s="13">
        <v>91</v>
      </c>
      <c r="S104" s="13">
        <v>478</v>
      </c>
      <c r="T104" s="13">
        <v>1373</v>
      </c>
      <c r="U104" s="161">
        <v>3901</v>
      </c>
      <c r="V104" s="162">
        <v>1614</v>
      </c>
      <c r="W104" s="13">
        <v>1662</v>
      </c>
      <c r="Y104" s="13"/>
      <c r="Z104" s="13"/>
      <c r="AA104" s="13"/>
      <c r="AB104" s="13"/>
      <c r="AC104" s="13"/>
    </row>
    <row r="105" spans="1:29" ht="13.5" thickBot="1">
      <c r="A105" s="35">
        <v>8</v>
      </c>
      <c r="B105" s="151" t="s">
        <v>144</v>
      </c>
      <c r="C105" s="155">
        <f>SUM(C106:C128)</f>
        <v>216604</v>
      </c>
      <c r="D105" s="153">
        <f>SUM(D106:D128)</f>
        <v>2142</v>
      </c>
      <c r="E105" s="177">
        <f t="shared" si="56"/>
        <v>0.98890140532954152</v>
      </c>
      <c r="F105" s="153">
        <f t="shared" ref="F105:N105" si="72">SUM(F106:F128)</f>
        <v>10714</v>
      </c>
      <c r="G105" s="177">
        <f t="shared" si="57"/>
        <v>4.946353714612842</v>
      </c>
      <c r="H105" s="153">
        <f t="shared" si="72"/>
        <v>35148</v>
      </c>
      <c r="I105" s="177">
        <f t="shared" si="58"/>
        <v>16.226847149637123</v>
      </c>
      <c r="J105" s="153">
        <f t="shared" si="72"/>
        <v>90782</v>
      </c>
      <c r="K105" s="177">
        <f t="shared" si="59"/>
        <v>41.911506712710754</v>
      </c>
      <c r="L105" s="153">
        <f t="shared" si="72"/>
        <v>39907</v>
      </c>
      <c r="M105" s="177">
        <f t="shared" si="60"/>
        <v>18.423944156155933</v>
      </c>
      <c r="N105" s="153">
        <f t="shared" si="72"/>
        <v>37911</v>
      </c>
      <c r="O105" s="178">
        <f t="shared" si="61"/>
        <v>17.502446861553803</v>
      </c>
      <c r="P105" s="163">
        <f>SUM(P106:P128)</f>
        <v>216604</v>
      </c>
      <c r="Q105" s="149">
        <v>670</v>
      </c>
      <c r="R105" s="13">
        <v>136</v>
      </c>
      <c r="S105" s="13">
        <v>667</v>
      </c>
      <c r="T105" s="13">
        <v>2390</v>
      </c>
      <c r="U105" s="161">
        <v>5765</v>
      </c>
      <c r="V105" s="162">
        <v>2310</v>
      </c>
      <c r="W105" s="13">
        <v>2195</v>
      </c>
      <c r="Y105" s="13"/>
      <c r="Z105" s="13"/>
      <c r="AA105" s="13"/>
      <c r="AB105" s="13"/>
      <c r="AC105" s="13"/>
    </row>
    <row r="106" spans="1:29">
      <c r="A106" s="60">
        <v>30</v>
      </c>
      <c r="B106" s="144" t="s">
        <v>367</v>
      </c>
      <c r="C106" s="154">
        <f t="shared" ref="C106:C128" si="73">(D106+F106+H106+J106+L106+N106)</f>
        <v>9923</v>
      </c>
      <c r="D106" s="146">
        <f t="shared" ref="D106:D128" si="74">VLOOKUP(A106,$Q$7:$W$131,2,0)</f>
        <v>104</v>
      </c>
      <c r="E106" s="176">
        <f t="shared" si="56"/>
        <v>1.0480701400786052</v>
      </c>
      <c r="F106" s="146">
        <f t="shared" ref="F106:F128" si="75">VLOOKUP(A106,$Q$7:$W$131,3,0)</f>
        <v>380</v>
      </c>
      <c r="G106" s="176">
        <f t="shared" si="57"/>
        <v>3.8294870502872111</v>
      </c>
      <c r="H106" s="146">
        <f t="shared" ref="H106:H128" si="76">VLOOKUP(A106,$Q$7:$W$131,4,0)</f>
        <v>1328</v>
      </c>
      <c r="I106" s="176">
        <f t="shared" si="58"/>
        <v>13.383049481003727</v>
      </c>
      <c r="J106" s="146">
        <f t="shared" ref="J106:J128" si="77">VLOOKUP(A106,$Q$7:$W$131,5,0)</f>
        <v>3964</v>
      </c>
      <c r="K106" s="176">
        <f t="shared" si="59"/>
        <v>39.94759649299607</v>
      </c>
      <c r="L106" s="146">
        <f t="shared" ref="L106:L128" si="78">VLOOKUP(A106,$Q$7:$W$131,6,0)</f>
        <v>2143</v>
      </c>
      <c r="M106" s="176">
        <f t="shared" si="60"/>
        <v>21.596291444119721</v>
      </c>
      <c r="N106" s="146">
        <f t="shared" ref="N106:N128" si="79">VLOOKUP(A106,$Q$7:$W$131,7,0)</f>
        <v>2004</v>
      </c>
      <c r="O106" s="176">
        <f t="shared" si="61"/>
        <v>20.195505391514661</v>
      </c>
      <c r="P106" s="165">
        <f t="shared" ref="P106:P128" si="80">(D106+F106+H106+J106+L106+N106)</f>
        <v>9923</v>
      </c>
      <c r="Q106" s="149">
        <v>674</v>
      </c>
      <c r="R106" s="13">
        <v>116</v>
      </c>
      <c r="S106" s="13">
        <v>554</v>
      </c>
      <c r="T106" s="13">
        <v>1859</v>
      </c>
      <c r="U106" s="161">
        <v>5418</v>
      </c>
      <c r="V106" s="162">
        <v>2241</v>
      </c>
      <c r="W106" s="13">
        <v>2024</v>
      </c>
      <c r="Y106" s="13"/>
      <c r="Z106" s="13"/>
      <c r="AA106" s="13"/>
      <c r="AB106" s="13"/>
      <c r="AC106" s="13"/>
    </row>
    <row r="107" spans="1:29">
      <c r="A107" s="60">
        <v>34</v>
      </c>
      <c r="B107" s="144" t="s">
        <v>366</v>
      </c>
      <c r="C107" s="154">
        <f t="shared" si="73"/>
        <v>29068</v>
      </c>
      <c r="D107" s="146">
        <f t="shared" si="74"/>
        <v>330</v>
      </c>
      <c r="E107" s="176">
        <f t="shared" si="56"/>
        <v>1.135269024356681</v>
      </c>
      <c r="F107" s="146">
        <f t="shared" si="75"/>
        <v>1557</v>
      </c>
      <c r="G107" s="176">
        <f t="shared" si="57"/>
        <v>5.3564056694647029</v>
      </c>
      <c r="H107" s="146">
        <f t="shared" si="76"/>
        <v>4833</v>
      </c>
      <c r="I107" s="176">
        <f t="shared" si="58"/>
        <v>16.626530893078296</v>
      </c>
      <c r="J107" s="146">
        <f t="shared" si="77"/>
        <v>12632</v>
      </c>
      <c r="K107" s="176">
        <f t="shared" si="59"/>
        <v>43.456722168707856</v>
      </c>
      <c r="L107" s="146">
        <f t="shared" si="78"/>
        <v>5136</v>
      </c>
      <c r="M107" s="176">
        <f t="shared" si="60"/>
        <v>17.668914269987614</v>
      </c>
      <c r="N107" s="146">
        <f t="shared" si="79"/>
        <v>4580</v>
      </c>
      <c r="O107" s="176">
        <f t="shared" si="61"/>
        <v>15.756157974404845</v>
      </c>
      <c r="P107" s="165">
        <f t="shared" si="80"/>
        <v>29068</v>
      </c>
      <c r="Q107" s="149">
        <v>679</v>
      </c>
      <c r="R107" s="13">
        <v>104</v>
      </c>
      <c r="S107" s="13">
        <v>470</v>
      </c>
      <c r="T107" s="13">
        <v>1934</v>
      </c>
      <c r="U107" s="161">
        <v>5099</v>
      </c>
      <c r="V107" s="162">
        <v>2688</v>
      </c>
      <c r="W107" s="13">
        <v>3075</v>
      </c>
      <c r="Y107" s="13"/>
      <c r="Z107" s="13"/>
      <c r="AA107" s="13"/>
      <c r="AB107" s="13"/>
      <c r="AC107" s="13"/>
    </row>
    <row r="108" spans="1:29">
      <c r="A108" s="60">
        <v>36</v>
      </c>
      <c r="B108" s="144" t="s">
        <v>365</v>
      </c>
      <c r="C108" s="154">
        <f t="shared" si="73"/>
        <v>2768</v>
      </c>
      <c r="D108" s="146">
        <f t="shared" si="74"/>
        <v>26</v>
      </c>
      <c r="E108" s="176">
        <f t="shared" si="56"/>
        <v>0.93930635838150289</v>
      </c>
      <c r="F108" s="146">
        <f t="shared" si="75"/>
        <v>130</v>
      </c>
      <c r="G108" s="176">
        <f t="shared" si="57"/>
        <v>4.696531791907514</v>
      </c>
      <c r="H108" s="146">
        <f t="shared" si="76"/>
        <v>415</v>
      </c>
      <c r="I108" s="176">
        <f t="shared" si="58"/>
        <v>14.992774566473987</v>
      </c>
      <c r="J108" s="146">
        <f t="shared" si="77"/>
        <v>1088</v>
      </c>
      <c r="K108" s="176">
        <f t="shared" si="59"/>
        <v>39.306358381502889</v>
      </c>
      <c r="L108" s="146">
        <f t="shared" si="78"/>
        <v>521</v>
      </c>
      <c r="M108" s="176">
        <f t="shared" si="60"/>
        <v>18.822254335260116</v>
      </c>
      <c r="N108" s="146">
        <f t="shared" si="79"/>
        <v>588</v>
      </c>
      <c r="O108" s="176">
        <f t="shared" si="61"/>
        <v>21.242774566473987</v>
      </c>
      <c r="P108" s="165">
        <f t="shared" si="80"/>
        <v>2768</v>
      </c>
      <c r="Q108" s="149">
        <v>686</v>
      </c>
      <c r="R108" s="13">
        <v>162</v>
      </c>
      <c r="S108" s="13">
        <v>932</v>
      </c>
      <c r="T108" s="13">
        <v>2805</v>
      </c>
      <c r="U108" s="161">
        <v>7316</v>
      </c>
      <c r="V108" s="162">
        <v>2807</v>
      </c>
      <c r="W108" s="13">
        <v>2249</v>
      </c>
      <c r="Y108" s="13"/>
      <c r="Z108" s="13"/>
      <c r="AA108" s="13"/>
      <c r="AB108" s="13"/>
      <c r="AC108" s="13"/>
    </row>
    <row r="109" spans="1:29">
      <c r="A109" s="60">
        <v>91</v>
      </c>
      <c r="B109" s="144" t="s">
        <v>364</v>
      </c>
      <c r="C109" s="154">
        <f t="shared" si="73"/>
        <v>6583</v>
      </c>
      <c r="D109" s="146">
        <f t="shared" si="74"/>
        <v>56</v>
      </c>
      <c r="E109" s="176">
        <f t="shared" si="56"/>
        <v>0.85067598359410601</v>
      </c>
      <c r="F109" s="146">
        <f t="shared" si="75"/>
        <v>327</v>
      </c>
      <c r="G109" s="176">
        <f t="shared" si="57"/>
        <v>4.9673401184870114</v>
      </c>
      <c r="H109" s="146">
        <f t="shared" si="76"/>
        <v>1132</v>
      </c>
      <c r="I109" s="176">
        <f t="shared" si="58"/>
        <v>17.195807382652287</v>
      </c>
      <c r="J109" s="146">
        <f t="shared" si="77"/>
        <v>2864</v>
      </c>
      <c r="K109" s="176">
        <f t="shared" si="59"/>
        <v>43.506000303812854</v>
      </c>
      <c r="L109" s="146">
        <f t="shared" si="78"/>
        <v>1166</v>
      </c>
      <c r="M109" s="176">
        <f t="shared" si="60"/>
        <v>17.712289229834422</v>
      </c>
      <c r="N109" s="146">
        <f t="shared" si="79"/>
        <v>1038</v>
      </c>
      <c r="O109" s="176">
        <f t="shared" si="61"/>
        <v>15.767886981619322</v>
      </c>
      <c r="P109" s="165">
        <f t="shared" si="80"/>
        <v>6583</v>
      </c>
      <c r="Q109" s="149">
        <v>690</v>
      </c>
      <c r="R109" s="13">
        <v>63</v>
      </c>
      <c r="S109" s="13">
        <v>263</v>
      </c>
      <c r="T109" s="13">
        <v>981</v>
      </c>
      <c r="U109" s="161">
        <v>2713</v>
      </c>
      <c r="V109" s="162">
        <v>1346</v>
      </c>
      <c r="W109" s="13">
        <v>1248</v>
      </c>
      <c r="Y109" s="13"/>
      <c r="Z109" s="13"/>
      <c r="AA109" s="13"/>
      <c r="AB109" s="13"/>
      <c r="AC109" s="13"/>
    </row>
    <row r="110" spans="1:29">
      <c r="A110" s="60">
        <v>93</v>
      </c>
      <c r="B110" s="144" t="s">
        <v>363</v>
      </c>
      <c r="C110" s="154">
        <f t="shared" si="73"/>
        <v>14051</v>
      </c>
      <c r="D110" s="146">
        <f t="shared" si="74"/>
        <v>153</v>
      </c>
      <c r="E110" s="176">
        <f t="shared" si="56"/>
        <v>1.0888904704291511</v>
      </c>
      <c r="F110" s="146">
        <f t="shared" si="75"/>
        <v>854</v>
      </c>
      <c r="G110" s="176">
        <f t="shared" si="57"/>
        <v>6.0778592271012739</v>
      </c>
      <c r="H110" s="146">
        <f t="shared" si="76"/>
        <v>2631</v>
      </c>
      <c r="I110" s="176">
        <f t="shared" si="58"/>
        <v>18.72464593267383</v>
      </c>
      <c r="J110" s="146">
        <f t="shared" si="77"/>
        <v>6384</v>
      </c>
      <c r="K110" s="176">
        <f t="shared" si="59"/>
        <v>45.434488648494771</v>
      </c>
      <c r="L110" s="146">
        <f t="shared" si="78"/>
        <v>2318</v>
      </c>
      <c r="M110" s="176">
        <f t="shared" si="60"/>
        <v>16.497046473560601</v>
      </c>
      <c r="N110" s="146">
        <f t="shared" si="79"/>
        <v>1711</v>
      </c>
      <c r="O110" s="176">
        <f t="shared" si="61"/>
        <v>12.177069247740373</v>
      </c>
      <c r="P110" s="165">
        <f t="shared" si="80"/>
        <v>14051</v>
      </c>
      <c r="Q110" s="149">
        <v>697</v>
      </c>
      <c r="R110" s="13">
        <v>182</v>
      </c>
      <c r="S110" s="13">
        <v>920</v>
      </c>
      <c r="T110" s="13">
        <v>2704</v>
      </c>
      <c r="U110" s="161">
        <v>6125</v>
      </c>
      <c r="V110" s="162">
        <v>2455</v>
      </c>
      <c r="W110" s="13">
        <v>2055</v>
      </c>
      <c r="Y110" s="13"/>
      <c r="Z110" s="13"/>
      <c r="AA110" s="13"/>
      <c r="AB110" s="13"/>
      <c r="AC110" s="13"/>
    </row>
    <row r="111" spans="1:29">
      <c r="A111" s="60">
        <v>101</v>
      </c>
      <c r="B111" s="144" t="s">
        <v>362</v>
      </c>
      <c r="C111" s="154">
        <f t="shared" si="73"/>
        <v>18990</v>
      </c>
      <c r="D111" s="146">
        <f t="shared" si="74"/>
        <v>200</v>
      </c>
      <c r="E111" s="176">
        <f t="shared" si="56"/>
        <v>1.05318588730911</v>
      </c>
      <c r="F111" s="146">
        <f t="shared" si="75"/>
        <v>978</v>
      </c>
      <c r="G111" s="176">
        <f t="shared" si="57"/>
        <v>5.1500789889415488</v>
      </c>
      <c r="H111" s="146">
        <f t="shared" si="76"/>
        <v>3149</v>
      </c>
      <c r="I111" s="176">
        <f t="shared" si="58"/>
        <v>16.582411795681935</v>
      </c>
      <c r="J111" s="146">
        <f t="shared" si="77"/>
        <v>8074</v>
      </c>
      <c r="K111" s="176">
        <f t="shared" si="59"/>
        <v>42.51711427066877</v>
      </c>
      <c r="L111" s="146">
        <f t="shared" si="78"/>
        <v>3539</v>
      </c>
      <c r="M111" s="176">
        <f t="shared" si="60"/>
        <v>18.636124275934701</v>
      </c>
      <c r="N111" s="146">
        <f t="shared" si="79"/>
        <v>3050</v>
      </c>
      <c r="O111" s="176">
        <f t="shared" si="61"/>
        <v>16.061084781463926</v>
      </c>
      <c r="P111" s="165">
        <f t="shared" si="80"/>
        <v>18990</v>
      </c>
      <c r="Q111" s="149">
        <v>736</v>
      </c>
      <c r="R111" s="13">
        <v>310</v>
      </c>
      <c r="S111" s="13">
        <v>1596</v>
      </c>
      <c r="T111" s="13">
        <v>5043</v>
      </c>
      <c r="U111" s="161">
        <v>10524</v>
      </c>
      <c r="V111" s="162">
        <v>3693</v>
      </c>
      <c r="W111" s="13">
        <v>2392</v>
      </c>
      <c r="Y111" s="13"/>
      <c r="Z111" s="13"/>
      <c r="AA111" s="13"/>
      <c r="AB111" s="13"/>
      <c r="AC111" s="13"/>
    </row>
    <row r="112" spans="1:29">
      <c r="A112" s="60">
        <v>145</v>
      </c>
      <c r="B112" s="144" t="s">
        <v>361</v>
      </c>
      <c r="C112" s="154">
        <f t="shared" si="73"/>
        <v>3716</v>
      </c>
      <c r="D112" s="146">
        <f t="shared" si="74"/>
        <v>29</v>
      </c>
      <c r="E112" s="176">
        <f t="shared" si="56"/>
        <v>0.78040904198062433</v>
      </c>
      <c r="F112" s="146">
        <f t="shared" si="75"/>
        <v>141</v>
      </c>
      <c r="G112" s="176">
        <f t="shared" si="57"/>
        <v>3.7944025834230359</v>
      </c>
      <c r="H112" s="146">
        <f t="shared" si="76"/>
        <v>606</v>
      </c>
      <c r="I112" s="176">
        <f t="shared" si="58"/>
        <v>16.307857911733045</v>
      </c>
      <c r="J112" s="146">
        <f t="shared" si="77"/>
        <v>1451</v>
      </c>
      <c r="K112" s="176">
        <f t="shared" si="59"/>
        <v>39.047362755651235</v>
      </c>
      <c r="L112" s="146">
        <f t="shared" si="78"/>
        <v>758</v>
      </c>
      <c r="M112" s="176">
        <f t="shared" si="60"/>
        <v>20.398277717976317</v>
      </c>
      <c r="N112" s="146">
        <f t="shared" si="79"/>
        <v>731</v>
      </c>
      <c r="O112" s="176">
        <f t="shared" si="61"/>
        <v>19.671689989235738</v>
      </c>
      <c r="P112" s="165">
        <f t="shared" si="80"/>
        <v>3716</v>
      </c>
      <c r="Q112" s="149">
        <v>756</v>
      </c>
      <c r="R112" s="13">
        <v>276</v>
      </c>
      <c r="S112" s="13">
        <v>1174</v>
      </c>
      <c r="T112" s="13">
        <v>4121</v>
      </c>
      <c r="U112" s="161">
        <v>10141</v>
      </c>
      <c r="V112" s="162">
        <v>3997</v>
      </c>
      <c r="W112" s="13">
        <v>3833</v>
      </c>
      <c r="Y112" s="13"/>
      <c r="Z112" s="13"/>
      <c r="AA112" s="13"/>
      <c r="AB112" s="13"/>
      <c r="AC112" s="13"/>
    </row>
    <row r="113" spans="1:29">
      <c r="A113" s="60">
        <v>209</v>
      </c>
      <c r="B113" s="144" t="s">
        <v>160</v>
      </c>
      <c r="C113" s="154">
        <f t="shared" si="73"/>
        <v>13890</v>
      </c>
      <c r="D113" s="146">
        <f t="shared" si="74"/>
        <v>135</v>
      </c>
      <c r="E113" s="176">
        <f t="shared" si="56"/>
        <v>0.97192224622030232</v>
      </c>
      <c r="F113" s="146">
        <f t="shared" si="75"/>
        <v>667</v>
      </c>
      <c r="G113" s="176">
        <f t="shared" si="57"/>
        <v>4.8020158387329017</v>
      </c>
      <c r="H113" s="146">
        <f t="shared" si="76"/>
        <v>2238</v>
      </c>
      <c r="I113" s="176">
        <f t="shared" si="58"/>
        <v>16.112311015118792</v>
      </c>
      <c r="J113" s="146">
        <f t="shared" si="77"/>
        <v>6274</v>
      </c>
      <c r="K113" s="176">
        <f t="shared" si="59"/>
        <v>45.169186465082795</v>
      </c>
      <c r="L113" s="146">
        <f t="shared" si="78"/>
        <v>2496</v>
      </c>
      <c r="M113" s="176">
        <f t="shared" si="60"/>
        <v>17.969762419006479</v>
      </c>
      <c r="N113" s="146">
        <f t="shared" si="79"/>
        <v>2080</v>
      </c>
      <c r="O113" s="176">
        <f t="shared" si="61"/>
        <v>14.974802015838733</v>
      </c>
      <c r="P113" s="165">
        <f t="shared" si="80"/>
        <v>13890</v>
      </c>
      <c r="Q113" s="149">
        <v>761</v>
      </c>
      <c r="R113" s="13">
        <v>85</v>
      </c>
      <c r="S113" s="13">
        <v>342</v>
      </c>
      <c r="T113" s="13">
        <v>1133</v>
      </c>
      <c r="U113" s="161">
        <v>3216</v>
      </c>
      <c r="V113" s="162">
        <v>1414</v>
      </c>
      <c r="W113" s="13">
        <v>1354</v>
      </c>
      <c r="Y113" s="13"/>
      <c r="Z113" s="13"/>
      <c r="AA113" s="13"/>
      <c r="AB113" s="13"/>
      <c r="AC113" s="13"/>
    </row>
    <row r="114" spans="1:29">
      <c r="A114" s="60">
        <v>282</v>
      </c>
      <c r="B114" s="144" t="s">
        <v>360</v>
      </c>
      <c r="C114" s="154">
        <f t="shared" si="73"/>
        <v>7857</v>
      </c>
      <c r="D114" s="146">
        <f t="shared" si="74"/>
        <v>58</v>
      </c>
      <c r="E114" s="176">
        <f t="shared" si="56"/>
        <v>0.73819523991345304</v>
      </c>
      <c r="F114" s="146">
        <f t="shared" si="75"/>
        <v>301</v>
      </c>
      <c r="G114" s="176">
        <f t="shared" si="57"/>
        <v>3.8309787450680921</v>
      </c>
      <c r="H114" s="146">
        <f t="shared" si="76"/>
        <v>1031</v>
      </c>
      <c r="I114" s="176">
        <f t="shared" si="58"/>
        <v>13.12205676466845</v>
      </c>
      <c r="J114" s="146">
        <f t="shared" si="77"/>
        <v>2875</v>
      </c>
      <c r="K114" s="176">
        <f t="shared" si="59"/>
        <v>36.591574392261677</v>
      </c>
      <c r="L114" s="146">
        <f t="shared" si="78"/>
        <v>1650</v>
      </c>
      <c r="M114" s="176">
        <f t="shared" si="60"/>
        <v>21.000381825124094</v>
      </c>
      <c r="N114" s="146">
        <f t="shared" si="79"/>
        <v>1942</v>
      </c>
      <c r="O114" s="176">
        <f t="shared" si="61"/>
        <v>24.716813032964236</v>
      </c>
      <c r="P114" s="165">
        <f t="shared" si="80"/>
        <v>7857</v>
      </c>
      <c r="Q114" s="149">
        <v>789</v>
      </c>
      <c r="R114" s="13">
        <v>68</v>
      </c>
      <c r="S114" s="13">
        <v>418</v>
      </c>
      <c r="T114" s="13">
        <v>1233</v>
      </c>
      <c r="U114" s="161">
        <v>3421</v>
      </c>
      <c r="V114" s="162">
        <v>1862</v>
      </c>
      <c r="W114" s="13">
        <v>2036</v>
      </c>
      <c r="Y114" s="13"/>
      <c r="Z114" s="13"/>
      <c r="AA114" s="13"/>
      <c r="AB114" s="13"/>
      <c r="AC114" s="13"/>
    </row>
    <row r="115" spans="1:29">
      <c r="A115" s="60">
        <v>353</v>
      </c>
      <c r="B115" s="144" t="s">
        <v>359</v>
      </c>
      <c r="C115" s="154">
        <f t="shared" si="73"/>
        <v>2837</v>
      </c>
      <c r="D115" s="146">
        <f t="shared" si="74"/>
        <v>25</v>
      </c>
      <c r="E115" s="176">
        <f t="shared" si="56"/>
        <v>0.88121254846669006</v>
      </c>
      <c r="F115" s="146">
        <f t="shared" si="75"/>
        <v>130</v>
      </c>
      <c r="G115" s="176">
        <f t="shared" si="57"/>
        <v>4.5823052520267886</v>
      </c>
      <c r="H115" s="146">
        <f t="shared" si="76"/>
        <v>423</v>
      </c>
      <c r="I115" s="176">
        <f t="shared" si="58"/>
        <v>14.910116320056396</v>
      </c>
      <c r="J115" s="146">
        <f t="shared" si="77"/>
        <v>1112</v>
      </c>
      <c r="K115" s="176">
        <f t="shared" si="59"/>
        <v>39.196334155798382</v>
      </c>
      <c r="L115" s="146">
        <f t="shared" si="78"/>
        <v>541</v>
      </c>
      <c r="M115" s="176">
        <f t="shared" si="60"/>
        <v>19.069439548819176</v>
      </c>
      <c r="N115" s="146">
        <f t="shared" si="79"/>
        <v>606</v>
      </c>
      <c r="O115" s="176">
        <f t="shared" si="61"/>
        <v>21.360592174832568</v>
      </c>
      <c r="P115" s="165">
        <f t="shared" si="80"/>
        <v>2837</v>
      </c>
      <c r="Q115" s="149">
        <v>790</v>
      </c>
      <c r="R115" s="13">
        <v>454</v>
      </c>
      <c r="S115" s="13">
        <v>2197</v>
      </c>
      <c r="T115" s="13">
        <v>7708</v>
      </c>
      <c r="U115" s="161">
        <v>14245</v>
      </c>
      <c r="V115" s="162">
        <v>3828</v>
      </c>
      <c r="W115" s="13">
        <v>2596</v>
      </c>
      <c r="Y115" s="13"/>
      <c r="Z115" s="13"/>
      <c r="AA115" s="13"/>
      <c r="AB115" s="13"/>
      <c r="AC115" s="13"/>
    </row>
    <row r="116" spans="1:29">
      <c r="A116" s="60">
        <v>364</v>
      </c>
      <c r="B116" s="144" t="s">
        <v>358</v>
      </c>
      <c r="C116" s="154">
        <f t="shared" si="73"/>
        <v>9609</v>
      </c>
      <c r="D116" s="146">
        <f t="shared" si="74"/>
        <v>89</v>
      </c>
      <c r="E116" s="176">
        <f t="shared" si="56"/>
        <v>0.92621500676449164</v>
      </c>
      <c r="F116" s="146">
        <f t="shared" si="75"/>
        <v>496</v>
      </c>
      <c r="G116" s="176">
        <f t="shared" si="57"/>
        <v>5.1618274534290771</v>
      </c>
      <c r="H116" s="146">
        <f t="shared" si="76"/>
        <v>1524</v>
      </c>
      <c r="I116" s="176">
        <f t="shared" si="58"/>
        <v>15.860131127068373</v>
      </c>
      <c r="J116" s="146">
        <f t="shared" si="77"/>
        <v>4087</v>
      </c>
      <c r="K116" s="176">
        <f t="shared" si="59"/>
        <v>42.533041939848061</v>
      </c>
      <c r="L116" s="146">
        <f t="shared" si="78"/>
        <v>1755</v>
      </c>
      <c r="M116" s="176">
        <f t="shared" si="60"/>
        <v>18.264127380580707</v>
      </c>
      <c r="N116" s="146">
        <f t="shared" si="79"/>
        <v>1658</v>
      </c>
      <c r="O116" s="176">
        <f t="shared" si="61"/>
        <v>17.254657092309294</v>
      </c>
      <c r="P116" s="165">
        <f t="shared" si="80"/>
        <v>9609</v>
      </c>
      <c r="Q116" s="149">
        <v>792</v>
      </c>
      <c r="R116" s="13">
        <v>33</v>
      </c>
      <c r="S116" s="13">
        <v>154</v>
      </c>
      <c r="T116" s="13">
        <v>442</v>
      </c>
      <c r="U116" s="161">
        <v>1338</v>
      </c>
      <c r="V116" s="162">
        <v>538</v>
      </c>
      <c r="W116" s="13">
        <v>602</v>
      </c>
      <c r="Y116" s="13"/>
      <c r="Z116" s="13"/>
      <c r="AA116" s="13"/>
      <c r="AB116" s="13"/>
      <c r="AC116" s="13"/>
    </row>
    <row r="117" spans="1:29">
      <c r="A117" s="60">
        <v>368</v>
      </c>
      <c r="B117" s="144" t="s">
        <v>357</v>
      </c>
      <c r="C117" s="154">
        <f t="shared" si="73"/>
        <v>6591</v>
      </c>
      <c r="D117" s="146">
        <f t="shared" si="74"/>
        <v>65</v>
      </c>
      <c r="E117" s="176">
        <f t="shared" si="56"/>
        <v>0.98619329388560162</v>
      </c>
      <c r="F117" s="146">
        <f t="shared" si="75"/>
        <v>301</v>
      </c>
      <c r="G117" s="176">
        <f t="shared" si="57"/>
        <v>4.5668335609164012</v>
      </c>
      <c r="H117" s="146">
        <f t="shared" si="76"/>
        <v>884</v>
      </c>
      <c r="I117" s="176">
        <f t="shared" si="58"/>
        <v>13.412228796844181</v>
      </c>
      <c r="J117" s="146">
        <f t="shared" si="77"/>
        <v>2561</v>
      </c>
      <c r="K117" s="176">
        <f t="shared" si="59"/>
        <v>38.856015779092701</v>
      </c>
      <c r="L117" s="146">
        <f t="shared" si="78"/>
        <v>1267</v>
      </c>
      <c r="M117" s="176">
        <f t="shared" si="60"/>
        <v>19.223183128508573</v>
      </c>
      <c r="N117" s="146">
        <f t="shared" si="79"/>
        <v>1513</v>
      </c>
      <c r="O117" s="176">
        <f t="shared" si="61"/>
        <v>22.955545440752541</v>
      </c>
      <c r="P117" s="165">
        <f t="shared" si="80"/>
        <v>6591</v>
      </c>
      <c r="Q117" s="149">
        <v>809</v>
      </c>
      <c r="R117" s="13">
        <v>31</v>
      </c>
      <c r="S117" s="13">
        <v>113</v>
      </c>
      <c r="T117" s="13">
        <v>443</v>
      </c>
      <c r="U117" s="161">
        <v>1262</v>
      </c>
      <c r="V117" s="162">
        <v>852</v>
      </c>
      <c r="W117" s="13">
        <v>1028</v>
      </c>
      <c r="Y117" s="13"/>
      <c r="Z117" s="13"/>
      <c r="AA117" s="13"/>
      <c r="AB117" s="13"/>
      <c r="AC117" s="13"/>
    </row>
    <row r="118" spans="1:29">
      <c r="A118" s="60">
        <v>390</v>
      </c>
      <c r="B118" s="144" t="s">
        <v>346</v>
      </c>
      <c r="C118" s="154">
        <f t="shared" si="73"/>
        <v>4189</v>
      </c>
      <c r="D118" s="146">
        <f t="shared" si="74"/>
        <v>59</v>
      </c>
      <c r="E118" s="176">
        <f t="shared" si="56"/>
        <v>1.4084507042253522</v>
      </c>
      <c r="F118" s="146">
        <f t="shared" si="75"/>
        <v>218</v>
      </c>
      <c r="G118" s="176">
        <f t="shared" si="57"/>
        <v>5.2041059918835044</v>
      </c>
      <c r="H118" s="146">
        <f t="shared" si="76"/>
        <v>658</v>
      </c>
      <c r="I118" s="176">
        <f t="shared" si="58"/>
        <v>15.707806158987825</v>
      </c>
      <c r="J118" s="146">
        <f t="shared" si="77"/>
        <v>1900</v>
      </c>
      <c r="K118" s="176">
        <f t="shared" si="59"/>
        <v>45.3568870852232</v>
      </c>
      <c r="L118" s="146">
        <f t="shared" si="78"/>
        <v>690</v>
      </c>
      <c r="M118" s="176">
        <f t="shared" si="60"/>
        <v>16.471711625686321</v>
      </c>
      <c r="N118" s="146">
        <f t="shared" si="79"/>
        <v>664</v>
      </c>
      <c r="O118" s="176">
        <f t="shared" si="61"/>
        <v>15.851038433993795</v>
      </c>
      <c r="P118" s="165">
        <f t="shared" si="80"/>
        <v>4189</v>
      </c>
      <c r="Q118" s="149">
        <v>819</v>
      </c>
      <c r="R118" s="13">
        <v>44</v>
      </c>
      <c r="S118" s="13">
        <v>245</v>
      </c>
      <c r="T118" s="13">
        <v>840</v>
      </c>
      <c r="U118" s="161">
        <v>1782</v>
      </c>
      <c r="V118" s="162">
        <v>545</v>
      </c>
      <c r="W118" s="13">
        <v>572</v>
      </c>
      <c r="Y118" s="13"/>
      <c r="Z118" s="13"/>
      <c r="AA118" s="13"/>
      <c r="AB118" s="13"/>
      <c r="AC118" s="13"/>
    </row>
    <row r="119" spans="1:29">
      <c r="A119" s="60">
        <v>467</v>
      </c>
      <c r="B119" s="144" t="s">
        <v>356</v>
      </c>
      <c r="C119" s="154">
        <f t="shared" si="73"/>
        <v>4363</v>
      </c>
      <c r="D119" s="146">
        <f t="shared" si="74"/>
        <v>28</v>
      </c>
      <c r="E119" s="176">
        <f t="shared" si="56"/>
        <v>0.64176025670410264</v>
      </c>
      <c r="F119" s="146">
        <f t="shared" si="75"/>
        <v>147</v>
      </c>
      <c r="G119" s="176">
        <f t="shared" si="57"/>
        <v>3.3692413476965388</v>
      </c>
      <c r="H119" s="146">
        <f t="shared" si="76"/>
        <v>634</v>
      </c>
      <c r="I119" s="176">
        <f t="shared" si="58"/>
        <v>14.531285812514325</v>
      </c>
      <c r="J119" s="146">
        <f t="shared" si="77"/>
        <v>1676</v>
      </c>
      <c r="K119" s="176">
        <f t="shared" si="59"/>
        <v>38.413935365574147</v>
      </c>
      <c r="L119" s="146">
        <f t="shared" si="78"/>
        <v>907</v>
      </c>
      <c r="M119" s="176">
        <f t="shared" si="60"/>
        <v>20.788448315379327</v>
      </c>
      <c r="N119" s="146">
        <f t="shared" si="79"/>
        <v>971</v>
      </c>
      <c r="O119" s="176">
        <f t="shared" si="61"/>
        <v>22.255328902131559</v>
      </c>
      <c r="P119" s="165">
        <f t="shared" si="80"/>
        <v>4363</v>
      </c>
      <c r="Q119" s="149">
        <v>837</v>
      </c>
      <c r="R119" s="13">
        <v>1074</v>
      </c>
      <c r="S119" s="13">
        <v>6397</v>
      </c>
      <c r="T119" s="13">
        <v>22114</v>
      </c>
      <c r="U119" s="161">
        <v>43376</v>
      </c>
      <c r="V119" s="162">
        <v>10972</v>
      </c>
      <c r="W119" s="13">
        <v>8390</v>
      </c>
      <c r="Y119" s="13"/>
      <c r="Z119" s="13"/>
      <c r="AA119" s="13"/>
      <c r="AB119" s="13"/>
      <c r="AC119" s="13"/>
    </row>
    <row r="120" spans="1:29">
      <c r="A120" s="60">
        <v>576</v>
      </c>
      <c r="B120" s="144" t="s">
        <v>355</v>
      </c>
      <c r="C120" s="154">
        <f t="shared" si="73"/>
        <v>5940</v>
      </c>
      <c r="D120" s="146">
        <f t="shared" si="74"/>
        <v>66</v>
      </c>
      <c r="E120" s="176">
        <f t="shared" si="56"/>
        <v>1.1111111111111112</v>
      </c>
      <c r="F120" s="146">
        <f t="shared" si="75"/>
        <v>314</v>
      </c>
      <c r="G120" s="176">
        <f t="shared" si="57"/>
        <v>5.2861952861952863</v>
      </c>
      <c r="H120" s="146">
        <f t="shared" si="76"/>
        <v>978</v>
      </c>
      <c r="I120" s="176">
        <f t="shared" si="58"/>
        <v>16.464646464646464</v>
      </c>
      <c r="J120" s="146">
        <f t="shared" si="77"/>
        <v>2502</v>
      </c>
      <c r="K120" s="176">
        <f t="shared" si="59"/>
        <v>42.121212121212118</v>
      </c>
      <c r="L120" s="146">
        <f t="shared" si="78"/>
        <v>1061</v>
      </c>
      <c r="M120" s="176">
        <f t="shared" si="60"/>
        <v>17.861952861952862</v>
      </c>
      <c r="N120" s="146">
        <f t="shared" si="79"/>
        <v>1019</v>
      </c>
      <c r="O120" s="176">
        <f t="shared" si="61"/>
        <v>17.154882154882156</v>
      </c>
      <c r="P120" s="165">
        <f t="shared" si="80"/>
        <v>5940</v>
      </c>
      <c r="Q120" s="149">
        <v>842</v>
      </c>
      <c r="R120" s="13">
        <v>72</v>
      </c>
      <c r="S120" s="13">
        <v>358</v>
      </c>
      <c r="T120" s="13">
        <v>1101</v>
      </c>
      <c r="U120" s="161">
        <v>2405</v>
      </c>
      <c r="V120" s="162">
        <v>835</v>
      </c>
      <c r="W120" s="13">
        <v>863</v>
      </c>
      <c r="Y120" s="13"/>
      <c r="Z120" s="13"/>
      <c r="AA120" s="13"/>
      <c r="AB120" s="13"/>
      <c r="AC120" s="13"/>
    </row>
    <row r="121" spans="1:29">
      <c r="A121" s="60">
        <v>642</v>
      </c>
      <c r="B121" s="144" t="s">
        <v>354</v>
      </c>
      <c r="C121" s="154">
        <f t="shared" si="73"/>
        <v>13091</v>
      </c>
      <c r="D121" s="146">
        <f t="shared" si="74"/>
        <v>116</v>
      </c>
      <c r="E121" s="176">
        <f t="shared" si="56"/>
        <v>0.88610495760446106</v>
      </c>
      <c r="F121" s="146">
        <f t="shared" si="75"/>
        <v>670</v>
      </c>
      <c r="G121" s="176">
        <f t="shared" si="57"/>
        <v>5.1180200137499039</v>
      </c>
      <c r="H121" s="146">
        <f t="shared" si="76"/>
        <v>2400</v>
      </c>
      <c r="I121" s="176">
        <f t="shared" si="58"/>
        <v>18.333206019402642</v>
      </c>
      <c r="J121" s="146">
        <f t="shared" si="77"/>
        <v>5527</v>
      </c>
      <c r="K121" s="176">
        <f t="shared" si="59"/>
        <v>42.219845695516</v>
      </c>
      <c r="L121" s="146">
        <f t="shared" si="78"/>
        <v>2402</v>
      </c>
      <c r="M121" s="176">
        <f t="shared" si="60"/>
        <v>18.34848369108548</v>
      </c>
      <c r="N121" s="146">
        <f t="shared" si="79"/>
        <v>1976</v>
      </c>
      <c r="O121" s="176">
        <f t="shared" si="61"/>
        <v>15.09433962264151</v>
      </c>
      <c r="P121" s="165">
        <f t="shared" si="80"/>
        <v>13091</v>
      </c>
      <c r="Q121" s="149">
        <v>847</v>
      </c>
      <c r="R121" s="13">
        <v>292</v>
      </c>
      <c r="S121" s="13">
        <v>1642</v>
      </c>
      <c r="T121" s="13">
        <v>4963</v>
      </c>
      <c r="U121" s="161">
        <v>11134</v>
      </c>
      <c r="V121" s="162">
        <v>3729</v>
      </c>
      <c r="W121" s="13">
        <v>3045</v>
      </c>
      <c r="Y121" s="13"/>
      <c r="Z121" s="13"/>
      <c r="AA121" s="13"/>
      <c r="AB121" s="13"/>
      <c r="AC121" s="13"/>
    </row>
    <row r="122" spans="1:29">
      <c r="A122" s="60">
        <v>679</v>
      </c>
      <c r="B122" s="144" t="s">
        <v>353</v>
      </c>
      <c r="C122" s="154">
        <f t="shared" si="73"/>
        <v>13370</v>
      </c>
      <c r="D122" s="146">
        <f t="shared" si="74"/>
        <v>104</v>
      </c>
      <c r="E122" s="176">
        <f t="shared" si="56"/>
        <v>0.77786088257292452</v>
      </c>
      <c r="F122" s="146">
        <f t="shared" si="75"/>
        <v>470</v>
      </c>
      <c r="G122" s="176">
        <f t="shared" si="57"/>
        <v>3.5153328347045627</v>
      </c>
      <c r="H122" s="146">
        <f t="shared" si="76"/>
        <v>1934</v>
      </c>
      <c r="I122" s="176">
        <f t="shared" si="58"/>
        <v>14.465220643231113</v>
      </c>
      <c r="J122" s="146">
        <f t="shared" si="77"/>
        <v>5099</v>
      </c>
      <c r="K122" s="176">
        <f t="shared" si="59"/>
        <v>38.1376215407629</v>
      </c>
      <c r="L122" s="146">
        <f t="shared" si="78"/>
        <v>2688</v>
      </c>
      <c r="M122" s="176">
        <f t="shared" si="60"/>
        <v>20.104712041884817</v>
      </c>
      <c r="N122" s="146">
        <f t="shared" si="79"/>
        <v>3075</v>
      </c>
      <c r="O122" s="176">
        <f t="shared" si="61"/>
        <v>22.99925205684368</v>
      </c>
      <c r="P122" s="165">
        <f t="shared" si="80"/>
        <v>13370</v>
      </c>
      <c r="Q122" s="149">
        <v>854</v>
      </c>
      <c r="R122" s="13">
        <v>210</v>
      </c>
      <c r="S122" s="13">
        <v>928</v>
      </c>
      <c r="T122" s="13">
        <v>2980</v>
      </c>
      <c r="U122" s="161">
        <v>5945</v>
      </c>
      <c r="V122" s="162">
        <v>1766</v>
      </c>
      <c r="W122" s="13">
        <v>1340</v>
      </c>
      <c r="Y122" s="13"/>
      <c r="Z122" s="13"/>
      <c r="AA122" s="13"/>
      <c r="AB122" s="13"/>
      <c r="AC122" s="13"/>
    </row>
    <row r="123" spans="1:29">
      <c r="A123" s="60">
        <v>789</v>
      </c>
      <c r="B123" s="144" t="s">
        <v>352</v>
      </c>
      <c r="C123" s="154">
        <f t="shared" si="73"/>
        <v>9038</v>
      </c>
      <c r="D123" s="146">
        <f t="shared" si="74"/>
        <v>68</v>
      </c>
      <c r="E123" s="176">
        <f t="shared" si="56"/>
        <v>0.7523788448771852</v>
      </c>
      <c r="F123" s="146">
        <f t="shared" si="75"/>
        <v>418</v>
      </c>
      <c r="G123" s="176">
        <f t="shared" si="57"/>
        <v>4.6249170170391682</v>
      </c>
      <c r="H123" s="146">
        <f t="shared" si="76"/>
        <v>1233</v>
      </c>
      <c r="I123" s="176">
        <f t="shared" si="58"/>
        <v>13.642398760787785</v>
      </c>
      <c r="J123" s="146">
        <f t="shared" si="77"/>
        <v>3421</v>
      </c>
      <c r="K123" s="176">
        <f t="shared" si="59"/>
        <v>37.85129453418898</v>
      </c>
      <c r="L123" s="146">
        <f t="shared" si="78"/>
        <v>1862</v>
      </c>
      <c r="M123" s="176">
        <f t="shared" si="60"/>
        <v>20.601903075901749</v>
      </c>
      <c r="N123" s="146">
        <f t="shared" si="79"/>
        <v>2036</v>
      </c>
      <c r="O123" s="176">
        <f t="shared" si="61"/>
        <v>22.527107767205134</v>
      </c>
      <c r="P123" s="165">
        <f t="shared" si="80"/>
        <v>9038</v>
      </c>
      <c r="Q123" s="149">
        <v>856</v>
      </c>
      <c r="R123" s="13">
        <v>26</v>
      </c>
      <c r="S123" s="13">
        <v>113</v>
      </c>
      <c r="T123" s="13">
        <v>421</v>
      </c>
      <c r="U123" s="161">
        <v>1229</v>
      </c>
      <c r="V123" s="162">
        <v>697</v>
      </c>
      <c r="W123" s="13">
        <v>752</v>
      </c>
      <c r="Y123" s="13"/>
      <c r="Z123" s="13"/>
      <c r="AA123" s="13"/>
      <c r="AB123" s="13"/>
      <c r="AC123" s="13"/>
    </row>
    <row r="124" spans="1:29">
      <c r="A124" s="60">
        <v>792</v>
      </c>
      <c r="B124" s="144" t="s">
        <v>351</v>
      </c>
      <c r="C124" s="154">
        <f t="shared" si="73"/>
        <v>3107</v>
      </c>
      <c r="D124" s="146">
        <f t="shared" si="74"/>
        <v>33</v>
      </c>
      <c r="E124" s="176">
        <f t="shared" si="56"/>
        <v>1.0621177985194721</v>
      </c>
      <c r="F124" s="146">
        <f t="shared" si="75"/>
        <v>154</v>
      </c>
      <c r="G124" s="176">
        <f t="shared" si="57"/>
        <v>4.9565497264242033</v>
      </c>
      <c r="H124" s="146">
        <f t="shared" si="76"/>
        <v>442</v>
      </c>
      <c r="I124" s="176">
        <f t="shared" si="58"/>
        <v>14.225941422594143</v>
      </c>
      <c r="J124" s="146">
        <f t="shared" si="77"/>
        <v>1338</v>
      </c>
      <c r="K124" s="176">
        <f t="shared" si="59"/>
        <v>43.064048921789507</v>
      </c>
      <c r="L124" s="146">
        <f t="shared" si="78"/>
        <v>538</v>
      </c>
      <c r="M124" s="176">
        <f t="shared" si="60"/>
        <v>17.31573865465079</v>
      </c>
      <c r="N124" s="146">
        <f t="shared" si="79"/>
        <v>602</v>
      </c>
      <c r="O124" s="176">
        <f t="shared" si="61"/>
        <v>19.375603476021887</v>
      </c>
      <c r="P124" s="165">
        <f t="shared" si="80"/>
        <v>3107</v>
      </c>
      <c r="Q124" s="149">
        <v>858</v>
      </c>
      <c r="R124" s="13">
        <v>121</v>
      </c>
      <c r="S124" s="13">
        <v>595</v>
      </c>
      <c r="T124" s="13">
        <v>1983</v>
      </c>
      <c r="U124" s="161">
        <v>4580</v>
      </c>
      <c r="V124" s="162">
        <v>1596</v>
      </c>
      <c r="W124" s="13">
        <v>1373</v>
      </c>
      <c r="Y124" s="13"/>
      <c r="Z124" s="13"/>
      <c r="AA124" s="13"/>
      <c r="AB124" s="13"/>
      <c r="AC124" s="13"/>
    </row>
    <row r="125" spans="1:29">
      <c r="A125" s="60">
        <v>809</v>
      </c>
      <c r="B125" s="144" t="s">
        <v>350</v>
      </c>
      <c r="C125" s="154">
        <f t="shared" si="73"/>
        <v>3729</v>
      </c>
      <c r="D125" s="146">
        <f t="shared" si="74"/>
        <v>31</v>
      </c>
      <c r="E125" s="176">
        <f t="shared" si="56"/>
        <v>0.83132207026012339</v>
      </c>
      <c r="F125" s="146">
        <f t="shared" si="75"/>
        <v>113</v>
      </c>
      <c r="G125" s="176">
        <f t="shared" si="57"/>
        <v>3.0303030303030303</v>
      </c>
      <c r="H125" s="146">
        <f t="shared" si="76"/>
        <v>443</v>
      </c>
      <c r="I125" s="176">
        <f t="shared" si="58"/>
        <v>11.879860552426925</v>
      </c>
      <c r="J125" s="146">
        <f t="shared" si="77"/>
        <v>1262</v>
      </c>
      <c r="K125" s="176">
        <f t="shared" si="59"/>
        <v>33.842853311879864</v>
      </c>
      <c r="L125" s="146">
        <f t="shared" si="78"/>
        <v>852</v>
      </c>
      <c r="M125" s="176">
        <f t="shared" si="60"/>
        <v>22.847948511665326</v>
      </c>
      <c r="N125" s="146">
        <f t="shared" si="79"/>
        <v>1028</v>
      </c>
      <c r="O125" s="176">
        <f t="shared" si="61"/>
        <v>27.567712523464738</v>
      </c>
      <c r="P125" s="165">
        <f t="shared" si="80"/>
        <v>3729</v>
      </c>
      <c r="Q125" s="149">
        <v>861</v>
      </c>
      <c r="R125" s="13">
        <v>49</v>
      </c>
      <c r="S125" s="13">
        <v>193</v>
      </c>
      <c r="T125" s="13">
        <v>848</v>
      </c>
      <c r="U125" s="161">
        <v>2328</v>
      </c>
      <c r="V125" s="162">
        <v>1191</v>
      </c>
      <c r="W125" s="13">
        <v>1242</v>
      </c>
      <c r="Y125" s="13"/>
      <c r="Z125" s="13"/>
      <c r="AA125" s="13"/>
      <c r="AB125" s="13"/>
      <c r="AC125" s="13"/>
    </row>
    <row r="126" spans="1:29">
      <c r="A126" s="60">
        <v>847</v>
      </c>
      <c r="B126" s="144" t="s">
        <v>349</v>
      </c>
      <c r="C126" s="154">
        <f t="shared" si="73"/>
        <v>24805</v>
      </c>
      <c r="D126" s="146">
        <f t="shared" si="74"/>
        <v>292</v>
      </c>
      <c r="E126" s="176">
        <f t="shared" si="56"/>
        <v>1.1771820197540817</v>
      </c>
      <c r="F126" s="146">
        <f t="shared" si="75"/>
        <v>1642</v>
      </c>
      <c r="G126" s="176">
        <f t="shared" si="57"/>
        <v>6.619633138480145</v>
      </c>
      <c r="H126" s="146">
        <f t="shared" si="76"/>
        <v>4963</v>
      </c>
      <c r="I126" s="176">
        <f t="shared" si="58"/>
        <v>20.00806289054626</v>
      </c>
      <c r="J126" s="146">
        <f t="shared" si="77"/>
        <v>11134</v>
      </c>
      <c r="K126" s="176">
        <f t="shared" si="59"/>
        <v>44.886111671034065</v>
      </c>
      <c r="L126" s="146">
        <f t="shared" si="78"/>
        <v>3729</v>
      </c>
      <c r="M126" s="176">
        <f t="shared" si="60"/>
        <v>15.033259423503326</v>
      </c>
      <c r="N126" s="146">
        <f t="shared" si="79"/>
        <v>3045</v>
      </c>
      <c r="O126" s="176">
        <f t="shared" si="61"/>
        <v>12.275750856682119</v>
      </c>
      <c r="P126" s="165">
        <f t="shared" si="80"/>
        <v>24805</v>
      </c>
      <c r="Q126" s="149">
        <v>873</v>
      </c>
      <c r="R126" s="13">
        <v>98</v>
      </c>
      <c r="S126" s="13">
        <v>587</v>
      </c>
      <c r="T126" s="13">
        <v>1950</v>
      </c>
      <c r="U126" s="161">
        <v>3002</v>
      </c>
      <c r="V126" s="162">
        <v>733</v>
      </c>
      <c r="W126" s="13">
        <v>657</v>
      </c>
      <c r="Y126" s="13"/>
      <c r="Z126" s="13"/>
      <c r="AA126" s="13"/>
      <c r="AB126" s="13"/>
      <c r="AC126" s="13"/>
    </row>
    <row r="127" spans="1:29">
      <c r="A127" s="60">
        <v>856</v>
      </c>
      <c r="B127" s="144" t="s">
        <v>348</v>
      </c>
      <c r="C127" s="154">
        <f t="shared" si="73"/>
        <v>3238</v>
      </c>
      <c r="D127" s="146">
        <f t="shared" si="74"/>
        <v>26</v>
      </c>
      <c r="E127" s="176">
        <f t="shared" si="56"/>
        <v>0.80296479308214952</v>
      </c>
      <c r="F127" s="146">
        <f t="shared" si="75"/>
        <v>113</v>
      </c>
      <c r="G127" s="176">
        <f t="shared" si="57"/>
        <v>3.4898085237801113</v>
      </c>
      <c r="H127" s="146">
        <f t="shared" si="76"/>
        <v>421</v>
      </c>
      <c r="I127" s="176">
        <f t="shared" si="58"/>
        <v>13.001852995676344</v>
      </c>
      <c r="J127" s="146">
        <f t="shared" si="77"/>
        <v>1229</v>
      </c>
      <c r="K127" s="176">
        <f t="shared" si="59"/>
        <v>37.955528103767762</v>
      </c>
      <c r="L127" s="146">
        <f t="shared" si="78"/>
        <v>697</v>
      </c>
      <c r="M127" s="176">
        <f t="shared" si="60"/>
        <v>21.525633106856084</v>
      </c>
      <c r="N127" s="146">
        <f t="shared" si="79"/>
        <v>752</v>
      </c>
      <c r="O127" s="176">
        <f t="shared" si="61"/>
        <v>23.224212476837554</v>
      </c>
      <c r="P127" s="165">
        <f t="shared" si="80"/>
        <v>3238</v>
      </c>
      <c r="Q127" s="149">
        <v>885</v>
      </c>
      <c r="R127" s="13">
        <v>59</v>
      </c>
      <c r="S127" s="13">
        <v>309</v>
      </c>
      <c r="T127" s="13">
        <v>874</v>
      </c>
      <c r="U127" s="161">
        <v>2495</v>
      </c>
      <c r="V127" s="162">
        <v>912</v>
      </c>
      <c r="W127" s="13">
        <v>732</v>
      </c>
      <c r="Y127" s="13"/>
      <c r="Z127" s="13"/>
      <c r="AA127" s="13"/>
      <c r="AB127" s="13"/>
      <c r="AC127" s="13"/>
    </row>
    <row r="128" spans="1:29" ht="13.5" thickBot="1">
      <c r="A128" s="60">
        <v>861</v>
      </c>
      <c r="B128" s="144" t="s">
        <v>347</v>
      </c>
      <c r="C128" s="154">
        <f t="shared" si="73"/>
        <v>5851</v>
      </c>
      <c r="D128" s="146">
        <f t="shared" si="74"/>
        <v>49</v>
      </c>
      <c r="E128" s="176">
        <f t="shared" si="56"/>
        <v>0.83746368142197913</v>
      </c>
      <c r="F128" s="146">
        <f t="shared" si="75"/>
        <v>193</v>
      </c>
      <c r="G128" s="176">
        <f t="shared" si="57"/>
        <v>3.2985814390702446</v>
      </c>
      <c r="H128" s="146">
        <f t="shared" si="76"/>
        <v>848</v>
      </c>
      <c r="I128" s="176">
        <f t="shared" si="58"/>
        <v>14.493249017262006</v>
      </c>
      <c r="J128" s="146">
        <f t="shared" si="77"/>
        <v>2328</v>
      </c>
      <c r="K128" s="176">
        <f t="shared" si="59"/>
        <v>39.788070415313619</v>
      </c>
      <c r="L128" s="146">
        <f t="shared" si="78"/>
        <v>1191</v>
      </c>
      <c r="M128" s="176">
        <f t="shared" si="60"/>
        <v>20.355494787215861</v>
      </c>
      <c r="N128" s="146">
        <f t="shared" si="79"/>
        <v>1242</v>
      </c>
      <c r="O128" s="176">
        <f t="shared" si="61"/>
        <v>21.227140659716287</v>
      </c>
      <c r="P128" s="165">
        <f t="shared" si="80"/>
        <v>5851</v>
      </c>
      <c r="Q128" s="149">
        <v>887</v>
      </c>
      <c r="R128" s="13">
        <v>355</v>
      </c>
      <c r="S128" s="13">
        <v>1648</v>
      </c>
      <c r="T128" s="13">
        <v>5437</v>
      </c>
      <c r="U128" s="161">
        <v>13028</v>
      </c>
      <c r="V128" s="162">
        <v>4458</v>
      </c>
      <c r="W128" s="13">
        <v>3540</v>
      </c>
      <c r="Y128" s="13"/>
      <c r="Z128" s="13"/>
      <c r="AA128" s="13"/>
      <c r="AB128" s="13"/>
      <c r="AC128" s="13"/>
    </row>
    <row r="129" spans="1:29" ht="13.5" thickBot="1">
      <c r="A129" s="35">
        <v>9</v>
      </c>
      <c r="B129" s="151" t="s">
        <v>461</v>
      </c>
      <c r="C129" s="155">
        <f>SUM(C130:C139)</f>
        <v>836356</v>
      </c>
      <c r="D129" s="153">
        <f>SUM(D130:D139)</f>
        <v>7392</v>
      </c>
      <c r="E129" s="177">
        <f t="shared" si="56"/>
        <v>0.88383415674664845</v>
      </c>
      <c r="F129" s="153">
        <f t="shared" ref="F129:N129" si="81">SUM(F130:F139)</f>
        <v>38519</v>
      </c>
      <c r="G129" s="177">
        <f t="shared" si="57"/>
        <v>4.6055746595947182</v>
      </c>
      <c r="H129" s="153">
        <f t="shared" si="81"/>
        <v>120944</v>
      </c>
      <c r="I129" s="177">
        <f t="shared" si="58"/>
        <v>14.460827685818</v>
      </c>
      <c r="J129" s="153">
        <f t="shared" si="81"/>
        <v>365509</v>
      </c>
      <c r="K129" s="177">
        <f t="shared" si="59"/>
        <v>43.702562066871046</v>
      </c>
      <c r="L129" s="153">
        <f t="shared" si="81"/>
        <v>164444</v>
      </c>
      <c r="M129" s="177">
        <f t="shared" si="60"/>
        <v>19.661962130958589</v>
      </c>
      <c r="N129" s="153">
        <f t="shared" si="81"/>
        <v>139548</v>
      </c>
      <c r="O129" s="178">
        <f t="shared" si="61"/>
        <v>16.685239300011002</v>
      </c>
      <c r="P129" s="163">
        <f>SUM(P130:P139)</f>
        <v>836356</v>
      </c>
      <c r="Q129" s="149">
        <v>890</v>
      </c>
      <c r="R129" s="13">
        <v>164</v>
      </c>
      <c r="S129" s="13">
        <v>666</v>
      </c>
      <c r="T129" s="13">
        <v>2602</v>
      </c>
      <c r="U129" s="161">
        <v>6028</v>
      </c>
      <c r="V129" s="162">
        <v>2607</v>
      </c>
      <c r="W129" s="13">
        <v>2521</v>
      </c>
      <c r="Y129" s="13"/>
      <c r="Z129" s="13"/>
      <c r="AA129" s="13"/>
      <c r="AB129" s="13"/>
      <c r="AC129" s="13"/>
    </row>
    <row r="130" spans="1:29">
      <c r="A130" s="1">
        <v>1</v>
      </c>
      <c r="B130" s="144" t="s">
        <v>460</v>
      </c>
      <c r="C130" s="154">
        <f t="shared" ref="C130:C139" si="82">(D130+F130+H130+J130+L130+N130)</f>
        <v>610348</v>
      </c>
      <c r="D130" s="146">
        <f t="shared" ref="D130:D139" si="83">VLOOKUP(A130,$Q$7:$W$131,2,0)</f>
        <v>5375</v>
      </c>
      <c r="E130" s="176">
        <f t="shared" si="56"/>
        <v>0.88064514014955397</v>
      </c>
      <c r="F130" s="146">
        <f t="shared" ref="F130:F139" si="84">VLOOKUP(A130,$Q$7:$W$131,3,0)</f>
        <v>28884</v>
      </c>
      <c r="G130" s="176">
        <f t="shared" si="57"/>
        <v>4.7323821819683198</v>
      </c>
      <c r="H130" s="146">
        <f t="shared" ref="H130:H139" si="85">VLOOKUP(A130,$Q$7:$W$131,4,0)</f>
        <v>90147</v>
      </c>
      <c r="I130" s="176">
        <f t="shared" si="58"/>
        <v>14.769770688197553</v>
      </c>
      <c r="J130" s="146">
        <f t="shared" ref="J130:J139" si="86">VLOOKUP(A130,$Q$7:$W$131,5,0)</f>
        <v>270546</v>
      </c>
      <c r="K130" s="176">
        <f t="shared" si="59"/>
        <v>44.32651536500488</v>
      </c>
      <c r="L130" s="146">
        <f t="shared" ref="L130:L139" si="87">VLOOKUP(A130,$Q$7:$W$131,6,0)</f>
        <v>117350</v>
      </c>
      <c r="M130" s="176">
        <f t="shared" si="60"/>
        <v>19.226736222613987</v>
      </c>
      <c r="N130" s="146">
        <f t="shared" ref="N130:N139" si="88">VLOOKUP(A130,$Q$7:$W$131,7,0)</f>
        <v>98046</v>
      </c>
      <c r="O130" s="176">
        <f t="shared" si="61"/>
        <v>16.063950402065707</v>
      </c>
      <c r="P130" s="165">
        <f t="shared" ref="P130:P139" si="89">(D130+F130+H130+J130+L130+N130)</f>
        <v>610348</v>
      </c>
      <c r="Q130" s="149">
        <v>893</v>
      </c>
      <c r="R130" s="13">
        <v>142</v>
      </c>
      <c r="S130" s="13">
        <v>869</v>
      </c>
      <c r="T130" s="13">
        <v>2341</v>
      </c>
      <c r="U130" s="161">
        <v>4262</v>
      </c>
      <c r="V130" s="162">
        <v>1301</v>
      </c>
      <c r="W130" s="13">
        <v>1247</v>
      </c>
      <c r="X130" s="13"/>
      <c r="Y130" s="13"/>
      <c r="Z130" s="13"/>
      <c r="AA130" s="13"/>
      <c r="AB130" s="13"/>
      <c r="AC130" s="13"/>
    </row>
    <row r="131" spans="1:29">
      <c r="A131" s="1">
        <v>79</v>
      </c>
      <c r="B131" s="144" t="s">
        <v>459</v>
      </c>
      <c r="C131" s="154">
        <f t="shared" si="82"/>
        <v>17361</v>
      </c>
      <c r="D131" s="146">
        <f t="shared" si="83"/>
        <v>158</v>
      </c>
      <c r="E131" s="176">
        <f t="shared" si="56"/>
        <v>0.91008582454927722</v>
      </c>
      <c r="F131" s="146">
        <f t="shared" si="84"/>
        <v>727</v>
      </c>
      <c r="G131" s="176">
        <f t="shared" si="57"/>
        <v>4.187546800299522</v>
      </c>
      <c r="H131" s="146">
        <f t="shared" si="85"/>
        <v>2500</v>
      </c>
      <c r="I131" s="176">
        <f t="shared" si="58"/>
        <v>14.400092160589828</v>
      </c>
      <c r="J131" s="146">
        <f t="shared" si="86"/>
        <v>7358</v>
      </c>
      <c r="K131" s="176">
        <f t="shared" si="59"/>
        <v>42.382351247047986</v>
      </c>
      <c r="L131" s="146">
        <f t="shared" si="87"/>
        <v>3491</v>
      </c>
      <c r="M131" s="176">
        <f t="shared" si="60"/>
        <v>20.108288693047633</v>
      </c>
      <c r="N131" s="146">
        <f t="shared" si="88"/>
        <v>3127</v>
      </c>
      <c r="O131" s="176">
        <f t="shared" si="61"/>
        <v>18.011635274465757</v>
      </c>
      <c r="P131" s="165">
        <f t="shared" si="89"/>
        <v>17361</v>
      </c>
      <c r="Q131" s="149">
        <v>895</v>
      </c>
      <c r="R131" s="13">
        <v>342</v>
      </c>
      <c r="S131" s="13">
        <v>1721</v>
      </c>
      <c r="T131" s="13">
        <v>5567</v>
      </c>
      <c r="U131" s="161">
        <v>10197</v>
      </c>
      <c r="V131" s="162">
        <v>3078</v>
      </c>
      <c r="W131" s="13">
        <v>2050</v>
      </c>
    </row>
    <row r="132" spans="1:29">
      <c r="A132" s="1">
        <v>88</v>
      </c>
      <c r="B132" s="144" t="s">
        <v>458</v>
      </c>
      <c r="C132" s="154">
        <f t="shared" si="82"/>
        <v>93279</v>
      </c>
      <c r="D132" s="146">
        <f t="shared" si="83"/>
        <v>852</v>
      </c>
      <c r="E132" s="176">
        <f t="shared" si="56"/>
        <v>0.91338886566108124</v>
      </c>
      <c r="F132" s="146">
        <f t="shared" si="84"/>
        <v>4365</v>
      </c>
      <c r="G132" s="176">
        <f t="shared" si="57"/>
        <v>4.6795098575242013</v>
      </c>
      <c r="H132" s="146">
        <f t="shared" si="85"/>
        <v>13771</v>
      </c>
      <c r="I132" s="176">
        <f t="shared" si="58"/>
        <v>14.7632371702098</v>
      </c>
      <c r="J132" s="146">
        <f t="shared" si="86"/>
        <v>41496</v>
      </c>
      <c r="K132" s="176">
        <f t="shared" si="59"/>
        <v>44.48589714726787</v>
      </c>
      <c r="L132" s="146">
        <f t="shared" si="87"/>
        <v>17975</v>
      </c>
      <c r="M132" s="176">
        <f t="shared" si="60"/>
        <v>19.270146549598515</v>
      </c>
      <c r="N132" s="146">
        <f t="shared" si="88"/>
        <v>14820</v>
      </c>
      <c r="O132" s="176">
        <f t="shared" si="61"/>
        <v>15.887820409738525</v>
      </c>
      <c r="P132" s="165">
        <f t="shared" si="89"/>
        <v>93279</v>
      </c>
    </row>
    <row r="133" spans="1:29">
      <c r="A133" s="1">
        <v>129</v>
      </c>
      <c r="B133" s="144" t="s">
        <v>457</v>
      </c>
      <c r="C133" s="154">
        <f t="shared" si="82"/>
        <v>15501</v>
      </c>
      <c r="D133" s="146">
        <f t="shared" si="83"/>
        <v>132</v>
      </c>
      <c r="E133" s="176">
        <f t="shared" si="56"/>
        <v>0.85155796400232242</v>
      </c>
      <c r="F133" s="146">
        <f t="shared" si="84"/>
        <v>555</v>
      </c>
      <c r="G133" s="176">
        <f t="shared" si="57"/>
        <v>3.5804141668279463</v>
      </c>
      <c r="H133" s="146">
        <f t="shared" si="85"/>
        <v>1871</v>
      </c>
      <c r="I133" s="176">
        <f t="shared" si="58"/>
        <v>12.070189020063221</v>
      </c>
      <c r="J133" s="146">
        <f t="shared" si="86"/>
        <v>5990</v>
      </c>
      <c r="K133" s="176">
        <f t="shared" si="59"/>
        <v>38.642668214953872</v>
      </c>
      <c r="L133" s="146">
        <f t="shared" si="87"/>
        <v>3673</v>
      </c>
      <c r="M133" s="176">
        <f t="shared" si="60"/>
        <v>23.695245468034322</v>
      </c>
      <c r="N133" s="146">
        <f t="shared" si="88"/>
        <v>3280</v>
      </c>
      <c r="O133" s="176">
        <f t="shared" si="61"/>
        <v>21.159925166118317</v>
      </c>
      <c r="P133" s="165">
        <f t="shared" si="89"/>
        <v>15501</v>
      </c>
    </row>
    <row r="134" spans="1:29">
      <c r="A134" s="1">
        <v>212</v>
      </c>
      <c r="B134" s="144" t="s">
        <v>456</v>
      </c>
      <c r="C134" s="154">
        <f t="shared" si="82"/>
        <v>16028</v>
      </c>
      <c r="D134" s="146">
        <f t="shared" si="83"/>
        <v>147</v>
      </c>
      <c r="E134" s="176">
        <f t="shared" ref="E134:E139" si="90">(D134/P134)*100</f>
        <v>0.91714499625655099</v>
      </c>
      <c r="F134" s="146">
        <f t="shared" si="84"/>
        <v>630</v>
      </c>
      <c r="G134" s="176">
        <f t="shared" ref="G134:G139" si="91">(F134/P134)*100</f>
        <v>3.9306214125280756</v>
      </c>
      <c r="H134" s="146">
        <f t="shared" si="85"/>
        <v>2098</v>
      </c>
      <c r="I134" s="176">
        <f t="shared" ref="I134:I139" si="92">(H134/P134)*100</f>
        <v>13.08959321187921</v>
      </c>
      <c r="J134" s="146">
        <f t="shared" si="86"/>
        <v>6760</v>
      </c>
      <c r="K134" s="176">
        <f t="shared" ref="K134:K139" si="93">(J134/P134)*100</f>
        <v>42.176191664586973</v>
      </c>
      <c r="L134" s="146">
        <f t="shared" si="87"/>
        <v>3549</v>
      </c>
      <c r="M134" s="176">
        <f t="shared" ref="M134:M139" si="94">(L134/P134)*100</f>
        <v>22.142500623908159</v>
      </c>
      <c r="N134" s="146">
        <f t="shared" si="88"/>
        <v>2844</v>
      </c>
      <c r="O134" s="176">
        <f t="shared" ref="O134:O139" si="95">(N134/P134)*100</f>
        <v>17.743948090841027</v>
      </c>
      <c r="P134" s="165">
        <f t="shared" si="89"/>
        <v>16028</v>
      </c>
    </row>
    <row r="135" spans="1:29">
      <c r="A135" s="1">
        <v>266</v>
      </c>
      <c r="B135" s="144" t="s">
        <v>455</v>
      </c>
      <c r="C135" s="154">
        <f t="shared" si="82"/>
        <v>15731</v>
      </c>
      <c r="D135" s="146">
        <f t="shared" si="83"/>
        <v>98</v>
      </c>
      <c r="E135" s="176">
        <f t="shared" si="90"/>
        <v>0.62297374610641409</v>
      </c>
      <c r="F135" s="146">
        <f t="shared" si="84"/>
        <v>606</v>
      </c>
      <c r="G135" s="176">
        <f t="shared" si="91"/>
        <v>3.8522662259233362</v>
      </c>
      <c r="H135" s="146">
        <f t="shared" si="85"/>
        <v>1914</v>
      </c>
      <c r="I135" s="176">
        <f t="shared" si="92"/>
        <v>12.167058673955882</v>
      </c>
      <c r="J135" s="146">
        <f t="shared" si="86"/>
        <v>5626</v>
      </c>
      <c r="K135" s="176">
        <f t="shared" si="93"/>
        <v>35.763778526476386</v>
      </c>
      <c r="L135" s="146">
        <f t="shared" si="87"/>
        <v>3653</v>
      </c>
      <c r="M135" s="176">
        <f t="shared" si="94"/>
        <v>23.221664229864601</v>
      </c>
      <c r="N135" s="146">
        <f t="shared" si="88"/>
        <v>3834</v>
      </c>
      <c r="O135" s="176">
        <f t="shared" si="95"/>
        <v>24.372258597673383</v>
      </c>
      <c r="P135" s="165">
        <f t="shared" si="89"/>
        <v>15731</v>
      </c>
    </row>
    <row r="136" spans="1:29">
      <c r="A136" s="1">
        <v>308</v>
      </c>
      <c r="B136" s="144" t="s">
        <v>454</v>
      </c>
      <c r="C136" s="154">
        <f t="shared" si="82"/>
        <v>12695</v>
      </c>
      <c r="D136" s="146">
        <f t="shared" si="83"/>
        <v>106</v>
      </c>
      <c r="E136" s="176">
        <f t="shared" si="90"/>
        <v>0.83497439936983053</v>
      </c>
      <c r="F136" s="146">
        <f t="shared" si="84"/>
        <v>491</v>
      </c>
      <c r="G136" s="176">
        <f t="shared" si="91"/>
        <v>3.8676644348168572</v>
      </c>
      <c r="H136" s="146">
        <f t="shared" si="85"/>
        <v>1770</v>
      </c>
      <c r="I136" s="176">
        <f t="shared" si="92"/>
        <v>13.942497046081135</v>
      </c>
      <c r="J136" s="146">
        <f t="shared" si="86"/>
        <v>5381</v>
      </c>
      <c r="K136" s="176">
        <f t="shared" si="93"/>
        <v>42.38676644348169</v>
      </c>
      <c r="L136" s="146">
        <f t="shared" si="87"/>
        <v>2726</v>
      </c>
      <c r="M136" s="176">
        <f t="shared" si="94"/>
        <v>21.473020874359985</v>
      </c>
      <c r="N136" s="146">
        <f t="shared" si="88"/>
        <v>2221</v>
      </c>
      <c r="O136" s="176">
        <f t="shared" si="95"/>
        <v>17.495076801890509</v>
      </c>
      <c r="P136" s="165">
        <f t="shared" si="89"/>
        <v>12695</v>
      </c>
    </row>
    <row r="137" spans="1:29">
      <c r="A137" s="1">
        <v>360</v>
      </c>
      <c r="B137" s="144" t="s">
        <v>452</v>
      </c>
      <c r="C137" s="154">
        <f t="shared" si="82"/>
        <v>40738</v>
      </c>
      <c r="D137" s="146">
        <f t="shared" si="83"/>
        <v>399</v>
      </c>
      <c r="E137" s="176">
        <f t="shared" si="90"/>
        <v>0.97942952525897198</v>
      </c>
      <c r="F137" s="146">
        <f t="shared" si="84"/>
        <v>1621</v>
      </c>
      <c r="G137" s="176">
        <f t="shared" si="91"/>
        <v>3.9790858657764252</v>
      </c>
      <c r="H137" s="146">
        <f t="shared" si="85"/>
        <v>5077</v>
      </c>
      <c r="I137" s="176">
        <f t="shared" si="92"/>
        <v>12.462565663508272</v>
      </c>
      <c r="J137" s="146">
        <f t="shared" si="86"/>
        <v>16583</v>
      </c>
      <c r="K137" s="176">
        <f t="shared" si="93"/>
        <v>40.706465707693063</v>
      </c>
      <c r="L137" s="146">
        <f t="shared" si="87"/>
        <v>8904</v>
      </c>
      <c r="M137" s="176">
        <f t="shared" si="94"/>
        <v>21.856743089989692</v>
      </c>
      <c r="N137" s="146">
        <f t="shared" si="88"/>
        <v>8154</v>
      </c>
      <c r="O137" s="176">
        <f t="shared" si="95"/>
        <v>20.015710147773579</v>
      </c>
      <c r="P137" s="165">
        <f t="shared" si="89"/>
        <v>40738</v>
      </c>
    </row>
    <row r="138" spans="1:29">
      <c r="A138" s="1">
        <v>380</v>
      </c>
      <c r="B138" s="144" t="s">
        <v>451</v>
      </c>
      <c r="C138" s="154">
        <f t="shared" si="82"/>
        <v>9063</v>
      </c>
      <c r="D138" s="146">
        <f t="shared" si="83"/>
        <v>78</v>
      </c>
      <c r="E138" s="176">
        <f t="shared" si="90"/>
        <v>0.86064217146640187</v>
      </c>
      <c r="F138" s="146">
        <f t="shared" si="84"/>
        <v>361</v>
      </c>
      <c r="G138" s="176">
        <f t="shared" si="91"/>
        <v>3.9832285115303985</v>
      </c>
      <c r="H138" s="146">
        <f t="shared" si="85"/>
        <v>1107</v>
      </c>
      <c r="I138" s="176">
        <f t="shared" si="92"/>
        <v>12.21449851042701</v>
      </c>
      <c r="J138" s="146">
        <f t="shared" si="86"/>
        <v>3507</v>
      </c>
      <c r="K138" s="176">
        <f t="shared" si="93"/>
        <v>38.695796094008607</v>
      </c>
      <c r="L138" s="146">
        <f t="shared" si="87"/>
        <v>1908</v>
      </c>
      <c r="M138" s="176">
        <f t="shared" si="94"/>
        <v>21.052631578947366</v>
      </c>
      <c r="N138" s="146">
        <f t="shared" si="88"/>
        <v>2102</v>
      </c>
      <c r="O138" s="176">
        <f t="shared" si="95"/>
        <v>23.193203133620212</v>
      </c>
      <c r="P138" s="165">
        <f t="shared" si="89"/>
        <v>9063</v>
      </c>
    </row>
    <row r="139" spans="1:29">
      <c r="A139" s="1">
        <v>631</v>
      </c>
      <c r="B139" s="144" t="s">
        <v>450</v>
      </c>
      <c r="C139" s="154">
        <f t="shared" si="82"/>
        <v>5612</v>
      </c>
      <c r="D139" s="146">
        <f t="shared" si="83"/>
        <v>47</v>
      </c>
      <c r="E139" s="176">
        <f t="shared" si="90"/>
        <v>0.83749109052031356</v>
      </c>
      <c r="F139" s="146">
        <f t="shared" si="84"/>
        <v>279</v>
      </c>
      <c r="G139" s="176">
        <f t="shared" si="91"/>
        <v>4.9714896650035634</v>
      </c>
      <c r="H139" s="146">
        <f t="shared" si="85"/>
        <v>689</v>
      </c>
      <c r="I139" s="176">
        <f t="shared" si="92"/>
        <v>12.277263007840341</v>
      </c>
      <c r="J139" s="146">
        <f t="shared" si="86"/>
        <v>2262</v>
      </c>
      <c r="K139" s="176">
        <f t="shared" si="93"/>
        <v>40.306486101211689</v>
      </c>
      <c r="L139" s="146">
        <f t="shared" si="87"/>
        <v>1215</v>
      </c>
      <c r="M139" s="176">
        <f t="shared" si="94"/>
        <v>21.650035637918748</v>
      </c>
      <c r="N139" s="146">
        <f t="shared" si="88"/>
        <v>1120</v>
      </c>
      <c r="O139" s="176">
        <f t="shared" si="95"/>
        <v>19.957234497505347</v>
      </c>
      <c r="P139" s="165">
        <f t="shared" si="89"/>
        <v>5612</v>
      </c>
    </row>
    <row r="140" spans="1:29">
      <c r="B140" s="142"/>
    </row>
    <row r="141" spans="1:29">
      <c r="A141" s="706" t="s">
        <v>894</v>
      </c>
      <c r="B141" s="831" t="str">
        <f>'1.COBERTURA  DANE'!B141</f>
        <v>SISPRO-BODEGA DE DATOS FEBRERO 2018</v>
      </c>
      <c r="C141" s="831"/>
    </row>
    <row r="142" spans="1:29">
      <c r="A142" s="708"/>
      <c r="B142" s="831" t="s">
        <v>1100</v>
      </c>
      <c r="C142" s="831"/>
    </row>
    <row r="143" spans="1:29">
      <c r="A143" s="709" t="s">
        <v>1073</v>
      </c>
      <c r="B143" s="832" t="s">
        <v>1072</v>
      </c>
      <c r="C143" s="832"/>
    </row>
    <row r="144" spans="1:29">
      <c r="B144" s="141"/>
    </row>
    <row r="145" spans="2:2">
      <c r="B145" s="139"/>
    </row>
    <row r="146" spans="2:2">
      <c r="B146" s="138"/>
    </row>
    <row r="147" spans="2:2">
      <c r="B147" s="138"/>
    </row>
    <row r="148" spans="2:2">
      <c r="B148" s="138"/>
    </row>
    <row r="149" spans="2:2">
      <c r="B149" s="138"/>
    </row>
    <row r="150" spans="2:2">
      <c r="B150" s="138"/>
    </row>
    <row r="151" spans="2:2">
      <c r="B151" s="138"/>
    </row>
    <row r="152" spans="2:2">
      <c r="B152" s="138"/>
    </row>
    <row r="153" spans="2:2">
      <c r="B153" s="138"/>
    </row>
    <row r="154" spans="2:2">
      <c r="B154" s="138"/>
    </row>
    <row r="155" spans="2:2">
      <c r="B155" s="138"/>
    </row>
    <row r="156" spans="2:2">
      <c r="B156" s="138"/>
    </row>
    <row r="157" spans="2:2">
      <c r="B157" s="138"/>
    </row>
    <row r="158" spans="2:2">
      <c r="B158" s="138"/>
    </row>
    <row r="159" spans="2:2">
      <c r="B159" s="138"/>
    </row>
    <row r="160" spans="2:2">
      <c r="B160" s="138"/>
    </row>
    <row r="161" spans="2:2">
      <c r="B161" s="138"/>
    </row>
    <row r="162" spans="2:2">
      <c r="B162" s="138"/>
    </row>
    <row r="163" spans="2:2">
      <c r="B163" s="138"/>
    </row>
    <row r="164" spans="2:2">
      <c r="B164" s="138"/>
    </row>
    <row r="165" spans="2:2">
      <c r="B165" s="138"/>
    </row>
    <row r="166" spans="2:2">
      <c r="B166" s="138"/>
    </row>
    <row r="167" spans="2:2">
      <c r="B167" s="138"/>
    </row>
    <row r="168" spans="2:2">
      <c r="B168" s="138"/>
    </row>
    <row r="169" spans="2:2">
      <c r="B169" s="138"/>
    </row>
    <row r="170" spans="2:2">
      <c r="B170" s="138"/>
    </row>
    <row r="171" spans="2:2">
      <c r="B171" s="138"/>
    </row>
    <row r="172" spans="2:2">
      <c r="B172" s="138"/>
    </row>
    <row r="173" spans="2:2">
      <c r="B173" s="138"/>
    </row>
    <row r="174" spans="2:2">
      <c r="B174" s="138"/>
    </row>
    <row r="175" spans="2:2">
      <c r="B175" s="138"/>
    </row>
    <row r="176" spans="2:2">
      <c r="B176" s="138"/>
    </row>
    <row r="177" spans="2:2">
      <c r="B177" s="138"/>
    </row>
    <row r="178" spans="2:2">
      <c r="B178" s="138"/>
    </row>
    <row r="179" spans="2:2">
      <c r="B179" s="138"/>
    </row>
    <row r="180" spans="2:2">
      <c r="B180" s="138"/>
    </row>
    <row r="181" spans="2:2">
      <c r="B181" s="138"/>
    </row>
    <row r="182" spans="2:2">
      <c r="B182" s="138"/>
    </row>
    <row r="183" spans="2:2">
      <c r="B183" s="138"/>
    </row>
    <row r="184" spans="2:2">
      <c r="B184" s="138"/>
    </row>
    <row r="185" spans="2:2">
      <c r="B185" s="138"/>
    </row>
    <row r="186" spans="2:2">
      <c r="B186" s="138"/>
    </row>
    <row r="187" spans="2:2">
      <c r="B187" s="138"/>
    </row>
    <row r="188" spans="2:2">
      <c r="B188" s="138"/>
    </row>
    <row r="189" spans="2:2">
      <c r="B189" s="138"/>
    </row>
    <row r="190" spans="2:2">
      <c r="B190" s="138"/>
    </row>
    <row r="191" spans="2:2">
      <c r="B191" s="138"/>
    </row>
    <row r="192" spans="2:2">
      <c r="B192" s="138"/>
    </row>
    <row r="193" spans="2:2">
      <c r="B193" s="138"/>
    </row>
    <row r="194" spans="2:2">
      <c r="B194" s="138"/>
    </row>
    <row r="195" spans="2:2">
      <c r="B195" s="138"/>
    </row>
    <row r="196" spans="2:2">
      <c r="B196" s="138"/>
    </row>
    <row r="197" spans="2:2">
      <c r="B197" s="138"/>
    </row>
    <row r="198" spans="2:2">
      <c r="B198" s="138"/>
    </row>
    <row r="199" spans="2:2">
      <c r="B199" s="138"/>
    </row>
    <row r="200" spans="2:2">
      <c r="B200" s="138"/>
    </row>
    <row r="201" spans="2:2">
      <c r="B201" s="138"/>
    </row>
    <row r="202" spans="2:2">
      <c r="B202" s="138"/>
    </row>
  </sheetData>
  <mergeCells count="9">
    <mergeCell ref="B142:C142"/>
    <mergeCell ref="B143:C143"/>
    <mergeCell ref="D1:O1"/>
    <mergeCell ref="A2:A5"/>
    <mergeCell ref="P2:P4"/>
    <mergeCell ref="D2:O3"/>
    <mergeCell ref="C2:C4"/>
    <mergeCell ref="B2:B4"/>
    <mergeCell ref="B141:C141"/>
  </mergeCells>
  <pageMargins left="0.75" right="0.75" top="1" bottom="1" header="0" footer="0"/>
  <pageSetup orientation="portrait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9900"/>
  </sheetPr>
  <dimension ref="A1:AC202"/>
  <sheetViews>
    <sheetView showGridLines="0" zoomScaleNormal="100" workbookViewId="0">
      <selection activeCell="X3" sqref="X3"/>
    </sheetView>
  </sheetViews>
  <sheetFormatPr baseColWidth="10" defaultRowHeight="12.75"/>
  <cols>
    <col min="1" max="1" width="10.7109375" style="361" customWidth="1"/>
    <col min="2" max="2" width="20.140625" style="137" customWidth="1"/>
    <col min="3" max="15" width="11.42578125" style="145"/>
    <col min="16" max="16" width="11.5703125" style="145" customWidth="1"/>
    <col min="17" max="23" width="11.42578125" style="145" hidden="1" customWidth="1"/>
    <col min="24" max="16384" width="11.42578125" style="145"/>
  </cols>
  <sheetData>
    <row r="1" spans="1:29" ht="90.75" customHeight="1">
      <c r="A1" s="579"/>
      <c r="B1" s="580"/>
      <c r="C1" s="924" t="s">
        <v>1053</v>
      </c>
      <c r="D1" s="924"/>
      <c r="E1" s="924"/>
      <c r="F1" s="924"/>
      <c r="G1" s="924"/>
      <c r="H1" s="924"/>
      <c r="I1" s="924"/>
      <c r="J1" s="924"/>
      <c r="K1" s="924"/>
      <c r="L1" s="924"/>
      <c r="M1" s="924"/>
      <c r="N1" s="924"/>
      <c r="O1" s="924"/>
      <c r="P1" s="659" t="str">
        <f>UPPER((TEXT('1.COBERTURA  DANE'!C2,"mmmm yy")))</f>
        <v>FEBRERO 18</v>
      </c>
      <c r="X1" s="189"/>
    </row>
    <row r="2" spans="1:29">
      <c r="A2" s="925"/>
      <c r="B2" s="937" t="s">
        <v>464</v>
      </c>
      <c r="C2" s="935" t="s">
        <v>192</v>
      </c>
      <c r="D2" s="929" t="s">
        <v>471</v>
      </c>
      <c r="E2" s="930"/>
      <c r="F2" s="930"/>
      <c r="G2" s="930"/>
      <c r="H2" s="930"/>
      <c r="I2" s="930"/>
      <c r="J2" s="930"/>
      <c r="K2" s="930"/>
      <c r="L2" s="930"/>
      <c r="M2" s="930"/>
      <c r="N2" s="930"/>
      <c r="O2" s="931"/>
      <c r="P2" s="926" t="s">
        <v>463</v>
      </c>
    </row>
    <row r="3" spans="1:29" ht="12.75" customHeight="1">
      <c r="A3" s="925"/>
      <c r="B3" s="937"/>
      <c r="C3" s="936"/>
      <c r="D3" s="932"/>
      <c r="E3" s="933"/>
      <c r="F3" s="933"/>
      <c r="G3" s="933"/>
      <c r="H3" s="933"/>
      <c r="I3" s="933"/>
      <c r="J3" s="933"/>
      <c r="K3" s="933"/>
      <c r="L3" s="933"/>
      <c r="M3" s="933"/>
      <c r="N3" s="933"/>
      <c r="O3" s="934"/>
      <c r="P3" s="927"/>
    </row>
    <row r="4" spans="1:29" ht="18.75" customHeight="1">
      <c r="A4" s="925"/>
      <c r="B4" s="937"/>
      <c r="C4" s="936"/>
      <c r="D4" s="206" t="s">
        <v>470</v>
      </c>
      <c r="E4" s="206" t="s">
        <v>210</v>
      </c>
      <c r="F4" s="206" t="s">
        <v>469</v>
      </c>
      <c r="G4" s="206" t="s">
        <v>210</v>
      </c>
      <c r="H4" s="206" t="s">
        <v>468</v>
      </c>
      <c r="I4" s="206" t="s">
        <v>210</v>
      </c>
      <c r="J4" s="206" t="s">
        <v>467</v>
      </c>
      <c r="K4" s="206" t="s">
        <v>210</v>
      </c>
      <c r="L4" s="206" t="s">
        <v>466</v>
      </c>
      <c r="M4" s="206" t="s">
        <v>210</v>
      </c>
      <c r="N4" s="206" t="s">
        <v>465</v>
      </c>
      <c r="O4" s="206" t="s">
        <v>210</v>
      </c>
      <c r="P4" s="928"/>
    </row>
    <row r="5" spans="1:29" ht="20.25" customHeight="1">
      <c r="A5" s="925"/>
      <c r="B5" s="158" t="s">
        <v>462</v>
      </c>
      <c r="C5" s="159">
        <f>SUM(C6+C13+C20+C32+C43+C63+C81+C105+C129)</f>
        <v>3678533</v>
      </c>
      <c r="D5" s="159">
        <f t="shared" ref="D5:N5" si="0">SUM(D6+D13+D20+D32+D43+D63+D81+D105+D129)</f>
        <v>34521</v>
      </c>
      <c r="E5" s="174">
        <f>(D5/P5)*100</f>
        <v>0.9384447550151106</v>
      </c>
      <c r="F5" s="159">
        <f t="shared" si="0"/>
        <v>155690</v>
      </c>
      <c r="G5" s="172">
        <f>(F5/P5)*100</f>
        <v>4.2323937286956514</v>
      </c>
      <c r="H5" s="159">
        <f t="shared" si="0"/>
        <v>454133</v>
      </c>
      <c r="I5" s="174">
        <f>(H5/P5)*100</f>
        <v>12.345492075237601</v>
      </c>
      <c r="J5" s="159">
        <f t="shared" si="0"/>
        <v>1810777</v>
      </c>
      <c r="K5" s="173">
        <f>(J5/P5)*100</f>
        <v>49.225520064656209</v>
      </c>
      <c r="L5" s="159">
        <f t="shared" si="0"/>
        <v>702671</v>
      </c>
      <c r="M5" s="173">
        <f>(L5/P5)*100</f>
        <v>19.101935472646296</v>
      </c>
      <c r="N5" s="159">
        <f t="shared" si="0"/>
        <v>520741</v>
      </c>
      <c r="O5" s="186">
        <f>(N5/P5)*100</f>
        <v>14.15621390374913</v>
      </c>
      <c r="P5" s="188">
        <f>+P6+P13+P20+P32+P43+P63+P81+P105+P129</f>
        <v>3678533</v>
      </c>
      <c r="R5" s="169">
        <v>0</v>
      </c>
      <c r="S5" s="169">
        <v>1</v>
      </c>
      <c r="T5" s="170" t="s">
        <v>268</v>
      </c>
      <c r="U5" s="170" t="s">
        <v>478</v>
      </c>
      <c r="V5" s="170" t="s">
        <v>479</v>
      </c>
      <c r="W5" s="170" t="s">
        <v>480</v>
      </c>
    </row>
    <row r="6" spans="1:29" ht="24.75" customHeight="1" thickBot="1">
      <c r="A6" s="35">
        <v>1</v>
      </c>
      <c r="B6" s="151" t="s">
        <v>121</v>
      </c>
      <c r="C6" s="152">
        <f>SUM(C7:C12)</f>
        <v>26383</v>
      </c>
      <c r="D6" s="152">
        <f>SUM(D7:D12)</f>
        <v>256</v>
      </c>
      <c r="E6" s="175">
        <f t="shared" ref="E6:E69" si="1">(D6/P6)*100</f>
        <v>0.97032179812758212</v>
      </c>
      <c r="F6" s="152">
        <f t="shared" ref="F6:N6" si="2">SUM(F7:F12)</f>
        <v>1261</v>
      </c>
      <c r="G6" s="175">
        <f t="shared" ref="G6:G69" si="3">(F6/P6)*100</f>
        <v>4.7795929196831297</v>
      </c>
      <c r="H6" s="152">
        <f t="shared" si="2"/>
        <v>4071</v>
      </c>
      <c r="I6" s="175">
        <f t="shared" ref="I6:I69" si="4">(H6/P6)*100</f>
        <v>15.430390781942918</v>
      </c>
      <c r="J6" s="152">
        <f t="shared" si="2"/>
        <v>13531</v>
      </c>
      <c r="K6" s="175">
        <f t="shared" ref="K6:K69" si="5">(J6/P6)*100</f>
        <v>51.286813478376224</v>
      </c>
      <c r="L6" s="152">
        <f t="shared" si="2"/>
        <v>4942</v>
      </c>
      <c r="M6" s="175">
        <f t="shared" ref="M6:M69" si="6">(L6/P6)*100</f>
        <v>18.73175908729106</v>
      </c>
      <c r="N6" s="152">
        <f t="shared" si="2"/>
        <v>2322</v>
      </c>
      <c r="O6" s="175">
        <f t="shared" ref="O6:O69" si="7">(N6/P6)*100</f>
        <v>8.8011219345790863</v>
      </c>
      <c r="P6" s="187">
        <f>SUM(P7:P12)</f>
        <v>26383</v>
      </c>
      <c r="Q6" s="156" t="s">
        <v>472</v>
      </c>
      <c r="R6" s="157" t="s">
        <v>470</v>
      </c>
      <c r="S6" s="157" t="s">
        <v>469</v>
      </c>
      <c r="T6" s="157" t="s">
        <v>468</v>
      </c>
      <c r="U6" s="157" t="s">
        <v>467</v>
      </c>
      <c r="V6" s="157" t="s">
        <v>466</v>
      </c>
      <c r="W6" s="157" t="s">
        <v>465</v>
      </c>
      <c r="Y6" s="13"/>
      <c r="Z6" s="13"/>
      <c r="AA6" s="13"/>
      <c r="AB6" s="13"/>
      <c r="AC6" s="13"/>
    </row>
    <row r="7" spans="1:29">
      <c r="A7" s="1">
        <v>142</v>
      </c>
      <c r="B7" s="144" t="s">
        <v>443</v>
      </c>
      <c r="C7" s="154">
        <f t="shared" ref="C7:C12" si="8">(D7+F7+H7+J7+L7+N7)</f>
        <v>865</v>
      </c>
      <c r="D7" s="146">
        <f t="shared" ref="D7:D12" si="9">VLOOKUP(A7,$Q$7:$W$131,2,0)</f>
        <v>4</v>
      </c>
      <c r="E7" s="176">
        <f t="shared" si="1"/>
        <v>0.46242774566473993</v>
      </c>
      <c r="F7" s="146">
        <f t="shared" ref="F7:F12" si="10">VLOOKUP(A7,$Q$7:$W$131,3,0)</f>
        <v>32</v>
      </c>
      <c r="G7" s="176">
        <f t="shared" si="3"/>
        <v>3.6994219653179194</v>
      </c>
      <c r="H7" s="146">
        <f t="shared" ref="H7:H12" si="11">VLOOKUP(A7,$Q$7:$W$131,4,0)</f>
        <v>114</v>
      </c>
      <c r="I7" s="176">
        <f t="shared" si="4"/>
        <v>13.179190751445086</v>
      </c>
      <c r="J7" s="146">
        <f t="shared" ref="J7:J12" si="12">VLOOKUP(A7,$Q$7:$W$131,5,0)</f>
        <v>343</v>
      </c>
      <c r="K7" s="176">
        <f t="shared" si="5"/>
        <v>39.653179190751445</v>
      </c>
      <c r="L7" s="146">
        <f t="shared" ref="L7:L12" si="13">VLOOKUP(A7,$Q$7:$W$131,6,0)</f>
        <v>198</v>
      </c>
      <c r="M7" s="176">
        <f t="shared" si="6"/>
        <v>22.890173410404625</v>
      </c>
      <c r="N7" s="146">
        <f t="shared" ref="N7:N12" si="14">VLOOKUP(A7,$Q$7:$W$131,7,0)</f>
        <v>174</v>
      </c>
      <c r="O7" s="176">
        <f t="shared" si="7"/>
        <v>20.115606936416185</v>
      </c>
      <c r="P7" s="165">
        <f>(D7+F7+H7+J7+L7+N7)</f>
        <v>865</v>
      </c>
      <c r="Q7" s="149">
        <v>1</v>
      </c>
      <c r="R7" s="13">
        <v>17156</v>
      </c>
      <c r="S7" s="13">
        <v>77065</v>
      </c>
      <c r="T7" s="13">
        <v>215035</v>
      </c>
      <c r="U7" s="161">
        <v>934633</v>
      </c>
      <c r="V7" s="162">
        <v>369629</v>
      </c>
      <c r="W7" s="13">
        <v>297049</v>
      </c>
      <c r="Y7" s="13"/>
      <c r="Z7" s="13"/>
      <c r="AA7" s="13"/>
      <c r="AB7" s="13"/>
      <c r="AC7" s="13"/>
    </row>
    <row r="8" spans="1:29">
      <c r="A8" s="1">
        <v>425</v>
      </c>
      <c r="B8" s="144" t="s">
        <v>442</v>
      </c>
      <c r="C8" s="154">
        <f t="shared" si="8"/>
        <v>1771</v>
      </c>
      <c r="D8" s="146">
        <f t="shared" si="9"/>
        <v>20</v>
      </c>
      <c r="E8" s="176">
        <f t="shared" si="1"/>
        <v>1.129305477131564</v>
      </c>
      <c r="F8" s="146">
        <f t="shared" si="10"/>
        <v>85</v>
      </c>
      <c r="G8" s="176">
        <f t="shared" si="3"/>
        <v>4.7995482778091469</v>
      </c>
      <c r="H8" s="146">
        <f t="shared" si="11"/>
        <v>256</v>
      </c>
      <c r="I8" s="176">
        <f t="shared" si="4"/>
        <v>14.455110107284019</v>
      </c>
      <c r="J8" s="146">
        <f t="shared" si="12"/>
        <v>905</v>
      </c>
      <c r="K8" s="176">
        <f t="shared" si="5"/>
        <v>51.10107284020328</v>
      </c>
      <c r="L8" s="146">
        <f t="shared" si="13"/>
        <v>320</v>
      </c>
      <c r="M8" s="176">
        <f t="shared" si="6"/>
        <v>18.068887634105025</v>
      </c>
      <c r="N8" s="146">
        <f t="shared" si="14"/>
        <v>185</v>
      </c>
      <c r="O8" s="176">
        <f t="shared" si="7"/>
        <v>10.446075663466967</v>
      </c>
      <c r="P8" s="165">
        <f t="shared" ref="P8:P71" si="15">(D8+F8+H8+J8+L8+N8)</f>
        <v>1771</v>
      </c>
      <c r="Q8" s="149">
        <v>2</v>
      </c>
      <c r="R8" s="13">
        <v>17</v>
      </c>
      <c r="S8" s="13">
        <v>131</v>
      </c>
      <c r="T8" s="13">
        <v>379</v>
      </c>
      <c r="U8" s="161">
        <v>1453</v>
      </c>
      <c r="V8" s="162">
        <v>607</v>
      </c>
      <c r="W8" s="13">
        <v>560</v>
      </c>
      <c r="Y8" s="13"/>
      <c r="Z8" s="13"/>
      <c r="AA8" s="13"/>
      <c r="AB8" s="13"/>
      <c r="AC8" s="13"/>
    </row>
    <row r="9" spans="1:29">
      <c r="A9" s="1">
        <v>579</v>
      </c>
      <c r="B9" s="144" t="s">
        <v>441</v>
      </c>
      <c r="C9" s="154">
        <f t="shared" si="8"/>
        <v>16946</v>
      </c>
      <c r="D9" s="146">
        <f t="shared" si="9"/>
        <v>172</v>
      </c>
      <c r="E9" s="176">
        <f t="shared" si="1"/>
        <v>1.0149887879145523</v>
      </c>
      <c r="F9" s="146">
        <f t="shared" si="10"/>
        <v>844</v>
      </c>
      <c r="G9" s="176">
        <f t="shared" si="3"/>
        <v>4.9805263779062905</v>
      </c>
      <c r="H9" s="146">
        <f t="shared" si="11"/>
        <v>2626</v>
      </c>
      <c r="I9" s="176">
        <f t="shared" si="4"/>
        <v>15.496282308509382</v>
      </c>
      <c r="J9" s="146">
        <f t="shared" si="12"/>
        <v>8635</v>
      </c>
      <c r="K9" s="176">
        <f t="shared" si="5"/>
        <v>50.955977811873012</v>
      </c>
      <c r="L9" s="146">
        <f t="shared" si="13"/>
        <v>3192</v>
      </c>
      <c r="M9" s="176">
        <f t="shared" si="6"/>
        <v>18.836303552460755</v>
      </c>
      <c r="N9" s="146">
        <f t="shared" si="14"/>
        <v>1477</v>
      </c>
      <c r="O9" s="176">
        <f t="shared" si="7"/>
        <v>8.7159211613360092</v>
      </c>
      <c r="P9" s="165">
        <f t="shared" si="15"/>
        <v>16946</v>
      </c>
      <c r="Q9" s="149">
        <v>4</v>
      </c>
      <c r="R9" s="13">
        <v>3</v>
      </c>
      <c r="S9" s="13">
        <v>21</v>
      </c>
      <c r="T9" s="13">
        <v>41</v>
      </c>
      <c r="U9" s="161">
        <v>145</v>
      </c>
      <c r="V9" s="162">
        <v>78</v>
      </c>
      <c r="W9" s="13">
        <v>70</v>
      </c>
      <c r="Y9" s="13"/>
      <c r="Z9" s="13"/>
      <c r="AA9" s="13"/>
      <c r="AB9" s="13"/>
      <c r="AC9" s="13"/>
    </row>
    <row r="10" spans="1:29">
      <c r="A10" s="1">
        <v>585</v>
      </c>
      <c r="B10" s="144" t="s">
        <v>440</v>
      </c>
      <c r="C10" s="154">
        <f t="shared" si="8"/>
        <v>3271</v>
      </c>
      <c r="D10" s="146">
        <f t="shared" si="9"/>
        <v>16</v>
      </c>
      <c r="E10" s="176">
        <f t="shared" si="1"/>
        <v>0.4891470498318557</v>
      </c>
      <c r="F10" s="146">
        <f t="shared" si="10"/>
        <v>123</v>
      </c>
      <c r="G10" s="176">
        <f t="shared" si="3"/>
        <v>3.7603179455823907</v>
      </c>
      <c r="H10" s="146">
        <f t="shared" si="11"/>
        <v>572</v>
      </c>
      <c r="I10" s="176">
        <f t="shared" si="4"/>
        <v>17.48700703148884</v>
      </c>
      <c r="J10" s="146">
        <f t="shared" si="12"/>
        <v>1532</v>
      </c>
      <c r="K10" s="176">
        <f t="shared" si="5"/>
        <v>46.835830021400184</v>
      </c>
      <c r="L10" s="146">
        <f t="shared" si="13"/>
        <v>690</v>
      </c>
      <c r="M10" s="176">
        <f t="shared" si="6"/>
        <v>21.094466523998779</v>
      </c>
      <c r="N10" s="146">
        <f t="shared" si="14"/>
        <v>338</v>
      </c>
      <c r="O10" s="176">
        <f t="shared" si="7"/>
        <v>10.333231427697951</v>
      </c>
      <c r="P10" s="165">
        <f t="shared" si="15"/>
        <v>3271</v>
      </c>
      <c r="Q10" s="149">
        <v>21</v>
      </c>
      <c r="R10" s="13">
        <v>4</v>
      </c>
      <c r="S10" s="13">
        <v>19</v>
      </c>
      <c r="T10" s="13">
        <v>84</v>
      </c>
      <c r="U10" s="161">
        <v>250</v>
      </c>
      <c r="V10" s="162">
        <v>107</v>
      </c>
      <c r="W10" s="13">
        <v>73</v>
      </c>
      <c r="Y10" s="13"/>
      <c r="Z10" s="13"/>
      <c r="AA10" s="13"/>
      <c r="AB10" s="13"/>
      <c r="AC10" s="13"/>
    </row>
    <row r="11" spans="1:29">
      <c r="A11" s="1">
        <v>591</v>
      </c>
      <c r="B11" s="144" t="s">
        <v>439</v>
      </c>
      <c r="C11" s="154">
        <f t="shared" si="8"/>
        <v>2877</v>
      </c>
      <c r="D11" s="146">
        <f t="shared" si="9"/>
        <v>41</v>
      </c>
      <c r="E11" s="176">
        <f t="shared" si="1"/>
        <v>1.4250955856795273</v>
      </c>
      <c r="F11" s="146">
        <f t="shared" si="10"/>
        <v>160</v>
      </c>
      <c r="G11" s="176">
        <f t="shared" si="3"/>
        <v>5.561348627042058</v>
      </c>
      <c r="H11" s="146">
        <f t="shared" si="11"/>
        <v>433</v>
      </c>
      <c r="I11" s="176">
        <f t="shared" si="4"/>
        <v>15.050399721932569</v>
      </c>
      <c r="J11" s="146">
        <f t="shared" si="12"/>
        <v>1691</v>
      </c>
      <c r="K11" s="176">
        <f t="shared" si="5"/>
        <v>58.776503302050742</v>
      </c>
      <c r="L11" s="146">
        <f t="shared" si="13"/>
        <v>428</v>
      </c>
      <c r="M11" s="176">
        <f t="shared" si="6"/>
        <v>14.876607577337506</v>
      </c>
      <c r="N11" s="146">
        <f t="shared" si="14"/>
        <v>124</v>
      </c>
      <c r="O11" s="176">
        <f t="shared" si="7"/>
        <v>4.3100451859575948</v>
      </c>
      <c r="P11" s="165">
        <f t="shared" si="15"/>
        <v>2877</v>
      </c>
      <c r="Q11" s="149">
        <v>30</v>
      </c>
      <c r="R11" s="13">
        <v>110</v>
      </c>
      <c r="S11" s="13">
        <v>572</v>
      </c>
      <c r="T11" s="13">
        <v>1956</v>
      </c>
      <c r="U11" s="161">
        <v>6884</v>
      </c>
      <c r="V11" s="162">
        <v>2630</v>
      </c>
      <c r="W11" s="13">
        <v>1485</v>
      </c>
      <c r="Y11" s="13"/>
      <c r="Z11" s="13"/>
      <c r="AA11" s="13"/>
      <c r="AB11" s="13"/>
      <c r="AC11" s="13"/>
    </row>
    <row r="12" spans="1:29" ht="13.5" thickBot="1">
      <c r="A12" s="1">
        <v>893</v>
      </c>
      <c r="B12" s="144" t="s">
        <v>438</v>
      </c>
      <c r="C12" s="154">
        <f t="shared" si="8"/>
        <v>653</v>
      </c>
      <c r="D12" s="146">
        <f t="shared" si="9"/>
        <v>3</v>
      </c>
      <c r="E12" s="176">
        <f t="shared" si="1"/>
        <v>0.45941807044410415</v>
      </c>
      <c r="F12" s="146">
        <f t="shared" si="10"/>
        <v>17</v>
      </c>
      <c r="G12" s="176">
        <f t="shared" si="3"/>
        <v>2.6033690658499236</v>
      </c>
      <c r="H12" s="146">
        <f t="shared" si="11"/>
        <v>70</v>
      </c>
      <c r="I12" s="176">
        <f t="shared" si="4"/>
        <v>10.719754977029096</v>
      </c>
      <c r="J12" s="146">
        <f t="shared" si="12"/>
        <v>425</v>
      </c>
      <c r="K12" s="176">
        <f t="shared" si="5"/>
        <v>65.084226646248084</v>
      </c>
      <c r="L12" s="146">
        <f t="shared" si="13"/>
        <v>114</v>
      </c>
      <c r="M12" s="176">
        <f t="shared" si="6"/>
        <v>17.457886676875958</v>
      </c>
      <c r="N12" s="146">
        <f t="shared" si="14"/>
        <v>24</v>
      </c>
      <c r="O12" s="176">
        <f t="shared" si="7"/>
        <v>3.6753445635528332</v>
      </c>
      <c r="P12" s="165">
        <f t="shared" si="15"/>
        <v>653</v>
      </c>
      <c r="Q12" s="149">
        <v>31</v>
      </c>
      <c r="R12" s="13">
        <v>26</v>
      </c>
      <c r="S12" s="13">
        <v>167</v>
      </c>
      <c r="T12" s="13">
        <v>660</v>
      </c>
      <c r="U12" s="161">
        <v>2381</v>
      </c>
      <c r="V12" s="162">
        <v>769</v>
      </c>
      <c r="W12" s="13">
        <v>425</v>
      </c>
      <c r="Y12" s="13"/>
      <c r="Z12" s="13"/>
      <c r="AA12" s="13"/>
      <c r="AB12" s="13"/>
      <c r="AC12" s="13"/>
    </row>
    <row r="13" spans="1:29" ht="13.5" thickBot="1">
      <c r="A13" s="35">
        <v>2</v>
      </c>
      <c r="B13" s="151" t="s">
        <v>119</v>
      </c>
      <c r="C13" s="155">
        <f>SUM(C14:C19)</f>
        <v>41589</v>
      </c>
      <c r="D13" s="153">
        <f>SUM(D14:D19)</f>
        <v>537</v>
      </c>
      <c r="E13" s="177">
        <f t="shared" si="1"/>
        <v>1.2912068094928948</v>
      </c>
      <c r="F13" s="153">
        <f t="shared" ref="F13:N13" si="16">SUM(F14:F19)</f>
        <v>2453</v>
      </c>
      <c r="G13" s="177">
        <f t="shared" si="3"/>
        <v>5.8981942340522737</v>
      </c>
      <c r="H13" s="153">
        <f t="shared" si="16"/>
        <v>7281</v>
      </c>
      <c r="I13" s="177">
        <f t="shared" si="4"/>
        <v>17.50703310971651</v>
      </c>
      <c r="J13" s="153">
        <f t="shared" si="16"/>
        <v>22611</v>
      </c>
      <c r="K13" s="177">
        <f t="shared" si="5"/>
        <v>54.367741470100263</v>
      </c>
      <c r="L13" s="153">
        <f t="shared" si="16"/>
        <v>6106</v>
      </c>
      <c r="M13" s="177">
        <f t="shared" si="6"/>
        <v>14.681766813340067</v>
      </c>
      <c r="N13" s="153">
        <f t="shared" si="16"/>
        <v>2601</v>
      </c>
      <c r="O13" s="178">
        <f t="shared" si="7"/>
        <v>6.2540575632979873</v>
      </c>
      <c r="P13" s="163">
        <f>SUM(P14:P19)</f>
        <v>41589</v>
      </c>
      <c r="Q13" s="149">
        <v>34</v>
      </c>
      <c r="R13" s="13">
        <v>61</v>
      </c>
      <c r="S13" s="13">
        <v>318</v>
      </c>
      <c r="T13" s="13">
        <v>1071</v>
      </c>
      <c r="U13" s="161">
        <v>3677</v>
      </c>
      <c r="V13" s="162">
        <v>1693</v>
      </c>
      <c r="W13" s="13">
        <v>1267</v>
      </c>
      <c r="Y13" s="13"/>
      <c r="Z13" s="13"/>
      <c r="AA13" s="13"/>
      <c r="AB13" s="13"/>
      <c r="AC13" s="13"/>
    </row>
    <row r="14" spans="1:29">
      <c r="A14" s="1">
        <v>120</v>
      </c>
      <c r="B14" s="144" t="s">
        <v>449</v>
      </c>
      <c r="C14" s="154">
        <f t="shared" ref="C14:C19" si="17">(D14+F14+H14+J14+L14+N14)</f>
        <v>919</v>
      </c>
      <c r="D14" s="146">
        <f t="shared" ref="D14:D19" si="18">VLOOKUP(A14,$Q$7:$W$131,2,0)</f>
        <v>8</v>
      </c>
      <c r="E14" s="176">
        <f t="shared" si="1"/>
        <v>0.87051142546245919</v>
      </c>
      <c r="F14" s="146">
        <f t="shared" ref="F14:F19" si="19">VLOOKUP(A14,$Q$7:$W$131,3,0)</f>
        <v>40</v>
      </c>
      <c r="G14" s="176">
        <f t="shared" si="3"/>
        <v>4.3525571273122958</v>
      </c>
      <c r="H14" s="146">
        <f t="shared" ref="H14:H19" si="20">VLOOKUP(A14,$Q$7:$W$131,4,0)</f>
        <v>118</v>
      </c>
      <c r="I14" s="176">
        <f t="shared" si="4"/>
        <v>12.840043525571273</v>
      </c>
      <c r="J14" s="146">
        <f t="shared" ref="J14:J19" si="21">VLOOKUP(A14,$Q$7:$W$131,5,0)</f>
        <v>559</v>
      </c>
      <c r="K14" s="176">
        <f t="shared" si="5"/>
        <v>60.826985854189338</v>
      </c>
      <c r="L14" s="146">
        <f t="shared" ref="L14:L19" si="22">VLOOKUP(A14,$Q$7:$W$131,6,0)</f>
        <v>139</v>
      </c>
      <c r="M14" s="176">
        <f t="shared" si="6"/>
        <v>15.125136017410229</v>
      </c>
      <c r="N14" s="146">
        <f t="shared" ref="N14:N19" si="23">VLOOKUP(A14,$Q$7:$W$131,7,0)</f>
        <v>55</v>
      </c>
      <c r="O14" s="176">
        <f t="shared" si="7"/>
        <v>5.9847660500544064</v>
      </c>
      <c r="P14" s="165">
        <f t="shared" si="15"/>
        <v>919</v>
      </c>
      <c r="Q14" s="149">
        <v>36</v>
      </c>
      <c r="R14" s="13">
        <v>13</v>
      </c>
      <c r="S14" s="13">
        <v>70</v>
      </c>
      <c r="T14" s="13">
        <v>232</v>
      </c>
      <c r="U14" s="161">
        <v>747</v>
      </c>
      <c r="V14" s="162">
        <v>282</v>
      </c>
      <c r="W14" s="13">
        <v>139</v>
      </c>
      <c r="Y14" s="13"/>
      <c r="Z14" s="13"/>
      <c r="AA14" s="13"/>
      <c r="AB14" s="13"/>
      <c r="AC14" s="13"/>
    </row>
    <row r="15" spans="1:29">
      <c r="A15" s="1">
        <v>154</v>
      </c>
      <c r="B15" s="144" t="s">
        <v>448</v>
      </c>
      <c r="C15" s="154">
        <f t="shared" si="17"/>
        <v>26223</v>
      </c>
      <c r="D15" s="146">
        <f t="shared" si="18"/>
        <v>344</v>
      </c>
      <c r="E15" s="176">
        <f t="shared" si="1"/>
        <v>1.3118254967013692</v>
      </c>
      <c r="F15" s="146">
        <f t="shared" si="19"/>
        <v>1575</v>
      </c>
      <c r="G15" s="176">
        <f t="shared" si="3"/>
        <v>6.0061777828623732</v>
      </c>
      <c r="H15" s="146">
        <f t="shared" si="20"/>
        <v>4579</v>
      </c>
      <c r="I15" s="176">
        <f t="shared" si="4"/>
        <v>17.461770201731305</v>
      </c>
      <c r="J15" s="146">
        <f t="shared" si="21"/>
        <v>13932</v>
      </c>
      <c r="K15" s="176">
        <f t="shared" si="5"/>
        <v>53.128932616405443</v>
      </c>
      <c r="L15" s="146">
        <f t="shared" si="22"/>
        <v>4011</v>
      </c>
      <c r="M15" s="176">
        <f t="shared" si="6"/>
        <v>15.295732753689508</v>
      </c>
      <c r="N15" s="146">
        <f t="shared" si="23"/>
        <v>1782</v>
      </c>
      <c r="O15" s="176">
        <f t="shared" si="7"/>
        <v>6.7955611486099992</v>
      </c>
      <c r="P15" s="165">
        <f t="shared" si="15"/>
        <v>26223</v>
      </c>
      <c r="Q15" s="149">
        <v>38</v>
      </c>
      <c r="R15" s="13">
        <v>4</v>
      </c>
      <c r="S15" s="13">
        <v>32</v>
      </c>
      <c r="T15" s="13">
        <v>120</v>
      </c>
      <c r="U15" s="161">
        <v>556</v>
      </c>
      <c r="V15" s="162">
        <v>140</v>
      </c>
      <c r="W15" s="13">
        <v>98</v>
      </c>
      <c r="Y15" s="13"/>
      <c r="Z15" s="13"/>
      <c r="AA15" s="13"/>
      <c r="AB15" s="13"/>
      <c r="AC15" s="13"/>
    </row>
    <row r="16" spans="1:29">
      <c r="A16" s="1">
        <v>250</v>
      </c>
      <c r="B16" s="144" t="s">
        <v>447</v>
      </c>
      <c r="C16" s="154">
        <f t="shared" si="17"/>
        <v>8877</v>
      </c>
      <c r="D16" s="146">
        <f t="shared" si="18"/>
        <v>134</v>
      </c>
      <c r="E16" s="176">
        <f t="shared" si="1"/>
        <v>1.5095189816379406</v>
      </c>
      <c r="F16" s="146">
        <f t="shared" si="19"/>
        <v>625</v>
      </c>
      <c r="G16" s="176">
        <f t="shared" si="3"/>
        <v>7.0406668919680078</v>
      </c>
      <c r="H16" s="146">
        <f t="shared" si="20"/>
        <v>1803</v>
      </c>
      <c r="I16" s="176">
        <f t="shared" si="4"/>
        <v>20.310915849949307</v>
      </c>
      <c r="J16" s="146">
        <f t="shared" si="21"/>
        <v>4680</v>
      </c>
      <c r="K16" s="176">
        <f t="shared" si="5"/>
        <v>52.720513687056439</v>
      </c>
      <c r="L16" s="146">
        <f t="shared" si="22"/>
        <v>1157</v>
      </c>
      <c r="M16" s="176">
        <f t="shared" si="6"/>
        <v>13.033682550411175</v>
      </c>
      <c r="N16" s="146">
        <f t="shared" si="23"/>
        <v>478</v>
      </c>
      <c r="O16" s="176">
        <f t="shared" si="7"/>
        <v>5.3847020389771325</v>
      </c>
      <c r="P16" s="165">
        <f t="shared" si="15"/>
        <v>8877</v>
      </c>
      <c r="Q16" s="149">
        <v>40</v>
      </c>
      <c r="R16" s="13">
        <v>4</v>
      </c>
      <c r="S16" s="13">
        <v>58</v>
      </c>
      <c r="T16" s="13">
        <v>211</v>
      </c>
      <c r="U16" s="161">
        <v>994</v>
      </c>
      <c r="V16" s="162">
        <v>277</v>
      </c>
      <c r="W16" s="13">
        <v>92</v>
      </c>
      <c r="Y16" s="13"/>
      <c r="Z16" s="13"/>
      <c r="AA16" s="13"/>
      <c r="AB16" s="13"/>
      <c r="AC16" s="13"/>
    </row>
    <row r="17" spans="1:29">
      <c r="A17" s="1">
        <v>495</v>
      </c>
      <c r="B17" s="144" t="s">
        <v>446</v>
      </c>
      <c r="C17" s="154">
        <f t="shared" si="17"/>
        <v>1135</v>
      </c>
      <c r="D17" s="146">
        <f t="shared" si="18"/>
        <v>11</v>
      </c>
      <c r="E17" s="176">
        <f t="shared" si="1"/>
        <v>0.96916299559471364</v>
      </c>
      <c r="F17" s="146">
        <f t="shared" si="19"/>
        <v>46</v>
      </c>
      <c r="G17" s="176">
        <f t="shared" si="3"/>
        <v>4.0528634361233484</v>
      </c>
      <c r="H17" s="146">
        <f t="shared" si="20"/>
        <v>172</v>
      </c>
      <c r="I17" s="176">
        <f t="shared" si="4"/>
        <v>15.15418502202643</v>
      </c>
      <c r="J17" s="146">
        <f t="shared" si="21"/>
        <v>665</v>
      </c>
      <c r="K17" s="176">
        <f t="shared" si="5"/>
        <v>58.590308370044056</v>
      </c>
      <c r="L17" s="146">
        <f t="shared" si="22"/>
        <v>176</v>
      </c>
      <c r="M17" s="176">
        <f t="shared" si="6"/>
        <v>15.506607929515418</v>
      </c>
      <c r="N17" s="146">
        <f t="shared" si="23"/>
        <v>65</v>
      </c>
      <c r="O17" s="176">
        <f t="shared" si="7"/>
        <v>5.7268722466960353</v>
      </c>
      <c r="P17" s="165">
        <f t="shared" si="15"/>
        <v>1135</v>
      </c>
      <c r="Q17" s="149">
        <v>42</v>
      </c>
      <c r="R17" s="13">
        <v>99</v>
      </c>
      <c r="S17" s="13">
        <v>369</v>
      </c>
      <c r="T17" s="13">
        <v>1210</v>
      </c>
      <c r="U17" s="161">
        <v>4551</v>
      </c>
      <c r="V17" s="162">
        <v>1614</v>
      </c>
      <c r="W17" s="13">
        <v>974</v>
      </c>
      <c r="Y17" s="13"/>
      <c r="Z17" s="13"/>
      <c r="AA17" s="13"/>
      <c r="AB17" s="13"/>
      <c r="AC17" s="13"/>
    </row>
    <row r="18" spans="1:29">
      <c r="A18" s="1">
        <v>790</v>
      </c>
      <c r="B18" s="144" t="s">
        <v>445</v>
      </c>
      <c r="C18" s="154">
        <f t="shared" si="17"/>
        <v>2437</v>
      </c>
      <c r="D18" s="146">
        <f t="shared" si="18"/>
        <v>16</v>
      </c>
      <c r="E18" s="176">
        <f t="shared" si="1"/>
        <v>0.65654493229380384</v>
      </c>
      <c r="F18" s="146">
        <f t="shared" si="19"/>
        <v>96</v>
      </c>
      <c r="G18" s="176">
        <f t="shared" si="3"/>
        <v>3.9392695937628233</v>
      </c>
      <c r="H18" s="146">
        <f t="shared" si="20"/>
        <v>350</v>
      </c>
      <c r="I18" s="176">
        <f t="shared" si="4"/>
        <v>14.36192039392696</v>
      </c>
      <c r="J18" s="146">
        <f t="shared" si="21"/>
        <v>1524</v>
      </c>
      <c r="K18" s="176">
        <f t="shared" si="5"/>
        <v>62.535904800984824</v>
      </c>
      <c r="L18" s="146">
        <f t="shared" si="22"/>
        <v>335</v>
      </c>
      <c r="M18" s="176">
        <f t="shared" si="6"/>
        <v>13.746409519901517</v>
      </c>
      <c r="N18" s="146">
        <f t="shared" si="23"/>
        <v>116</v>
      </c>
      <c r="O18" s="176">
        <f t="shared" si="7"/>
        <v>4.7599507591300778</v>
      </c>
      <c r="P18" s="165">
        <f t="shared" si="15"/>
        <v>2437</v>
      </c>
      <c r="Q18" s="149">
        <v>44</v>
      </c>
      <c r="R18" s="13">
        <v>14</v>
      </c>
      <c r="S18" s="13">
        <v>81</v>
      </c>
      <c r="T18" s="13">
        <v>225</v>
      </c>
      <c r="U18" s="161">
        <v>653</v>
      </c>
      <c r="V18" s="162">
        <v>169</v>
      </c>
      <c r="W18" s="13">
        <v>61</v>
      </c>
      <c r="Y18" s="13"/>
      <c r="Z18" s="13"/>
      <c r="AA18" s="13"/>
      <c r="AB18" s="13"/>
      <c r="AC18" s="13"/>
    </row>
    <row r="19" spans="1:29" ht="13.5" thickBot="1">
      <c r="A19" s="1">
        <v>895</v>
      </c>
      <c r="B19" s="144" t="s">
        <v>444</v>
      </c>
      <c r="C19" s="154">
        <f t="shared" si="17"/>
        <v>1998</v>
      </c>
      <c r="D19" s="146">
        <f t="shared" si="18"/>
        <v>24</v>
      </c>
      <c r="E19" s="176">
        <f t="shared" si="1"/>
        <v>1.2012012012012012</v>
      </c>
      <c r="F19" s="146">
        <f t="shared" si="19"/>
        <v>71</v>
      </c>
      <c r="G19" s="176">
        <f t="shared" si="3"/>
        <v>3.5535535535535532</v>
      </c>
      <c r="H19" s="146">
        <f t="shared" si="20"/>
        <v>259</v>
      </c>
      <c r="I19" s="176">
        <f t="shared" si="4"/>
        <v>12.962962962962962</v>
      </c>
      <c r="J19" s="146">
        <f t="shared" si="21"/>
        <v>1251</v>
      </c>
      <c r="K19" s="176">
        <f t="shared" si="5"/>
        <v>62.612612612612615</v>
      </c>
      <c r="L19" s="146">
        <f t="shared" si="22"/>
        <v>288</v>
      </c>
      <c r="M19" s="176">
        <f t="shared" si="6"/>
        <v>14.414414414414415</v>
      </c>
      <c r="N19" s="146">
        <f t="shared" si="23"/>
        <v>105</v>
      </c>
      <c r="O19" s="176">
        <f t="shared" si="7"/>
        <v>5.2552552552552552</v>
      </c>
      <c r="P19" s="165">
        <f t="shared" si="15"/>
        <v>1998</v>
      </c>
      <c r="Q19" s="149">
        <v>45</v>
      </c>
      <c r="R19" s="13">
        <v>1207</v>
      </c>
      <c r="S19" s="13">
        <v>5053</v>
      </c>
      <c r="T19" s="13">
        <v>16096</v>
      </c>
      <c r="U19" s="161">
        <v>44612</v>
      </c>
      <c r="V19" s="162">
        <v>13326</v>
      </c>
      <c r="W19" s="13">
        <v>4771</v>
      </c>
      <c r="Y19" s="13"/>
      <c r="Z19" s="13"/>
      <c r="AA19" s="13"/>
      <c r="AB19" s="13"/>
      <c r="AC19" s="13"/>
    </row>
    <row r="20" spans="1:29" ht="13.5" thickBot="1">
      <c r="A20" s="35">
        <v>3</v>
      </c>
      <c r="B20" s="151" t="s">
        <v>345</v>
      </c>
      <c r="C20" s="155">
        <f>SUM(C21:C31)</f>
        <v>186781</v>
      </c>
      <c r="D20" s="153">
        <f>SUM(D21:D31)</f>
        <v>2645</v>
      </c>
      <c r="E20" s="177">
        <f t="shared" si="1"/>
        <v>1.4160969263468981</v>
      </c>
      <c r="F20" s="153">
        <f t="shared" ref="F20:N20" si="24">SUM(F21:F31)</f>
        <v>11180</v>
      </c>
      <c r="G20" s="177">
        <f t="shared" si="3"/>
        <v>5.985619522328288</v>
      </c>
      <c r="H20" s="153">
        <f t="shared" si="24"/>
        <v>36574</v>
      </c>
      <c r="I20" s="177">
        <f t="shared" si="4"/>
        <v>19.581220787981646</v>
      </c>
      <c r="J20" s="153">
        <f t="shared" si="24"/>
        <v>97995</v>
      </c>
      <c r="K20" s="177">
        <f t="shared" si="5"/>
        <v>52.465186501839057</v>
      </c>
      <c r="L20" s="153">
        <f t="shared" si="24"/>
        <v>28137</v>
      </c>
      <c r="M20" s="177">
        <f t="shared" si="6"/>
        <v>15.064166055433903</v>
      </c>
      <c r="N20" s="153">
        <f t="shared" si="24"/>
        <v>10250</v>
      </c>
      <c r="O20" s="178">
        <f t="shared" si="7"/>
        <v>5.4877102060702105</v>
      </c>
      <c r="P20" s="163">
        <f>SUM(P21:P31)</f>
        <v>186781</v>
      </c>
      <c r="Q20" s="149">
        <v>51</v>
      </c>
      <c r="R20" s="13">
        <v>44</v>
      </c>
      <c r="S20" s="13">
        <v>177</v>
      </c>
      <c r="T20" s="13">
        <v>602</v>
      </c>
      <c r="U20" s="161">
        <v>1800</v>
      </c>
      <c r="V20" s="162">
        <v>579</v>
      </c>
      <c r="W20" s="13">
        <v>280</v>
      </c>
      <c r="Y20" s="13"/>
      <c r="Z20" s="13"/>
      <c r="AA20" s="13"/>
      <c r="AB20" s="13"/>
      <c r="AC20" s="13"/>
    </row>
    <row r="21" spans="1:29">
      <c r="A21" s="1">
        <v>45</v>
      </c>
      <c r="B21" s="144" t="s">
        <v>344</v>
      </c>
      <c r="C21" s="154">
        <f t="shared" ref="C21:C31" si="25">(D21+F21+H21+J21+L21+N21)</f>
        <v>85065</v>
      </c>
      <c r="D21" s="146">
        <f t="shared" ref="D21:D31" si="26">VLOOKUP(A21,$Q$7:$W$131,2,0)</f>
        <v>1207</v>
      </c>
      <c r="E21" s="176">
        <f t="shared" si="1"/>
        <v>1.4189149473931699</v>
      </c>
      <c r="F21" s="146">
        <f t="shared" ref="F21:F31" si="27">VLOOKUP(A21,$Q$7:$W$131,3,0)</f>
        <v>5053</v>
      </c>
      <c r="G21" s="176">
        <f t="shared" si="3"/>
        <v>5.9401634044554168</v>
      </c>
      <c r="H21" s="146">
        <f t="shared" ref="H21:H31" si="28">VLOOKUP(A21,$Q$7:$W$131,4,0)</f>
        <v>16096</v>
      </c>
      <c r="I21" s="176">
        <f t="shared" si="4"/>
        <v>18.922000822900134</v>
      </c>
      <c r="J21" s="146">
        <f t="shared" ref="J21:J31" si="29">VLOOKUP(A21,$Q$7:$W$131,5,0)</f>
        <v>44612</v>
      </c>
      <c r="K21" s="176">
        <f t="shared" si="5"/>
        <v>52.444601187327336</v>
      </c>
      <c r="L21" s="146">
        <f t="shared" ref="L21:L31" si="30">VLOOKUP(A21,$Q$7:$W$131,6,0)</f>
        <v>13326</v>
      </c>
      <c r="M21" s="176">
        <f t="shared" si="6"/>
        <v>15.665667430788222</v>
      </c>
      <c r="N21" s="146">
        <f t="shared" ref="N21:N31" si="31">VLOOKUP(A21,$Q$7:$W$131,7,0)</f>
        <v>4771</v>
      </c>
      <c r="O21" s="176">
        <f t="shared" si="7"/>
        <v>5.6086522071357194</v>
      </c>
      <c r="P21" s="165">
        <f t="shared" si="15"/>
        <v>85065</v>
      </c>
      <c r="Q21" s="149">
        <v>55</v>
      </c>
      <c r="R21" s="13">
        <v>3</v>
      </c>
      <c r="S21" s="13">
        <v>30</v>
      </c>
      <c r="T21" s="13">
        <v>84</v>
      </c>
      <c r="U21" s="161">
        <v>247</v>
      </c>
      <c r="V21" s="162">
        <v>83</v>
      </c>
      <c r="W21" s="13">
        <v>42</v>
      </c>
      <c r="Y21" s="13"/>
      <c r="Z21" s="13"/>
      <c r="AA21" s="13"/>
      <c r="AB21" s="13"/>
      <c r="AC21" s="13"/>
    </row>
    <row r="22" spans="1:29">
      <c r="A22" s="1">
        <v>51</v>
      </c>
      <c r="B22" s="144" t="s">
        <v>343</v>
      </c>
      <c r="C22" s="154">
        <f t="shared" si="25"/>
        <v>3482</v>
      </c>
      <c r="D22" s="146">
        <f t="shared" si="26"/>
        <v>44</v>
      </c>
      <c r="E22" s="176">
        <f t="shared" si="1"/>
        <v>1.2636415852958069</v>
      </c>
      <c r="F22" s="146">
        <f t="shared" si="27"/>
        <v>177</v>
      </c>
      <c r="G22" s="176">
        <f t="shared" si="3"/>
        <v>5.083285468121769</v>
      </c>
      <c r="H22" s="146">
        <f t="shared" si="28"/>
        <v>602</v>
      </c>
      <c r="I22" s="176">
        <f t="shared" si="4"/>
        <v>17.288914417001724</v>
      </c>
      <c r="J22" s="146">
        <f t="shared" si="29"/>
        <v>1800</v>
      </c>
      <c r="K22" s="176">
        <f t="shared" si="5"/>
        <v>51.694428489373919</v>
      </c>
      <c r="L22" s="146">
        <f t="shared" si="30"/>
        <v>579</v>
      </c>
      <c r="M22" s="176">
        <f t="shared" si="6"/>
        <v>16.62837449741528</v>
      </c>
      <c r="N22" s="146">
        <f t="shared" si="31"/>
        <v>280</v>
      </c>
      <c r="O22" s="176">
        <f t="shared" si="7"/>
        <v>8.0413555427915</v>
      </c>
      <c r="P22" s="165">
        <f t="shared" si="15"/>
        <v>3482</v>
      </c>
      <c r="Q22" s="149">
        <v>59</v>
      </c>
      <c r="R22" s="13">
        <v>4</v>
      </c>
      <c r="S22" s="13">
        <v>44</v>
      </c>
      <c r="T22" s="13">
        <v>138</v>
      </c>
      <c r="U22" s="161">
        <v>473</v>
      </c>
      <c r="V22" s="162">
        <v>240</v>
      </c>
      <c r="W22" s="13">
        <v>236</v>
      </c>
      <c r="Y22" s="13"/>
      <c r="Z22" s="13"/>
      <c r="AA22" s="13"/>
      <c r="AB22" s="13"/>
      <c r="AC22" s="13"/>
    </row>
    <row r="23" spans="1:29">
      <c r="A23" s="1">
        <v>147</v>
      </c>
      <c r="B23" s="144" t="s">
        <v>342</v>
      </c>
      <c r="C23" s="154">
        <f t="shared" si="25"/>
        <v>24187</v>
      </c>
      <c r="D23" s="146">
        <f t="shared" si="26"/>
        <v>347</v>
      </c>
      <c r="E23" s="176">
        <f t="shared" si="1"/>
        <v>1.434654979947906</v>
      </c>
      <c r="F23" s="146">
        <f t="shared" si="27"/>
        <v>1529</v>
      </c>
      <c r="G23" s="176">
        <f t="shared" si="3"/>
        <v>6.3215777070327039</v>
      </c>
      <c r="H23" s="146">
        <f t="shared" si="28"/>
        <v>4877</v>
      </c>
      <c r="I23" s="176">
        <f t="shared" si="4"/>
        <v>20.163724314714514</v>
      </c>
      <c r="J23" s="146">
        <f t="shared" si="29"/>
        <v>12878</v>
      </c>
      <c r="K23" s="176">
        <f t="shared" si="5"/>
        <v>53.243477901351966</v>
      </c>
      <c r="L23" s="146">
        <f t="shared" si="30"/>
        <v>3434</v>
      </c>
      <c r="M23" s="176">
        <f t="shared" si="6"/>
        <v>14.197709513374953</v>
      </c>
      <c r="N23" s="146">
        <f t="shared" si="31"/>
        <v>1122</v>
      </c>
      <c r="O23" s="176">
        <f t="shared" si="7"/>
        <v>4.6388555835779544</v>
      </c>
      <c r="P23" s="165">
        <f t="shared" si="15"/>
        <v>24187</v>
      </c>
      <c r="Q23" s="149">
        <v>79</v>
      </c>
      <c r="R23" s="13">
        <v>187</v>
      </c>
      <c r="S23" s="13">
        <v>898</v>
      </c>
      <c r="T23" s="13">
        <v>2971</v>
      </c>
      <c r="U23" s="161">
        <v>10504</v>
      </c>
      <c r="V23" s="162">
        <v>4033</v>
      </c>
      <c r="W23" s="13">
        <v>2784</v>
      </c>
      <c r="Y23" s="13"/>
      <c r="Z23" s="13"/>
      <c r="AA23" s="13"/>
      <c r="AB23" s="13"/>
      <c r="AC23" s="13"/>
    </row>
    <row r="24" spans="1:29">
      <c r="A24" s="1">
        <v>172</v>
      </c>
      <c r="B24" s="144" t="s">
        <v>341</v>
      </c>
      <c r="C24" s="154">
        <f t="shared" si="25"/>
        <v>28510</v>
      </c>
      <c r="D24" s="146">
        <f t="shared" si="26"/>
        <v>417</v>
      </c>
      <c r="E24" s="176">
        <f t="shared" si="1"/>
        <v>1.4626446860750615</v>
      </c>
      <c r="F24" s="146">
        <f t="shared" si="27"/>
        <v>1684</v>
      </c>
      <c r="G24" s="176">
        <f t="shared" si="3"/>
        <v>5.9066994037179938</v>
      </c>
      <c r="H24" s="146">
        <f t="shared" si="28"/>
        <v>5888</v>
      </c>
      <c r="I24" s="176">
        <f t="shared" si="4"/>
        <v>20.652402665731323</v>
      </c>
      <c r="J24" s="146">
        <f t="shared" si="29"/>
        <v>14800</v>
      </c>
      <c r="K24" s="176">
        <f t="shared" si="5"/>
        <v>51.911609961417049</v>
      </c>
      <c r="L24" s="146">
        <f t="shared" si="30"/>
        <v>4188</v>
      </c>
      <c r="M24" s="176">
        <f t="shared" si="6"/>
        <v>14.68958260259558</v>
      </c>
      <c r="N24" s="146">
        <f t="shared" si="31"/>
        <v>1533</v>
      </c>
      <c r="O24" s="176">
        <f t="shared" si="7"/>
        <v>5.3770606804629955</v>
      </c>
      <c r="P24" s="165">
        <f t="shared" si="15"/>
        <v>28510</v>
      </c>
      <c r="Q24" s="149">
        <v>86</v>
      </c>
      <c r="R24" s="13">
        <v>13</v>
      </c>
      <c r="S24" s="13">
        <v>36</v>
      </c>
      <c r="T24" s="13">
        <v>185</v>
      </c>
      <c r="U24" s="161">
        <v>501</v>
      </c>
      <c r="V24" s="162">
        <v>195</v>
      </c>
      <c r="W24" s="13">
        <v>77</v>
      </c>
      <c r="Y24" s="13"/>
      <c r="Z24" s="13"/>
      <c r="AA24" s="13"/>
      <c r="AB24" s="13"/>
      <c r="AC24" s="13"/>
    </row>
    <row r="25" spans="1:29">
      <c r="A25" s="1">
        <v>475</v>
      </c>
      <c r="B25" s="144" t="s">
        <v>340</v>
      </c>
      <c r="C25" s="154">
        <f t="shared" si="25"/>
        <v>189</v>
      </c>
      <c r="D25" s="146">
        <f t="shared" si="26"/>
        <v>4</v>
      </c>
      <c r="E25" s="176">
        <f t="shared" si="1"/>
        <v>2.1164021164021163</v>
      </c>
      <c r="F25" s="146">
        <f t="shared" si="27"/>
        <v>4</v>
      </c>
      <c r="G25" s="176">
        <f t="shared" si="3"/>
        <v>2.1164021164021163</v>
      </c>
      <c r="H25" s="146">
        <f t="shared" si="28"/>
        <v>32</v>
      </c>
      <c r="I25" s="176">
        <f t="shared" si="4"/>
        <v>16.93121693121693</v>
      </c>
      <c r="J25" s="146">
        <f t="shared" si="29"/>
        <v>100</v>
      </c>
      <c r="K25" s="176">
        <f t="shared" si="5"/>
        <v>52.910052910052904</v>
      </c>
      <c r="L25" s="146">
        <f t="shared" si="30"/>
        <v>39</v>
      </c>
      <c r="M25" s="176">
        <f t="shared" si="6"/>
        <v>20.634920634920633</v>
      </c>
      <c r="N25" s="146">
        <f t="shared" si="31"/>
        <v>10</v>
      </c>
      <c r="O25" s="176">
        <f t="shared" si="7"/>
        <v>5.2910052910052912</v>
      </c>
      <c r="P25" s="165">
        <f t="shared" si="15"/>
        <v>189</v>
      </c>
      <c r="Q25" s="149">
        <v>88</v>
      </c>
      <c r="R25" s="13">
        <v>2986</v>
      </c>
      <c r="S25" s="13">
        <v>13531</v>
      </c>
      <c r="T25" s="13">
        <v>39198</v>
      </c>
      <c r="U25" s="161">
        <v>151547</v>
      </c>
      <c r="V25" s="162">
        <v>56688</v>
      </c>
      <c r="W25" s="13">
        <v>39696</v>
      </c>
      <c r="Y25" s="13"/>
      <c r="Z25" s="13"/>
      <c r="AA25" s="13"/>
      <c r="AB25" s="13"/>
      <c r="AC25" s="13"/>
    </row>
    <row r="26" spans="1:29">
      <c r="A26" s="1">
        <v>480</v>
      </c>
      <c r="B26" s="144" t="s">
        <v>339</v>
      </c>
      <c r="C26" s="154">
        <f t="shared" si="25"/>
        <v>2035</v>
      </c>
      <c r="D26" s="146">
        <f t="shared" si="26"/>
        <v>22</v>
      </c>
      <c r="E26" s="176">
        <f t="shared" si="1"/>
        <v>1.0810810810810811</v>
      </c>
      <c r="F26" s="146">
        <f t="shared" si="27"/>
        <v>106</v>
      </c>
      <c r="G26" s="176">
        <f t="shared" si="3"/>
        <v>5.2088452088452089</v>
      </c>
      <c r="H26" s="146">
        <f t="shared" si="28"/>
        <v>386</v>
      </c>
      <c r="I26" s="176">
        <f t="shared" si="4"/>
        <v>18.968058968058969</v>
      </c>
      <c r="J26" s="146">
        <f t="shared" si="29"/>
        <v>1163</v>
      </c>
      <c r="K26" s="176">
        <f t="shared" si="5"/>
        <v>57.149877149877149</v>
      </c>
      <c r="L26" s="146">
        <f t="shared" si="30"/>
        <v>269</v>
      </c>
      <c r="M26" s="176">
        <f t="shared" si="6"/>
        <v>13.218673218673219</v>
      </c>
      <c r="N26" s="146">
        <f t="shared" si="31"/>
        <v>89</v>
      </c>
      <c r="O26" s="176">
        <f t="shared" si="7"/>
        <v>4.3734643734643734</v>
      </c>
      <c r="P26" s="165">
        <f t="shared" si="15"/>
        <v>2035</v>
      </c>
      <c r="Q26" s="149">
        <v>91</v>
      </c>
      <c r="R26" s="13">
        <v>3</v>
      </c>
      <c r="S26" s="13">
        <v>30</v>
      </c>
      <c r="T26" s="13">
        <v>113</v>
      </c>
      <c r="U26" s="161">
        <v>333</v>
      </c>
      <c r="V26" s="162">
        <v>166</v>
      </c>
      <c r="W26" s="13">
        <v>105</v>
      </c>
      <c r="Y26" s="13"/>
      <c r="Z26" s="13"/>
      <c r="AA26" s="13"/>
      <c r="AB26" s="13"/>
      <c r="AC26" s="13"/>
    </row>
    <row r="27" spans="1:29">
      <c r="A27" s="1">
        <v>490</v>
      </c>
      <c r="B27" s="144" t="s">
        <v>338</v>
      </c>
      <c r="C27" s="154">
        <f t="shared" si="25"/>
        <v>4027</v>
      </c>
      <c r="D27" s="146">
        <f t="shared" si="26"/>
        <v>51</v>
      </c>
      <c r="E27" s="176">
        <f t="shared" si="1"/>
        <v>1.2664514526943134</v>
      </c>
      <c r="F27" s="146">
        <f t="shared" si="27"/>
        <v>209</v>
      </c>
      <c r="G27" s="176">
        <f t="shared" si="3"/>
        <v>5.189967717904147</v>
      </c>
      <c r="H27" s="146">
        <f t="shared" si="28"/>
        <v>698</v>
      </c>
      <c r="I27" s="176">
        <f t="shared" si="4"/>
        <v>17.333002234914328</v>
      </c>
      <c r="J27" s="146">
        <f t="shared" si="29"/>
        <v>2257</v>
      </c>
      <c r="K27" s="176">
        <f t="shared" si="5"/>
        <v>56.046684877079713</v>
      </c>
      <c r="L27" s="146">
        <f t="shared" si="30"/>
        <v>569</v>
      </c>
      <c r="M27" s="176">
        <f t="shared" si="6"/>
        <v>14.129625031040478</v>
      </c>
      <c r="N27" s="146">
        <f t="shared" si="31"/>
        <v>243</v>
      </c>
      <c r="O27" s="176">
        <f t="shared" si="7"/>
        <v>6.0342686863670227</v>
      </c>
      <c r="P27" s="165">
        <f t="shared" si="15"/>
        <v>4027</v>
      </c>
      <c r="Q27" s="149">
        <v>93</v>
      </c>
      <c r="R27" s="13">
        <v>8</v>
      </c>
      <c r="S27" s="13">
        <v>40</v>
      </c>
      <c r="T27" s="13">
        <v>186</v>
      </c>
      <c r="U27" s="161">
        <v>594</v>
      </c>
      <c r="V27" s="162">
        <v>240</v>
      </c>
      <c r="W27" s="13">
        <v>126</v>
      </c>
      <c r="Y27" s="13"/>
      <c r="Z27" s="13"/>
      <c r="AA27" s="13"/>
      <c r="AB27" s="13"/>
      <c r="AC27" s="13"/>
    </row>
    <row r="28" spans="1:29">
      <c r="A28" s="1">
        <v>659</v>
      </c>
      <c r="B28" s="144" t="s">
        <v>337</v>
      </c>
      <c r="C28" s="154">
        <f t="shared" si="25"/>
        <v>907</v>
      </c>
      <c r="D28" s="146">
        <f t="shared" si="26"/>
        <v>6</v>
      </c>
      <c r="E28" s="176">
        <f t="shared" si="1"/>
        <v>0.66152149944873206</v>
      </c>
      <c r="F28" s="146">
        <f t="shared" si="27"/>
        <v>50</v>
      </c>
      <c r="G28" s="176">
        <f t="shared" si="3"/>
        <v>5.5126791620727671</v>
      </c>
      <c r="H28" s="146">
        <f t="shared" si="28"/>
        <v>158</v>
      </c>
      <c r="I28" s="176">
        <f t="shared" si="4"/>
        <v>17.420066152149946</v>
      </c>
      <c r="J28" s="146">
        <f t="shared" si="29"/>
        <v>478</v>
      </c>
      <c r="K28" s="176">
        <f t="shared" si="5"/>
        <v>52.701212789415649</v>
      </c>
      <c r="L28" s="146">
        <f t="shared" si="30"/>
        <v>166</v>
      </c>
      <c r="M28" s="176">
        <f t="shared" si="6"/>
        <v>18.302094818081589</v>
      </c>
      <c r="N28" s="146">
        <f t="shared" si="31"/>
        <v>49</v>
      </c>
      <c r="O28" s="176">
        <f t="shared" si="7"/>
        <v>5.4024255788313127</v>
      </c>
      <c r="P28" s="165">
        <f t="shared" si="15"/>
        <v>907</v>
      </c>
      <c r="Q28" s="149">
        <v>101</v>
      </c>
      <c r="R28" s="13">
        <v>61</v>
      </c>
      <c r="S28" s="13">
        <v>280</v>
      </c>
      <c r="T28" s="13">
        <v>983</v>
      </c>
      <c r="U28" s="161">
        <v>3375</v>
      </c>
      <c r="V28" s="162">
        <v>1515</v>
      </c>
      <c r="W28" s="13">
        <v>1023</v>
      </c>
      <c r="Y28" s="13"/>
      <c r="Z28" s="13"/>
      <c r="AA28" s="13"/>
      <c r="AB28" s="13"/>
      <c r="AC28" s="13"/>
    </row>
    <row r="29" spans="1:29">
      <c r="A29" s="1">
        <v>665</v>
      </c>
      <c r="B29" s="144" t="s">
        <v>335</v>
      </c>
      <c r="C29" s="154">
        <f t="shared" si="25"/>
        <v>2330</v>
      </c>
      <c r="D29" s="146">
        <f t="shared" si="26"/>
        <v>13</v>
      </c>
      <c r="E29" s="176">
        <f t="shared" si="1"/>
        <v>0.55793991416309008</v>
      </c>
      <c r="F29" s="146">
        <f t="shared" si="27"/>
        <v>108</v>
      </c>
      <c r="G29" s="176">
        <f t="shared" si="3"/>
        <v>4.6351931330472098</v>
      </c>
      <c r="H29" s="146">
        <f t="shared" si="28"/>
        <v>416</v>
      </c>
      <c r="I29" s="176">
        <f t="shared" si="4"/>
        <v>17.854077253218883</v>
      </c>
      <c r="J29" s="146">
        <f t="shared" si="29"/>
        <v>1252</v>
      </c>
      <c r="K29" s="176">
        <f t="shared" si="5"/>
        <v>53.733905579399142</v>
      </c>
      <c r="L29" s="146">
        <f t="shared" si="30"/>
        <v>382</v>
      </c>
      <c r="M29" s="176">
        <f t="shared" si="6"/>
        <v>16.394849785407725</v>
      </c>
      <c r="N29" s="146">
        <f t="shared" si="31"/>
        <v>159</v>
      </c>
      <c r="O29" s="176">
        <f t="shared" si="7"/>
        <v>6.8240343347639483</v>
      </c>
      <c r="P29" s="165">
        <f t="shared" si="15"/>
        <v>2330</v>
      </c>
      <c r="Q29" s="149">
        <v>107</v>
      </c>
      <c r="R29" s="13">
        <v>2</v>
      </c>
      <c r="S29" s="13">
        <v>39</v>
      </c>
      <c r="T29" s="13">
        <v>127</v>
      </c>
      <c r="U29" s="161">
        <v>501</v>
      </c>
      <c r="V29" s="162">
        <v>95</v>
      </c>
      <c r="W29" s="13">
        <v>28</v>
      </c>
      <c r="Y29" s="13"/>
      <c r="Z29" s="13"/>
      <c r="AA29" s="13"/>
      <c r="AB29" s="13"/>
      <c r="AC29" s="13"/>
    </row>
    <row r="30" spans="1:29">
      <c r="A30" s="1">
        <v>837</v>
      </c>
      <c r="B30" s="144" t="s">
        <v>334</v>
      </c>
      <c r="C30" s="154">
        <f t="shared" si="25"/>
        <v>35972</v>
      </c>
      <c r="D30" s="146">
        <f t="shared" si="26"/>
        <v>533</v>
      </c>
      <c r="E30" s="176">
        <f t="shared" si="1"/>
        <v>1.4817079951073058</v>
      </c>
      <c r="F30" s="146">
        <f t="shared" si="27"/>
        <v>2259</v>
      </c>
      <c r="G30" s="176">
        <f t="shared" si="3"/>
        <v>6.279884354497943</v>
      </c>
      <c r="H30" s="146">
        <f t="shared" si="28"/>
        <v>7413</v>
      </c>
      <c r="I30" s="176">
        <f t="shared" si="4"/>
        <v>20.607694873790727</v>
      </c>
      <c r="J30" s="146">
        <f t="shared" si="29"/>
        <v>18602</v>
      </c>
      <c r="K30" s="176">
        <f t="shared" si="5"/>
        <v>51.71244301123096</v>
      </c>
      <c r="L30" s="146">
        <f t="shared" si="30"/>
        <v>5174</v>
      </c>
      <c r="M30" s="176">
        <f t="shared" si="6"/>
        <v>14.383409318358723</v>
      </c>
      <c r="N30" s="146">
        <f t="shared" si="31"/>
        <v>1991</v>
      </c>
      <c r="O30" s="176">
        <f t="shared" si="7"/>
        <v>5.5348604470143448</v>
      </c>
      <c r="P30" s="165">
        <f t="shared" si="15"/>
        <v>35972</v>
      </c>
      <c r="Q30" s="149">
        <v>113</v>
      </c>
      <c r="R30" s="13">
        <v>17</v>
      </c>
      <c r="S30" s="13">
        <v>88</v>
      </c>
      <c r="T30" s="13">
        <v>271</v>
      </c>
      <c r="U30" s="161">
        <v>1125</v>
      </c>
      <c r="V30" s="162">
        <v>257</v>
      </c>
      <c r="W30" s="13">
        <v>97</v>
      </c>
      <c r="Y30" s="13"/>
      <c r="Z30" s="13"/>
      <c r="AA30" s="13"/>
      <c r="AB30" s="13"/>
      <c r="AC30" s="13"/>
    </row>
    <row r="31" spans="1:29" ht="13.5" thickBot="1">
      <c r="A31" s="1">
        <v>873</v>
      </c>
      <c r="B31" s="144" t="s">
        <v>333</v>
      </c>
      <c r="C31" s="154">
        <f t="shared" si="25"/>
        <v>77</v>
      </c>
      <c r="D31" s="146">
        <f t="shared" si="26"/>
        <v>1</v>
      </c>
      <c r="E31" s="176">
        <f t="shared" si="1"/>
        <v>1.2987012987012987</v>
      </c>
      <c r="F31" s="146">
        <f t="shared" si="27"/>
        <v>1</v>
      </c>
      <c r="G31" s="176">
        <f t="shared" si="3"/>
        <v>1.2987012987012987</v>
      </c>
      <c r="H31" s="146">
        <f t="shared" si="28"/>
        <v>8</v>
      </c>
      <c r="I31" s="176">
        <f t="shared" si="4"/>
        <v>10.38961038961039</v>
      </c>
      <c r="J31" s="146">
        <f t="shared" si="29"/>
        <v>53</v>
      </c>
      <c r="K31" s="176">
        <f t="shared" si="5"/>
        <v>68.831168831168839</v>
      </c>
      <c r="L31" s="146">
        <f t="shared" si="30"/>
        <v>11</v>
      </c>
      <c r="M31" s="176">
        <f t="shared" si="6"/>
        <v>14.285714285714285</v>
      </c>
      <c r="N31" s="146">
        <f t="shared" si="31"/>
        <v>3</v>
      </c>
      <c r="O31" s="176">
        <f t="shared" si="7"/>
        <v>3.8961038961038961</v>
      </c>
      <c r="P31" s="165">
        <f t="shared" si="15"/>
        <v>77</v>
      </c>
      <c r="Q31" s="149">
        <v>120</v>
      </c>
      <c r="R31" s="13">
        <v>8</v>
      </c>
      <c r="S31" s="13">
        <v>40</v>
      </c>
      <c r="T31" s="13">
        <v>118</v>
      </c>
      <c r="U31" s="161">
        <v>559</v>
      </c>
      <c r="V31" s="162">
        <v>139</v>
      </c>
      <c r="W31" s="13">
        <v>55</v>
      </c>
      <c r="Y31" s="13"/>
      <c r="Z31" s="13"/>
      <c r="AA31" s="13"/>
      <c r="AB31" s="13"/>
      <c r="AC31" s="13"/>
    </row>
    <row r="32" spans="1:29" ht="13.5" thickBot="1">
      <c r="A32" s="35">
        <v>4</v>
      </c>
      <c r="B32" s="151" t="s">
        <v>123</v>
      </c>
      <c r="C32" s="155">
        <f>SUM(C33:C42)</f>
        <v>37004</v>
      </c>
      <c r="D32" s="153">
        <f>SUM(D33:D42)</f>
        <v>321</v>
      </c>
      <c r="E32" s="177">
        <f t="shared" si="1"/>
        <v>0.86747378661766283</v>
      </c>
      <c r="F32" s="153">
        <f t="shared" ref="F32:N32" si="32">SUM(F33:F42)</f>
        <v>1833</v>
      </c>
      <c r="G32" s="177">
        <f t="shared" si="3"/>
        <v>4.9535185385363745</v>
      </c>
      <c r="H32" s="153">
        <f t="shared" si="32"/>
        <v>5686</v>
      </c>
      <c r="I32" s="177">
        <f t="shared" si="4"/>
        <v>15.365906388498541</v>
      </c>
      <c r="J32" s="153">
        <f t="shared" si="32"/>
        <v>19876</v>
      </c>
      <c r="K32" s="177">
        <f t="shared" si="5"/>
        <v>53.713112095989622</v>
      </c>
      <c r="L32" s="153">
        <f t="shared" si="32"/>
        <v>6108</v>
      </c>
      <c r="M32" s="177">
        <f t="shared" si="6"/>
        <v>16.506323640687491</v>
      </c>
      <c r="N32" s="153">
        <f t="shared" si="32"/>
        <v>3180</v>
      </c>
      <c r="O32" s="178">
        <f t="shared" si="7"/>
        <v>8.5936655496703054</v>
      </c>
      <c r="P32" s="163">
        <f>SUM(P33:P42)</f>
        <v>37004</v>
      </c>
      <c r="Q32" s="149">
        <v>125</v>
      </c>
      <c r="R32" s="13">
        <v>8</v>
      </c>
      <c r="S32" s="13">
        <v>17</v>
      </c>
      <c r="T32" s="13">
        <v>93</v>
      </c>
      <c r="U32" s="161">
        <v>285</v>
      </c>
      <c r="V32" s="162">
        <v>69</v>
      </c>
      <c r="W32" s="13">
        <v>54</v>
      </c>
      <c r="Y32" s="13"/>
      <c r="Z32" s="13"/>
      <c r="AA32" s="13"/>
      <c r="AB32" s="13"/>
      <c r="AC32" s="13"/>
    </row>
    <row r="33" spans="1:29">
      <c r="A33" s="1">
        <v>31</v>
      </c>
      <c r="B33" s="144" t="s">
        <v>437</v>
      </c>
      <c r="C33" s="154">
        <f t="shared" ref="C33:C42" si="33">(D33+F33+H33+J33+L33+N33)</f>
        <v>4428</v>
      </c>
      <c r="D33" s="146">
        <f t="shared" ref="D33:D42" si="34">VLOOKUP(A33,$Q$7:$W$131,2,0)</f>
        <v>26</v>
      </c>
      <c r="E33" s="176">
        <f t="shared" si="1"/>
        <v>0.58717253839205064</v>
      </c>
      <c r="F33" s="146">
        <f t="shared" ref="F33:F42" si="35">VLOOKUP(A33,$Q$7:$W$131,3,0)</f>
        <v>167</v>
      </c>
      <c r="G33" s="176">
        <f t="shared" si="3"/>
        <v>3.771454381210479</v>
      </c>
      <c r="H33" s="146">
        <f t="shared" ref="H33:H42" si="36">VLOOKUP(A33,$Q$7:$W$131,4,0)</f>
        <v>660</v>
      </c>
      <c r="I33" s="176">
        <f t="shared" si="4"/>
        <v>14.905149051490515</v>
      </c>
      <c r="J33" s="146">
        <f t="shared" ref="J33:J42" si="37">VLOOKUP(A33,$Q$7:$W$131,5,0)</f>
        <v>2381</v>
      </c>
      <c r="K33" s="176">
        <f t="shared" si="5"/>
        <v>53.771454381210482</v>
      </c>
      <c r="L33" s="146">
        <f t="shared" ref="L33:L42" si="38">VLOOKUP(A33,$Q$7:$W$131,6,0)</f>
        <v>769</v>
      </c>
      <c r="M33" s="176">
        <f t="shared" si="6"/>
        <v>17.366757000903345</v>
      </c>
      <c r="N33" s="146">
        <f t="shared" ref="N33:N42" si="39">VLOOKUP(A33,$Q$7:$W$131,7,0)</f>
        <v>425</v>
      </c>
      <c r="O33" s="176">
        <f t="shared" si="7"/>
        <v>9.5980126467931353</v>
      </c>
      <c r="P33" s="165">
        <f t="shared" si="15"/>
        <v>4428</v>
      </c>
      <c r="Q33" s="149">
        <v>129</v>
      </c>
      <c r="R33" s="13">
        <v>622</v>
      </c>
      <c r="S33" s="13">
        <v>2915</v>
      </c>
      <c r="T33" s="13">
        <v>8545</v>
      </c>
      <c r="U33" s="161">
        <v>34495</v>
      </c>
      <c r="V33" s="162">
        <v>13976</v>
      </c>
      <c r="W33" s="13">
        <v>9711</v>
      </c>
      <c r="Y33" s="13"/>
      <c r="Z33" s="13"/>
      <c r="AA33" s="13"/>
      <c r="AB33" s="13"/>
      <c r="AC33" s="13"/>
    </row>
    <row r="34" spans="1:29">
      <c r="A34" s="1">
        <v>40</v>
      </c>
      <c r="B34" s="144" t="s">
        <v>436</v>
      </c>
      <c r="C34" s="154">
        <f t="shared" si="33"/>
        <v>1636</v>
      </c>
      <c r="D34" s="146">
        <f t="shared" si="34"/>
        <v>4</v>
      </c>
      <c r="E34" s="176">
        <f t="shared" si="1"/>
        <v>0.24449877750611246</v>
      </c>
      <c r="F34" s="146">
        <f t="shared" si="35"/>
        <v>58</v>
      </c>
      <c r="G34" s="176">
        <f t="shared" si="3"/>
        <v>3.5452322738386304</v>
      </c>
      <c r="H34" s="146">
        <f t="shared" si="36"/>
        <v>211</v>
      </c>
      <c r="I34" s="176">
        <f t="shared" si="4"/>
        <v>12.897310513447433</v>
      </c>
      <c r="J34" s="146">
        <f t="shared" si="37"/>
        <v>994</v>
      </c>
      <c r="K34" s="176">
        <f t="shared" si="5"/>
        <v>60.757946210268955</v>
      </c>
      <c r="L34" s="146">
        <f t="shared" si="38"/>
        <v>277</v>
      </c>
      <c r="M34" s="176">
        <f t="shared" si="6"/>
        <v>16.931540342298288</v>
      </c>
      <c r="N34" s="146">
        <f t="shared" si="39"/>
        <v>92</v>
      </c>
      <c r="O34" s="176">
        <f t="shared" si="7"/>
        <v>5.6234718826405867</v>
      </c>
      <c r="P34" s="165">
        <f t="shared" si="15"/>
        <v>1636</v>
      </c>
      <c r="Q34" s="149">
        <v>134</v>
      </c>
      <c r="R34" s="13">
        <v>7</v>
      </c>
      <c r="S34" s="13">
        <v>18</v>
      </c>
      <c r="T34" s="13">
        <v>77</v>
      </c>
      <c r="U34" s="161">
        <v>281</v>
      </c>
      <c r="V34" s="162">
        <v>114</v>
      </c>
      <c r="W34" s="13">
        <v>76</v>
      </c>
      <c r="Y34" s="13"/>
      <c r="Z34" s="13"/>
      <c r="AA34" s="13"/>
      <c r="AB34" s="13"/>
      <c r="AC34" s="13"/>
    </row>
    <row r="35" spans="1:29">
      <c r="A35" s="1">
        <v>190</v>
      </c>
      <c r="B35" s="144" t="s">
        <v>435</v>
      </c>
      <c r="C35" s="154">
        <f t="shared" si="33"/>
        <v>2649</v>
      </c>
      <c r="D35" s="146">
        <f t="shared" si="34"/>
        <v>17</v>
      </c>
      <c r="E35" s="176">
        <f t="shared" si="1"/>
        <v>0.64175160437901091</v>
      </c>
      <c r="F35" s="146">
        <f t="shared" si="35"/>
        <v>110</v>
      </c>
      <c r="G35" s="176">
        <f t="shared" si="3"/>
        <v>4.1525103812759534</v>
      </c>
      <c r="H35" s="146">
        <f t="shared" si="36"/>
        <v>367</v>
      </c>
      <c r="I35" s="176">
        <f t="shared" si="4"/>
        <v>13.85428463571159</v>
      </c>
      <c r="J35" s="146">
        <f t="shared" si="37"/>
        <v>1169</v>
      </c>
      <c r="K35" s="176">
        <f t="shared" si="5"/>
        <v>44.129860324650814</v>
      </c>
      <c r="L35" s="146">
        <f t="shared" si="38"/>
        <v>529</v>
      </c>
      <c r="M35" s="176">
        <f t="shared" si="6"/>
        <v>19.969799924499814</v>
      </c>
      <c r="N35" s="146">
        <f t="shared" si="39"/>
        <v>457</v>
      </c>
      <c r="O35" s="176">
        <f t="shared" si="7"/>
        <v>17.251793129482824</v>
      </c>
      <c r="P35" s="165">
        <f t="shared" si="15"/>
        <v>2649</v>
      </c>
      <c r="Q35" s="149">
        <v>138</v>
      </c>
      <c r="R35" s="13">
        <v>16</v>
      </c>
      <c r="S35" s="13">
        <v>66</v>
      </c>
      <c r="T35" s="13">
        <v>198</v>
      </c>
      <c r="U35" s="161">
        <v>625</v>
      </c>
      <c r="V35" s="162">
        <v>263</v>
      </c>
      <c r="W35" s="13">
        <v>198</v>
      </c>
      <c r="Y35" s="13"/>
      <c r="Z35" s="13"/>
      <c r="AA35" s="13"/>
      <c r="AB35" s="13"/>
      <c r="AC35" s="13"/>
    </row>
    <row r="36" spans="1:29">
      <c r="A36" s="1">
        <v>604</v>
      </c>
      <c r="B36" s="144" t="s">
        <v>434</v>
      </c>
      <c r="C36" s="154">
        <f t="shared" si="33"/>
        <v>4175</v>
      </c>
      <c r="D36" s="146">
        <f t="shared" si="34"/>
        <v>35</v>
      </c>
      <c r="E36" s="176">
        <f t="shared" si="1"/>
        <v>0.83832335329341312</v>
      </c>
      <c r="F36" s="146">
        <f t="shared" si="35"/>
        <v>200</v>
      </c>
      <c r="G36" s="176">
        <f t="shared" si="3"/>
        <v>4.7904191616766472</v>
      </c>
      <c r="H36" s="146">
        <f t="shared" si="36"/>
        <v>566</v>
      </c>
      <c r="I36" s="176">
        <f t="shared" si="4"/>
        <v>13.55688622754491</v>
      </c>
      <c r="J36" s="146">
        <f t="shared" si="37"/>
        <v>2540</v>
      </c>
      <c r="K36" s="176">
        <f t="shared" si="5"/>
        <v>60.838323353293411</v>
      </c>
      <c r="L36" s="146">
        <f t="shared" si="38"/>
        <v>604</v>
      </c>
      <c r="M36" s="176">
        <f t="shared" si="6"/>
        <v>14.467065868263473</v>
      </c>
      <c r="N36" s="146">
        <f t="shared" si="39"/>
        <v>230</v>
      </c>
      <c r="O36" s="176">
        <f t="shared" si="7"/>
        <v>5.5089820359281436</v>
      </c>
      <c r="P36" s="165">
        <f t="shared" si="15"/>
        <v>4175</v>
      </c>
      <c r="Q36" s="149">
        <v>142</v>
      </c>
      <c r="R36" s="13">
        <v>4</v>
      </c>
      <c r="S36" s="13">
        <v>32</v>
      </c>
      <c r="T36" s="13">
        <v>114</v>
      </c>
      <c r="U36" s="161">
        <v>343</v>
      </c>
      <c r="V36" s="162">
        <v>198</v>
      </c>
      <c r="W36" s="13">
        <v>174</v>
      </c>
      <c r="Y36" s="13"/>
      <c r="Z36" s="13"/>
      <c r="AA36" s="13"/>
      <c r="AB36" s="13"/>
      <c r="AC36" s="13"/>
    </row>
    <row r="37" spans="1:29">
      <c r="A37" s="1">
        <v>670</v>
      </c>
      <c r="B37" s="144" t="s">
        <v>433</v>
      </c>
      <c r="C37" s="154">
        <f t="shared" si="33"/>
        <v>3262</v>
      </c>
      <c r="D37" s="146">
        <f t="shared" si="34"/>
        <v>23</v>
      </c>
      <c r="E37" s="176">
        <f t="shared" si="1"/>
        <v>0.70508890251379519</v>
      </c>
      <c r="F37" s="146">
        <f t="shared" si="35"/>
        <v>170</v>
      </c>
      <c r="G37" s="176">
        <f t="shared" si="3"/>
        <v>5.2115266707541386</v>
      </c>
      <c r="H37" s="146">
        <f t="shared" si="36"/>
        <v>558</v>
      </c>
      <c r="I37" s="176">
        <f t="shared" si="4"/>
        <v>17.106069895769465</v>
      </c>
      <c r="J37" s="146">
        <f t="shared" si="37"/>
        <v>1590</v>
      </c>
      <c r="K37" s="176">
        <f t="shared" si="5"/>
        <v>48.743102391171064</v>
      </c>
      <c r="L37" s="146">
        <f t="shared" si="38"/>
        <v>573</v>
      </c>
      <c r="M37" s="176">
        <f t="shared" si="6"/>
        <v>17.565910484365421</v>
      </c>
      <c r="N37" s="146">
        <f t="shared" si="39"/>
        <v>348</v>
      </c>
      <c r="O37" s="176">
        <f t="shared" si="7"/>
        <v>10.668301655426118</v>
      </c>
      <c r="P37" s="165">
        <f t="shared" si="15"/>
        <v>3262</v>
      </c>
      <c r="Q37" s="149">
        <v>145</v>
      </c>
      <c r="R37" s="13">
        <v>1</v>
      </c>
      <c r="S37" s="13">
        <v>23</v>
      </c>
      <c r="T37" s="13">
        <v>107</v>
      </c>
      <c r="U37" s="161">
        <v>285</v>
      </c>
      <c r="V37" s="162">
        <v>110</v>
      </c>
      <c r="W37" s="13">
        <v>114</v>
      </c>
      <c r="Y37" s="13"/>
      <c r="Z37" s="13"/>
      <c r="AA37" s="13"/>
      <c r="AB37" s="13"/>
      <c r="AC37" s="13"/>
    </row>
    <row r="38" spans="1:29">
      <c r="A38" s="1">
        <v>690</v>
      </c>
      <c r="B38" s="144" t="s">
        <v>162</v>
      </c>
      <c r="C38" s="154">
        <f t="shared" si="33"/>
        <v>1224</v>
      </c>
      <c r="D38" s="146">
        <f t="shared" si="34"/>
        <v>9</v>
      </c>
      <c r="E38" s="176">
        <f t="shared" si="1"/>
        <v>0.73529411764705876</v>
      </c>
      <c r="F38" s="146">
        <f t="shared" si="35"/>
        <v>67</v>
      </c>
      <c r="G38" s="176">
        <f t="shared" si="3"/>
        <v>5.4738562091503269</v>
      </c>
      <c r="H38" s="146">
        <f t="shared" si="36"/>
        <v>192</v>
      </c>
      <c r="I38" s="176">
        <f t="shared" si="4"/>
        <v>15.686274509803921</v>
      </c>
      <c r="J38" s="146">
        <f t="shared" si="37"/>
        <v>586</v>
      </c>
      <c r="K38" s="176">
        <f t="shared" si="5"/>
        <v>47.875816993464056</v>
      </c>
      <c r="L38" s="146">
        <f t="shared" si="38"/>
        <v>216</v>
      </c>
      <c r="M38" s="176">
        <f t="shared" si="6"/>
        <v>17.647058823529413</v>
      </c>
      <c r="N38" s="146">
        <f t="shared" si="39"/>
        <v>154</v>
      </c>
      <c r="O38" s="176">
        <f t="shared" si="7"/>
        <v>12.581699346405228</v>
      </c>
      <c r="P38" s="165">
        <f t="shared" si="15"/>
        <v>1224</v>
      </c>
      <c r="Q38" s="149">
        <v>147</v>
      </c>
      <c r="R38" s="13">
        <v>347</v>
      </c>
      <c r="S38" s="13">
        <v>1529</v>
      </c>
      <c r="T38" s="13">
        <v>4877</v>
      </c>
      <c r="U38" s="161">
        <v>12878</v>
      </c>
      <c r="V38" s="162">
        <v>3434</v>
      </c>
      <c r="W38" s="13">
        <v>1122</v>
      </c>
      <c r="Y38" s="13"/>
      <c r="Z38" s="13"/>
      <c r="AA38" s="13"/>
      <c r="AB38" s="13"/>
      <c r="AC38" s="13"/>
    </row>
    <row r="39" spans="1:29">
      <c r="A39" s="1">
        <v>736</v>
      </c>
      <c r="B39" s="144" t="s">
        <v>432</v>
      </c>
      <c r="C39" s="154">
        <f t="shared" si="33"/>
        <v>14017</v>
      </c>
      <c r="D39" s="146">
        <f t="shared" si="34"/>
        <v>166</v>
      </c>
      <c r="E39" s="176">
        <f t="shared" si="1"/>
        <v>1.1842762359991439</v>
      </c>
      <c r="F39" s="146">
        <f t="shared" si="35"/>
        <v>801</v>
      </c>
      <c r="G39" s="176">
        <f t="shared" si="3"/>
        <v>5.7144895484055072</v>
      </c>
      <c r="H39" s="146">
        <f t="shared" si="36"/>
        <v>2315</v>
      </c>
      <c r="I39" s="176">
        <f t="shared" si="4"/>
        <v>16.515659556253119</v>
      </c>
      <c r="J39" s="146">
        <f t="shared" si="37"/>
        <v>7752</v>
      </c>
      <c r="K39" s="176">
        <f t="shared" si="5"/>
        <v>55.304273382321469</v>
      </c>
      <c r="L39" s="146">
        <f t="shared" si="38"/>
        <v>2097</v>
      </c>
      <c r="M39" s="176">
        <f t="shared" si="6"/>
        <v>14.96040522223015</v>
      </c>
      <c r="N39" s="146">
        <f t="shared" si="39"/>
        <v>886</v>
      </c>
      <c r="O39" s="176">
        <f t="shared" si="7"/>
        <v>6.3208960547906115</v>
      </c>
      <c r="P39" s="165">
        <f t="shared" si="15"/>
        <v>14017</v>
      </c>
      <c r="Q39" s="149">
        <v>148</v>
      </c>
      <c r="R39" s="13">
        <v>257</v>
      </c>
      <c r="S39" s="13">
        <v>1112</v>
      </c>
      <c r="T39" s="13">
        <v>3370</v>
      </c>
      <c r="U39" s="161">
        <v>11171</v>
      </c>
      <c r="V39" s="162">
        <v>3947</v>
      </c>
      <c r="W39" s="13">
        <v>2455</v>
      </c>
      <c r="Y39" s="13"/>
      <c r="Z39" s="13"/>
      <c r="AA39" s="13"/>
      <c r="AB39" s="13"/>
      <c r="AC39" s="13"/>
    </row>
    <row r="40" spans="1:29">
      <c r="A40" s="1">
        <v>858</v>
      </c>
      <c r="B40" s="144" t="s">
        <v>431</v>
      </c>
      <c r="C40" s="154">
        <f t="shared" si="33"/>
        <v>1997</v>
      </c>
      <c r="D40" s="146">
        <f t="shared" si="34"/>
        <v>15</v>
      </c>
      <c r="E40" s="176">
        <f t="shared" si="1"/>
        <v>0.75112669003505261</v>
      </c>
      <c r="F40" s="146">
        <f t="shared" si="35"/>
        <v>90</v>
      </c>
      <c r="G40" s="176">
        <f t="shared" si="3"/>
        <v>4.5067601402103152</v>
      </c>
      <c r="H40" s="146">
        <f t="shared" si="36"/>
        <v>288</v>
      </c>
      <c r="I40" s="176">
        <f t="shared" si="4"/>
        <v>14.421632448673011</v>
      </c>
      <c r="J40" s="146">
        <f t="shared" si="37"/>
        <v>1078</v>
      </c>
      <c r="K40" s="176">
        <f t="shared" si="5"/>
        <v>53.980971457185781</v>
      </c>
      <c r="L40" s="146">
        <f t="shared" si="38"/>
        <v>357</v>
      </c>
      <c r="M40" s="176">
        <f t="shared" si="6"/>
        <v>17.876815222834253</v>
      </c>
      <c r="N40" s="146">
        <f t="shared" si="39"/>
        <v>169</v>
      </c>
      <c r="O40" s="176">
        <f t="shared" si="7"/>
        <v>8.4626940410615923</v>
      </c>
      <c r="P40" s="165">
        <f t="shared" si="15"/>
        <v>1997</v>
      </c>
      <c r="Q40" s="149">
        <v>150</v>
      </c>
      <c r="R40" s="13">
        <v>10</v>
      </c>
      <c r="S40" s="13">
        <v>33</v>
      </c>
      <c r="T40" s="13">
        <v>151</v>
      </c>
      <c r="U40" s="161">
        <v>495</v>
      </c>
      <c r="V40" s="162">
        <v>290</v>
      </c>
      <c r="W40" s="13">
        <v>186</v>
      </c>
      <c r="Y40" s="13"/>
      <c r="Z40" s="13"/>
      <c r="AA40" s="13"/>
      <c r="AB40" s="13"/>
      <c r="AC40" s="13"/>
    </row>
    <row r="41" spans="1:29">
      <c r="A41" s="1">
        <v>885</v>
      </c>
      <c r="B41" s="144" t="s">
        <v>430</v>
      </c>
      <c r="C41" s="154">
        <f t="shared" si="33"/>
        <v>819</v>
      </c>
      <c r="D41" s="146">
        <f t="shared" si="34"/>
        <v>4</v>
      </c>
      <c r="E41" s="176">
        <f t="shared" si="1"/>
        <v>0.48840048840048839</v>
      </c>
      <c r="F41" s="146">
        <f t="shared" si="35"/>
        <v>42</v>
      </c>
      <c r="G41" s="176">
        <f t="shared" si="3"/>
        <v>5.1282051282051277</v>
      </c>
      <c r="H41" s="146">
        <f t="shared" si="36"/>
        <v>119</v>
      </c>
      <c r="I41" s="176">
        <f t="shared" si="4"/>
        <v>14.529914529914532</v>
      </c>
      <c r="J41" s="146">
        <f t="shared" si="37"/>
        <v>383</v>
      </c>
      <c r="K41" s="176">
        <f t="shared" si="5"/>
        <v>46.764346764346762</v>
      </c>
      <c r="L41" s="146">
        <f t="shared" si="38"/>
        <v>170</v>
      </c>
      <c r="M41" s="176">
        <f t="shared" si="6"/>
        <v>20.757020757020758</v>
      </c>
      <c r="N41" s="146">
        <f t="shared" si="39"/>
        <v>101</v>
      </c>
      <c r="O41" s="176">
        <f t="shared" si="7"/>
        <v>12.332112332112333</v>
      </c>
      <c r="P41" s="165">
        <f t="shared" si="15"/>
        <v>819</v>
      </c>
      <c r="Q41" s="149">
        <v>154</v>
      </c>
      <c r="R41" s="13">
        <v>344</v>
      </c>
      <c r="S41" s="13">
        <v>1575</v>
      </c>
      <c r="T41" s="13">
        <v>4579</v>
      </c>
      <c r="U41" s="161">
        <v>13932</v>
      </c>
      <c r="V41" s="162">
        <v>4011</v>
      </c>
      <c r="W41" s="13">
        <v>1782</v>
      </c>
      <c r="Y41" s="13"/>
      <c r="Z41" s="13"/>
      <c r="AA41" s="13"/>
      <c r="AB41" s="13"/>
      <c r="AC41" s="13"/>
    </row>
    <row r="42" spans="1:29" ht="13.5" thickBot="1">
      <c r="A42" s="1">
        <v>890</v>
      </c>
      <c r="B42" s="144" t="s">
        <v>429</v>
      </c>
      <c r="C42" s="154">
        <f t="shared" si="33"/>
        <v>2797</v>
      </c>
      <c r="D42" s="146">
        <f t="shared" si="34"/>
        <v>22</v>
      </c>
      <c r="E42" s="176">
        <f t="shared" si="1"/>
        <v>0.78655702538434036</v>
      </c>
      <c r="F42" s="146">
        <f t="shared" si="35"/>
        <v>128</v>
      </c>
      <c r="G42" s="176">
        <f t="shared" si="3"/>
        <v>4.5763317840543438</v>
      </c>
      <c r="H42" s="146">
        <f t="shared" si="36"/>
        <v>410</v>
      </c>
      <c r="I42" s="176">
        <f t="shared" si="4"/>
        <v>14.65856274579907</v>
      </c>
      <c r="J42" s="146">
        <f t="shared" si="37"/>
        <v>1403</v>
      </c>
      <c r="K42" s="176">
        <f t="shared" si="5"/>
        <v>50.160886664283154</v>
      </c>
      <c r="L42" s="146">
        <f t="shared" si="38"/>
        <v>516</v>
      </c>
      <c r="M42" s="176">
        <f t="shared" si="6"/>
        <v>18.448337504469073</v>
      </c>
      <c r="N42" s="146">
        <f t="shared" si="39"/>
        <v>318</v>
      </c>
      <c r="O42" s="176">
        <f t="shared" si="7"/>
        <v>11.36932427601001</v>
      </c>
      <c r="P42" s="165">
        <f t="shared" si="15"/>
        <v>2797</v>
      </c>
      <c r="Q42" s="149">
        <v>172</v>
      </c>
      <c r="R42" s="13">
        <v>417</v>
      </c>
      <c r="S42" s="13">
        <v>1684</v>
      </c>
      <c r="T42" s="13">
        <v>5888</v>
      </c>
      <c r="U42" s="161">
        <v>14800</v>
      </c>
      <c r="V42" s="162">
        <v>4188</v>
      </c>
      <c r="W42" s="13">
        <v>1533</v>
      </c>
      <c r="Y42" s="13"/>
      <c r="Z42" s="13"/>
      <c r="AA42" s="13"/>
      <c r="AB42" s="13"/>
      <c r="AC42" s="13"/>
    </row>
    <row r="43" spans="1:29" ht="13.5" thickBot="1">
      <c r="A43" s="35">
        <v>5</v>
      </c>
      <c r="B43" s="151" t="s">
        <v>133</v>
      </c>
      <c r="C43" s="155">
        <f>SUM(C44:C62)</f>
        <v>33145</v>
      </c>
      <c r="D43" s="153">
        <f>SUM(D44:D62)</f>
        <v>307</v>
      </c>
      <c r="E43" s="177">
        <f t="shared" si="1"/>
        <v>0.92623321767989142</v>
      </c>
      <c r="F43" s="153">
        <f t="shared" ref="F43:N43" si="40">SUM(F44:F62)</f>
        <v>1439</v>
      </c>
      <c r="G43" s="177">
        <f t="shared" si="3"/>
        <v>4.3415296424800118</v>
      </c>
      <c r="H43" s="153">
        <f t="shared" si="40"/>
        <v>4788</v>
      </c>
      <c r="I43" s="177">
        <f t="shared" si="4"/>
        <v>14.445617740232313</v>
      </c>
      <c r="J43" s="153">
        <f t="shared" si="40"/>
        <v>16741</v>
      </c>
      <c r="K43" s="177">
        <f t="shared" si="5"/>
        <v>50.508372303514861</v>
      </c>
      <c r="L43" s="153">
        <f t="shared" si="40"/>
        <v>6118</v>
      </c>
      <c r="M43" s="177">
        <f t="shared" si="6"/>
        <v>18.458289334741288</v>
      </c>
      <c r="N43" s="153">
        <f t="shared" si="40"/>
        <v>3752</v>
      </c>
      <c r="O43" s="178">
        <f t="shared" si="7"/>
        <v>11.319957761351636</v>
      </c>
      <c r="P43" s="163">
        <f>SUM(P44:P62)</f>
        <v>33145</v>
      </c>
      <c r="Q43" s="149">
        <v>190</v>
      </c>
      <c r="R43" s="13">
        <v>17</v>
      </c>
      <c r="S43" s="13">
        <v>110</v>
      </c>
      <c r="T43" s="13">
        <v>367</v>
      </c>
      <c r="U43" s="161">
        <v>1169</v>
      </c>
      <c r="V43" s="162">
        <v>529</v>
      </c>
      <c r="W43" s="13">
        <v>457</v>
      </c>
      <c r="Y43" s="13"/>
      <c r="Z43" s="13"/>
      <c r="AA43" s="13"/>
      <c r="AB43" s="13"/>
      <c r="AC43" s="13"/>
    </row>
    <row r="44" spans="1:29">
      <c r="A44" s="1">
        <v>4</v>
      </c>
      <c r="B44" s="144" t="s">
        <v>411</v>
      </c>
      <c r="C44" s="154">
        <f t="shared" ref="C44:C62" si="41">(D44+F44+H44+J44+L44+N44)</f>
        <v>358</v>
      </c>
      <c r="D44" s="146">
        <f t="shared" ref="D44:D62" si="42">VLOOKUP(A44,$Q$7:$W$131,2,0)</f>
        <v>3</v>
      </c>
      <c r="E44" s="176">
        <f t="shared" si="1"/>
        <v>0.83798882681564246</v>
      </c>
      <c r="F44" s="146">
        <f t="shared" ref="F44:F62" si="43">VLOOKUP(A44,$Q$7:$W$131,3,0)</f>
        <v>21</v>
      </c>
      <c r="G44" s="176">
        <f t="shared" si="3"/>
        <v>5.8659217877094969</v>
      </c>
      <c r="H44" s="146">
        <f t="shared" ref="H44:H62" si="44">VLOOKUP(A44,$Q$7:$W$131,4,0)</f>
        <v>41</v>
      </c>
      <c r="I44" s="176">
        <f t="shared" si="4"/>
        <v>11.452513966480447</v>
      </c>
      <c r="J44" s="146">
        <f t="shared" ref="J44:J62" si="45">VLOOKUP(A44,$Q$7:$W$131,5,0)</f>
        <v>145</v>
      </c>
      <c r="K44" s="176">
        <f t="shared" si="5"/>
        <v>40.502793296089386</v>
      </c>
      <c r="L44" s="146">
        <f t="shared" ref="L44:L62" si="46">VLOOKUP(A44,$Q$7:$W$131,6,0)</f>
        <v>78</v>
      </c>
      <c r="M44" s="176">
        <f t="shared" si="6"/>
        <v>21.787709497206702</v>
      </c>
      <c r="N44" s="146">
        <f t="shared" ref="N44:N62" si="47">VLOOKUP(A44,$Q$7:$W$131,7,0)</f>
        <v>70</v>
      </c>
      <c r="O44" s="176">
        <f t="shared" si="7"/>
        <v>19.553072625698324</v>
      </c>
      <c r="P44" s="165">
        <f t="shared" si="15"/>
        <v>358</v>
      </c>
      <c r="Q44" s="149">
        <v>197</v>
      </c>
      <c r="R44" s="13">
        <v>32</v>
      </c>
      <c r="S44" s="13">
        <v>146</v>
      </c>
      <c r="T44" s="13">
        <v>391</v>
      </c>
      <c r="U44" s="161">
        <v>1160</v>
      </c>
      <c r="V44" s="162">
        <v>404</v>
      </c>
      <c r="W44" s="13">
        <v>284</v>
      </c>
      <c r="Y44" s="13"/>
      <c r="Z44" s="13"/>
      <c r="AA44" s="13"/>
      <c r="AB44" s="13"/>
      <c r="AC44" s="13"/>
    </row>
    <row r="45" spans="1:29">
      <c r="A45" s="1">
        <v>42</v>
      </c>
      <c r="B45" s="144" t="s">
        <v>410</v>
      </c>
      <c r="C45" s="154">
        <f t="shared" si="41"/>
        <v>8817</v>
      </c>
      <c r="D45" s="146">
        <f t="shared" si="42"/>
        <v>99</v>
      </c>
      <c r="E45" s="176">
        <f t="shared" si="1"/>
        <v>1.1228308948621981</v>
      </c>
      <c r="F45" s="146">
        <f t="shared" si="43"/>
        <v>369</v>
      </c>
      <c r="G45" s="176">
        <f t="shared" si="3"/>
        <v>4.1850969717591013</v>
      </c>
      <c r="H45" s="146">
        <f t="shared" si="44"/>
        <v>1210</v>
      </c>
      <c r="I45" s="176">
        <f t="shared" si="4"/>
        <v>13.723488714982421</v>
      </c>
      <c r="J45" s="146">
        <f t="shared" si="45"/>
        <v>4551</v>
      </c>
      <c r="K45" s="176">
        <f t="shared" si="5"/>
        <v>51.616195985028924</v>
      </c>
      <c r="L45" s="146">
        <f t="shared" si="46"/>
        <v>1614</v>
      </c>
      <c r="M45" s="176">
        <f t="shared" si="6"/>
        <v>18.305546104117045</v>
      </c>
      <c r="N45" s="146">
        <f t="shared" si="47"/>
        <v>974</v>
      </c>
      <c r="O45" s="176">
        <f t="shared" si="7"/>
        <v>11.046841329250313</v>
      </c>
      <c r="P45" s="165">
        <f t="shared" si="15"/>
        <v>8817</v>
      </c>
      <c r="Q45" s="149">
        <v>206</v>
      </c>
      <c r="R45" s="13">
        <v>4</v>
      </c>
      <c r="S45" s="13">
        <v>26</v>
      </c>
      <c r="T45" s="13">
        <v>105</v>
      </c>
      <c r="U45" s="161">
        <v>285</v>
      </c>
      <c r="V45" s="162">
        <v>123</v>
      </c>
      <c r="W45" s="13">
        <v>97</v>
      </c>
      <c r="Y45" s="13"/>
      <c r="Z45" s="13"/>
      <c r="AA45" s="13"/>
      <c r="AB45" s="13"/>
      <c r="AC45" s="13"/>
    </row>
    <row r="46" spans="1:29">
      <c r="A46" s="1">
        <v>44</v>
      </c>
      <c r="B46" s="144" t="s">
        <v>408</v>
      </c>
      <c r="C46" s="154">
        <f t="shared" si="41"/>
        <v>1203</v>
      </c>
      <c r="D46" s="146">
        <f t="shared" si="42"/>
        <v>14</v>
      </c>
      <c r="E46" s="176">
        <f t="shared" si="1"/>
        <v>1.1637572734829593</v>
      </c>
      <c r="F46" s="146">
        <f t="shared" si="43"/>
        <v>81</v>
      </c>
      <c r="G46" s="176">
        <f t="shared" si="3"/>
        <v>6.7331670822942637</v>
      </c>
      <c r="H46" s="146">
        <f t="shared" si="44"/>
        <v>225</v>
      </c>
      <c r="I46" s="176">
        <f t="shared" si="4"/>
        <v>18.703241895261847</v>
      </c>
      <c r="J46" s="146">
        <f t="shared" si="45"/>
        <v>653</v>
      </c>
      <c r="K46" s="176">
        <f t="shared" si="5"/>
        <v>54.2809642560266</v>
      </c>
      <c r="L46" s="146">
        <f t="shared" si="46"/>
        <v>169</v>
      </c>
      <c r="M46" s="176">
        <f t="shared" si="6"/>
        <v>14.04821280133001</v>
      </c>
      <c r="N46" s="146">
        <f t="shared" si="47"/>
        <v>61</v>
      </c>
      <c r="O46" s="176">
        <f t="shared" si="7"/>
        <v>5.0706566916043219</v>
      </c>
      <c r="P46" s="165">
        <f t="shared" si="15"/>
        <v>1203</v>
      </c>
      <c r="Q46" s="149">
        <v>209</v>
      </c>
      <c r="R46" s="13">
        <v>30</v>
      </c>
      <c r="S46" s="13">
        <v>115</v>
      </c>
      <c r="T46" s="13">
        <v>445</v>
      </c>
      <c r="U46" s="161">
        <v>1393</v>
      </c>
      <c r="V46" s="162">
        <v>679</v>
      </c>
      <c r="W46" s="13">
        <v>501</v>
      </c>
      <c r="Y46" s="13"/>
      <c r="Z46" s="13"/>
      <c r="AA46" s="13"/>
      <c r="AB46" s="13"/>
      <c r="AC46" s="13"/>
    </row>
    <row r="47" spans="1:29">
      <c r="A47" s="1">
        <v>59</v>
      </c>
      <c r="B47" s="144" t="s">
        <v>407</v>
      </c>
      <c r="C47" s="154">
        <f t="shared" si="41"/>
        <v>1135</v>
      </c>
      <c r="D47" s="146">
        <f t="shared" si="42"/>
        <v>4</v>
      </c>
      <c r="E47" s="176">
        <f t="shared" si="1"/>
        <v>0.3524229074889868</v>
      </c>
      <c r="F47" s="146">
        <f t="shared" si="43"/>
        <v>44</v>
      </c>
      <c r="G47" s="176">
        <f t="shared" si="3"/>
        <v>3.8766519823788546</v>
      </c>
      <c r="H47" s="146">
        <f t="shared" si="44"/>
        <v>138</v>
      </c>
      <c r="I47" s="176">
        <f t="shared" si="4"/>
        <v>12.158590308370044</v>
      </c>
      <c r="J47" s="146">
        <f t="shared" si="45"/>
        <v>473</v>
      </c>
      <c r="K47" s="176">
        <f t="shared" si="5"/>
        <v>41.674008810572687</v>
      </c>
      <c r="L47" s="146">
        <f t="shared" si="46"/>
        <v>240</v>
      </c>
      <c r="M47" s="176">
        <f t="shared" si="6"/>
        <v>21.145374449339208</v>
      </c>
      <c r="N47" s="146">
        <f t="shared" si="47"/>
        <v>236</v>
      </c>
      <c r="O47" s="176">
        <f t="shared" si="7"/>
        <v>20.792951541850222</v>
      </c>
      <c r="P47" s="165">
        <f t="shared" si="15"/>
        <v>1135</v>
      </c>
      <c r="Q47" s="149">
        <v>212</v>
      </c>
      <c r="R47" s="13">
        <v>361</v>
      </c>
      <c r="S47" s="13">
        <v>1623</v>
      </c>
      <c r="T47" s="13">
        <v>5049</v>
      </c>
      <c r="U47" s="161">
        <v>20384</v>
      </c>
      <c r="V47" s="162">
        <v>8863</v>
      </c>
      <c r="W47" s="13">
        <v>6268</v>
      </c>
      <c r="Y47" s="13"/>
      <c r="Z47" s="13"/>
      <c r="AA47" s="13"/>
      <c r="AB47" s="13"/>
      <c r="AC47" s="13"/>
    </row>
    <row r="48" spans="1:29">
      <c r="A48" s="1">
        <v>113</v>
      </c>
      <c r="B48" s="144" t="s">
        <v>406</v>
      </c>
      <c r="C48" s="154">
        <f t="shared" si="41"/>
        <v>1855</v>
      </c>
      <c r="D48" s="146">
        <f t="shared" si="42"/>
        <v>17</v>
      </c>
      <c r="E48" s="176">
        <f t="shared" si="1"/>
        <v>0.9164420485175202</v>
      </c>
      <c r="F48" s="146">
        <f t="shared" si="43"/>
        <v>88</v>
      </c>
      <c r="G48" s="176">
        <f t="shared" si="3"/>
        <v>4.7439353099730459</v>
      </c>
      <c r="H48" s="146">
        <f t="shared" si="44"/>
        <v>271</v>
      </c>
      <c r="I48" s="176">
        <f t="shared" si="4"/>
        <v>14.609164420485174</v>
      </c>
      <c r="J48" s="146">
        <f t="shared" si="45"/>
        <v>1125</v>
      </c>
      <c r="K48" s="176">
        <f t="shared" si="5"/>
        <v>60.646900269541781</v>
      </c>
      <c r="L48" s="146">
        <f t="shared" si="46"/>
        <v>257</v>
      </c>
      <c r="M48" s="176">
        <f t="shared" si="6"/>
        <v>13.854447439353098</v>
      </c>
      <c r="N48" s="146">
        <f t="shared" si="47"/>
        <v>97</v>
      </c>
      <c r="O48" s="176">
        <f t="shared" si="7"/>
        <v>5.2291105121293802</v>
      </c>
      <c r="P48" s="165">
        <f t="shared" si="15"/>
        <v>1855</v>
      </c>
      <c r="Q48" s="149">
        <v>234</v>
      </c>
      <c r="R48" s="13">
        <v>6</v>
      </c>
      <c r="S48" s="13">
        <v>81</v>
      </c>
      <c r="T48" s="13">
        <v>228</v>
      </c>
      <c r="U48" s="161">
        <v>917</v>
      </c>
      <c r="V48" s="162">
        <v>256</v>
      </c>
      <c r="W48" s="13">
        <v>138</v>
      </c>
      <c r="Y48" s="13"/>
      <c r="Z48" s="13"/>
      <c r="AA48" s="13"/>
      <c r="AB48" s="13"/>
      <c r="AC48" s="13"/>
    </row>
    <row r="49" spans="1:29">
      <c r="A49" s="1">
        <v>125</v>
      </c>
      <c r="B49" s="144" t="s">
        <v>405</v>
      </c>
      <c r="C49" s="154">
        <f t="shared" si="41"/>
        <v>526</v>
      </c>
      <c r="D49" s="146">
        <f t="shared" si="42"/>
        <v>8</v>
      </c>
      <c r="E49" s="176">
        <f t="shared" si="1"/>
        <v>1.520912547528517</v>
      </c>
      <c r="F49" s="146">
        <f t="shared" si="43"/>
        <v>17</v>
      </c>
      <c r="G49" s="176">
        <f t="shared" si="3"/>
        <v>3.2319391634980987</v>
      </c>
      <c r="H49" s="146">
        <f t="shared" si="44"/>
        <v>93</v>
      </c>
      <c r="I49" s="176">
        <f t="shared" si="4"/>
        <v>17.680608365019012</v>
      </c>
      <c r="J49" s="146">
        <f t="shared" si="45"/>
        <v>285</v>
      </c>
      <c r="K49" s="176">
        <f t="shared" si="5"/>
        <v>54.182509505703422</v>
      </c>
      <c r="L49" s="146">
        <f t="shared" si="46"/>
        <v>69</v>
      </c>
      <c r="M49" s="176">
        <f t="shared" si="6"/>
        <v>13.117870722433461</v>
      </c>
      <c r="N49" s="146">
        <f t="shared" si="47"/>
        <v>54</v>
      </c>
      <c r="O49" s="176">
        <f t="shared" si="7"/>
        <v>10.266159695817491</v>
      </c>
      <c r="P49" s="165">
        <f t="shared" si="15"/>
        <v>526</v>
      </c>
      <c r="Q49" s="149">
        <v>237</v>
      </c>
      <c r="R49" s="13">
        <v>139</v>
      </c>
      <c r="S49" s="13">
        <v>623</v>
      </c>
      <c r="T49" s="13">
        <v>1960</v>
      </c>
      <c r="U49" s="161">
        <v>6061</v>
      </c>
      <c r="V49" s="162">
        <v>2263</v>
      </c>
      <c r="W49" s="13">
        <v>1264</v>
      </c>
      <c r="Y49" s="13"/>
      <c r="Z49" s="13"/>
      <c r="AA49" s="13"/>
      <c r="AB49" s="13"/>
      <c r="AC49" s="13"/>
    </row>
    <row r="50" spans="1:29">
      <c r="A50" s="1">
        <v>138</v>
      </c>
      <c r="B50" s="144" t="s">
        <v>404</v>
      </c>
      <c r="C50" s="154">
        <f t="shared" si="41"/>
        <v>1366</v>
      </c>
      <c r="D50" s="146">
        <f t="shared" si="42"/>
        <v>16</v>
      </c>
      <c r="E50" s="176">
        <f t="shared" si="1"/>
        <v>1.171303074670571</v>
      </c>
      <c r="F50" s="146">
        <f t="shared" si="43"/>
        <v>66</v>
      </c>
      <c r="G50" s="176">
        <f t="shared" si="3"/>
        <v>4.8316251830161052</v>
      </c>
      <c r="H50" s="146">
        <f t="shared" si="44"/>
        <v>198</v>
      </c>
      <c r="I50" s="176">
        <f t="shared" si="4"/>
        <v>14.494875549048317</v>
      </c>
      <c r="J50" s="146">
        <f t="shared" si="45"/>
        <v>625</v>
      </c>
      <c r="K50" s="176">
        <f t="shared" si="5"/>
        <v>45.75402635431918</v>
      </c>
      <c r="L50" s="146">
        <f t="shared" si="46"/>
        <v>263</v>
      </c>
      <c r="M50" s="176">
        <f t="shared" si="6"/>
        <v>19.253294289897511</v>
      </c>
      <c r="N50" s="146">
        <f t="shared" si="47"/>
        <v>198</v>
      </c>
      <c r="O50" s="176">
        <f t="shared" si="7"/>
        <v>14.494875549048317</v>
      </c>
      <c r="P50" s="165">
        <f t="shared" si="15"/>
        <v>1366</v>
      </c>
      <c r="Q50" s="149">
        <v>240</v>
      </c>
      <c r="R50" s="13">
        <v>9</v>
      </c>
      <c r="S50" s="13">
        <v>72</v>
      </c>
      <c r="T50" s="13">
        <v>268</v>
      </c>
      <c r="U50" s="161">
        <v>807</v>
      </c>
      <c r="V50" s="162">
        <v>380</v>
      </c>
      <c r="W50" s="13">
        <v>293</v>
      </c>
      <c r="Y50" s="13"/>
      <c r="Z50" s="13"/>
      <c r="AA50" s="13"/>
      <c r="AB50" s="13"/>
      <c r="AC50" s="13"/>
    </row>
    <row r="51" spans="1:29">
      <c r="A51" s="1">
        <v>234</v>
      </c>
      <c r="B51" s="144" t="s">
        <v>403</v>
      </c>
      <c r="C51" s="154">
        <f t="shared" si="41"/>
        <v>1626</v>
      </c>
      <c r="D51" s="146">
        <f t="shared" si="42"/>
        <v>6</v>
      </c>
      <c r="E51" s="176">
        <f t="shared" si="1"/>
        <v>0.36900369003690037</v>
      </c>
      <c r="F51" s="146">
        <f t="shared" si="43"/>
        <v>81</v>
      </c>
      <c r="G51" s="176">
        <f t="shared" si="3"/>
        <v>4.9815498154981546</v>
      </c>
      <c r="H51" s="146">
        <f t="shared" si="44"/>
        <v>228</v>
      </c>
      <c r="I51" s="176">
        <f t="shared" si="4"/>
        <v>14.022140221402212</v>
      </c>
      <c r="J51" s="146">
        <f t="shared" si="45"/>
        <v>917</v>
      </c>
      <c r="K51" s="176">
        <f t="shared" si="5"/>
        <v>56.396063960639609</v>
      </c>
      <c r="L51" s="146">
        <f t="shared" si="46"/>
        <v>256</v>
      </c>
      <c r="M51" s="176">
        <f t="shared" si="6"/>
        <v>15.744157441574416</v>
      </c>
      <c r="N51" s="146">
        <f t="shared" si="47"/>
        <v>138</v>
      </c>
      <c r="O51" s="176">
        <f t="shared" si="7"/>
        <v>8.4870848708487081</v>
      </c>
      <c r="P51" s="165">
        <f t="shared" si="15"/>
        <v>1626</v>
      </c>
      <c r="Q51" s="149">
        <v>250</v>
      </c>
      <c r="R51" s="13">
        <v>134</v>
      </c>
      <c r="S51" s="13">
        <v>625</v>
      </c>
      <c r="T51" s="13">
        <v>1803</v>
      </c>
      <c r="U51" s="161">
        <v>4680</v>
      </c>
      <c r="V51" s="162">
        <v>1157</v>
      </c>
      <c r="W51" s="13">
        <v>478</v>
      </c>
      <c r="Y51" s="13"/>
      <c r="Z51" s="13"/>
      <c r="AA51" s="13"/>
      <c r="AB51" s="13"/>
      <c r="AC51" s="13"/>
    </row>
    <row r="52" spans="1:29">
      <c r="A52" s="1">
        <v>240</v>
      </c>
      <c r="B52" s="144" t="s">
        <v>402</v>
      </c>
      <c r="C52" s="154">
        <f t="shared" si="41"/>
        <v>1829</v>
      </c>
      <c r="D52" s="146">
        <f t="shared" si="42"/>
        <v>9</v>
      </c>
      <c r="E52" s="176">
        <f t="shared" si="1"/>
        <v>0.49207217058501912</v>
      </c>
      <c r="F52" s="146">
        <f t="shared" si="43"/>
        <v>72</v>
      </c>
      <c r="G52" s="176">
        <f t="shared" si="3"/>
        <v>3.936577364680153</v>
      </c>
      <c r="H52" s="146">
        <f t="shared" si="44"/>
        <v>268</v>
      </c>
      <c r="I52" s="176">
        <f t="shared" si="4"/>
        <v>14.652815746309459</v>
      </c>
      <c r="J52" s="146">
        <f t="shared" si="45"/>
        <v>807</v>
      </c>
      <c r="K52" s="176">
        <f t="shared" si="5"/>
        <v>44.122471295790049</v>
      </c>
      <c r="L52" s="146">
        <f t="shared" si="46"/>
        <v>380</v>
      </c>
      <c r="M52" s="176">
        <f t="shared" si="6"/>
        <v>20.776380535811921</v>
      </c>
      <c r="N52" s="146">
        <f t="shared" si="47"/>
        <v>293</v>
      </c>
      <c r="O52" s="176">
        <f t="shared" si="7"/>
        <v>16.0196828868234</v>
      </c>
      <c r="P52" s="165">
        <f t="shared" si="15"/>
        <v>1829</v>
      </c>
      <c r="Q52" s="149">
        <v>264</v>
      </c>
      <c r="R52" s="13">
        <v>72</v>
      </c>
      <c r="S52" s="13">
        <v>349</v>
      </c>
      <c r="T52" s="13">
        <v>970</v>
      </c>
      <c r="U52" s="161">
        <v>3079</v>
      </c>
      <c r="V52" s="162">
        <v>1074</v>
      </c>
      <c r="W52" s="13">
        <v>554</v>
      </c>
      <c r="Y52" s="13"/>
      <c r="Z52" s="13"/>
      <c r="AA52" s="13"/>
      <c r="AB52" s="13"/>
      <c r="AC52" s="13"/>
    </row>
    <row r="53" spans="1:29">
      <c r="A53" s="1">
        <v>284</v>
      </c>
      <c r="B53" s="144" t="s">
        <v>401</v>
      </c>
      <c r="C53" s="154">
        <f t="shared" si="41"/>
        <v>2503</v>
      </c>
      <c r="D53" s="146">
        <f t="shared" si="42"/>
        <v>16</v>
      </c>
      <c r="E53" s="176">
        <f t="shared" si="1"/>
        <v>0.63923292049540548</v>
      </c>
      <c r="F53" s="146">
        <f t="shared" si="43"/>
        <v>135</v>
      </c>
      <c r="G53" s="176">
        <f t="shared" si="3"/>
        <v>5.3935277666799841</v>
      </c>
      <c r="H53" s="146">
        <f t="shared" si="44"/>
        <v>375</v>
      </c>
      <c r="I53" s="176">
        <f t="shared" si="4"/>
        <v>14.982021574111068</v>
      </c>
      <c r="J53" s="146">
        <f t="shared" si="45"/>
        <v>1226</v>
      </c>
      <c r="K53" s="176">
        <f t="shared" si="5"/>
        <v>48.981222532960452</v>
      </c>
      <c r="L53" s="146">
        <f t="shared" si="46"/>
        <v>425</v>
      </c>
      <c r="M53" s="176">
        <f t="shared" si="6"/>
        <v>16.979624450659209</v>
      </c>
      <c r="N53" s="146">
        <f t="shared" si="47"/>
        <v>326</v>
      </c>
      <c r="O53" s="176">
        <f t="shared" si="7"/>
        <v>13.024370755093887</v>
      </c>
      <c r="P53" s="165">
        <f t="shared" si="15"/>
        <v>2503</v>
      </c>
      <c r="Q53" s="149">
        <v>266</v>
      </c>
      <c r="R53" s="13">
        <v>977</v>
      </c>
      <c r="S53" s="13">
        <v>4441</v>
      </c>
      <c r="T53" s="13">
        <v>13863</v>
      </c>
      <c r="U53" s="161">
        <v>66541</v>
      </c>
      <c r="V53" s="162">
        <v>34298</v>
      </c>
      <c r="W53" s="13">
        <v>32025</v>
      </c>
      <c r="Y53" s="13"/>
      <c r="Z53" s="13"/>
      <c r="AA53" s="13"/>
      <c r="AB53" s="13"/>
      <c r="AC53" s="13"/>
    </row>
    <row r="54" spans="1:29">
      <c r="A54" s="1">
        <v>306</v>
      </c>
      <c r="B54" s="144" t="s">
        <v>400</v>
      </c>
      <c r="C54" s="154">
        <f t="shared" si="41"/>
        <v>660</v>
      </c>
      <c r="D54" s="146">
        <f t="shared" si="42"/>
        <v>7</v>
      </c>
      <c r="E54" s="176">
        <f t="shared" si="1"/>
        <v>1.0606060606060608</v>
      </c>
      <c r="F54" s="146">
        <f t="shared" si="43"/>
        <v>39</v>
      </c>
      <c r="G54" s="176">
        <f t="shared" si="3"/>
        <v>5.9090909090909092</v>
      </c>
      <c r="H54" s="146">
        <f t="shared" si="44"/>
        <v>98</v>
      </c>
      <c r="I54" s="176">
        <f t="shared" si="4"/>
        <v>14.84848484848485</v>
      </c>
      <c r="J54" s="146">
        <f t="shared" si="45"/>
        <v>355</v>
      </c>
      <c r="K54" s="176">
        <f t="shared" si="5"/>
        <v>53.787878787878782</v>
      </c>
      <c r="L54" s="146">
        <f t="shared" si="46"/>
        <v>101</v>
      </c>
      <c r="M54" s="176">
        <f t="shared" si="6"/>
        <v>15.303030303030301</v>
      </c>
      <c r="N54" s="146">
        <f t="shared" si="47"/>
        <v>60</v>
      </c>
      <c r="O54" s="176">
        <f t="shared" si="7"/>
        <v>9.0909090909090917</v>
      </c>
      <c r="P54" s="165">
        <f t="shared" si="15"/>
        <v>660</v>
      </c>
      <c r="Q54" s="149">
        <v>282</v>
      </c>
      <c r="R54" s="13">
        <v>65</v>
      </c>
      <c r="S54" s="13">
        <v>265</v>
      </c>
      <c r="T54" s="13">
        <v>1016</v>
      </c>
      <c r="U54" s="161">
        <v>3261</v>
      </c>
      <c r="V54" s="162">
        <v>1631</v>
      </c>
      <c r="W54" s="13">
        <v>1000</v>
      </c>
      <c r="Y54" s="13"/>
      <c r="Z54" s="13"/>
      <c r="AA54" s="13"/>
      <c r="AB54" s="13"/>
      <c r="AC54" s="13"/>
    </row>
    <row r="55" spans="1:29">
      <c r="A55" s="1">
        <v>347</v>
      </c>
      <c r="B55" s="144" t="s">
        <v>399</v>
      </c>
      <c r="C55" s="154">
        <f t="shared" si="41"/>
        <v>798</v>
      </c>
      <c r="D55" s="146">
        <f t="shared" si="42"/>
        <v>9</v>
      </c>
      <c r="E55" s="176">
        <f t="shared" si="1"/>
        <v>1.1278195488721803</v>
      </c>
      <c r="F55" s="146">
        <f t="shared" si="43"/>
        <v>30</v>
      </c>
      <c r="G55" s="176">
        <f t="shared" si="3"/>
        <v>3.7593984962406015</v>
      </c>
      <c r="H55" s="146">
        <f t="shared" si="44"/>
        <v>136</v>
      </c>
      <c r="I55" s="176">
        <f t="shared" si="4"/>
        <v>17.042606516290725</v>
      </c>
      <c r="J55" s="146">
        <f t="shared" si="45"/>
        <v>398</v>
      </c>
      <c r="K55" s="176">
        <f t="shared" si="5"/>
        <v>49.874686716791977</v>
      </c>
      <c r="L55" s="146">
        <f t="shared" si="46"/>
        <v>140</v>
      </c>
      <c r="M55" s="176">
        <f t="shared" si="6"/>
        <v>17.543859649122805</v>
      </c>
      <c r="N55" s="146">
        <f t="shared" si="47"/>
        <v>85</v>
      </c>
      <c r="O55" s="176">
        <f t="shared" si="7"/>
        <v>10.651629072681704</v>
      </c>
      <c r="P55" s="165">
        <f t="shared" si="15"/>
        <v>798</v>
      </c>
      <c r="Q55" s="149">
        <v>284</v>
      </c>
      <c r="R55" s="13">
        <v>16</v>
      </c>
      <c r="S55" s="13">
        <v>135</v>
      </c>
      <c r="T55" s="13">
        <v>375</v>
      </c>
      <c r="U55" s="161">
        <v>1226</v>
      </c>
      <c r="V55" s="162">
        <v>425</v>
      </c>
      <c r="W55" s="13">
        <v>326</v>
      </c>
      <c r="Y55" s="13"/>
      <c r="Z55" s="13"/>
      <c r="AA55" s="13"/>
      <c r="AB55" s="13"/>
      <c r="AC55" s="13"/>
    </row>
    <row r="56" spans="1:29">
      <c r="A56" s="1">
        <v>411</v>
      </c>
      <c r="B56" s="144" t="s">
        <v>398</v>
      </c>
      <c r="C56" s="154">
        <f t="shared" si="41"/>
        <v>1185</v>
      </c>
      <c r="D56" s="146">
        <f t="shared" si="42"/>
        <v>13</v>
      </c>
      <c r="E56" s="176">
        <f t="shared" si="1"/>
        <v>1.0970464135021099</v>
      </c>
      <c r="F56" s="146">
        <f t="shared" si="43"/>
        <v>36</v>
      </c>
      <c r="G56" s="176">
        <f t="shared" si="3"/>
        <v>3.0379746835443036</v>
      </c>
      <c r="H56" s="146">
        <f t="shared" si="44"/>
        <v>163</v>
      </c>
      <c r="I56" s="176">
        <f t="shared" si="4"/>
        <v>13.755274261603375</v>
      </c>
      <c r="J56" s="146">
        <f t="shared" si="45"/>
        <v>564</v>
      </c>
      <c r="K56" s="176">
        <f t="shared" si="5"/>
        <v>47.594936708860757</v>
      </c>
      <c r="L56" s="146">
        <f t="shared" si="46"/>
        <v>235</v>
      </c>
      <c r="M56" s="176">
        <f t="shared" si="6"/>
        <v>19.831223628691983</v>
      </c>
      <c r="N56" s="146">
        <f t="shared" si="47"/>
        <v>174</v>
      </c>
      <c r="O56" s="176">
        <f t="shared" si="7"/>
        <v>14.683544303797468</v>
      </c>
      <c r="P56" s="165">
        <f t="shared" si="15"/>
        <v>1185</v>
      </c>
      <c r="Q56" s="149">
        <v>306</v>
      </c>
      <c r="R56" s="13">
        <v>7</v>
      </c>
      <c r="S56" s="13">
        <v>39</v>
      </c>
      <c r="T56" s="13">
        <v>98</v>
      </c>
      <c r="U56" s="161">
        <v>355</v>
      </c>
      <c r="V56" s="162">
        <v>101</v>
      </c>
      <c r="W56" s="13">
        <v>60</v>
      </c>
      <c r="Y56" s="13"/>
      <c r="Z56" s="13"/>
      <c r="AA56" s="13"/>
      <c r="AB56" s="13"/>
      <c r="AC56" s="13"/>
    </row>
    <row r="57" spans="1:29">
      <c r="A57" s="1">
        <v>501</v>
      </c>
      <c r="B57" s="144" t="s">
        <v>397</v>
      </c>
      <c r="C57" s="154">
        <f t="shared" si="41"/>
        <v>188</v>
      </c>
      <c r="D57" s="146">
        <f t="shared" si="42"/>
        <v>2</v>
      </c>
      <c r="E57" s="176">
        <f t="shared" si="1"/>
        <v>1.0638297872340425</v>
      </c>
      <c r="F57" s="146">
        <f t="shared" si="43"/>
        <v>3</v>
      </c>
      <c r="G57" s="176">
        <f t="shared" si="3"/>
        <v>1.5957446808510638</v>
      </c>
      <c r="H57" s="146">
        <f t="shared" si="44"/>
        <v>35</v>
      </c>
      <c r="I57" s="176">
        <f t="shared" si="4"/>
        <v>18.617021276595743</v>
      </c>
      <c r="J57" s="146">
        <f t="shared" si="45"/>
        <v>96</v>
      </c>
      <c r="K57" s="176">
        <f t="shared" si="5"/>
        <v>51.063829787234042</v>
      </c>
      <c r="L57" s="146">
        <f t="shared" si="46"/>
        <v>32</v>
      </c>
      <c r="M57" s="176">
        <f t="shared" si="6"/>
        <v>17.021276595744681</v>
      </c>
      <c r="N57" s="146">
        <f t="shared" si="47"/>
        <v>20</v>
      </c>
      <c r="O57" s="176">
        <f t="shared" si="7"/>
        <v>10.638297872340425</v>
      </c>
      <c r="P57" s="165">
        <f t="shared" si="15"/>
        <v>188</v>
      </c>
      <c r="Q57" s="149">
        <v>308</v>
      </c>
      <c r="R57" s="13">
        <v>288</v>
      </c>
      <c r="S57" s="13">
        <v>1458</v>
      </c>
      <c r="T57" s="13">
        <v>4225</v>
      </c>
      <c r="U57" s="161">
        <v>16473</v>
      </c>
      <c r="V57" s="162">
        <v>6734</v>
      </c>
      <c r="W57" s="13">
        <v>4479</v>
      </c>
      <c r="Y57" s="13"/>
      <c r="Z57" s="13"/>
      <c r="AA57" s="13"/>
      <c r="AB57" s="13"/>
      <c r="AC57" s="13"/>
    </row>
    <row r="58" spans="1:29">
      <c r="A58" s="1">
        <v>543</v>
      </c>
      <c r="B58" s="144" t="s">
        <v>396</v>
      </c>
      <c r="C58" s="154">
        <f t="shared" si="41"/>
        <v>565</v>
      </c>
      <c r="D58" s="146">
        <f t="shared" si="42"/>
        <v>7</v>
      </c>
      <c r="E58" s="176">
        <f t="shared" si="1"/>
        <v>1.2389380530973451</v>
      </c>
      <c r="F58" s="146">
        <f t="shared" si="43"/>
        <v>24</v>
      </c>
      <c r="G58" s="176">
        <f t="shared" si="3"/>
        <v>4.2477876106194685</v>
      </c>
      <c r="H58" s="146">
        <f t="shared" si="44"/>
        <v>95</v>
      </c>
      <c r="I58" s="176">
        <f t="shared" si="4"/>
        <v>16.814159292035399</v>
      </c>
      <c r="J58" s="146">
        <f t="shared" si="45"/>
        <v>336</v>
      </c>
      <c r="K58" s="176">
        <f t="shared" si="5"/>
        <v>59.469026548672566</v>
      </c>
      <c r="L58" s="146">
        <f t="shared" si="46"/>
        <v>70</v>
      </c>
      <c r="M58" s="176">
        <f t="shared" si="6"/>
        <v>12.389380530973451</v>
      </c>
      <c r="N58" s="146">
        <f t="shared" si="47"/>
        <v>33</v>
      </c>
      <c r="O58" s="176">
        <f t="shared" si="7"/>
        <v>5.8407079646017701</v>
      </c>
      <c r="P58" s="165">
        <f t="shared" si="15"/>
        <v>565</v>
      </c>
      <c r="Q58" s="149">
        <v>310</v>
      </c>
      <c r="R58" s="13">
        <v>16</v>
      </c>
      <c r="S58" s="13">
        <v>88</v>
      </c>
      <c r="T58" s="13">
        <v>330</v>
      </c>
      <c r="U58" s="161">
        <v>1024</v>
      </c>
      <c r="V58" s="162">
        <v>475</v>
      </c>
      <c r="W58" s="13">
        <v>338</v>
      </c>
      <c r="Y58" s="13"/>
      <c r="Z58" s="13"/>
      <c r="AA58" s="13"/>
      <c r="AB58" s="13"/>
      <c r="AC58" s="13"/>
    </row>
    <row r="59" spans="1:29">
      <c r="A59" s="1">
        <v>628</v>
      </c>
      <c r="B59" s="144" t="s">
        <v>395</v>
      </c>
      <c r="C59" s="154">
        <f t="shared" si="41"/>
        <v>786</v>
      </c>
      <c r="D59" s="146">
        <f t="shared" si="42"/>
        <v>7</v>
      </c>
      <c r="E59" s="176">
        <f t="shared" si="1"/>
        <v>0.89058524173027986</v>
      </c>
      <c r="F59" s="146">
        <f t="shared" si="43"/>
        <v>25</v>
      </c>
      <c r="G59" s="176">
        <f t="shared" si="3"/>
        <v>3.1806615776081424</v>
      </c>
      <c r="H59" s="146">
        <f t="shared" si="44"/>
        <v>122</v>
      </c>
      <c r="I59" s="176">
        <f t="shared" si="4"/>
        <v>15.521628498727736</v>
      </c>
      <c r="J59" s="146">
        <f t="shared" si="45"/>
        <v>388</v>
      </c>
      <c r="K59" s="176">
        <f t="shared" si="5"/>
        <v>49.363867684478372</v>
      </c>
      <c r="L59" s="146">
        <f t="shared" si="46"/>
        <v>154</v>
      </c>
      <c r="M59" s="176">
        <f t="shared" si="6"/>
        <v>19.592875318066159</v>
      </c>
      <c r="N59" s="146">
        <f t="shared" si="47"/>
        <v>90</v>
      </c>
      <c r="O59" s="176">
        <f t="shared" si="7"/>
        <v>11.450381679389313</v>
      </c>
      <c r="P59" s="165">
        <f t="shared" si="15"/>
        <v>786</v>
      </c>
      <c r="Q59" s="149">
        <v>313</v>
      </c>
      <c r="R59" s="13">
        <v>21</v>
      </c>
      <c r="S59" s="13">
        <v>98</v>
      </c>
      <c r="T59" s="13">
        <v>245</v>
      </c>
      <c r="U59" s="161">
        <v>748</v>
      </c>
      <c r="V59" s="162">
        <v>249</v>
      </c>
      <c r="W59" s="13">
        <v>202</v>
      </c>
      <c r="Y59" s="13"/>
      <c r="Z59" s="13"/>
      <c r="AA59" s="13"/>
      <c r="AB59" s="13"/>
      <c r="AC59" s="13"/>
    </row>
    <row r="60" spans="1:29">
      <c r="A60" s="1">
        <v>656</v>
      </c>
      <c r="B60" s="144" t="s">
        <v>394</v>
      </c>
      <c r="C60" s="154">
        <f t="shared" si="41"/>
        <v>4453</v>
      </c>
      <c r="D60" s="146">
        <f t="shared" si="42"/>
        <v>42</v>
      </c>
      <c r="E60" s="176">
        <f t="shared" si="1"/>
        <v>0.94318437008758149</v>
      </c>
      <c r="F60" s="146">
        <f t="shared" si="43"/>
        <v>176</v>
      </c>
      <c r="G60" s="176">
        <f t="shared" si="3"/>
        <v>3.9523916460812938</v>
      </c>
      <c r="H60" s="146">
        <f t="shared" si="44"/>
        <v>617</v>
      </c>
      <c r="I60" s="176">
        <f t="shared" si="4"/>
        <v>13.855827532000898</v>
      </c>
      <c r="J60" s="146">
        <f t="shared" si="45"/>
        <v>2207</v>
      </c>
      <c r="K60" s="176">
        <f t="shared" si="5"/>
        <v>49.562092971030765</v>
      </c>
      <c r="L60" s="146">
        <f t="shared" si="46"/>
        <v>953</v>
      </c>
      <c r="M60" s="176">
        <f t="shared" si="6"/>
        <v>21.40130249270155</v>
      </c>
      <c r="N60" s="146">
        <f t="shared" si="47"/>
        <v>458</v>
      </c>
      <c r="O60" s="176">
        <f t="shared" si="7"/>
        <v>10.285200988097913</v>
      </c>
      <c r="P60" s="165">
        <f t="shared" si="15"/>
        <v>4453</v>
      </c>
      <c r="Q60" s="149">
        <v>315</v>
      </c>
      <c r="R60" s="13">
        <v>11</v>
      </c>
      <c r="S60" s="13">
        <v>46</v>
      </c>
      <c r="T60" s="13">
        <v>201</v>
      </c>
      <c r="U60" s="161">
        <v>695</v>
      </c>
      <c r="V60" s="162">
        <v>235</v>
      </c>
      <c r="W60" s="13">
        <v>95</v>
      </c>
      <c r="Y60" s="13"/>
      <c r="Z60" s="13"/>
      <c r="AA60" s="13"/>
      <c r="AB60" s="13"/>
      <c r="AC60" s="13"/>
    </row>
    <row r="61" spans="1:29">
      <c r="A61" s="1">
        <v>761</v>
      </c>
      <c r="B61" s="144" t="s">
        <v>393</v>
      </c>
      <c r="C61" s="154">
        <f t="shared" si="41"/>
        <v>2727</v>
      </c>
      <c r="D61" s="146">
        <f t="shared" si="42"/>
        <v>23</v>
      </c>
      <c r="E61" s="176">
        <f t="shared" si="1"/>
        <v>0.84341767510084342</v>
      </c>
      <c r="F61" s="146">
        <f t="shared" si="43"/>
        <v>108</v>
      </c>
      <c r="G61" s="176">
        <f t="shared" si="3"/>
        <v>3.9603960396039604</v>
      </c>
      <c r="H61" s="146">
        <f t="shared" si="44"/>
        <v>385</v>
      </c>
      <c r="I61" s="176">
        <f t="shared" si="4"/>
        <v>14.118078474514117</v>
      </c>
      <c r="J61" s="146">
        <f t="shared" si="45"/>
        <v>1262</v>
      </c>
      <c r="K61" s="176">
        <f t="shared" si="5"/>
        <v>46.277961129446275</v>
      </c>
      <c r="L61" s="146">
        <f t="shared" si="46"/>
        <v>605</v>
      </c>
      <c r="M61" s="176">
        <f t="shared" si="6"/>
        <v>22.185551888522184</v>
      </c>
      <c r="N61" s="146">
        <f t="shared" si="47"/>
        <v>344</v>
      </c>
      <c r="O61" s="176">
        <f t="shared" si="7"/>
        <v>12.614594792812614</v>
      </c>
      <c r="P61" s="165">
        <f t="shared" si="15"/>
        <v>2727</v>
      </c>
      <c r="Q61" s="149">
        <v>318</v>
      </c>
      <c r="R61" s="13">
        <v>225</v>
      </c>
      <c r="S61" s="13">
        <v>977</v>
      </c>
      <c r="T61" s="13">
        <v>3000</v>
      </c>
      <c r="U61" s="161">
        <v>11862</v>
      </c>
      <c r="V61" s="162">
        <v>4309</v>
      </c>
      <c r="W61" s="13">
        <v>3105</v>
      </c>
      <c r="Y61" s="13"/>
      <c r="Z61" s="13"/>
      <c r="AA61" s="13"/>
      <c r="AB61" s="13"/>
      <c r="AC61" s="13"/>
    </row>
    <row r="62" spans="1:29" ht="13.5" thickBot="1">
      <c r="A62" s="1">
        <v>842</v>
      </c>
      <c r="B62" s="144" t="s">
        <v>392</v>
      </c>
      <c r="C62" s="154">
        <f t="shared" si="41"/>
        <v>565</v>
      </c>
      <c r="D62" s="146">
        <f t="shared" si="42"/>
        <v>5</v>
      </c>
      <c r="E62" s="176">
        <f t="shared" si="1"/>
        <v>0.88495575221238942</v>
      </c>
      <c r="F62" s="146">
        <f t="shared" si="43"/>
        <v>24</v>
      </c>
      <c r="G62" s="176">
        <f t="shared" si="3"/>
        <v>4.2477876106194685</v>
      </c>
      <c r="H62" s="146">
        <f t="shared" si="44"/>
        <v>90</v>
      </c>
      <c r="I62" s="176">
        <f t="shared" si="4"/>
        <v>15.929203539823009</v>
      </c>
      <c r="J62" s="146">
        <f t="shared" si="45"/>
        <v>328</v>
      </c>
      <c r="K62" s="176">
        <f t="shared" si="5"/>
        <v>58.053097345132741</v>
      </c>
      <c r="L62" s="146">
        <f t="shared" si="46"/>
        <v>77</v>
      </c>
      <c r="M62" s="176">
        <f t="shared" si="6"/>
        <v>13.628318584070797</v>
      </c>
      <c r="N62" s="146">
        <f t="shared" si="47"/>
        <v>41</v>
      </c>
      <c r="O62" s="176">
        <f t="shared" si="7"/>
        <v>7.2566371681415927</v>
      </c>
      <c r="P62" s="165">
        <f t="shared" si="15"/>
        <v>565</v>
      </c>
      <c r="Q62" s="149">
        <v>321</v>
      </c>
      <c r="R62" s="13">
        <v>18</v>
      </c>
      <c r="S62" s="13">
        <v>105</v>
      </c>
      <c r="T62" s="13">
        <v>341</v>
      </c>
      <c r="U62" s="161">
        <v>1157</v>
      </c>
      <c r="V62" s="162">
        <v>509</v>
      </c>
      <c r="W62" s="13">
        <v>379</v>
      </c>
      <c r="Y62" s="13"/>
      <c r="Z62" s="13"/>
      <c r="AA62" s="13"/>
      <c r="AB62" s="13"/>
      <c r="AC62" s="13"/>
    </row>
    <row r="63" spans="1:29" ht="13.5" thickBot="1">
      <c r="A63" s="35">
        <v>6</v>
      </c>
      <c r="B63" s="151" t="s">
        <v>126</v>
      </c>
      <c r="C63" s="155">
        <f>SUM(C64:C80)</f>
        <v>79949</v>
      </c>
      <c r="D63" s="153">
        <f>SUM(D64:D80)</f>
        <v>808</v>
      </c>
      <c r="E63" s="177">
        <f t="shared" si="1"/>
        <v>1.0106442857321543</v>
      </c>
      <c r="F63" s="153">
        <f t="shared" ref="F63:N63" si="48">SUM(F64:F80)</f>
        <v>4053</v>
      </c>
      <c r="G63" s="177">
        <f t="shared" si="3"/>
        <v>5.0694817946440862</v>
      </c>
      <c r="H63" s="153">
        <f t="shared" si="48"/>
        <v>12849</v>
      </c>
      <c r="I63" s="177">
        <f t="shared" si="4"/>
        <v>16.07149557843125</v>
      </c>
      <c r="J63" s="153">
        <f t="shared" si="48"/>
        <v>41265</v>
      </c>
      <c r="K63" s="177">
        <f t="shared" si="5"/>
        <v>51.614154023189784</v>
      </c>
      <c r="L63" s="153">
        <f t="shared" si="48"/>
        <v>13739</v>
      </c>
      <c r="M63" s="177">
        <f t="shared" si="6"/>
        <v>17.184705249596618</v>
      </c>
      <c r="N63" s="153">
        <f t="shared" si="48"/>
        <v>7235</v>
      </c>
      <c r="O63" s="178">
        <f t="shared" si="7"/>
        <v>9.0495190684061093</v>
      </c>
      <c r="P63" s="163">
        <f>SUM(P64:P80)</f>
        <v>79949</v>
      </c>
      <c r="Q63" s="149">
        <v>347</v>
      </c>
      <c r="R63" s="13">
        <v>9</v>
      </c>
      <c r="S63" s="13">
        <v>30</v>
      </c>
      <c r="T63" s="13">
        <v>136</v>
      </c>
      <c r="U63" s="161">
        <v>398</v>
      </c>
      <c r="V63" s="162">
        <v>140</v>
      </c>
      <c r="W63" s="13">
        <v>85</v>
      </c>
      <c r="Y63" s="13"/>
      <c r="Z63" s="13"/>
      <c r="AA63" s="13"/>
      <c r="AB63" s="13"/>
      <c r="AC63" s="13"/>
    </row>
    <row r="64" spans="1:29">
      <c r="A64" s="1">
        <v>38</v>
      </c>
      <c r="B64" s="144" t="s">
        <v>428</v>
      </c>
      <c r="C64" s="154">
        <f t="shared" ref="C64:C80" si="49">(D64+F64+H64+J64+L64+N64)</f>
        <v>950</v>
      </c>
      <c r="D64" s="146">
        <f t="shared" ref="D64:D80" si="50">VLOOKUP(A64,$Q$7:$W$131,2,0)</f>
        <v>4</v>
      </c>
      <c r="E64" s="176">
        <f t="shared" si="1"/>
        <v>0.42105263157894735</v>
      </c>
      <c r="F64" s="146">
        <f t="shared" ref="F64:F80" si="51">VLOOKUP(A64,$Q$7:$W$131,3,0)</f>
        <v>32</v>
      </c>
      <c r="G64" s="176">
        <f t="shared" si="3"/>
        <v>3.3684210526315788</v>
      </c>
      <c r="H64" s="146">
        <f t="shared" ref="H64:H80" si="52">VLOOKUP(A64,$Q$7:$W$131,4,0)</f>
        <v>120</v>
      </c>
      <c r="I64" s="176">
        <f t="shared" si="4"/>
        <v>12.631578947368421</v>
      </c>
      <c r="J64" s="146">
        <f t="shared" ref="J64:J80" si="53">VLOOKUP(A64,$Q$7:$W$131,5,0)</f>
        <v>556</v>
      </c>
      <c r="K64" s="176">
        <f t="shared" si="5"/>
        <v>58.526315789473685</v>
      </c>
      <c r="L64" s="146">
        <f t="shared" ref="L64:L80" si="54">VLOOKUP(A64,$Q$7:$W$131,6,0)</f>
        <v>140</v>
      </c>
      <c r="M64" s="176">
        <f t="shared" si="6"/>
        <v>14.736842105263156</v>
      </c>
      <c r="N64" s="146">
        <f t="shared" ref="N64:N80" si="55">VLOOKUP(A64,$Q$7:$W$131,7,0)</f>
        <v>98</v>
      </c>
      <c r="O64" s="176">
        <f t="shared" si="7"/>
        <v>10.315789473684211</v>
      </c>
      <c r="P64" s="165">
        <f t="shared" si="15"/>
        <v>950</v>
      </c>
      <c r="Q64" s="149">
        <v>353</v>
      </c>
      <c r="R64" s="13">
        <v>6</v>
      </c>
      <c r="S64" s="13">
        <v>45</v>
      </c>
      <c r="T64" s="13">
        <v>145</v>
      </c>
      <c r="U64" s="161">
        <v>503</v>
      </c>
      <c r="V64" s="162">
        <v>164</v>
      </c>
      <c r="W64" s="13">
        <v>105</v>
      </c>
      <c r="Y64" s="13"/>
      <c r="Z64" s="13"/>
      <c r="AA64" s="13"/>
      <c r="AB64" s="13"/>
      <c r="AC64" s="13"/>
    </row>
    <row r="65" spans="1:29">
      <c r="A65" s="1">
        <v>86</v>
      </c>
      <c r="B65" s="144" t="s">
        <v>427</v>
      </c>
      <c r="C65" s="154">
        <f t="shared" si="49"/>
        <v>1007</v>
      </c>
      <c r="D65" s="146">
        <f t="shared" si="50"/>
        <v>13</v>
      </c>
      <c r="E65" s="176">
        <f t="shared" si="1"/>
        <v>1.2909632571996028</v>
      </c>
      <c r="F65" s="146">
        <f t="shared" si="51"/>
        <v>36</v>
      </c>
      <c r="G65" s="176">
        <f t="shared" si="3"/>
        <v>3.5749751737835158</v>
      </c>
      <c r="H65" s="146">
        <f t="shared" si="52"/>
        <v>185</v>
      </c>
      <c r="I65" s="176">
        <f t="shared" si="4"/>
        <v>18.371400198609734</v>
      </c>
      <c r="J65" s="146">
        <f t="shared" si="53"/>
        <v>501</v>
      </c>
      <c r="K65" s="176">
        <f t="shared" si="5"/>
        <v>49.751737835153925</v>
      </c>
      <c r="L65" s="146">
        <f t="shared" si="54"/>
        <v>195</v>
      </c>
      <c r="M65" s="176">
        <f t="shared" si="6"/>
        <v>19.364448857994041</v>
      </c>
      <c r="N65" s="146">
        <f t="shared" si="55"/>
        <v>77</v>
      </c>
      <c r="O65" s="176">
        <f t="shared" si="7"/>
        <v>7.6464746772591852</v>
      </c>
      <c r="P65" s="165">
        <f t="shared" si="15"/>
        <v>1007</v>
      </c>
      <c r="Q65" s="149">
        <v>360</v>
      </c>
      <c r="R65" s="13">
        <v>2325</v>
      </c>
      <c r="S65" s="13">
        <v>10610</v>
      </c>
      <c r="T65" s="13">
        <v>31871</v>
      </c>
      <c r="U65" s="161">
        <v>130130</v>
      </c>
      <c r="V65" s="162">
        <v>52796</v>
      </c>
      <c r="W65" s="13">
        <v>36210</v>
      </c>
      <c r="Y65" s="13"/>
      <c r="Z65" s="13"/>
      <c r="AA65" s="13"/>
      <c r="AB65" s="13"/>
      <c r="AC65" s="13"/>
    </row>
    <row r="66" spans="1:29">
      <c r="A66" s="1">
        <v>107</v>
      </c>
      <c r="B66" s="144" t="s">
        <v>426</v>
      </c>
      <c r="C66" s="154">
        <f t="shared" si="49"/>
        <v>792</v>
      </c>
      <c r="D66" s="146">
        <f t="shared" si="50"/>
        <v>2</v>
      </c>
      <c r="E66" s="176">
        <f t="shared" si="1"/>
        <v>0.25252525252525254</v>
      </c>
      <c r="F66" s="146">
        <f t="shared" si="51"/>
        <v>39</v>
      </c>
      <c r="G66" s="176">
        <f t="shared" si="3"/>
        <v>4.9242424242424239</v>
      </c>
      <c r="H66" s="146">
        <f t="shared" si="52"/>
        <v>127</v>
      </c>
      <c r="I66" s="176">
        <f t="shared" si="4"/>
        <v>16.035353535353536</v>
      </c>
      <c r="J66" s="146">
        <f t="shared" si="53"/>
        <v>501</v>
      </c>
      <c r="K66" s="176">
        <f t="shared" si="5"/>
        <v>63.257575757575758</v>
      </c>
      <c r="L66" s="146">
        <f t="shared" si="54"/>
        <v>95</v>
      </c>
      <c r="M66" s="176">
        <f t="shared" si="6"/>
        <v>11.994949494949495</v>
      </c>
      <c r="N66" s="146">
        <f t="shared" si="55"/>
        <v>28</v>
      </c>
      <c r="O66" s="176">
        <f t="shared" si="7"/>
        <v>3.535353535353535</v>
      </c>
      <c r="P66" s="165">
        <f t="shared" si="15"/>
        <v>792</v>
      </c>
      <c r="Q66" s="149">
        <v>361</v>
      </c>
      <c r="R66" s="13">
        <v>21</v>
      </c>
      <c r="S66" s="13">
        <v>113</v>
      </c>
      <c r="T66" s="13">
        <v>329</v>
      </c>
      <c r="U66" s="161">
        <v>1475</v>
      </c>
      <c r="V66" s="162">
        <v>368</v>
      </c>
      <c r="W66" s="13">
        <v>180</v>
      </c>
      <c r="Y66" s="13"/>
      <c r="Z66" s="13"/>
      <c r="AA66" s="13"/>
      <c r="AB66" s="13"/>
      <c r="AC66" s="13"/>
    </row>
    <row r="67" spans="1:29">
      <c r="A67" s="1">
        <v>134</v>
      </c>
      <c r="B67" s="144" t="s">
        <v>425</v>
      </c>
      <c r="C67" s="154">
        <f t="shared" si="49"/>
        <v>573</v>
      </c>
      <c r="D67" s="146">
        <f t="shared" si="50"/>
        <v>7</v>
      </c>
      <c r="E67" s="176">
        <f t="shared" si="1"/>
        <v>1.2216404886561953</v>
      </c>
      <c r="F67" s="146">
        <f t="shared" si="51"/>
        <v>18</v>
      </c>
      <c r="G67" s="176">
        <f t="shared" si="3"/>
        <v>3.1413612565445024</v>
      </c>
      <c r="H67" s="146">
        <f t="shared" si="52"/>
        <v>77</v>
      </c>
      <c r="I67" s="176">
        <f t="shared" si="4"/>
        <v>13.438045375218149</v>
      </c>
      <c r="J67" s="146">
        <f t="shared" si="53"/>
        <v>281</v>
      </c>
      <c r="K67" s="176">
        <f t="shared" si="5"/>
        <v>49.040139616055846</v>
      </c>
      <c r="L67" s="146">
        <f t="shared" si="54"/>
        <v>114</v>
      </c>
      <c r="M67" s="176">
        <f t="shared" si="6"/>
        <v>19.895287958115183</v>
      </c>
      <c r="N67" s="146">
        <f t="shared" si="55"/>
        <v>76</v>
      </c>
      <c r="O67" s="176">
        <f t="shared" si="7"/>
        <v>13.263525305410123</v>
      </c>
      <c r="P67" s="165">
        <f t="shared" si="15"/>
        <v>573</v>
      </c>
      <c r="Q67" s="149">
        <v>364</v>
      </c>
      <c r="R67" s="13">
        <v>24</v>
      </c>
      <c r="S67" s="13">
        <v>107</v>
      </c>
      <c r="T67" s="13">
        <v>426</v>
      </c>
      <c r="U67" s="161">
        <v>1463</v>
      </c>
      <c r="V67" s="162">
        <v>677</v>
      </c>
      <c r="W67" s="13">
        <v>584</v>
      </c>
      <c r="Y67" s="13"/>
      <c r="Z67" s="13"/>
      <c r="AA67" s="13"/>
      <c r="AB67" s="13"/>
      <c r="AC67" s="13"/>
    </row>
    <row r="68" spans="1:29">
      <c r="A68" s="1">
        <v>150</v>
      </c>
      <c r="B68" s="144" t="s">
        <v>424</v>
      </c>
      <c r="C68" s="154">
        <f t="shared" si="49"/>
        <v>1165</v>
      </c>
      <c r="D68" s="146">
        <f t="shared" si="50"/>
        <v>10</v>
      </c>
      <c r="E68" s="176">
        <f t="shared" si="1"/>
        <v>0.85836909871244638</v>
      </c>
      <c r="F68" s="146">
        <f t="shared" si="51"/>
        <v>33</v>
      </c>
      <c r="G68" s="176">
        <f t="shared" si="3"/>
        <v>2.8326180257510729</v>
      </c>
      <c r="H68" s="146">
        <f t="shared" si="52"/>
        <v>151</v>
      </c>
      <c r="I68" s="176">
        <f t="shared" si="4"/>
        <v>12.96137339055794</v>
      </c>
      <c r="J68" s="146">
        <f t="shared" si="53"/>
        <v>495</v>
      </c>
      <c r="K68" s="176">
        <f t="shared" si="5"/>
        <v>42.489270386266092</v>
      </c>
      <c r="L68" s="146">
        <f t="shared" si="54"/>
        <v>290</v>
      </c>
      <c r="M68" s="176">
        <f t="shared" si="6"/>
        <v>24.892703862660944</v>
      </c>
      <c r="N68" s="146">
        <f t="shared" si="55"/>
        <v>186</v>
      </c>
      <c r="O68" s="176">
        <f t="shared" si="7"/>
        <v>15.965665236051501</v>
      </c>
      <c r="P68" s="165">
        <f t="shared" si="15"/>
        <v>1165</v>
      </c>
      <c r="Q68" s="149">
        <v>368</v>
      </c>
      <c r="R68" s="13">
        <v>29</v>
      </c>
      <c r="S68" s="13">
        <v>120</v>
      </c>
      <c r="T68" s="13">
        <v>448</v>
      </c>
      <c r="U68" s="161">
        <v>1627</v>
      </c>
      <c r="V68" s="162">
        <v>770</v>
      </c>
      <c r="W68" s="13">
        <v>581</v>
      </c>
      <c r="Y68" s="13"/>
      <c r="Z68" s="13"/>
      <c r="AA68" s="13"/>
      <c r="AB68" s="13"/>
      <c r="AC68" s="13"/>
    </row>
    <row r="69" spans="1:29">
      <c r="A69" s="1">
        <v>237</v>
      </c>
      <c r="B69" s="144" t="s">
        <v>423</v>
      </c>
      <c r="C69" s="154">
        <f t="shared" si="49"/>
        <v>12310</v>
      </c>
      <c r="D69" s="146">
        <f t="shared" si="50"/>
        <v>139</v>
      </c>
      <c r="E69" s="176">
        <f t="shared" si="1"/>
        <v>1.1291632818846467</v>
      </c>
      <c r="F69" s="146">
        <f t="shared" si="51"/>
        <v>623</v>
      </c>
      <c r="G69" s="176">
        <f t="shared" si="3"/>
        <v>5.0609260763606825</v>
      </c>
      <c r="H69" s="146">
        <f t="shared" si="52"/>
        <v>1960</v>
      </c>
      <c r="I69" s="176">
        <f t="shared" si="4"/>
        <v>15.922014622258326</v>
      </c>
      <c r="J69" s="146">
        <f t="shared" si="53"/>
        <v>6061</v>
      </c>
      <c r="K69" s="176">
        <f t="shared" si="5"/>
        <v>49.236393176279449</v>
      </c>
      <c r="L69" s="146">
        <f t="shared" si="54"/>
        <v>2263</v>
      </c>
      <c r="M69" s="176">
        <f t="shared" si="6"/>
        <v>18.383428107229893</v>
      </c>
      <c r="N69" s="146">
        <f t="shared" si="55"/>
        <v>1264</v>
      </c>
      <c r="O69" s="176">
        <f t="shared" si="7"/>
        <v>10.268074735987003</v>
      </c>
      <c r="P69" s="165">
        <f t="shared" si="15"/>
        <v>12310</v>
      </c>
      <c r="Q69" s="149">
        <v>376</v>
      </c>
      <c r="R69" s="13">
        <v>541</v>
      </c>
      <c r="S69" s="13">
        <v>2490</v>
      </c>
      <c r="T69" s="13">
        <v>7296</v>
      </c>
      <c r="U69" s="161">
        <v>26943</v>
      </c>
      <c r="V69" s="162">
        <v>10260</v>
      </c>
      <c r="W69" s="13">
        <v>7129</v>
      </c>
      <c r="Y69" s="13"/>
      <c r="Z69" s="13"/>
      <c r="AA69" s="13"/>
      <c r="AB69" s="13"/>
      <c r="AC69" s="13"/>
    </row>
    <row r="70" spans="1:29">
      <c r="A70" s="1">
        <v>264</v>
      </c>
      <c r="B70" s="144" t="s">
        <v>421</v>
      </c>
      <c r="C70" s="154">
        <f t="shared" si="49"/>
        <v>6098</v>
      </c>
      <c r="D70" s="146">
        <f t="shared" si="50"/>
        <v>72</v>
      </c>
      <c r="E70" s="176">
        <f t="shared" ref="E70:E133" si="56">(D70/P70)*100</f>
        <v>1.1807149885208266</v>
      </c>
      <c r="F70" s="146">
        <f t="shared" si="51"/>
        <v>349</v>
      </c>
      <c r="G70" s="176">
        <f t="shared" ref="G70:G133" si="57">(F70/P70)*100</f>
        <v>5.7231879304690061</v>
      </c>
      <c r="H70" s="146">
        <f t="shared" si="52"/>
        <v>970</v>
      </c>
      <c r="I70" s="176">
        <f t="shared" ref="I70:I133" si="58">(H70/P70)*100</f>
        <v>15.906854706461134</v>
      </c>
      <c r="J70" s="146">
        <f t="shared" si="53"/>
        <v>3079</v>
      </c>
      <c r="K70" s="176">
        <f t="shared" ref="K70:K133" si="59">(J70/P70)*100</f>
        <v>50.491964578550338</v>
      </c>
      <c r="L70" s="146">
        <f t="shared" si="54"/>
        <v>1074</v>
      </c>
      <c r="M70" s="176">
        <f t="shared" ref="M70:M133" si="60">(L70/P70)*100</f>
        <v>17.612331912102327</v>
      </c>
      <c r="N70" s="146">
        <f t="shared" si="55"/>
        <v>554</v>
      </c>
      <c r="O70" s="176">
        <f t="shared" ref="O70:O133" si="61">(N70/P70)*100</f>
        <v>9.0849458838963599</v>
      </c>
      <c r="P70" s="165">
        <f t="shared" si="15"/>
        <v>6098</v>
      </c>
      <c r="Q70" s="149">
        <v>380</v>
      </c>
      <c r="R70" s="13">
        <v>56</v>
      </c>
      <c r="S70" s="13">
        <v>180</v>
      </c>
      <c r="T70" s="13">
        <v>607</v>
      </c>
      <c r="U70" s="161">
        <v>3144</v>
      </c>
      <c r="V70" s="162">
        <v>1786</v>
      </c>
      <c r="W70" s="13">
        <v>2291</v>
      </c>
      <c r="Y70" s="13"/>
      <c r="Z70" s="13"/>
      <c r="AA70" s="13"/>
      <c r="AB70" s="13"/>
      <c r="AC70" s="13"/>
    </row>
    <row r="71" spans="1:29">
      <c r="A71" s="1">
        <v>310</v>
      </c>
      <c r="B71" s="144" t="s">
        <v>420</v>
      </c>
      <c r="C71" s="154">
        <f t="shared" si="49"/>
        <v>2271</v>
      </c>
      <c r="D71" s="146">
        <f t="shared" si="50"/>
        <v>16</v>
      </c>
      <c r="E71" s="176">
        <f t="shared" si="56"/>
        <v>0.70453544693967418</v>
      </c>
      <c r="F71" s="146">
        <f t="shared" si="51"/>
        <v>88</v>
      </c>
      <c r="G71" s="176">
        <f t="shared" si="57"/>
        <v>3.8749449581682076</v>
      </c>
      <c r="H71" s="146">
        <f t="shared" si="52"/>
        <v>330</v>
      </c>
      <c r="I71" s="176">
        <f t="shared" si="58"/>
        <v>14.53104359313078</v>
      </c>
      <c r="J71" s="146">
        <f t="shared" si="53"/>
        <v>1024</v>
      </c>
      <c r="K71" s="176">
        <f t="shared" si="59"/>
        <v>45.090268604139148</v>
      </c>
      <c r="L71" s="146">
        <f t="shared" si="54"/>
        <v>475</v>
      </c>
      <c r="M71" s="176">
        <f t="shared" si="60"/>
        <v>20.915896081021575</v>
      </c>
      <c r="N71" s="146">
        <f t="shared" si="55"/>
        <v>338</v>
      </c>
      <c r="O71" s="176">
        <f t="shared" si="61"/>
        <v>14.883311316600617</v>
      </c>
      <c r="P71" s="165">
        <f t="shared" si="15"/>
        <v>2271</v>
      </c>
      <c r="Q71" s="149">
        <v>390</v>
      </c>
      <c r="R71" s="13">
        <v>31</v>
      </c>
      <c r="S71" s="13">
        <v>136</v>
      </c>
      <c r="T71" s="13">
        <v>469</v>
      </c>
      <c r="U71" s="161">
        <v>1900</v>
      </c>
      <c r="V71" s="162">
        <v>585</v>
      </c>
      <c r="W71" s="13">
        <v>211</v>
      </c>
      <c r="Y71" s="13"/>
      <c r="Z71" s="13"/>
      <c r="AA71" s="13"/>
      <c r="AB71" s="13"/>
      <c r="AC71" s="13"/>
    </row>
    <row r="72" spans="1:29">
      <c r="A72" s="1">
        <v>315</v>
      </c>
      <c r="B72" s="144" t="s">
        <v>161</v>
      </c>
      <c r="C72" s="154">
        <f t="shared" si="49"/>
        <v>1283</v>
      </c>
      <c r="D72" s="146">
        <f t="shared" si="50"/>
        <v>11</v>
      </c>
      <c r="E72" s="176">
        <f t="shared" si="56"/>
        <v>0.85736554949337496</v>
      </c>
      <c r="F72" s="146">
        <f t="shared" si="51"/>
        <v>46</v>
      </c>
      <c r="G72" s="176">
        <f t="shared" si="57"/>
        <v>3.5853468433359312</v>
      </c>
      <c r="H72" s="146">
        <f t="shared" si="52"/>
        <v>201</v>
      </c>
      <c r="I72" s="176">
        <f t="shared" si="58"/>
        <v>15.666406858924395</v>
      </c>
      <c r="J72" s="146">
        <f t="shared" si="53"/>
        <v>695</v>
      </c>
      <c r="K72" s="176">
        <f t="shared" si="59"/>
        <v>54.169914263445051</v>
      </c>
      <c r="L72" s="146">
        <f t="shared" si="54"/>
        <v>235</v>
      </c>
      <c r="M72" s="176">
        <f t="shared" si="60"/>
        <v>18.316445830085737</v>
      </c>
      <c r="N72" s="146">
        <f t="shared" si="55"/>
        <v>95</v>
      </c>
      <c r="O72" s="176">
        <f t="shared" si="61"/>
        <v>7.40452065471551</v>
      </c>
      <c r="P72" s="165">
        <f t="shared" ref="P72:P80" si="62">(D72+F72+H72+J72+L72+N72)</f>
        <v>1283</v>
      </c>
      <c r="Q72" s="149">
        <v>400</v>
      </c>
      <c r="R72" s="13">
        <v>114</v>
      </c>
      <c r="S72" s="13">
        <v>497</v>
      </c>
      <c r="T72" s="13">
        <v>1503</v>
      </c>
      <c r="U72" s="161">
        <v>4879</v>
      </c>
      <c r="V72" s="162">
        <v>1753</v>
      </c>
      <c r="W72" s="13">
        <v>1030</v>
      </c>
      <c r="Y72" s="13"/>
      <c r="Z72" s="13"/>
      <c r="AA72" s="13"/>
      <c r="AB72" s="13"/>
      <c r="AC72" s="13"/>
    </row>
    <row r="73" spans="1:29">
      <c r="A73" s="1">
        <v>361</v>
      </c>
      <c r="B73" s="144" t="s">
        <v>419</v>
      </c>
      <c r="C73" s="154">
        <f t="shared" si="49"/>
        <v>2486</v>
      </c>
      <c r="D73" s="146">
        <f t="shared" si="50"/>
        <v>21</v>
      </c>
      <c r="E73" s="176">
        <f t="shared" si="56"/>
        <v>0.84473049074818984</v>
      </c>
      <c r="F73" s="146">
        <f t="shared" si="51"/>
        <v>113</v>
      </c>
      <c r="G73" s="176">
        <f t="shared" si="57"/>
        <v>4.5454545454545459</v>
      </c>
      <c r="H73" s="146">
        <f t="shared" si="52"/>
        <v>329</v>
      </c>
      <c r="I73" s="176">
        <f t="shared" si="58"/>
        <v>13.234111021721642</v>
      </c>
      <c r="J73" s="146">
        <f t="shared" si="53"/>
        <v>1475</v>
      </c>
      <c r="K73" s="176">
        <f t="shared" si="59"/>
        <v>59.332260659694292</v>
      </c>
      <c r="L73" s="146">
        <f t="shared" si="54"/>
        <v>368</v>
      </c>
      <c r="M73" s="176">
        <f t="shared" si="60"/>
        <v>14.802896218825424</v>
      </c>
      <c r="N73" s="146">
        <f t="shared" si="55"/>
        <v>180</v>
      </c>
      <c r="O73" s="176">
        <f t="shared" si="61"/>
        <v>7.2405470635559137</v>
      </c>
      <c r="P73" s="165">
        <f t="shared" si="62"/>
        <v>2486</v>
      </c>
      <c r="Q73" s="149">
        <v>411</v>
      </c>
      <c r="R73" s="13">
        <v>13</v>
      </c>
      <c r="S73" s="13">
        <v>36</v>
      </c>
      <c r="T73" s="13">
        <v>163</v>
      </c>
      <c r="U73" s="161">
        <v>564</v>
      </c>
      <c r="V73" s="162">
        <v>235</v>
      </c>
      <c r="W73" s="13">
        <v>174</v>
      </c>
      <c r="Y73" s="13"/>
      <c r="Z73" s="13"/>
      <c r="AA73" s="13"/>
      <c r="AB73" s="13"/>
      <c r="AC73" s="13"/>
    </row>
    <row r="74" spans="1:29">
      <c r="A74" s="1">
        <v>647</v>
      </c>
      <c r="B74" s="144" t="s">
        <v>418</v>
      </c>
      <c r="C74" s="154">
        <f t="shared" si="49"/>
        <v>1333</v>
      </c>
      <c r="D74" s="146">
        <f t="shared" si="50"/>
        <v>17</v>
      </c>
      <c r="E74" s="176">
        <f t="shared" si="56"/>
        <v>1.2753188297074269</v>
      </c>
      <c r="F74" s="146">
        <f t="shared" si="51"/>
        <v>79</v>
      </c>
      <c r="G74" s="176">
        <f t="shared" si="57"/>
        <v>5.9264816204051014</v>
      </c>
      <c r="H74" s="146">
        <f t="shared" si="52"/>
        <v>221</v>
      </c>
      <c r="I74" s="176">
        <f t="shared" si="58"/>
        <v>16.579144786196547</v>
      </c>
      <c r="J74" s="146">
        <f t="shared" si="53"/>
        <v>769</v>
      </c>
      <c r="K74" s="176">
        <f t="shared" si="59"/>
        <v>57.689422355588896</v>
      </c>
      <c r="L74" s="146">
        <f t="shared" si="54"/>
        <v>167</v>
      </c>
      <c r="M74" s="176">
        <f t="shared" si="60"/>
        <v>12.528132033008252</v>
      </c>
      <c r="N74" s="146">
        <f t="shared" si="55"/>
        <v>80</v>
      </c>
      <c r="O74" s="176">
        <f t="shared" si="61"/>
        <v>6.001500375093773</v>
      </c>
      <c r="P74" s="165">
        <f t="shared" si="62"/>
        <v>1333</v>
      </c>
      <c r="Q74" s="149">
        <v>425</v>
      </c>
      <c r="R74" s="13">
        <v>20</v>
      </c>
      <c r="S74" s="13">
        <v>85</v>
      </c>
      <c r="T74" s="13">
        <v>256</v>
      </c>
      <c r="U74" s="161">
        <v>905</v>
      </c>
      <c r="V74" s="162">
        <v>320</v>
      </c>
      <c r="W74" s="13">
        <v>185</v>
      </c>
      <c r="Y74" s="13"/>
      <c r="Z74" s="13"/>
      <c r="AA74" s="13"/>
      <c r="AB74" s="13"/>
      <c r="AC74" s="13"/>
    </row>
    <row r="75" spans="1:29">
      <c r="A75" s="1">
        <v>658</v>
      </c>
      <c r="B75" s="144" t="s">
        <v>417</v>
      </c>
      <c r="C75" s="154">
        <f t="shared" si="49"/>
        <v>994</v>
      </c>
      <c r="D75" s="146">
        <f t="shared" si="50"/>
        <v>5</v>
      </c>
      <c r="E75" s="176">
        <f t="shared" si="56"/>
        <v>0.50301810865191143</v>
      </c>
      <c r="F75" s="146">
        <f t="shared" si="51"/>
        <v>46</v>
      </c>
      <c r="G75" s="176">
        <f t="shared" si="57"/>
        <v>4.6277665995975852</v>
      </c>
      <c r="H75" s="146">
        <f t="shared" si="52"/>
        <v>188</v>
      </c>
      <c r="I75" s="176">
        <f t="shared" si="58"/>
        <v>18.91348088531187</v>
      </c>
      <c r="J75" s="146">
        <f t="shared" si="53"/>
        <v>470</v>
      </c>
      <c r="K75" s="176">
        <f t="shared" si="59"/>
        <v>47.283702213279675</v>
      </c>
      <c r="L75" s="146">
        <f t="shared" si="54"/>
        <v>191</v>
      </c>
      <c r="M75" s="176">
        <f t="shared" si="60"/>
        <v>19.21529175050302</v>
      </c>
      <c r="N75" s="146">
        <f t="shared" si="55"/>
        <v>94</v>
      </c>
      <c r="O75" s="176">
        <f t="shared" si="61"/>
        <v>9.4567404426559349</v>
      </c>
      <c r="P75" s="165">
        <f t="shared" si="62"/>
        <v>994</v>
      </c>
      <c r="Q75" s="149">
        <v>440</v>
      </c>
      <c r="R75" s="13">
        <v>403</v>
      </c>
      <c r="S75" s="13">
        <v>1679</v>
      </c>
      <c r="T75" s="13">
        <v>4814</v>
      </c>
      <c r="U75" s="161">
        <v>16897</v>
      </c>
      <c r="V75" s="162">
        <v>5955</v>
      </c>
      <c r="W75" s="13">
        <v>3816</v>
      </c>
      <c r="Y75" s="13"/>
      <c r="Z75" s="13"/>
      <c r="AA75" s="13"/>
      <c r="AB75" s="13"/>
      <c r="AC75" s="13"/>
    </row>
    <row r="76" spans="1:29">
      <c r="A76" s="1">
        <v>664</v>
      </c>
      <c r="B76" s="144" t="s">
        <v>416</v>
      </c>
      <c r="C76" s="154">
        <f t="shared" si="49"/>
        <v>13733</v>
      </c>
      <c r="D76" s="146">
        <f t="shared" si="50"/>
        <v>137</v>
      </c>
      <c r="E76" s="176">
        <f t="shared" si="56"/>
        <v>0.9975970290541033</v>
      </c>
      <c r="F76" s="146">
        <f t="shared" si="51"/>
        <v>764</v>
      </c>
      <c r="G76" s="176">
        <f t="shared" si="57"/>
        <v>5.5632418262579186</v>
      </c>
      <c r="H76" s="146">
        <f t="shared" si="52"/>
        <v>2267</v>
      </c>
      <c r="I76" s="176">
        <f t="shared" si="58"/>
        <v>16.50768222529673</v>
      </c>
      <c r="J76" s="146">
        <f t="shared" si="53"/>
        <v>7090</v>
      </c>
      <c r="K76" s="176">
        <f t="shared" si="59"/>
        <v>51.62746668608461</v>
      </c>
      <c r="L76" s="146">
        <f t="shared" si="54"/>
        <v>2340</v>
      </c>
      <c r="M76" s="176">
        <f t="shared" si="60"/>
        <v>17.039248525449647</v>
      </c>
      <c r="N76" s="146">
        <f t="shared" si="55"/>
        <v>1135</v>
      </c>
      <c r="O76" s="176">
        <f t="shared" si="61"/>
        <v>8.2647637078569876</v>
      </c>
      <c r="P76" s="165">
        <f t="shared" si="62"/>
        <v>13733</v>
      </c>
      <c r="Q76" s="149">
        <v>467</v>
      </c>
      <c r="R76" s="13">
        <v>7</v>
      </c>
      <c r="S76" s="13">
        <v>26</v>
      </c>
      <c r="T76" s="13">
        <v>117</v>
      </c>
      <c r="U76" s="161">
        <v>345</v>
      </c>
      <c r="V76" s="162">
        <v>156</v>
      </c>
      <c r="W76" s="13">
        <v>160</v>
      </c>
      <c r="Y76" s="13"/>
      <c r="Z76" s="13"/>
      <c r="AA76" s="13"/>
      <c r="AB76" s="13"/>
      <c r="AC76" s="13"/>
    </row>
    <row r="77" spans="1:29">
      <c r="A77" s="1">
        <v>686</v>
      </c>
      <c r="B77" s="144" t="s">
        <v>415</v>
      </c>
      <c r="C77" s="154">
        <f t="shared" si="49"/>
        <v>17750</v>
      </c>
      <c r="D77" s="146">
        <f t="shared" si="50"/>
        <v>198</v>
      </c>
      <c r="E77" s="176">
        <f t="shared" si="56"/>
        <v>1.1154929577464789</v>
      </c>
      <c r="F77" s="146">
        <f t="shared" si="51"/>
        <v>975</v>
      </c>
      <c r="G77" s="176">
        <f t="shared" si="57"/>
        <v>5.4929577464788739</v>
      </c>
      <c r="H77" s="146">
        <f t="shared" si="52"/>
        <v>2999</v>
      </c>
      <c r="I77" s="176">
        <f t="shared" si="58"/>
        <v>16.895774647887325</v>
      </c>
      <c r="J77" s="146">
        <f t="shared" si="53"/>
        <v>9331</v>
      </c>
      <c r="K77" s="176">
        <f t="shared" si="59"/>
        <v>52.569014084507039</v>
      </c>
      <c r="L77" s="146">
        <f t="shared" si="54"/>
        <v>2922</v>
      </c>
      <c r="M77" s="176">
        <f t="shared" si="60"/>
        <v>16.461971830985917</v>
      </c>
      <c r="N77" s="146">
        <f t="shared" si="55"/>
        <v>1325</v>
      </c>
      <c r="O77" s="176">
        <f t="shared" si="61"/>
        <v>7.464788732394366</v>
      </c>
      <c r="P77" s="165">
        <f t="shared" si="62"/>
        <v>17750</v>
      </c>
      <c r="Q77" s="149">
        <v>475</v>
      </c>
      <c r="R77" s="13">
        <v>4</v>
      </c>
      <c r="S77" s="13">
        <v>4</v>
      </c>
      <c r="T77" s="13">
        <v>32</v>
      </c>
      <c r="U77" s="161">
        <v>100</v>
      </c>
      <c r="V77" s="162">
        <v>39</v>
      </c>
      <c r="W77" s="13">
        <v>10</v>
      </c>
      <c r="Y77" s="13"/>
      <c r="Z77" s="13"/>
      <c r="AA77" s="13"/>
      <c r="AB77" s="13"/>
      <c r="AC77" s="13"/>
    </row>
    <row r="78" spans="1:29">
      <c r="A78" s="1">
        <v>819</v>
      </c>
      <c r="B78" s="144" t="s">
        <v>414</v>
      </c>
      <c r="C78" s="154">
        <f t="shared" si="49"/>
        <v>1037</v>
      </c>
      <c r="D78" s="146">
        <f t="shared" si="50"/>
        <v>10</v>
      </c>
      <c r="E78" s="176">
        <f t="shared" si="56"/>
        <v>0.96432015429122475</v>
      </c>
      <c r="F78" s="146">
        <f t="shared" si="51"/>
        <v>57</v>
      </c>
      <c r="G78" s="176">
        <f t="shared" si="57"/>
        <v>5.4966248794599801</v>
      </c>
      <c r="H78" s="146">
        <f t="shared" si="52"/>
        <v>170</v>
      </c>
      <c r="I78" s="176">
        <f t="shared" si="58"/>
        <v>16.393442622950818</v>
      </c>
      <c r="J78" s="146">
        <f t="shared" si="53"/>
        <v>622</v>
      </c>
      <c r="K78" s="176">
        <f t="shared" si="59"/>
        <v>59.980713596914171</v>
      </c>
      <c r="L78" s="146">
        <f t="shared" si="54"/>
        <v>120</v>
      </c>
      <c r="M78" s="176">
        <f t="shared" si="60"/>
        <v>11.571841851494696</v>
      </c>
      <c r="N78" s="146">
        <f t="shared" si="55"/>
        <v>58</v>
      </c>
      <c r="O78" s="176">
        <f t="shared" si="61"/>
        <v>5.593056894889104</v>
      </c>
      <c r="P78" s="165">
        <f t="shared" si="62"/>
        <v>1037</v>
      </c>
      <c r="Q78" s="149">
        <v>480</v>
      </c>
      <c r="R78" s="13">
        <v>22</v>
      </c>
      <c r="S78" s="13">
        <v>106</v>
      </c>
      <c r="T78" s="13">
        <v>386</v>
      </c>
      <c r="U78" s="161">
        <v>1163</v>
      </c>
      <c r="V78" s="162">
        <v>269</v>
      </c>
      <c r="W78" s="13">
        <v>89</v>
      </c>
      <c r="Y78" s="13"/>
      <c r="Z78" s="13"/>
      <c r="AA78" s="13"/>
      <c r="AB78" s="13"/>
      <c r="AC78" s="13"/>
    </row>
    <row r="79" spans="1:29">
      <c r="A79" s="1">
        <v>854</v>
      </c>
      <c r="B79" s="144" t="s">
        <v>413</v>
      </c>
      <c r="C79" s="154">
        <f t="shared" si="49"/>
        <v>1264</v>
      </c>
      <c r="D79" s="146">
        <f t="shared" si="50"/>
        <v>8</v>
      </c>
      <c r="E79" s="176">
        <f t="shared" si="56"/>
        <v>0.63291139240506333</v>
      </c>
      <c r="F79" s="146">
        <f t="shared" si="51"/>
        <v>40</v>
      </c>
      <c r="G79" s="176">
        <f t="shared" si="57"/>
        <v>3.1645569620253164</v>
      </c>
      <c r="H79" s="146">
        <f t="shared" si="52"/>
        <v>167</v>
      </c>
      <c r="I79" s="176">
        <f t="shared" si="58"/>
        <v>13.212025316455698</v>
      </c>
      <c r="J79" s="146">
        <f t="shared" si="53"/>
        <v>750</v>
      </c>
      <c r="K79" s="176">
        <f t="shared" si="59"/>
        <v>59.335443037974692</v>
      </c>
      <c r="L79" s="146">
        <f t="shared" si="54"/>
        <v>196</v>
      </c>
      <c r="M79" s="176">
        <f t="shared" si="60"/>
        <v>15.50632911392405</v>
      </c>
      <c r="N79" s="146">
        <f t="shared" si="55"/>
        <v>103</v>
      </c>
      <c r="O79" s="176">
        <f t="shared" si="61"/>
        <v>8.1487341772151911</v>
      </c>
      <c r="P79" s="165">
        <f t="shared" si="62"/>
        <v>1264</v>
      </c>
      <c r="Q79" s="149">
        <v>483</v>
      </c>
      <c r="R79" s="13">
        <v>6</v>
      </c>
      <c r="S79" s="13">
        <v>33</v>
      </c>
      <c r="T79" s="13">
        <v>125</v>
      </c>
      <c r="U79" s="161">
        <v>334</v>
      </c>
      <c r="V79" s="162">
        <v>125</v>
      </c>
      <c r="W79" s="13">
        <v>101</v>
      </c>
      <c r="Y79" s="13"/>
      <c r="Z79" s="13"/>
      <c r="AA79" s="13"/>
      <c r="AB79" s="13"/>
      <c r="AC79" s="13"/>
    </row>
    <row r="80" spans="1:29" ht="13.5" thickBot="1">
      <c r="A80" s="1">
        <v>887</v>
      </c>
      <c r="B80" s="144" t="s">
        <v>412</v>
      </c>
      <c r="C80" s="154">
        <f t="shared" si="49"/>
        <v>14903</v>
      </c>
      <c r="D80" s="146">
        <f t="shared" si="50"/>
        <v>138</v>
      </c>
      <c r="E80" s="176">
        <f t="shared" si="56"/>
        <v>0.92598805609608803</v>
      </c>
      <c r="F80" s="146">
        <f t="shared" si="51"/>
        <v>715</v>
      </c>
      <c r="G80" s="176">
        <f t="shared" si="57"/>
        <v>4.7976917399181378</v>
      </c>
      <c r="H80" s="146">
        <f t="shared" si="52"/>
        <v>2387</v>
      </c>
      <c r="I80" s="176">
        <f t="shared" si="58"/>
        <v>16.016909347111319</v>
      </c>
      <c r="J80" s="146">
        <f t="shared" si="53"/>
        <v>7565</v>
      </c>
      <c r="K80" s="176">
        <f t="shared" si="59"/>
        <v>50.761591625847146</v>
      </c>
      <c r="L80" s="146">
        <f t="shared" si="54"/>
        <v>2554</v>
      </c>
      <c r="M80" s="176">
        <f t="shared" si="60"/>
        <v>17.137489096155136</v>
      </c>
      <c r="N80" s="146">
        <f t="shared" si="55"/>
        <v>1544</v>
      </c>
      <c r="O80" s="176">
        <f t="shared" si="61"/>
        <v>10.360330134872173</v>
      </c>
      <c r="P80" s="165">
        <f t="shared" si="62"/>
        <v>14903</v>
      </c>
      <c r="Q80" s="149">
        <v>490</v>
      </c>
      <c r="R80" s="13">
        <v>51</v>
      </c>
      <c r="S80" s="13">
        <v>209</v>
      </c>
      <c r="T80" s="13">
        <v>698</v>
      </c>
      <c r="U80" s="161">
        <v>2257</v>
      </c>
      <c r="V80" s="162">
        <v>569</v>
      </c>
      <c r="W80" s="13">
        <v>243</v>
      </c>
      <c r="Y80" s="13"/>
      <c r="Z80" s="13"/>
      <c r="AA80" s="13"/>
      <c r="AB80" s="13"/>
      <c r="AC80" s="13"/>
    </row>
    <row r="81" spans="1:29" ht="13.5" thickBot="1">
      <c r="A81" s="35">
        <v>7</v>
      </c>
      <c r="B81" s="151" t="s">
        <v>137</v>
      </c>
      <c r="C81" s="155">
        <f>SUM(C82:C104)</f>
        <v>332193</v>
      </c>
      <c r="D81" s="153">
        <f>SUM(D82:D104)</f>
        <v>3584</v>
      </c>
      <c r="E81" s="177">
        <f t="shared" si="56"/>
        <v>1.0788908857200483</v>
      </c>
      <c r="F81" s="153">
        <f t="shared" ref="F81:N81" si="63">SUM(F82:F104)</f>
        <v>15621</v>
      </c>
      <c r="G81" s="177">
        <f t="shared" si="57"/>
        <v>4.7023868654667611</v>
      </c>
      <c r="H81" s="153">
        <f t="shared" si="63"/>
        <v>44814</v>
      </c>
      <c r="I81" s="177">
        <f t="shared" si="58"/>
        <v>13.490350489022948</v>
      </c>
      <c r="J81" s="153">
        <f t="shared" si="63"/>
        <v>165275</v>
      </c>
      <c r="K81" s="177">
        <f t="shared" si="59"/>
        <v>49.752704000385314</v>
      </c>
      <c r="L81" s="153">
        <f t="shared" si="63"/>
        <v>60710</v>
      </c>
      <c r="M81" s="177">
        <f t="shared" si="60"/>
        <v>18.275520555821466</v>
      </c>
      <c r="N81" s="153">
        <f t="shared" si="63"/>
        <v>42189</v>
      </c>
      <c r="O81" s="178">
        <f t="shared" si="61"/>
        <v>12.700147203583459</v>
      </c>
      <c r="P81" s="163">
        <f>SUM(P82:P104)</f>
        <v>332193</v>
      </c>
      <c r="Q81" s="149">
        <v>495</v>
      </c>
      <c r="R81" s="13">
        <v>11</v>
      </c>
      <c r="S81" s="13">
        <v>46</v>
      </c>
      <c r="T81" s="13">
        <v>172</v>
      </c>
      <c r="U81" s="161">
        <v>665</v>
      </c>
      <c r="V81" s="162">
        <v>176</v>
      </c>
      <c r="W81" s="13">
        <v>65</v>
      </c>
      <c r="Y81" s="13"/>
      <c r="Z81" s="13"/>
      <c r="AA81" s="13"/>
      <c r="AB81" s="13"/>
      <c r="AC81" s="13"/>
    </row>
    <row r="82" spans="1:29">
      <c r="A82" s="1">
        <v>2</v>
      </c>
      <c r="B82" s="144" t="s">
        <v>391</v>
      </c>
      <c r="C82" s="154">
        <f t="shared" ref="C82:C104" si="64">(D82+F82+H82+J82+L82+N82)</f>
        <v>3147</v>
      </c>
      <c r="D82" s="146">
        <f t="shared" ref="D82:D104" si="65">VLOOKUP(A82,$Q$7:$W$131,2,0)</f>
        <v>17</v>
      </c>
      <c r="E82" s="176">
        <f t="shared" si="56"/>
        <v>0.54019701302828083</v>
      </c>
      <c r="F82" s="146">
        <f t="shared" ref="F82:F104" si="66">VLOOKUP(A82,$Q$7:$W$131,3,0)</f>
        <v>131</v>
      </c>
      <c r="G82" s="176">
        <f t="shared" si="57"/>
        <v>4.1626946298061647</v>
      </c>
      <c r="H82" s="146">
        <f t="shared" ref="H82:H104" si="67">VLOOKUP(A82,$Q$7:$W$131,4,0)</f>
        <v>379</v>
      </c>
      <c r="I82" s="176">
        <f t="shared" si="58"/>
        <v>12.043215761042262</v>
      </c>
      <c r="J82" s="146">
        <f t="shared" ref="J82:J104" si="68">VLOOKUP(A82,$Q$7:$W$131,5,0)</f>
        <v>1453</v>
      </c>
      <c r="K82" s="176">
        <f t="shared" si="59"/>
        <v>46.170956466476007</v>
      </c>
      <c r="L82" s="146">
        <f t="shared" ref="L82:L104" si="69">VLOOKUP(A82,$Q$7:$W$131,6,0)</f>
        <v>607</v>
      </c>
      <c r="M82" s="176">
        <f t="shared" si="60"/>
        <v>19.288210994598028</v>
      </c>
      <c r="N82" s="146">
        <f t="shared" ref="N82:N104" si="70">VLOOKUP(A82,$Q$7:$W$131,7,0)</f>
        <v>560</v>
      </c>
      <c r="O82" s="176">
        <f t="shared" si="61"/>
        <v>17.794725135049251</v>
      </c>
      <c r="P82" s="165">
        <f t="shared" ref="P82:P104" si="71">(D82+F82+H82+J82+L82+N82)</f>
        <v>3147</v>
      </c>
      <c r="Q82" s="149">
        <v>501</v>
      </c>
      <c r="R82" s="13">
        <v>2</v>
      </c>
      <c r="S82" s="13">
        <v>3</v>
      </c>
      <c r="T82" s="13">
        <v>35</v>
      </c>
      <c r="U82" s="161">
        <v>96</v>
      </c>
      <c r="V82" s="162">
        <v>32</v>
      </c>
      <c r="W82" s="13">
        <v>20</v>
      </c>
      <c r="Y82" s="13"/>
      <c r="Z82" s="13"/>
      <c r="AA82" s="13"/>
      <c r="AB82" s="13"/>
      <c r="AC82" s="13"/>
    </row>
    <row r="83" spans="1:29">
      <c r="A83" s="1">
        <v>21</v>
      </c>
      <c r="B83" s="144" t="s">
        <v>390</v>
      </c>
      <c r="C83" s="154">
        <f t="shared" si="64"/>
        <v>537</v>
      </c>
      <c r="D83" s="146">
        <f t="shared" si="65"/>
        <v>4</v>
      </c>
      <c r="E83" s="176">
        <f t="shared" si="56"/>
        <v>0.74487895716945995</v>
      </c>
      <c r="F83" s="146">
        <f t="shared" si="66"/>
        <v>19</v>
      </c>
      <c r="G83" s="176">
        <f t="shared" si="57"/>
        <v>3.5381750465549344</v>
      </c>
      <c r="H83" s="146">
        <f t="shared" si="67"/>
        <v>84</v>
      </c>
      <c r="I83" s="176">
        <f t="shared" si="58"/>
        <v>15.64245810055866</v>
      </c>
      <c r="J83" s="146">
        <f t="shared" si="68"/>
        <v>250</v>
      </c>
      <c r="K83" s="176">
        <f t="shared" si="59"/>
        <v>46.554934823091251</v>
      </c>
      <c r="L83" s="146">
        <f t="shared" si="69"/>
        <v>107</v>
      </c>
      <c r="M83" s="176">
        <f t="shared" si="60"/>
        <v>19.925512104283055</v>
      </c>
      <c r="N83" s="146">
        <f t="shared" si="70"/>
        <v>73</v>
      </c>
      <c r="O83" s="176">
        <f t="shared" si="61"/>
        <v>13.594040968342643</v>
      </c>
      <c r="P83" s="165">
        <f t="shared" si="71"/>
        <v>537</v>
      </c>
      <c r="Q83" s="149">
        <v>541</v>
      </c>
      <c r="R83" s="13">
        <v>49</v>
      </c>
      <c r="S83" s="13">
        <v>239</v>
      </c>
      <c r="T83" s="13">
        <v>651</v>
      </c>
      <c r="U83" s="161">
        <v>2170</v>
      </c>
      <c r="V83" s="162">
        <v>929</v>
      </c>
      <c r="W83" s="13">
        <v>629</v>
      </c>
      <c r="Y83" s="13"/>
      <c r="Z83" s="13"/>
      <c r="AA83" s="13"/>
      <c r="AB83" s="13"/>
      <c r="AC83" s="13"/>
    </row>
    <row r="84" spans="1:29">
      <c r="A84" s="1">
        <v>55</v>
      </c>
      <c r="B84" s="144" t="s">
        <v>389</v>
      </c>
      <c r="C84" s="154">
        <f t="shared" si="64"/>
        <v>489</v>
      </c>
      <c r="D84" s="146">
        <f t="shared" si="65"/>
        <v>3</v>
      </c>
      <c r="E84" s="176">
        <f t="shared" si="56"/>
        <v>0.61349693251533743</v>
      </c>
      <c r="F84" s="146">
        <f t="shared" si="66"/>
        <v>30</v>
      </c>
      <c r="G84" s="176">
        <f t="shared" si="57"/>
        <v>6.1349693251533743</v>
      </c>
      <c r="H84" s="146">
        <f t="shared" si="67"/>
        <v>84</v>
      </c>
      <c r="I84" s="176">
        <f t="shared" si="58"/>
        <v>17.177914110429448</v>
      </c>
      <c r="J84" s="146">
        <f t="shared" si="68"/>
        <v>247</v>
      </c>
      <c r="K84" s="176">
        <f t="shared" si="59"/>
        <v>50.511247443762784</v>
      </c>
      <c r="L84" s="146">
        <f t="shared" si="69"/>
        <v>83</v>
      </c>
      <c r="M84" s="176">
        <f t="shared" si="60"/>
        <v>16.973415132924334</v>
      </c>
      <c r="N84" s="146">
        <f t="shared" si="70"/>
        <v>42</v>
      </c>
      <c r="O84" s="176">
        <f t="shared" si="61"/>
        <v>8.5889570552147241</v>
      </c>
      <c r="P84" s="165">
        <f t="shared" si="71"/>
        <v>489</v>
      </c>
      <c r="Q84" s="149">
        <v>543</v>
      </c>
      <c r="R84" s="13">
        <v>7</v>
      </c>
      <c r="S84" s="13">
        <v>24</v>
      </c>
      <c r="T84" s="13">
        <v>95</v>
      </c>
      <c r="U84" s="161">
        <v>336</v>
      </c>
      <c r="V84" s="162">
        <v>70</v>
      </c>
      <c r="W84" s="13">
        <v>33</v>
      </c>
      <c r="Y84" s="13"/>
      <c r="Z84" s="13"/>
      <c r="AA84" s="13"/>
      <c r="AB84" s="13"/>
      <c r="AC84" s="13"/>
    </row>
    <row r="85" spans="1:29">
      <c r="A85" s="1">
        <v>148</v>
      </c>
      <c r="B85" s="144" t="s">
        <v>388</v>
      </c>
      <c r="C85" s="154">
        <f t="shared" si="64"/>
        <v>22312</v>
      </c>
      <c r="D85" s="146">
        <f t="shared" si="65"/>
        <v>257</v>
      </c>
      <c r="E85" s="176">
        <f t="shared" si="56"/>
        <v>1.151846539978487</v>
      </c>
      <c r="F85" s="146">
        <f t="shared" si="66"/>
        <v>1112</v>
      </c>
      <c r="G85" s="176">
        <f t="shared" si="57"/>
        <v>4.9838651846539985</v>
      </c>
      <c r="H85" s="146">
        <f t="shared" si="67"/>
        <v>3370</v>
      </c>
      <c r="I85" s="176">
        <f t="shared" si="58"/>
        <v>15.103979921118679</v>
      </c>
      <c r="J85" s="146">
        <f t="shared" si="68"/>
        <v>11171</v>
      </c>
      <c r="K85" s="176">
        <f t="shared" si="59"/>
        <v>50.067228397275009</v>
      </c>
      <c r="L85" s="146">
        <f t="shared" si="69"/>
        <v>3947</v>
      </c>
      <c r="M85" s="176">
        <f t="shared" si="60"/>
        <v>17.690032269630692</v>
      </c>
      <c r="N85" s="146">
        <f t="shared" si="70"/>
        <v>2455</v>
      </c>
      <c r="O85" s="176">
        <f t="shared" si="61"/>
        <v>11.003047687343134</v>
      </c>
      <c r="P85" s="165">
        <f t="shared" si="71"/>
        <v>22312</v>
      </c>
      <c r="Q85" s="149">
        <v>576</v>
      </c>
      <c r="R85" s="13">
        <v>5</v>
      </c>
      <c r="S85" s="13">
        <v>35</v>
      </c>
      <c r="T85" s="13">
        <v>142</v>
      </c>
      <c r="U85" s="161">
        <v>465</v>
      </c>
      <c r="V85" s="162">
        <v>247</v>
      </c>
      <c r="W85" s="13">
        <v>239</v>
      </c>
      <c r="Y85" s="13"/>
      <c r="Z85" s="13"/>
      <c r="AA85" s="13"/>
      <c r="AB85" s="13"/>
      <c r="AC85" s="13"/>
    </row>
    <row r="86" spans="1:29">
      <c r="A86" s="1">
        <v>197</v>
      </c>
      <c r="B86" s="144" t="s">
        <v>387</v>
      </c>
      <c r="C86" s="154">
        <f t="shared" si="64"/>
        <v>2417</v>
      </c>
      <c r="D86" s="146">
        <f t="shared" si="65"/>
        <v>32</v>
      </c>
      <c r="E86" s="176">
        <f t="shared" si="56"/>
        <v>1.3239553165080677</v>
      </c>
      <c r="F86" s="146">
        <f t="shared" si="66"/>
        <v>146</v>
      </c>
      <c r="G86" s="176">
        <f t="shared" si="57"/>
        <v>6.0405461315680595</v>
      </c>
      <c r="H86" s="146">
        <f t="shared" si="67"/>
        <v>391</v>
      </c>
      <c r="I86" s="176">
        <f t="shared" si="58"/>
        <v>16.177079023582955</v>
      </c>
      <c r="J86" s="146">
        <f t="shared" si="68"/>
        <v>1160</v>
      </c>
      <c r="K86" s="176">
        <f t="shared" si="59"/>
        <v>47.993380223417461</v>
      </c>
      <c r="L86" s="146">
        <f t="shared" si="69"/>
        <v>404</v>
      </c>
      <c r="M86" s="176">
        <f t="shared" si="60"/>
        <v>16.714935870914356</v>
      </c>
      <c r="N86" s="146">
        <f t="shared" si="70"/>
        <v>284</v>
      </c>
      <c r="O86" s="176">
        <f t="shared" si="61"/>
        <v>11.750103434009102</v>
      </c>
      <c r="P86" s="165">
        <f t="shared" si="71"/>
        <v>2417</v>
      </c>
      <c r="Q86" s="149">
        <v>579</v>
      </c>
      <c r="R86" s="13">
        <v>172</v>
      </c>
      <c r="S86" s="13">
        <v>844</v>
      </c>
      <c r="T86" s="13">
        <v>2626</v>
      </c>
      <c r="U86" s="161">
        <v>8635</v>
      </c>
      <c r="V86" s="162">
        <v>3192</v>
      </c>
      <c r="W86" s="13">
        <v>1477</v>
      </c>
      <c r="Y86" s="13"/>
      <c r="Z86" s="13"/>
      <c r="AA86" s="13"/>
      <c r="AB86" s="13"/>
      <c r="AC86" s="13"/>
    </row>
    <row r="87" spans="1:29">
      <c r="A87" s="1">
        <v>206</v>
      </c>
      <c r="B87" s="144" t="s">
        <v>386</v>
      </c>
      <c r="C87" s="154">
        <f t="shared" si="64"/>
        <v>640</v>
      </c>
      <c r="D87" s="146">
        <f t="shared" si="65"/>
        <v>4</v>
      </c>
      <c r="E87" s="176">
        <f t="shared" si="56"/>
        <v>0.625</v>
      </c>
      <c r="F87" s="146">
        <f t="shared" si="66"/>
        <v>26</v>
      </c>
      <c r="G87" s="176">
        <f t="shared" si="57"/>
        <v>4.0625</v>
      </c>
      <c r="H87" s="146">
        <f t="shared" si="67"/>
        <v>105</v>
      </c>
      <c r="I87" s="176">
        <f t="shared" si="58"/>
        <v>16.40625</v>
      </c>
      <c r="J87" s="146">
        <f t="shared" si="68"/>
        <v>285</v>
      </c>
      <c r="K87" s="176">
        <f t="shared" si="59"/>
        <v>44.53125</v>
      </c>
      <c r="L87" s="146">
        <f t="shared" si="69"/>
        <v>123</v>
      </c>
      <c r="M87" s="176">
        <f t="shared" si="60"/>
        <v>19.21875</v>
      </c>
      <c r="N87" s="146">
        <f t="shared" si="70"/>
        <v>97</v>
      </c>
      <c r="O87" s="176">
        <f t="shared" si="61"/>
        <v>15.156249999999998</v>
      </c>
      <c r="P87" s="165">
        <f t="shared" si="71"/>
        <v>640</v>
      </c>
      <c r="Q87" s="149">
        <v>585</v>
      </c>
      <c r="R87" s="13">
        <v>16</v>
      </c>
      <c r="S87" s="13">
        <v>123</v>
      </c>
      <c r="T87" s="13">
        <v>572</v>
      </c>
      <c r="U87" s="161">
        <v>1532</v>
      </c>
      <c r="V87" s="162">
        <v>690</v>
      </c>
      <c r="W87" s="13">
        <v>338</v>
      </c>
      <c r="Y87" s="13"/>
      <c r="Z87" s="13"/>
      <c r="AA87" s="13"/>
      <c r="AB87" s="13"/>
      <c r="AC87" s="13"/>
    </row>
    <row r="88" spans="1:29">
      <c r="A88" s="1">
        <v>313</v>
      </c>
      <c r="B88" s="144" t="s">
        <v>385</v>
      </c>
      <c r="C88" s="154">
        <f t="shared" si="64"/>
        <v>1563</v>
      </c>
      <c r="D88" s="146">
        <f t="shared" si="65"/>
        <v>21</v>
      </c>
      <c r="E88" s="176">
        <f t="shared" si="56"/>
        <v>1.3435700575815739</v>
      </c>
      <c r="F88" s="146">
        <f t="shared" si="66"/>
        <v>98</v>
      </c>
      <c r="G88" s="176">
        <f t="shared" si="57"/>
        <v>6.2699936020473457</v>
      </c>
      <c r="H88" s="146">
        <f t="shared" si="67"/>
        <v>245</v>
      </c>
      <c r="I88" s="176">
        <f t="shared" si="58"/>
        <v>15.674984005118361</v>
      </c>
      <c r="J88" s="146">
        <f t="shared" si="68"/>
        <v>748</v>
      </c>
      <c r="K88" s="176">
        <f t="shared" si="59"/>
        <v>47.856685860524635</v>
      </c>
      <c r="L88" s="146">
        <f t="shared" si="69"/>
        <v>249</v>
      </c>
      <c r="M88" s="176">
        <f t="shared" si="60"/>
        <v>15.930902111324377</v>
      </c>
      <c r="N88" s="146">
        <f t="shared" si="70"/>
        <v>202</v>
      </c>
      <c r="O88" s="176">
        <f t="shared" si="61"/>
        <v>12.923864363403711</v>
      </c>
      <c r="P88" s="165">
        <f t="shared" si="71"/>
        <v>1563</v>
      </c>
      <c r="Q88" s="149">
        <v>591</v>
      </c>
      <c r="R88" s="13">
        <v>41</v>
      </c>
      <c r="S88" s="13">
        <v>160</v>
      </c>
      <c r="T88" s="13">
        <v>433</v>
      </c>
      <c r="U88" s="161">
        <v>1691</v>
      </c>
      <c r="V88" s="162">
        <v>428</v>
      </c>
      <c r="W88" s="13">
        <v>124</v>
      </c>
      <c r="Y88" s="13"/>
      <c r="Z88" s="13"/>
      <c r="AA88" s="13"/>
      <c r="AB88" s="13"/>
      <c r="AC88" s="13"/>
    </row>
    <row r="89" spans="1:29">
      <c r="A89" s="1">
        <v>318</v>
      </c>
      <c r="B89" s="144" t="s">
        <v>384</v>
      </c>
      <c r="C89" s="154">
        <f t="shared" si="64"/>
        <v>23478</v>
      </c>
      <c r="D89" s="146">
        <f t="shared" si="65"/>
        <v>225</v>
      </c>
      <c r="E89" s="176">
        <f t="shared" si="56"/>
        <v>0.95834398159979561</v>
      </c>
      <c r="F89" s="146">
        <f t="shared" si="66"/>
        <v>977</v>
      </c>
      <c r="G89" s="176">
        <f t="shared" si="57"/>
        <v>4.1613425334355565</v>
      </c>
      <c r="H89" s="146">
        <f t="shared" si="67"/>
        <v>3000</v>
      </c>
      <c r="I89" s="176">
        <f t="shared" si="58"/>
        <v>12.777919754663941</v>
      </c>
      <c r="J89" s="146">
        <f t="shared" si="68"/>
        <v>11862</v>
      </c>
      <c r="K89" s="176">
        <f t="shared" si="59"/>
        <v>50.523894709941217</v>
      </c>
      <c r="L89" s="146">
        <f t="shared" si="69"/>
        <v>4309</v>
      </c>
      <c r="M89" s="176">
        <f t="shared" si="60"/>
        <v>18.353352074282306</v>
      </c>
      <c r="N89" s="146">
        <f t="shared" si="70"/>
        <v>3105</v>
      </c>
      <c r="O89" s="176">
        <f t="shared" si="61"/>
        <v>13.22514694607718</v>
      </c>
      <c r="P89" s="165">
        <f t="shared" si="71"/>
        <v>23478</v>
      </c>
      <c r="Q89" s="149">
        <v>604</v>
      </c>
      <c r="R89" s="13">
        <v>35</v>
      </c>
      <c r="S89" s="13">
        <v>200</v>
      </c>
      <c r="T89" s="13">
        <v>566</v>
      </c>
      <c r="U89" s="161">
        <v>2540</v>
      </c>
      <c r="V89" s="162">
        <v>604</v>
      </c>
      <c r="W89" s="13">
        <v>230</v>
      </c>
      <c r="Y89" s="13"/>
      <c r="Z89" s="13"/>
      <c r="AA89" s="13"/>
      <c r="AB89" s="13"/>
      <c r="AC89" s="13"/>
    </row>
    <row r="90" spans="1:29">
      <c r="A90" s="1">
        <v>321</v>
      </c>
      <c r="B90" s="144" t="s">
        <v>383</v>
      </c>
      <c r="C90" s="154">
        <f t="shared" si="64"/>
        <v>2509</v>
      </c>
      <c r="D90" s="146">
        <f t="shared" si="65"/>
        <v>18</v>
      </c>
      <c r="E90" s="176">
        <f t="shared" si="56"/>
        <v>0.71741729772817853</v>
      </c>
      <c r="F90" s="146">
        <f t="shared" si="66"/>
        <v>105</v>
      </c>
      <c r="G90" s="176">
        <f t="shared" si="57"/>
        <v>4.1849342367477078</v>
      </c>
      <c r="H90" s="146">
        <f t="shared" si="67"/>
        <v>341</v>
      </c>
      <c r="I90" s="176">
        <f t="shared" si="58"/>
        <v>13.591072140294939</v>
      </c>
      <c r="J90" s="146">
        <f t="shared" si="68"/>
        <v>1157</v>
      </c>
      <c r="K90" s="176">
        <f t="shared" si="59"/>
        <v>46.1139896373057</v>
      </c>
      <c r="L90" s="146">
        <f t="shared" si="69"/>
        <v>509</v>
      </c>
      <c r="M90" s="176">
        <f t="shared" si="60"/>
        <v>20.28696691909127</v>
      </c>
      <c r="N90" s="146">
        <f t="shared" si="70"/>
        <v>379</v>
      </c>
      <c r="O90" s="176">
        <f t="shared" si="61"/>
        <v>15.105619768832204</v>
      </c>
      <c r="P90" s="165">
        <f t="shared" si="71"/>
        <v>2509</v>
      </c>
      <c r="Q90" s="149">
        <v>607</v>
      </c>
      <c r="R90" s="13">
        <v>58</v>
      </c>
      <c r="S90" s="13">
        <v>228</v>
      </c>
      <c r="T90" s="13">
        <v>755</v>
      </c>
      <c r="U90" s="161">
        <v>3052</v>
      </c>
      <c r="V90" s="162">
        <v>1416</v>
      </c>
      <c r="W90" s="13">
        <v>1084</v>
      </c>
      <c r="Y90" s="13"/>
      <c r="Z90" s="13"/>
      <c r="AA90" s="13"/>
      <c r="AB90" s="13"/>
      <c r="AC90" s="13"/>
    </row>
    <row r="91" spans="1:29">
      <c r="A91" s="1">
        <v>376</v>
      </c>
      <c r="B91" s="144" t="s">
        <v>382</v>
      </c>
      <c r="C91" s="154">
        <f t="shared" si="64"/>
        <v>54659</v>
      </c>
      <c r="D91" s="146">
        <f t="shared" si="65"/>
        <v>541</v>
      </c>
      <c r="E91" s="176">
        <f t="shared" si="56"/>
        <v>0.98977295596333636</v>
      </c>
      <c r="F91" s="146">
        <f t="shared" si="66"/>
        <v>2490</v>
      </c>
      <c r="G91" s="176">
        <f t="shared" si="57"/>
        <v>4.5555169322526945</v>
      </c>
      <c r="H91" s="146">
        <f t="shared" si="67"/>
        <v>7296</v>
      </c>
      <c r="I91" s="176">
        <f t="shared" si="58"/>
        <v>13.348213468962111</v>
      </c>
      <c r="J91" s="146">
        <f t="shared" si="68"/>
        <v>26943</v>
      </c>
      <c r="K91" s="176">
        <f t="shared" si="59"/>
        <v>49.292888636821019</v>
      </c>
      <c r="L91" s="146">
        <f t="shared" si="69"/>
        <v>10260</v>
      </c>
      <c r="M91" s="176">
        <f t="shared" si="60"/>
        <v>18.770925190727969</v>
      </c>
      <c r="N91" s="146">
        <f t="shared" si="70"/>
        <v>7129</v>
      </c>
      <c r="O91" s="176">
        <f t="shared" si="61"/>
        <v>13.042682815272874</v>
      </c>
      <c r="P91" s="165">
        <f t="shared" si="71"/>
        <v>54659</v>
      </c>
      <c r="Q91" s="149">
        <v>615</v>
      </c>
      <c r="R91" s="13">
        <v>1459</v>
      </c>
      <c r="S91" s="13">
        <v>6177</v>
      </c>
      <c r="T91" s="13">
        <v>17152</v>
      </c>
      <c r="U91" s="161">
        <v>68403</v>
      </c>
      <c r="V91" s="162">
        <v>25231</v>
      </c>
      <c r="W91" s="13">
        <v>18206</v>
      </c>
      <c r="Y91" s="13"/>
      <c r="Z91" s="13"/>
      <c r="AA91" s="13"/>
      <c r="AB91" s="13"/>
      <c r="AC91" s="13"/>
    </row>
    <row r="92" spans="1:29">
      <c r="A92" s="1">
        <v>400</v>
      </c>
      <c r="B92" s="144" t="s">
        <v>381</v>
      </c>
      <c r="C92" s="154">
        <f t="shared" si="64"/>
        <v>9776</v>
      </c>
      <c r="D92" s="146">
        <f t="shared" si="65"/>
        <v>114</v>
      </c>
      <c r="E92" s="176">
        <f t="shared" si="56"/>
        <v>1.1661211129296236</v>
      </c>
      <c r="F92" s="146">
        <f t="shared" si="66"/>
        <v>497</v>
      </c>
      <c r="G92" s="176">
        <f t="shared" si="57"/>
        <v>5.0838788870703766</v>
      </c>
      <c r="H92" s="146">
        <f t="shared" si="67"/>
        <v>1503</v>
      </c>
      <c r="I92" s="176">
        <f t="shared" si="58"/>
        <v>15.374386252045827</v>
      </c>
      <c r="J92" s="146">
        <f t="shared" si="68"/>
        <v>4879</v>
      </c>
      <c r="K92" s="176">
        <f t="shared" si="59"/>
        <v>49.907937806873974</v>
      </c>
      <c r="L92" s="146">
        <f t="shared" si="69"/>
        <v>1753</v>
      </c>
      <c r="M92" s="176">
        <f t="shared" si="60"/>
        <v>17.93166939443535</v>
      </c>
      <c r="N92" s="146">
        <f t="shared" si="70"/>
        <v>1030</v>
      </c>
      <c r="O92" s="176">
        <f t="shared" si="61"/>
        <v>10.536006546644845</v>
      </c>
      <c r="P92" s="165">
        <f t="shared" si="71"/>
        <v>9776</v>
      </c>
      <c r="Q92" s="149">
        <v>628</v>
      </c>
      <c r="R92" s="13">
        <v>7</v>
      </c>
      <c r="S92" s="13">
        <v>25</v>
      </c>
      <c r="T92" s="13">
        <v>122</v>
      </c>
      <c r="U92" s="161">
        <v>388</v>
      </c>
      <c r="V92" s="162">
        <v>154</v>
      </c>
      <c r="W92" s="13">
        <v>90</v>
      </c>
      <c r="Y92" s="13"/>
      <c r="Z92" s="13"/>
      <c r="AA92" s="13"/>
      <c r="AB92" s="13"/>
      <c r="AC92" s="13"/>
    </row>
    <row r="93" spans="1:29">
      <c r="A93" s="1">
        <v>440</v>
      </c>
      <c r="B93" s="144" t="s">
        <v>380</v>
      </c>
      <c r="C93" s="154">
        <f t="shared" si="64"/>
        <v>33564</v>
      </c>
      <c r="D93" s="146">
        <f t="shared" si="65"/>
        <v>403</v>
      </c>
      <c r="E93" s="176">
        <f t="shared" si="56"/>
        <v>1.2006912167798831</v>
      </c>
      <c r="F93" s="146">
        <f t="shared" si="66"/>
        <v>1679</v>
      </c>
      <c r="G93" s="176">
        <f t="shared" si="57"/>
        <v>5.0023835061375284</v>
      </c>
      <c r="H93" s="146">
        <f t="shared" si="67"/>
        <v>4814</v>
      </c>
      <c r="I93" s="176">
        <f t="shared" si="58"/>
        <v>14.342748182576571</v>
      </c>
      <c r="J93" s="146">
        <f t="shared" si="68"/>
        <v>16897</v>
      </c>
      <c r="K93" s="176">
        <f t="shared" si="59"/>
        <v>50.342629007269693</v>
      </c>
      <c r="L93" s="146">
        <f t="shared" si="69"/>
        <v>5955</v>
      </c>
      <c r="M93" s="176">
        <f t="shared" si="60"/>
        <v>17.742223811226314</v>
      </c>
      <c r="N93" s="146">
        <f t="shared" si="70"/>
        <v>3816</v>
      </c>
      <c r="O93" s="176">
        <f t="shared" si="61"/>
        <v>11.36932427601001</v>
      </c>
      <c r="P93" s="165">
        <f t="shared" si="71"/>
        <v>33564</v>
      </c>
      <c r="Q93" s="149">
        <v>631</v>
      </c>
      <c r="R93" s="13">
        <v>473</v>
      </c>
      <c r="S93" s="13">
        <v>1919</v>
      </c>
      <c r="T93" s="13">
        <v>5096</v>
      </c>
      <c r="U93" s="161">
        <v>26287</v>
      </c>
      <c r="V93" s="162">
        <v>10832</v>
      </c>
      <c r="W93" s="13">
        <v>7314</v>
      </c>
      <c r="Y93" s="13"/>
      <c r="Z93" s="13"/>
      <c r="AA93" s="13"/>
      <c r="AB93" s="13"/>
      <c r="AC93" s="13"/>
    </row>
    <row r="94" spans="1:29">
      <c r="A94" s="1">
        <v>483</v>
      </c>
      <c r="B94" s="144" t="s">
        <v>379</v>
      </c>
      <c r="C94" s="154">
        <f t="shared" si="64"/>
        <v>724</v>
      </c>
      <c r="D94" s="146">
        <f t="shared" si="65"/>
        <v>6</v>
      </c>
      <c r="E94" s="176">
        <f t="shared" si="56"/>
        <v>0.82872928176795579</v>
      </c>
      <c r="F94" s="146">
        <f t="shared" si="66"/>
        <v>33</v>
      </c>
      <c r="G94" s="176">
        <f t="shared" si="57"/>
        <v>4.5580110497237571</v>
      </c>
      <c r="H94" s="146">
        <f t="shared" si="67"/>
        <v>125</v>
      </c>
      <c r="I94" s="176">
        <f t="shared" si="58"/>
        <v>17.265193370165747</v>
      </c>
      <c r="J94" s="146">
        <f t="shared" si="68"/>
        <v>334</v>
      </c>
      <c r="K94" s="176">
        <f t="shared" si="59"/>
        <v>46.132596685082873</v>
      </c>
      <c r="L94" s="146">
        <f t="shared" si="69"/>
        <v>125</v>
      </c>
      <c r="M94" s="176">
        <f t="shared" si="60"/>
        <v>17.265193370165747</v>
      </c>
      <c r="N94" s="146">
        <f t="shared" si="70"/>
        <v>101</v>
      </c>
      <c r="O94" s="176">
        <f t="shared" si="61"/>
        <v>13.950276243093922</v>
      </c>
      <c r="P94" s="165">
        <f t="shared" si="71"/>
        <v>724</v>
      </c>
      <c r="Q94" s="149">
        <v>642</v>
      </c>
      <c r="R94" s="13">
        <v>8</v>
      </c>
      <c r="S94" s="13">
        <v>68</v>
      </c>
      <c r="T94" s="13">
        <v>274</v>
      </c>
      <c r="U94" s="161">
        <v>980</v>
      </c>
      <c r="V94" s="162">
        <v>383</v>
      </c>
      <c r="W94" s="13">
        <v>290</v>
      </c>
      <c r="Y94" s="13"/>
      <c r="Z94" s="13"/>
      <c r="AA94" s="13"/>
      <c r="AB94" s="13"/>
      <c r="AC94" s="13"/>
    </row>
    <row r="95" spans="1:29">
      <c r="A95" s="1">
        <v>541</v>
      </c>
      <c r="B95" s="144" t="s">
        <v>378</v>
      </c>
      <c r="C95" s="154">
        <f t="shared" si="64"/>
        <v>4667</v>
      </c>
      <c r="D95" s="146">
        <f t="shared" si="65"/>
        <v>49</v>
      </c>
      <c r="E95" s="176">
        <f t="shared" si="56"/>
        <v>1.0499250053567601</v>
      </c>
      <c r="F95" s="146">
        <f t="shared" si="66"/>
        <v>239</v>
      </c>
      <c r="G95" s="176">
        <f t="shared" si="57"/>
        <v>5.1210627812299121</v>
      </c>
      <c r="H95" s="146">
        <f t="shared" si="67"/>
        <v>651</v>
      </c>
      <c r="I95" s="176">
        <f t="shared" si="58"/>
        <v>13.949003642596958</v>
      </c>
      <c r="J95" s="146">
        <f t="shared" si="68"/>
        <v>2170</v>
      </c>
      <c r="K95" s="176">
        <f t="shared" si="59"/>
        <v>46.496678808656519</v>
      </c>
      <c r="L95" s="146">
        <f t="shared" si="69"/>
        <v>929</v>
      </c>
      <c r="M95" s="176">
        <f t="shared" si="60"/>
        <v>19.905721019927146</v>
      </c>
      <c r="N95" s="146">
        <f t="shared" si="70"/>
        <v>629</v>
      </c>
      <c r="O95" s="176">
        <f t="shared" si="61"/>
        <v>13.477608742232697</v>
      </c>
      <c r="P95" s="165">
        <f t="shared" si="71"/>
        <v>4667</v>
      </c>
      <c r="Q95" s="149">
        <v>647</v>
      </c>
      <c r="R95" s="13">
        <v>17</v>
      </c>
      <c r="S95" s="13">
        <v>79</v>
      </c>
      <c r="T95" s="13">
        <v>221</v>
      </c>
      <c r="U95" s="161">
        <v>769</v>
      </c>
      <c r="V95" s="162">
        <v>167</v>
      </c>
      <c r="W95" s="13">
        <v>80</v>
      </c>
      <c r="Y95" s="13"/>
      <c r="Z95" s="13"/>
      <c r="AA95" s="13"/>
      <c r="AB95" s="13"/>
      <c r="AC95" s="13"/>
    </row>
    <row r="96" spans="1:29">
      <c r="A96" s="1">
        <v>607</v>
      </c>
      <c r="B96" s="144" t="s">
        <v>377</v>
      </c>
      <c r="C96" s="154">
        <f t="shared" si="64"/>
        <v>6593</v>
      </c>
      <c r="D96" s="146">
        <f t="shared" si="65"/>
        <v>58</v>
      </c>
      <c r="E96" s="176">
        <f t="shared" si="56"/>
        <v>0.87972091612316095</v>
      </c>
      <c r="F96" s="146">
        <f t="shared" si="66"/>
        <v>228</v>
      </c>
      <c r="G96" s="176">
        <f t="shared" si="57"/>
        <v>3.4582132564841501</v>
      </c>
      <c r="H96" s="146">
        <f t="shared" si="67"/>
        <v>755</v>
      </c>
      <c r="I96" s="176">
        <f t="shared" si="58"/>
        <v>11.451539511603217</v>
      </c>
      <c r="J96" s="146">
        <f t="shared" si="68"/>
        <v>3052</v>
      </c>
      <c r="K96" s="176">
        <f t="shared" si="59"/>
        <v>46.291521310480817</v>
      </c>
      <c r="L96" s="146">
        <f t="shared" si="69"/>
        <v>1416</v>
      </c>
      <c r="M96" s="176">
        <f t="shared" si="60"/>
        <v>21.477324435006825</v>
      </c>
      <c r="N96" s="146">
        <f t="shared" si="70"/>
        <v>1084</v>
      </c>
      <c r="O96" s="176">
        <f t="shared" si="61"/>
        <v>16.441680570301838</v>
      </c>
      <c r="P96" s="165">
        <f t="shared" si="71"/>
        <v>6593</v>
      </c>
      <c r="Q96" s="149">
        <v>649</v>
      </c>
      <c r="R96" s="13">
        <v>24</v>
      </c>
      <c r="S96" s="13">
        <v>158</v>
      </c>
      <c r="T96" s="13">
        <v>447</v>
      </c>
      <c r="U96" s="161">
        <v>1229</v>
      </c>
      <c r="V96" s="162">
        <v>421</v>
      </c>
      <c r="W96" s="13">
        <v>239</v>
      </c>
      <c r="Y96" s="13"/>
      <c r="Z96" s="13"/>
      <c r="AA96" s="13"/>
      <c r="AB96" s="13"/>
      <c r="AC96" s="13"/>
    </row>
    <row r="97" spans="1:29">
      <c r="A97" s="1">
        <v>615</v>
      </c>
      <c r="B97" s="144" t="s">
        <v>376</v>
      </c>
      <c r="C97" s="154">
        <f t="shared" si="64"/>
        <v>136628</v>
      </c>
      <c r="D97" s="146">
        <f t="shared" si="65"/>
        <v>1459</v>
      </c>
      <c r="E97" s="176">
        <f t="shared" si="56"/>
        <v>1.0678631027315044</v>
      </c>
      <c r="F97" s="146">
        <f t="shared" si="66"/>
        <v>6177</v>
      </c>
      <c r="G97" s="176">
        <f t="shared" si="57"/>
        <v>4.5210352197207015</v>
      </c>
      <c r="H97" s="146">
        <f t="shared" si="67"/>
        <v>17152</v>
      </c>
      <c r="I97" s="176">
        <f t="shared" si="58"/>
        <v>12.553795708053986</v>
      </c>
      <c r="J97" s="146">
        <f t="shared" si="68"/>
        <v>68403</v>
      </c>
      <c r="K97" s="176">
        <f t="shared" si="59"/>
        <v>50.065140381181017</v>
      </c>
      <c r="L97" s="146">
        <f t="shared" si="69"/>
        <v>25231</v>
      </c>
      <c r="M97" s="176">
        <f t="shared" si="60"/>
        <v>18.466932107620693</v>
      </c>
      <c r="N97" s="146">
        <f t="shared" si="70"/>
        <v>18206</v>
      </c>
      <c r="O97" s="176">
        <f t="shared" si="61"/>
        <v>13.325233480692097</v>
      </c>
      <c r="P97" s="165">
        <f t="shared" si="71"/>
        <v>136628</v>
      </c>
      <c r="Q97" s="149">
        <v>652</v>
      </c>
      <c r="R97" s="13">
        <v>4</v>
      </c>
      <c r="S97" s="13">
        <v>26</v>
      </c>
      <c r="T97" s="13">
        <v>82</v>
      </c>
      <c r="U97" s="161">
        <v>278</v>
      </c>
      <c r="V97" s="162">
        <v>55</v>
      </c>
      <c r="W97" s="13">
        <v>25</v>
      </c>
      <c r="Y97" s="13"/>
      <c r="Z97" s="13"/>
      <c r="AA97" s="13"/>
      <c r="AB97" s="13"/>
      <c r="AC97" s="13"/>
    </row>
    <row r="98" spans="1:29">
      <c r="A98" s="1">
        <v>649</v>
      </c>
      <c r="B98" s="144" t="s">
        <v>375</v>
      </c>
      <c r="C98" s="154">
        <f t="shared" si="64"/>
        <v>2518</v>
      </c>
      <c r="D98" s="146">
        <f t="shared" si="65"/>
        <v>24</v>
      </c>
      <c r="E98" s="176">
        <f t="shared" si="56"/>
        <v>0.95313741064336788</v>
      </c>
      <c r="F98" s="146">
        <f t="shared" si="66"/>
        <v>158</v>
      </c>
      <c r="G98" s="176">
        <f t="shared" si="57"/>
        <v>6.2748212867355049</v>
      </c>
      <c r="H98" s="146">
        <f t="shared" si="67"/>
        <v>447</v>
      </c>
      <c r="I98" s="176">
        <f t="shared" si="58"/>
        <v>17.752184273232725</v>
      </c>
      <c r="J98" s="146">
        <f t="shared" si="68"/>
        <v>1229</v>
      </c>
      <c r="K98" s="176">
        <f t="shared" si="59"/>
        <v>48.808578236695787</v>
      </c>
      <c r="L98" s="146">
        <f t="shared" si="69"/>
        <v>421</v>
      </c>
      <c r="M98" s="176">
        <f t="shared" si="60"/>
        <v>16.719618745035742</v>
      </c>
      <c r="N98" s="146">
        <f t="shared" si="70"/>
        <v>239</v>
      </c>
      <c r="O98" s="176">
        <f t="shared" si="61"/>
        <v>9.49166004765687</v>
      </c>
      <c r="P98" s="165">
        <f t="shared" si="71"/>
        <v>2518</v>
      </c>
      <c r="Q98" s="149">
        <v>656</v>
      </c>
      <c r="R98" s="13">
        <v>42</v>
      </c>
      <c r="S98" s="13">
        <v>176</v>
      </c>
      <c r="T98" s="13">
        <v>617</v>
      </c>
      <c r="U98" s="161">
        <v>2207</v>
      </c>
      <c r="V98" s="162">
        <v>953</v>
      </c>
      <c r="W98" s="13">
        <v>458</v>
      </c>
      <c r="Y98" s="13"/>
      <c r="Z98" s="13"/>
      <c r="AA98" s="13"/>
      <c r="AB98" s="13"/>
      <c r="AC98" s="13"/>
    </row>
    <row r="99" spans="1:29">
      <c r="A99" s="1">
        <v>652</v>
      </c>
      <c r="B99" s="144" t="s">
        <v>374</v>
      </c>
      <c r="C99" s="154">
        <f t="shared" si="64"/>
        <v>470</v>
      </c>
      <c r="D99" s="146">
        <f t="shared" si="65"/>
        <v>4</v>
      </c>
      <c r="E99" s="176">
        <f t="shared" si="56"/>
        <v>0.85106382978723405</v>
      </c>
      <c r="F99" s="146">
        <f t="shared" si="66"/>
        <v>26</v>
      </c>
      <c r="G99" s="176">
        <f t="shared" si="57"/>
        <v>5.5319148936170208</v>
      </c>
      <c r="H99" s="146">
        <f t="shared" si="67"/>
        <v>82</v>
      </c>
      <c r="I99" s="176">
        <f t="shared" si="58"/>
        <v>17.446808510638299</v>
      </c>
      <c r="J99" s="146">
        <f t="shared" si="68"/>
        <v>278</v>
      </c>
      <c r="K99" s="176">
        <f t="shared" si="59"/>
        <v>59.148936170212764</v>
      </c>
      <c r="L99" s="146">
        <f t="shared" si="69"/>
        <v>55</v>
      </c>
      <c r="M99" s="176">
        <f t="shared" si="60"/>
        <v>11.702127659574469</v>
      </c>
      <c r="N99" s="146">
        <f t="shared" si="70"/>
        <v>25</v>
      </c>
      <c r="O99" s="176">
        <f t="shared" si="61"/>
        <v>5.3191489361702127</v>
      </c>
      <c r="P99" s="165">
        <f t="shared" si="71"/>
        <v>470</v>
      </c>
      <c r="Q99" s="149">
        <v>658</v>
      </c>
      <c r="R99" s="13">
        <v>5</v>
      </c>
      <c r="S99" s="13">
        <v>46</v>
      </c>
      <c r="T99" s="13">
        <v>188</v>
      </c>
      <c r="U99" s="161">
        <v>470</v>
      </c>
      <c r="V99" s="162">
        <v>191</v>
      </c>
      <c r="W99" s="13">
        <v>94</v>
      </c>
      <c r="Y99" s="13"/>
      <c r="Z99" s="13"/>
      <c r="AA99" s="13"/>
      <c r="AB99" s="13"/>
      <c r="AC99" s="13"/>
    </row>
    <row r="100" spans="1:29">
      <c r="A100" s="1">
        <v>660</v>
      </c>
      <c r="B100" s="144" t="s">
        <v>373</v>
      </c>
      <c r="C100" s="154">
        <f t="shared" si="64"/>
        <v>3115</v>
      </c>
      <c r="D100" s="146">
        <f t="shared" si="65"/>
        <v>43</v>
      </c>
      <c r="E100" s="176">
        <f t="shared" si="56"/>
        <v>1.3804173354735152</v>
      </c>
      <c r="F100" s="146">
        <f t="shared" si="66"/>
        <v>238</v>
      </c>
      <c r="G100" s="176">
        <f t="shared" si="57"/>
        <v>7.6404494382022472</v>
      </c>
      <c r="H100" s="146">
        <f t="shared" si="67"/>
        <v>600</v>
      </c>
      <c r="I100" s="176">
        <f t="shared" si="58"/>
        <v>19.261637239165331</v>
      </c>
      <c r="J100" s="146">
        <f t="shared" si="68"/>
        <v>1691</v>
      </c>
      <c r="K100" s="176">
        <f t="shared" si="59"/>
        <v>54.285714285714285</v>
      </c>
      <c r="L100" s="146">
        <f t="shared" si="69"/>
        <v>379</v>
      </c>
      <c r="M100" s="176">
        <f t="shared" si="60"/>
        <v>12.166934189406099</v>
      </c>
      <c r="N100" s="146">
        <f t="shared" si="70"/>
        <v>164</v>
      </c>
      <c r="O100" s="176">
        <f t="shared" si="61"/>
        <v>5.2648475120385232</v>
      </c>
      <c r="P100" s="165">
        <f t="shared" si="71"/>
        <v>3115</v>
      </c>
      <c r="Q100" s="149">
        <v>659</v>
      </c>
      <c r="R100" s="13">
        <v>6</v>
      </c>
      <c r="S100" s="13">
        <v>50</v>
      </c>
      <c r="T100" s="13">
        <v>158</v>
      </c>
      <c r="U100" s="161">
        <v>478</v>
      </c>
      <c r="V100" s="162">
        <v>166</v>
      </c>
      <c r="W100" s="13">
        <v>49</v>
      </c>
      <c r="Y100" s="13"/>
      <c r="Z100" s="13"/>
      <c r="AA100" s="13"/>
      <c r="AB100" s="13"/>
      <c r="AC100" s="13"/>
    </row>
    <row r="101" spans="1:29">
      <c r="A101" s="1">
        <v>667</v>
      </c>
      <c r="B101" s="144" t="s">
        <v>372</v>
      </c>
      <c r="C101" s="154">
        <f t="shared" si="64"/>
        <v>3098</v>
      </c>
      <c r="D101" s="146">
        <f t="shared" si="65"/>
        <v>40</v>
      </c>
      <c r="E101" s="176">
        <f t="shared" si="56"/>
        <v>1.2911555842479019</v>
      </c>
      <c r="F101" s="146">
        <f t="shared" si="66"/>
        <v>146</v>
      </c>
      <c r="G101" s="176">
        <f t="shared" si="57"/>
        <v>4.7127178825048421</v>
      </c>
      <c r="H101" s="146">
        <f t="shared" si="67"/>
        <v>480</v>
      </c>
      <c r="I101" s="176">
        <f t="shared" si="58"/>
        <v>15.493867010974821</v>
      </c>
      <c r="J101" s="146">
        <f t="shared" si="68"/>
        <v>1517</v>
      </c>
      <c r="K101" s="176">
        <f t="shared" si="59"/>
        <v>48.967075532601676</v>
      </c>
      <c r="L101" s="146">
        <f t="shared" si="69"/>
        <v>569</v>
      </c>
      <c r="M101" s="176">
        <f t="shared" si="60"/>
        <v>18.366688185926407</v>
      </c>
      <c r="N101" s="146">
        <f t="shared" si="70"/>
        <v>346</v>
      </c>
      <c r="O101" s="176">
        <f t="shared" si="61"/>
        <v>11.168495803744351</v>
      </c>
      <c r="P101" s="165">
        <f t="shared" si="71"/>
        <v>3098</v>
      </c>
      <c r="Q101" s="149">
        <v>660</v>
      </c>
      <c r="R101" s="13">
        <v>43</v>
      </c>
      <c r="S101" s="13">
        <v>238</v>
      </c>
      <c r="T101" s="13">
        <v>600</v>
      </c>
      <c r="U101" s="161">
        <v>1691</v>
      </c>
      <c r="V101" s="162">
        <v>379</v>
      </c>
      <c r="W101" s="13">
        <v>164</v>
      </c>
      <c r="Y101" s="13"/>
      <c r="Z101" s="13"/>
      <c r="AA101" s="13"/>
      <c r="AB101" s="13"/>
      <c r="AC101" s="13"/>
    </row>
    <row r="102" spans="1:29">
      <c r="A102" s="1">
        <v>674</v>
      </c>
      <c r="B102" s="144" t="s">
        <v>371</v>
      </c>
      <c r="C102" s="154">
        <f t="shared" si="64"/>
        <v>2091</v>
      </c>
      <c r="D102" s="146">
        <f t="shared" si="65"/>
        <v>12</v>
      </c>
      <c r="E102" s="176">
        <f t="shared" si="56"/>
        <v>0.57388809182209477</v>
      </c>
      <c r="F102" s="146">
        <f t="shared" si="66"/>
        <v>94</v>
      </c>
      <c r="G102" s="176">
        <f t="shared" si="57"/>
        <v>4.4954567192730748</v>
      </c>
      <c r="H102" s="146">
        <f t="shared" si="67"/>
        <v>266</v>
      </c>
      <c r="I102" s="176">
        <f t="shared" si="58"/>
        <v>12.721186035389763</v>
      </c>
      <c r="J102" s="146">
        <f t="shared" si="68"/>
        <v>1103</v>
      </c>
      <c r="K102" s="176">
        <f t="shared" si="59"/>
        <v>52.749880439980871</v>
      </c>
      <c r="L102" s="146">
        <f t="shared" si="69"/>
        <v>379</v>
      </c>
      <c r="M102" s="176">
        <f t="shared" si="60"/>
        <v>18.125298900047824</v>
      </c>
      <c r="N102" s="146">
        <f t="shared" si="70"/>
        <v>237</v>
      </c>
      <c r="O102" s="176">
        <f t="shared" si="61"/>
        <v>11.33428981348637</v>
      </c>
      <c r="P102" s="165">
        <f t="shared" si="71"/>
        <v>2091</v>
      </c>
      <c r="Q102" s="149">
        <v>664</v>
      </c>
      <c r="R102" s="13">
        <v>137</v>
      </c>
      <c r="S102" s="13">
        <v>764</v>
      </c>
      <c r="T102" s="13">
        <v>2267</v>
      </c>
      <c r="U102" s="161">
        <v>7090</v>
      </c>
      <c r="V102" s="162">
        <v>2340</v>
      </c>
      <c r="W102" s="13">
        <v>1135</v>
      </c>
      <c r="Y102" s="13"/>
      <c r="Z102" s="13"/>
      <c r="AA102" s="13"/>
      <c r="AB102" s="13"/>
      <c r="AC102" s="13"/>
    </row>
    <row r="103" spans="1:29">
      <c r="A103" s="1">
        <v>697</v>
      </c>
      <c r="B103" s="144" t="s">
        <v>370</v>
      </c>
      <c r="C103" s="154">
        <f t="shared" si="64"/>
        <v>11489</v>
      </c>
      <c r="D103" s="146">
        <f t="shared" si="65"/>
        <v>196</v>
      </c>
      <c r="E103" s="176">
        <f t="shared" si="56"/>
        <v>1.7059796326921401</v>
      </c>
      <c r="F103" s="146">
        <f t="shared" si="66"/>
        <v>740</v>
      </c>
      <c r="G103" s="176">
        <f t="shared" si="57"/>
        <v>6.4409435111846118</v>
      </c>
      <c r="H103" s="146">
        <f t="shared" si="67"/>
        <v>1865</v>
      </c>
      <c r="I103" s="176">
        <f t="shared" si="58"/>
        <v>16.232918443728785</v>
      </c>
      <c r="J103" s="146">
        <f t="shared" si="68"/>
        <v>5578</v>
      </c>
      <c r="K103" s="176">
        <f t="shared" si="59"/>
        <v>48.55078770998346</v>
      </c>
      <c r="L103" s="146">
        <f t="shared" si="69"/>
        <v>1828</v>
      </c>
      <c r="M103" s="176">
        <f t="shared" si="60"/>
        <v>15.910871268169554</v>
      </c>
      <c r="N103" s="146">
        <f t="shared" si="70"/>
        <v>1282</v>
      </c>
      <c r="O103" s="176">
        <f t="shared" si="61"/>
        <v>11.158499434241447</v>
      </c>
      <c r="P103" s="165">
        <f t="shared" si="71"/>
        <v>11489</v>
      </c>
      <c r="Q103" s="149">
        <v>665</v>
      </c>
      <c r="R103" s="13">
        <v>13</v>
      </c>
      <c r="S103" s="13">
        <v>108</v>
      </c>
      <c r="T103" s="13">
        <v>416</v>
      </c>
      <c r="U103" s="161">
        <v>1252</v>
      </c>
      <c r="V103" s="162">
        <v>382</v>
      </c>
      <c r="W103" s="13">
        <v>159</v>
      </c>
      <c r="Y103" s="13"/>
      <c r="Z103" s="13"/>
      <c r="AA103" s="13"/>
      <c r="AB103" s="13"/>
      <c r="AC103" s="13"/>
    </row>
    <row r="104" spans="1:29" ht="13.5" thickBot="1">
      <c r="A104" s="1">
        <v>756</v>
      </c>
      <c r="B104" s="144" t="s">
        <v>368</v>
      </c>
      <c r="C104" s="154">
        <f t="shared" si="64"/>
        <v>5709</v>
      </c>
      <c r="D104" s="146">
        <f t="shared" si="65"/>
        <v>54</v>
      </c>
      <c r="E104" s="176">
        <f t="shared" si="56"/>
        <v>0.94587493431424075</v>
      </c>
      <c r="F104" s="146">
        <f t="shared" si="66"/>
        <v>232</v>
      </c>
      <c r="G104" s="176">
        <f t="shared" si="57"/>
        <v>4.0637589770537748</v>
      </c>
      <c r="H104" s="146">
        <f t="shared" si="67"/>
        <v>779</v>
      </c>
      <c r="I104" s="176">
        <f t="shared" si="58"/>
        <v>13.645121737607289</v>
      </c>
      <c r="J104" s="146">
        <f t="shared" si="68"/>
        <v>2868</v>
      </c>
      <c r="K104" s="176">
        <f t="shared" si="59"/>
        <v>50.236468733578562</v>
      </c>
      <c r="L104" s="146">
        <f t="shared" si="69"/>
        <v>1072</v>
      </c>
      <c r="M104" s="176">
        <f t="shared" si="60"/>
        <v>18.777369066386406</v>
      </c>
      <c r="N104" s="146">
        <f t="shared" si="70"/>
        <v>704</v>
      </c>
      <c r="O104" s="176">
        <f t="shared" si="61"/>
        <v>12.331406551059731</v>
      </c>
      <c r="P104" s="165">
        <f t="shared" si="71"/>
        <v>5709</v>
      </c>
      <c r="Q104" s="149">
        <v>667</v>
      </c>
      <c r="R104" s="13">
        <v>40</v>
      </c>
      <c r="S104" s="13">
        <v>146</v>
      </c>
      <c r="T104" s="13">
        <v>480</v>
      </c>
      <c r="U104" s="161">
        <v>1517</v>
      </c>
      <c r="V104" s="162">
        <v>569</v>
      </c>
      <c r="W104" s="13">
        <v>346</v>
      </c>
      <c r="Y104" s="13"/>
      <c r="Z104" s="13"/>
      <c r="AA104" s="13"/>
      <c r="AB104" s="13"/>
      <c r="AC104" s="13"/>
    </row>
    <row r="105" spans="1:29" ht="13.5" thickBot="1">
      <c r="A105" s="35">
        <v>8</v>
      </c>
      <c r="B105" s="151" t="s">
        <v>144</v>
      </c>
      <c r="C105" s="155">
        <f>SUM(C106:C128)</f>
        <v>83358</v>
      </c>
      <c r="D105" s="153">
        <f>SUM(D106:D128)</f>
        <v>632</v>
      </c>
      <c r="E105" s="177">
        <f t="shared" si="56"/>
        <v>0.75817558002831165</v>
      </c>
      <c r="F105" s="153">
        <f t="shared" ref="F105:N105" si="72">SUM(F106:F128)</f>
        <v>3210</v>
      </c>
      <c r="G105" s="177">
        <f t="shared" si="57"/>
        <v>3.8508601453969624</v>
      </c>
      <c r="H105" s="153">
        <f t="shared" si="72"/>
        <v>11610</v>
      </c>
      <c r="I105" s="177">
        <f t="shared" si="58"/>
        <v>13.927877348304902</v>
      </c>
      <c r="J105" s="153">
        <f t="shared" si="72"/>
        <v>39345</v>
      </c>
      <c r="K105" s="177">
        <f t="shared" si="59"/>
        <v>47.20002879147772</v>
      </c>
      <c r="L105" s="153">
        <f t="shared" si="72"/>
        <v>17176</v>
      </c>
      <c r="M105" s="177">
        <f t="shared" si="60"/>
        <v>20.605100890136519</v>
      </c>
      <c r="N105" s="153">
        <f t="shared" si="72"/>
        <v>11385</v>
      </c>
      <c r="O105" s="178">
        <f t="shared" si="61"/>
        <v>13.657957244655583</v>
      </c>
      <c r="P105" s="163">
        <f>SUM(P106:P128)</f>
        <v>83358</v>
      </c>
      <c r="Q105" s="149">
        <v>670</v>
      </c>
      <c r="R105" s="13">
        <v>23</v>
      </c>
      <c r="S105" s="13">
        <v>170</v>
      </c>
      <c r="T105" s="13">
        <v>558</v>
      </c>
      <c r="U105" s="161">
        <v>1590</v>
      </c>
      <c r="V105" s="162">
        <v>573</v>
      </c>
      <c r="W105" s="13">
        <v>348</v>
      </c>
      <c r="Y105" s="13"/>
      <c r="Z105" s="13"/>
      <c r="AA105" s="13"/>
      <c r="AB105" s="13"/>
      <c r="AC105" s="13"/>
    </row>
    <row r="106" spans="1:29">
      <c r="A106" s="60">
        <v>30</v>
      </c>
      <c r="B106" s="144" t="s">
        <v>367</v>
      </c>
      <c r="C106" s="154">
        <f t="shared" ref="C106:C128" si="73">(D106+F106+H106+J106+L106+N106)</f>
        <v>13637</v>
      </c>
      <c r="D106" s="146">
        <f t="shared" ref="D106:D128" si="74">VLOOKUP(A106,$Q$7:$W$131,2,0)</f>
        <v>110</v>
      </c>
      <c r="E106" s="176">
        <f t="shared" si="56"/>
        <v>0.80662902397888103</v>
      </c>
      <c r="F106" s="146">
        <f t="shared" ref="F106:F128" si="75">VLOOKUP(A106,$Q$7:$W$131,3,0)</f>
        <v>572</v>
      </c>
      <c r="G106" s="176">
        <f t="shared" si="57"/>
        <v>4.1944709246901812</v>
      </c>
      <c r="H106" s="146">
        <f t="shared" ref="H106:H128" si="76">VLOOKUP(A106,$Q$7:$W$131,4,0)</f>
        <v>1956</v>
      </c>
      <c r="I106" s="176">
        <f t="shared" si="58"/>
        <v>14.343330644569921</v>
      </c>
      <c r="J106" s="146">
        <f t="shared" ref="J106:J128" si="77">VLOOKUP(A106,$Q$7:$W$131,5,0)</f>
        <v>6884</v>
      </c>
      <c r="K106" s="176">
        <f t="shared" si="59"/>
        <v>50.48031091882379</v>
      </c>
      <c r="L106" s="146">
        <f t="shared" ref="L106:L128" si="78">VLOOKUP(A106,$Q$7:$W$131,6,0)</f>
        <v>2630</v>
      </c>
      <c r="M106" s="176">
        <f t="shared" si="60"/>
        <v>19.285766664222336</v>
      </c>
      <c r="N106" s="146">
        <f t="shared" ref="N106:N128" si="79">VLOOKUP(A106,$Q$7:$W$131,7,0)</f>
        <v>1485</v>
      </c>
      <c r="O106" s="176">
        <f t="shared" si="61"/>
        <v>10.889491823714893</v>
      </c>
      <c r="P106" s="165">
        <f t="shared" ref="P106:P128" si="80">(D106+F106+H106+J106+L106+N106)</f>
        <v>13637</v>
      </c>
      <c r="Q106" s="149">
        <v>674</v>
      </c>
      <c r="R106" s="13">
        <v>12</v>
      </c>
      <c r="S106" s="13">
        <v>94</v>
      </c>
      <c r="T106" s="13">
        <v>266</v>
      </c>
      <c r="U106" s="161">
        <v>1103</v>
      </c>
      <c r="V106" s="162">
        <v>379</v>
      </c>
      <c r="W106" s="13">
        <v>237</v>
      </c>
      <c r="Y106" s="13"/>
      <c r="Z106" s="13"/>
      <c r="AA106" s="13"/>
      <c r="AB106" s="13"/>
      <c r="AC106" s="13"/>
    </row>
    <row r="107" spans="1:29">
      <c r="A107" s="60">
        <v>34</v>
      </c>
      <c r="B107" s="144" t="s">
        <v>366</v>
      </c>
      <c r="C107" s="154">
        <f t="shared" si="73"/>
        <v>8087</v>
      </c>
      <c r="D107" s="146">
        <f t="shared" si="74"/>
        <v>61</v>
      </c>
      <c r="E107" s="176">
        <f t="shared" si="56"/>
        <v>0.75429701990849507</v>
      </c>
      <c r="F107" s="146">
        <f t="shared" si="75"/>
        <v>318</v>
      </c>
      <c r="G107" s="176">
        <f t="shared" si="57"/>
        <v>3.9322369234574008</v>
      </c>
      <c r="H107" s="146">
        <f t="shared" si="76"/>
        <v>1071</v>
      </c>
      <c r="I107" s="176">
        <f t="shared" si="58"/>
        <v>13.243477185606528</v>
      </c>
      <c r="J107" s="146">
        <f t="shared" si="77"/>
        <v>3677</v>
      </c>
      <c r="K107" s="176">
        <f t="shared" si="59"/>
        <v>45.468035118090761</v>
      </c>
      <c r="L107" s="146">
        <f t="shared" si="78"/>
        <v>1693</v>
      </c>
      <c r="M107" s="176">
        <f t="shared" si="60"/>
        <v>20.93483368368987</v>
      </c>
      <c r="N107" s="146">
        <f t="shared" si="79"/>
        <v>1267</v>
      </c>
      <c r="O107" s="176">
        <f t="shared" si="61"/>
        <v>15.667120069246939</v>
      </c>
      <c r="P107" s="165">
        <f t="shared" si="80"/>
        <v>8087</v>
      </c>
      <c r="Q107" s="149">
        <v>679</v>
      </c>
      <c r="R107" s="13">
        <v>39</v>
      </c>
      <c r="S107" s="13">
        <v>237</v>
      </c>
      <c r="T107" s="13">
        <v>872</v>
      </c>
      <c r="U107" s="161">
        <v>2757</v>
      </c>
      <c r="V107" s="162">
        <v>1207</v>
      </c>
      <c r="W107" s="13">
        <v>980</v>
      </c>
      <c r="Y107" s="13"/>
      <c r="Z107" s="13"/>
      <c r="AA107" s="13"/>
      <c r="AB107" s="13"/>
      <c r="AC107" s="13"/>
    </row>
    <row r="108" spans="1:29">
      <c r="A108" s="60">
        <v>36</v>
      </c>
      <c r="B108" s="144" t="s">
        <v>365</v>
      </c>
      <c r="C108" s="154">
        <f t="shared" si="73"/>
        <v>1483</v>
      </c>
      <c r="D108" s="146">
        <f t="shared" si="74"/>
        <v>13</v>
      </c>
      <c r="E108" s="176">
        <f t="shared" si="56"/>
        <v>0.87660148347943356</v>
      </c>
      <c r="F108" s="146">
        <f t="shared" si="75"/>
        <v>70</v>
      </c>
      <c r="G108" s="176">
        <f t="shared" si="57"/>
        <v>4.7201618341200273</v>
      </c>
      <c r="H108" s="146">
        <f t="shared" si="76"/>
        <v>232</v>
      </c>
      <c r="I108" s="176">
        <f t="shared" si="58"/>
        <v>15.643964935940661</v>
      </c>
      <c r="J108" s="146">
        <f t="shared" si="77"/>
        <v>747</v>
      </c>
      <c r="K108" s="176">
        <f t="shared" si="59"/>
        <v>50.370869858395139</v>
      </c>
      <c r="L108" s="146">
        <f t="shared" si="78"/>
        <v>282</v>
      </c>
      <c r="M108" s="176">
        <f t="shared" si="60"/>
        <v>19.015509103169251</v>
      </c>
      <c r="N108" s="146">
        <f t="shared" si="79"/>
        <v>139</v>
      </c>
      <c r="O108" s="176">
        <f t="shared" si="61"/>
        <v>9.3728927848954822</v>
      </c>
      <c r="P108" s="165">
        <f t="shared" si="80"/>
        <v>1483</v>
      </c>
      <c r="Q108" s="149">
        <v>686</v>
      </c>
      <c r="R108" s="13">
        <v>198</v>
      </c>
      <c r="S108" s="13">
        <v>975</v>
      </c>
      <c r="T108" s="13">
        <v>2999</v>
      </c>
      <c r="U108" s="161">
        <v>9331</v>
      </c>
      <c r="V108" s="162">
        <v>2922</v>
      </c>
      <c r="W108" s="13">
        <v>1325</v>
      </c>
      <c r="Y108" s="13"/>
      <c r="Z108" s="13"/>
      <c r="AA108" s="13"/>
      <c r="AB108" s="13"/>
      <c r="AC108" s="13"/>
    </row>
    <row r="109" spans="1:29">
      <c r="A109" s="60">
        <v>91</v>
      </c>
      <c r="B109" s="144" t="s">
        <v>364</v>
      </c>
      <c r="C109" s="154">
        <f t="shared" si="73"/>
        <v>750</v>
      </c>
      <c r="D109" s="146">
        <f t="shared" si="74"/>
        <v>3</v>
      </c>
      <c r="E109" s="176">
        <f t="shared" si="56"/>
        <v>0.4</v>
      </c>
      <c r="F109" s="146">
        <f t="shared" si="75"/>
        <v>30</v>
      </c>
      <c r="G109" s="176">
        <f t="shared" si="57"/>
        <v>4</v>
      </c>
      <c r="H109" s="146">
        <f t="shared" si="76"/>
        <v>113</v>
      </c>
      <c r="I109" s="176">
        <f t="shared" si="58"/>
        <v>15.066666666666666</v>
      </c>
      <c r="J109" s="146">
        <f t="shared" si="77"/>
        <v>333</v>
      </c>
      <c r="K109" s="176">
        <f t="shared" si="59"/>
        <v>44.4</v>
      </c>
      <c r="L109" s="146">
        <f t="shared" si="78"/>
        <v>166</v>
      </c>
      <c r="M109" s="176">
        <f t="shared" si="60"/>
        <v>22.133333333333333</v>
      </c>
      <c r="N109" s="146">
        <f t="shared" si="79"/>
        <v>105</v>
      </c>
      <c r="O109" s="176">
        <f t="shared" si="61"/>
        <v>14.000000000000002</v>
      </c>
      <c r="P109" s="165">
        <f t="shared" si="80"/>
        <v>750</v>
      </c>
      <c r="Q109" s="149">
        <v>690</v>
      </c>
      <c r="R109" s="13">
        <v>9</v>
      </c>
      <c r="S109" s="13">
        <v>67</v>
      </c>
      <c r="T109" s="13">
        <v>192</v>
      </c>
      <c r="U109" s="161">
        <v>586</v>
      </c>
      <c r="V109" s="162">
        <v>216</v>
      </c>
      <c r="W109" s="13">
        <v>154</v>
      </c>
      <c r="Y109" s="13"/>
      <c r="Z109" s="13"/>
      <c r="AA109" s="13"/>
      <c r="AB109" s="13"/>
      <c r="AC109" s="13"/>
    </row>
    <row r="110" spans="1:29">
      <c r="A110" s="60">
        <v>93</v>
      </c>
      <c r="B110" s="144" t="s">
        <v>363</v>
      </c>
      <c r="C110" s="154">
        <f t="shared" si="73"/>
        <v>1194</v>
      </c>
      <c r="D110" s="146">
        <f t="shared" si="74"/>
        <v>8</v>
      </c>
      <c r="E110" s="176">
        <f t="shared" si="56"/>
        <v>0.67001675041876052</v>
      </c>
      <c r="F110" s="146">
        <f t="shared" si="75"/>
        <v>40</v>
      </c>
      <c r="G110" s="176">
        <f t="shared" si="57"/>
        <v>3.350083752093802</v>
      </c>
      <c r="H110" s="146">
        <f t="shared" si="76"/>
        <v>186</v>
      </c>
      <c r="I110" s="176">
        <f t="shared" si="58"/>
        <v>15.577889447236181</v>
      </c>
      <c r="J110" s="146">
        <f t="shared" si="77"/>
        <v>594</v>
      </c>
      <c r="K110" s="176">
        <f t="shared" si="59"/>
        <v>49.748743718592962</v>
      </c>
      <c r="L110" s="146">
        <f t="shared" si="78"/>
        <v>240</v>
      </c>
      <c r="M110" s="176">
        <f t="shared" si="60"/>
        <v>20.100502512562816</v>
      </c>
      <c r="N110" s="146">
        <f t="shared" si="79"/>
        <v>126</v>
      </c>
      <c r="O110" s="176">
        <f t="shared" si="61"/>
        <v>10.552763819095476</v>
      </c>
      <c r="P110" s="165">
        <f t="shared" si="80"/>
        <v>1194</v>
      </c>
      <c r="Q110" s="149">
        <v>697</v>
      </c>
      <c r="R110" s="13">
        <v>196</v>
      </c>
      <c r="S110" s="13">
        <v>740</v>
      </c>
      <c r="T110" s="13">
        <v>1865</v>
      </c>
      <c r="U110" s="161">
        <v>5578</v>
      </c>
      <c r="V110" s="162">
        <v>1828</v>
      </c>
      <c r="W110" s="13">
        <v>1282</v>
      </c>
      <c r="Y110" s="13"/>
      <c r="Z110" s="13"/>
      <c r="AA110" s="13"/>
      <c r="AB110" s="13"/>
      <c r="AC110" s="13"/>
    </row>
    <row r="111" spans="1:29">
      <c r="A111" s="60">
        <v>101</v>
      </c>
      <c r="B111" s="144" t="s">
        <v>362</v>
      </c>
      <c r="C111" s="154">
        <f t="shared" si="73"/>
        <v>7237</v>
      </c>
      <c r="D111" s="146">
        <f t="shared" si="74"/>
        <v>61</v>
      </c>
      <c r="E111" s="176">
        <f t="shared" si="56"/>
        <v>0.84289070056653304</v>
      </c>
      <c r="F111" s="146">
        <f t="shared" si="75"/>
        <v>280</v>
      </c>
      <c r="G111" s="176">
        <f t="shared" si="57"/>
        <v>3.8690064944037585</v>
      </c>
      <c r="H111" s="146">
        <f t="shared" si="76"/>
        <v>983</v>
      </c>
      <c r="I111" s="176">
        <f t="shared" si="58"/>
        <v>13.582976371424623</v>
      </c>
      <c r="J111" s="146">
        <f t="shared" si="77"/>
        <v>3375</v>
      </c>
      <c r="K111" s="176">
        <f t="shared" si="59"/>
        <v>46.635346137902445</v>
      </c>
      <c r="L111" s="146">
        <f t="shared" si="78"/>
        <v>1515</v>
      </c>
      <c r="M111" s="176">
        <f t="shared" si="60"/>
        <v>20.934088710791766</v>
      </c>
      <c r="N111" s="146">
        <f t="shared" si="79"/>
        <v>1023</v>
      </c>
      <c r="O111" s="176">
        <f t="shared" si="61"/>
        <v>14.135691584910875</v>
      </c>
      <c r="P111" s="165">
        <f t="shared" si="80"/>
        <v>7237</v>
      </c>
      <c r="Q111" s="149">
        <v>736</v>
      </c>
      <c r="R111" s="13">
        <v>166</v>
      </c>
      <c r="S111" s="13">
        <v>801</v>
      </c>
      <c r="T111" s="13">
        <v>2315</v>
      </c>
      <c r="U111" s="161">
        <v>7752</v>
      </c>
      <c r="V111" s="162">
        <v>2097</v>
      </c>
      <c r="W111" s="13">
        <v>886</v>
      </c>
      <c r="Y111" s="13"/>
      <c r="Z111" s="13"/>
      <c r="AA111" s="13"/>
      <c r="AB111" s="13"/>
      <c r="AC111" s="13"/>
    </row>
    <row r="112" spans="1:29">
      <c r="A112" s="60">
        <v>145</v>
      </c>
      <c r="B112" s="144" t="s">
        <v>361</v>
      </c>
      <c r="C112" s="154">
        <f t="shared" si="73"/>
        <v>640</v>
      </c>
      <c r="D112" s="146">
        <f t="shared" si="74"/>
        <v>1</v>
      </c>
      <c r="E112" s="176">
        <f t="shared" si="56"/>
        <v>0.15625</v>
      </c>
      <c r="F112" s="146">
        <f t="shared" si="75"/>
        <v>23</v>
      </c>
      <c r="G112" s="176">
        <f t="shared" si="57"/>
        <v>3.5937499999999996</v>
      </c>
      <c r="H112" s="146">
        <f t="shared" si="76"/>
        <v>107</v>
      </c>
      <c r="I112" s="176">
        <f t="shared" si="58"/>
        <v>16.71875</v>
      </c>
      <c r="J112" s="146">
        <f t="shared" si="77"/>
        <v>285</v>
      </c>
      <c r="K112" s="176">
        <f t="shared" si="59"/>
        <v>44.53125</v>
      </c>
      <c r="L112" s="146">
        <f t="shared" si="78"/>
        <v>110</v>
      </c>
      <c r="M112" s="176">
        <f t="shared" si="60"/>
        <v>17.1875</v>
      </c>
      <c r="N112" s="146">
        <f t="shared" si="79"/>
        <v>114</v>
      </c>
      <c r="O112" s="176">
        <f t="shared" si="61"/>
        <v>17.8125</v>
      </c>
      <c r="P112" s="165">
        <f t="shared" si="80"/>
        <v>640</v>
      </c>
      <c r="Q112" s="149">
        <v>756</v>
      </c>
      <c r="R112" s="13">
        <v>54</v>
      </c>
      <c r="S112" s="13">
        <v>232</v>
      </c>
      <c r="T112" s="13">
        <v>779</v>
      </c>
      <c r="U112" s="161">
        <v>2868</v>
      </c>
      <c r="V112" s="162">
        <v>1072</v>
      </c>
      <c r="W112" s="13">
        <v>704</v>
      </c>
      <c r="Y112" s="13"/>
      <c r="Z112" s="13"/>
      <c r="AA112" s="13"/>
      <c r="AB112" s="13"/>
      <c r="AC112" s="13"/>
    </row>
    <row r="113" spans="1:29">
      <c r="A113" s="60">
        <v>209</v>
      </c>
      <c r="B113" s="144" t="s">
        <v>160</v>
      </c>
      <c r="C113" s="154">
        <f t="shared" si="73"/>
        <v>3163</v>
      </c>
      <c r="D113" s="146">
        <f t="shared" si="74"/>
        <v>30</v>
      </c>
      <c r="E113" s="176">
        <f t="shared" si="56"/>
        <v>0.94846664558963012</v>
      </c>
      <c r="F113" s="146">
        <f t="shared" si="75"/>
        <v>115</v>
      </c>
      <c r="G113" s="176">
        <f t="shared" si="57"/>
        <v>3.6357888080935821</v>
      </c>
      <c r="H113" s="146">
        <f t="shared" si="76"/>
        <v>445</v>
      </c>
      <c r="I113" s="176">
        <f t="shared" si="58"/>
        <v>14.068921909579512</v>
      </c>
      <c r="J113" s="146">
        <f t="shared" si="77"/>
        <v>1393</v>
      </c>
      <c r="K113" s="176">
        <f t="shared" si="59"/>
        <v>44.040467910211824</v>
      </c>
      <c r="L113" s="146">
        <f t="shared" si="78"/>
        <v>679</v>
      </c>
      <c r="M113" s="176">
        <f t="shared" si="60"/>
        <v>21.466961745178629</v>
      </c>
      <c r="N113" s="146">
        <f t="shared" si="79"/>
        <v>501</v>
      </c>
      <c r="O113" s="176">
        <f t="shared" si="61"/>
        <v>15.839392981346823</v>
      </c>
      <c r="P113" s="165">
        <f t="shared" si="80"/>
        <v>3163</v>
      </c>
      <c r="Q113" s="149">
        <v>761</v>
      </c>
      <c r="R113" s="13">
        <v>23</v>
      </c>
      <c r="S113" s="13">
        <v>108</v>
      </c>
      <c r="T113" s="13">
        <v>385</v>
      </c>
      <c r="U113" s="161">
        <v>1262</v>
      </c>
      <c r="V113" s="162">
        <v>605</v>
      </c>
      <c r="W113" s="13">
        <v>344</v>
      </c>
      <c r="Y113" s="13"/>
      <c r="Z113" s="13"/>
      <c r="AA113" s="13"/>
      <c r="AB113" s="13"/>
      <c r="AC113" s="13"/>
    </row>
    <row r="114" spans="1:29">
      <c r="A114" s="60">
        <v>282</v>
      </c>
      <c r="B114" s="144" t="s">
        <v>360</v>
      </c>
      <c r="C114" s="154">
        <f t="shared" si="73"/>
        <v>7238</v>
      </c>
      <c r="D114" s="146">
        <f t="shared" si="74"/>
        <v>65</v>
      </c>
      <c r="E114" s="176">
        <f t="shared" si="56"/>
        <v>0.89803813208068528</v>
      </c>
      <c r="F114" s="146">
        <f t="shared" si="75"/>
        <v>265</v>
      </c>
      <c r="G114" s="176">
        <f t="shared" si="57"/>
        <v>3.6612323846366404</v>
      </c>
      <c r="H114" s="146">
        <f t="shared" si="76"/>
        <v>1016</v>
      </c>
      <c r="I114" s="176">
        <f t="shared" si="58"/>
        <v>14.037026802984251</v>
      </c>
      <c r="J114" s="146">
        <f t="shared" si="77"/>
        <v>3261</v>
      </c>
      <c r="K114" s="176">
        <f t="shared" si="59"/>
        <v>45.053882287924843</v>
      </c>
      <c r="L114" s="146">
        <f t="shared" si="78"/>
        <v>1631</v>
      </c>
      <c r="M114" s="176">
        <f t="shared" si="60"/>
        <v>22.533849129593811</v>
      </c>
      <c r="N114" s="146">
        <f t="shared" si="79"/>
        <v>1000</v>
      </c>
      <c r="O114" s="176">
        <f t="shared" si="61"/>
        <v>13.815971262779772</v>
      </c>
      <c r="P114" s="165">
        <f t="shared" si="80"/>
        <v>7238</v>
      </c>
      <c r="Q114" s="149">
        <v>789</v>
      </c>
      <c r="R114" s="13">
        <v>25</v>
      </c>
      <c r="S114" s="13">
        <v>145</v>
      </c>
      <c r="T114" s="13">
        <v>567</v>
      </c>
      <c r="U114" s="161">
        <v>1908</v>
      </c>
      <c r="V114" s="162">
        <v>845</v>
      </c>
      <c r="W114" s="13">
        <v>577</v>
      </c>
      <c r="Y114" s="13"/>
      <c r="Z114" s="13"/>
      <c r="AA114" s="13"/>
      <c r="AB114" s="13"/>
      <c r="AC114" s="13"/>
    </row>
    <row r="115" spans="1:29">
      <c r="A115" s="60">
        <v>353</v>
      </c>
      <c r="B115" s="144" t="s">
        <v>359</v>
      </c>
      <c r="C115" s="154">
        <f t="shared" si="73"/>
        <v>968</v>
      </c>
      <c r="D115" s="146">
        <f t="shared" si="74"/>
        <v>6</v>
      </c>
      <c r="E115" s="176">
        <f t="shared" si="56"/>
        <v>0.6198347107438017</v>
      </c>
      <c r="F115" s="146">
        <f t="shared" si="75"/>
        <v>45</v>
      </c>
      <c r="G115" s="176">
        <f t="shared" si="57"/>
        <v>4.6487603305785123</v>
      </c>
      <c r="H115" s="146">
        <f t="shared" si="76"/>
        <v>145</v>
      </c>
      <c r="I115" s="176">
        <f t="shared" si="58"/>
        <v>14.979338842975206</v>
      </c>
      <c r="J115" s="146">
        <f t="shared" si="77"/>
        <v>503</v>
      </c>
      <c r="K115" s="176">
        <f t="shared" si="59"/>
        <v>51.962809917355365</v>
      </c>
      <c r="L115" s="146">
        <f t="shared" si="78"/>
        <v>164</v>
      </c>
      <c r="M115" s="176">
        <f t="shared" si="60"/>
        <v>16.942148760330578</v>
      </c>
      <c r="N115" s="146">
        <f t="shared" si="79"/>
        <v>105</v>
      </c>
      <c r="O115" s="176">
        <f t="shared" si="61"/>
        <v>10.847107438016529</v>
      </c>
      <c r="P115" s="165">
        <f t="shared" si="80"/>
        <v>968</v>
      </c>
      <c r="Q115" s="149">
        <v>790</v>
      </c>
      <c r="R115" s="13">
        <v>16</v>
      </c>
      <c r="S115" s="13">
        <v>96</v>
      </c>
      <c r="T115" s="13">
        <v>350</v>
      </c>
      <c r="U115" s="161">
        <v>1524</v>
      </c>
      <c r="V115" s="162">
        <v>335</v>
      </c>
      <c r="W115" s="13">
        <v>116</v>
      </c>
      <c r="Y115" s="13"/>
      <c r="Z115" s="13"/>
      <c r="AA115" s="13"/>
      <c r="AB115" s="13"/>
      <c r="AC115" s="13"/>
    </row>
    <row r="116" spans="1:29">
      <c r="A116" s="60">
        <v>364</v>
      </c>
      <c r="B116" s="144" t="s">
        <v>358</v>
      </c>
      <c r="C116" s="154">
        <f t="shared" si="73"/>
        <v>3281</v>
      </c>
      <c r="D116" s="146">
        <f t="shared" si="74"/>
        <v>24</v>
      </c>
      <c r="E116" s="176">
        <f t="shared" si="56"/>
        <v>0.73148430356598604</v>
      </c>
      <c r="F116" s="146">
        <f t="shared" si="75"/>
        <v>107</v>
      </c>
      <c r="G116" s="176">
        <f t="shared" si="57"/>
        <v>3.2612008533983543</v>
      </c>
      <c r="H116" s="146">
        <f t="shared" si="76"/>
        <v>426</v>
      </c>
      <c r="I116" s="176">
        <f t="shared" si="58"/>
        <v>12.983846388296252</v>
      </c>
      <c r="J116" s="146">
        <f t="shared" si="77"/>
        <v>1463</v>
      </c>
      <c r="K116" s="176">
        <f t="shared" si="59"/>
        <v>44.59006400487656</v>
      </c>
      <c r="L116" s="146">
        <f t="shared" si="78"/>
        <v>677</v>
      </c>
      <c r="M116" s="176">
        <f t="shared" si="60"/>
        <v>20.633953063090519</v>
      </c>
      <c r="N116" s="146">
        <f t="shared" si="79"/>
        <v>584</v>
      </c>
      <c r="O116" s="176">
        <f t="shared" si="61"/>
        <v>17.799451386772326</v>
      </c>
      <c r="P116" s="165">
        <f t="shared" si="80"/>
        <v>3281</v>
      </c>
      <c r="Q116" s="149">
        <v>792</v>
      </c>
      <c r="R116" s="13">
        <v>18</v>
      </c>
      <c r="S116" s="13">
        <v>69</v>
      </c>
      <c r="T116" s="13">
        <v>277</v>
      </c>
      <c r="U116" s="161">
        <v>971</v>
      </c>
      <c r="V116" s="162">
        <v>361</v>
      </c>
      <c r="W116" s="13">
        <v>163</v>
      </c>
      <c r="Y116" s="13"/>
      <c r="Z116" s="13"/>
      <c r="AA116" s="13"/>
      <c r="AB116" s="13"/>
      <c r="AC116" s="13"/>
    </row>
    <row r="117" spans="1:29">
      <c r="A117" s="60">
        <v>368</v>
      </c>
      <c r="B117" s="144" t="s">
        <v>357</v>
      </c>
      <c r="C117" s="154">
        <f t="shared" si="73"/>
        <v>3575</v>
      </c>
      <c r="D117" s="146">
        <f t="shared" si="74"/>
        <v>29</v>
      </c>
      <c r="E117" s="176">
        <f t="shared" si="56"/>
        <v>0.81118881118881125</v>
      </c>
      <c r="F117" s="146">
        <f t="shared" si="75"/>
        <v>120</v>
      </c>
      <c r="G117" s="176">
        <f t="shared" si="57"/>
        <v>3.3566433566433567</v>
      </c>
      <c r="H117" s="146">
        <f t="shared" si="76"/>
        <v>448</v>
      </c>
      <c r="I117" s="176">
        <f t="shared" si="58"/>
        <v>12.531468531468532</v>
      </c>
      <c r="J117" s="146">
        <f t="shared" si="77"/>
        <v>1627</v>
      </c>
      <c r="K117" s="176">
        <f t="shared" si="59"/>
        <v>45.510489510489514</v>
      </c>
      <c r="L117" s="146">
        <f t="shared" si="78"/>
        <v>770</v>
      </c>
      <c r="M117" s="176">
        <f t="shared" si="60"/>
        <v>21.53846153846154</v>
      </c>
      <c r="N117" s="146">
        <f t="shared" si="79"/>
        <v>581</v>
      </c>
      <c r="O117" s="176">
        <f t="shared" si="61"/>
        <v>16.251748251748253</v>
      </c>
      <c r="P117" s="165">
        <f t="shared" si="80"/>
        <v>3575</v>
      </c>
      <c r="Q117" s="149">
        <v>809</v>
      </c>
      <c r="R117" s="13">
        <v>26</v>
      </c>
      <c r="S117" s="13">
        <v>131</v>
      </c>
      <c r="T117" s="13">
        <v>498</v>
      </c>
      <c r="U117" s="161">
        <v>1530</v>
      </c>
      <c r="V117" s="162">
        <v>752</v>
      </c>
      <c r="W117" s="13">
        <v>510</v>
      </c>
      <c r="Y117" s="13"/>
      <c r="Z117" s="13"/>
      <c r="AA117" s="13"/>
      <c r="AB117" s="13"/>
      <c r="AC117" s="13"/>
    </row>
    <row r="118" spans="1:29">
      <c r="A118" s="60">
        <v>390</v>
      </c>
      <c r="B118" s="144" t="s">
        <v>346</v>
      </c>
      <c r="C118" s="154">
        <f t="shared" si="73"/>
        <v>3332</v>
      </c>
      <c r="D118" s="146">
        <f t="shared" si="74"/>
        <v>31</v>
      </c>
      <c r="E118" s="176">
        <f t="shared" si="56"/>
        <v>0.93037214885954378</v>
      </c>
      <c r="F118" s="146">
        <f t="shared" si="75"/>
        <v>136</v>
      </c>
      <c r="G118" s="176">
        <f t="shared" si="57"/>
        <v>4.0816326530612246</v>
      </c>
      <c r="H118" s="146">
        <f t="shared" si="76"/>
        <v>469</v>
      </c>
      <c r="I118" s="176">
        <f t="shared" si="58"/>
        <v>14.07563025210084</v>
      </c>
      <c r="J118" s="146">
        <f t="shared" si="77"/>
        <v>1900</v>
      </c>
      <c r="K118" s="176">
        <f t="shared" si="59"/>
        <v>57.022809123649466</v>
      </c>
      <c r="L118" s="146">
        <f t="shared" si="78"/>
        <v>585</v>
      </c>
      <c r="M118" s="176">
        <f t="shared" si="60"/>
        <v>17.557022809123648</v>
      </c>
      <c r="N118" s="146">
        <f t="shared" si="79"/>
        <v>211</v>
      </c>
      <c r="O118" s="176">
        <f t="shared" si="61"/>
        <v>6.3325330132052828</v>
      </c>
      <c r="P118" s="165">
        <f t="shared" si="80"/>
        <v>3332</v>
      </c>
      <c r="Q118" s="149">
        <v>819</v>
      </c>
      <c r="R118" s="13">
        <v>10</v>
      </c>
      <c r="S118" s="13">
        <v>57</v>
      </c>
      <c r="T118" s="13">
        <v>170</v>
      </c>
      <c r="U118" s="161">
        <v>622</v>
      </c>
      <c r="V118" s="162">
        <v>120</v>
      </c>
      <c r="W118" s="13">
        <v>58</v>
      </c>
      <c r="Y118" s="13"/>
      <c r="Z118" s="13"/>
      <c r="AA118" s="13"/>
      <c r="AB118" s="13"/>
      <c r="AC118" s="13"/>
    </row>
    <row r="119" spans="1:29">
      <c r="A119" s="60">
        <v>467</v>
      </c>
      <c r="B119" s="144" t="s">
        <v>356</v>
      </c>
      <c r="C119" s="154">
        <f t="shared" si="73"/>
        <v>811</v>
      </c>
      <c r="D119" s="146">
        <f t="shared" si="74"/>
        <v>7</v>
      </c>
      <c r="E119" s="176">
        <f t="shared" si="56"/>
        <v>0.86313193588162751</v>
      </c>
      <c r="F119" s="146">
        <f t="shared" si="75"/>
        <v>26</v>
      </c>
      <c r="G119" s="176">
        <f t="shared" si="57"/>
        <v>3.2059186189889024</v>
      </c>
      <c r="H119" s="146">
        <f t="shared" si="76"/>
        <v>117</v>
      </c>
      <c r="I119" s="176">
        <f t="shared" si="58"/>
        <v>14.426633785450061</v>
      </c>
      <c r="J119" s="146">
        <f t="shared" si="77"/>
        <v>345</v>
      </c>
      <c r="K119" s="176">
        <f t="shared" si="59"/>
        <v>42.540073982737361</v>
      </c>
      <c r="L119" s="146">
        <f t="shared" si="78"/>
        <v>156</v>
      </c>
      <c r="M119" s="176">
        <f t="shared" si="60"/>
        <v>19.235511713933416</v>
      </c>
      <c r="N119" s="146">
        <f t="shared" si="79"/>
        <v>160</v>
      </c>
      <c r="O119" s="176">
        <f t="shared" si="61"/>
        <v>19.728729963008632</v>
      </c>
      <c r="P119" s="165">
        <f t="shared" si="80"/>
        <v>811</v>
      </c>
      <c r="Q119" s="149">
        <v>837</v>
      </c>
      <c r="R119" s="13">
        <v>533</v>
      </c>
      <c r="S119" s="13">
        <v>2259</v>
      </c>
      <c r="T119" s="13">
        <v>7413</v>
      </c>
      <c r="U119" s="161">
        <v>18602</v>
      </c>
      <c r="V119" s="162">
        <v>5174</v>
      </c>
      <c r="W119" s="13">
        <v>1991</v>
      </c>
      <c r="Y119" s="13"/>
      <c r="Z119" s="13"/>
      <c r="AA119" s="13"/>
      <c r="AB119" s="13"/>
      <c r="AC119" s="13"/>
    </row>
    <row r="120" spans="1:29">
      <c r="A120" s="60">
        <v>576</v>
      </c>
      <c r="B120" s="144" t="s">
        <v>355</v>
      </c>
      <c r="C120" s="154">
        <f t="shared" si="73"/>
        <v>1133</v>
      </c>
      <c r="D120" s="146">
        <f t="shared" si="74"/>
        <v>5</v>
      </c>
      <c r="E120" s="176">
        <f t="shared" si="56"/>
        <v>0.44130626654898497</v>
      </c>
      <c r="F120" s="146">
        <f t="shared" si="75"/>
        <v>35</v>
      </c>
      <c r="G120" s="176">
        <f t="shared" si="57"/>
        <v>3.0891438658428951</v>
      </c>
      <c r="H120" s="146">
        <f t="shared" si="76"/>
        <v>142</v>
      </c>
      <c r="I120" s="176">
        <f t="shared" si="58"/>
        <v>12.533097969991175</v>
      </c>
      <c r="J120" s="146">
        <f t="shared" si="77"/>
        <v>465</v>
      </c>
      <c r="K120" s="176">
        <f t="shared" si="59"/>
        <v>41.041482789055607</v>
      </c>
      <c r="L120" s="146">
        <f t="shared" si="78"/>
        <v>247</v>
      </c>
      <c r="M120" s="176">
        <f t="shared" si="60"/>
        <v>21.80052956751986</v>
      </c>
      <c r="N120" s="146">
        <f t="shared" si="79"/>
        <v>239</v>
      </c>
      <c r="O120" s="176">
        <f t="shared" si="61"/>
        <v>21.094439541041481</v>
      </c>
      <c r="P120" s="165">
        <f t="shared" si="80"/>
        <v>1133</v>
      </c>
      <c r="Q120" s="149">
        <v>842</v>
      </c>
      <c r="R120" s="13">
        <v>5</v>
      </c>
      <c r="S120" s="13">
        <v>24</v>
      </c>
      <c r="T120" s="13">
        <v>90</v>
      </c>
      <c r="U120" s="161">
        <v>328</v>
      </c>
      <c r="V120" s="162">
        <v>77</v>
      </c>
      <c r="W120" s="13">
        <v>41</v>
      </c>
      <c r="Y120" s="13"/>
      <c r="Z120" s="13"/>
      <c r="AA120" s="13"/>
      <c r="AB120" s="13"/>
      <c r="AC120" s="13"/>
    </row>
    <row r="121" spans="1:29">
      <c r="A121" s="60">
        <v>642</v>
      </c>
      <c r="B121" s="144" t="s">
        <v>354</v>
      </c>
      <c r="C121" s="154">
        <f t="shared" si="73"/>
        <v>2003</v>
      </c>
      <c r="D121" s="146">
        <f t="shared" si="74"/>
        <v>8</v>
      </c>
      <c r="E121" s="176">
        <f t="shared" si="56"/>
        <v>0.399400898652022</v>
      </c>
      <c r="F121" s="146">
        <f t="shared" si="75"/>
        <v>68</v>
      </c>
      <c r="G121" s="176">
        <f t="shared" si="57"/>
        <v>3.394907638542187</v>
      </c>
      <c r="H121" s="146">
        <f t="shared" si="76"/>
        <v>274</v>
      </c>
      <c r="I121" s="176">
        <f t="shared" si="58"/>
        <v>13.679480778831751</v>
      </c>
      <c r="J121" s="146">
        <f t="shared" si="77"/>
        <v>980</v>
      </c>
      <c r="K121" s="176">
        <f t="shared" si="59"/>
        <v>48.926610084872692</v>
      </c>
      <c r="L121" s="146">
        <f t="shared" si="78"/>
        <v>383</v>
      </c>
      <c r="M121" s="176">
        <f t="shared" si="60"/>
        <v>19.121318022965553</v>
      </c>
      <c r="N121" s="146">
        <f t="shared" si="79"/>
        <v>290</v>
      </c>
      <c r="O121" s="176">
        <f t="shared" si="61"/>
        <v>14.478282576135795</v>
      </c>
      <c r="P121" s="165">
        <f t="shared" si="80"/>
        <v>2003</v>
      </c>
      <c r="Q121" s="149">
        <v>847</v>
      </c>
      <c r="R121" s="13">
        <v>29</v>
      </c>
      <c r="S121" s="13">
        <v>166</v>
      </c>
      <c r="T121" s="13">
        <v>528</v>
      </c>
      <c r="U121" s="161">
        <v>1746</v>
      </c>
      <c r="V121" s="162">
        <v>773</v>
      </c>
      <c r="W121" s="13">
        <v>499</v>
      </c>
      <c r="Y121" s="13"/>
      <c r="Z121" s="13"/>
      <c r="AA121" s="13"/>
      <c r="AB121" s="13"/>
      <c r="AC121" s="13"/>
    </row>
    <row r="122" spans="1:29">
      <c r="A122" s="60">
        <v>679</v>
      </c>
      <c r="B122" s="144" t="s">
        <v>353</v>
      </c>
      <c r="C122" s="154">
        <f t="shared" si="73"/>
        <v>6092</v>
      </c>
      <c r="D122" s="146">
        <f t="shared" si="74"/>
        <v>39</v>
      </c>
      <c r="E122" s="176">
        <f t="shared" si="56"/>
        <v>0.6401838476690741</v>
      </c>
      <c r="F122" s="146">
        <f t="shared" si="75"/>
        <v>237</v>
      </c>
      <c r="G122" s="176">
        <f t="shared" si="57"/>
        <v>3.8903479973736048</v>
      </c>
      <c r="H122" s="146">
        <f t="shared" si="76"/>
        <v>872</v>
      </c>
      <c r="I122" s="176">
        <f t="shared" si="58"/>
        <v>14.313854235062376</v>
      </c>
      <c r="J122" s="146">
        <f t="shared" si="77"/>
        <v>2757</v>
      </c>
      <c r="K122" s="176">
        <f t="shared" si="59"/>
        <v>45.256073539067629</v>
      </c>
      <c r="L122" s="146">
        <f t="shared" si="78"/>
        <v>1207</v>
      </c>
      <c r="M122" s="176">
        <f t="shared" si="60"/>
        <v>19.812869336835192</v>
      </c>
      <c r="N122" s="146">
        <f t="shared" si="79"/>
        <v>980</v>
      </c>
      <c r="O122" s="176">
        <f t="shared" si="61"/>
        <v>16.086671043992119</v>
      </c>
      <c r="P122" s="165">
        <f t="shared" si="80"/>
        <v>6092</v>
      </c>
      <c r="Q122" s="149">
        <v>854</v>
      </c>
      <c r="R122" s="13">
        <v>8</v>
      </c>
      <c r="S122" s="13">
        <v>40</v>
      </c>
      <c r="T122" s="13">
        <v>167</v>
      </c>
      <c r="U122" s="161">
        <v>750</v>
      </c>
      <c r="V122" s="162">
        <v>196</v>
      </c>
      <c r="W122" s="13">
        <v>103</v>
      </c>
      <c r="Y122" s="13"/>
      <c r="Z122" s="13"/>
      <c r="AA122" s="13"/>
      <c r="AB122" s="13"/>
      <c r="AC122" s="13"/>
    </row>
    <row r="123" spans="1:29">
      <c r="A123" s="60">
        <v>789</v>
      </c>
      <c r="B123" s="144" t="s">
        <v>352</v>
      </c>
      <c r="C123" s="154">
        <f t="shared" si="73"/>
        <v>4067</v>
      </c>
      <c r="D123" s="146">
        <f t="shared" si="74"/>
        <v>25</v>
      </c>
      <c r="E123" s="176">
        <f t="shared" si="56"/>
        <v>0.61470371281042535</v>
      </c>
      <c r="F123" s="146">
        <f t="shared" si="75"/>
        <v>145</v>
      </c>
      <c r="G123" s="176">
        <f t="shared" si="57"/>
        <v>3.5652815343004671</v>
      </c>
      <c r="H123" s="146">
        <f t="shared" si="76"/>
        <v>567</v>
      </c>
      <c r="I123" s="176">
        <f t="shared" si="58"/>
        <v>13.941480206540447</v>
      </c>
      <c r="J123" s="146">
        <f t="shared" si="77"/>
        <v>1908</v>
      </c>
      <c r="K123" s="176">
        <f t="shared" si="59"/>
        <v>46.914187361691667</v>
      </c>
      <c r="L123" s="146">
        <f t="shared" si="78"/>
        <v>845</v>
      </c>
      <c r="M123" s="176">
        <f t="shared" si="60"/>
        <v>20.776985492992377</v>
      </c>
      <c r="N123" s="146">
        <f t="shared" si="79"/>
        <v>577</v>
      </c>
      <c r="O123" s="176">
        <f t="shared" si="61"/>
        <v>14.187361691664618</v>
      </c>
      <c r="P123" s="165">
        <f t="shared" si="80"/>
        <v>4067</v>
      </c>
      <c r="Q123" s="149">
        <v>856</v>
      </c>
      <c r="R123" s="13">
        <v>17</v>
      </c>
      <c r="S123" s="13">
        <v>76</v>
      </c>
      <c r="T123" s="13">
        <v>193</v>
      </c>
      <c r="U123" s="161">
        <v>743</v>
      </c>
      <c r="V123" s="162">
        <v>333</v>
      </c>
      <c r="W123" s="13">
        <v>181</v>
      </c>
      <c r="Y123" s="13"/>
      <c r="Z123" s="13"/>
      <c r="AA123" s="13"/>
      <c r="AB123" s="13"/>
      <c r="AC123" s="13"/>
    </row>
    <row r="124" spans="1:29">
      <c r="A124" s="60">
        <v>792</v>
      </c>
      <c r="B124" s="144" t="s">
        <v>351</v>
      </c>
      <c r="C124" s="154">
        <f t="shared" si="73"/>
        <v>1859</v>
      </c>
      <c r="D124" s="146">
        <f t="shared" si="74"/>
        <v>18</v>
      </c>
      <c r="E124" s="176">
        <f t="shared" si="56"/>
        <v>0.96826250672404512</v>
      </c>
      <c r="F124" s="146">
        <f t="shared" si="75"/>
        <v>69</v>
      </c>
      <c r="G124" s="176">
        <f t="shared" si="57"/>
        <v>3.7116729424421733</v>
      </c>
      <c r="H124" s="146">
        <f t="shared" si="76"/>
        <v>277</v>
      </c>
      <c r="I124" s="176">
        <f t="shared" si="58"/>
        <v>14.900484131253361</v>
      </c>
      <c r="J124" s="146">
        <f t="shared" si="77"/>
        <v>971</v>
      </c>
      <c r="K124" s="176">
        <f t="shared" si="59"/>
        <v>52.232383001613769</v>
      </c>
      <c r="L124" s="146">
        <f t="shared" si="78"/>
        <v>361</v>
      </c>
      <c r="M124" s="176">
        <f t="shared" si="60"/>
        <v>19.41904249596557</v>
      </c>
      <c r="N124" s="146">
        <f t="shared" si="79"/>
        <v>163</v>
      </c>
      <c r="O124" s="176">
        <f t="shared" si="61"/>
        <v>8.7681549220010755</v>
      </c>
      <c r="P124" s="165">
        <f t="shared" si="80"/>
        <v>1859</v>
      </c>
      <c r="Q124" s="149">
        <v>858</v>
      </c>
      <c r="R124" s="13">
        <v>15</v>
      </c>
      <c r="S124" s="13">
        <v>90</v>
      </c>
      <c r="T124" s="13">
        <v>288</v>
      </c>
      <c r="U124" s="161">
        <v>1078</v>
      </c>
      <c r="V124" s="162">
        <v>357</v>
      </c>
      <c r="W124" s="13">
        <v>169</v>
      </c>
      <c r="Y124" s="13"/>
      <c r="Z124" s="13"/>
      <c r="AA124" s="13"/>
      <c r="AB124" s="13"/>
      <c r="AC124" s="13"/>
    </row>
    <row r="125" spans="1:29">
      <c r="A125" s="60">
        <v>809</v>
      </c>
      <c r="B125" s="144" t="s">
        <v>350</v>
      </c>
      <c r="C125" s="154">
        <f t="shared" si="73"/>
        <v>3447</v>
      </c>
      <c r="D125" s="146">
        <f t="shared" si="74"/>
        <v>26</v>
      </c>
      <c r="E125" s="176">
        <f t="shared" si="56"/>
        <v>0.7542790832608065</v>
      </c>
      <c r="F125" s="146">
        <f t="shared" si="75"/>
        <v>131</v>
      </c>
      <c r="G125" s="176">
        <f t="shared" si="57"/>
        <v>3.8004061502756024</v>
      </c>
      <c r="H125" s="146">
        <f t="shared" si="76"/>
        <v>498</v>
      </c>
      <c r="I125" s="176">
        <f t="shared" si="58"/>
        <v>14.447345517841601</v>
      </c>
      <c r="J125" s="146">
        <f t="shared" si="77"/>
        <v>1530</v>
      </c>
      <c r="K125" s="176">
        <f t="shared" si="59"/>
        <v>44.386422976501308</v>
      </c>
      <c r="L125" s="146">
        <f t="shared" si="78"/>
        <v>752</v>
      </c>
      <c r="M125" s="176">
        <f t="shared" si="60"/>
        <v>21.816071946620248</v>
      </c>
      <c r="N125" s="146">
        <f t="shared" si="79"/>
        <v>510</v>
      </c>
      <c r="O125" s="176">
        <f t="shared" si="61"/>
        <v>14.795474325500436</v>
      </c>
      <c r="P125" s="165">
        <f t="shared" si="80"/>
        <v>3447</v>
      </c>
      <c r="Q125" s="149">
        <v>861</v>
      </c>
      <c r="R125" s="13">
        <v>16</v>
      </c>
      <c r="S125" s="13">
        <v>136</v>
      </c>
      <c r="T125" s="13">
        <v>545</v>
      </c>
      <c r="U125" s="161">
        <v>1858</v>
      </c>
      <c r="V125" s="162">
        <v>977</v>
      </c>
      <c r="W125" s="13">
        <v>545</v>
      </c>
      <c r="Y125" s="13"/>
      <c r="Z125" s="13"/>
      <c r="AA125" s="13"/>
      <c r="AB125" s="13"/>
      <c r="AC125" s="13"/>
    </row>
    <row r="126" spans="1:29">
      <c r="A126" s="60">
        <v>847</v>
      </c>
      <c r="B126" s="144" t="s">
        <v>349</v>
      </c>
      <c r="C126" s="154">
        <f t="shared" si="73"/>
        <v>3741</v>
      </c>
      <c r="D126" s="146">
        <f t="shared" si="74"/>
        <v>29</v>
      </c>
      <c r="E126" s="176">
        <f t="shared" si="56"/>
        <v>0.77519379844961245</v>
      </c>
      <c r="F126" s="146">
        <f t="shared" si="75"/>
        <v>166</v>
      </c>
      <c r="G126" s="176">
        <f t="shared" si="57"/>
        <v>4.437316225608126</v>
      </c>
      <c r="H126" s="146">
        <f t="shared" si="76"/>
        <v>528</v>
      </c>
      <c r="I126" s="176">
        <f t="shared" si="58"/>
        <v>14.113873295910185</v>
      </c>
      <c r="J126" s="146">
        <f t="shared" si="77"/>
        <v>1746</v>
      </c>
      <c r="K126" s="176">
        <f t="shared" si="59"/>
        <v>46.672012830793911</v>
      </c>
      <c r="L126" s="146">
        <f t="shared" si="78"/>
        <v>773</v>
      </c>
      <c r="M126" s="176">
        <f t="shared" si="60"/>
        <v>20.662924351777601</v>
      </c>
      <c r="N126" s="146">
        <f t="shared" si="79"/>
        <v>499</v>
      </c>
      <c r="O126" s="176">
        <f t="shared" si="61"/>
        <v>13.338679497460573</v>
      </c>
      <c r="P126" s="165">
        <f t="shared" si="80"/>
        <v>3741</v>
      </c>
      <c r="Q126" s="149">
        <v>873</v>
      </c>
      <c r="R126" s="13">
        <v>1</v>
      </c>
      <c r="S126" s="13">
        <v>1</v>
      </c>
      <c r="T126" s="13">
        <v>8</v>
      </c>
      <c r="U126" s="161">
        <v>53</v>
      </c>
      <c r="V126" s="162">
        <v>11</v>
      </c>
      <c r="W126" s="13">
        <v>3</v>
      </c>
      <c r="Y126" s="13"/>
      <c r="Z126" s="13"/>
      <c r="AA126" s="13"/>
      <c r="AB126" s="13"/>
      <c r="AC126" s="13"/>
    </row>
    <row r="127" spans="1:29">
      <c r="A127" s="60">
        <v>856</v>
      </c>
      <c r="B127" s="144" t="s">
        <v>348</v>
      </c>
      <c r="C127" s="154">
        <f t="shared" si="73"/>
        <v>1543</v>
      </c>
      <c r="D127" s="146">
        <f t="shared" si="74"/>
        <v>17</v>
      </c>
      <c r="E127" s="176">
        <f t="shared" si="56"/>
        <v>1.1017498379779649</v>
      </c>
      <c r="F127" s="146">
        <f t="shared" si="75"/>
        <v>76</v>
      </c>
      <c r="G127" s="176">
        <f t="shared" si="57"/>
        <v>4.9254698639014904</v>
      </c>
      <c r="H127" s="146">
        <f t="shared" si="76"/>
        <v>193</v>
      </c>
      <c r="I127" s="176">
        <f t="shared" si="58"/>
        <v>12.508101101749839</v>
      </c>
      <c r="J127" s="146">
        <f t="shared" si="77"/>
        <v>743</v>
      </c>
      <c r="K127" s="176">
        <f t="shared" si="59"/>
        <v>48.152948801036942</v>
      </c>
      <c r="L127" s="146">
        <f t="shared" si="78"/>
        <v>333</v>
      </c>
      <c r="M127" s="176">
        <f t="shared" si="60"/>
        <v>21.581335061568375</v>
      </c>
      <c r="N127" s="146">
        <f t="shared" si="79"/>
        <v>181</v>
      </c>
      <c r="O127" s="176">
        <f t="shared" si="61"/>
        <v>11.730395333765392</v>
      </c>
      <c r="P127" s="165">
        <f t="shared" si="80"/>
        <v>1543</v>
      </c>
      <c r="Q127" s="149">
        <v>885</v>
      </c>
      <c r="R127" s="13">
        <v>4</v>
      </c>
      <c r="S127" s="13">
        <v>42</v>
      </c>
      <c r="T127" s="13">
        <v>119</v>
      </c>
      <c r="U127" s="161">
        <v>383</v>
      </c>
      <c r="V127" s="162">
        <v>170</v>
      </c>
      <c r="W127" s="13">
        <v>101</v>
      </c>
      <c r="Y127" s="13"/>
      <c r="Z127" s="13"/>
      <c r="AA127" s="13"/>
      <c r="AB127" s="13"/>
      <c r="AC127" s="13"/>
    </row>
    <row r="128" spans="1:29" ht="13.5" thickBot="1">
      <c r="A128" s="60">
        <v>861</v>
      </c>
      <c r="B128" s="144" t="s">
        <v>347</v>
      </c>
      <c r="C128" s="154">
        <f t="shared" si="73"/>
        <v>4077</v>
      </c>
      <c r="D128" s="146">
        <f t="shared" si="74"/>
        <v>16</v>
      </c>
      <c r="E128" s="176">
        <f t="shared" si="56"/>
        <v>0.39244542555800832</v>
      </c>
      <c r="F128" s="146">
        <f t="shared" si="75"/>
        <v>136</v>
      </c>
      <c r="G128" s="176">
        <f t="shared" si="57"/>
        <v>3.3357861172430709</v>
      </c>
      <c r="H128" s="146">
        <f t="shared" si="76"/>
        <v>545</v>
      </c>
      <c r="I128" s="176">
        <f t="shared" si="58"/>
        <v>13.367672308069659</v>
      </c>
      <c r="J128" s="146">
        <f t="shared" si="77"/>
        <v>1858</v>
      </c>
      <c r="K128" s="176">
        <f t="shared" si="59"/>
        <v>45.572725042923715</v>
      </c>
      <c r="L128" s="146">
        <f t="shared" si="78"/>
        <v>977</v>
      </c>
      <c r="M128" s="176">
        <f t="shared" si="60"/>
        <v>23.963698798135884</v>
      </c>
      <c r="N128" s="146">
        <f t="shared" si="79"/>
        <v>545</v>
      </c>
      <c r="O128" s="176">
        <f t="shared" si="61"/>
        <v>13.367672308069659</v>
      </c>
      <c r="P128" s="165">
        <f t="shared" si="80"/>
        <v>4077</v>
      </c>
      <c r="Q128" s="149">
        <v>887</v>
      </c>
      <c r="R128" s="13">
        <v>138</v>
      </c>
      <c r="S128" s="13">
        <v>715</v>
      </c>
      <c r="T128" s="13">
        <v>2387</v>
      </c>
      <c r="U128" s="161">
        <v>7565</v>
      </c>
      <c r="V128" s="162">
        <v>2554</v>
      </c>
      <c r="W128" s="13">
        <v>1544</v>
      </c>
      <c r="Y128" s="13"/>
      <c r="Z128" s="13"/>
      <c r="AA128" s="13"/>
      <c r="AB128" s="13"/>
      <c r="AC128" s="13"/>
    </row>
    <row r="129" spans="1:29" ht="13.5" thickBot="1">
      <c r="A129" s="35">
        <v>9</v>
      </c>
      <c r="B129" s="151" t="s">
        <v>461</v>
      </c>
      <c r="C129" s="155">
        <f>SUM(C130:C139)</f>
        <v>2858131</v>
      </c>
      <c r="D129" s="153">
        <f>SUM(D130:D139)</f>
        <v>25431</v>
      </c>
      <c r="E129" s="177">
        <f t="shared" si="56"/>
        <v>0.88977727053098676</v>
      </c>
      <c r="F129" s="153">
        <f t="shared" ref="F129:N129" si="81">SUM(F130:F139)</f>
        <v>114640</v>
      </c>
      <c r="G129" s="177">
        <f t="shared" si="57"/>
        <v>4.0110127912261548</v>
      </c>
      <c r="H129" s="153">
        <f t="shared" si="81"/>
        <v>326460</v>
      </c>
      <c r="I129" s="177">
        <f t="shared" si="58"/>
        <v>11.422149649543705</v>
      </c>
      <c r="J129" s="153">
        <f t="shared" si="81"/>
        <v>1394138</v>
      </c>
      <c r="K129" s="177">
        <f t="shared" si="59"/>
        <v>48.777960142484723</v>
      </c>
      <c r="L129" s="153">
        <f t="shared" si="81"/>
        <v>559635</v>
      </c>
      <c r="M129" s="177">
        <f t="shared" si="60"/>
        <v>19.580453100295266</v>
      </c>
      <c r="N129" s="153">
        <f t="shared" si="81"/>
        <v>437827</v>
      </c>
      <c r="O129" s="178">
        <f t="shared" si="61"/>
        <v>15.318647045919167</v>
      </c>
      <c r="P129" s="163">
        <f>SUM(P130:P139)</f>
        <v>2858131</v>
      </c>
      <c r="Q129" s="149">
        <v>890</v>
      </c>
      <c r="R129" s="13">
        <v>22</v>
      </c>
      <c r="S129" s="13">
        <v>128</v>
      </c>
      <c r="T129" s="13">
        <v>410</v>
      </c>
      <c r="U129" s="161">
        <v>1403</v>
      </c>
      <c r="V129" s="162">
        <v>516</v>
      </c>
      <c r="W129" s="13">
        <v>318</v>
      </c>
      <c r="Y129" s="13"/>
      <c r="Z129" s="13"/>
      <c r="AA129" s="13"/>
      <c r="AB129" s="13"/>
      <c r="AC129" s="13"/>
    </row>
    <row r="130" spans="1:29">
      <c r="A130" s="1">
        <v>1</v>
      </c>
      <c r="B130" s="144" t="s">
        <v>460</v>
      </c>
      <c r="C130" s="154">
        <f t="shared" ref="C130:C139" si="82">(D130+F130+H130+J130+L130+N130)</f>
        <v>1910567</v>
      </c>
      <c r="D130" s="146">
        <f t="shared" ref="D130:D139" si="83">VLOOKUP(A130,$Q$7:$W$131,2,0)</f>
        <v>17156</v>
      </c>
      <c r="E130" s="176">
        <f t="shared" si="56"/>
        <v>0.89795333008473399</v>
      </c>
      <c r="F130" s="146">
        <f t="shared" ref="F130:F139" si="84">VLOOKUP(A130,$Q$7:$W$131,3,0)</f>
        <v>77065</v>
      </c>
      <c r="G130" s="176">
        <f t="shared" si="57"/>
        <v>4.0336193391804631</v>
      </c>
      <c r="H130" s="146">
        <f t="shared" ref="H130:H139" si="85">VLOOKUP(A130,$Q$7:$W$131,4,0)</f>
        <v>215035</v>
      </c>
      <c r="I130" s="176">
        <f t="shared" si="58"/>
        <v>11.255035808741594</v>
      </c>
      <c r="J130" s="146">
        <f t="shared" ref="J130:J139" si="86">VLOOKUP(A130,$Q$7:$W$131,5,0)</f>
        <v>934633</v>
      </c>
      <c r="K130" s="176">
        <f t="shared" si="59"/>
        <v>48.919142851310632</v>
      </c>
      <c r="L130" s="146">
        <f t="shared" ref="L130:L139" si="87">VLOOKUP(A130,$Q$7:$W$131,6,0)</f>
        <v>369629</v>
      </c>
      <c r="M130" s="176">
        <f t="shared" si="60"/>
        <v>19.346560471315584</v>
      </c>
      <c r="N130" s="146">
        <f t="shared" ref="N130:N139" si="88">VLOOKUP(A130,$Q$7:$W$131,7,0)</f>
        <v>297049</v>
      </c>
      <c r="O130" s="176">
        <f t="shared" si="61"/>
        <v>15.547688199366993</v>
      </c>
      <c r="P130" s="165">
        <f t="shared" ref="P130:P139" si="89">(D130+F130+H130+J130+L130+N130)</f>
        <v>1910567</v>
      </c>
      <c r="Q130" s="149">
        <v>893</v>
      </c>
      <c r="R130" s="13">
        <v>3</v>
      </c>
      <c r="S130" s="13">
        <v>17</v>
      </c>
      <c r="T130" s="13">
        <v>70</v>
      </c>
      <c r="U130" s="161">
        <v>425</v>
      </c>
      <c r="V130" s="162">
        <v>114</v>
      </c>
      <c r="W130" s="13">
        <v>24</v>
      </c>
      <c r="X130" s="13"/>
      <c r="Y130" s="13"/>
      <c r="Z130" s="13"/>
      <c r="AA130" s="13"/>
      <c r="AB130" s="13"/>
      <c r="AC130" s="13"/>
    </row>
    <row r="131" spans="1:29">
      <c r="A131" s="1">
        <v>79</v>
      </c>
      <c r="B131" s="144" t="s">
        <v>459</v>
      </c>
      <c r="C131" s="154">
        <f t="shared" si="82"/>
        <v>21377</v>
      </c>
      <c r="D131" s="146">
        <f t="shared" si="83"/>
        <v>187</v>
      </c>
      <c r="E131" s="176">
        <f t="shared" si="56"/>
        <v>0.87477195116246431</v>
      </c>
      <c r="F131" s="146">
        <f t="shared" si="84"/>
        <v>898</v>
      </c>
      <c r="G131" s="176">
        <f t="shared" si="57"/>
        <v>4.2007765355288393</v>
      </c>
      <c r="H131" s="146">
        <f t="shared" si="85"/>
        <v>2971</v>
      </c>
      <c r="I131" s="176">
        <f t="shared" si="58"/>
        <v>13.898114796276372</v>
      </c>
      <c r="J131" s="146">
        <f t="shared" si="86"/>
        <v>10504</v>
      </c>
      <c r="K131" s="176">
        <f t="shared" si="59"/>
        <v>49.136922861018853</v>
      </c>
      <c r="L131" s="146">
        <f t="shared" si="87"/>
        <v>4033</v>
      </c>
      <c r="M131" s="176">
        <f t="shared" si="60"/>
        <v>18.866071010899567</v>
      </c>
      <c r="N131" s="146">
        <f t="shared" si="88"/>
        <v>2784</v>
      </c>
      <c r="O131" s="176">
        <f t="shared" si="61"/>
        <v>13.023342845113909</v>
      </c>
      <c r="P131" s="165">
        <f t="shared" si="89"/>
        <v>21377</v>
      </c>
      <c r="Q131" s="149">
        <v>895</v>
      </c>
      <c r="R131" s="13">
        <v>24</v>
      </c>
      <c r="S131" s="13">
        <v>71</v>
      </c>
      <c r="T131" s="13">
        <v>259</v>
      </c>
      <c r="U131" s="161">
        <v>1251</v>
      </c>
      <c r="V131" s="162">
        <v>288</v>
      </c>
      <c r="W131" s="13">
        <v>105</v>
      </c>
    </row>
    <row r="132" spans="1:29">
      <c r="A132" s="1">
        <v>88</v>
      </c>
      <c r="B132" s="144" t="s">
        <v>458</v>
      </c>
      <c r="C132" s="154">
        <f t="shared" si="82"/>
        <v>303646</v>
      </c>
      <c r="D132" s="146">
        <f t="shared" si="83"/>
        <v>2986</v>
      </c>
      <c r="E132" s="176">
        <f t="shared" si="56"/>
        <v>0.98338196452447924</v>
      </c>
      <c r="F132" s="146">
        <f t="shared" si="84"/>
        <v>13531</v>
      </c>
      <c r="G132" s="176">
        <f t="shared" si="57"/>
        <v>4.45617594172161</v>
      </c>
      <c r="H132" s="146">
        <f t="shared" si="85"/>
        <v>39198</v>
      </c>
      <c r="I132" s="176">
        <f t="shared" si="58"/>
        <v>12.909111267726233</v>
      </c>
      <c r="J132" s="146">
        <f t="shared" si="86"/>
        <v>151547</v>
      </c>
      <c r="K132" s="176">
        <f t="shared" si="59"/>
        <v>49.909104681108921</v>
      </c>
      <c r="L132" s="146">
        <f t="shared" si="87"/>
        <v>56688</v>
      </c>
      <c r="M132" s="176">
        <f t="shared" si="60"/>
        <v>18.669108106149928</v>
      </c>
      <c r="N132" s="146">
        <f t="shared" si="88"/>
        <v>39696</v>
      </c>
      <c r="O132" s="176">
        <f t="shared" si="61"/>
        <v>13.073118038768831</v>
      </c>
      <c r="P132" s="165">
        <f t="shared" si="89"/>
        <v>303646</v>
      </c>
    </row>
    <row r="133" spans="1:29">
      <c r="A133" s="1">
        <v>129</v>
      </c>
      <c r="B133" s="144" t="s">
        <v>457</v>
      </c>
      <c r="C133" s="154">
        <f t="shared" si="82"/>
        <v>70264</v>
      </c>
      <c r="D133" s="146">
        <f t="shared" si="83"/>
        <v>622</v>
      </c>
      <c r="E133" s="176">
        <f t="shared" si="56"/>
        <v>0.88523283616076509</v>
      </c>
      <c r="F133" s="146">
        <f t="shared" si="84"/>
        <v>2915</v>
      </c>
      <c r="G133" s="176">
        <f t="shared" si="57"/>
        <v>4.1486394170556755</v>
      </c>
      <c r="H133" s="146">
        <f t="shared" si="85"/>
        <v>8545</v>
      </c>
      <c r="I133" s="176">
        <f t="shared" si="58"/>
        <v>12.161277467835593</v>
      </c>
      <c r="J133" s="146">
        <f t="shared" si="86"/>
        <v>34495</v>
      </c>
      <c r="K133" s="176">
        <f t="shared" si="59"/>
        <v>49.093419105089374</v>
      </c>
      <c r="L133" s="146">
        <f t="shared" si="87"/>
        <v>13976</v>
      </c>
      <c r="M133" s="176">
        <f t="shared" si="60"/>
        <v>19.890697939200731</v>
      </c>
      <c r="N133" s="146">
        <f t="shared" si="88"/>
        <v>9711</v>
      </c>
      <c r="O133" s="176">
        <f t="shared" si="61"/>
        <v>13.820733234657862</v>
      </c>
      <c r="P133" s="165">
        <f t="shared" si="89"/>
        <v>70264</v>
      </c>
    </row>
    <row r="134" spans="1:29">
      <c r="A134" s="1">
        <v>212</v>
      </c>
      <c r="B134" s="144" t="s">
        <v>456</v>
      </c>
      <c r="C134" s="154">
        <f t="shared" si="82"/>
        <v>42548</v>
      </c>
      <c r="D134" s="146">
        <f t="shared" si="83"/>
        <v>361</v>
      </c>
      <c r="E134" s="176">
        <f t="shared" ref="E134:E139" si="90">(D134/P134)*100</f>
        <v>0.84845351132838209</v>
      </c>
      <c r="F134" s="146">
        <f t="shared" si="84"/>
        <v>1623</v>
      </c>
      <c r="G134" s="176">
        <f t="shared" ref="G134:G139" si="91">(F134/P134)*100</f>
        <v>3.8145153708752466</v>
      </c>
      <c r="H134" s="146">
        <f t="shared" si="85"/>
        <v>5049</v>
      </c>
      <c r="I134" s="176">
        <f t="shared" ref="I134:I139" si="92">(H134/P134)*100</f>
        <v>11.866597724922441</v>
      </c>
      <c r="J134" s="146">
        <f t="shared" si="86"/>
        <v>20384</v>
      </c>
      <c r="K134" s="176">
        <f t="shared" ref="K134:K139" si="93">(J134/P134)*100</f>
        <v>47.908244805866318</v>
      </c>
      <c r="L134" s="146">
        <f t="shared" si="87"/>
        <v>8863</v>
      </c>
      <c r="M134" s="176">
        <f t="shared" ref="M134:M139" si="94">(L134/P134)*100</f>
        <v>20.830591332142522</v>
      </c>
      <c r="N134" s="146">
        <f t="shared" si="88"/>
        <v>6268</v>
      </c>
      <c r="O134" s="176">
        <f t="shared" ref="O134:O139" si="95">(N134/P134)*100</f>
        <v>14.731597254865095</v>
      </c>
      <c r="P134" s="165">
        <f t="shared" si="89"/>
        <v>42548</v>
      </c>
    </row>
    <row r="135" spans="1:29">
      <c r="A135" s="1">
        <v>266</v>
      </c>
      <c r="B135" s="144" t="s">
        <v>455</v>
      </c>
      <c r="C135" s="154">
        <f t="shared" si="82"/>
        <v>152145</v>
      </c>
      <c r="D135" s="146">
        <f t="shared" si="83"/>
        <v>977</v>
      </c>
      <c r="E135" s="176">
        <f t="shared" si="90"/>
        <v>0.64215058003877878</v>
      </c>
      <c r="F135" s="146">
        <f t="shared" si="84"/>
        <v>4441</v>
      </c>
      <c r="G135" s="176">
        <f t="shared" si="91"/>
        <v>2.9189260245160864</v>
      </c>
      <c r="H135" s="146">
        <f t="shared" si="85"/>
        <v>13863</v>
      </c>
      <c r="I135" s="176">
        <f t="shared" si="92"/>
        <v>9.1117026520753228</v>
      </c>
      <c r="J135" s="146">
        <f t="shared" si="86"/>
        <v>66541</v>
      </c>
      <c r="K135" s="176">
        <f t="shared" si="93"/>
        <v>43.735252555128326</v>
      </c>
      <c r="L135" s="146">
        <f t="shared" si="87"/>
        <v>34298</v>
      </c>
      <c r="M135" s="176">
        <f t="shared" si="94"/>
        <v>22.542968878372605</v>
      </c>
      <c r="N135" s="146">
        <f t="shared" si="88"/>
        <v>32025</v>
      </c>
      <c r="O135" s="176">
        <f t="shared" si="95"/>
        <v>21.048999309868872</v>
      </c>
      <c r="P135" s="165">
        <f t="shared" si="89"/>
        <v>152145</v>
      </c>
    </row>
    <row r="136" spans="1:29">
      <c r="A136" s="1">
        <v>308</v>
      </c>
      <c r="B136" s="144" t="s">
        <v>454</v>
      </c>
      <c r="C136" s="154">
        <f t="shared" si="82"/>
        <v>33657</v>
      </c>
      <c r="D136" s="146">
        <f t="shared" si="83"/>
        <v>288</v>
      </c>
      <c r="E136" s="176">
        <f t="shared" si="90"/>
        <v>0.8556912380782602</v>
      </c>
      <c r="F136" s="146">
        <f t="shared" si="84"/>
        <v>1458</v>
      </c>
      <c r="G136" s="176">
        <f t="shared" si="91"/>
        <v>4.3319368927711919</v>
      </c>
      <c r="H136" s="146">
        <f t="shared" si="85"/>
        <v>4225</v>
      </c>
      <c r="I136" s="176">
        <f t="shared" si="92"/>
        <v>12.553109308613363</v>
      </c>
      <c r="J136" s="146">
        <f t="shared" si="86"/>
        <v>16473</v>
      </c>
      <c r="K136" s="176">
        <f t="shared" si="93"/>
        <v>48.943756127997148</v>
      </c>
      <c r="L136" s="146">
        <f t="shared" si="87"/>
        <v>6734</v>
      </c>
      <c r="M136" s="176">
        <f t="shared" si="94"/>
        <v>20.00772499034376</v>
      </c>
      <c r="N136" s="146">
        <f t="shared" si="88"/>
        <v>4479</v>
      </c>
      <c r="O136" s="176">
        <f t="shared" si="95"/>
        <v>13.307781442196273</v>
      </c>
      <c r="P136" s="165">
        <f t="shared" si="89"/>
        <v>33657</v>
      </c>
    </row>
    <row r="137" spans="1:29">
      <c r="A137" s="1">
        <v>360</v>
      </c>
      <c r="B137" s="144" t="s">
        <v>452</v>
      </c>
      <c r="C137" s="154">
        <f t="shared" si="82"/>
        <v>263942</v>
      </c>
      <c r="D137" s="146">
        <f t="shared" si="83"/>
        <v>2325</v>
      </c>
      <c r="E137" s="176">
        <f t="shared" si="90"/>
        <v>0.88087534382553734</v>
      </c>
      <c r="F137" s="146">
        <f t="shared" si="84"/>
        <v>10610</v>
      </c>
      <c r="G137" s="176">
        <f t="shared" si="91"/>
        <v>4.0198225367694418</v>
      </c>
      <c r="H137" s="146">
        <f t="shared" si="85"/>
        <v>31871</v>
      </c>
      <c r="I137" s="176">
        <f t="shared" si="92"/>
        <v>12.075001326048906</v>
      </c>
      <c r="J137" s="146">
        <f t="shared" si="86"/>
        <v>130130</v>
      </c>
      <c r="K137" s="176">
        <f t="shared" si="93"/>
        <v>49.302498276136426</v>
      </c>
      <c r="L137" s="146">
        <f t="shared" si="87"/>
        <v>52796</v>
      </c>
      <c r="M137" s="176">
        <f t="shared" si="94"/>
        <v>20.002879420478742</v>
      </c>
      <c r="N137" s="146">
        <f t="shared" si="88"/>
        <v>36210</v>
      </c>
      <c r="O137" s="176">
        <f t="shared" si="95"/>
        <v>13.718923096740951</v>
      </c>
      <c r="P137" s="165">
        <f t="shared" si="89"/>
        <v>263942</v>
      </c>
    </row>
    <row r="138" spans="1:29">
      <c r="A138" s="1">
        <v>380</v>
      </c>
      <c r="B138" s="144" t="s">
        <v>451</v>
      </c>
      <c r="C138" s="154">
        <f t="shared" si="82"/>
        <v>8064</v>
      </c>
      <c r="D138" s="146">
        <f t="shared" si="83"/>
        <v>56</v>
      </c>
      <c r="E138" s="176">
        <f t="shared" si="90"/>
        <v>0.69444444444444442</v>
      </c>
      <c r="F138" s="146">
        <f t="shared" si="84"/>
        <v>180</v>
      </c>
      <c r="G138" s="176">
        <f t="shared" si="91"/>
        <v>2.2321428571428572</v>
      </c>
      <c r="H138" s="146">
        <f t="shared" si="85"/>
        <v>607</v>
      </c>
      <c r="I138" s="176">
        <f t="shared" si="92"/>
        <v>7.527281746031746</v>
      </c>
      <c r="J138" s="146">
        <f t="shared" si="86"/>
        <v>3144</v>
      </c>
      <c r="K138" s="176">
        <f t="shared" si="93"/>
        <v>38.988095238095241</v>
      </c>
      <c r="L138" s="146">
        <f t="shared" si="87"/>
        <v>1786</v>
      </c>
      <c r="M138" s="176">
        <f t="shared" si="94"/>
        <v>22.147817460317459</v>
      </c>
      <c r="N138" s="146">
        <f t="shared" si="88"/>
        <v>2291</v>
      </c>
      <c r="O138" s="176">
        <f t="shared" si="95"/>
        <v>28.410218253968257</v>
      </c>
      <c r="P138" s="165">
        <f t="shared" si="89"/>
        <v>8064</v>
      </c>
    </row>
    <row r="139" spans="1:29">
      <c r="A139" s="1">
        <v>631</v>
      </c>
      <c r="B139" s="144" t="s">
        <v>450</v>
      </c>
      <c r="C139" s="154">
        <f t="shared" si="82"/>
        <v>51921</v>
      </c>
      <c r="D139" s="146">
        <f t="shared" si="83"/>
        <v>473</v>
      </c>
      <c r="E139" s="176">
        <f t="shared" si="90"/>
        <v>0.91099940293908055</v>
      </c>
      <c r="F139" s="146">
        <f t="shared" si="84"/>
        <v>1919</v>
      </c>
      <c r="G139" s="176">
        <f t="shared" si="91"/>
        <v>3.6959996918395257</v>
      </c>
      <c r="H139" s="146">
        <f t="shared" si="85"/>
        <v>5096</v>
      </c>
      <c r="I139" s="176">
        <f t="shared" si="92"/>
        <v>9.8149111149631167</v>
      </c>
      <c r="J139" s="146">
        <f t="shared" si="86"/>
        <v>26287</v>
      </c>
      <c r="K139" s="176">
        <f t="shared" si="93"/>
        <v>50.628839968413551</v>
      </c>
      <c r="L139" s="146">
        <f t="shared" si="87"/>
        <v>10832</v>
      </c>
      <c r="M139" s="176">
        <f t="shared" si="94"/>
        <v>20.862464128194759</v>
      </c>
      <c r="N139" s="146">
        <f t="shared" si="88"/>
        <v>7314</v>
      </c>
      <c r="O139" s="176">
        <f t="shared" si="95"/>
        <v>14.086785693649967</v>
      </c>
      <c r="P139" s="165">
        <f t="shared" si="89"/>
        <v>51921</v>
      </c>
    </row>
    <row r="140" spans="1:29">
      <c r="B140" s="142"/>
    </row>
    <row r="141" spans="1:29">
      <c r="B141" s="706" t="s">
        <v>894</v>
      </c>
      <c r="C141" s="831" t="str">
        <f>'1.COBERTURA  DANE'!B141</f>
        <v>SISPRO-BODEGA DE DATOS FEBRERO 2018</v>
      </c>
      <c r="D141" s="831"/>
    </row>
    <row r="142" spans="1:29">
      <c r="B142" s="708"/>
      <c r="C142" s="831" t="s">
        <v>1047</v>
      </c>
      <c r="D142" s="831"/>
    </row>
    <row r="143" spans="1:29">
      <c r="B143" s="709" t="s">
        <v>1073</v>
      </c>
      <c r="C143" s="832" t="s">
        <v>1072</v>
      </c>
      <c r="D143" s="832"/>
    </row>
    <row r="144" spans="1:29">
      <c r="B144" s="141"/>
    </row>
    <row r="145" spans="2:2">
      <c r="B145" s="139"/>
    </row>
    <row r="146" spans="2:2">
      <c r="B146" s="138"/>
    </row>
    <row r="147" spans="2:2">
      <c r="B147" s="138"/>
    </row>
    <row r="148" spans="2:2">
      <c r="B148" s="138"/>
    </row>
    <row r="149" spans="2:2">
      <c r="B149" s="138"/>
    </row>
    <row r="150" spans="2:2">
      <c r="B150" s="138"/>
    </row>
    <row r="151" spans="2:2">
      <c r="B151" s="138"/>
    </row>
    <row r="152" spans="2:2">
      <c r="B152" s="138"/>
    </row>
    <row r="153" spans="2:2">
      <c r="B153" s="138"/>
    </row>
    <row r="154" spans="2:2">
      <c r="B154" s="138"/>
    </row>
    <row r="155" spans="2:2">
      <c r="B155" s="138"/>
    </row>
    <row r="156" spans="2:2">
      <c r="B156" s="138"/>
    </row>
    <row r="157" spans="2:2">
      <c r="B157" s="138"/>
    </row>
    <row r="158" spans="2:2">
      <c r="B158" s="138"/>
    </row>
    <row r="159" spans="2:2">
      <c r="B159" s="138"/>
    </row>
    <row r="160" spans="2:2">
      <c r="B160" s="138"/>
    </row>
    <row r="161" spans="2:2">
      <c r="B161" s="138"/>
    </row>
    <row r="162" spans="2:2">
      <c r="B162" s="138"/>
    </row>
    <row r="163" spans="2:2">
      <c r="B163" s="138"/>
    </row>
    <row r="164" spans="2:2">
      <c r="B164" s="138"/>
    </row>
    <row r="165" spans="2:2">
      <c r="B165" s="138"/>
    </row>
    <row r="166" spans="2:2">
      <c r="B166" s="138"/>
    </row>
    <row r="167" spans="2:2">
      <c r="B167" s="138"/>
    </row>
    <row r="168" spans="2:2">
      <c r="B168" s="138"/>
    </row>
    <row r="169" spans="2:2">
      <c r="B169" s="138"/>
    </row>
    <row r="170" spans="2:2">
      <c r="B170" s="138"/>
    </row>
    <row r="171" spans="2:2">
      <c r="B171" s="138"/>
    </row>
    <row r="172" spans="2:2">
      <c r="B172" s="138"/>
    </row>
    <row r="173" spans="2:2">
      <c r="B173" s="138"/>
    </row>
    <row r="174" spans="2:2">
      <c r="B174" s="138"/>
    </row>
    <row r="175" spans="2:2">
      <c r="B175" s="138"/>
    </row>
    <row r="176" spans="2:2">
      <c r="B176" s="138"/>
    </row>
    <row r="177" spans="2:2">
      <c r="B177" s="138"/>
    </row>
    <row r="178" spans="2:2">
      <c r="B178" s="138"/>
    </row>
    <row r="179" spans="2:2">
      <c r="B179" s="138"/>
    </row>
    <row r="180" spans="2:2">
      <c r="B180" s="138"/>
    </row>
    <row r="181" spans="2:2">
      <c r="B181" s="138"/>
    </row>
    <row r="182" spans="2:2">
      <c r="B182" s="138"/>
    </row>
    <row r="183" spans="2:2">
      <c r="B183" s="138"/>
    </row>
    <row r="184" spans="2:2">
      <c r="B184" s="138"/>
    </row>
    <row r="185" spans="2:2">
      <c r="B185" s="138"/>
    </row>
    <row r="186" spans="2:2">
      <c r="B186" s="138"/>
    </row>
    <row r="187" spans="2:2">
      <c r="B187" s="138"/>
    </row>
    <row r="188" spans="2:2">
      <c r="B188" s="138"/>
    </row>
    <row r="189" spans="2:2">
      <c r="B189" s="138"/>
    </row>
    <row r="190" spans="2:2">
      <c r="B190" s="138"/>
    </row>
    <row r="191" spans="2:2">
      <c r="B191" s="138"/>
    </row>
    <row r="192" spans="2:2">
      <c r="B192" s="138"/>
    </row>
    <row r="193" spans="2:2">
      <c r="B193" s="138"/>
    </row>
    <row r="194" spans="2:2">
      <c r="B194" s="138"/>
    </row>
    <row r="195" spans="2:2">
      <c r="B195" s="138"/>
    </row>
    <row r="196" spans="2:2">
      <c r="B196" s="138"/>
    </row>
    <row r="197" spans="2:2">
      <c r="B197" s="138"/>
    </row>
    <row r="198" spans="2:2">
      <c r="B198" s="138"/>
    </row>
    <row r="199" spans="2:2">
      <c r="B199" s="138"/>
    </row>
    <row r="200" spans="2:2">
      <c r="B200" s="138"/>
    </row>
    <row r="201" spans="2:2">
      <c r="B201" s="138"/>
    </row>
    <row r="202" spans="2:2">
      <c r="B202" s="138"/>
    </row>
  </sheetData>
  <mergeCells count="9">
    <mergeCell ref="C142:D142"/>
    <mergeCell ref="C143:D143"/>
    <mergeCell ref="C1:O1"/>
    <mergeCell ref="P2:P4"/>
    <mergeCell ref="A2:A5"/>
    <mergeCell ref="B2:B4"/>
    <mergeCell ref="C2:C4"/>
    <mergeCell ref="D2:O3"/>
    <mergeCell ref="C141:D141"/>
  </mergeCells>
  <pageMargins left="0.75" right="0.75" top="1" bottom="1" header="0" footer="0"/>
  <pageSetup orientation="portrait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9900"/>
  </sheetPr>
  <dimension ref="A1:AX144"/>
  <sheetViews>
    <sheetView topLeftCell="W1" zoomScaleNormal="100" workbookViewId="0">
      <pane xSplit="3" ySplit="6" topLeftCell="Z91" activePane="bottomRight" state="frozen"/>
      <selection activeCell="W1" sqref="W1"/>
      <selection pane="topRight" activeCell="Z1" sqref="Z1"/>
      <selection pane="bottomLeft" activeCell="W7" sqref="W7"/>
      <selection pane="bottomRight" activeCell="AN143" sqref="AN143"/>
    </sheetView>
  </sheetViews>
  <sheetFormatPr baseColWidth="10" defaultRowHeight="15"/>
  <cols>
    <col min="1" max="22" width="0" style="64" hidden="1" customWidth="1"/>
    <col min="23" max="23" width="31.7109375" style="64" customWidth="1"/>
    <col min="24" max="24" width="17.42578125" style="64" customWidth="1"/>
    <col min="25" max="25" width="11.42578125" style="64"/>
    <col min="26" max="26" width="14.42578125" style="64" bestFit="1" customWidth="1"/>
    <col min="27" max="27" width="14" style="64" bestFit="1" customWidth="1"/>
    <col min="28" max="28" width="12.7109375" style="64" bestFit="1" customWidth="1"/>
    <col min="29" max="29" width="9.5703125" style="64" bestFit="1" customWidth="1"/>
    <col min="30" max="30" width="11.42578125" style="64"/>
    <col min="31" max="31" width="12.7109375" style="64" bestFit="1" customWidth="1"/>
    <col min="32" max="32" width="12.85546875" style="64" bestFit="1" customWidth="1"/>
    <col min="33" max="33" width="13.7109375" style="64" bestFit="1" customWidth="1"/>
    <col min="34" max="34" width="9.7109375" style="64" bestFit="1" customWidth="1"/>
    <col min="35" max="35" width="12.7109375" style="64" bestFit="1" customWidth="1"/>
    <col min="36" max="36" width="13.140625" style="64" bestFit="1" customWidth="1"/>
    <col min="37" max="37" width="12.42578125" style="64" bestFit="1" customWidth="1"/>
    <col min="38" max="38" width="10.140625" style="64" bestFit="1" customWidth="1"/>
    <col min="39" max="39" width="9.7109375" style="64" bestFit="1" customWidth="1"/>
    <col min="40" max="40" width="10.140625" style="64" bestFit="1" customWidth="1"/>
    <col min="41" max="41" width="10.42578125" style="64" bestFit="1" customWidth="1"/>
    <col min="42" max="42" width="13.140625" style="64" customWidth="1"/>
    <col min="43" max="43" width="7.85546875" style="64" bestFit="1" customWidth="1"/>
    <col min="44" max="44" width="11.42578125" style="64" bestFit="1" customWidth="1"/>
    <col min="45" max="45" width="6.140625" style="64" bestFit="1" customWidth="1"/>
    <col min="46" max="46" width="11.28515625" style="64" bestFit="1" customWidth="1"/>
    <col min="47" max="47" width="9.7109375" style="64" bestFit="1" customWidth="1"/>
    <col min="48" max="49" width="11.28515625" style="64" bestFit="1" customWidth="1"/>
    <col min="50" max="16384" width="11.42578125" style="64"/>
  </cols>
  <sheetData>
    <row r="1" spans="1:50" ht="42" customHeight="1">
      <c r="W1" s="581"/>
      <c r="X1" s="581"/>
      <c r="Y1" s="581"/>
      <c r="Z1" s="821" t="s">
        <v>193</v>
      </c>
      <c r="AA1" s="821"/>
      <c r="AB1" s="821"/>
      <c r="AC1" s="821"/>
      <c r="AD1" s="821"/>
      <c r="AE1" s="821"/>
      <c r="AF1" s="821"/>
      <c r="AG1" s="821"/>
      <c r="AH1" s="821"/>
      <c r="AI1" s="821"/>
      <c r="AJ1" s="821"/>
      <c r="AK1" s="821"/>
      <c r="AL1" s="821"/>
      <c r="AM1" s="821"/>
      <c r="AN1" s="821"/>
      <c r="AO1" s="821"/>
      <c r="AP1" s="821"/>
      <c r="AQ1" s="821"/>
      <c r="AR1" s="821"/>
      <c r="AS1" s="821"/>
      <c r="AT1" s="821"/>
      <c r="AU1" s="821"/>
      <c r="AV1" s="821"/>
      <c r="AW1" s="742"/>
      <c r="AX1" s="31"/>
    </row>
    <row r="2" spans="1:50" ht="17.25" customHeight="1">
      <c r="W2" s="581"/>
      <c r="X2" s="661" t="str">
        <f>UPPER((TEXT('1.COBERTURA  DANE'!C2,"mmmm yy")))</f>
        <v>FEBRERO 18</v>
      </c>
      <c r="Y2" s="581"/>
      <c r="Z2" s="940" t="s">
        <v>909</v>
      </c>
      <c r="AA2" s="821"/>
      <c r="AB2" s="821"/>
      <c r="AC2" s="821"/>
      <c r="AD2" s="821"/>
      <c r="AE2" s="821"/>
      <c r="AF2" s="821"/>
      <c r="AG2" s="821"/>
      <c r="AH2" s="821"/>
      <c r="AI2" s="821"/>
      <c r="AJ2" s="821"/>
      <c r="AK2" s="821"/>
      <c r="AL2" s="821"/>
      <c r="AM2" s="821"/>
      <c r="AN2" s="821"/>
      <c r="AO2" s="821"/>
      <c r="AP2" s="821"/>
      <c r="AQ2" s="821"/>
      <c r="AR2" s="821"/>
      <c r="AS2" s="821"/>
      <c r="AT2" s="821"/>
      <c r="AU2" s="821"/>
      <c r="AV2" s="821"/>
      <c r="AW2" s="821"/>
      <c r="AX2" s="821"/>
    </row>
    <row r="3" spans="1:50">
      <c r="W3" s="581"/>
      <c r="X3" s="660"/>
      <c r="Y3" s="582"/>
      <c r="Z3" s="821"/>
      <c r="AA3" s="821"/>
      <c r="AB3" s="821"/>
      <c r="AC3" s="821"/>
      <c r="AD3" s="821"/>
      <c r="AE3" s="821"/>
      <c r="AF3" s="821"/>
      <c r="AG3" s="821"/>
      <c r="AH3" s="821"/>
      <c r="AI3" s="821"/>
      <c r="AJ3" s="821"/>
      <c r="AK3" s="821"/>
      <c r="AL3" s="821"/>
      <c r="AM3" s="821"/>
      <c r="AN3" s="821"/>
      <c r="AO3" s="821"/>
      <c r="AP3" s="821"/>
      <c r="AQ3" s="821"/>
      <c r="AR3" s="821"/>
      <c r="AS3" s="821"/>
      <c r="AT3" s="821"/>
      <c r="AU3" s="821"/>
      <c r="AV3" s="821"/>
      <c r="AW3" s="821"/>
      <c r="AX3" s="821"/>
    </row>
    <row r="4" spans="1:50" ht="68.25" customHeight="1">
      <c r="W4" s="762" t="s">
        <v>4</v>
      </c>
      <c r="X4" s="762" t="s">
        <v>473</v>
      </c>
      <c r="Y4" s="763" t="s">
        <v>202</v>
      </c>
      <c r="Z4" s="764" t="s">
        <v>504</v>
      </c>
      <c r="AA4" s="764" t="s">
        <v>505</v>
      </c>
      <c r="AB4" s="765" t="s">
        <v>506</v>
      </c>
      <c r="AC4" s="765" t="s">
        <v>507</v>
      </c>
      <c r="AD4" s="765" t="s">
        <v>508</v>
      </c>
      <c r="AE4" s="764" t="s">
        <v>509</v>
      </c>
      <c r="AF4" s="765" t="s">
        <v>510</v>
      </c>
      <c r="AG4" s="764" t="s">
        <v>511</v>
      </c>
      <c r="AH4" s="764" t="s">
        <v>1046</v>
      </c>
      <c r="AI4" s="764" t="s">
        <v>518</v>
      </c>
      <c r="AJ4" s="764" t="s">
        <v>519</v>
      </c>
      <c r="AK4" s="765" t="s">
        <v>512</v>
      </c>
      <c r="AL4" s="765" t="s">
        <v>513</v>
      </c>
      <c r="AM4" s="765" t="s">
        <v>514</v>
      </c>
      <c r="AN4" s="765" t="s">
        <v>515</v>
      </c>
      <c r="AO4" s="764" t="s">
        <v>520</v>
      </c>
      <c r="AP4" s="764" t="s">
        <v>521</v>
      </c>
      <c r="AQ4" s="764" t="s">
        <v>522</v>
      </c>
      <c r="AR4" s="765" t="s">
        <v>523</v>
      </c>
      <c r="AS4" s="765" t="s">
        <v>524</v>
      </c>
      <c r="AT4" s="765" t="s">
        <v>525</v>
      </c>
      <c r="AU4" s="766" t="s">
        <v>526</v>
      </c>
      <c r="AV4" s="766" t="s">
        <v>1116</v>
      </c>
      <c r="AW4" s="766" t="s">
        <v>1098</v>
      </c>
      <c r="AX4" s="939" t="s">
        <v>516</v>
      </c>
    </row>
    <row r="5" spans="1:50" ht="28.5" customHeight="1">
      <c r="W5" s="941" t="s">
        <v>1070</v>
      </c>
      <c r="X5" s="942"/>
      <c r="Y5" s="943"/>
      <c r="Z5" s="198">
        <v>1</v>
      </c>
      <c r="AA5" s="198">
        <v>2</v>
      </c>
      <c r="AB5" s="199">
        <v>3</v>
      </c>
      <c r="AC5" s="199">
        <v>4</v>
      </c>
      <c r="AD5" s="198">
        <v>5</v>
      </c>
      <c r="AE5" s="198">
        <v>6</v>
      </c>
      <c r="AF5" s="198">
        <v>7</v>
      </c>
      <c r="AG5" s="198">
        <v>8</v>
      </c>
      <c r="AH5" s="198">
        <v>9</v>
      </c>
      <c r="AI5" s="198">
        <v>10</v>
      </c>
      <c r="AJ5" s="198">
        <v>11</v>
      </c>
      <c r="AK5" s="198">
        <v>12</v>
      </c>
      <c r="AL5" s="198">
        <v>13</v>
      </c>
      <c r="AM5" s="198">
        <v>14</v>
      </c>
      <c r="AN5" s="198">
        <v>15</v>
      </c>
      <c r="AO5" s="198">
        <v>16</v>
      </c>
      <c r="AP5" s="198">
        <v>17</v>
      </c>
      <c r="AQ5" s="198">
        <v>18</v>
      </c>
      <c r="AR5" s="198">
        <v>19</v>
      </c>
      <c r="AS5" s="198">
        <v>20</v>
      </c>
      <c r="AT5" s="198">
        <v>21</v>
      </c>
      <c r="AU5" s="198">
        <v>22</v>
      </c>
      <c r="AV5" s="198">
        <v>24</v>
      </c>
      <c r="AW5" s="198">
        <v>26</v>
      </c>
      <c r="AX5" s="939"/>
    </row>
    <row r="6" spans="1:50" ht="24.75" customHeight="1">
      <c r="W6" s="944" t="s">
        <v>313</v>
      </c>
      <c r="X6" s="945"/>
      <c r="Y6" s="946"/>
      <c r="Z6" s="278">
        <f t="shared" ref="Z6:AX6" si="0">Z7+Z14+Z21+Z33+Z44+Z64+Z82+Z106+Z130</f>
        <v>5631</v>
      </c>
      <c r="AA6" s="278">
        <f t="shared" si="0"/>
        <v>7029</v>
      </c>
      <c r="AB6" s="278">
        <f t="shared" si="0"/>
        <v>461</v>
      </c>
      <c r="AC6" s="278">
        <f t="shared" si="0"/>
        <v>1327</v>
      </c>
      <c r="AD6" s="278">
        <f t="shared" si="0"/>
        <v>1792444</v>
      </c>
      <c r="AE6" s="278">
        <f t="shared" si="0"/>
        <v>271</v>
      </c>
      <c r="AF6" s="278">
        <f t="shared" si="0"/>
        <v>11206</v>
      </c>
      <c r="AG6" s="278">
        <f t="shared" si="0"/>
        <v>3533</v>
      </c>
      <c r="AH6" s="278">
        <f t="shared" si="0"/>
        <v>351460</v>
      </c>
      <c r="AI6" s="278">
        <f t="shared" si="0"/>
        <v>523</v>
      </c>
      <c r="AJ6" s="278">
        <f t="shared" si="0"/>
        <v>275</v>
      </c>
      <c r="AK6" s="278">
        <f t="shared" si="0"/>
        <v>79</v>
      </c>
      <c r="AL6" s="278">
        <f t="shared" si="0"/>
        <v>781</v>
      </c>
      <c r="AM6" s="278">
        <f t="shared" si="0"/>
        <v>2081</v>
      </c>
      <c r="AN6" s="278">
        <f t="shared" si="0"/>
        <v>123485</v>
      </c>
      <c r="AO6" s="278">
        <f t="shared" si="0"/>
        <v>1973</v>
      </c>
      <c r="AP6" s="278">
        <f t="shared" si="0"/>
        <v>34498</v>
      </c>
      <c r="AQ6" s="278">
        <f t="shared" si="0"/>
        <v>636</v>
      </c>
      <c r="AR6" s="278">
        <f t="shared" si="0"/>
        <v>4889</v>
      </c>
      <c r="AS6" s="278">
        <f t="shared" si="0"/>
        <v>1</v>
      </c>
      <c r="AT6" s="278">
        <f t="shared" si="0"/>
        <v>40</v>
      </c>
      <c r="AU6" s="278">
        <f t="shared" ref="AU6" si="1">AU7+AU14+AU21+AU33+AU44+AU64+AU82+AU106+AU130</f>
        <v>1765</v>
      </c>
      <c r="AV6" s="278">
        <f t="shared" si="0"/>
        <v>13</v>
      </c>
      <c r="AW6" s="278">
        <f t="shared" si="0"/>
        <v>490</v>
      </c>
      <c r="AX6" s="278">
        <f t="shared" si="0"/>
        <v>2344891</v>
      </c>
    </row>
    <row r="7" spans="1:50" ht="21" customHeight="1">
      <c r="W7" s="947" t="s">
        <v>640</v>
      </c>
      <c r="X7" s="948"/>
      <c r="Y7" s="949"/>
      <c r="Z7" s="73">
        <f>SUM(Z8:Z13)</f>
        <v>113</v>
      </c>
      <c r="AA7" s="73">
        <f t="shared" ref="AA7:AW7" si="2">SUM(AA8:AA13)</f>
        <v>71</v>
      </c>
      <c r="AB7" s="73">
        <f t="shared" si="2"/>
        <v>2</v>
      </c>
      <c r="AC7" s="73">
        <f t="shared" si="2"/>
        <v>70</v>
      </c>
      <c r="AD7" s="73">
        <f t="shared" si="2"/>
        <v>50597</v>
      </c>
      <c r="AE7" s="73">
        <f t="shared" si="2"/>
        <v>1</v>
      </c>
      <c r="AF7" s="73">
        <f t="shared" si="2"/>
        <v>203</v>
      </c>
      <c r="AG7" s="73">
        <f t="shared" si="2"/>
        <v>93</v>
      </c>
      <c r="AH7" s="73">
        <f t="shared" si="2"/>
        <v>6222</v>
      </c>
      <c r="AI7" s="73">
        <f t="shared" si="2"/>
        <v>2</v>
      </c>
      <c r="AJ7" s="73">
        <f t="shared" si="2"/>
        <v>0</v>
      </c>
      <c r="AK7" s="73">
        <f t="shared" si="2"/>
        <v>0</v>
      </c>
      <c r="AL7" s="73">
        <f t="shared" si="2"/>
        <v>4</v>
      </c>
      <c r="AM7" s="73">
        <f t="shared" si="2"/>
        <v>51</v>
      </c>
      <c r="AN7" s="73">
        <f t="shared" si="2"/>
        <v>3977</v>
      </c>
      <c r="AO7" s="73">
        <f t="shared" si="2"/>
        <v>11</v>
      </c>
      <c r="AP7" s="73">
        <f t="shared" si="2"/>
        <v>29</v>
      </c>
      <c r="AQ7" s="73">
        <f t="shared" si="2"/>
        <v>1</v>
      </c>
      <c r="AR7" s="73">
        <f t="shared" si="2"/>
        <v>9</v>
      </c>
      <c r="AS7" s="73">
        <f t="shared" si="2"/>
        <v>0</v>
      </c>
      <c r="AT7" s="73">
        <f t="shared" si="2"/>
        <v>6</v>
      </c>
      <c r="AU7" s="73">
        <f t="shared" ref="AU7" si="3">SUM(AU8:AU13)</f>
        <v>16</v>
      </c>
      <c r="AV7" s="73">
        <f t="shared" si="2"/>
        <v>0</v>
      </c>
      <c r="AW7" s="73">
        <f t="shared" si="2"/>
        <v>1</v>
      </c>
      <c r="AX7" s="195">
        <f>SUM(Z7:AW7)</f>
        <v>61479</v>
      </c>
    </row>
    <row r="8" spans="1:50">
      <c r="A8" s="64" t="str">
        <f>CONCATENATE(Y8,"-",$Z$5)</f>
        <v>142-1</v>
      </c>
      <c r="B8" s="64" t="str">
        <f>CONCATENATE(Y8,"-",$AA$5)</f>
        <v>142-2</v>
      </c>
      <c r="C8" s="64" t="str">
        <f>CONCATENATE(Y8,"-",$AB$5)</f>
        <v>142-3</v>
      </c>
      <c r="D8" s="64" t="str">
        <f>CONCATENATE(Y8,"-",$AC$5)</f>
        <v>142-4</v>
      </c>
      <c r="E8" s="64" t="str">
        <f>CONCATENATE(Y8,"-",$AD$5)</f>
        <v>142-5</v>
      </c>
      <c r="F8" s="64" t="str">
        <f>CONCATENATE(Y8,"-",$AE$5)</f>
        <v>142-6</v>
      </c>
      <c r="G8" s="64" t="str">
        <f>CONCATENATE(Y8,"-",$AF$5)</f>
        <v>142-7</v>
      </c>
      <c r="H8" s="64" t="str">
        <f>CONCATENATE(Y8,"-",$AG$5)</f>
        <v>142-8</v>
      </c>
      <c r="I8" s="64" t="str">
        <f>CONCATENATE(Y8,"-",$AH$5)</f>
        <v>142-9</v>
      </c>
      <c r="J8" s="64" t="str">
        <f>CONCATENATE(Y8,"-",$AI$5)</f>
        <v>142-10</v>
      </c>
      <c r="K8" s="64" t="str">
        <f>CONCATENATE(Y8,"-",$AJ$5)</f>
        <v>142-11</v>
      </c>
      <c r="L8" s="64" t="str">
        <f>CONCATENATE(Y8,"-",$AK$5)</f>
        <v>142-12</v>
      </c>
      <c r="M8" s="64" t="str">
        <f>CONCATENATE(Y8,"-",$AL$5)</f>
        <v>142-13</v>
      </c>
      <c r="N8" s="64" t="str">
        <f>CONCATENATE(Y8,"-",$AM$5)</f>
        <v>142-14</v>
      </c>
      <c r="O8" s="64" t="str">
        <f>CONCATENATE(Y8,"-",$AN$5)</f>
        <v>142-15</v>
      </c>
      <c r="P8" s="64" t="str">
        <f>CONCATENATE(Y8,"-",$AO$5)</f>
        <v>142-16</v>
      </c>
      <c r="Q8" s="64" t="str">
        <f>CONCATENATE(Y8,"-",$AP$5)</f>
        <v>142-17</v>
      </c>
      <c r="R8" s="64" t="str">
        <f>CONCATENATE(Y8,"-",$AQ$5)</f>
        <v>142-18</v>
      </c>
      <c r="S8" s="64" t="str">
        <f>CONCATENATE(Y8,"-",$AR$5)</f>
        <v>142-19</v>
      </c>
      <c r="T8" s="64" t="str">
        <f>CONCATENATE(Y8,"-",$AS$5)</f>
        <v>142-20</v>
      </c>
      <c r="U8" s="64" t="str">
        <f>CONCATENATE(Y8,"-",$AT$5)</f>
        <v>142-21</v>
      </c>
      <c r="V8" s="64" t="str">
        <f>CONCATENATE(Y8,"-",$AV$5)</f>
        <v>142-24</v>
      </c>
      <c r="W8" s="5" t="s">
        <v>76</v>
      </c>
      <c r="X8" s="160" t="s">
        <v>252</v>
      </c>
      <c r="Y8" s="197">
        <v>142</v>
      </c>
      <c r="Z8" s="630">
        <v>4</v>
      </c>
      <c r="AA8" s="630">
        <v>2</v>
      </c>
      <c r="AB8" s="630"/>
      <c r="AC8" s="630">
        <v>10</v>
      </c>
      <c r="AD8" s="630">
        <v>2060</v>
      </c>
      <c r="AE8" s="630"/>
      <c r="AF8" s="630">
        <v>33</v>
      </c>
      <c r="AG8" s="630">
        <v>8</v>
      </c>
      <c r="AH8" s="630">
        <v>223</v>
      </c>
      <c r="AI8" s="630"/>
      <c r="AJ8" s="630"/>
      <c r="AK8" s="630"/>
      <c r="AL8" s="630"/>
      <c r="AM8" s="630">
        <v>1</v>
      </c>
      <c r="AN8" s="630">
        <v>714</v>
      </c>
      <c r="AO8" s="630"/>
      <c r="AP8" s="630">
        <v>1</v>
      </c>
      <c r="AQ8" s="630"/>
      <c r="AR8" s="630"/>
      <c r="AS8" s="630"/>
      <c r="AT8" s="630"/>
      <c r="AU8" s="630">
        <v>1</v>
      </c>
      <c r="AV8" s="630"/>
      <c r="AW8" s="630"/>
      <c r="AX8" s="196">
        <f>SUM(Z8:AV8)</f>
        <v>3057</v>
      </c>
    </row>
    <row r="9" spans="1:50">
      <c r="A9" s="64" t="str">
        <f t="shared" ref="A9:A72" si="4">CONCATENATE(Y9,"-",$Z$5)</f>
        <v>425-1</v>
      </c>
      <c r="B9" s="64" t="str">
        <f t="shared" ref="B9:B72" si="5">CONCATENATE(Y9,"-",$AA$5)</f>
        <v>425-2</v>
      </c>
      <c r="C9" s="64" t="str">
        <f t="shared" ref="C9:C72" si="6">CONCATENATE(Y9,"-",$AB$5)</f>
        <v>425-3</v>
      </c>
      <c r="D9" s="64" t="str">
        <f t="shared" ref="D9:D72" si="7">CONCATENATE(Y9,"-",$AC$5)</f>
        <v>425-4</v>
      </c>
      <c r="E9" s="64" t="str">
        <f t="shared" ref="E9:E72" si="8">CONCATENATE(Y9,"-",$AD$5)</f>
        <v>425-5</v>
      </c>
      <c r="F9" s="64" t="str">
        <f t="shared" ref="F9:F72" si="9">CONCATENATE(Y9,"-",$AE$5)</f>
        <v>425-6</v>
      </c>
      <c r="G9" s="64" t="str">
        <f t="shared" ref="G9:G72" si="10">CONCATENATE(Y9,"-",$AF$5)</f>
        <v>425-7</v>
      </c>
      <c r="H9" s="64" t="str">
        <f t="shared" ref="H9:H72" si="11">CONCATENATE(Y9,"-",$AG$5)</f>
        <v>425-8</v>
      </c>
      <c r="I9" s="64" t="str">
        <f t="shared" ref="I9:I72" si="12">CONCATENATE(Y9,"-",$AH$5)</f>
        <v>425-9</v>
      </c>
      <c r="J9" s="64" t="str">
        <f t="shared" ref="J9:J72" si="13">CONCATENATE(Y9,"-",$AI$5)</f>
        <v>425-10</v>
      </c>
      <c r="K9" s="64" t="str">
        <f t="shared" ref="K9:K72" si="14">CONCATENATE(Y9,"-",$AJ$5)</f>
        <v>425-11</v>
      </c>
      <c r="L9" s="64" t="str">
        <f t="shared" ref="L9:L72" si="15">CONCATENATE(Y9,"-",$AK$5)</f>
        <v>425-12</v>
      </c>
      <c r="M9" s="64" t="str">
        <f t="shared" ref="M9:M72" si="16">CONCATENATE(Y9,"-",$AL$5)</f>
        <v>425-13</v>
      </c>
      <c r="N9" s="64" t="str">
        <f t="shared" ref="N9:N72" si="17">CONCATENATE(Y9,"-",$AM$5)</f>
        <v>425-14</v>
      </c>
      <c r="O9" s="64" t="str">
        <f t="shared" ref="O9:O72" si="18">CONCATENATE(Y9,"-",$AN$5)</f>
        <v>425-15</v>
      </c>
      <c r="P9" s="64" t="str">
        <f t="shared" ref="P9:P72" si="19">CONCATENATE(Y9,"-",$AO$5)</f>
        <v>425-16</v>
      </c>
      <c r="Q9" s="64" t="str">
        <f t="shared" ref="Q9:Q72" si="20">CONCATENATE(Y9,"-",$AP$5)</f>
        <v>425-17</v>
      </c>
      <c r="R9" s="64" t="str">
        <f t="shared" ref="R9:R72" si="21">CONCATENATE(Y9,"-",$AQ$5)</f>
        <v>425-18</v>
      </c>
      <c r="S9" s="64" t="str">
        <f t="shared" ref="S9:S72" si="22">CONCATENATE(Y9,"-",$AR$5)</f>
        <v>425-19</v>
      </c>
      <c r="T9" s="64" t="str">
        <f t="shared" ref="T9:T72" si="23">CONCATENATE(Y9,"-",$AS$5)</f>
        <v>425-20</v>
      </c>
      <c r="U9" s="64" t="str">
        <f t="shared" ref="U9:U72" si="24">CONCATENATE(Y9,"-",$AT$5)</f>
        <v>425-21</v>
      </c>
      <c r="V9" s="64" t="str">
        <f t="shared" ref="V9:V72" si="25">CONCATENATE(Y9,"-",$AV$5)</f>
        <v>425-24</v>
      </c>
      <c r="W9" s="4" t="s">
        <v>48</v>
      </c>
      <c r="X9" s="160" t="s">
        <v>252</v>
      </c>
      <c r="Y9" s="197">
        <v>425</v>
      </c>
      <c r="Z9" s="630">
        <v>6</v>
      </c>
      <c r="AA9" s="630"/>
      <c r="AB9" s="630">
        <v>1</v>
      </c>
      <c r="AC9" s="630"/>
      <c r="AD9" s="630">
        <v>5530</v>
      </c>
      <c r="AE9" s="630"/>
      <c r="AF9" s="630">
        <v>10</v>
      </c>
      <c r="AG9" s="630">
        <v>2</v>
      </c>
      <c r="AH9" s="630">
        <v>259</v>
      </c>
      <c r="AI9" s="630"/>
      <c r="AJ9" s="630"/>
      <c r="AK9" s="630"/>
      <c r="AL9" s="630">
        <v>1</v>
      </c>
      <c r="AM9" s="630">
        <v>8</v>
      </c>
      <c r="AN9" s="630">
        <v>314</v>
      </c>
      <c r="AO9" s="630">
        <v>7</v>
      </c>
      <c r="AP9" s="630">
        <v>1</v>
      </c>
      <c r="AQ9" s="630"/>
      <c r="AR9" s="630">
        <v>1</v>
      </c>
      <c r="AS9" s="630"/>
      <c r="AT9" s="630"/>
      <c r="AU9" s="630"/>
      <c r="AV9" s="630"/>
      <c r="AW9" s="630"/>
      <c r="AX9" s="196">
        <f t="shared" ref="AX9:AX13" si="26">SUM(Z9:AV9)</f>
        <v>6140</v>
      </c>
    </row>
    <row r="10" spans="1:50">
      <c r="A10" s="64" t="str">
        <f t="shared" si="4"/>
        <v>579-1</v>
      </c>
      <c r="B10" s="64" t="str">
        <f t="shared" si="5"/>
        <v>579-2</v>
      </c>
      <c r="C10" s="64" t="str">
        <f t="shared" si="6"/>
        <v>579-3</v>
      </c>
      <c r="D10" s="64" t="str">
        <f t="shared" si="7"/>
        <v>579-4</v>
      </c>
      <c r="E10" s="64" t="str">
        <f t="shared" si="8"/>
        <v>579-5</v>
      </c>
      <c r="F10" s="64" t="str">
        <f t="shared" si="9"/>
        <v>579-6</v>
      </c>
      <c r="G10" s="64" t="str">
        <f t="shared" si="10"/>
        <v>579-7</v>
      </c>
      <c r="H10" s="64" t="str">
        <f t="shared" si="11"/>
        <v>579-8</v>
      </c>
      <c r="I10" s="64" t="str">
        <f t="shared" si="12"/>
        <v>579-9</v>
      </c>
      <c r="J10" s="64" t="str">
        <f t="shared" si="13"/>
        <v>579-10</v>
      </c>
      <c r="K10" s="64" t="str">
        <f t="shared" si="14"/>
        <v>579-11</v>
      </c>
      <c r="L10" s="64" t="str">
        <f t="shared" si="15"/>
        <v>579-12</v>
      </c>
      <c r="M10" s="64" t="str">
        <f t="shared" si="16"/>
        <v>579-13</v>
      </c>
      <c r="N10" s="64" t="str">
        <f t="shared" si="17"/>
        <v>579-14</v>
      </c>
      <c r="O10" s="64" t="str">
        <f t="shared" si="18"/>
        <v>579-15</v>
      </c>
      <c r="P10" s="64" t="str">
        <f t="shared" si="19"/>
        <v>579-16</v>
      </c>
      <c r="Q10" s="64" t="str">
        <f t="shared" si="20"/>
        <v>579-17</v>
      </c>
      <c r="R10" s="64" t="str">
        <f t="shared" si="21"/>
        <v>579-18</v>
      </c>
      <c r="S10" s="64" t="str">
        <f t="shared" si="22"/>
        <v>579-19</v>
      </c>
      <c r="T10" s="64" t="str">
        <f t="shared" si="23"/>
        <v>579-20</v>
      </c>
      <c r="U10" s="64" t="str">
        <f t="shared" si="24"/>
        <v>579-21</v>
      </c>
      <c r="V10" s="64" t="str">
        <f t="shared" si="25"/>
        <v>579-24</v>
      </c>
      <c r="W10" s="1" t="s">
        <v>122</v>
      </c>
      <c r="X10" s="160" t="s">
        <v>252</v>
      </c>
      <c r="Y10" s="197">
        <v>579</v>
      </c>
      <c r="Z10" s="630">
        <v>95</v>
      </c>
      <c r="AA10" s="630">
        <v>53</v>
      </c>
      <c r="AB10" s="630">
        <v>1</v>
      </c>
      <c r="AC10" s="630">
        <v>39</v>
      </c>
      <c r="AD10" s="630">
        <v>22815</v>
      </c>
      <c r="AE10" s="630"/>
      <c r="AF10" s="630">
        <v>56</v>
      </c>
      <c r="AG10" s="630">
        <v>48</v>
      </c>
      <c r="AH10" s="630">
        <v>762</v>
      </c>
      <c r="AI10" s="630">
        <v>2</v>
      </c>
      <c r="AJ10" s="630"/>
      <c r="AK10" s="630"/>
      <c r="AL10" s="630">
        <v>3</v>
      </c>
      <c r="AM10" s="630">
        <v>31</v>
      </c>
      <c r="AN10" s="630">
        <v>2001</v>
      </c>
      <c r="AO10" s="630"/>
      <c r="AP10" s="630">
        <v>24</v>
      </c>
      <c r="AQ10" s="630">
        <v>1</v>
      </c>
      <c r="AR10" s="630">
        <v>4</v>
      </c>
      <c r="AS10" s="630"/>
      <c r="AT10" s="630">
        <v>4</v>
      </c>
      <c r="AU10" s="630">
        <v>10</v>
      </c>
      <c r="AV10" s="630"/>
      <c r="AW10" s="630"/>
      <c r="AX10" s="196">
        <f t="shared" si="26"/>
        <v>25949</v>
      </c>
    </row>
    <row r="11" spans="1:50">
      <c r="A11" s="64" t="str">
        <f t="shared" si="4"/>
        <v>585-1</v>
      </c>
      <c r="B11" s="64" t="str">
        <f t="shared" si="5"/>
        <v>585-2</v>
      </c>
      <c r="C11" s="64" t="str">
        <f t="shared" si="6"/>
        <v>585-3</v>
      </c>
      <c r="D11" s="64" t="str">
        <f t="shared" si="7"/>
        <v>585-4</v>
      </c>
      <c r="E11" s="64" t="str">
        <f t="shared" si="8"/>
        <v>585-5</v>
      </c>
      <c r="F11" s="64" t="str">
        <f t="shared" si="9"/>
        <v>585-6</v>
      </c>
      <c r="G11" s="64" t="str">
        <f t="shared" si="10"/>
        <v>585-7</v>
      </c>
      <c r="H11" s="64" t="str">
        <f t="shared" si="11"/>
        <v>585-8</v>
      </c>
      <c r="I11" s="64" t="str">
        <f t="shared" si="12"/>
        <v>585-9</v>
      </c>
      <c r="J11" s="64" t="str">
        <f t="shared" si="13"/>
        <v>585-10</v>
      </c>
      <c r="K11" s="64" t="str">
        <f t="shared" si="14"/>
        <v>585-11</v>
      </c>
      <c r="L11" s="64" t="str">
        <f t="shared" si="15"/>
        <v>585-12</v>
      </c>
      <c r="M11" s="64" t="str">
        <f t="shared" si="16"/>
        <v>585-13</v>
      </c>
      <c r="N11" s="64" t="str">
        <f t="shared" si="17"/>
        <v>585-14</v>
      </c>
      <c r="O11" s="64" t="str">
        <f t="shared" si="18"/>
        <v>585-15</v>
      </c>
      <c r="P11" s="64" t="str">
        <f t="shared" si="19"/>
        <v>585-16</v>
      </c>
      <c r="Q11" s="64" t="str">
        <f t="shared" si="20"/>
        <v>585-17</v>
      </c>
      <c r="R11" s="64" t="str">
        <f t="shared" si="21"/>
        <v>585-18</v>
      </c>
      <c r="S11" s="64" t="str">
        <f t="shared" si="22"/>
        <v>585-19</v>
      </c>
      <c r="T11" s="64" t="str">
        <f t="shared" si="23"/>
        <v>585-20</v>
      </c>
      <c r="U11" s="64" t="str">
        <f t="shared" si="24"/>
        <v>585-21</v>
      </c>
      <c r="V11" s="64" t="str">
        <f t="shared" si="25"/>
        <v>585-24</v>
      </c>
      <c r="W11" s="5" t="s">
        <v>19</v>
      </c>
      <c r="X11" s="160" t="s">
        <v>252</v>
      </c>
      <c r="Y11" s="197">
        <v>585</v>
      </c>
      <c r="Z11" s="630">
        <v>6</v>
      </c>
      <c r="AA11" s="630">
        <v>4</v>
      </c>
      <c r="AB11" s="630"/>
      <c r="AC11" s="630">
        <v>4</v>
      </c>
      <c r="AD11" s="630">
        <v>6839</v>
      </c>
      <c r="AE11" s="630">
        <v>1</v>
      </c>
      <c r="AF11" s="630">
        <v>1</v>
      </c>
      <c r="AG11" s="630">
        <v>10</v>
      </c>
      <c r="AH11" s="630">
        <v>235</v>
      </c>
      <c r="AI11" s="630"/>
      <c r="AJ11" s="630"/>
      <c r="AK11" s="630"/>
      <c r="AL11" s="630"/>
      <c r="AM11" s="630">
        <v>2</v>
      </c>
      <c r="AN11" s="630">
        <v>266</v>
      </c>
      <c r="AO11" s="630">
        <v>1</v>
      </c>
      <c r="AP11" s="630">
        <v>3</v>
      </c>
      <c r="AQ11" s="630"/>
      <c r="AR11" s="630"/>
      <c r="AS11" s="630"/>
      <c r="AT11" s="630">
        <v>1</v>
      </c>
      <c r="AU11" s="630">
        <v>4</v>
      </c>
      <c r="AV11" s="630"/>
      <c r="AW11" s="630"/>
      <c r="AX11" s="196">
        <f t="shared" si="26"/>
        <v>7377</v>
      </c>
    </row>
    <row r="12" spans="1:50">
      <c r="A12" s="64" t="str">
        <f t="shared" si="4"/>
        <v>591-1</v>
      </c>
      <c r="B12" s="64" t="str">
        <f t="shared" si="5"/>
        <v>591-2</v>
      </c>
      <c r="C12" s="64" t="str">
        <f t="shared" si="6"/>
        <v>591-3</v>
      </c>
      <c r="D12" s="64" t="str">
        <f t="shared" si="7"/>
        <v>591-4</v>
      </c>
      <c r="E12" s="64" t="str">
        <f t="shared" si="8"/>
        <v>591-5</v>
      </c>
      <c r="F12" s="64" t="str">
        <f t="shared" si="9"/>
        <v>591-6</v>
      </c>
      <c r="G12" s="64" t="str">
        <f t="shared" si="10"/>
        <v>591-7</v>
      </c>
      <c r="H12" s="64" t="str">
        <f t="shared" si="11"/>
        <v>591-8</v>
      </c>
      <c r="I12" s="64" t="str">
        <f t="shared" si="12"/>
        <v>591-9</v>
      </c>
      <c r="J12" s="64" t="str">
        <f t="shared" si="13"/>
        <v>591-10</v>
      </c>
      <c r="K12" s="64" t="str">
        <f t="shared" si="14"/>
        <v>591-11</v>
      </c>
      <c r="L12" s="64" t="str">
        <f t="shared" si="15"/>
        <v>591-12</v>
      </c>
      <c r="M12" s="64" t="str">
        <f t="shared" si="16"/>
        <v>591-13</v>
      </c>
      <c r="N12" s="64" t="str">
        <f t="shared" si="17"/>
        <v>591-14</v>
      </c>
      <c r="O12" s="64" t="str">
        <f t="shared" si="18"/>
        <v>591-15</v>
      </c>
      <c r="P12" s="64" t="str">
        <f t="shared" si="19"/>
        <v>591-16</v>
      </c>
      <c r="Q12" s="64" t="str">
        <f t="shared" si="20"/>
        <v>591-17</v>
      </c>
      <c r="R12" s="64" t="str">
        <f t="shared" si="21"/>
        <v>591-18</v>
      </c>
      <c r="S12" s="64" t="str">
        <f t="shared" si="22"/>
        <v>591-19</v>
      </c>
      <c r="T12" s="64" t="str">
        <f t="shared" si="23"/>
        <v>591-20</v>
      </c>
      <c r="U12" s="64" t="str">
        <f t="shared" si="24"/>
        <v>591-21</v>
      </c>
      <c r="V12" s="64" t="str">
        <f t="shared" si="25"/>
        <v>591-24</v>
      </c>
      <c r="W12" s="5" t="s">
        <v>20</v>
      </c>
      <c r="X12" s="160" t="s">
        <v>252</v>
      </c>
      <c r="Y12" s="197">
        <v>591</v>
      </c>
      <c r="Z12" s="630">
        <v>2</v>
      </c>
      <c r="AA12" s="630">
        <v>11</v>
      </c>
      <c r="AB12" s="630"/>
      <c r="AC12" s="630">
        <v>12</v>
      </c>
      <c r="AD12" s="630">
        <v>7734</v>
      </c>
      <c r="AE12" s="630"/>
      <c r="AF12" s="630">
        <v>7</v>
      </c>
      <c r="AG12" s="630">
        <v>25</v>
      </c>
      <c r="AH12" s="630">
        <v>731</v>
      </c>
      <c r="AI12" s="630"/>
      <c r="AJ12" s="630"/>
      <c r="AK12" s="630"/>
      <c r="AL12" s="630"/>
      <c r="AM12" s="630">
        <v>9</v>
      </c>
      <c r="AN12" s="630">
        <v>257</v>
      </c>
      <c r="AO12" s="630">
        <v>1</v>
      </c>
      <c r="AP12" s="630"/>
      <c r="AQ12" s="630"/>
      <c r="AR12" s="630">
        <v>2</v>
      </c>
      <c r="AS12" s="630"/>
      <c r="AT12" s="630">
        <v>1</v>
      </c>
      <c r="AU12" s="630">
        <v>1</v>
      </c>
      <c r="AV12" s="630"/>
      <c r="AW12" s="630">
        <v>1</v>
      </c>
      <c r="AX12" s="196">
        <f t="shared" si="26"/>
        <v>8793</v>
      </c>
    </row>
    <row r="13" spans="1:50">
      <c r="A13" s="64" t="str">
        <f t="shared" si="4"/>
        <v>893-1</v>
      </c>
      <c r="B13" s="64" t="str">
        <f t="shared" si="5"/>
        <v>893-2</v>
      </c>
      <c r="C13" s="64" t="str">
        <f t="shared" si="6"/>
        <v>893-3</v>
      </c>
      <c r="D13" s="64" t="str">
        <f t="shared" si="7"/>
        <v>893-4</v>
      </c>
      <c r="E13" s="64" t="str">
        <f t="shared" si="8"/>
        <v>893-5</v>
      </c>
      <c r="F13" s="64" t="str">
        <f t="shared" si="9"/>
        <v>893-6</v>
      </c>
      <c r="G13" s="64" t="str">
        <f t="shared" si="10"/>
        <v>893-7</v>
      </c>
      <c r="H13" s="64" t="str">
        <f t="shared" si="11"/>
        <v>893-8</v>
      </c>
      <c r="I13" s="64" t="str">
        <f t="shared" si="12"/>
        <v>893-9</v>
      </c>
      <c r="J13" s="64" t="str">
        <f t="shared" si="13"/>
        <v>893-10</v>
      </c>
      <c r="K13" s="64" t="str">
        <f t="shared" si="14"/>
        <v>893-11</v>
      </c>
      <c r="L13" s="64" t="str">
        <f t="shared" si="15"/>
        <v>893-12</v>
      </c>
      <c r="M13" s="64" t="str">
        <f t="shared" si="16"/>
        <v>893-13</v>
      </c>
      <c r="N13" s="64" t="str">
        <f t="shared" si="17"/>
        <v>893-14</v>
      </c>
      <c r="O13" s="64" t="str">
        <f t="shared" si="18"/>
        <v>893-15</v>
      </c>
      <c r="P13" s="64" t="str">
        <f t="shared" si="19"/>
        <v>893-16</v>
      </c>
      <c r="Q13" s="64" t="str">
        <f t="shared" si="20"/>
        <v>893-17</v>
      </c>
      <c r="R13" s="64" t="str">
        <f t="shared" si="21"/>
        <v>893-18</v>
      </c>
      <c r="S13" s="64" t="str">
        <f t="shared" si="22"/>
        <v>893-19</v>
      </c>
      <c r="T13" s="64" t="str">
        <f t="shared" si="23"/>
        <v>893-20</v>
      </c>
      <c r="U13" s="64" t="str">
        <f t="shared" si="24"/>
        <v>893-21</v>
      </c>
      <c r="V13" s="64" t="str">
        <f t="shared" si="25"/>
        <v>893-24</v>
      </c>
      <c r="W13" s="4" t="s">
        <v>105</v>
      </c>
      <c r="X13" s="160" t="s">
        <v>252</v>
      </c>
      <c r="Y13" s="197">
        <v>893</v>
      </c>
      <c r="Z13" s="630"/>
      <c r="AA13" s="630">
        <v>1</v>
      </c>
      <c r="AB13" s="630"/>
      <c r="AC13" s="630">
        <v>5</v>
      </c>
      <c r="AD13" s="630">
        <v>5619</v>
      </c>
      <c r="AE13" s="630"/>
      <c r="AF13" s="630">
        <v>96</v>
      </c>
      <c r="AG13" s="630"/>
      <c r="AH13" s="630">
        <v>4012</v>
      </c>
      <c r="AI13" s="630"/>
      <c r="AJ13" s="630"/>
      <c r="AK13" s="630"/>
      <c r="AL13" s="630"/>
      <c r="AM13" s="630"/>
      <c r="AN13" s="630">
        <v>425</v>
      </c>
      <c r="AO13" s="630">
        <v>2</v>
      </c>
      <c r="AP13" s="630"/>
      <c r="AQ13" s="630"/>
      <c r="AR13" s="630">
        <v>2</v>
      </c>
      <c r="AS13" s="630"/>
      <c r="AT13" s="630"/>
      <c r="AU13" s="630"/>
      <c r="AV13" s="630"/>
      <c r="AW13" s="630"/>
      <c r="AX13" s="196">
        <f t="shared" si="26"/>
        <v>10162</v>
      </c>
    </row>
    <row r="14" spans="1:50">
      <c r="A14" s="64" t="str">
        <f t="shared" si="4"/>
        <v>-1</v>
      </c>
      <c r="B14" s="64" t="str">
        <f t="shared" si="5"/>
        <v>-2</v>
      </c>
      <c r="C14" s="64" t="str">
        <f t="shared" si="6"/>
        <v>-3</v>
      </c>
      <c r="D14" s="64" t="str">
        <f t="shared" si="7"/>
        <v>-4</v>
      </c>
      <c r="E14" s="64" t="str">
        <f t="shared" si="8"/>
        <v>-5</v>
      </c>
      <c r="F14" s="64" t="str">
        <f t="shared" si="9"/>
        <v>-6</v>
      </c>
      <c r="G14" s="64" t="str">
        <f t="shared" si="10"/>
        <v>-7</v>
      </c>
      <c r="H14" s="64" t="str">
        <f t="shared" si="11"/>
        <v>-8</v>
      </c>
      <c r="I14" s="64" t="str">
        <f t="shared" si="12"/>
        <v>-9</v>
      </c>
      <c r="J14" s="64" t="str">
        <f t="shared" si="13"/>
        <v>-10</v>
      </c>
      <c r="K14" s="64" t="str">
        <f t="shared" si="14"/>
        <v>-11</v>
      </c>
      <c r="L14" s="64" t="str">
        <f t="shared" si="15"/>
        <v>-12</v>
      </c>
      <c r="M14" s="64" t="str">
        <f t="shared" si="16"/>
        <v>-13</v>
      </c>
      <c r="N14" s="64" t="str">
        <f t="shared" si="17"/>
        <v>-14</v>
      </c>
      <c r="O14" s="64" t="str">
        <f t="shared" si="18"/>
        <v>-15</v>
      </c>
      <c r="P14" s="64" t="str">
        <f t="shared" si="19"/>
        <v>-16</v>
      </c>
      <c r="Q14" s="64" t="str">
        <f t="shared" si="20"/>
        <v>-17</v>
      </c>
      <c r="R14" s="64" t="str">
        <f t="shared" si="21"/>
        <v>-18</v>
      </c>
      <c r="S14" s="64" t="str">
        <f t="shared" si="22"/>
        <v>-19</v>
      </c>
      <c r="T14" s="64" t="str">
        <f t="shared" si="23"/>
        <v>-20</v>
      </c>
      <c r="U14" s="64" t="str">
        <f t="shared" si="24"/>
        <v>-21</v>
      </c>
      <c r="V14" s="64" t="str">
        <f t="shared" si="25"/>
        <v>-24</v>
      </c>
      <c r="W14" s="938" t="s">
        <v>304</v>
      </c>
      <c r="X14" s="938"/>
      <c r="Y14" s="194"/>
      <c r="Z14" s="73">
        <f>SUM(Z15:Z20)</f>
        <v>477</v>
      </c>
      <c r="AA14" s="73">
        <f t="shared" ref="AA14:AW14" si="27">SUM(AA15:AA20)</f>
        <v>78</v>
      </c>
      <c r="AB14" s="73">
        <f t="shared" si="27"/>
        <v>95</v>
      </c>
      <c r="AC14" s="73">
        <f t="shared" si="27"/>
        <v>71</v>
      </c>
      <c r="AD14" s="73">
        <f t="shared" si="27"/>
        <v>183341</v>
      </c>
      <c r="AE14" s="73">
        <f t="shared" si="27"/>
        <v>14</v>
      </c>
      <c r="AF14" s="73">
        <f t="shared" si="27"/>
        <v>1264</v>
      </c>
      <c r="AG14" s="73">
        <f t="shared" si="27"/>
        <v>548</v>
      </c>
      <c r="AH14" s="73">
        <f t="shared" si="27"/>
        <v>6848</v>
      </c>
      <c r="AI14" s="73">
        <f t="shared" si="27"/>
        <v>6</v>
      </c>
      <c r="AJ14" s="73">
        <f t="shared" si="27"/>
        <v>0</v>
      </c>
      <c r="AK14" s="73">
        <f t="shared" si="27"/>
        <v>0</v>
      </c>
      <c r="AL14" s="73">
        <f t="shared" si="27"/>
        <v>1</v>
      </c>
      <c r="AM14" s="73">
        <f t="shared" si="27"/>
        <v>3</v>
      </c>
      <c r="AN14" s="73">
        <f t="shared" si="27"/>
        <v>21610</v>
      </c>
      <c r="AO14" s="73">
        <f t="shared" si="27"/>
        <v>7</v>
      </c>
      <c r="AP14" s="73">
        <f t="shared" si="27"/>
        <v>6232</v>
      </c>
      <c r="AQ14" s="73">
        <f t="shared" si="27"/>
        <v>30</v>
      </c>
      <c r="AR14" s="73">
        <f t="shared" si="27"/>
        <v>384</v>
      </c>
      <c r="AS14" s="73">
        <f t="shared" si="27"/>
        <v>0</v>
      </c>
      <c r="AT14" s="73">
        <f t="shared" si="27"/>
        <v>0</v>
      </c>
      <c r="AU14" s="73">
        <f t="shared" ref="AU14" si="28">SUM(AU15:AU20)</f>
        <v>86</v>
      </c>
      <c r="AV14" s="73">
        <f t="shared" si="27"/>
        <v>0</v>
      </c>
      <c r="AW14" s="73">
        <f t="shared" si="27"/>
        <v>5</v>
      </c>
      <c r="AX14" s="195">
        <f>SUM(Z14:AW14)</f>
        <v>221100</v>
      </c>
    </row>
    <row r="15" spans="1:50">
      <c r="A15" s="64" t="str">
        <f t="shared" si="4"/>
        <v>120-1</v>
      </c>
      <c r="B15" s="64" t="str">
        <f t="shared" si="5"/>
        <v>120-2</v>
      </c>
      <c r="C15" s="64" t="str">
        <f t="shared" si="6"/>
        <v>120-3</v>
      </c>
      <c r="D15" s="64" t="str">
        <f t="shared" si="7"/>
        <v>120-4</v>
      </c>
      <c r="E15" s="64" t="str">
        <f t="shared" si="8"/>
        <v>120-5</v>
      </c>
      <c r="F15" s="64" t="str">
        <f t="shared" si="9"/>
        <v>120-6</v>
      </c>
      <c r="G15" s="64" t="str">
        <f t="shared" si="10"/>
        <v>120-7</v>
      </c>
      <c r="H15" s="64" t="str">
        <f t="shared" si="11"/>
        <v>120-8</v>
      </c>
      <c r="I15" s="64" t="str">
        <f t="shared" si="12"/>
        <v>120-9</v>
      </c>
      <c r="J15" s="64" t="str">
        <f t="shared" si="13"/>
        <v>120-10</v>
      </c>
      <c r="K15" s="64" t="str">
        <f t="shared" si="14"/>
        <v>120-11</v>
      </c>
      <c r="L15" s="64" t="str">
        <f t="shared" si="15"/>
        <v>120-12</v>
      </c>
      <c r="M15" s="64" t="str">
        <f t="shared" si="16"/>
        <v>120-13</v>
      </c>
      <c r="N15" s="64" t="str">
        <f t="shared" si="17"/>
        <v>120-14</v>
      </c>
      <c r="O15" s="64" t="str">
        <f t="shared" si="18"/>
        <v>120-15</v>
      </c>
      <c r="P15" s="64" t="str">
        <f t="shared" si="19"/>
        <v>120-16</v>
      </c>
      <c r="Q15" s="64" t="str">
        <f t="shared" si="20"/>
        <v>120-17</v>
      </c>
      <c r="R15" s="64" t="str">
        <f t="shared" si="21"/>
        <v>120-18</v>
      </c>
      <c r="S15" s="64" t="str">
        <f t="shared" si="22"/>
        <v>120-19</v>
      </c>
      <c r="T15" s="64" t="str">
        <f t="shared" si="23"/>
        <v>120-20</v>
      </c>
      <c r="U15" s="64" t="str">
        <f t="shared" si="24"/>
        <v>120-21</v>
      </c>
      <c r="V15" s="64" t="str">
        <f t="shared" si="25"/>
        <v>120-24</v>
      </c>
      <c r="W15" s="19" t="s">
        <v>73</v>
      </c>
      <c r="X15" s="65" t="s">
        <v>251</v>
      </c>
      <c r="Y15" s="197">
        <v>120</v>
      </c>
      <c r="Z15" s="630">
        <v>62</v>
      </c>
      <c r="AA15" s="630">
        <v>1</v>
      </c>
      <c r="AB15" s="630"/>
      <c r="AC15" s="630">
        <v>2</v>
      </c>
      <c r="AD15" s="630">
        <v>21688</v>
      </c>
      <c r="AE15" s="630">
        <v>1</v>
      </c>
      <c r="AF15" s="630">
        <v>15</v>
      </c>
      <c r="AG15" s="630">
        <v>64</v>
      </c>
      <c r="AH15" s="630">
        <v>531</v>
      </c>
      <c r="AI15" s="630"/>
      <c r="AJ15" s="630"/>
      <c r="AK15" s="630"/>
      <c r="AL15" s="630"/>
      <c r="AM15" s="630"/>
      <c r="AN15" s="630">
        <v>400</v>
      </c>
      <c r="AO15" s="630"/>
      <c r="AP15" s="630">
        <v>1543</v>
      </c>
      <c r="AQ15" s="630"/>
      <c r="AR15" s="630">
        <v>45</v>
      </c>
      <c r="AS15" s="630"/>
      <c r="AT15" s="630"/>
      <c r="AU15" s="630">
        <v>7</v>
      </c>
      <c r="AV15" s="630"/>
      <c r="AW15" s="630"/>
      <c r="AX15" s="196">
        <f t="shared" ref="AX15:AX20" si="29">SUM(Z15:AV15)</f>
        <v>24359</v>
      </c>
    </row>
    <row r="16" spans="1:50">
      <c r="A16" s="64" t="str">
        <f t="shared" si="4"/>
        <v>154-1</v>
      </c>
      <c r="B16" s="64" t="str">
        <f t="shared" si="5"/>
        <v>154-2</v>
      </c>
      <c r="C16" s="64" t="str">
        <f t="shared" si="6"/>
        <v>154-3</v>
      </c>
      <c r="D16" s="64" t="str">
        <f t="shared" si="7"/>
        <v>154-4</v>
      </c>
      <c r="E16" s="64" t="str">
        <f t="shared" si="8"/>
        <v>154-5</v>
      </c>
      <c r="F16" s="64" t="str">
        <f t="shared" si="9"/>
        <v>154-6</v>
      </c>
      <c r="G16" s="64" t="str">
        <f t="shared" si="10"/>
        <v>154-7</v>
      </c>
      <c r="H16" s="64" t="str">
        <f t="shared" si="11"/>
        <v>154-8</v>
      </c>
      <c r="I16" s="64" t="str">
        <f t="shared" si="12"/>
        <v>154-9</v>
      </c>
      <c r="J16" s="64" t="str">
        <f t="shared" si="13"/>
        <v>154-10</v>
      </c>
      <c r="K16" s="64" t="str">
        <f t="shared" si="14"/>
        <v>154-11</v>
      </c>
      <c r="L16" s="64" t="str">
        <f t="shared" si="15"/>
        <v>154-12</v>
      </c>
      <c r="M16" s="64" t="str">
        <f t="shared" si="16"/>
        <v>154-13</v>
      </c>
      <c r="N16" s="64" t="str">
        <f t="shared" si="17"/>
        <v>154-14</v>
      </c>
      <c r="O16" s="64" t="str">
        <f t="shared" si="18"/>
        <v>154-15</v>
      </c>
      <c r="P16" s="64" t="str">
        <f t="shared" si="19"/>
        <v>154-16</v>
      </c>
      <c r="Q16" s="64" t="str">
        <f t="shared" si="20"/>
        <v>154-17</v>
      </c>
      <c r="R16" s="64" t="str">
        <f t="shared" si="21"/>
        <v>154-18</v>
      </c>
      <c r="S16" s="64" t="str">
        <f t="shared" si="22"/>
        <v>154-19</v>
      </c>
      <c r="T16" s="64" t="str">
        <f t="shared" si="23"/>
        <v>154-20</v>
      </c>
      <c r="U16" s="64" t="str">
        <f t="shared" si="24"/>
        <v>154-21</v>
      </c>
      <c r="V16" s="64" t="str">
        <f t="shared" si="25"/>
        <v>154-24</v>
      </c>
      <c r="W16" s="5" t="s">
        <v>12</v>
      </c>
      <c r="X16" s="65" t="s">
        <v>251</v>
      </c>
      <c r="Y16" s="197">
        <v>154</v>
      </c>
      <c r="Z16" s="630">
        <v>228</v>
      </c>
      <c r="AA16" s="630">
        <v>57</v>
      </c>
      <c r="AB16" s="630">
        <v>49</v>
      </c>
      <c r="AC16" s="630">
        <v>10</v>
      </c>
      <c r="AD16" s="630">
        <v>62770</v>
      </c>
      <c r="AE16" s="630">
        <v>3</v>
      </c>
      <c r="AF16" s="630">
        <v>334</v>
      </c>
      <c r="AG16" s="630">
        <v>249</v>
      </c>
      <c r="AH16" s="630">
        <v>2219</v>
      </c>
      <c r="AI16" s="630">
        <v>5</v>
      </c>
      <c r="AJ16" s="630"/>
      <c r="AK16" s="630"/>
      <c r="AL16" s="630">
        <v>1</v>
      </c>
      <c r="AM16" s="630">
        <v>1</v>
      </c>
      <c r="AN16" s="630">
        <v>5168</v>
      </c>
      <c r="AO16" s="630">
        <v>2</v>
      </c>
      <c r="AP16" s="630">
        <v>1391</v>
      </c>
      <c r="AQ16" s="630">
        <v>7</v>
      </c>
      <c r="AR16" s="630">
        <v>193</v>
      </c>
      <c r="AS16" s="630"/>
      <c r="AT16" s="630"/>
      <c r="AU16" s="630">
        <v>53</v>
      </c>
      <c r="AV16" s="630"/>
      <c r="AW16" s="630">
        <v>2</v>
      </c>
      <c r="AX16" s="196">
        <f t="shared" si="29"/>
        <v>72740</v>
      </c>
    </row>
    <row r="17" spans="1:50">
      <c r="A17" s="64" t="str">
        <f t="shared" si="4"/>
        <v>250-1</v>
      </c>
      <c r="B17" s="64" t="str">
        <f t="shared" si="5"/>
        <v>250-2</v>
      </c>
      <c r="C17" s="64" t="str">
        <f t="shared" si="6"/>
        <v>250-3</v>
      </c>
      <c r="D17" s="64" t="str">
        <f t="shared" si="7"/>
        <v>250-4</v>
      </c>
      <c r="E17" s="64" t="str">
        <f t="shared" si="8"/>
        <v>250-5</v>
      </c>
      <c r="F17" s="64" t="str">
        <f t="shared" si="9"/>
        <v>250-6</v>
      </c>
      <c r="G17" s="64" t="str">
        <f t="shared" si="10"/>
        <v>250-7</v>
      </c>
      <c r="H17" s="64" t="str">
        <f t="shared" si="11"/>
        <v>250-8</v>
      </c>
      <c r="I17" s="64" t="str">
        <f t="shared" si="12"/>
        <v>250-9</v>
      </c>
      <c r="J17" s="64" t="str">
        <f t="shared" si="13"/>
        <v>250-10</v>
      </c>
      <c r="K17" s="64" t="str">
        <f t="shared" si="14"/>
        <v>250-11</v>
      </c>
      <c r="L17" s="64" t="str">
        <f t="shared" si="15"/>
        <v>250-12</v>
      </c>
      <c r="M17" s="64" t="str">
        <f t="shared" si="16"/>
        <v>250-13</v>
      </c>
      <c r="N17" s="64" t="str">
        <f t="shared" si="17"/>
        <v>250-14</v>
      </c>
      <c r="O17" s="64" t="str">
        <f t="shared" si="18"/>
        <v>250-15</v>
      </c>
      <c r="P17" s="64" t="str">
        <f t="shared" si="19"/>
        <v>250-16</v>
      </c>
      <c r="Q17" s="64" t="str">
        <f t="shared" si="20"/>
        <v>250-17</v>
      </c>
      <c r="R17" s="64" t="str">
        <f t="shared" si="21"/>
        <v>250-18</v>
      </c>
      <c r="S17" s="64" t="str">
        <f t="shared" si="22"/>
        <v>250-19</v>
      </c>
      <c r="T17" s="64" t="str">
        <f t="shared" si="23"/>
        <v>250-20</v>
      </c>
      <c r="U17" s="64" t="str">
        <f t="shared" si="24"/>
        <v>250-21</v>
      </c>
      <c r="V17" s="64" t="str">
        <f t="shared" si="25"/>
        <v>250-24</v>
      </c>
      <c r="W17" s="5" t="s">
        <v>15</v>
      </c>
      <c r="X17" s="65" t="s">
        <v>251</v>
      </c>
      <c r="Y17" s="197">
        <v>250</v>
      </c>
      <c r="Z17" s="630">
        <v>47</v>
      </c>
      <c r="AA17" s="630">
        <v>2</v>
      </c>
      <c r="AB17" s="630">
        <v>29</v>
      </c>
      <c r="AC17" s="630">
        <v>24</v>
      </c>
      <c r="AD17" s="630">
        <v>38134</v>
      </c>
      <c r="AE17" s="630">
        <v>3</v>
      </c>
      <c r="AF17" s="630">
        <v>433</v>
      </c>
      <c r="AG17" s="630">
        <v>69</v>
      </c>
      <c r="AH17" s="630">
        <v>775</v>
      </c>
      <c r="AI17" s="630"/>
      <c r="AJ17" s="630"/>
      <c r="AK17" s="630"/>
      <c r="AL17" s="630"/>
      <c r="AM17" s="630"/>
      <c r="AN17" s="630">
        <v>5516</v>
      </c>
      <c r="AO17" s="630">
        <v>1</v>
      </c>
      <c r="AP17" s="630">
        <v>1266</v>
      </c>
      <c r="AQ17" s="630">
        <v>13</v>
      </c>
      <c r="AR17" s="630">
        <v>62</v>
      </c>
      <c r="AS17" s="630"/>
      <c r="AT17" s="630"/>
      <c r="AU17" s="630">
        <v>3</v>
      </c>
      <c r="AV17" s="630"/>
      <c r="AW17" s="630"/>
      <c r="AX17" s="196">
        <f t="shared" si="29"/>
        <v>46377</v>
      </c>
    </row>
    <row r="18" spans="1:50">
      <c r="A18" s="64" t="str">
        <f t="shared" si="4"/>
        <v>495-1</v>
      </c>
      <c r="B18" s="64" t="str">
        <f t="shared" si="5"/>
        <v>495-2</v>
      </c>
      <c r="C18" s="64" t="str">
        <f t="shared" si="6"/>
        <v>495-3</v>
      </c>
      <c r="D18" s="64" t="str">
        <f t="shared" si="7"/>
        <v>495-4</v>
      </c>
      <c r="E18" s="64" t="str">
        <f t="shared" si="8"/>
        <v>495-5</v>
      </c>
      <c r="F18" s="64" t="str">
        <f t="shared" si="9"/>
        <v>495-6</v>
      </c>
      <c r="G18" s="64" t="str">
        <f t="shared" si="10"/>
        <v>495-7</v>
      </c>
      <c r="H18" s="64" t="str">
        <f t="shared" si="11"/>
        <v>495-8</v>
      </c>
      <c r="I18" s="64" t="str">
        <f t="shared" si="12"/>
        <v>495-9</v>
      </c>
      <c r="J18" s="64" t="str">
        <f t="shared" si="13"/>
        <v>495-10</v>
      </c>
      <c r="K18" s="64" t="str">
        <f t="shared" si="14"/>
        <v>495-11</v>
      </c>
      <c r="L18" s="64" t="str">
        <f t="shared" si="15"/>
        <v>495-12</v>
      </c>
      <c r="M18" s="64" t="str">
        <f t="shared" si="16"/>
        <v>495-13</v>
      </c>
      <c r="N18" s="64" t="str">
        <f t="shared" si="17"/>
        <v>495-14</v>
      </c>
      <c r="O18" s="64" t="str">
        <f t="shared" si="18"/>
        <v>495-15</v>
      </c>
      <c r="P18" s="64" t="str">
        <f t="shared" si="19"/>
        <v>495-16</v>
      </c>
      <c r="Q18" s="64" t="str">
        <f t="shared" si="20"/>
        <v>495-17</v>
      </c>
      <c r="R18" s="64" t="str">
        <f t="shared" si="21"/>
        <v>495-18</v>
      </c>
      <c r="S18" s="64" t="str">
        <f t="shared" si="22"/>
        <v>495-19</v>
      </c>
      <c r="T18" s="64" t="str">
        <f t="shared" si="23"/>
        <v>495-20</v>
      </c>
      <c r="U18" s="64" t="str">
        <f t="shared" si="24"/>
        <v>495-21</v>
      </c>
      <c r="V18" s="64" t="str">
        <f t="shared" si="25"/>
        <v>495-24</v>
      </c>
      <c r="W18" s="5" t="s">
        <v>86</v>
      </c>
      <c r="X18" s="65" t="s">
        <v>251</v>
      </c>
      <c r="Y18" s="197">
        <v>495</v>
      </c>
      <c r="Z18" s="630">
        <v>24</v>
      </c>
      <c r="AA18" s="630">
        <v>1</v>
      </c>
      <c r="AB18" s="630"/>
      <c r="AC18" s="630">
        <v>4</v>
      </c>
      <c r="AD18" s="630">
        <v>19812</v>
      </c>
      <c r="AE18" s="630">
        <v>2</v>
      </c>
      <c r="AF18" s="630">
        <v>84</v>
      </c>
      <c r="AG18" s="630">
        <v>14</v>
      </c>
      <c r="AH18" s="630">
        <v>384</v>
      </c>
      <c r="AI18" s="630">
        <v>1</v>
      </c>
      <c r="AJ18" s="630"/>
      <c r="AK18" s="630"/>
      <c r="AL18" s="630"/>
      <c r="AM18" s="630">
        <v>2</v>
      </c>
      <c r="AN18" s="630">
        <v>3266</v>
      </c>
      <c r="AO18" s="630">
        <v>1</v>
      </c>
      <c r="AP18" s="630">
        <v>7</v>
      </c>
      <c r="AQ18" s="630"/>
      <c r="AR18" s="630">
        <v>36</v>
      </c>
      <c r="AS18" s="630"/>
      <c r="AT18" s="630"/>
      <c r="AU18" s="630">
        <v>1</v>
      </c>
      <c r="AV18" s="630"/>
      <c r="AW18" s="630"/>
      <c r="AX18" s="196">
        <f t="shared" si="29"/>
        <v>23639</v>
      </c>
    </row>
    <row r="19" spans="1:50">
      <c r="A19" s="64" t="str">
        <f t="shared" si="4"/>
        <v>790-1</v>
      </c>
      <c r="B19" s="64" t="str">
        <f t="shared" si="5"/>
        <v>790-2</v>
      </c>
      <c r="C19" s="64" t="str">
        <f t="shared" si="6"/>
        <v>790-3</v>
      </c>
      <c r="D19" s="64" t="str">
        <f t="shared" si="7"/>
        <v>790-4</v>
      </c>
      <c r="E19" s="64" t="str">
        <f t="shared" si="8"/>
        <v>790-5</v>
      </c>
      <c r="F19" s="64" t="str">
        <f t="shared" si="9"/>
        <v>790-6</v>
      </c>
      <c r="G19" s="64" t="str">
        <f t="shared" si="10"/>
        <v>790-7</v>
      </c>
      <c r="H19" s="64" t="str">
        <f t="shared" si="11"/>
        <v>790-8</v>
      </c>
      <c r="I19" s="64" t="str">
        <f t="shared" si="12"/>
        <v>790-9</v>
      </c>
      <c r="J19" s="64" t="str">
        <f t="shared" si="13"/>
        <v>790-10</v>
      </c>
      <c r="K19" s="64" t="str">
        <f t="shared" si="14"/>
        <v>790-11</v>
      </c>
      <c r="L19" s="64" t="str">
        <f t="shared" si="15"/>
        <v>790-12</v>
      </c>
      <c r="M19" s="64" t="str">
        <f t="shared" si="16"/>
        <v>790-13</v>
      </c>
      <c r="N19" s="64" t="str">
        <f t="shared" si="17"/>
        <v>790-14</v>
      </c>
      <c r="O19" s="64" t="str">
        <f t="shared" si="18"/>
        <v>790-15</v>
      </c>
      <c r="P19" s="64" t="str">
        <f t="shared" si="19"/>
        <v>790-16</v>
      </c>
      <c r="Q19" s="64" t="str">
        <f t="shared" si="20"/>
        <v>790-17</v>
      </c>
      <c r="R19" s="64" t="str">
        <f t="shared" si="21"/>
        <v>790-18</v>
      </c>
      <c r="S19" s="64" t="str">
        <f t="shared" si="22"/>
        <v>790-19</v>
      </c>
      <c r="T19" s="64" t="str">
        <f t="shared" si="23"/>
        <v>790-20</v>
      </c>
      <c r="U19" s="64" t="str">
        <f t="shared" si="24"/>
        <v>790-21</v>
      </c>
      <c r="V19" s="64" t="str">
        <f t="shared" si="25"/>
        <v>790-24</v>
      </c>
      <c r="W19" s="5" t="s">
        <v>98</v>
      </c>
      <c r="X19" s="65" t="s">
        <v>251</v>
      </c>
      <c r="Y19" s="197">
        <v>790</v>
      </c>
      <c r="Z19" s="630">
        <v>106</v>
      </c>
      <c r="AA19" s="630">
        <v>7</v>
      </c>
      <c r="AB19" s="630">
        <v>13</v>
      </c>
      <c r="AC19" s="630">
        <v>22</v>
      </c>
      <c r="AD19" s="630">
        <v>24240</v>
      </c>
      <c r="AE19" s="630">
        <v>2</v>
      </c>
      <c r="AF19" s="630">
        <v>107</v>
      </c>
      <c r="AG19" s="630">
        <v>131</v>
      </c>
      <c r="AH19" s="630">
        <v>2427</v>
      </c>
      <c r="AI19" s="630"/>
      <c r="AJ19" s="630"/>
      <c r="AK19" s="630"/>
      <c r="AL19" s="630"/>
      <c r="AM19" s="630"/>
      <c r="AN19" s="630">
        <v>3911</v>
      </c>
      <c r="AO19" s="630">
        <v>3</v>
      </c>
      <c r="AP19" s="630">
        <v>28</v>
      </c>
      <c r="AQ19" s="630">
        <v>4</v>
      </c>
      <c r="AR19" s="630">
        <v>7</v>
      </c>
      <c r="AS19" s="630"/>
      <c r="AT19" s="630"/>
      <c r="AU19" s="630">
        <v>18</v>
      </c>
      <c r="AV19" s="630"/>
      <c r="AW19" s="630">
        <v>2</v>
      </c>
      <c r="AX19" s="196">
        <f t="shared" si="29"/>
        <v>31026</v>
      </c>
    </row>
    <row r="20" spans="1:50">
      <c r="A20" s="64" t="str">
        <f t="shared" si="4"/>
        <v>895-1</v>
      </c>
      <c r="B20" s="64" t="str">
        <f t="shared" si="5"/>
        <v>895-2</v>
      </c>
      <c r="C20" s="64" t="str">
        <f t="shared" si="6"/>
        <v>895-3</v>
      </c>
      <c r="D20" s="64" t="str">
        <f t="shared" si="7"/>
        <v>895-4</v>
      </c>
      <c r="E20" s="64" t="str">
        <f t="shared" si="8"/>
        <v>895-5</v>
      </c>
      <c r="F20" s="64" t="str">
        <f t="shared" si="9"/>
        <v>895-6</v>
      </c>
      <c r="G20" s="64" t="str">
        <f t="shared" si="10"/>
        <v>895-7</v>
      </c>
      <c r="H20" s="64" t="str">
        <f t="shared" si="11"/>
        <v>895-8</v>
      </c>
      <c r="I20" s="64" t="str">
        <f t="shared" si="12"/>
        <v>895-9</v>
      </c>
      <c r="J20" s="64" t="str">
        <f t="shared" si="13"/>
        <v>895-10</v>
      </c>
      <c r="K20" s="64" t="str">
        <f t="shared" si="14"/>
        <v>895-11</v>
      </c>
      <c r="L20" s="64" t="str">
        <f t="shared" si="15"/>
        <v>895-12</v>
      </c>
      <c r="M20" s="64" t="str">
        <f t="shared" si="16"/>
        <v>895-13</v>
      </c>
      <c r="N20" s="64" t="str">
        <f t="shared" si="17"/>
        <v>895-14</v>
      </c>
      <c r="O20" s="64" t="str">
        <f t="shared" si="18"/>
        <v>895-15</v>
      </c>
      <c r="P20" s="64" t="str">
        <f t="shared" si="19"/>
        <v>895-16</v>
      </c>
      <c r="Q20" s="64" t="str">
        <f t="shared" si="20"/>
        <v>895-17</v>
      </c>
      <c r="R20" s="64" t="str">
        <f t="shared" si="21"/>
        <v>895-18</v>
      </c>
      <c r="S20" s="64" t="str">
        <f t="shared" si="22"/>
        <v>895-19</v>
      </c>
      <c r="T20" s="64" t="str">
        <f t="shared" si="23"/>
        <v>895-20</v>
      </c>
      <c r="U20" s="64" t="str">
        <f t="shared" si="24"/>
        <v>895-21</v>
      </c>
      <c r="V20" s="64" t="str">
        <f t="shared" si="25"/>
        <v>895-24</v>
      </c>
      <c r="W20" s="16" t="s">
        <v>120</v>
      </c>
      <c r="X20" s="65" t="s">
        <v>251</v>
      </c>
      <c r="Y20" s="197">
        <v>895</v>
      </c>
      <c r="Z20" s="630">
        <v>10</v>
      </c>
      <c r="AA20" s="630">
        <v>10</v>
      </c>
      <c r="AB20" s="630">
        <v>4</v>
      </c>
      <c r="AC20" s="630">
        <v>9</v>
      </c>
      <c r="AD20" s="630">
        <v>16697</v>
      </c>
      <c r="AE20" s="630">
        <v>3</v>
      </c>
      <c r="AF20" s="630">
        <v>291</v>
      </c>
      <c r="AG20" s="630">
        <v>21</v>
      </c>
      <c r="AH20" s="630">
        <v>512</v>
      </c>
      <c r="AI20" s="630"/>
      <c r="AJ20" s="630"/>
      <c r="AK20" s="630"/>
      <c r="AL20" s="630"/>
      <c r="AM20" s="630"/>
      <c r="AN20" s="630">
        <v>3349</v>
      </c>
      <c r="AO20" s="630"/>
      <c r="AP20" s="630">
        <v>1997</v>
      </c>
      <c r="AQ20" s="630">
        <v>6</v>
      </c>
      <c r="AR20" s="630">
        <v>41</v>
      </c>
      <c r="AS20" s="630"/>
      <c r="AT20" s="630"/>
      <c r="AU20" s="630">
        <v>4</v>
      </c>
      <c r="AV20" s="630"/>
      <c r="AW20" s="630">
        <v>1</v>
      </c>
      <c r="AX20" s="196">
        <f t="shared" si="29"/>
        <v>22954</v>
      </c>
    </row>
    <row r="21" spans="1:50">
      <c r="A21" s="64" t="str">
        <f t="shared" si="4"/>
        <v>-1</v>
      </c>
      <c r="B21" s="64" t="str">
        <f t="shared" si="5"/>
        <v>-2</v>
      </c>
      <c r="C21" s="64" t="str">
        <f t="shared" si="6"/>
        <v>-3</v>
      </c>
      <c r="D21" s="64" t="str">
        <f t="shared" si="7"/>
        <v>-4</v>
      </c>
      <c r="E21" s="64" t="str">
        <f t="shared" si="8"/>
        <v>-5</v>
      </c>
      <c r="F21" s="64" t="str">
        <f t="shared" si="9"/>
        <v>-6</v>
      </c>
      <c r="G21" s="64" t="str">
        <f t="shared" si="10"/>
        <v>-7</v>
      </c>
      <c r="H21" s="64" t="str">
        <f t="shared" si="11"/>
        <v>-8</v>
      </c>
      <c r="I21" s="64" t="str">
        <f t="shared" si="12"/>
        <v>-9</v>
      </c>
      <c r="J21" s="64" t="str">
        <f t="shared" si="13"/>
        <v>-10</v>
      </c>
      <c r="K21" s="64" t="str">
        <f t="shared" si="14"/>
        <v>-11</v>
      </c>
      <c r="L21" s="64" t="str">
        <f t="shared" si="15"/>
        <v>-12</v>
      </c>
      <c r="M21" s="64" t="str">
        <f t="shared" si="16"/>
        <v>-13</v>
      </c>
      <c r="N21" s="64" t="str">
        <f t="shared" si="17"/>
        <v>-14</v>
      </c>
      <c r="O21" s="64" t="str">
        <f t="shared" si="18"/>
        <v>-15</v>
      </c>
      <c r="P21" s="64" t="str">
        <f t="shared" si="19"/>
        <v>-16</v>
      </c>
      <c r="Q21" s="64" t="str">
        <f t="shared" si="20"/>
        <v>-17</v>
      </c>
      <c r="R21" s="64" t="str">
        <f t="shared" si="21"/>
        <v>-18</v>
      </c>
      <c r="S21" s="64" t="str">
        <f t="shared" si="22"/>
        <v>-19</v>
      </c>
      <c r="T21" s="64" t="str">
        <f t="shared" si="23"/>
        <v>-20</v>
      </c>
      <c r="U21" s="64" t="str">
        <f t="shared" si="24"/>
        <v>-21</v>
      </c>
      <c r="V21" s="64" t="str">
        <f t="shared" si="25"/>
        <v>-24</v>
      </c>
      <c r="W21" s="938" t="s">
        <v>305</v>
      </c>
      <c r="X21" s="938"/>
      <c r="Y21" s="194"/>
      <c r="Z21" s="75">
        <f>SUM(Z22:Z32)</f>
        <v>270</v>
      </c>
      <c r="AA21" s="75">
        <f t="shared" ref="AA21:AW21" si="30">SUM(AA22:AA32)</f>
        <v>175</v>
      </c>
      <c r="AB21" s="75">
        <f t="shared" si="30"/>
        <v>140</v>
      </c>
      <c r="AC21" s="75">
        <f t="shared" si="30"/>
        <v>125</v>
      </c>
      <c r="AD21" s="75">
        <f t="shared" si="30"/>
        <v>227409</v>
      </c>
      <c r="AE21" s="75">
        <f t="shared" si="30"/>
        <v>46</v>
      </c>
      <c r="AF21" s="75">
        <f t="shared" si="30"/>
        <v>1175</v>
      </c>
      <c r="AG21" s="75">
        <f t="shared" si="30"/>
        <v>870</v>
      </c>
      <c r="AH21" s="75">
        <f t="shared" si="30"/>
        <v>87912</v>
      </c>
      <c r="AI21" s="75">
        <f t="shared" si="30"/>
        <v>7</v>
      </c>
      <c r="AJ21" s="75">
        <f t="shared" si="30"/>
        <v>3</v>
      </c>
      <c r="AK21" s="75">
        <f t="shared" si="30"/>
        <v>1</v>
      </c>
      <c r="AL21" s="75">
        <f t="shared" si="30"/>
        <v>30</v>
      </c>
      <c r="AM21" s="75">
        <f t="shared" si="30"/>
        <v>227</v>
      </c>
      <c r="AN21" s="75">
        <f t="shared" si="30"/>
        <v>19457</v>
      </c>
      <c r="AO21" s="75">
        <f t="shared" si="30"/>
        <v>19</v>
      </c>
      <c r="AP21" s="75">
        <f t="shared" si="30"/>
        <v>13731</v>
      </c>
      <c r="AQ21" s="75">
        <f t="shared" si="30"/>
        <v>104</v>
      </c>
      <c r="AR21" s="75">
        <f t="shared" si="30"/>
        <v>3206</v>
      </c>
      <c r="AS21" s="75">
        <f t="shared" si="30"/>
        <v>0</v>
      </c>
      <c r="AT21" s="75">
        <f t="shared" si="30"/>
        <v>1</v>
      </c>
      <c r="AU21" s="75">
        <f t="shared" ref="AU21" si="31">SUM(AU22:AU32)</f>
        <v>90</v>
      </c>
      <c r="AV21" s="75">
        <f t="shared" si="30"/>
        <v>0</v>
      </c>
      <c r="AW21" s="75">
        <f t="shared" si="30"/>
        <v>111</v>
      </c>
      <c r="AX21" s="195">
        <f>SUM(Z21:AW21)</f>
        <v>355109</v>
      </c>
    </row>
    <row r="22" spans="1:50">
      <c r="A22" s="64" t="str">
        <f t="shared" si="4"/>
        <v>45-1</v>
      </c>
      <c r="B22" s="64" t="str">
        <f t="shared" si="5"/>
        <v>45-2</v>
      </c>
      <c r="C22" s="64" t="str">
        <f t="shared" si="6"/>
        <v>45-3</v>
      </c>
      <c r="D22" s="64" t="str">
        <f t="shared" si="7"/>
        <v>45-4</v>
      </c>
      <c r="E22" s="64" t="str">
        <f t="shared" si="8"/>
        <v>45-5</v>
      </c>
      <c r="F22" s="64" t="str">
        <f t="shared" si="9"/>
        <v>45-6</v>
      </c>
      <c r="G22" s="64" t="str">
        <f t="shared" si="10"/>
        <v>45-7</v>
      </c>
      <c r="H22" s="64" t="str">
        <f t="shared" si="11"/>
        <v>45-8</v>
      </c>
      <c r="I22" s="64" t="str">
        <f t="shared" si="12"/>
        <v>45-9</v>
      </c>
      <c r="J22" s="64" t="str">
        <f t="shared" si="13"/>
        <v>45-10</v>
      </c>
      <c r="K22" s="64" t="str">
        <f t="shared" si="14"/>
        <v>45-11</v>
      </c>
      <c r="L22" s="64" t="str">
        <f t="shared" si="15"/>
        <v>45-12</v>
      </c>
      <c r="M22" s="64" t="str">
        <f t="shared" si="16"/>
        <v>45-13</v>
      </c>
      <c r="N22" s="64" t="str">
        <f t="shared" si="17"/>
        <v>45-14</v>
      </c>
      <c r="O22" s="64" t="str">
        <f t="shared" si="18"/>
        <v>45-15</v>
      </c>
      <c r="P22" s="64" t="str">
        <f t="shared" si="19"/>
        <v>45-16</v>
      </c>
      <c r="Q22" s="64" t="str">
        <f t="shared" si="20"/>
        <v>45-17</v>
      </c>
      <c r="R22" s="64" t="str">
        <f t="shared" si="21"/>
        <v>45-18</v>
      </c>
      <c r="S22" s="64" t="str">
        <f t="shared" si="22"/>
        <v>45-19</v>
      </c>
      <c r="T22" s="64" t="str">
        <f t="shared" si="23"/>
        <v>45-20</v>
      </c>
      <c r="U22" s="64" t="str">
        <f t="shared" si="24"/>
        <v>45-21</v>
      </c>
      <c r="V22" s="64" t="str">
        <f t="shared" si="25"/>
        <v>45-24</v>
      </c>
      <c r="W22" s="5" t="s">
        <v>6</v>
      </c>
      <c r="X22" s="65" t="s">
        <v>250</v>
      </c>
      <c r="Y22" s="197">
        <v>45</v>
      </c>
      <c r="Z22" s="630">
        <v>26</v>
      </c>
      <c r="AA22" s="630">
        <v>118</v>
      </c>
      <c r="AB22" s="630">
        <v>54</v>
      </c>
      <c r="AC22" s="630">
        <v>31</v>
      </c>
      <c r="AD22" s="630">
        <v>37551</v>
      </c>
      <c r="AE22" s="630">
        <v>2</v>
      </c>
      <c r="AF22" s="630">
        <v>95</v>
      </c>
      <c r="AG22" s="630">
        <v>241</v>
      </c>
      <c r="AH22" s="630">
        <v>5869</v>
      </c>
      <c r="AI22" s="630">
        <v>4</v>
      </c>
      <c r="AJ22" s="630">
        <v>1</v>
      </c>
      <c r="AK22" s="630"/>
      <c r="AL22" s="630">
        <v>8</v>
      </c>
      <c r="AM22" s="630">
        <v>211</v>
      </c>
      <c r="AN22" s="630">
        <v>4259</v>
      </c>
      <c r="AO22" s="630">
        <v>6</v>
      </c>
      <c r="AP22" s="630">
        <v>915</v>
      </c>
      <c r="AQ22" s="630">
        <v>14</v>
      </c>
      <c r="AR22" s="630">
        <v>274</v>
      </c>
      <c r="AS22" s="630"/>
      <c r="AT22" s="630"/>
      <c r="AU22" s="630">
        <v>23</v>
      </c>
      <c r="AV22" s="630"/>
      <c r="AW22" s="630">
        <v>8</v>
      </c>
      <c r="AX22" s="196">
        <f>SUM(Z22:AV22)</f>
        <v>49702</v>
      </c>
    </row>
    <row r="23" spans="1:50">
      <c r="A23" s="64" t="str">
        <f t="shared" si="4"/>
        <v>51-1</v>
      </c>
      <c r="B23" s="64" t="str">
        <f t="shared" si="5"/>
        <v>51-2</v>
      </c>
      <c r="C23" s="64" t="str">
        <f t="shared" si="6"/>
        <v>51-3</v>
      </c>
      <c r="D23" s="64" t="str">
        <f t="shared" si="7"/>
        <v>51-4</v>
      </c>
      <c r="E23" s="64" t="str">
        <f t="shared" si="8"/>
        <v>51-5</v>
      </c>
      <c r="F23" s="64" t="str">
        <f t="shared" si="9"/>
        <v>51-6</v>
      </c>
      <c r="G23" s="64" t="str">
        <f t="shared" si="10"/>
        <v>51-7</v>
      </c>
      <c r="H23" s="64" t="str">
        <f t="shared" si="11"/>
        <v>51-8</v>
      </c>
      <c r="I23" s="64" t="str">
        <f t="shared" si="12"/>
        <v>51-9</v>
      </c>
      <c r="J23" s="64" t="str">
        <f t="shared" si="13"/>
        <v>51-10</v>
      </c>
      <c r="K23" s="64" t="str">
        <f t="shared" si="14"/>
        <v>51-11</v>
      </c>
      <c r="L23" s="64" t="str">
        <f t="shared" si="15"/>
        <v>51-12</v>
      </c>
      <c r="M23" s="64" t="str">
        <f t="shared" si="16"/>
        <v>51-13</v>
      </c>
      <c r="N23" s="64" t="str">
        <f t="shared" si="17"/>
        <v>51-14</v>
      </c>
      <c r="O23" s="64" t="str">
        <f t="shared" si="18"/>
        <v>51-15</v>
      </c>
      <c r="P23" s="64" t="str">
        <f t="shared" si="19"/>
        <v>51-16</v>
      </c>
      <c r="Q23" s="64" t="str">
        <f t="shared" si="20"/>
        <v>51-17</v>
      </c>
      <c r="R23" s="64" t="str">
        <f t="shared" si="21"/>
        <v>51-18</v>
      </c>
      <c r="S23" s="64" t="str">
        <f t="shared" si="22"/>
        <v>51-19</v>
      </c>
      <c r="T23" s="64" t="str">
        <f t="shared" si="23"/>
        <v>51-20</v>
      </c>
      <c r="U23" s="64" t="str">
        <f t="shared" si="24"/>
        <v>51-21</v>
      </c>
      <c r="V23" s="64" t="str">
        <f t="shared" si="25"/>
        <v>51-24</v>
      </c>
      <c r="W23" s="5" t="s">
        <v>67</v>
      </c>
      <c r="X23" s="65" t="s">
        <v>250</v>
      </c>
      <c r="Y23" s="197">
        <v>51</v>
      </c>
      <c r="Z23" s="630"/>
      <c r="AA23" s="630">
        <v>1</v>
      </c>
      <c r="AB23" s="630"/>
      <c r="AC23" s="630">
        <v>18</v>
      </c>
      <c r="AD23" s="630">
        <v>21751</v>
      </c>
      <c r="AE23" s="630">
        <v>2</v>
      </c>
      <c r="AF23" s="630">
        <v>77</v>
      </c>
      <c r="AG23" s="630">
        <v>17</v>
      </c>
      <c r="AH23" s="630">
        <v>317</v>
      </c>
      <c r="AI23" s="630"/>
      <c r="AJ23" s="630"/>
      <c r="AK23" s="630"/>
      <c r="AL23" s="630">
        <v>1</v>
      </c>
      <c r="AM23" s="630"/>
      <c r="AN23" s="630">
        <v>3221</v>
      </c>
      <c r="AO23" s="630"/>
      <c r="AP23" s="630">
        <v>941</v>
      </c>
      <c r="AQ23" s="630">
        <v>6</v>
      </c>
      <c r="AR23" s="630">
        <v>22</v>
      </c>
      <c r="AS23" s="630"/>
      <c r="AT23" s="630"/>
      <c r="AU23" s="630">
        <v>5</v>
      </c>
      <c r="AV23" s="630"/>
      <c r="AW23" s="630"/>
      <c r="AX23" s="196">
        <f t="shared" ref="AX23:AX32" si="32">SUM(Z23:AV23)</f>
        <v>26379</v>
      </c>
    </row>
    <row r="24" spans="1:50">
      <c r="A24" s="64" t="str">
        <f t="shared" si="4"/>
        <v>147-1</v>
      </c>
      <c r="B24" s="64" t="str">
        <f t="shared" si="5"/>
        <v>147-2</v>
      </c>
      <c r="C24" s="64" t="str">
        <f t="shared" si="6"/>
        <v>147-3</v>
      </c>
      <c r="D24" s="64" t="str">
        <f t="shared" si="7"/>
        <v>147-4</v>
      </c>
      <c r="E24" s="64" t="str">
        <f t="shared" si="8"/>
        <v>147-5</v>
      </c>
      <c r="F24" s="64" t="str">
        <f t="shared" si="9"/>
        <v>147-6</v>
      </c>
      <c r="G24" s="64" t="str">
        <f t="shared" si="10"/>
        <v>147-7</v>
      </c>
      <c r="H24" s="64" t="str">
        <f t="shared" si="11"/>
        <v>147-8</v>
      </c>
      <c r="I24" s="64" t="str">
        <f t="shared" si="12"/>
        <v>147-9</v>
      </c>
      <c r="J24" s="64" t="str">
        <f t="shared" si="13"/>
        <v>147-10</v>
      </c>
      <c r="K24" s="64" t="str">
        <f t="shared" si="14"/>
        <v>147-11</v>
      </c>
      <c r="L24" s="64" t="str">
        <f t="shared" si="15"/>
        <v>147-12</v>
      </c>
      <c r="M24" s="64" t="str">
        <f t="shared" si="16"/>
        <v>147-13</v>
      </c>
      <c r="N24" s="64" t="str">
        <f t="shared" si="17"/>
        <v>147-14</v>
      </c>
      <c r="O24" s="64" t="str">
        <f t="shared" si="18"/>
        <v>147-15</v>
      </c>
      <c r="P24" s="64" t="str">
        <f t="shared" si="19"/>
        <v>147-16</v>
      </c>
      <c r="Q24" s="64" t="str">
        <f t="shared" si="20"/>
        <v>147-17</v>
      </c>
      <c r="R24" s="64" t="str">
        <f t="shared" si="21"/>
        <v>147-18</v>
      </c>
      <c r="S24" s="64" t="str">
        <f t="shared" si="22"/>
        <v>147-19</v>
      </c>
      <c r="T24" s="64" t="str">
        <f t="shared" si="23"/>
        <v>147-20</v>
      </c>
      <c r="U24" s="64" t="str">
        <f t="shared" si="24"/>
        <v>147-21</v>
      </c>
      <c r="V24" s="64" t="str">
        <f t="shared" si="25"/>
        <v>147-24</v>
      </c>
      <c r="W24" s="5" t="s">
        <v>11</v>
      </c>
      <c r="X24" s="65" t="s">
        <v>250</v>
      </c>
      <c r="Y24" s="197">
        <v>147</v>
      </c>
      <c r="Z24" s="630">
        <v>114</v>
      </c>
      <c r="AA24" s="630">
        <v>28</v>
      </c>
      <c r="AB24" s="630">
        <v>20</v>
      </c>
      <c r="AC24" s="630">
        <v>8</v>
      </c>
      <c r="AD24" s="630">
        <v>18878</v>
      </c>
      <c r="AE24" s="630">
        <v>2</v>
      </c>
      <c r="AF24" s="630">
        <v>155</v>
      </c>
      <c r="AG24" s="630">
        <v>210</v>
      </c>
      <c r="AH24" s="630">
        <v>2613</v>
      </c>
      <c r="AI24" s="630"/>
      <c r="AJ24" s="630"/>
      <c r="AK24" s="630"/>
      <c r="AL24" s="630">
        <v>7</v>
      </c>
      <c r="AM24" s="630">
        <v>4</v>
      </c>
      <c r="AN24" s="630">
        <v>2072</v>
      </c>
      <c r="AO24" s="630">
        <v>9</v>
      </c>
      <c r="AP24" s="630">
        <v>42</v>
      </c>
      <c r="AQ24" s="630">
        <v>39</v>
      </c>
      <c r="AR24" s="630">
        <v>92</v>
      </c>
      <c r="AS24" s="630"/>
      <c r="AT24" s="630"/>
      <c r="AU24" s="630">
        <v>11</v>
      </c>
      <c r="AV24" s="630"/>
      <c r="AW24" s="630">
        <v>2</v>
      </c>
      <c r="AX24" s="196">
        <f t="shared" si="32"/>
        <v>24304</v>
      </c>
    </row>
    <row r="25" spans="1:50">
      <c r="A25" s="64" t="str">
        <f t="shared" si="4"/>
        <v>172-1</v>
      </c>
      <c r="B25" s="64" t="str">
        <f t="shared" si="5"/>
        <v>172-2</v>
      </c>
      <c r="C25" s="64" t="str">
        <f t="shared" si="6"/>
        <v>172-3</v>
      </c>
      <c r="D25" s="64" t="str">
        <f t="shared" si="7"/>
        <v>172-4</v>
      </c>
      <c r="E25" s="64" t="str">
        <f t="shared" si="8"/>
        <v>172-5</v>
      </c>
      <c r="F25" s="64" t="str">
        <f t="shared" si="9"/>
        <v>172-6</v>
      </c>
      <c r="G25" s="64" t="str">
        <f t="shared" si="10"/>
        <v>172-7</v>
      </c>
      <c r="H25" s="64" t="str">
        <f t="shared" si="11"/>
        <v>172-8</v>
      </c>
      <c r="I25" s="64" t="str">
        <f t="shared" si="12"/>
        <v>172-9</v>
      </c>
      <c r="J25" s="64" t="str">
        <f t="shared" si="13"/>
        <v>172-10</v>
      </c>
      <c r="K25" s="64" t="str">
        <f t="shared" si="14"/>
        <v>172-11</v>
      </c>
      <c r="L25" s="64" t="str">
        <f t="shared" si="15"/>
        <v>172-12</v>
      </c>
      <c r="M25" s="64" t="str">
        <f t="shared" si="16"/>
        <v>172-13</v>
      </c>
      <c r="N25" s="64" t="str">
        <f t="shared" si="17"/>
        <v>172-14</v>
      </c>
      <c r="O25" s="64" t="str">
        <f t="shared" si="18"/>
        <v>172-15</v>
      </c>
      <c r="P25" s="64" t="str">
        <f t="shared" si="19"/>
        <v>172-16</v>
      </c>
      <c r="Q25" s="64" t="str">
        <f t="shared" si="20"/>
        <v>172-17</v>
      </c>
      <c r="R25" s="64" t="str">
        <f t="shared" si="21"/>
        <v>172-18</v>
      </c>
      <c r="S25" s="64" t="str">
        <f t="shared" si="22"/>
        <v>172-19</v>
      </c>
      <c r="T25" s="64" t="str">
        <f t="shared" si="23"/>
        <v>172-20</v>
      </c>
      <c r="U25" s="64" t="str">
        <f t="shared" si="24"/>
        <v>172-21</v>
      </c>
      <c r="V25" s="64" t="str">
        <f t="shared" si="25"/>
        <v>172-24</v>
      </c>
      <c r="W25" s="4" t="s">
        <v>13</v>
      </c>
      <c r="X25" s="65" t="s">
        <v>250</v>
      </c>
      <c r="Y25" s="197">
        <v>172</v>
      </c>
      <c r="Z25" s="630">
        <v>11</v>
      </c>
      <c r="AA25" s="630">
        <v>6</v>
      </c>
      <c r="AB25" s="630">
        <v>35</v>
      </c>
      <c r="AC25" s="630">
        <v>35</v>
      </c>
      <c r="AD25" s="630">
        <v>26680</v>
      </c>
      <c r="AE25" s="630">
        <v>21</v>
      </c>
      <c r="AF25" s="630">
        <v>507</v>
      </c>
      <c r="AG25" s="630">
        <v>89</v>
      </c>
      <c r="AH25" s="630">
        <v>3764</v>
      </c>
      <c r="AI25" s="630">
        <v>1</v>
      </c>
      <c r="AJ25" s="630">
        <v>1</v>
      </c>
      <c r="AK25" s="630"/>
      <c r="AL25" s="630">
        <v>3</v>
      </c>
      <c r="AM25" s="630">
        <v>3</v>
      </c>
      <c r="AN25" s="630">
        <v>1647</v>
      </c>
      <c r="AO25" s="630">
        <v>2</v>
      </c>
      <c r="AP25" s="630">
        <v>2356</v>
      </c>
      <c r="AQ25" s="630">
        <v>4</v>
      </c>
      <c r="AR25" s="630">
        <v>212</v>
      </c>
      <c r="AS25" s="630"/>
      <c r="AT25" s="630">
        <v>1</v>
      </c>
      <c r="AU25" s="630">
        <v>9</v>
      </c>
      <c r="AV25" s="630"/>
      <c r="AW25" s="630">
        <v>1</v>
      </c>
      <c r="AX25" s="196">
        <f t="shared" si="32"/>
        <v>35387</v>
      </c>
    </row>
    <row r="26" spans="1:50">
      <c r="A26" s="64" t="str">
        <f t="shared" si="4"/>
        <v>475-1</v>
      </c>
      <c r="B26" s="64" t="str">
        <f t="shared" si="5"/>
        <v>475-2</v>
      </c>
      <c r="C26" s="64" t="str">
        <f t="shared" si="6"/>
        <v>475-3</v>
      </c>
      <c r="D26" s="64" t="str">
        <f t="shared" si="7"/>
        <v>475-4</v>
      </c>
      <c r="E26" s="64" t="str">
        <f t="shared" si="8"/>
        <v>475-5</v>
      </c>
      <c r="F26" s="64" t="str">
        <f t="shared" si="9"/>
        <v>475-6</v>
      </c>
      <c r="G26" s="64" t="str">
        <f t="shared" si="10"/>
        <v>475-7</v>
      </c>
      <c r="H26" s="64" t="str">
        <f t="shared" si="11"/>
        <v>475-8</v>
      </c>
      <c r="I26" s="64" t="str">
        <f t="shared" si="12"/>
        <v>475-9</v>
      </c>
      <c r="J26" s="64" t="str">
        <f t="shared" si="13"/>
        <v>475-10</v>
      </c>
      <c r="K26" s="64" t="str">
        <f t="shared" si="14"/>
        <v>475-11</v>
      </c>
      <c r="L26" s="64" t="str">
        <f t="shared" si="15"/>
        <v>475-12</v>
      </c>
      <c r="M26" s="64" t="str">
        <f t="shared" si="16"/>
        <v>475-13</v>
      </c>
      <c r="N26" s="64" t="str">
        <f t="shared" si="17"/>
        <v>475-14</v>
      </c>
      <c r="O26" s="64" t="str">
        <f t="shared" si="18"/>
        <v>475-15</v>
      </c>
      <c r="P26" s="64" t="str">
        <f t="shared" si="19"/>
        <v>475-16</v>
      </c>
      <c r="Q26" s="64" t="str">
        <f t="shared" si="20"/>
        <v>475-17</v>
      </c>
      <c r="R26" s="64" t="str">
        <f t="shared" si="21"/>
        <v>475-18</v>
      </c>
      <c r="S26" s="64" t="str">
        <f t="shared" si="22"/>
        <v>475-19</v>
      </c>
      <c r="T26" s="64" t="str">
        <f t="shared" si="23"/>
        <v>475-20</v>
      </c>
      <c r="U26" s="64" t="str">
        <f t="shared" si="24"/>
        <v>475-21</v>
      </c>
      <c r="V26" s="64" t="str">
        <f t="shared" si="25"/>
        <v>475-24</v>
      </c>
      <c r="W26" s="4" t="s">
        <v>106</v>
      </c>
      <c r="X26" s="65" t="s">
        <v>250</v>
      </c>
      <c r="Y26" s="197">
        <v>475</v>
      </c>
      <c r="Z26" s="630">
        <v>3</v>
      </c>
      <c r="AA26" s="630">
        <v>1</v>
      </c>
      <c r="AB26" s="630"/>
      <c r="AC26" s="630">
        <v>1</v>
      </c>
      <c r="AD26" s="630">
        <v>1425</v>
      </c>
      <c r="AE26" s="630"/>
      <c r="AF26" s="630"/>
      <c r="AG26" s="630">
        <v>7</v>
      </c>
      <c r="AH26" s="630">
        <v>122</v>
      </c>
      <c r="AI26" s="630"/>
      <c r="AJ26" s="630"/>
      <c r="AK26" s="630"/>
      <c r="AL26" s="630"/>
      <c r="AM26" s="630"/>
      <c r="AN26" s="630">
        <v>726</v>
      </c>
      <c r="AO26" s="630"/>
      <c r="AP26" s="630">
        <v>2026</v>
      </c>
      <c r="AQ26" s="630"/>
      <c r="AR26" s="630"/>
      <c r="AS26" s="630"/>
      <c r="AT26" s="630"/>
      <c r="AU26" s="630"/>
      <c r="AV26" s="630"/>
      <c r="AW26" s="630">
        <v>2</v>
      </c>
      <c r="AX26" s="196">
        <f t="shared" si="32"/>
        <v>4311</v>
      </c>
    </row>
    <row r="27" spans="1:50">
      <c r="A27" s="64" t="str">
        <f t="shared" si="4"/>
        <v>480-1</v>
      </c>
      <c r="B27" s="64" t="str">
        <f t="shared" si="5"/>
        <v>480-2</v>
      </c>
      <c r="C27" s="64" t="str">
        <f t="shared" si="6"/>
        <v>480-3</v>
      </c>
      <c r="D27" s="64" t="str">
        <f t="shared" si="7"/>
        <v>480-4</v>
      </c>
      <c r="E27" s="64" t="str">
        <f t="shared" si="8"/>
        <v>480-5</v>
      </c>
      <c r="F27" s="64" t="str">
        <f t="shared" si="9"/>
        <v>480-6</v>
      </c>
      <c r="G27" s="64" t="str">
        <f t="shared" si="10"/>
        <v>480-7</v>
      </c>
      <c r="H27" s="64" t="str">
        <f t="shared" si="11"/>
        <v>480-8</v>
      </c>
      <c r="I27" s="64" t="str">
        <f t="shared" si="12"/>
        <v>480-9</v>
      </c>
      <c r="J27" s="64" t="str">
        <f t="shared" si="13"/>
        <v>480-10</v>
      </c>
      <c r="K27" s="64" t="str">
        <f t="shared" si="14"/>
        <v>480-11</v>
      </c>
      <c r="L27" s="64" t="str">
        <f t="shared" si="15"/>
        <v>480-12</v>
      </c>
      <c r="M27" s="64" t="str">
        <f t="shared" si="16"/>
        <v>480-13</v>
      </c>
      <c r="N27" s="64" t="str">
        <f t="shared" si="17"/>
        <v>480-14</v>
      </c>
      <c r="O27" s="64" t="str">
        <f t="shared" si="18"/>
        <v>480-15</v>
      </c>
      <c r="P27" s="64" t="str">
        <f t="shared" si="19"/>
        <v>480-16</v>
      </c>
      <c r="Q27" s="64" t="str">
        <f t="shared" si="20"/>
        <v>480-17</v>
      </c>
      <c r="R27" s="64" t="str">
        <f t="shared" si="21"/>
        <v>480-18</v>
      </c>
      <c r="S27" s="64" t="str">
        <f t="shared" si="22"/>
        <v>480-19</v>
      </c>
      <c r="T27" s="64" t="str">
        <f t="shared" si="23"/>
        <v>480-20</v>
      </c>
      <c r="U27" s="64" t="str">
        <f t="shared" si="24"/>
        <v>480-21</v>
      </c>
      <c r="V27" s="64" t="str">
        <f t="shared" si="25"/>
        <v>480-24</v>
      </c>
      <c r="W27" s="4" t="s">
        <v>18</v>
      </c>
      <c r="X27" s="65" t="s">
        <v>250</v>
      </c>
      <c r="Y27" s="197">
        <v>480</v>
      </c>
      <c r="Z27" s="630">
        <v>17</v>
      </c>
      <c r="AA27" s="630"/>
      <c r="AB27" s="630">
        <v>21</v>
      </c>
      <c r="AC27" s="630">
        <v>9</v>
      </c>
      <c r="AD27" s="630">
        <v>12810</v>
      </c>
      <c r="AE27" s="630"/>
      <c r="AF27" s="630">
        <v>46</v>
      </c>
      <c r="AG27" s="630">
        <v>63</v>
      </c>
      <c r="AH27" s="630">
        <v>1162</v>
      </c>
      <c r="AI27" s="630"/>
      <c r="AJ27" s="630"/>
      <c r="AK27" s="630"/>
      <c r="AL27" s="630">
        <v>2</v>
      </c>
      <c r="AM27" s="630">
        <v>1</v>
      </c>
      <c r="AN27" s="630">
        <v>1989</v>
      </c>
      <c r="AO27" s="630"/>
      <c r="AP27" s="630">
        <v>2184</v>
      </c>
      <c r="AQ27" s="630">
        <v>3</v>
      </c>
      <c r="AR27" s="630">
        <v>198</v>
      </c>
      <c r="AS27" s="630"/>
      <c r="AT27" s="630"/>
      <c r="AU27" s="630">
        <v>3</v>
      </c>
      <c r="AV27" s="630"/>
      <c r="AW27" s="630">
        <v>4</v>
      </c>
      <c r="AX27" s="196">
        <f t="shared" si="32"/>
        <v>18508</v>
      </c>
    </row>
    <row r="28" spans="1:50">
      <c r="A28" s="64" t="str">
        <f t="shared" si="4"/>
        <v>490-1</v>
      </c>
      <c r="B28" s="64" t="str">
        <f t="shared" si="5"/>
        <v>490-2</v>
      </c>
      <c r="C28" s="64" t="str">
        <f t="shared" si="6"/>
        <v>490-3</v>
      </c>
      <c r="D28" s="64" t="str">
        <f t="shared" si="7"/>
        <v>490-4</v>
      </c>
      <c r="E28" s="64" t="str">
        <f t="shared" si="8"/>
        <v>490-5</v>
      </c>
      <c r="F28" s="64" t="str">
        <f t="shared" si="9"/>
        <v>490-6</v>
      </c>
      <c r="G28" s="64" t="str">
        <f t="shared" si="10"/>
        <v>490-7</v>
      </c>
      <c r="H28" s="64" t="str">
        <f t="shared" si="11"/>
        <v>490-8</v>
      </c>
      <c r="I28" s="64" t="str">
        <f t="shared" si="12"/>
        <v>490-9</v>
      </c>
      <c r="J28" s="64" t="str">
        <f t="shared" si="13"/>
        <v>490-10</v>
      </c>
      <c r="K28" s="64" t="str">
        <f t="shared" si="14"/>
        <v>490-11</v>
      </c>
      <c r="L28" s="64" t="str">
        <f t="shared" si="15"/>
        <v>490-12</v>
      </c>
      <c r="M28" s="64" t="str">
        <f t="shared" si="16"/>
        <v>490-13</v>
      </c>
      <c r="N28" s="64" t="str">
        <f t="shared" si="17"/>
        <v>490-14</v>
      </c>
      <c r="O28" s="64" t="str">
        <f t="shared" si="18"/>
        <v>490-15</v>
      </c>
      <c r="P28" s="64" t="str">
        <f t="shared" si="19"/>
        <v>490-16</v>
      </c>
      <c r="Q28" s="64" t="str">
        <f t="shared" si="20"/>
        <v>490-17</v>
      </c>
      <c r="R28" s="64" t="str">
        <f t="shared" si="21"/>
        <v>490-18</v>
      </c>
      <c r="S28" s="64" t="str">
        <f t="shared" si="22"/>
        <v>490-19</v>
      </c>
      <c r="T28" s="64" t="str">
        <f t="shared" si="23"/>
        <v>490-20</v>
      </c>
      <c r="U28" s="64" t="str">
        <f t="shared" si="24"/>
        <v>490-21</v>
      </c>
      <c r="V28" s="64" t="str">
        <f t="shared" si="25"/>
        <v>490-24</v>
      </c>
      <c r="W28" s="5" t="s">
        <v>49</v>
      </c>
      <c r="X28" s="65" t="s">
        <v>250</v>
      </c>
      <c r="Y28" s="197">
        <v>490</v>
      </c>
      <c r="Z28" s="630">
        <v>60</v>
      </c>
      <c r="AA28" s="630">
        <v>6</v>
      </c>
      <c r="AB28" s="630"/>
      <c r="AC28" s="630">
        <v>2</v>
      </c>
      <c r="AD28" s="630">
        <v>39661</v>
      </c>
      <c r="AE28" s="630">
        <v>1</v>
      </c>
      <c r="AF28" s="630">
        <v>18</v>
      </c>
      <c r="AG28" s="630">
        <v>34</v>
      </c>
      <c r="AH28" s="630">
        <v>1451</v>
      </c>
      <c r="AI28" s="630"/>
      <c r="AJ28" s="630"/>
      <c r="AK28" s="630"/>
      <c r="AL28" s="630"/>
      <c r="AM28" s="630">
        <v>1</v>
      </c>
      <c r="AN28" s="630">
        <v>535</v>
      </c>
      <c r="AO28" s="630">
        <v>1</v>
      </c>
      <c r="AP28" s="630">
        <v>2408</v>
      </c>
      <c r="AQ28" s="630">
        <v>5</v>
      </c>
      <c r="AR28" s="630">
        <v>2119</v>
      </c>
      <c r="AS28" s="630"/>
      <c r="AT28" s="630"/>
      <c r="AU28" s="630">
        <v>1</v>
      </c>
      <c r="AV28" s="630"/>
      <c r="AW28" s="630">
        <v>1</v>
      </c>
      <c r="AX28" s="196">
        <f t="shared" si="32"/>
        <v>46303</v>
      </c>
    </row>
    <row r="29" spans="1:50">
      <c r="A29" s="64" t="str">
        <f t="shared" si="4"/>
        <v>659-1</v>
      </c>
      <c r="B29" s="64" t="str">
        <f t="shared" si="5"/>
        <v>659-2</v>
      </c>
      <c r="C29" s="64" t="str">
        <f t="shared" si="6"/>
        <v>659-3</v>
      </c>
      <c r="D29" s="64" t="str">
        <f t="shared" si="7"/>
        <v>659-4</v>
      </c>
      <c r="E29" s="64" t="str">
        <f t="shared" si="8"/>
        <v>659-5</v>
      </c>
      <c r="F29" s="64" t="str">
        <f t="shared" si="9"/>
        <v>659-6</v>
      </c>
      <c r="G29" s="64" t="str">
        <f t="shared" si="10"/>
        <v>659-7</v>
      </c>
      <c r="H29" s="64" t="str">
        <f t="shared" si="11"/>
        <v>659-8</v>
      </c>
      <c r="I29" s="64" t="str">
        <f t="shared" si="12"/>
        <v>659-9</v>
      </c>
      <c r="J29" s="64" t="str">
        <f t="shared" si="13"/>
        <v>659-10</v>
      </c>
      <c r="K29" s="64" t="str">
        <f t="shared" si="14"/>
        <v>659-11</v>
      </c>
      <c r="L29" s="64" t="str">
        <f t="shared" si="15"/>
        <v>659-12</v>
      </c>
      <c r="M29" s="64" t="str">
        <f t="shared" si="16"/>
        <v>659-13</v>
      </c>
      <c r="N29" s="64" t="str">
        <f t="shared" si="17"/>
        <v>659-14</v>
      </c>
      <c r="O29" s="64" t="str">
        <f t="shared" si="18"/>
        <v>659-15</v>
      </c>
      <c r="P29" s="64" t="str">
        <f t="shared" si="19"/>
        <v>659-16</v>
      </c>
      <c r="Q29" s="64" t="str">
        <f t="shared" si="20"/>
        <v>659-17</v>
      </c>
      <c r="R29" s="64" t="str">
        <f t="shared" si="21"/>
        <v>659-18</v>
      </c>
      <c r="S29" s="64" t="str">
        <f t="shared" si="22"/>
        <v>659-19</v>
      </c>
      <c r="T29" s="64" t="str">
        <f t="shared" si="23"/>
        <v>659-20</v>
      </c>
      <c r="U29" s="64" t="str">
        <f t="shared" si="24"/>
        <v>659-21</v>
      </c>
      <c r="V29" s="64" t="str">
        <f t="shared" si="25"/>
        <v>659-24</v>
      </c>
      <c r="W29" s="4" t="s">
        <v>93</v>
      </c>
      <c r="X29" s="65" t="s">
        <v>250</v>
      </c>
      <c r="Y29" s="197">
        <v>659</v>
      </c>
      <c r="Z29" s="630">
        <v>9</v>
      </c>
      <c r="AA29" s="630">
        <v>4</v>
      </c>
      <c r="AB29" s="630">
        <v>4</v>
      </c>
      <c r="AC29" s="630">
        <v>2</v>
      </c>
      <c r="AD29" s="630">
        <v>17143</v>
      </c>
      <c r="AE29" s="630">
        <v>1</v>
      </c>
      <c r="AF29" s="630">
        <v>106</v>
      </c>
      <c r="AG29" s="630">
        <v>4</v>
      </c>
      <c r="AH29" s="630">
        <v>125</v>
      </c>
      <c r="AI29" s="630"/>
      <c r="AJ29" s="630"/>
      <c r="AK29" s="630"/>
      <c r="AL29" s="630">
        <v>3</v>
      </c>
      <c r="AM29" s="630"/>
      <c r="AN29" s="630">
        <v>2549</v>
      </c>
      <c r="AO29" s="630"/>
      <c r="AP29" s="630">
        <v>345</v>
      </c>
      <c r="AQ29" s="630">
        <v>3</v>
      </c>
      <c r="AR29" s="630">
        <v>32</v>
      </c>
      <c r="AS29" s="630"/>
      <c r="AT29" s="630"/>
      <c r="AU29" s="630"/>
      <c r="AV29" s="630"/>
      <c r="AW29" s="630"/>
      <c r="AX29" s="196">
        <f t="shared" si="32"/>
        <v>20330</v>
      </c>
    </row>
    <row r="30" spans="1:50">
      <c r="A30" s="64" t="str">
        <f t="shared" si="4"/>
        <v>665-1</v>
      </c>
      <c r="B30" s="64" t="str">
        <f t="shared" si="5"/>
        <v>665-2</v>
      </c>
      <c r="C30" s="64" t="str">
        <f t="shared" si="6"/>
        <v>665-3</v>
      </c>
      <c r="D30" s="64" t="str">
        <f t="shared" si="7"/>
        <v>665-4</v>
      </c>
      <c r="E30" s="64" t="str">
        <f t="shared" si="8"/>
        <v>665-5</v>
      </c>
      <c r="F30" s="64" t="str">
        <f t="shared" si="9"/>
        <v>665-6</v>
      </c>
      <c r="G30" s="64" t="str">
        <f t="shared" si="10"/>
        <v>665-7</v>
      </c>
      <c r="H30" s="64" t="str">
        <f t="shared" si="11"/>
        <v>665-8</v>
      </c>
      <c r="I30" s="64" t="str">
        <f t="shared" si="12"/>
        <v>665-9</v>
      </c>
      <c r="J30" s="64" t="str">
        <f t="shared" si="13"/>
        <v>665-10</v>
      </c>
      <c r="K30" s="64" t="str">
        <f t="shared" si="14"/>
        <v>665-11</v>
      </c>
      <c r="L30" s="64" t="str">
        <f t="shared" si="15"/>
        <v>665-12</v>
      </c>
      <c r="M30" s="64" t="str">
        <f t="shared" si="16"/>
        <v>665-13</v>
      </c>
      <c r="N30" s="64" t="str">
        <f t="shared" si="17"/>
        <v>665-14</v>
      </c>
      <c r="O30" s="64" t="str">
        <f t="shared" si="18"/>
        <v>665-15</v>
      </c>
      <c r="P30" s="64" t="str">
        <f t="shared" si="19"/>
        <v>665-16</v>
      </c>
      <c r="Q30" s="64" t="str">
        <f t="shared" si="20"/>
        <v>665-17</v>
      </c>
      <c r="R30" s="64" t="str">
        <f t="shared" si="21"/>
        <v>665-18</v>
      </c>
      <c r="S30" s="64" t="str">
        <f t="shared" si="22"/>
        <v>665-19</v>
      </c>
      <c r="T30" s="64" t="str">
        <f t="shared" si="23"/>
        <v>665-20</v>
      </c>
      <c r="U30" s="64" t="str">
        <f t="shared" si="24"/>
        <v>665-21</v>
      </c>
      <c r="V30" s="64" t="str">
        <f t="shared" si="25"/>
        <v>665-24</v>
      </c>
      <c r="W30" s="5" t="s">
        <v>94</v>
      </c>
      <c r="X30" s="65" t="s">
        <v>250</v>
      </c>
      <c r="Y30" s="197">
        <v>665</v>
      </c>
      <c r="Z30" s="630">
        <v>7</v>
      </c>
      <c r="AA30" s="630">
        <v>3</v>
      </c>
      <c r="AB30" s="630">
        <v>1</v>
      </c>
      <c r="AC30" s="630">
        <v>14</v>
      </c>
      <c r="AD30" s="630">
        <v>13043</v>
      </c>
      <c r="AE30" s="630">
        <v>10</v>
      </c>
      <c r="AF30" s="630">
        <v>39</v>
      </c>
      <c r="AG30" s="630">
        <v>93</v>
      </c>
      <c r="AH30" s="630">
        <v>14938</v>
      </c>
      <c r="AI30" s="630">
        <v>1</v>
      </c>
      <c r="AJ30" s="630">
        <v>1</v>
      </c>
      <c r="AK30" s="630">
        <v>1</v>
      </c>
      <c r="AL30" s="630">
        <v>1</v>
      </c>
      <c r="AM30" s="630"/>
      <c r="AN30" s="630">
        <v>2240</v>
      </c>
      <c r="AO30" s="630">
        <v>1</v>
      </c>
      <c r="AP30" s="630">
        <v>5</v>
      </c>
      <c r="AQ30" s="630">
        <v>12</v>
      </c>
      <c r="AR30" s="630">
        <v>105</v>
      </c>
      <c r="AS30" s="630"/>
      <c r="AT30" s="630"/>
      <c r="AU30" s="630">
        <v>2</v>
      </c>
      <c r="AV30" s="630"/>
      <c r="AW30" s="630"/>
      <c r="AX30" s="196">
        <f t="shared" si="32"/>
        <v>30517</v>
      </c>
    </row>
    <row r="31" spans="1:50">
      <c r="A31" s="64" t="str">
        <f t="shared" si="4"/>
        <v>837-1</v>
      </c>
      <c r="B31" s="64" t="str">
        <f t="shared" si="5"/>
        <v>837-2</v>
      </c>
      <c r="C31" s="64" t="str">
        <f t="shared" si="6"/>
        <v>837-3</v>
      </c>
      <c r="D31" s="64" t="str">
        <f t="shared" si="7"/>
        <v>837-4</v>
      </c>
      <c r="E31" s="64" t="str">
        <f t="shared" si="8"/>
        <v>837-5</v>
      </c>
      <c r="F31" s="64" t="str">
        <f t="shared" si="9"/>
        <v>837-6</v>
      </c>
      <c r="G31" s="64" t="str">
        <f t="shared" si="10"/>
        <v>837-7</v>
      </c>
      <c r="H31" s="64" t="str">
        <f t="shared" si="11"/>
        <v>837-8</v>
      </c>
      <c r="I31" s="64" t="str">
        <f t="shared" si="12"/>
        <v>837-9</v>
      </c>
      <c r="J31" s="64" t="str">
        <f t="shared" si="13"/>
        <v>837-10</v>
      </c>
      <c r="K31" s="64" t="str">
        <f t="shared" si="14"/>
        <v>837-11</v>
      </c>
      <c r="L31" s="64" t="str">
        <f t="shared" si="15"/>
        <v>837-12</v>
      </c>
      <c r="M31" s="64" t="str">
        <f t="shared" si="16"/>
        <v>837-13</v>
      </c>
      <c r="N31" s="64" t="str">
        <f t="shared" si="17"/>
        <v>837-14</v>
      </c>
      <c r="O31" s="64" t="str">
        <f t="shared" si="18"/>
        <v>837-15</v>
      </c>
      <c r="P31" s="64" t="str">
        <f t="shared" si="19"/>
        <v>837-16</v>
      </c>
      <c r="Q31" s="64" t="str">
        <f t="shared" si="20"/>
        <v>837-17</v>
      </c>
      <c r="R31" s="64" t="str">
        <f t="shared" si="21"/>
        <v>837-18</v>
      </c>
      <c r="S31" s="64" t="str">
        <f t="shared" si="22"/>
        <v>837-19</v>
      </c>
      <c r="T31" s="64" t="str">
        <f t="shared" si="23"/>
        <v>837-20</v>
      </c>
      <c r="U31" s="64" t="str">
        <f t="shared" si="24"/>
        <v>837-21</v>
      </c>
      <c r="V31" s="64" t="str">
        <f t="shared" si="25"/>
        <v>837-24</v>
      </c>
      <c r="W31" s="4" t="s">
        <v>26</v>
      </c>
      <c r="X31" s="65" t="s">
        <v>250</v>
      </c>
      <c r="Y31" s="197">
        <v>837</v>
      </c>
      <c r="Z31" s="630">
        <v>5</v>
      </c>
      <c r="AA31" s="630">
        <v>6</v>
      </c>
      <c r="AB31" s="630">
        <v>5</v>
      </c>
      <c r="AC31" s="630">
        <v>5</v>
      </c>
      <c r="AD31" s="630">
        <v>32507</v>
      </c>
      <c r="AE31" s="630">
        <v>7</v>
      </c>
      <c r="AF31" s="630">
        <v>132</v>
      </c>
      <c r="AG31" s="630">
        <v>112</v>
      </c>
      <c r="AH31" s="630">
        <v>57499</v>
      </c>
      <c r="AI31" s="630">
        <v>1</v>
      </c>
      <c r="AJ31" s="630"/>
      <c r="AK31" s="630"/>
      <c r="AL31" s="630">
        <v>3</v>
      </c>
      <c r="AM31" s="630">
        <v>7</v>
      </c>
      <c r="AN31" s="630">
        <v>204</v>
      </c>
      <c r="AO31" s="630"/>
      <c r="AP31" s="630">
        <v>1627</v>
      </c>
      <c r="AQ31" s="630">
        <v>16</v>
      </c>
      <c r="AR31" s="630">
        <v>151</v>
      </c>
      <c r="AS31" s="630"/>
      <c r="AT31" s="630"/>
      <c r="AU31" s="630">
        <v>36</v>
      </c>
      <c r="AV31" s="630"/>
      <c r="AW31" s="630"/>
      <c r="AX31" s="196">
        <f t="shared" si="32"/>
        <v>92323</v>
      </c>
    </row>
    <row r="32" spans="1:50">
      <c r="A32" s="64" t="str">
        <f t="shared" si="4"/>
        <v>873-1</v>
      </c>
      <c r="B32" s="64" t="str">
        <f t="shared" si="5"/>
        <v>873-2</v>
      </c>
      <c r="C32" s="64" t="str">
        <f t="shared" si="6"/>
        <v>873-3</v>
      </c>
      <c r="D32" s="64" t="str">
        <f t="shared" si="7"/>
        <v>873-4</v>
      </c>
      <c r="E32" s="64" t="str">
        <f t="shared" si="8"/>
        <v>873-5</v>
      </c>
      <c r="F32" s="64" t="str">
        <f t="shared" si="9"/>
        <v>873-6</v>
      </c>
      <c r="G32" s="64" t="str">
        <f t="shared" si="10"/>
        <v>873-7</v>
      </c>
      <c r="H32" s="64" t="str">
        <f t="shared" si="11"/>
        <v>873-8</v>
      </c>
      <c r="I32" s="64" t="str">
        <f t="shared" si="12"/>
        <v>873-9</v>
      </c>
      <c r="J32" s="64" t="str">
        <f t="shared" si="13"/>
        <v>873-10</v>
      </c>
      <c r="K32" s="64" t="str">
        <f t="shared" si="14"/>
        <v>873-11</v>
      </c>
      <c r="L32" s="64" t="str">
        <f t="shared" si="15"/>
        <v>873-12</v>
      </c>
      <c r="M32" s="64" t="str">
        <f t="shared" si="16"/>
        <v>873-13</v>
      </c>
      <c r="N32" s="64" t="str">
        <f t="shared" si="17"/>
        <v>873-14</v>
      </c>
      <c r="O32" s="64" t="str">
        <f t="shared" si="18"/>
        <v>873-15</v>
      </c>
      <c r="P32" s="64" t="str">
        <f t="shared" si="19"/>
        <v>873-16</v>
      </c>
      <c r="Q32" s="64" t="str">
        <f t="shared" si="20"/>
        <v>873-17</v>
      </c>
      <c r="R32" s="64" t="str">
        <f t="shared" si="21"/>
        <v>873-18</v>
      </c>
      <c r="S32" s="64" t="str">
        <f t="shared" si="22"/>
        <v>873-19</v>
      </c>
      <c r="T32" s="64" t="str">
        <f t="shared" si="23"/>
        <v>873-20</v>
      </c>
      <c r="U32" s="64" t="str">
        <f t="shared" si="24"/>
        <v>873-21</v>
      </c>
      <c r="V32" s="64" t="str">
        <f t="shared" si="25"/>
        <v>873-24</v>
      </c>
      <c r="W32" s="5" t="s">
        <v>28</v>
      </c>
      <c r="X32" s="65" t="s">
        <v>250</v>
      </c>
      <c r="Y32" s="197">
        <v>873</v>
      </c>
      <c r="Z32" s="630">
        <v>18</v>
      </c>
      <c r="AA32" s="630">
        <v>2</v>
      </c>
      <c r="AB32" s="630"/>
      <c r="AC32" s="630"/>
      <c r="AD32" s="630">
        <v>5960</v>
      </c>
      <c r="AE32" s="630"/>
      <c r="AF32" s="630"/>
      <c r="AG32" s="630"/>
      <c r="AH32" s="630">
        <v>52</v>
      </c>
      <c r="AI32" s="630"/>
      <c r="AJ32" s="630"/>
      <c r="AK32" s="630"/>
      <c r="AL32" s="630">
        <v>2</v>
      </c>
      <c r="AM32" s="630"/>
      <c r="AN32" s="630">
        <v>15</v>
      </c>
      <c r="AO32" s="630"/>
      <c r="AP32" s="630">
        <v>882</v>
      </c>
      <c r="AQ32" s="630">
        <v>2</v>
      </c>
      <c r="AR32" s="630">
        <v>1</v>
      </c>
      <c r="AS32" s="630"/>
      <c r="AT32" s="630"/>
      <c r="AU32" s="630"/>
      <c r="AV32" s="630"/>
      <c r="AW32" s="630">
        <v>93</v>
      </c>
      <c r="AX32" s="196">
        <f t="shared" si="32"/>
        <v>6934</v>
      </c>
    </row>
    <row r="33" spans="1:50">
      <c r="A33" s="64" t="str">
        <f t="shared" si="4"/>
        <v>-1</v>
      </c>
      <c r="B33" s="64" t="str">
        <f t="shared" si="5"/>
        <v>-2</v>
      </c>
      <c r="C33" s="64" t="str">
        <f t="shared" si="6"/>
        <v>-3</v>
      </c>
      <c r="D33" s="64" t="str">
        <f t="shared" si="7"/>
        <v>-4</v>
      </c>
      <c r="E33" s="64" t="str">
        <f t="shared" si="8"/>
        <v>-5</v>
      </c>
      <c r="F33" s="64" t="str">
        <f t="shared" si="9"/>
        <v>-6</v>
      </c>
      <c r="G33" s="64" t="str">
        <f t="shared" si="10"/>
        <v>-7</v>
      </c>
      <c r="H33" s="64" t="str">
        <f t="shared" si="11"/>
        <v>-8</v>
      </c>
      <c r="I33" s="64" t="str">
        <f t="shared" si="12"/>
        <v>-9</v>
      </c>
      <c r="J33" s="64" t="str">
        <f t="shared" si="13"/>
        <v>-10</v>
      </c>
      <c r="K33" s="64" t="str">
        <f t="shared" si="14"/>
        <v>-11</v>
      </c>
      <c r="L33" s="64" t="str">
        <f t="shared" si="15"/>
        <v>-12</v>
      </c>
      <c r="M33" s="64" t="str">
        <f t="shared" si="16"/>
        <v>-13</v>
      </c>
      <c r="N33" s="64" t="str">
        <f t="shared" si="17"/>
        <v>-14</v>
      </c>
      <c r="O33" s="64" t="str">
        <f t="shared" si="18"/>
        <v>-15</v>
      </c>
      <c r="P33" s="64" t="str">
        <f t="shared" si="19"/>
        <v>-16</v>
      </c>
      <c r="Q33" s="64" t="str">
        <f t="shared" si="20"/>
        <v>-17</v>
      </c>
      <c r="R33" s="64" t="str">
        <f t="shared" si="21"/>
        <v>-18</v>
      </c>
      <c r="S33" s="64" t="str">
        <f t="shared" si="22"/>
        <v>-19</v>
      </c>
      <c r="T33" s="64" t="str">
        <f t="shared" si="23"/>
        <v>-20</v>
      </c>
      <c r="U33" s="64" t="str">
        <f t="shared" si="24"/>
        <v>-21</v>
      </c>
      <c r="V33" s="64" t="str">
        <f t="shared" si="25"/>
        <v>-24</v>
      </c>
      <c r="W33" s="938" t="s">
        <v>306</v>
      </c>
      <c r="X33" s="938"/>
      <c r="Y33" s="194"/>
      <c r="Z33" s="75">
        <f>SUM(Z34:Z43)</f>
        <v>226</v>
      </c>
      <c r="AA33" s="36">
        <f t="shared" ref="AA33:AW33" si="33">SUM(AA34:AA43)</f>
        <v>69</v>
      </c>
      <c r="AB33" s="75">
        <f t="shared" si="33"/>
        <v>11</v>
      </c>
      <c r="AC33" s="75">
        <f t="shared" si="33"/>
        <v>107</v>
      </c>
      <c r="AD33" s="75">
        <f t="shared" si="33"/>
        <v>105931</v>
      </c>
      <c r="AE33" s="75">
        <f t="shared" si="33"/>
        <v>9</v>
      </c>
      <c r="AF33" s="75">
        <f t="shared" si="33"/>
        <v>949</v>
      </c>
      <c r="AG33" s="75">
        <f t="shared" si="33"/>
        <v>107</v>
      </c>
      <c r="AH33" s="75">
        <f t="shared" si="33"/>
        <v>10489</v>
      </c>
      <c r="AI33" s="75">
        <f t="shared" si="33"/>
        <v>5</v>
      </c>
      <c r="AJ33" s="75">
        <f t="shared" si="33"/>
        <v>1</v>
      </c>
      <c r="AK33" s="75">
        <f t="shared" si="33"/>
        <v>1</v>
      </c>
      <c r="AL33" s="75">
        <f t="shared" si="33"/>
        <v>2</v>
      </c>
      <c r="AM33" s="75">
        <f>SUM(AM34:AM43)</f>
        <v>82</v>
      </c>
      <c r="AN33" s="75">
        <f t="shared" si="33"/>
        <v>11424</v>
      </c>
      <c r="AO33" s="75">
        <f t="shared" si="33"/>
        <v>29</v>
      </c>
      <c r="AP33" s="75">
        <f t="shared" si="33"/>
        <v>705</v>
      </c>
      <c r="AQ33" s="75">
        <f t="shared" si="33"/>
        <v>5</v>
      </c>
      <c r="AR33" s="75">
        <f t="shared" si="33"/>
        <v>75</v>
      </c>
      <c r="AS33" s="75">
        <f t="shared" si="33"/>
        <v>0</v>
      </c>
      <c r="AT33" s="75">
        <f t="shared" si="33"/>
        <v>1</v>
      </c>
      <c r="AU33" s="75">
        <f t="shared" ref="AU33" si="34">SUM(AU34:AU43)</f>
        <v>34</v>
      </c>
      <c r="AV33" s="75">
        <f t="shared" si="33"/>
        <v>0</v>
      </c>
      <c r="AW33" s="75">
        <f t="shared" si="33"/>
        <v>93</v>
      </c>
      <c r="AX33" s="195">
        <f>SUM(Z33:AW33)</f>
        <v>130355</v>
      </c>
    </row>
    <row r="34" spans="1:50">
      <c r="A34" s="64" t="str">
        <f t="shared" si="4"/>
        <v>31-1</v>
      </c>
      <c r="B34" s="64" t="str">
        <f t="shared" si="5"/>
        <v>31-2</v>
      </c>
      <c r="C34" s="64" t="str">
        <f t="shared" si="6"/>
        <v>31-3</v>
      </c>
      <c r="D34" s="64" t="str">
        <f t="shared" si="7"/>
        <v>31-4</v>
      </c>
      <c r="E34" s="64" t="str">
        <f t="shared" si="8"/>
        <v>31-5</v>
      </c>
      <c r="F34" s="64" t="str">
        <f t="shared" si="9"/>
        <v>31-6</v>
      </c>
      <c r="G34" s="64" t="str">
        <f t="shared" si="10"/>
        <v>31-7</v>
      </c>
      <c r="H34" s="64" t="str">
        <f t="shared" si="11"/>
        <v>31-8</v>
      </c>
      <c r="I34" s="64" t="str">
        <f t="shared" si="12"/>
        <v>31-9</v>
      </c>
      <c r="J34" s="64" t="str">
        <f t="shared" si="13"/>
        <v>31-10</v>
      </c>
      <c r="K34" s="64" t="str">
        <f t="shared" si="14"/>
        <v>31-11</v>
      </c>
      <c r="L34" s="64" t="str">
        <f t="shared" si="15"/>
        <v>31-12</v>
      </c>
      <c r="M34" s="64" t="str">
        <f t="shared" si="16"/>
        <v>31-13</v>
      </c>
      <c r="N34" s="64" t="str">
        <f t="shared" si="17"/>
        <v>31-14</v>
      </c>
      <c r="O34" s="64" t="str">
        <f t="shared" si="18"/>
        <v>31-15</v>
      </c>
      <c r="P34" s="64" t="str">
        <f t="shared" si="19"/>
        <v>31-16</v>
      </c>
      <c r="Q34" s="64" t="str">
        <f t="shared" si="20"/>
        <v>31-17</v>
      </c>
      <c r="R34" s="64" t="str">
        <f t="shared" si="21"/>
        <v>31-18</v>
      </c>
      <c r="S34" s="64" t="str">
        <f t="shared" si="22"/>
        <v>31-19</v>
      </c>
      <c r="T34" s="64" t="str">
        <f t="shared" si="23"/>
        <v>31-20</v>
      </c>
      <c r="U34" s="64" t="str">
        <f t="shared" si="24"/>
        <v>31-21</v>
      </c>
      <c r="V34" s="64" t="str">
        <f t="shared" si="25"/>
        <v>31-24</v>
      </c>
      <c r="W34" s="32" t="s">
        <v>62</v>
      </c>
      <c r="X34" s="65" t="s">
        <v>248</v>
      </c>
      <c r="Y34" s="197">
        <v>31</v>
      </c>
      <c r="Z34" s="630">
        <v>52</v>
      </c>
      <c r="AA34" s="630">
        <v>6</v>
      </c>
      <c r="AB34" s="630"/>
      <c r="AC34" s="630">
        <v>16</v>
      </c>
      <c r="AD34" s="630">
        <v>12713</v>
      </c>
      <c r="AE34" s="630"/>
      <c r="AF34" s="630">
        <v>112</v>
      </c>
      <c r="AG34" s="630">
        <v>18</v>
      </c>
      <c r="AH34" s="630">
        <v>1326</v>
      </c>
      <c r="AI34" s="630"/>
      <c r="AJ34" s="630"/>
      <c r="AK34" s="630"/>
      <c r="AL34" s="630"/>
      <c r="AM34" s="630">
        <v>4</v>
      </c>
      <c r="AN34" s="630">
        <v>2576</v>
      </c>
      <c r="AO34" s="630">
        <v>5</v>
      </c>
      <c r="AP34" s="630">
        <v>2</v>
      </c>
      <c r="AQ34" s="630">
        <v>3</v>
      </c>
      <c r="AR34" s="630">
        <v>7</v>
      </c>
      <c r="AS34" s="630"/>
      <c r="AT34" s="630"/>
      <c r="AU34" s="630">
        <v>2</v>
      </c>
      <c r="AV34" s="630"/>
      <c r="AW34" s="630"/>
      <c r="AX34" s="196">
        <f t="shared" ref="AX34:AX43" si="35">SUM(Z34:AV34)</f>
        <v>16842</v>
      </c>
    </row>
    <row r="35" spans="1:50">
      <c r="A35" s="64" t="str">
        <f t="shared" si="4"/>
        <v>40-1</v>
      </c>
      <c r="B35" s="64" t="str">
        <f t="shared" si="5"/>
        <v>40-2</v>
      </c>
      <c r="C35" s="64" t="str">
        <f t="shared" si="6"/>
        <v>40-3</v>
      </c>
      <c r="D35" s="64" t="str">
        <f t="shared" si="7"/>
        <v>40-4</v>
      </c>
      <c r="E35" s="64" t="str">
        <f t="shared" si="8"/>
        <v>40-5</v>
      </c>
      <c r="F35" s="64" t="str">
        <f t="shared" si="9"/>
        <v>40-6</v>
      </c>
      <c r="G35" s="64" t="str">
        <f t="shared" si="10"/>
        <v>40-7</v>
      </c>
      <c r="H35" s="64" t="str">
        <f t="shared" si="11"/>
        <v>40-8</v>
      </c>
      <c r="I35" s="64" t="str">
        <f t="shared" si="12"/>
        <v>40-9</v>
      </c>
      <c r="J35" s="64" t="str">
        <f t="shared" si="13"/>
        <v>40-10</v>
      </c>
      <c r="K35" s="64" t="str">
        <f t="shared" si="14"/>
        <v>40-11</v>
      </c>
      <c r="L35" s="64" t="str">
        <f t="shared" si="15"/>
        <v>40-12</v>
      </c>
      <c r="M35" s="64" t="str">
        <f t="shared" si="16"/>
        <v>40-13</v>
      </c>
      <c r="N35" s="64" t="str">
        <f t="shared" si="17"/>
        <v>40-14</v>
      </c>
      <c r="O35" s="64" t="str">
        <f t="shared" si="18"/>
        <v>40-15</v>
      </c>
      <c r="P35" s="64" t="str">
        <f t="shared" si="19"/>
        <v>40-16</v>
      </c>
      <c r="Q35" s="64" t="str">
        <f t="shared" si="20"/>
        <v>40-17</v>
      </c>
      <c r="R35" s="64" t="str">
        <f t="shared" si="21"/>
        <v>40-18</v>
      </c>
      <c r="S35" s="64" t="str">
        <f t="shared" si="22"/>
        <v>40-19</v>
      </c>
      <c r="T35" s="64" t="str">
        <f t="shared" si="23"/>
        <v>40-20</v>
      </c>
      <c r="U35" s="64" t="str">
        <f t="shared" si="24"/>
        <v>40-21</v>
      </c>
      <c r="V35" s="64" t="str">
        <f t="shared" si="25"/>
        <v>40-24</v>
      </c>
      <c r="W35" s="5" t="s">
        <v>66</v>
      </c>
      <c r="X35" s="65" t="s">
        <v>248</v>
      </c>
      <c r="Y35" s="197">
        <v>40</v>
      </c>
      <c r="Z35" s="630">
        <v>31</v>
      </c>
      <c r="AA35" s="630">
        <v>7</v>
      </c>
      <c r="AB35" s="630"/>
      <c r="AC35" s="630">
        <v>9</v>
      </c>
      <c r="AD35" s="630">
        <v>9941</v>
      </c>
      <c r="AE35" s="630"/>
      <c r="AF35" s="630">
        <v>175</v>
      </c>
      <c r="AG35" s="630">
        <v>5</v>
      </c>
      <c r="AH35" s="630">
        <v>1985</v>
      </c>
      <c r="AI35" s="630">
        <v>1</v>
      </c>
      <c r="AJ35" s="630"/>
      <c r="AK35" s="630">
        <v>1</v>
      </c>
      <c r="AL35" s="630">
        <v>1</v>
      </c>
      <c r="AM35" s="630">
        <v>5</v>
      </c>
      <c r="AN35" s="630">
        <v>1735</v>
      </c>
      <c r="AO35" s="630"/>
      <c r="AP35" s="630">
        <v>4</v>
      </c>
      <c r="AQ35" s="630"/>
      <c r="AR35" s="630">
        <v>6</v>
      </c>
      <c r="AS35" s="630"/>
      <c r="AT35" s="630">
        <v>1</v>
      </c>
      <c r="AU35" s="630">
        <v>3</v>
      </c>
      <c r="AV35" s="630"/>
      <c r="AW35" s="630">
        <v>57</v>
      </c>
      <c r="AX35" s="196">
        <f t="shared" si="35"/>
        <v>13910</v>
      </c>
    </row>
    <row r="36" spans="1:50">
      <c r="A36" s="64" t="str">
        <f t="shared" si="4"/>
        <v>190-1</v>
      </c>
      <c r="B36" s="64" t="str">
        <f t="shared" si="5"/>
        <v>190-2</v>
      </c>
      <c r="C36" s="64" t="str">
        <f t="shared" si="6"/>
        <v>190-3</v>
      </c>
      <c r="D36" s="64" t="str">
        <f t="shared" si="7"/>
        <v>190-4</v>
      </c>
      <c r="E36" s="64" t="str">
        <f t="shared" si="8"/>
        <v>190-5</v>
      </c>
      <c r="F36" s="64" t="str">
        <f t="shared" si="9"/>
        <v>190-6</v>
      </c>
      <c r="G36" s="64" t="str">
        <f t="shared" si="10"/>
        <v>190-7</v>
      </c>
      <c r="H36" s="64" t="str">
        <f t="shared" si="11"/>
        <v>190-8</v>
      </c>
      <c r="I36" s="64" t="str">
        <f t="shared" si="12"/>
        <v>190-9</v>
      </c>
      <c r="J36" s="64" t="str">
        <f t="shared" si="13"/>
        <v>190-10</v>
      </c>
      <c r="K36" s="64" t="str">
        <f t="shared" si="14"/>
        <v>190-11</v>
      </c>
      <c r="L36" s="64" t="str">
        <f t="shared" si="15"/>
        <v>190-12</v>
      </c>
      <c r="M36" s="64" t="str">
        <f t="shared" si="16"/>
        <v>190-13</v>
      </c>
      <c r="N36" s="64" t="str">
        <f t="shared" si="17"/>
        <v>190-14</v>
      </c>
      <c r="O36" s="64" t="str">
        <f t="shared" si="18"/>
        <v>190-15</v>
      </c>
      <c r="P36" s="64" t="str">
        <f t="shared" si="19"/>
        <v>190-16</v>
      </c>
      <c r="Q36" s="64" t="str">
        <f t="shared" si="20"/>
        <v>190-17</v>
      </c>
      <c r="R36" s="64" t="str">
        <f t="shared" si="21"/>
        <v>190-18</v>
      </c>
      <c r="S36" s="64" t="str">
        <f t="shared" si="22"/>
        <v>190-19</v>
      </c>
      <c r="T36" s="64" t="str">
        <f t="shared" si="23"/>
        <v>190-20</v>
      </c>
      <c r="U36" s="64" t="str">
        <f t="shared" si="24"/>
        <v>190-21</v>
      </c>
      <c r="V36" s="64" t="str">
        <f t="shared" si="25"/>
        <v>190-24</v>
      </c>
      <c r="W36" s="5" t="s">
        <v>14</v>
      </c>
      <c r="X36" s="65" t="s">
        <v>248</v>
      </c>
      <c r="Y36" s="197">
        <v>190</v>
      </c>
      <c r="Z36" s="630">
        <v>64</v>
      </c>
      <c r="AA36" s="630">
        <v>1</v>
      </c>
      <c r="AB36" s="630">
        <v>4</v>
      </c>
      <c r="AC36" s="630">
        <v>15</v>
      </c>
      <c r="AD36" s="630">
        <v>5570</v>
      </c>
      <c r="AE36" s="630"/>
      <c r="AF36" s="630">
        <v>23</v>
      </c>
      <c r="AG36" s="630">
        <v>7</v>
      </c>
      <c r="AH36" s="630">
        <v>506</v>
      </c>
      <c r="AI36" s="630"/>
      <c r="AJ36" s="630"/>
      <c r="AK36" s="630"/>
      <c r="AL36" s="630"/>
      <c r="AM36" s="630">
        <v>4</v>
      </c>
      <c r="AN36" s="630">
        <v>409</v>
      </c>
      <c r="AO36" s="630">
        <v>1</v>
      </c>
      <c r="AP36" s="630"/>
      <c r="AQ36" s="630">
        <v>1</v>
      </c>
      <c r="AR36" s="630"/>
      <c r="AS36" s="630"/>
      <c r="AT36" s="630"/>
      <c r="AU36" s="630">
        <v>4</v>
      </c>
      <c r="AV36" s="630"/>
      <c r="AW36" s="630"/>
      <c r="AX36" s="196">
        <f t="shared" si="35"/>
        <v>6609</v>
      </c>
    </row>
    <row r="37" spans="1:50">
      <c r="A37" s="64" t="str">
        <f t="shared" si="4"/>
        <v>604-1</v>
      </c>
      <c r="B37" s="64" t="str">
        <f t="shared" si="5"/>
        <v>604-2</v>
      </c>
      <c r="C37" s="64" t="str">
        <f t="shared" si="6"/>
        <v>604-3</v>
      </c>
      <c r="D37" s="64" t="str">
        <f t="shared" si="7"/>
        <v>604-4</v>
      </c>
      <c r="E37" s="64" t="str">
        <f t="shared" si="8"/>
        <v>604-5</v>
      </c>
      <c r="F37" s="64" t="str">
        <f t="shared" si="9"/>
        <v>604-6</v>
      </c>
      <c r="G37" s="64" t="str">
        <f t="shared" si="10"/>
        <v>604-7</v>
      </c>
      <c r="H37" s="64" t="str">
        <f t="shared" si="11"/>
        <v>604-8</v>
      </c>
      <c r="I37" s="64" t="str">
        <f t="shared" si="12"/>
        <v>604-9</v>
      </c>
      <c r="J37" s="64" t="str">
        <f t="shared" si="13"/>
        <v>604-10</v>
      </c>
      <c r="K37" s="64" t="str">
        <f t="shared" si="14"/>
        <v>604-11</v>
      </c>
      <c r="L37" s="64" t="str">
        <f t="shared" si="15"/>
        <v>604-12</v>
      </c>
      <c r="M37" s="64" t="str">
        <f t="shared" si="16"/>
        <v>604-13</v>
      </c>
      <c r="N37" s="64" t="str">
        <f t="shared" si="17"/>
        <v>604-14</v>
      </c>
      <c r="O37" s="64" t="str">
        <f t="shared" si="18"/>
        <v>604-15</v>
      </c>
      <c r="P37" s="64" t="str">
        <f t="shared" si="19"/>
        <v>604-16</v>
      </c>
      <c r="Q37" s="64" t="str">
        <f t="shared" si="20"/>
        <v>604-17</v>
      </c>
      <c r="R37" s="64" t="str">
        <f t="shared" si="21"/>
        <v>604-18</v>
      </c>
      <c r="S37" s="64" t="str">
        <f t="shared" si="22"/>
        <v>604-19</v>
      </c>
      <c r="T37" s="64" t="str">
        <f t="shared" si="23"/>
        <v>604-20</v>
      </c>
      <c r="U37" s="64" t="str">
        <f t="shared" si="24"/>
        <v>604-21</v>
      </c>
      <c r="V37" s="64" t="str">
        <f t="shared" si="25"/>
        <v>604-24</v>
      </c>
      <c r="W37" s="5" t="s">
        <v>21</v>
      </c>
      <c r="X37" s="65" t="s">
        <v>248</v>
      </c>
      <c r="Y37" s="197">
        <v>604</v>
      </c>
      <c r="Z37" s="630">
        <v>15</v>
      </c>
      <c r="AA37" s="630">
        <v>12</v>
      </c>
      <c r="AB37" s="630">
        <v>1</v>
      </c>
      <c r="AC37" s="630">
        <v>38</v>
      </c>
      <c r="AD37" s="630">
        <v>16948</v>
      </c>
      <c r="AE37" s="630">
        <v>3</v>
      </c>
      <c r="AF37" s="630">
        <v>29</v>
      </c>
      <c r="AG37" s="630">
        <v>16</v>
      </c>
      <c r="AH37" s="630">
        <v>1405</v>
      </c>
      <c r="AI37" s="630">
        <v>1</v>
      </c>
      <c r="AJ37" s="630"/>
      <c r="AK37" s="630"/>
      <c r="AL37" s="630"/>
      <c r="AM37" s="630">
        <v>1</v>
      </c>
      <c r="AN37" s="630">
        <v>559</v>
      </c>
      <c r="AO37" s="630"/>
      <c r="AP37" s="630">
        <v>13</v>
      </c>
      <c r="AQ37" s="630">
        <v>1</v>
      </c>
      <c r="AR37" s="630">
        <v>7</v>
      </c>
      <c r="AS37" s="630"/>
      <c r="AT37" s="630"/>
      <c r="AU37" s="630">
        <v>1</v>
      </c>
      <c r="AV37" s="630"/>
      <c r="AW37" s="630">
        <v>35</v>
      </c>
      <c r="AX37" s="196">
        <f t="shared" si="35"/>
        <v>19050</v>
      </c>
    </row>
    <row r="38" spans="1:50">
      <c r="A38" s="64" t="str">
        <f t="shared" si="4"/>
        <v>670-1</v>
      </c>
      <c r="B38" s="64" t="str">
        <f t="shared" si="5"/>
        <v>670-2</v>
      </c>
      <c r="C38" s="64" t="str">
        <f t="shared" si="6"/>
        <v>670-3</v>
      </c>
      <c r="D38" s="64" t="str">
        <f t="shared" si="7"/>
        <v>670-4</v>
      </c>
      <c r="E38" s="64" t="str">
        <f t="shared" si="8"/>
        <v>670-5</v>
      </c>
      <c r="F38" s="64" t="str">
        <f t="shared" si="9"/>
        <v>670-6</v>
      </c>
      <c r="G38" s="64" t="str">
        <f t="shared" si="10"/>
        <v>670-7</v>
      </c>
      <c r="H38" s="64" t="str">
        <f t="shared" si="11"/>
        <v>670-8</v>
      </c>
      <c r="I38" s="64" t="str">
        <f t="shared" si="12"/>
        <v>670-9</v>
      </c>
      <c r="J38" s="64" t="str">
        <f t="shared" si="13"/>
        <v>670-10</v>
      </c>
      <c r="K38" s="64" t="str">
        <f t="shared" si="14"/>
        <v>670-11</v>
      </c>
      <c r="L38" s="64" t="str">
        <f t="shared" si="15"/>
        <v>670-12</v>
      </c>
      <c r="M38" s="64" t="str">
        <f t="shared" si="16"/>
        <v>670-13</v>
      </c>
      <c r="N38" s="64" t="str">
        <f t="shared" si="17"/>
        <v>670-14</v>
      </c>
      <c r="O38" s="64" t="str">
        <f t="shared" si="18"/>
        <v>670-15</v>
      </c>
      <c r="P38" s="64" t="str">
        <f t="shared" si="19"/>
        <v>670-16</v>
      </c>
      <c r="Q38" s="64" t="str">
        <f t="shared" si="20"/>
        <v>670-17</v>
      </c>
      <c r="R38" s="64" t="str">
        <f t="shared" si="21"/>
        <v>670-18</v>
      </c>
      <c r="S38" s="64" t="str">
        <f t="shared" si="22"/>
        <v>670-19</v>
      </c>
      <c r="T38" s="64" t="str">
        <f t="shared" si="23"/>
        <v>670-20</v>
      </c>
      <c r="U38" s="64" t="str">
        <f t="shared" si="24"/>
        <v>670-21</v>
      </c>
      <c r="V38" s="64" t="str">
        <f t="shared" si="25"/>
        <v>670-24</v>
      </c>
      <c r="W38" s="5" t="s">
        <v>95</v>
      </c>
      <c r="X38" s="65" t="s">
        <v>248</v>
      </c>
      <c r="Y38" s="197">
        <v>670</v>
      </c>
      <c r="Z38" s="630">
        <v>11</v>
      </c>
      <c r="AA38" s="630">
        <v>2</v>
      </c>
      <c r="AB38" s="630">
        <v>2</v>
      </c>
      <c r="AC38" s="630">
        <v>7</v>
      </c>
      <c r="AD38" s="630">
        <v>10646</v>
      </c>
      <c r="AE38" s="630"/>
      <c r="AF38" s="630">
        <v>61</v>
      </c>
      <c r="AG38" s="630">
        <v>5</v>
      </c>
      <c r="AH38" s="630">
        <v>1633</v>
      </c>
      <c r="AI38" s="630"/>
      <c r="AJ38" s="630"/>
      <c r="AK38" s="630"/>
      <c r="AL38" s="630">
        <v>1</v>
      </c>
      <c r="AM38" s="630"/>
      <c r="AN38" s="630">
        <v>1083</v>
      </c>
      <c r="AO38" s="630">
        <v>1</v>
      </c>
      <c r="AP38" s="630">
        <v>2</v>
      </c>
      <c r="AQ38" s="630"/>
      <c r="AR38" s="630">
        <v>4</v>
      </c>
      <c r="AS38" s="630"/>
      <c r="AT38" s="630"/>
      <c r="AU38" s="630">
        <v>5</v>
      </c>
      <c r="AV38" s="630"/>
      <c r="AW38" s="630"/>
      <c r="AX38" s="196">
        <f t="shared" si="35"/>
        <v>13463</v>
      </c>
    </row>
    <row r="39" spans="1:50">
      <c r="A39" s="64" t="str">
        <f t="shared" si="4"/>
        <v>690-1</v>
      </c>
      <c r="B39" s="64" t="str">
        <f t="shared" si="5"/>
        <v>690-2</v>
      </c>
      <c r="C39" s="64" t="str">
        <f t="shared" si="6"/>
        <v>690-3</v>
      </c>
      <c r="D39" s="64" t="str">
        <f t="shared" si="7"/>
        <v>690-4</v>
      </c>
      <c r="E39" s="64" t="str">
        <f t="shared" si="8"/>
        <v>690-5</v>
      </c>
      <c r="F39" s="64" t="str">
        <f t="shared" si="9"/>
        <v>690-6</v>
      </c>
      <c r="G39" s="64" t="str">
        <f t="shared" si="10"/>
        <v>690-7</v>
      </c>
      <c r="H39" s="64" t="str">
        <f t="shared" si="11"/>
        <v>690-8</v>
      </c>
      <c r="I39" s="64" t="str">
        <f t="shared" si="12"/>
        <v>690-9</v>
      </c>
      <c r="J39" s="64" t="str">
        <f t="shared" si="13"/>
        <v>690-10</v>
      </c>
      <c r="K39" s="64" t="str">
        <f t="shared" si="14"/>
        <v>690-11</v>
      </c>
      <c r="L39" s="64" t="str">
        <f t="shared" si="15"/>
        <v>690-12</v>
      </c>
      <c r="M39" s="64" t="str">
        <f t="shared" si="16"/>
        <v>690-13</v>
      </c>
      <c r="N39" s="64" t="str">
        <f t="shared" si="17"/>
        <v>690-14</v>
      </c>
      <c r="O39" s="64" t="str">
        <f t="shared" si="18"/>
        <v>690-15</v>
      </c>
      <c r="P39" s="64" t="str">
        <f t="shared" si="19"/>
        <v>690-16</v>
      </c>
      <c r="Q39" s="64" t="str">
        <f t="shared" si="20"/>
        <v>690-17</v>
      </c>
      <c r="R39" s="64" t="str">
        <f t="shared" si="21"/>
        <v>690-18</v>
      </c>
      <c r="S39" s="64" t="str">
        <f t="shared" si="22"/>
        <v>690-19</v>
      </c>
      <c r="T39" s="64" t="str">
        <f t="shared" si="23"/>
        <v>690-20</v>
      </c>
      <c r="U39" s="64" t="str">
        <f t="shared" si="24"/>
        <v>690-21</v>
      </c>
      <c r="V39" s="64" t="str">
        <f t="shared" si="25"/>
        <v>690-24</v>
      </c>
      <c r="W39" s="4" t="s">
        <v>24</v>
      </c>
      <c r="X39" s="65" t="s">
        <v>248</v>
      </c>
      <c r="Y39" s="197">
        <v>690</v>
      </c>
      <c r="Z39" s="630">
        <v>8</v>
      </c>
      <c r="AA39" s="630">
        <v>3</v>
      </c>
      <c r="AB39" s="630"/>
      <c r="AC39" s="630">
        <v>6</v>
      </c>
      <c r="AD39" s="630">
        <v>5632</v>
      </c>
      <c r="AE39" s="630"/>
      <c r="AF39" s="630">
        <v>33</v>
      </c>
      <c r="AG39" s="630">
        <v>5</v>
      </c>
      <c r="AH39" s="630">
        <v>828</v>
      </c>
      <c r="AI39" s="630"/>
      <c r="AJ39" s="630"/>
      <c r="AK39" s="630"/>
      <c r="AL39" s="630"/>
      <c r="AM39" s="630">
        <v>61</v>
      </c>
      <c r="AN39" s="630">
        <v>20</v>
      </c>
      <c r="AO39" s="630">
        <v>9</v>
      </c>
      <c r="AP39" s="630">
        <v>1</v>
      </c>
      <c r="AQ39" s="630"/>
      <c r="AR39" s="630">
        <v>1</v>
      </c>
      <c r="AS39" s="630"/>
      <c r="AT39" s="630"/>
      <c r="AU39" s="630">
        <v>7</v>
      </c>
      <c r="AV39" s="630"/>
      <c r="AW39" s="630"/>
      <c r="AX39" s="196">
        <f t="shared" si="35"/>
        <v>6614</v>
      </c>
    </row>
    <row r="40" spans="1:50">
      <c r="A40" s="64" t="str">
        <f t="shared" si="4"/>
        <v>736-1</v>
      </c>
      <c r="B40" s="64" t="str">
        <f t="shared" si="5"/>
        <v>736-2</v>
      </c>
      <c r="C40" s="64" t="str">
        <f t="shared" si="6"/>
        <v>736-3</v>
      </c>
      <c r="D40" s="64" t="str">
        <f t="shared" si="7"/>
        <v>736-4</v>
      </c>
      <c r="E40" s="64" t="str">
        <f t="shared" si="8"/>
        <v>736-5</v>
      </c>
      <c r="F40" s="64" t="str">
        <f t="shared" si="9"/>
        <v>736-6</v>
      </c>
      <c r="G40" s="64" t="str">
        <f t="shared" si="10"/>
        <v>736-7</v>
      </c>
      <c r="H40" s="64" t="str">
        <f t="shared" si="11"/>
        <v>736-8</v>
      </c>
      <c r="I40" s="64" t="str">
        <f t="shared" si="12"/>
        <v>736-9</v>
      </c>
      <c r="J40" s="64" t="str">
        <f t="shared" si="13"/>
        <v>736-10</v>
      </c>
      <c r="K40" s="64" t="str">
        <f t="shared" si="14"/>
        <v>736-11</v>
      </c>
      <c r="L40" s="64" t="str">
        <f t="shared" si="15"/>
        <v>736-12</v>
      </c>
      <c r="M40" s="64" t="str">
        <f t="shared" si="16"/>
        <v>736-13</v>
      </c>
      <c r="N40" s="64" t="str">
        <f t="shared" si="17"/>
        <v>736-14</v>
      </c>
      <c r="O40" s="64" t="str">
        <f t="shared" si="18"/>
        <v>736-15</v>
      </c>
      <c r="P40" s="64" t="str">
        <f t="shared" si="19"/>
        <v>736-16</v>
      </c>
      <c r="Q40" s="64" t="str">
        <f t="shared" si="20"/>
        <v>736-17</v>
      </c>
      <c r="R40" s="64" t="str">
        <f t="shared" si="21"/>
        <v>736-18</v>
      </c>
      <c r="S40" s="64" t="str">
        <f t="shared" si="22"/>
        <v>736-19</v>
      </c>
      <c r="T40" s="64" t="str">
        <f t="shared" si="23"/>
        <v>736-20</v>
      </c>
      <c r="U40" s="64" t="str">
        <f t="shared" si="24"/>
        <v>736-21</v>
      </c>
      <c r="V40" s="64" t="str">
        <f t="shared" si="25"/>
        <v>736-24</v>
      </c>
      <c r="W40" s="5" t="s">
        <v>25</v>
      </c>
      <c r="X40" s="65" t="s">
        <v>248</v>
      </c>
      <c r="Y40" s="197">
        <v>736</v>
      </c>
      <c r="Z40" s="630">
        <v>16</v>
      </c>
      <c r="AA40" s="630">
        <v>10</v>
      </c>
      <c r="AB40" s="630">
        <v>1</v>
      </c>
      <c r="AC40" s="630">
        <v>14</v>
      </c>
      <c r="AD40" s="630">
        <v>18931</v>
      </c>
      <c r="AE40" s="630">
        <v>3</v>
      </c>
      <c r="AF40" s="630">
        <v>127</v>
      </c>
      <c r="AG40" s="630">
        <v>26</v>
      </c>
      <c r="AH40" s="630">
        <v>1126</v>
      </c>
      <c r="AI40" s="630"/>
      <c r="AJ40" s="630"/>
      <c r="AK40" s="630"/>
      <c r="AL40" s="630"/>
      <c r="AM40" s="630">
        <v>2</v>
      </c>
      <c r="AN40" s="630">
        <v>2615</v>
      </c>
      <c r="AO40" s="630">
        <v>1</v>
      </c>
      <c r="AP40" s="630">
        <v>673</v>
      </c>
      <c r="AQ40" s="630"/>
      <c r="AR40" s="630">
        <v>9</v>
      </c>
      <c r="AS40" s="630"/>
      <c r="AT40" s="630"/>
      <c r="AU40" s="630">
        <v>4</v>
      </c>
      <c r="AV40" s="630"/>
      <c r="AW40" s="630"/>
      <c r="AX40" s="196">
        <f t="shared" si="35"/>
        <v>23558</v>
      </c>
    </row>
    <row r="41" spans="1:50">
      <c r="A41" s="64" t="str">
        <f t="shared" si="4"/>
        <v>858-1</v>
      </c>
      <c r="B41" s="64" t="str">
        <f t="shared" si="5"/>
        <v>858-2</v>
      </c>
      <c r="C41" s="64" t="str">
        <f t="shared" si="6"/>
        <v>858-3</v>
      </c>
      <c r="D41" s="64" t="str">
        <f t="shared" si="7"/>
        <v>858-4</v>
      </c>
      <c r="E41" s="64" t="str">
        <f t="shared" si="8"/>
        <v>858-5</v>
      </c>
      <c r="F41" s="64" t="str">
        <f t="shared" si="9"/>
        <v>858-6</v>
      </c>
      <c r="G41" s="64" t="str">
        <f t="shared" si="10"/>
        <v>858-7</v>
      </c>
      <c r="H41" s="64" t="str">
        <f t="shared" si="11"/>
        <v>858-8</v>
      </c>
      <c r="I41" s="64" t="str">
        <f t="shared" si="12"/>
        <v>858-9</v>
      </c>
      <c r="J41" s="64" t="str">
        <f t="shared" si="13"/>
        <v>858-10</v>
      </c>
      <c r="K41" s="64" t="str">
        <f t="shared" si="14"/>
        <v>858-11</v>
      </c>
      <c r="L41" s="64" t="str">
        <f t="shared" si="15"/>
        <v>858-12</v>
      </c>
      <c r="M41" s="64" t="str">
        <f t="shared" si="16"/>
        <v>858-13</v>
      </c>
      <c r="N41" s="64" t="str">
        <f t="shared" si="17"/>
        <v>858-14</v>
      </c>
      <c r="O41" s="64" t="str">
        <f t="shared" si="18"/>
        <v>858-15</v>
      </c>
      <c r="P41" s="64" t="str">
        <f t="shared" si="19"/>
        <v>858-16</v>
      </c>
      <c r="Q41" s="64" t="str">
        <f t="shared" si="20"/>
        <v>858-17</v>
      </c>
      <c r="R41" s="64" t="str">
        <f t="shared" si="21"/>
        <v>858-18</v>
      </c>
      <c r="S41" s="64" t="str">
        <f t="shared" si="22"/>
        <v>858-19</v>
      </c>
      <c r="T41" s="64" t="str">
        <f t="shared" si="23"/>
        <v>858-20</v>
      </c>
      <c r="U41" s="64" t="str">
        <f t="shared" si="24"/>
        <v>858-21</v>
      </c>
      <c r="V41" s="64" t="str">
        <f t="shared" si="25"/>
        <v>858-24</v>
      </c>
      <c r="W41" s="5" t="s">
        <v>59</v>
      </c>
      <c r="X41" s="65" t="s">
        <v>248</v>
      </c>
      <c r="Y41" s="197">
        <v>858</v>
      </c>
      <c r="Z41" s="630">
        <v>7</v>
      </c>
      <c r="AA41" s="630">
        <v>4</v>
      </c>
      <c r="AB41" s="630">
        <v>2</v>
      </c>
      <c r="AC41" s="630"/>
      <c r="AD41" s="630">
        <v>8991</v>
      </c>
      <c r="AE41" s="630"/>
      <c r="AF41" s="630">
        <v>193</v>
      </c>
      <c r="AG41" s="630">
        <v>5</v>
      </c>
      <c r="AH41" s="630">
        <v>578</v>
      </c>
      <c r="AI41" s="630"/>
      <c r="AJ41" s="630"/>
      <c r="AK41" s="630"/>
      <c r="AL41" s="630"/>
      <c r="AM41" s="630">
        <v>2</v>
      </c>
      <c r="AN41" s="630">
        <v>416</v>
      </c>
      <c r="AO41" s="630">
        <v>6</v>
      </c>
      <c r="AP41" s="630">
        <v>9</v>
      </c>
      <c r="AQ41" s="630"/>
      <c r="AR41" s="630">
        <v>31</v>
      </c>
      <c r="AS41" s="630"/>
      <c r="AT41" s="630"/>
      <c r="AU41" s="630">
        <v>4</v>
      </c>
      <c r="AV41" s="630"/>
      <c r="AW41" s="630"/>
      <c r="AX41" s="196">
        <f t="shared" si="35"/>
        <v>10248</v>
      </c>
    </row>
    <row r="42" spans="1:50">
      <c r="A42" s="64" t="str">
        <f t="shared" si="4"/>
        <v>885-1</v>
      </c>
      <c r="B42" s="64" t="str">
        <f t="shared" si="5"/>
        <v>885-2</v>
      </c>
      <c r="C42" s="64" t="str">
        <f t="shared" si="6"/>
        <v>885-3</v>
      </c>
      <c r="D42" s="64" t="str">
        <f t="shared" si="7"/>
        <v>885-4</v>
      </c>
      <c r="E42" s="64" t="str">
        <f t="shared" si="8"/>
        <v>885-5</v>
      </c>
      <c r="F42" s="64" t="str">
        <f t="shared" si="9"/>
        <v>885-6</v>
      </c>
      <c r="G42" s="64" t="str">
        <f t="shared" si="10"/>
        <v>885-7</v>
      </c>
      <c r="H42" s="64" t="str">
        <f t="shared" si="11"/>
        <v>885-8</v>
      </c>
      <c r="I42" s="64" t="str">
        <f t="shared" si="12"/>
        <v>885-9</v>
      </c>
      <c r="J42" s="64" t="str">
        <f t="shared" si="13"/>
        <v>885-10</v>
      </c>
      <c r="K42" s="64" t="str">
        <f t="shared" si="14"/>
        <v>885-11</v>
      </c>
      <c r="L42" s="64" t="str">
        <f t="shared" si="15"/>
        <v>885-12</v>
      </c>
      <c r="M42" s="64" t="str">
        <f t="shared" si="16"/>
        <v>885-13</v>
      </c>
      <c r="N42" s="64" t="str">
        <f t="shared" si="17"/>
        <v>885-14</v>
      </c>
      <c r="O42" s="64" t="str">
        <f t="shared" si="18"/>
        <v>885-15</v>
      </c>
      <c r="P42" s="64" t="str">
        <f t="shared" si="19"/>
        <v>885-16</v>
      </c>
      <c r="Q42" s="64" t="str">
        <f t="shared" si="20"/>
        <v>885-17</v>
      </c>
      <c r="R42" s="64" t="str">
        <f t="shared" si="21"/>
        <v>885-18</v>
      </c>
      <c r="S42" s="64" t="str">
        <f t="shared" si="22"/>
        <v>885-19</v>
      </c>
      <c r="T42" s="64" t="str">
        <f t="shared" si="23"/>
        <v>885-20</v>
      </c>
      <c r="U42" s="64" t="str">
        <f t="shared" si="24"/>
        <v>885-21</v>
      </c>
      <c r="V42" s="64" t="str">
        <f t="shared" si="25"/>
        <v>885-24</v>
      </c>
      <c r="W42" s="5" t="s">
        <v>104</v>
      </c>
      <c r="X42" s="65" t="s">
        <v>248</v>
      </c>
      <c r="Y42" s="197">
        <v>885</v>
      </c>
      <c r="Z42" s="630">
        <v>8</v>
      </c>
      <c r="AA42" s="630"/>
      <c r="AB42" s="630"/>
      <c r="AC42" s="630"/>
      <c r="AD42" s="630">
        <v>4790</v>
      </c>
      <c r="AE42" s="630">
        <v>1</v>
      </c>
      <c r="AF42" s="630">
        <v>47</v>
      </c>
      <c r="AG42" s="630">
        <v>5</v>
      </c>
      <c r="AH42" s="630">
        <v>226</v>
      </c>
      <c r="AI42" s="630">
        <v>1</v>
      </c>
      <c r="AJ42" s="630"/>
      <c r="AK42" s="630"/>
      <c r="AL42" s="630"/>
      <c r="AM42" s="630">
        <v>1</v>
      </c>
      <c r="AN42" s="630">
        <v>292</v>
      </c>
      <c r="AO42" s="630">
        <v>1</v>
      </c>
      <c r="AP42" s="630"/>
      <c r="AQ42" s="630"/>
      <c r="AR42" s="630">
        <v>8</v>
      </c>
      <c r="AS42" s="630"/>
      <c r="AT42" s="630"/>
      <c r="AU42" s="630">
        <v>1</v>
      </c>
      <c r="AV42" s="630"/>
      <c r="AW42" s="630"/>
      <c r="AX42" s="196">
        <f t="shared" si="35"/>
        <v>5381</v>
      </c>
    </row>
    <row r="43" spans="1:50">
      <c r="A43" s="64" t="str">
        <f t="shared" si="4"/>
        <v>890-1</v>
      </c>
      <c r="B43" s="64" t="str">
        <f t="shared" si="5"/>
        <v>890-2</v>
      </c>
      <c r="C43" s="64" t="str">
        <f t="shared" si="6"/>
        <v>890-3</v>
      </c>
      <c r="D43" s="64" t="str">
        <f t="shared" si="7"/>
        <v>890-4</v>
      </c>
      <c r="E43" s="64" t="str">
        <f t="shared" si="8"/>
        <v>890-5</v>
      </c>
      <c r="F43" s="64" t="str">
        <f t="shared" si="9"/>
        <v>890-6</v>
      </c>
      <c r="G43" s="64" t="str">
        <f t="shared" si="10"/>
        <v>890-7</v>
      </c>
      <c r="H43" s="64" t="str">
        <f t="shared" si="11"/>
        <v>890-8</v>
      </c>
      <c r="I43" s="64" t="str">
        <f t="shared" si="12"/>
        <v>890-9</v>
      </c>
      <c r="J43" s="64" t="str">
        <f t="shared" si="13"/>
        <v>890-10</v>
      </c>
      <c r="K43" s="64" t="str">
        <f t="shared" si="14"/>
        <v>890-11</v>
      </c>
      <c r="L43" s="64" t="str">
        <f t="shared" si="15"/>
        <v>890-12</v>
      </c>
      <c r="M43" s="64" t="str">
        <f t="shared" si="16"/>
        <v>890-13</v>
      </c>
      <c r="N43" s="64" t="str">
        <f t="shared" si="17"/>
        <v>890-14</v>
      </c>
      <c r="O43" s="64" t="str">
        <f t="shared" si="18"/>
        <v>890-15</v>
      </c>
      <c r="P43" s="64" t="str">
        <f t="shared" si="19"/>
        <v>890-16</v>
      </c>
      <c r="Q43" s="64" t="str">
        <f t="shared" si="20"/>
        <v>890-17</v>
      </c>
      <c r="R43" s="64" t="str">
        <f t="shared" si="21"/>
        <v>890-18</v>
      </c>
      <c r="S43" s="64" t="str">
        <f t="shared" si="22"/>
        <v>890-19</v>
      </c>
      <c r="T43" s="64" t="str">
        <f t="shared" si="23"/>
        <v>890-20</v>
      </c>
      <c r="U43" s="64" t="str">
        <f t="shared" si="24"/>
        <v>890-21</v>
      </c>
      <c r="V43" s="64" t="str">
        <f t="shared" si="25"/>
        <v>890-24</v>
      </c>
      <c r="W43" s="5" t="s">
        <v>60</v>
      </c>
      <c r="X43" s="65" t="s">
        <v>248</v>
      </c>
      <c r="Y43" s="197">
        <v>890</v>
      </c>
      <c r="Z43" s="630">
        <v>14</v>
      </c>
      <c r="AA43" s="630">
        <v>24</v>
      </c>
      <c r="AB43" s="630">
        <v>1</v>
      </c>
      <c r="AC43" s="630">
        <v>2</v>
      </c>
      <c r="AD43" s="630">
        <v>11769</v>
      </c>
      <c r="AE43" s="630">
        <v>2</v>
      </c>
      <c r="AF43" s="630">
        <v>149</v>
      </c>
      <c r="AG43" s="630">
        <v>15</v>
      </c>
      <c r="AH43" s="630">
        <v>876</v>
      </c>
      <c r="AI43" s="630">
        <v>2</v>
      </c>
      <c r="AJ43" s="630">
        <v>1</v>
      </c>
      <c r="AK43" s="630"/>
      <c r="AL43" s="630"/>
      <c r="AM43" s="630">
        <v>2</v>
      </c>
      <c r="AN43" s="630">
        <v>1719</v>
      </c>
      <c r="AO43" s="630">
        <v>5</v>
      </c>
      <c r="AP43" s="630">
        <v>1</v>
      </c>
      <c r="AQ43" s="630"/>
      <c r="AR43" s="630">
        <v>2</v>
      </c>
      <c r="AS43" s="630"/>
      <c r="AT43" s="630"/>
      <c r="AU43" s="630">
        <v>3</v>
      </c>
      <c r="AV43" s="630"/>
      <c r="AW43" s="630">
        <v>1</v>
      </c>
      <c r="AX43" s="196">
        <f t="shared" si="35"/>
        <v>14587</v>
      </c>
    </row>
    <row r="44" spans="1:50">
      <c r="A44" s="64" t="str">
        <f t="shared" si="4"/>
        <v>-1</v>
      </c>
      <c r="B44" s="64" t="str">
        <f t="shared" si="5"/>
        <v>-2</v>
      </c>
      <c r="C44" s="64" t="str">
        <f t="shared" si="6"/>
        <v>-3</v>
      </c>
      <c r="D44" s="64" t="str">
        <f t="shared" si="7"/>
        <v>-4</v>
      </c>
      <c r="E44" s="64" t="str">
        <f t="shared" si="8"/>
        <v>-5</v>
      </c>
      <c r="F44" s="64" t="str">
        <f t="shared" si="9"/>
        <v>-6</v>
      </c>
      <c r="G44" s="64" t="str">
        <f t="shared" si="10"/>
        <v>-7</v>
      </c>
      <c r="H44" s="64" t="str">
        <f t="shared" si="11"/>
        <v>-8</v>
      </c>
      <c r="I44" s="64" t="str">
        <f t="shared" si="12"/>
        <v>-9</v>
      </c>
      <c r="J44" s="64" t="str">
        <f t="shared" si="13"/>
        <v>-10</v>
      </c>
      <c r="K44" s="64" t="str">
        <f t="shared" si="14"/>
        <v>-11</v>
      </c>
      <c r="L44" s="64" t="str">
        <f t="shared" si="15"/>
        <v>-12</v>
      </c>
      <c r="M44" s="64" t="str">
        <f t="shared" si="16"/>
        <v>-13</v>
      </c>
      <c r="N44" s="64" t="str">
        <f t="shared" si="17"/>
        <v>-14</v>
      </c>
      <c r="O44" s="64" t="str">
        <f t="shared" si="18"/>
        <v>-15</v>
      </c>
      <c r="P44" s="64" t="str">
        <f t="shared" si="19"/>
        <v>-16</v>
      </c>
      <c r="Q44" s="64" t="str">
        <f t="shared" si="20"/>
        <v>-17</v>
      </c>
      <c r="R44" s="64" t="str">
        <f t="shared" si="21"/>
        <v>-18</v>
      </c>
      <c r="S44" s="64" t="str">
        <f t="shared" si="22"/>
        <v>-19</v>
      </c>
      <c r="T44" s="64" t="str">
        <f t="shared" si="23"/>
        <v>-20</v>
      </c>
      <c r="U44" s="64" t="str">
        <f t="shared" si="24"/>
        <v>-21</v>
      </c>
      <c r="V44" s="64" t="str">
        <f t="shared" si="25"/>
        <v>-24</v>
      </c>
      <c r="W44" s="938" t="s">
        <v>307</v>
      </c>
      <c r="X44" s="938"/>
      <c r="Y44" s="194"/>
      <c r="Z44" s="75">
        <f>SUM(Z45:Z63)</f>
        <v>154</v>
      </c>
      <c r="AA44" s="36">
        <f t="shared" ref="AA44:AW44" si="36">SUM(AA45:AA63)</f>
        <v>141</v>
      </c>
      <c r="AB44" s="75">
        <f t="shared" si="36"/>
        <v>14</v>
      </c>
      <c r="AC44" s="75">
        <f t="shared" si="36"/>
        <v>98</v>
      </c>
      <c r="AD44" s="75">
        <f t="shared" si="36"/>
        <v>105523</v>
      </c>
      <c r="AE44" s="75">
        <f t="shared" si="36"/>
        <v>4</v>
      </c>
      <c r="AF44" s="75">
        <f t="shared" si="36"/>
        <v>940</v>
      </c>
      <c r="AG44" s="75">
        <f t="shared" si="36"/>
        <v>141</v>
      </c>
      <c r="AH44" s="75">
        <f t="shared" si="36"/>
        <v>15812</v>
      </c>
      <c r="AI44" s="75">
        <f t="shared" si="36"/>
        <v>7</v>
      </c>
      <c r="AJ44" s="75">
        <f t="shared" si="36"/>
        <v>5</v>
      </c>
      <c r="AK44" s="75">
        <f t="shared" si="36"/>
        <v>1</v>
      </c>
      <c r="AL44" s="75">
        <f t="shared" si="36"/>
        <v>16</v>
      </c>
      <c r="AM44" s="75">
        <f>SUM(AM45:AM63)</f>
        <v>14</v>
      </c>
      <c r="AN44" s="75">
        <f t="shared" si="36"/>
        <v>15028</v>
      </c>
      <c r="AO44" s="75">
        <f t="shared" si="36"/>
        <v>62</v>
      </c>
      <c r="AP44" s="75">
        <f t="shared" si="36"/>
        <v>8505</v>
      </c>
      <c r="AQ44" s="75">
        <f t="shared" si="36"/>
        <v>9</v>
      </c>
      <c r="AR44" s="75">
        <f t="shared" si="36"/>
        <v>118</v>
      </c>
      <c r="AS44" s="75">
        <f t="shared" si="36"/>
        <v>0</v>
      </c>
      <c r="AT44" s="75">
        <f t="shared" si="36"/>
        <v>4</v>
      </c>
      <c r="AU44" s="75">
        <f t="shared" ref="AU44" si="37">SUM(AU45:AU63)</f>
        <v>50</v>
      </c>
      <c r="AV44" s="75">
        <f t="shared" si="36"/>
        <v>0</v>
      </c>
      <c r="AW44" s="75">
        <f t="shared" si="36"/>
        <v>109</v>
      </c>
      <c r="AX44" s="195">
        <f>SUM(Z44:AW44)</f>
        <v>146755</v>
      </c>
    </row>
    <row r="45" spans="1:50">
      <c r="A45" s="64" t="str">
        <f t="shared" si="4"/>
        <v>4-1</v>
      </c>
      <c r="B45" s="64" t="str">
        <f t="shared" si="5"/>
        <v>4-2</v>
      </c>
      <c r="C45" s="64" t="str">
        <f t="shared" si="6"/>
        <v>4-3</v>
      </c>
      <c r="D45" s="64" t="str">
        <f t="shared" si="7"/>
        <v>4-4</v>
      </c>
      <c r="E45" s="64" t="str">
        <f t="shared" si="8"/>
        <v>4-5</v>
      </c>
      <c r="F45" s="64" t="str">
        <f t="shared" si="9"/>
        <v>4-6</v>
      </c>
      <c r="G45" s="64" t="str">
        <f t="shared" si="10"/>
        <v>4-7</v>
      </c>
      <c r="H45" s="64" t="str">
        <f t="shared" si="11"/>
        <v>4-8</v>
      </c>
      <c r="I45" s="64" t="str">
        <f t="shared" si="12"/>
        <v>4-9</v>
      </c>
      <c r="J45" s="64" t="str">
        <f t="shared" si="13"/>
        <v>4-10</v>
      </c>
      <c r="K45" s="64" t="str">
        <f t="shared" si="14"/>
        <v>4-11</v>
      </c>
      <c r="L45" s="64" t="str">
        <f t="shared" si="15"/>
        <v>4-12</v>
      </c>
      <c r="M45" s="64" t="str">
        <f t="shared" si="16"/>
        <v>4-13</v>
      </c>
      <c r="N45" s="64" t="str">
        <f t="shared" si="17"/>
        <v>4-14</v>
      </c>
      <c r="O45" s="64" t="str">
        <f t="shared" si="18"/>
        <v>4-15</v>
      </c>
      <c r="P45" s="64" t="str">
        <f t="shared" si="19"/>
        <v>4-16</v>
      </c>
      <c r="Q45" s="64" t="str">
        <f t="shared" si="20"/>
        <v>4-17</v>
      </c>
      <c r="R45" s="64" t="str">
        <f t="shared" si="21"/>
        <v>4-18</v>
      </c>
      <c r="S45" s="64" t="str">
        <f t="shared" si="22"/>
        <v>4-19</v>
      </c>
      <c r="T45" s="64" t="str">
        <f t="shared" si="23"/>
        <v>4-20</v>
      </c>
      <c r="U45" s="64" t="str">
        <f t="shared" si="24"/>
        <v>4-21</v>
      </c>
      <c r="V45" s="64" t="str">
        <f t="shared" si="25"/>
        <v>4-24</v>
      </c>
      <c r="W45" s="4" t="s">
        <v>61</v>
      </c>
      <c r="X45" s="65" t="s">
        <v>246</v>
      </c>
      <c r="Y45" s="197">
        <v>4</v>
      </c>
      <c r="Z45" s="630">
        <v>1</v>
      </c>
      <c r="AA45" s="630"/>
      <c r="AB45" s="630"/>
      <c r="AC45" s="630"/>
      <c r="AD45" s="630">
        <v>1070</v>
      </c>
      <c r="AE45" s="630"/>
      <c r="AF45" s="630"/>
      <c r="AG45" s="630"/>
      <c r="AH45" s="630">
        <v>319</v>
      </c>
      <c r="AI45" s="630"/>
      <c r="AJ45" s="630"/>
      <c r="AK45" s="630"/>
      <c r="AL45" s="630"/>
      <c r="AM45" s="630"/>
      <c r="AN45" s="630">
        <v>2</v>
      </c>
      <c r="AO45" s="630"/>
      <c r="AP45" s="630"/>
      <c r="AQ45" s="630"/>
      <c r="AR45" s="630"/>
      <c r="AS45" s="630"/>
      <c r="AT45" s="630"/>
      <c r="AU45" s="630"/>
      <c r="AV45" s="630"/>
      <c r="AW45" s="630"/>
      <c r="AX45" s="196">
        <f t="shared" ref="AX45:AX63" si="38">SUM(Z45:AV45)</f>
        <v>1392</v>
      </c>
    </row>
    <row r="46" spans="1:50">
      <c r="A46" s="64" t="str">
        <f t="shared" si="4"/>
        <v>42-1</v>
      </c>
      <c r="B46" s="64" t="str">
        <f t="shared" si="5"/>
        <v>42-2</v>
      </c>
      <c r="C46" s="64" t="str">
        <f t="shared" si="6"/>
        <v>42-3</v>
      </c>
      <c r="D46" s="64" t="str">
        <f t="shared" si="7"/>
        <v>42-4</v>
      </c>
      <c r="E46" s="64" t="str">
        <f t="shared" si="8"/>
        <v>42-5</v>
      </c>
      <c r="F46" s="64" t="str">
        <f t="shared" si="9"/>
        <v>42-6</v>
      </c>
      <c r="G46" s="64" t="str">
        <f t="shared" si="10"/>
        <v>42-7</v>
      </c>
      <c r="H46" s="64" t="str">
        <f t="shared" si="11"/>
        <v>42-8</v>
      </c>
      <c r="I46" s="64" t="str">
        <f t="shared" si="12"/>
        <v>42-9</v>
      </c>
      <c r="J46" s="64" t="str">
        <f t="shared" si="13"/>
        <v>42-10</v>
      </c>
      <c r="K46" s="64" t="str">
        <f t="shared" si="14"/>
        <v>42-11</v>
      </c>
      <c r="L46" s="64" t="str">
        <f t="shared" si="15"/>
        <v>42-12</v>
      </c>
      <c r="M46" s="64" t="str">
        <f t="shared" si="16"/>
        <v>42-13</v>
      </c>
      <c r="N46" s="64" t="str">
        <f t="shared" si="17"/>
        <v>42-14</v>
      </c>
      <c r="O46" s="64" t="str">
        <f t="shared" si="18"/>
        <v>42-15</v>
      </c>
      <c r="P46" s="64" t="str">
        <f t="shared" si="19"/>
        <v>42-16</v>
      </c>
      <c r="Q46" s="64" t="str">
        <f t="shared" si="20"/>
        <v>42-17</v>
      </c>
      <c r="R46" s="64" t="str">
        <f t="shared" si="21"/>
        <v>42-18</v>
      </c>
      <c r="S46" s="64" t="str">
        <f t="shared" si="22"/>
        <v>42-19</v>
      </c>
      <c r="T46" s="64" t="str">
        <f t="shared" si="23"/>
        <v>42-20</v>
      </c>
      <c r="U46" s="64" t="str">
        <f t="shared" si="24"/>
        <v>42-21</v>
      </c>
      <c r="V46" s="64" t="str">
        <f t="shared" si="25"/>
        <v>42-24</v>
      </c>
      <c r="W46" s="24" t="s">
        <v>188</v>
      </c>
      <c r="X46" s="65" t="s">
        <v>246</v>
      </c>
      <c r="Y46" s="197">
        <v>42</v>
      </c>
      <c r="Z46" s="630">
        <v>9</v>
      </c>
      <c r="AA46" s="630">
        <v>41</v>
      </c>
      <c r="AB46" s="630"/>
      <c r="AC46" s="630">
        <v>25</v>
      </c>
      <c r="AD46" s="630">
        <v>14086</v>
      </c>
      <c r="AE46" s="630"/>
      <c r="AF46" s="630">
        <v>138</v>
      </c>
      <c r="AG46" s="630">
        <v>7</v>
      </c>
      <c r="AH46" s="630">
        <v>458</v>
      </c>
      <c r="AI46" s="630"/>
      <c r="AJ46" s="630"/>
      <c r="AK46" s="630"/>
      <c r="AL46" s="630"/>
      <c r="AM46" s="630">
        <v>1</v>
      </c>
      <c r="AN46" s="630">
        <v>2258</v>
      </c>
      <c r="AO46" s="630">
        <v>13</v>
      </c>
      <c r="AP46" s="630">
        <v>1</v>
      </c>
      <c r="AQ46" s="630">
        <v>2</v>
      </c>
      <c r="AR46" s="630">
        <v>8</v>
      </c>
      <c r="AS46" s="630"/>
      <c r="AT46" s="630"/>
      <c r="AU46" s="630">
        <v>26</v>
      </c>
      <c r="AV46" s="630"/>
      <c r="AW46" s="630"/>
      <c r="AX46" s="196">
        <f t="shared" si="38"/>
        <v>17073</v>
      </c>
    </row>
    <row r="47" spans="1:50">
      <c r="A47" s="64" t="str">
        <f t="shared" si="4"/>
        <v>44-1</v>
      </c>
      <c r="B47" s="64" t="str">
        <f t="shared" si="5"/>
        <v>44-2</v>
      </c>
      <c r="C47" s="64" t="str">
        <f t="shared" si="6"/>
        <v>44-3</v>
      </c>
      <c r="D47" s="64" t="str">
        <f t="shared" si="7"/>
        <v>44-4</v>
      </c>
      <c r="E47" s="64" t="str">
        <f t="shared" si="8"/>
        <v>44-5</v>
      </c>
      <c r="F47" s="64" t="str">
        <f t="shared" si="9"/>
        <v>44-6</v>
      </c>
      <c r="G47" s="64" t="str">
        <f t="shared" si="10"/>
        <v>44-7</v>
      </c>
      <c r="H47" s="64" t="str">
        <f t="shared" si="11"/>
        <v>44-8</v>
      </c>
      <c r="I47" s="64" t="str">
        <f t="shared" si="12"/>
        <v>44-9</v>
      </c>
      <c r="J47" s="64" t="str">
        <f t="shared" si="13"/>
        <v>44-10</v>
      </c>
      <c r="K47" s="64" t="str">
        <f t="shared" si="14"/>
        <v>44-11</v>
      </c>
      <c r="L47" s="64" t="str">
        <f t="shared" si="15"/>
        <v>44-12</v>
      </c>
      <c r="M47" s="64" t="str">
        <f t="shared" si="16"/>
        <v>44-13</v>
      </c>
      <c r="N47" s="64" t="str">
        <f t="shared" si="17"/>
        <v>44-14</v>
      </c>
      <c r="O47" s="64" t="str">
        <f t="shared" si="18"/>
        <v>44-15</v>
      </c>
      <c r="P47" s="64" t="str">
        <f t="shared" si="19"/>
        <v>44-16</v>
      </c>
      <c r="Q47" s="64" t="str">
        <f t="shared" si="20"/>
        <v>44-17</v>
      </c>
      <c r="R47" s="64" t="str">
        <f t="shared" si="21"/>
        <v>44-18</v>
      </c>
      <c r="S47" s="64" t="str">
        <f t="shared" si="22"/>
        <v>44-19</v>
      </c>
      <c r="T47" s="64" t="str">
        <f t="shared" si="23"/>
        <v>44-20</v>
      </c>
      <c r="U47" s="64" t="str">
        <f t="shared" si="24"/>
        <v>44-21</v>
      </c>
      <c r="V47" s="64" t="str">
        <f t="shared" si="25"/>
        <v>44-24</v>
      </c>
      <c r="W47" s="5" t="s">
        <v>34</v>
      </c>
      <c r="X47" s="65" t="s">
        <v>246</v>
      </c>
      <c r="Y47" s="197">
        <v>44</v>
      </c>
      <c r="Z47" s="630">
        <v>1</v>
      </c>
      <c r="AA47" s="630">
        <v>3</v>
      </c>
      <c r="AB47" s="630"/>
      <c r="AC47" s="630"/>
      <c r="AD47" s="630">
        <v>4852</v>
      </c>
      <c r="AE47" s="630"/>
      <c r="AF47" s="630">
        <v>3</v>
      </c>
      <c r="AG47" s="630">
        <v>1</v>
      </c>
      <c r="AH47" s="630">
        <v>460</v>
      </c>
      <c r="AI47" s="630"/>
      <c r="AJ47" s="630"/>
      <c r="AK47" s="630"/>
      <c r="AL47" s="630">
        <v>6</v>
      </c>
      <c r="AM47" s="630"/>
      <c r="AN47" s="630">
        <v>152</v>
      </c>
      <c r="AO47" s="630"/>
      <c r="AP47" s="630">
        <v>2</v>
      </c>
      <c r="AQ47" s="630"/>
      <c r="AR47" s="630">
        <v>2</v>
      </c>
      <c r="AS47" s="630"/>
      <c r="AT47" s="630"/>
      <c r="AU47" s="630">
        <v>3</v>
      </c>
      <c r="AV47" s="630"/>
      <c r="AW47" s="630"/>
      <c r="AX47" s="196">
        <f t="shared" si="38"/>
        <v>5485</v>
      </c>
    </row>
    <row r="48" spans="1:50">
      <c r="A48" s="64" t="str">
        <f t="shared" si="4"/>
        <v>59-1</v>
      </c>
      <c r="B48" s="64" t="str">
        <f t="shared" si="5"/>
        <v>59-2</v>
      </c>
      <c r="C48" s="64" t="str">
        <f t="shared" si="6"/>
        <v>59-3</v>
      </c>
      <c r="D48" s="64" t="str">
        <f t="shared" si="7"/>
        <v>59-4</v>
      </c>
      <c r="E48" s="64" t="str">
        <f t="shared" si="8"/>
        <v>59-5</v>
      </c>
      <c r="F48" s="64" t="str">
        <f t="shared" si="9"/>
        <v>59-6</v>
      </c>
      <c r="G48" s="64" t="str">
        <f t="shared" si="10"/>
        <v>59-7</v>
      </c>
      <c r="H48" s="64" t="str">
        <f t="shared" si="11"/>
        <v>59-8</v>
      </c>
      <c r="I48" s="64" t="str">
        <f t="shared" si="12"/>
        <v>59-9</v>
      </c>
      <c r="J48" s="64" t="str">
        <f t="shared" si="13"/>
        <v>59-10</v>
      </c>
      <c r="K48" s="64" t="str">
        <f t="shared" si="14"/>
        <v>59-11</v>
      </c>
      <c r="L48" s="64" t="str">
        <f t="shared" si="15"/>
        <v>59-12</v>
      </c>
      <c r="M48" s="64" t="str">
        <f t="shared" si="16"/>
        <v>59-13</v>
      </c>
      <c r="N48" s="64" t="str">
        <f t="shared" si="17"/>
        <v>59-14</v>
      </c>
      <c r="O48" s="64" t="str">
        <f t="shared" si="18"/>
        <v>59-15</v>
      </c>
      <c r="P48" s="64" t="str">
        <f t="shared" si="19"/>
        <v>59-16</v>
      </c>
      <c r="Q48" s="64" t="str">
        <f t="shared" si="20"/>
        <v>59-17</v>
      </c>
      <c r="R48" s="64" t="str">
        <f t="shared" si="21"/>
        <v>59-18</v>
      </c>
      <c r="S48" s="64" t="str">
        <f t="shared" si="22"/>
        <v>59-19</v>
      </c>
      <c r="T48" s="64" t="str">
        <f t="shared" si="23"/>
        <v>59-20</v>
      </c>
      <c r="U48" s="64" t="str">
        <f t="shared" si="24"/>
        <v>59-21</v>
      </c>
      <c r="V48" s="64" t="str">
        <f t="shared" si="25"/>
        <v>59-24</v>
      </c>
      <c r="W48" s="5" t="s">
        <v>107</v>
      </c>
      <c r="X48" s="65" t="s">
        <v>246</v>
      </c>
      <c r="Y48" s="197">
        <v>59</v>
      </c>
      <c r="Z48" s="630">
        <v>15</v>
      </c>
      <c r="AA48" s="630">
        <v>1</v>
      </c>
      <c r="AB48" s="630"/>
      <c r="AC48" s="630">
        <v>2</v>
      </c>
      <c r="AD48" s="630">
        <v>1913</v>
      </c>
      <c r="AE48" s="630"/>
      <c r="AF48" s="630">
        <v>30</v>
      </c>
      <c r="AG48" s="630">
        <v>1</v>
      </c>
      <c r="AH48" s="630">
        <v>139</v>
      </c>
      <c r="AI48" s="630"/>
      <c r="AJ48" s="630"/>
      <c r="AK48" s="630"/>
      <c r="AL48" s="630"/>
      <c r="AM48" s="630"/>
      <c r="AN48" s="630">
        <v>725</v>
      </c>
      <c r="AO48" s="630"/>
      <c r="AP48" s="630"/>
      <c r="AQ48" s="630"/>
      <c r="AR48" s="630">
        <v>3</v>
      </c>
      <c r="AS48" s="630"/>
      <c r="AT48" s="630"/>
      <c r="AU48" s="630"/>
      <c r="AV48" s="630"/>
      <c r="AW48" s="630"/>
      <c r="AX48" s="196">
        <f t="shared" si="38"/>
        <v>2829</v>
      </c>
    </row>
    <row r="49" spans="1:50">
      <c r="A49" s="64" t="str">
        <f t="shared" si="4"/>
        <v>113-1</v>
      </c>
      <c r="B49" s="64" t="str">
        <f t="shared" si="5"/>
        <v>113-2</v>
      </c>
      <c r="C49" s="64" t="str">
        <f t="shared" si="6"/>
        <v>113-3</v>
      </c>
      <c r="D49" s="64" t="str">
        <f t="shared" si="7"/>
        <v>113-4</v>
      </c>
      <c r="E49" s="64" t="str">
        <f t="shared" si="8"/>
        <v>113-5</v>
      </c>
      <c r="F49" s="64" t="str">
        <f t="shared" si="9"/>
        <v>113-6</v>
      </c>
      <c r="G49" s="64" t="str">
        <f t="shared" si="10"/>
        <v>113-7</v>
      </c>
      <c r="H49" s="64" t="str">
        <f t="shared" si="11"/>
        <v>113-8</v>
      </c>
      <c r="I49" s="64" t="str">
        <f t="shared" si="12"/>
        <v>113-9</v>
      </c>
      <c r="J49" s="64" t="str">
        <f t="shared" si="13"/>
        <v>113-10</v>
      </c>
      <c r="K49" s="64" t="str">
        <f t="shared" si="14"/>
        <v>113-11</v>
      </c>
      <c r="L49" s="64" t="str">
        <f t="shared" si="15"/>
        <v>113-12</v>
      </c>
      <c r="M49" s="64" t="str">
        <f t="shared" si="16"/>
        <v>113-13</v>
      </c>
      <c r="N49" s="64" t="str">
        <f t="shared" si="17"/>
        <v>113-14</v>
      </c>
      <c r="O49" s="64" t="str">
        <f t="shared" si="18"/>
        <v>113-15</v>
      </c>
      <c r="P49" s="64" t="str">
        <f t="shared" si="19"/>
        <v>113-16</v>
      </c>
      <c r="Q49" s="64" t="str">
        <f t="shared" si="20"/>
        <v>113-17</v>
      </c>
      <c r="R49" s="64" t="str">
        <f t="shared" si="21"/>
        <v>113-18</v>
      </c>
      <c r="S49" s="64" t="str">
        <f t="shared" si="22"/>
        <v>113-19</v>
      </c>
      <c r="T49" s="64" t="str">
        <f t="shared" si="23"/>
        <v>113-20</v>
      </c>
      <c r="U49" s="64" t="str">
        <f t="shared" si="24"/>
        <v>113-21</v>
      </c>
      <c r="V49" s="64" t="str">
        <f t="shared" si="25"/>
        <v>113-24</v>
      </c>
      <c r="W49" s="5" t="s">
        <v>36</v>
      </c>
      <c r="X49" s="65" t="s">
        <v>246</v>
      </c>
      <c r="Y49" s="197">
        <v>113</v>
      </c>
      <c r="Z49" s="630">
        <v>3</v>
      </c>
      <c r="AA49" s="630">
        <v>3</v>
      </c>
      <c r="AB49" s="630">
        <v>1</v>
      </c>
      <c r="AC49" s="630">
        <v>3</v>
      </c>
      <c r="AD49" s="630">
        <v>4986</v>
      </c>
      <c r="AE49" s="630"/>
      <c r="AF49" s="630">
        <v>11</v>
      </c>
      <c r="AG49" s="630">
        <v>1</v>
      </c>
      <c r="AH49" s="630">
        <v>216</v>
      </c>
      <c r="AI49" s="630"/>
      <c r="AJ49" s="630"/>
      <c r="AK49" s="630"/>
      <c r="AL49" s="630"/>
      <c r="AM49" s="630"/>
      <c r="AN49" s="630">
        <v>364</v>
      </c>
      <c r="AO49" s="630"/>
      <c r="AP49" s="630"/>
      <c r="AQ49" s="630"/>
      <c r="AR49" s="630"/>
      <c r="AS49" s="630"/>
      <c r="AT49" s="630"/>
      <c r="AU49" s="630"/>
      <c r="AV49" s="630"/>
      <c r="AW49" s="630"/>
      <c r="AX49" s="196">
        <f t="shared" si="38"/>
        <v>5588</v>
      </c>
    </row>
    <row r="50" spans="1:50">
      <c r="A50" s="64" t="str">
        <f t="shared" si="4"/>
        <v>125-1</v>
      </c>
      <c r="B50" s="64" t="str">
        <f t="shared" si="5"/>
        <v>125-2</v>
      </c>
      <c r="C50" s="64" t="str">
        <f t="shared" si="6"/>
        <v>125-3</v>
      </c>
      <c r="D50" s="64" t="str">
        <f t="shared" si="7"/>
        <v>125-4</v>
      </c>
      <c r="E50" s="64" t="str">
        <f t="shared" si="8"/>
        <v>125-5</v>
      </c>
      <c r="F50" s="64" t="str">
        <f t="shared" si="9"/>
        <v>125-6</v>
      </c>
      <c r="G50" s="64" t="str">
        <f t="shared" si="10"/>
        <v>125-7</v>
      </c>
      <c r="H50" s="64" t="str">
        <f t="shared" si="11"/>
        <v>125-8</v>
      </c>
      <c r="I50" s="64" t="str">
        <f t="shared" si="12"/>
        <v>125-9</v>
      </c>
      <c r="J50" s="64" t="str">
        <f t="shared" si="13"/>
        <v>125-10</v>
      </c>
      <c r="K50" s="64" t="str">
        <f t="shared" si="14"/>
        <v>125-11</v>
      </c>
      <c r="L50" s="64" t="str">
        <f t="shared" si="15"/>
        <v>125-12</v>
      </c>
      <c r="M50" s="64" t="str">
        <f t="shared" si="16"/>
        <v>125-13</v>
      </c>
      <c r="N50" s="64" t="str">
        <f t="shared" si="17"/>
        <v>125-14</v>
      </c>
      <c r="O50" s="64" t="str">
        <f t="shared" si="18"/>
        <v>125-15</v>
      </c>
      <c r="P50" s="64" t="str">
        <f t="shared" si="19"/>
        <v>125-16</v>
      </c>
      <c r="Q50" s="64" t="str">
        <f t="shared" si="20"/>
        <v>125-17</v>
      </c>
      <c r="R50" s="64" t="str">
        <f t="shared" si="21"/>
        <v>125-18</v>
      </c>
      <c r="S50" s="64" t="str">
        <f t="shared" si="22"/>
        <v>125-19</v>
      </c>
      <c r="T50" s="64" t="str">
        <f t="shared" si="23"/>
        <v>125-20</v>
      </c>
      <c r="U50" s="64" t="str">
        <f t="shared" si="24"/>
        <v>125-21</v>
      </c>
      <c r="V50" s="64" t="str">
        <f t="shared" si="25"/>
        <v>125-24</v>
      </c>
      <c r="W50" s="5" t="s">
        <v>74</v>
      </c>
      <c r="X50" s="65" t="s">
        <v>246</v>
      </c>
      <c r="Y50" s="197">
        <v>125</v>
      </c>
      <c r="Z50" s="630">
        <v>2</v>
      </c>
      <c r="AA50" s="630"/>
      <c r="AB50" s="630"/>
      <c r="AC50" s="630"/>
      <c r="AD50" s="630">
        <v>6252</v>
      </c>
      <c r="AE50" s="630"/>
      <c r="AF50" s="630">
        <v>2</v>
      </c>
      <c r="AG50" s="630">
        <v>1</v>
      </c>
      <c r="AH50" s="630">
        <v>361</v>
      </c>
      <c r="AI50" s="630"/>
      <c r="AJ50" s="630"/>
      <c r="AK50" s="630"/>
      <c r="AL50" s="630"/>
      <c r="AM50" s="630"/>
      <c r="AN50" s="630">
        <v>6</v>
      </c>
      <c r="AO50" s="630"/>
      <c r="AP50" s="630"/>
      <c r="AQ50" s="630"/>
      <c r="AR50" s="630"/>
      <c r="AS50" s="630"/>
      <c r="AT50" s="630"/>
      <c r="AU50" s="630"/>
      <c r="AV50" s="630"/>
      <c r="AW50" s="630">
        <v>1</v>
      </c>
      <c r="AX50" s="196">
        <f t="shared" si="38"/>
        <v>6624</v>
      </c>
    </row>
    <row r="51" spans="1:50">
      <c r="A51" s="64" t="str">
        <f t="shared" si="4"/>
        <v>138-1</v>
      </c>
      <c r="B51" s="64" t="str">
        <f t="shared" si="5"/>
        <v>138-2</v>
      </c>
      <c r="C51" s="64" t="str">
        <f t="shared" si="6"/>
        <v>138-3</v>
      </c>
      <c r="D51" s="64" t="str">
        <f t="shared" si="7"/>
        <v>138-4</v>
      </c>
      <c r="E51" s="64" t="str">
        <f t="shared" si="8"/>
        <v>138-5</v>
      </c>
      <c r="F51" s="64" t="str">
        <f t="shared" si="9"/>
        <v>138-6</v>
      </c>
      <c r="G51" s="64" t="str">
        <f t="shared" si="10"/>
        <v>138-7</v>
      </c>
      <c r="H51" s="64" t="str">
        <f t="shared" si="11"/>
        <v>138-8</v>
      </c>
      <c r="I51" s="64" t="str">
        <f t="shared" si="12"/>
        <v>138-9</v>
      </c>
      <c r="J51" s="64" t="str">
        <f t="shared" si="13"/>
        <v>138-10</v>
      </c>
      <c r="K51" s="64" t="str">
        <f t="shared" si="14"/>
        <v>138-11</v>
      </c>
      <c r="L51" s="64" t="str">
        <f t="shared" si="15"/>
        <v>138-12</v>
      </c>
      <c r="M51" s="64" t="str">
        <f t="shared" si="16"/>
        <v>138-13</v>
      </c>
      <c r="N51" s="64" t="str">
        <f t="shared" si="17"/>
        <v>138-14</v>
      </c>
      <c r="O51" s="64" t="str">
        <f t="shared" si="18"/>
        <v>138-15</v>
      </c>
      <c r="P51" s="64" t="str">
        <f t="shared" si="19"/>
        <v>138-16</v>
      </c>
      <c r="Q51" s="64" t="str">
        <f t="shared" si="20"/>
        <v>138-17</v>
      </c>
      <c r="R51" s="64" t="str">
        <f t="shared" si="21"/>
        <v>138-18</v>
      </c>
      <c r="S51" s="64" t="str">
        <f t="shared" si="22"/>
        <v>138-19</v>
      </c>
      <c r="T51" s="64" t="str">
        <f t="shared" si="23"/>
        <v>138-20</v>
      </c>
      <c r="U51" s="64" t="str">
        <f t="shared" si="24"/>
        <v>138-21</v>
      </c>
      <c r="V51" s="64" t="str">
        <f t="shared" si="25"/>
        <v>138-24</v>
      </c>
      <c r="W51" s="5" t="s">
        <v>37</v>
      </c>
      <c r="X51" s="65" t="s">
        <v>246</v>
      </c>
      <c r="Y51" s="197">
        <v>138</v>
      </c>
      <c r="Z51" s="630">
        <v>11</v>
      </c>
      <c r="AA51" s="630">
        <v>8</v>
      </c>
      <c r="AB51" s="630"/>
      <c r="AC51" s="630">
        <v>16</v>
      </c>
      <c r="AD51" s="630">
        <v>11254</v>
      </c>
      <c r="AE51" s="630">
        <v>1</v>
      </c>
      <c r="AF51" s="630">
        <v>221</v>
      </c>
      <c r="AG51" s="630">
        <v>1</v>
      </c>
      <c r="AH51" s="630">
        <v>209</v>
      </c>
      <c r="AI51" s="630"/>
      <c r="AJ51" s="630">
        <v>4</v>
      </c>
      <c r="AK51" s="630">
        <v>1</v>
      </c>
      <c r="AL51" s="630">
        <v>2</v>
      </c>
      <c r="AM51" s="630">
        <v>5</v>
      </c>
      <c r="AN51" s="630">
        <v>44</v>
      </c>
      <c r="AO51" s="630">
        <v>2</v>
      </c>
      <c r="AP51" s="630">
        <v>8</v>
      </c>
      <c r="AQ51" s="630">
        <v>1</v>
      </c>
      <c r="AR51" s="630">
        <v>1</v>
      </c>
      <c r="AS51" s="630"/>
      <c r="AT51" s="630"/>
      <c r="AU51" s="630">
        <v>1</v>
      </c>
      <c r="AV51" s="630"/>
      <c r="AW51" s="630"/>
      <c r="AX51" s="196">
        <f t="shared" si="38"/>
        <v>11790</v>
      </c>
    </row>
    <row r="52" spans="1:50">
      <c r="A52" s="64" t="str">
        <f t="shared" si="4"/>
        <v>234-1</v>
      </c>
      <c r="B52" s="64" t="str">
        <f t="shared" si="5"/>
        <v>234-2</v>
      </c>
      <c r="C52" s="64" t="str">
        <f t="shared" si="6"/>
        <v>234-3</v>
      </c>
      <c r="D52" s="64" t="str">
        <f t="shared" si="7"/>
        <v>234-4</v>
      </c>
      <c r="E52" s="64" t="str">
        <f t="shared" si="8"/>
        <v>234-5</v>
      </c>
      <c r="F52" s="64" t="str">
        <f t="shared" si="9"/>
        <v>234-6</v>
      </c>
      <c r="G52" s="64" t="str">
        <f t="shared" si="10"/>
        <v>234-7</v>
      </c>
      <c r="H52" s="64" t="str">
        <f t="shared" si="11"/>
        <v>234-8</v>
      </c>
      <c r="I52" s="64" t="str">
        <f t="shared" si="12"/>
        <v>234-9</v>
      </c>
      <c r="J52" s="64" t="str">
        <f t="shared" si="13"/>
        <v>234-10</v>
      </c>
      <c r="K52" s="64" t="str">
        <f t="shared" si="14"/>
        <v>234-11</v>
      </c>
      <c r="L52" s="64" t="str">
        <f t="shared" si="15"/>
        <v>234-12</v>
      </c>
      <c r="M52" s="64" t="str">
        <f t="shared" si="16"/>
        <v>234-13</v>
      </c>
      <c r="N52" s="64" t="str">
        <f t="shared" si="17"/>
        <v>234-14</v>
      </c>
      <c r="O52" s="64" t="str">
        <f t="shared" si="18"/>
        <v>234-15</v>
      </c>
      <c r="P52" s="64" t="str">
        <f t="shared" si="19"/>
        <v>234-16</v>
      </c>
      <c r="Q52" s="64" t="str">
        <f t="shared" si="20"/>
        <v>234-17</v>
      </c>
      <c r="R52" s="64" t="str">
        <f t="shared" si="21"/>
        <v>234-18</v>
      </c>
      <c r="S52" s="64" t="str">
        <f t="shared" si="22"/>
        <v>234-19</v>
      </c>
      <c r="T52" s="64" t="str">
        <f t="shared" si="23"/>
        <v>234-20</v>
      </c>
      <c r="U52" s="64" t="str">
        <f t="shared" si="24"/>
        <v>234-21</v>
      </c>
      <c r="V52" s="64" t="str">
        <f t="shared" si="25"/>
        <v>234-24</v>
      </c>
      <c r="W52" s="5" t="s">
        <v>78</v>
      </c>
      <c r="X52" s="65" t="s">
        <v>246</v>
      </c>
      <c r="Y52" s="197">
        <v>234</v>
      </c>
      <c r="Z52" s="630">
        <v>14</v>
      </c>
      <c r="AA52" s="630">
        <v>28</v>
      </c>
      <c r="AB52" s="630">
        <v>10</v>
      </c>
      <c r="AC52" s="630">
        <v>2</v>
      </c>
      <c r="AD52" s="630">
        <v>7690</v>
      </c>
      <c r="AE52" s="630"/>
      <c r="AF52" s="630">
        <v>61</v>
      </c>
      <c r="AG52" s="630">
        <v>32</v>
      </c>
      <c r="AH52" s="630">
        <v>4777</v>
      </c>
      <c r="AI52" s="630"/>
      <c r="AJ52" s="630"/>
      <c r="AK52" s="630"/>
      <c r="AL52" s="630"/>
      <c r="AM52" s="630"/>
      <c r="AN52" s="630">
        <v>3397</v>
      </c>
      <c r="AO52" s="630">
        <v>4</v>
      </c>
      <c r="AP52" s="630">
        <v>3818</v>
      </c>
      <c r="AQ52" s="630"/>
      <c r="AR52" s="630">
        <v>47</v>
      </c>
      <c r="AS52" s="630"/>
      <c r="AT52" s="630">
        <v>4</v>
      </c>
      <c r="AU52" s="630">
        <v>2</v>
      </c>
      <c r="AV52" s="630"/>
      <c r="AW52" s="630">
        <v>103</v>
      </c>
      <c r="AX52" s="196">
        <f t="shared" si="38"/>
        <v>19886</v>
      </c>
    </row>
    <row r="53" spans="1:50">
      <c r="A53" s="64" t="str">
        <f t="shared" si="4"/>
        <v>240-1</v>
      </c>
      <c r="B53" s="64" t="str">
        <f t="shared" si="5"/>
        <v>240-2</v>
      </c>
      <c r="C53" s="64" t="str">
        <f t="shared" si="6"/>
        <v>240-3</v>
      </c>
      <c r="D53" s="64" t="str">
        <f t="shared" si="7"/>
        <v>240-4</v>
      </c>
      <c r="E53" s="64" t="str">
        <f t="shared" si="8"/>
        <v>240-5</v>
      </c>
      <c r="F53" s="64" t="str">
        <f t="shared" si="9"/>
        <v>240-6</v>
      </c>
      <c r="G53" s="64" t="str">
        <f t="shared" si="10"/>
        <v>240-7</v>
      </c>
      <c r="H53" s="64" t="str">
        <f t="shared" si="11"/>
        <v>240-8</v>
      </c>
      <c r="I53" s="64" t="str">
        <f t="shared" si="12"/>
        <v>240-9</v>
      </c>
      <c r="J53" s="64" t="str">
        <f t="shared" si="13"/>
        <v>240-10</v>
      </c>
      <c r="K53" s="64" t="str">
        <f t="shared" si="14"/>
        <v>240-11</v>
      </c>
      <c r="L53" s="64" t="str">
        <f t="shared" si="15"/>
        <v>240-12</v>
      </c>
      <c r="M53" s="64" t="str">
        <f t="shared" si="16"/>
        <v>240-13</v>
      </c>
      <c r="N53" s="64" t="str">
        <f t="shared" si="17"/>
        <v>240-14</v>
      </c>
      <c r="O53" s="64" t="str">
        <f t="shared" si="18"/>
        <v>240-15</v>
      </c>
      <c r="P53" s="64" t="str">
        <f t="shared" si="19"/>
        <v>240-16</v>
      </c>
      <c r="Q53" s="64" t="str">
        <f t="shared" si="20"/>
        <v>240-17</v>
      </c>
      <c r="R53" s="64" t="str">
        <f t="shared" si="21"/>
        <v>240-18</v>
      </c>
      <c r="S53" s="64" t="str">
        <f t="shared" si="22"/>
        <v>240-19</v>
      </c>
      <c r="T53" s="64" t="str">
        <f t="shared" si="23"/>
        <v>240-20</v>
      </c>
      <c r="U53" s="64" t="str">
        <f t="shared" si="24"/>
        <v>240-21</v>
      </c>
      <c r="V53" s="64" t="str">
        <f t="shared" si="25"/>
        <v>240-24</v>
      </c>
      <c r="W53" s="5" t="s">
        <v>39</v>
      </c>
      <c r="X53" s="65" t="s">
        <v>246</v>
      </c>
      <c r="Y53" s="197">
        <v>240</v>
      </c>
      <c r="Z53" s="630">
        <v>2</v>
      </c>
      <c r="AA53" s="630">
        <v>1</v>
      </c>
      <c r="AB53" s="630"/>
      <c r="AC53" s="630"/>
      <c r="AD53" s="630">
        <v>6077</v>
      </c>
      <c r="AE53" s="630">
        <v>1</v>
      </c>
      <c r="AF53" s="630">
        <v>68</v>
      </c>
      <c r="AG53" s="630">
        <v>2</v>
      </c>
      <c r="AH53" s="630">
        <v>34</v>
      </c>
      <c r="AI53" s="630"/>
      <c r="AJ53" s="630"/>
      <c r="AK53" s="630"/>
      <c r="AL53" s="630">
        <v>1</v>
      </c>
      <c r="AM53" s="630">
        <v>4</v>
      </c>
      <c r="AN53" s="630">
        <v>981</v>
      </c>
      <c r="AO53" s="630"/>
      <c r="AP53" s="630"/>
      <c r="AQ53" s="630"/>
      <c r="AR53" s="630">
        <v>9</v>
      </c>
      <c r="AS53" s="630"/>
      <c r="AT53" s="630"/>
      <c r="AU53" s="630">
        <v>2</v>
      </c>
      <c r="AV53" s="630"/>
      <c r="AW53" s="630"/>
      <c r="AX53" s="196">
        <f t="shared" si="38"/>
        <v>7182</v>
      </c>
    </row>
    <row r="54" spans="1:50">
      <c r="A54" s="64" t="str">
        <f t="shared" si="4"/>
        <v>284-1</v>
      </c>
      <c r="B54" s="64" t="str">
        <f t="shared" si="5"/>
        <v>284-2</v>
      </c>
      <c r="C54" s="64" t="str">
        <f t="shared" si="6"/>
        <v>284-3</v>
      </c>
      <c r="D54" s="64" t="str">
        <f t="shared" si="7"/>
        <v>284-4</v>
      </c>
      <c r="E54" s="64" t="str">
        <f t="shared" si="8"/>
        <v>284-5</v>
      </c>
      <c r="F54" s="64" t="str">
        <f t="shared" si="9"/>
        <v>284-6</v>
      </c>
      <c r="G54" s="64" t="str">
        <f t="shared" si="10"/>
        <v>284-7</v>
      </c>
      <c r="H54" s="64" t="str">
        <f t="shared" si="11"/>
        <v>284-8</v>
      </c>
      <c r="I54" s="64" t="str">
        <f t="shared" si="12"/>
        <v>284-9</v>
      </c>
      <c r="J54" s="64" t="str">
        <f t="shared" si="13"/>
        <v>284-10</v>
      </c>
      <c r="K54" s="64" t="str">
        <f t="shared" si="14"/>
        <v>284-11</v>
      </c>
      <c r="L54" s="64" t="str">
        <f t="shared" si="15"/>
        <v>284-12</v>
      </c>
      <c r="M54" s="64" t="str">
        <f t="shared" si="16"/>
        <v>284-13</v>
      </c>
      <c r="N54" s="64" t="str">
        <f t="shared" si="17"/>
        <v>284-14</v>
      </c>
      <c r="O54" s="64" t="str">
        <f t="shared" si="18"/>
        <v>284-15</v>
      </c>
      <c r="P54" s="64" t="str">
        <f t="shared" si="19"/>
        <v>284-16</v>
      </c>
      <c r="Q54" s="64" t="str">
        <f t="shared" si="20"/>
        <v>284-17</v>
      </c>
      <c r="R54" s="64" t="str">
        <f t="shared" si="21"/>
        <v>284-18</v>
      </c>
      <c r="S54" s="64" t="str">
        <f t="shared" si="22"/>
        <v>284-19</v>
      </c>
      <c r="T54" s="64" t="str">
        <f t="shared" si="23"/>
        <v>284-20</v>
      </c>
      <c r="U54" s="64" t="str">
        <f t="shared" si="24"/>
        <v>284-21</v>
      </c>
      <c r="V54" s="64" t="str">
        <f t="shared" si="25"/>
        <v>284-24</v>
      </c>
      <c r="W54" s="5" t="s">
        <v>41</v>
      </c>
      <c r="X54" s="65" t="s">
        <v>246</v>
      </c>
      <c r="Y54" s="197">
        <v>284</v>
      </c>
      <c r="Z54" s="630">
        <v>62</v>
      </c>
      <c r="AA54" s="630">
        <v>10</v>
      </c>
      <c r="AB54" s="630"/>
      <c r="AC54" s="630">
        <v>8</v>
      </c>
      <c r="AD54" s="630">
        <v>8145</v>
      </c>
      <c r="AE54" s="630"/>
      <c r="AF54" s="630">
        <v>64</v>
      </c>
      <c r="AG54" s="630">
        <v>67</v>
      </c>
      <c r="AH54" s="630">
        <v>2167</v>
      </c>
      <c r="AI54" s="630">
        <v>3</v>
      </c>
      <c r="AJ54" s="630"/>
      <c r="AK54" s="630"/>
      <c r="AL54" s="630"/>
      <c r="AM54" s="630">
        <v>1</v>
      </c>
      <c r="AN54" s="630">
        <v>3753</v>
      </c>
      <c r="AO54" s="630">
        <v>39</v>
      </c>
      <c r="AP54" s="630">
        <v>4535</v>
      </c>
      <c r="AQ54" s="630">
        <v>3</v>
      </c>
      <c r="AR54" s="630">
        <v>7</v>
      </c>
      <c r="AS54" s="630"/>
      <c r="AT54" s="630"/>
      <c r="AU54" s="630">
        <v>2</v>
      </c>
      <c r="AV54" s="630"/>
      <c r="AW54" s="630">
        <v>2</v>
      </c>
      <c r="AX54" s="196">
        <f t="shared" si="38"/>
        <v>18866</v>
      </c>
    </row>
    <row r="55" spans="1:50">
      <c r="A55" s="64" t="str">
        <f t="shared" si="4"/>
        <v>306-1</v>
      </c>
      <c r="B55" s="64" t="str">
        <f t="shared" si="5"/>
        <v>306-2</v>
      </c>
      <c r="C55" s="64" t="str">
        <f t="shared" si="6"/>
        <v>306-3</v>
      </c>
      <c r="D55" s="64" t="str">
        <f t="shared" si="7"/>
        <v>306-4</v>
      </c>
      <c r="E55" s="64" t="str">
        <f t="shared" si="8"/>
        <v>306-5</v>
      </c>
      <c r="F55" s="64" t="str">
        <f t="shared" si="9"/>
        <v>306-6</v>
      </c>
      <c r="G55" s="64" t="str">
        <f t="shared" si="10"/>
        <v>306-7</v>
      </c>
      <c r="H55" s="64" t="str">
        <f t="shared" si="11"/>
        <v>306-8</v>
      </c>
      <c r="I55" s="64" t="str">
        <f t="shared" si="12"/>
        <v>306-9</v>
      </c>
      <c r="J55" s="64" t="str">
        <f t="shared" si="13"/>
        <v>306-10</v>
      </c>
      <c r="K55" s="64" t="str">
        <f t="shared" si="14"/>
        <v>306-11</v>
      </c>
      <c r="L55" s="64" t="str">
        <f t="shared" si="15"/>
        <v>306-12</v>
      </c>
      <c r="M55" s="64" t="str">
        <f t="shared" si="16"/>
        <v>306-13</v>
      </c>
      <c r="N55" s="64" t="str">
        <f t="shared" si="17"/>
        <v>306-14</v>
      </c>
      <c r="O55" s="64" t="str">
        <f t="shared" si="18"/>
        <v>306-15</v>
      </c>
      <c r="P55" s="64" t="str">
        <f t="shared" si="19"/>
        <v>306-16</v>
      </c>
      <c r="Q55" s="64" t="str">
        <f t="shared" si="20"/>
        <v>306-17</v>
      </c>
      <c r="R55" s="64" t="str">
        <f t="shared" si="21"/>
        <v>306-18</v>
      </c>
      <c r="S55" s="64" t="str">
        <f t="shared" si="22"/>
        <v>306-19</v>
      </c>
      <c r="T55" s="64" t="str">
        <f t="shared" si="23"/>
        <v>306-20</v>
      </c>
      <c r="U55" s="64" t="str">
        <f t="shared" si="24"/>
        <v>306-21</v>
      </c>
      <c r="V55" s="64" t="str">
        <f t="shared" si="25"/>
        <v>306-24</v>
      </c>
      <c r="W55" s="5" t="s">
        <v>80</v>
      </c>
      <c r="X55" s="65" t="s">
        <v>246</v>
      </c>
      <c r="Y55" s="197">
        <v>306</v>
      </c>
      <c r="Z55" s="630"/>
      <c r="AA55" s="630"/>
      <c r="AB55" s="630"/>
      <c r="AC55" s="630">
        <v>2</v>
      </c>
      <c r="AD55" s="630">
        <v>3421</v>
      </c>
      <c r="AE55" s="630"/>
      <c r="AF55" s="630"/>
      <c r="AG55" s="630">
        <v>2</v>
      </c>
      <c r="AH55" s="630">
        <v>53</v>
      </c>
      <c r="AI55" s="630"/>
      <c r="AJ55" s="630"/>
      <c r="AK55" s="630"/>
      <c r="AL55" s="630"/>
      <c r="AM55" s="630"/>
      <c r="AN55" s="630">
        <v>42</v>
      </c>
      <c r="AO55" s="630"/>
      <c r="AP55" s="630">
        <v>7</v>
      </c>
      <c r="AQ55" s="630"/>
      <c r="AR55" s="630">
        <v>1</v>
      </c>
      <c r="AS55" s="630"/>
      <c r="AT55" s="630"/>
      <c r="AU55" s="630"/>
      <c r="AV55" s="630"/>
      <c r="AW55" s="630"/>
      <c r="AX55" s="196">
        <f t="shared" si="38"/>
        <v>3528</v>
      </c>
    </row>
    <row r="56" spans="1:50">
      <c r="A56" s="64" t="str">
        <f t="shared" si="4"/>
        <v>347-1</v>
      </c>
      <c r="B56" s="64" t="str">
        <f t="shared" si="5"/>
        <v>347-2</v>
      </c>
      <c r="C56" s="64" t="str">
        <f t="shared" si="6"/>
        <v>347-3</v>
      </c>
      <c r="D56" s="64" t="str">
        <f t="shared" si="7"/>
        <v>347-4</v>
      </c>
      <c r="E56" s="64" t="str">
        <f t="shared" si="8"/>
        <v>347-5</v>
      </c>
      <c r="F56" s="64" t="str">
        <f t="shared" si="9"/>
        <v>347-6</v>
      </c>
      <c r="G56" s="64" t="str">
        <f t="shared" si="10"/>
        <v>347-7</v>
      </c>
      <c r="H56" s="64" t="str">
        <f t="shared" si="11"/>
        <v>347-8</v>
      </c>
      <c r="I56" s="64" t="str">
        <f t="shared" si="12"/>
        <v>347-9</v>
      </c>
      <c r="J56" s="64" t="str">
        <f t="shared" si="13"/>
        <v>347-10</v>
      </c>
      <c r="K56" s="64" t="str">
        <f t="shared" si="14"/>
        <v>347-11</v>
      </c>
      <c r="L56" s="64" t="str">
        <f t="shared" si="15"/>
        <v>347-12</v>
      </c>
      <c r="M56" s="64" t="str">
        <f t="shared" si="16"/>
        <v>347-13</v>
      </c>
      <c r="N56" s="64" t="str">
        <f t="shared" si="17"/>
        <v>347-14</v>
      </c>
      <c r="O56" s="64" t="str">
        <f t="shared" si="18"/>
        <v>347-15</v>
      </c>
      <c r="P56" s="64" t="str">
        <f t="shared" si="19"/>
        <v>347-16</v>
      </c>
      <c r="Q56" s="64" t="str">
        <f t="shared" si="20"/>
        <v>347-17</v>
      </c>
      <c r="R56" s="64" t="str">
        <f t="shared" si="21"/>
        <v>347-18</v>
      </c>
      <c r="S56" s="64" t="str">
        <f t="shared" si="22"/>
        <v>347-19</v>
      </c>
      <c r="T56" s="64" t="str">
        <f t="shared" si="23"/>
        <v>347-20</v>
      </c>
      <c r="U56" s="64" t="str">
        <f t="shared" si="24"/>
        <v>347-21</v>
      </c>
      <c r="V56" s="64" t="str">
        <f t="shared" si="25"/>
        <v>347-24</v>
      </c>
      <c r="W56" s="4" t="s">
        <v>82</v>
      </c>
      <c r="X56" s="65" t="s">
        <v>246</v>
      </c>
      <c r="Y56" s="197">
        <v>347</v>
      </c>
      <c r="Z56" s="630">
        <v>2</v>
      </c>
      <c r="AA56" s="630">
        <v>5</v>
      </c>
      <c r="AB56" s="630"/>
      <c r="AC56" s="630">
        <v>3</v>
      </c>
      <c r="AD56" s="630">
        <v>3169</v>
      </c>
      <c r="AE56" s="630">
        <v>1</v>
      </c>
      <c r="AF56" s="630">
        <v>20</v>
      </c>
      <c r="AG56" s="630"/>
      <c r="AH56" s="630">
        <v>229</v>
      </c>
      <c r="AI56" s="630">
        <v>1</v>
      </c>
      <c r="AJ56" s="630"/>
      <c r="AK56" s="630"/>
      <c r="AL56" s="630">
        <v>1</v>
      </c>
      <c r="AM56" s="630">
        <v>1</v>
      </c>
      <c r="AN56" s="630">
        <v>211</v>
      </c>
      <c r="AO56" s="630"/>
      <c r="AP56" s="630"/>
      <c r="AQ56" s="630"/>
      <c r="AR56" s="630"/>
      <c r="AS56" s="630"/>
      <c r="AT56" s="630"/>
      <c r="AU56" s="630">
        <v>4</v>
      </c>
      <c r="AV56" s="630"/>
      <c r="AW56" s="630"/>
      <c r="AX56" s="196">
        <f t="shared" si="38"/>
        <v>3647</v>
      </c>
    </row>
    <row r="57" spans="1:50">
      <c r="A57" s="64" t="str">
        <f t="shared" si="4"/>
        <v>411-1</v>
      </c>
      <c r="B57" s="64" t="str">
        <f t="shared" si="5"/>
        <v>411-2</v>
      </c>
      <c r="C57" s="64" t="str">
        <f t="shared" si="6"/>
        <v>411-3</v>
      </c>
      <c r="D57" s="64" t="str">
        <f t="shared" si="7"/>
        <v>411-4</v>
      </c>
      <c r="E57" s="64" t="str">
        <f t="shared" si="8"/>
        <v>411-5</v>
      </c>
      <c r="F57" s="64" t="str">
        <f t="shared" si="9"/>
        <v>411-6</v>
      </c>
      <c r="G57" s="64" t="str">
        <f t="shared" si="10"/>
        <v>411-7</v>
      </c>
      <c r="H57" s="64" t="str">
        <f t="shared" si="11"/>
        <v>411-8</v>
      </c>
      <c r="I57" s="64" t="str">
        <f t="shared" si="12"/>
        <v>411-9</v>
      </c>
      <c r="J57" s="64" t="str">
        <f t="shared" si="13"/>
        <v>411-10</v>
      </c>
      <c r="K57" s="64" t="str">
        <f t="shared" si="14"/>
        <v>411-11</v>
      </c>
      <c r="L57" s="64" t="str">
        <f t="shared" si="15"/>
        <v>411-12</v>
      </c>
      <c r="M57" s="64" t="str">
        <f t="shared" si="16"/>
        <v>411-13</v>
      </c>
      <c r="N57" s="64" t="str">
        <f t="shared" si="17"/>
        <v>411-14</v>
      </c>
      <c r="O57" s="64" t="str">
        <f t="shared" si="18"/>
        <v>411-15</v>
      </c>
      <c r="P57" s="64" t="str">
        <f t="shared" si="19"/>
        <v>411-16</v>
      </c>
      <c r="Q57" s="64" t="str">
        <f t="shared" si="20"/>
        <v>411-17</v>
      </c>
      <c r="R57" s="64" t="str">
        <f t="shared" si="21"/>
        <v>411-18</v>
      </c>
      <c r="S57" s="64" t="str">
        <f t="shared" si="22"/>
        <v>411-19</v>
      </c>
      <c r="T57" s="64" t="str">
        <f t="shared" si="23"/>
        <v>411-20</v>
      </c>
      <c r="U57" s="64" t="str">
        <f t="shared" si="24"/>
        <v>411-21</v>
      </c>
      <c r="V57" s="64" t="str">
        <f t="shared" si="25"/>
        <v>411-24</v>
      </c>
      <c r="W57" s="4" t="s">
        <v>47</v>
      </c>
      <c r="X57" s="65" t="s">
        <v>246</v>
      </c>
      <c r="Y57" s="197">
        <v>411</v>
      </c>
      <c r="Z57" s="630">
        <v>6</v>
      </c>
      <c r="AA57" s="630">
        <v>3</v>
      </c>
      <c r="AB57" s="630"/>
      <c r="AC57" s="630"/>
      <c r="AD57" s="630">
        <v>5930</v>
      </c>
      <c r="AE57" s="630"/>
      <c r="AF57" s="630">
        <v>7</v>
      </c>
      <c r="AG57" s="630">
        <v>1</v>
      </c>
      <c r="AH57" s="630">
        <v>1379</v>
      </c>
      <c r="AI57" s="630">
        <v>1</v>
      </c>
      <c r="AJ57" s="630"/>
      <c r="AK57" s="630"/>
      <c r="AL57" s="630"/>
      <c r="AM57" s="630"/>
      <c r="AN57" s="630">
        <v>63</v>
      </c>
      <c r="AO57" s="630">
        <v>1</v>
      </c>
      <c r="AP57" s="630"/>
      <c r="AQ57" s="630">
        <v>2</v>
      </c>
      <c r="AR57" s="630">
        <v>5</v>
      </c>
      <c r="AS57" s="630"/>
      <c r="AT57" s="630"/>
      <c r="AU57" s="630">
        <v>3</v>
      </c>
      <c r="AV57" s="630"/>
      <c r="AW57" s="630"/>
      <c r="AX57" s="196">
        <f t="shared" si="38"/>
        <v>7401</v>
      </c>
    </row>
    <row r="58" spans="1:50">
      <c r="A58" s="64" t="str">
        <f t="shared" si="4"/>
        <v>501-1</v>
      </c>
      <c r="B58" s="64" t="str">
        <f t="shared" si="5"/>
        <v>501-2</v>
      </c>
      <c r="C58" s="64" t="str">
        <f t="shared" si="6"/>
        <v>501-3</v>
      </c>
      <c r="D58" s="64" t="str">
        <f t="shared" si="7"/>
        <v>501-4</v>
      </c>
      <c r="E58" s="64" t="str">
        <f t="shared" si="8"/>
        <v>501-5</v>
      </c>
      <c r="F58" s="64" t="str">
        <f t="shared" si="9"/>
        <v>501-6</v>
      </c>
      <c r="G58" s="64" t="str">
        <f t="shared" si="10"/>
        <v>501-7</v>
      </c>
      <c r="H58" s="64" t="str">
        <f t="shared" si="11"/>
        <v>501-8</v>
      </c>
      <c r="I58" s="64" t="str">
        <f t="shared" si="12"/>
        <v>501-9</v>
      </c>
      <c r="J58" s="64" t="str">
        <f t="shared" si="13"/>
        <v>501-10</v>
      </c>
      <c r="K58" s="64" t="str">
        <f t="shared" si="14"/>
        <v>501-11</v>
      </c>
      <c r="L58" s="64" t="str">
        <f t="shared" si="15"/>
        <v>501-12</v>
      </c>
      <c r="M58" s="64" t="str">
        <f t="shared" si="16"/>
        <v>501-13</v>
      </c>
      <c r="N58" s="64" t="str">
        <f t="shared" si="17"/>
        <v>501-14</v>
      </c>
      <c r="O58" s="64" t="str">
        <f t="shared" si="18"/>
        <v>501-15</v>
      </c>
      <c r="P58" s="64" t="str">
        <f t="shared" si="19"/>
        <v>501-16</v>
      </c>
      <c r="Q58" s="64" t="str">
        <f t="shared" si="20"/>
        <v>501-17</v>
      </c>
      <c r="R58" s="64" t="str">
        <f t="shared" si="21"/>
        <v>501-18</v>
      </c>
      <c r="S58" s="64" t="str">
        <f t="shared" si="22"/>
        <v>501-19</v>
      </c>
      <c r="T58" s="64" t="str">
        <f t="shared" si="23"/>
        <v>501-20</v>
      </c>
      <c r="U58" s="64" t="str">
        <f t="shared" si="24"/>
        <v>501-21</v>
      </c>
      <c r="V58" s="64" t="str">
        <f t="shared" si="25"/>
        <v>501-24</v>
      </c>
      <c r="W58" s="4" t="s">
        <v>50</v>
      </c>
      <c r="X58" s="65" t="s">
        <v>246</v>
      </c>
      <c r="Y58" s="197">
        <v>501</v>
      </c>
      <c r="Z58" s="630"/>
      <c r="AA58" s="630">
        <v>1</v>
      </c>
      <c r="AB58" s="630"/>
      <c r="AC58" s="630"/>
      <c r="AD58" s="630">
        <v>1677</v>
      </c>
      <c r="AE58" s="630"/>
      <c r="AF58" s="630">
        <v>3</v>
      </c>
      <c r="AG58" s="630">
        <v>3</v>
      </c>
      <c r="AH58" s="630">
        <v>45</v>
      </c>
      <c r="AI58" s="630">
        <v>1</v>
      </c>
      <c r="AJ58" s="630"/>
      <c r="AK58" s="630"/>
      <c r="AL58" s="630"/>
      <c r="AM58" s="630"/>
      <c r="AN58" s="630">
        <v>36</v>
      </c>
      <c r="AO58" s="630"/>
      <c r="AP58" s="630">
        <v>2</v>
      </c>
      <c r="AQ58" s="630"/>
      <c r="AR58" s="630">
        <v>1</v>
      </c>
      <c r="AS58" s="630"/>
      <c r="AT58" s="630"/>
      <c r="AU58" s="630"/>
      <c r="AV58" s="630"/>
      <c r="AW58" s="630"/>
      <c r="AX58" s="196">
        <f t="shared" si="38"/>
        <v>1769</v>
      </c>
    </row>
    <row r="59" spans="1:50">
      <c r="A59" s="64" t="str">
        <f t="shared" si="4"/>
        <v>543-1</v>
      </c>
      <c r="B59" s="64" t="str">
        <f t="shared" si="5"/>
        <v>543-2</v>
      </c>
      <c r="C59" s="64" t="str">
        <f t="shared" si="6"/>
        <v>543-3</v>
      </c>
      <c r="D59" s="64" t="str">
        <f t="shared" si="7"/>
        <v>543-4</v>
      </c>
      <c r="E59" s="64" t="str">
        <f t="shared" si="8"/>
        <v>543-5</v>
      </c>
      <c r="F59" s="64" t="str">
        <f t="shared" si="9"/>
        <v>543-6</v>
      </c>
      <c r="G59" s="64" t="str">
        <f t="shared" si="10"/>
        <v>543-7</v>
      </c>
      <c r="H59" s="64" t="str">
        <f t="shared" si="11"/>
        <v>543-8</v>
      </c>
      <c r="I59" s="64" t="str">
        <f t="shared" si="12"/>
        <v>543-9</v>
      </c>
      <c r="J59" s="64" t="str">
        <f t="shared" si="13"/>
        <v>543-10</v>
      </c>
      <c r="K59" s="64" t="str">
        <f t="shared" si="14"/>
        <v>543-11</v>
      </c>
      <c r="L59" s="64" t="str">
        <f t="shared" si="15"/>
        <v>543-12</v>
      </c>
      <c r="M59" s="64" t="str">
        <f t="shared" si="16"/>
        <v>543-13</v>
      </c>
      <c r="N59" s="64" t="str">
        <f t="shared" si="17"/>
        <v>543-14</v>
      </c>
      <c r="O59" s="64" t="str">
        <f t="shared" si="18"/>
        <v>543-15</v>
      </c>
      <c r="P59" s="64" t="str">
        <f t="shared" si="19"/>
        <v>543-16</v>
      </c>
      <c r="Q59" s="64" t="str">
        <f t="shared" si="20"/>
        <v>543-17</v>
      </c>
      <c r="R59" s="64" t="str">
        <f t="shared" si="21"/>
        <v>543-18</v>
      </c>
      <c r="S59" s="64" t="str">
        <f t="shared" si="22"/>
        <v>543-19</v>
      </c>
      <c r="T59" s="64" t="str">
        <f t="shared" si="23"/>
        <v>543-20</v>
      </c>
      <c r="U59" s="64" t="str">
        <f t="shared" si="24"/>
        <v>543-21</v>
      </c>
      <c r="V59" s="64" t="str">
        <f t="shared" si="25"/>
        <v>543-24</v>
      </c>
      <c r="W59" s="5" t="s">
        <v>88</v>
      </c>
      <c r="X59" s="65" t="s">
        <v>246</v>
      </c>
      <c r="Y59" s="197">
        <v>543</v>
      </c>
      <c r="Z59" s="630">
        <v>6</v>
      </c>
      <c r="AA59" s="630">
        <v>6</v>
      </c>
      <c r="AB59" s="630"/>
      <c r="AC59" s="630">
        <v>2</v>
      </c>
      <c r="AD59" s="630">
        <v>3053</v>
      </c>
      <c r="AE59" s="630"/>
      <c r="AF59" s="630">
        <v>214</v>
      </c>
      <c r="AG59" s="630">
        <v>4</v>
      </c>
      <c r="AH59" s="630">
        <v>2233</v>
      </c>
      <c r="AI59" s="630"/>
      <c r="AJ59" s="630"/>
      <c r="AK59" s="630"/>
      <c r="AL59" s="630">
        <v>2</v>
      </c>
      <c r="AM59" s="630">
        <v>2</v>
      </c>
      <c r="AN59" s="630">
        <v>1038</v>
      </c>
      <c r="AO59" s="630">
        <v>2</v>
      </c>
      <c r="AP59" s="630">
        <v>1</v>
      </c>
      <c r="AQ59" s="630"/>
      <c r="AR59" s="630">
        <v>3</v>
      </c>
      <c r="AS59" s="630"/>
      <c r="AT59" s="630"/>
      <c r="AU59" s="630"/>
      <c r="AV59" s="630"/>
      <c r="AW59" s="630">
        <v>2</v>
      </c>
      <c r="AX59" s="196">
        <f t="shared" si="38"/>
        <v>6566</v>
      </c>
    </row>
    <row r="60" spans="1:50">
      <c r="A60" s="64" t="str">
        <f t="shared" si="4"/>
        <v>628-1</v>
      </c>
      <c r="B60" s="64" t="str">
        <f t="shared" si="5"/>
        <v>628-2</v>
      </c>
      <c r="C60" s="64" t="str">
        <f t="shared" si="6"/>
        <v>628-3</v>
      </c>
      <c r="D60" s="64" t="str">
        <f t="shared" si="7"/>
        <v>628-4</v>
      </c>
      <c r="E60" s="64" t="str">
        <f t="shared" si="8"/>
        <v>628-5</v>
      </c>
      <c r="F60" s="64" t="str">
        <f t="shared" si="9"/>
        <v>628-6</v>
      </c>
      <c r="G60" s="64" t="str">
        <f t="shared" si="10"/>
        <v>628-7</v>
      </c>
      <c r="H60" s="64" t="str">
        <f t="shared" si="11"/>
        <v>628-8</v>
      </c>
      <c r="I60" s="64" t="str">
        <f t="shared" si="12"/>
        <v>628-9</v>
      </c>
      <c r="J60" s="64" t="str">
        <f t="shared" si="13"/>
        <v>628-10</v>
      </c>
      <c r="K60" s="64" t="str">
        <f t="shared" si="14"/>
        <v>628-11</v>
      </c>
      <c r="L60" s="64" t="str">
        <f t="shared" si="15"/>
        <v>628-12</v>
      </c>
      <c r="M60" s="64" t="str">
        <f t="shared" si="16"/>
        <v>628-13</v>
      </c>
      <c r="N60" s="64" t="str">
        <f t="shared" si="17"/>
        <v>628-14</v>
      </c>
      <c r="O60" s="64" t="str">
        <f t="shared" si="18"/>
        <v>628-15</v>
      </c>
      <c r="P60" s="64" t="str">
        <f t="shared" si="19"/>
        <v>628-16</v>
      </c>
      <c r="Q60" s="64" t="str">
        <f t="shared" si="20"/>
        <v>628-17</v>
      </c>
      <c r="R60" s="64" t="str">
        <f t="shared" si="21"/>
        <v>628-18</v>
      </c>
      <c r="S60" s="64" t="str">
        <f t="shared" si="22"/>
        <v>628-19</v>
      </c>
      <c r="T60" s="64" t="str">
        <f t="shared" si="23"/>
        <v>628-20</v>
      </c>
      <c r="U60" s="64" t="str">
        <f t="shared" si="24"/>
        <v>628-21</v>
      </c>
      <c r="V60" s="64" t="str">
        <f t="shared" si="25"/>
        <v>628-24</v>
      </c>
      <c r="W60" s="4" t="s">
        <v>52</v>
      </c>
      <c r="X60" s="65" t="s">
        <v>246</v>
      </c>
      <c r="Y60" s="197">
        <v>628</v>
      </c>
      <c r="Z60" s="630">
        <v>1</v>
      </c>
      <c r="AA60" s="630">
        <v>3</v>
      </c>
      <c r="AB60" s="630"/>
      <c r="AC60" s="630">
        <v>13</v>
      </c>
      <c r="AD60" s="630">
        <v>5954</v>
      </c>
      <c r="AE60" s="630"/>
      <c r="AF60" s="630">
        <v>2</v>
      </c>
      <c r="AG60" s="630">
        <v>1</v>
      </c>
      <c r="AH60" s="630">
        <v>1111</v>
      </c>
      <c r="AI60" s="630"/>
      <c r="AJ60" s="630">
        <v>1</v>
      </c>
      <c r="AK60" s="630"/>
      <c r="AL60" s="630"/>
      <c r="AM60" s="630"/>
      <c r="AN60" s="630">
        <v>233</v>
      </c>
      <c r="AO60" s="630"/>
      <c r="AP60" s="630">
        <v>1</v>
      </c>
      <c r="AQ60" s="630"/>
      <c r="AR60" s="630">
        <v>3</v>
      </c>
      <c r="AS60" s="630"/>
      <c r="AT60" s="630"/>
      <c r="AU60" s="630"/>
      <c r="AV60" s="630"/>
      <c r="AW60" s="630">
        <v>1</v>
      </c>
      <c r="AX60" s="196">
        <f t="shared" si="38"/>
        <v>7323</v>
      </c>
    </row>
    <row r="61" spans="1:50">
      <c r="A61" s="64" t="str">
        <f t="shared" si="4"/>
        <v>656-1</v>
      </c>
      <c r="B61" s="64" t="str">
        <f t="shared" si="5"/>
        <v>656-2</v>
      </c>
      <c r="C61" s="64" t="str">
        <f t="shared" si="6"/>
        <v>656-3</v>
      </c>
      <c r="D61" s="64" t="str">
        <f t="shared" si="7"/>
        <v>656-4</v>
      </c>
      <c r="E61" s="64" t="str">
        <f t="shared" si="8"/>
        <v>656-5</v>
      </c>
      <c r="F61" s="64" t="str">
        <f t="shared" si="9"/>
        <v>656-6</v>
      </c>
      <c r="G61" s="64" t="str">
        <f t="shared" si="10"/>
        <v>656-7</v>
      </c>
      <c r="H61" s="64" t="str">
        <f t="shared" si="11"/>
        <v>656-8</v>
      </c>
      <c r="I61" s="64" t="str">
        <f t="shared" si="12"/>
        <v>656-9</v>
      </c>
      <c r="J61" s="64" t="str">
        <f t="shared" si="13"/>
        <v>656-10</v>
      </c>
      <c r="K61" s="64" t="str">
        <f t="shared" si="14"/>
        <v>656-11</v>
      </c>
      <c r="L61" s="64" t="str">
        <f t="shared" si="15"/>
        <v>656-12</v>
      </c>
      <c r="M61" s="64" t="str">
        <f t="shared" si="16"/>
        <v>656-13</v>
      </c>
      <c r="N61" s="64" t="str">
        <f t="shared" si="17"/>
        <v>656-14</v>
      </c>
      <c r="O61" s="64" t="str">
        <f t="shared" si="18"/>
        <v>656-15</v>
      </c>
      <c r="P61" s="64" t="str">
        <f t="shared" si="19"/>
        <v>656-16</v>
      </c>
      <c r="Q61" s="64" t="str">
        <f t="shared" si="20"/>
        <v>656-17</v>
      </c>
      <c r="R61" s="64" t="str">
        <f t="shared" si="21"/>
        <v>656-18</v>
      </c>
      <c r="S61" s="64" t="str">
        <f t="shared" si="22"/>
        <v>656-19</v>
      </c>
      <c r="T61" s="64" t="str">
        <f t="shared" si="23"/>
        <v>656-20</v>
      </c>
      <c r="U61" s="64" t="str">
        <f t="shared" si="24"/>
        <v>656-21</v>
      </c>
      <c r="V61" s="64" t="str">
        <f t="shared" si="25"/>
        <v>656-24</v>
      </c>
      <c r="W61" s="16" t="s">
        <v>134</v>
      </c>
      <c r="X61" s="65" t="s">
        <v>246</v>
      </c>
      <c r="Y61" s="197">
        <v>656</v>
      </c>
      <c r="Z61" s="630">
        <v>3</v>
      </c>
      <c r="AA61" s="630">
        <v>5</v>
      </c>
      <c r="AB61" s="630">
        <v>1</v>
      </c>
      <c r="AC61" s="630">
        <v>10</v>
      </c>
      <c r="AD61" s="630">
        <v>5521</v>
      </c>
      <c r="AE61" s="630">
        <v>1</v>
      </c>
      <c r="AF61" s="630">
        <v>20</v>
      </c>
      <c r="AG61" s="630">
        <v>1</v>
      </c>
      <c r="AH61" s="630">
        <v>214</v>
      </c>
      <c r="AI61" s="630"/>
      <c r="AJ61" s="630"/>
      <c r="AK61" s="630"/>
      <c r="AL61" s="630">
        <v>1</v>
      </c>
      <c r="AM61" s="630"/>
      <c r="AN61" s="630">
        <v>732</v>
      </c>
      <c r="AO61" s="630"/>
      <c r="AP61" s="630">
        <v>1</v>
      </c>
      <c r="AQ61" s="630"/>
      <c r="AR61" s="630">
        <v>7</v>
      </c>
      <c r="AS61" s="630"/>
      <c r="AT61" s="630"/>
      <c r="AU61" s="630">
        <v>2</v>
      </c>
      <c r="AV61" s="630"/>
      <c r="AW61" s="630"/>
      <c r="AX61" s="196">
        <f t="shared" si="38"/>
        <v>6519</v>
      </c>
    </row>
    <row r="62" spans="1:50">
      <c r="A62" s="64" t="str">
        <f t="shared" si="4"/>
        <v>761-1</v>
      </c>
      <c r="B62" s="64" t="str">
        <f t="shared" si="5"/>
        <v>761-2</v>
      </c>
      <c r="C62" s="64" t="str">
        <f t="shared" si="6"/>
        <v>761-3</v>
      </c>
      <c r="D62" s="64" t="str">
        <f t="shared" si="7"/>
        <v>761-4</v>
      </c>
      <c r="E62" s="64" t="str">
        <f t="shared" si="8"/>
        <v>761-5</v>
      </c>
      <c r="F62" s="64" t="str">
        <f t="shared" si="9"/>
        <v>761-6</v>
      </c>
      <c r="G62" s="64" t="str">
        <f t="shared" si="10"/>
        <v>761-7</v>
      </c>
      <c r="H62" s="64" t="str">
        <f t="shared" si="11"/>
        <v>761-8</v>
      </c>
      <c r="I62" s="64" t="str">
        <f t="shared" si="12"/>
        <v>761-9</v>
      </c>
      <c r="J62" s="64" t="str">
        <f t="shared" si="13"/>
        <v>761-10</v>
      </c>
      <c r="K62" s="64" t="str">
        <f t="shared" si="14"/>
        <v>761-11</v>
      </c>
      <c r="L62" s="64" t="str">
        <f t="shared" si="15"/>
        <v>761-12</v>
      </c>
      <c r="M62" s="64" t="str">
        <f t="shared" si="16"/>
        <v>761-13</v>
      </c>
      <c r="N62" s="64" t="str">
        <f t="shared" si="17"/>
        <v>761-14</v>
      </c>
      <c r="O62" s="64" t="str">
        <f t="shared" si="18"/>
        <v>761-15</v>
      </c>
      <c r="P62" s="64" t="str">
        <f t="shared" si="19"/>
        <v>761-16</v>
      </c>
      <c r="Q62" s="64" t="str">
        <f t="shared" si="20"/>
        <v>761-17</v>
      </c>
      <c r="R62" s="64" t="str">
        <f t="shared" si="21"/>
        <v>761-18</v>
      </c>
      <c r="S62" s="64" t="str">
        <f t="shared" si="22"/>
        <v>761-19</v>
      </c>
      <c r="T62" s="64" t="str">
        <f t="shared" si="23"/>
        <v>761-20</v>
      </c>
      <c r="U62" s="64" t="str">
        <f t="shared" si="24"/>
        <v>761-21</v>
      </c>
      <c r="V62" s="64" t="str">
        <f t="shared" si="25"/>
        <v>761-24</v>
      </c>
      <c r="W62" s="5" t="s">
        <v>97</v>
      </c>
      <c r="X62" s="65" t="s">
        <v>246</v>
      </c>
      <c r="Y62" s="197">
        <v>761</v>
      </c>
      <c r="Z62" s="630">
        <v>11</v>
      </c>
      <c r="AA62" s="630">
        <v>23</v>
      </c>
      <c r="AB62" s="630">
        <v>1</v>
      </c>
      <c r="AC62" s="630">
        <v>2</v>
      </c>
      <c r="AD62" s="630">
        <v>7067</v>
      </c>
      <c r="AE62" s="630"/>
      <c r="AF62" s="630">
        <v>31</v>
      </c>
      <c r="AG62" s="630">
        <v>8</v>
      </c>
      <c r="AH62" s="630">
        <v>269</v>
      </c>
      <c r="AI62" s="630">
        <v>1</v>
      </c>
      <c r="AJ62" s="630"/>
      <c r="AK62" s="630"/>
      <c r="AL62" s="630">
        <v>3</v>
      </c>
      <c r="AM62" s="630"/>
      <c r="AN62" s="630">
        <v>86</v>
      </c>
      <c r="AO62" s="630">
        <v>1</v>
      </c>
      <c r="AP62" s="630">
        <v>16</v>
      </c>
      <c r="AQ62" s="630">
        <v>1</v>
      </c>
      <c r="AR62" s="630">
        <v>19</v>
      </c>
      <c r="AS62" s="630"/>
      <c r="AT62" s="630"/>
      <c r="AU62" s="630">
        <v>5</v>
      </c>
      <c r="AV62" s="630"/>
      <c r="AW62" s="630"/>
      <c r="AX62" s="196">
        <f t="shared" si="38"/>
        <v>7544</v>
      </c>
    </row>
    <row r="63" spans="1:50">
      <c r="A63" s="64" t="str">
        <f t="shared" si="4"/>
        <v>842-1</v>
      </c>
      <c r="B63" s="64" t="str">
        <f t="shared" si="5"/>
        <v>842-2</v>
      </c>
      <c r="C63" s="64" t="str">
        <f t="shared" si="6"/>
        <v>842-3</v>
      </c>
      <c r="D63" s="64" t="str">
        <f t="shared" si="7"/>
        <v>842-4</v>
      </c>
      <c r="E63" s="64" t="str">
        <f t="shared" si="8"/>
        <v>842-5</v>
      </c>
      <c r="F63" s="64" t="str">
        <f t="shared" si="9"/>
        <v>842-6</v>
      </c>
      <c r="G63" s="64" t="str">
        <f t="shared" si="10"/>
        <v>842-7</v>
      </c>
      <c r="H63" s="64" t="str">
        <f t="shared" si="11"/>
        <v>842-8</v>
      </c>
      <c r="I63" s="64" t="str">
        <f t="shared" si="12"/>
        <v>842-9</v>
      </c>
      <c r="J63" s="64" t="str">
        <f t="shared" si="13"/>
        <v>842-10</v>
      </c>
      <c r="K63" s="64" t="str">
        <f t="shared" si="14"/>
        <v>842-11</v>
      </c>
      <c r="L63" s="64" t="str">
        <f t="shared" si="15"/>
        <v>842-12</v>
      </c>
      <c r="M63" s="64" t="str">
        <f t="shared" si="16"/>
        <v>842-13</v>
      </c>
      <c r="N63" s="64" t="str">
        <f t="shared" si="17"/>
        <v>842-14</v>
      </c>
      <c r="O63" s="64" t="str">
        <f t="shared" si="18"/>
        <v>842-15</v>
      </c>
      <c r="P63" s="64" t="str">
        <f t="shared" si="19"/>
        <v>842-16</v>
      </c>
      <c r="Q63" s="64" t="str">
        <f t="shared" si="20"/>
        <v>842-17</v>
      </c>
      <c r="R63" s="64" t="str">
        <f t="shared" si="21"/>
        <v>842-18</v>
      </c>
      <c r="S63" s="64" t="str">
        <f t="shared" si="22"/>
        <v>842-19</v>
      </c>
      <c r="T63" s="64" t="str">
        <f t="shared" si="23"/>
        <v>842-20</v>
      </c>
      <c r="U63" s="64" t="str">
        <f t="shared" si="24"/>
        <v>842-21</v>
      </c>
      <c r="V63" s="64" t="str">
        <f t="shared" si="25"/>
        <v>842-24</v>
      </c>
      <c r="W63" s="4" t="s">
        <v>100</v>
      </c>
      <c r="X63" s="65" t="s">
        <v>246</v>
      </c>
      <c r="Y63" s="197">
        <v>842</v>
      </c>
      <c r="Z63" s="630">
        <v>5</v>
      </c>
      <c r="AA63" s="630"/>
      <c r="AB63" s="630">
        <v>1</v>
      </c>
      <c r="AC63" s="630">
        <v>10</v>
      </c>
      <c r="AD63" s="630">
        <v>3406</v>
      </c>
      <c r="AE63" s="630"/>
      <c r="AF63" s="630">
        <v>45</v>
      </c>
      <c r="AG63" s="630">
        <v>8</v>
      </c>
      <c r="AH63" s="630">
        <v>1139</v>
      </c>
      <c r="AI63" s="630"/>
      <c r="AJ63" s="630"/>
      <c r="AK63" s="630"/>
      <c r="AL63" s="630"/>
      <c r="AM63" s="630"/>
      <c r="AN63" s="630">
        <v>905</v>
      </c>
      <c r="AO63" s="630"/>
      <c r="AP63" s="630">
        <v>113</v>
      </c>
      <c r="AQ63" s="630"/>
      <c r="AR63" s="630">
        <v>2</v>
      </c>
      <c r="AS63" s="630"/>
      <c r="AT63" s="630"/>
      <c r="AU63" s="630"/>
      <c r="AV63" s="630"/>
      <c r="AW63" s="630"/>
      <c r="AX63" s="196">
        <f t="shared" si="38"/>
        <v>5634</v>
      </c>
    </row>
    <row r="64" spans="1:50">
      <c r="A64" s="64" t="str">
        <f t="shared" si="4"/>
        <v>-1</v>
      </c>
      <c r="B64" s="64" t="str">
        <f t="shared" si="5"/>
        <v>-2</v>
      </c>
      <c r="C64" s="64" t="str">
        <f t="shared" si="6"/>
        <v>-3</v>
      </c>
      <c r="D64" s="64" t="str">
        <f t="shared" si="7"/>
        <v>-4</v>
      </c>
      <c r="E64" s="64" t="str">
        <f t="shared" si="8"/>
        <v>-5</v>
      </c>
      <c r="F64" s="64" t="str">
        <f t="shared" si="9"/>
        <v>-6</v>
      </c>
      <c r="G64" s="64" t="str">
        <f t="shared" si="10"/>
        <v>-7</v>
      </c>
      <c r="H64" s="64" t="str">
        <f t="shared" si="11"/>
        <v>-8</v>
      </c>
      <c r="I64" s="64" t="str">
        <f t="shared" si="12"/>
        <v>-9</v>
      </c>
      <c r="J64" s="64" t="str">
        <f t="shared" si="13"/>
        <v>-10</v>
      </c>
      <c r="K64" s="64" t="str">
        <f t="shared" si="14"/>
        <v>-11</v>
      </c>
      <c r="L64" s="64" t="str">
        <f t="shared" si="15"/>
        <v>-12</v>
      </c>
      <c r="M64" s="64" t="str">
        <f t="shared" si="16"/>
        <v>-13</v>
      </c>
      <c r="N64" s="64" t="str">
        <f t="shared" si="17"/>
        <v>-14</v>
      </c>
      <c r="O64" s="64" t="str">
        <f t="shared" si="18"/>
        <v>-15</v>
      </c>
      <c r="P64" s="64" t="str">
        <f t="shared" si="19"/>
        <v>-16</v>
      </c>
      <c r="Q64" s="64" t="str">
        <f t="shared" si="20"/>
        <v>-17</v>
      </c>
      <c r="R64" s="64" t="str">
        <f t="shared" si="21"/>
        <v>-18</v>
      </c>
      <c r="S64" s="64" t="str">
        <f t="shared" si="22"/>
        <v>-19</v>
      </c>
      <c r="T64" s="64" t="str">
        <f t="shared" si="23"/>
        <v>-20</v>
      </c>
      <c r="U64" s="64" t="str">
        <f t="shared" si="24"/>
        <v>-21</v>
      </c>
      <c r="V64" s="64" t="str">
        <f t="shared" si="25"/>
        <v>-24</v>
      </c>
      <c r="W64" s="938" t="s">
        <v>308</v>
      </c>
      <c r="X64" s="938"/>
      <c r="Y64" s="194"/>
      <c r="Z64" s="75">
        <f>SUM(Z65:Z81)</f>
        <v>123</v>
      </c>
      <c r="AA64" s="75">
        <f t="shared" ref="AA64:AW64" si="39">SUM(AA65:AA81)</f>
        <v>139</v>
      </c>
      <c r="AB64" s="75">
        <f t="shared" si="39"/>
        <v>53</v>
      </c>
      <c r="AC64" s="75">
        <f t="shared" si="39"/>
        <v>245</v>
      </c>
      <c r="AD64" s="75">
        <f t="shared" si="39"/>
        <v>119320</v>
      </c>
      <c r="AE64" s="75">
        <f t="shared" si="39"/>
        <v>10</v>
      </c>
      <c r="AF64" s="75">
        <f t="shared" si="39"/>
        <v>990</v>
      </c>
      <c r="AG64" s="75">
        <f t="shared" si="39"/>
        <v>87</v>
      </c>
      <c r="AH64" s="75">
        <f t="shared" si="39"/>
        <v>8473</v>
      </c>
      <c r="AI64" s="75">
        <f t="shared" si="39"/>
        <v>16</v>
      </c>
      <c r="AJ64" s="75">
        <f t="shared" si="39"/>
        <v>0</v>
      </c>
      <c r="AK64" s="75">
        <f t="shared" si="39"/>
        <v>2</v>
      </c>
      <c r="AL64" s="75">
        <f t="shared" si="39"/>
        <v>9</v>
      </c>
      <c r="AM64" s="75">
        <f t="shared" si="39"/>
        <v>63</v>
      </c>
      <c r="AN64" s="75">
        <f t="shared" si="39"/>
        <v>10015</v>
      </c>
      <c r="AO64" s="75">
        <f t="shared" si="39"/>
        <v>47</v>
      </c>
      <c r="AP64" s="75">
        <f t="shared" si="39"/>
        <v>321</v>
      </c>
      <c r="AQ64" s="75">
        <f t="shared" si="39"/>
        <v>18</v>
      </c>
      <c r="AR64" s="75">
        <f t="shared" si="39"/>
        <v>87</v>
      </c>
      <c r="AS64" s="75">
        <f t="shared" si="39"/>
        <v>0</v>
      </c>
      <c r="AT64" s="75">
        <f t="shared" si="39"/>
        <v>3</v>
      </c>
      <c r="AU64" s="75">
        <f t="shared" ref="AU64" si="40">SUM(AU65:AU81)</f>
        <v>32</v>
      </c>
      <c r="AV64" s="75">
        <f t="shared" si="39"/>
        <v>0</v>
      </c>
      <c r="AW64" s="75">
        <f t="shared" si="39"/>
        <v>124</v>
      </c>
      <c r="AX64" s="195">
        <f>SUM(Z64:AW64)</f>
        <v>140177</v>
      </c>
    </row>
    <row r="65" spans="1:50">
      <c r="A65" s="64" t="str">
        <f t="shared" si="4"/>
        <v>38-1</v>
      </c>
      <c r="B65" s="64" t="str">
        <f t="shared" si="5"/>
        <v>38-2</v>
      </c>
      <c r="C65" s="64" t="str">
        <f t="shared" si="6"/>
        <v>38-3</v>
      </c>
      <c r="D65" s="64" t="str">
        <f t="shared" si="7"/>
        <v>38-4</v>
      </c>
      <c r="E65" s="64" t="str">
        <f t="shared" si="8"/>
        <v>38-5</v>
      </c>
      <c r="F65" s="64" t="str">
        <f t="shared" si="9"/>
        <v>38-6</v>
      </c>
      <c r="G65" s="64" t="str">
        <f t="shared" si="10"/>
        <v>38-7</v>
      </c>
      <c r="H65" s="64" t="str">
        <f t="shared" si="11"/>
        <v>38-8</v>
      </c>
      <c r="I65" s="64" t="str">
        <f t="shared" si="12"/>
        <v>38-9</v>
      </c>
      <c r="J65" s="64" t="str">
        <f t="shared" si="13"/>
        <v>38-10</v>
      </c>
      <c r="K65" s="64" t="str">
        <f t="shared" si="14"/>
        <v>38-11</v>
      </c>
      <c r="L65" s="64" t="str">
        <f t="shared" si="15"/>
        <v>38-12</v>
      </c>
      <c r="M65" s="64" t="str">
        <f t="shared" si="16"/>
        <v>38-13</v>
      </c>
      <c r="N65" s="64" t="str">
        <f t="shared" si="17"/>
        <v>38-14</v>
      </c>
      <c r="O65" s="64" t="str">
        <f t="shared" si="18"/>
        <v>38-15</v>
      </c>
      <c r="P65" s="64" t="str">
        <f t="shared" si="19"/>
        <v>38-16</v>
      </c>
      <c r="Q65" s="64" t="str">
        <f t="shared" si="20"/>
        <v>38-17</v>
      </c>
      <c r="R65" s="64" t="str">
        <f t="shared" si="21"/>
        <v>38-18</v>
      </c>
      <c r="S65" s="64" t="str">
        <f t="shared" si="22"/>
        <v>38-19</v>
      </c>
      <c r="T65" s="64" t="str">
        <f t="shared" si="23"/>
        <v>38-20</v>
      </c>
      <c r="U65" s="64" t="str">
        <f t="shared" si="24"/>
        <v>38-21</v>
      </c>
      <c r="V65" s="64" t="str">
        <f t="shared" si="25"/>
        <v>38-24</v>
      </c>
      <c r="W65" s="5" t="s">
        <v>65</v>
      </c>
      <c r="X65" s="65" t="s">
        <v>249</v>
      </c>
      <c r="Y65" s="197">
        <v>38</v>
      </c>
      <c r="Z65" s="630">
        <v>13</v>
      </c>
      <c r="AA65" s="630">
        <v>1</v>
      </c>
      <c r="AB65" s="630"/>
      <c r="AC65" s="630">
        <v>49</v>
      </c>
      <c r="AD65" s="630">
        <v>5954</v>
      </c>
      <c r="AE65" s="630"/>
      <c r="AF65" s="630">
        <v>67</v>
      </c>
      <c r="AG65" s="630">
        <v>1</v>
      </c>
      <c r="AH65" s="630">
        <v>959</v>
      </c>
      <c r="AI65" s="630"/>
      <c r="AJ65" s="630"/>
      <c r="AK65" s="630"/>
      <c r="AL65" s="630">
        <v>3</v>
      </c>
      <c r="AM65" s="630"/>
      <c r="AN65" s="630">
        <v>1889</v>
      </c>
      <c r="AO65" s="630"/>
      <c r="AP65" s="630">
        <v>2</v>
      </c>
      <c r="AQ65" s="630"/>
      <c r="AR65" s="630">
        <v>5</v>
      </c>
      <c r="AS65" s="630"/>
      <c r="AT65" s="630"/>
      <c r="AU65" s="630"/>
      <c r="AV65" s="630"/>
      <c r="AW65" s="630">
        <v>1</v>
      </c>
      <c r="AX65" s="196">
        <f t="shared" ref="AX65:AX81" si="41">SUM(Z65:AV65)</f>
        <v>8943</v>
      </c>
    </row>
    <row r="66" spans="1:50">
      <c r="A66" s="64" t="str">
        <f t="shared" si="4"/>
        <v>86-1</v>
      </c>
      <c r="B66" s="64" t="str">
        <f t="shared" si="5"/>
        <v>86-2</v>
      </c>
      <c r="C66" s="64" t="str">
        <f t="shared" si="6"/>
        <v>86-3</v>
      </c>
      <c r="D66" s="64" t="str">
        <f t="shared" si="7"/>
        <v>86-4</v>
      </c>
      <c r="E66" s="64" t="str">
        <f t="shared" si="8"/>
        <v>86-5</v>
      </c>
      <c r="F66" s="64" t="str">
        <f t="shared" si="9"/>
        <v>86-6</v>
      </c>
      <c r="G66" s="64" t="str">
        <f t="shared" si="10"/>
        <v>86-7</v>
      </c>
      <c r="H66" s="64" t="str">
        <f t="shared" si="11"/>
        <v>86-8</v>
      </c>
      <c r="I66" s="64" t="str">
        <f t="shared" si="12"/>
        <v>86-9</v>
      </c>
      <c r="J66" s="64" t="str">
        <f t="shared" si="13"/>
        <v>86-10</v>
      </c>
      <c r="K66" s="64" t="str">
        <f t="shared" si="14"/>
        <v>86-11</v>
      </c>
      <c r="L66" s="64" t="str">
        <f t="shared" si="15"/>
        <v>86-12</v>
      </c>
      <c r="M66" s="64" t="str">
        <f t="shared" si="16"/>
        <v>86-13</v>
      </c>
      <c r="N66" s="64" t="str">
        <f t="shared" si="17"/>
        <v>86-14</v>
      </c>
      <c r="O66" s="64" t="str">
        <f t="shared" si="18"/>
        <v>86-15</v>
      </c>
      <c r="P66" s="64" t="str">
        <f t="shared" si="19"/>
        <v>86-16</v>
      </c>
      <c r="Q66" s="64" t="str">
        <f t="shared" si="20"/>
        <v>86-17</v>
      </c>
      <c r="R66" s="64" t="str">
        <f t="shared" si="21"/>
        <v>86-18</v>
      </c>
      <c r="S66" s="64" t="str">
        <f t="shared" si="22"/>
        <v>86-19</v>
      </c>
      <c r="T66" s="64" t="str">
        <f t="shared" si="23"/>
        <v>86-20</v>
      </c>
      <c r="U66" s="64" t="str">
        <f t="shared" si="24"/>
        <v>86-21</v>
      </c>
      <c r="V66" s="64" t="str">
        <f t="shared" si="25"/>
        <v>86-24</v>
      </c>
      <c r="W66" s="4" t="s">
        <v>7</v>
      </c>
      <c r="X66" s="65" t="s">
        <v>249</v>
      </c>
      <c r="Y66" s="197">
        <v>86</v>
      </c>
      <c r="Z66" s="630">
        <v>1</v>
      </c>
      <c r="AA66" s="630"/>
      <c r="AB66" s="630"/>
      <c r="AC66" s="630">
        <v>2</v>
      </c>
      <c r="AD66" s="630">
        <v>2888</v>
      </c>
      <c r="AE66" s="630"/>
      <c r="AF66" s="630"/>
      <c r="AG66" s="630">
        <v>1</v>
      </c>
      <c r="AH66" s="630">
        <v>82</v>
      </c>
      <c r="AI66" s="630"/>
      <c r="AJ66" s="630"/>
      <c r="AK66" s="630"/>
      <c r="AL66" s="630"/>
      <c r="AM66" s="630"/>
      <c r="AN66" s="630">
        <v>5</v>
      </c>
      <c r="AO66" s="630"/>
      <c r="AP66" s="630"/>
      <c r="AQ66" s="630"/>
      <c r="AR66" s="630"/>
      <c r="AS66" s="630"/>
      <c r="AT66" s="630"/>
      <c r="AU66" s="630">
        <v>1</v>
      </c>
      <c r="AV66" s="630"/>
      <c r="AW66" s="630"/>
      <c r="AX66" s="196">
        <f t="shared" si="41"/>
        <v>2980</v>
      </c>
    </row>
    <row r="67" spans="1:50">
      <c r="A67" s="64" t="str">
        <f t="shared" si="4"/>
        <v>107-1</v>
      </c>
      <c r="B67" s="64" t="str">
        <f t="shared" si="5"/>
        <v>107-2</v>
      </c>
      <c r="C67" s="64" t="str">
        <f t="shared" si="6"/>
        <v>107-3</v>
      </c>
      <c r="D67" s="64" t="str">
        <f t="shared" si="7"/>
        <v>107-4</v>
      </c>
      <c r="E67" s="64" t="str">
        <f t="shared" si="8"/>
        <v>107-5</v>
      </c>
      <c r="F67" s="64" t="str">
        <f t="shared" si="9"/>
        <v>107-6</v>
      </c>
      <c r="G67" s="64" t="str">
        <f t="shared" si="10"/>
        <v>107-7</v>
      </c>
      <c r="H67" s="64" t="str">
        <f t="shared" si="11"/>
        <v>107-8</v>
      </c>
      <c r="I67" s="64" t="str">
        <f t="shared" si="12"/>
        <v>107-9</v>
      </c>
      <c r="J67" s="64" t="str">
        <f t="shared" si="13"/>
        <v>107-10</v>
      </c>
      <c r="K67" s="64" t="str">
        <f t="shared" si="14"/>
        <v>107-11</v>
      </c>
      <c r="L67" s="64" t="str">
        <f t="shared" si="15"/>
        <v>107-12</v>
      </c>
      <c r="M67" s="64" t="str">
        <f t="shared" si="16"/>
        <v>107-13</v>
      </c>
      <c r="N67" s="64" t="str">
        <f t="shared" si="17"/>
        <v>107-14</v>
      </c>
      <c r="O67" s="64" t="str">
        <f t="shared" si="18"/>
        <v>107-15</v>
      </c>
      <c r="P67" s="64" t="str">
        <f t="shared" si="19"/>
        <v>107-16</v>
      </c>
      <c r="Q67" s="64" t="str">
        <f t="shared" si="20"/>
        <v>107-17</v>
      </c>
      <c r="R67" s="64" t="str">
        <f t="shared" si="21"/>
        <v>107-18</v>
      </c>
      <c r="S67" s="64" t="str">
        <f t="shared" si="22"/>
        <v>107-19</v>
      </c>
      <c r="T67" s="64" t="str">
        <f t="shared" si="23"/>
        <v>107-20</v>
      </c>
      <c r="U67" s="64" t="str">
        <f t="shared" si="24"/>
        <v>107-21</v>
      </c>
      <c r="V67" s="64" t="str">
        <f t="shared" si="25"/>
        <v>107-24</v>
      </c>
      <c r="W67" s="5" t="s">
        <v>72</v>
      </c>
      <c r="X67" s="65" t="s">
        <v>249</v>
      </c>
      <c r="Y67" s="197">
        <v>107</v>
      </c>
      <c r="Z67" s="630">
        <v>13</v>
      </c>
      <c r="AA67" s="630">
        <v>4</v>
      </c>
      <c r="AB67" s="630"/>
      <c r="AC67" s="630">
        <v>43</v>
      </c>
      <c r="AD67" s="630">
        <v>4657</v>
      </c>
      <c r="AE67" s="630"/>
      <c r="AF67" s="630">
        <v>23</v>
      </c>
      <c r="AG67" s="630">
        <v>2</v>
      </c>
      <c r="AH67" s="630">
        <v>1209</v>
      </c>
      <c r="AI67" s="630">
        <v>2</v>
      </c>
      <c r="AJ67" s="630"/>
      <c r="AK67" s="630"/>
      <c r="AL67" s="630"/>
      <c r="AM67" s="630"/>
      <c r="AN67" s="630">
        <v>43</v>
      </c>
      <c r="AO67" s="630"/>
      <c r="AP67" s="630">
        <v>1</v>
      </c>
      <c r="AQ67" s="630"/>
      <c r="AR67" s="630">
        <v>1</v>
      </c>
      <c r="AS67" s="630"/>
      <c r="AT67" s="630"/>
      <c r="AU67" s="630"/>
      <c r="AV67" s="630"/>
      <c r="AW67" s="630">
        <v>5</v>
      </c>
      <c r="AX67" s="196">
        <f t="shared" si="41"/>
        <v>5998</v>
      </c>
    </row>
    <row r="68" spans="1:50">
      <c r="A68" s="64" t="str">
        <f t="shared" si="4"/>
        <v>134-1</v>
      </c>
      <c r="B68" s="64" t="str">
        <f t="shared" si="5"/>
        <v>134-2</v>
      </c>
      <c r="C68" s="64" t="str">
        <f t="shared" si="6"/>
        <v>134-3</v>
      </c>
      <c r="D68" s="64" t="str">
        <f t="shared" si="7"/>
        <v>134-4</v>
      </c>
      <c r="E68" s="64" t="str">
        <f t="shared" si="8"/>
        <v>134-5</v>
      </c>
      <c r="F68" s="64" t="str">
        <f t="shared" si="9"/>
        <v>134-6</v>
      </c>
      <c r="G68" s="64" t="str">
        <f t="shared" si="10"/>
        <v>134-7</v>
      </c>
      <c r="H68" s="64" t="str">
        <f t="shared" si="11"/>
        <v>134-8</v>
      </c>
      <c r="I68" s="64" t="str">
        <f t="shared" si="12"/>
        <v>134-9</v>
      </c>
      <c r="J68" s="64" t="str">
        <f t="shared" si="13"/>
        <v>134-10</v>
      </c>
      <c r="K68" s="64" t="str">
        <f t="shared" si="14"/>
        <v>134-11</v>
      </c>
      <c r="L68" s="64" t="str">
        <f t="shared" si="15"/>
        <v>134-12</v>
      </c>
      <c r="M68" s="64" t="str">
        <f t="shared" si="16"/>
        <v>134-13</v>
      </c>
      <c r="N68" s="64" t="str">
        <f t="shared" si="17"/>
        <v>134-14</v>
      </c>
      <c r="O68" s="64" t="str">
        <f t="shared" si="18"/>
        <v>134-15</v>
      </c>
      <c r="P68" s="64" t="str">
        <f t="shared" si="19"/>
        <v>134-16</v>
      </c>
      <c r="Q68" s="64" t="str">
        <f t="shared" si="20"/>
        <v>134-17</v>
      </c>
      <c r="R68" s="64" t="str">
        <f t="shared" si="21"/>
        <v>134-18</v>
      </c>
      <c r="S68" s="64" t="str">
        <f t="shared" si="22"/>
        <v>134-19</v>
      </c>
      <c r="T68" s="64" t="str">
        <f t="shared" si="23"/>
        <v>134-20</v>
      </c>
      <c r="U68" s="64" t="str">
        <f t="shared" si="24"/>
        <v>134-21</v>
      </c>
      <c r="V68" s="64" t="str">
        <f t="shared" si="25"/>
        <v>134-24</v>
      </c>
      <c r="W68" s="5" t="s">
        <v>75</v>
      </c>
      <c r="X68" s="65" t="s">
        <v>249</v>
      </c>
      <c r="Y68" s="197">
        <v>134</v>
      </c>
      <c r="Z68" s="630">
        <v>4</v>
      </c>
      <c r="AA68" s="630">
        <v>2</v>
      </c>
      <c r="AB68" s="630">
        <v>1</v>
      </c>
      <c r="AC68" s="630">
        <v>1</v>
      </c>
      <c r="AD68" s="630">
        <v>4757</v>
      </c>
      <c r="AE68" s="630"/>
      <c r="AF68" s="630">
        <v>63</v>
      </c>
      <c r="AG68" s="630">
        <v>7</v>
      </c>
      <c r="AH68" s="630">
        <v>292</v>
      </c>
      <c r="AI68" s="630"/>
      <c r="AJ68" s="630"/>
      <c r="AK68" s="630"/>
      <c r="AL68" s="630"/>
      <c r="AM68" s="630"/>
      <c r="AN68" s="630">
        <v>1038</v>
      </c>
      <c r="AO68" s="630">
        <v>10</v>
      </c>
      <c r="AP68" s="630"/>
      <c r="AQ68" s="630"/>
      <c r="AR68" s="630">
        <v>2</v>
      </c>
      <c r="AS68" s="630"/>
      <c r="AT68" s="630"/>
      <c r="AU68" s="630"/>
      <c r="AV68" s="630"/>
      <c r="AW68" s="630"/>
      <c r="AX68" s="196">
        <f t="shared" si="41"/>
        <v>6177</v>
      </c>
    </row>
    <row r="69" spans="1:50">
      <c r="A69" s="64" t="str">
        <f t="shared" si="4"/>
        <v>150-1</v>
      </c>
      <c r="B69" s="64" t="str">
        <f t="shared" si="5"/>
        <v>150-2</v>
      </c>
      <c r="C69" s="64" t="str">
        <f t="shared" si="6"/>
        <v>150-3</v>
      </c>
      <c r="D69" s="64" t="str">
        <f t="shared" si="7"/>
        <v>150-4</v>
      </c>
      <c r="E69" s="64" t="str">
        <f t="shared" si="8"/>
        <v>150-5</v>
      </c>
      <c r="F69" s="64" t="str">
        <f t="shared" si="9"/>
        <v>150-6</v>
      </c>
      <c r="G69" s="64" t="str">
        <f t="shared" si="10"/>
        <v>150-7</v>
      </c>
      <c r="H69" s="64" t="str">
        <f t="shared" si="11"/>
        <v>150-8</v>
      </c>
      <c r="I69" s="64" t="str">
        <f t="shared" si="12"/>
        <v>150-9</v>
      </c>
      <c r="J69" s="64" t="str">
        <f t="shared" si="13"/>
        <v>150-10</v>
      </c>
      <c r="K69" s="64" t="str">
        <f t="shared" si="14"/>
        <v>150-11</v>
      </c>
      <c r="L69" s="64" t="str">
        <f t="shared" si="15"/>
        <v>150-12</v>
      </c>
      <c r="M69" s="64" t="str">
        <f t="shared" si="16"/>
        <v>150-13</v>
      </c>
      <c r="N69" s="64" t="str">
        <f t="shared" si="17"/>
        <v>150-14</v>
      </c>
      <c r="O69" s="64" t="str">
        <f t="shared" si="18"/>
        <v>150-15</v>
      </c>
      <c r="P69" s="64" t="str">
        <f t="shared" si="19"/>
        <v>150-16</v>
      </c>
      <c r="Q69" s="64" t="str">
        <f t="shared" si="20"/>
        <v>150-17</v>
      </c>
      <c r="R69" s="64" t="str">
        <f t="shared" si="21"/>
        <v>150-18</v>
      </c>
      <c r="S69" s="64" t="str">
        <f t="shared" si="22"/>
        <v>150-19</v>
      </c>
      <c r="T69" s="64" t="str">
        <f t="shared" si="23"/>
        <v>150-20</v>
      </c>
      <c r="U69" s="64" t="str">
        <f t="shared" si="24"/>
        <v>150-21</v>
      </c>
      <c r="V69" s="64" t="str">
        <f t="shared" si="25"/>
        <v>150-24</v>
      </c>
      <c r="W69" s="16" t="s">
        <v>127</v>
      </c>
      <c r="X69" s="65" t="s">
        <v>249</v>
      </c>
      <c r="Y69" s="197">
        <v>150</v>
      </c>
      <c r="Z69" s="630"/>
      <c r="AA69" s="630">
        <v>1</v>
      </c>
      <c r="AB69" s="630"/>
      <c r="AC69" s="630">
        <v>1</v>
      </c>
      <c r="AD69" s="630">
        <v>1250</v>
      </c>
      <c r="AE69" s="630"/>
      <c r="AF69" s="630">
        <v>19</v>
      </c>
      <c r="AG69" s="630"/>
      <c r="AH69" s="630">
        <v>86</v>
      </c>
      <c r="AI69" s="630"/>
      <c r="AJ69" s="630"/>
      <c r="AK69" s="630"/>
      <c r="AL69" s="630"/>
      <c r="AM69" s="630">
        <v>1</v>
      </c>
      <c r="AN69" s="630">
        <v>207</v>
      </c>
      <c r="AO69" s="630">
        <v>3</v>
      </c>
      <c r="AP69" s="630">
        <v>1</v>
      </c>
      <c r="AQ69" s="630"/>
      <c r="AR69" s="630">
        <v>6</v>
      </c>
      <c r="AS69" s="630"/>
      <c r="AT69" s="630"/>
      <c r="AU69" s="630">
        <v>1</v>
      </c>
      <c r="AV69" s="630"/>
      <c r="AW69" s="630"/>
      <c r="AX69" s="196">
        <f t="shared" si="41"/>
        <v>1576</v>
      </c>
    </row>
    <row r="70" spans="1:50">
      <c r="A70" s="64" t="str">
        <f t="shared" si="4"/>
        <v>237-1</v>
      </c>
      <c r="B70" s="64" t="str">
        <f t="shared" si="5"/>
        <v>237-2</v>
      </c>
      <c r="C70" s="64" t="str">
        <f t="shared" si="6"/>
        <v>237-3</v>
      </c>
      <c r="D70" s="64" t="str">
        <f t="shared" si="7"/>
        <v>237-4</v>
      </c>
      <c r="E70" s="64" t="str">
        <f t="shared" si="8"/>
        <v>237-5</v>
      </c>
      <c r="F70" s="64" t="str">
        <f t="shared" si="9"/>
        <v>237-6</v>
      </c>
      <c r="G70" s="64" t="str">
        <f t="shared" si="10"/>
        <v>237-7</v>
      </c>
      <c r="H70" s="64" t="str">
        <f t="shared" si="11"/>
        <v>237-8</v>
      </c>
      <c r="I70" s="64" t="str">
        <f t="shared" si="12"/>
        <v>237-9</v>
      </c>
      <c r="J70" s="64" t="str">
        <f t="shared" si="13"/>
        <v>237-10</v>
      </c>
      <c r="K70" s="64" t="str">
        <f t="shared" si="14"/>
        <v>237-11</v>
      </c>
      <c r="L70" s="64" t="str">
        <f t="shared" si="15"/>
        <v>237-12</v>
      </c>
      <c r="M70" s="64" t="str">
        <f t="shared" si="16"/>
        <v>237-13</v>
      </c>
      <c r="N70" s="64" t="str">
        <f t="shared" si="17"/>
        <v>237-14</v>
      </c>
      <c r="O70" s="64" t="str">
        <f t="shared" si="18"/>
        <v>237-15</v>
      </c>
      <c r="P70" s="64" t="str">
        <f t="shared" si="19"/>
        <v>237-16</v>
      </c>
      <c r="Q70" s="64" t="str">
        <f t="shared" si="20"/>
        <v>237-17</v>
      </c>
      <c r="R70" s="64" t="str">
        <f t="shared" si="21"/>
        <v>237-18</v>
      </c>
      <c r="S70" s="64" t="str">
        <f t="shared" si="22"/>
        <v>237-19</v>
      </c>
      <c r="T70" s="64" t="str">
        <f t="shared" si="23"/>
        <v>237-20</v>
      </c>
      <c r="U70" s="64" t="str">
        <f t="shared" si="24"/>
        <v>237-21</v>
      </c>
      <c r="V70" s="64" t="str">
        <f t="shared" si="25"/>
        <v>237-24</v>
      </c>
      <c r="W70" s="1" t="s">
        <v>108</v>
      </c>
      <c r="X70" s="65" t="s">
        <v>249</v>
      </c>
      <c r="Y70" s="197">
        <v>237</v>
      </c>
      <c r="Z70" s="630">
        <v>42</v>
      </c>
      <c r="AA70" s="630">
        <v>3</v>
      </c>
      <c r="AB70" s="630"/>
      <c r="AC70" s="630">
        <v>38</v>
      </c>
      <c r="AD70" s="630">
        <v>4514</v>
      </c>
      <c r="AE70" s="630">
        <v>1</v>
      </c>
      <c r="AF70" s="630">
        <v>54</v>
      </c>
      <c r="AG70" s="630">
        <v>2</v>
      </c>
      <c r="AH70" s="630">
        <v>335</v>
      </c>
      <c r="AI70" s="630"/>
      <c r="AJ70" s="630"/>
      <c r="AK70" s="630"/>
      <c r="AL70" s="630"/>
      <c r="AM70" s="630">
        <v>3</v>
      </c>
      <c r="AN70" s="630">
        <v>936</v>
      </c>
      <c r="AO70" s="630">
        <v>5</v>
      </c>
      <c r="AP70" s="630"/>
      <c r="AQ70" s="630">
        <v>5</v>
      </c>
      <c r="AR70" s="630">
        <v>22</v>
      </c>
      <c r="AS70" s="630"/>
      <c r="AT70" s="630"/>
      <c r="AU70" s="630"/>
      <c r="AV70" s="630"/>
      <c r="AW70" s="630"/>
      <c r="AX70" s="196">
        <f t="shared" si="41"/>
        <v>5960</v>
      </c>
    </row>
    <row r="71" spans="1:50">
      <c r="A71" s="64" t="str">
        <f t="shared" si="4"/>
        <v>264-1</v>
      </c>
      <c r="B71" s="64" t="str">
        <f t="shared" si="5"/>
        <v>264-2</v>
      </c>
      <c r="C71" s="64" t="str">
        <f t="shared" si="6"/>
        <v>264-3</v>
      </c>
      <c r="D71" s="64" t="str">
        <f t="shared" si="7"/>
        <v>264-4</v>
      </c>
      <c r="E71" s="64" t="str">
        <f t="shared" si="8"/>
        <v>264-5</v>
      </c>
      <c r="F71" s="64" t="str">
        <f t="shared" si="9"/>
        <v>264-6</v>
      </c>
      <c r="G71" s="64" t="str">
        <f t="shared" si="10"/>
        <v>264-7</v>
      </c>
      <c r="H71" s="64" t="str">
        <f t="shared" si="11"/>
        <v>264-8</v>
      </c>
      <c r="I71" s="64" t="str">
        <f t="shared" si="12"/>
        <v>264-9</v>
      </c>
      <c r="J71" s="64" t="str">
        <f t="shared" si="13"/>
        <v>264-10</v>
      </c>
      <c r="K71" s="64" t="str">
        <f t="shared" si="14"/>
        <v>264-11</v>
      </c>
      <c r="L71" s="64" t="str">
        <f t="shared" si="15"/>
        <v>264-12</v>
      </c>
      <c r="M71" s="64" t="str">
        <f t="shared" si="16"/>
        <v>264-13</v>
      </c>
      <c r="N71" s="64" t="str">
        <f t="shared" si="17"/>
        <v>264-14</v>
      </c>
      <c r="O71" s="64" t="str">
        <f t="shared" si="18"/>
        <v>264-15</v>
      </c>
      <c r="P71" s="64" t="str">
        <f t="shared" si="19"/>
        <v>264-16</v>
      </c>
      <c r="Q71" s="64" t="str">
        <f t="shared" si="20"/>
        <v>264-17</v>
      </c>
      <c r="R71" s="64" t="str">
        <f t="shared" si="21"/>
        <v>264-18</v>
      </c>
      <c r="S71" s="64" t="str">
        <f t="shared" si="22"/>
        <v>264-19</v>
      </c>
      <c r="T71" s="64" t="str">
        <f t="shared" si="23"/>
        <v>264-20</v>
      </c>
      <c r="U71" s="64" t="str">
        <f t="shared" si="24"/>
        <v>264-21</v>
      </c>
      <c r="V71" s="64" t="str">
        <f t="shared" si="25"/>
        <v>264-24</v>
      </c>
      <c r="W71" s="16" t="s">
        <v>128</v>
      </c>
      <c r="X71" s="65" t="s">
        <v>249</v>
      </c>
      <c r="Y71" s="197">
        <v>264</v>
      </c>
      <c r="Z71" s="630">
        <v>5</v>
      </c>
      <c r="AA71" s="630">
        <v>1</v>
      </c>
      <c r="AB71" s="630"/>
      <c r="AC71" s="630">
        <v>1</v>
      </c>
      <c r="AD71" s="630">
        <v>2064</v>
      </c>
      <c r="AE71" s="630"/>
      <c r="AF71" s="630">
        <v>74</v>
      </c>
      <c r="AG71" s="630"/>
      <c r="AH71" s="630">
        <v>103</v>
      </c>
      <c r="AI71" s="630">
        <v>1</v>
      </c>
      <c r="AJ71" s="630"/>
      <c r="AK71" s="630"/>
      <c r="AL71" s="630"/>
      <c r="AM71" s="630"/>
      <c r="AN71" s="630">
        <v>243</v>
      </c>
      <c r="AO71" s="630"/>
      <c r="AP71" s="630"/>
      <c r="AQ71" s="630"/>
      <c r="AR71" s="630"/>
      <c r="AS71" s="630"/>
      <c r="AT71" s="630"/>
      <c r="AU71" s="630">
        <v>2</v>
      </c>
      <c r="AV71" s="630"/>
      <c r="AW71" s="630"/>
      <c r="AX71" s="196">
        <f t="shared" si="41"/>
        <v>2494</v>
      </c>
    </row>
    <row r="72" spans="1:50">
      <c r="A72" s="64" t="str">
        <f t="shared" si="4"/>
        <v>310-1</v>
      </c>
      <c r="B72" s="64" t="str">
        <f t="shared" si="5"/>
        <v>310-2</v>
      </c>
      <c r="C72" s="64" t="str">
        <f t="shared" si="6"/>
        <v>310-3</v>
      </c>
      <c r="D72" s="64" t="str">
        <f t="shared" si="7"/>
        <v>310-4</v>
      </c>
      <c r="E72" s="64" t="str">
        <f t="shared" si="8"/>
        <v>310-5</v>
      </c>
      <c r="F72" s="64" t="str">
        <f t="shared" si="9"/>
        <v>310-6</v>
      </c>
      <c r="G72" s="64" t="str">
        <f t="shared" si="10"/>
        <v>310-7</v>
      </c>
      <c r="H72" s="64" t="str">
        <f t="shared" si="11"/>
        <v>310-8</v>
      </c>
      <c r="I72" s="64" t="str">
        <f t="shared" si="12"/>
        <v>310-9</v>
      </c>
      <c r="J72" s="64" t="str">
        <f t="shared" si="13"/>
        <v>310-10</v>
      </c>
      <c r="K72" s="64" t="str">
        <f t="shared" si="14"/>
        <v>310-11</v>
      </c>
      <c r="L72" s="64" t="str">
        <f t="shared" si="15"/>
        <v>310-12</v>
      </c>
      <c r="M72" s="64" t="str">
        <f t="shared" si="16"/>
        <v>310-13</v>
      </c>
      <c r="N72" s="64" t="str">
        <f t="shared" si="17"/>
        <v>310-14</v>
      </c>
      <c r="O72" s="64" t="str">
        <f t="shared" si="18"/>
        <v>310-15</v>
      </c>
      <c r="P72" s="64" t="str">
        <f t="shared" si="19"/>
        <v>310-16</v>
      </c>
      <c r="Q72" s="64" t="str">
        <f t="shared" si="20"/>
        <v>310-17</v>
      </c>
      <c r="R72" s="64" t="str">
        <f t="shared" si="21"/>
        <v>310-18</v>
      </c>
      <c r="S72" s="64" t="str">
        <f t="shared" si="22"/>
        <v>310-19</v>
      </c>
      <c r="T72" s="64" t="str">
        <f t="shared" si="23"/>
        <v>310-20</v>
      </c>
      <c r="U72" s="64" t="str">
        <f t="shared" si="24"/>
        <v>310-21</v>
      </c>
      <c r="V72" s="64" t="str">
        <f t="shared" si="25"/>
        <v>310-24</v>
      </c>
      <c r="W72" s="21" t="s">
        <v>238</v>
      </c>
      <c r="X72" s="65" t="s">
        <v>249</v>
      </c>
      <c r="Y72" s="197">
        <v>310</v>
      </c>
      <c r="Z72" s="630">
        <v>2</v>
      </c>
      <c r="AA72" s="630">
        <v>4</v>
      </c>
      <c r="AB72" s="630"/>
      <c r="AC72" s="630">
        <v>8</v>
      </c>
      <c r="AD72" s="630">
        <v>4795</v>
      </c>
      <c r="AE72" s="630"/>
      <c r="AF72" s="630">
        <v>38</v>
      </c>
      <c r="AG72" s="630">
        <v>3</v>
      </c>
      <c r="AH72" s="630">
        <v>115</v>
      </c>
      <c r="AI72" s="630"/>
      <c r="AJ72" s="630"/>
      <c r="AK72" s="630"/>
      <c r="AL72" s="630"/>
      <c r="AM72" s="630">
        <v>1</v>
      </c>
      <c r="AN72" s="630">
        <v>27</v>
      </c>
      <c r="AO72" s="630"/>
      <c r="AP72" s="630">
        <v>1</v>
      </c>
      <c r="AQ72" s="630"/>
      <c r="AR72" s="630"/>
      <c r="AS72" s="630"/>
      <c r="AT72" s="630"/>
      <c r="AU72" s="630">
        <v>1</v>
      </c>
      <c r="AV72" s="630"/>
      <c r="AW72" s="630"/>
      <c r="AX72" s="196">
        <f t="shared" si="41"/>
        <v>4995</v>
      </c>
    </row>
    <row r="73" spans="1:50">
      <c r="A73" s="64" t="str">
        <f t="shared" ref="A73:A136" si="42">CONCATENATE(Y73,"-",$Z$5)</f>
        <v>315-1</v>
      </c>
      <c r="B73" s="64" t="str">
        <f t="shared" ref="B73:B136" si="43">CONCATENATE(Y73,"-",$AA$5)</f>
        <v>315-2</v>
      </c>
      <c r="C73" s="64" t="str">
        <f t="shared" ref="C73:C136" si="44">CONCATENATE(Y73,"-",$AB$5)</f>
        <v>315-3</v>
      </c>
      <c r="D73" s="64" t="str">
        <f t="shared" ref="D73:D136" si="45">CONCATENATE(Y73,"-",$AC$5)</f>
        <v>315-4</v>
      </c>
      <c r="E73" s="64" t="str">
        <f t="shared" ref="E73:E136" si="46">CONCATENATE(Y73,"-",$AD$5)</f>
        <v>315-5</v>
      </c>
      <c r="F73" s="64" t="str">
        <f t="shared" ref="F73:F136" si="47">CONCATENATE(Y73,"-",$AE$5)</f>
        <v>315-6</v>
      </c>
      <c r="G73" s="64" t="str">
        <f t="shared" ref="G73:G136" si="48">CONCATENATE(Y73,"-",$AF$5)</f>
        <v>315-7</v>
      </c>
      <c r="H73" s="64" t="str">
        <f t="shared" ref="H73:H136" si="49">CONCATENATE(Y73,"-",$AG$5)</f>
        <v>315-8</v>
      </c>
      <c r="I73" s="64" t="str">
        <f t="shared" ref="I73:I136" si="50">CONCATENATE(Y73,"-",$AH$5)</f>
        <v>315-9</v>
      </c>
      <c r="J73" s="64" t="str">
        <f t="shared" ref="J73:J136" si="51">CONCATENATE(Y73,"-",$AI$5)</f>
        <v>315-10</v>
      </c>
      <c r="K73" s="64" t="str">
        <f t="shared" ref="K73:K136" si="52">CONCATENATE(Y73,"-",$AJ$5)</f>
        <v>315-11</v>
      </c>
      <c r="L73" s="64" t="str">
        <f t="shared" ref="L73:L136" si="53">CONCATENATE(Y73,"-",$AK$5)</f>
        <v>315-12</v>
      </c>
      <c r="M73" s="64" t="str">
        <f t="shared" ref="M73:M136" si="54">CONCATENATE(Y73,"-",$AL$5)</f>
        <v>315-13</v>
      </c>
      <c r="N73" s="64" t="str">
        <f t="shared" ref="N73:N136" si="55">CONCATENATE(Y73,"-",$AM$5)</f>
        <v>315-14</v>
      </c>
      <c r="O73" s="64" t="str">
        <f t="shared" ref="O73:O136" si="56">CONCATENATE(Y73,"-",$AN$5)</f>
        <v>315-15</v>
      </c>
      <c r="P73" s="64" t="str">
        <f t="shared" ref="P73:P136" si="57">CONCATENATE(Y73,"-",$AO$5)</f>
        <v>315-16</v>
      </c>
      <c r="Q73" s="64" t="str">
        <f t="shared" ref="Q73:Q136" si="58">CONCATENATE(Y73,"-",$AP$5)</f>
        <v>315-17</v>
      </c>
      <c r="R73" s="64" t="str">
        <f t="shared" ref="R73:R136" si="59">CONCATENATE(Y73,"-",$AQ$5)</f>
        <v>315-18</v>
      </c>
      <c r="S73" s="64" t="str">
        <f t="shared" ref="S73:S136" si="60">CONCATENATE(Y73,"-",$AR$5)</f>
        <v>315-19</v>
      </c>
      <c r="T73" s="64" t="str">
        <f t="shared" ref="T73:T136" si="61">CONCATENATE(Y73,"-",$AS$5)</f>
        <v>315-20</v>
      </c>
      <c r="U73" s="64" t="str">
        <f t="shared" ref="U73:U136" si="62">CONCATENATE(Y73,"-",$AT$5)</f>
        <v>315-21</v>
      </c>
      <c r="V73" s="64" t="str">
        <f t="shared" ref="V73:V136" si="63">CONCATENATE(Y73,"-",$AV$5)</f>
        <v>315-24</v>
      </c>
      <c r="W73" s="5" t="s">
        <v>43</v>
      </c>
      <c r="X73" s="65" t="s">
        <v>249</v>
      </c>
      <c r="Y73" s="197">
        <v>315</v>
      </c>
      <c r="Z73" s="630">
        <v>2</v>
      </c>
      <c r="AA73" s="630">
        <v>1</v>
      </c>
      <c r="AB73" s="630"/>
      <c r="AC73" s="630"/>
      <c r="AD73" s="630">
        <v>3494</v>
      </c>
      <c r="AE73" s="630"/>
      <c r="AF73" s="630">
        <v>16</v>
      </c>
      <c r="AG73" s="630">
        <v>1</v>
      </c>
      <c r="AH73" s="630">
        <v>55</v>
      </c>
      <c r="AI73" s="630"/>
      <c r="AJ73" s="630"/>
      <c r="AK73" s="630"/>
      <c r="AL73" s="630">
        <v>1</v>
      </c>
      <c r="AM73" s="630">
        <v>2</v>
      </c>
      <c r="AN73" s="630">
        <v>453</v>
      </c>
      <c r="AO73" s="630">
        <v>1</v>
      </c>
      <c r="AP73" s="630"/>
      <c r="AQ73" s="630">
        <v>1</v>
      </c>
      <c r="AR73" s="630">
        <v>1</v>
      </c>
      <c r="AS73" s="630"/>
      <c r="AT73" s="630"/>
      <c r="AU73" s="630"/>
      <c r="AV73" s="630"/>
      <c r="AW73" s="630">
        <v>1</v>
      </c>
      <c r="AX73" s="196">
        <f t="shared" si="41"/>
        <v>4028</v>
      </c>
    </row>
    <row r="74" spans="1:50">
      <c r="A74" s="64" t="str">
        <f t="shared" si="42"/>
        <v>361-1</v>
      </c>
      <c r="B74" s="64" t="str">
        <f t="shared" si="43"/>
        <v>361-2</v>
      </c>
      <c r="C74" s="64" t="str">
        <f t="shared" si="44"/>
        <v>361-3</v>
      </c>
      <c r="D74" s="64" t="str">
        <f t="shared" si="45"/>
        <v>361-4</v>
      </c>
      <c r="E74" s="64" t="str">
        <f t="shared" si="46"/>
        <v>361-5</v>
      </c>
      <c r="F74" s="64" t="str">
        <f t="shared" si="47"/>
        <v>361-6</v>
      </c>
      <c r="G74" s="64" t="str">
        <f t="shared" si="48"/>
        <v>361-7</v>
      </c>
      <c r="H74" s="64" t="str">
        <f t="shared" si="49"/>
        <v>361-8</v>
      </c>
      <c r="I74" s="64" t="str">
        <f t="shared" si="50"/>
        <v>361-9</v>
      </c>
      <c r="J74" s="64" t="str">
        <f t="shared" si="51"/>
        <v>361-10</v>
      </c>
      <c r="K74" s="64" t="str">
        <f t="shared" si="52"/>
        <v>361-11</v>
      </c>
      <c r="L74" s="64" t="str">
        <f t="shared" si="53"/>
        <v>361-12</v>
      </c>
      <c r="M74" s="64" t="str">
        <f t="shared" si="54"/>
        <v>361-13</v>
      </c>
      <c r="N74" s="64" t="str">
        <f t="shared" si="55"/>
        <v>361-14</v>
      </c>
      <c r="O74" s="64" t="str">
        <f t="shared" si="56"/>
        <v>361-15</v>
      </c>
      <c r="P74" s="64" t="str">
        <f t="shared" si="57"/>
        <v>361-16</v>
      </c>
      <c r="Q74" s="64" t="str">
        <f t="shared" si="58"/>
        <v>361-17</v>
      </c>
      <c r="R74" s="64" t="str">
        <f t="shared" si="59"/>
        <v>361-18</v>
      </c>
      <c r="S74" s="64" t="str">
        <f t="shared" si="60"/>
        <v>361-19</v>
      </c>
      <c r="T74" s="64" t="str">
        <f t="shared" si="61"/>
        <v>361-20</v>
      </c>
      <c r="U74" s="64" t="str">
        <f t="shared" si="62"/>
        <v>361-21</v>
      </c>
      <c r="V74" s="64" t="str">
        <f t="shared" si="63"/>
        <v>361-24</v>
      </c>
      <c r="W74" s="5" t="s">
        <v>45</v>
      </c>
      <c r="X74" s="65" t="s">
        <v>249</v>
      </c>
      <c r="Y74" s="197">
        <v>361</v>
      </c>
      <c r="Z74" s="630">
        <v>10</v>
      </c>
      <c r="AA74" s="630">
        <v>6</v>
      </c>
      <c r="AB74" s="630">
        <v>46</v>
      </c>
      <c r="AC74" s="630">
        <v>2</v>
      </c>
      <c r="AD74" s="630">
        <v>16533</v>
      </c>
      <c r="AE74" s="630">
        <v>3</v>
      </c>
      <c r="AF74" s="630">
        <v>225</v>
      </c>
      <c r="AG74" s="630">
        <v>3</v>
      </c>
      <c r="AH74" s="630">
        <v>1593</v>
      </c>
      <c r="AI74" s="630">
        <v>1</v>
      </c>
      <c r="AJ74" s="630"/>
      <c r="AK74" s="630">
        <v>1</v>
      </c>
      <c r="AL74" s="630"/>
      <c r="AM74" s="630">
        <v>2</v>
      </c>
      <c r="AN74" s="630">
        <v>479</v>
      </c>
      <c r="AO74" s="630">
        <v>11</v>
      </c>
      <c r="AP74" s="630">
        <v>297</v>
      </c>
      <c r="AQ74" s="630"/>
      <c r="AR74" s="630">
        <v>2</v>
      </c>
      <c r="AS74" s="630"/>
      <c r="AT74" s="630"/>
      <c r="AU74" s="630"/>
      <c r="AV74" s="630"/>
      <c r="AW74" s="630">
        <v>113</v>
      </c>
      <c r="AX74" s="196">
        <f t="shared" si="41"/>
        <v>19214</v>
      </c>
    </row>
    <row r="75" spans="1:50">
      <c r="A75" s="64" t="str">
        <f t="shared" si="42"/>
        <v>647-1</v>
      </c>
      <c r="B75" s="64" t="str">
        <f t="shared" si="43"/>
        <v>647-2</v>
      </c>
      <c r="C75" s="64" t="str">
        <f t="shared" si="44"/>
        <v>647-3</v>
      </c>
      <c r="D75" s="64" t="str">
        <f t="shared" si="45"/>
        <v>647-4</v>
      </c>
      <c r="E75" s="64" t="str">
        <f t="shared" si="46"/>
        <v>647-5</v>
      </c>
      <c r="F75" s="64" t="str">
        <f t="shared" si="47"/>
        <v>647-6</v>
      </c>
      <c r="G75" s="64" t="str">
        <f t="shared" si="48"/>
        <v>647-7</v>
      </c>
      <c r="H75" s="64" t="str">
        <f t="shared" si="49"/>
        <v>647-8</v>
      </c>
      <c r="I75" s="64" t="str">
        <f t="shared" si="50"/>
        <v>647-9</v>
      </c>
      <c r="J75" s="64" t="str">
        <f t="shared" si="51"/>
        <v>647-10</v>
      </c>
      <c r="K75" s="64" t="str">
        <f t="shared" si="52"/>
        <v>647-11</v>
      </c>
      <c r="L75" s="64" t="str">
        <f t="shared" si="53"/>
        <v>647-12</v>
      </c>
      <c r="M75" s="64" t="str">
        <f t="shared" si="54"/>
        <v>647-13</v>
      </c>
      <c r="N75" s="64" t="str">
        <f t="shared" si="55"/>
        <v>647-14</v>
      </c>
      <c r="O75" s="64" t="str">
        <f t="shared" si="56"/>
        <v>647-15</v>
      </c>
      <c r="P75" s="64" t="str">
        <f t="shared" si="57"/>
        <v>647-16</v>
      </c>
      <c r="Q75" s="64" t="str">
        <f t="shared" si="58"/>
        <v>647-17</v>
      </c>
      <c r="R75" s="64" t="str">
        <f t="shared" si="59"/>
        <v>647-18</v>
      </c>
      <c r="S75" s="64" t="str">
        <f t="shared" si="60"/>
        <v>647-19</v>
      </c>
      <c r="T75" s="64" t="str">
        <f t="shared" si="61"/>
        <v>647-20</v>
      </c>
      <c r="U75" s="64" t="str">
        <f t="shared" si="62"/>
        <v>647-21</v>
      </c>
      <c r="V75" s="64" t="str">
        <f t="shared" si="63"/>
        <v>647-24</v>
      </c>
      <c r="W75" s="1" t="s">
        <v>53</v>
      </c>
      <c r="X75" s="65" t="s">
        <v>249</v>
      </c>
      <c r="Y75" s="197">
        <v>647</v>
      </c>
      <c r="Z75" s="630">
        <v>1</v>
      </c>
      <c r="AA75" s="630">
        <v>2</v>
      </c>
      <c r="AB75" s="630"/>
      <c r="AC75" s="630">
        <v>2</v>
      </c>
      <c r="AD75" s="630">
        <v>3916</v>
      </c>
      <c r="AE75" s="630"/>
      <c r="AF75" s="630">
        <v>15</v>
      </c>
      <c r="AG75" s="630">
        <v>4</v>
      </c>
      <c r="AH75" s="630">
        <v>139</v>
      </c>
      <c r="AI75" s="630"/>
      <c r="AJ75" s="630"/>
      <c r="AK75" s="630"/>
      <c r="AL75" s="630">
        <v>4</v>
      </c>
      <c r="AM75" s="630">
        <v>2</v>
      </c>
      <c r="AN75" s="630">
        <v>335</v>
      </c>
      <c r="AO75" s="630"/>
      <c r="AP75" s="630"/>
      <c r="AQ75" s="630"/>
      <c r="AR75" s="630">
        <v>3</v>
      </c>
      <c r="AS75" s="630"/>
      <c r="AT75" s="630"/>
      <c r="AU75" s="630">
        <v>2</v>
      </c>
      <c r="AV75" s="630"/>
      <c r="AW75" s="630">
        <v>3</v>
      </c>
      <c r="AX75" s="196">
        <f t="shared" si="41"/>
        <v>4425</v>
      </c>
    </row>
    <row r="76" spans="1:50">
      <c r="A76" s="64" t="str">
        <f t="shared" si="42"/>
        <v>658-1</v>
      </c>
      <c r="B76" s="64" t="str">
        <f t="shared" si="43"/>
        <v>658-2</v>
      </c>
      <c r="C76" s="64" t="str">
        <f t="shared" si="44"/>
        <v>658-3</v>
      </c>
      <c r="D76" s="64" t="str">
        <f t="shared" si="45"/>
        <v>658-4</v>
      </c>
      <c r="E76" s="64" t="str">
        <f t="shared" si="46"/>
        <v>658-5</v>
      </c>
      <c r="F76" s="64" t="str">
        <f t="shared" si="47"/>
        <v>658-6</v>
      </c>
      <c r="G76" s="64" t="str">
        <f t="shared" si="48"/>
        <v>658-7</v>
      </c>
      <c r="H76" s="64" t="str">
        <f t="shared" si="49"/>
        <v>658-8</v>
      </c>
      <c r="I76" s="64" t="str">
        <f t="shared" si="50"/>
        <v>658-9</v>
      </c>
      <c r="J76" s="64" t="str">
        <f t="shared" si="51"/>
        <v>658-10</v>
      </c>
      <c r="K76" s="64" t="str">
        <f t="shared" si="52"/>
        <v>658-11</v>
      </c>
      <c r="L76" s="64" t="str">
        <f t="shared" si="53"/>
        <v>658-12</v>
      </c>
      <c r="M76" s="64" t="str">
        <f t="shared" si="54"/>
        <v>658-13</v>
      </c>
      <c r="N76" s="64" t="str">
        <f t="shared" si="55"/>
        <v>658-14</v>
      </c>
      <c r="O76" s="64" t="str">
        <f t="shared" si="56"/>
        <v>658-15</v>
      </c>
      <c r="P76" s="64" t="str">
        <f t="shared" si="57"/>
        <v>658-16</v>
      </c>
      <c r="Q76" s="64" t="str">
        <f t="shared" si="58"/>
        <v>658-17</v>
      </c>
      <c r="R76" s="64" t="str">
        <f t="shared" si="59"/>
        <v>658-18</v>
      </c>
      <c r="S76" s="64" t="str">
        <f t="shared" si="60"/>
        <v>658-19</v>
      </c>
      <c r="T76" s="64" t="str">
        <f t="shared" si="61"/>
        <v>658-20</v>
      </c>
      <c r="U76" s="64" t="str">
        <f t="shared" si="62"/>
        <v>658-21</v>
      </c>
      <c r="V76" s="64" t="str">
        <f t="shared" si="63"/>
        <v>658-24</v>
      </c>
      <c r="W76" s="21" t="s">
        <v>92</v>
      </c>
      <c r="X76" s="65" t="s">
        <v>249</v>
      </c>
      <c r="Y76" s="197">
        <v>658</v>
      </c>
      <c r="Z76" s="630"/>
      <c r="AA76" s="630"/>
      <c r="AB76" s="630"/>
      <c r="AC76" s="630"/>
      <c r="AD76" s="630">
        <v>1812</v>
      </c>
      <c r="AE76" s="630"/>
      <c r="AF76" s="630">
        <v>4</v>
      </c>
      <c r="AG76" s="630"/>
      <c r="AH76" s="630">
        <v>169</v>
      </c>
      <c r="AI76" s="630"/>
      <c r="AJ76" s="630"/>
      <c r="AK76" s="630"/>
      <c r="AL76" s="630"/>
      <c r="AM76" s="630"/>
      <c r="AN76" s="630">
        <v>14</v>
      </c>
      <c r="AO76" s="630">
        <v>1</v>
      </c>
      <c r="AP76" s="630"/>
      <c r="AQ76" s="630"/>
      <c r="AR76" s="630"/>
      <c r="AS76" s="630"/>
      <c r="AT76" s="630"/>
      <c r="AU76" s="630"/>
      <c r="AV76" s="630"/>
      <c r="AW76" s="630"/>
      <c r="AX76" s="196">
        <f t="shared" si="41"/>
        <v>2000</v>
      </c>
    </row>
    <row r="77" spans="1:50">
      <c r="A77" s="64" t="str">
        <f t="shared" si="42"/>
        <v>664-1</v>
      </c>
      <c r="B77" s="64" t="str">
        <f t="shared" si="43"/>
        <v>664-2</v>
      </c>
      <c r="C77" s="64" t="str">
        <f t="shared" si="44"/>
        <v>664-3</v>
      </c>
      <c r="D77" s="64" t="str">
        <f t="shared" si="45"/>
        <v>664-4</v>
      </c>
      <c r="E77" s="64" t="str">
        <f t="shared" si="46"/>
        <v>664-5</v>
      </c>
      <c r="F77" s="64" t="str">
        <f t="shared" si="47"/>
        <v>664-6</v>
      </c>
      <c r="G77" s="64" t="str">
        <f t="shared" si="48"/>
        <v>664-7</v>
      </c>
      <c r="H77" s="64" t="str">
        <f t="shared" si="49"/>
        <v>664-8</v>
      </c>
      <c r="I77" s="64" t="str">
        <f t="shared" si="50"/>
        <v>664-9</v>
      </c>
      <c r="J77" s="64" t="str">
        <f t="shared" si="51"/>
        <v>664-10</v>
      </c>
      <c r="K77" s="64" t="str">
        <f t="shared" si="52"/>
        <v>664-11</v>
      </c>
      <c r="L77" s="64" t="str">
        <f t="shared" si="53"/>
        <v>664-12</v>
      </c>
      <c r="M77" s="64" t="str">
        <f t="shared" si="54"/>
        <v>664-13</v>
      </c>
      <c r="N77" s="64" t="str">
        <f t="shared" si="55"/>
        <v>664-14</v>
      </c>
      <c r="O77" s="64" t="str">
        <f t="shared" si="56"/>
        <v>664-15</v>
      </c>
      <c r="P77" s="64" t="str">
        <f t="shared" si="57"/>
        <v>664-16</v>
      </c>
      <c r="Q77" s="64" t="str">
        <f t="shared" si="58"/>
        <v>664-17</v>
      </c>
      <c r="R77" s="64" t="str">
        <f t="shared" si="59"/>
        <v>664-18</v>
      </c>
      <c r="S77" s="64" t="str">
        <f t="shared" si="60"/>
        <v>664-19</v>
      </c>
      <c r="T77" s="64" t="str">
        <f t="shared" si="61"/>
        <v>664-20</v>
      </c>
      <c r="U77" s="64" t="str">
        <f t="shared" si="62"/>
        <v>664-21</v>
      </c>
      <c r="V77" s="64" t="str">
        <f t="shared" si="63"/>
        <v>664-24</v>
      </c>
      <c r="W77" s="1" t="s">
        <v>129</v>
      </c>
      <c r="X77" s="65" t="s">
        <v>249</v>
      </c>
      <c r="Y77" s="197">
        <v>664</v>
      </c>
      <c r="Z77" s="630">
        <v>5</v>
      </c>
      <c r="AA77" s="630">
        <v>31</v>
      </c>
      <c r="AB77" s="630">
        <v>3</v>
      </c>
      <c r="AC77" s="630">
        <v>9</v>
      </c>
      <c r="AD77" s="630">
        <v>8631</v>
      </c>
      <c r="AE77" s="630">
        <v>2</v>
      </c>
      <c r="AF77" s="630">
        <v>95</v>
      </c>
      <c r="AG77" s="630">
        <v>5</v>
      </c>
      <c r="AH77" s="630">
        <v>285</v>
      </c>
      <c r="AI77" s="630">
        <v>9</v>
      </c>
      <c r="AJ77" s="630"/>
      <c r="AK77" s="630">
        <v>1</v>
      </c>
      <c r="AL77" s="630"/>
      <c r="AM77" s="630"/>
      <c r="AN77" s="630">
        <v>214</v>
      </c>
      <c r="AO77" s="630">
        <v>10</v>
      </c>
      <c r="AP77" s="630">
        <v>1</v>
      </c>
      <c r="AQ77" s="630">
        <v>5</v>
      </c>
      <c r="AR77" s="630">
        <v>23</v>
      </c>
      <c r="AS77" s="630"/>
      <c r="AT77" s="630"/>
      <c r="AU77" s="630">
        <v>1</v>
      </c>
      <c r="AV77" s="630"/>
      <c r="AW77" s="630"/>
      <c r="AX77" s="196">
        <f t="shared" si="41"/>
        <v>9330</v>
      </c>
    </row>
    <row r="78" spans="1:50">
      <c r="A78" s="64" t="str">
        <f t="shared" si="42"/>
        <v>686-1</v>
      </c>
      <c r="B78" s="64" t="str">
        <f t="shared" si="43"/>
        <v>686-2</v>
      </c>
      <c r="C78" s="64" t="str">
        <f t="shared" si="44"/>
        <v>686-3</v>
      </c>
      <c r="D78" s="64" t="str">
        <f t="shared" si="45"/>
        <v>686-4</v>
      </c>
      <c r="E78" s="64" t="str">
        <f t="shared" si="46"/>
        <v>686-5</v>
      </c>
      <c r="F78" s="64" t="str">
        <f t="shared" si="47"/>
        <v>686-6</v>
      </c>
      <c r="G78" s="64" t="str">
        <f t="shared" si="48"/>
        <v>686-7</v>
      </c>
      <c r="H78" s="64" t="str">
        <f t="shared" si="49"/>
        <v>686-8</v>
      </c>
      <c r="I78" s="64" t="str">
        <f t="shared" si="50"/>
        <v>686-9</v>
      </c>
      <c r="J78" s="64" t="str">
        <f t="shared" si="51"/>
        <v>686-10</v>
      </c>
      <c r="K78" s="64" t="str">
        <f t="shared" si="52"/>
        <v>686-11</v>
      </c>
      <c r="L78" s="64" t="str">
        <f t="shared" si="53"/>
        <v>686-12</v>
      </c>
      <c r="M78" s="64" t="str">
        <f t="shared" si="54"/>
        <v>686-13</v>
      </c>
      <c r="N78" s="64" t="str">
        <f t="shared" si="55"/>
        <v>686-14</v>
      </c>
      <c r="O78" s="64" t="str">
        <f t="shared" si="56"/>
        <v>686-15</v>
      </c>
      <c r="P78" s="64" t="str">
        <f t="shared" si="57"/>
        <v>686-16</v>
      </c>
      <c r="Q78" s="64" t="str">
        <f t="shared" si="58"/>
        <v>686-17</v>
      </c>
      <c r="R78" s="64" t="str">
        <f t="shared" si="59"/>
        <v>686-18</v>
      </c>
      <c r="S78" s="64" t="str">
        <f t="shared" si="60"/>
        <v>686-19</v>
      </c>
      <c r="T78" s="64" t="str">
        <f t="shared" si="61"/>
        <v>686-20</v>
      </c>
      <c r="U78" s="64" t="str">
        <f t="shared" si="62"/>
        <v>686-21</v>
      </c>
      <c r="V78" s="64" t="str">
        <f t="shared" si="63"/>
        <v>686-24</v>
      </c>
      <c r="W78" s="24" t="s">
        <v>130</v>
      </c>
      <c r="X78" s="65" t="s">
        <v>249</v>
      </c>
      <c r="Y78" s="197">
        <v>686</v>
      </c>
      <c r="Z78" s="630">
        <v>7</v>
      </c>
      <c r="AA78" s="630">
        <v>5</v>
      </c>
      <c r="AB78" s="630"/>
      <c r="AC78" s="630">
        <v>19</v>
      </c>
      <c r="AD78" s="630">
        <v>13786</v>
      </c>
      <c r="AE78" s="630">
        <v>3</v>
      </c>
      <c r="AF78" s="630">
        <v>163</v>
      </c>
      <c r="AG78" s="630">
        <v>40</v>
      </c>
      <c r="AH78" s="630">
        <v>817</v>
      </c>
      <c r="AI78" s="630">
        <v>2</v>
      </c>
      <c r="AJ78" s="630"/>
      <c r="AK78" s="630"/>
      <c r="AL78" s="630"/>
      <c r="AM78" s="630">
        <v>20</v>
      </c>
      <c r="AN78" s="630">
        <v>1369</v>
      </c>
      <c r="AO78" s="630">
        <v>5</v>
      </c>
      <c r="AP78" s="630">
        <v>9</v>
      </c>
      <c r="AQ78" s="630">
        <v>5</v>
      </c>
      <c r="AR78" s="630">
        <v>12</v>
      </c>
      <c r="AS78" s="630"/>
      <c r="AT78" s="630">
        <v>2</v>
      </c>
      <c r="AU78" s="630">
        <v>7</v>
      </c>
      <c r="AV78" s="630"/>
      <c r="AW78" s="630"/>
      <c r="AX78" s="196">
        <f t="shared" si="41"/>
        <v>16271</v>
      </c>
    </row>
    <row r="79" spans="1:50">
      <c r="A79" s="64" t="str">
        <f t="shared" si="42"/>
        <v>819-1</v>
      </c>
      <c r="B79" s="64" t="str">
        <f t="shared" si="43"/>
        <v>819-2</v>
      </c>
      <c r="C79" s="64" t="str">
        <f t="shared" si="44"/>
        <v>819-3</v>
      </c>
      <c r="D79" s="64" t="str">
        <f t="shared" si="45"/>
        <v>819-4</v>
      </c>
      <c r="E79" s="64" t="str">
        <f t="shared" si="46"/>
        <v>819-5</v>
      </c>
      <c r="F79" s="64" t="str">
        <f t="shared" si="47"/>
        <v>819-6</v>
      </c>
      <c r="G79" s="64" t="str">
        <f t="shared" si="48"/>
        <v>819-7</v>
      </c>
      <c r="H79" s="64" t="str">
        <f t="shared" si="49"/>
        <v>819-8</v>
      </c>
      <c r="I79" s="64" t="str">
        <f t="shared" si="50"/>
        <v>819-9</v>
      </c>
      <c r="J79" s="64" t="str">
        <f t="shared" si="51"/>
        <v>819-10</v>
      </c>
      <c r="K79" s="64" t="str">
        <f t="shared" si="52"/>
        <v>819-11</v>
      </c>
      <c r="L79" s="64" t="str">
        <f t="shared" si="53"/>
        <v>819-12</v>
      </c>
      <c r="M79" s="64" t="str">
        <f t="shared" si="54"/>
        <v>819-13</v>
      </c>
      <c r="N79" s="64" t="str">
        <f t="shared" si="55"/>
        <v>819-14</v>
      </c>
      <c r="O79" s="64" t="str">
        <f t="shared" si="56"/>
        <v>819-15</v>
      </c>
      <c r="P79" s="64" t="str">
        <f t="shared" si="57"/>
        <v>819-16</v>
      </c>
      <c r="Q79" s="64" t="str">
        <f t="shared" si="58"/>
        <v>819-17</v>
      </c>
      <c r="R79" s="64" t="str">
        <f t="shared" si="59"/>
        <v>819-18</v>
      </c>
      <c r="S79" s="64" t="str">
        <f t="shared" si="60"/>
        <v>819-19</v>
      </c>
      <c r="T79" s="64" t="str">
        <f t="shared" si="61"/>
        <v>819-20</v>
      </c>
      <c r="U79" s="64" t="str">
        <f t="shared" si="62"/>
        <v>819-21</v>
      </c>
      <c r="V79" s="64" t="str">
        <f t="shared" si="63"/>
        <v>819-24</v>
      </c>
      <c r="W79" s="5" t="s">
        <v>58</v>
      </c>
      <c r="X79" s="65" t="s">
        <v>249</v>
      </c>
      <c r="Y79" s="197">
        <v>819</v>
      </c>
      <c r="Z79" s="630">
        <v>3</v>
      </c>
      <c r="AA79" s="630">
        <v>2</v>
      </c>
      <c r="AB79" s="630">
        <v>1</v>
      </c>
      <c r="AC79" s="630">
        <v>1</v>
      </c>
      <c r="AD79" s="630">
        <v>3416</v>
      </c>
      <c r="AE79" s="630"/>
      <c r="AF79" s="630">
        <v>10</v>
      </c>
      <c r="AG79" s="630">
        <v>1</v>
      </c>
      <c r="AH79" s="630">
        <v>553</v>
      </c>
      <c r="AI79" s="630"/>
      <c r="AJ79" s="630"/>
      <c r="AK79" s="630"/>
      <c r="AL79" s="630"/>
      <c r="AM79" s="630"/>
      <c r="AN79" s="630">
        <v>39</v>
      </c>
      <c r="AO79" s="630"/>
      <c r="AP79" s="630">
        <v>1</v>
      </c>
      <c r="AQ79" s="630"/>
      <c r="AR79" s="630">
        <v>1</v>
      </c>
      <c r="AS79" s="630"/>
      <c r="AT79" s="630"/>
      <c r="AU79" s="630"/>
      <c r="AV79" s="630"/>
      <c r="AW79" s="630"/>
      <c r="AX79" s="196">
        <f t="shared" si="41"/>
        <v>4028</v>
      </c>
    </row>
    <row r="80" spans="1:50">
      <c r="A80" s="64" t="str">
        <f t="shared" si="42"/>
        <v>854-1</v>
      </c>
      <c r="B80" s="64" t="str">
        <f t="shared" si="43"/>
        <v>854-2</v>
      </c>
      <c r="C80" s="64" t="str">
        <f t="shared" si="44"/>
        <v>854-3</v>
      </c>
      <c r="D80" s="64" t="str">
        <f t="shared" si="45"/>
        <v>854-4</v>
      </c>
      <c r="E80" s="64" t="str">
        <f t="shared" si="46"/>
        <v>854-5</v>
      </c>
      <c r="F80" s="64" t="str">
        <f t="shared" si="47"/>
        <v>854-6</v>
      </c>
      <c r="G80" s="64" t="str">
        <f t="shared" si="48"/>
        <v>854-7</v>
      </c>
      <c r="H80" s="64" t="str">
        <f t="shared" si="49"/>
        <v>854-8</v>
      </c>
      <c r="I80" s="64" t="str">
        <f t="shared" si="50"/>
        <v>854-9</v>
      </c>
      <c r="J80" s="64" t="str">
        <f t="shared" si="51"/>
        <v>854-10</v>
      </c>
      <c r="K80" s="64" t="str">
        <f t="shared" si="52"/>
        <v>854-11</v>
      </c>
      <c r="L80" s="64" t="str">
        <f t="shared" si="53"/>
        <v>854-12</v>
      </c>
      <c r="M80" s="64" t="str">
        <f t="shared" si="54"/>
        <v>854-13</v>
      </c>
      <c r="N80" s="64" t="str">
        <f t="shared" si="55"/>
        <v>854-14</v>
      </c>
      <c r="O80" s="64" t="str">
        <f t="shared" si="56"/>
        <v>854-15</v>
      </c>
      <c r="P80" s="64" t="str">
        <f t="shared" si="57"/>
        <v>854-16</v>
      </c>
      <c r="Q80" s="64" t="str">
        <f t="shared" si="58"/>
        <v>854-17</v>
      </c>
      <c r="R80" s="64" t="str">
        <f t="shared" si="59"/>
        <v>854-18</v>
      </c>
      <c r="S80" s="64" t="str">
        <f t="shared" si="60"/>
        <v>854-19</v>
      </c>
      <c r="T80" s="64" t="str">
        <f t="shared" si="61"/>
        <v>854-20</v>
      </c>
      <c r="U80" s="64" t="str">
        <f t="shared" si="62"/>
        <v>854-21</v>
      </c>
      <c r="V80" s="64" t="str">
        <f t="shared" si="63"/>
        <v>854-24</v>
      </c>
      <c r="W80" s="5" t="s">
        <v>102</v>
      </c>
      <c r="X80" s="65" t="s">
        <v>249</v>
      </c>
      <c r="Y80" s="197">
        <v>854</v>
      </c>
      <c r="Z80" s="630">
        <v>4</v>
      </c>
      <c r="AA80" s="630"/>
      <c r="AB80" s="630"/>
      <c r="AC80" s="630">
        <v>33</v>
      </c>
      <c r="AD80" s="630">
        <v>10121</v>
      </c>
      <c r="AE80" s="630">
        <v>1</v>
      </c>
      <c r="AF80" s="630">
        <v>41</v>
      </c>
      <c r="AG80" s="630">
        <v>4</v>
      </c>
      <c r="AH80" s="630">
        <v>827</v>
      </c>
      <c r="AI80" s="630"/>
      <c r="AJ80" s="630"/>
      <c r="AK80" s="630"/>
      <c r="AL80" s="630"/>
      <c r="AM80" s="630"/>
      <c r="AN80" s="630">
        <v>2134</v>
      </c>
      <c r="AO80" s="630"/>
      <c r="AP80" s="630">
        <v>2</v>
      </c>
      <c r="AQ80" s="630"/>
      <c r="AR80" s="630">
        <v>1</v>
      </c>
      <c r="AS80" s="630"/>
      <c r="AT80" s="630"/>
      <c r="AU80" s="630"/>
      <c r="AV80" s="630"/>
      <c r="AW80" s="630">
        <v>1</v>
      </c>
      <c r="AX80" s="196">
        <f t="shared" si="41"/>
        <v>13168</v>
      </c>
    </row>
    <row r="81" spans="1:50">
      <c r="A81" s="64" t="str">
        <f t="shared" si="42"/>
        <v>887-1</v>
      </c>
      <c r="B81" s="64" t="str">
        <f t="shared" si="43"/>
        <v>887-2</v>
      </c>
      <c r="C81" s="64" t="str">
        <f t="shared" si="44"/>
        <v>887-3</v>
      </c>
      <c r="D81" s="64" t="str">
        <f t="shared" si="45"/>
        <v>887-4</v>
      </c>
      <c r="E81" s="64" t="str">
        <f t="shared" si="46"/>
        <v>887-5</v>
      </c>
      <c r="F81" s="64" t="str">
        <f t="shared" si="47"/>
        <v>887-6</v>
      </c>
      <c r="G81" s="64" t="str">
        <f t="shared" si="48"/>
        <v>887-7</v>
      </c>
      <c r="H81" s="64" t="str">
        <f t="shared" si="49"/>
        <v>887-8</v>
      </c>
      <c r="I81" s="64" t="str">
        <f t="shared" si="50"/>
        <v>887-9</v>
      </c>
      <c r="J81" s="64" t="str">
        <f t="shared" si="51"/>
        <v>887-10</v>
      </c>
      <c r="K81" s="64" t="str">
        <f t="shared" si="52"/>
        <v>887-11</v>
      </c>
      <c r="L81" s="64" t="str">
        <f t="shared" si="53"/>
        <v>887-12</v>
      </c>
      <c r="M81" s="64" t="str">
        <f t="shared" si="54"/>
        <v>887-13</v>
      </c>
      <c r="N81" s="64" t="str">
        <f t="shared" si="55"/>
        <v>887-14</v>
      </c>
      <c r="O81" s="64" t="str">
        <f t="shared" si="56"/>
        <v>887-15</v>
      </c>
      <c r="P81" s="64" t="str">
        <f t="shared" si="57"/>
        <v>887-16</v>
      </c>
      <c r="Q81" s="64" t="str">
        <f t="shared" si="58"/>
        <v>887-17</v>
      </c>
      <c r="R81" s="64" t="str">
        <f t="shared" si="59"/>
        <v>887-18</v>
      </c>
      <c r="S81" s="64" t="str">
        <f t="shared" si="60"/>
        <v>887-19</v>
      </c>
      <c r="T81" s="64" t="str">
        <f t="shared" si="61"/>
        <v>887-20</v>
      </c>
      <c r="U81" s="64" t="str">
        <f t="shared" si="62"/>
        <v>887-21</v>
      </c>
      <c r="V81" s="64" t="str">
        <f t="shared" si="63"/>
        <v>887-24</v>
      </c>
      <c r="W81" s="5" t="s">
        <v>29</v>
      </c>
      <c r="X81" s="65" t="s">
        <v>249</v>
      </c>
      <c r="Y81" s="197">
        <v>887</v>
      </c>
      <c r="Z81" s="630">
        <v>11</v>
      </c>
      <c r="AA81" s="630">
        <v>76</v>
      </c>
      <c r="AB81" s="630">
        <v>2</v>
      </c>
      <c r="AC81" s="630">
        <v>36</v>
      </c>
      <c r="AD81" s="630">
        <v>26732</v>
      </c>
      <c r="AE81" s="630"/>
      <c r="AF81" s="630">
        <v>83</v>
      </c>
      <c r="AG81" s="630">
        <v>13</v>
      </c>
      <c r="AH81" s="630">
        <v>854</v>
      </c>
      <c r="AI81" s="630">
        <v>1</v>
      </c>
      <c r="AJ81" s="630"/>
      <c r="AK81" s="630"/>
      <c r="AL81" s="630">
        <v>1</v>
      </c>
      <c r="AM81" s="630">
        <v>32</v>
      </c>
      <c r="AN81" s="630">
        <v>590</v>
      </c>
      <c r="AO81" s="630">
        <v>1</v>
      </c>
      <c r="AP81" s="630">
        <v>6</v>
      </c>
      <c r="AQ81" s="630">
        <v>2</v>
      </c>
      <c r="AR81" s="630">
        <v>8</v>
      </c>
      <c r="AS81" s="630"/>
      <c r="AT81" s="630">
        <v>1</v>
      </c>
      <c r="AU81" s="630">
        <v>17</v>
      </c>
      <c r="AV81" s="630"/>
      <c r="AW81" s="630"/>
      <c r="AX81" s="196">
        <f t="shared" si="41"/>
        <v>28466</v>
      </c>
    </row>
    <row r="82" spans="1:50">
      <c r="A82" s="64" t="str">
        <f t="shared" si="42"/>
        <v>-1</v>
      </c>
      <c r="B82" s="64" t="str">
        <f t="shared" si="43"/>
        <v>-2</v>
      </c>
      <c r="C82" s="64" t="str">
        <f t="shared" si="44"/>
        <v>-3</v>
      </c>
      <c r="D82" s="64" t="str">
        <f t="shared" si="45"/>
        <v>-4</v>
      </c>
      <c r="E82" s="64" t="str">
        <f t="shared" si="46"/>
        <v>-5</v>
      </c>
      <c r="F82" s="64" t="str">
        <f t="shared" si="47"/>
        <v>-6</v>
      </c>
      <c r="G82" s="64" t="str">
        <f t="shared" si="48"/>
        <v>-7</v>
      </c>
      <c r="H82" s="64" t="str">
        <f t="shared" si="49"/>
        <v>-8</v>
      </c>
      <c r="I82" s="64" t="str">
        <f t="shared" si="50"/>
        <v>-9</v>
      </c>
      <c r="J82" s="64" t="str">
        <f t="shared" si="51"/>
        <v>-10</v>
      </c>
      <c r="K82" s="64" t="str">
        <f t="shared" si="52"/>
        <v>-11</v>
      </c>
      <c r="L82" s="64" t="str">
        <f t="shared" si="53"/>
        <v>-12</v>
      </c>
      <c r="M82" s="64" t="str">
        <f t="shared" si="54"/>
        <v>-13</v>
      </c>
      <c r="N82" s="64" t="str">
        <f t="shared" si="55"/>
        <v>-14</v>
      </c>
      <c r="O82" s="64" t="str">
        <f t="shared" si="56"/>
        <v>-15</v>
      </c>
      <c r="P82" s="64" t="str">
        <f t="shared" si="57"/>
        <v>-16</v>
      </c>
      <c r="Q82" s="64" t="str">
        <f t="shared" si="58"/>
        <v>-17</v>
      </c>
      <c r="R82" s="64" t="str">
        <f t="shared" si="59"/>
        <v>-18</v>
      </c>
      <c r="S82" s="64" t="str">
        <f t="shared" si="60"/>
        <v>-19</v>
      </c>
      <c r="T82" s="64" t="str">
        <f t="shared" si="61"/>
        <v>-20</v>
      </c>
      <c r="U82" s="64" t="str">
        <f t="shared" si="62"/>
        <v>-21</v>
      </c>
      <c r="V82" s="64" t="str">
        <f t="shared" si="63"/>
        <v>-24</v>
      </c>
      <c r="W82" s="938" t="s">
        <v>309</v>
      </c>
      <c r="X82" s="938"/>
      <c r="Y82" s="194"/>
      <c r="Z82" s="75">
        <f>SUM(Z83:Z105)</f>
        <v>428</v>
      </c>
      <c r="AA82" s="36">
        <f>SUM(AA83:AA105)</f>
        <v>577</v>
      </c>
      <c r="AB82" s="75">
        <f t="shared" ref="AB82:AW82" si="64">SUM(AB83:AB105)</f>
        <v>46</v>
      </c>
      <c r="AC82" s="75">
        <f t="shared" si="64"/>
        <v>184</v>
      </c>
      <c r="AD82" s="75">
        <f t="shared" si="64"/>
        <v>158930</v>
      </c>
      <c r="AE82" s="75">
        <f t="shared" si="64"/>
        <v>120</v>
      </c>
      <c r="AF82" s="75">
        <f t="shared" si="64"/>
        <v>1777</v>
      </c>
      <c r="AG82" s="75">
        <f t="shared" si="64"/>
        <v>204</v>
      </c>
      <c r="AH82" s="75">
        <f t="shared" si="64"/>
        <v>53628</v>
      </c>
      <c r="AI82" s="75">
        <f t="shared" si="64"/>
        <v>45</v>
      </c>
      <c r="AJ82" s="75">
        <f t="shared" si="64"/>
        <v>8</v>
      </c>
      <c r="AK82" s="75">
        <f t="shared" si="64"/>
        <v>15</v>
      </c>
      <c r="AL82" s="75">
        <f t="shared" si="64"/>
        <v>13</v>
      </c>
      <c r="AM82" s="75">
        <f>SUM(AM83:AM105)</f>
        <v>227</v>
      </c>
      <c r="AN82" s="75">
        <f t="shared" si="64"/>
        <v>20135</v>
      </c>
      <c r="AO82" s="75">
        <f t="shared" si="64"/>
        <v>157</v>
      </c>
      <c r="AP82" s="75">
        <f t="shared" si="64"/>
        <v>39</v>
      </c>
      <c r="AQ82" s="75">
        <f t="shared" si="64"/>
        <v>49</v>
      </c>
      <c r="AR82" s="75">
        <f t="shared" si="64"/>
        <v>230</v>
      </c>
      <c r="AS82" s="75">
        <f t="shared" si="64"/>
        <v>0</v>
      </c>
      <c r="AT82" s="75">
        <f t="shared" si="64"/>
        <v>14</v>
      </c>
      <c r="AU82" s="75">
        <f t="shared" ref="AU82" si="65">SUM(AU83:AU105)</f>
        <v>117</v>
      </c>
      <c r="AV82" s="75">
        <f t="shared" si="64"/>
        <v>5</v>
      </c>
      <c r="AW82" s="75">
        <f t="shared" si="64"/>
        <v>8</v>
      </c>
      <c r="AX82" s="195">
        <f>SUM(Z82:AW82)</f>
        <v>236956</v>
      </c>
    </row>
    <row r="83" spans="1:50">
      <c r="A83" s="64" t="str">
        <f t="shared" si="42"/>
        <v>2-1</v>
      </c>
      <c r="B83" s="64" t="str">
        <f t="shared" si="43"/>
        <v>2-2</v>
      </c>
      <c r="C83" s="64" t="str">
        <f t="shared" si="44"/>
        <v>2-3</v>
      </c>
      <c r="D83" s="64" t="str">
        <f t="shared" si="45"/>
        <v>2-4</v>
      </c>
      <c r="E83" s="64" t="str">
        <f t="shared" si="46"/>
        <v>2-5</v>
      </c>
      <c r="F83" s="64" t="str">
        <f t="shared" si="47"/>
        <v>2-6</v>
      </c>
      <c r="G83" s="64" t="str">
        <f t="shared" si="48"/>
        <v>2-7</v>
      </c>
      <c r="H83" s="64" t="str">
        <f t="shared" si="49"/>
        <v>2-8</v>
      </c>
      <c r="I83" s="64" t="str">
        <f t="shared" si="50"/>
        <v>2-9</v>
      </c>
      <c r="J83" s="64" t="str">
        <f t="shared" si="51"/>
        <v>2-10</v>
      </c>
      <c r="K83" s="64" t="str">
        <f t="shared" si="52"/>
        <v>2-11</v>
      </c>
      <c r="L83" s="64" t="str">
        <f t="shared" si="53"/>
        <v>2-12</v>
      </c>
      <c r="M83" s="64" t="str">
        <f t="shared" si="54"/>
        <v>2-13</v>
      </c>
      <c r="N83" s="64" t="str">
        <f t="shared" si="55"/>
        <v>2-14</v>
      </c>
      <c r="O83" s="64" t="str">
        <f t="shared" si="56"/>
        <v>2-15</v>
      </c>
      <c r="P83" s="64" t="str">
        <f t="shared" si="57"/>
        <v>2-16</v>
      </c>
      <c r="Q83" s="64" t="str">
        <f t="shared" si="58"/>
        <v>2-17</v>
      </c>
      <c r="R83" s="64" t="str">
        <f t="shared" si="59"/>
        <v>2-18</v>
      </c>
      <c r="S83" s="64" t="str">
        <f t="shared" si="60"/>
        <v>2-19</v>
      </c>
      <c r="T83" s="64" t="str">
        <f t="shared" si="61"/>
        <v>2-20</v>
      </c>
      <c r="U83" s="64" t="str">
        <f t="shared" si="62"/>
        <v>2-21</v>
      </c>
      <c r="V83" s="64" t="str">
        <f t="shared" si="63"/>
        <v>2-24</v>
      </c>
      <c r="W83" s="4" t="s">
        <v>31</v>
      </c>
      <c r="X83" s="65" t="s">
        <v>245</v>
      </c>
      <c r="Y83" s="197">
        <v>2</v>
      </c>
      <c r="Z83" s="630">
        <v>11</v>
      </c>
      <c r="AA83" s="630">
        <v>9</v>
      </c>
      <c r="AB83" s="630"/>
      <c r="AC83" s="630">
        <v>9</v>
      </c>
      <c r="AD83" s="630">
        <v>10115</v>
      </c>
      <c r="AE83" s="630"/>
      <c r="AF83" s="630">
        <v>35</v>
      </c>
      <c r="AG83" s="630">
        <v>5</v>
      </c>
      <c r="AH83" s="630">
        <v>1417</v>
      </c>
      <c r="AI83" s="630">
        <v>2</v>
      </c>
      <c r="AJ83" s="630">
        <v>1</v>
      </c>
      <c r="AK83" s="630"/>
      <c r="AL83" s="630"/>
      <c r="AM83" s="630">
        <v>3</v>
      </c>
      <c r="AN83" s="630">
        <v>1286</v>
      </c>
      <c r="AO83" s="630">
        <v>6</v>
      </c>
      <c r="AP83" s="630">
        <v>1</v>
      </c>
      <c r="AQ83" s="630"/>
      <c r="AR83" s="630">
        <v>10</v>
      </c>
      <c r="AS83" s="630"/>
      <c r="AT83" s="630"/>
      <c r="AU83" s="630">
        <v>3</v>
      </c>
      <c r="AV83" s="630"/>
      <c r="AW83" s="630"/>
      <c r="AX83" s="196">
        <f t="shared" ref="AX83:AX105" si="66">SUM(Z83:AV83)</f>
        <v>12913</v>
      </c>
    </row>
    <row r="84" spans="1:50">
      <c r="A84" s="64" t="str">
        <f t="shared" si="42"/>
        <v>21-1</v>
      </c>
      <c r="B84" s="64" t="str">
        <f t="shared" si="43"/>
        <v>21-2</v>
      </c>
      <c r="C84" s="64" t="str">
        <f t="shared" si="44"/>
        <v>21-3</v>
      </c>
      <c r="D84" s="64" t="str">
        <f t="shared" si="45"/>
        <v>21-4</v>
      </c>
      <c r="E84" s="64" t="str">
        <f t="shared" si="46"/>
        <v>21-5</v>
      </c>
      <c r="F84" s="64" t="str">
        <f t="shared" si="47"/>
        <v>21-6</v>
      </c>
      <c r="G84" s="64" t="str">
        <f t="shared" si="48"/>
        <v>21-7</v>
      </c>
      <c r="H84" s="64" t="str">
        <f t="shared" si="49"/>
        <v>21-8</v>
      </c>
      <c r="I84" s="64" t="str">
        <f t="shared" si="50"/>
        <v>21-9</v>
      </c>
      <c r="J84" s="64" t="str">
        <f t="shared" si="51"/>
        <v>21-10</v>
      </c>
      <c r="K84" s="64" t="str">
        <f t="shared" si="52"/>
        <v>21-11</v>
      </c>
      <c r="L84" s="64" t="str">
        <f t="shared" si="53"/>
        <v>21-12</v>
      </c>
      <c r="M84" s="64" t="str">
        <f t="shared" si="54"/>
        <v>21-13</v>
      </c>
      <c r="N84" s="64" t="str">
        <f t="shared" si="55"/>
        <v>21-14</v>
      </c>
      <c r="O84" s="64" t="str">
        <f t="shared" si="56"/>
        <v>21-15</v>
      </c>
      <c r="P84" s="64" t="str">
        <f t="shared" si="57"/>
        <v>21-16</v>
      </c>
      <c r="Q84" s="64" t="str">
        <f t="shared" si="58"/>
        <v>21-17</v>
      </c>
      <c r="R84" s="64" t="str">
        <f t="shared" si="59"/>
        <v>21-18</v>
      </c>
      <c r="S84" s="64" t="str">
        <f t="shared" si="60"/>
        <v>21-19</v>
      </c>
      <c r="T84" s="64" t="str">
        <f t="shared" si="61"/>
        <v>21-20</v>
      </c>
      <c r="U84" s="64" t="str">
        <f t="shared" si="62"/>
        <v>21-21</v>
      </c>
      <c r="V84" s="64" t="str">
        <f t="shared" si="63"/>
        <v>21-24</v>
      </c>
      <c r="W84" s="5" t="s">
        <v>32</v>
      </c>
      <c r="X84" s="65" t="s">
        <v>245</v>
      </c>
      <c r="Y84" s="197">
        <v>21</v>
      </c>
      <c r="Z84" s="630"/>
      <c r="AA84" s="630"/>
      <c r="AB84" s="630">
        <v>1</v>
      </c>
      <c r="AC84" s="630"/>
      <c r="AD84" s="630">
        <v>980</v>
      </c>
      <c r="AE84" s="630"/>
      <c r="AF84" s="630"/>
      <c r="AG84" s="630">
        <v>5</v>
      </c>
      <c r="AH84" s="630">
        <v>1772</v>
      </c>
      <c r="AI84" s="630"/>
      <c r="AJ84" s="630"/>
      <c r="AK84" s="630"/>
      <c r="AL84" s="630"/>
      <c r="AM84" s="630"/>
      <c r="AN84" s="630">
        <v>252</v>
      </c>
      <c r="AO84" s="630">
        <v>3</v>
      </c>
      <c r="AP84" s="630"/>
      <c r="AQ84" s="630"/>
      <c r="AR84" s="630"/>
      <c r="AS84" s="630"/>
      <c r="AT84" s="630"/>
      <c r="AU84" s="630"/>
      <c r="AV84" s="630"/>
      <c r="AW84" s="630"/>
      <c r="AX84" s="196">
        <f t="shared" si="66"/>
        <v>3013</v>
      </c>
    </row>
    <row r="85" spans="1:50">
      <c r="A85" s="64" t="str">
        <f t="shared" si="42"/>
        <v>55-1</v>
      </c>
      <c r="B85" s="64" t="str">
        <f t="shared" si="43"/>
        <v>55-2</v>
      </c>
      <c r="C85" s="64" t="str">
        <f t="shared" si="44"/>
        <v>55-3</v>
      </c>
      <c r="D85" s="64" t="str">
        <f t="shared" si="45"/>
        <v>55-4</v>
      </c>
      <c r="E85" s="64" t="str">
        <f t="shared" si="46"/>
        <v>55-5</v>
      </c>
      <c r="F85" s="64" t="str">
        <f t="shared" si="47"/>
        <v>55-6</v>
      </c>
      <c r="G85" s="64" t="str">
        <f t="shared" si="48"/>
        <v>55-7</v>
      </c>
      <c r="H85" s="64" t="str">
        <f t="shared" si="49"/>
        <v>55-8</v>
      </c>
      <c r="I85" s="64" t="str">
        <f t="shared" si="50"/>
        <v>55-9</v>
      </c>
      <c r="J85" s="64" t="str">
        <f t="shared" si="51"/>
        <v>55-10</v>
      </c>
      <c r="K85" s="64" t="str">
        <f t="shared" si="52"/>
        <v>55-11</v>
      </c>
      <c r="L85" s="64" t="str">
        <f t="shared" si="53"/>
        <v>55-12</v>
      </c>
      <c r="M85" s="64" t="str">
        <f t="shared" si="54"/>
        <v>55-13</v>
      </c>
      <c r="N85" s="64" t="str">
        <f t="shared" si="55"/>
        <v>55-14</v>
      </c>
      <c r="O85" s="64" t="str">
        <f t="shared" si="56"/>
        <v>55-15</v>
      </c>
      <c r="P85" s="64" t="str">
        <f t="shared" si="57"/>
        <v>55-16</v>
      </c>
      <c r="Q85" s="64" t="str">
        <f t="shared" si="58"/>
        <v>55-17</v>
      </c>
      <c r="R85" s="64" t="str">
        <f t="shared" si="59"/>
        <v>55-18</v>
      </c>
      <c r="S85" s="64" t="str">
        <f t="shared" si="60"/>
        <v>55-19</v>
      </c>
      <c r="T85" s="64" t="str">
        <f t="shared" si="61"/>
        <v>55-20</v>
      </c>
      <c r="U85" s="64" t="str">
        <f t="shared" si="62"/>
        <v>55-21</v>
      </c>
      <c r="V85" s="64" t="str">
        <f t="shared" si="63"/>
        <v>55-24</v>
      </c>
      <c r="W85" s="5" t="s">
        <v>68</v>
      </c>
      <c r="X85" s="65" t="s">
        <v>245</v>
      </c>
      <c r="Y85" s="197">
        <v>55</v>
      </c>
      <c r="Z85" s="630">
        <v>4</v>
      </c>
      <c r="AA85" s="630">
        <v>2</v>
      </c>
      <c r="AB85" s="630"/>
      <c r="AC85" s="630"/>
      <c r="AD85" s="630">
        <v>2026</v>
      </c>
      <c r="AE85" s="630">
        <v>1</v>
      </c>
      <c r="AF85" s="630">
        <v>11</v>
      </c>
      <c r="AG85" s="630">
        <v>5</v>
      </c>
      <c r="AH85" s="630">
        <v>4469</v>
      </c>
      <c r="AI85" s="630">
        <v>1</v>
      </c>
      <c r="AJ85" s="630"/>
      <c r="AK85" s="630"/>
      <c r="AL85" s="630"/>
      <c r="AM85" s="630"/>
      <c r="AN85" s="630">
        <v>168</v>
      </c>
      <c r="AO85" s="630"/>
      <c r="AP85" s="630"/>
      <c r="AQ85" s="630">
        <v>1</v>
      </c>
      <c r="AR85" s="630"/>
      <c r="AS85" s="630"/>
      <c r="AT85" s="630"/>
      <c r="AU85" s="630"/>
      <c r="AV85" s="630"/>
      <c r="AW85" s="630">
        <v>1</v>
      </c>
      <c r="AX85" s="196">
        <f t="shared" si="66"/>
        <v>6688</v>
      </c>
    </row>
    <row r="86" spans="1:50">
      <c r="A86" s="64" t="str">
        <f t="shared" si="42"/>
        <v>148-1</v>
      </c>
      <c r="B86" s="64" t="str">
        <f t="shared" si="43"/>
        <v>148-2</v>
      </c>
      <c r="C86" s="64" t="str">
        <f t="shared" si="44"/>
        <v>148-3</v>
      </c>
      <c r="D86" s="64" t="str">
        <f t="shared" si="45"/>
        <v>148-4</v>
      </c>
      <c r="E86" s="64" t="str">
        <f t="shared" si="46"/>
        <v>148-5</v>
      </c>
      <c r="F86" s="64" t="str">
        <f t="shared" si="47"/>
        <v>148-6</v>
      </c>
      <c r="G86" s="64" t="str">
        <f t="shared" si="48"/>
        <v>148-7</v>
      </c>
      <c r="H86" s="64" t="str">
        <f t="shared" si="49"/>
        <v>148-8</v>
      </c>
      <c r="I86" s="64" t="str">
        <f t="shared" si="50"/>
        <v>148-9</v>
      </c>
      <c r="J86" s="64" t="str">
        <f t="shared" si="51"/>
        <v>148-10</v>
      </c>
      <c r="K86" s="64" t="str">
        <f t="shared" si="52"/>
        <v>148-11</v>
      </c>
      <c r="L86" s="64" t="str">
        <f t="shared" si="53"/>
        <v>148-12</v>
      </c>
      <c r="M86" s="64" t="str">
        <f t="shared" si="54"/>
        <v>148-13</v>
      </c>
      <c r="N86" s="64" t="str">
        <f t="shared" si="55"/>
        <v>148-14</v>
      </c>
      <c r="O86" s="64" t="str">
        <f t="shared" si="56"/>
        <v>148-15</v>
      </c>
      <c r="P86" s="64" t="str">
        <f t="shared" si="57"/>
        <v>148-16</v>
      </c>
      <c r="Q86" s="64" t="str">
        <f t="shared" si="58"/>
        <v>148-17</v>
      </c>
      <c r="R86" s="64" t="str">
        <f t="shared" si="59"/>
        <v>148-18</v>
      </c>
      <c r="S86" s="64" t="str">
        <f t="shared" si="60"/>
        <v>148-19</v>
      </c>
      <c r="T86" s="64" t="str">
        <f t="shared" si="61"/>
        <v>148-20</v>
      </c>
      <c r="U86" s="64" t="str">
        <f t="shared" si="62"/>
        <v>148-21</v>
      </c>
      <c r="V86" s="64" t="str">
        <f t="shared" si="63"/>
        <v>148-24</v>
      </c>
      <c r="W86" s="167" t="s">
        <v>139</v>
      </c>
      <c r="X86" s="65" t="s">
        <v>245</v>
      </c>
      <c r="Y86" s="197">
        <v>148</v>
      </c>
      <c r="Z86" s="630">
        <v>12</v>
      </c>
      <c r="AA86" s="630">
        <v>11</v>
      </c>
      <c r="AB86" s="630">
        <v>3</v>
      </c>
      <c r="AC86" s="630">
        <v>1</v>
      </c>
      <c r="AD86" s="630">
        <v>12689</v>
      </c>
      <c r="AE86" s="630"/>
      <c r="AF86" s="630">
        <v>13</v>
      </c>
      <c r="AG86" s="630">
        <v>5</v>
      </c>
      <c r="AH86" s="630">
        <v>971</v>
      </c>
      <c r="AI86" s="630"/>
      <c r="AJ86" s="630"/>
      <c r="AK86" s="630"/>
      <c r="AL86" s="630"/>
      <c r="AM86" s="630">
        <v>3</v>
      </c>
      <c r="AN86" s="630">
        <v>711</v>
      </c>
      <c r="AO86" s="630">
        <v>7</v>
      </c>
      <c r="AP86" s="630">
        <v>1</v>
      </c>
      <c r="AQ86" s="630">
        <v>1</v>
      </c>
      <c r="AR86" s="630">
        <v>19</v>
      </c>
      <c r="AS86" s="630"/>
      <c r="AT86" s="630"/>
      <c r="AU86" s="630">
        <v>9</v>
      </c>
      <c r="AV86" s="630"/>
      <c r="AW86" s="630">
        <v>1</v>
      </c>
      <c r="AX86" s="196">
        <f t="shared" si="66"/>
        <v>14456</v>
      </c>
    </row>
    <row r="87" spans="1:50">
      <c r="A87" s="64" t="str">
        <f t="shared" si="42"/>
        <v>197-1</v>
      </c>
      <c r="B87" s="64" t="str">
        <f t="shared" si="43"/>
        <v>197-2</v>
      </c>
      <c r="C87" s="64" t="str">
        <f t="shared" si="44"/>
        <v>197-3</v>
      </c>
      <c r="D87" s="64" t="str">
        <f t="shared" si="45"/>
        <v>197-4</v>
      </c>
      <c r="E87" s="64" t="str">
        <f t="shared" si="46"/>
        <v>197-5</v>
      </c>
      <c r="F87" s="64" t="str">
        <f t="shared" si="47"/>
        <v>197-6</v>
      </c>
      <c r="G87" s="64" t="str">
        <f t="shared" si="48"/>
        <v>197-7</v>
      </c>
      <c r="H87" s="64" t="str">
        <f t="shared" si="49"/>
        <v>197-8</v>
      </c>
      <c r="I87" s="64" t="str">
        <f t="shared" si="50"/>
        <v>197-9</v>
      </c>
      <c r="J87" s="64" t="str">
        <f t="shared" si="51"/>
        <v>197-10</v>
      </c>
      <c r="K87" s="64" t="str">
        <f t="shared" si="52"/>
        <v>197-11</v>
      </c>
      <c r="L87" s="64" t="str">
        <f t="shared" si="53"/>
        <v>197-12</v>
      </c>
      <c r="M87" s="64" t="str">
        <f t="shared" si="54"/>
        <v>197-13</v>
      </c>
      <c r="N87" s="64" t="str">
        <f t="shared" si="55"/>
        <v>197-14</v>
      </c>
      <c r="O87" s="64" t="str">
        <f t="shared" si="56"/>
        <v>197-15</v>
      </c>
      <c r="P87" s="64" t="str">
        <f t="shared" si="57"/>
        <v>197-16</v>
      </c>
      <c r="Q87" s="64" t="str">
        <f t="shared" si="58"/>
        <v>197-17</v>
      </c>
      <c r="R87" s="64" t="str">
        <f t="shared" si="59"/>
        <v>197-18</v>
      </c>
      <c r="S87" s="64" t="str">
        <f t="shared" si="60"/>
        <v>197-19</v>
      </c>
      <c r="T87" s="64" t="str">
        <f t="shared" si="61"/>
        <v>197-20</v>
      </c>
      <c r="U87" s="64" t="str">
        <f t="shared" si="62"/>
        <v>197-21</v>
      </c>
      <c r="V87" s="64" t="str">
        <f t="shared" si="63"/>
        <v>197-24</v>
      </c>
      <c r="W87" s="5" t="s">
        <v>113</v>
      </c>
      <c r="X87" s="65" t="s">
        <v>245</v>
      </c>
      <c r="Y87" s="197">
        <v>197</v>
      </c>
      <c r="Z87" s="630">
        <v>69</v>
      </c>
      <c r="AA87" s="630">
        <v>7</v>
      </c>
      <c r="AB87" s="630"/>
      <c r="AC87" s="630">
        <v>10</v>
      </c>
      <c r="AD87" s="630">
        <v>6508</v>
      </c>
      <c r="AE87" s="630">
        <v>13</v>
      </c>
      <c r="AF87" s="630">
        <v>13</v>
      </c>
      <c r="AG87" s="630">
        <v>6</v>
      </c>
      <c r="AH87" s="630">
        <v>3992</v>
      </c>
      <c r="AI87" s="630"/>
      <c r="AJ87" s="630"/>
      <c r="AK87" s="630"/>
      <c r="AL87" s="630">
        <v>1</v>
      </c>
      <c r="AM87" s="630">
        <v>2</v>
      </c>
      <c r="AN87" s="630">
        <v>351</v>
      </c>
      <c r="AO87" s="630">
        <v>2</v>
      </c>
      <c r="AP87" s="630"/>
      <c r="AQ87" s="630">
        <v>3</v>
      </c>
      <c r="AR87" s="630">
        <v>1</v>
      </c>
      <c r="AS87" s="630"/>
      <c r="AT87" s="630"/>
      <c r="AU87" s="630"/>
      <c r="AV87" s="630"/>
      <c r="AW87" s="630"/>
      <c r="AX87" s="196">
        <f t="shared" si="66"/>
        <v>10978</v>
      </c>
    </row>
    <row r="88" spans="1:50">
      <c r="A88" s="64" t="str">
        <f t="shared" si="42"/>
        <v>206-1</v>
      </c>
      <c r="B88" s="64" t="str">
        <f t="shared" si="43"/>
        <v>206-2</v>
      </c>
      <c r="C88" s="64" t="str">
        <f t="shared" si="44"/>
        <v>206-3</v>
      </c>
      <c r="D88" s="64" t="str">
        <f t="shared" si="45"/>
        <v>206-4</v>
      </c>
      <c r="E88" s="64" t="str">
        <f t="shared" si="46"/>
        <v>206-5</v>
      </c>
      <c r="F88" s="64" t="str">
        <f t="shared" si="47"/>
        <v>206-6</v>
      </c>
      <c r="G88" s="64" t="str">
        <f t="shared" si="48"/>
        <v>206-7</v>
      </c>
      <c r="H88" s="64" t="str">
        <f t="shared" si="49"/>
        <v>206-8</v>
      </c>
      <c r="I88" s="64" t="str">
        <f t="shared" si="50"/>
        <v>206-9</v>
      </c>
      <c r="J88" s="64" t="str">
        <f t="shared" si="51"/>
        <v>206-10</v>
      </c>
      <c r="K88" s="64" t="str">
        <f t="shared" si="52"/>
        <v>206-11</v>
      </c>
      <c r="L88" s="64" t="str">
        <f t="shared" si="53"/>
        <v>206-12</v>
      </c>
      <c r="M88" s="64" t="str">
        <f t="shared" si="54"/>
        <v>206-13</v>
      </c>
      <c r="N88" s="64" t="str">
        <f t="shared" si="55"/>
        <v>206-14</v>
      </c>
      <c r="O88" s="64" t="str">
        <f t="shared" si="56"/>
        <v>206-15</v>
      </c>
      <c r="P88" s="64" t="str">
        <f t="shared" si="57"/>
        <v>206-16</v>
      </c>
      <c r="Q88" s="64" t="str">
        <f t="shared" si="58"/>
        <v>206-17</v>
      </c>
      <c r="R88" s="64" t="str">
        <f t="shared" si="59"/>
        <v>206-18</v>
      </c>
      <c r="S88" s="64" t="str">
        <f t="shared" si="60"/>
        <v>206-19</v>
      </c>
      <c r="T88" s="64" t="str">
        <f t="shared" si="61"/>
        <v>206-20</v>
      </c>
      <c r="U88" s="64" t="str">
        <f t="shared" si="62"/>
        <v>206-21</v>
      </c>
      <c r="V88" s="64" t="str">
        <f t="shared" si="63"/>
        <v>206-24</v>
      </c>
      <c r="W88" s="16" t="s">
        <v>138</v>
      </c>
      <c r="X88" s="65" t="s">
        <v>245</v>
      </c>
      <c r="Y88" s="197">
        <v>206</v>
      </c>
      <c r="Z88" s="630">
        <v>2</v>
      </c>
      <c r="AA88" s="630">
        <v>2</v>
      </c>
      <c r="AB88" s="630"/>
      <c r="AC88" s="630"/>
      <c r="AD88" s="630">
        <v>2159</v>
      </c>
      <c r="AE88" s="630">
        <v>2</v>
      </c>
      <c r="AF88" s="630">
        <v>6</v>
      </c>
      <c r="AG88" s="630"/>
      <c r="AH88" s="630">
        <v>389</v>
      </c>
      <c r="AI88" s="630"/>
      <c r="AJ88" s="630"/>
      <c r="AK88" s="630"/>
      <c r="AL88" s="630"/>
      <c r="AM88" s="630">
        <v>2</v>
      </c>
      <c r="AN88" s="630">
        <v>348</v>
      </c>
      <c r="AO88" s="630">
        <v>1</v>
      </c>
      <c r="AP88" s="630">
        <v>1</v>
      </c>
      <c r="AQ88" s="630"/>
      <c r="AR88" s="630"/>
      <c r="AS88" s="630"/>
      <c r="AT88" s="630"/>
      <c r="AU88" s="630">
        <v>3</v>
      </c>
      <c r="AV88" s="630">
        <v>4</v>
      </c>
      <c r="AW88" s="630"/>
      <c r="AX88" s="196">
        <f t="shared" si="66"/>
        <v>2919</v>
      </c>
    </row>
    <row r="89" spans="1:50">
      <c r="A89" s="64" t="str">
        <f t="shared" si="42"/>
        <v>313-1</v>
      </c>
      <c r="B89" s="64" t="str">
        <f t="shared" si="43"/>
        <v>313-2</v>
      </c>
      <c r="C89" s="64" t="str">
        <f t="shared" si="44"/>
        <v>313-3</v>
      </c>
      <c r="D89" s="64" t="str">
        <f t="shared" si="45"/>
        <v>313-4</v>
      </c>
      <c r="E89" s="64" t="str">
        <f t="shared" si="46"/>
        <v>313-5</v>
      </c>
      <c r="F89" s="64" t="str">
        <f t="shared" si="47"/>
        <v>313-6</v>
      </c>
      <c r="G89" s="64" t="str">
        <f t="shared" si="48"/>
        <v>313-7</v>
      </c>
      <c r="H89" s="64" t="str">
        <f t="shared" si="49"/>
        <v>313-8</v>
      </c>
      <c r="I89" s="64" t="str">
        <f t="shared" si="50"/>
        <v>313-9</v>
      </c>
      <c r="J89" s="64" t="str">
        <f t="shared" si="51"/>
        <v>313-10</v>
      </c>
      <c r="K89" s="64" t="str">
        <f t="shared" si="52"/>
        <v>313-11</v>
      </c>
      <c r="L89" s="64" t="str">
        <f t="shared" si="53"/>
        <v>313-12</v>
      </c>
      <c r="M89" s="64" t="str">
        <f t="shared" si="54"/>
        <v>313-13</v>
      </c>
      <c r="N89" s="64" t="str">
        <f t="shared" si="55"/>
        <v>313-14</v>
      </c>
      <c r="O89" s="64" t="str">
        <f t="shared" si="56"/>
        <v>313-15</v>
      </c>
      <c r="P89" s="64" t="str">
        <f t="shared" si="57"/>
        <v>313-16</v>
      </c>
      <c r="Q89" s="64" t="str">
        <f t="shared" si="58"/>
        <v>313-17</v>
      </c>
      <c r="R89" s="64" t="str">
        <f t="shared" si="59"/>
        <v>313-18</v>
      </c>
      <c r="S89" s="64" t="str">
        <f t="shared" si="60"/>
        <v>313-19</v>
      </c>
      <c r="T89" s="64" t="str">
        <f t="shared" si="61"/>
        <v>313-20</v>
      </c>
      <c r="U89" s="64" t="str">
        <f t="shared" si="62"/>
        <v>313-21</v>
      </c>
      <c r="V89" s="64" t="str">
        <f t="shared" si="63"/>
        <v>313-24</v>
      </c>
      <c r="W89" s="4" t="s">
        <v>81</v>
      </c>
      <c r="X89" s="65" t="s">
        <v>245</v>
      </c>
      <c r="Y89" s="197">
        <v>313</v>
      </c>
      <c r="Z89" s="630">
        <v>3</v>
      </c>
      <c r="AA89" s="630">
        <v>1</v>
      </c>
      <c r="AB89" s="630"/>
      <c r="AC89" s="630">
        <v>3</v>
      </c>
      <c r="AD89" s="630">
        <v>1238</v>
      </c>
      <c r="AE89" s="630"/>
      <c r="AF89" s="630">
        <v>3</v>
      </c>
      <c r="AG89" s="630">
        <v>6</v>
      </c>
      <c r="AH89" s="630">
        <v>5180</v>
      </c>
      <c r="AI89" s="630"/>
      <c r="AJ89" s="630"/>
      <c r="AK89" s="630"/>
      <c r="AL89" s="630"/>
      <c r="AM89" s="630">
        <v>1</v>
      </c>
      <c r="AN89" s="630">
        <v>162</v>
      </c>
      <c r="AO89" s="630">
        <v>18</v>
      </c>
      <c r="AP89" s="630">
        <v>2</v>
      </c>
      <c r="AQ89" s="630"/>
      <c r="AR89" s="630">
        <v>4</v>
      </c>
      <c r="AS89" s="630"/>
      <c r="AT89" s="630"/>
      <c r="AU89" s="630"/>
      <c r="AV89" s="630"/>
      <c r="AW89" s="630"/>
      <c r="AX89" s="196">
        <f t="shared" si="66"/>
        <v>6621</v>
      </c>
    </row>
    <row r="90" spans="1:50">
      <c r="A90" s="64" t="str">
        <f t="shared" si="42"/>
        <v>318-1</v>
      </c>
      <c r="B90" s="64" t="str">
        <f t="shared" si="43"/>
        <v>318-2</v>
      </c>
      <c r="C90" s="64" t="str">
        <f t="shared" si="44"/>
        <v>318-3</v>
      </c>
      <c r="D90" s="64" t="str">
        <f t="shared" si="45"/>
        <v>318-4</v>
      </c>
      <c r="E90" s="64" t="str">
        <f t="shared" si="46"/>
        <v>318-5</v>
      </c>
      <c r="F90" s="64" t="str">
        <f t="shared" si="47"/>
        <v>318-6</v>
      </c>
      <c r="G90" s="64" t="str">
        <f t="shared" si="48"/>
        <v>318-7</v>
      </c>
      <c r="H90" s="64" t="str">
        <f t="shared" si="49"/>
        <v>318-8</v>
      </c>
      <c r="I90" s="64" t="str">
        <f t="shared" si="50"/>
        <v>318-9</v>
      </c>
      <c r="J90" s="64" t="str">
        <f t="shared" si="51"/>
        <v>318-10</v>
      </c>
      <c r="K90" s="64" t="str">
        <f t="shared" si="52"/>
        <v>318-11</v>
      </c>
      <c r="L90" s="64" t="str">
        <f t="shared" si="53"/>
        <v>318-12</v>
      </c>
      <c r="M90" s="64" t="str">
        <f t="shared" si="54"/>
        <v>318-13</v>
      </c>
      <c r="N90" s="64" t="str">
        <f t="shared" si="55"/>
        <v>318-14</v>
      </c>
      <c r="O90" s="64" t="str">
        <f t="shared" si="56"/>
        <v>318-15</v>
      </c>
      <c r="P90" s="64" t="str">
        <f t="shared" si="57"/>
        <v>318-16</v>
      </c>
      <c r="Q90" s="64" t="str">
        <f t="shared" si="58"/>
        <v>318-17</v>
      </c>
      <c r="R90" s="64" t="str">
        <f t="shared" si="59"/>
        <v>318-18</v>
      </c>
      <c r="S90" s="64" t="str">
        <f t="shared" si="60"/>
        <v>318-19</v>
      </c>
      <c r="T90" s="64" t="str">
        <f t="shared" si="61"/>
        <v>318-20</v>
      </c>
      <c r="U90" s="64" t="str">
        <f t="shared" si="62"/>
        <v>318-21</v>
      </c>
      <c r="V90" s="64" t="str">
        <f t="shared" si="63"/>
        <v>318-24</v>
      </c>
      <c r="W90" s="4" t="s">
        <v>44</v>
      </c>
      <c r="X90" s="65" t="s">
        <v>245</v>
      </c>
      <c r="Y90" s="197">
        <v>318</v>
      </c>
      <c r="Z90" s="630">
        <v>9</v>
      </c>
      <c r="AA90" s="630">
        <v>20</v>
      </c>
      <c r="AB90" s="630">
        <v>2</v>
      </c>
      <c r="AC90" s="630">
        <v>2</v>
      </c>
      <c r="AD90" s="630">
        <v>9056</v>
      </c>
      <c r="AE90" s="630">
        <v>1</v>
      </c>
      <c r="AF90" s="630">
        <v>54</v>
      </c>
      <c r="AG90" s="630">
        <v>9</v>
      </c>
      <c r="AH90" s="630">
        <v>717</v>
      </c>
      <c r="AI90" s="630"/>
      <c r="AJ90" s="630"/>
      <c r="AK90" s="630"/>
      <c r="AL90" s="630">
        <v>1</v>
      </c>
      <c r="AM90" s="630">
        <v>2</v>
      </c>
      <c r="AN90" s="630">
        <v>1241</v>
      </c>
      <c r="AO90" s="630">
        <v>16</v>
      </c>
      <c r="AP90" s="630">
        <v>9</v>
      </c>
      <c r="AQ90" s="630">
        <v>3</v>
      </c>
      <c r="AR90" s="630">
        <v>2</v>
      </c>
      <c r="AS90" s="630"/>
      <c r="AT90" s="630"/>
      <c r="AU90" s="630">
        <v>10</v>
      </c>
      <c r="AV90" s="630"/>
      <c r="AW90" s="630"/>
      <c r="AX90" s="196">
        <f t="shared" si="66"/>
        <v>11154</v>
      </c>
    </row>
    <row r="91" spans="1:50">
      <c r="A91" s="64" t="str">
        <f t="shared" si="42"/>
        <v>321-1</v>
      </c>
      <c r="B91" s="64" t="str">
        <f t="shared" si="43"/>
        <v>321-2</v>
      </c>
      <c r="C91" s="64" t="str">
        <f t="shared" si="44"/>
        <v>321-3</v>
      </c>
      <c r="D91" s="64" t="str">
        <f t="shared" si="45"/>
        <v>321-4</v>
      </c>
      <c r="E91" s="64" t="str">
        <f t="shared" si="46"/>
        <v>321-5</v>
      </c>
      <c r="F91" s="64" t="str">
        <f t="shared" si="47"/>
        <v>321-6</v>
      </c>
      <c r="G91" s="64" t="str">
        <f t="shared" si="48"/>
        <v>321-7</v>
      </c>
      <c r="H91" s="64" t="str">
        <f t="shared" si="49"/>
        <v>321-8</v>
      </c>
      <c r="I91" s="64" t="str">
        <f t="shared" si="50"/>
        <v>321-9</v>
      </c>
      <c r="J91" s="64" t="str">
        <f t="shared" si="51"/>
        <v>321-10</v>
      </c>
      <c r="K91" s="64" t="str">
        <f t="shared" si="52"/>
        <v>321-11</v>
      </c>
      <c r="L91" s="64" t="str">
        <f t="shared" si="53"/>
        <v>321-12</v>
      </c>
      <c r="M91" s="64" t="str">
        <f t="shared" si="54"/>
        <v>321-13</v>
      </c>
      <c r="N91" s="64" t="str">
        <f t="shared" si="55"/>
        <v>321-14</v>
      </c>
      <c r="O91" s="64" t="str">
        <f t="shared" si="56"/>
        <v>321-15</v>
      </c>
      <c r="P91" s="64" t="str">
        <f t="shared" si="57"/>
        <v>321-16</v>
      </c>
      <c r="Q91" s="64" t="str">
        <f t="shared" si="58"/>
        <v>321-17</v>
      </c>
      <c r="R91" s="64" t="str">
        <f t="shared" si="59"/>
        <v>321-18</v>
      </c>
      <c r="S91" s="64" t="str">
        <f t="shared" si="60"/>
        <v>321-19</v>
      </c>
      <c r="T91" s="64" t="str">
        <f t="shared" si="61"/>
        <v>321-20</v>
      </c>
      <c r="U91" s="64" t="str">
        <f t="shared" si="62"/>
        <v>321-21</v>
      </c>
      <c r="V91" s="64" t="str">
        <f t="shared" si="63"/>
        <v>321-24</v>
      </c>
      <c r="W91" s="5" t="s">
        <v>109</v>
      </c>
      <c r="X91" s="65" t="s">
        <v>245</v>
      </c>
      <c r="Y91" s="197">
        <v>321</v>
      </c>
      <c r="Z91" s="630">
        <v>1</v>
      </c>
      <c r="AA91" s="630">
        <v>2</v>
      </c>
      <c r="AB91" s="630"/>
      <c r="AC91" s="630">
        <v>2</v>
      </c>
      <c r="AD91" s="630">
        <v>2235</v>
      </c>
      <c r="AE91" s="630"/>
      <c r="AF91" s="630">
        <v>40</v>
      </c>
      <c r="AG91" s="630">
        <v>4</v>
      </c>
      <c r="AH91" s="630">
        <v>548</v>
      </c>
      <c r="AI91" s="630"/>
      <c r="AJ91" s="630"/>
      <c r="AK91" s="630"/>
      <c r="AL91" s="630"/>
      <c r="AM91" s="630"/>
      <c r="AN91" s="630">
        <v>6</v>
      </c>
      <c r="AO91" s="630">
        <v>3</v>
      </c>
      <c r="AP91" s="630"/>
      <c r="AQ91" s="630"/>
      <c r="AR91" s="630"/>
      <c r="AS91" s="630"/>
      <c r="AT91" s="630"/>
      <c r="AU91" s="630">
        <v>3</v>
      </c>
      <c r="AV91" s="630"/>
      <c r="AW91" s="630"/>
      <c r="AX91" s="196">
        <f t="shared" si="66"/>
        <v>2844</v>
      </c>
    </row>
    <row r="92" spans="1:50">
      <c r="A92" s="64" t="str">
        <f t="shared" si="42"/>
        <v>376-1</v>
      </c>
      <c r="B92" s="64" t="str">
        <f t="shared" si="43"/>
        <v>376-2</v>
      </c>
      <c r="C92" s="64" t="str">
        <f t="shared" si="44"/>
        <v>376-3</v>
      </c>
      <c r="D92" s="64" t="str">
        <f t="shared" si="45"/>
        <v>376-4</v>
      </c>
      <c r="E92" s="64" t="str">
        <f t="shared" si="46"/>
        <v>376-5</v>
      </c>
      <c r="F92" s="64" t="str">
        <f t="shared" si="47"/>
        <v>376-6</v>
      </c>
      <c r="G92" s="64" t="str">
        <f t="shared" si="48"/>
        <v>376-7</v>
      </c>
      <c r="H92" s="64" t="str">
        <f t="shared" si="49"/>
        <v>376-8</v>
      </c>
      <c r="I92" s="64" t="str">
        <f t="shared" si="50"/>
        <v>376-9</v>
      </c>
      <c r="J92" s="64" t="str">
        <f t="shared" si="51"/>
        <v>376-10</v>
      </c>
      <c r="K92" s="64" t="str">
        <f t="shared" si="52"/>
        <v>376-11</v>
      </c>
      <c r="L92" s="64" t="str">
        <f t="shared" si="53"/>
        <v>376-12</v>
      </c>
      <c r="M92" s="64" t="str">
        <f t="shared" si="54"/>
        <v>376-13</v>
      </c>
      <c r="N92" s="64" t="str">
        <f t="shared" si="55"/>
        <v>376-14</v>
      </c>
      <c r="O92" s="64" t="str">
        <f t="shared" si="56"/>
        <v>376-15</v>
      </c>
      <c r="P92" s="64" t="str">
        <f t="shared" si="57"/>
        <v>376-16</v>
      </c>
      <c r="Q92" s="64" t="str">
        <f t="shared" si="58"/>
        <v>376-17</v>
      </c>
      <c r="R92" s="64" t="str">
        <f t="shared" si="59"/>
        <v>376-18</v>
      </c>
      <c r="S92" s="64" t="str">
        <f t="shared" si="60"/>
        <v>376-19</v>
      </c>
      <c r="T92" s="64" t="str">
        <f t="shared" si="61"/>
        <v>376-20</v>
      </c>
      <c r="U92" s="64" t="str">
        <f t="shared" si="62"/>
        <v>376-21</v>
      </c>
      <c r="V92" s="64" t="str">
        <f t="shared" si="63"/>
        <v>376-24</v>
      </c>
      <c r="W92" s="4" t="s">
        <v>83</v>
      </c>
      <c r="X92" s="65" t="s">
        <v>245</v>
      </c>
      <c r="Y92" s="197">
        <v>376</v>
      </c>
      <c r="Z92" s="630">
        <v>11</v>
      </c>
      <c r="AA92" s="630">
        <v>197</v>
      </c>
      <c r="AB92" s="630"/>
      <c r="AC92" s="630">
        <v>30</v>
      </c>
      <c r="AD92" s="630">
        <v>8652</v>
      </c>
      <c r="AE92" s="630"/>
      <c r="AF92" s="630">
        <v>14</v>
      </c>
      <c r="AG92" s="630">
        <v>9</v>
      </c>
      <c r="AH92" s="630">
        <v>884</v>
      </c>
      <c r="AI92" s="630">
        <v>10</v>
      </c>
      <c r="AJ92" s="630">
        <v>4</v>
      </c>
      <c r="AK92" s="630">
        <v>2</v>
      </c>
      <c r="AL92" s="630"/>
      <c r="AM92" s="630">
        <v>123</v>
      </c>
      <c r="AN92" s="630">
        <v>498</v>
      </c>
      <c r="AO92" s="630">
        <v>6</v>
      </c>
      <c r="AP92" s="630">
        <v>6</v>
      </c>
      <c r="AQ92" s="630">
        <v>1</v>
      </c>
      <c r="AR92" s="630">
        <v>4</v>
      </c>
      <c r="AS92" s="630"/>
      <c r="AT92" s="630">
        <v>1</v>
      </c>
      <c r="AU92" s="630">
        <v>22</v>
      </c>
      <c r="AV92" s="630"/>
      <c r="AW92" s="630"/>
      <c r="AX92" s="196">
        <f t="shared" si="66"/>
        <v>10474</v>
      </c>
    </row>
    <row r="93" spans="1:50">
      <c r="A93" s="64" t="str">
        <f t="shared" si="42"/>
        <v>400-1</v>
      </c>
      <c r="B93" s="64" t="str">
        <f t="shared" si="43"/>
        <v>400-2</v>
      </c>
      <c r="C93" s="64" t="str">
        <f t="shared" si="44"/>
        <v>400-3</v>
      </c>
      <c r="D93" s="64" t="str">
        <f t="shared" si="45"/>
        <v>400-4</v>
      </c>
      <c r="E93" s="64" t="str">
        <f t="shared" si="46"/>
        <v>400-5</v>
      </c>
      <c r="F93" s="64" t="str">
        <f t="shared" si="47"/>
        <v>400-6</v>
      </c>
      <c r="G93" s="64" t="str">
        <f t="shared" si="48"/>
        <v>400-7</v>
      </c>
      <c r="H93" s="64" t="str">
        <f t="shared" si="49"/>
        <v>400-8</v>
      </c>
      <c r="I93" s="64" t="str">
        <f t="shared" si="50"/>
        <v>400-9</v>
      </c>
      <c r="J93" s="64" t="str">
        <f t="shared" si="51"/>
        <v>400-10</v>
      </c>
      <c r="K93" s="64" t="str">
        <f t="shared" si="52"/>
        <v>400-11</v>
      </c>
      <c r="L93" s="64" t="str">
        <f t="shared" si="53"/>
        <v>400-12</v>
      </c>
      <c r="M93" s="64" t="str">
        <f t="shared" si="54"/>
        <v>400-13</v>
      </c>
      <c r="N93" s="64" t="str">
        <f t="shared" si="55"/>
        <v>400-14</v>
      </c>
      <c r="O93" s="64" t="str">
        <f t="shared" si="56"/>
        <v>400-15</v>
      </c>
      <c r="P93" s="64" t="str">
        <f t="shared" si="57"/>
        <v>400-16</v>
      </c>
      <c r="Q93" s="64" t="str">
        <f t="shared" si="58"/>
        <v>400-17</v>
      </c>
      <c r="R93" s="64" t="str">
        <f t="shared" si="59"/>
        <v>400-18</v>
      </c>
      <c r="S93" s="64" t="str">
        <f t="shared" si="60"/>
        <v>400-19</v>
      </c>
      <c r="T93" s="64" t="str">
        <f t="shared" si="61"/>
        <v>400-20</v>
      </c>
      <c r="U93" s="64" t="str">
        <f t="shared" si="62"/>
        <v>400-21</v>
      </c>
      <c r="V93" s="64" t="str">
        <f t="shared" si="63"/>
        <v>400-24</v>
      </c>
      <c r="W93" s="16" t="s">
        <v>141</v>
      </c>
      <c r="X93" s="65" t="s">
        <v>245</v>
      </c>
      <c r="Y93" s="197">
        <v>400</v>
      </c>
      <c r="Z93" s="630">
        <v>7</v>
      </c>
      <c r="AA93" s="630">
        <v>7</v>
      </c>
      <c r="AB93" s="630"/>
      <c r="AC93" s="630">
        <v>9</v>
      </c>
      <c r="AD93" s="630">
        <v>5252</v>
      </c>
      <c r="AE93" s="630">
        <v>1</v>
      </c>
      <c r="AF93" s="630">
        <v>55</v>
      </c>
      <c r="AG93" s="630">
        <v>2</v>
      </c>
      <c r="AH93" s="630">
        <v>2258</v>
      </c>
      <c r="AI93" s="630">
        <v>1</v>
      </c>
      <c r="AJ93" s="630">
        <v>2</v>
      </c>
      <c r="AK93" s="630"/>
      <c r="AL93" s="630"/>
      <c r="AM93" s="630">
        <v>1</v>
      </c>
      <c r="AN93" s="630">
        <v>1335</v>
      </c>
      <c r="AO93" s="630">
        <v>12</v>
      </c>
      <c r="AP93" s="630">
        <v>1</v>
      </c>
      <c r="AQ93" s="630"/>
      <c r="AR93" s="630">
        <v>18</v>
      </c>
      <c r="AS93" s="630"/>
      <c r="AT93" s="630"/>
      <c r="AU93" s="630">
        <v>6</v>
      </c>
      <c r="AV93" s="630"/>
      <c r="AW93" s="630"/>
      <c r="AX93" s="196">
        <f t="shared" si="66"/>
        <v>8967</v>
      </c>
    </row>
    <row r="94" spans="1:50">
      <c r="A94" s="64" t="str">
        <f t="shared" si="42"/>
        <v>440-1</v>
      </c>
      <c r="B94" s="64" t="str">
        <f t="shared" si="43"/>
        <v>440-2</v>
      </c>
      <c r="C94" s="64" t="str">
        <f t="shared" si="44"/>
        <v>440-3</v>
      </c>
      <c r="D94" s="64" t="str">
        <f t="shared" si="45"/>
        <v>440-4</v>
      </c>
      <c r="E94" s="64" t="str">
        <f t="shared" si="46"/>
        <v>440-5</v>
      </c>
      <c r="F94" s="64" t="str">
        <f t="shared" si="47"/>
        <v>440-6</v>
      </c>
      <c r="G94" s="64" t="str">
        <f t="shared" si="48"/>
        <v>440-7</v>
      </c>
      <c r="H94" s="64" t="str">
        <f t="shared" si="49"/>
        <v>440-8</v>
      </c>
      <c r="I94" s="64" t="str">
        <f t="shared" si="50"/>
        <v>440-9</v>
      </c>
      <c r="J94" s="64" t="str">
        <f t="shared" si="51"/>
        <v>440-10</v>
      </c>
      <c r="K94" s="64" t="str">
        <f t="shared" si="52"/>
        <v>440-11</v>
      </c>
      <c r="L94" s="64" t="str">
        <f t="shared" si="53"/>
        <v>440-12</v>
      </c>
      <c r="M94" s="64" t="str">
        <f t="shared" si="54"/>
        <v>440-13</v>
      </c>
      <c r="N94" s="64" t="str">
        <f t="shared" si="55"/>
        <v>440-14</v>
      </c>
      <c r="O94" s="64" t="str">
        <f t="shared" si="56"/>
        <v>440-15</v>
      </c>
      <c r="P94" s="64" t="str">
        <f t="shared" si="57"/>
        <v>440-16</v>
      </c>
      <c r="Q94" s="64" t="str">
        <f t="shared" si="58"/>
        <v>440-17</v>
      </c>
      <c r="R94" s="64" t="str">
        <f t="shared" si="59"/>
        <v>440-18</v>
      </c>
      <c r="S94" s="64" t="str">
        <f t="shared" si="60"/>
        <v>440-19</v>
      </c>
      <c r="T94" s="64" t="str">
        <f t="shared" si="61"/>
        <v>440-20</v>
      </c>
      <c r="U94" s="64" t="str">
        <f t="shared" si="62"/>
        <v>440-21</v>
      </c>
      <c r="V94" s="64" t="str">
        <f t="shared" si="63"/>
        <v>440-24</v>
      </c>
      <c r="W94" s="5" t="s">
        <v>84</v>
      </c>
      <c r="X94" s="65" t="s">
        <v>245</v>
      </c>
      <c r="Y94" s="197">
        <v>440</v>
      </c>
      <c r="Z94" s="630">
        <v>30</v>
      </c>
      <c r="AA94" s="630">
        <v>11</v>
      </c>
      <c r="AB94" s="630">
        <v>7</v>
      </c>
      <c r="AC94" s="630">
        <v>7</v>
      </c>
      <c r="AD94" s="630">
        <v>12854</v>
      </c>
      <c r="AE94" s="630"/>
      <c r="AF94" s="630">
        <v>76</v>
      </c>
      <c r="AG94" s="630">
        <v>12</v>
      </c>
      <c r="AH94" s="630">
        <v>2953</v>
      </c>
      <c r="AI94" s="630">
        <v>6</v>
      </c>
      <c r="AJ94" s="630"/>
      <c r="AK94" s="630"/>
      <c r="AL94" s="630">
        <v>3</v>
      </c>
      <c r="AM94" s="630">
        <v>3</v>
      </c>
      <c r="AN94" s="630">
        <v>62</v>
      </c>
      <c r="AO94" s="630">
        <v>7</v>
      </c>
      <c r="AP94" s="630">
        <v>4</v>
      </c>
      <c r="AQ94" s="630">
        <v>1</v>
      </c>
      <c r="AR94" s="630">
        <v>2</v>
      </c>
      <c r="AS94" s="630"/>
      <c r="AT94" s="630"/>
      <c r="AU94" s="630">
        <v>10</v>
      </c>
      <c r="AV94" s="630"/>
      <c r="AW94" s="630"/>
      <c r="AX94" s="196">
        <f t="shared" si="66"/>
        <v>16048</v>
      </c>
    </row>
    <row r="95" spans="1:50">
      <c r="A95" s="64" t="str">
        <f t="shared" si="42"/>
        <v>483-1</v>
      </c>
      <c r="B95" s="64" t="str">
        <f t="shared" si="43"/>
        <v>483-2</v>
      </c>
      <c r="C95" s="64" t="str">
        <f t="shared" si="44"/>
        <v>483-3</v>
      </c>
      <c r="D95" s="64" t="str">
        <f t="shared" si="45"/>
        <v>483-4</v>
      </c>
      <c r="E95" s="64" t="str">
        <f t="shared" si="46"/>
        <v>483-5</v>
      </c>
      <c r="F95" s="64" t="str">
        <f t="shared" si="47"/>
        <v>483-6</v>
      </c>
      <c r="G95" s="64" t="str">
        <f t="shared" si="48"/>
        <v>483-7</v>
      </c>
      <c r="H95" s="64" t="str">
        <f t="shared" si="49"/>
        <v>483-8</v>
      </c>
      <c r="I95" s="64" t="str">
        <f t="shared" si="50"/>
        <v>483-9</v>
      </c>
      <c r="J95" s="64" t="str">
        <f t="shared" si="51"/>
        <v>483-10</v>
      </c>
      <c r="K95" s="64" t="str">
        <f t="shared" si="52"/>
        <v>483-11</v>
      </c>
      <c r="L95" s="64" t="str">
        <f t="shared" si="53"/>
        <v>483-12</v>
      </c>
      <c r="M95" s="64" t="str">
        <f t="shared" si="54"/>
        <v>483-13</v>
      </c>
      <c r="N95" s="64" t="str">
        <f t="shared" si="55"/>
        <v>483-14</v>
      </c>
      <c r="O95" s="64" t="str">
        <f t="shared" si="56"/>
        <v>483-15</v>
      </c>
      <c r="P95" s="64" t="str">
        <f t="shared" si="57"/>
        <v>483-16</v>
      </c>
      <c r="Q95" s="64" t="str">
        <f t="shared" si="58"/>
        <v>483-17</v>
      </c>
      <c r="R95" s="64" t="str">
        <f t="shared" si="59"/>
        <v>483-18</v>
      </c>
      <c r="S95" s="64" t="str">
        <f t="shared" si="60"/>
        <v>483-19</v>
      </c>
      <c r="T95" s="64" t="str">
        <f t="shared" si="61"/>
        <v>483-20</v>
      </c>
      <c r="U95" s="64" t="str">
        <f t="shared" si="62"/>
        <v>483-21</v>
      </c>
      <c r="V95" s="64" t="str">
        <f t="shared" si="63"/>
        <v>483-24</v>
      </c>
      <c r="W95" s="4" t="s">
        <v>116</v>
      </c>
      <c r="X95" s="65" t="s">
        <v>245</v>
      </c>
      <c r="Y95" s="197">
        <v>483</v>
      </c>
      <c r="Z95" s="630"/>
      <c r="AA95" s="630">
        <v>3</v>
      </c>
      <c r="AB95" s="630"/>
      <c r="AC95" s="630"/>
      <c r="AD95" s="630">
        <v>4206</v>
      </c>
      <c r="AE95" s="630"/>
      <c r="AF95" s="630">
        <v>2</v>
      </c>
      <c r="AG95" s="630">
        <v>6</v>
      </c>
      <c r="AH95" s="630">
        <v>4593</v>
      </c>
      <c r="AI95" s="630">
        <v>1</v>
      </c>
      <c r="AJ95" s="630"/>
      <c r="AK95" s="630"/>
      <c r="AL95" s="630"/>
      <c r="AM95" s="630"/>
      <c r="AN95" s="630">
        <v>28</v>
      </c>
      <c r="AO95" s="630"/>
      <c r="AP95" s="630"/>
      <c r="AQ95" s="630"/>
      <c r="AR95" s="630"/>
      <c r="AS95" s="630"/>
      <c r="AT95" s="630"/>
      <c r="AU95" s="630">
        <v>1</v>
      </c>
      <c r="AV95" s="630"/>
      <c r="AW95" s="630"/>
      <c r="AX95" s="196">
        <f t="shared" si="66"/>
        <v>8840</v>
      </c>
    </row>
    <row r="96" spans="1:50">
      <c r="A96" s="64" t="str">
        <f t="shared" si="42"/>
        <v>541-1</v>
      </c>
      <c r="B96" s="64" t="str">
        <f t="shared" si="43"/>
        <v>541-2</v>
      </c>
      <c r="C96" s="64" t="str">
        <f t="shared" si="44"/>
        <v>541-3</v>
      </c>
      <c r="D96" s="64" t="str">
        <f t="shared" si="45"/>
        <v>541-4</v>
      </c>
      <c r="E96" s="64" t="str">
        <f t="shared" si="46"/>
        <v>541-5</v>
      </c>
      <c r="F96" s="64" t="str">
        <f t="shared" si="47"/>
        <v>541-6</v>
      </c>
      <c r="G96" s="64" t="str">
        <f t="shared" si="48"/>
        <v>541-7</v>
      </c>
      <c r="H96" s="64" t="str">
        <f t="shared" si="49"/>
        <v>541-8</v>
      </c>
      <c r="I96" s="64" t="str">
        <f t="shared" si="50"/>
        <v>541-9</v>
      </c>
      <c r="J96" s="64" t="str">
        <f t="shared" si="51"/>
        <v>541-10</v>
      </c>
      <c r="K96" s="64" t="str">
        <f t="shared" si="52"/>
        <v>541-11</v>
      </c>
      <c r="L96" s="64" t="str">
        <f t="shared" si="53"/>
        <v>541-12</v>
      </c>
      <c r="M96" s="64" t="str">
        <f t="shared" si="54"/>
        <v>541-13</v>
      </c>
      <c r="N96" s="64" t="str">
        <f t="shared" si="55"/>
        <v>541-14</v>
      </c>
      <c r="O96" s="64" t="str">
        <f t="shared" si="56"/>
        <v>541-15</v>
      </c>
      <c r="P96" s="64" t="str">
        <f t="shared" si="57"/>
        <v>541-16</v>
      </c>
      <c r="Q96" s="64" t="str">
        <f t="shared" si="58"/>
        <v>541-17</v>
      </c>
      <c r="R96" s="64" t="str">
        <f t="shared" si="59"/>
        <v>541-18</v>
      </c>
      <c r="S96" s="64" t="str">
        <f t="shared" si="60"/>
        <v>541-19</v>
      </c>
      <c r="T96" s="64" t="str">
        <f t="shared" si="61"/>
        <v>541-20</v>
      </c>
      <c r="U96" s="64" t="str">
        <f t="shared" si="62"/>
        <v>541-21</v>
      </c>
      <c r="V96" s="64" t="str">
        <f t="shared" si="63"/>
        <v>541-24</v>
      </c>
      <c r="W96" s="15" t="s">
        <v>87</v>
      </c>
      <c r="X96" s="65" t="s">
        <v>245</v>
      </c>
      <c r="Y96" s="197">
        <v>541</v>
      </c>
      <c r="Z96" s="630">
        <v>33</v>
      </c>
      <c r="AA96" s="630">
        <v>6</v>
      </c>
      <c r="AB96" s="630"/>
      <c r="AC96" s="630">
        <v>18</v>
      </c>
      <c r="AD96" s="630">
        <v>8292</v>
      </c>
      <c r="AE96" s="630">
        <v>27</v>
      </c>
      <c r="AF96" s="630">
        <v>20</v>
      </c>
      <c r="AG96" s="630">
        <v>6</v>
      </c>
      <c r="AH96" s="630">
        <v>1396</v>
      </c>
      <c r="AI96" s="630"/>
      <c r="AJ96" s="630"/>
      <c r="AK96" s="630"/>
      <c r="AL96" s="630">
        <v>3</v>
      </c>
      <c r="AM96" s="630"/>
      <c r="AN96" s="630">
        <v>1292</v>
      </c>
      <c r="AO96" s="630">
        <v>3</v>
      </c>
      <c r="AP96" s="630"/>
      <c r="AQ96" s="630">
        <v>17</v>
      </c>
      <c r="AR96" s="630">
        <v>1</v>
      </c>
      <c r="AS96" s="630"/>
      <c r="AT96" s="630"/>
      <c r="AU96" s="630">
        <v>6</v>
      </c>
      <c r="AV96" s="630"/>
      <c r="AW96" s="630">
        <v>1</v>
      </c>
      <c r="AX96" s="196">
        <f t="shared" si="66"/>
        <v>11120</v>
      </c>
    </row>
    <row r="97" spans="1:50">
      <c r="A97" s="64" t="str">
        <f t="shared" si="42"/>
        <v>607-1</v>
      </c>
      <c r="B97" s="64" t="str">
        <f t="shared" si="43"/>
        <v>607-2</v>
      </c>
      <c r="C97" s="64" t="str">
        <f t="shared" si="44"/>
        <v>607-3</v>
      </c>
      <c r="D97" s="64" t="str">
        <f t="shared" si="45"/>
        <v>607-4</v>
      </c>
      <c r="E97" s="64" t="str">
        <f t="shared" si="46"/>
        <v>607-5</v>
      </c>
      <c r="F97" s="64" t="str">
        <f t="shared" si="47"/>
        <v>607-6</v>
      </c>
      <c r="G97" s="64" t="str">
        <f t="shared" si="48"/>
        <v>607-7</v>
      </c>
      <c r="H97" s="64" t="str">
        <f t="shared" si="49"/>
        <v>607-8</v>
      </c>
      <c r="I97" s="64" t="str">
        <f t="shared" si="50"/>
        <v>607-9</v>
      </c>
      <c r="J97" s="64" t="str">
        <f t="shared" si="51"/>
        <v>607-10</v>
      </c>
      <c r="K97" s="64" t="str">
        <f t="shared" si="52"/>
        <v>607-11</v>
      </c>
      <c r="L97" s="64" t="str">
        <f t="shared" si="53"/>
        <v>607-12</v>
      </c>
      <c r="M97" s="64" t="str">
        <f t="shared" si="54"/>
        <v>607-13</v>
      </c>
      <c r="N97" s="64" t="str">
        <f t="shared" si="55"/>
        <v>607-14</v>
      </c>
      <c r="O97" s="64" t="str">
        <f t="shared" si="56"/>
        <v>607-15</v>
      </c>
      <c r="P97" s="64" t="str">
        <f t="shared" si="57"/>
        <v>607-16</v>
      </c>
      <c r="Q97" s="64" t="str">
        <f t="shared" si="58"/>
        <v>607-17</v>
      </c>
      <c r="R97" s="64" t="str">
        <f t="shared" si="59"/>
        <v>607-18</v>
      </c>
      <c r="S97" s="64" t="str">
        <f t="shared" si="60"/>
        <v>607-19</v>
      </c>
      <c r="T97" s="64" t="str">
        <f t="shared" si="61"/>
        <v>607-20</v>
      </c>
      <c r="U97" s="64" t="str">
        <f t="shared" si="62"/>
        <v>607-21</v>
      </c>
      <c r="V97" s="64" t="str">
        <f t="shared" si="63"/>
        <v>607-24</v>
      </c>
      <c r="W97" s="32" t="s">
        <v>242</v>
      </c>
      <c r="X97" s="65" t="s">
        <v>245</v>
      </c>
      <c r="Y97" s="197">
        <v>607</v>
      </c>
      <c r="Z97" s="630">
        <v>4</v>
      </c>
      <c r="AA97" s="630">
        <v>31</v>
      </c>
      <c r="AB97" s="630">
        <v>6</v>
      </c>
      <c r="AC97" s="630">
        <v>5</v>
      </c>
      <c r="AD97" s="630">
        <v>3264</v>
      </c>
      <c r="AE97" s="630">
        <v>3</v>
      </c>
      <c r="AF97" s="630">
        <v>6</v>
      </c>
      <c r="AG97" s="630">
        <v>2</v>
      </c>
      <c r="AH97" s="630">
        <v>387</v>
      </c>
      <c r="AI97" s="630">
        <v>2</v>
      </c>
      <c r="AJ97" s="630"/>
      <c r="AK97" s="630"/>
      <c r="AL97" s="630"/>
      <c r="AM97" s="630">
        <v>1</v>
      </c>
      <c r="AN97" s="630">
        <v>100</v>
      </c>
      <c r="AO97" s="630">
        <v>9</v>
      </c>
      <c r="AP97" s="630"/>
      <c r="AQ97" s="630"/>
      <c r="AR97" s="630">
        <v>3</v>
      </c>
      <c r="AS97" s="630"/>
      <c r="AT97" s="630"/>
      <c r="AU97" s="630">
        <v>4</v>
      </c>
      <c r="AV97" s="630"/>
      <c r="AW97" s="630"/>
      <c r="AX97" s="196">
        <f t="shared" si="66"/>
        <v>3827</v>
      </c>
    </row>
    <row r="98" spans="1:50">
      <c r="A98" s="64" t="str">
        <f t="shared" si="42"/>
        <v>615-1</v>
      </c>
      <c r="B98" s="64" t="str">
        <f t="shared" si="43"/>
        <v>615-2</v>
      </c>
      <c r="C98" s="64" t="str">
        <f t="shared" si="44"/>
        <v>615-3</v>
      </c>
      <c r="D98" s="64" t="str">
        <f t="shared" si="45"/>
        <v>615-4</v>
      </c>
      <c r="E98" s="64" t="str">
        <f t="shared" si="46"/>
        <v>615-5</v>
      </c>
      <c r="F98" s="64" t="str">
        <f t="shared" si="47"/>
        <v>615-6</v>
      </c>
      <c r="G98" s="64" t="str">
        <f t="shared" si="48"/>
        <v>615-7</v>
      </c>
      <c r="H98" s="64" t="str">
        <f t="shared" si="49"/>
        <v>615-8</v>
      </c>
      <c r="I98" s="64" t="str">
        <f t="shared" si="50"/>
        <v>615-9</v>
      </c>
      <c r="J98" s="64" t="str">
        <f t="shared" si="51"/>
        <v>615-10</v>
      </c>
      <c r="K98" s="64" t="str">
        <f t="shared" si="52"/>
        <v>615-11</v>
      </c>
      <c r="L98" s="64" t="str">
        <f t="shared" si="53"/>
        <v>615-12</v>
      </c>
      <c r="M98" s="64" t="str">
        <f t="shared" si="54"/>
        <v>615-13</v>
      </c>
      <c r="N98" s="64" t="str">
        <f t="shared" si="55"/>
        <v>615-14</v>
      </c>
      <c r="O98" s="64" t="str">
        <f t="shared" si="56"/>
        <v>615-15</v>
      </c>
      <c r="P98" s="64" t="str">
        <f t="shared" si="57"/>
        <v>615-16</v>
      </c>
      <c r="Q98" s="64" t="str">
        <f t="shared" si="58"/>
        <v>615-17</v>
      </c>
      <c r="R98" s="64" t="str">
        <f t="shared" si="59"/>
        <v>615-18</v>
      </c>
      <c r="S98" s="64" t="str">
        <f t="shared" si="60"/>
        <v>615-19</v>
      </c>
      <c r="T98" s="64" t="str">
        <f t="shared" si="61"/>
        <v>615-20</v>
      </c>
      <c r="U98" s="64" t="str">
        <f t="shared" si="62"/>
        <v>615-21</v>
      </c>
      <c r="V98" s="64" t="str">
        <f t="shared" si="63"/>
        <v>615-24</v>
      </c>
      <c r="W98" s="4" t="s">
        <v>51</v>
      </c>
      <c r="X98" s="65" t="s">
        <v>245</v>
      </c>
      <c r="Y98" s="197">
        <v>615</v>
      </c>
      <c r="Z98" s="630">
        <v>143</v>
      </c>
      <c r="AA98" s="630">
        <v>199</v>
      </c>
      <c r="AB98" s="630">
        <v>14</v>
      </c>
      <c r="AC98" s="630">
        <v>5</v>
      </c>
      <c r="AD98" s="630">
        <v>17478</v>
      </c>
      <c r="AE98" s="630">
        <v>1</v>
      </c>
      <c r="AF98" s="630">
        <v>229</v>
      </c>
      <c r="AG98" s="630">
        <v>29</v>
      </c>
      <c r="AH98" s="630">
        <v>2664</v>
      </c>
      <c r="AI98" s="630">
        <v>16</v>
      </c>
      <c r="AJ98" s="630"/>
      <c r="AK98" s="630">
        <v>13</v>
      </c>
      <c r="AL98" s="630"/>
      <c r="AM98" s="630">
        <v>73</v>
      </c>
      <c r="AN98" s="630">
        <v>1034</v>
      </c>
      <c r="AO98" s="630">
        <v>40</v>
      </c>
      <c r="AP98" s="630">
        <v>2</v>
      </c>
      <c r="AQ98" s="630">
        <v>2</v>
      </c>
      <c r="AR98" s="630">
        <v>46</v>
      </c>
      <c r="AS98" s="630"/>
      <c r="AT98" s="630"/>
      <c r="AU98" s="630">
        <v>14</v>
      </c>
      <c r="AV98" s="630">
        <v>1</v>
      </c>
      <c r="AW98" s="630">
        <v>3</v>
      </c>
      <c r="AX98" s="196">
        <f t="shared" si="66"/>
        <v>22003</v>
      </c>
    </row>
    <row r="99" spans="1:50">
      <c r="A99" s="64" t="str">
        <f t="shared" si="42"/>
        <v>649-1</v>
      </c>
      <c r="B99" s="64" t="str">
        <f t="shared" si="43"/>
        <v>649-2</v>
      </c>
      <c r="C99" s="64" t="str">
        <f t="shared" si="44"/>
        <v>649-3</v>
      </c>
      <c r="D99" s="64" t="str">
        <f t="shared" si="45"/>
        <v>649-4</v>
      </c>
      <c r="E99" s="64" t="str">
        <f t="shared" si="46"/>
        <v>649-5</v>
      </c>
      <c r="F99" s="64" t="str">
        <f t="shared" si="47"/>
        <v>649-6</v>
      </c>
      <c r="G99" s="64" t="str">
        <f t="shared" si="48"/>
        <v>649-7</v>
      </c>
      <c r="H99" s="64" t="str">
        <f t="shared" si="49"/>
        <v>649-8</v>
      </c>
      <c r="I99" s="64" t="str">
        <f t="shared" si="50"/>
        <v>649-9</v>
      </c>
      <c r="J99" s="64" t="str">
        <f t="shared" si="51"/>
        <v>649-10</v>
      </c>
      <c r="K99" s="64" t="str">
        <f t="shared" si="52"/>
        <v>649-11</v>
      </c>
      <c r="L99" s="64" t="str">
        <f t="shared" si="53"/>
        <v>649-12</v>
      </c>
      <c r="M99" s="64" t="str">
        <f t="shared" si="54"/>
        <v>649-13</v>
      </c>
      <c r="N99" s="64" t="str">
        <f t="shared" si="55"/>
        <v>649-14</v>
      </c>
      <c r="O99" s="64" t="str">
        <f t="shared" si="56"/>
        <v>649-15</v>
      </c>
      <c r="P99" s="64" t="str">
        <f t="shared" si="57"/>
        <v>649-16</v>
      </c>
      <c r="Q99" s="64" t="str">
        <f t="shared" si="58"/>
        <v>649-17</v>
      </c>
      <c r="R99" s="64" t="str">
        <f t="shared" si="59"/>
        <v>649-18</v>
      </c>
      <c r="S99" s="64" t="str">
        <f t="shared" si="60"/>
        <v>649-19</v>
      </c>
      <c r="T99" s="64" t="str">
        <f t="shared" si="61"/>
        <v>649-20</v>
      </c>
      <c r="U99" s="64" t="str">
        <f t="shared" si="62"/>
        <v>649-21</v>
      </c>
      <c r="V99" s="64" t="str">
        <f t="shared" si="63"/>
        <v>649-24</v>
      </c>
      <c r="W99" s="4" t="s">
        <v>91</v>
      </c>
      <c r="X99" s="65" t="s">
        <v>245</v>
      </c>
      <c r="Y99" s="197">
        <v>649</v>
      </c>
      <c r="Z99" s="630">
        <v>17</v>
      </c>
      <c r="AA99" s="630">
        <v>11</v>
      </c>
      <c r="AB99" s="630">
        <v>2</v>
      </c>
      <c r="AC99" s="630">
        <v>12</v>
      </c>
      <c r="AD99" s="630">
        <v>3798</v>
      </c>
      <c r="AE99" s="630">
        <v>57</v>
      </c>
      <c r="AF99" s="630">
        <v>50</v>
      </c>
      <c r="AG99" s="630">
        <v>19</v>
      </c>
      <c r="AH99" s="630">
        <v>4924</v>
      </c>
      <c r="AI99" s="630">
        <v>1</v>
      </c>
      <c r="AJ99" s="630"/>
      <c r="AK99" s="630"/>
      <c r="AL99" s="630">
        <v>2</v>
      </c>
      <c r="AM99" s="630">
        <v>1</v>
      </c>
      <c r="AN99" s="630">
        <v>821</v>
      </c>
      <c r="AO99" s="630">
        <v>1</v>
      </c>
      <c r="AP99" s="630"/>
      <c r="AQ99" s="630"/>
      <c r="AR99" s="630"/>
      <c r="AS99" s="630"/>
      <c r="AT99" s="630"/>
      <c r="AU99" s="630">
        <v>1</v>
      </c>
      <c r="AV99" s="630"/>
      <c r="AW99" s="630"/>
      <c r="AX99" s="196">
        <f t="shared" si="66"/>
        <v>9717</v>
      </c>
    </row>
    <row r="100" spans="1:50">
      <c r="A100" s="64" t="str">
        <f t="shared" si="42"/>
        <v>652-1</v>
      </c>
      <c r="B100" s="64" t="str">
        <f t="shared" si="43"/>
        <v>652-2</v>
      </c>
      <c r="C100" s="64" t="str">
        <f t="shared" si="44"/>
        <v>652-3</v>
      </c>
      <c r="D100" s="64" t="str">
        <f t="shared" si="45"/>
        <v>652-4</v>
      </c>
      <c r="E100" s="64" t="str">
        <f t="shared" si="46"/>
        <v>652-5</v>
      </c>
      <c r="F100" s="64" t="str">
        <f t="shared" si="47"/>
        <v>652-6</v>
      </c>
      <c r="G100" s="64" t="str">
        <f t="shared" si="48"/>
        <v>652-7</v>
      </c>
      <c r="H100" s="64" t="str">
        <f t="shared" si="49"/>
        <v>652-8</v>
      </c>
      <c r="I100" s="64" t="str">
        <f t="shared" si="50"/>
        <v>652-9</v>
      </c>
      <c r="J100" s="64" t="str">
        <f t="shared" si="51"/>
        <v>652-10</v>
      </c>
      <c r="K100" s="64" t="str">
        <f t="shared" si="52"/>
        <v>652-11</v>
      </c>
      <c r="L100" s="64" t="str">
        <f t="shared" si="53"/>
        <v>652-12</v>
      </c>
      <c r="M100" s="64" t="str">
        <f t="shared" si="54"/>
        <v>652-13</v>
      </c>
      <c r="N100" s="64" t="str">
        <f t="shared" si="55"/>
        <v>652-14</v>
      </c>
      <c r="O100" s="64" t="str">
        <f t="shared" si="56"/>
        <v>652-15</v>
      </c>
      <c r="P100" s="64" t="str">
        <f t="shared" si="57"/>
        <v>652-16</v>
      </c>
      <c r="Q100" s="64" t="str">
        <f t="shared" si="58"/>
        <v>652-17</v>
      </c>
      <c r="R100" s="64" t="str">
        <f t="shared" si="59"/>
        <v>652-18</v>
      </c>
      <c r="S100" s="64" t="str">
        <f t="shared" si="60"/>
        <v>652-19</v>
      </c>
      <c r="T100" s="64" t="str">
        <f t="shared" si="61"/>
        <v>652-20</v>
      </c>
      <c r="U100" s="64" t="str">
        <f t="shared" si="62"/>
        <v>652-21</v>
      </c>
      <c r="V100" s="64" t="str">
        <f t="shared" si="63"/>
        <v>652-24</v>
      </c>
      <c r="W100" s="4" t="s">
        <v>54</v>
      </c>
      <c r="X100" s="65" t="s">
        <v>245</v>
      </c>
      <c r="Y100" s="197">
        <v>652</v>
      </c>
      <c r="Z100" s="630">
        <v>5</v>
      </c>
      <c r="AA100" s="630">
        <v>3</v>
      </c>
      <c r="AB100" s="630"/>
      <c r="AC100" s="630">
        <v>1</v>
      </c>
      <c r="AD100" s="630">
        <v>2433</v>
      </c>
      <c r="AE100" s="630"/>
      <c r="AF100" s="630">
        <v>96</v>
      </c>
      <c r="AG100" s="630">
        <v>15</v>
      </c>
      <c r="AH100" s="630">
        <v>1287</v>
      </c>
      <c r="AI100" s="630"/>
      <c r="AJ100" s="630"/>
      <c r="AK100" s="630"/>
      <c r="AL100" s="630"/>
      <c r="AM100" s="630"/>
      <c r="AN100" s="630">
        <v>1069</v>
      </c>
      <c r="AO100" s="630"/>
      <c r="AP100" s="630"/>
      <c r="AQ100" s="630">
        <v>14</v>
      </c>
      <c r="AR100" s="630">
        <v>34</v>
      </c>
      <c r="AS100" s="630"/>
      <c r="AT100" s="630">
        <v>1</v>
      </c>
      <c r="AU100" s="630">
        <v>1</v>
      </c>
      <c r="AV100" s="630"/>
      <c r="AW100" s="630">
        <v>1</v>
      </c>
      <c r="AX100" s="196">
        <f t="shared" si="66"/>
        <v>4959</v>
      </c>
    </row>
    <row r="101" spans="1:50">
      <c r="A101" s="64" t="str">
        <f t="shared" si="42"/>
        <v>660-1</v>
      </c>
      <c r="B101" s="64" t="str">
        <f t="shared" si="43"/>
        <v>660-2</v>
      </c>
      <c r="C101" s="64" t="str">
        <f t="shared" si="44"/>
        <v>660-3</v>
      </c>
      <c r="D101" s="64" t="str">
        <f t="shared" si="45"/>
        <v>660-4</v>
      </c>
      <c r="E101" s="64" t="str">
        <f t="shared" si="46"/>
        <v>660-5</v>
      </c>
      <c r="F101" s="64" t="str">
        <f t="shared" si="47"/>
        <v>660-6</v>
      </c>
      <c r="G101" s="64" t="str">
        <f t="shared" si="48"/>
        <v>660-7</v>
      </c>
      <c r="H101" s="64" t="str">
        <f t="shared" si="49"/>
        <v>660-8</v>
      </c>
      <c r="I101" s="64" t="str">
        <f t="shared" si="50"/>
        <v>660-9</v>
      </c>
      <c r="J101" s="64" t="str">
        <f t="shared" si="51"/>
        <v>660-10</v>
      </c>
      <c r="K101" s="64" t="str">
        <f t="shared" si="52"/>
        <v>660-11</v>
      </c>
      <c r="L101" s="64" t="str">
        <f t="shared" si="53"/>
        <v>660-12</v>
      </c>
      <c r="M101" s="64" t="str">
        <f t="shared" si="54"/>
        <v>660-13</v>
      </c>
      <c r="N101" s="64" t="str">
        <f t="shared" si="55"/>
        <v>660-14</v>
      </c>
      <c r="O101" s="64" t="str">
        <f t="shared" si="56"/>
        <v>660-15</v>
      </c>
      <c r="P101" s="64" t="str">
        <f t="shared" si="57"/>
        <v>660-16</v>
      </c>
      <c r="Q101" s="64" t="str">
        <f t="shared" si="58"/>
        <v>660-17</v>
      </c>
      <c r="R101" s="64" t="str">
        <f t="shared" si="59"/>
        <v>660-18</v>
      </c>
      <c r="S101" s="64" t="str">
        <f t="shared" si="60"/>
        <v>660-19</v>
      </c>
      <c r="T101" s="64" t="str">
        <f t="shared" si="61"/>
        <v>660-20</v>
      </c>
      <c r="U101" s="64" t="str">
        <f t="shared" si="62"/>
        <v>660-21</v>
      </c>
      <c r="V101" s="64" t="str">
        <f t="shared" si="63"/>
        <v>660-24</v>
      </c>
      <c r="W101" s="5" t="s">
        <v>55</v>
      </c>
      <c r="X101" s="65" t="s">
        <v>245</v>
      </c>
      <c r="Y101" s="197">
        <v>660</v>
      </c>
      <c r="Z101" s="630">
        <v>15</v>
      </c>
      <c r="AA101" s="630">
        <v>2</v>
      </c>
      <c r="AB101" s="630">
        <v>8</v>
      </c>
      <c r="AC101" s="630">
        <v>5</v>
      </c>
      <c r="AD101" s="630">
        <v>6118</v>
      </c>
      <c r="AE101" s="630"/>
      <c r="AF101" s="630">
        <v>345</v>
      </c>
      <c r="AG101" s="630">
        <v>20</v>
      </c>
      <c r="AH101" s="630">
        <v>2383</v>
      </c>
      <c r="AI101" s="630"/>
      <c r="AJ101" s="630"/>
      <c r="AK101" s="630"/>
      <c r="AL101" s="630"/>
      <c r="AM101" s="630">
        <v>1</v>
      </c>
      <c r="AN101" s="630">
        <v>1168</v>
      </c>
      <c r="AO101" s="630">
        <v>1</v>
      </c>
      <c r="AP101" s="630">
        <v>3</v>
      </c>
      <c r="AQ101" s="630">
        <v>1</v>
      </c>
      <c r="AR101" s="630">
        <v>12</v>
      </c>
      <c r="AS101" s="630"/>
      <c r="AT101" s="630">
        <v>8</v>
      </c>
      <c r="AU101" s="630">
        <v>3</v>
      </c>
      <c r="AV101" s="630"/>
      <c r="AW101" s="630">
        <v>1</v>
      </c>
      <c r="AX101" s="196">
        <f t="shared" si="66"/>
        <v>10093</v>
      </c>
    </row>
    <row r="102" spans="1:50">
      <c r="A102" s="64" t="str">
        <f t="shared" si="42"/>
        <v>667-1</v>
      </c>
      <c r="B102" s="64" t="str">
        <f t="shared" si="43"/>
        <v>667-2</v>
      </c>
      <c r="C102" s="64" t="str">
        <f t="shared" si="44"/>
        <v>667-3</v>
      </c>
      <c r="D102" s="64" t="str">
        <f t="shared" si="45"/>
        <v>667-4</v>
      </c>
      <c r="E102" s="64" t="str">
        <f t="shared" si="46"/>
        <v>667-5</v>
      </c>
      <c r="F102" s="64" t="str">
        <f t="shared" si="47"/>
        <v>667-6</v>
      </c>
      <c r="G102" s="64" t="str">
        <f t="shared" si="48"/>
        <v>667-7</v>
      </c>
      <c r="H102" s="64" t="str">
        <f t="shared" si="49"/>
        <v>667-8</v>
      </c>
      <c r="I102" s="64" t="str">
        <f t="shared" si="50"/>
        <v>667-9</v>
      </c>
      <c r="J102" s="64" t="str">
        <f t="shared" si="51"/>
        <v>667-10</v>
      </c>
      <c r="K102" s="64" t="str">
        <f t="shared" si="52"/>
        <v>667-11</v>
      </c>
      <c r="L102" s="64" t="str">
        <f t="shared" si="53"/>
        <v>667-12</v>
      </c>
      <c r="M102" s="64" t="str">
        <f t="shared" si="54"/>
        <v>667-13</v>
      </c>
      <c r="N102" s="64" t="str">
        <f t="shared" si="55"/>
        <v>667-14</v>
      </c>
      <c r="O102" s="64" t="str">
        <f t="shared" si="56"/>
        <v>667-15</v>
      </c>
      <c r="P102" s="64" t="str">
        <f t="shared" si="57"/>
        <v>667-16</v>
      </c>
      <c r="Q102" s="64" t="str">
        <f t="shared" si="58"/>
        <v>667-17</v>
      </c>
      <c r="R102" s="64" t="str">
        <f t="shared" si="59"/>
        <v>667-18</v>
      </c>
      <c r="S102" s="64" t="str">
        <f t="shared" si="60"/>
        <v>667-19</v>
      </c>
      <c r="T102" s="64" t="str">
        <f t="shared" si="61"/>
        <v>667-20</v>
      </c>
      <c r="U102" s="64" t="str">
        <f t="shared" si="62"/>
        <v>667-21</v>
      </c>
      <c r="V102" s="64" t="str">
        <f t="shared" si="63"/>
        <v>667-24</v>
      </c>
      <c r="W102" s="5" t="s">
        <v>56</v>
      </c>
      <c r="X102" s="65" t="s">
        <v>245</v>
      </c>
      <c r="Y102" s="197">
        <v>667</v>
      </c>
      <c r="Z102" s="630">
        <v>12</v>
      </c>
      <c r="AA102" s="630">
        <v>6</v>
      </c>
      <c r="AB102" s="630"/>
      <c r="AC102" s="630">
        <v>4</v>
      </c>
      <c r="AD102" s="630">
        <v>4250</v>
      </c>
      <c r="AE102" s="630">
        <v>8</v>
      </c>
      <c r="AF102" s="630">
        <v>27</v>
      </c>
      <c r="AG102" s="630">
        <v>8</v>
      </c>
      <c r="AH102" s="630">
        <v>4055</v>
      </c>
      <c r="AI102" s="630"/>
      <c r="AJ102" s="630"/>
      <c r="AK102" s="630"/>
      <c r="AL102" s="630"/>
      <c r="AM102" s="630">
        <v>1</v>
      </c>
      <c r="AN102" s="630">
        <v>735</v>
      </c>
      <c r="AO102" s="630"/>
      <c r="AP102" s="630">
        <v>1</v>
      </c>
      <c r="AQ102" s="630">
        <v>1</v>
      </c>
      <c r="AR102" s="630">
        <v>6</v>
      </c>
      <c r="AS102" s="630"/>
      <c r="AT102" s="630"/>
      <c r="AU102" s="630">
        <v>5</v>
      </c>
      <c r="AV102" s="630"/>
      <c r="AW102" s="630"/>
      <c r="AX102" s="196">
        <f t="shared" si="66"/>
        <v>9119</v>
      </c>
    </row>
    <row r="103" spans="1:50">
      <c r="A103" s="64" t="str">
        <f t="shared" si="42"/>
        <v>674-1</v>
      </c>
      <c r="B103" s="64" t="str">
        <f t="shared" si="43"/>
        <v>674-2</v>
      </c>
      <c r="C103" s="64" t="str">
        <f t="shared" si="44"/>
        <v>674-3</v>
      </c>
      <c r="D103" s="64" t="str">
        <f t="shared" si="45"/>
        <v>674-4</v>
      </c>
      <c r="E103" s="64" t="str">
        <f t="shared" si="46"/>
        <v>674-5</v>
      </c>
      <c r="F103" s="64" t="str">
        <f t="shared" si="47"/>
        <v>674-6</v>
      </c>
      <c r="G103" s="64" t="str">
        <f t="shared" si="48"/>
        <v>674-7</v>
      </c>
      <c r="H103" s="64" t="str">
        <f t="shared" si="49"/>
        <v>674-8</v>
      </c>
      <c r="I103" s="64" t="str">
        <f t="shared" si="50"/>
        <v>674-9</v>
      </c>
      <c r="J103" s="64" t="str">
        <f t="shared" si="51"/>
        <v>674-10</v>
      </c>
      <c r="K103" s="64" t="str">
        <f t="shared" si="52"/>
        <v>674-11</v>
      </c>
      <c r="L103" s="64" t="str">
        <f t="shared" si="53"/>
        <v>674-12</v>
      </c>
      <c r="M103" s="64" t="str">
        <f t="shared" si="54"/>
        <v>674-13</v>
      </c>
      <c r="N103" s="64" t="str">
        <f t="shared" si="55"/>
        <v>674-14</v>
      </c>
      <c r="O103" s="64" t="str">
        <f t="shared" si="56"/>
        <v>674-15</v>
      </c>
      <c r="P103" s="64" t="str">
        <f t="shared" si="57"/>
        <v>674-16</v>
      </c>
      <c r="Q103" s="64" t="str">
        <f t="shared" si="58"/>
        <v>674-17</v>
      </c>
      <c r="R103" s="64" t="str">
        <f t="shared" si="59"/>
        <v>674-18</v>
      </c>
      <c r="S103" s="64" t="str">
        <f t="shared" si="60"/>
        <v>674-19</v>
      </c>
      <c r="T103" s="64" t="str">
        <f t="shared" si="61"/>
        <v>674-20</v>
      </c>
      <c r="U103" s="64" t="str">
        <f t="shared" si="62"/>
        <v>674-21</v>
      </c>
      <c r="V103" s="64" t="str">
        <f t="shared" si="63"/>
        <v>674-24</v>
      </c>
      <c r="W103" s="5" t="s">
        <v>96</v>
      </c>
      <c r="X103" s="65" t="s">
        <v>245</v>
      </c>
      <c r="Y103" s="197">
        <v>674</v>
      </c>
      <c r="Z103" s="630">
        <v>3</v>
      </c>
      <c r="AA103" s="630">
        <v>2</v>
      </c>
      <c r="AB103" s="630">
        <v>2</v>
      </c>
      <c r="AC103" s="630">
        <v>12</v>
      </c>
      <c r="AD103" s="630">
        <v>7761</v>
      </c>
      <c r="AE103" s="630">
        <v>1</v>
      </c>
      <c r="AF103" s="630">
        <v>148</v>
      </c>
      <c r="AG103" s="630">
        <v>1</v>
      </c>
      <c r="AH103" s="630">
        <v>1026</v>
      </c>
      <c r="AI103" s="630"/>
      <c r="AJ103" s="630"/>
      <c r="AK103" s="630"/>
      <c r="AL103" s="630"/>
      <c r="AM103" s="630">
        <v>1</v>
      </c>
      <c r="AN103" s="630">
        <v>3242</v>
      </c>
      <c r="AO103" s="630">
        <v>3</v>
      </c>
      <c r="AP103" s="630"/>
      <c r="AQ103" s="630"/>
      <c r="AR103" s="630">
        <v>8</v>
      </c>
      <c r="AS103" s="630"/>
      <c r="AT103" s="630"/>
      <c r="AU103" s="630">
        <v>2</v>
      </c>
      <c r="AV103" s="630"/>
      <c r="AW103" s="630"/>
      <c r="AX103" s="196">
        <f t="shared" si="66"/>
        <v>12212</v>
      </c>
    </row>
    <row r="104" spans="1:50">
      <c r="A104" s="64" t="str">
        <f t="shared" si="42"/>
        <v>697-1</v>
      </c>
      <c r="B104" s="64" t="str">
        <f t="shared" si="43"/>
        <v>697-2</v>
      </c>
      <c r="C104" s="64" t="str">
        <f t="shared" si="44"/>
        <v>697-3</v>
      </c>
      <c r="D104" s="64" t="str">
        <f t="shared" si="45"/>
        <v>697-4</v>
      </c>
      <c r="E104" s="64" t="str">
        <f t="shared" si="46"/>
        <v>697-5</v>
      </c>
      <c r="F104" s="64" t="str">
        <f t="shared" si="47"/>
        <v>697-6</v>
      </c>
      <c r="G104" s="64" t="str">
        <f t="shared" si="48"/>
        <v>697-7</v>
      </c>
      <c r="H104" s="64" t="str">
        <f t="shared" si="49"/>
        <v>697-8</v>
      </c>
      <c r="I104" s="64" t="str">
        <f t="shared" si="50"/>
        <v>697-9</v>
      </c>
      <c r="J104" s="64" t="str">
        <f t="shared" si="51"/>
        <v>697-10</v>
      </c>
      <c r="K104" s="64" t="str">
        <f t="shared" si="52"/>
        <v>697-11</v>
      </c>
      <c r="L104" s="64" t="str">
        <f t="shared" si="53"/>
        <v>697-12</v>
      </c>
      <c r="M104" s="64" t="str">
        <f t="shared" si="54"/>
        <v>697-13</v>
      </c>
      <c r="N104" s="64" t="str">
        <f t="shared" si="55"/>
        <v>697-14</v>
      </c>
      <c r="O104" s="64" t="str">
        <f t="shared" si="56"/>
        <v>697-15</v>
      </c>
      <c r="P104" s="64" t="str">
        <f t="shared" si="57"/>
        <v>697-16</v>
      </c>
      <c r="Q104" s="64" t="str">
        <f t="shared" si="58"/>
        <v>697-17</v>
      </c>
      <c r="R104" s="64" t="str">
        <f t="shared" si="59"/>
        <v>697-18</v>
      </c>
      <c r="S104" s="64" t="str">
        <f t="shared" si="60"/>
        <v>697-19</v>
      </c>
      <c r="T104" s="64" t="str">
        <f t="shared" si="61"/>
        <v>697-20</v>
      </c>
      <c r="U104" s="64" t="str">
        <f t="shared" si="62"/>
        <v>697-21</v>
      </c>
      <c r="V104" s="64" t="str">
        <f t="shared" si="63"/>
        <v>697-24</v>
      </c>
      <c r="W104" s="23" t="s">
        <v>187</v>
      </c>
      <c r="X104" s="65" t="s">
        <v>245</v>
      </c>
      <c r="Y104" s="197">
        <v>697</v>
      </c>
      <c r="Z104" s="630">
        <v>15</v>
      </c>
      <c r="AA104" s="630">
        <v>36</v>
      </c>
      <c r="AB104" s="630">
        <v>1</v>
      </c>
      <c r="AC104" s="630">
        <v>33</v>
      </c>
      <c r="AD104" s="630">
        <v>9335</v>
      </c>
      <c r="AE104" s="630">
        <v>4</v>
      </c>
      <c r="AF104" s="630">
        <v>204</v>
      </c>
      <c r="AG104" s="630">
        <v>9</v>
      </c>
      <c r="AH104" s="630">
        <v>1833</v>
      </c>
      <c r="AI104" s="630">
        <v>3</v>
      </c>
      <c r="AJ104" s="630"/>
      <c r="AK104" s="630"/>
      <c r="AL104" s="630">
        <v>2</v>
      </c>
      <c r="AM104" s="630"/>
      <c r="AN104" s="630">
        <v>2915</v>
      </c>
      <c r="AO104" s="630">
        <v>2</v>
      </c>
      <c r="AP104" s="630">
        <v>3</v>
      </c>
      <c r="AQ104" s="630">
        <v>1</v>
      </c>
      <c r="AR104" s="630">
        <v>37</v>
      </c>
      <c r="AS104" s="630"/>
      <c r="AT104" s="630">
        <v>4</v>
      </c>
      <c r="AU104" s="630">
        <v>4</v>
      </c>
      <c r="AV104" s="630"/>
      <c r="AW104" s="630"/>
      <c r="AX104" s="196">
        <f t="shared" si="66"/>
        <v>14441</v>
      </c>
    </row>
    <row r="105" spans="1:50">
      <c r="A105" s="64" t="str">
        <f t="shared" si="42"/>
        <v>756-1</v>
      </c>
      <c r="B105" s="64" t="str">
        <f t="shared" si="43"/>
        <v>756-2</v>
      </c>
      <c r="C105" s="64" t="str">
        <f t="shared" si="44"/>
        <v>756-3</v>
      </c>
      <c r="D105" s="64" t="str">
        <f t="shared" si="45"/>
        <v>756-4</v>
      </c>
      <c r="E105" s="64" t="str">
        <f t="shared" si="46"/>
        <v>756-5</v>
      </c>
      <c r="F105" s="64" t="str">
        <f t="shared" si="47"/>
        <v>756-6</v>
      </c>
      <c r="G105" s="64" t="str">
        <f t="shared" si="48"/>
        <v>756-7</v>
      </c>
      <c r="H105" s="64" t="str">
        <f t="shared" si="49"/>
        <v>756-8</v>
      </c>
      <c r="I105" s="64" t="str">
        <f t="shared" si="50"/>
        <v>756-9</v>
      </c>
      <c r="J105" s="64" t="str">
        <f t="shared" si="51"/>
        <v>756-10</v>
      </c>
      <c r="K105" s="64" t="str">
        <f t="shared" si="52"/>
        <v>756-11</v>
      </c>
      <c r="L105" s="64" t="str">
        <f t="shared" si="53"/>
        <v>756-12</v>
      </c>
      <c r="M105" s="64" t="str">
        <f t="shared" si="54"/>
        <v>756-13</v>
      </c>
      <c r="N105" s="64" t="str">
        <f t="shared" si="55"/>
        <v>756-14</v>
      </c>
      <c r="O105" s="64" t="str">
        <f t="shared" si="56"/>
        <v>756-15</v>
      </c>
      <c r="P105" s="64" t="str">
        <f t="shared" si="57"/>
        <v>756-16</v>
      </c>
      <c r="Q105" s="64" t="str">
        <f t="shared" si="58"/>
        <v>756-17</v>
      </c>
      <c r="R105" s="64" t="str">
        <f t="shared" si="59"/>
        <v>756-18</v>
      </c>
      <c r="S105" s="64" t="str">
        <f t="shared" si="60"/>
        <v>756-19</v>
      </c>
      <c r="T105" s="64" t="str">
        <f t="shared" si="61"/>
        <v>756-20</v>
      </c>
      <c r="U105" s="64" t="str">
        <f t="shared" si="62"/>
        <v>756-21</v>
      </c>
      <c r="V105" s="64" t="str">
        <f t="shared" si="63"/>
        <v>756-24</v>
      </c>
      <c r="W105" s="5" t="s">
        <v>57</v>
      </c>
      <c r="X105" s="65" t="s">
        <v>245</v>
      </c>
      <c r="Y105" s="197">
        <v>756</v>
      </c>
      <c r="Z105" s="630">
        <v>22</v>
      </c>
      <c r="AA105" s="630">
        <v>9</v>
      </c>
      <c r="AB105" s="630"/>
      <c r="AC105" s="630">
        <v>16</v>
      </c>
      <c r="AD105" s="630">
        <v>18231</v>
      </c>
      <c r="AE105" s="630">
        <v>1</v>
      </c>
      <c r="AF105" s="630">
        <v>330</v>
      </c>
      <c r="AG105" s="630">
        <v>21</v>
      </c>
      <c r="AH105" s="630">
        <v>3530</v>
      </c>
      <c r="AI105" s="630">
        <v>2</v>
      </c>
      <c r="AJ105" s="630">
        <v>1</v>
      </c>
      <c r="AK105" s="630"/>
      <c r="AL105" s="630">
        <v>1</v>
      </c>
      <c r="AM105" s="630">
        <v>9</v>
      </c>
      <c r="AN105" s="630">
        <v>1311</v>
      </c>
      <c r="AO105" s="630">
        <v>17</v>
      </c>
      <c r="AP105" s="630">
        <v>5</v>
      </c>
      <c r="AQ105" s="630">
        <v>3</v>
      </c>
      <c r="AR105" s="630">
        <v>23</v>
      </c>
      <c r="AS105" s="630"/>
      <c r="AT105" s="630"/>
      <c r="AU105" s="630">
        <v>10</v>
      </c>
      <c r="AV105" s="630"/>
      <c r="AW105" s="630"/>
      <c r="AX105" s="196">
        <f t="shared" si="66"/>
        <v>23542</v>
      </c>
    </row>
    <row r="106" spans="1:50">
      <c r="A106" s="64" t="str">
        <f t="shared" si="42"/>
        <v>-1</v>
      </c>
      <c r="B106" s="64" t="str">
        <f t="shared" si="43"/>
        <v>-2</v>
      </c>
      <c r="C106" s="64" t="str">
        <f t="shared" si="44"/>
        <v>-3</v>
      </c>
      <c r="D106" s="64" t="str">
        <f t="shared" si="45"/>
        <v>-4</v>
      </c>
      <c r="E106" s="64" t="str">
        <f t="shared" si="46"/>
        <v>-5</v>
      </c>
      <c r="F106" s="64" t="str">
        <f t="shared" si="47"/>
        <v>-6</v>
      </c>
      <c r="G106" s="64" t="str">
        <f t="shared" si="48"/>
        <v>-7</v>
      </c>
      <c r="H106" s="64" t="str">
        <f t="shared" si="49"/>
        <v>-8</v>
      </c>
      <c r="I106" s="64" t="str">
        <f t="shared" si="50"/>
        <v>-9</v>
      </c>
      <c r="J106" s="64" t="str">
        <f t="shared" si="51"/>
        <v>-10</v>
      </c>
      <c r="K106" s="64" t="str">
        <f t="shared" si="52"/>
        <v>-11</v>
      </c>
      <c r="L106" s="64" t="str">
        <f t="shared" si="53"/>
        <v>-12</v>
      </c>
      <c r="M106" s="64" t="str">
        <f t="shared" si="54"/>
        <v>-13</v>
      </c>
      <c r="N106" s="64" t="str">
        <f t="shared" si="55"/>
        <v>-14</v>
      </c>
      <c r="O106" s="64" t="str">
        <f t="shared" si="56"/>
        <v>-15</v>
      </c>
      <c r="P106" s="64" t="str">
        <f t="shared" si="57"/>
        <v>-16</v>
      </c>
      <c r="Q106" s="64" t="str">
        <f t="shared" si="58"/>
        <v>-17</v>
      </c>
      <c r="R106" s="64" t="str">
        <f t="shared" si="59"/>
        <v>-18</v>
      </c>
      <c r="S106" s="64" t="str">
        <f t="shared" si="60"/>
        <v>-19</v>
      </c>
      <c r="T106" s="64" t="str">
        <f t="shared" si="61"/>
        <v>-20</v>
      </c>
      <c r="U106" s="64" t="str">
        <f t="shared" si="62"/>
        <v>-21</v>
      </c>
      <c r="V106" s="64" t="str">
        <f t="shared" si="63"/>
        <v>-24</v>
      </c>
      <c r="W106" s="938" t="s">
        <v>310</v>
      </c>
      <c r="X106" s="938"/>
      <c r="Y106" s="194"/>
      <c r="Z106" s="75">
        <f>SUM(Z107:Z129)</f>
        <v>732</v>
      </c>
      <c r="AA106" s="36">
        <f t="shared" ref="AA106:AW106" si="67">SUM(AA107:AA129)</f>
        <v>212</v>
      </c>
      <c r="AB106" s="75">
        <f t="shared" si="67"/>
        <v>42</v>
      </c>
      <c r="AC106" s="75">
        <f t="shared" si="67"/>
        <v>246</v>
      </c>
      <c r="AD106" s="75">
        <f t="shared" si="67"/>
        <v>171679</v>
      </c>
      <c r="AE106" s="75">
        <f t="shared" si="67"/>
        <v>41</v>
      </c>
      <c r="AF106" s="75">
        <f t="shared" si="67"/>
        <v>2507</v>
      </c>
      <c r="AG106" s="75">
        <f t="shared" si="67"/>
        <v>117</v>
      </c>
      <c r="AH106" s="75">
        <f t="shared" si="67"/>
        <v>24857</v>
      </c>
      <c r="AI106" s="75">
        <f t="shared" si="67"/>
        <v>34</v>
      </c>
      <c r="AJ106" s="75">
        <f t="shared" si="67"/>
        <v>3</v>
      </c>
      <c r="AK106" s="75">
        <f t="shared" si="67"/>
        <v>25</v>
      </c>
      <c r="AL106" s="75">
        <f t="shared" si="67"/>
        <v>653</v>
      </c>
      <c r="AM106" s="75">
        <f>SUM(AM107:AM129)</f>
        <v>96</v>
      </c>
      <c r="AN106" s="75">
        <f t="shared" si="67"/>
        <v>10338</v>
      </c>
      <c r="AO106" s="75">
        <f t="shared" si="67"/>
        <v>157</v>
      </c>
      <c r="AP106" s="75">
        <f t="shared" si="67"/>
        <v>4179</v>
      </c>
      <c r="AQ106" s="75">
        <f t="shared" si="67"/>
        <v>345</v>
      </c>
      <c r="AR106" s="75">
        <f t="shared" si="67"/>
        <v>199</v>
      </c>
      <c r="AS106" s="75">
        <f t="shared" si="67"/>
        <v>1</v>
      </c>
      <c r="AT106" s="75">
        <f t="shared" si="67"/>
        <v>8</v>
      </c>
      <c r="AU106" s="75">
        <f t="shared" ref="AU106" si="68">SUM(AU107:AU129)</f>
        <v>122</v>
      </c>
      <c r="AV106" s="75">
        <f t="shared" si="67"/>
        <v>8</v>
      </c>
      <c r="AW106" s="75">
        <f t="shared" si="67"/>
        <v>3</v>
      </c>
      <c r="AX106" s="195">
        <f>SUM(Z106:AW106)</f>
        <v>216604</v>
      </c>
    </row>
    <row r="107" spans="1:50">
      <c r="A107" s="64" t="str">
        <f t="shared" si="42"/>
        <v>30-1</v>
      </c>
      <c r="B107" s="64" t="str">
        <f t="shared" si="43"/>
        <v>30-2</v>
      </c>
      <c r="C107" s="64" t="str">
        <f t="shared" si="44"/>
        <v>30-3</v>
      </c>
      <c r="D107" s="64" t="str">
        <f t="shared" si="45"/>
        <v>30-4</v>
      </c>
      <c r="E107" s="64" t="str">
        <f t="shared" si="46"/>
        <v>30-5</v>
      </c>
      <c r="F107" s="64" t="str">
        <f t="shared" si="47"/>
        <v>30-6</v>
      </c>
      <c r="G107" s="64" t="str">
        <f t="shared" si="48"/>
        <v>30-7</v>
      </c>
      <c r="H107" s="64" t="str">
        <f t="shared" si="49"/>
        <v>30-8</v>
      </c>
      <c r="I107" s="64" t="str">
        <f t="shared" si="50"/>
        <v>30-9</v>
      </c>
      <c r="J107" s="64" t="str">
        <f t="shared" si="51"/>
        <v>30-10</v>
      </c>
      <c r="K107" s="64" t="str">
        <f t="shared" si="52"/>
        <v>30-11</v>
      </c>
      <c r="L107" s="64" t="str">
        <f t="shared" si="53"/>
        <v>30-12</v>
      </c>
      <c r="M107" s="64" t="str">
        <f t="shared" si="54"/>
        <v>30-13</v>
      </c>
      <c r="N107" s="64" t="str">
        <f t="shared" si="55"/>
        <v>30-14</v>
      </c>
      <c r="O107" s="64" t="str">
        <f t="shared" si="56"/>
        <v>30-15</v>
      </c>
      <c r="P107" s="64" t="str">
        <f t="shared" si="57"/>
        <v>30-16</v>
      </c>
      <c r="Q107" s="64" t="str">
        <f t="shared" si="58"/>
        <v>30-17</v>
      </c>
      <c r="R107" s="64" t="str">
        <f t="shared" si="59"/>
        <v>30-18</v>
      </c>
      <c r="S107" s="64" t="str">
        <f t="shared" si="60"/>
        <v>30-19</v>
      </c>
      <c r="T107" s="64" t="str">
        <f t="shared" si="61"/>
        <v>30-20</v>
      </c>
      <c r="U107" s="64" t="str">
        <f t="shared" si="62"/>
        <v>30-21</v>
      </c>
      <c r="V107" s="64" t="str">
        <f t="shared" si="63"/>
        <v>30-24</v>
      </c>
      <c r="W107" s="5" t="s">
        <v>5</v>
      </c>
      <c r="X107" s="65" t="s">
        <v>247</v>
      </c>
      <c r="Y107" s="197">
        <v>30</v>
      </c>
      <c r="Z107" s="630">
        <v>6</v>
      </c>
      <c r="AA107" s="630">
        <v>22</v>
      </c>
      <c r="AB107" s="630"/>
      <c r="AC107" s="630">
        <v>16</v>
      </c>
      <c r="AD107" s="630">
        <v>9097</v>
      </c>
      <c r="AE107" s="630">
        <v>1</v>
      </c>
      <c r="AF107" s="630">
        <v>99</v>
      </c>
      <c r="AG107" s="630">
        <v>1</v>
      </c>
      <c r="AH107" s="630">
        <v>332</v>
      </c>
      <c r="AI107" s="630">
        <v>1</v>
      </c>
      <c r="AJ107" s="630"/>
      <c r="AK107" s="630"/>
      <c r="AL107" s="630">
        <v>1</v>
      </c>
      <c r="AM107" s="630">
        <v>6</v>
      </c>
      <c r="AN107" s="630">
        <v>306</v>
      </c>
      <c r="AO107" s="630">
        <v>7</v>
      </c>
      <c r="AP107" s="630"/>
      <c r="AQ107" s="630">
        <v>5</v>
      </c>
      <c r="AR107" s="630">
        <v>19</v>
      </c>
      <c r="AS107" s="630"/>
      <c r="AT107" s="630"/>
      <c r="AU107" s="630">
        <v>4</v>
      </c>
      <c r="AV107" s="630"/>
      <c r="AW107" s="630"/>
      <c r="AX107" s="196">
        <f t="shared" ref="AX107:AX129" si="69">SUM(Z107:AV107)</f>
        <v>9923</v>
      </c>
    </row>
    <row r="108" spans="1:50">
      <c r="A108" s="64" t="str">
        <f t="shared" si="42"/>
        <v>34-1</v>
      </c>
      <c r="B108" s="64" t="str">
        <f t="shared" si="43"/>
        <v>34-2</v>
      </c>
      <c r="C108" s="64" t="str">
        <f t="shared" si="44"/>
        <v>34-3</v>
      </c>
      <c r="D108" s="64" t="str">
        <f t="shared" si="45"/>
        <v>34-4</v>
      </c>
      <c r="E108" s="64" t="str">
        <f t="shared" si="46"/>
        <v>34-5</v>
      </c>
      <c r="F108" s="64" t="str">
        <f t="shared" si="47"/>
        <v>34-6</v>
      </c>
      <c r="G108" s="64" t="str">
        <f t="shared" si="48"/>
        <v>34-7</v>
      </c>
      <c r="H108" s="64" t="str">
        <f t="shared" si="49"/>
        <v>34-8</v>
      </c>
      <c r="I108" s="64" t="str">
        <f t="shared" si="50"/>
        <v>34-9</v>
      </c>
      <c r="J108" s="64" t="str">
        <f t="shared" si="51"/>
        <v>34-10</v>
      </c>
      <c r="K108" s="64" t="str">
        <f t="shared" si="52"/>
        <v>34-11</v>
      </c>
      <c r="L108" s="64" t="str">
        <f t="shared" si="53"/>
        <v>34-12</v>
      </c>
      <c r="M108" s="64" t="str">
        <f t="shared" si="54"/>
        <v>34-13</v>
      </c>
      <c r="N108" s="64" t="str">
        <f t="shared" si="55"/>
        <v>34-14</v>
      </c>
      <c r="O108" s="64" t="str">
        <f t="shared" si="56"/>
        <v>34-15</v>
      </c>
      <c r="P108" s="64" t="str">
        <f t="shared" si="57"/>
        <v>34-16</v>
      </c>
      <c r="Q108" s="64" t="str">
        <f t="shared" si="58"/>
        <v>34-17</v>
      </c>
      <c r="R108" s="64" t="str">
        <f t="shared" si="59"/>
        <v>34-18</v>
      </c>
      <c r="S108" s="64" t="str">
        <f t="shared" si="60"/>
        <v>34-19</v>
      </c>
      <c r="T108" s="64" t="str">
        <f t="shared" si="61"/>
        <v>34-20</v>
      </c>
      <c r="U108" s="64" t="str">
        <f t="shared" si="62"/>
        <v>34-21</v>
      </c>
      <c r="V108" s="64" t="str">
        <f t="shared" si="63"/>
        <v>34-24</v>
      </c>
      <c r="W108" s="5" t="s">
        <v>63</v>
      </c>
      <c r="X108" s="65" t="s">
        <v>247</v>
      </c>
      <c r="Y108" s="197">
        <v>34</v>
      </c>
      <c r="Z108" s="630">
        <v>96</v>
      </c>
      <c r="AA108" s="630">
        <v>35</v>
      </c>
      <c r="AB108" s="630">
        <v>8</v>
      </c>
      <c r="AC108" s="630">
        <v>42</v>
      </c>
      <c r="AD108" s="630">
        <v>24234</v>
      </c>
      <c r="AE108" s="630">
        <v>1</v>
      </c>
      <c r="AF108" s="630">
        <v>180</v>
      </c>
      <c r="AG108" s="630">
        <v>13</v>
      </c>
      <c r="AH108" s="630">
        <v>2156</v>
      </c>
      <c r="AI108" s="630">
        <v>5</v>
      </c>
      <c r="AJ108" s="630"/>
      <c r="AK108" s="630">
        <v>25</v>
      </c>
      <c r="AL108" s="630">
        <v>10</v>
      </c>
      <c r="AM108" s="630">
        <v>31</v>
      </c>
      <c r="AN108" s="630">
        <v>1946</v>
      </c>
      <c r="AO108" s="630">
        <v>16</v>
      </c>
      <c r="AP108" s="630">
        <v>232</v>
      </c>
      <c r="AQ108" s="630">
        <v>7</v>
      </c>
      <c r="AR108" s="630">
        <v>18</v>
      </c>
      <c r="AS108" s="630"/>
      <c r="AT108" s="630">
        <v>2</v>
      </c>
      <c r="AU108" s="630">
        <v>11</v>
      </c>
      <c r="AV108" s="630"/>
      <c r="AW108" s="630"/>
      <c r="AX108" s="196">
        <f t="shared" si="69"/>
        <v>29068</v>
      </c>
    </row>
    <row r="109" spans="1:50">
      <c r="A109" s="64" t="str">
        <f t="shared" si="42"/>
        <v>36-1</v>
      </c>
      <c r="B109" s="64" t="str">
        <f t="shared" si="43"/>
        <v>36-2</v>
      </c>
      <c r="C109" s="64" t="str">
        <f t="shared" si="44"/>
        <v>36-3</v>
      </c>
      <c r="D109" s="64" t="str">
        <f t="shared" si="45"/>
        <v>36-4</v>
      </c>
      <c r="E109" s="64" t="str">
        <f t="shared" si="46"/>
        <v>36-5</v>
      </c>
      <c r="F109" s="64" t="str">
        <f t="shared" si="47"/>
        <v>36-6</v>
      </c>
      <c r="G109" s="64" t="str">
        <f t="shared" si="48"/>
        <v>36-7</v>
      </c>
      <c r="H109" s="64" t="str">
        <f t="shared" si="49"/>
        <v>36-8</v>
      </c>
      <c r="I109" s="64" t="str">
        <f t="shared" si="50"/>
        <v>36-9</v>
      </c>
      <c r="J109" s="64" t="str">
        <f t="shared" si="51"/>
        <v>36-10</v>
      </c>
      <c r="K109" s="64" t="str">
        <f t="shared" si="52"/>
        <v>36-11</v>
      </c>
      <c r="L109" s="64" t="str">
        <f t="shared" si="53"/>
        <v>36-12</v>
      </c>
      <c r="M109" s="64" t="str">
        <f t="shared" si="54"/>
        <v>36-13</v>
      </c>
      <c r="N109" s="64" t="str">
        <f t="shared" si="55"/>
        <v>36-14</v>
      </c>
      <c r="O109" s="64" t="str">
        <f t="shared" si="56"/>
        <v>36-15</v>
      </c>
      <c r="P109" s="64" t="str">
        <f t="shared" si="57"/>
        <v>36-16</v>
      </c>
      <c r="Q109" s="64" t="str">
        <f t="shared" si="58"/>
        <v>36-17</v>
      </c>
      <c r="R109" s="64" t="str">
        <f t="shared" si="59"/>
        <v>36-18</v>
      </c>
      <c r="S109" s="64" t="str">
        <f t="shared" si="60"/>
        <v>36-19</v>
      </c>
      <c r="T109" s="64" t="str">
        <f t="shared" si="61"/>
        <v>36-20</v>
      </c>
      <c r="U109" s="64" t="str">
        <f t="shared" si="62"/>
        <v>36-21</v>
      </c>
      <c r="V109" s="64" t="str">
        <f t="shared" si="63"/>
        <v>36-24</v>
      </c>
      <c r="W109" s="5" t="s">
        <v>64</v>
      </c>
      <c r="X109" s="65" t="s">
        <v>247</v>
      </c>
      <c r="Y109" s="197">
        <v>36</v>
      </c>
      <c r="Z109" s="630"/>
      <c r="AA109" s="630"/>
      <c r="AB109" s="630"/>
      <c r="AC109" s="630">
        <v>22</v>
      </c>
      <c r="AD109" s="630">
        <v>1914</v>
      </c>
      <c r="AE109" s="630"/>
      <c r="AF109" s="630">
        <v>4</v>
      </c>
      <c r="AG109" s="630">
        <v>1</v>
      </c>
      <c r="AH109" s="630">
        <v>203</v>
      </c>
      <c r="AI109" s="630"/>
      <c r="AJ109" s="630"/>
      <c r="AK109" s="630"/>
      <c r="AL109" s="630"/>
      <c r="AM109" s="630"/>
      <c r="AN109" s="630">
        <v>619</v>
      </c>
      <c r="AO109" s="630"/>
      <c r="AP109" s="630"/>
      <c r="AQ109" s="630"/>
      <c r="AR109" s="630"/>
      <c r="AS109" s="630"/>
      <c r="AT109" s="630"/>
      <c r="AU109" s="630"/>
      <c r="AV109" s="630">
        <v>5</v>
      </c>
      <c r="AW109" s="630"/>
      <c r="AX109" s="196">
        <f t="shared" si="69"/>
        <v>2768</v>
      </c>
    </row>
    <row r="110" spans="1:50">
      <c r="A110" s="64" t="str">
        <f t="shared" si="42"/>
        <v>91-1</v>
      </c>
      <c r="B110" s="64" t="str">
        <f t="shared" si="43"/>
        <v>91-2</v>
      </c>
      <c r="C110" s="64" t="str">
        <f t="shared" si="44"/>
        <v>91-3</v>
      </c>
      <c r="D110" s="64" t="str">
        <f t="shared" si="45"/>
        <v>91-4</v>
      </c>
      <c r="E110" s="64" t="str">
        <f t="shared" si="46"/>
        <v>91-5</v>
      </c>
      <c r="F110" s="64" t="str">
        <f t="shared" si="47"/>
        <v>91-6</v>
      </c>
      <c r="G110" s="64" t="str">
        <f t="shared" si="48"/>
        <v>91-7</v>
      </c>
      <c r="H110" s="64" t="str">
        <f t="shared" si="49"/>
        <v>91-8</v>
      </c>
      <c r="I110" s="64" t="str">
        <f t="shared" si="50"/>
        <v>91-9</v>
      </c>
      <c r="J110" s="64" t="str">
        <f t="shared" si="51"/>
        <v>91-10</v>
      </c>
      <c r="K110" s="64" t="str">
        <f t="shared" si="52"/>
        <v>91-11</v>
      </c>
      <c r="L110" s="64" t="str">
        <f t="shared" si="53"/>
        <v>91-12</v>
      </c>
      <c r="M110" s="64" t="str">
        <f t="shared" si="54"/>
        <v>91-13</v>
      </c>
      <c r="N110" s="64" t="str">
        <f t="shared" si="55"/>
        <v>91-14</v>
      </c>
      <c r="O110" s="64" t="str">
        <f t="shared" si="56"/>
        <v>91-15</v>
      </c>
      <c r="P110" s="64" t="str">
        <f t="shared" si="57"/>
        <v>91-16</v>
      </c>
      <c r="Q110" s="64" t="str">
        <f t="shared" si="58"/>
        <v>91-17</v>
      </c>
      <c r="R110" s="64" t="str">
        <f t="shared" si="59"/>
        <v>91-18</v>
      </c>
      <c r="S110" s="64" t="str">
        <f t="shared" si="60"/>
        <v>91-19</v>
      </c>
      <c r="T110" s="64" t="str">
        <f t="shared" si="61"/>
        <v>91-20</v>
      </c>
      <c r="U110" s="64" t="str">
        <f t="shared" si="62"/>
        <v>91-21</v>
      </c>
      <c r="V110" s="64" t="str">
        <f t="shared" si="63"/>
        <v>91-24</v>
      </c>
      <c r="W110" s="5" t="s">
        <v>8</v>
      </c>
      <c r="X110" s="65" t="s">
        <v>247</v>
      </c>
      <c r="Y110" s="197">
        <v>91</v>
      </c>
      <c r="Z110" s="630">
        <v>4</v>
      </c>
      <c r="AA110" s="630">
        <v>10</v>
      </c>
      <c r="AB110" s="630"/>
      <c r="AC110" s="630">
        <v>11</v>
      </c>
      <c r="AD110" s="630">
        <v>5306</v>
      </c>
      <c r="AE110" s="630">
        <v>9</v>
      </c>
      <c r="AF110" s="630">
        <v>158</v>
      </c>
      <c r="AG110" s="630">
        <v>3</v>
      </c>
      <c r="AH110" s="630">
        <v>455</v>
      </c>
      <c r="AI110" s="630"/>
      <c r="AJ110" s="630"/>
      <c r="AK110" s="630"/>
      <c r="AL110" s="630">
        <v>2</v>
      </c>
      <c r="AM110" s="630">
        <v>1</v>
      </c>
      <c r="AN110" s="630">
        <v>611</v>
      </c>
      <c r="AO110" s="630">
        <v>2</v>
      </c>
      <c r="AP110" s="630">
        <v>1</v>
      </c>
      <c r="AQ110" s="630">
        <v>2</v>
      </c>
      <c r="AR110" s="630">
        <v>4</v>
      </c>
      <c r="AS110" s="630"/>
      <c r="AT110" s="630"/>
      <c r="AU110" s="630">
        <v>4</v>
      </c>
      <c r="AV110" s="630"/>
      <c r="AW110" s="630"/>
      <c r="AX110" s="196">
        <f t="shared" si="69"/>
        <v>6583</v>
      </c>
    </row>
    <row r="111" spans="1:50">
      <c r="A111" s="64" t="str">
        <f t="shared" si="42"/>
        <v>93-1</v>
      </c>
      <c r="B111" s="64" t="str">
        <f t="shared" si="43"/>
        <v>93-2</v>
      </c>
      <c r="C111" s="64" t="str">
        <f t="shared" si="44"/>
        <v>93-3</v>
      </c>
      <c r="D111" s="64" t="str">
        <f t="shared" si="45"/>
        <v>93-4</v>
      </c>
      <c r="E111" s="64" t="str">
        <f t="shared" si="46"/>
        <v>93-5</v>
      </c>
      <c r="F111" s="64" t="str">
        <f t="shared" si="47"/>
        <v>93-6</v>
      </c>
      <c r="G111" s="64" t="str">
        <f t="shared" si="48"/>
        <v>93-7</v>
      </c>
      <c r="H111" s="64" t="str">
        <f t="shared" si="49"/>
        <v>93-8</v>
      </c>
      <c r="I111" s="64" t="str">
        <f t="shared" si="50"/>
        <v>93-9</v>
      </c>
      <c r="J111" s="64" t="str">
        <f t="shared" si="51"/>
        <v>93-10</v>
      </c>
      <c r="K111" s="64" t="str">
        <f t="shared" si="52"/>
        <v>93-11</v>
      </c>
      <c r="L111" s="64" t="str">
        <f t="shared" si="53"/>
        <v>93-12</v>
      </c>
      <c r="M111" s="64" t="str">
        <f t="shared" si="54"/>
        <v>93-13</v>
      </c>
      <c r="N111" s="64" t="str">
        <f t="shared" si="55"/>
        <v>93-14</v>
      </c>
      <c r="O111" s="64" t="str">
        <f t="shared" si="56"/>
        <v>93-15</v>
      </c>
      <c r="P111" s="64" t="str">
        <f t="shared" si="57"/>
        <v>93-16</v>
      </c>
      <c r="Q111" s="64" t="str">
        <f t="shared" si="58"/>
        <v>93-17</v>
      </c>
      <c r="R111" s="64" t="str">
        <f t="shared" si="59"/>
        <v>93-18</v>
      </c>
      <c r="S111" s="64" t="str">
        <f t="shared" si="60"/>
        <v>93-19</v>
      </c>
      <c r="T111" s="64" t="str">
        <f t="shared" si="61"/>
        <v>93-20</v>
      </c>
      <c r="U111" s="64" t="str">
        <f t="shared" si="62"/>
        <v>93-21</v>
      </c>
      <c r="V111" s="64" t="str">
        <f t="shared" si="63"/>
        <v>93-24</v>
      </c>
      <c r="W111" s="5" t="s">
        <v>70</v>
      </c>
      <c r="X111" s="65" t="s">
        <v>247</v>
      </c>
      <c r="Y111" s="197">
        <v>93</v>
      </c>
      <c r="Z111" s="630">
        <v>66</v>
      </c>
      <c r="AA111" s="630">
        <v>3</v>
      </c>
      <c r="AB111" s="630"/>
      <c r="AC111" s="630">
        <v>5</v>
      </c>
      <c r="AD111" s="630">
        <v>6998</v>
      </c>
      <c r="AE111" s="630">
        <v>3</v>
      </c>
      <c r="AF111" s="630">
        <v>380</v>
      </c>
      <c r="AG111" s="630">
        <v>10</v>
      </c>
      <c r="AH111" s="630">
        <v>6455</v>
      </c>
      <c r="AI111" s="630"/>
      <c r="AJ111" s="630"/>
      <c r="AK111" s="630"/>
      <c r="AL111" s="630">
        <v>27</v>
      </c>
      <c r="AM111" s="630">
        <v>5</v>
      </c>
      <c r="AN111" s="630">
        <v>83</v>
      </c>
      <c r="AO111" s="630">
        <v>2</v>
      </c>
      <c r="AP111" s="630">
        <v>10</v>
      </c>
      <c r="AQ111" s="630"/>
      <c r="AR111" s="630">
        <v>1</v>
      </c>
      <c r="AS111" s="630"/>
      <c r="AT111" s="630"/>
      <c r="AU111" s="630">
        <v>3</v>
      </c>
      <c r="AV111" s="630"/>
      <c r="AW111" s="630"/>
      <c r="AX111" s="196">
        <f t="shared" si="69"/>
        <v>14051</v>
      </c>
    </row>
    <row r="112" spans="1:50">
      <c r="A112" s="64" t="str">
        <f t="shared" si="42"/>
        <v>101-1</v>
      </c>
      <c r="B112" s="64" t="str">
        <f t="shared" si="43"/>
        <v>101-2</v>
      </c>
      <c r="C112" s="64" t="str">
        <f t="shared" si="44"/>
        <v>101-3</v>
      </c>
      <c r="D112" s="64" t="str">
        <f t="shared" si="45"/>
        <v>101-4</v>
      </c>
      <c r="E112" s="64" t="str">
        <f t="shared" si="46"/>
        <v>101-5</v>
      </c>
      <c r="F112" s="64" t="str">
        <f t="shared" si="47"/>
        <v>101-6</v>
      </c>
      <c r="G112" s="64" t="str">
        <f t="shared" si="48"/>
        <v>101-7</v>
      </c>
      <c r="H112" s="64" t="str">
        <f t="shared" si="49"/>
        <v>101-8</v>
      </c>
      <c r="I112" s="64" t="str">
        <f t="shared" si="50"/>
        <v>101-9</v>
      </c>
      <c r="J112" s="64" t="str">
        <f t="shared" si="51"/>
        <v>101-10</v>
      </c>
      <c r="K112" s="64" t="str">
        <f t="shared" si="52"/>
        <v>101-11</v>
      </c>
      <c r="L112" s="64" t="str">
        <f t="shared" si="53"/>
        <v>101-12</v>
      </c>
      <c r="M112" s="64" t="str">
        <f t="shared" si="54"/>
        <v>101-13</v>
      </c>
      <c r="N112" s="64" t="str">
        <f t="shared" si="55"/>
        <v>101-14</v>
      </c>
      <c r="O112" s="64" t="str">
        <f t="shared" si="56"/>
        <v>101-15</v>
      </c>
      <c r="P112" s="64" t="str">
        <f t="shared" si="57"/>
        <v>101-16</v>
      </c>
      <c r="Q112" s="64" t="str">
        <f t="shared" si="58"/>
        <v>101-17</v>
      </c>
      <c r="R112" s="64" t="str">
        <f t="shared" si="59"/>
        <v>101-18</v>
      </c>
      <c r="S112" s="64" t="str">
        <f t="shared" si="60"/>
        <v>101-19</v>
      </c>
      <c r="T112" s="64" t="str">
        <f t="shared" si="61"/>
        <v>101-20</v>
      </c>
      <c r="U112" s="64" t="str">
        <f t="shared" si="62"/>
        <v>101-21</v>
      </c>
      <c r="V112" s="64" t="str">
        <f t="shared" si="63"/>
        <v>101-24</v>
      </c>
      <c r="W112" s="1" t="s">
        <v>71</v>
      </c>
      <c r="X112" s="65" t="s">
        <v>247</v>
      </c>
      <c r="Y112" s="197">
        <v>101</v>
      </c>
      <c r="Z112" s="630">
        <v>73</v>
      </c>
      <c r="AA112" s="630">
        <v>14</v>
      </c>
      <c r="AB112" s="630">
        <v>3</v>
      </c>
      <c r="AC112" s="630">
        <v>3</v>
      </c>
      <c r="AD112" s="630">
        <v>15717</v>
      </c>
      <c r="AE112" s="630">
        <v>4</v>
      </c>
      <c r="AF112" s="630">
        <v>311</v>
      </c>
      <c r="AG112" s="630">
        <v>20</v>
      </c>
      <c r="AH112" s="630">
        <v>1385</v>
      </c>
      <c r="AI112" s="630">
        <v>3</v>
      </c>
      <c r="AJ112" s="630"/>
      <c r="AK112" s="630"/>
      <c r="AL112" s="630"/>
      <c r="AM112" s="630">
        <v>1</v>
      </c>
      <c r="AN112" s="630">
        <v>1220</v>
      </c>
      <c r="AO112" s="630">
        <v>15</v>
      </c>
      <c r="AP112" s="630">
        <v>136</v>
      </c>
      <c r="AQ112" s="630">
        <v>21</v>
      </c>
      <c r="AR112" s="630">
        <v>34</v>
      </c>
      <c r="AS112" s="630"/>
      <c r="AT112" s="630"/>
      <c r="AU112" s="630">
        <v>30</v>
      </c>
      <c r="AV112" s="630"/>
      <c r="AW112" s="630"/>
      <c r="AX112" s="196">
        <f t="shared" si="69"/>
        <v>18990</v>
      </c>
    </row>
    <row r="113" spans="1:50">
      <c r="A113" s="64" t="str">
        <f t="shared" si="42"/>
        <v>145-1</v>
      </c>
      <c r="B113" s="64" t="str">
        <f t="shared" si="43"/>
        <v>145-2</v>
      </c>
      <c r="C113" s="64" t="str">
        <f t="shared" si="44"/>
        <v>145-3</v>
      </c>
      <c r="D113" s="64" t="str">
        <f t="shared" si="45"/>
        <v>145-4</v>
      </c>
      <c r="E113" s="64" t="str">
        <f t="shared" si="46"/>
        <v>145-5</v>
      </c>
      <c r="F113" s="64" t="str">
        <f t="shared" si="47"/>
        <v>145-6</v>
      </c>
      <c r="G113" s="64" t="str">
        <f t="shared" si="48"/>
        <v>145-7</v>
      </c>
      <c r="H113" s="64" t="str">
        <f t="shared" si="49"/>
        <v>145-8</v>
      </c>
      <c r="I113" s="64" t="str">
        <f t="shared" si="50"/>
        <v>145-9</v>
      </c>
      <c r="J113" s="64" t="str">
        <f t="shared" si="51"/>
        <v>145-10</v>
      </c>
      <c r="K113" s="64" t="str">
        <f t="shared" si="52"/>
        <v>145-11</v>
      </c>
      <c r="L113" s="64" t="str">
        <f t="shared" si="53"/>
        <v>145-12</v>
      </c>
      <c r="M113" s="64" t="str">
        <f t="shared" si="54"/>
        <v>145-13</v>
      </c>
      <c r="N113" s="64" t="str">
        <f t="shared" si="55"/>
        <v>145-14</v>
      </c>
      <c r="O113" s="64" t="str">
        <f t="shared" si="56"/>
        <v>145-15</v>
      </c>
      <c r="P113" s="64" t="str">
        <f t="shared" si="57"/>
        <v>145-16</v>
      </c>
      <c r="Q113" s="64" t="str">
        <f t="shared" si="58"/>
        <v>145-17</v>
      </c>
      <c r="R113" s="64" t="str">
        <f t="shared" si="59"/>
        <v>145-18</v>
      </c>
      <c r="S113" s="64" t="str">
        <f t="shared" si="60"/>
        <v>145-19</v>
      </c>
      <c r="T113" s="64" t="str">
        <f t="shared" si="61"/>
        <v>145-20</v>
      </c>
      <c r="U113" s="64" t="str">
        <f t="shared" si="62"/>
        <v>145-21</v>
      </c>
      <c r="V113" s="64" t="str">
        <f t="shared" si="63"/>
        <v>145-24</v>
      </c>
      <c r="W113" s="5" t="s">
        <v>10</v>
      </c>
      <c r="X113" s="65" t="s">
        <v>247</v>
      </c>
      <c r="Y113" s="197">
        <v>145</v>
      </c>
      <c r="Z113" s="630">
        <v>1</v>
      </c>
      <c r="AA113" s="630">
        <v>1</v>
      </c>
      <c r="AB113" s="630"/>
      <c r="AC113" s="630">
        <v>3</v>
      </c>
      <c r="AD113" s="630">
        <v>3564</v>
      </c>
      <c r="AE113" s="630"/>
      <c r="AF113" s="630">
        <v>32</v>
      </c>
      <c r="AG113" s="630">
        <v>1</v>
      </c>
      <c r="AH113" s="630">
        <v>86</v>
      </c>
      <c r="AI113" s="630"/>
      <c r="AJ113" s="630">
        <v>2</v>
      </c>
      <c r="AK113" s="630"/>
      <c r="AL113" s="630">
        <v>6</v>
      </c>
      <c r="AM113" s="630"/>
      <c r="AN113" s="630">
        <v>4</v>
      </c>
      <c r="AO113" s="630">
        <v>15</v>
      </c>
      <c r="AP113" s="630"/>
      <c r="AQ113" s="630"/>
      <c r="AR113" s="630"/>
      <c r="AS113" s="630"/>
      <c r="AT113" s="630"/>
      <c r="AU113" s="630">
        <v>1</v>
      </c>
      <c r="AV113" s="630"/>
      <c r="AW113" s="630"/>
      <c r="AX113" s="196">
        <f t="shared" si="69"/>
        <v>3716</v>
      </c>
    </row>
    <row r="114" spans="1:50">
      <c r="A114" s="64" t="str">
        <f t="shared" si="42"/>
        <v>209-1</v>
      </c>
      <c r="B114" s="64" t="str">
        <f t="shared" si="43"/>
        <v>209-2</v>
      </c>
      <c r="C114" s="64" t="str">
        <f t="shared" si="44"/>
        <v>209-3</v>
      </c>
      <c r="D114" s="64" t="str">
        <f t="shared" si="45"/>
        <v>209-4</v>
      </c>
      <c r="E114" s="64" t="str">
        <f t="shared" si="46"/>
        <v>209-5</v>
      </c>
      <c r="F114" s="64" t="str">
        <f t="shared" si="47"/>
        <v>209-6</v>
      </c>
      <c r="G114" s="64" t="str">
        <f t="shared" si="48"/>
        <v>209-7</v>
      </c>
      <c r="H114" s="64" t="str">
        <f t="shared" si="49"/>
        <v>209-8</v>
      </c>
      <c r="I114" s="64" t="str">
        <f t="shared" si="50"/>
        <v>209-9</v>
      </c>
      <c r="J114" s="64" t="str">
        <f t="shared" si="51"/>
        <v>209-10</v>
      </c>
      <c r="K114" s="64" t="str">
        <f t="shared" si="52"/>
        <v>209-11</v>
      </c>
      <c r="L114" s="64" t="str">
        <f t="shared" si="53"/>
        <v>209-12</v>
      </c>
      <c r="M114" s="64" t="str">
        <f t="shared" si="54"/>
        <v>209-13</v>
      </c>
      <c r="N114" s="64" t="str">
        <f t="shared" si="55"/>
        <v>209-14</v>
      </c>
      <c r="O114" s="64" t="str">
        <f t="shared" si="56"/>
        <v>209-15</v>
      </c>
      <c r="P114" s="64" t="str">
        <f t="shared" si="57"/>
        <v>209-16</v>
      </c>
      <c r="Q114" s="64" t="str">
        <f t="shared" si="58"/>
        <v>209-17</v>
      </c>
      <c r="R114" s="64" t="str">
        <f t="shared" si="59"/>
        <v>209-18</v>
      </c>
      <c r="S114" s="64" t="str">
        <f t="shared" si="60"/>
        <v>209-19</v>
      </c>
      <c r="T114" s="64" t="str">
        <f t="shared" si="61"/>
        <v>209-20</v>
      </c>
      <c r="U114" s="64" t="str">
        <f t="shared" si="62"/>
        <v>209-21</v>
      </c>
      <c r="V114" s="64" t="str">
        <f t="shared" si="63"/>
        <v>209-24</v>
      </c>
      <c r="W114" s="5" t="s">
        <v>77</v>
      </c>
      <c r="X114" s="65" t="s">
        <v>247</v>
      </c>
      <c r="Y114" s="197">
        <v>209</v>
      </c>
      <c r="Z114" s="630">
        <v>15</v>
      </c>
      <c r="AA114" s="630">
        <v>8</v>
      </c>
      <c r="AB114" s="630"/>
      <c r="AC114" s="630">
        <v>19</v>
      </c>
      <c r="AD114" s="630">
        <v>12742</v>
      </c>
      <c r="AE114" s="630"/>
      <c r="AF114" s="630">
        <v>121</v>
      </c>
      <c r="AG114" s="630">
        <v>7</v>
      </c>
      <c r="AH114" s="630">
        <v>708</v>
      </c>
      <c r="AI114" s="630">
        <v>1</v>
      </c>
      <c r="AJ114" s="630"/>
      <c r="AK114" s="630"/>
      <c r="AL114" s="630">
        <v>154</v>
      </c>
      <c r="AM114" s="630">
        <v>4</v>
      </c>
      <c r="AN114" s="630">
        <v>77</v>
      </c>
      <c r="AO114" s="630">
        <v>10</v>
      </c>
      <c r="AP114" s="630">
        <v>15</v>
      </c>
      <c r="AQ114" s="630">
        <v>1</v>
      </c>
      <c r="AR114" s="630">
        <v>1</v>
      </c>
      <c r="AS114" s="630"/>
      <c r="AT114" s="630"/>
      <c r="AU114" s="630">
        <v>7</v>
      </c>
      <c r="AV114" s="630"/>
      <c r="AW114" s="630"/>
      <c r="AX114" s="196">
        <f t="shared" si="69"/>
        <v>13890</v>
      </c>
    </row>
    <row r="115" spans="1:50">
      <c r="A115" s="64" t="str">
        <f t="shared" si="42"/>
        <v>282-1</v>
      </c>
      <c r="B115" s="64" t="str">
        <f t="shared" si="43"/>
        <v>282-2</v>
      </c>
      <c r="C115" s="64" t="str">
        <f t="shared" si="44"/>
        <v>282-3</v>
      </c>
      <c r="D115" s="64" t="str">
        <f t="shared" si="45"/>
        <v>282-4</v>
      </c>
      <c r="E115" s="64" t="str">
        <f t="shared" si="46"/>
        <v>282-5</v>
      </c>
      <c r="F115" s="64" t="str">
        <f t="shared" si="47"/>
        <v>282-6</v>
      </c>
      <c r="G115" s="64" t="str">
        <f t="shared" si="48"/>
        <v>282-7</v>
      </c>
      <c r="H115" s="64" t="str">
        <f t="shared" si="49"/>
        <v>282-8</v>
      </c>
      <c r="I115" s="64" t="str">
        <f t="shared" si="50"/>
        <v>282-9</v>
      </c>
      <c r="J115" s="64" t="str">
        <f t="shared" si="51"/>
        <v>282-10</v>
      </c>
      <c r="K115" s="64" t="str">
        <f t="shared" si="52"/>
        <v>282-11</v>
      </c>
      <c r="L115" s="64" t="str">
        <f t="shared" si="53"/>
        <v>282-12</v>
      </c>
      <c r="M115" s="64" t="str">
        <f t="shared" si="54"/>
        <v>282-13</v>
      </c>
      <c r="N115" s="64" t="str">
        <f t="shared" si="55"/>
        <v>282-14</v>
      </c>
      <c r="O115" s="64" t="str">
        <f t="shared" si="56"/>
        <v>282-15</v>
      </c>
      <c r="P115" s="64" t="str">
        <f t="shared" si="57"/>
        <v>282-16</v>
      </c>
      <c r="Q115" s="64" t="str">
        <f t="shared" si="58"/>
        <v>282-17</v>
      </c>
      <c r="R115" s="64" t="str">
        <f t="shared" si="59"/>
        <v>282-18</v>
      </c>
      <c r="S115" s="64" t="str">
        <f t="shared" si="60"/>
        <v>282-19</v>
      </c>
      <c r="T115" s="64" t="str">
        <f t="shared" si="61"/>
        <v>282-20</v>
      </c>
      <c r="U115" s="64" t="str">
        <f t="shared" si="62"/>
        <v>282-21</v>
      </c>
      <c r="V115" s="64" t="str">
        <f t="shared" si="63"/>
        <v>282-24</v>
      </c>
      <c r="W115" s="5" t="s">
        <v>79</v>
      </c>
      <c r="X115" s="65" t="s">
        <v>247</v>
      </c>
      <c r="Y115" s="197">
        <v>282</v>
      </c>
      <c r="Z115" s="630">
        <v>27</v>
      </c>
      <c r="AA115" s="630">
        <v>1</v>
      </c>
      <c r="AB115" s="630"/>
      <c r="AC115" s="630">
        <v>3</v>
      </c>
      <c r="AD115" s="630">
        <v>7215</v>
      </c>
      <c r="AE115" s="630">
        <v>1</v>
      </c>
      <c r="AF115" s="630">
        <v>75</v>
      </c>
      <c r="AG115" s="630">
        <v>8</v>
      </c>
      <c r="AH115" s="630">
        <v>185</v>
      </c>
      <c r="AI115" s="630"/>
      <c r="AJ115" s="630">
        <v>1</v>
      </c>
      <c r="AK115" s="630"/>
      <c r="AL115" s="630">
        <v>16</v>
      </c>
      <c r="AM115" s="630">
        <v>5</v>
      </c>
      <c r="AN115" s="630">
        <v>304</v>
      </c>
      <c r="AO115" s="630">
        <v>5</v>
      </c>
      <c r="AP115" s="630"/>
      <c r="AQ115" s="630">
        <v>4</v>
      </c>
      <c r="AR115" s="630">
        <v>2</v>
      </c>
      <c r="AS115" s="630"/>
      <c r="AT115" s="630"/>
      <c r="AU115" s="630">
        <v>5</v>
      </c>
      <c r="AV115" s="630"/>
      <c r="AW115" s="630"/>
      <c r="AX115" s="196">
        <f t="shared" si="69"/>
        <v>7857</v>
      </c>
    </row>
    <row r="116" spans="1:50">
      <c r="A116" s="64" t="str">
        <f t="shared" si="42"/>
        <v>353-1</v>
      </c>
      <c r="B116" s="64" t="str">
        <f t="shared" si="43"/>
        <v>353-2</v>
      </c>
      <c r="C116" s="64" t="str">
        <f t="shared" si="44"/>
        <v>353-3</v>
      </c>
      <c r="D116" s="64" t="str">
        <f t="shared" si="45"/>
        <v>353-4</v>
      </c>
      <c r="E116" s="64" t="str">
        <f t="shared" si="46"/>
        <v>353-5</v>
      </c>
      <c r="F116" s="64" t="str">
        <f t="shared" si="47"/>
        <v>353-6</v>
      </c>
      <c r="G116" s="64" t="str">
        <f t="shared" si="48"/>
        <v>353-7</v>
      </c>
      <c r="H116" s="64" t="str">
        <f t="shared" si="49"/>
        <v>353-8</v>
      </c>
      <c r="I116" s="64" t="str">
        <f t="shared" si="50"/>
        <v>353-9</v>
      </c>
      <c r="J116" s="64" t="str">
        <f t="shared" si="51"/>
        <v>353-10</v>
      </c>
      <c r="K116" s="64" t="str">
        <f t="shared" si="52"/>
        <v>353-11</v>
      </c>
      <c r="L116" s="64" t="str">
        <f t="shared" si="53"/>
        <v>353-12</v>
      </c>
      <c r="M116" s="64" t="str">
        <f t="shared" si="54"/>
        <v>353-13</v>
      </c>
      <c r="N116" s="64" t="str">
        <f t="shared" si="55"/>
        <v>353-14</v>
      </c>
      <c r="O116" s="64" t="str">
        <f t="shared" si="56"/>
        <v>353-15</v>
      </c>
      <c r="P116" s="64" t="str">
        <f t="shared" si="57"/>
        <v>353-16</v>
      </c>
      <c r="Q116" s="64" t="str">
        <f t="shared" si="58"/>
        <v>353-17</v>
      </c>
      <c r="R116" s="64" t="str">
        <f t="shared" si="59"/>
        <v>353-18</v>
      </c>
      <c r="S116" s="64" t="str">
        <f t="shared" si="60"/>
        <v>353-19</v>
      </c>
      <c r="T116" s="64" t="str">
        <f t="shared" si="61"/>
        <v>353-20</v>
      </c>
      <c r="U116" s="64" t="str">
        <f t="shared" si="62"/>
        <v>353-21</v>
      </c>
      <c r="V116" s="64" t="str">
        <f t="shared" si="63"/>
        <v>353-24</v>
      </c>
      <c r="W116" s="5" t="s">
        <v>114</v>
      </c>
      <c r="X116" s="65" t="s">
        <v>247</v>
      </c>
      <c r="Y116" s="197">
        <v>353</v>
      </c>
      <c r="Z116" s="630">
        <v>1</v>
      </c>
      <c r="AA116" s="630"/>
      <c r="AB116" s="630"/>
      <c r="AC116" s="630">
        <v>3</v>
      </c>
      <c r="AD116" s="630">
        <v>2080</v>
      </c>
      <c r="AE116" s="630"/>
      <c r="AF116" s="630">
        <v>28</v>
      </c>
      <c r="AG116" s="630">
        <v>1</v>
      </c>
      <c r="AH116" s="630">
        <v>159</v>
      </c>
      <c r="AI116" s="630"/>
      <c r="AJ116" s="630"/>
      <c r="AK116" s="630"/>
      <c r="AL116" s="630">
        <v>6</v>
      </c>
      <c r="AM116" s="630"/>
      <c r="AN116" s="630">
        <v>556</v>
      </c>
      <c r="AO116" s="630"/>
      <c r="AP116" s="630"/>
      <c r="AQ116" s="630">
        <v>1</v>
      </c>
      <c r="AR116" s="630">
        <v>1</v>
      </c>
      <c r="AS116" s="630"/>
      <c r="AT116" s="630">
        <v>1</v>
      </c>
      <c r="AU116" s="630"/>
      <c r="AV116" s="630"/>
      <c r="AW116" s="630"/>
      <c r="AX116" s="196">
        <f t="shared" si="69"/>
        <v>2837</v>
      </c>
    </row>
    <row r="117" spans="1:50">
      <c r="A117" s="64" t="str">
        <f t="shared" si="42"/>
        <v>364-1</v>
      </c>
      <c r="B117" s="64" t="str">
        <f t="shared" si="43"/>
        <v>364-2</v>
      </c>
      <c r="C117" s="64" t="str">
        <f t="shared" si="44"/>
        <v>364-3</v>
      </c>
      <c r="D117" s="64" t="str">
        <f t="shared" si="45"/>
        <v>364-4</v>
      </c>
      <c r="E117" s="64" t="str">
        <f t="shared" si="46"/>
        <v>364-5</v>
      </c>
      <c r="F117" s="64" t="str">
        <f t="shared" si="47"/>
        <v>364-6</v>
      </c>
      <c r="G117" s="64" t="str">
        <f t="shared" si="48"/>
        <v>364-7</v>
      </c>
      <c r="H117" s="64" t="str">
        <f t="shared" si="49"/>
        <v>364-8</v>
      </c>
      <c r="I117" s="64" t="str">
        <f t="shared" si="50"/>
        <v>364-9</v>
      </c>
      <c r="J117" s="64" t="str">
        <f t="shared" si="51"/>
        <v>364-10</v>
      </c>
      <c r="K117" s="64" t="str">
        <f t="shared" si="52"/>
        <v>364-11</v>
      </c>
      <c r="L117" s="64" t="str">
        <f t="shared" si="53"/>
        <v>364-12</v>
      </c>
      <c r="M117" s="64" t="str">
        <f t="shared" si="54"/>
        <v>364-13</v>
      </c>
      <c r="N117" s="64" t="str">
        <f t="shared" si="55"/>
        <v>364-14</v>
      </c>
      <c r="O117" s="64" t="str">
        <f t="shared" si="56"/>
        <v>364-15</v>
      </c>
      <c r="P117" s="64" t="str">
        <f t="shared" si="57"/>
        <v>364-16</v>
      </c>
      <c r="Q117" s="64" t="str">
        <f t="shared" si="58"/>
        <v>364-17</v>
      </c>
      <c r="R117" s="64" t="str">
        <f t="shared" si="59"/>
        <v>364-18</v>
      </c>
      <c r="S117" s="64" t="str">
        <f t="shared" si="60"/>
        <v>364-19</v>
      </c>
      <c r="T117" s="64" t="str">
        <f t="shared" si="61"/>
        <v>364-20</v>
      </c>
      <c r="U117" s="64" t="str">
        <f t="shared" si="62"/>
        <v>364-21</v>
      </c>
      <c r="V117" s="64" t="str">
        <f t="shared" si="63"/>
        <v>364-24</v>
      </c>
      <c r="W117" s="4" t="s">
        <v>16</v>
      </c>
      <c r="X117" s="65" t="s">
        <v>247</v>
      </c>
      <c r="Y117" s="197">
        <v>364</v>
      </c>
      <c r="Z117" s="630">
        <v>31</v>
      </c>
      <c r="AA117" s="630">
        <v>26</v>
      </c>
      <c r="AB117" s="630">
        <v>3</v>
      </c>
      <c r="AC117" s="630">
        <v>40</v>
      </c>
      <c r="AD117" s="630">
        <v>6763</v>
      </c>
      <c r="AE117" s="630">
        <v>2</v>
      </c>
      <c r="AF117" s="630">
        <v>117</v>
      </c>
      <c r="AG117" s="630">
        <v>3</v>
      </c>
      <c r="AH117" s="630">
        <v>343</v>
      </c>
      <c r="AI117" s="630">
        <v>2</v>
      </c>
      <c r="AJ117" s="630"/>
      <c r="AK117" s="630"/>
      <c r="AL117" s="630">
        <v>127</v>
      </c>
      <c r="AM117" s="630">
        <v>1</v>
      </c>
      <c r="AN117" s="630">
        <v>664</v>
      </c>
      <c r="AO117" s="630">
        <v>11</v>
      </c>
      <c r="AP117" s="630">
        <v>1461</v>
      </c>
      <c r="AQ117" s="630">
        <v>2</v>
      </c>
      <c r="AR117" s="630">
        <v>11</v>
      </c>
      <c r="AS117" s="630"/>
      <c r="AT117" s="630"/>
      <c r="AU117" s="630">
        <v>2</v>
      </c>
      <c r="AV117" s="630"/>
      <c r="AW117" s="630"/>
      <c r="AX117" s="196">
        <f t="shared" si="69"/>
        <v>9609</v>
      </c>
    </row>
    <row r="118" spans="1:50">
      <c r="A118" s="64" t="str">
        <f t="shared" si="42"/>
        <v>368-1</v>
      </c>
      <c r="B118" s="64" t="str">
        <f t="shared" si="43"/>
        <v>368-2</v>
      </c>
      <c r="C118" s="64" t="str">
        <f t="shared" si="44"/>
        <v>368-3</v>
      </c>
      <c r="D118" s="64" t="str">
        <f t="shared" si="45"/>
        <v>368-4</v>
      </c>
      <c r="E118" s="64" t="str">
        <f t="shared" si="46"/>
        <v>368-5</v>
      </c>
      <c r="F118" s="64" t="str">
        <f t="shared" si="47"/>
        <v>368-6</v>
      </c>
      <c r="G118" s="64" t="str">
        <f t="shared" si="48"/>
        <v>368-7</v>
      </c>
      <c r="H118" s="64" t="str">
        <f t="shared" si="49"/>
        <v>368-8</v>
      </c>
      <c r="I118" s="64" t="str">
        <f t="shared" si="50"/>
        <v>368-9</v>
      </c>
      <c r="J118" s="64" t="str">
        <f t="shared" si="51"/>
        <v>368-10</v>
      </c>
      <c r="K118" s="64" t="str">
        <f t="shared" si="52"/>
        <v>368-11</v>
      </c>
      <c r="L118" s="64" t="str">
        <f t="shared" si="53"/>
        <v>368-12</v>
      </c>
      <c r="M118" s="64" t="str">
        <f t="shared" si="54"/>
        <v>368-13</v>
      </c>
      <c r="N118" s="64" t="str">
        <f t="shared" si="55"/>
        <v>368-14</v>
      </c>
      <c r="O118" s="64" t="str">
        <f t="shared" si="56"/>
        <v>368-15</v>
      </c>
      <c r="P118" s="64" t="str">
        <f t="shared" si="57"/>
        <v>368-16</v>
      </c>
      <c r="Q118" s="64" t="str">
        <f t="shared" si="58"/>
        <v>368-17</v>
      </c>
      <c r="R118" s="64" t="str">
        <f t="shared" si="59"/>
        <v>368-18</v>
      </c>
      <c r="S118" s="64" t="str">
        <f t="shared" si="60"/>
        <v>368-19</v>
      </c>
      <c r="T118" s="64" t="str">
        <f t="shared" si="61"/>
        <v>368-20</v>
      </c>
      <c r="U118" s="64" t="str">
        <f t="shared" si="62"/>
        <v>368-21</v>
      </c>
      <c r="V118" s="64" t="str">
        <f t="shared" si="63"/>
        <v>368-24</v>
      </c>
      <c r="W118" s="5" t="s">
        <v>110</v>
      </c>
      <c r="X118" s="65" t="s">
        <v>247</v>
      </c>
      <c r="Y118" s="197">
        <v>368</v>
      </c>
      <c r="Z118" s="630">
        <v>11</v>
      </c>
      <c r="AA118" s="630"/>
      <c r="AB118" s="630"/>
      <c r="AC118" s="630">
        <v>3</v>
      </c>
      <c r="AD118" s="630">
        <v>4949</v>
      </c>
      <c r="AE118" s="630">
        <v>1</v>
      </c>
      <c r="AF118" s="630">
        <v>98</v>
      </c>
      <c r="AG118" s="630">
        <v>4</v>
      </c>
      <c r="AH118" s="630">
        <v>220</v>
      </c>
      <c r="AI118" s="630"/>
      <c r="AJ118" s="630"/>
      <c r="AK118" s="630"/>
      <c r="AL118" s="630">
        <v>3</v>
      </c>
      <c r="AM118" s="630"/>
      <c r="AN118" s="630">
        <v>1260</v>
      </c>
      <c r="AO118" s="630">
        <v>13</v>
      </c>
      <c r="AP118" s="630">
        <v>1</v>
      </c>
      <c r="AQ118" s="630"/>
      <c r="AR118" s="630">
        <v>9</v>
      </c>
      <c r="AS118" s="630"/>
      <c r="AT118" s="630"/>
      <c r="AU118" s="630">
        <v>19</v>
      </c>
      <c r="AV118" s="630"/>
      <c r="AW118" s="630"/>
      <c r="AX118" s="196">
        <f t="shared" si="69"/>
        <v>6591</v>
      </c>
    </row>
    <row r="119" spans="1:50">
      <c r="A119" s="64" t="str">
        <f t="shared" si="42"/>
        <v>390-1</v>
      </c>
      <c r="B119" s="64" t="str">
        <f t="shared" si="43"/>
        <v>390-2</v>
      </c>
      <c r="C119" s="64" t="str">
        <f t="shared" si="44"/>
        <v>390-3</v>
      </c>
      <c r="D119" s="64" t="str">
        <f t="shared" si="45"/>
        <v>390-4</v>
      </c>
      <c r="E119" s="64" t="str">
        <f t="shared" si="46"/>
        <v>390-5</v>
      </c>
      <c r="F119" s="64" t="str">
        <f t="shared" si="47"/>
        <v>390-6</v>
      </c>
      <c r="G119" s="64" t="str">
        <f t="shared" si="48"/>
        <v>390-7</v>
      </c>
      <c r="H119" s="64" t="str">
        <f t="shared" si="49"/>
        <v>390-8</v>
      </c>
      <c r="I119" s="64" t="str">
        <f t="shared" si="50"/>
        <v>390-9</v>
      </c>
      <c r="J119" s="64" t="str">
        <f t="shared" si="51"/>
        <v>390-10</v>
      </c>
      <c r="K119" s="64" t="str">
        <f t="shared" si="52"/>
        <v>390-11</v>
      </c>
      <c r="L119" s="64" t="str">
        <f t="shared" si="53"/>
        <v>390-12</v>
      </c>
      <c r="M119" s="64" t="str">
        <f t="shared" si="54"/>
        <v>390-13</v>
      </c>
      <c r="N119" s="64" t="str">
        <f t="shared" si="55"/>
        <v>390-14</v>
      </c>
      <c r="O119" s="64" t="str">
        <f t="shared" si="56"/>
        <v>390-15</v>
      </c>
      <c r="P119" s="64" t="str">
        <f t="shared" si="57"/>
        <v>390-16</v>
      </c>
      <c r="Q119" s="64" t="str">
        <f t="shared" si="58"/>
        <v>390-17</v>
      </c>
      <c r="R119" s="64" t="str">
        <f t="shared" si="59"/>
        <v>390-18</v>
      </c>
      <c r="S119" s="64" t="str">
        <f t="shared" si="60"/>
        <v>390-19</v>
      </c>
      <c r="T119" s="64" t="str">
        <f t="shared" si="61"/>
        <v>390-20</v>
      </c>
      <c r="U119" s="64" t="str">
        <f t="shared" si="62"/>
        <v>390-21</v>
      </c>
      <c r="V119" s="64" t="str">
        <f t="shared" si="63"/>
        <v>390-24</v>
      </c>
      <c r="W119" s="4" t="s">
        <v>17</v>
      </c>
      <c r="X119" s="65" t="s">
        <v>247</v>
      </c>
      <c r="Y119" s="197">
        <v>390</v>
      </c>
      <c r="Z119" s="630">
        <v>4</v>
      </c>
      <c r="AA119" s="630">
        <v>6</v>
      </c>
      <c r="AB119" s="630">
        <v>1</v>
      </c>
      <c r="AC119" s="630">
        <v>2</v>
      </c>
      <c r="AD119" s="630">
        <v>3409</v>
      </c>
      <c r="AE119" s="630">
        <v>1</v>
      </c>
      <c r="AF119" s="630">
        <v>101</v>
      </c>
      <c r="AG119" s="630">
        <v>3</v>
      </c>
      <c r="AH119" s="630">
        <v>273</v>
      </c>
      <c r="AI119" s="630">
        <v>14</v>
      </c>
      <c r="AJ119" s="630"/>
      <c r="AK119" s="630"/>
      <c r="AL119" s="630"/>
      <c r="AM119" s="630">
        <v>1</v>
      </c>
      <c r="AN119" s="630">
        <v>371</v>
      </c>
      <c r="AO119" s="630">
        <v>1</v>
      </c>
      <c r="AP119" s="630"/>
      <c r="AQ119" s="630"/>
      <c r="AR119" s="630"/>
      <c r="AS119" s="630"/>
      <c r="AT119" s="630"/>
      <c r="AU119" s="630">
        <v>2</v>
      </c>
      <c r="AV119" s="630"/>
      <c r="AW119" s="630"/>
      <c r="AX119" s="196">
        <f t="shared" si="69"/>
        <v>4189</v>
      </c>
    </row>
    <row r="120" spans="1:50">
      <c r="A120" s="64" t="str">
        <f t="shared" si="42"/>
        <v>467-1</v>
      </c>
      <c r="B120" s="64" t="str">
        <f t="shared" si="43"/>
        <v>467-2</v>
      </c>
      <c r="C120" s="64" t="str">
        <f t="shared" si="44"/>
        <v>467-3</v>
      </c>
      <c r="D120" s="64" t="str">
        <f t="shared" si="45"/>
        <v>467-4</v>
      </c>
      <c r="E120" s="64" t="str">
        <f t="shared" si="46"/>
        <v>467-5</v>
      </c>
      <c r="F120" s="64" t="str">
        <f t="shared" si="47"/>
        <v>467-6</v>
      </c>
      <c r="G120" s="64" t="str">
        <f t="shared" si="48"/>
        <v>467-7</v>
      </c>
      <c r="H120" s="64" t="str">
        <f t="shared" si="49"/>
        <v>467-8</v>
      </c>
      <c r="I120" s="64" t="str">
        <f t="shared" si="50"/>
        <v>467-9</v>
      </c>
      <c r="J120" s="64" t="str">
        <f t="shared" si="51"/>
        <v>467-10</v>
      </c>
      <c r="K120" s="64" t="str">
        <f t="shared" si="52"/>
        <v>467-11</v>
      </c>
      <c r="L120" s="64" t="str">
        <f t="shared" si="53"/>
        <v>467-12</v>
      </c>
      <c r="M120" s="64" t="str">
        <f t="shared" si="54"/>
        <v>467-13</v>
      </c>
      <c r="N120" s="64" t="str">
        <f t="shared" si="55"/>
        <v>467-14</v>
      </c>
      <c r="O120" s="64" t="str">
        <f t="shared" si="56"/>
        <v>467-15</v>
      </c>
      <c r="P120" s="64" t="str">
        <f t="shared" si="57"/>
        <v>467-16</v>
      </c>
      <c r="Q120" s="64" t="str">
        <f t="shared" si="58"/>
        <v>467-17</v>
      </c>
      <c r="R120" s="64" t="str">
        <f t="shared" si="59"/>
        <v>467-18</v>
      </c>
      <c r="S120" s="64" t="str">
        <f t="shared" si="60"/>
        <v>467-19</v>
      </c>
      <c r="T120" s="64" t="str">
        <f t="shared" si="61"/>
        <v>467-20</v>
      </c>
      <c r="U120" s="64" t="str">
        <f t="shared" si="62"/>
        <v>467-21</v>
      </c>
      <c r="V120" s="64" t="str">
        <f t="shared" si="63"/>
        <v>467-24</v>
      </c>
      <c r="W120" s="5" t="s">
        <v>85</v>
      </c>
      <c r="X120" s="65" t="s">
        <v>247</v>
      </c>
      <c r="Y120" s="197">
        <v>467</v>
      </c>
      <c r="Z120" s="630">
        <v>1</v>
      </c>
      <c r="AA120" s="630">
        <v>2</v>
      </c>
      <c r="AB120" s="630">
        <v>1</v>
      </c>
      <c r="AC120" s="630"/>
      <c r="AD120" s="630">
        <v>2285</v>
      </c>
      <c r="AE120" s="630"/>
      <c r="AF120" s="630">
        <v>47</v>
      </c>
      <c r="AG120" s="630">
        <v>2</v>
      </c>
      <c r="AH120" s="630">
        <v>986</v>
      </c>
      <c r="AI120" s="630"/>
      <c r="AJ120" s="630"/>
      <c r="AK120" s="630"/>
      <c r="AL120" s="630">
        <v>4</v>
      </c>
      <c r="AM120" s="630">
        <v>1</v>
      </c>
      <c r="AN120" s="630">
        <v>1026</v>
      </c>
      <c r="AO120" s="630">
        <v>1</v>
      </c>
      <c r="AP120" s="630"/>
      <c r="AQ120" s="630"/>
      <c r="AR120" s="630">
        <v>7</v>
      </c>
      <c r="AS120" s="630"/>
      <c r="AT120" s="630"/>
      <c r="AU120" s="630"/>
      <c r="AV120" s="630"/>
      <c r="AW120" s="630"/>
      <c r="AX120" s="196">
        <f t="shared" si="69"/>
        <v>4363</v>
      </c>
    </row>
    <row r="121" spans="1:50">
      <c r="A121" s="64" t="str">
        <f t="shared" si="42"/>
        <v>576-1</v>
      </c>
      <c r="B121" s="64" t="str">
        <f t="shared" si="43"/>
        <v>576-2</v>
      </c>
      <c r="C121" s="64" t="str">
        <f t="shared" si="44"/>
        <v>576-3</v>
      </c>
      <c r="D121" s="64" t="str">
        <f t="shared" si="45"/>
        <v>576-4</v>
      </c>
      <c r="E121" s="64" t="str">
        <f t="shared" si="46"/>
        <v>576-5</v>
      </c>
      <c r="F121" s="64" t="str">
        <f t="shared" si="47"/>
        <v>576-6</v>
      </c>
      <c r="G121" s="64" t="str">
        <f t="shared" si="48"/>
        <v>576-7</v>
      </c>
      <c r="H121" s="64" t="str">
        <f t="shared" si="49"/>
        <v>576-8</v>
      </c>
      <c r="I121" s="64" t="str">
        <f t="shared" si="50"/>
        <v>576-9</v>
      </c>
      <c r="J121" s="64" t="str">
        <f t="shared" si="51"/>
        <v>576-10</v>
      </c>
      <c r="K121" s="64" t="str">
        <f t="shared" si="52"/>
        <v>576-11</v>
      </c>
      <c r="L121" s="64" t="str">
        <f t="shared" si="53"/>
        <v>576-12</v>
      </c>
      <c r="M121" s="64" t="str">
        <f t="shared" si="54"/>
        <v>576-13</v>
      </c>
      <c r="N121" s="64" t="str">
        <f t="shared" si="55"/>
        <v>576-14</v>
      </c>
      <c r="O121" s="64" t="str">
        <f t="shared" si="56"/>
        <v>576-15</v>
      </c>
      <c r="P121" s="64" t="str">
        <f t="shared" si="57"/>
        <v>576-16</v>
      </c>
      <c r="Q121" s="64" t="str">
        <f t="shared" si="58"/>
        <v>576-17</v>
      </c>
      <c r="R121" s="64" t="str">
        <f t="shared" si="59"/>
        <v>576-18</v>
      </c>
      <c r="S121" s="64" t="str">
        <f t="shared" si="60"/>
        <v>576-19</v>
      </c>
      <c r="T121" s="64" t="str">
        <f t="shared" si="61"/>
        <v>576-20</v>
      </c>
      <c r="U121" s="64" t="str">
        <f t="shared" si="62"/>
        <v>576-21</v>
      </c>
      <c r="V121" s="64" t="str">
        <f t="shared" si="63"/>
        <v>576-24</v>
      </c>
      <c r="W121" s="4" t="s">
        <v>89</v>
      </c>
      <c r="X121" s="65" t="s">
        <v>247</v>
      </c>
      <c r="Y121" s="197">
        <v>576</v>
      </c>
      <c r="Z121" s="630">
        <v>12</v>
      </c>
      <c r="AA121" s="630">
        <v>3</v>
      </c>
      <c r="AB121" s="630">
        <v>1</v>
      </c>
      <c r="AC121" s="630">
        <v>5</v>
      </c>
      <c r="AD121" s="630">
        <v>5297</v>
      </c>
      <c r="AE121" s="630">
        <v>1</v>
      </c>
      <c r="AF121" s="630">
        <v>125</v>
      </c>
      <c r="AG121" s="630">
        <v>4</v>
      </c>
      <c r="AH121" s="630">
        <v>217</v>
      </c>
      <c r="AI121" s="630"/>
      <c r="AJ121" s="630"/>
      <c r="AK121" s="630"/>
      <c r="AL121" s="630">
        <v>78</v>
      </c>
      <c r="AM121" s="630"/>
      <c r="AN121" s="630">
        <v>87</v>
      </c>
      <c r="AO121" s="630"/>
      <c r="AP121" s="630">
        <v>100</v>
      </c>
      <c r="AQ121" s="630">
        <v>2</v>
      </c>
      <c r="AR121" s="630">
        <v>8</v>
      </c>
      <c r="AS121" s="630"/>
      <c r="AT121" s="630"/>
      <c r="AU121" s="630"/>
      <c r="AV121" s="630"/>
      <c r="AW121" s="630"/>
      <c r="AX121" s="196">
        <f t="shared" si="69"/>
        <v>5940</v>
      </c>
    </row>
    <row r="122" spans="1:50">
      <c r="A122" s="64" t="str">
        <f t="shared" si="42"/>
        <v>642-1</v>
      </c>
      <c r="B122" s="64" t="str">
        <f t="shared" si="43"/>
        <v>642-2</v>
      </c>
      <c r="C122" s="64" t="str">
        <f t="shared" si="44"/>
        <v>642-3</v>
      </c>
      <c r="D122" s="64" t="str">
        <f t="shared" si="45"/>
        <v>642-4</v>
      </c>
      <c r="E122" s="64" t="str">
        <f t="shared" si="46"/>
        <v>642-5</v>
      </c>
      <c r="F122" s="64" t="str">
        <f t="shared" si="47"/>
        <v>642-6</v>
      </c>
      <c r="G122" s="64" t="str">
        <f t="shared" si="48"/>
        <v>642-7</v>
      </c>
      <c r="H122" s="64" t="str">
        <f t="shared" si="49"/>
        <v>642-8</v>
      </c>
      <c r="I122" s="64" t="str">
        <f t="shared" si="50"/>
        <v>642-9</v>
      </c>
      <c r="J122" s="64" t="str">
        <f t="shared" si="51"/>
        <v>642-10</v>
      </c>
      <c r="K122" s="64" t="str">
        <f t="shared" si="52"/>
        <v>642-11</v>
      </c>
      <c r="L122" s="64" t="str">
        <f t="shared" si="53"/>
        <v>642-12</v>
      </c>
      <c r="M122" s="64" t="str">
        <f t="shared" si="54"/>
        <v>642-13</v>
      </c>
      <c r="N122" s="64" t="str">
        <f t="shared" si="55"/>
        <v>642-14</v>
      </c>
      <c r="O122" s="64" t="str">
        <f t="shared" si="56"/>
        <v>642-15</v>
      </c>
      <c r="P122" s="64" t="str">
        <f t="shared" si="57"/>
        <v>642-16</v>
      </c>
      <c r="Q122" s="64" t="str">
        <f t="shared" si="58"/>
        <v>642-17</v>
      </c>
      <c r="R122" s="64" t="str">
        <f t="shared" si="59"/>
        <v>642-18</v>
      </c>
      <c r="S122" s="64" t="str">
        <f t="shared" si="60"/>
        <v>642-19</v>
      </c>
      <c r="T122" s="64" t="str">
        <f t="shared" si="61"/>
        <v>642-20</v>
      </c>
      <c r="U122" s="64" t="str">
        <f t="shared" si="62"/>
        <v>642-21</v>
      </c>
      <c r="V122" s="64" t="str">
        <f t="shared" si="63"/>
        <v>642-24</v>
      </c>
      <c r="W122" s="4" t="s">
        <v>22</v>
      </c>
      <c r="X122" s="65" t="s">
        <v>247</v>
      </c>
      <c r="Y122" s="705">
        <v>642</v>
      </c>
      <c r="Z122" s="630">
        <v>8</v>
      </c>
      <c r="AA122" s="630">
        <v>2</v>
      </c>
      <c r="AB122" s="630"/>
      <c r="AC122" s="630">
        <v>15</v>
      </c>
      <c r="AD122" s="630">
        <v>11835</v>
      </c>
      <c r="AE122" s="630">
        <v>10</v>
      </c>
      <c r="AF122" s="630">
        <v>13</v>
      </c>
      <c r="AG122" s="630">
        <v>4</v>
      </c>
      <c r="AH122" s="630">
        <v>890</v>
      </c>
      <c r="AI122" s="630"/>
      <c r="AJ122" s="630"/>
      <c r="AK122" s="630"/>
      <c r="AL122" s="630">
        <v>58</v>
      </c>
      <c r="AM122" s="630">
        <v>4</v>
      </c>
      <c r="AN122" s="630">
        <v>230</v>
      </c>
      <c r="AO122" s="630">
        <v>1</v>
      </c>
      <c r="AP122" s="630">
        <v>3</v>
      </c>
      <c r="AQ122" s="630">
        <v>1</v>
      </c>
      <c r="AR122" s="630">
        <v>10</v>
      </c>
      <c r="AS122" s="630"/>
      <c r="AT122" s="630"/>
      <c r="AU122" s="630">
        <v>7</v>
      </c>
      <c r="AV122" s="630"/>
      <c r="AW122" s="630"/>
      <c r="AX122" s="196">
        <f t="shared" si="69"/>
        <v>13091</v>
      </c>
    </row>
    <row r="123" spans="1:50">
      <c r="A123" s="64" t="str">
        <f t="shared" si="42"/>
        <v>679-1</v>
      </c>
      <c r="B123" s="64" t="str">
        <f t="shared" si="43"/>
        <v>679-2</v>
      </c>
      <c r="C123" s="64" t="str">
        <f t="shared" si="44"/>
        <v>679-3</v>
      </c>
      <c r="D123" s="64" t="str">
        <f t="shared" si="45"/>
        <v>679-4</v>
      </c>
      <c r="E123" s="64" t="str">
        <f t="shared" si="46"/>
        <v>679-5</v>
      </c>
      <c r="F123" s="64" t="str">
        <f t="shared" si="47"/>
        <v>679-6</v>
      </c>
      <c r="G123" s="64" t="str">
        <f t="shared" si="48"/>
        <v>679-7</v>
      </c>
      <c r="H123" s="64" t="str">
        <f t="shared" si="49"/>
        <v>679-8</v>
      </c>
      <c r="I123" s="64" t="str">
        <f t="shared" si="50"/>
        <v>679-9</v>
      </c>
      <c r="J123" s="64" t="str">
        <f t="shared" si="51"/>
        <v>679-10</v>
      </c>
      <c r="K123" s="64" t="str">
        <f t="shared" si="52"/>
        <v>679-11</v>
      </c>
      <c r="L123" s="64" t="str">
        <f t="shared" si="53"/>
        <v>679-12</v>
      </c>
      <c r="M123" s="64" t="str">
        <f t="shared" si="54"/>
        <v>679-13</v>
      </c>
      <c r="N123" s="64" t="str">
        <f t="shared" si="55"/>
        <v>679-14</v>
      </c>
      <c r="O123" s="64" t="str">
        <f t="shared" si="56"/>
        <v>679-15</v>
      </c>
      <c r="P123" s="64" t="str">
        <f t="shared" si="57"/>
        <v>679-16</v>
      </c>
      <c r="Q123" s="64" t="str">
        <f t="shared" si="58"/>
        <v>679-17</v>
      </c>
      <c r="R123" s="64" t="str">
        <f t="shared" si="59"/>
        <v>679-18</v>
      </c>
      <c r="S123" s="64" t="str">
        <f t="shared" si="60"/>
        <v>679-19</v>
      </c>
      <c r="T123" s="64" t="str">
        <f t="shared" si="61"/>
        <v>679-20</v>
      </c>
      <c r="U123" s="64" t="str">
        <f t="shared" si="62"/>
        <v>679-21</v>
      </c>
      <c r="V123" s="64" t="str">
        <f t="shared" si="63"/>
        <v>679-24</v>
      </c>
      <c r="W123" s="4" t="s">
        <v>23</v>
      </c>
      <c r="X123" s="65" t="s">
        <v>247</v>
      </c>
      <c r="Y123" s="705">
        <v>679</v>
      </c>
      <c r="Z123" s="630">
        <v>8</v>
      </c>
      <c r="AA123" s="630">
        <v>7</v>
      </c>
      <c r="AB123" s="630">
        <v>2</v>
      </c>
      <c r="AC123" s="630">
        <v>10</v>
      </c>
      <c r="AD123" s="630">
        <v>11858</v>
      </c>
      <c r="AE123" s="630"/>
      <c r="AF123" s="630">
        <v>45</v>
      </c>
      <c r="AG123" s="630">
        <v>7</v>
      </c>
      <c r="AH123" s="630">
        <v>967</v>
      </c>
      <c r="AI123" s="630">
        <v>3</v>
      </c>
      <c r="AJ123" s="630"/>
      <c r="AK123" s="630"/>
      <c r="AL123" s="630"/>
      <c r="AM123" s="630">
        <v>10</v>
      </c>
      <c r="AN123" s="630">
        <v>411</v>
      </c>
      <c r="AO123" s="630">
        <v>14</v>
      </c>
      <c r="AP123" s="630">
        <v>4</v>
      </c>
      <c r="AQ123" s="630">
        <v>3</v>
      </c>
      <c r="AR123" s="630">
        <v>17</v>
      </c>
      <c r="AS123" s="630"/>
      <c r="AT123" s="630"/>
      <c r="AU123" s="630">
        <v>4</v>
      </c>
      <c r="AV123" s="630"/>
      <c r="AW123" s="630"/>
      <c r="AX123" s="196">
        <f t="shared" si="69"/>
        <v>13370</v>
      </c>
    </row>
    <row r="124" spans="1:50">
      <c r="A124" s="64" t="str">
        <f t="shared" si="42"/>
        <v>789-1</v>
      </c>
      <c r="B124" s="64" t="str">
        <f t="shared" si="43"/>
        <v>789-2</v>
      </c>
      <c r="C124" s="64" t="str">
        <f t="shared" si="44"/>
        <v>789-3</v>
      </c>
      <c r="D124" s="64" t="str">
        <f t="shared" si="45"/>
        <v>789-4</v>
      </c>
      <c r="E124" s="64" t="str">
        <f t="shared" si="46"/>
        <v>789-5</v>
      </c>
      <c r="F124" s="64" t="str">
        <f t="shared" si="47"/>
        <v>789-6</v>
      </c>
      <c r="G124" s="64" t="str">
        <f t="shared" si="48"/>
        <v>789-7</v>
      </c>
      <c r="H124" s="64" t="str">
        <f t="shared" si="49"/>
        <v>789-8</v>
      </c>
      <c r="I124" s="64" t="str">
        <f t="shared" si="50"/>
        <v>789-9</v>
      </c>
      <c r="J124" s="64" t="str">
        <f t="shared" si="51"/>
        <v>789-10</v>
      </c>
      <c r="K124" s="64" t="str">
        <f t="shared" si="52"/>
        <v>789-11</v>
      </c>
      <c r="L124" s="64" t="str">
        <f t="shared" si="53"/>
        <v>789-12</v>
      </c>
      <c r="M124" s="64" t="str">
        <f t="shared" si="54"/>
        <v>789-13</v>
      </c>
      <c r="N124" s="64" t="str">
        <f t="shared" si="55"/>
        <v>789-14</v>
      </c>
      <c r="O124" s="64" t="str">
        <f t="shared" si="56"/>
        <v>789-15</v>
      </c>
      <c r="P124" s="64" t="str">
        <f t="shared" si="57"/>
        <v>789-16</v>
      </c>
      <c r="Q124" s="64" t="str">
        <f t="shared" si="58"/>
        <v>789-17</v>
      </c>
      <c r="R124" s="64" t="str">
        <f t="shared" si="59"/>
        <v>789-18</v>
      </c>
      <c r="S124" s="64" t="str">
        <f t="shared" si="60"/>
        <v>789-19</v>
      </c>
      <c r="T124" s="64" t="str">
        <f t="shared" si="61"/>
        <v>789-20</v>
      </c>
      <c r="U124" s="64" t="str">
        <f t="shared" si="62"/>
        <v>789-21</v>
      </c>
      <c r="V124" s="64" t="str">
        <f t="shared" si="63"/>
        <v>789-24</v>
      </c>
      <c r="W124" s="5" t="s">
        <v>115</v>
      </c>
      <c r="X124" s="65" t="s">
        <v>247</v>
      </c>
      <c r="Y124" s="705">
        <v>789</v>
      </c>
      <c r="Z124" s="630">
        <v>21</v>
      </c>
      <c r="AA124" s="630">
        <v>6</v>
      </c>
      <c r="AB124" s="630">
        <v>1</v>
      </c>
      <c r="AC124" s="630">
        <v>25</v>
      </c>
      <c r="AD124" s="630">
        <v>8155</v>
      </c>
      <c r="AE124" s="630"/>
      <c r="AF124" s="630">
        <v>96</v>
      </c>
      <c r="AG124" s="630">
        <v>9</v>
      </c>
      <c r="AH124" s="630">
        <v>577</v>
      </c>
      <c r="AI124" s="630">
        <v>1</v>
      </c>
      <c r="AJ124" s="630"/>
      <c r="AK124" s="630"/>
      <c r="AL124" s="630"/>
      <c r="AM124" s="630"/>
      <c r="AN124" s="630">
        <v>5</v>
      </c>
      <c r="AO124" s="630">
        <v>19</v>
      </c>
      <c r="AP124" s="630">
        <v>69</v>
      </c>
      <c r="AQ124" s="630">
        <v>22</v>
      </c>
      <c r="AR124" s="630">
        <v>21</v>
      </c>
      <c r="AS124" s="630">
        <v>1</v>
      </c>
      <c r="AT124" s="630">
        <v>3</v>
      </c>
      <c r="AU124" s="630">
        <v>7</v>
      </c>
      <c r="AV124" s="630"/>
      <c r="AW124" s="630"/>
      <c r="AX124" s="196">
        <f t="shared" si="69"/>
        <v>9038</v>
      </c>
    </row>
    <row r="125" spans="1:50">
      <c r="A125" s="64" t="str">
        <f t="shared" si="42"/>
        <v>792-1</v>
      </c>
      <c r="B125" s="64" t="str">
        <f t="shared" si="43"/>
        <v>792-2</v>
      </c>
      <c r="C125" s="64" t="str">
        <f t="shared" si="44"/>
        <v>792-3</v>
      </c>
      <c r="D125" s="64" t="str">
        <f t="shared" si="45"/>
        <v>792-4</v>
      </c>
      <c r="E125" s="64" t="str">
        <f t="shared" si="46"/>
        <v>792-5</v>
      </c>
      <c r="F125" s="64" t="str">
        <f t="shared" si="47"/>
        <v>792-6</v>
      </c>
      <c r="G125" s="64" t="str">
        <f t="shared" si="48"/>
        <v>792-7</v>
      </c>
      <c r="H125" s="64" t="str">
        <f t="shared" si="49"/>
        <v>792-8</v>
      </c>
      <c r="I125" s="64" t="str">
        <f t="shared" si="50"/>
        <v>792-9</v>
      </c>
      <c r="J125" s="64" t="str">
        <f t="shared" si="51"/>
        <v>792-10</v>
      </c>
      <c r="K125" s="64" t="str">
        <f t="shared" si="52"/>
        <v>792-11</v>
      </c>
      <c r="L125" s="64" t="str">
        <f t="shared" si="53"/>
        <v>792-12</v>
      </c>
      <c r="M125" s="64" t="str">
        <f t="shared" si="54"/>
        <v>792-13</v>
      </c>
      <c r="N125" s="64" t="str">
        <f t="shared" si="55"/>
        <v>792-14</v>
      </c>
      <c r="O125" s="64" t="str">
        <f t="shared" si="56"/>
        <v>792-15</v>
      </c>
      <c r="P125" s="64" t="str">
        <f t="shared" si="57"/>
        <v>792-16</v>
      </c>
      <c r="Q125" s="64" t="str">
        <f t="shared" si="58"/>
        <v>792-17</v>
      </c>
      <c r="R125" s="64" t="str">
        <f t="shared" si="59"/>
        <v>792-18</v>
      </c>
      <c r="S125" s="64" t="str">
        <f t="shared" si="60"/>
        <v>792-19</v>
      </c>
      <c r="T125" s="64" t="str">
        <f t="shared" si="61"/>
        <v>792-20</v>
      </c>
      <c r="U125" s="64" t="str">
        <f t="shared" si="62"/>
        <v>792-21</v>
      </c>
      <c r="V125" s="64" t="str">
        <f t="shared" si="63"/>
        <v>792-24</v>
      </c>
      <c r="W125" s="5" t="s">
        <v>112</v>
      </c>
      <c r="X125" s="65" t="s">
        <v>247</v>
      </c>
      <c r="Y125" s="705">
        <v>792</v>
      </c>
      <c r="Z125" s="630">
        <v>2</v>
      </c>
      <c r="AA125" s="630"/>
      <c r="AB125" s="630"/>
      <c r="AC125" s="630">
        <v>3</v>
      </c>
      <c r="AD125" s="630">
        <v>2785</v>
      </c>
      <c r="AE125" s="630">
        <v>1</v>
      </c>
      <c r="AF125" s="630">
        <v>69</v>
      </c>
      <c r="AG125" s="630">
        <v>1</v>
      </c>
      <c r="AH125" s="630">
        <v>111</v>
      </c>
      <c r="AI125" s="630"/>
      <c r="AJ125" s="630"/>
      <c r="AK125" s="630"/>
      <c r="AL125" s="630">
        <v>123</v>
      </c>
      <c r="AM125" s="630"/>
      <c r="AN125" s="630">
        <v>4</v>
      </c>
      <c r="AO125" s="630">
        <v>4</v>
      </c>
      <c r="AP125" s="630"/>
      <c r="AQ125" s="630"/>
      <c r="AR125" s="630"/>
      <c r="AS125" s="630"/>
      <c r="AT125" s="630"/>
      <c r="AU125" s="630">
        <v>4</v>
      </c>
      <c r="AV125" s="630"/>
      <c r="AW125" s="630"/>
      <c r="AX125" s="196">
        <f t="shared" si="69"/>
        <v>3107</v>
      </c>
    </row>
    <row r="126" spans="1:50">
      <c r="A126" s="64" t="str">
        <f t="shared" si="42"/>
        <v>809-1</v>
      </c>
      <c r="B126" s="64" t="str">
        <f t="shared" si="43"/>
        <v>809-2</v>
      </c>
      <c r="C126" s="64" t="str">
        <f t="shared" si="44"/>
        <v>809-3</v>
      </c>
      <c r="D126" s="64" t="str">
        <f t="shared" si="45"/>
        <v>809-4</v>
      </c>
      <c r="E126" s="64" t="str">
        <f t="shared" si="46"/>
        <v>809-5</v>
      </c>
      <c r="F126" s="64" t="str">
        <f t="shared" si="47"/>
        <v>809-6</v>
      </c>
      <c r="G126" s="64" t="str">
        <f t="shared" si="48"/>
        <v>809-7</v>
      </c>
      <c r="H126" s="64" t="str">
        <f t="shared" si="49"/>
        <v>809-8</v>
      </c>
      <c r="I126" s="64" t="str">
        <f t="shared" si="50"/>
        <v>809-9</v>
      </c>
      <c r="J126" s="64" t="str">
        <f t="shared" si="51"/>
        <v>809-10</v>
      </c>
      <c r="K126" s="64" t="str">
        <f t="shared" si="52"/>
        <v>809-11</v>
      </c>
      <c r="L126" s="64" t="str">
        <f t="shared" si="53"/>
        <v>809-12</v>
      </c>
      <c r="M126" s="64" t="str">
        <f t="shared" si="54"/>
        <v>809-13</v>
      </c>
      <c r="N126" s="64" t="str">
        <f t="shared" si="55"/>
        <v>809-14</v>
      </c>
      <c r="O126" s="64" t="str">
        <f t="shared" si="56"/>
        <v>809-15</v>
      </c>
      <c r="P126" s="64" t="str">
        <f t="shared" si="57"/>
        <v>809-16</v>
      </c>
      <c r="Q126" s="64" t="str">
        <f t="shared" si="58"/>
        <v>809-17</v>
      </c>
      <c r="R126" s="64" t="str">
        <f t="shared" si="59"/>
        <v>809-18</v>
      </c>
      <c r="S126" s="64" t="str">
        <f t="shared" si="60"/>
        <v>809-19</v>
      </c>
      <c r="T126" s="64" t="str">
        <f t="shared" si="61"/>
        <v>809-20</v>
      </c>
      <c r="U126" s="64" t="str">
        <f t="shared" si="62"/>
        <v>809-21</v>
      </c>
      <c r="V126" s="64" t="str">
        <f t="shared" si="63"/>
        <v>809-24</v>
      </c>
      <c r="W126" s="5" t="s">
        <v>99</v>
      </c>
      <c r="X126" s="65" t="s">
        <v>247</v>
      </c>
      <c r="Y126" s="705">
        <v>809</v>
      </c>
      <c r="Z126" s="630">
        <v>46</v>
      </c>
      <c r="AA126" s="630">
        <v>3</v>
      </c>
      <c r="AB126" s="630"/>
      <c r="AC126" s="630">
        <v>4</v>
      </c>
      <c r="AD126" s="630">
        <v>3521</v>
      </c>
      <c r="AE126" s="630">
        <v>1</v>
      </c>
      <c r="AF126" s="630">
        <v>39</v>
      </c>
      <c r="AG126" s="630"/>
      <c r="AH126" s="630">
        <v>36</v>
      </c>
      <c r="AI126" s="630"/>
      <c r="AJ126" s="630"/>
      <c r="AK126" s="630"/>
      <c r="AL126" s="630">
        <v>1</v>
      </c>
      <c r="AM126" s="630">
        <v>25</v>
      </c>
      <c r="AN126" s="630">
        <v>49</v>
      </c>
      <c r="AO126" s="630">
        <v>1</v>
      </c>
      <c r="AP126" s="630"/>
      <c r="AQ126" s="630"/>
      <c r="AR126" s="630"/>
      <c r="AS126" s="630"/>
      <c r="AT126" s="630">
        <v>1</v>
      </c>
      <c r="AU126" s="630">
        <v>2</v>
      </c>
      <c r="AV126" s="630"/>
      <c r="AW126" s="630"/>
      <c r="AX126" s="196">
        <f t="shared" si="69"/>
        <v>3729</v>
      </c>
    </row>
    <row r="127" spans="1:50">
      <c r="A127" s="64" t="str">
        <f t="shared" si="42"/>
        <v>847-1</v>
      </c>
      <c r="B127" s="64" t="str">
        <f t="shared" si="43"/>
        <v>847-2</v>
      </c>
      <c r="C127" s="64" t="str">
        <f t="shared" si="44"/>
        <v>847-3</v>
      </c>
      <c r="D127" s="64" t="str">
        <f t="shared" si="45"/>
        <v>847-4</v>
      </c>
      <c r="E127" s="64" t="str">
        <f t="shared" si="46"/>
        <v>847-5</v>
      </c>
      <c r="F127" s="64" t="str">
        <f t="shared" si="47"/>
        <v>847-6</v>
      </c>
      <c r="G127" s="64" t="str">
        <f t="shared" si="48"/>
        <v>847-7</v>
      </c>
      <c r="H127" s="64" t="str">
        <f t="shared" si="49"/>
        <v>847-8</v>
      </c>
      <c r="I127" s="64" t="str">
        <f t="shared" si="50"/>
        <v>847-9</v>
      </c>
      <c r="J127" s="64" t="str">
        <f t="shared" si="51"/>
        <v>847-10</v>
      </c>
      <c r="K127" s="64" t="str">
        <f t="shared" si="52"/>
        <v>847-11</v>
      </c>
      <c r="L127" s="64" t="str">
        <f t="shared" si="53"/>
        <v>847-12</v>
      </c>
      <c r="M127" s="64" t="str">
        <f t="shared" si="54"/>
        <v>847-13</v>
      </c>
      <c r="N127" s="64" t="str">
        <f t="shared" si="55"/>
        <v>847-14</v>
      </c>
      <c r="O127" s="64" t="str">
        <f t="shared" si="56"/>
        <v>847-15</v>
      </c>
      <c r="P127" s="64" t="str">
        <f t="shared" si="57"/>
        <v>847-16</v>
      </c>
      <c r="Q127" s="64" t="str">
        <f t="shared" si="58"/>
        <v>847-17</v>
      </c>
      <c r="R127" s="64" t="str">
        <f t="shared" si="59"/>
        <v>847-18</v>
      </c>
      <c r="S127" s="64" t="str">
        <f t="shared" si="60"/>
        <v>847-19</v>
      </c>
      <c r="T127" s="64" t="str">
        <f t="shared" si="61"/>
        <v>847-20</v>
      </c>
      <c r="U127" s="64" t="str">
        <f t="shared" si="62"/>
        <v>847-21</v>
      </c>
      <c r="V127" s="64" t="str">
        <f t="shared" si="63"/>
        <v>847-24</v>
      </c>
      <c r="W127" s="4" t="s">
        <v>101</v>
      </c>
      <c r="X127" s="65" t="s">
        <v>247</v>
      </c>
      <c r="Y127" s="705">
        <v>847</v>
      </c>
      <c r="Z127" s="630">
        <v>290</v>
      </c>
      <c r="AA127" s="630">
        <v>56</v>
      </c>
      <c r="AB127" s="630">
        <v>22</v>
      </c>
      <c r="AC127" s="630">
        <v>5</v>
      </c>
      <c r="AD127" s="630">
        <v>14072</v>
      </c>
      <c r="AE127" s="630">
        <v>4</v>
      </c>
      <c r="AF127" s="630">
        <v>151</v>
      </c>
      <c r="AG127" s="630">
        <v>9</v>
      </c>
      <c r="AH127" s="630">
        <v>7856</v>
      </c>
      <c r="AI127" s="630">
        <v>3</v>
      </c>
      <c r="AJ127" s="630"/>
      <c r="AK127" s="630"/>
      <c r="AL127" s="630">
        <v>1</v>
      </c>
      <c r="AM127" s="630">
        <v>1</v>
      </c>
      <c r="AN127" s="630">
        <v>100</v>
      </c>
      <c r="AO127" s="630">
        <v>3</v>
      </c>
      <c r="AP127" s="630">
        <v>1923</v>
      </c>
      <c r="AQ127" s="630">
        <v>266</v>
      </c>
      <c r="AR127" s="630">
        <v>36</v>
      </c>
      <c r="AS127" s="630"/>
      <c r="AT127" s="630"/>
      <c r="AU127" s="630">
        <v>4</v>
      </c>
      <c r="AV127" s="630"/>
      <c r="AW127" s="630">
        <v>3</v>
      </c>
      <c r="AX127" s="196">
        <f t="shared" si="69"/>
        <v>24802</v>
      </c>
    </row>
    <row r="128" spans="1:50">
      <c r="A128" s="64" t="str">
        <f t="shared" si="42"/>
        <v>856-1</v>
      </c>
      <c r="B128" s="64" t="str">
        <f t="shared" si="43"/>
        <v>856-2</v>
      </c>
      <c r="C128" s="64" t="str">
        <f t="shared" si="44"/>
        <v>856-3</v>
      </c>
      <c r="D128" s="64" t="str">
        <f t="shared" si="45"/>
        <v>856-4</v>
      </c>
      <c r="E128" s="64" t="str">
        <f t="shared" si="46"/>
        <v>856-5</v>
      </c>
      <c r="F128" s="64" t="str">
        <f t="shared" si="47"/>
        <v>856-6</v>
      </c>
      <c r="G128" s="64" t="str">
        <f t="shared" si="48"/>
        <v>856-7</v>
      </c>
      <c r="H128" s="64" t="str">
        <f t="shared" si="49"/>
        <v>856-8</v>
      </c>
      <c r="I128" s="64" t="str">
        <f t="shared" si="50"/>
        <v>856-9</v>
      </c>
      <c r="J128" s="64" t="str">
        <f t="shared" si="51"/>
        <v>856-10</v>
      </c>
      <c r="K128" s="64" t="str">
        <f t="shared" si="52"/>
        <v>856-11</v>
      </c>
      <c r="L128" s="64" t="str">
        <f t="shared" si="53"/>
        <v>856-12</v>
      </c>
      <c r="M128" s="64" t="str">
        <f t="shared" si="54"/>
        <v>856-13</v>
      </c>
      <c r="N128" s="64" t="str">
        <f t="shared" si="55"/>
        <v>856-14</v>
      </c>
      <c r="O128" s="64" t="str">
        <f t="shared" si="56"/>
        <v>856-15</v>
      </c>
      <c r="P128" s="64" t="str">
        <f t="shared" si="57"/>
        <v>856-16</v>
      </c>
      <c r="Q128" s="64" t="str">
        <f t="shared" si="58"/>
        <v>856-17</v>
      </c>
      <c r="R128" s="64" t="str">
        <f t="shared" si="59"/>
        <v>856-18</v>
      </c>
      <c r="S128" s="64" t="str">
        <f t="shared" si="60"/>
        <v>856-19</v>
      </c>
      <c r="T128" s="64" t="str">
        <f t="shared" si="61"/>
        <v>856-20</v>
      </c>
      <c r="U128" s="64" t="str">
        <f t="shared" si="62"/>
        <v>856-21</v>
      </c>
      <c r="V128" s="64" t="str">
        <f t="shared" si="63"/>
        <v>856-24</v>
      </c>
      <c r="W128" s="4" t="s">
        <v>103</v>
      </c>
      <c r="X128" s="65" t="s">
        <v>247</v>
      </c>
      <c r="Y128" s="705">
        <v>856</v>
      </c>
      <c r="Z128" s="630">
        <v>1</v>
      </c>
      <c r="AA128" s="630"/>
      <c r="AB128" s="630"/>
      <c r="AC128" s="630">
        <v>1</v>
      </c>
      <c r="AD128" s="630">
        <v>2574</v>
      </c>
      <c r="AE128" s="630"/>
      <c r="AF128" s="630">
        <v>160</v>
      </c>
      <c r="AG128" s="630">
        <v>2</v>
      </c>
      <c r="AH128" s="630">
        <v>88</v>
      </c>
      <c r="AI128" s="630"/>
      <c r="AJ128" s="630"/>
      <c r="AK128" s="630"/>
      <c r="AL128" s="630">
        <v>36</v>
      </c>
      <c r="AM128" s="630"/>
      <c r="AN128" s="630">
        <v>147</v>
      </c>
      <c r="AO128" s="630">
        <v>4</v>
      </c>
      <c r="AP128" s="630">
        <v>221</v>
      </c>
      <c r="AQ128" s="630">
        <v>3</v>
      </c>
      <c r="AR128" s="630"/>
      <c r="AS128" s="630"/>
      <c r="AT128" s="630"/>
      <c r="AU128" s="630">
        <v>1</v>
      </c>
      <c r="AV128" s="630"/>
      <c r="AW128" s="630"/>
      <c r="AX128" s="196">
        <f t="shared" si="69"/>
        <v>3238</v>
      </c>
    </row>
    <row r="129" spans="1:50">
      <c r="A129" s="64" t="str">
        <f t="shared" si="42"/>
        <v>861-1</v>
      </c>
      <c r="B129" s="64" t="str">
        <f t="shared" si="43"/>
        <v>861-2</v>
      </c>
      <c r="C129" s="64" t="str">
        <f t="shared" si="44"/>
        <v>861-3</v>
      </c>
      <c r="D129" s="64" t="str">
        <f t="shared" si="45"/>
        <v>861-4</v>
      </c>
      <c r="E129" s="64" t="str">
        <f t="shared" si="46"/>
        <v>861-5</v>
      </c>
      <c r="F129" s="64" t="str">
        <f t="shared" si="47"/>
        <v>861-6</v>
      </c>
      <c r="G129" s="64" t="str">
        <f t="shared" si="48"/>
        <v>861-7</v>
      </c>
      <c r="H129" s="64" t="str">
        <f t="shared" si="49"/>
        <v>861-8</v>
      </c>
      <c r="I129" s="64" t="str">
        <f t="shared" si="50"/>
        <v>861-9</v>
      </c>
      <c r="J129" s="64" t="str">
        <f t="shared" si="51"/>
        <v>861-10</v>
      </c>
      <c r="K129" s="64" t="str">
        <f t="shared" si="52"/>
        <v>861-11</v>
      </c>
      <c r="L129" s="64" t="str">
        <f t="shared" si="53"/>
        <v>861-12</v>
      </c>
      <c r="M129" s="64" t="str">
        <f t="shared" si="54"/>
        <v>861-13</v>
      </c>
      <c r="N129" s="64" t="str">
        <f t="shared" si="55"/>
        <v>861-14</v>
      </c>
      <c r="O129" s="64" t="str">
        <f t="shared" si="56"/>
        <v>861-15</v>
      </c>
      <c r="P129" s="64" t="str">
        <f t="shared" si="57"/>
        <v>861-16</v>
      </c>
      <c r="Q129" s="64" t="str">
        <f t="shared" si="58"/>
        <v>861-17</v>
      </c>
      <c r="R129" s="64" t="str">
        <f t="shared" si="59"/>
        <v>861-18</v>
      </c>
      <c r="S129" s="64" t="str">
        <f t="shared" si="60"/>
        <v>861-19</v>
      </c>
      <c r="T129" s="64" t="str">
        <f t="shared" si="61"/>
        <v>861-20</v>
      </c>
      <c r="U129" s="64" t="str">
        <f t="shared" si="62"/>
        <v>861-21</v>
      </c>
      <c r="V129" s="64" t="str">
        <f t="shared" si="63"/>
        <v>861-24</v>
      </c>
      <c r="W129" s="4" t="s">
        <v>27</v>
      </c>
      <c r="X129" s="65" t="s">
        <v>247</v>
      </c>
      <c r="Y129" s="705">
        <v>861</v>
      </c>
      <c r="Z129" s="630">
        <v>8</v>
      </c>
      <c r="AA129" s="630">
        <v>7</v>
      </c>
      <c r="AB129" s="630"/>
      <c r="AC129" s="630">
        <v>6</v>
      </c>
      <c r="AD129" s="630">
        <v>5309</v>
      </c>
      <c r="AE129" s="630">
        <v>1</v>
      </c>
      <c r="AF129" s="630">
        <v>58</v>
      </c>
      <c r="AG129" s="630">
        <v>4</v>
      </c>
      <c r="AH129" s="630">
        <v>169</v>
      </c>
      <c r="AI129" s="630">
        <v>1</v>
      </c>
      <c r="AJ129" s="630"/>
      <c r="AK129" s="630"/>
      <c r="AL129" s="630"/>
      <c r="AM129" s="630"/>
      <c r="AN129" s="630">
        <v>258</v>
      </c>
      <c r="AO129" s="630">
        <v>13</v>
      </c>
      <c r="AP129" s="630">
        <v>3</v>
      </c>
      <c r="AQ129" s="630">
        <v>5</v>
      </c>
      <c r="AR129" s="630"/>
      <c r="AS129" s="630"/>
      <c r="AT129" s="630">
        <v>1</v>
      </c>
      <c r="AU129" s="630">
        <v>5</v>
      </c>
      <c r="AV129" s="630">
        <v>3</v>
      </c>
      <c r="AW129" s="630"/>
      <c r="AX129" s="196">
        <f t="shared" si="69"/>
        <v>5851</v>
      </c>
    </row>
    <row r="130" spans="1:50">
      <c r="A130" s="64" t="str">
        <f t="shared" si="42"/>
        <v>-1</v>
      </c>
      <c r="B130" s="64" t="str">
        <f t="shared" si="43"/>
        <v>-2</v>
      </c>
      <c r="C130" s="64" t="str">
        <f t="shared" si="44"/>
        <v>-3</v>
      </c>
      <c r="D130" s="64" t="str">
        <f t="shared" si="45"/>
        <v>-4</v>
      </c>
      <c r="E130" s="64" t="str">
        <f t="shared" si="46"/>
        <v>-5</v>
      </c>
      <c r="F130" s="64" t="str">
        <f t="shared" si="47"/>
        <v>-6</v>
      </c>
      <c r="G130" s="64" t="str">
        <f t="shared" si="48"/>
        <v>-7</v>
      </c>
      <c r="H130" s="64" t="str">
        <f t="shared" si="49"/>
        <v>-8</v>
      </c>
      <c r="I130" s="64" t="str">
        <f t="shared" si="50"/>
        <v>-9</v>
      </c>
      <c r="J130" s="64" t="str">
        <f t="shared" si="51"/>
        <v>-10</v>
      </c>
      <c r="K130" s="64" t="str">
        <f t="shared" si="52"/>
        <v>-11</v>
      </c>
      <c r="L130" s="64" t="str">
        <f t="shared" si="53"/>
        <v>-12</v>
      </c>
      <c r="M130" s="64" t="str">
        <f t="shared" si="54"/>
        <v>-13</v>
      </c>
      <c r="N130" s="64" t="str">
        <f t="shared" si="55"/>
        <v>-14</v>
      </c>
      <c r="O130" s="64" t="str">
        <f t="shared" si="56"/>
        <v>-15</v>
      </c>
      <c r="P130" s="64" t="str">
        <f t="shared" si="57"/>
        <v>-16</v>
      </c>
      <c r="Q130" s="64" t="str">
        <f t="shared" si="58"/>
        <v>-17</v>
      </c>
      <c r="R130" s="64" t="str">
        <f t="shared" si="59"/>
        <v>-18</v>
      </c>
      <c r="S130" s="64" t="str">
        <f t="shared" si="60"/>
        <v>-19</v>
      </c>
      <c r="T130" s="64" t="str">
        <f t="shared" si="61"/>
        <v>-20</v>
      </c>
      <c r="U130" s="64" t="str">
        <f t="shared" si="62"/>
        <v>-21</v>
      </c>
      <c r="V130" s="64" t="str">
        <f t="shared" si="63"/>
        <v>-24</v>
      </c>
      <c r="W130" s="938" t="s">
        <v>311</v>
      </c>
      <c r="X130" s="938"/>
      <c r="Y130" s="194"/>
      <c r="Z130" s="75">
        <f>SUM(Z131:Z140)</f>
        <v>3108</v>
      </c>
      <c r="AA130" s="36">
        <f t="shared" ref="AA130:AW130" si="70">SUM(AA131:AA140)</f>
        <v>5567</v>
      </c>
      <c r="AB130" s="75">
        <f t="shared" si="70"/>
        <v>58</v>
      </c>
      <c r="AC130" s="75">
        <f t="shared" si="70"/>
        <v>181</v>
      </c>
      <c r="AD130" s="75">
        <f t="shared" si="70"/>
        <v>669714</v>
      </c>
      <c r="AE130" s="75">
        <f t="shared" si="70"/>
        <v>26</v>
      </c>
      <c r="AF130" s="75">
        <f t="shared" si="70"/>
        <v>1401</v>
      </c>
      <c r="AG130" s="75">
        <f t="shared" si="70"/>
        <v>1366</v>
      </c>
      <c r="AH130" s="75">
        <f t="shared" si="70"/>
        <v>137219</v>
      </c>
      <c r="AI130" s="75">
        <f t="shared" si="70"/>
        <v>401</v>
      </c>
      <c r="AJ130" s="75">
        <f t="shared" si="70"/>
        <v>255</v>
      </c>
      <c r="AK130" s="75">
        <f t="shared" si="70"/>
        <v>34</v>
      </c>
      <c r="AL130" s="75">
        <f t="shared" si="70"/>
        <v>53</v>
      </c>
      <c r="AM130" s="75">
        <f>SUM(AM131:AM140)</f>
        <v>1318</v>
      </c>
      <c r="AN130" s="75">
        <f t="shared" si="70"/>
        <v>11501</v>
      </c>
      <c r="AO130" s="75">
        <f t="shared" si="70"/>
        <v>1484</v>
      </c>
      <c r="AP130" s="75">
        <f t="shared" si="70"/>
        <v>757</v>
      </c>
      <c r="AQ130" s="75">
        <f t="shared" si="70"/>
        <v>75</v>
      </c>
      <c r="AR130" s="75">
        <f t="shared" si="70"/>
        <v>581</v>
      </c>
      <c r="AS130" s="75">
        <f t="shared" si="70"/>
        <v>0</v>
      </c>
      <c r="AT130" s="75">
        <f t="shared" si="70"/>
        <v>3</v>
      </c>
      <c r="AU130" s="75">
        <f t="shared" ref="AU130" si="71">SUM(AU131:AU140)</f>
        <v>1218</v>
      </c>
      <c r="AV130" s="75">
        <f t="shared" si="70"/>
        <v>0</v>
      </c>
      <c r="AW130" s="75">
        <f t="shared" si="70"/>
        <v>36</v>
      </c>
      <c r="AX130" s="195">
        <f>SUM(Z130:AW130)</f>
        <v>836356</v>
      </c>
    </row>
    <row r="131" spans="1:50">
      <c r="A131" s="64" t="str">
        <f t="shared" si="42"/>
        <v>1-1</v>
      </c>
      <c r="B131" s="64" t="str">
        <f t="shared" si="43"/>
        <v>1-2</v>
      </c>
      <c r="C131" s="64" t="str">
        <f t="shared" si="44"/>
        <v>1-3</v>
      </c>
      <c r="D131" s="64" t="str">
        <f t="shared" si="45"/>
        <v>1-4</v>
      </c>
      <c r="E131" s="64" t="str">
        <f t="shared" si="46"/>
        <v>1-5</v>
      </c>
      <c r="F131" s="64" t="str">
        <f t="shared" si="47"/>
        <v>1-6</v>
      </c>
      <c r="G131" s="64" t="str">
        <f t="shared" si="48"/>
        <v>1-7</v>
      </c>
      <c r="H131" s="64" t="str">
        <f t="shared" si="49"/>
        <v>1-8</v>
      </c>
      <c r="I131" s="64" t="str">
        <f t="shared" si="50"/>
        <v>1-9</v>
      </c>
      <c r="J131" s="64" t="str">
        <f t="shared" si="51"/>
        <v>1-10</v>
      </c>
      <c r="K131" s="64" t="str">
        <f t="shared" si="52"/>
        <v>1-11</v>
      </c>
      <c r="L131" s="64" t="str">
        <f t="shared" si="53"/>
        <v>1-12</v>
      </c>
      <c r="M131" s="64" t="str">
        <f t="shared" si="54"/>
        <v>1-13</v>
      </c>
      <c r="N131" s="64" t="str">
        <f t="shared" si="55"/>
        <v>1-14</v>
      </c>
      <c r="O131" s="64" t="str">
        <f t="shared" si="56"/>
        <v>1-15</v>
      </c>
      <c r="P131" s="64" t="str">
        <f t="shared" si="57"/>
        <v>1-16</v>
      </c>
      <c r="Q131" s="64" t="str">
        <f t="shared" si="58"/>
        <v>1-17</v>
      </c>
      <c r="R131" s="64" t="str">
        <f t="shared" si="59"/>
        <v>1-18</v>
      </c>
      <c r="S131" s="64" t="str">
        <f t="shared" si="60"/>
        <v>1-19</v>
      </c>
      <c r="T131" s="64" t="str">
        <f t="shared" si="61"/>
        <v>1-20</v>
      </c>
      <c r="U131" s="64" t="str">
        <f t="shared" si="62"/>
        <v>1-21</v>
      </c>
      <c r="V131" s="64" t="str">
        <f t="shared" si="63"/>
        <v>1-24</v>
      </c>
      <c r="W131" s="1" t="s">
        <v>30</v>
      </c>
      <c r="X131" s="65" t="s">
        <v>244</v>
      </c>
      <c r="Y131" s="197">
        <v>1</v>
      </c>
      <c r="Z131" s="630">
        <v>2222</v>
      </c>
      <c r="AA131" s="630">
        <v>4249</v>
      </c>
      <c r="AB131" s="630">
        <v>26</v>
      </c>
      <c r="AC131" s="630">
        <v>6</v>
      </c>
      <c r="AD131" s="630">
        <v>480442</v>
      </c>
      <c r="AE131" s="630">
        <v>6</v>
      </c>
      <c r="AF131" s="630">
        <v>56</v>
      </c>
      <c r="AG131" s="630">
        <v>1180</v>
      </c>
      <c r="AH131" s="630">
        <v>117604</v>
      </c>
      <c r="AI131" s="630">
        <v>286</v>
      </c>
      <c r="AJ131" s="630">
        <v>135</v>
      </c>
      <c r="AK131" s="630">
        <v>23</v>
      </c>
      <c r="AL131" s="630">
        <v>6</v>
      </c>
      <c r="AM131" s="630">
        <v>919</v>
      </c>
      <c r="AN131" s="630">
        <v>385</v>
      </c>
      <c r="AO131" s="630">
        <v>1049</v>
      </c>
      <c r="AP131" s="630">
        <v>685</v>
      </c>
      <c r="AQ131" s="630">
        <v>23</v>
      </c>
      <c r="AR131" s="630">
        <v>146</v>
      </c>
      <c r="AS131" s="630"/>
      <c r="AT131" s="630">
        <v>1</v>
      </c>
      <c r="AU131" s="630">
        <v>869</v>
      </c>
      <c r="AV131" s="630"/>
      <c r="AW131" s="630">
        <v>30</v>
      </c>
      <c r="AX131" s="196">
        <f t="shared" ref="AX131:AX140" si="72">SUM(Z131:AV131)</f>
        <v>610318</v>
      </c>
    </row>
    <row r="132" spans="1:50">
      <c r="A132" s="64" t="str">
        <f t="shared" si="42"/>
        <v>79-1</v>
      </c>
      <c r="B132" s="64" t="str">
        <f t="shared" si="43"/>
        <v>79-2</v>
      </c>
      <c r="C132" s="64" t="str">
        <f t="shared" si="44"/>
        <v>79-3</v>
      </c>
      <c r="D132" s="64" t="str">
        <f t="shared" si="45"/>
        <v>79-4</v>
      </c>
      <c r="E132" s="64" t="str">
        <f t="shared" si="46"/>
        <v>79-5</v>
      </c>
      <c r="F132" s="64" t="str">
        <f t="shared" si="47"/>
        <v>79-6</v>
      </c>
      <c r="G132" s="64" t="str">
        <f t="shared" si="48"/>
        <v>79-7</v>
      </c>
      <c r="H132" s="64" t="str">
        <f t="shared" si="49"/>
        <v>79-8</v>
      </c>
      <c r="I132" s="64" t="str">
        <f t="shared" si="50"/>
        <v>79-9</v>
      </c>
      <c r="J132" s="64" t="str">
        <f t="shared" si="51"/>
        <v>79-10</v>
      </c>
      <c r="K132" s="64" t="str">
        <f t="shared" si="52"/>
        <v>79-11</v>
      </c>
      <c r="L132" s="64" t="str">
        <f t="shared" si="53"/>
        <v>79-12</v>
      </c>
      <c r="M132" s="64" t="str">
        <f t="shared" si="54"/>
        <v>79-13</v>
      </c>
      <c r="N132" s="64" t="str">
        <f t="shared" si="55"/>
        <v>79-14</v>
      </c>
      <c r="O132" s="64" t="str">
        <f t="shared" si="56"/>
        <v>79-15</v>
      </c>
      <c r="P132" s="64" t="str">
        <f t="shared" si="57"/>
        <v>79-16</v>
      </c>
      <c r="Q132" s="64" t="str">
        <f t="shared" si="58"/>
        <v>79-17</v>
      </c>
      <c r="R132" s="64" t="str">
        <f t="shared" si="59"/>
        <v>79-18</v>
      </c>
      <c r="S132" s="64" t="str">
        <f t="shared" si="60"/>
        <v>79-19</v>
      </c>
      <c r="T132" s="64" t="str">
        <f t="shared" si="61"/>
        <v>79-20</v>
      </c>
      <c r="U132" s="64" t="str">
        <f t="shared" si="62"/>
        <v>79-21</v>
      </c>
      <c r="V132" s="64" t="str">
        <f t="shared" si="63"/>
        <v>79-24</v>
      </c>
      <c r="W132" s="4" t="s">
        <v>69</v>
      </c>
      <c r="X132" s="65" t="s">
        <v>244</v>
      </c>
      <c r="Y132" s="197">
        <v>79</v>
      </c>
      <c r="Z132" s="630">
        <v>23</v>
      </c>
      <c r="AA132" s="630">
        <v>67</v>
      </c>
      <c r="AB132" s="630">
        <v>1</v>
      </c>
      <c r="AC132" s="630">
        <v>55</v>
      </c>
      <c r="AD132" s="630">
        <v>12973</v>
      </c>
      <c r="AE132" s="630">
        <v>2</v>
      </c>
      <c r="AF132" s="630">
        <v>340</v>
      </c>
      <c r="AG132" s="630">
        <v>8</v>
      </c>
      <c r="AH132" s="630">
        <v>1280</v>
      </c>
      <c r="AI132" s="630">
        <v>1</v>
      </c>
      <c r="AJ132" s="630"/>
      <c r="AK132" s="630"/>
      <c r="AL132" s="630"/>
      <c r="AM132" s="630">
        <v>22</v>
      </c>
      <c r="AN132" s="630">
        <v>2531</v>
      </c>
      <c r="AO132" s="630">
        <v>16</v>
      </c>
      <c r="AP132" s="630"/>
      <c r="AQ132" s="630">
        <v>3</v>
      </c>
      <c r="AR132" s="630">
        <v>32</v>
      </c>
      <c r="AS132" s="630"/>
      <c r="AT132" s="630"/>
      <c r="AU132" s="630">
        <v>7</v>
      </c>
      <c r="AV132" s="630"/>
      <c r="AW132" s="630"/>
      <c r="AX132" s="196">
        <f t="shared" si="72"/>
        <v>17361</v>
      </c>
    </row>
    <row r="133" spans="1:50">
      <c r="A133" s="64" t="str">
        <f t="shared" si="42"/>
        <v>88-1</v>
      </c>
      <c r="B133" s="64" t="str">
        <f t="shared" si="43"/>
        <v>88-2</v>
      </c>
      <c r="C133" s="64" t="str">
        <f t="shared" si="44"/>
        <v>88-3</v>
      </c>
      <c r="D133" s="64" t="str">
        <f t="shared" si="45"/>
        <v>88-4</v>
      </c>
      <c r="E133" s="64" t="str">
        <f t="shared" si="46"/>
        <v>88-5</v>
      </c>
      <c r="F133" s="64" t="str">
        <f t="shared" si="47"/>
        <v>88-6</v>
      </c>
      <c r="G133" s="64" t="str">
        <f t="shared" si="48"/>
        <v>88-7</v>
      </c>
      <c r="H133" s="64" t="str">
        <f t="shared" si="49"/>
        <v>88-8</v>
      </c>
      <c r="I133" s="64" t="str">
        <f t="shared" si="50"/>
        <v>88-9</v>
      </c>
      <c r="J133" s="64" t="str">
        <f t="shared" si="51"/>
        <v>88-10</v>
      </c>
      <c r="K133" s="64" t="str">
        <f t="shared" si="52"/>
        <v>88-11</v>
      </c>
      <c r="L133" s="64" t="str">
        <f t="shared" si="53"/>
        <v>88-12</v>
      </c>
      <c r="M133" s="64" t="str">
        <f t="shared" si="54"/>
        <v>88-13</v>
      </c>
      <c r="N133" s="64" t="str">
        <f t="shared" si="55"/>
        <v>88-14</v>
      </c>
      <c r="O133" s="64" t="str">
        <f t="shared" si="56"/>
        <v>88-15</v>
      </c>
      <c r="P133" s="64" t="str">
        <f t="shared" si="57"/>
        <v>88-16</v>
      </c>
      <c r="Q133" s="64" t="str">
        <f t="shared" si="58"/>
        <v>88-17</v>
      </c>
      <c r="R133" s="64" t="str">
        <f t="shared" si="59"/>
        <v>88-18</v>
      </c>
      <c r="S133" s="64" t="str">
        <f t="shared" si="60"/>
        <v>88-19</v>
      </c>
      <c r="T133" s="64" t="str">
        <f t="shared" si="61"/>
        <v>88-20</v>
      </c>
      <c r="U133" s="64" t="str">
        <f t="shared" si="62"/>
        <v>88-21</v>
      </c>
      <c r="V133" s="64" t="str">
        <f t="shared" si="63"/>
        <v>88-24</v>
      </c>
      <c r="W133" s="5" t="s">
        <v>35</v>
      </c>
      <c r="X133" s="65" t="s">
        <v>244</v>
      </c>
      <c r="Y133" s="197">
        <v>88</v>
      </c>
      <c r="Z133" s="630">
        <v>142</v>
      </c>
      <c r="AA133" s="630">
        <v>344</v>
      </c>
      <c r="AB133" s="630">
        <v>6</v>
      </c>
      <c r="AC133" s="630">
        <v>12</v>
      </c>
      <c r="AD133" s="630">
        <v>78572</v>
      </c>
      <c r="AE133" s="630">
        <v>7</v>
      </c>
      <c r="AF133" s="630">
        <v>146</v>
      </c>
      <c r="AG133" s="630">
        <v>116</v>
      </c>
      <c r="AH133" s="630">
        <v>9922</v>
      </c>
      <c r="AI133" s="630">
        <v>26</v>
      </c>
      <c r="AJ133" s="630">
        <v>37</v>
      </c>
      <c r="AK133" s="630">
        <v>1</v>
      </c>
      <c r="AL133" s="630">
        <v>4</v>
      </c>
      <c r="AM133" s="630">
        <v>34</v>
      </c>
      <c r="AN133" s="630">
        <v>3514</v>
      </c>
      <c r="AO133" s="630">
        <v>45</v>
      </c>
      <c r="AP133" s="630">
        <v>8</v>
      </c>
      <c r="AQ133" s="630">
        <v>5</v>
      </c>
      <c r="AR133" s="630">
        <v>162</v>
      </c>
      <c r="AS133" s="630"/>
      <c r="AT133" s="630"/>
      <c r="AU133" s="630">
        <v>173</v>
      </c>
      <c r="AV133" s="630"/>
      <c r="AW133" s="630">
        <v>3</v>
      </c>
      <c r="AX133" s="196">
        <f t="shared" si="72"/>
        <v>93276</v>
      </c>
    </row>
    <row r="134" spans="1:50">
      <c r="A134" s="64" t="str">
        <f t="shared" si="42"/>
        <v>129-1</v>
      </c>
      <c r="B134" s="64" t="str">
        <f t="shared" si="43"/>
        <v>129-2</v>
      </c>
      <c r="C134" s="64" t="str">
        <f t="shared" si="44"/>
        <v>129-3</v>
      </c>
      <c r="D134" s="64" t="str">
        <f t="shared" si="45"/>
        <v>129-4</v>
      </c>
      <c r="E134" s="64" t="str">
        <f t="shared" si="46"/>
        <v>129-5</v>
      </c>
      <c r="F134" s="64" t="str">
        <f t="shared" si="47"/>
        <v>129-6</v>
      </c>
      <c r="G134" s="64" t="str">
        <f t="shared" si="48"/>
        <v>129-7</v>
      </c>
      <c r="H134" s="64" t="str">
        <f t="shared" si="49"/>
        <v>129-8</v>
      </c>
      <c r="I134" s="64" t="str">
        <f t="shared" si="50"/>
        <v>129-9</v>
      </c>
      <c r="J134" s="64" t="str">
        <f t="shared" si="51"/>
        <v>129-10</v>
      </c>
      <c r="K134" s="64" t="str">
        <f t="shared" si="52"/>
        <v>129-11</v>
      </c>
      <c r="L134" s="64" t="str">
        <f t="shared" si="53"/>
        <v>129-12</v>
      </c>
      <c r="M134" s="64" t="str">
        <f t="shared" si="54"/>
        <v>129-13</v>
      </c>
      <c r="N134" s="64" t="str">
        <f t="shared" si="55"/>
        <v>129-14</v>
      </c>
      <c r="O134" s="64" t="str">
        <f t="shared" si="56"/>
        <v>129-15</v>
      </c>
      <c r="P134" s="64" t="str">
        <f t="shared" si="57"/>
        <v>129-16</v>
      </c>
      <c r="Q134" s="64" t="str">
        <f t="shared" si="58"/>
        <v>129-17</v>
      </c>
      <c r="R134" s="64" t="str">
        <f t="shared" si="59"/>
        <v>129-18</v>
      </c>
      <c r="S134" s="64" t="str">
        <f t="shared" si="60"/>
        <v>129-19</v>
      </c>
      <c r="T134" s="64" t="str">
        <f t="shared" si="61"/>
        <v>129-20</v>
      </c>
      <c r="U134" s="64" t="str">
        <f t="shared" si="62"/>
        <v>129-21</v>
      </c>
      <c r="V134" s="64" t="str">
        <f t="shared" si="63"/>
        <v>129-24</v>
      </c>
      <c r="W134" s="5" t="s">
        <v>9</v>
      </c>
      <c r="X134" s="65" t="s">
        <v>244</v>
      </c>
      <c r="Y134" s="197">
        <v>129</v>
      </c>
      <c r="Z134" s="630">
        <v>26</v>
      </c>
      <c r="AA134" s="630">
        <v>107</v>
      </c>
      <c r="AB134" s="630">
        <v>1</v>
      </c>
      <c r="AC134" s="630">
        <v>5</v>
      </c>
      <c r="AD134" s="630">
        <v>14454</v>
      </c>
      <c r="AE134" s="630"/>
      <c r="AF134" s="630">
        <v>26</v>
      </c>
      <c r="AG134" s="630">
        <v>9</v>
      </c>
      <c r="AH134" s="630">
        <v>637</v>
      </c>
      <c r="AI134" s="630">
        <v>9</v>
      </c>
      <c r="AJ134" s="630">
        <v>4</v>
      </c>
      <c r="AK134" s="630"/>
      <c r="AL134" s="630">
        <v>1</v>
      </c>
      <c r="AM134" s="630">
        <v>6</v>
      </c>
      <c r="AN134" s="630">
        <v>180</v>
      </c>
      <c r="AO134" s="630">
        <v>11</v>
      </c>
      <c r="AP134" s="630">
        <v>1</v>
      </c>
      <c r="AQ134" s="630"/>
      <c r="AR134" s="630">
        <v>6</v>
      </c>
      <c r="AS134" s="630"/>
      <c r="AT134" s="630"/>
      <c r="AU134" s="630">
        <v>18</v>
      </c>
      <c r="AV134" s="630"/>
      <c r="AW134" s="630"/>
      <c r="AX134" s="196">
        <f t="shared" si="72"/>
        <v>15501</v>
      </c>
    </row>
    <row r="135" spans="1:50">
      <c r="A135" s="64" t="str">
        <f t="shared" si="42"/>
        <v>212-1</v>
      </c>
      <c r="B135" s="64" t="str">
        <f t="shared" si="43"/>
        <v>212-2</v>
      </c>
      <c r="C135" s="64" t="str">
        <f t="shared" si="44"/>
        <v>212-3</v>
      </c>
      <c r="D135" s="64" t="str">
        <f t="shared" si="45"/>
        <v>212-4</v>
      </c>
      <c r="E135" s="64" t="str">
        <f t="shared" si="46"/>
        <v>212-5</v>
      </c>
      <c r="F135" s="64" t="str">
        <f t="shared" si="47"/>
        <v>212-6</v>
      </c>
      <c r="G135" s="64" t="str">
        <f t="shared" si="48"/>
        <v>212-7</v>
      </c>
      <c r="H135" s="64" t="str">
        <f t="shared" si="49"/>
        <v>212-8</v>
      </c>
      <c r="I135" s="64" t="str">
        <f t="shared" si="50"/>
        <v>212-9</v>
      </c>
      <c r="J135" s="64" t="str">
        <f t="shared" si="51"/>
        <v>212-10</v>
      </c>
      <c r="K135" s="64" t="str">
        <f t="shared" si="52"/>
        <v>212-11</v>
      </c>
      <c r="L135" s="64" t="str">
        <f t="shared" si="53"/>
        <v>212-12</v>
      </c>
      <c r="M135" s="64" t="str">
        <f t="shared" si="54"/>
        <v>212-13</v>
      </c>
      <c r="N135" s="64" t="str">
        <f t="shared" si="55"/>
        <v>212-14</v>
      </c>
      <c r="O135" s="64" t="str">
        <f t="shared" si="56"/>
        <v>212-15</v>
      </c>
      <c r="P135" s="64" t="str">
        <f t="shared" si="57"/>
        <v>212-16</v>
      </c>
      <c r="Q135" s="64" t="str">
        <f t="shared" si="58"/>
        <v>212-17</v>
      </c>
      <c r="R135" s="64" t="str">
        <f t="shared" si="59"/>
        <v>212-18</v>
      </c>
      <c r="S135" s="64" t="str">
        <f t="shared" si="60"/>
        <v>212-19</v>
      </c>
      <c r="T135" s="64" t="str">
        <f t="shared" si="61"/>
        <v>212-20</v>
      </c>
      <c r="U135" s="64" t="str">
        <f t="shared" si="62"/>
        <v>212-21</v>
      </c>
      <c r="V135" s="64" t="str">
        <f t="shared" si="63"/>
        <v>212-24</v>
      </c>
      <c r="W135" s="5" t="s">
        <v>38</v>
      </c>
      <c r="X135" s="65" t="s">
        <v>244</v>
      </c>
      <c r="Y135" s="197">
        <v>212</v>
      </c>
      <c r="Z135" s="630">
        <v>155</v>
      </c>
      <c r="AA135" s="630">
        <v>144</v>
      </c>
      <c r="AB135" s="630"/>
      <c r="AC135" s="630">
        <v>23</v>
      </c>
      <c r="AD135" s="630">
        <v>12790</v>
      </c>
      <c r="AE135" s="630">
        <v>3</v>
      </c>
      <c r="AF135" s="630">
        <v>160</v>
      </c>
      <c r="AG135" s="630">
        <v>15</v>
      </c>
      <c r="AH135" s="630">
        <v>1017</v>
      </c>
      <c r="AI135" s="630">
        <v>10</v>
      </c>
      <c r="AJ135" s="630"/>
      <c r="AK135" s="630">
        <v>3</v>
      </c>
      <c r="AL135" s="630">
        <v>2</v>
      </c>
      <c r="AM135" s="630">
        <v>7</v>
      </c>
      <c r="AN135" s="630">
        <v>1540</v>
      </c>
      <c r="AO135" s="630">
        <v>35</v>
      </c>
      <c r="AP135" s="630">
        <v>1</v>
      </c>
      <c r="AQ135" s="630">
        <v>6</v>
      </c>
      <c r="AR135" s="630">
        <v>103</v>
      </c>
      <c r="AS135" s="630"/>
      <c r="AT135" s="630">
        <v>1</v>
      </c>
      <c r="AU135" s="630">
        <v>13</v>
      </c>
      <c r="AV135" s="630"/>
      <c r="AW135" s="630"/>
      <c r="AX135" s="196">
        <f t="shared" si="72"/>
        <v>16028</v>
      </c>
    </row>
    <row r="136" spans="1:50">
      <c r="A136" s="64" t="str">
        <f t="shared" si="42"/>
        <v>266-1</v>
      </c>
      <c r="B136" s="64" t="str">
        <f t="shared" si="43"/>
        <v>266-2</v>
      </c>
      <c r="C136" s="64" t="str">
        <f t="shared" si="44"/>
        <v>266-3</v>
      </c>
      <c r="D136" s="64" t="str">
        <f t="shared" si="45"/>
        <v>266-4</v>
      </c>
      <c r="E136" s="64" t="str">
        <f t="shared" si="46"/>
        <v>266-5</v>
      </c>
      <c r="F136" s="64" t="str">
        <f t="shared" si="47"/>
        <v>266-6</v>
      </c>
      <c r="G136" s="64" t="str">
        <f t="shared" si="48"/>
        <v>266-7</v>
      </c>
      <c r="H136" s="64" t="str">
        <f t="shared" si="49"/>
        <v>266-8</v>
      </c>
      <c r="I136" s="64" t="str">
        <f t="shared" si="50"/>
        <v>266-9</v>
      </c>
      <c r="J136" s="64" t="str">
        <f t="shared" si="51"/>
        <v>266-10</v>
      </c>
      <c r="K136" s="64" t="str">
        <f t="shared" si="52"/>
        <v>266-11</v>
      </c>
      <c r="L136" s="64" t="str">
        <f t="shared" si="53"/>
        <v>266-12</v>
      </c>
      <c r="M136" s="64" t="str">
        <f t="shared" si="54"/>
        <v>266-13</v>
      </c>
      <c r="N136" s="64" t="str">
        <f t="shared" si="55"/>
        <v>266-14</v>
      </c>
      <c r="O136" s="64" t="str">
        <f t="shared" si="56"/>
        <v>266-15</v>
      </c>
      <c r="P136" s="64" t="str">
        <f t="shared" si="57"/>
        <v>266-16</v>
      </c>
      <c r="Q136" s="64" t="str">
        <f t="shared" si="58"/>
        <v>266-17</v>
      </c>
      <c r="R136" s="64" t="str">
        <f t="shared" si="59"/>
        <v>266-18</v>
      </c>
      <c r="S136" s="64" t="str">
        <f t="shared" si="60"/>
        <v>266-19</v>
      </c>
      <c r="T136" s="64" t="str">
        <f t="shared" si="61"/>
        <v>266-20</v>
      </c>
      <c r="U136" s="64" t="str">
        <f t="shared" si="62"/>
        <v>266-21</v>
      </c>
      <c r="V136" s="64" t="str">
        <f t="shared" si="63"/>
        <v>266-24</v>
      </c>
      <c r="W136" s="5" t="s">
        <v>40</v>
      </c>
      <c r="X136" s="65" t="s">
        <v>244</v>
      </c>
      <c r="Y136" s="197">
        <v>266</v>
      </c>
      <c r="Z136" s="630">
        <v>255</v>
      </c>
      <c r="AA136" s="630">
        <v>74</v>
      </c>
      <c r="AB136" s="630"/>
      <c r="AC136" s="630"/>
      <c r="AD136" s="630">
        <v>13746</v>
      </c>
      <c r="AE136" s="630"/>
      <c r="AF136" s="630">
        <v>1</v>
      </c>
      <c r="AG136" s="630">
        <v>6</v>
      </c>
      <c r="AH136" s="630">
        <v>1362</v>
      </c>
      <c r="AI136" s="630">
        <v>22</v>
      </c>
      <c r="AJ136" s="630">
        <v>18</v>
      </c>
      <c r="AK136" s="630"/>
      <c r="AL136" s="630">
        <v>4</v>
      </c>
      <c r="AM136" s="630">
        <v>18</v>
      </c>
      <c r="AN136" s="630">
        <v>3</v>
      </c>
      <c r="AO136" s="630">
        <v>158</v>
      </c>
      <c r="AP136" s="630">
        <v>13</v>
      </c>
      <c r="AQ136" s="630">
        <v>13</v>
      </c>
      <c r="AR136" s="630">
        <v>9</v>
      </c>
      <c r="AS136" s="630"/>
      <c r="AT136" s="630">
        <v>1</v>
      </c>
      <c r="AU136" s="630">
        <v>27</v>
      </c>
      <c r="AV136" s="630"/>
      <c r="AW136" s="630">
        <v>1</v>
      </c>
      <c r="AX136" s="196">
        <f t="shared" si="72"/>
        <v>15730</v>
      </c>
    </row>
    <row r="137" spans="1:50">
      <c r="A137" s="64" t="str">
        <f t="shared" ref="A137:A140" si="73">CONCATENATE(Y137,"-",$Z$5)</f>
        <v>308-1</v>
      </c>
      <c r="B137" s="64" t="str">
        <f t="shared" ref="B137:B140" si="74">CONCATENATE(Y137,"-",$AA$5)</f>
        <v>308-2</v>
      </c>
      <c r="C137" s="64" t="str">
        <f t="shared" ref="C137:C140" si="75">CONCATENATE(Y137,"-",$AB$5)</f>
        <v>308-3</v>
      </c>
      <c r="D137" s="64" t="str">
        <f t="shared" ref="D137:D140" si="76">CONCATENATE(Y137,"-",$AC$5)</f>
        <v>308-4</v>
      </c>
      <c r="E137" s="64" t="str">
        <f t="shared" ref="E137:E140" si="77">CONCATENATE(Y137,"-",$AD$5)</f>
        <v>308-5</v>
      </c>
      <c r="F137" s="64" t="str">
        <f t="shared" ref="F137:F140" si="78">CONCATENATE(Y137,"-",$AE$5)</f>
        <v>308-6</v>
      </c>
      <c r="G137" s="64" t="str">
        <f t="shared" ref="G137:G140" si="79">CONCATENATE(Y137,"-",$AF$5)</f>
        <v>308-7</v>
      </c>
      <c r="H137" s="64" t="str">
        <f t="shared" ref="H137:H140" si="80">CONCATENATE(Y137,"-",$AG$5)</f>
        <v>308-8</v>
      </c>
      <c r="I137" s="64" t="str">
        <f t="shared" ref="I137:I140" si="81">CONCATENATE(Y137,"-",$AH$5)</f>
        <v>308-9</v>
      </c>
      <c r="J137" s="64" t="str">
        <f t="shared" ref="J137:J140" si="82">CONCATENATE(Y137,"-",$AI$5)</f>
        <v>308-10</v>
      </c>
      <c r="K137" s="64" t="str">
        <f t="shared" ref="K137:K140" si="83">CONCATENATE(Y137,"-",$AJ$5)</f>
        <v>308-11</v>
      </c>
      <c r="L137" s="64" t="str">
        <f t="shared" ref="L137:L140" si="84">CONCATENATE(Y137,"-",$AK$5)</f>
        <v>308-12</v>
      </c>
      <c r="M137" s="64" t="str">
        <f t="shared" ref="M137:M140" si="85">CONCATENATE(Y137,"-",$AL$5)</f>
        <v>308-13</v>
      </c>
      <c r="N137" s="64" t="str">
        <f t="shared" ref="N137:N140" si="86">CONCATENATE(Y137,"-",$AM$5)</f>
        <v>308-14</v>
      </c>
      <c r="O137" s="64" t="str">
        <f t="shared" ref="O137:O140" si="87">CONCATENATE(Y137,"-",$AN$5)</f>
        <v>308-15</v>
      </c>
      <c r="P137" s="64" t="str">
        <f t="shared" ref="P137:P140" si="88">CONCATENATE(Y137,"-",$AO$5)</f>
        <v>308-16</v>
      </c>
      <c r="Q137" s="64" t="str">
        <f t="shared" ref="Q137:Q140" si="89">CONCATENATE(Y137,"-",$AP$5)</f>
        <v>308-17</v>
      </c>
      <c r="R137" s="64" t="str">
        <f t="shared" ref="R137:R140" si="90">CONCATENATE(Y137,"-",$AQ$5)</f>
        <v>308-18</v>
      </c>
      <c r="S137" s="64" t="str">
        <f t="shared" ref="S137:S140" si="91">CONCATENATE(Y137,"-",$AR$5)</f>
        <v>308-19</v>
      </c>
      <c r="T137" s="64" t="str">
        <f t="shared" ref="T137:T140" si="92">CONCATENATE(Y137,"-",$AS$5)</f>
        <v>308-20</v>
      </c>
      <c r="U137" s="64" t="str">
        <f t="shared" ref="U137:U140" si="93">CONCATENATE(Y137,"-",$AT$5)</f>
        <v>308-21</v>
      </c>
      <c r="V137" s="64" t="str">
        <f t="shared" ref="V137:V140" si="94">CONCATENATE(Y137,"-",$AV$5)</f>
        <v>308-24</v>
      </c>
      <c r="W137" s="4" t="s">
        <v>42</v>
      </c>
      <c r="X137" s="65" t="s">
        <v>244</v>
      </c>
      <c r="Y137" s="197">
        <v>308</v>
      </c>
      <c r="Z137" s="630">
        <v>60</v>
      </c>
      <c r="AA137" s="630">
        <v>283</v>
      </c>
      <c r="AB137" s="630">
        <v>2</v>
      </c>
      <c r="AC137" s="630">
        <v>22</v>
      </c>
      <c r="AD137" s="630">
        <v>10191</v>
      </c>
      <c r="AE137" s="630">
        <v>2</v>
      </c>
      <c r="AF137" s="630">
        <v>138</v>
      </c>
      <c r="AG137" s="630">
        <v>4</v>
      </c>
      <c r="AH137" s="630">
        <v>483</v>
      </c>
      <c r="AI137" s="630">
        <v>15</v>
      </c>
      <c r="AJ137" s="630"/>
      <c r="AK137" s="630"/>
      <c r="AL137" s="630"/>
      <c r="AM137" s="630"/>
      <c r="AN137" s="630">
        <v>1411</v>
      </c>
      <c r="AO137" s="630">
        <v>48</v>
      </c>
      <c r="AP137" s="630">
        <v>8</v>
      </c>
      <c r="AQ137" s="630"/>
      <c r="AR137" s="630">
        <v>24</v>
      </c>
      <c r="AS137" s="630"/>
      <c r="AT137" s="630"/>
      <c r="AU137" s="630">
        <v>4</v>
      </c>
      <c r="AV137" s="630"/>
      <c r="AW137" s="630"/>
      <c r="AX137" s="196">
        <f t="shared" si="72"/>
        <v>12695</v>
      </c>
    </row>
    <row r="138" spans="1:50">
      <c r="A138" s="64" t="str">
        <f t="shared" si="73"/>
        <v>360-1</v>
      </c>
      <c r="B138" s="64" t="str">
        <f t="shared" si="74"/>
        <v>360-2</v>
      </c>
      <c r="C138" s="64" t="str">
        <f t="shared" si="75"/>
        <v>360-3</v>
      </c>
      <c r="D138" s="64" t="str">
        <f t="shared" si="76"/>
        <v>360-4</v>
      </c>
      <c r="E138" s="64" t="str">
        <f t="shared" si="77"/>
        <v>360-5</v>
      </c>
      <c r="F138" s="64" t="str">
        <f t="shared" si="78"/>
        <v>360-6</v>
      </c>
      <c r="G138" s="64" t="str">
        <f t="shared" si="79"/>
        <v>360-7</v>
      </c>
      <c r="H138" s="64" t="str">
        <f t="shared" si="80"/>
        <v>360-8</v>
      </c>
      <c r="I138" s="64" t="str">
        <f t="shared" si="81"/>
        <v>360-9</v>
      </c>
      <c r="J138" s="64" t="str">
        <f t="shared" si="82"/>
        <v>360-10</v>
      </c>
      <c r="K138" s="64" t="str">
        <f t="shared" si="83"/>
        <v>360-11</v>
      </c>
      <c r="L138" s="64" t="str">
        <f t="shared" si="84"/>
        <v>360-12</v>
      </c>
      <c r="M138" s="64" t="str">
        <f t="shared" si="85"/>
        <v>360-13</v>
      </c>
      <c r="N138" s="64" t="str">
        <f t="shared" si="86"/>
        <v>360-14</v>
      </c>
      <c r="O138" s="64" t="str">
        <f t="shared" si="87"/>
        <v>360-15</v>
      </c>
      <c r="P138" s="64" t="str">
        <f t="shared" si="88"/>
        <v>360-16</v>
      </c>
      <c r="Q138" s="64" t="str">
        <f t="shared" si="89"/>
        <v>360-17</v>
      </c>
      <c r="R138" s="64" t="str">
        <f t="shared" si="90"/>
        <v>360-18</v>
      </c>
      <c r="S138" s="64" t="str">
        <f t="shared" si="91"/>
        <v>360-19</v>
      </c>
      <c r="T138" s="64" t="str">
        <f t="shared" si="92"/>
        <v>360-20</v>
      </c>
      <c r="U138" s="64" t="str">
        <f t="shared" si="93"/>
        <v>360-21</v>
      </c>
      <c r="V138" s="64" t="str">
        <f t="shared" si="94"/>
        <v>360-24</v>
      </c>
      <c r="W138" s="21" t="s">
        <v>231</v>
      </c>
      <c r="X138" s="65" t="s">
        <v>244</v>
      </c>
      <c r="Y138" s="197">
        <v>360</v>
      </c>
      <c r="Z138" s="630">
        <v>111</v>
      </c>
      <c r="AA138" s="630">
        <v>223</v>
      </c>
      <c r="AB138" s="630">
        <v>22</v>
      </c>
      <c r="AC138" s="630">
        <v>37</v>
      </c>
      <c r="AD138" s="630">
        <v>34392</v>
      </c>
      <c r="AE138" s="630">
        <v>6</v>
      </c>
      <c r="AF138" s="630">
        <v>347</v>
      </c>
      <c r="AG138" s="630">
        <v>25</v>
      </c>
      <c r="AH138" s="630">
        <v>3703</v>
      </c>
      <c r="AI138" s="630">
        <v>23</v>
      </c>
      <c r="AJ138" s="630">
        <v>19</v>
      </c>
      <c r="AK138" s="630">
        <v>7</v>
      </c>
      <c r="AL138" s="630">
        <v>21</v>
      </c>
      <c r="AM138" s="630">
        <v>307</v>
      </c>
      <c r="AN138" s="630">
        <v>1305</v>
      </c>
      <c r="AO138" s="630">
        <v>23</v>
      </c>
      <c r="AP138" s="630">
        <v>31</v>
      </c>
      <c r="AQ138" s="630">
        <v>15</v>
      </c>
      <c r="AR138" s="630">
        <v>29</v>
      </c>
      <c r="AS138" s="630"/>
      <c r="AT138" s="630"/>
      <c r="AU138" s="630">
        <v>90</v>
      </c>
      <c r="AV138" s="630"/>
      <c r="AW138" s="630">
        <v>2</v>
      </c>
      <c r="AX138" s="196">
        <f t="shared" si="72"/>
        <v>40736</v>
      </c>
    </row>
    <row r="139" spans="1:50">
      <c r="A139" s="64" t="str">
        <f t="shared" si="73"/>
        <v>380-1</v>
      </c>
      <c r="B139" s="64" t="str">
        <f t="shared" si="74"/>
        <v>380-2</v>
      </c>
      <c r="C139" s="64" t="str">
        <f t="shared" si="75"/>
        <v>380-3</v>
      </c>
      <c r="D139" s="64" t="str">
        <f t="shared" si="76"/>
        <v>380-4</v>
      </c>
      <c r="E139" s="64" t="str">
        <f t="shared" si="77"/>
        <v>380-5</v>
      </c>
      <c r="F139" s="64" t="str">
        <f t="shared" si="78"/>
        <v>380-6</v>
      </c>
      <c r="G139" s="64" t="str">
        <f t="shared" si="79"/>
        <v>380-7</v>
      </c>
      <c r="H139" s="64" t="str">
        <f t="shared" si="80"/>
        <v>380-8</v>
      </c>
      <c r="I139" s="64" t="str">
        <f t="shared" si="81"/>
        <v>380-9</v>
      </c>
      <c r="J139" s="64" t="str">
        <f t="shared" si="82"/>
        <v>380-10</v>
      </c>
      <c r="K139" s="64" t="str">
        <f t="shared" si="83"/>
        <v>380-11</v>
      </c>
      <c r="L139" s="64" t="str">
        <f t="shared" si="84"/>
        <v>380-12</v>
      </c>
      <c r="M139" s="64" t="str">
        <f t="shared" si="85"/>
        <v>380-13</v>
      </c>
      <c r="N139" s="64" t="str">
        <f t="shared" si="86"/>
        <v>380-14</v>
      </c>
      <c r="O139" s="64" t="str">
        <f t="shared" si="87"/>
        <v>380-15</v>
      </c>
      <c r="P139" s="64" t="str">
        <f t="shared" si="88"/>
        <v>380-16</v>
      </c>
      <c r="Q139" s="64" t="str">
        <f t="shared" si="89"/>
        <v>380-17</v>
      </c>
      <c r="R139" s="64" t="str">
        <f t="shared" si="90"/>
        <v>380-18</v>
      </c>
      <c r="S139" s="64" t="str">
        <f t="shared" si="91"/>
        <v>380-19</v>
      </c>
      <c r="T139" s="64" t="str">
        <f t="shared" si="92"/>
        <v>380-20</v>
      </c>
      <c r="U139" s="64" t="str">
        <f t="shared" si="93"/>
        <v>380-21</v>
      </c>
      <c r="V139" s="64" t="str">
        <f t="shared" si="94"/>
        <v>380-24</v>
      </c>
      <c r="W139" s="4" t="s">
        <v>46</v>
      </c>
      <c r="X139" s="65" t="s">
        <v>244</v>
      </c>
      <c r="Y139" s="197">
        <v>380</v>
      </c>
      <c r="Z139" s="630">
        <v>68</v>
      </c>
      <c r="AA139" s="630">
        <v>51</v>
      </c>
      <c r="AB139" s="630"/>
      <c r="AC139" s="630">
        <v>14</v>
      </c>
      <c r="AD139" s="630">
        <v>7237</v>
      </c>
      <c r="AE139" s="630"/>
      <c r="AF139" s="630">
        <v>141</v>
      </c>
      <c r="AG139" s="630">
        <v>2</v>
      </c>
      <c r="AH139" s="630">
        <v>768</v>
      </c>
      <c r="AI139" s="630">
        <v>3</v>
      </c>
      <c r="AJ139" s="630">
        <v>6</v>
      </c>
      <c r="AK139" s="630"/>
      <c r="AL139" s="630">
        <v>1</v>
      </c>
      <c r="AM139" s="630">
        <v>2</v>
      </c>
      <c r="AN139" s="630">
        <v>591</v>
      </c>
      <c r="AO139" s="630">
        <v>94</v>
      </c>
      <c r="AP139" s="630">
        <v>1</v>
      </c>
      <c r="AQ139" s="630">
        <v>2</v>
      </c>
      <c r="AR139" s="630">
        <v>69</v>
      </c>
      <c r="AS139" s="630"/>
      <c r="AT139" s="630"/>
      <c r="AU139" s="630">
        <v>13</v>
      </c>
      <c r="AV139" s="630"/>
      <c r="AW139" s="630"/>
      <c r="AX139" s="196">
        <f t="shared" si="72"/>
        <v>9063</v>
      </c>
    </row>
    <row r="140" spans="1:50">
      <c r="A140" s="64" t="str">
        <f t="shared" si="73"/>
        <v>631-1</v>
      </c>
      <c r="B140" s="64" t="str">
        <f t="shared" si="74"/>
        <v>631-2</v>
      </c>
      <c r="C140" s="64" t="str">
        <f t="shared" si="75"/>
        <v>631-3</v>
      </c>
      <c r="D140" s="64" t="str">
        <f t="shared" si="76"/>
        <v>631-4</v>
      </c>
      <c r="E140" s="64" t="str">
        <f t="shared" si="77"/>
        <v>631-5</v>
      </c>
      <c r="F140" s="64" t="str">
        <f t="shared" si="78"/>
        <v>631-6</v>
      </c>
      <c r="G140" s="64" t="str">
        <f t="shared" si="79"/>
        <v>631-7</v>
      </c>
      <c r="H140" s="64" t="str">
        <f t="shared" si="80"/>
        <v>631-8</v>
      </c>
      <c r="I140" s="64" t="str">
        <f t="shared" si="81"/>
        <v>631-9</v>
      </c>
      <c r="J140" s="64" t="str">
        <f t="shared" si="82"/>
        <v>631-10</v>
      </c>
      <c r="K140" s="64" t="str">
        <f t="shared" si="83"/>
        <v>631-11</v>
      </c>
      <c r="L140" s="64" t="str">
        <f t="shared" si="84"/>
        <v>631-12</v>
      </c>
      <c r="M140" s="64" t="str">
        <f t="shared" si="85"/>
        <v>631-13</v>
      </c>
      <c r="N140" s="64" t="str">
        <f t="shared" si="86"/>
        <v>631-14</v>
      </c>
      <c r="O140" s="64" t="str">
        <f t="shared" si="87"/>
        <v>631-15</v>
      </c>
      <c r="P140" s="64" t="str">
        <f t="shared" si="88"/>
        <v>631-16</v>
      </c>
      <c r="Q140" s="64" t="str">
        <f t="shared" si="89"/>
        <v>631-17</v>
      </c>
      <c r="R140" s="64" t="str">
        <f t="shared" si="90"/>
        <v>631-18</v>
      </c>
      <c r="S140" s="64" t="str">
        <f t="shared" si="91"/>
        <v>631-19</v>
      </c>
      <c r="T140" s="64" t="str">
        <f t="shared" si="92"/>
        <v>631-20</v>
      </c>
      <c r="U140" s="64" t="str">
        <f t="shared" si="93"/>
        <v>631-21</v>
      </c>
      <c r="V140" s="64" t="str">
        <f t="shared" si="94"/>
        <v>631-24</v>
      </c>
      <c r="W140" s="4" t="s">
        <v>90</v>
      </c>
      <c r="X140" s="65" t="s">
        <v>244</v>
      </c>
      <c r="Y140" s="197">
        <v>631</v>
      </c>
      <c r="Z140" s="630">
        <v>46</v>
      </c>
      <c r="AA140" s="630">
        <v>25</v>
      </c>
      <c r="AB140" s="630"/>
      <c r="AC140" s="630">
        <v>7</v>
      </c>
      <c r="AD140" s="630">
        <v>4917</v>
      </c>
      <c r="AE140" s="630"/>
      <c r="AF140" s="630">
        <v>46</v>
      </c>
      <c r="AG140" s="630">
        <v>1</v>
      </c>
      <c r="AH140" s="630">
        <v>443</v>
      </c>
      <c r="AI140" s="630">
        <v>6</v>
      </c>
      <c r="AJ140" s="630">
        <v>36</v>
      </c>
      <c r="AK140" s="630"/>
      <c r="AL140" s="630">
        <v>14</v>
      </c>
      <c r="AM140" s="630">
        <v>3</v>
      </c>
      <c r="AN140" s="630">
        <v>41</v>
      </c>
      <c r="AO140" s="630">
        <v>5</v>
      </c>
      <c r="AP140" s="630">
        <v>9</v>
      </c>
      <c r="AQ140" s="630">
        <v>8</v>
      </c>
      <c r="AR140" s="630">
        <v>1</v>
      </c>
      <c r="AS140" s="630"/>
      <c r="AT140" s="630"/>
      <c r="AU140" s="630">
        <v>4</v>
      </c>
      <c r="AV140" s="630"/>
      <c r="AW140" s="630"/>
      <c r="AX140" s="196">
        <f t="shared" si="72"/>
        <v>5612</v>
      </c>
    </row>
    <row r="142" spans="1:50">
      <c r="W142" s="706" t="s">
        <v>894</v>
      </c>
      <c r="X142" s="831" t="str">
        <f>'1.COBERTURA  DANE'!B141</f>
        <v>SISPRO-BODEGA DE DATOS FEBRERO 2018</v>
      </c>
      <c r="Y142" s="831"/>
    </row>
    <row r="143" spans="1:50">
      <c r="W143" s="708"/>
      <c r="X143" s="831" t="s">
        <v>1100</v>
      </c>
      <c r="Y143" s="831"/>
    </row>
    <row r="144" spans="1:50">
      <c r="W144" s="709" t="s">
        <v>1073</v>
      </c>
      <c r="X144" s="832" t="s">
        <v>1072</v>
      </c>
      <c r="Y144" s="832"/>
    </row>
  </sheetData>
  <mergeCells count="17">
    <mergeCell ref="X142:Y142"/>
    <mergeCell ref="X143:Y143"/>
    <mergeCell ref="X144:Y144"/>
    <mergeCell ref="W82:X82"/>
    <mergeCell ref="W106:X106"/>
    <mergeCell ref="W130:X130"/>
    <mergeCell ref="W64:X64"/>
    <mergeCell ref="W6:Y6"/>
    <mergeCell ref="W7:Y7"/>
    <mergeCell ref="W14:X14"/>
    <mergeCell ref="W21:X21"/>
    <mergeCell ref="W33:X33"/>
    <mergeCell ref="Z1:AV1"/>
    <mergeCell ref="W44:X44"/>
    <mergeCell ref="AX4:AX5"/>
    <mergeCell ref="Z2:AX3"/>
    <mergeCell ref="W5:Y5"/>
  </mergeCells>
  <pageMargins left="0.7" right="0.7" top="0.75" bottom="0.75" header="0.3" footer="0.3"/>
  <pageSetup orientation="portrait" horizontalDpi="4294967295" verticalDpi="4294967295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CH141"/>
  <sheetViews>
    <sheetView topLeftCell="AD117" workbookViewId="0">
      <selection activeCell="AD129" sqref="AD129:BA138"/>
    </sheetView>
  </sheetViews>
  <sheetFormatPr baseColWidth="10" defaultRowHeight="12.75"/>
  <cols>
    <col min="1" max="1" width="26.42578125" customWidth="1"/>
    <col min="2" max="2" width="23" customWidth="1"/>
    <col min="3" max="3" width="7" customWidth="1"/>
    <col min="4" max="4" width="13.140625" style="361" customWidth="1"/>
    <col min="5" max="5" width="6" style="361" customWidth="1"/>
    <col min="6" max="6" width="13.140625" customWidth="1"/>
    <col min="7" max="8" width="13.140625" bestFit="1" customWidth="1"/>
    <col min="9" max="9" width="26.42578125" customWidth="1"/>
    <col min="10" max="10" width="23" customWidth="1"/>
    <col min="11" max="18" width="7" customWidth="1"/>
    <col min="19" max="22" width="6" customWidth="1"/>
    <col min="23" max="23" width="13.140625" bestFit="1" customWidth="1"/>
    <col min="24" max="27" width="13.140625" style="361" customWidth="1"/>
    <col min="29" max="29" width="26.42578125" customWidth="1"/>
    <col min="30" max="30" width="23" customWidth="1"/>
    <col min="31" max="31" width="5" customWidth="1"/>
    <col min="32" max="32" width="4" customWidth="1"/>
    <col min="33" max="33" width="5" customWidth="1"/>
    <col min="34" max="34" width="8" customWidth="1"/>
    <col min="35" max="35" width="4" customWidth="1"/>
    <col min="36" max="36" width="6" bestFit="1" customWidth="1"/>
    <col min="37" max="37" width="5" customWidth="1"/>
    <col min="38" max="38" width="7" customWidth="1"/>
    <col min="39" max="40" width="4" customWidth="1"/>
    <col min="41" max="41" width="3" customWidth="1"/>
    <col min="42" max="42" width="4" customWidth="1"/>
    <col min="43" max="43" width="5" bestFit="1" customWidth="1"/>
    <col min="44" max="44" width="7" customWidth="1"/>
    <col min="45" max="45" width="5" customWidth="1"/>
    <col min="46" max="46" width="6" customWidth="1"/>
    <col min="47" max="47" width="4" customWidth="1"/>
    <col min="48" max="48" width="5" customWidth="1"/>
    <col min="49" max="50" width="3" customWidth="1"/>
    <col min="51" max="51" width="5" customWidth="1"/>
    <col min="52" max="52" width="3" customWidth="1"/>
    <col min="53" max="53" width="4" customWidth="1"/>
    <col min="54" max="54" width="13.140625" style="361" customWidth="1"/>
    <col min="55" max="55" width="13.140625" style="361" bestFit="1" customWidth="1"/>
    <col min="56" max="56" width="13.140625" style="361" customWidth="1"/>
    <col min="57" max="57" width="26.42578125" customWidth="1"/>
    <col min="58" max="58" width="23" customWidth="1"/>
    <col min="59" max="59" width="8" customWidth="1"/>
    <col min="60" max="60" width="13.140625" bestFit="1" customWidth="1"/>
    <col min="62" max="62" width="26.42578125" customWidth="1"/>
    <col min="63" max="63" width="23" customWidth="1"/>
    <col min="64" max="64" width="8" customWidth="1"/>
    <col min="65" max="65" width="6" customWidth="1"/>
    <col min="66" max="66" width="13.140625" customWidth="1"/>
    <col min="67" max="67" width="13.140625" bestFit="1" customWidth="1"/>
    <col min="68" max="68" width="13.140625" style="361" customWidth="1"/>
    <col min="69" max="69" width="26.42578125" customWidth="1"/>
    <col min="70" max="70" width="23" customWidth="1"/>
    <col min="71" max="73" width="7" bestFit="1" customWidth="1"/>
    <col min="74" max="74" width="8" bestFit="1" customWidth="1"/>
    <col min="75" max="79" width="7" bestFit="1" customWidth="1"/>
    <col min="80" max="82" width="6" bestFit="1" customWidth="1"/>
    <col min="83" max="83" width="11.140625" customWidth="1"/>
    <col min="84" max="84" width="13.140625" bestFit="1" customWidth="1"/>
  </cols>
  <sheetData>
    <row r="3" spans="1:86">
      <c r="A3" s="44" t="s">
        <v>264</v>
      </c>
      <c r="B3" s="44" t="s">
        <v>266</v>
      </c>
      <c r="D3"/>
      <c r="E3"/>
      <c r="I3" s="44" t="s">
        <v>264</v>
      </c>
      <c r="J3" s="44" t="s">
        <v>266</v>
      </c>
      <c r="AC3" s="44" t="s">
        <v>264</v>
      </c>
      <c r="AD3" s="44" t="s">
        <v>266</v>
      </c>
      <c r="BB3"/>
      <c r="BC3"/>
      <c r="BE3" s="44" t="s">
        <v>887</v>
      </c>
      <c r="BF3" s="44" t="s">
        <v>266</v>
      </c>
      <c r="BJ3" s="44" t="s">
        <v>887</v>
      </c>
      <c r="BK3" s="44" t="s">
        <v>266</v>
      </c>
      <c r="BQ3" s="44" t="s">
        <v>887</v>
      </c>
      <c r="BR3" s="44" t="s">
        <v>266</v>
      </c>
    </row>
    <row r="4" spans="1:86">
      <c r="A4" s="44" t="s">
        <v>265</v>
      </c>
      <c r="B4" s="361" t="s">
        <v>289</v>
      </c>
      <c r="C4" s="361" t="s">
        <v>288</v>
      </c>
      <c r="D4" s="361" t="s">
        <v>117</v>
      </c>
      <c r="E4"/>
      <c r="I4" s="44" t="s">
        <v>265</v>
      </c>
      <c r="J4" s="361">
        <v>0</v>
      </c>
      <c r="K4" s="361">
        <v>1</v>
      </c>
      <c r="L4" s="361">
        <v>2</v>
      </c>
      <c r="M4" s="361">
        <v>3</v>
      </c>
      <c r="N4" s="361">
        <v>4</v>
      </c>
      <c r="O4" s="361">
        <v>5</v>
      </c>
      <c r="P4" s="361">
        <v>6</v>
      </c>
      <c r="Q4" s="361">
        <v>7</v>
      </c>
      <c r="R4" s="361">
        <v>8</v>
      </c>
      <c r="S4" s="361">
        <v>9</v>
      </c>
      <c r="T4" s="361">
        <v>10</v>
      </c>
      <c r="U4" s="361">
        <v>11</v>
      </c>
      <c r="V4" s="361">
        <v>12</v>
      </c>
      <c r="W4" s="361" t="s">
        <v>117</v>
      </c>
      <c r="AC4" s="44" t="s">
        <v>265</v>
      </c>
      <c r="AD4" s="408" t="s">
        <v>267</v>
      </c>
      <c r="AE4" s="408" t="s">
        <v>268</v>
      </c>
      <c r="AF4" s="408" t="s">
        <v>290</v>
      </c>
      <c r="AG4" s="408" t="s">
        <v>302</v>
      </c>
      <c r="AH4" s="408" t="s">
        <v>299</v>
      </c>
      <c r="AI4" s="408" t="s">
        <v>300</v>
      </c>
      <c r="AJ4" s="408" t="s">
        <v>301</v>
      </c>
      <c r="AK4" s="408" t="s">
        <v>269</v>
      </c>
      <c r="AL4" s="408" t="s">
        <v>270</v>
      </c>
      <c r="AM4" s="408" t="s">
        <v>533</v>
      </c>
      <c r="AN4" s="408" t="s">
        <v>539</v>
      </c>
      <c r="AO4" s="408" t="s">
        <v>534</v>
      </c>
      <c r="AP4" s="408" t="s">
        <v>530</v>
      </c>
      <c r="AQ4" s="408" t="s">
        <v>531</v>
      </c>
      <c r="AR4" s="408" t="s">
        <v>527</v>
      </c>
      <c r="AS4" s="408" t="s">
        <v>532</v>
      </c>
      <c r="AT4" s="408" t="s">
        <v>528</v>
      </c>
      <c r="AU4" s="408" t="s">
        <v>535</v>
      </c>
      <c r="AV4" s="408" t="s">
        <v>529</v>
      </c>
      <c r="AW4" s="408" t="s">
        <v>537</v>
      </c>
      <c r="AX4" s="408" t="s">
        <v>536</v>
      </c>
      <c r="AY4" s="408" t="s">
        <v>538</v>
      </c>
      <c r="AZ4" s="408" t="s">
        <v>1077</v>
      </c>
      <c r="BA4" s="408" t="s">
        <v>1096</v>
      </c>
      <c r="BB4" s="361" t="s">
        <v>117</v>
      </c>
      <c r="BC4"/>
      <c r="BE4" s="44" t="s">
        <v>265</v>
      </c>
      <c r="BF4" s="361" t="s">
        <v>263</v>
      </c>
      <c r="BG4" s="361" t="s">
        <v>262</v>
      </c>
      <c r="BH4" s="361" t="s">
        <v>117</v>
      </c>
      <c r="BJ4" s="44" t="s">
        <v>265</v>
      </c>
      <c r="BK4" s="361" t="s">
        <v>890</v>
      </c>
      <c r="BL4" s="361" t="s">
        <v>889</v>
      </c>
      <c r="BM4" s="361" t="s">
        <v>888</v>
      </c>
      <c r="BN4" s="361" t="s">
        <v>117</v>
      </c>
      <c r="BQ4" s="44" t="s">
        <v>265</v>
      </c>
      <c r="BR4" s="361">
        <v>0</v>
      </c>
      <c r="BS4" s="361">
        <v>1</v>
      </c>
      <c r="BT4" s="361">
        <v>2</v>
      </c>
      <c r="BU4" s="361">
        <v>3</v>
      </c>
      <c r="BV4" s="361">
        <v>4</v>
      </c>
      <c r="BW4" s="361">
        <v>5</v>
      </c>
      <c r="BX4" s="361">
        <v>6</v>
      </c>
      <c r="BY4" s="361">
        <v>7</v>
      </c>
      <c r="BZ4" s="361">
        <v>8</v>
      </c>
      <c r="CA4" s="361">
        <v>9</v>
      </c>
      <c r="CB4" s="361">
        <v>10</v>
      </c>
      <c r="CC4" s="361">
        <v>11</v>
      </c>
      <c r="CD4" s="361">
        <v>12</v>
      </c>
      <c r="CE4" s="361" t="s">
        <v>1112</v>
      </c>
      <c r="CF4" s="361" t="s">
        <v>117</v>
      </c>
    </row>
    <row r="5" spans="1:86">
      <c r="A5" s="14" t="s">
        <v>915</v>
      </c>
      <c r="B5" s="13">
        <v>593988</v>
      </c>
      <c r="C5" s="13">
        <v>16360</v>
      </c>
      <c r="D5" s="13">
        <v>610348</v>
      </c>
      <c r="E5"/>
      <c r="I5" s="14" t="s">
        <v>915</v>
      </c>
      <c r="J5" s="13">
        <v>5375</v>
      </c>
      <c r="K5" s="13">
        <v>28884</v>
      </c>
      <c r="L5" s="13">
        <v>90147</v>
      </c>
      <c r="M5" s="13">
        <v>45893</v>
      </c>
      <c r="N5" s="13">
        <v>224653</v>
      </c>
      <c r="O5" s="13">
        <v>36898</v>
      </c>
      <c r="P5" s="13">
        <v>41417</v>
      </c>
      <c r="Q5" s="13">
        <v>39035</v>
      </c>
      <c r="R5" s="13">
        <v>31166</v>
      </c>
      <c r="S5" s="13">
        <v>22533</v>
      </c>
      <c r="T5" s="13">
        <v>16408</v>
      </c>
      <c r="U5" s="13">
        <v>12162</v>
      </c>
      <c r="V5" s="13">
        <v>15777</v>
      </c>
      <c r="W5" s="13">
        <v>610348</v>
      </c>
      <c r="X5" s="13">
        <f t="shared" ref="X5:X36" si="0">M5+N5</f>
        <v>270546</v>
      </c>
      <c r="Y5" s="13">
        <f t="shared" ref="Y5:Y36" si="1">O5+P5+Q5</f>
        <v>117350</v>
      </c>
      <c r="Z5" s="13">
        <f>R5+S5+T5+U5+V5</f>
        <v>98046</v>
      </c>
      <c r="AC5" s="14" t="s">
        <v>267</v>
      </c>
      <c r="AD5" s="630">
        <v>113</v>
      </c>
      <c r="AE5" s="630">
        <v>71</v>
      </c>
      <c r="AF5" s="630">
        <v>2</v>
      </c>
      <c r="AG5" s="630">
        <v>70</v>
      </c>
      <c r="AH5" s="630">
        <v>50597</v>
      </c>
      <c r="AI5" s="630">
        <v>1</v>
      </c>
      <c r="AJ5" s="630">
        <v>203</v>
      </c>
      <c r="AK5" s="630">
        <v>93</v>
      </c>
      <c r="AL5" s="630">
        <v>6222</v>
      </c>
      <c r="AM5" s="630">
        <v>2</v>
      </c>
      <c r="AN5" s="630"/>
      <c r="AO5" s="630"/>
      <c r="AP5" s="630">
        <v>4</v>
      </c>
      <c r="AQ5" s="630">
        <v>51</v>
      </c>
      <c r="AR5" s="630">
        <v>3977</v>
      </c>
      <c r="AS5" s="630">
        <v>11</v>
      </c>
      <c r="AT5" s="630">
        <v>29</v>
      </c>
      <c r="AU5" s="630">
        <v>1</v>
      </c>
      <c r="AV5" s="630">
        <v>9</v>
      </c>
      <c r="AW5" s="630"/>
      <c r="AX5" s="630">
        <v>6</v>
      </c>
      <c r="AY5" s="630">
        <v>16</v>
      </c>
      <c r="AZ5" s="630"/>
      <c r="BA5" s="630">
        <v>1</v>
      </c>
      <c r="BB5" s="13">
        <v>61479</v>
      </c>
      <c r="BC5"/>
      <c r="BD5" s="13"/>
      <c r="BE5" s="14" t="s">
        <v>915</v>
      </c>
      <c r="BF5" s="13">
        <v>909244</v>
      </c>
      <c r="BG5" s="13">
        <v>1001323</v>
      </c>
      <c r="BH5" s="13">
        <v>1910567</v>
      </c>
      <c r="BJ5" s="14" t="s">
        <v>915</v>
      </c>
      <c r="BK5" s="13">
        <v>1121378</v>
      </c>
      <c r="BL5" s="13">
        <v>781653</v>
      </c>
      <c r="BM5" s="13">
        <v>7536</v>
      </c>
      <c r="BN5" s="13">
        <v>1910567</v>
      </c>
      <c r="BP5" s="13"/>
      <c r="BQ5" s="14" t="s">
        <v>915</v>
      </c>
      <c r="BR5" s="13">
        <v>16327</v>
      </c>
      <c r="BS5" s="13">
        <v>76958</v>
      </c>
      <c r="BT5" s="13">
        <v>214604</v>
      </c>
      <c r="BU5" s="13">
        <v>99537</v>
      </c>
      <c r="BV5" s="13">
        <v>834625</v>
      </c>
      <c r="BW5" s="13">
        <v>123611</v>
      </c>
      <c r="BX5" s="13">
        <v>130195</v>
      </c>
      <c r="BY5" s="13">
        <v>115864</v>
      </c>
      <c r="BZ5" s="13">
        <v>92753</v>
      </c>
      <c r="CA5" s="13">
        <v>71801</v>
      </c>
      <c r="CB5" s="13">
        <v>50616</v>
      </c>
      <c r="CC5" s="13">
        <v>36029</v>
      </c>
      <c r="CD5" s="13">
        <v>47647</v>
      </c>
      <c r="CE5" s="13"/>
      <c r="CF5" s="13">
        <v>1910567</v>
      </c>
      <c r="CG5" s="13">
        <f>BW5+BX5+BY5</f>
        <v>369670</v>
      </c>
      <c r="CH5">
        <f>SUM(BZ5:CD5)</f>
        <v>298846</v>
      </c>
    </row>
    <row r="6" spans="1:86">
      <c r="A6" s="14" t="s">
        <v>916</v>
      </c>
      <c r="B6" s="13">
        <v>3909</v>
      </c>
      <c r="C6" s="13">
        <v>9004</v>
      </c>
      <c r="D6" s="13">
        <v>12913</v>
      </c>
      <c r="E6"/>
      <c r="I6" s="14" t="s">
        <v>916</v>
      </c>
      <c r="J6" s="13">
        <v>123</v>
      </c>
      <c r="K6" s="13">
        <v>583</v>
      </c>
      <c r="L6" s="13">
        <v>2074</v>
      </c>
      <c r="M6" s="13">
        <v>1059</v>
      </c>
      <c r="N6" s="13">
        <v>4219</v>
      </c>
      <c r="O6" s="13">
        <v>814</v>
      </c>
      <c r="P6" s="13">
        <v>827</v>
      </c>
      <c r="Q6" s="13">
        <v>801</v>
      </c>
      <c r="R6" s="13">
        <v>762</v>
      </c>
      <c r="S6" s="13">
        <v>546</v>
      </c>
      <c r="T6" s="13">
        <v>418</v>
      </c>
      <c r="U6" s="13">
        <v>338</v>
      </c>
      <c r="V6" s="13">
        <v>349</v>
      </c>
      <c r="W6" s="13">
        <v>12913</v>
      </c>
      <c r="X6" s="13">
        <f t="shared" si="0"/>
        <v>5278</v>
      </c>
      <c r="Y6" s="13">
        <f t="shared" si="1"/>
        <v>2442</v>
      </c>
      <c r="Z6" s="13">
        <f t="shared" ref="Z6:Z69" si="2">R6+S6+T6+U6+V6</f>
        <v>2413</v>
      </c>
      <c r="AC6" s="193" t="s">
        <v>944</v>
      </c>
      <c r="AD6" s="630">
        <v>4</v>
      </c>
      <c r="AE6" s="630">
        <v>2</v>
      </c>
      <c r="AF6" s="630"/>
      <c r="AG6" s="630">
        <v>10</v>
      </c>
      <c r="AH6" s="630">
        <v>2060</v>
      </c>
      <c r="AI6" s="630"/>
      <c r="AJ6" s="630">
        <v>33</v>
      </c>
      <c r="AK6" s="630">
        <v>8</v>
      </c>
      <c r="AL6" s="630">
        <v>223</v>
      </c>
      <c r="AM6" s="630"/>
      <c r="AN6" s="630"/>
      <c r="AO6" s="630"/>
      <c r="AP6" s="630"/>
      <c r="AQ6" s="630">
        <v>1</v>
      </c>
      <c r="AR6" s="630">
        <v>714</v>
      </c>
      <c r="AS6" s="630"/>
      <c r="AT6" s="630">
        <v>1</v>
      </c>
      <c r="AU6" s="630"/>
      <c r="AV6" s="630"/>
      <c r="AW6" s="630"/>
      <c r="AX6" s="630"/>
      <c r="AY6" s="630">
        <v>1</v>
      </c>
      <c r="AZ6" s="630"/>
      <c r="BA6" s="630"/>
      <c r="BB6" s="13">
        <v>3057</v>
      </c>
      <c r="BC6"/>
      <c r="BD6" s="13"/>
      <c r="BE6" s="14" t="s">
        <v>916</v>
      </c>
      <c r="BF6" s="13">
        <v>1591</v>
      </c>
      <c r="BG6" s="13">
        <v>1556</v>
      </c>
      <c r="BH6" s="13">
        <v>3147</v>
      </c>
      <c r="BJ6" s="14" t="s">
        <v>916</v>
      </c>
      <c r="BK6" s="13">
        <v>1791</v>
      </c>
      <c r="BL6" s="13">
        <v>1356</v>
      </c>
      <c r="BM6" s="13"/>
      <c r="BN6" s="13">
        <v>3147</v>
      </c>
      <c r="BP6" s="13"/>
      <c r="BQ6" s="14" t="s">
        <v>916</v>
      </c>
      <c r="BR6" s="13">
        <v>15</v>
      </c>
      <c r="BS6" s="13">
        <v>132</v>
      </c>
      <c r="BT6" s="13">
        <v>380</v>
      </c>
      <c r="BU6" s="13">
        <v>187</v>
      </c>
      <c r="BV6" s="13">
        <v>1261</v>
      </c>
      <c r="BW6" s="13">
        <v>216</v>
      </c>
      <c r="BX6" s="13">
        <v>204</v>
      </c>
      <c r="BY6" s="13">
        <v>189</v>
      </c>
      <c r="BZ6" s="13">
        <v>159</v>
      </c>
      <c r="CA6" s="13">
        <v>145</v>
      </c>
      <c r="CB6" s="13">
        <v>103</v>
      </c>
      <c r="CC6" s="13">
        <v>62</v>
      </c>
      <c r="CD6" s="13">
        <v>94</v>
      </c>
      <c r="CE6" s="13"/>
      <c r="CF6" s="13">
        <v>3147</v>
      </c>
      <c r="CG6" s="13">
        <f t="shared" ref="CG6:CG69" si="3">BW6+BX6+BY6</f>
        <v>609</v>
      </c>
      <c r="CH6" s="361">
        <f t="shared" ref="CH6:CH69" si="4">SUM(BZ6:CD6)</f>
        <v>563</v>
      </c>
    </row>
    <row r="7" spans="1:86">
      <c r="A7" s="14" t="s">
        <v>917</v>
      </c>
      <c r="B7" s="13">
        <v>394</v>
      </c>
      <c r="C7" s="13">
        <v>998</v>
      </c>
      <c r="D7" s="13">
        <v>1392</v>
      </c>
      <c r="E7"/>
      <c r="I7" s="14" t="s">
        <v>917</v>
      </c>
      <c r="J7" s="13">
        <v>13</v>
      </c>
      <c r="K7" s="13">
        <v>63</v>
      </c>
      <c r="L7" s="13">
        <v>215</v>
      </c>
      <c r="M7" s="13">
        <v>116</v>
      </c>
      <c r="N7" s="13">
        <v>456</v>
      </c>
      <c r="O7" s="13">
        <v>91</v>
      </c>
      <c r="P7" s="13">
        <v>116</v>
      </c>
      <c r="Q7" s="13">
        <v>80</v>
      </c>
      <c r="R7" s="13">
        <v>60</v>
      </c>
      <c r="S7" s="13">
        <v>53</v>
      </c>
      <c r="T7" s="13">
        <v>42</v>
      </c>
      <c r="U7" s="13">
        <v>38</v>
      </c>
      <c r="V7" s="13">
        <v>49</v>
      </c>
      <c r="W7" s="13">
        <v>1392</v>
      </c>
      <c r="X7" s="13">
        <f t="shared" si="0"/>
        <v>572</v>
      </c>
      <c r="Y7" s="13">
        <f t="shared" si="1"/>
        <v>287</v>
      </c>
      <c r="Z7" s="13">
        <f t="shared" si="2"/>
        <v>242</v>
      </c>
      <c r="AC7" s="193" t="s">
        <v>982</v>
      </c>
      <c r="AD7" s="630">
        <v>6</v>
      </c>
      <c r="AE7" s="630"/>
      <c r="AF7" s="630">
        <v>1</v>
      </c>
      <c r="AG7" s="630"/>
      <c r="AH7" s="630">
        <v>5530</v>
      </c>
      <c r="AI7" s="630"/>
      <c r="AJ7" s="630">
        <v>10</v>
      </c>
      <c r="AK7" s="630">
        <v>2</v>
      </c>
      <c r="AL7" s="630">
        <v>259</v>
      </c>
      <c r="AM7" s="630"/>
      <c r="AN7" s="630"/>
      <c r="AO7" s="630"/>
      <c r="AP7" s="630">
        <v>1</v>
      </c>
      <c r="AQ7" s="630">
        <v>8</v>
      </c>
      <c r="AR7" s="630">
        <v>314</v>
      </c>
      <c r="AS7" s="630">
        <v>7</v>
      </c>
      <c r="AT7" s="630">
        <v>1</v>
      </c>
      <c r="AU7" s="630"/>
      <c r="AV7" s="630">
        <v>1</v>
      </c>
      <c r="AW7" s="630"/>
      <c r="AX7" s="630"/>
      <c r="AY7" s="630"/>
      <c r="AZ7" s="630"/>
      <c r="BA7" s="630"/>
      <c r="BB7" s="13">
        <v>6140</v>
      </c>
      <c r="BC7"/>
      <c r="BD7" s="13"/>
      <c r="BE7" s="14" t="s">
        <v>917</v>
      </c>
      <c r="BF7" s="13">
        <v>150</v>
      </c>
      <c r="BG7" s="13">
        <v>208</v>
      </c>
      <c r="BH7" s="13">
        <v>358</v>
      </c>
      <c r="BJ7" s="14" t="s">
        <v>917</v>
      </c>
      <c r="BK7" s="13">
        <v>177</v>
      </c>
      <c r="BL7" s="13">
        <v>181</v>
      </c>
      <c r="BM7" s="13"/>
      <c r="BN7" s="13">
        <v>358</v>
      </c>
      <c r="BP7" s="13"/>
      <c r="BQ7" s="14" t="s">
        <v>917</v>
      </c>
      <c r="BR7" s="13">
        <v>3</v>
      </c>
      <c r="BS7" s="13">
        <v>21</v>
      </c>
      <c r="BT7" s="13">
        <v>40</v>
      </c>
      <c r="BU7" s="13">
        <v>23</v>
      </c>
      <c r="BV7" s="13">
        <v>123</v>
      </c>
      <c r="BW7" s="13">
        <v>23</v>
      </c>
      <c r="BX7" s="13">
        <v>32</v>
      </c>
      <c r="BY7" s="13">
        <v>21</v>
      </c>
      <c r="BZ7" s="13">
        <v>24</v>
      </c>
      <c r="CA7" s="13">
        <v>14</v>
      </c>
      <c r="CB7" s="13">
        <v>13</v>
      </c>
      <c r="CC7" s="13">
        <v>10</v>
      </c>
      <c r="CD7" s="13">
        <v>11</v>
      </c>
      <c r="CE7" s="13"/>
      <c r="CF7" s="13">
        <v>358</v>
      </c>
      <c r="CG7" s="13">
        <f t="shared" si="3"/>
        <v>76</v>
      </c>
      <c r="CH7" s="361">
        <f t="shared" si="4"/>
        <v>72</v>
      </c>
    </row>
    <row r="8" spans="1:86">
      <c r="A8" s="14" t="s">
        <v>918</v>
      </c>
      <c r="B8" s="13">
        <v>1276</v>
      </c>
      <c r="C8" s="13">
        <v>1737</v>
      </c>
      <c r="D8" s="13">
        <v>3013</v>
      </c>
      <c r="E8"/>
      <c r="I8" s="14" t="s">
        <v>918</v>
      </c>
      <c r="J8" s="13">
        <v>34</v>
      </c>
      <c r="K8" s="13">
        <v>188</v>
      </c>
      <c r="L8" s="13">
        <v>481</v>
      </c>
      <c r="M8" s="13">
        <v>233</v>
      </c>
      <c r="N8" s="13">
        <v>1036</v>
      </c>
      <c r="O8" s="13">
        <v>176</v>
      </c>
      <c r="P8" s="13">
        <v>181</v>
      </c>
      <c r="Q8" s="13">
        <v>173</v>
      </c>
      <c r="R8" s="13">
        <v>137</v>
      </c>
      <c r="S8" s="13">
        <v>101</v>
      </c>
      <c r="T8" s="13">
        <v>80</v>
      </c>
      <c r="U8" s="13">
        <v>90</v>
      </c>
      <c r="V8" s="13">
        <v>103</v>
      </c>
      <c r="W8" s="13">
        <v>3013</v>
      </c>
      <c r="X8" s="13">
        <f t="shared" si="0"/>
        <v>1269</v>
      </c>
      <c r="Y8" s="13">
        <f t="shared" si="1"/>
        <v>530</v>
      </c>
      <c r="Z8" s="13">
        <f t="shared" si="2"/>
        <v>511</v>
      </c>
      <c r="AC8" s="193" t="s">
        <v>994</v>
      </c>
      <c r="AD8" s="630">
        <v>95</v>
      </c>
      <c r="AE8" s="630">
        <v>53</v>
      </c>
      <c r="AF8" s="630">
        <v>1</v>
      </c>
      <c r="AG8" s="630">
        <v>39</v>
      </c>
      <c r="AH8" s="630">
        <v>22815</v>
      </c>
      <c r="AI8" s="630"/>
      <c r="AJ8" s="630">
        <v>56</v>
      </c>
      <c r="AK8" s="630">
        <v>48</v>
      </c>
      <c r="AL8" s="630">
        <v>762</v>
      </c>
      <c r="AM8" s="630">
        <v>2</v>
      </c>
      <c r="AN8" s="630"/>
      <c r="AO8" s="630"/>
      <c r="AP8" s="630">
        <v>3</v>
      </c>
      <c r="AQ8" s="630">
        <v>31</v>
      </c>
      <c r="AR8" s="630">
        <v>2001</v>
      </c>
      <c r="AS8" s="630"/>
      <c r="AT8" s="630">
        <v>24</v>
      </c>
      <c r="AU8" s="630">
        <v>1</v>
      </c>
      <c r="AV8" s="630">
        <v>4</v>
      </c>
      <c r="AW8" s="630"/>
      <c r="AX8" s="630">
        <v>4</v>
      </c>
      <c r="AY8" s="630">
        <v>10</v>
      </c>
      <c r="AZ8" s="630"/>
      <c r="BA8" s="630"/>
      <c r="BB8" s="13">
        <v>25949</v>
      </c>
      <c r="BC8"/>
      <c r="BD8" s="13"/>
      <c r="BE8" s="14" t="s">
        <v>918</v>
      </c>
      <c r="BF8" s="13">
        <v>278</v>
      </c>
      <c r="BG8" s="13">
        <v>259</v>
      </c>
      <c r="BH8" s="13">
        <v>537</v>
      </c>
      <c r="BJ8" s="14" t="s">
        <v>918</v>
      </c>
      <c r="BK8" s="13">
        <v>299</v>
      </c>
      <c r="BL8" s="13">
        <v>238</v>
      </c>
      <c r="BM8" s="13"/>
      <c r="BN8" s="13">
        <v>537</v>
      </c>
      <c r="BP8" s="13"/>
      <c r="BQ8" s="14" t="s">
        <v>918</v>
      </c>
      <c r="BR8" s="13">
        <v>3</v>
      </c>
      <c r="BS8" s="13">
        <v>20</v>
      </c>
      <c r="BT8" s="13">
        <v>84</v>
      </c>
      <c r="BU8" s="13">
        <v>26</v>
      </c>
      <c r="BV8" s="13">
        <v>223</v>
      </c>
      <c r="BW8" s="13">
        <v>26</v>
      </c>
      <c r="BX8" s="13">
        <v>43</v>
      </c>
      <c r="BY8" s="13">
        <v>39</v>
      </c>
      <c r="BZ8" s="13">
        <v>21</v>
      </c>
      <c r="CA8" s="13">
        <v>21</v>
      </c>
      <c r="CB8" s="13">
        <v>13</v>
      </c>
      <c r="CC8" s="13">
        <v>9</v>
      </c>
      <c r="CD8" s="13">
        <v>9</v>
      </c>
      <c r="CE8" s="13"/>
      <c r="CF8" s="13">
        <v>537</v>
      </c>
      <c r="CG8" s="13">
        <f t="shared" si="3"/>
        <v>108</v>
      </c>
      <c r="CH8" s="361">
        <f t="shared" si="4"/>
        <v>73</v>
      </c>
    </row>
    <row r="9" spans="1:86">
      <c r="A9" s="14" t="s">
        <v>919</v>
      </c>
      <c r="B9" s="13">
        <v>5972</v>
      </c>
      <c r="C9" s="13">
        <v>3951</v>
      </c>
      <c r="D9" s="13">
        <v>9923</v>
      </c>
      <c r="E9"/>
      <c r="I9" s="14" t="s">
        <v>919</v>
      </c>
      <c r="J9" s="13">
        <v>104</v>
      </c>
      <c r="K9" s="13">
        <v>380</v>
      </c>
      <c r="L9" s="13">
        <v>1328</v>
      </c>
      <c r="M9" s="13">
        <v>795</v>
      </c>
      <c r="N9" s="13">
        <v>3169</v>
      </c>
      <c r="O9" s="13">
        <v>642</v>
      </c>
      <c r="P9" s="13">
        <v>782</v>
      </c>
      <c r="Q9" s="13">
        <v>719</v>
      </c>
      <c r="R9" s="13">
        <v>587</v>
      </c>
      <c r="S9" s="13">
        <v>452</v>
      </c>
      <c r="T9" s="13">
        <v>367</v>
      </c>
      <c r="U9" s="13">
        <v>268</v>
      </c>
      <c r="V9" s="13">
        <v>330</v>
      </c>
      <c r="W9" s="13">
        <v>9923</v>
      </c>
      <c r="X9" s="13">
        <f t="shared" si="0"/>
        <v>3964</v>
      </c>
      <c r="Y9" s="13">
        <f t="shared" si="1"/>
        <v>2143</v>
      </c>
      <c r="Z9" s="13">
        <f t="shared" si="2"/>
        <v>2004</v>
      </c>
      <c r="AC9" s="193" t="s">
        <v>995</v>
      </c>
      <c r="AD9" s="630">
        <v>6</v>
      </c>
      <c r="AE9" s="630">
        <v>4</v>
      </c>
      <c r="AF9" s="630"/>
      <c r="AG9" s="630">
        <v>4</v>
      </c>
      <c r="AH9" s="630">
        <v>6839</v>
      </c>
      <c r="AI9" s="630">
        <v>1</v>
      </c>
      <c r="AJ9" s="630">
        <v>1</v>
      </c>
      <c r="AK9" s="630">
        <v>10</v>
      </c>
      <c r="AL9" s="630">
        <v>235</v>
      </c>
      <c r="AM9" s="630"/>
      <c r="AN9" s="630"/>
      <c r="AO9" s="630"/>
      <c r="AP9" s="630"/>
      <c r="AQ9" s="630">
        <v>2</v>
      </c>
      <c r="AR9" s="630">
        <v>266</v>
      </c>
      <c r="AS9" s="630">
        <v>1</v>
      </c>
      <c r="AT9" s="630">
        <v>3</v>
      </c>
      <c r="AU9" s="630"/>
      <c r="AV9" s="630"/>
      <c r="AW9" s="630"/>
      <c r="AX9" s="630">
        <v>1</v>
      </c>
      <c r="AY9" s="630">
        <v>4</v>
      </c>
      <c r="AZ9" s="630"/>
      <c r="BA9" s="630"/>
      <c r="BB9" s="13">
        <v>7377</v>
      </c>
      <c r="BC9"/>
      <c r="BD9" s="13"/>
      <c r="BE9" s="14" t="s">
        <v>919</v>
      </c>
      <c r="BF9" s="13">
        <v>7214</v>
      </c>
      <c r="BG9" s="13">
        <v>6423</v>
      </c>
      <c r="BH9" s="13">
        <v>13637</v>
      </c>
      <c r="BJ9" s="14" t="s">
        <v>919</v>
      </c>
      <c r="BK9" s="13">
        <v>7187</v>
      </c>
      <c r="BL9" s="13">
        <v>6443</v>
      </c>
      <c r="BM9" s="13">
        <v>7</v>
      </c>
      <c r="BN9" s="13">
        <v>13637</v>
      </c>
      <c r="BP9" s="13"/>
      <c r="BQ9" s="14" t="s">
        <v>919</v>
      </c>
      <c r="BR9" s="13">
        <v>105</v>
      </c>
      <c r="BS9" s="13">
        <v>569</v>
      </c>
      <c r="BT9" s="13">
        <v>1953</v>
      </c>
      <c r="BU9" s="13">
        <v>957</v>
      </c>
      <c r="BV9" s="13">
        <v>5922</v>
      </c>
      <c r="BW9" s="13">
        <v>959</v>
      </c>
      <c r="BX9" s="13">
        <v>954</v>
      </c>
      <c r="BY9" s="13">
        <v>730</v>
      </c>
      <c r="BZ9" s="13">
        <v>549</v>
      </c>
      <c r="CA9" s="13">
        <v>372</v>
      </c>
      <c r="CB9" s="13">
        <v>241</v>
      </c>
      <c r="CC9" s="13">
        <v>146</v>
      </c>
      <c r="CD9" s="13">
        <v>180</v>
      </c>
      <c r="CE9" s="13"/>
      <c r="CF9" s="13">
        <v>13637</v>
      </c>
      <c r="CG9" s="13">
        <f t="shared" si="3"/>
        <v>2643</v>
      </c>
      <c r="CH9" s="361">
        <f t="shared" si="4"/>
        <v>1488</v>
      </c>
    </row>
    <row r="10" spans="1:86">
      <c r="A10" s="14" t="s">
        <v>920</v>
      </c>
      <c r="B10" s="13">
        <v>8172</v>
      </c>
      <c r="C10" s="13">
        <v>8670</v>
      </c>
      <c r="D10" s="13">
        <v>16842</v>
      </c>
      <c r="E10"/>
      <c r="I10" s="14" t="s">
        <v>920</v>
      </c>
      <c r="J10" s="13">
        <v>254</v>
      </c>
      <c r="K10" s="13">
        <v>977</v>
      </c>
      <c r="L10" s="13">
        <v>3212</v>
      </c>
      <c r="M10" s="13">
        <v>1638</v>
      </c>
      <c r="N10" s="13">
        <v>6036</v>
      </c>
      <c r="O10" s="13">
        <v>926</v>
      </c>
      <c r="P10" s="13">
        <v>936</v>
      </c>
      <c r="Q10" s="13">
        <v>770</v>
      </c>
      <c r="R10" s="13">
        <v>603</v>
      </c>
      <c r="S10" s="13">
        <v>509</v>
      </c>
      <c r="T10" s="13">
        <v>360</v>
      </c>
      <c r="U10" s="13">
        <v>279</v>
      </c>
      <c r="V10" s="13">
        <v>342</v>
      </c>
      <c r="W10" s="13">
        <v>16842</v>
      </c>
      <c r="X10" s="13">
        <f t="shared" si="0"/>
        <v>7674</v>
      </c>
      <c r="Y10" s="13">
        <f t="shared" si="1"/>
        <v>2632</v>
      </c>
      <c r="Z10" s="13">
        <f t="shared" si="2"/>
        <v>2093</v>
      </c>
      <c r="AC10" s="193" t="s">
        <v>996</v>
      </c>
      <c r="AD10" s="630">
        <v>2</v>
      </c>
      <c r="AE10" s="630">
        <v>11</v>
      </c>
      <c r="AF10" s="630"/>
      <c r="AG10" s="630">
        <v>12</v>
      </c>
      <c r="AH10" s="630">
        <v>7734</v>
      </c>
      <c r="AI10" s="630"/>
      <c r="AJ10" s="630">
        <v>7</v>
      </c>
      <c r="AK10" s="630">
        <v>25</v>
      </c>
      <c r="AL10" s="630">
        <v>731</v>
      </c>
      <c r="AM10" s="630"/>
      <c r="AN10" s="630"/>
      <c r="AO10" s="630"/>
      <c r="AP10" s="630"/>
      <c r="AQ10" s="630">
        <v>9</v>
      </c>
      <c r="AR10" s="630">
        <v>257</v>
      </c>
      <c r="AS10" s="630">
        <v>1</v>
      </c>
      <c r="AT10" s="630"/>
      <c r="AU10" s="630"/>
      <c r="AV10" s="630">
        <v>2</v>
      </c>
      <c r="AW10" s="630"/>
      <c r="AX10" s="630">
        <v>1</v>
      </c>
      <c r="AY10" s="630">
        <v>1</v>
      </c>
      <c r="AZ10" s="630"/>
      <c r="BA10" s="630">
        <v>1</v>
      </c>
      <c r="BB10" s="13">
        <v>8794</v>
      </c>
      <c r="BC10"/>
      <c r="BD10" s="13"/>
      <c r="BE10" s="14" t="s">
        <v>920</v>
      </c>
      <c r="BF10" s="13">
        <v>2519</v>
      </c>
      <c r="BG10" s="13">
        <v>1909</v>
      </c>
      <c r="BH10" s="13">
        <v>4428</v>
      </c>
      <c r="BJ10" s="14" t="s">
        <v>920</v>
      </c>
      <c r="BK10" s="13">
        <v>2436</v>
      </c>
      <c r="BL10" s="13">
        <v>1989</v>
      </c>
      <c r="BM10" s="13">
        <v>3</v>
      </c>
      <c r="BN10" s="13">
        <v>4428</v>
      </c>
      <c r="BP10" s="13"/>
      <c r="BQ10" s="14" t="s">
        <v>920</v>
      </c>
      <c r="BR10" s="13">
        <v>25</v>
      </c>
      <c r="BS10" s="13">
        <v>167</v>
      </c>
      <c r="BT10" s="13">
        <v>657</v>
      </c>
      <c r="BU10" s="13">
        <v>289</v>
      </c>
      <c r="BV10" s="13">
        <v>2087</v>
      </c>
      <c r="BW10" s="13">
        <v>308</v>
      </c>
      <c r="BX10" s="13">
        <v>277</v>
      </c>
      <c r="BY10" s="13">
        <v>190</v>
      </c>
      <c r="BZ10" s="13">
        <v>171</v>
      </c>
      <c r="CA10" s="13">
        <v>119</v>
      </c>
      <c r="CB10" s="13">
        <v>50</v>
      </c>
      <c r="CC10" s="13">
        <v>41</v>
      </c>
      <c r="CD10" s="13">
        <v>47</v>
      </c>
      <c r="CE10" s="13"/>
      <c r="CF10" s="13">
        <v>4428</v>
      </c>
      <c r="CG10" s="13">
        <f t="shared" si="3"/>
        <v>775</v>
      </c>
      <c r="CH10" s="361">
        <f t="shared" si="4"/>
        <v>428</v>
      </c>
    </row>
    <row r="11" spans="1:86">
      <c r="A11" s="14" t="s">
        <v>921</v>
      </c>
      <c r="B11" s="13">
        <v>13794</v>
      </c>
      <c r="C11" s="13">
        <v>15274</v>
      </c>
      <c r="D11" s="13">
        <v>29068</v>
      </c>
      <c r="E11"/>
      <c r="I11" s="14" t="s">
        <v>921</v>
      </c>
      <c r="J11" s="13">
        <v>330</v>
      </c>
      <c r="K11" s="13">
        <v>1557</v>
      </c>
      <c r="L11" s="13">
        <v>4833</v>
      </c>
      <c r="M11" s="13">
        <v>2429</v>
      </c>
      <c r="N11" s="13">
        <v>10203</v>
      </c>
      <c r="O11" s="13">
        <v>1728</v>
      </c>
      <c r="P11" s="13">
        <v>1744</v>
      </c>
      <c r="Q11" s="13">
        <v>1664</v>
      </c>
      <c r="R11" s="13">
        <v>1507</v>
      </c>
      <c r="S11" s="13">
        <v>1172</v>
      </c>
      <c r="T11" s="13">
        <v>778</v>
      </c>
      <c r="U11" s="13">
        <v>490</v>
      </c>
      <c r="V11" s="13">
        <v>633</v>
      </c>
      <c r="W11" s="13">
        <v>29068</v>
      </c>
      <c r="X11" s="13">
        <f t="shared" si="0"/>
        <v>12632</v>
      </c>
      <c r="Y11" s="13">
        <f t="shared" si="1"/>
        <v>5136</v>
      </c>
      <c r="Z11" s="13">
        <f t="shared" si="2"/>
        <v>4580</v>
      </c>
      <c r="AC11" s="193" t="s">
        <v>1038</v>
      </c>
      <c r="AD11" s="630"/>
      <c r="AE11" s="630">
        <v>1</v>
      </c>
      <c r="AF11" s="630"/>
      <c r="AG11" s="630">
        <v>5</v>
      </c>
      <c r="AH11" s="630">
        <v>5619</v>
      </c>
      <c r="AI11" s="630"/>
      <c r="AJ11" s="630">
        <v>96</v>
      </c>
      <c r="AK11" s="630"/>
      <c r="AL11" s="630">
        <v>4012</v>
      </c>
      <c r="AM11" s="630"/>
      <c r="AN11" s="630"/>
      <c r="AO11" s="630"/>
      <c r="AP11" s="630"/>
      <c r="AQ11" s="630"/>
      <c r="AR11" s="630">
        <v>425</v>
      </c>
      <c r="AS11" s="630">
        <v>2</v>
      </c>
      <c r="AT11" s="630"/>
      <c r="AU11" s="630"/>
      <c r="AV11" s="630">
        <v>2</v>
      </c>
      <c r="AW11" s="630"/>
      <c r="AX11" s="630"/>
      <c r="AY11" s="630"/>
      <c r="AZ11" s="630"/>
      <c r="BA11" s="630"/>
      <c r="BB11" s="13">
        <v>10162</v>
      </c>
      <c r="BC11"/>
      <c r="BD11" s="13"/>
      <c r="BE11" s="14" t="s">
        <v>921</v>
      </c>
      <c r="BF11" s="13">
        <v>4107</v>
      </c>
      <c r="BG11" s="13">
        <v>3980</v>
      </c>
      <c r="BH11" s="13">
        <v>8087</v>
      </c>
      <c r="BJ11" s="14" t="s">
        <v>921</v>
      </c>
      <c r="BK11" s="13">
        <v>4086</v>
      </c>
      <c r="BL11" s="13">
        <v>3998</v>
      </c>
      <c r="BM11" s="13">
        <v>3</v>
      </c>
      <c r="BN11" s="13">
        <v>8087</v>
      </c>
      <c r="BP11" s="13"/>
      <c r="BQ11" s="14" t="s">
        <v>921</v>
      </c>
      <c r="BR11" s="13">
        <v>57</v>
      </c>
      <c r="BS11" s="13">
        <v>319</v>
      </c>
      <c r="BT11" s="13">
        <v>1070</v>
      </c>
      <c r="BU11" s="13">
        <v>500</v>
      </c>
      <c r="BV11" s="13">
        <v>3174</v>
      </c>
      <c r="BW11" s="13">
        <v>627</v>
      </c>
      <c r="BX11" s="13">
        <v>573</v>
      </c>
      <c r="BY11" s="13">
        <v>488</v>
      </c>
      <c r="BZ11" s="13">
        <v>443</v>
      </c>
      <c r="CA11" s="13">
        <v>308</v>
      </c>
      <c r="CB11" s="13">
        <v>226</v>
      </c>
      <c r="CC11" s="13">
        <v>140</v>
      </c>
      <c r="CD11" s="13">
        <v>162</v>
      </c>
      <c r="CE11" s="13"/>
      <c r="CF11" s="13">
        <v>8087</v>
      </c>
      <c r="CG11" s="13">
        <f t="shared" si="3"/>
        <v>1688</v>
      </c>
      <c r="CH11" s="361">
        <f t="shared" si="4"/>
        <v>1279</v>
      </c>
    </row>
    <row r="12" spans="1:86">
      <c r="A12" s="14" t="s">
        <v>922</v>
      </c>
      <c r="B12" s="13">
        <v>1576</v>
      </c>
      <c r="C12" s="13">
        <v>1192</v>
      </c>
      <c r="D12" s="13">
        <v>2768</v>
      </c>
      <c r="E12"/>
      <c r="I12" s="14" t="s">
        <v>922</v>
      </c>
      <c r="J12" s="13">
        <v>26</v>
      </c>
      <c r="K12" s="13">
        <v>130</v>
      </c>
      <c r="L12" s="13">
        <v>415</v>
      </c>
      <c r="M12" s="13">
        <v>243</v>
      </c>
      <c r="N12" s="13">
        <v>845</v>
      </c>
      <c r="O12" s="13">
        <v>159</v>
      </c>
      <c r="P12" s="13">
        <v>171</v>
      </c>
      <c r="Q12" s="13">
        <v>191</v>
      </c>
      <c r="R12" s="13">
        <v>170</v>
      </c>
      <c r="S12" s="13">
        <v>138</v>
      </c>
      <c r="T12" s="13">
        <v>115</v>
      </c>
      <c r="U12" s="13">
        <v>77</v>
      </c>
      <c r="V12" s="13">
        <v>88</v>
      </c>
      <c r="W12" s="13">
        <v>2768</v>
      </c>
      <c r="X12" s="13">
        <f t="shared" si="0"/>
        <v>1088</v>
      </c>
      <c r="Y12" s="13">
        <f t="shared" si="1"/>
        <v>521</v>
      </c>
      <c r="Z12" s="13">
        <f t="shared" si="2"/>
        <v>588</v>
      </c>
      <c r="AC12" s="14" t="s">
        <v>268</v>
      </c>
      <c r="AD12" s="630">
        <v>477</v>
      </c>
      <c r="AE12" s="630">
        <v>78</v>
      </c>
      <c r="AF12" s="630">
        <v>95</v>
      </c>
      <c r="AG12" s="630">
        <v>71</v>
      </c>
      <c r="AH12" s="630">
        <v>183341</v>
      </c>
      <c r="AI12" s="630">
        <v>14</v>
      </c>
      <c r="AJ12" s="630">
        <v>1264</v>
      </c>
      <c r="AK12" s="630">
        <v>548</v>
      </c>
      <c r="AL12" s="630">
        <v>6848</v>
      </c>
      <c r="AM12" s="630">
        <v>6</v>
      </c>
      <c r="AN12" s="630"/>
      <c r="AO12" s="630"/>
      <c r="AP12" s="630">
        <v>1</v>
      </c>
      <c r="AQ12" s="630">
        <v>3</v>
      </c>
      <c r="AR12" s="630">
        <v>21610</v>
      </c>
      <c r="AS12" s="630">
        <v>7</v>
      </c>
      <c r="AT12" s="630">
        <v>6232</v>
      </c>
      <c r="AU12" s="630">
        <v>30</v>
      </c>
      <c r="AV12" s="630">
        <v>384</v>
      </c>
      <c r="AW12" s="630"/>
      <c r="AX12" s="630"/>
      <c r="AY12" s="630">
        <v>86</v>
      </c>
      <c r="AZ12" s="630"/>
      <c r="BA12" s="630">
        <v>5</v>
      </c>
      <c r="BB12" s="13">
        <v>221100</v>
      </c>
      <c r="BC12"/>
      <c r="BD12" s="13"/>
      <c r="BE12" s="14" t="s">
        <v>922</v>
      </c>
      <c r="BF12" s="13">
        <v>869</v>
      </c>
      <c r="BG12" s="13">
        <v>614</v>
      </c>
      <c r="BH12" s="13">
        <v>1483</v>
      </c>
      <c r="BJ12" s="14" t="s">
        <v>922</v>
      </c>
      <c r="BK12" s="13">
        <v>769</v>
      </c>
      <c r="BL12" s="13">
        <v>714</v>
      </c>
      <c r="BM12" s="13"/>
      <c r="BN12" s="13">
        <v>1483</v>
      </c>
      <c r="BP12" s="13"/>
      <c r="BQ12" s="14" t="s">
        <v>922</v>
      </c>
      <c r="BR12" s="13">
        <v>12</v>
      </c>
      <c r="BS12" s="13">
        <v>71</v>
      </c>
      <c r="BT12" s="13">
        <v>230</v>
      </c>
      <c r="BU12" s="13">
        <v>116</v>
      </c>
      <c r="BV12" s="13">
        <v>631</v>
      </c>
      <c r="BW12" s="13">
        <v>104</v>
      </c>
      <c r="BX12" s="13">
        <v>100</v>
      </c>
      <c r="BY12" s="13">
        <v>79</v>
      </c>
      <c r="BZ12" s="13">
        <v>48</v>
      </c>
      <c r="CA12" s="13">
        <v>35</v>
      </c>
      <c r="CB12" s="13">
        <v>26</v>
      </c>
      <c r="CC12" s="13">
        <v>16</v>
      </c>
      <c r="CD12" s="13">
        <v>15</v>
      </c>
      <c r="CE12" s="13"/>
      <c r="CF12" s="13">
        <v>1483</v>
      </c>
      <c r="CG12" s="13">
        <f t="shared" si="3"/>
        <v>283</v>
      </c>
      <c r="CH12" s="361">
        <f t="shared" si="4"/>
        <v>140</v>
      </c>
    </row>
    <row r="13" spans="1:86">
      <c r="A13" s="14" t="s">
        <v>923</v>
      </c>
      <c r="B13" s="13">
        <v>1490</v>
      </c>
      <c r="C13" s="13">
        <v>7454</v>
      </c>
      <c r="D13" s="13">
        <v>8944</v>
      </c>
      <c r="E13"/>
      <c r="I13" s="14" t="s">
        <v>923</v>
      </c>
      <c r="J13" s="13">
        <v>104</v>
      </c>
      <c r="K13" s="13">
        <v>486</v>
      </c>
      <c r="L13" s="13">
        <v>1618</v>
      </c>
      <c r="M13" s="13">
        <v>877</v>
      </c>
      <c r="N13" s="13">
        <v>3196</v>
      </c>
      <c r="O13" s="13">
        <v>480</v>
      </c>
      <c r="P13" s="13">
        <v>482</v>
      </c>
      <c r="Q13" s="13">
        <v>494</v>
      </c>
      <c r="R13" s="13">
        <v>389</v>
      </c>
      <c r="S13" s="13">
        <v>284</v>
      </c>
      <c r="T13" s="13">
        <v>215</v>
      </c>
      <c r="U13" s="13">
        <v>128</v>
      </c>
      <c r="V13" s="13">
        <v>191</v>
      </c>
      <c r="W13" s="13">
        <v>8944</v>
      </c>
      <c r="X13" s="13">
        <f t="shared" si="0"/>
        <v>4073</v>
      </c>
      <c r="Y13" s="13">
        <f t="shared" si="1"/>
        <v>1456</v>
      </c>
      <c r="Z13" s="13">
        <f t="shared" si="2"/>
        <v>1207</v>
      </c>
      <c r="AC13" s="193" t="s">
        <v>939</v>
      </c>
      <c r="AD13" s="630">
        <v>62</v>
      </c>
      <c r="AE13" s="630">
        <v>1</v>
      </c>
      <c r="AF13" s="630"/>
      <c r="AG13" s="630">
        <v>2</v>
      </c>
      <c r="AH13" s="630">
        <v>21688</v>
      </c>
      <c r="AI13" s="630">
        <v>1</v>
      </c>
      <c r="AJ13" s="630">
        <v>15</v>
      </c>
      <c r="AK13" s="630">
        <v>64</v>
      </c>
      <c r="AL13" s="630">
        <v>531</v>
      </c>
      <c r="AM13" s="630"/>
      <c r="AN13" s="630"/>
      <c r="AO13" s="630"/>
      <c r="AP13" s="630"/>
      <c r="AQ13" s="630"/>
      <c r="AR13" s="630">
        <v>400</v>
      </c>
      <c r="AS13" s="630"/>
      <c r="AT13" s="630">
        <v>1543</v>
      </c>
      <c r="AU13" s="630"/>
      <c r="AV13" s="630">
        <v>45</v>
      </c>
      <c r="AW13" s="630"/>
      <c r="AX13" s="630"/>
      <c r="AY13" s="630">
        <v>7</v>
      </c>
      <c r="AZ13" s="630"/>
      <c r="BA13" s="630"/>
      <c r="BB13" s="13">
        <v>24359</v>
      </c>
      <c r="BC13"/>
      <c r="BD13" s="13"/>
      <c r="BE13" s="14" t="s">
        <v>923</v>
      </c>
      <c r="BF13" s="13">
        <v>557</v>
      </c>
      <c r="BG13" s="13">
        <v>393</v>
      </c>
      <c r="BH13" s="13">
        <v>950</v>
      </c>
      <c r="BJ13" s="14" t="s">
        <v>923</v>
      </c>
      <c r="BK13" s="13">
        <v>573</v>
      </c>
      <c r="BL13" s="13">
        <v>377</v>
      </c>
      <c r="BM13" s="13"/>
      <c r="BN13" s="13">
        <v>950</v>
      </c>
      <c r="BP13" s="13"/>
      <c r="BQ13" s="14" t="s">
        <v>923</v>
      </c>
      <c r="BR13" s="13">
        <v>4</v>
      </c>
      <c r="BS13" s="13">
        <v>32</v>
      </c>
      <c r="BT13" s="13">
        <v>120</v>
      </c>
      <c r="BU13" s="13">
        <v>68</v>
      </c>
      <c r="BV13" s="13">
        <v>488</v>
      </c>
      <c r="BW13" s="13">
        <v>51</v>
      </c>
      <c r="BX13" s="13">
        <v>52</v>
      </c>
      <c r="BY13" s="13">
        <v>37</v>
      </c>
      <c r="BZ13" s="13">
        <v>37</v>
      </c>
      <c r="CA13" s="13">
        <v>21</v>
      </c>
      <c r="CB13" s="13">
        <v>11</v>
      </c>
      <c r="CC13" s="13">
        <v>14</v>
      </c>
      <c r="CD13" s="13">
        <v>15</v>
      </c>
      <c r="CE13" s="13"/>
      <c r="CF13" s="13">
        <v>950</v>
      </c>
      <c r="CG13" s="13">
        <f t="shared" si="3"/>
        <v>140</v>
      </c>
      <c r="CH13" s="361">
        <f t="shared" si="4"/>
        <v>98</v>
      </c>
    </row>
    <row r="14" spans="1:86">
      <c r="A14" s="14" t="s">
        <v>924</v>
      </c>
      <c r="B14" s="13">
        <v>5220</v>
      </c>
      <c r="C14" s="13">
        <v>8747</v>
      </c>
      <c r="D14" s="13">
        <v>13967</v>
      </c>
      <c r="E14"/>
      <c r="I14" s="14" t="s">
        <v>924</v>
      </c>
      <c r="J14" s="13">
        <v>189</v>
      </c>
      <c r="K14" s="13">
        <v>922</v>
      </c>
      <c r="L14" s="13">
        <v>3017</v>
      </c>
      <c r="M14" s="13">
        <v>1331</v>
      </c>
      <c r="N14" s="13">
        <v>5389</v>
      </c>
      <c r="O14" s="13">
        <v>700</v>
      </c>
      <c r="P14" s="13">
        <v>638</v>
      </c>
      <c r="Q14" s="13">
        <v>517</v>
      </c>
      <c r="R14" s="13">
        <v>395</v>
      </c>
      <c r="S14" s="13">
        <v>284</v>
      </c>
      <c r="T14" s="13">
        <v>241</v>
      </c>
      <c r="U14" s="13">
        <v>150</v>
      </c>
      <c r="V14" s="13">
        <v>194</v>
      </c>
      <c r="W14" s="13">
        <v>13967</v>
      </c>
      <c r="X14" s="13">
        <f t="shared" si="0"/>
        <v>6720</v>
      </c>
      <c r="Y14" s="13">
        <f t="shared" si="1"/>
        <v>1855</v>
      </c>
      <c r="Z14" s="13">
        <f t="shared" si="2"/>
        <v>1264</v>
      </c>
      <c r="AC14" s="193" t="s">
        <v>949</v>
      </c>
      <c r="AD14" s="630">
        <v>228</v>
      </c>
      <c r="AE14" s="630">
        <v>57</v>
      </c>
      <c r="AF14" s="630">
        <v>49</v>
      </c>
      <c r="AG14" s="630">
        <v>10</v>
      </c>
      <c r="AH14" s="630">
        <v>62770</v>
      </c>
      <c r="AI14" s="630">
        <v>3</v>
      </c>
      <c r="AJ14" s="630">
        <v>334</v>
      </c>
      <c r="AK14" s="630">
        <v>249</v>
      </c>
      <c r="AL14" s="630">
        <v>2219</v>
      </c>
      <c r="AM14" s="630">
        <v>5</v>
      </c>
      <c r="AN14" s="630"/>
      <c r="AO14" s="630"/>
      <c r="AP14" s="630">
        <v>1</v>
      </c>
      <c r="AQ14" s="630">
        <v>1</v>
      </c>
      <c r="AR14" s="630">
        <v>5168</v>
      </c>
      <c r="AS14" s="630">
        <v>2</v>
      </c>
      <c r="AT14" s="630">
        <v>1391</v>
      </c>
      <c r="AU14" s="630">
        <v>7</v>
      </c>
      <c r="AV14" s="630">
        <v>193</v>
      </c>
      <c r="AW14" s="630"/>
      <c r="AX14" s="630"/>
      <c r="AY14" s="630">
        <v>53</v>
      </c>
      <c r="AZ14" s="630"/>
      <c r="BA14" s="630">
        <v>2</v>
      </c>
      <c r="BB14" s="13">
        <v>72742</v>
      </c>
      <c r="BC14"/>
      <c r="BD14" s="13"/>
      <c r="BE14" s="14" t="s">
        <v>924</v>
      </c>
      <c r="BF14" s="13">
        <v>931</v>
      </c>
      <c r="BG14" s="13">
        <v>705</v>
      </c>
      <c r="BH14" s="13">
        <v>1636</v>
      </c>
      <c r="BJ14" s="14" t="s">
        <v>924</v>
      </c>
      <c r="BK14" s="13">
        <v>1046</v>
      </c>
      <c r="BL14" s="13">
        <v>587</v>
      </c>
      <c r="BM14" s="13">
        <v>3</v>
      </c>
      <c r="BN14" s="13">
        <v>1636</v>
      </c>
      <c r="BP14" s="13"/>
      <c r="BQ14" s="14" t="s">
        <v>924</v>
      </c>
      <c r="BR14" s="13">
        <v>4</v>
      </c>
      <c r="BS14" s="13">
        <v>58</v>
      </c>
      <c r="BT14" s="13">
        <v>207</v>
      </c>
      <c r="BU14" s="13">
        <v>94</v>
      </c>
      <c r="BV14" s="13">
        <v>901</v>
      </c>
      <c r="BW14" s="13">
        <v>115</v>
      </c>
      <c r="BX14" s="13">
        <v>104</v>
      </c>
      <c r="BY14" s="13">
        <v>60</v>
      </c>
      <c r="BZ14" s="13">
        <v>39</v>
      </c>
      <c r="CA14" s="13">
        <v>20</v>
      </c>
      <c r="CB14" s="13">
        <v>17</v>
      </c>
      <c r="CC14" s="13">
        <v>7</v>
      </c>
      <c r="CD14" s="13">
        <v>10</v>
      </c>
      <c r="CE14" s="13"/>
      <c r="CF14" s="13">
        <v>1636</v>
      </c>
      <c r="CG14" s="13">
        <f t="shared" si="3"/>
        <v>279</v>
      </c>
      <c r="CH14" s="361">
        <f t="shared" si="4"/>
        <v>93</v>
      </c>
    </row>
    <row r="15" spans="1:86">
      <c r="A15" s="14" t="s">
        <v>925</v>
      </c>
      <c r="B15" s="13">
        <v>9324</v>
      </c>
      <c r="C15" s="13">
        <v>7749</v>
      </c>
      <c r="D15" s="13">
        <v>17073</v>
      </c>
      <c r="E15"/>
      <c r="I15" s="14" t="s">
        <v>925</v>
      </c>
      <c r="J15" s="13">
        <v>198</v>
      </c>
      <c r="K15" s="13">
        <v>919</v>
      </c>
      <c r="L15" s="13">
        <v>2954</v>
      </c>
      <c r="M15" s="13">
        <v>1411</v>
      </c>
      <c r="N15" s="13">
        <v>6394</v>
      </c>
      <c r="O15" s="13">
        <v>976</v>
      </c>
      <c r="P15" s="13">
        <v>935</v>
      </c>
      <c r="Q15" s="13">
        <v>851</v>
      </c>
      <c r="R15" s="13">
        <v>713</v>
      </c>
      <c r="S15" s="13">
        <v>513</v>
      </c>
      <c r="T15" s="13">
        <v>424</v>
      </c>
      <c r="U15" s="13">
        <v>296</v>
      </c>
      <c r="V15" s="13">
        <v>489</v>
      </c>
      <c r="W15" s="13">
        <v>17073</v>
      </c>
      <c r="X15" s="13">
        <f t="shared" si="0"/>
        <v>7805</v>
      </c>
      <c r="Y15" s="13">
        <f t="shared" si="1"/>
        <v>2762</v>
      </c>
      <c r="Z15" s="13">
        <f t="shared" si="2"/>
        <v>2435</v>
      </c>
      <c r="AC15" s="193" t="s">
        <v>959</v>
      </c>
      <c r="AD15" s="630">
        <v>47</v>
      </c>
      <c r="AE15" s="630">
        <v>2</v>
      </c>
      <c r="AF15" s="630">
        <v>29</v>
      </c>
      <c r="AG15" s="630">
        <v>24</v>
      </c>
      <c r="AH15" s="630">
        <v>38134</v>
      </c>
      <c r="AI15" s="630">
        <v>3</v>
      </c>
      <c r="AJ15" s="630">
        <v>433</v>
      </c>
      <c r="AK15" s="630">
        <v>69</v>
      </c>
      <c r="AL15" s="630">
        <v>775</v>
      </c>
      <c r="AM15" s="630"/>
      <c r="AN15" s="630"/>
      <c r="AO15" s="630"/>
      <c r="AP15" s="630"/>
      <c r="AQ15" s="630"/>
      <c r="AR15" s="630">
        <v>5516</v>
      </c>
      <c r="AS15" s="630">
        <v>1</v>
      </c>
      <c r="AT15" s="630">
        <v>1266</v>
      </c>
      <c r="AU15" s="630">
        <v>13</v>
      </c>
      <c r="AV15" s="630">
        <v>62</v>
      </c>
      <c r="AW15" s="630"/>
      <c r="AX15" s="630"/>
      <c r="AY15" s="630">
        <v>3</v>
      </c>
      <c r="AZ15" s="630"/>
      <c r="BA15" s="630"/>
      <c r="BB15" s="13">
        <v>46377</v>
      </c>
      <c r="BC15"/>
      <c r="BD15" s="13"/>
      <c r="BE15" s="14" t="s">
        <v>925</v>
      </c>
      <c r="BF15" s="13">
        <v>4524</v>
      </c>
      <c r="BG15" s="13">
        <v>4293</v>
      </c>
      <c r="BH15" s="13">
        <v>8817</v>
      </c>
      <c r="BJ15" s="14" t="s">
        <v>925</v>
      </c>
      <c r="BK15" s="13">
        <v>4782</v>
      </c>
      <c r="BL15" s="13">
        <v>4021</v>
      </c>
      <c r="BM15" s="13">
        <v>14</v>
      </c>
      <c r="BN15" s="13">
        <v>8817</v>
      </c>
      <c r="BP15" s="13"/>
      <c r="BQ15" s="14" t="s">
        <v>925</v>
      </c>
      <c r="BR15" s="13">
        <v>95</v>
      </c>
      <c r="BS15" s="13">
        <v>366</v>
      </c>
      <c r="BT15" s="13">
        <v>1212</v>
      </c>
      <c r="BU15" s="13">
        <v>569</v>
      </c>
      <c r="BV15" s="13">
        <v>3979</v>
      </c>
      <c r="BW15" s="13">
        <v>631</v>
      </c>
      <c r="BX15" s="13">
        <v>555</v>
      </c>
      <c r="BY15" s="13">
        <v>427</v>
      </c>
      <c r="BZ15" s="13">
        <v>328</v>
      </c>
      <c r="CA15" s="13">
        <v>234</v>
      </c>
      <c r="CB15" s="13">
        <v>170</v>
      </c>
      <c r="CC15" s="13">
        <v>111</v>
      </c>
      <c r="CD15" s="13">
        <v>140</v>
      </c>
      <c r="CE15" s="13"/>
      <c r="CF15" s="13">
        <v>8817</v>
      </c>
      <c r="CG15" s="13">
        <f t="shared" si="3"/>
        <v>1613</v>
      </c>
      <c r="CH15" s="361">
        <f t="shared" si="4"/>
        <v>983</v>
      </c>
    </row>
    <row r="16" spans="1:86">
      <c r="A16" s="14" t="s">
        <v>926</v>
      </c>
      <c r="B16" s="13">
        <v>1072</v>
      </c>
      <c r="C16" s="13">
        <v>4413</v>
      </c>
      <c r="D16" s="13">
        <v>5485</v>
      </c>
      <c r="E16"/>
      <c r="I16" s="14" t="s">
        <v>926</v>
      </c>
      <c r="J16" s="13">
        <v>65</v>
      </c>
      <c r="K16" s="13">
        <v>285</v>
      </c>
      <c r="L16" s="13">
        <v>938</v>
      </c>
      <c r="M16" s="13">
        <v>522</v>
      </c>
      <c r="N16" s="13">
        <v>1964</v>
      </c>
      <c r="O16" s="13">
        <v>343</v>
      </c>
      <c r="P16" s="13">
        <v>269</v>
      </c>
      <c r="Q16" s="13">
        <v>282</v>
      </c>
      <c r="R16" s="13">
        <v>243</v>
      </c>
      <c r="S16" s="13">
        <v>189</v>
      </c>
      <c r="T16" s="13">
        <v>122</v>
      </c>
      <c r="U16" s="13">
        <v>105</v>
      </c>
      <c r="V16" s="13">
        <v>158</v>
      </c>
      <c r="W16" s="13">
        <v>5485</v>
      </c>
      <c r="X16" s="13">
        <f t="shared" si="0"/>
        <v>2486</v>
      </c>
      <c r="Y16" s="13">
        <f t="shared" si="1"/>
        <v>894</v>
      </c>
      <c r="Z16" s="13">
        <f t="shared" si="2"/>
        <v>817</v>
      </c>
      <c r="AC16" s="193" t="s">
        <v>989</v>
      </c>
      <c r="AD16" s="630">
        <v>24</v>
      </c>
      <c r="AE16" s="630">
        <v>1</v>
      </c>
      <c r="AF16" s="630"/>
      <c r="AG16" s="630">
        <v>4</v>
      </c>
      <c r="AH16" s="630">
        <v>19812</v>
      </c>
      <c r="AI16" s="630">
        <v>2</v>
      </c>
      <c r="AJ16" s="630">
        <v>84</v>
      </c>
      <c r="AK16" s="630">
        <v>14</v>
      </c>
      <c r="AL16" s="630">
        <v>384</v>
      </c>
      <c r="AM16" s="630">
        <v>1</v>
      </c>
      <c r="AN16" s="630"/>
      <c r="AO16" s="630"/>
      <c r="AP16" s="630"/>
      <c r="AQ16" s="630">
        <v>2</v>
      </c>
      <c r="AR16" s="630">
        <v>3266</v>
      </c>
      <c r="AS16" s="630">
        <v>1</v>
      </c>
      <c r="AT16" s="630">
        <v>7</v>
      </c>
      <c r="AU16" s="630"/>
      <c r="AV16" s="630">
        <v>36</v>
      </c>
      <c r="AW16" s="630"/>
      <c r="AX16" s="630"/>
      <c r="AY16" s="630">
        <v>1</v>
      </c>
      <c r="AZ16" s="630"/>
      <c r="BA16" s="630"/>
      <c r="BB16" s="13">
        <v>23639</v>
      </c>
      <c r="BC16"/>
      <c r="BD16" s="13"/>
      <c r="BE16" s="14" t="s">
        <v>926</v>
      </c>
      <c r="BF16" s="13">
        <v>651</v>
      </c>
      <c r="BG16" s="13">
        <v>552</v>
      </c>
      <c r="BH16" s="13">
        <v>1203</v>
      </c>
      <c r="BJ16" s="14" t="s">
        <v>926</v>
      </c>
      <c r="BK16" s="13">
        <v>566</v>
      </c>
      <c r="BL16" s="13">
        <v>636</v>
      </c>
      <c r="BM16" s="13">
        <v>1</v>
      </c>
      <c r="BN16" s="13">
        <v>1203</v>
      </c>
      <c r="BP16" s="13"/>
      <c r="BQ16" s="14" t="s">
        <v>926</v>
      </c>
      <c r="BR16" s="13">
        <v>14</v>
      </c>
      <c r="BS16" s="13">
        <v>80</v>
      </c>
      <c r="BT16" s="13">
        <v>226</v>
      </c>
      <c r="BU16" s="13">
        <v>95</v>
      </c>
      <c r="BV16" s="13">
        <v>555</v>
      </c>
      <c r="BW16" s="13">
        <v>70</v>
      </c>
      <c r="BX16" s="13">
        <v>66</v>
      </c>
      <c r="BY16" s="13">
        <v>36</v>
      </c>
      <c r="BZ16" s="13">
        <v>21</v>
      </c>
      <c r="CA16" s="13">
        <v>16</v>
      </c>
      <c r="CB16" s="13">
        <v>9</v>
      </c>
      <c r="CC16" s="13">
        <v>5</v>
      </c>
      <c r="CD16" s="13">
        <v>10</v>
      </c>
      <c r="CE16" s="13"/>
      <c r="CF16" s="13">
        <v>1203</v>
      </c>
      <c r="CG16" s="13">
        <f t="shared" si="3"/>
        <v>172</v>
      </c>
      <c r="CH16" s="361">
        <f t="shared" si="4"/>
        <v>61</v>
      </c>
    </row>
    <row r="17" spans="1:86">
      <c r="A17" s="14" t="s">
        <v>927</v>
      </c>
      <c r="B17" s="13">
        <v>41449</v>
      </c>
      <c r="C17" s="13">
        <v>8261</v>
      </c>
      <c r="D17" s="13">
        <v>49710</v>
      </c>
      <c r="E17"/>
      <c r="I17" s="14" t="s">
        <v>927</v>
      </c>
      <c r="J17" s="13">
        <v>625</v>
      </c>
      <c r="K17" s="13">
        <v>3265</v>
      </c>
      <c r="L17" s="13">
        <v>9683</v>
      </c>
      <c r="M17" s="13">
        <v>4415</v>
      </c>
      <c r="N17" s="13">
        <v>18898</v>
      </c>
      <c r="O17" s="13">
        <v>2504</v>
      </c>
      <c r="P17" s="13">
        <v>2334</v>
      </c>
      <c r="Q17" s="13">
        <v>2167</v>
      </c>
      <c r="R17" s="13">
        <v>1739</v>
      </c>
      <c r="S17" s="13">
        <v>1361</v>
      </c>
      <c r="T17" s="13">
        <v>905</v>
      </c>
      <c r="U17" s="13">
        <v>799</v>
      </c>
      <c r="V17" s="13">
        <v>1015</v>
      </c>
      <c r="W17" s="13">
        <v>49710</v>
      </c>
      <c r="X17" s="13">
        <f t="shared" si="0"/>
        <v>23313</v>
      </c>
      <c r="Y17" s="13">
        <f t="shared" si="1"/>
        <v>7005</v>
      </c>
      <c r="Z17" s="13">
        <f t="shared" si="2"/>
        <v>5819</v>
      </c>
      <c r="AC17" s="193" t="s">
        <v>1023</v>
      </c>
      <c r="AD17" s="630">
        <v>106</v>
      </c>
      <c r="AE17" s="630">
        <v>7</v>
      </c>
      <c r="AF17" s="630">
        <v>13</v>
      </c>
      <c r="AG17" s="630">
        <v>22</v>
      </c>
      <c r="AH17" s="630">
        <v>24240</v>
      </c>
      <c r="AI17" s="630">
        <v>2</v>
      </c>
      <c r="AJ17" s="630">
        <v>107</v>
      </c>
      <c r="AK17" s="630">
        <v>131</v>
      </c>
      <c r="AL17" s="630">
        <v>2427</v>
      </c>
      <c r="AM17" s="630"/>
      <c r="AN17" s="630"/>
      <c r="AO17" s="630"/>
      <c r="AP17" s="630"/>
      <c r="AQ17" s="630"/>
      <c r="AR17" s="630">
        <v>3911</v>
      </c>
      <c r="AS17" s="630">
        <v>3</v>
      </c>
      <c r="AT17" s="630">
        <v>28</v>
      </c>
      <c r="AU17" s="630">
        <v>4</v>
      </c>
      <c r="AV17" s="630">
        <v>7</v>
      </c>
      <c r="AW17" s="630"/>
      <c r="AX17" s="630"/>
      <c r="AY17" s="630">
        <v>18</v>
      </c>
      <c r="AZ17" s="630"/>
      <c r="BA17" s="630">
        <v>2</v>
      </c>
      <c r="BB17" s="13">
        <v>31028</v>
      </c>
      <c r="BC17"/>
      <c r="BD17" s="13"/>
      <c r="BE17" s="14" t="s">
        <v>927</v>
      </c>
      <c r="BF17" s="13">
        <v>43852</v>
      </c>
      <c r="BG17" s="13">
        <v>41213</v>
      </c>
      <c r="BH17" s="13">
        <v>85065</v>
      </c>
      <c r="BJ17" s="14" t="s">
        <v>927</v>
      </c>
      <c r="BK17" s="13">
        <v>37774</v>
      </c>
      <c r="BL17" s="13">
        <v>47208</v>
      </c>
      <c r="BM17" s="13">
        <v>83</v>
      </c>
      <c r="BN17" s="13">
        <v>85065</v>
      </c>
      <c r="BP17" s="13"/>
      <c r="BQ17" s="14" t="s">
        <v>927</v>
      </c>
      <c r="BR17" s="13">
        <v>1145</v>
      </c>
      <c r="BS17" s="13">
        <v>5039</v>
      </c>
      <c r="BT17" s="13">
        <v>16065</v>
      </c>
      <c r="BU17" s="13">
        <v>7268</v>
      </c>
      <c r="BV17" s="13">
        <v>37355</v>
      </c>
      <c r="BW17" s="13">
        <v>5272</v>
      </c>
      <c r="BX17" s="13">
        <v>4578</v>
      </c>
      <c r="BY17" s="13">
        <v>3518</v>
      </c>
      <c r="BZ17" s="13">
        <v>2171</v>
      </c>
      <c r="CA17" s="13">
        <v>1155</v>
      </c>
      <c r="CB17" s="13">
        <v>676</v>
      </c>
      <c r="CC17" s="13">
        <v>460</v>
      </c>
      <c r="CD17" s="13">
        <v>363</v>
      </c>
      <c r="CE17" s="13"/>
      <c r="CF17" s="13">
        <v>85065</v>
      </c>
      <c r="CG17" s="13">
        <f t="shared" si="3"/>
        <v>13368</v>
      </c>
      <c r="CH17" s="361">
        <f t="shared" si="4"/>
        <v>4825</v>
      </c>
    </row>
    <row r="18" spans="1:86">
      <c r="A18" s="14" t="s">
        <v>928</v>
      </c>
      <c r="B18" s="13">
        <v>11956</v>
      </c>
      <c r="C18" s="13">
        <v>14423</v>
      </c>
      <c r="D18" s="13">
        <v>26379</v>
      </c>
      <c r="E18"/>
      <c r="I18" s="14" t="s">
        <v>928</v>
      </c>
      <c r="J18" s="13">
        <v>259</v>
      </c>
      <c r="K18" s="13">
        <v>1776</v>
      </c>
      <c r="L18" s="13">
        <v>5840</v>
      </c>
      <c r="M18" s="13">
        <v>2717</v>
      </c>
      <c r="N18" s="13">
        <v>9042</v>
      </c>
      <c r="O18" s="13">
        <v>1371</v>
      </c>
      <c r="P18" s="13">
        <v>1227</v>
      </c>
      <c r="Q18" s="13">
        <v>1065</v>
      </c>
      <c r="R18" s="13">
        <v>837</v>
      </c>
      <c r="S18" s="13">
        <v>676</v>
      </c>
      <c r="T18" s="13">
        <v>539</v>
      </c>
      <c r="U18" s="13">
        <v>402</v>
      </c>
      <c r="V18" s="13">
        <v>628</v>
      </c>
      <c r="W18" s="13">
        <v>26379</v>
      </c>
      <c r="X18" s="13">
        <f t="shared" si="0"/>
        <v>11759</v>
      </c>
      <c r="Y18" s="13">
        <f t="shared" si="1"/>
        <v>3663</v>
      </c>
      <c r="Z18" s="13">
        <f t="shared" si="2"/>
        <v>3082</v>
      </c>
      <c r="AC18" s="193" t="s">
        <v>1039</v>
      </c>
      <c r="AD18" s="630">
        <v>10</v>
      </c>
      <c r="AE18" s="630">
        <v>10</v>
      </c>
      <c r="AF18" s="630">
        <v>4</v>
      </c>
      <c r="AG18" s="630">
        <v>9</v>
      </c>
      <c r="AH18" s="630">
        <v>16697</v>
      </c>
      <c r="AI18" s="630">
        <v>3</v>
      </c>
      <c r="AJ18" s="630">
        <v>291</v>
      </c>
      <c r="AK18" s="630">
        <v>21</v>
      </c>
      <c r="AL18" s="630">
        <v>512</v>
      </c>
      <c r="AM18" s="630"/>
      <c r="AN18" s="630"/>
      <c r="AO18" s="630"/>
      <c r="AP18" s="630"/>
      <c r="AQ18" s="630"/>
      <c r="AR18" s="630">
        <v>3349</v>
      </c>
      <c r="AS18" s="630"/>
      <c r="AT18" s="630">
        <v>1997</v>
      </c>
      <c r="AU18" s="630">
        <v>6</v>
      </c>
      <c r="AV18" s="630">
        <v>41</v>
      </c>
      <c r="AW18" s="630"/>
      <c r="AX18" s="630"/>
      <c r="AY18" s="630">
        <v>4</v>
      </c>
      <c r="AZ18" s="630"/>
      <c r="BA18" s="630">
        <v>1</v>
      </c>
      <c r="BB18" s="13">
        <v>22955</v>
      </c>
      <c r="BC18"/>
      <c r="BD18" s="13"/>
      <c r="BE18" s="14" t="s">
        <v>928</v>
      </c>
      <c r="BF18" s="13">
        <v>1864</v>
      </c>
      <c r="BG18" s="13">
        <v>1618</v>
      </c>
      <c r="BH18" s="13">
        <v>3482</v>
      </c>
      <c r="BJ18" s="14" t="s">
        <v>928</v>
      </c>
      <c r="BK18" s="13">
        <v>1700</v>
      </c>
      <c r="BL18" s="13">
        <v>1782</v>
      </c>
      <c r="BM18" s="13"/>
      <c r="BN18" s="13">
        <v>3482</v>
      </c>
      <c r="BP18" s="13"/>
      <c r="BQ18" s="14" t="s">
        <v>928</v>
      </c>
      <c r="BR18" s="13">
        <v>43</v>
      </c>
      <c r="BS18" s="13">
        <v>172</v>
      </c>
      <c r="BT18" s="13">
        <v>607</v>
      </c>
      <c r="BU18" s="13">
        <v>254</v>
      </c>
      <c r="BV18" s="13">
        <v>1543</v>
      </c>
      <c r="BW18" s="13">
        <v>240</v>
      </c>
      <c r="BX18" s="13">
        <v>207</v>
      </c>
      <c r="BY18" s="13">
        <v>135</v>
      </c>
      <c r="BZ18" s="13">
        <v>101</v>
      </c>
      <c r="CA18" s="13">
        <v>79</v>
      </c>
      <c r="CB18" s="13">
        <v>42</v>
      </c>
      <c r="CC18" s="13">
        <v>26</v>
      </c>
      <c r="CD18" s="13">
        <v>33</v>
      </c>
      <c r="CE18" s="13"/>
      <c r="CF18" s="13">
        <v>3482</v>
      </c>
      <c r="CG18" s="13">
        <f t="shared" si="3"/>
        <v>582</v>
      </c>
      <c r="CH18" s="361">
        <f t="shared" si="4"/>
        <v>281</v>
      </c>
    </row>
    <row r="19" spans="1:86">
      <c r="A19" s="14" t="s">
        <v>929</v>
      </c>
      <c r="B19" s="13">
        <v>2275</v>
      </c>
      <c r="C19" s="13">
        <v>4414</v>
      </c>
      <c r="D19" s="13">
        <v>6689</v>
      </c>
      <c r="E19"/>
      <c r="I19" s="14" t="s">
        <v>929</v>
      </c>
      <c r="J19" s="13">
        <v>78</v>
      </c>
      <c r="K19" s="13">
        <v>397</v>
      </c>
      <c r="L19" s="13">
        <v>1275</v>
      </c>
      <c r="M19" s="13">
        <v>700</v>
      </c>
      <c r="N19" s="13">
        <v>2273</v>
      </c>
      <c r="O19" s="13">
        <v>355</v>
      </c>
      <c r="P19" s="13">
        <v>343</v>
      </c>
      <c r="Q19" s="13">
        <v>318</v>
      </c>
      <c r="R19" s="13">
        <v>295</v>
      </c>
      <c r="S19" s="13">
        <v>213</v>
      </c>
      <c r="T19" s="13">
        <v>176</v>
      </c>
      <c r="U19" s="13">
        <v>131</v>
      </c>
      <c r="V19" s="13">
        <v>135</v>
      </c>
      <c r="W19" s="13">
        <v>6689</v>
      </c>
      <c r="X19" s="13">
        <f t="shared" si="0"/>
        <v>2973</v>
      </c>
      <c r="Y19" s="13">
        <f t="shared" si="1"/>
        <v>1016</v>
      </c>
      <c r="Z19" s="13">
        <f t="shared" si="2"/>
        <v>950</v>
      </c>
      <c r="AC19" s="14" t="s">
        <v>290</v>
      </c>
      <c r="AD19" s="630">
        <v>270</v>
      </c>
      <c r="AE19" s="630">
        <v>175</v>
      </c>
      <c r="AF19" s="630">
        <v>140</v>
      </c>
      <c r="AG19" s="630">
        <v>125</v>
      </c>
      <c r="AH19" s="630">
        <v>227409</v>
      </c>
      <c r="AI19" s="630">
        <v>46</v>
      </c>
      <c r="AJ19" s="630">
        <v>1175</v>
      </c>
      <c r="AK19" s="630">
        <v>870</v>
      </c>
      <c r="AL19" s="630">
        <v>87912</v>
      </c>
      <c r="AM19" s="630">
        <v>7</v>
      </c>
      <c r="AN19" s="630">
        <v>3</v>
      </c>
      <c r="AO19" s="630">
        <v>1</v>
      </c>
      <c r="AP19" s="630">
        <v>30</v>
      </c>
      <c r="AQ19" s="630">
        <v>227</v>
      </c>
      <c r="AR19" s="630">
        <v>19457</v>
      </c>
      <c r="AS19" s="630">
        <v>19</v>
      </c>
      <c r="AT19" s="630">
        <v>13731</v>
      </c>
      <c r="AU19" s="630">
        <v>104</v>
      </c>
      <c r="AV19" s="630">
        <v>3206</v>
      </c>
      <c r="AW19" s="630"/>
      <c r="AX19" s="630">
        <v>1</v>
      </c>
      <c r="AY19" s="630">
        <v>90</v>
      </c>
      <c r="AZ19" s="630"/>
      <c r="BA19" s="630">
        <v>111</v>
      </c>
      <c r="BB19" s="13">
        <v>355109</v>
      </c>
      <c r="BC19"/>
      <c r="BD19" s="13"/>
      <c r="BE19" s="14" t="s">
        <v>929</v>
      </c>
      <c r="BF19" s="13">
        <v>264</v>
      </c>
      <c r="BG19" s="13">
        <v>225</v>
      </c>
      <c r="BH19" s="13">
        <v>489</v>
      </c>
      <c r="BJ19" s="14" t="s">
        <v>929</v>
      </c>
      <c r="BK19" s="13">
        <v>269</v>
      </c>
      <c r="BL19" s="13">
        <v>220</v>
      </c>
      <c r="BM19" s="13"/>
      <c r="BN19" s="13">
        <v>489</v>
      </c>
      <c r="BP19" s="13"/>
      <c r="BQ19" s="14" t="s">
        <v>929</v>
      </c>
      <c r="BR19" s="13">
        <v>3</v>
      </c>
      <c r="BS19" s="13">
        <v>30</v>
      </c>
      <c r="BT19" s="13">
        <v>84</v>
      </c>
      <c r="BU19" s="13">
        <v>32</v>
      </c>
      <c r="BV19" s="13">
        <v>214</v>
      </c>
      <c r="BW19" s="13">
        <v>30</v>
      </c>
      <c r="BX19" s="13">
        <v>26</v>
      </c>
      <c r="BY19" s="13">
        <v>27</v>
      </c>
      <c r="BZ19" s="13">
        <v>12</v>
      </c>
      <c r="CA19" s="13">
        <v>11</v>
      </c>
      <c r="CB19" s="13">
        <v>9</v>
      </c>
      <c r="CC19" s="13">
        <v>6</v>
      </c>
      <c r="CD19" s="13">
        <v>5</v>
      </c>
      <c r="CE19" s="13"/>
      <c r="CF19" s="13">
        <v>489</v>
      </c>
      <c r="CG19" s="13">
        <f t="shared" si="3"/>
        <v>83</v>
      </c>
      <c r="CH19" s="361">
        <f t="shared" si="4"/>
        <v>43</v>
      </c>
    </row>
    <row r="20" spans="1:86">
      <c r="A20" s="14" t="s">
        <v>930</v>
      </c>
      <c r="B20" s="13">
        <v>770</v>
      </c>
      <c r="C20" s="13">
        <v>2059</v>
      </c>
      <c r="D20" s="13">
        <v>2829</v>
      </c>
      <c r="E20"/>
      <c r="I20" s="14" t="s">
        <v>930</v>
      </c>
      <c r="J20" s="13">
        <v>18</v>
      </c>
      <c r="K20" s="13">
        <v>113</v>
      </c>
      <c r="L20" s="13">
        <v>333</v>
      </c>
      <c r="M20" s="13">
        <v>208</v>
      </c>
      <c r="N20" s="13">
        <v>802</v>
      </c>
      <c r="O20" s="13">
        <v>197</v>
      </c>
      <c r="P20" s="13">
        <v>221</v>
      </c>
      <c r="Q20" s="13">
        <v>228</v>
      </c>
      <c r="R20" s="13">
        <v>198</v>
      </c>
      <c r="S20" s="13">
        <v>167</v>
      </c>
      <c r="T20" s="13">
        <v>122</v>
      </c>
      <c r="U20" s="13">
        <v>102</v>
      </c>
      <c r="V20" s="13">
        <v>120</v>
      </c>
      <c r="W20" s="13">
        <v>2829</v>
      </c>
      <c r="X20" s="13">
        <f t="shared" si="0"/>
        <v>1010</v>
      </c>
      <c r="Y20" s="13">
        <f t="shared" si="1"/>
        <v>646</v>
      </c>
      <c r="Z20" s="13">
        <f t="shared" si="2"/>
        <v>709</v>
      </c>
      <c r="AC20" s="193" t="s">
        <v>927</v>
      </c>
      <c r="AD20" s="630">
        <v>26</v>
      </c>
      <c r="AE20" s="630">
        <v>118</v>
      </c>
      <c r="AF20" s="630">
        <v>54</v>
      </c>
      <c r="AG20" s="630">
        <v>31</v>
      </c>
      <c r="AH20" s="630">
        <v>37551</v>
      </c>
      <c r="AI20" s="630">
        <v>2</v>
      </c>
      <c r="AJ20" s="630">
        <v>95</v>
      </c>
      <c r="AK20" s="630">
        <v>241</v>
      </c>
      <c r="AL20" s="630">
        <v>5869</v>
      </c>
      <c r="AM20" s="630">
        <v>4</v>
      </c>
      <c r="AN20" s="630">
        <v>1</v>
      </c>
      <c r="AO20" s="630"/>
      <c r="AP20" s="630">
        <v>8</v>
      </c>
      <c r="AQ20" s="630">
        <v>211</v>
      </c>
      <c r="AR20" s="630">
        <v>4259</v>
      </c>
      <c r="AS20" s="630">
        <v>6</v>
      </c>
      <c r="AT20" s="630">
        <v>915</v>
      </c>
      <c r="AU20" s="630">
        <v>14</v>
      </c>
      <c r="AV20" s="630">
        <v>274</v>
      </c>
      <c r="AW20" s="630"/>
      <c r="AX20" s="630"/>
      <c r="AY20" s="630">
        <v>23</v>
      </c>
      <c r="AZ20" s="630"/>
      <c r="BA20" s="630">
        <v>8</v>
      </c>
      <c r="BB20" s="13">
        <v>49710</v>
      </c>
      <c r="BC20"/>
      <c r="BD20" s="13"/>
      <c r="BE20" s="14" t="s">
        <v>930</v>
      </c>
      <c r="BF20" s="13">
        <v>573</v>
      </c>
      <c r="BG20" s="13">
        <v>562</v>
      </c>
      <c r="BH20" s="13">
        <v>1135</v>
      </c>
      <c r="BJ20" s="14" t="s">
        <v>930</v>
      </c>
      <c r="BK20" s="13">
        <v>590</v>
      </c>
      <c r="BL20" s="13">
        <v>543</v>
      </c>
      <c r="BM20" s="13">
        <v>2</v>
      </c>
      <c r="BN20" s="13">
        <v>1135</v>
      </c>
      <c r="BP20" s="13"/>
      <c r="BQ20" s="14" t="s">
        <v>930</v>
      </c>
      <c r="BR20" s="13">
        <v>4</v>
      </c>
      <c r="BS20" s="13">
        <v>44</v>
      </c>
      <c r="BT20" s="13">
        <v>138</v>
      </c>
      <c r="BU20" s="13">
        <v>63</v>
      </c>
      <c r="BV20" s="13">
        <v>409</v>
      </c>
      <c r="BW20" s="13">
        <v>85</v>
      </c>
      <c r="BX20" s="13">
        <v>84</v>
      </c>
      <c r="BY20" s="13">
        <v>71</v>
      </c>
      <c r="BZ20" s="13">
        <v>64</v>
      </c>
      <c r="CA20" s="13">
        <v>59</v>
      </c>
      <c r="CB20" s="13">
        <v>44</v>
      </c>
      <c r="CC20" s="13">
        <v>33</v>
      </c>
      <c r="CD20" s="13">
        <v>37</v>
      </c>
      <c r="CE20" s="13"/>
      <c r="CF20" s="13">
        <v>1135</v>
      </c>
      <c r="CG20" s="13">
        <f t="shared" si="3"/>
        <v>240</v>
      </c>
      <c r="CH20" s="361">
        <f t="shared" si="4"/>
        <v>237</v>
      </c>
    </row>
    <row r="21" spans="1:86">
      <c r="A21" s="14" t="s">
        <v>931</v>
      </c>
      <c r="B21" s="13">
        <v>7898</v>
      </c>
      <c r="C21" s="13">
        <v>9463</v>
      </c>
      <c r="D21" s="13">
        <v>17361</v>
      </c>
      <c r="E21"/>
      <c r="I21" s="14" t="s">
        <v>931</v>
      </c>
      <c r="J21" s="13">
        <v>158</v>
      </c>
      <c r="K21" s="13">
        <v>727</v>
      </c>
      <c r="L21" s="13">
        <v>2500</v>
      </c>
      <c r="M21" s="13">
        <v>1498</v>
      </c>
      <c r="N21" s="13">
        <v>5860</v>
      </c>
      <c r="O21" s="13">
        <v>1143</v>
      </c>
      <c r="P21" s="13">
        <v>1257</v>
      </c>
      <c r="Q21" s="13">
        <v>1091</v>
      </c>
      <c r="R21" s="13">
        <v>910</v>
      </c>
      <c r="S21" s="13">
        <v>701</v>
      </c>
      <c r="T21" s="13">
        <v>558</v>
      </c>
      <c r="U21" s="13">
        <v>421</v>
      </c>
      <c r="V21" s="13">
        <v>537</v>
      </c>
      <c r="W21" s="13">
        <v>17361</v>
      </c>
      <c r="X21" s="13">
        <f t="shared" si="0"/>
        <v>7358</v>
      </c>
      <c r="Y21" s="13">
        <f t="shared" si="1"/>
        <v>3491</v>
      </c>
      <c r="Z21" s="13">
        <f t="shared" si="2"/>
        <v>3127</v>
      </c>
      <c r="AC21" s="193" t="s">
        <v>928</v>
      </c>
      <c r="AD21" s="630"/>
      <c r="AE21" s="630">
        <v>1</v>
      </c>
      <c r="AF21" s="630"/>
      <c r="AG21" s="630">
        <v>18</v>
      </c>
      <c r="AH21" s="630">
        <v>21751</v>
      </c>
      <c r="AI21" s="630">
        <v>2</v>
      </c>
      <c r="AJ21" s="630">
        <v>77</v>
      </c>
      <c r="AK21" s="630">
        <v>17</v>
      </c>
      <c r="AL21" s="630">
        <v>317</v>
      </c>
      <c r="AM21" s="630"/>
      <c r="AN21" s="630"/>
      <c r="AO21" s="630"/>
      <c r="AP21" s="630">
        <v>1</v>
      </c>
      <c r="AQ21" s="630"/>
      <c r="AR21" s="630">
        <v>3221</v>
      </c>
      <c r="AS21" s="630"/>
      <c r="AT21" s="630">
        <v>941</v>
      </c>
      <c r="AU21" s="630">
        <v>6</v>
      </c>
      <c r="AV21" s="630">
        <v>22</v>
      </c>
      <c r="AW21" s="630"/>
      <c r="AX21" s="630"/>
      <c r="AY21" s="630">
        <v>5</v>
      </c>
      <c r="AZ21" s="630"/>
      <c r="BA21" s="630"/>
      <c r="BB21" s="13">
        <v>26379</v>
      </c>
      <c r="BC21"/>
      <c r="BD21" s="13"/>
      <c r="BE21" s="14" t="s">
        <v>931</v>
      </c>
      <c r="BF21" s="13">
        <v>10973</v>
      </c>
      <c r="BG21" s="13">
        <v>10404</v>
      </c>
      <c r="BH21" s="13">
        <v>21377</v>
      </c>
      <c r="BJ21" s="14" t="s">
        <v>931</v>
      </c>
      <c r="BK21" s="13">
        <v>11155</v>
      </c>
      <c r="BL21" s="13">
        <v>10198</v>
      </c>
      <c r="BM21" s="13">
        <v>24</v>
      </c>
      <c r="BN21" s="13">
        <v>21377</v>
      </c>
      <c r="BP21" s="13"/>
      <c r="BQ21" s="14" t="s">
        <v>931</v>
      </c>
      <c r="BR21" s="13">
        <v>181</v>
      </c>
      <c r="BS21" s="13">
        <v>896</v>
      </c>
      <c r="BT21" s="13">
        <v>2955</v>
      </c>
      <c r="BU21" s="13">
        <v>1348</v>
      </c>
      <c r="BV21" s="13">
        <v>9163</v>
      </c>
      <c r="BW21" s="13">
        <v>1503</v>
      </c>
      <c r="BX21" s="13">
        <v>1385</v>
      </c>
      <c r="BY21" s="13">
        <v>1139</v>
      </c>
      <c r="BZ21" s="13">
        <v>831</v>
      </c>
      <c r="CA21" s="13">
        <v>694</v>
      </c>
      <c r="CB21" s="13">
        <v>513</v>
      </c>
      <c r="CC21" s="13">
        <v>365</v>
      </c>
      <c r="CD21" s="13">
        <v>404</v>
      </c>
      <c r="CE21" s="13"/>
      <c r="CF21" s="13">
        <v>21377</v>
      </c>
      <c r="CG21" s="13">
        <f t="shared" si="3"/>
        <v>4027</v>
      </c>
      <c r="CH21" s="361">
        <f t="shared" si="4"/>
        <v>2807</v>
      </c>
    </row>
    <row r="22" spans="1:86">
      <c r="A22" s="14" t="s">
        <v>932</v>
      </c>
      <c r="B22" s="13">
        <v>835</v>
      </c>
      <c r="C22" s="13">
        <v>2145</v>
      </c>
      <c r="D22" s="13">
        <v>2980</v>
      </c>
      <c r="E22"/>
      <c r="I22" s="14" t="s">
        <v>932</v>
      </c>
      <c r="J22" s="13">
        <v>23</v>
      </c>
      <c r="K22" s="13">
        <v>159</v>
      </c>
      <c r="L22" s="13">
        <v>528</v>
      </c>
      <c r="M22" s="13">
        <v>298</v>
      </c>
      <c r="N22" s="13">
        <v>1011</v>
      </c>
      <c r="O22" s="13">
        <v>209</v>
      </c>
      <c r="P22" s="13">
        <v>200</v>
      </c>
      <c r="Q22" s="13">
        <v>156</v>
      </c>
      <c r="R22" s="13">
        <v>127</v>
      </c>
      <c r="S22" s="13">
        <v>83</v>
      </c>
      <c r="T22" s="13">
        <v>68</v>
      </c>
      <c r="U22" s="13">
        <v>46</v>
      </c>
      <c r="V22" s="13">
        <v>72</v>
      </c>
      <c r="W22" s="13">
        <v>2980</v>
      </c>
      <c r="X22" s="13">
        <f t="shared" si="0"/>
        <v>1309</v>
      </c>
      <c r="Y22" s="13">
        <f t="shared" si="1"/>
        <v>565</v>
      </c>
      <c r="Z22" s="13">
        <f t="shared" si="2"/>
        <v>396</v>
      </c>
      <c r="AC22" s="193" t="s">
        <v>946</v>
      </c>
      <c r="AD22" s="630">
        <v>114</v>
      </c>
      <c r="AE22" s="630">
        <v>28</v>
      </c>
      <c r="AF22" s="630">
        <v>20</v>
      </c>
      <c r="AG22" s="630">
        <v>8</v>
      </c>
      <c r="AH22" s="630">
        <v>18878</v>
      </c>
      <c r="AI22" s="630">
        <v>2</v>
      </c>
      <c r="AJ22" s="630">
        <v>155</v>
      </c>
      <c r="AK22" s="630">
        <v>210</v>
      </c>
      <c r="AL22" s="630">
        <v>2613</v>
      </c>
      <c r="AM22" s="630"/>
      <c r="AN22" s="630"/>
      <c r="AO22" s="630"/>
      <c r="AP22" s="630">
        <v>7</v>
      </c>
      <c r="AQ22" s="630">
        <v>4</v>
      </c>
      <c r="AR22" s="630">
        <v>2072</v>
      </c>
      <c r="AS22" s="630">
        <v>9</v>
      </c>
      <c r="AT22" s="630">
        <v>42</v>
      </c>
      <c r="AU22" s="630">
        <v>39</v>
      </c>
      <c r="AV22" s="630">
        <v>92</v>
      </c>
      <c r="AW22" s="630"/>
      <c r="AX22" s="630"/>
      <c r="AY22" s="630">
        <v>11</v>
      </c>
      <c r="AZ22" s="630"/>
      <c r="BA22" s="630">
        <v>2</v>
      </c>
      <c r="BB22" s="13">
        <v>24306</v>
      </c>
      <c r="BC22"/>
      <c r="BD22" s="13"/>
      <c r="BE22" s="14" t="s">
        <v>932</v>
      </c>
      <c r="BF22" s="13">
        <v>510</v>
      </c>
      <c r="BG22" s="13">
        <v>497</v>
      </c>
      <c r="BH22" s="13">
        <v>1007</v>
      </c>
      <c r="BJ22" s="14" t="s">
        <v>932</v>
      </c>
      <c r="BK22" s="13">
        <v>459</v>
      </c>
      <c r="BL22" s="13">
        <v>547</v>
      </c>
      <c r="BM22" s="13">
        <v>1</v>
      </c>
      <c r="BN22" s="13">
        <v>1007</v>
      </c>
      <c r="BP22" s="13"/>
      <c r="BQ22" s="14" t="s">
        <v>932</v>
      </c>
      <c r="BR22" s="13">
        <v>13</v>
      </c>
      <c r="BS22" s="13">
        <v>36</v>
      </c>
      <c r="BT22" s="13">
        <v>184</v>
      </c>
      <c r="BU22" s="13">
        <v>100</v>
      </c>
      <c r="BV22" s="13">
        <v>400</v>
      </c>
      <c r="BW22" s="13">
        <v>85</v>
      </c>
      <c r="BX22" s="13">
        <v>63</v>
      </c>
      <c r="BY22" s="13">
        <v>48</v>
      </c>
      <c r="BZ22" s="13">
        <v>26</v>
      </c>
      <c r="CA22" s="13">
        <v>14</v>
      </c>
      <c r="CB22" s="13">
        <v>14</v>
      </c>
      <c r="CC22" s="13">
        <v>9</v>
      </c>
      <c r="CD22" s="13">
        <v>15</v>
      </c>
      <c r="CE22" s="13"/>
      <c r="CF22" s="13">
        <v>1007</v>
      </c>
      <c r="CG22" s="13">
        <f t="shared" si="3"/>
        <v>196</v>
      </c>
      <c r="CH22" s="361">
        <f t="shared" si="4"/>
        <v>78</v>
      </c>
    </row>
    <row r="23" spans="1:86">
      <c r="A23" s="14" t="s">
        <v>933</v>
      </c>
      <c r="B23" s="13">
        <v>90005</v>
      </c>
      <c r="C23" s="13">
        <v>3274</v>
      </c>
      <c r="D23" s="13">
        <v>93279</v>
      </c>
      <c r="E23"/>
      <c r="I23" s="14" t="s">
        <v>933</v>
      </c>
      <c r="J23" s="13">
        <v>852</v>
      </c>
      <c r="K23" s="13">
        <v>4365</v>
      </c>
      <c r="L23" s="13">
        <v>13771</v>
      </c>
      <c r="M23" s="13">
        <v>7567</v>
      </c>
      <c r="N23" s="13">
        <v>33929</v>
      </c>
      <c r="O23" s="13">
        <v>5392</v>
      </c>
      <c r="P23" s="13">
        <v>6423</v>
      </c>
      <c r="Q23" s="13">
        <v>6160</v>
      </c>
      <c r="R23" s="13">
        <v>4770</v>
      </c>
      <c r="S23" s="13">
        <v>3289</v>
      </c>
      <c r="T23" s="13">
        <v>2437</v>
      </c>
      <c r="U23" s="13">
        <v>1872</v>
      </c>
      <c r="V23" s="13">
        <v>2452</v>
      </c>
      <c r="W23" s="13">
        <v>93279</v>
      </c>
      <c r="X23" s="13">
        <f t="shared" si="0"/>
        <v>41496</v>
      </c>
      <c r="Y23" s="13">
        <f t="shared" si="1"/>
        <v>17975</v>
      </c>
      <c r="Z23" s="13">
        <f t="shared" si="2"/>
        <v>14820</v>
      </c>
      <c r="AC23" s="193" t="s">
        <v>950</v>
      </c>
      <c r="AD23" s="630">
        <v>11</v>
      </c>
      <c r="AE23" s="630">
        <v>6</v>
      </c>
      <c r="AF23" s="630">
        <v>35</v>
      </c>
      <c r="AG23" s="630">
        <v>35</v>
      </c>
      <c r="AH23" s="630">
        <v>26680</v>
      </c>
      <c r="AI23" s="630">
        <v>21</v>
      </c>
      <c r="AJ23" s="630">
        <v>507</v>
      </c>
      <c r="AK23" s="630">
        <v>89</v>
      </c>
      <c r="AL23" s="630">
        <v>3764</v>
      </c>
      <c r="AM23" s="630">
        <v>1</v>
      </c>
      <c r="AN23" s="630">
        <v>1</v>
      </c>
      <c r="AO23" s="630"/>
      <c r="AP23" s="630">
        <v>3</v>
      </c>
      <c r="AQ23" s="630">
        <v>3</v>
      </c>
      <c r="AR23" s="630">
        <v>1647</v>
      </c>
      <c r="AS23" s="630">
        <v>2</v>
      </c>
      <c r="AT23" s="630">
        <v>2356</v>
      </c>
      <c r="AU23" s="630">
        <v>4</v>
      </c>
      <c r="AV23" s="630">
        <v>212</v>
      </c>
      <c r="AW23" s="630"/>
      <c r="AX23" s="630">
        <v>1</v>
      </c>
      <c r="AY23" s="630">
        <v>9</v>
      </c>
      <c r="AZ23" s="630"/>
      <c r="BA23" s="630">
        <v>1</v>
      </c>
      <c r="BB23" s="13">
        <v>35388</v>
      </c>
      <c r="BC23"/>
      <c r="BD23" s="13"/>
      <c r="BE23" s="14" t="s">
        <v>933</v>
      </c>
      <c r="BF23" s="13">
        <v>143974</v>
      </c>
      <c r="BG23" s="13">
        <v>159672</v>
      </c>
      <c r="BH23" s="13">
        <v>303646</v>
      </c>
      <c r="BJ23" s="14" t="s">
        <v>933</v>
      </c>
      <c r="BK23" s="13">
        <v>163072</v>
      </c>
      <c r="BL23" s="13">
        <v>139740</v>
      </c>
      <c r="BM23" s="13">
        <v>834</v>
      </c>
      <c r="BN23" s="13">
        <v>303646</v>
      </c>
      <c r="BP23" s="13"/>
      <c r="BQ23" s="14" t="s">
        <v>933</v>
      </c>
      <c r="BR23" s="13">
        <v>2851</v>
      </c>
      <c r="BS23" s="13">
        <v>13495</v>
      </c>
      <c r="BT23" s="13">
        <v>39148</v>
      </c>
      <c r="BU23" s="13">
        <v>17923</v>
      </c>
      <c r="BV23" s="13">
        <v>133574</v>
      </c>
      <c r="BW23" s="13">
        <v>19524</v>
      </c>
      <c r="BX23" s="13">
        <v>20112</v>
      </c>
      <c r="BY23" s="13">
        <v>17056</v>
      </c>
      <c r="BZ23" s="13">
        <v>13617</v>
      </c>
      <c r="CA23" s="13">
        <v>10130</v>
      </c>
      <c r="CB23" s="13">
        <v>6572</v>
      </c>
      <c r="CC23" s="13">
        <v>4343</v>
      </c>
      <c r="CD23" s="13">
        <v>5301</v>
      </c>
      <c r="CE23" s="13"/>
      <c r="CF23" s="13">
        <v>303646</v>
      </c>
      <c r="CG23" s="13">
        <f t="shared" si="3"/>
        <v>56692</v>
      </c>
      <c r="CH23" s="361">
        <f t="shared" si="4"/>
        <v>39963</v>
      </c>
    </row>
    <row r="24" spans="1:86">
      <c r="A24" s="14" t="s">
        <v>934</v>
      </c>
      <c r="B24" s="13">
        <v>2634</v>
      </c>
      <c r="C24" s="13">
        <v>3949</v>
      </c>
      <c r="D24" s="13">
        <v>6583</v>
      </c>
      <c r="E24"/>
      <c r="I24" s="14" t="s">
        <v>934</v>
      </c>
      <c r="J24" s="13">
        <v>56</v>
      </c>
      <c r="K24" s="13">
        <v>327</v>
      </c>
      <c r="L24" s="13">
        <v>1132</v>
      </c>
      <c r="M24" s="13">
        <v>608</v>
      </c>
      <c r="N24" s="13">
        <v>2256</v>
      </c>
      <c r="O24" s="13">
        <v>399</v>
      </c>
      <c r="P24" s="13">
        <v>377</v>
      </c>
      <c r="Q24" s="13">
        <v>390</v>
      </c>
      <c r="R24" s="13">
        <v>323</v>
      </c>
      <c r="S24" s="13">
        <v>258</v>
      </c>
      <c r="T24" s="13">
        <v>190</v>
      </c>
      <c r="U24" s="13">
        <v>118</v>
      </c>
      <c r="V24" s="13">
        <v>149</v>
      </c>
      <c r="W24" s="13">
        <v>6583</v>
      </c>
      <c r="X24" s="13">
        <f t="shared" si="0"/>
        <v>2864</v>
      </c>
      <c r="Y24" s="13">
        <f t="shared" si="1"/>
        <v>1166</v>
      </c>
      <c r="Z24" s="13">
        <f t="shared" si="2"/>
        <v>1038</v>
      </c>
      <c r="AC24" s="193" t="s">
        <v>985</v>
      </c>
      <c r="AD24" s="630">
        <v>3</v>
      </c>
      <c r="AE24" s="630">
        <v>1</v>
      </c>
      <c r="AF24" s="630"/>
      <c r="AG24" s="630">
        <v>1</v>
      </c>
      <c r="AH24" s="630">
        <v>1425</v>
      </c>
      <c r="AI24" s="630"/>
      <c r="AJ24" s="630"/>
      <c r="AK24" s="630">
        <v>7</v>
      </c>
      <c r="AL24" s="630">
        <v>122</v>
      </c>
      <c r="AM24" s="630"/>
      <c r="AN24" s="630"/>
      <c r="AO24" s="630"/>
      <c r="AP24" s="630"/>
      <c r="AQ24" s="630"/>
      <c r="AR24" s="630">
        <v>726</v>
      </c>
      <c r="AS24" s="630"/>
      <c r="AT24" s="630">
        <v>2026</v>
      </c>
      <c r="AU24" s="630"/>
      <c r="AV24" s="630"/>
      <c r="AW24" s="630"/>
      <c r="AX24" s="630"/>
      <c r="AY24" s="630"/>
      <c r="AZ24" s="630"/>
      <c r="BA24" s="630">
        <v>2</v>
      </c>
      <c r="BB24" s="13">
        <v>4313</v>
      </c>
      <c r="BC24"/>
      <c r="BD24" s="13"/>
      <c r="BE24" s="14" t="s">
        <v>934</v>
      </c>
      <c r="BF24" s="13">
        <v>369</v>
      </c>
      <c r="BG24" s="13">
        <v>381</v>
      </c>
      <c r="BH24" s="13">
        <v>750</v>
      </c>
      <c r="BJ24" s="14" t="s">
        <v>934</v>
      </c>
      <c r="BK24" s="13">
        <v>385</v>
      </c>
      <c r="BL24" s="13">
        <v>364</v>
      </c>
      <c r="BM24" s="13">
        <v>1</v>
      </c>
      <c r="BN24" s="13">
        <v>750</v>
      </c>
      <c r="BP24" s="13"/>
      <c r="BQ24" s="14" t="s">
        <v>934</v>
      </c>
      <c r="BR24" s="13">
        <v>3</v>
      </c>
      <c r="BS24" s="13">
        <v>30</v>
      </c>
      <c r="BT24" s="13">
        <v>112</v>
      </c>
      <c r="BU24" s="13">
        <v>40</v>
      </c>
      <c r="BV24" s="13">
        <v>294</v>
      </c>
      <c r="BW24" s="13">
        <v>73</v>
      </c>
      <c r="BX24" s="13">
        <v>49</v>
      </c>
      <c r="BY24" s="13">
        <v>43</v>
      </c>
      <c r="BZ24" s="13">
        <v>43</v>
      </c>
      <c r="CA24" s="13">
        <v>22</v>
      </c>
      <c r="CB24" s="13">
        <v>20</v>
      </c>
      <c r="CC24" s="13">
        <v>6</v>
      </c>
      <c r="CD24" s="13">
        <v>15</v>
      </c>
      <c r="CE24" s="13"/>
      <c r="CF24" s="13">
        <v>750</v>
      </c>
      <c r="CG24" s="13">
        <f t="shared" si="3"/>
        <v>165</v>
      </c>
      <c r="CH24" s="361">
        <f t="shared" si="4"/>
        <v>106</v>
      </c>
    </row>
    <row r="25" spans="1:86">
      <c r="A25" s="14" t="s">
        <v>935</v>
      </c>
      <c r="B25" s="13">
        <v>4024</v>
      </c>
      <c r="C25" s="13">
        <v>10027</v>
      </c>
      <c r="D25" s="13">
        <v>14051</v>
      </c>
      <c r="E25"/>
      <c r="I25" s="14" t="s">
        <v>935</v>
      </c>
      <c r="J25" s="13">
        <v>153</v>
      </c>
      <c r="K25" s="13">
        <v>854</v>
      </c>
      <c r="L25" s="13">
        <v>2631</v>
      </c>
      <c r="M25" s="13">
        <v>1290</v>
      </c>
      <c r="N25" s="13">
        <v>5094</v>
      </c>
      <c r="O25" s="13">
        <v>853</v>
      </c>
      <c r="P25" s="13">
        <v>790</v>
      </c>
      <c r="Q25" s="13">
        <v>675</v>
      </c>
      <c r="R25" s="13">
        <v>561</v>
      </c>
      <c r="S25" s="13">
        <v>420</v>
      </c>
      <c r="T25" s="13">
        <v>288</v>
      </c>
      <c r="U25" s="13">
        <v>208</v>
      </c>
      <c r="V25" s="13">
        <v>234</v>
      </c>
      <c r="W25" s="13">
        <v>14051</v>
      </c>
      <c r="X25" s="13">
        <f t="shared" si="0"/>
        <v>6384</v>
      </c>
      <c r="Y25" s="13">
        <f t="shared" si="1"/>
        <v>2318</v>
      </c>
      <c r="Z25" s="13">
        <f t="shared" si="2"/>
        <v>1711</v>
      </c>
      <c r="AC25" s="193" t="s">
        <v>986</v>
      </c>
      <c r="AD25" s="630">
        <v>17</v>
      </c>
      <c r="AE25" s="630"/>
      <c r="AF25" s="630">
        <v>21</v>
      </c>
      <c r="AG25" s="630">
        <v>9</v>
      </c>
      <c r="AH25" s="630">
        <v>12810</v>
      </c>
      <c r="AI25" s="630"/>
      <c r="AJ25" s="630">
        <v>46</v>
      </c>
      <c r="AK25" s="630">
        <v>63</v>
      </c>
      <c r="AL25" s="630">
        <v>1162</v>
      </c>
      <c r="AM25" s="630"/>
      <c r="AN25" s="630"/>
      <c r="AO25" s="630"/>
      <c r="AP25" s="630">
        <v>2</v>
      </c>
      <c r="AQ25" s="630">
        <v>1</v>
      </c>
      <c r="AR25" s="630">
        <v>1989</v>
      </c>
      <c r="AS25" s="630"/>
      <c r="AT25" s="630">
        <v>2184</v>
      </c>
      <c r="AU25" s="630">
        <v>3</v>
      </c>
      <c r="AV25" s="630">
        <v>198</v>
      </c>
      <c r="AW25" s="630"/>
      <c r="AX25" s="630"/>
      <c r="AY25" s="630">
        <v>3</v>
      </c>
      <c r="AZ25" s="630"/>
      <c r="BA25" s="630">
        <v>4</v>
      </c>
      <c r="BB25" s="13">
        <v>18512</v>
      </c>
      <c r="BC25"/>
      <c r="BD25" s="13"/>
      <c r="BE25" s="14" t="s">
        <v>935</v>
      </c>
      <c r="BF25" s="13">
        <v>604</v>
      </c>
      <c r="BG25" s="13">
        <v>590</v>
      </c>
      <c r="BH25" s="13">
        <v>1194</v>
      </c>
      <c r="BJ25" s="14" t="s">
        <v>935</v>
      </c>
      <c r="BK25" s="13">
        <v>625</v>
      </c>
      <c r="BL25" s="13">
        <v>568</v>
      </c>
      <c r="BM25" s="13">
        <v>1</v>
      </c>
      <c r="BN25" s="13">
        <v>1194</v>
      </c>
      <c r="BP25" s="13"/>
      <c r="BQ25" s="14" t="s">
        <v>935</v>
      </c>
      <c r="BR25" s="13">
        <v>7</v>
      </c>
      <c r="BS25" s="13">
        <v>41</v>
      </c>
      <c r="BT25" s="13">
        <v>185</v>
      </c>
      <c r="BU25" s="13">
        <v>90</v>
      </c>
      <c r="BV25" s="13">
        <v>504</v>
      </c>
      <c r="BW25" s="13">
        <v>97</v>
      </c>
      <c r="BX25" s="13">
        <v>74</v>
      </c>
      <c r="BY25" s="13">
        <v>69</v>
      </c>
      <c r="BZ25" s="13">
        <v>45</v>
      </c>
      <c r="CA25" s="13">
        <v>32</v>
      </c>
      <c r="CB25" s="13">
        <v>19</v>
      </c>
      <c r="CC25" s="13">
        <v>13</v>
      </c>
      <c r="CD25" s="13">
        <v>18</v>
      </c>
      <c r="CE25" s="13"/>
      <c r="CF25" s="13">
        <v>1194</v>
      </c>
      <c r="CG25" s="13">
        <f t="shared" si="3"/>
        <v>240</v>
      </c>
      <c r="CH25" s="361">
        <f t="shared" si="4"/>
        <v>127</v>
      </c>
    </row>
    <row r="26" spans="1:86">
      <c r="A26" s="14" t="s">
        <v>936</v>
      </c>
      <c r="B26" s="13">
        <v>10703</v>
      </c>
      <c r="C26" s="13">
        <v>8287</v>
      </c>
      <c r="D26" s="13">
        <v>18990</v>
      </c>
      <c r="E26"/>
      <c r="I26" s="14" t="s">
        <v>936</v>
      </c>
      <c r="J26" s="13">
        <v>200</v>
      </c>
      <c r="K26" s="13">
        <v>978</v>
      </c>
      <c r="L26" s="13">
        <v>3149</v>
      </c>
      <c r="M26" s="13">
        <v>1689</v>
      </c>
      <c r="N26" s="13">
        <v>6385</v>
      </c>
      <c r="O26" s="13">
        <v>1180</v>
      </c>
      <c r="P26" s="13">
        <v>1229</v>
      </c>
      <c r="Q26" s="13">
        <v>1130</v>
      </c>
      <c r="R26" s="13">
        <v>1017</v>
      </c>
      <c r="S26" s="13">
        <v>704</v>
      </c>
      <c r="T26" s="13">
        <v>510</v>
      </c>
      <c r="U26" s="13">
        <v>381</v>
      </c>
      <c r="V26" s="13">
        <v>438</v>
      </c>
      <c r="W26" s="13">
        <v>18990</v>
      </c>
      <c r="X26" s="13">
        <f t="shared" si="0"/>
        <v>8074</v>
      </c>
      <c r="Y26" s="13">
        <f t="shared" si="1"/>
        <v>3539</v>
      </c>
      <c r="Z26" s="13">
        <f t="shared" si="2"/>
        <v>3050</v>
      </c>
      <c r="AC26" s="193" t="s">
        <v>988</v>
      </c>
      <c r="AD26" s="630">
        <v>60</v>
      </c>
      <c r="AE26" s="630">
        <v>6</v>
      </c>
      <c r="AF26" s="630"/>
      <c r="AG26" s="630">
        <v>2</v>
      </c>
      <c r="AH26" s="630">
        <v>39661</v>
      </c>
      <c r="AI26" s="630">
        <v>1</v>
      </c>
      <c r="AJ26" s="630">
        <v>18</v>
      </c>
      <c r="AK26" s="630">
        <v>34</v>
      </c>
      <c r="AL26" s="630">
        <v>1451</v>
      </c>
      <c r="AM26" s="630"/>
      <c r="AN26" s="630"/>
      <c r="AO26" s="630"/>
      <c r="AP26" s="630"/>
      <c r="AQ26" s="630">
        <v>1</v>
      </c>
      <c r="AR26" s="630">
        <v>535</v>
      </c>
      <c r="AS26" s="630">
        <v>1</v>
      </c>
      <c r="AT26" s="630">
        <v>2408</v>
      </c>
      <c r="AU26" s="630">
        <v>5</v>
      </c>
      <c r="AV26" s="630">
        <v>2119</v>
      </c>
      <c r="AW26" s="630"/>
      <c r="AX26" s="630"/>
      <c r="AY26" s="630">
        <v>1</v>
      </c>
      <c r="AZ26" s="630"/>
      <c r="BA26" s="630">
        <v>1</v>
      </c>
      <c r="BB26" s="13">
        <v>46304</v>
      </c>
      <c r="BC26"/>
      <c r="BD26" s="13"/>
      <c r="BE26" s="14" t="s">
        <v>936</v>
      </c>
      <c r="BF26" s="13">
        <v>3647</v>
      </c>
      <c r="BG26" s="13">
        <v>3590</v>
      </c>
      <c r="BH26" s="13">
        <v>7237</v>
      </c>
      <c r="BJ26" s="14" t="s">
        <v>936</v>
      </c>
      <c r="BK26" s="13">
        <v>3691</v>
      </c>
      <c r="BL26" s="13">
        <v>3539</v>
      </c>
      <c r="BM26" s="13">
        <v>7</v>
      </c>
      <c r="BN26" s="13">
        <v>7237</v>
      </c>
      <c r="BP26" s="13"/>
      <c r="BQ26" s="14" t="s">
        <v>936</v>
      </c>
      <c r="BR26" s="13">
        <v>56</v>
      </c>
      <c r="BS26" s="13">
        <v>285</v>
      </c>
      <c r="BT26" s="13">
        <v>976</v>
      </c>
      <c r="BU26" s="13">
        <v>484</v>
      </c>
      <c r="BV26" s="13">
        <v>2886</v>
      </c>
      <c r="BW26" s="13">
        <v>508</v>
      </c>
      <c r="BX26" s="13">
        <v>556</v>
      </c>
      <c r="BY26" s="13">
        <v>457</v>
      </c>
      <c r="BZ26" s="13">
        <v>339</v>
      </c>
      <c r="CA26" s="13">
        <v>248</v>
      </c>
      <c r="CB26" s="13">
        <v>190</v>
      </c>
      <c r="CC26" s="13">
        <v>117</v>
      </c>
      <c r="CD26" s="13">
        <v>135</v>
      </c>
      <c r="CE26" s="13"/>
      <c r="CF26" s="13">
        <v>7237</v>
      </c>
      <c r="CG26" s="13">
        <f t="shared" si="3"/>
        <v>1521</v>
      </c>
      <c r="CH26" s="361">
        <f t="shared" si="4"/>
        <v>1029</v>
      </c>
    </row>
    <row r="27" spans="1:86">
      <c r="A27" s="14" t="s">
        <v>937</v>
      </c>
      <c r="B27" s="13">
        <v>1924</v>
      </c>
      <c r="C27" s="13">
        <v>4079</v>
      </c>
      <c r="D27" s="13">
        <v>6003</v>
      </c>
      <c r="E27"/>
      <c r="I27" s="14" t="s">
        <v>937</v>
      </c>
      <c r="J27" s="13">
        <v>88</v>
      </c>
      <c r="K27" s="13">
        <v>387</v>
      </c>
      <c r="L27" s="13">
        <v>1316</v>
      </c>
      <c r="M27" s="13">
        <v>601</v>
      </c>
      <c r="N27" s="13">
        <v>2158</v>
      </c>
      <c r="O27" s="13">
        <v>269</v>
      </c>
      <c r="P27" s="13">
        <v>277</v>
      </c>
      <c r="Q27" s="13">
        <v>273</v>
      </c>
      <c r="R27" s="13">
        <v>208</v>
      </c>
      <c r="S27" s="13">
        <v>148</v>
      </c>
      <c r="T27" s="13">
        <v>100</v>
      </c>
      <c r="U27" s="13">
        <v>71</v>
      </c>
      <c r="V27" s="13">
        <v>107</v>
      </c>
      <c r="W27" s="13">
        <v>6003</v>
      </c>
      <c r="X27" s="13">
        <f t="shared" si="0"/>
        <v>2759</v>
      </c>
      <c r="Y27" s="13">
        <f t="shared" si="1"/>
        <v>819</v>
      </c>
      <c r="Z27" s="13">
        <f t="shared" si="2"/>
        <v>634</v>
      </c>
      <c r="AC27" s="193" t="s">
        <v>1008</v>
      </c>
      <c r="AD27" s="630">
        <v>9</v>
      </c>
      <c r="AE27" s="630">
        <v>4</v>
      </c>
      <c r="AF27" s="630">
        <v>4</v>
      </c>
      <c r="AG27" s="630">
        <v>2</v>
      </c>
      <c r="AH27" s="630">
        <v>17143</v>
      </c>
      <c r="AI27" s="630">
        <v>1</v>
      </c>
      <c r="AJ27" s="630">
        <v>106</v>
      </c>
      <c r="AK27" s="630">
        <v>4</v>
      </c>
      <c r="AL27" s="630">
        <v>125</v>
      </c>
      <c r="AM27" s="630"/>
      <c r="AN27" s="630"/>
      <c r="AO27" s="630"/>
      <c r="AP27" s="630">
        <v>3</v>
      </c>
      <c r="AQ27" s="630"/>
      <c r="AR27" s="630">
        <v>2549</v>
      </c>
      <c r="AS27" s="630"/>
      <c r="AT27" s="630">
        <v>345</v>
      </c>
      <c r="AU27" s="630">
        <v>3</v>
      </c>
      <c r="AV27" s="630">
        <v>32</v>
      </c>
      <c r="AW27" s="630"/>
      <c r="AX27" s="630"/>
      <c r="AY27" s="630"/>
      <c r="AZ27" s="630"/>
      <c r="BA27" s="630"/>
      <c r="BB27" s="13">
        <v>20330</v>
      </c>
      <c r="BC27"/>
      <c r="BD27" s="13"/>
      <c r="BE27" s="14" t="s">
        <v>937</v>
      </c>
      <c r="BF27" s="13">
        <v>453</v>
      </c>
      <c r="BG27" s="13">
        <v>339</v>
      </c>
      <c r="BH27" s="13">
        <v>792</v>
      </c>
      <c r="BJ27" s="14" t="s">
        <v>937</v>
      </c>
      <c r="BK27" s="13">
        <v>492</v>
      </c>
      <c r="BL27" s="13">
        <v>299</v>
      </c>
      <c r="BM27" s="13">
        <v>1</v>
      </c>
      <c r="BN27" s="13">
        <v>792</v>
      </c>
      <c r="BP27" s="13"/>
      <c r="BQ27" s="14" t="s">
        <v>937</v>
      </c>
      <c r="BR27" s="13">
        <v>1</v>
      </c>
      <c r="BS27" s="13">
        <v>38</v>
      </c>
      <c r="BT27" s="13">
        <v>129</v>
      </c>
      <c r="BU27" s="13">
        <v>55</v>
      </c>
      <c r="BV27" s="13">
        <v>445</v>
      </c>
      <c r="BW27" s="13">
        <v>39</v>
      </c>
      <c r="BX27" s="13">
        <v>34</v>
      </c>
      <c r="BY27" s="13">
        <v>23</v>
      </c>
      <c r="BZ27" s="13">
        <v>12</v>
      </c>
      <c r="CA27" s="13">
        <v>7</v>
      </c>
      <c r="CB27" s="13">
        <v>3</v>
      </c>
      <c r="CC27" s="13">
        <v>4</v>
      </c>
      <c r="CD27" s="13">
        <v>2</v>
      </c>
      <c r="CE27" s="13"/>
      <c r="CF27" s="13">
        <v>792</v>
      </c>
      <c r="CG27" s="13">
        <f t="shared" si="3"/>
        <v>96</v>
      </c>
      <c r="CH27" s="361">
        <f t="shared" si="4"/>
        <v>28</v>
      </c>
    </row>
    <row r="28" spans="1:86">
      <c r="A28" s="14" t="s">
        <v>938</v>
      </c>
      <c r="B28" s="13">
        <v>1746</v>
      </c>
      <c r="C28" s="13">
        <v>3842</v>
      </c>
      <c r="D28" s="13">
        <v>5588</v>
      </c>
      <c r="E28"/>
      <c r="I28" s="14" t="s">
        <v>938</v>
      </c>
      <c r="J28" s="13">
        <v>66</v>
      </c>
      <c r="K28" s="13">
        <v>343</v>
      </c>
      <c r="L28" s="13">
        <v>1079</v>
      </c>
      <c r="M28" s="13">
        <v>494</v>
      </c>
      <c r="N28" s="13">
        <v>1897</v>
      </c>
      <c r="O28" s="13">
        <v>309</v>
      </c>
      <c r="P28" s="13">
        <v>301</v>
      </c>
      <c r="Q28" s="13">
        <v>239</v>
      </c>
      <c r="R28" s="13">
        <v>222</v>
      </c>
      <c r="S28" s="13">
        <v>165</v>
      </c>
      <c r="T28" s="13">
        <v>135</v>
      </c>
      <c r="U28" s="13">
        <v>138</v>
      </c>
      <c r="V28" s="13">
        <v>200</v>
      </c>
      <c r="W28" s="13">
        <v>5588</v>
      </c>
      <c r="X28" s="13">
        <f t="shared" si="0"/>
        <v>2391</v>
      </c>
      <c r="Y28" s="13">
        <f t="shared" si="1"/>
        <v>849</v>
      </c>
      <c r="Z28" s="13">
        <f t="shared" si="2"/>
        <v>860</v>
      </c>
      <c r="AC28" s="193" t="s">
        <v>1011</v>
      </c>
      <c r="AD28" s="630">
        <v>7</v>
      </c>
      <c r="AE28" s="630">
        <v>3</v>
      </c>
      <c r="AF28" s="630">
        <v>1</v>
      </c>
      <c r="AG28" s="630">
        <v>14</v>
      </c>
      <c r="AH28" s="630">
        <v>13043</v>
      </c>
      <c r="AI28" s="630">
        <v>10</v>
      </c>
      <c r="AJ28" s="630">
        <v>39</v>
      </c>
      <c r="AK28" s="630">
        <v>93</v>
      </c>
      <c r="AL28" s="630">
        <v>14938</v>
      </c>
      <c r="AM28" s="630">
        <v>1</v>
      </c>
      <c r="AN28" s="630">
        <v>1</v>
      </c>
      <c r="AO28" s="630">
        <v>1</v>
      </c>
      <c r="AP28" s="630">
        <v>1</v>
      </c>
      <c r="AQ28" s="630"/>
      <c r="AR28" s="630">
        <v>2240</v>
      </c>
      <c r="AS28" s="630">
        <v>1</v>
      </c>
      <c r="AT28" s="630">
        <v>5</v>
      </c>
      <c r="AU28" s="630">
        <v>12</v>
      </c>
      <c r="AV28" s="630">
        <v>105</v>
      </c>
      <c r="AW28" s="630"/>
      <c r="AX28" s="630"/>
      <c r="AY28" s="630">
        <v>2</v>
      </c>
      <c r="AZ28" s="630"/>
      <c r="BA28" s="630"/>
      <c r="BB28" s="13">
        <v>30517</v>
      </c>
      <c r="BC28"/>
      <c r="BD28" s="13"/>
      <c r="BE28" s="14" t="s">
        <v>938</v>
      </c>
      <c r="BF28" s="13">
        <v>1082</v>
      </c>
      <c r="BG28" s="13">
        <v>773</v>
      </c>
      <c r="BH28" s="13">
        <v>1855</v>
      </c>
      <c r="BJ28" s="14" t="s">
        <v>938</v>
      </c>
      <c r="BK28" s="13">
        <v>1065</v>
      </c>
      <c r="BL28" s="13">
        <v>790</v>
      </c>
      <c r="BM28" s="13"/>
      <c r="BN28" s="13">
        <v>1855</v>
      </c>
      <c r="BP28" s="13"/>
      <c r="BQ28" s="14" t="s">
        <v>938</v>
      </c>
      <c r="BR28" s="13">
        <v>15</v>
      </c>
      <c r="BS28" s="13">
        <v>88</v>
      </c>
      <c r="BT28" s="13">
        <v>270</v>
      </c>
      <c r="BU28" s="13">
        <v>135</v>
      </c>
      <c r="BV28" s="13">
        <v>992</v>
      </c>
      <c r="BW28" s="13">
        <v>107</v>
      </c>
      <c r="BX28" s="13">
        <v>95</v>
      </c>
      <c r="BY28" s="13">
        <v>56</v>
      </c>
      <c r="BZ28" s="13">
        <v>40</v>
      </c>
      <c r="CA28" s="13">
        <v>20</v>
      </c>
      <c r="CB28" s="13">
        <v>7</v>
      </c>
      <c r="CC28" s="13">
        <v>16</v>
      </c>
      <c r="CD28" s="13">
        <v>14</v>
      </c>
      <c r="CE28" s="13"/>
      <c r="CF28" s="13">
        <v>1855</v>
      </c>
      <c r="CG28" s="13">
        <f t="shared" si="3"/>
        <v>258</v>
      </c>
      <c r="CH28" s="361">
        <f t="shared" si="4"/>
        <v>97</v>
      </c>
    </row>
    <row r="29" spans="1:86">
      <c r="A29" s="14" t="s">
        <v>939</v>
      </c>
      <c r="B29" s="13">
        <v>15838</v>
      </c>
      <c r="C29" s="13">
        <v>8521</v>
      </c>
      <c r="D29" s="13">
        <v>24359</v>
      </c>
      <c r="E29"/>
      <c r="I29" s="14" t="s">
        <v>939</v>
      </c>
      <c r="J29" s="13">
        <v>320</v>
      </c>
      <c r="K29" s="13">
        <v>1795</v>
      </c>
      <c r="L29" s="13">
        <v>6178</v>
      </c>
      <c r="M29" s="13">
        <v>2404</v>
      </c>
      <c r="N29" s="13">
        <v>8060</v>
      </c>
      <c r="O29" s="13">
        <v>1189</v>
      </c>
      <c r="P29" s="13">
        <v>1053</v>
      </c>
      <c r="Q29" s="13">
        <v>927</v>
      </c>
      <c r="R29" s="13">
        <v>680</v>
      </c>
      <c r="S29" s="13">
        <v>574</v>
      </c>
      <c r="T29" s="13">
        <v>397</v>
      </c>
      <c r="U29" s="13">
        <v>346</v>
      </c>
      <c r="V29" s="13">
        <v>436</v>
      </c>
      <c r="W29" s="13">
        <v>24359</v>
      </c>
      <c r="X29" s="13">
        <f t="shared" si="0"/>
        <v>10464</v>
      </c>
      <c r="Y29" s="13">
        <f t="shared" si="1"/>
        <v>3169</v>
      </c>
      <c r="Z29" s="13">
        <f t="shared" si="2"/>
        <v>2433</v>
      </c>
      <c r="AC29" s="193" t="s">
        <v>1027</v>
      </c>
      <c r="AD29" s="630">
        <v>5</v>
      </c>
      <c r="AE29" s="630">
        <v>6</v>
      </c>
      <c r="AF29" s="630">
        <v>5</v>
      </c>
      <c r="AG29" s="630">
        <v>5</v>
      </c>
      <c r="AH29" s="630">
        <v>32507</v>
      </c>
      <c r="AI29" s="630">
        <v>7</v>
      </c>
      <c r="AJ29" s="630">
        <v>132</v>
      </c>
      <c r="AK29" s="630">
        <v>112</v>
      </c>
      <c r="AL29" s="630">
        <v>57499</v>
      </c>
      <c r="AM29" s="630">
        <v>1</v>
      </c>
      <c r="AN29" s="630"/>
      <c r="AO29" s="630"/>
      <c r="AP29" s="630">
        <v>3</v>
      </c>
      <c r="AQ29" s="630">
        <v>7</v>
      </c>
      <c r="AR29" s="630">
        <v>204</v>
      </c>
      <c r="AS29" s="630"/>
      <c r="AT29" s="630">
        <v>1627</v>
      </c>
      <c r="AU29" s="630">
        <v>16</v>
      </c>
      <c r="AV29" s="630">
        <v>151</v>
      </c>
      <c r="AW29" s="630"/>
      <c r="AX29" s="630"/>
      <c r="AY29" s="630">
        <v>36</v>
      </c>
      <c r="AZ29" s="630"/>
      <c r="BA29" s="630"/>
      <c r="BB29" s="13">
        <v>92323</v>
      </c>
      <c r="BC29"/>
      <c r="BD29" s="13"/>
      <c r="BE29" s="14" t="s">
        <v>939</v>
      </c>
      <c r="BF29" s="13">
        <v>491</v>
      </c>
      <c r="BG29" s="13">
        <v>428</v>
      </c>
      <c r="BH29" s="13">
        <v>919</v>
      </c>
      <c r="BJ29" s="14" t="s">
        <v>939</v>
      </c>
      <c r="BK29" s="13">
        <v>632</v>
      </c>
      <c r="BL29" s="13">
        <v>287</v>
      </c>
      <c r="BM29" s="13"/>
      <c r="BN29" s="13">
        <v>919</v>
      </c>
      <c r="BP29" s="13"/>
      <c r="BQ29" s="14" t="s">
        <v>939</v>
      </c>
      <c r="BR29" s="13">
        <v>8</v>
      </c>
      <c r="BS29" s="13">
        <v>39</v>
      </c>
      <c r="BT29" s="13">
        <v>118</v>
      </c>
      <c r="BU29" s="13">
        <v>45</v>
      </c>
      <c r="BV29" s="13">
        <v>515</v>
      </c>
      <c r="BW29" s="13">
        <v>59</v>
      </c>
      <c r="BX29" s="13">
        <v>45</v>
      </c>
      <c r="BY29" s="13">
        <v>34</v>
      </c>
      <c r="BZ29" s="13">
        <v>16</v>
      </c>
      <c r="CA29" s="13">
        <v>19</v>
      </c>
      <c r="CB29" s="13">
        <v>7</v>
      </c>
      <c r="CC29" s="13">
        <v>6</v>
      </c>
      <c r="CD29" s="13">
        <v>8</v>
      </c>
      <c r="CE29" s="13"/>
      <c r="CF29" s="13">
        <v>919</v>
      </c>
      <c r="CG29" s="13">
        <f t="shared" si="3"/>
        <v>138</v>
      </c>
      <c r="CH29" s="361">
        <f t="shared" si="4"/>
        <v>56</v>
      </c>
    </row>
    <row r="30" spans="1:86">
      <c r="A30" s="14" t="s">
        <v>940</v>
      </c>
      <c r="B30" s="13">
        <v>1003</v>
      </c>
      <c r="C30" s="13">
        <v>5622</v>
      </c>
      <c r="D30" s="13">
        <v>6625</v>
      </c>
      <c r="E30"/>
      <c r="I30" s="14" t="s">
        <v>940</v>
      </c>
      <c r="J30" s="13">
        <v>86</v>
      </c>
      <c r="K30" s="13">
        <v>390</v>
      </c>
      <c r="L30" s="13">
        <v>1225</v>
      </c>
      <c r="M30" s="13">
        <v>599</v>
      </c>
      <c r="N30" s="13">
        <v>2516</v>
      </c>
      <c r="O30" s="13">
        <v>378</v>
      </c>
      <c r="P30" s="13">
        <v>363</v>
      </c>
      <c r="Q30" s="13">
        <v>280</v>
      </c>
      <c r="R30" s="13">
        <v>249</v>
      </c>
      <c r="S30" s="13">
        <v>175</v>
      </c>
      <c r="T30" s="13">
        <v>148</v>
      </c>
      <c r="U30" s="13">
        <v>112</v>
      </c>
      <c r="V30" s="13">
        <v>104</v>
      </c>
      <c r="W30" s="13">
        <v>6625</v>
      </c>
      <c r="X30" s="13">
        <f t="shared" si="0"/>
        <v>3115</v>
      </c>
      <c r="Y30" s="13">
        <f t="shared" si="1"/>
        <v>1021</v>
      </c>
      <c r="Z30" s="13">
        <f t="shared" si="2"/>
        <v>788</v>
      </c>
      <c r="AC30" s="193" t="s">
        <v>1034</v>
      </c>
      <c r="AD30" s="630">
        <v>18</v>
      </c>
      <c r="AE30" s="630">
        <v>2</v>
      </c>
      <c r="AF30" s="630"/>
      <c r="AG30" s="630"/>
      <c r="AH30" s="630">
        <v>5960</v>
      </c>
      <c r="AI30" s="630"/>
      <c r="AJ30" s="630"/>
      <c r="AK30" s="630"/>
      <c r="AL30" s="630">
        <v>52</v>
      </c>
      <c r="AM30" s="630"/>
      <c r="AN30" s="630"/>
      <c r="AO30" s="630"/>
      <c r="AP30" s="630">
        <v>2</v>
      </c>
      <c r="AQ30" s="630"/>
      <c r="AR30" s="630">
        <v>15</v>
      </c>
      <c r="AS30" s="630"/>
      <c r="AT30" s="630">
        <v>882</v>
      </c>
      <c r="AU30" s="630">
        <v>2</v>
      </c>
      <c r="AV30" s="630">
        <v>1</v>
      </c>
      <c r="AW30" s="630"/>
      <c r="AX30" s="630"/>
      <c r="AY30" s="630"/>
      <c r="AZ30" s="630"/>
      <c r="BA30" s="630">
        <v>93</v>
      </c>
      <c r="BB30" s="13">
        <v>7027</v>
      </c>
      <c r="BC30"/>
      <c r="BD30" s="13"/>
      <c r="BE30" s="14" t="s">
        <v>940</v>
      </c>
      <c r="BF30" s="13">
        <v>261</v>
      </c>
      <c r="BG30" s="13">
        <v>265</v>
      </c>
      <c r="BH30" s="13">
        <v>526</v>
      </c>
      <c r="BJ30" s="14" t="s">
        <v>940</v>
      </c>
      <c r="BK30" s="13">
        <v>267</v>
      </c>
      <c r="BL30" s="13">
        <v>259</v>
      </c>
      <c r="BM30" s="13"/>
      <c r="BN30" s="13">
        <v>526</v>
      </c>
      <c r="BP30" s="13"/>
      <c r="BQ30" s="14" t="s">
        <v>940</v>
      </c>
      <c r="BR30" s="13">
        <v>8</v>
      </c>
      <c r="BS30" s="13">
        <v>17</v>
      </c>
      <c r="BT30" s="13">
        <v>92</v>
      </c>
      <c r="BU30" s="13">
        <v>33</v>
      </c>
      <c r="BV30" s="13">
        <v>252</v>
      </c>
      <c r="BW30" s="13">
        <v>31</v>
      </c>
      <c r="BX30" s="13">
        <v>22</v>
      </c>
      <c r="BY30" s="13">
        <v>16</v>
      </c>
      <c r="BZ30" s="13">
        <v>14</v>
      </c>
      <c r="CA30" s="13">
        <v>23</v>
      </c>
      <c r="CB30" s="13">
        <v>13</v>
      </c>
      <c r="CC30" s="13">
        <v>2</v>
      </c>
      <c r="CD30" s="13">
        <v>3</v>
      </c>
      <c r="CE30" s="13"/>
      <c r="CF30" s="13">
        <v>526</v>
      </c>
      <c r="CG30" s="13">
        <f t="shared" si="3"/>
        <v>69</v>
      </c>
      <c r="CH30" s="361">
        <f t="shared" si="4"/>
        <v>55</v>
      </c>
    </row>
    <row r="31" spans="1:86">
      <c r="A31" s="14" t="s">
        <v>941</v>
      </c>
      <c r="B31" s="13">
        <v>13906</v>
      </c>
      <c r="C31" s="13">
        <v>1595</v>
      </c>
      <c r="D31" s="13">
        <v>15501</v>
      </c>
      <c r="E31"/>
      <c r="I31" s="14" t="s">
        <v>941</v>
      </c>
      <c r="J31" s="13">
        <v>132</v>
      </c>
      <c r="K31" s="13">
        <v>555</v>
      </c>
      <c r="L31" s="13">
        <v>1871</v>
      </c>
      <c r="M31" s="13">
        <v>1092</v>
      </c>
      <c r="N31" s="13">
        <v>4898</v>
      </c>
      <c r="O31" s="13">
        <v>1055</v>
      </c>
      <c r="P31" s="13">
        <v>1289</v>
      </c>
      <c r="Q31" s="13">
        <v>1329</v>
      </c>
      <c r="R31" s="13">
        <v>1100</v>
      </c>
      <c r="S31" s="13">
        <v>769</v>
      </c>
      <c r="T31" s="13">
        <v>549</v>
      </c>
      <c r="U31" s="13">
        <v>369</v>
      </c>
      <c r="V31" s="13">
        <v>493</v>
      </c>
      <c r="W31" s="13">
        <v>15501</v>
      </c>
      <c r="X31" s="13">
        <f t="shared" si="0"/>
        <v>5990</v>
      </c>
      <c r="Y31" s="13">
        <f t="shared" si="1"/>
        <v>3673</v>
      </c>
      <c r="Z31" s="13">
        <f t="shared" si="2"/>
        <v>3280</v>
      </c>
      <c r="AC31" s="14" t="s">
        <v>302</v>
      </c>
      <c r="AD31" s="630">
        <v>226</v>
      </c>
      <c r="AE31" s="630">
        <v>69</v>
      </c>
      <c r="AF31" s="630">
        <v>11</v>
      </c>
      <c r="AG31" s="630">
        <v>107</v>
      </c>
      <c r="AH31" s="630">
        <v>105931</v>
      </c>
      <c r="AI31" s="630">
        <v>9</v>
      </c>
      <c r="AJ31" s="630">
        <v>949</v>
      </c>
      <c r="AK31" s="630">
        <v>107</v>
      </c>
      <c r="AL31" s="630">
        <v>10489</v>
      </c>
      <c r="AM31" s="630">
        <v>5</v>
      </c>
      <c r="AN31" s="630">
        <v>1</v>
      </c>
      <c r="AO31" s="630">
        <v>1</v>
      </c>
      <c r="AP31" s="630">
        <v>2</v>
      </c>
      <c r="AQ31" s="630">
        <v>82</v>
      </c>
      <c r="AR31" s="630">
        <v>11424</v>
      </c>
      <c r="AS31" s="630">
        <v>29</v>
      </c>
      <c r="AT31" s="630">
        <v>705</v>
      </c>
      <c r="AU31" s="630">
        <v>5</v>
      </c>
      <c r="AV31" s="630">
        <v>75</v>
      </c>
      <c r="AW31" s="630"/>
      <c r="AX31" s="630">
        <v>1</v>
      </c>
      <c r="AY31" s="630">
        <v>34</v>
      </c>
      <c r="AZ31" s="630"/>
      <c r="BA31" s="630">
        <v>93</v>
      </c>
      <c r="BB31" s="13">
        <v>130355</v>
      </c>
      <c r="BC31"/>
      <c r="BD31" s="13"/>
      <c r="BE31" s="14" t="s">
        <v>941</v>
      </c>
      <c r="BF31" s="13">
        <v>34301</v>
      </c>
      <c r="BG31" s="13">
        <v>35963</v>
      </c>
      <c r="BH31" s="13">
        <v>70264</v>
      </c>
      <c r="BJ31" s="14" t="s">
        <v>941</v>
      </c>
      <c r="BK31" s="13">
        <v>38885</v>
      </c>
      <c r="BL31" s="13">
        <v>31226</v>
      </c>
      <c r="BM31" s="13">
        <v>153</v>
      </c>
      <c r="BN31" s="13">
        <v>70264</v>
      </c>
      <c r="BP31" s="13"/>
      <c r="BQ31" s="14" t="s">
        <v>941</v>
      </c>
      <c r="BR31" s="13">
        <v>588</v>
      </c>
      <c r="BS31" s="13">
        <v>2925</v>
      </c>
      <c r="BT31" s="13">
        <v>8504</v>
      </c>
      <c r="BU31" s="13">
        <v>3984</v>
      </c>
      <c r="BV31" s="13">
        <v>30496</v>
      </c>
      <c r="BW31" s="13">
        <v>4854</v>
      </c>
      <c r="BX31" s="13">
        <v>4983</v>
      </c>
      <c r="BY31" s="13">
        <v>4153</v>
      </c>
      <c r="BZ31" s="13">
        <v>3198</v>
      </c>
      <c r="CA31" s="13">
        <v>2544</v>
      </c>
      <c r="CB31" s="13">
        <v>1721</v>
      </c>
      <c r="CC31" s="13">
        <v>1069</v>
      </c>
      <c r="CD31" s="13">
        <v>1245</v>
      </c>
      <c r="CE31" s="13"/>
      <c r="CF31" s="13">
        <v>70264</v>
      </c>
      <c r="CG31" s="13">
        <f t="shared" si="3"/>
        <v>13990</v>
      </c>
      <c r="CH31" s="361">
        <f t="shared" si="4"/>
        <v>9777</v>
      </c>
    </row>
    <row r="32" spans="1:86">
      <c r="A32" s="14" t="s">
        <v>942</v>
      </c>
      <c r="B32" s="13">
        <v>1584</v>
      </c>
      <c r="C32" s="13">
        <v>4593</v>
      </c>
      <c r="D32" s="13">
        <v>6177</v>
      </c>
      <c r="E32"/>
      <c r="I32" s="14" t="s">
        <v>942</v>
      </c>
      <c r="J32" s="13">
        <v>49</v>
      </c>
      <c r="K32" s="13">
        <v>342</v>
      </c>
      <c r="L32" s="13">
        <v>1295</v>
      </c>
      <c r="M32" s="13">
        <v>630</v>
      </c>
      <c r="N32" s="13">
        <v>2174</v>
      </c>
      <c r="O32" s="13">
        <v>314</v>
      </c>
      <c r="P32" s="13">
        <v>321</v>
      </c>
      <c r="Q32" s="13">
        <v>294</v>
      </c>
      <c r="R32" s="13">
        <v>214</v>
      </c>
      <c r="S32" s="13">
        <v>170</v>
      </c>
      <c r="T32" s="13">
        <v>145</v>
      </c>
      <c r="U32" s="13">
        <v>117</v>
      </c>
      <c r="V32" s="13">
        <v>112</v>
      </c>
      <c r="W32" s="13">
        <v>6177</v>
      </c>
      <c r="X32" s="13">
        <f t="shared" si="0"/>
        <v>2804</v>
      </c>
      <c r="Y32" s="13">
        <f t="shared" si="1"/>
        <v>929</v>
      </c>
      <c r="Z32" s="13">
        <f t="shared" si="2"/>
        <v>758</v>
      </c>
      <c r="AC32" s="193" t="s">
        <v>920</v>
      </c>
      <c r="AD32" s="630">
        <v>52</v>
      </c>
      <c r="AE32" s="630">
        <v>6</v>
      </c>
      <c r="AF32" s="630"/>
      <c r="AG32" s="630">
        <v>16</v>
      </c>
      <c r="AH32" s="630">
        <v>12713</v>
      </c>
      <c r="AI32" s="630"/>
      <c r="AJ32" s="630">
        <v>112</v>
      </c>
      <c r="AK32" s="630">
        <v>18</v>
      </c>
      <c r="AL32" s="630">
        <v>1326</v>
      </c>
      <c r="AM32" s="630"/>
      <c r="AN32" s="630"/>
      <c r="AO32" s="630"/>
      <c r="AP32" s="630"/>
      <c r="AQ32" s="630">
        <v>4</v>
      </c>
      <c r="AR32" s="630">
        <v>2576</v>
      </c>
      <c r="AS32" s="630">
        <v>5</v>
      </c>
      <c r="AT32" s="630">
        <v>2</v>
      </c>
      <c r="AU32" s="630">
        <v>3</v>
      </c>
      <c r="AV32" s="630">
        <v>7</v>
      </c>
      <c r="AW32" s="630"/>
      <c r="AX32" s="630"/>
      <c r="AY32" s="630">
        <v>2</v>
      </c>
      <c r="AZ32" s="630"/>
      <c r="BA32" s="630"/>
      <c r="BB32" s="13">
        <v>16842</v>
      </c>
      <c r="BC32"/>
      <c r="BD32" s="13"/>
      <c r="BE32" s="14" t="s">
        <v>942</v>
      </c>
      <c r="BF32" s="13">
        <v>292</v>
      </c>
      <c r="BG32" s="13">
        <v>281</v>
      </c>
      <c r="BH32" s="13">
        <v>573</v>
      </c>
      <c r="BJ32" s="14" t="s">
        <v>942</v>
      </c>
      <c r="BK32" s="13">
        <v>313</v>
      </c>
      <c r="BL32" s="13">
        <v>260</v>
      </c>
      <c r="BM32" s="13"/>
      <c r="BN32" s="13">
        <v>573</v>
      </c>
      <c r="BP32" s="13"/>
      <c r="BQ32" s="14" t="s">
        <v>942</v>
      </c>
      <c r="BR32" s="13">
        <v>7</v>
      </c>
      <c r="BS32" s="13">
        <v>17</v>
      </c>
      <c r="BT32" s="13">
        <v>77</v>
      </c>
      <c r="BU32" s="13">
        <v>38</v>
      </c>
      <c r="BV32" s="13">
        <v>244</v>
      </c>
      <c r="BW32" s="13">
        <v>46</v>
      </c>
      <c r="BX32" s="13">
        <v>45</v>
      </c>
      <c r="BY32" s="13">
        <v>22</v>
      </c>
      <c r="BZ32" s="13">
        <v>21</v>
      </c>
      <c r="CA32" s="13">
        <v>24</v>
      </c>
      <c r="CB32" s="13">
        <v>10</v>
      </c>
      <c r="CC32" s="13">
        <v>12</v>
      </c>
      <c r="CD32" s="13">
        <v>10</v>
      </c>
      <c r="CE32" s="13"/>
      <c r="CF32" s="13">
        <v>573</v>
      </c>
      <c r="CG32" s="13">
        <f t="shared" si="3"/>
        <v>113</v>
      </c>
      <c r="CH32" s="361">
        <f t="shared" si="4"/>
        <v>77</v>
      </c>
    </row>
    <row r="33" spans="1:86">
      <c r="A33" s="14" t="s">
        <v>943</v>
      </c>
      <c r="B33" s="13">
        <v>3771</v>
      </c>
      <c r="C33" s="13">
        <v>8019</v>
      </c>
      <c r="D33" s="13">
        <v>11790</v>
      </c>
      <c r="E33"/>
      <c r="I33" s="14" t="s">
        <v>943</v>
      </c>
      <c r="J33" s="13">
        <v>108</v>
      </c>
      <c r="K33" s="13">
        <v>658</v>
      </c>
      <c r="L33" s="13">
        <v>2038</v>
      </c>
      <c r="M33" s="13">
        <v>1086</v>
      </c>
      <c r="N33" s="13">
        <v>3926</v>
      </c>
      <c r="O33" s="13">
        <v>632</v>
      </c>
      <c r="P33" s="13">
        <v>669</v>
      </c>
      <c r="Q33" s="13">
        <v>654</v>
      </c>
      <c r="R33" s="13">
        <v>582</v>
      </c>
      <c r="S33" s="13">
        <v>423</v>
      </c>
      <c r="T33" s="13">
        <v>368</v>
      </c>
      <c r="U33" s="13">
        <v>271</v>
      </c>
      <c r="V33" s="13">
        <v>375</v>
      </c>
      <c r="W33" s="13">
        <v>11790</v>
      </c>
      <c r="X33" s="13">
        <f t="shared" si="0"/>
        <v>5012</v>
      </c>
      <c r="Y33" s="13">
        <f t="shared" si="1"/>
        <v>1955</v>
      </c>
      <c r="Z33" s="13">
        <f t="shared" si="2"/>
        <v>2019</v>
      </c>
      <c r="AC33" s="193" t="s">
        <v>924</v>
      </c>
      <c r="AD33" s="630">
        <v>31</v>
      </c>
      <c r="AE33" s="630">
        <v>7</v>
      </c>
      <c r="AF33" s="630"/>
      <c r="AG33" s="630">
        <v>9</v>
      </c>
      <c r="AH33" s="630">
        <v>9941</v>
      </c>
      <c r="AI33" s="630"/>
      <c r="AJ33" s="630">
        <v>175</v>
      </c>
      <c r="AK33" s="630">
        <v>5</v>
      </c>
      <c r="AL33" s="630">
        <v>1985</v>
      </c>
      <c r="AM33" s="630">
        <v>1</v>
      </c>
      <c r="AN33" s="630"/>
      <c r="AO33" s="630">
        <v>1</v>
      </c>
      <c r="AP33" s="630">
        <v>1</v>
      </c>
      <c r="AQ33" s="630">
        <v>5</v>
      </c>
      <c r="AR33" s="630">
        <v>1735</v>
      </c>
      <c r="AS33" s="630"/>
      <c r="AT33" s="630">
        <v>4</v>
      </c>
      <c r="AU33" s="630"/>
      <c r="AV33" s="630">
        <v>6</v>
      </c>
      <c r="AW33" s="630"/>
      <c r="AX33" s="630">
        <v>1</v>
      </c>
      <c r="AY33" s="630">
        <v>3</v>
      </c>
      <c r="AZ33" s="630"/>
      <c r="BA33" s="630">
        <v>57</v>
      </c>
      <c r="BB33" s="13">
        <v>13967</v>
      </c>
      <c r="BC33"/>
      <c r="BD33" s="13"/>
      <c r="BE33" s="14" t="s">
        <v>943</v>
      </c>
      <c r="BF33" s="13">
        <v>666</v>
      </c>
      <c r="BG33" s="13">
        <v>700</v>
      </c>
      <c r="BH33" s="13">
        <v>1366</v>
      </c>
      <c r="BJ33" s="14" t="s">
        <v>943</v>
      </c>
      <c r="BK33" s="13">
        <v>709</v>
      </c>
      <c r="BL33" s="13">
        <v>657</v>
      </c>
      <c r="BM33" s="13"/>
      <c r="BN33" s="13">
        <v>1366</v>
      </c>
      <c r="BP33" s="13"/>
      <c r="BQ33" s="14" t="s">
        <v>943</v>
      </c>
      <c r="BR33" s="13">
        <v>13</v>
      </c>
      <c r="BS33" s="13">
        <v>68</v>
      </c>
      <c r="BT33" s="13">
        <v>198</v>
      </c>
      <c r="BU33" s="13">
        <v>97</v>
      </c>
      <c r="BV33" s="13">
        <v>528</v>
      </c>
      <c r="BW33" s="13">
        <v>91</v>
      </c>
      <c r="BX33" s="13">
        <v>86</v>
      </c>
      <c r="BY33" s="13">
        <v>87</v>
      </c>
      <c r="BZ33" s="13">
        <v>59</v>
      </c>
      <c r="CA33" s="13">
        <v>41</v>
      </c>
      <c r="CB33" s="13">
        <v>29</v>
      </c>
      <c r="CC33" s="13">
        <v>29</v>
      </c>
      <c r="CD33" s="13">
        <v>40</v>
      </c>
      <c r="CE33" s="13"/>
      <c r="CF33" s="13">
        <v>1366</v>
      </c>
      <c r="CG33" s="13">
        <f t="shared" si="3"/>
        <v>264</v>
      </c>
      <c r="CH33" s="361">
        <f t="shared" si="4"/>
        <v>198</v>
      </c>
    </row>
    <row r="34" spans="1:86">
      <c r="A34" s="14" t="s">
        <v>944</v>
      </c>
      <c r="B34" s="13">
        <v>1658</v>
      </c>
      <c r="C34" s="13">
        <v>1399</v>
      </c>
      <c r="D34" s="13">
        <v>3057</v>
      </c>
      <c r="E34"/>
      <c r="I34" s="14" t="s">
        <v>944</v>
      </c>
      <c r="J34" s="13">
        <v>28</v>
      </c>
      <c r="K34" s="13">
        <v>149</v>
      </c>
      <c r="L34" s="13">
        <v>483</v>
      </c>
      <c r="M34" s="13">
        <v>225</v>
      </c>
      <c r="N34" s="13">
        <v>979</v>
      </c>
      <c r="O34" s="13">
        <v>183</v>
      </c>
      <c r="P34" s="13">
        <v>210</v>
      </c>
      <c r="Q34" s="13">
        <v>213</v>
      </c>
      <c r="R34" s="13">
        <v>146</v>
      </c>
      <c r="S34" s="13">
        <v>128</v>
      </c>
      <c r="T34" s="13">
        <v>128</v>
      </c>
      <c r="U34" s="13">
        <v>80</v>
      </c>
      <c r="V34" s="13">
        <v>105</v>
      </c>
      <c r="W34" s="13">
        <v>3057</v>
      </c>
      <c r="X34" s="13">
        <f t="shared" si="0"/>
        <v>1204</v>
      </c>
      <c r="Y34" s="13">
        <f t="shared" si="1"/>
        <v>606</v>
      </c>
      <c r="Z34" s="13">
        <f t="shared" si="2"/>
        <v>587</v>
      </c>
      <c r="AC34" s="193" t="s">
        <v>951</v>
      </c>
      <c r="AD34" s="630">
        <v>64</v>
      </c>
      <c r="AE34" s="630">
        <v>1</v>
      </c>
      <c r="AF34" s="630">
        <v>4</v>
      </c>
      <c r="AG34" s="630">
        <v>15</v>
      </c>
      <c r="AH34" s="630">
        <v>5570</v>
      </c>
      <c r="AI34" s="630"/>
      <c r="AJ34" s="630">
        <v>23</v>
      </c>
      <c r="AK34" s="630">
        <v>7</v>
      </c>
      <c r="AL34" s="630">
        <v>506</v>
      </c>
      <c r="AM34" s="630"/>
      <c r="AN34" s="630"/>
      <c r="AO34" s="630"/>
      <c r="AP34" s="630"/>
      <c r="AQ34" s="630">
        <v>4</v>
      </c>
      <c r="AR34" s="630">
        <v>409</v>
      </c>
      <c r="AS34" s="630">
        <v>1</v>
      </c>
      <c r="AT34" s="630"/>
      <c r="AU34" s="630">
        <v>1</v>
      </c>
      <c r="AV34" s="630"/>
      <c r="AW34" s="630"/>
      <c r="AX34" s="630"/>
      <c r="AY34" s="630">
        <v>4</v>
      </c>
      <c r="AZ34" s="630"/>
      <c r="BA34" s="630"/>
      <c r="BB34" s="13">
        <v>6609</v>
      </c>
      <c r="BC34"/>
      <c r="BD34" s="13"/>
      <c r="BE34" s="14" t="s">
        <v>944</v>
      </c>
      <c r="BF34" s="13">
        <v>430</v>
      </c>
      <c r="BG34" s="13">
        <v>435</v>
      </c>
      <c r="BH34" s="13">
        <v>865</v>
      </c>
      <c r="BJ34" s="14" t="s">
        <v>944</v>
      </c>
      <c r="BK34" s="13">
        <v>440</v>
      </c>
      <c r="BL34" s="13">
        <v>424</v>
      </c>
      <c r="BM34" s="13">
        <v>1</v>
      </c>
      <c r="BN34" s="13">
        <v>865</v>
      </c>
      <c r="BP34" s="13"/>
      <c r="BQ34" s="14" t="s">
        <v>944</v>
      </c>
      <c r="BR34" s="13">
        <v>4</v>
      </c>
      <c r="BS34" s="13">
        <v>31</v>
      </c>
      <c r="BT34" s="13">
        <v>115</v>
      </c>
      <c r="BU34" s="13">
        <v>51</v>
      </c>
      <c r="BV34" s="13">
        <v>292</v>
      </c>
      <c r="BW34" s="13">
        <v>51</v>
      </c>
      <c r="BX34" s="13">
        <v>77</v>
      </c>
      <c r="BY34" s="13">
        <v>70</v>
      </c>
      <c r="BZ34" s="13">
        <v>51</v>
      </c>
      <c r="CA34" s="13">
        <v>34</v>
      </c>
      <c r="CB34" s="13">
        <v>32</v>
      </c>
      <c r="CC34" s="13">
        <v>25</v>
      </c>
      <c r="CD34" s="13">
        <v>32</v>
      </c>
      <c r="CE34" s="13"/>
      <c r="CF34" s="13">
        <v>865</v>
      </c>
      <c r="CG34" s="13">
        <f t="shared" si="3"/>
        <v>198</v>
      </c>
      <c r="CH34" s="361">
        <f t="shared" si="4"/>
        <v>174</v>
      </c>
    </row>
    <row r="35" spans="1:86">
      <c r="A35" s="14" t="s">
        <v>945</v>
      </c>
      <c r="B35" s="13">
        <v>2159</v>
      </c>
      <c r="C35" s="13">
        <v>1557</v>
      </c>
      <c r="D35" s="13">
        <v>3716</v>
      </c>
      <c r="E35"/>
      <c r="I35" s="14" t="s">
        <v>945</v>
      </c>
      <c r="J35" s="13">
        <v>29</v>
      </c>
      <c r="K35" s="13">
        <v>141</v>
      </c>
      <c r="L35" s="13">
        <v>606</v>
      </c>
      <c r="M35" s="13">
        <v>267</v>
      </c>
      <c r="N35" s="13">
        <v>1184</v>
      </c>
      <c r="O35" s="13">
        <v>239</v>
      </c>
      <c r="P35" s="13">
        <v>259</v>
      </c>
      <c r="Q35" s="13">
        <v>260</v>
      </c>
      <c r="R35" s="13">
        <v>237</v>
      </c>
      <c r="S35" s="13">
        <v>171</v>
      </c>
      <c r="T35" s="13">
        <v>142</v>
      </c>
      <c r="U35" s="13">
        <v>74</v>
      </c>
      <c r="V35" s="13">
        <v>107</v>
      </c>
      <c r="W35" s="13">
        <v>3716</v>
      </c>
      <c r="X35" s="13">
        <f t="shared" si="0"/>
        <v>1451</v>
      </c>
      <c r="Y35" s="13">
        <f t="shared" si="1"/>
        <v>758</v>
      </c>
      <c r="Z35" s="13">
        <f t="shared" si="2"/>
        <v>731</v>
      </c>
      <c r="AC35" s="193" t="s">
        <v>997</v>
      </c>
      <c r="AD35" s="630">
        <v>15</v>
      </c>
      <c r="AE35" s="630">
        <v>12</v>
      </c>
      <c r="AF35" s="630">
        <v>1</v>
      </c>
      <c r="AG35" s="630">
        <v>38</v>
      </c>
      <c r="AH35" s="630">
        <v>16948</v>
      </c>
      <c r="AI35" s="630">
        <v>3</v>
      </c>
      <c r="AJ35" s="630">
        <v>29</v>
      </c>
      <c r="AK35" s="630">
        <v>16</v>
      </c>
      <c r="AL35" s="630">
        <v>1405</v>
      </c>
      <c r="AM35" s="630">
        <v>1</v>
      </c>
      <c r="AN35" s="630"/>
      <c r="AO35" s="630"/>
      <c r="AP35" s="630"/>
      <c r="AQ35" s="630">
        <v>1</v>
      </c>
      <c r="AR35" s="630">
        <v>559</v>
      </c>
      <c r="AS35" s="630"/>
      <c r="AT35" s="630">
        <v>13</v>
      </c>
      <c r="AU35" s="630">
        <v>1</v>
      </c>
      <c r="AV35" s="630">
        <v>7</v>
      </c>
      <c r="AW35" s="630"/>
      <c r="AX35" s="630"/>
      <c r="AY35" s="630">
        <v>1</v>
      </c>
      <c r="AZ35" s="630"/>
      <c r="BA35" s="630">
        <v>35</v>
      </c>
      <c r="BB35" s="13">
        <v>19085</v>
      </c>
      <c r="BC35"/>
      <c r="BD35" s="13"/>
      <c r="BE35" s="14" t="s">
        <v>945</v>
      </c>
      <c r="BF35" s="13">
        <v>312</v>
      </c>
      <c r="BG35" s="13">
        <v>328</v>
      </c>
      <c r="BH35" s="13">
        <v>640</v>
      </c>
      <c r="BJ35" s="14" t="s">
        <v>945</v>
      </c>
      <c r="BK35" s="13">
        <v>335</v>
      </c>
      <c r="BL35" s="13">
        <v>303</v>
      </c>
      <c r="BM35" s="13">
        <v>2</v>
      </c>
      <c r="BN35" s="13">
        <v>640</v>
      </c>
      <c r="BP35" s="13"/>
      <c r="BQ35" s="14" t="s">
        <v>945</v>
      </c>
      <c r="BR35" s="13">
        <v>1</v>
      </c>
      <c r="BS35" s="13">
        <v>23</v>
      </c>
      <c r="BT35" s="13">
        <v>106</v>
      </c>
      <c r="BU35" s="13">
        <v>34</v>
      </c>
      <c r="BV35" s="13">
        <v>252</v>
      </c>
      <c r="BW35" s="13">
        <v>33</v>
      </c>
      <c r="BX35" s="13">
        <v>39</v>
      </c>
      <c r="BY35" s="13">
        <v>36</v>
      </c>
      <c r="BZ35" s="13">
        <v>40</v>
      </c>
      <c r="CA35" s="13">
        <v>31</v>
      </c>
      <c r="CB35" s="13">
        <v>15</v>
      </c>
      <c r="CC35" s="13">
        <v>12</v>
      </c>
      <c r="CD35" s="13">
        <v>18</v>
      </c>
      <c r="CE35" s="13"/>
      <c r="CF35" s="13">
        <v>640</v>
      </c>
      <c r="CG35" s="13">
        <f t="shared" si="3"/>
        <v>108</v>
      </c>
      <c r="CH35" s="361">
        <f t="shared" si="4"/>
        <v>116</v>
      </c>
    </row>
    <row r="36" spans="1:86">
      <c r="A36" s="14" t="s">
        <v>946</v>
      </c>
      <c r="B36" s="13">
        <v>18304</v>
      </c>
      <c r="C36" s="13">
        <v>6002</v>
      </c>
      <c r="D36" s="13">
        <v>24306</v>
      </c>
      <c r="E36"/>
      <c r="I36" s="14" t="s">
        <v>946</v>
      </c>
      <c r="J36" s="13">
        <v>305</v>
      </c>
      <c r="K36" s="13">
        <v>1515</v>
      </c>
      <c r="L36" s="13">
        <v>5266</v>
      </c>
      <c r="M36" s="13">
        <v>2491</v>
      </c>
      <c r="N36" s="13">
        <v>9080</v>
      </c>
      <c r="O36" s="13">
        <v>1076</v>
      </c>
      <c r="P36" s="13">
        <v>1042</v>
      </c>
      <c r="Q36" s="13">
        <v>933</v>
      </c>
      <c r="R36" s="13">
        <v>751</v>
      </c>
      <c r="S36" s="13">
        <v>582</v>
      </c>
      <c r="T36" s="13">
        <v>427</v>
      </c>
      <c r="U36" s="13">
        <v>396</v>
      </c>
      <c r="V36" s="13">
        <v>442</v>
      </c>
      <c r="W36" s="13">
        <v>24306</v>
      </c>
      <c r="X36" s="13">
        <f t="shared" si="0"/>
        <v>11571</v>
      </c>
      <c r="Y36" s="13">
        <f t="shared" si="1"/>
        <v>3051</v>
      </c>
      <c r="Z36" s="13">
        <f t="shared" si="2"/>
        <v>2598</v>
      </c>
      <c r="AC36" s="193" t="s">
        <v>1013</v>
      </c>
      <c r="AD36" s="630">
        <v>11</v>
      </c>
      <c r="AE36" s="630">
        <v>2</v>
      </c>
      <c r="AF36" s="630">
        <v>2</v>
      </c>
      <c r="AG36" s="630">
        <v>7</v>
      </c>
      <c r="AH36" s="630">
        <v>10646</v>
      </c>
      <c r="AI36" s="630"/>
      <c r="AJ36" s="630">
        <v>61</v>
      </c>
      <c r="AK36" s="630">
        <v>5</v>
      </c>
      <c r="AL36" s="630">
        <v>1633</v>
      </c>
      <c r="AM36" s="630"/>
      <c r="AN36" s="630"/>
      <c r="AO36" s="630"/>
      <c r="AP36" s="630">
        <v>1</v>
      </c>
      <c r="AQ36" s="630"/>
      <c r="AR36" s="630">
        <v>1083</v>
      </c>
      <c r="AS36" s="630">
        <v>1</v>
      </c>
      <c r="AT36" s="630">
        <v>2</v>
      </c>
      <c r="AU36" s="630"/>
      <c r="AV36" s="630">
        <v>4</v>
      </c>
      <c r="AW36" s="630"/>
      <c r="AX36" s="630"/>
      <c r="AY36" s="630">
        <v>5</v>
      </c>
      <c r="AZ36" s="630"/>
      <c r="BA36" s="630"/>
      <c r="BB36" s="13">
        <v>13463</v>
      </c>
      <c r="BC36"/>
      <c r="BD36" s="13"/>
      <c r="BE36" s="14" t="s">
        <v>946</v>
      </c>
      <c r="BF36" s="13">
        <v>12735</v>
      </c>
      <c r="BG36" s="13">
        <v>11452</v>
      </c>
      <c r="BH36" s="13">
        <v>24187</v>
      </c>
      <c r="BJ36" s="14" t="s">
        <v>946</v>
      </c>
      <c r="BK36" s="13">
        <v>10049</v>
      </c>
      <c r="BL36" s="13">
        <v>14123</v>
      </c>
      <c r="BM36" s="13">
        <v>15</v>
      </c>
      <c r="BN36" s="13">
        <v>24187</v>
      </c>
      <c r="BP36" s="13"/>
      <c r="BQ36" s="14" t="s">
        <v>946</v>
      </c>
      <c r="BR36" s="13">
        <v>327</v>
      </c>
      <c r="BS36" s="13">
        <v>1535</v>
      </c>
      <c r="BT36" s="13">
        <v>4864</v>
      </c>
      <c r="BU36" s="13">
        <v>2321</v>
      </c>
      <c r="BV36" s="13">
        <v>10562</v>
      </c>
      <c r="BW36" s="13">
        <v>1398</v>
      </c>
      <c r="BX36" s="13">
        <v>1100</v>
      </c>
      <c r="BY36" s="13">
        <v>948</v>
      </c>
      <c r="BZ36" s="13">
        <v>500</v>
      </c>
      <c r="CA36" s="13">
        <v>286</v>
      </c>
      <c r="CB36" s="13">
        <v>162</v>
      </c>
      <c r="CC36" s="13">
        <v>100</v>
      </c>
      <c r="CD36" s="13">
        <v>84</v>
      </c>
      <c r="CE36" s="13"/>
      <c r="CF36" s="13">
        <v>24187</v>
      </c>
      <c r="CG36" s="13">
        <f t="shared" si="3"/>
        <v>3446</v>
      </c>
      <c r="CH36" s="361">
        <f t="shared" si="4"/>
        <v>1132</v>
      </c>
    </row>
    <row r="37" spans="1:86">
      <c r="A37" s="14" t="s">
        <v>947</v>
      </c>
      <c r="B37" s="13">
        <v>7172</v>
      </c>
      <c r="C37" s="13">
        <v>7285</v>
      </c>
      <c r="D37" s="13">
        <v>14457</v>
      </c>
      <c r="E37"/>
      <c r="I37" s="14" t="s">
        <v>947</v>
      </c>
      <c r="J37" s="13">
        <v>164</v>
      </c>
      <c r="K37" s="13">
        <v>818</v>
      </c>
      <c r="L37" s="13">
        <v>2266</v>
      </c>
      <c r="M37" s="13">
        <v>1146</v>
      </c>
      <c r="N37" s="13">
        <v>5244</v>
      </c>
      <c r="O37" s="13">
        <v>852</v>
      </c>
      <c r="P37" s="13">
        <v>881</v>
      </c>
      <c r="Q37" s="13">
        <v>770</v>
      </c>
      <c r="R37" s="13">
        <v>676</v>
      </c>
      <c r="S37" s="13">
        <v>517</v>
      </c>
      <c r="T37" s="13">
        <v>363</v>
      </c>
      <c r="U37" s="13">
        <v>334</v>
      </c>
      <c r="V37" s="13">
        <v>426</v>
      </c>
      <c r="W37" s="13">
        <v>14457</v>
      </c>
      <c r="X37" s="13">
        <f t="shared" ref="X37:X68" si="5">M37+N37</f>
        <v>6390</v>
      </c>
      <c r="Y37" s="13">
        <f t="shared" ref="Y37:Y68" si="6">O37+P37+Q37</f>
        <v>2503</v>
      </c>
      <c r="Z37" s="13">
        <f t="shared" si="2"/>
        <v>2316</v>
      </c>
      <c r="AC37" s="193" t="s">
        <v>1017</v>
      </c>
      <c r="AD37" s="630">
        <v>8</v>
      </c>
      <c r="AE37" s="630">
        <v>3</v>
      </c>
      <c r="AF37" s="630"/>
      <c r="AG37" s="630">
        <v>6</v>
      </c>
      <c r="AH37" s="630">
        <v>5632</v>
      </c>
      <c r="AI37" s="630"/>
      <c r="AJ37" s="630">
        <v>33</v>
      </c>
      <c r="AK37" s="630">
        <v>5</v>
      </c>
      <c r="AL37" s="630">
        <v>828</v>
      </c>
      <c r="AM37" s="630"/>
      <c r="AN37" s="630"/>
      <c r="AO37" s="630"/>
      <c r="AP37" s="630"/>
      <c r="AQ37" s="630">
        <v>61</v>
      </c>
      <c r="AR37" s="630">
        <v>20</v>
      </c>
      <c r="AS37" s="630">
        <v>9</v>
      </c>
      <c r="AT37" s="630">
        <v>1</v>
      </c>
      <c r="AU37" s="630"/>
      <c r="AV37" s="630">
        <v>1</v>
      </c>
      <c r="AW37" s="630"/>
      <c r="AX37" s="630"/>
      <c r="AY37" s="630">
        <v>7</v>
      </c>
      <c r="AZ37" s="630"/>
      <c r="BA37" s="630"/>
      <c r="BB37" s="13">
        <v>6614</v>
      </c>
      <c r="BC37"/>
      <c r="BD37" s="13"/>
      <c r="BE37" s="14" t="s">
        <v>947</v>
      </c>
      <c r="BF37" s="13">
        <v>11215</v>
      </c>
      <c r="BG37" s="13">
        <v>11097</v>
      </c>
      <c r="BH37" s="13">
        <v>22312</v>
      </c>
      <c r="BJ37" s="14" t="s">
        <v>947</v>
      </c>
      <c r="BK37" s="13">
        <v>11555</v>
      </c>
      <c r="BL37" s="13">
        <v>10741</v>
      </c>
      <c r="BM37" s="13">
        <v>16</v>
      </c>
      <c r="BN37" s="13">
        <v>22312</v>
      </c>
      <c r="BP37" s="13"/>
      <c r="BQ37" s="14" t="s">
        <v>947</v>
      </c>
      <c r="BR37" s="13">
        <v>249</v>
      </c>
      <c r="BS37" s="13">
        <v>1102</v>
      </c>
      <c r="BT37" s="13">
        <v>3360</v>
      </c>
      <c r="BU37" s="13">
        <v>1470</v>
      </c>
      <c r="BV37" s="13">
        <v>9708</v>
      </c>
      <c r="BW37" s="13">
        <v>1461</v>
      </c>
      <c r="BX37" s="13">
        <v>1336</v>
      </c>
      <c r="BY37" s="13">
        <v>1145</v>
      </c>
      <c r="BZ37" s="13">
        <v>863</v>
      </c>
      <c r="CA37" s="13">
        <v>644</v>
      </c>
      <c r="CB37" s="13">
        <v>455</v>
      </c>
      <c r="CC37" s="13">
        <v>265</v>
      </c>
      <c r="CD37" s="13">
        <v>254</v>
      </c>
      <c r="CE37" s="13"/>
      <c r="CF37" s="13">
        <v>22312</v>
      </c>
      <c r="CG37" s="13">
        <f t="shared" si="3"/>
        <v>3942</v>
      </c>
      <c r="CH37" s="361">
        <f t="shared" si="4"/>
        <v>2481</v>
      </c>
    </row>
    <row r="38" spans="1:86">
      <c r="A38" s="14" t="s">
        <v>948</v>
      </c>
      <c r="B38" s="13">
        <v>1148</v>
      </c>
      <c r="C38" s="13">
        <v>428</v>
      </c>
      <c r="D38" s="13">
        <v>1576</v>
      </c>
      <c r="E38"/>
      <c r="I38" s="14" t="s">
        <v>948</v>
      </c>
      <c r="J38" s="13">
        <v>8</v>
      </c>
      <c r="K38" s="13">
        <v>61</v>
      </c>
      <c r="L38" s="13">
        <v>201</v>
      </c>
      <c r="M38" s="13">
        <v>152</v>
      </c>
      <c r="N38" s="13">
        <v>481</v>
      </c>
      <c r="O38" s="13">
        <v>89</v>
      </c>
      <c r="P38" s="13">
        <v>121</v>
      </c>
      <c r="Q38" s="13">
        <v>115</v>
      </c>
      <c r="R38" s="13">
        <v>94</v>
      </c>
      <c r="S38" s="13">
        <v>70</v>
      </c>
      <c r="T38" s="13">
        <v>69</v>
      </c>
      <c r="U38" s="13">
        <v>44</v>
      </c>
      <c r="V38" s="13">
        <v>71</v>
      </c>
      <c r="W38" s="13">
        <v>1576</v>
      </c>
      <c r="X38" s="13">
        <f t="shared" si="5"/>
        <v>633</v>
      </c>
      <c r="Y38" s="13">
        <f t="shared" si="6"/>
        <v>325</v>
      </c>
      <c r="Z38" s="13">
        <f t="shared" si="2"/>
        <v>348</v>
      </c>
      <c r="AC38" s="193" t="s">
        <v>1019</v>
      </c>
      <c r="AD38" s="630">
        <v>16</v>
      </c>
      <c r="AE38" s="630">
        <v>10</v>
      </c>
      <c r="AF38" s="630">
        <v>1</v>
      </c>
      <c r="AG38" s="630">
        <v>14</v>
      </c>
      <c r="AH38" s="630">
        <v>18931</v>
      </c>
      <c r="AI38" s="630">
        <v>3</v>
      </c>
      <c r="AJ38" s="630">
        <v>127</v>
      </c>
      <c r="AK38" s="630">
        <v>26</v>
      </c>
      <c r="AL38" s="630">
        <v>1126</v>
      </c>
      <c r="AM38" s="630"/>
      <c r="AN38" s="630"/>
      <c r="AO38" s="630"/>
      <c r="AP38" s="630"/>
      <c r="AQ38" s="630">
        <v>2</v>
      </c>
      <c r="AR38" s="630">
        <v>2615</v>
      </c>
      <c r="AS38" s="630">
        <v>1</v>
      </c>
      <c r="AT38" s="630">
        <v>673</v>
      </c>
      <c r="AU38" s="630"/>
      <c r="AV38" s="630">
        <v>9</v>
      </c>
      <c r="AW38" s="630"/>
      <c r="AX38" s="630"/>
      <c r="AY38" s="630">
        <v>4</v>
      </c>
      <c r="AZ38" s="630"/>
      <c r="BA38" s="630"/>
      <c r="BB38" s="13">
        <v>23558</v>
      </c>
      <c r="BC38"/>
      <c r="BD38" s="13"/>
      <c r="BE38" s="14" t="s">
        <v>948</v>
      </c>
      <c r="BF38" s="13">
        <v>620</v>
      </c>
      <c r="BG38" s="13">
        <v>545</v>
      </c>
      <c r="BH38" s="13">
        <v>1165</v>
      </c>
      <c r="BJ38" s="14" t="s">
        <v>948</v>
      </c>
      <c r="BK38" s="13">
        <v>621</v>
      </c>
      <c r="BL38" s="13">
        <v>544</v>
      </c>
      <c r="BM38" s="13"/>
      <c r="BN38" s="13">
        <v>1165</v>
      </c>
      <c r="BP38" s="13"/>
      <c r="BQ38" s="14" t="s">
        <v>948</v>
      </c>
      <c r="BR38" s="13">
        <v>10</v>
      </c>
      <c r="BS38" s="13">
        <v>33</v>
      </c>
      <c r="BT38" s="13">
        <v>150</v>
      </c>
      <c r="BU38" s="13">
        <v>82</v>
      </c>
      <c r="BV38" s="13">
        <v>414</v>
      </c>
      <c r="BW38" s="13">
        <v>87</v>
      </c>
      <c r="BX38" s="13">
        <v>115</v>
      </c>
      <c r="BY38" s="13">
        <v>86</v>
      </c>
      <c r="BZ38" s="13">
        <v>54</v>
      </c>
      <c r="CA38" s="13">
        <v>38</v>
      </c>
      <c r="CB38" s="13">
        <v>30</v>
      </c>
      <c r="CC38" s="13">
        <v>29</v>
      </c>
      <c r="CD38" s="13">
        <v>37</v>
      </c>
      <c r="CE38" s="13"/>
      <c r="CF38" s="13">
        <v>1165</v>
      </c>
      <c r="CG38" s="13">
        <f t="shared" si="3"/>
        <v>288</v>
      </c>
      <c r="CH38" s="361">
        <f t="shared" si="4"/>
        <v>188</v>
      </c>
    </row>
    <row r="39" spans="1:86">
      <c r="A39" s="14" t="s">
        <v>949</v>
      </c>
      <c r="B39" s="13">
        <v>62146</v>
      </c>
      <c r="C39" s="13">
        <v>10596</v>
      </c>
      <c r="D39" s="13">
        <v>72742</v>
      </c>
      <c r="E39"/>
      <c r="I39" s="14" t="s">
        <v>949</v>
      </c>
      <c r="J39" s="13">
        <v>1115</v>
      </c>
      <c r="K39" s="13">
        <v>5025</v>
      </c>
      <c r="L39" s="13">
        <v>15335</v>
      </c>
      <c r="M39" s="13">
        <v>6426</v>
      </c>
      <c r="N39" s="13">
        <v>25680</v>
      </c>
      <c r="O39" s="13">
        <v>3875</v>
      </c>
      <c r="P39" s="13">
        <v>3723</v>
      </c>
      <c r="Q39" s="13">
        <v>3314</v>
      </c>
      <c r="R39" s="13">
        <v>2564</v>
      </c>
      <c r="S39" s="13">
        <v>1980</v>
      </c>
      <c r="T39" s="13">
        <v>1274</v>
      </c>
      <c r="U39" s="13">
        <v>1088</v>
      </c>
      <c r="V39" s="13">
        <v>1343</v>
      </c>
      <c r="W39" s="13">
        <v>72742</v>
      </c>
      <c r="X39" s="13">
        <f t="shared" si="5"/>
        <v>32106</v>
      </c>
      <c r="Y39" s="13">
        <f t="shared" si="6"/>
        <v>10912</v>
      </c>
      <c r="Z39" s="13">
        <f t="shared" si="2"/>
        <v>8249</v>
      </c>
      <c r="AC39" s="193" t="s">
        <v>1032</v>
      </c>
      <c r="AD39" s="630">
        <v>7</v>
      </c>
      <c r="AE39" s="630">
        <v>4</v>
      </c>
      <c r="AF39" s="630">
        <v>2</v>
      </c>
      <c r="AG39" s="630"/>
      <c r="AH39" s="630">
        <v>8991</v>
      </c>
      <c r="AI39" s="630"/>
      <c r="AJ39" s="630">
        <v>193</v>
      </c>
      <c r="AK39" s="630">
        <v>5</v>
      </c>
      <c r="AL39" s="630">
        <v>578</v>
      </c>
      <c r="AM39" s="630"/>
      <c r="AN39" s="630"/>
      <c r="AO39" s="630"/>
      <c r="AP39" s="630"/>
      <c r="AQ39" s="630">
        <v>2</v>
      </c>
      <c r="AR39" s="630">
        <v>416</v>
      </c>
      <c r="AS39" s="630">
        <v>6</v>
      </c>
      <c r="AT39" s="630">
        <v>9</v>
      </c>
      <c r="AU39" s="630"/>
      <c r="AV39" s="630">
        <v>31</v>
      </c>
      <c r="AW39" s="630"/>
      <c r="AX39" s="630"/>
      <c r="AY39" s="630">
        <v>4</v>
      </c>
      <c r="AZ39" s="630"/>
      <c r="BA39" s="630"/>
      <c r="BB39" s="13">
        <v>10248</v>
      </c>
      <c r="BC39"/>
      <c r="BD39" s="13"/>
      <c r="BE39" s="14" t="s">
        <v>949</v>
      </c>
      <c r="BF39" s="13">
        <v>13755</v>
      </c>
      <c r="BG39" s="13">
        <v>12468</v>
      </c>
      <c r="BH39" s="13">
        <v>26223</v>
      </c>
      <c r="BJ39" s="14" t="s">
        <v>949</v>
      </c>
      <c r="BK39" s="13">
        <v>13007</v>
      </c>
      <c r="BL39" s="13">
        <v>13200</v>
      </c>
      <c r="BM39" s="13">
        <v>16</v>
      </c>
      <c r="BN39" s="13">
        <v>26223</v>
      </c>
      <c r="BP39" s="13"/>
      <c r="BQ39" s="14" t="s">
        <v>949</v>
      </c>
      <c r="BR39" s="13">
        <v>321</v>
      </c>
      <c r="BS39" s="13">
        <v>1580</v>
      </c>
      <c r="BT39" s="13">
        <v>4573</v>
      </c>
      <c r="BU39" s="13">
        <v>1739</v>
      </c>
      <c r="BV39" s="13">
        <v>12195</v>
      </c>
      <c r="BW39" s="13">
        <v>1581</v>
      </c>
      <c r="BX39" s="13">
        <v>1374</v>
      </c>
      <c r="BY39" s="13">
        <v>1071</v>
      </c>
      <c r="BZ39" s="13">
        <v>701</v>
      </c>
      <c r="CA39" s="13">
        <v>473</v>
      </c>
      <c r="CB39" s="13">
        <v>258</v>
      </c>
      <c r="CC39" s="13">
        <v>179</v>
      </c>
      <c r="CD39" s="13">
        <v>178</v>
      </c>
      <c r="CE39" s="13"/>
      <c r="CF39" s="13">
        <v>26223</v>
      </c>
      <c r="CG39" s="13">
        <f t="shared" si="3"/>
        <v>4026</v>
      </c>
      <c r="CH39" s="361">
        <f t="shared" si="4"/>
        <v>1789</v>
      </c>
    </row>
    <row r="40" spans="1:86">
      <c r="A40" s="14" t="s">
        <v>950</v>
      </c>
      <c r="B40" s="13">
        <v>26596</v>
      </c>
      <c r="C40" s="13">
        <v>8792</v>
      </c>
      <c r="D40" s="13">
        <v>35388</v>
      </c>
      <c r="E40"/>
      <c r="I40" s="14" t="s">
        <v>950</v>
      </c>
      <c r="J40" s="13">
        <v>480</v>
      </c>
      <c r="K40" s="13">
        <v>2486</v>
      </c>
      <c r="L40" s="13">
        <v>7869</v>
      </c>
      <c r="M40" s="13">
        <v>3445</v>
      </c>
      <c r="N40" s="13">
        <v>12685</v>
      </c>
      <c r="O40" s="13">
        <v>1621</v>
      </c>
      <c r="P40" s="13">
        <v>1502</v>
      </c>
      <c r="Q40" s="13">
        <v>1356</v>
      </c>
      <c r="R40" s="13">
        <v>1096</v>
      </c>
      <c r="S40" s="13">
        <v>894</v>
      </c>
      <c r="T40" s="13">
        <v>673</v>
      </c>
      <c r="U40" s="13">
        <v>576</v>
      </c>
      <c r="V40" s="13">
        <v>705</v>
      </c>
      <c r="W40" s="13">
        <v>35388</v>
      </c>
      <c r="X40" s="13">
        <f t="shared" si="5"/>
        <v>16130</v>
      </c>
      <c r="Y40" s="13">
        <f t="shared" si="6"/>
        <v>4479</v>
      </c>
      <c r="Z40" s="13">
        <f t="shared" si="2"/>
        <v>3944</v>
      </c>
      <c r="AC40" s="193" t="s">
        <v>1035</v>
      </c>
      <c r="AD40" s="630">
        <v>8</v>
      </c>
      <c r="AE40" s="630"/>
      <c r="AF40" s="630"/>
      <c r="AG40" s="630"/>
      <c r="AH40" s="630">
        <v>4790</v>
      </c>
      <c r="AI40" s="630">
        <v>1</v>
      </c>
      <c r="AJ40" s="630">
        <v>47</v>
      </c>
      <c r="AK40" s="630">
        <v>5</v>
      </c>
      <c r="AL40" s="630">
        <v>226</v>
      </c>
      <c r="AM40" s="630">
        <v>1</v>
      </c>
      <c r="AN40" s="630"/>
      <c r="AO40" s="630"/>
      <c r="AP40" s="630"/>
      <c r="AQ40" s="630">
        <v>1</v>
      </c>
      <c r="AR40" s="630">
        <v>292</v>
      </c>
      <c r="AS40" s="630">
        <v>1</v>
      </c>
      <c r="AT40" s="630"/>
      <c r="AU40" s="630"/>
      <c r="AV40" s="630">
        <v>8</v>
      </c>
      <c r="AW40" s="630"/>
      <c r="AX40" s="630"/>
      <c r="AY40" s="630">
        <v>1</v>
      </c>
      <c r="AZ40" s="630"/>
      <c r="BA40" s="630"/>
      <c r="BB40" s="13">
        <v>5381</v>
      </c>
      <c r="BC40"/>
      <c r="BD40" s="13"/>
      <c r="BE40" s="14" t="s">
        <v>950</v>
      </c>
      <c r="BF40" s="13">
        <v>15084</v>
      </c>
      <c r="BG40" s="13">
        <v>13426</v>
      </c>
      <c r="BH40" s="13">
        <v>28510</v>
      </c>
      <c r="BJ40" s="14" t="s">
        <v>950</v>
      </c>
      <c r="BK40" s="13">
        <v>11672</v>
      </c>
      <c r="BL40" s="13">
        <v>16816</v>
      </c>
      <c r="BM40" s="13">
        <v>22</v>
      </c>
      <c r="BN40" s="13">
        <v>28510</v>
      </c>
      <c r="BP40" s="13"/>
      <c r="BQ40" s="14" t="s">
        <v>950</v>
      </c>
      <c r="BR40" s="13">
        <v>401</v>
      </c>
      <c r="BS40" s="13">
        <v>1674</v>
      </c>
      <c r="BT40" s="13">
        <v>5870</v>
      </c>
      <c r="BU40" s="13">
        <v>2559</v>
      </c>
      <c r="BV40" s="13">
        <v>12251</v>
      </c>
      <c r="BW40" s="13">
        <v>1707</v>
      </c>
      <c r="BX40" s="13">
        <v>1463</v>
      </c>
      <c r="BY40" s="13">
        <v>1039</v>
      </c>
      <c r="BZ40" s="13">
        <v>655</v>
      </c>
      <c r="CA40" s="13">
        <v>411</v>
      </c>
      <c r="CB40" s="13">
        <v>224</v>
      </c>
      <c r="CC40" s="13">
        <v>140</v>
      </c>
      <c r="CD40" s="13">
        <v>116</v>
      </c>
      <c r="CE40" s="13"/>
      <c r="CF40" s="13">
        <v>28510</v>
      </c>
      <c r="CG40" s="13">
        <f t="shared" si="3"/>
        <v>4209</v>
      </c>
      <c r="CH40" s="361">
        <f t="shared" si="4"/>
        <v>1546</v>
      </c>
    </row>
    <row r="41" spans="1:86">
      <c r="A41" s="14" t="s">
        <v>951</v>
      </c>
      <c r="B41" s="13">
        <v>5036</v>
      </c>
      <c r="C41" s="13">
        <v>1573</v>
      </c>
      <c r="D41" s="13">
        <v>6609</v>
      </c>
      <c r="E41"/>
      <c r="I41" s="14" t="s">
        <v>951</v>
      </c>
      <c r="J41" s="13">
        <v>62</v>
      </c>
      <c r="K41" s="13">
        <v>289</v>
      </c>
      <c r="L41" s="13">
        <v>1008</v>
      </c>
      <c r="M41" s="13">
        <v>521</v>
      </c>
      <c r="N41" s="13">
        <v>2166</v>
      </c>
      <c r="O41" s="13">
        <v>391</v>
      </c>
      <c r="P41" s="13">
        <v>458</v>
      </c>
      <c r="Q41" s="13">
        <v>445</v>
      </c>
      <c r="R41" s="13">
        <v>375</v>
      </c>
      <c r="S41" s="13">
        <v>271</v>
      </c>
      <c r="T41" s="13">
        <v>225</v>
      </c>
      <c r="U41" s="13">
        <v>194</v>
      </c>
      <c r="V41" s="13">
        <v>204</v>
      </c>
      <c r="W41" s="13">
        <v>6609</v>
      </c>
      <c r="X41" s="13">
        <f t="shared" si="5"/>
        <v>2687</v>
      </c>
      <c r="Y41" s="13">
        <f t="shared" si="6"/>
        <v>1294</v>
      </c>
      <c r="Z41" s="13">
        <f t="shared" si="2"/>
        <v>1269</v>
      </c>
      <c r="AC41" s="193" t="s">
        <v>1037</v>
      </c>
      <c r="AD41" s="630">
        <v>14</v>
      </c>
      <c r="AE41" s="630">
        <v>24</v>
      </c>
      <c r="AF41" s="630">
        <v>1</v>
      </c>
      <c r="AG41" s="630">
        <v>2</v>
      </c>
      <c r="AH41" s="630">
        <v>11769</v>
      </c>
      <c r="AI41" s="630">
        <v>2</v>
      </c>
      <c r="AJ41" s="630">
        <v>149</v>
      </c>
      <c r="AK41" s="630">
        <v>15</v>
      </c>
      <c r="AL41" s="630">
        <v>876</v>
      </c>
      <c r="AM41" s="630">
        <v>2</v>
      </c>
      <c r="AN41" s="630">
        <v>1</v>
      </c>
      <c r="AO41" s="630"/>
      <c r="AP41" s="630"/>
      <c r="AQ41" s="630">
        <v>2</v>
      </c>
      <c r="AR41" s="630">
        <v>1719</v>
      </c>
      <c r="AS41" s="630">
        <v>5</v>
      </c>
      <c r="AT41" s="630">
        <v>1</v>
      </c>
      <c r="AU41" s="630"/>
      <c r="AV41" s="630">
        <v>2</v>
      </c>
      <c r="AW41" s="630"/>
      <c r="AX41" s="630"/>
      <c r="AY41" s="630">
        <v>3</v>
      </c>
      <c r="AZ41" s="630"/>
      <c r="BA41" s="630">
        <v>1</v>
      </c>
      <c r="BB41" s="13">
        <v>14588</v>
      </c>
      <c r="BC41"/>
      <c r="BD41" s="13"/>
      <c r="BE41" s="14" t="s">
        <v>951</v>
      </c>
      <c r="BF41" s="13">
        <v>1391</v>
      </c>
      <c r="BG41" s="13">
        <v>1258</v>
      </c>
      <c r="BH41" s="13">
        <v>2649</v>
      </c>
      <c r="BJ41" s="14" t="s">
        <v>951</v>
      </c>
      <c r="BK41" s="13">
        <v>1433</v>
      </c>
      <c r="BL41" s="13">
        <v>1214</v>
      </c>
      <c r="BM41" s="13">
        <v>2</v>
      </c>
      <c r="BN41" s="13">
        <v>2649</v>
      </c>
      <c r="BP41" s="13"/>
      <c r="BQ41" s="14" t="s">
        <v>951</v>
      </c>
      <c r="BR41" s="13">
        <v>16</v>
      </c>
      <c r="BS41" s="13">
        <v>110</v>
      </c>
      <c r="BT41" s="13">
        <v>368</v>
      </c>
      <c r="BU41" s="13">
        <v>171</v>
      </c>
      <c r="BV41" s="13">
        <v>997</v>
      </c>
      <c r="BW41" s="13">
        <v>186</v>
      </c>
      <c r="BX41" s="13">
        <v>173</v>
      </c>
      <c r="BY41" s="13">
        <v>167</v>
      </c>
      <c r="BZ41" s="13">
        <v>115</v>
      </c>
      <c r="CA41" s="13">
        <v>100</v>
      </c>
      <c r="CB41" s="13">
        <v>78</v>
      </c>
      <c r="CC41" s="13">
        <v>66</v>
      </c>
      <c r="CD41" s="13">
        <v>102</v>
      </c>
      <c r="CE41" s="13"/>
      <c r="CF41" s="13">
        <v>2649</v>
      </c>
      <c r="CG41" s="13">
        <f t="shared" si="3"/>
        <v>526</v>
      </c>
      <c r="CH41" s="361">
        <f t="shared" si="4"/>
        <v>461</v>
      </c>
    </row>
    <row r="42" spans="1:86">
      <c r="A42" s="14" t="s">
        <v>952</v>
      </c>
      <c r="B42" s="13">
        <v>3573</v>
      </c>
      <c r="C42" s="13">
        <v>7405</v>
      </c>
      <c r="D42" s="13">
        <v>10978</v>
      </c>
      <c r="E42"/>
      <c r="I42" s="14" t="s">
        <v>952</v>
      </c>
      <c r="J42" s="13">
        <v>115</v>
      </c>
      <c r="K42" s="13">
        <v>560</v>
      </c>
      <c r="L42" s="13">
        <v>1814</v>
      </c>
      <c r="M42" s="13">
        <v>957</v>
      </c>
      <c r="N42" s="13">
        <v>3564</v>
      </c>
      <c r="O42" s="13">
        <v>644</v>
      </c>
      <c r="P42" s="13">
        <v>665</v>
      </c>
      <c r="Q42" s="13">
        <v>683</v>
      </c>
      <c r="R42" s="13">
        <v>533</v>
      </c>
      <c r="S42" s="13">
        <v>427</v>
      </c>
      <c r="T42" s="13">
        <v>365</v>
      </c>
      <c r="U42" s="13">
        <v>293</v>
      </c>
      <c r="V42" s="13">
        <v>358</v>
      </c>
      <c r="W42" s="13">
        <v>10978</v>
      </c>
      <c r="X42" s="13">
        <f t="shared" si="5"/>
        <v>4521</v>
      </c>
      <c r="Y42" s="13">
        <f t="shared" si="6"/>
        <v>1992</v>
      </c>
      <c r="Z42" s="13">
        <f t="shared" si="2"/>
        <v>1976</v>
      </c>
      <c r="AC42" s="14" t="s">
        <v>299</v>
      </c>
      <c r="AD42" s="630">
        <v>154</v>
      </c>
      <c r="AE42" s="630">
        <v>141</v>
      </c>
      <c r="AF42" s="630">
        <v>14</v>
      </c>
      <c r="AG42" s="630">
        <v>98</v>
      </c>
      <c r="AH42" s="630">
        <v>105523</v>
      </c>
      <c r="AI42" s="630">
        <v>4</v>
      </c>
      <c r="AJ42" s="630">
        <v>940</v>
      </c>
      <c r="AK42" s="630">
        <v>141</v>
      </c>
      <c r="AL42" s="630">
        <v>15812</v>
      </c>
      <c r="AM42" s="630">
        <v>7</v>
      </c>
      <c r="AN42" s="630">
        <v>5</v>
      </c>
      <c r="AO42" s="630">
        <v>1</v>
      </c>
      <c r="AP42" s="630">
        <v>16</v>
      </c>
      <c r="AQ42" s="630">
        <v>14</v>
      </c>
      <c r="AR42" s="630">
        <v>15028</v>
      </c>
      <c r="AS42" s="630">
        <v>62</v>
      </c>
      <c r="AT42" s="630">
        <v>8505</v>
      </c>
      <c r="AU42" s="630">
        <v>9</v>
      </c>
      <c r="AV42" s="630">
        <v>118</v>
      </c>
      <c r="AW42" s="630"/>
      <c r="AX42" s="630">
        <v>4</v>
      </c>
      <c r="AY42" s="630">
        <v>50</v>
      </c>
      <c r="AZ42" s="630"/>
      <c r="BA42" s="630">
        <v>109</v>
      </c>
      <c r="BB42" s="13">
        <v>146755</v>
      </c>
      <c r="BC42"/>
      <c r="BD42" s="13"/>
      <c r="BE42" s="14" t="s">
        <v>952</v>
      </c>
      <c r="BF42" s="13">
        <v>1261</v>
      </c>
      <c r="BG42" s="13">
        <v>1156</v>
      </c>
      <c r="BH42" s="13">
        <v>2417</v>
      </c>
      <c r="BJ42" s="14" t="s">
        <v>952</v>
      </c>
      <c r="BK42" s="13">
        <v>1222</v>
      </c>
      <c r="BL42" s="13">
        <v>1188</v>
      </c>
      <c r="BM42" s="13">
        <v>7</v>
      </c>
      <c r="BN42" s="13">
        <v>2417</v>
      </c>
      <c r="BP42" s="13"/>
      <c r="BQ42" s="14" t="s">
        <v>952</v>
      </c>
      <c r="BR42" s="13">
        <v>29</v>
      </c>
      <c r="BS42" s="13">
        <v>148</v>
      </c>
      <c r="BT42" s="13">
        <v>390</v>
      </c>
      <c r="BU42" s="13">
        <v>159</v>
      </c>
      <c r="BV42" s="13">
        <v>1001</v>
      </c>
      <c r="BW42" s="13">
        <v>161</v>
      </c>
      <c r="BX42" s="13">
        <v>146</v>
      </c>
      <c r="BY42" s="13">
        <v>98</v>
      </c>
      <c r="BZ42" s="13">
        <v>83</v>
      </c>
      <c r="CA42" s="13">
        <v>66</v>
      </c>
      <c r="CB42" s="13">
        <v>52</v>
      </c>
      <c r="CC42" s="13">
        <v>30</v>
      </c>
      <c r="CD42" s="13">
        <v>54</v>
      </c>
      <c r="CE42" s="13"/>
      <c r="CF42" s="13">
        <v>2417</v>
      </c>
      <c r="CG42" s="13">
        <f t="shared" si="3"/>
        <v>405</v>
      </c>
      <c r="CH42" s="361">
        <f t="shared" si="4"/>
        <v>285</v>
      </c>
    </row>
    <row r="43" spans="1:86">
      <c r="A43" s="14" t="s">
        <v>953</v>
      </c>
      <c r="B43" s="13">
        <v>766</v>
      </c>
      <c r="C43" s="13">
        <v>2153</v>
      </c>
      <c r="D43" s="13">
        <v>2919</v>
      </c>
      <c r="E43"/>
      <c r="I43" s="14" t="s">
        <v>953</v>
      </c>
      <c r="J43" s="13">
        <v>21</v>
      </c>
      <c r="K43" s="13">
        <v>140</v>
      </c>
      <c r="L43" s="13">
        <v>438</v>
      </c>
      <c r="M43" s="13">
        <v>237</v>
      </c>
      <c r="N43" s="13">
        <v>944</v>
      </c>
      <c r="O43" s="13">
        <v>201</v>
      </c>
      <c r="P43" s="13">
        <v>204</v>
      </c>
      <c r="Q43" s="13">
        <v>192</v>
      </c>
      <c r="R43" s="13">
        <v>147</v>
      </c>
      <c r="S43" s="13">
        <v>123</v>
      </c>
      <c r="T43" s="13">
        <v>88</v>
      </c>
      <c r="U43" s="13">
        <v>78</v>
      </c>
      <c r="V43" s="13">
        <v>106</v>
      </c>
      <c r="W43" s="13">
        <v>2919</v>
      </c>
      <c r="X43" s="13">
        <f t="shared" si="5"/>
        <v>1181</v>
      </c>
      <c r="Y43" s="13">
        <f t="shared" si="6"/>
        <v>597</v>
      </c>
      <c r="Z43" s="13">
        <f t="shared" si="2"/>
        <v>542</v>
      </c>
      <c r="AC43" s="193" t="s">
        <v>917</v>
      </c>
      <c r="AD43" s="630">
        <v>1</v>
      </c>
      <c r="AE43" s="630"/>
      <c r="AF43" s="630"/>
      <c r="AG43" s="630"/>
      <c r="AH43" s="630">
        <v>1070</v>
      </c>
      <c r="AI43" s="630"/>
      <c r="AJ43" s="630"/>
      <c r="AK43" s="630"/>
      <c r="AL43" s="630">
        <v>319</v>
      </c>
      <c r="AM43" s="630"/>
      <c r="AN43" s="630"/>
      <c r="AO43" s="630"/>
      <c r="AP43" s="630"/>
      <c r="AQ43" s="630"/>
      <c r="AR43" s="630">
        <v>2</v>
      </c>
      <c r="AS43" s="630"/>
      <c r="AT43" s="630"/>
      <c r="AU43" s="630"/>
      <c r="AV43" s="630"/>
      <c r="AW43" s="630"/>
      <c r="AX43" s="630"/>
      <c r="AY43" s="630"/>
      <c r="AZ43" s="630"/>
      <c r="BA43" s="630"/>
      <c r="BB43" s="13">
        <v>1392</v>
      </c>
      <c r="BC43"/>
      <c r="BD43" s="13"/>
      <c r="BE43" s="14" t="s">
        <v>953</v>
      </c>
      <c r="BF43" s="13">
        <v>348</v>
      </c>
      <c r="BG43" s="13">
        <v>292</v>
      </c>
      <c r="BH43" s="13">
        <v>640</v>
      </c>
      <c r="BJ43" s="14" t="s">
        <v>953</v>
      </c>
      <c r="BK43" s="13">
        <v>336</v>
      </c>
      <c r="BL43" s="13">
        <v>304</v>
      </c>
      <c r="BM43" s="13"/>
      <c r="BN43" s="13">
        <v>640</v>
      </c>
      <c r="BP43" s="13"/>
      <c r="BQ43" s="14" t="s">
        <v>953</v>
      </c>
      <c r="BR43" s="13">
        <v>4</v>
      </c>
      <c r="BS43" s="13">
        <v>26</v>
      </c>
      <c r="BT43" s="13">
        <v>104</v>
      </c>
      <c r="BU43" s="13">
        <v>31</v>
      </c>
      <c r="BV43" s="13">
        <v>255</v>
      </c>
      <c r="BW43" s="13">
        <v>34</v>
      </c>
      <c r="BX43" s="13">
        <v>52</v>
      </c>
      <c r="BY43" s="13">
        <v>36</v>
      </c>
      <c r="BZ43" s="13">
        <v>33</v>
      </c>
      <c r="CA43" s="13">
        <v>21</v>
      </c>
      <c r="CB43" s="13">
        <v>15</v>
      </c>
      <c r="CC43" s="13">
        <v>8</v>
      </c>
      <c r="CD43" s="13">
        <v>21</v>
      </c>
      <c r="CE43" s="13"/>
      <c r="CF43" s="13">
        <v>640</v>
      </c>
      <c r="CG43" s="13">
        <f t="shared" si="3"/>
        <v>122</v>
      </c>
      <c r="CH43" s="361">
        <f t="shared" si="4"/>
        <v>98</v>
      </c>
    </row>
    <row r="44" spans="1:86">
      <c r="A44" s="14" t="s">
        <v>954</v>
      </c>
      <c r="B44" s="13">
        <v>5504</v>
      </c>
      <c r="C44" s="13">
        <v>8386</v>
      </c>
      <c r="D44" s="13">
        <v>13890</v>
      </c>
      <c r="E44"/>
      <c r="I44" s="14" t="s">
        <v>954</v>
      </c>
      <c r="J44" s="13">
        <v>135</v>
      </c>
      <c r="K44" s="13">
        <v>667</v>
      </c>
      <c r="L44" s="13">
        <v>2238</v>
      </c>
      <c r="M44" s="13">
        <v>1272</v>
      </c>
      <c r="N44" s="13">
        <v>5002</v>
      </c>
      <c r="O44" s="13">
        <v>882</v>
      </c>
      <c r="P44" s="13">
        <v>861</v>
      </c>
      <c r="Q44" s="13">
        <v>753</v>
      </c>
      <c r="R44" s="13">
        <v>642</v>
      </c>
      <c r="S44" s="13">
        <v>500</v>
      </c>
      <c r="T44" s="13">
        <v>373</v>
      </c>
      <c r="U44" s="13">
        <v>281</v>
      </c>
      <c r="V44" s="13">
        <v>284</v>
      </c>
      <c r="W44" s="13">
        <v>13890</v>
      </c>
      <c r="X44" s="13">
        <f t="shared" si="5"/>
        <v>6274</v>
      </c>
      <c r="Y44" s="13">
        <f t="shared" si="6"/>
        <v>2496</v>
      </c>
      <c r="Z44" s="13">
        <f t="shared" si="2"/>
        <v>2080</v>
      </c>
      <c r="AC44" s="193" t="s">
        <v>925</v>
      </c>
      <c r="AD44" s="630">
        <v>9</v>
      </c>
      <c r="AE44" s="630">
        <v>41</v>
      </c>
      <c r="AF44" s="630"/>
      <c r="AG44" s="630">
        <v>25</v>
      </c>
      <c r="AH44" s="630">
        <v>14086</v>
      </c>
      <c r="AI44" s="630"/>
      <c r="AJ44" s="630">
        <v>138</v>
      </c>
      <c r="AK44" s="630">
        <v>7</v>
      </c>
      <c r="AL44" s="630">
        <v>458</v>
      </c>
      <c r="AM44" s="630"/>
      <c r="AN44" s="630"/>
      <c r="AO44" s="630"/>
      <c r="AP44" s="630"/>
      <c r="AQ44" s="630">
        <v>1</v>
      </c>
      <c r="AR44" s="630">
        <v>2258</v>
      </c>
      <c r="AS44" s="630">
        <v>13</v>
      </c>
      <c r="AT44" s="630">
        <v>1</v>
      </c>
      <c r="AU44" s="630">
        <v>2</v>
      </c>
      <c r="AV44" s="630">
        <v>8</v>
      </c>
      <c r="AW44" s="630"/>
      <c r="AX44" s="630"/>
      <c r="AY44" s="630">
        <v>26</v>
      </c>
      <c r="AZ44" s="630"/>
      <c r="BA44" s="630"/>
      <c r="BB44" s="13">
        <v>17073</v>
      </c>
      <c r="BC44"/>
      <c r="BD44" s="13"/>
      <c r="BE44" s="14" t="s">
        <v>954</v>
      </c>
      <c r="BF44" s="13">
        <v>1597</v>
      </c>
      <c r="BG44" s="13">
        <v>1566</v>
      </c>
      <c r="BH44" s="13">
        <v>3163</v>
      </c>
      <c r="BJ44" s="14" t="s">
        <v>954</v>
      </c>
      <c r="BK44" s="13">
        <v>1510</v>
      </c>
      <c r="BL44" s="13">
        <v>1647</v>
      </c>
      <c r="BM44" s="13">
        <v>6</v>
      </c>
      <c r="BN44" s="13">
        <v>3163</v>
      </c>
      <c r="BP44" s="13"/>
      <c r="BQ44" s="14" t="s">
        <v>954</v>
      </c>
      <c r="BR44" s="13">
        <v>30</v>
      </c>
      <c r="BS44" s="13">
        <v>114</v>
      </c>
      <c r="BT44" s="13">
        <v>444</v>
      </c>
      <c r="BU44" s="13">
        <v>216</v>
      </c>
      <c r="BV44" s="13">
        <v>1177</v>
      </c>
      <c r="BW44" s="13">
        <v>230</v>
      </c>
      <c r="BX44" s="13">
        <v>245</v>
      </c>
      <c r="BY44" s="13">
        <v>202</v>
      </c>
      <c r="BZ44" s="13">
        <v>170</v>
      </c>
      <c r="CA44" s="13">
        <v>119</v>
      </c>
      <c r="CB44" s="13">
        <v>89</v>
      </c>
      <c r="CC44" s="13">
        <v>66</v>
      </c>
      <c r="CD44" s="13">
        <v>61</v>
      </c>
      <c r="CE44" s="13"/>
      <c r="CF44" s="13">
        <v>3163</v>
      </c>
      <c r="CG44" s="13">
        <f t="shared" si="3"/>
        <v>677</v>
      </c>
      <c r="CH44" s="361">
        <f t="shared" si="4"/>
        <v>505</v>
      </c>
    </row>
    <row r="45" spans="1:86">
      <c r="A45" s="14" t="s">
        <v>955</v>
      </c>
      <c r="B45" s="13">
        <v>12263</v>
      </c>
      <c r="C45" s="13">
        <v>3765</v>
      </c>
      <c r="D45" s="13">
        <v>16028</v>
      </c>
      <c r="E45"/>
      <c r="I45" s="14" t="s">
        <v>955</v>
      </c>
      <c r="J45" s="13">
        <v>147</v>
      </c>
      <c r="K45" s="13">
        <v>630</v>
      </c>
      <c r="L45" s="13">
        <v>2098</v>
      </c>
      <c r="M45" s="13">
        <v>1180</v>
      </c>
      <c r="N45" s="13">
        <v>5580</v>
      </c>
      <c r="O45" s="13">
        <v>1075</v>
      </c>
      <c r="P45" s="13">
        <v>1189</v>
      </c>
      <c r="Q45" s="13">
        <v>1285</v>
      </c>
      <c r="R45" s="13">
        <v>942</v>
      </c>
      <c r="S45" s="13">
        <v>639</v>
      </c>
      <c r="T45" s="13">
        <v>428</v>
      </c>
      <c r="U45" s="13">
        <v>343</v>
      </c>
      <c r="V45" s="13">
        <v>492</v>
      </c>
      <c r="W45" s="13">
        <v>16028</v>
      </c>
      <c r="X45" s="13">
        <f t="shared" si="5"/>
        <v>6760</v>
      </c>
      <c r="Y45" s="13">
        <f t="shared" si="6"/>
        <v>3549</v>
      </c>
      <c r="Z45" s="13">
        <f t="shared" si="2"/>
        <v>2844</v>
      </c>
      <c r="AC45" s="193" t="s">
        <v>926</v>
      </c>
      <c r="AD45" s="630">
        <v>1</v>
      </c>
      <c r="AE45" s="630">
        <v>3</v>
      </c>
      <c r="AF45" s="630"/>
      <c r="AG45" s="630"/>
      <c r="AH45" s="630">
        <v>4852</v>
      </c>
      <c r="AI45" s="630"/>
      <c r="AJ45" s="630">
        <v>3</v>
      </c>
      <c r="AK45" s="630">
        <v>1</v>
      </c>
      <c r="AL45" s="630">
        <v>460</v>
      </c>
      <c r="AM45" s="630"/>
      <c r="AN45" s="630"/>
      <c r="AO45" s="630"/>
      <c r="AP45" s="630">
        <v>6</v>
      </c>
      <c r="AQ45" s="630"/>
      <c r="AR45" s="630">
        <v>152</v>
      </c>
      <c r="AS45" s="630"/>
      <c r="AT45" s="630">
        <v>2</v>
      </c>
      <c r="AU45" s="630"/>
      <c r="AV45" s="630">
        <v>2</v>
      </c>
      <c r="AW45" s="630"/>
      <c r="AX45" s="630"/>
      <c r="AY45" s="630">
        <v>3</v>
      </c>
      <c r="AZ45" s="630"/>
      <c r="BA45" s="630"/>
      <c r="BB45" s="13">
        <v>5485</v>
      </c>
      <c r="BC45"/>
      <c r="BD45" s="13"/>
      <c r="BE45" s="14" t="s">
        <v>955</v>
      </c>
      <c r="BF45" s="13">
        <v>20731</v>
      </c>
      <c r="BG45" s="13">
        <v>21817</v>
      </c>
      <c r="BH45" s="13">
        <v>42548</v>
      </c>
      <c r="BJ45" s="14" t="s">
        <v>955</v>
      </c>
      <c r="BK45" s="13">
        <v>23603</v>
      </c>
      <c r="BL45" s="13">
        <v>18830</v>
      </c>
      <c r="BM45" s="13">
        <v>115</v>
      </c>
      <c r="BN45" s="13">
        <v>42548</v>
      </c>
      <c r="BP45" s="13"/>
      <c r="BQ45" s="14" t="s">
        <v>955</v>
      </c>
      <c r="BR45" s="13">
        <v>343</v>
      </c>
      <c r="BS45" s="13">
        <v>1616</v>
      </c>
      <c r="BT45" s="13">
        <v>5040</v>
      </c>
      <c r="BU45" s="13">
        <v>2424</v>
      </c>
      <c r="BV45" s="13">
        <v>17948</v>
      </c>
      <c r="BW45" s="13">
        <v>3024</v>
      </c>
      <c r="BX45" s="13">
        <v>3222</v>
      </c>
      <c r="BY45" s="13">
        <v>2622</v>
      </c>
      <c r="BZ45" s="13">
        <v>2012</v>
      </c>
      <c r="CA45" s="13">
        <v>1472</v>
      </c>
      <c r="CB45" s="13">
        <v>1124</v>
      </c>
      <c r="CC45" s="13">
        <v>760</v>
      </c>
      <c r="CD45" s="13">
        <v>941</v>
      </c>
      <c r="CE45" s="13"/>
      <c r="CF45" s="13">
        <v>42548</v>
      </c>
      <c r="CG45" s="13">
        <f t="shared" si="3"/>
        <v>8868</v>
      </c>
      <c r="CH45" s="361">
        <f t="shared" si="4"/>
        <v>6309</v>
      </c>
    </row>
    <row r="46" spans="1:86">
      <c r="A46" s="14" t="s">
        <v>956</v>
      </c>
      <c r="B46" s="13">
        <v>6609</v>
      </c>
      <c r="C46" s="13">
        <v>13380</v>
      </c>
      <c r="D46" s="13">
        <v>19989</v>
      </c>
      <c r="E46"/>
      <c r="I46" s="14" t="s">
        <v>956</v>
      </c>
      <c r="J46" s="13">
        <v>318</v>
      </c>
      <c r="K46" s="13">
        <v>1564</v>
      </c>
      <c r="L46" s="13">
        <v>4640</v>
      </c>
      <c r="M46" s="13">
        <v>1916</v>
      </c>
      <c r="N46" s="13">
        <v>6739</v>
      </c>
      <c r="O46" s="13">
        <v>896</v>
      </c>
      <c r="P46" s="13">
        <v>861</v>
      </c>
      <c r="Q46" s="13">
        <v>745</v>
      </c>
      <c r="R46" s="13">
        <v>613</v>
      </c>
      <c r="S46" s="13">
        <v>475</v>
      </c>
      <c r="T46" s="13">
        <v>432</v>
      </c>
      <c r="U46" s="13">
        <v>326</v>
      </c>
      <c r="V46" s="13">
        <v>464</v>
      </c>
      <c r="W46" s="13">
        <v>19989</v>
      </c>
      <c r="X46" s="13">
        <f t="shared" si="5"/>
        <v>8655</v>
      </c>
      <c r="Y46" s="13">
        <f t="shared" si="6"/>
        <v>2502</v>
      </c>
      <c r="Z46" s="13">
        <f t="shared" si="2"/>
        <v>2310</v>
      </c>
      <c r="AC46" s="193" t="s">
        <v>930</v>
      </c>
      <c r="AD46" s="630">
        <v>15</v>
      </c>
      <c r="AE46" s="630">
        <v>1</v>
      </c>
      <c r="AF46" s="630"/>
      <c r="AG46" s="630">
        <v>2</v>
      </c>
      <c r="AH46" s="630">
        <v>1913</v>
      </c>
      <c r="AI46" s="630"/>
      <c r="AJ46" s="630">
        <v>30</v>
      </c>
      <c r="AK46" s="630">
        <v>1</v>
      </c>
      <c r="AL46" s="630">
        <v>139</v>
      </c>
      <c r="AM46" s="630"/>
      <c r="AN46" s="630"/>
      <c r="AO46" s="630"/>
      <c r="AP46" s="630"/>
      <c r="AQ46" s="630"/>
      <c r="AR46" s="630">
        <v>725</v>
      </c>
      <c r="AS46" s="630"/>
      <c r="AT46" s="630"/>
      <c r="AU46" s="630"/>
      <c r="AV46" s="630">
        <v>3</v>
      </c>
      <c r="AW46" s="630"/>
      <c r="AX46" s="630"/>
      <c r="AY46" s="630"/>
      <c r="AZ46" s="630"/>
      <c r="BA46" s="630"/>
      <c r="BB46" s="13">
        <v>2829</v>
      </c>
      <c r="BC46"/>
      <c r="BD46" s="13"/>
      <c r="BE46" s="14" t="s">
        <v>956</v>
      </c>
      <c r="BF46" s="13">
        <v>823</v>
      </c>
      <c r="BG46" s="13">
        <v>803</v>
      </c>
      <c r="BH46" s="13">
        <v>1626</v>
      </c>
      <c r="BJ46" s="14" t="s">
        <v>956</v>
      </c>
      <c r="BK46" s="13">
        <v>997</v>
      </c>
      <c r="BL46" s="13">
        <v>629</v>
      </c>
      <c r="BM46" s="13"/>
      <c r="BN46" s="13">
        <v>1626</v>
      </c>
      <c r="BP46" s="13"/>
      <c r="BQ46" s="14" t="s">
        <v>956</v>
      </c>
      <c r="BR46" s="13">
        <v>6</v>
      </c>
      <c r="BS46" s="13">
        <v>79</v>
      </c>
      <c r="BT46" s="13">
        <v>225</v>
      </c>
      <c r="BU46" s="13">
        <v>106</v>
      </c>
      <c r="BV46" s="13">
        <v>815</v>
      </c>
      <c r="BW46" s="13">
        <v>102</v>
      </c>
      <c r="BX46" s="13">
        <v>88</v>
      </c>
      <c r="BY46" s="13">
        <v>67</v>
      </c>
      <c r="BZ46" s="13">
        <v>46</v>
      </c>
      <c r="CA46" s="13">
        <v>30</v>
      </c>
      <c r="CB46" s="13">
        <v>21</v>
      </c>
      <c r="CC46" s="13">
        <v>19</v>
      </c>
      <c r="CD46" s="13">
        <v>22</v>
      </c>
      <c r="CE46" s="13"/>
      <c r="CF46" s="13">
        <v>1626</v>
      </c>
      <c r="CG46" s="13">
        <f t="shared" si="3"/>
        <v>257</v>
      </c>
      <c r="CH46" s="361">
        <f t="shared" si="4"/>
        <v>138</v>
      </c>
    </row>
    <row r="47" spans="1:86">
      <c r="A47" s="14" t="s">
        <v>957</v>
      </c>
      <c r="B47" s="13">
        <v>3386</v>
      </c>
      <c r="C47" s="13">
        <v>2574</v>
      </c>
      <c r="D47" s="13">
        <v>5960</v>
      </c>
      <c r="E47"/>
      <c r="I47" s="14" t="s">
        <v>957</v>
      </c>
      <c r="J47" s="13">
        <v>58</v>
      </c>
      <c r="K47" s="13">
        <v>282</v>
      </c>
      <c r="L47" s="13">
        <v>997</v>
      </c>
      <c r="M47" s="13">
        <v>531</v>
      </c>
      <c r="N47" s="13">
        <v>2154</v>
      </c>
      <c r="O47" s="13">
        <v>350</v>
      </c>
      <c r="P47" s="13">
        <v>366</v>
      </c>
      <c r="Q47" s="13">
        <v>321</v>
      </c>
      <c r="R47" s="13">
        <v>280</v>
      </c>
      <c r="S47" s="13">
        <v>233</v>
      </c>
      <c r="T47" s="13">
        <v>152</v>
      </c>
      <c r="U47" s="13">
        <v>106</v>
      </c>
      <c r="V47" s="13">
        <v>130</v>
      </c>
      <c r="W47" s="13">
        <v>5960</v>
      </c>
      <c r="X47" s="13">
        <f t="shared" si="5"/>
        <v>2685</v>
      </c>
      <c r="Y47" s="13">
        <f t="shared" si="6"/>
        <v>1037</v>
      </c>
      <c r="Z47" s="13">
        <f t="shared" si="2"/>
        <v>901</v>
      </c>
      <c r="AC47" s="193" t="s">
        <v>938</v>
      </c>
      <c r="AD47" s="630">
        <v>3</v>
      </c>
      <c r="AE47" s="630">
        <v>3</v>
      </c>
      <c r="AF47" s="630">
        <v>1</v>
      </c>
      <c r="AG47" s="630">
        <v>3</v>
      </c>
      <c r="AH47" s="630">
        <v>4986</v>
      </c>
      <c r="AI47" s="630"/>
      <c r="AJ47" s="630">
        <v>11</v>
      </c>
      <c r="AK47" s="630">
        <v>1</v>
      </c>
      <c r="AL47" s="630">
        <v>216</v>
      </c>
      <c r="AM47" s="630"/>
      <c r="AN47" s="630"/>
      <c r="AO47" s="630"/>
      <c r="AP47" s="630"/>
      <c r="AQ47" s="630"/>
      <c r="AR47" s="630">
        <v>364</v>
      </c>
      <c r="AS47" s="630"/>
      <c r="AT47" s="630"/>
      <c r="AU47" s="630"/>
      <c r="AV47" s="630"/>
      <c r="AW47" s="630"/>
      <c r="AX47" s="630"/>
      <c r="AY47" s="630"/>
      <c r="AZ47" s="630"/>
      <c r="BA47" s="630"/>
      <c r="BB47" s="13">
        <v>5588</v>
      </c>
      <c r="BC47"/>
      <c r="BD47" s="13"/>
      <c r="BE47" s="14" t="s">
        <v>957</v>
      </c>
      <c r="BF47" s="13">
        <v>5985</v>
      </c>
      <c r="BG47" s="13">
        <v>6325</v>
      </c>
      <c r="BH47" s="13">
        <v>12310</v>
      </c>
      <c r="BJ47" s="14" t="s">
        <v>957</v>
      </c>
      <c r="BK47" s="13">
        <v>5779</v>
      </c>
      <c r="BL47" s="13">
        <v>6510</v>
      </c>
      <c r="BM47" s="13">
        <v>21</v>
      </c>
      <c r="BN47" s="13">
        <v>12310</v>
      </c>
      <c r="BP47" s="13"/>
      <c r="BQ47" s="14" t="s">
        <v>957</v>
      </c>
      <c r="BR47" s="13">
        <v>127</v>
      </c>
      <c r="BS47" s="13">
        <v>631</v>
      </c>
      <c r="BT47" s="13">
        <v>1949</v>
      </c>
      <c r="BU47" s="13">
        <v>851</v>
      </c>
      <c r="BV47" s="13">
        <v>5217</v>
      </c>
      <c r="BW47" s="13">
        <v>818</v>
      </c>
      <c r="BX47" s="13">
        <v>764</v>
      </c>
      <c r="BY47" s="13">
        <v>681</v>
      </c>
      <c r="BZ47" s="13">
        <v>433</v>
      </c>
      <c r="CA47" s="13">
        <v>313</v>
      </c>
      <c r="CB47" s="13">
        <v>222</v>
      </c>
      <c r="CC47" s="13">
        <v>138</v>
      </c>
      <c r="CD47" s="13">
        <v>166</v>
      </c>
      <c r="CE47" s="13"/>
      <c r="CF47" s="13">
        <v>12310</v>
      </c>
      <c r="CG47" s="13">
        <f t="shared" si="3"/>
        <v>2263</v>
      </c>
      <c r="CH47" s="361">
        <f t="shared" si="4"/>
        <v>1272</v>
      </c>
    </row>
    <row r="48" spans="1:86">
      <c r="A48" s="14" t="s">
        <v>958</v>
      </c>
      <c r="B48" s="13">
        <v>1366</v>
      </c>
      <c r="C48" s="13">
        <v>5816</v>
      </c>
      <c r="D48" s="13">
        <v>7182</v>
      </c>
      <c r="E48"/>
      <c r="I48" s="14" t="s">
        <v>958</v>
      </c>
      <c r="J48" s="13">
        <v>52</v>
      </c>
      <c r="K48" s="13">
        <v>253</v>
      </c>
      <c r="L48" s="13">
        <v>996</v>
      </c>
      <c r="M48" s="13">
        <v>602</v>
      </c>
      <c r="N48" s="13">
        <v>2071</v>
      </c>
      <c r="O48" s="13">
        <v>493</v>
      </c>
      <c r="P48" s="13">
        <v>546</v>
      </c>
      <c r="Q48" s="13">
        <v>541</v>
      </c>
      <c r="R48" s="13">
        <v>446</v>
      </c>
      <c r="S48" s="13">
        <v>402</v>
      </c>
      <c r="T48" s="13">
        <v>288</v>
      </c>
      <c r="U48" s="13">
        <v>206</v>
      </c>
      <c r="V48" s="13">
        <v>286</v>
      </c>
      <c r="W48" s="13">
        <v>7182</v>
      </c>
      <c r="X48" s="13">
        <f t="shared" si="5"/>
        <v>2673</v>
      </c>
      <c r="Y48" s="13">
        <f t="shared" si="6"/>
        <v>1580</v>
      </c>
      <c r="Z48" s="13">
        <f t="shared" si="2"/>
        <v>1628</v>
      </c>
      <c r="AC48" s="193" t="s">
        <v>940</v>
      </c>
      <c r="AD48" s="630">
        <v>2</v>
      </c>
      <c r="AE48" s="630"/>
      <c r="AF48" s="630"/>
      <c r="AG48" s="630"/>
      <c r="AH48" s="630">
        <v>6252</v>
      </c>
      <c r="AI48" s="630"/>
      <c r="AJ48" s="630">
        <v>2</v>
      </c>
      <c r="AK48" s="630">
        <v>1</v>
      </c>
      <c r="AL48" s="630">
        <v>361</v>
      </c>
      <c r="AM48" s="630"/>
      <c r="AN48" s="630"/>
      <c r="AO48" s="630"/>
      <c r="AP48" s="630"/>
      <c r="AQ48" s="630"/>
      <c r="AR48" s="630">
        <v>6</v>
      </c>
      <c r="AS48" s="630"/>
      <c r="AT48" s="630"/>
      <c r="AU48" s="630"/>
      <c r="AV48" s="630"/>
      <c r="AW48" s="630"/>
      <c r="AX48" s="630"/>
      <c r="AY48" s="630"/>
      <c r="AZ48" s="630"/>
      <c r="BA48" s="630">
        <v>1</v>
      </c>
      <c r="BB48" s="13">
        <v>6625</v>
      </c>
      <c r="BC48"/>
      <c r="BD48" s="13"/>
      <c r="BE48" s="14" t="s">
        <v>958</v>
      </c>
      <c r="BF48" s="13">
        <v>992</v>
      </c>
      <c r="BG48" s="13">
        <v>837</v>
      </c>
      <c r="BH48" s="13">
        <v>1829</v>
      </c>
      <c r="BJ48" s="14" t="s">
        <v>958</v>
      </c>
      <c r="BK48" s="13">
        <v>882</v>
      </c>
      <c r="BL48" s="13">
        <v>945</v>
      </c>
      <c r="BM48" s="13">
        <v>2</v>
      </c>
      <c r="BN48" s="13">
        <v>1829</v>
      </c>
      <c r="BP48" s="13"/>
      <c r="BQ48" s="14" t="s">
        <v>958</v>
      </c>
      <c r="BR48" s="13">
        <v>8</v>
      </c>
      <c r="BS48" s="13">
        <v>72</v>
      </c>
      <c r="BT48" s="13">
        <v>268</v>
      </c>
      <c r="BU48" s="13">
        <v>135</v>
      </c>
      <c r="BV48" s="13">
        <v>671</v>
      </c>
      <c r="BW48" s="13">
        <v>154</v>
      </c>
      <c r="BX48" s="13">
        <v>131</v>
      </c>
      <c r="BY48" s="13">
        <v>96</v>
      </c>
      <c r="BZ48" s="13">
        <v>87</v>
      </c>
      <c r="CA48" s="13">
        <v>64</v>
      </c>
      <c r="CB48" s="13">
        <v>55</v>
      </c>
      <c r="CC48" s="13">
        <v>35</v>
      </c>
      <c r="CD48" s="13">
        <v>53</v>
      </c>
      <c r="CE48" s="13"/>
      <c r="CF48" s="13">
        <v>1829</v>
      </c>
      <c r="CG48" s="13">
        <f t="shared" si="3"/>
        <v>381</v>
      </c>
      <c r="CH48" s="361">
        <f t="shared" si="4"/>
        <v>294</v>
      </c>
    </row>
    <row r="49" spans="1:86">
      <c r="A49" s="14" t="s">
        <v>959</v>
      </c>
      <c r="B49" s="13">
        <v>31699</v>
      </c>
      <c r="C49" s="13">
        <v>14678</v>
      </c>
      <c r="D49" s="13">
        <v>46377</v>
      </c>
      <c r="E49"/>
      <c r="I49" s="14" t="s">
        <v>959</v>
      </c>
      <c r="J49" s="13">
        <v>717</v>
      </c>
      <c r="K49" s="13">
        <v>3642</v>
      </c>
      <c r="L49" s="13">
        <v>10959</v>
      </c>
      <c r="M49" s="13">
        <v>4590</v>
      </c>
      <c r="N49" s="13">
        <v>16146</v>
      </c>
      <c r="O49" s="13">
        <v>2191</v>
      </c>
      <c r="P49" s="13">
        <v>2132</v>
      </c>
      <c r="Q49" s="13">
        <v>1827</v>
      </c>
      <c r="R49" s="13">
        <v>1387</v>
      </c>
      <c r="S49" s="13">
        <v>1033</v>
      </c>
      <c r="T49" s="13">
        <v>680</v>
      </c>
      <c r="U49" s="13">
        <v>450</v>
      </c>
      <c r="V49" s="13">
        <v>623</v>
      </c>
      <c r="W49" s="13">
        <v>46377</v>
      </c>
      <c r="X49" s="13">
        <f t="shared" si="5"/>
        <v>20736</v>
      </c>
      <c r="Y49" s="13">
        <f t="shared" si="6"/>
        <v>6150</v>
      </c>
      <c r="Z49" s="13">
        <f t="shared" si="2"/>
        <v>4173</v>
      </c>
      <c r="AC49" s="193" t="s">
        <v>943</v>
      </c>
      <c r="AD49" s="630">
        <v>11</v>
      </c>
      <c r="AE49" s="630">
        <v>8</v>
      </c>
      <c r="AF49" s="630"/>
      <c r="AG49" s="630">
        <v>16</v>
      </c>
      <c r="AH49" s="630">
        <v>11254</v>
      </c>
      <c r="AI49" s="630">
        <v>1</v>
      </c>
      <c r="AJ49" s="630">
        <v>221</v>
      </c>
      <c r="AK49" s="630">
        <v>1</v>
      </c>
      <c r="AL49" s="630">
        <v>209</v>
      </c>
      <c r="AM49" s="630"/>
      <c r="AN49" s="630">
        <v>4</v>
      </c>
      <c r="AO49" s="630">
        <v>1</v>
      </c>
      <c r="AP49" s="630">
        <v>2</v>
      </c>
      <c r="AQ49" s="630">
        <v>5</v>
      </c>
      <c r="AR49" s="630">
        <v>44</v>
      </c>
      <c r="AS49" s="630">
        <v>2</v>
      </c>
      <c r="AT49" s="630">
        <v>8</v>
      </c>
      <c r="AU49" s="630">
        <v>1</v>
      </c>
      <c r="AV49" s="630">
        <v>1</v>
      </c>
      <c r="AW49" s="630"/>
      <c r="AX49" s="630"/>
      <c r="AY49" s="630">
        <v>1</v>
      </c>
      <c r="AZ49" s="630"/>
      <c r="BA49" s="630"/>
      <c r="BB49" s="13">
        <v>11790</v>
      </c>
      <c r="BC49"/>
      <c r="BD49" s="13"/>
      <c r="BE49" s="14" t="s">
        <v>959</v>
      </c>
      <c r="BF49" s="13">
        <v>4657</v>
      </c>
      <c r="BG49" s="13">
        <v>4220</v>
      </c>
      <c r="BH49" s="13">
        <v>8877</v>
      </c>
      <c r="BJ49" s="14" t="s">
        <v>959</v>
      </c>
      <c r="BK49" s="13">
        <v>4085</v>
      </c>
      <c r="BL49" s="13">
        <v>4789</v>
      </c>
      <c r="BM49" s="13">
        <v>3</v>
      </c>
      <c r="BN49" s="13">
        <v>8877</v>
      </c>
      <c r="BP49" s="13"/>
      <c r="BQ49" s="14" t="s">
        <v>959</v>
      </c>
      <c r="BR49" s="13">
        <v>129</v>
      </c>
      <c r="BS49" s="13">
        <v>622</v>
      </c>
      <c r="BT49" s="13">
        <v>1803</v>
      </c>
      <c r="BU49" s="13">
        <v>576</v>
      </c>
      <c r="BV49" s="13">
        <v>4105</v>
      </c>
      <c r="BW49" s="13">
        <v>432</v>
      </c>
      <c r="BX49" s="13">
        <v>402</v>
      </c>
      <c r="BY49" s="13">
        <v>320</v>
      </c>
      <c r="BZ49" s="13">
        <v>199</v>
      </c>
      <c r="CA49" s="13">
        <v>101</v>
      </c>
      <c r="CB49" s="13">
        <v>77</v>
      </c>
      <c r="CC49" s="13">
        <v>49</v>
      </c>
      <c r="CD49" s="13">
        <v>62</v>
      </c>
      <c r="CE49" s="13"/>
      <c r="CF49" s="13">
        <v>8877</v>
      </c>
      <c r="CG49" s="13">
        <f t="shared" si="3"/>
        <v>1154</v>
      </c>
      <c r="CH49" s="361">
        <f t="shared" si="4"/>
        <v>488</v>
      </c>
    </row>
    <row r="50" spans="1:86">
      <c r="A50" s="14" t="s">
        <v>960</v>
      </c>
      <c r="B50" s="13">
        <v>900</v>
      </c>
      <c r="C50" s="13">
        <v>1594</v>
      </c>
      <c r="D50" s="13">
        <v>2494</v>
      </c>
      <c r="E50"/>
      <c r="I50" s="14" t="s">
        <v>960</v>
      </c>
      <c r="J50" s="13">
        <v>27</v>
      </c>
      <c r="K50" s="13">
        <v>137</v>
      </c>
      <c r="L50" s="13">
        <v>449</v>
      </c>
      <c r="M50" s="13">
        <v>204</v>
      </c>
      <c r="N50" s="13">
        <v>845</v>
      </c>
      <c r="O50" s="13">
        <v>171</v>
      </c>
      <c r="P50" s="13">
        <v>167</v>
      </c>
      <c r="Q50" s="13">
        <v>133</v>
      </c>
      <c r="R50" s="13">
        <v>103</v>
      </c>
      <c r="S50" s="13">
        <v>93</v>
      </c>
      <c r="T50" s="13">
        <v>62</v>
      </c>
      <c r="U50" s="13">
        <v>48</v>
      </c>
      <c r="V50" s="13">
        <v>55</v>
      </c>
      <c r="W50" s="13">
        <v>2494</v>
      </c>
      <c r="X50" s="13">
        <f t="shared" si="5"/>
        <v>1049</v>
      </c>
      <c r="Y50" s="13">
        <f t="shared" si="6"/>
        <v>471</v>
      </c>
      <c r="Z50" s="13">
        <f t="shared" si="2"/>
        <v>361</v>
      </c>
      <c r="AC50" s="193" t="s">
        <v>956</v>
      </c>
      <c r="AD50" s="630">
        <v>14</v>
      </c>
      <c r="AE50" s="630">
        <v>28</v>
      </c>
      <c r="AF50" s="630">
        <v>10</v>
      </c>
      <c r="AG50" s="630">
        <v>2</v>
      </c>
      <c r="AH50" s="630">
        <v>7690</v>
      </c>
      <c r="AI50" s="630"/>
      <c r="AJ50" s="630">
        <v>61</v>
      </c>
      <c r="AK50" s="630">
        <v>32</v>
      </c>
      <c r="AL50" s="630">
        <v>4777</v>
      </c>
      <c r="AM50" s="630"/>
      <c r="AN50" s="630"/>
      <c r="AO50" s="630"/>
      <c r="AP50" s="630"/>
      <c r="AQ50" s="630"/>
      <c r="AR50" s="630">
        <v>3397</v>
      </c>
      <c r="AS50" s="630">
        <v>4</v>
      </c>
      <c r="AT50" s="630">
        <v>3818</v>
      </c>
      <c r="AU50" s="630"/>
      <c r="AV50" s="630">
        <v>47</v>
      </c>
      <c r="AW50" s="630"/>
      <c r="AX50" s="630">
        <v>4</v>
      </c>
      <c r="AY50" s="630">
        <v>2</v>
      </c>
      <c r="AZ50" s="630"/>
      <c r="BA50" s="630">
        <v>103</v>
      </c>
      <c r="BB50" s="13">
        <v>19989</v>
      </c>
      <c r="BC50"/>
      <c r="BD50" s="13"/>
      <c r="BE50" s="14" t="s">
        <v>960</v>
      </c>
      <c r="BF50" s="13">
        <v>3188</v>
      </c>
      <c r="BG50" s="13">
        <v>2910</v>
      </c>
      <c r="BH50" s="13">
        <v>6098</v>
      </c>
      <c r="BJ50" s="14" t="s">
        <v>960</v>
      </c>
      <c r="BK50" s="13">
        <v>2735</v>
      </c>
      <c r="BL50" s="13">
        <v>3360</v>
      </c>
      <c r="BM50" s="13">
        <v>3</v>
      </c>
      <c r="BN50" s="13">
        <v>6098</v>
      </c>
      <c r="BP50" s="13"/>
      <c r="BQ50" s="14" t="s">
        <v>960</v>
      </c>
      <c r="BR50" s="13">
        <v>70</v>
      </c>
      <c r="BS50" s="13">
        <v>347</v>
      </c>
      <c r="BT50" s="13">
        <v>966</v>
      </c>
      <c r="BU50" s="13">
        <v>467</v>
      </c>
      <c r="BV50" s="13">
        <v>2613</v>
      </c>
      <c r="BW50" s="13">
        <v>449</v>
      </c>
      <c r="BX50" s="13">
        <v>337</v>
      </c>
      <c r="BY50" s="13">
        <v>293</v>
      </c>
      <c r="BZ50" s="13">
        <v>208</v>
      </c>
      <c r="CA50" s="13">
        <v>135</v>
      </c>
      <c r="CB50" s="13">
        <v>83</v>
      </c>
      <c r="CC50" s="13">
        <v>63</v>
      </c>
      <c r="CD50" s="13">
        <v>67</v>
      </c>
      <c r="CE50" s="13"/>
      <c r="CF50" s="13">
        <v>6098</v>
      </c>
      <c r="CG50" s="13">
        <f t="shared" si="3"/>
        <v>1079</v>
      </c>
      <c r="CH50" s="361">
        <f t="shared" si="4"/>
        <v>556</v>
      </c>
    </row>
    <row r="51" spans="1:86">
      <c r="A51" s="14" t="s">
        <v>961</v>
      </c>
      <c r="B51" s="13">
        <v>15323</v>
      </c>
      <c r="C51" s="13">
        <v>408</v>
      </c>
      <c r="D51" s="13">
        <v>15731</v>
      </c>
      <c r="E51"/>
      <c r="I51" s="14" t="s">
        <v>961</v>
      </c>
      <c r="J51" s="13">
        <v>98</v>
      </c>
      <c r="K51" s="13">
        <v>606</v>
      </c>
      <c r="L51" s="13">
        <v>1914</v>
      </c>
      <c r="M51" s="13">
        <v>1044</v>
      </c>
      <c r="N51" s="13">
        <v>4582</v>
      </c>
      <c r="O51" s="13">
        <v>973</v>
      </c>
      <c r="P51" s="13">
        <v>1305</v>
      </c>
      <c r="Q51" s="13">
        <v>1375</v>
      </c>
      <c r="R51" s="13">
        <v>1176</v>
      </c>
      <c r="S51" s="13">
        <v>806</v>
      </c>
      <c r="T51" s="13">
        <v>630</v>
      </c>
      <c r="U51" s="13">
        <v>499</v>
      </c>
      <c r="V51" s="13">
        <v>723</v>
      </c>
      <c r="W51" s="13">
        <v>15731</v>
      </c>
      <c r="X51" s="13">
        <f t="shared" si="5"/>
        <v>5626</v>
      </c>
      <c r="Y51" s="13">
        <f t="shared" si="6"/>
        <v>3653</v>
      </c>
      <c r="Z51" s="13">
        <f t="shared" si="2"/>
        <v>3834</v>
      </c>
      <c r="AC51" s="193" t="s">
        <v>958</v>
      </c>
      <c r="AD51" s="630">
        <v>2</v>
      </c>
      <c r="AE51" s="630">
        <v>1</v>
      </c>
      <c r="AF51" s="630"/>
      <c r="AG51" s="630"/>
      <c r="AH51" s="630">
        <v>6077</v>
      </c>
      <c r="AI51" s="630">
        <v>1</v>
      </c>
      <c r="AJ51" s="630">
        <v>68</v>
      </c>
      <c r="AK51" s="630">
        <v>2</v>
      </c>
      <c r="AL51" s="630">
        <v>34</v>
      </c>
      <c r="AM51" s="630"/>
      <c r="AN51" s="630"/>
      <c r="AO51" s="630"/>
      <c r="AP51" s="630">
        <v>1</v>
      </c>
      <c r="AQ51" s="630">
        <v>4</v>
      </c>
      <c r="AR51" s="630">
        <v>981</v>
      </c>
      <c r="AS51" s="630"/>
      <c r="AT51" s="630"/>
      <c r="AU51" s="630"/>
      <c r="AV51" s="630">
        <v>9</v>
      </c>
      <c r="AW51" s="630"/>
      <c r="AX51" s="630"/>
      <c r="AY51" s="630">
        <v>2</v>
      </c>
      <c r="AZ51" s="630"/>
      <c r="BA51" s="630"/>
      <c r="BB51" s="13">
        <v>7182</v>
      </c>
      <c r="BC51"/>
      <c r="BD51" s="13"/>
      <c r="BE51" s="14" t="s">
        <v>961</v>
      </c>
      <c r="BF51" s="13">
        <v>69537</v>
      </c>
      <c r="BG51" s="13">
        <v>82608</v>
      </c>
      <c r="BH51" s="13">
        <v>152145</v>
      </c>
      <c r="BJ51" s="14" t="s">
        <v>961</v>
      </c>
      <c r="BK51" s="13">
        <v>92046</v>
      </c>
      <c r="BL51" s="13">
        <v>59257</v>
      </c>
      <c r="BM51" s="13">
        <v>842</v>
      </c>
      <c r="BN51" s="13">
        <v>152145</v>
      </c>
      <c r="BP51" s="13"/>
      <c r="BQ51" s="14" t="s">
        <v>961</v>
      </c>
      <c r="BR51" s="13">
        <v>934</v>
      </c>
      <c r="BS51" s="13">
        <v>4441</v>
      </c>
      <c r="BT51" s="13">
        <v>13821</v>
      </c>
      <c r="BU51" s="13">
        <v>7189</v>
      </c>
      <c r="BV51" s="13">
        <v>59312</v>
      </c>
      <c r="BW51" s="13">
        <v>10151</v>
      </c>
      <c r="BX51" s="13">
        <v>12340</v>
      </c>
      <c r="BY51" s="13">
        <v>11728</v>
      </c>
      <c r="BZ51" s="13">
        <v>9984</v>
      </c>
      <c r="CA51" s="13">
        <v>7950</v>
      </c>
      <c r="CB51" s="13">
        <v>5442</v>
      </c>
      <c r="CC51" s="13">
        <v>3813</v>
      </c>
      <c r="CD51" s="13">
        <v>5040</v>
      </c>
      <c r="CE51" s="13"/>
      <c r="CF51" s="13">
        <v>152145</v>
      </c>
      <c r="CG51" s="13">
        <f t="shared" si="3"/>
        <v>34219</v>
      </c>
      <c r="CH51" s="361">
        <f t="shared" si="4"/>
        <v>32229</v>
      </c>
    </row>
    <row r="52" spans="1:86">
      <c r="A52" s="14" t="s">
        <v>962</v>
      </c>
      <c r="B52" s="13">
        <v>3398</v>
      </c>
      <c r="C52" s="13">
        <v>4459</v>
      </c>
      <c r="D52" s="13">
        <v>7857</v>
      </c>
      <c r="E52"/>
      <c r="I52" s="14" t="s">
        <v>962</v>
      </c>
      <c r="J52" s="13">
        <v>58</v>
      </c>
      <c r="K52" s="13">
        <v>301</v>
      </c>
      <c r="L52" s="13">
        <v>1031</v>
      </c>
      <c r="M52" s="13">
        <v>656</v>
      </c>
      <c r="N52" s="13">
        <v>2219</v>
      </c>
      <c r="O52" s="13">
        <v>463</v>
      </c>
      <c r="P52" s="13">
        <v>575</v>
      </c>
      <c r="Q52" s="13">
        <v>612</v>
      </c>
      <c r="R52" s="13">
        <v>572</v>
      </c>
      <c r="S52" s="13">
        <v>410</v>
      </c>
      <c r="T52" s="13">
        <v>332</v>
      </c>
      <c r="U52" s="13">
        <v>296</v>
      </c>
      <c r="V52" s="13">
        <v>332</v>
      </c>
      <c r="W52" s="13">
        <v>7857</v>
      </c>
      <c r="X52" s="13">
        <f t="shared" si="5"/>
        <v>2875</v>
      </c>
      <c r="Y52" s="13">
        <f t="shared" si="6"/>
        <v>1650</v>
      </c>
      <c r="Z52" s="13">
        <f t="shared" si="2"/>
        <v>1942</v>
      </c>
      <c r="AC52" s="193" t="s">
        <v>963</v>
      </c>
      <c r="AD52" s="630">
        <v>62</v>
      </c>
      <c r="AE52" s="630">
        <v>10</v>
      </c>
      <c r="AF52" s="630"/>
      <c r="AG52" s="630">
        <v>8</v>
      </c>
      <c r="AH52" s="630">
        <v>8145</v>
      </c>
      <c r="AI52" s="630"/>
      <c r="AJ52" s="630">
        <v>64</v>
      </c>
      <c r="AK52" s="630">
        <v>67</v>
      </c>
      <c r="AL52" s="630">
        <v>2167</v>
      </c>
      <c r="AM52" s="630">
        <v>3</v>
      </c>
      <c r="AN52" s="630"/>
      <c r="AO52" s="630"/>
      <c r="AP52" s="630"/>
      <c r="AQ52" s="630">
        <v>1</v>
      </c>
      <c r="AR52" s="630">
        <v>3753</v>
      </c>
      <c r="AS52" s="630">
        <v>39</v>
      </c>
      <c r="AT52" s="630">
        <v>4535</v>
      </c>
      <c r="AU52" s="630">
        <v>3</v>
      </c>
      <c r="AV52" s="630">
        <v>7</v>
      </c>
      <c r="AW52" s="630"/>
      <c r="AX52" s="630"/>
      <c r="AY52" s="630">
        <v>2</v>
      </c>
      <c r="AZ52" s="630"/>
      <c r="BA52" s="630">
        <v>2</v>
      </c>
      <c r="BB52" s="13">
        <v>18868</v>
      </c>
      <c r="BC52"/>
      <c r="BD52" s="13"/>
      <c r="BE52" s="14" t="s">
        <v>962</v>
      </c>
      <c r="BF52" s="13">
        <v>3836</v>
      </c>
      <c r="BG52" s="13">
        <v>3402</v>
      </c>
      <c r="BH52" s="13">
        <v>7238</v>
      </c>
      <c r="BJ52" s="14" t="s">
        <v>962</v>
      </c>
      <c r="BK52" s="13">
        <v>3617</v>
      </c>
      <c r="BL52" s="13">
        <v>3612</v>
      </c>
      <c r="BM52" s="13">
        <v>9</v>
      </c>
      <c r="BN52" s="13">
        <v>7238</v>
      </c>
      <c r="BP52" s="13"/>
      <c r="BQ52" s="14" t="s">
        <v>962</v>
      </c>
      <c r="BR52" s="13">
        <v>60</v>
      </c>
      <c r="BS52" s="13">
        <v>263</v>
      </c>
      <c r="BT52" s="13">
        <v>1011</v>
      </c>
      <c r="BU52" s="13">
        <v>522</v>
      </c>
      <c r="BV52" s="13">
        <v>2739</v>
      </c>
      <c r="BW52" s="13">
        <v>603</v>
      </c>
      <c r="BX52" s="13">
        <v>569</v>
      </c>
      <c r="BY52" s="13">
        <v>467</v>
      </c>
      <c r="BZ52" s="13">
        <v>319</v>
      </c>
      <c r="CA52" s="13">
        <v>266</v>
      </c>
      <c r="CB52" s="13">
        <v>169</v>
      </c>
      <c r="CC52" s="13">
        <v>104</v>
      </c>
      <c r="CD52" s="13">
        <v>146</v>
      </c>
      <c r="CE52" s="13"/>
      <c r="CF52" s="13">
        <v>7238</v>
      </c>
      <c r="CG52" s="13">
        <f t="shared" si="3"/>
        <v>1639</v>
      </c>
      <c r="CH52" s="361">
        <f t="shared" si="4"/>
        <v>1004</v>
      </c>
    </row>
    <row r="53" spans="1:86">
      <c r="A53" s="14" t="s">
        <v>963</v>
      </c>
      <c r="B53" s="13">
        <v>6015</v>
      </c>
      <c r="C53" s="13">
        <v>12853</v>
      </c>
      <c r="D53" s="13">
        <v>18868</v>
      </c>
      <c r="E53"/>
      <c r="I53" s="14" t="s">
        <v>963</v>
      </c>
      <c r="J53" s="13">
        <v>227</v>
      </c>
      <c r="K53" s="13">
        <v>1419</v>
      </c>
      <c r="L53" s="13">
        <v>3866</v>
      </c>
      <c r="M53" s="13">
        <v>1864</v>
      </c>
      <c r="N53" s="13">
        <v>6564</v>
      </c>
      <c r="O53" s="13">
        <v>876</v>
      </c>
      <c r="P53" s="13">
        <v>932</v>
      </c>
      <c r="Q53" s="13">
        <v>850</v>
      </c>
      <c r="R53" s="13">
        <v>591</v>
      </c>
      <c r="S53" s="13">
        <v>505</v>
      </c>
      <c r="T53" s="13">
        <v>436</v>
      </c>
      <c r="U53" s="13">
        <v>314</v>
      </c>
      <c r="V53" s="13">
        <v>424</v>
      </c>
      <c r="W53" s="13">
        <v>18868</v>
      </c>
      <c r="X53" s="13">
        <f t="shared" si="5"/>
        <v>8428</v>
      </c>
      <c r="Y53" s="13">
        <f t="shared" si="6"/>
        <v>2658</v>
      </c>
      <c r="Z53" s="13">
        <f t="shared" si="2"/>
        <v>2270</v>
      </c>
      <c r="AC53" s="193" t="s">
        <v>964</v>
      </c>
      <c r="AD53" s="630"/>
      <c r="AE53" s="630"/>
      <c r="AF53" s="630"/>
      <c r="AG53" s="630">
        <v>2</v>
      </c>
      <c r="AH53" s="630">
        <v>3421</v>
      </c>
      <c r="AI53" s="630"/>
      <c r="AJ53" s="630"/>
      <c r="AK53" s="630">
        <v>2</v>
      </c>
      <c r="AL53" s="630">
        <v>53</v>
      </c>
      <c r="AM53" s="630"/>
      <c r="AN53" s="630"/>
      <c r="AO53" s="630"/>
      <c r="AP53" s="630"/>
      <c r="AQ53" s="630"/>
      <c r="AR53" s="630">
        <v>42</v>
      </c>
      <c r="AS53" s="630"/>
      <c r="AT53" s="630">
        <v>7</v>
      </c>
      <c r="AU53" s="630"/>
      <c r="AV53" s="630">
        <v>1</v>
      </c>
      <c r="AW53" s="630"/>
      <c r="AX53" s="630"/>
      <c r="AY53" s="630"/>
      <c r="AZ53" s="630"/>
      <c r="BA53" s="630"/>
      <c r="BB53" s="13">
        <v>3528</v>
      </c>
      <c r="BC53"/>
      <c r="BD53" s="13"/>
      <c r="BE53" s="14" t="s">
        <v>963</v>
      </c>
      <c r="BF53" s="13">
        <v>1254</v>
      </c>
      <c r="BG53" s="13">
        <v>1249</v>
      </c>
      <c r="BH53" s="13">
        <v>2503</v>
      </c>
      <c r="BJ53" s="14" t="s">
        <v>963</v>
      </c>
      <c r="BK53" s="13">
        <v>1366</v>
      </c>
      <c r="BL53" s="13">
        <v>1134</v>
      </c>
      <c r="BM53" s="13">
        <v>3</v>
      </c>
      <c r="BN53" s="13">
        <v>2503</v>
      </c>
      <c r="BP53" s="13"/>
      <c r="BQ53" s="14" t="s">
        <v>963</v>
      </c>
      <c r="BR53" s="13">
        <v>16</v>
      </c>
      <c r="BS53" s="13">
        <v>132</v>
      </c>
      <c r="BT53" s="13">
        <v>374</v>
      </c>
      <c r="BU53" s="13">
        <v>167</v>
      </c>
      <c r="BV53" s="13">
        <v>1058</v>
      </c>
      <c r="BW53" s="13">
        <v>172</v>
      </c>
      <c r="BX53" s="13">
        <v>141</v>
      </c>
      <c r="BY53" s="13">
        <v>115</v>
      </c>
      <c r="BZ53" s="13">
        <v>98</v>
      </c>
      <c r="CA53" s="13">
        <v>79</v>
      </c>
      <c r="CB53" s="13">
        <v>56</v>
      </c>
      <c r="CC53" s="13">
        <v>35</v>
      </c>
      <c r="CD53" s="13">
        <v>60</v>
      </c>
      <c r="CE53" s="13"/>
      <c r="CF53" s="13">
        <v>2503</v>
      </c>
      <c r="CG53" s="13">
        <f t="shared" si="3"/>
        <v>428</v>
      </c>
      <c r="CH53" s="361">
        <f t="shared" si="4"/>
        <v>328</v>
      </c>
    </row>
    <row r="54" spans="1:86">
      <c r="A54" s="14" t="s">
        <v>964</v>
      </c>
      <c r="B54" s="13">
        <v>1484</v>
      </c>
      <c r="C54" s="13">
        <v>2044</v>
      </c>
      <c r="D54" s="13">
        <v>3528</v>
      </c>
      <c r="E54"/>
      <c r="I54" s="14" t="s">
        <v>964</v>
      </c>
      <c r="J54" s="13">
        <v>38</v>
      </c>
      <c r="K54" s="13">
        <v>233</v>
      </c>
      <c r="L54" s="13">
        <v>691</v>
      </c>
      <c r="M54" s="13">
        <v>293</v>
      </c>
      <c r="N54" s="13">
        <v>1131</v>
      </c>
      <c r="O54" s="13">
        <v>200</v>
      </c>
      <c r="P54" s="13">
        <v>183</v>
      </c>
      <c r="Q54" s="13">
        <v>151</v>
      </c>
      <c r="R54" s="13">
        <v>161</v>
      </c>
      <c r="S54" s="13">
        <v>142</v>
      </c>
      <c r="T54" s="13">
        <v>106</v>
      </c>
      <c r="U54" s="13">
        <v>86</v>
      </c>
      <c r="V54" s="13">
        <v>113</v>
      </c>
      <c r="W54" s="13">
        <v>3528</v>
      </c>
      <c r="X54" s="13">
        <f t="shared" si="5"/>
        <v>1424</v>
      </c>
      <c r="Y54" s="13">
        <f t="shared" si="6"/>
        <v>534</v>
      </c>
      <c r="Z54" s="13">
        <f t="shared" si="2"/>
        <v>608</v>
      </c>
      <c r="AC54" s="193" t="s">
        <v>971</v>
      </c>
      <c r="AD54" s="630">
        <v>2</v>
      </c>
      <c r="AE54" s="630">
        <v>5</v>
      </c>
      <c r="AF54" s="630"/>
      <c r="AG54" s="630">
        <v>3</v>
      </c>
      <c r="AH54" s="630">
        <v>3169</v>
      </c>
      <c r="AI54" s="630">
        <v>1</v>
      </c>
      <c r="AJ54" s="630">
        <v>20</v>
      </c>
      <c r="AK54" s="630"/>
      <c r="AL54" s="630">
        <v>229</v>
      </c>
      <c r="AM54" s="630">
        <v>1</v>
      </c>
      <c r="AN54" s="630"/>
      <c r="AO54" s="630"/>
      <c r="AP54" s="630">
        <v>1</v>
      </c>
      <c r="AQ54" s="630">
        <v>1</v>
      </c>
      <c r="AR54" s="630">
        <v>211</v>
      </c>
      <c r="AS54" s="630"/>
      <c r="AT54" s="630"/>
      <c r="AU54" s="630"/>
      <c r="AV54" s="630"/>
      <c r="AW54" s="630"/>
      <c r="AX54" s="630"/>
      <c r="AY54" s="630">
        <v>4</v>
      </c>
      <c r="AZ54" s="630"/>
      <c r="BA54" s="630"/>
      <c r="BB54" s="13">
        <v>3647</v>
      </c>
      <c r="BC54"/>
      <c r="BD54" s="13"/>
      <c r="BE54" s="14" t="s">
        <v>964</v>
      </c>
      <c r="BF54" s="13">
        <v>374</v>
      </c>
      <c r="BG54" s="13">
        <v>286</v>
      </c>
      <c r="BH54" s="13">
        <v>660</v>
      </c>
      <c r="BJ54" s="14" t="s">
        <v>964</v>
      </c>
      <c r="BK54" s="13">
        <v>346</v>
      </c>
      <c r="BL54" s="13">
        <v>314</v>
      </c>
      <c r="BM54" s="13"/>
      <c r="BN54" s="13">
        <v>660</v>
      </c>
      <c r="BP54" s="13"/>
      <c r="BQ54" s="14" t="s">
        <v>964</v>
      </c>
      <c r="BR54" s="13">
        <v>7</v>
      </c>
      <c r="BS54" s="13">
        <v>39</v>
      </c>
      <c r="BT54" s="13">
        <v>97</v>
      </c>
      <c r="BU54" s="13">
        <v>46</v>
      </c>
      <c r="BV54" s="13">
        <v>309</v>
      </c>
      <c r="BW54" s="13">
        <v>37</v>
      </c>
      <c r="BX54" s="13">
        <v>43</v>
      </c>
      <c r="BY54" s="13">
        <v>21</v>
      </c>
      <c r="BZ54" s="13">
        <v>15</v>
      </c>
      <c r="CA54" s="13">
        <v>20</v>
      </c>
      <c r="CB54" s="13">
        <v>5</v>
      </c>
      <c r="CC54" s="13">
        <v>7</v>
      </c>
      <c r="CD54" s="13">
        <v>14</v>
      </c>
      <c r="CE54" s="13"/>
      <c r="CF54" s="13">
        <v>660</v>
      </c>
      <c r="CG54" s="13">
        <f t="shared" si="3"/>
        <v>101</v>
      </c>
      <c r="CH54" s="361">
        <f t="shared" si="4"/>
        <v>61</v>
      </c>
    </row>
    <row r="55" spans="1:86">
      <c r="A55" s="14" t="s">
        <v>965</v>
      </c>
      <c r="B55" s="13">
        <v>7560</v>
      </c>
      <c r="C55" s="13">
        <v>5135</v>
      </c>
      <c r="D55" s="13">
        <v>12695</v>
      </c>
      <c r="E55"/>
      <c r="I55" s="14" t="s">
        <v>965</v>
      </c>
      <c r="J55" s="13">
        <v>106</v>
      </c>
      <c r="K55" s="13">
        <v>491</v>
      </c>
      <c r="L55" s="13">
        <v>1770</v>
      </c>
      <c r="M55" s="13">
        <v>1003</v>
      </c>
      <c r="N55" s="13">
        <v>4378</v>
      </c>
      <c r="O55" s="13">
        <v>806</v>
      </c>
      <c r="P55" s="13">
        <v>974</v>
      </c>
      <c r="Q55" s="13">
        <v>946</v>
      </c>
      <c r="R55" s="13">
        <v>703</v>
      </c>
      <c r="S55" s="13">
        <v>464</v>
      </c>
      <c r="T55" s="13">
        <v>395</v>
      </c>
      <c r="U55" s="13">
        <v>264</v>
      </c>
      <c r="V55" s="13">
        <v>395</v>
      </c>
      <c r="W55" s="13">
        <v>12695</v>
      </c>
      <c r="X55" s="13">
        <f t="shared" si="5"/>
        <v>5381</v>
      </c>
      <c r="Y55" s="13">
        <f t="shared" si="6"/>
        <v>2726</v>
      </c>
      <c r="Z55" s="13">
        <f t="shared" si="2"/>
        <v>2221</v>
      </c>
      <c r="AC55" s="193" t="s">
        <v>981</v>
      </c>
      <c r="AD55" s="630">
        <v>6</v>
      </c>
      <c r="AE55" s="630">
        <v>3</v>
      </c>
      <c r="AF55" s="630"/>
      <c r="AG55" s="630"/>
      <c r="AH55" s="630">
        <v>5930</v>
      </c>
      <c r="AI55" s="630"/>
      <c r="AJ55" s="630">
        <v>7</v>
      </c>
      <c r="AK55" s="630">
        <v>1</v>
      </c>
      <c r="AL55" s="630">
        <v>1379</v>
      </c>
      <c r="AM55" s="630">
        <v>1</v>
      </c>
      <c r="AN55" s="630"/>
      <c r="AO55" s="630"/>
      <c r="AP55" s="630"/>
      <c r="AQ55" s="630"/>
      <c r="AR55" s="630">
        <v>63</v>
      </c>
      <c r="AS55" s="630">
        <v>1</v>
      </c>
      <c r="AT55" s="630"/>
      <c r="AU55" s="630">
        <v>2</v>
      </c>
      <c r="AV55" s="630">
        <v>5</v>
      </c>
      <c r="AW55" s="630"/>
      <c r="AX55" s="630"/>
      <c r="AY55" s="630">
        <v>3</v>
      </c>
      <c r="AZ55" s="630"/>
      <c r="BA55" s="630"/>
      <c r="BB55" s="13">
        <v>7401</v>
      </c>
      <c r="BC55"/>
      <c r="BD55" s="13"/>
      <c r="BE55" s="14" t="s">
        <v>965</v>
      </c>
      <c r="BF55" s="13">
        <v>16841</v>
      </c>
      <c r="BG55" s="13">
        <v>16816</v>
      </c>
      <c r="BH55" s="13">
        <v>33657</v>
      </c>
      <c r="BJ55" s="14" t="s">
        <v>965</v>
      </c>
      <c r="BK55" s="13">
        <v>18022</v>
      </c>
      <c r="BL55" s="13">
        <v>15569</v>
      </c>
      <c r="BM55" s="13">
        <v>66</v>
      </c>
      <c r="BN55" s="13">
        <v>33657</v>
      </c>
      <c r="BP55" s="13"/>
      <c r="BQ55" s="14" t="s">
        <v>965</v>
      </c>
      <c r="BR55" s="13">
        <v>276</v>
      </c>
      <c r="BS55" s="13">
        <v>1453</v>
      </c>
      <c r="BT55" s="13">
        <v>4216</v>
      </c>
      <c r="BU55" s="13">
        <v>2064</v>
      </c>
      <c r="BV55" s="13">
        <v>14403</v>
      </c>
      <c r="BW55" s="13">
        <v>2420</v>
      </c>
      <c r="BX55" s="13">
        <v>2421</v>
      </c>
      <c r="BY55" s="13">
        <v>1898</v>
      </c>
      <c r="BZ55" s="13">
        <v>1521</v>
      </c>
      <c r="CA55" s="13">
        <v>1139</v>
      </c>
      <c r="CB55" s="13">
        <v>768</v>
      </c>
      <c r="CC55" s="13">
        <v>510</v>
      </c>
      <c r="CD55" s="13">
        <v>568</v>
      </c>
      <c r="CE55" s="13"/>
      <c r="CF55" s="13">
        <v>33657</v>
      </c>
      <c r="CG55" s="13">
        <f t="shared" si="3"/>
        <v>6739</v>
      </c>
      <c r="CH55" s="361">
        <f t="shared" si="4"/>
        <v>4506</v>
      </c>
    </row>
    <row r="56" spans="1:86">
      <c r="A56" s="14" t="s">
        <v>966</v>
      </c>
      <c r="B56" s="13">
        <v>2422</v>
      </c>
      <c r="C56" s="13">
        <v>2573</v>
      </c>
      <c r="D56" s="13">
        <v>4995</v>
      </c>
      <c r="E56"/>
      <c r="I56" s="14" t="s">
        <v>966</v>
      </c>
      <c r="J56" s="13">
        <v>47</v>
      </c>
      <c r="K56" s="13">
        <v>208</v>
      </c>
      <c r="L56" s="13">
        <v>779</v>
      </c>
      <c r="M56" s="13">
        <v>379</v>
      </c>
      <c r="N56" s="13">
        <v>1576</v>
      </c>
      <c r="O56" s="13">
        <v>311</v>
      </c>
      <c r="P56" s="13">
        <v>333</v>
      </c>
      <c r="Q56" s="13">
        <v>339</v>
      </c>
      <c r="R56" s="13">
        <v>288</v>
      </c>
      <c r="S56" s="13">
        <v>237</v>
      </c>
      <c r="T56" s="13">
        <v>172</v>
      </c>
      <c r="U56" s="13">
        <v>141</v>
      </c>
      <c r="V56" s="13">
        <v>185</v>
      </c>
      <c r="W56" s="13">
        <v>4995</v>
      </c>
      <c r="X56" s="13">
        <f t="shared" si="5"/>
        <v>1955</v>
      </c>
      <c r="Y56" s="13">
        <f t="shared" si="6"/>
        <v>983</v>
      </c>
      <c r="Z56" s="13">
        <f t="shared" si="2"/>
        <v>1023</v>
      </c>
      <c r="AC56" s="193" t="s">
        <v>990</v>
      </c>
      <c r="AD56" s="630"/>
      <c r="AE56" s="630">
        <v>1</v>
      </c>
      <c r="AF56" s="630"/>
      <c r="AG56" s="630"/>
      <c r="AH56" s="630">
        <v>1677</v>
      </c>
      <c r="AI56" s="630"/>
      <c r="AJ56" s="630">
        <v>3</v>
      </c>
      <c r="AK56" s="630">
        <v>3</v>
      </c>
      <c r="AL56" s="630">
        <v>45</v>
      </c>
      <c r="AM56" s="630">
        <v>1</v>
      </c>
      <c r="AN56" s="630"/>
      <c r="AO56" s="630"/>
      <c r="AP56" s="630"/>
      <c r="AQ56" s="630"/>
      <c r="AR56" s="630">
        <v>36</v>
      </c>
      <c r="AS56" s="630"/>
      <c r="AT56" s="630">
        <v>2</v>
      </c>
      <c r="AU56" s="630"/>
      <c r="AV56" s="630">
        <v>1</v>
      </c>
      <c r="AW56" s="630"/>
      <c r="AX56" s="630"/>
      <c r="AY56" s="630"/>
      <c r="AZ56" s="630"/>
      <c r="BA56" s="630"/>
      <c r="BB56" s="13">
        <v>1769</v>
      </c>
      <c r="BC56"/>
      <c r="BD56" s="13"/>
      <c r="BE56" s="14" t="s">
        <v>966</v>
      </c>
      <c r="BF56" s="13">
        <v>1216</v>
      </c>
      <c r="BG56" s="13">
        <v>1055</v>
      </c>
      <c r="BH56" s="13">
        <v>2271</v>
      </c>
      <c r="BJ56" s="14" t="s">
        <v>966</v>
      </c>
      <c r="BK56" s="13">
        <v>1154</v>
      </c>
      <c r="BL56" s="13">
        <v>1117</v>
      </c>
      <c r="BM56" s="13"/>
      <c r="BN56" s="13">
        <v>2271</v>
      </c>
      <c r="BP56" s="13"/>
      <c r="BQ56" s="14" t="s">
        <v>966</v>
      </c>
      <c r="BR56" s="13">
        <v>16</v>
      </c>
      <c r="BS56" s="13">
        <v>86</v>
      </c>
      <c r="BT56" s="13">
        <v>332</v>
      </c>
      <c r="BU56" s="13">
        <v>171</v>
      </c>
      <c r="BV56" s="13">
        <v>849</v>
      </c>
      <c r="BW56" s="13">
        <v>149</v>
      </c>
      <c r="BX56" s="13">
        <v>201</v>
      </c>
      <c r="BY56" s="13">
        <v>126</v>
      </c>
      <c r="BZ56" s="13">
        <v>93</v>
      </c>
      <c r="CA56" s="13">
        <v>75</v>
      </c>
      <c r="CB56" s="13">
        <v>42</v>
      </c>
      <c r="CC56" s="13">
        <v>58</v>
      </c>
      <c r="CD56" s="13">
        <v>73</v>
      </c>
      <c r="CE56" s="13"/>
      <c r="CF56" s="13">
        <v>2271</v>
      </c>
      <c r="CG56" s="13">
        <f t="shared" si="3"/>
        <v>476</v>
      </c>
      <c r="CH56" s="361">
        <f t="shared" si="4"/>
        <v>341</v>
      </c>
    </row>
    <row r="57" spans="1:86">
      <c r="A57" s="14" t="s">
        <v>967</v>
      </c>
      <c r="B57" s="13">
        <v>2740</v>
      </c>
      <c r="C57" s="13">
        <v>3881</v>
      </c>
      <c r="D57" s="13">
        <v>6621</v>
      </c>
      <c r="E57"/>
      <c r="I57" s="14" t="s">
        <v>967</v>
      </c>
      <c r="J57" s="13">
        <v>75</v>
      </c>
      <c r="K57" s="13">
        <v>378</v>
      </c>
      <c r="L57" s="13">
        <v>1170</v>
      </c>
      <c r="M57" s="13">
        <v>558</v>
      </c>
      <c r="N57" s="13">
        <v>2099</v>
      </c>
      <c r="O57" s="13">
        <v>391</v>
      </c>
      <c r="P57" s="13">
        <v>399</v>
      </c>
      <c r="Q57" s="13">
        <v>380</v>
      </c>
      <c r="R57" s="13">
        <v>340</v>
      </c>
      <c r="S57" s="13">
        <v>274</v>
      </c>
      <c r="T57" s="13">
        <v>198</v>
      </c>
      <c r="U57" s="13">
        <v>156</v>
      </c>
      <c r="V57" s="13">
        <v>203</v>
      </c>
      <c r="W57" s="13">
        <v>6621</v>
      </c>
      <c r="X57" s="13">
        <f t="shared" si="5"/>
        <v>2657</v>
      </c>
      <c r="Y57" s="13">
        <f t="shared" si="6"/>
        <v>1170</v>
      </c>
      <c r="Z57" s="13">
        <f t="shared" si="2"/>
        <v>1171</v>
      </c>
      <c r="AC57" s="193" t="s">
        <v>992</v>
      </c>
      <c r="AD57" s="630">
        <v>6</v>
      </c>
      <c r="AE57" s="630">
        <v>6</v>
      </c>
      <c r="AF57" s="630"/>
      <c r="AG57" s="630">
        <v>2</v>
      </c>
      <c r="AH57" s="630">
        <v>3053</v>
      </c>
      <c r="AI57" s="630"/>
      <c r="AJ57" s="630">
        <v>214</v>
      </c>
      <c r="AK57" s="630">
        <v>4</v>
      </c>
      <c r="AL57" s="630">
        <v>2233</v>
      </c>
      <c r="AM57" s="630"/>
      <c r="AN57" s="630"/>
      <c r="AO57" s="630"/>
      <c r="AP57" s="630">
        <v>2</v>
      </c>
      <c r="AQ57" s="630">
        <v>2</v>
      </c>
      <c r="AR57" s="630">
        <v>1038</v>
      </c>
      <c r="AS57" s="630">
        <v>2</v>
      </c>
      <c r="AT57" s="630">
        <v>1</v>
      </c>
      <c r="AU57" s="630"/>
      <c r="AV57" s="630">
        <v>3</v>
      </c>
      <c r="AW57" s="630"/>
      <c r="AX57" s="630"/>
      <c r="AY57" s="630"/>
      <c r="AZ57" s="630"/>
      <c r="BA57" s="630">
        <v>2</v>
      </c>
      <c r="BB57" s="13">
        <v>6568</v>
      </c>
      <c r="BC57"/>
      <c r="BD57" s="13"/>
      <c r="BE57" s="14" t="s">
        <v>967</v>
      </c>
      <c r="BF57" s="13">
        <v>778</v>
      </c>
      <c r="BG57" s="13">
        <v>785</v>
      </c>
      <c r="BH57" s="13">
        <v>1563</v>
      </c>
      <c r="BJ57" s="14" t="s">
        <v>967</v>
      </c>
      <c r="BK57" s="13">
        <v>786</v>
      </c>
      <c r="BL57" s="13">
        <v>776</v>
      </c>
      <c r="BM57" s="13">
        <v>1</v>
      </c>
      <c r="BN57" s="13">
        <v>1563</v>
      </c>
      <c r="BP57" s="13"/>
      <c r="BQ57" s="14" t="s">
        <v>967</v>
      </c>
      <c r="BR57" s="13">
        <v>19</v>
      </c>
      <c r="BS57" s="13">
        <v>99</v>
      </c>
      <c r="BT57" s="13">
        <v>245</v>
      </c>
      <c r="BU57" s="13">
        <v>145</v>
      </c>
      <c r="BV57" s="13">
        <v>604</v>
      </c>
      <c r="BW57" s="13">
        <v>82</v>
      </c>
      <c r="BX57" s="13">
        <v>104</v>
      </c>
      <c r="BY57" s="13">
        <v>63</v>
      </c>
      <c r="BZ57" s="13">
        <v>56</v>
      </c>
      <c r="CA57" s="13">
        <v>59</v>
      </c>
      <c r="CB57" s="13">
        <v>29</v>
      </c>
      <c r="CC57" s="13">
        <v>20</v>
      </c>
      <c r="CD57" s="13">
        <v>38</v>
      </c>
      <c r="CE57" s="13"/>
      <c r="CF57" s="13">
        <v>1563</v>
      </c>
      <c r="CG57" s="13">
        <f t="shared" si="3"/>
        <v>249</v>
      </c>
      <c r="CH57" s="361">
        <f t="shared" si="4"/>
        <v>202</v>
      </c>
    </row>
    <row r="58" spans="1:86">
      <c r="A58" s="14" t="s">
        <v>968</v>
      </c>
      <c r="B58" s="13">
        <v>1175</v>
      </c>
      <c r="C58" s="13">
        <v>2854</v>
      </c>
      <c r="D58" s="13">
        <v>4029</v>
      </c>
      <c r="E58"/>
      <c r="I58" s="14" t="s">
        <v>968</v>
      </c>
      <c r="J58" s="13">
        <v>39</v>
      </c>
      <c r="K58" s="13">
        <v>202</v>
      </c>
      <c r="L58" s="13">
        <v>711</v>
      </c>
      <c r="M58" s="13">
        <v>349</v>
      </c>
      <c r="N58" s="13">
        <v>1360</v>
      </c>
      <c r="O58" s="13">
        <v>234</v>
      </c>
      <c r="P58" s="13">
        <v>220</v>
      </c>
      <c r="Q58" s="13">
        <v>240</v>
      </c>
      <c r="R58" s="13">
        <v>208</v>
      </c>
      <c r="S58" s="13">
        <v>148</v>
      </c>
      <c r="T58" s="13">
        <v>128</v>
      </c>
      <c r="U58" s="13">
        <v>96</v>
      </c>
      <c r="V58" s="13">
        <v>94</v>
      </c>
      <c r="W58" s="13">
        <v>4029</v>
      </c>
      <c r="X58" s="13">
        <f t="shared" si="5"/>
        <v>1709</v>
      </c>
      <c r="Y58" s="13">
        <f t="shared" si="6"/>
        <v>694</v>
      </c>
      <c r="Z58" s="13">
        <f t="shared" si="2"/>
        <v>674</v>
      </c>
      <c r="AC58" s="193" t="s">
        <v>1000</v>
      </c>
      <c r="AD58" s="630">
        <v>1</v>
      </c>
      <c r="AE58" s="630">
        <v>3</v>
      </c>
      <c r="AF58" s="630"/>
      <c r="AG58" s="630">
        <v>13</v>
      </c>
      <c r="AH58" s="630">
        <v>5954</v>
      </c>
      <c r="AI58" s="630"/>
      <c r="AJ58" s="630">
        <v>2</v>
      </c>
      <c r="AK58" s="630">
        <v>1</v>
      </c>
      <c r="AL58" s="630">
        <v>1111</v>
      </c>
      <c r="AM58" s="630"/>
      <c r="AN58" s="630">
        <v>1</v>
      </c>
      <c r="AO58" s="630"/>
      <c r="AP58" s="630"/>
      <c r="AQ58" s="630"/>
      <c r="AR58" s="630">
        <v>233</v>
      </c>
      <c r="AS58" s="630"/>
      <c r="AT58" s="630">
        <v>1</v>
      </c>
      <c r="AU58" s="630"/>
      <c r="AV58" s="630">
        <v>3</v>
      </c>
      <c r="AW58" s="630"/>
      <c r="AX58" s="630"/>
      <c r="AY58" s="630"/>
      <c r="AZ58" s="630"/>
      <c r="BA58" s="630">
        <v>1</v>
      </c>
      <c r="BB58" s="13">
        <v>7324</v>
      </c>
      <c r="BC58"/>
      <c r="BD58" s="13"/>
      <c r="BE58" s="14" t="s">
        <v>968</v>
      </c>
      <c r="BF58" s="13">
        <v>708</v>
      </c>
      <c r="BG58" s="13">
        <v>575</v>
      </c>
      <c r="BH58" s="13">
        <v>1283</v>
      </c>
      <c r="BJ58" s="14" t="s">
        <v>968</v>
      </c>
      <c r="BK58" s="13">
        <v>674</v>
      </c>
      <c r="BL58" s="13">
        <v>608</v>
      </c>
      <c r="BM58" s="13">
        <v>1</v>
      </c>
      <c r="BN58" s="13">
        <v>1283</v>
      </c>
      <c r="BP58" s="13"/>
      <c r="BQ58" s="14" t="s">
        <v>968</v>
      </c>
      <c r="BR58" s="13">
        <v>11</v>
      </c>
      <c r="BS58" s="13">
        <v>45</v>
      </c>
      <c r="BT58" s="13">
        <v>200</v>
      </c>
      <c r="BU58" s="13">
        <v>115</v>
      </c>
      <c r="BV58" s="13">
        <v>581</v>
      </c>
      <c r="BW58" s="13">
        <v>87</v>
      </c>
      <c r="BX58" s="13">
        <v>84</v>
      </c>
      <c r="BY58" s="13">
        <v>65</v>
      </c>
      <c r="BZ58" s="13">
        <v>31</v>
      </c>
      <c r="CA58" s="13">
        <v>21</v>
      </c>
      <c r="CB58" s="13">
        <v>16</v>
      </c>
      <c r="CC58" s="13">
        <v>10</v>
      </c>
      <c r="CD58" s="13">
        <v>17</v>
      </c>
      <c r="CE58" s="13"/>
      <c r="CF58" s="13">
        <v>1283</v>
      </c>
      <c r="CG58" s="13">
        <f t="shared" si="3"/>
        <v>236</v>
      </c>
      <c r="CH58" s="361">
        <f t="shared" si="4"/>
        <v>95</v>
      </c>
    </row>
    <row r="59" spans="1:86">
      <c r="A59" s="14" t="s">
        <v>969</v>
      </c>
      <c r="B59" s="13">
        <v>3855</v>
      </c>
      <c r="C59" s="13">
        <v>7299</v>
      </c>
      <c r="D59" s="13">
        <v>11154</v>
      </c>
      <c r="E59"/>
      <c r="I59" s="14" t="s">
        <v>969</v>
      </c>
      <c r="J59" s="13">
        <v>86</v>
      </c>
      <c r="K59" s="13">
        <v>455</v>
      </c>
      <c r="L59" s="13">
        <v>1502</v>
      </c>
      <c r="M59" s="13">
        <v>902</v>
      </c>
      <c r="N59" s="13">
        <v>3702</v>
      </c>
      <c r="O59" s="13">
        <v>764</v>
      </c>
      <c r="P59" s="13">
        <v>788</v>
      </c>
      <c r="Q59" s="13">
        <v>721</v>
      </c>
      <c r="R59" s="13">
        <v>569</v>
      </c>
      <c r="S59" s="13">
        <v>486</v>
      </c>
      <c r="T59" s="13">
        <v>431</v>
      </c>
      <c r="U59" s="13">
        <v>321</v>
      </c>
      <c r="V59" s="13">
        <v>427</v>
      </c>
      <c r="W59" s="13">
        <v>11154</v>
      </c>
      <c r="X59" s="13">
        <f t="shared" si="5"/>
        <v>4604</v>
      </c>
      <c r="Y59" s="13">
        <f t="shared" si="6"/>
        <v>2273</v>
      </c>
      <c r="Z59" s="13">
        <f t="shared" si="2"/>
        <v>2234</v>
      </c>
      <c r="AC59" s="193" t="s">
        <v>1006</v>
      </c>
      <c r="AD59" s="630">
        <v>3</v>
      </c>
      <c r="AE59" s="630">
        <v>5</v>
      </c>
      <c r="AF59" s="630">
        <v>1</v>
      </c>
      <c r="AG59" s="630">
        <v>10</v>
      </c>
      <c r="AH59" s="630">
        <v>5521</v>
      </c>
      <c r="AI59" s="630">
        <v>1</v>
      </c>
      <c r="AJ59" s="630">
        <v>20</v>
      </c>
      <c r="AK59" s="630">
        <v>1</v>
      </c>
      <c r="AL59" s="630">
        <v>214</v>
      </c>
      <c r="AM59" s="630"/>
      <c r="AN59" s="630"/>
      <c r="AO59" s="630"/>
      <c r="AP59" s="630">
        <v>1</v>
      </c>
      <c r="AQ59" s="630"/>
      <c r="AR59" s="630">
        <v>732</v>
      </c>
      <c r="AS59" s="630"/>
      <c r="AT59" s="630">
        <v>1</v>
      </c>
      <c r="AU59" s="630"/>
      <c r="AV59" s="630">
        <v>7</v>
      </c>
      <c r="AW59" s="630"/>
      <c r="AX59" s="630"/>
      <c r="AY59" s="630">
        <v>2</v>
      </c>
      <c r="AZ59" s="630"/>
      <c r="BA59" s="630"/>
      <c r="BB59" s="13">
        <v>6519</v>
      </c>
      <c r="BC59"/>
      <c r="BD59" s="13"/>
      <c r="BE59" s="14" t="s">
        <v>969</v>
      </c>
      <c r="BF59" s="13">
        <v>11798</v>
      </c>
      <c r="BG59" s="13">
        <v>11680</v>
      </c>
      <c r="BH59" s="13">
        <v>23478</v>
      </c>
      <c r="BJ59" s="14" t="s">
        <v>969</v>
      </c>
      <c r="BK59" s="13">
        <v>12445</v>
      </c>
      <c r="BL59" s="13">
        <v>10997</v>
      </c>
      <c r="BM59" s="13">
        <v>36</v>
      </c>
      <c r="BN59" s="13">
        <v>23478</v>
      </c>
      <c r="BP59" s="13"/>
      <c r="BQ59" s="14" t="s">
        <v>969</v>
      </c>
      <c r="BR59" s="13">
        <v>215</v>
      </c>
      <c r="BS59" s="13">
        <v>964</v>
      </c>
      <c r="BT59" s="13">
        <v>3003</v>
      </c>
      <c r="BU59" s="13">
        <v>1440</v>
      </c>
      <c r="BV59" s="13">
        <v>10418</v>
      </c>
      <c r="BW59" s="13">
        <v>1564</v>
      </c>
      <c r="BX59" s="13">
        <v>1480</v>
      </c>
      <c r="BY59" s="13">
        <v>1272</v>
      </c>
      <c r="BZ59" s="13">
        <v>998</v>
      </c>
      <c r="CA59" s="13">
        <v>784</v>
      </c>
      <c r="CB59" s="13">
        <v>592</v>
      </c>
      <c r="CC59" s="13">
        <v>356</v>
      </c>
      <c r="CD59" s="13">
        <v>392</v>
      </c>
      <c r="CE59" s="13"/>
      <c r="CF59" s="13">
        <v>23478</v>
      </c>
      <c r="CG59" s="13">
        <f t="shared" si="3"/>
        <v>4316</v>
      </c>
      <c r="CH59" s="361">
        <f t="shared" si="4"/>
        <v>3122</v>
      </c>
    </row>
    <row r="60" spans="1:86">
      <c r="A60" s="14" t="s">
        <v>970</v>
      </c>
      <c r="B60" s="13">
        <v>2123</v>
      </c>
      <c r="C60" s="13">
        <v>721</v>
      </c>
      <c r="D60" s="13">
        <v>2844</v>
      </c>
      <c r="E60"/>
      <c r="I60" s="14" t="s">
        <v>970</v>
      </c>
      <c r="J60" s="13">
        <v>29</v>
      </c>
      <c r="K60" s="13">
        <v>153</v>
      </c>
      <c r="L60" s="13">
        <v>383</v>
      </c>
      <c r="M60" s="13">
        <v>200</v>
      </c>
      <c r="N60" s="13">
        <v>1017</v>
      </c>
      <c r="O60" s="13">
        <v>178</v>
      </c>
      <c r="P60" s="13">
        <v>212</v>
      </c>
      <c r="Q60" s="13">
        <v>171</v>
      </c>
      <c r="R60" s="13">
        <v>127</v>
      </c>
      <c r="S60" s="13">
        <v>96</v>
      </c>
      <c r="T60" s="13">
        <v>99</v>
      </c>
      <c r="U60" s="13">
        <v>72</v>
      </c>
      <c r="V60" s="13">
        <v>107</v>
      </c>
      <c r="W60" s="13">
        <v>2844</v>
      </c>
      <c r="X60" s="13">
        <f t="shared" si="5"/>
        <v>1217</v>
      </c>
      <c r="Y60" s="13">
        <f t="shared" si="6"/>
        <v>561</v>
      </c>
      <c r="Z60" s="13">
        <f t="shared" si="2"/>
        <v>501</v>
      </c>
      <c r="AC60" s="193" t="s">
        <v>1021</v>
      </c>
      <c r="AD60" s="630">
        <v>11</v>
      </c>
      <c r="AE60" s="630">
        <v>23</v>
      </c>
      <c r="AF60" s="630">
        <v>1</v>
      </c>
      <c r="AG60" s="630">
        <v>2</v>
      </c>
      <c r="AH60" s="630">
        <v>7067</v>
      </c>
      <c r="AI60" s="630"/>
      <c r="AJ60" s="630">
        <v>31</v>
      </c>
      <c r="AK60" s="630">
        <v>8</v>
      </c>
      <c r="AL60" s="630">
        <v>269</v>
      </c>
      <c r="AM60" s="630">
        <v>1</v>
      </c>
      <c r="AN60" s="630"/>
      <c r="AO60" s="630"/>
      <c r="AP60" s="630">
        <v>3</v>
      </c>
      <c r="AQ60" s="630"/>
      <c r="AR60" s="630">
        <v>86</v>
      </c>
      <c r="AS60" s="630">
        <v>1</v>
      </c>
      <c r="AT60" s="630">
        <v>16</v>
      </c>
      <c r="AU60" s="630">
        <v>1</v>
      </c>
      <c r="AV60" s="630">
        <v>19</v>
      </c>
      <c r="AW60" s="630"/>
      <c r="AX60" s="630"/>
      <c r="AY60" s="630">
        <v>5</v>
      </c>
      <c r="AZ60" s="630"/>
      <c r="BA60" s="630"/>
      <c r="BB60" s="13">
        <v>7544</v>
      </c>
      <c r="BC60"/>
      <c r="BD60" s="13"/>
      <c r="BE60" s="14" t="s">
        <v>970</v>
      </c>
      <c r="BF60" s="13">
        <v>1245</v>
      </c>
      <c r="BG60" s="13">
        <v>1264</v>
      </c>
      <c r="BH60" s="13">
        <v>2509</v>
      </c>
      <c r="BJ60" s="14" t="s">
        <v>970</v>
      </c>
      <c r="BK60" s="13">
        <v>1267</v>
      </c>
      <c r="BL60" s="13">
        <v>1233</v>
      </c>
      <c r="BM60" s="13">
        <v>9</v>
      </c>
      <c r="BN60" s="13">
        <v>2509</v>
      </c>
      <c r="BP60" s="13"/>
      <c r="BQ60" s="14" t="s">
        <v>970</v>
      </c>
      <c r="BR60" s="13">
        <v>17</v>
      </c>
      <c r="BS60" s="13">
        <v>105</v>
      </c>
      <c r="BT60" s="13">
        <v>340</v>
      </c>
      <c r="BU60" s="13">
        <v>162</v>
      </c>
      <c r="BV60" s="13">
        <v>994</v>
      </c>
      <c r="BW60" s="13">
        <v>181</v>
      </c>
      <c r="BX60" s="13">
        <v>178</v>
      </c>
      <c r="BY60" s="13">
        <v>150</v>
      </c>
      <c r="BZ60" s="13">
        <v>114</v>
      </c>
      <c r="CA60" s="13">
        <v>96</v>
      </c>
      <c r="CB60" s="13">
        <v>67</v>
      </c>
      <c r="CC60" s="13">
        <v>51</v>
      </c>
      <c r="CD60" s="13">
        <v>54</v>
      </c>
      <c r="CE60" s="13"/>
      <c r="CF60" s="13">
        <v>2509</v>
      </c>
      <c r="CG60" s="13">
        <f t="shared" si="3"/>
        <v>509</v>
      </c>
      <c r="CH60" s="361">
        <f t="shared" si="4"/>
        <v>382</v>
      </c>
    </row>
    <row r="61" spans="1:86">
      <c r="A61" s="14" t="s">
        <v>971</v>
      </c>
      <c r="B61" s="13">
        <v>1773</v>
      </c>
      <c r="C61" s="13">
        <v>1874</v>
      </c>
      <c r="D61" s="13">
        <v>3647</v>
      </c>
      <c r="E61"/>
      <c r="I61" s="14" t="s">
        <v>971</v>
      </c>
      <c r="J61" s="13">
        <v>30</v>
      </c>
      <c r="K61" s="13">
        <v>131</v>
      </c>
      <c r="L61" s="13">
        <v>499</v>
      </c>
      <c r="M61" s="13">
        <v>272</v>
      </c>
      <c r="N61" s="13">
        <v>1132</v>
      </c>
      <c r="O61" s="13">
        <v>268</v>
      </c>
      <c r="P61" s="13">
        <v>274</v>
      </c>
      <c r="Q61" s="13">
        <v>297</v>
      </c>
      <c r="R61" s="13">
        <v>206</v>
      </c>
      <c r="S61" s="13">
        <v>173</v>
      </c>
      <c r="T61" s="13">
        <v>128</v>
      </c>
      <c r="U61" s="13">
        <v>110</v>
      </c>
      <c r="V61" s="13">
        <v>127</v>
      </c>
      <c r="W61" s="13">
        <v>3647</v>
      </c>
      <c r="X61" s="13">
        <f t="shared" si="5"/>
        <v>1404</v>
      </c>
      <c r="Y61" s="13">
        <f t="shared" si="6"/>
        <v>839</v>
      </c>
      <c r="Z61" s="13">
        <f t="shared" si="2"/>
        <v>744</v>
      </c>
      <c r="AC61" s="193" t="s">
        <v>1028</v>
      </c>
      <c r="AD61" s="630">
        <v>5</v>
      </c>
      <c r="AE61" s="630"/>
      <c r="AF61" s="630">
        <v>1</v>
      </c>
      <c r="AG61" s="630">
        <v>10</v>
      </c>
      <c r="AH61" s="630">
        <v>3406</v>
      </c>
      <c r="AI61" s="630"/>
      <c r="AJ61" s="630">
        <v>45</v>
      </c>
      <c r="AK61" s="630">
        <v>8</v>
      </c>
      <c r="AL61" s="630">
        <v>1139</v>
      </c>
      <c r="AM61" s="630"/>
      <c r="AN61" s="630"/>
      <c r="AO61" s="630"/>
      <c r="AP61" s="630"/>
      <c r="AQ61" s="630"/>
      <c r="AR61" s="630">
        <v>905</v>
      </c>
      <c r="AS61" s="630"/>
      <c r="AT61" s="630">
        <v>113</v>
      </c>
      <c r="AU61" s="630"/>
      <c r="AV61" s="630">
        <v>2</v>
      </c>
      <c r="AW61" s="630"/>
      <c r="AX61" s="630"/>
      <c r="AY61" s="630"/>
      <c r="AZ61" s="630"/>
      <c r="BA61" s="630"/>
      <c r="BB61" s="13">
        <v>5634</v>
      </c>
      <c r="BC61"/>
      <c r="BD61" s="13"/>
      <c r="BE61" s="14" t="s">
        <v>971</v>
      </c>
      <c r="BF61" s="13">
        <v>445</v>
      </c>
      <c r="BG61" s="13">
        <v>353</v>
      </c>
      <c r="BH61" s="13">
        <v>798</v>
      </c>
      <c r="BJ61" s="14" t="s">
        <v>971</v>
      </c>
      <c r="BK61" s="13">
        <v>409</v>
      </c>
      <c r="BL61" s="13">
        <v>388</v>
      </c>
      <c r="BM61" s="13">
        <v>1</v>
      </c>
      <c r="BN61" s="13">
        <v>798</v>
      </c>
      <c r="BP61" s="13"/>
      <c r="BQ61" s="14" t="s">
        <v>971</v>
      </c>
      <c r="BR61" s="13">
        <v>8</v>
      </c>
      <c r="BS61" s="13">
        <v>30</v>
      </c>
      <c r="BT61" s="13">
        <v>136</v>
      </c>
      <c r="BU61" s="13">
        <v>61</v>
      </c>
      <c r="BV61" s="13">
        <v>337</v>
      </c>
      <c r="BW61" s="13">
        <v>48</v>
      </c>
      <c r="BX61" s="13">
        <v>51</v>
      </c>
      <c r="BY61" s="13">
        <v>41</v>
      </c>
      <c r="BZ61" s="13">
        <v>30</v>
      </c>
      <c r="CA61" s="13">
        <v>24</v>
      </c>
      <c r="CB61" s="13">
        <v>8</v>
      </c>
      <c r="CC61" s="13">
        <v>10</v>
      </c>
      <c r="CD61" s="13">
        <v>14</v>
      </c>
      <c r="CE61" s="13"/>
      <c r="CF61" s="13">
        <v>798</v>
      </c>
      <c r="CG61" s="13">
        <f t="shared" si="3"/>
        <v>140</v>
      </c>
      <c r="CH61" s="361">
        <f t="shared" si="4"/>
        <v>86</v>
      </c>
    </row>
    <row r="62" spans="1:86">
      <c r="A62" s="14" t="s">
        <v>972</v>
      </c>
      <c r="B62" s="13">
        <v>1578</v>
      </c>
      <c r="C62" s="13">
        <v>1259</v>
      </c>
      <c r="D62" s="13">
        <v>2837</v>
      </c>
      <c r="E62"/>
      <c r="I62" s="14" t="s">
        <v>972</v>
      </c>
      <c r="J62" s="13">
        <v>25</v>
      </c>
      <c r="K62" s="13">
        <v>130</v>
      </c>
      <c r="L62" s="13">
        <v>423</v>
      </c>
      <c r="M62" s="13">
        <v>223</v>
      </c>
      <c r="N62" s="13">
        <v>889</v>
      </c>
      <c r="O62" s="13">
        <v>175</v>
      </c>
      <c r="P62" s="13">
        <v>184</v>
      </c>
      <c r="Q62" s="13">
        <v>182</v>
      </c>
      <c r="R62" s="13">
        <v>179</v>
      </c>
      <c r="S62" s="13">
        <v>141</v>
      </c>
      <c r="T62" s="13">
        <v>115</v>
      </c>
      <c r="U62" s="13">
        <v>71</v>
      </c>
      <c r="V62" s="13">
        <v>100</v>
      </c>
      <c r="W62" s="13">
        <v>2837</v>
      </c>
      <c r="X62" s="13">
        <f t="shared" si="5"/>
        <v>1112</v>
      </c>
      <c r="Y62" s="13">
        <f t="shared" si="6"/>
        <v>541</v>
      </c>
      <c r="Z62" s="13">
        <f t="shared" si="2"/>
        <v>606</v>
      </c>
      <c r="AC62" s="14" t="s">
        <v>300</v>
      </c>
      <c r="AD62" s="630">
        <v>123</v>
      </c>
      <c r="AE62" s="630">
        <v>139</v>
      </c>
      <c r="AF62" s="630">
        <v>53</v>
      </c>
      <c r="AG62" s="630">
        <v>245</v>
      </c>
      <c r="AH62" s="630">
        <v>119320</v>
      </c>
      <c r="AI62" s="630">
        <v>10</v>
      </c>
      <c r="AJ62" s="630">
        <v>990</v>
      </c>
      <c r="AK62" s="630">
        <v>87</v>
      </c>
      <c r="AL62" s="630">
        <v>8473</v>
      </c>
      <c r="AM62" s="630">
        <v>16</v>
      </c>
      <c r="AN62" s="630"/>
      <c r="AO62" s="630">
        <v>2</v>
      </c>
      <c r="AP62" s="630">
        <v>9</v>
      </c>
      <c r="AQ62" s="630">
        <v>63</v>
      </c>
      <c r="AR62" s="630">
        <v>10015</v>
      </c>
      <c r="AS62" s="630">
        <v>47</v>
      </c>
      <c r="AT62" s="630">
        <v>321</v>
      </c>
      <c r="AU62" s="630">
        <v>18</v>
      </c>
      <c r="AV62" s="630">
        <v>87</v>
      </c>
      <c r="AW62" s="630"/>
      <c r="AX62" s="630">
        <v>3</v>
      </c>
      <c r="AY62" s="630">
        <v>32</v>
      </c>
      <c r="AZ62" s="630"/>
      <c r="BA62" s="630">
        <v>124</v>
      </c>
      <c r="BB62" s="13">
        <v>140177</v>
      </c>
      <c r="BC62"/>
      <c r="BD62" s="13"/>
      <c r="BE62" s="14" t="s">
        <v>972</v>
      </c>
      <c r="BF62" s="13">
        <v>518</v>
      </c>
      <c r="BG62" s="13">
        <v>450</v>
      </c>
      <c r="BH62" s="13">
        <v>968</v>
      </c>
      <c r="BJ62" s="14" t="s">
        <v>972</v>
      </c>
      <c r="BK62" s="13">
        <v>529</v>
      </c>
      <c r="BL62" s="13">
        <v>438</v>
      </c>
      <c r="BM62" s="13">
        <v>1</v>
      </c>
      <c r="BN62" s="13">
        <v>968</v>
      </c>
      <c r="BP62" s="13"/>
      <c r="BQ62" s="14" t="s">
        <v>972</v>
      </c>
      <c r="BR62" s="13">
        <v>6</v>
      </c>
      <c r="BS62" s="13">
        <v>43</v>
      </c>
      <c r="BT62" s="13">
        <v>147</v>
      </c>
      <c r="BU62" s="13">
        <v>61</v>
      </c>
      <c r="BV62" s="13">
        <v>442</v>
      </c>
      <c r="BW62" s="13">
        <v>60</v>
      </c>
      <c r="BX62" s="13">
        <v>60</v>
      </c>
      <c r="BY62" s="13">
        <v>44</v>
      </c>
      <c r="BZ62" s="13">
        <v>25</v>
      </c>
      <c r="CA62" s="13">
        <v>25</v>
      </c>
      <c r="CB62" s="13">
        <v>18</v>
      </c>
      <c r="CC62" s="13">
        <v>21</v>
      </c>
      <c r="CD62" s="13">
        <v>16</v>
      </c>
      <c r="CE62" s="13"/>
      <c r="CF62" s="13">
        <v>968</v>
      </c>
      <c r="CG62" s="13">
        <f t="shared" si="3"/>
        <v>164</v>
      </c>
      <c r="CH62" s="361">
        <f t="shared" si="4"/>
        <v>105</v>
      </c>
    </row>
    <row r="63" spans="1:86">
      <c r="A63" s="14" t="s">
        <v>973</v>
      </c>
      <c r="B63" s="13">
        <v>39009</v>
      </c>
      <c r="C63" s="13">
        <v>1729</v>
      </c>
      <c r="D63" s="13">
        <v>40738</v>
      </c>
      <c r="E63"/>
      <c r="I63" s="14" t="s">
        <v>973</v>
      </c>
      <c r="J63" s="13">
        <v>399</v>
      </c>
      <c r="K63" s="13">
        <v>1621</v>
      </c>
      <c r="L63" s="13">
        <v>5077</v>
      </c>
      <c r="M63" s="13">
        <v>2987</v>
      </c>
      <c r="N63" s="13">
        <v>13596</v>
      </c>
      <c r="O63" s="13">
        <v>2606</v>
      </c>
      <c r="P63" s="13">
        <v>3197</v>
      </c>
      <c r="Q63" s="13">
        <v>3101</v>
      </c>
      <c r="R63" s="13">
        <v>2516</v>
      </c>
      <c r="S63" s="13">
        <v>1852</v>
      </c>
      <c r="T63" s="13">
        <v>1412</v>
      </c>
      <c r="U63" s="13">
        <v>1012</v>
      </c>
      <c r="V63" s="13">
        <v>1362</v>
      </c>
      <c r="W63" s="13">
        <v>40738</v>
      </c>
      <c r="X63" s="13">
        <f t="shared" si="5"/>
        <v>16583</v>
      </c>
      <c r="Y63" s="13">
        <f t="shared" si="6"/>
        <v>8904</v>
      </c>
      <c r="Z63" s="13">
        <f t="shared" si="2"/>
        <v>8154</v>
      </c>
      <c r="AC63" s="193" t="s">
        <v>923</v>
      </c>
      <c r="AD63" s="630">
        <v>13</v>
      </c>
      <c r="AE63" s="630">
        <v>1</v>
      </c>
      <c r="AF63" s="630"/>
      <c r="AG63" s="630">
        <v>49</v>
      </c>
      <c r="AH63" s="630">
        <v>5954</v>
      </c>
      <c r="AI63" s="630"/>
      <c r="AJ63" s="630">
        <v>67</v>
      </c>
      <c r="AK63" s="630">
        <v>1</v>
      </c>
      <c r="AL63" s="630">
        <v>959</v>
      </c>
      <c r="AM63" s="630"/>
      <c r="AN63" s="630"/>
      <c r="AO63" s="630"/>
      <c r="AP63" s="630">
        <v>3</v>
      </c>
      <c r="AQ63" s="630"/>
      <c r="AR63" s="630">
        <v>1889</v>
      </c>
      <c r="AS63" s="630"/>
      <c r="AT63" s="630">
        <v>2</v>
      </c>
      <c r="AU63" s="630"/>
      <c r="AV63" s="630">
        <v>5</v>
      </c>
      <c r="AW63" s="630"/>
      <c r="AX63" s="630"/>
      <c r="AY63" s="630"/>
      <c r="AZ63" s="630"/>
      <c r="BA63" s="630">
        <v>1</v>
      </c>
      <c r="BB63" s="13">
        <v>8944</v>
      </c>
      <c r="BC63"/>
      <c r="BD63" s="13"/>
      <c r="BE63" s="14" t="s">
        <v>973</v>
      </c>
      <c r="BF63" s="13">
        <v>126434</v>
      </c>
      <c r="BG63" s="13">
        <v>137508</v>
      </c>
      <c r="BH63" s="13">
        <v>263942</v>
      </c>
      <c r="BJ63" s="14" t="s">
        <v>973</v>
      </c>
      <c r="BK63" s="13">
        <v>146763</v>
      </c>
      <c r="BL63" s="13">
        <v>116544</v>
      </c>
      <c r="BM63" s="13">
        <v>635</v>
      </c>
      <c r="BN63" s="13">
        <v>263942</v>
      </c>
      <c r="BP63" s="13"/>
      <c r="BQ63" s="14" t="s">
        <v>973</v>
      </c>
      <c r="BR63" s="13">
        <v>2211</v>
      </c>
      <c r="BS63" s="13">
        <v>10584</v>
      </c>
      <c r="BT63" s="13">
        <v>31815</v>
      </c>
      <c r="BU63" s="13">
        <v>14966</v>
      </c>
      <c r="BV63" s="13">
        <v>115116</v>
      </c>
      <c r="BW63" s="13">
        <v>18105</v>
      </c>
      <c r="BX63" s="13">
        <v>18828</v>
      </c>
      <c r="BY63" s="13">
        <v>15864</v>
      </c>
      <c r="BZ63" s="13">
        <v>8583</v>
      </c>
      <c r="CA63" s="13">
        <v>9127</v>
      </c>
      <c r="CB63" s="13">
        <v>6111</v>
      </c>
      <c r="CC63" s="13">
        <v>4101</v>
      </c>
      <c r="CD63" s="13">
        <v>4801</v>
      </c>
      <c r="CE63" s="13">
        <v>3730</v>
      </c>
      <c r="CF63" s="13">
        <v>263942</v>
      </c>
      <c r="CG63" s="13">
        <f t="shared" si="3"/>
        <v>52797</v>
      </c>
      <c r="CH63" s="361">
        <f t="shared" si="4"/>
        <v>32723</v>
      </c>
    </row>
    <row r="64" spans="1:86">
      <c r="A64" s="14" t="s">
        <v>974</v>
      </c>
      <c r="B64" s="13">
        <v>4765</v>
      </c>
      <c r="C64" s="13">
        <v>14562</v>
      </c>
      <c r="D64" s="13">
        <v>19327</v>
      </c>
      <c r="E64"/>
      <c r="I64" s="14" t="s">
        <v>974</v>
      </c>
      <c r="J64" s="13">
        <v>241</v>
      </c>
      <c r="K64" s="13">
        <v>1248</v>
      </c>
      <c r="L64" s="13">
        <v>4062</v>
      </c>
      <c r="M64" s="13">
        <v>2119</v>
      </c>
      <c r="N64" s="13">
        <v>6785</v>
      </c>
      <c r="O64" s="13">
        <v>822</v>
      </c>
      <c r="P64" s="13">
        <v>879</v>
      </c>
      <c r="Q64" s="13">
        <v>803</v>
      </c>
      <c r="R64" s="13">
        <v>616</v>
      </c>
      <c r="S64" s="13">
        <v>548</v>
      </c>
      <c r="T64" s="13">
        <v>413</v>
      </c>
      <c r="U64" s="13">
        <v>352</v>
      </c>
      <c r="V64" s="13">
        <v>439</v>
      </c>
      <c r="W64" s="13">
        <v>19327</v>
      </c>
      <c r="X64" s="13">
        <f t="shared" si="5"/>
        <v>8904</v>
      </c>
      <c r="Y64" s="13">
        <f t="shared" si="6"/>
        <v>2504</v>
      </c>
      <c r="Z64" s="13">
        <f t="shared" si="2"/>
        <v>2368</v>
      </c>
      <c r="AC64" s="193" t="s">
        <v>932</v>
      </c>
      <c r="AD64" s="630">
        <v>1</v>
      </c>
      <c r="AE64" s="630"/>
      <c r="AF64" s="630"/>
      <c r="AG64" s="630">
        <v>2</v>
      </c>
      <c r="AH64" s="630">
        <v>2888</v>
      </c>
      <c r="AI64" s="630"/>
      <c r="AJ64" s="630"/>
      <c r="AK64" s="630">
        <v>1</v>
      </c>
      <c r="AL64" s="630">
        <v>82</v>
      </c>
      <c r="AM64" s="630"/>
      <c r="AN64" s="630"/>
      <c r="AO64" s="630"/>
      <c r="AP64" s="630"/>
      <c r="AQ64" s="630"/>
      <c r="AR64" s="630">
        <v>5</v>
      </c>
      <c r="AS64" s="630"/>
      <c r="AT64" s="630"/>
      <c r="AU64" s="630"/>
      <c r="AV64" s="630"/>
      <c r="AW64" s="630"/>
      <c r="AX64" s="630"/>
      <c r="AY64" s="630">
        <v>1</v>
      </c>
      <c r="AZ64" s="630"/>
      <c r="BA64" s="630"/>
      <c r="BB64" s="13">
        <v>2980</v>
      </c>
      <c r="BC64"/>
      <c r="BD64" s="13"/>
      <c r="BE64" s="14" t="s">
        <v>974</v>
      </c>
      <c r="BF64" s="13">
        <v>1451</v>
      </c>
      <c r="BG64" s="13">
        <v>1035</v>
      </c>
      <c r="BH64" s="13">
        <v>2486</v>
      </c>
      <c r="BJ64" s="14" t="s">
        <v>974</v>
      </c>
      <c r="BK64" s="13">
        <v>1587</v>
      </c>
      <c r="BL64" s="13">
        <v>899</v>
      </c>
      <c r="BM64" s="13"/>
      <c r="BN64" s="13">
        <v>2486</v>
      </c>
      <c r="BP64" s="13"/>
      <c r="BQ64" s="14" t="s">
        <v>974</v>
      </c>
      <c r="BR64" s="13">
        <v>21</v>
      </c>
      <c r="BS64" s="13">
        <v>111</v>
      </c>
      <c r="BT64" s="13">
        <v>328</v>
      </c>
      <c r="BU64" s="13">
        <v>139</v>
      </c>
      <c r="BV64" s="13">
        <v>1337</v>
      </c>
      <c r="BW64" s="13">
        <v>148</v>
      </c>
      <c r="BX64" s="13">
        <v>131</v>
      </c>
      <c r="BY64" s="13">
        <v>90</v>
      </c>
      <c r="BZ64" s="13"/>
      <c r="CA64" s="13">
        <v>30</v>
      </c>
      <c r="CB64" s="13">
        <v>32</v>
      </c>
      <c r="CC64" s="13">
        <v>23</v>
      </c>
      <c r="CD64" s="13">
        <v>33</v>
      </c>
      <c r="CE64" s="13">
        <v>63</v>
      </c>
      <c r="CF64" s="13">
        <v>2486</v>
      </c>
      <c r="CG64" s="13">
        <f t="shared" si="3"/>
        <v>369</v>
      </c>
      <c r="CH64" s="361">
        <f t="shared" si="4"/>
        <v>118</v>
      </c>
    </row>
    <row r="65" spans="1:86">
      <c r="A65" s="14" t="s">
        <v>975</v>
      </c>
      <c r="B65" s="13">
        <v>3758</v>
      </c>
      <c r="C65" s="13">
        <v>5851</v>
      </c>
      <c r="D65" s="13">
        <v>9609</v>
      </c>
      <c r="E65"/>
      <c r="I65" s="14" t="s">
        <v>975</v>
      </c>
      <c r="J65" s="13">
        <v>89</v>
      </c>
      <c r="K65" s="13">
        <v>496</v>
      </c>
      <c r="L65" s="13">
        <v>1524</v>
      </c>
      <c r="M65" s="13">
        <v>775</v>
      </c>
      <c r="N65" s="13">
        <v>3312</v>
      </c>
      <c r="O65" s="13">
        <v>606</v>
      </c>
      <c r="P65" s="13">
        <v>611</v>
      </c>
      <c r="Q65" s="13">
        <v>538</v>
      </c>
      <c r="R65" s="13">
        <v>482</v>
      </c>
      <c r="S65" s="13">
        <v>421</v>
      </c>
      <c r="T65" s="13">
        <v>304</v>
      </c>
      <c r="U65" s="13">
        <v>181</v>
      </c>
      <c r="V65" s="13">
        <v>270</v>
      </c>
      <c r="W65" s="13">
        <v>9609</v>
      </c>
      <c r="X65" s="13">
        <f t="shared" si="5"/>
        <v>4087</v>
      </c>
      <c r="Y65" s="13">
        <f t="shared" si="6"/>
        <v>1755</v>
      </c>
      <c r="Z65" s="13">
        <f t="shared" si="2"/>
        <v>1658</v>
      </c>
      <c r="AC65" s="193" t="s">
        <v>937</v>
      </c>
      <c r="AD65" s="630">
        <v>13</v>
      </c>
      <c r="AE65" s="630">
        <v>4</v>
      </c>
      <c r="AF65" s="630"/>
      <c r="AG65" s="630">
        <v>43</v>
      </c>
      <c r="AH65" s="630">
        <v>4657</v>
      </c>
      <c r="AI65" s="630"/>
      <c r="AJ65" s="630">
        <v>23</v>
      </c>
      <c r="AK65" s="630">
        <v>2</v>
      </c>
      <c r="AL65" s="630">
        <v>1209</v>
      </c>
      <c r="AM65" s="630">
        <v>2</v>
      </c>
      <c r="AN65" s="630"/>
      <c r="AO65" s="630"/>
      <c r="AP65" s="630"/>
      <c r="AQ65" s="630"/>
      <c r="AR65" s="630">
        <v>43</v>
      </c>
      <c r="AS65" s="630"/>
      <c r="AT65" s="630">
        <v>1</v>
      </c>
      <c r="AU65" s="630"/>
      <c r="AV65" s="630">
        <v>1</v>
      </c>
      <c r="AW65" s="630"/>
      <c r="AX65" s="630"/>
      <c r="AY65" s="630"/>
      <c r="AZ65" s="630"/>
      <c r="BA65" s="630">
        <v>5</v>
      </c>
      <c r="BB65" s="13">
        <v>6003</v>
      </c>
      <c r="BC65"/>
      <c r="BD65" s="13"/>
      <c r="BE65" s="14" t="s">
        <v>975</v>
      </c>
      <c r="BF65" s="13">
        <v>1606</v>
      </c>
      <c r="BG65" s="13">
        <v>1675</v>
      </c>
      <c r="BH65" s="13">
        <v>3281</v>
      </c>
      <c r="BJ65" s="14" t="s">
        <v>975</v>
      </c>
      <c r="BK65" s="13">
        <v>1738</v>
      </c>
      <c r="BL65" s="13">
        <v>1541</v>
      </c>
      <c r="BM65" s="13">
        <v>2</v>
      </c>
      <c r="BN65" s="13">
        <v>3281</v>
      </c>
      <c r="BP65" s="13"/>
      <c r="BQ65" s="14" t="s">
        <v>975</v>
      </c>
      <c r="BR65" s="13">
        <v>22</v>
      </c>
      <c r="BS65" s="13">
        <v>109</v>
      </c>
      <c r="BT65" s="13">
        <v>425</v>
      </c>
      <c r="BU65" s="13">
        <v>183</v>
      </c>
      <c r="BV65" s="13">
        <v>1278</v>
      </c>
      <c r="BW65" s="13">
        <v>238</v>
      </c>
      <c r="BX65" s="13">
        <v>230</v>
      </c>
      <c r="BY65" s="13">
        <v>209</v>
      </c>
      <c r="BZ65" s="13"/>
      <c r="CA65" s="13">
        <v>142</v>
      </c>
      <c r="CB65" s="13">
        <v>108</v>
      </c>
      <c r="CC65" s="13">
        <v>76</v>
      </c>
      <c r="CD65" s="13">
        <v>91</v>
      </c>
      <c r="CE65" s="13">
        <v>170</v>
      </c>
      <c r="CF65" s="13">
        <v>3281</v>
      </c>
      <c r="CG65" s="13">
        <f t="shared" si="3"/>
        <v>677</v>
      </c>
      <c r="CH65" s="361">
        <f t="shared" si="4"/>
        <v>417</v>
      </c>
    </row>
    <row r="66" spans="1:86">
      <c r="A66" s="14" t="s">
        <v>976</v>
      </c>
      <c r="B66" s="13">
        <v>2955</v>
      </c>
      <c r="C66" s="13">
        <v>3636</v>
      </c>
      <c r="D66" s="13">
        <v>6591</v>
      </c>
      <c r="E66"/>
      <c r="I66" s="14" t="s">
        <v>976</v>
      </c>
      <c r="J66" s="13">
        <v>65</v>
      </c>
      <c r="K66" s="13">
        <v>301</v>
      </c>
      <c r="L66" s="13">
        <v>884</v>
      </c>
      <c r="M66" s="13">
        <v>532</v>
      </c>
      <c r="N66" s="13">
        <v>2029</v>
      </c>
      <c r="O66" s="13">
        <v>380</v>
      </c>
      <c r="P66" s="13">
        <v>477</v>
      </c>
      <c r="Q66" s="13">
        <v>410</v>
      </c>
      <c r="R66" s="13">
        <v>441</v>
      </c>
      <c r="S66" s="13">
        <v>363</v>
      </c>
      <c r="T66" s="13">
        <v>277</v>
      </c>
      <c r="U66" s="13">
        <v>190</v>
      </c>
      <c r="V66" s="13">
        <v>242</v>
      </c>
      <c r="W66" s="13">
        <v>6591</v>
      </c>
      <c r="X66" s="13">
        <f t="shared" si="5"/>
        <v>2561</v>
      </c>
      <c r="Y66" s="13">
        <f t="shared" si="6"/>
        <v>1267</v>
      </c>
      <c r="Z66" s="13">
        <f t="shared" si="2"/>
        <v>1513</v>
      </c>
      <c r="AC66" s="193" t="s">
        <v>942</v>
      </c>
      <c r="AD66" s="630">
        <v>4</v>
      </c>
      <c r="AE66" s="630">
        <v>2</v>
      </c>
      <c r="AF66" s="630">
        <v>1</v>
      </c>
      <c r="AG66" s="630">
        <v>1</v>
      </c>
      <c r="AH66" s="630">
        <v>4757</v>
      </c>
      <c r="AI66" s="630"/>
      <c r="AJ66" s="630">
        <v>63</v>
      </c>
      <c r="AK66" s="630">
        <v>7</v>
      </c>
      <c r="AL66" s="630">
        <v>292</v>
      </c>
      <c r="AM66" s="630"/>
      <c r="AN66" s="630"/>
      <c r="AO66" s="630"/>
      <c r="AP66" s="630"/>
      <c r="AQ66" s="630"/>
      <c r="AR66" s="630">
        <v>1038</v>
      </c>
      <c r="AS66" s="630">
        <v>10</v>
      </c>
      <c r="AT66" s="630"/>
      <c r="AU66" s="630"/>
      <c r="AV66" s="630">
        <v>2</v>
      </c>
      <c r="AW66" s="630"/>
      <c r="AX66" s="630"/>
      <c r="AY66" s="630"/>
      <c r="AZ66" s="630"/>
      <c r="BA66" s="630"/>
      <c r="BB66" s="13">
        <v>6177</v>
      </c>
      <c r="BC66"/>
      <c r="BD66" s="13"/>
      <c r="BE66" s="14" t="s">
        <v>976</v>
      </c>
      <c r="BF66" s="13">
        <v>1901</v>
      </c>
      <c r="BG66" s="13">
        <v>1674</v>
      </c>
      <c r="BH66" s="13">
        <v>3575</v>
      </c>
      <c r="BJ66" s="14" t="s">
        <v>976</v>
      </c>
      <c r="BK66" s="13">
        <v>1876</v>
      </c>
      <c r="BL66" s="13">
        <v>1697</v>
      </c>
      <c r="BM66" s="13">
        <v>2</v>
      </c>
      <c r="BN66" s="13">
        <v>3575</v>
      </c>
      <c r="BP66" s="13"/>
      <c r="BQ66" s="14" t="s">
        <v>976</v>
      </c>
      <c r="BR66" s="13">
        <v>27</v>
      </c>
      <c r="BS66" s="13">
        <v>120</v>
      </c>
      <c r="BT66" s="13">
        <v>447</v>
      </c>
      <c r="BU66" s="13">
        <v>240</v>
      </c>
      <c r="BV66" s="13">
        <v>1386</v>
      </c>
      <c r="BW66" s="13">
        <v>262</v>
      </c>
      <c r="BX66" s="13">
        <v>246</v>
      </c>
      <c r="BY66" s="13">
        <v>260</v>
      </c>
      <c r="BZ66" s="13"/>
      <c r="CA66" s="13">
        <v>140</v>
      </c>
      <c r="CB66" s="13">
        <v>99</v>
      </c>
      <c r="CC66" s="13">
        <v>49</v>
      </c>
      <c r="CD66" s="13">
        <v>112</v>
      </c>
      <c r="CE66" s="13">
        <v>187</v>
      </c>
      <c r="CF66" s="13">
        <v>3575</v>
      </c>
      <c r="CG66" s="13">
        <f t="shared" si="3"/>
        <v>768</v>
      </c>
      <c r="CH66" s="361">
        <f t="shared" si="4"/>
        <v>400</v>
      </c>
    </row>
    <row r="67" spans="1:86">
      <c r="A67" s="14" t="s">
        <v>977</v>
      </c>
      <c r="B67" s="13">
        <v>7845</v>
      </c>
      <c r="C67" s="13">
        <v>2629</v>
      </c>
      <c r="D67" s="13">
        <v>10474</v>
      </c>
      <c r="E67"/>
      <c r="I67" s="14" t="s">
        <v>977</v>
      </c>
      <c r="J67" s="13">
        <v>103</v>
      </c>
      <c r="K67" s="13">
        <v>515</v>
      </c>
      <c r="L67" s="13">
        <v>1523</v>
      </c>
      <c r="M67" s="13">
        <v>835</v>
      </c>
      <c r="N67" s="13">
        <v>3543</v>
      </c>
      <c r="O67" s="13">
        <v>567</v>
      </c>
      <c r="P67" s="13">
        <v>654</v>
      </c>
      <c r="Q67" s="13">
        <v>676</v>
      </c>
      <c r="R67" s="13">
        <v>569</v>
      </c>
      <c r="S67" s="13">
        <v>421</v>
      </c>
      <c r="T67" s="13">
        <v>386</v>
      </c>
      <c r="U67" s="13">
        <v>282</v>
      </c>
      <c r="V67" s="13">
        <v>400</v>
      </c>
      <c r="W67" s="13">
        <v>10474</v>
      </c>
      <c r="X67" s="13">
        <f t="shared" si="5"/>
        <v>4378</v>
      </c>
      <c r="Y67" s="13">
        <f t="shared" si="6"/>
        <v>1897</v>
      </c>
      <c r="Z67" s="13">
        <f t="shared" si="2"/>
        <v>2058</v>
      </c>
      <c r="AC67" s="193" t="s">
        <v>948</v>
      </c>
      <c r="AD67" s="630"/>
      <c r="AE67" s="630">
        <v>1</v>
      </c>
      <c r="AF67" s="630"/>
      <c r="AG67" s="630">
        <v>1</v>
      </c>
      <c r="AH67" s="630">
        <v>1250</v>
      </c>
      <c r="AI67" s="630"/>
      <c r="AJ67" s="630">
        <v>19</v>
      </c>
      <c r="AK67" s="630"/>
      <c r="AL67" s="630">
        <v>86</v>
      </c>
      <c r="AM67" s="630"/>
      <c r="AN67" s="630"/>
      <c r="AO67" s="630"/>
      <c r="AP67" s="630"/>
      <c r="AQ67" s="630">
        <v>1</v>
      </c>
      <c r="AR67" s="630">
        <v>207</v>
      </c>
      <c r="AS67" s="630">
        <v>3</v>
      </c>
      <c r="AT67" s="630">
        <v>1</v>
      </c>
      <c r="AU67" s="630"/>
      <c r="AV67" s="630">
        <v>6</v>
      </c>
      <c r="AW67" s="630"/>
      <c r="AX67" s="630"/>
      <c r="AY67" s="630">
        <v>1</v>
      </c>
      <c r="AZ67" s="630"/>
      <c r="BA67" s="630"/>
      <c r="BB67" s="13">
        <v>1576</v>
      </c>
      <c r="BC67"/>
      <c r="BD67" s="13"/>
      <c r="BE67" s="14" t="s">
        <v>977</v>
      </c>
      <c r="BF67" s="13">
        <v>27063</v>
      </c>
      <c r="BG67" s="13">
        <v>27596</v>
      </c>
      <c r="BH67" s="13">
        <v>54659</v>
      </c>
      <c r="BJ67" s="14" t="s">
        <v>977</v>
      </c>
      <c r="BK67" s="13">
        <v>29590</v>
      </c>
      <c r="BL67" s="13">
        <v>24931</v>
      </c>
      <c r="BM67" s="13">
        <v>138</v>
      </c>
      <c r="BN67" s="13">
        <v>54659</v>
      </c>
      <c r="BP67" s="13"/>
      <c r="BQ67" s="14" t="s">
        <v>977</v>
      </c>
      <c r="BR67" s="13">
        <v>512</v>
      </c>
      <c r="BS67" s="13">
        <v>2494</v>
      </c>
      <c r="BT67" s="13">
        <v>7279</v>
      </c>
      <c r="BU67" s="13">
        <v>3513</v>
      </c>
      <c r="BV67" s="13">
        <v>23421</v>
      </c>
      <c r="BW67" s="13">
        <v>3685</v>
      </c>
      <c r="BX67" s="13">
        <v>3520</v>
      </c>
      <c r="BY67" s="13">
        <v>3058</v>
      </c>
      <c r="BZ67" s="13"/>
      <c r="CA67" s="13">
        <v>1897</v>
      </c>
      <c r="CB67" s="13">
        <v>1213</v>
      </c>
      <c r="CC67" s="13">
        <v>750</v>
      </c>
      <c r="CD67" s="13">
        <v>890</v>
      </c>
      <c r="CE67" s="13">
        <v>2427</v>
      </c>
      <c r="CF67" s="13">
        <v>54659</v>
      </c>
      <c r="CG67" s="13">
        <f t="shared" si="3"/>
        <v>10263</v>
      </c>
      <c r="CH67" s="361">
        <f t="shared" si="4"/>
        <v>4750</v>
      </c>
    </row>
    <row r="68" spans="1:86">
      <c r="A68" s="14" t="s">
        <v>978</v>
      </c>
      <c r="B68" s="13">
        <v>8525</v>
      </c>
      <c r="C68" s="13">
        <v>538</v>
      </c>
      <c r="D68" s="13">
        <v>9063</v>
      </c>
      <c r="E68"/>
      <c r="I68" s="14" t="s">
        <v>978</v>
      </c>
      <c r="J68" s="13">
        <v>78</v>
      </c>
      <c r="K68" s="13">
        <v>361</v>
      </c>
      <c r="L68" s="13">
        <v>1107</v>
      </c>
      <c r="M68" s="13">
        <v>666</v>
      </c>
      <c r="N68" s="13">
        <v>2841</v>
      </c>
      <c r="O68" s="13">
        <v>578</v>
      </c>
      <c r="P68" s="13">
        <v>676</v>
      </c>
      <c r="Q68" s="13">
        <v>654</v>
      </c>
      <c r="R68" s="13">
        <v>600</v>
      </c>
      <c r="S68" s="13">
        <v>460</v>
      </c>
      <c r="T68" s="13">
        <v>369</v>
      </c>
      <c r="U68" s="13">
        <v>294</v>
      </c>
      <c r="V68" s="13">
        <v>379</v>
      </c>
      <c r="W68" s="13">
        <v>9063</v>
      </c>
      <c r="X68" s="13">
        <f t="shared" si="5"/>
        <v>3507</v>
      </c>
      <c r="Y68" s="13">
        <f t="shared" si="6"/>
        <v>1908</v>
      </c>
      <c r="Z68" s="13">
        <f t="shared" si="2"/>
        <v>2102</v>
      </c>
      <c r="AC68" s="193" t="s">
        <v>957</v>
      </c>
      <c r="AD68" s="630">
        <v>42</v>
      </c>
      <c r="AE68" s="630">
        <v>3</v>
      </c>
      <c r="AF68" s="630"/>
      <c r="AG68" s="630">
        <v>38</v>
      </c>
      <c r="AH68" s="630">
        <v>4514</v>
      </c>
      <c r="AI68" s="630">
        <v>1</v>
      </c>
      <c r="AJ68" s="630">
        <v>54</v>
      </c>
      <c r="AK68" s="630">
        <v>2</v>
      </c>
      <c r="AL68" s="630">
        <v>335</v>
      </c>
      <c r="AM68" s="630"/>
      <c r="AN68" s="630"/>
      <c r="AO68" s="630"/>
      <c r="AP68" s="630"/>
      <c r="AQ68" s="630">
        <v>3</v>
      </c>
      <c r="AR68" s="630">
        <v>936</v>
      </c>
      <c r="AS68" s="630">
        <v>5</v>
      </c>
      <c r="AT68" s="630"/>
      <c r="AU68" s="630">
        <v>5</v>
      </c>
      <c r="AV68" s="630">
        <v>22</v>
      </c>
      <c r="AW68" s="630"/>
      <c r="AX68" s="630"/>
      <c r="AY68" s="630"/>
      <c r="AZ68" s="630"/>
      <c r="BA68" s="630"/>
      <c r="BB68" s="13">
        <v>5960</v>
      </c>
      <c r="BC68"/>
      <c r="BD68" s="13"/>
      <c r="BE68" s="14" t="s">
        <v>978</v>
      </c>
      <c r="BF68" s="13">
        <v>3822</v>
      </c>
      <c r="BG68" s="13">
        <v>4242</v>
      </c>
      <c r="BH68" s="13">
        <v>8064</v>
      </c>
      <c r="BJ68" s="14" t="s">
        <v>978</v>
      </c>
      <c r="BK68" s="13">
        <v>5159</v>
      </c>
      <c r="BL68" s="13">
        <v>2898</v>
      </c>
      <c r="BM68" s="13">
        <v>7</v>
      </c>
      <c r="BN68" s="13">
        <v>8064</v>
      </c>
      <c r="BP68" s="13"/>
      <c r="BQ68" s="14" t="s">
        <v>978</v>
      </c>
      <c r="BR68" s="13">
        <v>56</v>
      </c>
      <c r="BS68" s="13">
        <v>177</v>
      </c>
      <c r="BT68" s="13">
        <v>608</v>
      </c>
      <c r="BU68" s="13">
        <v>404</v>
      </c>
      <c r="BV68" s="13">
        <v>2738</v>
      </c>
      <c r="BW68" s="13">
        <v>519</v>
      </c>
      <c r="BX68" s="13">
        <v>648</v>
      </c>
      <c r="BY68" s="13">
        <v>609</v>
      </c>
      <c r="BZ68" s="13"/>
      <c r="CA68" s="13">
        <v>522</v>
      </c>
      <c r="CB68" s="13">
        <v>429</v>
      </c>
      <c r="CC68" s="13">
        <v>324</v>
      </c>
      <c r="CD68" s="13">
        <v>479</v>
      </c>
      <c r="CE68" s="13">
        <v>551</v>
      </c>
      <c r="CF68" s="13">
        <v>8064</v>
      </c>
      <c r="CG68" s="13">
        <f t="shared" si="3"/>
        <v>1776</v>
      </c>
      <c r="CH68" s="361">
        <f t="shared" si="4"/>
        <v>1754</v>
      </c>
    </row>
    <row r="69" spans="1:86">
      <c r="A69" s="14" t="s">
        <v>979</v>
      </c>
      <c r="B69" s="13">
        <v>3835</v>
      </c>
      <c r="C69" s="13">
        <v>354</v>
      </c>
      <c r="D69" s="13">
        <v>4189</v>
      </c>
      <c r="E69"/>
      <c r="I69" s="14" t="s">
        <v>979</v>
      </c>
      <c r="J69" s="13">
        <v>59</v>
      </c>
      <c r="K69" s="13">
        <v>218</v>
      </c>
      <c r="L69" s="13">
        <v>658</v>
      </c>
      <c r="M69" s="13">
        <v>376</v>
      </c>
      <c r="N69" s="13">
        <v>1524</v>
      </c>
      <c r="O69" s="13">
        <v>242</v>
      </c>
      <c r="P69" s="13">
        <v>254</v>
      </c>
      <c r="Q69" s="13">
        <v>194</v>
      </c>
      <c r="R69" s="13">
        <v>207</v>
      </c>
      <c r="S69" s="13">
        <v>156</v>
      </c>
      <c r="T69" s="13">
        <v>108</v>
      </c>
      <c r="U69" s="13">
        <v>93</v>
      </c>
      <c r="V69" s="13">
        <v>100</v>
      </c>
      <c r="W69" s="13">
        <v>4189</v>
      </c>
      <c r="X69" s="13">
        <f t="shared" ref="X69:X100" si="7">M69+N69</f>
        <v>1900</v>
      </c>
      <c r="Y69" s="13">
        <f t="shared" ref="Y69:Y100" si="8">O69+P69+Q69</f>
        <v>690</v>
      </c>
      <c r="Z69" s="13">
        <f t="shared" si="2"/>
        <v>664</v>
      </c>
      <c r="AC69" s="193" t="s">
        <v>960</v>
      </c>
      <c r="AD69" s="630">
        <v>5</v>
      </c>
      <c r="AE69" s="630">
        <v>1</v>
      </c>
      <c r="AF69" s="630"/>
      <c r="AG69" s="630">
        <v>1</v>
      </c>
      <c r="AH69" s="630">
        <v>2064</v>
      </c>
      <c r="AI69" s="630"/>
      <c r="AJ69" s="630">
        <v>74</v>
      </c>
      <c r="AK69" s="630"/>
      <c r="AL69" s="630">
        <v>103</v>
      </c>
      <c r="AM69" s="630">
        <v>1</v>
      </c>
      <c r="AN69" s="630"/>
      <c r="AO69" s="630"/>
      <c r="AP69" s="630"/>
      <c r="AQ69" s="630"/>
      <c r="AR69" s="630">
        <v>243</v>
      </c>
      <c r="AS69" s="630"/>
      <c r="AT69" s="630"/>
      <c r="AU69" s="630"/>
      <c r="AV69" s="630"/>
      <c r="AW69" s="630"/>
      <c r="AX69" s="630"/>
      <c r="AY69" s="630">
        <v>2</v>
      </c>
      <c r="AZ69" s="630"/>
      <c r="BA69" s="630"/>
      <c r="BB69" s="13">
        <v>2494</v>
      </c>
      <c r="BC69"/>
      <c r="BD69" s="13"/>
      <c r="BE69" s="14" t="s">
        <v>979</v>
      </c>
      <c r="BF69" s="13">
        <v>1912</v>
      </c>
      <c r="BG69" s="13">
        <v>1420</v>
      </c>
      <c r="BH69" s="13">
        <v>3332</v>
      </c>
      <c r="BJ69" s="14" t="s">
        <v>979</v>
      </c>
      <c r="BK69" s="13">
        <v>1863</v>
      </c>
      <c r="BL69" s="13">
        <v>1467</v>
      </c>
      <c r="BM69" s="13">
        <v>2</v>
      </c>
      <c r="BN69" s="13">
        <v>3332</v>
      </c>
      <c r="BP69" s="13"/>
      <c r="BQ69" s="14" t="s">
        <v>979</v>
      </c>
      <c r="BR69" s="13">
        <v>26</v>
      </c>
      <c r="BS69" s="13">
        <v>141</v>
      </c>
      <c r="BT69" s="13">
        <v>466</v>
      </c>
      <c r="BU69" s="13">
        <v>235</v>
      </c>
      <c r="BV69" s="13">
        <v>1667</v>
      </c>
      <c r="BW69" s="13">
        <v>229</v>
      </c>
      <c r="BX69" s="13">
        <v>200</v>
      </c>
      <c r="BY69" s="13">
        <v>156</v>
      </c>
      <c r="BZ69" s="13"/>
      <c r="CA69" s="13">
        <v>52</v>
      </c>
      <c r="CB69" s="13">
        <v>33</v>
      </c>
      <c r="CC69" s="13">
        <v>18</v>
      </c>
      <c r="CD69" s="13">
        <v>16</v>
      </c>
      <c r="CE69" s="13">
        <v>93</v>
      </c>
      <c r="CF69" s="13">
        <v>3332</v>
      </c>
      <c r="CG69" s="13">
        <f t="shared" si="3"/>
        <v>585</v>
      </c>
      <c r="CH69" s="361">
        <f t="shared" si="4"/>
        <v>119</v>
      </c>
    </row>
    <row r="70" spans="1:86">
      <c r="A70" s="14" t="s">
        <v>980</v>
      </c>
      <c r="B70" s="13">
        <v>4587</v>
      </c>
      <c r="C70" s="13">
        <v>4380</v>
      </c>
      <c r="D70" s="13">
        <v>8967</v>
      </c>
      <c r="E70"/>
      <c r="I70" s="14" t="s">
        <v>980</v>
      </c>
      <c r="J70" s="13">
        <v>96</v>
      </c>
      <c r="K70" s="13">
        <v>412</v>
      </c>
      <c r="L70" s="13">
        <v>1507</v>
      </c>
      <c r="M70" s="13">
        <v>731</v>
      </c>
      <c r="N70" s="13">
        <v>3100</v>
      </c>
      <c r="O70" s="13">
        <v>563</v>
      </c>
      <c r="P70" s="13">
        <v>587</v>
      </c>
      <c r="Q70" s="13">
        <v>525</v>
      </c>
      <c r="R70" s="13">
        <v>452</v>
      </c>
      <c r="S70" s="13">
        <v>339</v>
      </c>
      <c r="T70" s="13">
        <v>251</v>
      </c>
      <c r="U70" s="13">
        <v>167</v>
      </c>
      <c r="V70" s="13">
        <v>237</v>
      </c>
      <c r="W70" s="13">
        <v>8967</v>
      </c>
      <c r="X70" s="13">
        <f t="shared" si="7"/>
        <v>3831</v>
      </c>
      <c r="Y70" s="13">
        <f t="shared" si="8"/>
        <v>1675</v>
      </c>
      <c r="Z70" s="13">
        <f t="shared" ref="Z70:Z129" si="9">R70+S70+T70+U70+V70</f>
        <v>1446</v>
      </c>
      <c r="AC70" s="193" t="s">
        <v>966</v>
      </c>
      <c r="AD70" s="630">
        <v>2</v>
      </c>
      <c r="AE70" s="630">
        <v>4</v>
      </c>
      <c r="AF70" s="630"/>
      <c r="AG70" s="630">
        <v>8</v>
      </c>
      <c r="AH70" s="630">
        <v>4795</v>
      </c>
      <c r="AI70" s="630"/>
      <c r="AJ70" s="630">
        <v>38</v>
      </c>
      <c r="AK70" s="630">
        <v>3</v>
      </c>
      <c r="AL70" s="630">
        <v>115</v>
      </c>
      <c r="AM70" s="630"/>
      <c r="AN70" s="630"/>
      <c r="AO70" s="630"/>
      <c r="AP70" s="630"/>
      <c r="AQ70" s="630">
        <v>1</v>
      </c>
      <c r="AR70" s="630">
        <v>27</v>
      </c>
      <c r="AS70" s="630"/>
      <c r="AT70" s="630">
        <v>1</v>
      </c>
      <c r="AU70" s="630"/>
      <c r="AV70" s="630"/>
      <c r="AW70" s="630"/>
      <c r="AX70" s="630"/>
      <c r="AY70" s="630">
        <v>1</v>
      </c>
      <c r="AZ70" s="630"/>
      <c r="BA70" s="630"/>
      <c r="BB70" s="13">
        <v>4995</v>
      </c>
      <c r="BC70"/>
      <c r="BD70" s="13"/>
      <c r="BE70" s="14" t="s">
        <v>980</v>
      </c>
      <c r="BF70" s="13">
        <v>4942</v>
      </c>
      <c r="BG70" s="13">
        <v>4834</v>
      </c>
      <c r="BH70" s="13">
        <v>9776</v>
      </c>
      <c r="BJ70" s="14" t="s">
        <v>980</v>
      </c>
      <c r="BK70" s="13">
        <v>4576</v>
      </c>
      <c r="BL70" s="13">
        <v>5188</v>
      </c>
      <c r="BM70" s="13">
        <v>12</v>
      </c>
      <c r="BN70" s="13">
        <v>9776</v>
      </c>
      <c r="BP70" s="13"/>
      <c r="BQ70" s="14" t="s">
        <v>980</v>
      </c>
      <c r="BR70" s="13">
        <v>109</v>
      </c>
      <c r="BS70" s="13">
        <v>496</v>
      </c>
      <c r="BT70" s="13">
        <v>1498</v>
      </c>
      <c r="BU70" s="13">
        <v>716</v>
      </c>
      <c r="BV70" s="13">
        <v>4163</v>
      </c>
      <c r="BW70" s="13">
        <v>635</v>
      </c>
      <c r="BX70" s="13">
        <v>625</v>
      </c>
      <c r="BY70" s="13">
        <v>494</v>
      </c>
      <c r="BZ70" s="13"/>
      <c r="CA70" s="13">
        <v>265</v>
      </c>
      <c r="CB70" s="13">
        <v>143</v>
      </c>
      <c r="CC70" s="13">
        <v>102</v>
      </c>
      <c r="CD70" s="13">
        <v>129</v>
      </c>
      <c r="CE70" s="13">
        <v>401</v>
      </c>
      <c r="CF70" s="13">
        <v>9776</v>
      </c>
      <c r="CG70" s="13">
        <f t="shared" ref="CG70:CG130" si="10">BW70+BX70+BY70</f>
        <v>1754</v>
      </c>
      <c r="CH70" s="361">
        <f t="shared" ref="CH70:CH130" si="11">SUM(BZ70:CD70)</f>
        <v>639</v>
      </c>
    </row>
    <row r="71" spans="1:86">
      <c r="A71" s="14" t="s">
        <v>981</v>
      </c>
      <c r="B71" s="13">
        <v>2086</v>
      </c>
      <c r="C71" s="13">
        <v>5315</v>
      </c>
      <c r="D71" s="13">
        <v>7401</v>
      </c>
      <c r="E71"/>
      <c r="I71" s="14" t="s">
        <v>981</v>
      </c>
      <c r="J71" s="13">
        <v>81</v>
      </c>
      <c r="K71" s="13">
        <v>378</v>
      </c>
      <c r="L71" s="13">
        <v>1258</v>
      </c>
      <c r="M71" s="13">
        <v>611</v>
      </c>
      <c r="N71" s="13">
        <v>2468</v>
      </c>
      <c r="O71" s="13">
        <v>467</v>
      </c>
      <c r="P71" s="13">
        <v>441</v>
      </c>
      <c r="Q71" s="13">
        <v>434</v>
      </c>
      <c r="R71" s="13">
        <v>365</v>
      </c>
      <c r="S71" s="13">
        <v>301</v>
      </c>
      <c r="T71" s="13">
        <v>189</v>
      </c>
      <c r="U71" s="13">
        <v>150</v>
      </c>
      <c r="V71" s="13">
        <v>258</v>
      </c>
      <c r="W71" s="13">
        <v>7401</v>
      </c>
      <c r="X71" s="13">
        <f t="shared" si="7"/>
        <v>3079</v>
      </c>
      <c r="Y71" s="13">
        <f t="shared" si="8"/>
        <v>1342</v>
      </c>
      <c r="Z71" s="13">
        <f t="shared" si="9"/>
        <v>1263</v>
      </c>
      <c r="AC71" s="193" t="s">
        <v>968</v>
      </c>
      <c r="AD71" s="630">
        <v>2</v>
      </c>
      <c r="AE71" s="630">
        <v>1</v>
      </c>
      <c r="AF71" s="630"/>
      <c r="AG71" s="630"/>
      <c r="AH71" s="630">
        <v>3494</v>
      </c>
      <c r="AI71" s="630"/>
      <c r="AJ71" s="630">
        <v>16</v>
      </c>
      <c r="AK71" s="630">
        <v>1</v>
      </c>
      <c r="AL71" s="630">
        <v>55</v>
      </c>
      <c r="AM71" s="630"/>
      <c r="AN71" s="630"/>
      <c r="AO71" s="630"/>
      <c r="AP71" s="630">
        <v>1</v>
      </c>
      <c r="AQ71" s="630">
        <v>2</v>
      </c>
      <c r="AR71" s="630">
        <v>453</v>
      </c>
      <c r="AS71" s="630">
        <v>1</v>
      </c>
      <c r="AT71" s="630"/>
      <c r="AU71" s="630">
        <v>1</v>
      </c>
      <c r="AV71" s="630">
        <v>1</v>
      </c>
      <c r="AW71" s="630"/>
      <c r="AX71" s="630"/>
      <c r="AY71" s="630"/>
      <c r="AZ71" s="630"/>
      <c r="BA71" s="630">
        <v>1</v>
      </c>
      <c r="BB71" s="13">
        <v>4029</v>
      </c>
      <c r="BC71"/>
      <c r="BD71" s="13"/>
      <c r="BE71" s="14" t="s">
        <v>981</v>
      </c>
      <c r="BF71" s="13">
        <v>642</v>
      </c>
      <c r="BG71" s="13">
        <v>543</v>
      </c>
      <c r="BH71" s="13">
        <v>1185</v>
      </c>
      <c r="BJ71" s="14" t="s">
        <v>981</v>
      </c>
      <c r="BK71" s="13">
        <v>634</v>
      </c>
      <c r="BL71" s="13">
        <v>548</v>
      </c>
      <c r="BM71" s="13">
        <v>3</v>
      </c>
      <c r="BN71" s="13">
        <v>1185</v>
      </c>
      <c r="BP71" s="13"/>
      <c r="BQ71" s="14" t="s">
        <v>981</v>
      </c>
      <c r="BR71" s="13">
        <v>12</v>
      </c>
      <c r="BS71" s="13">
        <v>37</v>
      </c>
      <c r="BT71" s="13">
        <v>161</v>
      </c>
      <c r="BU71" s="13">
        <v>88</v>
      </c>
      <c r="BV71" s="13">
        <v>477</v>
      </c>
      <c r="BW71" s="13">
        <v>69</v>
      </c>
      <c r="BX71" s="13">
        <v>93</v>
      </c>
      <c r="BY71" s="13">
        <v>73</v>
      </c>
      <c r="BZ71" s="13"/>
      <c r="CA71" s="13">
        <v>34</v>
      </c>
      <c r="CB71" s="13">
        <v>31</v>
      </c>
      <c r="CC71" s="13">
        <v>19</v>
      </c>
      <c r="CD71" s="13">
        <v>36</v>
      </c>
      <c r="CE71" s="13">
        <v>55</v>
      </c>
      <c r="CF71" s="13">
        <v>1185</v>
      </c>
      <c r="CG71" s="13">
        <f t="shared" si="10"/>
        <v>235</v>
      </c>
      <c r="CH71" s="361">
        <f t="shared" si="11"/>
        <v>120</v>
      </c>
    </row>
    <row r="72" spans="1:86">
      <c r="A72" s="14" t="s">
        <v>982</v>
      </c>
      <c r="B72" s="13">
        <v>3231</v>
      </c>
      <c r="C72" s="13">
        <v>2909</v>
      </c>
      <c r="D72" s="13">
        <v>6140</v>
      </c>
      <c r="E72"/>
      <c r="I72" s="14" t="s">
        <v>982</v>
      </c>
      <c r="J72" s="13">
        <v>88</v>
      </c>
      <c r="K72" s="13">
        <v>357</v>
      </c>
      <c r="L72" s="13">
        <v>1061</v>
      </c>
      <c r="M72" s="13">
        <v>519</v>
      </c>
      <c r="N72" s="13">
        <v>1973</v>
      </c>
      <c r="O72" s="13">
        <v>353</v>
      </c>
      <c r="P72" s="13">
        <v>427</v>
      </c>
      <c r="Q72" s="13">
        <v>348</v>
      </c>
      <c r="R72" s="13">
        <v>282</v>
      </c>
      <c r="S72" s="13">
        <v>222</v>
      </c>
      <c r="T72" s="13">
        <v>183</v>
      </c>
      <c r="U72" s="13">
        <v>138</v>
      </c>
      <c r="V72" s="13">
        <v>189</v>
      </c>
      <c r="W72" s="13">
        <v>6140</v>
      </c>
      <c r="X72" s="13">
        <f t="shared" si="7"/>
        <v>2492</v>
      </c>
      <c r="Y72" s="13">
        <f t="shared" si="8"/>
        <v>1128</v>
      </c>
      <c r="Z72" s="13">
        <f t="shared" si="9"/>
        <v>1014</v>
      </c>
      <c r="AC72" s="193" t="s">
        <v>974</v>
      </c>
      <c r="AD72" s="630">
        <v>10</v>
      </c>
      <c r="AE72" s="630">
        <v>6</v>
      </c>
      <c r="AF72" s="630">
        <v>46</v>
      </c>
      <c r="AG72" s="630">
        <v>2</v>
      </c>
      <c r="AH72" s="630">
        <v>16533</v>
      </c>
      <c r="AI72" s="630">
        <v>3</v>
      </c>
      <c r="AJ72" s="630">
        <v>225</v>
      </c>
      <c r="AK72" s="630">
        <v>3</v>
      </c>
      <c r="AL72" s="630">
        <v>1593</v>
      </c>
      <c r="AM72" s="630">
        <v>1</v>
      </c>
      <c r="AN72" s="630"/>
      <c r="AO72" s="630">
        <v>1</v>
      </c>
      <c r="AP72" s="630"/>
      <c r="AQ72" s="630">
        <v>2</v>
      </c>
      <c r="AR72" s="630">
        <v>479</v>
      </c>
      <c r="AS72" s="630">
        <v>11</v>
      </c>
      <c r="AT72" s="630">
        <v>297</v>
      </c>
      <c r="AU72" s="630"/>
      <c r="AV72" s="630">
        <v>2</v>
      </c>
      <c r="AW72" s="630"/>
      <c r="AX72" s="630"/>
      <c r="AY72" s="630"/>
      <c r="AZ72" s="630"/>
      <c r="BA72" s="630">
        <v>113</v>
      </c>
      <c r="BB72" s="13">
        <v>19327</v>
      </c>
      <c r="BC72"/>
      <c r="BD72" s="13"/>
      <c r="BE72" s="14" t="s">
        <v>982</v>
      </c>
      <c r="BF72" s="13">
        <v>959</v>
      </c>
      <c r="BG72" s="13">
        <v>812</v>
      </c>
      <c r="BH72" s="13">
        <v>1771</v>
      </c>
      <c r="BJ72" s="14" t="s">
        <v>982</v>
      </c>
      <c r="BK72" s="13">
        <v>971</v>
      </c>
      <c r="BL72" s="13">
        <v>799</v>
      </c>
      <c r="BM72" s="13">
        <v>1</v>
      </c>
      <c r="BN72" s="13">
        <v>1771</v>
      </c>
      <c r="BP72" s="13"/>
      <c r="BQ72" s="14" t="s">
        <v>982</v>
      </c>
      <c r="BR72" s="13">
        <v>20</v>
      </c>
      <c r="BS72" s="13">
        <v>85</v>
      </c>
      <c r="BT72" s="13">
        <v>255</v>
      </c>
      <c r="BU72" s="13">
        <v>102</v>
      </c>
      <c r="BV72" s="13">
        <v>802</v>
      </c>
      <c r="BW72" s="13">
        <v>124</v>
      </c>
      <c r="BX72" s="13">
        <v>118</v>
      </c>
      <c r="BY72" s="13">
        <v>79</v>
      </c>
      <c r="BZ72" s="13"/>
      <c r="CA72" s="13">
        <v>43</v>
      </c>
      <c r="CB72" s="13">
        <v>25</v>
      </c>
      <c r="CC72" s="13">
        <v>30</v>
      </c>
      <c r="CD72" s="13">
        <v>29</v>
      </c>
      <c r="CE72" s="13">
        <v>59</v>
      </c>
      <c r="CF72" s="13">
        <v>1771</v>
      </c>
      <c r="CG72" s="13">
        <f t="shared" si="10"/>
        <v>321</v>
      </c>
      <c r="CH72" s="361">
        <f t="shared" si="11"/>
        <v>127</v>
      </c>
    </row>
    <row r="73" spans="1:86">
      <c r="A73" s="14" t="s">
        <v>983</v>
      </c>
      <c r="B73" s="13">
        <v>8521</v>
      </c>
      <c r="C73" s="13">
        <v>7527</v>
      </c>
      <c r="D73" s="13">
        <v>16048</v>
      </c>
      <c r="E73"/>
      <c r="I73" s="14" t="s">
        <v>983</v>
      </c>
      <c r="J73" s="13">
        <v>172</v>
      </c>
      <c r="K73" s="13">
        <v>865</v>
      </c>
      <c r="L73" s="13">
        <v>2602</v>
      </c>
      <c r="M73" s="13">
        <v>1427</v>
      </c>
      <c r="N73" s="13">
        <v>5473</v>
      </c>
      <c r="O73" s="13">
        <v>1026</v>
      </c>
      <c r="P73" s="13">
        <v>1037</v>
      </c>
      <c r="Q73" s="13">
        <v>884</v>
      </c>
      <c r="R73" s="13">
        <v>723</v>
      </c>
      <c r="S73" s="13">
        <v>547</v>
      </c>
      <c r="T73" s="13">
        <v>456</v>
      </c>
      <c r="U73" s="13">
        <v>362</v>
      </c>
      <c r="V73" s="13">
        <v>474</v>
      </c>
      <c r="W73" s="13">
        <v>16048</v>
      </c>
      <c r="X73" s="13">
        <f t="shared" si="7"/>
        <v>6900</v>
      </c>
      <c r="Y73" s="13">
        <f t="shared" si="8"/>
        <v>2947</v>
      </c>
      <c r="Z73" s="13">
        <f t="shared" si="9"/>
        <v>2562</v>
      </c>
      <c r="AC73" s="193" t="s">
        <v>1003</v>
      </c>
      <c r="AD73" s="630">
        <v>1</v>
      </c>
      <c r="AE73" s="630">
        <v>2</v>
      </c>
      <c r="AF73" s="630"/>
      <c r="AG73" s="630">
        <v>2</v>
      </c>
      <c r="AH73" s="630">
        <v>3916</v>
      </c>
      <c r="AI73" s="630"/>
      <c r="AJ73" s="630">
        <v>15</v>
      </c>
      <c r="AK73" s="630">
        <v>4</v>
      </c>
      <c r="AL73" s="630">
        <v>139</v>
      </c>
      <c r="AM73" s="630"/>
      <c r="AN73" s="630"/>
      <c r="AO73" s="630"/>
      <c r="AP73" s="630">
        <v>4</v>
      </c>
      <c r="AQ73" s="630">
        <v>2</v>
      </c>
      <c r="AR73" s="630">
        <v>335</v>
      </c>
      <c r="AS73" s="630"/>
      <c r="AT73" s="630"/>
      <c r="AU73" s="630"/>
      <c r="AV73" s="630">
        <v>3</v>
      </c>
      <c r="AW73" s="630"/>
      <c r="AX73" s="630"/>
      <c r="AY73" s="630">
        <v>2</v>
      </c>
      <c r="AZ73" s="630"/>
      <c r="BA73" s="630">
        <v>3</v>
      </c>
      <c r="BB73" s="13">
        <v>4428</v>
      </c>
      <c r="BC73"/>
      <c r="BD73" s="13"/>
      <c r="BE73" s="14" t="s">
        <v>983</v>
      </c>
      <c r="BF73" s="13">
        <v>16834</v>
      </c>
      <c r="BG73" s="13">
        <v>16730</v>
      </c>
      <c r="BH73" s="13">
        <v>33564</v>
      </c>
      <c r="BJ73" s="14" t="s">
        <v>983</v>
      </c>
      <c r="BK73" s="13">
        <v>16458</v>
      </c>
      <c r="BL73" s="13">
        <v>17054</v>
      </c>
      <c r="BM73" s="13">
        <v>52</v>
      </c>
      <c r="BN73" s="13">
        <v>33564</v>
      </c>
      <c r="BP73" s="13"/>
      <c r="BQ73" s="14" t="s">
        <v>983</v>
      </c>
      <c r="BR73" s="13">
        <v>388</v>
      </c>
      <c r="BS73" s="13">
        <v>1673</v>
      </c>
      <c r="BT73" s="13">
        <v>4798</v>
      </c>
      <c r="BU73" s="13">
        <v>2225</v>
      </c>
      <c r="BV73" s="13">
        <v>14671</v>
      </c>
      <c r="BW73" s="13">
        <v>2166</v>
      </c>
      <c r="BX73" s="13">
        <v>2100</v>
      </c>
      <c r="BY73" s="13">
        <v>1704</v>
      </c>
      <c r="BZ73" s="13"/>
      <c r="CA73" s="13">
        <v>944</v>
      </c>
      <c r="CB73" s="13">
        <v>682</v>
      </c>
      <c r="CC73" s="13">
        <v>432</v>
      </c>
      <c r="CD73" s="13">
        <v>472</v>
      </c>
      <c r="CE73" s="13">
        <v>1309</v>
      </c>
      <c r="CF73" s="13">
        <v>33564</v>
      </c>
      <c r="CG73" s="13">
        <f t="shared" si="10"/>
        <v>5970</v>
      </c>
      <c r="CH73" s="361">
        <f t="shared" si="11"/>
        <v>2530</v>
      </c>
    </row>
    <row r="74" spans="1:86">
      <c r="A74" s="14" t="s">
        <v>984</v>
      </c>
      <c r="B74" s="13">
        <v>985</v>
      </c>
      <c r="C74" s="13">
        <v>3378</v>
      </c>
      <c r="D74" s="13">
        <v>4363</v>
      </c>
      <c r="E74"/>
      <c r="I74" s="14" t="s">
        <v>984</v>
      </c>
      <c r="J74" s="13">
        <v>28</v>
      </c>
      <c r="K74" s="13">
        <v>147</v>
      </c>
      <c r="L74" s="13">
        <v>634</v>
      </c>
      <c r="M74" s="13">
        <v>368</v>
      </c>
      <c r="N74" s="13">
        <v>1308</v>
      </c>
      <c r="O74" s="13">
        <v>274</v>
      </c>
      <c r="P74" s="13">
        <v>321</v>
      </c>
      <c r="Q74" s="13">
        <v>312</v>
      </c>
      <c r="R74" s="13">
        <v>278</v>
      </c>
      <c r="S74" s="13">
        <v>265</v>
      </c>
      <c r="T74" s="13">
        <v>173</v>
      </c>
      <c r="U74" s="13">
        <v>116</v>
      </c>
      <c r="V74" s="13">
        <v>139</v>
      </c>
      <c r="W74" s="13">
        <v>4363</v>
      </c>
      <c r="X74" s="13">
        <f t="shared" si="7"/>
        <v>1676</v>
      </c>
      <c r="Y74" s="13">
        <f t="shared" si="8"/>
        <v>907</v>
      </c>
      <c r="Z74" s="13">
        <f t="shared" si="9"/>
        <v>971</v>
      </c>
      <c r="AC74" s="193" t="s">
        <v>1007</v>
      </c>
      <c r="AD74" s="630"/>
      <c r="AE74" s="630"/>
      <c r="AF74" s="630"/>
      <c r="AG74" s="630"/>
      <c r="AH74" s="630">
        <v>1812</v>
      </c>
      <c r="AI74" s="630"/>
      <c r="AJ74" s="630">
        <v>4</v>
      </c>
      <c r="AK74" s="630"/>
      <c r="AL74" s="630">
        <v>169</v>
      </c>
      <c r="AM74" s="630"/>
      <c r="AN74" s="630"/>
      <c r="AO74" s="630"/>
      <c r="AP74" s="630"/>
      <c r="AQ74" s="630"/>
      <c r="AR74" s="630">
        <v>14</v>
      </c>
      <c r="AS74" s="630">
        <v>1</v>
      </c>
      <c r="AT74" s="630"/>
      <c r="AU74" s="630"/>
      <c r="AV74" s="630"/>
      <c r="AW74" s="630"/>
      <c r="AX74" s="630"/>
      <c r="AY74" s="630"/>
      <c r="AZ74" s="630"/>
      <c r="BA74" s="630"/>
      <c r="BB74" s="13">
        <v>2000</v>
      </c>
      <c r="BC74"/>
      <c r="BD74" s="13"/>
      <c r="BE74" s="14" t="s">
        <v>984</v>
      </c>
      <c r="BF74" s="13">
        <v>404</v>
      </c>
      <c r="BG74" s="13">
        <v>407</v>
      </c>
      <c r="BH74" s="13">
        <v>811</v>
      </c>
      <c r="BJ74" s="14" t="s">
        <v>984</v>
      </c>
      <c r="BK74" s="13">
        <v>405</v>
      </c>
      <c r="BL74" s="13">
        <v>405</v>
      </c>
      <c r="BM74" s="13">
        <v>1</v>
      </c>
      <c r="BN74" s="13">
        <v>811</v>
      </c>
      <c r="BP74" s="13"/>
      <c r="BQ74" s="14" t="s">
        <v>984</v>
      </c>
      <c r="BR74" s="13">
        <v>7</v>
      </c>
      <c r="BS74" s="13">
        <v>26</v>
      </c>
      <c r="BT74" s="13">
        <v>115</v>
      </c>
      <c r="BU74" s="13">
        <v>59</v>
      </c>
      <c r="BV74" s="13">
        <v>286</v>
      </c>
      <c r="BW74" s="13">
        <v>60</v>
      </c>
      <c r="BX74" s="13">
        <v>44</v>
      </c>
      <c r="BY74" s="13">
        <v>54</v>
      </c>
      <c r="BZ74" s="13"/>
      <c r="CA74" s="13">
        <v>34</v>
      </c>
      <c r="CB74" s="13">
        <v>33</v>
      </c>
      <c r="CC74" s="13">
        <v>16</v>
      </c>
      <c r="CD74" s="13">
        <v>26</v>
      </c>
      <c r="CE74" s="13">
        <v>51</v>
      </c>
      <c r="CF74" s="13">
        <v>811</v>
      </c>
      <c r="CG74" s="13">
        <f t="shared" si="10"/>
        <v>158</v>
      </c>
      <c r="CH74" s="361">
        <f t="shared" si="11"/>
        <v>109</v>
      </c>
    </row>
    <row r="75" spans="1:86">
      <c r="A75" s="14" t="s">
        <v>985</v>
      </c>
      <c r="B75" s="13">
        <v>1038</v>
      </c>
      <c r="C75" s="13">
        <v>3275</v>
      </c>
      <c r="D75" s="13">
        <v>4313</v>
      </c>
      <c r="E75"/>
      <c r="I75" s="14" t="s">
        <v>985</v>
      </c>
      <c r="J75" s="13">
        <v>72</v>
      </c>
      <c r="K75" s="13">
        <v>478</v>
      </c>
      <c r="L75" s="13">
        <v>1236</v>
      </c>
      <c r="M75" s="13">
        <v>494</v>
      </c>
      <c r="N75" s="13">
        <v>1393</v>
      </c>
      <c r="O75" s="13">
        <v>128</v>
      </c>
      <c r="P75" s="13">
        <v>123</v>
      </c>
      <c r="Q75" s="13">
        <v>115</v>
      </c>
      <c r="R75" s="13">
        <v>71</v>
      </c>
      <c r="S75" s="13">
        <v>66</v>
      </c>
      <c r="T75" s="13">
        <v>49</v>
      </c>
      <c r="U75" s="13">
        <v>43</v>
      </c>
      <c r="V75" s="13">
        <v>45</v>
      </c>
      <c r="W75" s="13">
        <v>4313</v>
      </c>
      <c r="X75" s="13">
        <f t="shared" si="7"/>
        <v>1887</v>
      </c>
      <c r="Y75" s="13">
        <f t="shared" si="8"/>
        <v>366</v>
      </c>
      <c r="Z75" s="13">
        <f t="shared" si="9"/>
        <v>274</v>
      </c>
      <c r="AC75" s="193" t="s">
        <v>1010</v>
      </c>
      <c r="AD75" s="630">
        <v>5</v>
      </c>
      <c r="AE75" s="630">
        <v>31</v>
      </c>
      <c r="AF75" s="630">
        <v>3</v>
      </c>
      <c r="AG75" s="630">
        <v>9</v>
      </c>
      <c r="AH75" s="630">
        <v>8631</v>
      </c>
      <c r="AI75" s="630">
        <v>2</v>
      </c>
      <c r="AJ75" s="630">
        <v>95</v>
      </c>
      <c r="AK75" s="630">
        <v>5</v>
      </c>
      <c r="AL75" s="630">
        <v>285</v>
      </c>
      <c r="AM75" s="630">
        <v>9</v>
      </c>
      <c r="AN75" s="630"/>
      <c r="AO75" s="630">
        <v>1</v>
      </c>
      <c r="AP75" s="630"/>
      <c r="AQ75" s="630"/>
      <c r="AR75" s="630">
        <v>214</v>
      </c>
      <c r="AS75" s="630">
        <v>10</v>
      </c>
      <c r="AT75" s="630">
        <v>1</v>
      </c>
      <c r="AU75" s="630">
        <v>5</v>
      </c>
      <c r="AV75" s="630">
        <v>23</v>
      </c>
      <c r="AW75" s="630"/>
      <c r="AX75" s="630"/>
      <c r="AY75" s="630">
        <v>1</v>
      </c>
      <c r="AZ75" s="630"/>
      <c r="BA75" s="630"/>
      <c r="BB75" s="13">
        <v>9330</v>
      </c>
      <c r="BC75"/>
      <c r="BD75" s="13"/>
      <c r="BE75" s="14" t="s">
        <v>985</v>
      </c>
      <c r="BF75" s="13">
        <v>107</v>
      </c>
      <c r="BG75" s="13">
        <v>82</v>
      </c>
      <c r="BH75" s="13">
        <v>189</v>
      </c>
      <c r="BJ75" s="14" t="s">
        <v>985</v>
      </c>
      <c r="BK75" s="13">
        <v>126</v>
      </c>
      <c r="BL75" s="13">
        <v>63</v>
      </c>
      <c r="BM75" s="13"/>
      <c r="BN75" s="13">
        <v>189</v>
      </c>
      <c r="BP75" s="13"/>
      <c r="BQ75" s="14" t="s">
        <v>985</v>
      </c>
      <c r="BR75" s="13">
        <v>3</v>
      </c>
      <c r="BS75" s="13">
        <v>5</v>
      </c>
      <c r="BT75" s="13">
        <v>32</v>
      </c>
      <c r="BU75" s="13">
        <v>6</v>
      </c>
      <c r="BV75" s="13">
        <v>94</v>
      </c>
      <c r="BW75" s="13">
        <v>17</v>
      </c>
      <c r="BX75" s="13">
        <v>12</v>
      </c>
      <c r="BY75" s="13">
        <v>10</v>
      </c>
      <c r="BZ75" s="13"/>
      <c r="CA75" s="13">
        <v>3</v>
      </c>
      <c r="CB75" s="13">
        <v>1</v>
      </c>
      <c r="CC75" s="13">
        <v>1</v>
      </c>
      <c r="CD75" s="13">
        <v>2</v>
      </c>
      <c r="CE75" s="13">
        <v>3</v>
      </c>
      <c r="CF75" s="13">
        <v>189</v>
      </c>
      <c r="CG75" s="13">
        <f t="shared" si="10"/>
        <v>39</v>
      </c>
      <c r="CH75" s="361">
        <f t="shared" si="11"/>
        <v>7</v>
      </c>
    </row>
    <row r="76" spans="1:86">
      <c r="A76" s="14" t="s">
        <v>986</v>
      </c>
      <c r="B76" s="13">
        <v>10123</v>
      </c>
      <c r="C76" s="13">
        <v>8389</v>
      </c>
      <c r="D76" s="13">
        <v>18512</v>
      </c>
      <c r="E76"/>
      <c r="I76" s="14" t="s">
        <v>986</v>
      </c>
      <c r="J76" s="13">
        <v>288</v>
      </c>
      <c r="K76" s="13">
        <v>1637</v>
      </c>
      <c r="L76" s="13">
        <v>4750</v>
      </c>
      <c r="M76" s="13">
        <v>1779</v>
      </c>
      <c r="N76" s="13">
        <v>6463</v>
      </c>
      <c r="O76" s="13">
        <v>821</v>
      </c>
      <c r="P76" s="13">
        <v>739</v>
      </c>
      <c r="Q76" s="13">
        <v>620</v>
      </c>
      <c r="R76" s="13">
        <v>420</v>
      </c>
      <c r="S76" s="13">
        <v>346</v>
      </c>
      <c r="T76" s="13">
        <v>231</v>
      </c>
      <c r="U76" s="13">
        <v>175</v>
      </c>
      <c r="V76" s="13">
        <v>243</v>
      </c>
      <c r="W76" s="13">
        <v>18512</v>
      </c>
      <c r="X76" s="13">
        <f t="shared" si="7"/>
        <v>8242</v>
      </c>
      <c r="Y76" s="13">
        <f t="shared" si="8"/>
        <v>2180</v>
      </c>
      <c r="Z76" s="13">
        <f t="shared" si="9"/>
        <v>1415</v>
      </c>
      <c r="AC76" s="193" t="s">
        <v>1016</v>
      </c>
      <c r="AD76" s="630">
        <v>7</v>
      </c>
      <c r="AE76" s="630">
        <v>5</v>
      </c>
      <c r="AF76" s="630"/>
      <c r="AG76" s="630">
        <v>19</v>
      </c>
      <c r="AH76" s="630">
        <v>13786</v>
      </c>
      <c r="AI76" s="630">
        <v>3</v>
      </c>
      <c r="AJ76" s="630">
        <v>163</v>
      </c>
      <c r="AK76" s="630">
        <v>40</v>
      </c>
      <c r="AL76" s="630">
        <v>817</v>
      </c>
      <c r="AM76" s="630">
        <v>2</v>
      </c>
      <c r="AN76" s="630"/>
      <c r="AO76" s="630"/>
      <c r="AP76" s="630"/>
      <c r="AQ76" s="630">
        <v>20</v>
      </c>
      <c r="AR76" s="630">
        <v>1369</v>
      </c>
      <c r="AS76" s="630">
        <v>5</v>
      </c>
      <c r="AT76" s="630">
        <v>9</v>
      </c>
      <c r="AU76" s="630">
        <v>5</v>
      </c>
      <c r="AV76" s="630">
        <v>12</v>
      </c>
      <c r="AW76" s="630"/>
      <c r="AX76" s="630">
        <v>2</v>
      </c>
      <c r="AY76" s="630">
        <v>7</v>
      </c>
      <c r="AZ76" s="630"/>
      <c r="BA76" s="630"/>
      <c r="BB76" s="13">
        <v>16271</v>
      </c>
      <c r="BC76"/>
      <c r="BD76" s="13"/>
      <c r="BE76" s="14" t="s">
        <v>986</v>
      </c>
      <c r="BF76" s="13">
        <v>1122</v>
      </c>
      <c r="BG76" s="13">
        <v>913</v>
      </c>
      <c r="BH76" s="13">
        <v>2035</v>
      </c>
      <c r="BJ76" s="14" t="s">
        <v>986</v>
      </c>
      <c r="BK76" s="13">
        <v>1039</v>
      </c>
      <c r="BL76" s="13">
        <v>996</v>
      </c>
      <c r="BM76" s="13"/>
      <c r="BN76" s="13">
        <v>2035</v>
      </c>
      <c r="BP76" s="13"/>
      <c r="BQ76" s="14" t="s">
        <v>986</v>
      </c>
      <c r="BR76" s="13">
        <v>20</v>
      </c>
      <c r="BS76" s="13">
        <v>107</v>
      </c>
      <c r="BT76" s="13">
        <v>386</v>
      </c>
      <c r="BU76" s="13">
        <v>155</v>
      </c>
      <c r="BV76" s="13">
        <v>1007</v>
      </c>
      <c r="BW76" s="13">
        <v>107</v>
      </c>
      <c r="BX76" s="13">
        <v>99</v>
      </c>
      <c r="BY76" s="13">
        <v>65</v>
      </c>
      <c r="BZ76" s="13"/>
      <c r="CA76" s="13">
        <v>20</v>
      </c>
      <c r="CB76" s="13">
        <v>10</v>
      </c>
      <c r="CC76" s="13">
        <v>9</v>
      </c>
      <c r="CD76" s="13">
        <v>14</v>
      </c>
      <c r="CE76" s="13">
        <v>36</v>
      </c>
      <c r="CF76" s="13">
        <v>2035</v>
      </c>
      <c r="CG76" s="13">
        <f t="shared" si="10"/>
        <v>271</v>
      </c>
      <c r="CH76" s="361">
        <f t="shared" si="11"/>
        <v>53</v>
      </c>
    </row>
    <row r="77" spans="1:86">
      <c r="A77" s="14" t="s">
        <v>987</v>
      </c>
      <c r="B77" s="13">
        <v>2414</v>
      </c>
      <c r="C77" s="13">
        <v>6426</v>
      </c>
      <c r="D77" s="13">
        <v>8840</v>
      </c>
      <c r="E77"/>
      <c r="I77" s="14" t="s">
        <v>987</v>
      </c>
      <c r="J77" s="13">
        <v>102</v>
      </c>
      <c r="K77" s="13">
        <v>463</v>
      </c>
      <c r="L77" s="13">
        <v>1635</v>
      </c>
      <c r="M77" s="13">
        <v>892</v>
      </c>
      <c r="N77" s="13">
        <v>2791</v>
      </c>
      <c r="O77" s="13">
        <v>499</v>
      </c>
      <c r="P77" s="13">
        <v>482</v>
      </c>
      <c r="Q77" s="13">
        <v>482</v>
      </c>
      <c r="R77" s="13">
        <v>474</v>
      </c>
      <c r="S77" s="13">
        <v>353</v>
      </c>
      <c r="T77" s="13">
        <v>250</v>
      </c>
      <c r="U77" s="13">
        <v>187</v>
      </c>
      <c r="V77" s="13">
        <v>230</v>
      </c>
      <c r="W77" s="13">
        <v>8840</v>
      </c>
      <c r="X77" s="13">
        <f t="shared" si="7"/>
        <v>3683</v>
      </c>
      <c r="Y77" s="13">
        <f t="shared" si="8"/>
        <v>1463</v>
      </c>
      <c r="Z77" s="13">
        <f t="shared" si="9"/>
        <v>1494</v>
      </c>
      <c r="AC77" s="193" t="s">
        <v>1026</v>
      </c>
      <c r="AD77" s="630">
        <v>3</v>
      </c>
      <c r="AE77" s="630">
        <v>2</v>
      </c>
      <c r="AF77" s="630">
        <v>1</v>
      </c>
      <c r="AG77" s="630">
        <v>1</v>
      </c>
      <c r="AH77" s="630">
        <v>3416</v>
      </c>
      <c r="AI77" s="630"/>
      <c r="AJ77" s="630">
        <v>10</v>
      </c>
      <c r="AK77" s="630">
        <v>1</v>
      </c>
      <c r="AL77" s="630">
        <v>553</v>
      </c>
      <c r="AM77" s="630"/>
      <c r="AN77" s="630"/>
      <c r="AO77" s="630"/>
      <c r="AP77" s="630"/>
      <c r="AQ77" s="630"/>
      <c r="AR77" s="630">
        <v>39</v>
      </c>
      <c r="AS77" s="630"/>
      <c r="AT77" s="630">
        <v>1</v>
      </c>
      <c r="AU77" s="630"/>
      <c r="AV77" s="630">
        <v>1</v>
      </c>
      <c r="AW77" s="630"/>
      <c r="AX77" s="630"/>
      <c r="AY77" s="630"/>
      <c r="AZ77" s="630"/>
      <c r="BA77" s="630"/>
      <c r="BB77" s="13">
        <v>4028</v>
      </c>
      <c r="BC77"/>
      <c r="BD77" s="13"/>
      <c r="BE77" s="14" t="s">
        <v>987</v>
      </c>
      <c r="BF77" s="13">
        <v>368</v>
      </c>
      <c r="BG77" s="13">
        <v>356</v>
      </c>
      <c r="BH77" s="13">
        <v>724</v>
      </c>
      <c r="BJ77" s="14" t="s">
        <v>987</v>
      </c>
      <c r="BK77" s="13">
        <v>372</v>
      </c>
      <c r="BL77" s="13">
        <v>352</v>
      </c>
      <c r="BM77" s="13"/>
      <c r="BN77" s="13">
        <v>724</v>
      </c>
      <c r="BP77" s="13"/>
      <c r="BQ77" s="14" t="s">
        <v>987</v>
      </c>
      <c r="BR77" s="13">
        <v>6</v>
      </c>
      <c r="BS77" s="13">
        <v>33</v>
      </c>
      <c r="BT77" s="13">
        <v>125</v>
      </c>
      <c r="BU77" s="13">
        <v>49</v>
      </c>
      <c r="BV77" s="13">
        <v>285</v>
      </c>
      <c r="BW77" s="13">
        <v>37</v>
      </c>
      <c r="BX77" s="13">
        <v>45</v>
      </c>
      <c r="BY77" s="13">
        <v>42</v>
      </c>
      <c r="BZ77" s="13"/>
      <c r="CA77" s="13">
        <v>28</v>
      </c>
      <c r="CB77" s="13">
        <v>17</v>
      </c>
      <c r="CC77" s="13">
        <v>14</v>
      </c>
      <c r="CD77" s="13">
        <v>18</v>
      </c>
      <c r="CE77" s="13">
        <v>25</v>
      </c>
      <c r="CF77" s="13">
        <v>724</v>
      </c>
      <c r="CG77" s="13">
        <f t="shared" si="10"/>
        <v>124</v>
      </c>
      <c r="CH77" s="361">
        <f t="shared" si="11"/>
        <v>77</v>
      </c>
    </row>
    <row r="78" spans="1:86">
      <c r="A78" s="14" t="s">
        <v>988</v>
      </c>
      <c r="B78" s="13">
        <v>13843</v>
      </c>
      <c r="C78" s="13">
        <v>32461</v>
      </c>
      <c r="D78" s="13">
        <v>46304</v>
      </c>
      <c r="E78"/>
      <c r="I78" s="14" t="s">
        <v>988</v>
      </c>
      <c r="J78" s="13">
        <v>435</v>
      </c>
      <c r="K78" s="13">
        <v>3208</v>
      </c>
      <c r="L78" s="13">
        <v>11873</v>
      </c>
      <c r="M78" s="13">
        <v>4970</v>
      </c>
      <c r="N78" s="13">
        <v>16142</v>
      </c>
      <c r="O78" s="13">
        <v>2014</v>
      </c>
      <c r="P78" s="13">
        <v>1743</v>
      </c>
      <c r="Q78" s="13">
        <v>1595</v>
      </c>
      <c r="R78" s="13">
        <v>1223</v>
      </c>
      <c r="S78" s="13">
        <v>956</v>
      </c>
      <c r="T78" s="13">
        <v>725</v>
      </c>
      <c r="U78" s="13">
        <v>565</v>
      </c>
      <c r="V78" s="13">
        <v>855</v>
      </c>
      <c r="W78" s="13">
        <v>46304</v>
      </c>
      <c r="X78" s="13">
        <f t="shared" si="7"/>
        <v>21112</v>
      </c>
      <c r="Y78" s="13">
        <f t="shared" si="8"/>
        <v>5352</v>
      </c>
      <c r="Z78" s="13">
        <f t="shared" si="9"/>
        <v>4324</v>
      </c>
      <c r="AC78" s="193" t="s">
        <v>1030</v>
      </c>
      <c r="AD78" s="630">
        <v>4</v>
      </c>
      <c r="AE78" s="630"/>
      <c r="AF78" s="630"/>
      <c r="AG78" s="630">
        <v>33</v>
      </c>
      <c r="AH78" s="630">
        <v>10121</v>
      </c>
      <c r="AI78" s="630">
        <v>1</v>
      </c>
      <c r="AJ78" s="630">
        <v>41</v>
      </c>
      <c r="AK78" s="630">
        <v>4</v>
      </c>
      <c r="AL78" s="630">
        <v>827</v>
      </c>
      <c r="AM78" s="630"/>
      <c r="AN78" s="630"/>
      <c r="AO78" s="630"/>
      <c r="AP78" s="630"/>
      <c r="AQ78" s="630"/>
      <c r="AR78" s="630">
        <v>2134</v>
      </c>
      <c r="AS78" s="630"/>
      <c r="AT78" s="630">
        <v>2</v>
      </c>
      <c r="AU78" s="630"/>
      <c r="AV78" s="630">
        <v>1</v>
      </c>
      <c r="AW78" s="630"/>
      <c r="AX78" s="630"/>
      <c r="AY78" s="630"/>
      <c r="AZ78" s="630"/>
      <c r="BA78" s="630">
        <v>1</v>
      </c>
      <c r="BB78" s="13">
        <v>13169</v>
      </c>
      <c r="BC78"/>
      <c r="BD78" s="13"/>
      <c r="BE78" s="14" t="s">
        <v>988</v>
      </c>
      <c r="BF78" s="13">
        <v>2106</v>
      </c>
      <c r="BG78" s="13">
        <v>1921</v>
      </c>
      <c r="BH78" s="13">
        <v>4027</v>
      </c>
      <c r="BJ78" s="14" t="s">
        <v>988</v>
      </c>
      <c r="BK78" s="13">
        <v>2146</v>
      </c>
      <c r="BL78" s="13">
        <v>1880</v>
      </c>
      <c r="BM78" s="13">
        <v>1</v>
      </c>
      <c r="BN78" s="13">
        <v>4027</v>
      </c>
      <c r="BP78" s="13"/>
      <c r="BQ78" s="14" t="s">
        <v>988</v>
      </c>
      <c r="BR78" s="13">
        <v>50</v>
      </c>
      <c r="BS78" s="13">
        <v>206</v>
      </c>
      <c r="BT78" s="13">
        <v>699</v>
      </c>
      <c r="BU78" s="13">
        <v>263</v>
      </c>
      <c r="BV78" s="13">
        <v>1995</v>
      </c>
      <c r="BW78" s="13">
        <v>250</v>
      </c>
      <c r="BX78" s="13">
        <v>194</v>
      </c>
      <c r="BY78" s="13">
        <v>126</v>
      </c>
      <c r="BZ78" s="13"/>
      <c r="CA78" s="13">
        <v>57</v>
      </c>
      <c r="CB78" s="13">
        <v>35</v>
      </c>
      <c r="CC78" s="13">
        <v>26</v>
      </c>
      <c r="CD78" s="13">
        <v>31</v>
      </c>
      <c r="CE78" s="13">
        <v>95</v>
      </c>
      <c r="CF78" s="13">
        <v>4027</v>
      </c>
      <c r="CG78" s="13">
        <f t="shared" si="10"/>
        <v>570</v>
      </c>
      <c r="CH78" s="361">
        <f t="shared" si="11"/>
        <v>149</v>
      </c>
    </row>
    <row r="79" spans="1:86">
      <c r="A79" s="14" t="s">
        <v>989</v>
      </c>
      <c r="B79" s="13">
        <v>14762</v>
      </c>
      <c r="C79" s="13">
        <v>8877</v>
      </c>
      <c r="D79" s="13">
        <v>23639</v>
      </c>
      <c r="E79"/>
      <c r="I79" s="14" t="s">
        <v>989</v>
      </c>
      <c r="J79" s="13">
        <v>354</v>
      </c>
      <c r="K79" s="13">
        <v>1810</v>
      </c>
      <c r="L79" s="13">
        <v>5851</v>
      </c>
      <c r="M79" s="13">
        <v>2256</v>
      </c>
      <c r="N79" s="13">
        <v>7851</v>
      </c>
      <c r="O79" s="13">
        <v>1119</v>
      </c>
      <c r="P79" s="13">
        <v>1072</v>
      </c>
      <c r="Q79" s="13">
        <v>936</v>
      </c>
      <c r="R79" s="13">
        <v>689</v>
      </c>
      <c r="S79" s="13">
        <v>597</v>
      </c>
      <c r="T79" s="13">
        <v>387</v>
      </c>
      <c r="U79" s="13">
        <v>320</v>
      </c>
      <c r="V79" s="13">
        <v>397</v>
      </c>
      <c r="W79" s="13">
        <v>23639</v>
      </c>
      <c r="X79" s="13">
        <f t="shared" si="7"/>
        <v>10107</v>
      </c>
      <c r="Y79" s="13">
        <f t="shared" si="8"/>
        <v>3127</v>
      </c>
      <c r="Z79" s="13">
        <f t="shared" si="9"/>
        <v>2390</v>
      </c>
      <c r="AC79" s="193" t="s">
        <v>1036</v>
      </c>
      <c r="AD79" s="630">
        <v>11</v>
      </c>
      <c r="AE79" s="630">
        <v>76</v>
      </c>
      <c r="AF79" s="630">
        <v>2</v>
      </c>
      <c r="AG79" s="630">
        <v>36</v>
      </c>
      <c r="AH79" s="630">
        <v>26732</v>
      </c>
      <c r="AI79" s="630"/>
      <c r="AJ79" s="630">
        <v>83</v>
      </c>
      <c r="AK79" s="630">
        <v>13</v>
      </c>
      <c r="AL79" s="630">
        <v>854</v>
      </c>
      <c r="AM79" s="630">
        <v>1</v>
      </c>
      <c r="AN79" s="630"/>
      <c r="AO79" s="630"/>
      <c r="AP79" s="630">
        <v>1</v>
      </c>
      <c r="AQ79" s="630">
        <v>32</v>
      </c>
      <c r="AR79" s="630">
        <v>590</v>
      </c>
      <c r="AS79" s="630">
        <v>1</v>
      </c>
      <c r="AT79" s="630">
        <v>6</v>
      </c>
      <c r="AU79" s="630">
        <v>2</v>
      </c>
      <c r="AV79" s="630">
        <v>8</v>
      </c>
      <c r="AW79" s="630"/>
      <c r="AX79" s="630">
        <v>1</v>
      </c>
      <c r="AY79" s="630">
        <v>17</v>
      </c>
      <c r="AZ79" s="630"/>
      <c r="BA79" s="630"/>
      <c r="BB79" s="13">
        <v>28466</v>
      </c>
      <c r="BC79"/>
      <c r="BD79" s="13"/>
      <c r="BE79" s="14" t="s">
        <v>989</v>
      </c>
      <c r="BF79" s="13">
        <v>581</v>
      </c>
      <c r="BG79" s="13">
        <v>554</v>
      </c>
      <c r="BH79" s="13">
        <v>1135</v>
      </c>
      <c r="BJ79" s="14" t="s">
        <v>989</v>
      </c>
      <c r="BK79" s="13">
        <v>729</v>
      </c>
      <c r="BL79" s="13">
        <v>406</v>
      </c>
      <c r="BM79" s="13"/>
      <c r="BN79" s="13">
        <v>1135</v>
      </c>
      <c r="BP79" s="13"/>
      <c r="BQ79" s="14" t="s">
        <v>989</v>
      </c>
      <c r="BR79" s="13">
        <v>10</v>
      </c>
      <c r="BS79" s="13">
        <v>46</v>
      </c>
      <c r="BT79" s="13">
        <v>171</v>
      </c>
      <c r="BU79" s="13">
        <v>55</v>
      </c>
      <c r="BV79" s="13">
        <v>610</v>
      </c>
      <c r="BW79" s="13">
        <v>71</v>
      </c>
      <c r="BX79" s="13">
        <v>67</v>
      </c>
      <c r="BY79" s="13">
        <v>39</v>
      </c>
      <c r="BZ79" s="13"/>
      <c r="CA79" s="13">
        <v>14</v>
      </c>
      <c r="CB79" s="13">
        <v>6</v>
      </c>
      <c r="CC79" s="13">
        <v>3</v>
      </c>
      <c r="CD79" s="13">
        <v>10</v>
      </c>
      <c r="CE79" s="13">
        <v>33</v>
      </c>
      <c r="CF79" s="13">
        <v>1135</v>
      </c>
      <c r="CG79" s="13">
        <f t="shared" si="10"/>
        <v>177</v>
      </c>
      <c r="CH79" s="361">
        <f t="shared" si="11"/>
        <v>33</v>
      </c>
    </row>
    <row r="80" spans="1:86">
      <c r="A80" s="14" t="s">
        <v>990</v>
      </c>
      <c r="B80" s="13">
        <v>585</v>
      </c>
      <c r="C80" s="13">
        <v>1184</v>
      </c>
      <c r="D80" s="13">
        <v>1769</v>
      </c>
      <c r="E80"/>
      <c r="I80" s="14" t="s">
        <v>990</v>
      </c>
      <c r="J80" s="13">
        <v>16</v>
      </c>
      <c r="K80" s="13">
        <v>74</v>
      </c>
      <c r="L80" s="13">
        <v>279</v>
      </c>
      <c r="M80" s="13">
        <v>147</v>
      </c>
      <c r="N80" s="13">
        <v>532</v>
      </c>
      <c r="O80" s="13">
        <v>116</v>
      </c>
      <c r="P80" s="13">
        <v>122</v>
      </c>
      <c r="Q80" s="13">
        <v>111</v>
      </c>
      <c r="R80" s="13">
        <v>97</v>
      </c>
      <c r="S80" s="13">
        <v>70</v>
      </c>
      <c r="T80" s="13">
        <v>67</v>
      </c>
      <c r="U80" s="13">
        <v>55</v>
      </c>
      <c r="V80" s="13">
        <v>83</v>
      </c>
      <c r="W80" s="13">
        <v>1769</v>
      </c>
      <c r="X80" s="13">
        <f t="shared" si="7"/>
        <v>679</v>
      </c>
      <c r="Y80" s="13">
        <f t="shared" si="8"/>
        <v>349</v>
      </c>
      <c r="Z80" s="13">
        <f t="shared" si="9"/>
        <v>372</v>
      </c>
      <c r="AC80" s="14" t="s">
        <v>301</v>
      </c>
      <c r="AD80" s="630">
        <v>428</v>
      </c>
      <c r="AE80" s="630">
        <v>577</v>
      </c>
      <c r="AF80" s="630">
        <v>46</v>
      </c>
      <c r="AG80" s="630">
        <v>184</v>
      </c>
      <c r="AH80" s="630">
        <v>158930</v>
      </c>
      <c r="AI80" s="630">
        <v>120</v>
      </c>
      <c r="AJ80" s="630">
        <v>1777</v>
      </c>
      <c r="AK80" s="630">
        <v>204</v>
      </c>
      <c r="AL80" s="630">
        <v>53628</v>
      </c>
      <c r="AM80" s="630">
        <v>45</v>
      </c>
      <c r="AN80" s="630">
        <v>8</v>
      </c>
      <c r="AO80" s="630">
        <v>15</v>
      </c>
      <c r="AP80" s="630">
        <v>13</v>
      </c>
      <c r="AQ80" s="630">
        <v>227</v>
      </c>
      <c r="AR80" s="630">
        <v>20135</v>
      </c>
      <c r="AS80" s="630">
        <v>157</v>
      </c>
      <c r="AT80" s="630">
        <v>39</v>
      </c>
      <c r="AU80" s="630">
        <v>49</v>
      </c>
      <c r="AV80" s="630">
        <v>230</v>
      </c>
      <c r="AW80" s="630"/>
      <c r="AX80" s="630">
        <v>14</v>
      </c>
      <c r="AY80" s="630">
        <v>117</v>
      </c>
      <c r="AZ80" s="630">
        <v>5</v>
      </c>
      <c r="BA80" s="630">
        <v>8</v>
      </c>
      <c r="BB80" s="13">
        <v>236956</v>
      </c>
      <c r="BC80"/>
      <c r="BD80" s="13"/>
      <c r="BE80" s="14" t="s">
        <v>990</v>
      </c>
      <c r="BF80" s="13">
        <v>102</v>
      </c>
      <c r="BG80" s="13">
        <v>86</v>
      </c>
      <c r="BH80" s="13">
        <v>188</v>
      </c>
      <c r="BJ80" s="14" t="s">
        <v>990</v>
      </c>
      <c r="BK80" s="13">
        <v>91</v>
      </c>
      <c r="BL80" s="13">
        <v>97</v>
      </c>
      <c r="BM80" s="13"/>
      <c r="BN80" s="13">
        <v>188</v>
      </c>
      <c r="BP80" s="13"/>
      <c r="BQ80" s="14" t="s">
        <v>990</v>
      </c>
      <c r="BR80" s="13">
        <v>2</v>
      </c>
      <c r="BS80" s="13">
        <v>3</v>
      </c>
      <c r="BT80" s="13">
        <v>34</v>
      </c>
      <c r="BU80" s="13">
        <v>10</v>
      </c>
      <c r="BV80" s="13">
        <v>87</v>
      </c>
      <c r="BW80" s="13">
        <v>7</v>
      </c>
      <c r="BX80" s="13">
        <v>15</v>
      </c>
      <c r="BY80" s="13">
        <v>10</v>
      </c>
      <c r="BZ80" s="13"/>
      <c r="CA80" s="13">
        <v>3</v>
      </c>
      <c r="CB80" s="13">
        <v>3</v>
      </c>
      <c r="CC80" s="13">
        <v>4</v>
      </c>
      <c r="CD80" s="13">
        <v>1</v>
      </c>
      <c r="CE80" s="13">
        <v>9</v>
      </c>
      <c r="CF80" s="13">
        <v>188</v>
      </c>
      <c r="CG80" s="13">
        <f t="shared" si="10"/>
        <v>32</v>
      </c>
      <c r="CH80" s="361">
        <f t="shared" si="11"/>
        <v>11</v>
      </c>
    </row>
    <row r="81" spans="1:86">
      <c r="A81" s="14" t="s">
        <v>991</v>
      </c>
      <c r="B81" s="13">
        <v>5203</v>
      </c>
      <c r="C81" s="13">
        <v>5918</v>
      </c>
      <c r="D81" s="13">
        <v>11121</v>
      </c>
      <c r="E81"/>
      <c r="I81" s="14" t="s">
        <v>991</v>
      </c>
      <c r="J81" s="13">
        <v>135</v>
      </c>
      <c r="K81" s="13">
        <v>589</v>
      </c>
      <c r="L81" s="13">
        <v>1663</v>
      </c>
      <c r="M81" s="13">
        <v>860</v>
      </c>
      <c r="N81" s="13">
        <v>3895</v>
      </c>
      <c r="O81" s="13">
        <v>703</v>
      </c>
      <c r="P81" s="13">
        <v>740</v>
      </c>
      <c r="Q81" s="13">
        <v>628</v>
      </c>
      <c r="R81" s="13">
        <v>547</v>
      </c>
      <c r="S81" s="13">
        <v>423</v>
      </c>
      <c r="T81" s="13">
        <v>325</v>
      </c>
      <c r="U81" s="13">
        <v>244</v>
      </c>
      <c r="V81" s="13">
        <v>369</v>
      </c>
      <c r="W81" s="13">
        <v>11121</v>
      </c>
      <c r="X81" s="13">
        <f t="shared" si="7"/>
        <v>4755</v>
      </c>
      <c r="Y81" s="13">
        <f t="shared" si="8"/>
        <v>2071</v>
      </c>
      <c r="Z81" s="13">
        <f t="shared" si="9"/>
        <v>1908</v>
      </c>
      <c r="AC81" s="193" t="s">
        <v>916</v>
      </c>
      <c r="AD81" s="630">
        <v>11</v>
      </c>
      <c r="AE81" s="630">
        <v>9</v>
      </c>
      <c r="AF81" s="630"/>
      <c r="AG81" s="630">
        <v>9</v>
      </c>
      <c r="AH81" s="630">
        <v>10115</v>
      </c>
      <c r="AI81" s="630"/>
      <c r="AJ81" s="630">
        <v>35</v>
      </c>
      <c r="AK81" s="630">
        <v>5</v>
      </c>
      <c r="AL81" s="630">
        <v>1417</v>
      </c>
      <c r="AM81" s="630">
        <v>2</v>
      </c>
      <c r="AN81" s="630">
        <v>1</v>
      </c>
      <c r="AO81" s="630"/>
      <c r="AP81" s="630"/>
      <c r="AQ81" s="630">
        <v>3</v>
      </c>
      <c r="AR81" s="630">
        <v>1286</v>
      </c>
      <c r="AS81" s="630">
        <v>6</v>
      </c>
      <c r="AT81" s="630">
        <v>1</v>
      </c>
      <c r="AU81" s="630"/>
      <c r="AV81" s="630">
        <v>10</v>
      </c>
      <c r="AW81" s="630"/>
      <c r="AX81" s="630"/>
      <c r="AY81" s="630">
        <v>3</v>
      </c>
      <c r="AZ81" s="630"/>
      <c r="BA81" s="630"/>
      <c r="BB81" s="13">
        <v>12913</v>
      </c>
      <c r="BC81"/>
      <c r="BD81" s="13"/>
      <c r="BE81" s="14" t="s">
        <v>991</v>
      </c>
      <c r="BF81" s="13">
        <v>2336</v>
      </c>
      <c r="BG81" s="13">
        <v>2331</v>
      </c>
      <c r="BH81" s="13">
        <v>4667</v>
      </c>
      <c r="BJ81" s="14" t="s">
        <v>991</v>
      </c>
      <c r="BK81" s="13">
        <v>2259</v>
      </c>
      <c r="BL81" s="13">
        <v>2401</v>
      </c>
      <c r="BM81" s="13">
        <v>7</v>
      </c>
      <c r="BN81" s="13">
        <v>4667</v>
      </c>
      <c r="BP81" s="13"/>
      <c r="BQ81" s="14" t="s">
        <v>991</v>
      </c>
      <c r="BR81" s="13">
        <v>46</v>
      </c>
      <c r="BS81" s="13">
        <v>239</v>
      </c>
      <c r="BT81" s="13">
        <v>652</v>
      </c>
      <c r="BU81" s="13">
        <v>311</v>
      </c>
      <c r="BV81" s="13">
        <v>1858</v>
      </c>
      <c r="BW81" s="13">
        <v>320</v>
      </c>
      <c r="BX81" s="13">
        <v>324</v>
      </c>
      <c r="BY81" s="13">
        <v>281</v>
      </c>
      <c r="BZ81" s="13"/>
      <c r="CA81" s="13">
        <v>133</v>
      </c>
      <c r="CB81" s="13">
        <v>112</v>
      </c>
      <c r="CC81" s="13">
        <v>67</v>
      </c>
      <c r="CD81" s="13">
        <v>104</v>
      </c>
      <c r="CE81" s="13">
        <v>220</v>
      </c>
      <c r="CF81" s="13">
        <v>4667</v>
      </c>
      <c r="CG81" s="13">
        <f t="shared" si="10"/>
        <v>925</v>
      </c>
      <c r="CH81" s="361">
        <f t="shared" si="11"/>
        <v>416</v>
      </c>
    </row>
    <row r="82" spans="1:86">
      <c r="A82" s="14" t="s">
        <v>992</v>
      </c>
      <c r="B82" s="13">
        <v>1457</v>
      </c>
      <c r="C82" s="13">
        <v>5111</v>
      </c>
      <c r="D82" s="13">
        <v>6568</v>
      </c>
      <c r="E82"/>
      <c r="I82" s="14" t="s">
        <v>992</v>
      </c>
      <c r="J82" s="13">
        <v>115</v>
      </c>
      <c r="K82" s="13">
        <v>422</v>
      </c>
      <c r="L82" s="13">
        <v>1304</v>
      </c>
      <c r="M82" s="13">
        <v>632</v>
      </c>
      <c r="N82" s="13">
        <v>2238</v>
      </c>
      <c r="O82" s="13">
        <v>346</v>
      </c>
      <c r="P82" s="13">
        <v>315</v>
      </c>
      <c r="Q82" s="13">
        <v>245</v>
      </c>
      <c r="R82" s="13">
        <v>210</v>
      </c>
      <c r="S82" s="13">
        <v>187</v>
      </c>
      <c r="T82" s="13">
        <v>162</v>
      </c>
      <c r="U82" s="13">
        <v>174</v>
      </c>
      <c r="V82" s="13">
        <v>218</v>
      </c>
      <c r="W82" s="13">
        <v>6568</v>
      </c>
      <c r="X82" s="13">
        <f t="shared" si="7"/>
        <v>2870</v>
      </c>
      <c r="Y82" s="13">
        <f t="shared" si="8"/>
        <v>906</v>
      </c>
      <c r="Z82" s="13">
        <f t="shared" si="9"/>
        <v>951</v>
      </c>
      <c r="AC82" s="193" t="s">
        <v>918</v>
      </c>
      <c r="AD82" s="630"/>
      <c r="AE82" s="630"/>
      <c r="AF82" s="630">
        <v>1</v>
      </c>
      <c r="AG82" s="630"/>
      <c r="AH82" s="630">
        <v>980</v>
      </c>
      <c r="AI82" s="630"/>
      <c r="AJ82" s="630"/>
      <c r="AK82" s="630">
        <v>5</v>
      </c>
      <c r="AL82" s="630">
        <v>1772</v>
      </c>
      <c r="AM82" s="630"/>
      <c r="AN82" s="630"/>
      <c r="AO82" s="630"/>
      <c r="AP82" s="630"/>
      <c r="AQ82" s="630"/>
      <c r="AR82" s="630">
        <v>252</v>
      </c>
      <c r="AS82" s="630">
        <v>3</v>
      </c>
      <c r="AT82" s="630"/>
      <c r="AU82" s="630"/>
      <c r="AV82" s="630"/>
      <c r="AW82" s="630"/>
      <c r="AX82" s="630"/>
      <c r="AY82" s="630"/>
      <c r="AZ82" s="630"/>
      <c r="BA82" s="630"/>
      <c r="BB82" s="13">
        <v>3013</v>
      </c>
      <c r="BC82"/>
      <c r="BD82" s="13"/>
      <c r="BE82" s="14" t="s">
        <v>992</v>
      </c>
      <c r="BF82" s="13">
        <v>292</v>
      </c>
      <c r="BG82" s="13">
        <v>273</v>
      </c>
      <c r="BH82" s="13">
        <v>565</v>
      </c>
      <c r="BJ82" s="14" t="s">
        <v>992</v>
      </c>
      <c r="BK82" s="13">
        <v>337</v>
      </c>
      <c r="BL82" s="13">
        <v>228</v>
      </c>
      <c r="BM82" s="13"/>
      <c r="BN82" s="13">
        <v>565</v>
      </c>
      <c r="BP82" s="13"/>
      <c r="BQ82" s="14" t="s">
        <v>992</v>
      </c>
      <c r="BR82" s="13">
        <v>7</v>
      </c>
      <c r="BS82" s="13">
        <v>24</v>
      </c>
      <c r="BT82" s="13">
        <v>94</v>
      </c>
      <c r="BU82" s="13">
        <v>42</v>
      </c>
      <c r="BV82" s="13">
        <v>295</v>
      </c>
      <c r="BW82" s="13">
        <v>32</v>
      </c>
      <c r="BX82" s="13">
        <v>21</v>
      </c>
      <c r="BY82" s="13">
        <v>17</v>
      </c>
      <c r="BZ82" s="13"/>
      <c r="CA82" s="13">
        <v>5</v>
      </c>
      <c r="CB82" s="13">
        <v>6</v>
      </c>
      <c r="CC82" s="13">
        <v>7</v>
      </c>
      <c r="CD82" s="13">
        <v>5</v>
      </c>
      <c r="CE82" s="13">
        <v>10</v>
      </c>
      <c r="CF82" s="13">
        <v>565</v>
      </c>
      <c r="CG82" s="13">
        <f t="shared" si="10"/>
        <v>70</v>
      </c>
      <c r="CH82" s="361">
        <f t="shared" si="11"/>
        <v>23</v>
      </c>
    </row>
    <row r="83" spans="1:86">
      <c r="A83" s="14" t="s">
        <v>993</v>
      </c>
      <c r="B83" s="13">
        <v>2175</v>
      </c>
      <c r="C83" s="13">
        <v>3765</v>
      </c>
      <c r="D83" s="13">
        <v>5940</v>
      </c>
      <c r="E83"/>
      <c r="I83" s="14" t="s">
        <v>993</v>
      </c>
      <c r="J83" s="13">
        <v>66</v>
      </c>
      <c r="K83" s="13">
        <v>314</v>
      </c>
      <c r="L83" s="13">
        <v>978</v>
      </c>
      <c r="M83" s="13">
        <v>516</v>
      </c>
      <c r="N83" s="13">
        <v>1986</v>
      </c>
      <c r="O83" s="13">
        <v>332</v>
      </c>
      <c r="P83" s="13">
        <v>379</v>
      </c>
      <c r="Q83" s="13">
        <v>350</v>
      </c>
      <c r="R83" s="13">
        <v>353</v>
      </c>
      <c r="S83" s="13">
        <v>220</v>
      </c>
      <c r="T83" s="13">
        <v>167</v>
      </c>
      <c r="U83" s="13">
        <v>122</v>
      </c>
      <c r="V83" s="13">
        <v>157</v>
      </c>
      <c r="W83" s="13">
        <v>5940</v>
      </c>
      <c r="X83" s="13">
        <f t="shared" si="7"/>
        <v>2502</v>
      </c>
      <c r="Y83" s="13">
        <f t="shared" si="8"/>
        <v>1061</v>
      </c>
      <c r="Z83" s="13">
        <f t="shared" si="9"/>
        <v>1019</v>
      </c>
      <c r="AC83" s="193" t="s">
        <v>929</v>
      </c>
      <c r="AD83" s="630">
        <v>4</v>
      </c>
      <c r="AE83" s="630">
        <v>2</v>
      </c>
      <c r="AF83" s="630"/>
      <c r="AG83" s="630"/>
      <c r="AH83" s="630">
        <v>2026</v>
      </c>
      <c r="AI83" s="630">
        <v>1</v>
      </c>
      <c r="AJ83" s="630">
        <v>11</v>
      </c>
      <c r="AK83" s="630">
        <v>5</v>
      </c>
      <c r="AL83" s="630">
        <v>4469</v>
      </c>
      <c r="AM83" s="630">
        <v>1</v>
      </c>
      <c r="AN83" s="630"/>
      <c r="AO83" s="630"/>
      <c r="AP83" s="630"/>
      <c r="AQ83" s="630"/>
      <c r="AR83" s="630">
        <v>168</v>
      </c>
      <c r="AS83" s="630"/>
      <c r="AT83" s="630"/>
      <c r="AU83" s="630">
        <v>1</v>
      </c>
      <c r="AV83" s="630"/>
      <c r="AW83" s="630"/>
      <c r="AX83" s="630"/>
      <c r="AY83" s="630"/>
      <c r="AZ83" s="630"/>
      <c r="BA83" s="630">
        <v>1</v>
      </c>
      <c r="BB83" s="13">
        <v>6689</v>
      </c>
      <c r="BC83"/>
      <c r="BD83" s="13"/>
      <c r="BE83" s="14" t="s">
        <v>993</v>
      </c>
      <c r="BF83" s="13">
        <v>573</v>
      </c>
      <c r="BG83" s="13">
        <v>560</v>
      </c>
      <c r="BH83" s="13">
        <v>1133</v>
      </c>
      <c r="BJ83" s="14" t="s">
        <v>993</v>
      </c>
      <c r="BK83" s="13">
        <v>545</v>
      </c>
      <c r="BL83" s="13">
        <v>588</v>
      </c>
      <c r="BM83" s="13"/>
      <c r="BN83" s="13">
        <v>1133</v>
      </c>
      <c r="BP83" s="13"/>
      <c r="BQ83" s="14" t="s">
        <v>993</v>
      </c>
      <c r="BR83" s="13">
        <v>4</v>
      </c>
      <c r="BS83" s="13">
        <v>35</v>
      </c>
      <c r="BT83" s="13">
        <v>143</v>
      </c>
      <c r="BU83" s="13">
        <v>89</v>
      </c>
      <c r="BV83" s="13">
        <v>374</v>
      </c>
      <c r="BW83" s="13">
        <v>90</v>
      </c>
      <c r="BX83" s="13">
        <v>91</v>
      </c>
      <c r="BY83" s="13">
        <v>67</v>
      </c>
      <c r="BZ83" s="13"/>
      <c r="CA83" s="13">
        <v>60</v>
      </c>
      <c r="CB83" s="13">
        <v>44</v>
      </c>
      <c r="CC83" s="13">
        <v>22</v>
      </c>
      <c r="CD83" s="13">
        <v>37</v>
      </c>
      <c r="CE83" s="13">
        <v>77</v>
      </c>
      <c r="CF83" s="13">
        <v>1133</v>
      </c>
      <c r="CG83" s="13">
        <f t="shared" si="10"/>
        <v>248</v>
      </c>
      <c r="CH83" s="361">
        <f t="shared" si="11"/>
        <v>163</v>
      </c>
    </row>
    <row r="84" spans="1:86">
      <c r="A84" s="14" t="s">
        <v>994</v>
      </c>
      <c r="B84" s="13">
        <v>22849</v>
      </c>
      <c r="C84" s="13">
        <v>3100</v>
      </c>
      <c r="D84" s="13">
        <v>25949</v>
      </c>
      <c r="E84"/>
      <c r="I84" s="14" t="s">
        <v>994</v>
      </c>
      <c r="J84" s="13">
        <v>308</v>
      </c>
      <c r="K84" s="13">
        <v>1394</v>
      </c>
      <c r="L84" s="13">
        <v>4794</v>
      </c>
      <c r="M84" s="13">
        <v>2160</v>
      </c>
      <c r="N84" s="13">
        <v>8904</v>
      </c>
      <c r="O84" s="13">
        <v>1412</v>
      </c>
      <c r="P84" s="13">
        <v>1557</v>
      </c>
      <c r="Q84" s="13">
        <v>1431</v>
      </c>
      <c r="R84" s="13">
        <v>1249</v>
      </c>
      <c r="S84" s="13">
        <v>894</v>
      </c>
      <c r="T84" s="13">
        <v>682</v>
      </c>
      <c r="U84" s="13">
        <v>545</v>
      </c>
      <c r="V84" s="13">
        <v>619</v>
      </c>
      <c r="W84" s="13">
        <v>25949</v>
      </c>
      <c r="X84" s="13">
        <f t="shared" si="7"/>
        <v>11064</v>
      </c>
      <c r="Y84" s="13">
        <f t="shared" si="8"/>
        <v>4400</v>
      </c>
      <c r="Z84" s="13">
        <f t="shared" si="9"/>
        <v>3989</v>
      </c>
      <c r="AC84" s="193" t="s">
        <v>947</v>
      </c>
      <c r="AD84" s="630">
        <v>12</v>
      </c>
      <c r="AE84" s="630">
        <v>11</v>
      </c>
      <c r="AF84" s="630">
        <v>3</v>
      </c>
      <c r="AG84" s="630">
        <v>1</v>
      </c>
      <c r="AH84" s="630">
        <v>12689</v>
      </c>
      <c r="AI84" s="630"/>
      <c r="AJ84" s="630">
        <v>13</v>
      </c>
      <c r="AK84" s="630">
        <v>5</v>
      </c>
      <c r="AL84" s="630">
        <v>971</v>
      </c>
      <c r="AM84" s="630"/>
      <c r="AN84" s="630"/>
      <c r="AO84" s="630"/>
      <c r="AP84" s="630"/>
      <c r="AQ84" s="630">
        <v>3</v>
      </c>
      <c r="AR84" s="630">
        <v>711</v>
      </c>
      <c r="AS84" s="630">
        <v>7</v>
      </c>
      <c r="AT84" s="630">
        <v>1</v>
      </c>
      <c r="AU84" s="630">
        <v>1</v>
      </c>
      <c r="AV84" s="630">
        <v>19</v>
      </c>
      <c r="AW84" s="630"/>
      <c r="AX84" s="630"/>
      <c r="AY84" s="630">
        <v>9</v>
      </c>
      <c r="AZ84" s="630"/>
      <c r="BA84" s="630">
        <v>1</v>
      </c>
      <c r="BB84" s="13">
        <v>14457</v>
      </c>
      <c r="BC84"/>
      <c r="BD84" s="13"/>
      <c r="BE84" s="14" t="s">
        <v>994</v>
      </c>
      <c r="BF84" s="13">
        <v>9331</v>
      </c>
      <c r="BG84" s="13">
        <v>7615</v>
      </c>
      <c r="BH84" s="13">
        <v>16946</v>
      </c>
      <c r="BJ84" s="14" t="s">
        <v>994</v>
      </c>
      <c r="BK84" s="13">
        <v>8879</v>
      </c>
      <c r="BL84" s="13">
        <v>8045</v>
      </c>
      <c r="BM84" s="13">
        <v>22</v>
      </c>
      <c r="BN84" s="13">
        <v>16946</v>
      </c>
      <c r="BP84" s="13"/>
      <c r="BQ84" s="14" t="s">
        <v>994</v>
      </c>
      <c r="BR84" s="13">
        <v>163</v>
      </c>
      <c r="BS84" s="13">
        <v>844</v>
      </c>
      <c r="BT84" s="13">
        <v>2624</v>
      </c>
      <c r="BU84" s="13">
        <v>1118</v>
      </c>
      <c r="BV84" s="13">
        <v>7513</v>
      </c>
      <c r="BW84" s="13">
        <v>1238</v>
      </c>
      <c r="BX84" s="13">
        <v>1089</v>
      </c>
      <c r="BY84" s="13">
        <v>862</v>
      </c>
      <c r="BZ84" s="13"/>
      <c r="CA84" s="13">
        <v>355</v>
      </c>
      <c r="CB84" s="13">
        <v>228</v>
      </c>
      <c r="CC84" s="13">
        <v>170</v>
      </c>
      <c r="CD84" s="13">
        <v>169</v>
      </c>
      <c r="CE84" s="13">
        <v>573</v>
      </c>
      <c r="CF84" s="13">
        <v>16946</v>
      </c>
      <c r="CG84" s="13">
        <f t="shared" si="10"/>
        <v>3189</v>
      </c>
      <c r="CH84" s="361">
        <f t="shared" si="11"/>
        <v>922</v>
      </c>
    </row>
    <row r="85" spans="1:86">
      <c r="A85" s="14" t="s">
        <v>995</v>
      </c>
      <c r="B85" s="13">
        <v>4737</v>
      </c>
      <c r="C85" s="13">
        <v>2640</v>
      </c>
      <c r="D85" s="13">
        <v>7377</v>
      </c>
      <c r="E85"/>
      <c r="I85" s="14" t="s">
        <v>995</v>
      </c>
      <c r="J85" s="13">
        <v>58</v>
      </c>
      <c r="K85" s="13">
        <v>340</v>
      </c>
      <c r="L85" s="13">
        <v>1355</v>
      </c>
      <c r="M85" s="13">
        <v>649</v>
      </c>
      <c r="N85" s="13">
        <v>2290</v>
      </c>
      <c r="O85" s="13">
        <v>415</v>
      </c>
      <c r="P85" s="13">
        <v>501</v>
      </c>
      <c r="Q85" s="13">
        <v>426</v>
      </c>
      <c r="R85" s="13">
        <v>375</v>
      </c>
      <c r="S85" s="13">
        <v>329</v>
      </c>
      <c r="T85" s="13">
        <v>246</v>
      </c>
      <c r="U85" s="13">
        <v>179</v>
      </c>
      <c r="V85" s="13">
        <v>214</v>
      </c>
      <c r="W85" s="13">
        <v>7377</v>
      </c>
      <c r="X85" s="13">
        <f t="shared" si="7"/>
        <v>2939</v>
      </c>
      <c r="Y85" s="13">
        <f t="shared" si="8"/>
        <v>1342</v>
      </c>
      <c r="Z85" s="13">
        <f t="shared" si="9"/>
        <v>1343</v>
      </c>
      <c r="AC85" s="193" t="s">
        <v>952</v>
      </c>
      <c r="AD85" s="630">
        <v>69</v>
      </c>
      <c r="AE85" s="630">
        <v>7</v>
      </c>
      <c r="AF85" s="630"/>
      <c r="AG85" s="630">
        <v>10</v>
      </c>
      <c r="AH85" s="630">
        <v>6508</v>
      </c>
      <c r="AI85" s="630">
        <v>13</v>
      </c>
      <c r="AJ85" s="630">
        <v>13</v>
      </c>
      <c r="AK85" s="630">
        <v>6</v>
      </c>
      <c r="AL85" s="630">
        <v>3992</v>
      </c>
      <c r="AM85" s="630"/>
      <c r="AN85" s="630"/>
      <c r="AO85" s="630"/>
      <c r="AP85" s="630">
        <v>1</v>
      </c>
      <c r="AQ85" s="630">
        <v>2</v>
      </c>
      <c r="AR85" s="630">
        <v>351</v>
      </c>
      <c r="AS85" s="630">
        <v>2</v>
      </c>
      <c r="AT85" s="630"/>
      <c r="AU85" s="630">
        <v>3</v>
      </c>
      <c r="AV85" s="630">
        <v>1</v>
      </c>
      <c r="AW85" s="630"/>
      <c r="AX85" s="630"/>
      <c r="AY85" s="630"/>
      <c r="AZ85" s="630"/>
      <c r="BA85" s="630"/>
      <c r="BB85" s="13">
        <v>10978</v>
      </c>
      <c r="BC85"/>
      <c r="BD85" s="13"/>
      <c r="BE85" s="14" t="s">
        <v>995</v>
      </c>
      <c r="BF85" s="13">
        <v>1806</v>
      </c>
      <c r="BG85" s="13">
        <v>1465</v>
      </c>
      <c r="BH85" s="13">
        <v>3271</v>
      </c>
      <c r="BJ85" s="14" t="s">
        <v>995</v>
      </c>
      <c r="BK85" s="13">
        <v>1666</v>
      </c>
      <c r="BL85" s="13">
        <v>1605</v>
      </c>
      <c r="BM85" s="13"/>
      <c r="BN85" s="13">
        <v>3271</v>
      </c>
      <c r="BP85" s="13"/>
      <c r="BQ85" s="14" t="s">
        <v>995</v>
      </c>
      <c r="BR85" s="13">
        <v>15</v>
      </c>
      <c r="BS85" s="13">
        <v>122</v>
      </c>
      <c r="BT85" s="13">
        <v>572</v>
      </c>
      <c r="BU85" s="13">
        <v>251</v>
      </c>
      <c r="BV85" s="13">
        <v>1281</v>
      </c>
      <c r="BW85" s="13">
        <v>249</v>
      </c>
      <c r="BX85" s="13">
        <v>249</v>
      </c>
      <c r="BY85" s="13">
        <v>189</v>
      </c>
      <c r="BZ85" s="13"/>
      <c r="CA85" s="13">
        <v>83</v>
      </c>
      <c r="CB85" s="13">
        <v>54</v>
      </c>
      <c r="CC85" s="13">
        <v>31</v>
      </c>
      <c r="CD85" s="13">
        <v>42</v>
      </c>
      <c r="CE85" s="13">
        <v>133</v>
      </c>
      <c r="CF85" s="13">
        <v>3271</v>
      </c>
      <c r="CG85" s="13">
        <f t="shared" si="10"/>
        <v>687</v>
      </c>
      <c r="CH85" s="361">
        <f t="shared" si="11"/>
        <v>210</v>
      </c>
    </row>
    <row r="86" spans="1:86">
      <c r="A86" s="14" t="s">
        <v>996</v>
      </c>
      <c r="B86" s="13">
        <v>4602</v>
      </c>
      <c r="C86" s="13">
        <v>4192</v>
      </c>
      <c r="D86" s="13">
        <v>8794</v>
      </c>
      <c r="E86"/>
      <c r="I86" s="14" t="s">
        <v>996</v>
      </c>
      <c r="J86" s="13">
        <v>93</v>
      </c>
      <c r="K86" s="13">
        <v>539</v>
      </c>
      <c r="L86" s="13">
        <v>1731</v>
      </c>
      <c r="M86" s="13">
        <v>850</v>
      </c>
      <c r="N86" s="13">
        <v>3087</v>
      </c>
      <c r="O86" s="13">
        <v>461</v>
      </c>
      <c r="P86" s="13">
        <v>425</v>
      </c>
      <c r="Q86" s="13">
        <v>380</v>
      </c>
      <c r="R86" s="13">
        <v>354</v>
      </c>
      <c r="S86" s="13">
        <v>283</v>
      </c>
      <c r="T86" s="13">
        <v>233</v>
      </c>
      <c r="U86" s="13">
        <v>171</v>
      </c>
      <c r="V86" s="13">
        <v>187</v>
      </c>
      <c r="W86" s="13">
        <v>8794</v>
      </c>
      <c r="X86" s="13">
        <f t="shared" si="7"/>
        <v>3937</v>
      </c>
      <c r="Y86" s="13">
        <f t="shared" si="8"/>
        <v>1266</v>
      </c>
      <c r="Z86" s="13">
        <f t="shared" si="9"/>
        <v>1228</v>
      </c>
      <c r="AC86" s="193" t="s">
        <v>953</v>
      </c>
      <c r="AD86" s="630">
        <v>2</v>
      </c>
      <c r="AE86" s="630">
        <v>2</v>
      </c>
      <c r="AF86" s="630"/>
      <c r="AG86" s="630"/>
      <c r="AH86" s="630">
        <v>2159</v>
      </c>
      <c r="AI86" s="630">
        <v>2</v>
      </c>
      <c r="AJ86" s="630">
        <v>6</v>
      </c>
      <c r="AK86" s="630"/>
      <c r="AL86" s="630">
        <v>389</v>
      </c>
      <c r="AM86" s="630"/>
      <c r="AN86" s="630"/>
      <c r="AO86" s="630"/>
      <c r="AP86" s="630"/>
      <c r="AQ86" s="630">
        <v>2</v>
      </c>
      <c r="AR86" s="630">
        <v>348</v>
      </c>
      <c r="AS86" s="630">
        <v>1</v>
      </c>
      <c r="AT86" s="630">
        <v>1</v>
      </c>
      <c r="AU86" s="630"/>
      <c r="AV86" s="630"/>
      <c r="AW86" s="630"/>
      <c r="AX86" s="630"/>
      <c r="AY86" s="630">
        <v>3</v>
      </c>
      <c r="AZ86" s="630">
        <v>4</v>
      </c>
      <c r="BA86" s="630"/>
      <c r="BB86" s="13">
        <v>2919</v>
      </c>
      <c r="BC86"/>
      <c r="BD86" s="13"/>
      <c r="BE86" s="14" t="s">
        <v>996</v>
      </c>
      <c r="BF86" s="13">
        <v>1754</v>
      </c>
      <c r="BG86" s="13">
        <v>1123</v>
      </c>
      <c r="BH86" s="13">
        <v>2877</v>
      </c>
      <c r="BJ86" s="14" t="s">
        <v>996</v>
      </c>
      <c r="BK86" s="13">
        <v>1615</v>
      </c>
      <c r="BL86" s="13">
        <v>1261</v>
      </c>
      <c r="BM86" s="13">
        <v>1</v>
      </c>
      <c r="BN86" s="13">
        <v>2877</v>
      </c>
      <c r="BP86" s="13"/>
      <c r="BQ86" s="14" t="s">
        <v>996</v>
      </c>
      <c r="BR86" s="13">
        <v>40</v>
      </c>
      <c r="BS86" s="13">
        <v>160</v>
      </c>
      <c r="BT86" s="13">
        <v>432</v>
      </c>
      <c r="BU86" s="13">
        <v>191</v>
      </c>
      <c r="BV86" s="13">
        <v>1499</v>
      </c>
      <c r="BW86" s="13">
        <v>203</v>
      </c>
      <c r="BX86" s="13">
        <v>134</v>
      </c>
      <c r="BY86" s="13">
        <v>94</v>
      </c>
      <c r="BZ86" s="13"/>
      <c r="CA86" s="13">
        <v>37</v>
      </c>
      <c r="CB86" s="13">
        <v>14</v>
      </c>
      <c r="CC86" s="13">
        <v>13</v>
      </c>
      <c r="CD86" s="13">
        <v>7</v>
      </c>
      <c r="CE86" s="13">
        <v>53</v>
      </c>
      <c r="CF86" s="13">
        <v>2877</v>
      </c>
      <c r="CG86" s="13">
        <f t="shared" si="10"/>
        <v>431</v>
      </c>
      <c r="CH86" s="361">
        <f t="shared" si="11"/>
        <v>71</v>
      </c>
    </row>
    <row r="87" spans="1:86">
      <c r="A87" s="14" t="s">
        <v>997</v>
      </c>
      <c r="B87" s="13">
        <v>11984</v>
      </c>
      <c r="C87" s="13">
        <v>7101</v>
      </c>
      <c r="D87" s="13">
        <v>19085</v>
      </c>
      <c r="E87"/>
      <c r="I87" s="14" t="s">
        <v>997</v>
      </c>
      <c r="J87" s="13">
        <v>305</v>
      </c>
      <c r="K87" s="13">
        <v>1328</v>
      </c>
      <c r="L87" s="13">
        <v>4141</v>
      </c>
      <c r="M87" s="13">
        <v>1782</v>
      </c>
      <c r="N87" s="13">
        <v>6568</v>
      </c>
      <c r="O87" s="13">
        <v>1046</v>
      </c>
      <c r="P87" s="13">
        <v>1054</v>
      </c>
      <c r="Q87" s="13">
        <v>863</v>
      </c>
      <c r="R87" s="13">
        <v>643</v>
      </c>
      <c r="S87" s="13">
        <v>468</v>
      </c>
      <c r="T87" s="13">
        <v>314</v>
      </c>
      <c r="U87" s="13">
        <v>278</v>
      </c>
      <c r="V87" s="13">
        <v>295</v>
      </c>
      <c r="W87" s="13">
        <v>19085</v>
      </c>
      <c r="X87" s="13">
        <f t="shared" si="7"/>
        <v>8350</v>
      </c>
      <c r="Y87" s="13">
        <f t="shared" si="8"/>
        <v>2963</v>
      </c>
      <c r="Z87" s="13">
        <f t="shared" si="9"/>
        <v>1998</v>
      </c>
      <c r="AC87" s="193" t="s">
        <v>967</v>
      </c>
      <c r="AD87" s="630">
        <v>3</v>
      </c>
      <c r="AE87" s="630">
        <v>1</v>
      </c>
      <c r="AF87" s="630"/>
      <c r="AG87" s="630">
        <v>3</v>
      </c>
      <c r="AH87" s="630">
        <v>1238</v>
      </c>
      <c r="AI87" s="630"/>
      <c r="AJ87" s="630">
        <v>3</v>
      </c>
      <c r="AK87" s="630">
        <v>6</v>
      </c>
      <c r="AL87" s="630">
        <v>5180</v>
      </c>
      <c r="AM87" s="630"/>
      <c r="AN87" s="630"/>
      <c r="AO87" s="630"/>
      <c r="AP87" s="630"/>
      <c r="AQ87" s="630">
        <v>1</v>
      </c>
      <c r="AR87" s="630">
        <v>162</v>
      </c>
      <c r="AS87" s="630">
        <v>18</v>
      </c>
      <c r="AT87" s="630">
        <v>2</v>
      </c>
      <c r="AU87" s="630"/>
      <c r="AV87" s="630">
        <v>4</v>
      </c>
      <c r="AW87" s="630"/>
      <c r="AX87" s="630"/>
      <c r="AY87" s="630"/>
      <c r="AZ87" s="630"/>
      <c r="BA87" s="630"/>
      <c r="BB87" s="13">
        <v>6621</v>
      </c>
      <c r="BC87"/>
      <c r="BD87" s="13"/>
      <c r="BE87" s="14" t="s">
        <v>997</v>
      </c>
      <c r="BF87" s="13">
        <v>2530</v>
      </c>
      <c r="BG87" s="13">
        <v>1645</v>
      </c>
      <c r="BH87" s="13">
        <v>4175</v>
      </c>
      <c r="BJ87" s="14" t="s">
        <v>997</v>
      </c>
      <c r="BK87" s="13">
        <v>2589</v>
      </c>
      <c r="BL87" s="13">
        <v>1586</v>
      </c>
      <c r="BM87" s="13"/>
      <c r="BN87" s="13">
        <v>4175</v>
      </c>
      <c r="BP87" s="13"/>
      <c r="BQ87" s="14" t="s">
        <v>997</v>
      </c>
      <c r="BR87" s="13">
        <v>32</v>
      </c>
      <c r="BS87" s="13">
        <v>201</v>
      </c>
      <c r="BT87" s="13">
        <v>564</v>
      </c>
      <c r="BU87" s="13">
        <v>237</v>
      </c>
      <c r="BV87" s="13">
        <v>2305</v>
      </c>
      <c r="BW87" s="13">
        <v>250</v>
      </c>
      <c r="BX87" s="13">
        <v>213</v>
      </c>
      <c r="BY87" s="13">
        <v>142</v>
      </c>
      <c r="BZ87" s="13"/>
      <c r="CA87" s="13">
        <v>60</v>
      </c>
      <c r="CB87" s="13">
        <v>41</v>
      </c>
      <c r="CC87" s="13">
        <v>18</v>
      </c>
      <c r="CD87" s="13">
        <v>28</v>
      </c>
      <c r="CE87" s="13">
        <v>84</v>
      </c>
      <c r="CF87" s="13">
        <v>4175</v>
      </c>
      <c r="CG87" s="13">
        <f t="shared" si="10"/>
        <v>605</v>
      </c>
      <c r="CH87" s="361">
        <f t="shared" si="11"/>
        <v>147</v>
      </c>
    </row>
    <row r="88" spans="1:86">
      <c r="A88" s="14" t="s">
        <v>998</v>
      </c>
      <c r="B88" s="13">
        <v>1912</v>
      </c>
      <c r="C88" s="13">
        <v>1915</v>
      </c>
      <c r="D88" s="13">
        <v>3827</v>
      </c>
      <c r="E88"/>
      <c r="I88" s="14" t="s">
        <v>998</v>
      </c>
      <c r="J88" s="13">
        <v>27</v>
      </c>
      <c r="K88" s="13">
        <v>156</v>
      </c>
      <c r="L88" s="13">
        <v>548</v>
      </c>
      <c r="M88" s="13">
        <v>338</v>
      </c>
      <c r="N88" s="13">
        <v>1275</v>
      </c>
      <c r="O88" s="13">
        <v>236</v>
      </c>
      <c r="P88" s="13">
        <v>256</v>
      </c>
      <c r="Q88" s="13">
        <v>291</v>
      </c>
      <c r="R88" s="13">
        <v>211</v>
      </c>
      <c r="S88" s="13">
        <v>153</v>
      </c>
      <c r="T88" s="13">
        <v>138</v>
      </c>
      <c r="U88" s="13">
        <v>90</v>
      </c>
      <c r="V88" s="13">
        <v>108</v>
      </c>
      <c r="W88" s="13">
        <v>3827</v>
      </c>
      <c r="X88" s="13">
        <f t="shared" si="7"/>
        <v>1613</v>
      </c>
      <c r="Y88" s="13">
        <f t="shared" si="8"/>
        <v>783</v>
      </c>
      <c r="Z88" s="13">
        <f t="shared" si="9"/>
        <v>700</v>
      </c>
      <c r="AC88" s="193" t="s">
        <v>969</v>
      </c>
      <c r="AD88" s="630">
        <v>9</v>
      </c>
      <c r="AE88" s="630">
        <v>20</v>
      </c>
      <c r="AF88" s="630">
        <v>2</v>
      </c>
      <c r="AG88" s="630">
        <v>2</v>
      </c>
      <c r="AH88" s="630">
        <v>9056</v>
      </c>
      <c r="AI88" s="630">
        <v>1</v>
      </c>
      <c r="AJ88" s="630">
        <v>54</v>
      </c>
      <c r="AK88" s="630">
        <v>9</v>
      </c>
      <c r="AL88" s="630">
        <v>717</v>
      </c>
      <c r="AM88" s="630"/>
      <c r="AN88" s="630"/>
      <c r="AO88" s="630"/>
      <c r="AP88" s="630">
        <v>1</v>
      </c>
      <c r="AQ88" s="630">
        <v>2</v>
      </c>
      <c r="AR88" s="630">
        <v>1241</v>
      </c>
      <c r="AS88" s="630">
        <v>16</v>
      </c>
      <c r="AT88" s="630">
        <v>9</v>
      </c>
      <c r="AU88" s="630">
        <v>3</v>
      </c>
      <c r="AV88" s="630">
        <v>2</v>
      </c>
      <c r="AW88" s="630"/>
      <c r="AX88" s="630"/>
      <c r="AY88" s="630">
        <v>10</v>
      </c>
      <c r="AZ88" s="630"/>
      <c r="BA88" s="630"/>
      <c r="BB88" s="13">
        <v>11154</v>
      </c>
      <c r="BC88"/>
      <c r="BD88" s="13"/>
      <c r="BE88" s="14" t="s">
        <v>998</v>
      </c>
      <c r="BF88" s="13">
        <v>3391</v>
      </c>
      <c r="BG88" s="13">
        <v>3202</v>
      </c>
      <c r="BH88" s="13">
        <v>6593</v>
      </c>
      <c r="BJ88" s="14" t="s">
        <v>998</v>
      </c>
      <c r="BK88" s="13">
        <v>3874</v>
      </c>
      <c r="BL88" s="13">
        <v>2715</v>
      </c>
      <c r="BM88" s="13">
        <v>4</v>
      </c>
      <c r="BN88" s="13">
        <v>6593</v>
      </c>
      <c r="BP88" s="13"/>
      <c r="BQ88" s="14" t="s">
        <v>998</v>
      </c>
      <c r="BR88" s="13">
        <v>52</v>
      </c>
      <c r="BS88" s="13">
        <v>230</v>
      </c>
      <c r="BT88" s="13">
        <v>754</v>
      </c>
      <c r="BU88" s="13">
        <v>393</v>
      </c>
      <c r="BV88" s="13">
        <v>2657</v>
      </c>
      <c r="BW88" s="13">
        <v>494</v>
      </c>
      <c r="BX88" s="13">
        <v>478</v>
      </c>
      <c r="BY88" s="13">
        <v>439</v>
      </c>
      <c r="BZ88" s="13"/>
      <c r="CA88" s="13">
        <v>264</v>
      </c>
      <c r="CB88" s="13">
        <v>175</v>
      </c>
      <c r="CC88" s="13">
        <v>132</v>
      </c>
      <c r="CD88" s="13">
        <v>161</v>
      </c>
      <c r="CE88" s="13">
        <v>364</v>
      </c>
      <c r="CF88" s="13">
        <v>6593</v>
      </c>
      <c r="CG88" s="13">
        <f t="shared" si="10"/>
        <v>1411</v>
      </c>
      <c r="CH88" s="361">
        <f t="shared" si="11"/>
        <v>732</v>
      </c>
    </row>
    <row r="89" spans="1:86">
      <c r="A89" s="14" t="s">
        <v>999</v>
      </c>
      <c r="B89" s="13">
        <v>15828</v>
      </c>
      <c r="C89" s="13">
        <v>6178</v>
      </c>
      <c r="D89" s="13">
        <v>22006</v>
      </c>
      <c r="E89"/>
      <c r="I89" s="14" t="s">
        <v>999</v>
      </c>
      <c r="J89" s="13">
        <v>208</v>
      </c>
      <c r="K89" s="13">
        <v>1040</v>
      </c>
      <c r="L89" s="13">
        <v>2865</v>
      </c>
      <c r="M89" s="13">
        <v>1652</v>
      </c>
      <c r="N89" s="13">
        <v>7567</v>
      </c>
      <c r="O89" s="13">
        <v>1404</v>
      </c>
      <c r="P89" s="13">
        <v>1551</v>
      </c>
      <c r="Q89" s="13">
        <v>1504</v>
      </c>
      <c r="R89" s="13">
        <v>1173</v>
      </c>
      <c r="S89" s="13">
        <v>964</v>
      </c>
      <c r="T89" s="13">
        <v>717</v>
      </c>
      <c r="U89" s="13">
        <v>571</v>
      </c>
      <c r="V89" s="13">
        <v>790</v>
      </c>
      <c r="W89" s="13">
        <v>22006</v>
      </c>
      <c r="X89" s="13">
        <f t="shared" si="7"/>
        <v>9219</v>
      </c>
      <c r="Y89" s="13">
        <f t="shared" si="8"/>
        <v>4459</v>
      </c>
      <c r="Z89" s="13">
        <f t="shared" si="9"/>
        <v>4215</v>
      </c>
      <c r="AC89" s="193" t="s">
        <v>970</v>
      </c>
      <c r="AD89" s="630">
        <v>1</v>
      </c>
      <c r="AE89" s="630">
        <v>2</v>
      </c>
      <c r="AF89" s="630"/>
      <c r="AG89" s="630">
        <v>2</v>
      </c>
      <c r="AH89" s="630">
        <v>2235</v>
      </c>
      <c r="AI89" s="630"/>
      <c r="AJ89" s="630">
        <v>40</v>
      </c>
      <c r="AK89" s="630">
        <v>4</v>
      </c>
      <c r="AL89" s="630">
        <v>548</v>
      </c>
      <c r="AM89" s="630"/>
      <c r="AN89" s="630"/>
      <c r="AO89" s="630"/>
      <c r="AP89" s="630"/>
      <c r="AQ89" s="630"/>
      <c r="AR89" s="630">
        <v>6</v>
      </c>
      <c r="AS89" s="630">
        <v>3</v>
      </c>
      <c r="AT89" s="630"/>
      <c r="AU89" s="630"/>
      <c r="AV89" s="630"/>
      <c r="AW89" s="630"/>
      <c r="AX89" s="630"/>
      <c r="AY89" s="630">
        <v>3</v>
      </c>
      <c r="AZ89" s="630"/>
      <c r="BA89" s="630"/>
      <c r="BB89" s="13">
        <v>2844</v>
      </c>
      <c r="BC89"/>
      <c r="BD89" s="13"/>
      <c r="BE89" s="14" t="s">
        <v>999</v>
      </c>
      <c r="BF89" s="13">
        <v>67656</v>
      </c>
      <c r="BG89" s="13">
        <v>68972</v>
      </c>
      <c r="BH89" s="13">
        <v>136628</v>
      </c>
      <c r="BJ89" s="14" t="s">
        <v>999</v>
      </c>
      <c r="BK89" s="13">
        <v>75988</v>
      </c>
      <c r="BL89" s="13">
        <v>60299</v>
      </c>
      <c r="BM89" s="13">
        <v>341</v>
      </c>
      <c r="BN89" s="13">
        <v>136628</v>
      </c>
      <c r="BP89" s="13"/>
      <c r="BQ89" s="14" t="s">
        <v>999</v>
      </c>
      <c r="BR89" s="13">
        <v>1390</v>
      </c>
      <c r="BS89" s="13">
        <v>6163</v>
      </c>
      <c r="BT89" s="13">
        <v>17106</v>
      </c>
      <c r="BU89" s="13">
        <v>7773</v>
      </c>
      <c r="BV89" s="13">
        <v>60629</v>
      </c>
      <c r="BW89" s="13">
        <v>8963</v>
      </c>
      <c r="BX89" s="13">
        <v>8818</v>
      </c>
      <c r="BY89" s="13">
        <v>7465</v>
      </c>
      <c r="BZ89" s="13"/>
      <c r="CA89" s="13">
        <v>4720</v>
      </c>
      <c r="CB89" s="13">
        <v>3191</v>
      </c>
      <c r="CC89" s="13">
        <v>2170</v>
      </c>
      <c r="CD89" s="13">
        <v>2185</v>
      </c>
      <c r="CE89" s="13">
        <v>6055</v>
      </c>
      <c r="CF89" s="13">
        <v>136628</v>
      </c>
      <c r="CG89" s="13">
        <f t="shared" si="10"/>
        <v>25246</v>
      </c>
      <c r="CH89" s="361">
        <f t="shared" si="11"/>
        <v>12266</v>
      </c>
    </row>
    <row r="90" spans="1:86">
      <c r="A90" s="14" t="s">
        <v>1000</v>
      </c>
      <c r="B90" s="13">
        <v>2612</v>
      </c>
      <c r="C90" s="13">
        <v>4712</v>
      </c>
      <c r="D90" s="13">
        <v>7324</v>
      </c>
      <c r="E90"/>
      <c r="I90" s="14" t="s">
        <v>1000</v>
      </c>
      <c r="J90" s="13">
        <v>109</v>
      </c>
      <c r="K90" s="13">
        <v>496</v>
      </c>
      <c r="L90" s="13">
        <v>1445</v>
      </c>
      <c r="M90" s="13">
        <v>667</v>
      </c>
      <c r="N90" s="13">
        <v>2633</v>
      </c>
      <c r="O90" s="13">
        <v>395</v>
      </c>
      <c r="P90" s="13">
        <v>347</v>
      </c>
      <c r="Q90" s="13">
        <v>319</v>
      </c>
      <c r="R90" s="13">
        <v>237</v>
      </c>
      <c r="S90" s="13">
        <v>209</v>
      </c>
      <c r="T90" s="13">
        <v>187</v>
      </c>
      <c r="U90" s="13">
        <v>123</v>
      </c>
      <c r="V90" s="13">
        <v>157</v>
      </c>
      <c r="W90" s="13">
        <v>7324</v>
      </c>
      <c r="X90" s="13">
        <f t="shared" si="7"/>
        <v>3300</v>
      </c>
      <c r="Y90" s="13">
        <f t="shared" si="8"/>
        <v>1061</v>
      </c>
      <c r="Z90" s="13">
        <f t="shared" si="9"/>
        <v>913</v>
      </c>
      <c r="AC90" s="193" t="s">
        <v>977</v>
      </c>
      <c r="AD90" s="630">
        <v>11</v>
      </c>
      <c r="AE90" s="630">
        <v>197</v>
      </c>
      <c r="AF90" s="630"/>
      <c r="AG90" s="630">
        <v>30</v>
      </c>
      <c r="AH90" s="630">
        <v>8652</v>
      </c>
      <c r="AI90" s="630"/>
      <c r="AJ90" s="630">
        <v>14</v>
      </c>
      <c r="AK90" s="630">
        <v>9</v>
      </c>
      <c r="AL90" s="630">
        <v>884</v>
      </c>
      <c r="AM90" s="630">
        <v>10</v>
      </c>
      <c r="AN90" s="630">
        <v>4</v>
      </c>
      <c r="AO90" s="630">
        <v>2</v>
      </c>
      <c r="AP90" s="630"/>
      <c r="AQ90" s="630">
        <v>123</v>
      </c>
      <c r="AR90" s="630">
        <v>498</v>
      </c>
      <c r="AS90" s="630">
        <v>6</v>
      </c>
      <c r="AT90" s="630">
        <v>6</v>
      </c>
      <c r="AU90" s="630">
        <v>1</v>
      </c>
      <c r="AV90" s="630">
        <v>4</v>
      </c>
      <c r="AW90" s="630"/>
      <c r="AX90" s="630">
        <v>1</v>
      </c>
      <c r="AY90" s="630">
        <v>22</v>
      </c>
      <c r="AZ90" s="630"/>
      <c r="BA90" s="630"/>
      <c r="BB90" s="13">
        <v>10474</v>
      </c>
      <c r="BC90"/>
      <c r="BD90" s="13"/>
      <c r="BE90" s="14" t="s">
        <v>1000</v>
      </c>
      <c r="BF90" s="13">
        <v>415</v>
      </c>
      <c r="BG90" s="13">
        <v>371</v>
      </c>
      <c r="BH90" s="13">
        <v>786</v>
      </c>
      <c r="BJ90" s="14" t="s">
        <v>1000</v>
      </c>
      <c r="BK90" s="13">
        <v>419</v>
      </c>
      <c r="BL90" s="13">
        <v>367</v>
      </c>
      <c r="BM90" s="13"/>
      <c r="BN90" s="13">
        <v>786</v>
      </c>
      <c r="BP90" s="13"/>
      <c r="BQ90" s="14" t="s">
        <v>1000</v>
      </c>
      <c r="BR90" s="13">
        <v>7</v>
      </c>
      <c r="BS90" s="13">
        <v>25</v>
      </c>
      <c r="BT90" s="13">
        <v>122</v>
      </c>
      <c r="BU90" s="13">
        <v>63</v>
      </c>
      <c r="BV90" s="13">
        <v>324</v>
      </c>
      <c r="BW90" s="13">
        <v>60</v>
      </c>
      <c r="BX90" s="13">
        <v>56</v>
      </c>
      <c r="BY90" s="13">
        <v>39</v>
      </c>
      <c r="BZ90" s="13"/>
      <c r="CA90" s="13">
        <v>20</v>
      </c>
      <c r="CB90" s="13">
        <v>12</v>
      </c>
      <c r="CC90" s="13">
        <v>13</v>
      </c>
      <c r="CD90" s="13">
        <v>17</v>
      </c>
      <c r="CE90" s="13">
        <v>28</v>
      </c>
      <c r="CF90" s="13">
        <v>786</v>
      </c>
      <c r="CG90" s="13">
        <f t="shared" si="10"/>
        <v>155</v>
      </c>
      <c r="CH90" s="361">
        <f t="shared" si="11"/>
        <v>62</v>
      </c>
    </row>
    <row r="91" spans="1:86">
      <c r="A91" s="14" t="s">
        <v>1001</v>
      </c>
      <c r="B91" s="13">
        <v>5449</v>
      </c>
      <c r="C91" s="13">
        <v>163</v>
      </c>
      <c r="D91" s="13">
        <v>5612</v>
      </c>
      <c r="E91"/>
      <c r="I91" s="14" t="s">
        <v>1001</v>
      </c>
      <c r="J91" s="13">
        <v>47</v>
      </c>
      <c r="K91" s="13">
        <v>279</v>
      </c>
      <c r="L91" s="13">
        <v>689</v>
      </c>
      <c r="M91" s="13">
        <v>371</v>
      </c>
      <c r="N91" s="13">
        <v>1891</v>
      </c>
      <c r="O91" s="13">
        <v>353</v>
      </c>
      <c r="P91" s="13">
        <v>413</v>
      </c>
      <c r="Q91" s="13">
        <v>449</v>
      </c>
      <c r="R91" s="13">
        <v>348</v>
      </c>
      <c r="S91" s="13">
        <v>250</v>
      </c>
      <c r="T91" s="13">
        <v>195</v>
      </c>
      <c r="U91" s="13">
        <v>136</v>
      </c>
      <c r="V91" s="13">
        <v>191</v>
      </c>
      <c r="W91" s="13">
        <v>5612</v>
      </c>
      <c r="X91" s="13">
        <f t="shared" si="7"/>
        <v>2262</v>
      </c>
      <c r="Y91" s="13">
        <f t="shared" si="8"/>
        <v>1215</v>
      </c>
      <c r="Z91" s="13">
        <f t="shared" si="9"/>
        <v>1120</v>
      </c>
      <c r="AC91" s="193" t="s">
        <v>980</v>
      </c>
      <c r="AD91" s="630">
        <v>7</v>
      </c>
      <c r="AE91" s="630">
        <v>7</v>
      </c>
      <c r="AF91" s="630"/>
      <c r="AG91" s="630">
        <v>9</v>
      </c>
      <c r="AH91" s="630">
        <v>5252</v>
      </c>
      <c r="AI91" s="630">
        <v>1</v>
      </c>
      <c r="AJ91" s="630">
        <v>55</v>
      </c>
      <c r="AK91" s="630">
        <v>2</v>
      </c>
      <c r="AL91" s="630">
        <v>2258</v>
      </c>
      <c r="AM91" s="630">
        <v>1</v>
      </c>
      <c r="AN91" s="630">
        <v>2</v>
      </c>
      <c r="AO91" s="630"/>
      <c r="AP91" s="630"/>
      <c r="AQ91" s="630">
        <v>1</v>
      </c>
      <c r="AR91" s="630">
        <v>1335</v>
      </c>
      <c r="AS91" s="630">
        <v>12</v>
      </c>
      <c r="AT91" s="630">
        <v>1</v>
      </c>
      <c r="AU91" s="630"/>
      <c r="AV91" s="630">
        <v>18</v>
      </c>
      <c r="AW91" s="630"/>
      <c r="AX91" s="630"/>
      <c r="AY91" s="630">
        <v>6</v>
      </c>
      <c r="AZ91" s="630"/>
      <c r="BA91" s="630"/>
      <c r="BB91" s="13">
        <v>8967</v>
      </c>
      <c r="BC91"/>
      <c r="BD91" s="13"/>
      <c r="BE91" s="14" t="s">
        <v>1001</v>
      </c>
      <c r="BF91" s="13">
        <v>24236</v>
      </c>
      <c r="BG91" s="13">
        <v>27685</v>
      </c>
      <c r="BH91" s="13">
        <v>51921</v>
      </c>
      <c r="BJ91" s="14" t="s">
        <v>1001</v>
      </c>
      <c r="BK91" s="13">
        <v>30776</v>
      </c>
      <c r="BL91" s="13">
        <v>20893</v>
      </c>
      <c r="BM91" s="13">
        <v>252</v>
      </c>
      <c r="BN91" s="13">
        <v>51921</v>
      </c>
      <c r="BP91" s="13"/>
      <c r="BQ91" s="14" t="s">
        <v>1001</v>
      </c>
      <c r="BR91" s="13">
        <v>450</v>
      </c>
      <c r="BS91" s="13">
        <v>1921</v>
      </c>
      <c r="BT91" s="13">
        <v>5088</v>
      </c>
      <c r="BU91" s="13">
        <v>2378</v>
      </c>
      <c r="BV91" s="13">
        <v>23896</v>
      </c>
      <c r="BW91" s="13">
        <v>3527</v>
      </c>
      <c r="BX91" s="13">
        <v>3874</v>
      </c>
      <c r="BY91" s="13">
        <v>3430</v>
      </c>
      <c r="BZ91" s="13"/>
      <c r="CA91" s="13">
        <v>1792</v>
      </c>
      <c r="CB91" s="13">
        <v>1211</v>
      </c>
      <c r="CC91" s="13">
        <v>813</v>
      </c>
      <c r="CD91" s="13">
        <v>930</v>
      </c>
      <c r="CE91" s="13">
        <v>2611</v>
      </c>
      <c r="CF91" s="13">
        <v>51921</v>
      </c>
      <c r="CG91" s="13">
        <f t="shared" si="10"/>
        <v>10831</v>
      </c>
      <c r="CH91" s="361">
        <f t="shared" si="11"/>
        <v>4746</v>
      </c>
    </row>
    <row r="92" spans="1:86">
      <c r="A92" s="14" t="s">
        <v>1002</v>
      </c>
      <c r="B92" s="13">
        <v>5229</v>
      </c>
      <c r="C92" s="13">
        <v>7862</v>
      </c>
      <c r="D92" s="13">
        <v>13091</v>
      </c>
      <c r="E92"/>
      <c r="I92" s="14" t="s">
        <v>1002</v>
      </c>
      <c r="J92" s="13">
        <v>116</v>
      </c>
      <c r="K92" s="13">
        <v>670</v>
      </c>
      <c r="L92" s="13">
        <v>2400</v>
      </c>
      <c r="M92" s="13">
        <v>1101</v>
      </c>
      <c r="N92" s="13">
        <v>4426</v>
      </c>
      <c r="O92" s="13">
        <v>829</v>
      </c>
      <c r="P92" s="13">
        <v>831</v>
      </c>
      <c r="Q92" s="13">
        <v>742</v>
      </c>
      <c r="R92" s="13">
        <v>616</v>
      </c>
      <c r="S92" s="13">
        <v>508</v>
      </c>
      <c r="T92" s="13">
        <v>339</v>
      </c>
      <c r="U92" s="13">
        <v>251</v>
      </c>
      <c r="V92" s="13">
        <v>262</v>
      </c>
      <c r="W92" s="13">
        <v>13091</v>
      </c>
      <c r="X92" s="13">
        <f t="shared" si="7"/>
        <v>5527</v>
      </c>
      <c r="Y92" s="13">
        <f t="shared" si="8"/>
        <v>2402</v>
      </c>
      <c r="Z92" s="13">
        <f t="shared" si="9"/>
        <v>1976</v>
      </c>
      <c r="AC92" s="193" t="s">
        <v>983</v>
      </c>
      <c r="AD92" s="630">
        <v>30</v>
      </c>
      <c r="AE92" s="630">
        <v>11</v>
      </c>
      <c r="AF92" s="630">
        <v>7</v>
      </c>
      <c r="AG92" s="630">
        <v>7</v>
      </c>
      <c r="AH92" s="630">
        <v>12854</v>
      </c>
      <c r="AI92" s="630"/>
      <c r="AJ92" s="630">
        <v>76</v>
      </c>
      <c r="AK92" s="630">
        <v>12</v>
      </c>
      <c r="AL92" s="630">
        <v>2953</v>
      </c>
      <c r="AM92" s="630">
        <v>6</v>
      </c>
      <c r="AN92" s="630"/>
      <c r="AO92" s="630"/>
      <c r="AP92" s="630">
        <v>3</v>
      </c>
      <c r="AQ92" s="630">
        <v>3</v>
      </c>
      <c r="AR92" s="630">
        <v>62</v>
      </c>
      <c r="AS92" s="630">
        <v>7</v>
      </c>
      <c r="AT92" s="630">
        <v>4</v>
      </c>
      <c r="AU92" s="630">
        <v>1</v>
      </c>
      <c r="AV92" s="630">
        <v>2</v>
      </c>
      <c r="AW92" s="630"/>
      <c r="AX92" s="630"/>
      <c r="AY92" s="630">
        <v>10</v>
      </c>
      <c r="AZ92" s="630"/>
      <c r="BA92" s="630"/>
      <c r="BB92" s="13">
        <v>16048</v>
      </c>
      <c r="BC92"/>
      <c r="BD92" s="13"/>
      <c r="BE92" s="14" t="s">
        <v>1002</v>
      </c>
      <c r="BF92" s="13">
        <v>1029</v>
      </c>
      <c r="BG92" s="13">
        <v>974</v>
      </c>
      <c r="BH92" s="13">
        <v>2003</v>
      </c>
      <c r="BJ92" s="14" t="s">
        <v>1002</v>
      </c>
      <c r="BK92" s="13">
        <v>1066</v>
      </c>
      <c r="BL92" s="13">
        <v>935</v>
      </c>
      <c r="BM92" s="13">
        <v>2</v>
      </c>
      <c r="BN92" s="13">
        <v>2003</v>
      </c>
      <c r="BP92" s="13"/>
      <c r="BQ92" s="14" t="s">
        <v>1002</v>
      </c>
      <c r="BR92" s="13">
        <v>7</v>
      </c>
      <c r="BS92" s="13">
        <v>69</v>
      </c>
      <c r="BT92" s="13">
        <v>272</v>
      </c>
      <c r="BU92" s="13">
        <v>114</v>
      </c>
      <c r="BV92" s="13">
        <v>866</v>
      </c>
      <c r="BW92" s="13">
        <v>150</v>
      </c>
      <c r="BX92" s="13">
        <v>129</v>
      </c>
      <c r="BY92" s="13">
        <v>105</v>
      </c>
      <c r="BZ92" s="13"/>
      <c r="CA92" s="13">
        <v>57</v>
      </c>
      <c r="CB92" s="13">
        <v>45</v>
      </c>
      <c r="CC92" s="13">
        <v>45</v>
      </c>
      <c r="CD92" s="13">
        <v>46</v>
      </c>
      <c r="CE92" s="13">
        <v>98</v>
      </c>
      <c r="CF92" s="13">
        <v>2003</v>
      </c>
      <c r="CG92" s="13">
        <f t="shared" si="10"/>
        <v>384</v>
      </c>
      <c r="CH92" s="361">
        <f t="shared" si="11"/>
        <v>193</v>
      </c>
    </row>
    <row r="93" spans="1:86">
      <c r="A93" s="14" t="s">
        <v>1003</v>
      </c>
      <c r="B93" s="13">
        <v>1394</v>
      </c>
      <c r="C93" s="13">
        <v>3034</v>
      </c>
      <c r="D93" s="13">
        <v>4428</v>
      </c>
      <c r="E93"/>
      <c r="I93" s="14" t="s">
        <v>1003</v>
      </c>
      <c r="J93" s="13">
        <v>53</v>
      </c>
      <c r="K93" s="13">
        <v>297</v>
      </c>
      <c r="L93" s="13">
        <v>839</v>
      </c>
      <c r="M93" s="13">
        <v>422</v>
      </c>
      <c r="N93" s="13">
        <v>1428</v>
      </c>
      <c r="O93" s="13">
        <v>227</v>
      </c>
      <c r="P93" s="13">
        <v>261</v>
      </c>
      <c r="Q93" s="13">
        <v>271</v>
      </c>
      <c r="R93" s="13">
        <v>183</v>
      </c>
      <c r="S93" s="13">
        <v>143</v>
      </c>
      <c r="T93" s="13">
        <v>110</v>
      </c>
      <c r="U93" s="13">
        <v>81</v>
      </c>
      <c r="V93" s="13">
        <v>113</v>
      </c>
      <c r="W93" s="13">
        <v>4428</v>
      </c>
      <c r="X93" s="13">
        <f t="shared" si="7"/>
        <v>1850</v>
      </c>
      <c r="Y93" s="13">
        <f t="shared" si="8"/>
        <v>759</v>
      </c>
      <c r="Z93" s="13">
        <f t="shared" si="9"/>
        <v>630</v>
      </c>
      <c r="AC93" s="193" t="s">
        <v>987</v>
      </c>
      <c r="AD93" s="630"/>
      <c r="AE93" s="630">
        <v>3</v>
      </c>
      <c r="AF93" s="630"/>
      <c r="AG93" s="630"/>
      <c r="AH93" s="630">
        <v>4206</v>
      </c>
      <c r="AI93" s="630"/>
      <c r="AJ93" s="630">
        <v>2</v>
      </c>
      <c r="AK93" s="630">
        <v>6</v>
      </c>
      <c r="AL93" s="630">
        <v>4593</v>
      </c>
      <c r="AM93" s="630">
        <v>1</v>
      </c>
      <c r="AN93" s="630"/>
      <c r="AO93" s="630"/>
      <c r="AP93" s="630"/>
      <c r="AQ93" s="630"/>
      <c r="AR93" s="630">
        <v>28</v>
      </c>
      <c r="AS93" s="630"/>
      <c r="AT93" s="630"/>
      <c r="AU93" s="630"/>
      <c r="AV93" s="630"/>
      <c r="AW93" s="630"/>
      <c r="AX93" s="630"/>
      <c r="AY93" s="630">
        <v>1</v>
      </c>
      <c r="AZ93" s="630"/>
      <c r="BA93" s="630"/>
      <c r="BB93" s="13">
        <v>8840</v>
      </c>
      <c r="BC93"/>
      <c r="BD93" s="13"/>
      <c r="BE93" s="14" t="s">
        <v>1003</v>
      </c>
      <c r="BF93" s="13">
        <v>723</v>
      </c>
      <c r="BG93" s="13">
        <v>610</v>
      </c>
      <c r="BH93" s="13">
        <v>1333</v>
      </c>
      <c r="BJ93" s="14" t="s">
        <v>1003</v>
      </c>
      <c r="BK93" s="13">
        <v>717</v>
      </c>
      <c r="BL93" s="13">
        <v>614</v>
      </c>
      <c r="BM93" s="13">
        <v>2</v>
      </c>
      <c r="BN93" s="13">
        <v>1333</v>
      </c>
      <c r="BP93" s="13"/>
      <c r="BQ93" s="14" t="s">
        <v>1003</v>
      </c>
      <c r="BR93" s="13">
        <v>16</v>
      </c>
      <c r="BS93" s="13">
        <v>78</v>
      </c>
      <c r="BT93" s="13">
        <v>221</v>
      </c>
      <c r="BU93" s="13">
        <v>117</v>
      </c>
      <c r="BV93" s="13">
        <v>651</v>
      </c>
      <c r="BW93" s="13">
        <v>68</v>
      </c>
      <c r="BX93" s="13">
        <v>57</v>
      </c>
      <c r="BY93" s="13">
        <v>44</v>
      </c>
      <c r="BZ93" s="13"/>
      <c r="CA93" s="13">
        <v>28</v>
      </c>
      <c r="CB93" s="13">
        <v>10</v>
      </c>
      <c r="CC93" s="13">
        <v>6</v>
      </c>
      <c r="CD93" s="13">
        <v>9</v>
      </c>
      <c r="CE93" s="13">
        <v>28</v>
      </c>
      <c r="CF93" s="13">
        <v>1333</v>
      </c>
      <c r="CG93" s="13">
        <f t="shared" si="10"/>
        <v>169</v>
      </c>
      <c r="CH93" s="361">
        <f t="shared" si="11"/>
        <v>53</v>
      </c>
    </row>
    <row r="94" spans="1:86">
      <c r="A94" s="14" t="s">
        <v>1004</v>
      </c>
      <c r="B94" s="13">
        <v>5478</v>
      </c>
      <c r="C94" s="13">
        <v>4239</v>
      </c>
      <c r="D94" s="13">
        <v>9717</v>
      </c>
      <c r="E94"/>
      <c r="I94" s="14" t="s">
        <v>1004</v>
      </c>
      <c r="J94" s="13">
        <v>99</v>
      </c>
      <c r="K94" s="13">
        <v>507</v>
      </c>
      <c r="L94" s="13">
        <v>1644</v>
      </c>
      <c r="M94" s="13">
        <v>861</v>
      </c>
      <c r="N94" s="13">
        <v>3141</v>
      </c>
      <c r="O94" s="13">
        <v>533</v>
      </c>
      <c r="P94" s="13">
        <v>600</v>
      </c>
      <c r="Q94" s="13">
        <v>606</v>
      </c>
      <c r="R94" s="13">
        <v>494</v>
      </c>
      <c r="S94" s="13">
        <v>407</v>
      </c>
      <c r="T94" s="13">
        <v>293</v>
      </c>
      <c r="U94" s="13">
        <v>220</v>
      </c>
      <c r="V94" s="13">
        <v>312</v>
      </c>
      <c r="W94" s="13">
        <v>9717</v>
      </c>
      <c r="X94" s="13">
        <f t="shared" si="7"/>
        <v>4002</v>
      </c>
      <c r="Y94" s="13">
        <f t="shared" si="8"/>
        <v>1739</v>
      </c>
      <c r="Z94" s="13">
        <f t="shared" si="9"/>
        <v>1726</v>
      </c>
      <c r="AC94" s="193" t="s">
        <v>991</v>
      </c>
      <c r="AD94" s="630">
        <v>33</v>
      </c>
      <c r="AE94" s="630">
        <v>6</v>
      </c>
      <c r="AF94" s="630"/>
      <c r="AG94" s="630">
        <v>18</v>
      </c>
      <c r="AH94" s="630">
        <v>8292</v>
      </c>
      <c r="AI94" s="630">
        <v>27</v>
      </c>
      <c r="AJ94" s="630">
        <v>20</v>
      </c>
      <c r="AK94" s="630">
        <v>6</v>
      </c>
      <c r="AL94" s="630">
        <v>1396</v>
      </c>
      <c r="AM94" s="630"/>
      <c r="AN94" s="630"/>
      <c r="AO94" s="630"/>
      <c r="AP94" s="630">
        <v>3</v>
      </c>
      <c r="AQ94" s="630"/>
      <c r="AR94" s="630">
        <v>1292</v>
      </c>
      <c r="AS94" s="630">
        <v>3</v>
      </c>
      <c r="AT94" s="630"/>
      <c r="AU94" s="630">
        <v>17</v>
      </c>
      <c r="AV94" s="630">
        <v>1</v>
      </c>
      <c r="AW94" s="630"/>
      <c r="AX94" s="630"/>
      <c r="AY94" s="630">
        <v>6</v>
      </c>
      <c r="AZ94" s="630"/>
      <c r="BA94" s="630">
        <v>1</v>
      </c>
      <c r="BB94" s="13">
        <v>11121</v>
      </c>
      <c r="BC94"/>
      <c r="BD94" s="13"/>
      <c r="BE94" s="14" t="s">
        <v>1004</v>
      </c>
      <c r="BF94" s="13">
        <v>1313</v>
      </c>
      <c r="BG94" s="13">
        <v>1205</v>
      </c>
      <c r="BH94" s="13">
        <v>2518</v>
      </c>
      <c r="BJ94" s="14" t="s">
        <v>1004</v>
      </c>
      <c r="BK94" s="13">
        <v>1192</v>
      </c>
      <c r="BL94" s="13">
        <v>1324</v>
      </c>
      <c r="BM94" s="13">
        <v>2</v>
      </c>
      <c r="BN94" s="13">
        <v>2518</v>
      </c>
      <c r="BP94" s="13"/>
      <c r="BQ94" s="14" t="s">
        <v>1004</v>
      </c>
      <c r="BR94" s="13">
        <v>24</v>
      </c>
      <c r="BS94" s="13">
        <v>156</v>
      </c>
      <c r="BT94" s="13">
        <v>446</v>
      </c>
      <c r="BU94" s="13">
        <v>186</v>
      </c>
      <c r="BV94" s="13">
        <v>1045</v>
      </c>
      <c r="BW94" s="13">
        <v>158</v>
      </c>
      <c r="BX94" s="13">
        <v>141</v>
      </c>
      <c r="BY94" s="13">
        <v>117</v>
      </c>
      <c r="BZ94" s="13"/>
      <c r="CA94" s="13">
        <v>54</v>
      </c>
      <c r="CB94" s="13">
        <v>30</v>
      </c>
      <c r="CC94" s="13">
        <v>26</v>
      </c>
      <c r="CD94" s="13">
        <v>45</v>
      </c>
      <c r="CE94" s="13">
        <v>90</v>
      </c>
      <c r="CF94" s="13">
        <v>2518</v>
      </c>
      <c r="CG94" s="13">
        <f t="shared" si="10"/>
        <v>416</v>
      </c>
      <c r="CH94" s="361">
        <f t="shared" si="11"/>
        <v>155</v>
      </c>
    </row>
    <row r="95" spans="1:86">
      <c r="A95" s="14" t="s">
        <v>1005</v>
      </c>
      <c r="B95" s="13">
        <v>2438</v>
      </c>
      <c r="C95" s="13">
        <v>2522</v>
      </c>
      <c r="D95" s="13">
        <v>4960</v>
      </c>
      <c r="E95"/>
      <c r="I95" s="14" t="s">
        <v>1005</v>
      </c>
      <c r="J95" s="13">
        <v>62</v>
      </c>
      <c r="K95" s="13">
        <v>336</v>
      </c>
      <c r="L95" s="13">
        <v>918</v>
      </c>
      <c r="M95" s="13">
        <v>388</v>
      </c>
      <c r="N95" s="13">
        <v>1628</v>
      </c>
      <c r="O95" s="13">
        <v>247</v>
      </c>
      <c r="P95" s="13">
        <v>256</v>
      </c>
      <c r="Q95" s="13">
        <v>260</v>
      </c>
      <c r="R95" s="13">
        <v>242</v>
      </c>
      <c r="S95" s="13">
        <v>177</v>
      </c>
      <c r="T95" s="13">
        <v>151</v>
      </c>
      <c r="U95" s="13">
        <v>127</v>
      </c>
      <c r="V95" s="13">
        <v>168</v>
      </c>
      <c r="W95" s="13">
        <v>4960</v>
      </c>
      <c r="X95" s="13">
        <f t="shared" si="7"/>
        <v>2016</v>
      </c>
      <c r="Y95" s="13">
        <f t="shared" si="8"/>
        <v>763</v>
      </c>
      <c r="Z95" s="13">
        <f t="shared" si="9"/>
        <v>865</v>
      </c>
      <c r="AC95" s="193" t="s">
        <v>998</v>
      </c>
      <c r="AD95" s="630">
        <v>4</v>
      </c>
      <c r="AE95" s="630">
        <v>31</v>
      </c>
      <c r="AF95" s="630">
        <v>6</v>
      </c>
      <c r="AG95" s="630">
        <v>5</v>
      </c>
      <c r="AH95" s="630">
        <v>3264</v>
      </c>
      <c r="AI95" s="630">
        <v>3</v>
      </c>
      <c r="AJ95" s="630">
        <v>6</v>
      </c>
      <c r="AK95" s="630">
        <v>2</v>
      </c>
      <c r="AL95" s="630">
        <v>387</v>
      </c>
      <c r="AM95" s="630">
        <v>2</v>
      </c>
      <c r="AN95" s="630"/>
      <c r="AO95" s="630"/>
      <c r="AP95" s="630"/>
      <c r="AQ95" s="630">
        <v>1</v>
      </c>
      <c r="AR95" s="630">
        <v>100</v>
      </c>
      <c r="AS95" s="630">
        <v>9</v>
      </c>
      <c r="AT95" s="630"/>
      <c r="AU95" s="630"/>
      <c r="AV95" s="630">
        <v>3</v>
      </c>
      <c r="AW95" s="630"/>
      <c r="AX95" s="630"/>
      <c r="AY95" s="630">
        <v>4</v>
      </c>
      <c r="AZ95" s="630"/>
      <c r="BA95" s="630"/>
      <c r="BB95" s="13">
        <v>3827</v>
      </c>
      <c r="BC95"/>
      <c r="BD95" s="13"/>
      <c r="BE95" s="14" t="s">
        <v>1005</v>
      </c>
      <c r="BF95" s="13">
        <v>237</v>
      </c>
      <c r="BG95" s="13">
        <v>233</v>
      </c>
      <c r="BH95" s="13">
        <v>470</v>
      </c>
      <c r="BJ95" s="14" t="s">
        <v>1005</v>
      </c>
      <c r="BK95" s="13">
        <v>286</v>
      </c>
      <c r="BL95" s="13">
        <v>184</v>
      </c>
      <c r="BM95" s="13"/>
      <c r="BN95" s="13">
        <v>470</v>
      </c>
      <c r="BP95" s="13"/>
      <c r="BQ95" s="14" t="s">
        <v>1005</v>
      </c>
      <c r="BR95" s="13">
        <v>4</v>
      </c>
      <c r="BS95" s="13">
        <v>26</v>
      </c>
      <c r="BT95" s="13">
        <v>82</v>
      </c>
      <c r="BU95" s="13">
        <v>38</v>
      </c>
      <c r="BV95" s="13">
        <v>239</v>
      </c>
      <c r="BW95" s="13">
        <v>22</v>
      </c>
      <c r="BX95" s="13">
        <v>21</v>
      </c>
      <c r="BY95" s="13">
        <v>12</v>
      </c>
      <c r="BZ95" s="13"/>
      <c r="CA95" s="13">
        <v>6</v>
      </c>
      <c r="CB95" s="13">
        <v>5</v>
      </c>
      <c r="CC95" s="13">
        <v>5</v>
      </c>
      <c r="CD95" s="13">
        <v>1</v>
      </c>
      <c r="CE95" s="13">
        <v>9</v>
      </c>
      <c r="CF95" s="13">
        <v>470</v>
      </c>
      <c r="CG95" s="13">
        <f t="shared" si="10"/>
        <v>55</v>
      </c>
      <c r="CH95" s="361">
        <f t="shared" si="11"/>
        <v>17</v>
      </c>
    </row>
    <row r="96" spans="1:86">
      <c r="A96" s="14" t="s">
        <v>1006</v>
      </c>
      <c r="B96" s="13">
        <v>2770</v>
      </c>
      <c r="C96" s="13">
        <v>3749</v>
      </c>
      <c r="D96" s="13">
        <v>6519</v>
      </c>
      <c r="E96"/>
      <c r="I96" s="14" t="s">
        <v>1006</v>
      </c>
      <c r="J96" s="13">
        <v>70</v>
      </c>
      <c r="K96" s="13">
        <v>315</v>
      </c>
      <c r="L96" s="13">
        <v>1054</v>
      </c>
      <c r="M96" s="13">
        <v>560</v>
      </c>
      <c r="N96" s="13">
        <v>2274</v>
      </c>
      <c r="O96" s="13">
        <v>424</v>
      </c>
      <c r="P96" s="13">
        <v>387</v>
      </c>
      <c r="Q96" s="13">
        <v>379</v>
      </c>
      <c r="R96" s="13">
        <v>312</v>
      </c>
      <c r="S96" s="13">
        <v>248</v>
      </c>
      <c r="T96" s="13">
        <v>179</v>
      </c>
      <c r="U96" s="13">
        <v>136</v>
      </c>
      <c r="V96" s="13">
        <v>181</v>
      </c>
      <c r="W96" s="13">
        <v>6519</v>
      </c>
      <c r="X96" s="13">
        <f t="shared" si="7"/>
        <v>2834</v>
      </c>
      <c r="Y96" s="13">
        <f t="shared" si="8"/>
        <v>1190</v>
      </c>
      <c r="Z96" s="13">
        <f t="shared" si="9"/>
        <v>1056</v>
      </c>
      <c r="AC96" s="193" t="s">
        <v>999</v>
      </c>
      <c r="AD96" s="630">
        <v>143</v>
      </c>
      <c r="AE96" s="630">
        <v>199</v>
      </c>
      <c r="AF96" s="630">
        <v>14</v>
      </c>
      <c r="AG96" s="630">
        <v>5</v>
      </c>
      <c r="AH96" s="630">
        <v>17478</v>
      </c>
      <c r="AI96" s="630">
        <v>1</v>
      </c>
      <c r="AJ96" s="630">
        <v>229</v>
      </c>
      <c r="AK96" s="630">
        <v>29</v>
      </c>
      <c r="AL96" s="630">
        <v>2664</v>
      </c>
      <c r="AM96" s="630">
        <v>16</v>
      </c>
      <c r="AN96" s="630"/>
      <c r="AO96" s="630">
        <v>13</v>
      </c>
      <c r="AP96" s="630"/>
      <c r="AQ96" s="630">
        <v>73</v>
      </c>
      <c r="AR96" s="630">
        <v>1034</v>
      </c>
      <c r="AS96" s="630">
        <v>40</v>
      </c>
      <c r="AT96" s="630">
        <v>2</v>
      </c>
      <c r="AU96" s="630">
        <v>2</v>
      </c>
      <c r="AV96" s="630">
        <v>46</v>
      </c>
      <c r="AW96" s="630"/>
      <c r="AX96" s="630"/>
      <c r="AY96" s="630">
        <v>14</v>
      </c>
      <c r="AZ96" s="630">
        <v>1</v>
      </c>
      <c r="BA96" s="630">
        <v>3</v>
      </c>
      <c r="BB96" s="13">
        <v>22006</v>
      </c>
      <c r="BC96"/>
      <c r="BD96" s="13"/>
      <c r="BE96" s="14" t="s">
        <v>1006</v>
      </c>
      <c r="BF96" s="13">
        <v>2307</v>
      </c>
      <c r="BG96" s="13">
        <v>2146</v>
      </c>
      <c r="BH96" s="13">
        <v>4453</v>
      </c>
      <c r="BJ96" s="14" t="s">
        <v>1006</v>
      </c>
      <c r="BK96" s="13">
        <v>2324</v>
      </c>
      <c r="BL96" s="13">
        <v>2123</v>
      </c>
      <c r="BM96" s="13">
        <v>6</v>
      </c>
      <c r="BN96" s="13">
        <v>4453</v>
      </c>
      <c r="BP96" s="13"/>
      <c r="BQ96" s="14" t="s">
        <v>1006</v>
      </c>
      <c r="BR96" s="13">
        <v>40</v>
      </c>
      <c r="BS96" s="13">
        <v>176</v>
      </c>
      <c r="BT96" s="13">
        <v>614</v>
      </c>
      <c r="BU96" s="13">
        <v>288</v>
      </c>
      <c r="BV96" s="13">
        <v>1919</v>
      </c>
      <c r="BW96" s="13">
        <v>367</v>
      </c>
      <c r="BX96" s="13">
        <v>332</v>
      </c>
      <c r="BY96" s="13">
        <v>254</v>
      </c>
      <c r="BZ96" s="13"/>
      <c r="CA96" s="13">
        <v>102</v>
      </c>
      <c r="CB96" s="13">
        <v>77</v>
      </c>
      <c r="CC96" s="13">
        <v>30</v>
      </c>
      <c r="CD96" s="13">
        <v>73</v>
      </c>
      <c r="CE96" s="13">
        <v>181</v>
      </c>
      <c r="CF96" s="13">
        <v>4453</v>
      </c>
      <c r="CG96" s="13">
        <f t="shared" si="10"/>
        <v>953</v>
      </c>
      <c r="CH96" s="361">
        <f t="shared" si="11"/>
        <v>282</v>
      </c>
    </row>
    <row r="97" spans="1:86">
      <c r="A97" s="14" t="s">
        <v>1007</v>
      </c>
      <c r="B97" s="13">
        <v>1229</v>
      </c>
      <c r="C97" s="13">
        <v>771</v>
      </c>
      <c r="D97" s="13">
        <v>2000</v>
      </c>
      <c r="E97"/>
      <c r="I97" s="14" t="s">
        <v>1007</v>
      </c>
      <c r="J97" s="13">
        <v>24</v>
      </c>
      <c r="K97" s="13">
        <v>113</v>
      </c>
      <c r="L97" s="13">
        <v>428</v>
      </c>
      <c r="M97" s="13">
        <v>206</v>
      </c>
      <c r="N97" s="13">
        <v>719</v>
      </c>
      <c r="O97" s="13">
        <v>95</v>
      </c>
      <c r="P97" s="13">
        <v>108</v>
      </c>
      <c r="Q97" s="13">
        <v>92</v>
      </c>
      <c r="R97" s="13">
        <v>68</v>
      </c>
      <c r="S97" s="13">
        <v>66</v>
      </c>
      <c r="T97" s="13">
        <v>22</v>
      </c>
      <c r="U97" s="13">
        <v>35</v>
      </c>
      <c r="V97" s="13">
        <v>24</v>
      </c>
      <c r="W97" s="13">
        <v>2000</v>
      </c>
      <c r="X97" s="13">
        <f t="shared" si="7"/>
        <v>925</v>
      </c>
      <c r="Y97" s="13">
        <f t="shared" si="8"/>
        <v>295</v>
      </c>
      <c r="Z97" s="13">
        <f t="shared" si="9"/>
        <v>215</v>
      </c>
      <c r="AC97" s="193" t="s">
        <v>1004</v>
      </c>
      <c r="AD97" s="630">
        <v>17</v>
      </c>
      <c r="AE97" s="630">
        <v>11</v>
      </c>
      <c r="AF97" s="630">
        <v>2</v>
      </c>
      <c r="AG97" s="630">
        <v>12</v>
      </c>
      <c r="AH97" s="630">
        <v>3798</v>
      </c>
      <c r="AI97" s="630">
        <v>57</v>
      </c>
      <c r="AJ97" s="630">
        <v>50</v>
      </c>
      <c r="AK97" s="630">
        <v>19</v>
      </c>
      <c r="AL97" s="630">
        <v>4924</v>
      </c>
      <c r="AM97" s="630">
        <v>1</v>
      </c>
      <c r="AN97" s="630"/>
      <c r="AO97" s="630"/>
      <c r="AP97" s="630">
        <v>2</v>
      </c>
      <c r="AQ97" s="630">
        <v>1</v>
      </c>
      <c r="AR97" s="630">
        <v>821</v>
      </c>
      <c r="AS97" s="630">
        <v>1</v>
      </c>
      <c r="AT97" s="630"/>
      <c r="AU97" s="630"/>
      <c r="AV97" s="630"/>
      <c r="AW97" s="630"/>
      <c r="AX97" s="630"/>
      <c r="AY97" s="630">
        <v>1</v>
      </c>
      <c r="AZ97" s="630"/>
      <c r="BA97" s="630"/>
      <c r="BB97" s="13">
        <v>9717</v>
      </c>
      <c r="BC97"/>
      <c r="BD97" s="13"/>
      <c r="BE97" s="14" t="s">
        <v>1007</v>
      </c>
      <c r="BF97" s="13">
        <v>519</v>
      </c>
      <c r="BG97" s="13">
        <v>475</v>
      </c>
      <c r="BH97" s="13">
        <v>994</v>
      </c>
      <c r="BJ97" s="14" t="s">
        <v>1007</v>
      </c>
      <c r="BK97" s="13">
        <v>440</v>
      </c>
      <c r="BL97" s="13">
        <v>554</v>
      </c>
      <c r="BM97" s="13"/>
      <c r="BN97" s="13">
        <v>994</v>
      </c>
      <c r="BP97" s="13"/>
      <c r="BQ97" s="14" t="s">
        <v>1007</v>
      </c>
      <c r="BR97" s="13">
        <v>5</v>
      </c>
      <c r="BS97" s="13">
        <v>43</v>
      </c>
      <c r="BT97" s="13">
        <v>191</v>
      </c>
      <c r="BU97" s="13">
        <v>76</v>
      </c>
      <c r="BV97" s="13">
        <v>394</v>
      </c>
      <c r="BW97" s="13">
        <v>61</v>
      </c>
      <c r="BX97" s="13">
        <v>83</v>
      </c>
      <c r="BY97" s="13">
        <v>45</v>
      </c>
      <c r="BZ97" s="13"/>
      <c r="CA97" s="13">
        <v>25</v>
      </c>
      <c r="CB97" s="13">
        <v>27</v>
      </c>
      <c r="CC97" s="13">
        <v>14</v>
      </c>
      <c r="CD97" s="13">
        <v>8</v>
      </c>
      <c r="CE97" s="13">
        <v>22</v>
      </c>
      <c r="CF97" s="13">
        <v>994</v>
      </c>
      <c r="CG97" s="13">
        <f t="shared" si="10"/>
        <v>189</v>
      </c>
      <c r="CH97" s="361">
        <f t="shared" si="11"/>
        <v>74</v>
      </c>
    </row>
    <row r="98" spans="1:86">
      <c r="A98" s="14" t="s">
        <v>1008</v>
      </c>
      <c r="B98" s="13">
        <v>10255</v>
      </c>
      <c r="C98" s="13">
        <v>10075</v>
      </c>
      <c r="D98" s="13">
        <v>20330</v>
      </c>
      <c r="E98"/>
      <c r="I98" s="14" t="s">
        <v>1008</v>
      </c>
      <c r="J98" s="13">
        <v>226</v>
      </c>
      <c r="K98" s="13">
        <v>1475</v>
      </c>
      <c r="L98" s="13">
        <v>5178</v>
      </c>
      <c r="M98" s="13">
        <v>2184</v>
      </c>
      <c r="N98" s="13">
        <v>6911</v>
      </c>
      <c r="O98" s="13">
        <v>960</v>
      </c>
      <c r="P98" s="13">
        <v>739</v>
      </c>
      <c r="Q98" s="13">
        <v>673</v>
      </c>
      <c r="R98" s="13">
        <v>573</v>
      </c>
      <c r="S98" s="13">
        <v>443</v>
      </c>
      <c r="T98" s="13">
        <v>340</v>
      </c>
      <c r="U98" s="13">
        <v>225</v>
      </c>
      <c r="V98" s="13">
        <v>403</v>
      </c>
      <c r="W98" s="13">
        <v>20330</v>
      </c>
      <c r="X98" s="13">
        <f t="shared" si="7"/>
        <v>9095</v>
      </c>
      <c r="Y98" s="13">
        <f t="shared" si="8"/>
        <v>2372</v>
      </c>
      <c r="Z98" s="13">
        <f t="shared" si="9"/>
        <v>1984</v>
      </c>
      <c r="AC98" s="193" t="s">
        <v>1005</v>
      </c>
      <c r="AD98" s="630">
        <v>5</v>
      </c>
      <c r="AE98" s="630">
        <v>3</v>
      </c>
      <c r="AF98" s="630"/>
      <c r="AG98" s="630">
        <v>1</v>
      </c>
      <c r="AH98" s="630">
        <v>2433</v>
      </c>
      <c r="AI98" s="630"/>
      <c r="AJ98" s="630">
        <v>96</v>
      </c>
      <c r="AK98" s="630">
        <v>15</v>
      </c>
      <c r="AL98" s="630">
        <v>1287</v>
      </c>
      <c r="AM98" s="630"/>
      <c r="AN98" s="630"/>
      <c r="AO98" s="630"/>
      <c r="AP98" s="630"/>
      <c r="AQ98" s="630"/>
      <c r="AR98" s="630">
        <v>1069</v>
      </c>
      <c r="AS98" s="630"/>
      <c r="AT98" s="630"/>
      <c r="AU98" s="630">
        <v>14</v>
      </c>
      <c r="AV98" s="630">
        <v>34</v>
      </c>
      <c r="AW98" s="630"/>
      <c r="AX98" s="630">
        <v>1</v>
      </c>
      <c r="AY98" s="630">
        <v>1</v>
      </c>
      <c r="AZ98" s="630"/>
      <c r="BA98" s="630">
        <v>1</v>
      </c>
      <c r="BB98" s="13">
        <v>4960</v>
      </c>
      <c r="BC98"/>
      <c r="BD98" s="13"/>
      <c r="BE98" s="14" t="s">
        <v>1008</v>
      </c>
      <c r="BF98" s="13">
        <v>474</v>
      </c>
      <c r="BG98" s="13">
        <v>433</v>
      </c>
      <c r="BH98" s="13">
        <v>907</v>
      </c>
      <c r="BJ98" s="14" t="s">
        <v>1008</v>
      </c>
      <c r="BK98" s="13">
        <v>476</v>
      </c>
      <c r="BL98" s="13">
        <v>430</v>
      </c>
      <c r="BM98" s="13">
        <v>1</v>
      </c>
      <c r="BN98" s="13">
        <v>907</v>
      </c>
      <c r="BP98" s="13"/>
      <c r="BQ98" s="14" t="s">
        <v>1008</v>
      </c>
      <c r="BR98" s="13">
        <v>6</v>
      </c>
      <c r="BS98" s="13">
        <v>48</v>
      </c>
      <c r="BT98" s="13">
        <v>160</v>
      </c>
      <c r="BU98" s="13">
        <v>76</v>
      </c>
      <c r="BV98" s="13">
        <v>401</v>
      </c>
      <c r="BW98" s="13">
        <v>64</v>
      </c>
      <c r="BX98" s="13">
        <v>61</v>
      </c>
      <c r="BY98" s="13">
        <v>41</v>
      </c>
      <c r="BZ98" s="13"/>
      <c r="CA98" s="13">
        <v>18</v>
      </c>
      <c r="CB98" s="13">
        <v>3</v>
      </c>
      <c r="CC98" s="13">
        <v>4</v>
      </c>
      <c r="CD98" s="13">
        <v>3</v>
      </c>
      <c r="CE98" s="13">
        <v>22</v>
      </c>
      <c r="CF98" s="13">
        <v>907</v>
      </c>
      <c r="CG98" s="13">
        <f t="shared" si="10"/>
        <v>166</v>
      </c>
      <c r="CH98" s="361">
        <f t="shared" si="11"/>
        <v>28</v>
      </c>
    </row>
    <row r="99" spans="1:86">
      <c r="A99" s="14" t="s">
        <v>1009</v>
      </c>
      <c r="B99" s="13">
        <v>4880</v>
      </c>
      <c r="C99" s="13">
        <v>5214</v>
      </c>
      <c r="D99" s="13">
        <v>10094</v>
      </c>
      <c r="E99"/>
      <c r="I99" s="14" t="s">
        <v>1009</v>
      </c>
      <c r="J99" s="13">
        <v>138</v>
      </c>
      <c r="K99" s="13">
        <v>649</v>
      </c>
      <c r="L99" s="13">
        <v>1897</v>
      </c>
      <c r="M99" s="13">
        <v>830</v>
      </c>
      <c r="N99" s="13">
        <v>3602</v>
      </c>
      <c r="O99" s="13">
        <v>554</v>
      </c>
      <c r="P99" s="13">
        <v>536</v>
      </c>
      <c r="Q99" s="13">
        <v>497</v>
      </c>
      <c r="R99" s="13">
        <v>413</v>
      </c>
      <c r="S99" s="13">
        <v>308</v>
      </c>
      <c r="T99" s="13">
        <v>244</v>
      </c>
      <c r="U99" s="13">
        <v>195</v>
      </c>
      <c r="V99" s="13">
        <v>231</v>
      </c>
      <c r="W99" s="13">
        <v>10094</v>
      </c>
      <c r="X99" s="13">
        <f t="shared" si="7"/>
        <v>4432</v>
      </c>
      <c r="Y99" s="13">
        <f t="shared" si="8"/>
        <v>1587</v>
      </c>
      <c r="Z99" s="13">
        <f t="shared" si="9"/>
        <v>1391</v>
      </c>
      <c r="AC99" s="193" t="s">
        <v>1009</v>
      </c>
      <c r="AD99" s="630">
        <v>15</v>
      </c>
      <c r="AE99" s="630">
        <v>2</v>
      </c>
      <c r="AF99" s="630">
        <v>8</v>
      </c>
      <c r="AG99" s="630">
        <v>5</v>
      </c>
      <c r="AH99" s="630">
        <v>6118</v>
      </c>
      <c r="AI99" s="630"/>
      <c r="AJ99" s="630">
        <v>345</v>
      </c>
      <c r="AK99" s="630">
        <v>20</v>
      </c>
      <c r="AL99" s="630">
        <v>2383</v>
      </c>
      <c r="AM99" s="630"/>
      <c r="AN99" s="630"/>
      <c r="AO99" s="630"/>
      <c r="AP99" s="630"/>
      <c r="AQ99" s="630">
        <v>1</v>
      </c>
      <c r="AR99" s="630">
        <v>1168</v>
      </c>
      <c r="AS99" s="630">
        <v>1</v>
      </c>
      <c r="AT99" s="630">
        <v>3</v>
      </c>
      <c r="AU99" s="630">
        <v>1</v>
      </c>
      <c r="AV99" s="630">
        <v>12</v>
      </c>
      <c r="AW99" s="630"/>
      <c r="AX99" s="630">
        <v>8</v>
      </c>
      <c r="AY99" s="630">
        <v>3</v>
      </c>
      <c r="AZ99" s="630"/>
      <c r="BA99" s="630">
        <v>1</v>
      </c>
      <c r="BB99" s="13">
        <v>10094</v>
      </c>
      <c r="BC99"/>
      <c r="BD99" s="13"/>
      <c r="BE99" s="14" t="s">
        <v>1009</v>
      </c>
      <c r="BF99" s="13">
        <v>1735</v>
      </c>
      <c r="BG99" s="13">
        <v>1380</v>
      </c>
      <c r="BH99" s="13">
        <v>3115</v>
      </c>
      <c r="BJ99" s="14" t="s">
        <v>1009</v>
      </c>
      <c r="BK99" s="13">
        <v>1475</v>
      </c>
      <c r="BL99" s="13">
        <v>1639</v>
      </c>
      <c r="BM99" s="13">
        <v>1</v>
      </c>
      <c r="BN99" s="13">
        <v>3115</v>
      </c>
      <c r="BP99" s="13"/>
      <c r="BQ99" s="14" t="s">
        <v>1009</v>
      </c>
      <c r="BR99" s="13">
        <v>38</v>
      </c>
      <c r="BS99" s="13">
        <v>242</v>
      </c>
      <c r="BT99" s="13">
        <v>598</v>
      </c>
      <c r="BU99" s="13">
        <v>223</v>
      </c>
      <c r="BV99" s="13">
        <v>1470</v>
      </c>
      <c r="BW99" s="13">
        <v>178</v>
      </c>
      <c r="BX99" s="13">
        <v>125</v>
      </c>
      <c r="BY99" s="13">
        <v>76</v>
      </c>
      <c r="BZ99" s="13"/>
      <c r="CA99" s="13">
        <v>49</v>
      </c>
      <c r="CB99" s="13">
        <v>22</v>
      </c>
      <c r="CC99" s="13">
        <v>18</v>
      </c>
      <c r="CD99" s="13">
        <v>25</v>
      </c>
      <c r="CE99" s="13">
        <v>51</v>
      </c>
      <c r="CF99" s="13">
        <v>3115</v>
      </c>
      <c r="CG99" s="13">
        <f t="shared" si="10"/>
        <v>379</v>
      </c>
      <c r="CH99" s="361">
        <f t="shared" si="11"/>
        <v>114</v>
      </c>
    </row>
    <row r="100" spans="1:86">
      <c r="A100" s="14" t="s">
        <v>1010</v>
      </c>
      <c r="B100" s="13">
        <v>3893</v>
      </c>
      <c r="C100" s="13">
        <v>5437</v>
      </c>
      <c r="D100" s="13">
        <v>9330</v>
      </c>
      <c r="E100"/>
      <c r="I100" s="14" t="s">
        <v>1010</v>
      </c>
      <c r="J100" s="13">
        <v>103</v>
      </c>
      <c r="K100" s="13">
        <v>489</v>
      </c>
      <c r="L100" s="13">
        <v>1632</v>
      </c>
      <c r="M100" s="13">
        <v>845</v>
      </c>
      <c r="N100" s="13">
        <v>3341</v>
      </c>
      <c r="O100" s="13">
        <v>628</v>
      </c>
      <c r="P100" s="13">
        <v>561</v>
      </c>
      <c r="Q100" s="13">
        <v>465</v>
      </c>
      <c r="R100" s="13">
        <v>380</v>
      </c>
      <c r="S100" s="13">
        <v>303</v>
      </c>
      <c r="T100" s="13">
        <v>230</v>
      </c>
      <c r="U100" s="13">
        <v>165</v>
      </c>
      <c r="V100" s="13">
        <v>188</v>
      </c>
      <c r="W100" s="13">
        <v>9330</v>
      </c>
      <c r="X100" s="13">
        <f t="shared" si="7"/>
        <v>4186</v>
      </c>
      <c r="Y100" s="13">
        <f t="shared" si="8"/>
        <v>1654</v>
      </c>
      <c r="Z100" s="13">
        <f t="shared" si="9"/>
        <v>1266</v>
      </c>
      <c r="AC100" s="193" t="s">
        <v>1012</v>
      </c>
      <c r="AD100" s="630">
        <v>12</v>
      </c>
      <c r="AE100" s="630">
        <v>6</v>
      </c>
      <c r="AF100" s="630"/>
      <c r="AG100" s="630">
        <v>4</v>
      </c>
      <c r="AH100" s="630">
        <v>4250</v>
      </c>
      <c r="AI100" s="630">
        <v>8</v>
      </c>
      <c r="AJ100" s="630">
        <v>27</v>
      </c>
      <c r="AK100" s="630">
        <v>8</v>
      </c>
      <c r="AL100" s="630">
        <v>4055</v>
      </c>
      <c r="AM100" s="630"/>
      <c r="AN100" s="630"/>
      <c r="AO100" s="630"/>
      <c r="AP100" s="630"/>
      <c r="AQ100" s="630">
        <v>1</v>
      </c>
      <c r="AR100" s="630">
        <v>735</v>
      </c>
      <c r="AS100" s="630"/>
      <c r="AT100" s="630">
        <v>1</v>
      </c>
      <c r="AU100" s="630">
        <v>1</v>
      </c>
      <c r="AV100" s="630">
        <v>6</v>
      </c>
      <c r="AW100" s="630"/>
      <c r="AX100" s="630"/>
      <c r="AY100" s="630">
        <v>5</v>
      </c>
      <c r="AZ100" s="630"/>
      <c r="BA100" s="630"/>
      <c r="BB100" s="13">
        <v>9119</v>
      </c>
      <c r="BC100"/>
      <c r="BD100" s="13"/>
      <c r="BE100" s="14" t="s">
        <v>1010</v>
      </c>
      <c r="BF100" s="13">
        <v>7112</v>
      </c>
      <c r="BG100" s="13">
        <v>6621</v>
      </c>
      <c r="BH100" s="13">
        <v>13733</v>
      </c>
      <c r="BJ100" s="14" t="s">
        <v>1010</v>
      </c>
      <c r="BK100" s="13">
        <v>6272</v>
      </c>
      <c r="BL100" s="13">
        <v>7454</v>
      </c>
      <c r="BM100" s="13">
        <v>7</v>
      </c>
      <c r="BN100" s="13">
        <v>13733</v>
      </c>
      <c r="BP100" s="13"/>
      <c r="BQ100" s="14" t="s">
        <v>1010</v>
      </c>
      <c r="BR100" s="13">
        <v>132</v>
      </c>
      <c r="BS100" s="13">
        <v>759</v>
      </c>
      <c r="BT100" s="13">
        <v>2258</v>
      </c>
      <c r="BU100" s="13">
        <v>980</v>
      </c>
      <c r="BV100" s="13">
        <v>6112</v>
      </c>
      <c r="BW100" s="13">
        <v>905</v>
      </c>
      <c r="BX100" s="13">
        <v>826</v>
      </c>
      <c r="BY100" s="13">
        <v>616</v>
      </c>
      <c r="BZ100" s="13"/>
      <c r="CA100" s="13">
        <v>273</v>
      </c>
      <c r="CB100" s="13">
        <v>183</v>
      </c>
      <c r="CC100" s="13">
        <v>134</v>
      </c>
      <c r="CD100" s="13">
        <v>139</v>
      </c>
      <c r="CE100" s="13">
        <v>416</v>
      </c>
      <c r="CF100" s="13">
        <v>13733</v>
      </c>
      <c r="CG100" s="13">
        <f t="shared" si="10"/>
        <v>2347</v>
      </c>
      <c r="CH100" s="361">
        <f t="shared" si="11"/>
        <v>729</v>
      </c>
    </row>
    <row r="101" spans="1:86">
      <c r="A101" s="14" t="s">
        <v>1011</v>
      </c>
      <c r="B101" s="13">
        <v>12302</v>
      </c>
      <c r="C101" s="13">
        <v>18215</v>
      </c>
      <c r="D101" s="13">
        <v>30517</v>
      </c>
      <c r="E101"/>
      <c r="I101" s="14" t="s">
        <v>1011</v>
      </c>
      <c r="J101" s="13">
        <v>339</v>
      </c>
      <c r="K101" s="13">
        <v>1808</v>
      </c>
      <c r="L101" s="13">
        <v>7616</v>
      </c>
      <c r="M101" s="13">
        <v>3001</v>
      </c>
      <c r="N101" s="13">
        <v>10541</v>
      </c>
      <c r="O101" s="13">
        <v>1496</v>
      </c>
      <c r="P101" s="13">
        <v>1361</v>
      </c>
      <c r="Q101" s="13">
        <v>1126</v>
      </c>
      <c r="R101" s="13">
        <v>873</v>
      </c>
      <c r="S101" s="13">
        <v>802</v>
      </c>
      <c r="T101" s="13">
        <v>518</v>
      </c>
      <c r="U101" s="13">
        <v>436</v>
      </c>
      <c r="V101" s="13">
        <v>600</v>
      </c>
      <c r="W101" s="13">
        <v>30517</v>
      </c>
      <c r="X101" s="13">
        <f t="shared" ref="X101:X130" si="12">M101+N101</f>
        <v>13542</v>
      </c>
      <c r="Y101" s="13">
        <f t="shared" ref="Y101:Y130" si="13">O101+P101+Q101</f>
        <v>3983</v>
      </c>
      <c r="Z101" s="13">
        <f t="shared" si="9"/>
        <v>3229</v>
      </c>
      <c r="AC101" s="193" t="s">
        <v>1014</v>
      </c>
      <c r="AD101" s="630">
        <v>3</v>
      </c>
      <c r="AE101" s="630">
        <v>2</v>
      </c>
      <c r="AF101" s="630">
        <v>2</v>
      </c>
      <c r="AG101" s="630">
        <v>12</v>
      </c>
      <c r="AH101" s="630">
        <v>7761</v>
      </c>
      <c r="AI101" s="630">
        <v>1</v>
      </c>
      <c r="AJ101" s="630">
        <v>148</v>
      </c>
      <c r="AK101" s="630">
        <v>1</v>
      </c>
      <c r="AL101" s="630">
        <v>1026</v>
      </c>
      <c r="AM101" s="630"/>
      <c r="AN101" s="630"/>
      <c r="AO101" s="630"/>
      <c r="AP101" s="630"/>
      <c r="AQ101" s="630">
        <v>1</v>
      </c>
      <c r="AR101" s="630">
        <v>3242</v>
      </c>
      <c r="AS101" s="630">
        <v>3</v>
      </c>
      <c r="AT101" s="630"/>
      <c r="AU101" s="630"/>
      <c r="AV101" s="630">
        <v>8</v>
      </c>
      <c r="AW101" s="630"/>
      <c r="AX101" s="630"/>
      <c r="AY101" s="630">
        <v>2</v>
      </c>
      <c r="AZ101" s="630"/>
      <c r="BA101" s="630"/>
      <c r="BB101" s="13">
        <v>12212</v>
      </c>
      <c r="BC101"/>
      <c r="BD101" s="13"/>
      <c r="BE101" s="14" t="s">
        <v>1011</v>
      </c>
      <c r="BF101" s="13">
        <v>1249</v>
      </c>
      <c r="BG101" s="13">
        <v>1081</v>
      </c>
      <c r="BH101" s="13">
        <v>2330</v>
      </c>
      <c r="BJ101" s="14" t="s">
        <v>1011</v>
      </c>
      <c r="BK101" s="13">
        <v>1228</v>
      </c>
      <c r="BL101" s="13">
        <v>1101</v>
      </c>
      <c r="BM101" s="13">
        <v>1</v>
      </c>
      <c r="BN101" s="13">
        <v>2330</v>
      </c>
      <c r="BP101" s="13"/>
      <c r="BQ101" s="14" t="s">
        <v>1011</v>
      </c>
      <c r="BR101" s="13">
        <v>13</v>
      </c>
      <c r="BS101" s="13">
        <v>108</v>
      </c>
      <c r="BT101" s="13">
        <v>412</v>
      </c>
      <c r="BU101" s="13">
        <v>153</v>
      </c>
      <c r="BV101" s="13">
        <v>1103</v>
      </c>
      <c r="BW101" s="13">
        <v>161</v>
      </c>
      <c r="BX101" s="13">
        <v>129</v>
      </c>
      <c r="BY101" s="13">
        <v>90</v>
      </c>
      <c r="BZ101" s="13"/>
      <c r="CA101" s="13">
        <v>28</v>
      </c>
      <c r="CB101" s="13">
        <v>27</v>
      </c>
      <c r="CC101" s="13">
        <v>17</v>
      </c>
      <c r="CD101" s="13">
        <v>22</v>
      </c>
      <c r="CE101" s="13">
        <v>67</v>
      </c>
      <c r="CF101" s="13">
        <v>2330</v>
      </c>
      <c r="CG101" s="13">
        <f t="shared" si="10"/>
        <v>380</v>
      </c>
      <c r="CH101" s="361">
        <f t="shared" si="11"/>
        <v>94</v>
      </c>
    </row>
    <row r="102" spans="1:86">
      <c r="A102" s="14" t="s">
        <v>1012</v>
      </c>
      <c r="B102" s="13">
        <v>4095</v>
      </c>
      <c r="C102" s="13">
        <v>5024</v>
      </c>
      <c r="D102" s="13">
        <v>9119</v>
      </c>
      <c r="E102"/>
      <c r="I102" s="14" t="s">
        <v>1012</v>
      </c>
      <c r="J102" s="13">
        <v>91</v>
      </c>
      <c r="K102" s="13">
        <v>478</v>
      </c>
      <c r="L102" s="13">
        <v>1373</v>
      </c>
      <c r="M102" s="13">
        <v>795</v>
      </c>
      <c r="N102" s="13">
        <v>3106</v>
      </c>
      <c r="O102" s="13">
        <v>525</v>
      </c>
      <c r="P102" s="13">
        <v>531</v>
      </c>
      <c r="Q102" s="13">
        <v>558</v>
      </c>
      <c r="R102" s="13">
        <v>430</v>
      </c>
      <c r="S102" s="13">
        <v>366</v>
      </c>
      <c r="T102" s="13">
        <v>270</v>
      </c>
      <c r="U102" s="13">
        <v>243</v>
      </c>
      <c r="V102" s="13">
        <v>353</v>
      </c>
      <c r="W102" s="13">
        <v>9119</v>
      </c>
      <c r="X102" s="13">
        <f t="shared" si="12"/>
        <v>3901</v>
      </c>
      <c r="Y102" s="13">
        <f t="shared" si="13"/>
        <v>1614</v>
      </c>
      <c r="Z102" s="13">
        <f t="shared" si="9"/>
        <v>1662</v>
      </c>
      <c r="AC102" s="193" t="s">
        <v>1018</v>
      </c>
      <c r="AD102" s="630">
        <v>15</v>
      </c>
      <c r="AE102" s="630">
        <v>36</v>
      </c>
      <c r="AF102" s="630">
        <v>1</v>
      </c>
      <c r="AG102" s="630">
        <v>33</v>
      </c>
      <c r="AH102" s="630">
        <v>9335</v>
      </c>
      <c r="AI102" s="630">
        <v>4</v>
      </c>
      <c r="AJ102" s="630">
        <v>204</v>
      </c>
      <c r="AK102" s="630">
        <v>9</v>
      </c>
      <c r="AL102" s="630">
        <v>1833</v>
      </c>
      <c r="AM102" s="630">
        <v>3</v>
      </c>
      <c r="AN102" s="630"/>
      <c r="AO102" s="630"/>
      <c r="AP102" s="630">
        <v>2</v>
      </c>
      <c r="AQ102" s="630"/>
      <c r="AR102" s="630">
        <v>2915</v>
      </c>
      <c r="AS102" s="630">
        <v>2</v>
      </c>
      <c r="AT102" s="630">
        <v>3</v>
      </c>
      <c r="AU102" s="630">
        <v>1</v>
      </c>
      <c r="AV102" s="630">
        <v>37</v>
      </c>
      <c r="AW102" s="630"/>
      <c r="AX102" s="630">
        <v>4</v>
      </c>
      <c r="AY102" s="630">
        <v>4</v>
      </c>
      <c r="AZ102" s="630"/>
      <c r="BA102" s="630"/>
      <c r="BB102" s="13">
        <v>14441</v>
      </c>
      <c r="BC102"/>
      <c r="BD102" s="13"/>
      <c r="BE102" s="14" t="s">
        <v>1012</v>
      </c>
      <c r="BF102" s="13">
        <v>1629</v>
      </c>
      <c r="BG102" s="13">
        <v>1469</v>
      </c>
      <c r="BH102" s="13">
        <v>3098</v>
      </c>
      <c r="BJ102" s="14" t="s">
        <v>1012</v>
      </c>
      <c r="BK102" s="13">
        <v>1523</v>
      </c>
      <c r="BL102" s="13">
        <v>1574</v>
      </c>
      <c r="BM102" s="13">
        <v>1</v>
      </c>
      <c r="BN102" s="13">
        <v>3098</v>
      </c>
      <c r="BP102" s="13"/>
      <c r="BQ102" s="14" t="s">
        <v>1012</v>
      </c>
      <c r="BR102" s="13">
        <v>37</v>
      </c>
      <c r="BS102" s="13">
        <v>148</v>
      </c>
      <c r="BT102" s="13">
        <v>474</v>
      </c>
      <c r="BU102" s="13">
        <v>223</v>
      </c>
      <c r="BV102" s="13">
        <v>1299</v>
      </c>
      <c r="BW102" s="13">
        <v>215</v>
      </c>
      <c r="BX102" s="13">
        <v>190</v>
      </c>
      <c r="BY102" s="13">
        <v>165</v>
      </c>
      <c r="BZ102" s="13"/>
      <c r="CA102" s="13">
        <v>86</v>
      </c>
      <c r="CB102" s="13">
        <v>52</v>
      </c>
      <c r="CC102" s="13">
        <v>42</v>
      </c>
      <c r="CD102" s="13">
        <v>41</v>
      </c>
      <c r="CE102" s="13">
        <v>126</v>
      </c>
      <c r="CF102" s="13">
        <v>3098</v>
      </c>
      <c r="CG102" s="13">
        <f t="shared" si="10"/>
        <v>570</v>
      </c>
      <c r="CH102" s="361">
        <f t="shared" si="11"/>
        <v>221</v>
      </c>
    </row>
    <row r="103" spans="1:86">
      <c r="A103" s="14" t="s">
        <v>1013</v>
      </c>
      <c r="B103" s="13">
        <v>5233</v>
      </c>
      <c r="C103" s="13">
        <v>8230</v>
      </c>
      <c r="D103" s="13">
        <v>13463</v>
      </c>
      <c r="E103"/>
      <c r="I103" s="14" t="s">
        <v>1013</v>
      </c>
      <c r="J103" s="13">
        <v>136</v>
      </c>
      <c r="K103" s="13">
        <v>667</v>
      </c>
      <c r="L103" s="13">
        <v>2390</v>
      </c>
      <c r="M103" s="13">
        <v>1158</v>
      </c>
      <c r="N103" s="13">
        <v>4607</v>
      </c>
      <c r="O103" s="13">
        <v>796</v>
      </c>
      <c r="P103" s="13">
        <v>791</v>
      </c>
      <c r="Q103" s="13">
        <v>723</v>
      </c>
      <c r="R103" s="13">
        <v>624</v>
      </c>
      <c r="S103" s="13">
        <v>537</v>
      </c>
      <c r="T103" s="13">
        <v>411</v>
      </c>
      <c r="U103" s="13">
        <v>287</v>
      </c>
      <c r="V103" s="13">
        <v>336</v>
      </c>
      <c r="W103" s="13">
        <v>13463</v>
      </c>
      <c r="X103" s="13">
        <f t="shared" si="12"/>
        <v>5765</v>
      </c>
      <c r="Y103" s="13">
        <f t="shared" si="13"/>
        <v>2310</v>
      </c>
      <c r="Z103" s="13">
        <f t="shared" si="9"/>
        <v>2195</v>
      </c>
      <c r="AC103" s="193" t="s">
        <v>1020</v>
      </c>
      <c r="AD103" s="630">
        <v>22</v>
      </c>
      <c r="AE103" s="630">
        <v>9</v>
      </c>
      <c r="AF103" s="630"/>
      <c r="AG103" s="630">
        <v>16</v>
      </c>
      <c r="AH103" s="630">
        <v>18231</v>
      </c>
      <c r="AI103" s="630">
        <v>1</v>
      </c>
      <c r="AJ103" s="630">
        <v>330</v>
      </c>
      <c r="AK103" s="630">
        <v>21</v>
      </c>
      <c r="AL103" s="630">
        <v>3530</v>
      </c>
      <c r="AM103" s="630">
        <v>2</v>
      </c>
      <c r="AN103" s="630">
        <v>1</v>
      </c>
      <c r="AO103" s="630"/>
      <c r="AP103" s="630">
        <v>1</v>
      </c>
      <c r="AQ103" s="630">
        <v>9</v>
      </c>
      <c r="AR103" s="630">
        <v>1311</v>
      </c>
      <c r="AS103" s="630">
        <v>17</v>
      </c>
      <c r="AT103" s="630">
        <v>5</v>
      </c>
      <c r="AU103" s="630">
        <v>3</v>
      </c>
      <c r="AV103" s="630">
        <v>23</v>
      </c>
      <c r="AW103" s="630"/>
      <c r="AX103" s="630"/>
      <c r="AY103" s="630">
        <v>10</v>
      </c>
      <c r="AZ103" s="630"/>
      <c r="BA103" s="630"/>
      <c r="BB103" s="13">
        <v>23542</v>
      </c>
      <c r="BC103"/>
      <c r="BD103" s="13"/>
      <c r="BE103" s="14" t="s">
        <v>1013</v>
      </c>
      <c r="BF103" s="13">
        <v>1789</v>
      </c>
      <c r="BG103" s="13">
        <v>1473</v>
      </c>
      <c r="BH103" s="13">
        <v>3262</v>
      </c>
      <c r="BJ103" s="14" t="s">
        <v>1013</v>
      </c>
      <c r="BK103" s="13">
        <v>1662</v>
      </c>
      <c r="BL103" s="13">
        <v>1597</v>
      </c>
      <c r="BM103" s="13">
        <v>3</v>
      </c>
      <c r="BN103" s="13">
        <v>3262</v>
      </c>
      <c r="BP103" s="13"/>
      <c r="BQ103" s="14" t="s">
        <v>1013</v>
      </c>
      <c r="BR103" s="13">
        <v>22</v>
      </c>
      <c r="BS103" s="13">
        <v>170</v>
      </c>
      <c r="BT103" s="13">
        <v>554</v>
      </c>
      <c r="BU103" s="13">
        <v>213</v>
      </c>
      <c r="BV103" s="13">
        <v>1381</v>
      </c>
      <c r="BW103" s="13">
        <v>225</v>
      </c>
      <c r="BX103" s="13">
        <v>175</v>
      </c>
      <c r="BY103" s="13">
        <v>173</v>
      </c>
      <c r="BZ103" s="13"/>
      <c r="CA103" s="13">
        <v>107</v>
      </c>
      <c r="CB103" s="13">
        <v>55</v>
      </c>
      <c r="CC103" s="13">
        <v>37</v>
      </c>
      <c r="CD103" s="13">
        <v>49</v>
      </c>
      <c r="CE103" s="13">
        <v>101</v>
      </c>
      <c r="CF103" s="13">
        <v>3262</v>
      </c>
      <c r="CG103" s="13">
        <f t="shared" si="10"/>
        <v>573</v>
      </c>
      <c r="CH103" s="361">
        <f t="shared" si="11"/>
        <v>248</v>
      </c>
    </row>
    <row r="104" spans="1:86">
      <c r="A104" s="14" t="s">
        <v>1014</v>
      </c>
      <c r="B104" s="13">
        <v>2368</v>
      </c>
      <c r="C104" s="13">
        <v>9844</v>
      </c>
      <c r="D104" s="13">
        <v>12212</v>
      </c>
      <c r="E104"/>
      <c r="I104" s="14" t="s">
        <v>1014</v>
      </c>
      <c r="J104" s="13">
        <v>116</v>
      </c>
      <c r="K104" s="13">
        <v>554</v>
      </c>
      <c r="L104" s="13">
        <v>1859</v>
      </c>
      <c r="M104" s="13">
        <v>1007</v>
      </c>
      <c r="N104" s="13">
        <v>4411</v>
      </c>
      <c r="O104" s="13">
        <v>861</v>
      </c>
      <c r="P104" s="13">
        <v>736</v>
      </c>
      <c r="Q104" s="13">
        <v>644</v>
      </c>
      <c r="R104" s="13">
        <v>579</v>
      </c>
      <c r="S104" s="13">
        <v>456</v>
      </c>
      <c r="T104" s="13">
        <v>367</v>
      </c>
      <c r="U104" s="13">
        <v>303</v>
      </c>
      <c r="V104" s="13">
        <v>319</v>
      </c>
      <c r="W104" s="13">
        <v>12212</v>
      </c>
      <c r="X104" s="13">
        <f t="shared" si="12"/>
        <v>5418</v>
      </c>
      <c r="Y104" s="13">
        <f t="shared" si="13"/>
        <v>2241</v>
      </c>
      <c r="Z104" s="13">
        <f t="shared" si="9"/>
        <v>2024</v>
      </c>
      <c r="AC104" s="14" t="s">
        <v>269</v>
      </c>
      <c r="AD104" s="630">
        <v>732</v>
      </c>
      <c r="AE104" s="630">
        <v>212</v>
      </c>
      <c r="AF104" s="630">
        <v>42</v>
      </c>
      <c r="AG104" s="630">
        <v>246</v>
      </c>
      <c r="AH104" s="630">
        <v>171679</v>
      </c>
      <c r="AI104" s="630">
        <v>41</v>
      </c>
      <c r="AJ104" s="630">
        <v>2507</v>
      </c>
      <c r="AK104" s="630">
        <v>117</v>
      </c>
      <c r="AL104" s="630">
        <v>24857</v>
      </c>
      <c r="AM104" s="630">
        <v>34</v>
      </c>
      <c r="AN104" s="630">
        <v>3</v>
      </c>
      <c r="AO104" s="630">
        <v>25</v>
      </c>
      <c r="AP104" s="630">
        <v>653</v>
      </c>
      <c r="AQ104" s="630">
        <v>96</v>
      </c>
      <c r="AR104" s="630">
        <v>10338</v>
      </c>
      <c r="AS104" s="630">
        <v>157</v>
      </c>
      <c r="AT104" s="630">
        <v>4179</v>
      </c>
      <c r="AU104" s="630">
        <v>345</v>
      </c>
      <c r="AV104" s="630">
        <v>199</v>
      </c>
      <c r="AW104" s="630">
        <v>1</v>
      </c>
      <c r="AX104" s="630">
        <v>8</v>
      </c>
      <c r="AY104" s="630">
        <v>122</v>
      </c>
      <c r="AZ104" s="630">
        <v>8</v>
      </c>
      <c r="BA104" s="630">
        <v>3</v>
      </c>
      <c r="BB104" s="13">
        <v>216604</v>
      </c>
      <c r="BC104"/>
      <c r="BD104" s="13"/>
      <c r="BE104" s="14" t="s">
        <v>1014</v>
      </c>
      <c r="BF104" s="13">
        <v>1106</v>
      </c>
      <c r="BG104" s="13">
        <v>985</v>
      </c>
      <c r="BH104" s="13">
        <v>2091</v>
      </c>
      <c r="BJ104" s="14" t="s">
        <v>1014</v>
      </c>
      <c r="BK104" s="13">
        <v>1162</v>
      </c>
      <c r="BL104" s="13">
        <v>925</v>
      </c>
      <c r="BM104" s="13">
        <v>4</v>
      </c>
      <c r="BN104" s="13">
        <v>2091</v>
      </c>
      <c r="BP104" s="13"/>
      <c r="BQ104" s="14" t="s">
        <v>1014</v>
      </c>
      <c r="BR104" s="13">
        <v>12</v>
      </c>
      <c r="BS104" s="13">
        <v>93</v>
      </c>
      <c r="BT104" s="13">
        <v>263</v>
      </c>
      <c r="BU104" s="13">
        <v>142</v>
      </c>
      <c r="BV104" s="13">
        <v>961</v>
      </c>
      <c r="BW104" s="13">
        <v>151</v>
      </c>
      <c r="BX104" s="13">
        <v>133</v>
      </c>
      <c r="BY104" s="13">
        <v>97</v>
      </c>
      <c r="BZ104" s="13"/>
      <c r="CA104" s="13">
        <v>51</v>
      </c>
      <c r="CB104" s="13">
        <v>33</v>
      </c>
      <c r="CC104" s="13">
        <v>20</v>
      </c>
      <c r="CD104" s="13">
        <v>47</v>
      </c>
      <c r="CE104" s="13">
        <v>88</v>
      </c>
      <c r="CF104" s="13">
        <v>2091</v>
      </c>
      <c r="CG104" s="13">
        <f t="shared" si="10"/>
        <v>381</v>
      </c>
      <c r="CH104" s="361">
        <f t="shared" si="11"/>
        <v>151</v>
      </c>
    </row>
    <row r="105" spans="1:86">
      <c r="A105" s="14" t="s">
        <v>1015</v>
      </c>
      <c r="B105" s="13">
        <v>5615</v>
      </c>
      <c r="C105" s="13">
        <v>7755</v>
      </c>
      <c r="D105" s="13">
        <v>13370</v>
      </c>
      <c r="E105"/>
      <c r="I105" s="14" t="s">
        <v>1015</v>
      </c>
      <c r="J105" s="13">
        <v>104</v>
      </c>
      <c r="K105" s="13">
        <v>470</v>
      </c>
      <c r="L105" s="13">
        <v>1934</v>
      </c>
      <c r="M105" s="13">
        <v>1046</v>
      </c>
      <c r="N105" s="13">
        <v>4053</v>
      </c>
      <c r="O105" s="13">
        <v>827</v>
      </c>
      <c r="P105" s="13">
        <v>890</v>
      </c>
      <c r="Q105" s="13">
        <v>971</v>
      </c>
      <c r="R105" s="13">
        <v>933</v>
      </c>
      <c r="S105" s="13">
        <v>728</v>
      </c>
      <c r="T105" s="13">
        <v>549</v>
      </c>
      <c r="U105" s="13">
        <v>365</v>
      </c>
      <c r="V105" s="13">
        <v>500</v>
      </c>
      <c r="W105" s="13">
        <v>13370</v>
      </c>
      <c r="X105" s="13">
        <f t="shared" si="12"/>
        <v>5099</v>
      </c>
      <c r="Y105" s="13">
        <f t="shared" si="13"/>
        <v>2688</v>
      </c>
      <c r="Z105" s="13">
        <f t="shared" si="9"/>
        <v>3075</v>
      </c>
      <c r="AC105" s="193" t="s">
        <v>919</v>
      </c>
      <c r="AD105" s="630">
        <v>6</v>
      </c>
      <c r="AE105" s="630">
        <v>22</v>
      </c>
      <c r="AF105" s="630"/>
      <c r="AG105" s="630">
        <v>16</v>
      </c>
      <c r="AH105" s="630">
        <v>9097</v>
      </c>
      <c r="AI105" s="630">
        <v>1</v>
      </c>
      <c r="AJ105" s="630">
        <v>99</v>
      </c>
      <c r="AK105" s="630">
        <v>1</v>
      </c>
      <c r="AL105" s="630">
        <v>332</v>
      </c>
      <c r="AM105" s="630">
        <v>1</v>
      </c>
      <c r="AN105" s="630"/>
      <c r="AO105" s="630"/>
      <c r="AP105" s="630">
        <v>1</v>
      </c>
      <c r="AQ105" s="630">
        <v>6</v>
      </c>
      <c r="AR105" s="630">
        <v>306</v>
      </c>
      <c r="AS105" s="630">
        <v>7</v>
      </c>
      <c r="AT105" s="630"/>
      <c r="AU105" s="630">
        <v>5</v>
      </c>
      <c r="AV105" s="630">
        <v>19</v>
      </c>
      <c r="AW105" s="630"/>
      <c r="AX105" s="630"/>
      <c r="AY105" s="630">
        <v>4</v>
      </c>
      <c r="AZ105" s="630"/>
      <c r="BA105" s="630"/>
      <c r="BB105" s="13">
        <v>9923</v>
      </c>
      <c r="BC105"/>
      <c r="BD105" s="13"/>
      <c r="BE105" s="14" t="s">
        <v>1015</v>
      </c>
      <c r="BF105" s="13">
        <v>3113</v>
      </c>
      <c r="BG105" s="13">
        <v>2979</v>
      </c>
      <c r="BH105" s="13">
        <v>6092</v>
      </c>
      <c r="BJ105" s="14" t="s">
        <v>1015</v>
      </c>
      <c r="BK105" s="13">
        <v>3029</v>
      </c>
      <c r="BL105" s="13">
        <v>3058</v>
      </c>
      <c r="BM105" s="13">
        <v>5</v>
      </c>
      <c r="BN105" s="13">
        <v>6092</v>
      </c>
      <c r="BP105" s="13"/>
      <c r="BQ105" s="14" t="s">
        <v>1015</v>
      </c>
      <c r="BR105" s="13">
        <v>36</v>
      </c>
      <c r="BS105" s="13">
        <v>237</v>
      </c>
      <c r="BT105" s="13">
        <v>871</v>
      </c>
      <c r="BU105" s="13">
        <v>466</v>
      </c>
      <c r="BV105" s="13">
        <v>2286</v>
      </c>
      <c r="BW105" s="13">
        <v>438</v>
      </c>
      <c r="BX105" s="13">
        <v>411</v>
      </c>
      <c r="BY105" s="13">
        <v>358</v>
      </c>
      <c r="BZ105" s="13"/>
      <c r="CA105" s="13">
        <v>229</v>
      </c>
      <c r="CB105" s="13">
        <v>180</v>
      </c>
      <c r="CC105" s="13">
        <v>107</v>
      </c>
      <c r="CD105" s="13">
        <v>149</v>
      </c>
      <c r="CE105" s="13">
        <v>324</v>
      </c>
      <c r="CF105" s="13">
        <v>6092</v>
      </c>
      <c r="CG105" s="13">
        <f t="shared" si="10"/>
        <v>1207</v>
      </c>
      <c r="CH105" s="361">
        <f t="shared" si="11"/>
        <v>665</v>
      </c>
    </row>
    <row r="106" spans="1:86">
      <c r="A106" s="14" t="s">
        <v>1016</v>
      </c>
      <c r="B106" s="13">
        <v>7234</v>
      </c>
      <c r="C106" s="13">
        <v>9037</v>
      </c>
      <c r="D106" s="13">
        <v>16271</v>
      </c>
      <c r="E106"/>
      <c r="I106" s="14" t="s">
        <v>1016</v>
      </c>
      <c r="J106" s="13">
        <v>162</v>
      </c>
      <c r="K106" s="13">
        <v>932</v>
      </c>
      <c r="L106" s="13">
        <v>2805</v>
      </c>
      <c r="M106" s="13">
        <v>1437</v>
      </c>
      <c r="N106" s="13">
        <v>5879</v>
      </c>
      <c r="O106" s="13">
        <v>961</v>
      </c>
      <c r="P106" s="13">
        <v>986</v>
      </c>
      <c r="Q106" s="13">
        <v>860</v>
      </c>
      <c r="R106" s="13">
        <v>649</v>
      </c>
      <c r="S106" s="13">
        <v>539</v>
      </c>
      <c r="T106" s="13">
        <v>395</v>
      </c>
      <c r="U106" s="13">
        <v>334</v>
      </c>
      <c r="V106" s="13">
        <v>332</v>
      </c>
      <c r="W106" s="13">
        <v>16271</v>
      </c>
      <c r="X106" s="13">
        <f t="shared" si="12"/>
        <v>7316</v>
      </c>
      <c r="Y106" s="13">
        <f t="shared" si="13"/>
        <v>2807</v>
      </c>
      <c r="Z106" s="13">
        <f t="shared" si="9"/>
        <v>2249</v>
      </c>
      <c r="AC106" s="193" t="s">
        <v>921</v>
      </c>
      <c r="AD106" s="630">
        <v>96</v>
      </c>
      <c r="AE106" s="630">
        <v>35</v>
      </c>
      <c r="AF106" s="630">
        <v>8</v>
      </c>
      <c r="AG106" s="630">
        <v>42</v>
      </c>
      <c r="AH106" s="630">
        <v>24234</v>
      </c>
      <c r="AI106" s="630">
        <v>1</v>
      </c>
      <c r="AJ106" s="630">
        <v>180</v>
      </c>
      <c r="AK106" s="630">
        <v>13</v>
      </c>
      <c r="AL106" s="630">
        <v>2156</v>
      </c>
      <c r="AM106" s="630">
        <v>5</v>
      </c>
      <c r="AN106" s="630"/>
      <c r="AO106" s="630">
        <v>25</v>
      </c>
      <c r="AP106" s="630">
        <v>10</v>
      </c>
      <c r="AQ106" s="630">
        <v>31</v>
      </c>
      <c r="AR106" s="630">
        <v>1946</v>
      </c>
      <c r="AS106" s="630">
        <v>16</v>
      </c>
      <c r="AT106" s="630">
        <v>232</v>
      </c>
      <c r="AU106" s="630">
        <v>7</v>
      </c>
      <c r="AV106" s="630">
        <v>18</v>
      </c>
      <c r="AW106" s="630"/>
      <c r="AX106" s="630">
        <v>2</v>
      </c>
      <c r="AY106" s="630">
        <v>11</v>
      </c>
      <c r="AZ106" s="630"/>
      <c r="BA106" s="630"/>
      <c r="BB106" s="13">
        <v>29068</v>
      </c>
      <c r="BC106"/>
      <c r="BD106" s="13"/>
      <c r="BE106" s="14" t="s">
        <v>1016</v>
      </c>
      <c r="BF106" s="13">
        <v>9213</v>
      </c>
      <c r="BG106" s="13">
        <v>8537</v>
      </c>
      <c r="BH106" s="13">
        <v>17750</v>
      </c>
      <c r="BJ106" s="14" t="s">
        <v>1016</v>
      </c>
      <c r="BK106" s="13">
        <v>8336</v>
      </c>
      <c r="BL106" s="13">
        <v>9399</v>
      </c>
      <c r="BM106" s="13">
        <v>15</v>
      </c>
      <c r="BN106" s="13">
        <v>17750</v>
      </c>
      <c r="BP106" s="13"/>
      <c r="BQ106" s="14" t="s">
        <v>1016</v>
      </c>
      <c r="BR106" s="13">
        <v>188</v>
      </c>
      <c r="BS106" s="13">
        <v>966</v>
      </c>
      <c r="BT106" s="13">
        <v>3001</v>
      </c>
      <c r="BU106" s="13">
        <v>1302</v>
      </c>
      <c r="BV106" s="13">
        <v>8016</v>
      </c>
      <c r="BW106" s="13">
        <v>1188</v>
      </c>
      <c r="BX106" s="13">
        <v>1032</v>
      </c>
      <c r="BY106" s="13">
        <v>722</v>
      </c>
      <c r="BZ106" s="13"/>
      <c r="CA106" s="13">
        <v>337</v>
      </c>
      <c r="CB106" s="13">
        <v>226</v>
      </c>
      <c r="CC106" s="13">
        <v>160</v>
      </c>
      <c r="CD106" s="13">
        <v>130</v>
      </c>
      <c r="CE106" s="13">
        <v>482</v>
      </c>
      <c r="CF106" s="13">
        <v>17750</v>
      </c>
      <c r="CG106" s="13">
        <f t="shared" si="10"/>
        <v>2942</v>
      </c>
      <c r="CH106" s="361">
        <f t="shared" si="11"/>
        <v>853</v>
      </c>
    </row>
    <row r="107" spans="1:86">
      <c r="A107" s="14" t="s">
        <v>1017</v>
      </c>
      <c r="B107" s="13">
        <v>2913</v>
      </c>
      <c r="C107" s="13">
        <v>3701</v>
      </c>
      <c r="D107" s="13">
        <v>6614</v>
      </c>
      <c r="E107"/>
      <c r="I107" s="14" t="s">
        <v>1017</v>
      </c>
      <c r="J107" s="13">
        <v>63</v>
      </c>
      <c r="K107" s="13">
        <v>263</v>
      </c>
      <c r="L107" s="13">
        <v>981</v>
      </c>
      <c r="M107" s="13">
        <v>557</v>
      </c>
      <c r="N107" s="13">
        <v>2156</v>
      </c>
      <c r="O107" s="13">
        <v>431</v>
      </c>
      <c r="P107" s="13">
        <v>475</v>
      </c>
      <c r="Q107" s="13">
        <v>440</v>
      </c>
      <c r="R107" s="13">
        <v>348</v>
      </c>
      <c r="S107" s="13">
        <v>301</v>
      </c>
      <c r="T107" s="13">
        <v>239</v>
      </c>
      <c r="U107" s="13">
        <v>147</v>
      </c>
      <c r="V107" s="13">
        <v>213</v>
      </c>
      <c r="W107" s="13">
        <v>6614</v>
      </c>
      <c r="X107" s="13">
        <f t="shared" si="12"/>
        <v>2713</v>
      </c>
      <c r="Y107" s="13">
        <f t="shared" si="13"/>
        <v>1346</v>
      </c>
      <c r="Z107" s="13">
        <f t="shared" si="9"/>
        <v>1248</v>
      </c>
      <c r="AC107" s="193" t="s">
        <v>922</v>
      </c>
      <c r="AD107" s="630"/>
      <c r="AE107" s="630"/>
      <c r="AF107" s="630"/>
      <c r="AG107" s="630">
        <v>22</v>
      </c>
      <c r="AH107" s="630">
        <v>1914</v>
      </c>
      <c r="AI107" s="630"/>
      <c r="AJ107" s="630">
        <v>4</v>
      </c>
      <c r="AK107" s="630">
        <v>1</v>
      </c>
      <c r="AL107" s="630">
        <v>203</v>
      </c>
      <c r="AM107" s="630"/>
      <c r="AN107" s="630"/>
      <c r="AO107" s="630"/>
      <c r="AP107" s="630"/>
      <c r="AQ107" s="630"/>
      <c r="AR107" s="630">
        <v>619</v>
      </c>
      <c r="AS107" s="630"/>
      <c r="AT107" s="630"/>
      <c r="AU107" s="630"/>
      <c r="AV107" s="630"/>
      <c r="AW107" s="630"/>
      <c r="AX107" s="630"/>
      <c r="AY107" s="630"/>
      <c r="AZ107" s="630">
        <v>5</v>
      </c>
      <c r="BA107" s="630"/>
      <c r="BB107" s="13">
        <v>2768</v>
      </c>
      <c r="BC107"/>
      <c r="BD107" s="13"/>
      <c r="BE107" s="14" t="s">
        <v>1017</v>
      </c>
      <c r="BF107" s="13">
        <v>650</v>
      </c>
      <c r="BG107" s="13">
        <v>574</v>
      </c>
      <c r="BH107" s="13">
        <v>1224</v>
      </c>
      <c r="BJ107" s="14" t="s">
        <v>1017</v>
      </c>
      <c r="BK107" s="13">
        <v>619</v>
      </c>
      <c r="BL107" s="13">
        <v>604</v>
      </c>
      <c r="BM107" s="13">
        <v>1</v>
      </c>
      <c r="BN107" s="13">
        <v>1224</v>
      </c>
      <c r="BP107" s="13"/>
      <c r="BQ107" s="14" t="s">
        <v>1017</v>
      </c>
      <c r="BR107" s="13">
        <v>9</v>
      </c>
      <c r="BS107" s="13">
        <v>67</v>
      </c>
      <c r="BT107" s="13">
        <v>191</v>
      </c>
      <c r="BU107" s="13">
        <v>77</v>
      </c>
      <c r="BV107" s="13">
        <v>509</v>
      </c>
      <c r="BW107" s="13">
        <v>74</v>
      </c>
      <c r="BX107" s="13">
        <v>69</v>
      </c>
      <c r="BY107" s="13">
        <v>74</v>
      </c>
      <c r="BZ107" s="13"/>
      <c r="CA107" s="13">
        <v>35</v>
      </c>
      <c r="CB107" s="13">
        <v>25</v>
      </c>
      <c r="CC107" s="13">
        <v>21</v>
      </c>
      <c r="CD107" s="13">
        <v>22</v>
      </c>
      <c r="CE107" s="13">
        <v>51</v>
      </c>
      <c r="CF107" s="13">
        <v>1224</v>
      </c>
      <c r="CG107" s="13">
        <f t="shared" si="10"/>
        <v>217</v>
      </c>
      <c r="CH107" s="361">
        <f t="shared" si="11"/>
        <v>103</v>
      </c>
    </row>
    <row r="108" spans="1:86">
      <c r="A108" s="14" t="s">
        <v>1018</v>
      </c>
      <c r="B108" s="13">
        <v>8574</v>
      </c>
      <c r="C108" s="13">
        <v>5867</v>
      </c>
      <c r="D108" s="13">
        <v>14441</v>
      </c>
      <c r="E108"/>
      <c r="I108" s="14" t="s">
        <v>1018</v>
      </c>
      <c r="J108" s="13">
        <v>182</v>
      </c>
      <c r="K108" s="13">
        <v>920</v>
      </c>
      <c r="L108" s="13">
        <v>2704</v>
      </c>
      <c r="M108" s="13">
        <v>1261</v>
      </c>
      <c r="N108" s="13">
        <v>4864</v>
      </c>
      <c r="O108" s="13">
        <v>870</v>
      </c>
      <c r="P108" s="13">
        <v>878</v>
      </c>
      <c r="Q108" s="13">
        <v>707</v>
      </c>
      <c r="R108" s="13">
        <v>601</v>
      </c>
      <c r="S108" s="13">
        <v>498</v>
      </c>
      <c r="T108" s="13">
        <v>324</v>
      </c>
      <c r="U108" s="13">
        <v>280</v>
      </c>
      <c r="V108" s="13">
        <v>352</v>
      </c>
      <c r="W108" s="13">
        <v>14441</v>
      </c>
      <c r="X108" s="13">
        <f t="shared" si="12"/>
        <v>6125</v>
      </c>
      <c r="Y108" s="13">
        <f t="shared" si="13"/>
        <v>2455</v>
      </c>
      <c r="Z108" s="13">
        <f t="shared" si="9"/>
        <v>2055</v>
      </c>
      <c r="AC108" s="193" t="s">
        <v>934</v>
      </c>
      <c r="AD108" s="630">
        <v>4</v>
      </c>
      <c r="AE108" s="630">
        <v>10</v>
      </c>
      <c r="AF108" s="630"/>
      <c r="AG108" s="630">
        <v>11</v>
      </c>
      <c r="AH108" s="630">
        <v>5306</v>
      </c>
      <c r="AI108" s="630">
        <v>9</v>
      </c>
      <c r="AJ108" s="630">
        <v>158</v>
      </c>
      <c r="AK108" s="630">
        <v>3</v>
      </c>
      <c r="AL108" s="630">
        <v>455</v>
      </c>
      <c r="AM108" s="630"/>
      <c r="AN108" s="630"/>
      <c r="AO108" s="630"/>
      <c r="AP108" s="630">
        <v>2</v>
      </c>
      <c r="AQ108" s="630">
        <v>1</v>
      </c>
      <c r="AR108" s="630">
        <v>611</v>
      </c>
      <c r="AS108" s="630">
        <v>2</v>
      </c>
      <c r="AT108" s="630">
        <v>1</v>
      </c>
      <c r="AU108" s="630">
        <v>2</v>
      </c>
      <c r="AV108" s="630">
        <v>4</v>
      </c>
      <c r="AW108" s="630"/>
      <c r="AX108" s="630"/>
      <c r="AY108" s="630">
        <v>4</v>
      </c>
      <c r="AZ108" s="630"/>
      <c r="BA108" s="630"/>
      <c r="BB108" s="13">
        <v>6583</v>
      </c>
      <c r="BC108"/>
      <c r="BD108" s="13"/>
      <c r="BE108" s="14" t="s">
        <v>1018</v>
      </c>
      <c r="BF108" s="13">
        <v>5341</v>
      </c>
      <c r="BG108" s="13">
        <v>6148</v>
      </c>
      <c r="BH108" s="13">
        <v>11489</v>
      </c>
      <c r="BJ108" s="14" t="s">
        <v>1018</v>
      </c>
      <c r="BK108" s="13">
        <v>5404</v>
      </c>
      <c r="BL108" s="13">
        <v>6069</v>
      </c>
      <c r="BM108" s="13">
        <v>16</v>
      </c>
      <c r="BN108" s="13">
        <v>11489</v>
      </c>
      <c r="BP108" s="13"/>
      <c r="BQ108" s="14" t="s">
        <v>1018</v>
      </c>
      <c r="BR108" s="13">
        <v>187</v>
      </c>
      <c r="BS108" s="13">
        <v>739</v>
      </c>
      <c r="BT108" s="13">
        <v>1857</v>
      </c>
      <c r="BU108" s="13">
        <v>741</v>
      </c>
      <c r="BV108" s="13">
        <v>4841</v>
      </c>
      <c r="BW108" s="13">
        <v>665</v>
      </c>
      <c r="BX108" s="13">
        <v>675</v>
      </c>
      <c r="BY108" s="13">
        <v>494</v>
      </c>
      <c r="BZ108" s="13"/>
      <c r="CA108" s="13">
        <v>319</v>
      </c>
      <c r="CB108" s="13">
        <v>206</v>
      </c>
      <c r="CC108" s="13">
        <v>153</v>
      </c>
      <c r="CD108" s="13">
        <v>190</v>
      </c>
      <c r="CE108" s="13">
        <v>422</v>
      </c>
      <c r="CF108" s="13">
        <v>11489</v>
      </c>
      <c r="CG108" s="13">
        <f t="shared" si="10"/>
        <v>1834</v>
      </c>
      <c r="CH108" s="361">
        <f t="shared" si="11"/>
        <v>868</v>
      </c>
    </row>
    <row r="109" spans="1:86">
      <c r="A109" s="14" t="s">
        <v>1019</v>
      </c>
      <c r="B109" s="13">
        <v>19477</v>
      </c>
      <c r="C109" s="13">
        <v>4081</v>
      </c>
      <c r="D109" s="13">
        <v>23558</v>
      </c>
      <c r="E109"/>
      <c r="I109" s="14" t="s">
        <v>1019</v>
      </c>
      <c r="J109" s="13">
        <v>310</v>
      </c>
      <c r="K109" s="13">
        <v>1596</v>
      </c>
      <c r="L109" s="13">
        <v>5043</v>
      </c>
      <c r="M109" s="13">
        <v>2293</v>
      </c>
      <c r="N109" s="13">
        <v>8231</v>
      </c>
      <c r="O109" s="13">
        <v>1262</v>
      </c>
      <c r="P109" s="13">
        <v>1294</v>
      </c>
      <c r="Q109" s="13">
        <v>1137</v>
      </c>
      <c r="R109" s="13">
        <v>799</v>
      </c>
      <c r="S109" s="13">
        <v>565</v>
      </c>
      <c r="T109" s="13">
        <v>426</v>
      </c>
      <c r="U109" s="13">
        <v>276</v>
      </c>
      <c r="V109" s="13">
        <v>326</v>
      </c>
      <c r="W109" s="13">
        <v>23558</v>
      </c>
      <c r="X109" s="13">
        <f t="shared" si="12"/>
        <v>10524</v>
      </c>
      <c r="Y109" s="13">
        <f t="shared" si="13"/>
        <v>3693</v>
      </c>
      <c r="Z109" s="13">
        <f t="shared" si="9"/>
        <v>2392</v>
      </c>
      <c r="AC109" s="193" t="s">
        <v>935</v>
      </c>
      <c r="AD109" s="630">
        <v>66</v>
      </c>
      <c r="AE109" s="630">
        <v>3</v>
      </c>
      <c r="AF109" s="630"/>
      <c r="AG109" s="630">
        <v>5</v>
      </c>
      <c r="AH109" s="630">
        <v>6998</v>
      </c>
      <c r="AI109" s="630">
        <v>3</v>
      </c>
      <c r="AJ109" s="630">
        <v>380</v>
      </c>
      <c r="AK109" s="630">
        <v>10</v>
      </c>
      <c r="AL109" s="630">
        <v>6455</v>
      </c>
      <c r="AM109" s="630"/>
      <c r="AN109" s="630"/>
      <c r="AO109" s="630"/>
      <c r="AP109" s="630">
        <v>27</v>
      </c>
      <c r="AQ109" s="630">
        <v>5</v>
      </c>
      <c r="AR109" s="630">
        <v>83</v>
      </c>
      <c r="AS109" s="630">
        <v>2</v>
      </c>
      <c r="AT109" s="630">
        <v>10</v>
      </c>
      <c r="AU109" s="630"/>
      <c r="AV109" s="630">
        <v>1</v>
      </c>
      <c r="AW109" s="630"/>
      <c r="AX109" s="630"/>
      <c r="AY109" s="630">
        <v>3</v>
      </c>
      <c r="AZ109" s="630"/>
      <c r="BA109" s="630"/>
      <c r="BB109" s="13">
        <v>14051</v>
      </c>
      <c r="BC109"/>
      <c r="BD109" s="13"/>
      <c r="BE109" s="14" t="s">
        <v>1019</v>
      </c>
      <c r="BF109" s="13">
        <v>7906</v>
      </c>
      <c r="BG109" s="13">
        <v>6111</v>
      </c>
      <c r="BH109" s="13">
        <v>14017</v>
      </c>
      <c r="BJ109" s="14" t="s">
        <v>1019</v>
      </c>
      <c r="BK109" s="13">
        <v>7241</v>
      </c>
      <c r="BL109" s="13">
        <v>6773</v>
      </c>
      <c r="BM109" s="13">
        <v>3</v>
      </c>
      <c r="BN109" s="13">
        <v>14017</v>
      </c>
      <c r="BP109" s="13"/>
      <c r="BQ109" s="14" t="s">
        <v>1019</v>
      </c>
      <c r="BR109" s="13">
        <v>155</v>
      </c>
      <c r="BS109" s="13">
        <v>798</v>
      </c>
      <c r="BT109" s="13">
        <v>2317</v>
      </c>
      <c r="BU109" s="13">
        <v>870</v>
      </c>
      <c r="BV109" s="13">
        <v>6882</v>
      </c>
      <c r="BW109" s="13">
        <v>793</v>
      </c>
      <c r="BX109" s="13">
        <v>738</v>
      </c>
      <c r="BY109" s="13">
        <v>568</v>
      </c>
      <c r="BZ109" s="13"/>
      <c r="CA109" s="13">
        <v>215</v>
      </c>
      <c r="CB109" s="13">
        <v>121</v>
      </c>
      <c r="CC109" s="13">
        <v>98</v>
      </c>
      <c r="CD109" s="13">
        <v>98</v>
      </c>
      <c r="CE109" s="13">
        <v>364</v>
      </c>
      <c r="CF109" s="13">
        <v>14017</v>
      </c>
      <c r="CG109" s="13">
        <f t="shared" si="10"/>
        <v>2099</v>
      </c>
      <c r="CH109" s="361">
        <f t="shared" si="11"/>
        <v>532</v>
      </c>
    </row>
    <row r="110" spans="1:86">
      <c r="A110" s="14" t="s">
        <v>1020</v>
      </c>
      <c r="B110" s="13">
        <v>10096</v>
      </c>
      <c r="C110" s="13">
        <v>13446</v>
      </c>
      <c r="D110" s="13">
        <v>23542</v>
      </c>
      <c r="E110"/>
      <c r="I110" s="14" t="s">
        <v>1020</v>
      </c>
      <c r="J110" s="13">
        <v>276</v>
      </c>
      <c r="K110" s="13">
        <v>1174</v>
      </c>
      <c r="L110" s="13">
        <v>4121</v>
      </c>
      <c r="M110" s="13">
        <v>2006</v>
      </c>
      <c r="N110" s="13">
        <v>8135</v>
      </c>
      <c r="O110" s="13">
        <v>1335</v>
      </c>
      <c r="P110" s="13">
        <v>1340</v>
      </c>
      <c r="Q110" s="13">
        <v>1322</v>
      </c>
      <c r="R110" s="13">
        <v>1092</v>
      </c>
      <c r="S110" s="13">
        <v>906</v>
      </c>
      <c r="T110" s="13">
        <v>684</v>
      </c>
      <c r="U110" s="13">
        <v>511</v>
      </c>
      <c r="V110" s="13">
        <v>640</v>
      </c>
      <c r="W110" s="13">
        <v>23542</v>
      </c>
      <c r="X110" s="13">
        <f t="shared" si="12"/>
        <v>10141</v>
      </c>
      <c r="Y110" s="13">
        <f t="shared" si="13"/>
        <v>3997</v>
      </c>
      <c r="Z110" s="13">
        <f t="shared" si="9"/>
        <v>3833</v>
      </c>
      <c r="AC110" s="193" t="s">
        <v>936</v>
      </c>
      <c r="AD110" s="630">
        <v>73</v>
      </c>
      <c r="AE110" s="630">
        <v>14</v>
      </c>
      <c r="AF110" s="630">
        <v>3</v>
      </c>
      <c r="AG110" s="630">
        <v>3</v>
      </c>
      <c r="AH110" s="630">
        <v>15717</v>
      </c>
      <c r="AI110" s="630">
        <v>4</v>
      </c>
      <c r="AJ110" s="630">
        <v>311</v>
      </c>
      <c r="AK110" s="630">
        <v>20</v>
      </c>
      <c r="AL110" s="630">
        <v>1385</v>
      </c>
      <c r="AM110" s="630">
        <v>3</v>
      </c>
      <c r="AN110" s="630"/>
      <c r="AO110" s="630"/>
      <c r="AP110" s="630"/>
      <c r="AQ110" s="630">
        <v>1</v>
      </c>
      <c r="AR110" s="630">
        <v>1220</v>
      </c>
      <c r="AS110" s="630">
        <v>15</v>
      </c>
      <c r="AT110" s="630">
        <v>136</v>
      </c>
      <c r="AU110" s="630">
        <v>21</v>
      </c>
      <c r="AV110" s="630">
        <v>34</v>
      </c>
      <c r="AW110" s="630"/>
      <c r="AX110" s="630"/>
      <c r="AY110" s="630">
        <v>30</v>
      </c>
      <c r="AZ110" s="630"/>
      <c r="BA110" s="630"/>
      <c r="BB110" s="13">
        <v>18990</v>
      </c>
      <c r="BC110"/>
      <c r="BD110" s="13"/>
      <c r="BE110" s="14" t="s">
        <v>1020</v>
      </c>
      <c r="BF110" s="13">
        <v>3048</v>
      </c>
      <c r="BG110" s="13">
        <v>2661</v>
      </c>
      <c r="BH110" s="13">
        <v>5709</v>
      </c>
      <c r="BJ110" s="14" t="s">
        <v>1020</v>
      </c>
      <c r="BK110" s="13">
        <v>3154</v>
      </c>
      <c r="BL110" s="13">
        <v>2554</v>
      </c>
      <c r="BM110" s="13">
        <v>1</v>
      </c>
      <c r="BN110" s="13">
        <v>5709</v>
      </c>
      <c r="BP110" s="13"/>
      <c r="BQ110" s="14" t="s">
        <v>1020</v>
      </c>
      <c r="BR110" s="13">
        <v>50</v>
      </c>
      <c r="BS110" s="13">
        <v>235</v>
      </c>
      <c r="BT110" s="13">
        <v>778</v>
      </c>
      <c r="BU110" s="13">
        <v>401</v>
      </c>
      <c r="BV110" s="13">
        <v>2464</v>
      </c>
      <c r="BW110" s="13">
        <v>360</v>
      </c>
      <c r="BX110" s="13">
        <v>387</v>
      </c>
      <c r="BY110" s="13">
        <v>322</v>
      </c>
      <c r="BZ110" s="13"/>
      <c r="CA110" s="13">
        <v>147</v>
      </c>
      <c r="CB110" s="13">
        <v>117</v>
      </c>
      <c r="CC110" s="13">
        <v>94</v>
      </c>
      <c r="CD110" s="13">
        <v>119</v>
      </c>
      <c r="CE110" s="13">
        <v>235</v>
      </c>
      <c r="CF110" s="13">
        <v>5709</v>
      </c>
      <c r="CG110" s="13">
        <f t="shared" si="10"/>
        <v>1069</v>
      </c>
      <c r="CH110" s="361">
        <f t="shared" si="11"/>
        <v>477</v>
      </c>
    </row>
    <row r="111" spans="1:86">
      <c r="A111" s="14" t="s">
        <v>1021</v>
      </c>
      <c r="B111" s="13">
        <v>3448</v>
      </c>
      <c r="C111" s="13">
        <v>4096</v>
      </c>
      <c r="D111" s="13">
        <v>7544</v>
      </c>
      <c r="E111"/>
      <c r="I111" s="14" t="s">
        <v>1021</v>
      </c>
      <c r="J111" s="13">
        <v>85</v>
      </c>
      <c r="K111" s="13">
        <v>342</v>
      </c>
      <c r="L111" s="13">
        <v>1133</v>
      </c>
      <c r="M111" s="13">
        <v>650</v>
      </c>
      <c r="N111" s="13">
        <v>2566</v>
      </c>
      <c r="O111" s="13">
        <v>476</v>
      </c>
      <c r="P111" s="13">
        <v>508</v>
      </c>
      <c r="Q111" s="13">
        <v>430</v>
      </c>
      <c r="R111" s="13">
        <v>410</v>
      </c>
      <c r="S111" s="13">
        <v>285</v>
      </c>
      <c r="T111" s="13">
        <v>238</v>
      </c>
      <c r="U111" s="13">
        <v>170</v>
      </c>
      <c r="V111" s="13">
        <v>251</v>
      </c>
      <c r="W111" s="13">
        <v>7544</v>
      </c>
      <c r="X111" s="13">
        <f t="shared" si="12"/>
        <v>3216</v>
      </c>
      <c r="Y111" s="13">
        <f t="shared" si="13"/>
        <v>1414</v>
      </c>
      <c r="Z111" s="13">
        <f t="shared" si="9"/>
        <v>1354</v>
      </c>
      <c r="AC111" s="193" t="s">
        <v>945</v>
      </c>
      <c r="AD111" s="630">
        <v>1</v>
      </c>
      <c r="AE111" s="630">
        <v>1</v>
      </c>
      <c r="AF111" s="630"/>
      <c r="AG111" s="630">
        <v>3</v>
      </c>
      <c r="AH111" s="630">
        <v>3564</v>
      </c>
      <c r="AI111" s="630"/>
      <c r="AJ111" s="630">
        <v>32</v>
      </c>
      <c r="AK111" s="630">
        <v>1</v>
      </c>
      <c r="AL111" s="630">
        <v>86</v>
      </c>
      <c r="AM111" s="630"/>
      <c r="AN111" s="630">
        <v>2</v>
      </c>
      <c r="AO111" s="630"/>
      <c r="AP111" s="630">
        <v>6</v>
      </c>
      <c r="AQ111" s="630"/>
      <c r="AR111" s="630">
        <v>4</v>
      </c>
      <c r="AS111" s="630">
        <v>15</v>
      </c>
      <c r="AT111" s="630"/>
      <c r="AU111" s="630"/>
      <c r="AV111" s="630"/>
      <c r="AW111" s="630"/>
      <c r="AX111" s="630"/>
      <c r="AY111" s="630">
        <v>1</v>
      </c>
      <c r="AZ111" s="630"/>
      <c r="BA111" s="630"/>
      <c r="BB111" s="13">
        <v>3716</v>
      </c>
      <c r="BC111"/>
      <c r="BD111" s="13"/>
      <c r="BE111" s="14" t="s">
        <v>1021</v>
      </c>
      <c r="BF111" s="13">
        <v>1457</v>
      </c>
      <c r="BG111" s="13">
        <v>1270</v>
      </c>
      <c r="BH111" s="13">
        <v>2727</v>
      </c>
      <c r="BJ111" s="14" t="s">
        <v>1021</v>
      </c>
      <c r="BK111" s="13">
        <v>1444</v>
      </c>
      <c r="BL111" s="13">
        <v>1280</v>
      </c>
      <c r="BM111" s="13">
        <v>3</v>
      </c>
      <c r="BN111" s="13">
        <v>2727</v>
      </c>
      <c r="BP111" s="13"/>
      <c r="BQ111" s="14" t="s">
        <v>1021</v>
      </c>
      <c r="BR111" s="13">
        <v>23</v>
      </c>
      <c r="BS111" s="13">
        <v>105</v>
      </c>
      <c r="BT111" s="13">
        <v>385</v>
      </c>
      <c r="BU111" s="13">
        <v>171</v>
      </c>
      <c r="BV111" s="13">
        <v>1091</v>
      </c>
      <c r="BW111" s="13">
        <v>209</v>
      </c>
      <c r="BX111" s="13">
        <v>227</v>
      </c>
      <c r="BY111" s="13">
        <v>169</v>
      </c>
      <c r="BZ111" s="13"/>
      <c r="CA111" s="13">
        <v>73</v>
      </c>
      <c r="CB111" s="13">
        <v>64</v>
      </c>
      <c r="CC111" s="13">
        <v>36</v>
      </c>
      <c r="CD111" s="13">
        <v>50</v>
      </c>
      <c r="CE111" s="13">
        <v>124</v>
      </c>
      <c r="CF111" s="13">
        <v>2727</v>
      </c>
      <c r="CG111" s="13">
        <f t="shared" si="10"/>
        <v>605</v>
      </c>
      <c r="CH111" s="361">
        <f t="shared" si="11"/>
        <v>223</v>
      </c>
    </row>
    <row r="112" spans="1:86">
      <c r="A112" s="14" t="s">
        <v>1022</v>
      </c>
      <c r="B112" s="13">
        <v>4047</v>
      </c>
      <c r="C112" s="13">
        <v>4991</v>
      </c>
      <c r="D112" s="13">
        <v>9038</v>
      </c>
      <c r="E112"/>
      <c r="I112" s="14" t="s">
        <v>1022</v>
      </c>
      <c r="J112" s="13">
        <v>68</v>
      </c>
      <c r="K112" s="13">
        <v>418</v>
      </c>
      <c r="L112" s="13">
        <v>1233</v>
      </c>
      <c r="M112" s="13">
        <v>777</v>
      </c>
      <c r="N112" s="13">
        <v>2644</v>
      </c>
      <c r="O112" s="13">
        <v>641</v>
      </c>
      <c r="P112" s="13">
        <v>633</v>
      </c>
      <c r="Q112" s="13">
        <v>588</v>
      </c>
      <c r="R112" s="13">
        <v>551</v>
      </c>
      <c r="S112" s="13">
        <v>465</v>
      </c>
      <c r="T112" s="13">
        <v>378</v>
      </c>
      <c r="U112" s="13">
        <v>276</v>
      </c>
      <c r="V112" s="13">
        <v>366</v>
      </c>
      <c r="W112" s="13">
        <v>9038</v>
      </c>
      <c r="X112" s="13">
        <f t="shared" si="12"/>
        <v>3421</v>
      </c>
      <c r="Y112" s="13">
        <f t="shared" si="13"/>
        <v>1862</v>
      </c>
      <c r="Z112" s="13">
        <f t="shared" si="9"/>
        <v>2036</v>
      </c>
      <c r="AC112" s="193" t="s">
        <v>954</v>
      </c>
      <c r="AD112" s="630">
        <v>15</v>
      </c>
      <c r="AE112" s="630">
        <v>8</v>
      </c>
      <c r="AF112" s="630"/>
      <c r="AG112" s="630">
        <v>19</v>
      </c>
      <c r="AH112" s="630">
        <v>12742</v>
      </c>
      <c r="AI112" s="630"/>
      <c r="AJ112" s="630">
        <v>121</v>
      </c>
      <c r="AK112" s="630">
        <v>7</v>
      </c>
      <c r="AL112" s="630">
        <v>708</v>
      </c>
      <c r="AM112" s="630">
        <v>1</v>
      </c>
      <c r="AN112" s="630"/>
      <c r="AO112" s="630"/>
      <c r="AP112" s="630">
        <v>154</v>
      </c>
      <c r="AQ112" s="630">
        <v>4</v>
      </c>
      <c r="AR112" s="630">
        <v>77</v>
      </c>
      <c r="AS112" s="630">
        <v>10</v>
      </c>
      <c r="AT112" s="630">
        <v>15</v>
      </c>
      <c r="AU112" s="630">
        <v>1</v>
      </c>
      <c r="AV112" s="630">
        <v>1</v>
      </c>
      <c r="AW112" s="630"/>
      <c r="AX112" s="630"/>
      <c r="AY112" s="630">
        <v>7</v>
      </c>
      <c r="AZ112" s="630"/>
      <c r="BA112" s="630"/>
      <c r="BB112" s="13">
        <v>13890</v>
      </c>
      <c r="BC112"/>
      <c r="BD112" s="13"/>
      <c r="BE112" s="14" t="s">
        <v>1022</v>
      </c>
      <c r="BF112" s="13">
        <v>2139</v>
      </c>
      <c r="BG112" s="13">
        <v>1928</v>
      </c>
      <c r="BH112" s="13">
        <v>4067</v>
      </c>
      <c r="BJ112" s="14" t="s">
        <v>1022</v>
      </c>
      <c r="BK112" s="13">
        <v>2100</v>
      </c>
      <c r="BL112" s="13">
        <v>1965</v>
      </c>
      <c r="BM112" s="13">
        <v>2</v>
      </c>
      <c r="BN112" s="13">
        <v>4067</v>
      </c>
      <c r="BP112" s="13"/>
      <c r="BQ112" s="14" t="s">
        <v>1022</v>
      </c>
      <c r="BR112" s="13">
        <v>22</v>
      </c>
      <c r="BS112" s="13">
        <v>146</v>
      </c>
      <c r="BT112" s="13">
        <v>565</v>
      </c>
      <c r="BU112" s="13">
        <v>296</v>
      </c>
      <c r="BV112" s="13">
        <v>1613</v>
      </c>
      <c r="BW112" s="13">
        <v>314</v>
      </c>
      <c r="BX112" s="13">
        <v>293</v>
      </c>
      <c r="BY112" s="13">
        <v>238</v>
      </c>
      <c r="BZ112" s="13"/>
      <c r="CA112" s="13">
        <v>148</v>
      </c>
      <c r="CB112" s="13">
        <v>105</v>
      </c>
      <c r="CC112" s="13">
        <v>71</v>
      </c>
      <c r="CD112" s="13">
        <v>73</v>
      </c>
      <c r="CE112" s="13">
        <v>183</v>
      </c>
      <c r="CF112" s="13">
        <v>4067</v>
      </c>
      <c r="CG112" s="13">
        <f t="shared" si="10"/>
        <v>845</v>
      </c>
      <c r="CH112" s="361">
        <f t="shared" si="11"/>
        <v>397</v>
      </c>
    </row>
    <row r="113" spans="1:86">
      <c r="A113" s="14" t="s">
        <v>1023</v>
      </c>
      <c r="B113" s="13">
        <v>19018</v>
      </c>
      <c r="C113" s="13">
        <v>12010</v>
      </c>
      <c r="D113" s="13">
        <v>31028</v>
      </c>
      <c r="E113"/>
      <c r="I113" s="14" t="s">
        <v>1023</v>
      </c>
      <c r="J113" s="13">
        <v>454</v>
      </c>
      <c r="K113" s="13">
        <v>2197</v>
      </c>
      <c r="L113" s="13">
        <v>7708</v>
      </c>
      <c r="M113" s="13">
        <v>3064</v>
      </c>
      <c r="N113" s="13">
        <v>11181</v>
      </c>
      <c r="O113" s="13">
        <v>1423</v>
      </c>
      <c r="P113" s="13">
        <v>1304</v>
      </c>
      <c r="Q113" s="13">
        <v>1101</v>
      </c>
      <c r="R113" s="13">
        <v>813</v>
      </c>
      <c r="S113" s="13">
        <v>591</v>
      </c>
      <c r="T113" s="13">
        <v>435</v>
      </c>
      <c r="U113" s="13">
        <v>338</v>
      </c>
      <c r="V113" s="13">
        <v>419</v>
      </c>
      <c r="W113" s="13">
        <v>31028</v>
      </c>
      <c r="X113" s="13">
        <f t="shared" si="12"/>
        <v>14245</v>
      </c>
      <c r="Y113" s="13">
        <f t="shared" si="13"/>
        <v>3828</v>
      </c>
      <c r="Z113" s="13">
        <f t="shared" si="9"/>
        <v>2596</v>
      </c>
      <c r="AC113" s="193" t="s">
        <v>962</v>
      </c>
      <c r="AD113" s="630">
        <v>27</v>
      </c>
      <c r="AE113" s="630">
        <v>1</v>
      </c>
      <c r="AF113" s="630"/>
      <c r="AG113" s="630">
        <v>3</v>
      </c>
      <c r="AH113" s="630">
        <v>7215</v>
      </c>
      <c r="AI113" s="630">
        <v>1</v>
      </c>
      <c r="AJ113" s="630">
        <v>75</v>
      </c>
      <c r="AK113" s="630">
        <v>8</v>
      </c>
      <c r="AL113" s="630">
        <v>185</v>
      </c>
      <c r="AM113" s="630"/>
      <c r="AN113" s="630">
        <v>1</v>
      </c>
      <c r="AO113" s="630"/>
      <c r="AP113" s="630">
        <v>16</v>
      </c>
      <c r="AQ113" s="630">
        <v>5</v>
      </c>
      <c r="AR113" s="630">
        <v>304</v>
      </c>
      <c r="AS113" s="630">
        <v>5</v>
      </c>
      <c r="AT113" s="630"/>
      <c r="AU113" s="630">
        <v>4</v>
      </c>
      <c r="AV113" s="630">
        <v>2</v>
      </c>
      <c r="AW113" s="630"/>
      <c r="AX113" s="630"/>
      <c r="AY113" s="630">
        <v>5</v>
      </c>
      <c r="AZ113" s="630"/>
      <c r="BA113" s="630"/>
      <c r="BB113" s="13">
        <v>7857</v>
      </c>
      <c r="BC113"/>
      <c r="BD113" s="13"/>
      <c r="BE113" s="14" t="s">
        <v>1023</v>
      </c>
      <c r="BF113" s="13">
        <v>1409</v>
      </c>
      <c r="BG113" s="13">
        <v>1028</v>
      </c>
      <c r="BH113" s="13">
        <v>2437</v>
      </c>
      <c r="BJ113" s="14" t="s">
        <v>1023</v>
      </c>
      <c r="BK113" s="13">
        <v>1590</v>
      </c>
      <c r="BL113" s="13">
        <v>844</v>
      </c>
      <c r="BM113" s="13">
        <v>3</v>
      </c>
      <c r="BN113" s="13">
        <v>2437</v>
      </c>
      <c r="BP113" s="13"/>
      <c r="BQ113" s="14" t="s">
        <v>1023</v>
      </c>
      <c r="BR113" s="13">
        <v>14</v>
      </c>
      <c r="BS113" s="13">
        <v>96</v>
      </c>
      <c r="BT113" s="13">
        <v>351</v>
      </c>
      <c r="BU113" s="13">
        <v>127</v>
      </c>
      <c r="BV113" s="13">
        <v>1395</v>
      </c>
      <c r="BW113" s="13">
        <v>157</v>
      </c>
      <c r="BX113" s="13">
        <v>105</v>
      </c>
      <c r="BY113" s="13">
        <v>76</v>
      </c>
      <c r="BZ113" s="13"/>
      <c r="CA113" s="13">
        <v>34</v>
      </c>
      <c r="CB113" s="13">
        <v>11</v>
      </c>
      <c r="CC113" s="13">
        <v>5</v>
      </c>
      <c r="CD113" s="13">
        <v>12</v>
      </c>
      <c r="CE113" s="13">
        <v>54</v>
      </c>
      <c r="CF113" s="13">
        <v>2437</v>
      </c>
      <c r="CG113" s="13">
        <f t="shared" si="10"/>
        <v>338</v>
      </c>
      <c r="CH113" s="361">
        <f t="shared" si="11"/>
        <v>62</v>
      </c>
    </row>
    <row r="114" spans="1:86">
      <c r="A114" s="14" t="s">
        <v>1024</v>
      </c>
      <c r="B114" s="13">
        <v>1496</v>
      </c>
      <c r="C114" s="13">
        <v>1611</v>
      </c>
      <c r="D114" s="13">
        <v>3107</v>
      </c>
      <c r="E114"/>
      <c r="I114" s="14" t="s">
        <v>1024</v>
      </c>
      <c r="J114" s="13">
        <v>33</v>
      </c>
      <c r="K114" s="13">
        <v>154</v>
      </c>
      <c r="L114" s="13">
        <v>442</v>
      </c>
      <c r="M114" s="13">
        <v>308</v>
      </c>
      <c r="N114" s="13">
        <v>1030</v>
      </c>
      <c r="O114" s="13">
        <v>182</v>
      </c>
      <c r="P114" s="13">
        <v>187</v>
      </c>
      <c r="Q114" s="13">
        <v>169</v>
      </c>
      <c r="R114" s="13">
        <v>141</v>
      </c>
      <c r="S114" s="13">
        <v>160</v>
      </c>
      <c r="T114" s="13">
        <v>114</v>
      </c>
      <c r="U114" s="13">
        <v>76</v>
      </c>
      <c r="V114" s="13">
        <v>111</v>
      </c>
      <c r="W114" s="13">
        <v>3107</v>
      </c>
      <c r="X114" s="13">
        <f t="shared" si="12"/>
        <v>1338</v>
      </c>
      <c r="Y114" s="13">
        <f t="shared" si="13"/>
        <v>538</v>
      </c>
      <c r="Z114" s="13">
        <f t="shared" si="9"/>
        <v>602</v>
      </c>
      <c r="AC114" s="193" t="s">
        <v>972</v>
      </c>
      <c r="AD114" s="630">
        <v>1</v>
      </c>
      <c r="AE114" s="630"/>
      <c r="AF114" s="630"/>
      <c r="AG114" s="630">
        <v>3</v>
      </c>
      <c r="AH114" s="630">
        <v>2080</v>
      </c>
      <c r="AI114" s="630"/>
      <c r="AJ114" s="630">
        <v>28</v>
      </c>
      <c r="AK114" s="630">
        <v>1</v>
      </c>
      <c r="AL114" s="630">
        <v>159</v>
      </c>
      <c r="AM114" s="630"/>
      <c r="AN114" s="630"/>
      <c r="AO114" s="630"/>
      <c r="AP114" s="630">
        <v>6</v>
      </c>
      <c r="AQ114" s="630"/>
      <c r="AR114" s="630">
        <v>556</v>
      </c>
      <c r="AS114" s="630"/>
      <c r="AT114" s="630"/>
      <c r="AU114" s="630">
        <v>1</v>
      </c>
      <c r="AV114" s="630">
        <v>1</v>
      </c>
      <c r="AW114" s="630"/>
      <c r="AX114" s="630">
        <v>1</v>
      </c>
      <c r="AY114" s="630"/>
      <c r="AZ114" s="630"/>
      <c r="BA114" s="630"/>
      <c r="BB114" s="13">
        <v>2837</v>
      </c>
      <c r="BC114"/>
      <c r="BD114" s="13"/>
      <c r="BE114" s="14" t="s">
        <v>1024</v>
      </c>
      <c r="BF114" s="13">
        <v>1035</v>
      </c>
      <c r="BG114" s="13">
        <v>824</v>
      </c>
      <c r="BH114" s="13">
        <v>1859</v>
      </c>
      <c r="BJ114" s="14" t="s">
        <v>1024</v>
      </c>
      <c r="BK114" s="13">
        <v>930</v>
      </c>
      <c r="BL114" s="13">
        <v>925</v>
      </c>
      <c r="BM114" s="13">
        <v>4</v>
      </c>
      <c r="BN114" s="13">
        <v>1859</v>
      </c>
      <c r="BP114" s="13"/>
      <c r="BQ114" s="14" t="s">
        <v>1024</v>
      </c>
      <c r="BR114" s="13">
        <v>18</v>
      </c>
      <c r="BS114" s="13">
        <v>67</v>
      </c>
      <c r="BT114" s="13">
        <v>274</v>
      </c>
      <c r="BU114" s="13">
        <v>168</v>
      </c>
      <c r="BV114" s="13">
        <v>805</v>
      </c>
      <c r="BW114" s="13">
        <v>156</v>
      </c>
      <c r="BX114" s="13">
        <v>123</v>
      </c>
      <c r="BY114" s="13">
        <v>85</v>
      </c>
      <c r="BZ114" s="13"/>
      <c r="CA114" s="13">
        <v>47</v>
      </c>
      <c r="CB114" s="13">
        <v>23</v>
      </c>
      <c r="CC114" s="13">
        <v>21</v>
      </c>
      <c r="CD114" s="13">
        <v>21</v>
      </c>
      <c r="CE114" s="13">
        <v>51</v>
      </c>
      <c r="CF114" s="13">
        <v>1859</v>
      </c>
      <c r="CG114" s="13">
        <f t="shared" si="10"/>
        <v>364</v>
      </c>
      <c r="CH114" s="361">
        <f t="shared" si="11"/>
        <v>112</v>
      </c>
    </row>
    <row r="115" spans="1:86">
      <c r="A115" s="14" t="s">
        <v>1025</v>
      </c>
      <c r="B115" s="13">
        <v>1660</v>
      </c>
      <c r="C115" s="13">
        <v>2069</v>
      </c>
      <c r="D115" s="13">
        <v>3729</v>
      </c>
      <c r="E115"/>
      <c r="I115" s="14" t="s">
        <v>1025</v>
      </c>
      <c r="J115" s="13">
        <v>31</v>
      </c>
      <c r="K115" s="13">
        <v>113</v>
      </c>
      <c r="L115" s="13">
        <v>443</v>
      </c>
      <c r="M115" s="13">
        <v>265</v>
      </c>
      <c r="N115" s="13">
        <v>997</v>
      </c>
      <c r="O115" s="13">
        <v>246</v>
      </c>
      <c r="P115" s="13">
        <v>330</v>
      </c>
      <c r="Q115" s="13">
        <v>276</v>
      </c>
      <c r="R115" s="13">
        <v>276</v>
      </c>
      <c r="S115" s="13">
        <v>216</v>
      </c>
      <c r="T115" s="13">
        <v>204</v>
      </c>
      <c r="U115" s="13">
        <v>130</v>
      </c>
      <c r="V115" s="13">
        <v>202</v>
      </c>
      <c r="W115" s="13">
        <v>3729</v>
      </c>
      <c r="X115" s="13">
        <f t="shared" si="12"/>
        <v>1262</v>
      </c>
      <c r="Y115" s="13">
        <f t="shared" si="13"/>
        <v>852</v>
      </c>
      <c r="Z115" s="13">
        <f t="shared" si="9"/>
        <v>1028</v>
      </c>
      <c r="AC115" s="193" t="s">
        <v>975</v>
      </c>
      <c r="AD115" s="630">
        <v>31</v>
      </c>
      <c r="AE115" s="630">
        <v>26</v>
      </c>
      <c r="AF115" s="630">
        <v>3</v>
      </c>
      <c r="AG115" s="630">
        <v>40</v>
      </c>
      <c r="AH115" s="630">
        <v>6763</v>
      </c>
      <c r="AI115" s="630">
        <v>2</v>
      </c>
      <c r="AJ115" s="630">
        <v>117</v>
      </c>
      <c r="AK115" s="630">
        <v>3</v>
      </c>
      <c r="AL115" s="630">
        <v>343</v>
      </c>
      <c r="AM115" s="630">
        <v>2</v>
      </c>
      <c r="AN115" s="630"/>
      <c r="AO115" s="630"/>
      <c r="AP115" s="630">
        <v>127</v>
      </c>
      <c r="AQ115" s="630">
        <v>1</v>
      </c>
      <c r="AR115" s="630">
        <v>664</v>
      </c>
      <c r="AS115" s="630">
        <v>11</v>
      </c>
      <c r="AT115" s="630">
        <v>1461</v>
      </c>
      <c r="AU115" s="630">
        <v>2</v>
      </c>
      <c r="AV115" s="630">
        <v>11</v>
      </c>
      <c r="AW115" s="630"/>
      <c r="AX115" s="630"/>
      <c r="AY115" s="630">
        <v>2</v>
      </c>
      <c r="AZ115" s="630"/>
      <c r="BA115" s="630"/>
      <c r="BB115" s="13">
        <v>9609</v>
      </c>
      <c r="BC115"/>
      <c r="BD115" s="13"/>
      <c r="BE115" s="14" t="s">
        <v>1025</v>
      </c>
      <c r="BF115" s="13">
        <v>1816</v>
      </c>
      <c r="BG115" s="13">
        <v>1631</v>
      </c>
      <c r="BH115" s="13">
        <v>3447</v>
      </c>
      <c r="BJ115" s="14" t="s">
        <v>1025</v>
      </c>
      <c r="BK115" s="13">
        <v>1702</v>
      </c>
      <c r="BL115" s="13">
        <v>1741</v>
      </c>
      <c r="BM115" s="13">
        <v>4</v>
      </c>
      <c r="BN115" s="13">
        <v>3447</v>
      </c>
      <c r="BP115" s="13"/>
      <c r="BQ115" s="14" t="s">
        <v>1025</v>
      </c>
      <c r="BR115" s="13">
        <v>24</v>
      </c>
      <c r="BS115" s="13">
        <v>132</v>
      </c>
      <c r="BT115" s="13">
        <v>495</v>
      </c>
      <c r="BU115" s="13">
        <v>254</v>
      </c>
      <c r="BV115" s="13">
        <v>1271</v>
      </c>
      <c r="BW115" s="13">
        <v>281</v>
      </c>
      <c r="BX115" s="13">
        <v>259</v>
      </c>
      <c r="BY115" s="13">
        <v>215</v>
      </c>
      <c r="BZ115" s="13"/>
      <c r="CA115" s="13">
        <v>138</v>
      </c>
      <c r="CB115" s="13">
        <v>74</v>
      </c>
      <c r="CC115" s="13">
        <v>59</v>
      </c>
      <c r="CD115" s="13">
        <v>86</v>
      </c>
      <c r="CE115" s="13">
        <v>159</v>
      </c>
      <c r="CF115" s="13">
        <v>3447</v>
      </c>
      <c r="CG115" s="13">
        <f t="shared" si="10"/>
        <v>755</v>
      </c>
      <c r="CH115" s="361">
        <f t="shared" si="11"/>
        <v>357</v>
      </c>
    </row>
    <row r="116" spans="1:86">
      <c r="A116" s="14" t="s">
        <v>1026</v>
      </c>
      <c r="B116" s="13">
        <v>923</v>
      </c>
      <c r="C116" s="13">
        <v>3105</v>
      </c>
      <c r="D116" s="13">
        <v>4028</v>
      </c>
      <c r="E116"/>
      <c r="I116" s="14" t="s">
        <v>1026</v>
      </c>
      <c r="J116" s="13">
        <v>44</v>
      </c>
      <c r="K116" s="13">
        <v>245</v>
      </c>
      <c r="L116" s="13">
        <v>840</v>
      </c>
      <c r="M116" s="13">
        <v>370</v>
      </c>
      <c r="N116" s="13">
        <v>1412</v>
      </c>
      <c r="O116" s="13">
        <v>200</v>
      </c>
      <c r="P116" s="13">
        <v>169</v>
      </c>
      <c r="Q116" s="13">
        <v>176</v>
      </c>
      <c r="R116" s="13">
        <v>163</v>
      </c>
      <c r="S116" s="13">
        <v>120</v>
      </c>
      <c r="T116" s="13">
        <v>88</v>
      </c>
      <c r="U116" s="13">
        <v>83</v>
      </c>
      <c r="V116" s="13">
        <v>118</v>
      </c>
      <c r="W116" s="13">
        <v>4028</v>
      </c>
      <c r="X116" s="13">
        <f t="shared" si="12"/>
        <v>1782</v>
      </c>
      <c r="Y116" s="13">
        <f t="shared" si="13"/>
        <v>545</v>
      </c>
      <c r="Z116" s="13">
        <f t="shared" si="9"/>
        <v>572</v>
      </c>
      <c r="AC116" s="193" t="s">
        <v>976</v>
      </c>
      <c r="AD116" s="630">
        <v>11</v>
      </c>
      <c r="AE116" s="630"/>
      <c r="AF116" s="630"/>
      <c r="AG116" s="630">
        <v>3</v>
      </c>
      <c r="AH116" s="630">
        <v>4949</v>
      </c>
      <c r="AI116" s="630">
        <v>1</v>
      </c>
      <c r="AJ116" s="630">
        <v>98</v>
      </c>
      <c r="AK116" s="630">
        <v>4</v>
      </c>
      <c r="AL116" s="630">
        <v>220</v>
      </c>
      <c r="AM116" s="630"/>
      <c r="AN116" s="630"/>
      <c r="AO116" s="630"/>
      <c r="AP116" s="630">
        <v>3</v>
      </c>
      <c r="AQ116" s="630"/>
      <c r="AR116" s="630">
        <v>1260</v>
      </c>
      <c r="AS116" s="630">
        <v>13</v>
      </c>
      <c r="AT116" s="630">
        <v>1</v>
      </c>
      <c r="AU116" s="630"/>
      <c r="AV116" s="630">
        <v>9</v>
      </c>
      <c r="AW116" s="630"/>
      <c r="AX116" s="630"/>
      <c r="AY116" s="630">
        <v>19</v>
      </c>
      <c r="AZ116" s="630"/>
      <c r="BA116" s="630"/>
      <c r="BB116" s="13">
        <v>6591</v>
      </c>
      <c r="BC116"/>
      <c r="BD116" s="13"/>
      <c r="BE116" s="14" t="s">
        <v>1026</v>
      </c>
      <c r="BF116" s="13">
        <v>615</v>
      </c>
      <c r="BG116" s="13">
        <v>422</v>
      </c>
      <c r="BH116" s="13">
        <v>1037</v>
      </c>
      <c r="BJ116" s="14" t="s">
        <v>1026</v>
      </c>
      <c r="BK116" s="13">
        <v>600</v>
      </c>
      <c r="BL116" s="13">
        <v>437</v>
      </c>
      <c r="BM116" s="13"/>
      <c r="BN116" s="13">
        <v>1037</v>
      </c>
      <c r="BP116" s="13"/>
      <c r="BQ116" s="14" t="s">
        <v>1026</v>
      </c>
      <c r="BR116" s="13">
        <v>10</v>
      </c>
      <c r="BS116" s="13">
        <v>57</v>
      </c>
      <c r="BT116" s="13">
        <v>170</v>
      </c>
      <c r="BU116" s="13">
        <v>72</v>
      </c>
      <c r="BV116" s="13">
        <v>550</v>
      </c>
      <c r="BW116" s="13">
        <v>53</v>
      </c>
      <c r="BX116" s="13">
        <v>36</v>
      </c>
      <c r="BY116" s="13">
        <v>31</v>
      </c>
      <c r="BZ116" s="13"/>
      <c r="CA116" s="13">
        <v>13</v>
      </c>
      <c r="CB116" s="13">
        <v>5</v>
      </c>
      <c r="CC116" s="13">
        <v>7</v>
      </c>
      <c r="CD116" s="13">
        <v>4</v>
      </c>
      <c r="CE116" s="13">
        <v>29</v>
      </c>
      <c r="CF116" s="13">
        <v>1037</v>
      </c>
      <c r="CG116" s="13">
        <f t="shared" si="10"/>
        <v>120</v>
      </c>
      <c r="CH116" s="361">
        <f t="shared" si="11"/>
        <v>29</v>
      </c>
    </row>
    <row r="117" spans="1:86">
      <c r="A117" s="14" t="s">
        <v>1027</v>
      </c>
      <c r="B117" s="13">
        <v>61246</v>
      </c>
      <c r="C117" s="13">
        <v>31077</v>
      </c>
      <c r="D117" s="13">
        <v>92323</v>
      </c>
      <c r="E117"/>
      <c r="I117" s="14" t="s">
        <v>1027</v>
      </c>
      <c r="J117" s="13">
        <v>1074</v>
      </c>
      <c r="K117" s="13">
        <v>6397</v>
      </c>
      <c r="L117" s="13">
        <v>22114</v>
      </c>
      <c r="M117" s="13">
        <v>9260</v>
      </c>
      <c r="N117" s="13">
        <v>34116</v>
      </c>
      <c r="O117" s="13">
        <v>4015</v>
      </c>
      <c r="P117" s="13">
        <v>3666</v>
      </c>
      <c r="Q117" s="13">
        <v>3291</v>
      </c>
      <c r="R117" s="13">
        <v>2537</v>
      </c>
      <c r="S117" s="13">
        <v>1941</v>
      </c>
      <c r="T117" s="13">
        <v>1355</v>
      </c>
      <c r="U117" s="13">
        <v>1170</v>
      </c>
      <c r="V117" s="13">
        <v>1387</v>
      </c>
      <c r="W117" s="13">
        <v>92323</v>
      </c>
      <c r="X117" s="13">
        <f t="shared" si="12"/>
        <v>43376</v>
      </c>
      <c r="Y117" s="13">
        <f t="shared" si="13"/>
        <v>10972</v>
      </c>
      <c r="Z117" s="13">
        <f t="shared" si="9"/>
        <v>8390</v>
      </c>
      <c r="AC117" s="193" t="s">
        <v>979</v>
      </c>
      <c r="AD117" s="630">
        <v>4</v>
      </c>
      <c r="AE117" s="630">
        <v>6</v>
      </c>
      <c r="AF117" s="630">
        <v>1</v>
      </c>
      <c r="AG117" s="630">
        <v>2</v>
      </c>
      <c r="AH117" s="630">
        <v>3409</v>
      </c>
      <c r="AI117" s="630">
        <v>1</v>
      </c>
      <c r="AJ117" s="630">
        <v>101</v>
      </c>
      <c r="AK117" s="630">
        <v>3</v>
      </c>
      <c r="AL117" s="630">
        <v>273</v>
      </c>
      <c r="AM117" s="630">
        <v>14</v>
      </c>
      <c r="AN117" s="630"/>
      <c r="AO117" s="630"/>
      <c r="AP117" s="630"/>
      <c r="AQ117" s="630">
        <v>1</v>
      </c>
      <c r="AR117" s="630">
        <v>371</v>
      </c>
      <c r="AS117" s="630">
        <v>1</v>
      </c>
      <c r="AT117" s="630"/>
      <c r="AU117" s="630"/>
      <c r="AV117" s="630"/>
      <c r="AW117" s="630"/>
      <c r="AX117" s="630"/>
      <c r="AY117" s="630">
        <v>2</v>
      </c>
      <c r="AZ117" s="630"/>
      <c r="BA117" s="630"/>
      <c r="BB117" s="13">
        <v>4189</v>
      </c>
      <c r="BC117"/>
      <c r="BD117" s="13"/>
      <c r="BE117" s="14" t="s">
        <v>1027</v>
      </c>
      <c r="BF117" s="13">
        <v>18491</v>
      </c>
      <c r="BG117" s="13">
        <v>17481</v>
      </c>
      <c r="BH117" s="13">
        <v>35972</v>
      </c>
      <c r="BJ117" s="14" t="s">
        <v>1027</v>
      </c>
      <c r="BK117" s="13">
        <v>15190</v>
      </c>
      <c r="BL117" s="13">
        <v>20751</v>
      </c>
      <c r="BM117" s="13">
        <v>31</v>
      </c>
      <c r="BN117" s="13">
        <v>35972</v>
      </c>
      <c r="BP117" s="13"/>
      <c r="BQ117" s="14" t="s">
        <v>1027</v>
      </c>
      <c r="BR117" s="13">
        <v>512</v>
      </c>
      <c r="BS117" s="13">
        <v>2250</v>
      </c>
      <c r="BT117" s="13">
        <v>7394</v>
      </c>
      <c r="BU117" s="13">
        <v>3135</v>
      </c>
      <c r="BV117" s="13">
        <v>15483</v>
      </c>
      <c r="BW117" s="13">
        <v>2074</v>
      </c>
      <c r="BX117" s="13">
        <v>1743</v>
      </c>
      <c r="BY117" s="13">
        <v>1367</v>
      </c>
      <c r="BZ117" s="13"/>
      <c r="CA117" s="13">
        <v>494</v>
      </c>
      <c r="CB117" s="13">
        <v>300</v>
      </c>
      <c r="CC117" s="13">
        <v>217</v>
      </c>
      <c r="CD117" s="13">
        <v>176</v>
      </c>
      <c r="CE117" s="13">
        <v>827</v>
      </c>
      <c r="CF117" s="13">
        <v>35972</v>
      </c>
      <c r="CG117" s="13">
        <f t="shared" si="10"/>
        <v>5184</v>
      </c>
      <c r="CH117" s="361">
        <f t="shared" si="11"/>
        <v>1187</v>
      </c>
    </row>
    <row r="118" spans="1:86">
      <c r="A118" s="14" t="s">
        <v>1028</v>
      </c>
      <c r="B118" s="13">
        <v>1457</v>
      </c>
      <c r="C118" s="13">
        <v>4177</v>
      </c>
      <c r="D118" s="13">
        <v>5634</v>
      </c>
      <c r="E118"/>
      <c r="I118" s="14" t="s">
        <v>1028</v>
      </c>
      <c r="J118" s="13">
        <v>72</v>
      </c>
      <c r="K118" s="13">
        <v>358</v>
      </c>
      <c r="L118" s="13">
        <v>1101</v>
      </c>
      <c r="M118" s="13">
        <v>520</v>
      </c>
      <c r="N118" s="13">
        <v>1885</v>
      </c>
      <c r="O118" s="13">
        <v>287</v>
      </c>
      <c r="P118" s="13">
        <v>287</v>
      </c>
      <c r="Q118" s="13">
        <v>261</v>
      </c>
      <c r="R118" s="13">
        <v>266</v>
      </c>
      <c r="S118" s="13">
        <v>160</v>
      </c>
      <c r="T118" s="13">
        <v>158</v>
      </c>
      <c r="U118" s="13">
        <v>120</v>
      </c>
      <c r="V118" s="13">
        <v>159</v>
      </c>
      <c r="W118" s="13">
        <v>5634</v>
      </c>
      <c r="X118" s="13">
        <f t="shared" si="12"/>
        <v>2405</v>
      </c>
      <c r="Y118" s="13">
        <f t="shared" si="13"/>
        <v>835</v>
      </c>
      <c r="Z118" s="13">
        <f t="shared" si="9"/>
        <v>863</v>
      </c>
      <c r="AC118" s="193" t="s">
        <v>984</v>
      </c>
      <c r="AD118" s="630">
        <v>1</v>
      </c>
      <c r="AE118" s="630">
        <v>2</v>
      </c>
      <c r="AF118" s="630">
        <v>1</v>
      </c>
      <c r="AG118" s="630"/>
      <c r="AH118" s="630">
        <v>2285</v>
      </c>
      <c r="AI118" s="630"/>
      <c r="AJ118" s="630">
        <v>47</v>
      </c>
      <c r="AK118" s="630">
        <v>2</v>
      </c>
      <c r="AL118" s="630">
        <v>986</v>
      </c>
      <c r="AM118" s="630"/>
      <c r="AN118" s="630"/>
      <c r="AO118" s="630"/>
      <c r="AP118" s="630">
        <v>4</v>
      </c>
      <c r="AQ118" s="630">
        <v>1</v>
      </c>
      <c r="AR118" s="630">
        <v>1026</v>
      </c>
      <c r="AS118" s="630">
        <v>1</v>
      </c>
      <c r="AT118" s="630"/>
      <c r="AU118" s="630"/>
      <c r="AV118" s="630">
        <v>7</v>
      </c>
      <c r="AW118" s="630"/>
      <c r="AX118" s="630"/>
      <c r="AY118" s="630"/>
      <c r="AZ118" s="630"/>
      <c r="BA118" s="630"/>
      <c r="BB118" s="13">
        <v>4363</v>
      </c>
      <c r="BC118"/>
      <c r="BD118" s="13"/>
      <c r="BE118" s="14" t="s">
        <v>1028</v>
      </c>
      <c r="BF118" s="13">
        <v>286</v>
      </c>
      <c r="BG118" s="13">
        <v>279</v>
      </c>
      <c r="BH118" s="13">
        <v>565</v>
      </c>
      <c r="BJ118" s="14" t="s">
        <v>1028</v>
      </c>
      <c r="BK118" s="13">
        <v>323</v>
      </c>
      <c r="BL118" s="13">
        <v>242</v>
      </c>
      <c r="BM118" s="13"/>
      <c r="BN118" s="13">
        <v>565</v>
      </c>
      <c r="BP118" s="13"/>
      <c r="BQ118" s="14" t="s">
        <v>1028</v>
      </c>
      <c r="BR118" s="13">
        <v>5</v>
      </c>
      <c r="BS118" s="13">
        <v>23</v>
      </c>
      <c r="BT118" s="13">
        <v>89</v>
      </c>
      <c r="BU118" s="13">
        <v>43</v>
      </c>
      <c r="BV118" s="13">
        <v>285</v>
      </c>
      <c r="BW118" s="13">
        <v>32</v>
      </c>
      <c r="BX118" s="13">
        <v>25</v>
      </c>
      <c r="BY118" s="13">
        <v>22</v>
      </c>
      <c r="BZ118" s="13"/>
      <c r="CA118" s="13">
        <v>14</v>
      </c>
      <c r="CB118" s="13">
        <v>6</v>
      </c>
      <c r="CC118" s="13">
        <v>4</v>
      </c>
      <c r="CD118" s="13">
        <v>6</v>
      </c>
      <c r="CE118" s="13">
        <v>11</v>
      </c>
      <c r="CF118" s="13">
        <v>565</v>
      </c>
      <c r="CG118" s="13">
        <f t="shared" si="10"/>
        <v>79</v>
      </c>
      <c r="CH118" s="361">
        <f t="shared" si="11"/>
        <v>30</v>
      </c>
    </row>
    <row r="119" spans="1:86">
      <c r="A119" s="14" t="s">
        <v>1029</v>
      </c>
      <c r="B119" s="13">
        <v>9721</v>
      </c>
      <c r="C119" s="13">
        <v>15084</v>
      </c>
      <c r="D119" s="13">
        <v>24805</v>
      </c>
      <c r="E119"/>
      <c r="I119" s="14" t="s">
        <v>1029</v>
      </c>
      <c r="J119" s="13">
        <v>292</v>
      </c>
      <c r="K119" s="13">
        <v>1642</v>
      </c>
      <c r="L119" s="13">
        <v>4963</v>
      </c>
      <c r="M119" s="13">
        <v>2356</v>
      </c>
      <c r="N119" s="13">
        <v>8778</v>
      </c>
      <c r="O119" s="13">
        <v>1328</v>
      </c>
      <c r="P119" s="13">
        <v>1283</v>
      </c>
      <c r="Q119" s="13">
        <v>1118</v>
      </c>
      <c r="R119" s="13">
        <v>842</v>
      </c>
      <c r="S119" s="13">
        <v>636</v>
      </c>
      <c r="T119" s="13">
        <v>578</v>
      </c>
      <c r="U119" s="13">
        <v>457</v>
      </c>
      <c r="V119" s="13">
        <v>532</v>
      </c>
      <c r="W119" s="13">
        <v>24805</v>
      </c>
      <c r="X119" s="13">
        <f t="shared" si="12"/>
        <v>11134</v>
      </c>
      <c r="Y119" s="13">
        <f t="shared" si="13"/>
        <v>3729</v>
      </c>
      <c r="Z119" s="13">
        <f t="shared" si="9"/>
        <v>3045</v>
      </c>
      <c r="AC119" s="193" t="s">
        <v>993</v>
      </c>
      <c r="AD119" s="630">
        <v>12</v>
      </c>
      <c r="AE119" s="630">
        <v>3</v>
      </c>
      <c r="AF119" s="630">
        <v>1</v>
      </c>
      <c r="AG119" s="630">
        <v>5</v>
      </c>
      <c r="AH119" s="630">
        <v>5297</v>
      </c>
      <c r="AI119" s="630">
        <v>1</v>
      </c>
      <c r="AJ119" s="630">
        <v>125</v>
      </c>
      <c r="AK119" s="630">
        <v>4</v>
      </c>
      <c r="AL119" s="630">
        <v>217</v>
      </c>
      <c r="AM119" s="630"/>
      <c r="AN119" s="630"/>
      <c r="AO119" s="630"/>
      <c r="AP119" s="630">
        <v>78</v>
      </c>
      <c r="AQ119" s="630"/>
      <c r="AR119" s="630">
        <v>87</v>
      </c>
      <c r="AS119" s="630"/>
      <c r="AT119" s="630">
        <v>100</v>
      </c>
      <c r="AU119" s="630">
        <v>2</v>
      </c>
      <c r="AV119" s="630">
        <v>8</v>
      </c>
      <c r="AW119" s="630"/>
      <c r="AX119" s="630"/>
      <c r="AY119" s="630"/>
      <c r="AZ119" s="630"/>
      <c r="BA119" s="630"/>
      <c r="BB119" s="13">
        <v>5940</v>
      </c>
      <c r="BC119"/>
      <c r="BD119" s="13"/>
      <c r="BE119" s="14" t="s">
        <v>1029</v>
      </c>
      <c r="BF119" s="13">
        <v>1908</v>
      </c>
      <c r="BG119" s="13">
        <v>1833</v>
      </c>
      <c r="BH119" s="13">
        <v>3741</v>
      </c>
      <c r="BJ119" s="14" t="s">
        <v>1029</v>
      </c>
      <c r="BK119" s="13">
        <v>1994</v>
      </c>
      <c r="BL119" s="13">
        <v>1746</v>
      </c>
      <c r="BM119" s="13">
        <v>1</v>
      </c>
      <c r="BN119" s="13">
        <v>3741</v>
      </c>
      <c r="BP119" s="13"/>
      <c r="BQ119" s="14" t="s">
        <v>1029</v>
      </c>
      <c r="BR119" s="13">
        <v>28</v>
      </c>
      <c r="BS119" s="13">
        <v>166</v>
      </c>
      <c r="BT119" s="13">
        <v>526</v>
      </c>
      <c r="BU119" s="13">
        <v>246</v>
      </c>
      <c r="BV119" s="13">
        <v>1497</v>
      </c>
      <c r="BW119" s="13">
        <v>260</v>
      </c>
      <c r="BX119" s="13">
        <v>290</v>
      </c>
      <c r="BY119" s="13">
        <v>224</v>
      </c>
      <c r="BZ119" s="13"/>
      <c r="CA119" s="13">
        <v>127</v>
      </c>
      <c r="CB119" s="13">
        <v>69</v>
      </c>
      <c r="CC119" s="13">
        <v>69</v>
      </c>
      <c r="CD119" s="13">
        <v>95</v>
      </c>
      <c r="CE119" s="13">
        <v>144</v>
      </c>
      <c r="CF119" s="13">
        <v>3741</v>
      </c>
      <c r="CG119" s="13">
        <f t="shared" si="10"/>
        <v>774</v>
      </c>
      <c r="CH119" s="361">
        <f t="shared" si="11"/>
        <v>360</v>
      </c>
    </row>
    <row r="120" spans="1:86">
      <c r="A120" s="14" t="s">
        <v>1030</v>
      </c>
      <c r="B120" s="13">
        <v>4438</v>
      </c>
      <c r="C120" s="13">
        <v>8731</v>
      </c>
      <c r="D120" s="13">
        <v>13169</v>
      </c>
      <c r="E120"/>
      <c r="I120" s="14" t="s">
        <v>1030</v>
      </c>
      <c r="J120" s="13">
        <v>210</v>
      </c>
      <c r="K120" s="13">
        <v>928</v>
      </c>
      <c r="L120" s="13">
        <v>2980</v>
      </c>
      <c r="M120" s="13">
        <v>1318</v>
      </c>
      <c r="N120" s="13">
        <v>4627</v>
      </c>
      <c r="O120" s="13">
        <v>608</v>
      </c>
      <c r="P120" s="13">
        <v>625</v>
      </c>
      <c r="Q120" s="13">
        <v>533</v>
      </c>
      <c r="R120" s="13">
        <v>418</v>
      </c>
      <c r="S120" s="13">
        <v>308</v>
      </c>
      <c r="T120" s="13">
        <v>219</v>
      </c>
      <c r="U120" s="13">
        <v>157</v>
      </c>
      <c r="V120" s="13">
        <v>238</v>
      </c>
      <c r="W120" s="13">
        <v>13169</v>
      </c>
      <c r="X120" s="13">
        <f t="shared" si="12"/>
        <v>5945</v>
      </c>
      <c r="Y120" s="13">
        <f t="shared" si="13"/>
        <v>1766</v>
      </c>
      <c r="Z120" s="13">
        <f t="shared" si="9"/>
        <v>1340</v>
      </c>
      <c r="AC120" s="193" t="s">
        <v>1002</v>
      </c>
      <c r="AD120" s="630">
        <v>8</v>
      </c>
      <c r="AE120" s="630">
        <v>2</v>
      </c>
      <c r="AF120" s="630"/>
      <c r="AG120" s="630">
        <v>15</v>
      </c>
      <c r="AH120" s="630">
        <v>11835</v>
      </c>
      <c r="AI120" s="630">
        <v>10</v>
      </c>
      <c r="AJ120" s="630">
        <v>13</v>
      </c>
      <c r="AK120" s="630">
        <v>4</v>
      </c>
      <c r="AL120" s="630">
        <v>890</v>
      </c>
      <c r="AM120" s="630"/>
      <c r="AN120" s="630"/>
      <c r="AO120" s="630"/>
      <c r="AP120" s="630">
        <v>58</v>
      </c>
      <c r="AQ120" s="630">
        <v>4</v>
      </c>
      <c r="AR120" s="630">
        <v>230</v>
      </c>
      <c r="AS120" s="630">
        <v>1</v>
      </c>
      <c r="AT120" s="630">
        <v>3</v>
      </c>
      <c r="AU120" s="630">
        <v>1</v>
      </c>
      <c r="AV120" s="630">
        <v>10</v>
      </c>
      <c r="AW120" s="630"/>
      <c r="AX120" s="630"/>
      <c r="AY120" s="630">
        <v>7</v>
      </c>
      <c r="AZ120" s="630"/>
      <c r="BA120" s="630"/>
      <c r="BB120" s="13">
        <v>13091</v>
      </c>
      <c r="BC120"/>
      <c r="BD120" s="13"/>
      <c r="BE120" s="14" t="s">
        <v>1030</v>
      </c>
      <c r="BF120" s="13">
        <v>710</v>
      </c>
      <c r="BG120" s="13">
        <v>554</v>
      </c>
      <c r="BH120" s="13">
        <v>1264</v>
      </c>
      <c r="BJ120" s="14" t="s">
        <v>1030</v>
      </c>
      <c r="BK120" s="13">
        <v>795</v>
      </c>
      <c r="BL120" s="13">
        <v>468</v>
      </c>
      <c r="BM120" s="13">
        <v>1</v>
      </c>
      <c r="BN120" s="13">
        <v>1264</v>
      </c>
      <c r="BP120" s="13"/>
      <c r="BQ120" s="14" t="s">
        <v>1030</v>
      </c>
      <c r="BR120" s="13">
        <v>6</v>
      </c>
      <c r="BS120" s="13">
        <v>42</v>
      </c>
      <c r="BT120" s="13">
        <v>165</v>
      </c>
      <c r="BU120" s="13">
        <v>80</v>
      </c>
      <c r="BV120" s="13">
        <v>671</v>
      </c>
      <c r="BW120" s="13">
        <v>69</v>
      </c>
      <c r="BX120" s="13">
        <v>77</v>
      </c>
      <c r="BY120" s="13">
        <v>51</v>
      </c>
      <c r="BZ120" s="13"/>
      <c r="CA120" s="13">
        <v>27</v>
      </c>
      <c r="CB120" s="13">
        <v>20</v>
      </c>
      <c r="CC120" s="13">
        <v>12</v>
      </c>
      <c r="CD120" s="13">
        <v>9</v>
      </c>
      <c r="CE120" s="13">
        <v>35</v>
      </c>
      <c r="CF120" s="13">
        <v>1264</v>
      </c>
      <c r="CG120" s="13">
        <f t="shared" si="10"/>
        <v>197</v>
      </c>
      <c r="CH120" s="361">
        <f t="shared" si="11"/>
        <v>68</v>
      </c>
    </row>
    <row r="121" spans="1:86">
      <c r="A121" s="14" t="s">
        <v>1031</v>
      </c>
      <c r="B121" s="13">
        <v>1740</v>
      </c>
      <c r="C121" s="13">
        <v>1498</v>
      </c>
      <c r="D121" s="13">
        <v>3238</v>
      </c>
      <c r="E121"/>
      <c r="I121" s="14" t="s">
        <v>1031</v>
      </c>
      <c r="J121" s="13">
        <v>26</v>
      </c>
      <c r="K121" s="13">
        <v>113</v>
      </c>
      <c r="L121" s="13">
        <v>421</v>
      </c>
      <c r="M121" s="13">
        <v>254</v>
      </c>
      <c r="N121" s="13">
        <v>975</v>
      </c>
      <c r="O121" s="13">
        <v>216</v>
      </c>
      <c r="P121" s="13">
        <v>246</v>
      </c>
      <c r="Q121" s="13">
        <v>235</v>
      </c>
      <c r="R121" s="13">
        <v>235</v>
      </c>
      <c r="S121" s="13">
        <v>172</v>
      </c>
      <c r="T121" s="13">
        <v>121</v>
      </c>
      <c r="U121" s="13">
        <v>90</v>
      </c>
      <c r="V121" s="13">
        <v>134</v>
      </c>
      <c r="W121" s="13">
        <v>3238</v>
      </c>
      <c r="X121" s="13">
        <f t="shared" si="12"/>
        <v>1229</v>
      </c>
      <c r="Y121" s="13">
        <f t="shared" si="13"/>
        <v>697</v>
      </c>
      <c r="Z121" s="13">
        <f t="shared" si="9"/>
        <v>752</v>
      </c>
      <c r="AC121" s="193" t="s">
        <v>1015</v>
      </c>
      <c r="AD121" s="630">
        <v>8</v>
      </c>
      <c r="AE121" s="630">
        <v>7</v>
      </c>
      <c r="AF121" s="630">
        <v>2</v>
      </c>
      <c r="AG121" s="630">
        <v>10</v>
      </c>
      <c r="AH121" s="630">
        <v>11858</v>
      </c>
      <c r="AI121" s="630"/>
      <c r="AJ121" s="630">
        <v>45</v>
      </c>
      <c r="AK121" s="630">
        <v>7</v>
      </c>
      <c r="AL121" s="630">
        <v>967</v>
      </c>
      <c r="AM121" s="630">
        <v>3</v>
      </c>
      <c r="AN121" s="630"/>
      <c r="AO121" s="630"/>
      <c r="AP121" s="630"/>
      <c r="AQ121" s="630">
        <v>10</v>
      </c>
      <c r="AR121" s="630">
        <v>411</v>
      </c>
      <c r="AS121" s="630">
        <v>14</v>
      </c>
      <c r="AT121" s="630">
        <v>4</v>
      </c>
      <c r="AU121" s="630">
        <v>3</v>
      </c>
      <c r="AV121" s="630">
        <v>17</v>
      </c>
      <c r="AW121" s="630"/>
      <c r="AX121" s="630"/>
      <c r="AY121" s="630">
        <v>4</v>
      </c>
      <c r="AZ121" s="630"/>
      <c r="BA121" s="630"/>
      <c r="BB121" s="13">
        <v>13370</v>
      </c>
      <c r="BC121"/>
      <c r="BD121" s="13"/>
      <c r="BE121" s="14" t="s">
        <v>1031</v>
      </c>
      <c r="BF121" s="13">
        <v>859</v>
      </c>
      <c r="BG121" s="13">
        <v>684</v>
      </c>
      <c r="BH121" s="13">
        <v>1543</v>
      </c>
      <c r="BJ121" s="14" t="s">
        <v>1031</v>
      </c>
      <c r="BK121" s="13">
        <v>803</v>
      </c>
      <c r="BL121" s="13">
        <v>738</v>
      </c>
      <c r="BM121" s="13">
        <v>2</v>
      </c>
      <c r="BN121" s="13">
        <v>1543</v>
      </c>
      <c r="BP121" s="13"/>
      <c r="BQ121" s="14" t="s">
        <v>1031</v>
      </c>
      <c r="BR121" s="13">
        <v>16</v>
      </c>
      <c r="BS121" s="13">
        <v>77</v>
      </c>
      <c r="BT121" s="13">
        <v>190</v>
      </c>
      <c r="BU121" s="13">
        <v>110</v>
      </c>
      <c r="BV121" s="13">
        <v>632</v>
      </c>
      <c r="BW121" s="13">
        <v>129</v>
      </c>
      <c r="BX121" s="13">
        <v>123</v>
      </c>
      <c r="BY121" s="13">
        <v>83</v>
      </c>
      <c r="BZ121" s="13"/>
      <c r="CA121" s="13">
        <v>41</v>
      </c>
      <c r="CB121" s="13">
        <v>31</v>
      </c>
      <c r="CC121" s="13">
        <v>19</v>
      </c>
      <c r="CD121" s="13">
        <v>32</v>
      </c>
      <c r="CE121" s="13">
        <v>60</v>
      </c>
      <c r="CF121" s="13">
        <v>1543</v>
      </c>
      <c r="CG121" s="13">
        <f t="shared" si="10"/>
        <v>335</v>
      </c>
      <c r="CH121" s="361">
        <f t="shared" si="11"/>
        <v>123</v>
      </c>
    </row>
    <row r="122" spans="1:86">
      <c r="A122" s="14" t="s">
        <v>1032</v>
      </c>
      <c r="B122" s="13">
        <v>5837</v>
      </c>
      <c r="C122" s="13">
        <v>4411</v>
      </c>
      <c r="D122" s="13">
        <v>10248</v>
      </c>
      <c r="E122"/>
      <c r="I122" s="14" t="s">
        <v>1032</v>
      </c>
      <c r="J122" s="13">
        <v>121</v>
      </c>
      <c r="K122" s="13">
        <v>595</v>
      </c>
      <c r="L122" s="13">
        <v>1983</v>
      </c>
      <c r="M122" s="13">
        <v>956</v>
      </c>
      <c r="N122" s="13">
        <v>3624</v>
      </c>
      <c r="O122" s="13">
        <v>524</v>
      </c>
      <c r="P122" s="13">
        <v>566</v>
      </c>
      <c r="Q122" s="13">
        <v>506</v>
      </c>
      <c r="R122" s="13">
        <v>428</v>
      </c>
      <c r="S122" s="13">
        <v>315</v>
      </c>
      <c r="T122" s="13">
        <v>228</v>
      </c>
      <c r="U122" s="13">
        <v>166</v>
      </c>
      <c r="V122" s="13">
        <v>236</v>
      </c>
      <c r="W122" s="13">
        <v>10248</v>
      </c>
      <c r="X122" s="13">
        <f t="shared" si="12"/>
        <v>4580</v>
      </c>
      <c r="Y122" s="13">
        <f t="shared" si="13"/>
        <v>1596</v>
      </c>
      <c r="Z122" s="13">
        <f t="shared" si="9"/>
        <v>1373</v>
      </c>
      <c r="AC122" s="193" t="s">
        <v>1022</v>
      </c>
      <c r="AD122" s="630">
        <v>21</v>
      </c>
      <c r="AE122" s="630">
        <v>6</v>
      </c>
      <c r="AF122" s="630">
        <v>1</v>
      </c>
      <c r="AG122" s="630">
        <v>25</v>
      </c>
      <c r="AH122" s="630">
        <v>8155</v>
      </c>
      <c r="AI122" s="630"/>
      <c r="AJ122" s="630">
        <v>96</v>
      </c>
      <c r="AK122" s="630">
        <v>9</v>
      </c>
      <c r="AL122" s="630">
        <v>577</v>
      </c>
      <c r="AM122" s="630">
        <v>1</v>
      </c>
      <c r="AN122" s="630"/>
      <c r="AO122" s="630"/>
      <c r="AP122" s="630"/>
      <c r="AQ122" s="630"/>
      <c r="AR122" s="630">
        <v>5</v>
      </c>
      <c r="AS122" s="630">
        <v>19</v>
      </c>
      <c r="AT122" s="630">
        <v>69</v>
      </c>
      <c r="AU122" s="630">
        <v>22</v>
      </c>
      <c r="AV122" s="630">
        <v>21</v>
      </c>
      <c r="AW122" s="630">
        <v>1</v>
      </c>
      <c r="AX122" s="630">
        <v>3</v>
      </c>
      <c r="AY122" s="630">
        <v>7</v>
      </c>
      <c r="AZ122" s="630"/>
      <c r="BA122" s="630"/>
      <c r="BB122" s="13">
        <v>9038</v>
      </c>
      <c r="BC122"/>
      <c r="BD122" s="13"/>
      <c r="BE122" s="14" t="s">
        <v>1032</v>
      </c>
      <c r="BF122" s="13">
        <v>1183</v>
      </c>
      <c r="BG122" s="13">
        <v>814</v>
      </c>
      <c r="BH122" s="13">
        <v>1997</v>
      </c>
      <c r="BJ122" s="14" t="s">
        <v>1032</v>
      </c>
      <c r="BK122" s="13">
        <v>1137</v>
      </c>
      <c r="BL122" s="13">
        <v>860</v>
      </c>
      <c r="BM122" s="13"/>
      <c r="BN122" s="13">
        <v>1997</v>
      </c>
      <c r="BP122" s="13"/>
      <c r="BQ122" s="14" t="s">
        <v>1032</v>
      </c>
      <c r="BR122" s="13">
        <v>14</v>
      </c>
      <c r="BS122" s="13">
        <v>91</v>
      </c>
      <c r="BT122" s="13">
        <v>285</v>
      </c>
      <c r="BU122" s="13">
        <v>127</v>
      </c>
      <c r="BV122" s="13">
        <v>952</v>
      </c>
      <c r="BW122" s="13">
        <v>143</v>
      </c>
      <c r="BX122" s="13">
        <v>116</v>
      </c>
      <c r="BY122" s="13">
        <v>99</v>
      </c>
      <c r="BZ122" s="13"/>
      <c r="CA122" s="13">
        <v>49</v>
      </c>
      <c r="CB122" s="13">
        <v>26</v>
      </c>
      <c r="CC122" s="13">
        <v>16</v>
      </c>
      <c r="CD122" s="13">
        <v>18</v>
      </c>
      <c r="CE122" s="13">
        <v>61</v>
      </c>
      <c r="CF122" s="13">
        <v>1997</v>
      </c>
      <c r="CG122" s="13">
        <f t="shared" si="10"/>
        <v>358</v>
      </c>
      <c r="CH122" s="361">
        <f t="shared" si="11"/>
        <v>109</v>
      </c>
    </row>
    <row r="123" spans="1:86">
      <c r="A123" s="14" t="s">
        <v>1033</v>
      </c>
      <c r="B123" s="13">
        <v>3132</v>
      </c>
      <c r="C123" s="13">
        <v>2719</v>
      </c>
      <c r="D123" s="13">
        <v>5851</v>
      </c>
      <c r="E123"/>
      <c r="I123" s="14" t="s">
        <v>1033</v>
      </c>
      <c r="J123" s="13">
        <v>49</v>
      </c>
      <c r="K123" s="13">
        <v>193</v>
      </c>
      <c r="L123" s="13">
        <v>848</v>
      </c>
      <c r="M123" s="13">
        <v>473</v>
      </c>
      <c r="N123" s="13">
        <v>1855</v>
      </c>
      <c r="O123" s="13">
        <v>371</v>
      </c>
      <c r="P123" s="13">
        <v>410</v>
      </c>
      <c r="Q123" s="13">
        <v>410</v>
      </c>
      <c r="R123" s="13">
        <v>368</v>
      </c>
      <c r="S123" s="13">
        <v>322</v>
      </c>
      <c r="T123" s="13">
        <v>216</v>
      </c>
      <c r="U123" s="13">
        <v>148</v>
      </c>
      <c r="V123" s="13">
        <v>188</v>
      </c>
      <c r="W123" s="13">
        <v>5851</v>
      </c>
      <c r="X123" s="13">
        <f t="shared" si="12"/>
        <v>2328</v>
      </c>
      <c r="Y123" s="13">
        <f t="shared" si="13"/>
        <v>1191</v>
      </c>
      <c r="Z123" s="13">
        <f t="shared" si="9"/>
        <v>1242</v>
      </c>
      <c r="AC123" s="193" t="s">
        <v>1024</v>
      </c>
      <c r="AD123" s="630">
        <v>2</v>
      </c>
      <c r="AE123" s="630"/>
      <c r="AF123" s="630"/>
      <c r="AG123" s="630">
        <v>3</v>
      </c>
      <c r="AH123" s="630">
        <v>2785</v>
      </c>
      <c r="AI123" s="630">
        <v>1</v>
      </c>
      <c r="AJ123" s="630">
        <v>69</v>
      </c>
      <c r="AK123" s="630">
        <v>1</v>
      </c>
      <c r="AL123" s="630">
        <v>111</v>
      </c>
      <c r="AM123" s="630"/>
      <c r="AN123" s="630"/>
      <c r="AO123" s="630"/>
      <c r="AP123" s="630">
        <v>123</v>
      </c>
      <c r="AQ123" s="630"/>
      <c r="AR123" s="630">
        <v>4</v>
      </c>
      <c r="AS123" s="630">
        <v>4</v>
      </c>
      <c r="AT123" s="630"/>
      <c r="AU123" s="630"/>
      <c r="AV123" s="630"/>
      <c r="AW123" s="630"/>
      <c r="AX123" s="630"/>
      <c r="AY123" s="630">
        <v>4</v>
      </c>
      <c r="AZ123" s="630"/>
      <c r="BA123" s="630"/>
      <c r="BB123" s="13">
        <v>3107</v>
      </c>
      <c r="BC123"/>
      <c r="BD123" s="13"/>
      <c r="BE123" s="14" t="s">
        <v>1033</v>
      </c>
      <c r="BF123" s="13">
        <v>2291</v>
      </c>
      <c r="BG123" s="13">
        <v>1786</v>
      </c>
      <c r="BH123" s="13">
        <v>4077</v>
      </c>
      <c r="BJ123" s="14" t="s">
        <v>1033</v>
      </c>
      <c r="BK123" s="13">
        <v>2270</v>
      </c>
      <c r="BL123" s="13">
        <v>1805</v>
      </c>
      <c r="BM123" s="13">
        <v>2</v>
      </c>
      <c r="BN123" s="13">
        <v>4077</v>
      </c>
      <c r="BP123" s="13"/>
      <c r="BQ123" s="14" t="s">
        <v>1033</v>
      </c>
      <c r="BR123" s="13">
        <v>15</v>
      </c>
      <c r="BS123" s="13">
        <v>135</v>
      </c>
      <c r="BT123" s="13">
        <v>541</v>
      </c>
      <c r="BU123" s="13">
        <v>298</v>
      </c>
      <c r="BV123" s="13">
        <v>1565</v>
      </c>
      <c r="BW123" s="13">
        <v>377</v>
      </c>
      <c r="BX123" s="13">
        <v>353</v>
      </c>
      <c r="BY123" s="13">
        <v>244</v>
      </c>
      <c r="BZ123" s="13"/>
      <c r="CA123" s="13">
        <v>145</v>
      </c>
      <c r="CB123" s="13">
        <v>86</v>
      </c>
      <c r="CC123" s="13">
        <v>54</v>
      </c>
      <c r="CD123" s="13">
        <v>90</v>
      </c>
      <c r="CE123" s="13">
        <v>174</v>
      </c>
      <c r="CF123" s="13">
        <v>4077</v>
      </c>
      <c r="CG123" s="13">
        <f t="shared" si="10"/>
        <v>974</v>
      </c>
      <c r="CH123" s="361">
        <f t="shared" si="11"/>
        <v>375</v>
      </c>
    </row>
    <row r="124" spans="1:86">
      <c r="A124" s="14" t="s">
        <v>1034</v>
      </c>
      <c r="B124" s="13">
        <v>5036</v>
      </c>
      <c r="C124" s="13">
        <v>1991</v>
      </c>
      <c r="D124" s="13">
        <v>7027</v>
      </c>
      <c r="E124"/>
      <c r="I124" s="14" t="s">
        <v>1034</v>
      </c>
      <c r="J124" s="13">
        <v>98</v>
      </c>
      <c r="K124" s="13">
        <v>587</v>
      </c>
      <c r="L124" s="13">
        <v>1950</v>
      </c>
      <c r="M124" s="13">
        <v>845</v>
      </c>
      <c r="N124" s="13">
        <v>2157</v>
      </c>
      <c r="O124" s="13">
        <v>284</v>
      </c>
      <c r="P124" s="13">
        <v>222</v>
      </c>
      <c r="Q124" s="13">
        <v>227</v>
      </c>
      <c r="R124" s="13">
        <v>144</v>
      </c>
      <c r="S124" s="13">
        <v>137</v>
      </c>
      <c r="T124" s="13">
        <v>84</v>
      </c>
      <c r="U124" s="13">
        <v>136</v>
      </c>
      <c r="V124" s="13">
        <v>156</v>
      </c>
      <c r="W124" s="13">
        <v>7027</v>
      </c>
      <c r="X124" s="13">
        <f t="shared" si="12"/>
        <v>3002</v>
      </c>
      <c r="Y124" s="13">
        <f t="shared" si="13"/>
        <v>733</v>
      </c>
      <c r="Z124" s="13">
        <f t="shared" si="9"/>
        <v>657</v>
      </c>
      <c r="AC124" s="193" t="s">
        <v>1025</v>
      </c>
      <c r="AD124" s="630">
        <v>46</v>
      </c>
      <c r="AE124" s="630">
        <v>3</v>
      </c>
      <c r="AF124" s="630"/>
      <c r="AG124" s="630">
        <v>4</v>
      </c>
      <c r="AH124" s="630">
        <v>3521</v>
      </c>
      <c r="AI124" s="630">
        <v>1</v>
      </c>
      <c r="AJ124" s="630">
        <v>39</v>
      </c>
      <c r="AK124" s="630"/>
      <c r="AL124" s="630">
        <v>36</v>
      </c>
      <c r="AM124" s="630"/>
      <c r="AN124" s="630"/>
      <c r="AO124" s="630"/>
      <c r="AP124" s="630">
        <v>1</v>
      </c>
      <c r="AQ124" s="630">
        <v>25</v>
      </c>
      <c r="AR124" s="630">
        <v>49</v>
      </c>
      <c r="AS124" s="630">
        <v>1</v>
      </c>
      <c r="AT124" s="630"/>
      <c r="AU124" s="630"/>
      <c r="AV124" s="630"/>
      <c r="AW124" s="630"/>
      <c r="AX124" s="630">
        <v>1</v>
      </c>
      <c r="AY124" s="630">
        <v>2</v>
      </c>
      <c r="AZ124" s="630"/>
      <c r="BA124" s="630"/>
      <c r="BB124" s="13">
        <v>3729</v>
      </c>
      <c r="BC124"/>
      <c r="BD124" s="13"/>
      <c r="BE124" s="14" t="s">
        <v>1034</v>
      </c>
      <c r="BF124" s="13">
        <v>46</v>
      </c>
      <c r="BG124" s="13">
        <v>31</v>
      </c>
      <c r="BH124" s="13">
        <v>77</v>
      </c>
      <c r="BJ124" s="14" t="s">
        <v>1034</v>
      </c>
      <c r="BK124" s="13">
        <v>58</v>
      </c>
      <c r="BL124" s="13">
        <v>19</v>
      </c>
      <c r="BM124" s="13"/>
      <c r="BN124" s="13">
        <v>77</v>
      </c>
      <c r="BP124" s="13"/>
      <c r="BQ124" s="14" t="s">
        <v>1034</v>
      </c>
      <c r="BR124" s="13">
        <v>1</v>
      </c>
      <c r="BS124" s="13">
        <v>1</v>
      </c>
      <c r="BT124" s="13">
        <v>8</v>
      </c>
      <c r="BU124" s="13">
        <v>3</v>
      </c>
      <c r="BV124" s="13">
        <v>50</v>
      </c>
      <c r="BW124" s="13">
        <v>8</v>
      </c>
      <c r="BX124" s="13">
        <v>1</v>
      </c>
      <c r="BY124" s="13">
        <v>2</v>
      </c>
      <c r="BZ124" s="13"/>
      <c r="CA124" s="13"/>
      <c r="CB124" s="13"/>
      <c r="CC124" s="13"/>
      <c r="CD124" s="13">
        <v>2</v>
      </c>
      <c r="CE124" s="13">
        <v>1</v>
      </c>
      <c r="CF124" s="13">
        <v>77</v>
      </c>
      <c r="CG124" s="13">
        <f t="shared" si="10"/>
        <v>11</v>
      </c>
      <c r="CH124" s="361">
        <f t="shared" si="11"/>
        <v>2</v>
      </c>
    </row>
    <row r="125" spans="1:86">
      <c r="A125" s="14" t="s">
        <v>1035</v>
      </c>
      <c r="B125" s="13">
        <v>2481</v>
      </c>
      <c r="C125" s="13">
        <v>2900</v>
      </c>
      <c r="D125" s="13">
        <v>5381</v>
      </c>
      <c r="E125"/>
      <c r="I125" s="14" t="s">
        <v>1035</v>
      </c>
      <c r="J125" s="13">
        <v>59</v>
      </c>
      <c r="K125" s="13">
        <v>309</v>
      </c>
      <c r="L125" s="13">
        <v>874</v>
      </c>
      <c r="M125" s="13">
        <v>497</v>
      </c>
      <c r="N125" s="13">
        <v>1998</v>
      </c>
      <c r="O125" s="13">
        <v>300</v>
      </c>
      <c r="P125" s="13">
        <v>306</v>
      </c>
      <c r="Q125" s="13">
        <v>306</v>
      </c>
      <c r="R125" s="13">
        <v>236</v>
      </c>
      <c r="S125" s="13">
        <v>165</v>
      </c>
      <c r="T125" s="13">
        <v>119</v>
      </c>
      <c r="U125" s="13">
        <v>90</v>
      </c>
      <c r="V125" s="13">
        <v>122</v>
      </c>
      <c r="W125" s="13">
        <v>5381</v>
      </c>
      <c r="X125" s="13">
        <f t="shared" si="12"/>
        <v>2495</v>
      </c>
      <c r="Y125" s="13">
        <f t="shared" si="13"/>
        <v>912</v>
      </c>
      <c r="Z125" s="13">
        <f t="shared" si="9"/>
        <v>732</v>
      </c>
      <c r="AC125" s="193" t="s">
        <v>1029</v>
      </c>
      <c r="AD125" s="630">
        <v>290</v>
      </c>
      <c r="AE125" s="630">
        <v>56</v>
      </c>
      <c r="AF125" s="630">
        <v>22</v>
      </c>
      <c r="AG125" s="630">
        <v>5</v>
      </c>
      <c r="AH125" s="630">
        <v>14072</v>
      </c>
      <c r="AI125" s="630">
        <v>4</v>
      </c>
      <c r="AJ125" s="630">
        <v>151</v>
      </c>
      <c r="AK125" s="630">
        <v>9</v>
      </c>
      <c r="AL125" s="630">
        <v>7856</v>
      </c>
      <c r="AM125" s="630">
        <v>3</v>
      </c>
      <c r="AN125" s="630"/>
      <c r="AO125" s="630"/>
      <c r="AP125" s="630">
        <v>1</v>
      </c>
      <c r="AQ125" s="630">
        <v>1</v>
      </c>
      <c r="AR125" s="630">
        <v>100</v>
      </c>
      <c r="AS125" s="630">
        <v>3</v>
      </c>
      <c r="AT125" s="630">
        <v>1923</v>
      </c>
      <c r="AU125" s="630">
        <v>266</v>
      </c>
      <c r="AV125" s="630">
        <v>36</v>
      </c>
      <c r="AW125" s="630"/>
      <c r="AX125" s="630"/>
      <c r="AY125" s="630">
        <v>4</v>
      </c>
      <c r="AZ125" s="630"/>
      <c r="BA125" s="630">
        <v>3</v>
      </c>
      <c r="BB125" s="13">
        <v>24805</v>
      </c>
      <c r="BC125"/>
      <c r="BD125" s="13"/>
      <c r="BE125" s="14" t="s">
        <v>1035</v>
      </c>
      <c r="BF125" s="13">
        <v>452</v>
      </c>
      <c r="BG125" s="13">
        <v>367</v>
      </c>
      <c r="BH125" s="13">
        <v>819</v>
      </c>
      <c r="BJ125" s="14" t="s">
        <v>1035</v>
      </c>
      <c r="BK125" s="13">
        <v>456</v>
      </c>
      <c r="BL125" s="13">
        <v>363</v>
      </c>
      <c r="BM125" s="13"/>
      <c r="BN125" s="13">
        <v>819</v>
      </c>
      <c r="BP125" s="13"/>
      <c r="BQ125" s="14" t="s">
        <v>1035</v>
      </c>
      <c r="BR125" s="13">
        <v>4</v>
      </c>
      <c r="BS125" s="13">
        <v>42</v>
      </c>
      <c r="BT125" s="13">
        <v>117</v>
      </c>
      <c r="BU125" s="13">
        <v>55</v>
      </c>
      <c r="BV125" s="13">
        <v>330</v>
      </c>
      <c r="BW125" s="13">
        <v>59</v>
      </c>
      <c r="BX125" s="13">
        <v>66</v>
      </c>
      <c r="BY125" s="13">
        <v>45</v>
      </c>
      <c r="BZ125" s="13"/>
      <c r="CA125" s="13">
        <v>29</v>
      </c>
      <c r="CB125" s="13">
        <v>21</v>
      </c>
      <c r="CC125" s="13">
        <v>9</v>
      </c>
      <c r="CD125" s="13">
        <v>9</v>
      </c>
      <c r="CE125" s="13">
        <v>33</v>
      </c>
      <c r="CF125" s="13">
        <v>819</v>
      </c>
      <c r="CG125" s="13">
        <f t="shared" si="10"/>
        <v>170</v>
      </c>
      <c r="CH125" s="361">
        <f t="shared" si="11"/>
        <v>68</v>
      </c>
    </row>
    <row r="126" spans="1:86">
      <c r="A126" s="14" t="s">
        <v>1036</v>
      </c>
      <c r="B126" s="13">
        <v>18040</v>
      </c>
      <c r="C126" s="13">
        <v>10426</v>
      </c>
      <c r="D126" s="13">
        <v>28466</v>
      </c>
      <c r="E126"/>
      <c r="I126" s="14" t="s">
        <v>1036</v>
      </c>
      <c r="J126" s="13">
        <v>355</v>
      </c>
      <c r="K126" s="13">
        <v>1648</v>
      </c>
      <c r="L126" s="13">
        <v>5437</v>
      </c>
      <c r="M126" s="13">
        <v>2633</v>
      </c>
      <c r="N126" s="13">
        <v>10395</v>
      </c>
      <c r="O126" s="13">
        <v>1524</v>
      </c>
      <c r="P126" s="13">
        <v>1540</v>
      </c>
      <c r="Q126" s="13">
        <v>1394</v>
      </c>
      <c r="R126" s="13">
        <v>1107</v>
      </c>
      <c r="S126" s="13">
        <v>856</v>
      </c>
      <c r="T126" s="13">
        <v>619</v>
      </c>
      <c r="U126" s="13">
        <v>427</v>
      </c>
      <c r="V126" s="13">
        <v>531</v>
      </c>
      <c r="W126" s="13">
        <v>28466</v>
      </c>
      <c r="X126" s="13">
        <f t="shared" si="12"/>
        <v>13028</v>
      </c>
      <c r="Y126" s="13">
        <f t="shared" si="13"/>
        <v>4458</v>
      </c>
      <c r="Z126" s="13">
        <f t="shared" si="9"/>
        <v>3540</v>
      </c>
      <c r="AC126" s="193" t="s">
        <v>1031</v>
      </c>
      <c r="AD126" s="630">
        <v>1</v>
      </c>
      <c r="AE126" s="630"/>
      <c r="AF126" s="630"/>
      <c r="AG126" s="630">
        <v>1</v>
      </c>
      <c r="AH126" s="630">
        <v>2574</v>
      </c>
      <c r="AI126" s="630"/>
      <c r="AJ126" s="630">
        <v>160</v>
      </c>
      <c r="AK126" s="630">
        <v>2</v>
      </c>
      <c r="AL126" s="630">
        <v>88</v>
      </c>
      <c r="AM126" s="630"/>
      <c r="AN126" s="630"/>
      <c r="AO126" s="630"/>
      <c r="AP126" s="630">
        <v>36</v>
      </c>
      <c r="AQ126" s="630"/>
      <c r="AR126" s="630">
        <v>147</v>
      </c>
      <c r="AS126" s="630">
        <v>4</v>
      </c>
      <c r="AT126" s="630">
        <v>221</v>
      </c>
      <c r="AU126" s="630">
        <v>3</v>
      </c>
      <c r="AV126" s="630"/>
      <c r="AW126" s="630"/>
      <c r="AX126" s="630"/>
      <c r="AY126" s="630">
        <v>1</v>
      </c>
      <c r="AZ126" s="630"/>
      <c r="BA126" s="630"/>
      <c r="BB126" s="13">
        <v>3238</v>
      </c>
      <c r="BC126"/>
      <c r="BD126" s="13"/>
      <c r="BE126" s="14" t="s">
        <v>1036</v>
      </c>
      <c r="BF126" s="13">
        <v>7571</v>
      </c>
      <c r="BG126" s="13">
        <v>7332</v>
      </c>
      <c r="BH126" s="13">
        <v>14903</v>
      </c>
      <c r="BJ126" s="14" t="s">
        <v>1036</v>
      </c>
      <c r="BK126" s="13">
        <v>7221</v>
      </c>
      <c r="BL126" s="13">
        <v>7662</v>
      </c>
      <c r="BM126" s="13">
        <v>20</v>
      </c>
      <c r="BN126" s="13">
        <v>14903</v>
      </c>
      <c r="BP126" s="13"/>
      <c r="BQ126" s="14" t="s">
        <v>1036</v>
      </c>
      <c r="BR126" s="13">
        <v>132</v>
      </c>
      <c r="BS126" s="13">
        <v>713</v>
      </c>
      <c r="BT126" s="13">
        <v>2380</v>
      </c>
      <c r="BU126" s="13">
        <v>1055</v>
      </c>
      <c r="BV126" s="13">
        <v>6511</v>
      </c>
      <c r="BW126" s="13">
        <v>953</v>
      </c>
      <c r="BX126" s="13">
        <v>863</v>
      </c>
      <c r="BY126" s="13">
        <v>744</v>
      </c>
      <c r="BZ126" s="13"/>
      <c r="CA126" s="13">
        <v>378</v>
      </c>
      <c r="CB126" s="13">
        <v>244</v>
      </c>
      <c r="CC126" s="13">
        <v>182</v>
      </c>
      <c r="CD126" s="13">
        <v>207</v>
      </c>
      <c r="CE126" s="13">
        <v>541</v>
      </c>
      <c r="CF126" s="13">
        <v>14903</v>
      </c>
      <c r="CG126" s="13">
        <f t="shared" si="10"/>
        <v>2560</v>
      </c>
      <c r="CH126" s="361">
        <f t="shared" si="11"/>
        <v>1011</v>
      </c>
    </row>
    <row r="127" spans="1:86">
      <c r="A127" s="14" t="s">
        <v>1037</v>
      </c>
      <c r="B127" s="13">
        <v>5826</v>
      </c>
      <c r="C127" s="13">
        <v>8762</v>
      </c>
      <c r="D127" s="13">
        <v>14588</v>
      </c>
      <c r="E127"/>
      <c r="I127" s="14" t="s">
        <v>1037</v>
      </c>
      <c r="J127" s="13">
        <v>164</v>
      </c>
      <c r="K127" s="13">
        <v>666</v>
      </c>
      <c r="L127" s="13">
        <v>2602</v>
      </c>
      <c r="M127" s="13">
        <v>1284</v>
      </c>
      <c r="N127" s="13">
        <v>4744</v>
      </c>
      <c r="O127" s="13">
        <v>850</v>
      </c>
      <c r="P127" s="13">
        <v>886</v>
      </c>
      <c r="Q127" s="13">
        <v>871</v>
      </c>
      <c r="R127" s="13">
        <v>717</v>
      </c>
      <c r="S127" s="13">
        <v>597</v>
      </c>
      <c r="T127" s="13">
        <v>442</v>
      </c>
      <c r="U127" s="13">
        <v>330</v>
      </c>
      <c r="V127" s="13">
        <v>435</v>
      </c>
      <c r="W127" s="13">
        <v>14588</v>
      </c>
      <c r="X127" s="13">
        <f t="shared" si="12"/>
        <v>6028</v>
      </c>
      <c r="Y127" s="13">
        <f t="shared" si="13"/>
        <v>2607</v>
      </c>
      <c r="Z127" s="13">
        <f t="shared" si="9"/>
        <v>2521</v>
      </c>
      <c r="AC127" s="193" t="s">
        <v>1033</v>
      </c>
      <c r="AD127" s="630">
        <v>8</v>
      </c>
      <c r="AE127" s="630">
        <v>7</v>
      </c>
      <c r="AF127" s="630"/>
      <c r="AG127" s="630">
        <v>6</v>
      </c>
      <c r="AH127" s="630">
        <v>5309</v>
      </c>
      <c r="AI127" s="630">
        <v>1</v>
      </c>
      <c r="AJ127" s="630">
        <v>58</v>
      </c>
      <c r="AK127" s="630">
        <v>4</v>
      </c>
      <c r="AL127" s="630">
        <v>169</v>
      </c>
      <c r="AM127" s="630">
        <v>1</v>
      </c>
      <c r="AN127" s="630"/>
      <c r="AO127" s="630"/>
      <c r="AP127" s="630"/>
      <c r="AQ127" s="630"/>
      <c r="AR127" s="630">
        <v>258</v>
      </c>
      <c r="AS127" s="630">
        <v>13</v>
      </c>
      <c r="AT127" s="630">
        <v>3</v>
      </c>
      <c r="AU127" s="630">
        <v>5</v>
      </c>
      <c r="AV127" s="630"/>
      <c r="AW127" s="630"/>
      <c r="AX127" s="630">
        <v>1</v>
      </c>
      <c r="AY127" s="630">
        <v>5</v>
      </c>
      <c r="AZ127" s="630">
        <v>3</v>
      </c>
      <c r="BA127" s="630"/>
      <c r="BB127" s="13">
        <v>5851</v>
      </c>
      <c r="BC127"/>
      <c r="BD127" s="13"/>
      <c r="BE127" s="14" t="s">
        <v>1037</v>
      </c>
      <c r="BF127" s="13">
        <v>1461</v>
      </c>
      <c r="BG127" s="13">
        <v>1336</v>
      </c>
      <c r="BH127" s="13">
        <v>2797</v>
      </c>
      <c r="BJ127" s="14" t="s">
        <v>1037</v>
      </c>
      <c r="BK127" s="13">
        <v>1559</v>
      </c>
      <c r="BL127" s="13">
        <v>1236</v>
      </c>
      <c r="BM127" s="13">
        <v>2</v>
      </c>
      <c r="BN127" s="13">
        <v>2797</v>
      </c>
      <c r="BP127" s="13"/>
      <c r="BQ127" s="14" t="s">
        <v>1037</v>
      </c>
      <c r="BR127" s="13">
        <v>21</v>
      </c>
      <c r="BS127" s="13">
        <v>129</v>
      </c>
      <c r="BT127" s="13">
        <v>405</v>
      </c>
      <c r="BU127" s="13">
        <v>187</v>
      </c>
      <c r="BV127" s="13">
        <v>1220</v>
      </c>
      <c r="BW127" s="13">
        <v>188</v>
      </c>
      <c r="BX127" s="13">
        <v>171</v>
      </c>
      <c r="BY127" s="13">
        <v>155</v>
      </c>
      <c r="BZ127" s="13"/>
      <c r="CA127" s="13">
        <v>63</v>
      </c>
      <c r="CB127" s="13">
        <v>50</v>
      </c>
      <c r="CC127" s="13">
        <v>44</v>
      </c>
      <c r="CD127" s="13">
        <v>60</v>
      </c>
      <c r="CE127" s="13">
        <v>104</v>
      </c>
      <c r="CF127" s="13">
        <v>2797</v>
      </c>
      <c r="CG127" s="13">
        <f t="shared" si="10"/>
        <v>514</v>
      </c>
      <c r="CH127" s="361">
        <f t="shared" si="11"/>
        <v>217</v>
      </c>
    </row>
    <row r="128" spans="1:86">
      <c r="A128" s="14" t="s">
        <v>1038</v>
      </c>
      <c r="B128" s="13">
        <v>5318</v>
      </c>
      <c r="C128" s="13">
        <v>4844</v>
      </c>
      <c r="D128" s="13">
        <v>10162</v>
      </c>
      <c r="E128"/>
      <c r="I128" s="14" t="s">
        <v>1038</v>
      </c>
      <c r="J128" s="13">
        <v>142</v>
      </c>
      <c r="K128" s="13">
        <v>869</v>
      </c>
      <c r="L128" s="13">
        <v>2341</v>
      </c>
      <c r="M128" s="13">
        <v>1009</v>
      </c>
      <c r="N128" s="13">
        <v>3253</v>
      </c>
      <c r="O128" s="13">
        <v>494</v>
      </c>
      <c r="P128" s="13">
        <v>414</v>
      </c>
      <c r="Q128" s="13">
        <v>393</v>
      </c>
      <c r="R128" s="13">
        <v>338</v>
      </c>
      <c r="S128" s="13">
        <v>271</v>
      </c>
      <c r="T128" s="13">
        <v>221</v>
      </c>
      <c r="U128" s="13">
        <v>193</v>
      </c>
      <c r="V128" s="13">
        <v>224</v>
      </c>
      <c r="W128" s="13">
        <v>10162</v>
      </c>
      <c r="X128" s="13">
        <f t="shared" si="12"/>
        <v>4262</v>
      </c>
      <c r="Y128" s="13">
        <f t="shared" si="13"/>
        <v>1301</v>
      </c>
      <c r="Z128" s="13">
        <f t="shared" si="9"/>
        <v>1247</v>
      </c>
      <c r="AC128" s="14" t="s">
        <v>270</v>
      </c>
      <c r="AD128" s="630">
        <v>3108</v>
      </c>
      <c r="AE128" s="630">
        <v>5567</v>
      </c>
      <c r="AF128" s="630">
        <v>58</v>
      </c>
      <c r="AG128" s="630">
        <v>181</v>
      </c>
      <c r="AH128" s="630">
        <v>669714</v>
      </c>
      <c r="AI128" s="630">
        <v>26</v>
      </c>
      <c r="AJ128" s="630">
        <v>1401</v>
      </c>
      <c r="AK128" s="630">
        <v>1366</v>
      </c>
      <c r="AL128" s="630">
        <v>137219</v>
      </c>
      <c r="AM128" s="630">
        <v>401</v>
      </c>
      <c r="AN128" s="630">
        <v>255</v>
      </c>
      <c r="AO128" s="630">
        <v>34</v>
      </c>
      <c r="AP128" s="630">
        <v>53</v>
      </c>
      <c r="AQ128" s="630">
        <v>1318</v>
      </c>
      <c r="AR128" s="630">
        <v>11501</v>
      </c>
      <c r="AS128" s="630">
        <v>1484</v>
      </c>
      <c r="AT128" s="630">
        <v>757</v>
      </c>
      <c r="AU128" s="630">
        <v>75</v>
      </c>
      <c r="AV128" s="630">
        <v>581</v>
      </c>
      <c r="AW128" s="630"/>
      <c r="AX128" s="630">
        <v>3</v>
      </c>
      <c r="AY128" s="630">
        <v>1218</v>
      </c>
      <c r="AZ128" s="630"/>
      <c r="BA128" s="630">
        <v>36</v>
      </c>
      <c r="BB128" s="13">
        <v>836356</v>
      </c>
      <c r="BC128"/>
      <c r="BD128" s="13"/>
      <c r="BE128" s="14" t="s">
        <v>1038</v>
      </c>
      <c r="BF128" s="13">
        <v>410</v>
      </c>
      <c r="BG128" s="13">
        <v>243</v>
      </c>
      <c r="BH128" s="13">
        <v>653</v>
      </c>
      <c r="BJ128" s="14" t="s">
        <v>1038</v>
      </c>
      <c r="BK128" s="13">
        <v>476</v>
      </c>
      <c r="BL128" s="13">
        <v>177</v>
      </c>
      <c r="BM128" s="13"/>
      <c r="BN128" s="13">
        <v>653</v>
      </c>
      <c r="BP128" s="13"/>
      <c r="BQ128" s="14" t="s">
        <v>1038</v>
      </c>
      <c r="BR128" s="13">
        <v>3</v>
      </c>
      <c r="BS128" s="13">
        <v>17</v>
      </c>
      <c r="BT128" s="13">
        <v>69</v>
      </c>
      <c r="BU128" s="13">
        <v>37</v>
      </c>
      <c r="BV128" s="13">
        <v>388</v>
      </c>
      <c r="BW128" s="13">
        <v>50</v>
      </c>
      <c r="BX128" s="13">
        <v>34</v>
      </c>
      <c r="BY128" s="13">
        <v>31</v>
      </c>
      <c r="BZ128" s="13"/>
      <c r="CA128" s="13">
        <v>4</v>
      </c>
      <c r="CB128" s="13">
        <v>4</v>
      </c>
      <c r="CC128" s="13">
        <v>2</v>
      </c>
      <c r="CD128" s="13">
        <v>2</v>
      </c>
      <c r="CE128" s="13">
        <v>12</v>
      </c>
      <c r="CF128" s="13">
        <v>653</v>
      </c>
      <c r="CG128" s="13">
        <f t="shared" si="10"/>
        <v>115</v>
      </c>
      <c r="CH128" s="361">
        <f t="shared" si="11"/>
        <v>12</v>
      </c>
    </row>
    <row r="129" spans="1:86">
      <c r="A129" s="14" t="s">
        <v>1039</v>
      </c>
      <c r="B129" s="13">
        <v>13124</v>
      </c>
      <c r="C129" s="13">
        <v>9831</v>
      </c>
      <c r="D129" s="13">
        <v>22955</v>
      </c>
      <c r="E129"/>
      <c r="I129" s="14" t="s">
        <v>1039</v>
      </c>
      <c r="J129" s="13">
        <v>342</v>
      </c>
      <c r="K129" s="13">
        <v>1721</v>
      </c>
      <c r="L129" s="13">
        <v>5567</v>
      </c>
      <c r="M129" s="13">
        <v>2278</v>
      </c>
      <c r="N129" s="13">
        <v>7919</v>
      </c>
      <c r="O129" s="13">
        <v>1132</v>
      </c>
      <c r="P129" s="13">
        <v>1071</v>
      </c>
      <c r="Q129" s="13">
        <v>875</v>
      </c>
      <c r="R129" s="13">
        <v>686</v>
      </c>
      <c r="S129" s="13">
        <v>516</v>
      </c>
      <c r="T129" s="13">
        <v>308</v>
      </c>
      <c r="U129" s="13">
        <v>259</v>
      </c>
      <c r="V129" s="13">
        <v>281</v>
      </c>
      <c r="W129" s="13">
        <v>22955</v>
      </c>
      <c r="X129" s="13">
        <f t="shared" si="12"/>
        <v>10197</v>
      </c>
      <c r="Y129" s="13">
        <f t="shared" si="13"/>
        <v>3078</v>
      </c>
      <c r="Z129" s="13">
        <f t="shared" si="9"/>
        <v>2050</v>
      </c>
      <c r="AC129" s="193" t="s">
        <v>915</v>
      </c>
      <c r="AD129" s="630">
        <v>2222</v>
      </c>
      <c r="AE129" s="630">
        <v>4249</v>
      </c>
      <c r="AF129" s="630">
        <v>26</v>
      </c>
      <c r="AG129" s="630">
        <v>6</v>
      </c>
      <c r="AH129" s="630">
        <v>480442</v>
      </c>
      <c r="AI129" s="630">
        <v>6</v>
      </c>
      <c r="AJ129" s="630">
        <v>56</v>
      </c>
      <c r="AK129" s="630">
        <v>1180</v>
      </c>
      <c r="AL129" s="630">
        <v>117604</v>
      </c>
      <c r="AM129" s="630">
        <v>286</v>
      </c>
      <c r="AN129" s="630">
        <v>135</v>
      </c>
      <c r="AO129" s="630">
        <v>23</v>
      </c>
      <c r="AP129" s="630">
        <v>6</v>
      </c>
      <c r="AQ129" s="630">
        <v>919</v>
      </c>
      <c r="AR129" s="630">
        <v>385</v>
      </c>
      <c r="AS129" s="630">
        <v>1049</v>
      </c>
      <c r="AT129" s="630">
        <v>685</v>
      </c>
      <c r="AU129" s="630">
        <v>23</v>
      </c>
      <c r="AV129" s="630">
        <v>146</v>
      </c>
      <c r="AW129" s="630"/>
      <c r="AX129" s="630">
        <v>1</v>
      </c>
      <c r="AY129" s="630">
        <v>869</v>
      </c>
      <c r="AZ129" s="630"/>
      <c r="BA129" s="630">
        <v>30</v>
      </c>
      <c r="BB129" s="13">
        <v>610348</v>
      </c>
      <c r="BC129"/>
      <c r="BD129" s="13"/>
      <c r="BE129" s="14" t="s">
        <v>1039</v>
      </c>
      <c r="BF129" s="13">
        <v>1181</v>
      </c>
      <c r="BG129" s="13">
        <v>817</v>
      </c>
      <c r="BH129" s="13">
        <v>1998</v>
      </c>
      <c r="BJ129" s="14" t="s">
        <v>1039</v>
      </c>
      <c r="BK129" s="13">
        <v>1336</v>
      </c>
      <c r="BL129" s="13">
        <v>662</v>
      </c>
      <c r="BM129" s="13"/>
      <c r="BN129" s="13">
        <v>1998</v>
      </c>
      <c r="BP129" s="13"/>
      <c r="BQ129" s="14" t="s">
        <v>1039</v>
      </c>
      <c r="BR129" s="13">
        <v>24</v>
      </c>
      <c r="BS129" s="13">
        <v>70</v>
      </c>
      <c r="BT129" s="13">
        <v>260</v>
      </c>
      <c r="BU129" s="13">
        <v>80</v>
      </c>
      <c r="BV129" s="13">
        <v>1164</v>
      </c>
      <c r="BW129" s="13">
        <v>118</v>
      </c>
      <c r="BX129" s="13">
        <v>103</v>
      </c>
      <c r="BY129" s="13">
        <v>73</v>
      </c>
      <c r="BZ129" s="13"/>
      <c r="CA129" s="13">
        <v>25</v>
      </c>
      <c r="CB129" s="13">
        <v>16</v>
      </c>
      <c r="CC129" s="13">
        <v>5</v>
      </c>
      <c r="CD129" s="13">
        <v>9</v>
      </c>
      <c r="CE129" s="13">
        <v>51</v>
      </c>
      <c r="CF129" s="13">
        <v>1998</v>
      </c>
      <c r="CG129" s="13">
        <f t="shared" si="10"/>
        <v>294</v>
      </c>
      <c r="CH129" s="361">
        <f t="shared" si="11"/>
        <v>55</v>
      </c>
    </row>
    <row r="130" spans="1:86">
      <c r="A130" s="14" t="s">
        <v>117</v>
      </c>
      <c r="B130" s="13">
        <v>1593375</v>
      </c>
      <c r="C130" s="13">
        <v>751516</v>
      </c>
      <c r="D130" s="13">
        <v>2344891</v>
      </c>
      <c r="E130"/>
      <c r="I130" s="14" t="s">
        <v>117</v>
      </c>
      <c r="J130" s="13">
        <v>25351</v>
      </c>
      <c r="K130" s="13">
        <v>130565</v>
      </c>
      <c r="L130" s="13">
        <v>420308</v>
      </c>
      <c r="M130" s="13">
        <v>202384</v>
      </c>
      <c r="N130" s="13">
        <v>824999</v>
      </c>
      <c r="O130" s="13">
        <v>131796</v>
      </c>
      <c r="P130" s="13">
        <v>138332</v>
      </c>
      <c r="Q130" s="13">
        <v>128360</v>
      </c>
      <c r="R130" s="13">
        <v>104006</v>
      </c>
      <c r="S130" s="13">
        <v>78687</v>
      </c>
      <c r="T130" s="13">
        <v>58356</v>
      </c>
      <c r="U130" s="13">
        <v>44416</v>
      </c>
      <c r="V130" s="13">
        <v>57331</v>
      </c>
      <c r="W130" s="13">
        <v>2344891</v>
      </c>
      <c r="X130" s="13">
        <f t="shared" si="12"/>
        <v>1027383</v>
      </c>
      <c r="Y130" s="13">
        <f t="shared" si="13"/>
        <v>398488</v>
      </c>
      <c r="Z130" s="13"/>
      <c r="AC130" s="193" t="s">
        <v>931</v>
      </c>
      <c r="AD130" s="630">
        <v>23</v>
      </c>
      <c r="AE130" s="630">
        <v>67</v>
      </c>
      <c r="AF130" s="630">
        <v>1</v>
      </c>
      <c r="AG130" s="630">
        <v>55</v>
      </c>
      <c r="AH130" s="630">
        <v>12973</v>
      </c>
      <c r="AI130" s="630">
        <v>2</v>
      </c>
      <c r="AJ130" s="630">
        <v>340</v>
      </c>
      <c r="AK130" s="630">
        <v>8</v>
      </c>
      <c r="AL130" s="630">
        <v>1280</v>
      </c>
      <c r="AM130" s="630">
        <v>1</v>
      </c>
      <c r="AN130" s="630"/>
      <c r="AO130" s="630"/>
      <c r="AP130" s="630"/>
      <c r="AQ130" s="630">
        <v>22</v>
      </c>
      <c r="AR130" s="630">
        <v>2531</v>
      </c>
      <c r="AS130" s="630">
        <v>16</v>
      </c>
      <c r="AT130" s="630"/>
      <c r="AU130" s="630">
        <v>3</v>
      </c>
      <c r="AV130" s="630">
        <v>32</v>
      </c>
      <c r="AW130" s="630"/>
      <c r="AX130" s="630"/>
      <c r="AY130" s="630">
        <v>7</v>
      </c>
      <c r="AZ130" s="630"/>
      <c r="BA130" s="630"/>
      <c r="BB130" s="13">
        <v>17361</v>
      </c>
      <c r="BC130"/>
      <c r="BD130" s="13"/>
      <c r="BE130" s="14" t="s">
        <v>117</v>
      </c>
      <c r="BF130" s="13">
        <v>1782974</v>
      </c>
      <c r="BG130" s="13">
        <v>1895559</v>
      </c>
      <c r="BH130" s="13">
        <v>3678533</v>
      </c>
      <c r="BJ130" s="14" t="s">
        <v>117</v>
      </c>
      <c r="BK130" s="13">
        <v>2064755</v>
      </c>
      <c r="BL130" s="13">
        <v>1602275</v>
      </c>
      <c r="BM130" s="13">
        <v>11503</v>
      </c>
      <c r="BN130" s="13">
        <v>3678533</v>
      </c>
      <c r="BP130" s="13"/>
      <c r="BQ130" s="14" t="s">
        <v>117</v>
      </c>
      <c r="BR130" s="13">
        <v>32851</v>
      </c>
      <c r="BS130" s="13">
        <v>155430</v>
      </c>
      <c r="BT130" s="13">
        <v>453164</v>
      </c>
      <c r="BU130" s="13">
        <v>209469</v>
      </c>
      <c r="BV130" s="13">
        <v>1600665</v>
      </c>
      <c r="BW130" s="13">
        <v>240875</v>
      </c>
      <c r="BX130" s="13">
        <v>247619</v>
      </c>
      <c r="BY130" s="13">
        <v>214375</v>
      </c>
      <c r="BZ130" s="13">
        <v>143319</v>
      </c>
      <c r="CA130" s="13">
        <v>128003</v>
      </c>
      <c r="CB130" s="13">
        <v>88286</v>
      </c>
      <c r="CC130" s="13">
        <v>61401</v>
      </c>
      <c r="CD130" s="13">
        <v>77740</v>
      </c>
      <c r="CE130" s="13">
        <v>25336</v>
      </c>
      <c r="CF130" s="13">
        <v>3678533</v>
      </c>
      <c r="CG130" s="13">
        <f t="shared" si="10"/>
        <v>702869</v>
      </c>
      <c r="CH130" s="361">
        <f t="shared" si="11"/>
        <v>498749</v>
      </c>
    </row>
    <row r="131" spans="1:86">
      <c r="D131"/>
      <c r="E131"/>
      <c r="AC131" s="193" t="s">
        <v>933</v>
      </c>
      <c r="AD131" s="630">
        <v>142</v>
      </c>
      <c r="AE131" s="630">
        <v>344</v>
      </c>
      <c r="AF131" s="630">
        <v>6</v>
      </c>
      <c r="AG131" s="630">
        <v>12</v>
      </c>
      <c r="AH131" s="630">
        <v>78572</v>
      </c>
      <c r="AI131" s="630">
        <v>7</v>
      </c>
      <c r="AJ131" s="630">
        <v>146</v>
      </c>
      <c r="AK131" s="630">
        <v>116</v>
      </c>
      <c r="AL131" s="630">
        <v>9922</v>
      </c>
      <c r="AM131" s="630">
        <v>26</v>
      </c>
      <c r="AN131" s="630">
        <v>37</v>
      </c>
      <c r="AO131" s="630">
        <v>1</v>
      </c>
      <c r="AP131" s="630">
        <v>4</v>
      </c>
      <c r="AQ131" s="630">
        <v>34</v>
      </c>
      <c r="AR131" s="630">
        <v>3514</v>
      </c>
      <c r="AS131" s="630">
        <v>45</v>
      </c>
      <c r="AT131" s="630">
        <v>8</v>
      </c>
      <c r="AU131" s="630">
        <v>5</v>
      </c>
      <c r="AV131" s="630">
        <v>162</v>
      </c>
      <c r="AW131" s="630"/>
      <c r="AX131" s="630"/>
      <c r="AY131" s="630">
        <v>173</v>
      </c>
      <c r="AZ131" s="630"/>
      <c r="BA131" s="630">
        <v>3</v>
      </c>
      <c r="BB131" s="13">
        <v>93279</v>
      </c>
      <c r="BC131"/>
      <c r="BD131" s="13"/>
      <c r="BP131" s="13"/>
    </row>
    <row r="132" spans="1:86">
      <c r="AC132" s="193" t="s">
        <v>941</v>
      </c>
      <c r="AD132" s="630">
        <v>26</v>
      </c>
      <c r="AE132" s="630">
        <v>107</v>
      </c>
      <c r="AF132" s="630">
        <v>1</v>
      </c>
      <c r="AG132" s="630">
        <v>5</v>
      </c>
      <c r="AH132" s="630">
        <v>14454</v>
      </c>
      <c r="AI132" s="630"/>
      <c r="AJ132" s="630">
        <v>26</v>
      </c>
      <c r="AK132" s="630">
        <v>9</v>
      </c>
      <c r="AL132" s="630">
        <v>637</v>
      </c>
      <c r="AM132" s="630">
        <v>9</v>
      </c>
      <c r="AN132" s="630">
        <v>4</v>
      </c>
      <c r="AO132" s="630"/>
      <c r="AP132" s="630">
        <v>1</v>
      </c>
      <c r="AQ132" s="630">
        <v>6</v>
      </c>
      <c r="AR132" s="630">
        <v>180</v>
      </c>
      <c r="AS132" s="630">
        <v>11</v>
      </c>
      <c r="AT132" s="630">
        <v>1</v>
      </c>
      <c r="AU132" s="630"/>
      <c r="AV132" s="630">
        <v>6</v>
      </c>
      <c r="AW132" s="630"/>
      <c r="AX132" s="630"/>
      <c r="AY132" s="630">
        <v>18</v>
      </c>
      <c r="AZ132" s="630"/>
      <c r="BA132" s="630"/>
      <c r="BB132" s="13">
        <v>15501</v>
      </c>
      <c r="BC132"/>
      <c r="BD132" s="13"/>
    </row>
    <row r="133" spans="1:86">
      <c r="AC133" s="193" t="s">
        <v>955</v>
      </c>
      <c r="AD133" s="630">
        <v>155</v>
      </c>
      <c r="AE133" s="630">
        <v>144</v>
      </c>
      <c r="AF133" s="630"/>
      <c r="AG133" s="630">
        <v>23</v>
      </c>
      <c r="AH133" s="630">
        <v>12790</v>
      </c>
      <c r="AI133" s="630">
        <v>3</v>
      </c>
      <c r="AJ133" s="630">
        <v>160</v>
      </c>
      <c r="AK133" s="630">
        <v>15</v>
      </c>
      <c r="AL133" s="630">
        <v>1017</v>
      </c>
      <c r="AM133" s="630">
        <v>10</v>
      </c>
      <c r="AN133" s="630"/>
      <c r="AO133" s="630">
        <v>3</v>
      </c>
      <c r="AP133" s="630">
        <v>2</v>
      </c>
      <c r="AQ133" s="630">
        <v>7</v>
      </c>
      <c r="AR133" s="630">
        <v>1540</v>
      </c>
      <c r="AS133" s="630">
        <v>35</v>
      </c>
      <c r="AT133" s="630">
        <v>1</v>
      </c>
      <c r="AU133" s="630">
        <v>6</v>
      </c>
      <c r="AV133" s="630">
        <v>103</v>
      </c>
      <c r="AW133" s="630"/>
      <c r="AX133" s="630">
        <v>1</v>
      </c>
      <c r="AY133" s="630">
        <v>13</v>
      </c>
      <c r="AZ133" s="630"/>
      <c r="BA133" s="630"/>
      <c r="BB133" s="13">
        <v>16028</v>
      </c>
      <c r="BC133"/>
      <c r="BD133" s="13"/>
    </row>
    <row r="134" spans="1:86">
      <c r="AC134" s="193" t="s">
        <v>961</v>
      </c>
      <c r="AD134" s="630">
        <v>255</v>
      </c>
      <c r="AE134" s="630">
        <v>74</v>
      </c>
      <c r="AF134" s="630"/>
      <c r="AG134" s="630"/>
      <c r="AH134" s="630">
        <v>13746</v>
      </c>
      <c r="AI134" s="630"/>
      <c r="AJ134" s="630">
        <v>1</v>
      </c>
      <c r="AK134" s="630">
        <v>6</v>
      </c>
      <c r="AL134" s="630">
        <v>1362</v>
      </c>
      <c r="AM134" s="630">
        <v>22</v>
      </c>
      <c r="AN134" s="630">
        <v>18</v>
      </c>
      <c r="AO134" s="630"/>
      <c r="AP134" s="630">
        <v>4</v>
      </c>
      <c r="AQ134" s="630">
        <v>18</v>
      </c>
      <c r="AR134" s="630">
        <v>3</v>
      </c>
      <c r="AS134" s="630">
        <v>158</v>
      </c>
      <c r="AT134" s="630">
        <v>13</v>
      </c>
      <c r="AU134" s="630">
        <v>13</v>
      </c>
      <c r="AV134" s="630">
        <v>9</v>
      </c>
      <c r="AW134" s="630"/>
      <c r="AX134" s="630">
        <v>1</v>
      </c>
      <c r="AY134" s="630">
        <v>27</v>
      </c>
      <c r="AZ134" s="630"/>
      <c r="BA134" s="630">
        <v>1</v>
      </c>
      <c r="BB134" s="13">
        <v>15731</v>
      </c>
      <c r="BC134"/>
      <c r="BD134" s="13"/>
    </row>
    <row r="135" spans="1:86">
      <c r="AC135" s="193" t="s">
        <v>965</v>
      </c>
      <c r="AD135" s="630">
        <v>60</v>
      </c>
      <c r="AE135" s="630">
        <v>283</v>
      </c>
      <c r="AF135" s="630">
        <v>2</v>
      </c>
      <c r="AG135" s="630">
        <v>22</v>
      </c>
      <c r="AH135" s="630">
        <v>10191</v>
      </c>
      <c r="AI135" s="630">
        <v>2</v>
      </c>
      <c r="AJ135" s="630">
        <v>138</v>
      </c>
      <c r="AK135" s="630">
        <v>4</v>
      </c>
      <c r="AL135" s="630">
        <v>483</v>
      </c>
      <c r="AM135" s="630">
        <v>15</v>
      </c>
      <c r="AN135" s="630"/>
      <c r="AO135" s="630"/>
      <c r="AP135" s="630"/>
      <c r="AQ135" s="630"/>
      <c r="AR135" s="630">
        <v>1411</v>
      </c>
      <c r="AS135" s="630">
        <v>48</v>
      </c>
      <c r="AT135" s="630">
        <v>8</v>
      </c>
      <c r="AU135" s="630"/>
      <c r="AV135" s="630">
        <v>24</v>
      </c>
      <c r="AW135" s="630"/>
      <c r="AX135" s="630"/>
      <c r="AY135" s="630">
        <v>4</v>
      </c>
      <c r="AZ135" s="630"/>
      <c r="BA135" s="630"/>
      <c r="BB135" s="13">
        <v>12695</v>
      </c>
      <c r="BC135"/>
      <c r="BD135" s="13"/>
    </row>
    <row r="136" spans="1:86">
      <c r="AC136" s="193" t="s">
        <v>973</v>
      </c>
      <c r="AD136" s="630">
        <v>111</v>
      </c>
      <c r="AE136" s="630">
        <v>223</v>
      </c>
      <c r="AF136" s="630">
        <v>22</v>
      </c>
      <c r="AG136" s="630">
        <v>37</v>
      </c>
      <c r="AH136" s="630">
        <v>34392</v>
      </c>
      <c r="AI136" s="630">
        <v>6</v>
      </c>
      <c r="AJ136" s="630">
        <v>347</v>
      </c>
      <c r="AK136" s="630">
        <v>25</v>
      </c>
      <c r="AL136" s="630">
        <v>3703</v>
      </c>
      <c r="AM136" s="630">
        <v>23</v>
      </c>
      <c r="AN136" s="630">
        <v>19</v>
      </c>
      <c r="AO136" s="630">
        <v>7</v>
      </c>
      <c r="AP136" s="630">
        <v>21</v>
      </c>
      <c r="AQ136" s="630">
        <v>307</v>
      </c>
      <c r="AR136" s="630">
        <v>1305</v>
      </c>
      <c r="AS136" s="630">
        <v>23</v>
      </c>
      <c r="AT136" s="630">
        <v>31</v>
      </c>
      <c r="AU136" s="630">
        <v>15</v>
      </c>
      <c r="AV136" s="630">
        <v>29</v>
      </c>
      <c r="AW136" s="630"/>
      <c r="AX136" s="630"/>
      <c r="AY136" s="630">
        <v>90</v>
      </c>
      <c r="AZ136" s="630"/>
      <c r="BA136" s="630">
        <v>2</v>
      </c>
      <c r="BB136" s="13">
        <v>40738</v>
      </c>
      <c r="BC136"/>
      <c r="BD136" s="13"/>
    </row>
    <row r="137" spans="1:86">
      <c r="AC137" s="193" t="s">
        <v>978</v>
      </c>
      <c r="AD137" s="630">
        <v>68</v>
      </c>
      <c r="AE137" s="630">
        <v>51</v>
      </c>
      <c r="AF137" s="630"/>
      <c r="AG137" s="630">
        <v>14</v>
      </c>
      <c r="AH137" s="630">
        <v>7237</v>
      </c>
      <c r="AI137" s="630"/>
      <c r="AJ137" s="630">
        <v>141</v>
      </c>
      <c r="AK137" s="630">
        <v>2</v>
      </c>
      <c r="AL137" s="630">
        <v>768</v>
      </c>
      <c r="AM137" s="630">
        <v>3</v>
      </c>
      <c r="AN137" s="630">
        <v>6</v>
      </c>
      <c r="AO137" s="630"/>
      <c r="AP137" s="630">
        <v>1</v>
      </c>
      <c r="AQ137" s="630">
        <v>2</v>
      </c>
      <c r="AR137" s="630">
        <v>591</v>
      </c>
      <c r="AS137" s="630">
        <v>94</v>
      </c>
      <c r="AT137" s="630">
        <v>1</v>
      </c>
      <c r="AU137" s="630">
        <v>2</v>
      </c>
      <c r="AV137" s="630">
        <v>69</v>
      </c>
      <c r="AW137" s="630"/>
      <c r="AX137" s="630"/>
      <c r="AY137" s="630">
        <v>13</v>
      </c>
      <c r="AZ137" s="630"/>
      <c r="BA137" s="630"/>
      <c r="BB137" s="13">
        <v>9063</v>
      </c>
      <c r="BC137"/>
      <c r="BD137" s="13"/>
    </row>
    <row r="138" spans="1:86">
      <c r="AC138" s="193" t="s">
        <v>1001</v>
      </c>
      <c r="AD138" s="630">
        <v>46</v>
      </c>
      <c r="AE138" s="630">
        <v>25</v>
      </c>
      <c r="AF138" s="630"/>
      <c r="AG138" s="630">
        <v>7</v>
      </c>
      <c r="AH138" s="630">
        <v>4917</v>
      </c>
      <c r="AI138" s="630"/>
      <c r="AJ138" s="630">
        <v>46</v>
      </c>
      <c r="AK138" s="630">
        <v>1</v>
      </c>
      <c r="AL138" s="630">
        <v>443</v>
      </c>
      <c r="AM138" s="630">
        <v>6</v>
      </c>
      <c r="AN138" s="630">
        <v>36</v>
      </c>
      <c r="AO138" s="630"/>
      <c r="AP138" s="630">
        <v>14</v>
      </c>
      <c r="AQ138" s="630">
        <v>3</v>
      </c>
      <c r="AR138" s="630">
        <v>41</v>
      </c>
      <c r="AS138" s="630">
        <v>5</v>
      </c>
      <c r="AT138" s="630">
        <v>9</v>
      </c>
      <c r="AU138" s="630">
        <v>8</v>
      </c>
      <c r="AV138" s="630">
        <v>1</v>
      </c>
      <c r="AW138" s="630"/>
      <c r="AX138" s="630"/>
      <c r="AY138" s="630">
        <v>4</v>
      </c>
      <c r="AZ138" s="630"/>
      <c r="BA138" s="630"/>
      <c r="BB138" s="13">
        <v>5612</v>
      </c>
      <c r="BC138"/>
      <c r="BD138" s="13"/>
    </row>
    <row r="139" spans="1:86">
      <c r="AC139" s="14" t="s">
        <v>117</v>
      </c>
      <c r="AD139" s="13">
        <v>5631</v>
      </c>
      <c r="AE139" s="13">
        <v>7029</v>
      </c>
      <c r="AF139" s="13">
        <v>461</v>
      </c>
      <c r="AG139" s="13">
        <v>1327</v>
      </c>
      <c r="AH139" s="13">
        <v>1792444</v>
      </c>
      <c r="AI139" s="13">
        <v>271</v>
      </c>
      <c r="AJ139" s="13">
        <v>11206</v>
      </c>
      <c r="AK139" s="13">
        <v>3533</v>
      </c>
      <c r="AL139" s="13">
        <v>351460</v>
      </c>
      <c r="AM139" s="13">
        <v>523</v>
      </c>
      <c r="AN139" s="13">
        <v>275</v>
      </c>
      <c r="AO139" s="13">
        <v>79</v>
      </c>
      <c r="AP139" s="13">
        <v>781</v>
      </c>
      <c r="AQ139" s="13">
        <v>2081</v>
      </c>
      <c r="AR139" s="13">
        <v>123485</v>
      </c>
      <c r="AS139" s="13">
        <v>1973</v>
      </c>
      <c r="AT139" s="13">
        <v>34498</v>
      </c>
      <c r="AU139" s="13">
        <v>636</v>
      </c>
      <c r="AV139" s="13">
        <v>4889</v>
      </c>
      <c r="AW139" s="13">
        <v>1</v>
      </c>
      <c r="AX139" s="13">
        <v>40</v>
      </c>
      <c r="AY139" s="13">
        <v>1765</v>
      </c>
      <c r="AZ139" s="13">
        <v>13</v>
      </c>
      <c r="BA139" s="13">
        <v>490</v>
      </c>
      <c r="BB139" s="13">
        <v>2344891</v>
      </c>
      <c r="BC139"/>
      <c r="BD139" s="13"/>
    </row>
    <row r="140" spans="1:86">
      <c r="BB140"/>
      <c r="BC140"/>
    </row>
    <row r="141" spans="1:86">
      <c r="BB141"/>
      <c r="BC141"/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963"/>
  <sheetViews>
    <sheetView topLeftCell="A1779" workbookViewId="0">
      <selection activeCell="M21" sqref="M21:M1787"/>
    </sheetView>
  </sheetViews>
  <sheetFormatPr baseColWidth="10" defaultRowHeight="12.75"/>
  <cols>
    <col min="2" max="2" width="15.5703125" customWidth="1"/>
    <col min="3" max="3" width="14.5703125" customWidth="1"/>
    <col min="16" max="20" width="11.42578125" style="361"/>
  </cols>
  <sheetData>
    <row r="1" spans="1:28" ht="15">
      <c r="A1" s="782" t="s">
        <v>235</v>
      </c>
      <c r="B1" s="782" t="s">
        <v>331</v>
      </c>
      <c r="C1" s="782" t="s">
        <v>261</v>
      </c>
      <c r="D1" s="782" t="s">
        <v>330</v>
      </c>
      <c r="E1" s="782" t="s">
        <v>203</v>
      </c>
      <c r="G1" s="782" t="s">
        <v>235</v>
      </c>
      <c r="H1" s="782" t="s">
        <v>481</v>
      </c>
      <c r="I1" s="782" t="s">
        <v>203</v>
      </c>
      <c r="K1" s="782" t="s">
        <v>318</v>
      </c>
      <c r="L1" s="782" t="s">
        <v>235</v>
      </c>
      <c r="M1" s="782" t="s">
        <v>517</v>
      </c>
      <c r="N1" s="782" t="s">
        <v>203</v>
      </c>
      <c r="O1" s="426"/>
      <c r="P1" s="782" t="s">
        <v>236</v>
      </c>
      <c r="Q1" s="782" t="s">
        <v>237</v>
      </c>
      <c r="R1" s="782" t="s">
        <v>243</v>
      </c>
      <c r="U1" s="782" t="s">
        <v>236</v>
      </c>
      <c r="V1" s="782" t="s">
        <v>1097</v>
      </c>
      <c r="W1" s="782" t="s">
        <v>243</v>
      </c>
      <c r="Z1" s="782" t="s">
        <v>236</v>
      </c>
      <c r="AA1" s="782" t="s">
        <v>261</v>
      </c>
      <c r="AB1" s="782" t="s">
        <v>243</v>
      </c>
    </row>
    <row r="2" spans="1:28" ht="15">
      <c r="A2" s="783" t="s">
        <v>915</v>
      </c>
      <c r="B2" s="783" t="s">
        <v>267</v>
      </c>
      <c r="C2" s="783" t="s">
        <v>262</v>
      </c>
      <c r="D2" s="783" t="s">
        <v>288</v>
      </c>
      <c r="E2" s="784">
        <v>5416</v>
      </c>
      <c r="G2" s="783" t="s">
        <v>915</v>
      </c>
      <c r="H2" s="784">
        <v>0</v>
      </c>
      <c r="I2" s="784">
        <v>5375</v>
      </c>
      <c r="K2" s="783" t="s">
        <v>267</v>
      </c>
      <c r="L2" s="783" t="s">
        <v>944</v>
      </c>
      <c r="M2" s="783" t="s">
        <v>267</v>
      </c>
      <c r="N2" s="784">
        <v>4</v>
      </c>
      <c r="P2" s="783" t="s">
        <v>915</v>
      </c>
      <c r="Q2" s="783" t="s">
        <v>262</v>
      </c>
      <c r="R2" s="784">
        <v>1001323</v>
      </c>
      <c r="U2" s="783" t="s">
        <v>915</v>
      </c>
      <c r="V2" s="784">
        <v>0</v>
      </c>
      <c r="W2" s="784">
        <v>16327</v>
      </c>
      <c r="Z2" s="783" t="s">
        <v>915</v>
      </c>
      <c r="AA2" s="783" t="s">
        <v>888</v>
      </c>
      <c r="AB2" s="784">
        <v>7536</v>
      </c>
    </row>
    <row r="3" spans="1:28" ht="15">
      <c r="A3" s="783" t="s">
        <v>915</v>
      </c>
      <c r="B3" s="783" t="s">
        <v>267</v>
      </c>
      <c r="C3" s="783" t="s">
        <v>262</v>
      </c>
      <c r="D3" s="783" t="s">
        <v>289</v>
      </c>
      <c r="E3" s="784">
        <v>208091</v>
      </c>
      <c r="G3" s="783" t="s">
        <v>915</v>
      </c>
      <c r="H3" s="784">
        <v>1</v>
      </c>
      <c r="I3" s="784">
        <v>28884</v>
      </c>
      <c r="K3" s="783" t="s">
        <v>267</v>
      </c>
      <c r="L3" s="783" t="s">
        <v>944</v>
      </c>
      <c r="M3" s="783" t="s">
        <v>531</v>
      </c>
      <c r="N3" s="784">
        <v>1</v>
      </c>
      <c r="P3" s="783" t="s">
        <v>915</v>
      </c>
      <c r="Q3" s="783" t="s">
        <v>263</v>
      </c>
      <c r="R3" s="784">
        <v>909244</v>
      </c>
      <c r="U3" s="783" t="s">
        <v>915</v>
      </c>
      <c r="V3" s="784">
        <v>1</v>
      </c>
      <c r="W3" s="784">
        <v>76958</v>
      </c>
      <c r="Z3" s="783" t="s">
        <v>915</v>
      </c>
      <c r="AA3" s="783" t="s">
        <v>889</v>
      </c>
      <c r="AB3" s="784">
        <v>781653</v>
      </c>
    </row>
    <row r="4" spans="1:28" ht="15">
      <c r="A4" s="783" t="s">
        <v>915</v>
      </c>
      <c r="B4" s="783" t="s">
        <v>267</v>
      </c>
      <c r="C4" s="783" t="s">
        <v>263</v>
      </c>
      <c r="D4" s="783" t="s">
        <v>288</v>
      </c>
      <c r="E4" s="784">
        <v>4265</v>
      </c>
      <c r="G4" s="783" t="s">
        <v>915</v>
      </c>
      <c r="H4" s="784">
        <v>2</v>
      </c>
      <c r="I4" s="784">
        <v>90147</v>
      </c>
      <c r="K4" s="783" t="s">
        <v>267</v>
      </c>
      <c r="L4" s="783" t="s">
        <v>944</v>
      </c>
      <c r="M4" s="783" t="s">
        <v>527</v>
      </c>
      <c r="N4" s="784">
        <v>714</v>
      </c>
      <c r="P4" s="783" t="s">
        <v>916</v>
      </c>
      <c r="Q4" s="783" t="s">
        <v>262</v>
      </c>
      <c r="R4" s="784">
        <v>1556</v>
      </c>
      <c r="U4" s="783" t="s">
        <v>915</v>
      </c>
      <c r="V4" s="784">
        <v>2</v>
      </c>
      <c r="W4" s="784">
        <v>214604</v>
      </c>
      <c r="Z4" s="783" t="s">
        <v>915</v>
      </c>
      <c r="AA4" s="783" t="s">
        <v>890</v>
      </c>
      <c r="AB4" s="784">
        <v>1121378</v>
      </c>
    </row>
    <row r="5" spans="1:28" ht="15">
      <c r="A5" s="783" t="s">
        <v>915</v>
      </c>
      <c r="B5" s="783" t="s">
        <v>267</v>
      </c>
      <c r="C5" s="783" t="s">
        <v>263</v>
      </c>
      <c r="D5" s="783" t="s">
        <v>289</v>
      </c>
      <c r="E5" s="784">
        <v>177295</v>
      </c>
      <c r="G5" s="783" t="s">
        <v>915</v>
      </c>
      <c r="H5" s="784">
        <v>3</v>
      </c>
      <c r="I5" s="784">
        <v>45893</v>
      </c>
      <c r="K5" s="783" t="s">
        <v>267</v>
      </c>
      <c r="L5" s="783" t="s">
        <v>944</v>
      </c>
      <c r="M5" s="783" t="s">
        <v>528</v>
      </c>
      <c r="N5" s="784">
        <v>1</v>
      </c>
      <c r="P5" s="783" t="s">
        <v>916</v>
      </c>
      <c r="Q5" s="783" t="s">
        <v>263</v>
      </c>
      <c r="R5" s="784">
        <v>1591</v>
      </c>
      <c r="U5" s="783" t="s">
        <v>915</v>
      </c>
      <c r="V5" s="784">
        <v>3</v>
      </c>
      <c r="W5" s="784">
        <v>99537</v>
      </c>
      <c r="Z5" s="783" t="s">
        <v>916</v>
      </c>
      <c r="AA5" s="783" t="s">
        <v>889</v>
      </c>
      <c r="AB5" s="784">
        <v>1356</v>
      </c>
    </row>
    <row r="6" spans="1:28" ht="15">
      <c r="A6" s="783" t="s">
        <v>915</v>
      </c>
      <c r="B6" s="783" t="s">
        <v>268</v>
      </c>
      <c r="C6" s="783" t="s">
        <v>262</v>
      </c>
      <c r="D6" s="783" t="s">
        <v>288</v>
      </c>
      <c r="E6" s="784">
        <v>1234</v>
      </c>
      <c r="G6" s="783" t="s">
        <v>915</v>
      </c>
      <c r="H6" s="784">
        <v>4</v>
      </c>
      <c r="I6" s="784">
        <v>224653</v>
      </c>
      <c r="K6" s="783" t="s">
        <v>267</v>
      </c>
      <c r="L6" s="783" t="s">
        <v>944</v>
      </c>
      <c r="M6" s="783" t="s">
        <v>268</v>
      </c>
      <c r="N6" s="784">
        <v>2</v>
      </c>
      <c r="P6" s="783" t="s">
        <v>917</v>
      </c>
      <c r="Q6" s="783" t="s">
        <v>262</v>
      </c>
      <c r="R6" s="784">
        <v>208</v>
      </c>
      <c r="U6" s="783" t="s">
        <v>915</v>
      </c>
      <c r="V6" s="784">
        <v>4</v>
      </c>
      <c r="W6" s="784">
        <v>834625</v>
      </c>
      <c r="Z6" s="783" t="s">
        <v>916</v>
      </c>
      <c r="AA6" s="783" t="s">
        <v>890</v>
      </c>
      <c r="AB6" s="784">
        <v>1791</v>
      </c>
    </row>
    <row r="7" spans="1:28" ht="15">
      <c r="A7" s="783" t="s">
        <v>915</v>
      </c>
      <c r="B7" s="783" t="s">
        <v>268</v>
      </c>
      <c r="C7" s="783" t="s">
        <v>262</v>
      </c>
      <c r="D7" s="783" t="s">
        <v>289</v>
      </c>
      <c r="E7" s="784">
        <v>42024</v>
      </c>
      <c r="G7" s="783" t="s">
        <v>915</v>
      </c>
      <c r="H7" s="784">
        <v>5</v>
      </c>
      <c r="I7" s="784">
        <v>36898</v>
      </c>
      <c r="K7" s="783" t="s">
        <v>267</v>
      </c>
      <c r="L7" s="783" t="s">
        <v>944</v>
      </c>
      <c r="M7" s="783" t="s">
        <v>538</v>
      </c>
      <c r="N7" s="784">
        <v>1</v>
      </c>
      <c r="P7" s="783" t="s">
        <v>917</v>
      </c>
      <c r="Q7" s="783" t="s">
        <v>263</v>
      </c>
      <c r="R7" s="784">
        <v>150</v>
      </c>
      <c r="U7" s="783" t="s">
        <v>915</v>
      </c>
      <c r="V7" s="784">
        <v>5</v>
      </c>
      <c r="W7" s="784">
        <v>123611</v>
      </c>
      <c r="Z7" s="783" t="s">
        <v>917</v>
      </c>
      <c r="AA7" s="783" t="s">
        <v>889</v>
      </c>
      <c r="AB7" s="784">
        <v>181</v>
      </c>
    </row>
    <row r="8" spans="1:28" ht="15">
      <c r="A8" s="783" t="s">
        <v>915</v>
      </c>
      <c r="B8" s="783" t="s">
        <v>268</v>
      </c>
      <c r="C8" s="783" t="s">
        <v>263</v>
      </c>
      <c r="D8" s="783" t="s">
        <v>288</v>
      </c>
      <c r="E8" s="784">
        <v>1173</v>
      </c>
      <c r="G8" s="783" t="s">
        <v>915</v>
      </c>
      <c r="H8" s="784">
        <v>6</v>
      </c>
      <c r="I8" s="784">
        <v>41417</v>
      </c>
      <c r="K8" s="783" t="s">
        <v>267</v>
      </c>
      <c r="L8" s="783" t="s">
        <v>944</v>
      </c>
      <c r="M8" s="783" t="s">
        <v>302</v>
      </c>
      <c r="N8" s="784">
        <v>10</v>
      </c>
      <c r="P8" s="783" t="s">
        <v>918</v>
      </c>
      <c r="Q8" s="783" t="s">
        <v>262</v>
      </c>
      <c r="R8" s="784">
        <v>259</v>
      </c>
      <c r="U8" s="783" t="s">
        <v>915</v>
      </c>
      <c r="V8" s="784">
        <v>6</v>
      </c>
      <c r="W8" s="784">
        <v>130195</v>
      </c>
      <c r="Z8" s="783" t="s">
        <v>917</v>
      </c>
      <c r="AA8" s="783" t="s">
        <v>890</v>
      </c>
      <c r="AB8" s="784">
        <v>177</v>
      </c>
    </row>
    <row r="9" spans="1:28" ht="15">
      <c r="A9" s="783" t="s">
        <v>915</v>
      </c>
      <c r="B9" s="783" t="s">
        <v>268</v>
      </c>
      <c r="C9" s="783" t="s">
        <v>263</v>
      </c>
      <c r="D9" s="783" t="s">
        <v>289</v>
      </c>
      <c r="E9" s="784">
        <v>40505</v>
      </c>
      <c r="G9" s="783" t="s">
        <v>915</v>
      </c>
      <c r="H9" s="784">
        <v>7</v>
      </c>
      <c r="I9" s="784">
        <v>39035</v>
      </c>
      <c r="K9" s="783" t="s">
        <v>267</v>
      </c>
      <c r="L9" s="783" t="s">
        <v>944</v>
      </c>
      <c r="M9" s="783" t="s">
        <v>299</v>
      </c>
      <c r="N9" s="784">
        <v>2060</v>
      </c>
      <c r="P9" s="783" t="s">
        <v>918</v>
      </c>
      <c r="Q9" s="783" t="s">
        <v>263</v>
      </c>
      <c r="R9" s="784">
        <v>278</v>
      </c>
      <c r="U9" s="783" t="s">
        <v>915</v>
      </c>
      <c r="V9" s="784">
        <v>7</v>
      </c>
      <c r="W9" s="784">
        <v>115864</v>
      </c>
      <c r="Z9" s="783" t="s">
        <v>918</v>
      </c>
      <c r="AA9" s="783" t="s">
        <v>889</v>
      </c>
      <c r="AB9" s="784">
        <v>238</v>
      </c>
    </row>
    <row r="10" spans="1:28" ht="15">
      <c r="A10" s="783" t="s">
        <v>915</v>
      </c>
      <c r="B10" s="783" t="s">
        <v>290</v>
      </c>
      <c r="C10" s="783" t="s">
        <v>262</v>
      </c>
      <c r="D10" s="783" t="s">
        <v>288</v>
      </c>
      <c r="E10" s="784">
        <v>46</v>
      </c>
      <c r="G10" s="783" t="s">
        <v>915</v>
      </c>
      <c r="H10" s="784">
        <v>8</v>
      </c>
      <c r="I10" s="784">
        <v>31166</v>
      </c>
      <c r="K10" s="783" t="s">
        <v>267</v>
      </c>
      <c r="L10" s="783" t="s">
        <v>944</v>
      </c>
      <c r="M10" s="783" t="s">
        <v>301</v>
      </c>
      <c r="N10" s="784">
        <v>33</v>
      </c>
      <c r="P10" s="783" t="s">
        <v>919</v>
      </c>
      <c r="Q10" s="783" t="s">
        <v>262</v>
      </c>
      <c r="R10" s="784">
        <v>6423</v>
      </c>
      <c r="U10" s="783" t="s">
        <v>915</v>
      </c>
      <c r="V10" s="784">
        <v>8</v>
      </c>
      <c r="W10" s="784">
        <v>92753</v>
      </c>
      <c r="Z10" s="783" t="s">
        <v>918</v>
      </c>
      <c r="AA10" s="783" t="s">
        <v>890</v>
      </c>
      <c r="AB10" s="784">
        <v>299</v>
      </c>
    </row>
    <row r="11" spans="1:28" ht="15">
      <c r="A11" s="783" t="s">
        <v>915</v>
      </c>
      <c r="B11" s="783" t="s">
        <v>290</v>
      </c>
      <c r="C11" s="783" t="s">
        <v>262</v>
      </c>
      <c r="D11" s="783" t="s">
        <v>289</v>
      </c>
      <c r="E11" s="784">
        <v>4815</v>
      </c>
      <c r="G11" s="783" t="s">
        <v>915</v>
      </c>
      <c r="H11" s="784">
        <v>9</v>
      </c>
      <c r="I11" s="784">
        <v>22533</v>
      </c>
      <c r="K11" s="783" t="s">
        <v>267</v>
      </c>
      <c r="L11" s="783" t="s">
        <v>944</v>
      </c>
      <c r="M11" s="783" t="s">
        <v>269</v>
      </c>
      <c r="N11" s="784">
        <v>8</v>
      </c>
      <c r="P11" s="783" t="s">
        <v>919</v>
      </c>
      <c r="Q11" s="783" t="s">
        <v>263</v>
      </c>
      <c r="R11" s="784">
        <v>7214</v>
      </c>
      <c r="U11" s="783" t="s">
        <v>915</v>
      </c>
      <c r="V11" s="784">
        <v>9</v>
      </c>
      <c r="W11" s="784">
        <v>71801</v>
      </c>
      <c r="Z11" s="783" t="s">
        <v>919</v>
      </c>
      <c r="AA11" s="783" t="s">
        <v>888</v>
      </c>
      <c r="AB11" s="784">
        <v>7</v>
      </c>
    </row>
    <row r="12" spans="1:28" ht="15">
      <c r="A12" s="783" t="s">
        <v>915</v>
      </c>
      <c r="B12" s="783" t="s">
        <v>290</v>
      </c>
      <c r="C12" s="783" t="s">
        <v>263</v>
      </c>
      <c r="D12" s="783" t="s">
        <v>288</v>
      </c>
      <c r="E12" s="784">
        <v>51</v>
      </c>
      <c r="G12" s="783" t="s">
        <v>915</v>
      </c>
      <c r="H12" s="784">
        <v>10</v>
      </c>
      <c r="I12" s="784">
        <v>16408</v>
      </c>
      <c r="K12" s="783" t="s">
        <v>267</v>
      </c>
      <c r="L12" s="783" t="s">
        <v>944</v>
      </c>
      <c r="M12" s="783" t="s">
        <v>270</v>
      </c>
      <c r="N12" s="784">
        <v>223</v>
      </c>
      <c r="P12" s="783" t="s">
        <v>920</v>
      </c>
      <c r="Q12" s="783" t="s">
        <v>262</v>
      </c>
      <c r="R12" s="784">
        <v>1909</v>
      </c>
      <c r="U12" s="783" t="s">
        <v>915</v>
      </c>
      <c r="V12" s="784">
        <v>10</v>
      </c>
      <c r="W12" s="784">
        <v>50616</v>
      </c>
      <c r="Z12" s="783" t="s">
        <v>919</v>
      </c>
      <c r="AA12" s="783" t="s">
        <v>889</v>
      </c>
      <c r="AB12" s="784">
        <v>6443</v>
      </c>
    </row>
    <row r="13" spans="1:28" ht="15">
      <c r="A13" s="783" t="s">
        <v>915</v>
      </c>
      <c r="B13" s="783" t="s">
        <v>290</v>
      </c>
      <c r="C13" s="783" t="s">
        <v>263</v>
      </c>
      <c r="D13" s="783" t="s">
        <v>289</v>
      </c>
      <c r="E13" s="784">
        <v>4959</v>
      </c>
      <c r="G13" s="783" t="s">
        <v>915</v>
      </c>
      <c r="H13" s="784">
        <v>11</v>
      </c>
      <c r="I13" s="784">
        <v>12162</v>
      </c>
      <c r="K13" s="783" t="s">
        <v>267</v>
      </c>
      <c r="L13" s="783" t="s">
        <v>982</v>
      </c>
      <c r="M13" s="783" t="s">
        <v>267</v>
      </c>
      <c r="N13" s="784">
        <v>6</v>
      </c>
      <c r="P13" s="783" t="s">
        <v>920</v>
      </c>
      <c r="Q13" s="783" t="s">
        <v>263</v>
      </c>
      <c r="R13" s="784">
        <v>2519</v>
      </c>
      <c r="U13" s="783" t="s">
        <v>915</v>
      </c>
      <c r="V13" s="784">
        <v>11</v>
      </c>
      <c r="W13" s="784">
        <v>36029</v>
      </c>
      <c r="Z13" s="783" t="s">
        <v>919</v>
      </c>
      <c r="AA13" s="783" t="s">
        <v>890</v>
      </c>
      <c r="AB13" s="784">
        <v>7187</v>
      </c>
    </row>
    <row r="14" spans="1:28" ht="15">
      <c r="A14" s="783" t="s">
        <v>915</v>
      </c>
      <c r="B14" s="783" t="s">
        <v>291</v>
      </c>
      <c r="C14" s="783" t="s">
        <v>262</v>
      </c>
      <c r="D14" s="783" t="s">
        <v>288</v>
      </c>
      <c r="E14" s="784">
        <v>2458</v>
      </c>
      <c r="G14" s="783" t="s">
        <v>915</v>
      </c>
      <c r="H14" s="784">
        <v>12</v>
      </c>
      <c r="I14" s="784">
        <v>15777</v>
      </c>
      <c r="K14" s="783" t="s">
        <v>267</v>
      </c>
      <c r="L14" s="783" t="s">
        <v>982</v>
      </c>
      <c r="M14" s="783" t="s">
        <v>530</v>
      </c>
      <c r="N14" s="784">
        <v>1</v>
      </c>
      <c r="P14" s="783" t="s">
        <v>921</v>
      </c>
      <c r="Q14" s="783" t="s">
        <v>262</v>
      </c>
      <c r="R14" s="784">
        <v>3980</v>
      </c>
      <c r="U14" s="783" t="s">
        <v>915</v>
      </c>
      <c r="V14" s="784">
        <v>12</v>
      </c>
      <c r="W14" s="784">
        <v>47647</v>
      </c>
      <c r="Z14" s="783" t="s">
        <v>920</v>
      </c>
      <c r="AA14" s="783" t="s">
        <v>888</v>
      </c>
      <c r="AB14" s="784">
        <v>3</v>
      </c>
    </row>
    <row r="15" spans="1:28" ht="15">
      <c r="A15" s="783" t="s">
        <v>915</v>
      </c>
      <c r="B15" s="783" t="s">
        <v>291</v>
      </c>
      <c r="C15" s="783" t="s">
        <v>262</v>
      </c>
      <c r="D15" s="783" t="s">
        <v>289</v>
      </c>
      <c r="E15" s="784">
        <v>65343</v>
      </c>
      <c r="G15" s="783" t="s">
        <v>916</v>
      </c>
      <c r="H15" s="784">
        <v>0</v>
      </c>
      <c r="I15" s="784">
        <v>123</v>
      </c>
      <c r="K15" s="783" t="s">
        <v>267</v>
      </c>
      <c r="L15" s="783" t="s">
        <v>982</v>
      </c>
      <c r="M15" s="783" t="s">
        <v>531</v>
      </c>
      <c r="N15" s="784">
        <v>8</v>
      </c>
      <c r="P15" s="783" t="s">
        <v>921</v>
      </c>
      <c r="Q15" s="783" t="s">
        <v>263</v>
      </c>
      <c r="R15" s="784">
        <v>4107</v>
      </c>
      <c r="U15" s="783" t="s">
        <v>916</v>
      </c>
      <c r="V15" s="784">
        <v>0</v>
      </c>
      <c r="W15" s="784">
        <v>15</v>
      </c>
      <c r="Z15" s="783" t="s">
        <v>920</v>
      </c>
      <c r="AA15" s="783" t="s">
        <v>889</v>
      </c>
      <c r="AB15" s="784">
        <v>1989</v>
      </c>
    </row>
    <row r="16" spans="1:28" ht="15">
      <c r="A16" s="783" t="s">
        <v>915</v>
      </c>
      <c r="B16" s="783" t="s">
        <v>291</v>
      </c>
      <c r="C16" s="783" t="s">
        <v>263</v>
      </c>
      <c r="D16" s="783" t="s">
        <v>288</v>
      </c>
      <c r="E16" s="784">
        <v>1717</v>
      </c>
      <c r="G16" s="783" t="s">
        <v>916</v>
      </c>
      <c r="H16" s="784">
        <v>1</v>
      </c>
      <c r="I16" s="784">
        <v>583</v>
      </c>
      <c r="K16" s="783" t="s">
        <v>267</v>
      </c>
      <c r="L16" s="783" t="s">
        <v>982</v>
      </c>
      <c r="M16" s="783" t="s">
        <v>527</v>
      </c>
      <c r="N16" s="784">
        <v>314</v>
      </c>
      <c r="P16" s="783" t="s">
        <v>922</v>
      </c>
      <c r="Q16" s="783" t="s">
        <v>262</v>
      </c>
      <c r="R16" s="784">
        <v>614</v>
      </c>
      <c r="U16" s="783" t="s">
        <v>916</v>
      </c>
      <c r="V16" s="784">
        <v>1</v>
      </c>
      <c r="W16" s="784">
        <v>132</v>
      </c>
      <c r="Z16" s="783" t="s">
        <v>920</v>
      </c>
      <c r="AA16" s="783" t="s">
        <v>890</v>
      </c>
      <c r="AB16" s="784">
        <v>2436</v>
      </c>
    </row>
    <row r="17" spans="1:28" ht="15">
      <c r="A17" s="783" t="s">
        <v>915</v>
      </c>
      <c r="B17" s="783" t="s">
        <v>291</v>
      </c>
      <c r="C17" s="783" t="s">
        <v>263</v>
      </c>
      <c r="D17" s="783" t="s">
        <v>289</v>
      </c>
      <c r="E17" s="784">
        <v>50956</v>
      </c>
      <c r="G17" s="783" t="s">
        <v>916</v>
      </c>
      <c r="H17" s="784">
        <v>2</v>
      </c>
      <c r="I17" s="784">
        <v>2074</v>
      </c>
      <c r="K17" s="783" t="s">
        <v>267</v>
      </c>
      <c r="L17" s="783" t="s">
        <v>982</v>
      </c>
      <c r="M17" s="783" t="s">
        <v>532</v>
      </c>
      <c r="N17" s="784">
        <v>7</v>
      </c>
      <c r="P17" s="783" t="s">
        <v>922</v>
      </c>
      <c r="Q17" s="783" t="s">
        <v>263</v>
      </c>
      <c r="R17" s="784">
        <v>869</v>
      </c>
      <c r="U17" s="783" t="s">
        <v>916</v>
      </c>
      <c r="V17" s="784">
        <v>2</v>
      </c>
      <c r="W17" s="784">
        <v>380</v>
      </c>
      <c r="Z17" s="783" t="s">
        <v>921</v>
      </c>
      <c r="AA17" s="783" t="s">
        <v>888</v>
      </c>
      <c r="AB17" s="784">
        <v>3</v>
      </c>
    </row>
    <row r="18" spans="1:28" ht="15">
      <c r="A18" s="783" t="s">
        <v>916</v>
      </c>
      <c r="B18" s="783" t="s">
        <v>267</v>
      </c>
      <c r="C18" s="783" t="s">
        <v>262</v>
      </c>
      <c r="D18" s="783" t="s">
        <v>288</v>
      </c>
      <c r="E18" s="784">
        <v>2235</v>
      </c>
      <c r="G18" s="783" t="s">
        <v>916</v>
      </c>
      <c r="H18" s="784">
        <v>3</v>
      </c>
      <c r="I18" s="784">
        <v>1059</v>
      </c>
      <c r="K18" s="783" t="s">
        <v>267</v>
      </c>
      <c r="L18" s="783" t="s">
        <v>982</v>
      </c>
      <c r="M18" s="783" t="s">
        <v>528</v>
      </c>
      <c r="N18" s="784">
        <v>1</v>
      </c>
      <c r="P18" s="783" t="s">
        <v>923</v>
      </c>
      <c r="Q18" s="783" t="s">
        <v>262</v>
      </c>
      <c r="R18" s="784">
        <v>393</v>
      </c>
      <c r="U18" s="783" t="s">
        <v>916</v>
      </c>
      <c r="V18" s="784">
        <v>3</v>
      </c>
      <c r="W18" s="784">
        <v>187</v>
      </c>
      <c r="Z18" s="783" t="s">
        <v>921</v>
      </c>
      <c r="AA18" s="783" t="s">
        <v>889</v>
      </c>
      <c r="AB18" s="784">
        <v>3998</v>
      </c>
    </row>
    <row r="19" spans="1:28" ht="15">
      <c r="A19" s="783" t="s">
        <v>916</v>
      </c>
      <c r="B19" s="783" t="s">
        <v>267</v>
      </c>
      <c r="C19" s="783" t="s">
        <v>262</v>
      </c>
      <c r="D19" s="783" t="s">
        <v>289</v>
      </c>
      <c r="E19" s="784">
        <v>1275</v>
      </c>
      <c r="G19" s="783" t="s">
        <v>916</v>
      </c>
      <c r="H19" s="784">
        <v>4</v>
      </c>
      <c r="I19" s="784">
        <v>4219</v>
      </c>
      <c r="K19" s="783" t="s">
        <v>267</v>
      </c>
      <c r="L19" s="783" t="s">
        <v>982</v>
      </c>
      <c r="M19" s="783" t="s">
        <v>529</v>
      </c>
      <c r="N19" s="784">
        <v>1</v>
      </c>
      <c r="P19" s="783" t="s">
        <v>923</v>
      </c>
      <c r="Q19" s="783" t="s">
        <v>263</v>
      </c>
      <c r="R19" s="784">
        <v>557</v>
      </c>
      <c r="U19" s="783" t="s">
        <v>916</v>
      </c>
      <c r="V19" s="784">
        <v>4</v>
      </c>
      <c r="W19" s="784">
        <v>1261</v>
      </c>
      <c r="Z19" s="783" t="s">
        <v>921</v>
      </c>
      <c r="AA19" s="783" t="s">
        <v>890</v>
      </c>
      <c r="AB19" s="784">
        <v>4086</v>
      </c>
    </row>
    <row r="20" spans="1:28" ht="15">
      <c r="A20" s="783" t="s">
        <v>916</v>
      </c>
      <c r="B20" s="783" t="s">
        <v>267</v>
      </c>
      <c r="C20" s="783" t="s">
        <v>263</v>
      </c>
      <c r="D20" s="783" t="s">
        <v>288</v>
      </c>
      <c r="E20" s="784">
        <v>2487</v>
      </c>
      <c r="G20" s="783" t="s">
        <v>916</v>
      </c>
      <c r="H20" s="784">
        <v>5</v>
      </c>
      <c r="I20" s="784">
        <v>814</v>
      </c>
      <c r="K20" s="783" t="s">
        <v>267</v>
      </c>
      <c r="L20" s="783" t="s">
        <v>982</v>
      </c>
      <c r="M20" s="783" t="s">
        <v>290</v>
      </c>
      <c r="N20" s="784">
        <v>1</v>
      </c>
      <c r="P20" s="783" t="s">
        <v>924</v>
      </c>
      <c r="Q20" s="783" t="s">
        <v>262</v>
      </c>
      <c r="R20" s="784">
        <v>705</v>
      </c>
      <c r="U20" s="783" t="s">
        <v>916</v>
      </c>
      <c r="V20" s="784">
        <v>5</v>
      </c>
      <c r="W20" s="784">
        <v>216</v>
      </c>
      <c r="Z20" s="783" t="s">
        <v>922</v>
      </c>
      <c r="AA20" s="783" t="s">
        <v>889</v>
      </c>
      <c r="AB20" s="784">
        <v>714</v>
      </c>
    </row>
    <row r="21" spans="1:28" ht="15">
      <c r="A21" s="783" t="s">
        <v>916</v>
      </c>
      <c r="B21" s="783" t="s">
        <v>267</v>
      </c>
      <c r="C21" s="783" t="s">
        <v>263</v>
      </c>
      <c r="D21" s="783" t="s">
        <v>289</v>
      </c>
      <c r="E21" s="784">
        <v>1127</v>
      </c>
      <c r="G21" s="783" t="s">
        <v>916</v>
      </c>
      <c r="H21" s="784">
        <v>6</v>
      </c>
      <c r="I21" s="784">
        <v>827</v>
      </c>
      <c r="K21" s="783" t="s">
        <v>267</v>
      </c>
      <c r="L21" s="783" t="s">
        <v>982</v>
      </c>
      <c r="M21" s="783" t="s">
        <v>299</v>
      </c>
      <c r="N21" s="784">
        <v>5530</v>
      </c>
      <c r="P21" s="783" t="s">
        <v>924</v>
      </c>
      <c r="Q21" s="783" t="s">
        <v>263</v>
      </c>
      <c r="R21" s="784">
        <v>931</v>
      </c>
      <c r="U21" s="783" t="s">
        <v>916</v>
      </c>
      <c r="V21" s="784">
        <v>6</v>
      </c>
      <c r="W21" s="784">
        <v>204</v>
      </c>
      <c r="Z21" s="783" t="s">
        <v>922</v>
      </c>
      <c r="AA21" s="783" t="s">
        <v>890</v>
      </c>
      <c r="AB21" s="784">
        <v>769</v>
      </c>
    </row>
    <row r="22" spans="1:28" ht="15">
      <c r="A22" s="783" t="s">
        <v>916</v>
      </c>
      <c r="B22" s="783" t="s">
        <v>268</v>
      </c>
      <c r="C22" s="783" t="s">
        <v>262</v>
      </c>
      <c r="D22" s="783" t="s">
        <v>288</v>
      </c>
      <c r="E22" s="784">
        <v>1084</v>
      </c>
      <c r="G22" s="783" t="s">
        <v>916</v>
      </c>
      <c r="H22" s="784">
        <v>7</v>
      </c>
      <c r="I22" s="784">
        <v>801</v>
      </c>
      <c r="K22" s="783" t="s">
        <v>267</v>
      </c>
      <c r="L22" s="783" t="s">
        <v>982</v>
      </c>
      <c r="M22" s="783" t="s">
        <v>301</v>
      </c>
      <c r="N22" s="784">
        <v>10</v>
      </c>
      <c r="P22" s="783" t="s">
        <v>925</v>
      </c>
      <c r="Q22" s="783" t="s">
        <v>262</v>
      </c>
      <c r="R22" s="784">
        <v>4293</v>
      </c>
      <c r="U22" s="783" t="s">
        <v>916</v>
      </c>
      <c r="V22" s="784">
        <v>7</v>
      </c>
      <c r="W22" s="784">
        <v>189</v>
      </c>
      <c r="Z22" s="783" t="s">
        <v>923</v>
      </c>
      <c r="AA22" s="783" t="s">
        <v>889</v>
      </c>
      <c r="AB22" s="784">
        <v>377</v>
      </c>
    </row>
    <row r="23" spans="1:28" ht="15">
      <c r="A23" s="783" t="s">
        <v>916</v>
      </c>
      <c r="B23" s="783" t="s">
        <v>268</v>
      </c>
      <c r="C23" s="783" t="s">
        <v>262</v>
      </c>
      <c r="D23" s="783" t="s">
        <v>289</v>
      </c>
      <c r="E23" s="784">
        <v>464</v>
      </c>
      <c r="G23" s="783" t="s">
        <v>916</v>
      </c>
      <c r="H23" s="784">
        <v>8</v>
      </c>
      <c r="I23" s="784">
        <v>762</v>
      </c>
      <c r="K23" s="783" t="s">
        <v>267</v>
      </c>
      <c r="L23" s="783" t="s">
        <v>982</v>
      </c>
      <c r="M23" s="783" t="s">
        <v>269</v>
      </c>
      <c r="N23" s="784">
        <v>2</v>
      </c>
      <c r="P23" s="783" t="s">
        <v>925</v>
      </c>
      <c r="Q23" s="783" t="s">
        <v>263</v>
      </c>
      <c r="R23" s="784">
        <v>4524</v>
      </c>
      <c r="U23" s="783" t="s">
        <v>916</v>
      </c>
      <c r="V23" s="784">
        <v>8</v>
      </c>
      <c r="W23" s="784">
        <v>159</v>
      </c>
      <c r="Z23" s="783" t="s">
        <v>923</v>
      </c>
      <c r="AA23" s="783" t="s">
        <v>890</v>
      </c>
      <c r="AB23" s="784">
        <v>573</v>
      </c>
    </row>
    <row r="24" spans="1:28" ht="15">
      <c r="A24" s="783" t="s">
        <v>916</v>
      </c>
      <c r="B24" s="783" t="s">
        <v>268</v>
      </c>
      <c r="C24" s="783" t="s">
        <v>263</v>
      </c>
      <c r="D24" s="783" t="s">
        <v>288</v>
      </c>
      <c r="E24" s="784">
        <v>1319</v>
      </c>
      <c r="G24" s="783" t="s">
        <v>916</v>
      </c>
      <c r="H24" s="784">
        <v>9</v>
      </c>
      <c r="I24" s="784">
        <v>546</v>
      </c>
      <c r="K24" s="783" t="s">
        <v>267</v>
      </c>
      <c r="L24" s="783" t="s">
        <v>982</v>
      </c>
      <c r="M24" s="783" t="s">
        <v>270</v>
      </c>
      <c r="N24" s="784">
        <v>259</v>
      </c>
      <c r="P24" s="783" t="s">
        <v>926</v>
      </c>
      <c r="Q24" s="783" t="s">
        <v>262</v>
      </c>
      <c r="R24" s="784">
        <v>552</v>
      </c>
      <c r="U24" s="783" t="s">
        <v>916</v>
      </c>
      <c r="V24" s="784">
        <v>9</v>
      </c>
      <c r="W24" s="784">
        <v>145</v>
      </c>
      <c r="Z24" s="783" t="s">
        <v>924</v>
      </c>
      <c r="AA24" s="783" t="s">
        <v>888</v>
      </c>
      <c r="AB24" s="784">
        <v>3</v>
      </c>
    </row>
    <row r="25" spans="1:28" ht="15">
      <c r="A25" s="783" t="s">
        <v>916</v>
      </c>
      <c r="B25" s="783" t="s">
        <v>268</v>
      </c>
      <c r="C25" s="783" t="s">
        <v>263</v>
      </c>
      <c r="D25" s="783" t="s">
        <v>289</v>
      </c>
      <c r="E25" s="784">
        <v>405</v>
      </c>
      <c r="G25" s="783" t="s">
        <v>916</v>
      </c>
      <c r="H25" s="784">
        <v>10</v>
      </c>
      <c r="I25" s="784">
        <v>418</v>
      </c>
      <c r="K25" s="783" t="s">
        <v>267</v>
      </c>
      <c r="L25" s="783" t="s">
        <v>994</v>
      </c>
      <c r="M25" s="783" t="s">
        <v>267</v>
      </c>
      <c r="N25" s="784">
        <v>95</v>
      </c>
      <c r="P25" s="783" t="s">
        <v>926</v>
      </c>
      <c r="Q25" s="783" t="s">
        <v>263</v>
      </c>
      <c r="R25" s="784">
        <v>651</v>
      </c>
      <c r="U25" s="783" t="s">
        <v>916</v>
      </c>
      <c r="V25" s="784">
        <v>10</v>
      </c>
      <c r="W25" s="784">
        <v>103</v>
      </c>
      <c r="Z25" s="783" t="s">
        <v>924</v>
      </c>
      <c r="AA25" s="783" t="s">
        <v>889</v>
      </c>
      <c r="AB25" s="784">
        <v>587</v>
      </c>
    </row>
    <row r="26" spans="1:28" ht="15">
      <c r="A26" s="783" t="s">
        <v>916</v>
      </c>
      <c r="B26" s="783" t="s">
        <v>290</v>
      </c>
      <c r="C26" s="783" t="s">
        <v>262</v>
      </c>
      <c r="D26" s="783" t="s">
        <v>288</v>
      </c>
      <c r="E26" s="784">
        <v>2</v>
      </c>
      <c r="G26" s="783" t="s">
        <v>916</v>
      </c>
      <c r="H26" s="784">
        <v>11</v>
      </c>
      <c r="I26" s="784">
        <v>338</v>
      </c>
      <c r="K26" s="783" t="s">
        <v>267</v>
      </c>
      <c r="L26" s="783" t="s">
        <v>994</v>
      </c>
      <c r="M26" s="783" t="s">
        <v>533</v>
      </c>
      <c r="N26" s="784">
        <v>2</v>
      </c>
      <c r="P26" s="783" t="s">
        <v>927</v>
      </c>
      <c r="Q26" s="783" t="s">
        <v>262</v>
      </c>
      <c r="R26" s="784">
        <v>41213</v>
      </c>
      <c r="U26" s="783" t="s">
        <v>916</v>
      </c>
      <c r="V26" s="784">
        <v>11</v>
      </c>
      <c r="W26" s="784">
        <v>62</v>
      </c>
      <c r="Z26" s="783" t="s">
        <v>924</v>
      </c>
      <c r="AA26" s="783" t="s">
        <v>890</v>
      </c>
      <c r="AB26" s="784">
        <v>1046</v>
      </c>
    </row>
    <row r="27" spans="1:28" ht="15">
      <c r="A27" s="783" t="s">
        <v>916</v>
      </c>
      <c r="B27" s="783" t="s">
        <v>290</v>
      </c>
      <c r="C27" s="783" t="s">
        <v>262</v>
      </c>
      <c r="D27" s="783" t="s">
        <v>289</v>
      </c>
      <c r="E27" s="784">
        <v>1</v>
      </c>
      <c r="G27" s="783" t="s">
        <v>916</v>
      </c>
      <c r="H27" s="784">
        <v>12</v>
      </c>
      <c r="I27" s="784">
        <v>349</v>
      </c>
      <c r="K27" s="783" t="s">
        <v>267</v>
      </c>
      <c r="L27" s="783" t="s">
        <v>994</v>
      </c>
      <c r="M27" s="783" t="s">
        <v>530</v>
      </c>
      <c r="N27" s="784">
        <v>3</v>
      </c>
      <c r="P27" s="783" t="s">
        <v>927</v>
      </c>
      <c r="Q27" s="783" t="s">
        <v>263</v>
      </c>
      <c r="R27" s="784">
        <v>43852</v>
      </c>
      <c r="U27" s="783" t="s">
        <v>916</v>
      </c>
      <c r="V27" s="784">
        <v>12</v>
      </c>
      <c r="W27" s="784">
        <v>94</v>
      </c>
      <c r="Z27" s="783" t="s">
        <v>925</v>
      </c>
      <c r="AA27" s="783" t="s">
        <v>888</v>
      </c>
      <c r="AB27" s="784">
        <v>14</v>
      </c>
    </row>
    <row r="28" spans="1:28" ht="15">
      <c r="A28" s="783" t="s">
        <v>916</v>
      </c>
      <c r="B28" s="783" t="s">
        <v>290</v>
      </c>
      <c r="C28" s="783" t="s">
        <v>263</v>
      </c>
      <c r="D28" s="783" t="s">
        <v>288</v>
      </c>
      <c r="E28" s="784">
        <v>7</v>
      </c>
      <c r="G28" s="783" t="s">
        <v>917</v>
      </c>
      <c r="H28" s="784">
        <v>0</v>
      </c>
      <c r="I28" s="784">
        <v>13</v>
      </c>
      <c r="K28" s="783" t="s">
        <v>267</v>
      </c>
      <c r="L28" s="783" t="s">
        <v>994</v>
      </c>
      <c r="M28" s="783" t="s">
        <v>531</v>
      </c>
      <c r="N28" s="784">
        <v>31</v>
      </c>
      <c r="P28" s="783" t="s">
        <v>928</v>
      </c>
      <c r="Q28" s="783" t="s">
        <v>262</v>
      </c>
      <c r="R28" s="784">
        <v>1618</v>
      </c>
      <c r="U28" s="783" t="s">
        <v>917</v>
      </c>
      <c r="V28" s="784">
        <v>0</v>
      </c>
      <c r="W28" s="784">
        <v>3</v>
      </c>
      <c r="Z28" s="783" t="s">
        <v>925</v>
      </c>
      <c r="AA28" s="783" t="s">
        <v>889</v>
      </c>
      <c r="AB28" s="784">
        <v>4021</v>
      </c>
    </row>
    <row r="29" spans="1:28" ht="15">
      <c r="A29" s="783" t="s">
        <v>916</v>
      </c>
      <c r="B29" s="783" t="s">
        <v>290</v>
      </c>
      <c r="C29" s="783" t="s">
        <v>263</v>
      </c>
      <c r="D29" s="783" t="s">
        <v>289</v>
      </c>
      <c r="E29" s="784">
        <v>1</v>
      </c>
      <c r="G29" s="783" t="s">
        <v>917</v>
      </c>
      <c r="H29" s="784">
        <v>1</v>
      </c>
      <c r="I29" s="784">
        <v>63</v>
      </c>
      <c r="K29" s="783" t="s">
        <v>267</v>
      </c>
      <c r="L29" s="783" t="s">
        <v>994</v>
      </c>
      <c r="M29" s="783" t="s">
        <v>527</v>
      </c>
      <c r="N29" s="784">
        <v>2001</v>
      </c>
      <c r="P29" s="783" t="s">
        <v>928</v>
      </c>
      <c r="Q29" s="783" t="s">
        <v>263</v>
      </c>
      <c r="R29" s="784">
        <v>1864</v>
      </c>
      <c r="U29" s="783" t="s">
        <v>917</v>
      </c>
      <c r="V29" s="784">
        <v>1</v>
      </c>
      <c r="W29" s="784">
        <v>21</v>
      </c>
      <c r="Z29" s="783" t="s">
        <v>925</v>
      </c>
      <c r="AA29" s="783" t="s">
        <v>890</v>
      </c>
      <c r="AB29" s="784">
        <v>4782</v>
      </c>
    </row>
    <row r="30" spans="1:28" ht="15">
      <c r="A30" s="783" t="s">
        <v>916</v>
      </c>
      <c r="B30" s="783" t="s">
        <v>291</v>
      </c>
      <c r="C30" s="783" t="s">
        <v>262</v>
      </c>
      <c r="D30" s="783" t="s">
        <v>288</v>
      </c>
      <c r="E30" s="784">
        <v>930</v>
      </c>
      <c r="G30" s="783" t="s">
        <v>917</v>
      </c>
      <c r="H30" s="784">
        <v>2</v>
      </c>
      <c r="I30" s="784">
        <v>215</v>
      </c>
      <c r="K30" s="783" t="s">
        <v>267</v>
      </c>
      <c r="L30" s="783" t="s">
        <v>994</v>
      </c>
      <c r="M30" s="783" t="s">
        <v>528</v>
      </c>
      <c r="N30" s="784">
        <v>24</v>
      </c>
      <c r="P30" s="783" t="s">
        <v>929</v>
      </c>
      <c r="Q30" s="783" t="s">
        <v>262</v>
      </c>
      <c r="R30" s="784">
        <v>225</v>
      </c>
      <c r="U30" s="783" t="s">
        <v>917</v>
      </c>
      <c r="V30" s="784">
        <v>2</v>
      </c>
      <c r="W30" s="784">
        <v>40</v>
      </c>
      <c r="Z30" s="783" t="s">
        <v>926</v>
      </c>
      <c r="AA30" s="783" t="s">
        <v>888</v>
      </c>
      <c r="AB30" s="784">
        <v>1</v>
      </c>
    </row>
    <row r="31" spans="1:28" ht="15">
      <c r="A31" s="783" t="s">
        <v>916</v>
      </c>
      <c r="B31" s="783" t="s">
        <v>291</v>
      </c>
      <c r="C31" s="783" t="s">
        <v>262</v>
      </c>
      <c r="D31" s="783" t="s">
        <v>289</v>
      </c>
      <c r="E31" s="784">
        <v>343</v>
      </c>
      <c r="G31" s="783" t="s">
        <v>917</v>
      </c>
      <c r="H31" s="784">
        <v>3</v>
      </c>
      <c r="I31" s="784">
        <v>116</v>
      </c>
      <c r="K31" s="783" t="s">
        <v>267</v>
      </c>
      <c r="L31" s="783" t="s">
        <v>994</v>
      </c>
      <c r="M31" s="783" t="s">
        <v>535</v>
      </c>
      <c r="N31" s="784">
        <v>1</v>
      </c>
      <c r="P31" s="783" t="s">
        <v>929</v>
      </c>
      <c r="Q31" s="783" t="s">
        <v>263</v>
      </c>
      <c r="R31" s="784">
        <v>264</v>
      </c>
      <c r="U31" s="783" t="s">
        <v>917</v>
      </c>
      <c r="V31" s="784">
        <v>3</v>
      </c>
      <c r="W31" s="784">
        <v>23</v>
      </c>
      <c r="Z31" s="783" t="s">
        <v>926</v>
      </c>
      <c r="AA31" s="783" t="s">
        <v>889</v>
      </c>
      <c r="AB31" s="784">
        <v>636</v>
      </c>
    </row>
    <row r="32" spans="1:28" ht="15">
      <c r="A32" s="783" t="s">
        <v>916</v>
      </c>
      <c r="B32" s="783" t="s">
        <v>291</v>
      </c>
      <c r="C32" s="783" t="s">
        <v>263</v>
      </c>
      <c r="D32" s="783" t="s">
        <v>288</v>
      </c>
      <c r="E32" s="784">
        <v>940</v>
      </c>
      <c r="G32" s="783" t="s">
        <v>917</v>
      </c>
      <c r="H32" s="784">
        <v>4</v>
      </c>
      <c r="I32" s="784">
        <v>456</v>
      </c>
      <c r="K32" s="783" t="s">
        <v>267</v>
      </c>
      <c r="L32" s="783" t="s">
        <v>994</v>
      </c>
      <c r="M32" s="783" t="s">
        <v>529</v>
      </c>
      <c r="N32" s="784">
        <v>4</v>
      </c>
      <c r="P32" s="783" t="s">
        <v>930</v>
      </c>
      <c r="Q32" s="783" t="s">
        <v>262</v>
      </c>
      <c r="R32" s="784">
        <v>562</v>
      </c>
      <c r="U32" s="783" t="s">
        <v>917</v>
      </c>
      <c r="V32" s="784">
        <v>4</v>
      </c>
      <c r="W32" s="784">
        <v>123</v>
      </c>
      <c r="Z32" s="783" t="s">
        <v>926</v>
      </c>
      <c r="AA32" s="783" t="s">
        <v>890</v>
      </c>
      <c r="AB32" s="784">
        <v>566</v>
      </c>
    </row>
    <row r="33" spans="1:28" ht="15">
      <c r="A33" s="783" t="s">
        <v>916</v>
      </c>
      <c r="B33" s="783" t="s">
        <v>291</v>
      </c>
      <c r="C33" s="783" t="s">
        <v>263</v>
      </c>
      <c r="D33" s="783" t="s">
        <v>289</v>
      </c>
      <c r="E33" s="784">
        <v>293</v>
      </c>
      <c r="G33" s="783" t="s">
        <v>917</v>
      </c>
      <c r="H33" s="784">
        <v>5</v>
      </c>
      <c r="I33" s="784">
        <v>91</v>
      </c>
      <c r="K33" s="783" t="s">
        <v>267</v>
      </c>
      <c r="L33" s="783" t="s">
        <v>994</v>
      </c>
      <c r="M33" s="783" t="s">
        <v>268</v>
      </c>
      <c r="N33" s="784">
        <v>53</v>
      </c>
      <c r="P33" s="783" t="s">
        <v>930</v>
      </c>
      <c r="Q33" s="783" t="s">
        <v>263</v>
      </c>
      <c r="R33" s="784">
        <v>573</v>
      </c>
      <c r="U33" s="783" t="s">
        <v>917</v>
      </c>
      <c r="V33" s="784">
        <v>5</v>
      </c>
      <c r="W33" s="784">
        <v>23</v>
      </c>
      <c r="Z33" s="783" t="s">
        <v>927</v>
      </c>
      <c r="AA33" s="783" t="s">
        <v>888</v>
      </c>
      <c r="AB33" s="784">
        <v>83</v>
      </c>
    </row>
    <row r="34" spans="1:28" ht="15">
      <c r="A34" s="783" t="s">
        <v>917</v>
      </c>
      <c r="B34" s="783" t="s">
        <v>267</v>
      </c>
      <c r="C34" s="783" t="s">
        <v>262</v>
      </c>
      <c r="D34" s="783" t="s">
        <v>288</v>
      </c>
      <c r="E34" s="784">
        <v>1</v>
      </c>
      <c r="G34" s="783" t="s">
        <v>917</v>
      </c>
      <c r="H34" s="784">
        <v>6</v>
      </c>
      <c r="I34" s="784">
        <v>116</v>
      </c>
      <c r="K34" s="783" t="s">
        <v>267</v>
      </c>
      <c r="L34" s="783" t="s">
        <v>994</v>
      </c>
      <c r="M34" s="783" t="s">
        <v>536</v>
      </c>
      <c r="N34" s="784">
        <v>4</v>
      </c>
      <c r="P34" s="783" t="s">
        <v>931</v>
      </c>
      <c r="Q34" s="783" t="s">
        <v>262</v>
      </c>
      <c r="R34" s="784">
        <v>10404</v>
      </c>
      <c r="U34" s="783" t="s">
        <v>917</v>
      </c>
      <c r="V34" s="784">
        <v>6</v>
      </c>
      <c r="W34" s="784">
        <v>32</v>
      </c>
      <c r="Z34" s="783" t="s">
        <v>927</v>
      </c>
      <c r="AA34" s="783" t="s">
        <v>889</v>
      </c>
      <c r="AB34" s="784">
        <v>47208</v>
      </c>
    </row>
    <row r="35" spans="1:28" ht="15">
      <c r="A35" s="783" t="s">
        <v>917</v>
      </c>
      <c r="B35" s="783" t="s">
        <v>267</v>
      </c>
      <c r="C35" s="783" t="s">
        <v>262</v>
      </c>
      <c r="D35" s="783" t="s">
        <v>289</v>
      </c>
      <c r="E35" s="784">
        <v>1</v>
      </c>
      <c r="G35" s="783" t="s">
        <v>917</v>
      </c>
      <c r="H35" s="784">
        <v>7</v>
      </c>
      <c r="I35" s="784">
        <v>80</v>
      </c>
      <c r="K35" s="783" t="s">
        <v>267</v>
      </c>
      <c r="L35" s="783" t="s">
        <v>994</v>
      </c>
      <c r="M35" s="783" t="s">
        <v>538</v>
      </c>
      <c r="N35" s="784">
        <v>10</v>
      </c>
      <c r="P35" s="783" t="s">
        <v>931</v>
      </c>
      <c r="Q35" s="783" t="s">
        <v>263</v>
      </c>
      <c r="R35" s="784">
        <v>10973</v>
      </c>
      <c r="U35" s="783" t="s">
        <v>917</v>
      </c>
      <c r="V35" s="784">
        <v>7</v>
      </c>
      <c r="W35" s="784">
        <v>21</v>
      </c>
      <c r="Z35" s="783" t="s">
        <v>927</v>
      </c>
      <c r="AA35" s="783" t="s">
        <v>890</v>
      </c>
      <c r="AB35" s="784">
        <v>37774</v>
      </c>
    </row>
    <row r="36" spans="1:28" ht="15">
      <c r="A36" s="783" t="s">
        <v>917</v>
      </c>
      <c r="B36" s="783" t="s">
        <v>267</v>
      </c>
      <c r="C36" s="783" t="s">
        <v>263</v>
      </c>
      <c r="D36" s="783" t="s">
        <v>288</v>
      </c>
      <c r="E36" s="784">
        <v>1</v>
      </c>
      <c r="G36" s="783" t="s">
        <v>917</v>
      </c>
      <c r="H36" s="784">
        <v>8</v>
      </c>
      <c r="I36" s="784">
        <v>60</v>
      </c>
      <c r="K36" s="783" t="s">
        <v>267</v>
      </c>
      <c r="L36" s="783" t="s">
        <v>994</v>
      </c>
      <c r="M36" s="783" t="s">
        <v>290</v>
      </c>
      <c r="N36" s="784">
        <v>1</v>
      </c>
      <c r="P36" s="783" t="s">
        <v>932</v>
      </c>
      <c r="Q36" s="783" t="s">
        <v>262</v>
      </c>
      <c r="R36" s="784">
        <v>497</v>
      </c>
      <c r="U36" s="783" t="s">
        <v>917</v>
      </c>
      <c r="V36" s="784">
        <v>8</v>
      </c>
      <c r="W36" s="784">
        <v>24</v>
      </c>
      <c r="Z36" s="783" t="s">
        <v>928</v>
      </c>
      <c r="AA36" s="783" t="s">
        <v>889</v>
      </c>
      <c r="AB36" s="784">
        <v>1782</v>
      </c>
    </row>
    <row r="37" spans="1:28" ht="15">
      <c r="A37" s="783" t="s">
        <v>917</v>
      </c>
      <c r="B37" s="783" t="s">
        <v>267</v>
      </c>
      <c r="C37" s="783" t="s">
        <v>263</v>
      </c>
      <c r="D37" s="783" t="s">
        <v>289</v>
      </c>
      <c r="E37" s="784">
        <v>1</v>
      </c>
      <c r="G37" s="783" t="s">
        <v>917</v>
      </c>
      <c r="H37" s="784">
        <v>9</v>
      </c>
      <c r="I37" s="784">
        <v>53</v>
      </c>
      <c r="K37" s="783" t="s">
        <v>267</v>
      </c>
      <c r="L37" s="783" t="s">
        <v>994</v>
      </c>
      <c r="M37" s="783" t="s">
        <v>302</v>
      </c>
      <c r="N37" s="784">
        <v>39</v>
      </c>
      <c r="P37" s="783" t="s">
        <v>932</v>
      </c>
      <c r="Q37" s="783" t="s">
        <v>263</v>
      </c>
      <c r="R37" s="784">
        <v>510</v>
      </c>
      <c r="U37" s="783" t="s">
        <v>917</v>
      </c>
      <c r="V37" s="784">
        <v>9</v>
      </c>
      <c r="W37" s="784">
        <v>14</v>
      </c>
      <c r="Z37" s="783" t="s">
        <v>928</v>
      </c>
      <c r="AA37" s="783" t="s">
        <v>890</v>
      </c>
      <c r="AB37" s="784">
        <v>1700</v>
      </c>
    </row>
    <row r="38" spans="1:28" ht="15">
      <c r="A38" s="783" t="s">
        <v>917</v>
      </c>
      <c r="B38" s="783" t="s">
        <v>267</v>
      </c>
      <c r="C38" s="783" t="s">
        <v>262</v>
      </c>
      <c r="D38" s="783" t="s">
        <v>288</v>
      </c>
      <c r="E38" s="784">
        <v>245</v>
      </c>
      <c r="G38" s="783" t="s">
        <v>917</v>
      </c>
      <c r="H38" s="784">
        <v>10</v>
      </c>
      <c r="I38" s="784">
        <v>42</v>
      </c>
      <c r="K38" s="783" t="s">
        <v>267</v>
      </c>
      <c r="L38" s="783" t="s">
        <v>994</v>
      </c>
      <c r="M38" s="783" t="s">
        <v>299</v>
      </c>
      <c r="N38" s="784">
        <v>22815</v>
      </c>
      <c r="P38" s="783" t="s">
        <v>933</v>
      </c>
      <c r="Q38" s="783" t="s">
        <v>262</v>
      </c>
      <c r="R38" s="784">
        <v>159672</v>
      </c>
      <c r="U38" s="783" t="s">
        <v>917</v>
      </c>
      <c r="V38" s="784">
        <v>10</v>
      </c>
      <c r="W38" s="784">
        <v>13</v>
      </c>
      <c r="Z38" s="783" t="s">
        <v>929</v>
      </c>
      <c r="AA38" s="783" t="s">
        <v>889</v>
      </c>
      <c r="AB38" s="784">
        <v>220</v>
      </c>
    </row>
    <row r="39" spans="1:28" ht="15">
      <c r="A39" s="783" t="s">
        <v>917</v>
      </c>
      <c r="B39" s="783" t="s">
        <v>267</v>
      </c>
      <c r="C39" s="783" t="s">
        <v>262</v>
      </c>
      <c r="D39" s="783" t="s">
        <v>289</v>
      </c>
      <c r="E39" s="784">
        <v>91</v>
      </c>
      <c r="G39" s="783" t="s">
        <v>917</v>
      </c>
      <c r="H39" s="784">
        <v>11</v>
      </c>
      <c r="I39" s="784">
        <v>38</v>
      </c>
      <c r="K39" s="783" t="s">
        <v>267</v>
      </c>
      <c r="L39" s="783" t="s">
        <v>994</v>
      </c>
      <c r="M39" s="783" t="s">
        <v>301</v>
      </c>
      <c r="N39" s="784">
        <v>56</v>
      </c>
      <c r="P39" s="783" t="s">
        <v>933</v>
      </c>
      <c r="Q39" s="783" t="s">
        <v>263</v>
      </c>
      <c r="R39" s="784">
        <v>143974</v>
      </c>
      <c r="U39" s="783" t="s">
        <v>917</v>
      </c>
      <c r="V39" s="784">
        <v>11</v>
      </c>
      <c r="W39" s="784">
        <v>10</v>
      </c>
      <c r="Z39" s="783" t="s">
        <v>929</v>
      </c>
      <c r="AA39" s="783" t="s">
        <v>890</v>
      </c>
      <c r="AB39" s="784">
        <v>269</v>
      </c>
    </row>
    <row r="40" spans="1:28" ht="15">
      <c r="A40" s="783" t="s">
        <v>917</v>
      </c>
      <c r="B40" s="783" t="s">
        <v>267</v>
      </c>
      <c r="C40" s="783" t="s">
        <v>263</v>
      </c>
      <c r="D40" s="783" t="s">
        <v>288</v>
      </c>
      <c r="E40" s="784">
        <v>294</v>
      </c>
      <c r="G40" s="783" t="s">
        <v>917</v>
      </c>
      <c r="H40" s="784">
        <v>12</v>
      </c>
      <c r="I40" s="784">
        <v>49</v>
      </c>
      <c r="K40" s="783" t="s">
        <v>267</v>
      </c>
      <c r="L40" s="783" t="s">
        <v>994</v>
      </c>
      <c r="M40" s="783" t="s">
        <v>269</v>
      </c>
      <c r="N40" s="784">
        <v>48</v>
      </c>
      <c r="P40" s="783" t="s">
        <v>934</v>
      </c>
      <c r="Q40" s="783" t="s">
        <v>262</v>
      </c>
      <c r="R40" s="784">
        <v>381</v>
      </c>
      <c r="U40" s="783" t="s">
        <v>917</v>
      </c>
      <c r="V40" s="784">
        <v>12</v>
      </c>
      <c r="W40" s="784">
        <v>11</v>
      </c>
      <c r="Z40" s="783" t="s">
        <v>930</v>
      </c>
      <c r="AA40" s="783" t="s">
        <v>888</v>
      </c>
      <c r="AB40" s="784">
        <v>2</v>
      </c>
    </row>
    <row r="41" spans="1:28" ht="15">
      <c r="A41" s="783" t="s">
        <v>917</v>
      </c>
      <c r="B41" s="783" t="s">
        <v>267</v>
      </c>
      <c r="C41" s="783" t="s">
        <v>263</v>
      </c>
      <c r="D41" s="783" t="s">
        <v>289</v>
      </c>
      <c r="E41" s="784">
        <v>93</v>
      </c>
      <c r="G41" s="783" t="s">
        <v>918</v>
      </c>
      <c r="H41" s="784">
        <v>0</v>
      </c>
      <c r="I41" s="784">
        <v>34</v>
      </c>
      <c r="K41" s="783" t="s">
        <v>267</v>
      </c>
      <c r="L41" s="783" t="s">
        <v>994</v>
      </c>
      <c r="M41" s="783" t="s">
        <v>270</v>
      </c>
      <c r="N41" s="784">
        <v>762</v>
      </c>
      <c r="P41" s="783" t="s">
        <v>934</v>
      </c>
      <c r="Q41" s="783" t="s">
        <v>263</v>
      </c>
      <c r="R41" s="784">
        <v>369</v>
      </c>
      <c r="U41" s="783" t="s">
        <v>918</v>
      </c>
      <c r="V41" s="784">
        <v>0</v>
      </c>
      <c r="W41" s="784">
        <v>3</v>
      </c>
      <c r="Z41" s="783" t="s">
        <v>930</v>
      </c>
      <c r="AA41" s="783" t="s">
        <v>889</v>
      </c>
      <c r="AB41" s="784">
        <v>543</v>
      </c>
    </row>
    <row r="42" spans="1:28" ht="15">
      <c r="A42" s="783" t="s">
        <v>917</v>
      </c>
      <c r="B42" s="783" t="s">
        <v>268</v>
      </c>
      <c r="C42" s="783" t="s">
        <v>262</v>
      </c>
      <c r="D42" s="783" t="s">
        <v>288</v>
      </c>
      <c r="E42" s="784">
        <v>109</v>
      </c>
      <c r="G42" s="783" t="s">
        <v>918</v>
      </c>
      <c r="H42" s="784">
        <v>1</v>
      </c>
      <c r="I42" s="784">
        <v>188</v>
      </c>
      <c r="K42" s="783" t="s">
        <v>267</v>
      </c>
      <c r="L42" s="783" t="s">
        <v>995</v>
      </c>
      <c r="M42" s="783" t="s">
        <v>267</v>
      </c>
      <c r="N42" s="784">
        <v>6</v>
      </c>
      <c r="P42" s="783" t="s">
        <v>935</v>
      </c>
      <c r="Q42" s="783" t="s">
        <v>262</v>
      </c>
      <c r="R42" s="784">
        <v>590</v>
      </c>
      <c r="U42" s="783" t="s">
        <v>918</v>
      </c>
      <c r="V42" s="784">
        <v>1</v>
      </c>
      <c r="W42" s="784">
        <v>20</v>
      </c>
      <c r="Z42" s="783" t="s">
        <v>930</v>
      </c>
      <c r="AA42" s="783" t="s">
        <v>890</v>
      </c>
      <c r="AB42" s="784">
        <v>590</v>
      </c>
    </row>
    <row r="43" spans="1:28" ht="15">
      <c r="A43" s="783" t="s">
        <v>917</v>
      </c>
      <c r="B43" s="783" t="s">
        <v>268</v>
      </c>
      <c r="C43" s="783" t="s">
        <v>262</v>
      </c>
      <c r="D43" s="783" t="s">
        <v>289</v>
      </c>
      <c r="E43" s="784">
        <v>47</v>
      </c>
      <c r="G43" s="783" t="s">
        <v>918</v>
      </c>
      <c r="H43" s="784">
        <v>2</v>
      </c>
      <c r="I43" s="784">
        <v>481</v>
      </c>
      <c r="K43" s="783" t="s">
        <v>267</v>
      </c>
      <c r="L43" s="783" t="s">
        <v>995</v>
      </c>
      <c r="M43" s="783" t="s">
        <v>531</v>
      </c>
      <c r="N43" s="784">
        <v>2</v>
      </c>
      <c r="P43" s="783" t="s">
        <v>935</v>
      </c>
      <c r="Q43" s="783" t="s">
        <v>263</v>
      </c>
      <c r="R43" s="784">
        <v>604</v>
      </c>
      <c r="U43" s="783" t="s">
        <v>918</v>
      </c>
      <c r="V43" s="784">
        <v>2</v>
      </c>
      <c r="W43" s="784">
        <v>84</v>
      </c>
      <c r="Z43" s="783" t="s">
        <v>931</v>
      </c>
      <c r="AA43" s="783" t="s">
        <v>888</v>
      </c>
      <c r="AB43" s="784">
        <v>24</v>
      </c>
    </row>
    <row r="44" spans="1:28" ht="15">
      <c r="A44" s="783" t="s">
        <v>917</v>
      </c>
      <c r="B44" s="783" t="s">
        <v>268</v>
      </c>
      <c r="C44" s="783" t="s">
        <v>263</v>
      </c>
      <c r="D44" s="783" t="s">
        <v>288</v>
      </c>
      <c r="E44" s="784">
        <v>138</v>
      </c>
      <c r="G44" s="783" t="s">
        <v>918</v>
      </c>
      <c r="H44" s="784">
        <v>3</v>
      </c>
      <c r="I44" s="784">
        <v>233</v>
      </c>
      <c r="K44" s="783" t="s">
        <v>267</v>
      </c>
      <c r="L44" s="783" t="s">
        <v>995</v>
      </c>
      <c r="M44" s="783" t="s">
        <v>527</v>
      </c>
      <c r="N44" s="784">
        <v>266</v>
      </c>
      <c r="P44" s="783" t="s">
        <v>936</v>
      </c>
      <c r="Q44" s="783" t="s">
        <v>262</v>
      </c>
      <c r="R44" s="784">
        <v>3590</v>
      </c>
      <c r="U44" s="783" t="s">
        <v>918</v>
      </c>
      <c r="V44" s="784">
        <v>3</v>
      </c>
      <c r="W44" s="784">
        <v>26</v>
      </c>
      <c r="Z44" s="783" t="s">
        <v>931</v>
      </c>
      <c r="AA44" s="783" t="s">
        <v>889</v>
      </c>
      <c r="AB44" s="784">
        <v>10198</v>
      </c>
    </row>
    <row r="45" spans="1:28" ht="15">
      <c r="A45" s="783" t="s">
        <v>917</v>
      </c>
      <c r="B45" s="783" t="s">
        <v>268</v>
      </c>
      <c r="C45" s="783" t="s">
        <v>263</v>
      </c>
      <c r="D45" s="783" t="s">
        <v>289</v>
      </c>
      <c r="E45" s="784">
        <v>51</v>
      </c>
      <c r="G45" s="783" t="s">
        <v>918</v>
      </c>
      <c r="H45" s="784">
        <v>4</v>
      </c>
      <c r="I45" s="784">
        <v>1036</v>
      </c>
      <c r="K45" s="783" t="s">
        <v>267</v>
      </c>
      <c r="L45" s="783" t="s">
        <v>995</v>
      </c>
      <c r="M45" s="783" t="s">
        <v>532</v>
      </c>
      <c r="N45" s="784">
        <v>1</v>
      </c>
      <c r="P45" s="783" t="s">
        <v>936</v>
      </c>
      <c r="Q45" s="783" t="s">
        <v>263</v>
      </c>
      <c r="R45" s="784">
        <v>3647</v>
      </c>
      <c r="U45" s="783" t="s">
        <v>918</v>
      </c>
      <c r="V45" s="784">
        <v>4</v>
      </c>
      <c r="W45" s="784">
        <v>223</v>
      </c>
      <c r="Z45" s="783" t="s">
        <v>931</v>
      </c>
      <c r="AA45" s="783" t="s">
        <v>890</v>
      </c>
      <c r="AB45" s="784">
        <v>11155</v>
      </c>
    </row>
    <row r="46" spans="1:28" ht="15">
      <c r="A46" s="783" t="s">
        <v>917</v>
      </c>
      <c r="B46" s="783" t="s">
        <v>290</v>
      </c>
      <c r="C46" s="783" t="s">
        <v>262</v>
      </c>
      <c r="D46" s="783" t="s">
        <v>288</v>
      </c>
      <c r="E46" s="784">
        <v>4</v>
      </c>
      <c r="G46" s="783" t="s">
        <v>918</v>
      </c>
      <c r="H46" s="784">
        <v>5</v>
      </c>
      <c r="I46" s="784">
        <v>176</v>
      </c>
      <c r="K46" s="783" t="s">
        <v>267</v>
      </c>
      <c r="L46" s="783" t="s">
        <v>995</v>
      </c>
      <c r="M46" s="783" t="s">
        <v>528</v>
      </c>
      <c r="N46" s="784">
        <v>3</v>
      </c>
      <c r="P46" s="783" t="s">
        <v>937</v>
      </c>
      <c r="Q46" s="783" t="s">
        <v>262</v>
      </c>
      <c r="R46" s="784">
        <v>339</v>
      </c>
      <c r="U46" s="783" t="s">
        <v>918</v>
      </c>
      <c r="V46" s="784">
        <v>5</v>
      </c>
      <c r="W46" s="784">
        <v>26</v>
      </c>
      <c r="Z46" s="783" t="s">
        <v>932</v>
      </c>
      <c r="AA46" s="783" t="s">
        <v>888</v>
      </c>
      <c r="AB46" s="784">
        <v>1</v>
      </c>
    </row>
    <row r="47" spans="1:28" ht="15">
      <c r="A47" s="783" t="s">
        <v>917</v>
      </c>
      <c r="B47" s="783" t="s">
        <v>290</v>
      </c>
      <c r="C47" s="783" t="s">
        <v>263</v>
      </c>
      <c r="D47" s="783" t="s">
        <v>288</v>
      </c>
      <c r="E47" s="784">
        <v>1</v>
      </c>
      <c r="G47" s="783" t="s">
        <v>918</v>
      </c>
      <c r="H47" s="784">
        <v>6</v>
      </c>
      <c r="I47" s="784">
        <v>181</v>
      </c>
      <c r="K47" s="783" t="s">
        <v>267</v>
      </c>
      <c r="L47" s="783" t="s">
        <v>995</v>
      </c>
      <c r="M47" s="783" t="s">
        <v>268</v>
      </c>
      <c r="N47" s="784">
        <v>4</v>
      </c>
      <c r="P47" s="783" t="s">
        <v>937</v>
      </c>
      <c r="Q47" s="783" t="s">
        <v>263</v>
      </c>
      <c r="R47" s="784">
        <v>453</v>
      </c>
      <c r="U47" s="783" t="s">
        <v>918</v>
      </c>
      <c r="V47" s="784">
        <v>6</v>
      </c>
      <c r="W47" s="784">
        <v>43</v>
      </c>
      <c r="Z47" s="783" t="s">
        <v>932</v>
      </c>
      <c r="AA47" s="783" t="s">
        <v>889</v>
      </c>
      <c r="AB47" s="784">
        <v>547</v>
      </c>
    </row>
    <row r="48" spans="1:28" ht="15">
      <c r="A48" s="783" t="s">
        <v>917</v>
      </c>
      <c r="B48" s="783" t="s">
        <v>291</v>
      </c>
      <c r="C48" s="783" t="s">
        <v>262</v>
      </c>
      <c r="D48" s="783" t="s">
        <v>288</v>
      </c>
      <c r="E48" s="784">
        <v>103</v>
      </c>
      <c r="G48" s="783" t="s">
        <v>918</v>
      </c>
      <c r="H48" s="784">
        <v>7</v>
      </c>
      <c r="I48" s="784">
        <v>173</v>
      </c>
      <c r="K48" s="783" t="s">
        <v>267</v>
      </c>
      <c r="L48" s="783" t="s">
        <v>995</v>
      </c>
      <c r="M48" s="783" t="s">
        <v>536</v>
      </c>
      <c r="N48" s="784">
        <v>1</v>
      </c>
      <c r="P48" s="783" t="s">
        <v>938</v>
      </c>
      <c r="Q48" s="783" t="s">
        <v>262</v>
      </c>
      <c r="R48" s="784">
        <v>773</v>
      </c>
      <c r="U48" s="783" t="s">
        <v>918</v>
      </c>
      <c r="V48" s="784">
        <v>7</v>
      </c>
      <c r="W48" s="784">
        <v>39</v>
      </c>
      <c r="Z48" s="783" t="s">
        <v>932</v>
      </c>
      <c r="AA48" s="783" t="s">
        <v>890</v>
      </c>
      <c r="AB48" s="784">
        <v>459</v>
      </c>
    </row>
    <row r="49" spans="1:28" ht="15">
      <c r="A49" s="783" t="s">
        <v>917</v>
      </c>
      <c r="B49" s="783" t="s">
        <v>291</v>
      </c>
      <c r="C49" s="783" t="s">
        <v>262</v>
      </c>
      <c r="D49" s="783" t="s">
        <v>289</v>
      </c>
      <c r="E49" s="784">
        <v>55</v>
      </c>
      <c r="G49" s="783" t="s">
        <v>918</v>
      </c>
      <c r="H49" s="784">
        <v>8</v>
      </c>
      <c r="I49" s="784">
        <v>137</v>
      </c>
      <c r="K49" s="783" t="s">
        <v>267</v>
      </c>
      <c r="L49" s="783" t="s">
        <v>995</v>
      </c>
      <c r="M49" s="783" t="s">
        <v>538</v>
      </c>
      <c r="N49" s="784">
        <v>4</v>
      </c>
      <c r="P49" s="783" t="s">
        <v>938</v>
      </c>
      <c r="Q49" s="783" t="s">
        <v>263</v>
      </c>
      <c r="R49" s="784">
        <v>1082</v>
      </c>
      <c r="U49" s="783" t="s">
        <v>918</v>
      </c>
      <c r="V49" s="784">
        <v>8</v>
      </c>
      <c r="W49" s="784">
        <v>21</v>
      </c>
      <c r="Z49" s="783" t="s">
        <v>933</v>
      </c>
      <c r="AA49" s="783" t="s">
        <v>888</v>
      </c>
      <c r="AB49" s="784">
        <v>834</v>
      </c>
    </row>
    <row r="50" spans="1:28" ht="15">
      <c r="A50" s="783" t="s">
        <v>917</v>
      </c>
      <c r="B50" s="783" t="s">
        <v>291</v>
      </c>
      <c r="C50" s="783" t="s">
        <v>263</v>
      </c>
      <c r="D50" s="783" t="s">
        <v>288</v>
      </c>
      <c r="E50" s="784">
        <v>102</v>
      </c>
      <c r="G50" s="783" t="s">
        <v>918</v>
      </c>
      <c r="H50" s="784">
        <v>9</v>
      </c>
      <c r="I50" s="784">
        <v>101</v>
      </c>
      <c r="K50" s="783" t="s">
        <v>267</v>
      </c>
      <c r="L50" s="783" t="s">
        <v>995</v>
      </c>
      <c r="M50" s="783" t="s">
        <v>302</v>
      </c>
      <c r="N50" s="784">
        <v>4</v>
      </c>
      <c r="P50" s="783" t="s">
        <v>939</v>
      </c>
      <c r="Q50" s="783" t="s">
        <v>262</v>
      </c>
      <c r="R50" s="784">
        <v>428</v>
      </c>
      <c r="U50" s="783" t="s">
        <v>918</v>
      </c>
      <c r="V50" s="784">
        <v>9</v>
      </c>
      <c r="W50" s="784">
        <v>21</v>
      </c>
      <c r="Z50" s="783" t="s">
        <v>933</v>
      </c>
      <c r="AA50" s="783" t="s">
        <v>889</v>
      </c>
      <c r="AB50" s="784">
        <v>139740</v>
      </c>
    </row>
    <row r="51" spans="1:28" ht="15">
      <c r="A51" s="783" t="s">
        <v>917</v>
      </c>
      <c r="B51" s="783" t="s">
        <v>291</v>
      </c>
      <c r="C51" s="783" t="s">
        <v>263</v>
      </c>
      <c r="D51" s="783" t="s">
        <v>289</v>
      </c>
      <c r="E51" s="784">
        <v>55</v>
      </c>
      <c r="G51" s="783" t="s">
        <v>918</v>
      </c>
      <c r="H51" s="784">
        <v>10</v>
      </c>
      <c r="I51" s="784">
        <v>80</v>
      </c>
      <c r="K51" s="783" t="s">
        <v>267</v>
      </c>
      <c r="L51" s="783" t="s">
        <v>995</v>
      </c>
      <c r="M51" s="783" t="s">
        <v>299</v>
      </c>
      <c r="N51" s="784">
        <v>6839</v>
      </c>
      <c r="P51" s="783" t="s">
        <v>939</v>
      </c>
      <c r="Q51" s="783" t="s">
        <v>263</v>
      </c>
      <c r="R51" s="784">
        <v>491</v>
      </c>
      <c r="U51" s="783" t="s">
        <v>918</v>
      </c>
      <c r="V51" s="784">
        <v>10</v>
      </c>
      <c r="W51" s="784">
        <v>13</v>
      </c>
      <c r="Z51" s="783" t="s">
        <v>933</v>
      </c>
      <c r="AA51" s="783" t="s">
        <v>890</v>
      </c>
      <c r="AB51" s="784">
        <v>163072</v>
      </c>
    </row>
    <row r="52" spans="1:28" ht="15">
      <c r="A52" s="783" t="s">
        <v>918</v>
      </c>
      <c r="B52" s="783" t="s">
        <v>267</v>
      </c>
      <c r="C52" s="783" t="s">
        <v>262</v>
      </c>
      <c r="D52" s="783" t="s">
        <v>288</v>
      </c>
      <c r="E52" s="784">
        <v>184</v>
      </c>
      <c r="G52" s="783" t="s">
        <v>918</v>
      </c>
      <c r="H52" s="784">
        <v>11</v>
      </c>
      <c r="I52" s="784">
        <v>90</v>
      </c>
      <c r="K52" s="783" t="s">
        <v>267</v>
      </c>
      <c r="L52" s="783" t="s">
        <v>995</v>
      </c>
      <c r="M52" s="783" t="s">
        <v>300</v>
      </c>
      <c r="N52" s="784">
        <v>1</v>
      </c>
      <c r="P52" s="783" t="s">
        <v>940</v>
      </c>
      <c r="Q52" s="783" t="s">
        <v>262</v>
      </c>
      <c r="R52" s="784">
        <v>265</v>
      </c>
      <c r="U52" s="783" t="s">
        <v>918</v>
      </c>
      <c r="V52" s="784">
        <v>11</v>
      </c>
      <c r="W52" s="784">
        <v>9</v>
      </c>
      <c r="Z52" s="783" t="s">
        <v>934</v>
      </c>
      <c r="AA52" s="783" t="s">
        <v>888</v>
      </c>
      <c r="AB52" s="784">
        <v>1</v>
      </c>
    </row>
    <row r="53" spans="1:28" ht="15">
      <c r="A53" s="783" t="s">
        <v>918</v>
      </c>
      <c r="B53" s="783" t="s">
        <v>267</v>
      </c>
      <c r="C53" s="783" t="s">
        <v>262</v>
      </c>
      <c r="D53" s="783" t="s">
        <v>289</v>
      </c>
      <c r="E53" s="784">
        <v>211</v>
      </c>
      <c r="G53" s="783" t="s">
        <v>918</v>
      </c>
      <c r="H53" s="784">
        <v>12</v>
      </c>
      <c r="I53" s="784">
        <v>103</v>
      </c>
      <c r="K53" s="783" t="s">
        <v>267</v>
      </c>
      <c r="L53" s="783" t="s">
        <v>995</v>
      </c>
      <c r="M53" s="783" t="s">
        <v>301</v>
      </c>
      <c r="N53" s="784">
        <v>1</v>
      </c>
      <c r="P53" s="783" t="s">
        <v>940</v>
      </c>
      <c r="Q53" s="783" t="s">
        <v>263</v>
      </c>
      <c r="R53" s="784">
        <v>261</v>
      </c>
      <c r="U53" s="783" t="s">
        <v>918</v>
      </c>
      <c r="V53" s="784">
        <v>12</v>
      </c>
      <c r="W53" s="784">
        <v>9</v>
      </c>
      <c r="Z53" s="783" t="s">
        <v>934</v>
      </c>
      <c r="AA53" s="783" t="s">
        <v>889</v>
      </c>
      <c r="AB53" s="784">
        <v>364</v>
      </c>
    </row>
    <row r="54" spans="1:28" ht="15">
      <c r="A54" s="783" t="s">
        <v>918</v>
      </c>
      <c r="B54" s="783" t="s">
        <v>267</v>
      </c>
      <c r="C54" s="783" t="s">
        <v>263</v>
      </c>
      <c r="D54" s="783" t="s">
        <v>288</v>
      </c>
      <c r="E54" s="784">
        <v>207</v>
      </c>
      <c r="G54" s="783" t="s">
        <v>919</v>
      </c>
      <c r="H54" s="784">
        <v>0</v>
      </c>
      <c r="I54" s="784">
        <v>104</v>
      </c>
      <c r="K54" s="783" t="s">
        <v>267</v>
      </c>
      <c r="L54" s="783" t="s">
        <v>995</v>
      </c>
      <c r="M54" s="783" t="s">
        <v>269</v>
      </c>
      <c r="N54" s="784">
        <v>10</v>
      </c>
      <c r="P54" s="783" t="s">
        <v>941</v>
      </c>
      <c r="Q54" s="783" t="s">
        <v>262</v>
      </c>
      <c r="R54" s="784">
        <v>35963</v>
      </c>
      <c r="U54" s="783" t="s">
        <v>919</v>
      </c>
      <c r="V54" s="784">
        <v>0</v>
      </c>
      <c r="W54" s="784">
        <v>105</v>
      </c>
      <c r="Z54" s="783" t="s">
        <v>934</v>
      </c>
      <c r="AA54" s="783" t="s">
        <v>890</v>
      </c>
      <c r="AB54" s="784">
        <v>385</v>
      </c>
    </row>
    <row r="55" spans="1:28" ht="15">
      <c r="A55" s="783" t="s">
        <v>918</v>
      </c>
      <c r="B55" s="783" t="s">
        <v>267</v>
      </c>
      <c r="C55" s="783" t="s">
        <v>263</v>
      </c>
      <c r="D55" s="783" t="s">
        <v>289</v>
      </c>
      <c r="E55" s="784">
        <v>189</v>
      </c>
      <c r="G55" s="783" t="s">
        <v>919</v>
      </c>
      <c r="H55" s="784">
        <v>1</v>
      </c>
      <c r="I55" s="784">
        <v>380</v>
      </c>
      <c r="K55" s="783" t="s">
        <v>267</v>
      </c>
      <c r="L55" s="783" t="s">
        <v>995</v>
      </c>
      <c r="M55" s="783" t="s">
        <v>270</v>
      </c>
      <c r="N55" s="784">
        <v>235</v>
      </c>
      <c r="P55" s="783" t="s">
        <v>941</v>
      </c>
      <c r="Q55" s="783" t="s">
        <v>263</v>
      </c>
      <c r="R55" s="784">
        <v>34301</v>
      </c>
      <c r="U55" s="783" t="s">
        <v>919</v>
      </c>
      <c r="V55" s="784">
        <v>1</v>
      </c>
      <c r="W55" s="784">
        <v>569</v>
      </c>
      <c r="Z55" s="783" t="s">
        <v>935</v>
      </c>
      <c r="AA55" s="783" t="s">
        <v>888</v>
      </c>
      <c r="AB55" s="784">
        <v>1</v>
      </c>
    </row>
    <row r="56" spans="1:28" ht="15">
      <c r="A56" s="783" t="s">
        <v>918</v>
      </c>
      <c r="B56" s="783" t="s">
        <v>268</v>
      </c>
      <c r="C56" s="783" t="s">
        <v>262</v>
      </c>
      <c r="D56" s="783" t="s">
        <v>288</v>
      </c>
      <c r="E56" s="784">
        <v>35</v>
      </c>
      <c r="G56" s="783" t="s">
        <v>919</v>
      </c>
      <c r="H56" s="784">
        <v>2</v>
      </c>
      <c r="I56" s="784">
        <v>1328</v>
      </c>
      <c r="K56" s="783" t="s">
        <v>267</v>
      </c>
      <c r="L56" s="783" t="s">
        <v>996</v>
      </c>
      <c r="M56" s="783" t="s">
        <v>299</v>
      </c>
      <c r="N56" s="784">
        <v>2</v>
      </c>
      <c r="P56" s="783" t="s">
        <v>942</v>
      </c>
      <c r="Q56" s="783" t="s">
        <v>262</v>
      </c>
      <c r="R56" s="784">
        <v>281</v>
      </c>
      <c r="U56" s="783" t="s">
        <v>919</v>
      </c>
      <c r="V56" s="784">
        <v>2</v>
      </c>
      <c r="W56" s="784">
        <v>1953</v>
      </c>
      <c r="Z56" s="783" t="s">
        <v>935</v>
      </c>
      <c r="AA56" s="783" t="s">
        <v>889</v>
      </c>
      <c r="AB56" s="784">
        <v>568</v>
      </c>
    </row>
    <row r="57" spans="1:28" ht="15">
      <c r="A57" s="783" t="s">
        <v>918</v>
      </c>
      <c r="B57" s="783" t="s">
        <v>268</v>
      </c>
      <c r="C57" s="783" t="s">
        <v>262</v>
      </c>
      <c r="D57" s="783" t="s">
        <v>289</v>
      </c>
      <c r="E57" s="784">
        <v>89</v>
      </c>
      <c r="G57" s="783" t="s">
        <v>919</v>
      </c>
      <c r="H57" s="784">
        <v>3</v>
      </c>
      <c r="I57" s="784">
        <v>795</v>
      </c>
      <c r="K57" s="783" t="s">
        <v>267</v>
      </c>
      <c r="L57" s="783" t="s">
        <v>996</v>
      </c>
      <c r="M57" s="783" t="s">
        <v>267</v>
      </c>
      <c r="N57" s="784">
        <v>2</v>
      </c>
      <c r="P57" s="783" t="s">
        <v>942</v>
      </c>
      <c r="Q57" s="783" t="s">
        <v>263</v>
      </c>
      <c r="R57" s="784">
        <v>292</v>
      </c>
      <c r="U57" s="783" t="s">
        <v>919</v>
      </c>
      <c r="V57" s="784">
        <v>3</v>
      </c>
      <c r="W57" s="784">
        <v>957</v>
      </c>
      <c r="Z57" s="783" t="s">
        <v>935</v>
      </c>
      <c r="AA57" s="783" t="s">
        <v>890</v>
      </c>
      <c r="AB57" s="784">
        <v>625</v>
      </c>
    </row>
    <row r="58" spans="1:28" ht="15">
      <c r="A58" s="783" t="s">
        <v>918</v>
      </c>
      <c r="B58" s="783" t="s">
        <v>268</v>
      </c>
      <c r="C58" s="783" t="s">
        <v>263</v>
      </c>
      <c r="D58" s="783" t="s">
        <v>288</v>
      </c>
      <c r="E58" s="784">
        <v>39</v>
      </c>
      <c r="G58" s="783" t="s">
        <v>919</v>
      </c>
      <c r="H58" s="784">
        <v>4</v>
      </c>
      <c r="I58" s="784">
        <v>3169</v>
      </c>
      <c r="K58" s="783" t="s">
        <v>267</v>
      </c>
      <c r="L58" s="783" t="s">
        <v>996</v>
      </c>
      <c r="M58" s="783" t="s">
        <v>531</v>
      </c>
      <c r="N58" s="784">
        <v>9</v>
      </c>
      <c r="P58" s="783" t="s">
        <v>943</v>
      </c>
      <c r="Q58" s="783" t="s">
        <v>262</v>
      </c>
      <c r="R58" s="784">
        <v>700</v>
      </c>
      <c r="U58" s="783" t="s">
        <v>919</v>
      </c>
      <c r="V58" s="784">
        <v>4</v>
      </c>
      <c r="W58" s="784">
        <v>5922</v>
      </c>
      <c r="Z58" s="783" t="s">
        <v>936</v>
      </c>
      <c r="AA58" s="783" t="s">
        <v>888</v>
      </c>
      <c r="AB58" s="784">
        <v>7</v>
      </c>
    </row>
    <row r="59" spans="1:28" ht="15">
      <c r="A59" s="783" t="s">
        <v>918</v>
      </c>
      <c r="B59" s="783" t="s">
        <v>268</v>
      </c>
      <c r="C59" s="783" t="s">
        <v>263</v>
      </c>
      <c r="D59" s="783" t="s">
        <v>289</v>
      </c>
      <c r="E59" s="784">
        <v>80</v>
      </c>
      <c r="G59" s="783" t="s">
        <v>919</v>
      </c>
      <c r="H59" s="784">
        <v>5</v>
      </c>
      <c r="I59" s="784">
        <v>642</v>
      </c>
      <c r="K59" s="783" t="s">
        <v>267</v>
      </c>
      <c r="L59" s="783" t="s">
        <v>996</v>
      </c>
      <c r="M59" s="783" t="s">
        <v>527</v>
      </c>
      <c r="N59" s="784">
        <v>257</v>
      </c>
      <c r="P59" s="783" t="s">
        <v>943</v>
      </c>
      <c r="Q59" s="783" t="s">
        <v>263</v>
      </c>
      <c r="R59" s="784">
        <v>666</v>
      </c>
      <c r="U59" s="783" t="s">
        <v>919</v>
      </c>
      <c r="V59" s="784">
        <v>5</v>
      </c>
      <c r="W59" s="784">
        <v>959</v>
      </c>
      <c r="Z59" s="783" t="s">
        <v>936</v>
      </c>
      <c r="AA59" s="783" t="s">
        <v>889</v>
      </c>
      <c r="AB59" s="784">
        <v>3539</v>
      </c>
    </row>
    <row r="60" spans="1:28" ht="15">
      <c r="A60" s="783" t="s">
        <v>918</v>
      </c>
      <c r="B60" s="783" t="s">
        <v>290</v>
      </c>
      <c r="C60" s="783" t="s">
        <v>262</v>
      </c>
      <c r="D60" s="783" t="s">
        <v>288</v>
      </c>
      <c r="E60" s="784">
        <v>1</v>
      </c>
      <c r="G60" s="783" t="s">
        <v>919</v>
      </c>
      <c r="H60" s="784">
        <v>6</v>
      </c>
      <c r="I60" s="784">
        <v>782</v>
      </c>
      <c r="K60" s="783" t="s">
        <v>267</v>
      </c>
      <c r="L60" s="783" t="s">
        <v>996</v>
      </c>
      <c r="M60" s="783" t="s">
        <v>532</v>
      </c>
      <c r="N60" s="784">
        <v>1</v>
      </c>
      <c r="P60" s="783" t="s">
        <v>944</v>
      </c>
      <c r="Q60" s="783" t="s">
        <v>262</v>
      </c>
      <c r="R60" s="784">
        <v>435</v>
      </c>
      <c r="U60" s="783" t="s">
        <v>919</v>
      </c>
      <c r="V60" s="784">
        <v>6</v>
      </c>
      <c r="W60" s="784">
        <v>954</v>
      </c>
      <c r="Z60" s="783" t="s">
        <v>936</v>
      </c>
      <c r="AA60" s="783" t="s">
        <v>890</v>
      </c>
      <c r="AB60" s="784">
        <v>3691</v>
      </c>
    </row>
    <row r="61" spans="1:28" ht="15">
      <c r="A61" s="783" t="s">
        <v>918</v>
      </c>
      <c r="B61" s="783" t="s">
        <v>290</v>
      </c>
      <c r="C61" s="783" t="s">
        <v>262</v>
      </c>
      <c r="D61" s="783" t="s">
        <v>289</v>
      </c>
      <c r="E61" s="784">
        <v>2</v>
      </c>
      <c r="G61" s="783" t="s">
        <v>919</v>
      </c>
      <c r="H61" s="784">
        <v>7</v>
      </c>
      <c r="I61" s="784">
        <v>719</v>
      </c>
      <c r="K61" s="783" t="s">
        <v>267</v>
      </c>
      <c r="L61" s="783" t="s">
        <v>996</v>
      </c>
      <c r="M61" s="783" t="s">
        <v>529</v>
      </c>
      <c r="N61" s="784">
        <v>2</v>
      </c>
      <c r="P61" s="783" t="s">
        <v>944</v>
      </c>
      <c r="Q61" s="783" t="s">
        <v>263</v>
      </c>
      <c r="R61" s="784">
        <v>430</v>
      </c>
      <c r="U61" s="783" t="s">
        <v>919</v>
      </c>
      <c r="V61" s="784">
        <v>7</v>
      </c>
      <c r="W61" s="784">
        <v>730</v>
      </c>
      <c r="Z61" s="783" t="s">
        <v>937</v>
      </c>
      <c r="AA61" s="783" t="s">
        <v>888</v>
      </c>
      <c r="AB61" s="784">
        <v>1</v>
      </c>
    </row>
    <row r="62" spans="1:28" ht="15">
      <c r="A62" s="783" t="s">
        <v>918</v>
      </c>
      <c r="B62" s="783" t="s">
        <v>290</v>
      </c>
      <c r="C62" s="783" t="s">
        <v>263</v>
      </c>
      <c r="D62" s="783" t="s">
        <v>288</v>
      </c>
      <c r="E62" s="784">
        <v>1</v>
      </c>
      <c r="G62" s="783" t="s">
        <v>919</v>
      </c>
      <c r="H62" s="784">
        <v>8</v>
      </c>
      <c r="I62" s="784">
        <v>587</v>
      </c>
      <c r="K62" s="783" t="s">
        <v>267</v>
      </c>
      <c r="L62" s="783" t="s">
        <v>996</v>
      </c>
      <c r="M62" s="783" t="s">
        <v>268</v>
      </c>
      <c r="N62" s="784">
        <v>11</v>
      </c>
      <c r="P62" s="783" t="s">
        <v>945</v>
      </c>
      <c r="Q62" s="783" t="s">
        <v>262</v>
      </c>
      <c r="R62" s="784">
        <v>328</v>
      </c>
      <c r="U62" s="783" t="s">
        <v>919</v>
      </c>
      <c r="V62" s="784">
        <v>8</v>
      </c>
      <c r="W62" s="784">
        <v>549</v>
      </c>
      <c r="Z62" s="783" t="s">
        <v>937</v>
      </c>
      <c r="AA62" s="783" t="s">
        <v>889</v>
      </c>
      <c r="AB62" s="784">
        <v>299</v>
      </c>
    </row>
    <row r="63" spans="1:28" ht="15">
      <c r="A63" s="783" t="s">
        <v>918</v>
      </c>
      <c r="B63" s="783" t="s">
        <v>290</v>
      </c>
      <c r="C63" s="783" t="s">
        <v>263</v>
      </c>
      <c r="D63" s="783" t="s">
        <v>289</v>
      </c>
      <c r="E63" s="784">
        <v>1</v>
      </c>
      <c r="G63" s="783" t="s">
        <v>919</v>
      </c>
      <c r="H63" s="784">
        <v>9</v>
      </c>
      <c r="I63" s="784">
        <v>452</v>
      </c>
      <c r="K63" s="783" t="s">
        <v>267</v>
      </c>
      <c r="L63" s="783" t="s">
        <v>996</v>
      </c>
      <c r="M63" s="783" t="s">
        <v>536</v>
      </c>
      <c r="N63" s="784">
        <v>1</v>
      </c>
      <c r="P63" s="783" t="s">
        <v>945</v>
      </c>
      <c r="Q63" s="783" t="s">
        <v>263</v>
      </c>
      <c r="R63" s="784">
        <v>312</v>
      </c>
      <c r="U63" s="783" t="s">
        <v>919</v>
      </c>
      <c r="V63" s="784">
        <v>9</v>
      </c>
      <c r="W63" s="784">
        <v>372</v>
      </c>
      <c r="Z63" s="783" t="s">
        <v>937</v>
      </c>
      <c r="AA63" s="783" t="s">
        <v>890</v>
      </c>
      <c r="AB63" s="784">
        <v>492</v>
      </c>
    </row>
    <row r="64" spans="1:28" ht="15">
      <c r="A64" s="783" t="s">
        <v>918</v>
      </c>
      <c r="B64" s="783" t="s">
        <v>291</v>
      </c>
      <c r="C64" s="783" t="s">
        <v>262</v>
      </c>
      <c r="D64" s="783" t="s">
        <v>288</v>
      </c>
      <c r="E64" s="784">
        <v>639</v>
      </c>
      <c r="G64" s="783" t="s">
        <v>919</v>
      </c>
      <c r="H64" s="784">
        <v>10</v>
      </c>
      <c r="I64" s="784">
        <v>367</v>
      </c>
      <c r="K64" s="783" t="s">
        <v>267</v>
      </c>
      <c r="L64" s="783" t="s">
        <v>996</v>
      </c>
      <c r="M64" s="783" t="s">
        <v>538</v>
      </c>
      <c r="N64" s="784">
        <v>1</v>
      </c>
      <c r="P64" s="783" t="s">
        <v>946</v>
      </c>
      <c r="Q64" s="783" t="s">
        <v>262</v>
      </c>
      <c r="R64" s="784">
        <v>11452</v>
      </c>
      <c r="U64" s="783" t="s">
        <v>919</v>
      </c>
      <c r="V64" s="784">
        <v>10</v>
      </c>
      <c r="W64" s="784">
        <v>241</v>
      </c>
      <c r="Z64" s="783" t="s">
        <v>938</v>
      </c>
      <c r="AA64" s="783" t="s">
        <v>889</v>
      </c>
      <c r="AB64" s="784">
        <v>790</v>
      </c>
    </row>
    <row r="65" spans="1:28" ht="15">
      <c r="A65" s="783" t="s">
        <v>918</v>
      </c>
      <c r="B65" s="783" t="s">
        <v>291</v>
      </c>
      <c r="C65" s="783" t="s">
        <v>262</v>
      </c>
      <c r="D65" s="783" t="s">
        <v>289</v>
      </c>
      <c r="E65" s="784">
        <v>392</v>
      </c>
      <c r="G65" s="783" t="s">
        <v>919</v>
      </c>
      <c r="H65" s="784">
        <v>11</v>
      </c>
      <c r="I65" s="784">
        <v>268</v>
      </c>
      <c r="K65" s="783" t="s">
        <v>267</v>
      </c>
      <c r="L65" s="783" t="s">
        <v>996</v>
      </c>
      <c r="M65" s="783" t="s">
        <v>1096</v>
      </c>
      <c r="N65" s="784">
        <v>1</v>
      </c>
      <c r="P65" s="783" t="s">
        <v>946</v>
      </c>
      <c r="Q65" s="783" t="s">
        <v>263</v>
      </c>
      <c r="R65" s="784">
        <v>12735</v>
      </c>
      <c r="U65" s="783" t="s">
        <v>919</v>
      </c>
      <c r="V65" s="784">
        <v>11</v>
      </c>
      <c r="W65" s="784">
        <v>146</v>
      </c>
      <c r="Z65" s="783" t="s">
        <v>938</v>
      </c>
      <c r="AA65" s="783" t="s">
        <v>890</v>
      </c>
      <c r="AB65" s="784">
        <v>1065</v>
      </c>
    </row>
    <row r="66" spans="1:28" ht="15">
      <c r="A66" s="783" t="s">
        <v>918</v>
      </c>
      <c r="B66" s="783" t="s">
        <v>291</v>
      </c>
      <c r="C66" s="783" t="s">
        <v>263</v>
      </c>
      <c r="D66" s="783" t="s">
        <v>288</v>
      </c>
      <c r="E66" s="784">
        <v>631</v>
      </c>
      <c r="G66" s="783" t="s">
        <v>919</v>
      </c>
      <c r="H66" s="784">
        <v>12</v>
      </c>
      <c r="I66" s="784">
        <v>330</v>
      </c>
      <c r="K66" s="783" t="s">
        <v>267</v>
      </c>
      <c r="L66" s="783" t="s">
        <v>996</v>
      </c>
      <c r="M66" s="783" t="s">
        <v>302</v>
      </c>
      <c r="N66" s="784">
        <v>12</v>
      </c>
      <c r="P66" s="783" t="s">
        <v>947</v>
      </c>
      <c r="Q66" s="783" t="s">
        <v>262</v>
      </c>
      <c r="R66" s="784">
        <v>11097</v>
      </c>
      <c r="U66" s="783" t="s">
        <v>919</v>
      </c>
      <c r="V66" s="784">
        <v>12</v>
      </c>
      <c r="W66" s="784">
        <v>180</v>
      </c>
      <c r="Z66" s="783" t="s">
        <v>939</v>
      </c>
      <c r="AA66" s="783" t="s">
        <v>889</v>
      </c>
      <c r="AB66" s="784">
        <v>287</v>
      </c>
    </row>
    <row r="67" spans="1:28" ht="15">
      <c r="A67" s="783" t="s">
        <v>918</v>
      </c>
      <c r="B67" s="783" t="s">
        <v>291</v>
      </c>
      <c r="C67" s="783" t="s">
        <v>263</v>
      </c>
      <c r="D67" s="783" t="s">
        <v>289</v>
      </c>
      <c r="E67" s="784">
        <v>312</v>
      </c>
      <c r="G67" s="783" t="s">
        <v>920</v>
      </c>
      <c r="H67" s="784">
        <v>0</v>
      </c>
      <c r="I67" s="784">
        <v>254</v>
      </c>
      <c r="K67" s="783" t="s">
        <v>267</v>
      </c>
      <c r="L67" s="783" t="s">
        <v>996</v>
      </c>
      <c r="M67" s="783" t="s">
        <v>299</v>
      </c>
      <c r="N67" s="784">
        <v>7732</v>
      </c>
      <c r="P67" s="783" t="s">
        <v>947</v>
      </c>
      <c r="Q67" s="783" t="s">
        <v>263</v>
      </c>
      <c r="R67" s="784">
        <v>11215</v>
      </c>
      <c r="U67" s="783" t="s">
        <v>920</v>
      </c>
      <c r="V67" s="784">
        <v>0</v>
      </c>
      <c r="W67" s="784">
        <v>25</v>
      </c>
      <c r="Z67" s="783" t="s">
        <v>939</v>
      </c>
      <c r="AA67" s="783" t="s">
        <v>890</v>
      </c>
      <c r="AB67" s="784">
        <v>632</v>
      </c>
    </row>
    <row r="68" spans="1:28" ht="15">
      <c r="A68" s="783" t="s">
        <v>919</v>
      </c>
      <c r="B68" s="783" t="s">
        <v>267</v>
      </c>
      <c r="C68" s="783" t="s">
        <v>263</v>
      </c>
      <c r="D68" s="783" t="s">
        <v>288</v>
      </c>
      <c r="E68" s="784">
        <v>1</v>
      </c>
      <c r="G68" s="783" t="s">
        <v>920</v>
      </c>
      <c r="H68" s="784">
        <v>1</v>
      </c>
      <c r="I68" s="784">
        <v>977</v>
      </c>
      <c r="K68" s="783" t="s">
        <v>267</v>
      </c>
      <c r="L68" s="783" t="s">
        <v>996</v>
      </c>
      <c r="M68" s="783" t="s">
        <v>301</v>
      </c>
      <c r="N68" s="784">
        <v>7</v>
      </c>
      <c r="P68" s="783" t="s">
        <v>948</v>
      </c>
      <c r="Q68" s="783" t="s">
        <v>262</v>
      </c>
      <c r="R68" s="784">
        <v>545</v>
      </c>
      <c r="U68" s="783" t="s">
        <v>920</v>
      </c>
      <c r="V68" s="784">
        <v>1</v>
      </c>
      <c r="W68" s="784">
        <v>167</v>
      </c>
      <c r="Z68" s="783" t="s">
        <v>940</v>
      </c>
      <c r="AA68" s="783" t="s">
        <v>889</v>
      </c>
      <c r="AB68" s="784">
        <v>259</v>
      </c>
    </row>
    <row r="69" spans="1:28" ht="15">
      <c r="A69" s="783" t="s">
        <v>919</v>
      </c>
      <c r="B69" s="783" t="s">
        <v>267</v>
      </c>
      <c r="C69" s="783" t="s">
        <v>263</v>
      </c>
      <c r="D69" s="783" t="s">
        <v>289</v>
      </c>
      <c r="E69" s="784">
        <v>1</v>
      </c>
      <c r="G69" s="783" t="s">
        <v>920</v>
      </c>
      <c r="H69" s="784">
        <v>2</v>
      </c>
      <c r="I69" s="784">
        <v>3212</v>
      </c>
      <c r="K69" s="783" t="s">
        <v>267</v>
      </c>
      <c r="L69" s="783" t="s">
        <v>996</v>
      </c>
      <c r="M69" s="783" t="s">
        <v>269</v>
      </c>
      <c r="N69" s="784">
        <v>25</v>
      </c>
      <c r="P69" s="783" t="s">
        <v>948</v>
      </c>
      <c r="Q69" s="783" t="s">
        <v>263</v>
      </c>
      <c r="R69" s="784">
        <v>620</v>
      </c>
      <c r="U69" s="783" t="s">
        <v>920</v>
      </c>
      <c r="V69" s="784">
        <v>2</v>
      </c>
      <c r="W69" s="784">
        <v>657</v>
      </c>
      <c r="Z69" s="783" t="s">
        <v>940</v>
      </c>
      <c r="AA69" s="783" t="s">
        <v>890</v>
      </c>
      <c r="AB69" s="784">
        <v>267</v>
      </c>
    </row>
    <row r="70" spans="1:28" ht="15">
      <c r="A70" s="783" t="s">
        <v>919</v>
      </c>
      <c r="B70" s="783" t="s">
        <v>267</v>
      </c>
      <c r="C70" s="783" t="s">
        <v>262</v>
      </c>
      <c r="D70" s="783" t="s">
        <v>288</v>
      </c>
      <c r="E70" s="784">
        <v>1486</v>
      </c>
      <c r="G70" s="783" t="s">
        <v>920</v>
      </c>
      <c r="H70" s="784">
        <v>3</v>
      </c>
      <c r="I70" s="784">
        <v>1638</v>
      </c>
      <c r="K70" s="783" t="s">
        <v>267</v>
      </c>
      <c r="L70" s="783" t="s">
        <v>996</v>
      </c>
      <c r="M70" s="783" t="s">
        <v>270</v>
      </c>
      <c r="N70" s="784">
        <v>731</v>
      </c>
      <c r="P70" s="783" t="s">
        <v>949</v>
      </c>
      <c r="Q70" s="783" t="s">
        <v>262</v>
      </c>
      <c r="R70" s="784">
        <v>12468</v>
      </c>
      <c r="U70" s="783" t="s">
        <v>920</v>
      </c>
      <c r="V70" s="784">
        <v>3</v>
      </c>
      <c r="W70" s="784">
        <v>289</v>
      </c>
      <c r="Z70" s="783" t="s">
        <v>941</v>
      </c>
      <c r="AA70" s="783" t="s">
        <v>888</v>
      </c>
      <c r="AB70" s="784">
        <v>153</v>
      </c>
    </row>
    <row r="71" spans="1:28" ht="15">
      <c r="A71" s="783" t="s">
        <v>919</v>
      </c>
      <c r="B71" s="783" t="s">
        <v>267</v>
      </c>
      <c r="C71" s="783" t="s">
        <v>262</v>
      </c>
      <c r="D71" s="783" t="s">
        <v>289</v>
      </c>
      <c r="E71" s="784">
        <v>2031</v>
      </c>
      <c r="G71" s="783" t="s">
        <v>920</v>
      </c>
      <c r="H71" s="784">
        <v>4</v>
      </c>
      <c r="I71" s="784">
        <v>6036</v>
      </c>
      <c r="K71" s="783" t="s">
        <v>267</v>
      </c>
      <c r="L71" s="783" t="s">
        <v>1038</v>
      </c>
      <c r="M71" s="783" t="s">
        <v>527</v>
      </c>
      <c r="N71" s="784">
        <v>425</v>
      </c>
      <c r="P71" s="783" t="s">
        <v>949</v>
      </c>
      <c r="Q71" s="783" t="s">
        <v>263</v>
      </c>
      <c r="R71" s="784">
        <v>13755</v>
      </c>
      <c r="U71" s="783" t="s">
        <v>920</v>
      </c>
      <c r="V71" s="784">
        <v>4</v>
      </c>
      <c r="W71" s="784">
        <v>2087</v>
      </c>
      <c r="Z71" s="783" t="s">
        <v>941</v>
      </c>
      <c r="AA71" s="783" t="s">
        <v>889</v>
      </c>
      <c r="AB71" s="784">
        <v>31226</v>
      </c>
    </row>
    <row r="72" spans="1:28" ht="15">
      <c r="A72" s="783" t="s">
        <v>919</v>
      </c>
      <c r="B72" s="783" t="s">
        <v>267</v>
      </c>
      <c r="C72" s="783" t="s">
        <v>263</v>
      </c>
      <c r="D72" s="783" t="s">
        <v>288</v>
      </c>
      <c r="E72" s="784">
        <v>1104</v>
      </c>
      <c r="G72" s="783" t="s">
        <v>920</v>
      </c>
      <c r="H72" s="784">
        <v>5</v>
      </c>
      <c r="I72" s="784">
        <v>926</v>
      </c>
      <c r="K72" s="783" t="s">
        <v>267</v>
      </c>
      <c r="L72" s="783" t="s">
        <v>1038</v>
      </c>
      <c r="M72" s="783" t="s">
        <v>532</v>
      </c>
      <c r="N72" s="784">
        <v>2</v>
      </c>
      <c r="P72" s="783" t="s">
        <v>950</v>
      </c>
      <c r="Q72" s="783" t="s">
        <v>262</v>
      </c>
      <c r="R72" s="784">
        <v>13426</v>
      </c>
      <c r="U72" s="783" t="s">
        <v>920</v>
      </c>
      <c r="V72" s="784">
        <v>5</v>
      </c>
      <c r="W72" s="784">
        <v>308</v>
      </c>
      <c r="Z72" s="783" t="s">
        <v>941</v>
      </c>
      <c r="AA72" s="783" t="s">
        <v>890</v>
      </c>
      <c r="AB72" s="784">
        <v>38885</v>
      </c>
    </row>
    <row r="73" spans="1:28" ht="15">
      <c r="A73" s="783" t="s">
        <v>919</v>
      </c>
      <c r="B73" s="783" t="s">
        <v>267</v>
      </c>
      <c r="C73" s="783" t="s">
        <v>263</v>
      </c>
      <c r="D73" s="783" t="s">
        <v>289</v>
      </c>
      <c r="E73" s="784">
        <v>1899</v>
      </c>
      <c r="G73" s="783" t="s">
        <v>920</v>
      </c>
      <c r="H73" s="784">
        <v>6</v>
      </c>
      <c r="I73" s="784">
        <v>936</v>
      </c>
      <c r="K73" s="783" t="s">
        <v>267</v>
      </c>
      <c r="L73" s="783" t="s">
        <v>1038</v>
      </c>
      <c r="M73" s="783" t="s">
        <v>529</v>
      </c>
      <c r="N73" s="784">
        <v>2</v>
      </c>
      <c r="P73" s="783" t="s">
        <v>950</v>
      </c>
      <c r="Q73" s="783" t="s">
        <v>263</v>
      </c>
      <c r="R73" s="784">
        <v>15084</v>
      </c>
      <c r="U73" s="783" t="s">
        <v>920</v>
      </c>
      <c r="V73" s="784">
        <v>6</v>
      </c>
      <c r="W73" s="784">
        <v>277</v>
      </c>
      <c r="Z73" s="783" t="s">
        <v>942</v>
      </c>
      <c r="AA73" s="783" t="s">
        <v>889</v>
      </c>
      <c r="AB73" s="784">
        <v>260</v>
      </c>
    </row>
    <row r="74" spans="1:28" ht="15">
      <c r="A74" s="783" t="s">
        <v>919</v>
      </c>
      <c r="B74" s="783" t="s">
        <v>268</v>
      </c>
      <c r="C74" s="783" t="s">
        <v>262</v>
      </c>
      <c r="D74" s="783" t="s">
        <v>288</v>
      </c>
      <c r="E74" s="784">
        <v>678</v>
      </c>
      <c r="G74" s="783" t="s">
        <v>920</v>
      </c>
      <c r="H74" s="784">
        <v>7</v>
      </c>
      <c r="I74" s="784">
        <v>770</v>
      </c>
      <c r="K74" s="783" t="s">
        <v>267</v>
      </c>
      <c r="L74" s="783" t="s">
        <v>1038</v>
      </c>
      <c r="M74" s="783" t="s">
        <v>268</v>
      </c>
      <c r="N74" s="784">
        <v>1</v>
      </c>
      <c r="P74" s="783" t="s">
        <v>951</v>
      </c>
      <c r="Q74" s="783" t="s">
        <v>262</v>
      </c>
      <c r="R74" s="784">
        <v>1258</v>
      </c>
      <c r="U74" s="783" t="s">
        <v>920</v>
      </c>
      <c r="V74" s="784">
        <v>7</v>
      </c>
      <c r="W74" s="784">
        <v>190</v>
      </c>
      <c r="Z74" s="783" t="s">
        <v>942</v>
      </c>
      <c r="AA74" s="783" t="s">
        <v>890</v>
      </c>
      <c r="AB74" s="784">
        <v>313</v>
      </c>
    </row>
    <row r="75" spans="1:28" ht="15">
      <c r="A75" s="783" t="s">
        <v>919</v>
      </c>
      <c r="B75" s="783" t="s">
        <v>268</v>
      </c>
      <c r="C75" s="783" t="s">
        <v>262</v>
      </c>
      <c r="D75" s="783" t="s">
        <v>289</v>
      </c>
      <c r="E75" s="784">
        <v>991</v>
      </c>
      <c r="G75" s="783" t="s">
        <v>920</v>
      </c>
      <c r="H75" s="784">
        <v>8</v>
      </c>
      <c r="I75" s="784">
        <v>603</v>
      </c>
      <c r="K75" s="783" t="s">
        <v>267</v>
      </c>
      <c r="L75" s="783" t="s">
        <v>1038</v>
      </c>
      <c r="M75" s="783" t="s">
        <v>302</v>
      </c>
      <c r="N75" s="784">
        <v>5</v>
      </c>
      <c r="P75" s="783" t="s">
        <v>951</v>
      </c>
      <c r="Q75" s="783" t="s">
        <v>263</v>
      </c>
      <c r="R75" s="784">
        <v>1391</v>
      </c>
      <c r="U75" s="783" t="s">
        <v>920</v>
      </c>
      <c r="V75" s="784">
        <v>8</v>
      </c>
      <c r="W75" s="784">
        <v>171</v>
      </c>
      <c r="Z75" s="783" t="s">
        <v>943</v>
      </c>
      <c r="AA75" s="783" t="s">
        <v>889</v>
      </c>
      <c r="AB75" s="784">
        <v>657</v>
      </c>
    </row>
    <row r="76" spans="1:28" ht="15">
      <c r="A76" s="783" t="s">
        <v>919</v>
      </c>
      <c r="B76" s="783" t="s">
        <v>268</v>
      </c>
      <c r="C76" s="783" t="s">
        <v>263</v>
      </c>
      <c r="D76" s="783" t="s">
        <v>288</v>
      </c>
      <c r="E76" s="784">
        <v>522</v>
      </c>
      <c r="G76" s="783" t="s">
        <v>920</v>
      </c>
      <c r="H76" s="784">
        <v>9</v>
      </c>
      <c r="I76" s="784">
        <v>509</v>
      </c>
      <c r="K76" s="783" t="s">
        <v>267</v>
      </c>
      <c r="L76" s="783" t="s">
        <v>1038</v>
      </c>
      <c r="M76" s="783" t="s">
        <v>299</v>
      </c>
      <c r="N76" s="784">
        <v>5619</v>
      </c>
      <c r="P76" s="783" t="s">
        <v>952</v>
      </c>
      <c r="Q76" s="783" t="s">
        <v>262</v>
      </c>
      <c r="R76" s="784">
        <v>1156</v>
      </c>
      <c r="U76" s="783" t="s">
        <v>920</v>
      </c>
      <c r="V76" s="784">
        <v>9</v>
      </c>
      <c r="W76" s="784">
        <v>119</v>
      </c>
      <c r="Z76" s="783" t="s">
        <v>943</v>
      </c>
      <c r="AA76" s="783" t="s">
        <v>890</v>
      </c>
      <c r="AB76" s="784">
        <v>709</v>
      </c>
    </row>
    <row r="77" spans="1:28" ht="15">
      <c r="A77" s="783" t="s">
        <v>919</v>
      </c>
      <c r="B77" s="783" t="s">
        <v>268</v>
      </c>
      <c r="C77" s="783" t="s">
        <v>263</v>
      </c>
      <c r="D77" s="783" t="s">
        <v>289</v>
      </c>
      <c r="E77" s="784">
        <v>809</v>
      </c>
      <c r="G77" s="783" t="s">
        <v>920</v>
      </c>
      <c r="H77" s="784">
        <v>10</v>
      </c>
      <c r="I77" s="784">
        <v>360</v>
      </c>
      <c r="K77" s="783" t="s">
        <v>267</v>
      </c>
      <c r="L77" s="783" t="s">
        <v>1038</v>
      </c>
      <c r="M77" s="783" t="s">
        <v>301</v>
      </c>
      <c r="N77" s="784">
        <v>96</v>
      </c>
      <c r="P77" s="783" t="s">
        <v>952</v>
      </c>
      <c r="Q77" s="783" t="s">
        <v>263</v>
      </c>
      <c r="R77" s="784">
        <v>1261</v>
      </c>
      <c r="U77" s="783" t="s">
        <v>920</v>
      </c>
      <c r="V77" s="784">
        <v>10</v>
      </c>
      <c r="W77" s="784">
        <v>50</v>
      </c>
      <c r="Z77" s="783" t="s">
        <v>944</v>
      </c>
      <c r="AA77" s="783" t="s">
        <v>888</v>
      </c>
      <c r="AB77" s="784">
        <v>1</v>
      </c>
    </row>
    <row r="78" spans="1:28" ht="15">
      <c r="A78" s="783" t="s">
        <v>919</v>
      </c>
      <c r="B78" s="783" t="s">
        <v>290</v>
      </c>
      <c r="C78" s="783" t="s">
        <v>262</v>
      </c>
      <c r="D78" s="783" t="s">
        <v>288</v>
      </c>
      <c r="E78" s="784">
        <v>1</v>
      </c>
      <c r="G78" s="783" t="s">
        <v>920</v>
      </c>
      <c r="H78" s="784">
        <v>11</v>
      </c>
      <c r="I78" s="784">
        <v>279</v>
      </c>
      <c r="K78" s="783" t="s">
        <v>267</v>
      </c>
      <c r="L78" s="783" t="s">
        <v>1038</v>
      </c>
      <c r="M78" s="783" t="s">
        <v>270</v>
      </c>
      <c r="N78" s="784">
        <v>4012</v>
      </c>
      <c r="P78" s="783" t="s">
        <v>953</v>
      </c>
      <c r="Q78" s="783" t="s">
        <v>262</v>
      </c>
      <c r="R78" s="784">
        <v>292</v>
      </c>
      <c r="U78" s="783" t="s">
        <v>920</v>
      </c>
      <c r="V78" s="784">
        <v>11</v>
      </c>
      <c r="W78" s="784">
        <v>41</v>
      </c>
      <c r="Z78" s="783" t="s">
        <v>944</v>
      </c>
      <c r="AA78" s="783" t="s">
        <v>889</v>
      </c>
      <c r="AB78" s="784">
        <v>424</v>
      </c>
    </row>
    <row r="79" spans="1:28" ht="15">
      <c r="A79" s="783" t="s">
        <v>919</v>
      </c>
      <c r="B79" s="783" t="s">
        <v>290</v>
      </c>
      <c r="C79" s="783" t="s">
        <v>262</v>
      </c>
      <c r="D79" s="783" t="s">
        <v>289</v>
      </c>
      <c r="E79" s="784">
        <v>3</v>
      </c>
      <c r="G79" s="783" t="s">
        <v>920</v>
      </c>
      <c r="H79" s="784">
        <v>12</v>
      </c>
      <c r="I79" s="784">
        <v>342</v>
      </c>
      <c r="K79" s="783" t="s">
        <v>268</v>
      </c>
      <c r="L79" s="783" t="s">
        <v>939</v>
      </c>
      <c r="M79" s="783" t="s">
        <v>299</v>
      </c>
      <c r="N79" s="784">
        <v>1</v>
      </c>
      <c r="P79" s="783" t="s">
        <v>953</v>
      </c>
      <c r="Q79" s="783" t="s">
        <v>263</v>
      </c>
      <c r="R79" s="784">
        <v>348</v>
      </c>
      <c r="U79" s="783" t="s">
        <v>920</v>
      </c>
      <c r="V79" s="784">
        <v>12</v>
      </c>
      <c r="W79" s="784">
        <v>47</v>
      </c>
      <c r="Z79" s="783" t="s">
        <v>944</v>
      </c>
      <c r="AA79" s="783" t="s">
        <v>890</v>
      </c>
      <c r="AB79" s="784">
        <v>440</v>
      </c>
    </row>
    <row r="80" spans="1:28" ht="15">
      <c r="A80" s="783" t="s">
        <v>919</v>
      </c>
      <c r="B80" s="783" t="s">
        <v>290</v>
      </c>
      <c r="C80" s="783" t="s">
        <v>263</v>
      </c>
      <c r="D80" s="783" t="s">
        <v>288</v>
      </c>
      <c r="E80" s="784">
        <v>1</v>
      </c>
      <c r="G80" s="783" t="s">
        <v>921</v>
      </c>
      <c r="H80" s="784">
        <v>0</v>
      </c>
      <c r="I80" s="784">
        <v>330</v>
      </c>
      <c r="K80" s="783" t="s">
        <v>268</v>
      </c>
      <c r="L80" s="783" t="s">
        <v>939</v>
      </c>
      <c r="M80" s="783" t="s">
        <v>267</v>
      </c>
      <c r="N80" s="784">
        <v>62</v>
      </c>
      <c r="P80" s="783" t="s">
        <v>954</v>
      </c>
      <c r="Q80" s="783" t="s">
        <v>262</v>
      </c>
      <c r="R80" s="784">
        <v>1566</v>
      </c>
      <c r="U80" s="783" t="s">
        <v>921</v>
      </c>
      <c r="V80" s="784">
        <v>0</v>
      </c>
      <c r="W80" s="784">
        <v>57</v>
      </c>
      <c r="Z80" s="783" t="s">
        <v>945</v>
      </c>
      <c r="AA80" s="783" t="s">
        <v>888</v>
      </c>
      <c r="AB80" s="784">
        <v>2</v>
      </c>
    </row>
    <row r="81" spans="1:28" ht="15">
      <c r="A81" s="783" t="s">
        <v>919</v>
      </c>
      <c r="B81" s="783" t="s">
        <v>290</v>
      </c>
      <c r="C81" s="783" t="s">
        <v>263</v>
      </c>
      <c r="D81" s="783" t="s">
        <v>289</v>
      </c>
      <c r="E81" s="784">
        <v>3</v>
      </c>
      <c r="G81" s="783" t="s">
        <v>921</v>
      </c>
      <c r="H81" s="784">
        <v>1</v>
      </c>
      <c r="I81" s="784">
        <v>1557</v>
      </c>
      <c r="K81" s="783" t="s">
        <v>268</v>
      </c>
      <c r="L81" s="783" t="s">
        <v>939</v>
      </c>
      <c r="M81" s="783" t="s">
        <v>527</v>
      </c>
      <c r="N81" s="784">
        <v>400</v>
      </c>
      <c r="P81" s="783" t="s">
        <v>954</v>
      </c>
      <c r="Q81" s="783" t="s">
        <v>263</v>
      </c>
      <c r="R81" s="784">
        <v>1597</v>
      </c>
      <c r="U81" s="783" t="s">
        <v>921</v>
      </c>
      <c r="V81" s="784">
        <v>1</v>
      </c>
      <c r="W81" s="784">
        <v>319</v>
      </c>
      <c r="Z81" s="783" t="s">
        <v>945</v>
      </c>
      <c r="AA81" s="783" t="s">
        <v>889</v>
      </c>
      <c r="AB81" s="784">
        <v>303</v>
      </c>
    </row>
    <row r="82" spans="1:28" ht="15">
      <c r="A82" s="783" t="s">
        <v>919</v>
      </c>
      <c r="B82" s="783" t="s">
        <v>291</v>
      </c>
      <c r="C82" s="783" t="s">
        <v>262</v>
      </c>
      <c r="D82" s="783" t="s">
        <v>288</v>
      </c>
      <c r="E82" s="784">
        <v>83</v>
      </c>
      <c r="G82" s="783" t="s">
        <v>921</v>
      </c>
      <c r="H82" s="784">
        <v>2</v>
      </c>
      <c r="I82" s="784">
        <v>4833</v>
      </c>
      <c r="K82" s="783" t="s">
        <v>268</v>
      </c>
      <c r="L82" s="783" t="s">
        <v>939</v>
      </c>
      <c r="M82" s="783" t="s">
        <v>528</v>
      </c>
      <c r="N82" s="784">
        <v>1543</v>
      </c>
      <c r="P82" s="783" t="s">
        <v>955</v>
      </c>
      <c r="Q82" s="783" t="s">
        <v>262</v>
      </c>
      <c r="R82" s="784">
        <v>21817</v>
      </c>
      <c r="U82" s="783" t="s">
        <v>921</v>
      </c>
      <c r="V82" s="784">
        <v>2</v>
      </c>
      <c r="W82" s="784">
        <v>1070</v>
      </c>
      <c r="Z82" s="783" t="s">
        <v>945</v>
      </c>
      <c r="AA82" s="783" t="s">
        <v>890</v>
      </c>
      <c r="AB82" s="784">
        <v>335</v>
      </c>
    </row>
    <row r="83" spans="1:28" ht="15">
      <c r="A83" s="783" t="s">
        <v>919</v>
      </c>
      <c r="B83" s="783" t="s">
        <v>291</v>
      </c>
      <c r="C83" s="783" t="s">
        <v>262</v>
      </c>
      <c r="D83" s="783" t="s">
        <v>289</v>
      </c>
      <c r="E83" s="784">
        <v>124</v>
      </c>
      <c r="G83" s="783" t="s">
        <v>921</v>
      </c>
      <c r="H83" s="784">
        <v>3</v>
      </c>
      <c r="I83" s="784">
        <v>2429</v>
      </c>
      <c r="K83" s="783" t="s">
        <v>268</v>
      </c>
      <c r="L83" s="783" t="s">
        <v>939</v>
      </c>
      <c r="M83" s="783" t="s">
        <v>529</v>
      </c>
      <c r="N83" s="784">
        <v>45</v>
      </c>
      <c r="P83" s="783" t="s">
        <v>955</v>
      </c>
      <c r="Q83" s="783" t="s">
        <v>263</v>
      </c>
      <c r="R83" s="784">
        <v>20731</v>
      </c>
      <c r="U83" s="783" t="s">
        <v>921</v>
      </c>
      <c r="V83" s="784">
        <v>3</v>
      </c>
      <c r="W83" s="784">
        <v>500</v>
      </c>
      <c r="Z83" s="783" t="s">
        <v>946</v>
      </c>
      <c r="AA83" s="783" t="s">
        <v>888</v>
      </c>
      <c r="AB83" s="784">
        <v>15</v>
      </c>
    </row>
    <row r="84" spans="1:28" ht="15">
      <c r="A84" s="783" t="s">
        <v>919</v>
      </c>
      <c r="B84" s="783" t="s">
        <v>291</v>
      </c>
      <c r="C84" s="783" t="s">
        <v>263</v>
      </c>
      <c r="D84" s="783" t="s">
        <v>288</v>
      </c>
      <c r="E84" s="784">
        <v>75</v>
      </c>
      <c r="G84" s="783" t="s">
        <v>921</v>
      </c>
      <c r="H84" s="784">
        <v>4</v>
      </c>
      <c r="I84" s="784">
        <v>10203</v>
      </c>
      <c r="K84" s="783" t="s">
        <v>268</v>
      </c>
      <c r="L84" s="783" t="s">
        <v>939</v>
      </c>
      <c r="M84" s="783" t="s">
        <v>268</v>
      </c>
      <c r="N84" s="784">
        <v>1</v>
      </c>
      <c r="P84" s="783" t="s">
        <v>956</v>
      </c>
      <c r="Q84" s="783" t="s">
        <v>262</v>
      </c>
      <c r="R84" s="784">
        <v>803</v>
      </c>
      <c r="U84" s="783" t="s">
        <v>921</v>
      </c>
      <c r="V84" s="784">
        <v>4</v>
      </c>
      <c r="W84" s="784">
        <v>3174</v>
      </c>
      <c r="Z84" s="783" t="s">
        <v>946</v>
      </c>
      <c r="AA84" s="783" t="s">
        <v>889</v>
      </c>
      <c r="AB84" s="784">
        <v>14123</v>
      </c>
    </row>
    <row r="85" spans="1:28" ht="15">
      <c r="A85" s="783" t="s">
        <v>919</v>
      </c>
      <c r="B85" s="783" t="s">
        <v>291</v>
      </c>
      <c r="C85" s="783" t="s">
        <v>263</v>
      </c>
      <c r="D85" s="783" t="s">
        <v>289</v>
      </c>
      <c r="E85" s="784">
        <v>111</v>
      </c>
      <c r="G85" s="783" t="s">
        <v>921</v>
      </c>
      <c r="H85" s="784">
        <v>5</v>
      </c>
      <c r="I85" s="784">
        <v>1728</v>
      </c>
      <c r="K85" s="783" t="s">
        <v>268</v>
      </c>
      <c r="L85" s="783" t="s">
        <v>939</v>
      </c>
      <c r="M85" s="783" t="s">
        <v>538</v>
      </c>
      <c r="N85" s="784">
        <v>7</v>
      </c>
      <c r="P85" s="783" t="s">
        <v>956</v>
      </c>
      <c r="Q85" s="783" t="s">
        <v>263</v>
      </c>
      <c r="R85" s="784">
        <v>823</v>
      </c>
      <c r="U85" s="783" t="s">
        <v>921</v>
      </c>
      <c r="V85" s="784">
        <v>5</v>
      </c>
      <c r="W85" s="784">
        <v>627</v>
      </c>
      <c r="Z85" s="783" t="s">
        <v>946</v>
      </c>
      <c r="AA85" s="783" t="s">
        <v>890</v>
      </c>
      <c r="AB85" s="784">
        <v>10049</v>
      </c>
    </row>
    <row r="86" spans="1:28" ht="15">
      <c r="A86" s="783" t="s">
        <v>920</v>
      </c>
      <c r="B86" s="783" t="s">
        <v>267</v>
      </c>
      <c r="C86" s="783" t="s">
        <v>262</v>
      </c>
      <c r="D86" s="783" t="s">
        <v>288</v>
      </c>
      <c r="E86" s="784">
        <v>1</v>
      </c>
      <c r="G86" s="783" t="s">
        <v>921</v>
      </c>
      <c r="H86" s="784">
        <v>6</v>
      </c>
      <c r="I86" s="784">
        <v>1744</v>
      </c>
      <c r="K86" s="783" t="s">
        <v>268</v>
      </c>
      <c r="L86" s="783" t="s">
        <v>939</v>
      </c>
      <c r="M86" s="783" t="s">
        <v>302</v>
      </c>
      <c r="N86" s="784">
        <v>2</v>
      </c>
      <c r="P86" s="783" t="s">
        <v>957</v>
      </c>
      <c r="Q86" s="783" t="s">
        <v>262</v>
      </c>
      <c r="R86" s="784">
        <v>6325</v>
      </c>
      <c r="U86" s="783" t="s">
        <v>921</v>
      </c>
      <c r="V86" s="784">
        <v>6</v>
      </c>
      <c r="W86" s="784">
        <v>573</v>
      </c>
      <c r="Z86" s="783" t="s">
        <v>947</v>
      </c>
      <c r="AA86" s="783" t="s">
        <v>888</v>
      </c>
      <c r="AB86" s="784">
        <v>16</v>
      </c>
    </row>
    <row r="87" spans="1:28" ht="15">
      <c r="A87" s="783" t="s">
        <v>920</v>
      </c>
      <c r="B87" s="783" t="s">
        <v>267</v>
      </c>
      <c r="C87" s="783" t="s">
        <v>262</v>
      </c>
      <c r="D87" s="783" t="s">
        <v>289</v>
      </c>
      <c r="E87" s="784">
        <v>1</v>
      </c>
      <c r="G87" s="783" t="s">
        <v>921</v>
      </c>
      <c r="H87" s="784">
        <v>7</v>
      </c>
      <c r="I87" s="784">
        <v>1664</v>
      </c>
      <c r="K87" s="783" t="s">
        <v>268</v>
      </c>
      <c r="L87" s="783" t="s">
        <v>939</v>
      </c>
      <c r="M87" s="783" t="s">
        <v>299</v>
      </c>
      <c r="N87" s="784">
        <v>21687</v>
      </c>
      <c r="P87" s="783" t="s">
        <v>957</v>
      </c>
      <c r="Q87" s="783" t="s">
        <v>263</v>
      </c>
      <c r="R87" s="784">
        <v>5985</v>
      </c>
      <c r="U87" s="783" t="s">
        <v>921</v>
      </c>
      <c r="V87" s="784">
        <v>7</v>
      </c>
      <c r="W87" s="784">
        <v>488</v>
      </c>
      <c r="Z87" s="783" t="s">
        <v>947</v>
      </c>
      <c r="AA87" s="783" t="s">
        <v>889</v>
      </c>
      <c r="AB87" s="784">
        <v>10741</v>
      </c>
    </row>
    <row r="88" spans="1:28" ht="15">
      <c r="A88" s="783" t="s">
        <v>920</v>
      </c>
      <c r="B88" s="783" t="s">
        <v>267</v>
      </c>
      <c r="C88" s="783" t="s">
        <v>262</v>
      </c>
      <c r="D88" s="783" t="s">
        <v>288</v>
      </c>
      <c r="E88" s="784">
        <v>3078</v>
      </c>
      <c r="G88" s="783" t="s">
        <v>921</v>
      </c>
      <c r="H88" s="784">
        <v>8</v>
      </c>
      <c r="I88" s="784">
        <v>1507</v>
      </c>
      <c r="K88" s="783" t="s">
        <v>268</v>
      </c>
      <c r="L88" s="783" t="s">
        <v>939</v>
      </c>
      <c r="M88" s="783" t="s">
        <v>300</v>
      </c>
      <c r="N88" s="784">
        <v>1</v>
      </c>
      <c r="P88" s="783" t="s">
        <v>958</v>
      </c>
      <c r="Q88" s="783" t="s">
        <v>262</v>
      </c>
      <c r="R88" s="784">
        <v>837</v>
      </c>
      <c r="U88" s="783" t="s">
        <v>921</v>
      </c>
      <c r="V88" s="784">
        <v>8</v>
      </c>
      <c r="W88" s="784">
        <v>443</v>
      </c>
      <c r="Z88" s="783" t="s">
        <v>947</v>
      </c>
      <c r="AA88" s="783" t="s">
        <v>890</v>
      </c>
      <c r="AB88" s="784">
        <v>11555</v>
      </c>
    </row>
    <row r="89" spans="1:28" ht="15">
      <c r="A89" s="783" t="s">
        <v>920</v>
      </c>
      <c r="B89" s="783" t="s">
        <v>267</v>
      </c>
      <c r="C89" s="783" t="s">
        <v>262</v>
      </c>
      <c r="D89" s="783" t="s">
        <v>289</v>
      </c>
      <c r="E89" s="784">
        <v>2821</v>
      </c>
      <c r="G89" s="783" t="s">
        <v>921</v>
      </c>
      <c r="H89" s="784">
        <v>9</v>
      </c>
      <c r="I89" s="784">
        <v>1172</v>
      </c>
      <c r="K89" s="783" t="s">
        <v>268</v>
      </c>
      <c r="L89" s="783" t="s">
        <v>939</v>
      </c>
      <c r="M89" s="783" t="s">
        <v>301</v>
      </c>
      <c r="N89" s="784">
        <v>15</v>
      </c>
      <c r="P89" s="783" t="s">
        <v>958</v>
      </c>
      <c r="Q89" s="783" t="s">
        <v>263</v>
      </c>
      <c r="R89" s="784">
        <v>992</v>
      </c>
      <c r="U89" s="783" t="s">
        <v>921</v>
      </c>
      <c r="V89" s="784">
        <v>9</v>
      </c>
      <c r="W89" s="784">
        <v>308</v>
      </c>
      <c r="Z89" s="783" t="s">
        <v>948</v>
      </c>
      <c r="AA89" s="783" t="s">
        <v>889</v>
      </c>
      <c r="AB89" s="784">
        <v>544</v>
      </c>
    </row>
    <row r="90" spans="1:28" ht="15">
      <c r="A90" s="783" t="s">
        <v>920</v>
      </c>
      <c r="B90" s="783" t="s">
        <v>267</v>
      </c>
      <c r="C90" s="783" t="s">
        <v>263</v>
      </c>
      <c r="D90" s="783" t="s">
        <v>288</v>
      </c>
      <c r="E90" s="784">
        <v>3312</v>
      </c>
      <c r="G90" s="783" t="s">
        <v>921</v>
      </c>
      <c r="H90" s="784">
        <v>10</v>
      </c>
      <c r="I90" s="784">
        <v>778</v>
      </c>
      <c r="K90" s="783" t="s">
        <v>268</v>
      </c>
      <c r="L90" s="783" t="s">
        <v>939</v>
      </c>
      <c r="M90" s="783" t="s">
        <v>269</v>
      </c>
      <c r="N90" s="784">
        <v>64</v>
      </c>
      <c r="P90" s="783" t="s">
        <v>959</v>
      </c>
      <c r="Q90" s="783" t="s">
        <v>262</v>
      </c>
      <c r="R90" s="784">
        <v>4220</v>
      </c>
      <c r="U90" s="783" t="s">
        <v>921</v>
      </c>
      <c r="V90" s="784">
        <v>10</v>
      </c>
      <c r="W90" s="784">
        <v>226</v>
      </c>
      <c r="Z90" s="783" t="s">
        <v>948</v>
      </c>
      <c r="AA90" s="783" t="s">
        <v>890</v>
      </c>
      <c r="AB90" s="784">
        <v>621</v>
      </c>
    </row>
    <row r="91" spans="1:28" ht="15">
      <c r="A91" s="783" t="s">
        <v>920</v>
      </c>
      <c r="B91" s="783" t="s">
        <v>267</v>
      </c>
      <c r="C91" s="783" t="s">
        <v>263</v>
      </c>
      <c r="D91" s="783" t="s">
        <v>289</v>
      </c>
      <c r="E91" s="784">
        <v>2578</v>
      </c>
      <c r="G91" s="783" t="s">
        <v>921</v>
      </c>
      <c r="H91" s="784">
        <v>11</v>
      </c>
      <c r="I91" s="784">
        <v>490</v>
      </c>
      <c r="K91" s="783" t="s">
        <v>268</v>
      </c>
      <c r="L91" s="783" t="s">
        <v>939</v>
      </c>
      <c r="M91" s="783" t="s">
        <v>270</v>
      </c>
      <c r="N91" s="784">
        <v>531</v>
      </c>
      <c r="P91" s="783" t="s">
        <v>959</v>
      </c>
      <c r="Q91" s="783" t="s">
        <v>263</v>
      </c>
      <c r="R91" s="784">
        <v>4657</v>
      </c>
      <c r="U91" s="783" t="s">
        <v>921</v>
      </c>
      <c r="V91" s="784">
        <v>11</v>
      </c>
      <c r="W91" s="784">
        <v>140</v>
      </c>
      <c r="Z91" s="783" t="s">
        <v>949</v>
      </c>
      <c r="AA91" s="783" t="s">
        <v>888</v>
      </c>
      <c r="AB91" s="784">
        <v>16</v>
      </c>
    </row>
    <row r="92" spans="1:28" ht="15">
      <c r="A92" s="783" t="s">
        <v>920</v>
      </c>
      <c r="B92" s="783" t="s">
        <v>268</v>
      </c>
      <c r="C92" s="783" t="s">
        <v>262</v>
      </c>
      <c r="D92" s="783" t="s">
        <v>288</v>
      </c>
      <c r="E92" s="784">
        <v>729</v>
      </c>
      <c r="G92" s="783" t="s">
        <v>921</v>
      </c>
      <c r="H92" s="784">
        <v>12</v>
      </c>
      <c r="I92" s="784">
        <v>633</v>
      </c>
      <c r="K92" s="783" t="s">
        <v>268</v>
      </c>
      <c r="L92" s="783" t="s">
        <v>949</v>
      </c>
      <c r="M92" s="783" t="s">
        <v>299</v>
      </c>
      <c r="N92" s="784">
        <v>25</v>
      </c>
      <c r="P92" s="783" t="s">
        <v>960</v>
      </c>
      <c r="Q92" s="783" t="s">
        <v>262</v>
      </c>
      <c r="R92" s="784">
        <v>2910</v>
      </c>
      <c r="U92" s="783" t="s">
        <v>921</v>
      </c>
      <c r="V92" s="784">
        <v>12</v>
      </c>
      <c r="W92" s="784">
        <v>162</v>
      </c>
      <c r="Z92" s="783" t="s">
        <v>949</v>
      </c>
      <c r="AA92" s="783" t="s">
        <v>889</v>
      </c>
      <c r="AB92" s="784">
        <v>13200</v>
      </c>
    </row>
    <row r="93" spans="1:28" ht="15">
      <c r="A93" s="783" t="s">
        <v>920</v>
      </c>
      <c r="B93" s="783" t="s">
        <v>268</v>
      </c>
      <c r="C93" s="783" t="s">
        <v>262</v>
      </c>
      <c r="D93" s="783" t="s">
        <v>289</v>
      </c>
      <c r="E93" s="784">
        <v>916</v>
      </c>
      <c r="G93" s="783" t="s">
        <v>922</v>
      </c>
      <c r="H93" s="784">
        <v>0</v>
      </c>
      <c r="I93" s="784">
        <v>26</v>
      </c>
      <c r="K93" s="783" t="s">
        <v>268</v>
      </c>
      <c r="L93" s="783" t="s">
        <v>949</v>
      </c>
      <c r="M93" s="783" t="s">
        <v>267</v>
      </c>
      <c r="N93" s="784">
        <v>228</v>
      </c>
      <c r="P93" s="783" t="s">
        <v>960</v>
      </c>
      <c r="Q93" s="783" t="s">
        <v>263</v>
      </c>
      <c r="R93" s="784">
        <v>3188</v>
      </c>
      <c r="U93" s="783" t="s">
        <v>922</v>
      </c>
      <c r="V93" s="784">
        <v>0</v>
      </c>
      <c r="W93" s="784">
        <v>12</v>
      </c>
      <c r="Z93" s="783" t="s">
        <v>949</v>
      </c>
      <c r="AA93" s="783" t="s">
        <v>890</v>
      </c>
      <c r="AB93" s="784">
        <v>13007</v>
      </c>
    </row>
    <row r="94" spans="1:28" ht="15">
      <c r="A94" s="783" t="s">
        <v>920</v>
      </c>
      <c r="B94" s="783" t="s">
        <v>268</v>
      </c>
      <c r="C94" s="783" t="s">
        <v>263</v>
      </c>
      <c r="D94" s="783" t="s">
        <v>288</v>
      </c>
      <c r="E94" s="784">
        <v>836</v>
      </c>
      <c r="G94" s="783" t="s">
        <v>922</v>
      </c>
      <c r="H94" s="784">
        <v>1</v>
      </c>
      <c r="I94" s="784">
        <v>130</v>
      </c>
      <c r="K94" s="783" t="s">
        <v>268</v>
      </c>
      <c r="L94" s="783" t="s">
        <v>949</v>
      </c>
      <c r="M94" s="783" t="s">
        <v>533</v>
      </c>
      <c r="N94" s="784">
        <v>5</v>
      </c>
      <c r="P94" s="783" t="s">
        <v>961</v>
      </c>
      <c r="Q94" s="783" t="s">
        <v>262</v>
      </c>
      <c r="R94" s="784">
        <v>82608</v>
      </c>
      <c r="U94" s="783" t="s">
        <v>922</v>
      </c>
      <c r="V94" s="784">
        <v>1</v>
      </c>
      <c r="W94" s="784">
        <v>71</v>
      </c>
      <c r="Z94" s="783" t="s">
        <v>950</v>
      </c>
      <c r="AA94" s="783" t="s">
        <v>888</v>
      </c>
      <c r="AB94" s="784">
        <v>22</v>
      </c>
    </row>
    <row r="95" spans="1:28" ht="15">
      <c r="A95" s="783" t="s">
        <v>920</v>
      </c>
      <c r="B95" s="783" t="s">
        <v>268</v>
      </c>
      <c r="C95" s="783" t="s">
        <v>263</v>
      </c>
      <c r="D95" s="783" t="s">
        <v>289</v>
      </c>
      <c r="E95" s="784">
        <v>784</v>
      </c>
      <c r="G95" s="783" t="s">
        <v>922</v>
      </c>
      <c r="H95" s="784">
        <v>2</v>
      </c>
      <c r="I95" s="784">
        <v>415</v>
      </c>
      <c r="K95" s="783" t="s">
        <v>268</v>
      </c>
      <c r="L95" s="783" t="s">
        <v>949</v>
      </c>
      <c r="M95" s="783" t="s">
        <v>530</v>
      </c>
      <c r="N95" s="784">
        <v>1</v>
      </c>
      <c r="P95" s="783" t="s">
        <v>961</v>
      </c>
      <c r="Q95" s="783" t="s">
        <v>263</v>
      </c>
      <c r="R95" s="784">
        <v>69537</v>
      </c>
      <c r="U95" s="783" t="s">
        <v>922</v>
      </c>
      <c r="V95" s="784">
        <v>2</v>
      </c>
      <c r="W95" s="784">
        <v>230</v>
      </c>
      <c r="Z95" s="783" t="s">
        <v>950</v>
      </c>
      <c r="AA95" s="783" t="s">
        <v>889</v>
      </c>
      <c r="AB95" s="784">
        <v>16816</v>
      </c>
    </row>
    <row r="96" spans="1:28" ht="15">
      <c r="A96" s="783" t="s">
        <v>920</v>
      </c>
      <c r="B96" s="783" t="s">
        <v>290</v>
      </c>
      <c r="C96" s="783" t="s">
        <v>262</v>
      </c>
      <c r="D96" s="783" t="s">
        <v>288</v>
      </c>
      <c r="E96" s="784">
        <v>1</v>
      </c>
      <c r="G96" s="783" t="s">
        <v>922</v>
      </c>
      <c r="H96" s="784">
        <v>3</v>
      </c>
      <c r="I96" s="784">
        <v>243</v>
      </c>
      <c r="K96" s="783" t="s">
        <v>268</v>
      </c>
      <c r="L96" s="783" t="s">
        <v>949</v>
      </c>
      <c r="M96" s="783" t="s">
        <v>531</v>
      </c>
      <c r="N96" s="784">
        <v>1</v>
      </c>
      <c r="P96" s="783" t="s">
        <v>962</v>
      </c>
      <c r="Q96" s="783" t="s">
        <v>262</v>
      </c>
      <c r="R96" s="784">
        <v>3402</v>
      </c>
      <c r="U96" s="783" t="s">
        <v>922</v>
      </c>
      <c r="V96" s="784">
        <v>3</v>
      </c>
      <c r="W96" s="784">
        <v>116</v>
      </c>
      <c r="Z96" s="783" t="s">
        <v>950</v>
      </c>
      <c r="AA96" s="783" t="s">
        <v>890</v>
      </c>
      <c r="AB96" s="784">
        <v>11672</v>
      </c>
    </row>
    <row r="97" spans="1:28" ht="15">
      <c r="A97" s="783" t="s">
        <v>920</v>
      </c>
      <c r="B97" s="783" t="s">
        <v>290</v>
      </c>
      <c r="C97" s="783" t="s">
        <v>262</v>
      </c>
      <c r="D97" s="783" t="s">
        <v>289</v>
      </c>
      <c r="E97" s="784">
        <v>28</v>
      </c>
      <c r="G97" s="783" t="s">
        <v>922</v>
      </c>
      <c r="H97" s="784">
        <v>4</v>
      </c>
      <c r="I97" s="784">
        <v>845</v>
      </c>
      <c r="K97" s="783" t="s">
        <v>268</v>
      </c>
      <c r="L97" s="783" t="s">
        <v>949</v>
      </c>
      <c r="M97" s="783" t="s">
        <v>527</v>
      </c>
      <c r="N97" s="784">
        <v>5168</v>
      </c>
      <c r="P97" s="783" t="s">
        <v>962</v>
      </c>
      <c r="Q97" s="783" t="s">
        <v>263</v>
      </c>
      <c r="R97" s="784">
        <v>3836</v>
      </c>
      <c r="U97" s="783" t="s">
        <v>922</v>
      </c>
      <c r="V97" s="784">
        <v>4</v>
      </c>
      <c r="W97" s="784">
        <v>631</v>
      </c>
      <c r="Z97" s="783" t="s">
        <v>951</v>
      </c>
      <c r="AA97" s="783" t="s">
        <v>888</v>
      </c>
      <c r="AB97" s="784">
        <v>2</v>
      </c>
    </row>
    <row r="98" spans="1:28" ht="15">
      <c r="A98" s="783" t="s">
        <v>920</v>
      </c>
      <c r="B98" s="783" t="s">
        <v>290</v>
      </c>
      <c r="C98" s="783" t="s">
        <v>263</v>
      </c>
      <c r="D98" s="783" t="s">
        <v>288</v>
      </c>
      <c r="E98" s="784">
        <v>1</v>
      </c>
      <c r="G98" s="783" t="s">
        <v>922</v>
      </c>
      <c r="H98" s="784">
        <v>5</v>
      </c>
      <c r="I98" s="784">
        <v>159</v>
      </c>
      <c r="K98" s="783" t="s">
        <v>268</v>
      </c>
      <c r="L98" s="783" t="s">
        <v>949</v>
      </c>
      <c r="M98" s="783" t="s">
        <v>532</v>
      </c>
      <c r="N98" s="784">
        <v>2</v>
      </c>
      <c r="P98" s="783" t="s">
        <v>963</v>
      </c>
      <c r="Q98" s="783" t="s">
        <v>262</v>
      </c>
      <c r="R98" s="784">
        <v>1249</v>
      </c>
      <c r="U98" s="783" t="s">
        <v>922</v>
      </c>
      <c r="V98" s="784">
        <v>5</v>
      </c>
      <c r="W98" s="784">
        <v>104</v>
      </c>
      <c r="Z98" s="783" t="s">
        <v>951</v>
      </c>
      <c r="AA98" s="783" t="s">
        <v>889</v>
      </c>
      <c r="AB98" s="784">
        <v>1214</v>
      </c>
    </row>
    <row r="99" spans="1:28" ht="15">
      <c r="A99" s="783" t="s">
        <v>920</v>
      </c>
      <c r="B99" s="783" t="s">
        <v>290</v>
      </c>
      <c r="C99" s="783" t="s">
        <v>263</v>
      </c>
      <c r="D99" s="783" t="s">
        <v>289</v>
      </c>
      <c r="E99" s="784">
        <v>17</v>
      </c>
      <c r="G99" s="783" t="s">
        <v>922</v>
      </c>
      <c r="H99" s="784">
        <v>6</v>
      </c>
      <c r="I99" s="784">
        <v>171</v>
      </c>
      <c r="K99" s="783" t="s">
        <v>268</v>
      </c>
      <c r="L99" s="783" t="s">
        <v>949</v>
      </c>
      <c r="M99" s="783" t="s">
        <v>528</v>
      </c>
      <c r="N99" s="784">
        <v>1391</v>
      </c>
      <c r="P99" s="783" t="s">
        <v>963</v>
      </c>
      <c r="Q99" s="783" t="s">
        <v>263</v>
      </c>
      <c r="R99" s="784">
        <v>1254</v>
      </c>
      <c r="U99" s="783" t="s">
        <v>922</v>
      </c>
      <c r="V99" s="784">
        <v>6</v>
      </c>
      <c r="W99" s="784">
        <v>100</v>
      </c>
      <c r="Z99" s="783" t="s">
        <v>951</v>
      </c>
      <c r="AA99" s="783" t="s">
        <v>890</v>
      </c>
      <c r="AB99" s="784">
        <v>1433</v>
      </c>
    </row>
    <row r="100" spans="1:28" ht="15">
      <c r="A100" s="783" t="s">
        <v>920</v>
      </c>
      <c r="B100" s="783" t="s">
        <v>291</v>
      </c>
      <c r="C100" s="783" t="s">
        <v>262</v>
      </c>
      <c r="D100" s="783" t="s">
        <v>288</v>
      </c>
      <c r="E100" s="784">
        <v>409</v>
      </c>
      <c r="G100" s="783" t="s">
        <v>922</v>
      </c>
      <c r="H100" s="784">
        <v>7</v>
      </c>
      <c r="I100" s="784">
        <v>191</v>
      </c>
      <c r="K100" s="783" t="s">
        <v>268</v>
      </c>
      <c r="L100" s="783" t="s">
        <v>949</v>
      </c>
      <c r="M100" s="783" t="s">
        <v>535</v>
      </c>
      <c r="N100" s="784">
        <v>7</v>
      </c>
      <c r="P100" s="783" t="s">
        <v>964</v>
      </c>
      <c r="Q100" s="783" t="s">
        <v>262</v>
      </c>
      <c r="R100" s="784">
        <v>286</v>
      </c>
      <c r="U100" s="783" t="s">
        <v>922</v>
      </c>
      <c r="V100" s="784">
        <v>7</v>
      </c>
      <c r="W100" s="784">
        <v>79</v>
      </c>
      <c r="Z100" s="783" t="s">
        <v>952</v>
      </c>
      <c r="AA100" s="783" t="s">
        <v>888</v>
      </c>
      <c r="AB100" s="784">
        <v>7</v>
      </c>
    </row>
    <row r="101" spans="1:28" ht="15">
      <c r="A101" s="783" t="s">
        <v>920</v>
      </c>
      <c r="B101" s="783" t="s">
        <v>291</v>
      </c>
      <c r="C101" s="783" t="s">
        <v>262</v>
      </c>
      <c r="D101" s="783" t="s">
        <v>289</v>
      </c>
      <c r="E101" s="784">
        <v>595</v>
      </c>
      <c r="G101" s="783" t="s">
        <v>922</v>
      </c>
      <c r="H101" s="784">
        <v>8</v>
      </c>
      <c r="I101" s="784">
        <v>170</v>
      </c>
      <c r="K101" s="783" t="s">
        <v>268</v>
      </c>
      <c r="L101" s="783" t="s">
        <v>949</v>
      </c>
      <c r="M101" s="783" t="s">
        <v>529</v>
      </c>
      <c r="N101" s="784">
        <v>193</v>
      </c>
      <c r="P101" s="783" t="s">
        <v>964</v>
      </c>
      <c r="Q101" s="783" t="s">
        <v>263</v>
      </c>
      <c r="R101" s="784">
        <v>374</v>
      </c>
      <c r="U101" s="783" t="s">
        <v>922</v>
      </c>
      <c r="V101" s="784">
        <v>8</v>
      </c>
      <c r="W101" s="784">
        <v>48</v>
      </c>
      <c r="Z101" s="783" t="s">
        <v>952</v>
      </c>
      <c r="AA101" s="783" t="s">
        <v>889</v>
      </c>
      <c r="AB101" s="784">
        <v>1188</v>
      </c>
    </row>
    <row r="102" spans="1:28" ht="15">
      <c r="A102" s="783" t="s">
        <v>920</v>
      </c>
      <c r="B102" s="783" t="s">
        <v>291</v>
      </c>
      <c r="C102" s="783" t="s">
        <v>263</v>
      </c>
      <c r="D102" s="783" t="s">
        <v>288</v>
      </c>
      <c r="E102" s="784">
        <v>303</v>
      </c>
      <c r="G102" s="783" t="s">
        <v>922</v>
      </c>
      <c r="H102" s="784">
        <v>9</v>
      </c>
      <c r="I102" s="784">
        <v>138</v>
      </c>
      <c r="K102" s="783" t="s">
        <v>268</v>
      </c>
      <c r="L102" s="783" t="s">
        <v>949</v>
      </c>
      <c r="M102" s="783" t="s">
        <v>268</v>
      </c>
      <c r="N102" s="784">
        <v>57</v>
      </c>
      <c r="P102" s="783" t="s">
        <v>965</v>
      </c>
      <c r="Q102" s="783" t="s">
        <v>262</v>
      </c>
      <c r="R102" s="784">
        <v>16816</v>
      </c>
      <c r="U102" s="783" t="s">
        <v>922</v>
      </c>
      <c r="V102" s="784">
        <v>9</v>
      </c>
      <c r="W102" s="784">
        <v>35</v>
      </c>
      <c r="Z102" s="783" t="s">
        <v>952</v>
      </c>
      <c r="AA102" s="783" t="s">
        <v>890</v>
      </c>
      <c r="AB102" s="784">
        <v>1222</v>
      </c>
    </row>
    <row r="103" spans="1:28" ht="15">
      <c r="A103" s="783" t="s">
        <v>920</v>
      </c>
      <c r="B103" s="783" t="s">
        <v>291</v>
      </c>
      <c r="C103" s="783" t="s">
        <v>263</v>
      </c>
      <c r="D103" s="783" t="s">
        <v>289</v>
      </c>
      <c r="E103" s="784">
        <v>432</v>
      </c>
      <c r="G103" s="783" t="s">
        <v>922</v>
      </c>
      <c r="H103" s="784">
        <v>10</v>
      </c>
      <c r="I103" s="784">
        <v>115</v>
      </c>
      <c r="K103" s="783" t="s">
        <v>268</v>
      </c>
      <c r="L103" s="783" t="s">
        <v>949</v>
      </c>
      <c r="M103" s="783" t="s">
        <v>538</v>
      </c>
      <c r="N103" s="784">
        <v>53</v>
      </c>
      <c r="P103" s="783" t="s">
        <v>965</v>
      </c>
      <c r="Q103" s="783" t="s">
        <v>263</v>
      </c>
      <c r="R103" s="784">
        <v>16841</v>
      </c>
      <c r="U103" s="783" t="s">
        <v>922</v>
      </c>
      <c r="V103" s="784">
        <v>10</v>
      </c>
      <c r="W103" s="784">
        <v>26</v>
      </c>
      <c r="Z103" s="783" t="s">
        <v>953</v>
      </c>
      <c r="AA103" s="783" t="s">
        <v>889</v>
      </c>
      <c r="AB103" s="784">
        <v>304</v>
      </c>
    </row>
    <row r="104" spans="1:28" ht="15">
      <c r="A104" s="783" t="s">
        <v>921</v>
      </c>
      <c r="B104" s="783" t="s">
        <v>267</v>
      </c>
      <c r="C104" s="783" t="s">
        <v>262</v>
      </c>
      <c r="D104" s="783" t="s">
        <v>288</v>
      </c>
      <c r="E104" s="784">
        <v>2778</v>
      </c>
      <c r="G104" s="783" t="s">
        <v>922</v>
      </c>
      <c r="H104" s="784">
        <v>11</v>
      </c>
      <c r="I104" s="784">
        <v>77</v>
      </c>
      <c r="K104" s="783" t="s">
        <v>268</v>
      </c>
      <c r="L104" s="783" t="s">
        <v>949</v>
      </c>
      <c r="M104" s="783" t="s">
        <v>1096</v>
      </c>
      <c r="N104" s="784">
        <v>2</v>
      </c>
      <c r="P104" s="783" t="s">
        <v>966</v>
      </c>
      <c r="Q104" s="783" t="s">
        <v>262</v>
      </c>
      <c r="R104" s="784">
        <v>1055</v>
      </c>
      <c r="U104" s="783" t="s">
        <v>922</v>
      </c>
      <c r="V104" s="784">
        <v>11</v>
      </c>
      <c r="W104" s="784">
        <v>16</v>
      </c>
      <c r="Z104" s="783" t="s">
        <v>953</v>
      </c>
      <c r="AA104" s="783" t="s">
        <v>890</v>
      </c>
      <c r="AB104" s="784">
        <v>336</v>
      </c>
    </row>
    <row r="105" spans="1:28" ht="15">
      <c r="A105" s="783" t="s">
        <v>921</v>
      </c>
      <c r="B105" s="783" t="s">
        <v>267</v>
      </c>
      <c r="C105" s="783" t="s">
        <v>262</v>
      </c>
      <c r="D105" s="783" t="s">
        <v>289</v>
      </c>
      <c r="E105" s="784">
        <v>4796</v>
      </c>
      <c r="G105" s="783" t="s">
        <v>922</v>
      </c>
      <c r="H105" s="784">
        <v>12</v>
      </c>
      <c r="I105" s="784">
        <v>88</v>
      </c>
      <c r="K105" s="783" t="s">
        <v>268</v>
      </c>
      <c r="L105" s="783" t="s">
        <v>949</v>
      </c>
      <c r="M105" s="783" t="s">
        <v>290</v>
      </c>
      <c r="N105" s="784">
        <v>49</v>
      </c>
      <c r="P105" s="783" t="s">
        <v>966</v>
      </c>
      <c r="Q105" s="783" t="s">
        <v>263</v>
      </c>
      <c r="R105" s="784">
        <v>1216</v>
      </c>
      <c r="U105" s="783" t="s">
        <v>922</v>
      </c>
      <c r="V105" s="784">
        <v>12</v>
      </c>
      <c r="W105" s="784">
        <v>15</v>
      </c>
      <c r="Z105" s="783" t="s">
        <v>954</v>
      </c>
      <c r="AA105" s="783" t="s">
        <v>888</v>
      </c>
      <c r="AB105" s="784">
        <v>6</v>
      </c>
    </row>
    <row r="106" spans="1:28" ht="15">
      <c r="A106" s="783" t="s">
        <v>921</v>
      </c>
      <c r="B106" s="783" t="s">
        <v>267</v>
      </c>
      <c r="C106" s="783" t="s">
        <v>263</v>
      </c>
      <c r="D106" s="783" t="s">
        <v>288</v>
      </c>
      <c r="E106" s="784">
        <v>3047</v>
      </c>
      <c r="G106" s="783" t="s">
        <v>923</v>
      </c>
      <c r="H106" s="784">
        <v>0</v>
      </c>
      <c r="I106" s="784">
        <v>104</v>
      </c>
      <c r="K106" s="783" t="s">
        <v>268</v>
      </c>
      <c r="L106" s="783" t="s">
        <v>949</v>
      </c>
      <c r="M106" s="783" t="s">
        <v>302</v>
      </c>
      <c r="N106" s="784">
        <v>10</v>
      </c>
      <c r="P106" s="783" t="s">
        <v>967</v>
      </c>
      <c r="Q106" s="783" t="s">
        <v>262</v>
      </c>
      <c r="R106" s="784">
        <v>785</v>
      </c>
      <c r="U106" s="783" t="s">
        <v>923</v>
      </c>
      <c r="V106" s="784">
        <v>0</v>
      </c>
      <c r="W106" s="784">
        <v>4</v>
      </c>
      <c r="Z106" s="783" t="s">
        <v>954</v>
      </c>
      <c r="AA106" s="783" t="s">
        <v>889</v>
      </c>
      <c r="AB106" s="784">
        <v>1647</v>
      </c>
    </row>
    <row r="107" spans="1:28" ht="15">
      <c r="A107" s="783" t="s">
        <v>921</v>
      </c>
      <c r="B107" s="783" t="s">
        <v>267</v>
      </c>
      <c r="C107" s="783" t="s">
        <v>263</v>
      </c>
      <c r="D107" s="783" t="s">
        <v>289</v>
      </c>
      <c r="E107" s="784">
        <v>4663</v>
      </c>
      <c r="G107" s="783" t="s">
        <v>923</v>
      </c>
      <c r="H107" s="784">
        <v>1</v>
      </c>
      <c r="I107" s="784">
        <v>486</v>
      </c>
      <c r="K107" s="783" t="s">
        <v>268</v>
      </c>
      <c r="L107" s="783" t="s">
        <v>949</v>
      </c>
      <c r="M107" s="783" t="s">
        <v>299</v>
      </c>
      <c r="N107" s="784">
        <v>62745</v>
      </c>
      <c r="P107" s="783" t="s">
        <v>967</v>
      </c>
      <c r="Q107" s="783" t="s">
        <v>263</v>
      </c>
      <c r="R107" s="784">
        <v>778</v>
      </c>
      <c r="U107" s="783" t="s">
        <v>923</v>
      </c>
      <c r="V107" s="784">
        <v>1</v>
      </c>
      <c r="W107" s="784">
        <v>32</v>
      </c>
      <c r="Z107" s="783" t="s">
        <v>954</v>
      </c>
      <c r="AA107" s="783" t="s">
        <v>890</v>
      </c>
      <c r="AB107" s="784">
        <v>1510</v>
      </c>
    </row>
    <row r="108" spans="1:28" ht="15">
      <c r="A108" s="783" t="s">
        <v>921</v>
      </c>
      <c r="B108" s="783" t="s">
        <v>268</v>
      </c>
      <c r="C108" s="783" t="s">
        <v>262</v>
      </c>
      <c r="D108" s="783" t="s">
        <v>288</v>
      </c>
      <c r="E108" s="784">
        <v>3681</v>
      </c>
      <c r="G108" s="783" t="s">
        <v>923</v>
      </c>
      <c r="H108" s="784">
        <v>2</v>
      </c>
      <c r="I108" s="784">
        <v>1618</v>
      </c>
      <c r="K108" s="783" t="s">
        <v>268</v>
      </c>
      <c r="L108" s="783" t="s">
        <v>949</v>
      </c>
      <c r="M108" s="783" t="s">
        <v>300</v>
      </c>
      <c r="N108" s="784">
        <v>3</v>
      </c>
      <c r="P108" s="783" t="s">
        <v>968</v>
      </c>
      <c r="Q108" s="783" t="s">
        <v>262</v>
      </c>
      <c r="R108" s="784">
        <v>575</v>
      </c>
      <c r="U108" s="783" t="s">
        <v>923</v>
      </c>
      <c r="V108" s="784">
        <v>2</v>
      </c>
      <c r="W108" s="784">
        <v>120</v>
      </c>
      <c r="Z108" s="783" t="s">
        <v>955</v>
      </c>
      <c r="AA108" s="783" t="s">
        <v>888</v>
      </c>
      <c r="AB108" s="784">
        <v>115</v>
      </c>
    </row>
    <row r="109" spans="1:28" ht="15">
      <c r="A109" s="783" t="s">
        <v>921</v>
      </c>
      <c r="B109" s="783" t="s">
        <v>268</v>
      </c>
      <c r="C109" s="783" t="s">
        <v>262</v>
      </c>
      <c r="D109" s="783" t="s">
        <v>289</v>
      </c>
      <c r="E109" s="784">
        <v>1600</v>
      </c>
      <c r="G109" s="783" t="s">
        <v>923</v>
      </c>
      <c r="H109" s="784">
        <v>3</v>
      </c>
      <c r="I109" s="784">
        <v>877</v>
      </c>
      <c r="K109" s="783" t="s">
        <v>268</v>
      </c>
      <c r="L109" s="783" t="s">
        <v>949</v>
      </c>
      <c r="M109" s="783" t="s">
        <v>301</v>
      </c>
      <c r="N109" s="784">
        <v>334</v>
      </c>
      <c r="P109" s="783" t="s">
        <v>968</v>
      </c>
      <c r="Q109" s="783" t="s">
        <v>263</v>
      </c>
      <c r="R109" s="784">
        <v>708</v>
      </c>
      <c r="U109" s="783" t="s">
        <v>923</v>
      </c>
      <c r="V109" s="784">
        <v>3</v>
      </c>
      <c r="W109" s="784">
        <v>68</v>
      </c>
      <c r="Z109" s="783" t="s">
        <v>955</v>
      </c>
      <c r="AA109" s="783" t="s">
        <v>889</v>
      </c>
      <c r="AB109" s="784">
        <v>18830</v>
      </c>
    </row>
    <row r="110" spans="1:28" ht="15">
      <c r="A110" s="783" t="s">
        <v>921</v>
      </c>
      <c r="B110" s="783" t="s">
        <v>268</v>
      </c>
      <c r="C110" s="783" t="s">
        <v>263</v>
      </c>
      <c r="D110" s="783" t="s">
        <v>288</v>
      </c>
      <c r="E110" s="784">
        <v>4163</v>
      </c>
      <c r="G110" s="783" t="s">
        <v>923</v>
      </c>
      <c r="H110" s="784">
        <v>4</v>
      </c>
      <c r="I110" s="784">
        <v>3196</v>
      </c>
      <c r="K110" s="783" t="s">
        <v>268</v>
      </c>
      <c r="L110" s="783" t="s">
        <v>949</v>
      </c>
      <c r="M110" s="783" t="s">
        <v>269</v>
      </c>
      <c r="N110" s="784">
        <v>249</v>
      </c>
      <c r="P110" s="783" t="s">
        <v>969</v>
      </c>
      <c r="Q110" s="783" t="s">
        <v>262</v>
      </c>
      <c r="R110" s="784">
        <v>11680</v>
      </c>
      <c r="U110" s="783" t="s">
        <v>923</v>
      </c>
      <c r="V110" s="784">
        <v>4</v>
      </c>
      <c r="W110" s="784">
        <v>488</v>
      </c>
      <c r="Z110" s="783" t="s">
        <v>955</v>
      </c>
      <c r="AA110" s="783" t="s">
        <v>890</v>
      </c>
      <c r="AB110" s="784">
        <v>23603</v>
      </c>
    </row>
    <row r="111" spans="1:28" ht="15">
      <c r="A111" s="783" t="s">
        <v>921</v>
      </c>
      <c r="B111" s="783" t="s">
        <v>268</v>
      </c>
      <c r="C111" s="783" t="s">
        <v>263</v>
      </c>
      <c r="D111" s="783" t="s">
        <v>289</v>
      </c>
      <c r="E111" s="784">
        <v>1513</v>
      </c>
      <c r="G111" s="783" t="s">
        <v>923</v>
      </c>
      <c r="H111" s="784">
        <v>5</v>
      </c>
      <c r="I111" s="784">
        <v>480</v>
      </c>
      <c r="K111" s="783" t="s">
        <v>268</v>
      </c>
      <c r="L111" s="783" t="s">
        <v>949</v>
      </c>
      <c r="M111" s="783" t="s">
        <v>270</v>
      </c>
      <c r="N111" s="784">
        <v>2219</v>
      </c>
      <c r="P111" s="783" t="s">
        <v>969</v>
      </c>
      <c r="Q111" s="783" t="s">
        <v>263</v>
      </c>
      <c r="R111" s="784">
        <v>11798</v>
      </c>
      <c r="U111" s="783" t="s">
        <v>923</v>
      </c>
      <c r="V111" s="784">
        <v>5</v>
      </c>
      <c r="W111" s="784">
        <v>51</v>
      </c>
      <c r="Z111" s="783" t="s">
        <v>956</v>
      </c>
      <c r="AA111" s="783" t="s">
        <v>889</v>
      </c>
      <c r="AB111" s="784">
        <v>629</v>
      </c>
    </row>
    <row r="112" spans="1:28" ht="15">
      <c r="A112" s="783" t="s">
        <v>921</v>
      </c>
      <c r="B112" s="783" t="s">
        <v>290</v>
      </c>
      <c r="C112" s="783" t="s">
        <v>262</v>
      </c>
      <c r="D112" s="783" t="s">
        <v>288</v>
      </c>
      <c r="E112" s="784">
        <v>6</v>
      </c>
      <c r="G112" s="783" t="s">
        <v>923</v>
      </c>
      <c r="H112" s="784">
        <v>6</v>
      </c>
      <c r="I112" s="784">
        <v>482</v>
      </c>
      <c r="K112" s="783" t="s">
        <v>268</v>
      </c>
      <c r="L112" s="783" t="s">
        <v>959</v>
      </c>
      <c r="M112" s="783" t="s">
        <v>299</v>
      </c>
      <c r="N112" s="784">
        <v>24</v>
      </c>
      <c r="P112" s="783" t="s">
        <v>970</v>
      </c>
      <c r="Q112" s="783" t="s">
        <v>262</v>
      </c>
      <c r="R112" s="784">
        <v>1264</v>
      </c>
      <c r="U112" s="783" t="s">
        <v>923</v>
      </c>
      <c r="V112" s="784">
        <v>6</v>
      </c>
      <c r="W112" s="784">
        <v>52</v>
      </c>
      <c r="Z112" s="783" t="s">
        <v>956</v>
      </c>
      <c r="AA112" s="783" t="s">
        <v>890</v>
      </c>
      <c r="AB112" s="784">
        <v>997</v>
      </c>
    </row>
    <row r="113" spans="1:28" ht="15">
      <c r="A113" s="783" t="s">
        <v>921</v>
      </c>
      <c r="B113" s="783" t="s">
        <v>290</v>
      </c>
      <c r="C113" s="783" t="s">
        <v>262</v>
      </c>
      <c r="D113" s="783" t="s">
        <v>289</v>
      </c>
      <c r="E113" s="784">
        <v>7</v>
      </c>
      <c r="G113" s="783" t="s">
        <v>923</v>
      </c>
      <c r="H113" s="784">
        <v>7</v>
      </c>
      <c r="I113" s="784">
        <v>494</v>
      </c>
      <c r="K113" s="783" t="s">
        <v>268</v>
      </c>
      <c r="L113" s="783" t="s">
        <v>959</v>
      </c>
      <c r="M113" s="783" t="s">
        <v>267</v>
      </c>
      <c r="N113" s="784">
        <v>47</v>
      </c>
      <c r="P113" s="783" t="s">
        <v>970</v>
      </c>
      <c r="Q113" s="783" t="s">
        <v>263</v>
      </c>
      <c r="R113" s="784">
        <v>1245</v>
      </c>
      <c r="U113" s="783" t="s">
        <v>923</v>
      </c>
      <c r="V113" s="784">
        <v>7</v>
      </c>
      <c r="W113" s="784">
        <v>37</v>
      </c>
      <c r="Z113" s="783" t="s">
        <v>957</v>
      </c>
      <c r="AA113" s="783" t="s">
        <v>888</v>
      </c>
      <c r="AB113" s="784">
        <v>21</v>
      </c>
    </row>
    <row r="114" spans="1:28" ht="15">
      <c r="A114" s="783" t="s">
        <v>921</v>
      </c>
      <c r="B114" s="783" t="s">
        <v>290</v>
      </c>
      <c r="C114" s="783" t="s">
        <v>263</v>
      </c>
      <c r="D114" s="783" t="s">
        <v>288</v>
      </c>
      <c r="E114" s="784">
        <v>5</v>
      </c>
      <c r="G114" s="783" t="s">
        <v>923</v>
      </c>
      <c r="H114" s="784">
        <v>8</v>
      </c>
      <c r="I114" s="784">
        <v>389</v>
      </c>
      <c r="K114" s="783" t="s">
        <v>268</v>
      </c>
      <c r="L114" s="783" t="s">
        <v>959</v>
      </c>
      <c r="M114" s="783" t="s">
        <v>527</v>
      </c>
      <c r="N114" s="784">
        <v>5516</v>
      </c>
      <c r="P114" s="783" t="s">
        <v>971</v>
      </c>
      <c r="Q114" s="783" t="s">
        <v>262</v>
      </c>
      <c r="R114" s="784">
        <v>353</v>
      </c>
      <c r="U114" s="783" t="s">
        <v>923</v>
      </c>
      <c r="V114" s="784">
        <v>8</v>
      </c>
      <c r="W114" s="784">
        <v>37</v>
      </c>
      <c r="Z114" s="783" t="s">
        <v>957</v>
      </c>
      <c r="AA114" s="783" t="s">
        <v>889</v>
      </c>
      <c r="AB114" s="784">
        <v>6510</v>
      </c>
    </row>
    <row r="115" spans="1:28" ht="15">
      <c r="A115" s="783" t="s">
        <v>921</v>
      </c>
      <c r="B115" s="783" t="s">
        <v>290</v>
      </c>
      <c r="C115" s="783" t="s">
        <v>263</v>
      </c>
      <c r="D115" s="783" t="s">
        <v>289</v>
      </c>
      <c r="E115" s="784">
        <v>10</v>
      </c>
      <c r="G115" s="783" t="s">
        <v>923</v>
      </c>
      <c r="H115" s="784">
        <v>9</v>
      </c>
      <c r="I115" s="784">
        <v>284</v>
      </c>
      <c r="K115" s="783" t="s">
        <v>268</v>
      </c>
      <c r="L115" s="783" t="s">
        <v>959</v>
      </c>
      <c r="M115" s="783" t="s">
        <v>532</v>
      </c>
      <c r="N115" s="784">
        <v>1</v>
      </c>
      <c r="P115" s="783" t="s">
        <v>971</v>
      </c>
      <c r="Q115" s="783" t="s">
        <v>263</v>
      </c>
      <c r="R115" s="784">
        <v>445</v>
      </c>
      <c r="U115" s="783" t="s">
        <v>923</v>
      </c>
      <c r="V115" s="784">
        <v>9</v>
      </c>
      <c r="W115" s="784">
        <v>21</v>
      </c>
      <c r="Z115" s="783" t="s">
        <v>957</v>
      </c>
      <c r="AA115" s="783" t="s">
        <v>890</v>
      </c>
      <c r="AB115" s="784">
        <v>5779</v>
      </c>
    </row>
    <row r="116" spans="1:28" ht="15">
      <c r="A116" s="783" t="s">
        <v>921</v>
      </c>
      <c r="B116" s="783" t="s">
        <v>291</v>
      </c>
      <c r="C116" s="783" t="s">
        <v>262</v>
      </c>
      <c r="D116" s="783" t="s">
        <v>288</v>
      </c>
      <c r="E116" s="784">
        <v>840</v>
      </c>
      <c r="G116" s="783" t="s">
        <v>923</v>
      </c>
      <c r="H116" s="784">
        <v>10</v>
      </c>
      <c r="I116" s="784">
        <v>215</v>
      </c>
      <c r="K116" s="783" t="s">
        <v>268</v>
      </c>
      <c r="L116" s="783" t="s">
        <v>959</v>
      </c>
      <c r="M116" s="783" t="s">
        <v>528</v>
      </c>
      <c r="N116" s="784">
        <v>1266</v>
      </c>
      <c r="P116" s="783" t="s">
        <v>972</v>
      </c>
      <c r="Q116" s="783" t="s">
        <v>262</v>
      </c>
      <c r="R116" s="784">
        <v>450</v>
      </c>
      <c r="U116" s="783" t="s">
        <v>923</v>
      </c>
      <c r="V116" s="784">
        <v>10</v>
      </c>
      <c r="W116" s="784">
        <v>11</v>
      </c>
      <c r="Z116" s="783" t="s">
        <v>958</v>
      </c>
      <c r="AA116" s="783" t="s">
        <v>888</v>
      </c>
      <c r="AB116" s="784">
        <v>2</v>
      </c>
    </row>
    <row r="117" spans="1:28" ht="15">
      <c r="A117" s="783" t="s">
        <v>921</v>
      </c>
      <c r="B117" s="783" t="s">
        <v>291</v>
      </c>
      <c r="C117" s="783" t="s">
        <v>262</v>
      </c>
      <c r="D117" s="783" t="s">
        <v>289</v>
      </c>
      <c r="E117" s="784">
        <v>642</v>
      </c>
      <c r="G117" s="783" t="s">
        <v>923</v>
      </c>
      <c r="H117" s="784">
        <v>11</v>
      </c>
      <c r="I117" s="784">
        <v>128</v>
      </c>
      <c r="K117" s="783" t="s">
        <v>268</v>
      </c>
      <c r="L117" s="783" t="s">
        <v>959</v>
      </c>
      <c r="M117" s="783" t="s">
        <v>535</v>
      </c>
      <c r="N117" s="784">
        <v>13</v>
      </c>
      <c r="P117" s="783" t="s">
        <v>972</v>
      </c>
      <c r="Q117" s="783" t="s">
        <v>263</v>
      </c>
      <c r="R117" s="784">
        <v>518</v>
      </c>
      <c r="U117" s="783" t="s">
        <v>923</v>
      </c>
      <c r="V117" s="784">
        <v>11</v>
      </c>
      <c r="W117" s="784">
        <v>14</v>
      </c>
      <c r="Z117" s="783" t="s">
        <v>958</v>
      </c>
      <c r="AA117" s="783" t="s">
        <v>889</v>
      </c>
      <c r="AB117" s="784">
        <v>945</v>
      </c>
    </row>
    <row r="118" spans="1:28" ht="15">
      <c r="A118" s="783" t="s">
        <v>921</v>
      </c>
      <c r="B118" s="783" t="s">
        <v>291</v>
      </c>
      <c r="C118" s="783" t="s">
        <v>263</v>
      </c>
      <c r="D118" s="783" t="s">
        <v>288</v>
      </c>
      <c r="E118" s="784">
        <v>754</v>
      </c>
      <c r="G118" s="783" t="s">
        <v>923</v>
      </c>
      <c r="H118" s="784">
        <v>12</v>
      </c>
      <c r="I118" s="784">
        <v>191</v>
      </c>
      <c r="K118" s="783" t="s">
        <v>268</v>
      </c>
      <c r="L118" s="783" t="s">
        <v>959</v>
      </c>
      <c r="M118" s="783" t="s">
        <v>529</v>
      </c>
      <c r="N118" s="784">
        <v>62</v>
      </c>
      <c r="P118" s="783" t="s">
        <v>973</v>
      </c>
      <c r="Q118" s="783" t="s">
        <v>262</v>
      </c>
      <c r="R118" s="784">
        <v>137508</v>
      </c>
      <c r="U118" s="783" t="s">
        <v>923</v>
      </c>
      <c r="V118" s="784">
        <v>12</v>
      </c>
      <c r="W118" s="784">
        <v>15</v>
      </c>
      <c r="Z118" s="783" t="s">
        <v>958</v>
      </c>
      <c r="AA118" s="783" t="s">
        <v>890</v>
      </c>
      <c r="AB118" s="784">
        <v>882</v>
      </c>
    </row>
    <row r="119" spans="1:28" ht="15">
      <c r="A119" s="783" t="s">
        <v>921</v>
      </c>
      <c r="B119" s="783" t="s">
        <v>291</v>
      </c>
      <c r="C119" s="783" t="s">
        <v>263</v>
      </c>
      <c r="D119" s="783" t="s">
        <v>289</v>
      </c>
      <c r="E119" s="784">
        <v>563</v>
      </c>
      <c r="G119" s="783" t="s">
        <v>924</v>
      </c>
      <c r="H119" s="784">
        <v>0</v>
      </c>
      <c r="I119" s="784">
        <v>189</v>
      </c>
      <c r="K119" s="783" t="s">
        <v>268</v>
      </c>
      <c r="L119" s="783" t="s">
        <v>959</v>
      </c>
      <c r="M119" s="783" t="s">
        <v>268</v>
      </c>
      <c r="N119" s="784">
        <v>2</v>
      </c>
      <c r="P119" s="783" t="s">
        <v>973</v>
      </c>
      <c r="Q119" s="783" t="s">
        <v>263</v>
      </c>
      <c r="R119" s="784">
        <v>126434</v>
      </c>
      <c r="U119" s="783" t="s">
        <v>924</v>
      </c>
      <c r="V119" s="784">
        <v>0</v>
      </c>
      <c r="W119" s="784">
        <v>4</v>
      </c>
      <c r="Z119" s="783" t="s">
        <v>959</v>
      </c>
      <c r="AA119" s="783" t="s">
        <v>888</v>
      </c>
      <c r="AB119" s="784">
        <v>3</v>
      </c>
    </row>
    <row r="120" spans="1:28" ht="15">
      <c r="A120" s="783" t="s">
        <v>922</v>
      </c>
      <c r="B120" s="783" t="s">
        <v>267</v>
      </c>
      <c r="C120" s="783" t="s">
        <v>263</v>
      </c>
      <c r="D120" s="783" t="s">
        <v>288</v>
      </c>
      <c r="E120" s="784">
        <v>1</v>
      </c>
      <c r="G120" s="783" t="s">
        <v>924</v>
      </c>
      <c r="H120" s="784">
        <v>1</v>
      </c>
      <c r="I120" s="784">
        <v>922</v>
      </c>
      <c r="K120" s="783" t="s">
        <v>268</v>
      </c>
      <c r="L120" s="783" t="s">
        <v>959</v>
      </c>
      <c r="M120" s="783" t="s">
        <v>538</v>
      </c>
      <c r="N120" s="784">
        <v>3</v>
      </c>
      <c r="P120" s="783" t="s">
        <v>974</v>
      </c>
      <c r="Q120" s="783" t="s">
        <v>262</v>
      </c>
      <c r="R120" s="784">
        <v>1035</v>
      </c>
      <c r="U120" s="783" t="s">
        <v>924</v>
      </c>
      <c r="V120" s="784">
        <v>1</v>
      </c>
      <c r="W120" s="784">
        <v>58</v>
      </c>
      <c r="Z120" s="783" t="s">
        <v>959</v>
      </c>
      <c r="AA120" s="783" t="s">
        <v>889</v>
      </c>
      <c r="AB120" s="784">
        <v>4789</v>
      </c>
    </row>
    <row r="121" spans="1:28" ht="15">
      <c r="A121" s="783" t="s">
        <v>922</v>
      </c>
      <c r="B121" s="783" t="s">
        <v>267</v>
      </c>
      <c r="C121" s="783" t="s">
        <v>262</v>
      </c>
      <c r="D121" s="783" t="s">
        <v>288</v>
      </c>
      <c r="E121" s="784">
        <v>344</v>
      </c>
      <c r="G121" s="783" t="s">
        <v>924</v>
      </c>
      <c r="H121" s="784">
        <v>2</v>
      </c>
      <c r="I121" s="784">
        <v>3017</v>
      </c>
      <c r="K121" s="783" t="s">
        <v>268</v>
      </c>
      <c r="L121" s="783" t="s">
        <v>959</v>
      </c>
      <c r="M121" s="783" t="s">
        <v>290</v>
      </c>
      <c r="N121" s="784">
        <v>29</v>
      </c>
      <c r="P121" s="783" t="s">
        <v>974</v>
      </c>
      <c r="Q121" s="783" t="s">
        <v>263</v>
      </c>
      <c r="R121" s="784">
        <v>1451</v>
      </c>
      <c r="U121" s="783" t="s">
        <v>924</v>
      </c>
      <c r="V121" s="784">
        <v>2</v>
      </c>
      <c r="W121" s="784">
        <v>207</v>
      </c>
      <c r="Z121" s="783" t="s">
        <v>959</v>
      </c>
      <c r="AA121" s="783" t="s">
        <v>890</v>
      </c>
      <c r="AB121" s="784">
        <v>4085</v>
      </c>
    </row>
    <row r="122" spans="1:28" ht="15">
      <c r="A122" s="783" t="s">
        <v>922</v>
      </c>
      <c r="B122" s="783" t="s">
        <v>267</v>
      </c>
      <c r="C122" s="783" t="s">
        <v>262</v>
      </c>
      <c r="D122" s="783" t="s">
        <v>289</v>
      </c>
      <c r="E122" s="784">
        <v>541</v>
      </c>
      <c r="G122" s="783" t="s">
        <v>924</v>
      </c>
      <c r="H122" s="784">
        <v>3</v>
      </c>
      <c r="I122" s="784">
        <v>1331</v>
      </c>
      <c r="K122" s="783" t="s">
        <v>268</v>
      </c>
      <c r="L122" s="783" t="s">
        <v>959</v>
      </c>
      <c r="M122" s="783" t="s">
        <v>302</v>
      </c>
      <c r="N122" s="784">
        <v>24</v>
      </c>
      <c r="P122" s="783" t="s">
        <v>975</v>
      </c>
      <c r="Q122" s="783" t="s">
        <v>262</v>
      </c>
      <c r="R122" s="784">
        <v>1675</v>
      </c>
      <c r="U122" s="783" t="s">
        <v>924</v>
      </c>
      <c r="V122" s="784">
        <v>3</v>
      </c>
      <c r="W122" s="784">
        <v>94</v>
      </c>
      <c r="Z122" s="783" t="s">
        <v>960</v>
      </c>
      <c r="AA122" s="783" t="s">
        <v>888</v>
      </c>
      <c r="AB122" s="784">
        <v>3</v>
      </c>
    </row>
    <row r="123" spans="1:28" ht="15">
      <c r="A123" s="783" t="s">
        <v>922</v>
      </c>
      <c r="B123" s="783" t="s">
        <v>267</v>
      </c>
      <c r="C123" s="783" t="s">
        <v>263</v>
      </c>
      <c r="D123" s="783" t="s">
        <v>288</v>
      </c>
      <c r="E123" s="784">
        <v>266</v>
      </c>
      <c r="G123" s="783" t="s">
        <v>924</v>
      </c>
      <c r="H123" s="784">
        <v>4</v>
      </c>
      <c r="I123" s="784">
        <v>5389</v>
      </c>
      <c r="K123" s="783" t="s">
        <v>268</v>
      </c>
      <c r="L123" s="783" t="s">
        <v>959</v>
      </c>
      <c r="M123" s="783" t="s">
        <v>299</v>
      </c>
      <c r="N123" s="784">
        <v>38110</v>
      </c>
      <c r="P123" s="783" t="s">
        <v>975</v>
      </c>
      <c r="Q123" s="783" t="s">
        <v>263</v>
      </c>
      <c r="R123" s="784">
        <v>1606</v>
      </c>
      <c r="U123" s="783" t="s">
        <v>924</v>
      </c>
      <c r="V123" s="784">
        <v>4</v>
      </c>
      <c r="W123" s="784">
        <v>901</v>
      </c>
      <c r="Z123" s="783" t="s">
        <v>960</v>
      </c>
      <c r="AA123" s="783" t="s">
        <v>889</v>
      </c>
      <c r="AB123" s="784">
        <v>3360</v>
      </c>
    </row>
    <row r="124" spans="1:28" ht="15">
      <c r="A124" s="783" t="s">
        <v>922</v>
      </c>
      <c r="B124" s="783" t="s">
        <v>267</v>
      </c>
      <c r="C124" s="783" t="s">
        <v>263</v>
      </c>
      <c r="D124" s="783" t="s">
        <v>289</v>
      </c>
      <c r="E124" s="784">
        <v>459</v>
      </c>
      <c r="G124" s="783" t="s">
        <v>924</v>
      </c>
      <c r="H124" s="784">
        <v>5</v>
      </c>
      <c r="I124" s="784">
        <v>700</v>
      </c>
      <c r="K124" s="783" t="s">
        <v>268</v>
      </c>
      <c r="L124" s="783" t="s">
        <v>959</v>
      </c>
      <c r="M124" s="783" t="s">
        <v>300</v>
      </c>
      <c r="N124" s="784">
        <v>3</v>
      </c>
      <c r="P124" s="783" t="s">
        <v>976</v>
      </c>
      <c r="Q124" s="783" t="s">
        <v>262</v>
      </c>
      <c r="R124" s="784">
        <v>1674</v>
      </c>
      <c r="U124" s="783" t="s">
        <v>924</v>
      </c>
      <c r="V124" s="784">
        <v>5</v>
      </c>
      <c r="W124" s="784">
        <v>115</v>
      </c>
      <c r="Z124" s="783" t="s">
        <v>960</v>
      </c>
      <c r="AA124" s="783" t="s">
        <v>890</v>
      </c>
      <c r="AB124" s="784">
        <v>2735</v>
      </c>
    </row>
    <row r="125" spans="1:28" ht="15">
      <c r="A125" s="783" t="s">
        <v>922</v>
      </c>
      <c r="B125" s="783" t="s">
        <v>268</v>
      </c>
      <c r="C125" s="783" t="s">
        <v>262</v>
      </c>
      <c r="D125" s="783" t="s">
        <v>288</v>
      </c>
      <c r="E125" s="784">
        <v>215</v>
      </c>
      <c r="G125" s="783" t="s">
        <v>924</v>
      </c>
      <c r="H125" s="784">
        <v>6</v>
      </c>
      <c r="I125" s="784">
        <v>638</v>
      </c>
      <c r="K125" s="783" t="s">
        <v>268</v>
      </c>
      <c r="L125" s="783" t="s">
        <v>959</v>
      </c>
      <c r="M125" s="783" t="s">
        <v>301</v>
      </c>
      <c r="N125" s="784">
        <v>433</v>
      </c>
      <c r="P125" s="783" t="s">
        <v>976</v>
      </c>
      <c r="Q125" s="783" t="s">
        <v>263</v>
      </c>
      <c r="R125" s="784">
        <v>1901</v>
      </c>
      <c r="U125" s="783" t="s">
        <v>924</v>
      </c>
      <c r="V125" s="784">
        <v>6</v>
      </c>
      <c r="W125" s="784">
        <v>104</v>
      </c>
      <c r="Z125" s="783" t="s">
        <v>961</v>
      </c>
      <c r="AA125" s="783" t="s">
        <v>888</v>
      </c>
      <c r="AB125" s="784">
        <v>842</v>
      </c>
    </row>
    <row r="126" spans="1:28" ht="15">
      <c r="A126" s="783" t="s">
        <v>922</v>
      </c>
      <c r="B126" s="783" t="s">
        <v>268</v>
      </c>
      <c r="C126" s="783" t="s">
        <v>262</v>
      </c>
      <c r="D126" s="783" t="s">
        <v>289</v>
      </c>
      <c r="E126" s="784">
        <v>164</v>
      </c>
      <c r="G126" s="783" t="s">
        <v>924</v>
      </c>
      <c r="H126" s="784">
        <v>7</v>
      </c>
      <c r="I126" s="784">
        <v>517</v>
      </c>
      <c r="K126" s="783" t="s">
        <v>268</v>
      </c>
      <c r="L126" s="783" t="s">
        <v>959</v>
      </c>
      <c r="M126" s="783" t="s">
        <v>269</v>
      </c>
      <c r="N126" s="784">
        <v>69</v>
      </c>
      <c r="P126" s="783" t="s">
        <v>977</v>
      </c>
      <c r="Q126" s="783" t="s">
        <v>262</v>
      </c>
      <c r="R126" s="784">
        <v>27596</v>
      </c>
      <c r="U126" s="783" t="s">
        <v>924</v>
      </c>
      <c r="V126" s="784">
        <v>7</v>
      </c>
      <c r="W126" s="784">
        <v>60</v>
      </c>
      <c r="Z126" s="783" t="s">
        <v>961</v>
      </c>
      <c r="AA126" s="783" t="s">
        <v>889</v>
      </c>
      <c r="AB126" s="784">
        <v>59257</v>
      </c>
    </row>
    <row r="127" spans="1:28" ht="15">
      <c r="A127" s="783" t="s">
        <v>922</v>
      </c>
      <c r="B127" s="783" t="s">
        <v>268</v>
      </c>
      <c r="C127" s="783" t="s">
        <v>263</v>
      </c>
      <c r="D127" s="783" t="s">
        <v>288</v>
      </c>
      <c r="E127" s="784">
        <v>184</v>
      </c>
      <c r="G127" s="783" t="s">
        <v>924</v>
      </c>
      <c r="H127" s="784">
        <v>8</v>
      </c>
      <c r="I127" s="784">
        <v>395</v>
      </c>
      <c r="K127" s="783" t="s">
        <v>268</v>
      </c>
      <c r="L127" s="783" t="s">
        <v>959</v>
      </c>
      <c r="M127" s="783" t="s">
        <v>270</v>
      </c>
      <c r="N127" s="784">
        <v>775</v>
      </c>
      <c r="P127" s="783" t="s">
        <v>977</v>
      </c>
      <c r="Q127" s="783" t="s">
        <v>263</v>
      </c>
      <c r="R127" s="784">
        <v>27063</v>
      </c>
      <c r="U127" s="783" t="s">
        <v>924</v>
      </c>
      <c r="V127" s="784">
        <v>8</v>
      </c>
      <c r="W127" s="784">
        <v>39</v>
      </c>
      <c r="Z127" s="783" t="s">
        <v>961</v>
      </c>
      <c r="AA127" s="783" t="s">
        <v>890</v>
      </c>
      <c r="AB127" s="784">
        <v>92046</v>
      </c>
    </row>
    <row r="128" spans="1:28" ht="15">
      <c r="A128" s="783" t="s">
        <v>922</v>
      </c>
      <c r="B128" s="783" t="s">
        <v>268</v>
      </c>
      <c r="C128" s="783" t="s">
        <v>263</v>
      </c>
      <c r="D128" s="783" t="s">
        <v>289</v>
      </c>
      <c r="E128" s="784">
        <v>164</v>
      </c>
      <c r="G128" s="783" t="s">
        <v>924</v>
      </c>
      <c r="H128" s="784">
        <v>9</v>
      </c>
      <c r="I128" s="784">
        <v>284</v>
      </c>
      <c r="K128" s="783" t="s">
        <v>268</v>
      </c>
      <c r="L128" s="783" t="s">
        <v>989</v>
      </c>
      <c r="M128" s="783" t="s">
        <v>299</v>
      </c>
      <c r="N128" s="784">
        <v>5</v>
      </c>
      <c r="P128" s="783" t="s">
        <v>978</v>
      </c>
      <c r="Q128" s="783" t="s">
        <v>262</v>
      </c>
      <c r="R128" s="784">
        <v>4242</v>
      </c>
      <c r="U128" s="783" t="s">
        <v>924</v>
      </c>
      <c r="V128" s="784">
        <v>9</v>
      </c>
      <c r="W128" s="784">
        <v>20</v>
      </c>
      <c r="Z128" s="783" t="s">
        <v>962</v>
      </c>
      <c r="AA128" s="783" t="s">
        <v>888</v>
      </c>
      <c r="AB128" s="784">
        <v>9</v>
      </c>
    </row>
    <row r="129" spans="1:28" ht="15">
      <c r="A129" s="783" t="s">
        <v>922</v>
      </c>
      <c r="B129" s="783" t="s">
        <v>290</v>
      </c>
      <c r="C129" s="783" t="s">
        <v>262</v>
      </c>
      <c r="D129" s="783" t="s">
        <v>288</v>
      </c>
      <c r="E129" s="784">
        <v>1</v>
      </c>
      <c r="G129" s="783" t="s">
        <v>924</v>
      </c>
      <c r="H129" s="784">
        <v>10</v>
      </c>
      <c r="I129" s="784">
        <v>241</v>
      </c>
      <c r="K129" s="783" t="s">
        <v>268</v>
      </c>
      <c r="L129" s="783" t="s">
        <v>989</v>
      </c>
      <c r="M129" s="783" t="s">
        <v>267</v>
      </c>
      <c r="N129" s="784">
        <v>24</v>
      </c>
      <c r="P129" s="783" t="s">
        <v>978</v>
      </c>
      <c r="Q129" s="783" t="s">
        <v>263</v>
      </c>
      <c r="R129" s="784">
        <v>3822</v>
      </c>
      <c r="U129" s="783" t="s">
        <v>924</v>
      </c>
      <c r="V129" s="784">
        <v>10</v>
      </c>
      <c r="W129" s="784">
        <v>17</v>
      </c>
      <c r="Z129" s="783" t="s">
        <v>962</v>
      </c>
      <c r="AA129" s="783" t="s">
        <v>889</v>
      </c>
      <c r="AB129" s="784">
        <v>3612</v>
      </c>
    </row>
    <row r="130" spans="1:28" ht="15">
      <c r="A130" s="783" t="s">
        <v>922</v>
      </c>
      <c r="B130" s="783" t="s">
        <v>290</v>
      </c>
      <c r="C130" s="783" t="s">
        <v>262</v>
      </c>
      <c r="D130" s="783" t="s">
        <v>289</v>
      </c>
      <c r="E130" s="784">
        <v>9</v>
      </c>
      <c r="G130" s="783" t="s">
        <v>924</v>
      </c>
      <c r="H130" s="784">
        <v>11</v>
      </c>
      <c r="I130" s="784">
        <v>150</v>
      </c>
      <c r="K130" s="783" t="s">
        <v>268</v>
      </c>
      <c r="L130" s="783" t="s">
        <v>989</v>
      </c>
      <c r="M130" s="783" t="s">
        <v>533</v>
      </c>
      <c r="N130" s="784">
        <v>1</v>
      </c>
      <c r="P130" s="783" t="s">
        <v>979</v>
      </c>
      <c r="Q130" s="783" t="s">
        <v>262</v>
      </c>
      <c r="R130" s="784">
        <v>1420</v>
      </c>
      <c r="U130" s="783" t="s">
        <v>924</v>
      </c>
      <c r="V130" s="784">
        <v>11</v>
      </c>
      <c r="W130" s="784">
        <v>7</v>
      </c>
      <c r="Z130" s="783" t="s">
        <v>962</v>
      </c>
      <c r="AA130" s="783" t="s">
        <v>890</v>
      </c>
      <c r="AB130" s="784">
        <v>3617</v>
      </c>
    </row>
    <row r="131" spans="1:28" ht="15">
      <c r="A131" s="783" t="s">
        <v>922</v>
      </c>
      <c r="B131" s="783" t="s">
        <v>290</v>
      </c>
      <c r="C131" s="783" t="s">
        <v>263</v>
      </c>
      <c r="D131" s="783" t="s">
        <v>288</v>
      </c>
      <c r="E131" s="784">
        <v>1</v>
      </c>
      <c r="G131" s="783" t="s">
        <v>924</v>
      </c>
      <c r="H131" s="784">
        <v>12</v>
      </c>
      <c r="I131" s="784">
        <v>194</v>
      </c>
      <c r="K131" s="783" t="s">
        <v>268</v>
      </c>
      <c r="L131" s="783" t="s">
        <v>989</v>
      </c>
      <c r="M131" s="783" t="s">
        <v>531</v>
      </c>
      <c r="N131" s="784">
        <v>2</v>
      </c>
      <c r="P131" s="783" t="s">
        <v>979</v>
      </c>
      <c r="Q131" s="783" t="s">
        <v>263</v>
      </c>
      <c r="R131" s="784">
        <v>1912</v>
      </c>
      <c r="U131" s="783" t="s">
        <v>924</v>
      </c>
      <c r="V131" s="784">
        <v>12</v>
      </c>
      <c r="W131" s="784">
        <v>10</v>
      </c>
      <c r="Z131" s="783" t="s">
        <v>963</v>
      </c>
      <c r="AA131" s="783" t="s">
        <v>888</v>
      </c>
      <c r="AB131" s="784">
        <v>3</v>
      </c>
    </row>
    <row r="132" spans="1:28" ht="15">
      <c r="A132" s="783" t="s">
        <v>922</v>
      </c>
      <c r="B132" s="783" t="s">
        <v>290</v>
      </c>
      <c r="C132" s="783" t="s">
        <v>263</v>
      </c>
      <c r="D132" s="783" t="s">
        <v>289</v>
      </c>
      <c r="E132" s="784">
        <v>4</v>
      </c>
      <c r="G132" s="783" t="s">
        <v>925</v>
      </c>
      <c r="H132" s="784">
        <v>0</v>
      </c>
      <c r="I132" s="784">
        <v>198</v>
      </c>
      <c r="K132" s="783" t="s">
        <v>268</v>
      </c>
      <c r="L132" s="783" t="s">
        <v>989</v>
      </c>
      <c r="M132" s="783" t="s">
        <v>527</v>
      </c>
      <c r="N132" s="784">
        <v>3266</v>
      </c>
      <c r="P132" s="783" t="s">
        <v>980</v>
      </c>
      <c r="Q132" s="783" t="s">
        <v>262</v>
      </c>
      <c r="R132" s="784">
        <v>4834</v>
      </c>
      <c r="U132" s="783" t="s">
        <v>925</v>
      </c>
      <c r="V132" s="784">
        <v>0</v>
      </c>
      <c r="W132" s="784">
        <v>95</v>
      </c>
      <c r="Z132" s="783" t="s">
        <v>963</v>
      </c>
      <c r="AA132" s="783" t="s">
        <v>889</v>
      </c>
      <c r="AB132" s="784">
        <v>1134</v>
      </c>
    </row>
    <row r="133" spans="1:28" ht="15">
      <c r="A133" s="783" t="s">
        <v>922</v>
      </c>
      <c r="B133" s="783" t="s">
        <v>291</v>
      </c>
      <c r="C133" s="783" t="s">
        <v>262</v>
      </c>
      <c r="D133" s="783" t="s">
        <v>288</v>
      </c>
      <c r="E133" s="784">
        <v>101</v>
      </c>
      <c r="G133" s="783" t="s">
        <v>925</v>
      </c>
      <c r="H133" s="784">
        <v>1</v>
      </c>
      <c r="I133" s="784">
        <v>919</v>
      </c>
      <c r="K133" s="783" t="s">
        <v>268</v>
      </c>
      <c r="L133" s="783" t="s">
        <v>989</v>
      </c>
      <c r="M133" s="783" t="s">
        <v>532</v>
      </c>
      <c r="N133" s="784">
        <v>1</v>
      </c>
      <c r="P133" s="783" t="s">
        <v>980</v>
      </c>
      <c r="Q133" s="783" t="s">
        <v>263</v>
      </c>
      <c r="R133" s="784">
        <v>4942</v>
      </c>
      <c r="U133" s="783" t="s">
        <v>925</v>
      </c>
      <c r="V133" s="784">
        <v>1</v>
      </c>
      <c r="W133" s="784">
        <v>366</v>
      </c>
      <c r="Z133" s="783" t="s">
        <v>963</v>
      </c>
      <c r="AA133" s="783" t="s">
        <v>890</v>
      </c>
      <c r="AB133" s="784">
        <v>1366</v>
      </c>
    </row>
    <row r="134" spans="1:28" ht="15">
      <c r="A134" s="783" t="s">
        <v>922</v>
      </c>
      <c r="B134" s="783" t="s">
        <v>291</v>
      </c>
      <c r="C134" s="783" t="s">
        <v>262</v>
      </c>
      <c r="D134" s="783" t="s">
        <v>289</v>
      </c>
      <c r="E134" s="784">
        <v>146</v>
      </c>
      <c r="G134" s="783" t="s">
        <v>925</v>
      </c>
      <c r="H134" s="784">
        <v>2</v>
      </c>
      <c r="I134" s="784">
        <v>2954</v>
      </c>
      <c r="K134" s="783" t="s">
        <v>268</v>
      </c>
      <c r="L134" s="783" t="s">
        <v>989</v>
      </c>
      <c r="M134" s="783" t="s">
        <v>528</v>
      </c>
      <c r="N134" s="784">
        <v>7</v>
      </c>
      <c r="P134" s="783" t="s">
        <v>981</v>
      </c>
      <c r="Q134" s="783" t="s">
        <v>262</v>
      </c>
      <c r="R134" s="784">
        <v>543</v>
      </c>
      <c r="U134" s="783" t="s">
        <v>925</v>
      </c>
      <c r="V134" s="784">
        <v>2</v>
      </c>
      <c r="W134" s="784">
        <v>1212</v>
      </c>
      <c r="Z134" s="783" t="s">
        <v>964</v>
      </c>
      <c r="AA134" s="783" t="s">
        <v>889</v>
      </c>
      <c r="AB134" s="784">
        <v>314</v>
      </c>
    </row>
    <row r="135" spans="1:28" ht="15">
      <c r="A135" s="783" t="s">
        <v>922</v>
      </c>
      <c r="B135" s="783" t="s">
        <v>291</v>
      </c>
      <c r="C135" s="783" t="s">
        <v>263</v>
      </c>
      <c r="D135" s="783" t="s">
        <v>288</v>
      </c>
      <c r="E135" s="784">
        <v>79</v>
      </c>
      <c r="G135" s="783" t="s">
        <v>925</v>
      </c>
      <c r="H135" s="784">
        <v>3</v>
      </c>
      <c r="I135" s="784">
        <v>1411</v>
      </c>
      <c r="K135" s="783" t="s">
        <v>268</v>
      </c>
      <c r="L135" s="783" t="s">
        <v>989</v>
      </c>
      <c r="M135" s="783" t="s">
        <v>529</v>
      </c>
      <c r="N135" s="784">
        <v>36</v>
      </c>
      <c r="P135" s="783" t="s">
        <v>981</v>
      </c>
      <c r="Q135" s="783" t="s">
        <v>263</v>
      </c>
      <c r="R135" s="784">
        <v>642</v>
      </c>
      <c r="U135" s="783" t="s">
        <v>925</v>
      </c>
      <c r="V135" s="784">
        <v>3</v>
      </c>
      <c r="W135" s="784">
        <v>569</v>
      </c>
      <c r="Z135" s="783" t="s">
        <v>964</v>
      </c>
      <c r="AA135" s="783" t="s">
        <v>890</v>
      </c>
      <c r="AB135" s="784">
        <v>346</v>
      </c>
    </row>
    <row r="136" spans="1:28" ht="15">
      <c r="A136" s="783" t="s">
        <v>922</v>
      </c>
      <c r="B136" s="783" t="s">
        <v>291</v>
      </c>
      <c r="C136" s="783" t="s">
        <v>263</v>
      </c>
      <c r="D136" s="783" t="s">
        <v>289</v>
      </c>
      <c r="E136" s="784">
        <v>89</v>
      </c>
      <c r="G136" s="783" t="s">
        <v>925</v>
      </c>
      <c r="H136" s="784">
        <v>4</v>
      </c>
      <c r="I136" s="784">
        <v>6394</v>
      </c>
      <c r="K136" s="783" t="s">
        <v>268</v>
      </c>
      <c r="L136" s="783" t="s">
        <v>989</v>
      </c>
      <c r="M136" s="783" t="s">
        <v>268</v>
      </c>
      <c r="N136" s="784">
        <v>1</v>
      </c>
      <c r="P136" s="783" t="s">
        <v>982</v>
      </c>
      <c r="Q136" s="783" t="s">
        <v>262</v>
      </c>
      <c r="R136" s="784">
        <v>812</v>
      </c>
      <c r="U136" s="783" t="s">
        <v>925</v>
      </c>
      <c r="V136" s="784">
        <v>4</v>
      </c>
      <c r="W136" s="784">
        <v>3979</v>
      </c>
      <c r="Z136" s="783" t="s">
        <v>965</v>
      </c>
      <c r="AA136" s="783" t="s">
        <v>888</v>
      </c>
      <c r="AB136" s="784">
        <v>66</v>
      </c>
    </row>
    <row r="137" spans="1:28" ht="15">
      <c r="A137" s="783" t="s">
        <v>923</v>
      </c>
      <c r="B137" s="783" t="s">
        <v>267</v>
      </c>
      <c r="C137" s="783" t="s">
        <v>262</v>
      </c>
      <c r="D137" s="783" t="s">
        <v>288</v>
      </c>
      <c r="E137" s="784">
        <v>2151</v>
      </c>
      <c r="G137" s="783" t="s">
        <v>925</v>
      </c>
      <c r="H137" s="784">
        <v>5</v>
      </c>
      <c r="I137" s="784">
        <v>976</v>
      </c>
      <c r="K137" s="783" t="s">
        <v>268</v>
      </c>
      <c r="L137" s="783" t="s">
        <v>989</v>
      </c>
      <c r="M137" s="783" t="s">
        <v>538</v>
      </c>
      <c r="N137" s="784">
        <v>1</v>
      </c>
      <c r="P137" s="783" t="s">
        <v>982</v>
      </c>
      <c r="Q137" s="783" t="s">
        <v>263</v>
      </c>
      <c r="R137" s="784">
        <v>959</v>
      </c>
      <c r="U137" s="783" t="s">
        <v>925</v>
      </c>
      <c r="V137" s="784">
        <v>5</v>
      </c>
      <c r="W137" s="784">
        <v>631</v>
      </c>
      <c r="Z137" s="783" t="s">
        <v>965</v>
      </c>
      <c r="AA137" s="783" t="s">
        <v>889</v>
      </c>
      <c r="AB137" s="784">
        <v>15569</v>
      </c>
    </row>
    <row r="138" spans="1:28" ht="15">
      <c r="A138" s="783" t="s">
        <v>923</v>
      </c>
      <c r="B138" s="783" t="s">
        <v>267</v>
      </c>
      <c r="C138" s="783" t="s">
        <v>262</v>
      </c>
      <c r="D138" s="783" t="s">
        <v>289</v>
      </c>
      <c r="E138" s="784">
        <v>501</v>
      </c>
      <c r="G138" s="783" t="s">
        <v>925</v>
      </c>
      <c r="H138" s="784">
        <v>6</v>
      </c>
      <c r="I138" s="784">
        <v>935</v>
      </c>
      <c r="K138" s="783" t="s">
        <v>268</v>
      </c>
      <c r="L138" s="783" t="s">
        <v>989</v>
      </c>
      <c r="M138" s="783" t="s">
        <v>302</v>
      </c>
      <c r="N138" s="784">
        <v>4</v>
      </c>
      <c r="P138" s="783" t="s">
        <v>983</v>
      </c>
      <c r="Q138" s="783" t="s">
        <v>262</v>
      </c>
      <c r="R138" s="784">
        <v>16730</v>
      </c>
      <c r="U138" s="783" t="s">
        <v>925</v>
      </c>
      <c r="V138" s="784">
        <v>6</v>
      </c>
      <c r="W138" s="784">
        <v>555</v>
      </c>
      <c r="Z138" s="783" t="s">
        <v>965</v>
      </c>
      <c r="AA138" s="783" t="s">
        <v>890</v>
      </c>
      <c r="AB138" s="784">
        <v>18022</v>
      </c>
    </row>
    <row r="139" spans="1:28" ht="15">
      <c r="A139" s="783" t="s">
        <v>923</v>
      </c>
      <c r="B139" s="783" t="s">
        <v>267</v>
      </c>
      <c r="C139" s="783" t="s">
        <v>263</v>
      </c>
      <c r="D139" s="783" t="s">
        <v>288</v>
      </c>
      <c r="E139" s="784">
        <v>2247</v>
      </c>
      <c r="G139" s="783" t="s">
        <v>925</v>
      </c>
      <c r="H139" s="784">
        <v>7</v>
      </c>
      <c r="I139" s="784">
        <v>851</v>
      </c>
      <c r="K139" s="783" t="s">
        <v>268</v>
      </c>
      <c r="L139" s="783" t="s">
        <v>989</v>
      </c>
      <c r="M139" s="783" t="s">
        <v>299</v>
      </c>
      <c r="N139" s="784">
        <v>19807</v>
      </c>
      <c r="P139" s="783" t="s">
        <v>983</v>
      </c>
      <c r="Q139" s="783" t="s">
        <v>263</v>
      </c>
      <c r="R139" s="784">
        <v>16834</v>
      </c>
      <c r="U139" s="783" t="s">
        <v>925</v>
      </c>
      <c r="V139" s="784">
        <v>7</v>
      </c>
      <c r="W139" s="784">
        <v>427</v>
      </c>
      <c r="Z139" s="783" t="s">
        <v>966</v>
      </c>
      <c r="AA139" s="783" t="s">
        <v>889</v>
      </c>
      <c r="AB139" s="784">
        <v>1117</v>
      </c>
    </row>
    <row r="140" spans="1:28" ht="15">
      <c r="A140" s="783" t="s">
        <v>923</v>
      </c>
      <c r="B140" s="783" t="s">
        <v>267</v>
      </c>
      <c r="C140" s="783" t="s">
        <v>263</v>
      </c>
      <c r="D140" s="783" t="s">
        <v>289</v>
      </c>
      <c r="E140" s="784">
        <v>473</v>
      </c>
      <c r="G140" s="783" t="s">
        <v>925</v>
      </c>
      <c r="H140" s="784">
        <v>8</v>
      </c>
      <c r="I140" s="784">
        <v>713</v>
      </c>
      <c r="K140" s="783" t="s">
        <v>268</v>
      </c>
      <c r="L140" s="783" t="s">
        <v>989</v>
      </c>
      <c r="M140" s="783" t="s">
        <v>300</v>
      </c>
      <c r="N140" s="784">
        <v>2</v>
      </c>
      <c r="P140" s="783" t="s">
        <v>984</v>
      </c>
      <c r="Q140" s="783" t="s">
        <v>262</v>
      </c>
      <c r="R140" s="784">
        <v>407</v>
      </c>
      <c r="U140" s="783" t="s">
        <v>925</v>
      </c>
      <c r="V140" s="784">
        <v>8</v>
      </c>
      <c r="W140" s="784">
        <v>328</v>
      </c>
      <c r="Z140" s="783" t="s">
        <v>966</v>
      </c>
      <c r="AA140" s="783" t="s">
        <v>890</v>
      </c>
      <c r="AB140" s="784">
        <v>1154</v>
      </c>
    </row>
    <row r="141" spans="1:28" ht="15">
      <c r="A141" s="783" t="s">
        <v>923</v>
      </c>
      <c r="B141" s="783" t="s">
        <v>268</v>
      </c>
      <c r="C141" s="783" t="s">
        <v>262</v>
      </c>
      <c r="D141" s="783" t="s">
        <v>288</v>
      </c>
      <c r="E141" s="784">
        <v>1023</v>
      </c>
      <c r="G141" s="783" t="s">
        <v>925</v>
      </c>
      <c r="H141" s="784">
        <v>9</v>
      </c>
      <c r="I141" s="784">
        <v>513</v>
      </c>
      <c r="K141" s="783" t="s">
        <v>268</v>
      </c>
      <c r="L141" s="783" t="s">
        <v>989</v>
      </c>
      <c r="M141" s="783" t="s">
        <v>301</v>
      </c>
      <c r="N141" s="784">
        <v>84</v>
      </c>
      <c r="P141" s="783" t="s">
        <v>984</v>
      </c>
      <c r="Q141" s="783" t="s">
        <v>263</v>
      </c>
      <c r="R141" s="784">
        <v>404</v>
      </c>
      <c r="U141" s="783" t="s">
        <v>925</v>
      </c>
      <c r="V141" s="784">
        <v>9</v>
      </c>
      <c r="W141" s="784">
        <v>234</v>
      </c>
      <c r="Z141" s="783" t="s">
        <v>967</v>
      </c>
      <c r="AA141" s="783" t="s">
        <v>888</v>
      </c>
      <c r="AB141" s="784">
        <v>1</v>
      </c>
    </row>
    <row r="142" spans="1:28" ht="15">
      <c r="A142" s="783" t="s">
        <v>923</v>
      </c>
      <c r="B142" s="783" t="s">
        <v>268</v>
      </c>
      <c r="C142" s="783" t="s">
        <v>262</v>
      </c>
      <c r="D142" s="783" t="s">
        <v>289</v>
      </c>
      <c r="E142" s="784">
        <v>216</v>
      </c>
      <c r="G142" s="783" t="s">
        <v>925</v>
      </c>
      <c r="H142" s="784">
        <v>10</v>
      </c>
      <c r="I142" s="784">
        <v>424</v>
      </c>
      <c r="K142" s="783" t="s">
        <v>268</v>
      </c>
      <c r="L142" s="783" t="s">
        <v>989</v>
      </c>
      <c r="M142" s="783" t="s">
        <v>269</v>
      </c>
      <c r="N142" s="784">
        <v>14</v>
      </c>
      <c r="P142" s="783" t="s">
        <v>985</v>
      </c>
      <c r="Q142" s="783" t="s">
        <v>262</v>
      </c>
      <c r="R142" s="784">
        <v>82</v>
      </c>
      <c r="U142" s="783" t="s">
        <v>925</v>
      </c>
      <c r="V142" s="784">
        <v>10</v>
      </c>
      <c r="W142" s="784">
        <v>170</v>
      </c>
      <c r="Z142" s="783" t="s">
        <v>967</v>
      </c>
      <c r="AA142" s="783" t="s">
        <v>889</v>
      </c>
      <c r="AB142" s="784">
        <v>776</v>
      </c>
    </row>
    <row r="143" spans="1:28" ht="15">
      <c r="A143" s="783" t="s">
        <v>923</v>
      </c>
      <c r="B143" s="783" t="s">
        <v>268</v>
      </c>
      <c r="C143" s="783" t="s">
        <v>263</v>
      </c>
      <c r="D143" s="783" t="s">
        <v>288</v>
      </c>
      <c r="E143" s="784">
        <v>1057</v>
      </c>
      <c r="G143" s="783" t="s">
        <v>925</v>
      </c>
      <c r="H143" s="784">
        <v>11</v>
      </c>
      <c r="I143" s="784">
        <v>296</v>
      </c>
      <c r="K143" s="783" t="s">
        <v>268</v>
      </c>
      <c r="L143" s="783" t="s">
        <v>989</v>
      </c>
      <c r="M143" s="783" t="s">
        <v>270</v>
      </c>
      <c r="N143" s="784">
        <v>384</v>
      </c>
      <c r="P143" s="783" t="s">
        <v>985</v>
      </c>
      <c r="Q143" s="783" t="s">
        <v>263</v>
      </c>
      <c r="R143" s="784">
        <v>107</v>
      </c>
      <c r="U143" s="783" t="s">
        <v>925</v>
      </c>
      <c r="V143" s="784">
        <v>11</v>
      </c>
      <c r="W143" s="784">
        <v>111</v>
      </c>
      <c r="Z143" s="783" t="s">
        <v>967</v>
      </c>
      <c r="AA143" s="783" t="s">
        <v>890</v>
      </c>
      <c r="AB143" s="784">
        <v>786</v>
      </c>
    </row>
    <row r="144" spans="1:28" ht="15">
      <c r="A144" s="783" t="s">
        <v>923</v>
      </c>
      <c r="B144" s="783" t="s">
        <v>268</v>
      </c>
      <c r="C144" s="783" t="s">
        <v>263</v>
      </c>
      <c r="D144" s="783" t="s">
        <v>289</v>
      </c>
      <c r="E144" s="784">
        <v>160</v>
      </c>
      <c r="G144" s="783" t="s">
        <v>925</v>
      </c>
      <c r="H144" s="784">
        <v>12</v>
      </c>
      <c r="I144" s="784">
        <v>489</v>
      </c>
      <c r="K144" s="783" t="s">
        <v>268</v>
      </c>
      <c r="L144" s="783" t="s">
        <v>1023</v>
      </c>
      <c r="M144" s="783" t="s">
        <v>299</v>
      </c>
      <c r="N144" s="784">
        <v>29</v>
      </c>
      <c r="P144" s="783" t="s">
        <v>986</v>
      </c>
      <c r="Q144" s="783" t="s">
        <v>262</v>
      </c>
      <c r="R144" s="784">
        <v>913</v>
      </c>
      <c r="U144" s="783" t="s">
        <v>925</v>
      </c>
      <c r="V144" s="784">
        <v>12</v>
      </c>
      <c r="W144" s="784">
        <v>140</v>
      </c>
      <c r="Z144" s="783" t="s">
        <v>968</v>
      </c>
      <c r="AA144" s="783" t="s">
        <v>888</v>
      </c>
      <c r="AB144" s="784">
        <v>1</v>
      </c>
    </row>
    <row r="145" spans="1:28" ht="15">
      <c r="A145" s="783" t="s">
        <v>923</v>
      </c>
      <c r="B145" s="783" t="s">
        <v>290</v>
      </c>
      <c r="C145" s="783" t="s">
        <v>262</v>
      </c>
      <c r="D145" s="783" t="s">
        <v>288</v>
      </c>
      <c r="E145" s="784">
        <v>40</v>
      </c>
      <c r="G145" s="783" t="s">
        <v>926</v>
      </c>
      <c r="H145" s="784">
        <v>0</v>
      </c>
      <c r="I145" s="784">
        <v>65</v>
      </c>
      <c r="K145" s="783" t="s">
        <v>268</v>
      </c>
      <c r="L145" s="783" t="s">
        <v>1023</v>
      </c>
      <c r="M145" s="783" t="s">
        <v>267</v>
      </c>
      <c r="N145" s="784">
        <v>106</v>
      </c>
      <c r="P145" s="783" t="s">
        <v>986</v>
      </c>
      <c r="Q145" s="783" t="s">
        <v>263</v>
      </c>
      <c r="R145" s="784">
        <v>1122</v>
      </c>
      <c r="U145" s="783" t="s">
        <v>926</v>
      </c>
      <c r="V145" s="784">
        <v>0</v>
      </c>
      <c r="W145" s="784">
        <v>14</v>
      </c>
      <c r="Z145" s="783" t="s">
        <v>968</v>
      </c>
      <c r="AA145" s="783" t="s">
        <v>889</v>
      </c>
      <c r="AB145" s="784">
        <v>608</v>
      </c>
    </row>
    <row r="146" spans="1:28" ht="15">
      <c r="A146" s="783" t="s">
        <v>923</v>
      </c>
      <c r="B146" s="783" t="s">
        <v>290</v>
      </c>
      <c r="C146" s="783" t="s">
        <v>262</v>
      </c>
      <c r="D146" s="783" t="s">
        <v>289</v>
      </c>
      <c r="E146" s="784">
        <v>6</v>
      </c>
      <c r="G146" s="783" t="s">
        <v>926</v>
      </c>
      <c r="H146" s="784">
        <v>1</v>
      </c>
      <c r="I146" s="784">
        <v>285</v>
      </c>
      <c r="K146" s="783" t="s">
        <v>268</v>
      </c>
      <c r="L146" s="783" t="s">
        <v>1023</v>
      </c>
      <c r="M146" s="783" t="s">
        <v>527</v>
      </c>
      <c r="N146" s="784">
        <v>3911</v>
      </c>
      <c r="P146" s="783" t="s">
        <v>987</v>
      </c>
      <c r="Q146" s="783" t="s">
        <v>262</v>
      </c>
      <c r="R146" s="784">
        <v>356</v>
      </c>
      <c r="U146" s="783" t="s">
        <v>926</v>
      </c>
      <c r="V146" s="784">
        <v>1</v>
      </c>
      <c r="W146" s="784">
        <v>80</v>
      </c>
      <c r="Z146" s="783" t="s">
        <v>968</v>
      </c>
      <c r="AA146" s="783" t="s">
        <v>890</v>
      </c>
      <c r="AB146" s="784">
        <v>674</v>
      </c>
    </row>
    <row r="147" spans="1:28" ht="15">
      <c r="A147" s="783" t="s">
        <v>923</v>
      </c>
      <c r="B147" s="783" t="s">
        <v>290</v>
      </c>
      <c r="C147" s="783" t="s">
        <v>263</v>
      </c>
      <c r="D147" s="783" t="s">
        <v>288</v>
      </c>
      <c r="E147" s="784">
        <v>61</v>
      </c>
      <c r="G147" s="783" t="s">
        <v>926</v>
      </c>
      <c r="H147" s="784">
        <v>2</v>
      </c>
      <c r="I147" s="784">
        <v>938</v>
      </c>
      <c r="K147" s="783" t="s">
        <v>268</v>
      </c>
      <c r="L147" s="783" t="s">
        <v>1023</v>
      </c>
      <c r="M147" s="783" t="s">
        <v>532</v>
      </c>
      <c r="N147" s="784">
        <v>3</v>
      </c>
      <c r="P147" s="783" t="s">
        <v>987</v>
      </c>
      <c r="Q147" s="783" t="s">
        <v>263</v>
      </c>
      <c r="R147" s="784">
        <v>368</v>
      </c>
      <c r="U147" s="783" t="s">
        <v>926</v>
      </c>
      <c r="V147" s="784">
        <v>2</v>
      </c>
      <c r="W147" s="784">
        <v>226</v>
      </c>
      <c r="Z147" s="783" t="s">
        <v>969</v>
      </c>
      <c r="AA147" s="783" t="s">
        <v>888</v>
      </c>
      <c r="AB147" s="784">
        <v>36</v>
      </c>
    </row>
    <row r="148" spans="1:28" ht="15">
      <c r="A148" s="783" t="s">
        <v>923</v>
      </c>
      <c r="B148" s="783" t="s">
        <v>290</v>
      </c>
      <c r="C148" s="783" t="s">
        <v>263</v>
      </c>
      <c r="D148" s="783" t="s">
        <v>289</v>
      </c>
      <c r="E148" s="784">
        <v>5</v>
      </c>
      <c r="G148" s="783" t="s">
        <v>926</v>
      </c>
      <c r="H148" s="784">
        <v>3</v>
      </c>
      <c r="I148" s="784">
        <v>522</v>
      </c>
      <c r="K148" s="783" t="s">
        <v>268</v>
      </c>
      <c r="L148" s="783" t="s">
        <v>1023</v>
      </c>
      <c r="M148" s="783" t="s">
        <v>528</v>
      </c>
      <c r="N148" s="784">
        <v>28</v>
      </c>
      <c r="P148" s="783" t="s">
        <v>988</v>
      </c>
      <c r="Q148" s="783" t="s">
        <v>262</v>
      </c>
      <c r="R148" s="784">
        <v>1921</v>
      </c>
      <c r="U148" s="783" t="s">
        <v>926</v>
      </c>
      <c r="V148" s="784">
        <v>3</v>
      </c>
      <c r="W148" s="784">
        <v>95</v>
      </c>
      <c r="Z148" s="783" t="s">
        <v>969</v>
      </c>
      <c r="AA148" s="783" t="s">
        <v>889</v>
      </c>
      <c r="AB148" s="784">
        <v>10997</v>
      </c>
    </row>
    <row r="149" spans="1:28" ht="15">
      <c r="A149" s="783" t="s">
        <v>923</v>
      </c>
      <c r="B149" s="783" t="s">
        <v>291</v>
      </c>
      <c r="C149" s="783" t="s">
        <v>262</v>
      </c>
      <c r="D149" s="783" t="s">
        <v>288</v>
      </c>
      <c r="E149" s="784">
        <v>466</v>
      </c>
      <c r="G149" s="783" t="s">
        <v>926</v>
      </c>
      <c r="H149" s="784">
        <v>4</v>
      </c>
      <c r="I149" s="784">
        <v>1964</v>
      </c>
      <c r="K149" s="783" t="s">
        <v>268</v>
      </c>
      <c r="L149" s="783" t="s">
        <v>1023</v>
      </c>
      <c r="M149" s="783" t="s">
        <v>535</v>
      </c>
      <c r="N149" s="784">
        <v>4</v>
      </c>
      <c r="P149" s="783" t="s">
        <v>988</v>
      </c>
      <c r="Q149" s="783" t="s">
        <v>263</v>
      </c>
      <c r="R149" s="784">
        <v>2106</v>
      </c>
      <c r="U149" s="783" t="s">
        <v>926</v>
      </c>
      <c r="V149" s="784">
        <v>4</v>
      </c>
      <c r="W149" s="784">
        <v>555</v>
      </c>
      <c r="Z149" s="783" t="s">
        <v>969</v>
      </c>
      <c r="AA149" s="783" t="s">
        <v>890</v>
      </c>
      <c r="AB149" s="784">
        <v>12445</v>
      </c>
    </row>
    <row r="150" spans="1:28" ht="15">
      <c r="A150" s="783" t="s">
        <v>923</v>
      </c>
      <c r="B150" s="783" t="s">
        <v>291</v>
      </c>
      <c r="C150" s="783" t="s">
        <v>262</v>
      </c>
      <c r="D150" s="783" t="s">
        <v>289</v>
      </c>
      <c r="E150" s="784">
        <v>76</v>
      </c>
      <c r="G150" s="783" t="s">
        <v>926</v>
      </c>
      <c r="H150" s="784">
        <v>5</v>
      </c>
      <c r="I150" s="784">
        <v>343</v>
      </c>
      <c r="K150" s="783" t="s">
        <v>268</v>
      </c>
      <c r="L150" s="783" t="s">
        <v>1023</v>
      </c>
      <c r="M150" s="783" t="s">
        <v>529</v>
      </c>
      <c r="N150" s="784">
        <v>7</v>
      </c>
      <c r="P150" s="783" t="s">
        <v>989</v>
      </c>
      <c r="Q150" s="783" t="s">
        <v>262</v>
      </c>
      <c r="R150" s="784">
        <v>554</v>
      </c>
      <c r="U150" s="783" t="s">
        <v>926</v>
      </c>
      <c r="V150" s="784">
        <v>5</v>
      </c>
      <c r="W150" s="784">
        <v>70</v>
      </c>
      <c r="Z150" s="783" t="s">
        <v>970</v>
      </c>
      <c r="AA150" s="783" t="s">
        <v>888</v>
      </c>
      <c r="AB150" s="784">
        <v>9</v>
      </c>
    </row>
    <row r="151" spans="1:28" ht="15">
      <c r="A151" s="783" t="s">
        <v>923</v>
      </c>
      <c r="B151" s="783" t="s">
        <v>291</v>
      </c>
      <c r="C151" s="783" t="s">
        <v>263</v>
      </c>
      <c r="D151" s="783" t="s">
        <v>288</v>
      </c>
      <c r="E151" s="784">
        <v>409</v>
      </c>
      <c r="G151" s="783" t="s">
        <v>926</v>
      </c>
      <c r="H151" s="784">
        <v>6</v>
      </c>
      <c r="I151" s="784">
        <v>269</v>
      </c>
      <c r="K151" s="783" t="s">
        <v>268</v>
      </c>
      <c r="L151" s="783" t="s">
        <v>1023</v>
      </c>
      <c r="M151" s="783" t="s">
        <v>268</v>
      </c>
      <c r="N151" s="784">
        <v>7</v>
      </c>
      <c r="P151" s="783" t="s">
        <v>989</v>
      </c>
      <c r="Q151" s="783" t="s">
        <v>263</v>
      </c>
      <c r="R151" s="784">
        <v>581</v>
      </c>
      <c r="U151" s="783" t="s">
        <v>926</v>
      </c>
      <c r="V151" s="784">
        <v>6</v>
      </c>
      <c r="W151" s="784">
        <v>66</v>
      </c>
      <c r="Z151" s="783" t="s">
        <v>970</v>
      </c>
      <c r="AA151" s="783" t="s">
        <v>889</v>
      </c>
      <c r="AB151" s="784">
        <v>1233</v>
      </c>
    </row>
    <row r="152" spans="1:28" ht="15">
      <c r="A152" s="783" t="s">
        <v>923</v>
      </c>
      <c r="B152" s="783" t="s">
        <v>291</v>
      </c>
      <c r="C152" s="783" t="s">
        <v>263</v>
      </c>
      <c r="D152" s="783" t="s">
        <v>289</v>
      </c>
      <c r="E152" s="784">
        <v>53</v>
      </c>
      <c r="G152" s="783" t="s">
        <v>926</v>
      </c>
      <c r="H152" s="784">
        <v>7</v>
      </c>
      <c r="I152" s="784">
        <v>282</v>
      </c>
      <c r="K152" s="783" t="s">
        <v>268</v>
      </c>
      <c r="L152" s="783" t="s">
        <v>1023</v>
      </c>
      <c r="M152" s="783" t="s">
        <v>538</v>
      </c>
      <c r="N152" s="784">
        <v>18</v>
      </c>
      <c r="P152" s="783" t="s">
        <v>990</v>
      </c>
      <c r="Q152" s="783" t="s">
        <v>262</v>
      </c>
      <c r="R152" s="784">
        <v>86</v>
      </c>
      <c r="U152" s="783" t="s">
        <v>926</v>
      </c>
      <c r="V152" s="784">
        <v>7</v>
      </c>
      <c r="W152" s="784">
        <v>36</v>
      </c>
      <c r="Z152" s="783" t="s">
        <v>970</v>
      </c>
      <c r="AA152" s="783" t="s">
        <v>890</v>
      </c>
      <c r="AB152" s="784">
        <v>1267</v>
      </c>
    </row>
    <row r="153" spans="1:28" ht="15">
      <c r="A153" s="783" t="s">
        <v>924</v>
      </c>
      <c r="B153" s="783" t="s">
        <v>267</v>
      </c>
      <c r="C153" s="783" t="s">
        <v>262</v>
      </c>
      <c r="D153" s="783" t="s">
        <v>288</v>
      </c>
      <c r="E153" s="784">
        <v>1</v>
      </c>
      <c r="G153" s="783" t="s">
        <v>926</v>
      </c>
      <c r="H153" s="784">
        <v>8</v>
      </c>
      <c r="I153" s="784">
        <v>243</v>
      </c>
      <c r="K153" s="783" t="s">
        <v>268</v>
      </c>
      <c r="L153" s="783" t="s">
        <v>1023</v>
      </c>
      <c r="M153" s="783" t="s">
        <v>1096</v>
      </c>
      <c r="N153" s="784">
        <v>2</v>
      </c>
      <c r="P153" s="783" t="s">
        <v>990</v>
      </c>
      <c r="Q153" s="783" t="s">
        <v>263</v>
      </c>
      <c r="R153" s="784">
        <v>102</v>
      </c>
      <c r="U153" s="783" t="s">
        <v>926</v>
      </c>
      <c r="V153" s="784">
        <v>8</v>
      </c>
      <c r="W153" s="784">
        <v>21</v>
      </c>
      <c r="Z153" s="783" t="s">
        <v>971</v>
      </c>
      <c r="AA153" s="783" t="s">
        <v>888</v>
      </c>
      <c r="AB153" s="784">
        <v>1</v>
      </c>
    </row>
    <row r="154" spans="1:28" ht="15">
      <c r="A154" s="783" t="s">
        <v>924</v>
      </c>
      <c r="B154" s="783" t="s">
        <v>267</v>
      </c>
      <c r="C154" s="783" t="s">
        <v>263</v>
      </c>
      <c r="D154" s="783" t="s">
        <v>288</v>
      </c>
      <c r="E154" s="784">
        <v>1</v>
      </c>
      <c r="G154" s="783" t="s">
        <v>926</v>
      </c>
      <c r="H154" s="784">
        <v>9</v>
      </c>
      <c r="I154" s="784">
        <v>189</v>
      </c>
      <c r="K154" s="783" t="s">
        <v>268</v>
      </c>
      <c r="L154" s="783" t="s">
        <v>1023</v>
      </c>
      <c r="M154" s="783" t="s">
        <v>290</v>
      </c>
      <c r="N154" s="784">
        <v>13</v>
      </c>
      <c r="P154" s="783" t="s">
        <v>991</v>
      </c>
      <c r="Q154" s="783" t="s">
        <v>262</v>
      </c>
      <c r="R154" s="784">
        <v>2331</v>
      </c>
      <c r="U154" s="783" t="s">
        <v>926</v>
      </c>
      <c r="V154" s="784">
        <v>9</v>
      </c>
      <c r="W154" s="784">
        <v>16</v>
      </c>
      <c r="Z154" s="783" t="s">
        <v>971</v>
      </c>
      <c r="AA154" s="783" t="s">
        <v>889</v>
      </c>
      <c r="AB154" s="784">
        <v>388</v>
      </c>
    </row>
    <row r="155" spans="1:28" ht="15">
      <c r="A155" s="783" t="s">
        <v>924</v>
      </c>
      <c r="B155" s="783" t="s">
        <v>267</v>
      </c>
      <c r="C155" s="783" t="s">
        <v>262</v>
      </c>
      <c r="D155" s="783" t="s">
        <v>288</v>
      </c>
      <c r="E155" s="784">
        <v>2960</v>
      </c>
      <c r="G155" s="783" t="s">
        <v>926</v>
      </c>
      <c r="H155" s="784">
        <v>10</v>
      </c>
      <c r="I155" s="784">
        <v>122</v>
      </c>
      <c r="K155" s="783" t="s">
        <v>268</v>
      </c>
      <c r="L155" s="783" t="s">
        <v>1023</v>
      </c>
      <c r="M155" s="783" t="s">
        <v>302</v>
      </c>
      <c r="N155" s="784">
        <v>22</v>
      </c>
      <c r="P155" s="783" t="s">
        <v>991</v>
      </c>
      <c r="Q155" s="783" t="s">
        <v>263</v>
      </c>
      <c r="R155" s="784">
        <v>2336</v>
      </c>
      <c r="U155" s="783" t="s">
        <v>926</v>
      </c>
      <c r="V155" s="784">
        <v>10</v>
      </c>
      <c r="W155" s="784">
        <v>9</v>
      </c>
      <c r="Z155" s="783" t="s">
        <v>971</v>
      </c>
      <c r="AA155" s="783" t="s">
        <v>890</v>
      </c>
      <c r="AB155" s="784">
        <v>409</v>
      </c>
    </row>
    <row r="156" spans="1:28" ht="15">
      <c r="A156" s="783" t="s">
        <v>924</v>
      </c>
      <c r="B156" s="783" t="s">
        <v>267</v>
      </c>
      <c r="C156" s="783" t="s">
        <v>262</v>
      </c>
      <c r="D156" s="783" t="s">
        <v>289</v>
      </c>
      <c r="E156" s="784">
        <v>1901</v>
      </c>
      <c r="G156" s="783" t="s">
        <v>926</v>
      </c>
      <c r="H156" s="784">
        <v>11</v>
      </c>
      <c r="I156" s="784">
        <v>105</v>
      </c>
      <c r="K156" s="783" t="s">
        <v>268</v>
      </c>
      <c r="L156" s="783" t="s">
        <v>1023</v>
      </c>
      <c r="M156" s="783" t="s">
        <v>299</v>
      </c>
      <c r="N156" s="784">
        <v>24211</v>
      </c>
      <c r="P156" s="783" t="s">
        <v>992</v>
      </c>
      <c r="Q156" s="783" t="s">
        <v>262</v>
      </c>
      <c r="R156" s="784">
        <v>273</v>
      </c>
      <c r="U156" s="783" t="s">
        <v>926</v>
      </c>
      <c r="V156" s="784">
        <v>11</v>
      </c>
      <c r="W156" s="784">
        <v>5</v>
      </c>
      <c r="Z156" s="783" t="s">
        <v>972</v>
      </c>
      <c r="AA156" s="783" t="s">
        <v>888</v>
      </c>
      <c r="AB156" s="784">
        <v>1</v>
      </c>
    </row>
    <row r="157" spans="1:28" ht="15">
      <c r="A157" s="783" t="s">
        <v>924</v>
      </c>
      <c r="B157" s="783" t="s">
        <v>267</v>
      </c>
      <c r="C157" s="783" t="s">
        <v>263</v>
      </c>
      <c r="D157" s="783" t="s">
        <v>288</v>
      </c>
      <c r="E157" s="784">
        <v>3643</v>
      </c>
      <c r="G157" s="783" t="s">
        <v>926</v>
      </c>
      <c r="H157" s="784">
        <v>12</v>
      </c>
      <c r="I157" s="784">
        <v>158</v>
      </c>
      <c r="K157" s="783" t="s">
        <v>268</v>
      </c>
      <c r="L157" s="783" t="s">
        <v>1023</v>
      </c>
      <c r="M157" s="783" t="s">
        <v>300</v>
      </c>
      <c r="N157" s="784">
        <v>2</v>
      </c>
      <c r="P157" s="783" t="s">
        <v>992</v>
      </c>
      <c r="Q157" s="783" t="s">
        <v>263</v>
      </c>
      <c r="R157" s="784">
        <v>292</v>
      </c>
      <c r="U157" s="783" t="s">
        <v>926</v>
      </c>
      <c r="V157" s="784">
        <v>12</v>
      </c>
      <c r="W157" s="784">
        <v>10</v>
      </c>
      <c r="Z157" s="783" t="s">
        <v>972</v>
      </c>
      <c r="AA157" s="783" t="s">
        <v>889</v>
      </c>
      <c r="AB157" s="784">
        <v>438</v>
      </c>
    </row>
    <row r="158" spans="1:28" ht="15">
      <c r="A158" s="783" t="s">
        <v>924</v>
      </c>
      <c r="B158" s="783" t="s">
        <v>267</v>
      </c>
      <c r="C158" s="783" t="s">
        <v>263</v>
      </c>
      <c r="D158" s="783" t="s">
        <v>289</v>
      </c>
      <c r="E158" s="784">
        <v>1809</v>
      </c>
      <c r="G158" s="783" t="s">
        <v>927</v>
      </c>
      <c r="H158" s="784">
        <v>0</v>
      </c>
      <c r="I158" s="784">
        <v>625</v>
      </c>
      <c r="K158" s="783" t="s">
        <v>268</v>
      </c>
      <c r="L158" s="783" t="s">
        <v>1023</v>
      </c>
      <c r="M158" s="783" t="s">
        <v>301</v>
      </c>
      <c r="N158" s="784">
        <v>107</v>
      </c>
      <c r="P158" s="783" t="s">
        <v>993</v>
      </c>
      <c r="Q158" s="783" t="s">
        <v>262</v>
      </c>
      <c r="R158" s="784">
        <v>560</v>
      </c>
      <c r="U158" s="783" t="s">
        <v>927</v>
      </c>
      <c r="V158" s="784">
        <v>0</v>
      </c>
      <c r="W158" s="784">
        <v>1145</v>
      </c>
      <c r="Z158" s="783" t="s">
        <v>972</v>
      </c>
      <c r="AA158" s="783" t="s">
        <v>890</v>
      </c>
      <c r="AB158" s="784">
        <v>529</v>
      </c>
    </row>
    <row r="159" spans="1:28" ht="15">
      <c r="A159" s="783" t="s">
        <v>924</v>
      </c>
      <c r="B159" s="783" t="s">
        <v>268</v>
      </c>
      <c r="C159" s="783" t="s">
        <v>262</v>
      </c>
      <c r="D159" s="783" t="s">
        <v>288</v>
      </c>
      <c r="E159" s="784">
        <v>222</v>
      </c>
      <c r="G159" s="783" t="s">
        <v>927</v>
      </c>
      <c r="H159" s="784">
        <v>1</v>
      </c>
      <c r="I159" s="784">
        <v>3265</v>
      </c>
      <c r="K159" s="783" t="s">
        <v>268</v>
      </c>
      <c r="L159" s="783" t="s">
        <v>1023</v>
      </c>
      <c r="M159" s="783" t="s">
        <v>269</v>
      </c>
      <c r="N159" s="784">
        <v>131</v>
      </c>
      <c r="P159" s="783" t="s">
        <v>993</v>
      </c>
      <c r="Q159" s="783" t="s">
        <v>263</v>
      </c>
      <c r="R159" s="784">
        <v>573</v>
      </c>
      <c r="U159" s="783" t="s">
        <v>927</v>
      </c>
      <c r="V159" s="784">
        <v>1</v>
      </c>
      <c r="W159" s="784">
        <v>5039</v>
      </c>
      <c r="Z159" s="783" t="s">
        <v>973</v>
      </c>
      <c r="AA159" s="783" t="s">
        <v>888</v>
      </c>
      <c r="AB159" s="784">
        <v>635</v>
      </c>
    </row>
    <row r="160" spans="1:28" ht="15">
      <c r="A160" s="783" t="s">
        <v>924</v>
      </c>
      <c r="B160" s="783" t="s">
        <v>268</v>
      </c>
      <c r="C160" s="783" t="s">
        <v>262</v>
      </c>
      <c r="D160" s="783" t="s">
        <v>289</v>
      </c>
      <c r="E160" s="784">
        <v>421</v>
      </c>
      <c r="G160" s="783" t="s">
        <v>927</v>
      </c>
      <c r="H160" s="784">
        <v>2</v>
      </c>
      <c r="I160" s="784">
        <v>9683</v>
      </c>
      <c r="K160" s="783" t="s">
        <v>268</v>
      </c>
      <c r="L160" s="783" t="s">
        <v>1023</v>
      </c>
      <c r="M160" s="783" t="s">
        <v>270</v>
      </c>
      <c r="N160" s="784">
        <v>2427</v>
      </c>
      <c r="P160" s="783" t="s">
        <v>994</v>
      </c>
      <c r="Q160" s="783" t="s">
        <v>262</v>
      </c>
      <c r="R160" s="784">
        <v>7615</v>
      </c>
      <c r="U160" s="783" t="s">
        <v>927</v>
      </c>
      <c r="V160" s="784">
        <v>2</v>
      </c>
      <c r="W160" s="784">
        <v>16065</v>
      </c>
      <c r="Z160" s="783" t="s">
        <v>973</v>
      </c>
      <c r="AA160" s="783" t="s">
        <v>889</v>
      </c>
      <c r="AB160" s="784">
        <v>116544</v>
      </c>
    </row>
    <row r="161" spans="1:28" ht="15">
      <c r="A161" s="783" t="s">
        <v>924</v>
      </c>
      <c r="B161" s="783" t="s">
        <v>268</v>
      </c>
      <c r="C161" s="783" t="s">
        <v>263</v>
      </c>
      <c r="D161" s="783" t="s">
        <v>288</v>
      </c>
      <c r="E161" s="784">
        <v>271</v>
      </c>
      <c r="G161" s="783" t="s">
        <v>927</v>
      </c>
      <c r="H161" s="784">
        <v>3</v>
      </c>
      <c r="I161" s="784">
        <v>4415</v>
      </c>
      <c r="K161" s="783" t="s">
        <v>268</v>
      </c>
      <c r="L161" s="783" t="s">
        <v>1039</v>
      </c>
      <c r="M161" s="783" t="s">
        <v>299</v>
      </c>
      <c r="N161" s="784">
        <v>2</v>
      </c>
      <c r="P161" s="783" t="s">
        <v>994</v>
      </c>
      <c r="Q161" s="783" t="s">
        <v>263</v>
      </c>
      <c r="R161" s="784">
        <v>9331</v>
      </c>
      <c r="U161" s="783" t="s">
        <v>927</v>
      </c>
      <c r="V161" s="784">
        <v>3</v>
      </c>
      <c r="W161" s="784">
        <v>7268</v>
      </c>
      <c r="Z161" s="783" t="s">
        <v>973</v>
      </c>
      <c r="AA161" s="783" t="s">
        <v>890</v>
      </c>
      <c r="AB161" s="784">
        <v>146763</v>
      </c>
    </row>
    <row r="162" spans="1:28" ht="15">
      <c r="A162" s="783" t="s">
        <v>924</v>
      </c>
      <c r="B162" s="783" t="s">
        <v>268</v>
      </c>
      <c r="C162" s="783" t="s">
        <v>263</v>
      </c>
      <c r="D162" s="783" t="s">
        <v>289</v>
      </c>
      <c r="E162" s="784">
        <v>426</v>
      </c>
      <c r="G162" s="783" t="s">
        <v>927</v>
      </c>
      <c r="H162" s="784">
        <v>4</v>
      </c>
      <c r="I162" s="784">
        <v>18898</v>
      </c>
      <c r="K162" s="783" t="s">
        <v>268</v>
      </c>
      <c r="L162" s="783" t="s">
        <v>1039</v>
      </c>
      <c r="M162" s="783" t="s">
        <v>267</v>
      </c>
      <c r="N162" s="784">
        <v>10</v>
      </c>
      <c r="P162" s="783" t="s">
        <v>995</v>
      </c>
      <c r="Q162" s="783" t="s">
        <v>262</v>
      </c>
      <c r="R162" s="784">
        <v>1465</v>
      </c>
      <c r="U162" s="783" t="s">
        <v>927</v>
      </c>
      <c r="V162" s="784">
        <v>4</v>
      </c>
      <c r="W162" s="784">
        <v>37355</v>
      </c>
      <c r="Z162" s="783" t="s">
        <v>974</v>
      </c>
      <c r="AA162" s="783" t="s">
        <v>889</v>
      </c>
      <c r="AB162" s="784">
        <v>899</v>
      </c>
    </row>
    <row r="163" spans="1:28" ht="15">
      <c r="A163" s="783" t="s">
        <v>924</v>
      </c>
      <c r="B163" s="783" t="s">
        <v>290</v>
      </c>
      <c r="C163" s="783" t="s">
        <v>262</v>
      </c>
      <c r="D163" s="783" t="s">
        <v>289</v>
      </c>
      <c r="E163" s="784">
        <v>9</v>
      </c>
      <c r="G163" s="783" t="s">
        <v>927</v>
      </c>
      <c r="H163" s="784">
        <v>5</v>
      </c>
      <c r="I163" s="784">
        <v>2504</v>
      </c>
      <c r="K163" s="783" t="s">
        <v>268</v>
      </c>
      <c r="L163" s="783" t="s">
        <v>1039</v>
      </c>
      <c r="M163" s="783" t="s">
        <v>527</v>
      </c>
      <c r="N163" s="784">
        <v>3349</v>
      </c>
      <c r="P163" s="783" t="s">
        <v>995</v>
      </c>
      <c r="Q163" s="783" t="s">
        <v>263</v>
      </c>
      <c r="R163" s="784">
        <v>1806</v>
      </c>
      <c r="U163" s="783" t="s">
        <v>927</v>
      </c>
      <c r="V163" s="784">
        <v>5</v>
      </c>
      <c r="W163" s="784">
        <v>5272</v>
      </c>
      <c r="Z163" s="783" t="s">
        <v>974</v>
      </c>
      <c r="AA163" s="783" t="s">
        <v>890</v>
      </c>
      <c r="AB163" s="784">
        <v>1587</v>
      </c>
    </row>
    <row r="164" spans="1:28" ht="15">
      <c r="A164" s="783" t="s">
        <v>924</v>
      </c>
      <c r="B164" s="783" t="s">
        <v>290</v>
      </c>
      <c r="C164" s="783" t="s">
        <v>263</v>
      </c>
      <c r="D164" s="783" t="s">
        <v>289</v>
      </c>
      <c r="E164" s="784">
        <v>8</v>
      </c>
      <c r="G164" s="783" t="s">
        <v>927</v>
      </c>
      <c r="H164" s="784">
        <v>6</v>
      </c>
      <c r="I164" s="784">
        <v>2334</v>
      </c>
      <c r="K164" s="783" t="s">
        <v>268</v>
      </c>
      <c r="L164" s="783" t="s">
        <v>1039</v>
      </c>
      <c r="M164" s="783" t="s">
        <v>528</v>
      </c>
      <c r="N164" s="784">
        <v>1997</v>
      </c>
      <c r="P164" s="783" t="s">
        <v>996</v>
      </c>
      <c r="Q164" s="783" t="s">
        <v>262</v>
      </c>
      <c r="R164" s="784">
        <v>1123</v>
      </c>
      <c r="U164" s="783" t="s">
        <v>927</v>
      </c>
      <c r="V164" s="784">
        <v>6</v>
      </c>
      <c r="W164" s="784">
        <v>4578</v>
      </c>
      <c r="Z164" s="783" t="s">
        <v>975</v>
      </c>
      <c r="AA164" s="783" t="s">
        <v>888</v>
      </c>
      <c r="AB164" s="784">
        <v>2</v>
      </c>
    </row>
    <row r="165" spans="1:28" ht="15">
      <c r="A165" s="783" t="s">
        <v>924</v>
      </c>
      <c r="B165" s="783" t="s">
        <v>291</v>
      </c>
      <c r="C165" s="783" t="s">
        <v>262</v>
      </c>
      <c r="D165" s="783" t="s">
        <v>288</v>
      </c>
      <c r="E165" s="784">
        <v>821</v>
      </c>
      <c r="G165" s="783" t="s">
        <v>927</v>
      </c>
      <c r="H165" s="784">
        <v>7</v>
      </c>
      <c r="I165" s="784">
        <v>2167</v>
      </c>
      <c r="K165" s="783" t="s">
        <v>268</v>
      </c>
      <c r="L165" s="783" t="s">
        <v>1039</v>
      </c>
      <c r="M165" s="783" t="s">
        <v>535</v>
      </c>
      <c r="N165" s="784">
        <v>6</v>
      </c>
      <c r="P165" s="783" t="s">
        <v>996</v>
      </c>
      <c r="Q165" s="783" t="s">
        <v>263</v>
      </c>
      <c r="R165" s="784">
        <v>1754</v>
      </c>
      <c r="U165" s="783" t="s">
        <v>927</v>
      </c>
      <c r="V165" s="784">
        <v>7</v>
      </c>
      <c r="W165" s="784">
        <v>3518</v>
      </c>
      <c r="Z165" s="783" t="s">
        <v>975</v>
      </c>
      <c r="AA165" s="783" t="s">
        <v>889</v>
      </c>
      <c r="AB165" s="784">
        <v>1541</v>
      </c>
    </row>
    <row r="166" spans="1:28" ht="15">
      <c r="A166" s="783" t="s">
        <v>924</v>
      </c>
      <c r="B166" s="783" t="s">
        <v>291</v>
      </c>
      <c r="C166" s="783" t="s">
        <v>262</v>
      </c>
      <c r="D166" s="783" t="s">
        <v>289</v>
      </c>
      <c r="E166" s="784">
        <v>324</v>
      </c>
      <c r="G166" s="783" t="s">
        <v>927</v>
      </c>
      <c r="H166" s="784">
        <v>8</v>
      </c>
      <c r="I166" s="784">
        <v>1739</v>
      </c>
      <c r="K166" s="783" t="s">
        <v>268</v>
      </c>
      <c r="L166" s="783" t="s">
        <v>1039</v>
      </c>
      <c r="M166" s="783" t="s">
        <v>529</v>
      </c>
      <c r="N166" s="784">
        <v>41</v>
      </c>
      <c r="P166" s="783" t="s">
        <v>997</v>
      </c>
      <c r="Q166" s="783" t="s">
        <v>262</v>
      </c>
      <c r="R166" s="784">
        <v>1645</v>
      </c>
      <c r="U166" s="783" t="s">
        <v>927</v>
      </c>
      <c r="V166" s="784">
        <v>8</v>
      </c>
      <c r="W166" s="784">
        <v>2171</v>
      </c>
      <c r="Z166" s="783" t="s">
        <v>975</v>
      </c>
      <c r="AA166" s="783" t="s">
        <v>890</v>
      </c>
      <c r="AB166" s="784">
        <v>1738</v>
      </c>
    </row>
    <row r="167" spans="1:28" ht="15">
      <c r="A167" s="783" t="s">
        <v>924</v>
      </c>
      <c r="B167" s="783" t="s">
        <v>291</v>
      </c>
      <c r="C167" s="783" t="s">
        <v>263</v>
      </c>
      <c r="D167" s="783" t="s">
        <v>288</v>
      </c>
      <c r="E167" s="784">
        <v>828</v>
      </c>
      <c r="G167" s="783" t="s">
        <v>927</v>
      </c>
      <c r="H167" s="784">
        <v>9</v>
      </c>
      <c r="I167" s="784">
        <v>1361</v>
      </c>
      <c r="K167" s="783" t="s">
        <v>268</v>
      </c>
      <c r="L167" s="783" t="s">
        <v>1039</v>
      </c>
      <c r="M167" s="783" t="s">
        <v>268</v>
      </c>
      <c r="N167" s="784">
        <v>10</v>
      </c>
      <c r="P167" s="783" t="s">
        <v>997</v>
      </c>
      <c r="Q167" s="783" t="s">
        <v>263</v>
      </c>
      <c r="R167" s="784">
        <v>2530</v>
      </c>
      <c r="U167" s="783" t="s">
        <v>927</v>
      </c>
      <c r="V167" s="784">
        <v>9</v>
      </c>
      <c r="W167" s="784">
        <v>1155</v>
      </c>
      <c r="Z167" s="783" t="s">
        <v>976</v>
      </c>
      <c r="AA167" s="783" t="s">
        <v>888</v>
      </c>
      <c r="AB167" s="784">
        <v>2</v>
      </c>
    </row>
    <row r="168" spans="1:28" ht="15">
      <c r="A168" s="783" t="s">
        <v>924</v>
      </c>
      <c r="B168" s="783" t="s">
        <v>291</v>
      </c>
      <c r="C168" s="783" t="s">
        <v>263</v>
      </c>
      <c r="D168" s="783" t="s">
        <v>289</v>
      </c>
      <c r="E168" s="784">
        <v>322</v>
      </c>
      <c r="G168" s="783" t="s">
        <v>927</v>
      </c>
      <c r="H168" s="784">
        <v>10</v>
      </c>
      <c r="I168" s="784">
        <v>905</v>
      </c>
      <c r="K168" s="783" t="s">
        <v>268</v>
      </c>
      <c r="L168" s="783" t="s">
        <v>1039</v>
      </c>
      <c r="M168" s="783" t="s">
        <v>538</v>
      </c>
      <c r="N168" s="784">
        <v>4</v>
      </c>
      <c r="P168" s="783" t="s">
        <v>998</v>
      </c>
      <c r="Q168" s="783" t="s">
        <v>262</v>
      </c>
      <c r="R168" s="784">
        <v>3202</v>
      </c>
      <c r="U168" s="783" t="s">
        <v>927</v>
      </c>
      <c r="V168" s="784">
        <v>10</v>
      </c>
      <c r="W168" s="784">
        <v>676</v>
      </c>
      <c r="Z168" s="783" t="s">
        <v>976</v>
      </c>
      <c r="AA168" s="783" t="s">
        <v>889</v>
      </c>
      <c r="AB168" s="784">
        <v>1697</v>
      </c>
    </row>
    <row r="169" spans="1:28" ht="15">
      <c r="A169" s="783" t="s">
        <v>925</v>
      </c>
      <c r="B169" s="783" t="s">
        <v>267</v>
      </c>
      <c r="C169" s="783" t="s">
        <v>263</v>
      </c>
      <c r="D169" s="783" t="s">
        <v>288</v>
      </c>
      <c r="E169" s="784">
        <v>1</v>
      </c>
      <c r="G169" s="783" t="s">
        <v>927</v>
      </c>
      <c r="H169" s="784">
        <v>11</v>
      </c>
      <c r="I169" s="784">
        <v>799</v>
      </c>
      <c r="K169" s="783" t="s">
        <v>268</v>
      </c>
      <c r="L169" s="783" t="s">
        <v>1039</v>
      </c>
      <c r="M169" s="783" t="s">
        <v>1096</v>
      </c>
      <c r="N169" s="784">
        <v>1</v>
      </c>
      <c r="P169" s="783" t="s">
        <v>998</v>
      </c>
      <c r="Q169" s="783" t="s">
        <v>263</v>
      </c>
      <c r="R169" s="784">
        <v>3391</v>
      </c>
      <c r="U169" s="783" t="s">
        <v>927</v>
      </c>
      <c r="V169" s="784">
        <v>11</v>
      </c>
      <c r="W169" s="784">
        <v>460</v>
      </c>
      <c r="Z169" s="783" t="s">
        <v>976</v>
      </c>
      <c r="AA169" s="783" t="s">
        <v>890</v>
      </c>
      <c r="AB169" s="784">
        <v>1876</v>
      </c>
    </row>
    <row r="170" spans="1:28" ht="15">
      <c r="A170" s="783" t="s">
        <v>925</v>
      </c>
      <c r="B170" s="783" t="s">
        <v>267</v>
      </c>
      <c r="C170" s="783" t="s">
        <v>262</v>
      </c>
      <c r="D170" s="783" t="s">
        <v>288</v>
      </c>
      <c r="E170" s="784">
        <v>3116</v>
      </c>
      <c r="G170" s="783" t="s">
        <v>927</v>
      </c>
      <c r="H170" s="784">
        <v>12</v>
      </c>
      <c r="I170" s="784">
        <v>1015</v>
      </c>
      <c r="K170" s="783" t="s">
        <v>268</v>
      </c>
      <c r="L170" s="783" t="s">
        <v>1039</v>
      </c>
      <c r="M170" s="783" t="s">
        <v>290</v>
      </c>
      <c r="N170" s="784">
        <v>4</v>
      </c>
      <c r="P170" s="783" t="s">
        <v>999</v>
      </c>
      <c r="Q170" s="783" t="s">
        <v>262</v>
      </c>
      <c r="R170" s="784">
        <v>68972</v>
      </c>
      <c r="U170" s="783" t="s">
        <v>927</v>
      </c>
      <c r="V170" s="784">
        <v>12</v>
      </c>
      <c r="W170" s="784">
        <v>363</v>
      </c>
      <c r="Z170" s="783" t="s">
        <v>977</v>
      </c>
      <c r="AA170" s="783" t="s">
        <v>888</v>
      </c>
      <c r="AB170" s="784">
        <v>138</v>
      </c>
    </row>
    <row r="171" spans="1:28" ht="15">
      <c r="A171" s="783" t="s">
        <v>925</v>
      </c>
      <c r="B171" s="783" t="s">
        <v>267</v>
      </c>
      <c r="C171" s="783" t="s">
        <v>262</v>
      </c>
      <c r="D171" s="783" t="s">
        <v>289</v>
      </c>
      <c r="E171" s="784">
        <v>3388</v>
      </c>
      <c r="G171" s="783" t="s">
        <v>928</v>
      </c>
      <c r="H171" s="784">
        <v>0</v>
      </c>
      <c r="I171" s="784">
        <v>259</v>
      </c>
      <c r="K171" s="783" t="s">
        <v>268</v>
      </c>
      <c r="L171" s="783" t="s">
        <v>1039</v>
      </c>
      <c r="M171" s="783" t="s">
        <v>302</v>
      </c>
      <c r="N171" s="784">
        <v>9</v>
      </c>
      <c r="P171" s="783" t="s">
        <v>999</v>
      </c>
      <c r="Q171" s="783" t="s">
        <v>263</v>
      </c>
      <c r="R171" s="784">
        <v>67656</v>
      </c>
      <c r="U171" s="783" t="s">
        <v>928</v>
      </c>
      <c r="V171" s="784">
        <v>0</v>
      </c>
      <c r="W171" s="784">
        <v>43</v>
      </c>
      <c r="Z171" s="783" t="s">
        <v>977</v>
      </c>
      <c r="AA171" s="783" t="s">
        <v>889</v>
      </c>
      <c r="AB171" s="784">
        <v>24931</v>
      </c>
    </row>
    <row r="172" spans="1:28" ht="15">
      <c r="A172" s="783" t="s">
        <v>925</v>
      </c>
      <c r="B172" s="783" t="s">
        <v>267</v>
      </c>
      <c r="C172" s="783" t="s">
        <v>263</v>
      </c>
      <c r="D172" s="783" t="s">
        <v>288</v>
      </c>
      <c r="E172" s="784">
        <v>3365</v>
      </c>
      <c r="G172" s="783" t="s">
        <v>928</v>
      </c>
      <c r="H172" s="784">
        <v>1</v>
      </c>
      <c r="I172" s="784">
        <v>1776</v>
      </c>
      <c r="K172" s="783" t="s">
        <v>268</v>
      </c>
      <c r="L172" s="783" t="s">
        <v>1039</v>
      </c>
      <c r="M172" s="783" t="s">
        <v>299</v>
      </c>
      <c r="N172" s="784">
        <v>16695</v>
      </c>
      <c r="P172" s="783" t="s">
        <v>1000</v>
      </c>
      <c r="Q172" s="783" t="s">
        <v>262</v>
      </c>
      <c r="R172" s="784">
        <v>371</v>
      </c>
      <c r="U172" s="783" t="s">
        <v>928</v>
      </c>
      <c r="V172" s="784">
        <v>1</v>
      </c>
      <c r="W172" s="784">
        <v>172</v>
      </c>
      <c r="Z172" s="783" t="s">
        <v>977</v>
      </c>
      <c r="AA172" s="783" t="s">
        <v>890</v>
      </c>
      <c r="AB172" s="784">
        <v>29590</v>
      </c>
    </row>
    <row r="173" spans="1:28" ht="15">
      <c r="A173" s="783" t="s">
        <v>925</v>
      </c>
      <c r="B173" s="783" t="s">
        <v>267</v>
      </c>
      <c r="C173" s="783" t="s">
        <v>263</v>
      </c>
      <c r="D173" s="783" t="s">
        <v>289</v>
      </c>
      <c r="E173" s="784">
        <v>3279</v>
      </c>
      <c r="G173" s="783" t="s">
        <v>928</v>
      </c>
      <c r="H173" s="784">
        <v>2</v>
      </c>
      <c r="I173" s="784">
        <v>5840</v>
      </c>
      <c r="K173" s="783" t="s">
        <v>268</v>
      </c>
      <c r="L173" s="783" t="s">
        <v>1039</v>
      </c>
      <c r="M173" s="783" t="s">
        <v>300</v>
      </c>
      <c r="N173" s="784">
        <v>3</v>
      </c>
      <c r="P173" s="783" t="s">
        <v>1000</v>
      </c>
      <c r="Q173" s="783" t="s">
        <v>263</v>
      </c>
      <c r="R173" s="784">
        <v>415</v>
      </c>
      <c r="U173" s="783" t="s">
        <v>928</v>
      </c>
      <c r="V173" s="784">
        <v>2</v>
      </c>
      <c r="W173" s="784">
        <v>607</v>
      </c>
      <c r="Z173" s="783" t="s">
        <v>978</v>
      </c>
      <c r="AA173" s="783" t="s">
        <v>888</v>
      </c>
      <c r="AB173" s="784">
        <v>7</v>
      </c>
    </row>
    <row r="174" spans="1:28" ht="15">
      <c r="A174" s="783" t="s">
        <v>925</v>
      </c>
      <c r="B174" s="783" t="s">
        <v>268</v>
      </c>
      <c r="C174" s="783" t="s">
        <v>262</v>
      </c>
      <c r="D174" s="783" t="s">
        <v>288</v>
      </c>
      <c r="E174" s="784">
        <v>514</v>
      </c>
      <c r="G174" s="783" t="s">
        <v>928</v>
      </c>
      <c r="H174" s="784">
        <v>3</v>
      </c>
      <c r="I174" s="784">
        <v>2717</v>
      </c>
      <c r="K174" s="783" t="s">
        <v>268</v>
      </c>
      <c r="L174" s="783" t="s">
        <v>1039</v>
      </c>
      <c r="M174" s="783" t="s">
        <v>301</v>
      </c>
      <c r="N174" s="784">
        <v>291</v>
      </c>
      <c r="P174" s="783" t="s">
        <v>1001</v>
      </c>
      <c r="Q174" s="783" t="s">
        <v>262</v>
      </c>
      <c r="R174" s="784">
        <v>27685</v>
      </c>
      <c r="U174" s="783" t="s">
        <v>928</v>
      </c>
      <c r="V174" s="784">
        <v>3</v>
      </c>
      <c r="W174" s="784">
        <v>254</v>
      </c>
      <c r="Z174" s="783" t="s">
        <v>978</v>
      </c>
      <c r="AA174" s="783" t="s">
        <v>889</v>
      </c>
      <c r="AB174" s="784">
        <v>2898</v>
      </c>
    </row>
    <row r="175" spans="1:28" ht="15">
      <c r="A175" s="783" t="s">
        <v>925</v>
      </c>
      <c r="B175" s="783" t="s">
        <v>268</v>
      </c>
      <c r="C175" s="783" t="s">
        <v>262</v>
      </c>
      <c r="D175" s="783" t="s">
        <v>289</v>
      </c>
      <c r="E175" s="784">
        <v>1119</v>
      </c>
      <c r="G175" s="783" t="s">
        <v>928</v>
      </c>
      <c r="H175" s="784">
        <v>4</v>
      </c>
      <c r="I175" s="784">
        <v>9042</v>
      </c>
      <c r="K175" s="783" t="s">
        <v>268</v>
      </c>
      <c r="L175" s="783" t="s">
        <v>1039</v>
      </c>
      <c r="M175" s="783" t="s">
        <v>269</v>
      </c>
      <c r="N175" s="784">
        <v>21</v>
      </c>
      <c r="P175" s="783" t="s">
        <v>1001</v>
      </c>
      <c r="Q175" s="783" t="s">
        <v>263</v>
      </c>
      <c r="R175" s="784">
        <v>24236</v>
      </c>
      <c r="U175" s="783" t="s">
        <v>928</v>
      </c>
      <c r="V175" s="784">
        <v>4</v>
      </c>
      <c r="W175" s="784">
        <v>1543</v>
      </c>
      <c r="Z175" s="783" t="s">
        <v>978</v>
      </c>
      <c r="AA175" s="783" t="s">
        <v>890</v>
      </c>
      <c r="AB175" s="784">
        <v>5159</v>
      </c>
    </row>
    <row r="176" spans="1:28" ht="15">
      <c r="A176" s="783" t="s">
        <v>925</v>
      </c>
      <c r="B176" s="783" t="s">
        <v>268</v>
      </c>
      <c r="C176" s="783" t="s">
        <v>263</v>
      </c>
      <c r="D176" s="783" t="s">
        <v>288</v>
      </c>
      <c r="E176" s="784">
        <v>583</v>
      </c>
      <c r="G176" s="783" t="s">
        <v>928</v>
      </c>
      <c r="H176" s="784">
        <v>5</v>
      </c>
      <c r="I176" s="784">
        <v>1371</v>
      </c>
      <c r="K176" s="783" t="s">
        <v>268</v>
      </c>
      <c r="L176" s="783" t="s">
        <v>1039</v>
      </c>
      <c r="M176" s="783" t="s">
        <v>270</v>
      </c>
      <c r="N176" s="784">
        <v>512</v>
      </c>
      <c r="P176" s="783" t="s">
        <v>1002</v>
      </c>
      <c r="Q176" s="783" t="s">
        <v>262</v>
      </c>
      <c r="R176" s="784">
        <v>974</v>
      </c>
      <c r="U176" s="783" t="s">
        <v>928</v>
      </c>
      <c r="V176" s="784">
        <v>5</v>
      </c>
      <c r="W176" s="784">
        <v>240</v>
      </c>
      <c r="Z176" s="783" t="s">
        <v>979</v>
      </c>
      <c r="AA176" s="783" t="s">
        <v>888</v>
      </c>
      <c r="AB176" s="784">
        <v>2</v>
      </c>
    </row>
    <row r="177" spans="1:28" ht="15">
      <c r="A177" s="783" t="s">
        <v>925</v>
      </c>
      <c r="B177" s="783" t="s">
        <v>268</v>
      </c>
      <c r="C177" s="783" t="s">
        <v>263</v>
      </c>
      <c r="D177" s="783" t="s">
        <v>289</v>
      </c>
      <c r="E177" s="784">
        <v>967</v>
      </c>
      <c r="G177" s="783" t="s">
        <v>928</v>
      </c>
      <c r="H177" s="784">
        <v>6</v>
      </c>
      <c r="I177" s="784">
        <v>1227</v>
      </c>
      <c r="K177" s="783" t="s">
        <v>290</v>
      </c>
      <c r="L177" s="783" t="s">
        <v>927</v>
      </c>
      <c r="M177" s="783" t="s">
        <v>267</v>
      </c>
      <c r="N177" s="784">
        <v>26</v>
      </c>
      <c r="P177" s="783" t="s">
        <v>1002</v>
      </c>
      <c r="Q177" s="783" t="s">
        <v>263</v>
      </c>
      <c r="R177" s="784">
        <v>1029</v>
      </c>
      <c r="U177" s="783" t="s">
        <v>928</v>
      </c>
      <c r="V177" s="784">
        <v>6</v>
      </c>
      <c r="W177" s="784">
        <v>207</v>
      </c>
      <c r="Z177" s="783" t="s">
        <v>979</v>
      </c>
      <c r="AA177" s="783" t="s">
        <v>889</v>
      </c>
      <c r="AB177" s="784">
        <v>1467</v>
      </c>
    </row>
    <row r="178" spans="1:28" ht="15">
      <c r="A178" s="783" t="s">
        <v>925</v>
      </c>
      <c r="B178" s="783" t="s">
        <v>290</v>
      </c>
      <c r="C178" s="783" t="s">
        <v>262</v>
      </c>
      <c r="D178" s="783" t="s">
        <v>288</v>
      </c>
      <c r="E178" s="784">
        <v>6</v>
      </c>
      <c r="G178" s="783" t="s">
        <v>928</v>
      </c>
      <c r="H178" s="784">
        <v>7</v>
      </c>
      <c r="I178" s="784">
        <v>1065</v>
      </c>
      <c r="K178" s="783" t="s">
        <v>290</v>
      </c>
      <c r="L178" s="783" t="s">
        <v>927</v>
      </c>
      <c r="M178" s="783" t="s">
        <v>533</v>
      </c>
      <c r="N178" s="784">
        <v>4</v>
      </c>
      <c r="P178" s="783" t="s">
        <v>1003</v>
      </c>
      <c r="Q178" s="783" t="s">
        <v>262</v>
      </c>
      <c r="R178" s="784">
        <v>610</v>
      </c>
      <c r="U178" s="783" t="s">
        <v>928</v>
      </c>
      <c r="V178" s="784">
        <v>7</v>
      </c>
      <c r="W178" s="784">
        <v>135</v>
      </c>
      <c r="Z178" s="783" t="s">
        <v>979</v>
      </c>
      <c r="AA178" s="783" t="s">
        <v>890</v>
      </c>
      <c r="AB178" s="784">
        <v>1863</v>
      </c>
    </row>
    <row r="179" spans="1:28" ht="15">
      <c r="A179" s="783" t="s">
        <v>925</v>
      </c>
      <c r="B179" s="783" t="s">
        <v>290</v>
      </c>
      <c r="C179" s="783" t="s">
        <v>262</v>
      </c>
      <c r="D179" s="783" t="s">
        <v>289</v>
      </c>
      <c r="E179" s="784">
        <v>22</v>
      </c>
      <c r="G179" s="783" t="s">
        <v>928</v>
      </c>
      <c r="H179" s="784">
        <v>8</v>
      </c>
      <c r="I179" s="784">
        <v>837</v>
      </c>
      <c r="K179" s="783" t="s">
        <v>290</v>
      </c>
      <c r="L179" s="783" t="s">
        <v>927</v>
      </c>
      <c r="M179" s="783" t="s">
        <v>539</v>
      </c>
      <c r="N179" s="784">
        <v>1</v>
      </c>
      <c r="P179" s="783" t="s">
        <v>1003</v>
      </c>
      <c r="Q179" s="783" t="s">
        <v>263</v>
      </c>
      <c r="R179" s="784">
        <v>723</v>
      </c>
      <c r="U179" s="783" t="s">
        <v>928</v>
      </c>
      <c r="V179" s="784">
        <v>8</v>
      </c>
      <c r="W179" s="784">
        <v>101</v>
      </c>
      <c r="Z179" s="783" t="s">
        <v>980</v>
      </c>
      <c r="AA179" s="783" t="s">
        <v>888</v>
      </c>
      <c r="AB179" s="784">
        <v>12</v>
      </c>
    </row>
    <row r="180" spans="1:28" ht="15">
      <c r="A180" s="783" t="s">
        <v>925</v>
      </c>
      <c r="B180" s="783" t="s">
        <v>290</v>
      </c>
      <c r="C180" s="783" t="s">
        <v>263</v>
      </c>
      <c r="D180" s="783" t="s">
        <v>288</v>
      </c>
      <c r="E180" s="784">
        <v>2</v>
      </c>
      <c r="G180" s="783" t="s">
        <v>928</v>
      </c>
      <c r="H180" s="784">
        <v>9</v>
      </c>
      <c r="I180" s="784">
        <v>676</v>
      </c>
      <c r="K180" s="783" t="s">
        <v>290</v>
      </c>
      <c r="L180" s="783" t="s">
        <v>927</v>
      </c>
      <c r="M180" s="783" t="s">
        <v>530</v>
      </c>
      <c r="N180" s="784">
        <v>8</v>
      </c>
      <c r="P180" s="783" t="s">
        <v>1004</v>
      </c>
      <c r="Q180" s="783" t="s">
        <v>262</v>
      </c>
      <c r="R180" s="784">
        <v>1205</v>
      </c>
      <c r="U180" s="783" t="s">
        <v>928</v>
      </c>
      <c r="V180" s="784">
        <v>9</v>
      </c>
      <c r="W180" s="784">
        <v>79</v>
      </c>
      <c r="Z180" s="783" t="s">
        <v>980</v>
      </c>
      <c r="AA180" s="783" t="s">
        <v>889</v>
      </c>
      <c r="AB180" s="784">
        <v>5188</v>
      </c>
    </row>
    <row r="181" spans="1:28" ht="15">
      <c r="A181" s="783" t="s">
        <v>925</v>
      </c>
      <c r="B181" s="783" t="s">
        <v>290</v>
      </c>
      <c r="C181" s="783" t="s">
        <v>263</v>
      </c>
      <c r="D181" s="783" t="s">
        <v>289</v>
      </c>
      <c r="E181" s="784">
        <v>14</v>
      </c>
      <c r="G181" s="783" t="s">
        <v>928</v>
      </c>
      <c r="H181" s="784">
        <v>10</v>
      </c>
      <c r="I181" s="784">
        <v>539</v>
      </c>
      <c r="K181" s="783" t="s">
        <v>290</v>
      </c>
      <c r="L181" s="783" t="s">
        <v>927</v>
      </c>
      <c r="M181" s="783" t="s">
        <v>531</v>
      </c>
      <c r="N181" s="784">
        <v>211</v>
      </c>
      <c r="P181" s="783" t="s">
        <v>1004</v>
      </c>
      <c r="Q181" s="783" t="s">
        <v>263</v>
      </c>
      <c r="R181" s="784">
        <v>1313</v>
      </c>
      <c r="U181" s="783" t="s">
        <v>928</v>
      </c>
      <c r="V181" s="784">
        <v>10</v>
      </c>
      <c r="W181" s="784">
        <v>42</v>
      </c>
      <c r="Z181" s="783" t="s">
        <v>980</v>
      </c>
      <c r="AA181" s="783" t="s">
        <v>890</v>
      </c>
      <c r="AB181" s="784">
        <v>4576</v>
      </c>
    </row>
    <row r="182" spans="1:28" ht="15">
      <c r="A182" s="783" t="s">
        <v>925</v>
      </c>
      <c r="B182" s="783" t="s">
        <v>291</v>
      </c>
      <c r="C182" s="783" t="s">
        <v>262</v>
      </c>
      <c r="D182" s="783" t="s">
        <v>288</v>
      </c>
      <c r="E182" s="784">
        <v>92</v>
      </c>
      <c r="G182" s="783" t="s">
        <v>928</v>
      </c>
      <c r="H182" s="784">
        <v>11</v>
      </c>
      <c r="I182" s="784">
        <v>402</v>
      </c>
      <c r="K182" s="783" t="s">
        <v>290</v>
      </c>
      <c r="L182" s="783" t="s">
        <v>927</v>
      </c>
      <c r="M182" s="783" t="s">
        <v>527</v>
      </c>
      <c r="N182" s="784">
        <v>4259</v>
      </c>
      <c r="P182" s="783" t="s">
        <v>1005</v>
      </c>
      <c r="Q182" s="783" t="s">
        <v>262</v>
      </c>
      <c r="R182" s="784">
        <v>233</v>
      </c>
      <c r="U182" s="783" t="s">
        <v>928</v>
      </c>
      <c r="V182" s="784">
        <v>11</v>
      </c>
      <c r="W182" s="784">
        <v>26</v>
      </c>
      <c r="Z182" s="783" t="s">
        <v>981</v>
      </c>
      <c r="AA182" s="783" t="s">
        <v>888</v>
      </c>
      <c r="AB182" s="784">
        <v>3</v>
      </c>
    </row>
    <row r="183" spans="1:28" ht="15">
      <c r="A183" s="783" t="s">
        <v>925</v>
      </c>
      <c r="B183" s="783" t="s">
        <v>291</v>
      </c>
      <c r="C183" s="783" t="s">
        <v>262</v>
      </c>
      <c r="D183" s="783" t="s">
        <v>289</v>
      </c>
      <c r="E183" s="784">
        <v>274</v>
      </c>
      <c r="G183" s="783" t="s">
        <v>928</v>
      </c>
      <c r="H183" s="784">
        <v>12</v>
      </c>
      <c r="I183" s="784">
        <v>628</v>
      </c>
      <c r="K183" s="783" t="s">
        <v>290</v>
      </c>
      <c r="L183" s="783" t="s">
        <v>927</v>
      </c>
      <c r="M183" s="783" t="s">
        <v>532</v>
      </c>
      <c r="N183" s="784">
        <v>6</v>
      </c>
      <c r="P183" s="783" t="s">
        <v>1005</v>
      </c>
      <c r="Q183" s="783" t="s">
        <v>263</v>
      </c>
      <c r="R183" s="784">
        <v>237</v>
      </c>
      <c r="U183" s="783" t="s">
        <v>928</v>
      </c>
      <c r="V183" s="784">
        <v>12</v>
      </c>
      <c r="W183" s="784">
        <v>33</v>
      </c>
      <c r="Z183" s="783" t="s">
        <v>981</v>
      </c>
      <c r="AA183" s="783" t="s">
        <v>889</v>
      </c>
      <c r="AB183" s="784">
        <v>548</v>
      </c>
    </row>
    <row r="184" spans="1:28" ht="15">
      <c r="A184" s="783" t="s">
        <v>925</v>
      </c>
      <c r="B184" s="783" t="s">
        <v>291</v>
      </c>
      <c r="C184" s="783" t="s">
        <v>263</v>
      </c>
      <c r="D184" s="783" t="s">
        <v>288</v>
      </c>
      <c r="E184" s="784">
        <v>70</v>
      </c>
      <c r="G184" s="783" t="s">
        <v>929</v>
      </c>
      <c r="H184" s="784">
        <v>0</v>
      </c>
      <c r="I184" s="784">
        <v>78</v>
      </c>
      <c r="K184" s="783" t="s">
        <v>290</v>
      </c>
      <c r="L184" s="783" t="s">
        <v>927</v>
      </c>
      <c r="M184" s="783" t="s">
        <v>528</v>
      </c>
      <c r="N184" s="784">
        <v>915</v>
      </c>
      <c r="P184" s="783" t="s">
        <v>1006</v>
      </c>
      <c r="Q184" s="783" t="s">
        <v>262</v>
      </c>
      <c r="R184" s="784">
        <v>2146</v>
      </c>
      <c r="U184" s="783" t="s">
        <v>929</v>
      </c>
      <c r="V184" s="784">
        <v>0</v>
      </c>
      <c r="W184" s="784">
        <v>3</v>
      </c>
      <c r="Z184" s="783" t="s">
        <v>981</v>
      </c>
      <c r="AA184" s="783" t="s">
        <v>890</v>
      </c>
      <c r="AB184" s="784">
        <v>634</v>
      </c>
    </row>
    <row r="185" spans="1:28" ht="15">
      <c r="A185" s="783" t="s">
        <v>925</v>
      </c>
      <c r="B185" s="783" t="s">
        <v>291</v>
      </c>
      <c r="C185" s="783" t="s">
        <v>263</v>
      </c>
      <c r="D185" s="783" t="s">
        <v>289</v>
      </c>
      <c r="E185" s="784">
        <v>261</v>
      </c>
      <c r="G185" s="783" t="s">
        <v>929</v>
      </c>
      <c r="H185" s="784">
        <v>1</v>
      </c>
      <c r="I185" s="784">
        <v>397</v>
      </c>
      <c r="K185" s="783" t="s">
        <v>290</v>
      </c>
      <c r="L185" s="783" t="s">
        <v>927</v>
      </c>
      <c r="M185" s="783" t="s">
        <v>535</v>
      </c>
      <c r="N185" s="784">
        <v>14</v>
      </c>
      <c r="P185" s="783" t="s">
        <v>1006</v>
      </c>
      <c r="Q185" s="783" t="s">
        <v>263</v>
      </c>
      <c r="R185" s="784">
        <v>2307</v>
      </c>
      <c r="U185" s="783" t="s">
        <v>929</v>
      </c>
      <c r="V185" s="784">
        <v>1</v>
      </c>
      <c r="W185" s="784">
        <v>30</v>
      </c>
      <c r="Z185" s="783" t="s">
        <v>982</v>
      </c>
      <c r="AA185" s="783" t="s">
        <v>888</v>
      </c>
      <c r="AB185" s="784">
        <v>1</v>
      </c>
    </row>
    <row r="186" spans="1:28" ht="15">
      <c r="A186" s="783" t="s">
        <v>926</v>
      </c>
      <c r="B186" s="783" t="s">
        <v>267</v>
      </c>
      <c r="C186" s="783" t="s">
        <v>262</v>
      </c>
      <c r="D186" s="783" t="s">
        <v>288</v>
      </c>
      <c r="E186" s="784">
        <v>1284</v>
      </c>
      <c r="G186" s="783" t="s">
        <v>929</v>
      </c>
      <c r="H186" s="784">
        <v>2</v>
      </c>
      <c r="I186" s="784">
        <v>1275</v>
      </c>
      <c r="K186" s="783" t="s">
        <v>290</v>
      </c>
      <c r="L186" s="783" t="s">
        <v>927</v>
      </c>
      <c r="M186" s="783" t="s">
        <v>529</v>
      </c>
      <c r="N186" s="784">
        <v>274</v>
      </c>
      <c r="P186" s="783" t="s">
        <v>1007</v>
      </c>
      <c r="Q186" s="783" t="s">
        <v>262</v>
      </c>
      <c r="R186" s="784">
        <v>475</v>
      </c>
      <c r="U186" s="783" t="s">
        <v>929</v>
      </c>
      <c r="V186" s="784">
        <v>2</v>
      </c>
      <c r="W186" s="784">
        <v>84</v>
      </c>
      <c r="Z186" s="783" t="s">
        <v>982</v>
      </c>
      <c r="AA186" s="783" t="s">
        <v>889</v>
      </c>
      <c r="AB186" s="784">
        <v>799</v>
      </c>
    </row>
    <row r="187" spans="1:28" ht="15">
      <c r="A187" s="783" t="s">
        <v>926</v>
      </c>
      <c r="B187" s="783" t="s">
        <v>267</v>
      </c>
      <c r="C187" s="783" t="s">
        <v>262</v>
      </c>
      <c r="D187" s="783" t="s">
        <v>289</v>
      </c>
      <c r="E187" s="784">
        <v>331</v>
      </c>
      <c r="G187" s="783" t="s">
        <v>929</v>
      </c>
      <c r="H187" s="784">
        <v>3</v>
      </c>
      <c r="I187" s="784">
        <v>700</v>
      </c>
      <c r="K187" s="783" t="s">
        <v>290</v>
      </c>
      <c r="L187" s="783" t="s">
        <v>927</v>
      </c>
      <c r="M187" s="783" t="s">
        <v>268</v>
      </c>
      <c r="N187" s="784">
        <v>118</v>
      </c>
      <c r="P187" s="783" t="s">
        <v>1007</v>
      </c>
      <c r="Q187" s="783" t="s">
        <v>263</v>
      </c>
      <c r="R187" s="784">
        <v>519</v>
      </c>
      <c r="U187" s="783" t="s">
        <v>929</v>
      </c>
      <c r="V187" s="784">
        <v>3</v>
      </c>
      <c r="W187" s="784">
        <v>32</v>
      </c>
      <c r="Z187" s="783" t="s">
        <v>982</v>
      </c>
      <c r="AA187" s="783" t="s">
        <v>890</v>
      </c>
      <c r="AB187" s="784">
        <v>971</v>
      </c>
    </row>
    <row r="188" spans="1:28" ht="15">
      <c r="A188" s="783" t="s">
        <v>926</v>
      </c>
      <c r="B188" s="783" t="s">
        <v>267</v>
      </c>
      <c r="C188" s="783" t="s">
        <v>263</v>
      </c>
      <c r="D188" s="783" t="s">
        <v>288</v>
      </c>
      <c r="E188" s="784">
        <v>1422</v>
      </c>
      <c r="G188" s="783" t="s">
        <v>929</v>
      </c>
      <c r="H188" s="784">
        <v>4</v>
      </c>
      <c r="I188" s="784">
        <v>2273</v>
      </c>
      <c r="K188" s="783" t="s">
        <v>290</v>
      </c>
      <c r="L188" s="783" t="s">
        <v>927</v>
      </c>
      <c r="M188" s="783" t="s">
        <v>538</v>
      </c>
      <c r="N188" s="784">
        <v>23</v>
      </c>
      <c r="P188" s="783" t="s">
        <v>1008</v>
      </c>
      <c r="Q188" s="783" t="s">
        <v>262</v>
      </c>
      <c r="R188" s="784">
        <v>433</v>
      </c>
      <c r="U188" s="783" t="s">
        <v>929</v>
      </c>
      <c r="V188" s="784">
        <v>4</v>
      </c>
      <c r="W188" s="784">
        <v>214</v>
      </c>
      <c r="Z188" s="783" t="s">
        <v>983</v>
      </c>
      <c r="AA188" s="783" t="s">
        <v>888</v>
      </c>
      <c r="AB188" s="784">
        <v>52</v>
      </c>
    </row>
    <row r="189" spans="1:28" ht="15">
      <c r="A189" s="783" t="s">
        <v>926</v>
      </c>
      <c r="B189" s="783" t="s">
        <v>267</v>
      </c>
      <c r="C189" s="783" t="s">
        <v>263</v>
      </c>
      <c r="D189" s="783" t="s">
        <v>289</v>
      </c>
      <c r="E189" s="784">
        <v>310</v>
      </c>
      <c r="G189" s="783" t="s">
        <v>929</v>
      </c>
      <c r="H189" s="784">
        <v>5</v>
      </c>
      <c r="I189" s="784">
        <v>355</v>
      </c>
      <c r="K189" s="783" t="s">
        <v>290</v>
      </c>
      <c r="L189" s="783" t="s">
        <v>927</v>
      </c>
      <c r="M189" s="783" t="s">
        <v>1096</v>
      </c>
      <c r="N189" s="784">
        <v>8</v>
      </c>
      <c r="P189" s="783" t="s">
        <v>1008</v>
      </c>
      <c r="Q189" s="783" t="s">
        <v>263</v>
      </c>
      <c r="R189" s="784">
        <v>474</v>
      </c>
      <c r="U189" s="783" t="s">
        <v>929</v>
      </c>
      <c r="V189" s="784">
        <v>5</v>
      </c>
      <c r="W189" s="784">
        <v>30</v>
      </c>
      <c r="Z189" s="783" t="s">
        <v>983</v>
      </c>
      <c r="AA189" s="783" t="s">
        <v>889</v>
      </c>
      <c r="AB189" s="784">
        <v>17054</v>
      </c>
    </row>
    <row r="190" spans="1:28" ht="15">
      <c r="A190" s="783" t="s">
        <v>926</v>
      </c>
      <c r="B190" s="783" t="s">
        <v>268</v>
      </c>
      <c r="C190" s="783" t="s">
        <v>262</v>
      </c>
      <c r="D190" s="783" t="s">
        <v>288</v>
      </c>
      <c r="E190" s="784">
        <v>293</v>
      </c>
      <c r="G190" s="783" t="s">
        <v>929</v>
      </c>
      <c r="H190" s="784">
        <v>6</v>
      </c>
      <c r="I190" s="784">
        <v>343</v>
      </c>
      <c r="K190" s="783" t="s">
        <v>290</v>
      </c>
      <c r="L190" s="783" t="s">
        <v>927</v>
      </c>
      <c r="M190" s="783" t="s">
        <v>290</v>
      </c>
      <c r="N190" s="784">
        <v>54</v>
      </c>
      <c r="P190" s="783" t="s">
        <v>1009</v>
      </c>
      <c r="Q190" s="783" t="s">
        <v>262</v>
      </c>
      <c r="R190" s="784">
        <v>1380</v>
      </c>
      <c r="U190" s="783" t="s">
        <v>929</v>
      </c>
      <c r="V190" s="784">
        <v>6</v>
      </c>
      <c r="W190" s="784">
        <v>26</v>
      </c>
      <c r="Z190" s="783" t="s">
        <v>983</v>
      </c>
      <c r="AA190" s="783" t="s">
        <v>890</v>
      </c>
      <c r="AB190" s="784">
        <v>16458</v>
      </c>
    </row>
    <row r="191" spans="1:28" ht="15">
      <c r="A191" s="783" t="s">
        <v>926</v>
      </c>
      <c r="B191" s="783" t="s">
        <v>268</v>
      </c>
      <c r="C191" s="783" t="s">
        <v>262</v>
      </c>
      <c r="D191" s="783" t="s">
        <v>289</v>
      </c>
      <c r="E191" s="784">
        <v>76</v>
      </c>
      <c r="G191" s="783" t="s">
        <v>929</v>
      </c>
      <c r="H191" s="784">
        <v>7</v>
      </c>
      <c r="I191" s="784">
        <v>318</v>
      </c>
      <c r="K191" s="783" t="s">
        <v>290</v>
      </c>
      <c r="L191" s="783" t="s">
        <v>927</v>
      </c>
      <c r="M191" s="783" t="s">
        <v>302</v>
      </c>
      <c r="N191" s="784">
        <v>31</v>
      </c>
      <c r="P191" s="783" t="s">
        <v>1009</v>
      </c>
      <c r="Q191" s="783" t="s">
        <v>263</v>
      </c>
      <c r="R191" s="784">
        <v>1735</v>
      </c>
      <c r="U191" s="783" t="s">
        <v>929</v>
      </c>
      <c r="V191" s="784">
        <v>7</v>
      </c>
      <c r="W191" s="784">
        <v>27</v>
      </c>
      <c r="Z191" s="783" t="s">
        <v>984</v>
      </c>
      <c r="AA191" s="783" t="s">
        <v>888</v>
      </c>
      <c r="AB191" s="784">
        <v>1</v>
      </c>
    </row>
    <row r="192" spans="1:28" ht="15">
      <c r="A192" s="783" t="s">
        <v>926</v>
      </c>
      <c r="B192" s="783" t="s">
        <v>268</v>
      </c>
      <c r="C192" s="783" t="s">
        <v>263</v>
      </c>
      <c r="D192" s="783" t="s">
        <v>288</v>
      </c>
      <c r="E192" s="784">
        <v>344</v>
      </c>
      <c r="G192" s="783" t="s">
        <v>929</v>
      </c>
      <c r="H192" s="784">
        <v>8</v>
      </c>
      <c r="I192" s="784">
        <v>295</v>
      </c>
      <c r="K192" s="783" t="s">
        <v>290</v>
      </c>
      <c r="L192" s="783" t="s">
        <v>927</v>
      </c>
      <c r="M192" s="783" t="s">
        <v>299</v>
      </c>
      <c r="N192" s="784">
        <v>37551</v>
      </c>
      <c r="P192" s="783" t="s">
        <v>1010</v>
      </c>
      <c r="Q192" s="783" t="s">
        <v>262</v>
      </c>
      <c r="R192" s="784">
        <v>6621</v>
      </c>
      <c r="U192" s="783" t="s">
        <v>929</v>
      </c>
      <c r="V192" s="784">
        <v>8</v>
      </c>
      <c r="W192" s="784">
        <v>12</v>
      </c>
      <c r="Z192" s="783" t="s">
        <v>984</v>
      </c>
      <c r="AA192" s="783" t="s">
        <v>889</v>
      </c>
      <c r="AB192" s="784">
        <v>405</v>
      </c>
    </row>
    <row r="193" spans="1:28" ht="15">
      <c r="A193" s="783" t="s">
        <v>926</v>
      </c>
      <c r="B193" s="783" t="s">
        <v>268</v>
      </c>
      <c r="C193" s="783" t="s">
        <v>263</v>
      </c>
      <c r="D193" s="783" t="s">
        <v>289</v>
      </c>
      <c r="E193" s="784">
        <v>73</v>
      </c>
      <c r="G193" s="783" t="s">
        <v>929</v>
      </c>
      <c r="H193" s="784">
        <v>9</v>
      </c>
      <c r="I193" s="784">
        <v>213</v>
      </c>
      <c r="K193" s="783" t="s">
        <v>290</v>
      </c>
      <c r="L193" s="783" t="s">
        <v>927</v>
      </c>
      <c r="M193" s="783" t="s">
        <v>300</v>
      </c>
      <c r="N193" s="784">
        <v>2</v>
      </c>
      <c r="P193" s="783" t="s">
        <v>1010</v>
      </c>
      <c r="Q193" s="783" t="s">
        <v>263</v>
      </c>
      <c r="R193" s="784">
        <v>7112</v>
      </c>
      <c r="U193" s="783" t="s">
        <v>929</v>
      </c>
      <c r="V193" s="784">
        <v>9</v>
      </c>
      <c r="W193" s="784">
        <v>11</v>
      </c>
      <c r="Z193" s="783" t="s">
        <v>984</v>
      </c>
      <c r="AA193" s="783" t="s">
        <v>890</v>
      </c>
      <c r="AB193" s="784">
        <v>405</v>
      </c>
    </row>
    <row r="194" spans="1:28" ht="15">
      <c r="A194" s="783" t="s">
        <v>926</v>
      </c>
      <c r="B194" s="783" t="s">
        <v>291</v>
      </c>
      <c r="C194" s="783" t="s">
        <v>262</v>
      </c>
      <c r="D194" s="783" t="s">
        <v>288</v>
      </c>
      <c r="E194" s="784">
        <v>538</v>
      </c>
      <c r="G194" s="783" t="s">
        <v>929</v>
      </c>
      <c r="H194" s="784">
        <v>10</v>
      </c>
      <c r="I194" s="784">
        <v>176</v>
      </c>
      <c r="K194" s="783" t="s">
        <v>290</v>
      </c>
      <c r="L194" s="783" t="s">
        <v>927</v>
      </c>
      <c r="M194" s="783" t="s">
        <v>301</v>
      </c>
      <c r="N194" s="784">
        <v>95</v>
      </c>
      <c r="P194" s="783" t="s">
        <v>1011</v>
      </c>
      <c r="Q194" s="783" t="s">
        <v>262</v>
      </c>
      <c r="R194" s="784">
        <v>1081</v>
      </c>
      <c r="U194" s="783" t="s">
        <v>929</v>
      </c>
      <c r="V194" s="784">
        <v>10</v>
      </c>
      <c r="W194" s="784">
        <v>9</v>
      </c>
      <c r="Z194" s="783" t="s">
        <v>985</v>
      </c>
      <c r="AA194" s="783" t="s">
        <v>889</v>
      </c>
      <c r="AB194" s="784">
        <v>63</v>
      </c>
    </row>
    <row r="195" spans="1:28" ht="15">
      <c r="A195" s="783" t="s">
        <v>926</v>
      </c>
      <c r="B195" s="783" t="s">
        <v>291</v>
      </c>
      <c r="C195" s="783" t="s">
        <v>262</v>
      </c>
      <c r="D195" s="783" t="s">
        <v>289</v>
      </c>
      <c r="E195" s="784">
        <v>141</v>
      </c>
      <c r="G195" s="783" t="s">
        <v>929</v>
      </c>
      <c r="H195" s="784">
        <v>11</v>
      </c>
      <c r="I195" s="784">
        <v>131</v>
      </c>
      <c r="K195" s="783" t="s">
        <v>290</v>
      </c>
      <c r="L195" s="783" t="s">
        <v>927</v>
      </c>
      <c r="M195" s="783" t="s">
        <v>269</v>
      </c>
      <c r="N195" s="784">
        <v>241</v>
      </c>
      <c r="P195" s="783" t="s">
        <v>1011</v>
      </c>
      <c r="Q195" s="783" t="s">
        <v>263</v>
      </c>
      <c r="R195" s="784">
        <v>1249</v>
      </c>
      <c r="U195" s="783" t="s">
        <v>929</v>
      </c>
      <c r="V195" s="784">
        <v>11</v>
      </c>
      <c r="W195" s="784">
        <v>6</v>
      </c>
      <c r="Z195" s="783" t="s">
        <v>985</v>
      </c>
      <c r="AA195" s="783" t="s">
        <v>890</v>
      </c>
      <c r="AB195" s="784">
        <v>126</v>
      </c>
    </row>
    <row r="196" spans="1:28" ht="15">
      <c r="A196" s="783" t="s">
        <v>926</v>
      </c>
      <c r="B196" s="783" t="s">
        <v>291</v>
      </c>
      <c r="C196" s="783" t="s">
        <v>263</v>
      </c>
      <c r="D196" s="783" t="s">
        <v>288</v>
      </c>
      <c r="E196" s="784">
        <v>532</v>
      </c>
      <c r="G196" s="783" t="s">
        <v>929</v>
      </c>
      <c r="H196" s="784">
        <v>12</v>
      </c>
      <c r="I196" s="784">
        <v>135</v>
      </c>
      <c r="K196" s="783" t="s">
        <v>290</v>
      </c>
      <c r="L196" s="783" t="s">
        <v>927</v>
      </c>
      <c r="M196" s="783" t="s">
        <v>270</v>
      </c>
      <c r="N196" s="784">
        <v>5869</v>
      </c>
      <c r="P196" s="783" t="s">
        <v>1012</v>
      </c>
      <c r="Q196" s="783" t="s">
        <v>262</v>
      </c>
      <c r="R196" s="784">
        <v>1469</v>
      </c>
      <c r="U196" s="783" t="s">
        <v>929</v>
      </c>
      <c r="V196" s="784">
        <v>12</v>
      </c>
      <c r="W196" s="784">
        <v>5</v>
      </c>
      <c r="Z196" s="783" t="s">
        <v>986</v>
      </c>
      <c r="AA196" s="783" t="s">
        <v>889</v>
      </c>
      <c r="AB196" s="784">
        <v>996</v>
      </c>
    </row>
    <row r="197" spans="1:28" ht="15">
      <c r="A197" s="783" t="s">
        <v>926</v>
      </c>
      <c r="B197" s="783" t="s">
        <v>291</v>
      </c>
      <c r="C197" s="783" t="s">
        <v>263</v>
      </c>
      <c r="D197" s="783" t="s">
        <v>289</v>
      </c>
      <c r="E197" s="784">
        <v>141</v>
      </c>
      <c r="G197" s="783" t="s">
        <v>930</v>
      </c>
      <c r="H197" s="784">
        <v>0</v>
      </c>
      <c r="I197" s="784">
        <v>18</v>
      </c>
      <c r="K197" s="783" t="s">
        <v>290</v>
      </c>
      <c r="L197" s="783" t="s">
        <v>928</v>
      </c>
      <c r="M197" s="783" t="s">
        <v>530</v>
      </c>
      <c r="N197" s="784">
        <v>1</v>
      </c>
      <c r="P197" s="783" t="s">
        <v>1012</v>
      </c>
      <c r="Q197" s="783" t="s">
        <v>263</v>
      </c>
      <c r="R197" s="784">
        <v>1629</v>
      </c>
      <c r="U197" s="783" t="s">
        <v>930</v>
      </c>
      <c r="V197" s="784">
        <v>0</v>
      </c>
      <c r="W197" s="784">
        <v>4</v>
      </c>
      <c r="Z197" s="783" t="s">
        <v>986</v>
      </c>
      <c r="AA197" s="783" t="s">
        <v>890</v>
      </c>
      <c r="AB197" s="784">
        <v>1039</v>
      </c>
    </row>
    <row r="198" spans="1:28" ht="15">
      <c r="A198" s="783" t="s">
        <v>927</v>
      </c>
      <c r="B198" s="783" t="s">
        <v>267</v>
      </c>
      <c r="C198" s="783" t="s">
        <v>262</v>
      </c>
      <c r="D198" s="783" t="s">
        <v>288</v>
      </c>
      <c r="E198" s="784">
        <v>2728</v>
      </c>
      <c r="G198" s="783" t="s">
        <v>930</v>
      </c>
      <c r="H198" s="784">
        <v>1</v>
      </c>
      <c r="I198" s="784">
        <v>113</v>
      </c>
      <c r="K198" s="783" t="s">
        <v>290</v>
      </c>
      <c r="L198" s="783" t="s">
        <v>928</v>
      </c>
      <c r="M198" s="783" t="s">
        <v>527</v>
      </c>
      <c r="N198" s="784">
        <v>3221</v>
      </c>
      <c r="P198" s="783" t="s">
        <v>1013</v>
      </c>
      <c r="Q198" s="783" t="s">
        <v>262</v>
      </c>
      <c r="R198" s="784">
        <v>1473</v>
      </c>
      <c r="U198" s="783" t="s">
        <v>930</v>
      </c>
      <c r="V198" s="784">
        <v>1</v>
      </c>
      <c r="W198" s="784">
        <v>44</v>
      </c>
      <c r="Z198" s="783" t="s">
        <v>987</v>
      </c>
      <c r="AA198" s="783" t="s">
        <v>889</v>
      </c>
      <c r="AB198" s="784">
        <v>352</v>
      </c>
    </row>
    <row r="199" spans="1:28" ht="15">
      <c r="A199" s="783" t="s">
        <v>927</v>
      </c>
      <c r="B199" s="783" t="s">
        <v>267</v>
      </c>
      <c r="C199" s="783" t="s">
        <v>262</v>
      </c>
      <c r="D199" s="783" t="s">
        <v>289</v>
      </c>
      <c r="E199" s="784">
        <v>17475</v>
      </c>
      <c r="G199" s="783" t="s">
        <v>930</v>
      </c>
      <c r="H199" s="784">
        <v>2</v>
      </c>
      <c r="I199" s="784">
        <v>333</v>
      </c>
      <c r="K199" s="783" t="s">
        <v>290</v>
      </c>
      <c r="L199" s="783" t="s">
        <v>928</v>
      </c>
      <c r="M199" s="783" t="s">
        <v>528</v>
      </c>
      <c r="N199" s="784">
        <v>941</v>
      </c>
      <c r="P199" s="783" t="s">
        <v>1013</v>
      </c>
      <c r="Q199" s="783" t="s">
        <v>263</v>
      </c>
      <c r="R199" s="784">
        <v>1789</v>
      </c>
      <c r="U199" s="783" t="s">
        <v>930</v>
      </c>
      <c r="V199" s="784">
        <v>2</v>
      </c>
      <c r="W199" s="784">
        <v>138</v>
      </c>
      <c r="Z199" s="783" t="s">
        <v>987</v>
      </c>
      <c r="AA199" s="783" t="s">
        <v>890</v>
      </c>
      <c r="AB199" s="784">
        <v>372</v>
      </c>
    </row>
    <row r="200" spans="1:28" ht="15">
      <c r="A200" s="783" t="s">
        <v>927</v>
      </c>
      <c r="B200" s="783" t="s">
        <v>267</v>
      </c>
      <c r="C200" s="783" t="s">
        <v>263</v>
      </c>
      <c r="D200" s="783" t="s">
        <v>288</v>
      </c>
      <c r="E200" s="784">
        <v>2553</v>
      </c>
      <c r="G200" s="783" t="s">
        <v>930</v>
      </c>
      <c r="H200" s="784">
        <v>3</v>
      </c>
      <c r="I200" s="784">
        <v>208</v>
      </c>
      <c r="K200" s="783" t="s">
        <v>290</v>
      </c>
      <c r="L200" s="783" t="s">
        <v>928</v>
      </c>
      <c r="M200" s="783" t="s">
        <v>535</v>
      </c>
      <c r="N200" s="784">
        <v>6</v>
      </c>
      <c r="P200" s="783" t="s">
        <v>1014</v>
      </c>
      <c r="Q200" s="783" t="s">
        <v>262</v>
      </c>
      <c r="R200" s="784">
        <v>985</v>
      </c>
      <c r="U200" s="783" t="s">
        <v>930</v>
      </c>
      <c r="V200" s="784">
        <v>3</v>
      </c>
      <c r="W200" s="784">
        <v>63</v>
      </c>
      <c r="Z200" s="783" t="s">
        <v>988</v>
      </c>
      <c r="AA200" s="783" t="s">
        <v>888</v>
      </c>
      <c r="AB200" s="784">
        <v>1</v>
      </c>
    </row>
    <row r="201" spans="1:28" ht="15">
      <c r="A201" s="783" t="s">
        <v>927</v>
      </c>
      <c r="B201" s="783" t="s">
        <v>267</v>
      </c>
      <c r="C201" s="783" t="s">
        <v>263</v>
      </c>
      <c r="D201" s="783" t="s">
        <v>289</v>
      </c>
      <c r="E201" s="784">
        <v>14352</v>
      </c>
      <c r="G201" s="783" t="s">
        <v>930</v>
      </c>
      <c r="H201" s="784">
        <v>4</v>
      </c>
      <c r="I201" s="784">
        <v>802</v>
      </c>
      <c r="K201" s="783" t="s">
        <v>290</v>
      </c>
      <c r="L201" s="783" t="s">
        <v>928</v>
      </c>
      <c r="M201" s="783" t="s">
        <v>529</v>
      </c>
      <c r="N201" s="784">
        <v>22</v>
      </c>
      <c r="P201" s="783" t="s">
        <v>1014</v>
      </c>
      <c r="Q201" s="783" t="s">
        <v>263</v>
      </c>
      <c r="R201" s="784">
        <v>1106</v>
      </c>
      <c r="U201" s="783" t="s">
        <v>930</v>
      </c>
      <c r="V201" s="784">
        <v>4</v>
      </c>
      <c r="W201" s="784">
        <v>409</v>
      </c>
      <c r="Z201" s="783" t="s">
        <v>988</v>
      </c>
      <c r="AA201" s="783" t="s">
        <v>889</v>
      </c>
      <c r="AB201" s="784">
        <v>1880</v>
      </c>
    </row>
    <row r="202" spans="1:28" ht="15">
      <c r="A202" s="783" t="s">
        <v>927</v>
      </c>
      <c r="B202" s="783" t="s">
        <v>268</v>
      </c>
      <c r="C202" s="783" t="s">
        <v>262</v>
      </c>
      <c r="D202" s="783" t="s">
        <v>288</v>
      </c>
      <c r="E202" s="784">
        <v>175</v>
      </c>
      <c r="G202" s="783" t="s">
        <v>930</v>
      </c>
      <c r="H202" s="784">
        <v>5</v>
      </c>
      <c r="I202" s="784">
        <v>197</v>
      </c>
      <c r="K202" s="783" t="s">
        <v>290</v>
      </c>
      <c r="L202" s="783" t="s">
        <v>928</v>
      </c>
      <c r="M202" s="783" t="s">
        <v>268</v>
      </c>
      <c r="N202" s="784">
        <v>1</v>
      </c>
      <c r="P202" s="783" t="s">
        <v>1015</v>
      </c>
      <c r="Q202" s="783" t="s">
        <v>262</v>
      </c>
      <c r="R202" s="784">
        <v>2979</v>
      </c>
      <c r="U202" s="783" t="s">
        <v>930</v>
      </c>
      <c r="V202" s="784">
        <v>5</v>
      </c>
      <c r="W202" s="784">
        <v>85</v>
      </c>
      <c r="Z202" s="783" t="s">
        <v>988</v>
      </c>
      <c r="AA202" s="783" t="s">
        <v>890</v>
      </c>
      <c r="AB202" s="784">
        <v>2146</v>
      </c>
    </row>
    <row r="203" spans="1:28" ht="15">
      <c r="A203" s="783" t="s">
        <v>927</v>
      </c>
      <c r="B203" s="783" t="s">
        <v>268</v>
      </c>
      <c r="C203" s="783" t="s">
        <v>262</v>
      </c>
      <c r="D203" s="783" t="s">
        <v>289</v>
      </c>
      <c r="E203" s="784">
        <v>2468</v>
      </c>
      <c r="G203" s="783" t="s">
        <v>930</v>
      </c>
      <c r="H203" s="784">
        <v>6</v>
      </c>
      <c r="I203" s="784">
        <v>221</v>
      </c>
      <c r="K203" s="783" t="s">
        <v>290</v>
      </c>
      <c r="L203" s="783" t="s">
        <v>928</v>
      </c>
      <c r="M203" s="783" t="s">
        <v>538</v>
      </c>
      <c r="N203" s="784">
        <v>5</v>
      </c>
      <c r="P203" s="783" t="s">
        <v>1015</v>
      </c>
      <c r="Q203" s="783" t="s">
        <v>263</v>
      </c>
      <c r="R203" s="784">
        <v>3113</v>
      </c>
      <c r="U203" s="783" t="s">
        <v>930</v>
      </c>
      <c r="V203" s="784">
        <v>6</v>
      </c>
      <c r="W203" s="784">
        <v>84</v>
      </c>
      <c r="Z203" s="783" t="s">
        <v>989</v>
      </c>
      <c r="AA203" s="783" t="s">
        <v>889</v>
      </c>
      <c r="AB203" s="784">
        <v>406</v>
      </c>
    </row>
    <row r="204" spans="1:28" ht="15">
      <c r="A204" s="783" t="s">
        <v>927</v>
      </c>
      <c r="B204" s="783" t="s">
        <v>268</v>
      </c>
      <c r="C204" s="783" t="s">
        <v>263</v>
      </c>
      <c r="D204" s="783" t="s">
        <v>288</v>
      </c>
      <c r="E204" s="784">
        <v>183</v>
      </c>
      <c r="G204" s="783" t="s">
        <v>930</v>
      </c>
      <c r="H204" s="784">
        <v>7</v>
      </c>
      <c r="I204" s="784">
        <v>228</v>
      </c>
      <c r="K204" s="783" t="s">
        <v>290</v>
      </c>
      <c r="L204" s="783" t="s">
        <v>928</v>
      </c>
      <c r="M204" s="783" t="s">
        <v>302</v>
      </c>
      <c r="N204" s="784">
        <v>18</v>
      </c>
      <c r="P204" s="783" t="s">
        <v>1016</v>
      </c>
      <c r="Q204" s="783" t="s">
        <v>262</v>
      </c>
      <c r="R204" s="784">
        <v>8537</v>
      </c>
      <c r="U204" s="783" t="s">
        <v>930</v>
      </c>
      <c r="V204" s="784">
        <v>7</v>
      </c>
      <c r="W204" s="784">
        <v>71</v>
      </c>
      <c r="Z204" s="783" t="s">
        <v>989</v>
      </c>
      <c r="AA204" s="783" t="s">
        <v>890</v>
      </c>
      <c r="AB204" s="784">
        <v>729</v>
      </c>
    </row>
    <row r="205" spans="1:28" ht="15">
      <c r="A205" s="783" t="s">
        <v>927</v>
      </c>
      <c r="B205" s="783" t="s">
        <v>268</v>
      </c>
      <c r="C205" s="783" t="s">
        <v>263</v>
      </c>
      <c r="D205" s="783" t="s">
        <v>289</v>
      </c>
      <c r="E205" s="784">
        <v>1978</v>
      </c>
      <c r="G205" s="783" t="s">
        <v>930</v>
      </c>
      <c r="H205" s="784">
        <v>8</v>
      </c>
      <c r="I205" s="784">
        <v>198</v>
      </c>
      <c r="K205" s="783" t="s">
        <v>290</v>
      </c>
      <c r="L205" s="783" t="s">
        <v>928</v>
      </c>
      <c r="M205" s="783" t="s">
        <v>299</v>
      </c>
      <c r="N205" s="784">
        <v>21751</v>
      </c>
      <c r="P205" s="783" t="s">
        <v>1016</v>
      </c>
      <c r="Q205" s="783" t="s">
        <v>263</v>
      </c>
      <c r="R205" s="784">
        <v>9213</v>
      </c>
      <c r="U205" s="783" t="s">
        <v>930</v>
      </c>
      <c r="V205" s="784">
        <v>8</v>
      </c>
      <c r="W205" s="784">
        <v>64</v>
      </c>
      <c r="Z205" s="783" t="s">
        <v>990</v>
      </c>
      <c r="AA205" s="783" t="s">
        <v>889</v>
      </c>
      <c r="AB205" s="784">
        <v>97</v>
      </c>
    </row>
    <row r="206" spans="1:28" ht="15">
      <c r="A206" s="783" t="s">
        <v>927</v>
      </c>
      <c r="B206" s="783" t="s">
        <v>290</v>
      </c>
      <c r="C206" s="783" t="s">
        <v>262</v>
      </c>
      <c r="D206" s="783" t="s">
        <v>288</v>
      </c>
      <c r="E206" s="784">
        <v>49</v>
      </c>
      <c r="G206" s="783" t="s">
        <v>930</v>
      </c>
      <c r="H206" s="784">
        <v>9</v>
      </c>
      <c r="I206" s="784">
        <v>167</v>
      </c>
      <c r="K206" s="783" t="s">
        <v>290</v>
      </c>
      <c r="L206" s="783" t="s">
        <v>928</v>
      </c>
      <c r="M206" s="783" t="s">
        <v>300</v>
      </c>
      <c r="N206" s="784">
        <v>2</v>
      </c>
      <c r="P206" s="783" t="s">
        <v>1017</v>
      </c>
      <c r="Q206" s="783" t="s">
        <v>262</v>
      </c>
      <c r="R206" s="784">
        <v>574</v>
      </c>
      <c r="U206" s="783" t="s">
        <v>930</v>
      </c>
      <c r="V206" s="784">
        <v>9</v>
      </c>
      <c r="W206" s="784">
        <v>59</v>
      </c>
      <c r="Z206" s="783" t="s">
        <v>990</v>
      </c>
      <c r="AA206" s="783" t="s">
        <v>890</v>
      </c>
      <c r="AB206" s="784">
        <v>91</v>
      </c>
    </row>
    <row r="207" spans="1:28" ht="15">
      <c r="A207" s="783" t="s">
        <v>927</v>
      </c>
      <c r="B207" s="783" t="s">
        <v>290</v>
      </c>
      <c r="C207" s="783" t="s">
        <v>262</v>
      </c>
      <c r="D207" s="783" t="s">
        <v>289</v>
      </c>
      <c r="E207" s="784">
        <v>42</v>
      </c>
      <c r="G207" s="783" t="s">
        <v>930</v>
      </c>
      <c r="H207" s="784">
        <v>10</v>
      </c>
      <c r="I207" s="784">
        <v>122</v>
      </c>
      <c r="K207" s="783" t="s">
        <v>290</v>
      </c>
      <c r="L207" s="783" t="s">
        <v>928</v>
      </c>
      <c r="M207" s="783" t="s">
        <v>301</v>
      </c>
      <c r="N207" s="784">
        <v>77</v>
      </c>
      <c r="P207" s="783" t="s">
        <v>1017</v>
      </c>
      <c r="Q207" s="783" t="s">
        <v>263</v>
      </c>
      <c r="R207" s="784">
        <v>650</v>
      </c>
      <c r="U207" s="783" t="s">
        <v>930</v>
      </c>
      <c r="V207" s="784">
        <v>10</v>
      </c>
      <c r="W207" s="784">
        <v>44</v>
      </c>
      <c r="Z207" s="783" t="s">
        <v>991</v>
      </c>
      <c r="AA207" s="783" t="s">
        <v>888</v>
      </c>
      <c r="AB207" s="784">
        <v>7</v>
      </c>
    </row>
    <row r="208" spans="1:28" ht="15">
      <c r="A208" s="783" t="s">
        <v>927</v>
      </c>
      <c r="B208" s="783" t="s">
        <v>290</v>
      </c>
      <c r="C208" s="783" t="s">
        <v>263</v>
      </c>
      <c r="D208" s="783" t="s">
        <v>288</v>
      </c>
      <c r="E208" s="784">
        <v>52</v>
      </c>
      <c r="G208" s="783" t="s">
        <v>930</v>
      </c>
      <c r="H208" s="784">
        <v>11</v>
      </c>
      <c r="I208" s="784">
        <v>102</v>
      </c>
      <c r="K208" s="783" t="s">
        <v>290</v>
      </c>
      <c r="L208" s="783" t="s">
        <v>928</v>
      </c>
      <c r="M208" s="783" t="s">
        <v>269</v>
      </c>
      <c r="N208" s="784">
        <v>17</v>
      </c>
      <c r="P208" s="783" t="s">
        <v>1018</v>
      </c>
      <c r="Q208" s="783" t="s">
        <v>262</v>
      </c>
      <c r="R208" s="784">
        <v>6148</v>
      </c>
      <c r="U208" s="783" t="s">
        <v>930</v>
      </c>
      <c r="V208" s="784">
        <v>11</v>
      </c>
      <c r="W208" s="784">
        <v>33</v>
      </c>
      <c r="Z208" s="783" t="s">
        <v>991</v>
      </c>
      <c r="AA208" s="783" t="s">
        <v>889</v>
      </c>
      <c r="AB208" s="784">
        <v>2401</v>
      </c>
    </row>
    <row r="209" spans="1:28" ht="15">
      <c r="A209" s="783" t="s">
        <v>927</v>
      </c>
      <c r="B209" s="783" t="s">
        <v>290</v>
      </c>
      <c r="C209" s="783" t="s">
        <v>263</v>
      </c>
      <c r="D209" s="783" t="s">
        <v>289</v>
      </c>
      <c r="E209" s="784">
        <v>40</v>
      </c>
      <c r="G209" s="783" t="s">
        <v>930</v>
      </c>
      <c r="H209" s="784">
        <v>12</v>
      </c>
      <c r="I209" s="784">
        <v>120</v>
      </c>
      <c r="K209" s="783" t="s">
        <v>290</v>
      </c>
      <c r="L209" s="783" t="s">
        <v>928</v>
      </c>
      <c r="M209" s="783" t="s">
        <v>270</v>
      </c>
      <c r="N209" s="784">
        <v>317</v>
      </c>
      <c r="P209" s="783" t="s">
        <v>1018</v>
      </c>
      <c r="Q209" s="783" t="s">
        <v>263</v>
      </c>
      <c r="R209" s="784">
        <v>5341</v>
      </c>
      <c r="U209" s="783" t="s">
        <v>930</v>
      </c>
      <c r="V209" s="784">
        <v>12</v>
      </c>
      <c r="W209" s="784">
        <v>37</v>
      </c>
      <c r="Z209" s="783" t="s">
        <v>991</v>
      </c>
      <c r="AA209" s="783" t="s">
        <v>890</v>
      </c>
      <c r="AB209" s="784">
        <v>2259</v>
      </c>
    </row>
    <row r="210" spans="1:28" ht="15">
      <c r="A210" s="783" t="s">
        <v>927</v>
      </c>
      <c r="B210" s="783" t="s">
        <v>291</v>
      </c>
      <c r="C210" s="783" t="s">
        <v>262</v>
      </c>
      <c r="D210" s="783" t="s">
        <v>288</v>
      </c>
      <c r="E210" s="784">
        <v>1254</v>
      </c>
      <c r="G210" s="783" t="s">
        <v>931</v>
      </c>
      <c r="H210" s="784">
        <v>0</v>
      </c>
      <c r="I210" s="784">
        <v>158</v>
      </c>
      <c r="K210" s="783" t="s">
        <v>290</v>
      </c>
      <c r="L210" s="783" t="s">
        <v>946</v>
      </c>
      <c r="M210" s="783" t="s">
        <v>267</v>
      </c>
      <c r="N210" s="784">
        <v>114</v>
      </c>
      <c r="P210" s="783" t="s">
        <v>1019</v>
      </c>
      <c r="Q210" s="783" t="s">
        <v>262</v>
      </c>
      <c r="R210" s="784">
        <v>6111</v>
      </c>
      <c r="U210" s="783" t="s">
        <v>931</v>
      </c>
      <c r="V210" s="784">
        <v>0</v>
      </c>
      <c r="W210" s="784">
        <v>181</v>
      </c>
      <c r="Z210" s="783" t="s">
        <v>992</v>
      </c>
      <c r="AA210" s="783" t="s">
        <v>889</v>
      </c>
      <c r="AB210" s="784">
        <v>228</v>
      </c>
    </row>
    <row r="211" spans="1:28" ht="15">
      <c r="A211" s="783" t="s">
        <v>927</v>
      </c>
      <c r="B211" s="783" t="s">
        <v>291</v>
      </c>
      <c r="C211" s="783" t="s">
        <v>262</v>
      </c>
      <c r="D211" s="783" t="s">
        <v>289</v>
      </c>
      <c r="E211" s="784">
        <v>2660</v>
      </c>
      <c r="G211" s="783" t="s">
        <v>931</v>
      </c>
      <c r="H211" s="784">
        <v>1</v>
      </c>
      <c r="I211" s="784">
        <v>727</v>
      </c>
      <c r="K211" s="783" t="s">
        <v>290</v>
      </c>
      <c r="L211" s="783" t="s">
        <v>946</v>
      </c>
      <c r="M211" s="783" t="s">
        <v>530</v>
      </c>
      <c r="N211" s="784">
        <v>7</v>
      </c>
      <c r="P211" s="783" t="s">
        <v>1019</v>
      </c>
      <c r="Q211" s="783" t="s">
        <v>263</v>
      </c>
      <c r="R211" s="784">
        <v>7906</v>
      </c>
      <c r="U211" s="783" t="s">
        <v>931</v>
      </c>
      <c r="V211" s="784">
        <v>1</v>
      </c>
      <c r="W211" s="784">
        <v>896</v>
      </c>
      <c r="Z211" s="783" t="s">
        <v>992</v>
      </c>
      <c r="AA211" s="783" t="s">
        <v>890</v>
      </c>
      <c r="AB211" s="784">
        <v>337</v>
      </c>
    </row>
    <row r="212" spans="1:28" ht="15">
      <c r="A212" s="783" t="s">
        <v>927</v>
      </c>
      <c r="B212" s="783" t="s">
        <v>291</v>
      </c>
      <c r="C212" s="783" t="s">
        <v>263</v>
      </c>
      <c r="D212" s="783" t="s">
        <v>288</v>
      </c>
      <c r="E212" s="784">
        <v>1267</v>
      </c>
      <c r="G212" s="783" t="s">
        <v>931</v>
      </c>
      <c r="H212" s="784">
        <v>2</v>
      </c>
      <c r="I212" s="784">
        <v>2500</v>
      </c>
      <c r="K212" s="783" t="s">
        <v>290</v>
      </c>
      <c r="L212" s="783" t="s">
        <v>946</v>
      </c>
      <c r="M212" s="783" t="s">
        <v>531</v>
      </c>
      <c r="N212" s="784">
        <v>4</v>
      </c>
      <c r="P212" s="783" t="s">
        <v>1020</v>
      </c>
      <c r="Q212" s="783" t="s">
        <v>262</v>
      </c>
      <c r="R212" s="784">
        <v>2661</v>
      </c>
      <c r="U212" s="783" t="s">
        <v>931</v>
      </c>
      <c r="V212" s="784">
        <v>2</v>
      </c>
      <c r="W212" s="784">
        <v>2955</v>
      </c>
      <c r="Z212" s="783" t="s">
        <v>993</v>
      </c>
      <c r="AA212" s="783" t="s">
        <v>889</v>
      </c>
      <c r="AB212" s="784">
        <v>588</v>
      </c>
    </row>
    <row r="213" spans="1:28" ht="15">
      <c r="A213" s="783" t="s">
        <v>927</v>
      </c>
      <c r="B213" s="783" t="s">
        <v>291</v>
      </c>
      <c r="C213" s="783" t="s">
        <v>263</v>
      </c>
      <c r="D213" s="783" t="s">
        <v>289</v>
      </c>
      <c r="E213" s="784">
        <v>2434</v>
      </c>
      <c r="G213" s="783" t="s">
        <v>931</v>
      </c>
      <c r="H213" s="784">
        <v>3</v>
      </c>
      <c r="I213" s="784">
        <v>1498</v>
      </c>
      <c r="K213" s="783" t="s">
        <v>290</v>
      </c>
      <c r="L213" s="783" t="s">
        <v>946</v>
      </c>
      <c r="M213" s="783" t="s">
        <v>527</v>
      </c>
      <c r="N213" s="784">
        <v>2072</v>
      </c>
      <c r="P213" s="783" t="s">
        <v>1020</v>
      </c>
      <c r="Q213" s="783" t="s">
        <v>263</v>
      </c>
      <c r="R213" s="784">
        <v>3048</v>
      </c>
      <c r="U213" s="783" t="s">
        <v>931</v>
      </c>
      <c r="V213" s="784">
        <v>3</v>
      </c>
      <c r="W213" s="784">
        <v>1348</v>
      </c>
      <c r="Z213" s="783" t="s">
        <v>993</v>
      </c>
      <c r="AA213" s="783" t="s">
        <v>890</v>
      </c>
      <c r="AB213" s="784">
        <v>545</v>
      </c>
    </row>
    <row r="214" spans="1:28" ht="15">
      <c r="A214" s="783" t="s">
        <v>928</v>
      </c>
      <c r="B214" s="783" t="s">
        <v>267</v>
      </c>
      <c r="C214" s="783" t="s">
        <v>262</v>
      </c>
      <c r="D214" s="783" t="s">
        <v>288</v>
      </c>
      <c r="E214" s="784">
        <v>6521</v>
      </c>
      <c r="G214" s="783" t="s">
        <v>931</v>
      </c>
      <c r="H214" s="784">
        <v>4</v>
      </c>
      <c r="I214" s="784">
        <v>5860</v>
      </c>
      <c r="K214" s="783" t="s">
        <v>290</v>
      </c>
      <c r="L214" s="783" t="s">
        <v>946</v>
      </c>
      <c r="M214" s="783" t="s">
        <v>532</v>
      </c>
      <c r="N214" s="784">
        <v>9</v>
      </c>
      <c r="P214" s="783" t="s">
        <v>1021</v>
      </c>
      <c r="Q214" s="783" t="s">
        <v>262</v>
      </c>
      <c r="R214" s="784">
        <v>1270</v>
      </c>
      <c r="U214" s="783" t="s">
        <v>931</v>
      </c>
      <c r="V214" s="784">
        <v>4</v>
      </c>
      <c r="W214" s="784">
        <v>9163</v>
      </c>
      <c r="Z214" s="783" t="s">
        <v>994</v>
      </c>
      <c r="AA214" s="783" t="s">
        <v>888</v>
      </c>
      <c r="AB214" s="784">
        <v>22</v>
      </c>
    </row>
    <row r="215" spans="1:28" ht="15">
      <c r="A215" s="783" t="s">
        <v>928</v>
      </c>
      <c r="B215" s="783" t="s">
        <v>267</v>
      </c>
      <c r="C215" s="783" t="s">
        <v>262</v>
      </c>
      <c r="D215" s="783" t="s">
        <v>289</v>
      </c>
      <c r="E215" s="784">
        <v>5394</v>
      </c>
      <c r="G215" s="783" t="s">
        <v>931</v>
      </c>
      <c r="H215" s="784">
        <v>5</v>
      </c>
      <c r="I215" s="784">
        <v>1143</v>
      </c>
      <c r="K215" s="783" t="s">
        <v>290</v>
      </c>
      <c r="L215" s="783" t="s">
        <v>946</v>
      </c>
      <c r="M215" s="783" t="s">
        <v>528</v>
      </c>
      <c r="N215" s="784">
        <v>42</v>
      </c>
      <c r="P215" s="783" t="s">
        <v>1021</v>
      </c>
      <c r="Q215" s="783" t="s">
        <v>263</v>
      </c>
      <c r="R215" s="784">
        <v>1457</v>
      </c>
      <c r="U215" s="783" t="s">
        <v>931</v>
      </c>
      <c r="V215" s="784">
        <v>5</v>
      </c>
      <c r="W215" s="784">
        <v>1503</v>
      </c>
      <c r="Z215" s="783" t="s">
        <v>994</v>
      </c>
      <c r="AA215" s="783" t="s">
        <v>889</v>
      </c>
      <c r="AB215" s="784">
        <v>8045</v>
      </c>
    </row>
    <row r="216" spans="1:28" ht="15">
      <c r="A216" s="783" t="s">
        <v>928</v>
      </c>
      <c r="B216" s="783" t="s">
        <v>267</v>
      </c>
      <c r="C216" s="783" t="s">
        <v>263</v>
      </c>
      <c r="D216" s="783" t="s">
        <v>288</v>
      </c>
      <c r="E216" s="784">
        <v>6645</v>
      </c>
      <c r="G216" s="783" t="s">
        <v>931</v>
      </c>
      <c r="H216" s="784">
        <v>6</v>
      </c>
      <c r="I216" s="784">
        <v>1257</v>
      </c>
      <c r="K216" s="783" t="s">
        <v>290</v>
      </c>
      <c r="L216" s="783" t="s">
        <v>946</v>
      </c>
      <c r="M216" s="783" t="s">
        <v>535</v>
      </c>
      <c r="N216" s="784">
        <v>39</v>
      </c>
      <c r="P216" s="783" t="s">
        <v>1022</v>
      </c>
      <c r="Q216" s="783" t="s">
        <v>262</v>
      </c>
      <c r="R216" s="784">
        <v>1928</v>
      </c>
      <c r="U216" s="783" t="s">
        <v>931</v>
      </c>
      <c r="V216" s="784">
        <v>6</v>
      </c>
      <c r="W216" s="784">
        <v>1385</v>
      </c>
      <c r="Z216" s="783" t="s">
        <v>994</v>
      </c>
      <c r="AA216" s="783" t="s">
        <v>890</v>
      </c>
      <c r="AB216" s="784">
        <v>8879</v>
      </c>
    </row>
    <row r="217" spans="1:28" ht="15">
      <c r="A217" s="783" t="s">
        <v>928</v>
      </c>
      <c r="B217" s="783" t="s">
        <v>267</v>
      </c>
      <c r="C217" s="783" t="s">
        <v>263</v>
      </c>
      <c r="D217" s="783" t="s">
        <v>289</v>
      </c>
      <c r="E217" s="784">
        <v>4974</v>
      </c>
      <c r="G217" s="783" t="s">
        <v>931</v>
      </c>
      <c r="H217" s="784">
        <v>7</v>
      </c>
      <c r="I217" s="784">
        <v>1091</v>
      </c>
      <c r="K217" s="783" t="s">
        <v>290</v>
      </c>
      <c r="L217" s="783" t="s">
        <v>946</v>
      </c>
      <c r="M217" s="783" t="s">
        <v>529</v>
      </c>
      <c r="N217" s="784">
        <v>92</v>
      </c>
      <c r="P217" s="783" t="s">
        <v>1022</v>
      </c>
      <c r="Q217" s="783" t="s">
        <v>263</v>
      </c>
      <c r="R217" s="784">
        <v>2139</v>
      </c>
      <c r="U217" s="783" t="s">
        <v>931</v>
      </c>
      <c r="V217" s="784">
        <v>7</v>
      </c>
      <c r="W217" s="784">
        <v>1139</v>
      </c>
      <c r="Z217" s="783" t="s">
        <v>995</v>
      </c>
      <c r="AA217" s="783" t="s">
        <v>889</v>
      </c>
      <c r="AB217" s="784">
        <v>1605</v>
      </c>
    </row>
    <row r="218" spans="1:28" ht="15">
      <c r="A218" s="783" t="s">
        <v>928</v>
      </c>
      <c r="B218" s="783" t="s">
        <v>268</v>
      </c>
      <c r="C218" s="783" t="s">
        <v>262</v>
      </c>
      <c r="D218" s="783" t="s">
        <v>288</v>
      </c>
      <c r="E218" s="784">
        <v>188</v>
      </c>
      <c r="G218" s="783" t="s">
        <v>931</v>
      </c>
      <c r="H218" s="784">
        <v>8</v>
      </c>
      <c r="I218" s="784">
        <v>910</v>
      </c>
      <c r="K218" s="783" t="s">
        <v>290</v>
      </c>
      <c r="L218" s="783" t="s">
        <v>946</v>
      </c>
      <c r="M218" s="783" t="s">
        <v>268</v>
      </c>
      <c r="N218" s="784">
        <v>28</v>
      </c>
      <c r="P218" s="783" t="s">
        <v>1023</v>
      </c>
      <c r="Q218" s="783" t="s">
        <v>262</v>
      </c>
      <c r="R218" s="784">
        <v>1028</v>
      </c>
      <c r="U218" s="783" t="s">
        <v>931</v>
      </c>
      <c r="V218" s="784">
        <v>8</v>
      </c>
      <c r="W218" s="784">
        <v>831</v>
      </c>
      <c r="Z218" s="783" t="s">
        <v>995</v>
      </c>
      <c r="AA218" s="783" t="s">
        <v>890</v>
      </c>
      <c r="AB218" s="784">
        <v>1666</v>
      </c>
    </row>
    <row r="219" spans="1:28" ht="15">
      <c r="A219" s="783" t="s">
        <v>928</v>
      </c>
      <c r="B219" s="783" t="s">
        <v>268</v>
      </c>
      <c r="C219" s="783" t="s">
        <v>262</v>
      </c>
      <c r="D219" s="783" t="s">
        <v>289</v>
      </c>
      <c r="E219" s="784">
        <v>616</v>
      </c>
      <c r="G219" s="783" t="s">
        <v>931</v>
      </c>
      <c r="H219" s="784">
        <v>9</v>
      </c>
      <c r="I219" s="784">
        <v>701</v>
      </c>
      <c r="K219" s="783" t="s">
        <v>290</v>
      </c>
      <c r="L219" s="783" t="s">
        <v>946</v>
      </c>
      <c r="M219" s="783" t="s">
        <v>538</v>
      </c>
      <c r="N219" s="784">
        <v>11</v>
      </c>
      <c r="P219" s="783" t="s">
        <v>1023</v>
      </c>
      <c r="Q219" s="783" t="s">
        <v>263</v>
      </c>
      <c r="R219" s="784">
        <v>1409</v>
      </c>
      <c r="U219" s="783" t="s">
        <v>931</v>
      </c>
      <c r="V219" s="784">
        <v>9</v>
      </c>
      <c r="W219" s="784">
        <v>694</v>
      </c>
      <c r="Z219" s="783" t="s">
        <v>996</v>
      </c>
      <c r="AA219" s="783" t="s">
        <v>888</v>
      </c>
      <c r="AB219" s="784">
        <v>1</v>
      </c>
    </row>
    <row r="220" spans="1:28" ht="15">
      <c r="A220" s="783" t="s">
        <v>928</v>
      </c>
      <c r="B220" s="783" t="s">
        <v>268</v>
      </c>
      <c r="C220" s="783" t="s">
        <v>263</v>
      </c>
      <c r="D220" s="783" t="s">
        <v>288</v>
      </c>
      <c r="E220" s="784">
        <v>167</v>
      </c>
      <c r="G220" s="783" t="s">
        <v>931</v>
      </c>
      <c r="H220" s="784">
        <v>10</v>
      </c>
      <c r="I220" s="784">
        <v>558</v>
      </c>
      <c r="K220" s="783" t="s">
        <v>290</v>
      </c>
      <c r="L220" s="783" t="s">
        <v>946</v>
      </c>
      <c r="M220" s="783" t="s">
        <v>1096</v>
      </c>
      <c r="N220" s="784">
        <v>2</v>
      </c>
      <c r="P220" s="783" t="s">
        <v>1024</v>
      </c>
      <c r="Q220" s="783" t="s">
        <v>262</v>
      </c>
      <c r="R220" s="784">
        <v>824</v>
      </c>
      <c r="U220" s="783" t="s">
        <v>931</v>
      </c>
      <c r="V220" s="784">
        <v>10</v>
      </c>
      <c r="W220" s="784">
        <v>513</v>
      </c>
      <c r="Z220" s="783" t="s">
        <v>996</v>
      </c>
      <c r="AA220" s="783" t="s">
        <v>889</v>
      </c>
      <c r="AB220" s="784">
        <v>1261</v>
      </c>
    </row>
    <row r="221" spans="1:28" ht="15">
      <c r="A221" s="783" t="s">
        <v>928</v>
      </c>
      <c r="B221" s="783" t="s">
        <v>268</v>
      </c>
      <c r="C221" s="783" t="s">
        <v>263</v>
      </c>
      <c r="D221" s="783" t="s">
        <v>289</v>
      </c>
      <c r="E221" s="784">
        <v>530</v>
      </c>
      <c r="G221" s="783" t="s">
        <v>931</v>
      </c>
      <c r="H221" s="784">
        <v>11</v>
      </c>
      <c r="I221" s="784">
        <v>421</v>
      </c>
      <c r="K221" s="783" t="s">
        <v>290</v>
      </c>
      <c r="L221" s="783" t="s">
        <v>946</v>
      </c>
      <c r="M221" s="783" t="s">
        <v>290</v>
      </c>
      <c r="N221" s="784">
        <v>20</v>
      </c>
      <c r="P221" s="783" t="s">
        <v>1024</v>
      </c>
      <c r="Q221" s="783" t="s">
        <v>263</v>
      </c>
      <c r="R221" s="784">
        <v>1035</v>
      </c>
      <c r="U221" s="783" t="s">
        <v>931</v>
      </c>
      <c r="V221" s="784">
        <v>11</v>
      </c>
      <c r="W221" s="784">
        <v>365</v>
      </c>
      <c r="Z221" s="783" t="s">
        <v>996</v>
      </c>
      <c r="AA221" s="783" t="s">
        <v>890</v>
      </c>
      <c r="AB221" s="784">
        <v>1615</v>
      </c>
    </row>
    <row r="222" spans="1:28" ht="15">
      <c r="A222" s="783" t="s">
        <v>928</v>
      </c>
      <c r="B222" s="783" t="s">
        <v>290</v>
      </c>
      <c r="C222" s="783" t="s">
        <v>262</v>
      </c>
      <c r="D222" s="783" t="s">
        <v>288</v>
      </c>
      <c r="E222" s="784">
        <v>84</v>
      </c>
      <c r="G222" s="783" t="s">
        <v>931</v>
      </c>
      <c r="H222" s="784">
        <v>12</v>
      </c>
      <c r="I222" s="784">
        <v>537</v>
      </c>
      <c r="K222" s="783" t="s">
        <v>290</v>
      </c>
      <c r="L222" s="783" t="s">
        <v>946</v>
      </c>
      <c r="M222" s="783" t="s">
        <v>302</v>
      </c>
      <c r="N222" s="784">
        <v>8</v>
      </c>
      <c r="P222" s="783" t="s">
        <v>1025</v>
      </c>
      <c r="Q222" s="783" t="s">
        <v>262</v>
      </c>
      <c r="R222" s="784">
        <v>1631</v>
      </c>
      <c r="U222" s="783" t="s">
        <v>931</v>
      </c>
      <c r="V222" s="784">
        <v>12</v>
      </c>
      <c r="W222" s="784">
        <v>404</v>
      </c>
      <c r="Z222" s="783" t="s">
        <v>997</v>
      </c>
      <c r="AA222" s="783" t="s">
        <v>889</v>
      </c>
      <c r="AB222" s="784">
        <v>1586</v>
      </c>
    </row>
    <row r="223" spans="1:28" ht="15">
      <c r="A223" s="783" t="s">
        <v>928</v>
      </c>
      <c r="B223" s="783" t="s">
        <v>290</v>
      </c>
      <c r="C223" s="783" t="s">
        <v>262</v>
      </c>
      <c r="D223" s="783" t="s">
        <v>289</v>
      </c>
      <c r="E223" s="784">
        <v>25</v>
      </c>
      <c r="G223" s="783" t="s">
        <v>932</v>
      </c>
      <c r="H223" s="784">
        <v>0</v>
      </c>
      <c r="I223" s="784">
        <v>23</v>
      </c>
      <c r="K223" s="783" t="s">
        <v>290</v>
      </c>
      <c r="L223" s="783" t="s">
        <v>946</v>
      </c>
      <c r="M223" s="783" t="s">
        <v>299</v>
      </c>
      <c r="N223" s="784">
        <v>18878</v>
      </c>
      <c r="P223" s="783" t="s">
        <v>1025</v>
      </c>
      <c r="Q223" s="783" t="s">
        <v>263</v>
      </c>
      <c r="R223" s="784">
        <v>1816</v>
      </c>
      <c r="U223" s="783" t="s">
        <v>932</v>
      </c>
      <c r="V223" s="784">
        <v>0</v>
      </c>
      <c r="W223" s="784">
        <v>13</v>
      </c>
      <c r="Z223" s="783" t="s">
        <v>997</v>
      </c>
      <c r="AA223" s="783" t="s">
        <v>890</v>
      </c>
      <c r="AB223" s="784">
        <v>2589</v>
      </c>
    </row>
    <row r="224" spans="1:28" ht="15">
      <c r="A224" s="783" t="s">
        <v>928</v>
      </c>
      <c r="B224" s="783" t="s">
        <v>290</v>
      </c>
      <c r="C224" s="783" t="s">
        <v>263</v>
      </c>
      <c r="D224" s="783" t="s">
        <v>288</v>
      </c>
      <c r="E224" s="784">
        <v>91</v>
      </c>
      <c r="G224" s="783" t="s">
        <v>932</v>
      </c>
      <c r="H224" s="784">
        <v>1</v>
      </c>
      <c r="I224" s="784">
        <v>159</v>
      </c>
      <c r="K224" s="783" t="s">
        <v>290</v>
      </c>
      <c r="L224" s="783" t="s">
        <v>946</v>
      </c>
      <c r="M224" s="783" t="s">
        <v>300</v>
      </c>
      <c r="N224" s="784">
        <v>2</v>
      </c>
      <c r="P224" s="783" t="s">
        <v>1026</v>
      </c>
      <c r="Q224" s="783" t="s">
        <v>262</v>
      </c>
      <c r="R224" s="784">
        <v>422</v>
      </c>
      <c r="U224" s="783" t="s">
        <v>932</v>
      </c>
      <c r="V224" s="784">
        <v>1</v>
      </c>
      <c r="W224" s="784">
        <v>36</v>
      </c>
      <c r="Z224" s="783" t="s">
        <v>998</v>
      </c>
      <c r="AA224" s="783" t="s">
        <v>888</v>
      </c>
      <c r="AB224" s="784">
        <v>4</v>
      </c>
    </row>
    <row r="225" spans="1:28" ht="15">
      <c r="A225" s="783" t="s">
        <v>928</v>
      </c>
      <c r="B225" s="783" t="s">
        <v>290</v>
      </c>
      <c r="C225" s="783" t="s">
        <v>263</v>
      </c>
      <c r="D225" s="783" t="s">
        <v>289</v>
      </c>
      <c r="E225" s="784">
        <v>16</v>
      </c>
      <c r="G225" s="783" t="s">
        <v>932</v>
      </c>
      <c r="H225" s="784">
        <v>2</v>
      </c>
      <c r="I225" s="784">
        <v>528</v>
      </c>
      <c r="K225" s="783" t="s">
        <v>290</v>
      </c>
      <c r="L225" s="783" t="s">
        <v>946</v>
      </c>
      <c r="M225" s="783" t="s">
        <v>301</v>
      </c>
      <c r="N225" s="784">
        <v>155</v>
      </c>
      <c r="P225" s="783" t="s">
        <v>1026</v>
      </c>
      <c r="Q225" s="783" t="s">
        <v>263</v>
      </c>
      <c r="R225" s="784">
        <v>615</v>
      </c>
      <c r="U225" s="783" t="s">
        <v>932</v>
      </c>
      <c r="V225" s="784">
        <v>2</v>
      </c>
      <c r="W225" s="784">
        <v>184</v>
      </c>
      <c r="Z225" s="783" t="s">
        <v>998</v>
      </c>
      <c r="AA225" s="783" t="s">
        <v>889</v>
      </c>
      <c r="AB225" s="784">
        <v>2715</v>
      </c>
    </row>
    <row r="226" spans="1:28" ht="15">
      <c r="A226" s="783" t="s">
        <v>928</v>
      </c>
      <c r="B226" s="783" t="s">
        <v>291</v>
      </c>
      <c r="C226" s="783" t="s">
        <v>262</v>
      </c>
      <c r="D226" s="783" t="s">
        <v>288</v>
      </c>
      <c r="E226" s="784">
        <v>345</v>
      </c>
      <c r="G226" s="783" t="s">
        <v>932</v>
      </c>
      <c r="H226" s="784">
        <v>3</v>
      </c>
      <c r="I226" s="784">
        <v>298</v>
      </c>
      <c r="K226" s="783" t="s">
        <v>290</v>
      </c>
      <c r="L226" s="783" t="s">
        <v>946</v>
      </c>
      <c r="M226" s="783" t="s">
        <v>269</v>
      </c>
      <c r="N226" s="784">
        <v>210</v>
      </c>
      <c r="P226" s="783" t="s">
        <v>1027</v>
      </c>
      <c r="Q226" s="783" t="s">
        <v>262</v>
      </c>
      <c r="R226" s="784">
        <v>17481</v>
      </c>
      <c r="U226" s="783" t="s">
        <v>932</v>
      </c>
      <c r="V226" s="784">
        <v>3</v>
      </c>
      <c r="W226" s="784">
        <v>100</v>
      </c>
      <c r="Z226" s="783" t="s">
        <v>998</v>
      </c>
      <c r="AA226" s="783" t="s">
        <v>890</v>
      </c>
      <c r="AB226" s="784">
        <v>3874</v>
      </c>
    </row>
    <row r="227" spans="1:28" ht="15">
      <c r="A227" s="783" t="s">
        <v>928</v>
      </c>
      <c r="B227" s="783" t="s">
        <v>291</v>
      </c>
      <c r="C227" s="783" t="s">
        <v>262</v>
      </c>
      <c r="D227" s="783" t="s">
        <v>289</v>
      </c>
      <c r="E227" s="784">
        <v>210</v>
      </c>
      <c r="G227" s="783" t="s">
        <v>932</v>
      </c>
      <c r="H227" s="784">
        <v>4</v>
      </c>
      <c r="I227" s="784">
        <v>1011</v>
      </c>
      <c r="K227" s="783" t="s">
        <v>290</v>
      </c>
      <c r="L227" s="783" t="s">
        <v>946</v>
      </c>
      <c r="M227" s="783" t="s">
        <v>270</v>
      </c>
      <c r="N227" s="784">
        <v>2613</v>
      </c>
      <c r="P227" s="783" t="s">
        <v>1027</v>
      </c>
      <c r="Q227" s="783" t="s">
        <v>263</v>
      </c>
      <c r="R227" s="784">
        <v>18491</v>
      </c>
      <c r="U227" s="783" t="s">
        <v>932</v>
      </c>
      <c r="V227" s="784">
        <v>4</v>
      </c>
      <c r="W227" s="784">
        <v>400</v>
      </c>
      <c r="Z227" s="783" t="s">
        <v>999</v>
      </c>
      <c r="AA227" s="783" t="s">
        <v>888</v>
      </c>
      <c r="AB227" s="784">
        <v>341</v>
      </c>
    </row>
    <row r="228" spans="1:28" ht="15">
      <c r="A228" s="783" t="s">
        <v>928</v>
      </c>
      <c r="B228" s="783" t="s">
        <v>291</v>
      </c>
      <c r="C228" s="783" t="s">
        <v>263</v>
      </c>
      <c r="D228" s="783" t="s">
        <v>288</v>
      </c>
      <c r="E228" s="784">
        <v>382</v>
      </c>
      <c r="G228" s="783" t="s">
        <v>932</v>
      </c>
      <c r="H228" s="784">
        <v>5</v>
      </c>
      <c r="I228" s="784">
        <v>209</v>
      </c>
      <c r="K228" s="783" t="s">
        <v>290</v>
      </c>
      <c r="L228" s="783" t="s">
        <v>950</v>
      </c>
      <c r="M228" s="783" t="s">
        <v>267</v>
      </c>
      <c r="N228" s="784">
        <v>11</v>
      </c>
      <c r="P228" s="783" t="s">
        <v>1028</v>
      </c>
      <c r="Q228" s="783" t="s">
        <v>262</v>
      </c>
      <c r="R228" s="784">
        <v>279</v>
      </c>
      <c r="U228" s="783" t="s">
        <v>932</v>
      </c>
      <c r="V228" s="784">
        <v>5</v>
      </c>
      <c r="W228" s="784">
        <v>85</v>
      </c>
      <c r="Z228" s="783" t="s">
        <v>999</v>
      </c>
      <c r="AA228" s="783" t="s">
        <v>889</v>
      </c>
      <c r="AB228" s="784">
        <v>60299</v>
      </c>
    </row>
    <row r="229" spans="1:28" ht="15">
      <c r="A229" s="783" t="s">
        <v>928</v>
      </c>
      <c r="B229" s="783" t="s">
        <v>291</v>
      </c>
      <c r="C229" s="783" t="s">
        <v>263</v>
      </c>
      <c r="D229" s="783" t="s">
        <v>289</v>
      </c>
      <c r="E229" s="784">
        <v>191</v>
      </c>
      <c r="G229" s="783" t="s">
        <v>932</v>
      </c>
      <c r="H229" s="784">
        <v>6</v>
      </c>
      <c r="I229" s="784">
        <v>200</v>
      </c>
      <c r="K229" s="783" t="s">
        <v>290</v>
      </c>
      <c r="L229" s="783" t="s">
        <v>950</v>
      </c>
      <c r="M229" s="783" t="s">
        <v>533</v>
      </c>
      <c r="N229" s="784">
        <v>1</v>
      </c>
      <c r="P229" s="783" t="s">
        <v>1028</v>
      </c>
      <c r="Q229" s="783" t="s">
        <v>263</v>
      </c>
      <c r="R229" s="784">
        <v>286</v>
      </c>
      <c r="U229" s="783" t="s">
        <v>932</v>
      </c>
      <c r="V229" s="784">
        <v>6</v>
      </c>
      <c r="W229" s="784">
        <v>63</v>
      </c>
      <c r="Z229" s="783" t="s">
        <v>999</v>
      </c>
      <c r="AA229" s="783" t="s">
        <v>890</v>
      </c>
      <c r="AB229" s="784">
        <v>75988</v>
      </c>
    </row>
    <row r="230" spans="1:28" ht="15">
      <c r="A230" s="783" t="s">
        <v>929</v>
      </c>
      <c r="B230" s="783" t="s">
        <v>267</v>
      </c>
      <c r="C230" s="783" t="s">
        <v>262</v>
      </c>
      <c r="D230" s="783" t="s">
        <v>288</v>
      </c>
      <c r="E230" s="784">
        <v>602</v>
      </c>
      <c r="G230" s="783" t="s">
        <v>932</v>
      </c>
      <c r="H230" s="784">
        <v>7</v>
      </c>
      <c r="I230" s="784">
        <v>156</v>
      </c>
      <c r="K230" s="783" t="s">
        <v>290</v>
      </c>
      <c r="L230" s="783" t="s">
        <v>950</v>
      </c>
      <c r="M230" s="783" t="s">
        <v>539</v>
      </c>
      <c r="N230" s="784">
        <v>1</v>
      </c>
      <c r="P230" s="783" t="s">
        <v>1029</v>
      </c>
      <c r="Q230" s="783" t="s">
        <v>262</v>
      </c>
      <c r="R230" s="784">
        <v>1833</v>
      </c>
      <c r="U230" s="783" t="s">
        <v>932</v>
      </c>
      <c r="V230" s="784">
        <v>7</v>
      </c>
      <c r="W230" s="784">
        <v>48</v>
      </c>
      <c r="Z230" s="783" t="s">
        <v>1000</v>
      </c>
      <c r="AA230" s="783" t="s">
        <v>889</v>
      </c>
      <c r="AB230" s="784">
        <v>367</v>
      </c>
    </row>
    <row r="231" spans="1:28" ht="15">
      <c r="A231" s="783" t="s">
        <v>929</v>
      </c>
      <c r="B231" s="783" t="s">
        <v>267</v>
      </c>
      <c r="C231" s="783" t="s">
        <v>262</v>
      </c>
      <c r="D231" s="783" t="s">
        <v>289</v>
      </c>
      <c r="E231" s="784">
        <v>303</v>
      </c>
      <c r="G231" s="783" t="s">
        <v>932</v>
      </c>
      <c r="H231" s="784">
        <v>8</v>
      </c>
      <c r="I231" s="784">
        <v>127</v>
      </c>
      <c r="K231" s="783" t="s">
        <v>290</v>
      </c>
      <c r="L231" s="783" t="s">
        <v>950</v>
      </c>
      <c r="M231" s="783" t="s">
        <v>530</v>
      </c>
      <c r="N231" s="784">
        <v>3</v>
      </c>
      <c r="P231" s="783" t="s">
        <v>1029</v>
      </c>
      <c r="Q231" s="783" t="s">
        <v>263</v>
      </c>
      <c r="R231" s="784">
        <v>1908</v>
      </c>
      <c r="U231" s="783" t="s">
        <v>932</v>
      </c>
      <c r="V231" s="784">
        <v>8</v>
      </c>
      <c r="W231" s="784">
        <v>26</v>
      </c>
      <c r="Z231" s="783" t="s">
        <v>1000</v>
      </c>
      <c r="AA231" s="783" t="s">
        <v>890</v>
      </c>
      <c r="AB231" s="784">
        <v>419</v>
      </c>
    </row>
    <row r="232" spans="1:28" ht="15">
      <c r="A232" s="783" t="s">
        <v>929</v>
      </c>
      <c r="B232" s="783" t="s">
        <v>267</v>
      </c>
      <c r="C232" s="783" t="s">
        <v>263</v>
      </c>
      <c r="D232" s="783" t="s">
        <v>288</v>
      </c>
      <c r="E232" s="784">
        <v>705</v>
      </c>
      <c r="G232" s="783" t="s">
        <v>932</v>
      </c>
      <c r="H232" s="784">
        <v>9</v>
      </c>
      <c r="I232" s="784">
        <v>83</v>
      </c>
      <c r="K232" s="783" t="s">
        <v>290</v>
      </c>
      <c r="L232" s="783" t="s">
        <v>950</v>
      </c>
      <c r="M232" s="783" t="s">
        <v>531</v>
      </c>
      <c r="N232" s="784">
        <v>3</v>
      </c>
      <c r="P232" s="783" t="s">
        <v>1030</v>
      </c>
      <c r="Q232" s="783" t="s">
        <v>262</v>
      </c>
      <c r="R232" s="784">
        <v>554</v>
      </c>
      <c r="U232" s="783" t="s">
        <v>932</v>
      </c>
      <c r="V232" s="784">
        <v>9</v>
      </c>
      <c r="W232" s="784">
        <v>14</v>
      </c>
      <c r="Z232" s="783" t="s">
        <v>1001</v>
      </c>
      <c r="AA232" s="783" t="s">
        <v>888</v>
      </c>
      <c r="AB232" s="784">
        <v>252</v>
      </c>
    </row>
    <row r="233" spans="1:28" ht="15">
      <c r="A233" s="783" t="s">
        <v>929</v>
      </c>
      <c r="B233" s="783" t="s">
        <v>267</v>
      </c>
      <c r="C233" s="783" t="s">
        <v>263</v>
      </c>
      <c r="D233" s="783" t="s">
        <v>289</v>
      </c>
      <c r="E233" s="784">
        <v>355</v>
      </c>
      <c r="G233" s="783" t="s">
        <v>932</v>
      </c>
      <c r="H233" s="784">
        <v>10</v>
      </c>
      <c r="I233" s="784">
        <v>68</v>
      </c>
      <c r="K233" s="783" t="s">
        <v>290</v>
      </c>
      <c r="L233" s="783" t="s">
        <v>950</v>
      </c>
      <c r="M233" s="783" t="s">
        <v>527</v>
      </c>
      <c r="N233" s="784">
        <v>1647</v>
      </c>
      <c r="P233" s="783" t="s">
        <v>1030</v>
      </c>
      <c r="Q233" s="783" t="s">
        <v>263</v>
      </c>
      <c r="R233" s="784">
        <v>710</v>
      </c>
      <c r="U233" s="783" t="s">
        <v>932</v>
      </c>
      <c r="V233" s="784">
        <v>10</v>
      </c>
      <c r="W233" s="784">
        <v>14</v>
      </c>
      <c r="Z233" s="783" t="s">
        <v>1001</v>
      </c>
      <c r="AA233" s="783" t="s">
        <v>889</v>
      </c>
      <c r="AB233" s="784">
        <v>20893</v>
      </c>
    </row>
    <row r="234" spans="1:28" ht="15">
      <c r="A234" s="783" t="s">
        <v>929</v>
      </c>
      <c r="B234" s="783" t="s">
        <v>268</v>
      </c>
      <c r="C234" s="783" t="s">
        <v>262</v>
      </c>
      <c r="D234" s="783" t="s">
        <v>288</v>
      </c>
      <c r="E234" s="784">
        <v>36</v>
      </c>
      <c r="G234" s="783" t="s">
        <v>932</v>
      </c>
      <c r="H234" s="784">
        <v>11</v>
      </c>
      <c r="I234" s="784">
        <v>46</v>
      </c>
      <c r="K234" s="783" t="s">
        <v>290</v>
      </c>
      <c r="L234" s="783" t="s">
        <v>950</v>
      </c>
      <c r="M234" s="783" t="s">
        <v>532</v>
      </c>
      <c r="N234" s="784">
        <v>2</v>
      </c>
      <c r="P234" s="783" t="s">
        <v>1031</v>
      </c>
      <c r="Q234" s="783" t="s">
        <v>262</v>
      </c>
      <c r="R234" s="784">
        <v>684</v>
      </c>
      <c r="U234" s="783" t="s">
        <v>932</v>
      </c>
      <c r="V234" s="784">
        <v>11</v>
      </c>
      <c r="W234" s="784">
        <v>9</v>
      </c>
      <c r="Z234" s="783" t="s">
        <v>1001</v>
      </c>
      <c r="AA234" s="783" t="s">
        <v>890</v>
      </c>
      <c r="AB234" s="784">
        <v>30776</v>
      </c>
    </row>
    <row r="235" spans="1:28" ht="15">
      <c r="A235" s="783" t="s">
        <v>929</v>
      </c>
      <c r="B235" s="783" t="s">
        <v>268</v>
      </c>
      <c r="C235" s="783" t="s">
        <v>262</v>
      </c>
      <c r="D235" s="783" t="s">
        <v>289</v>
      </c>
      <c r="E235" s="784">
        <v>49</v>
      </c>
      <c r="G235" s="783" t="s">
        <v>932</v>
      </c>
      <c r="H235" s="784">
        <v>12</v>
      </c>
      <c r="I235" s="784">
        <v>72</v>
      </c>
      <c r="K235" s="783" t="s">
        <v>290</v>
      </c>
      <c r="L235" s="783" t="s">
        <v>950</v>
      </c>
      <c r="M235" s="783" t="s">
        <v>528</v>
      </c>
      <c r="N235" s="784">
        <v>2356</v>
      </c>
      <c r="P235" s="783" t="s">
        <v>1031</v>
      </c>
      <c r="Q235" s="783" t="s">
        <v>263</v>
      </c>
      <c r="R235" s="784">
        <v>859</v>
      </c>
      <c r="U235" s="783" t="s">
        <v>932</v>
      </c>
      <c r="V235" s="784">
        <v>12</v>
      </c>
      <c r="W235" s="784">
        <v>15</v>
      </c>
      <c r="Z235" s="783" t="s">
        <v>1002</v>
      </c>
      <c r="AA235" s="783" t="s">
        <v>888</v>
      </c>
      <c r="AB235" s="784">
        <v>2</v>
      </c>
    </row>
    <row r="236" spans="1:28" ht="15">
      <c r="A236" s="783" t="s">
        <v>929</v>
      </c>
      <c r="B236" s="783" t="s">
        <v>268</v>
      </c>
      <c r="C236" s="783" t="s">
        <v>263</v>
      </c>
      <c r="D236" s="783" t="s">
        <v>288</v>
      </c>
      <c r="E236" s="784">
        <v>74</v>
      </c>
      <c r="G236" s="783" t="s">
        <v>933</v>
      </c>
      <c r="H236" s="784">
        <v>0</v>
      </c>
      <c r="I236" s="784">
        <v>852</v>
      </c>
      <c r="K236" s="783" t="s">
        <v>290</v>
      </c>
      <c r="L236" s="783" t="s">
        <v>950</v>
      </c>
      <c r="M236" s="783" t="s">
        <v>535</v>
      </c>
      <c r="N236" s="784">
        <v>4</v>
      </c>
      <c r="P236" s="783" t="s">
        <v>1032</v>
      </c>
      <c r="Q236" s="783" t="s">
        <v>262</v>
      </c>
      <c r="R236" s="784">
        <v>814</v>
      </c>
      <c r="U236" s="783" t="s">
        <v>933</v>
      </c>
      <c r="V236" s="784">
        <v>0</v>
      </c>
      <c r="W236" s="784">
        <v>2851</v>
      </c>
      <c r="Z236" s="783" t="s">
        <v>1002</v>
      </c>
      <c r="AA236" s="783" t="s">
        <v>889</v>
      </c>
      <c r="AB236" s="784">
        <v>935</v>
      </c>
    </row>
    <row r="237" spans="1:28" ht="15">
      <c r="A237" s="783" t="s">
        <v>929</v>
      </c>
      <c r="B237" s="783" t="s">
        <v>268</v>
      </c>
      <c r="C237" s="783" t="s">
        <v>263</v>
      </c>
      <c r="D237" s="783" t="s">
        <v>289</v>
      </c>
      <c r="E237" s="784">
        <v>61</v>
      </c>
      <c r="G237" s="783" t="s">
        <v>933</v>
      </c>
      <c r="H237" s="784">
        <v>1</v>
      </c>
      <c r="I237" s="784">
        <v>4365</v>
      </c>
      <c r="K237" s="783" t="s">
        <v>290</v>
      </c>
      <c r="L237" s="783" t="s">
        <v>950</v>
      </c>
      <c r="M237" s="783" t="s">
        <v>529</v>
      </c>
      <c r="N237" s="784">
        <v>212</v>
      </c>
      <c r="P237" s="783" t="s">
        <v>1032</v>
      </c>
      <c r="Q237" s="783" t="s">
        <v>263</v>
      </c>
      <c r="R237" s="784">
        <v>1183</v>
      </c>
      <c r="U237" s="783" t="s">
        <v>933</v>
      </c>
      <c r="V237" s="784">
        <v>1</v>
      </c>
      <c r="W237" s="784">
        <v>13495</v>
      </c>
      <c r="Z237" s="783" t="s">
        <v>1002</v>
      </c>
      <c r="AA237" s="783" t="s">
        <v>890</v>
      </c>
      <c r="AB237" s="784">
        <v>1066</v>
      </c>
    </row>
    <row r="238" spans="1:28" ht="15">
      <c r="A238" s="783" t="s">
        <v>929</v>
      </c>
      <c r="B238" s="783" t="s">
        <v>290</v>
      </c>
      <c r="C238" s="783" t="s">
        <v>262</v>
      </c>
      <c r="D238" s="783" t="s">
        <v>289</v>
      </c>
      <c r="E238" s="784">
        <v>2</v>
      </c>
      <c r="G238" s="783" t="s">
        <v>933</v>
      </c>
      <c r="H238" s="784">
        <v>2</v>
      </c>
      <c r="I238" s="784">
        <v>13771</v>
      </c>
      <c r="K238" s="783" t="s">
        <v>290</v>
      </c>
      <c r="L238" s="783" t="s">
        <v>950</v>
      </c>
      <c r="M238" s="783" t="s">
        <v>268</v>
      </c>
      <c r="N238" s="784">
        <v>6</v>
      </c>
      <c r="P238" s="783" t="s">
        <v>1033</v>
      </c>
      <c r="Q238" s="783" t="s">
        <v>262</v>
      </c>
      <c r="R238" s="784">
        <v>1786</v>
      </c>
      <c r="U238" s="783" t="s">
        <v>933</v>
      </c>
      <c r="V238" s="784">
        <v>2</v>
      </c>
      <c r="W238" s="784">
        <v>39148</v>
      </c>
      <c r="Z238" s="783" t="s">
        <v>1003</v>
      </c>
      <c r="AA238" s="783" t="s">
        <v>888</v>
      </c>
      <c r="AB238" s="784">
        <v>2</v>
      </c>
    </row>
    <row r="239" spans="1:28" ht="15">
      <c r="A239" s="783" t="s">
        <v>929</v>
      </c>
      <c r="B239" s="783" t="s">
        <v>290</v>
      </c>
      <c r="C239" s="783" t="s">
        <v>263</v>
      </c>
      <c r="D239" s="783" t="s">
        <v>288</v>
      </c>
      <c r="E239" s="784">
        <v>4</v>
      </c>
      <c r="G239" s="783" t="s">
        <v>933</v>
      </c>
      <c r="H239" s="784">
        <v>3</v>
      </c>
      <c r="I239" s="784">
        <v>7567</v>
      </c>
      <c r="K239" s="783" t="s">
        <v>290</v>
      </c>
      <c r="L239" s="783" t="s">
        <v>950</v>
      </c>
      <c r="M239" s="783" t="s">
        <v>536</v>
      </c>
      <c r="N239" s="784">
        <v>1</v>
      </c>
      <c r="P239" s="783" t="s">
        <v>1033</v>
      </c>
      <c r="Q239" s="783" t="s">
        <v>263</v>
      </c>
      <c r="R239" s="784">
        <v>2291</v>
      </c>
      <c r="U239" s="783" t="s">
        <v>933</v>
      </c>
      <c r="V239" s="784">
        <v>3</v>
      </c>
      <c r="W239" s="784">
        <v>17923</v>
      </c>
      <c r="Z239" s="783" t="s">
        <v>1003</v>
      </c>
      <c r="AA239" s="783" t="s">
        <v>889</v>
      </c>
      <c r="AB239" s="784">
        <v>614</v>
      </c>
    </row>
    <row r="240" spans="1:28" ht="15">
      <c r="A240" s="783" t="s">
        <v>929</v>
      </c>
      <c r="B240" s="783" t="s">
        <v>290</v>
      </c>
      <c r="C240" s="783" t="s">
        <v>263</v>
      </c>
      <c r="D240" s="783" t="s">
        <v>289</v>
      </c>
      <c r="E240" s="784">
        <v>1</v>
      </c>
      <c r="G240" s="783" t="s">
        <v>933</v>
      </c>
      <c r="H240" s="784">
        <v>4</v>
      </c>
      <c r="I240" s="784">
        <v>33929</v>
      </c>
      <c r="K240" s="783" t="s">
        <v>290</v>
      </c>
      <c r="L240" s="783" t="s">
        <v>950</v>
      </c>
      <c r="M240" s="783" t="s">
        <v>538</v>
      </c>
      <c r="N240" s="784">
        <v>9</v>
      </c>
      <c r="P240" s="783" t="s">
        <v>1034</v>
      </c>
      <c r="Q240" s="783" t="s">
        <v>262</v>
      </c>
      <c r="R240" s="784">
        <v>31</v>
      </c>
      <c r="U240" s="783" t="s">
        <v>933</v>
      </c>
      <c r="V240" s="784">
        <v>4</v>
      </c>
      <c r="W240" s="784">
        <v>133574</v>
      </c>
      <c r="Z240" s="783" t="s">
        <v>1003</v>
      </c>
      <c r="AA240" s="783" t="s">
        <v>890</v>
      </c>
      <c r="AB240" s="784">
        <v>717</v>
      </c>
    </row>
    <row r="241" spans="1:28" ht="15">
      <c r="A241" s="783" t="s">
        <v>929</v>
      </c>
      <c r="B241" s="783" t="s">
        <v>291</v>
      </c>
      <c r="C241" s="783" t="s">
        <v>262</v>
      </c>
      <c r="D241" s="783" t="s">
        <v>288</v>
      </c>
      <c r="E241" s="784">
        <v>1401</v>
      </c>
      <c r="G241" s="783" t="s">
        <v>933</v>
      </c>
      <c r="H241" s="784">
        <v>5</v>
      </c>
      <c r="I241" s="784">
        <v>5392</v>
      </c>
      <c r="K241" s="783" t="s">
        <v>290</v>
      </c>
      <c r="L241" s="783" t="s">
        <v>950</v>
      </c>
      <c r="M241" s="783" t="s">
        <v>1096</v>
      </c>
      <c r="N241" s="784">
        <v>1</v>
      </c>
      <c r="P241" s="783" t="s">
        <v>1034</v>
      </c>
      <c r="Q241" s="783" t="s">
        <v>263</v>
      </c>
      <c r="R241" s="784">
        <v>46</v>
      </c>
      <c r="U241" s="783" t="s">
        <v>933</v>
      </c>
      <c r="V241" s="784">
        <v>5</v>
      </c>
      <c r="W241" s="784">
        <v>19524</v>
      </c>
      <c r="Z241" s="783" t="s">
        <v>1004</v>
      </c>
      <c r="AA241" s="783" t="s">
        <v>888</v>
      </c>
      <c r="AB241" s="784">
        <v>2</v>
      </c>
    </row>
    <row r="242" spans="1:28" ht="15">
      <c r="A242" s="783" t="s">
        <v>929</v>
      </c>
      <c r="B242" s="783" t="s">
        <v>291</v>
      </c>
      <c r="C242" s="783" t="s">
        <v>262</v>
      </c>
      <c r="D242" s="783" t="s">
        <v>289</v>
      </c>
      <c r="E242" s="784">
        <v>809</v>
      </c>
      <c r="G242" s="783" t="s">
        <v>933</v>
      </c>
      <c r="H242" s="784">
        <v>6</v>
      </c>
      <c r="I242" s="784">
        <v>6423</v>
      </c>
      <c r="K242" s="783" t="s">
        <v>290</v>
      </c>
      <c r="L242" s="783" t="s">
        <v>950</v>
      </c>
      <c r="M242" s="783" t="s">
        <v>290</v>
      </c>
      <c r="N242" s="784">
        <v>35</v>
      </c>
      <c r="P242" s="783" t="s">
        <v>1035</v>
      </c>
      <c r="Q242" s="783" t="s">
        <v>262</v>
      </c>
      <c r="R242" s="784">
        <v>367</v>
      </c>
      <c r="U242" s="783" t="s">
        <v>933</v>
      </c>
      <c r="V242" s="784">
        <v>6</v>
      </c>
      <c r="W242" s="784">
        <v>20112</v>
      </c>
      <c r="Z242" s="783" t="s">
        <v>1004</v>
      </c>
      <c r="AA242" s="783" t="s">
        <v>889</v>
      </c>
      <c r="AB242" s="784">
        <v>1324</v>
      </c>
    </row>
    <row r="243" spans="1:28" ht="15">
      <c r="A243" s="783" t="s">
        <v>929</v>
      </c>
      <c r="B243" s="783" t="s">
        <v>291</v>
      </c>
      <c r="C243" s="783" t="s">
        <v>263</v>
      </c>
      <c r="D243" s="783" t="s">
        <v>288</v>
      </c>
      <c r="E243" s="784">
        <v>1592</v>
      </c>
      <c r="G243" s="783" t="s">
        <v>933</v>
      </c>
      <c r="H243" s="784">
        <v>7</v>
      </c>
      <c r="I243" s="784">
        <v>6160</v>
      </c>
      <c r="K243" s="783" t="s">
        <v>290</v>
      </c>
      <c r="L243" s="783" t="s">
        <v>950</v>
      </c>
      <c r="M243" s="783" t="s">
        <v>302</v>
      </c>
      <c r="N243" s="784">
        <v>35</v>
      </c>
      <c r="P243" s="783" t="s">
        <v>1035</v>
      </c>
      <c r="Q243" s="783" t="s">
        <v>263</v>
      </c>
      <c r="R243" s="784">
        <v>452</v>
      </c>
      <c r="U243" s="783" t="s">
        <v>933</v>
      </c>
      <c r="V243" s="784">
        <v>7</v>
      </c>
      <c r="W243" s="784">
        <v>17056</v>
      </c>
      <c r="Z243" s="783" t="s">
        <v>1004</v>
      </c>
      <c r="AA243" s="783" t="s">
        <v>890</v>
      </c>
      <c r="AB243" s="784">
        <v>1192</v>
      </c>
    </row>
    <row r="244" spans="1:28" ht="15">
      <c r="A244" s="783" t="s">
        <v>929</v>
      </c>
      <c r="B244" s="783" t="s">
        <v>291</v>
      </c>
      <c r="C244" s="783" t="s">
        <v>263</v>
      </c>
      <c r="D244" s="783" t="s">
        <v>289</v>
      </c>
      <c r="E244" s="784">
        <v>695</v>
      </c>
      <c r="G244" s="783" t="s">
        <v>933</v>
      </c>
      <c r="H244" s="784">
        <v>8</v>
      </c>
      <c r="I244" s="784">
        <v>4770</v>
      </c>
      <c r="K244" s="783" t="s">
        <v>290</v>
      </c>
      <c r="L244" s="783" t="s">
        <v>950</v>
      </c>
      <c r="M244" s="783" t="s">
        <v>299</v>
      </c>
      <c r="N244" s="784">
        <v>26680</v>
      </c>
      <c r="P244" s="783" t="s">
        <v>1036</v>
      </c>
      <c r="Q244" s="783" t="s">
        <v>262</v>
      </c>
      <c r="R244" s="784">
        <v>7332</v>
      </c>
      <c r="U244" s="783" t="s">
        <v>933</v>
      </c>
      <c r="V244" s="784">
        <v>8</v>
      </c>
      <c r="W244" s="784">
        <v>13617</v>
      </c>
      <c r="Z244" s="783" t="s">
        <v>1005</v>
      </c>
      <c r="AA244" s="783" t="s">
        <v>889</v>
      </c>
      <c r="AB244" s="784">
        <v>184</v>
      </c>
    </row>
    <row r="245" spans="1:28" ht="15">
      <c r="A245" s="783" t="s">
        <v>930</v>
      </c>
      <c r="B245" s="783" t="s">
        <v>267</v>
      </c>
      <c r="C245" s="783" t="s">
        <v>262</v>
      </c>
      <c r="D245" s="783" t="s">
        <v>288</v>
      </c>
      <c r="E245" s="784">
        <v>546</v>
      </c>
      <c r="G245" s="783" t="s">
        <v>933</v>
      </c>
      <c r="H245" s="784">
        <v>9</v>
      </c>
      <c r="I245" s="784">
        <v>3289</v>
      </c>
      <c r="K245" s="783" t="s">
        <v>290</v>
      </c>
      <c r="L245" s="783" t="s">
        <v>950</v>
      </c>
      <c r="M245" s="783" t="s">
        <v>300</v>
      </c>
      <c r="N245" s="784">
        <v>21</v>
      </c>
      <c r="P245" s="783" t="s">
        <v>1036</v>
      </c>
      <c r="Q245" s="783" t="s">
        <v>263</v>
      </c>
      <c r="R245" s="784">
        <v>7571</v>
      </c>
      <c r="U245" s="783" t="s">
        <v>933</v>
      </c>
      <c r="V245" s="784">
        <v>9</v>
      </c>
      <c r="W245" s="784">
        <v>10130</v>
      </c>
      <c r="Z245" s="783" t="s">
        <v>1005</v>
      </c>
      <c r="AA245" s="783" t="s">
        <v>890</v>
      </c>
      <c r="AB245" s="784">
        <v>286</v>
      </c>
    </row>
    <row r="246" spans="1:28" ht="15">
      <c r="A246" s="783" t="s">
        <v>930</v>
      </c>
      <c r="B246" s="783" t="s">
        <v>267</v>
      </c>
      <c r="C246" s="783" t="s">
        <v>262</v>
      </c>
      <c r="D246" s="783" t="s">
        <v>289</v>
      </c>
      <c r="E246" s="784">
        <v>192</v>
      </c>
      <c r="G246" s="783" t="s">
        <v>933</v>
      </c>
      <c r="H246" s="784">
        <v>10</v>
      </c>
      <c r="I246" s="784">
        <v>2437</v>
      </c>
      <c r="K246" s="783" t="s">
        <v>290</v>
      </c>
      <c r="L246" s="783" t="s">
        <v>950</v>
      </c>
      <c r="M246" s="783" t="s">
        <v>301</v>
      </c>
      <c r="N246" s="784">
        <v>507</v>
      </c>
      <c r="P246" s="783" t="s">
        <v>1037</v>
      </c>
      <c r="Q246" s="783" t="s">
        <v>262</v>
      </c>
      <c r="R246" s="784">
        <v>1336</v>
      </c>
      <c r="U246" s="783" t="s">
        <v>933</v>
      </c>
      <c r="V246" s="784">
        <v>10</v>
      </c>
      <c r="W246" s="784">
        <v>6572</v>
      </c>
      <c r="Z246" s="783" t="s">
        <v>1006</v>
      </c>
      <c r="AA246" s="783" t="s">
        <v>888</v>
      </c>
      <c r="AB246" s="784">
        <v>6</v>
      </c>
    </row>
    <row r="247" spans="1:28" ht="15">
      <c r="A247" s="783" t="s">
        <v>930</v>
      </c>
      <c r="B247" s="783" t="s">
        <v>267</v>
      </c>
      <c r="C247" s="783" t="s">
        <v>263</v>
      </c>
      <c r="D247" s="783" t="s">
        <v>288</v>
      </c>
      <c r="E247" s="784">
        <v>517</v>
      </c>
      <c r="G247" s="783" t="s">
        <v>933</v>
      </c>
      <c r="H247" s="784">
        <v>11</v>
      </c>
      <c r="I247" s="784">
        <v>1872</v>
      </c>
      <c r="K247" s="783" t="s">
        <v>290</v>
      </c>
      <c r="L247" s="783" t="s">
        <v>950</v>
      </c>
      <c r="M247" s="783" t="s">
        <v>269</v>
      </c>
      <c r="N247" s="784">
        <v>89</v>
      </c>
      <c r="P247" s="783" t="s">
        <v>1037</v>
      </c>
      <c r="Q247" s="783" t="s">
        <v>263</v>
      </c>
      <c r="R247" s="784">
        <v>1461</v>
      </c>
      <c r="U247" s="783" t="s">
        <v>933</v>
      </c>
      <c r="V247" s="784">
        <v>11</v>
      </c>
      <c r="W247" s="784">
        <v>4343</v>
      </c>
      <c r="Z247" s="783" t="s">
        <v>1006</v>
      </c>
      <c r="AA247" s="783" t="s">
        <v>889</v>
      </c>
      <c r="AB247" s="784">
        <v>2123</v>
      </c>
    </row>
    <row r="248" spans="1:28" ht="15">
      <c r="A248" s="783" t="s">
        <v>930</v>
      </c>
      <c r="B248" s="783" t="s">
        <v>267</v>
      </c>
      <c r="C248" s="783" t="s">
        <v>263</v>
      </c>
      <c r="D248" s="783" t="s">
        <v>289</v>
      </c>
      <c r="E248" s="784">
        <v>184</v>
      </c>
      <c r="G248" s="783" t="s">
        <v>933</v>
      </c>
      <c r="H248" s="784">
        <v>12</v>
      </c>
      <c r="I248" s="784">
        <v>2452</v>
      </c>
      <c r="K248" s="783" t="s">
        <v>290</v>
      </c>
      <c r="L248" s="783" t="s">
        <v>950</v>
      </c>
      <c r="M248" s="783" t="s">
        <v>270</v>
      </c>
      <c r="N248" s="784">
        <v>3764</v>
      </c>
      <c r="P248" s="783" t="s">
        <v>1038</v>
      </c>
      <c r="Q248" s="783" t="s">
        <v>262</v>
      </c>
      <c r="R248" s="784">
        <v>243</v>
      </c>
      <c r="U248" s="783" t="s">
        <v>933</v>
      </c>
      <c r="V248" s="784">
        <v>12</v>
      </c>
      <c r="W248" s="784">
        <v>5301</v>
      </c>
      <c r="Z248" s="783" t="s">
        <v>1006</v>
      </c>
      <c r="AA248" s="783" t="s">
        <v>890</v>
      </c>
      <c r="AB248" s="784">
        <v>2324</v>
      </c>
    </row>
    <row r="249" spans="1:28" ht="15">
      <c r="A249" s="783" t="s">
        <v>930</v>
      </c>
      <c r="B249" s="783" t="s">
        <v>268</v>
      </c>
      <c r="C249" s="783" t="s">
        <v>262</v>
      </c>
      <c r="D249" s="783" t="s">
        <v>288</v>
      </c>
      <c r="E249" s="784">
        <v>437</v>
      </c>
      <c r="G249" s="783" t="s">
        <v>934</v>
      </c>
      <c r="H249" s="784">
        <v>0</v>
      </c>
      <c r="I249" s="784">
        <v>56</v>
      </c>
      <c r="K249" s="783" t="s">
        <v>290</v>
      </c>
      <c r="L249" s="783" t="s">
        <v>985</v>
      </c>
      <c r="M249" s="783" t="s">
        <v>267</v>
      </c>
      <c r="N249" s="784">
        <v>3</v>
      </c>
      <c r="P249" s="783" t="s">
        <v>1038</v>
      </c>
      <c r="Q249" s="783" t="s">
        <v>263</v>
      </c>
      <c r="R249" s="784">
        <v>410</v>
      </c>
      <c r="U249" s="783" t="s">
        <v>934</v>
      </c>
      <c r="V249" s="784">
        <v>0</v>
      </c>
      <c r="W249" s="784">
        <v>3</v>
      </c>
      <c r="Z249" s="783" t="s">
        <v>1007</v>
      </c>
      <c r="AA249" s="783" t="s">
        <v>889</v>
      </c>
      <c r="AB249" s="784">
        <v>554</v>
      </c>
    </row>
    <row r="250" spans="1:28" ht="15">
      <c r="A250" s="783" t="s">
        <v>930</v>
      </c>
      <c r="B250" s="783" t="s">
        <v>268</v>
      </c>
      <c r="C250" s="783" t="s">
        <v>262</v>
      </c>
      <c r="D250" s="783" t="s">
        <v>289</v>
      </c>
      <c r="E250" s="784">
        <v>177</v>
      </c>
      <c r="G250" s="783" t="s">
        <v>934</v>
      </c>
      <c r="H250" s="784">
        <v>1</v>
      </c>
      <c r="I250" s="784">
        <v>327</v>
      </c>
      <c r="K250" s="783" t="s">
        <v>290</v>
      </c>
      <c r="L250" s="783" t="s">
        <v>985</v>
      </c>
      <c r="M250" s="783" t="s">
        <v>527</v>
      </c>
      <c r="N250" s="784">
        <v>726</v>
      </c>
      <c r="P250" s="783" t="s">
        <v>1039</v>
      </c>
      <c r="Q250" s="783" t="s">
        <v>262</v>
      </c>
      <c r="R250" s="784">
        <v>817</v>
      </c>
      <c r="U250" s="783" t="s">
        <v>934</v>
      </c>
      <c r="V250" s="784">
        <v>1</v>
      </c>
      <c r="W250" s="784">
        <v>30</v>
      </c>
      <c r="Z250" s="783" t="s">
        <v>1007</v>
      </c>
      <c r="AA250" s="783" t="s">
        <v>890</v>
      </c>
      <c r="AB250" s="784">
        <v>440</v>
      </c>
    </row>
    <row r="251" spans="1:28" ht="15">
      <c r="A251" s="783" t="s">
        <v>930</v>
      </c>
      <c r="B251" s="783" t="s">
        <v>268</v>
      </c>
      <c r="C251" s="783" t="s">
        <v>263</v>
      </c>
      <c r="D251" s="783" t="s">
        <v>288</v>
      </c>
      <c r="E251" s="784">
        <v>430</v>
      </c>
      <c r="G251" s="783" t="s">
        <v>934</v>
      </c>
      <c r="H251" s="784">
        <v>2</v>
      </c>
      <c r="I251" s="784">
        <v>1132</v>
      </c>
      <c r="K251" s="783" t="s">
        <v>290</v>
      </c>
      <c r="L251" s="783" t="s">
        <v>985</v>
      </c>
      <c r="M251" s="783" t="s">
        <v>528</v>
      </c>
      <c r="N251" s="784">
        <v>2026</v>
      </c>
      <c r="P251" s="783" t="s">
        <v>1039</v>
      </c>
      <c r="Q251" s="783" t="s">
        <v>263</v>
      </c>
      <c r="R251" s="784">
        <v>1181</v>
      </c>
      <c r="U251" s="783" t="s">
        <v>934</v>
      </c>
      <c r="V251" s="784">
        <v>2</v>
      </c>
      <c r="W251" s="784">
        <v>112</v>
      </c>
      <c r="Z251" s="783" t="s">
        <v>1008</v>
      </c>
      <c r="AA251" s="783" t="s">
        <v>888</v>
      </c>
      <c r="AB251" s="784">
        <v>1</v>
      </c>
    </row>
    <row r="252" spans="1:28" ht="15">
      <c r="A252" s="783" t="s">
        <v>930</v>
      </c>
      <c r="B252" s="783" t="s">
        <v>268</v>
      </c>
      <c r="C252" s="783" t="s">
        <v>263</v>
      </c>
      <c r="D252" s="783" t="s">
        <v>289</v>
      </c>
      <c r="E252" s="784">
        <v>163</v>
      </c>
      <c r="G252" s="783" t="s">
        <v>934</v>
      </c>
      <c r="H252" s="784">
        <v>3</v>
      </c>
      <c r="I252" s="784">
        <v>608</v>
      </c>
      <c r="K252" s="783" t="s">
        <v>290</v>
      </c>
      <c r="L252" s="783" t="s">
        <v>985</v>
      </c>
      <c r="M252" s="783" t="s">
        <v>268</v>
      </c>
      <c r="N252" s="784">
        <v>1</v>
      </c>
      <c r="P252" s="628"/>
      <c r="Q252" s="628"/>
      <c r="R252" s="629"/>
      <c r="U252" s="783" t="s">
        <v>934</v>
      </c>
      <c r="V252" s="784">
        <v>3</v>
      </c>
      <c r="W252" s="784">
        <v>40</v>
      </c>
      <c r="Z252" s="783" t="s">
        <v>1008</v>
      </c>
      <c r="AA252" s="783" t="s">
        <v>889</v>
      </c>
      <c r="AB252" s="784">
        <v>430</v>
      </c>
    </row>
    <row r="253" spans="1:28" ht="15">
      <c r="A253" s="783" t="s">
        <v>930</v>
      </c>
      <c r="B253" s="783" t="s">
        <v>290</v>
      </c>
      <c r="C253" s="783" t="s">
        <v>262</v>
      </c>
      <c r="D253" s="783" t="s">
        <v>288</v>
      </c>
      <c r="E253" s="784">
        <v>5</v>
      </c>
      <c r="G253" s="783" t="s">
        <v>934</v>
      </c>
      <c r="H253" s="784">
        <v>4</v>
      </c>
      <c r="I253" s="784">
        <v>2256</v>
      </c>
      <c r="K253" s="783" t="s">
        <v>290</v>
      </c>
      <c r="L253" s="783" t="s">
        <v>985</v>
      </c>
      <c r="M253" s="783" t="s">
        <v>1096</v>
      </c>
      <c r="N253" s="784">
        <v>2</v>
      </c>
      <c r="U253" s="783" t="s">
        <v>934</v>
      </c>
      <c r="V253" s="784">
        <v>4</v>
      </c>
      <c r="W253" s="784">
        <v>294</v>
      </c>
      <c r="Z253" s="783" t="s">
        <v>1008</v>
      </c>
      <c r="AA253" s="783" t="s">
        <v>890</v>
      </c>
      <c r="AB253" s="784">
        <v>476</v>
      </c>
    </row>
    <row r="254" spans="1:28" ht="15">
      <c r="A254" s="783" t="s">
        <v>930</v>
      </c>
      <c r="B254" s="783" t="s">
        <v>290</v>
      </c>
      <c r="C254" s="783" t="s">
        <v>262</v>
      </c>
      <c r="D254" s="783" t="s">
        <v>289</v>
      </c>
      <c r="E254" s="784">
        <v>5</v>
      </c>
      <c r="G254" s="783" t="s">
        <v>934</v>
      </c>
      <c r="H254" s="784">
        <v>5</v>
      </c>
      <c r="I254" s="784">
        <v>399</v>
      </c>
      <c r="K254" s="783" t="s">
        <v>290</v>
      </c>
      <c r="L254" s="783" t="s">
        <v>985</v>
      </c>
      <c r="M254" s="783" t="s">
        <v>302</v>
      </c>
      <c r="N254" s="784">
        <v>1</v>
      </c>
      <c r="U254" s="783" t="s">
        <v>934</v>
      </c>
      <c r="V254" s="784">
        <v>5</v>
      </c>
      <c r="W254" s="784">
        <v>73</v>
      </c>
      <c r="Z254" s="783" t="s">
        <v>1009</v>
      </c>
      <c r="AA254" s="783" t="s">
        <v>888</v>
      </c>
      <c r="AB254" s="784">
        <v>1</v>
      </c>
    </row>
    <row r="255" spans="1:28" ht="15">
      <c r="A255" s="783" t="s">
        <v>930</v>
      </c>
      <c r="B255" s="783" t="s">
        <v>290</v>
      </c>
      <c r="C255" s="783" t="s">
        <v>263</v>
      </c>
      <c r="D255" s="783" t="s">
        <v>288</v>
      </c>
      <c r="E255" s="784">
        <v>3</v>
      </c>
      <c r="G255" s="783" t="s">
        <v>934</v>
      </c>
      <c r="H255" s="784">
        <v>6</v>
      </c>
      <c r="I255" s="784">
        <v>377</v>
      </c>
      <c r="K255" s="783" t="s">
        <v>290</v>
      </c>
      <c r="L255" s="783" t="s">
        <v>985</v>
      </c>
      <c r="M255" s="783" t="s">
        <v>299</v>
      </c>
      <c r="N255" s="784">
        <v>1425</v>
      </c>
      <c r="U255" s="783" t="s">
        <v>934</v>
      </c>
      <c r="V255" s="784">
        <v>6</v>
      </c>
      <c r="W255" s="784">
        <v>49</v>
      </c>
      <c r="Z255" s="783" t="s">
        <v>1009</v>
      </c>
      <c r="AA255" s="783" t="s">
        <v>889</v>
      </c>
      <c r="AB255" s="784">
        <v>1639</v>
      </c>
    </row>
    <row r="256" spans="1:28" ht="15">
      <c r="A256" s="783" t="s">
        <v>930</v>
      </c>
      <c r="B256" s="783" t="s">
        <v>290</v>
      </c>
      <c r="C256" s="783" t="s">
        <v>263</v>
      </c>
      <c r="D256" s="783" t="s">
        <v>289</v>
      </c>
      <c r="E256" s="784">
        <v>2</v>
      </c>
      <c r="G256" s="783" t="s">
        <v>934</v>
      </c>
      <c r="H256" s="784">
        <v>7</v>
      </c>
      <c r="I256" s="784">
        <v>390</v>
      </c>
      <c r="K256" s="783" t="s">
        <v>290</v>
      </c>
      <c r="L256" s="783" t="s">
        <v>985</v>
      </c>
      <c r="M256" s="783" t="s">
        <v>269</v>
      </c>
      <c r="N256" s="784">
        <v>7</v>
      </c>
      <c r="U256" s="783" t="s">
        <v>934</v>
      </c>
      <c r="V256" s="784">
        <v>7</v>
      </c>
      <c r="W256" s="784">
        <v>43</v>
      </c>
      <c r="Z256" s="783" t="s">
        <v>1009</v>
      </c>
      <c r="AA256" s="783" t="s">
        <v>890</v>
      </c>
      <c r="AB256" s="784">
        <v>1475</v>
      </c>
    </row>
    <row r="257" spans="1:28" ht="15">
      <c r="A257" s="783" t="s">
        <v>930</v>
      </c>
      <c r="B257" s="783" t="s">
        <v>291</v>
      </c>
      <c r="C257" s="783" t="s">
        <v>262</v>
      </c>
      <c r="D257" s="783" t="s">
        <v>288</v>
      </c>
      <c r="E257" s="784">
        <v>63</v>
      </c>
      <c r="G257" s="783" t="s">
        <v>934</v>
      </c>
      <c r="H257" s="784">
        <v>8</v>
      </c>
      <c r="I257" s="784">
        <v>323</v>
      </c>
      <c r="K257" s="783" t="s">
        <v>290</v>
      </c>
      <c r="L257" s="783" t="s">
        <v>985</v>
      </c>
      <c r="M257" s="783" t="s">
        <v>270</v>
      </c>
      <c r="N257" s="784">
        <v>122</v>
      </c>
      <c r="U257" s="783" t="s">
        <v>934</v>
      </c>
      <c r="V257" s="784">
        <v>8</v>
      </c>
      <c r="W257" s="784">
        <v>43</v>
      </c>
      <c r="Z257" s="783" t="s">
        <v>1010</v>
      </c>
      <c r="AA257" s="783" t="s">
        <v>888</v>
      </c>
      <c r="AB257" s="784">
        <v>7</v>
      </c>
    </row>
    <row r="258" spans="1:28" ht="15">
      <c r="A258" s="783" t="s">
        <v>930</v>
      </c>
      <c r="B258" s="783" t="s">
        <v>291</v>
      </c>
      <c r="C258" s="783" t="s">
        <v>262</v>
      </c>
      <c r="D258" s="783" t="s">
        <v>289</v>
      </c>
      <c r="E258" s="784">
        <v>30</v>
      </c>
      <c r="G258" s="783" t="s">
        <v>934</v>
      </c>
      <c r="H258" s="784">
        <v>9</v>
      </c>
      <c r="I258" s="784">
        <v>258</v>
      </c>
      <c r="K258" s="783" t="s">
        <v>290</v>
      </c>
      <c r="L258" s="783" t="s">
        <v>986</v>
      </c>
      <c r="M258" s="783" t="s">
        <v>267</v>
      </c>
      <c r="N258" s="784">
        <v>17</v>
      </c>
      <c r="U258" s="783" t="s">
        <v>934</v>
      </c>
      <c r="V258" s="784">
        <v>9</v>
      </c>
      <c r="W258" s="784">
        <v>22</v>
      </c>
      <c r="Z258" s="783" t="s">
        <v>1010</v>
      </c>
      <c r="AA258" s="783" t="s">
        <v>889</v>
      </c>
      <c r="AB258" s="784">
        <v>7454</v>
      </c>
    </row>
    <row r="259" spans="1:28" ht="15">
      <c r="A259" s="783" t="s">
        <v>930</v>
      </c>
      <c r="B259" s="783" t="s">
        <v>291</v>
      </c>
      <c r="C259" s="783" t="s">
        <v>263</v>
      </c>
      <c r="D259" s="783" t="s">
        <v>288</v>
      </c>
      <c r="E259" s="784">
        <v>58</v>
      </c>
      <c r="G259" s="783" t="s">
        <v>934</v>
      </c>
      <c r="H259" s="784">
        <v>10</v>
      </c>
      <c r="I259" s="784">
        <v>190</v>
      </c>
      <c r="K259" s="783" t="s">
        <v>290</v>
      </c>
      <c r="L259" s="783" t="s">
        <v>986</v>
      </c>
      <c r="M259" s="783" t="s">
        <v>530</v>
      </c>
      <c r="N259" s="784">
        <v>2</v>
      </c>
      <c r="U259" s="783" t="s">
        <v>934</v>
      </c>
      <c r="V259" s="784">
        <v>10</v>
      </c>
      <c r="W259" s="784">
        <v>20</v>
      </c>
      <c r="Z259" s="783" t="s">
        <v>1010</v>
      </c>
      <c r="AA259" s="783" t="s">
        <v>890</v>
      </c>
      <c r="AB259" s="784">
        <v>6272</v>
      </c>
    </row>
    <row r="260" spans="1:28" ht="15">
      <c r="A260" s="783" t="s">
        <v>930</v>
      </c>
      <c r="B260" s="783" t="s">
        <v>291</v>
      </c>
      <c r="C260" s="783" t="s">
        <v>263</v>
      </c>
      <c r="D260" s="783" t="s">
        <v>289</v>
      </c>
      <c r="E260" s="784">
        <v>17</v>
      </c>
      <c r="G260" s="783" t="s">
        <v>934</v>
      </c>
      <c r="H260" s="784">
        <v>11</v>
      </c>
      <c r="I260" s="784">
        <v>118</v>
      </c>
      <c r="K260" s="783" t="s">
        <v>290</v>
      </c>
      <c r="L260" s="783" t="s">
        <v>986</v>
      </c>
      <c r="M260" s="783" t="s">
        <v>531</v>
      </c>
      <c r="N260" s="784">
        <v>1</v>
      </c>
      <c r="U260" s="783" t="s">
        <v>934</v>
      </c>
      <c r="V260" s="784">
        <v>11</v>
      </c>
      <c r="W260" s="784">
        <v>6</v>
      </c>
      <c r="Z260" s="783" t="s">
        <v>1011</v>
      </c>
      <c r="AA260" s="783" t="s">
        <v>888</v>
      </c>
      <c r="AB260" s="784">
        <v>1</v>
      </c>
    </row>
    <row r="261" spans="1:28" ht="15">
      <c r="A261" s="783" t="s">
        <v>931</v>
      </c>
      <c r="B261" s="783" t="s">
        <v>267</v>
      </c>
      <c r="C261" s="783" t="s">
        <v>262</v>
      </c>
      <c r="D261" s="783" t="s">
        <v>288</v>
      </c>
      <c r="E261" s="784">
        <v>1946</v>
      </c>
      <c r="G261" s="783" t="s">
        <v>934</v>
      </c>
      <c r="H261" s="784">
        <v>12</v>
      </c>
      <c r="I261" s="784">
        <v>149</v>
      </c>
      <c r="K261" s="783" t="s">
        <v>290</v>
      </c>
      <c r="L261" s="783" t="s">
        <v>986</v>
      </c>
      <c r="M261" s="783" t="s">
        <v>527</v>
      </c>
      <c r="N261" s="784">
        <v>1989</v>
      </c>
      <c r="U261" s="783" t="s">
        <v>934</v>
      </c>
      <c r="V261" s="784">
        <v>12</v>
      </c>
      <c r="W261" s="784">
        <v>15</v>
      </c>
      <c r="Z261" s="783" t="s">
        <v>1011</v>
      </c>
      <c r="AA261" s="783" t="s">
        <v>889</v>
      </c>
      <c r="AB261" s="784">
        <v>1101</v>
      </c>
    </row>
    <row r="262" spans="1:28" ht="15">
      <c r="A262" s="783" t="s">
        <v>931</v>
      </c>
      <c r="B262" s="783" t="s">
        <v>267</v>
      </c>
      <c r="C262" s="783" t="s">
        <v>262</v>
      </c>
      <c r="D262" s="783" t="s">
        <v>289</v>
      </c>
      <c r="E262" s="784">
        <v>2166</v>
      </c>
      <c r="G262" s="783" t="s">
        <v>935</v>
      </c>
      <c r="H262" s="784">
        <v>0</v>
      </c>
      <c r="I262" s="784">
        <v>153</v>
      </c>
      <c r="K262" s="783" t="s">
        <v>290</v>
      </c>
      <c r="L262" s="783" t="s">
        <v>986</v>
      </c>
      <c r="M262" s="783" t="s">
        <v>528</v>
      </c>
      <c r="N262" s="784">
        <v>2184</v>
      </c>
      <c r="U262" s="783" t="s">
        <v>935</v>
      </c>
      <c r="V262" s="784">
        <v>0</v>
      </c>
      <c r="W262" s="784">
        <v>7</v>
      </c>
      <c r="Z262" s="783" t="s">
        <v>1011</v>
      </c>
      <c r="AA262" s="783" t="s">
        <v>890</v>
      </c>
      <c r="AB262" s="784">
        <v>1228</v>
      </c>
    </row>
    <row r="263" spans="1:28" ht="15">
      <c r="A263" s="783" t="s">
        <v>931</v>
      </c>
      <c r="B263" s="783" t="s">
        <v>267</v>
      </c>
      <c r="C263" s="783" t="s">
        <v>263</v>
      </c>
      <c r="D263" s="783" t="s">
        <v>288</v>
      </c>
      <c r="E263" s="784">
        <v>1732</v>
      </c>
      <c r="G263" s="783" t="s">
        <v>935</v>
      </c>
      <c r="H263" s="784">
        <v>1</v>
      </c>
      <c r="I263" s="784">
        <v>854</v>
      </c>
      <c r="K263" s="783" t="s">
        <v>290</v>
      </c>
      <c r="L263" s="783" t="s">
        <v>986</v>
      </c>
      <c r="M263" s="783" t="s">
        <v>535</v>
      </c>
      <c r="N263" s="784">
        <v>3</v>
      </c>
      <c r="U263" s="783" t="s">
        <v>935</v>
      </c>
      <c r="V263" s="784">
        <v>1</v>
      </c>
      <c r="W263" s="784">
        <v>41</v>
      </c>
      <c r="Z263" s="783" t="s">
        <v>1012</v>
      </c>
      <c r="AA263" s="783" t="s">
        <v>888</v>
      </c>
      <c r="AB263" s="784">
        <v>1</v>
      </c>
    </row>
    <row r="264" spans="1:28" ht="15">
      <c r="A264" s="783" t="s">
        <v>931</v>
      </c>
      <c r="B264" s="783" t="s">
        <v>267</v>
      </c>
      <c r="C264" s="783" t="s">
        <v>263</v>
      </c>
      <c r="D264" s="783" t="s">
        <v>289</v>
      </c>
      <c r="E264" s="784">
        <v>1708</v>
      </c>
      <c r="G264" s="783" t="s">
        <v>935</v>
      </c>
      <c r="H264" s="784">
        <v>2</v>
      </c>
      <c r="I264" s="784">
        <v>2631</v>
      </c>
      <c r="K264" s="783" t="s">
        <v>290</v>
      </c>
      <c r="L264" s="783" t="s">
        <v>986</v>
      </c>
      <c r="M264" s="783" t="s">
        <v>529</v>
      </c>
      <c r="N264" s="784">
        <v>198</v>
      </c>
      <c r="U264" s="783" t="s">
        <v>935</v>
      </c>
      <c r="V264" s="784">
        <v>2</v>
      </c>
      <c r="W264" s="784">
        <v>185</v>
      </c>
      <c r="Z264" s="783" t="s">
        <v>1012</v>
      </c>
      <c r="AA264" s="783" t="s">
        <v>889</v>
      </c>
      <c r="AB264" s="784">
        <v>1574</v>
      </c>
    </row>
    <row r="265" spans="1:28" ht="15">
      <c r="A265" s="783" t="s">
        <v>931</v>
      </c>
      <c r="B265" s="783" t="s">
        <v>268</v>
      </c>
      <c r="C265" s="783" t="s">
        <v>262</v>
      </c>
      <c r="D265" s="783" t="s">
        <v>288</v>
      </c>
      <c r="E265" s="784">
        <v>2414</v>
      </c>
      <c r="G265" s="783" t="s">
        <v>935</v>
      </c>
      <c r="H265" s="784">
        <v>3</v>
      </c>
      <c r="I265" s="784">
        <v>1290</v>
      </c>
      <c r="K265" s="783" t="s">
        <v>290</v>
      </c>
      <c r="L265" s="783" t="s">
        <v>986</v>
      </c>
      <c r="M265" s="783" t="s">
        <v>538</v>
      </c>
      <c r="N265" s="784">
        <v>3</v>
      </c>
      <c r="U265" s="783" t="s">
        <v>935</v>
      </c>
      <c r="V265" s="784">
        <v>3</v>
      </c>
      <c r="W265" s="784">
        <v>90</v>
      </c>
      <c r="Z265" s="783" t="s">
        <v>1012</v>
      </c>
      <c r="AA265" s="783" t="s">
        <v>890</v>
      </c>
      <c r="AB265" s="784">
        <v>1523</v>
      </c>
    </row>
    <row r="266" spans="1:28" ht="15">
      <c r="A266" s="783" t="s">
        <v>931</v>
      </c>
      <c r="B266" s="783" t="s">
        <v>268</v>
      </c>
      <c r="C266" s="783" t="s">
        <v>262</v>
      </c>
      <c r="D266" s="783" t="s">
        <v>289</v>
      </c>
      <c r="E266" s="784">
        <v>1659</v>
      </c>
      <c r="G266" s="783" t="s">
        <v>935</v>
      </c>
      <c r="H266" s="784">
        <v>4</v>
      </c>
      <c r="I266" s="784">
        <v>5094</v>
      </c>
      <c r="K266" s="783" t="s">
        <v>290</v>
      </c>
      <c r="L266" s="783" t="s">
        <v>986</v>
      </c>
      <c r="M266" s="783" t="s">
        <v>1096</v>
      </c>
      <c r="N266" s="784">
        <v>4</v>
      </c>
      <c r="U266" s="783" t="s">
        <v>935</v>
      </c>
      <c r="V266" s="784">
        <v>4</v>
      </c>
      <c r="W266" s="784">
        <v>504</v>
      </c>
      <c r="Z266" s="783" t="s">
        <v>1013</v>
      </c>
      <c r="AA266" s="783" t="s">
        <v>888</v>
      </c>
      <c r="AB266" s="784">
        <v>3</v>
      </c>
    </row>
    <row r="267" spans="1:28" ht="15">
      <c r="A267" s="783" t="s">
        <v>931</v>
      </c>
      <c r="B267" s="783" t="s">
        <v>268</v>
      </c>
      <c r="C267" s="783" t="s">
        <v>263</v>
      </c>
      <c r="D267" s="783" t="s">
        <v>288</v>
      </c>
      <c r="E267" s="784">
        <v>2138</v>
      </c>
      <c r="G267" s="783" t="s">
        <v>935</v>
      </c>
      <c r="H267" s="784">
        <v>5</v>
      </c>
      <c r="I267" s="784">
        <v>853</v>
      </c>
      <c r="K267" s="783" t="s">
        <v>290</v>
      </c>
      <c r="L267" s="783" t="s">
        <v>986</v>
      </c>
      <c r="M267" s="783" t="s">
        <v>290</v>
      </c>
      <c r="N267" s="784">
        <v>21</v>
      </c>
      <c r="U267" s="783" t="s">
        <v>935</v>
      </c>
      <c r="V267" s="784">
        <v>5</v>
      </c>
      <c r="W267" s="784">
        <v>97</v>
      </c>
      <c r="Z267" s="783" t="s">
        <v>1013</v>
      </c>
      <c r="AA267" s="783" t="s">
        <v>889</v>
      </c>
      <c r="AB267" s="784">
        <v>1597</v>
      </c>
    </row>
    <row r="268" spans="1:28" ht="15">
      <c r="A268" s="783" t="s">
        <v>931</v>
      </c>
      <c r="B268" s="783" t="s">
        <v>268</v>
      </c>
      <c r="C268" s="783" t="s">
        <v>263</v>
      </c>
      <c r="D268" s="783" t="s">
        <v>289</v>
      </c>
      <c r="E268" s="784">
        <v>1247</v>
      </c>
      <c r="G268" s="783" t="s">
        <v>935</v>
      </c>
      <c r="H268" s="784">
        <v>6</v>
      </c>
      <c r="I268" s="784">
        <v>790</v>
      </c>
      <c r="K268" s="783" t="s">
        <v>290</v>
      </c>
      <c r="L268" s="783" t="s">
        <v>986</v>
      </c>
      <c r="M268" s="783" t="s">
        <v>302</v>
      </c>
      <c r="N268" s="784">
        <v>9</v>
      </c>
      <c r="U268" s="783" t="s">
        <v>935</v>
      </c>
      <c r="V268" s="784">
        <v>6</v>
      </c>
      <c r="W268" s="784">
        <v>74</v>
      </c>
      <c r="Z268" s="783" t="s">
        <v>1013</v>
      </c>
      <c r="AA268" s="783" t="s">
        <v>890</v>
      </c>
      <c r="AB268" s="784">
        <v>1662</v>
      </c>
    </row>
    <row r="269" spans="1:28" ht="15">
      <c r="A269" s="783" t="s">
        <v>931</v>
      </c>
      <c r="B269" s="783" t="s">
        <v>290</v>
      </c>
      <c r="C269" s="783" t="s">
        <v>262</v>
      </c>
      <c r="D269" s="783" t="s">
        <v>288</v>
      </c>
      <c r="E269" s="784">
        <v>39</v>
      </c>
      <c r="G269" s="783" t="s">
        <v>935</v>
      </c>
      <c r="H269" s="784">
        <v>7</v>
      </c>
      <c r="I269" s="784">
        <v>675</v>
      </c>
      <c r="K269" s="783" t="s">
        <v>290</v>
      </c>
      <c r="L269" s="783" t="s">
        <v>986</v>
      </c>
      <c r="M269" s="783" t="s">
        <v>299</v>
      </c>
      <c r="N269" s="784">
        <v>12810</v>
      </c>
      <c r="U269" s="783" t="s">
        <v>935</v>
      </c>
      <c r="V269" s="784">
        <v>7</v>
      </c>
      <c r="W269" s="784">
        <v>69</v>
      </c>
      <c r="Z269" s="783" t="s">
        <v>1014</v>
      </c>
      <c r="AA269" s="783" t="s">
        <v>888</v>
      </c>
      <c r="AB269" s="784">
        <v>4</v>
      </c>
    </row>
    <row r="270" spans="1:28" ht="15">
      <c r="A270" s="783" t="s">
        <v>931</v>
      </c>
      <c r="B270" s="783" t="s">
        <v>290</v>
      </c>
      <c r="C270" s="783" t="s">
        <v>262</v>
      </c>
      <c r="D270" s="783" t="s">
        <v>289</v>
      </c>
      <c r="E270" s="784">
        <v>21</v>
      </c>
      <c r="G270" s="783" t="s">
        <v>935</v>
      </c>
      <c r="H270" s="784">
        <v>8</v>
      </c>
      <c r="I270" s="784">
        <v>561</v>
      </c>
      <c r="K270" s="783" t="s">
        <v>290</v>
      </c>
      <c r="L270" s="783" t="s">
        <v>986</v>
      </c>
      <c r="M270" s="783" t="s">
        <v>301</v>
      </c>
      <c r="N270" s="784">
        <v>46</v>
      </c>
      <c r="U270" s="783" t="s">
        <v>935</v>
      </c>
      <c r="V270" s="784">
        <v>8</v>
      </c>
      <c r="W270" s="784">
        <v>45</v>
      </c>
      <c r="Z270" s="783" t="s">
        <v>1014</v>
      </c>
      <c r="AA270" s="783" t="s">
        <v>889</v>
      </c>
      <c r="AB270" s="784">
        <v>925</v>
      </c>
    </row>
    <row r="271" spans="1:28" ht="15">
      <c r="A271" s="783" t="s">
        <v>931</v>
      </c>
      <c r="B271" s="783" t="s">
        <v>290</v>
      </c>
      <c r="C271" s="783" t="s">
        <v>263</v>
      </c>
      <c r="D271" s="783" t="s">
        <v>288</v>
      </c>
      <c r="E271" s="784">
        <v>20</v>
      </c>
      <c r="G271" s="783" t="s">
        <v>935</v>
      </c>
      <c r="H271" s="784">
        <v>9</v>
      </c>
      <c r="I271" s="784">
        <v>420</v>
      </c>
      <c r="K271" s="783" t="s">
        <v>290</v>
      </c>
      <c r="L271" s="783" t="s">
        <v>986</v>
      </c>
      <c r="M271" s="783" t="s">
        <v>269</v>
      </c>
      <c r="N271" s="784">
        <v>63</v>
      </c>
      <c r="U271" s="783" t="s">
        <v>935</v>
      </c>
      <c r="V271" s="784">
        <v>9</v>
      </c>
      <c r="W271" s="784">
        <v>32</v>
      </c>
      <c r="Z271" s="783" t="s">
        <v>1014</v>
      </c>
      <c r="AA271" s="783" t="s">
        <v>890</v>
      </c>
      <c r="AB271" s="784">
        <v>1162</v>
      </c>
    </row>
    <row r="272" spans="1:28" ht="15">
      <c r="A272" s="783" t="s">
        <v>931</v>
      </c>
      <c r="B272" s="783" t="s">
        <v>290</v>
      </c>
      <c r="C272" s="783" t="s">
        <v>263</v>
      </c>
      <c r="D272" s="783" t="s">
        <v>289</v>
      </c>
      <c r="E272" s="784">
        <v>6</v>
      </c>
      <c r="G272" s="783" t="s">
        <v>935</v>
      </c>
      <c r="H272" s="784">
        <v>10</v>
      </c>
      <c r="I272" s="784">
        <v>288</v>
      </c>
      <c r="K272" s="783" t="s">
        <v>290</v>
      </c>
      <c r="L272" s="783" t="s">
        <v>986</v>
      </c>
      <c r="M272" s="783" t="s">
        <v>270</v>
      </c>
      <c r="N272" s="784">
        <v>1162</v>
      </c>
      <c r="U272" s="783" t="s">
        <v>935</v>
      </c>
      <c r="V272" s="784">
        <v>10</v>
      </c>
      <c r="W272" s="784">
        <v>19</v>
      </c>
      <c r="Z272" s="783" t="s">
        <v>1015</v>
      </c>
      <c r="AA272" s="783" t="s">
        <v>888</v>
      </c>
      <c r="AB272" s="784">
        <v>5</v>
      </c>
    </row>
    <row r="273" spans="1:28" ht="15">
      <c r="A273" s="783" t="s">
        <v>931</v>
      </c>
      <c r="B273" s="783" t="s">
        <v>291</v>
      </c>
      <c r="C273" s="783" t="s">
        <v>262</v>
      </c>
      <c r="D273" s="783" t="s">
        <v>288</v>
      </c>
      <c r="E273" s="784">
        <v>642</v>
      </c>
      <c r="G273" s="783" t="s">
        <v>935</v>
      </c>
      <c r="H273" s="784">
        <v>11</v>
      </c>
      <c r="I273" s="784">
        <v>208</v>
      </c>
      <c r="K273" s="783" t="s">
        <v>290</v>
      </c>
      <c r="L273" s="783" t="s">
        <v>988</v>
      </c>
      <c r="M273" s="783" t="s">
        <v>267</v>
      </c>
      <c r="N273" s="784">
        <v>60</v>
      </c>
      <c r="U273" s="783" t="s">
        <v>935</v>
      </c>
      <c r="V273" s="784">
        <v>11</v>
      </c>
      <c r="W273" s="784">
        <v>13</v>
      </c>
      <c r="Z273" s="783" t="s">
        <v>1015</v>
      </c>
      <c r="AA273" s="783" t="s">
        <v>889</v>
      </c>
      <c r="AB273" s="784">
        <v>3058</v>
      </c>
    </row>
    <row r="274" spans="1:28" ht="15">
      <c r="A274" s="783" t="s">
        <v>931</v>
      </c>
      <c r="B274" s="783" t="s">
        <v>291</v>
      </c>
      <c r="C274" s="783" t="s">
        <v>262</v>
      </c>
      <c r="D274" s="783" t="s">
        <v>289</v>
      </c>
      <c r="E274" s="784">
        <v>569</v>
      </c>
      <c r="G274" s="783" t="s">
        <v>935</v>
      </c>
      <c r="H274" s="784">
        <v>12</v>
      </c>
      <c r="I274" s="784">
        <v>234</v>
      </c>
      <c r="K274" s="783" t="s">
        <v>290</v>
      </c>
      <c r="L274" s="783" t="s">
        <v>988</v>
      </c>
      <c r="M274" s="783" t="s">
        <v>531</v>
      </c>
      <c r="N274" s="784">
        <v>1</v>
      </c>
      <c r="U274" s="783" t="s">
        <v>935</v>
      </c>
      <c r="V274" s="784">
        <v>12</v>
      </c>
      <c r="W274" s="784">
        <v>18</v>
      </c>
      <c r="Z274" s="783" t="s">
        <v>1015</v>
      </c>
      <c r="AA274" s="783" t="s">
        <v>890</v>
      </c>
      <c r="AB274" s="784">
        <v>3029</v>
      </c>
    </row>
    <row r="275" spans="1:28" ht="15">
      <c r="A275" s="783" t="s">
        <v>931</v>
      </c>
      <c r="B275" s="783" t="s">
        <v>291</v>
      </c>
      <c r="C275" s="783" t="s">
        <v>263</v>
      </c>
      <c r="D275" s="783" t="s">
        <v>288</v>
      </c>
      <c r="E275" s="784">
        <v>532</v>
      </c>
      <c r="G275" s="783" t="s">
        <v>936</v>
      </c>
      <c r="H275" s="784">
        <v>0</v>
      </c>
      <c r="I275" s="784">
        <v>200</v>
      </c>
      <c r="K275" s="783" t="s">
        <v>290</v>
      </c>
      <c r="L275" s="783" t="s">
        <v>988</v>
      </c>
      <c r="M275" s="783" t="s">
        <v>527</v>
      </c>
      <c r="N275" s="784">
        <v>535</v>
      </c>
      <c r="U275" s="783" t="s">
        <v>936</v>
      </c>
      <c r="V275" s="784">
        <v>0</v>
      </c>
      <c r="W275" s="784">
        <v>56</v>
      </c>
      <c r="Z275" s="783" t="s">
        <v>1016</v>
      </c>
      <c r="AA275" s="783" t="s">
        <v>888</v>
      </c>
      <c r="AB275" s="784">
        <v>15</v>
      </c>
    </row>
    <row r="276" spans="1:28" ht="15">
      <c r="A276" s="783" t="s">
        <v>931</v>
      </c>
      <c r="B276" s="783" t="s">
        <v>291</v>
      </c>
      <c r="C276" s="783" t="s">
        <v>263</v>
      </c>
      <c r="D276" s="783" t="s">
        <v>289</v>
      </c>
      <c r="E276" s="784">
        <v>522</v>
      </c>
      <c r="G276" s="783" t="s">
        <v>936</v>
      </c>
      <c r="H276" s="784">
        <v>1</v>
      </c>
      <c r="I276" s="784">
        <v>978</v>
      </c>
      <c r="K276" s="783" t="s">
        <v>290</v>
      </c>
      <c r="L276" s="783" t="s">
        <v>988</v>
      </c>
      <c r="M276" s="783" t="s">
        <v>532</v>
      </c>
      <c r="N276" s="784">
        <v>1</v>
      </c>
      <c r="U276" s="783" t="s">
        <v>936</v>
      </c>
      <c r="V276" s="784">
        <v>1</v>
      </c>
      <c r="W276" s="784">
        <v>285</v>
      </c>
      <c r="Z276" s="783" t="s">
        <v>1016</v>
      </c>
      <c r="AA276" s="783" t="s">
        <v>889</v>
      </c>
      <c r="AB276" s="784">
        <v>9399</v>
      </c>
    </row>
    <row r="277" spans="1:28" ht="15">
      <c r="A277" s="783" t="s">
        <v>932</v>
      </c>
      <c r="B277" s="783" t="s">
        <v>267</v>
      </c>
      <c r="C277" s="783" t="s">
        <v>262</v>
      </c>
      <c r="D277" s="783" t="s">
        <v>288</v>
      </c>
      <c r="E277" s="784">
        <v>537</v>
      </c>
      <c r="G277" s="783" t="s">
        <v>936</v>
      </c>
      <c r="H277" s="784">
        <v>2</v>
      </c>
      <c r="I277" s="784">
        <v>3149</v>
      </c>
      <c r="K277" s="783" t="s">
        <v>290</v>
      </c>
      <c r="L277" s="783" t="s">
        <v>988</v>
      </c>
      <c r="M277" s="783" t="s">
        <v>528</v>
      </c>
      <c r="N277" s="784">
        <v>2408</v>
      </c>
      <c r="U277" s="783" t="s">
        <v>936</v>
      </c>
      <c r="V277" s="784">
        <v>2</v>
      </c>
      <c r="W277" s="784">
        <v>976</v>
      </c>
      <c r="Z277" s="783" t="s">
        <v>1016</v>
      </c>
      <c r="AA277" s="783" t="s">
        <v>890</v>
      </c>
      <c r="AB277" s="784">
        <v>8336</v>
      </c>
    </row>
    <row r="278" spans="1:28" ht="15">
      <c r="A278" s="783" t="s">
        <v>932</v>
      </c>
      <c r="B278" s="783" t="s">
        <v>267</v>
      </c>
      <c r="C278" s="783" t="s">
        <v>262</v>
      </c>
      <c r="D278" s="783" t="s">
        <v>289</v>
      </c>
      <c r="E278" s="784">
        <v>202</v>
      </c>
      <c r="G278" s="783" t="s">
        <v>936</v>
      </c>
      <c r="H278" s="784">
        <v>3</v>
      </c>
      <c r="I278" s="784">
        <v>1689</v>
      </c>
      <c r="K278" s="783" t="s">
        <v>290</v>
      </c>
      <c r="L278" s="783" t="s">
        <v>988</v>
      </c>
      <c r="M278" s="783" t="s">
        <v>535</v>
      </c>
      <c r="N278" s="784">
        <v>5</v>
      </c>
      <c r="U278" s="783" t="s">
        <v>936</v>
      </c>
      <c r="V278" s="784">
        <v>3</v>
      </c>
      <c r="W278" s="784">
        <v>484</v>
      </c>
      <c r="Z278" s="783" t="s">
        <v>1017</v>
      </c>
      <c r="AA278" s="783" t="s">
        <v>888</v>
      </c>
      <c r="AB278" s="784">
        <v>1</v>
      </c>
    </row>
    <row r="279" spans="1:28" ht="15">
      <c r="A279" s="783" t="s">
        <v>932</v>
      </c>
      <c r="B279" s="783" t="s">
        <v>267</v>
      </c>
      <c r="C279" s="783" t="s">
        <v>263</v>
      </c>
      <c r="D279" s="783" t="s">
        <v>288</v>
      </c>
      <c r="E279" s="784">
        <v>481</v>
      </c>
      <c r="G279" s="783" t="s">
        <v>936</v>
      </c>
      <c r="H279" s="784">
        <v>4</v>
      </c>
      <c r="I279" s="784">
        <v>6385</v>
      </c>
      <c r="K279" s="783" t="s">
        <v>290</v>
      </c>
      <c r="L279" s="783" t="s">
        <v>988</v>
      </c>
      <c r="M279" s="783" t="s">
        <v>529</v>
      </c>
      <c r="N279" s="784">
        <v>2119</v>
      </c>
      <c r="U279" s="783" t="s">
        <v>936</v>
      </c>
      <c r="V279" s="784">
        <v>4</v>
      </c>
      <c r="W279" s="784">
        <v>2886</v>
      </c>
      <c r="Z279" s="783" t="s">
        <v>1017</v>
      </c>
      <c r="AA279" s="783" t="s">
        <v>889</v>
      </c>
      <c r="AB279" s="784">
        <v>604</v>
      </c>
    </row>
    <row r="280" spans="1:28" ht="15">
      <c r="A280" s="783" t="s">
        <v>932</v>
      </c>
      <c r="B280" s="783" t="s">
        <v>267</v>
      </c>
      <c r="C280" s="783" t="s">
        <v>263</v>
      </c>
      <c r="D280" s="783" t="s">
        <v>289</v>
      </c>
      <c r="E280" s="784">
        <v>190</v>
      </c>
      <c r="G280" s="783" t="s">
        <v>936</v>
      </c>
      <c r="H280" s="784">
        <v>5</v>
      </c>
      <c r="I280" s="784">
        <v>1180</v>
      </c>
      <c r="K280" s="783" t="s">
        <v>290</v>
      </c>
      <c r="L280" s="783" t="s">
        <v>988</v>
      </c>
      <c r="M280" s="783" t="s">
        <v>268</v>
      </c>
      <c r="N280" s="784">
        <v>6</v>
      </c>
      <c r="U280" s="783" t="s">
        <v>936</v>
      </c>
      <c r="V280" s="784">
        <v>5</v>
      </c>
      <c r="W280" s="784">
        <v>508</v>
      </c>
      <c r="Z280" s="783" t="s">
        <v>1017</v>
      </c>
      <c r="AA280" s="783" t="s">
        <v>890</v>
      </c>
      <c r="AB280" s="784">
        <v>619</v>
      </c>
    </row>
    <row r="281" spans="1:28" ht="15">
      <c r="A281" s="783" t="s">
        <v>932</v>
      </c>
      <c r="B281" s="783" t="s">
        <v>268</v>
      </c>
      <c r="C281" s="783" t="s">
        <v>262</v>
      </c>
      <c r="D281" s="783" t="s">
        <v>288</v>
      </c>
      <c r="E281" s="784">
        <v>504</v>
      </c>
      <c r="G281" s="783" t="s">
        <v>936</v>
      </c>
      <c r="H281" s="784">
        <v>6</v>
      </c>
      <c r="I281" s="784">
        <v>1229</v>
      </c>
      <c r="K281" s="783" t="s">
        <v>290</v>
      </c>
      <c r="L281" s="783" t="s">
        <v>988</v>
      </c>
      <c r="M281" s="783" t="s">
        <v>538</v>
      </c>
      <c r="N281" s="784">
        <v>1</v>
      </c>
      <c r="U281" s="783" t="s">
        <v>936</v>
      </c>
      <c r="V281" s="784">
        <v>6</v>
      </c>
      <c r="W281" s="784">
        <v>556</v>
      </c>
      <c r="Z281" s="783" t="s">
        <v>1018</v>
      </c>
      <c r="AA281" s="783" t="s">
        <v>888</v>
      </c>
      <c r="AB281" s="784">
        <v>16</v>
      </c>
    </row>
    <row r="282" spans="1:28" ht="15">
      <c r="A282" s="783" t="s">
        <v>932</v>
      </c>
      <c r="B282" s="783" t="s">
        <v>268</v>
      </c>
      <c r="C282" s="783" t="s">
        <v>262</v>
      </c>
      <c r="D282" s="783" t="s">
        <v>289</v>
      </c>
      <c r="E282" s="784">
        <v>185</v>
      </c>
      <c r="G282" s="783" t="s">
        <v>936</v>
      </c>
      <c r="H282" s="784">
        <v>7</v>
      </c>
      <c r="I282" s="784">
        <v>1130</v>
      </c>
      <c r="K282" s="783" t="s">
        <v>290</v>
      </c>
      <c r="L282" s="783" t="s">
        <v>988</v>
      </c>
      <c r="M282" s="783" t="s">
        <v>1096</v>
      </c>
      <c r="N282" s="784">
        <v>1</v>
      </c>
      <c r="U282" s="783" t="s">
        <v>936</v>
      </c>
      <c r="V282" s="784">
        <v>7</v>
      </c>
      <c r="W282" s="784">
        <v>457</v>
      </c>
      <c r="Z282" s="783" t="s">
        <v>1018</v>
      </c>
      <c r="AA282" s="783" t="s">
        <v>889</v>
      </c>
      <c r="AB282" s="784">
        <v>6069</v>
      </c>
    </row>
    <row r="283" spans="1:28" ht="15">
      <c r="A283" s="783" t="s">
        <v>932</v>
      </c>
      <c r="B283" s="783" t="s">
        <v>268</v>
      </c>
      <c r="C283" s="783" t="s">
        <v>263</v>
      </c>
      <c r="D283" s="783" t="s">
        <v>288</v>
      </c>
      <c r="E283" s="784">
        <v>521</v>
      </c>
      <c r="G283" s="783" t="s">
        <v>936</v>
      </c>
      <c r="H283" s="784">
        <v>8</v>
      </c>
      <c r="I283" s="784">
        <v>1017</v>
      </c>
      <c r="K283" s="783" t="s">
        <v>290</v>
      </c>
      <c r="L283" s="783" t="s">
        <v>988</v>
      </c>
      <c r="M283" s="783" t="s">
        <v>302</v>
      </c>
      <c r="N283" s="784">
        <v>2</v>
      </c>
      <c r="U283" s="783" t="s">
        <v>936</v>
      </c>
      <c r="V283" s="784">
        <v>8</v>
      </c>
      <c r="W283" s="784">
        <v>339</v>
      </c>
      <c r="Z283" s="783" t="s">
        <v>1018</v>
      </c>
      <c r="AA283" s="783" t="s">
        <v>890</v>
      </c>
      <c r="AB283" s="784">
        <v>5404</v>
      </c>
    </row>
    <row r="284" spans="1:28" ht="15">
      <c r="A284" s="783" t="s">
        <v>932</v>
      </c>
      <c r="B284" s="783" t="s">
        <v>268</v>
      </c>
      <c r="C284" s="783" t="s">
        <v>263</v>
      </c>
      <c r="D284" s="783" t="s">
        <v>289</v>
      </c>
      <c r="E284" s="784">
        <v>183</v>
      </c>
      <c r="G284" s="783" t="s">
        <v>936</v>
      </c>
      <c r="H284" s="784">
        <v>9</v>
      </c>
      <c r="I284" s="784">
        <v>704</v>
      </c>
      <c r="K284" s="783" t="s">
        <v>290</v>
      </c>
      <c r="L284" s="783" t="s">
        <v>988</v>
      </c>
      <c r="M284" s="783" t="s">
        <v>299</v>
      </c>
      <c r="N284" s="784">
        <v>39661</v>
      </c>
      <c r="U284" s="783" t="s">
        <v>936</v>
      </c>
      <c r="V284" s="784">
        <v>9</v>
      </c>
      <c r="W284" s="784">
        <v>248</v>
      </c>
      <c r="Z284" s="783" t="s">
        <v>1019</v>
      </c>
      <c r="AA284" s="783" t="s">
        <v>888</v>
      </c>
      <c r="AB284" s="784">
        <v>3</v>
      </c>
    </row>
    <row r="285" spans="1:28" ht="15">
      <c r="A285" s="783" t="s">
        <v>932</v>
      </c>
      <c r="B285" s="783" t="s">
        <v>290</v>
      </c>
      <c r="C285" s="783" t="s">
        <v>263</v>
      </c>
      <c r="D285" s="783" t="s">
        <v>289</v>
      </c>
      <c r="E285" s="784">
        <v>1</v>
      </c>
      <c r="G285" s="783" t="s">
        <v>936</v>
      </c>
      <c r="H285" s="784">
        <v>10</v>
      </c>
      <c r="I285" s="784">
        <v>510</v>
      </c>
      <c r="K285" s="783" t="s">
        <v>290</v>
      </c>
      <c r="L285" s="783" t="s">
        <v>988</v>
      </c>
      <c r="M285" s="783" t="s">
        <v>300</v>
      </c>
      <c r="N285" s="784">
        <v>1</v>
      </c>
      <c r="U285" s="783" t="s">
        <v>936</v>
      </c>
      <c r="V285" s="784">
        <v>10</v>
      </c>
      <c r="W285" s="784">
        <v>190</v>
      </c>
      <c r="Z285" s="783" t="s">
        <v>1019</v>
      </c>
      <c r="AA285" s="783" t="s">
        <v>889</v>
      </c>
      <c r="AB285" s="784">
        <v>6773</v>
      </c>
    </row>
    <row r="286" spans="1:28" ht="15">
      <c r="A286" s="783" t="s">
        <v>932</v>
      </c>
      <c r="B286" s="783" t="s">
        <v>291</v>
      </c>
      <c r="C286" s="783" t="s">
        <v>262</v>
      </c>
      <c r="D286" s="783" t="s">
        <v>288</v>
      </c>
      <c r="E286" s="784">
        <v>56</v>
      </c>
      <c r="G286" s="783" t="s">
        <v>936</v>
      </c>
      <c r="H286" s="784">
        <v>11</v>
      </c>
      <c r="I286" s="784">
        <v>381</v>
      </c>
      <c r="K286" s="783" t="s">
        <v>290</v>
      </c>
      <c r="L286" s="783" t="s">
        <v>988</v>
      </c>
      <c r="M286" s="783" t="s">
        <v>301</v>
      </c>
      <c r="N286" s="784">
        <v>18</v>
      </c>
      <c r="U286" s="783" t="s">
        <v>936</v>
      </c>
      <c r="V286" s="784">
        <v>11</v>
      </c>
      <c r="W286" s="784">
        <v>117</v>
      </c>
      <c r="Z286" s="783" t="s">
        <v>1019</v>
      </c>
      <c r="AA286" s="783" t="s">
        <v>890</v>
      </c>
      <c r="AB286" s="784">
        <v>7241</v>
      </c>
    </row>
    <row r="287" spans="1:28" ht="15">
      <c r="A287" s="783" t="s">
        <v>932</v>
      </c>
      <c r="B287" s="783" t="s">
        <v>291</v>
      </c>
      <c r="C287" s="783" t="s">
        <v>262</v>
      </c>
      <c r="D287" s="783" t="s">
        <v>289</v>
      </c>
      <c r="E287" s="784">
        <v>37</v>
      </c>
      <c r="G287" s="783" t="s">
        <v>936</v>
      </c>
      <c r="H287" s="784">
        <v>12</v>
      </c>
      <c r="I287" s="784">
        <v>438</v>
      </c>
      <c r="K287" s="783" t="s">
        <v>290</v>
      </c>
      <c r="L287" s="783" t="s">
        <v>988</v>
      </c>
      <c r="M287" s="783" t="s">
        <v>269</v>
      </c>
      <c r="N287" s="784">
        <v>34</v>
      </c>
      <c r="U287" s="783" t="s">
        <v>936</v>
      </c>
      <c r="V287" s="784">
        <v>12</v>
      </c>
      <c r="W287" s="784">
        <v>135</v>
      </c>
      <c r="Z287" s="783" t="s">
        <v>1020</v>
      </c>
      <c r="AA287" s="783" t="s">
        <v>888</v>
      </c>
      <c r="AB287" s="784">
        <v>1</v>
      </c>
    </row>
    <row r="288" spans="1:28" ht="15">
      <c r="A288" s="783" t="s">
        <v>932</v>
      </c>
      <c r="B288" s="783" t="s">
        <v>291</v>
      </c>
      <c r="C288" s="783" t="s">
        <v>263</v>
      </c>
      <c r="D288" s="783" t="s">
        <v>288</v>
      </c>
      <c r="E288" s="784">
        <v>46</v>
      </c>
      <c r="G288" s="783" t="s">
        <v>937</v>
      </c>
      <c r="H288" s="784">
        <v>0</v>
      </c>
      <c r="I288" s="784">
        <v>88</v>
      </c>
      <c r="K288" s="783" t="s">
        <v>290</v>
      </c>
      <c r="L288" s="783" t="s">
        <v>988</v>
      </c>
      <c r="M288" s="783" t="s">
        <v>270</v>
      </c>
      <c r="N288" s="784">
        <v>1451</v>
      </c>
      <c r="U288" s="783" t="s">
        <v>937</v>
      </c>
      <c r="V288" s="784">
        <v>0</v>
      </c>
      <c r="W288" s="784">
        <v>1</v>
      </c>
      <c r="Z288" s="783" t="s">
        <v>1020</v>
      </c>
      <c r="AA288" s="783" t="s">
        <v>889</v>
      </c>
      <c r="AB288" s="784">
        <v>2554</v>
      </c>
    </row>
    <row r="289" spans="1:28" ht="15">
      <c r="A289" s="783" t="s">
        <v>932</v>
      </c>
      <c r="B289" s="783" t="s">
        <v>291</v>
      </c>
      <c r="C289" s="783" t="s">
        <v>263</v>
      </c>
      <c r="D289" s="783" t="s">
        <v>289</v>
      </c>
      <c r="E289" s="784">
        <v>37</v>
      </c>
      <c r="G289" s="783" t="s">
        <v>937</v>
      </c>
      <c r="H289" s="784">
        <v>1</v>
      </c>
      <c r="I289" s="784">
        <v>387</v>
      </c>
      <c r="K289" s="783" t="s">
        <v>290</v>
      </c>
      <c r="L289" s="783" t="s">
        <v>1008</v>
      </c>
      <c r="M289" s="783" t="s">
        <v>267</v>
      </c>
      <c r="N289" s="784">
        <v>9</v>
      </c>
      <c r="U289" s="783" t="s">
        <v>937</v>
      </c>
      <c r="V289" s="784">
        <v>1</v>
      </c>
      <c r="W289" s="784">
        <v>38</v>
      </c>
      <c r="Z289" s="783" t="s">
        <v>1020</v>
      </c>
      <c r="AA289" s="783" t="s">
        <v>890</v>
      </c>
      <c r="AB289" s="784">
        <v>3154</v>
      </c>
    </row>
    <row r="290" spans="1:28" ht="15">
      <c r="A290" s="783" t="s">
        <v>933</v>
      </c>
      <c r="B290" s="783" t="s">
        <v>267</v>
      </c>
      <c r="C290" s="783" t="s">
        <v>262</v>
      </c>
      <c r="D290" s="783" t="s">
        <v>288</v>
      </c>
      <c r="E290" s="784">
        <v>1</v>
      </c>
      <c r="G290" s="783" t="s">
        <v>937</v>
      </c>
      <c r="H290" s="784">
        <v>2</v>
      </c>
      <c r="I290" s="784">
        <v>1316</v>
      </c>
      <c r="K290" s="783" t="s">
        <v>290</v>
      </c>
      <c r="L290" s="783" t="s">
        <v>1008</v>
      </c>
      <c r="M290" s="783" t="s">
        <v>530</v>
      </c>
      <c r="N290" s="784">
        <v>3</v>
      </c>
      <c r="U290" s="783" t="s">
        <v>937</v>
      </c>
      <c r="V290" s="784">
        <v>2</v>
      </c>
      <c r="W290" s="784">
        <v>129</v>
      </c>
      <c r="Z290" s="783" t="s">
        <v>1021</v>
      </c>
      <c r="AA290" s="783" t="s">
        <v>888</v>
      </c>
      <c r="AB290" s="784">
        <v>3</v>
      </c>
    </row>
    <row r="291" spans="1:28" ht="15">
      <c r="A291" s="783" t="s">
        <v>933</v>
      </c>
      <c r="B291" s="783" t="s">
        <v>267</v>
      </c>
      <c r="C291" s="783" t="s">
        <v>262</v>
      </c>
      <c r="D291" s="783" t="s">
        <v>289</v>
      </c>
      <c r="E291" s="784">
        <v>5</v>
      </c>
      <c r="G291" s="783" t="s">
        <v>937</v>
      </c>
      <c r="H291" s="784">
        <v>3</v>
      </c>
      <c r="I291" s="784">
        <v>601</v>
      </c>
      <c r="K291" s="783" t="s">
        <v>290</v>
      </c>
      <c r="L291" s="783" t="s">
        <v>1008</v>
      </c>
      <c r="M291" s="783" t="s">
        <v>527</v>
      </c>
      <c r="N291" s="784">
        <v>2549</v>
      </c>
      <c r="U291" s="783" t="s">
        <v>937</v>
      </c>
      <c r="V291" s="784">
        <v>3</v>
      </c>
      <c r="W291" s="784">
        <v>55</v>
      </c>
      <c r="Z291" s="783" t="s">
        <v>1021</v>
      </c>
      <c r="AA291" s="783" t="s">
        <v>889</v>
      </c>
      <c r="AB291" s="784">
        <v>1280</v>
      </c>
    </row>
    <row r="292" spans="1:28" ht="15">
      <c r="A292" s="783" t="s">
        <v>933</v>
      </c>
      <c r="B292" s="783" t="s">
        <v>267</v>
      </c>
      <c r="C292" s="783" t="s">
        <v>263</v>
      </c>
      <c r="D292" s="783" t="s">
        <v>289</v>
      </c>
      <c r="E292" s="784">
        <v>2</v>
      </c>
      <c r="G292" s="783" t="s">
        <v>937</v>
      </c>
      <c r="H292" s="784">
        <v>4</v>
      </c>
      <c r="I292" s="784">
        <v>2158</v>
      </c>
      <c r="K292" s="783" t="s">
        <v>290</v>
      </c>
      <c r="L292" s="783" t="s">
        <v>1008</v>
      </c>
      <c r="M292" s="783" t="s">
        <v>528</v>
      </c>
      <c r="N292" s="784">
        <v>345</v>
      </c>
      <c r="U292" s="783" t="s">
        <v>937</v>
      </c>
      <c r="V292" s="784">
        <v>4</v>
      </c>
      <c r="W292" s="784">
        <v>445</v>
      </c>
      <c r="Z292" s="783" t="s">
        <v>1021</v>
      </c>
      <c r="AA292" s="783" t="s">
        <v>890</v>
      </c>
      <c r="AB292" s="784">
        <v>1444</v>
      </c>
    </row>
    <row r="293" spans="1:28" ht="15">
      <c r="A293" s="783" t="s">
        <v>933</v>
      </c>
      <c r="B293" s="783" t="s">
        <v>267</v>
      </c>
      <c r="C293" s="783" t="s">
        <v>262</v>
      </c>
      <c r="D293" s="783" t="s">
        <v>288</v>
      </c>
      <c r="E293" s="784">
        <v>1027</v>
      </c>
      <c r="G293" s="783" t="s">
        <v>937</v>
      </c>
      <c r="H293" s="784">
        <v>5</v>
      </c>
      <c r="I293" s="784">
        <v>269</v>
      </c>
      <c r="K293" s="783" t="s">
        <v>290</v>
      </c>
      <c r="L293" s="783" t="s">
        <v>1008</v>
      </c>
      <c r="M293" s="783" t="s">
        <v>535</v>
      </c>
      <c r="N293" s="784">
        <v>3</v>
      </c>
      <c r="U293" s="783" t="s">
        <v>937</v>
      </c>
      <c r="V293" s="784">
        <v>5</v>
      </c>
      <c r="W293" s="784">
        <v>39</v>
      </c>
      <c r="Z293" s="783" t="s">
        <v>1022</v>
      </c>
      <c r="AA293" s="783" t="s">
        <v>888</v>
      </c>
      <c r="AB293" s="784">
        <v>2</v>
      </c>
    </row>
    <row r="294" spans="1:28" ht="15">
      <c r="A294" s="783" t="s">
        <v>933</v>
      </c>
      <c r="B294" s="783" t="s">
        <v>267</v>
      </c>
      <c r="C294" s="783" t="s">
        <v>262</v>
      </c>
      <c r="D294" s="783" t="s">
        <v>289</v>
      </c>
      <c r="E294" s="784">
        <v>29344</v>
      </c>
      <c r="G294" s="783" t="s">
        <v>937</v>
      </c>
      <c r="H294" s="784">
        <v>6</v>
      </c>
      <c r="I294" s="784">
        <v>277</v>
      </c>
      <c r="K294" s="783" t="s">
        <v>290</v>
      </c>
      <c r="L294" s="783" t="s">
        <v>1008</v>
      </c>
      <c r="M294" s="783" t="s">
        <v>529</v>
      </c>
      <c r="N294" s="784">
        <v>32</v>
      </c>
      <c r="U294" s="783" t="s">
        <v>937</v>
      </c>
      <c r="V294" s="784">
        <v>6</v>
      </c>
      <c r="W294" s="784">
        <v>34</v>
      </c>
      <c r="Z294" s="783" t="s">
        <v>1022</v>
      </c>
      <c r="AA294" s="783" t="s">
        <v>889</v>
      </c>
      <c r="AB294" s="784">
        <v>1965</v>
      </c>
    </row>
    <row r="295" spans="1:28" ht="15">
      <c r="A295" s="783" t="s">
        <v>933</v>
      </c>
      <c r="B295" s="783" t="s">
        <v>267</v>
      </c>
      <c r="C295" s="783" t="s">
        <v>263</v>
      </c>
      <c r="D295" s="783" t="s">
        <v>288</v>
      </c>
      <c r="E295" s="784">
        <v>674</v>
      </c>
      <c r="G295" s="783" t="s">
        <v>937</v>
      </c>
      <c r="H295" s="784">
        <v>7</v>
      </c>
      <c r="I295" s="784">
        <v>273</v>
      </c>
      <c r="K295" s="783" t="s">
        <v>290</v>
      </c>
      <c r="L295" s="783" t="s">
        <v>1008</v>
      </c>
      <c r="M295" s="783" t="s">
        <v>268</v>
      </c>
      <c r="N295" s="784">
        <v>4</v>
      </c>
      <c r="U295" s="783" t="s">
        <v>937</v>
      </c>
      <c r="V295" s="784">
        <v>7</v>
      </c>
      <c r="W295" s="784">
        <v>23</v>
      </c>
      <c r="Z295" s="783" t="s">
        <v>1022</v>
      </c>
      <c r="AA295" s="783" t="s">
        <v>890</v>
      </c>
      <c r="AB295" s="784">
        <v>2100</v>
      </c>
    </row>
    <row r="296" spans="1:28" ht="15">
      <c r="A296" s="783" t="s">
        <v>933</v>
      </c>
      <c r="B296" s="783" t="s">
        <v>267</v>
      </c>
      <c r="C296" s="783" t="s">
        <v>263</v>
      </c>
      <c r="D296" s="783" t="s">
        <v>289</v>
      </c>
      <c r="E296" s="784">
        <v>23872</v>
      </c>
      <c r="G296" s="783" t="s">
        <v>937</v>
      </c>
      <c r="H296" s="784">
        <v>8</v>
      </c>
      <c r="I296" s="784">
        <v>208</v>
      </c>
      <c r="K296" s="783" t="s">
        <v>290</v>
      </c>
      <c r="L296" s="783" t="s">
        <v>1008</v>
      </c>
      <c r="M296" s="783" t="s">
        <v>290</v>
      </c>
      <c r="N296" s="784">
        <v>4</v>
      </c>
      <c r="U296" s="783" t="s">
        <v>937</v>
      </c>
      <c r="V296" s="784">
        <v>8</v>
      </c>
      <c r="W296" s="784">
        <v>12</v>
      </c>
      <c r="Z296" s="783" t="s">
        <v>1023</v>
      </c>
      <c r="AA296" s="783" t="s">
        <v>888</v>
      </c>
      <c r="AB296" s="784">
        <v>3</v>
      </c>
    </row>
    <row r="297" spans="1:28" ht="15">
      <c r="A297" s="783" t="s">
        <v>933</v>
      </c>
      <c r="B297" s="783" t="s">
        <v>268</v>
      </c>
      <c r="C297" s="783" t="s">
        <v>262</v>
      </c>
      <c r="D297" s="783" t="s">
        <v>288</v>
      </c>
      <c r="E297" s="784">
        <v>464</v>
      </c>
      <c r="G297" s="783" t="s">
        <v>937</v>
      </c>
      <c r="H297" s="784">
        <v>9</v>
      </c>
      <c r="I297" s="784">
        <v>148</v>
      </c>
      <c r="K297" s="783" t="s">
        <v>290</v>
      </c>
      <c r="L297" s="783" t="s">
        <v>1008</v>
      </c>
      <c r="M297" s="783" t="s">
        <v>302</v>
      </c>
      <c r="N297" s="784">
        <v>2</v>
      </c>
      <c r="U297" s="783" t="s">
        <v>937</v>
      </c>
      <c r="V297" s="784">
        <v>9</v>
      </c>
      <c r="W297" s="784">
        <v>7</v>
      </c>
      <c r="Z297" s="783" t="s">
        <v>1023</v>
      </c>
      <c r="AA297" s="783" t="s">
        <v>889</v>
      </c>
      <c r="AB297" s="784">
        <v>844</v>
      </c>
    </row>
    <row r="298" spans="1:28" ht="15">
      <c r="A298" s="783" t="s">
        <v>933</v>
      </c>
      <c r="B298" s="783" t="s">
        <v>268</v>
      </c>
      <c r="C298" s="783" t="s">
        <v>262</v>
      </c>
      <c r="D298" s="783" t="s">
        <v>289</v>
      </c>
      <c r="E298" s="784">
        <v>13848</v>
      </c>
      <c r="G298" s="783" t="s">
        <v>937</v>
      </c>
      <c r="H298" s="784">
        <v>10</v>
      </c>
      <c r="I298" s="784">
        <v>100</v>
      </c>
      <c r="K298" s="783" t="s">
        <v>290</v>
      </c>
      <c r="L298" s="783" t="s">
        <v>1008</v>
      </c>
      <c r="M298" s="783" t="s">
        <v>299</v>
      </c>
      <c r="N298" s="784">
        <v>17143</v>
      </c>
      <c r="U298" s="783" t="s">
        <v>937</v>
      </c>
      <c r="V298" s="784">
        <v>10</v>
      </c>
      <c r="W298" s="784">
        <v>3</v>
      </c>
      <c r="Z298" s="783" t="s">
        <v>1023</v>
      </c>
      <c r="AA298" s="783" t="s">
        <v>890</v>
      </c>
      <c r="AB298" s="784">
        <v>1590</v>
      </c>
    </row>
    <row r="299" spans="1:28" ht="15">
      <c r="A299" s="783" t="s">
        <v>933</v>
      </c>
      <c r="B299" s="783" t="s">
        <v>268</v>
      </c>
      <c r="C299" s="783" t="s">
        <v>263</v>
      </c>
      <c r="D299" s="783" t="s">
        <v>288</v>
      </c>
      <c r="E299" s="784">
        <v>339</v>
      </c>
      <c r="G299" s="783" t="s">
        <v>937</v>
      </c>
      <c r="H299" s="784">
        <v>11</v>
      </c>
      <c r="I299" s="784">
        <v>71</v>
      </c>
      <c r="K299" s="783" t="s">
        <v>290</v>
      </c>
      <c r="L299" s="783" t="s">
        <v>1008</v>
      </c>
      <c r="M299" s="783" t="s">
        <v>300</v>
      </c>
      <c r="N299" s="784">
        <v>1</v>
      </c>
      <c r="U299" s="783" t="s">
        <v>937</v>
      </c>
      <c r="V299" s="784">
        <v>11</v>
      </c>
      <c r="W299" s="784">
        <v>4</v>
      </c>
      <c r="Z299" s="783" t="s">
        <v>1024</v>
      </c>
      <c r="AA299" s="783" t="s">
        <v>888</v>
      </c>
      <c r="AB299" s="784">
        <v>4</v>
      </c>
    </row>
    <row r="300" spans="1:28" ht="15">
      <c r="A300" s="783" t="s">
        <v>933</v>
      </c>
      <c r="B300" s="783" t="s">
        <v>268</v>
      </c>
      <c r="C300" s="783" t="s">
        <v>263</v>
      </c>
      <c r="D300" s="783" t="s">
        <v>289</v>
      </c>
      <c r="E300" s="784">
        <v>11263</v>
      </c>
      <c r="G300" s="783" t="s">
        <v>937</v>
      </c>
      <c r="H300" s="784">
        <v>12</v>
      </c>
      <c r="I300" s="784">
        <v>107</v>
      </c>
      <c r="K300" s="783" t="s">
        <v>290</v>
      </c>
      <c r="L300" s="783" t="s">
        <v>1008</v>
      </c>
      <c r="M300" s="783" t="s">
        <v>301</v>
      </c>
      <c r="N300" s="784">
        <v>106</v>
      </c>
      <c r="U300" s="783" t="s">
        <v>937</v>
      </c>
      <c r="V300" s="784">
        <v>12</v>
      </c>
      <c r="W300" s="784">
        <v>2</v>
      </c>
      <c r="Z300" s="783" t="s">
        <v>1024</v>
      </c>
      <c r="AA300" s="783" t="s">
        <v>889</v>
      </c>
      <c r="AB300" s="784">
        <v>925</v>
      </c>
    </row>
    <row r="301" spans="1:28" ht="15">
      <c r="A301" s="783" t="s">
        <v>933</v>
      </c>
      <c r="B301" s="783" t="s">
        <v>290</v>
      </c>
      <c r="C301" s="783" t="s">
        <v>262</v>
      </c>
      <c r="D301" s="783" t="s">
        <v>288</v>
      </c>
      <c r="E301" s="784">
        <v>9</v>
      </c>
      <c r="G301" s="783" t="s">
        <v>938</v>
      </c>
      <c r="H301" s="784">
        <v>0</v>
      </c>
      <c r="I301" s="784">
        <v>66</v>
      </c>
      <c r="K301" s="783" t="s">
        <v>290</v>
      </c>
      <c r="L301" s="783" t="s">
        <v>1008</v>
      </c>
      <c r="M301" s="783" t="s">
        <v>269</v>
      </c>
      <c r="N301" s="784">
        <v>4</v>
      </c>
      <c r="U301" s="783" t="s">
        <v>938</v>
      </c>
      <c r="V301" s="784">
        <v>0</v>
      </c>
      <c r="W301" s="784">
        <v>15</v>
      </c>
      <c r="Z301" s="783" t="s">
        <v>1024</v>
      </c>
      <c r="AA301" s="783" t="s">
        <v>890</v>
      </c>
      <c r="AB301" s="784">
        <v>930</v>
      </c>
    </row>
    <row r="302" spans="1:28" ht="15">
      <c r="A302" s="783" t="s">
        <v>933</v>
      </c>
      <c r="B302" s="783" t="s">
        <v>290</v>
      </c>
      <c r="C302" s="783" t="s">
        <v>262</v>
      </c>
      <c r="D302" s="783" t="s">
        <v>289</v>
      </c>
      <c r="E302" s="784">
        <v>413</v>
      </c>
      <c r="G302" s="783" t="s">
        <v>938</v>
      </c>
      <c r="H302" s="784">
        <v>1</v>
      </c>
      <c r="I302" s="784">
        <v>343</v>
      </c>
      <c r="K302" s="783" t="s">
        <v>290</v>
      </c>
      <c r="L302" s="783" t="s">
        <v>1008</v>
      </c>
      <c r="M302" s="783" t="s">
        <v>270</v>
      </c>
      <c r="N302" s="784">
        <v>125</v>
      </c>
      <c r="U302" s="783" t="s">
        <v>938</v>
      </c>
      <c r="V302" s="784">
        <v>1</v>
      </c>
      <c r="W302" s="784">
        <v>88</v>
      </c>
      <c r="Z302" s="783" t="s">
        <v>1025</v>
      </c>
      <c r="AA302" s="783" t="s">
        <v>888</v>
      </c>
      <c r="AB302" s="784">
        <v>4</v>
      </c>
    </row>
    <row r="303" spans="1:28" ht="15">
      <c r="A303" s="783" t="s">
        <v>933</v>
      </c>
      <c r="B303" s="783" t="s">
        <v>290</v>
      </c>
      <c r="C303" s="783" t="s">
        <v>263</v>
      </c>
      <c r="D303" s="783" t="s">
        <v>288</v>
      </c>
      <c r="E303" s="784">
        <v>7</v>
      </c>
      <c r="G303" s="783" t="s">
        <v>938</v>
      </c>
      <c r="H303" s="784">
        <v>2</v>
      </c>
      <c r="I303" s="784">
        <v>1079</v>
      </c>
      <c r="K303" s="783" t="s">
        <v>290</v>
      </c>
      <c r="L303" s="783" t="s">
        <v>1011</v>
      </c>
      <c r="M303" s="783" t="s">
        <v>267</v>
      </c>
      <c r="N303" s="784">
        <v>7</v>
      </c>
      <c r="U303" s="783" t="s">
        <v>938</v>
      </c>
      <c r="V303" s="784">
        <v>2</v>
      </c>
      <c r="W303" s="784">
        <v>270</v>
      </c>
      <c r="Z303" s="783" t="s">
        <v>1025</v>
      </c>
      <c r="AA303" s="783" t="s">
        <v>889</v>
      </c>
      <c r="AB303" s="784">
        <v>1741</v>
      </c>
    </row>
    <row r="304" spans="1:28" ht="15">
      <c r="A304" s="783" t="s">
        <v>933</v>
      </c>
      <c r="B304" s="783" t="s">
        <v>290</v>
      </c>
      <c r="C304" s="783" t="s">
        <v>263</v>
      </c>
      <c r="D304" s="783" t="s">
        <v>289</v>
      </c>
      <c r="E304" s="784">
        <v>293</v>
      </c>
      <c r="G304" s="783" t="s">
        <v>938</v>
      </c>
      <c r="H304" s="784">
        <v>3</v>
      </c>
      <c r="I304" s="784">
        <v>494</v>
      </c>
      <c r="K304" s="783" t="s">
        <v>290</v>
      </c>
      <c r="L304" s="783" t="s">
        <v>1011</v>
      </c>
      <c r="M304" s="783" t="s">
        <v>533</v>
      </c>
      <c r="N304" s="784">
        <v>1</v>
      </c>
      <c r="U304" s="783" t="s">
        <v>938</v>
      </c>
      <c r="V304" s="784">
        <v>3</v>
      </c>
      <c r="W304" s="784">
        <v>135</v>
      </c>
      <c r="Z304" s="783" t="s">
        <v>1025</v>
      </c>
      <c r="AA304" s="783" t="s">
        <v>890</v>
      </c>
      <c r="AB304" s="784">
        <v>1702</v>
      </c>
    </row>
    <row r="305" spans="1:28" ht="15">
      <c r="A305" s="783" t="s">
        <v>933</v>
      </c>
      <c r="B305" s="783" t="s">
        <v>291</v>
      </c>
      <c r="C305" s="783" t="s">
        <v>262</v>
      </c>
      <c r="D305" s="783" t="s">
        <v>288</v>
      </c>
      <c r="E305" s="784">
        <v>467</v>
      </c>
      <c r="G305" s="783" t="s">
        <v>938</v>
      </c>
      <c r="H305" s="784">
        <v>4</v>
      </c>
      <c r="I305" s="784">
        <v>1897</v>
      </c>
      <c r="K305" s="783" t="s">
        <v>290</v>
      </c>
      <c r="L305" s="783" t="s">
        <v>1011</v>
      </c>
      <c r="M305" s="783" t="s">
        <v>539</v>
      </c>
      <c r="N305" s="784">
        <v>1</v>
      </c>
      <c r="U305" s="783" t="s">
        <v>938</v>
      </c>
      <c r="V305" s="784">
        <v>4</v>
      </c>
      <c r="W305" s="784">
        <v>992</v>
      </c>
      <c r="Z305" s="783" t="s">
        <v>1026</v>
      </c>
      <c r="AA305" s="783" t="s">
        <v>889</v>
      </c>
      <c r="AB305" s="784">
        <v>437</v>
      </c>
    </row>
    <row r="306" spans="1:28" ht="15">
      <c r="A306" s="783" t="s">
        <v>933</v>
      </c>
      <c r="B306" s="783" t="s">
        <v>291</v>
      </c>
      <c r="C306" s="783" t="s">
        <v>262</v>
      </c>
      <c r="D306" s="783" t="s">
        <v>289</v>
      </c>
      <c r="E306" s="784">
        <v>6236</v>
      </c>
      <c r="G306" s="783" t="s">
        <v>938</v>
      </c>
      <c r="H306" s="784">
        <v>5</v>
      </c>
      <c r="I306" s="784">
        <v>309</v>
      </c>
      <c r="K306" s="783" t="s">
        <v>290</v>
      </c>
      <c r="L306" s="783" t="s">
        <v>1011</v>
      </c>
      <c r="M306" s="783" t="s">
        <v>534</v>
      </c>
      <c r="N306" s="784">
        <v>1</v>
      </c>
      <c r="U306" s="783" t="s">
        <v>938</v>
      </c>
      <c r="V306" s="784">
        <v>5</v>
      </c>
      <c r="W306" s="784">
        <v>107</v>
      </c>
      <c r="Z306" s="783" t="s">
        <v>1026</v>
      </c>
      <c r="AA306" s="783" t="s">
        <v>890</v>
      </c>
      <c r="AB306" s="784">
        <v>600</v>
      </c>
    </row>
    <row r="307" spans="1:28" ht="15">
      <c r="A307" s="783" t="s">
        <v>933</v>
      </c>
      <c r="B307" s="783" t="s">
        <v>291</v>
      </c>
      <c r="C307" s="783" t="s">
        <v>263</v>
      </c>
      <c r="D307" s="783" t="s">
        <v>288</v>
      </c>
      <c r="E307" s="784">
        <v>286</v>
      </c>
      <c r="G307" s="783" t="s">
        <v>938</v>
      </c>
      <c r="H307" s="784">
        <v>6</v>
      </c>
      <c r="I307" s="784">
        <v>301</v>
      </c>
      <c r="K307" s="783" t="s">
        <v>290</v>
      </c>
      <c r="L307" s="783" t="s">
        <v>1011</v>
      </c>
      <c r="M307" s="783" t="s">
        <v>530</v>
      </c>
      <c r="N307" s="784">
        <v>1</v>
      </c>
      <c r="U307" s="783" t="s">
        <v>938</v>
      </c>
      <c r="V307" s="784">
        <v>6</v>
      </c>
      <c r="W307" s="784">
        <v>95</v>
      </c>
      <c r="Z307" s="783" t="s">
        <v>1027</v>
      </c>
      <c r="AA307" s="783" t="s">
        <v>888</v>
      </c>
      <c r="AB307" s="784">
        <v>31</v>
      </c>
    </row>
    <row r="308" spans="1:28" ht="15">
      <c r="A308" s="783" t="s">
        <v>933</v>
      </c>
      <c r="B308" s="783" t="s">
        <v>291</v>
      </c>
      <c r="C308" s="783" t="s">
        <v>263</v>
      </c>
      <c r="D308" s="783" t="s">
        <v>289</v>
      </c>
      <c r="E308" s="784">
        <v>4729</v>
      </c>
      <c r="G308" s="783" t="s">
        <v>938</v>
      </c>
      <c r="H308" s="784">
        <v>7</v>
      </c>
      <c r="I308" s="784">
        <v>239</v>
      </c>
      <c r="K308" s="783" t="s">
        <v>290</v>
      </c>
      <c r="L308" s="783" t="s">
        <v>1011</v>
      </c>
      <c r="M308" s="783" t="s">
        <v>527</v>
      </c>
      <c r="N308" s="784">
        <v>2240</v>
      </c>
      <c r="U308" s="783" t="s">
        <v>938</v>
      </c>
      <c r="V308" s="784">
        <v>7</v>
      </c>
      <c r="W308" s="784">
        <v>56</v>
      </c>
      <c r="Z308" s="783" t="s">
        <v>1027</v>
      </c>
      <c r="AA308" s="783" t="s">
        <v>889</v>
      </c>
      <c r="AB308" s="784">
        <v>20751</v>
      </c>
    </row>
    <row r="309" spans="1:28" ht="15">
      <c r="A309" s="783" t="s">
        <v>934</v>
      </c>
      <c r="B309" s="783" t="s">
        <v>267</v>
      </c>
      <c r="C309" s="783" t="s">
        <v>262</v>
      </c>
      <c r="D309" s="783" t="s">
        <v>288</v>
      </c>
      <c r="E309" s="784">
        <v>757</v>
      </c>
      <c r="G309" s="783" t="s">
        <v>938</v>
      </c>
      <c r="H309" s="784">
        <v>8</v>
      </c>
      <c r="I309" s="784">
        <v>222</v>
      </c>
      <c r="K309" s="783" t="s">
        <v>290</v>
      </c>
      <c r="L309" s="783" t="s">
        <v>1011</v>
      </c>
      <c r="M309" s="783" t="s">
        <v>532</v>
      </c>
      <c r="N309" s="784">
        <v>1</v>
      </c>
      <c r="U309" s="783" t="s">
        <v>938</v>
      </c>
      <c r="V309" s="784">
        <v>8</v>
      </c>
      <c r="W309" s="784">
        <v>40</v>
      </c>
      <c r="Z309" s="783" t="s">
        <v>1027</v>
      </c>
      <c r="AA309" s="783" t="s">
        <v>890</v>
      </c>
      <c r="AB309" s="784">
        <v>15190</v>
      </c>
    </row>
    <row r="310" spans="1:28" ht="15">
      <c r="A310" s="783" t="s">
        <v>934</v>
      </c>
      <c r="B310" s="783" t="s">
        <v>267</v>
      </c>
      <c r="C310" s="783" t="s">
        <v>262</v>
      </c>
      <c r="D310" s="783" t="s">
        <v>289</v>
      </c>
      <c r="E310" s="784">
        <v>701</v>
      </c>
      <c r="G310" s="783" t="s">
        <v>938</v>
      </c>
      <c r="H310" s="784">
        <v>9</v>
      </c>
      <c r="I310" s="784">
        <v>165</v>
      </c>
      <c r="K310" s="783" t="s">
        <v>290</v>
      </c>
      <c r="L310" s="783" t="s">
        <v>1011</v>
      </c>
      <c r="M310" s="783" t="s">
        <v>528</v>
      </c>
      <c r="N310" s="784">
        <v>5</v>
      </c>
      <c r="U310" s="783" t="s">
        <v>938</v>
      </c>
      <c r="V310" s="784">
        <v>9</v>
      </c>
      <c r="W310" s="784">
        <v>20</v>
      </c>
      <c r="Z310" s="783" t="s">
        <v>1028</v>
      </c>
      <c r="AA310" s="783" t="s">
        <v>889</v>
      </c>
      <c r="AB310" s="784">
        <v>242</v>
      </c>
    </row>
    <row r="311" spans="1:28" ht="15">
      <c r="A311" s="783" t="s">
        <v>934</v>
      </c>
      <c r="B311" s="783" t="s">
        <v>267</v>
      </c>
      <c r="C311" s="783" t="s">
        <v>263</v>
      </c>
      <c r="D311" s="783" t="s">
        <v>288</v>
      </c>
      <c r="E311" s="784">
        <v>810</v>
      </c>
      <c r="G311" s="783" t="s">
        <v>938</v>
      </c>
      <c r="H311" s="784">
        <v>10</v>
      </c>
      <c r="I311" s="784">
        <v>135</v>
      </c>
      <c r="K311" s="783" t="s">
        <v>290</v>
      </c>
      <c r="L311" s="783" t="s">
        <v>1011</v>
      </c>
      <c r="M311" s="783" t="s">
        <v>535</v>
      </c>
      <c r="N311" s="784">
        <v>12</v>
      </c>
      <c r="U311" s="783" t="s">
        <v>938</v>
      </c>
      <c r="V311" s="784">
        <v>10</v>
      </c>
      <c r="W311" s="784">
        <v>7</v>
      </c>
      <c r="Z311" s="783" t="s">
        <v>1028</v>
      </c>
      <c r="AA311" s="783" t="s">
        <v>890</v>
      </c>
      <c r="AB311" s="784">
        <v>323</v>
      </c>
    </row>
    <row r="312" spans="1:28" ht="15">
      <c r="A312" s="783" t="s">
        <v>934</v>
      </c>
      <c r="B312" s="783" t="s">
        <v>267</v>
      </c>
      <c r="C312" s="783" t="s">
        <v>263</v>
      </c>
      <c r="D312" s="783" t="s">
        <v>289</v>
      </c>
      <c r="E312" s="784">
        <v>748</v>
      </c>
      <c r="G312" s="783" t="s">
        <v>938</v>
      </c>
      <c r="H312" s="784">
        <v>11</v>
      </c>
      <c r="I312" s="784">
        <v>138</v>
      </c>
      <c r="K312" s="783" t="s">
        <v>290</v>
      </c>
      <c r="L312" s="783" t="s">
        <v>1011</v>
      </c>
      <c r="M312" s="783" t="s">
        <v>529</v>
      </c>
      <c r="N312" s="784">
        <v>105</v>
      </c>
      <c r="U312" s="783" t="s">
        <v>938</v>
      </c>
      <c r="V312" s="784">
        <v>11</v>
      </c>
      <c r="W312" s="784">
        <v>16</v>
      </c>
      <c r="Z312" s="783" t="s">
        <v>1029</v>
      </c>
      <c r="AA312" s="783" t="s">
        <v>888</v>
      </c>
      <c r="AB312" s="784">
        <v>1</v>
      </c>
    </row>
    <row r="313" spans="1:28" ht="15">
      <c r="A313" s="783" t="s">
        <v>934</v>
      </c>
      <c r="B313" s="783" t="s">
        <v>268</v>
      </c>
      <c r="C313" s="783" t="s">
        <v>262</v>
      </c>
      <c r="D313" s="783" t="s">
        <v>288</v>
      </c>
      <c r="E313" s="784">
        <v>786</v>
      </c>
      <c r="G313" s="783" t="s">
        <v>938</v>
      </c>
      <c r="H313" s="784">
        <v>12</v>
      </c>
      <c r="I313" s="784">
        <v>200</v>
      </c>
      <c r="K313" s="783" t="s">
        <v>290</v>
      </c>
      <c r="L313" s="783" t="s">
        <v>1011</v>
      </c>
      <c r="M313" s="783" t="s">
        <v>268</v>
      </c>
      <c r="N313" s="784">
        <v>3</v>
      </c>
      <c r="U313" s="783" t="s">
        <v>938</v>
      </c>
      <c r="V313" s="784">
        <v>12</v>
      </c>
      <c r="W313" s="784">
        <v>14</v>
      </c>
      <c r="Z313" s="783" t="s">
        <v>1029</v>
      </c>
      <c r="AA313" s="783" t="s">
        <v>889</v>
      </c>
      <c r="AB313" s="784">
        <v>1746</v>
      </c>
    </row>
    <row r="314" spans="1:28" ht="15">
      <c r="A314" s="783" t="s">
        <v>934</v>
      </c>
      <c r="B314" s="783" t="s">
        <v>268</v>
      </c>
      <c r="C314" s="783" t="s">
        <v>262</v>
      </c>
      <c r="D314" s="783" t="s">
        <v>289</v>
      </c>
      <c r="E314" s="784">
        <v>361</v>
      </c>
      <c r="G314" s="783" t="s">
        <v>939</v>
      </c>
      <c r="H314" s="784">
        <v>0</v>
      </c>
      <c r="I314" s="784">
        <v>320</v>
      </c>
      <c r="K314" s="783" t="s">
        <v>290</v>
      </c>
      <c r="L314" s="783" t="s">
        <v>1011</v>
      </c>
      <c r="M314" s="783" t="s">
        <v>538</v>
      </c>
      <c r="N314" s="784">
        <v>2</v>
      </c>
      <c r="U314" s="783" t="s">
        <v>939</v>
      </c>
      <c r="V314" s="784">
        <v>0</v>
      </c>
      <c r="W314" s="784">
        <v>8</v>
      </c>
      <c r="Z314" s="783" t="s">
        <v>1029</v>
      </c>
      <c r="AA314" s="783" t="s">
        <v>890</v>
      </c>
      <c r="AB314" s="784">
        <v>1994</v>
      </c>
    </row>
    <row r="315" spans="1:28" ht="15">
      <c r="A315" s="783" t="s">
        <v>934</v>
      </c>
      <c r="B315" s="783" t="s">
        <v>268</v>
      </c>
      <c r="C315" s="783" t="s">
        <v>263</v>
      </c>
      <c r="D315" s="783" t="s">
        <v>288</v>
      </c>
      <c r="E315" s="784">
        <v>1042</v>
      </c>
      <c r="G315" s="783" t="s">
        <v>939</v>
      </c>
      <c r="H315" s="784">
        <v>1</v>
      </c>
      <c r="I315" s="784">
        <v>1795</v>
      </c>
      <c r="K315" s="783" t="s">
        <v>290</v>
      </c>
      <c r="L315" s="783" t="s">
        <v>1011</v>
      </c>
      <c r="M315" s="783" t="s">
        <v>290</v>
      </c>
      <c r="N315" s="784">
        <v>1</v>
      </c>
      <c r="U315" s="783" t="s">
        <v>939</v>
      </c>
      <c r="V315" s="784">
        <v>1</v>
      </c>
      <c r="W315" s="784">
        <v>39</v>
      </c>
      <c r="Z315" s="783" t="s">
        <v>1030</v>
      </c>
      <c r="AA315" s="783" t="s">
        <v>888</v>
      </c>
      <c r="AB315" s="784">
        <v>1</v>
      </c>
    </row>
    <row r="316" spans="1:28" ht="15">
      <c r="A316" s="783" t="s">
        <v>934</v>
      </c>
      <c r="B316" s="783" t="s">
        <v>268</v>
      </c>
      <c r="C316" s="783" t="s">
        <v>263</v>
      </c>
      <c r="D316" s="783" t="s">
        <v>289</v>
      </c>
      <c r="E316" s="784">
        <v>435</v>
      </c>
      <c r="G316" s="783" t="s">
        <v>939</v>
      </c>
      <c r="H316" s="784">
        <v>2</v>
      </c>
      <c r="I316" s="784">
        <v>6178</v>
      </c>
      <c r="K316" s="783" t="s">
        <v>290</v>
      </c>
      <c r="L316" s="783" t="s">
        <v>1011</v>
      </c>
      <c r="M316" s="783" t="s">
        <v>302</v>
      </c>
      <c r="N316" s="784">
        <v>14</v>
      </c>
      <c r="U316" s="783" t="s">
        <v>939</v>
      </c>
      <c r="V316" s="784">
        <v>2</v>
      </c>
      <c r="W316" s="784">
        <v>118</v>
      </c>
      <c r="Z316" s="783" t="s">
        <v>1030</v>
      </c>
      <c r="AA316" s="783" t="s">
        <v>889</v>
      </c>
      <c r="AB316" s="784">
        <v>468</v>
      </c>
    </row>
    <row r="317" spans="1:28" ht="15">
      <c r="A317" s="783" t="s">
        <v>934</v>
      </c>
      <c r="B317" s="783" t="s">
        <v>290</v>
      </c>
      <c r="C317" s="783" t="s">
        <v>262</v>
      </c>
      <c r="D317" s="783" t="s">
        <v>288</v>
      </c>
      <c r="E317" s="784">
        <v>8</v>
      </c>
      <c r="G317" s="783" t="s">
        <v>939</v>
      </c>
      <c r="H317" s="784">
        <v>3</v>
      </c>
      <c r="I317" s="784">
        <v>2404</v>
      </c>
      <c r="K317" s="783" t="s">
        <v>290</v>
      </c>
      <c r="L317" s="783" t="s">
        <v>1011</v>
      </c>
      <c r="M317" s="783" t="s">
        <v>299</v>
      </c>
      <c r="N317" s="784">
        <v>13043</v>
      </c>
      <c r="U317" s="783" t="s">
        <v>939</v>
      </c>
      <c r="V317" s="784">
        <v>3</v>
      </c>
      <c r="W317" s="784">
        <v>45</v>
      </c>
      <c r="Z317" s="783" t="s">
        <v>1030</v>
      </c>
      <c r="AA317" s="783" t="s">
        <v>890</v>
      </c>
      <c r="AB317" s="784">
        <v>795</v>
      </c>
    </row>
    <row r="318" spans="1:28" ht="15">
      <c r="A318" s="783" t="s">
        <v>934</v>
      </c>
      <c r="B318" s="783" t="s">
        <v>290</v>
      </c>
      <c r="C318" s="783" t="s">
        <v>262</v>
      </c>
      <c r="D318" s="783" t="s">
        <v>289</v>
      </c>
      <c r="E318" s="784">
        <v>8</v>
      </c>
      <c r="G318" s="783" t="s">
        <v>939</v>
      </c>
      <c r="H318" s="784">
        <v>4</v>
      </c>
      <c r="I318" s="784">
        <v>8060</v>
      </c>
      <c r="K318" s="783" t="s">
        <v>290</v>
      </c>
      <c r="L318" s="783" t="s">
        <v>1011</v>
      </c>
      <c r="M318" s="783" t="s">
        <v>300</v>
      </c>
      <c r="N318" s="784">
        <v>10</v>
      </c>
      <c r="U318" s="783" t="s">
        <v>939</v>
      </c>
      <c r="V318" s="784">
        <v>4</v>
      </c>
      <c r="W318" s="784">
        <v>515</v>
      </c>
      <c r="Z318" s="783" t="s">
        <v>1031</v>
      </c>
      <c r="AA318" s="783" t="s">
        <v>888</v>
      </c>
      <c r="AB318" s="784">
        <v>2</v>
      </c>
    </row>
    <row r="319" spans="1:28" ht="15">
      <c r="A319" s="783" t="s">
        <v>934</v>
      </c>
      <c r="B319" s="783" t="s">
        <v>290</v>
      </c>
      <c r="C319" s="783" t="s">
        <v>263</v>
      </c>
      <c r="D319" s="783" t="s">
        <v>288</v>
      </c>
      <c r="E319" s="784">
        <v>14</v>
      </c>
      <c r="G319" s="783" t="s">
        <v>939</v>
      </c>
      <c r="H319" s="784">
        <v>5</v>
      </c>
      <c r="I319" s="784">
        <v>1189</v>
      </c>
      <c r="K319" s="783" t="s">
        <v>290</v>
      </c>
      <c r="L319" s="783" t="s">
        <v>1011</v>
      </c>
      <c r="M319" s="783" t="s">
        <v>301</v>
      </c>
      <c r="N319" s="784">
        <v>39</v>
      </c>
      <c r="U319" s="783" t="s">
        <v>939</v>
      </c>
      <c r="V319" s="784">
        <v>5</v>
      </c>
      <c r="W319" s="784">
        <v>59</v>
      </c>
      <c r="Z319" s="783" t="s">
        <v>1031</v>
      </c>
      <c r="AA319" s="783" t="s">
        <v>889</v>
      </c>
      <c r="AB319" s="784">
        <v>738</v>
      </c>
    </row>
    <row r="320" spans="1:28" ht="15">
      <c r="A320" s="783" t="s">
        <v>934</v>
      </c>
      <c r="B320" s="783" t="s">
        <v>290</v>
      </c>
      <c r="C320" s="783" t="s">
        <v>263</v>
      </c>
      <c r="D320" s="783" t="s">
        <v>289</v>
      </c>
      <c r="E320" s="784">
        <v>9</v>
      </c>
      <c r="G320" s="783" t="s">
        <v>939</v>
      </c>
      <c r="H320" s="784">
        <v>6</v>
      </c>
      <c r="I320" s="784">
        <v>1053</v>
      </c>
      <c r="K320" s="783" t="s">
        <v>290</v>
      </c>
      <c r="L320" s="783" t="s">
        <v>1011</v>
      </c>
      <c r="M320" s="783" t="s">
        <v>269</v>
      </c>
      <c r="N320" s="784">
        <v>93</v>
      </c>
      <c r="U320" s="783" t="s">
        <v>939</v>
      </c>
      <c r="V320" s="784">
        <v>6</v>
      </c>
      <c r="W320" s="784">
        <v>45</v>
      </c>
      <c r="Z320" s="783" t="s">
        <v>1031</v>
      </c>
      <c r="AA320" s="783" t="s">
        <v>890</v>
      </c>
      <c r="AB320" s="784">
        <v>803</v>
      </c>
    </row>
    <row r="321" spans="1:28" ht="15">
      <c r="A321" s="783" t="s">
        <v>934</v>
      </c>
      <c r="B321" s="783" t="s">
        <v>291</v>
      </c>
      <c r="C321" s="783" t="s">
        <v>262</v>
      </c>
      <c r="D321" s="783" t="s">
        <v>288</v>
      </c>
      <c r="E321" s="784">
        <v>274</v>
      </c>
      <c r="G321" s="783" t="s">
        <v>939</v>
      </c>
      <c r="H321" s="784">
        <v>7</v>
      </c>
      <c r="I321" s="784">
        <v>927</v>
      </c>
      <c r="K321" s="783" t="s">
        <v>290</v>
      </c>
      <c r="L321" s="783" t="s">
        <v>1011</v>
      </c>
      <c r="M321" s="783" t="s">
        <v>270</v>
      </c>
      <c r="N321" s="784">
        <v>14938</v>
      </c>
      <c r="U321" s="783" t="s">
        <v>939</v>
      </c>
      <c r="V321" s="784">
        <v>7</v>
      </c>
      <c r="W321" s="784">
        <v>34</v>
      </c>
      <c r="Z321" s="783" t="s">
        <v>1032</v>
      </c>
      <c r="AA321" s="783" t="s">
        <v>889</v>
      </c>
      <c r="AB321" s="784">
        <v>860</v>
      </c>
    </row>
    <row r="322" spans="1:28" ht="15">
      <c r="A322" s="783" t="s">
        <v>934</v>
      </c>
      <c r="B322" s="783" t="s">
        <v>291</v>
      </c>
      <c r="C322" s="783" t="s">
        <v>262</v>
      </c>
      <c r="D322" s="783" t="s">
        <v>289</v>
      </c>
      <c r="E322" s="784">
        <v>195</v>
      </c>
      <c r="G322" s="783" t="s">
        <v>939</v>
      </c>
      <c r="H322" s="784">
        <v>8</v>
      </c>
      <c r="I322" s="784">
        <v>680</v>
      </c>
      <c r="K322" s="783" t="s">
        <v>290</v>
      </c>
      <c r="L322" s="783" t="s">
        <v>1027</v>
      </c>
      <c r="M322" s="783" t="s">
        <v>267</v>
      </c>
      <c r="N322" s="784">
        <v>5</v>
      </c>
      <c r="U322" s="783" t="s">
        <v>939</v>
      </c>
      <c r="V322" s="784">
        <v>8</v>
      </c>
      <c r="W322" s="784">
        <v>16</v>
      </c>
      <c r="Z322" s="783" t="s">
        <v>1032</v>
      </c>
      <c r="AA322" s="783" t="s">
        <v>890</v>
      </c>
      <c r="AB322" s="784">
        <v>1137</v>
      </c>
    </row>
    <row r="323" spans="1:28" ht="15">
      <c r="A323" s="783" t="s">
        <v>934</v>
      </c>
      <c r="B323" s="783" t="s">
        <v>291</v>
      </c>
      <c r="C323" s="783" t="s">
        <v>263</v>
      </c>
      <c r="D323" s="783" t="s">
        <v>288</v>
      </c>
      <c r="E323" s="784">
        <v>258</v>
      </c>
      <c r="G323" s="783" t="s">
        <v>939</v>
      </c>
      <c r="H323" s="784">
        <v>9</v>
      </c>
      <c r="I323" s="784">
        <v>574</v>
      </c>
      <c r="K323" s="783" t="s">
        <v>290</v>
      </c>
      <c r="L323" s="783" t="s">
        <v>1027</v>
      </c>
      <c r="M323" s="783" t="s">
        <v>533</v>
      </c>
      <c r="N323" s="784">
        <v>1</v>
      </c>
      <c r="U323" s="783" t="s">
        <v>939</v>
      </c>
      <c r="V323" s="784">
        <v>9</v>
      </c>
      <c r="W323" s="784">
        <v>19</v>
      </c>
      <c r="Z323" s="783" t="s">
        <v>1033</v>
      </c>
      <c r="AA323" s="783" t="s">
        <v>888</v>
      </c>
      <c r="AB323" s="784">
        <v>2</v>
      </c>
    </row>
    <row r="324" spans="1:28" ht="15">
      <c r="A324" s="783" t="s">
        <v>934</v>
      </c>
      <c r="B324" s="783" t="s">
        <v>291</v>
      </c>
      <c r="C324" s="783" t="s">
        <v>263</v>
      </c>
      <c r="D324" s="783" t="s">
        <v>289</v>
      </c>
      <c r="E324" s="784">
        <v>177</v>
      </c>
      <c r="G324" s="783" t="s">
        <v>939</v>
      </c>
      <c r="H324" s="784">
        <v>10</v>
      </c>
      <c r="I324" s="784">
        <v>397</v>
      </c>
      <c r="K324" s="783" t="s">
        <v>290</v>
      </c>
      <c r="L324" s="783" t="s">
        <v>1027</v>
      </c>
      <c r="M324" s="783" t="s">
        <v>530</v>
      </c>
      <c r="N324" s="784">
        <v>3</v>
      </c>
      <c r="U324" s="783" t="s">
        <v>939</v>
      </c>
      <c r="V324" s="784">
        <v>10</v>
      </c>
      <c r="W324" s="784">
        <v>7</v>
      </c>
      <c r="Z324" s="783" t="s">
        <v>1033</v>
      </c>
      <c r="AA324" s="783" t="s">
        <v>889</v>
      </c>
      <c r="AB324" s="784">
        <v>1805</v>
      </c>
    </row>
    <row r="325" spans="1:28" ht="15">
      <c r="A325" s="783" t="s">
        <v>935</v>
      </c>
      <c r="B325" s="783" t="s">
        <v>267</v>
      </c>
      <c r="C325" s="783" t="s">
        <v>262</v>
      </c>
      <c r="D325" s="783" t="s">
        <v>288</v>
      </c>
      <c r="E325" s="784">
        <v>1</v>
      </c>
      <c r="G325" s="783" t="s">
        <v>939</v>
      </c>
      <c r="H325" s="784">
        <v>11</v>
      </c>
      <c r="I325" s="784">
        <v>346</v>
      </c>
      <c r="K325" s="783" t="s">
        <v>290</v>
      </c>
      <c r="L325" s="783" t="s">
        <v>1027</v>
      </c>
      <c r="M325" s="783" t="s">
        <v>531</v>
      </c>
      <c r="N325" s="784">
        <v>7</v>
      </c>
      <c r="U325" s="783" t="s">
        <v>939</v>
      </c>
      <c r="V325" s="784">
        <v>11</v>
      </c>
      <c r="W325" s="784">
        <v>6</v>
      </c>
      <c r="Z325" s="783" t="s">
        <v>1033</v>
      </c>
      <c r="AA325" s="783" t="s">
        <v>890</v>
      </c>
      <c r="AB325" s="784">
        <v>2270</v>
      </c>
    </row>
    <row r="326" spans="1:28" ht="15">
      <c r="A326" s="783" t="s">
        <v>935</v>
      </c>
      <c r="B326" s="783" t="s">
        <v>267</v>
      </c>
      <c r="C326" s="783" t="s">
        <v>263</v>
      </c>
      <c r="D326" s="783" t="s">
        <v>288</v>
      </c>
      <c r="E326" s="784">
        <v>2</v>
      </c>
      <c r="G326" s="783" t="s">
        <v>939</v>
      </c>
      <c r="H326" s="784">
        <v>12</v>
      </c>
      <c r="I326" s="784">
        <v>436</v>
      </c>
      <c r="K326" s="783" t="s">
        <v>290</v>
      </c>
      <c r="L326" s="783" t="s">
        <v>1027</v>
      </c>
      <c r="M326" s="783" t="s">
        <v>527</v>
      </c>
      <c r="N326" s="784">
        <v>204</v>
      </c>
      <c r="U326" s="783" t="s">
        <v>939</v>
      </c>
      <c r="V326" s="784">
        <v>12</v>
      </c>
      <c r="W326" s="784">
        <v>8</v>
      </c>
      <c r="Z326" s="783" t="s">
        <v>1034</v>
      </c>
      <c r="AA326" s="783" t="s">
        <v>889</v>
      </c>
      <c r="AB326" s="784">
        <v>19</v>
      </c>
    </row>
    <row r="327" spans="1:28" ht="15">
      <c r="A327" s="783" t="s">
        <v>935</v>
      </c>
      <c r="B327" s="783" t="s">
        <v>267</v>
      </c>
      <c r="C327" s="783" t="s">
        <v>263</v>
      </c>
      <c r="D327" s="783" t="s">
        <v>289</v>
      </c>
      <c r="E327" s="784">
        <v>2</v>
      </c>
      <c r="G327" s="783" t="s">
        <v>940</v>
      </c>
      <c r="H327" s="784">
        <v>0</v>
      </c>
      <c r="I327" s="784">
        <v>86</v>
      </c>
      <c r="K327" s="783" t="s">
        <v>290</v>
      </c>
      <c r="L327" s="783" t="s">
        <v>1027</v>
      </c>
      <c r="M327" s="783" t="s">
        <v>528</v>
      </c>
      <c r="N327" s="784">
        <v>1627</v>
      </c>
      <c r="U327" s="783" t="s">
        <v>940</v>
      </c>
      <c r="V327" s="784">
        <v>0</v>
      </c>
      <c r="W327" s="784">
        <v>8</v>
      </c>
      <c r="Z327" s="783" t="s">
        <v>1034</v>
      </c>
      <c r="AA327" s="783" t="s">
        <v>890</v>
      </c>
      <c r="AB327" s="784">
        <v>58</v>
      </c>
    </row>
    <row r="328" spans="1:28" ht="15">
      <c r="A328" s="783" t="s">
        <v>935</v>
      </c>
      <c r="B328" s="783" t="s">
        <v>267</v>
      </c>
      <c r="C328" s="783" t="s">
        <v>262</v>
      </c>
      <c r="D328" s="783" t="s">
        <v>288</v>
      </c>
      <c r="E328" s="784">
        <v>1892</v>
      </c>
      <c r="G328" s="783" t="s">
        <v>940</v>
      </c>
      <c r="H328" s="784">
        <v>1</v>
      </c>
      <c r="I328" s="784">
        <v>390</v>
      </c>
      <c r="K328" s="783" t="s">
        <v>290</v>
      </c>
      <c r="L328" s="783" t="s">
        <v>1027</v>
      </c>
      <c r="M328" s="783" t="s">
        <v>535</v>
      </c>
      <c r="N328" s="784">
        <v>16</v>
      </c>
      <c r="U328" s="783" t="s">
        <v>940</v>
      </c>
      <c r="V328" s="784">
        <v>1</v>
      </c>
      <c r="W328" s="784">
        <v>17</v>
      </c>
      <c r="Z328" s="783" t="s">
        <v>1035</v>
      </c>
      <c r="AA328" s="783" t="s">
        <v>889</v>
      </c>
      <c r="AB328" s="784">
        <v>363</v>
      </c>
    </row>
    <row r="329" spans="1:28" ht="15">
      <c r="A329" s="783" t="s">
        <v>935</v>
      </c>
      <c r="B329" s="783" t="s">
        <v>267</v>
      </c>
      <c r="C329" s="783" t="s">
        <v>262</v>
      </c>
      <c r="D329" s="783" t="s">
        <v>289</v>
      </c>
      <c r="E329" s="784">
        <v>991</v>
      </c>
      <c r="G329" s="783" t="s">
        <v>940</v>
      </c>
      <c r="H329" s="784">
        <v>2</v>
      </c>
      <c r="I329" s="784">
        <v>1225</v>
      </c>
      <c r="K329" s="783" t="s">
        <v>290</v>
      </c>
      <c r="L329" s="783" t="s">
        <v>1027</v>
      </c>
      <c r="M329" s="783" t="s">
        <v>529</v>
      </c>
      <c r="N329" s="784">
        <v>151</v>
      </c>
      <c r="U329" s="783" t="s">
        <v>940</v>
      </c>
      <c r="V329" s="784">
        <v>2</v>
      </c>
      <c r="W329" s="784">
        <v>92</v>
      </c>
      <c r="Z329" s="783" t="s">
        <v>1035</v>
      </c>
      <c r="AA329" s="783" t="s">
        <v>890</v>
      </c>
      <c r="AB329" s="784">
        <v>456</v>
      </c>
    </row>
    <row r="330" spans="1:28" ht="15">
      <c r="A330" s="783" t="s">
        <v>935</v>
      </c>
      <c r="B330" s="783" t="s">
        <v>267</v>
      </c>
      <c r="C330" s="783" t="s">
        <v>263</v>
      </c>
      <c r="D330" s="783" t="s">
        <v>288</v>
      </c>
      <c r="E330" s="784">
        <v>2118</v>
      </c>
      <c r="G330" s="783" t="s">
        <v>940</v>
      </c>
      <c r="H330" s="784">
        <v>3</v>
      </c>
      <c r="I330" s="784">
        <v>599</v>
      </c>
      <c r="K330" s="783" t="s">
        <v>290</v>
      </c>
      <c r="L330" s="783" t="s">
        <v>1027</v>
      </c>
      <c r="M330" s="783" t="s">
        <v>268</v>
      </c>
      <c r="N330" s="784">
        <v>6</v>
      </c>
      <c r="U330" s="783" t="s">
        <v>940</v>
      </c>
      <c r="V330" s="784">
        <v>3</v>
      </c>
      <c r="W330" s="784">
        <v>33</v>
      </c>
      <c r="Z330" s="783" t="s">
        <v>1036</v>
      </c>
      <c r="AA330" s="783" t="s">
        <v>888</v>
      </c>
      <c r="AB330" s="784">
        <v>20</v>
      </c>
    </row>
    <row r="331" spans="1:28" ht="15">
      <c r="A331" s="783" t="s">
        <v>935</v>
      </c>
      <c r="B331" s="783" t="s">
        <v>267</v>
      </c>
      <c r="C331" s="783" t="s">
        <v>263</v>
      </c>
      <c r="D331" s="783" t="s">
        <v>289</v>
      </c>
      <c r="E331" s="784">
        <v>996</v>
      </c>
      <c r="G331" s="783" t="s">
        <v>940</v>
      </c>
      <c r="H331" s="784">
        <v>4</v>
      </c>
      <c r="I331" s="784">
        <v>2516</v>
      </c>
      <c r="K331" s="783" t="s">
        <v>290</v>
      </c>
      <c r="L331" s="783" t="s">
        <v>1027</v>
      </c>
      <c r="M331" s="783" t="s">
        <v>538</v>
      </c>
      <c r="N331" s="784">
        <v>36</v>
      </c>
      <c r="U331" s="783" t="s">
        <v>940</v>
      </c>
      <c r="V331" s="784">
        <v>4</v>
      </c>
      <c r="W331" s="784">
        <v>252</v>
      </c>
      <c r="Z331" s="783" t="s">
        <v>1036</v>
      </c>
      <c r="AA331" s="783" t="s">
        <v>889</v>
      </c>
      <c r="AB331" s="784">
        <v>7662</v>
      </c>
    </row>
    <row r="332" spans="1:28" ht="15">
      <c r="A332" s="783" t="s">
        <v>935</v>
      </c>
      <c r="B332" s="783" t="s">
        <v>268</v>
      </c>
      <c r="C332" s="783" t="s">
        <v>262</v>
      </c>
      <c r="D332" s="783" t="s">
        <v>288</v>
      </c>
      <c r="E332" s="784">
        <v>381</v>
      </c>
      <c r="G332" s="783" t="s">
        <v>940</v>
      </c>
      <c r="H332" s="784">
        <v>5</v>
      </c>
      <c r="I332" s="784">
        <v>378</v>
      </c>
      <c r="K332" s="783" t="s">
        <v>290</v>
      </c>
      <c r="L332" s="783" t="s">
        <v>1027</v>
      </c>
      <c r="M332" s="783" t="s">
        <v>290</v>
      </c>
      <c r="N332" s="784">
        <v>5</v>
      </c>
      <c r="U332" s="783" t="s">
        <v>940</v>
      </c>
      <c r="V332" s="784">
        <v>5</v>
      </c>
      <c r="W332" s="784">
        <v>31</v>
      </c>
      <c r="Z332" s="783" t="s">
        <v>1036</v>
      </c>
      <c r="AA332" s="783" t="s">
        <v>890</v>
      </c>
      <c r="AB332" s="784">
        <v>7221</v>
      </c>
    </row>
    <row r="333" spans="1:28" ht="15">
      <c r="A333" s="783" t="s">
        <v>935</v>
      </c>
      <c r="B333" s="783" t="s">
        <v>268</v>
      </c>
      <c r="C333" s="783" t="s">
        <v>262</v>
      </c>
      <c r="D333" s="783" t="s">
        <v>289</v>
      </c>
      <c r="E333" s="784">
        <v>192</v>
      </c>
      <c r="G333" s="783" t="s">
        <v>940</v>
      </c>
      <c r="H333" s="784">
        <v>6</v>
      </c>
      <c r="I333" s="784">
        <v>363</v>
      </c>
      <c r="K333" s="783" t="s">
        <v>290</v>
      </c>
      <c r="L333" s="783" t="s">
        <v>1027</v>
      </c>
      <c r="M333" s="783" t="s">
        <v>302</v>
      </c>
      <c r="N333" s="784">
        <v>5</v>
      </c>
      <c r="U333" s="783" t="s">
        <v>940</v>
      </c>
      <c r="V333" s="784">
        <v>6</v>
      </c>
      <c r="W333" s="784">
        <v>22</v>
      </c>
      <c r="Z333" s="783" t="s">
        <v>1037</v>
      </c>
      <c r="AA333" s="783" t="s">
        <v>888</v>
      </c>
      <c r="AB333" s="784">
        <v>2</v>
      </c>
    </row>
    <row r="334" spans="1:28" ht="15">
      <c r="A334" s="783" t="s">
        <v>935</v>
      </c>
      <c r="B334" s="783" t="s">
        <v>268</v>
      </c>
      <c r="C334" s="783" t="s">
        <v>263</v>
      </c>
      <c r="D334" s="783" t="s">
        <v>288</v>
      </c>
      <c r="E334" s="784">
        <v>521</v>
      </c>
      <c r="G334" s="783" t="s">
        <v>940</v>
      </c>
      <c r="H334" s="784">
        <v>7</v>
      </c>
      <c r="I334" s="784">
        <v>280</v>
      </c>
      <c r="K334" s="783" t="s">
        <v>290</v>
      </c>
      <c r="L334" s="783" t="s">
        <v>1027</v>
      </c>
      <c r="M334" s="783" t="s">
        <v>299</v>
      </c>
      <c r="N334" s="784">
        <v>32507</v>
      </c>
      <c r="U334" s="783" t="s">
        <v>940</v>
      </c>
      <c r="V334" s="784">
        <v>7</v>
      </c>
      <c r="W334" s="784">
        <v>16</v>
      </c>
      <c r="Z334" s="783" t="s">
        <v>1037</v>
      </c>
      <c r="AA334" s="783" t="s">
        <v>889</v>
      </c>
      <c r="AB334" s="784">
        <v>1236</v>
      </c>
    </row>
    <row r="335" spans="1:28" ht="15">
      <c r="A335" s="783" t="s">
        <v>935</v>
      </c>
      <c r="B335" s="783" t="s">
        <v>268</v>
      </c>
      <c r="C335" s="783" t="s">
        <v>263</v>
      </c>
      <c r="D335" s="783" t="s">
        <v>289</v>
      </c>
      <c r="E335" s="784">
        <v>204</v>
      </c>
      <c r="G335" s="783" t="s">
        <v>940</v>
      </c>
      <c r="H335" s="784">
        <v>8</v>
      </c>
      <c r="I335" s="784">
        <v>249</v>
      </c>
      <c r="K335" s="783" t="s">
        <v>290</v>
      </c>
      <c r="L335" s="783" t="s">
        <v>1027</v>
      </c>
      <c r="M335" s="783" t="s">
        <v>300</v>
      </c>
      <c r="N335" s="784">
        <v>7</v>
      </c>
      <c r="U335" s="783" t="s">
        <v>940</v>
      </c>
      <c r="V335" s="784">
        <v>8</v>
      </c>
      <c r="W335" s="784">
        <v>14</v>
      </c>
      <c r="Z335" s="783" t="s">
        <v>1037</v>
      </c>
      <c r="AA335" s="783" t="s">
        <v>890</v>
      </c>
      <c r="AB335" s="784">
        <v>1559</v>
      </c>
    </row>
    <row r="336" spans="1:28" ht="15">
      <c r="A336" s="783" t="s">
        <v>935</v>
      </c>
      <c r="B336" s="783" t="s">
        <v>290</v>
      </c>
      <c r="C336" s="783" t="s">
        <v>262</v>
      </c>
      <c r="D336" s="783" t="s">
        <v>288</v>
      </c>
      <c r="E336" s="784">
        <v>1</v>
      </c>
      <c r="G336" s="783" t="s">
        <v>940</v>
      </c>
      <c r="H336" s="784">
        <v>9</v>
      </c>
      <c r="I336" s="784">
        <v>175</v>
      </c>
      <c r="K336" s="783" t="s">
        <v>290</v>
      </c>
      <c r="L336" s="783" t="s">
        <v>1027</v>
      </c>
      <c r="M336" s="783" t="s">
        <v>301</v>
      </c>
      <c r="N336" s="784">
        <v>132</v>
      </c>
      <c r="U336" s="783" t="s">
        <v>940</v>
      </c>
      <c r="V336" s="784">
        <v>9</v>
      </c>
      <c r="W336" s="784">
        <v>23</v>
      </c>
      <c r="Z336" s="783" t="s">
        <v>1038</v>
      </c>
      <c r="AA336" s="783" t="s">
        <v>889</v>
      </c>
      <c r="AB336" s="784">
        <v>177</v>
      </c>
    </row>
    <row r="337" spans="1:28" ht="15">
      <c r="A337" s="783" t="s">
        <v>935</v>
      </c>
      <c r="B337" s="783" t="s">
        <v>290</v>
      </c>
      <c r="C337" s="783" t="s">
        <v>263</v>
      </c>
      <c r="D337" s="783" t="s">
        <v>289</v>
      </c>
      <c r="E337" s="784">
        <v>2</v>
      </c>
      <c r="G337" s="783" t="s">
        <v>940</v>
      </c>
      <c r="H337" s="784">
        <v>10</v>
      </c>
      <c r="I337" s="784">
        <v>148</v>
      </c>
      <c r="K337" s="783" t="s">
        <v>290</v>
      </c>
      <c r="L337" s="783" t="s">
        <v>1027</v>
      </c>
      <c r="M337" s="783" t="s">
        <v>269</v>
      </c>
      <c r="N337" s="784">
        <v>112</v>
      </c>
      <c r="U337" s="783" t="s">
        <v>940</v>
      </c>
      <c r="V337" s="784">
        <v>10</v>
      </c>
      <c r="W337" s="784">
        <v>13</v>
      </c>
      <c r="Z337" s="783" t="s">
        <v>1038</v>
      </c>
      <c r="AA337" s="783" t="s">
        <v>890</v>
      </c>
      <c r="AB337" s="784">
        <v>476</v>
      </c>
    </row>
    <row r="338" spans="1:28" ht="15">
      <c r="A338" s="783" t="s">
        <v>935</v>
      </c>
      <c r="B338" s="783" t="s">
        <v>291</v>
      </c>
      <c r="C338" s="783" t="s">
        <v>262</v>
      </c>
      <c r="D338" s="783" t="s">
        <v>288</v>
      </c>
      <c r="E338" s="784">
        <v>2487</v>
      </c>
      <c r="G338" s="783" t="s">
        <v>940</v>
      </c>
      <c r="H338" s="784">
        <v>11</v>
      </c>
      <c r="I338" s="784">
        <v>112</v>
      </c>
      <c r="K338" s="783" t="s">
        <v>290</v>
      </c>
      <c r="L338" s="783" t="s">
        <v>1027</v>
      </c>
      <c r="M338" s="783" t="s">
        <v>270</v>
      </c>
      <c r="N338" s="784">
        <v>57499</v>
      </c>
      <c r="U338" s="783" t="s">
        <v>940</v>
      </c>
      <c r="V338" s="784">
        <v>11</v>
      </c>
      <c r="W338" s="784">
        <v>2</v>
      </c>
      <c r="Z338" s="783" t="s">
        <v>1039</v>
      </c>
      <c r="AA338" s="783" t="s">
        <v>889</v>
      </c>
      <c r="AB338" s="784">
        <v>662</v>
      </c>
    </row>
    <row r="339" spans="1:28" ht="15">
      <c r="A339" s="783" t="s">
        <v>935</v>
      </c>
      <c r="B339" s="783" t="s">
        <v>291</v>
      </c>
      <c r="C339" s="783" t="s">
        <v>262</v>
      </c>
      <c r="D339" s="783" t="s">
        <v>289</v>
      </c>
      <c r="E339" s="784">
        <v>853</v>
      </c>
      <c r="G339" s="783" t="s">
        <v>940</v>
      </c>
      <c r="H339" s="784">
        <v>12</v>
      </c>
      <c r="I339" s="784">
        <v>104</v>
      </c>
      <c r="K339" s="783" t="s">
        <v>290</v>
      </c>
      <c r="L339" s="783" t="s">
        <v>1034</v>
      </c>
      <c r="M339" s="783" t="s">
        <v>267</v>
      </c>
      <c r="N339" s="784">
        <v>18</v>
      </c>
      <c r="U339" s="783" t="s">
        <v>940</v>
      </c>
      <c r="V339" s="784">
        <v>12</v>
      </c>
      <c r="W339" s="784">
        <v>3</v>
      </c>
      <c r="Z339" s="783" t="s">
        <v>1039</v>
      </c>
      <c r="AA339" s="783" t="s">
        <v>890</v>
      </c>
      <c r="AB339" s="784">
        <v>1336</v>
      </c>
    </row>
    <row r="340" spans="1:28" ht="15">
      <c r="A340" s="783" t="s">
        <v>935</v>
      </c>
      <c r="B340" s="783" t="s">
        <v>291</v>
      </c>
      <c r="C340" s="783" t="s">
        <v>263</v>
      </c>
      <c r="D340" s="783" t="s">
        <v>288</v>
      </c>
      <c r="E340" s="784">
        <v>2624</v>
      </c>
      <c r="G340" s="783" t="s">
        <v>941</v>
      </c>
      <c r="H340" s="784">
        <v>0</v>
      </c>
      <c r="I340" s="784">
        <v>132</v>
      </c>
      <c r="K340" s="783" t="s">
        <v>290</v>
      </c>
      <c r="L340" s="783" t="s">
        <v>1034</v>
      </c>
      <c r="M340" s="783" t="s">
        <v>530</v>
      </c>
      <c r="N340" s="784">
        <v>2</v>
      </c>
      <c r="U340" s="783" t="s">
        <v>941</v>
      </c>
      <c r="V340" s="784">
        <v>0</v>
      </c>
      <c r="W340" s="784">
        <v>588</v>
      </c>
      <c r="Z340" s="185"/>
      <c r="AA340" s="185"/>
      <c r="AB340" s="653"/>
    </row>
    <row r="341" spans="1:28" ht="15">
      <c r="A341" s="783" t="s">
        <v>935</v>
      </c>
      <c r="B341" s="783" t="s">
        <v>291</v>
      </c>
      <c r="C341" s="783" t="s">
        <v>263</v>
      </c>
      <c r="D341" s="783" t="s">
        <v>289</v>
      </c>
      <c r="E341" s="784">
        <v>784</v>
      </c>
      <c r="G341" s="783" t="s">
        <v>941</v>
      </c>
      <c r="H341" s="784">
        <v>1</v>
      </c>
      <c r="I341" s="784">
        <v>555</v>
      </c>
      <c r="K341" s="783" t="s">
        <v>290</v>
      </c>
      <c r="L341" s="783" t="s">
        <v>1034</v>
      </c>
      <c r="M341" s="783" t="s">
        <v>527</v>
      </c>
      <c r="N341" s="784">
        <v>15</v>
      </c>
      <c r="U341" s="783" t="s">
        <v>941</v>
      </c>
      <c r="V341" s="784">
        <v>1</v>
      </c>
      <c r="W341" s="784">
        <v>2925</v>
      </c>
      <c r="Z341" s="185"/>
      <c r="AA341" s="185"/>
      <c r="AB341" s="653"/>
    </row>
    <row r="342" spans="1:28" ht="15">
      <c r="A342" s="783" t="s">
        <v>936</v>
      </c>
      <c r="B342" s="783" t="s">
        <v>267</v>
      </c>
      <c r="C342" s="783" t="s">
        <v>262</v>
      </c>
      <c r="D342" s="783" t="s">
        <v>288</v>
      </c>
      <c r="E342" s="784">
        <v>1923</v>
      </c>
      <c r="G342" s="783" t="s">
        <v>941</v>
      </c>
      <c r="H342" s="784">
        <v>2</v>
      </c>
      <c r="I342" s="784">
        <v>1871</v>
      </c>
      <c r="K342" s="783" t="s">
        <v>290</v>
      </c>
      <c r="L342" s="783" t="s">
        <v>1034</v>
      </c>
      <c r="M342" s="783" t="s">
        <v>528</v>
      </c>
      <c r="N342" s="784">
        <v>882</v>
      </c>
      <c r="U342" s="783" t="s">
        <v>941</v>
      </c>
      <c r="V342" s="784">
        <v>2</v>
      </c>
      <c r="W342" s="784">
        <v>8504</v>
      </c>
      <c r="Z342" s="185"/>
      <c r="AA342" s="185"/>
      <c r="AB342" s="653"/>
    </row>
    <row r="343" spans="1:28" ht="15">
      <c r="A343" s="783" t="s">
        <v>936</v>
      </c>
      <c r="B343" s="783" t="s">
        <v>267</v>
      </c>
      <c r="C343" s="783" t="s">
        <v>262</v>
      </c>
      <c r="D343" s="783" t="s">
        <v>289</v>
      </c>
      <c r="E343" s="784">
        <v>3673</v>
      </c>
      <c r="G343" s="783" t="s">
        <v>941</v>
      </c>
      <c r="H343" s="784">
        <v>3</v>
      </c>
      <c r="I343" s="784">
        <v>1092</v>
      </c>
      <c r="K343" s="783" t="s">
        <v>290</v>
      </c>
      <c r="L343" s="783" t="s">
        <v>1034</v>
      </c>
      <c r="M343" s="783" t="s">
        <v>535</v>
      </c>
      <c r="N343" s="784">
        <v>2</v>
      </c>
      <c r="U343" s="783" t="s">
        <v>941</v>
      </c>
      <c r="V343" s="784">
        <v>3</v>
      </c>
      <c r="W343" s="784">
        <v>3984</v>
      </c>
      <c r="Z343" s="185"/>
      <c r="AA343" s="185"/>
      <c r="AB343" s="653"/>
    </row>
    <row r="344" spans="1:28" ht="15">
      <c r="A344" s="783" t="s">
        <v>936</v>
      </c>
      <c r="B344" s="783" t="s">
        <v>267</v>
      </c>
      <c r="C344" s="783" t="s">
        <v>263</v>
      </c>
      <c r="D344" s="783" t="s">
        <v>288</v>
      </c>
      <c r="E344" s="784">
        <v>2097</v>
      </c>
      <c r="G344" s="783" t="s">
        <v>941</v>
      </c>
      <c r="H344" s="784">
        <v>4</v>
      </c>
      <c r="I344" s="784">
        <v>4898</v>
      </c>
      <c r="K344" s="783" t="s">
        <v>290</v>
      </c>
      <c r="L344" s="783" t="s">
        <v>1034</v>
      </c>
      <c r="M344" s="783" t="s">
        <v>529</v>
      </c>
      <c r="N344" s="784">
        <v>1</v>
      </c>
      <c r="U344" s="783" t="s">
        <v>941</v>
      </c>
      <c r="V344" s="784">
        <v>4</v>
      </c>
      <c r="W344" s="784">
        <v>30496</v>
      </c>
      <c r="Z344" s="185"/>
      <c r="AA344" s="185"/>
      <c r="AB344" s="653"/>
    </row>
    <row r="345" spans="1:28" ht="15">
      <c r="A345" s="783" t="s">
        <v>936</v>
      </c>
      <c r="B345" s="783" t="s">
        <v>267</v>
      </c>
      <c r="C345" s="783" t="s">
        <v>263</v>
      </c>
      <c r="D345" s="783" t="s">
        <v>289</v>
      </c>
      <c r="E345" s="784">
        <v>3493</v>
      </c>
      <c r="G345" s="783" t="s">
        <v>941</v>
      </c>
      <c r="H345" s="784">
        <v>5</v>
      </c>
      <c r="I345" s="784">
        <v>1055</v>
      </c>
      <c r="K345" s="783" t="s">
        <v>290</v>
      </c>
      <c r="L345" s="783" t="s">
        <v>1034</v>
      </c>
      <c r="M345" s="783" t="s">
        <v>268</v>
      </c>
      <c r="N345" s="784">
        <v>2</v>
      </c>
      <c r="U345" s="783" t="s">
        <v>941</v>
      </c>
      <c r="V345" s="784">
        <v>5</v>
      </c>
      <c r="W345" s="784">
        <v>4854</v>
      </c>
      <c r="Z345" s="185"/>
      <c r="AA345" s="185"/>
      <c r="AB345" s="653"/>
    </row>
    <row r="346" spans="1:28" ht="15">
      <c r="A346" s="783" t="s">
        <v>936</v>
      </c>
      <c r="B346" s="783" t="s">
        <v>268</v>
      </c>
      <c r="C346" s="783" t="s">
        <v>262</v>
      </c>
      <c r="D346" s="783" t="s">
        <v>288</v>
      </c>
      <c r="E346" s="784">
        <v>1554</v>
      </c>
      <c r="G346" s="783" t="s">
        <v>941</v>
      </c>
      <c r="H346" s="784">
        <v>6</v>
      </c>
      <c r="I346" s="784">
        <v>1289</v>
      </c>
      <c r="K346" s="783" t="s">
        <v>290</v>
      </c>
      <c r="L346" s="783" t="s">
        <v>1034</v>
      </c>
      <c r="M346" s="783" t="s">
        <v>1096</v>
      </c>
      <c r="N346" s="784">
        <v>93</v>
      </c>
      <c r="U346" s="783" t="s">
        <v>941</v>
      </c>
      <c r="V346" s="784">
        <v>6</v>
      </c>
      <c r="W346" s="784">
        <v>4983</v>
      </c>
      <c r="Z346" s="185"/>
      <c r="AA346" s="185"/>
      <c r="AB346" s="653"/>
    </row>
    <row r="347" spans="1:28" ht="15">
      <c r="A347" s="783" t="s">
        <v>936</v>
      </c>
      <c r="B347" s="783" t="s">
        <v>268</v>
      </c>
      <c r="C347" s="783" t="s">
        <v>262</v>
      </c>
      <c r="D347" s="783" t="s">
        <v>289</v>
      </c>
      <c r="E347" s="784">
        <v>1252</v>
      </c>
      <c r="G347" s="783" t="s">
        <v>941</v>
      </c>
      <c r="H347" s="784">
        <v>7</v>
      </c>
      <c r="I347" s="784">
        <v>1329</v>
      </c>
      <c r="K347" s="783" t="s">
        <v>290</v>
      </c>
      <c r="L347" s="783" t="s">
        <v>1034</v>
      </c>
      <c r="M347" s="783" t="s">
        <v>299</v>
      </c>
      <c r="N347" s="784">
        <v>5960</v>
      </c>
      <c r="U347" s="783" t="s">
        <v>941</v>
      </c>
      <c r="V347" s="784">
        <v>7</v>
      </c>
      <c r="W347" s="784">
        <v>4153</v>
      </c>
      <c r="Z347" s="185"/>
      <c r="AA347" s="185"/>
      <c r="AB347" s="653"/>
    </row>
    <row r="348" spans="1:28" ht="15">
      <c r="A348" s="783" t="s">
        <v>936</v>
      </c>
      <c r="B348" s="783" t="s">
        <v>268</v>
      </c>
      <c r="C348" s="783" t="s">
        <v>263</v>
      </c>
      <c r="D348" s="783" t="s">
        <v>288</v>
      </c>
      <c r="E348" s="784">
        <v>1705</v>
      </c>
      <c r="G348" s="783" t="s">
        <v>941</v>
      </c>
      <c r="H348" s="784">
        <v>8</v>
      </c>
      <c r="I348" s="784">
        <v>1100</v>
      </c>
      <c r="K348" s="783" t="s">
        <v>290</v>
      </c>
      <c r="L348" s="783" t="s">
        <v>1034</v>
      </c>
      <c r="M348" s="783" t="s">
        <v>270</v>
      </c>
      <c r="N348" s="784">
        <v>52</v>
      </c>
      <c r="U348" s="783" t="s">
        <v>941</v>
      </c>
      <c r="V348" s="784">
        <v>8</v>
      </c>
      <c r="W348" s="784">
        <v>3198</v>
      </c>
      <c r="Z348" s="185"/>
      <c r="AA348" s="185"/>
      <c r="AB348" s="653"/>
    </row>
    <row r="349" spans="1:28" ht="15">
      <c r="A349" s="783" t="s">
        <v>936</v>
      </c>
      <c r="B349" s="783" t="s">
        <v>268</v>
      </c>
      <c r="C349" s="783" t="s">
        <v>263</v>
      </c>
      <c r="D349" s="783" t="s">
        <v>289</v>
      </c>
      <c r="E349" s="784">
        <v>1282</v>
      </c>
      <c r="G349" s="783" t="s">
        <v>941</v>
      </c>
      <c r="H349" s="784">
        <v>9</v>
      </c>
      <c r="I349" s="784">
        <v>769</v>
      </c>
      <c r="K349" s="783" t="s">
        <v>302</v>
      </c>
      <c r="L349" s="783" t="s">
        <v>920</v>
      </c>
      <c r="M349" s="783" t="s">
        <v>299</v>
      </c>
      <c r="N349" s="784">
        <v>22</v>
      </c>
      <c r="U349" s="783" t="s">
        <v>941</v>
      </c>
      <c r="V349" s="784">
        <v>9</v>
      </c>
      <c r="W349" s="784">
        <v>2544</v>
      </c>
      <c r="Z349" s="185"/>
      <c r="AA349" s="185"/>
      <c r="AB349" s="653"/>
    </row>
    <row r="350" spans="1:28" ht="15">
      <c r="A350" s="783" t="s">
        <v>936</v>
      </c>
      <c r="B350" s="783" t="s">
        <v>290</v>
      </c>
      <c r="C350" s="783" t="s">
        <v>262</v>
      </c>
      <c r="D350" s="783" t="s">
        <v>288</v>
      </c>
      <c r="E350" s="784">
        <v>1</v>
      </c>
      <c r="G350" s="783" t="s">
        <v>941</v>
      </c>
      <c r="H350" s="784">
        <v>10</v>
      </c>
      <c r="I350" s="784">
        <v>549</v>
      </c>
      <c r="K350" s="783" t="s">
        <v>302</v>
      </c>
      <c r="L350" s="783" t="s">
        <v>920</v>
      </c>
      <c r="M350" s="783" t="s">
        <v>267</v>
      </c>
      <c r="N350" s="784">
        <v>52</v>
      </c>
      <c r="U350" s="783" t="s">
        <v>941</v>
      </c>
      <c r="V350" s="784">
        <v>10</v>
      </c>
      <c r="W350" s="784">
        <v>1721</v>
      </c>
      <c r="Z350" s="185"/>
      <c r="AA350" s="185"/>
      <c r="AB350" s="653"/>
    </row>
    <row r="351" spans="1:28" ht="15">
      <c r="A351" s="783" t="s">
        <v>936</v>
      </c>
      <c r="B351" s="783" t="s">
        <v>290</v>
      </c>
      <c r="C351" s="783" t="s">
        <v>262</v>
      </c>
      <c r="D351" s="783" t="s">
        <v>289</v>
      </c>
      <c r="E351" s="784">
        <v>10</v>
      </c>
      <c r="G351" s="783" t="s">
        <v>941</v>
      </c>
      <c r="H351" s="784">
        <v>11</v>
      </c>
      <c r="I351" s="784">
        <v>369</v>
      </c>
      <c r="K351" s="783" t="s">
        <v>302</v>
      </c>
      <c r="L351" s="783" t="s">
        <v>920</v>
      </c>
      <c r="M351" s="783" t="s">
        <v>531</v>
      </c>
      <c r="N351" s="784">
        <v>4</v>
      </c>
      <c r="U351" s="783" t="s">
        <v>941</v>
      </c>
      <c r="V351" s="784">
        <v>11</v>
      </c>
      <c r="W351" s="784">
        <v>1069</v>
      </c>
      <c r="Z351" s="185"/>
      <c r="AA351" s="185"/>
      <c r="AB351" s="653"/>
    </row>
    <row r="352" spans="1:28" ht="15">
      <c r="A352" s="783" t="s">
        <v>936</v>
      </c>
      <c r="B352" s="783" t="s">
        <v>290</v>
      </c>
      <c r="C352" s="783" t="s">
        <v>263</v>
      </c>
      <c r="D352" s="783" t="s">
        <v>288</v>
      </c>
      <c r="E352" s="784">
        <v>1</v>
      </c>
      <c r="G352" s="783" t="s">
        <v>941</v>
      </c>
      <c r="H352" s="784">
        <v>12</v>
      </c>
      <c r="I352" s="784">
        <v>493</v>
      </c>
      <c r="K352" s="783" t="s">
        <v>302</v>
      </c>
      <c r="L352" s="783" t="s">
        <v>920</v>
      </c>
      <c r="M352" s="783" t="s">
        <v>527</v>
      </c>
      <c r="N352" s="784">
        <v>2576</v>
      </c>
      <c r="U352" s="783" t="s">
        <v>941</v>
      </c>
      <c r="V352" s="784">
        <v>12</v>
      </c>
      <c r="W352" s="784">
        <v>1245</v>
      </c>
      <c r="Z352" s="185"/>
      <c r="AA352" s="185"/>
      <c r="AB352" s="653"/>
    </row>
    <row r="353" spans="1:28" ht="15">
      <c r="A353" s="783" t="s">
        <v>936</v>
      </c>
      <c r="B353" s="783" t="s">
        <v>290</v>
      </c>
      <c r="C353" s="783" t="s">
        <v>263</v>
      </c>
      <c r="D353" s="783" t="s">
        <v>289</v>
      </c>
      <c r="E353" s="784">
        <v>5</v>
      </c>
      <c r="G353" s="783" t="s">
        <v>942</v>
      </c>
      <c r="H353" s="784">
        <v>0</v>
      </c>
      <c r="I353" s="784">
        <v>49</v>
      </c>
      <c r="K353" s="783" t="s">
        <v>302</v>
      </c>
      <c r="L353" s="783" t="s">
        <v>920</v>
      </c>
      <c r="M353" s="783" t="s">
        <v>532</v>
      </c>
      <c r="N353" s="784">
        <v>5</v>
      </c>
      <c r="U353" s="783" t="s">
        <v>942</v>
      </c>
      <c r="V353" s="784">
        <v>0</v>
      </c>
      <c r="W353" s="784">
        <v>7</v>
      </c>
      <c r="Z353" s="185"/>
      <c r="AA353" s="185"/>
      <c r="AB353" s="653"/>
    </row>
    <row r="354" spans="1:28" ht="15">
      <c r="A354" s="783" t="s">
        <v>936</v>
      </c>
      <c r="B354" s="783" t="s">
        <v>291</v>
      </c>
      <c r="C354" s="783" t="s">
        <v>262</v>
      </c>
      <c r="D354" s="783" t="s">
        <v>288</v>
      </c>
      <c r="E354" s="784">
        <v>509</v>
      </c>
      <c r="G354" s="783" t="s">
        <v>942</v>
      </c>
      <c r="H354" s="784">
        <v>1</v>
      </c>
      <c r="I354" s="784">
        <v>342</v>
      </c>
      <c r="K354" s="783" t="s">
        <v>302</v>
      </c>
      <c r="L354" s="783" t="s">
        <v>920</v>
      </c>
      <c r="M354" s="783" t="s">
        <v>528</v>
      </c>
      <c r="N354" s="784">
        <v>2</v>
      </c>
      <c r="U354" s="783" t="s">
        <v>942</v>
      </c>
      <c r="V354" s="784">
        <v>1</v>
      </c>
      <c r="W354" s="784">
        <v>17</v>
      </c>
      <c r="Z354" s="185"/>
      <c r="AA354" s="185"/>
      <c r="AB354" s="653"/>
    </row>
    <row r="355" spans="1:28" ht="15">
      <c r="A355" s="783" t="s">
        <v>936</v>
      </c>
      <c r="B355" s="783" t="s">
        <v>291</v>
      </c>
      <c r="C355" s="783" t="s">
        <v>262</v>
      </c>
      <c r="D355" s="783" t="s">
        <v>289</v>
      </c>
      <c r="E355" s="784">
        <v>522</v>
      </c>
      <c r="G355" s="783" t="s">
        <v>942</v>
      </c>
      <c r="H355" s="784">
        <v>2</v>
      </c>
      <c r="I355" s="784">
        <v>1295</v>
      </c>
      <c r="K355" s="783" t="s">
        <v>302</v>
      </c>
      <c r="L355" s="783" t="s">
        <v>920</v>
      </c>
      <c r="M355" s="783" t="s">
        <v>535</v>
      </c>
      <c r="N355" s="784">
        <v>3</v>
      </c>
      <c r="U355" s="783" t="s">
        <v>942</v>
      </c>
      <c r="V355" s="784">
        <v>2</v>
      </c>
      <c r="W355" s="784">
        <v>77</v>
      </c>
      <c r="Z355" s="185"/>
      <c r="AA355" s="185"/>
      <c r="AB355" s="653"/>
    </row>
    <row r="356" spans="1:28" ht="15">
      <c r="A356" s="783" t="s">
        <v>936</v>
      </c>
      <c r="B356" s="783" t="s">
        <v>291</v>
      </c>
      <c r="C356" s="783" t="s">
        <v>263</v>
      </c>
      <c r="D356" s="783" t="s">
        <v>288</v>
      </c>
      <c r="E356" s="784">
        <v>497</v>
      </c>
      <c r="G356" s="783" t="s">
        <v>942</v>
      </c>
      <c r="H356" s="784">
        <v>3</v>
      </c>
      <c r="I356" s="784">
        <v>630</v>
      </c>
      <c r="K356" s="783" t="s">
        <v>302</v>
      </c>
      <c r="L356" s="783" t="s">
        <v>920</v>
      </c>
      <c r="M356" s="783" t="s">
        <v>529</v>
      </c>
      <c r="N356" s="784">
        <v>7</v>
      </c>
      <c r="U356" s="783" t="s">
        <v>942</v>
      </c>
      <c r="V356" s="784">
        <v>3</v>
      </c>
      <c r="W356" s="784">
        <v>38</v>
      </c>
      <c r="Z356" s="185"/>
      <c r="AA356" s="185"/>
      <c r="AB356" s="653"/>
    </row>
    <row r="357" spans="1:28" ht="15">
      <c r="A357" s="783" t="s">
        <v>936</v>
      </c>
      <c r="B357" s="783" t="s">
        <v>291</v>
      </c>
      <c r="C357" s="783" t="s">
        <v>263</v>
      </c>
      <c r="D357" s="783" t="s">
        <v>289</v>
      </c>
      <c r="E357" s="784">
        <v>466</v>
      </c>
      <c r="G357" s="783" t="s">
        <v>942</v>
      </c>
      <c r="H357" s="784">
        <v>4</v>
      </c>
      <c r="I357" s="784">
        <v>2174</v>
      </c>
      <c r="K357" s="783" t="s">
        <v>302</v>
      </c>
      <c r="L357" s="783" t="s">
        <v>920</v>
      </c>
      <c r="M357" s="783" t="s">
        <v>268</v>
      </c>
      <c r="N357" s="784">
        <v>6</v>
      </c>
      <c r="U357" s="783" t="s">
        <v>942</v>
      </c>
      <c r="V357" s="784">
        <v>4</v>
      </c>
      <c r="W357" s="784">
        <v>244</v>
      </c>
      <c r="Z357" s="185"/>
      <c r="AA357" s="185"/>
      <c r="AB357" s="653"/>
    </row>
    <row r="358" spans="1:28" ht="15">
      <c r="A358" s="783" t="s">
        <v>937</v>
      </c>
      <c r="B358" s="783" t="s">
        <v>267</v>
      </c>
      <c r="C358" s="783" t="s">
        <v>262</v>
      </c>
      <c r="D358" s="783" t="s">
        <v>288</v>
      </c>
      <c r="E358" s="784">
        <v>1171</v>
      </c>
      <c r="G358" s="783" t="s">
        <v>942</v>
      </c>
      <c r="H358" s="784">
        <v>5</v>
      </c>
      <c r="I358" s="784">
        <v>314</v>
      </c>
      <c r="K358" s="783" t="s">
        <v>302</v>
      </c>
      <c r="L358" s="783" t="s">
        <v>920</v>
      </c>
      <c r="M358" s="783" t="s">
        <v>538</v>
      </c>
      <c r="N358" s="784">
        <v>2</v>
      </c>
      <c r="U358" s="783" t="s">
        <v>942</v>
      </c>
      <c r="V358" s="784">
        <v>5</v>
      </c>
      <c r="W358" s="784">
        <v>46</v>
      </c>
      <c r="Z358" s="185"/>
      <c r="AA358" s="185"/>
      <c r="AB358" s="653"/>
    </row>
    <row r="359" spans="1:28" ht="15">
      <c r="A359" s="783" t="s">
        <v>937</v>
      </c>
      <c r="B359" s="783" t="s">
        <v>267</v>
      </c>
      <c r="C359" s="783" t="s">
        <v>262</v>
      </c>
      <c r="D359" s="783" t="s">
        <v>289</v>
      </c>
      <c r="E359" s="784">
        <v>573</v>
      </c>
      <c r="G359" s="783" t="s">
        <v>942</v>
      </c>
      <c r="H359" s="784">
        <v>6</v>
      </c>
      <c r="I359" s="784">
        <v>321</v>
      </c>
      <c r="K359" s="783" t="s">
        <v>302</v>
      </c>
      <c r="L359" s="783" t="s">
        <v>920</v>
      </c>
      <c r="M359" s="783" t="s">
        <v>302</v>
      </c>
      <c r="N359" s="784">
        <v>16</v>
      </c>
      <c r="U359" s="783" t="s">
        <v>942</v>
      </c>
      <c r="V359" s="784">
        <v>6</v>
      </c>
      <c r="W359" s="784">
        <v>45</v>
      </c>
      <c r="Z359" s="185"/>
      <c r="AA359" s="185"/>
      <c r="AB359" s="653"/>
    </row>
    <row r="360" spans="1:28" ht="15">
      <c r="A360" s="783" t="s">
        <v>937</v>
      </c>
      <c r="B360" s="783" t="s">
        <v>267</v>
      </c>
      <c r="C360" s="783" t="s">
        <v>263</v>
      </c>
      <c r="D360" s="783" t="s">
        <v>288</v>
      </c>
      <c r="E360" s="784">
        <v>1416</v>
      </c>
      <c r="G360" s="783" t="s">
        <v>942</v>
      </c>
      <c r="H360" s="784">
        <v>7</v>
      </c>
      <c r="I360" s="784">
        <v>294</v>
      </c>
      <c r="K360" s="783" t="s">
        <v>302</v>
      </c>
      <c r="L360" s="783" t="s">
        <v>920</v>
      </c>
      <c r="M360" s="783" t="s">
        <v>299</v>
      </c>
      <c r="N360" s="784">
        <v>12691</v>
      </c>
      <c r="U360" s="783" t="s">
        <v>942</v>
      </c>
      <c r="V360" s="784">
        <v>7</v>
      </c>
      <c r="W360" s="784">
        <v>22</v>
      </c>
      <c r="Z360" s="185"/>
      <c r="AA360" s="185"/>
      <c r="AB360" s="653"/>
    </row>
    <row r="361" spans="1:28" ht="15">
      <c r="A361" s="783" t="s">
        <v>937</v>
      </c>
      <c r="B361" s="783" t="s">
        <v>267</v>
      </c>
      <c r="C361" s="783" t="s">
        <v>263</v>
      </c>
      <c r="D361" s="783" t="s">
        <v>289</v>
      </c>
      <c r="E361" s="784">
        <v>617</v>
      </c>
      <c r="G361" s="783" t="s">
        <v>942</v>
      </c>
      <c r="H361" s="784">
        <v>8</v>
      </c>
      <c r="I361" s="784">
        <v>214</v>
      </c>
      <c r="K361" s="783" t="s">
        <v>302</v>
      </c>
      <c r="L361" s="783" t="s">
        <v>920</v>
      </c>
      <c r="M361" s="783" t="s">
        <v>301</v>
      </c>
      <c r="N361" s="784">
        <v>112</v>
      </c>
      <c r="U361" s="783" t="s">
        <v>942</v>
      </c>
      <c r="V361" s="784">
        <v>8</v>
      </c>
      <c r="W361" s="784">
        <v>21</v>
      </c>
      <c r="Z361" s="185"/>
      <c r="AA361" s="185"/>
      <c r="AB361" s="653"/>
    </row>
    <row r="362" spans="1:28" ht="15">
      <c r="A362" s="783" t="s">
        <v>937</v>
      </c>
      <c r="B362" s="783" t="s">
        <v>268</v>
      </c>
      <c r="C362" s="783" t="s">
        <v>262</v>
      </c>
      <c r="D362" s="783" t="s">
        <v>288</v>
      </c>
      <c r="E362" s="784">
        <v>244</v>
      </c>
      <c r="G362" s="783" t="s">
        <v>942</v>
      </c>
      <c r="H362" s="784">
        <v>9</v>
      </c>
      <c r="I362" s="784">
        <v>170</v>
      </c>
      <c r="K362" s="783" t="s">
        <v>302</v>
      </c>
      <c r="L362" s="783" t="s">
        <v>920</v>
      </c>
      <c r="M362" s="783" t="s">
        <v>269</v>
      </c>
      <c r="N362" s="784">
        <v>18</v>
      </c>
      <c r="U362" s="783" t="s">
        <v>942</v>
      </c>
      <c r="V362" s="784">
        <v>9</v>
      </c>
      <c r="W362" s="784">
        <v>24</v>
      </c>
      <c r="Z362" s="185"/>
      <c r="AA362" s="185"/>
      <c r="AB362" s="653"/>
    </row>
    <row r="363" spans="1:28" ht="15">
      <c r="A363" s="783" t="s">
        <v>937</v>
      </c>
      <c r="B363" s="783" t="s">
        <v>268</v>
      </c>
      <c r="C363" s="783" t="s">
        <v>262</v>
      </c>
      <c r="D363" s="783" t="s">
        <v>289</v>
      </c>
      <c r="E363" s="784">
        <v>114</v>
      </c>
      <c r="G363" s="783" t="s">
        <v>942</v>
      </c>
      <c r="H363" s="784">
        <v>10</v>
      </c>
      <c r="I363" s="784">
        <v>145</v>
      </c>
      <c r="K363" s="783" t="s">
        <v>302</v>
      </c>
      <c r="L363" s="783" t="s">
        <v>920</v>
      </c>
      <c r="M363" s="783" t="s">
        <v>270</v>
      </c>
      <c r="N363" s="784">
        <v>1326</v>
      </c>
      <c r="U363" s="783" t="s">
        <v>942</v>
      </c>
      <c r="V363" s="784">
        <v>10</v>
      </c>
      <c r="W363" s="784">
        <v>10</v>
      </c>
      <c r="Z363" s="185"/>
      <c r="AA363" s="185"/>
      <c r="AB363" s="653"/>
    </row>
    <row r="364" spans="1:28" ht="15">
      <c r="A364" s="783" t="s">
        <v>937</v>
      </c>
      <c r="B364" s="783" t="s">
        <v>268</v>
      </c>
      <c r="C364" s="783" t="s">
        <v>263</v>
      </c>
      <c r="D364" s="783" t="s">
        <v>288</v>
      </c>
      <c r="E364" s="784">
        <v>327</v>
      </c>
      <c r="G364" s="783" t="s">
        <v>942</v>
      </c>
      <c r="H364" s="784">
        <v>11</v>
      </c>
      <c r="I364" s="784">
        <v>117</v>
      </c>
      <c r="K364" s="783" t="s">
        <v>302</v>
      </c>
      <c r="L364" s="783" t="s">
        <v>924</v>
      </c>
      <c r="M364" s="783" t="s">
        <v>299</v>
      </c>
      <c r="N364" s="784">
        <v>5</v>
      </c>
      <c r="U364" s="783" t="s">
        <v>942</v>
      </c>
      <c r="V364" s="784">
        <v>11</v>
      </c>
      <c r="W364" s="784">
        <v>12</v>
      </c>
      <c r="Z364" s="185"/>
      <c r="AA364" s="185"/>
      <c r="AB364" s="653"/>
    </row>
    <row r="365" spans="1:28" ht="15">
      <c r="A365" s="783" t="s">
        <v>937</v>
      </c>
      <c r="B365" s="783" t="s">
        <v>268</v>
      </c>
      <c r="C365" s="783" t="s">
        <v>263</v>
      </c>
      <c r="D365" s="783" t="s">
        <v>289</v>
      </c>
      <c r="E365" s="784">
        <v>131</v>
      </c>
      <c r="G365" s="783" t="s">
        <v>942</v>
      </c>
      <c r="H365" s="784">
        <v>12</v>
      </c>
      <c r="I365" s="784">
        <v>112</v>
      </c>
      <c r="K365" s="783" t="s">
        <v>302</v>
      </c>
      <c r="L365" s="783" t="s">
        <v>924</v>
      </c>
      <c r="M365" s="783" t="s">
        <v>267</v>
      </c>
      <c r="N365" s="784">
        <v>31</v>
      </c>
      <c r="U365" s="783" t="s">
        <v>942</v>
      </c>
      <c r="V365" s="784">
        <v>12</v>
      </c>
      <c r="W365" s="784">
        <v>10</v>
      </c>
      <c r="Z365" s="185"/>
      <c r="AA365" s="185"/>
      <c r="AB365" s="653"/>
    </row>
    <row r="366" spans="1:28" ht="15">
      <c r="A366" s="783" t="s">
        <v>937</v>
      </c>
      <c r="B366" s="783" t="s">
        <v>290</v>
      </c>
      <c r="C366" s="783" t="s">
        <v>262</v>
      </c>
      <c r="D366" s="783" t="s">
        <v>288</v>
      </c>
      <c r="E366" s="784">
        <v>1</v>
      </c>
      <c r="G366" s="783" t="s">
        <v>943</v>
      </c>
      <c r="H366" s="784">
        <v>0</v>
      </c>
      <c r="I366" s="784">
        <v>108</v>
      </c>
      <c r="K366" s="783" t="s">
        <v>302</v>
      </c>
      <c r="L366" s="783" t="s">
        <v>924</v>
      </c>
      <c r="M366" s="783" t="s">
        <v>533</v>
      </c>
      <c r="N366" s="784">
        <v>1</v>
      </c>
      <c r="U366" s="783" t="s">
        <v>943</v>
      </c>
      <c r="V366" s="784">
        <v>0</v>
      </c>
      <c r="W366" s="784">
        <v>13</v>
      </c>
      <c r="Z366" s="185"/>
      <c r="AA366" s="185"/>
      <c r="AB366" s="653"/>
    </row>
    <row r="367" spans="1:28" ht="15">
      <c r="A367" s="783" t="s">
        <v>937</v>
      </c>
      <c r="B367" s="783" t="s">
        <v>290</v>
      </c>
      <c r="C367" s="783" t="s">
        <v>263</v>
      </c>
      <c r="D367" s="783" t="s">
        <v>288</v>
      </c>
      <c r="E367" s="784">
        <v>2</v>
      </c>
      <c r="G367" s="783" t="s">
        <v>943</v>
      </c>
      <c r="H367" s="784">
        <v>1</v>
      </c>
      <c r="I367" s="784">
        <v>658</v>
      </c>
      <c r="K367" s="783" t="s">
        <v>302</v>
      </c>
      <c r="L367" s="783" t="s">
        <v>924</v>
      </c>
      <c r="M367" s="783" t="s">
        <v>534</v>
      </c>
      <c r="N367" s="784">
        <v>1</v>
      </c>
      <c r="U367" s="783" t="s">
        <v>943</v>
      </c>
      <c r="V367" s="784">
        <v>1</v>
      </c>
      <c r="W367" s="784">
        <v>68</v>
      </c>
      <c r="Z367" s="185"/>
      <c r="AA367" s="185"/>
      <c r="AB367" s="653"/>
    </row>
    <row r="368" spans="1:28" ht="15">
      <c r="A368" s="783" t="s">
        <v>937</v>
      </c>
      <c r="B368" s="783" t="s">
        <v>290</v>
      </c>
      <c r="C368" s="783" t="s">
        <v>263</v>
      </c>
      <c r="D368" s="783" t="s">
        <v>289</v>
      </c>
      <c r="E368" s="784">
        <v>3</v>
      </c>
      <c r="G368" s="783" t="s">
        <v>943</v>
      </c>
      <c r="H368" s="784">
        <v>2</v>
      </c>
      <c r="I368" s="784">
        <v>2038</v>
      </c>
      <c r="K368" s="783" t="s">
        <v>302</v>
      </c>
      <c r="L368" s="783" t="s">
        <v>924</v>
      </c>
      <c r="M368" s="783" t="s">
        <v>530</v>
      </c>
      <c r="N368" s="784">
        <v>1</v>
      </c>
      <c r="U368" s="783" t="s">
        <v>943</v>
      </c>
      <c r="V368" s="784">
        <v>2</v>
      </c>
      <c r="W368" s="784">
        <v>198</v>
      </c>
      <c r="Z368" s="185"/>
      <c r="AA368" s="185"/>
      <c r="AB368" s="653"/>
    </row>
    <row r="369" spans="1:28" ht="15">
      <c r="A369" s="783" t="s">
        <v>937</v>
      </c>
      <c r="B369" s="783" t="s">
        <v>291</v>
      </c>
      <c r="C369" s="783" t="s">
        <v>262</v>
      </c>
      <c r="D369" s="783" t="s">
        <v>288</v>
      </c>
      <c r="E369" s="784">
        <v>458</v>
      </c>
      <c r="G369" s="783" t="s">
        <v>943</v>
      </c>
      <c r="H369" s="784">
        <v>3</v>
      </c>
      <c r="I369" s="784">
        <v>1086</v>
      </c>
      <c r="K369" s="783" t="s">
        <v>302</v>
      </c>
      <c r="L369" s="783" t="s">
        <v>924</v>
      </c>
      <c r="M369" s="783" t="s">
        <v>531</v>
      </c>
      <c r="N369" s="784">
        <v>5</v>
      </c>
      <c r="U369" s="783" t="s">
        <v>943</v>
      </c>
      <c r="V369" s="784">
        <v>3</v>
      </c>
      <c r="W369" s="784">
        <v>97</v>
      </c>
      <c r="Z369" s="185"/>
      <c r="AA369" s="185"/>
      <c r="AB369" s="653"/>
    </row>
    <row r="370" spans="1:28" ht="15">
      <c r="A370" s="783" t="s">
        <v>937</v>
      </c>
      <c r="B370" s="783" t="s">
        <v>291</v>
      </c>
      <c r="C370" s="783" t="s">
        <v>262</v>
      </c>
      <c r="D370" s="783" t="s">
        <v>289</v>
      </c>
      <c r="E370" s="784">
        <v>257</v>
      </c>
      <c r="G370" s="783" t="s">
        <v>943</v>
      </c>
      <c r="H370" s="784">
        <v>4</v>
      </c>
      <c r="I370" s="784">
        <v>3926</v>
      </c>
      <c r="K370" s="783" t="s">
        <v>302</v>
      </c>
      <c r="L370" s="783" t="s">
        <v>924</v>
      </c>
      <c r="M370" s="783" t="s">
        <v>527</v>
      </c>
      <c r="N370" s="784">
        <v>1735</v>
      </c>
      <c r="U370" s="783" t="s">
        <v>943</v>
      </c>
      <c r="V370" s="784">
        <v>4</v>
      </c>
      <c r="W370" s="784">
        <v>528</v>
      </c>
      <c r="Z370" s="185"/>
      <c r="AA370" s="185"/>
      <c r="AB370" s="653"/>
    </row>
    <row r="371" spans="1:28" ht="15">
      <c r="A371" s="783" t="s">
        <v>937</v>
      </c>
      <c r="B371" s="783" t="s">
        <v>291</v>
      </c>
      <c r="C371" s="783" t="s">
        <v>263</v>
      </c>
      <c r="D371" s="783" t="s">
        <v>288</v>
      </c>
      <c r="E371" s="784">
        <v>460</v>
      </c>
      <c r="G371" s="783" t="s">
        <v>943</v>
      </c>
      <c r="H371" s="784">
        <v>5</v>
      </c>
      <c r="I371" s="784">
        <v>632</v>
      </c>
      <c r="K371" s="783" t="s">
        <v>302</v>
      </c>
      <c r="L371" s="783" t="s">
        <v>924</v>
      </c>
      <c r="M371" s="783" t="s">
        <v>528</v>
      </c>
      <c r="N371" s="784">
        <v>4</v>
      </c>
      <c r="U371" s="783" t="s">
        <v>943</v>
      </c>
      <c r="V371" s="784">
        <v>5</v>
      </c>
      <c r="W371" s="784">
        <v>91</v>
      </c>
      <c r="Z371" s="185"/>
      <c r="AA371" s="185"/>
      <c r="AB371" s="653"/>
    </row>
    <row r="372" spans="1:28" ht="15">
      <c r="A372" s="783" t="s">
        <v>937</v>
      </c>
      <c r="B372" s="783" t="s">
        <v>291</v>
      </c>
      <c r="C372" s="783" t="s">
        <v>263</v>
      </c>
      <c r="D372" s="783" t="s">
        <v>289</v>
      </c>
      <c r="E372" s="784">
        <v>229</v>
      </c>
      <c r="G372" s="783" t="s">
        <v>943</v>
      </c>
      <c r="H372" s="784">
        <v>6</v>
      </c>
      <c r="I372" s="784">
        <v>669</v>
      </c>
      <c r="K372" s="783" t="s">
        <v>302</v>
      </c>
      <c r="L372" s="783" t="s">
        <v>924</v>
      </c>
      <c r="M372" s="783" t="s">
        <v>529</v>
      </c>
      <c r="N372" s="784">
        <v>6</v>
      </c>
      <c r="U372" s="783" t="s">
        <v>943</v>
      </c>
      <c r="V372" s="784">
        <v>6</v>
      </c>
      <c r="W372" s="784">
        <v>86</v>
      </c>
      <c r="Z372" s="185"/>
      <c r="AA372" s="185"/>
      <c r="AB372" s="653"/>
    </row>
    <row r="373" spans="1:28" ht="15">
      <c r="A373" s="783" t="s">
        <v>938</v>
      </c>
      <c r="B373" s="783" t="s">
        <v>267</v>
      </c>
      <c r="C373" s="783" t="s">
        <v>262</v>
      </c>
      <c r="D373" s="783" t="s">
        <v>288</v>
      </c>
      <c r="E373" s="784">
        <v>1665</v>
      </c>
      <c r="G373" s="783" t="s">
        <v>943</v>
      </c>
      <c r="H373" s="784">
        <v>7</v>
      </c>
      <c r="I373" s="784">
        <v>654</v>
      </c>
      <c r="K373" s="783" t="s">
        <v>302</v>
      </c>
      <c r="L373" s="783" t="s">
        <v>924</v>
      </c>
      <c r="M373" s="783" t="s">
        <v>268</v>
      </c>
      <c r="N373" s="784">
        <v>7</v>
      </c>
      <c r="U373" s="783" t="s">
        <v>943</v>
      </c>
      <c r="V373" s="784">
        <v>7</v>
      </c>
      <c r="W373" s="784">
        <v>87</v>
      </c>
      <c r="Z373" s="185"/>
      <c r="AA373" s="185"/>
      <c r="AB373" s="653"/>
    </row>
    <row r="374" spans="1:28" ht="15">
      <c r="A374" s="783" t="s">
        <v>938</v>
      </c>
      <c r="B374" s="783" t="s">
        <v>267</v>
      </c>
      <c r="C374" s="783" t="s">
        <v>262</v>
      </c>
      <c r="D374" s="783" t="s">
        <v>289</v>
      </c>
      <c r="E374" s="784">
        <v>629</v>
      </c>
      <c r="G374" s="783" t="s">
        <v>943</v>
      </c>
      <c r="H374" s="784">
        <v>8</v>
      </c>
      <c r="I374" s="784">
        <v>582</v>
      </c>
      <c r="K374" s="783" t="s">
        <v>302</v>
      </c>
      <c r="L374" s="783" t="s">
        <v>924</v>
      </c>
      <c r="M374" s="783" t="s">
        <v>536</v>
      </c>
      <c r="N374" s="784">
        <v>1</v>
      </c>
      <c r="U374" s="783" t="s">
        <v>943</v>
      </c>
      <c r="V374" s="784">
        <v>8</v>
      </c>
      <c r="W374" s="784">
        <v>59</v>
      </c>
      <c r="Z374" s="185"/>
      <c r="AA374" s="185"/>
      <c r="AB374" s="653"/>
    </row>
    <row r="375" spans="1:28" ht="15">
      <c r="A375" s="783" t="s">
        <v>938</v>
      </c>
      <c r="B375" s="783" t="s">
        <v>267</v>
      </c>
      <c r="C375" s="783" t="s">
        <v>263</v>
      </c>
      <c r="D375" s="783" t="s">
        <v>288</v>
      </c>
      <c r="E375" s="784">
        <v>1915</v>
      </c>
      <c r="G375" s="783" t="s">
        <v>943</v>
      </c>
      <c r="H375" s="784">
        <v>9</v>
      </c>
      <c r="I375" s="784">
        <v>423</v>
      </c>
      <c r="K375" s="783" t="s">
        <v>302</v>
      </c>
      <c r="L375" s="783" t="s">
        <v>924</v>
      </c>
      <c r="M375" s="783" t="s">
        <v>538</v>
      </c>
      <c r="N375" s="784">
        <v>3</v>
      </c>
      <c r="U375" s="783" t="s">
        <v>943</v>
      </c>
      <c r="V375" s="784">
        <v>9</v>
      </c>
      <c r="W375" s="784">
        <v>41</v>
      </c>
      <c r="Z375" s="185"/>
      <c r="AA375" s="185"/>
      <c r="AB375" s="653"/>
    </row>
    <row r="376" spans="1:28" ht="15">
      <c r="A376" s="783" t="s">
        <v>938</v>
      </c>
      <c r="B376" s="783" t="s">
        <v>267</v>
      </c>
      <c r="C376" s="783" t="s">
        <v>263</v>
      </c>
      <c r="D376" s="783" t="s">
        <v>289</v>
      </c>
      <c r="E376" s="784">
        <v>737</v>
      </c>
      <c r="G376" s="783" t="s">
        <v>943</v>
      </c>
      <c r="H376" s="784">
        <v>10</v>
      </c>
      <c r="I376" s="784">
        <v>368</v>
      </c>
      <c r="K376" s="783" t="s">
        <v>302</v>
      </c>
      <c r="L376" s="783" t="s">
        <v>924</v>
      </c>
      <c r="M376" s="783" t="s">
        <v>1096</v>
      </c>
      <c r="N376" s="784">
        <v>57</v>
      </c>
      <c r="U376" s="783" t="s">
        <v>943</v>
      </c>
      <c r="V376" s="784">
        <v>10</v>
      </c>
      <c r="W376" s="784">
        <v>29</v>
      </c>
      <c r="Z376" s="185"/>
      <c r="AA376" s="185"/>
      <c r="AB376" s="653"/>
    </row>
    <row r="377" spans="1:28" ht="15">
      <c r="A377" s="783" t="s">
        <v>938</v>
      </c>
      <c r="B377" s="783" t="s">
        <v>268</v>
      </c>
      <c r="C377" s="783" t="s">
        <v>262</v>
      </c>
      <c r="D377" s="783" t="s">
        <v>288</v>
      </c>
      <c r="E377" s="784">
        <v>62</v>
      </c>
      <c r="G377" s="783" t="s">
        <v>943</v>
      </c>
      <c r="H377" s="784">
        <v>11</v>
      </c>
      <c r="I377" s="784">
        <v>271</v>
      </c>
      <c r="K377" s="783" t="s">
        <v>302</v>
      </c>
      <c r="L377" s="783" t="s">
        <v>924</v>
      </c>
      <c r="M377" s="783" t="s">
        <v>302</v>
      </c>
      <c r="N377" s="784">
        <v>9</v>
      </c>
      <c r="U377" s="783" t="s">
        <v>943</v>
      </c>
      <c r="V377" s="784">
        <v>11</v>
      </c>
      <c r="W377" s="784">
        <v>29</v>
      </c>
      <c r="Z377" s="185"/>
      <c r="AA377" s="185"/>
      <c r="AB377" s="653"/>
    </row>
    <row r="378" spans="1:28" ht="15">
      <c r="A378" s="783" t="s">
        <v>938</v>
      </c>
      <c r="B378" s="783" t="s">
        <v>268</v>
      </c>
      <c r="C378" s="783" t="s">
        <v>262</v>
      </c>
      <c r="D378" s="783" t="s">
        <v>289</v>
      </c>
      <c r="E378" s="784">
        <v>91</v>
      </c>
      <c r="G378" s="783" t="s">
        <v>943</v>
      </c>
      <c r="H378" s="784">
        <v>12</v>
      </c>
      <c r="I378" s="784">
        <v>375</v>
      </c>
      <c r="K378" s="783" t="s">
        <v>302</v>
      </c>
      <c r="L378" s="783" t="s">
        <v>924</v>
      </c>
      <c r="M378" s="783" t="s">
        <v>299</v>
      </c>
      <c r="N378" s="784">
        <v>9936</v>
      </c>
      <c r="U378" s="783" t="s">
        <v>943</v>
      </c>
      <c r="V378" s="784">
        <v>12</v>
      </c>
      <c r="W378" s="784">
        <v>40</v>
      </c>
      <c r="Z378" s="185"/>
      <c r="AA378" s="185"/>
      <c r="AB378" s="653"/>
    </row>
    <row r="379" spans="1:28" ht="15">
      <c r="A379" s="783" t="s">
        <v>938</v>
      </c>
      <c r="B379" s="783" t="s">
        <v>268</v>
      </c>
      <c r="C379" s="783" t="s">
        <v>263</v>
      </c>
      <c r="D379" s="783" t="s">
        <v>288</v>
      </c>
      <c r="E379" s="784">
        <v>84</v>
      </c>
      <c r="G379" s="783" t="s">
        <v>944</v>
      </c>
      <c r="H379" s="784">
        <v>0</v>
      </c>
      <c r="I379" s="784">
        <v>28</v>
      </c>
      <c r="K379" s="783" t="s">
        <v>302</v>
      </c>
      <c r="L379" s="783" t="s">
        <v>924</v>
      </c>
      <c r="M379" s="783" t="s">
        <v>301</v>
      </c>
      <c r="N379" s="784">
        <v>175</v>
      </c>
      <c r="U379" s="783" t="s">
        <v>944</v>
      </c>
      <c r="V379" s="784">
        <v>0</v>
      </c>
      <c r="W379" s="784">
        <v>4</v>
      </c>
      <c r="Z379" s="185"/>
      <c r="AA379" s="185"/>
      <c r="AB379" s="653"/>
    </row>
    <row r="380" spans="1:28" ht="15">
      <c r="A380" s="783" t="s">
        <v>938</v>
      </c>
      <c r="B380" s="783" t="s">
        <v>268</v>
      </c>
      <c r="C380" s="783" t="s">
        <v>263</v>
      </c>
      <c r="D380" s="783" t="s">
        <v>289</v>
      </c>
      <c r="E380" s="784">
        <v>107</v>
      </c>
      <c r="G380" s="783" t="s">
        <v>944</v>
      </c>
      <c r="H380" s="784">
        <v>1</v>
      </c>
      <c r="I380" s="784">
        <v>149</v>
      </c>
      <c r="K380" s="783" t="s">
        <v>302</v>
      </c>
      <c r="L380" s="783" t="s">
        <v>924</v>
      </c>
      <c r="M380" s="783" t="s">
        <v>269</v>
      </c>
      <c r="N380" s="784">
        <v>5</v>
      </c>
      <c r="U380" s="783" t="s">
        <v>944</v>
      </c>
      <c r="V380" s="784">
        <v>1</v>
      </c>
      <c r="W380" s="784">
        <v>31</v>
      </c>
      <c r="Z380" s="185"/>
      <c r="AA380" s="185"/>
      <c r="AB380" s="653"/>
    </row>
    <row r="381" spans="1:28" ht="15">
      <c r="A381" s="783" t="s">
        <v>938</v>
      </c>
      <c r="B381" s="783" t="s">
        <v>290</v>
      </c>
      <c r="C381" s="783" t="s">
        <v>263</v>
      </c>
      <c r="D381" s="783" t="s">
        <v>288</v>
      </c>
      <c r="E381" s="784">
        <v>1</v>
      </c>
      <c r="G381" s="783" t="s">
        <v>944</v>
      </c>
      <c r="H381" s="784">
        <v>2</v>
      </c>
      <c r="I381" s="784">
        <v>483</v>
      </c>
      <c r="K381" s="783" t="s">
        <v>302</v>
      </c>
      <c r="L381" s="783" t="s">
        <v>924</v>
      </c>
      <c r="M381" s="783" t="s">
        <v>270</v>
      </c>
      <c r="N381" s="784">
        <v>1985</v>
      </c>
      <c r="U381" s="783" t="s">
        <v>944</v>
      </c>
      <c r="V381" s="784">
        <v>2</v>
      </c>
      <c r="W381" s="784">
        <v>115</v>
      </c>
      <c r="Z381" s="185"/>
      <c r="AA381" s="185"/>
      <c r="AB381" s="653"/>
    </row>
    <row r="382" spans="1:28" ht="15">
      <c r="A382" s="783" t="s">
        <v>938</v>
      </c>
      <c r="B382" s="783" t="s">
        <v>290</v>
      </c>
      <c r="C382" s="783" t="s">
        <v>263</v>
      </c>
      <c r="D382" s="783" t="s">
        <v>289</v>
      </c>
      <c r="E382" s="784">
        <v>1</v>
      </c>
      <c r="G382" s="783" t="s">
        <v>944</v>
      </c>
      <c r="H382" s="784">
        <v>3</v>
      </c>
      <c r="I382" s="784">
        <v>225</v>
      </c>
      <c r="K382" s="783" t="s">
        <v>302</v>
      </c>
      <c r="L382" s="783" t="s">
        <v>951</v>
      </c>
      <c r="M382" s="783" t="s">
        <v>267</v>
      </c>
      <c r="N382" s="784">
        <v>64</v>
      </c>
      <c r="U382" s="783" t="s">
        <v>944</v>
      </c>
      <c r="V382" s="784">
        <v>3</v>
      </c>
      <c r="W382" s="784">
        <v>51</v>
      </c>
      <c r="Z382" s="185"/>
      <c r="AA382" s="185"/>
      <c r="AB382" s="653"/>
    </row>
    <row r="383" spans="1:28" ht="15">
      <c r="A383" s="783" t="s">
        <v>938</v>
      </c>
      <c r="B383" s="783" t="s">
        <v>291</v>
      </c>
      <c r="C383" s="783" t="s">
        <v>262</v>
      </c>
      <c r="D383" s="783" t="s">
        <v>288</v>
      </c>
      <c r="E383" s="784">
        <v>59</v>
      </c>
      <c r="G383" s="783" t="s">
        <v>944</v>
      </c>
      <c r="H383" s="784">
        <v>4</v>
      </c>
      <c r="I383" s="784">
        <v>979</v>
      </c>
      <c r="K383" s="783" t="s">
        <v>302</v>
      </c>
      <c r="L383" s="783" t="s">
        <v>951</v>
      </c>
      <c r="M383" s="783" t="s">
        <v>531</v>
      </c>
      <c r="N383" s="784">
        <v>4</v>
      </c>
      <c r="U383" s="783" t="s">
        <v>944</v>
      </c>
      <c r="V383" s="784">
        <v>4</v>
      </c>
      <c r="W383" s="784">
        <v>292</v>
      </c>
      <c r="Z383" s="185"/>
      <c r="AA383" s="185"/>
      <c r="AB383" s="653"/>
    </row>
    <row r="384" spans="1:28" ht="15">
      <c r="A384" s="783" t="s">
        <v>938</v>
      </c>
      <c r="B384" s="783" t="s">
        <v>291</v>
      </c>
      <c r="C384" s="783" t="s">
        <v>262</v>
      </c>
      <c r="D384" s="783" t="s">
        <v>289</v>
      </c>
      <c r="E384" s="784">
        <v>79</v>
      </c>
      <c r="G384" s="783" t="s">
        <v>944</v>
      </c>
      <c r="H384" s="784">
        <v>5</v>
      </c>
      <c r="I384" s="784">
        <v>183</v>
      </c>
      <c r="K384" s="783" t="s">
        <v>302</v>
      </c>
      <c r="L384" s="783" t="s">
        <v>951</v>
      </c>
      <c r="M384" s="783" t="s">
        <v>527</v>
      </c>
      <c r="N384" s="784">
        <v>409</v>
      </c>
      <c r="U384" s="783" t="s">
        <v>944</v>
      </c>
      <c r="V384" s="784">
        <v>5</v>
      </c>
      <c r="W384" s="784">
        <v>51</v>
      </c>
      <c r="Z384" s="185"/>
      <c r="AA384" s="185"/>
      <c r="AB384" s="653"/>
    </row>
    <row r="385" spans="1:28" ht="15">
      <c r="A385" s="783" t="s">
        <v>938</v>
      </c>
      <c r="B385" s="783" t="s">
        <v>291</v>
      </c>
      <c r="C385" s="783" t="s">
        <v>263</v>
      </c>
      <c r="D385" s="783" t="s">
        <v>288</v>
      </c>
      <c r="E385" s="784">
        <v>56</v>
      </c>
      <c r="G385" s="783" t="s">
        <v>944</v>
      </c>
      <c r="H385" s="784">
        <v>6</v>
      </c>
      <c r="I385" s="784">
        <v>210</v>
      </c>
      <c r="K385" s="783" t="s">
        <v>302</v>
      </c>
      <c r="L385" s="783" t="s">
        <v>951</v>
      </c>
      <c r="M385" s="783" t="s">
        <v>532</v>
      </c>
      <c r="N385" s="784">
        <v>1</v>
      </c>
      <c r="U385" s="783" t="s">
        <v>944</v>
      </c>
      <c r="V385" s="784">
        <v>6</v>
      </c>
      <c r="W385" s="784">
        <v>77</v>
      </c>
      <c r="Z385" s="185"/>
      <c r="AA385" s="185"/>
      <c r="AB385" s="653"/>
    </row>
    <row r="386" spans="1:28" ht="15">
      <c r="A386" s="783" t="s">
        <v>938</v>
      </c>
      <c r="B386" s="783" t="s">
        <v>291</v>
      </c>
      <c r="C386" s="783" t="s">
        <v>263</v>
      </c>
      <c r="D386" s="783" t="s">
        <v>289</v>
      </c>
      <c r="E386" s="784">
        <v>102</v>
      </c>
      <c r="G386" s="783" t="s">
        <v>944</v>
      </c>
      <c r="H386" s="784">
        <v>7</v>
      </c>
      <c r="I386" s="784">
        <v>213</v>
      </c>
      <c r="K386" s="783" t="s">
        <v>302</v>
      </c>
      <c r="L386" s="783" t="s">
        <v>951</v>
      </c>
      <c r="M386" s="783" t="s">
        <v>535</v>
      </c>
      <c r="N386" s="784">
        <v>1</v>
      </c>
      <c r="U386" s="783" t="s">
        <v>944</v>
      </c>
      <c r="V386" s="784">
        <v>7</v>
      </c>
      <c r="W386" s="784">
        <v>70</v>
      </c>
      <c r="Z386" s="185"/>
      <c r="AA386" s="185"/>
      <c r="AB386" s="653"/>
    </row>
    <row r="387" spans="1:28" ht="15">
      <c r="A387" s="783" t="s">
        <v>939</v>
      </c>
      <c r="B387" s="783" t="s">
        <v>267</v>
      </c>
      <c r="C387" s="783" t="s">
        <v>262</v>
      </c>
      <c r="D387" s="783" t="s">
        <v>289</v>
      </c>
      <c r="E387" s="784">
        <v>1</v>
      </c>
      <c r="G387" s="783" t="s">
        <v>944</v>
      </c>
      <c r="H387" s="784">
        <v>8</v>
      </c>
      <c r="I387" s="784">
        <v>146</v>
      </c>
      <c r="K387" s="783" t="s">
        <v>302</v>
      </c>
      <c r="L387" s="783" t="s">
        <v>951</v>
      </c>
      <c r="M387" s="783" t="s">
        <v>268</v>
      </c>
      <c r="N387" s="784">
        <v>1</v>
      </c>
      <c r="U387" s="783" t="s">
        <v>944</v>
      </c>
      <c r="V387" s="784">
        <v>8</v>
      </c>
      <c r="W387" s="784">
        <v>51</v>
      </c>
      <c r="Z387" s="185"/>
      <c r="AA387" s="185"/>
      <c r="AB387" s="653"/>
    </row>
    <row r="388" spans="1:28" ht="15">
      <c r="A388" s="783" t="s">
        <v>939</v>
      </c>
      <c r="B388" s="783" t="s">
        <v>267</v>
      </c>
      <c r="C388" s="783" t="s">
        <v>262</v>
      </c>
      <c r="D388" s="783" t="s">
        <v>288</v>
      </c>
      <c r="E388" s="784">
        <v>3515</v>
      </c>
      <c r="G388" s="783" t="s">
        <v>944</v>
      </c>
      <c r="H388" s="784">
        <v>9</v>
      </c>
      <c r="I388" s="784">
        <v>128</v>
      </c>
      <c r="K388" s="783" t="s">
        <v>302</v>
      </c>
      <c r="L388" s="783" t="s">
        <v>951</v>
      </c>
      <c r="M388" s="783" t="s">
        <v>538</v>
      </c>
      <c r="N388" s="784">
        <v>4</v>
      </c>
      <c r="U388" s="783" t="s">
        <v>944</v>
      </c>
      <c r="V388" s="784">
        <v>9</v>
      </c>
      <c r="W388" s="784">
        <v>34</v>
      </c>
      <c r="Z388" s="185"/>
      <c r="AA388" s="185"/>
      <c r="AB388" s="653"/>
    </row>
    <row r="389" spans="1:28" ht="15">
      <c r="A389" s="783" t="s">
        <v>939</v>
      </c>
      <c r="B389" s="783" t="s">
        <v>267</v>
      </c>
      <c r="C389" s="783" t="s">
        <v>262</v>
      </c>
      <c r="D389" s="783" t="s">
        <v>289</v>
      </c>
      <c r="E389" s="784">
        <v>6883</v>
      </c>
      <c r="G389" s="783" t="s">
        <v>944</v>
      </c>
      <c r="H389" s="784">
        <v>10</v>
      </c>
      <c r="I389" s="784">
        <v>128</v>
      </c>
      <c r="K389" s="783" t="s">
        <v>302</v>
      </c>
      <c r="L389" s="783" t="s">
        <v>951</v>
      </c>
      <c r="M389" s="783" t="s">
        <v>290</v>
      </c>
      <c r="N389" s="784">
        <v>4</v>
      </c>
      <c r="U389" s="783" t="s">
        <v>944</v>
      </c>
      <c r="V389" s="784">
        <v>10</v>
      </c>
      <c r="W389" s="784">
        <v>32</v>
      </c>
      <c r="Z389" s="185"/>
      <c r="AA389" s="185"/>
      <c r="AB389" s="653"/>
    </row>
    <row r="390" spans="1:28" ht="15">
      <c r="A390" s="783" t="s">
        <v>939</v>
      </c>
      <c r="B390" s="783" t="s">
        <v>267</v>
      </c>
      <c r="C390" s="783" t="s">
        <v>263</v>
      </c>
      <c r="D390" s="783" t="s">
        <v>288</v>
      </c>
      <c r="E390" s="784">
        <v>3724</v>
      </c>
      <c r="G390" s="783" t="s">
        <v>944</v>
      </c>
      <c r="H390" s="784">
        <v>11</v>
      </c>
      <c r="I390" s="784">
        <v>80</v>
      </c>
      <c r="K390" s="783" t="s">
        <v>302</v>
      </c>
      <c r="L390" s="783" t="s">
        <v>951</v>
      </c>
      <c r="M390" s="783" t="s">
        <v>302</v>
      </c>
      <c r="N390" s="784">
        <v>15</v>
      </c>
      <c r="U390" s="783" t="s">
        <v>944</v>
      </c>
      <c r="V390" s="784">
        <v>11</v>
      </c>
      <c r="W390" s="784">
        <v>25</v>
      </c>
      <c r="Z390" s="185"/>
      <c r="AA390" s="185"/>
      <c r="AB390" s="653"/>
    </row>
    <row r="391" spans="1:28" ht="15">
      <c r="A391" s="783" t="s">
        <v>939</v>
      </c>
      <c r="B391" s="783" t="s">
        <v>267</v>
      </c>
      <c r="C391" s="783" t="s">
        <v>263</v>
      </c>
      <c r="D391" s="783" t="s">
        <v>289</v>
      </c>
      <c r="E391" s="784">
        <v>6866</v>
      </c>
      <c r="G391" s="783" t="s">
        <v>944</v>
      </c>
      <c r="H391" s="784">
        <v>12</v>
      </c>
      <c r="I391" s="784">
        <v>105</v>
      </c>
      <c r="K391" s="783" t="s">
        <v>302</v>
      </c>
      <c r="L391" s="783" t="s">
        <v>951</v>
      </c>
      <c r="M391" s="783" t="s">
        <v>299</v>
      </c>
      <c r="N391" s="784">
        <v>5570</v>
      </c>
      <c r="U391" s="783" t="s">
        <v>944</v>
      </c>
      <c r="V391" s="784">
        <v>12</v>
      </c>
      <c r="W391" s="784">
        <v>32</v>
      </c>
      <c r="Z391" s="185"/>
      <c r="AA391" s="185"/>
      <c r="AB391" s="653"/>
    </row>
    <row r="392" spans="1:28" ht="15">
      <c r="A392" s="783" t="s">
        <v>939</v>
      </c>
      <c r="B392" s="783" t="s">
        <v>268</v>
      </c>
      <c r="C392" s="783" t="s">
        <v>262</v>
      </c>
      <c r="D392" s="783" t="s">
        <v>288</v>
      </c>
      <c r="E392" s="784">
        <v>144</v>
      </c>
      <c r="G392" s="783" t="s">
        <v>945</v>
      </c>
      <c r="H392" s="784">
        <v>0</v>
      </c>
      <c r="I392" s="784">
        <v>29</v>
      </c>
      <c r="K392" s="783" t="s">
        <v>302</v>
      </c>
      <c r="L392" s="783" t="s">
        <v>951</v>
      </c>
      <c r="M392" s="783" t="s">
        <v>301</v>
      </c>
      <c r="N392" s="784">
        <v>23</v>
      </c>
      <c r="U392" s="783" t="s">
        <v>945</v>
      </c>
      <c r="V392" s="784">
        <v>0</v>
      </c>
      <c r="W392" s="784">
        <v>1</v>
      </c>
      <c r="Z392" s="185"/>
      <c r="AA392" s="185"/>
      <c r="AB392" s="653"/>
    </row>
    <row r="393" spans="1:28" ht="15">
      <c r="A393" s="783" t="s">
        <v>939</v>
      </c>
      <c r="B393" s="783" t="s">
        <v>268</v>
      </c>
      <c r="C393" s="783" t="s">
        <v>262</v>
      </c>
      <c r="D393" s="783" t="s">
        <v>289</v>
      </c>
      <c r="E393" s="784">
        <v>321</v>
      </c>
      <c r="G393" s="783" t="s">
        <v>945</v>
      </c>
      <c r="H393" s="784">
        <v>1</v>
      </c>
      <c r="I393" s="784">
        <v>141</v>
      </c>
      <c r="K393" s="783" t="s">
        <v>302</v>
      </c>
      <c r="L393" s="783" t="s">
        <v>951</v>
      </c>
      <c r="M393" s="783" t="s">
        <v>269</v>
      </c>
      <c r="N393" s="784">
        <v>7</v>
      </c>
      <c r="U393" s="783" t="s">
        <v>945</v>
      </c>
      <c r="V393" s="784">
        <v>1</v>
      </c>
      <c r="W393" s="784">
        <v>23</v>
      </c>
      <c r="Z393" s="185"/>
      <c r="AA393" s="185"/>
      <c r="AB393" s="653"/>
    </row>
    <row r="394" spans="1:28" ht="15">
      <c r="A394" s="783" t="s">
        <v>939</v>
      </c>
      <c r="B394" s="783" t="s">
        <v>268</v>
      </c>
      <c r="C394" s="783" t="s">
        <v>263</v>
      </c>
      <c r="D394" s="783" t="s">
        <v>288</v>
      </c>
      <c r="E394" s="784">
        <v>145</v>
      </c>
      <c r="G394" s="783" t="s">
        <v>945</v>
      </c>
      <c r="H394" s="784">
        <v>2</v>
      </c>
      <c r="I394" s="784">
        <v>606</v>
      </c>
      <c r="K394" s="783" t="s">
        <v>302</v>
      </c>
      <c r="L394" s="783" t="s">
        <v>951</v>
      </c>
      <c r="M394" s="783" t="s">
        <v>270</v>
      </c>
      <c r="N394" s="784">
        <v>506</v>
      </c>
      <c r="U394" s="783" t="s">
        <v>945</v>
      </c>
      <c r="V394" s="784">
        <v>2</v>
      </c>
      <c r="W394" s="784">
        <v>106</v>
      </c>
      <c r="Z394" s="185"/>
      <c r="AA394" s="185"/>
      <c r="AB394" s="653"/>
    </row>
    <row r="395" spans="1:28" ht="15">
      <c r="A395" s="783" t="s">
        <v>939</v>
      </c>
      <c r="B395" s="783" t="s">
        <v>268</v>
      </c>
      <c r="C395" s="783" t="s">
        <v>263</v>
      </c>
      <c r="D395" s="783" t="s">
        <v>289</v>
      </c>
      <c r="E395" s="784">
        <v>297</v>
      </c>
      <c r="G395" s="783" t="s">
        <v>945</v>
      </c>
      <c r="H395" s="784">
        <v>3</v>
      </c>
      <c r="I395" s="784">
        <v>267</v>
      </c>
      <c r="K395" s="783" t="s">
        <v>302</v>
      </c>
      <c r="L395" s="783" t="s">
        <v>997</v>
      </c>
      <c r="M395" s="783" t="s">
        <v>299</v>
      </c>
      <c r="N395" s="784">
        <v>1</v>
      </c>
      <c r="U395" s="783" t="s">
        <v>945</v>
      </c>
      <c r="V395" s="784">
        <v>3</v>
      </c>
      <c r="W395" s="784">
        <v>34</v>
      </c>
      <c r="Z395" s="185"/>
      <c r="AA395" s="185"/>
      <c r="AB395" s="653"/>
    </row>
    <row r="396" spans="1:28" ht="15">
      <c r="A396" s="783" t="s">
        <v>939</v>
      </c>
      <c r="B396" s="783" t="s">
        <v>290</v>
      </c>
      <c r="C396" s="783" t="s">
        <v>262</v>
      </c>
      <c r="D396" s="783" t="s">
        <v>288</v>
      </c>
      <c r="E396" s="784">
        <v>18</v>
      </c>
      <c r="G396" s="783" t="s">
        <v>945</v>
      </c>
      <c r="H396" s="784">
        <v>4</v>
      </c>
      <c r="I396" s="784">
        <v>1184</v>
      </c>
      <c r="K396" s="783" t="s">
        <v>302</v>
      </c>
      <c r="L396" s="783" t="s">
        <v>997</v>
      </c>
      <c r="M396" s="783" t="s">
        <v>267</v>
      </c>
      <c r="N396" s="784">
        <v>15</v>
      </c>
      <c r="U396" s="783" t="s">
        <v>945</v>
      </c>
      <c r="V396" s="784">
        <v>4</v>
      </c>
      <c r="W396" s="784">
        <v>252</v>
      </c>
      <c r="Z396" s="185"/>
      <c r="AA396" s="185"/>
      <c r="AB396" s="653"/>
    </row>
    <row r="397" spans="1:28" ht="15">
      <c r="A397" s="783" t="s">
        <v>939</v>
      </c>
      <c r="B397" s="783" t="s">
        <v>290</v>
      </c>
      <c r="C397" s="783" t="s">
        <v>262</v>
      </c>
      <c r="D397" s="783" t="s">
        <v>289</v>
      </c>
      <c r="E397" s="784">
        <v>157</v>
      </c>
      <c r="G397" s="783" t="s">
        <v>945</v>
      </c>
      <c r="H397" s="784">
        <v>5</v>
      </c>
      <c r="I397" s="784">
        <v>239</v>
      </c>
      <c r="K397" s="783" t="s">
        <v>302</v>
      </c>
      <c r="L397" s="783" t="s">
        <v>997</v>
      </c>
      <c r="M397" s="783" t="s">
        <v>533</v>
      </c>
      <c r="N397" s="784">
        <v>1</v>
      </c>
      <c r="U397" s="783" t="s">
        <v>945</v>
      </c>
      <c r="V397" s="784">
        <v>5</v>
      </c>
      <c r="W397" s="784">
        <v>33</v>
      </c>
      <c r="Z397" s="185"/>
      <c r="AA397" s="185"/>
      <c r="AB397" s="653"/>
    </row>
    <row r="398" spans="1:28" ht="15">
      <c r="A398" s="783" t="s">
        <v>939</v>
      </c>
      <c r="B398" s="783" t="s">
        <v>290</v>
      </c>
      <c r="C398" s="783" t="s">
        <v>263</v>
      </c>
      <c r="D398" s="783" t="s">
        <v>288</v>
      </c>
      <c r="E398" s="784">
        <v>24</v>
      </c>
      <c r="G398" s="783" t="s">
        <v>945</v>
      </c>
      <c r="H398" s="784">
        <v>6</v>
      </c>
      <c r="I398" s="784">
        <v>259</v>
      </c>
      <c r="K398" s="783" t="s">
        <v>302</v>
      </c>
      <c r="L398" s="783" t="s">
        <v>997</v>
      </c>
      <c r="M398" s="783" t="s">
        <v>531</v>
      </c>
      <c r="N398" s="784">
        <v>1</v>
      </c>
      <c r="U398" s="783" t="s">
        <v>945</v>
      </c>
      <c r="V398" s="784">
        <v>6</v>
      </c>
      <c r="W398" s="784">
        <v>39</v>
      </c>
      <c r="Z398" s="185"/>
      <c r="AA398" s="185"/>
      <c r="AB398" s="653"/>
    </row>
    <row r="399" spans="1:28" ht="15">
      <c r="A399" s="783" t="s">
        <v>939</v>
      </c>
      <c r="B399" s="783" t="s">
        <v>290</v>
      </c>
      <c r="C399" s="783" t="s">
        <v>263</v>
      </c>
      <c r="D399" s="783" t="s">
        <v>289</v>
      </c>
      <c r="E399" s="784">
        <v>148</v>
      </c>
      <c r="G399" s="783" t="s">
        <v>945</v>
      </c>
      <c r="H399" s="784">
        <v>7</v>
      </c>
      <c r="I399" s="784">
        <v>260</v>
      </c>
      <c r="K399" s="783" t="s">
        <v>302</v>
      </c>
      <c r="L399" s="783" t="s">
        <v>997</v>
      </c>
      <c r="M399" s="783" t="s">
        <v>527</v>
      </c>
      <c r="N399" s="784">
        <v>559</v>
      </c>
      <c r="U399" s="783" t="s">
        <v>945</v>
      </c>
      <c r="V399" s="784">
        <v>7</v>
      </c>
      <c r="W399" s="784">
        <v>36</v>
      </c>
      <c r="Z399" s="185"/>
      <c r="AA399" s="185"/>
      <c r="AB399" s="653"/>
    </row>
    <row r="400" spans="1:28" ht="15">
      <c r="A400" s="783" t="s">
        <v>939</v>
      </c>
      <c r="B400" s="783" t="s">
        <v>291</v>
      </c>
      <c r="C400" s="783" t="s">
        <v>262</v>
      </c>
      <c r="D400" s="783" t="s">
        <v>288</v>
      </c>
      <c r="E400" s="784">
        <v>471</v>
      </c>
      <c r="G400" s="783" t="s">
        <v>945</v>
      </c>
      <c r="H400" s="784">
        <v>8</v>
      </c>
      <c r="I400" s="784">
        <v>237</v>
      </c>
      <c r="K400" s="783" t="s">
        <v>302</v>
      </c>
      <c r="L400" s="783" t="s">
        <v>997</v>
      </c>
      <c r="M400" s="783" t="s">
        <v>528</v>
      </c>
      <c r="N400" s="784">
        <v>13</v>
      </c>
      <c r="U400" s="783" t="s">
        <v>945</v>
      </c>
      <c r="V400" s="784">
        <v>8</v>
      </c>
      <c r="W400" s="784">
        <v>40</v>
      </c>
      <c r="Z400" s="185"/>
      <c r="AA400" s="185"/>
      <c r="AB400" s="653"/>
    </row>
    <row r="401" spans="1:28" ht="15">
      <c r="A401" s="783" t="s">
        <v>939</v>
      </c>
      <c r="B401" s="783" t="s">
        <v>291</v>
      </c>
      <c r="C401" s="783" t="s">
        <v>262</v>
      </c>
      <c r="D401" s="783" t="s">
        <v>289</v>
      </c>
      <c r="E401" s="784">
        <v>564</v>
      </c>
      <c r="G401" s="783" t="s">
        <v>945</v>
      </c>
      <c r="H401" s="784">
        <v>9</v>
      </c>
      <c r="I401" s="784">
        <v>171</v>
      </c>
      <c r="K401" s="783" t="s">
        <v>302</v>
      </c>
      <c r="L401" s="783" t="s">
        <v>997</v>
      </c>
      <c r="M401" s="783" t="s">
        <v>535</v>
      </c>
      <c r="N401" s="784">
        <v>1</v>
      </c>
      <c r="U401" s="783" t="s">
        <v>945</v>
      </c>
      <c r="V401" s="784">
        <v>9</v>
      </c>
      <c r="W401" s="784">
        <v>31</v>
      </c>
      <c r="Z401" s="185"/>
      <c r="AA401" s="185"/>
      <c r="AB401" s="653"/>
    </row>
    <row r="402" spans="1:28" ht="15">
      <c r="A402" s="783" t="s">
        <v>939</v>
      </c>
      <c r="B402" s="783" t="s">
        <v>291</v>
      </c>
      <c r="C402" s="783" t="s">
        <v>263</v>
      </c>
      <c r="D402" s="783" t="s">
        <v>288</v>
      </c>
      <c r="E402" s="784">
        <v>480</v>
      </c>
      <c r="G402" s="783" t="s">
        <v>945</v>
      </c>
      <c r="H402" s="784">
        <v>10</v>
      </c>
      <c r="I402" s="784">
        <v>142</v>
      </c>
      <c r="K402" s="783" t="s">
        <v>302</v>
      </c>
      <c r="L402" s="783" t="s">
        <v>997</v>
      </c>
      <c r="M402" s="783" t="s">
        <v>529</v>
      </c>
      <c r="N402" s="784">
        <v>7</v>
      </c>
      <c r="U402" s="783" t="s">
        <v>945</v>
      </c>
      <c r="V402" s="784">
        <v>10</v>
      </c>
      <c r="W402" s="784">
        <v>15</v>
      </c>
      <c r="Z402" s="185"/>
      <c r="AA402" s="185"/>
      <c r="AB402" s="653"/>
    </row>
    <row r="403" spans="1:28" ht="15">
      <c r="A403" s="783" t="s">
        <v>939</v>
      </c>
      <c r="B403" s="783" t="s">
        <v>291</v>
      </c>
      <c r="C403" s="783" t="s">
        <v>263</v>
      </c>
      <c r="D403" s="783" t="s">
        <v>289</v>
      </c>
      <c r="E403" s="784">
        <v>601</v>
      </c>
      <c r="G403" s="783" t="s">
        <v>945</v>
      </c>
      <c r="H403" s="784">
        <v>11</v>
      </c>
      <c r="I403" s="784">
        <v>74</v>
      </c>
      <c r="K403" s="783" t="s">
        <v>302</v>
      </c>
      <c r="L403" s="783" t="s">
        <v>997</v>
      </c>
      <c r="M403" s="783" t="s">
        <v>268</v>
      </c>
      <c r="N403" s="784">
        <v>12</v>
      </c>
      <c r="U403" s="783" t="s">
        <v>945</v>
      </c>
      <c r="V403" s="784">
        <v>11</v>
      </c>
      <c r="W403" s="784">
        <v>12</v>
      </c>
      <c r="Z403" s="185"/>
      <c r="AA403" s="185"/>
      <c r="AB403" s="653"/>
    </row>
    <row r="404" spans="1:28" ht="15">
      <c r="A404" s="783" t="s">
        <v>940</v>
      </c>
      <c r="B404" s="783" t="s">
        <v>267</v>
      </c>
      <c r="C404" s="783" t="s">
        <v>262</v>
      </c>
      <c r="D404" s="783" t="s">
        <v>288</v>
      </c>
      <c r="E404" s="784">
        <v>1937</v>
      </c>
      <c r="G404" s="783" t="s">
        <v>945</v>
      </c>
      <c r="H404" s="784">
        <v>12</v>
      </c>
      <c r="I404" s="784">
        <v>107</v>
      </c>
      <c r="K404" s="783" t="s">
        <v>302</v>
      </c>
      <c r="L404" s="783" t="s">
        <v>997</v>
      </c>
      <c r="M404" s="783" t="s">
        <v>538</v>
      </c>
      <c r="N404" s="784">
        <v>1</v>
      </c>
      <c r="U404" s="783" t="s">
        <v>945</v>
      </c>
      <c r="V404" s="784">
        <v>12</v>
      </c>
      <c r="W404" s="784">
        <v>18</v>
      </c>
      <c r="Z404" s="185"/>
      <c r="AA404" s="185"/>
      <c r="AB404" s="653"/>
    </row>
    <row r="405" spans="1:28" ht="15">
      <c r="A405" s="783" t="s">
        <v>940</v>
      </c>
      <c r="B405" s="783" t="s">
        <v>267</v>
      </c>
      <c r="C405" s="783" t="s">
        <v>262</v>
      </c>
      <c r="D405" s="783" t="s">
        <v>289</v>
      </c>
      <c r="E405" s="784">
        <v>306</v>
      </c>
      <c r="G405" s="783" t="s">
        <v>946</v>
      </c>
      <c r="H405" s="784">
        <v>0</v>
      </c>
      <c r="I405" s="784">
        <v>305</v>
      </c>
      <c r="K405" s="783" t="s">
        <v>302</v>
      </c>
      <c r="L405" s="783" t="s">
        <v>997</v>
      </c>
      <c r="M405" s="783" t="s">
        <v>1096</v>
      </c>
      <c r="N405" s="784">
        <v>35</v>
      </c>
      <c r="U405" s="783" t="s">
        <v>946</v>
      </c>
      <c r="V405" s="784">
        <v>0</v>
      </c>
      <c r="W405" s="784">
        <v>327</v>
      </c>
      <c r="Z405" s="185"/>
      <c r="AA405" s="185"/>
      <c r="AB405" s="653"/>
    </row>
    <row r="406" spans="1:28" ht="15">
      <c r="A406" s="783" t="s">
        <v>940</v>
      </c>
      <c r="B406" s="783" t="s">
        <v>267</v>
      </c>
      <c r="C406" s="783" t="s">
        <v>263</v>
      </c>
      <c r="D406" s="783" t="s">
        <v>288</v>
      </c>
      <c r="E406" s="784">
        <v>2044</v>
      </c>
      <c r="G406" s="783" t="s">
        <v>946</v>
      </c>
      <c r="H406" s="784">
        <v>1</v>
      </c>
      <c r="I406" s="784">
        <v>1515</v>
      </c>
      <c r="K406" s="783" t="s">
        <v>302</v>
      </c>
      <c r="L406" s="783" t="s">
        <v>997</v>
      </c>
      <c r="M406" s="783" t="s">
        <v>290</v>
      </c>
      <c r="N406" s="784">
        <v>1</v>
      </c>
      <c r="U406" s="783" t="s">
        <v>946</v>
      </c>
      <c r="V406" s="784">
        <v>1</v>
      </c>
      <c r="W406" s="784">
        <v>1535</v>
      </c>
      <c r="Z406" s="185"/>
      <c r="AA406" s="185"/>
      <c r="AB406" s="653"/>
    </row>
    <row r="407" spans="1:28" ht="15">
      <c r="A407" s="783" t="s">
        <v>940</v>
      </c>
      <c r="B407" s="783" t="s">
        <v>267</v>
      </c>
      <c r="C407" s="783" t="s">
        <v>263</v>
      </c>
      <c r="D407" s="783" t="s">
        <v>289</v>
      </c>
      <c r="E407" s="784">
        <v>300</v>
      </c>
      <c r="G407" s="783" t="s">
        <v>946</v>
      </c>
      <c r="H407" s="784">
        <v>2</v>
      </c>
      <c r="I407" s="784">
        <v>5266</v>
      </c>
      <c r="K407" s="783" t="s">
        <v>302</v>
      </c>
      <c r="L407" s="783" t="s">
        <v>997</v>
      </c>
      <c r="M407" s="783" t="s">
        <v>302</v>
      </c>
      <c r="N407" s="784">
        <v>38</v>
      </c>
      <c r="U407" s="783" t="s">
        <v>946</v>
      </c>
      <c r="V407" s="784">
        <v>2</v>
      </c>
      <c r="W407" s="784">
        <v>4864</v>
      </c>
      <c r="Z407" s="185"/>
      <c r="AA407" s="185"/>
      <c r="AB407" s="653"/>
    </row>
    <row r="408" spans="1:28" ht="15">
      <c r="A408" s="783" t="s">
        <v>940</v>
      </c>
      <c r="B408" s="783" t="s">
        <v>268</v>
      </c>
      <c r="C408" s="783" t="s">
        <v>262</v>
      </c>
      <c r="D408" s="783" t="s">
        <v>288</v>
      </c>
      <c r="E408" s="784">
        <v>519</v>
      </c>
      <c r="G408" s="783" t="s">
        <v>946</v>
      </c>
      <c r="H408" s="784">
        <v>3</v>
      </c>
      <c r="I408" s="784">
        <v>2491</v>
      </c>
      <c r="K408" s="783" t="s">
        <v>302</v>
      </c>
      <c r="L408" s="783" t="s">
        <v>997</v>
      </c>
      <c r="M408" s="783" t="s">
        <v>299</v>
      </c>
      <c r="N408" s="784">
        <v>16947</v>
      </c>
      <c r="U408" s="783" t="s">
        <v>946</v>
      </c>
      <c r="V408" s="784">
        <v>3</v>
      </c>
      <c r="W408" s="784">
        <v>2321</v>
      </c>
      <c r="Z408" s="185"/>
      <c r="AA408" s="185"/>
      <c r="AB408" s="653"/>
    </row>
    <row r="409" spans="1:28" ht="15">
      <c r="A409" s="783" t="s">
        <v>940</v>
      </c>
      <c r="B409" s="783" t="s">
        <v>268</v>
      </c>
      <c r="C409" s="783" t="s">
        <v>262</v>
      </c>
      <c r="D409" s="783" t="s">
        <v>289</v>
      </c>
      <c r="E409" s="784">
        <v>125</v>
      </c>
      <c r="G409" s="783" t="s">
        <v>946</v>
      </c>
      <c r="H409" s="784">
        <v>4</v>
      </c>
      <c r="I409" s="784">
        <v>9080</v>
      </c>
      <c r="K409" s="783" t="s">
        <v>302</v>
      </c>
      <c r="L409" s="783" t="s">
        <v>997</v>
      </c>
      <c r="M409" s="783" t="s">
        <v>300</v>
      </c>
      <c r="N409" s="784">
        <v>3</v>
      </c>
      <c r="U409" s="783" t="s">
        <v>946</v>
      </c>
      <c r="V409" s="784">
        <v>4</v>
      </c>
      <c r="W409" s="784">
        <v>10562</v>
      </c>
      <c r="Z409" s="185"/>
      <c r="AA409" s="185"/>
      <c r="AB409" s="653"/>
    </row>
    <row r="410" spans="1:28" ht="15">
      <c r="A410" s="783" t="s">
        <v>940</v>
      </c>
      <c r="B410" s="783" t="s">
        <v>268</v>
      </c>
      <c r="C410" s="783" t="s">
        <v>263</v>
      </c>
      <c r="D410" s="783" t="s">
        <v>288</v>
      </c>
      <c r="E410" s="784">
        <v>680</v>
      </c>
      <c r="G410" s="783" t="s">
        <v>946</v>
      </c>
      <c r="H410" s="784">
        <v>5</v>
      </c>
      <c r="I410" s="784">
        <v>1076</v>
      </c>
      <c r="K410" s="783" t="s">
        <v>302</v>
      </c>
      <c r="L410" s="783" t="s">
        <v>997</v>
      </c>
      <c r="M410" s="783" t="s">
        <v>301</v>
      </c>
      <c r="N410" s="784">
        <v>29</v>
      </c>
      <c r="U410" s="783" t="s">
        <v>946</v>
      </c>
      <c r="V410" s="784">
        <v>5</v>
      </c>
      <c r="W410" s="784">
        <v>1398</v>
      </c>
      <c r="Z410" s="185"/>
      <c r="AA410" s="185"/>
      <c r="AB410" s="653"/>
    </row>
    <row r="411" spans="1:28" ht="15">
      <c r="A411" s="783" t="s">
        <v>940</v>
      </c>
      <c r="B411" s="783" t="s">
        <v>268</v>
      </c>
      <c r="C411" s="783" t="s">
        <v>263</v>
      </c>
      <c r="D411" s="783" t="s">
        <v>289</v>
      </c>
      <c r="E411" s="784">
        <v>116</v>
      </c>
      <c r="G411" s="783" t="s">
        <v>946</v>
      </c>
      <c r="H411" s="784">
        <v>6</v>
      </c>
      <c r="I411" s="784">
        <v>1042</v>
      </c>
      <c r="K411" s="783" t="s">
        <v>302</v>
      </c>
      <c r="L411" s="783" t="s">
        <v>997</v>
      </c>
      <c r="M411" s="783" t="s">
        <v>269</v>
      </c>
      <c r="N411" s="784">
        <v>16</v>
      </c>
      <c r="U411" s="783" t="s">
        <v>946</v>
      </c>
      <c r="V411" s="784">
        <v>6</v>
      </c>
      <c r="W411" s="784">
        <v>1100</v>
      </c>
      <c r="Z411" s="185"/>
      <c r="AA411" s="185"/>
      <c r="AB411" s="653"/>
    </row>
    <row r="412" spans="1:28" ht="15">
      <c r="A412" s="783" t="s">
        <v>940</v>
      </c>
      <c r="B412" s="783" t="s">
        <v>290</v>
      </c>
      <c r="C412" s="783" t="s">
        <v>262</v>
      </c>
      <c r="D412" s="783" t="s">
        <v>288</v>
      </c>
      <c r="E412" s="784">
        <v>1</v>
      </c>
      <c r="G412" s="783" t="s">
        <v>946</v>
      </c>
      <c r="H412" s="784">
        <v>7</v>
      </c>
      <c r="I412" s="784">
        <v>933</v>
      </c>
      <c r="K412" s="783" t="s">
        <v>302</v>
      </c>
      <c r="L412" s="783" t="s">
        <v>997</v>
      </c>
      <c r="M412" s="783" t="s">
        <v>270</v>
      </c>
      <c r="N412" s="784">
        <v>1405</v>
      </c>
      <c r="U412" s="783" t="s">
        <v>946</v>
      </c>
      <c r="V412" s="784">
        <v>7</v>
      </c>
      <c r="W412" s="784">
        <v>948</v>
      </c>
      <c r="Z412" s="185"/>
      <c r="AA412" s="185"/>
      <c r="AB412" s="653"/>
    </row>
    <row r="413" spans="1:28" ht="15">
      <c r="A413" s="783" t="s">
        <v>940</v>
      </c>
      <c r="B413" s="783" t="s">
        <v>291</v>
      </c>
      <c r="C413" s="783" t="s">
        <v>262</v>
      </c>
      <c r="D413" s="783" t="s">
        <v>288</v>
      </c>
      <c r="E413" s="784">
        <v>239</v>
      </c>
      <c r="G413" s="783" t="s">
        <v>946</v>
      </c>
      <c r="H413" s="784">
        <v>8</v>
      </c>
      <c r="I413" s="784">
        <v>751</v>
      </c>
      <c r="K413" s="783" t="s">
        <v>302</v>
      </c>
      <c r="L413" s="783" t="s">
        <v>1013</v>
      </c>
      <c r="M413" s="783" t="s">
        <v>267</v>
      </c>
      <c r="N413" s="784">
        <v>11</v>
      </c>
      <c r="U413" s="783" t="s">
        <v>946</v>
      </c>
      <c r="V413" s="784">
        <v>8</v>
      </c>
      <c r="W413" s="784">
        <v>500</v>
      </c>
      <c r="Z413" s="185"/>
      <c r="AA413" s="185"/>
      <c r="AB413" s="653"/>
    </row>
    <row r="414" spans="1:28" ht="15">
      <c r="A414" s="783" t="s">
        <v>940</v>
      </c>
      <c r="B414" s="783" t="s">
        <v>291</v>
      </c>
      <c r="C414" s="783" t="s">
        <v>262</v>
      </c>
      <c r="D414" s="783" t="s">
        <v>289</v>
      </c>
      <c r="E414" s="784">
        <v>93</v>
      </c>
      <c r="G414" s="783" t="s">
        <v>946</v>
      </c>
      <c r="H414" s="784">
        <v>9</v>
      </c>
      <c r="I414" s="784">
        <v>582</v>
      </c>
      <c r="K414" s="783" t="s">
        <v>302</v>
      </c>
      <c r="L414" s="783" t="s">
        <v>1013</v>
      </c>
      <c r="M414" s="783" t="s">
        <v>530</v>
      </c>
      <c r="N414" s="784">
        <v>1</v>
      </c>
      <c r="U414" s="783" t="s">
        <v>946</v>
      </c>
      <c r="V414" s="784">
        <v>9</v>
      </c>
      <c r="W414" s="784">
        <v>286</v>
      </c>
      <c r="Z414" s="185"/>
      <c r="AA414" s="185"/>
      <c r="AB414" s="653"/>
    </row>
    <row r="415" spans="1:28" ht="15">
      <c r="A415" s="783" t="s">
        <v>940</v>
      </c>
      <c r="B415" s="783" t="s">
        <v>291</v>
      </c>
      <c r="C415" s="783" t="s">
        <v>263</v>
      </c>
      <c r="D415" s="783" t="s">
        <v>288</v>
      </c>
      <c r="E415" s="784">
        <v>202</v>
      </c>
      <c r="G415" s="783" t="s">
        <v>946</v>
      </c>
      <c r="H415" s="784">
        <v>10</v>
      </c>
      <c r="I415" s="784">
        <v>427</v>
      </c>
      <c r="K415" s="783" t="s">
        <v>302</v>
      </c>
      <c r="L415" s="783" t="s">
        <v>1013</v>
      </c>
      <c r="M415" s="783" t="s">
        <v>527</v>
      </c>
      <c r="N415" s="784">
        <v>1083</v>
      </c>
      <c r="U415" s="783" t="s">
        <v>946</v>
      </c>
      <c r="V415" s="784">
        <v>10</v>
      </c>
      <c r="W415" s="784">
        <v>162</v>
      </c>
      <c r="Z415" s="185"/>
      <c r="AA415" s="185"/>
      <c r="AB415" s="653"/>
    </row>
    <row r="416" spans="1:28" ht="15">
      <c r="A416" s="783" t="s">
        <v>940</v>
      </c>
      <c r="B416" s="783" t="s">
        <v>291</v>
      </c>
      <c r="C416" s="783" t="s">
        <v>263</v>
      </c>
      <c r="D416" s="783" t="s">
        <v>289</v>
      </c>
      <c r="E416" s="784">
        <v>63</v>
      </c>
      <c r="G416" s="783" t="s">
        <v>946</v>
      </c>
      <c r="H416" s="784">
        <v>11</v>
      </c>
      <c r="I416" s="784">
        <v>396</v>
      </c>
      <c r="K416" s="783" t="s">
        <v>302</v>
      </c>
      <c r="L416" s="783" t="s">
        <v>1013</v>
      </c>
      <c r="M416" s="783" t="s">
        <v>532</v>
      </c>
      <c r="N416" s="784">
        <v>1</v>
      </c>
      <c r="U416" s="783" t="s">
        <v>946</v>
      </c>
      <c r="V416" s="784">
        <v>11</v>
      </c>
      <c r="W416" s="784">
        <v>100</v>
      </c>
      <c r="Z416" s="185"/>
      <c r="AA416" s="185"/>
      <c r="AB416" s="653"/>
    </row>
    <row r="417" spans="1:28" ht="15">
      <c r="A417" s="783" t="s">
        <v>941</v>
      </c>
      <c r="B417" s="783" t="s">
        <v>267</v>
      </c>
      <c r="C417" s="783" t="s">
        <v>262</v>
      </c>
      <c r="D417" s="783" t="s">
        <v>288</v>
      </c>
      <c r="E417" s="784">
        <v>422</v>
      </c>
      <c r="G417" s="783" t="s">
        <v>946</v>
      </c>
      <c r="H417" s="784">
        <v>12</v>
      </c>
      <c r="I417" s="784">
        <v>442</v>
      </c>
      <c r="K417" s="783" t="s">
        <v>302</v>
      </c>
      <c r="L417" s="783" t="s">
        <v>1013</v>
      </c>
      <c r="M417" s="783" t="s">
        <v>528</v>
      </c>
      <c r="N417" s="784">
        <v>2</v>
      </c>
      <c r="U417" s="783" t="s">
        <v>946</v>
      </c>
      <c r="V417" s="784">
        <v>12</v>
      </c>
      <c r="W417" s="784">
        <v>84</v>
      </c>
      <c r="Z417" s="185"/>
      <c r="AA417" s="185"/>
      <c r="AB417" s="653"/>
    </row>
    <row r="418" spans="1:28" ht="15">
      <c r="A418" s="783" t="s">
        <v>941</v>
      </c>
      <c r="B418" s="783" t="s">
        <v>267</v>
      </c>
      <c r="C418" s="783" t="s">
        <v>262</v>
      </c>
      <c r="D418" s="783" t="s">
        <v>289</v>
      </c>
      <c r="E418" s="784">
        <v>3521</v>
      </c>
      <c r="G418" s="783" t="s">
        <v>947</v>
      </c>
      <c r="H418" s="784">
        <v>0</v>
      </c>
      <c r="I418" s="784">
        <v>164</v>
      </c>
      <c r="K418" s="783" t="s">
        <v>302</v>
      </c>
      <c r="L418" s="783" t="s">
        <v>1013</v>
      </c>
      <c r="M418" s="783" t="s">
        <v>529</v>
      </c>
      <c r="N418" s="784">
        <v>4</v>
      </c>
      <c r="U418" s="783" t="s">
        <v>947</v>
      </c>
      <c r="V418" s="784">
        <v>0</v>
      </c>
      <c r="W418" s="784">
        <v>249</v>
      </c>
      <c r="Z418" s="185"/>
      <c r="AA418" s="185"/>
      <c r="AB418" s="653"/>
    </row>
    <row r="419" spans="1:28" ht="15">
      <c r="A419" s="783" t="s">
        <v>941</v>
      </c>
      <c r="B419" s="783" t="s">
        <v>267</v>
      </c>
      <c r="C419" s="783" t="s">
        <v>263</v>
      </c>
      <c r="D419" s="783" t="s">
        <v>288</v>
      </c>
      <c r="E419" s="784">
        <v>350</v>
      </c>
      <c r="G419" s="783" t="s">
        <v>947</v>
      </c>
      <c r="H419" s="784">
        <v>1</v>
      </c>
      <c r="I419" s="784">
        <v>818</v>
      </c>
      <c r="K419" s="783" t="s">
        <v>302</v>
      </c>
      <c r="L419" s="783" t="s">
        <v>1013</v>
      </c>
      <c r="M419" s="783" t="s">
        <v>268</v>
      </c>
      <c r="N419" s="784">
        <v>2</v>
      </c>
      <c r="U419" s="783" t="s">
        <v>947</v>
      </c>
      <c r="V419" s="784">
        <v>1</v>
      </c>
      <c r="W419" s="784">
        <v>1102</v>
      </c>
      <c r="Z419" s="185"/>
      <c r="AA419" s="185"/>
      <c r="AB419" s="653"/>
    </row>
    <row r="420" spans="1:28" ht="15">
      <c r="A420" s="783" t="s">
        <v>941</v>
      </c>
      <c r="B420" s="783" t="s">
        <v>267</v>
      </c>
      <c r="C420" s="783" t="s">
        <v>263</v>
      </c>
      <c r="D420" s="783" t="s">
        <v>289</v>
      </c>
      <c r="E420" s="784">
        <v>3178</v>
      </c>
      <c r="G420" s="783" t="s">
        <v>947</v>
      </c>
      <c r="H420" s="784">
        <v>2</v>
      </c>
      <c r="I420" s="784">
        <v>2266</v>
      </c>
      <c r="K420" s="783" t="s">
        <v>302</v>
      </c>
      <c r="L420" s="783" t="s">
        <v>1013</v>
      </c>
      <c r="M420" s="783" t="s">
        <v>538</v>
      </c>
      <c r="N420" s="784">
        <v>5</v>
      </c>
      <c r="U420" s="783" t="s">
        <v>947</v>
      </c>
      <c r="V420" s="784">
        <v>2</v>
      </c>
      <c r="W420" s="784">
        <v>3360</v>
      </c>
      <c r="Z420" s="185"/>
      <c r="AA420" s="185"/>
      <c r="AB420" s="653"/>
    </row>
    <row r="421" spans="1:28" ht="15">
      <c r="A421" s="783" t="s">
        <v>941</v>
      </c>
      <c r="B421" s="783" t="s">
        <v>268</v>
      </c>
      <c r="C421" s="783" t="s">
        <v>262</v>
      </c>
      <c r="D421" s="783" t="s">
        <v>288</v>
      </c>
      <c r="E421" s="784">
        <v>362</v>
      </c>
      <c r="G421" s="783" t="s">
        <v>947</v>
      </c>
      <c r="H421" s="784">
        <v>3</v>
      </c>
      <c r="I421" s="784">
        <v>1146</v>
      </c>
      <c r="K421" s="783" t="s">
        <v>302</v>
      </c>
      <c r="L421" s="783" t="s">
        <v>1013</v>
      </c>
      <c r="M421" s="783" t="s">
        <v>290</v>
      </c>
      <c r="N421" s="784">
        <v>2</v>
      </c>
      <c r="U421" s="783" t="s">
        <v>947</v>
      </c>
      <c r="V421" s="784">
        <v>3</v>
      </c>
      <c r="W421" s="784">
        <v>1470</v>
      </c>
      <c r="Z421" s="185"/>
      <c r="AA421" s="185"/>
      <c r="AB421" s="653"/>
    </row>
    <row r="422" spans="1:28" ht="15">
      <c r="A422" s="783" t="s">
        <v>941</v>
      </c>
      <c r="B422" s="783" t="s">
        <v>268</v>
      </c>
      <c r="C422" s="783" t="s">
        <v>262</v>
      </c>
      <c r="D422" s="783" t="s">
        <v>289</v>
      </c>
      <c r="E422" s="784">
        <v>3393</v>
      </c>
      <c r="G422" s="783" t="s">
        <v>947</v>
      </c>
      <c r="H422" s="784">
        <v>4</v>
      </c>
      <c r="I422" s="784">
        <v>5244</v>
      </c>
      <c r="K422" s="783" t="s">
        <v>302</v>
      </c>
      <c r="L422" s="783" t="s">
        <v>1013</v>
      </c>
      <c r="M422" s="783" t="s">
        <v>302</v>
      </c>
      <c r="N422" s="784">
        <v>7</v>
      </c>
      <c r="U422" s="783" t="s">
        <v>947</v>
      </c>
      <c r="V422" s="784">
        <v>4</v>
      </c>
      <c r="W422" s="784">
        <v>9708</v>
      </c>
      <c r="Z422" s="185"/>
      <c r="AA422" s="185"/>
      <c r="AB422" s="653"/>
    </row>
    <row r="423" spans="1:28" ht="15">
      <c r="A423" s="783" t="s">
        <v>941</v>
      </c>
      <c r="B423" s="783" t="s">
        <v>268</v>
      </c>
      <c r="C423" s="783" t="s">
        <v>263</v>
      </c>
      <c r="D423" s="783" t="s">
        <v>288</v>
      </c>
      <c r="E423" s="784">
        <v>273</v>
      </c>
      <c r="G423" s="783" t="s">
        <v>947</v>
      </c>
      <c r="H423" s="784">
        <v>5</v>
      </c>
      <c r="I423" s="784">
        <v>852</v>
      </c>
      <c r="K423" s="783" t="s">
        <v>302</v>
      </c>
      <c r="L423" s="783" t="s">
        <v>1013</v>
      </c>
      <c r="M423" s="783" t="s">
        <v>299</v>
      </c>
      <c r="N423" s="784">
        <v>10646</v>
      </c>
      <c r="U423" s="783" t="s">
        <v>947</v>
      </c>
      <c r="V423" s="784">
        <v>5</v>
      </c>
      <c r="W423" s="784">
        <v>1461</v>
      </c>
      <c r="Z423" s="185"/>
      <c r="AA423" s="185"/>
      <c r="AB423" s="653"/>
    </row>
    <row r="424" spans="1:28" ht="15">
      <c r="A424" s="783" t="s">
        <v>941</v>
      </c>
      <c r="B424" s="783" t="s">
        <v>268</v>
      </c>
      <c r="C424" s="783" t="s">
        <v>263</v>
      </c>
      <c r="D424" s="783" t="s">
        <v>289</v>
      </c>
      <c r="E424" s="784">
        <v>2726</v>
      </c>
      <c r="G424" s="783" t="s">
        <v>947</v>
      </c>
      <c r="H424" s="784">
        <v>6</v>
      </c>
      <c r="I424" s="784">
        <v>881</v>
      </c>
      <c r="K424" s="783" t="s">
        <v>302</v>
      </c>
      <c r="L424" s="783" t="s">
        <v>1013</v>
      </c>
      <c r="M424" s="783" t="s">
        <v>301</v>
      </c>
      <c r="N424" s="784">
        <v>61</v>
      </c>
      <c r="U424" s="783" t="s">
        <v>947</v>
      </c>
      <c r="V424" s="784">
        <v>6</v>
      </c>
      <c r="W424" s="784">
        <v>1336</v>
      </c>
      <c r="Z424" s="185"/>
      <c r="AA424" s="185"/>
      <c r="AB424" s="653"/>
    </row>
    <row r="425" spans="1:28" ht="15">
      <c r="A425" s="783" t="s">
        <v>941</v>
      </c>
      <c r="B425" s="783" t="s">
        <v>290</v>
      </c>
      <c r="C425" s="783" t="s">
        <v>262</v>
      </c>
      <c r="D425" s="783" t="s">
        <v>288</v>
      </c>
      <c r="E425" s="784">
        <v>8</v>
      </c>
      <c r="G425" s="783" t="s">
        <v>947</v>
      </c>
      <c r="H425" s="784">
        <v>7</v>
      </c>
      <c r="I425" s="784">
        <v>770</v>
      </c>
      <c r="K425" s="783" t="s">
        <v>302</v>
      </c>
      <c r="L425" s="783" t="s">
        <v>1013</v>
      </c>
      <c r="M425" s="783" t="s">
        <v>269</v>
      </c>
      <c r="N425" s="784">
        <v>5</v>
      </c>
      <c r="U425" s="783" t="s">
        <v>947</v>
      </c>
      <c r="V425" s="784">
        <v>7</v>
      </c>
      <c r="W425" s="784">
        <v>1145</v>
      </c>
      <c r="Z425" s="185"/>
      <c r="AA425" s="185"/>
      <c r="AB425" s="653"/>
    </row>
    <row r="426" spans="1:28" ht="15">
      <c r="A426" s="783" t="s">
        <v>941</v>
      </c>
      <c r="B426" s="783" t="s">
        <v>290</v>
      </c>
      <c r="C426" s="783" t="s">
        <v>262</v>
      </c>
      <c r="D426" s="783" t="s">
        <v>289</v>
      </c>
      <c r="E426" s="784">
        <v>98</v>
      </c>
      <c r="G426" s="783" t="s">
        <v>947</v>
      </c>
      <c r="H426" s="784">
        <v>8</v>
      </c>
      <c r="I426" s="784">
        <v>676</v>
      </c>
      <c r="K426" s="783" t="s">
        <v>302</v>
      </c>
      <c r="L426" s="783" t="s">
        <v>1013</v>
      </c>
      <c r="M426" s="783" t="s">
        <v>270</v>
      </c>
      <c r="N426" s="784">
        <v>1633</v>
      </c>
      <c r="U426" s="783" t="s">
        <v>947</v>
      </c>
      <c r="V426" s="784">
        <v>8</v>
      </c>
      <c r="W426" s="784">
        <v>863</v>
      </c>
      <c r="Z426" s="185"/>
      <c r="AA426" s="185"/>
      <c r="AB426" s="653"/>
    </row>
    <row r="427" spans="1:28" ht="15">
      <c r="A427" s="783" t="s">
        <v>941</v>
      </c>
      <c r="B427" s="783" t="s">
        <v>290</v>
      </c>
      <c r="C427" s="783" t="s">
        <v>263</v>
      </c>
      <c r="D427" s="783" t="s">
        <v>288</v>
      </c>
      <c r="E427" s="784">
        <v>4</v>
      </c>
      <c r="G427" s="783" t="s">
        <v>947</v>
      </c>
      <c r="H427" s="784">
        <v>9</v>
      </c>
      <c r="I427" s="784">
        <v>517</v>
      </c>
      <c r="K427" s="783" t="s">
        <v>302</v>
      </c>
      <c r="L427" s="783" t="s">
        <v>1017</v>
      </c>
      <c r="M427" s="783" t="s">
        <v>267</v>
      </c>
      <c r="N427" s="784">
        <v>8</v>
      </c>
      <c r="U427" s="783" t="s">
        <v>947</v>
      </c>
      <c r="V427" s="784">
        <v>9</v>
      </c>
      <c r="W427" s="784">
        <v>644</v>
      </c>
      <c r="Z427" s="185"/>
      <c r="AA427" s="185"/>
      <c r="AB427" s="653"/>
    </row>
    <row r="428" spans="1:28" ht="15">
      <c r="A428" s="783" t="s">
        <v>941</v>
      </c>
      <c r="B428" s="783" t="s">
        <v>290</v>
      </c>
      <c r="C428" s="783" t="s">
        <v>263</v>
      </c>
      <c r="D428" s="783" t="s">
        <v>289</v>
      </c>
      <c r="E428" s="784">
        <v>71</v>
      </c>
      <c r="G428" s="783" t="s">
        <v>947</v>
      </c>
      <c r="H428" s="784">
        <v>10</v>
      </c>
      <c r="I428" s="784">
        <v>363</v>
      </c>
      <c r="K428" s="783" t="s">
        <v>302</v>
      </c>
      <c r="L428" s="783" t="s">
        <v>1017</v>
      </c>
      <c r="M428" s="783" t="s">
        <v>531</v>
      </c>
      <c r="N428" s="784">
        <v>61</v>
      </c>
      <c r="U428" s="783" t="s">
        <v>947</v>
      </c>
      <c r="V428" s="784">
        <v>10</v>
      </c>
      <c r="W428" s="784">
        <v>455</v>
      </c>
      <c r="Z428" s="185"/>
      <c r="AA428" s="185"/>
      <c r="AB428" s="653"/>
    </row>
    <row r="429" spans="1:28" ht="15">
      <c r="A429" s="783" t="s">
        <v>941</v>
      </c>
      <c r="B429" s="783" t="s">
        <v>291</v>
      </c>
      <c r="C429" s="783" t="s">
        <v>262</v>
      </c>
      <c r="D429" s="783" t="s">
        <v>288</v>
      </c>
      <c r="E429" s="784">
        <v>107</v>
      </c>
      <c r="G429" s="783" t="s">
        <v>947</v>
      </c>
      <c r="H429" s="784">
        <v>11</v>
      </c>
      <c r="I429" s="784">
        <v>334</v>
      </c>
      <c r="K429" s="783" t="s">
        <v>302</v>
      </c>
      <c r="L429" s="783" t="s">
        <v>1017</v>
      </c>
      <c r="M429" s="783" t="s">
        <v>527</v>
      </c>
      <c r="N429" s="784">
        <v>20</v>
      </c>
      <c r="U429" s="783" t="s">
        <v>947</v>
      </c>
      <c r="V429" s="784">
        <v>11</v>
      </c>
      <c r="W429" s="784">
        <v>265</v>
      </c>
      <c r="Z429" s="185"/>
      <c r="AA429" s="185"/>
      <c r="AB429" s="653"/>
    </row>
    <row r="430" spans="1:28" ht="15">
      <c r="A430" s="783" t="s">
        <v>941</v>
      </c>
      <c r="B430" s="783" t="s">
        <v>291</v>
      </c>
      <c r="C430" s="783" t="s">
        <v>262</v>
      </c>
      <c r="D430" s="783" t="s">
        <v>289</v>
      </c>
      <c r="E430" s="784">
        <v>554</v>
      </c>
      <c r="G430" s="783" t="s">
        <v>947</v>
      </c>
      <c r="H430" s="784">
        <v>12</v>
      </c>
      <c r="I430" s="784">
        <v>426</v>
      </c>
      <c r="K430" s="783" t="s">
        <v>302</v>
      </c>
      <c r="L430" s="783" t="s">
        <v>1017</v>
      </c>
      <c r="M430" s="783" t="s">
        <v>532</v>
      </c>
      <c r="N430" s="784">
        <v>9</v>
      </c>
      <c r="U430" s="783" t="s">
        <v>947</v>
      </c>
      <c r="V430" s="784">
        <v>12</v>
      </c>
      <c r="W430" s="784">
        <v>254</v>
      </c>
      <c r="Z430" s="185"/>
      <c r="AA430" s="185"/>
      <c r="AB430" s="653"/>
    </row>
    <row r="431" spans="1:28" ht="15">
      <c r="A431" s="783" t="s">
        <v>941</v>
      </c>
      <c r="B431" s="783" t="s">
        <v>291</v>
      </c>
      <c r="C431" s="783" t="s">
        <v>263</v>
      </c>
      <c r="D431" s="783" t="s">
        <v>288</v>
      </c>
      <c r="E431" s="784">
        <v>69</v>
      </c>
      <c r="G431" s="783" t="s">
        <v>948</v>
      </c>
      <c r="H431" s="784">
        <v>0</v>
      </c>
      <c r="I431" s="784">
        <v>8</v>
      </c>
      <c r="K431" s="783" t="s">
        <v>302</v>
      </c>
      <c r="L431" s="783" t="s">
        <v>1017</v>
      </c>
      <c r="M431" s="783" t="s">
        <v>528</v>
      </c>
      <c r="N431" s="784">
        <v>1</v>
      </c>
      <c r="U431" s="783" t="s">
        <v>948</v>
      </c>
      <c r="V431" s="784">
        <v>0</v>
      </c>
      <c r="W431" s="784">
        <v>10</v>
      </c>
      <c r="Z431" s="185"/>
      <c r="AA431" s="185"/>
      <c r="AB431" s="653"/>
    </row>
    <row r="432" spans="1:28" ht="15">
      <c r="A432" s="783" t="s">
        <v>941</v>
      </c>
      <c r="B432" s="783" t="s">
        <v>291</v>
      </c>
      <c r="C432" s="783" t="s">
        <v>263</v>
      </c>
      <c r="D432" s="783" t="s">
        <v>289</v>
      </c>
      <c r="E432" s="784">
        <v>365</v>
      </c>
      <c r="G432" s="783" t="s">
        <v>948</v>
      </c>
      <c r="H432" s="784">
        <v>1</v>
      </c>
      <c r="I432" s="784">
        <v>61</v>
      </c>
      <c r="K432" s="783" t="s">
        <v>302</v>
      </c>
      <c r="L432" s="783" t="s">
        <v>1017</v>
      </c>
      <c r="M432" s="783" t="s">
        <v>529</v>
      </c>
      <c r="N432" s="784">
        <v>1</v>
      </c>
      <c r="U432" s="783" t="s">
        <v>948</v>
      </c>
      <c r="V432" s="784">
        <v>1</v>
      </c>
      <c r="W432" s="784">
        <v>33</v>
      </c>
      <c r="Z432" s="185"/>
      <c r="AA432" s="185"/>
      <c r="AB432" s="653"/>
    </row>
    <row r="433" spans="1:28" ht="15">
      <c r="A433" s="783" t="s">
        <v>942</v>
      </c>
      <c r="B433" s="783" t="s">
        <v>267</v>
      </c>
      <c r="C433" s="783" t="s">
        <v>262</v>
      </c>
      <c r="D433" s="783" t="s">
        <v>288</v>
      </c>
      <c r="E433" s="784">
        <v>1810</v>
      </c>
      <c r="G433" s="783" t="s">
        <v>948</v>
      </c>
      <c r="H433" s="784">
        <v>2</v>
      </c>
      <c r="I433" s="784">
        <v>201</v>
      </c>
      <c r="K433" s="783" t="s">
        <v>302</v>
      </c>
      <c r="L433" s="783" t="s">
        <v>1017</v>
      </c>
      <c r="M433" s="783" t="s">
        <v>268</v>
      </c>
      <c r="N433" s="784">
        <v>3</v>
      </c>
      <c r="U433" s="783" t="s">
        <v>948</v>
      </c>
      <c r="V433" s="784">
        <v>2</v>
      </c>
      <c r="W433" s="784">
        <v>150</v>
      </c>
      <c r="Z433" s="185"/>
      <c r="AA433" s="185"/>
      <c r="AB433" s="653"/>
    </row>
    <row r="434" spans="1:28" ht="15">
      <c r="A434" s="783" t="s">
        <v>942</v>
      </c>
      <c r="B434" s="783" t="s">
        <v>267</v>
      </c>
      <c r="C434" s="783" t="s">
        <v>262</v>
      </c>
      <c r="D434" s="783" t="s">
        <v>289</v>
      </c>
      <c r="E434" s="784">
        <v>618</v>
      </c>
      <c r="G434" s="783" t="s">
        <v>948</v>
      </c>
      <c r="H434" s="784">
        <v>3</v>
      </c>
      <c r="I434" s="784">
        <v>152</v>
      </c>
      <c r="K434" s="783" t="s">
        <v>302</v>
      </c>
      <c r="L434" s="783" t="s">
        <v>1017</v>
      </c>
      <c r="M434" s="783" t="s">
        <v>538</v>
      </c>
      <c r="N434" s="784">
        <v>7</v>
      </c>
      <c r="U434" s="783" t="s">
        <v>948</v>
      </c>
      <c r="V434" s="784">
        <v>3</v>
      </c>
      <c r="W434" s="784">
        <v>82</v>
      </c>
      <c r="Z434" s="185"/>
      <c r="AA434" s="185"/>
      <c r="AB434" s="653"/>
    </row>
    <row r="435" spans="1:28" ht="15">
      <c r="A435" s="783" t="s">
        <v>942</v>
      </c>
      <c r="B435" s="783" t="s">
        <v>267</v>
      </c>
      <c r="C435" s="783" t="s">
        <v>263</v>
      </c>
      <c r="D435" s="783" t="s">
        <v>288</v>
      </c>
      <c r="E435" s="784">
        <v>2090</v>
      </c>
      <c r="G435" s="783" t="s">
        <v>948</v>
      </c>
      <c r="H435" s="784">
        <v>4</v>
      </c>
      <c r="I435" s="784">
        <v>481</v>
      </c>
      <c r="K435" s="783" t="s">
        <v>302</v>
      </c>
      <c r="L435" s="783" t="s">
        <v>1017</v>
      </c>
      <c r="M435" s="783" t="s">
        <v>302</v>
      </c>
      <c r="N435" s="784">
        <v>6</v>
      </c>
      <c r="U435" s="783" t="s">
        <v>948</v>
      </c>
      <c r="V435" s="784">
        <v>4</v>
      </c>
      <c r="W435" s="784">
        <v>414</v>
      </c>
      <c r="Z435" s="185"/>
      <c r="AA435" s="185"/>
      <c r="AB435" s="653"/>
    </row>
    <row r="436" spans="1:28" ht="15">
      <c r="A436" s="783" t="s">
        <v>942</v>
      </c>
      <c r="B436" s="783" t="s">
        <v>267</v>
      </c>
      <c r="C436" s="783" t="s">
        <v>263</v>
      </c>
      <c r="D436" s="783" t="s">
        <v>289</v>
      </c>
      <c r="E436" s="784">
        <v>533</v>
      </c>
      <c r="G436" s="783" t="s">
        <v>948</v>
      </c>
      <c r="H436" s="784">
        <v>5</v>
      </c>
      <c r="I436" s="784">
        <v>89</v>
      </c>
      <c r="K436" s="783" t="s">
        <v>302</v>
      </c>
      <c r="L436" s="783" t="s">
        <v>1017</v>
      </c>
      <c r="M436" s="783" t="s">
        <v>299</v>
      </c>
      <c r="N436" s="784">
        <v>5632</v>
      </c>
      <c r="U436" s="783" t="s">
        <v>948</v>
      </c>
      <c r="V436" s="784">
        <v>5</v>
      </c>
      <c r="W436" s="784">
        <v>87</v>
      </c>
      <c r="Z436" s="185"/>
      <c r="AA436" s="185"/>
      <c r="AB436" s="653"/>
    </row>
    <row r="437" spans="1:28" ht="15">
      <c r="A437" s="783" t="s">
        <v>942</v>
      </c>
      <c r="B437" s="783" t="s">
        <v>268</v>
      </c>
      <c r="C437" s="783" t="s">
        <v>262</v>
      </c>
      <c r="D437" s="783" t="s">
        <v>288</v>
      </c>
      <c r="E437" s="784">
        <v>154</v>
      </c>
      <c r="G437" s="783" t="s">
        <v>948</v>
      </c>
      <c r="H437" s="784">
        <v>6</v>
      </c>
      <c r="I437" s="784">
        <v>121</v>
      </c>
      <c r="K437" s="783" t="s">
        <v>302</v>
      </c>
      <c r="L437" s="783" t="s">
        <v>1017</v>
      </c>
      <c r="M437" s="783" t="s">
        <v>301</v>
      </c>
      <c r="N437" s="784">
        <v>33</v>
      </c>
      <c r="U437" s="783" t="s">
        <v>948</v>
      </c>
      <c r="V437" s="784">
        <v>6</v>
      </c>
      <c r="W437" s="784">
        <v>115</v>
      </c>
      <c r="Z437" s="185"/>
      <c r="AA437" s="185"/>
      <c r="AB437" s="653"/>
    </row>
    <row r="438" spans="1:28" ht="15">
      <c r="A438" s="783" t="s">
        <v>942</v>
      </c>
      <c r="B438" s="783" t="s">
        <v>268</v>
      </c>
      <c r="C438" s="783" t="s">
        <v>262</v>
      </c>
      <c r="D438" s="783" t="s">
        <v>289</v>
      </c>
      <c r="E438" s="784">
        <v>168</v>
      </c>
      <c r="G438" s="783" t="s">
        <v>948</v>
      </c>
      <c r="H438" s="784">
        <v>7</v>
      </c>
      <c r="I438" s="784">
        <v>115</v>
      </c>
      <c r="K438" s="783" t="s">
        <v>302</v>
      </c>
      <c r="L438" s="783" t="s">
        <v>1017</v>
      </c>
      <c r="M438" s="783" t="s">
        <v>269</v>
      </c>
      <c r="N438" s="784">
        <v>5</v>
      </c>
      <c r="U438" s="783" t="s">
        <v>948</v>
      </c>
      <c r="V438" s="784">
        <v>7</v>
      </c>
      <c r="W438" s="784">
        <v>86</v>
      </c>
      <c r="Z438" s="185"/>
      <c r="AA438" s="185"/>
      <c r="AB438" s="653"/>
    </row>
    <row r="439" spans="1:28" ht="15">
      <c r="A439" s="783" t="s">
        <v>942</v>
      </c>
      <c r="B439" s="783" t="s">
        <v>268</v>
      </c>
      <c r="C439" s="783" t="s">
        <v>263</v>
      </c>
      <c r="D439" s="783" t="s">
        <v>288</v>
      </c>
      <c r="E439" s="784">
        <v>220</v>
      </c>
      <c r="G439" s="783" t="s">
        <v>948</v>
      </c>
      <c r="H439" s="784">
        <v>8</v>
      </c>
      <c r="I439" s="784">
        <v>94</v>
      </c>
      <c r="K439" s="783" t="s">
        <v>302</v>
      </c>
      <c r="L439" s="783" t="s">
        <v>1017</v>
      </c>
      <c r="M439" s="783" t="s">
        <v>270</v>
      </c>
      <c r="N439" s="784">
        <v>828</v>
      </c>
      <c r="U439" s="783" t="s">
        <v>948</v>
      </c>
      <c r="V439" s="784">
        <v>8</v>
      </c>
      <c r="W439" s="784">
        <v>54</v>
      </c>
      <c r="Z439" s="185"/>
      <c r="AA439" s="185"/>
      <c r="AB439" s="653"/>
    </row>
    <row r="440" spans="1:28" ht="15">
      <c r="A440" s="783" t="s">
        <v>942</v>
      </c>
      <c r="B440" s="783" t="s">
        <v>268</v>
      </c>
      <c r="C440" s="783" t="s">
        <v>263</v>
      </c>
      <c r="D440" s="783" t="s">
        <v>289</v>
      </c>
      <c r="E440" s="784">
        <v>138</v>
      </c>
      <c r="G440" s="783" t="s">
        <v>948</v>
      </c>
      <c r="H440" s="784">
        <v>9</v>
      </c>
      <c r="I440" s="784">
        <v>70</v>
      </c>
      <c r="K440" s="783" t="s">
        <v>302</v>
      </c>
      <c r="L440" s="783" t="s">
        <v>1019</v>
      </c>
      <c r="M440" s="783" t="s">
        <v>299</v>
      </c>
      <c r="N440" s="784">
        <v>7</v>
      </c>
      <c r="U440" s="783" t="s">
        <v>948</v>
      </c>
      <c r="V440" s="784">
        <v>9</v>
      </c>
      <c r="W440" s="784">
        <v>38</v>
      </c>
      <c r="Z440" s="185"/>
      <c r="AA440" s="185"/>
      <c r="AB440" s="653"/>
    </row>
    <row r="441" spans="1:28" ht="15">
      <c r="A441" s="783" t="s">
        <v>942</v>
      </c>
      <c r="B441" s="783" t="s">
        <v>290</v>
      </c>
      <c r="C441" s="783" t="s">
        <v>263</v>
      </c>
      <c r="D441" s="783" t="s">
        <v>288</v>
      </c>
      <c r="E441" s="784">
        <v>1</v>
      </c>
      <c r="G441" s="783" t="s">
        <v>948</v>
      </c>
      <c r="H441" s="784">
        <v>10</v>
      </c>
      <c r="I441" s="784">
        <v>69</v>
      </c>
      <c r="K441" s="783" t="s">
        <v>302</v>
      </c>
      <c r="L441" s="783" t="s">
        <v>1019</v>
      </c>
      <c r="M441" s="783" t="s">
        <v>267</v>
      </c>
      <c r="N441" s="784">
        <v>16</v>
      </c>
      <c r="U441" s="783" t="s">
        <v>948</v>
      </c>
      <c r="V441" s="784">
        <v>10</v>
      </c>
      <c r="W441" s="784">
        <v>30</v>
      </c>
      <c r="Z441" s="185"/>
      <c r="AA441" s="185"/>
      <c r="AB441" s="653"/>
    </row>
    <row r="442" spans="1:28" ht="15">
      <c r="A442" s="783" t="s">
        <v>942</v>
      </c>
      <c r="B442" s="783" t="s">
        <v>291</v>
      </c>
      <c r="C442" s="783" t="s">
        <v>262</v>
      </c>
      <c r="D442" s="783" t="s">
        <v>288</v>
      </c>
      <c r="E442" s="784">
        <v>158</v>
      </c>
      <c r="G442" s="783" t="s">
        <v>948</v>
      </c>
      <c r="H442" s="784">
        <v>11</v>
      </c>
      <c r="I442" s="784">
        <v>44</v>
      </c>
      <c r="K442" s="783" t="s">
        <v>302</v>
      </c>
      <c r="L442" s="783" t="s">
        <v>1019</v>
      </c>
      <c r="M442" s="783" t="s">
        <v>531</v>
      </c>
      <c r="N442" s="784">
        <v>2</v>
      </c>
      <c r="U442" s="783" t="s">
        <v>948</v>
      </c>
      <c r="V442" s="784">
        <v>11</v>
      </c>
      <c r="W442" s="784">
        <v>29</v>
      </c>
      <c r="Z442" s="185"/>
      <c r="AA442" s="185"/>
      <c r="AB442" s="653"/>
    </row>
    <row r="443" spans="1:28" ht="15">
      <c r="A443" s="783" t="s">
        <v>942</v>
      </c>
      <c r="B443" s="783" t="s">
        <v>291</v>
      </c>
      <c r="C443" s="783" t="s">
        <v>262</v>
      </c>
      <c r="D443" s="783" t="s">
        <v>289</v>
      </c>
      <c r="E443" s="784">
        <v>65</v>
      </c>
      <c r="G443" s="783" t="s">
        <v>948</v>
      </c>
      <c r="H443" s="784">
        <v>12</v>
      </c>
      <c r="I443" s="784">
        <v>71</v>
      </c>
      <c r="K443" s="783" t="s">
        <v>302</v>
      </c>
      <c r="L443" s="783" t="s">
        <v>1019</v>
      </c>
      <c r="M443" s="783" t="s">
        <v>527</v>
      </c>
      <c r="N443" s="784">
        <v>2615</v>
      </c>
      <c r="U443" s="783" t="s">
        <v>948</v>
      </c>
      <c r="V443" s="784">
        <v>12</v>
      </c>
      <c r="W443" s="784">
        <v>37</v>
      </c>
      <c r="Z443" s="481"/>
      <c r="AA443" s="482"/>
      <c r="AB443" s="481"/>
    </row>
    <row r="444" spans="1:28" ht="15">
      <c r="A444" s="783" t="s">
        <v>942</v>
      </c>
      <c r="B444" s="783" t="s">
        <v>291</v>
      </c>
      <c r="C444" s="783" t="s">
        <v>263</v>
      </c>
      <c r="D444" s="783" t="s">
        <v>288</v>
      </c>
      <c r="E444" s="784">
        <v>160</v>
      </c>
      <c r="G444" s="783" t="s">
        <v>949</v>
      </c>
      <c r="H444" s="784">
        <v>0</v>
      </c>
      <c r="I444" s="784">
        <v>1115</v>
      </c>
      <c r="K444" s="783" t="s">
        <v>302</v>
      </c>
      <c r="L444" s="783" t="s">
        <v>1019</v>
      </c>
      <c r="M444" s="783" t="s">
        <v>532</v>
      </c>
      <c r="N444" s="784">
        <v>1</v>
      </c>
      <c r="U444" s="783" t="s">
        <v>949</v>
      </c>
      <c r="V444" s="784">
        <v>0</v>
      </c>
      <c r="W444" s="784">
        <v>321</v>
      </c>
      <c r="Z444" s="481"/>
      <c r="AA444" s="482"/>
      <c r="AB444" s="481"/>
    </row>
    <row r="445" spans="1:28" ht="15">
      <c r="A445" s="783" t="s">
        <v>942</v>
      </c>
      <c r="B445" s="783" t="s">
        <v>291</v>
      </c>
      <c r="C445" s="783" t="s">
        <v>263</v>
      </c>
      <c r="D445" s="783" t="s">
        <v>289</v>
      </c>
      <c r="E445" s="784">
        <v>62</v>
      </c>
      <c r="G445" s="783" t="s">
        <v>949</v>
      </c>
      <c r="H445" s="784">
        <v>1</v>
      </c>
      <c r="I445" s="784">
        <v>5025</v>
      </c>
      <c r="K445" s="783" t="s">
        <v>302</v>
      </c>
      <c r="L445" s="783" t="s">
        <v>1019</v>
      </c>
      <c r="M445" s="783" t="s">
        <v>528</v>
      </c>
      <c r="N445" s="784">
        <v>673</v>
      </c>
      <c r="U445" s="783" t="s">
        <v>949</v>
      </c>
      <c r="V445" s="784">
        <v>1</v>
      </c>
      <c r="W445" s="784">
        <v>1580</v>
      </c>
      <c r="Z445" s="481"/>
      <c r="AA445" s="482"/>
      <c r="AB445" s="481"/>
    </row>
    <row r="446" spans="1:28" ht="15">
      <c r="A446" s="783" t="s">
        <v>943</v>
      </c>
      <c r="B446" s="783" t="s">
        <v>267</v>
      </c>
      <c r="C446" s="783" t="s">
        <v>262</v>
      </c>
      <c r="D446" s="783" t="s">
        <v>288</v>
      </c>
      <c r="E446" s="784">
        <v>3679</v>
      </c>
      <c r="G446" s="783" t="s">
        <v>949</v>
      </c>
      <c r="H446" s="784">
        <v>2</v>
      </c>
      <c r="I446" s="784">
        <v>15335</v>
      </c>
      <c r="K446" s="783" t="s">
        <v>302</v>
      </c>
      <c r="L446" s="783" t="s">
        <v>1019</v>
      </c>
      <c r="M446" s="783" t="s">
        <v>529</v>
      </c>
      <c r="N446" s="784">
        <v>9</v>
      </c>
      <c r="U446" s="783" t="s">
        <v>949</v>
      </c>
      <c r="V446" s="784">
        <v>2</v>
      </c>
      <c r="W446" s="784">
        <v>4573</v>
      </c>
      <c r="Z446" s="481"/>
      <c r="AA446" s="482"/>
      <c r="AB446" s="481"/>
    </row>
    <row r="447" spans="1:28" ht="15">
      <c r="A447" s="783" t="s">
        <v>943</v>
      </c>
      <c r="B447" s="783" t="s">
        <v>267</v>
      </c>
      <c r="C447" s="783" t="s">
        <v>262</v>
      </c>
      <c r="D447" s="783" t="s">
        <v>289</v>
      </c>
      <c r="E447" s="784">
        <v>1582</v>
      </c>
      <c r="G447" s="783" t="s">
        <v>949</v>
      </c>
      <c r="H447" s="784">
        <v>3</v>
      </c>
      <c r="I447" s="784">
        <v>6426</v>
      </c>
      <c r="K447" s="783" t="s">
        <v>302</v>
      </c>
      <c r="L447" s="783" t="s">
        <v>1019</v>
      </c>
      <c r="M447" s="783" t="s">
        <v>268</v>
      </c>
      <c r="N447" s="784">
        <v>10</v>
      </c>
      <c r="U447" s="783" t="s">
        <v>949</v>
      </c>
      <c r="V447" s="784">
        <v>3</v>
      </c>
      <c r="W447" s="784">
        <v>1739</v>
      </c>
      <c r="Z447" s="481"/>
      <c r="AA447" s="482"/>
      <c r="AB447" s="481"/>
    </row>
    <row r="448" spans="1:28" ht="15">
      <c r="A448" s="783" t="s">
        <v>943</v>
      </c>
      <c r="B448" s="783" t="s">
        <v>267</v>
      </c>
      <c r="C448" s="783" t="s">
        <v>263</v>
      </c>
      <c r="D448" s="783" t="s">
        <v>288</v>
      </c>
      <c r="E448" s="784">
        <v>3863</v>
      </c>
      <c r="G448" s="783" t="s">
        <v>949</v>
      </c>
      <c r="H448" s="784">
        <v>4</v>
      </c>
      <c r="I448" s="784">
        <v>25680</v>
      </c>
      <c r="K448" s="783" t="s">
        <v>302</v>
      </c>
      <c r="L448" s="783" t="s">
        <v>1019</v>
      </c>
      <c r="M448" s="783" t="s">
        <v>538</v>
      </c>
      <c r="N448" s="784">
        <v>4</v>
      </c>
      <c r="U448" s="783" t="s">
        <v>949</v>
      </c>
      <c r="V448" s="784">
        <v>4</v>
      </c>
      <c r="W448" s="784">
        <v>12195</v>
      </c>
      <c r="Z448" s="481"/>
      <c r="AA448" s="482"/>
      <c r="AB448" s="481"/>
    </row>
    <row r="449" spans="1:28" ht="15">
      <c r="A449" s="783" t="s">
        <v>943</v>
      </c>
      <c r="B449" s="783" t="s">
        <v>267</v>
      </c>
      <c r="C449" s="783" t="s">
        <v>263</v>
      </c>
      <c r="D449" s="783" t="s">
        <v>289</v>
      </c>
      <c r="E449" s="784">
        <v>1558</v>
      </c>
      <c r="G449" s="783" t="s">
        <v>949</v>
      </c>
      <c r="H449" s="784">
        <v>5</v>
      </c>
      <c r="I449" s="784">
        <v>3875</v>
      </c>
      <c r="K449" s="783" t="s">
        <v>302</v>
      </c>
      <c r="L449" s="783" t="s">
        <v>1019</v>
      </c>
      <c r="M449" s="783" t="s">
        <v>290</v>
      </c>
      <c r="N449" s="784">
        <v>1</v>
      </c>
      <c r="U449" s="783" t="s">
        <v>949</v>
      </c>
      <c r="V449" s="784">
        <v>5</v>
      </c>
      <c r="W449" s="784">
        <v>1581</v>
      </c>
      <c r="Z449" s="481"/>
      <c r="AA449" s="482"/>
      <c r="AB449" s="481"/>
    </row>
    <row r="450" spans="1:28" ht="15">
      <c r="A450" s="783" t="s">
        <v>943</v>
      </c>
      <c r="B450" s="783" t="s">
        <v>268</v>
      </c>
      <c r="C450" s="783" t="s">
        <v>262</v>
      </c>
      <c r="D450" s="783" t="s">
        <v>288</v>
      </c>
      <c r="E450" s="784">
        <v>171</v>
      </c>
      <c r="G450" s="783" t="s">
        <v>949</v>
      </c>
      <c r="H450" s="784">
        <v>6</v>
      </c>
      <c r="I450" s="784">
        <v>3723</v>
      </c>
      <c r="K450" s="783" t="s">
        <v>302</v>
      </c>
      <c r="L450" s="783" t="s">
        <v>1019</v>
      </c>
      <c r="M450" s="783" t="s">
        <v>302</v>
      </c>
      <c r="N450" s="784">
        <v>14</v>
      </c>
      <c r="U450" s="783" t="s">
        <v>949</v>
      </c>
      <c r="V450" s="784">
        <v>6</v>
      </c>
      <c r="W450" s="784">
        <v>1374</v>
      </c>
      <c r="Z450" s="481"/>
      <c r="AA450" s="482"/>
      <c r="AB450" s="481"/>
    </row>
    <row r="451" spans="1:28" ht="15">
      <c r="A451" s="783" t="s">
        <v>943</v>
      </c>
      <c r="B451" s="783" t="s">
        <v>268</v>
      </c>
      <c r="C451" s="783" t="s">
        <v>262</v>
      </c>
      <c r="D451" s="783" t="s">
        <v>289</v>
      </c>
      <c r="E451" s="784">
        <v>250</v>
      </c>
      <c r="G451" s="783" t="s">
        <v>949</v>
      </c>
      <c r="H451" s="784">
        <v>7</v>
      </c>
      <c r="I451" s="784">
        <v>3314</v>
      </c>
      <c r="K451" s="783" t="s">
        <v>302</v>
      </c>
      <c r="L451" s="783" t="s">
        <v>1019</v>
      </c>
      <c r="M451" s="783" t="s">
        <v>299</v>
      </c>
      <c r="N451" s="784">
        <v>18924</v>
      </c>
      <c r="U451" s="783" t="s">
        <v>949</v>
      </c>
      <c r="V451" s="784">
        <v>7</v>
      </c>
      <c r="W451" s="784">
        <v>1071</v>
      </c>
      <c r="Z451" s="481"/>
      <c r="AA451" s="482"/>
      <c r="AB451" s="481"/>
    </row>
    <row r="452" spans="1:28" ht="15">
      <c r="A452" s="783" t="s">
        <v>943</v>
      </c>
      <c r="B452" s="783" t="s">
        <v>268</v>
      </c>
      <c r="C452" s="783" t="s">
        <v>263</v>
      </c>
      <c r="D452" s="783" t="s">
        <v>288</v>
      </c>
      <c r="E452" s="784">
        <v>233</v>
      </c>
      <c r="G452" s="783" t="s">
        <v>949</v>
      </c>
      <c r="H452" s="784">
        <v>8</v>
      </c>
      <c r="I452" s="784">
        <v>2564</v>
      </c>
      <c r="K452" s="783" t="s">
        <v>302</v>
      </c>
      <c r="L452" s="783" t="s">
        <v>1019</v>
      </c>
      <c r="M452" s="783" t="s">
        <v>300</v>
      </c>
      <c r="N452" s="784">
        <v>3</v>
      </c>
      <c r="U452" s="783" t="s">
        <v>949</v>
      </c>
      <c r="V452" s="784">
        <v>8</v>
      </c>
      <c r="W452" s="784">
        <v>701</v>
      </c>
      <c r="Z452" s="481"/>
      <c r="AA452" s="482"/>
      <c r="AB452" s="481"/>
    </row>
    <row r="453" spans="1:28" ht="15">
      <c r="A453" s="783" t="s">
        <v>943</v>
      </c>
      <c r="B453" s="783" t="s">
        <v>268</v>
      </c>
      <c r="C453" s="783" t="s">
        <v>263</v>
      </c>
      <c r="D453" s="783" t="s">
        <v>289</v>
      </c>
      <c r="E453" s="784">
        <v>249</v>
      </c>
      <c r="G453" s="783" t="s">
        <v>949</v>
      </c>
      <c r="H453" s="784">
        <v>9</v>
      </c>
      <c r="I453" s="784">
        <v>1980</v>
      </c>
      <c r="K453" s="783" t="s">
        <v>302</v>
      </c>
      <c r="L453" s="783" t="s">
        <v>1019</v>
      </c>
      <c r="M453" s="783" t="s">
        <v>301</v>
      </c>
      <c r="N453" s="784">
        <v>127</v>
      </c>
      <c r="U453" s="783" t="s">
        <v>949</v>
      </c>
      <c r="V453" s="784">
        <v>9</v>
      </c>
      <c r="W453" s="784">
        <v>473</v>
      </c>
      <c r="Z453" s="481"/>
      <c r="AA453" s="482"/>
      <c r="AB453" s="481"/>
    </row>
    <row r="454" spans="1:28" ht="15">
      <c r="A454" s="783" t="s">
        <v>943</v>
      </c>
      <c r="B454" s="783" t="s">
        <v>290</v>
      </c>
      <c r="C454" s="783" t="s">
        <v>263</v>
      </c>
      <c r="D454" s="783" t="s">
        <v>288</v>
      </c>
      <c r="E454" s="784">
        <v>1</v>
      </c>
      <c r="G454" s="783" t="s">
        <v>949</v>
      </c>
      <c r="H454" s="784">
        <v>10</v>
      </c>
      <c r="I454" s="784">
        <v>1274</v>
      </c>
      <c r="K454" s="783" t="s">
        <v>302</v>
      </c>
      <c r="L454" s="783" t="s">
        <v>1019</v>
      </c>
      <c r="M454" s="783" t="s">
        <v>269</v>
      </c>
      <c r="N454" s="784">
        <v>26</v>
      </c>
      <c r="U454" s="783" t="s">
        <v>949</v>
      </c>
      <c r="V454" s="784">
        <v>10</v>
      </c>
      <c r="W454" s="784">
        <v>258</v>
      </c>
      <c r="Z454" s="481"/>
      <c r="AA454" s="482"/>
      <c r="AB454" s="481"/>
    </row>
    <row r="455" spans="1:28" ht="15">
      <c r="A455" s="783" t="s">
        <v>943</v>
      </c>
      <c r="B455" s="783" t="s">
        <v>291</v>
      </c>
      <c r="C455" s="783" t="s">
        <v>262</v>
      </c>
      <c r="D455" s="783" t="s">
        <v>288</v>
      </c>
      <c r="E455" s="784">
        <v>39</v>
      </c>
      <c r="G455" s="783" t="s">
        <v>949</v>
      </c>
      <c r="H455" s="784">
        <v>11</v>
      </c>
      <c r="I455" s="784">
        <v>1088</v>
      </c>
      <c r="K455" s="783" t="s">
        <v>302</v>
      </c>
      <c r="L455" s="783" t="s">
        <v>1019</v>
      </c>
      <c r="M455" s="783" t="s">
        <v>270</v>
      </c>
      <c r="N455" s="784">
        <v>1126</v>
      </c>
      <c r="U455" s="783" t="s">
        <v>949</v>
      </c>
      <c r="V455" s="784">
        <v>11</v>
      </c>
      <c r="W455" s="784">
        <v>179</v>
      </c>
      <c r="Z455" s="481"/>
      <c r="AA455" s="482"/>
      <c r="AB455" s="481"/>
    </row>
    <row r="456" spans="1:28" ht="15">
      <c r="A456" s="783" t="s">
        <v>943</v>
      </c>
      <c r="B456" s="783" t="s">
        <v>291</v>
      </c>
      <c r="C456" s="783" t="s">
        <v>262</v>
      </c>
      <c r="D456" s="783" t="s">
        <v>289</v>
      </c>
      <c r="E456" s="784">
        <v>58</v>
      </c>
      <c r="G456" s="783" t="s">
        <v>949</v>
      </c>
      <c r="H456" s="784">
        <v>12</v>
      </c>
      <c r="I456" s="784">
        <v>1343</v>
      </c>
      <c r="K456" s="783" t="s">
        <v>302</v>
      </c>
      <c r="L456" s="783" t="s">
        <v>1032</v>
      </c>
      <c r="M456" s="783" t="s">
        <v>267</v>
      </c>
      <c r="N456" s="784">
        <v>7</v>
      </c>
      <c r="U456" s="783" t="s">
        <v>949</v>
      </c>
      <c r="V456" s="784">
        <v>12</v>
      </c>
      <c r="W456" s="784">
        <v>178</v>
      </c>
      <c r="Z456" s="481"/>
      <c r="AA456" s="482"/>
      <c r="AB456" s="481"/>
    </row>
    <row r="457" spans="1:28" ht="15">
      <c r="A457" s="783" t="s">
        <v>943</v>
      </c>
      <c r="B457" s="783" t="s">
        <v>291</v>
      </c>
      <c r="C457" s="783" t="s">
        <v>263</v>
      </c>
      <c r="D457" s="783" t="s">
        <v>288</v>
      </c>
      <c r="E457" s="784">
        <v>33</v>
      </c>
      <c r="G457" s="783" t="s">
        <v>950</v>
      </c>
      <c r="H457" s="784">
        <v>0</v>
      </c>
      <c r="I457" s="784">
        <v>480</v>
      </c>
      <c r="K457" s="783" t="s">
        <v>302</v>
      </c>
      <c r="L457" s="783" t="s">
        <v>1032</v>
      </c>
      <c r="M457" s="783" t="s">
        <v>531</v>
      </c>
      <c r="N457" s="784">
        <v>2</v>
      </c>
      <c r="U457" s="783" t="s">
        <v>950</v>
      </c>
      <c r="V457" s="784">
        <v>0</v>
      </c>
      <c r="W457" s="784">
        <v>401</v>
      </c>
      <c r="Z457" s="481"/>
      <c r="AA457" s="482"/>
      <c r="AB457" s="481"/>
    </row>
    <row r="458" spans="1:28" ht="15">
      <c r="A458" s="783" t="s">
        <v>943</v>
      </c>
      <c r="B458" s="783" t="s">
        <v>291</v>
      </c>
      <c r="C458" s="783" t="s">
        <v>263</v>
      </c>
      <c r="D458" s="783" t="s">
        <v>289</v>
      </c>
      <c r="E458" s="784">
        <v>74</v>
      </c>
      <c r="G458" s="783" t="s">
        <v>950</v>
      </c>
      <c r="H458" s="784">
        <v>1</v>
      </c>
      <c r="I458" s="784">
        <v>2486</v>
      </c>
      <c r="K458" s="783" t="s">
        <v>302</v>
      </c>
      <c r="L458" s="783" t="s">
        <v>1032</v>
      </c>
      <c r="M458" s="783" t="s">
        <v>527</v>
      </c>
      <c r="N458" s="784">
        <v>416</v>
      </c>
      <c r="U458" s="783" t="s">
        <v>950</v>
      </c>
      <c r="V458" s="784">
        <v>1</v>
      </c>
      <c r="W458" s="784">
        <v>1674</v>
      </c>
      <c r="Z458" s="481"/>
      <c r="AA458" s="482"/>
      <c r="AB458" s="481"/>
    </row>
    <row r="459" spans="1:28" ht="15">
      <c r="A459" s="783" t="s">
        <v>944</v>
      </c>
      <c r="B459" s="783" t="s">
        <v>267</v>
      </c>
      <c r="C459" s="783" t="s">
        <v>262</v>
      </c>
      <c r="D459" s="783" t="s">
        <v>288</v>
      </c>
      <c r="E459" s="784">
        <v>502</v>
      </c>
      <c r="G459" s="783" t="s">
        <v>950</v>
      </c>
      <c r="H459" s="784">
        <v>2</v>
      </c>
      <c r="I459" s="784">
        <v>7869</v>
      </c>
      <c r="K459" s="783" t="s">
        <v>302</v>
      </c>
      <c r="L459" s="783" t="s">
        <v>1032</v>
      </c>
      <c r="M459" s="783" t="s">
        <v>532</v>
      </c>
      <c r="N459" s="784">
        <v>6</v>
      </c>
      <c r="U459" s="783" t="s">
        <v>950</v>
      </c>
      <c r="V459" s="784">
        <v>2</v>
      </c>
      <c r="W459" s="784">
        <v>5870</v>
      </c>
      <c r="Z459" s="481"/>
      <c r="AA459" s="482"/>
      <c r="AB459" s="481"/>
    </row>
    <row r="460" spans="1:28" ht="15">
      <c r="A460" s="783" t="s">
        <v>944</v>
      </c>
      <c r="B460" s="783" t="s">
        <v>267</v>
      </c>
      <c r="C460" s="783" t="s">
        <v>262</v>
      </c>
      <c r="D460" s="783" t="s">
        <v>289</v>
      </c>
      <c r="E460" s="784">
        <v>665</v>
      </c>
      <c r="G460" s="783" t="s">
        <v>950</v>
      </c>
      <c r="H460" s="784">
        <v>3</v>
      </c>
      <c r="I460" s="784">
        <v>3445</v>
      </c>
      <c r="K460" s="783" t="s">
        <v>302</v>
      </c>
      <c r="L460" s="783" t="s">
        <v>1032</v>
      </c>
      <c r="M460" s="783" t="s">
        <v>528</v>
      </c>
      <c r="N460" s="784">
        <v>9</v>
      </c>
      <c r="U460" s="783" t="s">
        <v>950</v>
      </c>
      <c r="V460" s="784">
        <v>3</v>
      </c>
      <c r="W460" s="784">
        <v>2559</v>
      </c>
      <c r="Z460" s="481"/>
      <c r="AA460" s="482"/>
      <c r="AB460" s="481"/>
    </row>
    <row r="461" spans="1:28" ht="15">
      <c r="A461" s="783" t="s">
        <v>944</v>
      </c>
      <c r="B461" s="783" t="s">
        <v>267</v>
      </c>
      <c r="C461" s="783" t="s">
        <v>263</v>
      </c>
      <c r="D461" s="783" t="s">
        <v>288</v>
      </c>
      <c r="E461" s="784">
        <v>505</v>
      </c>
      <c r="G461" s="783" t="s">
        <v>950</v>
      </c>
      <c r="H461" s="784">
        <v>4</v>
      </c>
      <c r="I461" s="784">
        <v>12685</v>
      </c>
      <c r="K461" s="783" t="s">
        <v>302</v>
      </c>
      <c r="L461" s="783" t="s">
        <v>1032</v>
      </c>
      <c r="M461" s="783" t="s">
        <v>529</v>
      </c>
      <c r="N461" s="784">
        <v>31</v>
      </c>
      <c r="U461" s="783" t="s">
        <v>950</v>
      </c>
      <c r="V461" s="784">
        <v>4</v>
      </c>
      <c r="W461" s="784">
        <v>12251</v>
      </c>
      <c r="Z461" s="481"/>
      <c r="AA461" s="482"/>
      <c r="AB461" s="481"/>
    </row>
    <row r="462" spans="1:28" ht="15">
      <c r="A462" s="783" t="s">
        <v>944</v>
      </c>
      <c r="B462" s="783" t="s">
        <v>267</v>
      </c>
      <c r="C462" s="783" t="s">
        <v>263</v>
      </c>
      <c r="D462" s="783" t="s">
        <v>289</v>
      </c>
      <c r="E462" s="784">
        <v>587</v>
      </c>
      <c r="G462" s="783" t="s">
        <v>950</v>
      </c>
      <c r="H462" s="784">
        <v>5</v>
      </c>
      <c r="I462" s="784">
        <v>1621</v>
      </c>
      <c r="K462" s="783" t="s">
        <v>302</v>
      </c>
      <c r="L462" s="783" t="s">
        <v>1032</v>
      </c>
      <c r="M462" s="783" t="s">
        <v>268</v>
      </c>
      <c r="N462" s="784">
        <v>4</v>
      </c>
      <c r="U462" s="783" t="s">
        <v>950</v>
      </c>
      <c r="V462" s="784">
        <v>5</v>
      </c>
      <c r="W462" s="784">
        <v>1707</v>
      </c>
      <c r="Z462" s="481"/>
      <c r="AA462" s="482"/>
      <c r="AB462" s="481"/>
    </row>
    <row r="463" spans="1:28" ht="15">
      <c r="A463" s="783" t="s">
        <v>944</v>
      </c>
      <c r="B463" s="783" t="s">
        <v>268</v>
      </c>
      <c r="C463" s="783" t="s">
        <v>262</v>
      </c>
      <c r="D463" s="783" t="s">
        <v>288</v>
      </c>
      <c r="E463" s="784">
        <v>124</v>
      </c>
      <c r="G463" s="783" t="s">
        <v>950</v>
      </c>
      <c r="H463" s="784">
        <v>6</v>
      </c>
      <c r="I463" s="784">
        <v>1502</v>
      </c>
      <c r="K463" s="783" t="s">
        <v>302</v>
      </c>
      <c r="L463" s="783" t="s">
        <v>1032</v>
      </c>
      <c r="M463" s="783" t="s">
        <v>538</v>
      </c>
      <c r="N463" s="784">
        <v>4</v>
      </c>
      <c r="U463" s="783" t="s">
        <v>950</v>
      </c>
      <c r="V463" s="784">
        <v>6</v>
      </c>
      <c r="W463" s="784">
        <v>1463</v>
      </c>
      <c r="Z463" s="481"/>
      <c r="AA463" s="482"/>
      <c r="AB463" s="481"/>
    </row>
    <row r="464" spans="1:28" ht="15">
      <c r="A464" s="783" t="s">
        <v>944</v>
      </c>
      <c r="B464" s="783" t="s">
        <v>268</v>
      </c>
      <c r="C464" s="783" t="s">
        <v>262</v>
      </c>
      <c r="D464" s="783" t="s">
        <v>289</v>
      </c>
      <c r="E464" s="784">
        <v>131</v>
      </c>
      <c r="G464" s="783" t="s">
        <v>950</v>
      </c>
      <c r="H464" s="784">
        <v>7</v>
      </c>
      <c r="I464" s="784">
        <v>1356</v>
      </c>
      <c r="K464" s="783" t="s">
        <v>302</v>
      </c>
      <c r="L464" s="783" t="s">
        <v>1032</v>
      </c>
      <c r="M464" s="783" t="s">
        <v>290</v>
      </c>
      <c r="N464" s="784">
        <v>2</v>
      </c>
      <c r="U464" s="783" t="s">
        <v>950</v>
      </c>
      <c r="V464" s="784">
        <v>7</v>
      </c>
      <c r="W464" s="784">
        <v>1039</v>
      </c>
      <c r="Z464" s="481"/>
      <c r="AA464" s="482"/>
      <c r="AB464" s="481"/>
    </row>
    <row r="465" spans="1:28" ht="15">
      <c r="A465" s="783" t="s">
        <v>944</v>
      </c>
      <c r="B465" s="783" t="s">
        <v>268</v>
      </c>
      <c r="C465" s="783" t="s">
        <v>263</v>
      </c>
      <c r="D465" s="783" t="s">
        <v>288</v>
      </c>
      <c r="E465" s="784">
        <v>159</v>
      </c>
      <c r="G465" s="783" t="s">
        <v>950</v>
      </c>
      <c r="H465" s="784">
        <v>8</v>
      </c>
      <c r="I465" s="784">
        <v>1096</v>
      </c>
      <c r="K465" s="783" t="s">
        <v>302</v>
      </c>
      <c r="L465" s="783" t="s">
        <v>1032</v>
      </c>
      <c r="M465" s="783" t="s">
        <v>299</v>
      </c>
      <c r="N465" s="784">
        <v>8991</v>
      </c>
      <c r="U465" s="783" t="s">
        <v>950</v>
      </c>
      <c r="V465" s="784">
        <v>8</v>
      </c>
      <c r="W465" s="784">
        <v>655</v>
      </c>
      <c r="Z465" s="481"/>
      <c r="AA465" s="482"/>
      <c r="AB465" s="481"/>
    </row>
    <row r="466" spans="1:28" ht="15">
      <c r="A466" s="783" t="s">
        <v>944</v>
      </c>
      <c r="B466" s="783" t="s">
        <v>268</v>
      </c>
      <c r="C466" s="783" t="s">
        <v>263</v>
      </c>
      <c r="D466" s="783" t="s">
        <v>289</v>
      </c>
      <c r="E466" s="784">
        <v>126</v>
      </c>
      <c r="G466" s="783" t="s">
        <v>950</v>
      </c>
      <c r="H466" s="784">
        <v>9</v>
      </c>
      <c r="I466" s="784">
        <v>894</v>
      </c>
      <c r="K466" s="783" t="s">
        <v>302</v>
      </c>
      <c r="L466" s="783" t="s">
        <v>1032</v>
      </c>
      <c r="M466" s="783" t="s">
        <v>301</v>
      </c>
      <c r="N466" s="784">
        <v>193</v>
      </c>
      <c r="U466" s="783" t="s">
        <v>950</v>
      </c>
      <c r="V466" s="784">
        <v>9</v>
      </c>
      <c r="W466" s="784">
        <v>411</v>
      </c>
      <c r="Z466" s="481"/>
      <c r="AA466" s="482"/>
      <c r="AB466" s="481"/>
    </row>
    <row r="467" spans="1:28" ht="15">
      <c r="A467" s="783" t="s">
        <v>944</v>
      </c>
      <c r="B467" s="783" t="s">
        <v>290</v>
      </c>
      <c r="C467" s="783" t="s">
        <v>262</v>
      </c>
      <c r="D467" s="783" t="s">
        <v>289</v>
      </c>
      <c r="E467" s="784">
        <v>1</v>
      </c>
      <c r="G467" s="783" t="s">
        <v>950</v>
      </c>
      <c r="H467" s="784">
        <v>10</v>
      </c>
      <c r="I467" s="784">
        <v>673</v>
      </c>
      <c r="K467" s="783" t="s">
        <v>302</v>
      </c>
      <c r="L467" s="783" t="s">
        <v>1032</v>
      </c>
      <c r="M467" s="783" t="s">
        <v>269</v>
      </c>
      <c r="N467" s="784">
        <v>5</v>
      </c>
      <c r="U467" s="783" t="s">
        <v>950</v>
      </c>
      <c r="V467" s="784">
        <v>10</v>
      </c>
      <c r="W467" s="784">
        <v>224</v>
      </c>
      <c r="Z467" s="481"/>
      <c r="AA467" s="482"/>
      <c r="AB467" s="481"/>
    </row>
    <row r="468" spans="1:28" ht="15">
      <c r="A468" s="783" t="s">
        <v>944</v>
      </c>
      <c r="B468" s="783" t="s">
        <v>291</v>
      </c>
      <c r="C468" s="783" t="s">
        <v>262</v>
      </c>
      <c r="D468" s="783" t="s">
        <v>288</v>
      </c>
      <c r="E468" s="784">
        <v>58</v>
      </c>
      <c r="G468" s="783" t="s">
        <v>950</v>
      </c>
      <c r="H468" s="784">
        <v>11</v>
      </c>
      <c r="I468" s="784">
        <v>576</v>
      </c>
      <c r="K468" s="783" t="s">
        <v>302</v>
      </c>
      <c r="L468" s="783" t="s">
        <v>1032</v>
      </c>
      <c r="M468" s="783" t="s">
        <v>270</v>
      </c>
      <c r="N468" s="784">
        <v>578</v>
      </c>
      <c r="U468" s="783" t="s">
        <v>950</v>
      </c>
      <c r="V468" s="784">
        <v>11</v>
      </c>
      <c r="W468" s="784">
        <v>140</v>
      </c>
      <c r="Z468" s="481"/>
      <c r="AA468" s="482"/>
      <c r="AB468" s="481"/>
    </row>
    <row r="469" spans="1:28" ht="15">
      <c r="A469" s="783" t="s">
        <v>944</v>
      </c>
      <c r="B469" s="783" t="s">
        <v>291</v>
      </c>
      <c r="C469" s="783" t="s">
        <v>262</v>
      </c>
      <c r="D469" s="783" t="s">
        <v>289</v>
      </c>
      <c r="E469" s="784">
        <v>74</v>
      </c>
      <c r="G469" s="783" t="s">
        <v>950</v>
      </c>
      <c r="H469" s="784">
        <v>12</v>
      </c>
      <c r="I469" s="784">
        <v>705</v>
      </c>
      <c r="K469" s="783" t="s">
        <v>302</v>
      </c>
      <c r="L469" s="783" t="s">
        <v>1035</v>
      </c>
      <c r="M469" s="783" t="s">
        <v>267</v>
      </c>
      <c r="N469" s="784">
        <v>8</v>
      </c>
      <c r="U469" s="783" t="s">
        <v>950</v>
      </c>
      <c r="V469" s="784">
        <v>12</v>
      </c>
      <c r="W469" s="784">
        <v>116</v>
      </c>
      <c r="Z469" s="481"/>
      <c r="AA469" s="482"/>
      <c r="AB469" s="481"/>
    </row>
    <row r="470" spans="1:28" ht="15">
      <c r="A470" s="783" t="s">
        <v>944</v>
      </c>
      <c r="B470" s="783" t="s">
        <v>291</v>
      </c>
      <c r="C470" s="783" t="s">
        <v>263</v>
      </c>
      <c r="D470" s="783" t="s">
        <v>288</v>
      </c>
      <c r="E470" s="784">
        <v>51</v>
      </c>
      <c r="G470" s="783" t="s">
        <v>951</v>
      </c>
      <c r="H470" s="784">
        <v>0</v>
      </c>
      <c r="I470" s="784">
        <v>62</v>
      </c>
      <c r="K470" s="783" t="s">
        <v>302</v>
      </c>
      <c r="L470" s="783" t="s">
        <v>1035</v>
      </c>
      <c r="M470" s="783" t="s">
        <v>533</v>
      </c>
      <c r="N470" s="784">
        <v>1</v>
      </c>
      <c r="U470" s="783" t="s">
        <v>951</v>
      </c>
      <c r="V470" s="784">
        <v>0</v>
      </c>
      <c r="W470" s="784">
        <v>16</v>
      </c>
      <c r="Z470" s="481"/>
      <c r="AA470" s="482"/>
      <c r="AB470" s="481"/>
    </row>
    <row r="471" spans="1:28" ht="15">
      <c r="A471" s="783" t="s">
        <v>944</v>
      </c>
      <c r="B471" s="783" t="s">
        <v>291</v>
      </c>
      <c r="C471" s="783" t="s">
        <v>263</v>
      </c>
      <c r="D471" s="783" t="s">
        <v>289</v>
      </c>
      <c r="E471" s="784">
        <v>74</v>
      </c>
      <c r="G471" s="783" t="s">
        <v>951</v>
      </c>
      <c r="H471" s="784">
        <v>1</v>
      </c>
      <c r="I471" s="784">
        <v>289</v>
      </c>
      <c r="K471" s="783" t="s">
        <v>302</v>
      </c>
      <c r="L471" s="783" t="s">
        <v>1035</v>
      </c>
      <c r="M471" s="783" t="s">
        <v>531</v>
      </c>
      <c r="N471" s="784">
        <v>1</v>
      </c>
      <c r="U471" s="783" t="s">
        <v>951</v>
      </c>
      <c r="V471" s="784">
        <v>1</v>
      </c>
      <c r="W471" s="784">
        <v>110</v>
      </c>
      <c r="Z471" s="481"/>
      <c r="AA471" s="482"/>
      <c r="AB471" s="481"/>
    </row>
    <row r="472" spans="1:28" ht="15">
      <c r="A472" s="783" t="s">
        <v>945</v>
      </c>
      <c r="B472" s="783" t="s">
        <v>267</v>
      </c>
      <c r="C472" s="783" t="s">
        <v>262</v>
      </c>
      <c r="D472" s="783" t="s">
        <v>288</v>
      </c>
      <c r="E472" s="784">
        <v>532</v>
      </c>
      <c r="G472" s="783" t="s">
        <v>951</v>
      </c>
      <c r="H472" s="784">
        <v>2</v>
      </c>
      <c r="I472" s="784">
        <v>1008</v>
      </c>
      <c r="K472" s="783" t="s">
        <v>302</v>
      </c>
      <c r="L472" s="783" t="s">
        <v>1035</v>
      </c>
      <c r="M472" s="783" t="s">
        <v>527</v>
      </c>
      <c r="N472" s="784">
        <v>292</v>
      </c>
      <c r="U472" s="783" t="s">
        <v>951</v>
      </c>
      <c r="V472" s="784">
        <v>2</v>
      </c>
      <c r="W472" s="784">
        <v>368</v>
      </c>
      <c r="Z472" s="481"/>
      <c r="AA472" s="482"/>
      <c r="AB472" s="481"/>
    </row>
    <row r="473" spans="1:28" ht="15">
      <c r="A473" s="783" t="s">
        <v>945</v>
      </c>
      <c r="B473" s="783" t="s">
        <v>267</v>
      </c>
      <c r="C473" s="783" t="s">
        <v>262</v>
      </c>
      <c r="D473" s="783" t="s">
        <v>289</v>
      </c>
      <c r="E473" s="784">
        <v>807</v>
      </c>
      <c r="G473" s="783" t="s">
        <v>951</v>
      </c>
      <c r="H473" s="784">
        <v>3</v>
      </c>
      <c r="I473" s="784">
        <v>521</v>
      </c>
      <c r="K473" s="783" t="s">
        <v>302</v>
      </c>
      <c r="L473" s="783" t="s">
        <v>1035</v>
      </c>
      <c r="M473" s="783" t="s">
        <v>532</v>
      </c>
      <c r="N473" s="784">
        <v>1</v>
      </c>
      <c r="U473" s="783" t="s">
        <v>951</v>
      </c>
      <c r="V473" s="784">
        <v>3</v>
      </c>
      <c r="W473" s="784">
        <v>171</v>
      </c>
      <c r="Z473" s="481"/>
      <c r="AA473" s="482"/>
      <c r="AB473" s="481"/>
    </row>
    <row r="474" spans="1:28" ht="15">
      <c r="A474" s="783" t="s">
        <v>945</v>
      </c>
      <c r="B474" s="783" t="s">
        <v>267</v>
      </c>
      <c r="C474" s="783" t="s">
        <v>263</v>
      </c>
      <c r="D474" s="783" t="s">
        <v>288</v>
      </c>
      <c r="E474" s="784">
        <v>556</v>
      </c>
      <c r="G474" s="783" t="s">
        <v>951</v>
      </c>
      <c r="H474" s="784">
        <v>4</v>
      </c>
      <c r="I474" s="784">
        <v>2166</v>
      </c>
      <c r="K474" s="783" t="s">
        <v>302</v>
      </c>
      <c r="L474" s="783" t="s">
        <v>1035</v>
      </c>
      <c r="M474" s="783" t="s">
        <v>529</v>
      </c>
      <c r="N474" s="784">
        <v>8</v>
      </c>
      <c r="U474" s="783" t="s">
        <v>951</v>
      </c>
      <c r="V474" s="784">
        <v>4</v>
      </c>
      <c r="W474" s="784">
        <v>997</v>
      </c>
      <c r="Z474" s="481"/>
      <c r="AA474" s="482"/>
      <c r="AB474" s="481"/>
    </row>
    <row r="475" spans="1:28" ht="15">
      <c r="A475" s="783" t="s">
        <v>945</v>
      </c>
      <c r="B475" s="783" t="s">
        <v>267</v>
      </c>
      <c r="C475" s="783" t="s">
        <v>263</v>
      </c>
      <c r="D475" s="783" t="s">
        <v>289</v>
      </c>
      <c r="E475" s="784">
        <v>772</v>
      </c>
      <c r="G475" s="783" t="s">
        <v>951</v>
      </c>
      <c r="H475" s="784">
        <v>5</v>
      </c>
      <c r="I475" s="784">
        <v>391</v>
      </c>
      <c r="K475" s="783" t="s">
        <v>302</v>
      </c>
      <c r="L475" s="783" t="s">
        <v>1035</v>
      </c>
      <c r="M475" s="783" t="s">
        <v>538</v>
      </c>
      <c r="N475" s="784">
        <v>1</v>
      </c>
      <c r="U475" s="783" t="s">
        <v>951</v>
      </c>
      <c r="V475" s="784">
        <v>5</v>
      </c>
      <c r="W475" s="784">
        <v>186</v>
      </c>
      <c r="Z475" s="481"/>
      <c r="AA475" s="482"/>
      <c r="AB475" s="481"/>
    </row>
    <row r="476" spans="1:28" ht="15">
      <c r="A476" s="783" t="s">
        <v>945</v>
      </c>
      <c r="B476" s="783" t="s">
        <v>268</v>
      </c>
      <c r="C476" s="783" t="s">
        <v>262</v>
      </c>
      <c r="D476" s="783" t="s">
        <v>288</v>
      </c>
      <c r="E476" s="784">
        <v>179</v>
      </c>
      <c r="G476" s="783" t="s">
        <v>951</v>
      </c>
      <c r="H476" s="784">
        <v>6</v>
      </c>
      <c r="I476" s="784">
        <v>458</v>
      </c>
      <c r="K476" s="783" t="s">
        <v>302</v>
      </c>
      <c r="L476" s="783" t="s">
        <v>1035</v>
      </c>
      <c r="M476" s="783" t="s">
        <v>299</v>
      </c>
      <c r="N476" s="784">
        <v>4790</v>
      </c>
      <c r="U476" s="783" t="s">
        <v>951</v>
      </c>
      <c r="V476" s="784">
        <v>6</v>
      </c>
      <c r="W476" s="784">
        <v>173</v>
      </c>
      <c r="Z476" s="481"/>
      <c r="AA476" s="482"/>
      <c r="AB476" s="481"/>
    </row>
    <row r="477" spans="1:28" ht="15">
      <c r="A477" s="783" t="s">
        <v>945</v>
      </c>
      <c r="B477" s="783" t="s">
        <v>268</v>
      </c>
      <c r="C477" s="783" t="s">
        <v>262</v>
      </c>
      <c r="D477" s="783" t="s">
        <v>289</v>
      </c>
      <c r="E477" s="784">
        <v>258</v>
      </c>
      <c r="G477" s="783" t="s">
        <v>951</v>
      </c>
      <c r="H477" s="784">
        <v>7</v>
      </c>
      <c r="I477" s="784">
        <v>445</v>
      </c>
      <c r="K477" s="783" t="s">
        <v>302</v>
      </c>
      <c r="L477" s="783" t="s">
        <v>1035</v>
      </c>
      <c r="M477" s="783" t="s">
        <v>300</v>
      </c>
      <c r="N477" s="784">
        <v>1</v>
      </c>
      <c r="U477" s="783" t="s">
        <v>951</v>
      </c>
      <c r="V477" s="784">
        <v>7</v>
      </c>
      <c r="W477" s="784">
        <v>167</v>
      </c>
      <c r="Z477" s="481"/>
      <c r="AA477" s="482"/>
      <c r="AB477" s="481"/>
    </row>
    <row r="478" spans="1:28" ht="15">
      <c r="A478" s="783" t="s">
        <v>945</v>
      </c>
      <c r="B478" s="783" t="s">
        <v>268</v>
      </c>
      <c r="C478" s="783" t="s">
        <v>263</v>
      </c>
      <c r="D478" s="783" t="s">
        <v>288</v>
      </c>
      <c r="E478" s="784">
        <v>227</v>
      </c>
      <c r="G478" s="783" t="s">
        <v>951</v>
      </c>
      <c r="H478" s="784">
        <v>8</v>
      </c>
      <c r="I478" s="784">
        <v>375</v>
      </c>
      <c r="K478" s="783" t="s">
        <v>302</v>
      </c>
      <c r="L478" s="783" t="s">
        <v>1035</v>
      </c>
      <c r="M478" s="783" t="s">
        <v>301</v>
      </c>
      <c r="N478" s="784">
        <v>47</v>
      </c>
      <c r="U478" s="783" t="s">
        <v>951</v>
      </c>
      <c r="V478" s="784">
        <v>8</v>
      </c>
      <c r="W478" s="784">
        <v>115</v>
      </c>
      <c r="Z478" s="481"/>
      <c r="AA478" s="482"/>
      <c r="AB478" s="481"/>
    </row>
    <row r="479" spans="1:28" ht="15">
      <c r="A479" s="783" t="s">
        <v>945</v>
      </c>
      <c r="B479" s="783" t="s">
        <v>268</v>
      </c>
      <c r="C479" s="783" t="s">
        <v>263</v>
      </c>
      <c r="D479" s="783" t="s">
        <v>289</v>
      </c>
      <c r="E479" s="784">
        <v>237</v>
      </c>
      <c r="G479" s="783" t="s">
        <v>951</v>
      </c>
      <c r="H479" s="784">
        <v>9</v>
      </c>
      <c r="I479" s="784">
        <v>271</v>
      </c>
      <c r="K479" s="783" t="s">
        <v>302</v>
      </c>
      <c r="L479" s="783" t="s">
        <v>1035</v>
      </c>
      <c r="M479" s="783" t="s">
        <v>269</v>
      </c>
      <c r="N479" s="784">
        <v>5</v>
      </c>
      <c r="U479" s="783" t="s">
        <v>951</v>
      </c>
      <c r="V479" s="784">
        <v>9</v>
      </c>
      <c r="W479" s="784">
        <v>100</v>
      </c>
      <c r="Z479" s="481"/>
      <c r="AA479" s="482"/>
      <c r="AB479" s="481"/>
    </row>
    <row r="480" spans="1:28" ht="15">
      <c r="A480" s="783" t="s">
        <v>945</v>
      </c>
      <c r="B480" s="783" t="s">
        <v>290</v>
      </c>
      <c r="C480" s="783" t="s">
        <v>262</v>
      </c>
      <c r="D480" s="783" t="s">
        <v>289</v>
      </c>
      <c r="E480" s="784">
        <v>9</v>
      </c>
      <c r="G480" s="783" t="s">
        <v>951</v>
      </c>
      <c r="H480" s="784">
        <v>10</v>
      </c>
      <c r="I480" s="784">
        <v>225</v>
      </c>
      <c r="K480" s="783" t="s">
        <v>302</v>
      </c>
      <c r="L480" s="783" t="s">
        <v>1035</v>
      </c>
      <c r="M480" s="783" t="s">
        <v>270</v>
      </c>
      <c r="N480" s="784">
        <v>226</v>
      </c>
      <c r="U480" s="783" t="s">
        <v>951</v>
      </c>
      <c r="V480" s="784">
        <v>10</v>
      </c>
      <c r="W480" s="784">
        <v>78</v>
      </c>
      <c r="Z480" s="481"/>
      <c r="AA480" s="482"/>
      <c r="AB480" s="481"/>
    </row>
    <row r="481" spans="1:28" ht="15">
      <c r="A481" s="783" t="s">
        <v>945</v>
      </c>
      <c r="B481" s="783" t="s">
        <v>290</v>
      </c>
      <c r="C481" s="783" t="s">
        <v>263</v>
      </c>
      <c r="D481" s="783" t="s">
        <v>288</v>
      </c>
      <c r="E481" s="784">
        <v>1</v>
      </c>
      <c r="G481" s="783" t="s">
        <v>951</v>
      </c>
      <c r="H481" s="784">
        <v>11</v>
      </c>
      <c r="I481" s="784">
        <v>194</v>
      </c>
      <c r="K481" s="783" t="s">
        <v>302</v>
      </c>
      <c r="L481" s="783" t="s">
        <v>1037</v>
      </c>
      <c r="M481" s="783" t="s">
        <v>299</v>
      </c>
      <c r="N481" s="784">
        <v>3</v>
      </c>
      <c r="U481" s="783" t="s">
        <v>951</v>
      </c>
      <c r="V481" s="784">
        <v>11</v>
      </c>
      <c r="W481" s="784">
        <v>66</v>
      </c>
      <c r="Z481" s="481"/>
      <c r="AA481" s="482"/>
      <c r="AB481" s="481"/>
    </row>
    <row r="482" spans="1:28" ht="15">
      <c r="A482" s="783" t="s">
        <v>945</v>
      </c>
      <c r="B482" s="783" t="s">
        <v>290</v>
      </c>
      <c r="C482" s="783" t="s">
        <v>263</v>
      </c>
      <c r="D482" s="783" t="s">
        <v>289</v>
      </c>
      <c r="E482" s="784">
        <v>12</v>
      </c>
      <c r="G482" s="783" t="s">
        <v>951</v>
      </c>
      <c r="H482" s="784">
        <v>12</v>
      </c>
      <c r="I482" s="784">
        <v>204</v>
      </c>
      <c r="K482" s="783" t="s">
        <v>302</v>
      </c>
      <c r="L482" s="783" t="s">
        <v>1037</v>
      </c>
      <c r="M482" s="783" t="s">
        <v>267</v>
      </c>
      <c r="N482" s="784">
        <v>14</v>
      </c>
      <c r="U482" s="783" t="s">
        <v>951</v>
      </c>
      <c r="V482" s="784">
        <v>12</v>
      </c>
      <c r="W482" s="784">
        <v>102</v>
      </c>
      <c r="Z482" s="481"/>
      <c r="AA482" s="482"/>
      <c r="AB482" s="481"/>
    </row>
    <row r="483" spans="1:28" ht="15">
      <c r="A483" s="783" t="s">
        <v>945</v>
      </c>
      <c r="B483" s="783" t="s">
        <v>291</v>
      </c>
      <c r="C483" s="783" t="s">
        <v>262</v>
      </c>
      <c r="D483" s="783" t="s">
        <v>288</v>
      </c>
      <c r="E483" s="784">
        <v>38</v>
      </c>
      <c r="G483" s="783" t="s">
        <v>952</v>
      </c>
      <c r="H483" s="784">
        <v>0</v>
      </c>
      <c r="I483" s="784">
        <v>115</v>
      </c>
      <c r="K483" s="783" t="s">
        <v>302</v>
      </c>
      <c r="L483" s="783" t="s">
        <v>1037</v>
      </c>
      <c r="M483" s="783" t="s">
        <v>533</v>
      </c>
      <c r="N483" s="784">
        <v>2</v>
      </c>
      <c r="U483" s="783" t="s">
        <v>952</v>
      </c>
      <c r="V483" s="784">
        <v>0</v>
      </c>
      <c r="W483" s="784">
        <v>29</v>
      </c>
      <c r="Z483" s="481"/>
      <c r="AA483" s="482"/>
      <c r="AB483" s="481"/>
    </row>
    <row r="484" spans="1:28" ht="15">
      <c r="A484" s="783" t="s">
        <v>945</v>
      </c>
      <c r="B484" s="783" t="s">
        <v>291</v>
      </c>
      <c r="C484" s="783" t="s">
        <v>262</v>
      </c>
      <c r="D484" s="783" t="s">
        <v>289</v>
      </c>
      <c r="E484" s="784">
        <v>34</v>
      </c>
      <c r="G484" s="783" t="s">
        <v>952</v>
      </c>
      <c r="H484" s="784">
        <v>1</v>
      </c>
      <c r="I484" s="784">
        <v>560</v>
      </c>
      <c r="K484" s="783" t="s">
        <v>302</v>
      </c>
      <c r="L484" s="783" t="s">
        <v>1037</v>
      </c>
      <c r="M484" s="783" t="s">
        <v>539</v>
      </c>
      <c r="N484" s="784">
        <v>1</v>
      </c>
      <c r="U484" s="783" t="s">
        <v>952</v>
      </c>
      <c r="V484" s="784">
        <v>1</v>
      </c>
      <c r="W484" s="784">
        <v>148</v>
      </c>
      <c r="Z484" s="481"/>
      <c r="AA484" s="482"/>
      <c r="AB484" s="481"/>
    </row>
    <row r="485" spans="1:28" ht="15">
      <c r="A485" s="783" t="s">
        <v>945</v>
      </c>
      <c r="B485" s="783" t="s">
        <v>291</v>
      </c>
      <c r="C485" s="783" t="s">
        <v>263</v>
      </c>
      <c r="D485" s="783" t="s">
        <v>288</v>
      </c>
      <c r="E485" s="784">
        <v>24</v>
      </c>
      <c r="G485" s="783" t="s">
        <v>952</v>
      </c>
      <c r="H485" s="784">
        <v>2</v>
      </c>
      <c r="I485" s="784">
        <v>1814</v>
      </c>
      <c r="K485" s="783" t="s">
        <v>302</v>
      </c>
      <c r="L485" s="783" t="s">
        <v>1037</v>
      </c>
      <c r="M485" s="783" t="s">
        <v>531</v>
      </c>
      <c r="N485" s="784">
        <v>2</v>
      </c>
      <c r="U485" s="783" t="s">
        <v>952</v>
      </c>
      <c r="V485" s="784">
        <v>2</v>
      </c>
      <c r="W485" s="784">
        <v>390</v>
      </c>
      <c r="Z485" s="481"/>
      <c r="AA485" s="482"/>
      <c r="AB485" s="481"/>
    </row>
    <row r="486" spans="1:28" ht="15">
      <c r="A486" s="783" t="s">
        <v>945</v>
      </c>
      <c r="B486" s="783" t="s">
        <v>291</v>
      </c>
      <c r="C486" s="783" t="s">
        <v>263</v>
      </c>
      <c r="D486" s="783" t="s">
        <v>289</v>
      </c>
      <c r="E486" s="784">
        <v>30</v>
      </c>
      <c r="G486" s="783" t="s">
        <v>952</v>
      </c>
      <c r="H486" s="784">
        <v>3</v>
      </c>
      <c r="I486" s="784">
        <v>957</v>
      </c>
      <c r="K486" s="783" t="s">
        <v>302</v>
      </c>
      <c r="L486" s="783" t="s">
        <v>1037</v>
      </c>
      <c r="M486" s="783" t="s">
        <v>527</v>
      </c>
      <c r="N486" s="784">
        <v>1719</v>
      </c>
      <c r="U486" s="783" t="s">
        <v>952</v>
      </c>
      <c r="V486" s="784">
        <v>3</v>
      </c>
      <c r="W486" s="784">
        <v>159</v>
      </c>
      <c r="Z486" s="481"/>
      <c r="AA486" s="482"/>
      <c r="AB486" s="481"/>
    </row>
    <row r="487" spans="1:28" ht="15">
      <c r="A487" s="783" t="s">
        <v>946</v>
      </c>
      <c r="B487" s="783" t="s">
        <v>267</v>
      </c>
      <c r="C487" s="783" t="s">
        <v>262</v>
      </c>
      <c r="D487" s="783" t="s">
        <v>288</v>
      </c>
      <c r="E487" s="784">
        <v>2550</v>
      </c>
      <c r="G487" s="783" t="s">
        <v>952</v>
      </c>
      <c r="H487" s="784">
        <v>4</v>
      </c>
      <c r="I487" s="784">
        <v>3564</v>
      </c>
      <c r="K487" s="783" t="s">
        <v>302</v>
      </c>
      <c r="L487" s="783" t="s">
        <v>1037</v>
      </c>
      <c r="M487" s="783" t="s">
        <v>532</v>
      </c>
      <c r="N487" s="784">
        <v>5</v>
      </c>
      <c r="U487" s="783" t="s">
        <v>952</v>
      </c>
      <c r="V487" s="784">
        <v>4</v>
      </c>
      <c r="W487" s="784">
        <v>1001</v>
      </c>
      <c r="Z487" s="481"/>
      <c r="AA487" s="482"/>
      <c r="AB487" s="481"/>
    </row>
    <row r="488" spans="1:28" ht="15">
      <c r="A488" s="783" t="s">
        <v>946</v>
      </c>
      <c r="B488" s="783" t="s">
        <v>267</v>
      </c>
      <c r="C488" s="783" t="s">
        <v>262</v>
      </c>
      <c r="D488" s="783" t="s">
        <v>289</v>
      </c>
      <c r="E488" s="784">
        <v>7766</v>
      </c>
      <c r="G488" s="783" t="s">
        <v>952</v>
      </c>
      <c r="H488" s="784">
        <v>5</v>
      </c>
      <c r="I488" s="784">
        <v>644</v>
      </c>
      <c r="K488" s="783" t="s">
        <v>302</v>
      </c>
      <c r="L488" s="783" t="s">
        <v>1037</v>
      </c>
      <c r="M488" s="783" t="s">
        <v>528</v>
      </c>
      <c r="N488" s="784">
        <v>1</v>
      </c>
      <c r="U488" s="783" t="s">
        <v>952</v>
      </c>
      <c r="V488" s="784">
        <v>5</v>
      </c>
      <c r="W488" s="784">
        <v>161</v>
      </c>
      <c r="Z488" s="481"/>
      <c r="AA488" s="482"/>
      <c r="AB488" s="481"/>
    </row>
    <row r="489" spans="1:28" ht="15">
      <c r="A489" s="783" t="s">
        <v>946</v>
      </c>
      <c r="B489" s="783" t="s">
        <v>267</v>
      </c>
      <c r="C489" s="783" t="s">
        <v>263</v>
      </c>
      <c r="D489" s="783" t="s">
        <v>288</v>
      </c>
      <c r="E489" s="784">
        <v>2304</v>
      </c>
      <c r="G489" s="783" t="s">
        <v>952</v>
      </c>
      <c r="H489" s="784">
        <v>6</v>
      </c>
      <c r="I489" s="784">
        <v>665</v>
      </c>
      <c r="K489" s="783" t="s">
        <v>302</v>
      </c>
      <c r="L489" s="783" t="s">
        <v>1037</v>
      </c>
      <c r="M489" s="783" t="s">
        <v>529</v>
      </c>
      <c r="N489" s="784">
        <v>2</v>
      </c>
      <c r="U489" s="783" t="s">
        <v>952</v>
      </c>
      <c r="V489" s="784">
        <v>6</v>
      </c>
      <c r="W489" s="784">
        <v>146</v>
      </c>
      <c r="Z489" s="481"/>
      <c r="AA489" s="482"/>
      <c r="AB489" s="481"/>
    </row>
    <row r="490" spans="1:28" ht="15">
      <c r="A490" s="783" t="s">
        <v>946</v>
      </c>
      <c r="B490" s="783" t="s">
        <v>267</v>
      </c>
      <c r="C490" s="783" t="s">
        <v>263</v>
      </c>
      <c r="D490" s="783" t="s">
        <v>289</v>
      </c>
      <c r="E490" s="784">
        <v>6688</v>
      </c>
      <c r="G490" s="783" t="s">
        <v>952</v>
      </c>
      <c r="H490" s="784">
        <v>7</v>
      </c>
      <c r="I490" s="784">
        <v>683</v>
      </c>
      <c r="K490" s="783" t="s">
        <v>302</v>
      </c>
      <c r="L490" s="783" t="s">
        <v>1037</v>
      </c>
      <c r="M490" s="783" t="s">
        <v>268</v>
      </c>
      <c r="N490" s="784">
        <v>24</v>
      </c>
      <c r="U490" s="783" t="s">
        <v>952</v>
      </c>
      <c r="V490" s="784">
        <v>7</v>
      </c>
      <c r="W490" s="784">
        <v>98</v>
      </c>
      <c r="Z490" s="481"/>
      <c r="AA490" s="482"/>
      <c r="AB490" s="481"/>
    </row>
    <row r="491" spans="1:28" ht="15">
      <c r="A491" s="783" t="s">
        <v>946</v>
      </c>
      <c r="B491" s="783" t="s">
        <v>268</v>
      </c>
      <c r="C491" s="783" t="s">
        <v>262</v>
      </c>
      <c r="D491" s="783" t="s">
        <v>288</v>
      </c>
      <c r="E491" s="784">
        <v>92</v>
      </c>
      <c r="G491" s="783" t="s">
        <v>952</v>
      </c>
      <c r="H491" s="784">
        <v>8</v>
      </c>
      <c r="I491" s="784">
        <v>533</v>
      </c>
      <c r="K491" s="783" t="s">
        <v>302</v>
      </c>
      <c r="L491" s="783" t="s">
        <v>1037</v>
      </c>
      <c r="M491" s="783" t="s">
        <v>538</v>
      </c>
      <c r="N491" s="784">
        <v>3</v>
      </c>
      <c r="U491" s="783" t="s">
        <v>952</v>
      </c>
      <c r="V491" s="784">
        <v>8</v>
      </c>
      <c r="W491" s="784">
        <v>83</v>
      </c>
      <c r="Z491" s="481"/>
      <c r="AA491" s="482"/>
      <c r="AB491" s="481"/>
    </row>
    <row r="492" spans="1:28" ht="15">
      <c r="A492" s="783" t="s">
        <v>946</v>
      </c>
      <c r="B492" s="783" t="s">
        <v>268</v>
      </c>
      <c r="C492" s="783" t="s">
        <v>262</v>
      </c>
      <c r="D492" s="783" t="s">
        <v>289</v>
      </c>
      <c r="E492" s="784">
        <v>930</v>
      </c>
      <c r="G492" s="783" t="s">
        <v>952</v>
      </c>
      <c r="H492" s="784">
        <v>9</v>
      </c>
      <c r="I492" s="784">
        <v>427</v>
      </c>
      <c r="K492" s="783" t="s">
        <v>302</v>
      </c>
      <c r="L492" s="783" t="s">
        <v>1037</v>
      </c>
      <c r="M492" s="783" t="s">
        <v>1096</v>
      </c>
      <c r="N492" s="784">
        <v>1</v>
      </c>
      <c r="U492" s="783" t="s">
        <v>952</v>
      </c>
      <c r="V492" s="784">
        <v>9</v>
      </c>
      <c r="W492" s="784">
        <v>66</v>
      </c>
      <c r="Z492" s="481"/>
      <c r="AA492" s="482"/>
      <c r="AB492" s="481"/>
    </row>
    <row r="493" spans="1:28" ht="15">
      <c r="A493" s="783" t="s">
        <v>946</v>
      </c>
      <c r="B493" s="783" t="s">
        <v>268</v>
      </c>
      <c r="C493" s="783" t="s">
        <v>263</v>
      </c>
      <c r="D493" s="783" t="s">
        <v>288</v>
      </c>
      <c r="E493" s="784">
        <v>89</v>
      </c>
      <c r="G493" s="783" t="s">
        <v>952</v>
      </c>
      <c r="H493" s="784">
        <v>10</v>
      </c>
      <c r="I493" s="784">
        <v>365</v>
      </c>
      <c r="K493" s="783" t="s">
        <v>302</v>
      </c>
      <c r="L493" s="783" t="s">
        <v>1037</v>
      </c>
      <c r="M493" s="783" t="s">
        <v>290</v>
      </c>
      <c r="N493" s="784">
        <v>1</v>
      </c>
      <c r="U493" s="783" t="s">
        <v>952</v>
      </c>
      <c r="V493" s="784">
        <v>10</v>
      </c>
      <c r="W493" s="784">
        <v>52</v>
      </c>
      <c r="Z493" s="481"/>
      <c r="AA493" s="482"/>
      <c r="AB493" s="481"/>
    </row>
    <row r="494" spans="1:28" ht="15">
      <c r="A494" s="783" t="s">
        <v>946</v>
      </c>
      <c r="B494" s="783" t="s">
        <v>268</v>
      </c>
      <c r="C494" s="783" t="s">
        <v>263</v>
      </c>
      <c r="D494" s="783" t="s">
        <v>289</v>
      </c>
      <c r="E494" s="784">
        <v>798</v>
      </c>
      <c r="G494" s="783" t="s">
        <v>952</v>
      </c>
      <c r="H494" s="784">
        <v>11</v>
      </c>
      <c r="I494" s="784">
        <v>293</v>
      </c>
      <c r="K494" s="783" t="s">
        <v>302</v>
      </c>
      <c r="L494" s="783" t="s">
        <v>1037</v>
      </c>
      <c r="M494" s="783" t="s">
        <v>302</v>
      </c>
      <c r="N494" s="784">
        <v>2</v>
      </c>
      <c r="U494" s="783" t="s">
        <v>952</v>
      </c>
      <c r="V494" s="784">
        <v>11</v>
      </c>
      <c r="W494" s="784">
        <v>30</v>
      </c>
      <c r="Z494" s="481"/>
      <c r="AA494" s="482"/>
      <c r="AB494" s="481"/>
    </row>
    <row r="495" spans="1:28" ht="15">
      <c r="A495" s="783" t="s">
        <v>946</v>
      </c>
      <c r="B495" s="783" t="s">
        <v>290</v>
      </c>
      <c r="C495" s="783" t="s">
        <v>262</v>
      </c>
      <c r="D495" s="783" t="s">
        <v>288</v>
      </c>
      <c r="E495" s="784">
        <v>6</v>
      </c>
      <c r="G495" s="783" t="s">
        <v>952</v>
      </c>
      <c r="H495" s="784">
        <v>12</v>
      </c>
      <c r="I495" s="784">
        <v>358</v>
      </c>
      <c r="K495" s="783" t="s">
        <v>302</v>
      </c>
      <c r="L495" s="783" t="s">
        <v>1037</v>
      </c>
      <c r="M495" s="783" t="s">
        <v>299</v>
      </c>
      <c r="N495" s="784">
        <v>11766</v>
      </c>
      <c r="U495" s="783" t="s">
        <v>952</v>
      </c>
      <c r="V495" s="784">
        <v>12</v>
      </c>
      <c r="W495" s="784">
        <v>54</v>
      </c>
      <c r="Z495" s="481"/>
      <c r="AA495" s="482"/>
      <c r="AB495" s="481"/>
    </row>
    <row r="496" spans="1:28" ht="15">
      <c r="A496" s="783" t="s">
        <v>946</v>
      </c>
      <c r="B496" s="783" t="s">
        <v>290</v>
      </c>
      <c r="C496" s="783" t="s">
        <v>262</v>
      </c>
      <c r="D496" s="783" t="s">
        <v>289</v>
      </c>
      <c r="E496" s="784">
        <v>15</v>
      </c>
      <c r="G496" s="783" t="s">
        <v>953</v>
      </c>
      <c r="H496" s="784">
        <v>0</v>
      </c>
      <c r="I496" s="784">
        <v>21</v>
      </c>
      <c r="K496" s="783" t="s">
        <v>302</v>
      </c>
      <c r="L496" s="783" t="s">
        <v>1037</v>
      </c>
      <c r="M496" s="783" t="s">
        <v>300</v>
      </c>
      <c r="N496" s="784">
        <v>2</v>
      </c>
      <c r="U496" s="783" t="s">
        <v>953</v>
      </c>
      <c r="V496" s="784">
        <v>0</v>
      </c>
      <c r="W496" s="784">
        <v>4</v>
      </c>
      <c r="Z496" s="481"/>
      <c r="AA496" s="482"/>
      <c r="AB496" s="481"/>
    </row>
    <row r="497" spans="1:28" ht="15">
      <c r="A497" s="783" t="s">
        <v>946</v>
      </c>
      <c r="B497" s="783" t="s">
        <v>290</v>
      </c>
      <c r="C497" s="783" t="s">
        <v>263</v>
      </c>
      <c r="D497" s="783" t="s">
        <v>288</v>
      </c>
      <c r="E497" s="784">
        <v>12</v>
      </c>
      <c r="G497" s="783" t="s">
        <v>953</v>
      </c>
      <c r="H497" s="784">
        <v>1</v>
      </c>
      <c r="I497" s="784">
        <v>140</v>
      </c>
      <c r="K497" s="783" t="s">
        <v>302</v>
      </c>
      <c r="L497" s="783" t="s">
        <v>1037</v>
      </c>
      <c r="M497" s="783" t="s">
        <v>301</v>
      </c>
      <c r="N497" s="784">
        <v>149</v>
      </c>
      <c r="U497" s="783" t="s">
        <v>953</v>
      </c>
      <c r="V497" s="784">
        <v>1</v>
      </c>
      <c r="W497" s="784">
        <v>26</v>
      </c>
      <c r="Z497" s="481"/>
      <c r="AA497" s="482"/>
      <c r="AB497" s="481"/>
    </row>
    <row r="498" spans="1:28" ht="15">
      <c r="A498" s="783" t="s">
        <v>946</v>
      </c>
      <c r="B498" s="783" t="s">
        <v>290</v>
      </c>
      <c r="C498" s="783" t="s">
        <v>263</v>
      </c>
      <c r="D498" s="783" t="s">
        <v>289</v>
      </c>
      <c r="E498" s="784">
        <v>6</v>
      </c>
      <c r="G498" s="783" t="s">
        <v>953</v>
      </c>
      <c r="H498" s="784">
        <v>2</v>
      </c>
      <c r="I498" s="784">
        <v>438</v>
      </c>
      <c r="K498" s="783" t="s">
        <v>302</v>
      </c>
      <c r="L498" s="783" t="s">
        <v>1037</v>
      </c>
      <c r="M498" s="783" t="s">
        <v>269</v>
      </c>
      <c r="N498" s="784">
        <v>15</v>
      </c>
      <c r="U498" s="783" t="s">
        <v>953</v>
      </c>
      <c r="V498" s="784">
        <v>2</v>
      </c>
      <c r="W498" s="784">
        <v>104</v>
      </c>
      <c r="Z498" s="481"/>
      <c r="AA498" s="482"/>
      <c r="AB498" s="481"/>
    </row>
    <row r="499" spans="1:28" ht="15">
      <c r="A499" s="783" t="s">
        <v>946</v>
      </c>
      <c r="B499" s="783" t="s">
        <v>291</v>
      </c>
      <c r="C499" s="783" t="s">
        <v>262</v>
      </c>
      <c r="D499" s="783" t="s">
        <v>288</v>
      </c>
      <c r="E499" s="784">
        <v>494</v>
      </c>
      <c r="G499" s="783" t="s">
        <v>953</v>
      </c>
      <c r="H499" s="784">
        <v>3</v>
      </c>
      <c r="I499" s="784">
        <v>237</v>
      </c>
      <c r="K499" s="783" t="s">
        <v>302</v>
      </c>
      <c r="L499" s="783" t="s">
        <v>1037</v>
      </c>
      <c r="M499" s="783" t="s">
        <v>270</v>
      </c>
      <c r="N499" s="784">
        <v>876</v>
      </c>
      <c r="U499" s="783" t="s">
        <v>953</v>
      </c>
      <c r="V499" s="784">
        <v>3</v>
      </c>
      <c r="W499" s="784">
        <v>31</v>
      </c>
      <c r="Z499" s="481"/>
      <c r="AA499" s="482"/>
      <c r="AB499" s="481"/>
    </row>
    <row r="500" spans="1:28" ht="15">
      <c r="A500" s="783" t="s">
        <v>946</v>
      </c>
      <c r="B500" s="783" t="s">
        <v>291</v>
      </c>
      <c r="C500" s="783" t="s">
        <v>262</v>
      </c>
      <c r="D500" s="783" t="s">
        <v>289</v>
      </c>
      <c r="E500" s="784">
        <v>1150</v>
      </c>
      <c r="G500" s="783" t="s">
        <v>953</v>
      </c>
      <c r="H500" s="784">
        <v>4</v>
      </c>
      <c r="I500" s="784">
        <v>944</v>
      </c>
      <c r="K500" s="783" t="s">
        <v>299</v>
      </c>
      <c r="L500" s="783" t="s">
        <v>917</v>
      </c>
      <c r="M500" s="783" t="s">
        <v>267</v>
      </c>
      <c r="N500" s="784">
        <v>1</v>
      </c>
      <c r="U500" s="783" t="s">
        <v>953</v>
      </c>
      <c r="V500" s="784">
        <v>4</v>
      </c>
      <c r="W500" s="784">
        <v>255</v>
      </c>
      <c r="Z500" s="481"/>
      <c r="AA500" s="482"/>
      <c r="AB500" s="481"/>
    </row>
    <row r="501" spans="1:28" ht="15">
      <c r="A501" s="783" t="s">
        <v>946</v>
      </c>
      <c r="B501" s="783" t="s">
        <v>291</v>
      </c>
      <c r="C501" s="783" t="s">
        <v>263</v>
      </c>
      <c r="D501" s="783" t="s">
        <v>288</v>
      </c>
      <c r="E501" s="784">
        <v>455</v>
      </c>
      <c r="G501" s="783" t="s">
        <v>953</v>
      </c>
      <c r="H501" s="784">
        <v>5</v>
      </c>
      <c r="I501" s="784">
        <v>201</v>
      </c>
      <c r="K501" s="783" t="s">
        <v>299</v>
      </c>
      <c r="L501" s="783" t="s">
        <v>917</v>
      </c>
      <c r="M501" s="783" t="s">
        <v>527</v>
      </c>
      <c r="N501" s="784">
        <v>2</v>
      </c>
      <c r="U501" s="783" t="s">
        <v>953</v>
      </c>
      <c r="V501" s="784">
        <v>5</v>
      </c>
      <c r="W501" s="784">
        <v>34</v>
      </c>
      <c r="Z501" s="481"/>
      <c r="AA501" s="482"/>
      <c r="AB501" s="481"/>
    </row>
    <row r="502" spans="1:28" ht="15">
      <c r="A502" s="783" t="s">
        <v>946</v>
      </c>
      <c r="B502" s="783" t="s">
        <v>291</v>
      </c>
      <c r="C502" s="783" t="s">
        <v>263</v>
      </c>
      <c r="D502" s="783" t="s">
        <v>289</v>
      </c>
      <c r="E502" s="784">
        <v>951</v>
      </c>
      <c r="G502" s="783" t="s">
        <v>953</v>
      </c>
      <c r="H502" s="784">
        <v>6</v>
      </c>
      <c r="I502" s="784">
        <v>204</v>
      </c>
      <c r="K502" s="783" t="s">
        <v>299</v>
      </c>
      <c r="L502" s="783" t="s">
        <v>917</v>
      </c>
      <c r="M502" s="783" t="s">
        <v>299</v>
      </c>
      <c r="N502" s="784">
        <v>1070</v>
      </c>
      <c r="U502" s="783" t="s">
        <v>953</v>
      </c>
      <c r="V502" s="784">
        <v>6</v>
      </c>
      <c r="W502" s="784">
        <v>52</v>
      </c>
      <c r="Z502" s="481"/>
      <c r="AA502" s="482"/>
      <c r="AB502" s="481"/>
    </row>
    <row r="503" spans="1:28" ht="15">
      <c r="A503" s="783" t="s">
        <v>947</v>
      </c>
      <c r="B503" s="783" t="s">
        <v>267</v>
      </c>
      <c r="C503" s="783" t="s">
        <v>262</v>
      </c>
      <c r="D503" s="783" t="s">
        <v>288</v>
      </c>
      <c r="E503" s="784">
        <v>52</v>
      </c>
      <c r="G503" s="783" t="s">
        <v>953</v>
      </c>
      <c r="H503" s="784">
        <v>7</v>
      </c>
      <c r="I503" s="784">
        <v>192</v>
      </c>
      <c r="K503" s="783" t="s">
        <v>299</v>
      </c>
      <c r="L503" s="783" t="s">
        <v>917</v>
      </c>
      <c r="M503" s="783" t="s">
        <v>270</v>
      </c>
      <c r="N503" s="784">
        <v>319</v>
      </c>
      <c r="U503" s="783" t="s">
        <v>953</v>
      </c>
      <c r="V503" s="784">
        <v>7</v>
      </c>
      <c r="W503" s="784">
        <v>36</v>
      </c>
      <c r="Z503" s="481"/>
      <c r="AA503" s="482"/>
      <c r="AB503" s="481"/>
    </row>
    <row r="504" spans="1:28" ht="15">
      <c r="A504" s="783" t="s">
        <v>947</v>
      </c>
      <c r="B504" s="783" t="s">
        <v>267</v>
      </c>
      <c r="C504" s="783" t="s">
        <v>262</v>
      </c>
      <c r="D504" s="783" t="s">
        <v>289</v>
      </c>
      <c r="E504" s="784">
        <v>36</v>
      </c>
      <c r="G504" s="783" t="s">
        <v>953</v>
      </c>
      <c r="H504" s="784">
        <v>8</v>
      </c>
      <c r="I504" s="784">
        <v>147</v>
      </c>
      <c r="K504" s="783" t="s">
        <v>299</v>
      </c>
      <c r="L504" s="783" t="s">
        <v>925</v>
      </c>
      <c r="M504" s="783" t="s">
        <v>299</v>
      </c>
      <c r="N504" s="784">
        <v>3</v>
      </c>
      <c r="U504" s="783" t="s">
        <v>953</v>
      </c>
      <c r="V504" s="784">
        <v>8</v>
      </c>
      <c r="W504" s="784">
        <v>33</v>
      </c>
      <c r="Z504" s="481"/>
      <c r="AA504" s="482"/>
      <c r="AB504" s="481"/>
    </row>
    <row r="505" spans="1:28" ht="15">
      <c r="A505" s="783" t="s">
        <v>947</v>
      </c>
      <c r="B505" s="783" t="s">
        <v>267</v>
      </c>
      <c r="C505" s="783" t="s">
        <v>263</v>
      </c>
      <c r="D505" s="783" t="s">
        <v>288</v>
      </c>
      <c r="E505" s="784">
        <v>51</v>
      </c>
      <c r="G505" s="783" t="s">
        <v>953</v>
      </c>
      <c r="H505" s="784">
        <v>9</v>
      </c>
      <c r="I505" s="784">
        <v>123</v>
      </c>
      <c r="K505" s="783" t="s">
        <v>299</v>
      </c>
      <c r="L505" s="783" t="s">
        <v>925</v>
      </c>
      <c r="M505" s="783" t="s">
        <v>267</v>
      </c>
      <c r="N505" s="784">
        <v>9</v>
      </c>
      <c r="U505" s="783" t="s">
        <v>953</v>
      </c>
      <c r="V505" s="784">
        <v>9</v>
      </c>
      <c r="W505" s="784">
        <v>21</v>
      </c>
      <c r="Z505" s="481"/>
      <c r="AA505" s="482"/>
      <c r="AB505" s="481"/>
    </row>
    <row r="506" spans="1:28" ht="15">
      <c r="A506" s="783" t="s">
        <v>947</v>
      </c>
      <c r="B506" s="783" t="s">
        <v>267</v>
      </c>
      <c r="C506" s="783" t="s">
        <v>263</v>
      </c>
      <c r="D506" s="783" t="s">
        <v>289</v>
      </c>
      <c r="E506" s="784">
        <v>34</v>
      </c>
      <c r="G506" s="783" t="s">
        <v>953</v>
      </c>
      <c r="H506" s="784">
        <v>10</v>
      </c>
      <c r="I506" s="784">
        <v>88</v>
      </c>
      <c r="K506" s="783" t="s">
        <v>299</v>
      </c>
      <c r="L506" s="783" t="s">
        <v>925</v>
      </c>
      <c r="M506" s="783" t="s">
        <v>531</v>
      </c>
      <c r="N506" s="784">
        <v>1</v>
      </c>
      <c r="U506" s="783" t="s">
        <v>953</v>
      </c>
      <c r="V506" s="784">
        <v>10</v>
      </c>
      <c r="W506" s="784">
        <v>15</v>
      </c>
      <c r="Z506" s="481"/>
      <c r="AA506" s="482"/>
      <c r="AB506" s="481"/>
    </row>
    <row r="507" spans="1:28" ht="15">
      <c r="A507" s="783" t="s">
        <v>947</v>
      </c>
      <c r="B507" s="783" t="s">
        <v>267</v>
      </c>
      <c r="C507" s="783" t="s">
        <v>262</v>
      </c>
      <c r="D507" s="783" t="s">
        <v>288</v>
      </c>
      <c r="E507" s="784">
        <v>1663</v>
      </c>
      <c r="G507" s="783" t="s">
        <v>953</v>
      </c>
      <c r="H507" s="784">
        <v>11</v>
      </c>
      <c r="I507" s="784">
        <v>78</v>
      </c>
      <c r="K507" s="783" t="s">
        <v>299</v>
      </c>
      <c r="L507" s="783" t="s">
        <v>925</v>
      </c>
      <c r="M507" s="783" t="s">
        <v>527</v>
      </c>
      <c r="N507" s="784">
        <v>2258</v>
      </c>
      <c r="U507" s="783" t="s">
        <v>953</v>
      </c>
      <c r="V507" s="784">
        <v>11</v>
      </c>
      <c r="W507" s="784">
        <v>8</v>
      </c>
      <c r="Z507" s="481"/>
      <c r="AA507" s="482"/>
      <c r="AB507" s="481"/>
    </row>
    <row r="508" spans="1:28" ht="15">
      <c r="A508" s="783" t="s">
        <v>947</v>
      </c>
      <c r="B508" s="783" t="s">
        <v>267</v>
      </c>
      <c r="C508" s="783" t="s">
        <v>262</v>
      </c>
      <c r="D508" s="783" t="s">
        <v>289</v>
      </c>
      <c r="E508" s="784">
        <v>1824</v>
      </c>
      <c r="G508" s="783" t="s">
        <v>953</v>
      </c>
      <c r="H508" s="784">
        <v>12</v>
      </c>
      <c r="I508" s="784">
        <v>106</v>
      </c>
      <c r="K508" s="783" t="s">
        <v>299</v>
      </c>
      <c r="L508" s="783" t="s">
        <v>925</v>
      </c>
      <c r="M508" s="783" t="s">
        <v>532</v>
      </c>
      <c r="N508" s="784">
        <v>13</v>
      </c>
      <c r="U508" s="783" t="s">
        <v>953</v>
      </c>
      <c r="V508" s="784">
        <v>12</v>
      </c>
      <c r="W508" s="784">
        <v>21</v>
      </c>
      <c r="Z508" s="481"/>
      <c r="AA508" s="482"/>
      <c r="AB508" s="481"/>
    </row>
    <row r="509" spans="1:28" ht="15">
      <c r="A509" s="783" t="s">
        <v>947</v>
      </c>
      <c r="B509" s="783" t="s">
        <v>267</v>
      </c>
      <c r="C509" s="783" t="s">
        <v>263</v>
      </c>
      <c r="D509" s="783" t="s">
        <v>288</v>
      </c>
      <c r="E509" s="784">
        <v>1656</v>
      </c>
      <c r="G509" s="783" t="s">
        <v>954</v>
      </c>
      <c r="H509" s="784">
        <v>0</v>
      </c>
      <c r="I509" s="784">
        <v>135</v>
      </c>
      <c r="K509" s="783" t="s">
        <v>299</v>
      </c>
      <c r="L509" s="783" t="s">
        <v>925</v>
      </c>
      <c r="M509" s="783" t="s">
        <v>528</v>
      </c>
      <c r="N509" s="784">
        <v>1</v>
      </c>
      <c r="U509" s="783" t="s">
        <v>954</v>
      </c>
      <c r="V509" s="784">
        <v>0</v>
      </c>
      <c r="W509" s="784">
        <v>30</v>
      </c>
      <c r="Z509" s="481"/>
      <c r="AA509" s="482"/>
      <c r="AB509" s="481"/>
    </row>
    <row r="510" spans="1:28" ht="15">
      <c r="A510" s="783" t="s">
        <v>947</v>
      </c>
      <c r="B510" s="783" t="s">
        <v>267</v>
      </c>
      <c r="C510" s="783" t="s">
        <v>263</v>
      </c>
      <c r="D510" s="783" t="s">
        <v>289</v>
      </c>
      <c r="E510" s="784">
        <v>1774</v>
      </c>
      <c r="G510" s="783" t="s">
        <v>954</v>
      </c>
      <c r="H510" s="784">
        <v>1</v>
      </c>
      <c r="I510" s="784">
        <v>667</v>
      </c>
      <c r="K510" s="783" t="s">
        <v>299</v>
      </c>
      <c r="L510" s="783" t="s">
        <v>925</v>
      </c>
      <c r="M510" s="783" t="s">
        <v>535</v>
      </c>
      <c r="N510" s="784">
        <v>2</v>
      </c>
      <c r="U510" s="783" t="s">
        <v>954</v>
      </c>
      <c r="V510" s="784">
        <v>1</v>
      </c>
      <c r="W510" s="784">
        <v>114</v>
      </c>
      <c r="Z510" s="481"/>
      <c r="AA510" s="482"/>
      <c r="AB510" s="481"/>
    </row>
    <row r="511" spans="1:28" ht="15">
      <c r="A511" s="783" t="s">
        <v>947</v>
      </c>
      <c r="B511" s="783" t="s">
        <v>268</v>
      </c>
      <c r="C511" s="783" t="s">
        <v>262</v>
      </c>
      <c r="D511" s="783" t="s">
        <v>288</v>
      </c>
      <c r="E511" s="784">
        <v>1400</v>
      </c>
      <c r="G511" s="783" t="s">
        <v>954</v>
      </c>
      <c r="H511" s="784">
        <v>2</v>
      </c>
      <c r="I511" s="784">
        <v>2238</v>
      </c>
      <c r="K511" s="783" t="s">
        <v>299</v>
      </c>
      <c r="L511" s="783" t="s">
        <v>925</v>
      </c>
      <c r="M511" s="783" t="s">
        <v>529</v>
      </c>
      <c r="N511" s="784">
        <v>8</v>
      </c>
      <c r="U511" s="783" t="s">
        <v>954</v>
      </c>
      <c r="V511" s="784">
        <v>2</v>
      </c>
      <c r="W511" s="784">
        <v>444</v>
      </c>
      <c r="Z511" s="481"/>
      <c r="AA511" s="482"/>
      <c r="AB511" s="481"/>
    </row>
    <row r="512" spans="1:28" ht="15">
      <c r="A512" s="783" t="s">
        <v>947</v>
      </c>
      <c r="B512" s="783" t="s">
        <v>268</v>
      </c>
      <c r="C512" s="783" t="s">
        <v>262</v>
      </c>
      <c r="D512" s="783" t="s">
        <v>289</v>
      </c>
      <c r="E512" s="784">
        <v>1310</v>
      </c>
      <c r="G512" s="783" t="s">
        <v>954</v>
      </c>
      <c r="H512" s="784">
        <v>3</v>
      </c>
      <c r="I512" s="784">
        <v>1272</v>
      </c>
      <c r="K512" s="783" t="s">
        <v>299</v>
      </c>
      <c r="L512" s="783" t="s">
        <v>925</v>
      </c>
      <c r="M512" s="783" t="s">
        <v>268</v>
      </c>
      <c r="N512" s="784">
        <v>41</v>
      </c>
      <c r="U512" s="783" t="s">
        <v>954</v>
      </c>
      <c r="V512" s="784">
        <v>3</v>
      </c>
      <c r="W512" s="784">
        <v>216</v>
      </c>
      <c r="Z512" s="481"/>
      <c r="AA512" s="482"/>
      <c r="AB512" s="481"/>
    </row>
    <row r="513" spans="1:28" ht="15">
      <c r="A513" s="783" t="s">
        <v>947</v>
      </c>
      <c r="B513" s="783" t="s">
        <v>268</v>
      </c>
      <c r="C513" s="783" t="s">
        <v>263</v>
      </c>
      <c r="D513" s="783" t="s">
        <v>288</v>
      </c>
      <c r="E513" s="784">
        <v>1441</v>
      </c>
      <c r="G513" s="783" t="s">
        <v>954</v>
      </c>
      <c r="H513" s="784">
        <v>4</v>
      </c>
      <c r="I513" s="784">
        <v>5002</v>
      </c>
      <c r="K513" s="783" t="s">
        <v>299</v>
      </c>
      <c r="L513" s="783" t="s">
        <v>925</v>
      </c>
      <c r="M513" s="783" t="s">
        <v>538</v>
      </c>
      <c r="N513" s="784">
        <v>26</v>
      </c>
      <c r="U513" s="783" t="s">
        <v>954</v>
      </c>
      <c r="V513" s="784">
        <v>4</v>
      </c>
      <c r="W513" s="784">
        <v>1177</v>
      </c>
      <c r="Z513" s="481"/>
      <c r="AA513" s="482"/>
      <c r="AB513" s="481"/>
    </row>
    <row r="514" spans="1:28" ht="15">
      <c r="A514" s="783" t="s">
        <v>947</v>
      </c>
      <c r="B514" s="783" t="s">
        <v>268</v>
      </c>
      <c r="C514" s="783" t="s">
        <v>263</v>
      </c>
      <c r="D514" s="783" t="s">
        <v>289</v>
      </c>
      <c r="E514" s="784">
        <v>1217</v>
      </c>
      <c r="G514" s="783" t="s">
        <v>954</v>
      </c>
      <c r="H514" s="784">
        <v>5</v>
      </c>
      <c r="I514" s="784">
        <v>882</v>
      </c>
      <c r="K514" s="783" t="s">
        <v>299</v>
      </c>
      <c r="L514" s="783" t="s">
        <v>925</v>
      </c>
      <c r="M514" s="783" t="s">
        <v>302</v>
      </c>
      <c r="N514" s="784">
        <v>25</v>
      </c>
      <c r="U514" s="783" t="s">
        <v>954</v>
      </c>
      <c r="V514" s="784">
        <v>5</v>
      </c>
      <c r="W514" s="784">
        <v>230</v>
      </c>
      <c r="Z514" s="481"/>
      <c r="AA514" s="482"/>
      <c r="AB514" s="481"/>
    </row>
    <row r="515" spans="1:28" ht="15">
      <c r="A515" s="783" t="s">
        <v>947</v>
      </c>
      <c r="B515" s="783" t="s">
        <v>290</v>
      </c>
      <c r="C515" s="783" t="s">
        <v>262</v>
      </c>
      <c r="D515" s="783" t="s">
        <v>288</v>
      </c>
      <c r="E515" s="784">
        <v>105</v>
      </c>
      <c r="G515" s="783" t="s">
        <v>954</v>
      </c>
      <c r="H515" s="784">
        <v>6</v>
      </c>
      <c r="I515" s="784">
        <v>861</v>
      </c>
      <c r="K515" s="783" t="s">
        <v>299</v>
      </c>
      <c r="L515" s="783" t="s">
        <v>925</v>
      </c>
      <c r="M515" s="783" t="s">
        <v>299</v>
      </c>
      <c r="N515" s="784">
        <v>14083</v>
      </c>
      <c r="U515" s="783" t="s">
        <v>954</v>
      </c>
      <c r="V515" s="784">
        <v>6</v>
      </c>
      <c r="W515" s="784">
        <v>245</v>
      </c>
      <c r="Z515" s="481"/>
      <c r="AA515" s="482"/>
      <c r="AB515" s="481"/>
    </row>
    <row r="516" spans="1:28" ht="15">
      <c r="A516" s="783" t="s">
        <v>947</v>
      </c>
      <c r="B516" s="783" t="s">
        <v>290</v>
      </c>
      <c r="C516" s="783" t="s">
        <v>262</v>
      </c>
      <c r="D516" s="783" t="s">
        <v>289</v>
      </c>
      <c r="E516" s="784">
        <v>140</v>
      </c>
      <c r="G516" s="783" t="s">
        <v>954</v>
      </c>
      <c r="H516" s="784">
        <v>7</v>
      </c>
      <c r="I516" s="784">
        <v>753</v>
      </c>
      <c r="K516" s="783" t="s">
        <v>299</v>
      </c>
      <c r="L516" s="783" t="s">
        <v>925</v>
      </c>
      <c r="M516" s="783" t="s">
        <v>301</v>
      </c>
      <c r="N516" s="784">
        <v>138</v>
      </c>
      <c r="U516" s="783" t="s">
        <v>954</v>
      </c>
      <c r="V516" s="784">
        <v>7</v>
      </c>
      <c r="W516" s="784">
        <v>202</v>
      </c>
      <c r="Z516" s="481"/>
      <c r="AA516" s="482"/>
      <c r="AB516" s="481"/>
    </row>
    <row r="517" spans="1:28" ht="15">
      <c r="A517" s="783" t="s">
        <v>947</v>
      </c>
      <c r="B517" s="783" t="s">
        <v>290</v>
      </c>
      <c r="C517" s="783" t="s">
        <v>263</v>
      </c>
      <c r="D517" s="783" t="s">
        <v>288</v>
      </c>
      <c r="E517" s="784">
        <v>110</v>
      </c>
      <c r="G517" s="783" t="s">
        <v>954</v>
      </c>
      <c r="H517" s="784">
        <v>8</v>
      </c>
      <c r="I517" s="784">
        <v>642</v>
      </c>
      <c r="K517" s="783" t="s">
        <v>299</v>
      </c>
      <c r="L517" s="783" t="s">
        <v>925</v>
      </c>
      <c r="M517" s="783" t="s">
        <v>269</v>
      </c>
      <c r="N517" s="784">
        <v>7</v>
      </c>
      <c r="U517" s="783" t="s">
        <v>954</v>
      </c>
      <c r="V517" s="784">
        <v>8</v>
      </c>
      <c r="W517" s="784">
        <v>170</v>
      </c>
      <c r="Z517" s="481"/>
      <c r="AA517" s="482"/>
      <c r="AB517" s="481"/>
    </row>
    <row r="518" spans="1:28" ht="15">
      <c r="A518" s="783" t="s">
        <v>947</v>
      </c>
      <c r="B518" s="783" t="s">
        <v>290</v>
      </c>
      <c r="C518" s="783" t="s">
        <v>263</v>
      </c>
      <c r="D518" s="783" t="s">
        <v>289</v>
      </c>
      <c r="E518" s="784">
        <v>121</v>
      </c>
      <c r="G518" s="783" t="s">
        <v>954</v>
      </c>
      <c r="H518" s="784">
        <v>9</v>
      </c>
      <c r="I518" s="784">
        <v>500</v>
      </c>
      <c r="K518" s="783" t="s">
        <v>299</v>
      </c>
      <c r="L518" s="783" t="s">
        <v>925</v>
      </c>
      <c r="M518" s="783" t="s">
        <v>270</v>
      </c>
      <c r="N518" s="784">
        <v>458</v>
      </c>
      <c r="U518" s="783" t="s">
        <v>954</v>
      </c>
      <c r="V518" s="784">
        <v>9</v>
      </c>
      <c r="W518" s="784">
        <v>119</v>
      </c>
      <c r="Z518" s="481"/>
      <c r="AA518" s="482"/>
      <c r="AB518" s="481"/>
    </row>
    <row r="519" spans="1:28" ht="15">
      <c r="A519" s="783" t="s">
        <v>947</v>
      </c>
      <c r="B519" s="783" t="s">
        <v>291</v>
      </c>
      <c r="C519" s="783" t="s">
        <v>262</v>
      </c>
      <c r="D519" s="783" t="s">
        <v>288</v>
      </c>
      <c r="E519" s="784">
        <v>420</v>
      </c>
      <c r="G519" s="783" t="s">
        <v>954</v>
      </c>
      <c r="H519" s="784">
        <v>10</v>
      </c>
      <c r="I519" s="784">
        <v>373</v>
      </c>
      <c r="K519" s="783" t="s">
        <v>299</v>
      </c>
      <c r="L519" s="783" t="s">
        <v>926</v>
      </c>
      <c r="M519" s="783" t="s">
        <v>267</v>
      </c>
      <c r="N519" s="784">
        <v>1</v>
      </c>
      <c r="U519" s="783" t="s">
        <v>954</v>
      </c>
      <c r="V519" s="784">
        <v>10</v>
      </c>
      <c r="W519" s="784">
        <v>89</v>
      </c>
      <c r="Z519" s="481"/>
      <c r="AA519" s="482"/>
      <c r="AB519" s="481"/>
    </row>
    <row r="520" spans="1:28" ht="15">
      <c r="A520" s="783" t="s">
        <v>947</v>
      </c>
      <c r="B520" s="783" t="s">
        <v>291</v>
      </c>
      <c r="C520" s="783" t="s">
        <v>262</v>
      </c>
      <c r="D520" s="783" t="s">
        <v>289</v>
      </c>
      <c r="E520" s="784">
        <v>393</v>
      </c>
      <c r="G520" s="783" t="s">
        <v>954</v>
      </c>
      <c r="H520" s="784">
        <v>11</v>
      </c>
      <c r="I520" s="784">
        <v>281</v>
      </c>
      <c r="K520" s="783" t="s">
        <v>299</v>
      </c>
      <c r="L520" s="783" t="s">
        <v>926</v>
      </c>
      <c r="M520" s="783" t="s">
        <v>530</v>
      </c>
      <c r="N520" s="784">
        <v>6</v>
      </c>
      <c r="U520" s="783" t="s">
        <v>954</v>
      </c>
      <c r="V520" s="784">
        <v>11</v>
      </c>
      <c r="W520" s="784">
        <v>66</v>
      </c>
      <c r="Z520" s="481"/>
      <c r="AA520" s="482"/>
      <c r="AB520" s="481"/>
    </row>
    <row r="521" spans="1:28" ht="15">
      <c r="A521" s="783" t="s">
        <v>947</v>
      </c>
      <c r="B521" s="783" t="s">
        <v>291</v>
      </c>
      <c r="C521" s="783" t="s">
        <v>263</v>
      </c>
      <c r="D521" s="783" t="s">
        <v>288</v>
      </c>
      <c r="E521" s="784">
        <v>387</v>
      </c>
      <c r="G521" s="783" t="s">
        <v>954</v>
      </c>
      <c r="H521" s="784">
        <v>12</v>
      </c>
      <c r="I521" s="784">
        <v>284</v>
      </c>
      <c r="K521" s="783" t="s">
        <v>299</v>
      </c>
      <c r="L521" s="783" t="s">
        <v>926</v>
      </c>
      <c r="M521" s="783" t="s">
        <v>527</v>
      </c>
      <c r="N521" s="784">
        <v>152</v>
      </c>
      <c r="U521" s="783" t="s">
        <v>954</v>
      </c>
      <c r="V521" s="784">
        <v>12</v>
      </c>
      <c r="W521" s="784">
        <v>61</v>
      </c>
      <c r="Z521" s="481"/>
      <c r="AA521" s="482"/>
      <c r="AB521" s="481"/>
    </row>
    <row r="522" spans="1:28" ht="15">
      <c r="A522" s="783" t="s">
        <v>947</v>
      </c>
      <c r="B522" s="783" t="s">
        <v>291</v>
      </c>
      <c r="C522" s="783" t="s">
        <v>263</v>
      </c>
      <c r="D522" s="783" t="s">
        <v>289</v>
      </c>
      <c r="E522" s="784">
        <v>323</v>
      </c>
      <c r="G522" s="783" t="s">
        <v>955</v>
      </c>
      <c r="H522" s="784">
        <v>0</v>
      </c>
      <c r="I522" s="784">
        <v>147</v>
      </c>
      <c r="K522" s="783" t="s">
        <v>299</v>
      </c>
      <c r="L522" s="783" t="s">
        <v>926</v>
      </c>
      <c r="M522" s="783" t="s">
        <v>528</v>
      </c>
      <c r="N522" s="784">
        <v>2</v>
      </c>
      <c r="U522" s="783" t="s">
        <v>955</v>
      </c>
      <c r="V522" s="784">
        <v>0</v>
      </c>
      <c r="W522" s="784">
        <v>343</v>
      </c>
      <c r="Z522" s="481"/>
      <c r="AA522" s="482"/>
      <c r="AB522" s="481"/>
    </row>
    <row r="523" spans="1:28" ht="15">
      <c r="A523" s="783" t="s">
        <v>948</v>
      </c>
      <c r="B523" s="783" t="s">
        <v>267</v>
      </c>
      <c r="C523" s="783" t="s">
        <v>262</v>
      </c>
      <c r="D523" s="783" t="s">
        <v>288</v>
      </c>
      <c r="E523" s="784">
        <v>114</v>
      </c>
      <c r="G523" s="783" t="s">
        <v>955</v>
      </c>
      <c r="H523" s="784">
        <v>1</v>
      </c>
      <c r="I523" s="784">
        <v>630</v>
      </c>
      <c r="K523" s="783" t="s">
        <v>299</v>
      </c>
      <c r="L523" s="783" t="s">
        <v>926</v>
      </c>
      <c r="M523" s="783" t="s">
        <v>529</v>
      </c>
      <c r="N523" s="784">
        <v>2</v>
      </c>
      <c r="U523" s="783" t="s">
        <v>955</v>
      </c>
      <c r="V523" s="784">
        <v>1</v>
      </c>
      <c r="W523" s="784">
        <v>1616</v>
      </c>
      <c r="Z523" s="481"/>
      <c r="AA523" s="482"/>
      <c r="AB523" s="481"/>
    </row>
    <row r="524" spans="1:28" ht="15">
      <c r="A524" s="783" t="s">
        <v>948</v>
      </c>
      <c r="B524" s="783" t="s">
        <v>267</v>
      </c>
      <c r="C524" s="783" t="s">
        <v>262</v>
      </c>
      <c r="D524" s="783" t="s">
        <v>289</v>
      </c>
      <c r="E524" s="784">
        <v>333</v>
      </c>
      <c r="G524" s="783" t="s">
        <v>955</v>
      </c>
      <c r="H524" s="784">
        <v>2</v>
      </c>
      <c r="I524" s="784">
        <v>2098</v>
      </c>
      <c r="K524" s="783" t="s">
        <v>299</v>
      </c>
      <c r="L524" s="783" t="s">
        <v>926</v>
      </c>
      <c r="M524" s="783" t="s">
        <v>268</v>
      </c>
      <c r="N524" s="784">
        <v>3</v>
      </c>
      <c r="U524" s="783" t="s">
        <v>955</v>
      </c>
      <c r="V524" s="784">
        <v>2</v>
      </c>
      <c r="W524" s="784">
        <v>5040</v>
      </c>
      <c r="Z524" s="481"/>
      <c r="AA524" s="482"/>
      <c r="AB524" s="481"/>
    </row>
    <row r="525" spans="1:28" ht="15">
      <c r="A525" s="783" t="s">
        <v>948</v>
      </c>
      <c r="B525" s="783" t="s">
        <v>267</v>
      </c>
      <c r="C525" s="783" t="s">
        <v>263</v>
      </c>
      <c r="D525" s="783" t="s">
        <v>288</v>
      </c>
      <c r="E525" s="784">
        <v>109</v>
      </c>
      <c r="G525" s="783" t="s">
        <v>955</v>
      </c>
      <c r="H525" s="784">
        <v>3</v>
      </c>
      <c r="I525" s="784">
        <v>1180</v>
      </c>
      <c r="K525" s="783" t="s">
        <v>299</v>
      </c>
      <c r="L525" s="783" t="s">
        <v>926</v>
      </c>
      <c r="M525" s="783" t="s">
        <v>538</v>
      </c>
      <c r="N525" s="784">
        <v>3</v>
      </c>
      <c r="U525" s="783" t="s">
        <v>955</v>
      </c>
      <c r="V525" s="784">
        <v>3</v>
      </c>
      <c r="W525" s="784">
        <v>2424</v>
      </c>
      <c r="Z525" s="481"/>
      <c r="AA525" s="482"/>
      <c r="AB525" s="481"/>
    </row>
    <row r="526" spans="1:28" ht="15">
      <c r="A526" s="783" t="s">
        <v>948</v>
      </c>
      <c r="B526" s="783" t="s">
        <v>267</v>
      </c>
      <c r="C526" s="783" t="s">
        <v>263</v>
      </c>
      <c r="D526" s="783" t="s">
        <v>289</v>
      </c>
      <c r="E526" s="784">
        <v>268</v>
      </c>
      <c r="G526" s="783" t="s">
        <v>955</v>
      </c>
      <c r="H526" s="784">
        <v>4</v>
      </c>
      <c r="I526" s="784">
        <v>5580</v>
      </c>
      <c r="K526" s="783" t="s">
        <v>299</v>
      </c>
      <c r="L526" s="783" t="s">
        <v>926</v>
      </c>
      <c r="M526" s="783" t="s">
        <v>299</v>
      </c>
      <c r="N526" s="784">
        <v>4852</v>
      </c>
      <c r="U526" s="783" t="s">
        <v>955</v>
      </c>
      <c r="V526" s="784">
        <v>4</v>
      </c>
      <c r="W526" s="784">
        <v>17948</v>
      </c>
      <c r="Z526" s="481"/>
      <c r="AA526" s="482"/>
      <c r="AB526" s="481"/>
    </row>
    <row r="527" spans="1:28" ht="15">
      <c r="A527" s="783" t="s">
        <v>948</v>
      </c>
      <c r="B527" s="783" t="s">
        <v>268</v>
      </c>
      <c r="C527" s="783" t="s">
        <v>262</v>
      </c>
      <c r="D527" s="783" t="s">
        <v>288</v>
      </c>
      <c r="E527" s="784">
        <v>77</v>
      </c>
      <c r="G527" s="783" t="s">
        <v>955</v>
      </c>
      <c r="H527" s="784">
        <v>5</v>
      </c>
      <c r="I527" s="784">
        <v>1075</v>
      </c>
      <c r="K527" s="783" t="s">
        <v>299</v>
      </c>
      <c r="L527" s="783" t="s">
        <v>926</v>
      </c>
      <c r="M527" s="783" t="s">
        <v>301</v>
      </c>
      <c r="N527" s="784">
        <v>3</v>
      </c>
      <c r="U527" s="783" t="s">
        <v>955</v>
      </c>
      <c r="V527" s="784">
        <v>5</v>
      </c>
      <c r="W527" s="784">
        <v>3024</v>
      </c>
      <c r="Z527" s="481"/>
      <c r="AA527" s="482"/>
      <c r="AB527" s="481"/>
    </row>
    <row r="528" spans="1:28" ht="15">
      <c r="A528" s="783" t="s">
        <v>948</v>
      </c>
      <c r="B528" s="783" t="s">
        <v>268</v>
      </c>
      <c r="C528" s="783" t="s">
        <v>262</v>
      </c>
      <c r="D528" s="783" t="s">
        <v>289</v>
      </c>
      <c r="E528" s="784">
        <v>256</v>
      </c>
      <c r="G528" s="783" t="s">
        <v>955</v>
      </c>
      <c r="H528" s="784">
        <v>6</v>
      </c>
      <c r="I528" s="784">
        <v>1189</v>
      </c>
      <c r="K528" s="783" t="s">
        <v>299</v>
      </c>
      <c r="L528" s="783" t="s">
        <v>926</v>
      </c>
      <c r="M528" s="783" t="s">
        <v>269</v>
      </c>
      <c r="N528" s="784">
        <v>1</v>
      </c>
      <c r="U528" s="783" t="s">
        <v>955</v>
      </c>
      <c r="V528" s="784">
        <v>6</v>
      </c>
      <c r="W528" s="784">
        <v>3222</v>
      </c>
      <c r="Z528" s="481"/>
      <c r="AA528" s="482"/>
      <c r="AB528" s="481"/>
    </row>
    <row r="529" spans="1:28" ht="15">
      <c r="A529" s="783" t="s">
        <v>948</v>
      </c>
      <c r="B529" s="783" t="s">
        <v>268</v>
      </c>
      <c r="C529" s="783" t="s">
        <v>263</v>
      </c>
      <c r="D529" s="783" t="s">
        <v>288</v>
      </c>
      <c r="E529" s="784">
        <v>93</v>
      </c>
      <c r="G529" s="783" t="s">
        <v>955</v>
      </c>
      <c r="H529" s="784">
        <v>7</v>
      </c>
      <c r="I529" s="784">
        <v>1285</v>
      </c>
      <c r="K529" s="783" t="s">
        <v>299</v>
      </c>
      <c r="L529" s="783" t="s">
        <v>926</v>
      </c>
      <c r="M529" s="783" t="s">
        <v>270</v>
      </c>
      <c r="N529" s="784">
        <v>460</v>
      </c>
      <c r="U529" s="783" t="s">
        <v>955</v>
      </c>
      <c r="V529" s="784">
        <v>7</v>
      </c>
      <c r="W529" s="784">
        <v>2622</v>
      </c>
      <c r="Z529" s="481"/>
      <c r="AA529" s="482"/>
      <c r="AB529" s="481"/>
    </row>
    <row r="530" spans="1:28" ht="15">
      <c r="A530" s="783" t="s">
        <v>948</v>
      </c>
      <c r="B530" s="783" t="s">
        <v>268</v>
      </c>
      <c r="C530" s="783" t="s">
        <v>263</v>
      </c>
      <c r="D530" s="783" t="s">
        <v>289</v>
      </c>
      <c r="E530" s="784">
        <v>214</v>
      </c>
      <c r="G530" s="783" t="s">
        <v>955</v>
      </c>
      <c r="H530" s="784">
        <v>8</v>
      </c>
      <c r="I530" s="784">
        <v>942</v>
      </c>
      <c r="K530" s="783" t="s">
        <v>299</v>
      </c>
      <c r="L530" s="783" t="s">
        <v>930</v>
      </c>
      <c r="M530" s="783" t="s">
        <v>267</v>
      </c>
      <c r="N530" s="784">
        <v>15</v>
      </c>
      <c r="U530" s="783" t="s">
        <v>955</v>
      </c>
      <c r="V530" s="784">
        <v>8</v>
      </c>
      <c r="W530" s="784">
        <v>2012</v>
      </c>
      <c r="Z530" s="481"/>
      <c r="AA530" s="482"/>
      <c r="AB530" s="481"/>
    </row>
    <row r="531" spans="1:28" ht="15">
      <c r="A531" s="783" t="s">
        <v>948</v>
      </c>
      <c r="B531" s="783" t="s">
        <v>290</v>
      </c>
      <c r="C531" s="783" t="s">
        <v>263</v>
      </c>
      <c r="D531" s="783" t="s">
        <v>288</v>
      </c>
      <c r="E531" s="784">
        <v>2</v>
      </c>
      <c r="G531" s="783" t="s">
        <v>955</v>
      </c>
      <c r="H531" s="784">
        <v>9</v>
      </c>
      <c r="I531" s="784">
        <v>639</v>
      </c>
      <c r="K531" s="783" t="s">
        <v>299</v>
      </c>
      <c r="L531" s="783" t="s">
        <v>930</v>
      </c>
      <c r="M531" s="783" t="s">
        <v>527</v>
      </c>
      <c r="N531" s="784">
        <v>725</v>
      </c>
      <c r="U531" s="783" t="s">
        <v>955</v>
      </c>
      <c r="V531" s="784">
        <v>9</v>
      </c>
      <c r="W531" s="784">
        <v>1472</v>
      </c>
      <c r="Z531" s="481"/>
      <c r="AA531" s="482"/>
      <c r="AB531" s="481"/>
    </row>
    <row r="532" spans="1:28" ht="15">
      <c r="A532" s="783" t="s">
        <v>948</v>
      </c>
      <c r="B532" s="783" t="s">
        <v>291</v>
      </c>
      <c r="C532" s="783" t="s">
        <v>262</v>
      </c>
      <c r="D532" s="783" t="s">
        <v>288</v>
      </c>
      <c r="E532" s="784">
        <v>21</v>
      </c>
      <c r="G532" s="783" t="s">
        <v>955</v>
      </c>
      <c r="H532" s="784">
        <v>10</v>
      </c>
      <c r="I532" s="784">
        <v>428</v>
      </c>
      <c r="K532" s="783" t="s">
        <v>299</v>
      </c>
      <c r="L532" s="783" t="s">
        <v>930</v>
      </c>
      <c r="M532" s="783" t="s">
        <v>529</v>
      </c>
      <c r="N532" s="784">
        <v>3</v>
      </c>
      <c r="U532" s="783" t="s">
        <v>955</v>
      </c>
      <c r="V532" s="784">
        <v>10</v>
      </c>
      <c r="W532" s="784">
        <v>1124</v>
      </c>
      <c r="Z532" s="481"/>
      <c r="AA532" s="482"/>
      <c r="AB532" s="481"/>
    </row>
    <row r="533" spans="1:28" ht="15">
      <c r="A533" s="783" t="s">
        <v>948</v>
      </c>
      <c r="B533" s="783" t="s">
        <v>291</v>
      </c>
      <c r="C533" s="783" t="s">
        <v>262</v>
      </c>
      <c r="D533" s="783" t="s">
        <v>289</v>
      </c>
      <c r="E533" s="784">
        <v>35</v>
      </c>
      <c r="G533" s="783" t="s">
        <v>955</v>
      </c>
      <c r="H533" s="784">
        <v>11</v>
      </c>
      <c r="I533" s="784">
        <v>343</v>
      </c>
      <c r="K533" s="783" t="s">
        <v>299</v>
      </c>
      <c r="L533" s="783" t="s">
        <v>930</v>
      </c>
      <c r="M533" s="783" t="s">
        <v>268</v>
      </c>
      <c r="N533" s="784">
        <v>1</v>
      </c>
      <c r="U533" s="783" t="s">
        <v>955</v>
      </c>
      <c r="V533" s="784">
        <v>11</v>
      </c>
      <c r="W533" s="784">
        <v>760</v>
      </c>
      <c r="Z533" s="481"/>
      <c r="AA533" s="482"/>
      <c r="AB533" s="481"/>
    </row>
    <row r="534" spans="1:28" ht="15">
      <c r="A534" s="783" t="s">
        <v>948</v>
      </c>
      <c r="B534" s="783" t="s">
        <v>291</v>
      </c>
      <c r="C534" s="783" t="s">
        <v>263</v>
      </c>
      <c r="D534" s="783" t="s">
        <v>288</v>
      </c>
      <c r="E534" s="784">
        <v>12</v>
      </c>
      <c r="G534" s="783" t="s">
        <v>955</v>
      </c>
      <c r="H534" s="784">
        <v>12</v>
      </c>
      <c r="I534" s="784">
        <v>492</v>
      </c>
      <c r="K534" s="783" t="s">
        <v>299</v>
      </c>
      <c r="L534" s="783" t="s">
        <v>930</v>
      </c>
      <c r="M534" s="783" t="s">
        <v>302</v>
      </c>
      <c r="N534" s="784">
        <v>2</v>
      </c>
      <c r="U534" s="783" t="s">
        <v>955</v>
      </c>
      <c r="V534" s="784">
        <v>12</v>
      </c>
      <c r="W534" s="784">
        <v>941</v>
      </c>
      <c r="Z534" s="481"/>
      <c r="AA534" s="482"/>
      <c r="AB534" s="481"/>
    </row>
    <row r="535" spans="1:28" ht="15">
      <c r="A535" s="783" t="s">
        <v>948</v>
      </c>
      <c r="B535" s="783" t="s">
        <v>291</v>
      </c>
      <c r="C535" s="783" t="s">
        <v>263</v>
      </c>
      <c r="D535" s="783" t="s">
        <v>289</v>
      </c>
      <c r="E535" s="784">
        <v>42</v>
      </c>
      <c r="G535" s="783" t="s">
        <v>956</v>
      </c>
      <c r="H535" s="784">
        <v>0</v>
      </c>
      <c r="I535" s="784">
        <v>318</v>
      </c>
      <c r="K535" s="783" t="s">
        <v>299</v>
      </c>
      <c r="L535" s="783" t="s">
        <v>930</v>
      </c>
      <c r="M535" s="783" t="s">
        <v>299</v>
      </c>
      <c r="N535" s="784">
        <v>1913</v>
      </c>
      <c r="U535" s="783" t="s">
        <v>956</v>
      </c>
      <c r="V535" s="784">
        <v>0</v>
      </c>
      <c r="W535" s="784">
        <v>6</v>
      </c>
      <c r="Z535" s="481"/>
      <c r="AA535" s="482"/>
      <c r="AB535" s="481"/>
    </row>
    <row r="536" spans="1:28" ht="15">
      <c r="A536" s="783" t="s">
        <v>949</v>
      </c>
      <c r="B536" s="783" t="s">
        <v>267</v>
      </c>
      <c r="C536" s="783" t="s">
        <v>262</v>
      </c>
      <c r="D536" s="783" t="s">
        <v>288</v>
      </c>
      <c r="E536" s="784">
        <v>1</v>
      </c>
      <c r="G536" s="783" t="s">
        <v>956</v>
      </c>
      <c r="H536" s="784">
        <v>1</v>
      </c>
      <c r="I536" s="784">
        <v>1564</v>
      </c>
      <c r="K536" s="783" t="s">
        <v>299</v>
      </c>
      <c r="L536" s="783" t="s">
        <v>930</v>
      </c>
      <c r="M536" s="783" t="s">
        <v>301</v>
      </c>
      <c r="N536" s="784">
        <v>30</v>
      </c>
      <c r="U536" s="783" t="s">
        <v>956</v>
      </c>
      <c r="V536" s="784">
        <v>1</v>
      </c>
      <c r="W536" s="784">
        <v>79</v>
      </c>
      <c r="Z536" s="481"/>
      <c r="AA536" s="482"/>
      <c r="AB536" s="481"/>
    </row>
    <row r="537" spans="1:28" ht="15">
      <c r="A537" s="783" t="s">
        <v>949</v>
      </c>
      <c r="B537" s="783" t="s">
        <v>267</v>
      </c>
      <c r="C537" s="783" t="s">
        <v>262</v>
      </c>
      <c r="D537" s="783" t="s">
        <v>289</v>
      </c>
      <c r="E537" s="784">
        <v>11</v>
      </c>
      <c r="G537" s="783" t="s">
        <v>956</v>
      </c>
      <c r="H537" s="784">
        <v>2</v>
      </c>
      <c r="I537" s="784">
        <v>4640</v>
      </c>
      <c r="K537" s="783" t="s">
        <v>299</v>
      </c>
      <c r="L537" s="783" t="s">
        <v>930</v>
      </c>
      <c r="M537" s="783" t="s">
        <v>269</v>
      </c>
      <c r="N537" s="784">
        <v>1</v>
      </c>
      <c r="U537" s="783" t="s">
        <v>956</v>
      </c>
      <c r="V537" s="784">
        <v>2</v>
      </c>
      <c r="W537" s="784">
        <v>225</v>
      </c>
      <c r="Z537" s="481"/>
      <c r="AA537" s="482"/>
      <c r="AB537" s="481"/>
    </row>
    <row r="538" spans="1:28" ht="15">
      <c r="A538" s="783" t="s">
        <v>949</v>
      </c>
      <c r="B538" s="783" t="s">
        <v>267</v>
      </c>
      <c r="C538" s="783" t="s">
        <v>263</v>
      </c>
      <c r="D538" s="783" t="s">
        <v>289</v>
      </c>
      <c r="E538" s="784">
        <v>1</v>
      </c>
      <c r="G538" s="783" t="s">
        <v>956</v>
      </c>
      <c r="H538" s="784">
        <v>3</v>
      </c>
      <c r="I538" s="784">
        <v>1916</v>
      </c>
      <c r="K538" s="783" t="s">
        <v>299</v>
      </c>
      <c r="L538" s="783" t="s">
        <v>930</v>
      </c>
      <c r="M538" s="783" t="s">
        <v>270</v>
      </c>
      <c r="N538" s="784">
        <v>139</v>
      </c>
      <c r="U538" s="783" t="s">
        <v>956</v>
      </c>
      <c r="V538" s="784">
        <v>3</v>
      </c>
      <c r="W538" s="784">
        <v>106</v>
      </c>
      <c r="Z538" s="481"/>
      <c r="AA538" s="482"/>
      <c r="AB538" s="481"/>
    </row>
    <row r="539" spans="1:28" ht="15">
      <c r="A539" s="783" t="s">
        <v>949</v>
      </c>
      <c r="B539" s="783" t="s">
        <v>267</v>
      </c>
      <c r="C539" s="783" t="s">
        <v>262</v>
      </c>
      <c r="D539" s="783" t="s">
        <v>288</v>
      </c>
      <c r="E539" s="784">
        <v>4721</v>
      </c>
      <c r="G539" s="783" t="s">
        <v>956</v>
      </c>
      <c r="H539" s="784">
        <v>4</v>
      </c>
      <c r="I539" s="784">
        <v>6739</v>
      </c>
      <c r="K539" s="783" t="s">
        <v>299</v>
      </c>
      <c r="L539" s="783" t="s">
        <v>938</v>
      </c>
      <c r="M539" s="783" t="s">
        <v>267</v>
      </c>
      <c r="N539" s="784">
        <v>3</v>
      </c>
      <c r="U539" s="783" t="s">
        <v>956</v>
      </c>
      <c r="V539" s="784">
        <v>4</v>
      </c>
      <c r="W539" s="784">
        <v>815</v>
      </c>
      <c r="Z539" s="481"/>
      <c r="AA539" s="482"/>
      <c r="AB539" s="481"/>
    </row>
    <row r="540" spans="1:28" ht="15">
      <c r="A540" s="783" t="s">
        <v>949</v>
      </c>
      <c r="B540" s="783" t="s">
        <v>267</v>
      </c>
      <c r="C540" s="783" t="s">
        <v>262</v>
      </c>
      <c r="D540" s="783" t="s">
        <v>289</v>
      </c>
      <c r="E540" s="784">
        <v>29616</v>
      </c>
      <c r="G540" s="783" t="s">
        <v>956</v>
      </c>
      <c r="H540" s="784">
        <v>5</v>
      </c>
      <c r="I540" s="784">
        <v>896</v>
      </c>
      <c r="K540" s="783" t="s">
        <v>299</v>
      </c>
      <c r="L540" s="783" t="s">
        <v>938</v>
      </c>
      <c r="M540" s="783" t="s">
        <v>527</v>
      </c>
      <c r="N540" s="784">
        <v>364</v>
      </c>
      <c r="U540" s="783" t="s">
        <v>956</v>
      </c>
      <c r="V540" s="784">
        <v>5</v>
      </c>
      <c r="W540" s="784">
        <v>102</v>
      </c>
      <c r="Z540" s="481"/>
      <c r="AA540" s="482"/>
      <c r="AB540" s="481"/>
    </row>
    <row r="541" spans="1:28" ht="15">
      <c r="A541" s="783" t="s">
        <v>949</v>
      </c>
      <c r="B541" s="783" t="s">
        <v>267</v>
      </c>
      <c r="C541" s="783" t="s">
        <v>263</v>
      </c>
      <c r="D541" s="783" t="s">
        <v>288</v>
      </c>
      <c r="E541" s="784">
        <v>4638</v>
      </c>
      <c r="G541" s="783" t="s">
        <v>956</v>
      </c>
      <c r="H541" s="784">
        <v>6</v>
      </c>
      <c r="I541" s="784">
        <v>861</v>
      </c>
      <c r="K541" s="783" t="s">
        <v>299</v>
      </c>
      <c r="L541" s="783" t="s">
        <v>938</v>
      </c>
      <c r="M541" s="783" t="s">
        <v>268</v>
      </c>
      <c r="N541" s="784">
        <v>3</v>
      </c>
      <c r="U541" s="783" t="s">
        <v>956</v>
      </c>
      <c r="V541" s="784">
        <v>6</v>
      </c>
      <c r="W541" s="784">
        <v>88</v>
      </c>
      <c r="Z541" s="481"/>
      <c r="AA541" s="482"/>
      <c r="AB541" s="481"/>
    </row>
    <row r="542" spans="1:28" ht="15">
      <c r="A542" s="783" t="s">
        <v>949</v>
      </c>
      <c r="B542" s="783" t="s">
        <v>267</v>
      </c>
      <c r="C542" s="783" t="s">
        <v>263</v>
      </c>
      <c r="D542" s="783" t="s">
        <v>289</v>
      </c>
      <c r="E542" s="784">
        <v>26270</v>
      </c>
      <c r="G542" s="783" t="s">
        <v>956</v>
      </c>
      <c r="H542" s="784">
        <v>7</v>
      </c>
      <c r="I542" s="784">
        <v>745</v>
      </c>
      <c r="K542" s="783" t="s">
        <v>299</v>
      </c>
      <c r="L542" s="783" t="s">
        <v>938</v>
      </c>
      <c r="M542" s="783" t="s">
        <v>290</v>
      </c>
      <c r="N542" s="784">
        <v>1</v>
      </c>
      <c r="U542" s="783" t="s">
        <v>956</v>
      </c>
      <c r="V542" s="784">
        <v>7</v>
      </c>
      <c r="W542" s="784">
        <v>67</v>
      </c>
      <c r="Z542" s="481"/>
      <c r="AA542" s="482"/>
      <c r="AB542" s="481"/>
    </row>
    <row r="543" spans="1:28" ht="15">
      <c r="A543" s="783" t="s">
        <v>949</v>
      </c>
      <c r="B543" s="783" t="s">
        <v>268</v>
      </c>
      <c r="C543" s="783" t="s">
        <v>262</v>
      </c>
      <c r="D543" s="783" t="s">
        <v>288</v>
      </c>
      <c r="E543" s="784">
        <v>105</v>
      </c>
      <c r="G543" s="783" t="s">
        <v>956</v>
      </c>
      <c r="H543" s="784">
        <v>8</v>
      </c>
      <c r="I543" s="784">
        <v>613</v>
      </c>
      <c r="K543" s="783" t="s">
        <v>299</v>
      </c>
      <c r="L543" s="783" t="s">
        <v>938</v>
      </c>
      <c r="M543" s="783" t="s">
        <v>302</v>
      </c>
      <c r="N543" s="784">
        <v>3</v>
      </c>
      <c r="U543" s="783" t="s">
        <v>956</v>
      </c>
      <c r="V543" s="784">
        <v>8</v>
      </c>
      <c r="W543" s="784">
        <v>46</v>
      </c>
      <c r="Z543" s="481"/>
      <c r="AA543" s="482"/>
      <c r="AB543" s="481"/>
    </row>
    <row r="544" spans="1:28" ht="15">
      <c r="A544" s="783" t="s">
        <v>949</v>
      </c>
      <c r="B544" s="783" t="s">
        <v>268</v>
      </c>
      <c r="C544" s="783" t="s">
        <v>262</v>
      </c>
      <c r="D544" s="783" t="s">
        <v>289</v>
      </c>
      <c r="E544" s="784">
        <v>1613</v>
      </c>
      <c r="G544" s="783" t="s">
        <v>956</v>
      </c>
      <c r="H544" s="784">
        <v>9</v>
      </c>
      <c r="I544" s="784">
        <v>475</v>
      </c>
      <c r="K544" s="783" t="s">
        <v>299</v>
      </c>
      <c r="L544" s="783" t="s">
        <v>938</v>
      </c>
      <c r="M544" s="783" t="s">
        <v>299</v>
      </c>
      <c r="N544" s="784">
        <v>4986</v>
      </c>
      <c r="U544" s="783" t="s">
        <v>956</v>
      </c>
      <c r="V544" s="784">
        <v>9</v>
      </c>
      <c r="W544" s="784">
        <v>30</v>
      </c>
      <c r="Z544" s="481"/>
      <c r="AA544" s="482"/>
      <c r="AB544" s="481"/>
    </row>
    <row r="545" spans="1:28" ht="15">
      <c r="A545" s="783" t="s">
        <v>949</v>
      </c>
      <c r="B545" s="783" t="s">
        <v>268</v>
      </c>
      <c r="C545" s="783" t="s">
        <v>263</v>
      </c>
      <c r="D545" s="783" t="s">
        <v>288</v>
      </c>
      <c r="E545" s="784">
        <v>102</v>
      </c>
      <c r="G545" s="783" t="s">
        <v>956</v>
      </c>
      <c r="H545" s="784">
        <v>10</v>
      </c>
      <c r="I545" s="784">
        <v>432</v>
      </c>
      <c r="K545" s="783" t="s">
        <v>299</v>
      </c>
      <c r="L545" s="783" t="s">
        <v>938</v>
      </c>
      <c r="M545" s="783" t="s">
        <v>301</v>
      </c>
      <c r="N545" s="784">
        <v>11</v>
      </c>
      <c r="U545" s="783" t="s">
        <v>956</v>
      </c>
      <c r="V545" s="784">
        <v>10</v>
      </c>
      <c r="W545" s="784">
        <v>21</v>
      </c>
      <c r="Z545" s="481"/>
      <c r="AA545" s="482"/>
      <c r="AB545" s="481"/>
    </row>
    <row r="546" spans="1:28" ht="15">
      <c r="A546" s="783" t="s">
        <v>949</v>
      </c>
      <c r="B546" s="783" t="s">
        <v>268</v>
      </c>
      <c r="C546" s="783" t="s">
        <v>263</v>
      </c>
      <c r="D546" s="783" t="s">
        <v>289</v>
      </c>
      <c r="E546" s="784">
        <v>1408</v>
      </c>
      <c r="G546" s="783" t="s">
        <v>956</v>
      </c>
      <c r="H546" s="784">
        <v>11</v>
      </c>
      <c r="I546" s="784">
        <v>326</v>
      </c>
      <c r="K546" s="783" t="s">
        <v>299</v>
      </c>
      <c r="L546" s="783" t="s">
        <v>938</v>
      </c>
      <c r="M546" s="783" t="s">
        <v>269</v>
      </c>
      <c r="N546" s="784">
        <v>1</v>
      </c>
      <c r="U546" s="783" t="s">
        <v>956</v>
      </c>
      <c r="V546" s="784">
        <v>11</v>
      </c>
      <c r="W546" s="784">
        <v>19</v>
      </c>
      <c r="Z546" s="481"/>
      <c r="AA546" s="482"/>
      <c r="AB546" s="481"/>
    </row>
    <row r="547" spans="1:28" ht="15">
      <c r="A547" s="783" t="s">
        <v>949</v>
      </c>
      <c r="B547" s="783" t="s">
        <v>290</v>
      </c>
      <c r="C547" s="783" t="s">
        <v>262</v>
      </c>
      <c r="D547" s="783" t="s">
        <v>288</v>
      </c>
      <c r="E547" s="784">
        <v>35</v>
      </c>
      <c r="G547" s="783" t="s">
        <v>956</v>
      </c>
      <c r="H547" s="784">
        <v>12</v>
      </c>
      <c r="I547" s="784">
        <v>464</v>
      </c>
      <c r="K547" s="783" t="s">
        <v>299</v>
      </c>
      <c r="L547" s="783" t="s">
        <v>938</v>
      </c>
      <c r="M547" s="783" t="s">
        <v>270</v>
      </c>
      <c r="N547" s="784">
        <v>216</v>
      </c>
      <c r="U547" s="783" t="s">
        <v>956</v>
      </c>
      <c r="V547" s="784">
        <v>12</v>
      </c>
      <c r="W547" s="784">
        <v>22</v>
      </c>
      <c r="Z547" s="481"/>
      <c r="AA547" s="482"/>
      <c r="AB547" s="481"/>
    </row>
    <row r="548" spans="1:28" ht="15">
      <c r="A548" s="783" t="s">
        <v>949</v>
      </c>
      <c r="B548" s="783" t="s">
        <v>290</v>
      </c>
      <c r="C548" s="783" t="s">
        <v>262</v>
      </c>
      <c r="D548" s="783" t="s">
        <v>289</v>
      </c>
      <c r="E548" s="784">
        <v>55</v>
      </c>
      <c r="G548" s="783" t="s">
        <v>957</v>
      </c>
      <c r="H548" s="784">
        <v>0</v>
      </c>
      <c r="I548" s="784">
        <v>58</v>
      </c>
      <c r="K548" s="783" t="s">
        <v>299</v>
      </c>
      <c r="L548" s="783" t="s">
        <v>940</v>
      </c>
      <c r="M548" s="783" t="s">
        <v>267</v>
      </c>
      <c r="N548" s="784">
        <v>2</v>
      </c>
      <c r="U548" s="783" t="s">
        <v>957</v>
      </c>
      <c r="V548" s="784">
        <v>0</v>
      </c>
      <c r="W548" s="784">
        <v>127</v>
      </c>
      <c r="Z548" s="481"/>
      <c r="AA548" s="482"/>
      <c r="AB548" s="481"/>
    </row>
    <row r="549" spans="1:28" ht="15">
      <c r="A549" s="783" t="s">
        <v>949</v>
      </c>
      <c r="B549" s="783" t="s">
        <v>290</v>
      </c>
      <c r="C549" s="783" t="s">
        <v>263</v>
      </c>
      <c r="D549" s="783" t="s">
        <v>288</v>
      </c>
      <c r="E549" s="784">
        <v>35</v>
      </c>
      <c r="G549" s="783" t="s">
        <v>957</v>
      </c>
      <c r="H549" s="784">
        <v>1</v>
      </c>
      <c r="I549" s="784">
        <v>282</v>
      </c>
      <c r="K549" s="783" t="s">
        <v>299</v>
      </c>
      <c r="L549" s="783" t="s">
        <v>940</v>
      </c>
      <c r="M549" s="783" t="s">
        <v>527</v>
      </c>
      <c r="N549" s="784">
        <v>6</v>
      </c>
      <c r="U549" s="783" t="s">
        <v>957</v>
      </c>
      <c r="V549" s="784">
        <v>1</v>
      </c>
      <c r="W549" s="784">
        <v>631</v>
      </c>
      <c r="Z549" s="481"/>
      <c r="AA549" s="482"/>
      <c r="AB549" s="481"/>
    </row>
    <row r="550" spans="1:28" ht="15">
      <c r="A550" s="783" t="s">
        <v>949</v>
      </c>
      <c r="B550" s="783" t="s">
        <v>290</v>
      </c>
      <c r="C550" s="783" t="s">
        <v>263</v>
      </c>
      <c r="D550" s="783" t="s">
        <v>289</v>
      </c>
      <c r="E550" s="784">
        <v>41</v>
      </c>
      <c r="G550" s="783" t="s">
        <v>957</v>
      </c>
      <c r="H550" s="784">
        <v>2</v>
      </c>
      <c r="I550" s="784">
        <v>997</v>
      </c>
      <c r="K550" s="783" t="s">
        <v>299</v>
      </c>
      <c r="L550" s="783" t="s">
        <v>940</v>
      </c>
      <c r="M550" s="783" t="s">
        <v>1096</v>
      </c>
      <c r="N550" s="784">
        <v>1</v>
      </c>
      <c r="U550" s="783" t="s">
        <v>957</v>
      </c>
      <c r="V550" s="784">
        <v>2</v>
      </c>
      <c r="W550" s="784">
        <v>1949</v>
      </c>
      <c r="Z550" s="481"/>
      <c r="AA550" s="482"/>
      <c r="AB550" s="481"/>
    </row>
    <row r="551" spans="1:28" ht="15">
      <c r="A551" s="783" t="s">
        <v>949</v>
      </c>
      <c r="B551" s="783" t="s">
        <v>291</v>
      </c>
      <c r="C551" s="783" t="s">
        <v>262</v>
      </c>
      <c r="D551" s="783" t="s">
        <v>288</v>
      </c>
      <c r="E551" s="784">
        <v>500</v>
      </c>
      <c r="G551" s="783" t="s">
        <v>957</v>
      </c>
      <c r="H551" s="784">
        <v>3</v>
      </c>
      <c r="I551" s="784">
        <v>531</v>
      </c>
      <c r="K551" s="783" t="s">
        <v>299</v>
      </c>
      <c r="L551" s="783" t="s">
        <v>940</v>
      </c>
      <c r="M551" s="783" t="s">
        <v>299</v>
      </c>
      <c r="N551" s="784">
        <v>6252</v>
      </c>
      <c r="U551" s="783" t="s">
        <v>957</v>
      </c>
      <c r="V551" s="784">
        <v>3</v>
      </c>
      <c r="W551" s="784">
        <v>851</v>
      </c>
      <c r="Z551" s="481"/>
      <c r="AA551" s="482"/>
      <c r="AB551" s="481"/>
    </row>
    <row r="552" spans="1:28" ht="15">
      <c r="A552" s="783" t="s">
        <v>949</v>
      </c>
      <c r="B552" s="783" t="s">
        <v>291</v>
      </c>
      <c r="C552" s="783" t="s">
        <v>262</v>
      </c>
      <c r="D552" s="783" t="s">
        <v>289</v>
      </c>
      <c r="E552" s="784">
        <v>1655</v>
      </c>
      <c r="G552" s="783" t="s">
        <v>957</v>
      </c>
      <c r="H552" s="784">
        <v>4</v>
      </c>
      <c r="I552" s="784">
        <v>2154</v>
      </c>
      <c r="K552" s="783" t="s">
        <v>299</v>
      </c>
      <c r="L552" s="783" t="s">
        <v>940</v>
      </c>
      <c r="M552" s="783" t="s">
        <v>301</v>
      </c>
      <c r="N552" s="784">
        <v>2</v>
      </c>
      <c r="U552" s="783" t="s">
        <v>957</v>
      </c>
      <c r="V552" s="784">
        <v>4</v>
      </c>
      <c r="W552" s="784">
        <v>5217</v>
      </c>
      <c r="Z552" s="481"/>
      <c r="AA552" s="482"/>
      <c r="AB552" s="481"/>
    </row>
    <row r="553" spans="1:28" ht="15">
      <c r="A553" s="783" t="s">
        <v>949</v>
      </c>
      <c r="B553" s="783" t="s">
        <v>291</v>
      </c>
      <c r="C553" s="783" t="s">
        <v>263</v>
      </c>
      <c r="D553" s="783" t="s">
        <v>288</v>
      </c>
      <c r="E553" s="784">
        <v>459</v>
      </c>
      <c r="G553" s="783" t="s">
        <v>957</v>
      </c>
      <c r="H553" s="784">
        <v>5</v>
      </c>
      <c r="I553" s="784">
        <v>350</v>
      </c>
      <c r="K553" s="783" t="s">
        <v>299</v>
      </c>
      <c r="L553" s="783" t="s">
        <v>940</v>
      </c>
      <c r="M553" s="783" t="s">
        <v>269</v>
      </c>
      <c r="N553" s="784">
        <v>1</v>
      </c>
      <c r="U553" s="783" t="s">
        <v>957</v>
      </c>
      <c r="V553" s="784">
        <v>5</v>
      </c>
      <c r="W553" s="784">
        <v>818</v>
      </c>
      <c r="Z553" s="481"/>
      <c r="AA553" s="482"/>
      <c r="AB553" s="481"/>
    </row>
    <row r="554" spans="1:28" ht="15">
      <c r="A554" s="783" t="s">
        <v>949</v>
      </c>
      <c r="B554" s="783" t="s">
        <v>291</v>
      </c>
      <c r="C554" s="783" t="s">
        <v>263</v>
      </c>
      <c r="D554" s="783" t="s">
        <v>289</v>
      </c>
      <c r="E554" s="784">
        <v>1476</v>
      </c>
      <c r="G554" s="783" t="s">
        <v>957</v>
      </c>
      <c r="H554" s="784">
        <v>6</v>
      </c>
      <c r="I554" s="784">
        <v>366</v>
      </c>
      <c r="K554" s="783" t="s">
        <v>299</v>
      </c>
      <c r="L554" s="783" t="s">
        <v>940</v>
      </c>
      <c r="M554" s="783" t="s">
        <v>270</v>
      </c>
      <c r="N554" s="784">
        <v>361</v>
      </c>
      <c r="U554" s="783" t="s">
        <v>957</v>
      </c>
      <c r="V554" s="784">
        <v>6</v>
      </c>
      <c r="W554" s="784">
        <v>764</v>
      </c>
      <c r="Z554" s="481"/>
      <c r="AA554" s="482"/>
      <c r="AB554" s="481"/>
    </row>
    <row r="555" spans="1:28" ht="15">
      <c r="A555" s="783" t="s">
        <v>950</v>
      </c>
      <c r="B555" s="783" t="s">
        <v>267</v>
      </c>
      <c r="C555" s="783" t="s">
        <v>262</v>
      </c>
      <c r="D555" s="783" t="s">
        <v>288</v>
      </c>
      <c r="E555" s="784">
        <v>2509</v>
      </c>
      <c r="G555" s="783" t="s">
        <v>957</v>
      </c>
      <c r="H555" s="784">
        <v>7</v>
      </c>
      <c r="I555" s="784">
        <v>321</v>
      </c>
      <c r="K555" s="783" t="s">
        <v>299</v>
      </c>
      <c r="L555" s="783" t="s">
        <v>943</v>
      </c>
      <c r="M555" s="783" t="s">
        <v>267</v>
      </c>
      <c r="N555" s="784">
        <v>11</v>
      </c>
      <c r="U555" s="783" t="s">
        <v>957</v>
      </c>
      <c r="V555" s="784">
        <v>7</v>
      </c>
      <c r="W555" s="784">
        <v>681</v>
      </c>
      <c r="Z555" s="481"/>
      <c r="AA555" s="482"/>
      <c r="AB555" s="481"/>
    </row>
    <row r="556" spans="1:28" ht="15">
      <c r="A556" s="783" t="s">
        <v>950</v>
      </c>
      <c r="B556" s="783" t="s">
        <v>267</v>
      </c>
      <c r="C556" s="783" t="s">
        <v>262</v>
      </c>
      <c r="D556" s="783" t="s">
        <v>289</v>
      </c>
      <c r="E556" s="784">
        <v>10012</v>
      </c>
      <c r="G556" s="783" t="s">
        <v>957</v>
      </c>
      <c r="H556" s="784">
        <v>8</v>
      </c>
      <c r="I556" s="784">
        <v>280</v>
      </c>
      <c r="K556" s="783" t="s">
        <v>299</v>
      </c>
      <c r="L556" s="783" t="s">
        <v>943</v>
      </c>
      <c r="M556" s="783" t="s">
        <v>539</v>
      </c>
      <c r="N556" s="784">
        <v>4</v>
      </c>
      <c r="U556" s="783" t="s">
        <v>957</v>
      </c>
      <c r="V556" s="784">
        <v>8</v>
      </c>
      <c r="W556" s="784">
        <v>433</v>
      </c>
      <c r="Z556" s="481"/>
      <c r="AA556" s="482"/>
      <c r="AB556" s="481"/>
    </row>
    <row r="557" spans="1:28" ht="15">
      <c r="A557" s="783" t="s">
        <v>950</v>
      </c>
      <c r="B557" s="783" t="s">
        <v>267</v>
      </c>
      <c r="C557" s="783" t="s">
        <v>263</v>
      </c>
      <c r="D557" s="783" t="s">
        <v>288</v>
      </c>
      <c r="E557" s="784">
        <v>2271</v>
      </c>
      <c r="G557" s="783" t="s">
        <v>957</v>
      </c>
      <c r="H557" s="784">
        <v>9</v>
      </c>
      <c r="I557" s="784">
        <v>233</v>
      </c>
      <c r="K557" s="783" t="s">
        <v>299</v>
      </c>
      <c r="L557" s="783" t="s">
        <v>943</v>
      </c>
      <c r="M557" s="783" t="s">
        <v>534</v>
      </c>
      <c r="N557" s="784">
        <v>1</v>
      </c>
      <c r="U557" s="783" t="s">
        <v>957</v>
      </c>
      <c r="V557" s="784">
        <v>9</v>
      </c>
      <c r="W557" s="784">
        <v>313</v>
      </c>
      <c r="Z557" s="481"/>
      <c r="AA557" s="482"/>
      <c r="AB557" s="481"/>
    </row>
    <row r="558" spans="1:28" ht="15">
      <c r="A558" s="783" t="s">
        <v>950</v>
      </c>
      <c r="B558" s="783" t="s">
        <v>267</v>
      </c>
      <c r="C558" s="783" t="s">
        <v>263</v>
      </c>
      <c r="D558" s="783" t="s">
        <v>289</v>
      </c>
      <c r="E558" s="784">
        <v>8455</v>
      </c>
      <c r="G558" s="783" t="s">
        <v>957</v>
      </c>
      <c r="H558" s="784">
        <v>10</v>
      </c>
      <c r="I558" s="784">
        <v>152</v>
      </c>
      <c r="K558" s="783" t="s">
        <v>299</v>
      </c>
      <c r="L558" s="783" t="s">
        <v>943</v>
      </c>
      <c r="M558" s="783" t="s">
        <v>530</v>
      </c>
      <c r="N558" s="784">
        <v>2</v>
      </c>
      <c r="U558" s="783" t="s">
        <v>957</v>
      </c>
      <c r="V558" s="784">
        <v>10</v>
      </c>
      <c r="W558" s="784">
        <v>222</v>
      </c>
      <c r="Z558" s="481"/>
      <c r="AA558" s="482"/>
      <c r="AB558" s="481"/>
    </row>
    <row r="559" spans="1:28" ht="15">
      <c r="A559" s="783" t="s">
        <v>950</v>
      </c>
      <c r="B559" s="783" t="s">
        <v>268</v>
      </c>
      <c r="C559" s="783" t="s">
        <v>262</v>
      </c>
      <c r="D559" s="783" t="s">
        <v>288</v>
      </c>
      <c r="E559" s="784">
        <v>262</v>
      </c>
      <c r="G559" s="783" t="s">
        <v>957</v>
      </c>
      <c r="H559" s="784">
        <v>11</v>
      </c>
      <c r="I559" s="784">
        <v>106</v>
      </c>
      <c r="K559" s="783" t="s">
        <v>299</v>
      </c>
      <c r="L559" s="783" t="s">
        <v>943</v>
      </c>
      <c r="M559" s="783" t="s">
        <v>531</v>
      </c>
      <c r="N559" s="784">
        <v>5</v>
      </c>
      <c r="U559" s="783" t="s">
        <v>957</v>
      </c>
      <c r="V559" s="784">
        <v>11</v>
      </c>
      <c r="W559" s="784">
        <v>138</v>
      </c>
      <c r="Z559" s="481"/>
      <c r="AA559" s="482"/>
      <c r="AB559" s="481"/>
    </row>
    <row r="560" spans="1:28" ht="15">
      <c r="A560" s="783" t="s">
        <v>950</v>
      </c>
      <c r="B560" s="783" t="s">
        <v>268</v>
      </c>
      <c r="C560" s="783" t="s">
        <v>262</v>
      </c>
      <c r="D560" s="783" t="s">
        <v>289</v>
      </c>
      <c r="E560" s="784">
        <v>1976</v>
      </c>
      <c r="G560" s="783" t="s">
        <v>957</v>
      </c>
      <c r="H560" s="784">
        <v>12</v>
      </c>
      <c r="I560" s="784">
        <v>130</v>
      </c>
      <c r="K560" s="783" t="s">
        <v>299</v>
      </c>
      <c r="L560" s="783" t="s">
        <v>943</v>
      </c>
      <c r="M560" s="783" t="s">
        <v>527</v>
      </c>
      <c r="N560" s="784">
        <v>44</v>
      </c>
      <c r="U560" s="783" t="s">
        <v>957</v>
      </c>
      <c r="V560" s="784">
        <v>12</v>
      </c>
      <c r="W560" s="784">
        <v>166</v>
      </c>
      <c r="Z560" s="481"/>
      <c r="AA560" s="482"/>
      <c r="AB560" s="481"/>
    </row>
    <row r="561" spans="1:28" ht="15">
      <c r="A561" s="783" t="s">
        <v>950</v>
      </c>
      <c r="B561" s="783" t="s">
        <v>268</v>
      </c>
      <c r="C561" s="783" t="s">
        <v>263</v>
      </c>
      <c r="D561" s="783" t="s">
        <v>288</v>
      </c>
      <c r="E561" s="784">
        <v>276</v>
      </c>
      <c r="G561" s="783" t="s">
        <v>958</v>
      </c>
      <c r="H561" s="784">
        <v>0</v>
      </c>
      <c r="I561" s="784">
        <v>52</v>
      </c>
      <c r="K561" s="783" t="s">
        <v>299</v>
      </c>
      <c r="L561" s="783" t="s">
        <v>943</v>
      </c>
      <c r="M561" s="783" t="s">
        <v>532</v>
      </c>
      <c r="N561" s="784">
        <v>2</v>
      </c>
      <c r="U561" s="783" t="s">
        <v>958</v>
      </c>
      <c r="V561" s="784">
        <v>0</v>
      </c>
      <c r="W561" s="784">
        <v>8</v>
      </c>
      <c r="Z561" s="481"/>
      <c r="AA561" s="482"/>
      <c r="AB561" s="481"/>
    </row>
    <row r="562" spans="1:28" ht="15">
      <c r="A562" s="783" t="s">
        <v>950</v>
      </c>
      <c r="B562" s="783" t="s">
        <v>268</v>
      </c>
      <c r="C562" s="783" t="s">
        <v>263</v>
      </c>
      <c r="D562" s="783" t="s">
        <v>289</v>
      </c>
      <c r="E562" s="784">
        <v>1630</v>
      </c>
      <c r="G562" s="783" t="s">
        <v>958</v>
      </c>
      <c r="H562" s="784">
        <v>1</v>
      </c>
      <c r="I562" s="784">
        <v>253</v>
      </c>
      <c r="K562" s="783" t="s">
        <v>299</v>
      </c>
      <c r="L562" s="783" t="s">
        <v>943</v>
      </c>
      <c r="M562" s="783" t="s">
        <v>528</v>
      </c>
      <c r="N562" s="784">
        <v>8</v>
      </c>
      <c r="U562" s="783" t="s">
        <v>958</v>
      </c>
      <c r="V562" s="784">
        <v>1</v>
      </c>
      <c r="W562" s="784">
        <v>72</v>
      </c>
      <c r="Z562" s="481"/>
      <c r="AA562" s="482"/>
      <c r="AB562" s="481"/>
    </row>
    <row r="563" spans="1:28" ht="15">
      <c r="A563" s="783" t="s">
        <v>950</v>
      </c>
      <c r="B563" s="783" t="s">
        <v>290</v>
      </c>
      <c r="C563" s="783" t="s">
        <v>262</v>
      </c>
      <c r="D563" s="783" t="s">
        <v>288</v>
      </c>
      <c r="E563" s="784">
        <v>163</v>
      </c>
      <c r="G563" s="783" t="s">
        <v>958</v>
      </c>
      <c r="H563" s="784">
        <v>2</v>
      </c>
      <c r="I563" s="784">
        <v>996</v>
      </c>
      <c r="K563" s="783" t="s">
        <v>299</v>
      </c>
      <c r="L563" s="783" t="s">
        <v>943</v>
      </c>
      <c r="M563" s="783" t="s">
        <v>535</v>
      </c>
      <c r="N563" s="784">
        <v>1</v>
      </c>
      <c r="U563" s="783" t="s">
        <v>958</v>
      </c>
      <c r="V563" s="784">
        <v>2</v>
      </c>
      <c r="W563" s="784">
        <v>268</v>
      </c>
      <c r="Z563" s="481"/>
      <c r="AA563" s="482"/>
      <c r="AB563" s="481"/>
    </row>
    <row r="564" spans="1:28" ht="15">
      <c r="A564" s="783" t="s">
        <v>950</v>
      </c>
      <c r="B564" s="783" t="s">
        <v>290</v>
      </c>
      <c r="C564" s="783" t="s">
        <v>262</v>
      </c>
      <c r="D564" s="783" t="s">
        <v>289</v>
      </c>
      <c r="E564" s="784">
        <v>27</v>
      </c>
      <c r="G564" s="783" t="s">
        <v>958</v>
      </c>
      <c r="H564" s="784">
        <v>3</v>
      </c>
      <c r="I564" s="784">
        <v>602</v>
      </c>
      <c r="K564" s="783" t="s">
        <v>299</v>
      </c>
      <c r="L564" s="783" t="s">
        <v>943</v>
      </c>
      <c r="M564" s="783" t="s">
        <v>529</v>
      </c>
      <c r="N564" s="784">
        <v>1</v>
      </c>
      <c r="U564" s="783" t="s">
        <v>958</v>
      </c>
      <c r="V564" s="784">
        <v>3</v>
      </c>
      <c r="W564" s="784">
        <v>135</v>
      </c>
      <c r="Z564" s="481"/>
      <c r="AA564" s="482"/>
      <c r="AB564" s="481"/>
    </row>
    <row r="565" spans="1:28" ht="15">
      <c r="A565" s="783" t="s">
        <v>950</v>
      </c>
      <c r="B565" s="783" t="s">
        <v>290</v>
      </c>
      <c r="C565" s="783" t="s">
        <v>263</v>
      </c>
      <c r="D565" s="783" t="s">
        <v>288</v>
      </c>
      <c r="E565" s="784">
        <v>168</v>
      </c>
      <c r="G565" s="783" t="s">
        <v>958</v>
      </c>
      <c r="H565" s="784">
        <v>4</v>
      </c>
      <c r="I565" s="784">
        <v>2071</v>
      </c>
      <c r="K565" s="783" t="s">
        <v>299</v>
      </c>
      <c r="L565" s="783" t="s">
        <v>943</v>
      </c>
      <c r="M565" s="783" t="s">
        <v>268</v>
      </c>
      <c r="N565" s="784">
        <v>8</v>
      </c>
      <c r="U565" s="783" t="s">
        <v>958</v>
      </c>
      <c r="V565" s="784">
        <v>4</v>
      </c>
      <c r="W565" s="784">
        <v>671</v>
      </c>
      <c r="Z565" s="481"/>
      <c r="AA565" s="482"/>
      <c r="AB565" s="481"/>
    </row>
    <row r="566" spans="1:28" ht="15">
      <c r="A566" s="783" t="s">
        <v>950</v>
      </c>
      <c r="B566" s="783" t="s">
        <v>290</v>
      </c>
      <c r="C566" s="783" t="s">
        <v>263</v>
      </c>
      <c r="D566" s="783" t="s">
        <v>289</v>
      </c>
      <c r="E566" s="784">
        <v>34</v>
      </c>
      <c r="G566" s="783" t="s">
        <v>958</v>
      </c>
      <c r="H566" s="784">
        <v>5</v>
      </c>
      <c r="I566" s="784">
        <v>493</v>
      </c>
      <c r="K566" s="783" t="s">
        <v>299</v>
      </c>
      <c r="L566" s="783" t="s">
        <v>943</v>
      </c>
      <c r="M566" s="783" t="s">
        <v>538</v>
      </c>
      <c r="N566" s="784">
        <v>1</v>
      </c>
      <c r="U566" s="783" t="s">
        <v>958</v>
      </c>
      <c r="V566" s="784">
        <v>5</v>
      </c>
      <c r="W566" s="784">
        <v>154</v>
      </c>
      <c r="Z566" s="481"/>
      <c r="AA566" s="482"/>
      <c r="AB566" s="481"/>
    </row>
    <row r="567" spans="1:28" ht="15">
      <c r="A567" s="783" t="s">
        <v>950</v>
      </c>
      <c r="B567" s="783" t="s">
        <v>291</v>
      </c>
      <c r="C567" s="783" t="s">
        <v>262</v>
      </c>
      <c r="D567" s="783" t="s">
        <v>288</v>
      </c>
      <c r="E567" s="784">
        <v>1636</v>
      </c>
      <c r="G567" s="783" t="s">
        <v>958</v>
      </c>
      <c r="H567" s="784">
        <v>6</v>
      </c>
      <c r="I567" s="784">
        <v>546</v>
      </c>
      <c r="K567" s="783" t="s">
        <v>299</v>
      </c>
      <c r="L567" s="783" t="s">
        <v>943</v>
      </c>
      <c r="M567" s="783" t="s">
        <v>302</v>
      </c>
      <c r="N567" s="784">
        <v>16</v>
      </c>
      <c r="U567" s="783" t="s">
        <v>958</v>
      </c>
      <c r="V567" s="784">
        <v>6</v>
      </c>
      <c r="W567" s="784">
        <v>131</v>
      </c>
      <c r="Z567" s="481"/>
      <c r="AA567" s="482"/>
      <c r="AB567" s="481"/>
    </row>
    <row r="568" spans="1:28" ht="15">
      <c r="A568" s="783" t="s">
        <v>950</v>
      </c>
      <c r="B568" s="783" t="s">
        <v>291</v>
      </c>
      <c r="C568" s="783" t="s">
        <v>262</v>
      </c>
      <c r="D568" s="783" t="s">
        <v>289</v>
      </c>
      <c r="E568" s="784">
        <v>2571</v>
      </c>
      <c r="G568" s="783" t="s">
        <v>958</v>
      </c>
      <c r="H568" s="784">
        <v>7</v>
      </c>
      <c r="I568" s="784">
        <v>541</v>
      </c>
      <c r="K568" s="783" t="s">
        <v>299</v>
      </c>
      <c r="L568" s="783" t="s">
        <v>943</v>
      </c>
      <c r="M568" s="783" t="s">
        <v>299</v>
      </c>
      <c r="N568" s="784">
        <v>11254</v>
      </c>
      <c r="U568" s="783" t="s">
        <v>958</v>
      </c>
      <c r="V568" s="784">
        <v>7</v>
      </c>
      <c r="W568" s="784">
        <v>96</v>
      </c>
      <c r="Z568" s="481"/>
      <c r="AA568" s="482"/>
      <c r="AB568" s="481"/>
    </row>
    <row r="569" spans="1:28" ht="15">
      <c r="A569" s="783" t="s">
        <v>950</v>
      </c>
      <c r="B569" s="783" t="s">
        <v>291</v>
      </c>
      <c r="C569" s="783" t="s">
        <v>263</v>
      </c>
      <c r="D569" s="783" t="s">
        <v>288</v>
      </c>
      <c r="E569" s="784">
        <v>1507</v>
      </c>
      <c r="G569" s="783" t="s">
        <v>958</v>
      </c>
      <c r="H569" s="784">
        <v>8</v>
      </c>
      <c r="I569" s="784">
        <v>446</v>
      </c>
      <c r="K569" s="783" t="s">
        <v>299</v>
      </c>
      <c r="L569" s="783" t="s">
        <v>943</v>
      </c>
      <c r="M569" s="783" t="s">
        <v>300</v>
      </c>
      <c r="N569" s="784">
        <v>1</v>
      </c>
      <c r="U569" s="783" t="s">
        <v>958</v>
      </c>
      <c r="V569" s="784">
        <v>8</v>
      </c>
      <c r="W569" s="784">
        <v>87</v>
      </c>
      <c r="Z569" s="481"/>
      <c r="AA569" s="482"/>
      <c r="AB569" s="481"/>
    </row>
    <row r="570" spans="1:28" ht="15">
      <c r="A570" s="783" t="s">
        <v>950</v>
      </c>
      <c r="B570" s="783" t="s">
        <v>291</v>
      </c>
      <c r="C570" s="783" t="s">
        <v>263</v>
      </c>
      <c r="D570" s="783" t="s">
        <v>289</v>
      </c>
      <c r="E570" s="784">
        <v>1891</v>
      </c>
      <c r="G570" s="783" t="s">
        <v>958</v>
      </c>
      <c r="H570" s="784">
        <v>9</v>
      </c>
      <c r="I570" s="784">
        <v>402</v>
      </c>
      <c r="K570" s="783" t="s">
        <v>299</v>
      </c>
      <c r="L570" s="783" t="s">
        <v>943</v>
      </c>
      <c r="M570" s="783" t="s">
        <v>301</v>
      </c>
      <c r="N570" s="784">
        <v>221</v>
      </c>
      <c r="U570" s="783" t="s">
        <v>958</v>
      </c>
      <c r="V570" s="784">
        <v>9</v>
      </c>
      <c r="W570" s="784">
        <v>64</v>
      </c>
      <c r="Z570" s="481"/>
      <c r="AA570" s="482"/>
      <c r="AB570" s="481"/>
    </row>
    <row r="571" spans="1:28" ht="15">
      <c r="A571" s="783" t="s">
        <v>951</v>
      </c>
      <c r="B571" s="783" t="s">
        <v>267</v>
      </c>
      <c r="C571" s="783" t="s">
        <v>262</v>
      </c>
      <c r="D571" s="783" t="s">
        <v>288</v>
      </c>
      <c r="E571" s="784">
        <v>475</v>
      </c>
      <c r="G571" s="783" t="s">
        <v>958</v>
      </c>
      <c r="H571" s="784">
        <v>10</v>
      </c>
      <c r="I571" s="784">
        <v>288</v>
      </c>
      <c r="K571" s="783" t="s">
        <v>299</v>
      </c>
      <c r="L571" s="783" t="s">
        <v>943</v>
      </c>
      <c r="M571" s="783" t="s">
        <v>269</v>
      </c>
      <c r="N571" s="784">
        <v>1</v>
      </c>
      <c r="U571" s="783" t="s">
        <v>958</v>
      </c>
      <c r="V571" s="784">
        <v>10</v>
      </c>
      <c r="W571" s="784">
        <v>55</v>
      </c>
      <c r="Z571" s="481"/>
      <c r="AA571" s="482"/>
      <c r="AB571" s="481"/>
    </row>
    <row r="572" spans="1:28" ht="15">
      <c r="A572" s="783" t="s">
        <v>951</v>
      </c>
      <c r="B572" s="783" t="s">
        <v>267</v>
      </c>
      <c r="C572" s="783" t="s">
        <v>262</v>
      </c>
      <c r="D572" s="783" t="s">
        <v>289</v>
      </c>
      <c r="E572" s="784">
        <v>1854</v>
      </c>
      <c r="G572" s="783" t="s">
        <v>958</v>
      </c>
      <c r="H572" s="784">
        <v>11</v>
      </c>
      <c r="I572" s="784">
        <v>206</v>
      </c>
      <c r="K572" s="783" t="s">
        <v>299</v>
      </c>
      <c r="L572" s="783" t="s">
        <v>943</v>
      </c>
      <c r="M572" s="783" t="s">
        <v>270</v>
      </c>
      <c r="N572" s="784">
        <v>209</v>
      </c>
      <c r="U572" s="783" t="s">
        <v>958</v>
      </c>
      <c r="V572" s="784">
        <v>11</v>
      </c>
      <c r="W572" s="784">
        <v>35</v>
      </c>
      <c r="Z572" s="481"/>
      <c r="AA572" s="482"/>
      <c r="AB572" s="481"/>
    </row>
    <row r="573" spans="1:28" ht="15">
      <c r="A573" s="783" t="s">
        <v>951</v>
      </c>
      <c r="B573" s="783" t="s">
        <v>267</v>
      </c>
      <c r="C573" s="783" t="s">
        <v>263</v>
      </c>
      <c r="D573" s="783" t="s">
        <v>288</v>
      </c>
      <c r="E573" s="784">
        <v>466</v>
      </c>
      <c r="G573" s="783" t="s">
        <v>958</v>
      </c>
      <c r="H573" s="784">
        <v>12</v>
      </c>
      <c r="I573" s="784">
        <v>286</v>
      </c>
      <c r="K573" s="783" t="s">
        <v>299</v>
      </c>
      <c r="L573" s="783" t="s">
        <v>956</v>
      </c>
      <c r="M573" s="783" t="s">
        <v>299</v>
      </c>
      <c r="N573" s="784">
        <v>4</v>
      </c>
      <c r="U573" s="783" t="s">
        <v>958</v>
      </c>
      <c r="V573" s="784">
        <v>12</v>
      </c>
      <c r="W573" s="784">
        <v>53</v>
      </c>
      <c r="Z573" s="481"/>
      <c r="AA573" s="482"/>
      <c r="AB573" s="481"/>
    </row>
    <row r="574" spans="1:28" ht="15">
      <c r="A574" s="783" t="s">
        <v>951</v>
      </c>
      <c r="B574" s="783" t="s">
        <v>267</v>
      </c>
      <c r="C574" s="783" t="s">
        <v>263</v>
      </c>
      <c r="D574" s="783" t="s">
        <v>289</v>
      </c>
      <c r="E574" s="784">
        <v>1632</v>
      </c>
      <c r="G574" s="783" t="s">
        <v>959</v>
      </c>
      <c r="H574" s="784">
        <v>0</v>
      </c>
      <c r="I574" s="784">
        <v>717</v>
      </c>
      <c r="K574" s="783" t="s">
        <v>299</v>
      </c>
      <c r="L574" s="783" t="s">
        <v>956</v>
      </c>
      <c r="M574" s="783" t="s">
        <v>267</v>
      </c>
      <c r="N574" s="784">
        <v>14</v>
      </c>
      <c r="U574" s="783" t="s">
        <v>959</v>
      </c>
      <c r="V574" s="784">
        <v>0</v>
      </c>
      <c r="W574" s="784">
        <v>129</v>
      </c>
      <c r="Z574" s="481"/>
      <c r="AA574" s="482"/>
      <c r="AB574" s="481"/>
    </row>
    <row r="575" spans="1:28" ht="15">
      <c r="A575" s="783" t="s">
        <v>951</v>
      </c>
      <c r="B575" s="783" t="s">
        <v>268</v>
      </c>
      <c r="C575" s="783" t="s">
        <v>262</v>
      </c>
      <c r="D575" s="783" t="s">
        <v>288</v>
      </c>
      <c r="E575" s="784">
        <v>256</v>
      </c>
      <c r="G575" s="783" t="s">
        <v>959</v>
      </c>
      <c r="H575" s="784">
        <v>1</v>
      </c>
      <c r="I575" s="784">
        <v>3642</v>
      </c>
      <c r="K575" s="783" t="s">
        <v>299</v>
      </c>
      <c r="L575" s="783" t="s">
        <v>956</v>
      </c>
      <c r="M575" s="783" t="s">
        <v>527</v>
      </c>
      <c r="N575" s="784">
        <v>3397</v>
      </c>
      <c r="U575" s="783" t="s">
        <v>959</v>
      </c>
      <c r="V575" s="784">
        <v>1</v>
      </c>
      <c r="W575" s="784">
        <v>622</v>
      </c>
      <c r="Z575" s="481"/>
      <c r="AA575" s="482"/>
      <c r="AB575" s="481"/>
    </row>
    <row r="576" spans="1:28" ht="15">
      <c r="A576" s="783" t="s">
        <v>951</v>
      </c>
      <c r="B576" s="783" t="s">
        <v>268</v>
      </c>
      <c r="C576" s="783" t="s">
        <v>262</v>
      </c>
      <c r="D576" s="783" t="s">
        <v>289</v>
      </c>
      <c r="E576" s="784">
        <v>603</v>
      </c>
      <c r="G576" s="783" t="s">
        <v>959</v>
      </c>
      <c r="H576" s="784">
        <v>2</v>
      </c>
      <c r="I576" s="784">
        <v>10959</v>
      </c>
      <c r="K576" s="783" t="s">
        <v>299</v>
      </c>
      <c r="L576" s="783" t="s">
        <v>956</v>
      </c>
      <c r="M576" s="783" t="s">
        <v>532</v>
      </c>
      <c r="N576" s="784">
        <v>4</v>
      </c>
      <c r="U576" s="783" t="s">
        <v>959</v>
      </c>
      <c r="V576" s="784">
        <v>2</v>
      </c>
      <c r="W576" s="784">
        <v>1803</v>
      </c>
      <c r="Z576" s="481"/>
      <c r="AA576" s="482"/>
      <c r="AB576" s="481"/>
    </row>
    <row r="577" spans="1:28" ht="15">
      <c r="A577" s="783" t="s">
        <v>951</v>
      </c>
      <c r="B577" s="783" t="s">
        <v>268</v>
      </c>
      <c r="C577" s="783" t="s">
        <v>263</v>
      </c>
      <c r="D577" s="783" t="s">
        <v>288</v>
      </c>
      <c r="E577" s="784">
        <v>263</v>
      </c>
      <c r="G577" s="783" t="s">
        <v>959</v>
      </c>
      <c r="H577" s="784">
        <v>3</v>
      </c>
      <c r="I577" s="784">
        <v>4590</v>
      </c>
      <c r="K577" s="783" t="s">
        <v>299</v>
      </c>
      <c r="L577" s="783" t="s">
        <v>956</v>
      </c>
      <c r="M577" s="783" t="s">
        <v>528</v>
      </c>
      <c r="N577" s="784">
        <v>3818</v>
      </c>
      <c r="U577" s="783" t="s">
        <v>959</v>
      </c>
      <c r="V577" s="784">
        <v>3</v>
      </c>
      <c r="W577" s="784">
        <v>576</v>
      </c>
      <c r="Z577" s="481"/>
      <c r="AA577" s="482"/>
      <c r="AB577" s="481"/>
    </row>
    <row r="578" spans="1:28" ht="15">
      <c r="A578" s="783" t="s">
        <v>951</v>
      </c>
      <c r="B578" s="783" t="s">
        <v>268</v>
      </c>
      <c r="C578" s="783" t="s">
        <v>263</v>
      </c>
      <c r="D578" s="783" t="s">
        <v>289</v>
      </c>
      <c r="E578" s="784">
        <v>521</v>
      </c>
      <c r="G578" s="783" t="s">
        <v>959</v>
      </c>
      <c r="H578" s="784">
        <v>4</v>
      </c>
      <c r="I578" s="784">
        <v>16146</v>
      </c>
      <c r="K578" s="783" t="s">
        <v>299</v>
      </c>
      <c r="L578" s="783" t="s">
        <v>956</v>
      </c>
      <c r="M578" s="783" t="s">
        <v>529</v>
      </c>
      <c r="N578" s="784">
        <v>47</v>
      </c>
      <c r="U578" s="783" t="s">
        <v>959</v>
      </c>
      <c r="V578" s="784">
        <v>4</v>
      </c>
      <c r="W578" s="784">
        <v>4105</v>
      </c>
      <c r="Z578" s="481"/>
      <c r="AA578" s="482"/>
      <c r="AB578" s="481"/>
    </row>
    <row r="579" spans="1:28" ht="15">
      <c r="A579" s="783" t="s">
        <v>951</v>
      </c>
      <c r="B579" s="783" t="s">
        <v>290</v>
      </c>
      <c r="C579" s="783" t="s">
        <v>263</v>
      </c>
      <c r="D579" s="783" t="s">
        <v>288</v>
      </c>
      <c r="E579" s="784">
        <v>1</v>
      </c>
      <c r="G579" s="783" t="s">
        <v>959</v>
      </c>
      <c r="H579" s="784">
        <v>5</v>
      </c>
      <c r="I579" s="784">
        <v>2191</v>
      </c>
      <c r="K579" s="783" t="s">
        <v>299</v>
      </c>
      <c r="L579" s="783" t="s">
        <v>956</v>
      </c>
      <c r="M579" s="783" t="s">
        <v>268</v>
      </c>
      <c r="N579" s="784">
        <v>28</v>
      </c>
      <c r="U579" s="783" t="s">
        <v>959</v>
      </c>
      <c r="V579" s="784">
        <v>5</v>
      </c>
      <c r="W579" s="784">
        <v>432</v>
      </c>
      <c r="Z579" s="481"/>
      <c r="AA579" s="482"/>
      <c r="AB579" s="481"/>
    </row>
    <row r="580" spans="1:28" ht="15">
      <c r="A580" s="783" t="s">
        <v>951</v>
      </c>
      <c r="B580" s="783" t="s">
        <v>291</v>
      </c>
      <c r="C580" s="783" t="s">
        <v>262</v>
      </c>
      <c r="D580" s="783" t="s">
        <v>288</v>
      </c>
      <c r="E580" s="784">
        <v>60</v>
      </c>
      <c r="G580" s="783" t="s">
        <v>959</v>
      </c>
      <c r="H580" s="784">
        <v>6</v>
      </c>
      <c r="I580" s="784">
        <v>2132</v>
      </c>
      <c r="K580" s="783" t="s">
        <v>299</v>
      </c>
      <c r="L580" s="783" t="s">
        <v>956</v>
      </c>
      <c r="M580" s="783" t="s">
        <v>536</v>
      </c>
      <c r="N580" s="784">
        <v>4</v>
      </c>
      <c r="U580" s="783" t="s">
        <v>959</v>
      </c>
      <c r="V580" s="784">
        <v>6</v>
      </c>
      <c r="W580" s="784">
        <v>402</v>
      </c>
      <c r="Z580" s="481"/>
      <c r="AA580" s="482"/>
      <c r="AB580" s="481"/>
    </row>
    <row r="581" spans="1:28" ht="15">
      <c r="A581" s="783" t="s">
        <v>951</v>
      </c>
      <c r="B581" s="783" t="s">
        <v>291</v>
      </c>
      <c r="C581" s="783" t="s">
        <v>262</v>
      </c>
      <c r="D581" s="783" t="s">
        <v>289</v>
      </c>
      <c r="E581" s="784">
        <v>269</v>
      </c>
      <c r="G581" s="783" t="s">
        <v>959</v>
      </c>
      <c r="H581" s="784">
        <v>7</v>
      </c>
      <c r="I581" s="784">
        <v>1827</v>
      </c>
      <c r="K581" s="783" t="s">
        <v>299</v>
      </c>
      <c r="L581" s="783" t="s">
        <v>956</v>
      </c>
      <c r="M581" s="783" t="s">
        <v>538</v>
      </c>
      <c r="N581" s="784">
        <v>2</v>
      </c>
      <c r="U581" s="783" t="s">
        <v>959</v>
      </c>
      <c r="V581" s="784">
        <v>7</v>
      </c>
      <c r="W581" s="784">
        <v>320</v>
      </c>
      <c r="Z581" s="481"/>
      <c r="AA581" s="482"/>
      <c r="AB581" s="481"/>
    </row>
    <row r="582" spans="1:28" ht="15">
      <c r="A582" s="783" t="s">
        <v>951</v>
      </c>
      <c r="B582" s="783" t="s">
        <v>291</v>
      </c>
      <c r="C582" s="783" t="s">
        <v>263</v>
      </c>
      <c r="D582" s="783" t="s">
        <v>288</v>
      </c>
      <c r="E582" s="784">
        <v>52</v>
      </c>
      <c r="G582" s="783" t="s">
        <v>959</v>
      </c>
      <c r="H582" s="784">
        <v>8</v>
      </c>
      <c r="I582" s="784">
        <v>1387</v>
      </c>
      <c r="K582" s="783" t="s">
        <v>299</v>
      </c>
      <c r="L582" s="783" t="s">
        <v>956</v>
      </c>
      <c r="M582" s="783" t="s">
        <v>1096</v>
      </c>
      <c r="N582" s="784">
        <v>103</v>
      </c>
      <c r="U582" s="783" t="s">
        <v>959</v>
      </c>
      <c r="V582" s="784">
        <v>8</v>
      </c>
      <c r="W582" s="784">
        <v>199</v>
      </c>
      <c r="Z582" s="481"/>
      <c r="AA582" s="482"/>
      <c r="AB582" s="481"/>
    </row>
    <row r="583" spans="1:28" ht="15">
      <c r="A583" s="783" t="s">
        <v>951</v>
      </c>
      <c r="B583" s="783" t="s">
        <v>291</v>
      </c>
      <c r="C583" s="783" t="s">
        <v>263</v>
      </c>
      <c r="D583" s="783" t="s">
        <v>289</v>
      </c>
      <c r="E583" s="784">
        <v>157</v>
      </c>
      <c r="G583" s="783" t="s">
        <v>959</v>
      </c>
      <c r="H583" s="784">
        <v>9</v>
      </c>
      <c r="I583" s="784">
        <v>1033</v>
      </c>
      <c r="K583" s="783" t="s">
        <v>299</v>
      </c>
      <c r="L583" s="783" t="s">
        <v>956</v>
      </c>
      <c r="M583" s="783" t="s">
        <v>290</v>
      </c>
      <c r="N583" s="784">
        <v>10</v>
      </c>
      <c r="U583" s="783" t="s">
        <v>959</v>
      </c>
      <c r="V583" s="784">
        <v>9</v>
      </c>
      <c r="W583" s="784">
        <v>101</v>
      </c>
      <c r="Z583" s="481"/>
      <c r="AA583" s="482"/>
      <c r="AB583" s="481"/>
    </row>
    <row r="584" spans="1:28" ht="15">
      <c r="A584" s="783" t="s">
        <v>952</v>
      </c>
      <c r="B584" s="783" t="s">
        <v>267</v>
      </c>
      <c r="C584" s="783" t="s">
        <v>262</v>
      </c>
      <c r="D584" s="783" t="s">
        <v>288</v>
      </c>
      <c r="E584" s="784">
        <v>1894</v>
      </c>
      <c r="G584" s="783" t="s">
        <v>959</v>
      </c>
      <c r="H584" s="784">
        <v>10</v>
      </c>
      <c r="I584" s="784">
        <v>680</v>
      </c>
      <c r="K584" s="783" t="s">
        <v>299</v>
      </c>
      <c r="L584" s="783" t="s">
        <v>956</v>
      </c>
      <c r="M584" s="783" t="s">
        <v>302</v>
      </c>
      <c r="N584" s="784">
        <v>2</v>
      </c>
      <c r="U584" s="783" t="s">
        <v>959</v>
      </c>
      <c r="V584" s="784">
        <v>10</v>
      </c>
      <c r="W584" s="784">
        <v>77</v>
      </c>
      <c r="Z584" s="481"/>
      <c r="AA584" s="482"/>
      <c r="AB584" s="481"/>
    </row>
    <row r="585" spans="1:28" ht="15">
      <c r="A585" s="783" t="s">
        <v>952</v>
      </c>
      <c r="B585" s="783" t="s">
        <v>267</v>
      </c>
      <c r="C585" s="783" t="s">
        <v>262</v>
      </c>
      <c r="D585" s="783" t="s">
        <v>289</v>
      </c>
      <c r="E585" s="784">
        <v>812</v>
      </c>
      <c r="G585" s="783" t="s">
        <v>959</v>
      </c>
      <c r="H585" s="784">
        <v>11</v>
      </c>
      <c r="I585" s="784">
        <v>450</v>
      </c>
      <c r="K585" s="783" t="s">
        <v>299</v>
      </c>
      <c r="L585" s="783" t="s">
        <v>956</v>
      </c>
      <c r="M585" s="783" t="s">
        <v>299</v>
      </c>
      <c r="N585" s="784">
        <v>7686</v>
      </c>
      <c r="U585" s="783" t="s">
        <v>959</v>
      </c>
      <c r="V585" s="784">
        <v>11</v>
      </c>
      <c r="W585" s="784">
        <v>49</v>
      </c>
      <c r="Z585" s="481"/>
      <c r="AA585" s="482"/>
      <c r="AB585" s="481"/>
    </row>
    <row r="586" spans="1:28" ht="15">
      <c r="A586" s="783" t="s">
        <v>952</v>
      </c>
      <c r="B586" s="783" t="s">
        <v>267</v>
      </c>
      <c r="C586" s="783" t="s">
        <v>263</v>
      </c>
      <c r="D586" s="783" t="s">
        <v>288</v>
      </c>
      <c r="E586" s="784">
        <v>2034</v>
      </c>
      <c r="G586" s="783" t="s">
        <v>959</v>
      </c>
      <c r="H586" s="784">
        <v>12</v>
      </c>
      <c r="I586" s="784">
        <v>623</v>
      </c>
      <c r="K586" s="783" t="s">
        <v>299</v>
      </c>
      <c r="L586" s="783" t="s">
        <v>956</v>
      </c>
      <c r="M586" s="783" t="s">
        <v>301</v>
      </c>
      <c r="N586" s="784">
        <v>61</v>
      </c>
      <c r="U586" s="783" t="s">
        <v>959</v>
      </c>
      <c r="V586" s="784">
        <v>12</v>
      </c>
      <c r="W586" s="784">
        <v>62</v>
      </c>
      <c r="Z586" s="481"/>
      <c r="AA586" s="482"/>
      <c r="AB586" s="481"/>
    </row>
    <row r="587" spans="1:28" ht="15">
      <c r="A587" s="783" t="s">
        <v>952</v>
      </c>
      <c r="B587" s="783" t="s">
        <v>267</v>
      </c>
      <c r="C587" s="783" t="s">
        <v>263</v>
      </c>
      <c r="D587" s="783" t="s">
        <v>289</v>
      </c>
      <c r="E587" s="784">
        <v>730</v>
      </c>
      <c r="G587" s="783" t="s">
        <v>960</v>
      </c>
      <c r="H587" s="784">
        <v>0</v>
      </c>
      <c r="I587" s="784">
        <v>27</v>
      </c>
      <c r="K587" s="783" t="s">
        <v>299</v>
      </c>
      <c r="L587" s="783" t="s">
        <v>956</v>
      </c>
      <c r="M587" s="783" t="s">
        <v>269</v>
      </c>
      <c r="N587" s="784">
        <v>32</v>
      </c>
      <c r="U587" s="783" t="s">
        <v>960</v>
      </c>
      <c r="V587" s="784">
        <v>0</v>
      </c>
      <c r="W587" s="784">
        <v>70</v>
      </c>
      <c r="Z587" s="481"/>
      <c r="AA587" s="482"/>
      <c r="AB587" s="481"/>
    </row>
    <row r="588" spans="1:28" ht="15">
      <c r="A588" s="783" t="s">
        <v>952</v>
      </c>
      <c r="B588" s="783" t="s">
        <v>268</v>
      </c>
      <c r="C588" s="783" t="s">
        <v>262</v>
      </c>
      <c r="D588" s="783" t="s">
        <v>288</v>
      </c>
      <c r="E588" s="784">
        <v>158</v>
      </c>
      <c r="G588" s="783" t="s">
        <v>960</v>
      </c>
      <c r="H588" s="784">
        <v>1</v>
      </c>
      <c r="I588" s="784">
        <v>137</v>
      </c>
      <c r="K588" s="783" t="s">
        <v>299</v>
      </c>
      <c r="L588" s="783" t="s">
        <v>956</v>
      </c>
      <c r="M588" s="783" t="s">
        <v>270</v>
      </c>
      <c r="N588" s="784">
        <v>4777</v>
      </c>
      <c r="U588" s="783" t="s">
        <v>960</v>
      </c>
      <c r="V588" s="784">
        <v>1</v>
      </c>
      <c r="W588" s="784">
        <v>347</v>
      </c>
      <c r="Z588" s="481"/>
      <c r="AA588" s="482"/>
      <c r="AB588" s="481"/>
    </row>
    <row r="589" spans="1:28" ht="15">
      <c r="A589" s="783" t="s">
        <v>952</v>
      </c>
      <c r="B589" s="783" t="s">
        <v>268</v>
      </c>
      <c r="C589" s="783" t="s">
        <v>262</v>
      </c>
      <c r="D589" s="783" t="s">
        <v>289</v>
      </c>
      <c r="E589" s="784">
        <v>138</v>
      </c>
      <c r="G589" s="783" t="s">
        <v>960</v>
      </c>
      <c r="H589" s="784">
        <v>2</v>
      </c>
      <c r="I589" s="784">
        <v>449</v>
      </c>
      <c r="K589" s="783" t="s">
        <v>299</v>
      </c>
      <c r="L589" s="783" t="s">
        <v>958</v>
      </c>
      <c r="M589" s="783" t="s">
        <v>267</v>
      </c>
      <c r="N589" s="784">
        <v>2</v>
      </c>
      <c r="U589" s="783" t="s">
        <v>960</v>
      </c>
      <c r="V589" s="784">
        <v>2</v>
      </c>
      <c r="W589" s="784">
        <v>966</v>
      </c>
      <c r="Z589" s="481"/>
      <c r="AA589" s="482"/>
      <c r="AB589" s="481"/>
    </row>
    <row r="590" spans="1:28" ht="15">
      <c r="A590" s="783" t="s">
        <v>952</v>
      </c>
      <c r="B590" s="783" t="s">
        <v>268</v>
      </c>
      <c r="C590" s="783" t="s">
        <v>263</v>
      </c>
      <c r="D590" s="783" t="s">
        <v>288</v>
      </c>
      <c r="E590" s="784">
        <v>207</v>
      </c>
      <c r="G590" s="783" t="s">
        <v>960</v>
      </c>
      <c r="H590" s="784">
        <v>3</v>
      </c>
      <c r="I590" s="784">
        <v>204</v>
      </c>
      <c r="K590" s="783" t="s">
        <v>299</v>
      </c>
      <c r="L590" s="783" t="s">
        <v>958</v>
      </c>
      <c r="M590" s="783" t="s">
        <v>530</v>
      </c>
      <c r="N590" s="784">
        <v>1</v>
      </c>
      <c r="U590" s="783" t="s">
        <v>960</v>
      </c>
      <c r="V590" s="784">
        <v>3</v>
      </c>
      <c r="W590" s="784">
        <v>467</v>
      </c>
      <c r="Z590" s="481"/>
      <c r="AA590" s="482"/>
      <c r="AB590" s="481"/>
    </row>
    <row r="591" spans="1:28" ht="15">
      <c r="A591" s="783" t="s">
        <v>952</v>
      </c>
      <c r="B591" s="783" t="s">
        <v>268</v>
      </c>
      <c r="C591" s="783" t="s">
        <v>263</v>
      </c>
      <c r="D591" s="783" t="s">
        <v>289</v>
      </c>
      <c r="E591" s="784">
        <v>146</v>
      </c>
      <c r="G591" s="783" t="s">
        <v>960</v>
      </c>
      <c r="H591" s="784">
        <v>4</v>
      </c>
      <c r="I591" s="784">
        <v>845</v>
      </c>
      <c r="K591" s="783" t="s">
        <v>299</v>
      </c>
      <c r="L591" s="783" t="s">
        <v>958</v>
      </c>
      <c r="M591" s="783" t="s">
        <v>531</v>
      </c>
      <c r="N591" s="784">
        <v>4</v>
      </c>
      <c r="U591" s="783" t="s">
        <v>960</v>
      </c>
      <c r="V591" s="784">
        <v>4</v>
      </c>
      <c r="W591" s="784">
        <v>2613</v>
      </c>
      <c r="Z591" s="481"/>
      <c r="AA591" s="482"/>
      <c r="AB591" s="481"/>
    </row>
    <row r="592" spans="1:28" ht="15">
      <c r="A592" s="783" t="s">
        <v>952</v>
      </c>
      <c r="B592" s="783" t="s">
        <v>290</v>
      </c>
      <c r="C592" s="783" t="s">
        <v>262</v>
      </c>
      <c r="D592" s="783" t="s">
        <v>288</v>
      </c>
      <c r="E592" s="784">
        <v>5</v>
      </c>
      <c r="G592" s="783" t="s">
        <v>960</v>
      </c>
      <c r="H592" s="784">
        <v>5</v>
      </c>
      <c r="I592" s="784">
        <v>171</v>
      </c>
      <c r="K592" s="783" t="s">
        <v>299</v>
      </c>
      <c r="L592" s="783" t="s">
        <v>958</v>
      </c>
      <c r="M592" s="783" t="s">
        <v>527</v>
      </c>
      <c r="N592" s="784">
        <v>981</v>
      </c>
      <c r="U592" s="783" t="s">
        <v>960</v>
      </c>
      <c r="V592" s="784">
        <v>5</v>
      </c>
      <c r="W592" s="784">
        <v>449</v>
      </c>
      <c r="Z592" s="481"/>
      <c r="AA592" s="482"/>
      <c r="AB592" s="481"/>
    </row>
    <row r="593" spans="1:28" ht="15">
      <c r="A593" s="783" t="s">
        <v>952</v>
      </c>
      <c r="B593" s="783" t="s">
        <v>290</v>
      </c>
      <c r="C593" s="783" t="s">
        <v>262</v>
      </c>
      <c r="D593" s="783" t="s">
        <v>289</v>
      </c>
      <c r="E593" s="784">
        <v>2</v>
      </c>
      <c r="G593" s="783" t="s">
        <v>960</v>
      </c>
      <c r="H593" s="784">
        <v>6</v>
      </c>
      <c r="I593" s="784">
        <v>167</v>
      </c>
      <c r="K593" s="783" t="s">
        <v>299</v>
      </c>
      <c r="L593" s="783" t="s">
        <v>958</v>
      </c>
      <c r="M593" s="783" t="s">
        <v>529</v>
      </c>
      <c r="N593" s="784">
        <v>9</v>
      </c>
      <c r="U593" s="783" t="s">
        <v>960</v>
      </c>
      <c r="V593" s="784">
        <v>6</v>
      </c>
      <c r="W593" s="784">
        <v>337</v>
      </c>
      <c r="Z593" s="481"/>
      <c r="AA593" s="482"/>
      <c r="AB593" s="481"/>
    </row>
    <row r="594" spans="1:28" ht="15">
      <c r="A594" s="783" t="s">
        <v>952</v>
      </c>
      <c r="B594" s="783" t="s">
        <v>290</v>
      </c>
      <c r="C594" s="783" t="s">
        <v>263</v>
      </c>
      <c r="D594" s="783" t="s">
        <v>288</v>
      </c>
      <c r="E594" s="784">
        <v>7</v>
      </c>
      <c r="G594" s="783" t="s">
        <v>960</v>
      </c>
      <c r="H594" s="784">
        <v>7</v>
      </c>
      <c r="I594" s="784">
        <v>133</v>
      </c>
      <c r="K594" s="783" t="s">
        <v>299</v>
      </c>
      <c r="L594" s="783" t="s">
        <v>958</v>
      </c>
      <c r="M594" s="783" t="s">
        <v>268</v>
      </c>
      <c r="N594" s="784">
        <v>1</v>
      </c>
      <c r="U594" s="783" t="s">
        <v>960</v>
      </c>
      <c r="V594" s="784">
        <v>7</v>
      </c>
      <c r="W594" s="784">
        <v>293</v>
      </c>
      <c r="Z594" s="481"/>
      <c r="AA594" s="482"/>
      <c r="AB594" s="481"/>
    </row>
    <row r="595" spans="1:28" ht="15">
      <c r="A595" s="783" t="s">
        <v>952</v>
      </c>
      <c r="B595" s="783" t="s">
        <v>290</v>
      </c>
      <c r="C595" s="783" t="s">
        <v>263</v>
      </c>
      <c r="D595" s="783" t="s">
        <v>289</v>
      </c>
      <c r="E595" s="784">
        <v>4</v>
      </c>
      <c r="G595" s="783" t="s">
        <v>960</v>
      </c>
      <c r="H595" s="784">
        <v>8</v>
      </c>
      <c r="I595" s="784">
        <v>103</v>
      </c>
      <c r="K595" s="783" t="s">
        <v>299</v>
      </c>
      <c r="L595" s="783" t="s">
        <v>958</v>
      </c>
      <c r="M595" s="783" t="s">
        <v>538</v>
      </c>
      <c r="N595" s="784">
        <v>2</v>
      </c>
      <c r="U595" s="783" t="s">
        <v>960</v>
      </c>
      <c r="V595" s="784">
        <v>8</v>
      </c>
      <c r="W595" s="784">
        <v>208</v>
      </c>
      <c r="Z595" s="481"/>
      <c r="AA595" s="482"/>
      <c r="AB595" s="481"/>
    </row>
    <row r="596" spans="1:28" ht="15">
      <c r="A596" s="783" t="s">
        <v>952</v>
      </c>
      <c r="B596" s="783" t="s">
        <v>291</v>
      </c>
      <c r="C596" s="783" t="s">
        <v>262</v>
      </c>
      <c r="D596" s="783" t="s">
        <v>288</v>
      </c>
      <c r="E596" s="784">
        <v>1515</v>
      </c>
      <c r="G596" s="783" t="s">
        <v>960</v>
      </c>
      <c r="H596" s="784">
        <v>9</v>
      </c>
      <c r="I596" s="784">
        <v>93</v>
      </c>
      <c r="K596" s="783" t="s">
        <v>299</v>
      </c>
      <c r="L596" s="783" t="s">
        <v>958</v>
      </c>
      <c r="M596" s="783" t="s">
        <v>299</v>
      </c>
      <c r="N596" s="784">
        <v>6077</v>
      </c>
      <c r="U596" s="783" t="s">
        <v>960</v>
      </c>
      <c r="V596" s="784">
        <v>9</v>
      </c>
      <c r="W596" s="784">
        <v>135</v>
      </c>
      <c r="Z596" s="481"/>
      <c r="AA596" s="482"/>
      <c r="AB596" s="481"/>
    </row>
    <row r="597" spans="1:28" ht="15">
      <c r="A597" s="783" t="s">
        <v>952</v>
      </c>
      <c r="B597" s="783" t="s">
        <v>291</v>
      </c>
      <c r="C597" s="783" t="s">
        <v>262</v>
      </c>
      <c r="D597" s="783" t="s">
        <v>289</v>
      </c>
      <c r="E597" s="784">
        <v>936</v>
      </c>
      <c r="G597" s="783" t="s">
        <v>960</v>
      </c>
      <c r="H597" s="784">
        <v>10</v>
      </c>
      <c r="I597" s="784">
        <v>62</v>
      </c>
      <c r="K597" s="783" t="s">
        <v>299</v>
      </c>
      <c r="L597" s="783" t="s">
        <v>958</v>
      </c>
      <c r="M597" s="783" t="s">
        <v>300</v>
      </c>
      <c r="N597" s="784">
        <v>1</v>
      </c>
      <c r="U597" s="783" t="s">
        <v>960</v>
      </c>
      <c r="V597" s="784">
        <v>10</v>
      </c>
      <c r="W597" s="784">
        <v>83</v>
      </c>
      <c r="Z597" s="481"/>
      <c r="AA597" s="482"/>
      <c r="AB597" s="481"/>
    </row>
    <row r="598" spans="1:28" ht="15">
      <c r="A598" s="783" t="s">
        <v>952</v>
      </c>
      <c r="B598" s="783" t="s">
        <v>291</v>
      </c>
      <c r="C598" s="783" t="s">
        <v>263</v>
      </c>
      <c r="D598" s="783" t="s">
        <v>288</v>
      </c>
      <c r="E598" s="784">
        <v>1585</v>
      </c>
      <c r="G598" s="783" t="s">
        <v>960</v>
      </c>
      <c r="H598" s="784">
        <v>11</v>
      </c>
      <c r="I598" s="784">
        <v>48</v>
      </c>
      <c r="K598" s="783" t="s">
        <v>299</v>
      </c>
      <c r="L598" s="783" t="s">
        <v>958</v>
      </c>
      <c r="M598" s="783" t="s">
        <v>301</v>
      </c>
      <c r="N598" s="784">
        <v>68</v>
      </c>
      <c r="U598" s="783" t="s">
        <v>960</v>
      </c>
      <c r="V598" s="784">
        <v>11</v>
      </c>
      <c r="W598" s="784">
        <v>63</v>
      </c>
      <c r="Z598" s="481"/>
      <c r="AA598" s="482"/>
      <c r="AB598" s="481"/>
    </row>
    <row r="599" spans="1:28" ht="15">
      <c r="A599" s="783" t="s">
        <v>952</v>
      </c>
      <c r="B599" s="783" t="s">
        <v>291</v>
      </c>
      <c r="C599" s="783" t="s">
        <v>263</v>
      </c>
      <c r="D599" s="783" t="s">
        <v>289</v>
      </c>
      <c r="E599" s="784">
        <v>805</v>
      </c>
      <c r="G599" s="783" t="s">
        <v>960</v>
      </c>
      <c r="H599" s="784">
        <v>12</v>
      </c>
      <c r="I599" s="784">
        <v>55</v>
      </c>
      <c r="K599" s="783" t="s">
        <v>299</v>
      </c>
      <c r="L599" s="783" t="s">
        <v>958</v>
      </c>
      <c r="M599" s="783" t="s">
        <v>269</v>
      </c>
      <c r="N599" s="784">
        <v>2</v>
      </c>
      <c r="U599" s="783" t="s">
        <v>960</v>
      </c>
      <c r="V599" s="784">
        <v>12</v>
      </c>
      <c r="W599" s="784">
        <v>67</v>
      </c>
      <c r="Z599" s="481"/>
      <c r="AA599" s="482"/>
      <c r="AB599" s="481"/>
    </row>
    <row r="600" spans="1:28" ht="15">
      <c r="A600" s="783" t="s">
        <v>953</v>
      </c>
      <c r="B600" s="783" t="s">
        <v>267</v>
      </c>
      <c r="C600" s="783" t="s">
        <v>262</v>
      </c>
      <c r="D600" s="783" t="s">
        <v>288</v>
      </c>
      <c r="E600" s="784">
        <v>576</v>
      </c>
      <c r="G600" s="783" t="s">
        <v>961</v>
      </c>
      <c r="H600" s="784">
        <v>0</v>
      </c>
      <c r="I600" s="784">
        <v>98</v>
      </c>
      <c r="K600" s="783" t="s">
        <v>299</v>
      </c>
      <c r="L600" s="783" t="s">
        <v>958</v>
      </c>
      <c r="M600" s="783" t="s">
        <v>270</v>
      </c>
      <c r="N600" s="784">
        <v>34</v>
      </c>
      <c r="U600" s="783" t="s">
        <v>961</v>
      </c>
      <c r="V600" s="784">
        <v>0</v>
      </c>
      <c r="W600" s="784">
        <v>934</v>
      </c>
      <c r="Z600" s="481"/>
      <c r="AA600" s="482"/>
      <c r="AB600" s="481"/>
    </row>
    <row r="601" spans="1:28" ht="15">
      <c r="A601" s="783" t="s">
        <v>953</v>
      </c>
      <c r="B601" s="783" t="s">
        <v>267</v>
      </c>
      <c r="C601" s="783" t="s">
        <v>262</v>
      </c>
      <c r="D601" s="783" t="s">
        <v>289</v>
      </c>
      <c r="E601" s="784">
        <v>182</v>
      </c>
      <c r="G601" s="783" t="s">
        <v>961</v>
      </c>
      <c r="H601" s="784">
        <v>1</v>
      </c>
      <c r="I601" s="784">
        <v>606</v>
      </c>
      <c r="K601" s="783" t="s">
        <v>299</v>
      </c>
      <c r="L601" s="783" t="s">
        <v>963</v>
      </c>
      <c r="M601" s="783" t="s">
        <v>299</v>
      </c>
      <c r="N601" s="784">
        <v>7</v>
      </c>
      <c r="U601" s="783" t="s">
        <v>961</v>
      </c>
      <c r="V601" s="784">
        <v>1</v>
      </c>
      <c r="W601" s="784">
        <v>4441</v>
      </c>
      <c r="Z601" s="481"/>
      <c r="AA601" s="482"/>
      <c r="AB601" s="481"/>
    </row>
    <row r="602" spans="1:28" ht="15">
      <c r="A602" s="783" t="s">
        <v>953</v>
      </c>
      <c r="B602" s="783" t="s">
        <v>267</v>
      </c>
      <c r="C602" s="783" t="s">
        <v>263</v>
      </c>
      <c r="D602" s="783" t="s">
        <v>288</v>
      </c>
      <c r="E602" s="784">
        <v>681</v>
      </c>
      <c r="G602" s="783" t="s">
        <v>961</v>
      </c>
      <c r="H602" s="784">
        <v>2</v>
      </c>
      <c r="I602" s="784">
        <v>1914</v>
      </c>
      <c r="K602" s="783" t="s">
        <v>299</v>
      </c>
      <c r="L602" s="783" t="s">
        <v>963</v>
      </c>
      <c r="M602" s="783" t="s">
        <v>267</v>
      </c>
      <c r="N602" s="784">
        <v>62</v>
      </c>
      <c r="U602" s="783" t="s">
        <v>961</v>
      </c>
      <c r="V602" s="784">
        <v>2</v>
      </c>
      <c r="W602" s="784">
        <v>13821</v>
      </c>
      <c r="Z602" s="481"/>
      <c r="AA602" s="482"/>
      <c r="AB602" s="481"/>
    </row>
    <row r="603" spans="1:28" ht="15">
      <c r="A603" s="783" t="s">
        <v>953</v>
      </c>
      <c r="B603" s="783" t="s">
        <v>267</v>
      </c>
      <c r="C603" s="783" t="s">
        <v>263</v>
      </c>
      <c r="D603" s="783" t="s">
        <v>289</v>
      </c>
      <c r="E603" s="784">
        <v>128</v>
      </c>
      <c r="G603" s="783" t="s">
        <v>961</v>
      </c>
      <c r="H603" s="784">
        <v>3</v>
      </c>
      <c r="I603" s="784">
        <v>1044</v>
      </c>
      <c r="K603" s="783" t="s">
        <v>299</v>
      </c>
      <c r="L603" s="783" t="s">
        <v>963</v>
      </c>
      <c r="M603" s="783" t="s">
        <v>533</v>
      </c>
      <c r="N603" s="784">
        <v>3</v>
      </c>
      <c r="U603" s="783" t="s">
        <v>961</v>
      </c>
      <c r="V603" s="784">
        <v>3</v>
      </c>
      <c r="W603" s="784">
        <v>7189</v>
      </c>
      <c r="Z603" s="481"/>
      <c r="AA603" s="482"/>
      <c r="AB603" s="481"/>
    </row>
    <row r="604" spans="1:28" ht="15">
      <c r="A604" s="783" t="s">
        <v>953</v>
      </c>
      <c r="B604" s="783" t="s">
        <v>268</v>
      </c>
      <c r="C604" s="783" t="s">
        <v>262</v>
      </c>
      <c r="D604" s="783" t="s">
        <v>288</v>
      </c>
      <c r="E604" s="784">
        <v>172</v>
      </c>
      <c r="G604" s="783" t="s">
        <v>961</v>
      </c>
      <c r="H604" s="784">
        <v>4</v>
      </c>
      <c r="I604" s="784">
        <v>4582</v>
      </c>
      <c r="K604" s="783" t="s">
        <v>299</v>
      </c>
      <c r="L604" s="783" t="s">
        <v>963</v>
      </c>
      <c r="M604" s="783" t="s">
        <v>531</v>
      </c>
      <c r="N604" s="784">
        <v>1</v>
      </c>
      <c r="U604" s="783" t="s">
        <v>961</v>
      </c>
      <c r="V604" s="784">
        <v>4</v>
      </c>
      <c r="W604" s="784">
        <v>59312</v>
      </c>
      <c r="Z604" s="481"/>
      <c r="AA604" s="482"/>
      <c r="AB604" s="481"/>
    </row>
    <row r="605" spans="1:28" ht="15">
      <c r="A605" s="783" t="s">
        <v>953</v>
      </c>
      <c r="B605" s="783" t="s">
        <v>268</v>
      </c>
      <c r="C605" s="783" t="s">
        <v>262</v>
      </c>
      <c r="D605" s="783" t="s">
        <v>289</v>
      </c>
      <c r="E605" s="784">
        <v>154</v>
      </c>
      <c r="G605" s="783" t="s">
        <v>961</v>
      </c>
      <c r="H605" s="784">
        <v>5</v>
      </c>
      <c r="I605" s="784">
        <v>973</v>
      </c>
      <c r="K605" s="783" t="s">
        <v>299</v>
      </c>
      <c r="L605" s="783" t="s">
        <v>963</v>
      </c>
      <c r="M605" s="783" t="s">
        <v>527</v>
      </c>
      <c r="N605" s="784">
        <v>3753</v>
      </c>
      <c r="U605" s="783" t="s">
        <v>961</v>
      </c>
      <c r="V605" s="784">
        <v>5</v>
      </c>
      <c r="W605" s="784">
        <v>10151</v>
      </c>
      <c r="Z605" s="481"/>
      <c r="AA605" s="482"/>
      <c r="AB605" s="481"/>
    </row>
    <row r="606" spans="1:28" ht="15">
      <c r="A606" s="783" t="s">
        <v>953</v>
      </c>
      <c r="B606" s="783" t="s">
        <v>268</v>
      </c>
      <c r="C606" s="783" t="s">
        <v>263</v>
      </c>
      <c r="D606" s="783" t="s">
        <v>288</v>
      </c>
      <c r="E606" s="784">
        <v>222</v>
      </c>
      <c r="G606" s="783" t="s">
        <v>961</v>
      </c>
      <c r="H606" s="784">
        <v>6</v>
      </c>
      <c r="I606" s="784">
        <v>1305</v>
      </c>
      <c r="K606" s="783" t="s">
        <v>299</v>
      </c>
      <c r="L606" s="783" t="s">
        <v>963</v>
      </c>
      <c r="M606" s="783" t="s">
        <v>532</v>
      </c>
      <c r="N606" s="784">
        <v>39</v>
      </c>
      <c r="U606" s="783" t="s">
        <v>961</v>
      </c>
      <c r="V606" s="784">
        <v>6</v>
      </c>
      <c r="W606" s="784">
        <v>12340</v>
      </c>
      <c r="Z606" s="481"/>
      <c r="AA606" s="482"/>
      <c r="AB606" s="481"/>
    </row>
    <row r="607" spans="1:28" ht="15">
      <c r="A607" s="783" t="s">
        <v>953</v>
      </c>
      <c r="B607" s="783" t="s">
        <v>268</v>
      </c>
      <c r="C607" s="783" t="s">
        <v>263</v>
      </c>
      <c r="D607" s="783" t="s">
        <v>289</v>
      </c>
      <c r="E607" s="784">
        <v>129</v>
      </c>
      <c r="G607" s="783" t="s">
        <v>961</v>
      </c>
      <c r="H607" s="784">
        <v>7</v>
      </c>
      <c r="I607" s="784">
        <v>1375</v>
      </c>
      <c r="K607" s="783" t="s">
        <v>299</v>
      </c>
      <c r="L607" s="783" t="s">
        <v>963</v>
      </c>
      <c r="M607" s="783" t="s">
        <v>528</v>
      </c>
      <c r="N607" s="784">
        <v>4535</v>
      </c>
      <c r="U607" s="783" t="s">
        <v>961</v>
      </c>
      <c r="V607" s="784">
        <v>7</v>
      </c>
      <c r="W607" s="784">
        <v>11728</v>
      </c>
      <c r="Z607" s="481"/>
      <c r="AA607" s="482"/>
      <c r="AB607" s="481"/>
    </row>
    <row r="608" spans="1:28" ht="15">
      <c r="A608" s="783" t="s">
        <v>953</v>
      </c>
      <c r="B608" s="783" t="s">
        <v>290</v>
      </c>
      <c r="C608" s="783" t="s">
        <v>262</v>
      </c>
      <c r="D608" s="783" t="s">
        <v>288</v>
      </c>
      <c r="E608" s="784">
        <v>3</v>
      </c>
      <c r="G608" s="783" t="s">
        <v>961</v>
      </c>
      <c r="H608" s="784">
        <v>8</v>
      </c>
      <c r="I608" s="784">
        <v>1176</v>
      </c>
      <c r="K608" s="783" t="s">
        <v>299</v>
      </c>
      <c r="L608" s="783" t="s">
        <v>963</v>
      </c>
      <c r="M608" s="783" t="s">
        <v>535</v>
      </c>
      <c r="N608" s="784">
        <v>3</v>
      </c>
      <c r="U608" s="783" t="s">
        <v>961</v>
      </c>
      <c r="V608" s="784">
        <v>8</v>
      </c>
      <c r="W608" s="784">
        <v>9984</v>
      </c>
      <c r="Z608" s="481"/>
      <c r="AA608" s="482"/>
      <c r="AB608" s="481"/>
    </row>
    <row r="609" spans="1:28" ht="15">
      <c r="A609" s="783" t="s">
        <v>953</v>
      </c>
      <c r="B609" s="783" t="s">
        <v>290</v>
      </c>
      <c r="C609" s="783" t="s">
        <v>262</v>
      </c>
      <c r="D609" s="783" t="s">
        <v>289</v>
      </c>
      <c r="E609" s="784">
        <v>12</v>
      </c>
      <c r="G609" s="783" t="s">
        <v>961</v>
      </c>
      <c r="H609" s="784">
        <v>9</v>
      </c>
      <c r="I609" s="784">
        <v>806</v>
      </c>
      <c r="K609" s="783" t="s">
        <v>299</v>
      </c>
      <c r="L609" s="783" t="s">
        <v>963</v>
      </c>
      <c r="M609" s="783" t="s">
        <v>529</v>
      </c>
      <c r="N609" s="784">
        <v>7</v>
      </c>
      <c r="U609" s="783" t="s">
        <v>961</v>
      </c>
      <c r="V609" s="784">
        <v>9</v>
      </c>
      <c r="W609" s="784">
        <v>7950</v>
      </c>
      <c r="Z609" s="481"/>
      <c r="AA609" s="482"/>
      <c r="AB609" s="481"/>
    </row>
    <row r="610" spans="1:28" ht="15">
      <c r="A610" s="783" t="s">
        <v>953</v>
      </c>
      <c r="B610" s="783" t="s">
        <v>290</v>
      </c>
      <c r="C610" s="783" t="s">
        <v>263</v>
      </c>
      <c r="D610" s="783" t="s">
        <v>288</v>
      </c>
      <c r="E610" s="784">
        <v>1</v>
      </c>
      <c r="G610" s="783" t="s">
        <v>961</v>
      </c>
      <c r="H610" s="784">
        <v>10</v>
      </c>
      <c r="I610" s="784">
        <v>630</v>
      </c>
      <c r="K610" s="783" t="s">
        <v>299</v>
      </c>
      <c r="L610" s="783" t="s">
        <v>963</v>
      </c>
      <c r="M610" s="783" t="s">
        <v>268</v>
      </c>
      <c r="N610" s="784">
        <v>10</v>
      </c>
      <c r="U610" s="783" t="s">
        <v>961</v>
      </c>
      <c r="V610" s="784">
        <v>10</v>
      </c>
      <c r="W610" s="784">
        <v>5442</v>
      </c>
      <c r="Z610" s="481"/>
      <c r="AA610" s="482"/>
      <c r="AB610" s="481"/>
    </row>
    <row r="611" spans="1:28" ht="15">
      <c r="A611" s="783" t="s">
        <v>953</v>
      </c>
      <c r="B611" s="783" t="s">
        <v>290</v>
      </c>
      <c r="C611" s="783" t="s">
        <v>263</v>
      </c>
      <c r="D611" s="783" t="s">
        <v>289</v>
      </c>
      <c r="E611" s="784">
        <v>21</v>
      </c>
      <c r="G611" s="783" t="s">
        <v>961</v>
      </c>
      <c r="H611" s="784">
        <v>11</v>
      </c>
      <c r="I611" s="784">
        <v>499</v>
      </c>
      <c r="K611" s="783" t="s">
        <v>299</v>
      </c>
      <c r="L611" s="783" t="s">
        <v>963</v>
      </c>
      <c r="M611" s="783" t="s">
        <v>538</v>
      </c>
      <c r="N611" s="784">
        <v>2</v>
      </c>
      <c r="U611" s="783" t="s">
        <v>961</v>
      </c>
      <c r="V611" s="784">
        <v>11</v>
      </c>
      <c r="W611" s="784">
        <v>3813</v>
      </c>
      <c r="Z611" s="481"/>
      <c r="AA611" s="482"/>
      <c r="AB611" s="481"/>
    </row>
    <row r="612" spans="1:28" ht="15">
      <c r="A612" s="783" t="s">
        <v>953</v>
      </c>
      <c r="B612" s="783" t="s">
        <v>291</v>
      </c>
      <c r="C612" s="783" t="s">
        <v>262</v>
      </c>
      <c r="D612" s="783" t="s">
        <v>288</v>
      </c>
      <c r="E612" s="784">
        <v>278</v>
      </c>
      <c r="G612" s="783" t="s">
        <v>961</v>
      </c>
      <c r="H612" s="784">
        <v>12</v>
      </c>
      <c r="I612" s="784">
        <v>723</v>
      </c>
      <c r="K612" s="783" t="s">
        <v>299</v>
      </c>
      <c r="L612" s="783" t="s">
        <v>963</v>
      </c>
      <c r="M612" s="783" t="s">
        <v>1096</v>
      </c>
      <c r="N612" s="784">
        <v>2</v>
      </c>
      <c r="U612" s="783" t="s">
        <v>961</v>
      </c>
      <c r="V612" s="784">
        <v>12</v>
      </c>
      <c r="W612" s="784">
        <v>5040</v>
      </c>
      <c r="Z612" s="481"/>
      <c r="AA612" s="482"/>
      <c r="AB612" s="481"/>
    </row>
    <row r="613" spans="1:28" ht="15">
      <c r="A613" s="783" t="s">
        <v>953</v>
      </c>
      <c r="B613" s="783" t="s">
        <v>291</v>
      </c>
      <c r="C613" s="783" t="s">
        <v>262</v>
      </c>
      <c r="D613" s="783" t="s">
        <v>289</v>
      </c>
      <c r="E613" s="784">
        <v>76</v>
      </c>
      <c r="G613" s="783" t="s">
        <v>962</v>
      </c>
      <c r="H613" s="784">
        <v>0</v>
      </c>
      <c r="I613" s="784">
        <v>58</v>
      </c>
      <c r="K613" s="783" t="s">
        <v>299</v>
      </c>
      <c r="L613" s="783" t="s">
        <v>963</v>
      </c>
      <c r="M613" s="783" t="s">
        <v>302</v>
      </c>
      <c r="N613" s="784">
        <v>8</v>
      </c>
      <c r="U613" s="783" t="s">
        <v>962</v>
      </c>
      <c r="V613" s="784">
        <v>0</v>
      </c>
      <c r="W613" s="784">
        <v>60</v>
      </c>
      <c r="Z613" s="481"/>
      <c r="AA613" s="482"/>
      <c r="AB613" s="481"/>
    </row>
    <row r="614" spans="1:28" ht="15">
      <c r="A614" s="783" t="s">
        <v>953</v>
      </c>
      <c r="B614" s="783" t="s">
        <v>291</v>
      </c>
      <c r="C614" s="783" t="s">
        <v>263</v>
      </c>
      <c r="D614" s="783" t="s">
        <v>288</v>
      </c>
      <c r="E614" s="784">
        <v>220</v>
      </c>
      <c r="G614" s="783" t="s">
        <v>962</v>
      </c>
      <c r="H614" s="784">
        <v>1</v>
      </c>
      <c r="I614" s="784">
        <v>301</v>
      </c>
      <c r="K614" s="783" t="s">
        <v>299</v>
      </c>
      <c r="L614" s="783" t="s">
        <v>963</v>
      </c>
      <c r="M614" s="783" t="s">
        <v>299</v>
      </c>
      <c r="N614" s="784">
        <v>8138</v>
      </c>
      <c r="U614" s="783" t="s">
        <v>962</v>
      </c>
      <c r="V614" s="784">
        <v>1</v>
      </c>
      <c r="W614" s="784">
        <v>263</v>
      </c>
      <c r="Z614" s="481"/>
      <c r="AA614" s="482"/>
      <c r="AB614" s="481"/>
    </row>
    <row r="615" spans="1:28" ht="15">
      <c r="A615" s="783" t="s">
        <v>953</v>
      </c>
      <c r="B615" s="783" t="s">
        <v>291</v>
      </c>
      <c r="C615" s="783" t="s">
        <v>263</v>
      </c>
      <c r="D615" s="783" t="s">
        <v>289</v>
      </c>
      <c r="E615" s="784">
        <v>64</v>
      </c>
      <c r="G615" s="783" t="s">
        <v>962</v>
      </c>
      <c r="H615" s="784">
        <v>2</v>
      </c>
      <c r="I615" s="784">
        <v>1031</v>
      </c>
      <c r="K615" s="783" t="s">
        <v>299</v>
      </c>
      <c r="L615" s="783" t="s">
        <v>963</v>
      </c>
      <c r="M615" s="783" t="s">
        <v>301</v>
      </c>
      <c r="N615" s="784">
        <v>64</v>
      </c>
      <c r="U615" s="783" t="s">
        <v>962</v>
      </c>
      <c r="V615" s="784">
        <v>2</v>
      </c>
      <c r="W615" s="784">
        <v>1011</v>
      </c>
      <c r="Z615" s="481"/>
      <c r="AA615" s="482"/>
      <c r="AB615" s="481"/>
    </row>
    <row r="616" spans="1:28" ht="15">
      <c r="A616" s="783" t="s">
        <v>954</v>
      </c>
      <c r="B616" s="783" t="s">
        <v>267</v>
      </c>
      <c r="C616" s="783" t="s">
        <v>263</v>
      </c>
      <c r="D616" s="783" t="s">
        <v>288</v>
      </c>
      <c r="E616" s="784">
        <v>1</v>
      </c>
      <c r="G616" s="783" t="s">
        <v>962</v>
      </c>
      <c r="H616" s="784">
        <v>3</v>
      </c>
      <c r="I616" s="784">
        <v>656</v>
      </c>
      <c r="K616" s="783" t="s">
        <v>299</v>
      </c>
      <c r="L616" s="783" t="s">
        <v>963</v>
      </c>
      <c r="M616" s="783" t="s">
        <v>269</v>
      </c>
      <c r="N616" s="784">
        <v>67</v>
      </c>
      <c r="U616" s="783" t="s">
        <v>962</v>
      </c>
      <c r="V616" s="784">
        <v>3</v>
      </c>
      <c r="W616" s="784">
        <v>522</v>
      </c>
      <c r="Z616" s="481"/>
      <c r="AA616" s="482"/>
      <c r="AB616" s="481"/>
    </row>
    <row r="617" spans="1:28" ht="15">
      <c r="A617" s="783" t="s">
        <v>954</v>
      </c>
      <c r="B617" s="783" t="s">
        <v>267</v>
      </c>
      <c r="C617" s="783" t="s">
        <v>263</v>
      </c>
      <c r="D617" s="783" t="s">
        <v>289</v>
      </c>
      <c r="E617" s="784">
        <v>2</v>
      </c>
      <c r="G617" s="783" t="s">
        <v>962</v>
      </c>
      <c r="H617" s="784">
        <v>4</v>
      </c>
      <c r="I617" s="784">
        <v>2219</v>
      </c>
      <c r="K617" s="783" t="s">
        <v>299</v>
      </c>
      <c r="L617" s="783" t="s">
        <v>963</v>
      </c>
      <c r="M617" s="783" t="s">
        <v>270</v>
      </c>
      <c r="N617" s="784">
        <v>2167</v>
      </c>
      <c r="U617" s="783" t="s">
        <v>962</v>
      </c>
      <c r="V617" s="784">
        <v>4</v>
      </c>
      <c r="W617" s="784">
        <v>2739</v>
      </c>
      <c r="Z617" s="481"/>
      <c r="AA617" s="482"/>
      <c r="AB617" s="481"/>
    </row>
    <row r="618" spans="1:28" ht="15">
      <c r="A618" s="783" t="s">
        <v>954</v>
      </c>
      <c r="B618" s="783" t="s">
        <v>267</v>
      </c>
      <c r="C618" s="783" t="s">
        <v>262</v>
      </c>
      <c r="D618" s="783" t="s">
        <v>288</v>
      </c>
      <c r="E618" s="784">
        <v>1724</v>
      </c>
      <c r="G618" s="783" t="s">
        <v>962</v>
      </c>
      <c r="H618" s="784">
        <v>5</v>
      </c>
      <c r="I618" s="784">
        <v>463</v>
      </c>
      <c r="K618" s="783" t="s">
        <v>299</v>
      </c>
      <c r="L618" s="783" t="s">
        <v>964</v>
      </c>
      <c r="M618" s="783" t="s">
        <v>527</v>
      </c>
      <c r="N618" s="784">
        <v>42</v>
      </c>
      <c r="U618" s="783" t="s">
        <v>962</v>
      </c>
      <c r="V618" s="784">
        <v>5</v>
      </c>
      <c r="W618" s="784">
        <v>603</v>
      </c>
      <c r="Z618" s="481"/>
      <c r="AA618" s="482"/>
      <c r="AB618" s="481"/>
    </row>
    <row r="619" spans="1:28" ht="15">
      <c r="A619" s="783" t="s">
        <v>954</v>
      </c>
      <c r="B619" s="783" t="s">
        <v>267</v>
      </c>
      <c r="C619" s="783" t="s">
        <v>262</v>
      </c>
      <c r="D619" s="783" t="s">
        <v>289</v>
      </c>
      <c r="E619" s="784">
        <v>1845</v>
      </c>
      <c r="G619" s="783" t="s">
        <v>962</v>
      </c>
      <c r="H619" s="784">
        <v>6</v>
      </c>
      <c r="I619" s="784">
        <v>575</v>
      </c>
      <c r="K619" s="783" t="s">
        <v>299</v>
      </c>
      <c r="L619" s="783" t="s">
        <v>964</v>
      </c>
      <c r="M619" s="783" t="s">
        <v>528</v>
      </c>
      <c r="N619" s="784">
        <v>7</v>
      </c>
      <c r="U619" s="783" t="s">
        <v>962</v>
      </c>
      <c r="V619" s="784">
        <v>6</v>
      </c>
      <c r="W619" s="784">
        <v>569</v>
      </c>
      <c r="Z619" s="481"/>
      <c r="AA619" s="482"/>
      <c r="AB619" s="481"/>
    </row>
    <row r="620" spans="1:28" ht="15">
      <c r="A620" s="783" t="s">
        <v>954</v>
      </c>
      <c r="B620" s="783" t="s">
        <v>267</v>
      </c>
      <c r="C620" s="783" t="s">
        <v>263</v>
      </c>
      <c r="D620" s="783" t="s">
        <v>288</v>
      </c>
      <c r="E620" s="784">
        <v>1903</v>
      </c>
      <c r="G620" s="783" t="s">
        <v>962</v>
      </c>
      <c r="H620" s="784">
        <v>7</v>
      </c>
      <c r="I620" s="784">
        <v>612</v>
      </c>
      <c r="K620" s="783" t="s">
        <v>299</v>
      </c>
      <c r="L620" s="783" t="s">
        <v>964</v>
      </c>
      <c r="M620" s="783" t="s">
        <v>529</v>
      </c>
      <c r="N620" s="784">
        <v>1</v>
      </c>
      <c r="U620" s="783" t="s">
        <v>962</v>
      </c>
      <c r="V620" s="784">
        <v>7</v>
      </c>
      <c r="W620" s="784">
        <v>467</v>
      </c>
      <c r="Z620" s="481"/>
      <c r="AA620" s="482"/>
      <c r="AB620" s="481"/>
    </row>
    <row r="621" spans="1:28" ht="15">
      <c r="A621" s="783" t="s">
        <v>954</v>
      </c>
      <c r="B621" s="783" t="s">
        <v>267</v>
      </c>
      <c r="C621" s="783" t="s">
        <v>263</v>
      </c>
      <c r="D621" s="783" t="s">
        <v>289</v>
      </c>
      <c r="E621" s="784">
        <v>1753</v>
      </c>
      <c r="G621" s="783" t="s">
        <v>962</v>
      </c>
      <c r="H621" s="784">
        <v>8</v>
      </c>
      <c r="I621" s="784">
        <v>572</v>
      </c>
      <c r="K621" s="783" t="s">
        <v>299</v>
      </c>
      <c r="L621" s="783" t="s">
        <v>964</v>
      </c>
      <c r="M621" s="783" t="s">
        <v>302</v>
      </c>
      <c r="N621" s="784">
        <v>2</v>
      </c>
      <c r="U621" s="783" t="s">
        <v>962</v>
      </c>
      <c r="V621" s="784">
        <v>8</v>
      </c>
      <c r="W621" s="784">
        <v>319</v>
      </c>
      <c r="Z621" s="481"/>
      <c r="AA621" s="482"/>
      <c r="AB621" s="481"/>
    </row>
    <row r="622" spans="1:28" ht="15">
      <c r="A622" s="783" t="s">
        <v>954</v>
      </c>
      <c r="B622" s="783" t="s">
        <v>268</v>
      </c>
      <c r="C622" s="783" t="s">
        <v>262</v>
      </c>
      <c r="D622" s="783" t="s">
        <v>288</v>
      </c>
      <c r="E622" s="784">
        <v>1861</v>
      </c>
      <c r="G622" s="783" t="s">
        <v>962</v>
      </c>
      <c r="H622" s="784">
        <v>9</v>
      </c>
      <c r="I622" s="784">
        <v>410</v>
      </c>
      <c r="K622" s="783" t="s">
        <v>299</v>
      </c>
      <c r="L622" s="783" t="s">
        <v>964</v>
      </c>
      <c r="M622" s="783" t="s">
        <v>299</v>
      </c>
      <c r="N622" s="784">
        <v>3421</v>
      </c>
      <c r="U622" s="783" t="s">
        <v>962</v>
      </c>
      <c r="V622" s="784">
        <v>9</v>
      </c>
      <c r="W622" s="784">
        <v>266</v>
      </c>
      <c r="Z622" s="481"/>
      <c r="AA622" s="482"/>
      <c r="AB622" s="481"/>
    </row>
    <row r="623" spans="1:28" ht="15">
      <c r="A623" s="783" t="s">
        <v>954</v>
      </c>
      <c r="B623" s="783" t="s">
        <v>268</v>
      </c>
      <c r="C623" s="783" t="s">
        <v>262</v>
      </c>
      <c r="D623" s="783" t="s">
        <v>289</v>
      </c>
      <c r="E623" s="784">
        <v>699</v>
      </c>
      <c r="G623" s="783" t="s">
        <v>962</v>
      </c>
      <c r="H623" s="784">
        <v>10</v>
      </c>
      <c r="I623" s="784">
        <v>332</v>
      </c>
      <c r="K623" s="783" t="s">
        <v>299</v>
      </c>
      <c r="L623" s="783" t="s">
        <v>964</v>
      </c>
      <c r="M623" s="783" t="s">
        <v>269</v>
      </c>
      <c r="N623" s="784">
        <v>2</v>
      </c>
      <c r="U623" s="783" t="s">
        <v>962</v>
      </c>
      <c r="V623" s="784">
        <v>10</v>
      </c>
      <c r="W623" s="784">
        <v>169</v>
      </c>
      <c r="Z623" s="481"/>
      <c r="AA623" s="482"/>
      <c r="AB623" s="481"/>
    </row>
    <row r="624" spans="1:28" ht="15">
      <c r="A624" s="783" t="s">
        <v>954</v>
      </c>
      <c r="B624" s="783" t="s">
        <v>268</v>
      </c>
      <c r="C624" s="783" t="s">
        <v>263</v>
      </c>
      <c r="D624" s="783" t="s">
        <v>288</v>
      </c>
      <c r="E624" s="784">
        <v>2006</v>
      </c>
      <c r="G624" s="783" t="s">
        <v>962</v>
      </c>
      <c r="H624" s="784">
        <v>11</v>
      </c>
      <c r="I624" s="784">
        <v>296</v>
      </c>
      <c r="K624" s="783" t="s">
        <v>299</v>
      </c>
      <c r="L624" s="783" t="s">
        <v>964</v>
      </c>
      <c r="M624" s="783" t="s">
        <v>270</v>
      </c>
      <c r="N624" s="784">
        <v>53</v>
      </c>
      <c r="U624" s="783" t="s">
        <v>962</v>
      </c>
      <c r="V624" s="784">
        <v>11</v>
      </c>
      <c r="W624" s="784">
        <v>104</v>
      </c>
      <c r="Z624" s="481"/>
      <c r="AA624" s="482"/>
      <c r="AB624" s="481"/>
    </row>
    <row r="625" spans="1:23" ht="15">
      <c r="A625" s="783" t="s">
        <v>954</v>
      </c>
      <c r="B625" s="783" t="s">
        <v>268</v>
      </c>
      <c r="C625" s="783" t="s">
        <v>263</v>
      </c>
      <c r="D625" s="783" t="s">
        <v>289</v>
      </c>
      <c r="E625" s="784">
        <v>603</v>
      </c>
      <c r="G625" s="783" t="s">
        <v>962</v>
      </c>
      <c r="H625" s="784">
        <v>12</v>
      </c>
      <c r="I625" s="784">
        <v>332</v>
      </c>
      <c r="K625" s="783" t="s">
        <v>299</v>
      </c>
      <c r="L625" s="783" t="s">
        <v>971</v>
      </c>
      <c r="M625" s="783" t="s">
        <v>267</v>
      </c>
      <c r="N625" s="784">
        <v>2</v>
      </c>
      <c r="U625" s="783" t="s">
        <v>962</v>
      </c>
      <c r="V625" s="784">
        <v>12</v>
      </c>
      <c r="W625" s="784">
        <v>146</v>
      </c>
    </row>
    <row r="626" spans="1:23" ht="15">
      <c r="A626" s="783" t="s">
        <v>954</v>
      </c>
      <c r="B626" s="783" t="s">
        <v>290</v>
      </c>
      <c r="C626" s="783" t="s">
        <v>262</v>
      </c>
      <c r="D626" s="783" t="s">
        <v>288</v>
      </c>
      <c r="E626" s="784">
        <v>3</v>
      </c>
      <c r="G626" s="783" t="s">
        <v>963</v>
      </c>
      <c r="H626" s="784">
        <v>0</v>
      </c>
      <c r="I626" s="784">
        <v>227</v>
      </c>
      <c r="K626" s="783" t="s">
        <v>299</v>
      </c>
      <c r="L626" s="783" t="s">
        <v>971</v>
      </c>
      <c r="M626" s="783" t="s">
        <v>533</v>
      </c>
      <c r="N626" s="784">
        <v>1</v>
      </c>
      <c r="U626" s="783" t="s">
        <v>963</v>
      </c>
      <c r="V626" s="784">
        <v>0</v>
      </c>
      <c r="W626" s="784">
        <v>16</v>
      </c>
    </row>
    <row r="627" spans="1:23" ht="15">
      <c r="A627" s="783" t="s">
        <v>954</v>
      </c>
      <c r="B627" s="783" t="s">
        <v>290</v>
      </c>
      <c r="C627" s="783" t="s">
        <v>262</v>
      </c>
      <c r="D627" s="783" t="s">
        <v>289</v>
      </c>
      <c r="E627" s="784">
        <v>7</v>
      </c>
      <c r="G627" s="783" t="s">
        <v>963</v>
      </c>
      <c r="H627" s="784">
        <v>1</v>
      </c>
      <c r="I627" s="784">
        <v>1419</v>
      </c>
      <c r="K627" s="783" t="s">
        <v>299</v>
      </c>
      <c r="L627" s="783" t="s">
        <v>971</v>
      </c>
      <c r="M627" s="783" t="s">
        <v>530</v>
      </c>
      <c r="N627" s="784">
        <v>1</v>
      </c>
      <c r="U627" s="783" t="s">
        <v>963</v>
      </c>
      <c r="V627" s="784">
        <v>1</v>
      </c>
      <c r="W627" s="784">
        <v>132</v>
      </c>
    </row>
    <row r="628" spans="1:23" ht="15">
      <c r="A628" s="783" t="s">
        <v>954</v>
      </c>
      <c r="B628" s="783" t="s">
        <v>290</v>
      </c>
      <c r="C628" s="783" t="s">
        <v>263</v>
      </c>
      <c r="D628" s="783" t="s">
        <v>288</v>
      </c>
      <c r="E628" s="784">
        <v>4</v>
      </c>
      <c r="G628" s="783" t="s">
        <v>963</v>
      </c>
      <c r="H628" s="784">
        <v>2</v>
      </c>
      <c r="I628" s="784">
        <v>3866</v>
      </c>
      <c r="K628" s="783" t="s">
        <v>299</v>
      </c>
      <c r="L628" s="783" t="s">
        <v>971</v>
      </c>
      <c r="M628" s="783" t="s">
        <v>531</v>
      </c>
      <c r="N628" s="784">
        <v>1</v>
      </c>
      <c r="U628" s="783" t="s">
        <v>963</v>
      </c>
      <c r="V628" s="784">
        <v>2</v>
      </c>
      <c r="W628" s="784">
        <v>374</v>
      </c>
    </row>
    <row r="629" spans="1:23" ht="15">
      <c r="A629" s="783" t="s">
        <v>954</v>
      </c>
      <c r="B629" s="783" t="s">
        <v>290</v>
      </c>
      <c r="C629" s="783" t="s">
        <v>263</v>
      </c>
      <c r="D629" s="783" t="s">
        <v>289</v>
      </c>
      <c r="E629" s="784">
        <v>9</v>
      </c>
      <c r="G629" s="783" t="s">
        <v>963</v>
      </c>
      <c r="H629" s="784">
        <v>3</v>
      </c>
      <c r="I629" s="784">
        <v>1864</v>
      </c>
      <c r="K629" s="783" t="s">
        <v>299</v>
      </c>
      <c r="L629" s="783" t="s">
        <v>971</v>
      </c>
      <c r="M629" s="783" t="s">
        <v>527</v>
      </c>
      <c r="N629" s="784">
        <v>211</v>
      </c>
      <c r="U629" s="783" t="s">
        <v>963</v>
      </c>
      <c r="V629" s="784">
        <v>3</v>
      </c>
      <c r="W629" s="784">
        <v>167</v>
      </c>
    </row>
    <row r="630" spans="1:23" ht="15">
      <c r="A630" s="783" t="s">
        <v>954</v>
      </c>
      <c r="B630" s="783" t="s">
        <v>291</v>
      </c>
      <c r="C630" s="783" t="s">
        <v>262</v>
      </c>
      <c r="D630" s="783" t="s">
        <v>288</v>
      </c>
      <c r="E630" s="784">
        <v>384</v>
      </c>
      <c r="G630" s="783" t="s">
        <v>963</v>
      </c>
      <c r="H630" s="784">
        <v>4</v>
      </c>
      <c r="I630" s="784">
        <v>6564</v>
      </c>
      <c r="K630" s="783" t="s">
        <v>299</v>
      </c>
      <c r="L630" s="783" t="s">
        <v>971</v>
      </c>
      <c r="M630" s="783" t="s">
        <v>268</v>
      </c>
      <c r="N630" s="784">
        <v>5</v>
      </c>
      <c r="U630" s="783" t="s">
        <v>963</v>
      </c>
      <c r="V630" s="784">
        <v>4</v>
      </c>
      <c r="W630" s="784">
        <v>1058</v>
      </c>
    </row>
    <row r="631" spans="1:23" ht="15">
      <c r="A631" s="783" t="s">
        <v>954</v>
      </c>
      <c r="B631" s="783" t="s">
        <v>291</v>
      </c>
      <c r="C631" s="783" t="s">
        <v>262</v>
      </c>
      <c r="D631" s="783" t="s">
        <v>289</v>
      </c>
      <c r="E631" s="784">
        <v>293</v>
      </c>
      <c r="G631" s="783" t="s">
        <v>963</v>
      </c>
      <c r="H631" s="784">
        <v>5</v>
      </c>
      <c r="I631" s="784">
        <v>876</v>
      </c>
      <c r="K631" s="783" t="s">
        <v>299</v>
      </c>
      <c r="L631" s="783" t="s">
        <v>971</v>
      </c>
      <c r="M631" s="783" t="s">
        <v>538</v>
      </c>
      <c r="N631" s="784">
        <v>4</v>
      </c>
      <c r="U631" s="783" t="s">
        <v>963</v>
      </c>
      <c r="V631" s="784">
        <v>5</v>
      </c>
      <c r="W631" s="784">
        <v>172</v>
      </c>
    </row>
    <row r="632" spans="1:23" ht="15">
      <c r="A632" s="783" t="s">
        <v>954</v>
      </c>
      <c r="B632" s="783" t="s">
        <v>291</v>
      </c>
      <c r="C632" s="783" t="s">
        <v>263</v>
      </c>
      <c r="D632" s="783" t="s">
        <v>288</v>
      </c>
      <c r="E632" s="784">
        <v>500</v>
      </c>
      <c r="G632" s="783" t="s">
        <v>963</v>
      </c>
      <c r="H632" s="784">
        <v>6</v>
      </c>
      <c r="I632" s="784">
        <v>932</v>
      </c>
      <c r="K632" s="783" t="s">
        <v>299</v>
      </c>
      <c r="L632" s="783" t="s">
        <v>971</v>
      </c>
      <c r="M632" s="783" t="s">
        <v>302</v>
      </c>
      <c r="N632" s="784">
        <v>3</v>
      </c>
      <c r="U632" s="783" t="s">
        <v>963</v>
      </c>
      <c r="V632" s="784">
        <v>6</v>
      </c>
      <c r="W632" s="784">
        <v>141</v>
      </c>
    </row>
    <row r="633" spans="1:23" ht="15">
      <c r="A633" s="783" t="s">
        <v>954</v>
      </c>
      <c r="B633" s="783" t="s">
        <v>291</v>
      </c>
      <c r="C633" s="783" t="s">
        <v>263</v>
      </c>
      <c r="D633" s="783" t="s">
        <v>289</v>
      </c>
      <c r="E633" s="784">
        <v>293</v>
      </c>
      <c r="G633" s="783" t="s">
        <v>963</v>
      </c>
      <c r="H633" s="784">
        <v>7</v>
      </c>
      <c r="I633" s="784">
        <v>850</v>
      </c>
      <c r="K633" s="783" t="s">
        <v>299</v>
      </c>
      <c r="L633" s="783" t="s">
        <v>971</v>
      </c>
      <c r="M633" s="783" t="s">
        <v>299</v>
      </c>
      <c r="N633" s="784">
        <v>3169</v>
      </c>
      <c r="U633" s="783" t="s">
        <v>963</v>
      </c>
      <c r="V633" s="784">
        <v>7</v>
      </c>
      <c r="W633" s="784">
        <v>115</v>
      </c>
    </row>
    <row r="634" spans="1:23" ht="15">
      <c r="A634" s="783" t="s">
        <v>955</v>
      </c>
      <c r="B634" s="783" t="s">
        <v>267</v>
      </c>
      <c r="C634" s="783" t="s">
        <v>262</v>
      </c>
      <c r="D634" s="783" t="s">
        <v>288</v>
      </c>
      <c r="E634" s="784">
        <v>798</v>
      </c>
      <c r="G634" s="783" t="s">
        <v>963</v>
      </c>
      <c r="H634" s="784">
        <v>8</v>
      </c>
      <c r="I634" s="784">
        <v>591</v>
      </c>
      <c r="K634" s="783" t="s">
        <v>299</v>
      </c>
      <c r="L634" s="783" t="s">
        <v>971</v>
      </c>
      <c r="M634" s="783" t="s">
        <v>300</v>
      </c>
      <c r="N634" s="784">
        <v>1</v>
      </c>
      <c r="U634" s="783" t="s">
        <v>963</v>
      </c>
      <c r="V634" s="784">
        <v>8</v>
      </c>
      <c r="W634" s="784">
        <v>98</v>
      </c>
    </row>
    <row r="635" spans="1:23" ht="15">
      <c r="A635" s="783" t="s">
        <v>955</v>
      </c>
      <c r="B635" s="783" t="s">
        <v>267</v>
      </c>
      <c r="C635" s="783" t="s">
        <v>262</v>
      </c>
      <c r="D635" s="783" t="s">
        <v>289</v>
      </c>
      <c r="E635" s="784">
        <v>2811</v>
      </c>
      <c r="G635" s="783" t="s">
        <v>963</v>
      </c>
      <c r="H635" s="784">
        <v>9</v>
      </c>
      <c r="I635" s="784">
        <v>505</v>
      </c>
      <c r="K635" s="783" t="s">
        <v>299</v>
      </c>
      <c r="L635" s="783" t="s">
        <v>971</v>
      </c>
      <c r="M635" s="783" t="s">
        <v>301</v>
      </c>
      <c r="N635" s="784">
        <v>20</v>
      </c>
      <c r="U635" s="783" t="s">
        <v>963</v>
      </c>
      <c r="V635" s="784">
        <v>9</v>
      </c>
      <c r="W635" s="784">
        <v>79</v>
      </c>
    </row>
    <row r="636" spans="1:23" ht="15">
      <c r="A636" s="783" t="s">
        <v>955</v>
      </c>
      <c r="B636" s="783" t="s">
        <v>267</v>
      </c>
      <c r="C636" s="783" t="s">
        <v>263</v>
      </c>
      <c r="D636" s="783" t="s">
        <v>288</v>
      </c>
      <c r="E636" s="784">
        <v>751</v>
      </c>
      <c r="G636" s="783" t="s">
        <v>963</v>
      </c>
      <c r="H636" s="784">
        <v>10</v>
      </c>
      <c r="I636" s="784">
        <v>436</v>
      </c>
      <c r="K636" s="783" t="s">
        <v>299</v>
      </c>
      <c r="L636" s="783" t="s">
        <v>971</v>
      </c>
      <c r="M636" s="783" t="s">
        <v>270</v>
      </c>
      <c r="N636" s="784">
        <v>229</v>
      </c>
      <c r="U636" s="783" t="s">
        <v>963</v>
      </c>
      <c r="V636" s="784">
        <v>10</v>
      </c>
      <c r="W636" s="784">
        <v>56</v>
      </c>
    </row>
    <row r="637" spans="1:23" ht="15">
      <c r="A637" s="783" t="s">
        <v>955</v>
      </c>
      <c r="B637" s="783" t="s">
        <v>267</v>
      </c>
      <c r="C637" s="783" t="s">
        <v>263</v>
      </c>
      <c r="D637" s="783" t="s">
        <v>289</v>
      </c>
      <c r="E637" s="784">
        <v>2562</v>
      </c>
      <c r="G637" s="783" t="s">
        <v>963</v>
      </c>
      <c r="H637" s="784">
        <v>11</v>
      </c>
      <c r="I637" s="784">
        <v>314</v>
      </c>
      <c r="K637" s="783" t="s">
        <v>299</v>
      </c>
      <c r="L637" s="783" t="s">
        <v>981</v>
      </c>
      <c r="M637" s="783" t="s">
        <v>267</v>
      </c>
      <c r="N637" s="784">
        <v>6</v>
      </c>
      <c r="U637" s="783" t="s">
        <v>963</v>
      </c>
      <c r="V637" s="784">
        <v>11</v>
      </c>
      <c r="W637" s="784">
        <v>35</v>
      </c>
    </row>
    <row r="638" spans="1:23" ht="15">
      <c r="A638" s="783" t="s">
        <v>955</v>
      </c>
      <c r="B638" s="783" t="s">
        <v>268</v>
      </c>
      <c r="C638" s="783" t="s">
        <v>262</v>
      </c>
      <c r="D638" s="783" t="s">
        <v>288</v>
      </c>
      <c r="E638" s="784">
        <v>970</v>
      </c>
      <c r="G638" s="783" t="s">
        <v>963</v>
      </c>
      <c r="H638" s="784">
        <v>12</v>
      </c>
      <c r="I638" s="784">
        <v>424</v>
      </c>
      <c r="K638" s="783" t="s">
        <v>299</v>
      </c>
      <c r="L638" s="783" t="s">
        <v>981</v>
      </c>
      <c r="M638" s="783" t="s">
        <v>533</v>
      </c>
      <c r="N638" s="784">
        <v>1</v>
      </c>
      <c r="U638" s="783" t="s">
        <v>963</v>
      </c>
      <c r="V638" s="784">
        <v>12</v>
      </c>
      <c r="W638" s="784">
        <v>60</v>
      </c>
    </row>
    <row r="639" spans="1:23" ht="15">
      <c r="A639" s="783" t="s">
        <v>955</v>
      </c>
      <c r="B639" s="783" t="s">
        <v>268</v>
      </c>
      <c r="C639" s="783" t="s">
        <v>262</v>
      </c>
      <c r="D639" s="783" t="s">
        <v>289</v>
      </c>
      <c r="E639" s="784">
        <v>2992</v>
      </c>
      <c r="G639" s="783" t="s">
        <v>964</v>
      </c>
      <c r="H639" s="784">
        <v>0</v>
      </c>
      <c r="I639" s="784">
        <v>38</v>
      </c>
      <c r="K639" s="783" t="s">
        <v>299</v>
      </c>
      <c r="L639" s="783" t="s">
        <v>981</v>
      </c>
      <c r="M639" s="783" t="s">
        <v>527</v>
      </c>
      <c r="N639" s="784">
        <v>63</v>
      </c>
      <c r="U639" s="783" t="s">
        <v>964</v>
      </c>
      <c r="V639" s="784">
        <v>0</v>
      </c>
      <c r="W639" s="784">
        <v>7</v>
      </c>
    </row>
    <row r="640" spans="1:23" ht="15">
      <c r="A640" s="783" t="s">
        <v>955</v>
      </c>
      <c r="B640" s="783" t="s">
        <v>268</v>
      </c>
      <c r="C640" s="783" t="s">
        <v>263</v>
      </c>
      <c r="D640" s="783" t="s">
        <v>288</v>
      </c>
      <c r="E640" s="784">
        <v>774</v>
      </c>
      <c r="G640" s="783" t="s">
        <v>964</v>
      </c>
      <c r="H640" s="784">
        <v>1</v>
      </c>
      <c r="I640" s="784">
        <v>233</v>
      </c>
      <c r="K640" s="783" t="s">
        <v>299</v>
      </c>
      <c r="L640" s="783" t="s">
        <v>981</v>
      </c>
      <c r="M640" s="783" t="s">
        <v>532</v>
      </c>
      <c r="N640" s="784">
        <v>1</v>
      </c>
      <c r="U640" s="783" t="s">
        <v>964</v>
      </c>
      <c r="V640" s="784">
        <v>1</v>
      </c>
      <c r="W640" s="784">
        <v>39</v>
      </c>
    </row>
    <row r="641" spans="1:23" ht="15">
      <c r="A641" s="783" t="s">
        <v>955</v>
      </c>
      <c r="B641" s="783" t="s">
        <v>268</v>
      </c>
      <c r="C641" s="783" t="s">
        <v>263</v>
      </c>
      <c r="D641" s="783" t="s">
        <v>289</v>
      </c>
      <c r="E641" s="784">
        <v>2353</v>
      </c>
      <c r="G641" s="783" t="s">
        <v>964</v>
      </c>
      <c r="H641" s="784">
        <v>2</v>
      </c>
      <c r="I641" s="784">
        <v>691</v>
      </c>
      <c r="K641" s="783" t="s">
        <v>299</v>
      </c>
      <c r="L641" s="783" t="s">
        <v>981</v>
      </c>
      <c r="M641" s="783" t="s">
        <v>535</v>
      </c>
      <c r="N641" s="784">
        <v>2</v>
      </c>
      <c r="U641" s="783" t="s">
        <v>964</v>
      </c>
      <c r="V641" s="784">
        <v>2</v>
      </c>
      <c r="W641" s="784">
        <v>97</v>
      </c>
    </row>
    <row r="642" spans="1:23" ht="15">
      <c r="A642" s="783" t="s">
        <v>955</v>
      </c>
      <c r="B642" s="783" t="s">
        <v>290</v>
      </c>
      <c r="C642" s="783" t="s">
        <v>262</v>
      </c>
      <c r="D642" s="783" t="s">
        <v>288</v>
      </c>
      <c r="E642" s="784">
        <v>44</v>
      </c>
      <c r="G642" s="783" t="s">
        <v>964</v>
      </c>
      <c r="H642" s="784">
        <v>3</v>
      </c>
      <c r="I642" s="784">
        <v>293</v>
      </c>
      <c r="K642" s="783" t="s">
        <v>299</v>
      </c>
      <c r="L642" s="783" t="s">
        <v>981</v>
      </c>
      <c r="M642" s="783" t="s">
        <v>529</v>
      </c>
      <c r="N642" s="784">
        <v>5</v>
      </c>
      <c r="U642" s="783" t="s">
        <v>964</v>
      </c>
      <c r="V642" s="784">
        <v>3</v>
      </c>
      <c r="W642" s="784">
        <v>46</v>
      </c>
    </row>
    <row r="643" spans="1:23" ht="15">
      <c r="A643" s="783" t="s">
        <v>955</v>
      </c>
      <c r="B643" s="783" t="s">
        <v>290</v>
      </c>
      <c r="C643" s="783" t="s">
        <v>262</v>
      </c>
      <c r="D643" s="783" t="s">
        <v>289</v>
      </c>
      <c r="E643" s="784">
        <v>96</v>
      </c>
      <c r="G643" s="783" t="s">
        <v>964</v>
      </c>
      <c r="H643" s="784">
        <v>4</v>
      </c>
      <c r="I643" s="784">
        <v>1131</v>
      </c>
      <c r="K643" s="783" t="s">
        <v>299</v>
      </c>
      <c r="L643" s="783" t="s">
        <v>981</v>
      </c>
      <c r="M643" s="783" t="s">
        <v>268</v>
      </c>
      <c r="N643" s="784">
        <v>3</v>
      </c>
      <c r="U643" s="783" t="s">
        <v>964</v>
      </c>
      <c r="V643" s="784">
        <v>4</v>
      </c>
      <c r="W643" s="784">
        <v>309</v>
      </c>
    </row>
    <row r="644" spans="1:23" ht="15">
      <c r="A644" s="783" t="s">
        <v>955</v>
      </c>
      <c r="B644" s="783" t="s">
        <v>290</v>
      </c>
      <c r="C644" s="783" t="s">
        <v>263</v>
      </c>
      <c r="D644" s="783" t="s">
        <v>288</v>
      </c>
      <c r="E644" s="784">
        <v>49</v>
      </c>
      <c r="G644" s="783" t="s">
        <v>964</v>
      </c>
      <c r="H644" s="784">
        <v>5</v>
      </c>
      <c r="I644" s="784">
        <v>200</v>
      </c>
      <c r="K644" s="783" t="s">
        <v>299</v>
      </c>
      <c r="L644" s="783" t="s">
        <v>981</v>
      </c>
      <c r="M644" s="783" t="s">
        <v>538</v>
      </c>
      <c r="N644" s="784">
        <v>3</v>
      </c>
      <c r="U644" s="783" t="s">
        <v>964</v>
      </c>
      <c r="V644" s="784">
        <v>5</v>
      </c>
      <c r="W644" s="784">
        <v>37</v>
      </c>
    </row>
    <row r="645" spans="1:23" ht="15">
      <c r="A645" s="783" t="s">
        <v>955</v>
      </c>
      <c r="B645" s="783" t="s">
        <v>290</v>
      </c>
      <c r="C645" s="783" t="s">
        <v>263</v>
      </c>
      <c r="D645" s="783" t="s">
        <v>289</v>
      </c>
      <c r="E645" s="784">
        <v>72</v>
      </c>
      <c r="G645" s="783" t="s">
        <v>964</v>
      </c>
      <c r="H645" s="784">
        <v>6</v>
      </c>
      <c r="I645" s="784">
        <v>183</v>
      </c>
      <c r="K645" s="783" t="s">
        <v>299</v>
      </c>
      <c r="L645" s="783" t="s">
        <v>981</v>
      </c>
      <c r="M645" s="783" t="s">
        <v>299</v>
      </c>
      <c r="N645" s="784">
        <v>5930</v>
      </c>
      <c r="U645" s="783" t="s">
        <v>964</v>
      </c>
      <c r="V645" s="784">
        <v>6</v>
      </c>
      <c r="W645" s="784">
        <v>43</v>
      </c>
    </row>
    <row r="646" spans="1:23" ht="15">
      <c r="A646" s="783" t="s">
        <v>955</v>
      </c>
      <c r="B646" s="783" t="s">
        <v>291</v>
      </c>
      <c r="C646" s="783" t="s">
        <v>262</v>
      </c>
      <c r="D646" s="783" t="s">
        <v>288</v>
      </c>
      <c r="E646" s="784">
        <v>211</v>
      </c>
      <c r="G646" s="783" t="s">
        <v>964</v>
      </c>
      <c r="H646" s="784">
        <v>7</v>
      </c>
      <c r="I646" s="784">
        <v>151</v>
      </c>
      <c r="K646" s="783" t="s">
        <v>299</v>
      </c>
      <c r="L646" s="783" t="s">
        <v>981</v>
      </c>
      <c r="M646" s="783" t="s">
        <v>301</v>
      </c>
      <c r="N646" s="784">
        <v>7</v>
      </c>
      <c r="U646" s="783" t="s">
        <v>964</v>
      </c>
      <c r="V646" s="784">
        <v>7</v>
      </c>
      <c r="W646" s="784">
        <v>21</v>
      </c>
    </row>
    <row r="647" spans="1:23" ht="15">
      <c r="A647" s="783" t="s">
        <v>955</v>
      </c>
      <c r="B647" s="783" t="s">
        <v>291</v>
      </c>
      <c r="C647" s="783" t="s">
        <v>262</v>
      </c>
      <c r="D647" s="783" t="s">
        <v>289</v>
      </c>
      <c r="E647" s="784">
        <v>724</v>
      </c>
      <c r="G647" s="783" t="s">
        <v>964</v>
      </c>
      <c r="H647" s="784">
        <v>8</v>
      </c>
      <c r="I647" s="784">
        <v>161</v>
      </c>
      <c r="K647" s="783" t="s">
        <v>299</v>
      </c>
      <c r="L647" s="783" t="s">
        <v>981</v>
      </c>
      <c r="M647" s="783" t="s">
        <v>269</v>
      </c>
      <c r="N647" s="784">
        <v>1</v>
      </c>
      <c r="U647" s="783" t="s">
        <v>964</v>
      </c>
      <c r="V647" s="784">
        <v>8</v>
      </c>
      <c r="W647" s="784">
        <v>15</v>
      </c>
    </row>
    <row r="648" spans="1:23" ht="15">
      <c r="A648" s="783" t="s">
        <v>955</v>
      </c>
      <c r="B648" s="783" t="s">
        <v>291</v>
      </c>
      <c r="C648" s="783" t="s">
        <v>263</v>
      </c>
      <c r="D648" s="783" t="s">
        <v>288</v>
      </c>
      <c r="E648" s="784">
        <v>168</v>
      </c>
      <c r="G648" s="783" t="s">
        <v>964</v>
      </c>
      <c r="H648" s="784">
        <v>9</v>
      </c>
      <c r="I648" s="784">
        <v>142</v>
      </c>
      <c r="K648" s="783" t="s">
        <v>299</v>
      </c>
      <c r="L648" s="783" t="s">
        <v>981</v>
      </c>
      <c r="M648" s="783" t="s">
        <v>270</v>
      </c>
      <c r="N648" s="784">
        <v>1379</v>
      </c>
      <c r="U648" s="783" t="s">
        <v>964</v>
      </c>
      <c r="V648" s="784">
        <v>9</v>
      </c>
      <c r="W648" s="784">
        <v>20</v>
      </c>
    </row>
    <row r="649" spans="1:23" ht="15">
      <c r="A649" s="783" t="s">
        <v>955</v>
      </c>
      <c r="B649" s="783" t="s">
        <v>291</v>
      </c>
      <c r="C649" s="783" t="s">
        <v>263</v>
      </c>
      <c r="D649" s="783" t="s">
        <v>289</v>
      </c>
      <c r="E649" s="784">
        <v>653</v>
      </c>
      <c r="G649" s="783" t="s">
        <v>964</v>
      </c>
      <c r="H649" s="784">
        <v>10</v>
      </c>
      <c r="I649" s="784">
        <v>106</v>
      </c>
      <c r="K649" s="783" t="s">
        <v>299</v>
      </c>
      <c r="L649" s="783" t="s">
        <v>990</v>
      </c>
      <c r="M649" s="783" t="s">
        <v>533</v>
      </c>
      <c r="N649" s="784">
        <v>1</v>
      </c>
      <c r="U649" s="783" t="s">
        <v>964</v>
      </c>
      <c r="V649" s="784">
        <v>10</v>
      </c>
      <c r="W649" s="784">
        <v>5</v>
      </c>
    </row>
    <row r="650" spans="1:23" ht="15">
      <c r="A650" s="783" t="s">
        <v>956</v>
      </c>
      <c r="B650" s="783" t="s">
        <v>267</v>
      </c>
      <c r="C650" s="783" t="s">
        <v>262</v>
      </c>
      <c r="D650" s="783" t="s">
        <v>288</v>
      </c>
      <c r="E650" s="784">
        <v>3</v>
      </c>
      <c r="G650" s="783" t="s">
        <v>964</v>
      </c>
      <c r="H650" s="784">
        <v>11</v>
      </c>
      <c r="I650" s="784">
        <v>86</v>
      </c>
      <c r="K650" s="783" t="s">
        <v>299</v>
      </c>
      <c r="L650" s="783" t="s">
        <v>990</v>
      </c>
      <c r="M650" s="783" t="s">
        <v>527</v>
      </c>
      <c r="N650" s="784">
        <v>36</v>
      </c>
      <c r="U650" s="783" t="s">
        <v>964</v>
      </c>
      <c r="V650" s="784">
        <v>11</v>
      </c>
      <c r="W650" s="784">
        <v>7</v>
      </c>
    </row>
    <row r="651" spans="1:23" ht="15">
      <c r="A651" s="783" t="s">
        <v>956</v>
      </c>
      <c r="B651" s="783" t="s">
        <v>267</v>
      </c>
      <c r="C651" s="783" t="s">
        <v>262</v>
      </c>
      <c r="D651" s="783" t="s">
        <v>289</v>
      </c>
      <c r="E651" s="784">
        <v>2</v>
      </c>
      <c r="G651" s="783" t="s">
        <v>964</v>
      </c>
      <c r="H651" s="784">
        <v>12</v>
      </c>
      <c r="I651" s="784">
        <v>113</v>
      </c>
      <c r="K651" s="783" t="s">
        <v>299</v>
      </c>
      <c r="L651" s="783" t="s">
        <v>990</v>
      </c>
      <c r="M651" s="783" t="s">
        <v>528</v>
      </c>
      <c r="N651" s="784">
        <v>2</v>
      </c>
      <c r="U651" s="783" t="s">
        <v>964</v>
      </c>
      <c r="V651" s="784">
        <v>12</v>
      </c>
      <c r="W651" s="784">
        <v>14</v>
      </c>
    </row>
    <row r="652" spans="1:23" ht="15">
      <c r="A652" s="783" t="s">
        <v>956</v>
      </c>
      <c r="B652" s="783" t="s">
        <v>267</v>
      </c>
      <c r="C652" s="783" t="s">
        <v>263</v>
      </c>
      <c r="D652" s="783" t="s">
        <v>288</v>
      </c>
      <c r="E652" s="784">
        <v>3</v>
      </c>
      <c r="G652" s="783" t="s">
        <v>965</v>
      </c>
      <c r="H652" s="784">
        <v>0</v>
      </c>
      <c r="I652" s="784">
        <v>106</v>
      </c>
      <c r="K652" s="783" t="s">
        <v>299</v>
      </c>
      <c r="L652" s="783" t="s">
        <v>990</v>
      </c>
      <c r="M652" s="783" t="s">
        <v>529</v>
      </c>
      <c r="N652" s="784">
        <v>1</v>
      </c>
      <c r="U652" s="783" t="s">
        <v>965</v>
      </c>
      <c r="V652" s="784">
        <v>0</v>
      </c>
      <c r="W652" s="784">
        <v>276</v>
      </c>
    </row>
    <row r="653" spans="1:23" ht="15">
      <c r="A653" s="783" t="s">
        <v>956</v>
      </c>
      <c r="B653" s="783" t="s">
        <v>267</v>
      </c>
      <c r="C653" s="783" t="s">
        <v>262</v>
      </c>
      <c r="D653" s="783" t="s">
        <v>288</v>
      </c>
      <c r="E653" s="784">
        <v>3001</v>
      </c>
      <c r="G653" s="783" t="s">
        <v>965</v>
      </c>
      <c r="H653" s="784">
        <v>1</v>
      </c>
      <c r="I653" s="784">
        <v>491</v>
      </c>
      <c r="K653" s="783" t="s">
        <v>299</v>
      </c>
      <c r="L653" s="783" t="s">
        <v>990</v>
      </c>
      <c r="M653" s="783" t="s">
        <v>268</v>
      </c>
      <c r="N653" s="784">
        <v>1</v>
      </c>
      <c r="U653" s="783" t="s">
        <v>965</v>
      </c>
      <c r="V653" s="784">
        <v>1</v>
      </c>
      <c r="W653" s="784">
        <v>1453</v>
      </c>
    </row>
    <row r="654" spans="1:23" ht="15">
      <c r="A654" s="783" t="s">
        <v>956</v>
      </c>
      <c r="B654" s="783" t="s">
        <v>267</v>
      </c>
      <c r="C654" s="783" t="s">
        <v>262</v>
      </c>
      <c r="D654" s="783" t="s">
        <v>289</v>
      </c>
      <c r="E654" s="784">
        <v>1801</v>
      </c>
      <c r="G654" s="783" t="s">
        <v>965</v>
      </c>
      <c r="H654" s="784">
        <v>2</v>
      </c>
      <c r="I654" s="784">
        <v>1770</v>
      </c>
      <c r="K654" s="783" t="s">
        <v>299</v>
      </c>
      <c r="L654" s="783" t="s">
        <v>990</v>
      </c>
      <c r="M654" s="783" t="s">
        <v>299</v>
      </c>
      <c r="N654" s="784">
        <v>1677</v>
      </c>
      <c r="U654" s="783" t="s">
        <v>965</v>
      </c>
      <c r="V654" s="784">
        <v>2</v>
      </c>
      <c r="W654" s="784">
        <v>4216</v>
      </c>
    </row>
    <row r="655" spans="1:23" ht="15">
      <c r="A655" s="783" t="s">
        <v>956</v>
      </c>
      <c r="B655" s="783" t="s">
        <v>267</v>
      </c>
      <c r="C655" s="783" t="s">
        <v>263</v>
      </c>
      <c r="D655" s="783" t="s">
        <v>288</v>
      </c>
      <c r="E655" s="784">
        <v>3437</v>
      </c>
      <c r="G655" s="783" t="s">
        <v>965</v>
      </c>
      <c r="H655" s="784">
        <v>3</v>
      </c>
      <c r="I655" s="784">
        <v>1003</v>
      </c>
      <c r="K655" s="783" t="s">
        <v>299</v>
      </c>
      <c r="L655" s="783" t="s">
        <v>990</v>
      </c>
      <c r="M655" s="783" t="s">
        <v>301</v>
      </c>
      <c r="N655" s="784">
        <v>3</v>
      </c>
      <c r="U655" s="783" t="s">
        <v>965</v>
      </c>
      <c r="V655" s="784">
        <v>3</v>
      </c>
      <c r="W655" s="784">
        <v>2064</v>
      </c>
    </row>
    <row r="656" spans="1:23" ht="15">
      <c r="A656" s="783" t="s">
        <v>956</v>
      </c>
      <c r="B656" s="783" t="s">
        <v>267</v>
      </c>
      <c r="C656" s="783" t="s">
        <v>263</v>
      </c>
      <c r="D656" s="783" t="s">
        <v>289</v>
      </c>
      <c r="E656" s="784">
        <v>1695</v>
      </c>
      <c r="G656" s="783" t="s">
        <v>965</v>
      </c>
      <c r="H656" s="784">
        <v>4</v>
      </c>
      <c r="I656" s="784">
        <v>4378</v>
      </c>
      <c r="K656" s="783" t="s">
        <v>299</v>
      </c>
      <c r="L656" s="783" t="s">
        <v>990</v>
      </c>
      <c r="M656" s="783" t="s">
        <v>269</v>
      </c>
      <c r="N656" s="784">
        <v>3</v>
      </c>
      <c r="U656" s="783" t="s">
        <v>965</v>
      </c>
      <c r="V656" s="784">
        <v>4</v>
      </c>
      <c r="W656" s="784">
        <v>14403</v>
      </c>
    </row>
    <row r="657" spans="1:23" ht="15">
      <c r="A657" s="783" t="s">
        <v>956</v>
      </c>
      <c r="B657" s="783" t="s">
        <v>268</v>
      </c>
      <c r="C657" s="783" t="s">
        <v>262</v>
      </c>
      <c r="D657" s="783" t="s">
        <v>288</v>
      </c>
      <c r="E657" s="784">
        <v>155</v>
      </c>
      <c r="G657" s="783" t="s">
        <v>965</v>
      </c>
      <c r="H657" s="784">
        <v>5</v>
      </c>
      <c r="I657" s="784">
        <v>806</v>
      </c>
      <c r="K657" s="783" t="s">
        <v>299</v>
      </c>
      <c r="L657" s="783" t="s">
        <v>990</v>
      </c>
      <c r="M657" s="783" t="s">
        <v>270</v>
      </c>
      <c r="N657" s="784">
        <v>45</v>
      </c>
      <c r="U657" s="783" t="s">
        <v>965</v>
      </c>
      <c r="V657" s="784">
        <v>5</v>
      </c>
      <c r="W657" s="784">
        <v>2420</v>
      </c>
    </row>
    <row r="658" spans="1:23" ht="15">
      <c r="A658" s="783" t="s">
        <v>956</v>
      </c>
      <c r="B658" s="783" t="s">
        <v>268</v>
      </c>
      <c r="C658" s="783" t="s">
        <v>262</v>
      </c>
      <c r="D658" s="783" t="s">
        <v>289</v>
      </c>
      <c r="E658" s="784">
        <v>255</v>
      </c>
      <c r="G658" s="783" t="s">
        <v>965</v>
      </c>
      <c r="H658" s="784">
        <v>6</v>
      </c>
      <c r="I658" s="784">
        <v>974</v>
      </c>
      <c r="K658" s="783" t="s">
        <v>299</v>
      </c>
      <c r="L658" s="783" t="s">
        <v>992</v>
      </c>
      <c r="M658" s="783" t="s">
        <v>267</v>
      </c>
      <c r="N658" s="784">
        <v>6</v>
      </c>
      <c r="U658" s="783" t="s">
        <v>965</v>
      </c>
      <c r="V658" s="784">
        <v>6</v>
      </c>
      <c r="W658" s="784">
        <v>2421</v>
      </c>
    </row>
    <row r="659" spans="1:23" ht="15">
      <c r="A659" s="783" t="s">
        <v>956</v>
      </c>
      <c r="B659" s="783" t="s">
        <v>268</v>
      </c>
      <c r="C659" s="783" t="s">
        <v>263</v>
      </c>
      <c r="D659" s="783" t="s">
        <v>288</v>
      </c>
      <c r="E659" s="784">
        <v>189</v>
      </c>
      <c r="G659" s="783" t="s">
        <v>965</v>
      </c>
      <c r="H659" s="784">
        <v>7</v>
      </c>
      <c r="I659" s="784">
        <v>946</v>
      </c>
      <c r="K659" s="783" t="s">
        <v>299</v>
      </c>
      <c r="L659" s="783" t="s">
        <v>992</v>
      </c>
      <c r="M659" s="783" t="s">
        <v>530</v>
      </c>
      <c r="N659" s="784">
        <v>2</v>
      </c>
      <c r="U659" s="783" t="s">
        <v>965</v>
      </c>
      <c r="V659" s="784">
        <v>7</v>
      </c>
      <c r="W659" s="784">
        <v>1898</v>
      </c>
    </row>
    <row r="660" spans="1:23" ht="15">
      <c r="A660" s="783" t="s">
        <v>956</v>
      </c>
      <c r="B660" s="783" t="s">
        <v>268</v>
      </c>
      <c r="C660" s="783" t="s">
        <v>263</v>
      </c>
      <c r="D660" s="783" t="s">
        <v>289</v>
      </c>
      <c r="E660" s="784">
        <v>227</v>
      </c>
      <c r="G660" s="783" t="s">
        <v>965</v>
      </c>
      <c r="H660" s="784">
        <v>8</v>
      </c>
      <c r="I660" s="784">
        <v>703</v>
      </c>
      <c r="K660" s="783" t="s">
        <v>299</v>
      </c>
      <c r="L660" s="783" t="s">
        <v>992</v>
      </c>
      <c r="M660" s="783" t="s">
        <v>531</v>
      </c>
      <c r="N660" s="784">
        <v>2</v>
      </c>
      <c r="U660" s="783" t="s">
        <v>965</v>
      </c>
      <c r="V660" s="784">
        <v>8</v>
      </c>
      <c r="W660" s="784">
        <v>1521</v>
      </c>
    </row>
    <row r="661" spans="1:23" ht="15">
      <c r="A661" s="783" t="s">
        <v>956</v>
      </c>
      <c r="B661" s="783" t="s">
        <v>290</v>
      </c>
      <c r="C661" s="783" t="s">
        <v>262</v>
      </c>
      <c r="D661" s="783" t="s">
        <v>288</v>
      </c>
      <c r="E661" s="784">
        <v>367</v>
      </c>
      <c r="G661" s="783" t="s">
        <v>965</v>
      </c>
      <c r="H661" s="784">
        <v>9</v>
      </c>
      <c r="I661" s="784">
        <v>464</v>
      </c>
      <c r="K661" s="783" t="s">
        <v>299</v>
      </c>
      <c r="L661" s="783" t="s">
        <v>992</v>
      </c>
      <c r="M661" s="783" t="s">
        <v>527</v>
      </c>
      <c r="N661" s="784">
        <v>1038</v>
      </c>
      <c r="U661" s="783" t="s">
        <v>965</v>
      </c>
      <c r="V661" s="784">
        <v>9</v>
      </c>
      <c r="W661" s="784">
        <v>1139</v>
      </c>
    </row>
    <row r="662" spans="1:23" ht="15">
      <c r="A662" s="783" t="s">
        <v>956</v>
      </c>
      <c r="B662" s="783" t="s">
        <v>290</v>
      </c>
      <c r="C662" s="783" t="s">
        <v>262</v>
      </c>
      <c r="D662" s="783" t="s">
        <v>289</v>
      </c>
      <c r="E662" s="784">
        <v>11</v>
      </c>
      <c r="G662" s="783" t="s">
        <v>965</v>
      </c>
      <c r="H662" s="784">
        <v>10</v>
      </c>
      <c r="I662" s="784">
        <v>395</v>
      </c>
      <c r="K662" s="783" t="s">
        <v>299</v>
      </c>
      <c r="L662" s="783" t="s">
        <v>992</v>
      </c>
      <c r="M662" s="783" t="s">
        <v>532</v>
      </c>
      <c r="N662" s="784">
        <v>2</v>
      </c>
      <c r="U662" s="783" t="s">
        <v>965</v>
      </c>
      <c r="V662" s="784">
        <v>10</v>
      </c>
      <c r="W662" s="784">
        <v>768</v>
      </c>
    </row>
    <row r="663" spans="1:23" ht="15">
      <c r="A663" s="783" t="s">
        <v>956</v>
      </c>
      <c r="B663" s="783" t="s">
        <v>290</v>
      </c>
      <c r="C663" s="783" t="s">
        <v>263</v>
      </c>
      <c r="D663" s="783" t="s">
        <v>288</v>
      </c>
      <c r="E663" s="784">
        <v>328</v>
      </c>
      <c r="G663" s="783" t="s">
        <v>965</v>
      </c>
      <c r="H663" s="784">
        <v>11</v>
      </c>
      <c r="I663" s="784">
        <v>264</v>
      </c>
      <c r="K663" s="783" t="s">
        <v>299</v>
      </c>
      <c r="L663" s="783" t="s">
        <v>992</v>
      </c>
      <c r="M663" s="783" t="s">
        <v>528</v>
      </c>
      <c r="N663" s="784">
        <v>1</v>
      </c>
      <c r="U663" s="783" t="s">
        <v>965</v>
      </c>
      <c r="V663" s="784">
        <v>11</v>
      </c>
      <c r="W663" s="784">
        <v>510</v>
      </c>
    </row>
    <row r="664" spans="1:23" ht="15">
      <c r="A664" s="783" t="s">
        <v>956</v>
      </c>
      <c r="B664" s="783" t="s">
        <v>290</v>
      </c>
      <c r="C664" s="783" t="s">
        <v>263</v>
      </c>
      <c r="D664" s="783" t="s">
        <v>289</v>
      </c>
      <c r="E664" s="784">
        <v>9</v>
      </c>
      <c r="G664" s="783" t="s">
        <v>965</v>
      </c>
      <c r="H664" s="784">
        <v>12</v>
      </c>
      <c r="I664" s="784">
        <v>395</v>
      </c>
      <c r="K664" s="783" t="s">
        <v>299</v>
      </c>
      <c r="L664" s="783" t="s">
        <v>992</v>
      </c>
      <c r="M664" s="783" t="s">
        <v>529</v>
      </c>
      <c r="N664" s="784">
        <v>3</v>
      </c>
      <c r="U664" s="783" t="s">
        <v>965</v>
      </c>
      <c r="V664" s="784">
        <v>12</v>
      </c>
      <c r="W664" s="784">
        <v>568</v>
      </c>
    </row>
    <row r="665" spans="1:23" ht="15">
      <c r="A665" s="783" t="s">
        <v>956</v>
      </c>
      <c r="B665" s="783" t="s">
        <v>291</v>
      </c>
      <c r="C665" s="783" t="s">
        <v>262</v>
      </c>
      <c r="D665" s="783" t="s">
        <v>288</v>
      </c>
      <c r="E665" s="784">
        <v>2942</v>
      </c>
      <c r="G665" s="783" t="s">
        <v>966</v>
      </c>
      <c r="H665" s="784">
        <v>0</v>
      </c>
      <c r="I665" s="784">
        <v>47</v>
      </c>
      <c r="K665" s="783" t="s">
        <v>299</v>
      </c>
      <c r="L665" s="783" t="s">
        <v>992</v>
      </c>
      <c r="M665" s="783" t="s">
        <v>268</v>
      </c>
      <c r="N665" s="784">
        <v>6</v>
      </c>
      <c r="U665" s="783" t="s">
        <v>966</v>
      </c>
      <c r="V665" s="784">
        <v>0</v>
      </c>
      <c r="W665" s="784">
        <v>16</v>
      </c>
    </row>
    <row r="666" spans="1:23" ht="15">
      <c r="A666" s="783" t="s">
        <v>956</v>
      </c>
      <c r="B666" s="783" t="s">
        <v>291</v>
      </c>
      <c r="C666" s="783" t="s">
        <v>262</v>
      </c>
      <c r="D666" s="783" t="s">
        <v>289</v>
      </c>
      <c r="E666" s="784">
        <v>1349</v>
      </c>
      <c r="G666" s="783" t="s">
        <v>966</v>
      </c>
      <c r="H666" s="784">
        <v>1</v>
      </c>
      <c r="I666" s="784">
        <v>208</v>
      </c>
      <c r="K666" s="783" t="s">
        <v>299</v>
      </c>
      <c r="L666" s="783" t="s">
        <v>992</v>
      </c>
      <c r="M666" s="783" t="s">
        <v>1096</v>
      </c>
      <c r="N666" s="784">
        <v>2</v>
      </c>
      <c r="U666" s="783" t="s">
        <v>966</v>
      </c>
      <c r="V666" s="784">
        <v>1</v>
      </c>
      <c r="W666" s="784">
        <v>86</v>
      </c>
    </row>
    <row r="667" spans="1:23" ht="15">
      <c r="A667" s="783" t="s">
        <v>956</v>
      </c>
      <c r="B667" s="783" t="s">
        <v>291</v>
      </c>
      <c r="C667" s="783" t="s">
        <v>263</v>
      </c>
      <c r="D667" s="783" t="s">
        <v>288</v>
      </c>
      <c r="E667" s="784">
        <v>2955</v>
      </c>
      <c r="G667" s="783" t="s">
        <v>966</v>
      </c>
      <c r="H667" s="784">
        <v>2</v>
      </c>
      <c r="I667" s="784">
        <v>779</v>
      </c>
      <c r="K667" s="783" t="s">
        <v>299</v>
      </c>
      <c r="L667" s="783" t="s">
        <v>992</v>
      </c>
      <c r="M667" s="783" t="s">
        <v>302</v>
      </c>
      <c r="N667" s="784">
        <v>2</v>
      </c>
      <c r="U667" s="783" t="s">
        <v>966</v>
      </c>
      <c r="V667" s="784">
        <v>2</v>
      </c>
      <c r="W667" s="784">
        <v>332</v>
      </c>
    </row>
    <row r="668" spans="1:23" ht="15">
      <c r="A668" s="783" t="s">
        <v>956</v>
      </c>
      <c r="B668" s="783" t="s">
        <v>291</v>
      </c>
      <c r="C668" s="783" t="s">
        <v>263</v>
      </c>
      <c r="D668" s="783" t="s">
        <v>289</v>
      </c>
      <c r="E668" s="784">
        <v>1260</v>
      </c>
      <c r="G668" s="783" t="s">
        <v>966</v>
      </c>
      <c r="H668" s="784">
        <v>3</v>
      </c>
      <c r="I668" s="784">
        <v>379</v>
      </c>
      <c r="K668" s="783" t="s">
        <v>299</v>
      </c>
      <c r="L668" s="783" t="s">
        <v>992</v>
      </c>
      <c r="M668" s="783" t="s">
        <v>299</v>
      </c>
      <c r="N668" s="784">
        <v>3053</v>
      </c>
      <c r="U668" s="783" t="s">
        <v>966</v>
      </c>
      <c r="V668" s="784">
        <v>3</v>
      </c>
      <c r="W668" s="784">
        <v>171</v>
      </c>
    </row>
    <row r="669" spans="1:23" ht="15">
      <c r="A669" s="783" t="s">
        <v>957</v>
      </c>
      <c r="B669" s="783" t="s">
        <v>267</v>
      </c>
      <c r="C669" s="783" t="s">
        <v>262</v>
      </c>
      <c r="D669" s="783" t="s">
        <v>288</v>
      </c>
      <c r="E669" s="784">
        <v>376</v>
      </c>
      <c r="G669" s="783" t="s">
        <v>966</v>
      </c>
      <c r="H669" s="784">
        <v>4</v>
      </c>
      <c r="I669" s="784">
        <v>1576</v>
      </c>
      <c r="K669" s="783" t="s">
        <v>299</v>
      </c>
      <c r="L669" s="783" t="s">
        <v>992</v>
      </c>
      <c r="M669" s="783" t="s">
        <v>301</v>
      </c>
      <c r="N669" s="784">
        <v>214</v>
      </c>
      <c r="U669" s="783" t="s">
        <v>966</v>
      </c>
      <c r="V669" s="784">
        <v>4</v>
      </c>
      <c r="W669" s="784">
        <v>849</v>
      </c>
    </row>
    <row r="670" spans="1:23" ht="15">
      <c r="A670" s="783" t="s">
        <v>957</v>
      </c>
      <c r="B670" s="783" t="s">
        <v>267</v>
      </c>
      <c r="C670" s="783" t="s">
        <v>262</v>
      </c>
      <c r="D670" s="783" t="s">
        <v>289</v>
      </c>
      <c r="E670" s="784">
        <v>669</v>
      </c>
      <c r="G670" s="783" t="s">
        <v>966</v>
      </c>
      <c r="H670" s="784">
        <v>5</v>
      </c>
      <c r="I670" s="784">
        <v>311</v>
      </c>
      <c r="K670" s="783" t="s">
        <v>299</v>
      </c>
      <c r="L670" s="783" t="s">
        <v>992</v>
      </c>
      <c r="M670" s="783" t="s">
        <v>269</v>
      </c>
      <c r="N670" s="784">
        <v>4</v>
      </c>
      <c r="U670" s="783" t="s">
        <v>966</v>
      </c>
      <c r="V670" s="784">
        <v>5</v>
      </c>
      <c r="W670" s="784">
        <v>149</v>
      </c>
    </row>
    <row r="671" spans="1:23" ht="15">
      <c r="A671" s="783" t="s">
        <v>957</v>
      </c>
      <c r="B671" s="783" t="s">
        <v>267</v>
      </c>
      <c r="C671" s="783" t="s">
        <v>263</v>
      </c>
      <c r="D671" s="783" t="s">
        <v>288</v>
      </c>
      <c r="E671" s="784">
        <v>375</v>
      </c>
      <c r="G671" s="783" t="s">
        <v>966</v>
      </c>
      <c r="H671" s="784">
        <v>6</v>
      </c>
      <c r="I671" s="784">
        <v>333</v>
      </c>
      <c r="K671" s="783" t="s">
        <v>299</v>
      </c>
      <c r="L671" s="783" t="s">
        <v>992</v>
      </c>
      <c r="M671" s="783" t="s">
        <v>270</v>
      </c>
      <c r="N671" s="784">
        <v>2233</v>
      </c>
      <c r="U671" s="783" t="s">
        <v>966</v>
      </c>
      <c r="V671" s="784">
        <v>6</v>
      </c>
      <c r="W671" s="784">
        <v>201</v>
      </c>
    </row>
    <row r="672" spans="1:23" ht="15">
      <c r="A672" s="783" t="s">
        <v>957</v>
      </c>
      <c r="B672" s="783" t="s">
        <v>267</v>
      </c>
      <c r="C672" s="783" t="s">
        <v>263</v>
      </c>
      <c r="D672" s="783" t="s">
        <v>289</v>
      </c>
      <c r="E672" s="784">
        <v>566</v>
      </c>
      <c r="G672" s="783" t="s">
        <v>966</v>
      </c>
      <c r="H672" s="784">
        <v>7</v>
      </c>
      <c r="I672" s="784">
        <v>339</v>
      </c>
      <c r="K672" s="783" t="s">
        <v>299</v>
      </c>
      <c r="L672" s="783" t="s">
        <v>1000</v>
      </c>
      <c r="M672" s="783" t="s">
        <v>267</v>
      </c>
      <c r="N672" s="784">
        <v>1</v>
      </c>
      <c r="U672" s="783" t="s">
        <v>966</v>
      </c>
      <c r="V672" s="784">
        <v>7</v>
      </c>
      <c r="W672" s="784">
        <v>126</v>
      </c>
    </row>
    <row r="673" spans="1:23" ht="15">
      <c r="A673" s="783" t="s">
        <v>957</v>
      </c>
      <c r="B673" s="783" t="s">
        <v>268</v>
      </c>
      <c r="C673" s="783" t="s">
        <v>262</v>
      </c>
      <c r="D673" s="783" t="s">
        <v>288</v>
      </c>
      <c r="E673" s="784">
        <v>738</v>
      </c>
      <c r="G673" s="783" t="s">
        <v>966</v>
      </c>
      <c r="H673" s="784">
        <v>8</v>
      </c>
      <c r="I673" s="784">
        <v>288</v>
      </c>
      <c r="K673" s="783" t="s">
        <v>299</v>
      </c>
      <c r="L673" s="783" t="s">
        <v>1000</v>
      </c>
      <c r="M673" s="783" t="s">
        <v>539</v>
      </c>
      <c r="N673" s="784">
        <v>1</v>
      </c>
      <c r="U673" s="783" t="s">
        <v>966</v>
      </c>
      <c r="V673" s="784">
        <v>8</v>
      </c>
      <c r="W673" s="784">
        <v>93</v>
      </c>
    </row>
    <row r="674" spans="1:23" ht="15">
      <c r="A674" s="783" t="s">
        <v>957</v>
      </c>
      <c r="B674" s="783" t="s">
        <v>268</v>
      </c>
      <c r="C674" s="783" t="s">
        <v>262</v>
      </c>
      <c r="D674" s="783" t="s">
        <v>289</v>
      </c>
      <c r="E674" s="784">
        <v>1017</v>
      </c>
      <c r="G674" s="783" t="s">
        <v>966</v>
      </c>
      <c r="H674" s="784">
        <v>9</v>
      </c>
      <c r="I674" s="784">
        <v>237</v>
      </c>
      <c r="K674" s="783" t="s">
        <v>299</v>
      </c>
      <c r="L674" s="783" t="s">
        <v>1000</v>
      </c>
      <c r="M674" s="783" t="s">
        <v>527</v>
      </c>
      <c r="N674" s="784">
        <v>233</v>
      </c>
      <c r="U674" s="783" t="s">
        <v>966</v>
      </c>
      <c r="V674" s="784">
        <v>9</v>
      </c>
      <c r="W674" s="784">
        <v>75</v>
      </c>
    </row>
    <row r="675" spans="1:23" ht="15">
      <c r="A675" s="783" t="s">
        <v>957</v>
      </c>
      <c r="B675" s="783" t="s">
        <v>268</v>
      </c>
      <c r="C675" s="783" t="s">
        <v>263</v>
      </c>
      <c r="D675" s="783" t="s">
        <v>288</v>
      </c>
      <c r="E675" s="784">
        <v>735</v>
      </c>
      <c r="G675" s="783" t="s">
        <v>966</v>
      </c>
      <c r="H675" s="784">
        <v>10</v>
      </c>
      <c r="I675" s="784">
        <v>172</v>
      </c>
      <c r="K675" s="783" t="s">
        <v>299</v>
      </c>
      <c r="L675" s="783" t="s">
        <v>1000</v>
      </c>
      <c r="M675" s="783" t="s">
        <v>528</v>
      </c>
      <c r="N675" s="784">
        <v>1</v>
      </c>
      <c r="U675" s="783" t="s">
        <v>966</v>
      </c>
      <c r="V675" s="784">
        <v>10</v>
      </c>
      <c r="W675" s="784">
        <v>42</v>
      </c>
    </row>
    <row r="676" spans="1:23" ht="15">
      <c r="A676" s="783" t="s">
        <v>957</v>
      </c>
      <c r="B676" s="783" t="s">
        <v>268</v>
      </c>
      <c r="C676" s="783" t="s">
        <v>263</v>
      </c>
      <c r="D676" s="783" t="s">
        <v>289</v>
      </c>
      <c r="E676" s="784">
        <v>788</v>
      </c>
      <c r="G676" s="783" t="s">
        <v>966</v>
      </c>
      <c r="H676" s="784">
        <v>11</v>
      </c>
      <c r="I676" s="784">
        <v>141</v>
      </c>
      <c r="K676" s="783" t="s">
        <v>299</v>
      </c>
      <c r="L676" s="783" t="s">
        <v>1000</v>
      </c>
      <c r="M676" s="783" t="s">
        <v>529</v>
      </c>
      <c r="N676" s="784">
        <v>3</v>
      </c>
      <c r="U676" s="783" t="s">
        <v>966</v>
      </c>
      <c r="V676" s="784">
        <v>11</v>
      </c>
      <c r="W676" s="784">
        <v>58</v>
      </c>
    </row>
    <row r="677" spans="1:23" ht="15">
      <c r="A677" s="783" t="s">
        <v>957</v>
      </c>
      <c r="B677" s="783" t="s">
        <v>290</v>
      </c>
      <c r="C677" s="783" t="s">
        <v>262</v>
      </c>
      <c r="D677" s="783" t="s">
        <v>288</v>
      </c>
      <c r="E677" s="784">
        <v>88</v>
      </c>
      <c r="G677" s="783" t="s">
        <v>966</v>
      </c>
      <c r="H677" s="784">
        <v>12</v>
      </c>
      <c r="I677" s="784">
        <v>185</v>
      </c>
      <c r="K677" s="783" t="s">
        <v>299</v>
      </c>
      <c r="L677" s="783" t="s">
        <v>1000</v>
      </c>
      <c r="M677" s="783" t="s">
        <v>268</v>
      </c>
      <c r="N677" s="784">
        <v>3</v>
      </c>
      <c r="U677" s="783" t="s">
        <v>966</v>
      </c>
      <c r="V677" s="784">
        <v>12</v>
      </c>
      <c r="W677" s="784">
        <v>73</v>
      </c>
    </row>
    <row r="678" spans="1:23" ht="15">
      <c r="A678" s="783" t="s">
        <v>957</v>
      </c>
      <c r="B678" s="783" t="s">
        <v>290</v>
      </c>
      <c r="C678" s="783" t="s">
        <v>262</v>
      </c>
      <c r="D678" s="783" t="s">
        <v>289</v>
      </c>
      <c r="E678" s="784">
        <v>27</v>
      </c>
      <c r="G678" s="783" t="s">
        <v>967</v>
      </c>
      <c r="H678" s="784">
        <v>0</v>
      </c>
      <c r="I678" s="784">
        <v>75</v>
      </c>
      <c r="K678" s="783" t="s">
        <v>299</v>
      </c>
      <c r="L678" s="783" t="s">
        <v>1000</v>
      </c>
      <c r="M678" s="783" t="s">
        <v>1096</v>
      </c>
      <c r="N678" s="784">
        <v>1</v>
      </c>
      <c r="U678" s="783" t="s">
        <v>967</v>
      </c>
      <c r="V678" s="784">
        <v>0</v>
      </c>
      <c r="W678" s="784">
        <v>19</v>
      </c>
    </row>
    <row r="679" spans="1:23" ht="15">
      <c r="A679" s="783" t="s">
        <v>957</v>
      </c>
      <c r="B679" s="783" t="s">
        <v>290</v>
      </c>
      <c r="C679" s="783" t="s">
        <v>263</v>
      </c>
      <c r="D679" s="783" t="s">
        <v>288</v>
      </c>
      <c r="E679" s="784">
        <v>74</v>
      </c>
      <c r="G679" s="783" t="s">
        <v>967</v>
      </c>
      <c r="H679" s="784">
        <v>1</v>
      </c>
      <c r="I679" s="784">
        <v>378</v>
      </c>
      <c r="K679" s="783" t="s">
        <v>299</v>
      </c>
      <c r="L679" s="783" t="s">
        <v>1000</v>
      </c>
      <c r="M679" s="783" t="s">
        <v>302</v>
      </c>
      <c r="N679" s="784">
        <v>13</v>
      </c>
      <c r="U679" s="783" t="s">
        <v>967</v>
      </c>
      <c r="V679" s="784">
        <v>1</v>
      </c>
      <c r="W679" s="784">
        <v>99</v>
      </c>
    </row>
    <row r="680" spans="1:23" ht="15">
      <c r="A680" s="783" t="s">
        <v>957</v>
      </c>
      <c r="B680" s="783" t="s">
        <v>290</v>
      </c>
      <c r="C680" s="783" t="s">
        <v>263</v>
      </c>
      <c r="D680" s="783" t="s">
        <v>289</v>
      </c>
      <c r="E680" s="784">
        <v>16</v>
      </c>
      <c r="G680" s="783" t="s">
        <v>967</v>
      </c>
      <c r="H680" s="784">
        <v>2</v>
      </c>
      <c r="I680" s="784">
        <v>1170</v>
      </c>
      <c r="K680" s="783" t="s">
        <v>299</v>
      </c>
      <c r="L680" s="783" t="s">
        <v>1000</v>
      </c>
      <c r="M680" s="783" t="s">
        <v>299</v>
      </c>
      <c r="N680" s="784">
        <v>5954</v>
      </c>
      <c r="U680" s="783" t="s">
        <v>967</v>
      </c>
      <c r="V680" s="784">
        <v>2</v>
      </c>
      <c r="W680" s="784">
        <v>245</v>
      </c>
    </row>
    <row r="681" spans="1:23" ht="15">
      <c r="A681" s="783" t="s">
        <v>957</v>
      </c>
      <c r="B681" s="783" t="s">
        <v>291</v>
      </c>
      <c r="C681" s="783" t="s">
        <v>262</v>
      </c>
      <c r="D681" s="783" t="s">
        <v>288</v>
      </c>
      <c r="E681" s="784">
        <v>95</v>
      </c>
      <c r="G681" s="783" t="s">
        <v>967</v>
      </c>
      <c r="H681" s="784">
        <v>3</v>
      </c>
      <c r="I681" s="784">
        <v>558</v>
      </c>
      <c r="K681" s="783" t="s">
        <v>299</v>
      </c>
      <c r="L681" s="783" t="s">
        <v>1000</v>
      </c>
      <c r="M681" s="783" t="s">
        <v>301</v>
      </c>
      <c r="N681" s="784">
        <v>2</v>
      </c>
      <c r="U681" s="783" t="s">
        <v>967</v>
      </c>
      <c r="V681" s="784">
        <v>3</v>
      </c>
      <c r="W681" s="784">
        <v>145</v>
      </c>
    </row>
    <row r="682" spans="1:23" ht="15">
      <c r="A682" s="783" t="s">
        <v>957</v>
      </c>
      <c r="B682" s="783" t="s">
        <v>291</v>
      </c>
      <c r="C682" s="783" t="s">
        <v>262</v>
      </c>
      <c r="D682" s="783" t="s">
        <v>289</v>
      </c>
      <c r="E682" s="784">
        <v>185</v>
      </c>
      <c r="G682" s="783" t="s">
        <v>967</v>
      </c>
      <c r="H682" s="784">
        <v>4</v>
      </c>
      <c r="I682" s="784">
        <v>2099</v>
      </c>
      <c r="K682" s="783" t="s">
        <v>299</v>
      </c>
      <c r="L682" s="783" t="s">
        <v>1000</v>
      </c>
      <c r="M682" s="783" t="s">
        <v>269</v>
      </c>
      <c r="N682" s="784">
        <v>1</v>
      </c>
      <c r="U682" s="783" t="s">
        <v>967</v>
      </c>
      <c r="V682" s="784">
        <v>4</v>
      </c>
      <c r="W682" s="784">
        <v>604</v>
      </c>
    </row>
    <row r="683" spans="1:23" ht="15">
      <c r="A683" s="783" t="s">
        <v>957</v>
      </c>
      <c r="B683" s="783" t="s">
        <v>291</v>
      </c>
      <c r="C683" s="783" t="s">
        <v>263</v>
      </c>
      <c r="D683" s="783" t="s">
        <v>288</v>
      </c>
      <c r="E683" s="784">
        <v>93</v>
      </c>
      <c r="G683" s="783" t="s">
        <v>967</v>
      </c>
      <c r="H683" s="784">
        <v>5</v>
      </c>
      <c r="I683" s="784">
        <v>391</v>
      </c>
      <c r="K683" s="783" t="s">
        <v>299</v>
      </c>
      <c r="L683" s="783" t="s">
        <v>1000</v>
      </c>
      <c r="M683" s="783" t="s">
        <v>270</v>
      </c>
      <c r="N683" s="784">
        <v>1111</v>
      </c>
      <c r="U683" s="783" t="s">
        <v>967</v>
      </c>
      <c r="V683" s="784">
        <v>5</v>
      </c>
      <c r="W683" s="784">
        <v>82</v>
      </c>
    </row>
    <row r="684" spans="1:23" ht="15">
      <c r="A684" s="783" t="s">
        <v>957</v>
      </c>
      <c r="B684" s="783" t="s">
        <v>291</v>
      </c>
      <c r="C684" s="783" t="s">
        <v>263</v>
      </c>
      <c r="D684" s="783" t="s">
        <v>289</v>
      </c>
      <c r="E684" s="784">
        <v>118</v>
      </c>
      <c r="G684" s="783" t="s">
        <v>967</v>
      </c>
      <c r="H684" s="784">
        <v>6</v>
      </c>
      <c r="I684" s="784">
        <v>399</v>
      </c>
      <c r="K684" s="783" t="s">
        <v>299</v>
      </c>
      <c r="L684" s="783" t="s">
        <v>1006</v>
      </c>
      <c r="M684" s="783" t="s">
        <v>267</v>
      </c>
      <c r="N684" s="784">
        <v>3</v>
      </c>
      <c r="U684" s="783" t="s">
        <v>967</v>
      </c>
      <c r="V684" s="784">
        <v>6</v>
      </c>
      <c r="W684" s="784">
        <v>104</v>
      </c>
    </row>
    <row r="685" spans="1:23" ht="15">
      <c r="A685" s="783" t="s">
        <v>958</v>
      </c>
      <c r="B685" s="783" t="s">
        <v>267</v>
      </c>
      <c r="C685" s="783" t="s">
        <v>263</v>
      </c>
      <c r="D685" s="783" t="s">
        <v>288</v>
      </c>
      <c r="E685" s="784">
        <v>1</v>
      </c>
      <c r="G685" s="783" t="s">
        <v>967</v>
      </c>
      <c r="H685" s="784">
        <v>7</v>
      </c>
      <c r="I685" s="784">
        <v>380</v>
      </c>
      <c r="K685" s="783" t="s">
        <v>299</v>
      </c>
      <c r="L685" s="783" t="s">
        <v>1006</v>
      </c>
      <c r="M685" s="783" t="s">
        <v>530</v>
      </c>
      <c r="N685" s="784">
        <v>1</v>
      </c>
      <c r="U685" s="783" t="s">
        <v>967</v>
      </c>
      <c r="V685" s="784">
        <v>7</v>
      </c>
      <c r="W685" s="784">
        <v>63</v>
      </c>
    </row>
    <row r="686" spans="1:23" ht="15">
      <c r="A686" s="783" t="s">
        <v>958</v>
      </c>
      <c r="B686" s="783" t="s">
        <v>267</v>
      </c>
      <c r="C686" s="783" t="s">
        <v>262</v>
      </c>
      <c r="D686" s="783" t="s">
        <v>288</v>
      </c>
      <c r="E686" s="784">
        <v>2159</v>
      </c>
      <c r="G686" s="783" t="s">
        <v>967</v>
      </c>
      <c r="H686" s="784">
        <v>8</v>
      </c>
      <c r="I686" s="784">
        <v>340</v>
      </c>
      <c r="K686" s="783" t="s">
        <v>299</v>
      </c>
      <c r="L686" s="783" t="s">
        <v>1006</v>
      </c>
      <c r="M686" s="783" t="s">
        <v>527</v>
      </c>
      <c r="N686" s="784">
        <v>732</v>
      </c>
      <c r="U686" s="783" t="s">
        <v>967</v>
      </c>
      <c r="V686" s="784">
        <v>8</v>
      </c>
      <c r="W686" s="784">
        <v>56</v>
      </c>
    </row>
    <row r="687" spans="1:23" ht="15">
      <c r="A687" s="783" t="s">
        <v>958</v>
      </c>
      <c r="B687" s="783" t="s">
        <v>267</v>
      </c>
      <c r="C687" s="783" t="s">
        <v>262</v>
      </c>
      <c r="D687" s="783" t="s">
        <v>289</v>
      </c>
      <c r="E687" s="784">
        <v>495</v>
      </c>
      <c r="G687" s="783" t="s">
        <v>967</v>
      </c>
      <c r="H687" s="784">
        <v>9</v>
      </c>
      <c r="I687" s="784">
        <v>274</v>
      </c>
      <c r="K687" s="783" t="s">
        <v>299</v>
      </c>
      <c r="L687" s="783" t="s">
        <v>1006</v>
      </c>
      <c r="M687" s="783" t="s">
        <v>528</v>
      </c>
      <c r="N687" s="784">
        <v>1</v>
      </c>
      <c r="U687" s="783" t="s">
        <v>967</v>
      </c>
      <c r="V687" s="784">
        <v>9</v>
      </c>
      <c r="W687" s="784">
        <v>59</v>
      </c>
    </row>
    <row r="688" spans="1:23" ht="15">
      <c r="A688" s="783" t="s">
        <v>958</v>
      </c>
      <c r="B688" s="783" t="s">
        <v>267</v>
      </c>
      <c r="C688" s="783" t="s">
        <v>263</v>
      </c>
      <c r="D688" s="783" t="s">
        <v>288</v>
      </c>
      <c r="E688" s="784">
        <v>1978</v>
      </c>
      <c r="G688" s="783" t="s">
        <v>967</v>
      </c>
      <c r="H688" s="784">
        <v>10</v>
      </c>
      <c r="I688" s="784">
        <v>198</v>
      </c>
      <c r="K688" s="783" t="s">
        <v>299</v>
      </c>
      <c r="L688" s="783" t="s">
        <v>1006</v>
      </c>
      <c r="M688" s="783" t="s">
        <v>529</v>
      </c>
      <c r="N688" s="784">
        <v>7</v>
      </c>
      <c r="U688" s="783" t="s">
        <v>967</v>
      </c>
      <c r="V688" s="784">
        <v>10</v>
      </c>
      <c r="W688" s="784">
        <v>29</v>
      </c>
    </row>
    <row r="689" spans="1:23" ht="15">
      <c r="A689" s="783" t="s">
        <v>958</v>
      </c>
      <c r="B689" s="783" t="s">
        <v>267</v>
      </c>
      <c r="C689" s="783" t="s">
        <v>263</v>
      </c>
      <c r="D689" s="783" t="s">
        <v>289</v>
      </c>
      <c r="E689" s="784">
        <v>526</v>
      </c>
      <c r="G689" s="783" t="s">
        <v>967</v>
      </c>
      <c r="H689" s="784">
        <v>11</v>
      </c>
      <c r="I689" s="784">
        <v>156</v>
      </c>
      <c r="K689" s="783" t="s">
        <v>299</v>
      </c>
      <c r="L689" s="783" t="s">
        <v>1006</v>
      </c>
      <c r="M689" s="783" t="s">
        <v>268</v>
      </c>
      <c r="N689" s="784">
        <v>5</v>
      </c>
      <c r="U689" s="783" t="s">
        <v>967</v>
      </c>
      <c r="V689" s="784">
        <v>11</v>
      </c>
      <c r="W689" s="784">
        <v>20</v>
      </c>
    </row>
    <row r="690" spans="1:23" ht="15">
      <c r="A690" s="783" t="s">
        <v>958</v>
      </c>
      <c r="B690" s="783" t="s">
        <v>268</v>
      </c>
      <c r="C690" s="783" t="s">
        <v>262</v>
      </c>
      <c r="D690" s="783" t="s">
        <v>288</v>
      </c>
      <c r="E690" s="784">
        <v>775</v>
      </c>
      <c r="G690" s="783" t="s">
        <v>967</v>
      </c>
      <c r="H690" s="784">
        <v>12</v>
      </c>
      <c r="I690" s="784">
        <v>203</v>
      </c>
      <c r="K690" s="783" t="s">
        <v>299</v>
      </c>
      <c r="L690" s="783" t="s">
        <v>1006</v>
      </c>
      <c r="M690" s="783" t="s">
        <v>538</v>
      </c>
      <c r="N690" s="784">
        <v>2</v>
      </c>
      <c r="U690" s="783" t="s">
        <v>967</v>
      </c>
      <c r="V690" s="784">
        <v>12</v>
      </c>
      <c r="W690" s="784">
        <v>38</v>
      </c>
    </row>
    <row r="691" spans="1:23" ht="15">
      <c r="A691" s="783" t="s">
        <v>958</v>
      </c>
      <c r="B691" s="783" t="s">
        <v>268</v>
      </c>
      <c r="C691" s="783" t="s">
        <v>262</v>
      </c>
      <c r="D691" s="783" t="s">
        <v>289</v>
      </c>
      <c r="E691" s="784">
        <v>156</v>
      </c>
      <c r="G691" s="783" t="s">
        <v>968</v>
      </c>
      <c r="H691" s="784">
        <v>0</v>
      </c>
      <c r="I691" s="784">
        <v>39</v>
      </c>
      <c r="K691" s="783" t="s">
        <v>299</v>
      </c>
      <c r="L691" s="783" t="s">
        <v>1006</v>
      </c>
      <c r="M691" s="783" t="s">
        <v>290</v>
      </c>
      <c r="N691" s="784">
        <v>1</v>
      </c>
      <c r="U691" s="783" t="s">
        <v>968</v>
      </c>
      <c r="V691" s="784">
        <v>0</v>
      </c>
      <c r="W691" s="784">
        <v>11</v>
      </c>
    </row>
    <row r="692" spans="1:23" ht="15">
      <c r="A692" s="783" t="s">
        <v>958</v>
      </c>
      <c r="B692" s="783" t="s">
        <v>268</v>
      </c>
      <c r="C692" s="783" t="s">
        <v>263</v>
      </c>
      <c r="D692" s="783" t="s">
        <v>288</v>
      </c>
      <c r="E692" s="784">
        <v>874</v>
      </c>
      <c r="G692" s="783" t="s">
        <v>968</v>
      </c>
      <c r="H692" s="784">
        <v>1</v>
      </c>
      <c r="I692" s="784">
        <v>202</v>
      </c>
      <c r="K692" s="783" t="s">
        <v>299</v>
      </c>
      <c r="L692" s="783" t="s">
        <v>1006</v>
      </c>
      <c r="M692" s="783" t="s">
        <v>302</v>
      </c>
      <c r="N692" s="784">
        <v>10</v>
      </c>
      <c r="U692" s="783" t="s">
        <v>968</v>
      </c>
      <c r="V692" s="784">
        <v>1</v>
      </c>
      <c r="W692" s="784">
        <v>45</v>
      </c>
    </row>
    <row r="693" spans="1:23" ht="15">
      <c r="A693" s="783" t="s">
        <v>958</v>
      </c>
      <c r="B693" s="783" t="s">
        <v>268</v>
      </c>
      <c r="C693" s="783" t="s">
        <v>263</v>
      </c>
      <c r="D693" s="783" t="s">
        <v>289</v>
      </c>
      <c r="E693" s="784">
        <v>151</v>
      </c>
      <c r="G693" s="783" t="s">
        <v>968</v>
      </c>
      <c r="H693" s="784">
        <v>2</v>
      </c>
      <c r="I693" s="784">
        <v>711</v>
      </c>
      <c r="K693" s="783" t="s">
        <v>299</v>
      </c>
      <c r="L693" s="783" t="s">
        <v>1006</v>
      </c>
      <c r="M693" s="783" t="s">
        <v>299</v>
      </c>
      <c r="N693" s="784">
        <v>5521</v>
      </c>
      <c r="U693" s="783" t="s">
        <v>968</v>
      </c>
      <c r="V693" s="784">
        <v>2</v>
      </c>
      <c r="W693" s="784">
        <v>200</v>
      </c>
    </row>
    <row r="694" spans="1:23" ht="15">
      <c r="A694" s="783" t="s">
        <v>958</v>
      </c>
      <c r="B694" s="783" t="s">
        <v>290</v>
      </c>
      <c r="C694" s="783" t="s">
        <v>262</v>
      </c>
      <c r="D694" s="783" t="s">
        <v>289</v>
      </c>
      <c r="E694" s="784">
        <v>1</v>
      </c>
      <c r="G694" s="783" t="s">
        <v>968</v>
      </c>
      <c r="H694" s="784">
        <v>3</v>
      </c>
      <c r="I694" s="784">
        <v>349</v>
      </c>
      <c r="K694" s="783" t="s">
        <v>299</v>
      </c>
      <c r="L694" s="783" t="s">
        <v>1006</v>
      </c>
      <c r="M694" s="783" t="s">
        <v>300</v>
      </c>
      <c r="N694" s="784">
        <v>1</v>
      </c>
      <c r="U694" s="783" t="s">
        <v>968</v>
      </c>
      <c r="V694" s="784">
        <v>3</v>
      </c>
      <c r="W694" s="784">
        <v>115</v>
      </c>
    </row>
    <row r="695" spans="1:23" ht="15">
      <c r="A695" s="783" t="s">
        <v>958</v>
      </c>
      <c r="B695" s="783" t="s">
        <v>290</v>
      </c>
      <c r="C695" s="783" t="s">
        <v>263</v>
      </c>
      <c r="D695" s="783" t="s">
        <v>289</v>
      </c>
      <c r="E695" s="784">
        <v>3</v>
      </c>
      <c r="G695" s="783" t="s">
        <v>968</v>
      </c>
      <c r="H695" s="784">
        <v>4</v>
      </c>
      <c r="I695" s="784">
        <v>1360</v>
      </c>
      <c r="K695" s="783" t="s">
        <v>299</v>
      </c>
      <c r="L695" s="783" t="s">
        <v>1006</v>
      </c>
      <c r="M695" s="783" t="s">
        <v>301</v>
      </c>
      <c r="N695" s="784">
        <v>20</v>
      </c>
      <c r="U695" s="783" t="s">
        <v>968</v>
      </c>
      <c r="V695" s="784">
        <v>4</v>
      </c>
      <c r="W695" s="784">
        <v>581</v>
      </c>
    </row>
    <row r="696" spans="1:23" ht="15">
      <c r="A696" s="783" t="s">
        <v>958</v>
      </c>
      <c r="B696" s="783" t="s">
        <v>291</v>
      </c>
      <c r="C696" s="783" t="s">
        <v>262</v>
      </c>
      <c r="D696" s="783" t="s">
        <v>288</v>
      </c>
      <c r="E696" s="784">
        <v>16</v>
      </c>
      <c r="G696" s="783" t="s">
        <v>968</v>
      </c>
      <c r="H696" s="784">
        <v>5</v>
      </c>
      <c r="I696" s="784">
        <v>234</v>
      </c>
      <c r="K696" s="783" t="s">
        <v>299</v>
      </c>
      <c r="L696" s="783" t="s">
        <v>1006</v>
      </c>
      <c r="M696" s="783" t="s">
        <v>269</v>
      </c>
      <c r="N696" s="784">
        <v>1</v>
      </c>
      <c r="U696" s="783" t="s">
        <v>968</v>
      </c>
      <c r="V696" s="784">
        <v>5</v>
      </c>
      <c r="W696" s="784">
        <v>87</v>
      </c>
    </row>
    <row r="697" spans="1:23" ht="15">
      <c r="A697" s="783" t="s">
        <v>958</v>
      </c>
      <c r="B697" s="783" t="s">
        <v>291</v>
      </c>
      <c r="C697" s="783" t="s">
        <v>262</v>
      </c>
      <c r="D697" s="783" t="s">
        <v>289</v>
      </c>
      <c r="E697" s="784">
        <v>18</v>
      </c>
      <c r="G697" s="783" t="s">
        <v>968</v>
      </c>
      <c r="H697" s="784">
        <v>6</v>
      </c>
      <c r="I697" s="784">
        <v>220</v>
      </c>
      <c r="K697" s="783" t="s">
        <v>299</v>
      </c>
      <c r="L697" s="783" t="s">
        <v>1006</v>
      </c>
      <c r="M697" s="783" t="s">
        <v>270</v>
      </c>
      <c r="N697" s="784">
        <v>214</v>
      </c>
      <c r="U697" s="783" t="s">
        <v>968</v>
      </c>
      <c r="V697" s="784">
        <v>6</v>
      </c>
      <c r="W697" s="784">
        <v>84</v>
      </c>
    </row>
    <row r="698" spans="1:23" ht="15">
      <c r="A698" s="783" t="s">
        <v>958</v>
      </c>
      <c r="B698" s="783" t="s">
        <v>291</v>
      </c>
      <c r="C698" s="783" t="s">
        <v>263</v>
      </c>
      <c r="D698" s="783" t="s">
        <v>288</v>
      </c>
      <c r="E698" s="784">
        <v>13</v>
      </c>
      <c r="G698" s="783" t="s">
        <v>968</v>
      </c>
      <c r="H698" s="784">
        <v>7</v>
      </c>
      <c r="I698" s="784">
        <v>240</v>
      </c>
      <c r="K698" s="783" t="s">
        <v>299</v>
      </c>
      <c r="L698" s="783" t="s">
        <v>1021</v>
      </c>
      <c r="M698" s="783" t="s">
        <v>267</v>
      </c>
      <c r="N698" s="784">
        <v>11</v>
      </c>
      <c r="U698" s="783" t="s">
        <v>968</v>
      </c>
      <c r="V698" s="784">
        <v>7</v>
      </c>
      <c r="W698" s="784">
        <v>65</v>
      </c>
    </row>
    <row r="699" spans="1:23" ht="15">
      <c r="A699" s="783" t="s">
        <v>958</v>
      </c>
      <c r="B699" s="783" t="s">
        <v>291</v>
      </c>
      <c r="C699" s="783" t="s">
        <v>263</v>
      </c>
      <c r="D699" s="783" t="s">
        <v>289</v>
      </c>
      <c r="E699" s="784">
        <v>16</v>
      </c>
      <c r="G699" s="783" t="s">
        <v>968</v>
      </c>
      <c r="H699" s="784">
        <v>8</v>
      </c>
      <c r="I699" s="784">
        <v>208</v>
      </c>
      <c r="K699" s="783" t="s">
        <v>299</v>
      </c>
      <c r="L699" s="783" t="s">
        <v>1021</v>
      </c>
      <c r="M699" s="783" t="s">
        <v>533</v>
      </c>
      <c r="N699" s="784">
        <v>1</v>
      </c>
      <c r="U699" s="783" t="s">
        <v>968</v>
      </c>
      <c r="V699" s="784">
        <v>8</v>
      </c>
      <c r="W699" s="784">
        <v>31</v>
      </c>
    </row>
    <row r="700" spans="1:23" ht="15">
      <c r="A700" s="783" t="s">
        <v>959</v>
      </c>
      <c r="B700" s="783" t="s">
        <v>267</v>
      </c>
      <c r="C700" s="783" t="s">
        <v>262</v>
      </c>
      <c r="D700" s="783" t="s">
        <v>289</v>
      </c>
      <c r="E700" s="784">
        <v>3</v>
      </c>
      <c r="G700" s="783" t="s">
        <v>968</v>
      </c>
      <c r="H700" s="784">
        <v>9</v>
      </c>
      <c r="I700" s="784">
        <v>148</v>
      </c>
      <c r="K700" s="783" t="s">
        <v>299</v>
      </c>
      <c r="L700" s="783" t="s">
        <v>1021</v>
      </c>
      <c r="M700" s="783" t="s">
        <v>530</v>
      </c>
      <c r="N700" s="784">
        <v>3</v>
      </c>
      <c r="U700" s="783" t="s">
        <v>968</v>
      </c>
      <c r="V700" s="784">
        <v>9</v>
      </c>
      <c r="W700" s="784">
        <v>21</v>
      </c>
    </row>
    <row r="701" spans="1:23" ht="15">
      <c r="A701" s="783" t="s">
        <v>959</v>
      </c>
      <c r="B701" s="783" t="s">
        <v>267</v>
      </c>
      <c r="C701" s="783" t="s">
        <v>263</v>
      </c>
      <c r="D701" s="783" t="s">
        <v>289</v>
      </c>
      <c r="E701" s="784">
        <v>1</v>
      </c>
      <c r="G701" s="783" t="s">
        <v>968</v>
      </c>
      <c r="H701" s="784">
        <v>10</v>
      </c>
      <c r="I701" s="784">
        <v>128</v>
      </c>
      <c r="K701" s="783" t="s">
        <v>299</v>
      </c>
      <c r="L701" s="783" t="s">
        <v>1021</v>
      </c>
      <c r="M701" s="783" t="s">
        <v>527</v>
      </c>
      <c r="N701" s="784">
        <v>86</v>
      </c>
      <c r="U701" s="783" t="s">
        <v>968</v>
      </c>
      <c r="V701" s="784">
        <v>10</v>
      </c>
      <c r="W701" s="784">
        <v>16</v>
      </c>
    </row>
    <row r="702" spans="1:23" ht="15">
      <c r="A702" s="783" t="s">
        <v>959</v>
      </c>
      <c r="B702" s="783" t="s">
        <v>267</v>
      </c>
      <c r="C702" s="783" t="s">
        <v>262</v>
      </c>
      <c r="D702" s="783" t="s">
        <v>288</v>
      </c>
      <c r="E702" s="784">
        <v>6701</v>
      </c>
      <c r="G702" s="783" t="s">
        <v>968</v>
      </c>
      <c r="H702" s="784">
        <v>11</v>
      </c>
      <c r="I702" s="784">
        <v>96</v>
      </c>
      <c r="K702" s="783" t="s">
        <v>299</v>
      </c>
      <c r="L702" s="783" t="s">
        <v>1021</v>
      </c>
      <c r="M702" s="783" t="s">
        <v>532</v>
      </c>
      <c r="N702" s="784">
        <v>1</v>
      </c>
      <c r="U702" s="783" t="s">
        <v>968</v>
      </c>
      <c r="V702" s="784">
        <v>11</v>
      </c>
      <c r="W702" s="784">
        <v>10</v>
      </c>
    </row>
    <row r="703" spans="1:23" ht="15">
      <c r="A703" s="783" t="s">
        <v>959</v>
      </c>
      <c r="B703" s="783" t="s">
        <v>267</v>
      </c>
      <c r="C703" s="783" t="s">
        <v>262</v>
      </c>
      <c r="D703" s="783" t="s">
        <v>289</v>
      </c>
      <c r="E703" s="784">
        <v>14571</v>
      </c>
      <c r="G703" s="783" t="s">
        <v>968</v>
      </c>
      <c r="H703" s="784">
        <v>12</v>
      </c>
      <c r="I703" s="784">
        <v>94</v>
      </c>
      <c r="K703" s="783" t="s">
        <v>299</v>
      </c>
      <c r="L703" s="783" t="s">
        <v>1021</v>
      </c>
      <c r="M703" s="783" t="s">
        <v>528</v>
      </c>
      <c r="N703" s="784">
        <v>16</v>
      </c>
      <c r="U703" s="783" t="s">
        <v>968</v>
      </c>
      <c r="V703" s="784">
        <v>12</v>
      </c>
      <c r="W703" s="784">
        <v>17</v>
      </c>
    </row>
    <row r="704" spans="1:23" ht="15">
      <c r="A704" s="783" t="s">
        <v>959</v>
      </c>
      <c r="B704" s="783" t="s">
        <v>267</v>
      </c>
      <c r="C704" s="783" t="s">
        <v>263</v>
      </c>
      <c r="D704" s="783" t="s">
        <v>288</v>
      </c>
      <c r="E704" s="784">
        <v>6771</v>
      </c>
      <c r="G704" s="783" t="s">
        <v>969</v>
      </c>
      <c r="H704" s="784">
        <v>0</v>
      </c>
      <c r="I704" s="784">
        <v>86</v>
      </c>
      <c r="K704" s="783" t="s">
        <v>299</v>
      </c>
      <c r="L704" s="783" t="s">
        <v>1021</v>
      </c>
      <c r="M704" s="783" t="s">
        <v>535</v>
      </c>
      <c r="N704" s="784">
        <v>1</v>
      </c>
      <c r="U704" s="783" t="s">
        <v>969</v>
      </c>
      <c r="V704" s="784">
        <v>0</v>
      </c>
      <c r="W704" s="784">
        <v>215</v>
      </c>
    </row>
    <row r="705" spans="1:23" ht="15">
      <c r="A705" s="783" t="s">
        <v>959</v>
      </c>
      <c r="B705" s="783" t="s">
        <v>267</v>
      </c>
      <c r="C705" s="783" t="s">
        <v>263</v>
      </c>
      <c r="D705" s="783" t="s">
        <v>289</v>
      </c>
      <c r="E705" s="784">
        <v>14012</v>
      </c>
      <c r="G705" s="783" t="s">
        <v>969</v>
      </c>
      <c r="H705" s="784">
        <v>1</v>
      </c>
      <c r="I705" s="784">
        <v>455</v>
      </c>
      <c r="K705" s="783" t="s">
        <v>299</v>
      </c>
      <c r="L705" s="783" t="s">
        <v>1021</v>
      </c>
      <c r="M705" s="783" t="s">
        <v>529</v>
      </c>
      <c r="N705" s="784">
        <v>19</v>
      </c>
      <c r="U705" s="783" t="s">
        <v>969</v>
      </c>
      <c r="V705" s="784">
        <v>1</v>
      </c>
      <c r="W705" s="784">
        <v>964</v>
      </c>
    </row>
    <row r="706" spans="1:23" ht="15">
      <c r="A706" s="783" t="s">
        <v>959</v>
      </c>
      <c r="B706" s="783" t="s">
        <v>268</v>
      </c>
      <c r="C706" s="783" t="s">
        <v>262</v>
      </c>
      <c r="D706" s="783" t="s">
        <v>288</v>
      </c>
      <c r="E706" s="784">
        <v>165</v>
      </c>
      <c r="G706" s="783" t="s">
        <v>969</v>
      </c>
      <c r="H706" s="784">
        <v>2</v>
      </c>
      <c r="I706" s="784">
        <v>1502</v>
      </c>
      <c r="K706" s="783" t="s">
        <v>299</v>
      </c>
      <c r="L706" s="783" t="s">
        <v>1021</v>
      </c>
      <c r="M706" s="783" t="s">
        <v>268</v>
      </c>
      <c r="N706" s="784">
        <v>23</v>
      </c>
      <c r="U706" s="783" t="s">
        <v>969</v>
      </c>
      <c r="V706" s="784">
        <v>2</v>
      </c>
      <c r="W706" s="784">
        <v>3003</v>
      </c>
    </row>
    <row r="707" spans="1:23" ht="15">
      <c r="A707" s="783" t="s">
        <v>959</v>
      </c>
      <c r="B707" s="783" t="s">
        <v>268</v>
      </c>
      <c r="C707" s="783" t="s">
        <v>262</v>
      </c>
      <c r="D707" s="783" t="s">
        <v>289</v>
      </c>
      <c r="E707" s="784">
        <v>988</v>
      </c>
      <c r="G707" s="783" t="s">
        <v>969</v>
      </c>
      <c r="H707" s="784">
        <v>3</v>
      </c>
      <c r="I707" s="784">
        <v>902</v>
      </c>
      <c r="K707" s="783" t="s">
        <v>299</v>
      </c>
      <c r="L707" s="783" t="s">
        <v>1021</v>
      </c>
      <c r="M707" s="783" t="s">
        <v>538</v>
      </c>
      <c r="N707" s="784">
        <v>5</v>
      </c>
      <c r="U707" s="783" t="s">
        <v>969</v>
      </c>
      <c r="V707" s="784">
        <v>3</v>
      </c>
      <c r="W707" s="784">
        <v>1440</v>
      </c>
    </row>
    <row r="708" spans="1:23" ht="15">
      <c r="A708" s="783" t="s">
        <v>959</v>
      </c>
      <c r="B708" s="783" t="s">
        <v>268</v>
      </c>
      <c r="C708" s="783" t="s">
        <v>263</v>
      </c>
      <c r="D708" s="783" t="s">
        <v>288</v>
      </c>
      <c r="E708" s="784">
        <v>193</v>
      </c>
      <c r="G708" s="783" t="s">
        <v>969</v>
      </c>
      <c r="H708" s="784">
        <v>4</v>
      </c>
      <c r="I708" s="784">
        <v>3702</v>
      </c>
      <c r="K708" s="783" t="s">
        <v>299</v>
      </c>
      <c r="L708" s="783" t="s">
        <v>1021</v>
      </c>
      <c r="M708" s="783" t="s">
        <v>290</v>
      </c>
      <c r="N708" s="784">
        <v>1</v>
      </c>
      <c r="U708" s="783" t="s">
        <v>969</v>
      </c>
      <c r="V708" s="784">
        <v>4</v>
      </c>
      <c r="W708" s="784">
        <v>10418</v>
      </c>
    </row>
    <row r="709" spans="1:23" ht="15">
      <c r="A709" s="783" t="s">
        <v>959</v>
      </c>
      <c r="B709" s="783" t="s">
        <v>268</v>
      </c>
      <c r="C709" s="783" t="s">
        <v>263</v>
      </c>
      <c r="D709" s="783" t="s">
        <v>289</v>
      </c>
      <c r="E709" s="784">
        <v>849</v>
      </c>
      <c r="G709" s="783" t="s">
        <v>969</v>
      </c>
      <c r="H709" s="784">
        <v>5</v>
      </c>
      <c r="I709" s="784">
        <v>764</v>
      </c>
      <c r="K709" s="783" t="s">
        <v>299</v>
      </c>
      <c r="L709" s="783" t="s">
        <v>1021</v>
      </c>
      <c r="M709" s="783" t="s">
        <v>302</v>
      </c>
      <c r="N709" s="784">
        <v>2</v>
      </c>
      <c r="U709" s="783" t="s">
        <v>969</v>
      </c>
      <c r="V709" s="784">
        <v>5</v>
      </c>
      <c r="W709" s="784">
        <v>1564</v>
      </c>
    </row>
    <row r="710" spans="1:23" ht="15">
      <c r="A710" s="783" t="s">
        <v>959</v>
      </c>
      <c r="B710" s="783" t="s">
        <v>290</v>
      </c>
      <c r="C710" s="783" t="s">
        <v>262</v>
      </c>
      <c r="D710" s="783" t="s">
        <v>288</v>
      </c>
      <c r="E710" s="784">
        <v>11</v>
      </c>
      <c r="G710" s="783" t="s">
        <v>969</v>
      </c>
      <c r="H710" s="784">
        <v>6</v>
      </c>
      <c r="I710" s="784">
        <v>788</v>
      </c>
      <c r="K710" s="783" t="s">
        <v>299</v>
      </c>
      <c r="L710" s="783" t="s">
        <v>1021</v>
      </c>
      <c r="M710" s="783" t="s">
        <v>299</v>
      </c>
      <c r="N710" s="784">
        <v>7067</v>
      </c>
      <c r="U710" s="783" t="s">
        <v>969</v>
      </c>
      <c r="V710" s="784">
        <v>6</v>
      </c>
      <c r="W710" s="784">
        <v>1480</v>
      </c>
    </row>
    <row r="711" spans="1:23" ht="15">
      <c r="A711" s="783" t="s">
        <v>959</v>
      </c>
      <c r="B711" s="783" t="s">
        <v>290</v>
      </c>
      <c r="C711" s="783" t="s">
        <v>262</v>
      </c>
      <c r="D711" s="783" t="s">
        <v>289</v>
      </c>
      <c r="E711" s="784">
        <v>34</v>
      </c>
      <c r="G711" s="783" t="s">
        <v>969</v>
      </c>
      <c r="H711" s="784">
        <v>7</v>
      </c>
      <c r="I711" s="784">
        <v>721</v>
      </c>
      <c r="K711" s="783" t="s">
        <v>299</v>
      </c>
      <c r="L711" s="783" t="s">
        <v>1021</v>
      </c>
      <c r="M711" s="783" t="s">
        <v>301</v>
      </c>
      <c r="N711" s="784">
        <v>31</v>
      </c>
      <c r="U711" s="783" t="s">
        <v>969</v>
      </c>
      <c r="V711" s="784">
        <v>7</v>
      </c>
      <c r="W711" s="784">
        <v>1272</v>
      </c>
    </row>
    <row r="712" spans="1:23" ht="15">
      <c r="A712" s="783" t="s">
        <v>959</v>
      </c>
      <c r="B712" s="783" t="s">
        <v>290</v>
      </c>
      <c r="C712" s="783" t="s">
        <v>263</v>
      </c>
      <c r="D712" s="783" t="s">
        <v>288</v>
      </c>
      <c r="E712" s="784">
        <v>20</v>
      </c>
      <c r="G712" s="783" t="s">
        <v>969</v>
      </c>
      <c r="H712" s="784">
        <v>8</v>
      </c>
      <c r="I712" s="784">
        <v>569</v>
      </c>
      <c r="K712" s="783" t="s">
        <v>299</v>
      </c>
      <c r="L712" s="783" t="s">
        <v>1021</v>
      </c>
      <c r="M712" s="783" t="s">
        <v>269</v>
      </c>
      <c r="N712" s="784">
        <v>8</v>
      </c>
      <c r="U712" s="783" t="s">
        <v>969</v>
      </c>
      <c r="V712" s="784">
        <v>8</v>
      </c>
      <c r="W712" s="784">
        <v>998</v>
      </c>
    </row>
    <row r="713" spans="1:23" ht="15">
      <c r="A713" s="783" t="s">
        <v>959</v>
      </c>
      <c r="B713" s="783" t="s">
        <v>290</v>
      </c>
      <c r="C713" s="783" t="s">
        <v>263</v>
      </c>
      <c r="D713" s="783" t="s">
        <v>289</v>
      </c>
      <c r="E713" s="784">
        <v>46</v>
      </c>
      <c r="G713" s="783" t="s">
        <v>969</v>
      </c>
      <c r="H713" s="784">
        <v>9</v>
      </c>
      <c r="I713" s="784">
        <v>486</v>
      </c>
      <c r="K713" s="783" t="s">
        <v>299</v>
      </c>
      <c r="L713" s="783" t="s">
        <v>1021</v>
      </c>
      <c r="M713" s="783" t="s">
        <v>270</v>
      </c>
      <c r="N713" s="784">
        <v>269</v>
      </c>
      <c r="U713" s="783" t="s">
        <v>969</v>
      </c>
      <c r="V713" s="784">
        <v>9</v>
      </c>
      <c r="W713" s="784">
        <v>784</v>
      </c>
    </row>
    <row r="714" spans="1:23" ht="15">
      <c r="A714" s="783" t="s">
        <v>959</v>
      </c>
      <c r="B714" s="783" t="s">
        <v>291</v>
      </c>
      <c r="C714" s="783" t="s">
        <v>262</v>
      </c>
      <c r="D714" s="783" t="s">
        <v>288</v>
      </c>
      <c r="E714" s="784">
        <v>426</v>
      </c>
      <c r="G714" s="783" t="s">
        <v>969</v>
      </c>
      <c r="H714" s="784">
        <v>10</v>
      </c>
      <c r="I714" s="784">
        <v>431</v>
      </c>
      <c r="K714" s="783" t="s">
        <v>299</v>
      </c>
      <c r="L714" s="783" t="s">
        <v>1028</v>
      </c>
      <c r="M714" s="783" t="s">
        <v>299</v>
      </c>
      <c r="N714" s="784">
        <v>2</v>
      </c>
      <c r="U714" s="783" t="s">
        <v>969</v>
      </c>
      <c r="V714" s="784">
        <v>10</v>
      </c>
      <c r="W714" s="784">
        <v>592</v>
      </c>
    </row>
    <row r="715" spans="1:23" ht="15">
      <c r="A715" s="783" t="s">
        <v>959</v>
      </c>
      <c r="B715" s="783" t="s">
        <v>291</v>
      </c>
      <c r="C715" s="783" t="s">
        <v>262</v>
      </c>
      <c r="D715" s="783" t="s">
        <v>289</v>
      </c>
      <c r="E715" s="784">
        <v>627</v>
      </c>
      <c r="G715" s="783" t="s">
        <v>969</v>
      </c>
      <c r="H715" s="784">
        <v>11</v>
      </c>
      <c r="I715" s="784">
        <v>321</v>
      </c>
      <c r="K715" s="783" t="s">
        <v>299</v>
      </c>
      <c r="L715" s="783" t="s">
        <v>1028</v>
      </c>
      <c r="M715" s="783" t="s">
        <v>267</v>
      </c>
      <c r="N715" s="784">
        <v>5</v>
      </c>
      <c r="U715" s="783" t="s">
        <v>969</v>
      </c>
      <c r="V715" s="784">
        <v>11</v>
      </c>
      <c r="W715" s="784">
        <v>356</v>
      </c>
    </row>
    <row r="716" spans="1:23" ht="15">
      <c r="A716" s="783" t="s">
        <v>959</v>
      </c>
      <c r="B716" s="783" t="s">
        <v>291</v>
      </c>
      <c r="C716" s="783" t="s">
        <v>263</v>
      </c>
      <c r="D716" s="783" t="s">
        <v>288</v>
      </c>
      <c r="E716" s="784">
        <v>391</v>
      </c>
      <c r="G716" s="783" t="s">
        <v>969</v>
      </c>
      <c r="H716" s="784">
        <v>12</v>
      </c>
      <c r="I716" s="784">
        <v>427</v>
      </c>
      <c r="K716" s="783" t="s">
        <v>299</v>
      </c>
      <c r="L716" s="783" t="s">
        <v>1028</v>
      </c>
      <c r="M716" s="783" t="s">
        <v>527</v>
      </c>
      <c r="N716" s="784">
        <v>905</v>
      </c>
      <c r="U716" s="783" t="s">
        <v>969</v>
      </c>
      <c r="V716" s="784">
        <v>12</v>
      </c>
      <c r="W716" s="784">
        <v>392</v>
      </c>
    </row>
    <row r="717" spans="1:23" ht="15">
      <c r="A717" s="783" t="s">
        <v>959</v>
      </c>
      <c r="B717" s="783" t="s">
        <v>291</v>
      </c>
      <c r="C717" s="783" t="s">
        <v>263</v>
      </c>
      <c r="D717" s="783" t="s">
        <v>289</v>
      </c>
      <c r="E717" s="784">
        <v>568</v>
      </c>
      <c r="G717" s="783" t="s">
        <v>970</v>
      </c>
      <c r="H717" s="784">
        <v>0</v>
      </c>
      <c r="I717" s="784">
        <v>29</v>
      </c>
      <c r="K717" s="783" t="s">
        <v>299</v>
      </c>
      <c r="L717" s="783" t="s">
        <v>1028</v>
      </c>
      <c r="M717" s="783" t="s">
        <v>528</v>
      </c>
      <c r="N717" s="784">
        <v>113</v>
      </c>
      <c r="U717" s="783" t="s">
        <v>970</v>
      </c>
      <c r="V717" s="784">
        <v>0</v>
      </c>
      <c r="W717" s="784">
        <v>17</v>
      </c>
    </row>
    <row r="718" spans="1:23" ht="15">
      <c r="A718" s="783" t="s">
        <v>960</v>
      </c>
      <c r="B718" s="783" t="s">
        <v>267</v>
      </c>
      <c r="C718" s="783" t="s">
        <v>262</v>
      </c>
      <c r="D718" s="783" t="s">
        <v>288</v>
      </c>
      <c r="E718" s="784">
        <v>20</v>
      </c>
      <c r="G718" s="783" t="s">
        <v>970</v>
      </c>
      <c r="H718" s="784">
        <v>1</v>
      </c>
      <c r="I718" s="784">
        <v>153</v>
      </c>
      <c r="K718" s="783" t="s">
        <v>299</v>
      </c>
      <c r="L718" s="783" t="s">
        <v>1028</v>
      </c>
      <c r="M718" s="783" t="s">
        <v>529</v>
      </c>
      <c r="N718" s="784">
        <v>2</v>
      </c>
      <c r="U718" s="783" t="s">
        <v>970</v>
      </c>
      <c r="V718" s="784">
        <v>1</v>
      </c>
      <c r="W718" s="784">
        <v>105</v>
      </c>
    </row>
    <row r="719" spans="1:23" ht="15">
      <c r="A719" s="783" t="s">
        <v>960</v>
      </c>
      <c r="B719" s="783" t="s">
        <v>267</v>
      </c>
      <c r="C719" s="783" t="s">
        <v>262</v>
      </c>
      <c r="D719" s="783" t="s">
        <v>289</v>
      </c>
      <c r="E719" s="784">
        <v>7</v>
      </c>
      <c r="G719" s="783" t="s">
        <v>970</v>
      </c>
      <c r="H719" s="784">
        <v>2</v>
      </c>
      <c r="I719" s="784">
        <v>383</v>
      </c>
      <c r="K719" s="783" t="s">
        <v>299</v>
      </c>
      <c r="L719" s="783" t="s">
        <v>1028</v>
      </c>
      <c r="M719" s="783" t="s">
        <v>290</v>
      </c>
      <c r="N719" s="784">
        <v>1</v>
      </c>
      <c r="U719" s="783" t="s">
        <v>970</v>
      </c>
      <c r="V719" s="784">
        <v>2</v>
      </c>
      <c r="W719" s="784">
        <v>340</v>
      </c>
    </row>
    <row r="720" spans="1:23" ht="15">
      <c r="A720" s="783" t="s">
        <v>960</v>
      </c>
      <c r="B720" s="783" t="s">
        <v>267</v>
      </c>
      <c r="C720" s="783" t="s">
        <v>263</v>
      </c>
      <c r="D720" s="783" t="s">
        <v>288</v>
      </c>
      <c r="E720" s="784">
        <v>14</v>
      </c>
      <c r="G720" s="783" t="s">
        <v>970</v>
      </c>
      <c r="H720" s="784">
        <v>3</v>
      </c>
      <c r="I720" s="784">
        <v>200</v>
      </c>
      <c r="K720" s="783" t="s">
        <v>299</v>
      </c>
      <c r="L720" s="783" t="s">
        <v>1028</v>
      </c>
      <c r="M720" s="783" t="s">
        <v>302</v>
      </c>
      <c r="N720" s="784">
        <v>10</v>
      </c>
      <c r="U720" s="783" t="s">
        <v>970</v>
      </c>
      <c r="V720" s="784">
        <v>3</v>
      </c>
      <c r="W720" s="784">
        <v>162</v>
      </c>
    </row>
    <row r="721" spans="1:23" ht="15">
      <c r="A721" s="783" t="s">
        <v>960</v>
      </c>
      <c r="B721" s="783" t="s">
        <v>267</v>
      </c>
      <c r="C721" s="783" t="s">
        <v>262</v>
      </c>
      <c r="D721" s="783" t="s">
        <v>288</v>
      </c>
      <c r="E721" s="784">
        <v>275</v>
      </c>
      <c r="G721" s="783" t="s">
        <v>970</v>
      </c>
      <c r="H721" s="784">
        <v>4</v>
      </c>
      <c r="I721" s="784">
        <v>1017</v>
      </c>
      <c r="K721" s="783" t="s">
        <v>299</v>
      </c>
      <c r="L721" s="783" t="s">
        <v>1028</v>
      </c>
      <c r="M721" s="783" t="s">
        <v>299</v>
      </c>
      <c r="N721" s="784">
        <v>3404</v>
      </c>
      <c r="U721" s="783" t="s">
        <v>970</v>
      </c>
      <c r="V721" s="784">
        <v>4</v>
      </c>
      <c r="W721" s="784">
        <v>994</v>
      </c>
    </row>
    <row r="722" spans="1:23" ht="15">
      <c r="A722" s="783" t="s">
        <v>960</v>
      </c>
      <c r="B722" s="783" t="s">
        <v>267</v>
      </c>
      <c r="C722" s="783" t="s">
        <v>262</v>
      </c>
      <c r="D722" s="783" t="s">
        <v>289</v>
      </c>
      <c r="E722" s="784">
        <v>196</v>
      </c>
      <c r="G722" s="783" t="s">
        <v>970</v>
      </c>
      <c r="H722" s="784">
        <v>5</v>
      </c>
      <c r="I722" s="784">
        <v>178</v>
      </c>
      <c r="K722" s="783" t="s">
        <v>299</v>
      </c>
      <c r="L722" s="783" t="s">
        <v>1028</v>
      </c>
      <c r="M722" s="783" t="s">
        <v>301</v>
      </c>
      <c r="N722" s="784">
        <v>45</v>
      </c>
      <c r="U722" s="783" t="s">
        <v>970</v>
      </c>
      <c r="V722" s="784">
        <v>5</v>
      </c>
      <c r="W722" s="784">
        <v>181</v>
      </c>
    </row>
    <row r="723" spans="1:23" ht="15">
      <c r="A723" s="783" t="s">
        <v>960</v>
      </c>
      <c r="B723" s="783" t="s">
        <v>267</v>
      </c>
      <c r="C723" s="783" t="s">
        <v>263</v>
      </c>
      <c r="D723" s="783" t="s">
        <v>288</v>
      </c>
      <c r="E723" s="784">
        <v>226</v>
      </c>
      <c r="G723" s="783" t="s">
        <v>970</v>
      </c>
      <c r="H723" s="784">
        <v>6</v>
      </c>
      <c r="I723" s="784">
        <v>212</v>
      </c>
      <c r="K723" s="783" t="s">
        <v>299</v>
      </c>
      <c r="L723" s="783" t="s">
        <v>1028</v>
      </c>
      <c r="M723" s="783" t="s">
        <v>269</v>
      </c>
      <c r="N723" s="784">
        <v>8</v>
      </c>
      <c r="U723" s="783" t="s">
        <v>970</v>
      </c>
      <c r="V723" s="784">
        <v>6</v>
      </c>
      <c r="W723" s="784">
        <v>178</v>
      </c>
    </row>
    <row r="724" spans="1:23" ht="15">
      <c r="A724" s="783" t="s">
        <v>960</v>
      </c>
      <c r="B724" s="783" t="s">
        <v>267</v>
      </c>
      <c r="C724" s="783" t="s">
        <v>263</v>
      </c>
      <c r="D724" s="783" t="s">
        <v>289</v>
      </c>
      <c r="E724" s="784">
        <v>195</v>
      </c>
      <c r="G724" s="783" t="s">
        <v>970</v>
      </c>
      <c r="H724" s="784">
        <v>7</v>
      </c>
      <c r="I724" s="784">
        <v>171</v>
      </c>
      <c r="K724" s="783" t="s">
        <v>299</v>
      </c>
      <c r="L724" s="783" t="s">
        <v>1028</v>
      </c>
      <c r="M724" s="783" t="s">
        <v>270</v>
      </c>
      <c r="N724" s="784">
        <v>1139</v>
      </c>
      <c r="U724" s="783" t="s">
        <v>970</v>
      </c>
      <c r="V724" s="784">
        <v>7</v>
      </c>
      <c r="W724" s="784">
        <v>150</v>
      </c>
    </row>
    <row r="725" spans="1:23" ht="15">
      <c r="A725" s="783" t="s">
        <v>960</v>
      </c>
      <c r="B725" s="783" t="s">
        <v>268</v>
      </c>
      <c r="C725" s="783" t="s">
        <v>262</v>
      </c>
      <c r="D725" s="783" t="s">
        <v>288</v>
      </c>
      <c r="E725" s="784">
        <v>476</v>
      </c>
      <c r="G725" s="783" t="s">
        <v>970</v>
      </c>
      <c r="H725" s="784">
        <v>8</v>
      </c>
      <c r="I725" s="784">
        <v>127</v>
      </c>
      <c r="K725" s="783" t="s">
        <v>300</v>
      </c>
      <c r="L725" s="783" t="s">
        <v>923</v>
      </c>
      <c r="M725" s="783" t="s">
        <v>299</v>
      </c>
      <c r="N725" s="784">
        <v>1</v>
      </c>
      <c r="U725" s="783" t="s">
        <v>970</v>
      </c>
      <c r="V725" s="784">
        <v>8</v>
      </c>
      <c r="W725" s="784">
        <v>114</v>
      </c>
    </row>
    <row r="726" spans="1:23" ht="15">
      <c r="A726" s="783" t="s">
        <v>960</v>
      </c>
      <c r="B726" s="783" t="s">
        <v>268</v>
      </c>
      <c r="C726" s="783" t="s">
        <v>262</v>
      </c>
      <c r="D726" s="783" t="s">
        <v>289</v>
      </c>
      <c r="E726" s="784">
        <v>239</v>
      </c>
      <c r="G726" s="783" t="s">
        <v>970</v>
      </c>
      <c r="H726" s="784">
        <v>9</v>
      </c>
      <c r="I726" s="784">
        <v>96</v>
      </c>
      <c r="K726" s="783" t="s">
        <v>300</v>
      </c>
      <c r="L726" s="783" t="s">
        <v>923</v>
      </c>
      <c r="M726" s="783" t="s">
        <v>267</v>
      </c>
      <c r="N726" s="784">
        <v>13</v>
      </c>
      <c r="U726" s="783" t="s">
        <v>970</v>
      </c>
      <c r="V726" s="784">
        <v>9</v>
      </c>
      <c r="W726" s="784">
        <v>96</v>
      </c>
    </row>
    <row r="727" spans="1:23" ht="15">
      <c r="A727" s="783" t="s">
        <v>960</v>
      </c>
      <c r="B727" s="783" t="s">
        <v>268</v>
      </c>
      <c r="C727" s="783" t="s">
        <v>263</v>
      </c>
      <c r="D727" s="783" t="s">
        <v>288</v>
      </c>
      <c r="E727" s="784">
        <v>487</v>
      </c>
      <c r="G727" s="783" t="s">
        <v>970</v>
      </c>
      <c r="H727" s="784">
        <v>10</v>
      </c>
      <c r="I727" s="784">
        <v>99</v>
      </c>
      <c r="K727" s="783" t="s">
        <v>300</v>
      </c>
      <c r="L727" s="783" t="s">
        <v>923</v>
      </c>
      <c r="M727" s="783" t="s">
        <v>530</v>
      </c>
      <c r="N727" s="784">
        <v>3</v>
      </c>
      <c r="U727" s="783" t="s">
        <v>970</v>
      </c>
      <c r="V727" s="784">
        <v>10</v>
      </c>
      <c r="W727" s="784">
        <v>67</v>
      </c>
    </row>
    <row r="728" spans="1:23" ht="15">
      <c r="A728" s="783" t="s">
        <v>960</v>
      </c>
      <c r="B728" s="783" t="s">
        <v>268</v>
      </c>
      <c r="C728" s="783" t="s">
        <v>263</v>
      </c>
      <c r="D728" s="783" t="s">
        <v>289</v>
      </c>
      <c r="E728" s="784">
        <v>185</v>
      </c>
      <c r="G728" s="783" t="s">
        <v>970</v>
      </c>
      <c r="H728" s="784">
        <v>11</v>
      </c>
      <c r="I728" s="784">
        <v>72</v>
      </c>
      <c r="K728" s="783" t="s">
        <v>300</v>
      </c>
      <c r="L728" s="783" t="s">
        <v>923</v>
      </c>
      <c r="M728" s="783" t="s">
        <v>527</v>
      </c>
      <c r="N728" s="784">
        <v>1889</v>
      </c>
      <c r="U728" s="783" t="s">
        <v>970</v>
      </c>
      <c r="V728" s="784">
        <v>11</v>
      </c>
      <c r="W728" s="784">
        <v>51</v>
      </c>
    </row>
    <row r="729" spans="1:23" ht="15">
      <c r="A729" s="783" t="s">
        <v>960</v>
      </c>
      <c r="B729" s="783" t="s">
        <v>291</v>
      </c>
      <c r="C729" s="783" t="s">
        <v>262</v>
      </c>
      <c r="D729" s="783" t="s">
        <v>288</v>
      </c>
      <c r="E729" s="784">
        <v>51</v>
      </c>
      <c r="G729" s="783" t="s">
        <v>970</v>
      </c>
      <c r="H729" s="784">
        <v>12</v>
      </c>
      <c r="I729" s="784">
        <v>107</v>
      </c>
      <c r="K729" s="783" t="s">
        <v>300</v>
      </c>
      <c r="L729" s="783" t="s">
        <v>923</v>
      </c>
      <c r="M729" s="783" t="s">
        <v>528</v>
      </c>
      <c r="N729" s="784">
        <v>2</v>
      </c>
      <c r="U729" s="783" t="s">
        <v>970</v>
      </c>
      <c r="V729" s="784">
        <v>12</v>
      </c>
      <c r="W729" s="784">
        <v>54</v>
      </c>
    </row>
    <row r="730" spans="1:23" ht="15">
      <c r="A730" s="783" t="s">
        <v>960</v>
      </c>
      <c r="B730" s="783" t="s">
        <v>291</v>
      </c>
      <c r="C730" s="783" t="s">
        <v>262</v>
      </c>
      <c r="D730" s="783" t="s">
        <v>289</v>
      </c>
      <c r="E730" s="784">
        <v>38</v>
      </c>
      <c r="G730" s="783" t="s">
        <v>971</v>
      </c>
      <c r="H730" s="784">
        <v>0</v>
      </c>
      <c r="I730" s="784">
        <v>30</v>
      </c>
      <c r="K730" s="783" t="s">
        <v>300</v>
      </c>
      <c r="L730" s="783" t="s">
        <v>923</v>
      </c>
      <c r="M730" s="783" t="s">
        <v>529</v>
      </c>
      <c r="N730" s="784">
        <v>5</v>
      </c>
      <c r="U730" s="783" t="s">
        <v>971</v>
      </c>
      <c r="V730" s="784">
        <v>0</v>
      </c>
      <c r="W730" s="784">
        <v>8</v>
      </c>
    </row>
    <row r="731" spans="1:23" ht="15">
      <c r="A731" s="783" t="s">
        <v>960</v>
      </c>
      <c r="B731" s="783" t="s">
        <v>291</v>
      </c>
      <c r="C731" s="783" t="s">
        <v>263</v>
      </c>
      <c r="D731" s="783" t="s">
        <v>288</v>
      </c>
      <c r="E731" s="784">
        <v>45</v>
      </c>
      <c r="G731" s="783" t="s">
        <v>971</v>
      </c>
      <c r="H731" s="784">
        <v>1</v>
      </c>
      <c r="I731" s="784">
        <v>131</v>
      </c>
      <c r="K731" s="783" t="s">
        <v>300</v>
      </c>
      <c r="L731" s="783" t="s">
        <v>923</v>
      </c>
      <c r="M731" s="783" t="s">
        <v>268</v>
      </c>
      <c r="N731" s="784">
        <v>1</v>
      </c>
      <c r="U731" s="783" t="s">
        <v>971</v>
      </c>
      <c r="V731" s="784">
        <v>1</v>
      </c>
      <c r="W731" s="784">
        <v>30</v>
      </c>
    </row>
    <row r="732" spans="1:23" ht="15">
      <c r="A732" s="783" t="s">
        <v>960</v>
      </c>
      <c r="B732" s="783" t="s">
        <v>291</v>
      </c>
      <c r="C732" s="783" t="s">
        <v>263</v>
      </c>
      <c r="D732" s="783" t="s">
        <v>289</v>
      </c>
      <c r="E732" s="784">
        <v>40</v>
      </c>
      <c r="G732" s="783" t="s">
        <v>971</v>
      </c>
      <c r="H732" s="784">
        <v>2</v>
      </c>
      <c r="I732" s="784">
        <v>499</v>
      </c>
      <c r="K732" s="783" t="s">
        <v>300</v>
      </c>
      <c r="L732" s="783" t="s">
        <v>923</v>
      </c>
      <c r="M732" s="783" t="s">
        <v>1096</v>
      </c>
      <c r="N732" s="784">
        <v>1</v>
      </c>
      <c r="U732" s="783" t="s">
        <v>971</v>
      </c>
      <c r="V732" s="784">
        <v>2</v>
      </c>
      <c r="W732" s="784">
        <v>136</v>
      </c>
    </row>
    <row r="733" spans="1:23" ht="15">
      <c r="A733" s="783" t="s">
        <v>961</v>
      </c>
      <c r="B733" s="783" t="s">
        <v>267</v>
      </c>
      <c r="C733" s="783" t="s">
        <v>262</v>
      </c>
      <c r="D733" s="783" t="s">
        <v>288</v>
      </c>
      <c r="E733" s="784">
        <v>66</v>
      </c>
      <c r="G733" s="783" t="s">
        <v>971</v>
      </c>
      <c r="H733" s="784">
        <v>3</v>
      </c>
      <c r="I733" s="784">
        <v>272</v>
      </c>
      <c r="K733" s="783" t="s">
        <v>300</v>
      </c>
      <c r="L733" s="783" t="s">
        <v>923</v>
      </c>
      <c r="M733" s="783" t="s">
        <v>302</v>
      </c>
      <c r="N733" s="784">
        <v>49</v>
      </c>
      <c r="U733" s="783" t="s">
        <v>971</v>
      </c>
      <c r="V733" s="784">
        <v>3</v>
      </c>
      <c r="W733" s="784">
        <v>61</v>
      </c>
    </row>
    <row r="734" spans="1:23" ht="15">
      <c r="A734" s="783" t="s">
        <v>961</v>
      </c>
      <c r="B734" s="783" t="s">
        <v>267</v>
      </c>
      <c r="C734" s="783" t="s">
        <v>262</v>
      </c>
      <c r="D734" s="783" t="s">
        <v>289</v>
      </c>
      <c r="E734" s="784">
        <v>2376</v>
      </c>
      <c r="G734" s="783" t="s">
        <v>971</v>
      </c>
      <c r="H734" s="784">
        <v>4</v>
      </c>
      <c r="I734" s="784">
        <v>1132</v>
      </c>
      <c r="K734" s="783" t="s">
        <v>300</v>
      </c>
      <c r="L734" s="783" t="s">
        <v>923</v>
      </c>
      <c r="M734" s="783" t="s">
        <v>299</v>
      </c>
      <c r="N734" s="784">
        <v>5953</v>
      </c>
      <c r="U734" s="783" t="s">
        <v>971</v>
      </c>
      <c r="V734" s="784">
        <v>4</v>
      </c>
      <c r="W734" s="784">
        <v>337</v>
      </c>
    </row>
    <row r="735" spans="1:23" ht="15">
      <c r="A735" s="783" t="s">
        <v>961</v>
      </c>
      <c r="B735" s="783" t="s">
        <v>267</v>
      </c>
      <c r="C735" s="783" t="s">
        <v>263</v>
      </c>
      <c r="D735" s="783" t="s">
        <v>288</v>
      </c>
      <c r="E735" s="784">
        <v>63</v>
      </c>
      <c r="G735" s="783" t="s">
        <v>971</v>
      </c>
      <c r="H735" s="784">
        <v>5</v>
      </c>
      <c r="I735" s="784">
        <v>268</v>
      </c>
      <c r="K735" s="783" t="s">
        <v>300</v>
      </c>
      <c r="L735" s="783" t="s">
        <v>923</v>
      </c>
      <c r="M735" s="783" t="s">
        <v>301</v>
      </c>
      <c r="N735" s="784">
        <v>67</v>
      </c>
      <c r="U735" s="783" t="s">
        <v>971</v>
      </c>
      <c r="V735" s="784">
        <v>5</v>
      </c>
      <c r="W735" s="784">
        <v>48</v>
      </c>
    </row>
    <row r="736" spans="1:23" ht="15">
      <c r="A736" s="783" t="s">
        <v>961</v>
      </c>
      <c r="B736" s="783" t="s">
        <v>267</v>
      </c>
      <c r="C736" s="783" t="s">
        <v>263</v>
      </c>
      <c r="D736" s="783" t="s">
        <v>289</v>
      </c>
      <c r="E736" s="784">
        <v>1998</v>
      </c>
      <c r="G736" s="783" t="s">
        <v>971</v>
      </c>
      <c r="H736" s="784">
        <v>6</v>
      </c>
      <c r="I736" s="784">
        <v>274</v>
      </c>
      <c r="K736" s="783" t="s">
        <v>300</v>
      </c>
      <c r="L736" s="783" t="s">
        <v>923</v>
      </c>
      <c r="M736" s="783" t="s">
        <v>269</v>
      </c>
      <c r="N736" s="784">
        <v>1</v>
      </c>
      <c r="U736" s="783" t="s">
        <v>971</v>
      </c>
      <c r="V736" s="784">
        <v>6</v>
      </c>
      <c r="W736" s="784">
        <v>51</v>
      </c>
    </row>
    <row r="737" spans="1:23" ht="15">
      <c r="A737" s="783" t="s">
        <v>961</v>
      </c>
      <c r="B737" s="783" t="s">
        <v>268</v>
      </c>
      <c r="C737" s="783" t="s">
        <v>262</v>
      </c>
      <c r="D737" s="783" t="s">
        <v>288</v>
      </c>
      <c r="E737" s="784">
        <v>92</v>
      </c>
      <c r="G737" s="783" t="s">
        <v>971</v>
      </c>
      <c r="H737" s="784">
        <v>7</v>
      </c>
      <c r="I737" s="784">
        <v>297</v>
      </c>
      <c r="K737" s="783" t="s">
        <v>300</v>
      </c>
      <c r="L737" s="783" t="s">
        <v>923</v>
      </c>
      <c r="M737" s="783" t="s">
        <v>270</v>
      </c>
      <c r="N737" s="784">
        <v>959</v>
      </c>
      <c r="U737" s="783" t="s">
        <v>971</v>
      </c>
      <c r="V737" s="784">
        <v>7</v>
      </c>
      <c r="W737" s="784">
        <v>41</v>
      </c>
    </row>
    <row r="738" spans="1:23" ht="15">
      <c r="A738" s="783" t="s">
        <v>961</v>
      </c>
      <c r="B738" s="783" t="s">
        <v>268</v>
      </c>
      <c r="C738" s="783" t="s">
        <v>262</v>
      </c>
      <c r="D738" s="783" t="s">
        <v>289</v>
      </c>
      <c r="E738" s="784">
        <v>4229</v>
      </c>
      <c r="G738" s="783" t="s">
        <v>971</v>
      </c>
      <c r="H738" s="784">
        <v>8</v>
      </c>
      <c r="I738" s="784">
        <v>206</v>
      </c>
      <c r="K738" s="783" t="s">
        <v>300</v>
      </c>
      <c r="L738" s="783" t="s">
        <v>932</v>
      </c>
      <c r="M738" s="783" t="s">
        <v>267</v>
      </c>
      <c r="N738" s="784">
        <v>1</v>
      </c>
      <c r="U738" s="783" t="s">
        <v>971</v>
      </c>
      <c r="V738" s="784">
        <v>8</v>
      </c>
      <c r="W738" s="784">
        <v>30</v>
      </c>
    </row>
    <row r="739" spans="1:23" ht="15">
      <c r="A739" s="783" t="s">
        <v>961</v>
      </c>
      <c r="B739" s="783" t="s">
        <v>268</v>
      </c>
      <c r="C739" s="783" t="s">
        <v>263</v>
      </c>
      <c r="D739" s="783" t="s">
        <v>288</v>
      </c>
      <c r="E739" s="784">
        <v>66</v>
      </c>
      <c r="G739" s="783" t="s">
        <v>971</v>
      </c>
      <c r="H739" s="784">
        <v>9</v>
      </c>
      <c r="I739" s="784">
        <v>173</v>
      </c>
      <c r="K739" s="783" t="s">
        <v>300</v>
      </c>
      <c r="L739" s="783" t="s">
        <v>932</v>
      </c>
      <c r="M739" s="783" t="s">
        <v>527</v>
      </c>
      <c r="N739" s="784">
        <v>5</v>
      </c>
      <c r="U739" s="783" t="s">
        <v>971</v>
      </c>
      <c r="V739" s="784">
        <v>9</v>
      </c>
      <c r="W739" s="784">
        <v>24</v>
      </c>
    </row>
    <row r="740" spans="1:23" ht="15">
      <c r="A740" s="783" t="s">
        <v>961</v>
      </c>
      <c r="B740" s="783" t="s">
        <v>268</v>
      </c>
      <c r="C740" s="783" t="s">
        <v>263</v>
      </c>
      <c r="D740" s="783" t="s">
        <v>289</v>
      </c>
      <c r="E740" s="784">
        <v>3438</v>
      </c>
      <c r="G740" s="783" t="s">
        <v>971</v>
      </c>
      <c r="H740" s="784">
        <v>10</v>
      </c>
      <c r="I740" s="784">
        <v>128</v>
      </c>
      <c r="K740" s="783" t="s">
        <v>300</v>
      </c>
      <c r="L740" s="783" t="s">
        <v>932</v>
      </c>
      <c r="M740" s="783" t="s">
        <v>538</v>
      </c>
      <c r="N740" s="784">
        <v>1</v>
      </c>
      <c r="U740" s="783" t="s">
        <v>971</v>
      </c>
      <c r="V740" s="784">
        <v>10</v>
      </c>
      <c r="W740" s="784">
        <v>8</v>
      </c>
    </row>
    <row r="741" spans="1:23" ht="15">
      <c r="A741" s="783" t="s">
        <v>961</v>
      </c>
      <c r="B741" s="783" t="s">
        <v>290</v>
      </c>
      <c r="C741" s="783" t="s">
        <v>262</v>
      </c>
      <c r="D741" s="783" t="s">
        <v>288</v>
      </c>
      <c r="E741" s="784">
        <v>10</v>
      </c>
      <c r="G741" s="783" t="s">
        <v>971</v>
      </c>
      <c r="H741" s="784">
        <v>11</v>
      </c>
      <c r="I741" s="784">
        <v>110</v>
      </c>
      <c r="K741" s="783" t="s">
        <v>300</v>
      </c>
      <c r="L741" s="783" t="s">
        <v>932</v>
      </c>
      <c r="M741" s="783" t="s">
        <v>302</v>
      </c>
      <c r="N741" s="784">
        <v>2</v>
      </c>
      <c r="U741" s="783" t="s">
        <v>971</v>
      </c>
      <c r="V741" s="784">
        <v>11</v>
      </c>
      <c r="W741" s="784">
        <v>10</v>
      </c>
    </row>
    <row r="742" spans="1:23" ht="15">
      <c r="A742" s="783" t="s">
        <v>961</v>
      </c>
      <c r="B742" s="783" t="s">
        <v>290</v>
      </c>
      <c r="C742" s="783" t="s">
        <v>262</v>
      </c>
      <c r="D742" s="783" t="s">
        <v>289</v>
      </c>
      <c r="E742" s="784">
        <v>704</v>
      </c>
      <c r="G742" s="783" t="s">
        <v>971</v>
      </c>
      <c r="H742" s="784">
        <v>12</v>
      </c>
      <c r="I742" s="784">
        <v>127</v>
      </c>
      <c r="K742" s="783" t="s">
        <v>300</v>
      </c>
      <c r="L742" s="783" t="s">
        <v>932</v>
      </c>
      <c r="M742" s="783" t="s">
        <v>299</v>
      </c>
      <c r="N742" s="784">
        <v>2888</v>
      </c>
      <c r="U742" s="783" t="s">
        <v>971</v>
      </c>
      <c r="V742" s="784">
        <v>12</v>
      </c>
      <c r="W742" s="784">
        <v>14</v>
      </c>
    </row>
    <row r="743" spans="1:23" ht="15">
      <c r="A743" s="783" t="s">
        <v>961</v>
      </c>
      <c r="B743" s="783" t="s">
        <v>290</v>
      </c>
      <c r="C743" s="783" t="s">
        <v>263</v>
      </c>
      <c r="D743" s="783" t="s">
        <v>288</v>
      </c>
      <c r="E743" s="784">
        <v>12</v>
      </c>
      <c r="G743" s="783" t="s">
        <v>972</v>
      </c>
      <c r="H743" s="784">
        <v>0</v>
      </c>
      <c r="I743" s="784">
        <v>25</v>
      </c>
      <c r="K743" s="783" t="s">
        <v>300</v>
      </c>
      <c r="L743" s="783" t="s">
        <v>932</v>
      </c>
      <c r="M743" s="783" t="s">
        <v>269</v>
      </c>
      <c r="N743" s="784">
        <v>1</v>
      </c>
      <c r="U743" s="783" t="s">
        <v>972</v>
      </c>
      <c r="V743" s="784">
        <v>0</v>
      </c>
      <c r="W743" s="784">
        <v>6</v>
      </c>
    </row>
    <row r="744" spans="1:23" ht="15">
      <c r="A744" s="783" t="s">
        <v>961</v>
      </c>
      <c r="B744" s="783" t="s">
        <v>290</v>
      </c>
      <c r="C744" s="783" t="s">
        <v>263</v>
      </c>
      <c r="D744" s="783" t="s">
        <v>289</v>
      </c>
      <c r="E744" s="784">
        <v>464</v>
      </c>
      <c r="G744" s="783" t="s">
        <v>972</v>
      </c>
      <c r="H744" s="784">
        <v>1</v>
      </c>
      <c r="I744" s="784">
        <v>130</v>
      </c>
      <c r="K744" s="783" t="s">
        <v>300</v>
      </c>
      <c r="L744" s="783" t="s">
        <v>932</v>
      </c>
      <c r="M744" s="783" t="s">
        <v>270</v>
      </c>
      <c r="N744" s="784">
        <v>82</v>
      </c>
      <c r="U744" s="783" t="s">
        <v>972</v>
      </c>
      <c r="V744" s="784">
        <v>1</v>
      </c>
      <c r="W744" s="784">
        <v>43</v>
      </c>
    </row>
    <row r="745" spans="1:23" ht="15">
      <c r="A745" s="783" t="s">
        <v>961</v>
      </c>
      <c r="B745" s="783" t="s">
        <v>291</v>
      </c>
      <c r="C745" s="783" t="s">
        <v>262</v>
      </c>
      <c r="D745" s="783" t="s">
        <v>288</v>
      </c>
      <c r="E745" s="784">
        <v>68</v>
      </c>
      <c r="G745" s="783" t="s">
        <v>972</v>
      </c>
      <c r="H745" s="784">
        <v>2</v>
      </c>
      <c r="I745" s="784">
        <v>423</v>
      </c>
      <c r="K745" s="783" t="s">
        <v>300</v>
      </c>
      <c r="L745" s="783" t="s">
        <v>937</v>
      </c>
      <c r="M745" s="783" t="s">
        <v>267</v>
      </c>
      <c r="N745" s="784">
        <v>13</v>
      </c>
      <c r="U745" s="783" t="s">
        <v>972</v>
      </c>
      <c r="V745" s="784">
        <v>2</v>
      </c>
      <c r="W745" s="784">
        <v>147</v>
      </c>
    </row>
    <row r="746" spans="1:23" ht="15">
      <c r="A746" s="783" t="s">
        <v>961</v>
      </c>
      <c r="B746" s="783" t="s">
        <v>291</v>
      </c>
      <c r="C746" s="783" t="s">
        <v>262</v>
      </c>
      <c r="D746" s="783" t="s">
        <v>289</v>
      </c>
      <c r="E746" s="784">
        <v>1035</v>
      </c>
      <c r="G746" s="783" t="s">
        <v>972</v>
      </c>
      <c r="H746" s="784">
        <v>3</v>
      </c>
      <c r="I746" s="784">
        <v>223</v>
      </c>
      <c r="K746" s="783" t="s">
        <v>300</v>
      </c>
      <c r="L746" s="783" t="s">
        <v>937</v>
      </c>
      <c r="M746" s="783" t="s">
        <v>533</v>
      </c>
      <c r="N746" s="784">
        <v>2</v>
      </c>
      <c r="U746" s="783" t="s">
        <v>972</v>
      </c>
      <c r="V746" s="784">
        <v>3</v>
      </c>
      <c r="W746" s="784">
        <v>61</v>
      </c>
    </row>
    <row r="747" spans="1:23" ht="15">
      <c r="A747" s="783" t="s">
        <v>961</v>
      </c>
      <c r="B747" s="783" t="s">
        <v>291</v>
      </c>
      <c r="C747" s="783" t="s">
        <v>263</v>
      </c>
      <c r="D747" s="783" t="s">
        <v>288</v>
      </c>
      <c r="E747" s="784">
        <v>31</v>
      </c>
      <c r="G747" s="783" t="s">
        <v>972</v>
      </c>
      <c r="H747" s="784">
        <v>4</v>
      </c>
      <c r="I747" s="784">
        <v>889</v>
      </c>
      <c r="K747" s="783" t="s">
        <v>300</v>
      </c>
      <c r="L747" s="783" t="s">
        <v>937</v>
      </c>
      <c r="M747" s="783" t="s">
        <v>527</v>
      </c>
      <c r="N747" s="784">
        <v>43</v>
      </c>
      <c r="U747" s="783" t="s">
        <v>972</v>
      </c>
      <c r="V747" s="784">
        <v>4</v>
      </c>
      <c r="W747" s="784">
        <v>442</v>
      </c>
    </row>
    <row r="748" spans="1:23" ht="15">
      <c r="A748" s="783" t="s">
        <v>961</v>
      </c>
      <c r="B748" s="783" t="s">
        <v>291</v>
      </c>
      <c r="C748" s="783" t="s">
        <v>263</v>
      </c>
      <c r="D748" s="783" t="s">
        <v>289</v>
      </c>
      <c r="E748" s="784">
        <v>1079</v>
      </c>
      <c r="G748" s="783" t="s">
        <v>972</v>
      </c>
      <c r="H748" s="784">
        <v>5</v>
      </c>
      <c r="I748" s="784">
        <v>175</v>
      </c>
      <c r="K748" s="783" t="s">
        <v>300</v>
      </c>
      <c r="L748" s="783" t="s">
        <v>937</v>
      </c>
      <c r="M748" s="783" t="s">
        <v>528</v>
      </c>
      <c r="N748" s="784">
        <v>1</v>
      </c>
      <c r="U748" s="783" t="s">
        <v>972</v>
      </c>
      <c r="V748" s="784">
        <v>5</v>
      </c>
      <c r="W748" s="784">
        <v>60</v>
      </c>
    </row>
    <row r="749" spans="1:23" ht="15">
      <c r="A749" s="783" t="s">
        <v>962</v>
      </c>
      <c r="B749" s="783" t="s">
        <v>267</v>
      </c>
      <c r="C749" s="783" t="s">
        <v>262</v>
      </c>
      <c r="D749" s="783" t="s">
        <v>288</v>
      </c>
      <c r="E749" s="784">
        <v>861</v>
      </c>
      <c r="G749" s="783" t="s">
        <v>972</v>
      </c>
      <c r="H749" s="784">
        <v>6</v>
      </c>
      <c r="I749" s="784">
        <v>184</v>
      </c>
      <c r="K749" s="783" t="s">
        <v>300</v>
      </c>
      <c r="L749" s="783" t="s">
        <v>937</v>
      </c>
      <c r="M749" s="783" t="s">
        <v>529</v>
      </c>
      <c r="N749" s="784">
        <v>1</v>
      </c>
      <c r="U749" s="783" t="s">
        <v>972</v>
      </c>
      <c r="V749" s="784">
        <v>6</v>
      </c>
      <c r="W749" s="784">
        <v>60</v>
      </c>
    </row>
    <row r="750" spans="1:23" ht="15">
      <c r="A750" s="783" t="s">
        <v>962</v>
      </c>
      <c r="B750" s="783" t="s">
        <v>267</v>
      </c>
      <c r="C750" s="783" t="s">
        <v>262</v>
      </c>
      <c r="D750" s="783" t="s">
        <v>289</v>
      </c>
      <c r="E750" s="784">
        <v>1038</v>
      </c>
      <c r="G750" s="783" t="s">
        <v>972</v>
      </c>
      <c r="H750" s="784">
        <v>7</v>
      </c>
      <c r="I750" s="784">
        <v>182</v>
      </c>
      <c r="K750" s="783" t="s">
        <v>300</v>
      </c>
      <c r="L750" s="783" t="s">
        <v>937</v>
      </c>
      <c r="M750" s="783" t="s">
        <v>268</v>
      </c>
      <c r="N750" s="784">
        <v>4</v>
      </c>
      <c r="U750" s="783" t="s">
        <v>972</v>
      </c>
      <c r="V750" s="784">
        <v>7</v>
      </c>
      <c r="W750" s="784">
        <v>44</v>
      </c>
    </row>
    <row r="751" spans="1:23" ht="15">
      <c r="A751" s="783" t="s">
        <v>962</v>
      </c>
      <c r="B751" s="783" t="s">
        <v>267</v>
      </c>
      <c r="C751" s="783" t="s">
        <v>263</v>
      </c>
      <c r="D751" s="783" t="s">
        <v>288</v>
      </c>
      <c r="E751" s="784">
        <v>749</v>
      </c>
      <c r="G751" s="783" t="s">
        <v>972</v>
      </c>
      <c r="H751" s="784">
        <v>8</v>
      </c>
      <c r="I751" s="784">
        <v>179</v>
      </c>
      <c r="K751" s="783" t="s">
        <v>300</v>
      </c>
      <c r="L751" s="783" t="s">
        <v>937</v>
      </c>
      <c r="M751" s="783" t="s">
        <v>1096</v>
      </c>
      <c r="N751" s="784">
        <v>5</v>
      </c>
      <c r="U751" s="783" t="s">
        <v>972</v>
      </c>
      <c r="V751" s="784">
        <v>8</v>
      </c>
      <c r="W751" s="784">
        <v>25</v>
      </c>
    </row>
    <row r="752" spans="1:23" ht="15">
      <c r="A752" s="783" t="s">
        <v>962</v>
      </c>
      <c r="B752" s="783" t="s">
        <v>267</v>
      </c>
      <c r="C752" s="783" t="s">
        <v>263</v>
      </c>
      <c r="D752" s="783" t="s">
        <v>289</v>
      </c>
      <c r="E752" s="784">
        <v>888</v>
      </c>
      <c r="G752" s="783" t="s">
        <v>972</v>
      </c>
      <c r="H752" s="784">
        <v>9</v>
      </c>
      <c r="I752" s="784">
        <v>141</v>
      </c>
      <c r="K752" s="783" t="s">
        <v>300</v>
      </c>
      <c r="L752" s="783" t="s">
        <v>937</v>
      </c>
      <c r="M752" s="783" t="s">
        <v>302</v>
      </c>
      <c r="N752" s="784">
        <v>43</v>
      </c>
      <c r="U752" s="783" t="s">
        <v>972</v>
      </c>
      <c r="V752" s="784">
        <v>9</v>
      </c>
      <c r="W752" s="784">
        <v>25</v>
      </c>
    </row>
    <row r="753" spans="1:23" ht="15">
      <c r="A753" s="783" t="s">
        <v>962</v>
      </c>
      <c r="B753" s="783" t="s">
        <v>268</v>
      </c>
      <c r="C753" s="783" t="s">
        <v>262</v>
      </c>
      <c r="D753" s="783" t="s">
        <v>288</v>
      </c>
      <c r="E753" s="784">
        <v>1364</v>
      </c>
      <c r="G753" s="783" t="s">
        <v>972</v>
      </c>
      <c r="H753" s="784">
        <v>10</v>
      </c>
      <c r="I753" s="784">
        <v>115</v>
      </c>
      <c r="K753" s="783" t="s">
        <v>300</v>
      </c>
      <c r="L753" s="783" t="s">
        <v>937</v>
      </c>
      <c r="M753" s="783" t="s">
        <v>299</v>
      </c>
      <c r="N753" s="784">
        <v>4657</v>
      </c>
      <c r="U753" s="783" t="s">
        <v>972</v>
      </c>
      <c r="V753" s="784">
        <v>10</v>
      </c>
      <c r="W753" s="784">
        <v>18</v>
      </c>
    </row>
    <row r="754" spans="1:23" ht="15">
      <c r="A754" s="783" t="s">
        <v>962</v>
      </c>
      <c r="B754" s="783" t="s">
        <v>268</v>
      </c>
      <c r="C754" s="783" t="s">
        <v>262</v>
      </c>
      <c r="D754" s="783" t="s">
        <v>289</v>
      </c>
      <c r="E754" s="784">
        <v>724</v>
      </c>
      <c r="G754" s="783" t="s">
        <v>972</v>
      </c>
      <c r="H754" s="784">
        <v>11</v>
      </c>
      <c r="I754" s="784">
        <v>71</v>
      </c>
      <c r="K754" s="783" t="s">
        <v>300</v>
      </c>
      <c r="L754" s="783" t="s">
        <v>937</v>
      </c>
      <c r="M754" s="783" t="s">
        <v>301</v>
      </c>
      <c r="N754" s="784">
        <v>23</v>
      </c>
      <c r="U754" s="783" t="s">
        <v>972</v>
      </c>
      <c r="V754" s="784">
        <v>11</v>
      </c>
      <c r="W754" s="784">
        <v>21</v>
      </c>
    </row>
    <row r="755" spans="1:23" ht="15">
      <c r="A755" s="783" t="s">
        <v>962</v>
      </c>
      <c r="B755" s="783" t="s">
        <v>268</v>
      </c>
      <c r="C755" s="783" t="s">
        <v>263</v>
      </c>
      <c r="D755" s="783" t="s">
        <v>288</v>
      </c>
      <c r="E755" s="784">
        <v>1196</v>
      </c>
      <c r="G755" s="783" t="s">
        <v>972</v>
      </c>
      <c r="H755" s="784">
        <v>12</v>
      </c>
      <c r="I755" s="784">
        <v>100</v>
      </c>
      <c r="K755" s="783" t="s">
        <v>300</v>
      </c>
      <c r="L755" s="783" t="s">
        <v>937</v>
      </c>
      <c r="M755" s="783" t="s">
        <v>269</v>
      </c>
      <c r="N755" s="784">
        <v>2</v>
      </c>
      <c r="U755" s="783" t="s">
        <v>972</v>
      </c>
      <c r="V755" s="784">
        <v>12</v>
      </c>
      <c r="W755" s="784">
        <v>16</v>
      </c>
    </row>
    <row r="756" spans="1:23" ht="15">
      <c r="A756" s="783" t="s">
        <v>962</v>
      </c>
      <c r="B756" s="783" t="s">
        <v>268</v>
      </c>
      <c r="C756" s="783" t="s">
        <v>263</v>
      </c>
      <c r="D756" s="783" t="s">
        <v>289</v>
      </c>
      <c r="E756" s="784">
        <v>557</v>
      </c>
      <c r="G756" s="783" t="s">
        <v>973</v>
      </c>
      <c r="H756" s="784">
        <v>0</v>
      </c>
      <c r="I756" s="784">
        <v>399</v>
      </c>
      <c r="K756" s="783" t="s">
        <v>300</v>
      </c>
      <c r="L756" s="783" t="s">
        <v>937</v>
      </c>
      <c r="M756" s="783" t="s">
        <v>270</v>
      </c>
      <c r="N756" s="784">
        <v>1209</v>
      </c>
      <c r="U756" s="783" t="s">
        <v>973</v>
      </c>
      <c r="V756" s="785"/>
      <c r="W756" s="784">
        <v>3730</v>
      </c>
    </row>
    <row r="757" spans="1:23" ht="15">
      <c r="A757" s="783" t="s">
        <v>962</v>
      </c>
      <c r="B757" s="783" t="s">
        <v>290</v>
      </c>
      <c r="C757" s="783" t="s">
        <v>262</v>
      </c>
      <c r="D757" s="783" t="s">
        <v>288</v>
      </c>
      <c r="E757" s="784">
        <v>27</v>
      </c>
      <c r="G757" s="783" t="s">
        <v>973</v>
      </c>
      <c r="H757" s="784">
        <v>1</v>
      </c>
      <c r="I757" s="784">
        <v>1621</v>
      </c>
      <c r="K757" s="783" t="s">
        <v>300</v>
      </c>
      <c r="L757" s="783" t="s">
        <v>942</v>
      </c>
      <c r="M757" s="783" t="s">
        <v>267</v>
      </c>
      <c r="N757" s="784">
        <v>4</v>
      </c>
      <c r="U757" s="783" t="s">
        <v>973</v>
      </c>
      <c r="V757" s="784">
        <v>0</v>
      </c>
      <c r="W757" s="784">
        <v>2211</v>
      </c>
    </row>
    <row r="758" spans="1:23" ht="15">
      <c r="A758" s="783" t="s">
        <v>962</v>
      </c>
      <c r="B758" s="783" t="s">
        <v>290</v>
      </c>
      <c r="C758" s="783" t="s">
        <v>262</v>
      </c>
      <c r="D758" s="783" t="s">
        <v>289</v>
      </c>
      <c r="E758" s="784">
        <v>20</v>
      </c>
      <c r="G758" s="783" t="s">
        <v>973</v>
      </c>
      <c r="H758" s="784">
        <v>2</v>
      </c>
      <c r="I758" s="784">
        <v>5077</v>
      </c>
      <c r="K758" s="783" t="s">
        <v>300</v>
      </c>
      <c r="L758" s="783" t="s">
        <v>942</v>
      </c>
      <c r="M758" s="783" t="s">
        <v>527</v>
      </c>
      <c r="N758" s="784">
        <v>1038</v>
      </c>
      <c r="U758" s="783" t="s">
        <v>973</v>
      </c>
      <c r="V758" s="784">
        <v>1</v>
      </c>
      <c r="W758" s="784">
        <v>10584</v>
      </c>
    </row>
    <row r="759" spans="1:23" ht="15">
      <c r="A759" s="783" t="s">
        <v>962</v>
      </c>
      <c r="B759" s="783" t="s">
        <v>290</v>
      </c>
      <c r="C759" s="783" t="s">
        <v>263</v>
      </c>
      <c r="D759" s="783" t="s">
        <v>288</v>
      </c>
      <c r="E759" s="784">
        <v>24</v>
      </c>
      <c r="G759" s="783" t="s">
        <v>973</v>
      </c>
      <c r="H759" s="784">
        <v>3</v>
      </c>
      <c r="I759" s="784">
        <v>2987</v>
      </c>
      <c r="K759" s="783" t="s">
        <v>300</v>
      </c>
      <c r="L759" s="783" t="s">
        <v>942</v>
      </c>
      <c r="M759" s="783" t="s">
        <v>532</v>
      </c>
      <c r="N759" s="784">
        <v>10</v>
      </c>
      <c r="U759" s="783" t="s">
        <v>973</v>
      </c>
      <c r="V759" s="784">
        <v>2</v>
      </c>
      <c r="W759" s="784">
        <v>31815</v>
      </c>
    </row>
    <row r="760" spans="1:23" ht="15">
      <c r="A760" s="783" t="s">
        <v>962</v>
      </c>
      <c r="B760" s="783" t="s">
        <v>290</v>
      </c>
      <c r="C760" s="783" t="s">
        <v>263</v>
      </c>
      <c r="D760" s="783" t="s">
        <v>289</v>
      </c>
      <c r="E760" s="784">
        <v>21</v>
      </c>
      <c r="G760" s="783" t="s">
        <v>973</v>
      </c>
      <c r="H760" s="784">
        <v>4</v>
      </c>
      <c r="I760" s="784">
        <v>13596</v>
      </c>
      <c r="K760" s="783" t="s">
        <v>300</v>
      </c>
      <c r="L760" s="783" t="s">
        <v>942</v>
      </c>
      <c r="M760" s="783" t="s">
        <v>529</v>
      </c>
      <c r="N760" s="784">
        <v>2</v>
      </c>
      <c r="U760" s="783" t="s">
        <v>973</v>
      </c>
      <c r="V760" s="784">
        <v>3</v>
      </c>
      <c r="W760" s="784">
        <v>14966</v>
      </c>
    </row>
    <row r="761" spans="1:23" ht="15">
      <c r="A761" s="783" t="s">
        <v>962</v>
      </c>
      <c r="B761" s="783" t="s">
        <v>291</v>
      </c>
      <c r="C761" s="783" t="s">
        <v>262</v>
      </c>
      <c r="D761" s="783" t="s">
        <v>288</v>
      </c>
      <c r="E761" s="784">
        <v>130</v>
      </c>
      <c r="G761" s="783" t="s">
        <v>973</v>
      </c>
      <c r="H761" s="784">
        <v>5</v>
      </c>
      <c r="I761" s="784">
        <v>2606</v>
      </c>
      <c r="K761" s="783" t="s">
        <v>300</v>
      </c>
      <c r="L761" s="783" t="s">
        <v>942</v>
      </c>
      <c r="M761" s="783" t="s">
        <v>268</v>
      </c>
      <c r="N761" s="784">
        <v>2</v>
      </c>
      <c r="U761" s="783" t="s">
        <v>973</v>
      </c>
      <c r="V761" s="784">
        <v>4</v>
      </c>
      <c r="W761" s="784">
        <v>115116</v>
      </c>
    </row>
    <row r="762" spans="1:23" ht="15">
      <c r="A762" s="783" t="s">
        <v>962</v>
      </c>
      <c r="B762" s="783" t="s">
        <v>291</v>
      </c>
      <c r="C762" s="783" t="s">
        <v>262</v>
      </c>
      <c r="D762" s="783" t="s">
        <v>289</v>
      </c>
      <c r="E762" s="784">
        <v>78</v>
      </c>
      <c r="G762" s="783" t="s">
        <v>973</v>
      </c>
      <c r="H762" s="784">
        <v>6</v>
      </c>
      <c r="I762" s="784">
        <v>3197</v>
      </c>
      <c r="K762" s="783" t="s">
        <v>300</v>
      </c>
      <c r="L762" s="783" t="s">
        <v>942</v>
      </c>
      <c r="M762" s="783" t="s">
        <v>290</v>
      </c>
      <c r="N762" s="784">
        <v>1</v>
      </c>
      <c r="U762" s="783" t="s">
        <v>973</v>
      </c>
      <c r="V762" s="784">
        <v>5</v>
      </c>
      <c r="W762" s="784">
        <v>18105</v>
      </c>
    </row>
    <row r="763" spans="1:23" ht="15">
      <c r="A763" s="783" t="s">
        <v>962</v>
      </c>
      <c r="B763" s="783" t="s">
        <v>291</v>
      </c>
      <c r="C763" s="783" t="s">
        <v>263</v>
      </c>
      <c r="D763" s="783" t="s">
        <v>288</v>
      </c>
      <c r="E763" s="784">
        <v>108</v>
      </c>
      <c r="G763" s="783" t="s">
        <v>973</v>
      </c>
      <c r="H763" s="784">
        <v>7</v>
      </c>
      <c r="I763" s="784">
        <v>3101</v>
      </c>
      <c r="K763" s="783" t="s">
        <v>300</v>
      </c>
      <c r="L763" s="783" t="s">
        <v>942</v>
      </c>
      <c r="M763" s="783" t="s">
        <v>302</v>
      </c>
      <c r="N763" s="784">
        <v>1</v>
      </c>
      <c r="U763" s="783" t="s">
        <v>973</v>
      </c>
      <c r="V763" s="784">
        <v>6</v>
      </c>
      <c r="W763" s="784">
        <v>18828</v>
      </c>
    </row>
    <row r="764" spans="1:23" ht="15">
      <c r="A764" s="783" t="s">
        <v>962</v>
      </c>
      <c r="B764" s="783" t="s">
        <v>291</v>
      </c>
      <c r="C764" s="783" t="s">
        <v>263</v>
      </c>
      <c r="D764" s="783" t="s">
        <v>289</v>
      </c>
      <c r="E764" s="784">
        <v>72</v>
      </c>
      <c r="G764" s="783" t="s">
        <v>973</v>
      </c>
      <c r="H764" s="784">
        <v>8</v>
      </c>
      <c r="I764" s="784">
        <v>2516</v>
      </c>
      <c r="K764" s="783" t="s">
        <v>300</v>
      </c>
      <c r="L764" s="783" t="s">
        <v>942</v>
      </c>
      <c r="M764" s="783" t="s">
        <v>299</v>
      </c>
      <c r="N764" s="784">
        <v>4757</v>
      </c>
      <c r="U764" s="783" t="s">
        <v>973</v>
      </c>
      <c r="V764" s="784">
        <v>7</v>
      </c>
      <c r="W764" s="784">
        <v>15864</v>
      </c>
    </row>
    <row r="765" spans="1:23" ht="15">
      <c r="A765" s="783" t="s">
        <v>963</v>
      </c>
      <c r="B765" s="783" t="s">
        <v>267</v>
      </c>
      <c r="C765" s="783" t="s">
        <v>262</v>
      </c>
      <c r="D765" s="783" t="s">
        <v>288</v>
      </c>
      <c r="E765" s="784">
        <v>3</v>
      </c>
      <c r="G765" s="783" t="s">
        <v>973</v>
      </c>
      <c r="H765" s="784">
        <v>9</v>
      </c>
      <c r="I765" s="784">
        <v>1852</v>
      </c>
      <c r="K765" s="783" t="s">
        <v>300</v>
      </c>
      <c r="L765" s="783" t="s">
        <v>942</v>
      </c>
      <c r="M765" s="783" t="s">
        <v>301</v>
      </c>
      <c r="N765" s="784">
        <v>63</v>
      </c>
      <c r="U765" s="783" t="s">
        <v>973</v>
      </c>
      <c r="V765" s="784">
        <v>8</v>
      </c>
      <c r="W765" s="784">
        <v>8583</v>
      </c>
    </row>
    <row r="766" spans="1:23" ht="15">
      <c r="A766" s="783" t="s">
        <v>963</v>
      </c>
      <c r="B766" s="783" t="s">
        <v>267</v>
      </c>
      <c r="C766" s="783" t="s">
        <v>263</v>
      </c>
      <c r="D766" s="783" t="s">
        <v>288</v>
      </c>
      <c r="E766" s="784">
        <v>3</v>
      </c>
      <c r="G766" s="783" t="s">
        <v>973</v>
      </c>
      <c r="H766" s="784">
        <v>10</v>
      </c>
      <c r="I766" s="784">
        <v>1412</v>
      </c>
      <c r="K766" s="783" t="s">
        <v>300</v>
      </c>
      <c r="L766" s="783" t="s">
        <v>942</v>
      </c>
      <c r="M766" s="783" t="s">
        <v>269</v>
      </c>
      <c r="N766" s="784">
        <v>7</v>
      </c>
      <c r="U766" s="783" t="s">
        <v>973</v>
      </c>
      <c r="V766" s="784">
        <v>9</v>
      </c>
      <c r="W766" s="784">
        <v>9127</v>
      </c>
    </row>
    <row r="767" spans="1:23" ht="15">
      <c r="A767" s="783" t="s">
        <v>963</v>
      </c>
      <c r="B767" s="783" t="s">
        <v>267</v>
      </c>
      <c r="C767" s="783" t="s">
        <v>262</v>
      </c>
      <c r="D767" s="783" t="s">
        <v>288</v>
      </c>
      <c r="E767" s="784">
        <v>2415</v>
      </c>
      <c r="G767" s="783" t="s">
        <v>973</v>
      </c>
      <c r="H767" s="784">
        <v>11</v>
      </c>
      <c r="I767" s="784">
        <v>1012</v>
      </c>
      <c r="K767" s="783" t="s">
        <v>300</v>
      </c>
      <c r="L767" s="783" t="s">
        <v>942</v>
      </c>
      <c r="M767" s="783" t="s">
        <v>270</v>
      </c>
      <c r="N767" s="784">
        <v>292</v>
      </c>
      <c r="U767" s="783" t="s">
        <v>973</v>
      </c>
      <c r="V767" s="784">
        <v>10</v>
      </c>
      <c r="W767" s="784">
        <v>6111</v>
      </c>
    </row>
    <row r="768" spans="1:23" ht="15">
      <c r="A768" s="783" t="s">
        <v>963</v>
      </c>
      <c r="B768" s="783" t="s">
        <v>267</v>
      </c>
      <c r="C768" s="783" t="s">
        <v>262</v>
      </c>
      <c r="D768" s="783" t="s">
        <v>289</v>
      </c>
      <c r="E768" s="784">
        <v>1644</v>
      </c>
      <c r="G768" s="783" t="s">
        <v>973</v>
      </c>
      <c r="H768" s="784">
        <v>12</v>
      </c>
      <c r="I768" s="784">
        <v>1362</v>
      </c>
      <c r="K768" s="783" t="s">
        <v>300</v>
      </c>
      <c r="L768" s="783" t="s">
        <v>948</v>
      </c>
      <c r="M768" s="783" t="s">
        <v>531</v>
      </c>
      <c r="N768" s="784">
        <v>1</v>
      </c>
      <c r="U768" s="783" t="s">
        <v>973</v>
      </c>
      <c r="V768" s="784">
        <v>11</v>
      </c>
      <c r="W768" s="784">
        <v>4101</v>
      </c>
    </row>
    <row r="769" spans="1:23" ht="15">
      <c r="A769" s="783" t="s">
        <v>963</v>
      </c>
      <c r="B769" s="783" t="s">
        <v>267</v>
      </c>
      <c r="C769" s="783" t="s">
        <v>263</v>
      </c>
      <c r="D769" s="783" t="s">
        <v>288</v>
      </c>
      <c r="E769" s="784">
        <v>2633</v>
      </c>
      <c r="G769" s="783" t="s">
        <v>974</v>
      </c>
      <c r="H769" s="784">
        <v>0</v>
      </c>
      <c r="I769" s="784">
        <v>241</v>
      </c>
      <c r="K769" s="783" t="s">
        <v>300</v>
      </c>
      <c r="L769" s="783" t="s">
        <v>948</v>
      </c>
      <c r="M769" s="783" t="s">
        <v>527</v>
      </c>
      <c r="N769" s="784">
        <v>207</v>
      </c>
      <c r="U769" s="783" t="s">
        <v>973</v>
      </c>
      <c r="V769" s="784">
        <v>12</v>
      </c>
      <c r="W769" s="784">
        <v>4801</v>
      </c>
    </row>
    <row r="770" spans="1:23" ht="15">
      <c r="A770" s="783" t="s">
        <v>963</v>
      </c>
      <c r="B770" s="783" t="s">
        <v>267</v>
      </c>
      <c r="C770" s="783" t="s">
        <v>263</v>
      </c>
      <c r="D770" s="783" t="s">
        <v>289</v>
      </c>
      <c r="E770" s="784">
        <v>1545</v>
      </c>
      <c r="G770" s="783" t="s">
        <v>974</v>
      </c>
      <c r="H770" s="784">
        <v>1</v>
      </c>
      <c r="I770" s="784">
        <v>1248</v>
      </c>
      <c r="K770" s="783" t="s">
        <v>300</v>
      </c>
      <c r="L770" s="783" t="s">
        <v>948</v>
      </c>
      <c r="M770" s="783" t="s">
        <v>532</v>
      </c>
      <c r="N770" s="784">
        <v>3</v>
      </c>
      <c r="U770" s="783" t="s">
        <v>974</v>
      </c>
      <c r="V770" s="785"/>
      <c r="W770" s="784">
        <v>63</v>
      </c>
    </row>
    <row r="771" spans="1:23" ht="15">
      <c r="A771" s="783" t="s">
        <v>963</v>
      </c>
      <c r="B771" s="783" t="s">
        <v>268</v>
      </c>
      <c r="C771" s="783" t="s">
        <v>262</v>
      </c>
      <c r="D771" s="783" t="s">
        <v>288</v>
      </c>
      <c r="E771" s="784">
        <v>879</v>
      </c>
      <c r="G771" s="783" t="s">
        <v>974</v>
      </c>
      <c r="H771" s="784">
        <v>2</v>
      </c>
      <c r="I771" s="784">
        <v>4062</v>
      </c>
      <c r="K771" s="783" t="s">
        <v>300</v>
      </c>
      <c r="L771" s="783" t="s">
        <v>948</v>
      </c>
      <c r="M771" s="783" t="s">
        <v>528</v>
      </c>
      <c r="N771" s="784">
        <v>1</v>
      </c>
      <c r="U771" s="783" t="s">
        <v>974</v>
      </c>
      <c r="V771" s="784">
        <v>0</v>
      </c>
      <c r="W771" s="784">
        <v>21</v>
      </c>
    </row>
    <row r="772" spans="1:23" ht="15">
      <c r="A772" s="783" t="s">
        <v>963</v>
      </c>
      <c r="B772" s="783" t="s">
        <v>268</v>
      </c>
      <c r="C772" s="783" t="s">
        <v>262</v>
      </c>
      <c r="D772" s="783" t="s">
        <v>289</v>
      </c>
      <c r="E772" s="784">
        <v>846</v>
      </c>
      <c r="G772" s="783" t="s">
        <v>974</v>
      </c>
      <c r="H772" s="784">
        <v>3</v>
      </c>
      <c r="I772" s="784">
        <v>2119</v>
      </c>
      <c r="K772" s="783" t="s">
        <v>300</v>
      </c>
      <c r="L772" s="783" t="s">
        <v>948</v>
      </c>
      <c r="M772" s="783" t="s">
        <v>529</v>
      </c>
      <c r="N772" s="784">
        <v>6</v>
      </c>
      <c r="U772" s="783" t="s">
        <v>974</v>
      </c>
      <c r="V772" s="784">
        <v>1</v>
      </c>
      <c r="W772" s="784">
        <v>111</v>
      </c>
    </row>
    <row r="773" spans="1:23" ht="15">
      <c r="A773" s="783" t="s">
        <v>963</v>
      </c>
      <c r="B773" s="783" t="s">
        <v>268</v>
      </c>
      <c r="C773" s="783" t="s">
        <v>263</v>
      </c>
      <c r="D773" s="783" t="s">
        <v>288</v>
      </c>
      <c r="E773" s="784">
        <v>1052</v>
      </c>
      <c r="G773" s="783" t="s">
        <v>974</v>
      </c>
      <c r="H773" s="784">
        <v>4</v>
      </c>
      <c r="I773" s="784">
        <v>6785</v>
      </c>
      <c r="K773" s="783" t="s">
        <v>300</v>
      </c>
      <c r="L773" s="783" t="s">
        <v>948</v>
      </c>
      <c r="M773" s="783" t="s">
        <v>268</v>
      </c>
      <c r="N773" s="784">
        <v>1</v>
      </c>
      <c r="U773" s="783" t="s">
        <v>974</v>
      </c>
      <c r="V773" s="784">
        <v>2</v>
      </c>
      <c r="W773" s="784">
        <v>328</v>
      </c>
    </row>
    <row r="774" spans="1:23" ht="15">
      <c r="A774" s="783" t="s">
        <v>963</v>
      </c>
      <c r="B774" s="783" t="s">
        <v>268</v>
      </c>
      <c r="C774" s="783" t="s">
        <v>263</v>
      </c>
      <c r="D774" s="783" t="s">
        <v>289</v>
      </c>
      <c r="E774" s="784">
        <v>787</v>
      </c>
      <c r="G774" s="783" t="s">
        <v>974</v>
      </c>
      <c r="H774" s="784">
        <v>5</v>
      </c>
      <c r="I774" s="784">
        <v>822</v>
      </c>
      <c r="K774" s="783" t="s">
        <v>300</v>
      </c>
      <c r="L774" s="783" t="s">
        <v>948</v>
      </c>
      <c r="M774" s="783" t="s">
        <v>538</v>
      </c>
      <c r="N774" s="784">
        <v>1</v>
      </c>
      <c r="U774" s="783" t="s">
        <v>974</v>
      </c>
      <c r="V774" s="784">
        <v>3</v>
      </c>
      <c r="W774" s="784">
        <v>139</v>
      </c>
    </row>
    <row r="775" spans="1:23" ht="15">
      <c r="A775" s="783" t="s">
        <v>963</v>
      </c>
      <c r="B775" s="783" t="s">
        <v>290</v>
      </c>
      <c r="C775" s="783" t="s">
        <v>262</v>
      </c>
      <c r="D775" s="783" t="s">
        <v>288</v>
      </c>
      <c r="E775" s="784">
        <v>680</v>
      </c>
      <c r="G775" s="783" t="s">
        <v>974</v>
      </c>
      <c r="H775" s="784">
        <v>6</v>
      </c>
      <c r="I775" s="784">
        <v>879</v>
      </c>
      <c r="K775" s="783" t="s">
        <v>300</v>
      </c>
      <c r="L775" s="783" t="s">
        <v>948</v>
      </c>
      <c r="M775" s="783" t="s">
        <v>302</v>
      </c>
      <c r="N775" s="784">
        <v>1</v>
      </c>
      <c r="U775" s="783" t="s">
        <v>974</v>
      </c>
      <c r="V775" s="784">
        <v>4</v>
      </c>
      <c r="W775" s="784">
        <v>1337</v>
      </c>
    </row>
    <row r="776" spans="1:23" ht="15">
      <c r="A776" s="783" t="s">
        <v>963</v>
      </c>
      <c r="B776" s="783" t="s">
        <v>290</v>
      </c>
      <c r="C776" s="783" t="s">
        <v>262</v>
      </c>
      <c r="D776" s="783" t="s">
        <v>289</v>
      </c>
      <c r="E776" s="784">
        <v>38</v>
      </c>
      <c r="G776" s="783" t="s">
        <v>974</v>
      </c>
      <c r="H776" s="784">
        <v>7</v>
      </c>
      <c r="I776" s="784">
        <v>803</v>
      </c>
      <c r="K776" s="783" t="s">
        <v>300</v>
      </c>
      <c r="L776" s="783" t="s">
        <v>948</v>
      </c>
      <c r="M776" s="783" t="s">
        <v>299</v>
      </c>
      <c r="N776" s="784">
        <v>1250</v>
      </c>
      <c r="U776" s="783" t="s">
        <v>974</v>
      </c>
      <c r="V776" s="784">
        <v>5</v>
      </c>
      <c r="W776" s="784">
        <v>148</v>
      </c>
    </row>
    <row r="777" spans="1:23" ht="15">
      <c r="A777" s="783" t="s">
        <v>963</v>
      </c>
      <c r="B777" s="783" t="s">
        <v>290</v>
      </c>
      <c r="C777" s="783" t="s">
        <v>263</v>
      </c>
      <c r="D777" s="783" t="s">
        <v>288</v>
      </c>
      <c r="E777" s="784">
        <v>436</v>
      </c>
      <c r="G777" s="783" t="s">
        <v>974</v>
      </c>
      <c r="H777" s="784">
        <v>8</v>
      </c>
      <c r="I777" s="784">
        <v>616</v>
      </c>
      <c r="K777" s="783" t="s">
        <v>300</v>
      </c>
      <c r="L777" s="783" t="s">
        <v>948</v>
      </c>
      <c r="M777" s="783" t="s">
        <v>301</v>
      </c>
      <c r="N777" s="784">
        <v>19</v>
      </c>
      <c r="U777" s="783" t="s">
        <v>974</v>
      </c>
      <c r="V777" s="784">
        <v>6</v>
      </c>
      <c r="W777" s="784">
        <v>131</v>
      </c>
    </row>
    <row r="778" spans="1:23" ht="15">
      <c r="A778" s="783" t="s">
        <v>963</v>
      </c>
      <c r="B778" s="783" t="s">
        <v>290</v>
      </c>
      <c r="C778" s="783" t="s">
        <v>263</v>
      </c>
      <c r="D778" s="783" t="s">
        <v>289</v>
      </c>
      <c r="E778" s="784">
        <v>37</v>
      </c>
      <c r="G778" s="783" t="s">
        <v>974</v>
      </c>
      <c r="H778" s="784">
        <v>9</v>
      </c>
      <c r="I778" s="784">
        <v>548</v>
      </c>
      <c r="K778" s="783" t="s">
        <v>300</v>
      </c>
      <c r="L778" s="783" t="s">
        <v>948</v>
      </c>
      <c r="M778" s="783" t="s">
        <v>270</v>
      </c>
      <c r="N778" s="784">
        <v>86</v>
      </c>
      <c r="U778" s="783" t="s">
        <v>974</v>
      </c>
      <c r="V778" s="784">
        <v>7</v>
      </c>
      <c r="W778" s="784">
        <v>90</v>
      </c>
    </row>
    <row r="779" spans="1:23" ht="15">
      <c r="A779" s="783" t="s">
        <v>963</v>
      </c>
      <c r="B779" s="783" t="s">
        <v>291</v>
      </c>
      <c r="C779" s="783" t="s">
        <v>262</v>
      </c>
      <c r="D779" s="783" t="s">
        <v>288</v>
      </c>
      <c r="E779" s="784">
        <v>2338</v>
      </c>
      <c r="G779" s="783" t="s">
        <v>974</v>
      </c>
      <c r="H779" s="784">
        <v>10</v>
      </c>
      <c r="I779" s="784">
        <v>413</v>
      </c>
      <c r="K779" s="783" t="s">
        <v>300</v>
      </c>
      <c r="L779" s="783" t="s">
        <v>957</v>
      </c>
      <c r="M779" s="783" t="s">
        <v>267</v>
      </c>
      <c r="N779" s="784">
        <v>42</v>
      </c>
      <c r="U779" s="783" t="s">
        <v>974</v>
      </c>
      <c r="V779" s="784">
        <v>9</v>
      </c>
      <c r="W779" s="784">
        <v>30</v>
      </c>
    </row>
    <row r="780" spans="1:23" ht="15">
      <c r="A780" s="783" t="s">
        <v>963</v>
      </c>
      <c r="B780" s="783" t="s">
        <v>291</v>
      </c>
      <c r="C780" s="783" t="s">
        <v>262</v>
      </c>
      <c r="D780" s="783" t="s">
        <v>289</v>
      </c>
      <c r="E780" s="784">
        <v>616</v>
      </c>
      <c r="G780" s="783" t="s">
        <v>974</v>
      </c>
      <c r="H780" s="784">
        <v>11</v>
      </c>
      <c r="I780" s="784">
        <v>352</v>
      </c>
      <c r="K780" s="783" t="s">
        <v>300</v>
      </c>
      <c r="L780" s="783" t="s">
        <v>957</v>
      </c>
      <c r="M780" s="783" t="s">
        <v>531</v>
      </c>
      <c r="N780" s="784">
        <v>3</v>
      </c>
      <c r="U780" s="783" t="s">
        <v>974</v>
      </c>
      <c r="V780" s="784">
        <v>10</v>
      </c>
      <c r="W780" s="784">
        <v>32</v>
      </c>
    </row>
    <row r="781" spans="1:23" ht="15">
      <c r="A781" s="783" t="s">
        <v>963</v>
      </c>
      <c r="B781" s="783" t="s">
        <v>291</v>
      </c>
      <c r="C781" s="783" t="s">
        <v>263</v>
      </c>
      <c r="D781" s="783" t="s">
        <v>288</v>
      </c>
      <c r="E781" s="784">
        <v>2414</v>
      </c>
      <c r="G781" s="783" t="s">
        <v>974</v>
      </c>
      <c r="H781" s="784">
        <v>12</v>
      </c>
      <c r="I781" s="784">
        <v>439</v>
      </c>
      <c r="K781" s="783" t="s">
        <v>300</v>
      </c>
      <c r="L781" s="783" t="s">
        <v>957</v>
      </c>
      <c r="M781" s="783" t="s">
        <v>527</v>
      </c>
      <c r="N781" s="784">
        <v>936</v>
      </c>
      <c r="U781" s="783" t="s">
        <v>974</v>
      </c>
      <c r="V781" s="784">
        <v>11</v>
      </c>
      <c r="W781" s="784">
        <v>23</v>
      </c>
    </row>
    <row r="782" spans="1:23" ht="15">
      <c r="A782" s="783" t="s">
        <v>963</v>
      </c>
      <c r="B782" s="783" t="s">
        <v>291</v>
      </c>
      <c r="C782" s="783" t="s">
        <v>263</v>
      </c>
      <c r="D782" s="783" t="s">
        <v>289</v>
      </c>
      <c r="E782" s="784">
        <v>502</v>
      </c>
      <c r="G782" s="783" t="s">
        <v>975</v>
      </c>
      <c r="H782" s="784">
        <v>0</v>
      </c>
      <c r="I782" s="784">
        <v>89</v>
      </c>
      <c r="K782" s="783" t="s">
        <v>300</v>
      </c>
      <c r="L782" s="783" t="s">
        <v>957</v>
      </c>
      <c r="M782" s="783" t="s">
        <v>532</v>
      </c>
      <c r="N782" s="784">
        <v>5</v>
      </c>
      <c r="U782" s="783" t="s">
        <v>974</v>
      </c>
      <c r="V782" s="784">
        <v>12</v>
      </c>
      <c r="W782" s="784">
        <v>33</v>
      </c>
    </row>
    <row r="783" spans="1:23" ht="15">
      <c r="A783" s="783" t="s">
        <v>964</v>
      </c>
      <c r="B783" s="783" t="s">
        <v>267</v>
      </c>
      <c r="C783" s="783" t="s">
        <v>262</v>
      </c>
      <c r="D783" s="783" t="s">
        <v>288</v>
      </c>
      <c r="E783" s="784">
        <v>867</v>
      </c>
      <c r="G783" s="783" t="s">
        <v>975</v>
      </c>
      <c r="H783" s="784">
        <v>1</v>
      </c>
      <c r="I783" s="784">
        <v>496</v>
      </c>
      <c r="K783" s="783" t="s">
        <v>300</v>
      </c>
      <c r="L783" s="783" t="s">
        <v>957</v>
      </c>
      <c r="M783" s="783" t="s">
        <v>535</v>
      </c>
      <c r="N783" s="784">
        <v>5</v>
      </c>
      <c r="U783" s="783" t="s">
        <v>975</v>
      </c>
      <c r="V783" s="785"/>
      <c r="W783" s="784">
        <v>170</v>
      </c>
    </row>
    <row r="784" spans="1:23" ht="15">
      <c r="A784" s="783" t="s">
        <v>964</v>
      </c>
      <c r="B784" s="783" t="s">
        <v>267</v>
      </c>
      <c r="C784" s="783" t="s">
        <v>262</v>
      </c>
      <c r="D784" s="783" t="s">
        <v>289</v>
      </c>
      <c r="E784" s="784">
        <v>616</v>
      </c>
      <c r="G784" s="783" t="s">
        <v>975</v>
      </c>
      <c r="H784" s="784">
        <v>2</v>
      </c>
      <c r="I784" s="784">
        <v>1524</v>
      </c>
      <c r="K784" s="783" t="s">
        <v>300</v>
      </c>
      <c r="L784" s="783" t="s">
        <v>957</v>
      </c>
      <c r="M784" s="783" t="s">
        <v>529</v>
      </c>
      <c r="N784" s="784">
        <v>22</v>
      </c>
      <c r="U784" s="783" t="s">
        <v>975</v>
      </c>
      <c r="V784" s="784">
        <v>0</v>
      </c>
      <c r="W784" s="784">
        <v>22</v>
      </c>
    </row>
    <row r="785" spans="1:23" ht="15">
      <c r="A785" s="783" t="s">
        <v>964</v>
      </c>
      <c r="B785" s="783" t="s">
        <v>267</v>
      </c>
      <c r="C785" s="783" t="s">
        <v>263</v>
      </c>
      <c r="D785" s="783" t="s">
        <v>288</v>
      </c>
      <c r="E785" s="784">
        <v>826</v>
      </c>
      <c r="G785" s="783" t="s">
        <v>975</v>
      </c>
      <c r="H785" s="784">
        <v>3</v>
      </c>
      <c r="I785" s="784">
        <v>775</v>
      </c>
      <c r="K785" s="783" t="s">
        <v>300</v>
      </c>
      <c r="L785" s="783" t="s">
        <v>957</v>
      </c>
      <c r="M785" s="783" t="s">
        <v>268</v>
      </c>
      <c r="N785" s="784">
        <v>3</v>
      </c>
      <c r="U785" s="783" t="s">
        <v>975</v>
      </c>
      <c r="V785" s="784">
        <v>1</v>
      </c>
      <c r="W785" s="784">
        <v>109</v>
      </c>
    </row>
    <row r="786" spans="1:23" ht="15">
      <c r="A786" s="783" t="s">
        <v>964</v>
      </c>
      <c r="B786" s="783" t="s">
        <v>267</v>
      </c>
      <c r="C786" s="783" t="s">
        <v>263</v>
      </c>
      <c r="D786" s="783" t="s">
        <v>289</v>
      </c>
      <c r="E786" s="784">
        <v>597</v>
      </c>
      <c r="G786" s="783" t="s">
        <v>975</v>
      </c>
      <c r="H786" s="784">
        <v>4</v>
      </c>
      <c r="I786" s="784">
        <v>3312</v>
      </c>
      <c r="K786" s="783" t="s">
        <v>300</v>
      </c>
      <c r="L786" s="783" t="s">
        <v>957</v>
      </c>
      <c r="M786" s="783" t="s">
        <v>302</v>
      </c>
      <c r="N786" s="784">
        <v>38</v>
      </c>
      <c r="U786" s="783" t="s">
        <v>975</v>
      </c>
      <c r="V786" s="784">
        <v>2</v>
      </c>
      <c r="W786" s="784">
        <v>425</v>
      </c>
    </row>
    <row r="787" spans="1:23" ht="15">
      <c r="A787" s="783" t="s">
        <v>964</v>
      </c>
      <c r="B787" s="783" t="s">
        <v>268</v>
      </c>
      <c r="C787" s="783" t="s">
        <v>262</v>
      </c>
      <c r="D787" s="783" t="s">
        <v>288</v>
      </c>
      <c r="E787" s="784">
        <v>133</v>
      </c>
      <c r="G787" s="783" t="s">
        <v>975</v>
      </c>
      <c r="H787" s="784">
        <v>5</v>
      </c>
      <c r="I787" s="784">
        <v>606</v>
      </c>
      <c r="K787" s="783" t="s">
        <v>300</v>
      </c>
      <c r="L787" s="783" t="s">
        <v>957</v>
      </c>
      <c r="M787" s="783" t="s">
        <v>299</v>
      </c>
      <c r="N787" s="784">
        <v>4514</v>
      </c>
      <c r="U787" s="783" t="s">
        <v>975</v>
      </c>
      <c r="V787" s="784">
        <v>3</v>
      </c>
      <c r="W787" s="784">
        <v>183</v>
      </c>
    </row>
    <row r="788" spans="1:23" ht="15">
      <c r="A788" s="783" t="s">
        <v>964</v>
      </c>
      <c r="B788" s="783" t="s">
        <v>268</v>
      </c>
      <c r="C788" s="783" t="s">
        <v>262</v>
      </c>
      <c r="D788" s="783" t="s">
        <v>289</v>
      </c>
      <c r="E788" s="784">
        <v>83</v>
      </c>
      <c r="G788" s="783" t="s">
        <v>975</v>
      </c>
      <c r="H788" s="784">
        <v>6</v>
      </c>
      <c r="I788" s="784">
        <v>611</v>
      </c>
      <c r="K788" s="783" t="s">
        <v>300</v>
      </c>
      <c r="L788" s="783" t="s">
        <v>957</v>
      </c>
      <c r="M788" s="783" t="s">
        <v>300</v>
      </c>
      <c r="N788" s="784">
        <v>1</v>
      </c>
      <c r="U788" s="783" t="s">
        <v>975</v>
      </c>
      <c r="V788" s="784">
        <v>4</v>
      </c>
      <c r="W788" s="784">
        <v>1278</v>
      </c>
    </row>
    <row r="789" spans="1:23" ht="15">
      <c r="A789" s="783" t="s">
        <v>964</v>
      </c>
      <c r="B789" s="783" t="s">
        <v>268</v>
      </c>
      <c r="C789" s="783" t="s">
        <v>263</v>
      </c>
      <c r="D789" s="783" t="s">
        <v>288</v>
      </c>
      <c r="E789" s="784">
        <v>146</v>
      </c>
      <c r="G789" s="783" t="s">
        <v>975</v>
      </c>
      <c r="H789" s="784">
        <v>7</v>
      </c>
      <c r="I789" s="784">
        <v>538</v>
      </c>
      <c r="K789" s="783" t="s">
        <v>300</v>
      </c>
      <c r="L789" s="783" t="s">
        <v>957</v>
      </c>
      <c r="M789" s="783" t="s">
        <v>301</v>
      </c>
      <c r="N789" s="784">
        <v>54</v>
      </c>
      <c r="U789" s="783" t="s">
        <v>975</v>
      </c>
      <c r="V789" s="784">
        <v>5</v>
      </c>
      <c r="W789" s="784">
        <v>238</v>
      </c>
    </row>
    <row r="790" spans="1:23" ht="15">
      <c r="A790" s="783" t="s">
        <v>964</v>
      </c>
      <c r="B790" s="783" t="s">
        <v>268</v>
      </c>
      <c r="C790" s="783" t="s">
        <v>263</v>
      </c>
      <c r="D790" s="783" t="s">
        <v>289</v>
      </c>
      <c r="E790" s="784">
        <v>97</v>
      </c>
      <c r="G790" s="783" t="s">
        <v>975</v>
      </c>
      <c r="H790" s="784">
        <v>8</v>
      </c>
      <c r="I790" s="784">
        <v>482</v>
      </c>
      <c r="K790" s="783" t="s">
        <v>300</v>
      </c>
      <c r="L790" s="783" t="s">
        <v>957</v>
      </c>
      <c r="M790" s="783" t="s">
        <v>269</v>
      </c>
      <c r="N790" s="784">
        <v>2</v>
      </c>
      <c r="U790" s="783" t="s">
        <v>975</v>
      </c>
      <c r="V790" s="784">
        <v>6</v>
      </c>
      <c r="W790" s="784">
        <v>230</v>
      </c>
    </row>
    <row r="791" spans="1:23" ht="15">
      <c r="A791" s="783" t="s">
        <v>964</v>
      </c>
      <c r="B791" s="783" t="s">
        <v>291</v>
      </c>
      <c r="C791" s="783" t="s">
        <v>262</v>
      </c>
      <c r="D791" s="783" t="s">
        <v>288</v>
      </c>
      <c r="E791" s="784">
        <v>37</v>
      </c>
      <c r="G791" s="783" t="s">
        <v>975</v>
      </c>
      <c r="H791" s="784">
        <v>9</v>
      </c>
      <c r="I791" s="784">
        <v>421</v>
      </c>
      <c r="K791" s="783" t="s">
        <v>300</v>
      </c>
      <c r="L791" s="783" t="s">
        <v>957</v>
      </c>
      <c r="M791" s="783" t="s">
        <v>270</v>
      </c>
      <c r="N791" s="784">
        <v>335</v>
      </c>
      <c r="U791" s="783" t="s">
        <v>975</v>
      </c>
      <c r="V791" s="784">
        <v>7</v>
      </c>
      <c r="W791" s="784">
        <v>209</v>
      </c>
    </row>
    <row r="792" spans="1:23" ht="15">
      <c r="A792" s="783" t="s">
        <v>964</v>
      </c>
      <c r="B792" s="783" t="s">
        <v>291</v>
      </c>
      <c r="C792" s="783" t="s">
        <v>262</v>
      </c>
      <c r="D792" s="783" t="s">
        <v>289</v>
      </c>
      <c r="E792" s="784">
        <v>44</v>
      </c>
      <c r="G792" s="783" t="s">
        <v>975</v>
      </c>
      <c r="H792" s="784">
        <v>10</v>
      </c>
      <c r="I792" s="784">
        <v>304</v>
      </c>
      <c r="K792" s="783" t="s">
        <v>300</v>
      </c>
      <c r="L792" s="783" t="s">
        <v>960</v>
      </c>
      <c r="M792" s="783" t="s">
        <v>267</v>
      </c>
      <c r="N792" s="784">
        <v>5</v>
      </c>
      <c r="U792" s="783" t="s">
        <v>975</v>
      </c>
      <c r="V792" s="784">
        <v>9</v>
      </c>
      <c r="W792" s="784">
        <v>142</v>
      </c>
    </row>
    <row r="793" spans="1:23" ht="15">
      <c r="A793" s="783" t="s">
        <v>964</v>
      </c>
      <c r="B793" s="783" t="s">
        <v>291</v>
      </c>
      <c r="C793" s="783" t="s">
        <v>263</v>
      </c>
      <c r="D793" s="783" t="s">
        <v>288</v>
      </c>
      <c r="E793" s="784">
        <v>35</v>
      </c>
      <c r="G793" s="783" t="s">
        <v>975</v>
      </c>
      <c r="H793" s="784">
        <v>11</v>
      </c>
      <c r="I793" s="784">
        <v>181</v>
      </c>
      <c r="K793" s="783" t="s">
        <v>300</v>
      </c>
      <c r="L793" s="783" t="s">
        <v>960</v>
      </c>
      <c r="M793" s="783" t="s">
        <v>533</v>
      </c>
      <c r="N793" s="784">
        <v>1</v>
      </c>
      <c r="U793" s="783" t="s">
        <v>975</v>
      </c>
      <c r="V793" s="784">
        <v>10</v>
      </c>
      <c r="W793" s="784">
        <v>108</v>
      </c>
    </row>
    <row r="794" spans="1:23" ht="15">
      <c r="A794" s="783" t="s">
        <v>964</v>
      </c>
      <c r="B794" s="783" t="s">
        <v>291</v>
      </c>
      <c r="C794" s="783" t="s">
        <v>263</v>
      </c>
      <c r="D794" s="783" t="s">
        <v>289</v>
      </c>
      <c r="E794" s="784">
        <v>47</v>
      </c>
      <c r="G794" s="783" t="s">
        <v>975</v>
      </c>
      <c r="H794" s="784">
        <v>12</v>
      </c>
      <c r="I794" s="784">
        <v>270</v>
      </c>
      <c r="K794" s="783" t="s">
        <v>300</v>
      </c>
      <c r="L794" s="783" t="s">
        <v>960</v>
      </c>
      <c r="M794" s="783" t="s">
        <v>527</v>
      </c>
      <c r="N794" s="784">
        <v>243</v>
      </c>
      <c r="U794" s="783" t="s">
        <v>975</v>
      </c>
      <c r="V794" s="784">
        <v>11</v>
      </c>
      <c r="W794" s="784">
        <v>76</v>
      </c>
    </row>
    <row r="795" spans="1:23" ht="15">
      <c r="A795" s="783" t="s">
        <v>965</v>
      </c>
      <c r="B795" s="783" t="s">
        <v>267</v>
      </c>
      <c r="C795" s="783" t="s">
        <v>262</v>
      </c>
      <c r="D795" s="783" t="s">
        <v>289</v>
      </c>
      <c r="E795" s="784">
        <v>1</v>
      </c>
      <c r="G795" s="783" t="s">
        <v>976</v>
      </c>
      <c r="H795" s="784">
        <v>0</v>
      </c>
      <c r="I795" s="784">
        <v>65</v>
      </c>
      <c r="K795" s="783" t="s">
        <v>300</v>
      </c>
      <c r="L795" s="783" t="s">
        <v>960</v>
      </c>
      <c r="M795" s="783" t="s">
        <v>268</v>
      </c>
      <c r="N795" s="784">
        <v>1</v>
      </c>
      <c r="U795" s="783" t="s">
        <v>975</v>
      </c>
      <c r="V795" s="784">
        <v>12</v>
      </c>
      <c r="W795" s="784">
        <v>91</v>
      </c>
    </row>
    <row r="796" spans="1:23" ht="15">
      <c r="A796" s="783" t="s">
        <v>965</v>
      </c>
      <c r="B796" s="783" t="s">
        <v>267</v>
      </c>
      <c r="C796" s="783" t="s">
        <v>262</v>
      </c>
      <c r="D796" s="783" t="s">
        <v>288</v>
      </c>
      <c r="E796" s="784">
        <v>1226</v>
      </c>
      <c r="G796" s="783" t="s">
        <v>976</v>
      </c>
      <c r="H796" s="784">
        <v>1</v>
      </c>
      <c r="I796" s="784">
        <v>301</v>
      </c>
      <c r="K796" s="783" t="s">
        <v>300</v>
      </c>
      <c r="L796" s="783" t="s">
        <v>960</v>
      </c>
      <c r="M796" s="783" t="s">
        <v>538</v>
      </c>
      <c r="N796" s="784">
        <v>2</v>
      </c>
      <c r="U796" s="783" t="s">
        <v>976</v>
      </c>
      <c r="V796" s="785"/>
      <c r="W796" s="784">
        <v>187</v>
      </c>
    </row>
    <row r="797" spans="1:23" ht="15">
      <c r="A797" s="783" t="s">
        <v>965</v>
      </c>
      <c r="B797" s="783" t="s">
        <v>267</v>
      </c>
      <c r="C797" s="783" t="s">
        <v>262</v>
      </c>
      <c r="D797" s="783" t="s">
        <v>289</v>
      </c>
      <c r="E797" s="784">
        <v>2239</v>
      </c>
      <c r="G797" s="783" t="s">
        <v>976</v>
      </c>
      <c r="H797" s="784">
        <v>2</v>
      </c>
      <c r="I797" s="784">
        <v>884</v>
      </c>
      <c r="K797" s="783" t="s">
        <v>300</v>
      </c>
      <c r="L797" s="783" t="s">
        <v>960</v>
      </c>
      <c r="M797" s="783" t="s">
        <v>302</v>
      </c>
      <c r="N797" s="784">
        <v>1</v>
      </c>
      <c r="U797" s="783" t="s">
        <v>976</v>
      </c>
      <c r="V797" s="784">
        <v>0</v>
      </c>
      <c r="W797" s="784">
        <v>27</v>
      </c>
    </row>
    <row r="798" spans="1:23" ht="15">
      <c r="A798" s="783" t="s">
        <v>965</v>
      </c>
      <c r="B798" s="783" t="s">
        <v>267</v>
      </c>
      <c r="C798" s="783" t="s">
        <v>263</v>
      </c>
      <c r="D798" s="783" t="s">
        <v>288</v>
      </c>
      <c r="E798" s="784">
        <v>1037</v>
      </c>
      <c r="G798" s="783" t="s">
        <v>976</v>
      </c>
      <c r="H798" s="784">
        <v>3</v>
      </c>
      <c r="I798" s="784">
        <v>532</v>
      </c>
      <c r="K798" s="783" t="s">
        <v>300</v>
      </c>
      <c r="L798" s="783" t="s">
        <v>960</v>
      </c>
      <c r="M798" s="783" t="s">
        <v>299</v>
      </c>
      <c r="N798" s="784">
        <v>2064</v>
      </c>
      <c r="U798" s="783" t="s">
        <v>976</v>
      </c>
      <c r="V798" s="784">
        <v>1</v>
      </c>
      <c r="W798" s="784">
        <v>120</v>
      </c>
    </row>
    <row r="799" spans="1:23" ht="15">
      <c r="A799" s="783" t="s">
        <v>965</v>
      </c>
      <c r="B799" s="783" t="s">
        <v>267</v>
      </c>
      <c r="C799" s="783" t="s">
        <v>263</v>
      </c>
      <c r="D799" s="783" t="s">
        <v>289</v>
      </c>
      <c r="E799" s="784">
        <v>1950</v>
      </c>
      <c r="G799" s="783" t="s">
        <v>976</v>
      </c>
      <c r="H799" s="784">
        <v>4</v>
      </c>
      <c r="I799" s="784">
        <v>2029</v>
      </c>
      <c r="K799" s="783" t="s">
        <v>300</v>
      </c>
      <c r="L799" s="783" t="s">
        <v>960</v>
      </c>
      <c r="M799" s="783" t="s">
        <v>301</v>
      </c>
      <c r="N799" s="784">
        <v>74</v>
      </c>
      <c r="U799" s="783" t="s">
        <v>976</v>
      </c>
      <c r="V799" s="784">
        <v>2</v>
      </c>
      <c r="W799" s="784">
        <v>447</v>
      </c>
    </row>
    <row r="800" spans="1:23" ht="15">
      <c r="A800" s="783" t="s">
        <v>965</v>
      </c>
      <c r="B800" s="783" t="s">
        <v>268</v>
      </c>
      <c r="C800" s="783" t="s">
        <v>262</v>
      </c>
      <c r="D800" s="783" t="s">
        <v>288</v>
      </c>
      <c r="E800" s="784">
        <v>1231</v>
      </c>
      <c r="G800" s="783" t="s">
        <v>976</v>
      </c>
      <c r="H800" s="784">
        <v>5</v>
      </c>
      <c r="I800" s="784">
        <v>380</v>
      </c>
      <c r="K800" s="783" t="s">
        <v>300</v>
      </c>
      <c r="L800" s="783" t="s">
        <v>960</v>
      </c>
      <c r="M800" s="783" t="s">
        <v>270</v>
      </c>
      <c r="N800" s="784">
        <v>103</v>
      </c>
      <c r="U800" s="783" t="s">
        <v>976</v>
      </c>
      <c r="V800" s="784">
        <v>3</v>
      </c>
      <c r="W800" s="784">
        <v>240</v>
      </c>
    </row>
    <row r="801" spans="1:23" ht="15">
      <c r="A801" s="783" t="s">
        <v>965</v>
      </c>
      <c r="B801" s="783" t="s">
        <v>268</v>
      </c>
      <c r="C801" s="783" t="s">
        <v>262</v>
      </c>
      <c r="D801" s="783" t="s">
        <v>289</v>
      </c>
      <c r="E801" s="784">
        <v>1454</v>
      </c>
      <c r="G801" s="783" t="s">
        <v>976</v>
      </c>
      <c r="H801" s="784">
        <v>6</v>
      </c>
      <c r="I801" s="784">
        <v>477</v>
      </c>
      <c r="K801" s="783" t="s">
        <v>300</v>
      </c>
      <c r="L801" s="783" t="s">
        <v>966</v>
      </c>
      <c r="M801" s="783" t="s">
        <v>267</v>
      </c>
      <c r="N801" s="784">
        <v>2</v>
      </c>
      <c r="U801" s="783" t="s">
        <v>976</v>
      </c>
      <c r="V801" s="784">
        <v>4</v>
      </c>
      <c r="W801" s="784">
        <v>1386</v>
      </c>
    </row>
    <row r="802" spans="1:23" ht="15">
      <c r="A802" s="783" t="s">
        <v>965</v>
      </c>
      <c r="B802" s="783" t="s">
        <v>268</v>
      </c>
      <c r="C802" s="783" t="s">
        <v>263</v>
      </c>
      <c r="D802" s="783" t="s">
        <v>288</v>
      </c>
      <c r="E802" s="784">
        <v>1120</v>
      </c>
      <c r="G802" s="783" t="s">
        <v>976</v>
      </c>
      <c r="H802" s="784">
        <v>7</v>
      </c>
      <c r="I802" s="784">
        <v>410</v>
      </c>
      <c r="K802" s="783" t="s">
        <v>300</v>
      </c>
      <c r="L802" s="783" t="s">
        <v>966</v>
      </c>
      <c r="M802" s="783" t="s">
        <v>531</v>
      </c>
      <c r="N802" s="784">
        <v>1</v>
      </c>
      <c r="U802" s="783" t="s">
        <v>976</v>
      </c>
      <c r="V802" s="784">
        <v>5</v>
      </c>
      <c r="W802" s="784">
        <v>262</v>
      </c>
    </row>
    <row r="803" spans="1:23" ht="15">
      <c r="A803" s="783" t="s">
        <v>965</v>
      </c>
      <c r="B803" s="783" t="s">
        <v>268</v>
      </c>
      <c r="C803" s="783" t="s">
        <v>263</v>
      </c>
      <c r="D803" s="783" t="s">
        <v>289</v>
      </c>
      <c r="E803" s="784">
        <v>1208</v>
      </c>
      <c r="G803" s="783" t="s">
        <v>976</v>
      </c>
      <c r="H803" s="784">
        <v>8</v>
      </c>
      <c r="I803" s="784">
        <v>441</v>
      </c>
      <c r="K803" s="783" t="s">
        <v>300</v>
      </c>
      <c r="L803" s="783" t="s">
        <v>966</v>
      </c>
      <c r="M803" s="783" t="s">
        <v>527</v>
      </c>
      <c r="N803" s="784">
        <v>27</v>
      </c>
      <c r="U803" s="783" t="s">
        <v>976</v>
      </c>
      <c r="V803" s="784">
        <v>6</v>
      </c>
      <c r="W803" s="784">
        <v>246</v>
      </c>
    </row>
    <row r="804" spans="1:23" ht="15">
      <c r="A804" s="783" t="s">
        <v>965</v>
      </c>
      <c r="B804" s="783" t="s">
        <v>290</v>
      </c>
      <c r="C804" s="783" t="s">
        <v>262</v>
      </c>
      <c r="D804" s="783" t="s">
        <v>288</v>
      </c>
      <c r="E804" s="784">
        <v>4</v>
      </c>
      <c r="G804" s="783" t="s">
        <v>976</v>
      </c>
      <c r="H804" s="784">
        <v>9</v>
      </c>
      <c r="I804" s="784">
        <v>363</v>
      </c>
      <c r="K804" s="783" t="s">
        <v>300</v>
      </c>
      <c r="L804" s="783" t="s">
        <v>966</v>
      </c>
      <c r="M804" s="783" t="s">
        <v>528</v>
      </c>
      <c r="N804" s="784">
        <v>1</v>
      </c>
      <c r="U804" s="783" t="s">
        <v>976</v>
      </c>
      <c r="V804" s="784">
        <v>7</v>
      </c>
      <c r="W804" s="784">
        <v>260</v>
      </c>
    </row>
    <row r="805" spans="1:23" ht="15">
      <c r="A805" s="783" t="s">
        <v>965</v>
      </c>
      <c r="B805" s="783" t="s">
        <v>290</v>
      </c>
      <c r="C805" s="783" t="s">
        <v>262</v>
      </c>
      <c r="D805" s="783" t="s">
        <v>289</v>
      </c>
      <c r="E805" s="784">
        <v>1</v>
      </c>
      <c r="G805" s="783" t="s">
        <v>976</v>
      </c>
      <c r="H805" s="784">
        <v>10</v>
      </c>
      <c r="I805" s="784">
        <v>277</v>
      </c>
      <c r="K805" s="783" t="s">
        <v>300</v>
      </c>
      <c r="L805" s="783" t="s">
        <v>966</v>
      </c>
      <c r="M805" s="783" t="s">
        <v>268</v>
      </c>
      <c r="N805" s="784">
        <v>4</v>
      </c>
      <c r="U805" s="783" t="s">
        <v>976</v>
      </c>
      <c r="V805" s="784">
        <v>9</v>
      </c>
      <c r="W805" s="784">
        <v>140</v>
      </c>
    </row>
    <row r="806" spans="1:23" ht="15">
      <c r="A806" s="783" t="s">
        <v>965</v>
      </c>
      <c r="B806" s="783" t="s">
        <v>290</v>
      </c>
      <c r="C806" s="783" t="s">
        <v>263</v>
      </c>
      <c r="D806" s="783" t="s">
        <v>288</v>
      </c>
      <c r="E806" s="784">
        <v>11</v>
      </c>
      <c r="G806" s="783" t="s">
        <v>976</v>
      </c>
      <c r="H806" s="784">
        <v>11</v>
      </c>
      <c r="I806" s="784">
        <v>190</v>
      </c>
      <c r="K806" s="783" t="s">
        <v>300</v>
      </c>
      <c r="L806" s="783" t="s">
        <v>966</v>
      </c>
      <c r="M806" s="783" t="s">
        <v>538</v>
      </c>
      <c r="N806" s="784">
        <v>1</v>
      </c>
      <c r="U806" s="783" t="s">
        <v>976</v>
      </c>
      <c r="V806" s="784">
        <v>10</v>
      </c>
      <c r="W806" s="784">
        <v>99</v>
      </c>
    </row>
    <row r="807" spans="1:23" ht="15">
      <c r="A807" s="783" t="s">
        <v>965</v>
      </c>
      <c r="B807" s="783" t="s">
        <v>290</v>
      </c>
      <c r="C807" s="783" t="s">
        <v>263</v>
      </c>
      <c r="D807" s="783" t="s">
        <v>289</v>
      </c>
      <c r="E807" s="784">
        <v>6</v>
      </c>
      <c r="G807" s="783" t="s">
        <v>976</v>
      </c>
      <c r="H807" s="784">
        <v>12</v>
      </c>
      <c r="I807" s="784">
        <v>242</v>
      </c>
      <c r="K807" s="783" t="s">
        <v>300</v>
      </c>
      <c r="L807" s="783" t="s">
        <v>966</v>
      </c>
      <c r="M807" s="783" t="s">
        <v>302</v>
      </c>
      <c r="N807" s="784">
        <v>8</v>
      </c>
      <c r="U807" s="783" t="s">
        <v>976</v>
      </c>
      <c r="V807" s="784">
        <v>11</v>
      </c>
      <c r="W807" s="784">
        <v>49</v>
      </c>
    </row>
    <row r="808" spans="1:23" ht="15">
      <c r="A808" s="783" t="s">
        <v>965</v>
      </c>
      <c r="B808" s="783" t="s">
        <v>291</v>
      </c>
      <c r="C808" s="783" t="s">
        <v>262</v>
      </c>
      <c r="D808" s="783" t="s">
        <v>288</v>
      </c>
      <c r="E808" s="784">
        <v>313</v>
      </c>
      <c r="G808" s="783" t="s">
        <v>977</v>
      </c>
      <c r="H808" s="784">
        <v>0</v>
      </c>
      <c r="I808" s="784">
        <v>103</v>
      </c>
      <c r="K808" s="783" t="s">
        <v>300</v>
      </c>
      <c r="L808" s="783" t="s">
        <v>966</v>
      </c>
      <c r="M808" s="783" t="s">
        <v>299</v>
      </c>
      <c r="N808" s="784">
        <v>4795</v>
      </c>
      <c r="U808" s="783" t="s">
        <v>976</v>
      </c>
      <c r="V808" s="784">
        <v>12</v>
      </c>
      <c r="W808" s="784">
        <v>112</v>
      </c>
    </row>
    <row r="809" spans="1:23" ht="15">
      <c r="A809" s="783" t="s">
        <v>965</v>
      </c>
      <c r="B809" s="783" t="s">
        <v>291</v>
      </c>
      <c r="C809" s="783" t="s">
        <v>262</v>
      </c>
      <c r="D809" s="783" t="s">
        <v>289</v>
      </c>
      <c r="E809" s="784">
        <v>412</v>
      </c>
      <c r="G809" s="783" t="s">
        <v>977</v>
      </c>
      <c r="H809" s="784">
        <v>1</v>
      </c>
      <c r="I809" s="784">
        <v>515</v>
      </c>
      <c r="K809" s="783" t="s">
        <v>300</v>
      </c>
      <c r="L809" s="783" t="s">
        <v>966</v>
      </c>
      <c r="M809" s="783" t="s">
        <v>301</v>
      </c>
      <c r="N809" s="784">
        <v>38</v>
      </c>
      <c r="U809" s="783" t="s">
        <v>977</v>
      </c>
      <c r="V809" s="785"/>
      <c r="W809" s="784">
        <v>2427</v>
      </c>
    </row>
    <row r="810" spans="1:23" ht="15">
      <c r="A810" s="783" t="s">
        <v>965</v>
      </c>
      <c r="B810" s="783" t="s">
        <v>291</v>
      </c>
      <c r="C810" s="783" t="s">
        <v>263</v>
      </c>
      <c r="D810" s="783" t="s">
        <v>288</v>
      </c>
      <c r="E810" s="784">
        <v>193</v>
      </c>
      <c r="G810" s="783" t="s">
        <v>977</v>
      </c>
      <c r="H810" s="784">
        <v>2</v>
      </c>
      <c r="I810" s="784">
        <v>1523</v>
      </c>
      <c r="K810" s="783" t="s">
        <v>300</v>
      </c>
      <c r="L810" s="783" t="s">
        <v>966</v>
      </c>
      <c r="M810" s="783" t="s">
        <v>269</v>
      </c>
      <c r="N810" s="784">
        <v>3</v>
      </c>
      <c r="U810" s="783" t="s">
        <v>977</v>
      </c>
      <c r="V810" s="784">
        <v>0</v>
      </c>
      <c r="W810" s="784">
        <v>512</v>
      </c>
    </row>
    <row r="811" spans="1:23" ht="15">
      <c r="A811" s="783" t="s">
        <v>965</v>
      </c>
      <c r="B811" s="783" t="s">
        <v>291</v>
      </c>
      <c r="C811" s="783" t="s">
        <v>263</v>
      </c>
      <c r="D811" s="783" t="s">
        <v>289</v>
      </c>
      <c r="E811" s="784">
        <v>289</v>
      </c>
      <c r="G811" s="783" t="s">
        <v>977</v>
      </c>
      <c r="H811" s="784">
        <v>3</v>
      </c>
      <c r="I811" s="784">
        <v>835</v>
      </c>
      <c r="K811" s="783" t="s">
        <v>300</v>
      </c>
      <c r="L811" s="783" t="s">
        <v>966</v>
      </c>
      <c r="M811" s="783" t="s">
        <v>270</v>
      </c>
      <c r="N811" s="784">
        <v>115</v>
      </c>
      <c r="U811" s="783" t="s">
        <v>977</v>
      </c>
      <c r="V811" s="784">
        <v>1</v>
      </c>
      <c r="W811" s="784">
        <v>2494</v>
      </c>
    </row>
    <row r="812" spans="1:23" ht="15">
      <c r="A812" s="783" t="s">
        <v>966</v>
      </c>
      <c r="B812" s="783" t="s">
        <v>267</v>
      </c>
      <c r="C812" s="783" t="s">
        <v>262</v>
      </c>
      <c r="D812" s="783" t="s">
        <v>288</v>
      </c>
      <c r="E812" s="784">
        <v>1004</v>
      </c>
      <c r="G812" s="783" t="s">
        <v>977</v>
      </c>
      <c r="H812" s="784">
        <v>4</v>
      </c>
      <c r="I812" s="784">
        <v>3543</v>
      </c>
      <c r="K812" s="783" t="s">
        <v>300</v>
      </c>
      <c r="L812" s="783" t="s">
        <v>968</v>
      </c>
      <c r="M812" s="783" t="s">
        <v>267</v>
      </c>
      <c r="N812" s="784">
        <v>2</v>
      </c>
      <c r="U812" s="783" t="s">
        <v>977</v>
      </c>
      <c r="V812" s="784">
        <v>2</v>
      </c>
      <c r="W812" s="784">
        <v>7279</v>
      </c>
    </row>
    <row r="813" spans="1:23" ht="15">
      <c r="A813" s="783" t="s">
        <v>966</v>
      </c>
      <c r="B813" s="783" t="s">
        <v>267</v>
      </c>
      <c r="C813" s="783" t="s">
        <v>262</v>
      </c>
      <c r="D813" s="783" t="s">
        <v>289</v>
      </c>
      <c r="E813" s="784">
        <v>979</v>
      </c>
      <c r="G813" s="783" t="s">
        <v>977</v>
      </c>
      <c r="H813" s="784">
        <v>5</v>
      </c>
      <c r="I813" s="784">
        <v>567</v>
      </c>
      <c r="K813" s="783" t="s">
        <v>300</v>
      </c>
      <c r="L813" s="783" t="s">
        <v>968</v>
      </c>
      <c r="M813" s="783" t="s">
        <v>530</v>
      </c>
      <c r="N813" s="784">
        <v>1</v>
      </c>
      <c r="U813" s="783" t="s">
        <v>977</v>
      </c>
      <c r="V813" s="784">
        <v>3</v>
      </c>
      <c r="W813" s="784">
        <v>3513</v>
      </c>
    </row>
    <row r="814" spans="1:23" ht="15">
      <c r="A814" s="783" t="s">
        <v>966</v>
      </c>
      <c r="B814" s="783" t="s">
        <v>267</v>
      </c>
      <c r="C814" s="783" t="s">
        <v>263</v>
      </c>
      <c r="D814" s="783" t="s">
        <v>288</v>
      </c>
      <c r="E814" s="784">
        <v>974</v>
      </c>
      <c r="G814" s="783" t="s">
        <v>977</v>
      </c>
      <c r="H814" s="784">
        <v>6</v>
      </c>
      <c r="I814" s="784">
        <v>654</v>
      </c>
      <c r="K814" s="783" t="s">
        <v>300</v>
      </c>
      <c r="L814" s="783" t="s">
        <v>968</v>
      </c>
      <c r="M814" s="783" t="s">
        <v>531</v>
      </c>
      <c r="N814" s="784">
        <v>2</v>
      </c>
      <c r="U814" s="783" t="s">
        <v>977</v>
      </c>
      <c r="V814" s="784">
        <v>4</v>
      </c>
      <c r="W814" s="784">
        <v>23421</v>
      </c>
    </row>
    <row r="815" spans="1:23" ht="15">
      <c r="A815" s="783" t="s">
        <v>966</v>
      </c>
      <c r="B815" s="783" t="s">
        <v>267</v>
      </c>
      <c r="C815" s="783" t="s">
        <v>263</v>
      </c>
      <c r="D815" s="783" t="s">
        <v>289</v>
      </c>
      <c r="E815" s="784">
        <v>843</v>
      </c>
      <c r="G815" s="783" t="s">
        <v>977</v>
      </c>
      <c r="H815" s="784">
        <v>7</v>
      </c>
      <c r="I815" s="784">
        <v>676</v>
      </c>
      <c r="K815" s="783" t="s">
        <v>300</v>
      </c>
      <c r="L815" s="783" t="s">
        <v>968</v>
      </c>
      <c r="M815" s="783" t="s">
        <v>527</v>
      </c>
      <c r="N815" s="784">
        <v>453</v>
      </c>
      <c r="U815" s="783" t="s">
        <v>977</v>
      </c>
      <c r="V815" s="784">
        <v>5</v>
      </c>
      <c r="W815" s="784">
        <v>3685</v>
      </c>
    </row>
    <row r="816" spans="1:23" ht="15">
      <c r="A816" s="783" t="s">
        <v>966</v>
      </c>
      <c r="B816" s="783" t="s">
        <v>268</v>
      </c>
      <c r="C816" s="783" t="s">
        <v>262</v>
      </c>
      <c r="D816" s="783" t="s">
        <v>288</v>
      </c>
      <c r="E816" s="784">
        <v>243</v>
      </c>
      <c r="G816" s="783" t="s">
        <v>977</v>
      </c>
      <c r="H816" s="784">
        <v>8</v>
      </c>
      <c r="I816" s="784">
        <v>569</v>
      </c>
      <c r="K816" s="783" t="s">
        <v>300</v>
      </c>
      <c r="L816" s="783" t="s">
        <v>968</v>
      </c>
      <c r="M816" s="783" t="s">
        <v>532</v>
      </c>
      <c r="N816" s="784">
        <v>1</v>
      </c>
      <c r="U816" s="783" t="s">
        <v>977</v>
      </c>
      <c r="V816" s="784">
        <v>6</v>
      </c>
      <c r="W816" s="784">
        <v>3520</v>
      </c>
    </row>
    <row r="817" spans="1:23" ht="15">
      <c r="A817" s="783" t="s">
        <v>966</v>
      </c>
      <c r="B817" s="783" t="s">
        <v>268</v>
      </c>
      <c r="C817" s="783" t="s">
        <v>262</v>
      </c>
      <c r="D817" s="783" t="s">
        <v>289</v>
      </c>
      <c r="E817" s="784">
        <v>259</v>
      </c>
      <c r="G817" s="783" t="s">
        <v>977</v>
      </c>
      <c r="H817" s="784">
        <v>9</v>
      </c>
      <c r="I817" s="784">
        <v>421</v>
      </c>
      <c r="K817" s="783" t="s">
        <v>300</v>
      </c>
      <c r="L817" s="783" t="s">
        <v>968</v>
      </c>
      <c r="M817" s="783" t="s">
        <v>535</v>
      </c>
      <c r="N817" s="784">
        <v>1</v>
      </c>
      <c r="U817" s="783" t="s">
        <v>977</v>
      </c>
      <c r="V817" s="784">
        <v>7</v>
      </c>
      <c r="W817" s="784">
        <v>3058</v>
      </c>
    </row>
    <row r="818" spans="1:23" ht="15">
      <c r="A818" s="783" t="s">
        <v>966</v>
      </c>
      <c r="B818" s="783" t="s">
        <v>268</v>
      </c>
      <c r="C818" s="783" t="s">
        <v>263</v>
      </c>
      <c r="D818" s="783" t="s">
        <v>288</v>
      </c>
      <c r="E818" s="784">
        <v>276</v>
      </c>
      <c r="G818" s="783" t="s">
        <v>977</v>
      </c>
      <c r="H818" s="784">
        <v>10</v>
      </c>
      <c r="I818" s="784">
        <v>386</v>
      </c>
      <c r="K818" s="783" t="s">
        <v>300</v>
      </c>
      <c r="L818" s="783" t="s">
        <v>968</v>
      </c>
      <c r="M818" s="783" t="s">
        <v>529</v>
      </c>
      <c r="N818" s="784">
        <v>1</v>
      </c>
      <c r="U818" s="783" t="s">
        <v>977</v>
      </c>
      <c r="V818" s="784">
        <v>9</v>
      </c>
      <c r="W818" s="784">
        <v>1897</v>
      </c>
    </row>
    <row r="819" spans="1:23" ht="15">
      <c r="A819" s="783" t="s">
        <v>966</v>
      </c>
      <c r="B819" s="783" t="s">
        <v>268</v>
      </c>
      <c r="C819" s="783" t="s">
        <v>263</v>
      </c>
      <c r="D819" s="783" t="s">
        <v>289</v>
      </c>
      <c r="E819" s="784">
        <v>229</v>
      </c>
      <c r="G819" s="783" t="s">
        <v>977</v>
      </c>
      <c r="H819" s="784">
        <v>11</v>
      </c>
      <c r="I819" s="784">
        <v>282</v>
      </c>
      <c r="K819" s="783" t="s">
        <v>300</v>
      </c>
      <c r="L819" s="783" t="s">
        <v>968</v>
      </c>
      <c r="M819" s="783" t="s">
        <v>268</v>
      </c>
      <c r="N819" s="784">
        <v>1</v>
      </c>
      <c r="U819" s="783" t="s">
        <v>977</v>
      </c>
      <c r="V819" s="784">
        <v>10</v>
      </c>
      <c r="W819" s="784">
        <v>1213</v>
      </c>
    </row>
    <row r="820" spans="1:23" ht="15">
      <c r="A820" s="783" t="s">
        <v>966</v>
      </c>
      <c r="B820" s="783" t="s">
        <v>290</v>
      </c>
      <c r="C820" s="783" t="s">
        <v>262</v>
      </c>
      <c r="D820" s="783" t="s">
        <v>289</v>
      </c>
      <c r="E820" s="784">
        <v>1</v>
      </c>
      <c r="G820" s="783" t="s">
        <v>977</v>
      </c>
      <c r="H820" s="784">
        <v>12</v>
      </c>
      <c r="I820" s="784">
        <v>400</v>
      </c>
      <c r="K820" s="783" t="s">
        <v>300</v>
      </c>
      <c r="L820" s="783" t="s">
        <v>968</v>
      </c>
      <c r="M820" s="783" t="s">
        <v>1096</v>
      </c>
      <c r="N820" s="784">
        <v>1</v>
      </c>
      <c r="U820" s="783" t="s">
        <v>977</v>
      </c>
      <c r="V820" s="784">
        <v>11</v>
      </c>
      <c r="W820" s="784">
        <v>750</v>
      </c>
    </row>
    <row r="821" spans="1:23" ht="15">
      <c r="A821" s="783" t="s">
        <v>966</v>
      </c>
      <c r="B821" s="783" t="s">
        <v>290</v>
      </c>
      <c r="C821" s="783" t="s">
        <v>263</v>
      </c>
      <c r="D821" s="783" t="s">
        <v>288</v>
      </c>
      <c r="E821" s="784">
        <v>1</v>
      </c>
      <c r="G821" s="783" t="s">
        <v>978</v>
      </c>
      <c r="H821" s="784">
        <v>0</v>
      </c>
      <c r="I821" s="784">
        <v>78</v>
      </c>
      <c r="K821" s="783" t="s">
        <v>300</v>
      </c>
      <c r="L821" s="783" t="s">
        <v>968</v>
      </c>
      <c r="M821" s="783" t="s">
        <v>299</v>
      </c>
      <c r="N821" s="784">
        <v>3494</v>
      </c>
      <c r="U821" s="783" t="s">
        <v>977</v>
      </c>
      <c r="V821" s="784">
        <v>12</v>
      </c>
      <c r="W821" s="784">
        <v>890</v>
      </c>
    </row>
    <row r="822" spans="1:23" ht="15">
      <c r="A822" s="783" t="s">
        <v>966</v>
      </c>
      <c r="B822" s="783" t="s">
        <v>290</v>
      </c>
      <c r="C822" s="783" t="s">
        <v>263</v>
      </c>
      <c r="D822" s="783" t="s">
        <v>289</v>
      </c>
      <c r="E822" s="784">
        <v>3</v>
      </c>
      <c r="G822" s="783" t="s">
        <v>978</v>
      </c>
      <c r="H822" s="784">
        <v>1</v>
      </c>
      <c r="I822" s="784">
        <v>361</v>
      </c>
      <c r="K822" s="783" t="s">
        <v>300</v>
      </c>
      <c r="L822" s="783" t="s">
        <v>968</v>
      </c>
      <c r="M822" s="783" t="s">
        <v>301</v>
      </c>
      <c r="N822" s="784">
        <v>16</v>
      </c>
      <c r="U822" s="783" t="s">
        <v>978</v>
      </c>
      <c r="V822" s="785"/>
      <c r="W822" s="784">
        <v>551</v>
      </c>
    </row>
    <row r="823" spans="1:23" ht="15">
      <c r="A823" s="783" t="s">
        <v>966</v>
      </c>
      <c r="B823" s="783" t="s">
        <v>291</v>
      </c>
      <c r="C823" s="783" t="s">
        <v>262</v>
      </c>
      <c r="D823" s="783" t="s">
        <v>288</v>
      </c>
      <c r="E823" s="784">
        <v>42</v>
      </c>
      <c r="G823" s="783" t="s">
        <v>978</v>
      </c>
      <c r="H823" s="784">
        <v>2</v>
      </c>
      <c r="I823" s="784">
        <v>1107</v>
      </c>
      <c r="K823" s="783" t="s">
        <v>300</v>
      </c>
      <c r="L823" s="783" t="s">
        <v>968</v>
      </c>
      <c r="M823" s="783" t="s">
        <v>269</v>
      </c>
      <c r="N823" s="784">
        <v>1</v>
      </c>
      <c r="U823" s="783" t="s">
        <v>978</v>
      </c>
      <c r="V823" s="784">
        <v>0</v>
      </c>
      <c r="W823" s="784">
        <v>56</v>
      </c>
    </row>
    <row r="824" spans="1:23" ht="15">
      <c r="A824" s="783" t="s">
        <v>966</v>
      </c>
      <c r="B824" s="783" t="s">
        <v>291</v>
      </c>
      <c r="C824" s="783" t="s">
        <v>262</v>
      </c>
      <c r="D824" s="783" t="s">
        <v>289</v>
      </c>
      <c r="E824" s="784">
        <v>63</v>
      </c>
      <c r="G824" s="783" t="s">
        <v>978</v>
      </c>
      <c r="H824" s="784">
        <v>3</v>
      </c>
      <c r="I824" s="784">
        <v>666</v>
      </c>
      <c r="K824" s="783" t="s">
        <v>300</v>
      </c>
      <c r="L824" s="783" t="s">
        <v>968</v>
      </c>
      <c r="M824" s="783" t="s">
        <v>270</v>
      </c>
      <c r="N824" s="784">
        <v>55</v>
      </c>
      <c r="U824" s="783" t="s">
        <v>978</v>
      </c>
      <c r="V824" s="784">
        <v>1</v>
      </c>
      <c r="W824" s="784">
        <v>177</v>
      </c>
    </row>
    <row r="825" spans="1:23" ht="15">
      <c r="A825" s="783" t="s">
        <v>966</v>
      </c>
      <c r="B825" s="783" t="s">
        <v>291</v>
      </c>
      <c r="C825" s="783" t="s">
        <v>263</v>
      </c>
      <c r="D825" s="783" t="s">
        <v>288</v>
      </c>
      <c r="E825" s="784">
        <v>33</v>
      </c>
      <c r="G825" s="783" t="s">
        <v>978</v>
      </c>
      <c r="H825" s="784">
        <v>4</v>
      </c>
      <c r="I825" s="784">
        <v>2841</v>
      </c>
      <c r="K825" s="783" t="s">
        <v>300</v>
      </c>
      <c r="L825" s="783" t="s">
        <v>974</v>
      </c>
      <c r="M825" s="783" t="s">
        <v>267</v>
      </c>
      <c r="N825" s="784">
        <v>10</v>
      </c>
      <c r="U825" s="783" t="s">
        <v>978</v>
      </c>
      <c r="V825" s="784">
        <v>2</v>
      </c>
      <c r="W825" s="784">
        <v>608</v>
      </c>
    </row>
    <row r="826" spans="1:23" ht="15">
      <c r="A826" s="783" t="s">
        <v>966</v>
      </c>
      <c r="B826" s="783" t="s">
        <v>291</v>
      </c>
      <c r="C826" s="783" t="s">
        <v>263</v>
      </c>
      <c r="D826" s="783" t="s">
        <v>289</v>
      </c>
      <c r="E826" s="784">
        <v>45</v>
      </c>
      <c r="G826" s="783" t="s">
        <v>978</v>
      </c>
      <c r="H826" s="784">
        <v>5</v>
      </c>
      <c r="I826" s="784">
        <v>578</v>
      </c>
      <c r="K826" s="783" t="s">
        <v>300</v>
      </c>
      <c r="L826" s="783" t="s">
        <v>974</v>
      </c>
      <c r="M826" s="783" t="s">
        <v>533</v>
      </c>
      <c r="N826" s="784">
        <v>1</v>
      </c>
      <c r="U826" s="783" t="s">
        <v>978</v>
      </c>
      <c r="V826" s="784">
        <v>3</v>
      </c>
      <c r="W826" s="784">
        <v>404</v>
      </c>
    </row>
    <row r="827" spans="1:23" ht="15">
      <c r="A827" s="783" t="s">
        <v>967</v>
      </c>
      <c r="B827" s="783" t="s">
        <v>267</v>
      </c>
      <c r="C827" s="783" t="s">
        <v>262</v>
      </c>
      <c r="D827" s="783" t="s">
        <v>288</v>
      </c>
      <c r="E827" s="784">
        <v>229</v>
      </c>
      <c r="G827" s="783" t="s">
        <v>978</v>
      </c>
      <c r="H827" s="784">
        <v>6</v>
      </c>
      <c r="I827" s="784">
        <v>676</v>
      </c>
      <c r="K827" s="783" t="s">
        <v>300</v>
      </c>
      <c r="L827" s="783" t="s">
        <v>974</v>
      </c>
      <c r="M827" s="783" t="s">
        <v>534</v>
      </c>
      <c r="N827" s="784">
        <v>1</v>
      </c>
      <c r="U827" s="783" t="s">
        <v>978</v>
      </c>
      <c r="V827" s="784">
        <v>4</v>
      </c>
      <c r="W827" s="784">
        <v>2738</v>
      </c>
    </row>
    <row r="828" spans="1:23" ht="15">
      <c r="A828" s="783" t="s">
        <v>967</v>
      </c>
      <c r="B828" s="783" t="s">
        <v>267</v>
      </c>
      <c r="C828" s="783" t="s">
        <v>262</v>
      </c>
      <c r="D828" s="783" t="s">
        <v>289</v>
      </c>
      <c r="E828" s="784">
        <v>219</v>
      </c>
      <c r="G828" s="783" t="s">
        <v>978</v>
      </c>
      <c r="H828" s="784">
        <v>7</v>
      </c>
      <c r="I828" s="784">
        <v>654</v>
      </c>
      <c r="K828" s="783" t="s">
        <v>300</v>
      </c>
      <c r="L828" s="783" t="s">
        <v>974</v>
      </c>
      <c r="M828" s="783" t="s">
        <v>531</v>
      </c>
      <c r="N828" s="784">
        <v>2</v>
      </c>
      <c r="U828" s="783" t="s">
        <v>978</v>
      </c>
      <c r="V828" s="784">
        <v>5</v>
      </c>
      <c r="W828" s="784">
        <v>519</v>
      </c>
    </row>
    <row r="829" spans="1:23" ht="15">
      <c r="A829" s="783" t="s">
        <v>967</v>
      </c>
      <c r="B829" s="783" t="s">
        <v>267</v>
      </c>
      <c r="C829" s="783" t="s">
        <v>263</v>
      </c>
      <c r="D829" s="783" t="s">
        <v>288</v>
      </c>
      <c r="E829" s="784">
        <v>253</v>
      </c>
      <c r="G829" s="783" t="s">
        <v>978</v>
      </c>
      <c r="H829" s="784">
        <v>8</v>
      </c>
      <c r="I829" s="784">
        <v>600</v>
      </c>
      <c r="K829" s="783" t="s">
        <v>300</v>
      </c>
      <c r="L829" s="783" t="s">
        <v>974</v>
      </c>
      <c r="M829" s="783" t="s">
        <v>527</v>
      </c>
      <c r="N829" s="784">
        <v>479</v>
      </c>
      <c r="U829" s="783" t="s">
        <v>978</v>
      </c>
      <c r="V829" s="784">
        <v>6</v>
      </c>
      <c r="W829" s="784">
        <v>648</v>
      </c>
    </row>
    <row r="830" spans="1:23" ht="15">
      <c r="A830" s="783" t="s">
        <v>967</v>
      </c>
      <c r="B830" s="783" t="s">
        <v>267</v>
      </c>
      <c r="C830" s="783" t="s">
        <v>263</v>
      </c>
      <c r="D830" s="783" t="s">
        <v>289</v>
      </c>
      <c r="E830" s="784">
        <v>265</v>
      </c>
      <c r="G830" s="783" t="s">
        <v>978</v>
      </c>
      <c r="H830" s="784">
        <v>9</v>
      </c>
      <c r="I830" s="784">
        <v>460</v>
      </c>
      <c r="K830" s="783" t="s">
        <v>300</v>
      </c>
      <c r="L830" s="783" t="s">
        <v>974</v>
      </c>
      <c r="M830" s="783" t="s">
        <v>532</v>
      </c>
      <c r="N830" s="784">
        <v>11</v>
      </c>
      <c r="U830" s="783" t="s">
        <v>978</v>
      </c>
      <c r="V830" s="784">
        <v>7</v>
      </c>
      <c r="W830" s="784">
        <v>609</v>
      </c>
    </row>
    <row r="831" spans="1:23" ht="15">
      <c r="A831" s="783" t="s">
        <v>967</v>
      </c>
      <c r="B831" s="783" t="s">
        <v>268</v>
      </c>
      <c r="C831" s="783" t="s">
        <v>262</v>
      </c>
      <c r="D831" s="783" t="s">
        <v>288</v>
      </c>
      <c r="E831" s="784">
        <v>68</v>
      </c>
      <c r="G831" s="783" t="s">
        <v>978</v>
      </c>
      <c r="H831" s="784">
        <v>10</v>
      </c>
      <c r="I831" s="784">
        <v>369</v>
      </c>
      <c r="K831" s="783" t="s">
        <v>300</v>
      </c>
      <c r="L831" s="783" t="s">
        <v>974</v>
      </c>
      <c r="M831" s="783" t="s">
        <v>528</v>
      </c>
      <c r="N831" s="784">
        <v>297</v>
      </c>
      <c r="U831" s="783" t="s">
        <v>978</v>
      </c>
      <c r="V831" s="784">
        <v>9</v>
      </c>
      <c r="W831" s="784">
        <v>522</v>
      </c>
    </row>
    <row r="832" spans="1:23" ht="15">
      <c r="A832" s="783" t="s">
        <v>967</v>
      </c>
      <c r="B832" s="783" t="s">
        <v>268</v>
      </c>
      <c r="C832" s="783" t="s">
        <v>262</v>
      </c>
      <c r="D832" s="783" t="s">
        <v>289</v>
      </c>
      <c r="E832" s="784">
        <v>39</v>
      </c>
      <c r="G832" s="783" t="s">
        <v>978</v>
      </c>
      <c r="H832" s="784">
        <v>11</v>
      </c>
      <c r="I832" s="784">
        <v>294</v>
      </c>
      <c r="K832" s="783" t="s">
        <v>300</v>
      </c>
      <c r="L832" s="783" t="s">
        <v>974</v>
      </c>
      <c r="M832" s="783" t="s">
        <v>529</v>
      </c>
      <c r="N832" s="784">
        <v>2</v>
      </c>
      <c r="U832" s="783" t="s">
        <v>978</v>
      </c>
      <c r="V832" s="784">
        <v>10</v>
      </c>
      <c r="W832" s="784">
        <v>429</v>
      </c>
    </row>
    <row r="833" spans="1:23" ht="15">
      <c r="A833" s="783" t="s">
        <v>967</v>
      </c>
      <c r="B833" s="783" t="s">
        <v>268</v>
      </c>
      <c r="C833" s="783" t="s">
        <v>263</v>
      </c>
      <c r="D833" s="783" t="s">
        <v>288</v>
      </c>
      <c r="E833" s="784">
        <v>95</v>
      </c>
      <c r="G833" s="783" t="s">
        <v>978</v>
      </c>
      <c r="H833" s="784">
        <v>12</v>
      </c>
      <c r="I833" s="784">
        <v>379</v>
      </c>
      <c r="K833" s="783" t="s">
        <v>300</v>
      </c>
      <c r="L833" s="783" t="s">
        <v>974</v>
      </c>
      <c r="M833" s="783" t="s">
        <v>268</v>
      </c>
      <c r="N833" s="784">
        <v>6</v>
      </c>
      <c r="U833" s="783" t="s">
        <v>978</v>
      </c>
      <c r="V833" s="784">
        <v>11</v>
      </c>
      <c r="W833" s="784">
        <v>324</v>
      </c>
    </row>
    <row r="834" spans="1:23" ht="15">
      <c r="A834" s="783" t="s">
        <v>967</v>
      </c>
      <c r="B834" s="783" t="s">
        <v>268</v>
      </c>
      <c r="C834" s="783" t="s">
        <v>263</v>
      </c>
      <c r="D834" s="783" t="s">
        <v>289</v>
      </c>
      <c r="E834" s="784">
        <v>66</v>
      </c>
      <c r="G834" s="783" t="s">
        <v>979</v>
      </c>
      <c r="H834" s="784">
        <v>0</v>
      </c>
      <c r="I834" s="784">
        <v>59</v>
      </c>
      <c r="K834" s="783" t="s">
        <v>300</v>
      </c>
      <c r="L834" s="783" t="s">
        <v>974</v>
      </c>
      <c r="M834" s="783" t="s">
        <v>1096</v>
      </c>
      <c r="N834" s="784">
        <v>113</v>
      </c>
      <c r="U834" s="783" t="s">
        <v>978</v>
      </c>
      <c r="V834" s="784">
        <v>12</v>
      </c>
      <c r="W834" s="784">
        <v>479</v>
      </c>
    </row>
    <row r="835" spans="1:23" ht="15">
      <c r="A835" s="783" t="s">
        <v>967</v>
      </c>
      <c r="B835" s="783" t="s">
        <v>290</v>
      </c>
      <c r="C835" s="783" t="s">
        <v>262</v>
      </c>
      <c r="D835" s="783" t="s">
        <v>288</v>
      </c>
      <c r="E835" s="784">
        <v>5</v>
      </c>
      <c r="G835" s="783" t="s">
        <v>979</v>
      </c>
      <c r="H835" s="784">
        <v>1</v>
      </c>
      <c r="I835" s="784">
        <v>218</v>
      </c>
      <c r="K835" s="783" t="s">
        <v>300</v>
      </c>
      <c r="L835" s="783" t="s">
        <v>974</v>
      </c>
      <c r="M835" s="783" t="s">
        <v>290</v>
      </c>
      <c r="N835" s="784">
        <v>46</v>
      </c>
      <c r="U835" s="783" t="s">
        <v>979</v>
      </c>
      <c r="V835" s="785"/>
      <c r="W835" s="784">
        <v>93</v>
      </c>
    </row>
    <row r="836" spans="1:23" ht="15">
      <c r="A836" s="783" t="s">
        <v>967</v>
      </c>
      <c r="B836" s="783" t="s">
        <v>290</v>
      </c>
      <c r="C836" s="783" t="s">
        <v>262</v>
      </c>
      <c r="D836" s="783" t="s">
        <v>289</v>
      </c>
      <c r="E836" s="784">
        <v>5</v>
      </c>
      <c r="G836" s="783" t="s">
        <v>979</v>
      </c>
      <c r="H836" s="784">
        <v>2</v>
      </c>
      <c r="I836" s="784">
        <v>658</v>
      </c>
      <c r="K836" s="783" t="s">
        <v>300</v>
      </c>
      <c r="L836" s="783" t="s">
        <v>974</v>
      </c>
      <c r="M836" s="783" t="s">
        <v>302</v>
      </c>
      <c r="N836" s="784">
        <v>2</v>
      </c>
      <c r="U836" s="783" t="s">
        <v>979</v>
      </c>
      <c r="V836" s="784">
        <v>0</v>
      </c>
      <c r="W836" s="784">
        <v>26</v>
      </c>
    </row>
    <row r="837" spans="1:23" ht="15">
      <c r="A837" s="783" t="s">
        <v>967</v>
      </c>
      <c r="B837" s="783" t="s">
        <v>290</v>
      </c>
      <c r="C837" s="783" t="s">
        <v>263</v>
      </c>
      <c r="D837" s="783" t="s">
        <v>288</v>
      </c>
      <c r="E837" s="784">
        <v>3</v>
      </c>
      <c r="G837" s="783" t="s">
        <v>979</v>
      </c>
      <c r="H837" s="784">
        <v>3</v>
      </c>
      <c r="I837" s="784">
        <v>376</v>
      </c>
      <c r="K837" s="783" t="s">
        <v>300</v>
      </c>
      <c r="L837" s="783" t="s">
        <v>974</v>
      </c>
      <c r="M837" s="783" t="s">
        <v>299</v>
      </c>
      <c r="N837" s="784">
        <v>16533</v>
      </c>
      <c r="U837" s="783" t="s">
        <v>979</v>
      </c>
      <c r="V837" s="784">
        <v>1</v>
      </c>
      <c r="W837" s="784">
        <v>141</v>
      </c>
    </row>
    <row r="838" spans="1:23" ht="15">
      <c r="A838" s="783" t="s">
        <v>967</v>
      </c>
      <c r="B838" s="783" t="s">
        <v>290</v>
      </c>
      <c r="C838" s="783" t="s">
        <v>263</v>
      </c>
      <c r="D838" s="783" t="s">
        <v>289</v>
      </c>
      <c r="E838" s="784">
        <v>4</v>
      </c>
      <c r="G838" s="783" t="s">
        <v>979</v>
      </c>
      <c r="H838" s="784">
        <v>4</v>
      </c>
      <c r="I838" s="784">
        <v>1524</v>
      </c>
      <c r="K838" s="783" t="s">
        <v>300</v>
      </c>
      <c r="L838" s="783" t="s">
        <v>974</v>
      </c>
      <c r="M838" s="783" t="s">
        <v>300</v>
      </c>
      <c r="N838" s="784">
        <v>3</v>
      </c>
      <c r="U838" s="783" t="s">
        <v>979</v>
      </c>
      <c r="V838" s="784">
        <v>2</v>
      </c>
      <c r="W838" s="784">
        <v>466</v>
      </c>
    </row>
    <row r="839" spans="1:23" ht="15">
      <c r="A839" s="783" t="s">
        <v>967</v>
      </c>
      <c r="B839" s="783" t="s">
        <v>291</v>
      </c>
      <c r="C839" s="783" t="s">
        <v>262</v>
      </c>
      <c r="D839" s="783" t="s">
        <v>288</v>
      </c>
      <c r="E839" s="784">
        <v>1565</v>
      </c>
      <c r="G839" s="783" t="s">
        <v>979</v>
      </c>
      <c r="H839" s="784">
        <v>5</v>
      </c>
      <c r="I839" s="784">
        <v>242</v>
      </c>
      <c r="K839" s="783" t="s">
        <v>300</v>
      </c>
      <c r="L839" s="783" t="s">
        <v>974</v>
      </c>
      <c r="M839" s="783" t="s">
        <v>301</v>
      </c>
      <c r="N839" s="784">
        <v>225</v>
      </c>
      <c r="U839" s="783" t="s">
        <v>979</v>
      </c>
      <c r="V839" s="784">
        <v>3</v>
      </c>
      <c r="W839" s="784">
        <v>235</v>
      </c>
    </row>
    <row r="840" spans="1:23" ht="15">
      <c r="A840" s="783" t="s">
        <v>967</v>
      </c>
      <c r="B840" s="783" t="s">
        <v>291</v>
      </c>
      <c r="C840" s="783" t="s">
        <v>262</v>
      </c>
      <c r="D840" s="783" t="s">
        <v>289</v>
      </c>
      <c r="E840" s="784">
        <v>1217</v>
      </c>
      <c r="G840" s="783" t="s">
        <v>979</v>
      </c>
      <c r="H840" s="784">
        <v>6</v>
      </c>
      <c r="I840" s="784">
        <v>254</v>
      </c>
      <c r="K840" s="783" t="s">
        <v>300</v>
      </c>
      <c r="L840" s="783" t="s">
        <v>974</v>
      </c>
      <c r="M840" s="783" t="s">
        <v>269</v>
      </c>
      <c r="N840" s="784">
        <v>3</v>
      </c>
      <c r="U840" s="783" t="s">
        <v>979</v>
      </c>
      <c r="V840" s="784">
        <v>4</v>
      </c>
      <c r="W840" s="784">
        <v>1667</v>
      </c>
    </row>
    <row r="841" spans="1:23" ht="15">
      <c r="A841" s="783" t="s">
        <v>967</v>
      </c>
      <c r="B841" s="783" t="s">
        <v>291</v>
      </c>
      <c r="C841" s="783" t="s">
        <v>263</v>
      </c>
      <c r="D841" s="783" t="s">
        <v>288</v>
      </c>
      <c r="E841" s="784">
        <v>1663</v>
      </c>
      <c r="G841" s="783" t="s">
        <v>979</v>
      </c>
      <c r="H841" s="784">
        <v>7</v>
      </c>
      <c r="I841" s="784">
        <v>194</v>
      </c>
      <c r="K841" s="783" t="s">
        <v>300</v>
      </c>
      <c r="L841" s="783" t="s">
        <v>974</v>
      </c>
      <c r="M841" s="783" t="s">
        <v>270</v>
      </c>
      <c r="N841" s="784">
        <v>1593</v>
      </c>
      <c r="U841" s="783" t="s">
        <v>979</v>
      </c>
      <c r="V841" s="784">
        <v>5</v>
      </c>
      <c r="W841" s="784">
        <v>229</v>
      </c>
    </row>
    <row r="842" spans="1:23" ht="15">
      <c r="A842" s="783" t="s">
        <v>967</v>
      </c>
      <c r="B842" s="783" t="s">
        <v>291</v>
      </c>
      <c r="C842" s="783" t="s">
        <v>263</v>
      </c>
      <c r="D842" s="783" t="s">
        <v>289</v>
      </c>
      <c r="E842" s="784">
        <v>925</v>
      </c>
      <c r="G842" s="783" t="s">
        <v>979</v>
      </c>
      <c r="H842" s="784">
        <v>8</v>
      </c>
      <c r="I842" s="784">
        <v>207</v>
      </c>
      <c r="K842" s="783" t="s">
        <v>300</v>
      </c>
      <c r="L842" s="783" t="s">
        <v>1003</v>
      </c>
      <c r="M842" s="783" t="s">
        <v>267</v>
      </c>
      <c r="N842" s="784">
        <v>1</v>
      </c>
      <c r="U842" s="783" t="s">
        <v>979</v>
      </c>
      <c r="V842" s="784">
        <v>6</v>
      </c>
      <c r="W842" s="784">
        <v>200</v>
      </c>
    </row>
    <row r="843" spans="1:23" ht="15">
      <c r="A843" s="783" t="s">
        <v>968</v>
      </c>
      <c r="B843" s="783" t="s">
        <v>267</v>
      </c>
      <c r="C843" s="783" t="s">
        <v>262</v>
      </c>
      <c r="D843" s="783" t="s">
        <v>288</v>
      </c>
      <c r="E843" s="784">
        <v>938</v>
      </c>
      <c r="G843" s="783" t="s">
        <v>979</v>
      </c>
      <c r="H843" s="784">
        <v>9</v>
      </c>
      <c r="I843" s="784">
        <v>156</v>
      </c>
      <c r="K843" s="783" t="s">
        <v>300</v>
      </c>
      <c r="L843" s="783" t="s">
        <v>1003</v>
      </c>
      <c r="M843" s="783" t="s">
        <v>530</v>
      </c>
      <c r="N843" s="784">
        <v>4</v>
      </c>
      <c r="U843" s="783" t="s">
        <v>979</v>
      </c>
      <c r="V843" s="784">
        <v>7</v>
      </c>
      <c r="W843" s="784">
        <v>156</v>
      </c>
    </row>
    <row r="844" spans="1:23" ht="15">
      <c r="A844" s="783" t="s">
        <v>968</v>
      </c>
      <c r="B844" s="783" t="s">
        <v>267</v>
      </c>
      <c r="C844" s="783" t="s">
        <v>262</v>
      </c>
      <c r="D844" s="783" t="s">
        <v>289</v>
      </c>
      <c r="E844" s="784">
        <v>434</v>
      </c>
      <c r="G844" s="783" t="s">
        <v>979</v>
      </c>
      <c r="H844" s="784">
        <v>10</v>
      </c>
      <c r="I844" s="784">
        <v>108</v>
      </c>
      <c r="K844" s="783" t="s">
        <v>300</v>
      </c>
      <c r="L844" s="783" t="s">
        <v>1003</v>
      </c>
      <c r="M844" s="783" t="s">
        <v>531</v>
      </c>
      <c r="N844" s="784">
        <v>2</v>
      </c>
      <c r="U844" s="783" t="s">
        <v>979</v>
      </c>
      <c r="V844" s="784">
        <v>9</v>
      </c>
      <c r="W844" s="784">
        <v>52</v>
      </c>
    </row>
    <row r="845" spans="1:23" ht="15">
      <c r="A845" s="783" t="s">
        <v>968</v>
      </c>
      <c r="B845" s="783" t="s">
        <v>267</v>
      </c>
      <c r="C845" s="783" t="s">
        <v>263</v>
      </c>
      <c r="D845" s="783" t="s">
        <v>288</v>
      </c>
      <c r="E845" s="784">
        <v>960</v>
      </c>
      <c r="G845" s="783" t="s">
        <v>979</v>
      </c>
      <c r="H845" s="784">
        <v>11</v>
      </c>
      <c r="I845" s="784">
        <v>93</v>
      </c>
      <c r="K845" s="783" t="s">
        <v>300</v>
      </c>
      <c r="L845" s="783" t="s">
        <v>1003</v>
      </c>
      <c r="M845" s="783" t="s">
        <v>527</v>
      </c>
      <c r="N845" s="784">
        <v>335</v>
      </c>
      <c r="U845" s="783" t="s">
        <v>979</v>
      </c>
      <c r="V845" s="784">
        <v>10</v>
      </c>
      <c r="W845" s="784">
        <v>33</v>
      </c>
    </row>
    <row r="846" spans="1:23" ht="15">
      <c r="A846" s="783" t="s">
        <v>968</v>
      </c>
      <c r="B846" s="783" t="s">
        <v>267</v>
      </c>
      <c r="C846" s="783" t="s">
        <v>263</v>
      </c>
      <c r="D846" s="783" t="s">
        <v>289</v>
      </c>
      <c r="E846" s="784">
        <v>390</v>
      </c>
      <c r="G846" s="783" t="s">
        <v>979</v>
      </c>
      <c r="H846" s="784">
        <v>12</v>
      </c>
      <c r="I846" s="784">
        <v>100</v>
      </c>
      <c r="K846" s="783" t="s">
        <v>300</v>
      </c>
      <c r="L846" s="783" t="s">
        <v>1003</v>
      </c>
      <c r="M846" s="783" t="s">
        <v>529</v>
      </c>
      <c r="N846" s="784">
        <v>3</v>
      </c>
      <c r="U846" s="783" t="s">
        <v>979</v>
      </c>
      <c r="V846" s="784">
        <v>11</v>
      </c>
      <c r="W846" s="784">
        <v>18</v>
      </c>
    </row>
    <row r="847" spans="1:23" ht="15">
      <c r="A847" s="783" t="s">
        <v>968</v>
      </c>
      <c r="B847" s="783" t="s">
        <v>268</v>
      </c>
      <c r="C847" s="783" t="s">
        <v>262</v>
      </c>
      <c r="D847" s="783" t="s">
        <v>288</v>
      </c>
      <c r="E847" s="784">
        <v>449</v>
      </c>
      <c r="G847" s="783" t="s">
        <v>980</v>
      </c>
      <c r="H847" s="784">
        <v>0</v>
      </c>
      <c r="I847" s="784">
        <v>96</v>
      </c>
      <c r="K847" s="783" t="s">
        <v>300</v>
      </c>
      <c r="L847" s="783" t="s">
        <v>1003</v>
      </c>
      <c r="M847" s="783" t="s">
        <v>268</v>
      </c>
      <c r="N847" s="784">
        <v>2</v>
      </c>
      <c r="U847" s="783" t="s">
        <v>979</v>
      </c>
      <c r="V847" s="784">
        <v>12</v>
      </c>
      <c r="W847" s="784">
        <v>16</v>
      </c>
    </row>
    <row r="848" spans="1:23" ht="15">
      <c r="A848" s="783" t="s">
        <v>968</v>
      </c>
      <c r="B848" s="783" t="s">
        <v>268</v>
      </c>
      <c r="C848" s="783" t="s">
        <v>262</v>
      </c>
      <c r="D848" s="783" t="s">
        <v>289</v>
      </c>
      <c r="E848" s="784">
        <v>166</v>
      </c>
      <c r="G848" s="783" t="s">
        <v>980</v>
      </c>
      <c r="H848" s="784">
        <v>1</v>
      </c>
      <c r="I848" s="784">
        <v>412</v>
      </c>
      <c r="K848" s="783" t="s">
        <v>300</v>
      </c>
      <c r="L848" s="783" t="s">
        <v>1003</v>
      </c>
      <c r="M848" s="783" t="s">
        <v>538</v>
      </c>
      <c r="N848" s="784">
        <v>2</v>
      </c>
      <c r="U848" s="783" t="s">
        <v>980</v>
      </c>
      <c r="V848" s="785"/>
      <c r="W848" s="784">
        <v>401</v>
      </c>
    </row>
    <row r="849" spans="1:23" ht="15">
      <c r="A849" s="783" t="s">
        <v>968</v>
      </c>
      <c r="B849" s="783" t="s">
        <v>268</v>
      </c>
      <c r="C849" s="783" t="s">
        <v>263</v>
      </c>
      <c r="D849" s="783" t="s">
        <v>288</v>
      </c>
      <c r="E849" s="784">
        <v>437</v>
      </c>
      <c r="G849" s="783" t="s">
        <v>980</v>
      </c>
      <c r="H849" s="784">
        <v>2</v>
      </c>
      <c r="I849" s="784">
        <v>1507</v>
      </c>
      <c r="K849" s="783" t="s">
        <v>300</v>
      </c>
      <c r="L849" s="783" t="s">
        <v>1003</v>
      </c>
      <c r="M849" s="783" t="s">
        <v>1096</v>
      </c>
      <c r="N849" s="784">
        <v>3</v>
      </c>
      <c r="U849" s="783" t="s">
        <v>980</v>
      </c>
      <c r="V849" s="784">
        <v>0</v>
      </c>
      <c r="W849" s="784">
        <v>109</v>
      </c>
    </row>
    <row r="850" spans="1:23" ht="15">
      <c r="A850" s="783" t="s">
        <v>968</v>
      </c>
      <c r="B850" s="783" t="s">
        <v>268</v>
      </c>
      <c r="C850" s="783" t="s">
        <v>263</v>
      </c>
      <c r="D850" s="783" t="s">
        <v>289</v>
      </c>
      <c r="E850" s="784">
        <v>142</v>
      </c>
      <c r="G850" s="783" t="s">
        <v>980</v>
      </c>
      <c r="H850" s="784">
        <v>3</v>
      </c>
      <c r="I850" s="784">
        <v>731</v>
      </c>
      <c r="K850" s="783" t="s">
        <v>300</v>
      </c>
      <c r="L850" s="783" t="s">
        <v>1003</v>
      </c>
      <c r="M850" s="783" t="s">
        <v>302</v>
      </c>
      <c r="N850" s="784">
        <v>2</v>
      </c>
      <c r="U850" s="783" t="s">
        <v>980</v>
      </c>
      <c r="V850" s="784">
        <v>1</v>
      </c>
      <c r="W850" s="784">
        <v>496</v>
      </c>
    </row>
    <row r="851" spans="1:23" ht="15">
      <c r="A851" s="783" t="s">
        <v>968</v>
      </c>
      <c r="B851" s="783" t="s">
        <v>291</v>
      </c>
      <c r="C851" s="783" t="s">
        <v>262</v>
      </c>
      <c r="D851" s="783" t="s">
        <v>288</v>
      </c>
      <c r="E851" s="784">
        <v>40</v>
      </c>
      <c r="G851" s="783" t="s">
        <v>980</v>
      </c>
      <c r="H851" s="784">
        <v>4</v>
      </c>
      <c r="I851" s="784">
        <v>3100</v>
      </c>
      <c r="K851" s="783" t="s">
        <v>300</v>
      </c>
      <c r="L851" s="783" t="s">
        <v>1003</v>
      </c>
      <c r="M851" s="783" t="s">
        <v>299</v>
      </c>
      <c r="N851" s="784">
        <v>3916</v>
      </c>
      <c r="U851" s="783" t="s">
        <v>980</v>
      </c>
      <c r="V851" s="784">
        <v>2</v>
      </c>
      <c r="W851" s="784">
        <v>1498</v>
      </c>
    </row>
    <row r="852" spans="1:23" ht="15">
      <c r="A852" s="783" t="s">
        <v>968</v>
      </c>
      <c r="B852" s="783" t="s">
        <v>291</v>
      </c>
      <c r="C852" s="783" t="s">
        <v>262</v>
      </c>
      <c r="D852" s="783" t="s">
        <v>289</v>
      </c>
      <c r="E852" s="784">
        <v>23</v>
      </c>
      <c r="G852" s="783" t="s">
        <v>980</v>
      </c>
      <c r="H852" s="784">
        <v>5</v>
      </c>
      <c r="I852" s="784">
        <v>563</v>
      </c>
      <c r="K852" s="783" t="s">
        <v>300</v>
      </c>
      <c r="L852" s="783" t="s">
        <v>1003</v>
      </c>
      <c r="M852" s="783" t="s">
        <v>301</v>
      </c>
      <c r="N852" s="784">
        <v>15</v>
      </c>
      <c r="U852" s="783" t="s">
        <v>980</v>
      </c>
      <c r="V852" s="784">
        <v>3</v>
      </c>
      <c r="W852" s="784">
        <v>716</v>
      </c>
    </row>
    <row r="853" spans="1:23" ht="15">
      <c r="A853" s="783" t="s">
        <v>968</v>
      </c>
      <c r="B853" s="783" t="s">
        <v>291</v>
      </c>
      <c r="C853" s="783" t="s">
        <v>263</v>
      </c>
      <c r="D853" s="783" t="s">
        <v>288</v>
      </c>
      <c r="E853" s="784">
        <v>30</v>
      </c>
      <c r="G853" s="783" t="s">
        <v>980</v>
      </c>
      <c r="H853" s="784">
        <v>6</v>
      </c>
      <c r="I853" s="784">
        <v>587</v>
      </c>
      <c r="K853" s="783" t="s">
        <v>300</v>
      </c>
      <c r="L853" s="783" t="s">
        <v>1003</v>
      </c>
      <c r="M853" s="783" t="s">
        <v>269</v>
      </c>
      <c r="N853" s="784">
        <v>4</v>
      </c>
      <c r="U853" s="783" t="s">
        <v>980</v>
      </c>
      <c r="V853" s="784">
        <v>4</v>
      </c>
      <c r="W853" s="784">
        <v>4163</v>
      </c>
    </row>
    <row r="854" spans="1:23" ht="15">
      <c r="A854" s="783" t="s">
        <v>968</v>
      </c>
      <c r="B854" s="783" t="s">
        <v>291</v>
      </c>
      <c r="C854" s="783" t="s">
        <v>263</v>
      </c>
      <c r="D854" s="783" t="s">
        <v>289</v>
      </c>
      <c r="E854" s="784">
        <v>20</v>
      </c>
      <c r="G854" s="783" t="s">
        <v>980</v>
      </c>
      <c r="H854" s="784">
        <v>7</v>
      </c>
      <c r="I854" s="784">
        <v>525</v>
      </c>
      <c r="K854" s="783" t="s">
        <v>300</v>
      </c>
      <c r="L854" s="783" t="s">
        <v>1003</v>
      </c>
      <c r="M854" s="783" t="s">
        <v>270</v>
      </c>
      <c r="N854" s="784">
        <v>139</v>
      </c>
      <c r="U854" s="783" t="s">
        <v>980</v>
      </c>
      <c r="V854" s="784">
        <v>5</v>
      </c>
      <c r="W854" s="784">
        <v>635</v>
      </c>
    </row>
    <row r="855" spans="1:23" ht="15">
      <c r="A855" s="783" t="s">
        <v>969</v>
      </c>
      <c r="B855" s="783" t="s">
        <v>267</v>
      </c>
      <c r="C855" s="783" t="s">
        <v>262</v>
      </c>
      <c r="D855" s="783" t="s">
        <v>288</v>
      </c>
      <c r="E855" s="784">
        <v>2</v>
      </c>
      <c r="G855" s="783" t="s">
        <v>980</v>
      </c>
      <c r="H855" s="784">
        <v>8</v>
      </c>
      <c r="I855" s="784">
        <v>452</v>
      </c>
      <c r="K855" s="783" t="s">
        <v>300</v>
      </c>
      <c r="L855" s="783" t="s">
        <v>1007</v>
      </c>
      <c r="M855" s="783" t="s">
        <v>527</v>
      </c>
      <c r="N855" s="784">
        <v>14</v>
      </c>
      <c r="U855" s="783" t="s">
        <v>980</v>
      </c>
      <c r="V855" s="784">
        <v>6</v>
      </c>
      <c r="W855" s="784">
        <v>625</v>
      </c>
    </row>
    <row r="856" spans="1:23" ht="15">
      <c r="A856" s="783" t="s">
        <v>969</v>
      </c>
      <c r="B856" s="783" t="s">
        <v>267</v>
      </c>
      <c r="C856" s="783" t="s">
        <v>262</v>
      </c>
      <c r="D856" s="783" t="s">
        <v>289</v>
      </c>
      <c r="E856" s="784">
        <v>5</v>
      </c>
      <c r="G856" s="783" t="s">
        <v>980</v>
      </c>
      <c r="H856" s="784">
        <v>9</v>
      </c>
      <c r="I856" s="784">
        <v>339</v>
      </c>
      <c r="K856" s="783" t="s">
        <v>300</v>
      </c>
      <c r="L856" s="783" t="s">
        <v>1007</v>
      </c>
      <c r="M856" s="783" t="s">
        <v>532</v>
      </c>
      <c r="N856" s="784">
        <v>1</v>
      </c>
      <c r="U856" s="783" t="s">
        <v>980</v>
      </c>
      <c r="V856" s="784">
        <v>7</v>
      </c>
      <c r="W856" s="784">
        <v>494</v>
      </c>
    </row>
    <row r="857" spans="1:23" ht="15">
      <c r="A857" s="783" t="s">
        <v>969</v>
      </c>
      <c r="B857" s="783" t="s">
        <v>267</v>
      </c>
      <c r="C857" s="783" t="s">
        <v>263</v>
      </c>
      <c r="D857" s="783" t="s">
        <v>288</v>
      </c>
      <c r="E857" s="784">
        <v>3</v>
      </c>
      <c r="G857" s="783" t="s">
        <v>980</v>
      </c>
      <c r="H857" s="784">
        <v>10</v>
      </c>
      <c r="I857" s="784">
        <v>251</v>
      </c>
      <c r="K857" s="783" t="s">
        <v>300</v>
      </c>
      <c r="L857" s="783" t="s">
        <v>1007</v>
      </c>
      <c r="M857" s="783" t="s">
        <v>299</v>
      </c>
      <c r="N857" s="784">
        <v>1812</v>
      </c>
      <c r="U857" s="783" t="s">
        <v>980</v>
      </c>
      <c r="V857" s="784">
        <v>9</v>
      </c>
      <c r="W857" s="784">
        <v>265</v>
      </c>
    </row>
    <row r="858" spans="1:23" ht="15">
      <c r="A858" s="783" t="s">
        <v>969</v>
      </c>
      <c r="B858" s="783" t="s">
        <v>267</v>
      </c>
      <c r="C858" s="783" t="s">
        <v>263</v>
      </c>
      <c r="D858" s="783" t="s">
        <v>289</v>
      </c>
      <c r="E858" s="784">
        <v>2</v>
      </c>
      <c r="G858" s="783" t="s">
        <v>980</v>
      </c>
      <c r="H858" s="784">
        <v>11</v>
      </c>
      <c r="I858" s="784">
        <v>167</v>
      </c>
      <c r="K858" s="783" t="s">
        <v>300</v>
      </c>
      <c r="L858" s="783" t="s">
        <v>1007</v>
      </c>
      <c r="M858" s="783" t="s">
        <v>301</v>
      </c>
      <c r="N858" s="784">
        <v>4</v>
      </c>
      <c r="U858" s="783" t="s">
        <v>980</v>
      </c>
      <c r="V858" s="784">
        <v>10</v>
      </c>
      <c r="W858" s="784">
        <v>143</v>
      </c>
    </row>
    <row r="859" spans="1:23" ht="15">
      <c r="A859" s="783" t="s">
        <v>969</v>
      </c>
      <c r="B859" s="783" t="s">
        <v>267</v>
      </c>
      <c r="C859" s="783" t="s">
        <v>262</v>
      </c>
      <c r="D859" s="783" t="s">
        <v>288</v>
      </c>
      <c r="E859" s="784">
        <v>1767</v>
      </c>
      <c r="G859" s="783" t="s">
        <v>980</v>
      </c>
      <c r="H859" s="784">
        <v>12</v>
      </c>
      <c r="I859" s="784">
        <v>237</v>
      </c>
      <c r="K859" s="783" t="s">
        <v>300</v>
      </c>
      <c r="L859" s="783" t="s">
        <v>1007</v>
      </c>
      <c r="M859" s="783" t="s">
        <v>270</v>
      </c>
      <c r="N859" s="784">
        <v>169</v>
      </c>
      <c r="U859" s="783" t="s">
        <v>980</v>
      </c>
      <c r="V859" s="784">
        <v>11</v>
      </c>
      <c r="W859" s="784">
        <v>102</v>
      </c>
    </row>
    <row r="860" spans="1:23" ht="15">
      <c r="A860" s="783" t="s">
        <v>969</v>
      </c>
      <c r="B860" s="783" t="s">
        <v>267</v>
      </c>
      <c r="C860" s="783" t="s">
        <v>262</v>
      </c>
      <c r="D860" s="783" t="s">
        <v>289</v>
      </c>
      <c r="E860" s="784">
        <v>887</v>
      </c>
      <c r="G860" s="783" t="s">
        <v>981</v>
      </c>
      <c r="H860" s="784">
        <v>0</v>
      </c>
      <c r="I860" s="784">
        <v>81</v>
      </c>
      <c r="K860" s="783" t="s">
        <v>300</v>
      </c>
      <c r="L860" s="783" t="s">
        <v>1010</v>
      </c>
      <c r="M860" s="783" t="s">
        <v>267</v>
      </c>
      <c r="N860" s="784">
        <v>5</v>
      </c>
      <c r="U860" s="783" t="s">
        <v>980</v>
      </c>
      <c r="V860" s="784">
        <v>12</v>
      </c>
      <c r="W860" s="784">
        <v>129</v>
      </c>
    </row>
    <row r="861" spans="1:23" ht="15">
      <c r="A861" s="783" t="s">
        <v>969</v>
      </c>
      <c r="B861" s="783" t="s">
        <v>267</v>
      </c>
      <c r="C861" s="783" t="s">
        <v>263</v>
      </c>
      <c r="D861" s="783" t="s">
        <v>288</v>
      </c>
      <c r="E861" s="784">
        <v>1600</v>
      </c>
      <c r="G861" s="783" t="s">
        <v>981</v>
      </c>
      <c r="H861" s="784">
        <v>1</v>
      </c>
      <c r="I861" s="784">
        <v>378</v>
      </c>
      <c r="K861" s="783" t="s">
        <v>300</v>
      </c>
      <c r="L861" s="783" t="s">
        <v>1010</v>
      </c>
      <c r="M861" s="783" t="s">
        <v>533</v>
      </c>
      <c r="N861" s="784">
        <v>9</v>
      </c>
      <c r="U861" s="783" t="s">
        <v>981</v>
      </c>
      <c r="V861" s="785"/>
      <c r="W861" s="784">
        <v>55</v>
      </c>
    </row>
    <row r="862" spans="1:23" ht="15">
      <c r="A862" s="783" t="s">
        <v>969</v>
      </c>
      <c r="B862" s="783" t="s">
        <v>267</v>
      </c>
      <c r="C862" s="783" t="s">
        <v>263</v>
      </c>
      <c r="D862" s="783" t="s">
        <v>289</v>
      </c>
      <c r="E862" s="784">
        <v>929</v>
      </c>
      <c r="G862" s="783" t="s">
        <v>981</v>
      </c>
      <c r="H862" s="784">
        <v>2</v>
      </c>
      <c r="I862" s="784">
        <v>1258</v>
      </c>
      <c r="K862" s="783" t="s">
        <v>300</v>
      </c>
      <c r="L862" s="783" t="s">
        <v>1010</v>
      </c>
      <c r="M862" s="783" t="s">
        <v>534</v>
      </c>
      <c r="N862" s="784">
        <v>1</v>
      </c>
      <c r="U862" s="783" t="s">
        <v>981</v>
      </c>
      <c r="V862" s="784">
        <v>0</v>
      </c>
      <c r="W862" s="784">
        <v>12</v>
      </c>
    </row>
    <row r="863" spans="1:23" ht="15">
      <c r="A863" s="783" t="s">
        <v>969</v>
      </c>
      <c r="B863" s="783" t="s">
        <v>268</v>
      </c>
      <c r="C863" s="783" t="s">
        <v>262</v>
      </c>
      <c r="D863" s="783" t="s">
        <v>288</v>
      </c>
      <c r="E863" s="784">
        <v>1519</v>
      </c>
      <c r="G863" s="783" t="s">
        <v>981</v>
      </c>
      <c r="H863" s="784">
        <v>3</v>
      </c>
      <c r="I863" s="784">
        <v>611</v>
      </c>
      <c r="K863" s="783" t="s">
        <v>300</v>
      </c>
      <c r="L863" s="783" t="s">
        <v>1010</v>
      </c>
      <c r="M863" s="783" t="s">
        <v>527</v>
      </c>
      <c r="N863" s="784">
        <v>214</v>
      </c>
      <c r="U863" s="783" t="s">
        <v>981</v>
      </c>
      <c r="V863" s="784">
        <v>1</v>
      </c>
      <c r="W863" s="784">
        <v>37</v>
      </c>
    </row>
    <row r="864" spans="1:23" ht="15">
      <c r="A864" s="783" t="s">
        <v>969</v>
      </c>
      <c r="B864" s="783" t="s">
        <v>268</v>
      </c>
      <c r="C864" s="783" t="s">
        <v>262</v>
      </c>
      <c r="D864" s="783" t="s">
        <v>289</v>
      </c>
      <c r="E864" s="784">
        <v>656</v>
      </c>
      <c r="G864" s="783" t="s">
        <v>981</v>
      </c>
      <c r="H864" s="784">
        <v>4</v>
      </c>
      <c r="I864" s="784">
        <v>2468</v>
      </c>
      <c r="K864" s="783" t="s">
        <v>300</v>
      </c>
      <c r="L864" s="783" t="s">
        <v>1010</v>
      </c>
      <c r="M864" s="783" t="s">
        <v>532</v>
      </c>
      <c r="N864" s="784">
        <v>10</v>
      </c>
      <c r="U864" s="783" t="s">
        <v>981</v>
      </c>
      <c r="V864" s="784">
        <v>2</v>
      </c>
      <c r="W864" s="784">
        <v>161</v>
      </c>
    </row>
    <row r="865" spans="1:23" ht="15">
      <c r="A865" s="783" t="s">
        <v>969</v>
      </c>
      <c r="B865" s="783" t="s">
        <v>268</v>
      </c>
      <c r="C865" s="783" t="s">
        <v>263</v>
      </c>
      <c r="D865" s="783" t="s">
        <v>288</v>
      </c>
      <c r="E865" s="784">
        <v>1373</v>
      </c>
      <c r="G865" s="783" t="s">
        <v>981</v>
      </c>
      <c r="H865" s="784">
        <v>5</v>
      </c>
      <c r="I865" s="784">
        <v>467</v>
      </c>
      <c r="K865" s="783" t="s">
        <v>300</v>
      </c>
      <c r="L865" s="783" t="s">
        <v>1010</v>
      </c>
      <c r="M865" s="783" t="s">
        <v>528</v>
      </c>
      <c r="N865" s="784">
        <v>1</v>
      </c>
      <c r="U865" s="783" t="s">
        <v>981</v>
      </c>
      <c r="V865" s="784">
        <v>3</v>
      </c>
      <c r="W865" s="784">
        <v>88</v>
      </c>
    </row>
    <row r="866" spans="1:23" ht="15">
      <c r="A866" s="783" t="s">
        <v>969</v>
      </c>
      <c r="B866" s="783" t="s">
        <v>268</v>
      </c>
      <c r="C866" s="783" t="s">
        <v>263</v>
      </c>
      <c r="D866" s="783" t="s">
        <v>289</v>
      </c>
      <c r="E866" s="784">
        <v>574</v>
      </c>
      <c r="G866" s="783" t="s">
        <v>981</v>
      </c>
      <c r="H866" s="784">
        <v>6</v>
      </c>
      <c r="I866" s="784">
        <v>441</v>
      </c>
      <c r="K866" s="783" t="s">
        <v>300</v>
      </c>
      <c r="L866" s="783" t="s">
        <v>1010</v>
      </c>
      <c r="M866" s="783" t="s">
        <v>535</v>
      </c>
      <c r="N866" s="784">
        <v>5</v>
      </c>
      <c r="U866" s="783" t="s">
        <v>981</v>
      </c>
      <c r="V866" s="784">
        <v>4</v>
      </c>
      <c r="W866" s="784">
        <v>477</v>
      </c>
    </row>
    <row r="867" spans="1:23" ht="15">
      <c r="A867" s="783" t="s">
        <v>969</v>
      </c>
      <c r="B867" s="783" t="s">
        <v>290</v>
      </c>
      <c r="C867" s="783" t="s">
        <v>262</v>
      </c>
      <c r="D867" s="783" t="s">
        <v>288</v>
      </c>
      <c r="E867" s="784">
        <v>293</v>
      </c>
      <c r="G867" s="783" t="s">
        <v>981</v>
      </c>
      <c r="H867" s="784">
        <v>7</v>
      </c>
      <c r="I867" s="784">
        <v>434</v>
      </c>
      <c r="K867" s="783" t="s">
        <v>300</v>
      </c>
      <c r="L867" s="783" t="s">
        <v>1010</v>
      </c>
      <c r="M867" s="783" t="s">
        <v>529</v>
      </c>
      <c r="N867" s="784">
        <v>23</v>
      </c>
      <c r="U867" s="783" t="s">
        <v>981</v>
      </c>
      <c r="V867" s="784">
        <v>5</v>
      </c>
      <c r="W867" s="784">
        <v>69</v>
      </c>
    </row>
    <row r="868" spans="1:23" ht="15">
      <c r="A868" s="783" t="s">
        <v>969</v>
      </c>
      <c r="B868" s="783" t="s">
        <v>290</v>
      </c>
      <c r="C868" s="783" t="s">
        <v>262</v>
      </c>
      <c r="D868" s="783" t="s">
        <v>289</v>
      </c>
      <c r="E868" s="784">
        <v>166</v>
      </c>
      <c r="G868" s="783" t="s">
        <v>981</v>
      </c>
      <c r="H868" s="784">
        <v>8</v>
      </c>
      <c r="I868" s="784">
        <v>365</v>
      </c>
      <c r="K868" s="783" t="s">
        <v>300</v>
      </c>
      <c r="L868" s="783" t="s">
        <v>1010</v>
      </c>
      <c r="M868" s="783" t="s">
        <v>268</v>
      </c>
      <c r="N868" s="784">
        <v>31</v>
      </c>
      <c r="U868" s="783" t="s">
        <v>981</v>
      </c>
      <c r="V868" s="784">
        <v>6</v>
      </c>
      <c r="W868" s="784">
        <v>93</v>
      </c>
    </row>
    <row r="869" spans="1:23" ht="15">
      <c r="A869" s="783" t="s">
        <v>969</v>
      </c>
      <c r="B869" s="783" t="s">
        <v>290</v>
      </c>
      <c r="C869" s="783" t="s">
        <v>263</v>
      </c>
      <c r="D869" s="783" t="s">
        <v>288</v>
      </c>
      <c r="E869" s="784">
        <v>247</v>
      </c>
      <c r="G869" s="783" t="s">
        <v>981</v>
      </c>
      <c r="H869" s="784">
        <v>9</v>
      </c>
      <c r="I869" s="784">
        <v>301</v>
      </c>
      <c r="K869" s="783" t="s">
        <v>300</v>
      </c>
      <c r="L869" s="783" t="s">
        <v>1010</v>
      </c>
      <c r="M869" s="783" t="s">
        <v>538</v>
      </c>
      <c r="N869" s="784">
        <v>1</v>
      </c>
      <c r="U869" s="783" t="s">
        <v>981</v>
      </c>
      <c r="V869" s="784">
        <v>7</v>
      </c>
      <c r="W869" s="784">
        <v>73</v>
      </c>
    </row>
    <row r="870" spans="1:23" ht="15">
      <c r="A870" s="783" t="s">
        <v>969</v>
      </c>
      <c r="B870" s="783" t="s">
        <v>290</v>
      </c>
      <c r="C870" s="783" t="s">
        <v>263</v>
      </c>
      <c r="D870" s="783" t="s">
        <v>289</v>
      </c>
      <c r="E870" s="784">
        <v>108</v>
      </c>
      <c r="G870" s="783" t="s">
        <v>981</v>
      </c>
      <c r="H870" s="784">
        <v>10</v>
      </c>
      <c r="I870" s="784">
        <v>189</v>
      </c>
      <c r="K870" s="783" t="s">
        <v>300</v>
      </c>
      <c r="L870" s="783" t="s">
        <v>1010</v>
      </c>
      <c r="M870" s="783" t="s">
        <v>290</v>
      </c>
      <c r="N870" s="784">
        <v>3</v>
      </c>
      <c r="U870" s="783" t="s">
        <v>981</v>
      </c>
      <c r="V870" s="784">
        <v>9</v>
      </c>
      <c r="W870" s="784">
        <v>34</v>
      </c>
    </row>
    <row r="871" spans="1:23" ht="15">
      <c r="A871" s="783" t="s">
        <v>969</v>
      </c>
      <c r="B871" s="783" t="s">
        <v>291</v>
      </c>
      <c r="C871" s="783" t="s">
        <v>262</v>
      </c>
      <c r="D871" s="783" t="s">
        <v>288</v>
      </c>
      <c r="E871" s="784">
        <v>268</v>
      </c>
      <c r="G871" s="783" t="s">
        <v>981</v>
      </c>
      <c r="H871" s="784">
        <v>11</v>
      </c>
      <c r="I871" s="784">
        <v>150</v>
      </c>
      <c r="K871" s="783" t="s">
        <v>300</v>
      </c>
      <c r="L871" s="783" t="s">
        <v>1010</v>
      </c>
      <c r="M871" s="783" t="s">
        <v>302</v>
      </c>
      <c r="N871" s="784">
        <v>9</v>
      </c>
      <c r="U871" s="783" t="s">
        <v>981</v>
      </c>
      <c r="V871" s="784">
        <v>10</v>
      </c>
      <c r="W871" s="784">
        <v>31</v>
      </c>
    </row>
    <row r="872" spans="1:23" ht="15">
      <c r="A872" s="783" t="s">
        <v>969</v>
      </c>
      <c r="B872" s="783" t="s">
        <v>291</v>
      </c>
      <c r="C872" s="783" t="s">
        <v>262</v>
      </c>
      <c r="D872" s="783" t="s">
        <v>289</v>
      </c>
      <c r="E872" s="784">
        <v>293</v>
      </c>
      <c r="G872" s="783" t="s">
        <v>981</v>
      </c>
      <c r="H872" s="784">
        <v>12</v>
      </c>
      <c r="I872" s="784">
        <v>258</v>
      </c>
      <c r="K872" s="783" t="s">
        <v>300</v>
      </c>
      <c r="L872" s="783" t="s">
        <v>1010</v>
      </c>
      <c r="M872" s="783" t="s">
        <v>299</v>
      </c>
      <c r="N872" s="784">
        <v>8631</v>
      </c>
      <c r="U872" s="783" t="s">
        <v>981</v>
      </c>
      <c r="V872" s="784">
        <v>11</v>
      </c>
      <c r="W872" s="784">
        <v>19</v>
      </c>
    </row>
    <row r="873" spans="1:23" ht="15">
      <c r="A873" s="783" t="s">
        <v>969</v>
      </c>
      <c r="B873" s="783" t="s">
        <v>291</v>
      </c>
      <c r="C873" s="783" t="s">
        <v>263</v>
      </c>
      <c r="D873" s="783" t="s">
        <v>288</v>
      </c>
      <c r="E873" s="784">
        <v>227</v>
      </c>
      <c r="G873" s="783" t="s">
        <v>982</v>
      </c>
      <c r="H873" s="784">
        <v>0</v>
      </c>
      <c r="I873" s="784">
        <v>88</v>
      </c>
      <c r="K873" s="783" t="s">
        <v>300</v>
      </c>
      <c r="L873" s="783" t="s">
        <v>1010</v>
      </c>
      <c r="M873" s="783" t="s">
        <v>300</v>
      </c>
      <c r="N873" s="784">
        <v>2</v>
      </c>
      <c r="U873" s="783" t="s">
        <v>981</v>
      </c>
      <c r="V873" s="784">
        <v>12</v>
      </c>
      <c r="W873" s="784">
        <v>36</v>
      </c>
    </row>
    <row r="874" spans="1:23" ht="15">
      <c r="A874" s="783" t="s">
        <v>969</v>
      </c>
      <c r="B874" s="783" t="s">
        <v>291</v>
      </c>
      <c r="C874" s="783" t="s">
        <v>263</v>
      </c>
      <c r="D874" s="783" t="s">
        <v>289</v>
      </c>
      <c r="E874" s="784">
        <v>235</v>
      </c>
      <c r="G874" s="783" t="s">
        <v>982</v>
      </c>
      <c r="H874" s="784">
        <v>1</v>
      </c>
      <c r="I874" s="784">
        <v>357</v>
      </c>
      <c r="K874" s="783" t="s">
        <v>300</v>
      </c>
      <c r="L874" s="783" t="s">
        <v>1010</v>
      </c>
      <c r="M874" s="783" t="s">
        <v>301</v>
      </c>
      <c r="N874" s="784">
        <v>95</v>
      </c>
      <c r="U874" s="783" t="s">
        <v>982</v>
      </c>
      <c r="V874" s="785"/>
      <c r="W874" s="784">
        <v>59</v>
      </c>
    </row>
    <row r="875" spans="1:23" ht="15">
      <c r="A875" s="783" t="s">
        <v>970</v>
      </c>
      <c r="B875" s="783" t="s">
        <v>267</v>
      </c>
      <c r="C875" s="783" t="s">
        <v>262</v>
      </c>
      <c r="D875" s="783" t="s">
        <v>288</v>
      </c>
      <c r="E875" s="784">
        <v>87</v>
      </c>
      <c r="G875" s="783" t="s">
        <v>982</v>
      </c>
      <c r="H875" s="784">
        <v>2</v>
      </c>
      <c r="I875" s="784">
        <v>1061</v>
      </c>
      <c r="K875" s="783" t="s">
        <v>300</v>
      </c>
      <c r="L875" s="783" t="s">
        <v>1010</v>
      </c>
      <c r="M875" s="783" t="s">
        <v>269</v>
      </c>
      <c r="N875" s="784">
        <v>5</v>
      </c>
      <c r="U875" s="783" t="s">
        <v>982</v>
      </c>
      <c r="V875" s="784">
        <v>0</v>
      </c>
      <c r="W875" s="784">
        <v>20</v>
      </c>
    </row>
    <row r="876" spans="1:23" ht="15">
      <c r="A876" s="783" t="s">
        <v>970</v>
      </c>
      <c r="B876" s="783" t="s">
        <v>267</v>
      </c>
      <c r="C876" s="783" t="s">
        <v>262</v>
      </c>
      <c r="D876" s="783" t="s">
        <v>289</v>
      </c>
      <c r="E876" s="784">
        <v>225</v>
      </c>
      <c r="G876" s="783" t="s">
        <v>982</v>
      </c>
      <c r="H876" s="784">
        <v>3</v>
      </c>
      <c r="I876" s="784">
        <v>519</v>
      </c>
      <c r="K876" s="783" t="s">
        <v>300</v>
      </c>
      <c r="L876" s="783" t="s">
        <v>1010</v>
      </c>
      <c r="M876" s="783" t="s">
        <v>270</v>
      </c>
      <c r="N876" s="784">
        <v>285</v>
      </c>
      <c r="U876" s="783" t="s">
        <v>982</v>
      </c>
      <c r="V876" s="784">
        <v>1</v>
      </c>
      <c r="W876" s="784">
        <v>85</v>
      </c>
    </row>
    <row r="877" spans="1:23" ht="15">
      <c r="A877" s="783" t="s">
        <v>970</v>
      </c>
      <c r="B877" s="783" t="s">
        <v>267</v>
      </c>
      <c r="C877" s="783" t="s">
        <v>263</v>
      </c>
      <c r="D877" s="783" t="s">
        <v>288</v>
      </c>
      <c r="E877" s="784">
        <v>81</v>
      </c>
      <c r="G877" s="783" t="s">
        <v>982</v>
      </c>
      <c r="H877" s="784">
        <v>4</v>
      </c>
      <c r="I877" s="784">
        <v>1973</v>
      </c>
      <c r="K877" s="783" t="s">
        <v>300</v>
      </c>
      <c r="L877" s="783" t="s">
        <v>1016</v>
      </c>
      <c r="M877" s="783" t="s">
        <v>267</v>
      </c>
      <c r="N877" s="784">
        <v>7</v>
      </c>
      <c r="U877" s="783" t="s">
        <v>982</v>
      </c>
      <c r="V877" s="784">
        <v>2</v>
      </c>
      <c r="W877" s="784">
        <v>255</v>
      </c>
    </row>
    <row r="878" spans="1:23" ht="15">
      <c r="A878" s="783" t="s">
        <v>970</v>
      </c>
      <c r="B878" s="783" t="s">
        <v>267</v>
      </c>
      <c r="C878" s="783" t="s">
        <v>263</v>
      </c>
      <c r="D878" s="783" t="s">
        <v>289</v>
      </c>
      <c r="E878" s="784">
        <v>235</v>
      </c>
      <c r="G878" s="783" t="s">
        <v>982</v>
      </c>
      <c r="H878" s="784">
        <v>5</v>
      </c>
      <c r="I878" s="784">
        <v>353</v>
      </c>
      <c r="K878" s="783" t="s">
        <v>300</v>
      </c>
      <c r="L878" s="783" t="s">
        <v>1016</v>
      </c>
      <c r="M878" s="783" t="s">
        <v>533</v>
      </c>
      <c r="N878" s="784">
        <v>2</v>
      </c>
      <c r="U878" s="783" t="s">
        <v>982</v>
      </c>
      <c r="V878" s="784">
        <v>3</v>
      </c>
      <c r="W878" s="784">
        <v>102</v>
      </c>
    </row>
    <row r="879" spans="1:23" ht="15">
      <c r="A879" s="783" t="s">
        <v>970</v>
      </c>
      <c r="B879" s="783" t="s">
        <v>268</v>
      </c>
      <c r="C879" s="783" t="s">
        <v>262</v>
      </c>
      <c r="D879" s="783" t="s">
        <v>288</v>
      </c>
      <c r="E879" s="784">
        <v>123</v>
      </c>
      <c r="G879" s="783" t="s">
        <v>982</v>
      </c>
      <c r="H879" s="784">
        <v>6</v>
      </c>
      <c r="I879" s="784">
        <v>427</v>
      </c>
      <c r="K879" s="783" t="s">
        <v>300</v>
      </c>
      <c r="L879" s="783" t="s">
        <v>1016</v>
      </c>
      <c r="M879" s="783" t="s">
        <v>531</v>
      </c>
      <c r="N879" s="784">
        <v>20</v>
      </c>
      <c r="U879" s="783" t="s">
        <v>982</v>
      </c>
      <c r="V879" s="784">
        <v>4</v>
      </c>
      <c r="W879" s="784">
        <v>802</v>
      </c>
    </row>
    <row r="880" spans="1:23" ht="15">
      <c r="A880" s="783" t="s">
        <v>970</v>
      </c>
      <c r="B880" s="783" t="s">
        <v>268</v>
      </c>
      <c r="C880" s="783" t="s">
        <v>262</v>
      </c>
      <c r="D880" s="783" t="s">
        <v>289</v>
      </c>
      <c r="E880" s="784">
        <v>483</v>
      </c>
      <c r="G880" s="783" t="s">
        <v>982</v>
      </c>
      <c r="H880" s="784">
        <v>7</v>
      </c>
      <c r="I880" s="784">
        <v>348</v>
      </c>
      <c r="K880" s="783" t="s">
        <v>300</v>
      </c>
      <c r="L880" s="783" t="s">
        <v>1016</v>
      </c>
      <c r="M880" s="783" t="s">
        <v>527</v>
      </c>
      <c r="N880" s="784">
        <v>1369</v>
      </c>
      <c r="U880" s="783" t="s">
        <v>982</v>
      </c>
      <c r="V880" s="784">
        <v>5</v>
      </c>
      <c r="W880" s="784">
        <v>124</v>
      </c>
    </row>
    <row r="881" spans="1:23" ht="15">
      <c r="A881" s="783" t="s">
        <v>970</v>
      </c>
      <c r="B881" s="783" t="s">
        <v>268</v>
      </c>
      <c r="C881" s="783" t="s">
        <v>263</v>
      </c>
      <c r="D881" s="783" t="s">
        <v>288</v>
      </c>
      <c r="E881" s="784">
        <v>130</v>
      </c>
      <c r="G881" s="783" t="s">
        <v>982</v>
      </c>
      <c r="H881" s="784">
        <v>8</v>
      </c>
      <c r="I881" s="784">
        <v>282</v>
      </c>
      <c r="K881" s="783" t="s">
        <v>300</v>
      </c>
      <c r="L881" s="783" t="s">
        <v>1016</v>
      </c>
      <c r="M881" s="783" t="s">
        <v>532</v>
      </c>
      <c r="N881" s="784">
        <v>5</v>
      </c>
      <c r="U881" s="783" t="s">
        <v>982</v>
      </c>
      <c r="V881" s="784">
        <v>6</v>
      </c>
      <c r="W881" s="784">
        <v>118</v>
      </c>
    </row>
    <row r="882" spans="1:23" ht="15">
      <c r="A882" s="783" t="s">
        <v>970</v>
      </c>
      <c r="B882" s="783" t="s">
        <v>268</v>
      </c>
      <c r="C882" s="783" t="s">
        <v>263</v>
      </c>
      <c r="D882" s="783" t="s">
        <v>289</v>
      </c>
      <c r="E882" s="784">
        <v>447</v>
      </c>
      <c r="G882" s="783" t="s">
        <v>982</v>
      </c>
      <c r="H882" s="784">
        <v>9</v>
      </c>
      <c r="I882" s="784">
        <v>222</v>
      </c>
      <c r="K882" s="783" t="s">
        <v>300</v>
      </c>
      <c r="L882" s="783" t="s">
        <v>1016</v>
      </c>
      <c r="M882" s="783" t="s">
        <v>528</v>
      </c>
      <c r="N882" s="784">
        <v>9</v>
      </c>
      <c r="U882" s="783" t="s">
        <v>982</v>
      </c>
      <c r="V882" s="784">
        <v>7</v>
      </c>
      <c r="W882" s="784">
        <v>79</v>
      </c>
    </row>
    <row r="883" spans="1:23" ht="15">
      <c r="A883" s="783" t="s">
        <v>970</v>
      </c>
      <c r="B883" s="783" t="s">
        <v>290</v>
      </c>
      <c r="C883" s="783" t="s">
        <v>262</v>
      </c>
      <c r="D883" s="783" t="s">
        <v>289</v>
      </c>
      <c r="E883" s="784">
        <v>1</v>
      </c>
      <c r="G883" s="783" t="s">
        <v>982</v>
      </c>
      <c r="H883" s="784">
        <v>10</v>
      </c>
      <c r="I883" s="784">
        <v>183</v>
      </c>
      <c r="K883" s="783" t="s">
        <v>300</v>
      </c>
      <c r="L883" s="783" t="s">
        <v>1016</v>
      </c>
      <c r="M883" s="783" t="s">
        <v>535</v>
      </c>
      <c r="N883" s="784">
        <v>5</v>
      </c>
      <c r="U883" s="783" t="s">
        <v>982</v>
      </c>
      <c r="V883" s="784">
        <v>9</v>
      </c>
      <c r="W883" s="784">
        <v>43</v>
      </c>
    </row>
    <row r="884" spans="1:23" ht="15">
      <c r="A884" s="783" t="s">
        <v>970</v>
      </c>
      <c r="B884" s="783" t="s">
        <v>290</v>
      </c>
      <c r="C884" s="783" t="s">
        <v>263</v>
      </c>
      <c r="D884" s="783" t="s">
        <v>288</v>
      </c>
      <c r="E884" s="784">
        <v>2</v>
      </c>
      <c r="G884" s="783" t="s">
        <v>982</v>
      </c>
      <c r="H884" s="784">
        <v>11</v>
      </c>
      <c r="I884" s="784">
        <v>138</v>
      </c>
      <c r="K884" s="783" t="s">
        <v>300</v>
      </c>
      <c r="L884" s="783" t="s">
        <v>1016</v>
      </c>
      <c r="M884" s="783" t="s">
        <v>529</v>
      </c>
      <c r="N884" s="784">
        <v>12</v>
      </c>
      <c r="U884" s="783" t="s">
        <v>982</v>
      </c>
      <c r="V884" s="784">
        <v>10</v>
      </c>
      <c r="W884" s="784">
        <v>25</v>
      </c>
    </row>
    <row r="885" spans="1:23" ht="15">
      <c r="A885" s="783" t="s">
        <v>970</v>
      </c>
      <c r="B885" s="783" t="s">
        <v>290</v>
      </c>
      <c r="C885" s="783" t="s">
        <v>263</v>
      </c>
      <c r="D885" s="783" t="s">
        <v>289</v>
      </c>
      <c r="E885" s="784">
        <v>1</v>
      </c>
      <c r="G885" s="783" t="s">
        <v>982</v>
      </c>
      <c r="H885" s="784">
        <v>12</v>
      </c>
      <c r="I885" s="784">
        <v>189</v>
      </c>
      <c r="K885" s="783" t="s">
        <v>300</v>
      </c>
      <c r="L885" s="783" t="s">
        <v>1016</v>
      </c>
      <c r="M885" s="783" t="s">
        <v>268</v>
      </c>
      <c r="N885" s="784">
        <v>5</v>
      </c>
      <c r="U885" s="783" t="s">
        <v>982</v>
      </c>
      <c r="V885" s="784">
        <v>11</v>
      </c>
      <c r="W885" s="784">
        <v>30</v>
      </c>
    </row>
    <row r="886" spans="1:23" ht="15">
      <c r="A886" s="783" t="s">
        <v>970</v>
      </c>
      <c r="B886" s="783" t="s">
        <v>291</v>
      </c>
      <c r="C886" s="783" t="s">
        <v>262</v>
      </c>
      <c r="D886" s="783" t="s">
        <v>288</v>
      </c>
      <c r="E886" s="784">
        <v>160</v>
      </c>
      <c r="G886" s="783" t="s">
        <v>983</v>
      </c>
      <c r="H886" s="784">
        <v>0</v>
      </c>
      <c r="I886" s="784">
        <v>172</v>
      </c>
      <c r="K886" s="783" t="s">
        <v>300</v>
      </c>
      <c r="L886" s="783" t="s">
        <v>1016</v>
      </c>
      <c r="M886" s="783" t="s">
        <v>536</v>
      </c>
      <c r="N886" s="784">
        <v>2</v>
      </c>
      <c r="U886" s="783" t="s">
        <v>982</v>
      </c>
      <c r="V886" s="784">
        <v>12</v>
      </c>
      <c r="W886" s="784">
        <v>29</v>
      </c>
    </row>
    <row r="887" spans="1:23" ht="15">
      <c r="A887" s="783" t="s">
        <v>970</v>
      </c>
      <c r="B887" s="783" t="s">
        <v>291</v>
      </c>
      <c r="C887" s="783" t="s">
        <v>262</v>
      </c>
      <c r="D887" s="783" t="s">
        <v>289</v>
      </c>
      <c r="E887" s="784">
        <v>397</v>
      </c>
      <c r="G887" s="783" t="s">
        <v>983</v>
      </c>
      <c r="H887" s="784">
        <v>1</v>
      </c>
      <c r="I887" s="784">
        <v>865</v>
      </c>
      <c r="K887" s="783" t="s">
        <v>300</v>
      </c>
      <c r="L887" s="783" t="s">
        <v>1016</v>
      </c>
      <c r="M887" s="783" t="s">
        <v>538</v>
      </c>
      <c r="N887" s="784">
        <v>7</v>
      </c>
      <c r="U887" s="783" t="s">
        <v>983</v>
      </c>
      <c r="V887" s="785"/>
      <c r="W887" s="784">
        <v>1309</v>
      </c>
    </row>
    <row r="888" spans="1:23" ht="15">
      <c r="A888" s="783" t="s">
        <v>970</v>
      </c>
      <c r="B888" s="783" t="s">
        <v>291</v>
      </c>
      <c r="C888" s="783" t="s">
        <v>263</v>
      </c>
      <c r="D888" s="783" t="s">
        <v>288</v>
      </c>
      <c r="E888" s="784">
        <v>138</v>
      </c>
      <c r="G888" s="783" t="s">
        <v>983</v>
      </c>
      <c r="H888" s="784">
        <v>2</v>
      </c>
      <c r="I888" s="784">
        <v>2602</v>
      </c>
      <c r="K888" s="783" t="s">
        <v>300</v>
      </c>
      <c r="L888" s="783" t="s">
        <v>1016</v>
      </c>
      <c r="M888" s="783" t="s">
        <v>302</v>
      </c>
      <c r="N888" s="784">
        <v>19</v>
      </c>
      <c r="U888" s="783" t="s">
        <v>983</v>
      </c>
      <c r="V888" s="784">
        <v>0</v>
      </c>
      <c r="W888" s="784">
        <v>388</v>
      </c>
    </row>
    <row r="889" spans="1:23" ht="15">
      <c r="A889" s="783" t="s">
        <v>970</v>
      </c>
      <c r="B889" s="783" t="s">
        <v>291</v>
      </c>
      <c r="C889" s="783" t="s">
        <v>263</v>
      </c>
      <c r="D889" s="783" t="s">
        <v>289</v>
      </c>
      <c r="E889" s="784">
        <v>334</v>
      </c>
      <c r="G889" s="783" t="s">
        <v>983</v>
      </c>
      <c r="H889" s="784">
        <v>3</v>
      </c>
      <c r="I889" s="784">
        <v>1427</v>
      </c>
      <c r="K889" s="783" t="s">
        <v>300</v>
      </c>
      <c r="L889" s="783" t="s">
        <v>1016</v>
      </c>
      <c r="M889" s="783" t="s">
        <v>299</v>
      </c>
      <c r="N889" s="784">
        <v>13786</v>
      </c>
      <c r="U889" s="783" t="s">
        <v>983</v>
      </c>
      <c r="V889" s="784">
        <v>1</v>
      </c>
      <c r="W889" s="784">
        <v>1673</v>
      </c>
    </row>
    <row r="890" spans="1:23" ht="15">
      <c r="A890" s="783" t="s">
        <v>971</v>
      </c>
      <c r="B890" s="783" t="s">
        <v>267</v>
      </c>
      <c r="C890" s="783" t="s">
        <v>262</v>
      </c>
      <c r="D890" s="783" t="s">
        <v>288</v>
      </c>
      <c r="E890" s="784">
        <v>565</v>
      </c>
      <c r="G890" s="783" t="s">
        <v>983</v>
      </c>
      <c r="H890" s="784">
        <v>4</v>
      </c>
      <c r="I890" s="784">
        <v>5473</v>
      </c>
      <c r="K890" s="783" t="s">
        <v>300</v>
      </c>
      <c r="L890" s="783" t="s">
        <v>1016</v>
      </c>
      <c r="M890" s="783" t="s">
        <v>300</v>
      </c>
      <c r="N890" s="784">
        <v>3</v>
      </c>
      <c r="U890" s="783" t="s">
        <v>983</v>
      </c>
      <c r="V890" s="784">
        <v>2</v>
      </c>
      <c r="W890" s="784">
        <v>4798</v>
      </c>
    </row>
    <row r="891" spans="1:23" ht="15">
      <c r="A891" s="783" t="s">
        <v>971</v>
      </c>
      <c r="B891" s="783" t="s">
        <v>267</v>
      </c>
      <c r="C891" s="783" t="s">
        <v>262</v>
      </c>
      <c r="D891" s="783" t="s">
        <v>289</v>
      </c>
      <c r="E891" s="784">
        <v>671</v>
      </c>
      <c r="G891" s="783" t="s">
        <v>983</v>
      </c>
      <c r="H891" s="784">
        <v>5</v>
      </c>
      <c r="I891" s="784">
        <v>1026</v>
      </c>
      <c r="K891" s="783" t="s">
        <v>300</v>
      </c>
      <c r="L891" s="783" t="s">
        <v>1016</v>
      </c>
      <c r="M891" s="783" t="s">
        <v>301</v>
      </c>
      <c r="N891" s="784">
        <v>163</v>
      </c>
      <c r="U891" s="783" t="s">
        <v>983</v>
      </c>
      <c r="V891" s="784">
        <v>3</v>
      </c>
      <c r="W891" s="784">
        <v>2225</v>
      </c>
    </row>
    <row r="892" spans="1:23" ht="15">
      <c r="A892" s="783" t="s">
        <v>971</v>
      </c>
      <c r="B892" s="783" t="s">
        <v>267</v>
      </c>
      <c r="C892" s="783" t="s">
        <v>263</v>
      </c>
      <c r="D892" s="783" t="s">
        <v>288</v>
      </c>
      <c r="E892" s="784">
        <v>567</v>
      </c>
      <c r="G892" s="783" t="s">
        <v>983</v>
      </c>
      <c r="H892" s="784">
        <v>6</v>
      </c>
      <c r="I892" s="784">
        <v>1037</v>
      </c>
      <c r="K892" s="783" t="s">
        <v>300</v>
      </c>
      <c r="L892" s="783" t="s">
        <v>1016</v>
      </c>
      <c r="M892" s="783" t="s">
        <v>269</v>
      </c>
      <c r="N892" s="784">
        <v>40</v>
      </c>
      <c r="U892" s="783" t="s">
        <v>983</v>
      </c>
      <c r="V892" s="784">
        <v>4</v>
      </c>
      <c r="W892" s="784">
        <v>14671</v>
      </c>
    </row>
    <row r="893" spans="1:23" ht="15">
      <c r="A893" s="783" t="s">
        <v>971</v>
      </c>
      <c r="B893" s="783" t="s">
        <v>267</v>
      </c>
      <c r="C893" s="783" t="s">
        <v>263</v>
      </c>
      <c r="D893" s="783" t="s">
        <v>289</v>
      </c>
      <c r="E893" s="784">
        <v>666</v>
      </c>
      <c r="G893" s="783" t="s">
        <v>983</v>
      </c>
      <c r="H893" s="784">
        <v>7</v>
      </c>
      <c r="I893" s="784">
        <v>884</v>
      </c>
      <c r="K893" s="783" t="s">
        <v>300</v>
      </c>
      <c r="L893" s="783" t="s">
        <v>1016</v>
      </c>
      <c r="M893" s="783" t="s">
        <v>270</v>
      </c>
      <c r="N893" s="784">
        <v>817</v>
      </c>
      <c r="U893" s="783" t="s">
        <v>983</v>
      </c>
      <c r="V893" s="784">
        <v>5</v>
      </c>
      <c r="W893" s="784">
        <v>2166</v>
      </c>
    </row>
    <row r="894" spans="1:23" ht="15">
      <c r="A894" s="783" t="s">
        <v>971</v>
      </c>
      <c r="B894" s="783" t="s">
        <v>268</v>
      </c>
      <c r="C894" s="783" t="s">
        <v>262</v>
      </c>
      <c r="D894" s="783" t="s">
        <v>288</v>
      </c>
      <c r="E894" s="784">
        <v>254</v>
      </c>
      <c r="G894" s="783" t="s">
        <v>983</v>
      </c>
      <c r="H894" s="784">
        <v>8</v>
      </c>
      <c r="I894" s="784">
        <v>723</v>
      </c>
      <c r="K894" s="783" t="s">
        <v>300</v>
      </c>
      <c r="L894" s="783" t="s">
        <v>1026</v>
      </c>
      <c r="M894" s="783" t="s">
        <v>267</v>
      </c>
      <c r="N894" s="784">
        <v>3</v>
      </c>
      <c r="U894" s="783" t="s">
        <v>983</v>
      </c>
      <c r="V894" s="784">
        <v>6</v>
      </c>
      <c r="W894" s="784">
        <v>2100</v>
      </c>
    </row>
    <row r="895" spans="1:23" ht="15">
      <c r="A895" s="783" t="s">
        <v>971</v>
      </c>
      <c r="B895" s="783" t="s">
        <v>268</v>
      </c>
      <c r="C895" s="783" t="s">
        <v>262</v>
      </c>
      <c r="D895" s="783" t="s">
        <v>289</v>
      </c>
      <c r="E895" s="784">
        <v>136</v>
      </c>
      <c r="G895" s="783" t="s">
        <v>983</v>
      </c>
      <c r="H895" s="784">
        <v>9</v>
      </c>
      <c r="I895" s="784">
        <v>547</v>
      </c>
      <c r="K895" s="783" t="s">
        <v>300</v>
      </c>
      <c r="L895" s="783" t="s">
        <v>1026</v>
      </c>
      <c r="M895" s="783" t="s">
        <v>527</v>
      </c>
      <c r="N895" s="784">
        <v>39</v>
      </c>
      <c r="U895" s="783" t="s">
        <v>983</v>
      </c>
      <c r="V895" s="784">
        <v>7</v>
      </c>
      <c r="W895" s="784">
        <v>1704</v>
      </c>
    </row>
    <row r="896" spans="1:23" ht="15">
      <c r="A896" s="783" t="s">
        <v>971</v>
      </c>
      <c r="B896" s="783" t="s">
        <v>268</v>
      </c>
      <c r="C896" s="783" t="s">
        <v>263</v>
      </c>
      <c r="D896" s="783" t="s">
        <v>288</v>
      </c>
      <c r="E896" s="784">
        <v>304</v>
      </c>
      <c r="G896" s="783" t="s">
        <v>983</v>
      </c>
      <c r="H896" s="784">
        <v>10</v>
      </c>
      <c r="I896" s="784">
        <v>456</v>
      </c>
      <c r="K896" s="783" t="s">
        <v>300</v>
      </c>
      <c r="L896" s="783" t="s">
        <v>1026</v>
      </c>
      <c r="M896" s="783" t="s">
        <v>528</v>
      </c>
      <c r="N896" s="784">
        <v>1</v>
      </c>
      <c r="U896" s="783" t="s">
        <v>983</v>
      </c>
      <c r="V896" s="784">
        <v>9</v>
      </c>
      <c r="W896" s="784">
        <v>944</v>
      </c>
    </row>
    <row r="897" spans="1:23" ht="15">
      <c r="A897" s="783" t="s">
        <v>971</v>
      </c>
      <c r="B897" s="783" t="s">
        <v>268</v>
      </c>
      <c r="C897" s="783" t="s">
        <v>263</v>
      </c>
      <c r="D897" s="783" t="s">
        <v>289</v>
      </c>
      <c r="E897" s="784">
        <v>142</v>
      </c>
      <c r="G897" s="783" t="s">
        <v>983</v>
      </c>
      <c r="H897" s="784">
        <v>11</v>
      </c>
      <c r="I897" s="784">
        <v>362</v>
      </c>
      <c r="K897" s="783" t="s">
        <v>300</v>
      </c>
      <c r="L897" s="783" t="s">
        <v>1026</v>
      </c>
      <c r="M897" s="783" t="s">
        <v>529</v>
      </c>
      <c r="N897" s="784">
        <v>1</v>
      </c>
      <c r="U897" s="783" t="s">
        <v>983</v>
      </c>
      <c r="V897" s="784">
        <v>10</v>
      </c>
      <c r="W897" s="784">
        <v>682</v>
      </c>
    </row>
    <row r="898" spans="1:23" ht="15">
      <c r="A898" s="783" t="s">
        <v>971</v>
      </c>
      <c r="B898" s="783" t="s">
        <v>290</v>
      </c>
      <c r="C898" s="783" t="s">
        <v>262</v>
      </c>
      <c r="D898" s="783" t="s">
        <v>289</v>
      </c>
      <c r="E898" s="784">
        <v>1</v>
      </c>
      <c r="G898" s="783" t="s">
        <v>983</v>
      </c>
      <c r="H898" s="784">
        <v>12</v>
      </c>
      <c r="I898" s="784">
        <v>474</v>
      </c>
      <c r="K898" s="783" t="s">
        <v>300</v>
      </c>
      <c r="L898" s="783" t="s">
        <v>1026</v>
      </c>
      <c r="M898" s="783" t="s">
        <v>268</v>
      </c>
      <c r="N898" s="784">
        <v>2</v>
      </c>
      <c r="U898" s="783" t="s">
        <v>983</v>
      </c>
      <c r="V898" s="784">
        <v>11</v>
      </c>
      <c r="W898" s="784">
        <v>432</v>
      </c>
    </row>
    <row r="899" spans="1:23" ht="15">
      <c r="A899" s="783" t="s">
        <v>971</v>
      </c>
      <c r="B899" s="783" t="s">
        <v>290</v>
      </c>
      <c r="C899" s="783" t="s">
        <v>263</v>
      </c>
      <c r="D899" s="783" t="s">
        <v>289</v>
      </c>
      <c r="E899" s="784">
        <v>2</v>
      </c>
      <c r="G899" s="783" t="s">
        <v>984</v>
      </c>
      <c r="H899" s="784">
        <v>0</v>
      </c>
      <c r="I899" s="784">
        <v>28</v>
      </c>
      <c r="K899" s="783" t="s">
        <v>300</v>
      </c>
      <c r="L899" s="783" t="s">
        <v>1026</v>
      </c>
      <c r="M899" s="783" t="s">
        <v>290</v>
      </c>
      <c r="N899" s="784">
        <v>1</v>
      </c>
      <c r="U899" s="783" t="s">
        <v>983</v>
      </c>
      <c r="V899" s="784">
        <v>12</v>
      </c>
      <c r="W899" s="784">
        <v>472</v>
      </c>
    </row>
    <row r="900" spans="1:23" ht="15">
      <c r="A900" s="783" t="s">
        <v>971</v>
      </c>
      <c r="B900" s="783" t="s">
        <v>291</v>
      </c>
      <c r="C900" s="783" t="s">
        <v>262</v>
      </c>
      <c r="D900" s="783" t="s">
        <v>288</v>
      </c>
      <c r="E900" s="784">
        <v>107</v>
      </c>
      <c r="G900" s="783" t="s">
        <v>984</v>
      </c>
      <c r="H900" s="784">
        <v>1</v>
      </c>
      <c r="I900" s="784">
        <v>147</v>
      </c>
      <c r="K900" s="783" t="s">
        <v>300</v>
      </c>
      <c r="L900" s="783" t="s">
        <v>1026</v>
      </c>
      <c r="M900" s="783" t="s">
        <v>302</v>
      </c>
      <c r="N900" s="784">
        <v>1</v>
      </c>
      <c r="U900" s="783" t="s">
        <v>984</v>
      </c>
      <c r="V900" s="785"/>
      <c r="W900" s="784">
        <v>51</v>
      </c>
    </row>
    <row r="901" spans="1:23" ht="15">
      <c r="A901" s="783" t="s">
        <v>971</v>
      </c>
      <c r="B901" s="783" t="s">
        <v>291</v>
      </c>
      <c r="C901" s="783" t="s">
        <v>262</v>
      </c>
      <c r="D901" s="783" t="s">
        <v>289</v>
      </c>
      <c r="E901" s="784">
        <v>71</v>
      </c>
      <c r="G901" s="783" t="s">
        <v>984</v>
      </c>
      <c r="H901" s="784">
        <v>2</v>
      </c>
      <c r="I901" s="784">
        <v>634</v>
      </c>
      <c r="K901" s="783" t="s">
        <v>300</v>
      </c>
      <c r="L901" s="783" t="s">
        <v>1026</v>
      </c>
      <c r="M901" s="783" t="s">
        <v>299</v>
      </c>
      <c r="N901" s="784">
        <v>3416</v>
      </c>
      <c r="U901" s="783" t="s">
        <v>984</v>
      </c>
      <c r="V901" s="784">
        <v>0</v>
      </c>
      <c r="W901" s="784">
        <v>7</v>
      </c>
    </row>
    <row r="902" spans="1:23" ht="15">
      <c r="A902" s="783" t="s">
        <v>971</v>
      </c>
      <c r="B902" s="783" t="s">
        <v>291</v>
      </c>
      <c r="C902" s="783" t="s">
        <v>263</v>
      </c>
      <c r="D902" s="783" t="s">
        <v>288</v>
      </c>
      <c r="E902" s="784">
        <v>77</v>
      </c>
      <c r="G902" s="783" t="s">
        <v>984</v>
      </c>
      <c r="H902" s="784">
        <v>3</v>
      </c>
      <c r="I902" s="784">
        <v>368</v>
      </c>
      <c r="K902" s="783" t="s">
        <v>300</v>
      </c>
      <c r="L902" s="783" t="s">
        <v>1026</v>
      </c>
      <c r="M902" s="783" t="s">
        <v>301</v>
      </c>
      <c r="N902" s="784">
        <v>10</v>
      </c>
      <c r="U902" s="783" t="s">
        <v>984</v>
      </c>
      <c r="V902" s="784">
        <v>1</v>
      </c>
      <c r="W902" s="784">
        <v>26</v>
      </c>
    </row>
    <row r="903" spans="1:23" ht="15">
      <c r="A903" s="783" t="s">
        <v>971</v>
      </c>
      <c r="B903" s="783" t="s">
        <v>291</v>
      </c>
      <c r="C903" s="783" t="s">
        <v>263</v>
      </c>
      <c r="D903" s="783" t="s">
        <v>289</v>
      </c>
      <c r="E903" s="784">
        <v>84</v>
      </c>
      <c r="G903" s="783" t="s">
        <v>984</v>
      </c>
      <c r="H903" s="784">
        <v>4</v>
      </c>
      <c r="I903" s="784">
        <v>1308</v>
      </c>
      <c r="K903" s="783" t="s">
        <v>300</v>
      </c>
      <c r="L903" s="783" t="s">
        <v>1026</v>
      </c>
      <c r="M903" s="783" t="s">
        <v>269</v>
      </c>
      <c r="N903" s="784">
        <v>1</v>
      </c>
      <c r="U903" s="783" t="s">
        <v>984</v>
      </c>
      <c r="V903" s="784">
        <v>2</v>
      </c>
      <c r="W903" s="784">
        <v>115</v>
      </c>
    </row>
    <row r="904" spans="1:23" ht="15">
      <c r="A904" s="783" t="s">
        <v>972</v>
      </c>
      <c r="B904" s="783" t="s">
        <v>267</v>
      </c>
      <c r="C904" s="783" t="s">
        <v>262</v>
      </c>
      <c r="D904" s="783" t="s">
        <v>288</v>
      </c>
      <c r="E904" s="784">
        <v>1</v>
      </c>
      <c r="G904" s="783" t="s">
        <v>984</v>
      </c>
      <c r="H904" s="784">
        <v>5</v>
      </c>
      <c r="I904" s="784">
        <v>274</v>
      </c>
      <c r="K904" s="783" t="s">
        <v>300</v>
      </c>
      <c r="L904" s="783" t="s">
        <v>1026</v>
      </c>
      <c r="M904" s="783" t="s">
        <v>270</v>
      </c>
      <c r="N904" s="784">
        <v>553</v>
      </c>
      <c r="U904" s="783" t="s">
        <v>984</v>
      </c>
      <c r="V904" s="784">
        <v>3</v>
      </c>
      <c r="W904" s="784">
        <v>59</v>
      </c>
    </row>
    <row r="905" spans="1:23" ht="15">
      <c r="A905" s="783" t="s">
        <v>972</v>
      </c>
      <c r="B905" s="783" t="s">
        <v>267</v>
      </c>
      <c r="C905" s="783" t="s">
        <v>262</v>
      </c>
      <c r="D905" s="783" t="s">
        <v>289</v>
      </c>
      <c r="E905" s="784">
        <v>1</v>
      </c>
      <c r="G905" s="783" t="s">
        <v>984</v>
      </c>
      <c r="H905" s="784">
        <v>6</v>
      </c>
      <c r="I905" s="784">
        <v>321</v>
      </c>
      <c r="K905" s="783" t="s">
        <v>300</v>
      </c>
      <c r="L905" s="783" t="s">
        <v>1030</v>
      </c>
      <c r="M905" s="783" t="s">
        <v>299</v>
      </c>
      <c r="N905" s="784">
        <v>5</v>
      </c>
      <c r="U905" s="783" t="s">
        <v>984</v>
      </c>
      <c r="V905" s="784">
        <v>4</v>
      </c>
      <c r="W905" s="784">
        <v>286</v>
      </c>
    </row>
    <row r="906" spans="1:23" ht="15">
      <c r="A906" s="783" t="s">
        <v>972</v>
      </c>
      <c r="B906" s="783" t="s">
        <v>267</v>
      </c>
      <c r="C906" s="783" t="s">
        <v>262</v>
      </c>
      <c r="D906" s="783" t="s">
        <v>288</v>
      </c>
      <c r="E906" s="784">
        <v>219</v>
      </c>
      <c r="G906" s="783" t="s">
        <v>984</v>
      </c>
      <c r="H906" s="784">
        <v>7</v>
      </c>
      <c r="I906" s="784">
        <v>312</v>
      </c>
      <c r="K906" s="783" t="s">
        <v>300</v>
      </c>
      <c r="L906" s="783" t="s">
        <v>1030</v>
      </c>
      <c r="M906" s="783" t="s">
        <v>267</v>
      </c>
      <c r="N906" s="784">
        <v>4</v>
      </c>
      <c r="U906" s="783" t="s">
        <v>984</v>
      </c>
      <c r="V906" s="784">
        <v>5</v>
      </c>
      <c r="W906" s="784">
        <v>60</v>
      </c>
    </row>
    <row r="907" spans="1:23" ht="15">
      <c r="A907" s="783" t="s">
        <v>972</v>
      </c>
      <c r="B907" s="783" t="s">
        <v>267</v>
      </c>
      <c r="C907" s="783" t="s">
        <v>262</v>
      </c>
      <c r="D907" s="783" t="s">
        <v>289</v>
      </c>
      <c r="E907" s="784">
        <v>468</v>
      </c>
      <c r="G907" s="783" t="s">
        <v>984</v>
      </c>
      <c r="H907" s="784">
        <v>8</v>
      </c>
      <c r="I907" s="784">
        <v>278</v>
      </c>
      <c r="K907" s="783" t="s">
        <v>300</v>
      </c>
      <c r="L907" s="783" t="s">
        <v>1030</v>
      </c>
      <c r="M907" s="783" t="s">
        <v>527</v>
      </c>
      <c r="N907" s="784">
        <v>2134</v>
      </c>
      <c r="U907" s="783" t="s">
        <v>984</v>
      </c>
      <c r="V907" s="784">
        <v>6</v>
      </c>
      <c r="W907" s="784">
        <v>44</v>
      </c>
    </row>
    <row r="908" spans="1:23" ht="15">
      <c r="A908" s="783" t="s">
        <v>972</v>
      </c>
      <c r="B908" s="783" t="s">
        <v>267</v>
      </c>
      <c r="C908" s="783" t="s">
        <v>263</v>
      </c>
      <c r="D908" s="783" t="s">
        <v>288</v>
      </c>
      <c r="E908" s="784">
        <v>262</v>
      </c>
      <c r="G908" s="783" t="s">
        <v>984</v>
      </c>
      <c r="H908" s="784">
        <v>9</v>
      </c>
      <c r="I908" s="784">
        <v>265</v>
      </c>
      <c r="K908" s="783" t="s">
        <v>300</v>
      </c>
      <c r="L908" s="783" t="s">
        <v>1030</v>
      </c>
      <c r="M908" s="783" t="s">
        <v>528</v>
      </c>
      <c r="N908" s="784">
        <v>2</v>
      </c>
      <c r="U908" s="783" t="s">
        <v>984</v>
      </c>
      <c r="V908" s="784">
        <v>7</v>
      </c>
      <c r="W908" s="784">
        <v>54</v>
      </c>
    </row>
    <row r="909" spans="1:23" ht="15">
      <c r="A909" s="783" t="s">
        <v>972</v>
      </c>
      <c r="B909" s="783" t="s">
        <v>267</v>
      </c>
      <c r="C909" s="783" t="s">
        <v>263</v>
      </c>
      <c r="D909" s="783" t="s">
        <v>289</v>
      </c>
      <c r="E909" s="784">
        <v>384</v>
      </c>
      <c r="G909" s="783" t="s">
        <v>984</v>
      </c>
      <c r="H909" s="784">
        <v>10</v>
      </c>
      <c r="I909" s="784">
        <v>173</v>
      </c>
      <c r="K909" s="783" t="s">
        <v>300</v>
      </c>
      <c r="L909" s="783" t="s">
        <v>1030</v>
      </c>
      <c r="M909" s="783" t="s">
        <v>529</v>
      </c>
      <c r="N909" s="784">
        <v>1</v>
      </c>
      <c r="U909" s="783" t="s">
        <v>984</v>
      </c>
      <c r="V909" s="784">
        <v>9</v>
      </c>
      <c r="W909" s="784">
        <v>34</v>
      </c>
    </row>
    <row r="910" spans="1:23" ht="15">
      <c r="A910" s="783" t="s">
        <v>972</v>
      </c>
      <c r="B910" s="783" t="s">
        <v>268</v>
      </c>
      <c r="C910" s="783" t="s">
        <v>262</v>
      </c>
      <c r="D910" s="783" t="s">
        <v>288</v>
      </c>
      <c r="E910" s="784">
        <v>337</v>
      </c>
      <c r="G910" s="783" t="s">
        <v>984</v>
      </c>
      <c r="H910" s="784">
        <v>11</v>
      </c>
      <c r="I910" s="784">
        <v>116</v>
      </c>
      <c r="K910" s="783" t="s">
        <v>300</v>
      </c>
      <c r="L910" s="783" t="s">
        <v>1030</v>
      </c>
      <c r="M910" s="783" t="s">
        <v>1096</v>
      </c>
      <c r="N910" s="784">
        <v>1</v>
      </c>
      <c r="U910" s="783" t="s">
        <v>984</v>
      </c>
      <c r="V910" s="784">
        <v>10</v>
      </c>
      <c r="W910" s="784">
        <v>33</v>
      </c>
    </row>
    <row r="911" spans="1:23" ht="15">
      <c r="A911" s="783" t="s">
        <v>972</v>
      </c>
      <c r="B911" s="783" t="s">
        <v>268</v>
      </c>
      <c r="C911" s="783" t="s">
        <v>262</v>
      </c>
      <c r="D911" s="783" t="s">
        <v>289</v>
      </c>
      <c r="E911" s="784">
        <v>342</v>
      </c>
      <c r="G911" s="783" t="s">
        <v>984</v>
      </c>
      <c r="H911" s="784">
        <v>12</v>
      </c>
      <c r="I911" s="784">
        <v>139</v>
      </c>
      <c r="K911" s="783" t="s">
        <v>300</v>
      </c>
      <c r="L911" s="783" t="s">
        <v>1030</v>
      </c>
      <c r="M911" s="783" t="s">
        <v>302</v>
      </c>
      <c r="N911" s="784">
        <v>33</v>
      </c>
      <c r="U911" s="783" t="s">
        <v>984</v>
      </c>
      <c r="V911" s="784">
        <v>11</v>
      </c>
      <c r="W911" s="784">
        <v>16</v>
      </c>
    </row>
    <row r="912" spans="1:23" ht="15">
      <c r="A912" s="783" t="s">
        <v>972</v>
      </c>
      <c r="B912" s="783" t="s">
        <v>268</v>
      </c>
      <c r="C912" s="783" t="s">
        <v>263</v>
      </c>
      <c r="D912" s="783" t="s">
        <v>288</v>
      </c>
      <c r="E912" s="784">
        <v>345</v>
      </c>
      <c r="G912" s="783" t="s">
        <v>985</v>
      </c>
      <c r="H912" s="784">
        <v>0</v>
      </c>
      <c r="I912" s="784">
        <v>72</v>
      </c>
      <c r="K912" s="783" t="s">
        <v>300</v>
      </c>
      <c r="L912" s="783" t="s">
        <v>1030</v>
      </c>
      <c r="M912" s="783" t="s">
        <v>299</v>
      </c>
      <c r="N912" s="784">
        <v>10116</v>
      </c>
      <c r="U912" s="783" t="s">
        <v>984</v>
      </c>
      <c r="V912" s="784">
        <v>12</v>
      </c>
      <c r="W912" s="784">
        <v>26</v>
      </c>
    </row>
    <row r="913" spans="1:23" ht="15">
      <c r="A913" s="783" t="s">
        <v>972</v>
      </c>
      <c r="B913" s="783" t="s">
        <v>268</v>
      </c>
      <c r="C913" s="783" t="s">
        <v>263</v>
      </c>
      <c r="D913" s="783" t="s">
        <v>289</v>
      </c>
      <c r="E913" s="784">
        <v>267</v>
      </c>
      <c r="G913" s="783" t="s">
        <v>985</v>
      </c>
      <c r="H913" s="784">
        <v>1</v>
      </c>
      <c r="I913" s="784">
        <v>478</v>
      </c>
      <c r="K913" s="783" t="s">
        <v>300</v>
      </c>
      <c r="L913" s="783" t="s">
        <v>1030</v>
      </c>
      <c r="M913" s="783" t="s">
        <v>300</v>
      </c>
      <c r="N913" s="784">
        <v>1</v>
      </c>
      <c r="U913" s="783" t="s">
        <v>985</v>
      </c>
      <c r="V913" s="785"/>
      <c r="W913" s="784">
        <v>3</v>
      </c>
    </row>
    <row r="914" spans="1:23" ht="15">
      <c r="A914" s="783" t="s">
        <v>972</v>
      </c>
      <c r="B914" s="783" t="s">
        <v>290</v>
      </c>
      <c r="C914" s="783" t="s">
        <v>262</v>
      </c>
      <c r="D914" s="783" t="s">
        <v>289</v>
      </c>
      <c r="E914" s="784">
        <v>7</v>
      </c>
      <c r="G914" s="783" t="s">
        <v>985</v>
      </c>
      <c r="H914" s="784">
        <v>2</v>
      </c>
      <c r="I914" s="784">
        <v>1236</v>
      </c>
      <c r="K914" s="783" t="s">
        <v>300</v>
      </c>
      <c r="L914" s="783" t="s">
        <v>1030</v>
      </c>
      <c r="M914" s="783" t="s">
        <v>301</v>
      </c>
      <c r="N914" s="784">
        <v>41</v>
      </c>
      <c r="U914" s="783" t="s">
        <v>985</v>
      </c>
      <c r="V914" s="784">
        <v>0</v>
      </c>
      <c r="W914" s="784">
        <v>3</v>
      </c>
    </row>
    <row r="915" spans="1:23" ht="15">
      <c r="A915" s="783" t="s">
        <v>972</v>
      </c>
      <c r="B915" s="783" t="s">
        <v>290</v>
      </c>
      <c r="C915" s="783" t="s">
        <v>263</v>
      </c>
      <c r="D915" s="783" t="s">
        <v>288</v>
      </c>
      <c r="E915" s="784">
        <v>1</v>
      </c>
      <c r="G915" s="783" t="s">
        <v>985</v>
      </c>
      <c r="H915" s="784">
        <v>3</v>
      </c>
      <c r="I915" s="784">
        <v>494</v>
      </c>
      <c r="K915" s="783" t="s">
        <v>300</v>
      </c>
      <c r="L915" s="783" t="s">
        <v>1030</v>
      </c>
      <c r="M915" s="783" t="s">
        <v>269</v>
      </c>
      <c r="N915" s="784">
        <v>4</v>
      </c>
      <c r="U915" s="783" t="s">
        <v>985</v>
      </c>
      <c r="V915" s="784">
        <v>1</v>
      </c>
      <c r="W915" s="784">
        <v>5</v>
      </c>
    </row>
    <row r="916" spans="1:23" ht="15">
      <c r="A916" s="783" t="s">
        <v>972</v>
      </c>
      <c r="B916" s="783" t="s">
        <v>290</v>
      </c>
      <c r="C916" s="783" t="s">
        <v>263</v>
      </c>
      <c r="D916" s="783" t="s">
        <v>289</v>
      </c>
      <c r="E916" s="784">
        <v>4</v>
      </c>
      <c r="G916" s="783" t="s">
        <v>985</v>
      </c>
      <c r="H916" s="784">
        <v>4</v>
      </c>
      <c r="I916" s="784">
        <v>1393</v>
      </c>
      <c r="K916" s="783" t="s">
        <v>300</v>
      </c>
      <c r="L916" s="783" t="s">
        <v>1030</v>
      </c>
      <c r="M916" s="783" t="s">
        <v>270</v>
      </c>
      <c r="N916" s="784">
        <v>827</v>
      </c>
      <c r="U916" s="783" t="s">
        <v>985</v>
      </c>
      <c r="V916" s="784">
        <v>2</v>
      </c>
      <c r="W916" s="784">
        <v>32</v>
      </c>
    </row>
    <row r="917" spans="1:23" ht="15">
      <c r="A917" s="783" t="s">
        <v>972</v>
      </c>
      <c r="B917" s="783" t="s">
        <v>291</v>
      </c>
      <c r="C917" s="783" t="s">
        <v>262</v>
      </c>
      <c r="D917" s="783" t="s">
        <v>288</v>
      </c>
      <c r="E917" s="784">
        <v>45</v>
      </c>
      <c r="G917" s="783" t="s">
        <v>985</v>
      </c>
      <c r="H917" s="784">
        <v>5</v>
      </c>
      <c r="I917" s="784">
        <v>128</v>
      </c>
      <c r="K917" s="783" t="s">
        <v>300</v>
      </c>
      <c r="L917" s="783" t="s">
        <v>1036</v>
      </c>
      <c r="M917" s="783" t="s">
        <v>299</v>
      </c>
      <c r="N917" s="784">
        <v>5</v>
      </c>
      <c r="U917" s="783" t="s">
        <v>985</v>
      </c>
      <c r="V917" s="784">
        <v>3</v>
      </c>
      <c r="W917" s="784">
        <v>6</v>
      </c>
    </row>
    <row r="918" spans="1:23" ht="15">
      <c r="A918" s="783" t="s">
        <v>972</v>
      </c>
      <c r="B918" s="783" t="s">
        <v>291</v>
      </c>
      <c r="C918" s="783" t="s">
        <v>262</v>
      </c>
      <c r="D918" s="783" t="s">
        <v>289</v>
      </c>
      <c r="E918" s="784">
        <v>58</v>
      </c>
      <c r="G918" s="783" t="s">
        <v>985</v>
      </c>
      <c r="H918" s="784">
        <v>6</v>
      </c>
      <c r="I918" s="784">
        <v>123</v>
      </c>
      <c r="K918" s="783" t="s">
        <v>300</v>
      </c>
      <c r="L918" s="783" t="s">
        <v>1036</v>
      </c>
      <c r="M918" s="783" t="s">
        <v>267</v>
      </c>
      <c r="N918" s="784">
        <v>11</v>
      </c>
      <c r="U918" s="783" t="s">
        <v>985</v>
      </c>
      <c r="V918" s="784">
        <v>4</v>
      </c>
      <c r="W918" s="784">
        <v>94</v>
      </c>
    </row>
    <row r="919" spans="1:23" ht="15">
      <c r="A919" s="783" t="s">
        <v>972</v>
      </c>
      <c r="B919" s="783" t="s">
        <v>291</v>
      </c>
      <c r="C919" s="783" t="s">
        <v>263</v>
      </c>
      <c r="D919" s="783" t="s">
        <v>288</v>
      </c>
      <c r="E919" s="784">
        <v>49</v>
      </c>
      <c r="G919" s="783" t="s">
        <v>985</v>
      </c>
      <c r="H919" s="784">
        <v>7</v>
      </c>
      <c r="I919" s="784">
        <v>115</v>
      </c>
      <c r="K919" s="783" t="s">
        <v>300</v>
      </c>
      <c r="L919" s="783" t="s">
        <v>1036</v>
      </c>
      <c r="M919" s="783" t="s">
        <v>533</v>
      </c>
      <c r="N919" s="784">
        <v>1</v>
      </c>
      <c r="U919" s="783" t="s">
        <v>985</v>
      </c>
      <c r="V919" s="784">
        <v>5</v>
      </c>
      <c r="W919" s="784">
        <v>17</v>
      </c>
    </row>
    <row r="920" spans="1:23" ht="15">
      <c r="A920" s="783" t="s">
        <v>972</v>
      </c>
      <c r="B920" s="783" t="s">
        <v>291</v>
      </c>
      <c r="C920" s="783" t="s">
        <v>263</v>
      </c>
      <c r="D920" s="783" t="s">
        <v>289</v>
      </c>
      <c r="E920" s="784">
        <v>47</v>
      </c>
      <c r="G920" s="783" t="s">
        <v>985</v>
      </c>
      <c r="H920" s="784">
        <v>8</v>
      </c>
      <c r="I920" s="784">
        <v>71</v>
      </c>
      <c r="K920" s="783" t="s">
        <v>300</v>
      </c>
      <c r="L920" s="783" t="s">
        <v>1036</v>
      </c>
      <c r="M920" s="783" t="s">
        <v>530</v>
      </c>
      <c r="N920" s="784">
        <v>1</v>
      </c>
      <c r="U920" s="783" t="s">
        <v>985</v>
      </c>
      <c r="V920" s="784">
        <v>6</v>
      </c>
      <c r="W920" s="784">
        <v>12</v>
      </c>
    </row>
    <row r="921" spans="1:23" ht="15">
      <c r="A921" s="783" t="s">
        <v>973</v>
      </c>
      <c r="B921" s="783" t="s">
        <v>267</v>
      </c>
      <c r="C921" s="783" t="s">
        <v>262</v>
      </c>
      <c r="D921" s="783" t="s">
        <v>288</v>
      </c>
      <c r="E921" s="784">
        <v>461</v>
      </c>
      <c r="G921" s="783" t="s">
        <v>985</v>
      </c>
      <c r="H921" s="784">
        <v>9</v>
      </c>
      <c r="I921" s="784">
        <v>66</v>
      </c>
      <c r="K921" s="783" t="s">
        <v>300</v>
      </c>
      <c r="L921" s="783" t="s">
        <v>1036</v>
      </c>
      <c r="M921" s="783" t="s">
        <v>531</v>
      </c>
      <c r="N921" s="784">
        <v>32</v>
      </c>
      <c r="U921" s="783" t="s">
        <v>985</v>
      </c>
      <c r="V921" s="784">
        <v>7</v>
      </c>
      <c r="W921" s="784">
        <v>10</v>
      </c>
    </row>
    <row r="922" spans="1:23" ht="15">
      <c r="A922" s="783" t="s">
        <v>973</v>
      </c>
      <c r="B922" s="783" t="s">
        <v>267</v>
      </c>
      <c r="C922" s="783" t="s">
        <v>262</v>
      </c>
      <c r="D922" s="783" t="s">
        <v>289</v>
      </c>
      <c r="E922" s="784">
        <v>8585</v>
      </c>
      <c r="G922" s="783" t="s">
        <v>985</v>
      </c>
      <c r="H922" s="784">
        <v>10</v>
      </c>
      <c r="I922" s="784">
        <v>49</v>
      </c>
      <c r="K922" s="783" t="s">
        <v>300</v>
      </c>
      <c r="L922" s="783" t="s">
        <v>1036</v>
      </c>
      <c r="M922" s="783" t="s">
        <v>527</v>
      </c>
      <c r="N922" s="784">
        <v>590</v>
      </c>
      <c r="U922" s="783" t="s">
        <v>985</v>
      </c>
      <c r="V922" s="784">
        <v>9</v>
      </c>
      <c r="W922" s="784">
        <v>3</v>
      </c>
    </row>
    <row r="923" spans="1:23" ht="15">
      <c r="A923" s="783" t="s">
        <v>973</v>
      </c>
      <c r="B923" s="783" t="s">
        <v>267</v>
      </c>
      <c r="C923" s="783" t="s">
        <v>263</v>
      </c>
      <c r="D923" s="783" t="s">
        <v>288</v>
      </c>
      <c r="E923" s="784">
        <v>387</v>
      </c>
      <c r="G923" s="783" t="s">
        <v>985</v>
      </c>
      <c r="H923" s="784">
        <v>11</v>
      </c>
      <c r="I923" s="784">
        <v>43</v>
      </c>
      <c r="K923" s="783" t="s">
        <v>300</v>
      </c>
      <c r="L923" s="783" t="s">
        <v>1036</v>
      </c>
      <c r="M923" s="783" t="s">
        <v>532</v>
      </c>
      <c r="N923" s="784">
        <v>1</v>
      </c>
      <c r="U923" s="783" t="s">
        <v>985</v>
      </c>
      <c r="V923" s="784">
        <v>10</v>
      </c>
      <c r="W923" s="784">
        <v>1</v>
      </c>
    </row>
    <row r="924" spans="1:23" ht="15">
      <c r="A924" s="783" t="s">
        <v>973</v>
      </c>
      <c r="B924" s="783" t="s">
        <v>267</v>
      </c>
      <c r="C924" s="783" t="s">
        <v>263</v>
      </c>
      <c r="D924" s="783" t="s">
        <v>289</v>
      </c>
      <c r="E924" s="784">
        <v>7078</v>
      </c>
      <c r="G924" s="783" t="s">
        <v>985</v>
      </c>
      <c r="H924" s="784">
        <v>12</v>
      </c>
      <c r="I924" s="784">
        <v>45</v>
      </c>
      <c r="K924" s="783" t="s">
        <v>300</v>
      </c>
      <c r="L924" s="783" t="s">
        <v>1036</v>
      </c>
      <c r="M924" s="783" t="s">
        <v>528</v>
      </c>
      <c r="N924" s="784">
        <v>6</v>
      </c>
      <c r="U924" s="783" t="s">
        <v>985</v>
      </c>
      <c r="V924" s="784">
        <v>11</v>
      </c>
      <c r="W924" s="784">
        <v>1</v>
      </c>
    </row>
    <row r="925" spans="1:23" ht="15">
      <c r="A925" s="783" t="s">
        <v>973</v>
      </c>
      <c r="B925" s="783" t="s">
        <v>268</v>
      </c>
      <c r="C925" s="783" t="s">
        <v>262</v>
      </c>
      <c r="D925" s="783" t="s">
        <v>288</v>
      </c>
      <c r="E925" s="784">
        <v>131</v>
      </c>
      <c r="G925" s="783" t="s">
        <v>986</v>
      </c>
      <c r="H925" s="784">
        <v>0</v>
      </c>
      <c r="I925" s="784">
        <v>288</v>
      </c>
      <c r="K925" s="783" t="s">
        <v>300</v>
      </c>
      <c r="L925" s="783" t="s">
        <v>1036</v>
      </c>
      <c r="M925" s="783" t="s">
        <v>535</v>
      </c>
      <c r="N925" s="784">
        <v>2</v>
      </c>
      <c r="U925" s="783" t="s">
        <v>985</v>
      </c>
      <c r="V925" s="784">
        <v>12</v>
      </c>
      <c r="W925" s="784">
        <v>2</v>
      </c>
    </row>
    <row r="926" spans="1:23" ht="15">
      <c r="A926" s="783" t="s">
        <v>973</v>
      </c>
      <c r="B926" s="783" t="s">
        <v>268</v>
      </c>
      <c r="C926" s="783" t="s">
        <v>262</v>
      </c>
      <c r="D926" s="783" t="s">
        <v>289</v>
      </c>
      <c r="E926" s="784">
        <v>8616</v>
      </c>
      <c r="G926" s="783" t="s">
        <v>986</v>
      </c>
      <c r="H926" s="784">
        <v>1</v>
      </c>
      <c r="I926" s="784">
        <v>1637</v>
      </c>
      <c r="K926" s="783" t="s">
        <v>300</v>
      </c>
      <c r="L926" s="783" t="s">
        <v>1036</v>
      </c>
      <c r="M926" s="783" t="s">
        <v>529</v>
      </c>
      <c r="N926" s="784">
        <v>8</v>
      </c>
      <c r="U926" s="783" t="s">
        <v>986</v>
      </c>
      <c r="V926" s="785"/>
      <c r="W926" s="784">
        <v>36</v>
      </c>
    </row>
    <row r="927" spans="1:23" ht="15">
      <c r="A927" s="783" t="s">
        <v>973</v>
      </c>
      <c r="B927" s="783" t="s">
        <v>268</v>
      </c>
      <c r="C927" s="783" t="s">
        <v>263</v>
      </c>
      <c r="D927" s="783" t="s">
        <v>288</v>
      </c>
      <c r="E927" s="784">
        <v>111</v>
      </c>
      <c r="G927" s="783" t="s">
        <v>986</v>
      </c>
      <c r="H927" s="784">
        <v>2</v>
      </c>
      <c r="I927" s="784">
        <v>4750</v>
      </c>
      <c r="K927" s="783" t="s">
        <v>300</v>
      </c>
      <c r="L927" s="783" t="s">
        <v>1036</v>
      </c>
      <c r="M927" s="783" t="s">
        <v>268</v>
      </c>
      <c r="N927" s="784">
        <v>76</v>
      </c>
      <c r="U927" s="783" t="s">
        <v>986</v>
      </c>
      <c r="V927" s="784">
        <v>0</v>
      </c>
      <c r="W927" s="784">
        <v>20</v>
      </c>
    </row>
    <row r="928" spans="1:23" ht="15">
      <c r="A928" s="783" t="s">
        <v>973</v>
      </c>
      <c r="B928" s="783" t="s">
        <v>268</v>
      </c>
      <c r="C928" s="783" t="s">
        <v>263</v>
      </c>
      <c r="D928" s="783" t="s">
        <v>289</v>
      </c>
      <c r="E928" s="784">
        <v>7056</v>
      </c>
      <c r="G928" s="783" t="s">
        <v>986</v>
      </c>
      <c r="H928" s="784">
        <v>3</v>
      </c>
      <c r="I928" s="784">
        <v>1779</v>
      </c>
      <c r="K928" s="783" t="s">
        <v>300</v>
      </c>
      <c r="L928" s="783" t="s">
        <v>1036</v>
      </c>
      <c r="M928" s="783" t="s">
        <v>536</v>
      </c>
      <c r="N928" s="784">
        <v>1</v>
      </c>
      <c r="U928" s="783" t="s">
        <v>986</v>
      </c>
      <c r="V928" s="784">
        <v>1</v>
      </c>
      <c r="W928" s="784">
        <v>107</v>
      </c>
    </row>
    <row r="929" spans="1:23" ht="15">
      <c r="A929" s="783" t="s">
        <v>973</v>
      </c>
      <c r="B929" s="783" t="s">
        <v>290</v>
      </c>
      <c r="C929" s="783" t="s">
        <v>262</v>
      </c>
      <c r="D929" s="783" t="s">
        <v>288</v>
      </c>
      <c r="E929" s="784">
        <v>4</v>
      </c>
      <c r="G929" s="783" t="s">
        <v>986</v>
      </c>
      <c r="H929" s="784">
        <v>4</v>
      </c>
      <c r="I929" s="784">
        <v>6463</v>
      </c>
      <c r="K929" s="783" t="s">
        <v>300</v>
      </c>
      <c r="L929" s="783" t="s">
        <v>1036</v>
      </c>
      <c r="M929" s="783" t="s">
        <v>538</v>
      </c>
      <c r="N929" s="784">
        <v>17</v>
      </c>
      <c r="U929" s="783" t="s">
        <v>986</v>
      </c>
      <c r="V929" s="784">
        <v>2</v>
      </c>
      <c r="W929" s="784">
        <v>386</v>
      </c>
    </row>
    <row r="930" spans="1:23" ht="15">
      <c r="A930" s="783" t="s">
        <v>973</v>
      </c>
      <c r="B930" s="783" t="s">
        <v>290</v>
      </c>
      <c r="C930" s="783" t="s">
        <v>262</v>
      </c>
      <c r="D930" s="783" t="s">
        <v>289</v>
      </c>
      <c r="E930" s="784">
        <v>1400</v>
      </c>
      <c r="G930" s="783" t="s">
        <v>986</v>
      </c>
      <c r="H930" s="784">
        <v>5</v>
      </c>
      <c r="I930" s="784">
        <v>821</v>
      </c>
      <c r="K930" s="783" t="s">
        <v>300</v>
      </c>
      <c r="L930" s="783" t="s">
        <v>1036</v>
      </c>
      <c r="M930" s="783" t="s">
        <v>290</v>
      </c>
      <c r="N930" s="784">
        <v>2</v>
      </c>
      <c r="U930" s="783" t="s">
        <v>986</v>
      </c>
      <c r="V930" s="784">
        <v>3</v>
      </c>
      <c r="W930" s="784">
        <v>155</v>
      </c>
    </row>
    <row r="931" spans="1:23" ht="15">
      <c r="A931" s="783" t="s">
        <v>973</v>
      </c>
      <c r="B931" s="783" t="s">
        <v>290</v>
      </c>
      <c r="C931" s="783" t="s">
        <v>263</v>
      </c>
      <c r="D931" s="783" t="s">
        <v>288</v>
      </c>
      <c r="E931" s="784">
        <v>2</v>
      </c>
      <c r="G931" s="783" t="s">
        <v>986</v>
      </c>
      <c r="H931" s="784">
        <v>6</v>
      </c>
      <c r="I931" s="784">
        <v>739</v>
      </c>
      <c r="K931" s="783" t="s">
        <v>300</v>
      </c>
      <c r="L931" s="783" t="s">
        <v>1036</v>
      </c>
      <c r="M931" s="783" t="s">
        <v>302</v>
      </c>
      <c r="N931" s="784">
        <v>36</v>
      </c>
      <c r="U931" s="783" t="s">
        <v>986</v>
      </c>
      <c r="V931" s="784">
        <v>4</v>
      </c>
      <c r="W931" s="784">
        <v>1007</v>
      </c>
    </row>
    <row r="932" spans="1:23" ht="15">
      <c r="A932" s="783" t="s">
        <v>973</v>
      </c>
      <c r="B932" s="783" t="s">
        <v>290</v>
      </c>
      <c r="C932" s="783" t="s">
        <v>263</v>
      </c>
      <c r="D932" s="783" t="s">
        <v>289</v>
      </c>
      <c r="E932" s="784">
        <v>1077</v>
      </c>
      <c r="G932" s="783" t="s">
        <v>986</v>
      </c>
      <c r="H932" s="784">
        <v>7</v>
      </c>
      <c r="I932" s="784">
        <v>620</v>
      </c>
      <c r="K932" s="783" t="s">
        <v>300</v>
      </c>
      <c r="L932" s="783" t="s">
        <v>1036</v>
      </c>
      <c r="M932" s="783" t="s">
        <v>299</v>
      </c>
      <c r="N932" s="784">
        <v>26727</v>
      </c>
      <c r="U932" s="783" t="s">
        <v>986</v>
      </c>
      <c r="V932" s="784">
        <v>5</v>
      </c>
      <c r="W932" s="784">
        <v>107</v>
      </c>
    </row>
    <row r="933" spans="1:23" ht="15">
      <c r="A933" s="783" t="s">
        <v>973</v>
      </c>
      <c r="B933" s="783" t="s">
        <v>291</v>
      </c>
      <c r="C933" s="783" t="s">
        <v>262</v>
      </c>
      <c r="D933" s="783" t="s">
        <v>288</v>
      </c>
      <c r="E933" s="784">
        <v>363</v>
      </c>
      <c r="G933" s="783" t="s">
        <v>986</v>
      </c>
      <c r="H933" s="784">
        <v>8</v>
      </c>
      <c r="I933" s="784">
        <v>420</v>
      </c>
      <c r="K933" s="783" t="s">
        <v>300</v>
      </c>
      <c r="L933" s="783" t="s">
        <v>1036</v>
      </c>
      <c r="M933" s="783" t="s">
        <v>301</v>
      </c>
      <c r="N933" s="784">
        <v>83</v>
      </c>
      <c r="U933" s="783" t="s">
        <v>986</v>
      </c>
      <c r="V933" s="784">
        <v>6</v>
      </c>
      <c r="W933" s="784">
        <v>99</v>
      </c>
    </row>
    <row r="934" spans="1:23" ht="15">
      <c r="A934" s="783" t="s">
        <v>973</v>
      </c>
      <c r="B934" s="783" t="s">
        <v>291</v>
      </c>
      <c r="C934" s="783" t="s">
        <v>262</v>
      </c>
      <c r="D934" s="783" t="s">
        <v>289</v>
      </c>
      <c r="E934" s="784">
        <v>2693</v>
      </c>
      <c r="G934" s="783" t="s">
        <v>986</v>
      </c>
      <c r="H934" s="784">
        <v>9</v>
      </c>
      <c r="I934" s="784">
        <v>346</v>
      </c>
      <c r="K934" s="783" t="s">
        <v>300</v>
      </c>
      <c r="L934" s="783" t="s">
        <v>1036</v>
      </c>
      <c r="M934" s="783" t="s">
        <v>269</v>
      </c>
      <c r="N934" s="784">
        <v>13</v>
      </c>
      <c r="U934" s="783" t="s">
        <v>986</v>
      </c>
      <c r="V934" s="784">
        <v>7</v>
      </c>
      <c r="W934" s="784">
        <v>65</v>
      </c>
    </row>
    <row r="935" spans="1:23" ht="15">
      <c r="A935" s="783" t="s">
        <v>973</v>
      </c>
      <c r="B935" s="783" t="s">
        <v>291</v>
      </c>
      <c r="C935" s="783" t="s">
        <v>263</v>
      </c>
      <c r="D935" s="783" t="s">
        <v>288</v>
      </c>
      <c r="E935" s="784">
        <v>270</v>
      </c>
      <c r="G935" s="783" t="s">
        <v>986</v>
      </c>
      <c r="H935" s="784">
        <v>10</v>
      </c>
      <c r="I935" s="784">
        <v>231</v>
      </c>
      <c r="K935" s="783" t="s">
        <v>300</v>
      </c>
      <c r="L935" s="783" t="s">
        <v>1036</v>
      </c>
      <c r="M935" s="783" t="s">
        <v>270</v>
      </c>
      <c r="N935" s="784">
        <v>854</v>
      </c>
      <c r="U935" s="783" t="s">
        <v>986</v>
      </c>
      <c r="V935" s="784">
        <v>9</v>
      </c>
      <c r="W935" s="784">
        <v>20</v>
      </c>
    </row>
    <row r="936" spans="1:23" ht="15">
      <c r="A936" s="783" t="s">
        <v>973</v>
      </c>
      <c r="B936" s="783" t="s">
        <v>291</v>
      </c>
      <c r="C936" s="783" t="s">
        <v>263</v>
      </c>
      <c r="D936" s="783" t="s">
        <v>289</v>
      </c>
      <c r="E936" s="784">
        <v>2504</v>
      </c>
      <c r="G936" s="783" t="s">
        <v>986</v>
      </c>
      <c r="H936" s="784">
        <v>11</v>
      </c>
      <c r="I936" s="784">
        <v>175</v>
      </c>
      <c r="K936" s="783" t="s">
        <v>301</v>
      </c>
      <c r="L936" s="783" t="s">
        <v>916</v>
      </c>
      <c r="M936" s="783" t="s">
        <v>299</v>
      </c>
      <c r="N936" s="784">
        <v>6</v>
      </c>
      <c r="U936" s="783" t="s">
        <v>986</v>
      </c>
      <c r="V936" s="784">
        <v>10</v>
      </c>
      <c r="W936" s="784">
        <v>10</v>
      </c>
    </row>
    <row r="937" spans="1:23" ht="15">
      <c r="A937" s="783" t="s">
        <v>974</v>
      </c>
      <c r="B937" s="783" t="s">
        <v>267</v>
      </c>
      <c r="C937" s="783" t="s">
        <v>262</v>
      </c>
      <c r="D937" s="783" t="s">
        <v>288</v>
      </c>
      <c r="E937" s="784">
        <v>5124</v>
      </c>
      <c r="G937" s="783" t="s">
        <v>986</v>
      </c>
      <c r="H937" s="784">
        <v>12</v>
      </c>
      <c r="I937" s="784">
        <v>243</v>
      </c>
      <c r="K937" s="783" t="s">
        <v>301</v>
      </c>
      <c r="L937" s="783" t="s">
        <v>916</v>
      </c>
      <c r="M937" s="783" t="s">
        <v>267</v>
      </c>
      <c r="N937" s="784">
        <v>11</v>
      </c>
      <c r="U937" s="783" t="s">
        <v>986</v>
      </c>
      <c r="V937" s="784">
        <v>11</v>
      </c>
      <c r="W937" s="784">
        <v>9</v>
      </c>
    </row>
    <row r="938" spans="1:23" ht="15">
      <c r="A938" s="783" t="s">
        <v>974</v>
      </c>
      <c r="B938" s="783" t="s">
        <v>267</v>
      </c>
      <c r="C938" s="783" t="s">
        <v>262</v>
      </c>
      <c r="D938" s="783" t="s">
        <v>289</v>
      </c>
      <c r="E938" s="784">
        <v>1786</v>
      </c>
      <c r="G938" s="783" t="s">
        <v>987</v>
      </c>
      <c r="H938" s="784">
        <v>0</v>
      </c>
      <c r="I938" s="784">
        <v>102</v>
      </c>
      <c r="K938" s="783" t="s">
        <v>301</v>
      </c>
      <c r="L938" s="783" t="s">
        <v>916</v>
      </c>
      <c r="M938" s="783" t="s">
        <v>533</v>
      </c>
      <c r="N938" s="784">
        <v>2</v>
      </c>
      <c r="U938" s="783" t="s">
        <v>986</v>
      </c>
      <c r="V938" s="784">
        <v>12</v>
      </c>
      <c r="W938" s="784">
        <v>14</v>
      </c>
    </row>
    <row r="939" spans="1:23" ht="15">
      <c r="A939" s="783" t="s">
        <v>974</v>
      </c>
      <c r="B939" s="783" t="s">
        <v>267</v>
      </c>
      <c r="C939" s="783" t="s">
        <v>263</v>
      </c>
      <c r="D939" s="783" t="s">
        <v>288</v>
      </c>
      <c r="E939" s="784">
        <v>5947</v>
      </c>
      <c r="G939" s="783" t="s">
        <v>987</v>
      </c>
      <c r="H939" s="784">
        <v>1</v>
      </c>
      <c r="I939" s="784">
        <v>463</v>
      </c>
      <c r="K939" s="783" t="s">
        <v>301</v>
      </c>
      <c r="L939" s="783" t="s">
        <v>916</v>
      </c>
      <c r="M939" s="783" t="s">
        <v>539</v>
      </c>
      <c r="N939" s="784">
        <v>1</v>
      </c>
      <c r="U939" s="783" t="s">
        <v>987</v>
      </c>
      <c r="V939" s="785"/>
      <c r="W939" s="784">
        <v>25</v>
      </c>
    </row>
    <row r="940" spans="1:23" ht="15">
      <c r="A940" s="783" t="s">
        <v>974</v>
      </c>
      <c r="B940" s="783" t="s">
        <v>267</v>
      </c>
      <c r="C940" s="783" t="s">
        <v>263</v>
      </c>
      <c r="D940" s="783" t="s">
        <v>289</v>
      </c>
      <c r="E940" s="784">
        <v>1650</v>
      </c>
      <c r="G940" s="783" t="s">
        <v>987</v>
      </c>
      <c r="H940" s="784">
        <v>2</v>
      </c>
      <c r="I940" s="784">
        <v>1635</v>
      </c>
      <c r="K940" s="783" t="s">
        <v>301</v>
      </c>
      <c r="L940" s="783" t="s">
        <v>916</v>
      </c>
      <c r="M940" s="783" t="s">
        <v>531</v>
      </c>
      <c r="N940" s="784">
        <v>3</v>
      </c>
      <c r="U940" s="783" t="s">
        <v>987</v>
      </c>
      <c r="V940" s="784">
        <v>0</v>
      </c>
      <c r="W940" s="784">
        <v>6</v>
      </c>
    </row>
    <row r="941" spans="1:23" ht="15">
      <c r="A941" s="783" t="s">
        <v>974</v>
      </c>
      <c r="B941" s="783" t="s">
        <v>268</v>
      </c>
      <c r="C941" s="783" t="s">
        <v>262</v>
      </c>
      <c r="D941" s="783" t="s">
        <v>288</v>
      </c>
      <c r="E941" s="784">
        <v>213</v>
      </c>
      <c r="G941" s="783" t="s">
        <v>987</v>
      </c>
      <c r="H941" s="784">
        <v>3</v>
      </c>
      <c r="I941" s="784">
        <v>892</v>
      </c>
      <c r="K941" s="783" t="s">
        <v>301</v>
      </c>
      <c r="L941" s="783" t="s">
        <v>916</v>
      </c>
      <c r="M941" s="783" t="s">
        <v>527</v>
      </c>
      <c r="N941" s="784">
        <v>1286</v>
      </c>
      <c r="U941" s="783" t="s">
        <v>987</v>
      </c>
      <c r="V941" s="784">
        <v>1</v>
      </c>
      <c r="W941" s="784">
        <v>33</v>
      </c>
    </row>
    <row r="942" spans="1:23" ht="15">
      <c r="A942" s="783" t="s">
        <v>974</v>
      </c>
      <c r="B942" s="783" t="s">
        <v>268</v>
      </c>
      <c r="C942" s="783" t="s">
        <v>262</v>
      </c>
      <c r="D942" s="783" t="s">
        <v>289</v>
      </c>
      <c r="E942" s="784">
        <v>272</v>
      </c>
      <c r="G942" s="783" t="s">
        <v>987</v>
      </c>
      <c r="H942" s="784">
        <v>4</v>
      </c>
      <c r="I942" s="784">
        <v>2791</v>
      </c>
      <c r="K942" s="783" t="s">
        <v>301</v>
      </c>
      <c r="L942" s="783" t="s">
        <v>916</v>
      </c>
      <c r="M942" s="783" t="s">
        <v>532</v>
      </c>
      <c r="N942" s="784">
        <v>6</v>
      </c>
      <c r="U942" s="783" t="s">
        <v>987</v>
      </c>
      <c r="V942" s="784">
        <v>2</v>
      </c>
      <c r="W942" s="784">
        <v>125</v>
      </c>
    </row>
    <row r="943" spans="1:23" ht="15">
      <c r="A943" s="783" t="s">
        <v>974</v>
      </c>
      <c r="B943" s="783" t="s">
        <v>268</v>
      </c>
      <c r="C943" s="783" t="s">
        <v>263</v>
      </c>
      <c r="D943" s="783" t="s">
        <v>288</v>
      </c>
      <c r="E943" s="784">
        <v>297</v>
      </c>
      <c r="G943" s="783" t="s">
        <v>987</v>
      </c>
      <c r="H943" s="784">
        <v>5</v>
      </c>
      <c r="I943" s="784">
        <v>499</v>
      </c>
      <c r="K943" s="783" t="s">
        <v>301</v>
      </c>
      <c r="L943" s="783" t="s">
        <v>916</v>
      </c>
      <c r="M943" s="783" t="s">
        <v>528</v>
      </c>
      <c r="N943" s="784">
        <v>1</v>
      </c>
      <c r="U943" s="783" t="s">
        <v>987</v>
      </c>
      <c r="V943" s="784">
        <v>3</v>
      </c>
      <c r="W943" s="784">
        <v>49</v>
      </c>
    </row>
    <row r="944" spans="1:23" ht="15">
      <c r="A944" s="783" t="s">
        <v>974</v>
      </c>
      <c r="B944" s="783" t="s">
        <v>268</v>
      </c>
      <c r="C944" s="783" t="s">
        <v>263</v>
      </c>
      <c r="D944" s="783" t="s">
        <v>289</v>
      </c>
      <c r="E944" s="784">
        <v>261</v>
      </c>
      <c r="G944" s="783" t="s">
        <v>987</v>
      </c>
      <c r="H944" s="784">
        <v>6</v>
      </c>
      <c r="I944" s="784">
        <v>482</v>
      </c>
      <c r="K944" s="783" t="s">
        <v>301</v>
      </c>
      <c r="L944" s="783" t="s">
        <v>916</v>
      </c>
      <c r="M944" s="783" t="s">
        <v>529</v>
      </c>
      <c r="N944" s="784">
        <v>10</v>
      </c>
      <c r="U944" s="783" t="s">
        <v>987</v>
      </c>
      <c r="V944" s="784">
        <v>4</v>
      </c>
      <c r="W944" s="784">
        <v>285</v>
      </c>
    </row>
    <row r="945" spans="1:23" ht="15">
      <c r="A945" s="783" t="s">
        <v>974</v>
      </c>
      <c r="B945" s="783" t="s">
        <v>290</v>
      </c>
      <c r="C945" s="783" t="s">
        <v>262</v>
      </c>
      <c r="D945" s="783" t="s">
        <v>289</v>
      </c>
      <c r="E945" s="784">
        <v>6</v>
      </c>
      <c r="G945" s="783" t="s">
        <v>987</v>
      </c>
      <c r="H945" s="784">
        <v>7</v>
      </c>
      <c r="I945" s="784">
        <v>482</v>
      </c>
      <c r="K945" s="783" t="s">
        <v>301</v>
      </c>
      <c r="L945" s="783" t="s">
        <v>916</v>
      </c>
      <c r="M945" s="783" t="s">
        <v>268</v>
      </c>
      <c r="N945" s="784">
        <v>9</v>
      </c>
      <c r="U945" s="783" t="s">
        <v>987</v>
      </c>
      <c r="V945" s="784">
        <v>5</v>
      </c>
      <c r="W945" s="784">
        <v>37</v>
      </c>
    </row>
    <row r="946" spans="1:23" ht="15">
      <c r="A946" s="783" t="s">
        <v>974</v>
      </c>
      <c r="B946" s="783" t="s">
        <v>290</v>
      </c>
      <c r="C946" s="783" t="s">
        <v>263</v>
      </c>
      <c r="D946" s="783" t="s">
        <v>288</v>
      </c>
      <c r="E946" s="784">
        <v>1</v>
      </c>
      <c r="G946" s="783" t="s">
        <v>987</v>
      </c>
      <c r="H946" s="784">
        <v>8</v>
      </c>
      <c r="I946" s="784">
        <v>474</v>
      </c>
      <c r="K946" s="783" t="s">
        <v>301</v>
      </c>
      <c r="L946" s="783" t="s">
        <v>916</v>
      </c>
      <c r="M946" s="783" t="s">
        <v>538</v>
      </c>
      <c r="N946" s="784">
        <v>3</v>
      </c>
      <c r="U946" s="783" t="s">
        <v>987</v>
      </c>
      <c r="V946" s="784">
        <v>6</v>
      </c>
      <c r="W946" s="784">
        <v>45</v>
      </c>
    </row>
    <row r="947" spans="1:23" ht="15">
      <c r="A947" s="783" t="s">
        <v>974</v>
      </c>
      <c r="B947" s="783" t="s">
        <v>290</v>
      </c>
      <c r="C947" s="783" t="s">
        <v>263</v>
      </c>
      <c r="D947" s="783" t="s">
        <v>289</v>
      </c>
      <c r="E947" s="784">
        <v>2</v>
      </c>
      <c r="G947" s="783" t="s">
        <v>987</v>
      </c>
      <c r="H947" s="784">
        <v>9</v>
      </c>
      <c r="I947" s="784">
        <v>353</v>
      </c>
      <c r="K947" s="783" t="s">
        <v>301</v>
      </c>
      <c r="L947" s="783" t="s">
        <v>916</v>
      </c>
      <c r="M947" s="783" t="s">
        <v>302</v>
      </c>
      <c r="N947" s="784">
        <v>9</v>
      </c>
      <c r="U947" s="783" t="s">
        <v>987</v>
      </c>
      <c r="V947" s="784">
        <v>7</v>
      </c>
      <c r="W947" s="784">
        <v>42</v>
      </c>
    </row>
    <row r="948" spans="1:23" ht="15">
      <c r="A948" s="783" t="s">
        <v>974</v>
      </c>
      <c r="B948" s="783" t="s">
        <v>291</v>
      </c>
      <c r="C948" s="783" t="s">
        <v>262</v>
      </c>
      <c r="D948" s="783" t="s">
        <v>288</v>
      </c>
      <c r="E948" s="784">
        <v>1520</v>
      </c>
      <c r="G948" s="783" t="s">
        <v>987</v>
      </c>
      <c r="H948" s="784">
        <v>10</v>
      </c>
      <c r="I948" s="784">
        <v>250</v>
      </c>
      <c r="K948" s="783" t="s">
        <v>301</v>
      </c>
      <c r="L948" s="783" t="s">
        <v>916</v>
      </c>
      <c r="M948" s="783" t="s">
        <v>299</v>
      </c>
      <c r="N948" s="784">
        <v>10109</v>
      </c>
      <c r="U948" s="783" t="s">
        <v>987</v>
      </c>
      <c r="V948" s="784">
        <v>9</v>
      </c>
      <c r="W948" s="784">
        <v>28</v>
      </c>
    </row>
    <row r="949" spans="1:23" ht="15">
      <c r="A949" s="783" t="s">
        <v>974</v>
      </c>
      <c r="B949" s="783" t="s">
        <v>291</v>
      </c>
      <c r="C949" s="783" t="s">
        <v>262</v>
      </c>
      <c r="D949" s="783" t="s">
        <v>289</v>
      </c>
      <c r="E949" s="784">
        <v>411</v>
      </c>
      <c r="G949" s="783" t="s">
        <v>987</v>
      </c>
      <c r="H949" s="784">
        <v>11</v>
      </c>
      <c r="I949" s="784">
        <v>187</v>
      </c>
      <c r="K949" s="783" t="s">
        <v>301</v>
      </c>
      <c r="L949" s="783" t="s">
        <v>916</v>
      </c>
      <c r="M949" s="783" t="s">
        <v>301</v>
      </c>
      <c r="N949" s="784">
        <v>35</v>
      </c>
      <c r="U949" s="783" t="s">
        <v>987</v>
      </c>
      <c r="V949" s="784">
        <v>10</v>
      </c>
      <c r="W949" s="784">
        <v>17</v>
      </c>
    </row>
    <row r="950" spans="1:23" ht="15">
      <c r="A950" s="783" t="s">
        <v>974</v>
      </c>
      <c r="B950" s="783" t="s">
        <v>291</v>
      </c>
      <c r="C950" s="783" t="s">
        <v>263</v>
      </c>
      <c r="D950" s="783" t="s">
        <v>288</v>
      </c>
      <c r="E950" s="784">
        <v>1460</v>
      </c>
      <c r="G950" s="783" t="s">
        <v>987</v>
      </c>
      <c r="H950" s="784">
        <v>12</v>
      </c>
      <c r="I950" s="784">
        <v>230</v>
      </c>
      <c r="K950" s="783" t="s">
        <v>301</v>
      </c>
      <c r="L950" s="783" t="s">
        <v>916</v>
      </c>
      <c r="M950" s="783" t="s">
        <v>269</v>
      </c>
      <c r="N950" s="784">
        <v>5</v>
      </c>
      <c r="U950" s="783" t="s">
        <v>987</v>
      </c>
      <c r="V950" s="784">
        <v>11</v>
      </c>
      <c r="W950" s="784">
        <v>14</v>
      </c>
    </row>
    <row r="951" spans="1:23" ht="15">
      <c r="A951" s="783" t="s">
        <v>974</v>
      </c>
      <c r="B951" s="783" t="s">
        <v>291</v>
      </c>
      <c r="C951" s="783" t="s">
        <v>263</v>
      </c>
      <c r="D951" s="783" t="s">
        <v>289</v>
      </c>
      <c r="E951" s="784">
        <v>377</v>
      </c>
      <c r="G951" s="783" t="s">
        <v>988</v>
      </c>
      <c r="H951" s="784">
        <v>0</v>
      </c>
      <c r="I951" s="784">
        <v>435</v>
      </c>
      <c r="K951" s="783" t="s">
        <v>301</v>
      </c>
      <c r="L951" s="783" t="s">
        <v>916</v>
      </c>
      <c r="M951" s="783" t="s">
        <v>270</v>
      </c>
      <c r="N951" s="784">
        <v>1417</v>
      </c>
      <c r="U951" s="783" t="s">
        <v>987</v>
      </c>
      <c r="V951" s="784">
        <v>12</v>
      </c>
      <c r="W951" s="784">
        <v>18</v>
      </c>
    </row>
    <row r="952" spans="1:23" ht="15">
      <c r="A952" s="783" t="s">
        <v>975</v>
      </c>
      <c r="B952" s="783" t="s">
        <v>267</v>
      </c>
      <c r="C952" s="783" t="s">
        <v>262</v>
      </c>
      <c r="D952" s="783" t="s">
        <v>288</v>
      </c>
      <c r="E952" s="784">
        <v>883</v>
      </c>
      <c r="G952" s="783" t="s">
        <v>988</v>
      </c>
      <c r="H952" s="784">
        <v>1</v>
      </c>
      <c r="I952" s="784">
        <v>3208</v>
      </c>
      <c r="K952" s="783" t="s">
        <v>301</v>
      </c>
      <c r="L952" s="783" t="s">
        <v>918</v>
      </c>
      <c r="M952" s="783" t="s">
        <v>527</v>
      </c>
      <c r="N952" s="784">
        <v>252</v>
      </c>
      <c r="U952" s="783" t="s">
        <v>988</v>
      </c>
      <c r="V952" s="785"/>
      <c r="W952" s="784">
        <v>95</v>
      </c>
    </row>
    <row r="953" spans="1:23" ht="15">
      <c r="A953" s="783" t="s">
        <v>975</v>
      </c>
      <c r="B953" s="783" t="s">
        <v>267</v>
      </c>
      <c r="C953" s="783" t="s">
        <v>262</v>
      </c>
      <c r="D953" s="783" t="s">
        <v>289</v>
      </c>
      <c r="E953" s="784">
        <v>1055</v>
      </c>
      <c r="G953" s="783" t="s">
        <v>988</v>
      </c>
      <c r="H953" s="784">
        <v>2</v>
      </c>
      <c r="I953" s="784">
        <v>11873</v>
      </c>
      <c r="K953" s="783" t="s">
        <v>301</v>
      </c>
      <c r="L953" s="783" t="s">
        <v>918</v>
      </c>
      <c r="M953" s="783" t="s">
        <v>532</v>
      </c>
      <c r="N953" s="784">
        <v>3</v>
      </c>
      <c r="U953" s="783" t="s">
        <v>988</v>
      </c>
      <c r="V953" s="784">
        <v>0</v>
      </c>
      <c r="W953" s="784">
        <v>50</v>
      </c>
    </row>
    <row r="954" spans="1:23" ht="15">
      <c r="A954" s="783" t="s">
        <v>975</v>
      </c>
      <c r="B954" s="783" t="s">
        <v>267</v>
      </c>
      <c r="C954" s="783" t="s">
        <v>263</v>
      </c>
      <c r="D954" s="783" t="s">
        <v>288</v>
      </c>
      <c r="E954" s="784">
        <v>997</v>
      </c>
      <c r="G954" s="783" t="s">
        <v>988</v>
      </c>
      <c r="H954" s="784">
        <v>3</v>
      </c>
      <c r="I954" s="784">
        <v>4970</v>
      </c>
      <c r="K954" s="783" t="s">
        <v>301</v>
      </c>
      <c r="L954" s="783" t="s">
        <v>918</v>
      </c>
      <c r="M954" s="783" t="s">
        <v>290</v>
      </c>
      <c r="N954" s="784">
        <v>1</v>
      </c>
      <c r="U954" s="783" t="s">
        <v>988</v>
      </c>
      <c r="V954" s="784">
        <v>1</v>
      </c>
      <c r="W954" s="784">
        <v>206</v>
      </c>
    </row>
    <row r="955" spans="1:23" ht="15">
      <c r="A955" s="783" t="s">
        <v>975</v>
      </c>
      <c r="B955" s="783" t="s">
        <v>267</v>
      </c>
      <c r="C955" s="783" t="s">
        <v>263</v>
      </c>
      <c r="D955" s="783" t="s">
        <v>289</v>
      </c>
      <c r="E955" s="784">
        <v>942</v>
      </c>
      <c r="G955" s="783" t="s">
        <v>988</v>
      </c>
      <c r="H955" s="784">
        <v>4</v>
      </c>
      <c r="I955" s="784">
        <v>16142</v>
      </c>
      <c r="K955" s="783" t="s">
        <v>301</v>
      </c>
      <c r="L955" s="783" t="s">
        <v>918</v>
      </c>
      <c r="M955" s="783" t="s">
        <v>299</v>
      </c>
      <c r="N955" s="784">
        <v>980</v>
      </c>
      <c r="U955" s="783" t="s">
        <v>988</v>
      </c>
      <c r="V955" s="784">
        <v>2</v>
      </c>
      <c r="W955" s="784">
        <v>699</v>
      </c>
    </row>
    <row r="956" spans="1:23" ht="15">
      <c r="A956" s="783" t="s">
        <v>975</v>
      </c>
      <c r="B956" s="783" t="s">
        <v>268</v>
      </c>
      <c r="C956" s="783" t="s">
        <v>262</v>
      </c>
      <c r="D956" s="783" t="s">
        <v>288</v>
      </c>
      <c r="E956" s="784">
        <v>980</v>
      </c>
      <c r="G956" s="783" t="s">
        <v>988</v>
      </c>
      <c r="H956" s="784">
        <v>5</v>
      </c>
      <c r="I956" s="784">
        <v>2014</v>
      </c>
      <c r="K956" s="783" t="s">
        <v>301</v>
      </c>
      <c r="L956" s="783" t="s">
        <v>918</v>
      </c>
      <c r="M956" s="783" t="s">
        <v>269</v>
      </c>
      <c r="N956" s="784">
        <v>5</v>
      </c>
      <c r="U956" s="783" t="s">
        <v>988</v>
      </c>
      <c r="V956" s="784">
        <v>3</v>
      </c>
      <c r="W956" s="784">
        <v>263</v>
      </c>
    </row>
    <row r="957" spans="1:23" ht="15">
      <c r="A957" s="783" t="s">
        <v>975</v>
      </c>
      <c r="B957" s="783" t="s">
        <v>268</v>
      </c>
      <c r="C957" s="783" t="s">
        <v>262</v>
      </c>
      <c r="D957" s="783" t="s">
        <v>289</v>
      </c>
      <c r="E957" s="784">
        <v>711</v>
      </c>
      <c r="G957" s="783" t="s">
        <v>988</v>
      </c>
      <c r="H957" s="784">
        <v>6</v>
      </c>
      <c r="I957" s="784">
        <v>1743</v>
      </c>
      <c r="K957" s="783" t="s">
        <v>301</v>
      </c>
      <c r="L957" s="783" t="s">
        <v>918</v>
      </c>
      <c r="M957" s="783" t="s">
        <v>270</v>
      </c>
      <c r="N957" s="784">
        <v>1772</v>
      </c>
      <c r="U957" s="783" t="s">
        <v>988</v>
      </c>
      <c r="V957" s="784">
        <v>4</v>
      </c>
      <c r="W957" s="784">
        <v>1995</v>
      </c>
    </row>
    <row r="958" spans="1:23" ht="15">
      <c r="A958" s="783" t="s">
        <v>975</v>
      </c>
      <c r="B958" s="783" t="s">
        <v>268</v>
      </c>
      <c r="C958" s="783" t="s">
        <v>263</v>
      </c>
      <c r="D958" s="783" t="s">
        <v>288</v>
      </c>
      <c r="E958" s="784">
        <v>1115</v>
      </c>
      <c r="G958" s="783" t="s">
        <v>988</v>
      </c>
      <c r="H958" s="784">
        <v>7</v>
      </c>
      <c r="I958" s="784">
        <v>1595</v>
      </c>
      <c r="K958" s="783" t="s">
        <v>301</v>
      </c>
      <c r="L958" s="783" t="s">
        <v>929</v>
      </c>
      <c r="M958" s="783" t="s">
        <v>267</v>
      </c>
      <c r="N958" s="784">
        <v>4</v>
      </c>
      <c r="U958" s="783" t="s">
        <v>988</v>
      </c>
      <c r="V958" s="784">
        <v>5</v>
      </c>
      <c r="W958" s="784">
        <v>250</v>
      </c>
    </row>
    <row r="959" spans="1:23" ht="15">
      <c r="A959" s="783" t="s">
        <v>975</v>
      </c>
      <c r="B959" s="783" t="s">
        <v>268</v>
      </c>
      <c r="C959" s="783" t="s">
        <v>263</v>
      </c>
      <c r="D959" s="783" t="s">
        <v>289</v>
      </c>
      <c r="E959" s="784">
        <v>661</v>
      </c>
      <c r="G959" s="783" t="s">
        <v>988</v>
      </c>
      <c r="H959" s="784">
        <v>8</v>
      </c>
      <c r="I959" s="784">
        <v>1223</v>
      </c>
      <c r="K959" s="783" t="s">
        <v>301</v>
      </c>
      <c r="L959" s="783" t="s">
        <v>929</v>
      </c>
      <c r="M959" s="783" t="s">
        <v>533</v>
      </c>
      <c r="N959" s="784">
        <v>1</v>
      </c>
      <c r="U959" s="783" t="s">
        <v>988</v>
      </c>
      <c r="V959" s="784">
        <v>6</v>
      </c>
      <c r="W959" s="784">
        <v>194</v>
      </c>
    </row>
    <row r="960" spans="1:23" ht="15">
      <c r="A960" s="783" t="s">
        <v>975</v>
      </c>
      <c r="B960" s="783" t="s">
        <v>290</v>
      </c>
      <c r="C960" s="783" t="s">
        <v>262</v>
      </c>
      <c r="D960" s="783" t="s">
        <v>288</v>
      </c>
      <c r="E960" s="784">
        <v>14</v>
      </c>
      <c r="G960" s="783" t="s">
        <v>988</v>
      </c>
      <c r="H960" s="784">
        <v>9</v>
      </c>
      <c r="I960" s="784">
        <v>956</v>
      </c>
      <c r="K960" s="783" t="s">
        <v>301</v>
      </c>
      <c r="L960" s="783" t="s">
        <v>929</v>
      </c>
      <c r="M960" s="783" t="s">
        <v>527</v>
      </c>
      <c r="N960" s="784">
        <v>168</v>
      </c>
      <c r="U960" s="783" t="s">
        <v>988</v>
      </c>
      <c r="V960" s="784">
        <v>7</v>
      </c>
      <c r="W960" s="784">
        <v>126</v>
      </c>
    </row>
    <row r="961" spans="1:23" ht="15">
      <c r="A961" s="783" t="s">
        <v>975</v>
      </c>
      <c r="B961" s="783" t="s">
        <v>290</v>
      </c>
      <c r="C961" s="783" t="s">
        <v>262</v>
      </c>
      <c r="D961" s="783" t="s">
        <v>289</v>
      </c>
      <c r="E961" s="784">
        <v>6</v>
      </c>
      <c r="G961" s="783" t="s">
        <v>988</v>
      </c>
      <c r="H961" s="784">
        <v>10</v>
      </c>
      <c r="I961" s="784">
        <v>725</v>
      </c>
      <c r="K961" s="783" t="s">
        <v>301</v>
      </c>
      <c r="L961" s="783" t="s">
        <v>929</v>
      </c>
      <c r="M961" s="783" t="s">
        <v>535</v>
      </c>
      <c r="N961" s="784">
        <v>1</v>
      </c>
      <c r="U961" s="783" t="s">
        <v>988</v>
      </c>
      <c r="V961" s="784">
        <v>9</v>
      </c>
      <c r="W961" s="784">
        <v>57</v>
      </c>
    </row>
    <row r="962" spans="1:23" ht="15">
      <c r="A962" s="783" t="s">
        <v>975</v>
      </c>
      <c r="B962" s="783" t="s">
        <v>290</v>
      </c>
      <c r="C962" s="783" t="s">
        <v>263</v>
      </c>
      <c r="D962" s="783" t="s">
        <v>288</v>
      </c>
      <c r="E962" s="784">
        <v>18</v>
      </c>
      <c r="G962" s="783" t="s">
        <v>988</v>
      </c>
      <c r="H962" s="784">
        <v>11</v>
      </c>
      <c r="I962" s="784">
        <v>565</v>
      </c>
      <c r="K962" s="783" t="s">
        <v>301</v>
      </c>
      <c r="L962" s="783" t="s">
        <v>929</v>
      </c>
      <c r="M962" s="783" t="s">
        <v>268</v>
      </c>
      <c r="N962" s="784">
        <v>2</v>
      </c>
      <c r="U962" s="783" t="s">
        <v>988</v>
      </c>
      <c r="V962" s="784">
        <v>10</v>
      </c>
      <c r="W962" s="784">
        <v>35</v>
      </c>
    </row>
    <row r="963" spans="1:23" ht="15">
      <c r="A963" s="783" t="s">
        <v>975</v>
      </c>
      <c r="B963" s="783" t="s">
        <v>290</v>
      </c>
      <c r="C963" s="783" t="s">
        <v>263</v>
      </c>
      <c r="D963" s="783" t="s">
        <v>289</v>
      </c>
      <c r="E963" s="784">
        <v>10</v>
      </c>
      <c r="G963" s="783" t="s">
        <v>988</v>
      </c>
      <c r="H963" s="784">
        <v>12</v>
      </c>
      <c r="I963" s="784">
        <v>855</v>
      </c>
      <c r="K963" s="783" t="s">
        <v>301</v>
      </c>
      <c r="L963" s="783" t="s">
        <v>929</v>
      </c>
      <c r="M963" s="783" t="s">
        <v>1096</v>
      </c>
      <c r="N963" s="784">
        <v>1</v>
      </c>
      <c r="U963" s="783" t="s">
        <v>988</v>
      </c>
      <c r="V963" s="784">
        <v>11</v>
      </c>
      <c r="W963" s="784">
        <v>26</v>
      </c>
    </row>
    <row r="964" spans="1:23" ht="15">
      <c r="A964" s="783" t="s">
        <v>975</v>
      </c>
      <c r="B964" s="783" t="s">
        <v>291</v>
      </c>
      <c r="C964" s="783" t="s">
        <v>262</v>
      </c>
      <c r="D964" s="783" t="s">
        <v>288</v>
      </c>
      <c r="E964" s="784">
        <v>868</v>
      </c>
      <c r="G964" s="783" t="s">
        <v>989</v>
      </c>
      <c r="H964" s="784">
        <v>0</v>
      </c>
      <c r="I964" s="784">
        <v>354</v>
      </c>
      <c r="K964" s="783" t="s">
        <v>301</v>
      </c>
      <c r="L964" s="783" t="s">
        <v>929</v>
      </c>
      <c r="M964" s="783" t="s">
        <v>299</v>
      </c>
      <c r="N964" s="784">
        <v>2026</v>
      </c>
      <c r="U964" s="783" t="s">
        <v>988</v>
      </c>
      <c r="V964" s="784">
        <v>12</v>
      </c>
      <c r="W964" s="784">
        <v>31</v>
      </c>
    </row>
    <row r="965" spans="1:23" ht="15">
      <c r="A965" s="783" t="s">
        <v>975</v>
      </c>
      <c r="B965" s="783" t="s">
        <v>291</v>
      </c>
      <c r="C965" s="783" t="s">
        <v>262</v>
      </c>
      <c r="D965" s="783" t="s">
        <v>289</v>
      </c>
      <c r="E965" s="784">
        <v>181</v>
      </c>
      <c r="G965" s="783" t="s">
        <v>989</v>
      </c>
      <c r="H965" s="784">
        <v>1</v>
      </c>
      <c r="I965" s="784">
        <v>1810</v>
      </c>
      <c r="K965" s="783" t="s">
        <v>301</v>
      </c>
      <c r="L965" s="783" t="s">
        <v>929</v>
      </c>
      <c r="M965" s="783" t="s">
        <v>300</v>
      </c>
      <c r="N965" s="784">
        <v>1</v>
      </c>
      <c r="U965" s="783" t="s">
        <v>989</v>
      </c>
      <c r="V965" s="785"/>
      <c r="W965" s="784">
        <v>33</v>
      </c>
    </row>
    <row r="966" spans="1:23" ht="15">
      <c r="A966" s="783" t="s">
        <v>975</v>
      </c>
      <c r="B966" s="783" t="s">
        <v>291</v>
      </c>
      <c r="C966" s="783" t="s">
        <v>263</v>
      </c>
      <c r="D966" s="783" t="s">
        <v>288</v>
      </c>
      <c r="E966" s="784">
        <v>976</v>
      </c>
      <c r="G966" s="783" t="s">
        <v>989</v>
      </c>
      <c r="H966" s="784">
        <v>2</v>
      </c>
      <c r="I966" s="784">
        <v>5851</v>
      </c>
      <c r="K966" s="783" t="s">
        <v>301</v>
      </c>
      <c r="L966" s="783" t="s">
        <v>929</v>
      </c>
      <c r="M966" s="783" t="s">
        <v>301</v>
      </c>
      <c r="N966" s="784">
        <v>11</v>
      </c>
      <c r="U966" s="783" t="s">
        <v>989</v>
      </c>
      <c r="V966" s="784">
        <v>0</v>
      </c>
      <c r="W966" s="784">
        <v>10</v>
      </c>
    </row>
    <row r="967" spans="1:23" ht="15">
      <c r="A967" s="783" t="s">
        <v>975</v>
      </c>
      <c r="B967" s="783" t="s">
        <v>291</v>
      </c>
      <c r="C967" s="783" t="s">
        <v>263</v>
      </c>
      <c r="D967" s="783" t="s">
        <v>289</v>
      </c>
      <c r="E967" s="784">
        <v>192</v>
      </c>
      <c r="G967" s="783" t="s">
        <v>989</v>
      </c>
      <c r="H967" s="784">
        <v>3</v>
      </c>
      <c r="I967" s="784">
        <v>2256</v>
      </c>
      <c r="K967" s="783" t="s">
        <v>301</v>
      </c>
      <c r="L967" s="783" t="s">
        <v>929</v>
      </c>
      <c r="M967" s="783" t="s">
        <v>269</v>
      </c>
      <c r="N967" s="784">
        <v>5</v>
      </c>
      <c r="U967" s="783" t="s">
        <v>989</v>
      </c>
      <c r="V967" s="784">
        <v>1</v>
      </c>
      <c r="W967" s="784">
        <v>46</v>
      </c>
    </row>
    <row r="968" spans="1:23" ht="15">
      <c r="A968" s="783" t="s">
        <v>976</v>
      </c>
      <c r="B968" s="783" t="s">
        <v>267</v>
      </c>
      <c r="C968" s="783" t="s">
        <v>262</v>
      </c>
      <c r="D968" s="783" t="s">
        <v>288</v>
      </c>
      <c r="E968" s="784">
        <v>1</v>
      </c>
      <c r="G968" s="783" t="s">
        <v>989</v>
      </c>
      <c r="H968" s="784">
        <v>4</v>
      </c>
      <c r="I968" s="784">
        <v>7851</v>
      </c>
      <c r="K968" s="783" t="s">
        <v>301</v>
      </c>
      <c r="L968" s="783" t="s">
        <v>929</v>
      </c>
      <c r="M968" s="783" t="s">
        <v>270</v>
      </c>
      <c r="N968" s="784">
        <v>4469</v>
      </c>
      <c r="U968" s="783" t="s">
        <v>989</v>
      </c>
      <c r="V968" s="784">
        <v>2</v>
      </c>
      <c r="W968" s="784">
        <v>171</v>
      </c>
    </row>
    <row r="969" spans="1:23" ht="15">
      <c r="A969" s="783" t="s">
        <v>976</v>
      </c>
      <c r="B969" s="783" t="s">
        <v>267</v>
      </c>
      <c r="C969" s="783" t="s">
        <v>262</v>
      </c>
      <c r="D969" s="783" t="s">
        <v>289</v>
      </c>
      <c r="E969" s="784">
        <v>1</v>
      </c>
      <c r="G969" s="783" t="s">
        <v>989</v>
      </c>
      <c r="H969" s="784">
        <v>5</v>
      </c>
      <c r="I969" s="784">
        <v>1119</v>
      </c>
      <c r="K969" s="783" t="s">
        <v>301</v>
      </c>
      <c r="L969" s="783" t="s">
        <v>947</v>
      </c>
      <c r="M969" s="783" t="s">
        <v>267</v>
      </c>
      <c r="N969" s="784">
        <v>12</v>
      </c>
      <c r="U969" s="783" t="s">
        <v>989</v>
      </c>
      <c r="V969" s="784">
        <v>3</v>
      </c>
      <c r="W969" s="784">
        <v>55</v>
      </c>
    </row>
    <row r="970" spans="1:23" ht="15">
      <c r="A970" s="783" t="s">
        <v>976</v>
      </c>
      <c r="B970" s="783" t="s">
        <v>267</v>
      </c>
      <c r="C970" s="783" t="s">
        <v>263</v>
      </c>
      <c r="D970" s="783" t="s">
        <v>288</v>
      </c>
      <c r="E970" s="784">
        <v>3</v>
      </c>
      <c r="G970" s="783" t="s">
        <v>989</v>
      </c>
      <c r="H970" s="784">
        <v>6</v>
      </c>
      <c r="I970" s="784">
        <v>1072</v>
      </c>
      <c r="K970" s="783" t="s">
        <v>301</v>
      </c>
      <c r="L970" s="783" t="s">
        <v>947</v>
      </c>
      <c r="M970" s="783" t="s">
        <v>531</v>
      </c>
      <c r="N970" s="784">
        <v>3</v>
      </c>
      <c r="U970" s="783" t="s">
        <v>989</v>
      </c>
      <c r="V970" s="784">
        <v>4</v>
      </c>
      <c r="W970" s="784">
        <v>610</v>
      </c>
    </row>
    <row r="971" spans="1:23" ht="15">
      <c r="A971" s="783" t="s">
        <v>976</v>
      </c>
      <c r="B971" s="783" t="s">
        <v>267</v>
      </c>
      <c r="C971" s="783" t="s">
        <v>262</v>
      </c>
      <c r="D971" s="783" t="s">
        <v>288</v>
      </c>
      <c r="E971" s="784">
        <v>568</v>
      </c>
      <c r="G971" s="783" t="s">
        <v>989</v>
      </c>
      <c r="H971" s="784">
        <v>7</v>
      </c>
      <c r="I971" s="784">
        <v>936</v>
      </c>
      <c r="K971" s="783" t="s">
        <v>301</v>
      </c>
      <c r="L971" s="783" t="s">
        <v>947</v>
      </c>
      <c r="M971" s="783" t="s">
        <v>527</v>
      </c>
      <c r="N971" s="784">
        <v>711</v>
      </c>
      <c r="U971" s="783" t="s">
        <v>989</v>
      </c>
      <c r="V971" s="784">
        <v>5</v>
      </c>
      <c r="W971" s="784">
        <v>71</v>
      </c>
    </row>
    <row r="972" spans="1:23" ht="15">
      <c r="A972" s="783" t="s">
        <v>976</v>
      </c>
      <c r="B972" s="783" t="s">
        <v>267</v>
      </c>
      <c r="C972" s="783" t="s">
        <v>262</v>
      </c>
      <c r="D972" s="783" t="s">
        <v>289</v>
      </c>
      <c r="E972" s="784">
        <v>699</v>
      </c>
      <c r="G972" s="783" t="s">
        <v>989</v>
      </c>
      <c r="H972" s="784">
        <v>8</v>
      </c>
      <c r="I972" s="784">
        <v>689</v>
      </c>
      <c r="K972" s="783" t="s">
        <v>301</v>
      </c>
      <c r="L972" s="783" t="s">
        <v>947</v>
      </c>
      <c r="M972" s="783" t="s">
        <v>532</v>
      </c>
      <c r="N972" s="784">
        <v>7</v>
      </c>
      <c r="U972" s="783" t="s">
        <v>989</v>
      </c>
      <c r="V972" s="784">
        <v>6</v>
      </c>
      <c r="W972" s="784">
        <v>67</v>
      </c>
    </row>
    <row r="973" spans="1:23" ht="15">
      <c r="A973" s="783" t="s">
        <v>976</v>
      </c>
      <c r="B973" s="783" t="s">
        <v>267</v>
      </c>
      <c r="C973" s="783" t="s">
        <v>263</v>
      </c>
      <c r="D973" s="783" t="s">
        <v>288</v>
      </c>
      <c r="E973" s="784">
        <v>558</v>
      </c>
      <c r="G973" s="783" t="s">
        <v>989</v>
      </c>
      <c r="H973" s="784">
        <v>9</v>
      </c>
      <c r="I973" s="784">
        <v>597</v>
      </c>
      <c r="K973" s="783" t="s">
        <v>301</v>
      </c>
      <c r="L973" s="783" t="s">
        <v>947</v>
      </c>
      <c r="M973" s="783" t="s">
        <v>528</v>
      </c>
      <c r="N973" s="784">
        <v>1</v>
      </c>
      <c r="U973" s="783" t="s">
        <v>989</v>
      </c>
      <c r="V973" s="784">
        <v>7</v>
      </c>
      <c r="W973" s="784">
        <v>39</v>
      </c>
    </row>
    <row r="974" spans="1:23" ht="15">
      <c r="A974" s="783" t="s">
        <v>976</v>
      </c>
      <c r="B974" s="783" t="s">
        <v>267</v>
      </c>
      <c r="C974" s="783" t="s">
        <v>263</v>
      </c>
      <c r="D974" s="783" t="s">
        <v>289</v>
      </c>
      <c r="E974" s="784">
        <v>632</v>
      </c>
      <c r="G974" s="783" t="s">
        <v>989</v>
      </c>
      <c r="H974" s="784">
        <v>10</v>
      </c>
      <c r="I974" s="784">
        <v>387</v>
      </c>
      <c r="K974" s="783" t="s">
        <v>301</v>
      </c>
      <c r="L974" s="783" t="s">
        <v>947</v>
      </c>
      <c r="M974" s="783" t="s">
        <v>535</v>
      </c>
      <c r="N974" s="784">
        <v>1</v>
      </c>
      <c r="U974" s="783" t="s">
        <v>989</v>
      </c>
      <c r="V974" s="784">
        <v>9</v>
      </c>
      <c r="W974" s="784">
        <v>14</v>
      </c>
    </row>
    <row r="975" spans="1:23" ht="15">
      <c r="A975" s="783" t="s">
        <v>976</v>
      </c>
      <c r="B975" s="783" t="s">
        <v>268</v>
      </c>
      <c r="C975" s="783" t="s">
        <v>262</v>
      </c>
      <c r="D975" s="783" t="s">
        <v>288</v>
      </c>
      <c r="E975" s="784">
        <v>1230</v>
      </c>
      <c r="G975" s="783" t="s">
        <v>989</v>
      </c>
      <c r="H975" s="784">
        <v>11</v>
      </c>
      <c r="I975" s="784">
        <v>320</v>
      </c>
      <c r="K975" s="783" t="s">
        <v>301</v>
      </c>
      <c r="L975" s="783" t="s">
        <v>947</v>
      </c>
      <c r="M975" s="783" t="s">
        <v>529</v>
      </c>
      <c r="N975" s="784">
        <v>19</v>
      </c>
      <c r="U975" s="783" t="s">
        <v>989</v>
      </c>
      <c r="V975" s="784">
        <v>10</v>
      </c>
      <c r="W975" s="784">
        <v>6</v>
      </c>
    </row>
    <row r="976" spans="1:23" ht="15">
      <c r="A976" s="783" t="s">
        <v>976</v>
      </c>
      <c r="B976" s="783" t="s">
        <v>268</v>
      </c>
      <c r="C976" s="783" t="s">
        <v>262</v>
      </c>
      <c r="D976" s="783" t="s">
        <v>289</v>
      </c>
      <c r="E976" s="784">
        <v>826</v>
      </c>
      <c r="G976" s="783" t="s">
        <v>989</v>
      </c>
      <c r="H976" s="784">
        <v>12</v>
      </c>
      <c r="I976" s="784">
        <v>397</v>
      </c>
      <c r="K976" s="783" t="s">
        <v>301</v>
      </c>
      <c r="L976" s="783" t="s">
        <v>947</v>
      </c>
      <c r="M976" s="783" t="s">
        <v>268</v>
      </c>
      <c r="N976" s="784">
        <v>11</v>
      </c>
      <c r="U976" s="783" t="s">
        <v>989</v>
      </c>
      <c r="V976" s="784">
        <v>11</v>
      </c>
      <c r="W976" s="784">
        <v>3</v>
      </c>
    </row>
    <row r="977" spans="1:23" ht="15">
      <c r="A977" s="783" t="s">
        <v>976</v>
      </c>
      <c r="B977" s="783" t="s">
        <v>268</v>
      </c>
      <c r="C977" s="783" t="s">
        <v>263</v>
      </c>
      <c r="D977" s="783" t="s">
        <v>288</v>
      </c>
      <c r="E977" s="784">
        <v>1105</v>
      </c>
      <c r="G977" s="783" t="s">
        <v>990</v>
      </c>
      <c r="H977" s="784">
        <v>0</v>
      </c>
      <c r="I977" s="784">
        <v>16</v>
      </c>
      <c r="K977" s="783" t="s">
        <v>301</v>
      </c>
      <c r="L977" s="783" t="s">
        <v>947</v>
      </c>
      <c r="M977" s="783" t="s">
        <v>538</v>
      </c>
      <c r="N977" s="784">
        <v>9</v>
      </c>
      <c r="U977" s="783" t="s">
        <v>989</v>
      </c>
      <c r="V977" s="784">
        <v>12</v>
      </c>
      <c r="W977" s="784">
        <v>10</v>
      </c>
    </row>
    <row r="978" spans="1:23" ht="15">
      <c r="A978" s="783" t="s">
        <v>976</v>
      </c>
      <c r="B978" s="783" t="s">
        <v>268</v>
      </c>
      <c r="C978" s="783" t="s">
        <v>263</v>
      </c>
      <c r="D978" s="783" t="s">
        <v>289</v>
      </c>
      <c r="E978" s="784">
        <v>613</v>
      </c>
      <c r="G978" s="783" t="s">
        <v>990</v>
      </c>
      <c r="H978" s="784">
        <v>1</v>
      </c>
      <c r="I978" s="784">
        <v>74</v>
      </c>
      <c r="K978" s="783" t="s">
        <v>301</v>
      </c>
      <c r="L978" s="783" t="s">
        <v>947</v>
      </c>
      <c r="M978" s="783" t="s">
        <v>1096</v>
      </c>
      <c r="N978" s="784">
        <v>1</v>
      </c>
      <c r="U978" s="783" t="s">
        <v>990</v>
      </c>
      <c r="V978" s="785"/>
      <c r="W978" s="784">
        <v>9</v>
      </c>
    </row>
    <row r="979" spans="1:23" ht="15">
      <c r="A979" s="783" t="s">
        <v>976</v>
      </c>
      <c r="B979" s="783" t="s">
        <v>290</v>
      </c>
      <c r="C979" s="783" t="s">
        <v>262</v>
      </c>
      <c r="D979" s="783" t="s">
        <v>288</v>
      </c>
      <c r="E979" s="784">
        <v>13</v>
      </c>
      <c r="G979" s="783" t="s">
        <v>990</v>
      </c>
      <c r="H979" s="784">
        <v>2</v>
      </c>
      <c r="I979" s="784">
        <v>279</v>
      </c>
      <c r="K979" s="783" t="s">
        <v>301</v>
      </c>
      <c r="L979" s="783" t="s">
        <v>947</v>
      </c>
      <c r="M979" s="783" t="s">
        <v>290</v>
      </c>
      <c r="N979" s="784">
        <v>3</v>
      </c>
      <c r="U979" s="783" t="s">
        <v>990</v>
      </c>
      <c r="V979" s="784">
        <v>0</v>
      </c>
      <c r="W979" s="784">
        <v>2</v>
      </c>
    </row>
    <row r="980" spans="1:23" ht="15">
      <c r="A980" s="783" t="s">
        <v>976</v>
      </c>
      <c r="B980" s="783" t="s">
        <v>290</v>
      </c>
      <c r="C980" s="783" t="s">
        <v>262</v>
      </c>
      <c r="D980" s="783" t="s">
        <v>289</v>
      </c>
      <c r="E980" s="784">
        <v>34</v>
      </c>
      <c r="G980" s="783" t="s">
        <v>990</v>
      </c>
      <c r="H980" s="784">
        <v>3</v>
      </c>
      <c r="I980" s="784">
        <v>147</v>
      </c>
      <c r="K980" s="783" t="s">
        <v>301</v>
      </c>
      <c r="L980" s="783" t="s">
        <v>947</v>
      </c>
      <c r="M980" s="783" t="s">
        <v>302</v>
      </c>
      <c r="N980" s="784">
        <v>1</v>
      </c>
      <c r="U980" s="783" t="s">
        <v>990</v>
      </c>
      <c r="V980" s="784">
        <v>1</v>
      </c>
      <c r="W980" s="784">
        <v>3</v>
      </c>
    </row>
    <row r="981" spans="1:23" ht="15">
      <c r="A981" s="783" t="s">
        <v>976</v>
      </c>
      <c r="B981" s="783" t="s">
        <v>290</v>
      </c>
      <c r="C981" s="783" t="s">
        <v>263</v>
      </c>
      <c r="D981" s="783" t="s">
        <v>288</v>
      </c>
      <c r="E981" s="784">
        <v>12</v>
      </c>
      <c r="G981" s="783" t="s">
        <v>990</v>
      </c>
      <c r="H981" s="784">
        <v>4</v>
      </c>
      <c r="I981" s="784">
        <v>532</v>
      </c>
      <c r="K981" s="783" t="s">
        <v>301</v>
      </c>
      <c r="L981" s="783" t="s">
        <v>947</v>
      </c>
      <c r="M981" s="783" t="s">
        <v>299</v>
      </c>
      <c r="N981" s="784">
        <v>12689</v>
      </c>
      <c r="U981" s="783" t="s">
        <v>990</v>
      </c>
      <c r="V981" s="784">
        <v>2</v>
      </c>
      <c r="W981" s="784">
        <v>34</v>
      </c>
    </row>
    <row r="982" spans="1:23" ht="15">
      <c r="A982" s="783" t="s">
        <v>976</v>
      </c>
      <c r="B982" s="783" t="s">
        <v>290</v>
      </c>
      <c r="C982" s="783" t="s">
        <v>263</v>
      </c>
      <c r="D982" s="783" t="s">
        <v>289</v>
      </c>
      <c r="E982" s="784">
        <v>21</v>
      </c>
      <c r="G982" s="783" t="s">
        <v>990</v>
      </c>
      <c r="H982" s="784">
        <v>5</v>
      </c>
      <c r="I982" s="784">
        <v>116</v>
      </c>
      <c r="K982" s="783" t="s">
        <v>301</v>
      </c>
      <c r="L982" s="783" t="s">
        <v>947</v>
      </c>
      <c r="M982" s="783" t="s">
        <v>301</v>
      </c>
      <c r="N982" s="784">
        <v>13</v>
      </c>
      <c r="U982" s="783" t="s">
        <v>990</v>
      </c>
      <c r="V982" s="784">
        <v>3</v>
      </c>
      <c r="W982" s="784">
        <v>10</v>
      </c>
    </row>
    <row r="983" spans="1:23" ht="15">
      <c r="A983" s="783" t="s">
        <v>976</v>
      </c>
      <c r="B983" s="783" t="s">
        <v>291</v>
      </c>
      <c r="C983" s="783" t="s">
        <v>262</v>
      </c>
      <c r="D983" s="783" t="s">
        <v>288</v>
      </c>
      <c r="E983" s="784">
        <v>84</v>
      </c>
      <c r="G983" s="783" t="s">
        <v>990</v>
      </c>
      <c r="H983" s="784">
        <v>6</v>
      </c>
      <c r="I983" s="784">
        <v>122</v>
      </c>
      <c r="K983" s="783" t="s">
        <v>301</v>
      </c>
      <c r="L983" s="783" t="s">
        <v>947</v>
      </c>
      <c r="M983" s="783" t="s">
        <v>269</v>
      </c>
      <c r="N983" s="784">
        <v>5</v>
      </c>
      <c r="U983" s="783" t="s">
        <v>990</v>
      </c>
      <c r="V983" s="784">
        <v>4</v>
      </c>
      <c r="W983" s="784">
        <v>87</v>
      </c>
    </row>
    <row r="984" spans="1:23" ht="15">
      <c r="A984" s="783" t="s">
        <v>976</v>
      </c>
      <c r="B984" s="783" t="s">
        <v>291</v>
      </c>
      <c r="C984" s="783" t="s">
        <v>262</v>
      </c>
      <c r="D984" s="783" t="s">
        <v>289</v>
      </c>
      <c r="E984" s="784">
        <v>67</v>
      </c>
      <c r="G984" s="783" t="s">
        <v>990</v>
      </c>
      <c r="H984" s="784">
        <v>7</v>
      </c>
      <c r="I984" s="784">
        <v>111</v>
      </c>
      <c r="K984" s="783" t="s">
        <v>301</v>
      </c>
      <c r="L984" s="783" t="s">
        <v>947</v>
      </c>
      <c r="M984" s="783" t="s">
        <v>270</v>
      </c>
      <c r="N984" s="784">
        <v>971</v>
      </c>
      <c r="U984" s="783" t="s">
        <v>990</v>
      </c>
      <c r="V984" s="784">
        <v>5</v>
      </c>
      <c r="W984" s="784">
        <v>7</v>
      </c>
    </row>
    <row r="985" spans="1:23" ht="15">
      <c r="A985" s="783" t="s">
        <v>976</v>
      </c>
      <c r="B985" s="783" t="s">
        <v>291</v>
      </c>
      <c r="C985" s="783" t="s">
        <v>263</v>
      </c>
      <c r="D985" s="783" t="s">
        <v>288</v>
      </c>
      <c r="E985" s="784">
        <v>62</v>
      </c>
      <c r="G985" s="783" t="s">
        <v>990</v>
      </c>
      <c r="H985" s="784">
        <v>8</v>
      </c>
      <c r="I985" s="784">
        <v>97</v>
      </c>
      <c r="K985" s="783" t="s">
        <v>301</v>
      </c>
      <c r="L985" s="783" t="s">
        <v>952</v>
      </c>
      <c r="M985" s="783" t="s">
        <v>267</v>
      </c>
      <c r="N985" s="784">
        <v>69</v>
      </c>
      <c r="U985" s="783" t="s">
        <v>990</v>
      </c>
      <c r="V985" s="784">
        <v>6</v>
      </c>
      <c r="W985" s="784">
        <v>15</v>
      </c>
    </row>
    <row r="986" spans="1:23" ht="15">
      <c r="A986" s="783" t="s">
        <v>976</v>
      </c>
      <c r="B986" s="783" t="s">
        <v>291</v>
      </c>
      <c r="C986" s="783" t="s">
        <v>263</v>
      </c>
      <c r="D986" s="783" t="s">
        <v>289</v>
      </c>
      <c r="E986" s="784">
        <v>62</v>
      </c>
      <c r="G986" s="783" t="s">
        <v>990</v>
      </c>
      <c r="H986" s="784">
        <v>9</v>
      </c>
      <c r="I986" s="784">
        <v>70</v>
      </c>
      <c r="K986" s="783" t="s">
        <v>301</v>
      </c>
      <c r="L986" s="783" t="s">
        <v>952</v>
      </c>
      <c r="M986" s="783" t="s">
        <v>530</v>
      </c>
      <c r="N986" s="784">
        <v>1</v>
      </c>
      <c r="U986" s="783" t="s">
        <v>990</v>
      </c>
      <c r="V986" s="784">
        <v>7</v>
      </c>
      <c r="W986" s="784">
        <v>10</v>
      </c>
    </row>
    <row r="987" spans="1:23" ht="15">
      <c r="A987" s="783" t="s">
        <v>977</v>
      </c>
      <c r="B987" s="783" t="s">
        <v>267</v>
      </c>
      <c r="C987" s="783" t="s">
        <v>262</v>
      </c>
      <c r="D987" s="783" t="s">
        <v>288</v>
      </c>
      <c r="E987" s="784">
        <v>463</v>
      </c>
      <c r="G987" s="783" t="s">
        <v>990</v>
      </c>
      <c r="H987" s="784">
        <v>10</v>
      </c>
      <c r="I987" s="784">
        <v>67</v>
      </c>
      <c r="K987" s="783" t="s">
        <v>301</v>
      </c>
      <c r="L987" s="783" t="s">
        <v>952</v>
      </c>
      <c r="M987" s="783" t="s">
        <v>531</v>
      </c>
      <c r="N987" s="784">
        <v>2</v>
      </c>
      <c r="U987" s="783" t="s">
        <v>990</v>
      </c>
      <c r="V987" s="784">
        <v>9</v>
      </c>
      <c r="W987" s="784">
        <v>3</v>
      </c>
    </row>
    <row r="988" spans="1:23" ht="15">
      <c r="A988" s="783" t="s">
        <v>977</v>
      </c>
      <c r="B988" s="783" t="s">
        <v>267</v>
      </c>
      <c r="C988" s="783" t="s">
        <v>262</v>
      </c>
      <c r="D988" s="783" t="s">
        <v>289</v>
      </c>
      <c r="E988" s="784">
        <v>2081</v>
      </c>
      <c r="G988" s="783" t="s">
        <v>990</v>
      </c>
      <c r="H988" s="784">
        <v>11</v>
      </c>
      <c r="I988" s="784">
        <v>55</v>
      </c>
      <c r="K988" s="783" t="s">
        <v>301</v>
      </c>
      <c r="L988" s="783" t="s">
        <v>952</v>
      </c>
      <c r="M988" s="783" t="s">
        <v>527</v>
      </c>
      <c r="N988" s="784">
        <v>351</v>
      </c>
      <c r="U988" s="783" t="s">
        <v>990</v>
      </c>
      <c r="V988" s="784">
        <v>10</v>
      </c>
      <c r="W988" s="784">
        <v>3</v>
      </c>
    </row>
    <row r="989" spans="1:23" ht="15">
      <c r="A989" s="783" t="s">
        <v>977</v>
      </c>
      <c r="B989" s="783" t="s">
        <v>267</v>
      </c>
      <c r="C989" s="783" t="s">
        <v>263</v>
      </c>
      <c r="D989" s="783" t="s">
        <v>288</v>
      </c>
      <c r="E989" s="784">
        <v>424</v>
      </c>
      <c r="G989" s="783" t="s">
        <v>990</v>
      </c>
      <c r="H989" s="784">
        <v>12</v>
      </c>
      <c r="I989" s="784">
        <v>83</v>
      </c>
      <c r="K989" s="783" t="s">
        <v>301</v>
      </c>
      <c r="L989" s="783" t="s">
        <v>952</v>
      </c>
      <c r="M989" s="783" t="s">
        <v>532</v>
      </c>
      <c r="N989" s="784">
        <v>2</v>
      </c>
      <c r="U989" s="783" t="s">
        <v>990</v>
      </c>
      <c r="V989" s="784">
        <v>11</v>
      </c>
      <c r="W989" s="784">
        <v>4</v>
      </c>
    </row>
    <row r="990" spans="1:23" ht="15">
      <c r="A990" s="783" t="s">
        <v>977</v>
      </c>
      <c r="B990" s="783" t="s">
        <v>267</v>
      </c>
      <c r="C990" s="783" t="s">
        <v>263</v>
      </c>
      <c r="D990" s="783" t="s">
        <v>289</v>
      </c>
      <c r="E990" s="784">
        <v>1846</v>
      </c>
      <c r="G990" s="783" t="s">
        <v>991</v>
      </c>
      <c r="H990" s="784">
        <v>0</v>
      </c>
      <c r="I990" s="784">
        <v>135</v>
      </c>
      <c r="K990" s="783" t="s">
        <v>301</v>
      </c>
      <c r="L990" s="783" t="s">
        <v>952</v>
      </c>
      <c r="M990" s="783" t="s">
        <v>535</v>
      </c>
      <c r="N990" s="784">
        <v>3</v>
      </c>
      <c r="U990" s="783" t="s">
        <v>990</v>
      </c>
      <c r="V990" s="784">
        <v>12</v>
      </c>
      <c r="W990" s="784">
        <v>1</v>
      </c>
    </row>
    <row r="991" spans="1:23" ht="15">
      <c r="A991" s="783" t="s">
        <v>977</v>
      </c>
      <c r="B991" s="783" t="s">
        <v>268</v>
      </c>
      <c r="C991" s="783" t="s">
        <v>262</v>
      </c>
      <c r="D991" s="783" t="s">
        <v>288</v>
      </c>
      <c r="E991" s="784">
        <v>621</v>
      </c>
      <c r="G991" s="783" t="s">
        <v>991</v>
      </c>
      <c r="H991" s="784">
        <v>1</v>
      </c>
      <c r="I991" s="784">
        <v>589</v>
      </c>
      <c r="K991" s="783" t="s">
        <v>301</v>
      </c>
      <c r="L991" s="783" t="s">
        <v>952</v>
      </c>
      <c r="M991" s="783" t="s">
        <v>529</v>
      </c>
      <c r="N991" s="784">
        <v>1</v>
      </c>
      <c r="U991" s="783" t="s">
        <v>991</v>
      </c>
      <c r="V991" s="785"/>
      <c r="W991" s="784">
        <v>220</v>
      </c>
    </row>
    <row r="992" spans="1:23" ht="15">
      <c r="A992" s="783" t="s">
        <v>977</v>
      </c>
      <c r="B992" s="783" t="s">
        <v>268</v>
      </c>
      <c r="C992" s="783" t="s">
        <v>262</v>
      </c>
      <c r="D992" s="783" t="s">
        <v>289</v>
      </c>
      <c r="E992" s="784">
        <v>1291</v>
      </c>
      <c r="G992" s="783" t="s">
        <v>991</v>
      </c>
      <c r="H992" s="784">
        <v>2</v>
      </c>
      <c r="I992" s="784">
        <v>1663</v>
      </c>
      <c r="K992" s="783" t="s">
        <v>301</v>
      </c>
      <c r="L992" s="783" t="s">
        <v>952</v>
      </c>
      <c r="M992" s="783" t="s">
        <v>268</v>
      </c>
      <c r="N992" s="784">
        <v>7</v>
      </c>
      <c r="U992" s="783" t="s">
        <v>991</v>
      </c>
      <c r="V992" s="784">
        <v>0</v>
      </c>
      <c r="W992" s="784">
        <v>46</v>
      </c>
    </row>
    <row r="993" spans="1:23" ht="15">
      <c r="A993" s="783" t="s">
        <v>977</v>
      </c>
      <c r="B993" s="783" t="s">
        <v>268</v>
      </c>
      <c r="C993" s="783" t="s">
        <v>263</v>
      </c>
      <c r="D993" s="783" t="s">
        <v>288</v>
      </c>
      <c r="E993" s="784">
        <v>642</v>
      </c>
      <c r="G993" s="783" t="s">
        <v>991</v>
      </c>
      <c r="H993" s="784">
        <v>3</v>
      </c>
      <c r="I993" s="784">
        <v>860</v>
      </c>
      <c r="K993" s="783" t="s">
        <v>301</v>
      </c>
      <c r="L993" s="783" t="s">
        <v>952</v>
      </c>
      <c r="M993" s="783" t="s">
        <v>302</v>
      </c>
      <c r="N993" s="784">
        <v>10</v>
      </c>
      <c r="U993" s="783" t="s">
        <v>991</v>
      </c>
      <c r="V993" s="784">
        <v>1</v>
      </c>
      <c r="W993" s="784">
        <v>239</v>
      </c>
    </row>
    <row r="994" spans="1:23" ht="15">
      <c r="A994" s="783" t="s">
        <v>977</v>
      </c>
      <c r="B994" s="783" t="s">
        <v>268</v>
      </c>
      <c r="C994" s="783" t="s">
        <v>263</v>
      </c>
      <c r="D994" s="783" t="s">
        <v>289</v>
      </c>
      <c r="E994" s="784">
        <v>1043</v>
      </c>
      <c r="G994" s="783" t="s">
        <v>991</v>
      </c>
      <c r="H994" s="784">
        <v>4</v>
      </c>
      <c r="I994" s="784">
        <v>3895</v>
      </c>
      <c r="K994" s="783" t="s">
        <v>301</v>
      </c>
      <c r="L994" s="783" t="s">
        <v>952</v>
      </c>
      <c r="M994" s="783" t="s">
        <v>299</v>
      </c>
      <c r="N994" s="784">
        <v>6508</v>
      </c>
      <c r="U994" s="783" t="s">
        <v>991</v>
      </c>
      <c r="V994" s="784">
        <v>2</v>
      </c>
      <c r="W994" s="784">
        <v>652</v>
      </c>
    </row>
    <row r="995" spans="1:23" ht="15">
      <c r="A995" s="783" t="s">
        <v>977</v>
      </c>
      <c r="B995" s="783" t="s">
        <v>290</v>
      </c>
      <c r="C995" s="783" t="s">
        <v>262</v>
      </c>
      <c r="D995" s="783" t="s">
        <v>288</v>
      </c>
      <c r="E995" s="784">
        <v>28</v>
      </c>
      <c r="G995" s="783" t="s">
        <v>991</v>
      </c>
      <c r="H995" s="784">
        <v>5</v>
      </c>
      <c r="I995" s="784">
        <v>703</v>
      </c>
      <c r="K995" s="783" t="s">
        <v>301</v>
      </c>
      <c r="L995" s="783" t="s">
        <v>952</v>
      </c>
      <c r="M995" s="783" t="s">
        <v>300</v>
      </c>
      <c r="N995" s="784">
        <v>13</v>
      </c>
      <c r="U995" s="783" t="s">
        <v>991</v>
      </c>
      <c r="V995" s="784">
        <v>3</v>
      </c>
      <c r="W995" s="784">
        <v>311</v>
      </c>
    </row>
    <row r="996" spans="1:23" ht="15">
      <c r="A996" s="783" t="s">
        <v>977</v>
      </c>
      <c r="B996" s="783" t="s">
        <v>290</v>
      </c>
      <c r="C996" s="783" t="s">
        <v>262</v>
      </c>
      <c r="D996" s="783" t="s">
        <v>289</v>
      </c>
      <c r="E996" s="784">
        <v>208</v>
      </c>
      <c r="G996" s="783" t="s">
        <v>991</v>
      </c>
      <c r="H996" s="784">
        <v>6</v>
      </c>
      <c r="I996" s="784">
        <v>740</v>
      </c>
      <c r="K996" s="783" t="s">
        <v>301</v>
      </c>
      <c r="L996" s="783" t="s">
        <v>952</v>
      </c>
      <c r="M996" s="783" t="s">
        <v>301</v>
      </c>
      <c r="N996" s="784">
        <v>13</v>
      </c>
      <c r="U996" s="783" t="s">
        <v>991</v>
      </c>
      <c r="V996" s="784">
        <v>4</v>
      </c>
      <c r="W996" s="784">
        <v>1858</v>
      </c>
    </row>
    <row r="997" spans="1:23" ht="15">
      <c r="A997" s="783" t="s">
        <v>977</v>
      </c>
      <c r="B997" s="783" t="s">
        <v>290</v>
      </c>
      <c r="C997" s="783" t="s">
        <v>263</v>
      </c>
      <c r="D997" s="783" t="s">
        <v>288</v>
      </c>
      <c r="E997" s="784">
        <v>19</v>
      </c>
      <c r="G997" s="783" t="s">
        <v>991</v>
      </c>
      <c r="H997" s="784">
        <v>7</v>
      </c>
      <c r="I997" s="784">
        <v>628</v>
      </c>
      <c r="K997" s="783" t="s">
        <v>301</v>
      </c>
      <c r="L997" s="783" t="s">
        <v>952</v>
      </c>
      <c r="M997" s="783" t="s">
        <v>269</v>
      </c>
      <c r="N997" s="784">
        <v>6</v>
      </c>
      <c r="U997" s="783" t="s">
        <v>991</v>
      </c>
      <c r="V997" s="784">
        <v>5</v>
      </c>
      <c r="W997" s="784">
        <v>320</v>
      </c>
    </row>
    <row r="998" spans="1:23" ht="15">
      <c r="A998" s="783" t="s">
        <v>977</v>
      </c>
      <c r="B998" s="783" t="s">
        <v>290</v>
      </c>
      <c r="C998" s="783" t="s">
        <v>263</v>
      </c>
      <c r="D998" s="783" t="s">
        <v>289</v>
      </c>
      <c r="E998" s="784">
        <v>156</v>
      </c>
      <c r="G998" s="783" t="s">
        <v>991</v>
      </c>
      <c r="H998" s="784">
        <v>8</v>
      </c>
      <c r="I998" s="784">
        <v>547</v>
      </c>
      <c r="K998" s="783" t="s">
        <v>301</v>
      </c>
      <c r="L998" s="783" t="s">
        <v>952</v>
      </c>
      <c r="M998" s="783" t="s">
        <v>270</v>
      </c>
      <c r="N998" s="784">
        <v>3992</v>
      </c>
      <c r="U998" s="783" t="s">
        <v>991</v>
      </c>
      <c r="V998" s="784">
        <v>6</v>
      </c>
      <c r="W998" s="784">
        <v>324</v>
      </c>
    </row>
    <row r="999" spans="1:23" ht="15">
      <c r="A999" s="783" t="s">
        <v>977</v>
      </c>
      <c r="B999" s="783" t="s">
        <v>291</v>
      </c>
      <c r="C999" s="783" t="s">
        <v>262</v>
      </c>
      <c r="D999" s="783" t="s">
        <v>288</v>
      </c>
      <c r="E999" s="784">
        <v>206</v>
      </c>
      <c r="G999" s="783" t="s">
        <v>991</v>
      </c>
      <c r="H999" s="784">
        <v>9</v>
      </c>
      <c r="I999" s="784">
        <v>423</v>
      </c>
      <c r="K999" s="783" t="s">
        <v>301</v>
      </c>
      <c r="L999" s="783" t="s">
        <v>953</v>
      </c>
      <c r="M999" s="783" t="s">
        <v>267</v>
      </c>
      <c r="N999" s="784">
        <v>2</v>
      </c>
      <c r="U999" s="783" t="s">
        <v>991</v>
      </c>
      <c r="V999" s="784">
        <v>7</v>
      </c>
      <c r="W999" s="784">
        <v>281</v>
      </c>
    </row>
    <row r="1000" spans="1:23" ht="15">
      <c r="A1000" s="783" t="s">
        <v>977</v>
      </c>
      <c r="B1000" s="783" t="s">
        <v>291</v>
      </c>
      <c r="C1000" s="783" t="s">
        <v>262</v>
      </c>
      <c r="D1000" s="783" t="s">
        <v>289</v>
      </c>
      <c r="E1000" s="784">
        <v>610</v>
      </c>
      <c r="G1000" s="783" t="s">
        <v>991</v>
      </c>
      <c r="H1000" s="784">
        <v>10</v>
      </c>
      <c r="I1000" s="784">
        <v>325</v>
      </c>
      <c r="K1000" s="783" t="s">
        <v>301</v>
      </c>
      <c r="L1000" s="783" t="s">
        <v>953</v>
      </c>
      <c r="M1000" s="783" t="s">
        <v>531</v>
      </c>
      <c r="N1000" s="784">
        <v>2</v>
      </c>
      <c r="U1000" s="783" t="s">
        <v>991</v>
      </c>
      <c r="V1000" s="784">
        <v>9</v>
      </c>
      <c r="W1000" s="784">
        <v>133</v>
      </c>
    </row>
    <row r="1001" spans="1:23" ht="15">
      <c r="A1001" s="783" t="s">
        <v>977</v>
      </c>
      <c r="B1001" s="783" t="s">
        <v>291</v>
      </c>
      <c r="C1001" s="783" t="s">
        <v>263</v>
      </c>
      <c r="D1001" s="783" t="s">
        <v>288</v>
      </c>
      <c r="E1001" s="784">
        <v>226</v>
      </c>
      <c r="G1001" s="783" t="s">
        <v>991</v>
      </c>
      <c r="H1001" s="784">
        <v>11</v>
      </c>
      <c r="I1001" s="784">
        <v>244</v>
      </c>
      <c r="K1001" s="783" t="s">
        <v>301</v>
      </c>
      <c r="L1001" s="783" t="s">
        <v>953</v>
      </c>
      <c r="M1001" s="783" t="s">
        <v>527</v>
      </c>
      <c r="N1001" s="784">
        <v>348</v>
      </c>
      <c r="U1001" s="783" t="s">
        <v>991</v>
      </c>
      <c r="V1001" s="784">
        <v>10</v>
      </c>
      <c r="W1001" s="784">
        <v>112</v>
      </c>
    </row>
    <row r="1002" spans="1:23" ht="15">
      <c r="A1002" s="783" t="s">
        <v>977</v>
      </c>
      <c r="B1002" s="783" t="s">
        <v>291</v>
      </c>
      <c r="C1002" s="783" t="s">
        <v>263</v>
      </c>
      <c r="D1002" s="783" t="s">
        <v>289</v>
      </c>
      <c r="E1002" s="784">
        <v>610</v>
      </c>
      <c r="G1002" s="783" t="s">
        <v>991</v>
      </c>
      <c r="H1002" s="784">
        <v>12</v>
      </c>
      <c r="I1002" s="784">
        <v>369</v>
      </c>
      <c r="K1002" s="783" t="s">
        <v>301</v>
      </c>
      <c r="L1002" s="783" t="s">
        <v>953</v>
      </c>
      <c r="M1002" s="783" t="s">
        <v>532</v>
      </c>
      <c r="N1002" s="784">
        <v>1</v>
      </c>
      <c r="U1002" s="783" t="s">
        <v>991</v>
      </c>
      <c r="V1002" s="784">
        <v>11</v>
      </c>
      <c r="W1002" s="784">
        <v>67</v>
      </c>
    </row>
    <row r="1003" spans="1:23" ht="15">
      <c r="A1003" s="783" t="s">
        <v>978</v>
      </c>
      <c r="B1003" s="783" t="s">
        <v>267</v>
      </c>
      <c r="C1003" s="783" t="s">
        <v>262</v>
      </c>
      <c r="D1003" s="783" t="s">
        <v>288</v>
      </c>
      <c r="E1003" s="784">
        <v>120</v>
      </c>
      <c r="G1003" s="783" t="s">
        <v>992</v>
      </c>
      <c r="H1003" s="784">
        <v>0</v>
      </c>
      <c r="I1003" s="784">
        <v>115</v>
      </c>
      <c r="K1003" s="783" t="s">
        <v>301</v>
      </c>
      <c r="L1003" s="783" t="s">
        <v>953</v>
      </c>
      <c r="M1003" s="783" t="s">
        <v>528</v>
      </c>
      <c r="N1003" s="784">
        <v>1</v>
      </c>
      <c r="U1003" s="783" t="s">
        <v>991</v>
      </c>
      <c r="V1003" s="784">
        <v>12</v>
      </c>
      <c r="W1003" s="784">
        <v>104</v>
      </c>
    </row>
    <row r="1004" spans="1:23" ht="15">
      <c r="A1004" s="783" t="s">
        <v>978</v>
      </c>
      <c r="B1004" s="783" t="s">
        <v>267</v>
      </c>
      <c r="C1004" s="783" t="s">
        <v>262</v>
      </c>
      <c r="D1004" s="783" t="s">
        <v>289</v>
      </c>
      <c r="E1004" s="784">
        <v>1954</v>
      </c>
      <c r="G1004" s="783" t="s">
        <v>992</v>
      </c>
      <c r="H1004" s="784">
        <v>1</v>
      </c>
      <c r="I1004" s="784">
        <v>422</v>
      </c>
      <c r="K1004" s="783" t="s">
        <v>301</v>
      </c>
      <c r="L1004" s="783" t="s">
        <v>953</v>
      </c>
      <c r="M1004" s="783" t="s">
        <v>268</v>
      </c>
      <c r="N1004" s="784">
        <v>2</v>
      </c>
      <c r="U1004" s="783" t="s">
        <v>992</v>
      </c>
      <c r="V1004" s="785"/>
      <c r="W1004" s="784">
        <v>10</v>
      </c>
    </row>
    <row r="1005" spans="1:23" ht="15">
      <c r="A1005" s="783" t="s">
        <v>978</v>
      </c>
      <c r="B1005" s="783" t="s">
        <v>267</v>
      </c>
      <c r="C1005" s="783" t="s">
        <v>263</v>
      </c>
      <c r="D1005" s="783" t="s">
        <v>288</v>
      </c>
      <c r="E1005" s="784">
        <v>100</v>
      </c>
      <c r="G1005" s="783" t="s">
        <v>992</v>
      </c>
      <c r="H1005" s="784">
        <v>2</v>
      </c>
      <c r="I1005" s="784">
        <v>1304</v>
      </c>
      <c r="K1005" s="783" t="s">
        <v>301</v>
      </c>
      <c r="L1005" s="783" t="s">
        <v>953</v>
      </c>
      <c r="M1005" s="783" t="s">
        <v>538</v>
      </c>
      <c r="N1005" s="784">
        <v>3</v>
      </c>
      <c r="U1005" s="783" t="s">
        <v>992</v>
      </c>
      <c r="V1005" s="784">
        <v>0</v>
      </c>
      <c r="W1005" s="784">
        <v>7</v>
      </c>
    </row>
    <row r="1006" spans="1:23" ht="15">
      <c r="A1006" s="783" t="s">
        <v>978</v>
      </c>
      <c r="B1006" s="783" t="s">
        <v>267</v>
      </c>
      <c r="C1006" s="783" t="s">
        <v>263</v>
      </c>
      <c r="D1006" s="783" t="s">
        <v>289</v>
      </c>
      <c r="E1006" s="784">
        <v>1615</v>
      </c>
      <c r="G1006" s="783" t="s">
        <v>992</v>
      </c>
      <c r="H1006" s="784">
        <v>3</v>
      </c>
      <c r="I1006" s="784">
        <v>632</v>
      </c>
      <c r="K1006" s="783" t="s">
        <v>301</v>
      </c>
      <c r="L1006" s="783" t="s">
        <v>953</v>
      </c>
      <c r="M1006" s="783" t="s">
        <v>1077</v>
      </c>
      <c r="N1006" s="784">
        <v>4</v>
      </c>
      <c r="U1006" s="783" t="s">
        <v>992</v>
      </c>
      <c r="V1006" s="784">
        <v>1</v>
      </c>
      <c r="W1006" s="784">
        <v>24</v>
      </c>
    </row>
    <row r="1007" spans="1:23" ht="15">
      <c r="A1007" s="783" t="s">
        <v>978</v>
      </c>
      <c r="B1007" s="783" t="s">
        <v>268</v>
      </c>
      <c r="C1007" s="783" t="s">
        <v>262</v>
      </c>
      <c r="D1007" s="783" t="s">
        <v>288</v>
      </c>
      <c r="E1007" s="784">
        <v>58</v>
      </c>
      <c r="G1007" s="783" t="s">
        <v>992</v>
      </c>
      <c r="H1007" s="784">
        <v>4</v>
      </c>
      <c r="I1007" s="784">
        <v>2238</v>
      </c>
      <c r="K1007" s="783" t="s">
        <v>301</v>
      </c>
      <c r="L1007" s="783" t="s">
        <v>953</v>
      </c>
      <c r="M1007" s="783" t="s">
        <v>299</v>
      </c>
      <c r="N1007" s="784">
        <v>2159</v>
      </c>
      <c r="U1007" s="783" t="s">
        <v>992</v>
      </c>
      <c r="V1007" s="784">
        <v>2</v>
      </c>
      <c r="W1007" s="784">
        <v>94</v>
      </c>
    </row>
    <row r="1008" spans="1:23" ht="15">
      <c r="A1008" s="783" t="s">
        <v>978</v>
      </c>
      <c r="B1008" s="783" t="s">
        <v>268</v>
      </c>
      <c r="C1008" s="783" t="s">
        <v>262</v>
      </c>
      <c r="D1008" s="783" t="s">
        <v>289</v>
      </c>
      <c r="E1008" s="784">
        <v>1912</v>
      </c>
      <c r="G1008" s="783" t="s">
        <v>992</v>
      </c>
      <c r="H1008" s="784">
        <v>5</v>
      </c>
      <c r="I1008" s="784">
        <v>346</v>
      </c>
      <c r="K1008" s="783" t="s">
        <v>301</v>
      </c>
      <c r="L1008" s="783" t="s">
        <v>953</v>
      </c>
      <c r="M1008" s="783" t="s">
        <v>300</v>
      </c>
      <c r="N1008" s="784">
        <v>2</v>
      </c>
      <c r="U1008" s="783" t="s">
        <v>992</v>
      </c>
      <c r="V1008" s="784">
        <v>3</v>
      </c>
      <c r="W1008" s="784">
        <v>42</v>
      </c>
    </row>
    <row r="1009" spans="1:23" ht="15">
      <c r="A1009" s="783" t="s">
        <v>978</v>
      </c>
      <c r="B1009" s="783" t="s">
        <v>268</v>
      </c>
      <c r="C1009" s="783" t="s">
        <v>263</v>
      </c>
      <c r="D1009" s="783" t="s">
        <v>288</v>
      </c>
      <c r="E1009" s="784">
        <v>49</v>
      </c>
      <c r="G1009" s="783" t="s">
        <v>992</v>
      </c>
      <c r="H1009" s="784">
        <v>6</v>
      </c>
      <c r="I1009" s="784">
        <v>315</v>
      </c>
      <c r="K1009" s="783" t="s">
        <v>301</v>
      </c>
      <c r="L1009" s="783" t="s">
        <v>953</v>
      </c>
      <c r="M1009" s="783" t="s">
        <v>301</v>
      </c>
      <c r="N1009" s="784">
        <v>6</v>
      </c>
      <c r="U1009" s="783" t="s">
        <v>992</v>
      </c>
      <c r="V1009" s="784">
        <v>4</v>
      </c>
      <c r="W1009" s="784">
        <v>295</v>
      </c>
    </row>
    <row r="1010" spans="1:23" ht="15">
      <c r="A1010" s="783" t="s">
        <v>978</v>
      </c>
      <c r="B1010" s="783" t="s">
        <v>268</v>
      </c>
      <c r="C1010" s="783" t="s">
        <v>263</v>
      </c>
      <c r="D1010" s="783" t="s">
        <v>289</v>
      </c>
      <c r="E1010" s="784">
        <v>1624</v>
      </c>
      <c r="G1010" s="783" t="s">
        <v>992</v>
      </c>
      <c r="H1010" s="784">
        <v>7</v>
      </c>
      <c r="I1010" s="784">
        <v>245</v>
      </c>
      <c r="K1010" s="783" t="s">
        <v>301</v>
      </c>
      <c r="L1010" s="783" t="s">
        <v>953</v>
      </c>
      <c r="M1010" s="783" t="s">
        <v>270</v>
      </c>
      <c r="N1010" s="784">
        <v>389</v>
      </c>
      <c r="U1010" s="783" t="s">
        <v>992</v>
      </c>
      <c r="V1010" s="784">
        <v>5</v>
      </c>
      <c r="W1010" s="784">
        <v>32</v>
      </c>
    </row>
    <row r="1011" spans="1:23" ht="15">
      <c r="A1011" s="783" t="s">
        <v>978</v>
      </c>
      <c r="B1011" s="783" t="s">
        <v>290</v>
      </c>
      <c r="C1011" s="783" t="s">
        <v>262</v>
      </c>
      <c r="D1011" s="783" t="s">
        <v>288</v>
      </c>
      <c r="E1011" s="784">
        <v>1</v>
      </c>
      <c r="G1011" s="783" t="s">
        <v>992</v>
      </c>
      <c r="H1011" s="784">
        <v>8</v>
      </c>
      <c r="I1011" s="784">
        <v>210</v>
      </c>
      <c r="K1011" s="783" t="s">
        <v>301</v>
      </c>
      <c r="L1011" s="783" t="s">
        <v>967</v>
      </c>
      <c r="M1011" s="783" t="s">
        <v>267</v>
      </c>
      <c r="N1011" s="784">
        <v>3</v>
      </c>
      <c r="U1011" s="783" t="s">
        <v>992</v>
      </c>
      <c r="V1011" s="784">
        <v>6</v>
      </c>
      <c r="W1011" s="784">
        <v>21</v>
      </c>
    </row>
    <row r="1012" spans="1:23" ht="15">
      <c r="A1012" s="783" t="s">
        <v>978</v>
      </c>
      <c r="B1012" s="783" t="s">
        <v>290</v>
      </c>
      <c r="C1012" s="783" t="s">
        <v>262</v>
      </c>
      <c r="D1012" s="783" t="s">
        <v>289</v>
      </c>
      <c r="E1012" s="784">
        <v>147</v>
      </c>
      <c r="G1012" s="783" t="s">
        <v>992</v>
      </c>
      <c r="H1012" s="784">
        <v>9</v>
      </c>
      <c r="I1012" s="784">
        <v>187</v>
      </c>
      <c r="K1012" s="783" t="s">
        <v>301</v>
      </c>
      <c r="L1012" s="783" t="s">
        <v>967</v>
      </c>
      <c r="M1012" s="783" t="s">
        <v>531</v>
      </c>
      <c r="N1012" s="784">
        <v>1</v>
      </c>
      <c r="U1012" s="783" t="s">
        <v>992</v>
      </c>
      <c r="V1012" s="784">
        <v>7</v>
      </c>
      <c r="W1012" s="784">
        <v>17</v>
      </c>
    </row>
    <row r="1013" spans="1:23" ht="15">
      <c r="A1013" s="783" t="s">
        <v>978</v>
      </c>
      <c r="B1013" s="783" t="s">
        <v>290</v>
      </c>
      <c r="C1013" s="783" t="s">
        <v>263</v>
      </c>
      <c r="D1013" s="783" t="s">
        <v>288</v>
      </c>
      <c r="E1013" s="784">
        <v>2</v>
      </c>
      <c r="G1013" s="783" t="s">
        <v>992</v>
      </c>
      <c r="H1013" s="784">
        <v>10</v>
      </c>
      <c r="I1013" s="784">
        <v>162</v>
      </c>
      <c r="K1013" s="783" t="s">
        <v>301</v>
      </c>
      <c r="L1013" s="783" t="s">
        <v>967</v>
      </c>
      <c r="M1013" s="783" t="s">
        <v>527</v>
      </c>
      <c r="N1013" s="784">
        <v>162</v>
      </c>
      <c r="U1013" s="783" t="s">
        <v>992</v>
      </c>
      <c r="V1013" s="784">
        <v>9</v>
      </c>
      <c r="W1013" s="784">
        <v>5</v>
      </c>
    </row>
    <row r="1014" spans="1:23" ht="15">
      <c r="A1014" s="783" t="s">
        <v>978</v>
      </c>
      <c r="B1014" s="783" t="s">
        <v>290</v>
      </c>
      <c r="C1014" s="783" t="s">
        <v>263</v>
      </c>
      <c r="D1014" s="783" t="s">
        <v>289</v>
      </c>
      <c r="E1014" s="784">
        <v>113</v>
      </c>
      <c r="G1014" s="783" t="s">
        <v>992</v>
      </c>
      <c r="H1014" s="784">
        <v>11</v>
      </c>
      <c r="I1014" s="784">
        <v>174</v>
      </c>
      <c r="K1014" s="783" t="s">
        <v>301</v>
      </c>
      <c r="L1014" s="783" t="s">
        <v>967</v>
      </c>
      <c r="M1014" s="783" t="s">
        <v>532</v>
      </c>
      <c r="N1014" s="784">
        <v>18</v>
      </c>
      <c r="U1014" s="783" t="s">
        <v>992</v>
      </c>
      <c r="V1014" s="784">
        <v>10</v>
      </c>
      <c r="W1014" s="784">
        <v>6</v>
      </c>
    </row>
    <row r="1015" spans="1:23" ht="15">
      <c r="A1015" s="783" t="s">
        <v>978</v>
      </c>
      <c r="B1015" s="783" t="s">
        <v>291</v>
      </c>
      <c r="C1015" s="783" t="s">
        <v>262</v>
      </c>
      <c r="D1015" s="783" t="s">
        <v>288</v>
      </c>
      <c r="E1015" s="784">
        <v>127</v>
      </c>
      <c r="G1015" s="783" t="s">
        <v>992</v>
      </c>
      <c r="H1015" s="784">
        <v>12</v>
      </c>
      <c r="I1015" s="784">
        <v>218</v>
      </c>
      <c r="K1015" s="783" t="s">
        <v>301</v>
      </c>
      <c r="L1015" s="783" t="s">
        <v>967</v>
      </c>
      <c r="M1015" s="783" t="s">
        <v>528</v>
      </c>
      <c r="N1015" s="784">
        <v>2</v>
      </c>
      <c r="U1015" s="783" t="s">
        <v>992</v>
      </c>
      <c r="V1015" s="784">
        <v>11</v>
      </c>
      <c r="W1015" s="784">
        <v>7</v>
      </c>
    </row>
    <row r="1016" spans="1:23" ht="15">
      <c r="A1016" s="783" t="s">
        <v>978</v>
      </c>
      <c r="B1016" s="783" t="s">
        <v>291</v>
      </c>
      <c r="C1016" s="783" t="s">
        <v>262</v>
      </c>
      <c r="D1016" s="783" t="s">
        <v>289</v>
      </c>
      <c r="E1016" s="784">
        <v>617</v>
      </c>
      <c r="G1016" s="783" t="s">
        <v>993</v>
      </c>
      <c r="H1016" s="784">
        <v>0</v>
      </c>
      <c r="I1016" s="784">
        <v>66</v>
      </c>
      <c r="K1016" s="783" t="s">
        <v>301</v>
      </c>
      <c r="L1016" s="783" t="s">
        <v>967</v>
      </c>
      <c r="M1016" s="783" t="s">
        <v>529</v>
      </c>
      <c r="N1016" s="784">
        <v>4</v>
      </c>
      <c r="U1016" s="783" t="s">
        <v>992</v>
      </c>
      <c r="V1016" s="784">
        <v>12</v>
      </c>
      <c r="W1016" s="784">
        <v>5</v>
      </c>
    </row>
    <row r="1017" spans="1:23" ht="15">
      <c r="A1017" s="783" t="s">
        <v>978</v>
      </c>
      <c r="B1017" s="783" t="s">
        <v>291</v>
      </c>
      <c r="C1017" s="783" t="s">
        <v>263</v>
      </c>
      <c r="D1017" s="783" t="s">
        <v>288</v>
      </c>
      <c r="E1017" s="784">
        <v>81</v>
      </c>
      <c r="G1017" s="783" t="s">
        <v>993</v>
      </c>
      <c r="H1017" s="784">
        <v>1</v>
      </c>
      <c r="I1017" s="784">
        <v>314</v>
      </c>
      <c r="K1017" s="783" t="s">
        <v>301</v>
      </c>
      <c r="L1017" s="783" t="s">
        <v>967</v>
      </c>
      <c r="M1017" s="783" t="s">
        <v>268</v>
      </c>
      <c r="N1017" s="784">
        <v>1</v>
      </c>
      <c r="U1017" s="783" t="s">
        <v>993</v>
      </c>
      <c r="V1017" s="785"/>
      <c r="W1017" s="784">
        <v>77</v>
      </c>
    </row>
    <row r="1018" spans="1:23" ht="15">
      <c r="A1018" s="783" t="s">
        <v>978</v>
      </c>
      <c r="B1018" s="783" t="s">
        <v>291</v>
      </c>
      <c r="C1018" s="783" t="s">
        <v>263</v>
      </c>
      <c r="D1018" s="783" t="s">
        <v>289</v>
      </c>
      <c r="E1018" s="784">
        <v>543</v>
      </c>
      <c r="G1018" s="783" t="s">
        <v>993</v>
      </c>
      <c r="H1018" s="784">
        <v>2</v>
      </c>
      <c r="I1018" s="784">
        <v>978</v>
      </c>
      <c r="K1018" s="783" t="s">
        <v>301</v>
      </c>
      <c r="L1018" s="783" t="s">
        <v>967</v>
      </c>
      <c r="M1018" s="783" t="s">
        <v>302</v>
      </c>
      <c r="N1018" s="784">
        <v>3</v>
      </c>
      <c r="U1018" s="783" t="s">
        <v>993</v>
      </c>
      <c r="V1018" s="784">
        <v>0</v>
      </c>
      <c r="W1018" s="784">
        <v>4</v>
      </c>
    </row>
    <row r="1019" spans="1:23" ht="15">
      <c r="A1019" s="783" t="s">
        <v>979</v>
      </c>
      <c r="B1019" s="783" t="s">
        <v>267</v>
      </c>
      <c r="C1019" s="783" t="s">
        <v>262</v>
      </c>
      <c r="D1019" s="783" t="s">
        <v>288</v>
      </c>
      <c r="E1019" s="784">
        <v>90</v>
      </c>
      <c r="G1019" s="783" t="s">
        <v>993</v>
      </c>
      <c r="H1019" s="784">
        <v>3</v>
      </c>
      <c r="I1019" s="784">
        <v>516</v>
      </c>
      <c r="K1019" s="783" t="s">
        <v>301</v>
      </c>
      <c r="L1019" s="783" t="s">
        <v>967</v>
      </c>
      <c r="M1019" s="783" t="s">
        <v>299</v>
      </c>
      <c r="N1019" s="784">
        <v>1238</v>
      </c>
      <c r="U1019" s="783" t="s">
        <v>993</v>
      </c>
      <c r="V1019" s="784">
        <v>1</v>
      </c>
      <c r="W1019" s="784">
        <v>35</v>
      </c>
    </row>
    <row r="1020" spans="1:23" ht="15">
      <c r="A1020" s="783" t="s">
        <v>979</v>
      </c>
      <c r="B1020" s="783" t="s">
        <v>267</v>
      </c>
      <c r="C1020" s="783" t="s">
        <v>262</v>
      </c>
      <c r="D1020" s="783" t="s">
        <v>289</v>
      </c>
      <c r="E1020" s="784">
        <v>1445</v>
      </c>
      <c r="G1020" s="783" t="s">
        <v>993</v>
      </c>
      <c r="H1020" s="784">
        <v>4</v>
      </c>
      <c r="I1020" s="784">
        <v>1986</v>
      </c>
      <c r="K1020" s="783" t="s">
        <v>301</v>
      </c>
      <c r="L1020" s="783" t="s">
        <v>967</v>
      </c>
      <c r="M1020" s="783" t="s">
        <v>301</v>
      </c>
      <c r="N1020" s="784">
        <v>3</v>
      </c>
      <c r="U1020" s="783" t="s">
        <v>993</v>
      </c>
      <c r="V1020" s="784">
        <v>2</v>
      </c>
      <c r="W1020" s="784">
        <v>143</v>
      </c>
    </row>
    <row r="1021" spans="1:23" ht="15">
      <c r="A1021" s="783" t="s">
        <v>979</v>
      </c>
      <c r="B1021" s="783" t="s">
        <v>267</v>
      </c>
      <c r="C1021" s="783" t="s">
        <v>263</v>
      </c>
      <c r="D1021" s="783" t="s">
        <v>288</v>
      </c>
      <c r="E1021" s="784">
        <v>85</v>
      </c>
      <c r="G1021" s="783" t="s">
        <v>993</v>
      </c>
      <c r="H1021" s="784">
        <v>5</v>
      </c>
      <c r="I1021" s="784">
        <v>332</v>
      </c>
      <c r="K1021" s="783" t="s">
        <v>301</v>
      </c>
      <c r="L1021" s="783" t="s">
        <v>967</v>
      </c>
      <c r="M1021" s="783" t="s">
        <v>269</v>
      </c>
      <c r="N1021" s="784">
        <v>6</v>
      </c>
      <c r="U1021" s="783" t="s">
        <v>993</v>
      </c>
      <c r="V1021" s="784">
        <v>3</v>
      </c>
      <c r="W1021" s="784">
        <v>89</v>
      </c>
    </row>
    <row r="1022" spans="1:23" ht="15">
      <c r="A1022" s="783" t="s">
        <v>979</v>
      </c>
      <c r="B1022" s="783" t="s">
        <v>267</v>
      </c>
      <c r="C1022" s="783" t="s">
        <v>263</v>
      </c>
      <c r="D1022" s="783" t="s">
        <v>289</v>
      </c>
      <c r="E1022" s="784">
        <v>1206</v>
      </c>
      <c r="G1022" s="783" t="s">
        <v>993</v>
      </c>
      <c r="H1022" s="784">
        <v>6</v>
      </c>
      <c r="I1022" s="784">
        <v>379</v>
      </c>
      <c r="K1022" s="783" t="s">
        <v>301</v>
      </c>
      <c r="L1022" s="783" t="s">
        <v>967</v>
      </c>
      <c r="M1022" s="783" t="s">
        <v>270</v>
      </c>
      <c r="N1022" s="784">
        <v>5180</v>
      </c>
      <c r="U1022" s="783" t="s">
        <v>993</v>
      </c>
      <c r="V1022" s="784">
        <v>4</v>
      </c>
      <c r="W1022" s="784">
        <v>374</v>
      </c>
    </row>
    <row r="1023" spans="1:23" ht="15">
      <c r="A1023" s="783" t="s">
        <v>979</v>
      </c>
      <c r="B1023" s="783" t="s">
        <v>268</v>
      </c>
      <c r="C1023" s="783" t="s">
        <v>262</v>
      </c>
      <c r="D1023" s="783" t="s">
        <v>288</v>
      </c>
      <c r="E1023" s="784">
        <v>83</v>
      </c>
      <c r="G1023" s="783" t="s">
        <v>993</v>
      </c>
      <c r="H1023" s="784">
        <v>7</v>
      </c>
      <c r="I1023" s="784">
        <v>350</v>
      </c>
      <c r="K1023" s="783" t="s">
        <v>301</v>
      </c>
      <c r="L1023" s="783" t="s">
        <v>969</v>
      </c>
      <c r="M1023" s="783" t="s">
        <v>267</v>
      </c>
      <c r="N1023" s="784">
        <v>9</v>
      </c>
      <c r="U1023" s="783" t="s">
        <v>993</v>
      </c>
      <c r="V1023" s="784">
        <v>5</v>
      </c>
      <c r="W1023" s="784">
        <v>90</v>
      </c>
    </row>
    <row r="1024" spans="1:23" ht="15">
      <c r="A1024" s="783" t="s">
        <v>979</v>
      </c>
      <c r="B1024" s="783" t="s">
        <v>268</v>
      </c>
      <c r="C1024" s="783" t="s">
        <v>262</v>
      </c>
      <c r="D1024" s="783" t="s">
        <v>289</v>
      </c>
      <c r="E1024" s="784">
        <v>454</v>
      </c>
      <c r="G1024" s="783" t="s">
        <v>993</v>
      </c>
      <c r="H1024" s="784">
        <v>8</v>
      </c>
      <c r="I1024" s="784">
        <v>353</v>
      </c>
      <c r="K1024" s="783" t="s">
        <v>301</v>
      </c>
      <c r="L1024" s="783" t="s">
        <v>969</v>
      </c>
      <c r="M1024" s="783" t="s">
        <v>530</v>
      </c>
      <c r="N1024" s="784">
        <v>1</v>
      </c>
      <c r="U1024" s="783" t="s">
        <v>993</v>
      </c>
      <c r="V1024" s="784">
        <v>6</v>
      </c>
      <c r="W1024" s="784">
        <v>91</v>
      </c>
    </row>
    <row r="1025" spans="1:23" ht="15">
      <c r="A1025" s="783" t="s">
        <v>979</v>
      </c>
      <c r="B1025" s="783" t="s">
        <v>268</v>
      </c>
      <c r="C1025" s="783" t="s">
        <v>263</v>
      </c>
      <c r="D1025" s="783" t="s">
        <v>288</v>
      </c>
      <c r="E1025" s="784">
        <v>55</v>
      </c>
      <c r="G1025" s="783" t="s">
        <v>993</v>
      </c>
      <c r="H1025" s="784">
        <v>9</v>
      </c>
      <c r="I1025" s="784">
        <v>220</v>
      </c>
      <c r="K1025" s="783" t="s">
        <v>301</v>
      </c>
      <c r="L1025" s="783" t="s">
        <v>969</v>
      </c>
      <c r="M1025" s="783" t="s">
        <v>531</v>
      </c>
      <c r="N1025" s="784">
        <v>2</v>
      </c>
      <c r="U1025" s="783" t="s">
        <v>993</v>
      </c>
      <c r="V1025" s="784">
        <v>7</v>
      </c>
      <c r="W1025" s="784">
        <v>67</v>
      </c>
    </row>
    <row r="1026" spans="1:23" ht="15">
      <c r="A1026" s="783" t="s">
        <v>979</v>
      </c>
      <c r="B1026" s="783" t="s">
        <v>268</v>
      </c>
      <c r="C1026" s="783" t="s">
        <v>263</v>
      </c>
      <c r="D1026" s="783" t="s">
        <v>289</v>
      </c>
      <c r="E1026" s="784">
        <v>372</v>
      </c>
      <c r="G1026" s="783" t="s">
        <v>993</v>
      </c>
      <c r="H1026" s="784">
        <v>10</v>
      </c>
      <c r="I1026" s="784">
        <v>167</v>
      </c>
      <c r="K1026" s="783" t="s">
        <v>301</v>
      </c>
      <c r="L1026" s="783" t="s">
        <v>969</v>
      </c>
      <c r="M1026" s="783" t="s">
        <v>527</v>
      </c>
      <c r="N1026" s="784">
        <v>1241</v>
      </c>
      <c r="U1026" s="783" t="s">
        <v>993</v>
      </c>
      <c r="V1026" s="784">
        <v>9</v>
      </c>
      <c r="W1026" s="784">
        <v>60</v>
      </c>
    </row>
    <row r="1027" spans="1:23" ht="15">
      <c r="A1027" s="783" t="s">
        <v>979</v>
      </c>
      <c r="B1027" s="783" t="s">
        <v>290</v>
      </c>
      <c r="C1027" s="783" t="s">
        <v>262</v>
      </c>
      <c r="D1027" s="783" t="s">
        <v>288</v>
      </c>
      <c r="E1027" s="784">
        <v>5</v>
      </c>
      <c r="G1027" s="783" t="s">
        <v>993</v>
      </c>
      <c r="H1027" s="784">
        <v>11</v>
      </c>
      <c r="I1027" s="784">
        <v>122</v>
      </c>
      <c r="K1027" s="783" t="s">
        <v>301</v>
      </c>
      <c r="L1027" s="783" t="s">
        <v>969</v>
      </c>
      <c r="M1027" s="783" t="s">
        <v>532</v>
      </c>
      <c r="N1027" s="784">
        <v>16</v>
      </c>
      <c r="U1027" s="783" t="s">
        <v>993</v>
      </c>
      <c r="V1027" s="784">
        <v>10</v>
      </c>
      <c r="W1027" s="784">
        <v>44</v>
      </c>
    </row>
    <row r="1028" spans="1:23" ht="15">
      <c r="A1028" s="783" t="s">
        <v>979</v>
      </c>
      <c r="B1028" s="783" t="s">
        <v>290</v>
      </c>
      <c r="C1028" s="783" t="s">
        <v>262</v>
      </c>
      <c r="D1028" s="783" t="s">
        <v>289</v>
      </c>
      <c r="E1028" s="784">
        <v>2</v>
      </c>
      <c r="G1028" s="783" t="s">
        <v>993</v>
      </c>
      <c r="H1028" s="784">
        <v>12</v>
      </c>
      <c r="I1028" s="784">
        <v>157</v>
      </c>
      <c r="K1028" s="783" t="s">
        <v>301</v>
      </c>
      <c r="L1028" s="783" t="s">
        <v>969</v>
      </c>
      <c r="M1028" s="783" t="s">
        <v>528</v>
      </c>
      <c r="N1028" s="784">
        <v>9</v>
      </c>
      <c r="U1028" s="783" t="s">
        <v>993</v>
      </c>
      <c r="V1028" s="784">
        <v>11</v>
      </c>
      <c r="W1028" s="784">
        <v>22</v>
      </c>
    </row>
    <row r="1029" spans="1:23" ht="15">
      <c r="A1029" s="783" t="s">
        <v>979</v>
      </c>
      <c r="B1029" s="783" t="s">
        <v>290</v>
      </c>
      <c r="C1029" s="783" t="s">
        <v>263</v>
      </c>
      <c r="D1029" s="783" t="s">
        <v>289</v>
      </c>
      <c r="E1029" s="784">
        <v>7</v>
      </c>
      <c r="G1029" s="783" t="s">
        <v>994</v>
      </c>
      <c r="H1029" s="784">
        <v>0</v>
      </c>
      <c r="I1029" s="784">
        <v>308</v>
      </c>
      <c r="K1029" s="783" t="s">
        <v>301</v>
      </c>
      <c r="L1029" s="783" t="s">
        <v>969</v>
      </c>
      <c r="M1029" s="783" t="s">
        <v>535</v>
      </c>
      <c r="N1029" s="784">
        <v>3</v>
      </c>
      <c r="U1029" s="783" t="s">
        <v>993</v>
      </c>
      <c r="V1029" s="784">
        <v>12</v>
      </c>
      <c r="W1029" s="784">
        <v>37</v>
      </c>
    </row>
    <row r="1030" spans="1:23" ht="15">
      <c r="A1030" s="783" t="s">
        <v>979</v>
      </c>
      <c r="B1030" s="783" t="s">
        <v>291</v>
      </c>
      <c r="C1030" s="783" t="s">
        <v>262</v>
      </c>
      <c r="D1030" s="783" t="s">
        <v>288</v>
      </c>
      <c r="E1030" s="784">
        <v>21</v>
      </c>
      <c r="G1030" s="783" t="s">
        <v>994</v>
      </c>
      <c r="H1030" s="784">
        <v>1</v>
      </c>
      <c r="I1030" s="784">
        <v>1394</v>
      </c>
      <c r="K1030" s="783" t="s">
        <v>301</v>
      </c>
      <c r="L1030" s="783" t="s">
        <v>969</v>
      </c>
      <c r="M1030" s="783" t="s">
        <v>529</v>
      </c>
      <c r="N1030" s="784">
        <v>2</v>
      </c>
      <c r="U1030" s="783" t="s">
        <v>994</v>
      </c>
      <c r="V1030" s="785"/>
      <c r="W1030" s="784">
        <v>573</v>
      </c>
    </row>
    <row r="1031" spans="1:23" ht="15">
      <c r="A1031" s="783" t="s">
        <v>979</v>
      </c>
      <c r="B1031" s="783" t="s">
        <v>291</v>
      </c>
      <c r="C1031" s="783" t="s">
        <v>262</v>
      </c>
      <c r="D1031" s="783" t="s">
        <v>289</v>
      </c>
      <c r="E1031" s="784">
        <v>205</v>
      </c>
      <c r="G1031" s="783" t="s">
        <v>994</v>
      </c>
      <c r="H1031" s="784">
        <v>2</v>
      </c>
      <c r="I1031" s="784">
        <v>4794</v>
      </c>
      <c r="K1031" s="783" t="s">
        <v>301</v>
      </c>
      <c r="L1031" s="783" t="s">
        <v>969</v>
      </c>
      <c r="M1031" s="783" t="s">
        <v>268</v>
      </c>
      <c r="N1031" s="784">
        <v>20</v>
      </c>
      <c r="U1031" s="783" t="s">
        <v>994</v>
      </c>
      <c r="V1031" s="784">
        <v>0</v>
      </c>
      <c r="W1031" s="784">
        <v>163</v>
      </c>
    </row>
    <row r="1032" spans="1:23" ht="15">
      <c r="A1032" s="783" t="s">
        <v>979</v>
      </c>
      <c r="B1032" s="783" t="s">
        <v>291</v>
      </c>
      <c r="C1032" s="783" t="s">
        <v>263</v>
      </c>
      <c r="D1032" s="783" t="s">
        <v>288</v>
      </c>
      <c r="E1032" s="784">
        <v>15</v>
      </c>
      <c r="G1032" s="783" t="s">
        <v>994</v>
      </c>
      <c r="H1032" s="784">
        <v>3</v>
      </c>
      <c r="I1032" s="784">
        <v>2160</v>
      </c>
      <c r="K1032" s="783" t="s">
        <v>301</v>
      </c>
      <c r="L1032" s="783" t="s">
        <v>969</v>
      </c>
      <c r="M1032" s="783" t="s">
        <v>538</v>
      </c>
      <c r="N1032" s="784">
        <v>10</v>
      </c>
      <c r="U1032" s="783" t="s">
        <v>994</v>
      </c>
      <c r="V1032" s="784">
        <v>1</v>
      </c>
      <c r="W1032" s="784">
        <v>844</v>
      </c>
    </row>
    <row r="1033" spans="1:23" ht="15">
      <c r="A1033" s="783" t="s">
        <v>979</v>
      </c>
      <c r="B1033" s="783" t="s">
        <v>291</v>
      </c>
      <c r="C1033" s="783" t="s">
        <v>263</v>
      </c>
      <c r="D1033" s="783" t="s">
        <v>289</v>
      </c>
      <c r="E1033" s="784">
        <v>144</v>
      </c>
      <c r="G1033" s="783" t="s">
        <v>994</v>
      </c>
      <c r="H1033" s="784">
        <v>4</v>
      </c>
      <c r="I1033" s="784">
        <v>8904</v>
      </c>
      <c r="K1033" s="783" t="s">
        <v>301</v>
      </c>
      <c r="L1033" s="783" t="s">
        <v>969</v>
      </c>
      <c r="M1033" s="783" t="s">
        <v>290</v>
      </c>
      <c r="N1033" s="784">
        <v>2</v>
      </c>
      <c r="U1033" s="783" t="s">
        <v>994</v>
      </c>
      <c r="V1033" s="784">
        <v>2</v>
      </c>
      <c r="W1033" s="784">
        <v>2624</v>
      </c>
    </row>
    <row r="1034" spans="1:23" ht="15">
      <c r="A1034" s="783" t="s">
        <v>980</v>
      </c>
      <c r="B1034" s="783" t="s">
        <v>267</v>
      </c>
      <c r="C1034" s="783" t="s">
        <v>262</v>
      </c>
      <c r="D1034" s="783" t="s">
        <v>288</v>
      </c>
      <c r="E1034" s="784">
        <v>628</v>
      </c>
      <c r="G1034" s="783" t="s">
        <v>994</v>
      </c>
      <c r="H1034" s="784">
        <v>5</v>
      </c>
      <c r="I1034" s="784">
        <v>1412</v>
      </c>
      <c r="K1034" s="783" t="s">
        <v>301</v>
      </c>
      <c r="L1034" s="783" t="s">
        <v>969</v>
      </c>
      <c r="M1034" s="783" t="s">
        <v>302</v>
      </c>
      <c r="N1034" s="784">
        <v>2</v>
      </c>
      <c r="U1034" s="783" t="s">
        <v>994</v>
      </c>
      <c r="V1034" s="784">
        <v>3</v>
      </c>
      <c r="W1034" s="784">
        <v>1118</v>
      </c>
    </row>
    <row r="1035" spans="1:23" ht="15">
      <c r="A1035" s="783" t="s">
        <v>980</v>
      </c>
      <c r="B1035" s="783" t="s">
        <v>267</v>
      </c>
      <c r="C1035" s="783" t="s">
        <v>262</v>
      </c>
      <c r="D1035" s="783" t="s">
        <v>289</v>
      </c>
      <c r="E1035" s="784">
        <v>845</v>
      </c>
      <c r="G1035" s="783" t="s">
        <v>994</v>
      </c>
      <c r="H1035" s="784">
        <v>6</v>
      </c>
      <c r="I1035" s="784">
        <v>1557</v>
      </c>
      <c r="K1035" s="783" t="s">
        <v>301</v>
      </c>
      <c r="L1035" s="783" t="s">
        <v>969</v>
      </c>
      <c r="M1035" s="783" t="s">
        <v>299</v>
      </c>
      <c r="N1035" s="784">
        <v>9056</v>
      </c>
      <c r="U1035" s="783" t="s">
        <v>994</v>
      </c>
      <c r="V1035" s="784">
        <v>4</v>
      </c>
      <c r="W1035" s="784">
        <v>7513</v>
      </c>
    </row>
    <row r="1036" spans="1:23" ht="15">
      <c r="A1036" s="783" t="s">
        <v>980</v>
      </c>
      <c r="B1036" s="783" t="s">
        <v>267</v>
      </c>
      <c r="C1036" s="783" t="s">
        <v>263</v>
      </c>
      <c r="D1036" s="783" t="s">
        <v>288</v>
      </c>
      <c r="E1036" s="784">
        <v>604</v>
      </c>
      <c r="G1036" s="783" t="s">
        <v>994</v>
      </c>
      <c r="H1036" s="784">
        <v>7</v>
      </c>
      <c r="I1036" s="784">
        <v>1431</v>
      </c>
      <c r="K1036" s="783" t="s">
        <v>301</v>
      </c>
      <c r="L1036" s="783" t="s">
        <v>969</v>
      </c>
      <c r="M1036" s="783" t="s">
        <v>300</v>
      </c>
      <c r="N1036" s="784">
        <v>1</v>
      </c>
      <c r="U1036" s="783" t="s">
        <v>994</v>
      </c>
      <c r="V1036" s="784">
        <v>5</v>
      </c>
      <c r="W1036" s="784">
        <v>1238</v>
      </c>
    </row>
    <row r="1037" spans="1:23" ht="15">
      <c r="A1037" s="783" t="s">
        <v>980</v>
      </c>
      <c r="B1037" s="783" t="s">
        <v>267</v>
      </c>
      <c r="C1037" s="783" t="s">
        <v>263</v>
      </c>
      <c r="D1037" s="783" t="s">
        <v>289</v>
      </c>
      <c r="E1037" s="784">
        <v>859</v>
      </c>
      <c r="G1037" s="783" t="s">
        <v>994</v>
      </c>
      <c r="H1037" s="784">
        <v>8</v>
      </c>
      <c r="I1037" s="784">
        <v>1249</v>
      </c>
      <c r="K1037" s="783" t="s">
        <v>301</v>
      </c>
      <c r="L1037" s="783" t="s">
        <v>969</v>
      </c>
      <c r="M1037" s="783" t="s">
        <v>301</v>
      </c>
      <c r="N1037" s="784">
        <v>54</v>
      </c>
      <c r="U1037" s="783" t="s">
        <v>994</v>
      </c>
      <c r="V1037" s="784">
        <v>6</v>
      </c>
      <c r="W1037" s="784">
        <v>1089</v>
      </c>
    </row>
    <row r="1038" spans="1:23" ht="15">
      <c r="A1038" s="783" t="s">
        <v>980</v>
      </c>
      <c r="B1038" s="783" t="s">
        <v>268</v>
      </c>
      <c r="C1038" s="783" t="s">
        <v>262</v>
      </c>
      <c r="D1038" s="783" t="s">
        <v>288</v>
      </c>
      <c r="E1038" s="784">
        <v>769</v>
      </c>
      <c r="G1038" s="783" t="s">
        <v>994</v>
      </c>
      <c r="H1038" s="784">
        <v>9</v>
      </c>
      <c r="I1038" s="784">
        <v>894</v>
      </c>
      <c r="K1038" s="783" t="s">
        <v>301</v>
      </c>
      <c r="L1038" s="783" t="s">
        <v>969</v>
      </c>
      <c r="M1038" s="783" t="s">
        <v>269</v>
      </c>
      <c r="N1038" s="784">
        <v>9</v>
      </c>
      <c r="U1038" s="783" t="s">
        <v>994</v>
      </c>
      <c r="V1038" s="784">
        <v>7</v>
      </c>
      <c r="W1038" s="784">
        <v>862</v>
      </c>
    </row>
    <row r="1039" spans="1:23" ht="15">
      <c r="A1039" s="783" t="s">
        <v>980</v>
      </c>
      <c r="B1039" s="783" t="s">
        <v>268</v>
      </c>
      <c r="C1039" s="783" t="s">
        <v>262</v>
      </c>
      <c r="D1039" s="783" t="s">
        <v>289</v>
      </c>
      <c r="E1039" s="784">
        <v>591</v>
      </c>
      <c r="G1039" s="783" t="s">
        <v>994</v>
      </c>
      <c r="H1039" s="784">
        <v>10</v>
      </c>
      <c r="I1039" s="784">
        <v>682</v>
      </c>
      <c r="K1039" s="783" t="s">
        <v>301</v>
      </c>
      <c r="L1039" s="783" t="s">
        <v>969</v>
      </c>
      <c r="M1039" s="783" t="s">
        <v>270</v>
      </c>
      <c r="N1039" s="784">
        <v>717</v>
      </c>
      <c r="U1039" s="783" t="s">
        <v>994</v>
      </c>
      <c r="V1039" s="784">
        <v>9</v>
      </c>
      <c r="W1039" s="784">
        <v>355</v>
      </c>
    </row>
    <row r="1040" spans="1:23" ht="15">
      <c r="A1040" s="783" t="s">
        <v>980</v>
      </c>
      <c r="B1040" s="783" t="s">
        <v>268</v>
      </c>
      <c r="C1040" s="783" t="s">
        <v>263</v>
      </c>
      <c r="D1040" s="783" t="s">
        <v>288</v>
      </c>
      <c r="E1040" s="784">
        <v>831</v>
      </c>
      <c r="G1040" s="783" t="s">
        <v>994</v>
      </c>
      <c r="H1040" s="784">
        <v>11</v>
      </c>
      <c r="I1040" s="784">
        <v>545</v>
      </c>
      <c r="K1040" s="783" t="s">
        <v>301</v>
      </c>
      <c r="L1040" s="783" t="s">
        <v>970</v>
      </c>
      <c r="M1040" s="783" t="s">
        <v>267</v>
      </c>
      <c r="N1040" s="784">
        <v>1</v>
      </c>
      <c r="U1040" s="783" t="s">
        <v>994</v>
      </c>
      <c r="V1040" s="784">
        <v>10</v>
      </c>
      <c r="W1040" s="784">
        <v>228</v>
      </c>
    </row>
    <row r="1041" spans="1:23" ht="15">
      <c r="A1041" s="783" t="s">
        <v>980</v>
      </c>
      <c r="B1041" s="783" t="s">
        <v>268</v>
      </c>
      <c r="C1041" s="783" t="s">
        <v>263</v>
      </c>
      <c r="D1041" s="783" t="s">
        <v>289</v>
      </c>
      <c r="E1041" s="784">
        <v>594</v>
      </c>
      <c r="G1041" s="783" t="s">
        <v>994</v>
      </c>
      <c r="H1041" s="784">
        <v>12</v>
      </c>
      <c r="I1041" s="784">
        <v>619</v>
      </c>
      <c r="K1041" s="783" t="s">
        <v>301</v>
      </c>
      <c r="L1041" s="783" t="s">
        <v>970</v>
      </c>
      <c r="M1041" s="783" t="s">
        <v>527</v>
      </c>
      <c r="N1041" s="784">
        <v>6</v>
      </c>
      <c r="U1041" s="783" t="s">
        <v>994</v>
      </c>
      <c r="V1041" s="784">
        <v>11</v>
      </c>
      <c r="W1041" s="784">
        <v>170</v>
      </c>
    </row>
    <row r="1042" spans="1:23" ht="15">
      <c r="A1042" s="783" t="s">
        <v>980</v>
      </c>
      <c r="B1042" s="783" t="s">
        <v>290</v>
      </c>
      <c r="C1042" s="783" t="s">
        <v>262</v>
      </c>
      <c r="D1042" s="783" t="s">
        <v>288</v>
      </c>
      <c r="E1042" s="784">
        <v>31</v>
      </c>
      <c r="G1042" s="783" t="s">
        <v>995</v>
      </c>
      <c r="H1042" s="784">
        <v>0</v>
      </c>
      <c r="I1042" s="784">
        <v>58</v>
      </c>
      <c r="K1042" s="783" t="s">
        <v>301</v>
      </c>
      <c r="L1042" s="783" t="s">
        <v>970</v>
      </c>
      <c r="M1042" s="783" t="s">
        <v>532</v>
      </c>
      <c r="N1042" s="784">
        <v>3</v>
      </c>
      <c r="U1042" s="783" t="s">
        <v>994</v>
      </c>
      <c r="V1042" s="784">
        <v>12</v>
      </c>
      <c r="W1042" s="784">
        <v>169</v>
      </c>
    </row>
    <row r="1043" spans="1:23" ht="15">
      <c r="A1043" s="783" t="s">
        <v>980</v>
      </c>
      <c r="B1043" s="783" t="s">
        <v>290</v>
      </c>
      <c r="C1043" s="783" t="s">
        <v>262</v>
      </c>
      <c r="D1043" s="783" t="s">
        <v>289</v>
      </c>
      <c r="E1043" s="784">
        <v>11</v>
      </c>
      <c r="G1043" s="783" t="s">
        <v>995</v>
      </c>
      <c r="H1043" s="784">
        <v>1</v>
      </c>
      <c r="I1043" s="784">
        <v>340</v>
      </c>
      <c r="K1043" s="783" t="s">
        <v>301</v>
      </c>
      <c r="L1043" s="783" t="s">
        <v>970</v>
      </c>
      <c r="M1043" s="783" t="s">
        <v>268</v>
      </c>
      <c r="N1043" s="784">
        <v>2</v>
      </c>
      <c r="U1043" s="783" t="s">
        <v>995</v>
      </c>
      <c r="V1043" s="785"/>
      <c r="W1043" s="784">
        <v>133</v>
      </c>
    </row>
    <row r="1044" spans="1:23" ht="15">
      <c r="A1044" s="783" t="s">
        <v>980</v>
      </c>
      <c r="B1044" s="783" t="s">
        <v>290</v>
      </c>
      <c r="C1044" s="783" t="s">
        <v>263</v>
      </c>
      <c r="D1044" s="783" t="s">
        <v>288</v>
      </c>
      <c r="E1044" s="784">
        <v>40</v>
      </c>
      <c r="G1044" s="783" t="s">
        <v>995</v>
      </c>
      <c r="H1044" s="784">
        <v>2</v>
      </c>
      <c r="I1044" s="784">
        <v>1355</v>
      </c>
      <c r="K1044" s="783" t="s">
        <v>301</v>
      </c>
      <c r="L1044" s="783" t="s">
        <v>970</v>
      </c>
      <c r="M1044" s="783" t="s">
        <v>538</v>
      </c>
      <c r="N1044" s="784">
        <v>3</v>
      </c>
      <c r="U1044" s="783" t="s">
        <v>995</v>
      </c>
      <c r="V1044" s="784">
        <v>0</v>
      </c>
      <c r="W1044" s="784">
        <v>15</v>
      </c>
    </row>
    <row r="1045" spans="1:23" ht="15">
      <c r="A1045" s="783" t="s">
        <v>980</v>
      </c>
      <c r="B1045" s="783" t="s">
        <v>290</v>
      </c>
      <c r="C1045" s="783" t="s">
        <v>263</v>
      </c>
      <c r="D1045" s="783" t="s">
        <v>289</v>
      </c>
      <c r="E1045" s="784">
        <v>8</v>
      </c>
      <c r="G1045" s="783" t="s">
        <v>995</v>
      </c>
      <c r="H1045" s="784">
        <v>3</v>
      </c>
      <c r="I1045" s="784">
        <v>649</v>
      </c>
      <c r="K1045" s="783" t="s">
        <v>301</v>
      </c>
      <c r="L1045" s="783" t="s">
        <v>970</v>
      </c>
      <c r="M1045" s="783" t="s">
        <v>302</v>
      </c>
      <c r="N1045" s="784">
        <v>2</v>
      </c>
      <c r="U1045" s="783" t="s">
        <v>995</v>
      </c>
      <c r="V1045" s="784">
        <v>1</v>
      </c>
      <c r="W1045" s="784">
        <v>122</v>
      </c>
    </row>
    <row r="1046" spans="1:23" ht="15">
      <c r="A1046" s="783" t="s">
        <v>980</v>
      </c>
      <c r="B1046" s="783" t="s">
        <v>291</v>
      </c>
      <c r="C1046" s="783" t="s">
        <v>262</v>
      </c>
      <c r="D1046" s="783" t="s">
        <v>288</v>
      </c>
      <c r="E1046" s="784">
        <v>791</v>
      </c>
      <c r="G1046" s="783" t="s">
        <v>995</v>
      </c>
      <c r="H1046" s="784">
        <v>4</v>
      </c>
      <c r="I1046" s="784">
        <v>2290</v>
      </c>
      <c r="K1046" s="783" t="s">
        <v>301</v>
      </c>
      <c r="L1046" s="783" t="s">
        <v>970</v>
      </c>
      <c r="M1046" s="783" t="s">
        <v>299</v>
      </c>
      <c r="N1046" s="784">
        <v>2235</v>
      </c>
      <c r="U1046" s="783" t="s">
        <v>995</v>
      </c>
      <c r="V1046" s="784">
        <v>2</v>
      </c>
      <c r="W1046" s="784">
        <v>572</v>
      </c>
    </row>
    <row r="1047" spans="1:23" ht="15">
      <c r="A1047" s="783" t="s">
        <v>980</v>
      </c>
      <c r="B1047" s="783" t="s">
        <v>291</v>
      </c>
      <c r="C1047" s="783" t="s">
        <v>262</v>
      </c>
      <c r="D1047" s="783" t="s">
        <v>289</v>
      </c>
      <c r="E1047" s="784">
        <v>908</v>
      </c>
      <c r="G1047" s="783" t="s">
        <v>995</v>
      </c>
      <c r="H1047" s="784">
        <v>5</v>
      </c>
      <c r="I1047" s="784">
        <v>415</v>
      </c>
      <c r="K1047" s="783" t="s">
        <v>301</v>
      </c>
      <c r="L1047" s="783" t="s">
        <v>970</v>
      </c>
      <c r="M1047" s="783" t="s">
        <v>301</v>
      </c>
      <c r="N1047" s="784">
        <v>40</v>
      </c>
      <c r="U1047" s="783" t="s">
        <v>995</v>
      </c>
      <c r="V1047" s="784">
        <v>3</v>
      </c>
      <c r="W1047" s="784">
        <v>251</v>
      </c>
    </row>
    <row r="1048" spans="1:23" ht="15">
      <c r="A1048" s="783" t="s">
        <v>980</v>
      </c>
      <c r="B1048" s="783" t="s">
        <v>291</v>
      </c>
      <c r="C1048" s="783" t="s">
        <v>263</v>
      </c>
      <c r="D1048" s="783" t="s">
        <v>288</v>
      </c>
      <c r="E1048" s="784">
        <v>686</v>
      </c>
      <c r="G1048" s="783" t="s">
        <v>995</v>
      </c>
      <c r="H1048" s="784">
        <v>6</v>
      </c>
      <c r="I1048" s="784">
        <v>501</v>
      </c>
      <c r="K1048" s="783" t="s">
        <v>301</v>
      </c>
      <c r="L1048" s="783" t="s">
        <v>970</v>
      </c>
      <c r="M1048" s="783" t="s">
        <v>269</v>
      </c>
      <c r="N1048" s="784">
        <v>4</v>
      </c>
      <c r="U1048" s="783" t="s">
        <v>995</v>
      </c>
      <c r="V1048" s="784">
        <v>4</v>
      </c>
      <c r="W1048" s="784">
        <v>1281</v>
      </c>
    </row>
    <row r="1049" spans="1:23" ht="15">
      <c r="A1049" s="783" t="s">
        <v>980</v>
      </c>
      <c r="B1049" s="783" t="s">
        <v>291</v>
      </c>
      <c r="C1049" s="783" t="s">
        <v>263</v>
      </c>
      <c r="D1049" s="783" t="s">
        <v>289</v>
      </c>
      <c r="E1049" s="784">
        <v>771</v>
      </c>
      <c r="G1049" s="783" t="s">
        <v>995</v>
      </c>
      <c r="H1049" s="784">
        <v>7</v>
      </c>
      <c r="I1049" s="784">
        <v>426</v>
      </c>
      <c r="K1049" s="783" t="s">
        <v>301</v>
      </c>
      <c r="L1049" s="783" t="s">
        <v>970</v>
      </c>
      <c r="M1049" s="783" t="s">
        <v>270</v>
      </c>
      <c r="N1049" s="784">
        <v>548</v>
      </c>
      <c r="U1049" s="783" t="s">
        <v>995</v>
      </c>
      <c r="V1049" s="784">
        <v>5</v>
      </c>
      <c r="W1049" s="784">
        <v>249</v>
      </c>
    </row>
    <row r="1050" spans="1:23" ht="15">
      <c r="A1050" s="783" t="s">
        <v>981</v>
      </c>
      <c r="B1050" s="783" t="s">
        <v>267</v>
      </c>
      <c r="C1050" s="783" t="s">
        <v>262</v>
      </c>
      <c r="D1050" s="783" t="s">
        <v>288</v>
      </c>
      <c r="E1050" s="784">
        <v>856</v>
      </c>
      <c r="G1050" s="783" t="s">
        <v>995</v>
      </c>
      <c r="H1050" s="784">
        <v>8</v>
      </c>
      <c r="I1050" s="784">
        <v>375</v>
      </c>
      <c r="K1050" s="783" t="s">
        <v>301</v>
      </c>
      <c r="L1050" s="783" t="s">
        <v>977</v>
      </c>
      <c r="M1050" s="783" t="s">
        <v>267</v>
      </c>
      <c r="N1050" s="784">
        <v>11</v>
      </c>
      <c r="U1050" s="783" t="s">
        <v>995</v>
      </c>
      <c r="V1050" s="784">
        <v>6</v>
      </c>
      <c r="W1050" s="784">
        <v>249</v>
      </c>
    </row>
    <row r="1051" spans="1:23" ht="15">
      <c r="A1051" s="783" t="s">
        <v>981</v>
      </c>
      <c r="B1051" s="783" t="s">
        <v>267</v>
      </c>
      <c r="C1051" s="783" t="s">
        <v>262</v>
      </c>
      <c r="D1051" s="783" t="s">
        <v>289</v>
      </c>
      <c r="E1051" s="784">
        <v>621</v>
      </c>
      <c r="G1051" s="783" t="s">
        <v>995</v>
      </c>
      <c r="H1051" s="784">
        <v>9</v>
      </c>
      <c r="I1051" s="784">
        <v>329</v>
      </c>
      <c r="K1051" s="783" t="s">
        <v>301</v>
      </c>
      <c r="L1051" s="783" t="s">
        <v>977</v>
      </c>
      <c r="M1051" s="783" t="s">
        <v>533</v>
      </c>
      <c r="N1051" s="784">
        <v>10</v>
      </c>
      <c r="U1051" s="783" t="s">
        <v>995</v>
      </c>
      <c r="V1051" s="784">
        <v>7</v>
      </c>
      <c r="W1051" s="784">
        <v>189</v>
      </c>
    </row>
    <row r="1052" spans="1:23" ht="15">
      <c r="A1052" s="783" t="s">
        <v>981</v>
      </c>
      <c r="B1052" s="783" t="s">
        <v>267</v>
      </c>
      <c r="C1052" s="783" t="s">
        <v>263</v>
      </c>
      <c r="D1052" s="783" t="s">
        <v>288</v>
      </c>
      <c r="E1052" s="784">
        <v>972</v>
      </c>
      <c r="G1052" s="783" t="s">
        <v>995</v>
      </c>
      <c r="H1052" s="784">
        <v>10</v>
      </c>
      <c r="I1052" s="784">
        <v>246</v>
      </c>
      <c r="K1052" s="783" t="s">
        <v>301</v>
      </c>
      <c r="L1052" s="783" t="s">
        <v>977</v>
      </c>
      <c r="M1052" s="783" t="s">
        <v>539</v>
      </c>
      <c r="N1052" s="784">
        <v>4</v>
      </c>
      <c r="U1052" s="783" t="s">
        <v>995</v>
      </c>
      <c r="V1052" s="784">
        <v>9</v>
      </c>
      <c r="W1052" s="784">
        <v>83</v>
      </c>
    </row>
    <row r="1053" spans="1:23" ht="15">
      <c r="A1053" s="783" t="s">
        <v>981</v>
      </c>
      <c r="B1053" s="783" t="s">
        <v>267</v>
      </c>
      <c r="C1053" s="783" t="s">
        <v>263</v>
      </c>
      <c r="D1053" s="783" t="s">
        <v>289</v>
      </c>
      <c r="E1053" s="784">
        <v>598</v>
      </c>
      <c r="G1053" s="783" t="s">
        <v>995</v>
      </c>
      <c r="H1053" s="784">
        <v>11</v>
      </c>
      <c r="I1053" s="784">
        <v>179</v>
      </c>
      <c r="K1053" s="783" t="s">
        <v>301</v>
      </c>
      <c r="L1053" s="783" t="s">
        <v>977</v>
      </c>
      <c r="M1053" s="783" t="s">
        <v>534</v>
      </c>
      <c r="N1053" s="784">
        <v>2</v>
      </c>
      <c r="U1053" s="783" t="s">
        <v>995</v>
      </c>
      <c r="V1053" s="784">
        <v>10</v>
      </c>
      <c r="W1053" s="784">
        <v>54</v>
      </c>
    </row>
    <row r="1054" spans="1:23" ht="15">
      <c r="A1054" s="783" t="s">
        <v>981</v>
      </c>
      <c r="B1054" s="783" t="s">
        <v>268</v>
      </c>
      <c r="C1054" s="783" t="s">
        <v>262</v>
      </c>
      <c r="D1054" s="783" t="s">
        <v>288</v>
      </c>
      <c r="E1054" s="784">
        <v>749</v>
      </c>
      <c r="G1054" s="783" t="s">
        <v>995</v>
      </c>
      <c r="H1054" s="784">
        <v>12</v>
      </c>
      <c r="I1054" s="784">
        <v>214</v>
      </c>
      <c r="K1054" s="783" t="s">
        <v>301</v>
      </c>
      <c r="L1054" s="783" t="s">
        <v>977</v>
      </c>
      <c r="M1054" s="783" t="s">
        <v>531</v>
      </c>
      <c r="N1054" s="784">
        <v>123</v>
      </c>
      <c r="U1054" s="783" t="s">
        <v>995</v>
      </c>
      <c r="V1054" s="784">
        <v>11</v>
      </c>
      <c r="W1054" s="784">
        <v>31</v>
      </c>
    </row>
    <row r="1055" spans="1:23" ht="15">
      <c r="A1055" s="783" t="s">
        <v>981</v>
      </c>
      <c r="B1055" s="783" t="s">
        <v>268</v>
      </c>
      <c r="C1055" s="783" t="s">
        <v>262</v>
      </c>
      <c r="D1055" s="783" t="s">
        <v>289</v>
      </c>
      <c r="E1055" s="784">
        <v>205</v>
      </c>
      <c r="G1055" s="783" t="s">
        <v>996</v>
      </c>
      <c r="H1055" s="784">
        <v>0</v>
      </c>
      <c r="I1055" s="784">
        <v>93</v>
      </c>
      <c r="K1055" s="783" t="s">
        <v>301</v>
      </c>
      <c r="L1055" s="783" t="s">
        <v>977</v>
      </c>
      <c r="M1055" s="783" t="s">
        <v>527</v>
      </c>
      <c r="N1055" s="784">
        <v>498</v>
      </c>
      <c r="U1055" s="783" t="s">
        <v>995</v>
      </c>
      <c r="V1055" s="784">
        <v>12</v>
      </c>
      <c r="W1055" s="784">
        <v>42</v>
      </c>
    </row>
    <row r="1056" spans="1:23" ht="15">
      <c r="A1056" s="783" t="s">
        <v>981</v>
      </c>
      <c r="B1056" s="783" t="s">
        <v>268</v>
      </c>
      <c r="C1056" s="783" t="s">
        <v>263</v>
      </c>
      <c r="D1056" s="783" t="s">
        <v>288</v>
      </c>
      <c r="E1056" s="784">
        <v>906</v>
      </c>
      <c r="G1056" s="783" t="s">
        <v>996</v>
      </c>
      <c r="H1056" s="784">
        <v>1</v>
      </c>
      <c r="I1056" s="784">
        <v>539</v>
      </c>
      <c r="K1056" s="783" t="s">
        <v>301</v>
      </c>
      <c r="L1056" s="783" t="s">
        <v>977</v>
      </c>
      <c r="M1056" s="783" t="s">
        <v>532</v>
      </c>
      <c r="N1056" s="784">
        <v>6</v>
      </c>
      <c r="U1056" s="783" t="s">
        <v>996</v>
      </c>
      <c r="V1056" s="785"/>
      <c r="W1056" s="784">
        <v>53</v>
      </c>
    </row>
    <row r="1057" spans="1:23" ht="15">
      <c r="A1057" s="783" t="s">
        <v>981</v>
      </c>
      <c r="B1057" s="783" t="s">
        <v>268</v>
      </c>
      <c r="C1057" s="783" t="s">
        <v>263</v>
      </c>
      <c r="D1057" s="783" t="s">
        <v>289</v>
      </c>
      <c r="E1057" s="784">
        <v>194</v>
      </c>
      <c r="G1057" s="783" t="s">
        <v>996</v>
      </c>
      <c r="H1057" s="784">
        <v>2</v>
      </c>
      <c r="I1057" s="784">
        <v>1731</v>
      </c>
      <c r="K1057" s="783" t="s">
        <v>301</v>
      </c>
      <c r="L1057" s="783" t="s">
        <v>977</v>
      </c>
      <c r="M1057" s="783" t="s">
        <v>528</v>
      </c>
      <c r="N1057" s="784">
        <v>6</v>
      </c>
      <c r="U1057" s="783" t="s">
        <v>996</v>
      </c>
      <c r="V1057" s="784">
        <v>0</v>
      </c>
      <c r="W1057" s="784">
        <v>40</v>
      </c>
    </row>
    <row r="1058" spans="1:23" ht="15">
      <c r="A1058" s="783" t="s">
        <v>981</v>
      </c>
      <c r="B1058" s="783" t="s">
        <v>291</v>
      </c>
      <c r="C1058" s="783" t="s">
        <v>262</v>
      </c>
      <c r="D1058" s="783" t="s">
        <v>288</v>
      </c>
      <c r="E1058" s="784">
        <v>859</v>
      </c>
      <c r="G1058" s="783" t="s">
        <v>996</v>
      </c>
      <c r="H1058" s="784">
        <v>3</v>
      </c>
      <c r="I1058" s="784">
        <v>850</v>
      </c>
      <c r="K1058" s="783" t="s">
        <v>301</v>
      </c>
      <c r="L1058" s="783" t="s">
        <v>977</v>
      </c>
      <c r="M1058" s="783" t="s">
        <v>535</v>
      </c>
      <c r="N1058" s="784">
        <v>1</v>
      </c>
      <c r="U1058" s="783" t="s">
        <v>996</v>
      </c>
      <c r="V1058" s="784">
        <v>1</v>
      </c>
      <c r="W1058" s="784">
        <v>160</v>
      </c>
    </row>
    <row r="1059" spans="1:23" ht="15">
      <c r="A1059" s="783" t="s">
        <v>981</v>
      </c>
      <c r="B1059" s="783" t="s">
        <v>291</v>
      </c>
      <c r="C1059" s="783" t="s">
        <v>262</v>
      </c>
      <c r="D1059" s="783" t="s">
        <v>289</v>
      </c>
      <c r="E1059" s="784">
        <v>258</v>
      </c>
      <c r="G1059" s="783" t="s">
        <v>996</v>
      </c>
      <c r="H1059" s="784">
        <v>4</v>
      </c>
      <c r="I1059" s="784">
        <v>3087</v>
      </c>
      <c r="K1059" s="783" t="s">
        <v>301</v>
      </c>
      <c r="L1059" s="783" t="s">
        <v>977</v>
      </c>
      <c r="M1059" s="783" t="s">
        <v>529</v>
      </c>
      <c r="N1059" s="784">
        <v>4</v>
      </c>
      <c r="U1059" s="783" t="s">
        <v>996</v>
      </c>
      <c r="V1059" s="784">
        <v>2</v>
      </c>
      <c r="W1059" s="784">
        <v>432</v>
      </c>
    </row>
    <row r="1060" spans="1:23" ht="15">
      <c r="A1060" s="783" t="s">
        <v>981</v>
      </c>
      <c r="B1060" s="783" t="s">
        <v>291</v>
      </c>
      <c r="C1060" s="783" t="s">
        <v>263</v>
      </c>
      <c r="D1060" s="783" t="s">
        <v>288</v>
      </c>
      <c r="E1060" s="784">
        <v>973</v>
      </c>
      <c r="G1060" s="783" t="s">
        <v>996</v>
      </c>
      <c r="H1060" s="784">
        <v>5</v>
      </c>
      <c r="I1060" s="784">
        <v>461</v>
      </c>
      <c r="K1060" s="783" t="s">
        <v>301</v>
      </c>
      <c r="L1060" s="783" t="s">
        <v>977</v>
      </c>
      <c r="M1060" s="783" t="s">
        <v>268</v>
      </c>
      <c r="N1060" s="784">
        <v>197</v>
      </c>
      <c r="U1060" s="783" t="s">
        <v>996</v>
      </c>
      <c r="V1060" s="784">
        <v>3</v>
      </c>
      <c r="W1060" s="784">
        <v>191</v>
      </c>
    </row>
    <row r="1061" spans="1:23" ht="15">
      <c r="A1061" s="783" t="s">
        <v>981</v>
      </c>
      <c r="B1061" s="783" t="s">
        <v>291</v>
      </c>
      <c r="C1061" s="783" t="s">
        <v>263</v>
      </c>
      <c r="D1061" s="783" t="s">
        <v>289</v>
      </c>
      <c r="E1061" s="784">
        <v>210</v>
      </c>
      <c r="G1061" s="783" t="s">
        <v>996</v>
      </c>
      <c r="H1061" s="784">
        <v>6</v>
      </c>
      <c r="I1061" s="784">
        <v>425</v>
      </c>
      <c r="K1061" s="783" t="s">
        <v>301</v>
      </c>
      <c r="L1061" s="783" t="s">
        <v>977</v>
      </c>
      <c r="M1061" s="783" t="s">
        <v>536</v>
      </c>
      <c r="N1061" s="784">
        <v>1</v>
      </c>
      <c r="U1061" s="783" t="s">
        <v>996</v>
      </c>
      <c r="V1061" s="784">
        <v>4</v>
      </c>
      <c r="W1061" s="784">
        <v>1499</v>
      </c>
    </row>
    <row r="1062" spans="1:23" ht="15">
      <c r="A1062" s="783" t="s">
        <v>982</v>
      </c>
      <c r="B1062" s="783" t="s">
        <v>267</v>
      </c>
      <c r="C1062" s="783" t="s">
        <v>262</v>
      </c>
      <c r="D1062" s="783" t="s">
        <v>288</v>
      </c>
      <c r="E1062" s="784">
        <v>1097</v>
      </c>
      <c r="G1062" s="783" t="s">
        <v>996</v>
      </c>
      <c r="H1062" s="784">
        <v>7</v>
      </c>
      <c r="I1062" s="784">
        <v>380</v>
      </c>
      <c r="K1062" s="783" t="s">
        <v>301</v>
      </c>
      <c r="L1062" s="783" t="s">
        <v>977</v>
      </c>
      <c r="M1062" s="783" t="s">
        <v>538</v>
      </c>
      <c r="N1062" s="784">
        <v>22</v>
      </c>
      <c r="U1062" s="783" t="s">
        <v>996</v>
      </c>
      <c r="V1062" s="784">
        <v>5</v>
      </c>
      <c r="W1062" s="784">
        <v>203</v>
      </c>
    </row>
    <row r="1063" spans="1:23" ht="15">
      <c r="A1063" s="783" t="s">
        <v>982</v>
      </c>
      <c r="B1063" s="783" t="s">
        <v>267</v>
      </c>
      <c r="C1063" s="783" t="s">
        <v>262</v>
      </c>
      <c r="D1063" s="783" t="s">
        <v>289</v>
      </c>
      <c r="E1063" s="784">
        <v>1091</v>
      </c>
      <c r="G1063" s="783" t="s">
        <v>996</v>
      </c>
      <c r="H1063" s="784">
        <v>8</v>
      </c>
      <c r="I1063" s="784">
        <v>354</v>
      </c>
      <c r="K1063" s="783" t="s">
        <v>301</v>
      </c>
      <c r="L1063" s="783" t="s">
        <v>977</v>
      </c>
      <c r="M1063" s="783" t="s">
        <v>302</v>
      </c>
      <c r="N1063" s="784">
        <v>30</v>
      </c>
      <c r="U1063" s="783" t="s">
        <v>996</v>
      </c>
      <c r="V1063" s="784">
        <v>6</v>
      </c>
      <c r="W1063" s="784">
        <v>134</v>
      </c>
    </row>
    <row r="1064" spans="1:23" ht="15">
      <c r="A1064" s="783" t="s">
        <v>982</v>
      </c>
      <c r="B1064" s="783" t="s">
        <v>267</v>
      </c>
      <c r="C1064" s="783" t="s">
        <v>263</v>
      </c>
      <c r="D1064" s="783" t="s">
        <v>288</v>
      </c>
      <c r="E1064" s="784">
        <v>1076</v>
      </c>
      <c r="G1064" s="783" t="s">
        <v>996</v>
      </c>
      <c r="H1064" s="784">
        <v>9</v>
      </c>
      <c r="I1064" s="784">
        <v>283</v>
      </c>
      <c r="K1064" s="783" t="s">
        <v>301</v>
      </c>
      <c r="L1064" s="783" t="s">
        <v>977</v>
      </c>
      <c r="M1064" s="783" t="s">
        <v>299</v>
      </c>
      <c r="N1064" s="784">
        <v>8652</v>
      </c>
      <c r="U1064" s="783" t="s">
        <v>996</v>
      </c>
      <c r="V1064" s="784">
        <v>7</v>
      </c>
      <c r="W1064" s="784">
        <v>94</v>
      </c>
    </row>
    <row r="1065" spans="1:23" ht="15">
      <c r="A1065" s="783" t="s">
        <v>982</v>
      </c>
      <c r="B1065" s="783" t="s">
        <v>267</v>
      </c>
      <c r="C1065" s="783" t="s">
        <v>263</v>
      </c>
      <c r="D1065" s="783" t="s">
        <v>289</v>
      </c>
      <c r="E1065" s="784">
        <v>1111</v>
      </c>
      <c r="G1065" s="783" t="s">
        <v>996</v>
      </c>
      <c r="H1065" s="784">
        <v>10</v>
      </c>
      <c r="I1065" s="784">
        <v>233</v>
      </c>
      <c r="K1065" s="783" t="s">
        <v>301</v>
      </c>
      <c r="L1065" s="783" t="s">
        <v>977</v>
      </c>
      <c r="M1065" s="783" t="s">
        <v>301</v>
      </c>
      <c r="N1065" s="784">
        <v>14</v>
      </c>
      <c r="U1065" s="783" t="s">
        <v>996</v>
      </c>
      <c r="V1065" s="784">
        <v>9</v>
      </c>
      <c r="W1065" s="784">
        <v>37</v>
      </c>
    </row>
    <row r="1066" spans="1:23" ht="15">
      <c r="A1066" s="783" t="s">
        <v>982</v>
      </c>
      <c r="B1066" s="783" t="s">
        <v>268</v>
      </c>
      <c r="C1066" s="783" t="s">
        <v>262</v>
      </c>
      <c r="D1066" s="783" t="s">
        <v>288</v>
      </c>
      <c r="E1066" s="784">
        <v>278</v>
      </c>
      <c r="G1066" s="783" t="s">
        <v>996</v>
      </c>
      <c r="H1066" s="784">
        <v>11</v>
      </c>
      <c r="I1066" s="784">
        <v>171</v>
      </c>
      <c r="K1066" s="783" t="s">
        <v>301</v>
      </c>
      <c r="L1066" s="783" t="s">
        <v>977</v>
      </c>
      <c r="M1066" s="783" t="s">
        <v>269</v>
      </c>
      <c r="N1066" s="784">
        <v>9</v>
      </c>
      <c r="U1066" s="783" t="s">
        <v>996</v>
      </c>
      <c r="V1066" s="784">
        <v>10</v>
      </c>
      <c r="W1066" s="784">
        <v>14</v>
      </c>
    </row>
    <row r="1067" spans="1:23" ht="15">
      <c r="A1067" s="783" t="s">
        <v>982</v>
      </c>
      <c r="B1067" s="783" t="s">
        <v>268</v>
      </c>
      <c r="C1067" s="783" t="s">
        <v>262</v>
      </c>
      <c r="D1067" s="783" t="s">
        <v>289</v>
      </c>
      <c r="E1067" s="784">
        <v>455</v>
      </c>
      <c r="G1067" s="783" t="s">
        <v>996</v>
      </c>
      <c r="H1067" s="784">
        <v>12</v>
      </c>
      <c r="I1067" s="784">
        <v>187</v>
      </c>
      <c r="K1067" s="783" t="s">
        <v>301</v>
      </c>
      <c r="L1067" s="783" t="s">
        <v>977</v>
      </c>
      <c r="M1067" s="783" t="s">
        <v>270</v>
      </c>
      <c r="N1067" s="784">
        <v>884</v>
      </c>
      <c r="U1067" s="783" t="s">
        <v>996</v>
      </c>
      <c r="V1067" s="784">
        <v>11</v>
      </c>
      <c r="W1067" s="784">
        <v>13</v>
      </c>
    </row>
    <row r="1068" spans="1:23" ht="15">
      <c r="A1068" s="783" t="s">
        <v>982</v>
      </c>
      <c r="B1068" s="783" t="s">
        <v>268</v>
      </c>
      <c r="C1068" s="783" t="s">
        <v>263</v>
      </c>
      <c r="D1068" s="783" t="s">
        <v>288</v>
      </c>
      <c r="E1068" s="784">
        <v>327</v>
      </c>
      <c r="G1068" s="783" t="s">
        <v>997</v>
      </c>
      <c r="H1068" s="784">
        <v>0</v>
      </c>
      <c r="I1068" s="784">
        <v>305</v>
      </c>
      <c r="K1068" s="783" t="s">
        <v>301</v>
      </c>
      <c r="L1068" s="783" t="s">
        <v>980</v>
      </c>
      <c r="M1068" s="783" t="s">
        <v>267</v>
      </c>
      <c r="N1068" s="784">
        <v>7</v>
      </c>
      <c r="U1068" s="783" t="s">
        <v>996</v>
      </c>
      <c r="V1068" s="784">
        <v>12</v>
      </c>
      <c r="W1068" s="784">
        <v>7</v>
      </c>
    </row>
    <row r="1069" spans="1:23" ht="15">
      <c r="A1069" s="783" t="s">
        <v>982</v>
      </c>
      <c r="B1069" s="783" t="s">
        <v>268</v>
      </c>
      <c r="C1069" s="783" t="s">
        <v>263</v>
      </c>
      <c r="D1069" s="783" t="s">
        <v>289</v>
      </c>
      <c r="E1069" s="784">
        <v>437</v>
      </c>
      <c r="G1069" s="783" t="s">
        <v>997</v>
      </c>
      <c r="H1069" s="784">
        <v>1</v>
      </c>
      <c r="I1069" s="784">
        <v>1328</v>
      </c>
      <c r="K1069" s="783" t="s">
        <v>301</v>
      </c>
      <c r="L1069" s="783" t="s">
        <v>980</v>
      </c>
      <c r="M1069" s="783" t="s">
        <v>533</v>
      </c>
      <c r="N1069" s="784">
        <v>1</v>
      </c>
      <c r="U1069" s="783" t="s">
        <v>997</v>
      </c>
      <c r="V1069" s="785"/>
      <c r="W1069" s="784">
        <v>84</v>
      </c>
    </row>
    <row r="1070" spans="1:23" ht="15">
      <c r="A1070" s="783" t="s">
        <v>982</v>
      </c>
      <c r="B1070" s="783" t="s">
        <v>290</v>
      </c>
      <c r="C1070" s="783" t="s">
        <v>263</v>
      </c>
      <c r="D1070" s="783" t="s">
        <v>288</v>
      </c>
      <c r="E1070" s="784">
        <v>1</v>
      </c>
      <c r="G1070" s="783" t="s">
        <v>997</v>
      </c>
      <c r="H1070" s="784">
        <v>2</v>
      </c>
      <c r="I1070" s="784">
        <v>4141</v>
      </c>
      <c r="K1070" s="783" t="s">
        <v>301</v>
      </c>
      <c r="L1070" s="783" t="s">
        <v>980</v>
      </c>
      <c r="M1070" s="783" t="s">
        <v>539</v>
      </c>
      <c r="N1070" s="784">
        <v>2</v>
      </c>
      <c r="U1070" s="783" t="s">
        <v>997</v>
      </c>
      <c r="V1070" s="784">
        <v>0</v>
      </c>
      <c r="W1070" s="784">
        <v>32</v>
      </c>
    </row>
    <row r="1071" spans="1:23" ht="15">
      <c r="A1071" s="783" t="s">
        <v>982</v>
      </c>
      <c r="B1071" s="783" t="s">
        <v>290</v>
      </c>
      <c r="C1071" s="783" t="s">
        <v>263</v>
      </c>
      <c r="D1071" s="783" t="s">
        <v>289</v>
      </c>
      <c r="E1071" s="784">
        <v>1</v>
      </c>
      <c r="G1071" s="783" t="s">
        <v>997</v>
      </c>
      <c r="H1071" s="784">
        <v>3</v>
      </c>
      <c r="I1071" s="784">
        <v>1782</v>
      </c>
      <c r="K1071" s="783" t="s">
        <v>301</v>
      </c>
      <c r="L1071" s="783" t="s">
        <v>980</v>
      </c>
      <c r="M1071" s="783" t="s">
        <v>531</v>
      </c>
      <c r="N1071" s="784">
        <v>1</v>
      </c>
      <c r="U1071" s="783" t="s">
        <v>997</v>
      </c>
      <c r="V1071" s="784">
        <v>1</v>
      </c>
      <c r="W1071" s="784">
        <v>201</v>
      </c>
    </row>
    <row r="1072" spans="1:23" ht="15">
      <c r="A1072" s="783" t="s">
        <v>982</v>
      </c>
      <c r="B1072" s="783" t="s">
        <v>291</v>
      </c>
      <c r="C1072" s="783" t="s">
        <v>262</v>
      </c>
      <c r="D1072" s="783" t="s">
        <v>288</v>
      </c>
      <c r="E1072" s="784">
        <v>67</v>
      </c>
      <c r="G1072" s="783" t="s">
        <v>997</v>
      </c>
      <c r="H1072" s="784">
        <v>4</v>
      </c>
      <c r="I1072" s="784">
        <v>6568</v>
      </c>
      <c r="K1072" s="783" t="s">
        <v>301</v>
      </c>
      <c r="L1072" s="783" t="s">
        <v>980</v>
      </c>
      <c r="M1072" s="783" t="s">
        <v>527</v>
      </c>
      <c r="N1072" s="784">
        <v>1335</v>
      </c>
      <c r="U1072" s="783" t="s">
        <v>997</v>
      </c>
      <c r="V1072" s="784">
        <v>2</v>
      </c>
      <c r="W1072" s="784">
        <v>564</v>
      </c>
    </row>
    <row r="1073" spans="1:23" ht="15">
      <c r="A1073" s="783" t="s">
        <v>982</v>
      </c>
      <c r="B1073" s="783" t="s">
        <v>291</v>
      </c>
      <c r="C1073" s="783" t="s">
        <v>262</v>
      </c>
      <c r="D1073" s="783" t="s">
        <v>289</v>
      </c>
      <c r="E1073" s="784">
        <v>66</v>
      </c>
      <c r="G1073" s="783" t="s">
        <v>997</v>
      </c>
      <c r="H1073" s="784">
        <v>5</v>
      </c>
      <c r="I1073" s="784">
        <v>1046</v>
      </c>
      <c r="K1073" s="783" t="s">
        <v>301</v>
      </c>
      <c r="L1073" s="783" t="s">
        <v>980</v>
      </c>
      <c r="M1073" s="783" t="s">
        <v>532</v>
      </c>
      <c r="N1073" s="784">
        <v>12</v>
      </c>
      <c r="U1073" s="783" t="s">
        <v>997</v>
      </c>
      <c r="V1073" s="784">
        <v>3</v>
      </c>
      <c r="W1073" s="784">
        <v>237</v>
      </c>
    </row>
    <row r="1074" spans="1:23" ht="15">
      <c r="A1074" s="783" t="s">
        <v>982</v>
      </c>
      <c r="B1074" s="783" t="s">
        <v>291</v>
      </c>
      <c r="C1074" s="783" t="s">
        <v>263</v>
      </c>
      <c r="D1074" s="783" t="s">
        <v>288</v>
      </c>
      <c r="E1074" s="784">
        <v>63</v>
      </c>
      <c r="G1074" s="783" t="s">
        <v>997</v>
      </c>
      <c r="H1074" s="784">
        <v>6</v>
      </c>
      <c r="I1074" s="784">
        <v>1054</v>
      </c>
      <c r="K1074" s="783" t="s">
        <v>301</v>
      </c>
      <c r="L1074" s="783" t="s">
        <v>980</v>
      </c>
      <c r="M1074" s="783" t="s">
        <v>528</v>
      </c>
      <c r="N1074" s="784">
        <v>1</v>
      </c>
      <c r="U1074" s="783" t="s">
        <v>997</v>
      </c>
      <c r="V1074" s="784">
        <v>4</v>
      </c>
      <c r="W1074" s="784">
        <v>2305</v>
      </c>
    </row>
    <row r="1075" spans="1:23" ht="15">
      <c r="A1075" s="783" t="s">
        <v>982</v>
      </c>
      <c r="B1075" s="783" t="s">
        <v>291</v>
      </c>
      <c r="C1075" s="783" t="s">
        <v>263</v>
      </c>
      <c r="D1075" s="783" t="s">
        <v>289</v>
      </c>
      <c r="E1075" s="784">
        <v>70</v>
      </c>
      <c r="G1075" s="783" t="s">
        <v>997</v>
      </c>
      <c r="H1075" s="784">
        <v>7</v>
      </c>
      <c r="I1075" s="784">
        <v>863</v>
      </c>
      <c r="K1075" s="783" t="s">
        <v>301</v>
      </c>
      <c r="L1075" s="783" t="s">
        <v>980</v>
      </c>
      <c r="M1075" s="783" t="s">
        <v>529</v>
      </c>
      <c r="N1075" s="784">
        <v>18</v>
      </c>
      <c r="U1075" s="783" t="s">
        <v>997</v>
      </c>
      <c r="V1075" s="784">
        <v>5</v>
      </c>
      <c r="W1075" s="784">
        <v>250</v>
      </c>
    </row>
    <row r="1076" spans="1:23" ht="15">
      <c r="A1076" s="783" t="s">
        <v>983</v>
      </c>
      <c r="B1076" s="783" t="s">
        <v>267</v>
      </c>
      <c r="C1076" s="783" t="s">
        <v>262</v>
      </c>
      <c r="D1076" s="783" t="s">
        <v>288</v>
      </c>
      <c r="E1076" s="784">
        <v>1410</v>
      </c>
      <c r="G1076" s="783" t="s">
        <v>997</v>
      </c>
      <c r="H1076" s="784">
        <v>8</v>
      </c>
      <c r="I1076" s="784">
        <v>643</v>
      </c>
      <c r="K1076" s="783" t="s">
        <v>301</v>
      </c>
      <c r="L1076" s="783" t="s">
        <v>980</v>
      </c>
      <c r="M1076" s="783" t="s">
        <v>268</v>
      </c>
      <c r="N1076" s="784">
        <v>7</v>
      </c>
      <c r="U1076" s="783" t="s">
        <v>997</v>
      </c>
      <c r="V1076" s="784">
        <v>6</v>
      </c>
      <c r="W1076" s="784">
        <v>213</v>
      </c>
    </row>
    <row r="1077" spans="1:23" ht="15">
      <c r="A1077" s="783" t="s">
        <v>983</v>
      </c>
      <c r="B1077" s="783" t="s">
        <v>267</v>
      </c>
      <c r="C1077" s="783" t="s">
        <v>262</v>
      </c>
      <c r="D1077" s="783" t="s">
        <v>289</v>
      </c>
      <c r="E1077" s="784">
        <v>2153</v>
      </c>
      <c r="G1077" s="783" t="s">
        <v>997</v>
      </c>
      <c r="H1077" s="784">
        <v>9</v>
      </c>
      <c r="I1077" s="784">
        <v>468</v>
      </c>
      <c r="K1077" s="783" t="s">
        <v>301</v>
      </c>
      <c r="L1077" s="783" t="s">
        <v>980</v>
      </c>
      <c r="M1077" s="783" t="s">
        <v>538</v>
      </c>
      <c r="N1077" s="784">
        <v>6</v>
      </c>
      <c r="U1077" s="783" t="s">
        <v>997</v>
      </c>
      <c r="V1077" s="784">
        <v>7</v>
      </c>
      <c r="W1077" s="784">
        <v>142</v>
      </c>
    </row>
    <row r="1078" spans="1:23" ht="15">
      <c r="A1078" s="783" t="s">
        <v>983</v>
      </c>
      <c r="B1078" s="783" t="s">
        <v>267</v>
      </c>
      <c r="C1078" s="783" t="s">
        <v>263</v>
      </c>
      <c r="D1078" s="783" t="s">
        <v>288</v>
      </c>
      <c r="E1078" s="784">
        <v>1425</v>
      </c>
      <c r="G1078" s="783" t="s">
        <v>997</v>
      </c>
      <c r="H1078" s="784">
        <v>10</v>
      </c>
      <c r="I1078" s="784">
        <v>314</v>
      </c>
      <c r="K1078" s="783" t="s">
        <v>301</v>
      </c>
      <c r="L1078" s="783" t="s">
        <v>980</v>
      </c>
      <c r="M1078" s="783" t="s">
        <v>302</v>
      </c>
      <c r="N1078" s="784">
        <v>9</v>
      </c>
      <c r="U1078" s="783" t="s">
        <v>997</v>
      </c>
      <c r="V1078" s="784">
        <v>9</v>
      </c>
      <c r="W1078" s="784">
        <v>60</v>
      </c>
    </row>
    <row r="1079" spans="1:23" ht="15">
      <c r="A1079" s="783" t="s">
        <v>983</v>
      </c>
      <c r="B1079" s="783" t="s">
        <v>267</v>
      </c>
      <c r="C1079" s="783" t="s">
        <v>263</v>
      </c>
      <c r="D1079" s="783" t="s">
        <v>289</v>
      </c>
      <c r="E1079" s="784">
        <v>2035</v>
      </c>
      <c r="G1079" s="783" t="s">
        <v>997</v>
      </c>
      <c r="H1079" s="784">
        <v>11</v>
      </c>
      <c r="I1079" s="784">
        <v>278</v>
      </c>
      <c r="K1079" s="783" t="s">
        <v>301</v>
      </c>
      <c r="L1079" s="783" t="s">
        <v>980</v>
      </c>
      <c r="M1079" s="783" t="s">
        <v>299</v>
      </c>
      <c r="N1079" s="784">
        <v>5252</v>
      </c>
      <c r="U1079" s="783" t="s">
        <v>997</v>
      </c>
      <c r="V1079" s="784">
        <v>10</v>
      </c>
      <c r="W1079" s="784">
        <v>41</v>
      </c>
    </row>
    <row r="1080" spans="1:23" ht="15">
      <c r="A1080" s="783" t="s">
        <v>983</v>
      </c>
      <c r="B1080" s="783" t="s">
        <v>268</v>
      </c>
      <c r="C1080" s="783" t="s">
        <v>262</v>
      </c>
      <c r="D1080" s="783" t="s">
        <v>288</v>
      </c>
      <c r="E1080" s="784">
        <v>1624</v>
      </c>
      <c r="G1080" s="783" t="s">
        <v>997</v>
      </c>
      <c r="H1080" s="784">
        <v>12</v>
      </c>
      <c r="I1080" s="784">
        <v>295</v>
      </c>
      <c r="K1080" s="783" t="s">
        <v>301</v>
      </c>
      <c r="L1080" s="783" t="s">
        <v>980</v>
      </c>
      <c r="M1080" s="783" t="s">
        <v>300</v>
      </c>
      <c r="N1080" s="784">
        <v>1</v>
      </c>
      <c r="U1080" s="783" t="s">
        <v>997</v>
      </c>
      <c r="V1080" s="784">
        <v>11</v>
      </c>
      <c r="W1080" s="784">
        <v>18</v>
      </c>
    </row>
    <row r="1081" spans="1:23" ht="15">
      <c r="A1081" s="783" t="s">
        <v>983</v>
      </c>
      <c r="B1081" s="783" t="s">
        <v>268</v>
      </c>
      <c r="C1081" s="783" t="s">
        <v>262</v>
      </c>
      <c r="D1081" s="783" t="s">
        <v>289</v>
      </c>
      <c r="E1081" s="784">
        <v>1308</v>
      </c>
      <c r="G1081" s="783" t="s">
        <v>998</v>
      </c>
      <c r="H1081" s="784">
        <v>0</v>
      </c>
      <c r="I1081" s="784">
        <v>27</v>
      </c>
      <c r="K1081" s="783" t="s">
        <v>301</v>
      </c>
      <c r="L1081" s="783" t="s">
        <v>980</v>
      </c>
      <c r="M1081" s="783" t="s">
        <v>301</v>
      </c>
      <c r="N1081" s="784">
        <v>55</v>
      </c>
      <c r="U1081" s="783" t="s">
        <v>997</v>
      </c>
      <c r="V1081" s="784">
        <v>12</v>
      </c>
      <c r="W1081" s="784">
        <v>28</v>
      </c>
    </row>
    <row r="1082" spans="1:23" ht="15">
      <c r="A1082" s="783" t="s">
        <v>983</v>
      </c>
      <c r="B1082" s="783" t="s">
        <v>268</v>
      </c>
      <c r="C1082" s="783" t="s">
        <v>263</v>
      </c>
      <c r="D1082" s="783" t="s">
        <v>288</v>
      </c>
      <c r="E1082" s="784">
        <v>1649</v>
      </c>
      <c r="G1082" s="783" t="s">
        <v>998</v>
      </c>
      <c r="H1082" s="784">
        <v>1</v>
      </c>
      <c r="I1082" s="784">
        <v>156</v>
      </c>
      <c r="K1082" s="783" t="s">
        <v>301</v>
      </c>
      <c r="L1082" s="783" t="s">
        <v>980</v>
      </c>
      <c r="M1082" s="783" t="s">
        <v>269</v>
      </c>
      <c r="N1082" s="784">
        <v>2</v>
      </c>
      <c r="U1082" s="783" t="s">
        <v>998</v>
      </c>
      <c r="V1082" s="785"/>
      <c r="W1082" s="784">
        <v>364</v>
      </c>
    </row>
    <row r="1083" spans="1:23" ht="15">
      <c r="A1083" s="783" t="s">
        <v>983</v>
      </c>
      <c r="B1083" s="783" t="s">
        <v>268</v>
      </c>
      <c r="C1083" s="783" t="s">
        <v>263</v>
      </c>
      <c r="D1083" s="783" t="s">
        <v>289</v>
      </c>
      <c r="E1083" s="784">
        <v>1128</v>
      </c>
      <c r="G1083" s="783" t="s">
        <v>998</v>
      </c>
      <c r="H1083" s="784">
        <v>2</v>
      </c>
      <c r="I1083" s="784">
        <v>548</v>
      </c>
      <c r="K1083" s="783" t="s">
        <v>301</v>
      </c>
      <c r="L1083" s="783" t="s">
        <v>980</v>
      </c>
      <c r="M1083" s="783" t="s">
        <v>270</v>
      </c>
      <c r="N1083" s="784">
        <v>2258</v>
      </c>
      <c r="U1083" s="783" t="s">
        <v>998</v>
      </c>
      <c r="V1083" s="784">
        <v>0</v>
      </c>
      <c r="W1083" s="784">
        <v>52</v>
      </c>
    </row>
    <row r="1084" spans="1:23" ht="15">
      <c r="A1084" s="783" t="s">
        <v>983</v>
      </c>
      <c r="B1084" s="783" t="s">
        <v>290</v>
      </c>
      <c r="C1084" s="783" t="s">
        <v>262</v>
      </c>
      <c r="D1084" s="783" t="s">
        <v>288</v>
      </c>
      <c r="E1084" s="784">
        <v>15</v>
      </c>
      <c r="G1084" s="783" t="s">
        <v>998</v>
      </c>
      <c r="H1084" s="784">
        <v>3</v>
      </c>
      <c r="I1084" s="784">
        <v>338</v>
      </c>
      <c r="K1084" s="783" t="s">
        <v>301</v>
      </c>
      <c r="L1084" s="783" t="s">
        <v>983</v>
      </c>
      <c r="M1084" s="783" t="s">
        <v>267</v>
      </c>
      <c r="N1084" s="784">
        <v>30</v>
      </c>
      <c r="U1084" s="783" t="s">
        <v>998</v>
      </c>
      <c r="V1084" s="784">
        <v>1</v>
      </c>
      <c r="W1084" s="784">
        <v>230</v>
      </c>
    </row>
    <row r="1085" spans="1:23" ht="15">
      <c r="A1085" s="783" t="s">
        <v>983</v>
      </c>
      <c r="B1085" s="783" t="s">
        <v>290</v>
      </c>
      <c r="C1085" s="783" t="s">
        <v>262</v>
      </c>
      <c r="D1085" s="783" t="s">
        <v>289</v>
      </c>
      <c r="E1085" s="784">
        <v>25</v>
      </c>
      <c r="G1085" s="783" t="s">
        <v>998</v>
      </c>
      <c r="H1085" s="784">
        <v>4</v>
      </c>
      <c r="I1085" s="784">
        <v>1275</v>
      </c>
      <c r="K1085" s="783" t="s">
        <v>301</v>
      </c>
      <c r="L1085" s="783" t="s">
        <v>983</v>
      </c>
      <c r="M1085" s="783" t="s">
        <v>533</v>
      </c>
      <c r="N1085" s="784">
        <v>6</v>
      </c>
      <c r="U1085" s="783" t="s">
        <v>998</v>
      </c>
      <c r="V1085" s="784">
        <v>2</v>
      </c>
      <c r="W1085" s="784">
        <v>754</v>
      </c>
    </row>
    <row r="1086" spans="1:23" ht="15">
      <c r="A1086" s="783" t="s">
        <v>983</v>
      </c>
      <c r="B1086" s="783" t="s">
        <v>290</v>
      </c>
      <c r="C1086" s="783" t="s">
        <v>263</v>
      </c>
      <c r="D1086" s="783" t="s">
        <v>288</v>
      </c>
      <c r="E1086" s="784">
        <v>16</v>
      </c>
      <c r="G1086" s="783" t="s">
        <v>998</v>
      </c>
      <c r="H1086" s="784">
        <v>5</v>
      </c>
      <c r="I1086" s="784">
        <v>236</v>
      </c>
      <c r="K1086" s="783" t="s">
        <v>301</v>
      </c>
      <c r="L1086" s="783" t="s">
        <v>983</v>
      </c>
      <c r="M1086" s="783" t="s">
        <v>530</v>
      </c>
      <c r="N1086" s="784">
        <v>3</v>
      </c>
      <c r="U1086" s="783" t="s">
        <v>998</v>
      </c>
      <c r="V1086" s="784">
        <v>3</v>
      </c>
      <c r="W1086" s="784">
        <v>393</v>
      </c>
    </row>
    <row r="1087" spans="1:23" ht="15">
      <c r="A1087" s="783" t="s">
        <v>983</v>
      </c>
      <c r="B1087" s="783" t="s">
        <v>290</v>
      </c>
      <c r="C1087" s="783" t="s">
        <v>263</v>
      </c>
      <c r="D1087" s="783" t="s">
        <v>289</v>
      </c>
      <c r="E1087" s="784">
        <v>34</v>
      </c>
      <c r="G1087" s="783" t="s">
        <v>998</v>
      </c>
      <c r="H1087" s="784">
        <v>6</v>
      </c>
      <c r="I1087" s="784">
        <v>256</v>
      </c>
      <c r="K1087" s="783" t="s">
        <v>301</v>
      </c>
      <c r="L1087" s="783" t="s">
        <v>983</v>
      </c>
      <c r="M1087" s="783" t="s">
        <v>531</v>
      </c>
      <c r="N1087" s="784">
        <v>3</v>
      </c>
      <c r="U1087" s="783" t="s">
        <v>998</v>
      </c>
      <c r="V1087" s="784">
        <v>4</v>
      </c>
      <c r="W1087" s="784">
        <v>2657</v>
      </c>
    </row>
    <row r="1088" spans="1:23" ht="15">
      <c r="A1088" s="783" t="s">
        <v>983</v>
      </c>
      <c r="B1088" s="783" t="s">
        <v>291</v>
      </c>
      <c r="C1088" s="783" t="s">
        <v>262</v>
      </c>
      <c r="D1088" s="783" t="s">
        <v>288</v>
      </c>
      <c r="E1088" s="784">
        <v>728</v>
      </c>
      <c r="G1088" s="783" t="s">
        <v>998</v>
      </c>
      <c r="H1088" s="784">
        <v>7</v>
      </c>
      <c r="I1088" s="784">
        <v>291</v>
      </c>
      <c r="K1088" s="783" t="s">
        <v>301</v>
      </c>
      <c r="L1088" s="783" t="s">
        <v>983</v>
      </c>
      <c r="M1088" s="783" t="s">
        <v>527</v>
      </c>
      <c r="N1088" s="784">
        <v>62</v>
      </c>
      <c r="U1088" s="783" t="s">
        <v>998</v>
      </c>
      <c r="V1088" s="784">
        <v>5</v>
      </c>
      <c r="W1088" s="784">
        <v>494</v>
      </c>
    </row>
    <row r="1089" spans="1:23" ht="15">
      <c r="A1089" s="783" t="s">
        <v>983</v>
      </c>
      <c r="B1089" s="783" t="s">
        <v>291</v>
      </c>
      <c r="C1089" s="783" t="s">
        <v>262</v>
      </c>
      <c r="D1089" s="783" t="s">
        <v>289</v>
      </c>
      <c r="E1089" s="784">
        <v>991</v>
      </c>
      <c r="G1089" s="783" t="s">
        <v>998</v>
      </c>
      <c r="H1089" s="784">
        <v>8</v>
      </c>
      <c r="I1089" s="784">
        <v>211</v>
      </c>
      <c r="K1089" s="783" t="s">
        <v>301</v>
      </c>
      <c r="L1089" s="783" t="s">
        <v>983</v>
      </c>
      <c r="M1089" s="783" t="s">
        <v>532</v>
      </c>
      <c r="N1089" s="784">
        <v>7</v>
      </c>
      <c r="U1089" s="783" t="s">
        <v>998</v>
      </c>
      <c r="V1089" s="784">
        <v>6</v>
      </c>
      <c r="W1089" s="784">
        <v>478</v>
      </c>
    </row>
    <row r="1090" spans="1:23" ht="15">
      <c r="A1090" s="783" t="s">
        <v>983</v>
      </c>
      <c r="B1090" s="783" t="s">
        <v>291</v>
      </c>
      <c r="C1090" s="783" t="s">
        <v>263</v>
      </c>
      <c r="D1090" s="783" t="s">
        <v>288</v>
      </c>
      <c r="E1090" s="784">
        <v>660</v>
      </c>
      <c r="G1090" s="783" t="s">
        <v>998</v>
      </c>
      <c r="H1090" s="784">
        <v>9</v>
      </c>
      <c r="I1090" s="784">
        <v>153</v>
      </c>
      <c r="K1090" s="783" t="s">
        <v>301</v>
      </c>
      <c r="L1090" s="783" t="s">
        <v>983</v>
      </c>
      <c r="M1090" s="783" t="s">
        <v>528</v>
      </c>
      <c r="N1090" s="784">
        <v>4</v>
      </c>
      <c r="U1090" s="783" t="s">
        <v>998</v>
      </c>
      <c r="V1090" s="784">
        <v>7</v>
      </c>
      <c r="W1090" s="784">
        <v>439</v>
      </c>
    </row>
    <row r="1091" spans="1:23" ht="15">
      <c r="A1091" s="783" t="s">
        <v>983</v>
      </c>
      <c r="B1091" s="783" t="s">
        <v>291</v>
      </c>
      <c r="C1091" s="783" t="s">
        <v>263</v>
      </c>
      <c r="D1091" s="783" t="s">
        <v>289</v>
      </c>
      <c r="E1091" s="784">
        <v>847</v>
      </c>
      <c r="G1091" s="783" t="s">
        <v>998</v>
      </c>
      <c r="H1091" s="784">
        <v>10</v>
      </c>
      <c r="I1091" s="784">
        <v>138</v>
      </c>
      <c r="K1091" s="783" t="s">
        <v>301</v>
      </c>
      <c r="L1091" s="783" t="s">
        <v>983</v>
      </c>
      <c r="M1091" s="783" t="s">
        <v>535</v>
      </c>
      <c r="N1091" s="784">
        <v>1</v>
      </c>
      <c r="U1091" s="783" t="s">
        <v>998</v>
      </c>
      <c r="V1091" s="784">
        <v>9</v>
      </c>
      <c r="W1091" s="784">
        <v>264</v>
      </c>
    </row>
    <row r="1092" spans="1:23" ht="15">
      <c r="A1092" s="783" t="s">
        <v>984</v>
      </c>
      <c r="B1092" s="783" t="s">
        <v>267</v>
      </c>
      <c r="C1092" s="783" t="s">
        <v>262</v>
      </c>
      <c r="D1092" s="783" t="s">
        <v>288</v>
      </c>
      <c r="E1092" s="784">
        <v>643</v>
      </c>
      <c r="G1092" s="783" t="s">
        <v>998</v>
      </c>
      <c r="H1092" s="784">
        <v>11</v>
      </c>
      <c r="I1092" s="784">
        <v>90</v>
      </c>
      <c r="K1092" s="783" t="s">
        <v>301</v>
      </c>
      <c r="L1092" s="783" t="s">
        <v>983</v>
      </c>
      <c r="M1092" s="783" t="s">
        <v>529</v>
      </c>
      <c r="N1092" s="784">
        <v>2</v>
      </c>
      <c r="U1092" s="783" t="s">
        <v>998</v>
      </c>
      <c r="V1092" s="784">
        <v>10</v>
      </c>
      <c r="W1092" s="784">
        <v>175</v>
      </c>
    </row>
    <row r="1093" spans="1:23" ht="15">
      <c r="A1093" s="783" t="s">
        <v>984</v>
      </c>
      <c r="B1093" s="783" t="s">
        <v>267</v>
      </c>
      <c r="C1093" s="783" t="s">
        <v>262</v>
      </c>
      <c r="D1093" s="783" t="s">
        <v>289</v>
      </c>
      <c r="E1093" s="784">
        <v>211</v>
      </c>
      <c r="G1093" s="783" t="s">
        <v>998</v>
      </c>
      <c r="H1093" s="784">
        <v>12</v>
      </c>
      <c r="I1093" s="784">
        <v>108</v>
      </c>
      <c r="K1093" s="783" t="s">
        <v>301</v>
      </c>
      <c r="L1093" s="783" t="s">
        <v>983</v>
      </c>
      <c r="M1093" s="783" t="s">
        <v>268</v>
      </c>
      <c r="N1093" s="784">
        <v>11</v>
      </c>
      <c r="U1093" s="783" t="s">
        <v>998</v>
      </c>
      <c r="V1093" s="784">
        <v>11</v>
      </c>
      <c r="W1093" s="784">
        <v>132</v>
      </c>
    </row>
    <row r="1094" spans="1:23" ht="15">
      <c r="A1094" s="783" t="s">
        <v>984</v>
      </c>
      <c r="B1094" s="783" t="s">
        <v>267</v>
      </c>
      <c r="C1094" s="783" t="s">
        <v>263</v>
      </c>
      <c r="D1094" s="783" t="s">
        <v>288</v>
      </c>
      <c r="E1094" s="784">
        <v>655</v>
      </c>
      <c r="G1094" s="783" t="s">
        <v>999</v>
      </c>
      <c r="H1094" s="784">
        <v>0</v>
      </c>
      <c r="I1094" s="784">
        <v>208</v>
      </c>
      <c r="K1094" s="783" t="s">
        <v>301</v>
      </c>
      <c r="L1094" s="783" t="s">
        <v>983</v>
      </c>
      <c r="M1094" s="783" t="s">
        <v>538</v>
      </c>
      <c r="N1094" s="784">
        <v>10</v>
      </c>
      <c r="U1094" s="783" t="s">
        <v>998</v>
      </c>
      <c r="V1094" s="784">
        <v>12</v>
      </c>
      <c r="W1094" s="784">
        <v>161</v>
      </c>
    </row>
    <row r="1095" spans="1:23" ht="15">
      <c r="A1095" s="783" t="s">
        <v>984</v>
      </c>
      <c r="B1095" s="783" t="s">
        <v>267</v>
      </c>
      <c r="C1095" s="783" t="s">
        <v>263</v>
      </c>
      <c r="D1095" s="783" t="s">
        <v>289</v>
      </c>
      <c r="E1095" s="784">
        <v>248</v>
      </c>
      <c r="G1095" s="783" t="s">
        <v>999</v>
      </c>
      <c r="H1095" s="784">
        <v>1</v>
      </c>
      <c r="I1095" s="784">
        <v>1040</v>
      </c>
      <c r="K1095" s="783" t="s">
        <v>301</v>
      </c>
      <c r="L1095" s="783" t="s">
        <v>983</v>
      </c>
      <c r="M1095" s="783" t="s">
        <v>290</v>
      </c>
      <c r="N1095" s="784">
        <v>7</v>
      </c>
      <c r="U1095" s="783" t="s">
        <v>999</v>
      </c>
      <c r="V1095" s="785"/>
      <c r="W1095" s="784">
        <v>6055</v>
      </c>
    </row>
    <row r="1096" spans="1:23" ht="15">
      <c r="A1096" s="783" t="s">
        <v>984</v>
      </c>
      <c r="B1096" s="783" t="s">
        <v>268</v>
      </c>
      <c r="C1096" s="783" t="s">
        <v>262</v>
      </c>
      <c r="D1096" s="783" t="s">
        <v>288</v>
      </c>
      <c r="E1096" s="784">
        <v>528</v>
      </c>
      <c r="G1096" s="783" t="s">
        <v>999</v>
      </c>
      <c r="H1096" s="784">
        <v>2</v>
      </c>
      <c r="I1096" s="784">
        <v>2865</v>
      </c>
      <c r="K1096" s="783" t="s">
        <v>301</v>
      </c>
      <c r="L1096" s="783" t="s">
        <v>983</v>
      </c>
      <c r="M1096" s="783" t="s">
        <v>302</v>
      </c>
      <c r="N1096" s="784">
        <v>7</v>
      </c>
      <c r="U1096" s="783" t="s">
        <v>999</v>
      </c>
      <c r="V1096" s="784">
        <v>0</v>
      </c>
      <c r="W1096" s="784">
        <v>1390</v>
      </c>
    </row>
    <row r="1097" spans="1:23" ht="15">
      <c r="A1097" s="783" t="s">
        <v>984</v>
      </c>
      <c r="B1097" s="783" t="s">
        <v>268</v>
      </c>
      <c r="C1097" s="783" t="s">
        <v>262</v>
      </c>
      <c r="D1097" s="783" t="s">
        <v>289</v>
      </c>
      <c r="E1097" s="784">
        <v>140</v>
      </c>
      <c r="G1097" s="783" t="s">
        <v>999</v>
      </c>
      <c r="H1097" s="784">
        <v>3</v>
      </c>
      <c r="I1097" s="784">
        <v>1652</v>
      </c>
      <c r="K1097" s="783" t="s">
        <v>301</v>
      </c>
      <c r="L1097" s="783" t="s">
        <v>983</v>
      </c>
      <c r="M1097" s="783" t="s">
        <v>299</v>
      </c>
      <c r="N1097" s="784">
        <v>12854</v>
      </c>
      <c r="U1097" s="783" t="s">
        <v>999</v>
      </c>
      <c r="V1097" s="784">
        <v>1</v>
      </c>
      <c r="W1097" s="784">
        <v>6163</v>
      </c>
    </row>
    <row r="1098" spans="1:23" ht="15">
      <c r="A1098" s="783" t="s">
        <v>984</v>
      </c>
      <c r="B1098" s="783" t="s">
        <v>268</v>
      </c>
      <c r="C1098" s="783" t="s">
        <v>263</v>
      </c>
      <c r="D1098" s="783" t="s">
        <v>288</v>
      </c>
      <c r="E1098" s="784">
        <v>626</v>
      </c>
      <c r="G1098" s="783" t="s">
        <v>999</v>
      </c>
      <c r="H1098" s="784">
        <v>4</v>
      </c>
      <c r="I1098" s="784">
        <v>7567</v>
      </c>
      <c r="K1098" s="783" t="s">
        <v>301</v>
      </c>
      <c r="L1098" s="783" t="s">
        <v>983</v>
      </c>
      <c r="M1098" s="783" t="s">
        <v>301</v>
      </c>
      <c r="N1098" s="784">
        <v>76</v>
      </c>
      <c r="U1098" s="783" t="s">
        <v>999</v>
      </c>
      <c r="V1098" s="784">
        <v>2</v>
      </c>
      <c r="W1098" s="784">
        <v>17106</v>
      </c>
    </row>
    <row r="1099" spans="1:23" ht="15">
      <c r="A1099" s="783" t="s">
        <v>984</v>
      </c>
      <c r="B1099" s="783" t="s">
        <v>268</v>
      </c>
      <c r="C1099" s="783" t="s">
        <v>263</v>
      </c>
      <c r="D1099" s="783" t="s">
        <v>289</v>
      </c>
      <c r="E1099" s="784">
        <v>102</v>
      </c>
      <c r="G1099" s="783" t="s">
        <v>999</v>
      </c>
      <c r="H1099" s="784">
        <v>5</v>
      </c>
      <c r="I1099" s="784">
        <v>1404</v>
      </c>
      <c r="K1099" s="783" t="s">
        <v>301</v>
      </c>
      <c r="L1099" s="783" t="s">
        <v>983</v>
      </c>
      <c r="M1099" s="783" t="s">
        <v>269</v>
      </c>
      <c r="N1099" s="784">
        <v>12</v>
      </c>
      <c r="U1099" s="783" t="s">
        <v>999</v>
      </c>
      <c r="V1099" s="784">
        <v>3</v>
      </c>
      <c r="W1099" s="784">
        <v>7773</v>
      </c>
    </row>
    <row r="1100" spans="1:23" ht="15">
      <c r="A1100" s="783" t="s">
        <v>984</v>
      </c>
      <c r="B1100" s="783" t="s">
        <v>290</v>
      </c>
      <c r="C1100" s="783" t="s">
        <v>262</v>
      </c>
      <c r="D1100" s="783" t="s">
        <v>288</v>
      </c>
      <c r="E1100" s="784">
        <v>6</v>
      </c>
      <c r="G1100" s="783" t="s">
        <v>999</v>
      </c>
      <c r="H1100" s="784">
        <v>6</v>
      </c>
      <c r="I1100" s="784">
        <v>1551</v>
      </c>
      <c r="K1100" s="783" t="s">
        <v>301</v>
      </c>
      <c r="L1100" s="783" t="s">
        <v>983</v>
      </c>
      <c r="M1100" s="783" t="s">
        <v>270</v>
      </c>
      <c r="N1100" s="784">
        <v>2953</v>
      </c>
      <c r="U1100" s="783" t="s">
        <v>999</v>
      </c>
      <c r="V1100" s="784">
        <v>4</v>
      </c>
      <c r="W1100" s="784">
        <v>60629</v>
      </c>
    </row>
    <row r="1101" spans="1:23" ht="15">
      <c r="A1101" s="783" t="s">
        <v>984</v>
      </c>
      <c r="B1101" s="783" t="s">
        <v>290</v>
      </c>
      <c r="C1101" s="783" t="s">
        <v>262</v>
      </c>
      <c r="D1101" s="783" t="s">
        <v>289</v>
      </c>
      <c r="E1101" s="784">
        <v>2</v>
      </c>
      <c r="G1101" s="783" t="s">
        <v>999</v>
      </c>
      <c r="H1101" s="784">
        <v>7</v>
      </c>
      <c r="I1101" s="784">
        <v>1504</v>
      </c>
      <c r="K1101" s="783" t="s">
        <v>301</v>
      </c>
      <c r="L1101" s="783" t="s">
        <v>987</v>
      </c>
      <c r="M1101" s="783" t="s">
        <v>533</v>
      </c>
      <c r="N1101" s="784">
        <v>1</v>
      </c>
      <c r="U1101" s="783" t="s">
        <v>999</v>
      </c>
      <c r="V1101" s="784">
        <v>5</v>
      </c>
      <c r="W1101" s="784">
        <v>8963</v>
      </c>
    </row>
    <row r="1102" spans="1:23" ht="15">
      <c r="A1102" s="783" t="s">
        <v>984</v>
      </c>
      <c r="B1102" s="783" t="s">
        <v>290</v>
      </c>
      <c r="C1102" s="783" t="s">
        <v>263</v>
      </c>
      <c r="D1102" s="783" t="s">
        <v>288</v>
      </c>
      <c r="E1102" s="784">
        <v>6</v>
      </c>
      <c r="G1102" s="783" t="s">
        <v>999</v>
      </c>
      <c r="H1102" s="784">
        <v>8</v>
      </c>
      <c r="I1102" s="784">
        <v>1173</v>
      </c>
      <c r="K1102" s="783" t="s">
        <v>301</v>
      </c>
      <c r="L1102" s="783" t="s">
        <v>987</v>
      </c>
      <c r="M1102" s="783" t="s">
        <v>527</v>
      </c>
      <c r="N1102" s="784">
        <v>28</v>
      </c>
      <c r="U1102" s="783" t="s">
        <v>999</v>
      </c>
      <c r="V1102" s="784">
        <v>6</v>
      </c>
      <c r="W1102" s="784">
        <v>8818</v>
      </c>
    </row>
    <row r="1103" spans="1:23" ht="15">
      <c r="A1103" s="783" t="s">
        <v>984</v>
      </c>
      <c r="B1103" s="783" t="s">
        <v>290</v>
      </c>
      <c r="C1103" s="783" t="s">
        <v>263</v>
      </c>
      <c r="D1103" s="783" t="s">
        <v>289</v>
      </c>
      <c r="E1103" s="784">
        <v>2</v>
      </c>
      <c r="G1103" s="783" t="s">
        <v>999</v>
      </c>
      <c r="H1103" s="784">
        <v>9</v>
      </c>
      <c r="I1103" s="784">
        <v>964</v>
      </c>
      <c r="K1103" s="783" t="s">
        <v>301</v>
      </c>
      <c r="L1103" s="783" t="s">
        <v>987</v>
      </c>
      <c r="M1103" s="783" t="s">
        <v>268</v>
      </c>
      <c r="N1103" s="784">
        <v>3</v>
      </c>
      <c r="U1103" s="783" t="s">
        <v>999</v>
      </c>
      <c r="V1103" s="784">
        <v>7</v>
      </c>
      <c r="W1103" s="784">
        <v>7465</v>
      </c>
    </row>
    <row r="1104" spans="1:23" ht="15">
      <c r="A1104" s="783" t="s">
        <v>984</v>
      </c>
      <c r="B1104" s="783" t="s">
        <v>291</v>
      </c>
      <c r="C1104" s="783" t="s">
        <v>262</v>
      </c>
      <c r="D1104" s="783" t="s">
        <v>288</v>
      </c>
      <c r="E1104" s="784">
        <v>460</v>
      </c>
      <c r="G1104" s="783" t="s">
        <v>999</v>
      </c>
      <c r="H1104" s="784">
        <v>10</v>
      </c>
      <c r="I1104" s="784">
        <v>717</v>
      </c>
      <c r="K1104" s="783" t="s">
        <v>301</v>
      </c>
      <c r="L1104" s="783" t="s">
        <v>987</v>
      </c>
      <c r="M1104" s="783" t="s">
        <v>538</v>
      </c>
      <c r="N1104" s="784">
        <v>1</v>
      </c>
      <c r="U1104" s="783" t="s">
        <v>999</v>
      </c>
      <c r="V1104" s="784">
        <v>9</v>
      </c>
      <c r="W1104" s="784">
        <v>4720</v>
      </c>
    </row>
    <row r="1105" spans="1:23" ht="15">
      <c r="A1105" s="783" t="s">
        <v>984</v>
      </c>
      <c r="B1105" s="783" t="s">
        <v>291</v>
      </c>
      <c r="C1105" s="783" t="s">
        <v>262</v>
      </c>
      <c r="D1105" s="783" t="s">
        <v>289</v>
      </c>
      <c r="E1105" s="784">
        <v>153</v>
      </c>
      <c r="G1105" s="783" t="s">
        <v>999</v>
      </c>
      <c r="H1105" s="784">
        <v>11</v>
      </c>
      <c r="I1105" s="784">
        <v>571</v>
      </c>
      <c r="K1105" s="783" t="s">
        <v>301</v>
      </c>
      <c r="L1105" s="783" t="s">
        <v>987</v>
      </c>
      <c r="M1105" s="783" t="s">
        <v>299</v>
      </c>
      <c r="N1105" s="784">
        <v>4206</v>
      </c>
      <c r="U1105" s="783" t="s">
        <v>999</v>
      </c>
      <c r="V1105" s="784">
        <v>10</v>
      </c>
      <c r="W1105" s="784">
        <v>3191</v>
      </c>
    </row>
    <row r="1106" spans="1:23" ht="15">
      <c r="A1106" s="783" t="s">
        <v>984</v>
      </c>
      <c r="B1106" s="783" t="s">
        <v>291</v>
      </c>
      <c r="C1106" s="783" t="s">
        <v>263</v>
      </c>
      <c r="D1106" s="783" t="s">
        <v>288</v>
      </c>
      <c r="E1106" s="784">
        <v>454</v>
      </c>
      <c r="G1106" s="783" t="s">
        <v>999</v>
      </c>
      <c r="H1106" s="784">
        <v>12</v>
      </c>
      <c r="I1106" s="784">
        <v>790</v>
      </c>
      <c r="K1106" s="783" t="s">
        <v>301</v>
      </c>
      <c r="L1106" s="783" t="s">
        <v>987</v>
      </c>
      <c r="M1106" s="783" t="s">
        <v>301</v>
      </c>
      <c r="N1106" s="784">
        <v>2</v>
      </c>
      <c r="U1106" s="783" t="s">
        <v>999</v>
      </c>
      <c r="V1106" s="784">
        <v>11</v>
      </c>
      <c r="W1106" s="784">
        <v>2170</v>
      </c>
    </row>
    <row r="1107" spans="1:23" ht="15">
      <c r="A1107" s="783" t="s">
        <v>984</v>
      </c>
      <c r="B1107" s="783" t="s">
        <v>291</v>
      </c>
      <c r="C1107" s="783" t="s">
        <v>263</v>
      </c>
      <c r="D1107" s="783" t="s">
        <v>289</v>
      </c>
      <c r="E1107" s="784">
        <v>127</v>
      </c>
      <c r="G1107" s="783" t="s">
        <v>1000</v>
      </c>
      <c r="H1107" s="784">
        <v>0</v>
      </c>
      <c r="I1107" s="784">
        <v>109</v>
      </c>
      <c r="K1107" s="783" t="s">
        <v>301</v>
      </c>
      <c r="L1107" s="783" t="s">
        <v>987</v>
      </c>
      <c r="M1107" s="783" t="s">
        <v>269</v>
      </c>
      <c r="N1107" s="784">
        <v>6</v>
      </c>
      <c r="U1107" s="783" t="s">
        <v>999</v>
      </c>
      <c r="V1107" s="784">
        <v>12</v>
      </c>
      <c r="W1107" s="784">
        <v>2185</v>
      </c>
    </row>
    <row r="1108" spans="1:23" ht="15">
      <c r="A1108" s="783" t="s">
        <v>985</v>
      </c>
      <c r="B1108" s="783" t="s">
        <v>267</v>
      </c>
      <c r="C1108" s="783" t="s">
        <v>262</v>
      </c>
      <c r="D1108" s="783" t="s">
        <v>288</v>
      </c>
      <c r="E1108" s="784">
        <v>571</v>
      </c>
      <c r="G1108" s="783" t="s">
        <v>1000</v>
      </c>
      <c r="H1108" s="784">
        <v>1</v>
      </c>
      <c r="I1108" s="784">
        <v>496</v>
      </c>
      <c r="K1108" s="783" t="s">
        <v>301</v>
      </c>
      <c r="L1108" s="783" t="s">
        <v>987</v>
      </c>
      <c r="M1108" s="783" t="s">
        <v>270</v>
      </c>
      <c r="N1108" s="784">
        <v>4593</v>
      </c>
      <c r="U1108" s="783" t="s">
        <v>1000</v>
      </c>
      <c r="V1108" s="785"/>
      <c r="W1108" s="784">
        <v>28</v>
      </c>
    </row>
    <row r="1109" spans="1:23" ht="15">
      <c r="A1109" s="783" t="s">
        <v>985</v>
      </c>
      <c r="B1109" s="783" t="s">
        <v>267</v>
      </c>
      <c r="C1109" s="783" t="s">
        <v>262</v>
      </c>
      <c r="D1109" s="783" t="s">
        <v>289</v>
      </c>
      <c r="E1109" s="784">
        <v>514</v>
      </c>
      <c r="G1109" s="783" t="s">
        <v>1000</v>
      </c>
      <c r="H1109" s="784">
        <v>2</v>
      </c>
      <c r="I1109" s="784">
        <v>1445</v>
      </c>
      <c r="K1109" s="783" t="s">
        <v>301</v>
      </c>
      <c r="L1109" s="783" t="s">
        <v>991</v>
      </c>
      <c r="M1109" s="783" t="s">
        <v>267</v>
      </c>
      <c r="N1109" s="784">
        <v>33</v>
      </c>
      <c r="U1109" s="783" t="s">
        <v>1000</v>
      </c>
      <c r="V1109" s="784">
        <v>0</v>
      </c>
      <c r="W1109" s="784">
        <v>7</v>
      </c>
    </row>
    <row r="1110" spans="1:23" ht="15">
      <c r="A1110" s="783" t="s">
        <v>985</v>
      </c>
      <c r="B1110" s="783" t="s">
        <v>267</v>
      </c>
      <c r="C1110" s="783" t="s">
        <v>263</v>
      </c>
      <c r="D1110" s="783" t="s">
        <v>288</v>
      </c>
      <c r="E1110" s="784">
        <v>579</v>
      </c>
      <c r="G1110" s="783" t="s">
        <v>1000</v>
      </c>
      <c r="H1110" s="784">
        <v>3</v>
      </c>
      <c r="I1110" s="784">
        <v>667</v>
      </c>
      <c r="K1110" s="783" t="s">
        <v>301</v>
      </c>
      <c r="L1110" s="783" t="s">
        <v>991</v>
      </c>
      <c r="M1110" s="783" t="s">
        <v>530</v>
      </c>
      <c r="N1110" s="784">
        <v>3</v>
      </c>
      <c r="U1110" s="783" t="s">
        <v>1000</v>
      </c>
      <c r="V1110" s="784">
        <v>1</v>
      </c>
      <c r="W1110" s="784">
        <v>25</v>
      </c>
    </row>
    <row r="1111" spans="1:23" ht="15">
      <c r="A1111" s="783" t="s">
        <v>985</v>
      </c>
      <c r="B1111" s="783" t="s">
        <v>267</v>
      </c>
      <c r="C1111" s="783" t="s">
        <v>263</v>
      </c>
      <c r="D1111" s="783" t="s">
        <v>289</v>
      </c>
      <c r="E1111" s="784">
        <v>483</v>
      </c>
      <c r="G1111" s="783" t="s">
        <v>1000</v>
      </c>
      <c r="H1111" s="784">
        <v>4</v>
      </c>
      <c r="I1111" s="784">
        <v>2633</v>
      </c>
      <c r="K1111" s="783" t="s">
        <v>301</v>
      </c>
      <c r="L1111" s="783" t="s">
        <v>991</v>
      </c>
      <c r="M1111" s="783" t="s">
        <v>527</v>
      </c>
      <c r="N1111" s="784">
        <v>1292</v>
      </c>
      <c r="U1111" s="783" t="s">
        <v>1000</v>
      </c>
      <c r="V1111" s="784">
        <v>2</v>
      </c>
      <c r="W1111" s="784">
        <v>122</v>
      </c>
    </row>
    <row r="1112" spans="1:23" ht="15">
      <c r="A1112" s="783" t="s">
        <v>985</v>
      </c>
      <c r="B1112" s="783" t="s">
        <v>268</v>
      </c>
      <c r="C1112" s="783" t="s">
        <v>262</v>
      </c>
      <c r="D1112" s="783" t="s">
        <v>288</v>
      </c>
      <c r="E1112" s="784">
        <v>4</v>
      </c>
      <c r="G1112" s="783" t="s">
        <v>1000</v>
      </c>
      <c r="H1112" s="784">
        <v>5</v>
      </c>
      <c r="I1112" s="784">
        <v>395</v>
      </c>
      <c r="K1112" s="783" t="s">
        <v>301</v>
      </c>
      <c r="L1112" s="783" t="s">
        <v>991</v>
      </c>
      <c r="M1112" s="783" t="s">
        <v>532</v>
      </c>
      <c r="N1112" s="784">
        <v>3</v>
      </c>
      <c r="U1112" s="783" t="s">
        <v>1000</v>
      </c>
      <c r="V1112" s="784">
        <v>3</v>
      </c>
      <c r="W1112" s="784">
        <v>63</v>
      </c>
    </row>
    <row r="1113" spans="1:23" ht="15">
      <c r="A1113" s="783" t="s">
        <v>985</v>
      </c>
      <c r="B1113" s="783" t="s">
        <v>268</v>
      </c>
      <c r="C1113" s="783" t="s">
        <v>262</v>
      </c>
      <c r="D1113" s="783" t="s">
        <v>289</v>
      </c>
      <c r="E1113" s="784">
        <v>2</v>
      </c>
      <c r="G1113" s="783" t="s">
        <v>1000</v>
      </c>
      <c r="H1113" s="784">
        <v>6</v>
      </c>
      <c r="I1113" s="784">
        <v>347</v>
      </c>
      <c r="K1113" s="783" t="s">
        <v>301</v>
      </c>
      <c r="L1113" s="783" t="s">
        <v>991</v>
      </c>
      <c r="M1113" s="783" t="s">
        <v>535</v>
      </c>
      <c r="N1113" s="784">
        <v>17</v>
      </c>
      <c r="U1113" s="783" t="s">
        <v>1000</v>
      </c>
      <c r="V1113" s="784">
        <v>4</v>
      </c>
      <c r="W1113" s="784">
        <v>324</v>
      </c>
    </row>
    <row r="1114" spans="1:23" ht="15">
      <c r="A1114" s="783" t="s">
        <v>985</v>
      </c>
      <c r="B1114" s="783" t="s">
        <v>268</v>
      </c>
      <c r="C1114" s="783" t="s">
        <v>263</v>
      </c>
      <c r="D1114" s="783" t="s">
        <v>288</v>
      </c>
      <c r="E1114" s="784">
        <v>5</v>
      </c>
      <c r="G1114" s="783" t="s">
        <v>1000</v>
      </c>
      <c r="H1114" s="784">
        <v>7</v>
      </c>
      <c r="I1114" s="784">
        <v>319</v>
      </c>
      <c r="K1114" s="783" t="s">
        <v>301</v>
      </c>
      <c r="L1114" s="783" t="s">
        <v>991</v>
      </c>
      <c r="M1114" s="783" t="s">
        <v>529</v>
      </c>
      <c r="N1114" s="784">
        <v>1</v>
      </c>
      <c r="U1114" s="783" t="s">
        <v>1000</v>
      </c>
      <c r="V1114" s="784">
        <v>5</v>
      </c>
      <c r="W1114" s="784">
        <v>60</v>
      </c>
    </row>
    <row r="1115" spans="1:23" ht="15">
      <c r="A1115" s="783" t="s">
        <v>985</v>
      </c>
      <c r="B1115" s="783" t="s">
        <v>268</v>
      </c>
      <c r="C1115" s="783" t="s">
        <v>263</v>
      </c>
      <c r="D1115" s="783" t="s">
        <v>289</v>
      </c>
      <c r="E1115" s="784">
        <v>1</v>
      </c>
      <c r="G1115" s="783" t="s">
        <v>1000</v>
      </c>
      <c r="H1115" s="784">
        <v>8</v>
      </c>
      <c r="I1115" s="784">
        <v>237</v>
      </c>
      <c r="K1115" s="783" t="s">
        <v>301</v>
      </c>
      <c r="L1115" s="783" t="s">
        <v>991</v>
      </c>
      <c r="M1115" s="783" t="s">
        <v>268</v>
      </c>
      <c r="N1115" s="784">
        <v>6</v>
      </c>
      <c r="U1115" s="783" t="s">
        <v>1000</v>
      </c>
      <c r="V1115" s="784">
        <v>6</v>
      </c>
      <c r="W1115" s="784">
        <v>56</v>
      </c>
    </row>
    <row r="1116" spans="1:23" ht="15">
      <c r="A1116" s="783" t="s">
        <v>985</v>
      </c>
      <c r="B1116" s="783" t="s">
        <v>290</v>
      </c>
      <c r="C1116" s="783" t="s">
        <v>262</v>
      </c>
      <c r="D1116" s="783" t="s">
        <v>288</v>
      </c>
      <c r="E1116" s="784">
        <v>141</v>
      </c>
      <c r="G1116" s="783" t="s">
        <v>1000</v>
      </c>
      <c r="H1116" s="784">
        <v>9</v>
      </c>
      <c r="I1116" s="784">
        <v>209</v>
      </c>
      <c r="K1116" s="783" t="s">
        <v>301</v>
      </c>
      <c r="L1116" s="783" t="s">
        <v>991</v>
      </c>
      <c r="M1116" s="783" t="s">
        <v>538</v>
      </c>
      <c r="N1116" s="784">
        <v>6</v>
      </c>
      <c r="U1116" s="783" t="s">
        <v>1000</v>
      </c>
      <c r="V1116" s="784">
        <v>7</v>
      </c>
      <c r="W1116" s="784">
        <v>39</v>
      </c>
    </row>
    <row r="1117" spans="1:23" ht="15">
      <c r="A1117" s="783" t="s">
        <v>985</v>
      </c>
      <c r="B1117" s="783" t="s">
        <v>290</v>
      </c>
      <c r="C1117" s="783" t="s">
        <v>263</v>
      </c>
      <c r="D1117" s="783" t="s">
        <v>288</v>
      </c>
      <c r="E1117" s="784">
        <v>151</v>
      </c>
      <c r="G1117" s="783" t="s">
        <v>1000</v>
      </c>
      <c r="H1117" s="784">
        <v>10</v>
      </c>
      <c r="I1117" s="784">
        <v>187</v>
      </c>
      <c r="K1117" s="783" t="s">
        <v>301</v>
      </c>
      <c r="L1117" s="783" t="s">
        <v>991</v>
      </c>
      <c r="M1117" s="783" t="s">
        <v>1096</v>
      </c>
      <c r="N1117" s="784">
        <v>1</v>
      </c>
      <c r="U1117" s="783" t="s">
        <v>1000</v>
      </c>
      <c r="V1117" s="784">
        <v>9</v>
      </c>
      <c r="W1117" s="784">
        <v>20</v>
      </c>
    </row>
    <row r="1118" spans="1:23" ht="15">
      <c r="A1118" s="783" t="s">
        <v>985</v>
      </c>
      <c r="B1118" s="783" t="s">
        <v>291</v>
      </c>
      <c r="C1118" s="783" t="s">
        <v>262</v>
      </c>
      <c r="D1118" s="783" t="s">
        <v>288</v>
      </c>
      <c r="E1118" s="784">
        <v>913</v>
      </c>
      <c r="G1118" s="783" t="s">
        <v>1000</v>
      </c>
      <c r="H1118" s="784">
        <v>11</v>
      </c>
      <c r="I1118" s="784">
        <v>123</v>
      </c>
      <c r="K1118" s="783" t="s">
        <v>301</v>
      </c>
      <c r="L1118" s="783" t="s">
        <v>991</v>
      </c>
      <c r="M1118" s="783" t="s">
        <v>302</v>
      </c>
      <c r="N1118" s="784">
        <v>18</v>
      </c>
      <c r="U1118" s="783" t="s">
        <v>1000</v>
      </c>
      <c r="V1118" s="784">
        <v>10</v>
      </c>
      <c r="W1118" s="784">
        <v>12</v>
      </c>
    </row>
    <row r="1119" spans="1:23" ht="15">
      <c r="A1119" s="783" t="s">
        <v>985</v>
      </c>
      <c r="B1119" s="783" t="s">
        <v>291</v>
      </c>
      <c r="C1119" s="783" t="s">
        <v>262</v>
      </c>
      <c r="D1119" s="783" t="s">
        <v>289</v>
      </c>
      <c r="E1119" s="784">
        <v>22</v>
      </c>
      <c r="G1119" s="783" t="s">
        <v>1000</v>
      </c>
      <c r="H1119" s="784">
        <v>12</v>
      </c>
      <c r="I1119" s="784">
        <v>157</v>
      </c>
      <c r="K1119" s="783" t="s">
        <v>301</v>
      </c>
      <c r="L1119" s="783" t="s">
        <v>991</v>
      </c>
      <c r="M1119" s="783" t="s">
        <v>299</v>
      </c>
      <c r="N1119" s="784">
        <v>8292</v>
      </c>
      <c r="U1119" s="783" t="s">
        <v>1000</v>
      </c>
      <c r="V1119" s="784">
        <v>11</v>
      </c>
      <c r="W1119" s="784">
        <v>13</v>
      </c>
    </row>
    <row r="1120" spans="1:23" ht="15">
      <c r="A1120" s="783" t="s">
        <v>985</v>
      </c>
      <c r="B1120" s="783" t="s">
        <v>291</v>
      </c>
      <c r="C1120" s="783" t="s">
        <v>263</v>
      </c>
      <c r="D1120" s="783" t="s">
        <v>288</v>
      </c>
      <c r="E1120" s="784">
        <v>911</v>
      </c>
      <c r="G1120" s="783" t="s">
        <v>1001</v>
      </c>
      <c r="H1120" s="784">
        <v>0</v>
      </c>
      <c r="I1120" s="784">
        <v>47</v>
      </c>
      <c r="K1120" s="783" t="s">
        <v>301</v>
      </c>
      <c r="L1120" s="783" t="s">
        <v>991</v>
      </c>
      <c r="M1120" s="783" t="s">
        <v>300</v>
      </c>
      <c r="N1120" s="784">
        <v>27</v>
      </c>
      <c r="U1120" s="783" t="s">
        <v>1000</v>
      </c>
      <c r="V1120" s="784">
        <v>12</v>
      </c>
      <c r="W1120" s="784">
        <v>17</v>
      </c>
    </row>
    <row r="1121" spans="1:23" ht="15">
      <c r="A1121" s="783" t="s">
        <v>985</v>
      </c>
      <c r="B1121" s="783" t="s">
        <v>291</v>
      </c>
      <c r="C1121" s="783" t="s">
        <v>263</v>
      </c>
      <c r="D1121" s="783" t="s">
        <v>289</v>
      </c>
      <c r="E1121" s="784">
        <v>16</v>
      </c>
      <c r="G1121" s="783" t="s">
        <v>1001</v>
      </c>
      <c r="H1121" s="784">
        <v>1</v>
      </c>
      <c r="I1121" s="784">
        <v>279</v>
      </c>
      <c r="K1121" s="783" t="s">
        <v>301</v>
      </c>
      <c r="L1121" s="783" t="s">
        <v>991</v>
      </c>
      <c r="M1121" s="783" t="s">
        <v>301</v>
      </c>
      <c r="N1121" s="784">
        <v>20</v>
      </c>
      <c r="U1121" s="783" t="s">
        <v>1001</v>
      </c>
      <c r="V1121" s="785"/>
      <c r="W1121" s="784">
        <v>2611</v>
      </c>
    </row>
    <row r="1122" spans="1:23" ht="15">
      <c r="A1122" s="783" t="s">
        <v>986</v>
      </c>
      <c r="B1122" s="783" t="s">
        <v>267</v>
      </c>
      <c r="C1122" s="783" t="s">
        <v>262</v>
      </c>
      <c r="D1122" s="783" t="s">
        <v>288</v>
      </c>
      <c r="E1122" s="784">
        <v>2771</v>
      </c>
      <c r="G1122" s="783" t="s">
        <v>1001</v>
      </c>
      <c r="H1122" s="784">
        <v>2</v>
      </c>
      <c r="I1122" s="784">
        <v>689</v>
      </c>
      <c r="K1122" s="783" t="s">
        <v>301</v>
      </c>
      <c r="L1122" s="783" t="s">
        <v>991</v>
      </c>
      <c r="M1122" s="783" t="s">
        <v>269</v>
      </c>
      <c r="N1122" s="784">
        <v>6</v>
      </c>
      <c r="U1122" s="783" t="s">
        <v>1001</v>
      </c>
      <c r="V1122" s="784">
        <v>0</v>
      </c>
      <c r="W1122" s="784">
        <v>450</v>
      </c>
    </row>
    <row r="1123" spans="1:23" ht="15">
      <c r="A1123" s="783" t="s">
        <v>986</v>
      </c>
      <c r="B1123" s="783" t="s">
        <v>267</v>
      </c>
      <c r="C1123" s="783" t="s">
        <v>262</v>
      </c>
      <c r="D1123" s="783" t="s">
        <v>289</v>
      </c>
      <c r="E1123" s="784">
        <v>4622</v>
      </c>
      <c r="G1123" s="783" t="s">
        <v>1001</v>
      </c>
      <c r="H1123" s="784">
        <v>3</v>
      </c>
      <c r="I1123" s="784">
        <v>371</v>
      </c>
      <c r="K1123" s="783" t="s">
        <v>301</v>
      </c>
      <c r="L1123" s="783" t="s">
        <v>991</v>
      </c>
      <c r="M1123" s="783" t="s">
        <v>270</v>
      </c>
      <c r="N1123" s="784">
        <v>1396</v>
      </c>
      <c r="U1123" s="783" t="s">
        <v>1001</v>
      </c>
      <c r="V1123" s="784">
        <v>1</v>
      </c>
      <c r="W1123" s="784">
        <v>1921</v>
      </c>
    </row>
    <row r="1124" spans="1:23" ht="15">
      <c r="A1124" s="783" t="s">
        <v>986</v>
      </c>
      <c r="B1124" s="783" t="s">
        <v>267</v>
      </c>
      <c r="C1124" s="783" t="s">
        <v>263</v>
      </c>
      <c r="D1124" s="783" t="s">
        <v>288</v>
      </c>
      <c r="E1124" s="784">
        <v>2776</v>
      </c>
      <c r="G1124" s="783" t="s">
        <v>1001</v>
      </c>
      <c r="H1124" s="784">
        <v>4</v>
      </c>
      <c r="I1124" s="784">
        <v>1891</v>
      </c>
      <c r="K1124" s="783" t="s">
        <v>301</v>
      </c>
      <c r="L1124" s="783" t="s">
        <v>998</v>
      </c>
      <c r="M1124" s="783" t="s">
        <v>267</v>
      </c>
      <c r="N1124" s="784">
        <v>4</v>
      </c>
      <c r="U1124" s="783" t="s">
        <v>1001</v>
      </c>
      <c r="V1124" s="784">
        <v>2</v>
      </c>
      <c r="W1124" s="784">
        <v>5088</v>
      </c>
    </row>
    <row r="1125" spans="1:23" ht="15">
      <c r="A1125" s="783" t="s">
        <v>986</v>
      </c>
      <c r="B1125" s="783" t="s">
        <v>267</v>
      </c>
      <c r="C1125" s="783" t="s">
        <v>263</v>
      </c>
      <c r="D1125" s="783" t="s">
        <v>289</v>
      </c>
      <c r="E1125" s="784">
        <v>4252</v>
      </c>
      <c r="G1125" s="783" t="s">
        <v>1001</v>
      </c>
      <c r="H1125" s="784">
        <v>5</v>
      </c>
      <c r="I1125" s="784">
        <v>353</v>
      </c>
      <c r="K1125" s="783" t="s">
        <v>301</v>
      </c>
      <c r="L1125" s="783" t="s">
        <v>998</v>
      </c>
      <c r="M1125" s="783" t="s">
        <v>533</v>
      </c>
      <c r="N1125" s="784">
        <v>2</v>
      </c>
      <c r="U1125" s="783" t="s">
        <v>1001</v>
      </c>
      <c r="V1125" s="784">
        <v>3</v>
      </c>
      <c r="W1125" s="784">
        <v>2378</v>
      </c>
    </row>
    <row r="1126" spans="1:23" ht="15">
      <c r="A1126" s="783" t="s">
        <v>986</v>
      </c>
      <c r="B1126" s="783" t="s">
        <v>268</v>
      </c>
      <c r="C1126" s="783" t="s">
        <v>262</v>
      </c>
      <c r="D1126" s="783" t="s">
        <v>288</v>
      </c>
      <c r="E1126" s="784">
        <v>82</v>
      </c>
      <c r="G1126" s="783" t="s">
        <v>1001</v>
      </c>
      <c r="H1126" s="784">
        <v>6</v>
      </c>
      <c r="I1126" s="784">
        <v>413</v>
      </c>
      <c r="K1126" s="783" t="s">
        <v>301</v>
      </c>
      <c r="L1126" s="783" t="s">
        <v>998</v>
      </c>
      <c r="M1126" s="783" t="s">
        <v>531</v>
      </c>
      <c r="N1126" s="784">
        <v>1</v>
      </c>
      <c r="U1126" s="783" t="s">
        <v>1001</v>
      </c>
      <c r="V1126" s="784">
        <v>4</v>
      </c>
      <c r="W1126" s="784">
        <v>23896</v>
      </c>
    </row>
    <row r="1127" spans="1:23" ht="15">
      <c r="A1127" s="783" t="s">
        <v>986</v>
      </c>
      <c r="B1127" s="783" t="s">
        <v>268</v>
      </c>
      <c r="C1127" s="783" t="s">
        <v>262</v>
      </c>
      <c r="D1127" s="783" t="s">
        <v>289</v>
      </c>
      <c r="E1127" s="784">
        <v>213</v>
      </c>
      <c r="G1127" s="783" t="s">
        <v>1001</v>
      </c>
      <c r="H1127" s="784">
        <v>7</v>
      </c>
      <c r="I1127" s="784">
        <v>449</v>
      </c>
      <c r="K1127" s="783" t="s">
        <v>301</v>
      </c>
      <c r="L1127" s="783" t="s">
        <v>998</v>
      </c>
      <c r="M1127" s="783" t="s">
        <v>527</v>
      </c>
      <c r="N1127" s="784">
        <v>100</v>
      </c>
      <c r="U1127" s="783" t="s">
        <v>1001</v>
      </c>
      <c r="V1127" s="784">
        <v>5</v>
      </c>
      <c r="W1127" s="784">
        <v>3527</v>
      </c>
    </row>
    <row r="1128" spans="1:23" ht="15">
      <c r="A1128" s="783" t="s">
        <v>986</v>
      </c>
      <c r="B1128" s="783" t="s">
        <v>268</v>
      </c>
      <c r="C1128" s="783" t="s">
        <v>263</v>
      </c>
      <c r="D1128" s="783" t="s">
        <v>288</v>
      </c>
      <c r="E1128" s="784">
        <v>81</v>
      </c>
      <c r="G1128" s="783" t="s">
        <v>1001</v>
      </c>
      <c r="H1128" s="784">
        <v>8</v>
      </c>
      <c r="I1128" s="784">
        <v>348</v>
      </c>
      <c r="K1128" s="783" t="s">
        <v>301</v>
      </c>
      <c r="L1128" s="783" t="s">
        <v>998</v>
      </c>
      <c r="M1128" s="783" t="s">
        <v>532</v>
      </c>
      <c r="N1128" s="784">
        <v>9</v>
      </c>
      <c r="U1128" s="783" t="s">
        <v>1001</v>
      </c>
      <c r="V1128" s="784">
        <v>6</v>
      </c>
      <c r="W1128" s="784">
        <v>3874</v>
      </c>
    </row>
    <row r="1129" spans="1:23" ht="15">
      <c r="A1129" s="783" t="s">
        <v>986</v>
      </c>
      <c r="B1129" s="783" t="s">
        <v>268</v>
      </c>
      <c r="C1129" s="783" t="s">
        <v>263</v>
      </c>
      <c r="D1129" s="783" t="s">
        <v>289</v>
      </c>
      <c r="E1129" s="784">
        <v>220</v>
      </c>
      <c r="G1129" s="783" t="s">
        <v>1001</v>
      </c>
      <c r="H1129" s="784">
        <v>9</v>
      </c>
      <c r="I1129" s="784">
        <v>250</v>
      </c>
      <c r="K1129" s="783" t="s">
        <v>301</v>
      </c>
      <c r="L1129" s="783" t="s">
        <v>998</v>
      </c>
      <c r="M1129" s="783" t="s">
        <v>529</v>
      </c>
      <c r="N1129" s="784">
        <v>3</v>
      </c>
      <c r="U1129" s="783" t="s">
        <v>1001</v>
      </c>
      <c r="V1129" s="784">
        <v>7</v>
      </c>
      <c r="W1129" s="784">
        <v>3430</v>
      </c>
    </row>
    <row r="1130" spans="1:23" ht="15">
      <c r="A1130" s="783" t="s">
        <v>986</v>
      </c>
      <c r="B1130" s="783" t="s">
        <v>290</v>
      </c>
      <c r="C1130" s="783" t="s">
        <v>262</v>
      </c>
      <c r="D1130" s="783" t="s">
        <v>288</v>
      </c>
      <c r="E1130" s="784">
        <v>155</v>
      </c>
      <c r="G1130" s="783" t="s">
        <v>1001</v>
      </c>
      <c r="H1130" s="784">
        <v>10</v>
      </c>
      <c r="I1130" s="784">
        <v>195</v>
      </c>
      <c r="K1130" s="783" t="s">
        <v>301</v>
      </c>
      <c r="L1130" s="783" t="s">
        <v>998</v>
      </c>
      <c r="M1130" s="783" t="s">
        <v>268</v>
      </c>
      <c r="N1130" s="784">
        <v>31</v>
      </c>
      <c r="U1130" s="783" t="s">
        <v>1001</v>
      </c>
      <c r="V1130" s="784">
        <v>9</v>
      </c>
      <c r="W1130" s="784">
        <v>1792</v>
      </c>
    </row>
    <row r="1131" spans="1:23" ht="15">
      <c r="A1131" s="783" t="s">
        <v>986</v>
      </c>
      <c r="B1131" s="783" t="s">
        <v>290</v>
      </c>
      <c r="C1131" s="783" t="s">
        <v>262</v>
      </c>
      <c r="D1131" s="783" t="s">
        <v>289</v>
      </c>
      <c r="E1131" s="784">
        <v>7</v>
      </c>
      <c r="G1131" s="783" t="s">
        <v>1001</v>
      </c>
      <c r="H1131" s="784">
        <v>11</v>
      </c>
      <c r="I1131" s="784">
        <v>136</v>
      </c>
      <c r="K1131" s="783" t="s">
        <v>301</v>
      </c>
      <c r="L1131" s="783" t="s">
        <v>998</v>
      </c>
      <c r="M1131" s="783" t="s">
        <v>538</v>
      </c>
      <c r="N1131" s="784">
        <v>4</v>
      </c>
      <c r="U1131" s="783" t="s">
        <v>1001</v>
      </c>
      <c r="V1131" s="784">
        <v>10</v>
      </c>
      <c r="W1131" s="784">
        <v>1211</v>
      </c>
    </row>
    <row r="1132" spans="1:23" ht="15">
      <c r="A1132" s="783" t="s">
        <v>986</v>
      </c>
      <c r="B1132" s="783" t="s">
        <v>290</v>
      </c>
      <c r="C1132" s="783" t="s">
        <v>263</v>
      </c>
      <c r="D1132" s="783" t="s">
        <v>288</v>
      </c>
      <c r="E1132" s="784">
        <v>145</v>
      </c>
      <c r="G1132" s="783" t="s">
        <v>1001</v>
      </c>
      <c r="H1132" s="784">
        <v>12</v>
      </c>
      <c r="I1132" s="784">
        <v>191</v>
      </c>
      <c r="K1132" s="783" t="s">
        <v>301</v>
      </c>
      <c r="L1132" s="783" t="s">
        <v>998</v>
      </c>
      <c r="M1132" s="783" t="s">
        <v>290</v>
      </c>
      <c r="N1132" s="784">
        <v>6</v>
      </c>
      <c r="U1132" s="783" t="s">
        <v>1001</v>
      </c>
      <c r="V1132" s="784">
        <v>11</v>
      </c>
      <c r="W1132" s="784">
        <v>813</v>
      </c>
    </row>
    <row r="1133" spans="1:23" ht="15">
      <c r="A1133" s="783" t="s">
        <v>986</v>
      </c>
      <c r="B1133" s="783" t="s">
        <v>290</v>
      </c>
      <c r="C1133" s="783" t="s">
        <v>263</v>
      </c>
      <c r="D1133" s="783" t="s">
        <v>289</v>
      </c>
      <c r="E1133" s="784">
        <v>9</v>
      </c>
      <c r="G1133" s="783" t="s">
        <v>1002</v>
      </c>
      <c r="H1133" s="784">
        <v>0</v>
      </c>
      <c r="I1133" s="784">
        <v>116</v>
      </c>
      <c r="K1133" s="783" t="s">
        <v>301</v>
      </c>
      <c r="L1133" s="783" t="s">
        <v>998</v>
      </c>
      <c r="M1133" s="783" t="s">
        <v>302</v>
      </c>
      <c r="N1133" s="784">
        <v>5</v>
      </c>
      <c r="U1133" s="783" t="s">
        <v>1001</v>
      </c>
      <c r="V1133" s="784">
        <v>12</v>
      </c>
      <c r="W1133" s="784">
        <v>930</v>
      </c>
    </row>
    <row r="1134" spans="1:23" ht="15">
      <c r="A1134" s="783" t="s">
        <v>986</v>
      </c>
      <c r="B1134" s="783" t="s">
        <v>291</v>
      </c>
      <c r="C1134" s="783" t="s">
        <v>262</v>
      </c>
      <c r="D1134" s="783" t="s">
        <v>288</v>
      </c>
      <c r="E1134" s="784">
        <v>1183</v>
      </c>
      <c r="G1134" s="783" t="s">
        <v>1002</v>
      </c>
      <c r="H1134" s="784">
        <v>1</v>
      </c>
      <c r="I1134" s="784">
        <v>670</v>
      </c>
      <c r="K1134" s="783" t="s">
        <v>301</v>
      </c>
      <c r="L1134" s="783" t="s">
        <v>998</v>
      </c>
      <c r="M1134" s="783" t="s">
        <v>299</v>
      </c>
      <c r="N1134" s="784">
        <v>3264</v>
      </c>
      <c r="U1134" s="783" t="s">
        <v>1002</v>
      </c>
      <c r="V1134" s="785"/>
      <c r="W1134" s="784">
        <v>98</v>
      </c>
    </row>
    <row r="1135" spans="1:23" ht="15">
      <c r="A1135" s="783" t="s">
        <v>986</v>
      </c>
      <c r="B1135" s="783" t="s">
        <v>291</v>
      </c>
      <c r="C1135" s="783" t="s">
        <v>262</v>
      </c>
      <c r="D1135" s="783" t="s">
        <v>289</v>
      </c>
      <c r="E1135" s="784">
        <v>464</v>
      </c>
      <c r="G1135" s="783" t="s">
        <v>1002</v>
      </c>
      <c r="H1135" s="784">
        <v>2</v>
      </c>
      <c r="I1135" s="784">
        <v>2400</v>
      </c>
      <c r="K1135" s="783" t="s">
        <v>301</v>
      </c>
      <c r="L1135" s="783" t="s">
        <v>998</v>
      </c>
      <c r="M1135" s="783" t="s">
        <v>300</v>
      </c>
      <c r="N1135" s="784">
        <v>3</v>
      </c>
      <c r="U1135" s="783" t="s">
        <v>1002</v>
      </c>
      <c r="V1135" s="784">
        <v>0</v>
      </c>
      <c r="W1135" s="784">
        <v>7</v>
      </c>
    </row>
    <row r="1136" spans="1:23" ht="15">
      <c r="A1136" s="783" t="s">
        <v>986</v>
      </c>
      <c r="B1136" s="783" t="s">
        <v>291</v>
      </c>
      <c r="C1136" s="783" t="s">
        <v>263</v>
      </c>
      <c r="D1136" s="783" t="s">
        <v>288</v>
      </c>
      <c r="E1136" s="784">
        <v>1196</v>
      </c>
      <c r="G1136" s="783" t="s">
        <v>1002</v>
      </c>
      <c r="H1136" s="784">
        <v>3</v>
      </c>
      <c r="I1136" s="784">
        <v>1101</v>
      </c>
      <c r="K1136" s="783" t="s">
        <v>301</v>
      </c>
      <c r="L1136" s="783" t="s">
        <v>998</v>
      </c>
      <c r="M1136" s="783" t="s">
        <v>301</v>
      </c>
      <c r="N1136" s="784">
        <v>6</v>
      </c>
      <c r="U1136" s="783" t="s">
        <v>1002</v>
      </c>
      <c r="V1136" s="784">
        <v>1</v>
      </c>
      <c r="W1136" s="784">
        <v>69</v>
      </c>
    </row>
    <row r="1137" spans="1:23" ht="15">
      <c r="A1137" s="783" t="s">
        <v>986</v>
      </c>
      <c r="B1137" s="783" t="s">
        <v>291</v>
      </c>
      <c r="C1137" s="783" t="s">
        <v>263</v>
      </c>
      <c r="D1137" s="783" t="s">
        <v>289</v>
      </c>
      <c r="E1137" s="784">
        <v>336</v>
      </c>
      <c r="G1137" s="783" t="s">
        <v>1002</v>
      </c>
      <c r="H1137" s="784">
        <v>4</v>
      </c>
      <c r="I1137" s="784">
        <v>4426</v>
      </c>
      <c r="K1137" s="783" t="s">
        <v>301</v>
      </c>
      <c r="L1137" s="783" t="s">
        <v>998</v>
      </c>
      <c r="M1137" s="783" t="s">
        <v>269</v>
      </c>
      <c r="N1137" s="784">
        <v>2</v>
      </c>
      <c r="U1137" s="783" t="s">
        <v>1002</v>
      </c>
      <c r="V1137" s="784">
        <v>2</v>
      </c>
      <c r="W1137" s="784">
        <v>272</v>
      </c>
    </row>
    <row r="1138" spans="1:23" ht="15">
      <c r="A1138" s="783" t="s">
        <v>987</v>
      </c>
      <c r="B1138" s="783" t="s">
        <v>267</v>
      </c>
      <c r="C1138" s="783" t="s">
        <v>262</v>
      </c>
      <c r="D1138" s="783" t="s">
        <v>288</v>
      </c>
      <c r="E1138" s="784">
        <v>1181</v>
      </c>
      <c r="G1138" s="783" t="s">
        <v>1002</v>
      </c>
      <c r="H1138" s="784">
        <v>5</v>
      </c>
      <c r="I1138" s="784">
        <v>829</v>
      </c>
      <c r="K1138" s="783" t="s">
        <v>301</v>
      </c>
      <c r="L1138" s="783" t="s">
        <v>998</v>
      </c>
      <c r="M1138" s="783" t="s">
        <v>270</v>
      </c>
      <c r="N1138" s="784">
        <v>387</v>
      </c>
      <c r="U1138" s="783" t="s">
        <v>1002</v>
      </c>
      <c r="V1138" s="784">
        <v>3</v>
      </c>
      <c r="W1138" s="784">
        <v>114</v>
      </c>
    </row>
    <row r="1139" spans="1:23" ht="15">
      <c r="A1139" s="783" t="s">
        <v>987</v>
      </c>
      <c r="B1139" s="783" t="s">
        <v>267</v>
      </c>
      <c r="C1139" s="783" t="s">
        <v>262</v>
      </c>
      <c r="D1139" s="783" t="s">
        <v>289</v>
      </c>
      <c r="E1139" s="784">
        <v>525</v>
      </c>
      <c r="G1139" s="783" t="s">
        <v>1002</v>
      </c>
      <c r="H1139" s="784">
        <v>6</v>
      </c>
      <c r="I1139" s="784">
        <v>831</v>
      </c>
      <c r="K1139" s="783" t="s">
        <v>301</v>
      </c>
      <c r="L1139" s="783" t="s">
        <v>999</v>
      </c>
      <c r="M1139" s="783" t="s">
        <v>267</v>
      </c>
      <c r="N1139" s="784">
        <v>143</v>
      </c>
      <c r="U1139" s="783" t="s">
        <v>1002</v>
      </c>
      <c r="V1139" s="784">
        <v>4</v>
      </c>
      <c r="W1139" s="784">
        <v>866</v>
      </c>
    </row>
    <row r="1140" spans="1:23" ht="15">
      <c r="A1140" s="783" t="s">
        <v>987</v>
      </c>
      <c r="B1140" s="783" t="s">
        <v>267</v>
      </c>
      <c r="C1140" s="783" t="s">
        <v>263</v>
      </c>
      <c r="D1140" s="783" t="s">
        <v>288</v>
      </c>
      <c r="E1140" s="784">
        <v>1453</v>
      </c>
      <c r="G1140" s="783" t="s">
        <v>1002</v>
      </c>
      <c r="H1140" s="784">
        <v>7</v>
      </c>
      <c r="I1140" s="784">
        <v>742</v>
      </c>
      <c r="K1140" s="783" t="s">
        <v>301</v>
      </c>
      <c r="L1140" s="783" t="s">
        <v>999</v>
      </c>
      <c r="M1140" s="783" t="s">
        <v>533</v>
      </c>
      <c r="N1140" s="784">
        <v>16</v>
      </c>
      <c r="U1140" s="783" t="s">
        <v>1002</v>
      </c>
      <c r="V1140" s="784">
        <v>5</v>
      </c>
      <c r="W1140" s="784">
        <v>150</v>
      </c>
    </row>
    <row r="1141" spans="1:23" ht="15">
      <c r="A1141" s="783" t="s">
        <v>987</v>
      </c>
      <c r="B1141" s="783" t="s">
        <v>267</v>
      </c>
      <c r="C1141" s="783" t="s">
        <v>263</v>
      </c>
      <c r="D1141" s="783" t="s">
        <v>289</v>
      </c>
      <c r="E1141" s="784">
        <v>507</v>
      </c>
      <c r="G1141" s="783" t="s">
        <v>1002</v>
      </c>
      <c r="H1141" s="784">
        <v>8</v>
      </c>
      <c r="I1141" s="784">
        <v>616</v>
      </c>
      <c r="K1141" s="783" t="s">
        <v>301</v>
      </c>
      <c r="L1141" s="783" t="s">
        <v>999</v>
      </c>
      <c r="M1141" s="783" t="s">
        <v>534</v>
      </c>
      <c r="N1141" s="784">
        <v>13</v>
      </c>
      <c r="U1141" s="783" t="s">
        <v>1002</v>
      </c>
      <c r="V1141" s="784">
        <v>6</v>
      </c>
      <c r="W1141" s="784">
        <v>129</v>
      </c>
    </row>
    <row r="1142" spans="1:23" ht="15">
      <c r="A1142" s="783" t="s">
        <v>987</v>
      </c>
      <c r="B1142" s="783" t="s">
        <v>268</v>
      </c>
      <c r="C1142" s="783" t="s">
        <v>262</v>
      </c>
      <c r="D1142" s="783" t="s">
        <v>288</v>
      </c>
      <c r="E1142" s="784">
        <v>148</v>
      </c>
      <c r="G1142" s="783" t="s">
        <v>1002</v>
      </c>
      <c r="H1142" s="784">
        <v>9</v>
      </c>
      <c r="I1142" s="784">
        <v>508</v>
      </c>
      <c r="K1142" s="783" t="s">
        <v>301</v>
      </c>
      <c r="L1142" s="783" t="s">
        <v>999</v>
      </c>
      <c r="M1142" s="783" t="s">
        <v>531</v>
      </c>
      <c r="N1142" s="784">
        <v>73</v>
      </c>
      <c r="U1142" s="783" t="s">
        <v>1002</v>
      </c>
      <c r="V1142" s="784">
        <v>7</v>
      </c>
      <c r="W1142" s="784">
        <v>105</v>
      </c>
    </row>
    <row r="1143" spans="1:23" ht="15">
      <c r="A1143" s="783" t="s">
        <v>987</v>
      </c>
      <c r="B1143" s="783" t="s">
        <v>268</v>
      </c>
      <c r="C1143" s="783" t="s">
        <v>262</v>
      </c>
      <c r="D1143" s="783" t="s">
        <v>289</v>
      </c>
      <c r="E1143" s="784">
        <v>89</v>
      </c>
      <c r="G1143" s="783" t="s">
        <v>1002</v>
      </c>
      <c r="H1143" s="784">
        <v>10</v>
      </c>
      <c r="I1143" s="784">
        <v>339</v>
      </c>
      <c r="K1143" s="783" t="s">
        <v>301</v>
      </c>
      <c r="L1143" s="783" t="s">
        <v>999</v>
      </c>
      <c r="M1143" s="783" t="s">
        <v>527</v>
      </c>
      <c r="N1143" s="784">
        <v>1034</v>
      </c>
      <c r="U1143" s="783" t="s">
        <v>1002</v>
      </c>
      <c r="V1143" s="784">
        <v>9</v>
      </c>
      <c r="W1143" s="784">
        <v>57</v>
      </c>
    </row>
    <row r="1144" spans="1:23" ht="15">
      <c r="A1144" s="783" t="s">
        <v>987</v>
      </c>
      <c r="B1144" s="783" t="s">
        <v>268</v>
      </c>
      <c r="C1144" s="783" t="s">
        <v>263</v>
      </c>
      <c r="D1144" s="783" t="s">
        <v>288</v>
      </c>
      <c r="E1144" s="784">
        <v>262</v>
      </c>
      <c r="G1144" s="783" t="s">
        <v>1002</v>
      </c>
      <c r="H1144" s="784">
        <v>11</v>
      </c>
      <c r="I1144" s="784">
        <v>251</v>
      </c>
      <c r="K1144" s="783" t="s">
        <v>301</v>
      </c>
      <c r="L1144" s="783" t="s">
        <v>999</v>
      </c>
      <c r="M1144" s="783" t="s">
        <v>532</v>
      </c>
      <c r="N1144" s="784">
        <v>40</v>
      </c>
      <c r="U1144" s="783" t="s">
        <v>1002</v>
      </c>
      <c r="V1144" s="784">
        <v>10</v>
      </c>
      <c r="W1144" s="784">
        <v>45</v>
      </c>
    </row>
    <row r="1145" spans="1:23" ht="15">
      <c r="A1145" s="783" t="s">
        <v>987</v>
      </c>
      <c r="B1145" s="783" t="s">
        <v>268</v>
      </c>
      <c r="C1145" s="783" t="s">
        <v>263</v>
      </c>
      <c r="D1145" s="783" t="s">
        <v>289</v>
      </c>
      <c r="E1145" s="784">
        <v>122</v>
      </c>
      <c r="G1145" s="783" t="s">
        <v>1002</v>
      </c>
      <c r="H1145" s="784">
        <v>12</v>
      </c>
      <c r="I1145" s="784">
        <v>262</v>
      </c>
      <c r="K1145" s="783" t="s">
        <v>301</v>
      </c>
      <c r="L1145" s="783" t="s">
        <v>999</v>
      </c>
      <c r="M1145" s="783" t="s">
        <v>528</v>
      </c>
      <c r="N1145" s="784">
        <v>2</v>
      </c>
      <c r="U1145" s="783" t="s">
        <v>1002</v>
      </c>
      <c r="V1145" s="784">
        <v>11</v>
      </c>
      <c r="W1145" s="784">
        <v>45</v>
      </c>
    </row>
    <row r="1146" spans="1:23" ht="15">
      <c r="A1146" s="783" t="s">
        <v>987</v>
      </c>
      <c r="B1146" s="783" t="s">
        <v>290</v>
      </c>
      <c r="C1146" s="783" t="s">
        <v>263</v>
      </c>
      <c r="D1146" s="783" t="s">
        <v>289</v>
      </c>
      <c r="E1146" s="784">
        <v>2</v>
      </c>
      <c r="G1146" s="783" t="s">
        <v>1003</v>
      </c>
      <c r="H1146" s="784">
        <v>0</v>
      </c>
      <c r="I1146" s="784">
        <v>53</v>
      </c>
      <c r="K1146" s="783" t="s">
        <v>301</v>
      </c>
      <c r="L1146" s="783" t="s">
        <v>999</v>
      </c>
      <c r="M1146" s="783" t="s">
        <v>535</v>
      </c>
      <c r="N1146" s="784">
        <v>2</v>
      </c>
      <c r="U1146" s="783" t="s">
        <v>1002</v>
      </c>
      <c r="V1146" s="784">
        <v>12</v>
      </c>
      <c r="W1146" s="784">
        <v>46</v>
      </c>
    </row>
    <row r="1147" spans="1:23" ht="15">
      <c r="A1147" s="783" t="s">
        <v>987</v>
      </c>
      <c r="B1147" s="783" t="s">
        <v>291</v>
      </c>
      <c r="C1147" s="783" t="s">
        <v>262</v>
      </c>
      <c r="D1147" s="783" t="s">
        <v>288</v>
      </c>
      <c r="E1147" s="784">
        <v>1658</v>
      </c>
      <c r="G1147" s="783" t="s">
        <v>1003</v>
      </c>
      <c r="H1147" s="784">
        <v>1</v>
      </c>
      <c r="I1147" s="784">
        <v>297</v>
      </c>
      <c r="K1147" s="783" t="s">
        <v>301</v>
      </c>
      <c r="L1147" s="783" t="s">
        <v>999</v>
      </c>
      <c r="M1147" s="783" t="s">
        <v>529</v>
      </c>
      <c r="N1147" s="784">
        <v>46</v>
      </c>
      <c r="U1147" s="783" t="s">
        <v>1003</v>
      </c>
      <c r="V1147" s="785"/>
      <c r="W1147" s="784">
        <v>28</v>
      </c>
    </row>
    <row r="1148" spans="1:23" ht="15">
      <c r="A1148" s="783" t="s">
        <v>987</v>
      </c>
      <c r="B1148" s="783" t="s">
        <v>291</v>
      </c>
      <c r="C1148" s="783" t="s">
        <v>262</v>
      </c>
      <c r="D1148" s="783" t="s">
        <v>289</v>
      </c>
      <c r="E1148" s="784">
        <v>648</v>
      </c>
      <c r="G1148" s="783" t="s">
        <v>1003</v>
      </c>
      <c r="H1148" s="784">
        <v>2</v>
      </c>
      <c r="I1148" s="784">
        <v>839</v>
      </c>
      <c r="K1148" s="783" t="s">
        <v>301</v>
      </c>
      <c r="L1148" s="783" t="s">
        <v>999</v>
      </c>
      <c r="M1148" s="783" t="s">
        <v>268</v>
      </c>
      <c r="N1148" s="784">
        <v>199</v>
      </c>
      <c r="U1148" s="783" t="s">
        <v>1003</v>
      </c>
      <c r="V1148" s="784">
        <v>0</v>
      </c>
      <c r="W1148" s="784">
        <v>16</v>
      </c>
    </row>
    <row r="1149" spans="1:23" ht="15">
      <c r="A1149" s="783" t="s">
        <v>987</v>
      </c>
      <c r="B1149" s="783" t="s">
        <v>291</v>
      </c>
      <c r="C1149" s="783" t="s">
        <v>263</v>
      </c>
      <c r="D1149" s="783" t="s">
        <v>288</v>
      </c>
      <c r="E1149" s="784">
        <v>1724</v>
      </c>
      <c r="G1149" s="783" t="s">
        <v>1003</v>
      </c>
      <c r="H1149" s="784">
        <v>3</v>
      </c>
      <c r="I1149" s="784">
        <v>422</v>
      </c>
      <c r="K1149" s="783" t="s">
        <v>301</v>
      </c>
      <c r="L1149" s="783" t="s">
        <v>999</v>
      </c>
      <c r="M1149" s="783" t="s">
        <v>538</v>
      </c>
      <c r="N1149" s="784">
        <v>14</v>
      </c>
      <c r="U1149" s="783" t="s">
        <v>1003</v>
      </c>
      <c r="V1149" s="784">
        <v>1</v>
      </c>
      <c r="W1149" s="784">
        <v>78</v>
      </c>
    </row>
    <row r="1150" spans="1:23" ht="15">
      <c r="A1150" s="783" t="s">
        <v>987</v>
      </c>
      <c r="B1150" s="783" t="s">
        <v>291</v>
      </c>
      <c r="C1150" s="783" t="s">
        <v>263</v>
      </c>
      <c r="D1150" s="783" t="s">
        <v>289</v>
      </c>
      <c r="E1150" s="784">
        <v>521</v>
      </c>
      <c r="G1150" s="783" t="s">
        <v>1003</v>
      </c>
      <c r="H1150" s="784">
        <v>4</v>
      </c>
      <c r="I1150" s="784">
        <v>1428</v>
      </c>
      <c r="K1150" s="783" t="s">
        <v>301</v>
      </c>
      <c r="L1150" s="783" t="s">
        <v>999</v>
      </c>
      <c r="M1150" s="783" t="s">
        <v>1077</v>
      </c>
      <c r="N1150" s="784">
        <v>1</v>
      </c>
      <c r="U1150" s="783" t="s">
        <v>1003</v>
      </c>
      <c r="V1150" s="784">
        <v>2</v>
      </c>
      <c r="W1150" s="784">
        <v>221</v>
      </c>
    </row>
    <row r="1151" spans="1:23" ht="15">
      <c r="A1151" s="783" t="s">
        <v>988</v>
      </c>
      <c r="B1151" s="783" t="s">
        <v>267</v>
      </c>
      <c r="C1151" s="783" t="s">
        <v>262</v>
      </c>
      <c r="D1151" s="783" t="s">
        <v>288</v>
      </c>
      <c r="E1151" s="784">
        <v>1</v>
      </c>
      <c r="G1151" s="783" t="s">
        <v>1003</v>
      </c>
      <c r="H1151" s="784">
        <v>5</v>
      </c>
      <c r="I1151" s="784">
        <v>227</v>
      </c>
      <c r="K1151" s="783" t="s">
        <v>301</v>
      </c>
      <c r="L1151" s="783" t="s">
        <v>999</v>
      </c>
      <c r="M1151" s="783" t="s">
        <v>1096</v>
      </c>
      <c r="N1151" s="784">
        <v>3</v>
      </c>
      <c r="U1151" s="783" t="s">
        <v>1003</v>
      </c>
      <c r="V1151" s="784">
        <v>3</v>
      </c>
      <c r="W1151" s="784">
        <v>117</v>
      </c>
    </row>
    <row r="1152" spans="1:23" ht="15">
      <c r="A1152" s="783" t="s">
        <v>988</v>
      </c>
      <c r="B1152" s="783" t="s">
        <v>267</v>
      </c>
      <c r="C1152" s="783" t="s">
        <v>262</v>
      </c>
      <c r="D1152" s="783" t="s">
        <v>288</v>
      </c>
      <c r="E1152" s="784">
        <v>14167</v>
      </c>
      <c r="G1152" s="783" t="s">
        <v>1003</v>
      </c>
      <c r="H1152" s="784">
        <v>6</v>
      </c>
      <c r="I1152" s="784">
        <v>261</v>
      </c>
      <c r="K1152" s="783" t="s">
        <v>301</v>
      </c>
      <c r="L1152" s="783" t="s">
        <v>999</v>
      </c>
      <c r="M1152" s="783" t="s">
        <v>290</v>
      </c>
      <c r="N1152" s="784">
        <v>14</v>
      </c>
      <c r="U1152" s="783" t="s">
        <v>1003</v>
      </c>
      <c r="V1152" s="784">
        <v>4</v>
      </c>
      <c r="W1152" s="784">
        <v>651</v>
      </c>
    </row>
    <row r="1153" spans="1:23" ht="15">
      <c r="A1153" s="783" t="s">
        <v>988</v>
      </c>
      <c r="B1153" s="783" t="s">
        <v>267</v>
      </c>
      <c r="C1153" s="783" t="s">
        <v>262</v>
      </c>
      <c r="D1153" s="783" t="s">
        <v>289</v>
      </c>
      <c r="E1153" s="784">
        <v>6539</v>
      </c>
      <c r="G1153" s="783" t="s">
        <v>1003</v>
      </c>
      <c r="H1153" s="784">
        <v>7</v>
      </c>
      <c r="I1153" s="784">
        <v>271</v>
      </c>
      <c r="K1153" s="783" t="s">
        <v>301</v>
      </c>
      <c r="L1153" s="783" t="s">
        <v>999</v>
      </c>
      <c r="M1153" s="783" t="s">
        <v>302</v>
      </c>
      <c r="N1153" s="784">
        <v>5</v>
      </c>
      <c r="U1153" s="783" t="s">
        <v>1003</v>
      </c>
      <c r="V1153" s="784">
        <v>5</v>
      </c>
      <c r="W1153" s="784">
        <v>68</v>
      </c>
    </row>
    <row r="1154" spans="1:23" ht="15">
      <c r="A1154" s="783" t="s">
        <v>988</v>
      </c>
      <c r="B1154" s="783" t="s">
        <v>267</v>
      </c>
      <c r="C1154" s="783" t="s">
        <v>263</v>
      </c>
      <c r="D1154" s="783" t="s">
        <v>288</v>
      </c>
      <c r="E1154" s="784">
        <v>14207</v>
      </c>
      <c r="G1154" s="783" t="s">
        <v>1003</v>
      </c>
      <c r="H1154" s="784">
        <v>8</v>
      </c>
      <c r="I1154" s="784">
        <v>183</v>
      </c>
      <c r="K1154" s="783" t="s">
        <v>301</v>
      </c>
      <c r="L1154" s="783" t="s">
        <v>999</v>
      </c>
      <c r="M1154" s="783" t="s">
        <v>299</v>
      </c>
      <c r="N1154" s="784">
        <v>17478</v>
      </c>
      <c r="U1154" s="783" t="s">
        <v>1003</v>
      </c>
      <c r="V1154" s="784">
        <v>6</v>
      </c>
      <c r="W1154" s="784">
        <v>57</v>
      </c>
    </row>
    <row r="1155" spans="1:23" ht="15">
      <c r="A1155" s="783" t="s">
        <v>988</v>
      </c>
      <c r="B1155" s="783" t="s">
        <v>267</v>
      </c>
      <c r="C1155" s="783" t="s">
        <v>263</v>
      </c>
      <c r="D1155" s="783" t="s">
        <v>289</v>
      </c>
      <c r="E1155" s="784">
        <v>6012</v>
      </c>
      <c r="G1155" s="783" t="s">
        <v>1003</v>
      </c>
      <c r="H1155" s="784">
        <v>9</v>
      </c>
      <c r="I1155" s="784">
        <v>143</v>
      </c>
      <c r="K1155" s="783" t="s">
        <v>301</v>
      </c>
      <c r="L1155" s="783" t="s">
        <v>999</v>
      </c>
      <c r="M1155" s="783" t="s">
        <v>300</v>
      </c>
      <c r="N1155" s="784">
        <v>1</v>
      </c>
      <c r="U1155" s="783" t="s">
        <v>1003</v>
      </c>
      <c r="V1155" s="784">
        <v>7</v>
      </c>
      <c r="W1155" s="784">
        <v>44</v>
      </c>
    </row>
    <row r="1156" spans="1:23" ht="15">
      <c r="A1156" s="783" t="s">
        <v>988</v>
      </c>
      <c r="B1156" s="783" t="s">
        <v>268</v>
      </c>
      <c r="C1156" s="783" t="s">
        <v>262</v>
      </c>
      <c r="D1156" s="783" t="s">
        <v>288</v>
      </c>
      <c r="E1156" s="784">
        <v>289</v>
      </c>
      <c r="G1156" s="783" t="s">
        <v>1003</v>
      </c>
      <c r="H1156" s="784">
        <v>10</v>
      </c>
      <c r="I1156" s="784">
        <v>110</v>
      </c>
      <c r="K1156" s="783" t="s">
        <v>301</v>
      </c>
      <c r="L1156" s="783" t="s">
        <v>999</v>
      </c>
      <c r="M1156" s="783" t="s">
        <v>301</v>
      </c>
      <c r="N1156" s="784">
        <v>229</v>
      </c>
      <c r="U1156" s="783" t="s">
        <v>1003</v>
      </c>
      <c r="V1156" s="784">
        <v>9</v>
      </c>
      <c r="W1156" s="784">
        <v>28</v>
      </c>
    </row>
    <row r="1157" spans="1:23" ht="15">
      <c r="A1157" s="783" t="s">
        <v>988</v>
      </c>
      <c r="B1157" s="783" t="s">
        <v>268</v>
      </c>
      <c r="C1157" s="783" t="s">
        <v>262</v>
      </c>
      <c r="D1157" s="783" t="s">
        <v>289</v>
      </c>
      <c r="E1157" s="784">
        <v>389</v>
      </c>
      <c r="G1157" s="783" t="s">
        <v>1003</v>
      </c>
      <c r="H1157" s="784">
        <v>11</v>
      </c>
      <c r="I1157" s="784">
        <v>81</v>
      </c>
      <c r="K1157" s="783" t="s">
        <v>301</v>
      </c>
      <c r="L1157" s="783" t="s">
        <v>999</v>
      </c>
      <c r="M1157" s="783" t="s">
        <v>269</v>
      </c>
      <c r="N1157" s="784">
        <v>29</v>
      </c>
      <c r="U1157" s="783" t="s">
        <v>1003</v>
      </c>
      <c r="V1157" s="784">
        <v>10</v>
      </c>
      <c r="W1157" s="784">
        <v>10</v>
      </c>
    </row>
    <row r="1158" spans="1:23" ht="15">
      <c r="A1158" s="783" t="s">
        <v>988</v>
      </c>
      <c r="B1158" s="783" t="s">
        <v>268</v>
      </c>
      <c r="C1158" s="783" t="s">
        <v>263</v>
      </c>
      <c r="D1158" s="783" t="s">
        <v>288</v>
      </c>
      <c r="E1158" s="784">
        <v>369</v>
      </c>
      <c r="G1158" s="783" t="s">
        <v>1003</v>
      </c>
      <c r="H1158" s="784">
        <v>12</v>
      </c>
      <c r="I1158" s="784">
        <v>113</v>
      </c>
      <c r="K1158" s="783" t="s">
        <v>301</v>
      </c>
      <c r="L1158" s="783" t="s">
        <v>999</v>
      </c>
      <c r="M1158" s="783" t="s">
        <v>270</v>
      </c>
      <c r="N1158" s="784">
        <v>2664</v>
      </c>
      <c r="U1158" s="783" t="s">
        <v>1003</v>
      </c>
      <c r="V1158" s="784">
        <v>11</v>
      </c>
      <c r="W1158" s="784">
        <v>6</v>
      </c>
    </row>
    <row r="1159" spans="1:23" ht="15">
      <c r="A1159" s="783" t="s">
        <v>988</v>
      </c>
      <c r="B1159" s="783" t="s">
        <v>268</v>
      </c>
      <c r="C1159" s="783" t="s">
        <v>263</v>
      </c>
      <c r="D1159" s="783" t="s">
        <v>289</v>
      </c>
      <c r="E1159" s="784">
        <v>397</v>
      </c>
      <c r="G1159" s="783" t="s">
        <v>1004</v>
      </c>
      <c r="H1159" s="784">
        <v>0</v>
      </c>
      <c r="I1159" s="784">
        <v>99</v>
      </c>
      <c r="K1159" s="783" t="s">
        <v>301</v>
      </c>
      <c r="L1159" s="783" t="s">
        <v>1004</v>
      </c>
      <c r="M1159" s="783" t="s">
        <v>267</v>
      </c>
      <c r="N1159" s="784">
        <v>17</v>
      </c>
      <c r="U1159" s="783" t="s">
        <v>1003</v>
      </c>
      <c r="V1159" s="784">
        <v>12</v>
      </c>
      <c r="W1159" s="784">
        <v>9</v>
      </c>
    </row>
    <row r="1160" spans="1:23" ht="15">
      <c r="A1160" s="783" t="s">
        <v>988</v>
      </c>
      <c r="B1160" s="783" t="s">
        <v>290</v>
      </c>
      <c r="C1160" s="783" t="s">
        <v>262</v>
      </c>
      <c r="D1160" s="783" t="s">
        <v>288</v>
      </c>
      <c r="E1160" s="784">
        <v>246</v>
      </c>
      <c r="G1160" s="783" t="s">
        <v>1004</v>
      </c>
      <c r="H1160" s="784">
        <v>1</v>
      </c>
      <c r="I1160" s="784">
        <v>507</v>
      </c>
      <c r="K1160" s="783" t="s">
        <v>301</v>
      </c>
      <c r="L1160" s="783" t="s">
        <v>1004</v>
      </c>
      <c r="M1160" s="783" t="s">
        <v>533</v>
      </c>
      <c r="N1160" s="784">
        <v>1</v>
      </c>
      <c r="U1160" s="783" t="s">
        <v>1004</v>
      </c>
      <c r="V1160" s="785"/>
      <c r="W1160" s="784">
        <v>90</v>
      </c>
    </row>
    <row r="1161" spans="1:23" ht="15">
      <c r="A1161" s="783" t="s">
        <v>988</v>
      </c>
      <c r="B1161" s="783" t="s">
        <v>290</v>
      </c>
      <c r="C1161" s="783" t="s">
        <v>262</v>
      </c>
      <c r="D1161" s="783" t="s">
        <v>289</v>
      </c>
      <c r="E1161" s="784">
        <v>1</v>
      </c>
      <c r="G1161" s="783" t="s">
        <v>1004</v>
      </c>
      <c r="H1161" s="784">
        <v>2</v>
      </c>
      <c r="I1161" s="784">
        <v>1644</v>
      </c>
      <c r="K1161" s="783" t="s">
        <v>301</v>
      </c>
      <c r="L1161" s="783" t="s">
        <v>1004</v>
      </c>
      <c r="M1161" s="783" t="s">
        <v>530</v>
      </c>
      <c r="N1161" s="784">
        <v>2</v>
      </c>
      <c r="U1161" s="783" t="s">
        <v>1004</v>
      </c>
      <c r="V1161" s="784">
        <v>0</v>
      </c>
      <c r="W1161" s="784">
        <v>24</v>
      </c>
    </row>
    <row r="1162" spans="1:23" ht="15">
      <c r="A1162" s="783" t="s">
        <v>988</v>
      </c>
      <c r="B1162" s="783" t="s">
        <v>290</v>
      </c>
      <c r="C1162" s="783" t="s">
        <v>263</v>
      </c>
      <c r="D1162" s="783" t="s">
        <v>288</v>
      </c>
      <c r="E1162" s="784">
        <v>244</v>
      </c>
      <c r="G1162" s="783" t="s">
        <v>1004</v>
      </c>
      <c r="H1162" s="784">
        <v>3</v>
      </c>
      <c r="I1162" s="784">
        <v>861</v>
      </c>
      <c r="K1162" s="783" t="s">
        <v>301</v>
      </c>
      <c r="L1162" s="783" t="s">
        <v>1004</v>
      </c>
      <c r="M1162" s="783" t="s">
        <v>531</v>
      </c>
      <c r="N1162" s="784">
        <v>1</v>
      </c>
      <c r="U1162" s="783" t="s">
        <v>1004</v>
      </c>
      <c r="V1162" s="784">
        <v>1</v>
      </c>
      <c r="W1162" s="784">
        <v>156</v>
      </c>
    </row>
    <row r="1163" spans="1:23" ht="15">
      <c r="A1163" s="783" t="s">
        <v>988</v>
      </c>
      <c r="B1163" s="783" t="s">
        <v>290</v>
      </c>
      <c r="C1163" s="783" t="s">
        <v>263</v>
      </c>
      <c r="D1163" s="783" t="s">
        <v>289</v>
      </c>
      <c r="E1163" s="784">
        <v>1</v>
      </c>
      <c r="G1163" s="783" t="s">
        <v>1004</v>
      </c>
      <c r="H1163" s="784">
        <v>4</v>
      </c>
      <c r="I1163" s="784">
        <v>3141</v>
      </c>
      <c r="K1163" s="783" t="s">
        <v>301</v>
      </c>
      <c r="L1163" s="783" t="s">
        <v>1004</v>
      </c>
      <c r="M1163" s="783" t="s">
        <v>527</v>
      </c>
      <c r="N1163" s="784">
        <v>821</v>
      </c>
      <c r="U1163" s="783" t="s">
        <v>1004</v>
      </c>
      <c r="V1163" s="784">
        <v>2</v>
      </c>
      <c r="W1163" s="784">
        <v>446</v>
      </c>
    </row>
    <row r="1164" spans="1:23" ht="15">
      <c r="A1164" s="783" t="s">
        <v>988</v>
      </c>
      <c r="B1164" s="783" t="s">
        <v>291</v>
      </c>
      <c r="C1164" s="783" t="s">
        <v>262</v>
      </c>
      <c r="D1164" s="783" t="s">
        <v>288</v>
      </c>
      <c r="E1164" s="784">
        <v>1413</v>
      </c>
      <c r="G1164" s="783" t="s">
        <v>1004</v>
      </c>
      <c r="H1164" s="784">
        <v>5</v>
      </c>
      <c r="I1164" s="784">
        <v>533</v>
      </c>
      <c r="K1164" s="783" t="s">
        <v>301</v>
      </c>
      <c r="L1164" s="783" t="s">
        <v>1004</v>
      </c>
      <c r="M1164" s="783" t="s">
        <v>532</v>
      </c>
      <c r="N1164" s="784">
        <v>1</v>
      </c>
      <c r="U1164" s="783" t="s">
        <v>1004</v>
      </c>
      <c r="V1164" s="784">
        <v>3</v>
      </c>
      <c r="W1164" s="784">
        <v>186</v>
      </c>
    </row>
    <row r="1165" spans="1:23" ht="15">
      <c r="A1165" s="783" t="s">
        <v>988</v>
      </c>
      <c r="B1165" s="783" t="s">
        <v>291</v>
      </c>
      <c r="C1165" s="783" t="s">
        <v>262</v>
      </c>
      <c r="D1165" s="783" t="s">
        <v>289</v>
      </c>
      <c r="E1165" s="784">
        <v>284</v>
      </c>
      <c r="G1165" s="783" t="s">
        <v>1004</v>
      </c>
      <c r="H1165" s="784">
        <v>6</v>
      </c>
      <c r="I1165" s="784">
        <v>600</v>
      </c>
      <c r="K1165" s="783" t="s">
        <v>301</v>
      </c>
      <c r="L1165" s="783" t="s">
        <v>1004</v>
      </c>
      <c r="M1165" s="783" t="s">
        <v>268</v>
      </c>
      <c r="N1165" s="784">
        <v>11</v>
      </c>
      <c r="U1165" s="783" t="s">
        <v>1004</v>
      </c>
      <c r="V1165" s="784">
        <v>4</v>
      </c>
      <c r="W1165" s="784">
        <v>1045</v>
      </c>
    </row>
    <row r="1166" spans="1:23" ht="15">
      <c r="A1166" s="783" t="s">
        <v>988</v>
      </c>
      <c r="B1166" s="783" t="s">
        <v>291</v>
      </c>
      <c r="C1166" s="783" t="s">
        <v>263</v>
      </c>
      <c r="D1166" s="783" t="s">
        <v>288</v>
      </c>
      <c r="E1166" s="784">
        <v>1525</v>
      </c>
      <c r="G1166" s="783" t="s">
        <v>1004</v>
      </c>
      <c r="H1166" s="784">
        <v>7</v>
      </c>
      <c r="I1166" s="784">
        <v>606</v>
      </c>
      <c r="K1166" s="783" t="s">
        <v>301</v>
      </c>
      <c r="L1166" s="783" t="s">
        <v>1004</v>
      </c>
      <c r="M1166" s="783" t="s">
        <v>538</v>
      </c>
      <c r="N1166" s="784">
        <v>1</v>
      </c>
      <c r="U1166" s="783" t="s">
        <v>1004</v>
      </c>
      <c r="V1166" s="784">
        <v>5</v>
      </c>
      <c r="W1166" s="784">
        <v>158</v>
      </c>
    </row>
    <row r="1167" spans="1:23" ht="15">
      <c r="A1167" s="783" t="s">
        <v>988</v>
      </c>
      <c r="B1167" s="783" t="s">
        <v>291</v>
      </c>
      <c r="C1167" s="783" t="s">
        <v>263</v>
      </c>
      <c r="D1167" s="783" t="s">
        <v>289</v>
      </c>
      <c r="E1167" s="784">
        <v>220</v>
      </c>
      <c r="G1167" s="783" t="s">
        <v>1004</v>
      </c>
      <c r="H1167" s="784">
        <v>8</v>
      </c>
      <c r="I1167" s="784">
        <v>494</v>
      </c>
      <c r="K1167" s="783" t="s">
        <v>301</v>
      </c>
      <c r="L1167" s="783" t="s">
        <v>1004</v>
      </c>
      <c r="M1167" s="783" t="s">
        <v>290</v>
      </c>
      <c r="N1167" s="784">
        <v>2</v>
      </c>
      <c r="U1167" s="783" t="s">
        <v>1004</v>
      </c>
      <c r="V1167" s="784">
        <v>6</v>
      </c>
      <c r="W1167" s="784">
        <v>141</v>
      </c>
    </row>
    <row r="1168" spans="1:23" ht="15">
      <c r="A1168" s="783" t="s">
        <v>989</v>
      </c>
      <c r="B1168" s="783" t="s">
        <v>267</v>
      </c>
      <c r="C1168" s="783" t="s">
        <v>262</v>
      </c>
      <c r="D1168" s="783" t="s">
        <v>289</v>
      </c>
      <c r="E1168" s="784">
        <v>3</v>
      </c>
      <c r="G1168" s="783" t="s">
        <v>1004</v>
      </c>
      <c r="H1168" s="784">
        <v>9</v>
      </c>
      <c r="I1168" s="784">
        <v>407</v>
      </c>
      <c r="K1168" s="783" t="s">
        <v>301</v>
      </c>
      <c r="L1168" s="783" t="s">
        <v>1004</v>
      </c>
      <c r="M1168" s="783" t="s">
        <v>302</v>
      </c>
      <c r="N1168" s="784">
        <v>12</v>
      </c>
      <c r="U1168" s="783" t="s">
        <v>1004</v>
      </c>
      <c r="V1168" s="784">
        <v>7</v>
      </c>
      <c r="W1168" s="784">
        <v>117</v>
      </c>
    </row>
    <row r="1169" spans="1:23" ht="15">
      <c r="A1169" s="783" t="s">
        <v>989</v>
      </c>
      <c r="B1169" s="783" t="s">
        <v>267</v>
      </c>
      <c r="C1169" s="783" t="s">
        <v>263</v>
      </c>
      <c r="D1169" s="783" t="s">
        <v>289</v>
      </c>
      <c r="E1169" s="784">
        <v>1</v>
      </c>
      <c r="G1169" s="783" t="s">
        <v>1004</v>
      </c>
      <c r="H1169" s="784">
        <v>10</v>
      </c>
      <c r="I1169" s="784">
        <v>293</v>
      </c>
      <c r="K1169" s="783" t="s">
        <v>301</v>
      </c>
      <c r="L1169" s="783" t="s">
        <v>1004</v>
      </c>
      <c r="M1169" s="783" t="s">
        <v>299</v>
      </c>
      <c r="N1169" s="784">
        <v>3798</v>
      </c>
      <c r="U1169" s="783" t="s">
        <v>1004</v>
      </c>
      <c r="V1169" s="784">
        <v>9</v>
      </c>
      <c r="W1169" s="784">
        <v>54</v>
      </c>
    </row>
    <row r="1170" spans="1:23" ht="15">
      <c r="A1170" s="783" t="s">
        <v>989</v>
      </c>
      <c r="B1170" s="783" t="s">
        <v>267</v>
      </c>
      <c r="C1170" s="783" t="s">
        <v>262</v>
      </c>
      <c r="D1170" s="783" t="s">
        <v>288</v>
      </c>
      <c r="E1170" s="784">
        <v>4094</v>
      </c>
      <c r="G1170" s="783" t="s">
        <v>1004</v>
      </c>
      <c r="H1170" s="784">
        <v>11</v>
      </c>
      <c r="I1170" s="784">
        <v>220</v>
      </c>
      <c r="K1170" s="783" t="s">
        <v>301</v>
      </c>
      <c r="L1170" s="783" t="s">
        <v>1004</v>
      </c>
      <c r="M1170" s="783" t="s">
        <v>300</v>
      </c>
      <c r="N1170" s="784">
        <v>57</v>
      </c>
      <c r="U1170" s="783" t="s">
        <v>1004</v>
      </c>
      <c r="V1170" s="784">
        <v>10</v>
      </c>
      <c r="W1170" s="784">
        <v>30</v>
      </c>
    </row>
    <row r="1171" spans="1:23" ht="15">
      <c r="A1171" s="783" t="s">
        <v>989</v>
      </c>
      <c r="B1171" s="783" t="s">
        <v>267</v>
      </c>
      <c r="C1171" s="783" t="s">
        <v>262</v>
      </c>
      <c r="D1171" s="783" t="s">
        <v>289</v>
      </c>
      <c r="E1171" s="784">
        <v>7097</v>
      </c>
      <c r="G1171" s="783" t="s">
        <v>1004</v>
      </c>
      <c r="H1171" s="784">
        <v>12</v>
      </c>
      <c r="I1171" s="784">
        <v>312</v>
      </c>
      <c r="K1171" s="783" t="s">
        <v>301</v>
      </c>
      <c r="L1171" s="783" t="s">
        <v>1004</v>
      </c>
      <c r="M1171" s="783" t="s">
        <v>301</v>
      </c>
      <c r="N1171" s="784">
        <v>50</v>
      </c>
      <c r="U1171" s="783" t="s">
        <v>1004</v>
      </c>
      <c r="V1171" s="784">
        <v>11</v>
      </c>
      <c r="W1171" s="784">
        <v>26</v>
      </c>
    </row>
    <row r="1172" spans="1:23" ht="15">
      <c r="A1172" s="783" t="s">
        <v>989</v>
      </c>
      <c r="B1172" s="783" t="s">
        <v>267</v>
      </c>
      <c r="C1172" s="783" t="s">
        <v>263</v>
      </c>
      <c r="D1172" s="783" t="s">
        <v>288</v>
      </c>
      <c r="E1172" s="784">
        <v>4494</v>
      </c>
      <c r="G1172" s="783" t="s">
        <v>1005</v>
      </c>
      <c r="H1172" s="784">
        <v>0</v>
      </c>
      <c r="I1172" s="784">
        <v>62</v>
      </c>
      <c r="K1172" s="783" t="s">
        <v>301</v>
      </c>
      <c r="L1172" s="783" t="s">
        <v>1004</v>
      </c>
      <c r="M1172" s="783" t="s">
        <v>269</v>
      </c>
      <c r="N1172" s="784">
        <v>19</v>
      </c>
      <c r="U1172" s="783" t="s">
        <v>1004</v>
      </c>
      <c r="V1172" s="784">
        <v>12</v>
      </c>
      <c r="W1172" s="784">
        <v>45</v>
      </c>
    </row>
    <row r="1173" spans="1:23" ht="15">
      <c r="A1173" s="783" t="s">
        <v>989</v>
      </c>
      <c r="B1173" s="783" t="s">
        <v>267</v>
      </c>
      <c r="C1173" s="783" t="s">
        <v>263</v>
      </c>
      <c r="D1173" s="783" t="s">
        <v>289</v>
      </c>
      <c r="E1173" s="784">
        <v>6997</v>
      </c>
      <c r="G1173" s="783" t="s">
        <v>1005</v>
      </c>
      <c r="H1173" s="784">
        <v>1</v>
      </c>
      <c r="I1173" s="784">
        <v>336</v>
      </c>
      <c r="K1173" s="783" t="s">
        <v>301</v>
      </c>
      <c r="L1173" s="783" t="s">
        <v>1004</v>
      </c>
      <c r="M1173" s="783" t="s">
        <v>270</v>
      </c>
      <c r="N1173" s="784">
        <v>4924</v>
      </c>
      <c r="U1173" s="783" t="s">
        <v>1005</v>
      </c>
      <c r="V1173" s="785"/>
      <c r="W1173" s="784">
        <v>9</v>
      </c>
    </row>
    <row r="1174" spans="1:23" ht="15">
      <c r="A1174" s="783" t="s">
        <v>989</v>
      </c>
      <c r="B1174" s="783" t="s">
        <v>268</v>
      </c>
      <c r="C1174" s="783" t="s">
        <v>262</v>
      </c>
      <c r="D1174" s="783" t="s">
        <v>288</v>
      </c>
      <c r="E1174" s="784">
        <v>33</v>
      </c>
      <c r="G1174" s="783" t="s">
        <v>1005</v>
      </c>
      <c r="H1174" s="784">
        <v>2</v>
      </c>
      <c r="I1174" s="784">
        <v>918</v>
      </c>
      <c r="K1174" s="783" t="s">
        <v>301</v>
      </c>
      <c r="L1174" s="783" t="s">
        <v>1005</v>
      </c>
      <c r="M1174" s="783" t="s">
        <v>267</v>
      </c>
      <c r="N1174" s="784">
        <v>5</v>
      </c>
      <c r="U1174" s="783" t="s">
        <v>1005</v>
      </c>
      <c r="V1174" s="784">
        <v>0</v>
      </c>
      <c r="W1174" s="784">
        <v>4</v>
      </c>
    </row>
    <row r="1175" spans="1:23" ht="15">
      <c r="A1175" s="783" t="s">
        <v>989</v>
      </c>
      <c r="B1175" s="783" t="s">
        <v>268</v>
      </c>
      <c r="C1175" s="783" t="s">
        <v>262</v>
      </c>
      <c r="D1175" s="783" t="s">
        <v>289</v>
      </c>
      <c r="E1175" s="784">
        <v>170</v>
      </c>
      <c r="G1175" s="783" t="s">
        <v>1005</v>
      </c>
      <c r="H1175" s="784">
        <v>3</v>
      </c>
      <c r="I1175" s="784">
        <v>388</v>
      </c>
      <c r="K1175" s="783" t="s">
        <v>301</v>
      </c>
      <c r="L1175" s="783" t="s">
        <v>1005</v>
      </c>
      <c r="M1175" s="783" t="s">
        <v>527</v>
      </c>
      <c r="N1175" s="784">
        <v>1069</v>
      </c>
      <c r="U1175" s="783" t="s">
        <v>1005</v>
      </c>
      <c r="V1175" s="784">
        <v>1</v>
      </c>
      <c r="W1175" s="784">
        <v>26</v>
      </c>
    </row>
    <row r="1176" spans="1:23" ht="15">
      <c r="A1176" s="783" t="s">
        <v>989</v>
      </c>
      <c r="B1176" s="783" t="s">
        <v>268</v>
      </c>
      <c r="C1176" s="783" t="s">
        <v>263</v>
      </c>
      <c r="D1176" s="783" t="s">
        <v>288</v>
      </c>
      <c r="E1176" s="784">
        <v>33</v>
      </c>
      <c r="G1176" s="783" t="s">
        <v>1005</v>
      </c>
      <c r="H1176" s="784">
        <v>4</v>
      </c>
      <c r="I1176" s="784">
        <v>1628</v>
      </c>
      <c r="K1176" s="783" t="s">
        <v>301</v>
      </c>
      <c r="L1176" s="783" t="s">
        <v>1005</v>
      </c>
      <c r="M1176" s="783" t="s">
        <v>535</v>
      </c>
      <c r="N1176" s="784">
        <v>14</v>
      </c>
      <c r="U1176" s="783" t="s">
        <v>1005</v>
      </c>
      <c r="V1176" s="784">
        <v>2</v>
      </c>
      <c r="W1176" s="784">
        <v>82</v>
      </c>
    </row>
    <row r="1177" spans="1:23" ht="15">
      <c r="A1177" s="783" t="s">
        <v>989</v>
      </c>
      <c r="B1177" s="783" t="s">
        <v>268</v>
      </c>
      <c r="C1177" s="783" t="s">
        <v>263</v>
      </c>
      <c r="D1177" s="783" t="s">
        <v>289</v>
      </c>
      <c r="E1177" s="784">
        <v>160</v>
      </c>
      <c r="G1177" s="783" t="s">
        <v>1005</v>
      </c>
      <c r="H1177" s="784">
        <v>5</v>
      </c>
      <c r="I1177" s="784">
        <v>247</v>
      </c>
      <c r="K1177" s="783" t="s">
        <v>301</v>
      </c>
      <c r="L1177" s="783" t="s">
        <v>1005</v>
      </c>
      <c r="M1177" s="783" t="s">
        <v>529</v>
      </c>
      <c r="N1177" s="784">
        <v>34</v>
      </c>
      <c r="U1177" s="783" t="s">
        <v>1005</v>
      </c>
      <c r="V1177" s="784">
        <v>3</v>
      </c>
      <c r="W1177" s="784">
        <v>38</v>
      </c>
    </row>
    <row r="1178" spans="1:23" ht="15">
      <c r="A1178" s="783" t="s">
        <v>989</v>
      </c>
      <c r="B1178" s="783" t="s">
        <v>290</v>
      </c>
      <c r="C1178" s="783" t="s">
        <v>262</v>
      </c>
      <c r="D1178" s="783" t="s">
        <v>288</v>
      </c>
      <c r="E1178" s="784">
        <v>5</v>
      </c>
      <c r="G1178" s="783" t="s">
        <v>1005</v>
      </c>
      <c r="H1178" s="784">
        <v>6</v>
      </c>
      <c r="I1178" s="784">
        <v>256</v>
      </c>
      <c r="K1178" s="783" t="s">
        <v>301</v>
      </c>
      <c r="L1178" s="783" t="s">
        <v>1005</v>
      </c>
      <c r="M1178" s="783" t="s">
        <v>268</v>
      </c>
      <c r="N1178" s="784">
        <v>3</v>
      </c>
      <c r="U1178" s="783" t="s">
        <v>1005</v>
      </c>
      <c r="V1178" s="784">
        <v>4</v>
      </c>
      <c r="W1178" s="784">
        <v>239</v>
      </c>
    </row>
    <row r="1179" spans="1:23" ht="15">
      <c r="A1179" s="783" t="s">
        <v>989</v>
      </c>
      <c r="B1179" s="783" t="s">
        <v>290</v>
      </c>
      <c r="C1179" s="783" t="s">
        <v>262</v>
      </c>
      <c r="D1179" s="783" t="s">
        <v>289</v>
      </c>
      <c r="E1179" s="784">
        <v>7</v>
      </c>
      <c r="G1179" s="783" t="s">
        <v>1005</v>
      </c>
      <c r="H1179" s="784">
        <v>7</v>
      </c>
      <c r="I1179" s="784">
        <v>260</v>
      </c>
      <c r="K1179" s="783" t="s">
        <v>301</v>
      </c>
      <c r="L1179" s="783" t="s">
        <v>1005</v>
      </c>
      <c r="M1179" s="783" t="s">
        <v>536</v>
      </c>
      <c r="N1179" s="784">
        <v>1</v>
      </c>
      <c r="U1179" s="783" t="s">
        <v>1005</v>
      </c>
      <c r="V1179" s="784">
        <v>5</v>
      </c>
      <c r="W1179" s="784">
        <v>22</v>
      </c>
    </row>
    <row r="1180" spans="1:23" ht="15">
      <c r="A1180" s="783" t="s">
        <v>989</v>
      </c>
      <c r="B1180" s="783" t="s">
        <v>290</v>
      </c>
      <c r="C1180" s="783" t="s">
        <v>263</v>
      </c>
      <c r="D1180" s="783" t="s">
        <v>288</v>
      </c>
      <c r="E1180" s="784">
        <v>3</v>
      </c>
      <c r="G1180" s="783" t="s">
        <v>1005</v>
      </c>
      <c r="H1180" s="784">
        <v>8</v>
      </c>
      <c r="I1180" s="784">
        <v>242</v>
      </c>
      <c r="K1180" s="783" t="s">
        <v>301</v>
      </c>
      <c r="L1180" s="783" t="s">
        <v>1005</v>
      </c>
      <c r="M1180" s="783" t="s">
        <v>538</v>
      </c>
      <c r="N1180" s="784">
        <v>1</v>
      </c>
      <c r="U1180" s="783" t="s">
        <v>1005</v>
      </c>
      <c r="V1180" s="784">
        <v>6</v>
      </c>
      <c r="W1180" s="784">
        <v>21</v>
      </c>
    </row>
    <row r="1181" spans="1:23" ht="15">
      <c r="A1181" s="783" t="s">
        <v>989</v>
      </c>
      <c r="B1181" s="783" t="s">
        <v>290</v>
      </c>
      <c r="C1181" s="783" t="s">
        <v>263</v>
      </c>
      <c r="D1181" s="783" t="s">
        <v>289</v>
      </c>
      <c r="E1181" s="784">
        <v>2</v>
      </c>
      <c r="G1181" s="783" t="s">
        <v>1005</v>
      </c>
      <c r="H1181" s="784">
        <v>9</v>
      </c>
      <c r="I1181" s="784">
        <v>177</v>
      </c>
      <c r="K1181" s="783" t="s">
        <v>301</v>
      </c>
      <c r="L1181" s="783" t="s">
        <v>1005</v>
      </c>
      <c r="M1181" s="783" t="s">
        <v>1096</v>
      </c>
      <c r="N1181" s="784">
        <v>1</v>
      </c>
      <c r="U1181" s="783" t="s">
        <v>1005</v>
      </c>
      <c r="V1181" s="784">
        <v>7</v>
      </c>
      <c r="W1181" s="784">
        <v>12</v>
      </c>
    </row>
    <row r="1182" spans="1:23" ht="15">
      <c r="A1182" s="783" t="s">
        <v>989</v>
      </c>
      <c r="B1182" s="783" t="s">
        <v>291</v>
      </c>
      <c r="C1182" s="783" t="s">
        <v>262</v>
      </c>
      <c r="D1182" s="783" t="s">
        <v>288</v>
      </c>
      <c r="E1182" s="784">
        <v>103</v>
      </c>
      <c r="G1182" s="783" t="s">
        <v>1005</v>
      </c>
      <c r="H1182" s="784">
        <v>10</v>
      </c>
      <c r="I1182" s="784">
        <v>151</v>
      </c>
      <c r="K1182" s="783" t="s">
        <v>301</v>
      </c>
      <c r="L1182" s="783" t="s">
        <v>1005</v>
      </c>
      <c r="M1182" s="783" t="s">
        <v>302</v>
      </c>
      <c r="N1182" s="784">
        <v>1</v>
      </c>
      <c r="U1182" s="783" t="s">
        <v>1005</v>
      </c>
      <c r="V1182" s="784">
        <v>9</v>
      </c>
      <c r="W1182" s="784">
        <v>6</v>
      </c>
    </row>
    <row r="1183" spans="1:23" ht="15">
      <c r="A1183" s="783" t="s">
        <v>989</v>
      </c>
      <c r="B1183" s="783" t="s">
        <v>291</v>
      </c>
      <c r="C1183" s="783" t="s">
        <v>262</v>
      </c>
      <c r="D1183" s="783" t="s">
        <v>289</v>
      </c>
      <c r="E1183" s="784">
        <v>187</v>
      </c>
      <c r="G1183" s="783" t="s">
        <v>1005</v>
      </c>
      <c r="H1183" s="784">
        <v>11</v>
      </c>
      <c r="I1183" s="784">
        <v>127</v>
      </c>
      <c r="K1183" s="783" t="s">
        <v>301</v>
      </c>
      <c r="L1183" s="783" t="s">
        <v>1005</v>
      </c>
      <c r="M1183" s="783" t="s">
        <v>299</v>
      </c>
      <c r="N1183" s="784">
        <v>2433</v>
      </c>
      <c r="U1183" s="783" t="s">
        <v>1005</v>
      </c>
      <c r="V1183" s="784">
        <v>10</v>
      </c>
      <c r="W1183" s="784">
        <v>5</v>
      </c>
    </row>
    <row r="1184" spans="1:23" ht="15">
      <c r="A1184" s="783" t="s">
        <v>989</v>
      </c>
      <c r="B1184" s="783" t="s">
        <v>291</v>
      </c>
      <c r="C1184" s="783" t="s">
        <v>263</v>
      </c>
      <c r="D1184" s="783" t="s">
        <v>288</v>
      </c>
      <c r="E1184" s="784">
        <v>112</v>
      </c>
      <c r="G1184" s="783" t="s">
        <v>1005</v>
      </c>
      <c r="H1184" s="784">
        <v>12</v>
      </c>
      <c r="I1184" s="784">
        <v>168</v>
      </c>
      <c r="K1184" s="783" t="s">
        <v>301</v>
      </c>
      <c r="L1184" s="783" t="s">
        <v>1005</v>
      </c>
      <c r="M1184" s="783" t="s">
        <v>301</v>
      </c>
      <c r="N1184" s="784">
        <v>96</v>
      </c>
      <c r="U1184" s="783" t="s">
        <v>1005</v>
      </c>
      <c r="V1184" s="784">
        <v>11</v>
      </c>
      <c r="W1184" s="784">
        <v>5</v>
      </c>
    </row>
    <row r="1185" spans="1:23" ht="15">
      <c r="A1185" s="783" t="s">
        <v>989</v>
      </c>
      <c r="B1185" s="783" t="s">
        <v>291</v>
      </c>
      <c r="C1185" s="783" t="s">
        <v>263</v>
      </c>
      <c r="D1185" s="783" t="s">
        <v>289</v>
      </c>
      <c r="E1185" s="784">
        <v>138</v>
      </c>
      <c r="G1185" s="783" t="s">
        <v>1006</v>
      </c>
      <c r="H1185" s="784">
        <v>0</v>
      </c>
      <c r="I1185" s="784">
        <v>70</v>
      </c>
      <c r="K1185" s="783" t="s">
        <v>301</v>
      </c>
      <c r="L1185" s="783" t="s">
        <v>1005</v>
      </c>
      <c r="M1185" s="783" t="s">
        <v>269</v>
      </c>
      <c r="N1185" s="784">
        <v>15</v>
      </c>
      <c r="U1185" s="783" t="s">
        <v>1005</v>
      </c>
      <c r="V1185" s="784">
        <v>12</v>
      </c>
      <c r="W1185" s="784">
        <v>1</v>
      </c>
    </row>
    <row r="1186" spans="1:23" ht="15">
      <c r="A1186" s="783" t="s">
        <v>990</v>
      </c>
      <c r="B1186" s="783" t="s">
        <v>267</v>
      </c>
      <c r="C1186" s="783" t="s">
        <v>262</v>
      </c>
      <c r="D1186" s="783" t="s">
        <v>288</v>
      </c>
      <c r="E1186" s="784">
        <v>348</v>
      </c>
      <c r="G1186" s="783" t="s">
        <v>1006</v>
      </c>
      <c r="H1186" s="784">
        <v>1</v>
      </c>
      <c r="I1186" s="784">
        <v>315</v>
      </c>
      <c r="K1186" s="783" t="s">
        <v>301</v>
      </c>
      <c r="L1186" s="783" t="s">
        <v>1005</v>
      </c>
      <c r="M1186" s="783" t="s">
        <v>270</v>
      </c>
      <c r="N1186" s="784">
        <v>1287</v>
      </c>
      <c r="U1186" s="783" t="s">
        <v>1006</v>
      </c>
      <c r="V1186" s="785"/>
      <c r="W1186" s="784">
        <v>181</v>
      </c>
    </row>
    <row r="1187" spans="1:23" ht="15">
      <c r="A1187" s="783" t="s">
        <v>990</v>
      </c>
      <c r="B1187" s="783" t="s">
        <v>267</v>
      </c>
      <c r="C1187" s="783" t="s">
        <v>262</v>
      </c>
      <c r="D1187" s="783" t="s">
        <v>289</v>
      </c>
      <c r="E1187" s="784">
        <v>200</v>
      </c>
      <c r="G1187" s="783" t="s">
        <v>1006</v>
      </c>
      <c r="H1187" s="784">
        <v>2</v>
      </c>
      <c r="I1187" s="784">
        <v>1054</v>
      </c>
      <c r="K1187" s="783" t="s">
        <v>301</v>
      </c>
      <c r="L1187" s="783" t="s">
        <v>1009</v>
      </c>
      <c r="M1187" s="783" t="s">
        <v>267</v>
      </c>
      <c r="N1187" s="784">
        <v>15</v>
      </c>
      <c r="U1187" s="783" t="s">
        <v>1006</v>
      </c>
      <c r="V1187" s="784">
        <v>0</v>
      </c>
      <c r="W1187" s="784">
        <v>40</v>
      </c>
    </row>
    <row r="1188" spans="1:23" ht="15">
      <c r="A1188" s="783" t="s">
        <v>990</v>
      </c>
      <c r="B1188" s="783" t="s">
        <v>267</v>
      </c>
      <c r="C1188" s="783" t="s">
        <v>263</v>
      </c>
      <c r="D1188" s="783" t="s">
        <v>288</v>
      </c>
      <c r="E1188" s="784">
        <v>340</v>
      </c>
      <c r="G1188" s="783" t="s">
        <v>1006</v>
      </c>
      <c r="H1188" s="784">
        <v>3</v>
      </c>
      <c r="I1188" s="784">
        <v>560</v>
      </c>
      <c r="K1188" s="783" t="s">
        <v>301</v>
      </c>
      <c r="L1188" s="783" t="s">
        <v>1009</v>
      </c>
      <c r="M1188" s="783" t="s">
        <v>531</v>
      </c>
      <c r="N1188" s="784">
        <v>1</v>
      </c>
      <c r="U1188" s="783" t="s">
        <v>1006</v>
      </c>
      <c r="V1188" s="784">
        <v>1</v>
      </c>
      <c r="W1188" s="784">
        <v>176</v>
      </c>
    </row>
    <row r="1189" spans="1:23" ht="15">
      <c r="A1189" s="783" t="s">
        <v>990</v>
      </c>
      <c r="B1189" s="783" t="s">
        <v>267</v>
      </c>
      <c r="C1189" s="783" t="s">
        <v>263</v>
      </c>
      <c r="D1189" s="783" t="s">
        <v>289</v>
      </c>
      <c r="E1189" s="784">
        <v>182</v>
      </c>
      <c r="G1189" s="783" t="s">
        <v>1006</v>
      </c>
      <c r="H1189" s="784">
        <v>4</v>
      </c>
      <c r="I1189" s="784">
        <v>2274</v>
      </c>
      <c r="K1189" s="783" t="s">
        <v>301</v>
      </c>
      <c r="L1189" s="783" t="s">
        <v>1009</v>
      </c>
      <c r="M1189" s="783" t="s">
        <v>527</v>
      </c>
      <c r="N1189" s="784">
        <v>1168</v>
      </c>
      <c r="U1189" s="783" t="s">
        <v>1006</v>
      </c>
      <c r="V1189" s="784">
        <v>2</v>
      </c>
      <c r="W1189" s="784">
        <v>614</v>
      </c>
    </row>
    <row r="1190" spans="1:23" ht="15">
      <c r="A1190" s="783" t="s">
        <v>990</v>
      </c>
      <c r="B1190" s="783" t="s">
        <v>268</v>
      </c>
      <c r="C1190" s="783" t="s">
        <v>262</v>
      </c>
      <c r="D1190" s="783" t="s">
        <v>288</v>
      </c>
      <c r="E1190" s="784">
        <v>218</v>
      </c>
      <c r="G1190" s="783" t="s">
        <v>1006</v>
      </c>
      <c r="H1190" s="784">
        <v>5</v>
      </c>
      <c r="I1190" s="784">
        <v>424</v>
      </c>
      <c r="K1190" s="783" t="s">
        <v>301</v>
      </c>
      <c r="L1190" s="783" t="s">
        <v>1009</v>
      </c>
      <c r="M1190" s="783" t="s">
        <v>532</v>
      </c>
      <c r="N1190" s="784">
        <v>1</v>
      </c>
      <c r="U1190" s="783" t="s">
        <v>1006</v>
      </c>
      <c r="V1190" s="784">
        <v>3</v>
      </c>
      <c r="W1190" s="784">
        <v>288</v>
      </c>
    </row>
    <row r="1191" spans="1:23" ht="15">
      <c r="A1191" s="783" t="s">
        <v>990</v>
      </c>
      <c r="B1191" s="783" t="s">
        <v>268</v>
      </c>
      <c r="C1191" s="783" t="s">
        <v>262</v>
      </c>
      <c r="D1191" s="783" t="s">
        <v>289</v>
      </c>
      <c r="E1191" s="784">
        <v>87</v>
      </c>
      <c r="G1191" s="783" t="s">
        <v>1006</v>
      </c>
      <c r="H1191" s="784">
        <v>6</v>
      </c>
      <c r="I1191" s="784">
        <v>387</v>
      </c>
      <c r="K1191" s="783" t="s">
        <v>301</v>
      </c>
      <c r="L1191" s="783" t="s">
        <v>1009</v>
      </c>
      <c r="M1191" s="783" t="s">
        <v>528</v>
      </c>
      <c r="N1191" s="784">
        <v>3</v>
      </c>
      <c r="U1191" s="783" t="s">
        <v>1006</v>
      </c>
      <c r="V1191" s="784">
        <v>4</v>
      </c>
      <c r="W1191" s="784">
        <v>1919</v>
      </c>
    </row>
    <row r="1192" spans="1:23" ht="15">
      <c r="A1192" s="783" t="s">
        <v>990</v>
      </c>
      <c r="B1192" s="783" t="s">
        <v>268</v>
      </c>
      <c r="C1192" s="783" t="s">
        <v>263</v>
      </c>
      <c r="D1192" s="783" t="s">
        <v>288</v>
      </c>
      <c r="E1192" s="784">
        <v>226</v>
      </c>
      <c r="G1192" s="783" t="s">
        <v>1006</v>
      </c>
      <c r="H1192" s="784">
        <v>7</v>
      </c>
      <c r="I1192" s="784">
        <v>379</v>
      </c>
      <c r="K1192" s="783" t="s">
        <v>301</v>
      </c>
      <c r="L1192" s="783" t="s">
        <v>1009</v>
      </c>
      <c r="M1192" s="783" t="s">
        <v>535</v>
      </c>
      <c r="N1192" s="784">
        <v>1</v>
      </c>
      <c r="U1192" s="783" t="s">
        <v>1006</v>
      </c>
      <c r="V1192" s="784">
        <v>5</v>
      </c>
      <c r="W1192" s="784">
        <v>367</v>
      </c>
    </row>
    <row r="1193" spans="1:23" ht="15">
      <c r="A1193" s="783" t="s">
        <v>990</v>
      </c>
      <c r="B1193" s="783" t="s">
        <v>268</v>
      </c>
      <c r="C1193" s="783" t="s">
        <v>263</v>
      </c>
      <c r="D1193" s="783" t="s">
        <v>289</v>
      </c>
      <c r="E1193" s="784">
        <v>80</v>
      </c>
      <c r="G1193" s="783" t="s">
        <v>1006</v>
      </c>
      <c r="H1193" s="784">
        <v>8</v>
      </c>
      <c r="I1193" s="784">
        <v>312</v>
      </c>
      <c r="K1193" s="783" t="s">
        <v>301</v>
      </c>
      <c r="L1193" s="783" t="s">
        <v>1009</v>
      </c>
      <c r="M1193" s="783" t="s">
        <v>529</v>
      </c>
      <c r="N1193" s="784">
        <v>12</v>
      </c>
      <c r="U1193" s="783" t="s">
        <v>1006</v>
      </c>
      <c r="V1193" s="784">
        <v>6</v>
      </c>
      <c r="W1193" s="784">
        <v>332</v>
      </c>
    </row>
    <row r="1194" spans="1:23" ht="15">
      <c r="A1194" s="783" t="s">
        <v>990</v>
      </c>
      <c r="B1194" s="783" t="s">
        <v>290</v>
      </c>
      <c r="C1194" s="783" t="s">
        <v>262</v>
      </c>
      <c r="D1194" s="783" t="s">
        <v>289</v>
      </c>
      <c r="E1194" s="784">
        <v>2</v>
      </c>
      <c r="G1194" s="783" t="s">
        <v>1006</v>
      </c>
      <c r="H1194" s="784">
        <v>9</v>
      </c>
      <c r="I1194" s="784">
        <v>248</v>
      </c>
      <c r="K1194" s="783" t="s">
        <v>301</v>
      </c>
      <c r="L1194" s="783" t="s">
        <v>1009</v>
      </c>
      <c r="M1194" s="783" t="s">
        <v>268</v>
      </c>
      <c r="N1194" s="784">
        <v>2</v>
      </c>
      <c r="U1194" s="783" t="s">
        <v>1006</v>
      </c>
      <c r="V1194" s="784">
        <v>7</v>
      </c>
      <c r="W1194" s="784">
        <v>254</v>
      </c>
    </row>
    <row r="1195" spans="1:23" ht="15">
      <c r="A1195" s="783" t="s">
        <v>990</v>
      </c>
      <c r="B1195" s="783" t="s">
        <v>290</v>
      </c>
      <c r="C1195" s="783" t="s">
        <v>263</v>
      </c>
      <c r="D1195" s="783" t="s">
        <v>288</v>
      </c>
      <c r="E1195" s="784">
        <v>1</v>
      </c>
      <c r="G1195" s="783" t="s">
        <v>1006</v>
      </c>
      <c r="H1195" s="784">
        <v>10</v>
      </c>
      <c r="I1195" s="784">
        <v>179</v>
      </c>
      <c r="K1195" s="783" t="s">
        <v>301</v>
      </c>
      <c r="L1195" s="783" t="s">
        <v>1009</v>
      </c>
      <c r="M1195" s="783" t="s">
        <v>536</v>
      </c>
      <c r="N1195" s="784">
        <v>8</v>
      </c>
      <c r="U1195" s="783" t="s">
        <v>1006</v>
      </c>
      <c r="V1195" s="784">
        <v>9</v>
      </c>
      <c r="W1195" s="784">
        <v>102</v>
      </c>
    </row>
    <row r="1196" spans="1:23" ht="15">
      <c r="A1196" s="783" t="s">
        <v>990</v>
      </c>
      <c r="B1196" s="783" t="s">
        <v>290</v>
      </c>
      <c r="C1196" s="783" t="s">
        <v>263</v>
      </c>
      <c r="D1196" s="783" t="s">
        <v>289</v>
      </c>
      <c r="E1196" s="784">
        <v>1</v>
      </c>
      <c r="G1196" s="783" t="s">
        <v>1006</v>
      </c>
      <c r="H1196" s="784">
        <v>11</v>
      </c>
      <c r="I1196" s="784">
        <v>136</v>
      </c>
      <c r="K1196" s="783" t="s">
        <v>301</v>
      </c>
      <c r="L1196" s="783" t="s">
        <v>1009</v>
      </c>
      <c r="M1196" s="783" t="s">
        <v>538</v>
      </c>
      <c r="N1196" s="784">
        <v>3</v>
      </c>
      <c r="U1196" s="783" t="s">
        <v>1006</v>
      </c>
      <c r="V1196" s="784">
        <v>10</v>
      </c>
      <c r="W1196" s="784">
        <v>77</v>
      </c>
    </row>
    <row r="1197" spans="1:23" ht="15">
      <c r="A1197" s="783" t="s">
        <v>990</v>
      </c>
      <c r="B1197" s="783" t="s">
        <v>291</v>
      </c>
      <c r="C1197" s="783" t="s">
        <v>262</v>
      </c>
      <c r="D1197" s="783" t="s">
        <v>288</v>
      </c>
      <c r="E1197" s="784">
        <v>27</v>
      </c>
      <c r="G1197" s="783" t="s">
        <v>1006</v>
      </c>
      <c r="H1197" s="784">
        <v>12</v>
      </c>
      <c r="I1197" s="784">
        <v>181</v>
      </c>
      <c r="K1197" s="783" t="s">
        <v>301</v>
      </c>
      <c r="L1197" s="783" t="s">
        <v>1009</v>
      </c>
      <c r="M1197" s="783" t="s">
        <v>1096</v>
      </c>
      <c r="N1197" s="784">
        <v>1</v>
      </c>
      <c r="U1197" s="783" t="s">
        <v>1006</v>
      </c>
      <c r="V1197" s="784">
        <v>11</v>
      </c>
      <c r="W1197" s="784">
        <v>30</v>
      </c>
    </row>
    <row r="1198" spans="1:23" ht="15">
      <c r="A1198" s="783" t="s">
        <v>990</v>
      </c>
      <c r="B1198" s="783" t="s">
        <v>291</v>
      </c>
      <c r="C1198" s="783" t="s">
        <v>262</v>
      </c>
      <c r="D1198" s="783" t="s">
        <v>289</v>
      </c>
      <c r="E1198" s="784">
        <v>15</v>
      </c>
      <c r="G1198" s="783" t="s">
        <v>1007</v>
      </c>
      <c r="H1198" s="784">
        <v>0</v>
      </c>
      <c r="I1198" s="784">
        <v>24</v>
      </c>
      <c r="K1198" s="783" t="s">
        <v>301</v>
      </c>
      <c r="L1198" s="783" t="s">
        <v>1009</v>
      </c>
      <c r="M1198" s="783" t="s">
        <v>290</v>
      </c>
      <c r="N1198" s="784">
        <v>8</v>
      </c>
      <c r="U1198" s="783" t="s">
        <v>1006</v>
      </c>
      <c r="V1198" s="784">
        <v>12</v>
      </c>
      <c r="W1198" s="784">
        <v>73</v>
      </c>
    </row>
    <row r="1199" spans="1:23" ht="15">
      <c r="A1199" s="783" t="s">
        <v>990</v>
      </c>
      <c r="B1199" s="783" t="s">
        <v>291</v>
      </c>
      <c r="C1199" s="783" t="s">
        <v>263</v>
      </c>
      <c r="D1199" s="783" t="s">
        <v>288</v>
      </c>
      <c r="E1199" s="784">
        <v>24</v>
      </c>
      <c r="G1199" s="783" t="s">
        <v>1007</v>
      </c>
      <c r="H1199" s="784">
        <v>1</v>
      </c>
      <c r="I1199" s="784">
        <v>113</v>
      </c>
      <c r="K1199" s="783" t="s">
        <v>301</v>
      </c>
      <c r="L1199" s="783" t="s">
        <v>1009</v>
      </c>
      <c r="M1199" s="783" t="s">
        <v>302</v>
      </c>
      <c r="N1199" s="784">
        <v>5</v>
      </c>
      <c r="U1199" s="783" t="s">
        <v>1007</v>
      </c>
      <c r="V1199" s="785"/>
      <c r="W1199" s="784">
        <v>22</v>
      </c>
    </row>
    <row r="1200" spans="1:23" ht="15">
      <c r="A1200" s="783" t="s">
        <v>990</v>
      </c>
      <c r="B1200" s="783" t="s">
        <v>291</v>
      </c>
      <c r="C1200" s="783" t="s">
        <v>263</v>
      </c>
      <c r="D1200" s="783" t="s">
        <v>289</v>
      </c>
      <c r="E1200" s="784">
        <v>18</v>
      </c>
      <c r="G1200" s="783" t="s">
        <v>1007</v>
      </c>
      <c r="H1200" s="784">
        <v>2</v>
      </c>
      <c r="I1200" s="784">
        <v>428</v>
      </c>
      <c r="K1200" s="783" t="s">
        <v>301</v>
      </c>
      <c r="L1200" s="783" t="s">
        <v>1009</v>
      </c>
      <c r="M1200" s="783" t="s">
        <v>299</v>
      </c>
      <c r="N1200" s="784">
        <v>6118</v>
      </c>
      <c r="U1200" s="783" t="s">
        <v>1007</v>
      </c>
      <c r="V1200" s="784">
        <v>0</v>
      </c>
      <c r="W1200" s="784">
        <v>5</v>
      </c>
    </row>
    <row r="1201" spans="1:23" ht="15">
      <c r="A1201" s="783" t="s">
        <v>991</v>
      </c>
      <c r="B1201" s="783" t="s">
        <v>267</v>
      </c>
      <c r="C1201" s="783" t="s">
        <v>262</v>
      </c>
      <c r="D1201" s="783" t="s">
        <v>288</v>
      </c>
      <c r="E1201" s="784">
        <v>1564</v>
      </c>
      <c r="G1201" s="783" t="s">
        <v>1007</v>
      </c>
      <c r="H1201" s="784">
        <v>3</v>
      </c>
      <c r="I1201" s="784">
        <v>206</v>
      </c>
      <c r="K1201" s="783" t="s">
        <v>301</v>
      </c>
      <c r="L1201" s="783" t="s">
        <v>1009</v>
      </c>
      <c r="M1201" s="783" t="s">
        <v>301</v>
      </c>
      <c r="N1201" s="784">
        <v>345</v>
      </c>
      <c r="U1201" s="783" t="s">
        <v>1007</v>
      </c>
      <c r="V1201" s="784">
        <v>1</v>
      </c>
      <c r="W1201" s="784">
        <v>43</v>
      </c>
    </row>
    <row r="1202" spans="1:23" ht="15">
      <c r="A1202" s="783" t="s">
        <v>991</v>
      </c>
      <c r="B1202" s="783" t="s">
        <v>267</v>
      </c>
      <c r="C1202" s="783" t="s">
        <v>262</v>
      </c>
      <c r="D1202" s="783" t="s">
        <v>289</v>
      </c>
      <c r="E1202" s="784">
        <v>1105</v>
      </c>
      <c r="G1202" s="783" t="s">
        <v>1007</v>
      </c>
      <c r="H1202" s="784">
        <v>4</v>
      </c>
      <c r="I1202" s="784">
        <v>719</v>
      </c>
      <c r="K1202" s="783" t="s">
        <v>301</v>
      </c>
      <c r="L1202" s="783" t="s">
        <v>1009</v>
      </c>
      <c r="M1202" s="783" t="s">
        <v>269</v>
      </c>
      <c r="N1202" s="784">
        <v>20</v>
      </c>
      <c r="U1202" s="783" t="s">
        <v>1007</v>
      </c>
      <c r="V1202" s="784">
        <v>2</v>
      </c>
      <c r="W1202" s="784">
        <v>191</v>
      </c>
    </row>
    <row r="1203" spans="1:23" ht="15">
      <c r="A1203" s="783" t="s">
        <v>991</v>
      </c>
      <c r="B1203" s="783" t="s">
        <v>267</v>
      </c>
      <c r="C1203" s="783" t="s">
        <v>263</v>
      </c>
      <c r="D1203" s="783" t="s">
        <v>288</v>
      </c>
      <c r="E1203" s="784">
        <v>1478</v>
      </c>
      <c r="G1203" s="783" t="s">
        <v>1007</v>
      </c>
      <c r="H1203" s="784">
        <v>5</v>
      </c>
      <c r="I1203" s="784">
        <v>95</v>
      </c>
      <c r="K1203" s="783" t="s">
        <v>301</v>
      </c>
      <c r="L1203" s="783" t="s">
        <v>1009</v>
      </c>
      <c r="M1203" s="783" t="s">
        <v>270</v>
      </c>
      <c r="N1203" s="784">
        <v>2383</v>
      </c>
      <c r="U1203" s="783" t="s">
        <v>1007</v>
      </c>
      <c r="V1203" s="784">
        <v>3</v>
      </c>
      <c r="W1203" s="784">
        <v>76</v>
      </c>
    </row>
    <row r="1204" spans="1:23" ht="15">
      <c r="A1204" s="783" t="s">
        <v>991</v>
      </c>
      <c r="B1204" s="783" t="s">
        <v>267</v>
      </c>
      <c r="C1204" s="783" t="s">
        <v>263</v>
      </c>
      <c r="D1204" s="783" t="s">
        <v>289</v>
      </c>
      <c r="E1204" s="784">
        <v>919</v>
      </c>
      <c r="G1204" s="783" t="s">
        <v>1007</v>
      </c>
      <c r="H1204" s="784">
        <v>6</v>
      </c>
      <c r="I1204" s="784">
        <v>108</v>
      </c>
      <c r="K1204" s="783" t="s">
        <v>301</v>
      </c>
      <c r="L1204" s="783" t="s">
        <v>1012</v>
      </c>
      <c r="M1204" s="783" t="s">
        <v>267</v>
      </c>
      <c r="N1204" s="784">
        <v>12</v>
      </c>
      <c r="U1204" s="783" t="s">
        <v>1007</v>
      </c>
      <c r="V1204" s="784">
        <v>4</v>
      </c>
      <c r="W1204" s="784">
        <v>394</v>
      </c>
    </row>
    <row r="1205" spans="1:23" ht="15">
      <c r="A1205" s="783" t="s">
        <v>991</v>
      </c>
      <c r="B1205" s="783" t="s">
        <v>268</v>
      </c>
      <c r="C1205" s="783" t="s">
        <v>262</v>
      </c>
      <c r="D1205" s="783" t="s">
        <v>288</v>
      </c>
      <c r="E1205" s="784">
        <v>887</v>
      </c>
      <c r="G1205" s="783" t="s">
        <v>1007</v>
      </c>
      <c r="H1205" s="784">
        <v>7</v>
      </c>
      <c r="I1205" s="784">
        <v>92</v>
      </c>
      <c r="K1205" s="783" t="s">
        <v>301</v>
      </c>
      <c r="L1205" s="783" t="s">
        <v>1012</v>
      </c>
      <c r="M1205" s="783" t="s">
        <v>531</v>
      </c>
      <c r="N1205" s="784">
        <v>1</v>
      </c>
      <c r="U1205" s="783" t="s">
        <v>1007</v>
      </c>
      <c r="V1205" s="784">
        <v>5</v>
      </c>
      <c r="W1205" s="784">
        <v>61</v>
      </c>
    </row>
    <row r="1206" spans="1:23" ht="15">
      <c r="A1206" s="783" t="s">
        <v>991</v>
      </c>
      <c r="B1206" s="783" t="s">
        <v>268</v>
      </c>
      <c r="C1206" s="783" t="s">
        <v>262</v>
      </c>
      <c r="D1206" s="783" t="s">
        <v>289</v>
      </c>
      <c r="E1206" s="784">
        <v>1135</v>
      </c>
      <c r="G1206" s="783" t="s">
        <v>1007</v>
      </c>
      <c r="H1206" s="784">
        <v>8</v>
      </c>
      <c r="I1206" s="784">
        <v>68</v>
      </c>
      <c r="K1206" s="783" t="s">
        <v>301</v>
      </c>
      <c r="L1206" s="783" t="s">
        <v>1012</v>
      </c>
      <c r="M1206" s="783" t="s">
        <v>527</v>
      </c>
      <c r="N1206" s="784">
        <v>735</v>
      </c>
      <c r="U1206" s="783" t="s">
        <v>1007</v>
      </c>
      <c r="V1206" s="784">
        <v>6</v>
      </c>
      <c r="W1206" s="784">
        <v>83</v>
      </c>
    </row>
    <row r="1207" spans="1:23" ht="15">
      <c r="A1207" s="783" t="s">
        <v>991</v>
      </c>
      <c r="B1207" s="783" t="s">
        <v>268</v>
      </c>
      <c r="C1207" s="783" t="s">
        <v>263</v>
      </c>
      <c r="D1207" s="783" t="s">
        <v>288</v>
      </c>
      <c r="E1207" s="784">
        <v>929</v>
      </c>
      <c r="G1207" s="783" t="s">
        <v>1007</v>
      </c>
      <c r="H1207" s="784">
        <v>9</v>
      </c>
      <c r="I1207" s="784">
        <v>66</v>
      </c>
      <c r="K1207" s="783" t="s">
        <v>301</v>
      </c>
      <c r="L1207" s="783" t="s">
        <v>1012</v>
      </c>
      <c r="M1207" s="783" t="s">
        <v>528</v>
      </c>
      <c r="N1207" s="784">
        <v>1</v>
      </c>
      <c r="U1207" s="783" t="s">
        <v>1007</v>
      </c>
      <c r="V1207" s="784">
        <v>7</v>
      </c>
      <c r="W1207" s="784">
        <v>45</v>
      </c>
    </row>
    <row r="1208" spans="1:23" ht="15">
      <c r="A1208" s="783" t="s">
        <v>991</v>
      </c>
      <c r="B1208" s="783" t="s">
        <v>268</v>
      </c>
      <c r="C1208" s="783" t="s">
        <v>263</v>
      </c>
      <c r="D1208" s="783" t="s">
        <v>289</v>
      </c>
      <c r="E1208" s="784">
        <v>960</v>
      </c>
      <c r="G1208" s="783" t="s">
        <v>1007</v>
      </c>
      <c r="H1208" s="784">
        <v>10</v>
      </c>
      <c r="I1208" s="784">
        <v>22</v>
      </c>
      <c r="K1208" s="783" t="s">
        <v>301</v>
      </c>
      <c r="L1208" s="783" t="s">
        <v>1012</v>
      </c>
      <c r="M1208" s="783" t="s">
        <v>535</v>
      </c>
      <c r="N1208" s="784">
        <v>1</v>
      </c>
      <c r="U1208" s="783" t="s">
        <v>1007</v>
      </c>
      <c r="V1208" s="784">
        <v>9</v>
      </c>
      <c r="W1208" s="784">
        <v>25</v>
      </c>
    </row>
    <row r="1209" spans="1:23" ht="15">
      <c r="A1209" s="783" t="s">
        <v>991</v>
      </c>
      <c r="B1209" s="783" t="s">
        <v>290</v>
      </c>
      <c r="C1209" s="783" t="s">
        <v>262</v>
      </c>
      <c r="D1209" s="783" t="s">
        <v>288</v>
      </c>
      <c r="E1209" s="784">
        <v>11</v>
      </c>
      <c r="G1209" s="783" t="s">
        <v>1007</v>
      </c>
      <c r="H1209" s="784">
        <v>11</v>
      </c>
      <c r="I1209" s="784">
        <v>35</v>
      </c>
      <c r="K1209" s="783" t="s">
        <v>301</v>
      </c>
      <c r="L1209" s="783" t="s">
        <v>1012</v>
      </c>
      <c r="M1209" s="783" t="s">
        <v>529</v>
      </c>
      <c r="N1209" s="784">
        <v>6</v>
      </c>
      <c r="U1209" s="783" t="s">
        <v>1007</v>
      </c>
      <c r="V1209" s="784">
        <v>10</v>
      </c>
      <c r="W1209" s="784">
        <v>27</v>
      </c>
    </row>
    <row r="1210" spans="1:23" ht="15">
      <c r="A1210" s="783" t="s">
        <v>991</v>
      </c>
      <c r="B1210" s="783" t="s">
        <v>290</v>
      </c>
      <c r="C1210" s="783" t="s">
        <v>262</v>
      </c>
      <c r="D1210" s="783" t="s">
        <v>289</v>
      </c>
      <c r="E1210" s="784">
        <v>11</v>
      </c>
      <c r="G1210" s="783" t="s">
        <v>1007</v>
      </c>
      <c r="H1210" s="784">
        <v>12</v>
      </c>
      <c r="I1210" s="784">
        <v>24</v>
      </c>
      <c r="K1210" s="783" t="s">
        <v>301</v>
      </c>
      <c r="L1210" s="783" t="s">
        <v>1012</v>
      </c>
      <c r="M1210" s="783" t="s">
        <v>268</v>
      </c>
      <c r="N1210" s="784">
        <v>6</v>
      </c>
      <c r="U1210" s="783" t="s">
        <v>1007</v>
      </c>
      <c r="V1210" s="784">
        <v>11</v>
      </c>
      <c r="W1210" s="784">
        <v>14</v>
      </c>
    </row>
    <row r="1211" spans="1:23" ht="15">
      <c r="A1211" s="783" t="s">
        <v>991</v>
      </c>
      <c r="B1211" s="783" t="s">
        <v>290</v>
      </c>
      <c r="C1211" s="783" t="s">
        <v>263</v>
      </c>
      <c r="D1211" s="783" t="s">
        <v>288</v>
      </c>
      <c r="E1211" s="784">
        <v>14</v>
      </c>
      <c r="G1211" s="783" t="s">
        <v>1008</v>
      </c>
      <c r="H1211" s="784">
        <v>0</v>
      </c>
      <c r="I1211" s="784">
        <v>226</v>
      </c>
      <c r="K1211" s="783" t="s">
        <v>301</v>
      </c>
      <c r="L1211" s="783" t="s">
        <v>1012</v>
      </c>
      <c r="M1211" s="783" t="s">
        <v>538</v>
      </c>
      <c r="N1211" s="784">
        <v>5</v>
      </c>
      <c r="U1211" s="783" t="s">
        <v>1007</v>
      </c>
      <c r="V1211" s="784">
        <v>12</v>
      </c>
      <c r="W1211" s="784">
        <v>8</v>
      </c>
    </row>
    <row r="1212" spans="1:23" ht="15">
      <c r="A1212" s="783" t="s">
        <v>991</v>
      </c>
      <c r="B1212" s="783" t="s">
        <v>290</v>
      </c>
      <c r="C1212" s="783" t="s">
        <v>263</v>
      </c>
      <c r="D1212" s="783" t="s">
        <v>289</v>
      </c>
      <c r="E1212" s="784">
        <v>12</v>
      </c>
      <c r="G1212" s="783" t="s">
        <v>1008</v>
      </c>
      <c r="H1212" s="784">
        <v>1</v>
      </c>
      <c r="I1212" s="784">
        <v>1475</v>
      </c>
      <c r="K1212" s="783" t="s">
        <v>301</v>
      </c>
      <c r="L1212" s="783" t="s">
        <v>1012</v>
      </c>
      <c r="M1212" s="783" t="s">
        <v>302</v>
      </c>
      <c r="N1212" s="784">
        <v>4</v>
      </c>
      <c r="U1212" s="783" t="s">
        <v>1008</v>
      </c>
      <c r="V1212" s="785"/>
      <c r="W1212" s="784">
        <v>22</v>
      </c>
    </row>
    <row r="1213" spans="1:23" ht="15">
      <c r="A1213" s="783" t="s">
        <v>991</v>
      </c>
      <c r="B1213" s="783" t="s">
        <v>291</v>
      </c>
      <c r="C1213" s="783" t="s">
        <v>262</v>
      </c>
      <c r="D1213" s="783" t="s">
        <v>288</v>
      </c>
      <c r="E1213" s="784">
        <v>557</v>
      </c>
      <c r="G1213" s="783" t="s">
        <v>1008</v>
      </c>
      <c r="H1213" s="784">
        <v>2</v>
      </c>
      <c r="I1213" s="784">
        <v>5178</v>
      </c>
      <c r="K1213" s="783" t="s">
        <v>301</v>
      </c>
      <c r="L1213" s="783" t="s">
        <v>1012</v>
      </c>
      <c r="M1213" s="783" t="s">
        <v>299</v>
      </c>
      <c r="N1213" s="784">
        <v>4250</v>
      </c>
      <c r="U1213" s="783" t="s">
        <v>1008</v>
      </c>
      <c r="V1213" s="784">
        <v>0</v>
      </c>
      <c r="W1213" s="784">
        <v>6</v>
      </c>
    </row>
    <row r="1214" spans="1:23" ht="15">
      <c r="A1214" s="783" t="s">
        <v>991</v>
      </c>
      <c r="B1214" s="783" t="s">
        <v>291</v>
      </c>
      <c r="C1214" s="783" t="s">
        <v>262</v>
      </c>
      <c r="D1214" s="783" t="s">
        <v>289</v>
      </c>
      <c r="E1214" s="784">
        <v>591</v>
      </c>
      <c r="G1214" s="783" t="s">
        <v>1008</v>
      </c>
      <c r="H1214" s="784">
        <v>3</v>
      </c>
      <c r="I1214" s="784">
        <v>2184</v>
      </c>
      <c r="K1214" s="783" t="s">
        <v>301</v>
      </c>
      <c r="L1214" s="783" t="s">
        <v>1012</v>
      </c>
      <c r="M1214" s="783" t="s">
        <v>300</v>
      </c>
      <c r="N1214" s="784">
        <v>8</v>
      </c>
      <c r="U1214" s="783" t="s">
        <v>1008</v>
      </c>
      <c r="V1214" s="784">
        <v>1</v>
      </c>
      <c r="W1214" s="784">
        <v>48</v>
      </c>
    </row>
    <row r="1215" spans="1:23" ht="15">
      <c r="A1215" s="783" t="s">
        <v>991</v>
      </c>
      <c r="B1215" s="783" t="s">
        <v>291</v>
      </c>
      <c r="C1215" s="783" t="s">
        <v>263</v>
      </c>
      <c r="D1215" s="783" t="s">
        <v>288</v>
      </c>
      <c r="E1215" s="784">
        <v>478</v>
      </c>
      <c r="G1215" s="783" t="s">
        <v>1008</v>
      </c>
      <c r="H1215" s="784">
        <v>4</v>
      </c>
      <c r="I1215" s="784">
        <v>6911</v>
      </c>
      <c r="K1215" s="783" t="s">
        <v>301</v>
      </c>
      <c r="L1215" s="783" t="s">
        <v>1012</v>
      </c>
      <c r="M1215" s="783" t="s">
        <v>301</v>
      </c>
      <c r="N1215" s="784">
        <v>27</v>
      </c>
      <c r="U1215" s="783" t="s">
        <v>1008</v>
      </c>
      <c r="V1215" s="784">
        <v>2</v>
      </c>
      <c r="W1215" s="784">
        <v>160</v>
      </c>
    </row>
    <row r="1216" spans="1:23" ht="15">
      <c r="A1216" s="783" t="s">
        <v>991</v>
      </c>
      <c r="B1216" s="783" t="s">
        <v>291</v>
      </c>
      <c r="C1216" s="783" t="s">
        <v>263</v>
      </c>
      <c r="D1216" s="783" t="s">
        <v>289</v>
      </c>
      <c r="E1216" s="784">
        <v>470</v>
      </c>
      <c r="G1216" s="783" t="s">
        <v>1008</v>
      </c>
      <c r="H1216" s="784">
        <v>5</v>
      </c>
      <c r="I1216" s="784">
        <v>960</v>
      </c>
      <c r="K1216" s="783" t="s">
        <v>301</v>
      </c>
      <c r="L1216" s="783" t="s">
        <v>1012</v>
      </c>
      <c r="M1216" s="783" t="s">
        <v>269</v>
      </c>
      <c r="N1216" s="784">
        <v>8</v>
      </c>
      <c r="U1216" s="783" t="s">
        <v>1008</v>
      </c>
      <c r="V1216" s="784">
        <v>3</v>
      </c>
      <c r="W1216" s="784">
        <v>76</v>
      </c>
    </row>
    <row r="1217" spans="1:23" ht="15">
      <c r="A1217" s="783" t="s">
        <v>992</v>
      </c>
      <c r="B1217" s="783" t="s">
        <v>267</v>
      </c>
      <c r="C1217" s="783" t="s">
        <v>262</v>
      </c>
      <c r="D1217" s="783" t="s">
        <v>288</v>
      </c>
      <c r="E1217" s="784">
        <v>1531</v>
      </c>
      <c r="G1217" s="783" t="s">
        <v>1008</v>
      </c>
      <c r="H1217" s="784">
        <v>6</v>
      </c>
      <c r="I1217" s="784">
        <v>739</v>
      </c>
      <c r="K1217" s="783" t="s">
        <v>301</v>
      </c>
      <c r="L1217" s="783" t="s">
        <v>1012</v>
      </c>
      <c r="M1217" s="783" t="s">
        <v>270</v>
      </c>
      <c r="N1217" s="784">
        <v>4055</v>
      </c>
      <c r="U1217" s="783" t="s">
        <v>1008</v>
      </c>
      <c r="V1217" s="784">
        <v>4</v>
      </c>
      <c r="W1217" s="784">
        <v>401</v>
      </c>
    </row>
    <row r="1218" spans="1:23" ht="15">
      <c r="A1218" s="783" t="s">
        <v>992</v>
      </c>
      <c r="B1218" s="783" t="s">
        <v>267</v>
      </c>
      <c r="C1218" s="783" t="s">
        <v>262</v>
      </c>
      <c r="D1218" s="783" t="s">
        <v>289</v>
      </c>
      <c r="E1218" s="784">
        <v>380</v>
      </c>
      <c r="G1218" s="783" t="s">
        <v>1008</v>
      </c>
      <c r="H1218" s="784">
        <v>7</v>
      </c>
      <c r="I1218" s="784">
        <v>673</v>
      </c>
      <c r="K1218" s="783" t="s">
        <v>301</v>
      </c>
      <c r="L1218" s="783" t="s">
        <v>1014</v>
      </c>
      <c r="M1218" s="783" t="s">
        <v>267</v>
      </c>
      <c r="N1218" s="784">
        <v>3</v>
      </c>
      <c r="U1218" s="783" t="s">
        <v>1008</v>
      </c>
      <c r="V1218" s="784">
        <v>5</v>
      </c>
      <c r="W1218" s="784">
        <v>64</v>
      </c>
    </row>
    <row r="1219" spans="1:23" ht="15">
      <c r="A1219" s="783" t="s">
        <v>992</v>
      </c>
      <c r="B1219" s="783" t="s">
        <v>267</v>
      </c>
      <c r="C1219" s="783" t="s">
        <v>263</v>
      </c>
      <c r="D1219" s="783" t="s">
        <v>288</v>
      </c>
      <c r="E1219" s="784">
        <v>1769</v>
      </c>
      <c r="G1219" s="783" t="s">
        <v>1008</v>
      </c>
      <c r="H1219" s="784">
        <v>8</v>
      </c>
      <c r="I1219" s="784">
        <v>573</v>
      </c>
      <c r="K1219" s="783" t="s">
        <v>301</v>
      </c>
      <c r="L1219" s="783" t="s">
        <v>1014</v>
      </c>
      <c r="M1219" s="783" t="s">
        <v>531</v>
      </c>
      <c r="N1219" s="784">
        <v>1</v>
      </c>
      <c r="U1219" s="783" t="s">
        <v>1008</v>
      </c>
      <c r="V1219" s="784">
        <v>6</v>
      </c>
      <c r="W1219" s="784">
        <v>61</v>
      </c>
    </row>
    <row r="1220" spans="1:23" ht="15">
      <c r="A1220" s="783" t="s">
        <v>992</v>
      </c>
      <c r="B1220" s="783" t="s">
        <v>267</v>
      </c>
      <c r="C1220" s="783" t="s">
        <v>263</v>
      </c>
      <c r="D1220" s="783" t="s">
        <v>289</v>
      </c>
      <c r="E1220" s="784">
        <v>387</v>
      </c>
      <c r="G1220" s="783" t="s">
        <v>1008</v>
      </c>
      <c r="H1220" s="784">
        <v>9</v>
      </c>
      <c r="I1220" s="784">
        <v>443</v>
      </c>
      <c r="K1220" s="783" t="s">
        <v>301</v>
      </c>
      <c r="L1220" s="783" t="s">
        <v>1014</v>
      </c>
      <c r="M1220" s="783" t="s">
        <v>527</v>
      </c>
      <c r="N1220" s="784">
        <v>3242</v>
      </c>
      <c r="U1220" s="783" t="s">
        <v>1008</v>
      </c>
      <c r="V1220" s="784">
        <v>7</v>
      </c>
      <c r="W1220" s="784">
        <v>41</v>
      </c>
    </row>
    <row r="1221" spans="1:23" ht="15">
      <c r="A1221" s="783" t="s">
        <v>992</v>
      </c>
      <c r="B1221" s="783" t="s">
        <v>268</v>
      </c>
      <c r="C1221" s="783" t="s">
        <v>262</v>
      </c>
      <c r="D1221" s="783" t="s">
        <v>288</v>
      </c>
      <c r="E1221" s="784">
        <v>15</v>
      </c>
      <c r="G1221" s="783" t="s">
        <v>1008</v>
      </c>
      <c r="H1221" s="784">
        <v>10</v>
      </c>
      <c r="I1221" s="784">
        <v>340</v>
      </c>
      <c r="K1221" s="783" t="s">
        <v>301</v>
      </c>
      <c r="L1221" s="783" t="s">
        <v>1014</v>
      </c>
      <c r="M1221" s="783" t="s">
        <v>532</v>
      </c>
      <c r="N1221" s="784">
        <v>3</v>
      </c>
      <c r="U1221" s="783" t="s">
        <v>1008</v>
      </c>
      <c r="V1221" s="784">
        <v>9</v>
      </c>
      <c r="W1221" s="784">
        <v>18</v>
      </c>
    </row>
    <row r="1222" spans="1:23" ht="15">
      <c r="A1222" s="783" t="s">
        <v>992</v>
      </c>
      <c r="B1222" s="783" t="s">
        <v>268</v>
      </c>
      <c r="C1222" s="783" t="s">
        <v>262</v>
      </c>
      <c r="D1222" s="783" t="s">
        <v>289</v>
      </c>
      <c r="E1222" s="784">
        <v>28</v>
      </c>
      <c r="G1222" s="783" t="s">
        <v>1008</v>
      </c>
      <c r="H1222" s="784">
        <v>11</v>
      </c>
      <c r="I1222" s="784">
        <v>225</v>
      </c>
      <c r="K1222" s="783" t="s">
        <v>301</v>
      </c>
      <c r="L1222" s="783" t="s">
        <v>1014</v>
      </c>
      <c r="M1222" s="783" t="s">
        <v>529</v>
      </c>
      <c r="N1222" s="784">
        <v>8</v>
      </c>
      <c r="U1222" s="783" t="s">
        <v>1008</v>
      </c>
      <c r="V1222" s="784">
        <v>10</v>
      </c>
      <c r="W1222" s="784">
        <v>3</v>
      </c>
    </row>
    <row r="1223" spans="1:23" ht="15">
      <c r="A1223" s="783" t="s">
        <v>992</v>
      </c>
      <c r="B1223" s="783" t="s">
        <v>268</v>
      </c>
      <c r="C1223" s="783" t="s">
        <v>263</v>
      </c>
      <c r="D1223" s="783" t="s">
        <v>288</v>
      </c>
      <c r="E1223" s="784">
        <v>21</v>
      </c>
      <c r="G1223" s="783" t="s">
        <v>1008</v>
      </c>
      <c r="H1223" s="784">
        <v>12</v>
      </c>
      <c r="I1223" s="784">
        <v>403</v>
      </c>
      <c r="K1223" s="783" t="s">
        <v>301</v>
      </c>
      <c r="L1223" s="783" t="s">
        <v>1014</v>
      </c>
      <c r="M1223" s="783" t="s">
        <v>268</v>
      </c>
      <c r="N1223" s="784">
        <v>2</v>
      </c>
      <c r="U1223" s="783" t="s">
        <v>1008</v>
      </c>
      <c r="V1223" s="784">
        <v>11</v>
      </c>
      <c r="W1223" s="784">
        <v>4</v>
      </c>
    </row>
    <row r="1224" spans="1:23" ht="15">
      <c r="A1224" s="783" t="s">
        <v>992</v>
      </c>
      <c r="B1224" s="783" t="s">
        <v>268</v>
      </c>
      <c r="C1224" s="783" t="s">
        <v>263</v>
      </c>
      <c r="D1224" s="783" t="s">
        <v>289</v>
      </c>
      <c r="E1224" s="784">
        <v>26</v>
      </c>
      <c r="G1224" s="783" t="s">
        <v>1009</v>
      </c>
      <c r="H1224" s="784">
        <v>0</v>
      </c>
      <c r="I1224" s="784">
        <v>138</v>
      </c>
      <c r="K1224" s="783" t="s">
        <v>301</v>
      </c>
      <c r="L1224" s="783" t="s">
        <v>1014</v>
      </c>
      <c r="M1224" s="783" t="s">
        <v>538</v>
      </c>
      <c r="N1224" s="784">
        <v>2</v>
      </c>
      <c r="U1224" s="783" t="s">
        <v>1008</v>
      </c>
      <c r="V1224" s="784">
        <v>12</v>
      </c>
      <c r="W1224" s="784">
        <v>3</v>
      </c>
    </row>
    <row r="1225" spans="1:23" ht="15">
      <c r="A1225" s="783" t="s">
        <v>992</v>
      </c>
      <c r="B1225" s="783" t="s">
        <v>290</v>
      </c>
      <c r="C1225" s="783" t="s">
        <v>263</v>
      </c>
      <c r="D1225" s="783" t="s">
        <v>288</v>
      </c>
      <c r="E1225" s="784">
        <v>1</v>
      </c>
      <c r="G1225" s="783" t="s">
        <v>1009</v>
      </c>
      <c r="H1225" s="784">
        <v>1</v>
      </c>
      <c r="I1225" s="784">
        <v>649</v>
      </c>
      <c r="K1225" s="783" t="s">
        <v>301</v>
      </c>
      <c r="L1225" s="783" t="s">
        <v>1014</v>
      </c>
      <c r="M1225" s="783" t="s">
        <v>290</v>
      </c>
      <c r="N1225" s="784">
        <v>2</v>
      </c>
      <c r="U1225" s="783" t="s">
        <v>1009</v>
      </c>
      <c r="V1225" s="785"/>
      <c r="W1225" s="784">
        <v>51</v>
      </c>
    </row>
    <row r="1226" spans="1:23" ht="15">
      <c r="A1226" s="783" t="s">
        <v>992</v>
      </c>
      <c r="B1226" s="783" t="s">
        <v>291</v>
      </c>
      <c r="C1226" s="783" t="s">
        <v>262</v>
      </c>
      <c r="D1226" s="783" t="s">
        <v>288</v>
      </c>
      <c r="E1226" s="784">
        <v>852</v>
      </c>
      <c r="G1226" s="783" t="s">
        <v>1009</v>
      </c>
      <c r="H1226" s="784">
        <v>2</v>
      </c>
      <c r="I1226" s="784">
        <v>1897</v>
      </c>
      <c r="K1226" s="783" t="s">
        <v>301</v>
      </c>
      <c r="L1226" s="783" t="s">
        <v>1014</v>
      </c>
      <c r="M1226" s="783" t="s">
        <v>302</v>
      </c>
      <c r="N1226" s="784">
        <v>12</v>
      </c>
      <c r="U1226" s="783" t="s">
        <v>1009</v>
      </c>
      <c r="V1226" s="784">
        <v>0</v>
      </c>
      <c r="W1226" s="784">
        <v>38</v>
      </c>
    </row>
    <row r="1227" spans="1:23" ht="15">
      <c r="A1227" s="783" t="s">
        <v>992</v>
      </c>
      <c r="B1227" s="783" t="s">
        <v>291</v>
      </c>
      <c r="C1227" s="783" t="s">
        <v>262</v>
      </c>
      <c r="D1227" s="783" t="s">
        <v>289</v>
      </c>
      <c r="E1227" s="784">
        <v>327</v>
      </c>
      <c r="G1227" s="783" t="s">
        <v>1009</v>
      </c>
      <c r="H1227" s="784">
        <v>3</v>
      </c>
      <c r="I1227" s="784">
        <v>830</v>
      </c>
      <c r="K1227" s="783" t="s">
        <v>301</v>
      </c>
      <c r="L1227" s="783" t="s">
        <v>1014</v>
      </c>
      <c r="M1227" s="783" t="s">
        <v>299</v>
      </c>
      <c r="N1227" s="784">
        <v>7761</v>
      </c>
      <c r="U1227" s="783" t="s">
        <v>1009</v>
      </c>
      <c r="V1227" s="784">
        <v>1</v>
      </c>
      <c r="W1227" s="784">
        <v>242</v>
      </c>
    </row>
    <row r="1228" spans="1:23" ht="15">
      <c r="A1228" s="783" t="s">
        <v>992</v>
      </c>
      <c r="B1228" s="783" t="s">
        <v>291</v>
      </c>
      <c r="C1228" s="783" t="s">
        <v>263</v>
      </c>
      <c r="D1228" s="783" t="s">
        <v>288</v>
      </c>
      <c r="E1228" s="784">
        <v>922</v>
      </c>
      <c r="G1228" s="783" t="s">
        <v>1009</v>
      </c>
      <c r="H1228" s="784">
        <v>4</v>
      </c>
      <c r="I1228" s="784">
        <v>3602</v>
      </c>
      <c r="K1228" s="783" t="s">
        <v>301</v>
      </c>
      <c r="L1228" s="783" t="s">
        <v>1014</v>
      </c>
      <c r="M1228" s="783" t="s">
        <v>300</v>
      </c>
      <c r="N1228" s="784">
        <v>1</v>
      </c>
      <c r="U1228" s="783" t="s">
        <v>1009</v>
      </c>
      <c r="V1228" s="784">
        <v>2</v>
      </c>
      <c r="W1228" s="784">
        <v>598</v>
      </c>
    </row>
    <row r="1229" spans="1:23" ht="15">
      <c r="A1229" s="783" t="s">
        <v>992</v>
      </c>
      <c r="B1229" s="783" t="s">
        <v>291</v>
      </c>
      <c r="C1229" s="783" t="s">
        <v>263</v>
      </c>
      <c r="D1229" s="783" t="s">
        <v>289</v>
      </c>
      <c r="E1229" s="784">
        <v>309</v>
      </c>
      <c r="G1229" s="783" t="s">
        <v>1009</v>
      </c>
      <c r="H1229" s="784">
        <v>5</v>
      </c>
      <c r="I1229" s="784">
        <v>554</v>
      </c>
      <c r="K1229" s="783" t="s">
        <v>301</v>
      </c>
      <c r="L1229" s="783" t="s">
        <v>1014</v>
      </c>
      <c r="M1229" s="783" t="s">
        <v>301</v>
      </c>
      <c r="N1229" s="784">
        <v>148</v>
      </c>
      <c r="U1229" s="783" t="s">
        <v>1009</v>
      </c>
      <c r="V1229" s="784">
        <v>3</v>
      </c>
      <c r="W1229" s="784">
        <v>223</v>
      </c>
    </row>
    <row r="1230" spans="1:23" ht="15">
      <c r="A1230" s="783" t="s">
        <v>993</v>
      </c>
      <c r="B1230" s="783" t="s">
        <v>267</v>
      </c>
      <c r="C1230" s="783" t="s">
        <v>262</v>
      </c>
      <c r="D1230" s="783" t="s">
        <v>288</v>
      </c>
      <c r="E1230" s="784">
        <v>880</v>
      </c>
      <c r="G1230" s="783" t="s">
        <v>1009</v>
      </c>
      <c r="H1230" s="784">
        <v>6</v>
      </c>
      <c r="I1230" s="784">
        <v>536</v>
      </c>
      <c r="K1230" s="783" t="s">
        <v>301</v>
      </c>
      <c r="L1230" s="783" t="s">
        <v>1014</v>
      </c>
      <c r="M1230" s="783" t="s">
        <v>269</v>
      </c>
      <c r="N1230" s="784">
        <v>1</v>
      </c>
      <c r="U1230" s="783" t="s">
        <v>1009</v>
      </c>
      <c r="V1230" s="784">
        <v>4</v>
      </c>
      <c r="W1230" s="784">
        <v>1470</v>
      </c>
    </row>
    <row r="1231" spans="1:23" ht="15">
      <c r="A1231" s="783" t="s">
        <v>993</v>
      </c>
      <c r="B1231" s="783" t="s">
        <v>267</v>
      </c>
      <c r="C1231" s="783" t="s">
        <v>262</v>
      </c>
      <c r="D1231" s="783" t="s">
        <v>289</v>
      </c>
      <c r="E1231" s="784">
        <v>686</v>
      </c>
      <c r="G1231" s="783" t="s">
        <v>1009</v>
      </c>
      <c r="H1231" s="784">
        <v>7</v>
      </c>
      <c r="I1231" s="784">
        <v>497</v>
      </c>
      <c r="K1231" s="783" t="s">
        <v>301</v>
      </c>
      <c r="L1231" s="783" t="s">
        <v>1014</v>
      </c>
      <c r="M1231" s="783" t="s">
        <v>270</v>
      </c>
      <c r="N1231" s="784">
        <v>1026</v>
      </c>
      <c r="U1231" s="783" t="s">
        <v>1009</v>
      </c>
      <c r="V1231" s="784">
        <v>5</v>
      </c>
      <c r="W1231" s="784">
        <v>178</v>
      </c>
    </row>
    <row r="1232" spans="1:23" ht="15">
      <c r="A1232" s="783" t="s">
        <v>993</v>
      </c>
      <c r="B1232" s="783" t="s">
        <v>267</v>
      </c>
      <c r="C1232" s="783" t="s">
        <v>263</v>
      </c>
      <c r="D1232" s="783" t="s">
        <v>288</v>
      </c>
      <c r="E1232" s="784">
        <v>886</v>
      </c>
      <c r="G1232" s="783" t="s">
        <v>1009</v>
      </c>
      <c r="H1232" s="784">
        <v>8</v>
      </c>
      <c r="I1232" s="784">
        <v>413</v>
      </c>
      <c r="K1232" s="783" t="s">
        <v>301</v>
      </c>
      <c r="L1232" s="783" t="s">
        <v>1018</v>
      </c>
      <c r="M1232" s="783" t="s">
        <v>267</v>
      </c>
      <c r="N1232" s="784">
        <v>15</v>
      </c>
      <c r="U1232" s="783" t="s">
        <v>1009</v>
      </c>
      <c r="V1232" s="784">
        <v>6</v>
      </c>
      <c r="W1232" s="784">
        <v>125</v>
      </c>
    </row>
    <row r="1233" spans="1:23" ht="15">
      <c r="A1233" s="783" t="s">
        <v>993</v>
      </c>
      <c r="B1233" s="783" t="s">
        <v>267</v>
      </c>
      <c r="C1233" s="783" t="s">
        <v>263</v>
      </c>
      <c r="D1233" s="783" t="s">
        <v>289</v>
      </c>
      <c r="E1233" s="784">
        <v>591</v>
      </c>
      <c r="G1233" s="783" t="s">
        <v>1009</v>
      </c>
      <c r="H1233" s="784">
        <v>9</v>
      </c>
      <c r="I1233" s="784">
        <v>308</v>
      </c>
      <c r="K1233" s="783" t="s">
        <v>301</v>
      </c>
      <c r="L1233" s="783" t="s">
        <v>1018</v>
      </c>
      <c r="M1233" s="783" t="s">
        <v>533</v>
      </c>
      <c r="N1233" s="784">
        <v>3</v>
      </c>
      <c r="U1233" s="783" t="s">
        <v>1009</v>
      </c>
      <c r="V1233" s="784">
        <v>7</v>
      </c>
      <c r="W1233" s="784">
        <v>76</v>
      </c>
    </row>
    <row r="1234" spans="1:23" ht="15">
      <c r="A1234" s="783" t="s">
        <v>993</v>
      </c>
      <c r="B1234" s="783" t="s">
        <v>268</v>
      </c>
      <c r="C1234" s="783" t="s">
        <v>262</v>
      </c>
      <c r="D1234" s="783" t="s">
        <v>288</v>
      </c>
      <c r="E1234" s="784">
        <v>799</v>
      </c>
      <c r="G1234" s="783" t="s">
        <v>1009</v>
      </c>
      <c r="H1234" s="784">
        <v>10</v>
      </c>
      <c r="I1234" s="784">
        <v>244</v>
      </c>
      <c r="K1234" s="783" t="s">
        <v>301</v>
      </c>
      <c r="L1234" s="783" t="s">
        <v>1018</v>
      </c>
      <c r="M1234" s="783" t="s">
        <v>530</v>
      </c>
      <c r="N1234" s="784">
        <v>2</v>
      </c>
      <c r="U1234" s="783" t="s">
        <v>1009</v>
      </c>
      <c r="V1234" s="784">
        <v>9</v>
      </c>
      <c r="W1234" s="784">
        <v>49</v>
      </c>
    </row>
    <row r="1235" spans="1:23" ht="15">
      <c r="A1235" s="783" t="s">
        <v>993</v>
      </c>
      <c r="B1235" s="783" t="s">
        <v>268</v>
      </c>
      <c r="C1235" s="783" t="s">
        <v>262</v>
      </c>
      <c r="D1235" s="783" t="s">
        <v>289</v>
      </c>
      <c r="E1235" s="784">
        <v>387</v>
      </c>
      <c r="G1235" s="783" t="s">
        <v>1009</v>
      </c>
      <c r="H1235" s="784">
        <v>11</v>
      </c>
      <c r="I1235" s="784">
        <v>195</v>
      </c>
      <c r="K1235" s="783" t="s">
        <v>301</v>
      </c>
      <c r="L1235" s="783" t="s">
        <v>1018</v>
      </c>
      <c r="M1235" s="783" t="s">
        <v>527</v>
      </c>
      <c r="N1235" s="784">
        <v>2915</v>
      </c>
      <c r="U1235" s="783" t="s">
        <v>1009</v>
      </c>
      <c r="V1235" s="784">
        <v>10</v>
      </c>
      <c r="W1235" s="784">
        <v>22</v>
      </c>
    </row>
    <row r="1236" spans="1:23" ht="15">
      <c r="A1236" s="783" t="s">
        <v>993</v>
      </c>
      <c r="B1236" s="783" t="s">
        <v>268</v>
      </c>
      <c r="C1236" s="783" t="s">
        <v>263</v>
      </c>
      <c r="D1236" s="783" t="s">
        <v>288</v>
      </c>
      <c r="E1236" s="784">
        <v>853</v>
      </c>
      <c r="G1236" s="783" t="s">
        <v>1009</v>
      </c>
      <c r="H1236" s="784">
        <v>12</v>
      </c>
      <c r="I1236" s="784">
        <v>231</v>
      </c>
      <c r="K1236" s="783" t="s">
        <v>301</v>
      </c>
      <c r="L1236" s="783" t="s">
        <v>1018</v>
      </c>
      <c r="M1236" s="783" t="s">
        <v>532</v>
      </c>
      <c r="N1236" s="784">
        <v>2</v>
      </c>
      <c r="U1236" s="783" t="s">
        <v>1009</v>
      </c>
      <c r="V1236" s="784">
        <v>11</v>
      </c>
      <c r="W1236" s="784">
        <v>18</v>
      </c>
    </row>
    <row r="1237" spans="1:23" ht="15">
      <c r="A1237" s="783" t="s">
        <v>993</v>
      </c>
      <c r="B1237" s="783" t="s">
        <v>268</v>
      </c>
      <c r="C1237" s="783" t="s">
        <v>263</v>
      </c>
      <c r="D1237" s="783" t="s">
        <v>289</v>
      </c>
      <c r="E1237" s="784">
        <v>355</v>
      </c>
      <c r="G1237" s="783" t="s">
        <v>1010</v>
      </c>
      <c r="H1237" s="784">
        <v>0</v>
      </c>
      <c r="I1237" s="784">
        <v>103</v>
      </c>
      <c r="K1237" s="783" t="s">
        <v>301</v>
      </c>
      <c r="L1237" s="783" t="s">
        <v>1018</v>
      </c>
      <c r="M1237" s="783" t="s">
        <v>528</v>
      </c>
      <c r="N1237" s="784">
        <v>3</v>
      </c>
      <c r="U1237" s="783" t="s">
        <v>1009</v>
      </c>
      <c r="V1237" s="784">
        <v>12</v>
      </c>
      <c r="W1237" s="784">
        <v>25</v>
      </c>
    </row>
    <row r="1238" spans="1:23" ht="15">
      <c r="A1238" s="783" t="s">
        <v>993</v>
      </c>
      <c r="B1238" s="783" t="s">
        <v>290</v>
      </c>
      <c r="C1238" s="783" t="s">
        <v>262</v>
      </c>
      <c r="D1238" s="783" t="s">
        <v>288</v>
      </c>
      <c r="E1238" s="784">
        <v>3</v>
      </c>
      <c r="G1238" s="783" t="s">
        <v>1010</v>
      </c>
      <c r="H1238" s="784">
        <v>1</v>
      </c>
      <c r="I1238" s="784">
        <v>489</v>
      </c>
      <c r="K1238" s="783" t="s">
        <v>301</v>
      </c>
      <c r="L1238" s="783" t="s">
        <v>1018</v>
      </c>
      <c r="M1238" s="783" t="s">
        <v>535</v>
      </c>
      <c r="N1238" s="784">
        <v>1</v>
      </c>
      <c r="U1238" s="783" t="s">
        <v>1010</v>
      </c>
      <c r="V1238" s="785"/>
      <c r="W1238" s="784">
        <v>416</v>
      </c>
    </row>
    <row r="1239" spans="1:23" ht="15">
      <c r="A1239" s="783" t="s">
        <v>993</v>
      </c>
      <c r="B1239" s="783" t="s">
        <v>290</v>
      </c>
      <c r="C1239" s="783" t="s">
        <v>262</v>
      </c>
      <c r="D1239" s="783" t="s">
        <v>289</v>
      </c>
      <c r="E1239" s="784">
        <v>1</v>
      </c>
      <c r="G1239" s="783" t="s">
        <v>1010</v>
      </c>
      <c r="H1239" s="784">
        <v>2</v>
      </c>
      <c r="I1239" s="784">
        <v>1632</v>
      </c>
      <c r="K1239" s="783" t="s">
        <v>301</v>
      </c>
      <c r="L1239" s="783" t="s">
        <v>1018</v>
      </c>
      <c r="M1239" s="783" t="s">
        <v>529</v>
      </c>
      <c r="N1239" s="784">
        <v>37</v>
      </c>
      <c r="U1239" s="783" t="s">
        <v>1010</v>
      </c>
      <c r="V1239" s="784">
        <v>0</v>
      </c>
      <c r="W1239" s="784">
        <v>132</v>
      </c>
    </row>
    <row r="1240" spans="1:23" ht="15">
      <c r="A1240" s="783" t="s">
        <v>993</v>
      </c>
      <c r="B1240" s="783" t="s">
        <v>290</v>
      </c>
      <c r="C1240" s="783" t="s">
        <v>263</v>
      </c>
      <c r="D1240" s="783" t="s">
        <v>288</v>
      </c>
      <c r="E1240" s="784">
        <v>5</v>
      </c>
      <c r="G1240" s="783" t="s">
        <v>1010</v>
      </c>
      <c r="H1240" s="784">
        <v>3</v>
      </c>
      <c r="I1240" s="784">
        <v>845</v>
      </c>
      <c r="K1240" s="783" t="s">
        <v>301</v>
      </c>
      <c r="L1240" s="783" t="s">
        <v>1018</v>
      </c>
      <c r="M1240" s="783" t="s">
        <v>268</v>
      </c>
      <c r="N1240" s="784">
        <v>36</v>
      </c>
      <c r="U1240" s="783" t="s">
        <v>1010</v>
      </c>
      <c r="V1240" s="784">
        <v>1</v>
      </c>
      <c r="W1240" s="784">
        <v>759</v>
      </c>
    </row>
    <row r="1241" spans="1:23" ht="15">
      <c r="A1241" s="783" t="s">
        <v>993</v>
      </c>
      <c r="B1241" s="783" t="s">
        <v>290</v>
      </c>
      <c r="C1241" s="783" t="s">
        <v>263</v>
      </c>
      <c r="D1241" s="783" t="s">
        <v>289</v>
      </c>
      <c r="E1241" s="784">
        <v>2</v>
      </c>
      <c r="G1241" s="783" t="s">
        <v>1010</v>
      </c>
      <c r="H1241" s="784">
        <v>4</v>
      </c>
      <c r="I1241" s="784">
        <v>3341</v>
      </c>
      <c r="K1241" s="783" t="s">
        <v>301</v>
      </c>
      <c r="L1241" s="783" t="s">
        <v>1018</v>
      </c>
      <c r="M1241" s="783" t="s">
        <v>536</v>
      </c>
      <c r="N1241" s="784">
        <v>4</v>
      </c>
      <c r="U1241" s="783" t="s">
        <v>1010</v>
      </c>
      <c r="V1241" s="784">
        <v>2</v>
      </c>
      <c r="W1241" s="784">
        <v>2258</v>
      </c>
    </row>
    <row r="1242" spans="1:23" ht="15">
      <c r="A1242" s="783" t="s">
        <v>993</v>
      </c>
      <c r="B1242" s="783" t="s">
        <v>291</v>
      </c>
      <c r="C1242" s="783" t="s">
        <v>262</v>
      </c>
      <c r="D1242" s="783" t="s">
        <v>288</v>
      </c>
      <c r="E1242" s="784">
        <v>151</v>
      </c>
      <c r="G1242" s="783" t="s">
        <v>1010</v>
      </c>
      <c r="H1242" s="784">
        <v>5</v>
      </c>
      <c r="I1242" s="784">
        <v>628</v>
      </c>
      <c r="K1242" s="783" t="s">
        <v>301</v>
      </c>
      <c r="L1242" s="783" t="s">
        <v>1018</v>
      </c>
      <c r="M1242" s="783" t="s">
        <v>538</v>
      </c>
      <c r="N1242" s="784">
        <v>4</v>
      </c>
      <c r="U1242" s="783" t="s">
        <v>1010</v>
      </c>
      <c r="V1242" s="784">
        <v>3</v>
      </c>
      <c r="W1242" s="784">
        <v>980</v>
      </c>
    </row>
    <row r="1243" spans="1:23" ht="15">
      <c r="A1243" s="783" t="s">
        <v>993</v>
      </c>
      <c r="B1243" s="783" t="s">
        <v>291</v>
      </c>
      <c r="C1243" s="783" t="s">
        <v>262</v>
      </c>
      <c r="D1243" s="783" t="s">
        <v>289</v>
      </c>
      <c r="E1243" s="784">
        <v>68</v>
      </c>
      <c r="G1243" s="783" t="s">
        <v>1010</v>
      </c>
      <c r="H1243" s="784">
        <v>6</v>
      </c>
      <c r="I1243" s="784">
        <v>561</v>
      </c>
      <c r="K1243" s="783" t="s">
        <v>301</v>
      </c>
      <c r="L1243" s="783" t="s">
        <v>1018</v>
      </c>
      <c r="M1243" s="783" t="s">
        <v>290</v>
      </c>
      <c r="N1243" s="784">
        <v>1</v>
      </c>
      <c r="U1243" s="783" t="s">
        <v>1010</v>
      </c>
      <c r="V1243" s="784">
        <v>4</v>
      </c>
      <c r="W1243" s="784">
        <v>6112</v>
      </c>
    </row>
    <row r="1244" spans="1:23" ht="15">
      <c r="A1244" s="783" t="s">
        <v>993</v>
      </c>
      <c r="B1244" s="783" t="s">
        <v>291</v>
      </c>
      <c r="C1244" s="783" t="s">
        <v>263</v>
      </c>
      <c r="D1244" s="783" t="s">
        <v>288</v>
      </c>
      <c r="E1244" s="784">
        <v>188</v>
      </c>
      <c r="G1244" s="783" t="s">
        <v>1010</v>
      </c>
      <c r="H1244" s="784">
        <v>7</v>
      </c>
      <c r="I1244" s="784">
        <v>465</v>
      </c>
      <c r="K1244" s="783" t="s">
        <v>301</v>
      </c>
      <c r="L1244" s="783" t="s">
        <v>1018</v>
      </c>
      <c r="M1244" s="783" t="s">
        <v>302</v>
      </c>
      <c r="N1244" s="784">
        <v>33</v>
      </c>
      <c r="U1244" s="783" t="s">
        <v>1010</v>
      </c>
      <c r="V1244" s="784">
        <v>5</v>
      </c>
      <c r="W1244" s="784">
        <v>905</v>
      </c>
    </row>
    <row r="1245" spans="1:23" ht="15">
      <c r="A1245" s="783" t="s">
        <v>993</v>
      </c>
      <c r="B1245" s="783" t="s">
        <v>291</v>
      </c>
      <c r="C1245" s="783" t="s">
        <v>263</v>
      </c>
      <c r="D1245" s="783" t="s">
        <v>289</v>
      </c>
      <c r="E1245" s="784">
        <v>85</v>
      </c>
      <c r="G1245" s="783" t="s">
        <v>1010</v>
      </c>
      <c r="H1245" s="784">
        <v>8</v>
      </c>
      <c r="I1245" s="784">
        <v>380</v>
      </c>
      <c r="K1245" s="783" t="s">
        <v>301</v>
      </c>
      <c r="L1245" s="783" t="s">
        <v>1018</v>
      </c>
      <c r="M1245" s="783" t="s">
        <v>299</v>
      </c>
      <c r="N1245" s="784">
        <v>9335</v>
      </c>
      <c r="U1245" s="783" t="s">
        <v>1010</v>
      </c>
      <c r="V1245" s="784">
        <v>6</v>
      </c>
      <c r="W1245" s="784">
        <v>826</v>
      </c>
    </row>
    <row r="1246" spans="1:23" ht="15">
      <c r="A1246" s="783" t="s">
        <v>994</v>
      </c>
      <c r="B1246" s="783" t="s">
        <v>267</v>
      </c>
      <c r="C1246" s="783" t="s">
        <v>262</v>
      </c>
      <c r="D1246" s="783" t="s">
        <v>288</v>
      </c>
      <c r="E1246" s="784">
        <v>1313</v>
      </c>
      <c r="G1246" s="783" t="s">
        <v>1010</v>
      </c>
      <c r="H1246" s="784">
        <v>9</v>
      </c>
      <c r="I1246" s="784">
        <v>303</v>
      </c>
      <c r="K1246" s="783" t="s">
        <v>301</v>
      </c>
      <c r="L1246" s="783" t="s">
        <v>1018</v>
      </c>
      <c r="M1246" s="783" t="s">
        <v>300</v>
      </c>
      <c r="N1246" s="784">
        <v>4</v>
      </c>
      <c r="U1246" s="783" t="s">
        <v>1010</v>
      </c>
      <c r="V1246" s="784">
        <v>7</v>
      </c>
      <c r="W1246" s="784">
        <v>616</v>
      </c>
    </row>
    <row r="1247" spans="1:23" ht="15">
      <c r="A1247" s="783" t="s">
        <v>994</v>
      </c>
      <c r="B1247" s="783" t="s">
        <v>267</v>
      </c>
      <c r="C1247" s="783" t="s">
        <v>262</v>
      </c>
      <c r="D1247" s="783" t="s">
        <v>289</v>
      </c>
      <c r="E1247" s="784">
        <v>10381</v>
      </c>
      <c r="G1247" s="783" t="s">
        <v>1010</v>
      </c>
      <c r="H1247" s="784">
        <v>10</v>
      </c>
      <c r="I1247" s="784">
        <v>230</v>
      </c>
      <c r="K1247" s="783" t="s">
        <v>301</v>
      </c>
      <c r="L1247" s="783" t="s">
        <v>1018</v>
      </c>
      <c r="M1247" s="783" t="s">
        <v>301</v>
      </c>
      <c r="N1247" s="784">
        <v>204</v>
      </c>
      <c r="U1247" s="783" t="s">
        <v>1010</v>
      </c>
      <c r="V1247" s="784">
        <v>9</v>
      </c>
      <c r="W1247" s="784">
        <v>273</v>
      </c>
    </row>
    <row r="1248" spans="1:23" ht="15">
      <c r="A1248" s="783" t="s">
        <v>994</v>
      </c>
      <c r="B1248" s="783" t="s">
        <v>267</v>
      </c>
      <c r="C1248" s="783" t="s">
        <v>263</v>
      </c>
      <c r="D1248" s="783" t="s">
        <v>288</v>
      </c>
      <c r="E1248" s="784">
        <v>1357</v>
      </c>
      <c r="G1248" s="783" t="s">
        <v>1010</v>
      </c>
      <c r="H1248" s="784">
        <v>11</v>
      </c>
      <c r="I1248" s="784">
        <v>165</v>
      </c>
      <c r="K1248" s="783" t="s">
        <v>301</v>
      </c>
      <c r="L1248" s="783" t="s">
        <v>1018</v>
      </c>
      <c r="M1248" s="783" t="s">
        <v>269</v>
      </c>
      <c r="N1248" s="784">
        <v>9</v>
      </c>
      <c r="U1248" s="783" t="s">
        <v>1010</v>
      </c>
      <c r="V1248" s="784">
        <v>10</v>
      </c>
      <c r="W1248" s="784">
        <v>183</v>
      </c>
    </row>
    <row r="1249" spans="1:23" ht="15">
      <c r="A1249" s="783" t="s">
        <v>994</v>
      </c>
      <c r="B1249" s="783" t="s">
        <v>267</v>
      </c>
      <c r="C1249" s="783" t="s">
        <v>263</v>
      </c>
      <c r="D1249" s="783" t="s">
        <v>289</v>
      </c>
      <c r="E1249" s="784">
        <v>9491</v>
      </c>
      <c r="G1249" s="783" t="s">
        <v>1010</v>
      </c>
      <c r="H1249" s="784">
        <v>12</v>
      </c>
      <c r="I1249" s="784">
        <v>188</v>
      </c>
      <c r="K1249" s="783" t="s">
        <v>301</v>
      </c>
      <c r="L1249" s="783" t="s">
        <v>1018</v>
      </c>
      <c r="M1249" s="783" t="s">
        <v>270</v>
      </c>
      <c r="N1249" s="784">
        <v>1833</v>
      </c>
      <c r="U1249" s="783" t="s">
        <v>1010</v>
      </c>
      <c r="V1249" s="784">
        <v>11</v>
      </c>
      <c r="W1249" s="784">
        <v>134</v>
      </c>
    </row>
    <row r="1250" spans="1:23" ht="15">
      <c r="A1250" s="783" t="s">
        <v>994</v>
      </c>
      <c r="B1250" s="783" t="s">
        <v>268</v>
      </c>
      <c r="C1250" s="783" t="s">
        <v>262</v>
      </c>
      <c r="D1250" s="783" t="s">
        <v>288</v>
      </c>
      <c r="E1250" s="784">
        <v>108</v>
      </c>
      <c r="G1250" s="783" t="s">
        <v>1011</v>
      </c>
      <c r="H1250" s="784">
        <v>0</v>
      </c>
      <c r="I1250" s="784">
        <v>339</v>
      </c>
      <c r="K1250" s="783" t="s">
        <v>301</v>
      </c>
      <c r="L1250" s="783" t="s">
        <v>1020</v>
      </c>
      <c r="M1250" s="783" t="s">
        <v>267</v>
      </c>
      <c r="N1250" s="784">
        <v>22</v>
      </c>
      <c r="U1250" s="783" t="s">
        <v>1010</v>
      </c>
      <c r="V1250" s="784">
        <v>12</v>
      </c>
      <c r="W1250" s="784">
        <v>139</v>
      </c>
    </row>
    <row r="1251" spans="1:23" ht="15">
      <c r="A1251" s="783" t="s">
        <v>994</v>
      </c>
      <c r="B1251" s="783" t="s">
        <v>268</v>
      </c>
      <c r="C1251" s="783" t="s">
        <v>262</v>
      </c>
      <c r="D1251" s="783" t="s">
        <v>289</v>
      </c>
      <c r="E1251" s="784">
        <v>1021</v>
      </c>
      <c r="G1251" s="783" t="s">
        <v>1011</v>
      </c>
      <c r="H1251" s="784">
        <v>1</v>
      </c>
      <c r="I1251" s="784">
        <v>1808</v>
      </c>
      <c r="K1251" s="783" t="s">
        <v>301</v>
      </c>
      <c r="L1251" s="783" t="s">
        <v>1020</v>
      </c>
      <c r="M1251" s="783" t="s">
        <v>533</v>
      </c>
      <c r="N1251" s="784">
        <v>2</v>
      </c>
      <c r="U1251" s="783" t="s">
        <v>1011</v>
      </c>
      <c r="V1251" s="785"/>
      <c r="W1251" s="784">
        <v>67</v>
      </c>
    </row>
    <row r="1252" spans="1:23" ht="15">
      <c r="A1252" s="783" t="s">
        <v>994</v>
      </c>
      <c r="B1252" s="783" t="s">
        <v>268</v>
      </c>
      <c r="C1252" s="783" t="s">
        <v>263</v>
      </c>
      <c r="D1252" s="783" t="s">
        <v>288</v>
      </c>
      <c r="E1252" s="784">
        <v>145</v>
      </c>
      <c r="G1252" s="783" t="s">
        <v>1011</v>
      </c>
      <c r="H1252" s="784">
        <v>2</v>
      </c>
      <c r="I1252" s="784">
        <v>7616</v>
      </c>
      <c r="K1252" s="783" t="s">
        <v>301</v>
      </c>
      <c r="L1252" s="783" t="s">
        <v>1020</v>
      </c>
      <c r="M1252" s="783" t="s">
        <v>539</v>
      </c>
      <c r="N1252" s="784">
        <v>1</v>
      </c>
      <c r="U1252" s="783" t="s">
        <v>1011</v>
      </c>
      <c r="V1252" s="784">
        <v>0</v>
      </c>
      <c r="W1252" s="784">
        <v>13</v>
      </c>
    </row>
    <row r="1253" spans="1:23" ht="15">
      <c r="A1253" s="783" t="s">
        <v>994</v>
      </c>
      <c r="B1253" s="783" t="s">
        <v>268</v>
      </c>
      <c r="C1253" s="783" t="s">
        <v>263</v>
      </c>
      <c r="D1253" s="783" t="s">
        <v>289</v>
      </c>
      <c r="E1253" s="784">
        <v>992</v>
      </c>
      <c r="G1253" s="783" t="s">
        <v>1011</v>
      </c>
      <c r="H1253" s="784">
        <v>3</v>
      </c>
      <c r="I1253" s="784">
        <v>3001</v>
      </c>
      <c r="K1253" s="783" t="s">
        <v>301</v>
      </c>
      <c r="L1253" s="783" t="s">
        <v>1020</v>
      </c>
      <c r="M1253" s="783" t="s">
        <v>530</v>
      </c>
      <c r="N1253" s="784">
        <v>1</v>
      </c>
      <c r="U1253" s="783" t="s">
        <v>1011</v>
      </c>
      <c r="V1253" s="784">
        <v>1</v>
      </c>
      <c r="W1253" s="784">
        <v>108</v>
      </c>
    </row>
    <row r="1254" spans="1:23" ht="15">
      <c r="A1254" s="783" t="s">
        <v>994</v>
      </c>
      <c r="B1254" s="783" t="s">
        <v>290</v>
      </c>
      <c r="C1254" s="783" t="s">
        <v>262</v>
      </c>
      <c r="D1254" s="783" t="s">
        <v>288</v>
      </c>
      <c r="E1254" s="784">
        <v>3</v>
      </c>
      <c r="G1254" s="783" t="s">
        <v>1011</v>
      </c>
      <c r="H1254" s="784">
        <v>4</v>
      </c>
      <c r="I1254" s="784">
        <v>10541</v>
      </c>
      <c r="K1254" s="783" t="s">
        <v>301</v>
      </c>
      <c r="L1254" s="783" t="s">
        <v>1020</v>
      </c>
      <c r="M1254" s="783" t="s">
        <v>531</v>
      </c>
      <c r="N1254" s="784">
        <v>9</v>
      </c>
      <c r="U1254" s="783" t="s">
        <v>1011</v>
      </c>
      <c r="V1254" s="784">
        <v>2</v>
      </c>
      <c r="W1254" s="784">
        <v>412</v>
      </c>
    </row>
    <row r="1255" spans="1:23" ht="15">
      <c r="A1255" s="783" t="s">
        <v>994</v>
      </c>
      <c r="B1255" s="783" t="s">
        <v>290</v>
      </c>
      <c r="C1255" s="783" t="s">
        <v>262</v>
      </c>
      <c r="D1255" s="783" t="s">
        <v>289</v>
      </c>
      <c r="E1255" s="784">
        <v>6</v>
      </c>
      <c r="G1255" s="783" t="s">
        <v>1011</v>
      </c>
      <c r="H1255" s="784">
        <v>5</v>
      </c>
      <c r="I1255" s="784">
        <v>1496</v>
      </c>
      <c r="K1255" s="783" t="s">
        <v>301</v>
      </c>
      <c r="L1255" s="783" t="s">
        <v>1020</v>
      </c>
      <c r="M1255" s="783" t="s">
        <v>527</v>
      </c>
      <c r="N1255" s="784">
        <v>1311</v>
      </c>
      <c r="U1255" s="783" t="s">
        <v>1011</v>
      </c>
      <c r="V1255" s="784">
        <v>3</v>
      </c>
      <c r="W1255" s="784">
        <v>153</v>
      </c>
    </row>
    <row r="1256" spans="1:23" ht="15">
      <c r="A1256" s="783" t="s">
        <v>994</v>
      </c>
      <c r="B1256" s="783" t="s">
        <v>290</v>
      </c>
      <c r="C1256" s="783" t="s">
        <v>263</v>
      </c>
      <c r="D1256" s="783" t="s">
        <v>288</v>
      </c>
      <c r="E1256" s="784">
        <v>2</v>
      </c>
      <c r="G1256" s="783" t="s">
        <v>1011</v>
      </c>
      <c r="H1256" s="784">
        <v>6</v>
      </c>
      <c r="I1256" s="784">
        <v>1361</v>
      </c>
      <c r="K1256" s="783" t="s">
        <v>301</v>
      </c>
      <c r="L1256" s="783" t="s">
        <v>1020</v>
      </c>
      <c r="M1256" s="783" t="s">
        <v>532</v>
      </c>
      <c r="N1256" s="784">
        <v>17</v>
      </c>
      <c r="U1256" s="783" t="s">
        <v>1011</v>
      </c>
      <c r="V1256" s="784">
        <v>4</v>
      </c>
      <c r="W1256" s="784">
        <v>1103</v>
      </c>
    </row>
    <row r="1257" spans="1:23" ht="15">
      <c r="A1257" s="783" t="s">
        <v>994</v>
      </c>
      <c r="B1257" s="783" t="s">
        <v>290</v>
      </c>
      <c r="C1257" s="783" t="s">
        <v>263</v>
      </c>
      <c r="D1257" s="783" t="s">
        <v>289</v>
      </c>
      <c r="E1257" s="784">
        <v>7</v>
      </c>
      <c r="G1257" s="783" t="s">
        <v>1011</v>
      </c>
      <c r="H1257" s="784">
        <v>7</v>
      </c>
      <c r="I1257" s="784">
        <v>1126</v>
      </c>
      <c r="K1257" s="783" t="s">
        <v>301</v>
      </c>
      <c r="L1257" s="783" t="s">
        <v>1020</v>
      </c>
      <c r="M1257" s="783" t="s">
        <v>528</v>
      </c>
      <c r="N1257" s="784">
        <v>5</v>
      </c>
      <c r="U1257" s="783" t="s">
        <v>1011</v>
      </c>
      <c r="V1257" s="784">
        <v>5</v>
      </c>
      <c r="W1257" s="784">
        <v>161</v>
      </c>
    </row>
    <row r="1258" spans="1:23" ht="15">
      <c r="A1258" s="783" t="s">
        <v>994</v>
      </c>
      <c r="B1258" s="783" t="s">
        <v>291</v>
      </c>
      <c r="C1258" s="783" t="s">
        <v>262</v>
      </c>
      <c r="D1258" s="783" t="s">
        <v>288</v>
      </c>
      <c r="E1258" s="784">
        <v>88</v>
      </c>
      <c r="G1258" s="783" t="s">
        <v>1011</v>
      </c>
      <c r="H1258" s="784">
        <v>8</v>
      </c>
      <c r="I1258" s="784">
        <v>873</v>
      </c>
      <c r="K1258" s="783" t="s">
        <v>301</v>
      </c>
      <c r="L1258" s="783" t="s">
        <v>1020</v>
      </c>
      <c r="M1258" s="783" t="s">
        <v>535</v>
      </c>
      <c r="N1258" s="784">
        <v>3</v>
      </c>
      <c r="U1258" s="783" t="s">
        <v>1011</v>
      </c>
      <c r="V1258" s="784">
        <v>6</v>
      </c>
      <c r="W1258" s="784">
        <v>129</v>
      </c>
    </row>
    <row r="1259" spans="1:23" ht="15">
      <c r="A1259" s="783" t="s">
        <v>994</v>
      </c>
      <c r="B1259" s="783" t="s">
        <v>291</v>
      </c>
      <c r="C1259" s="783" t="s">
        <v>262</v>
      </c>
      <c r="D1259" s="783" t="s">
        <v>289</v>
      </c>
      <c r="E1259" s="784">
        <v>540</v>
      </c>
      <c r="G1259" s="783" t="s">
        <v>1011</v>
      </c>
      <c r="H1259" s="784">
        <v>9</v>
      </c>
      <c r="I1259" s="784">
        <v>802</v>
      </c>
      <c r="K1259" s="783" t="s">
        <v>301</v>
      </c>
      <c r="L1259" s="783" t="s">
        <v>1020</v>
      </c>
      <c r="M1259" s="783" t="s">
        <v>529</v>
      </c>
      <c r="N1259" s="784">
        <v>23</v>
      </c>
      <c r="U1259" s="783" t="s">
        <v>1011</v>
      </c>
      <c r="V1259" s="784">
        <v>7</v>
      </c>
      <c r="W1259" s="784">
        <v>90</v>
      </c>
    </row>
    <row r="1260" spans="1:23" ht="15">
      <c r="A1260" s="783" t="s">
        <v>994</v>
      </c>
      <c r="B1260" s="783" t="s">
        <v>291</v>
      </c>
      <c r="C1260" s="783" t="s">
        <v>263</v>
      </c>
      <c r="D1260" s="783" t="s">
        <v>288</v>
      </c>
      <c r="E1260" s="784">
        <v>84</v>
      </c>
      <c r="G1260" s="783" t="s">
        <v>1011</v>
      </c>
      <c r="H1260" s="784">
        <v>10</v>
      </c>
      <c r="I1260" s="784">
        <v>518</v>
      </c>
      <c r="K1260" s="783" t="s">
        <v>301</v>
      </c>
      <c r="L1260" s="783" t="s">
        <v>1020</v>
      </c>
      <c r="M1260" s="783" t="s">
        <v>268</v>
      </c>
      <c r="N1260" s="784">
        <v>9</v>
      </c>
      <c r="U1260" s="783" t="s">
        <v>1011</v>
      </c>
      <c r="V1260" s="784">
        <v>9</v>
      </c>
      <c r="W1260" s="784">
        <v>28</v>
      </c>
    </row>
    <row r="1261" spans="1:23" ht="15">
      <c r="A1261" s="783" t="s">
        <v>994</v>
      </c>
      <c r="B1261" s="783" t="s">
        <v>291</v>
      </c>
      <c r="C1261" s="783" t="s">
        <v>263</v>
      </c>
      <c r="D1261" s="783" t="s">
        <v>289</v>
      </c>
      <c r="E1261" s="784">
        <v>411</v>
      </c>
      <c r="G1261" s="783" t="s">
        <v>1011</v>
      </c>
      <c r="H1261" s="784">
        <v>11</v>
      </c>
      <c r="I1261" s="784">
        <v>436</v>
      </c>
      <c r="K1261" s="783" t="s">
        <v>301</v>
      </c>
      <c r="L1261" s="783" t="s">
        <v>1020</v>
      </c>
      <c r="M1261" s="783" t="s">
        <v>538</v>
      </c>
      <c r="N1261" s="784">
        <v>10</v>
      </c>
      <c r="U1261" s="783" t="s">
        <v>1011</v>
      </c>
      <c r="V1261" s="784">
        <v>10</v>
      </c>
      <c r="W1261" s="784">
        <v>27</v>
      </c>
    </row>
    <row r="1262" spans="1:23" ht="15">
      <c r="A1262" s="783" t="s">
        <v>995</v>
      </c>
      <c r="B1262" s="783" t="s">
        <v>267</v>
      </c>
      <c r="C1262" s="783" t="s">
        <v>262</v>
      </c>
      <c r="D1262" s="783" t="s">
        <v>288</v>
      </c>
      <c r="E1262" s="784">
        <v>1050</v>
      </c>
      <c r="G1262" s="783" t="s">
        <v>1011</v>
      </c>
      <c r="H1262" s="784">
        <v>12</v>
      </c>
      <c r="I1262" s="784">
        <v>600</v>
      </c>
      <c r="K1262" s="783" t="s">
        <v>301</v>
      </c>
      <c r="L1262" s="783" t="s">
        <v>1020</v>
      </c>
      <c r="M1262" s="783" t="s">
        <v>302</v>
      </c>
      <c r="N1262" s="784">
        <v>16</v>
      </c>
      <c r="U1262" s="783" t="s">
        <v>1011</v>
      </c>
      <c r="V1262" s="784">
        <v>11</v>
      </c>
      <c r="W1262" s="784">
        <v>17</v>
      </c>
    </row>
    <row r="1263" spans="1:23" ht="15">
      <c r="A1263" s="783" t="s">
        <v>995</v>
      </c>
      <c r="B1263" s="783" t="s">
        <v>267</v>
      </c>
      <c r="C1263" s="783" t="s">
        <v>262</v>
      </c>
      <c r="D1263" s="783" t="s">
        <v>289</v>
      </c>
      <c r="E1263" s="784">
        <v>1895</v>
      </c>
      <c r="G1263" s="783" t="s">
        <v>1012</v>
      </c>
      <c r="H1263" s="784">
        <v>0</v>
      </c>
      <c r="I1263" s="784">
        <v>91</v>
      </c>
      <c r="K1263" s="783" t="s">
        <v>301</v>
      </c>
      <c r="L1263" s="783" t="s">
        <v>1020</v>
      </c>
      <c r="M1263" s="783" t="s">
        <v>299</v>
      </c>
      <c r="N1263" s="784">
        <v>18231</v>
      </c>
      <c r="U1263" s="783" t="s">
        <v>1011</v>
      </c>
      <c r="V1263" s="784">
        <v>12</v>
      </c>
      <c r="W1263" s="784">
        <v>22</v>
      </c>
    </row>
    <row r="1264" spans="1:23" ht="15">
      <c r="A1264" s="783" t="s">
        <v>995</v>
      </c>
      <c r="B1264" s="783" t="s">
        <v>267</v>
      </c>
      <c r="C1264" s="783" t="s">
        <v>263</v>
      </c>
      <c r="D1264" s="783" t="s">
        <v>288</v>
      </c>
      <c r="E1264" s="784">
        <v>1025</v>
      </c>
      <c r="G1264" s="783" t="s">
        <v>1012</v>
      </c>
      <c r="H1264" s="784">
        <v>1</v>
      </c>
      <c r="I1264" s="784">
        <v>478</v>
      </c>
      <c r="K1264" s="783" t="s">
        <v>301</v>
      </c>
      <c r="L1264" s="783" t="s">
        <v>1020</v>
      </c>
      <c r="M1264" s="783" t="s">
        <v>300</v>
      </c>
      <c r="N1264" s="784">
        <v>1</v>
      </c>
      <c r="U1264" s="783" t="s">
        <v>1012</v>
      </c>
      <c r="V1264" s="785"/>
      <c r="W1264" s="784">
        <v>126</v>
      </c>
    </row>
    <row r="1265" spans="1:23" ht="15">
      <c r="A1265" s="783" t="s">
        <v>995</v>
      </c>
      <c r="B1265" s="783" t="s">
        <v>267</v>
      </c>
      <c r="C1265" s="783" t="s">
        <v>263</v>
      </c>
      <c r="D1265" s="783" t="s">
        <v>289</v>
      </c>
      <c r="E1265" s="784">
        <v>1660</v>
      </c>
      <c r="G1265" s="783" t="s">
        <v>1012</v>
      </c>
      <c r="H1265" s="784">
        <v>2</v>
      </c>
      <c r="I1265" s="784">
        <v>1373</v>
      </c>
      <c r="K1265" s="783" t="s">
        <v>301</v>
      </c>
      <c r="L1265" s="783" t="s">
        <v>1020</v>
      </c>
      <c r="M1265" s="783" t="s">
        <v>301</v>
      </c>
      <c r="N1265" s="784">
        <v>330</v>
      </c>
      <c r="U1265" s="783" t="s">
        <v>1012</v>
      </c>
      <c r="V1265" s="784">
        <v>0</v>
      </c>
      <c r="W1265" s="784">
        <v>37</v>
      </c>
    </row>
    <row r="1266" spans="1:23" ht="15">
      <c r="A1266" s="783" t="s">
        <v>995</v>
      </c>
      <c r="B1266" s="783" t="s">
        <v>268</v>
      </c>
      <c r="C1266" s="783" t="s">
        <v>262</v>
      </c>
      <c r="D1266" s="783" t="s">
        <v>288</v>
      </c>
      <c r="E1266" s="784">
        <v>252</v>
      </c>
      <c r="G1266" s="783" t="s">
        <v>1012</v>
      </c>
      <c r="H1266" s="784">
        <v>3</v>
      </c>
      <c r="I1266" s="784">
        <v>795</v>
      </c>
      <c r="K1266" s="783" t="s">
        <v>301</v>
      </c>
      <c r="L1266" s="783" t="s">
        <v>1020</v>
      </c>
      <c r="M1266" s="783" t="s">
        <v>269</v>
      </c>
      <c r="N1266" s="784">
        <v>21</v>
      </c>
      <c r="U1266" s="783" t="s">
        <v>1012</v>
      </c>
      <c r="V1266" s="784">
        <v>1</v>
      </c>
      <c r="W1266" s="784">
        <v>148</v>
      </c>
    </row>
    <row r="1267" spans="1:23" ht="15">
      <c r="A1267" s="783" t="s">
        <v>995</v>
      </c>
      <c r="B1267" s="783" t="s">
        <v>268</v>
      </c>
      <c r="C1267" s="783" t="s">
        <v>262</v>
      </c>
      <c r="D1267" s="783" t="s">
        <v>289</v>
      </c>
      <c r="E1267" s="784">
        <v>500</v>
      </c>
      <c r="G1267" s="783" t="s">
        <v>1012</v>
      </c>
      <c r="H1267" s="784">
        <v>4</v>
      </c>
      <c r="I1267" s="784">
        <v>3106</v>
      </c>
      <c r="K1267" s="783" t="s">
        <v>301</v>
      </c>
      <c r="L1267" s="783" t="s">
        <v>1020</v>
      </c>
      <c r="M1267" s="783" t="s">
        <v>270</v>
      </c>
      <c r="N1267" s="784">
        <v>3530</v>
      </c>
      <c r="U1267" s="783" t="s">
        <v>1012</v>
      </c>
      <c r="V1267" s="784">
        <v>2</v>
      </c>
      <c r="W1267" s="784">
        <v>474</v>
      </c>
    </row>
    <row r="1268" spans="1:23" ht="15">
      <c r="A1268" s="783" t="s">
        <v>995</v>
      </c>
      <c r="B1268" s="783" t="s">
        <v>268</v>
      </c>
      <c r="C1268" s="783" t="s">
        <v>263</v>
      </c>
      <c r="D1268" s="783" t="s">
        <v>288</v>
      </c>
      <c r="E1268" s="784">
        <v>235</v>
      </c>
      <c r="G1268" s="783" t="s">
        <v>1012</v>
      </c>
      <c r="H1268" s="784">
        <v>5</v>
      </c>
      <c r="I1268" s="784">
        <v>525</v>
      </c>
      <c r="K1268" s="783" t="s">
        <v>269</v>
      </c>
      <c r="L1268" s="783" t="s">
        <v>919</v>
      </c>
      <c r="M1268" s="783" t="s">
        <v>267</v>
      </c>
      <c r="N1268" s="784">
        <v>6</v>
      </c>
      <c r="U1268" s="783" t="s">
        <v>1012</v>
      </c>
      <c r="V1268" s="784">
        <v>3</v>
      </c>
      <c r="W1268" s="784">
        <v>223</v>
      </c>
    </row>
    <row r="1269" spans="1:23" ht="15">
      <c r="A1269" s="783" t="s">
        <v>995</v>
      </c>
      <c r="B1269" s="783" t="s">
        <v>268</v>
      </c>
      <c r="C1269" s="783" t="s">
        <v>263</v>
      </c>
      <c r="D1269" s="783" t="s">
        <v>289</v>
      </c>
      <c r="E1269" s="784">
        <v>438</v>
      </c>
      <c r="G1269" s="783" t="s">
        <v>1012</v>
      </c>
      <c r="H1269" s="784">
        <v>6</v>
      </c>
      <c r="I1269" s="784">
        <v>531</v>
      </c>
      <c r="K1269" s="783" t="s">
        <v>269</v>
      </c>
      <c r="L1269" s="783" t="s">
        <v>919</v>
      </c>
      <c r="M1269" s="783" t="s">
        <v>533</v>
      </c>
      <c r="N1269" s="784">
        <v>1</v>
      </c>
      <c r="U1269" s="783" t="s">
        <v>1012</v>
      </c>
      <c r="V1269" s="784">
        <v>4</v>
      </c>
      <c r="W1269" s="784">
        <v>1299</v>
      </c>
    </row>
    <row r="1270" spans="1:23" ht="15">
      <c r="A1270" s="783" t="s">
        <v>995</v>
      </c>
      <c r="B1270" s="783" t="s">
        <v>290</v>
      </c>
      <c r="C1270" s="783" t="s">
        <v>262</v>
      </c>
      <c r="D1270" s="783" t="s">
        <v>288</v>
      </c>
      <c r="E1270" s="784">
        <v>6</v>
      </c>
      <c r="G1270" s="783" t="s">
        <v>1012</v>
      </c>
      <c r="H1270" s="784">
        <v>7</v>
      </c>
      <c r="I1270" s="784">
        <v>558</v>
      </c>
      <c r="K1270" s="783" t="s">
        <v>269</v>
      </c>
      <c r="L1270" s="783" t="s">
        <v>919</v>
      </c>
      <c r="M1270" s="783" t="s">
        <v>530</v>
      </c>
      <c r="N1270" s="784">
        <v>1</v>
      </c>
      <c r="U1270" s="783" t="s">
        <v>1012</v>
      </c>
      <c r="V1270" s="784">
        <v>5</v>
      </c>
      <c r="W1270" s="784">
        <v>215</v>
      </c>
    </row>
    <row r="1271" spans="1:23" ht="15">
      <c r="A1271" s="783" t="s">
        <v>995</v>
      </c>
      <c r="B1271" s="783" t="s">
        <v>290</v>
      </c>
      <c r="C1271" s="783" t="s">
        <v>262</v>
      </c>
      <c r="D1271" s="783" t="s">
        <v>289</v>
      </c>
      <c r="E1271" s="784">
        <v>2</v>
      </c>
      <c r="G1271" s="783" t="s">
        <v>1012</v>
      </c>
      <c r="H1271" s="784">
        <v>8</v>
      </c>
      <c r="I1271" s="784">
        <v>430</v>
      </c>
      <c r="K1271" s="783" t="s">
        <v>269</v>
      </c>
      <c r="L1271" s="783" t="s">
        <v>919</v>
      </c>
      <c r="M1271" s="783" t="s">
        <v>531</v>
      </c>
      <c r="N1271" s="784">
        <v>6</v>
      </c>
      <c r="U1271" s="783" t="s">
        <v>1012</v>
      </c>
      <c r="V1271" s="784">
        <v>6</v>
      </c>
      <c r="W1271" s="784">
        <v>190</v>
      </c>
    </row>
    <row r="1272" spans="1:23" ht="15">
      <c r="A1272" s="783" t="s">
        <v>995</v>
      </c>
      <c r="B1272" s="783" t="s">
        <v>290</v>
      </c>
      <c r="C1272" s="783" t="s">
        <v>263</v>
      </c>
      <c r="D1272" s="783" t="s">
        <v>288</v>
      </c>
      <c r="E1272" s="784">
        <v>5</v>
      </c>
      <c r="G1272" s="783" t="s">
        <v>1012</v>
      </c>
      <c r="H1272" s="784">
        <v>9</v>
      </c>
      <c r="I1272" s="784">
        <v>366</v>
      </c>
      <c r="K1272" s="783" t="s">
        <v>269</v>
      </c>
      <c r="L1272" s="783" t="s">
        <v>919</v>
      </c>
      <c r="M1272" s="783" t="s">
        <v>527</v>
      </c>
      <c r="N1272" s="784">
        <v>306</v>
      </c>
      <c r="U1272" s="783" t="s">
        <v>1012</v>
      </c>
      <c r="V1272" s="784">
        <v>7</v>
      </c>
      <c r="W1272" s="784">
        <v>165</v>
      </c>
    </row>
    <row r="1273" spans="1:23" ht="15">
      <c r="A1273" s="783" t="s">
        <v>995</v>
      </c>
      <c r="B1273" s="783" t="s">
        <v>290</v>
      </c>
      <c r="C1273" s="783" t="s">
        <v>263</v>
      </c>
      <c r="D1273" s="783" t="s">
        <v>289</v>
      </c>
      <c r="E1273" s="784">
        <v>2</v>
      </c>
      <c r="G1273" s="783" t="s">
        <v>1012</v>
      </c>
      <c r="H1273" s="784">
        <v>10</v>
      </c>
      <c r="I1273" s="784">
        <v>270</v>
      </c>
      <c r="K1273" s="783" t="s">
        <v>269</v>
      </c>
      <c r="L1273" s="783" t="s">
        <v>919</v>
      </c>
      <c r="M1273" s="783" t="s">
        <v>532</v>
      </c>
      <c r="N1273" s="784">
        <v>7</v>
      </c>
      <c r="U1273" s="783" t="s">
        <v>1012</v>
      </c>
      <c r="V1273" s="784">
        <v>9</v>
      </c>
      <c r="W1273" s="784">
        <v>86</v>
      </c>
    </row>
    <row r="1274" spans="1:23" ht="15">
      <c r="A1274" s="783" t="s">
        <v>995</v>
      </c>
      <c r="B1274" s="783" t="s">
        <v>291</v>
      </c>
      <c r="C1274" s="783" t="s">
        <v>262</v>
      </c>
      <c r="D1274" s="783" t="s">
        <v>288</v>
      </c>
      <c r="E1274" s="784">
        <v>35</v>
      </c>
      <c r="G1274" s="783" t="s">
        <v>1012</v>
      </c>
      <c r="H1274" s="784">
        <v>11</v>
      </c>
      <c r="I1274" s="784">
        <v>243</v>
      </c>
      <c r="K1274" s="783" t="s">
        <v>269</v>
      </c>
      <c r="L1274" s="783" t="s">
        <v>919</v>
      </c>
      <c r="M1274" s="783" t="s">
        <v>535</v>
      </c>
      <c r="N1274" s="784">
        <v>5</v>
      </c>
      <c r="U1274" s="783" t="s">
        <v>1012</v>
      </c>
      <c r="V1274" s="784">
        <v>10</v>
      </c>
      <c r="W1274" s="784">
        <v>52</v>
      </c>
    </row>
    <row r="1275" spans="1:23" ht="15">
      <c r="A1275" s="783" t="s">
        <v>995</v>
      </c>
      <c r="B1275" s="783" t="s">
        <v>291</v>
      </c>
      <c r="C1275" s="783" t="s">
        <v>262</v>
      </c>
      <c r="D1275" s="783" t="s">
        <v>289</v>
      </c>
      <c r="E1275" s="784">
        <v>124</v>
      </c>
      <c r="G1275" s="783" t="s">
        <v>1012</v>
      </c>
      <c r="H1275" s="784">
        <v>12</v>
      </c>
      <c r="I1275" s="784">
        <v>353</v>
      </c>
      <c r="K1275" s="783" t="s">
        <v>269</v>
      </c>
      <c r="L1275" s="783" t="s">
        <v>919</v>
      </c>
      <c r="M1275" s="783" t="s">
        <v>529</v>
      </c>
      <c r="N1275" s="784">
        <v>19</v>
      </c>
      <c r="U1275" s="783" t="s">
        <v>1012</v>
      </c>
      <c r="V1275" s="784">
        <v>11</v>
      </c>
      <c r="W1275" s="784">
        <v>42</v>
      </c>
    </row>
    <row r="1276" spans="1:23" ht="15">
      <c r="A1276" s="783" t="s">
        <v>995</v>
      </c>
      <c r="B1276" s="783" t="s">
        <v>291</v>
      </c>
      <c r="C1276" s="783" t="s">
        <v>263</v>
      </c>
      <c r="D1276" s="783" t="s">
        <v>288</v>
      </c>
      <c r="E1276" s="784">
        <v>32</v>
      </c>
      <c r="G1276" s="783" t="s">
        <v>1013</v>
      </c>
      <c r="H1276" s="784">
        <v>0</v>
      </c>
      <c r="I1276" s="784">
        <v>136</v>
      </c>
      <c r="K1276" s="783" t="s">
        <v>269</v>
      </c>
      <c r="L1276" s="783" t="s">
        <v>919</v>
      </c>
      <c r="M1276" s="783" t="s">
        <v>268</v>
      </c>
      <c r="N1276" s="784">
        <v>22</v>
      </c>
      <c r="U1276" s="783" t="s">
        <v>1012</v>
      </c>
      <c r="V1276" s="784">
        <v>12</v>
      </c>
      <c r="W1276" s="784">
        <v>41</v>
      </c>
    </row>
    <row r="1277" spans="1:23" ht="15">
      <c r="A1277" s="783" t="s">
        <v>995</v>
      </c>
      <c r="B1277" s="783" t="s">
        <v>291</v>
      </c>
      <c r="C1277" s="783" t="s">
        <v>263</v>
      </c>
      <c r="D1277" s="783" t="s">
        <v>289</v>
      </c>
      <c r="E1277" s="784">
        <v>116</v>
      </c>
      <c r="G1277" s="783" t="s">
        <v>1013</v>
      </c>
      <c r="H1277" s="784">
        <v>1</v>
      </c>
      <c r="I1277" s="784">
        <v>667</v>
      </c>
      <c r="K1277" s="783" t="s">
        <v>269</v>
      </c>
      <c r="L1277" s="783" t="s">
        <v>919</v>
      </c>
      <c r="M1277" s="783" t="s">
        <v>538</v>
      </c>
      <c r="N1277" s="784">
        <v>4</v>
      </c>
      <c r="U1277" s="783" t="s">
        <v>1013</v>
      </c>
      <c r="V1277" s="785"/>
      <c r="W1277" s="784">
        <v>101</v>
      </c>
    </row>
    <row r="1278" spans="1:23" ht="15">
      <c r="A1278" s="783" t="s">
        <v>996</v>
      </c>
      <c r="B1278" s="783" t="s">
        <v>267</v>
      </c>
      <c r="C1278" s="783" t="s">
        <v>262</v>
      </c>
      <c r="D1278" s="783" t="s">
        <v>288</v>
      </c>
      <c r="E1278" s="784">
        <v>1634</v>
      </c>
      <c r="G1278" s="783" t="s">
        <v>1013</v>
      </c>
      <c r="H1278" s="784">
        <v>2</v>
      </c>
      <c r="I1278" s="784">
        <v>2390</v>
      </c>
      <c r="K1278" s="783" t="s">
        <v>269</v>
      </c>
      <c r="L1278" s="783" t="s">
        <v>919</v>
      </c>
      <c r="M1278" s="783" t="s">
        <v>302</v>
      </c>
      <c r="N1278" s="784">
        <v>16</v>
      </c>
      <c r="U1278" s="783" t="s">
        <v>1013</v>
      </c>
      <c r="V1278" s="784">
        <v>0</v>
      </c>
      <c r="W1278" s="784">
        <v>22</v>
      </c>
    </row>
    <row r="1279" spans="1:23" ht="15">
      <c r="A1279" s="783" t="s">
        <v>996</v>
      </c>
      <c r="B1279" s="783" t="s">
        <v>267</v>
      </c>
      <c r="C1279" s="783" t="s">
        <v>262</v>
      </c>
      <c r="D1279" s="783" t="s">
        <v>289</v>
      </c>
      <c r="E1279" s="784">
        <v>1894</v>
      </c>
      <c r="G1279" s="783" t="s">
        <v>1013</v>
      </c>
      <c r="H1279" s="784">
        <v>3</v>
      </c>
      <c r="I1279" s="784">
        <v>1158</v>
      </c>
      <c r="K1279" s="783" t="s">
        <v>269</v>
      </c>
      <c r="L1279" s="783" t="s">
        <v>919</v>
      </c>
      <c r="M1279" s="783" t="s">
        <v>299</v>
      </c>
      <c r="N1279" s="784">
        <v>9097</v>
      </c>
      <c r="U1279" s="783" t="s">
        <v>1013</v>
      </c>
      <c r="V1279" s="784">
        <v>1</v>
      </c>
      <c r="W1279" s="784">
        <v>170</v>
      </c>
    </row>
    <row r="1280" spans="1:23" ht="15">
      <c r="A1280" s="783" t="s">
        <v>996</v>
      </c>
      <c r="B1280" s="783" t="s">
        <v>267</v>
      </c>
      <c r="C1280" s="783" t="s">
        <v>263</v>
      </c>
      <c r="D1280" s="783" t="s">
        <v>288</v>
      </c>
      <c r="E1280" s="784">
        <v>1253</v>
      </c>
      <c r="G1280" s="783" t="s">
        <v>1013</v>
      </c>
      <c r="H1280" s="784">
        <v>4</v>
      </c>
      <c r="I1280" s="784">
        <v>4607</v>
      </c>
      <c r="K1280" s="783" t="s">
        <v>269</v>
      </c>
      <c r="L1280" s="783" t="s">
        <v>919</v>
      </c>
      <c r="M1280" s="783" t="s">
        <v>300</v>
      </c>
      <c r="N1280" s="784">
        <v>1</v>
      </c>
      <c r="U1280" s="783" t="s">
        <v>1013</v>
      </c>
      <c r="V1280" s="784">
        <v>2</v>
      </c>
      <c r="W1280" s="784">
        <v>554</v>
      </c>
    </row>
    <row r="1281" spans="1:23" ht="15">
      <c r="A1281" s="783" t="s">
        <v>996</v>
      </c>
      <c r="B1281" s="783" t="s">
        <v>267</v>
      </c>
      <c r="C1281" s="783" t="s">
        <v>263</v>
      </c>
      <c r="D1281" s="783" t="s">
        <v>289</v>
      </c>
      <c r="E1281" s="784">
        <v>1672</v>
      </c>
      <c r="G1281" s="783" t="s">
        <v>1013</v>
      </c>
      <c r="H1281" s="784">
        <v>5</v>
      </c>
      <c r="I1281" s="784">
        <v>796</v>
      </c>
      <c r="K1281" s="783" t="s">
        <v>269</v>
      </c>
      <c r="L1281" s="783" t="s">
        <v>919</v>
      </c>
      <c r="M1281" s="783" t="s">
        <v>301</v>
      </c>
      <c r="N1281" s="784">
        <v>99</v>
      </c>
      <c r="U1281" s="783" t="s">
        <v>1013</v>
      </c>
      <c r="V1281" s="784">
        <v>3</v>
      </c>
      <c r="W1281" s="784">
        <v>213</v>
      </c>
    </row>
    <row r="1282" spans="1:23" ht="15">
      <c r="A1282" s="783" t="s">
        <v>996</v>
      </c>
      <c r="B1282" s="783" t="s">
        <v>268</v>
      </c>
      <c r="C1282" s="783" t="s">
        <v>262</v>
      </c>
      <c r="D1282" s="783" t="s">
        <v>288</v>
      </c>
      <c r="E1282" s="784">
        <v>362</v>
      </c>
      <c r="G1282" s="783" t="s">
        <v>1013</v>
      </c>
      <c r="H1282" s="784">
        <v>6</v>
      </c>
      <c r="I1282" s="784">
        <v>791</v>
      </c>
      <c r="K1282" s="783" t="s">
        <v>269</v>
      </c>
      <c r="L1282" s="783" t="s">
        <v>919</v>
      </c>
      <c r="M1282" s="783" t="s">
        <v>269</v>
      </c>
      <c r="N1282" s="784">
        <v>1</v>
      </c>
      <c r="U1282" s="783" t="s">
        <v>1013</v>
      </c>
      <c r="V1282" s="784">
        <v>4</v>
      </c>
      <c r="W1282" s="784">
        <v>1381</v>
      </c>
    </row>
    <row r="1283" spans="1:23" ht="15">
      <c r="A1283" s="783" t="s">
        <v>996</v>
      </c>
      <c r="B1283" s="783" t="s">
        <v>268</v>
      </c>
      <c r="C1283" s="783" t="s">
        <v>262</v>
      </c>
      <c r="D1283" s="783" t="s">
        <v>289</v>
      </c>
      <c r="E1283" s="784">
        <v>336</v>
      </c>
      <c r="G1283" s="783" t="s">
        <v>1013</v>
      </c>
      <c r="H1283" s="784">
        <v>7</v>
      </c>
      <c r="I1283" s="784">
        <v>723</v>
      </c>
      <c r="K1283" s="783" t="s">
        <v>269</v>
      </c>
      <c r="L1283" s="783" t="s">
        <v>919</v>
      </c>
      <c r="M1283" s="783" t="s">
        <v>270</v>
      </c>
      <c r="N1283" s="784">
        <v>332</v>
      </c>
      <c r="U1283" s="783" t="s">
        <v>1013</v>
      </c>
      <c r="V1283" s="784">
        <v>5</v>
      </c>
      <c r="W1283" s="784">
        <v>225</v>
      </c>
    </row>
    <row r="1284" spans="1:23" ht="15">
      <c r="A1284" s="783" t="s">
        <v>996</v>
      </c>
      <c r="B1284" s="783" t="s">
        <v>268</v>
      </c>
      <c r="C1284" s="783" t="s">
        <v>263</v>
      </c>
      <c r="D1284" s="783" t="s">
        <v>288</v>
      </c>
      <c r="E1284" s="784">
        <v>308</v>
      </c>
      <c r="G1284" s="783" t="s">
        <v>1013</v>
      </c>
      <c r="H1284" s="784">
        <v>8</v>
      </c>
      <c r="I1284" s="784">
        <v>624</v>
      </c>
      <c r="K1284" s="783" t="s">
        <v>269</v>
      </c>
      <c r="L1284" s="783" t="s">
        <v>921</v>
      </c>
      <c r="M1284" s="783" t="s">
        <v>267</v>
      </c>
      <c r="N1284" s="784">
        <v>96</v>
      </c>
      <c r="U1284" s="783" t="s">
        <v>1013</v>
      </c>
      <c r="V1284" s="784">
        <v>6</v>
      </c>
      <c r="W1284" s="784">
        <v>175</v>
      </c>
    </row>
    <row r="1285" spans="1:23" ht="15">
      <c r="A1285" s="783" t="s">
        <v>996</v>
      </c>
      <c r="B1285" s="783" t="s">
        <v>268</v>
      </c>
      <c r="C1285" s="783" t="s">
        <v>263</v>
      </c>
      <c r="D1285" s="783" t="s">
        <v>289</v>
      </c>
      <c r="E1285" s="784">
        <v>311</v>
      </c>
      <c r="G1285" s="783" t="s">
        <v>1013</v>
      </c>
      <c r="H1285" s="784">
        <v>9</v>
      </c>
      <c r="I1285" s="784">
        <v>537</v>
      </c>
      <c r="K1285" s="783" t="s">
        <v>269</v>
      </c>
      <c r="L1285" s="783" t="s">
        <v>921</v>
      </c>
      <c r="M1285" s="783" t="s">
        <v>533</v>
      </c>
      <c r="N1285" s="784">
        <v>5</v>
      </c>
      <c r="U1285" s="783" t="s">
        <v>1013</v>
      </c>
      <c r="V1285" s="784">
        <v>7</v>
      </c>
      <c r="W1285" s="784">
        <v>173</v>
      </c>
    </row>
    <row r="1286" spans="1:23" ht="15">
      <c r="A1286" s="783" t="s">
        <v>996</v>
      </c>
      <c r="B1286" s="783" t="s">
        <v>290</v>
      </c>
      <c r="C1286" s="783" t="s">
        <v>262</v>
      </c>
      <c r="D1286" s="783" t="s">
        <v>288</v>
      </c>
      <c r="E1286" s="784">
        <v>1</v>
      </c>
      <c r="G1286" s="783" t="s">
        <v>1013</v>
      </c>
      <c r="H1286" s="784">
        <v>10</v>
      </c>
      <c r="I1286" s="784">
        <v>411</v>
      </c>
      <c r="K1286" s="783" t="s">
        <v>269</v>
      </c>
      <c r="L1286" s="783" t="s">
        <v>921</v>
      </c>
      <c r="M1286" s="783" t="s">
        <v>534</v>
      </c>
      <c r="N1286" s="784">
        <v>25</v>
      </c>
      <c r="U1286" s="783" t="s">
        <v>1013</v>
      </c>
      <c r="V1286" s="784">
        <v>9</v>
      </c>
      <c r="W1286" s="784">
        <v>107</v>
      </c>
    </row>
    <row r="1287" spans="1:23" ht="15">
      <c r="A1287" s="783" t="s">
        <v>996</v>
      </c>
      <c r="B1287" s="783" t="s">
        <v>290</v>
      </c>
      <c r="C1287" s="783" t="s">
        <v>263</v>
      </c>
      <c r="D1287" s="783" t="s">
        <v>289</v>
      </c>
      <c r="E1287" s="784">
        <v>1</v>
      </c>
      <c r="G1287" s="783" t="s">
        <v>1013</v>
      </c>
      <c r="H1287" s="784">
        <v>11</v>
      </c>
      <c r="I1287" s="784">
        <v>287</v>
      </c>
      <c r="K1287" s="783" t="s">
        <v>269</v>
      </c>
      <c r="L1287" s="783" t="s">
        <v>921</v>
      </c>
      <c r="M1287" s="783" t="s">
        <v>530</v>
      </c>
      <c r="N1287" s="784">
        <v>10</v>
      </c>
      <c r="U1287" s="783" t="s">
        <v>1013</v>
      </c>
      <c r="V1287" s="784">
        <v>10</v>
      </c>
      <c r="W1287" s="784">
        <v>55</v>
      </c>
    </row>
    <row r="1288" spans="1:23" ht="15">
      <c r="A1288" s="783" t="s">
        <v>996</v>
      </c>
      <c r="B1288" s="783" t="s">
        <v>291</v>
      </c>
      <c r="C1288" s="783" t="s">
        <v>262</v>
      </c>
      <c r="D1288" s="783" t="s">
        <v>288</v>
      </c>
      <c r="E1288" s="784">
        <v>361</v>
      </c>
      <c r="G1288" s="783" t="s">
        <v>1013</v>
      </c>
      <c r="H1288" s="784">
        <v>12</v>
      </c>
      <c r="I1288" s="784">
        <v>336</v>
      </c>
      <c r="K1288" s="783" t="s">
        <v>269</v>
      </c>
      <c r="L1288" s="783" t="s">
        <v>921</v>
      </c>
      <c r="M1288" s="783" t="s">
        <v>531</v>
      </c>
      <c r="N1288" s="784">
        <v>31</v>
      </c>
      <c r="U1288" s="783" t="s">
        <v>1013</v>
      </c>
      <c r="V1288" s="784">
        <v>11</v>
      </c>
      <c r="W1288" s="784">
        <v>37</v>
      </c>
    </row>
    <row r="1289" spans="1:23" ht="15">
      <c r="A1289" s="783" t="s">
        <v>996</v>
      </c>
      <c r="B1289" s="783" t="s">
        <v>291</v>
      </c>
      <c r="C1289" s="783" t="s">
        <v>262</v>
      </c>
      <c r="D1289" s="783" t="s">
        <v>289</v>
      </c>
      <c r="E1289" s="784">
        <v>212</v>
      </c>
      <c r="G1289" s="783" t="s">
        <v>1014</v>
      </c>
      <c r="H1289" s="784">
        <v>0</v>
      </c>
      <c r="I1289" s="784">
        <v>116</v>
      </c>
      <c r="K1289" s="783" t="s">
        <v>269</v>
      </c>
      <c r="L1289" s="783" t="s">
        <v>921</v>
      </c>
      <c r="M1289" s="783" t="s">
        <v>527</v>
      </c>
      <c r="N1289" s="784">
        <v>1946</v>
      </c>
      <c r="U1289" s="783" t="s">
        <v>1013</v>
      </c>
      <c r="V1289" s="784">
        <v>12</v>
      </c>
      <c r="W1289" s="784">
        <v>49</v>
      </c>
    </row>
    <row r="1290" spans="1:23" ht="15">
      <c r="A1290" s="783" t="s">
        <v>996</v>
      </c>
      <c r="B1290" s="783" t="s">
        <v>291</v>
      </c>
      <c r="C1290" s="783" t="s">
        <v>263</v>
      </c>
      <c r="D1290" s="783" t="s">
        <v>288</v>
      </c>
      <c r="E1290" s="784">
        <v>273</v>
      </c>
      <c r="G1290" s="783" t="s">
        <v>1014</v>
      </c>
      <c r="H1290" s="784">
        <v>1</v>
      </c>
      <c r="I1290" s="784">
        <v>554</v>
      </c>
      <c r="K1290" s="783" t="s">
        <v>269</v>
      </c>
      <c r="L1290" s="783" t="s">
        <v>921</v>
      </c>
      <c r="M1290" s="783" t="s">
        <v>532</v>
      </c>
      <c r="N1290" s="784">
        <v>16</v>
      </c>
      <c r="U1290" s="783" t="s">
        <v>1014</v>
      </c>
      <c r="V1290" s="785"/>
      <c r="W1290" s="784">
        <v>88</v>
      </c>
    </row>
    <row r="1291" spans="1:23" ht="15">
      <c r="A1291" s="783" t="s">
        <v>996</v>
      </c>
      <c r="B1291" s="783" t="s">
        <v>291</v>
      </c>
      <c r="C1291" s="783" t="s">
        <v>263</v>
      </c>
      <c r="D1291" s="783" t="s">
        <v>289</v>
      </c>
      <c r="E1291" s="784">
        <v>176</v>
      </c>
      <c r="G1291" s="783" t="s">
        <v>1014</v>
      </c>
      <c r="H1291" s="784">
        <v>2</v>
      </c>
      <c r="I1291" s="784">
        <v>1859</v>
      </c>
      <c r="K1291" s="783" t="s">
        <v>269</v>
      </c>
      <c r="L1291" s="783" t="s">
        <v>921</v>
      </c>
      <c r="M1291" s="783" t="s">
        <v>528</v>
      </c>
      <c r="N1291" s="784">
        <v>232</v>
      </c>
      <c r="U1291" s="783" t="s">
        <v>1014</v>
      </c>
      <c r="V1291" s="784">
        <v>0</v>
      </c>
      <c r="W1291" s="784">
        <v>12</v>
      </c>
    </row>
    <row r="1292" spans="1:23" ht="15">
      <c r="A1292" s="783" t="s">
        <v>997</v>
      </c>
      <c r="B1292" s="783" t="s">
        <v>267</v>
      </c>
      <c r="C1292" s="783" t="s">
        <v>262</v>
      </c>
      <c r="D1292" s="783" t="s">
        <v>288</v>
      </c>
      <c r="E1292" s="784">
        <v>2886</v>
      </c>
      <c r="G1292" s="783" t="s">
        <v>1014</v>
      </c>
      <c r="H1292" s="784">
        <v>3</v>
      </c>
      <c r="I1292" s="784">
        <v>1007</v>
      </c>
      <c r="K1292" s="783" t="s">
        <v>269</v>
      </c>
      <c r="L1292" s="783" t="s">
        <v>921</v>
      </c>
      <c r="M1292" s="783" t="s">
        <v>535</v>
      </c>
      <c r="N1292" s="784">
        <v>7</v>
      </c>
      <c r="U1292" s="783" t="s">
        <v>1014</v>
      </c>
      <c r="V1292" s="784">
        <v>1</v>
      </c>
      <c r="W1292" s="784">
        <v>93</v>
      </c>
    </row>
    <row r="1293" spans="1:23" ht="15">
      <c r="A1293" s="783" t="s">
        <v>997</v>
      </c>
      <c r="B1293" s="783" t="s">
        <v>267</v>
      </c>
      <c r="C1293" s="783" t="s">
        <v>262</v>
      </c>
      <c r="D1293" s="783" t="s">
        <v>289</v>
      </c>
      <c r="E1293" s="784">
        <v>5053</v>
      </c>
      <c r="G1293" s="783" t="s">
        <v>1014</v>
      </c>
      <c r="H1293" s="784">
        <v>4</v>
      </c>
      <c r="I1293" s="784">
        <v>4411</v>
      </c>
      <c r="K1293" s="783" t="s">
        <v>269</v>
      </c>
      <c r="L1293" s="783" t="s">
        <v>921</v>
      </c>
      <c r="M1293" s="783" t="s">
        <v>529</v>
      </c>
      <c r="N1293" s="784">
        <v>18</v>
      </c>
      <c r="U1293" s="783" t="s">
        <v>1014</v>
      </c>
      <c r="V1293" s="784">
        <v>2</v>
      </c>
      <c r="W1293" s="784">
        <v>263</v>
      </c>
    </row>
    <row r="1294" spans="1:23" ht="15">
      <c r="A1294" s="783" t="s">
        <v>997</v>
      </c>
      <c r="B1294" s="783" t="s">
        <v>267</v>
      </c>
      <c r="C1294" s="783" t="s">
        <v>263</v>
      </c>
      <c r="D1294" s="783" t="s">
        <v>288</v>
      </c>
      <c r="E1294" s="784">
        <v>3076</v>
      </c>
      <c r="G1294" s="783" t="s">
        <v>1014</v>
      </c>
      <c r="H1294" s="784">
        <v>5</v>
      </c>
      <c r="I1294" s="784">
        <v>861</v>
      </c>
      <c r="K1294" s="783" t="s">
        <v>269</v>
      </c>
      <c r="L1294" s="783" t="s">
        <v>921</v>
      </c>
      <c r="M1294" s="783" t="s">
        <v>268</v>
      </c>
      <c r="N1294" s="784">
        <v>35</v>
      </c>
      <c r="U1294" s="783" t="s">
        <v>1014</v>
      </c>
      <c r="V1294" s="784">
        <v>3</v>
      </c>
      <c r="W1294" s="784">
        <v>142</v>
      </c>
    </row>
    <row r="1295" spans="1:23" ht="15">
      <c r="A1295" s="783" t="s">
        <v>997</v>
      </c>
      <c r="B1295" s="783" t="s">
        <v>267</v>
      </c>
      <c r="C1295" s="783" t="s">
        <v>263</v>
      </c>
      <c r="D1295" s="783" t="s">
        <v>289</v>
      </c>
      <c r="E1295" s="784">
        <v>4417</v>
      </c>
      <c r="G1295" s="783" t="s">
        <v>1014</v>
      </c>
      <c r="H1295" s="784">
        <v>6</v>
      </c>
      <c r="I1295" s="784">
        <v>736</v>
      </c>
      <c r="K1295" s="783" t="s">
        <v>269</v>
      </c>
      <c r="L1295" s="783" t="s">
        <v>921</v>
      </c>
      <c r="M1295" s="783" t="s">
        <v>536</v>
      </c>
      <c r="N1295" s="784">
        <v>2</v>
      </c>
      <c r="U1295" s="783" t="s">
        <v>1014</v>
      </c>
      <c r="V1295" s="784">
        <v>4</v>
      </c>
      <c r="W1295" s="784">
        <v>961</v>
      </c>
    </row>
    <row r="1296" spans="1:23" ht="15">
      <c r="A1296" s="783" t="s">
        <v>997</v>
      </c>
      <c r="B1296" s="783" t="s">
        <v>268</v>
      </c>
      <c r="C1296" s="783" t="s">
        <v>262</v>
      </c>
      <c r="D1296" s="783" t="s">
        <v>288</v>
      </c>
      <c r="E1296" s="784">
        <v>234</v>
      </c>
      <c r="G1296" s="783" t="s">
        <v>1014</v>
      </c>
      <c r="H1296" s="784">
        <v>7</v>
      </c>
      <c r="I1296" s="784">
        <v>644</v>
      </c>
      <c r="K1296" s="783" t="s">
        <v>269</v>
      </c>
      <c r="L1296" s="783" t="s">
        <v>921</v>
      </c>
      <c r="M1296" s="783" t="s">
        <v>538</v>
      </c>
      <c r="N1296" s="784">
        <v>11</v>
      </c>
      <c r="U1296" s="783" t="s">
        <v>1014</v>
      </c>
      <c r="V1296" s="784">
        <v>5</v>
      </c>
      <c r="W1296" s="784">
        <v>151</v>
      </c>
    </row>
    <row r="1297" spans="1:23" ht="15">
      <c r="A1297" s="783" t="s">
        <v>997</v>
      </c>
      <c r="B1297" s="783" t="s">
        <v>268</v>
      </c>
      <c r="C1297" s="783" t="s">
        <v>262</v>
      </c>
      <c r="D1297" s="783" t="s">
        <v>289</v>
      </c>
      <c r="E1297" s="784">
        <v>817</v>
      </c>
      <c r="G1297" s="783" t="s">
        <v>1014</v>
      </c>
      <c r="H1297" s="784">
        <v>8</v>
      </c>
      <c r="I1297" s="784">
        <v>579</v>
      </c>
      <c r="K1297" s="783" t="s">
        <v>269</v>
      </c>
      <c r="L1297" s="783" t="s">
        <v>921</v>
      </c>
      <c r="M1297" s="783" t="s">
        <v>290</v>
      </c>
      <c r="N1297" s="784">
        <v>8</v>
      </c>
      <c r="U1297" s="783" t="s">
        <v>1014</v>
      </c>
      <c r="V1297" s="784">
        <v>6</v>
      </c>
      <c r="W1297" s="784">
        <v>133</v>
      </c>
    </row>
    <row r="1298" spans="1:23" ht="15">
      <c r="A1298" s="783" t="s">
        <v>997</v>
      </c>
      <c r="B1298" s="783" t="s">
        <v>268</v>
      </c>
      <c r="C1298" s="783" t="s">
        <v>263</v>
      </c>
      <c r="D1298" s="783" t="s">
        <v>288</v>
      </c>
      <c r="E1298" s="784">
        <v>230</v>
      </c>
      <c r="G1298" s="783" t="s">
        <v>1014</v>
      </c>
      <c r="H1298" s="784">
        <v>9</v>
      </c>
      <c r="I1298" s="784">
        <v>456</v>
      </c>
      <c r="K1298" s="783" t="s">
        <v>269</v>
      </c>
      <c r="L1298" s="783" t="s">
        <v>921</v>
      </c>
      <c r="M1298" s="783" t="s">
        <v>302</v>
      </c>
      <c r="N1298" s="784">
        <v>42</v>
      </c>
      <c r="U1298" s="783" t="s">
        <v>1014</v>
      </c>
      <c r="V1298" s="784">
        <v>7</v>
      </c>
      <c r="W1298" s="784">
        <v>97</v>
      </c>
    </row>
    <row r="1299" spans="1:23" ht="15">
      <c r="A1299" s="783" t="s">
        <v>997</v>
      </c>
      <c r="B1299" s="783" t="s">
        <v>268</v>
      </c>
      <c r="C1299" s="783" t="s">
        <v>263</v>
      </c>
      <c r="D1299" s="783" t="s">
        <v>289</v>
      </c>
      <c r="E1299" s="784">
        <v>659</v>
      </c>
      <c r="G1299" s="783" t="s">
        <v>1014</v>
      </c>
      <c r="H1299" s="784">
        <v>10</v>
      </c>
      <c r="I1299" s="784">
        <v>367</v>
      </c>
      <c r="K1299" s="783" t="s">
        <v>269</v>
      </c>
      <c r="L1299" s="783" t="s">
        <v>921</v>
      </c>
      <c r="M1299" s="783" t="s">
        <v>299</v>
      </c>
      <c r="N1299" s="784">
        <v>24234</v>
      </c>
      <c r="U1299" s="783" t="s">
        <v>1014</v>
      </c>
      <c r="V1299" s="784">
        <v>9</v>
      </c>
      <c r="W1299" s="784">
        <v>51</v>
      </c>
    </row>
    <row r="1300" spans="1:23" ht="15">
      <c r="A1300" s="783" t="s">
        <v>997</v>
      </c>
      <c r="B1300" s="783" t="s">
        <v>290</v>
      </c>
      <c r="C1300" s="783" t="s">
        <v>262</v>
      </c>
      <c r="D1300" s="783" t="s">
        <v>288</v>
      </c>
      <c r="E1300" s="784">
        <v>2</v>
      </c>
      <c r="G1300" s="783" t="s">
        <v>1014</v>
      </c>
      <c r="H1300" s="784">
        <v>11</v>
      </c>
      <c r="I1300" s="784">
        <v>303</v>
      </c>
      <c r="K1300" s="783" t="s">
        <v>269</v>
      </c>
      <c r="L1300" s="783" t="s">
        <v>921</v>
      </c>
      <c r="M1300" s="783" t="s">
        <v>300</v>
      </c>
      <c r="N1300" s="784">
        <v>1</v>
      </c>
      <c r="U1300" s="783" t="s">
        <v>1014</v>
      </c>
      <c r="V1300" s="784">
        <v>10</v>
      </c>
      <c r="W1300" s="784">
        <v>33</v>
      </c>
    </row>
    <row r="1301" spans="1:23" ht="15">
      <c r="A1301" s="783" t="s">
        <v>997</v>
      </c>
      <c r="B1301" s="783" t="s">
        <v>290</v>
      </c>
      <c r="C1301" s="783" t="s">
        <v>262</v>
      </c>
      <c r="D1301" s="783" t="s">
        <v>289</v>
      </c>
      <c r="E1301" s="784">
        <v>6</v>
      </c>
      <c r="G1301" s="783" t="s">
        <v>1014</v>
      </c>
      <c r="H1301" s="784">
        <v>12</v>
      </c>
      <c r="I1301" s="784">
        <v>319</v>
      </c>
      <c r="K1301" s="783" t="s">
        <v>269</v>
      </c>
      <c r="L1301" s="783" t="s">
        <v>921</v>
      </c>
      <c r="M1301" s="783" t="s">
        <v>301</v>
      </c>
      <c r="N1301" s="784">
        <v>180</v>
      </c>
      <c r="U1301" s="783" t="s">
        <v>1014</v>
      </c>
      <c r="V1301" s="784">
        <v>11</v>
      </c>
      <c r="W1301" s="784">
        <v>20</v>
      </c>
    </row>
    <row r="1302" spans="1:23" ht="15">
      <c r="A1302" s="783" t="s">
        <v>997</v>
      </c>
      <c r="B1302" s="783" t="s">
        <v>290</v>
      </c>
      <c r="C1302" s="783" t="s">
        <v>263</v>
      </c>
      <c r="D1302" s="783" t="s">
        <v>288</v>
      </c>
      <c r="E1302" s="784">
        <v>1</v>
      </c>
      <c r="G1302" s="783" t="s">
        <v>1015</v>
      </c>
      <c r="H1302" s="784">
        <v>0</v>
      </c>
      <c r="I1302" s="784">
        <v>104</v>
      </c>
      <c r="K1302" s="783" t="s">
        <v>269</v>
      </c>
      <c r="L1302" s="783" t="s">
        <v>921</v>
      </c>
      <c r="M1302" s="783" t="s">
        <v>269</v>
      </c>
      <c r="N1302" s="784">
        <v>13</v>
      </c>
      <c r="U1302" s="783" t="s">
        <v>1014</v>
      </c>
      <c r="V1302" s="784">
        <v>12</v>
      </c>
      <c r="W1302" s="784">
        <v>47</v>
      </c>
    </row>
    <row r="1303" spans="1:23" ht="15">
      <c r="A1303" s="783" t="s">
        <v>997</v>
      </c>
      <c r="B1303" s="783" t="s">
        <v>290</v>
      </c>
      <c r="C1303" s="783" t="s">
        <v>263</v>
      </c>
      <c r="D1303" s="783" t="s">
        <v>289</v>
      </c>
      <c r="E1303" s="784">
        <v>5</v>
      </c>
      <c r="G1303" s="783" t="s">
        <v>1015</v>
      </c>
      <c r="H1303" s="784">
        <v>1</v>
      </c>
      <c r="I1303" s="784">
        <v>470</v>
      </c>
      <c r="K1303" s="783" t="s">
        <v>269</v>
      </c>
      <c r="L1303" s="783" t="s">
        <v>921</v>
      </c>
      <c r="M1303" s="783" t="s">
        <v>270</v>
      </c>
      <c r="N1303" s="784">
        <v>2156</v>
      </c>
      <c r="U1303" s="783" t="s">
        <v>1015</v>
      </c>
      <c r="V1303" s="785"/>
      <c r="W1303" s="784">
        <v>324</v>
      </c>
    </row>
    <row r="1304" spans="1:23" ht="15">
      <c r="A1304" s="783" t="s">
        <v>997</v>
      </c>
      <c r="B1304" s="783" t="s">
        <v>291</v>
      </c>
      <c r="C1304" s="783" t="s">
        <v>262</v>
      </c>
      <c r="D1304" s="783" t="s">
        <v>288</v>
      </c>
      <c r="E1304" s="784">
        <v>346</v>
      </c>
      <c r="G1304" s="783" t="s">
        <v>1015</v>
      </c>
      <c r="H1304" s="784">
        <v>2</v>
      </c>
      <c r="I1304" s="784">
        <v>1934</v>
      </c>
      <c r="K1304" s="783" t="s">
        <v>269</v>
      </c>
      <c r="L1304" s="783" t="s">
        <v>922</v>
      </c>
      <c r="M1304" s="783" t="s">
        <v>527</v>
      </c>
      <c r="N1304" s="784">
        <v>619</v>
      </c>
      <c r="U1304" s="783" t="s">
        <v>1015</v>
      </c>
      <c r="V1304" s="784">
        <v>0</v>
      </c>
      <c r="W1304" s="784">
        <v>36</v>
      </c>
    </row>
    <row r="1305" spans="1:23" ht="15">
      <c r="A1305" s="783" t="s">
        <v>997</v>
      </c>
      <c r="B1305" s="783" t="s">
        <v>291</v>
      </c>
      <c r="C1305" s="783" t="s">
        <v>262</v>
      </c>
      <c r="D1305" s="783" t="s">
        <v>289</v>
      </c>
      <c r="E1305" s="784">
        <v>571</v>
      </c>
      <c r="G1305" s="783" t="s">
        <v>1015</v>
      </c>
      <c r="H1305" s="784">
        <v>3</v>
      </c>
      <c r="I1305" s="784">
        <v>1046</v>
      </c>
      <c r="K1305" s="783" t="s">
        <v>269</v>
      </c>
      <c r="L1305" s="783" t="s">
        <v>922</v>
      </c>
      <c r="M1305" s="783" t="s">
        <v>1077</v>
      </c>
      <c r="N1305" s="784">
        <v>5</v>
      </c>
      <c r="U1305" s="783" t="s">
        <v>1015</v>
      </c>
      <c r="V1305" s="784">
        <v>1</v>
      </c>
      <c r="W1305" s="784">
        <v>237</v>
      </c>
    </row>
    <row r="1306" spans="1:23" ht="15">
      <c r="A1306" s="783" t="s">
        <v>997</v>
      </c>
      <c r="B1306" s="783" t="s">
        <v>291</v>
      </c>
      <c r="C1306" s="783" t="s">
        <v>263</v>
      </c>
      <c r="D1306" s="783" t="s">
        <v>288</v>
      </c>
      <c r="E1306" s="784">
        <v>326</v>
      </c>
      <c r="G1306" s="783" t="s">
        <v>1015</v>
      </c>
      <c r="H1306" s="784">
        <v>4</v>
      </c>
      <c r="I1306" s="784">
        <v>4053</v>
      </c>
      <c r="K1306" s="783" t="s">
        <v>269</v>
      </c>
      <c r="L1306" s="783" t="s">
        <v>922</v>
      </c>
      <c r="M1306" s="783" t="s">
        <v>302</v>
      </c>
      <c r="N1306" s="784">
        <v>22</v>
      </c>
      <c r="U1306" s="783" t="s">
        <v>1015</v>
      </c>
      <c r="V1306" s="784">
        <v>2</v>
      </c>
      <c r="W1306" s="784">
        <v>871</v>
      </c>
    </row>
    <row r="1307" spans="1:23" ht="15">
      <c r="A1307" s="783" t="s">
        <v>997</v>
      </c>
      <c r="B1307" s="783" t="s">
        <v>291</v>
      </c>
      <c r="C1307" s="783" t="s">
        <v>263</v>
      </c>
      <c r="D1307" s="783" t="s">
        <v>289</v>
      </c>
      <c r="E1307" s="784">
        <v>456</v>
      </c>
      <c r="G1307" s="783" t="s">
        <v>1015</v>
      </c>
      <c r="H1307" s="784">
        <v>5</v>
      </c>
      <c r="I1307" s="784">
        <v>827</v>
      </c>
      <c r="K1307" s="783" t="s">
        <v>269</v>
      </c>
      <c r="L1307" s="783" t="s">
        <v>922</v>
      </c>
      <c r="M1307" s="783" t="s">
        <v>299</v>
      </c>
      <c r="N1307" s="784">
        <v>1914</v>
      </c>
      <c r="U1307" s="783" t="s">
        <v>1015</v>
      </c>
      <c r="V1307" s="784">
        <v>3</v>
      </c>
      <c r="W1307" s="784">
        <v>466</v>
      </c>
    </row>
    <row r="1308" spans="1:23" ht="15">
      <c r="A1308" s="783" t="s">
        <v>998</v>
      </c>
      <c r="B1308" s="783" t="s">
        <v>267</v>
      </c>
      <c r="C1308" s="783" t="s">
        <v>262</v>
      </c>
      <c r="D1308" s="783" t="s">
        <v>288</v>
      </c>
      <c r="E1308" s="784">
        <v>32</v>
      </c>
      <c r="G1308" s="783" t="s">
        <v>1015</v>
      </c>
      <c r="H1308" s="784">
        <v>6</v>
      </c>
      <c r="I1308" s="784">
        <v>890</v>
      </c>
      <c r="K1308" s="783" t="s">
        <v>269</v>
      </c>
      <c r="L1308" s="783" t="s">
        <v>922</v>
      </c>
      <c r="M1308" s="783" t="s">
        <v>301</v>
      </c>
      <c r="N1308" s="784">
        <v>4</v>
      </c>
      <c r="U1308" s="783" t="s">
        <v>1015</v>
      </c>
      <c r="V1308" s="784">
        <v>4</v>
      </c>
      <c r="W1308" s="784">
        <v>2286</v>
      </c>
    </row>
    <row r="1309" spans="1:23" ht="15">
      <c r="A1309" s="783" t="s">
        <v>998</v>
      </c>
      <c r="B1309" s="783" t="s">
        <v>267</v>
      </c>
      <c r="C1309" s="783" t="s">
        <v>262</v>
      </c>
      <c r="D1309" s="783" t="s">
        <v>289</v>
      </c>
      <c r="E1309" s="784">
        <v>12</v>
      </c>
      <c r="G1309" s="783" t="s">
        <v>1015</v>
      </c>
      <c r="H1309" s="784">
        <v>7</v>
      </c>
      <c r="I1309" s="784">
        <v>971</v>
      </c>
      <c r="K1309" s="783" t="s">
        <v>269</v>
      </c>
      <c r="L1309" s="783" t="s">
        <v>922</v>
      </c>
      <c r="M1309" s="783" t="s">
        <v>269</v>
      </c>
      <c r="N1309" s="784">
        <v>1</v>
      </c>
      <c r="U1309" s="783" t="s">
        <v>1015</v>
      </c>
      <c r="V1309" s="784">
        <v>5</v>
      </c>
      <c r="W1309" s="784">
        <v>438</v>
      </c>
    </row>
    <row r="1310" spans="1:23" ht="15">
      <c r="A1310" s="783" t="s">
        <v>998</v>
      </c>
      <c r="B1310" s="783" t="s">
        <v>267</v>
      </c>
      <c r="C1310" s="783" t="s">
        <v>263</v>
      </c>
      <c r="D1310" s="783" t="s">
        <v>288</v>
      </c>
      <c r="E1310" s="784">
        <v>30</v>
      </c>
      <c r="G1310" s="783" t="s">
        <v>1015</v>
      </c>
      <c r="H1310" s="784">
        <v>8</v>
      </c>
      <c r="I1310" s="784">
        <v>933</v>
      </c>
      <c r="K1310" s="783" t="s">
        <v>269</v>
      </c>
      <c r="L1310" s="783" t="s">
        <v>922</v>
      </c>
      <c r="M1310" s="783" t="s">
        <v>270</v>
      </c>
      <c r="N1310" s="784">
        <v>203</v>
      </c>
      <c r="U1310" s="783" t="s">
        <v>1015</v>
      </c>
      <c r="V1310" s="784">
        <v>6</v>
      </c>
      <c r="W1310" s="784">
        <v>411</v>
      </c>
    </row>
    <row r="1311" spans="1:23" ht="15">
      <c r="A1311" s="783" t="s">
        <v>998</v>
      </c>
      <c r="B1311" s="783" t="s">
        <v>267</v>
      </c>
      <c r="C1311" s="783" t="s">
        <v>263</v>
      </c>
      <c r="D1311" s="783" t="s">
        <v>289</v>
      </c>
      <c r="E1311" s="784">
        <v>15</v>
      </c>
      <c r="G1311" s="783" t="s">
        <v>1015</v>
      </c>
      <c r="H1311" s="784">
        <v>9</v>
      </c>
      <c r="I1311" s="784">
        <v>728</v>
      </c>
      <c r="K1311" s="783" t="s">
        <v>269</v>
      </c>
      <c r="L1311" s="783" t="s">
        <v>934</v>
      </c>
      <c r="M1311" s="783" t="s">
        <v>267</v>
      </c>
      <c r="N1311" s="784">
        <v>4</v>
      </c>
      <c r="U1311" s="783" t="s">
        <v>1015</v>
      </c>
      <c r="V1311" s="784">
        <v>7</v>
      </c>
      <c r="W1311" s="784">
        <v>358</v>
      </c>
    </row>
    <row r="1312" spans="1:23" ht="15">
      <c r="A1312" s="783" t="s">
        <v>998</v>
      </c>
      <c r="B1312" s="783" t="s">
        <v>267</v>
      </c>
      <c r="C1312" s="783" t="s">
        <v>262</v>
      </c>
      <c r="D1312" s="783" t="s">
        <v>288</v>
      </c>
      <c r="E1312" s="784">
        <v>383</v>
      </c>
      <c r="G1312" s="783" t="s">
        <v>1015</v>
      </c>
      <c r="H1312" s="784">
        <v>10</v>
      </c>
      <c r="I1312" s="784">
        <v>549</v>
      </c>
      <c r="K1312" s="783" t="s">
        <v>269</v>
      </c>
      <c r="L1312" s="783" t="s">
        <v>934</v>
      </c>
      <c r="M1312" s="783" t="s">
        <v>530</v>
      </c>
      <c r="N1312" s="784">
        <v>2</v>
      </c>
      <c r="U1312" s="783" t="s">
        <v>1015</v>
      </c>
      <c r="V1312" s="784">
        <v>9</v>
      </c>
      <c r="W1312" s="784">
        <v>229</v>
      </c>
    </row>
    <row r="1313" spans="1:23" ht="15">
      <c r="A1313" s="783" t="s">
        <v>998</v>
      </c>
      <c r="B1313" s="783" t="s">
        <v>267</v>
      </c>
      <c r="C1313" s="783" t="s">
        <v>262</v>
      </c>
      <c r="D1313" s="783" t="s">
        <v>289</v>
      </c>
      <c r="E1313" s="784">
        <v>428</v>
      </c>
      <c r="G1313" s="783" t="s">
        <v>1015</v>
      </c>
      <c r="H1313" s="784">
        <v>11</v>
      </c>
      <c r="I1313" s="784">
        <v>365</v>
      </c>
      <c r="K1313" s="783" t="s">
        <v>269</v>
      </c>
      <c r="L1313" s="783" t="s">
        <v>934</v>
      </c>
      <c r="M1313" s="783" t="s">
        <v>531</v>
      </c>
      <c r="N1313" s="784">
        <v>1</v>
      </c>
      <c r="U1313" s="783" t="s">
        <v>1015</v>
      </c>
      <c r="V1313" s="784">
        <v>10</v>
      </c>
      <c r="W1313" s="784">
        <v>180</v>
      </c>
    </row>
    <row r="1314" spans="1:23" ht="15">
      <c r="A1314" s="783" t="s">
        <v>998</v>
      </c>
      <c r="B1314" s="783" t="s">
        <v>267</v>
      </c>
      <c r="C1314" s="783" t="s">
        <v>263</v>
      </c>
      <c r="D1314" s="783" t="s">
        <v>288</v>
      </c>
      <c r="E1314" s="784">
        <v>357</v>
      </c>
      <c r="G1314" s="783" t="s">
        <v>1015</v>
      </c>
      <c r="H1314" s="784">
        <v>12</v>
      </c>
      <c r="I1314" s="784">
        <v>500</v>
      </c>
      <c r="K1314" s="783" t="s">
        <v>269</v>
      </c>
      <c r="L1314" s="783" t="s">
        <v>934</v>
      </c>
      <c r="M1314" s="783" t="s">
        <v>527</v>
      </c>
      <c r="N1314" s="784">
        <v>611</v>
      </c>
      <c r="U1314" s="783" t="s">
        <v>1015</v>
      </c>
      <c r="V1314" s="784">
        <v>11</v>
      </c>
      <c r="W1314" s="784">
        <v>107</v>
      </c>
    </row>
    <row r="1315" spans="1:23" ht="15">
      <c r="A1315" s="783" t="s">
        <v>998</v>
      </c>
      <c r="B1315" s="783" t="s">
        <v>267</v>
      </c>
      <c r="C1315" s="783" t="s">
        <v>263</v>
      </c>
      <c r="D1315" s="783" t="s">
        <v>289</v>
      </c>
      <c r="E1315" s="784">
        <v>429</v>
      </c>
      <c r="G1315" s="783" t="s">
        <v>1016</v>
      </c>
      <c r="H1315" s="784">
        <v>0</v>
      </c>
      <c r="I1315" s="784">
        <v>162</v>
      </c>
      <c r="K1315" s="783" t="s">
        <v>269</v>
      </c>
      <c r="L1315" s="783" t="s">
        <v>934</v>
      </c>
      <c r="M1315" s="783" t="s">
        <v>532</v>
      </c>
      <c r="N1315" s="784">
        <v>2</v>
      </c>
      <c r="U1315" s="783" t="s">
        <v>1015</v>
      </c>
      <c r="V1315" s="784">
        <v>12</v>
      </c>
      <c r="W1315" s="784">
        <v>149</v>
      </c>
    </row>
    <row r="1316" spans="1:23" ht="15">
      <c r="A1316" s="783" t="s">
        <v>998</v>
      </c>
      <c r="B1316" s="783" t="s">
        <v>268</v>
      </c>
      <c r="C1316" s="783" t="s">
        <v>262</v>
      </c>
      <c r="D1316" s="783" t="s">
        <v>288</v>
      </c>
      <c r="E1316" s="784">
        <v>426</v>
      </c>
      <c r="G1316" s="783" t="s">
        <v>1016</v>
      </c>
      <c r="H1316" s="784">
        <v>1</v>
      </c>
      <c r="I1316" s="784">
        <v>932</v>
      </c>
      <c r="K1316" s="783" t="s">
        <v>269</v>
      </c>
      <c r="L1316" s="783" t="s">
        <v>934</v>
      </c>
      <c r="M1316" s="783" t="s">
        <v>528</v>
      </c>
      <c r="N1316" s="784">
        <v>1</v>
      </c>
      <c r="U1316" s="783" t="s">
        <v>1016</v>
      </c>
      <c r="V1316" s="785"/>
      <c r="W1316" s="784">
        <v>482</v>
      </c>
    </row>
    <row r="1317" spans="1:23" ht="15">
      <c r="A1317" s="783" t="s">
        <v>998</v>
      </c>
      <c r="B1317" s="783" t="s">
        <v>268</v>
      </c>
      <c r="C1317" s="783" t="s">
        <v>262</v>
      </c>
      <c r="D1317" s="783" t="s">
        <v>289</v>
      </c>
      <c r="E1317" s="784">
        <v>336</v>
      </c>
      <c r="G1317" s="783" t="s">
        <v>1016</v>
      </c>
      <c r="H1317" s="784">
        <v>2</v>
      </c>
      <c r="I1317" s="784">
        <v>2805</v>
      </c>
      <c r="K1317" s="783" t="s">
        <v>269</v>
      </c>
      <c r="L1317" s="783" t="s">
        <v>934</v>
      </c>
      <c r="M1317" s="783" t="s">
        <v>535</v>
      </c>
      <c r="N1317" s="784">
        <v>2</v>
      </c>
      <c r="U1317" s="783" t="s">
        <v>1016</v>
      </c>
      <c r="V1317" s="784">
        <v>0</v>
      </c>
      <c r="W1317" s="784">
        <v>188</v>
      </c>
    </row>
    <row r="1318" spans="1:23" ht="15">
      <c r="A1318" s="783" t="s">
        <v>998</v>
      </c>
      <c r="B1318" s="783" t="s">
        <v>268</v>
      </c>
      <c r="C1318" s="783" t="s">
        <v>263</v>
      </c>
      <c r="D1318" s="783" t="s">
        <v>288</v>
      </c>
      <c r="E1318" s="784">
        <v>362</v>
      </c>
      <c r="G1318" s="783" t="s">
        <v>1016</v>
      </c>
      <c r="H1318" s="784">
        <v>3</v>
      </c>
      <c r="I1318" s="784">
        <v>1437</v>
      </c>
      <c r="K1318" s="783" t="s">
        <v>269</v>
      </c>
      <c r="L1318" s="783" t="s">
        <v>934</v>
      </c>
      <c r="M1318" s="783" t="s">
        <v>529</v>
      </c>
      <c r="N1318" s="784">
        <v>4</v>
      </c>
      <c r="U1318" s="783" t="s">
        <v>1016</v>
      </c>
      <c r="V1318" s="784">
        <v>1</v>
      </c>
      <c r="W1318" s="784">
        <v>966</v>
      </c>
    </row>
    <row r="1319" spans="1:23" ht="15">
      <c r="A1319" s="783" t="s">
        <v>998</v>
      </c>
      <c r="B1319" s="783" t="s">
        <v>268</v>
      </c>
      <c r="C1319" s="783" t="s">
        <v>263</v>
      </c>
      <c r="D1319" s="783" t="s">
        <v>289</v>
      </c>
      <c r="E1319" s="784">
        <v>345</v>
      </c>
      <c r="G1319" s="783" t="s">
        <v>1016</v>
      </c>
      <c r="H1319" s="784">
        <v>4</v>
      </c>
      <c r="I1319" s="784">
        <v>5879</v>
      </c>
      <c r="K1319" s="783" t="s">
        <v>269</v>
      </c>
      <c r="L1319" s="783" t="s">
        <v>934</v>
      </c>
      <c r="M1319" s="783" t="s">
        <v>268</v>
      </c>
      <c r="N1319" s="784">
        <v>10</v>
      </c>
      <c r="U1319" s="783" t="s">
        <v>1016</v>
      </c>
      <c r="V1319" s="784">
        <v>2</v>
      </c>
      <c r="W1319" s="784">
        <v>3001</v>
      </c>
    </row>
    <row r="1320" spans="1:23" ht="15">
      <c r="A1320" s="783" t="s">
        <v>998</v>
      </c>
      <c r="B1320" s="783" t="s">
        <v>290</v>
      </c>
      <c r="C1320" s="783" t="s">
        <v>262</v>
      </c>
      <c r="D1320" s="783" t="s">
        <v>288</v>
      </c>
      <c r="E1320" s="784">
        <v>41</v>
      </c>
      <c r="G1320" s="783" t="s">
        <v>1016</v>
      </c>
      <c r="H1320" s="784">
        <v>5</v>
      </c>
      <c r="I1320" s="784">
        <v>961</v>
      </c>
      <c r="K1320" s="783" t="s">
        <v>269</v>
      </c>
      <c r="L1320" s="783" t="s">
        <v>934</v>
      </c>
      <c r="M1320" s="783" t="s">
        <v>538</v>
      </c>
      <c r="N1320" s="784">
        <v>4</v>
      </c>
      <c r="U1320" s="783" t="s">
        <v>1016</v>
      </c>
      <c r="V1320" s="784">
        <v>3</v>
      </c>
      <c r="W1320" s="784">
        <v>1302</v>
      </c>
    </row>
    <row r="1321" spans="1:23" ht="15">
      <c r="A1321" s="783" t="s">
        <v>998</v>
      </c>
      <c r="B1321" s="783" t="s">
        <v>290</v>
      </c>
      <c r="C1321" s="783" t="s">
        <v>262</v>
      </c>
      <c r="D1321" s="783" t="s">
        <v>289</v>
      </c>
      <c r="E1321" s="784">
        <v>65</v>
      </c>
      <c r="G1321" s="783" t="s">
        <v>1016</v>
      </c>
      <c r="H1321" s="784">
        <v>6</v>
      </c>
      <c r="I1321" s="784">
        <v>986</v>
      </c>
      <c r="K1321" s="783" t="s">
        <v>269</v>
      </c>
      <c r="L1321" s="783" t="s">
        <v>934</v>
      </c>
      <c r="M1321" s="783" t="s">
        <v>302</v>
      </c>
      <c r="N1321" s="784">
        <v>11</v>
      </c>
      <c r="U1321" s="783" t="s">
        <v>1016</v>
      </c>
      <c r="V1321" s="784">
        <v>4</v>
      </c>
      <c r="W1321" s="784">
        <v>8016</v>
      </c>
    </row>
    <row r="1322" spans="1:23" ht="15">
      <c r="A1322" s="783" t="s">
        <v>998</v>
      </c>
      <c r="B1322" s="783" t="s">
        <v>290</v>
      </c>
      <c r="C1322" s="783" t="s">
        <v>263</v>
      </c>
      <c r="D1322" s="783" t="s">
        <v>288</v>
      </c>
      <c r="E1322" s="784">
        <v>20</v>
      </c>
      <c r="G1322" s="783" t="s">
        <v>1016</v>
      </c>
      <c r="H1322" s="784">
        <v>7</v>
      </c>
      <c r="I1322" s="784">
        <v>860</v>
      </c>
      <c r="K1322" s="783" t="s">
        <v>269</v>
      </c>
      <c r="L1322" s="783" t="s">
        <v>934</v>
      </c>
      <c r="M1322" s="783" t="s">
        <v>299</v>
      </c>
      <c r="N1322" s="784">
        <v>5306</v>
      </c>
      <c r="U1322" s="783" t="s">
        <v>1016</v>
      </c>
      <c r="V1322" s="784">
        <v>5</v>
      </c>
      <c r="W1322" s="784">
        <v>1188</v>
      </c>
    </row>
    <row r="1323" spans="1:23" ht="15">
      <c r="A1323" s="783" t="s">
        <v>998</v>
      </c>
      <c r="B1323" s="783" t="s">
        <v>290</v>
      </c>
      <c r="C1323" s="783" t="s">
        <v>263</v>
      </c>
      <c r="D1323" s="783" t="s">
        <v>289</v>
      </c>
      <c r="E1323" s="784">
        <v>43</v>
      </c>
      <c r="G1323" s="783" t="s">
        <v>1016</v>
      </c>
      <c r="H1323" s="784">
        <v>8</v>
      </c>
      <c r="I1323" s="784">
        <v>649</v>
      </c>
      <c r="K1323" s="783" t="s">
        <v>269</v>
      </c>
      <c r="L1323" s="783" t="s">
        <v>934</v>
      </c>
      <c r="M1323" s="783" t="s">
        <v>300</v>
      </c>
      <c r="N1323" s="784">
        <v>9</v>
      </c>
      <c r="U1323" s="783" t="s">
        <v>1016</v>
      </c>
      <c r="V1323" s="784">
        <v>6</v>
      </c>
      <c r="W1323" s="784">
        <v>1032</v>
      </c>
    </row>
    <row r="1324" spans="1:23" ht="15">
      <c r="A1324" s="783" t="s">
        <v>998</v>
      </c>
      <c r="B1324" s="783" t="s">
        <v>291</v>
      </c>
      <c r="C1324" s="783" t="s">
        <v>262</v>
      </c>
      <c r="D1324" s="783" t="s">
        <v>288</v>
      </c>
      <c r="E1324" s="784">
        <v>134</v>
      </c>
      <c r="G1324" s="783" t="s">
        <v>1016</v>
      </c>
      <c r="H1324" s="784">
        <v>9</v>
      </c>
      <c r="I1324" s="784">
        <v>539</v>
      </c>
      <c r="K1324" s="783" t="s">
        <v>269</v>
      </c>
      <c r="L1324" s="783" t="s">
        <v>934</v>
      </c>
      <c r="M1324" s="783" t="s">
        <v>301</v>
      </c>
      <c r="N1324" s="784">
        <v>158</v>
      </c>
      <c r="U1324" s="783" t="s">
        <v>1016</v>
      </c>
      <c r="V1324" s="784">
        <v>7</v>
      </c>
      <c r="W1324" s="784">
        <v>722</v>
      </c>
    </row>
    <row r="1325" spans="1:23" ht="15">
      <c r="A1325" s="783" t="s">
        <v>998</v>
      </c>
      <c r="B1325" s="783" t="s">
        <v>291</v>
      </c>
      <c r="C1325" s="783" t="s">
        <v>262</v>
      </c>
      <c r="D1325" s="783" t="s">
        <v>289</v>
      </c>
      <c r="E1325" s="784">
        <v>127</v>
      </c>
      <c r="G1325" s="783" t="s">
        <v>1016</v>
      </c>
      <c r="H1325" s="784">
        <v>10</v>
      </c>
      <c r="I1325" s="784">
        <v>395</v>
      </c>
      <c r="K1325" s="783" t="s">
        <v>269</v>
      </c>
      <c r="L1325" s="783" t="s">
        <v>934</v>
      </c>
      <c r="M1325" s="783" t="s">
        <v>269</v>
      </c>
      <c r="N1325" s="784">
        <v>3</v>
      </c>
      <c r="U1325" s="783" t="s">
        <v>1016</v>
      </c>
      <c r="V1325" s="784">
        <v>9</v>
      </c>
      <c r="W1325" s="784">
        <v>337</v>
      </c>
    </row>
    <row r="1326" spans="1:23" ht="15">
      <c r="A1326" s="783" t="s">
        <v>998</v>
      </c>
      <c r="B1326" s="783" t="s">
        <v>291</v>
      </c>
      <c r="C1326" s="783" t="s">
        <v>263</v>
      </c>
      <c r="D1326" s="783" t="s">
        <v>288</v>
      </c>
      <c r="E1326" s="784">
        <v>130</v>
      </c>
      <c r="G1326" s="783" t="s">
        <v>1016</v>
      </c>
      <c r="H1326" s="784">
        <v>11</v>
      </c>
      <c r="I1326" s="784">
        <v>334</v>
      </c>
      <c r="K1326" s="783" t="s">
        <v>269</v>
      </c>
      <c r="L1326" s="783" t="s">
        <v>934</v>
      </c>
      <c r="M1326" s="783" t="s">
        <v>270</v>
      </c>
      <c r="N1326" s="784">
        <v>455</v>
      </c>
      <c r="U1326" s="783" t="s">
        <v>1016</v>
      </c>
      <c r="V1326" s="784">
        <v>10</v>
      </c>
      <c r="W1326" s="784">
        <v>226</v>
      </c>
    </row>
    <row r="1327" spans="1:23" ht="15">
      <c r="A1327" s="783" t="s">
        <v>998</v>
      </c>
      <c r="B1327" s="783" t="s">
        <v>291</v>
      </c>
      <c r="C1327" s="783" t="s">
        <v>263</v>
      </c>
      <c r="D1327" s="783" t="s">
        <v>289</v>
      </c>
      <c r="E1327" s="784">
        <v>112</v>
      </c>
      <c r="G1327" s="783" t="s">
        <v>1016</v>
      </c>
      <c r="H1327" s="784">
        <v>12</v>
      </c>
      <c r="I1327" s="784">
        <v>332</v>
      </c>
      <c r="K1327" s="783" t="s">
        <v>269</v>
      </c>
      <c r="L1327" s="783" t="s">
        <v>935</v>
      </c>
      <c r="M1327" s="783" t="s">
        <v>267</v>
      </c>
      <c r="N1327" s="784">
        <v>66</v>
      </c>
      <c r="U1327" s="783" t="s">
        <v>1016</v>
      </c>
      <c r="V1327" s="784">
        <v>11</v>
      </c>
      <c r="W1327" s="784">
        <v>160</v>
      </c>
    </row>
    <row r="1328" spans="1:23" ht="15">
      <c r="A1328" s="783" t="s">
        <v>999</v>
      </c>
      <c r="B1328" s="783" t="s">
        <v>267</v>
      </c>
      <c r="C1328" s="783" t="s">
        <v>262</v>
      </c>
      <c r="D1328" s="783" t="s">
        <v>288</v>
      </c>
      <c r="E1328" s="784">
        <v>1960</v>
      </c>
      <c r="G1328" s="783" t="s">
        <v>1017</v>
      </c>
      <c r="H1328" s="784">
        <v>0</v>
      </c>
      <c r="I1328" s="784">
        <v>63</v>
      </c>
      <c r="K1328" s="783" t="s">
        <v>269</v>
      </c>
      <c r="L1328" s="783" t="s">
        <v>935</v>
      </c>
      <c r="M1328" s="783" t="s">
        <v>530</v>
      </c>
      <c r="N1328" s="784">
        <v>27</v>
      </c>
      <c r="U1328" s="783" t="s">
        <v>1016</v>
      </c>
      <c r="V1328" s="784">
        <v>12</v>
      </c>
      <c r="W1328" s="784">
        <v>130</v>
      </c>
    </row>
    <row r="1329" spans="1:23" ht="15">
      <c r="A1329" s="783" t="s">
        <v>999</v>
      </c>
      <c r="B1329" s="783" t="s">
        <v>267</v>
      </c>
      <c r="C1329" s="783" t="s">
        <v>262</v>
      </c>
      <c r="D1329" s="783" t="s">
        <v>289</v>
      </c>
      <c r="E1329" s="784">
        <v>5309</v>
      </c>
      <c r="G1329" s="783" t="s">
        <v>1017</v>
      </c>
      <c r="H1329" s="784">
        <v>1</v>
      </c>
      <c r="I1329" s="784">
        <v>263</v>
      </c>
      <c r="K1329" s="783" t="s">
        <v>269</v>
      </c>
      <c r="L1329" s="783" t="s">
        <v>935</v>
      </c>
      <c r="M1329" s="783" t="s">
        <v>531</v>
      </c>
      <c r="N1329" s="784">
        <v>5</v>
      </c>
      <c r="U1329" s="783" t="s">
        <v>1017</v>
      </c>
      <c r="V1329" s="785"/>
      <c r="W1329" s="784">
        <v>51</v>
      </c>
    </row>
    <row r="1330" spans="1:23" ht="15">
      <c r="A1330" s="783" t="s">
        <v>999</v>
      </c>
      <c r="B1330" s="783" t="s">
        <v>267</v>
      </c>
      <c r="C1330" s="783" t="s">
        <v>263</v>
      </c>
      <c r="D1330" s="783" t="s">
        <v>288</v>
      </c>
      <c r="E1330" s="784">
        <v>1510</v>
      </c>
      <c r="G1330" s="783" t="s">
        <v>1017</v>
      </c>
      <c r="H1330" s="784">
        <v>2</v>
      </c>
      <c r="I1330" s="784">
        <v>981</v>
      </c>
      <c r="K1330" s="783" t="s">
        <v>269</v>
      </c>
      <c r="L1330" s="783" t="s">
        <v>935</v>
      </c>
      <c r="M1330" s="783" t="s">
        <v>527</v>
      </c>
      <c r="N1330" s="784">
        <v>83</v>
      </c>
      <c r="U1330" s="783" t="s">
        <v>1017</v>
      </c>
      <c r="V1330" s="784">
        <v>0</v>
      </c>
      <c r="W1330" s="784">
        <v>9</v>
      </c>
    </row>
    <row r="1331" spans="1:23" ht="15">
      <c r="A1331" s="783" t="s">
        <v>999</v>
      </c>
      <c r="B1331" s="783" t="s">
        <v>267</v>
      </c>
      <c r="C1331" s="783" t="s">
        <v>263</v>
      </c>
      <c r="D1331" s="783" t="s">
        <v>289</v>
      </c>
      <c r="E1331" s="784">
        <v>4766</v>
      </c>
      <c r="G1331" s="783" t="s">
        <v>1017</v>
      </c>
      <c r="H1331" s="784">
        <v>3</v>
      </c>
      <c r="I1331" s="784">
        <v>557</v>
      </c>
      <c r="K1331" s="783" t="s">
        <v>269</v>
      </c>
      <c r="L1331" s="783" t="s">
        <v>935</v>
      </c>
      <c r="M1331" s="783" t="s">
        <v>532</v>
      </c>
      <c r="N1331" s="784">
        <v>2</v>
      </c>
      <c r="U1331" s="783" t="s">
        <v>1017</v>
      </c>
      <c r="V1331" s="784">
        <v>1</v>
      </c>
      <c r="W1331" s="784">
        <v>67</v>
      </c>
    </row>
    <row r="1332" spans="1:23" ht="15">
      <c r="A1332" s="783" t="s">
        <v>999</v>
      </c>
      <c r="B1332" s="783" t="s">
        <v>268</v>
      </c>
      <c r="C1332" s="783" t="s">
        <v>262</v>
      </c>
      <c r="D1332" s="783" t="s">
        <v>288</v>
      </c>
      <c r="E1332" s="784">
        <v>650</v>
      </c>
      <c r="G1332" s="783" t="s">
        <v>1017</v>
      </c>
      <c r="H1332" s="784">
        <v>4</v>
      </c>
      <c r="I1332" s="784">
        <v>2156</v>
      </c>
      <c r="K1332" s="783" t="s">
        <v>269</v>
      </c>
      <c r="L1332" s="783" t="s">
        <v>935</v>
      </c>
      <c r="M1332" s="783" t="s">
        <v>528</v>
      </c>
      <c r="N1332" s="784">
        <v>10</v>
      </c>
      <c r="U1332" s="783" t="s">
        <v>1017</v>
      </c>
      <c r="V1332" s="784">
        <v>2</v>
      </c>
      <c r="W1332" s="784">
        <v>191</v>
      </c>
    </row>
    <row r="1333" spans="1:23" ht="15">
      <c r="A1333" s="783" t="s">
        <v>999</v>
      </c>
      <c r="B1333" s="783" t="s">
        <v>268</v>
      </c>
      <c r="C1333" s="783" t="s">
        <v>262</v>
      </c>
      <c r="D1333" s="783" t="s">
        <v>289</v>
      </c>
      <c r="E1333" s="784">
        <v>1477</v>
      </c>
      <c r="G1333" s="783" t="s">
        <v>1017</v>
      </c>
      <c r="H1333" s="784">
        <v>5</v>
      </c>
      <c r="I1333" s="784">
        <v>431</v>
      </c>
      <c r="K1333" s="783" t="s">
        <v>269</v>
      </c>
      <c r="L1333" s="783" t="s">
        <v>935</v>
      </c>
      <c r="M1333" s="783" t="s">
        <v>529</v>
      </c>
      <c r="N1333" s="784">
        <v>1</v>
      </c>
      <c r="U1333" s="783" t="s">
        <v>1017</v>
      </c>
      <c r="V1333" s="784">
        <v>3</v>
      </c>
      <c r="W1333" s="784">
        <v>77</v>
      </c>
    </row>
    <row r="1334" spans="1:23" ht="15">
      <c r="A1334" s="783" t="s">
        <v>999</v>
      </c>
      <c r="B1334" s="783" t="s">
        <v>268</v>
      </c>
      <c r="C1334" s="783" t="s">
        <v>263</v>
      </c>
      <c r="D1334" s="783" t="s">
        <v>288</v>
      </c>
      <c r="E1334" s="784">
        <v>573</v>
      </c>
      <c r="G1334" s="783" t="s">
        <v>1017</v>
      </c>
      <c r="H1334" s="784">
        <v>6</v>
      </c>
      <c r="I1334" s="784">
        <v>475</v>
      </c>
      <c r="K1334" s="783" t="s">
        <v>269</v>
      </c>
      <c r="L1334" s="783" t="s">
        <v>935</v>
      </c>
      <c r="M1334" s="783" t="s">
        <v>268</v>
      </c>
      <c r="N1334" s="784">
        <v>3</v>
      </c>
      <c r="U1334" s="783" t="s">
        <v>1017</v>
      </c>
      <c r="V1334" s="784">
        <v>4</v>
      </c>
      <c r="W1334" s="784">
        <v>509</v>
      </c>
    </row>
    <row r="1335" spans="1:23" ht="15">
      <c r="A1335" s="783" t="s">
        <v>999</v>
      </c>
      <c r="B1335" s="783" t="s">
        <v>268</v>
      </c>
      <c r="C1335" s="783" t="s">
        <v>263</v>
      </c>
      <c r="D1335" s="783" t="s">
        <v>289</v>
      </c>
      <c r="E1335" s="784">
        <v>1365</v>
      </c>
      <c r="G1335" s="783" t="s">
        <v>1017</v>
      </c>
      <c r="H1335" s="784">
        <v>7</v>
      </c>
      <c r="I1335" s="784">
        <v>440</v>
      </c>
      <c r="K1335" s="783" t="s">
        <v>269</v>
      </c>
      <c r="L1335" s="783" t="s">
        <v>935</v>
      </c>
      <c r="M1335" s="783" t="s">
        <v>538</v>
      </c>
      <c r="N1335" s="784">
        <v>3</v>
      </c>
      <c r="U1335" s="783" t="s">
        <v>1017</v>
      </c>
      <c r="V1335" s="784">
        <v>5</v>
      </c>
      <c r="W1335" s="784">
        <v>74</v>
      </c>
    </row>
    <row r="1336" spans="1:23" ht="15">
      <c r="A1336" s="783" t="s">
        <v>999</v>
      </c>
      <c r="B1336" s="783" t="s">
        <v>290</v>
      </c>
      <c r="C1336" s="783" t="s">
        <v>262</v>
      </c>
      <c r="D1336" s="783" t="s">
        <v>288</v>
      </c>
      <c r="E1336" s="784">
        <v>266</v>
      </c>
      <c r="G1336" s="783" t="s">
        <v>1017</v>
      </c>
      <c r="H1336" s="784">
        <v>8</v>
      </c>
      <c r="I1336" s="784">
        <v>348</v>
      </c>
      <c r="K1336" s="783" t="s">
        <v>269</v>
      </c>
      <c r="L1336" s="783" t="s">
        <v>935</v>
      </c>
      <c r="M1336" s="783" t="s">
        <v>302</v>
      </c>
      <c r="N1336" s="784">
        <v>5</v>
      </c>
      <c r="U1336" s="783" t="s">
        <v>1017</v>
      </c>
      <c r="V1336" s="784">
        <v>6</v>
      </c>
      <c r="W1336" s="784">
        <v>69</v>
      </c>
    </row>
    <row r="1337" spans="1:23" ht="15">
      <c r="A1337" s="783" t="s">
        <v>999</v>
      </c>
      <c r="B1337" s="783" t="s">
        <v>290</v>
      </c>
      <c r="C1337" s="783" t="s">
        <v>262</v>
      </c>
      <c r="D1337" s="783" t="s">
        <v>289</v>
      </c>
      <c r="E1337" s="784">
        <v>284</v>
      </c>
      <c r="G1337" s="783" t="s">
        <v>1017</v>
      </c>
      <c r="H1337" s="784">
        <v>9</v>
      </c>
      <c r="I1337" s="784">
        <v>301</v>
      </c>
      <c r="K1337" s="783" t="s">
        <v>269</v>
      </c>
      <c r="L1337" s="783" t="s">
        <v>935</v>
      </c>
      <c r="M1337" s="783" t="s">
        <v>299</v>
      </c>
      <c r="N1337" s="784">
        <v>6998</v>
      </c>
      <c r="U1337" s="783" t="s">
        <v>1017</v>
      </c>
      <c r="V1337" s="784">
        <v>7</v>
      </c>
      <c r="W1337" s="784">
        <v>74</v>
      </c>
    </row>
    <row r="1338" spans="1:23" ht="15">
      <c r="A1338" s="783" t="s">
        <v>999</v>
      </c>
      <c r="B1338" s="783" t="s">
        <v>290</v>
      </c>
      <c r="C1338" s="783" t="s">
        <v>263</v>
      </c>
      <c r="D1338" s="783" t="s">
        <v>288</v>
      </c>
      <c r="E1338" s="784">
        <v>241</v>
      </c>
      <c r="G1338" s="783" t="s">
        <v>1017</v>
      </c>
      <c r="H1338" s="784">
        <v>10</v>
      </c>
      <c r="I1338" s="784">
        <v>239</v>
      </c>
      <c r="K1338" s="783" t="s">
        <v>269</v>
      </c>
      <c r="L1338" s="783" t="s">
        <v>935</v>
      </c>
      <c r="M1338" s="783" t="s">
        <v>300</v>
      </c>
      <c r="N1338" s="784">
        <v>3</v>
      </c>
      <c r="U1338" s="783" t="s">
        <v>1017</v>
      </c>
      <c r="V1338" s="784">
        <v>9</v>
      </c>
      <c r="W1338" s="784">
        <v>35</v>
      </c>
    </row>
    <row r="1339" spans="1:23" ht="15">
      <c r="A1339" s="783" t="s">
        <v>999</v>
      </c>
      <c r="B1339" s="783" t="s">
        <v>290</v>
      </c>
      <c r="C1339" s="783" t="s">
        <v>263</v>
      </c>
      <c r="D1339" s="783" t="s">
        <v>289</v>
      </c>
      <c r="E1339" s="784">
        <v>242</v>
      </c>
      <c r="G1339" s="783" t="s">
        <v>1017</v>
      </c>
      <c r="H1339" s="784">
        <v>11</v>
      </c>
      <c r="I1339" s="784">
        <v>147</v>
      </c>
      <c r="K1339" s="783" t="s">
        <v>269</v>
      </c>
      <c r="L1339" s="783" t="s">
        <v>935</v>
      </c>
      <c r="M1339" s="783" t="s">
        <v>301</v>
      </c>
      <c r="N1339" s="784">
        <v>380</v>
      </c>
      <c r="U1339" s="783" t="s">
        <v>1017</v>
      </c>
      <c r="V1339" s="784">
        <v>10</v>
      </c>
      <c r="W1339" s="784">
        <v>25</v>
      </c>
    </row>
    <row r="1340" spans="1:23" ht="15">
      <c r="A1340" s="783" t="s">
        <v>999</v>
      </c>
      <c r="B1340" s="783" t="s">
        <v>291</v>
      </c>
      <c r="C1340" s="783" t="s">
        <v>262</v>
      </c>
      <c r="D1340" s="783" t="s">
        <v>288</v>
      </c>
      <c r="E1340" s="784">
        <v>520</v>
      </c>
      <c r="G1340" s="783" t="s">
        <v>1017</v>
      </c>
      <c r="H1340" s="784">
        <v>12</v>
      </c>
      <c r="I1340" s="784">
        <v>213</v>
      </c>
      <c r="K1340" s="783" t="s">
        <v>269</v>
      </c>
      <c r="L1340" s="783" t="s">
        <v>935</v>
      </c>
      <c r="M1340" s="783" t="s">
        <v>269</v>
      </c>
      <c r="N1340" s="784">
        <v>10</v>
      </c>
      <c r="U1340" s="783" t="s">
        <v>1017</v>
      </c>
      <c r="V1340" s="784">
        <v>11</v>
      </c>
      <c r="W1340" s="784">
        <v>21</v>
      </c>
    </row>
    <row r="1341" spans="1:23" ht="15">
      <c r="A1341" s="783" t="s">
        <v>999</v>
      </c>
      <c r="B1341" s="783" t="s">
        <v>291</v>
      </c>
      <c r="C1341" s="783" t="s">
        <v>262</v>
      </c>
      <c r="D1341" s="783" t="s">
        <v>289</v>
      </c>
      <c r="E1341" s="784">
        <v>1246</v>
      </c>
      <c r="G1341" s="783" t="s">
        <v>1018</v>
      </c>
      <c r="H1341" s="784">
        <v>0</v>
      </c>
      <c r="I1341" s="784">
        <v>182</v>
      </c>
      <c r="K1341" s="783" t="s">
        <v>269</v>
      </c>
      <c r="L1341" s="783" t="s">
        <v>935</v>
      </c>
      <c r="M1341" s="783" t="s">
        <v>270</v>
      </c>
      <c r="N1341" s="784">
        <v>6455</v>
      </c>
      <c r="U1341" s="783" t="s">
        <v>1017</v>
      </c>
      <c r="V1341" s="784">
        <v>12</v>
      </c>
      <c r="W1341" s="784">
        <v>22</v>
      </c>
    </row>
    <row r="1342" spans="1:23" ht="15">
      <c r="A1342" s="783" t="s">
        <v>999</v>
      </c>
      <c r="B1342" s="783" t="s">
        <v>291</v>
      </c>
      <c r="C1342" s="783" t="s">
        <v>263</v>
      </c>
      <c r="D1342" s="783" t="s">
        <v>288</v>
      </c>
      <c r="E1342" s="784">
        <v>458</v>
      </c>
      <c r="G1342" s="783" t="s">
        <v>1018</v>
      </c>
      <c r="H1342" s="784">
        <v>1</v>
      </c>
      <c r="I1342" s="784">
        <v>920</v>
      </c>
      <c r="K1342" s="783" t="s">
        <v>269</v>
      </c>
      <c r="L1342" s="783" t="s">
        <v>936</v>
      </c>
      <c r="M1342" s="783" t="s">
        <v>267</v>
      </c>
      <c r="N1342" s="784">
        <v>73</v>
      </c>
      <c r="U1342" s="783" t="s">
        <v>1018</v>
      </c>
      <c r="V1342" s="785"/>
      <c r="W1342" s="784">
        <v>422</v>
      </c>
    </row>
    <row r="1343" spans="1:23" ht="15">
      <c r="A1343" s="783" t="s">
        <v>999</v>
      </c>
      <c r="B1343" s="783" t="s">
        <v>291</v>
      </c>
      <c r="C1343" s="783" t="s">
        <v>263</v>
      </c>
      <c r="D1343" s="783" t="s">
        <v>289</v>
      </c>
      <c r="E1343" s="784">
        <v>1139</v>
      </c>
      <c r="G1343" s="783" t="s">
        <v>1018</v>
      </c>
      <c r="H1343" s="784">
        <v>2</v>
      </c>
      <c r="I1343" s="784">
        <v>2704</v>
      </c>
      <c r="K1343" s="783" t="s">
        <v>269</v>
      </c>
      <c r="L1343" s="783" t="s">
        <v>936</v>
      </c>
      <c r="M1343" s="783" t="s">
        <v>533</v>
      </c>
      <c r="N1343" s="784">
        <v>3</v>
      </c>
      <c r="U1343" s="783" t="s">
        <v>1018</v>
      </c>
      <c r="V1343" s="784">
        <v>0</v>
      </c>
      <c r="W1343" s="784">
        <v>187</v>
      </c>
    </row>
    <row r="1344" spans="1:23" ht="15">
      <c r="A1344" s="783" t="s">
        <v>1000</v>
      </c>
      <c r="B1344" s="783" t="s">
        <v>267</v>
      </c>
      <c r="C1344" s="783" t="s">
        <v>262</v>
      </c>
      <c r="D1344" s="783" t="s">
        <v>288</v>
      </c>
      <c r="E1344" s="784">
        <v>1567</v>
      </c>
      <c r="G1344" s="783" t="s">
        <v>1018</v>
      </c>
      <c r="H1344" s="784">
        <v>3</v>
      </c>
      <c r="I1344" s="784">
        <v>1261</v>
      </c>
      <c r="K1344" s="783" t="s">
        <v>269</v>
      </c>
      <c r="L1344" s="783" t="s">
        <v>936</v>
      </c>
      <c r="M1344" s="783" t="s">
        <v>531</v>
      </c>
      <c r="N1344" s="784">
        <v>1</v>
      </c>
      <c r="U1344" s="783" t="s">
        <v>1018</v>
      </c>
      <c r="V1344" s="784">
        <v>1</v>
      </c>
      <c r="W1344" s="784">
        <v>739</v>
      </c>
    </row>
    <row r="1345" spans="1:23" ht="15">
      <c r="A1345" s="783" t="s">
        <v>1000</v>
      </c>
      <c r="B1345" s="783" t="s">
        <v>267</v>
      </c>
      <c r="C1345" s="783" t="s">
        <v>262</v>
      </c>
      <c r="D1345" s="783" t="s">
        <v>289</v>
      </c>
      <c r="E1345" s="784">
        <v>861</v>
      </c>
      <c r="G1345" s="783" t="s">
        <v>1018</v>
      </c>
      <c r="H1345" s="784">
        <v>4</v>
      </c>
      <c r="I1345" s="784">
        <v>4864</v>
      </c>
      <c r="K1345" s="783" t="s">
        <v>269</v>
      </c>
      <c r="L1345" s="783" t="s">
        <v>936</v>
      </c>
      <c r="M1345" s="783" t="s">
        <v>527</v>
      </c>
      <c r="N1345" s="784">
        <v>1220</v>
      </c>
      <c r="U1345" s="783" t="s">
        <v>1018</v>
      </c>
      <c r="V1345" s="784">
        <v>2</v>
      </c>
      <c r="W1345" s="784">
        <v>1857</v>
      </c>
    </row>
    <row r="1346" spans="1:23" ht="15">
      <c r="A1346" s="783" t="s">
        <v>1000</v>
      </c>
      <c r="B1346" s="783" t="s">
        <v>267</v>
      </c>
      <c r="C1346" s="783" t="s">
        <v>263</v>
      </c>
      <c r="D1346" s="783" t="s">
        <v>288</v>
      </c>
      <c r="E1346" s="784">
        <v>1901</v>
      </c>
      <c r="G1346" s="783" t="s">
        <v>1018</v>
      </c>
      <c r="H1346" s="784">
        <v>5</v>
      </c>
      <c r="I1346" s="784">
        <v>870</v>
      </c>
      <c r="K1346" s="783" t="s">
        <v>269</v>
      </c>
      <c r="L1346" s="783" t="s">
        <v>936</v>
      </c>
      <c r="M1346" s="783" t="s">
        <v>532</v>
      </c>
      <c r="N1346" s="784">
        <v>15</v>
      </c>
      <c r="U1346" s="783" t="s">
        <v>1018</v>
      </c>
      <c r="V1346" s="784">
        <v>3</v>
      </c>
      <c r="W1346" s="784">
        <v>741</v>
      </c>
    </row>
    <row r="1347" spans="1:23" ht="15">
      <c r="A1347" s="783" t="s">
        <v>1000</v>
      </c>
      <c r="B1347" s="783" t="s">
        <v>267</v>
      </c>
      <c r="C1347" s="783" t="s">
        <v>263</v>
      </c>
      <c r="D1347" s="783" t="s">
        <v>289</v>
      </c>
      <c r="E1347" s="784">
        <v>959</v>
      </c>
      <c r="G1347" s="783" t="s">
        <v>1018</v>
      </c>
      <c r="H1347" s="784">
        <v>6</v>
      </c>
      <c r="I1347" s="784">
        <v>878</v>
      </c>
      <c r="K1347" s="783" t="s">
        <v>269</v>
      </c>
      <c r="L1347" s="783" t="s">
        <v>936</v>
      </c>
      <c r="M1347" s="783" t="s">
        <v>528</v>
      </c>
      <c r="N1347" s="784">
        <v>136</v>
      </c>
      <c r="U1347" s="783" t="s">
        <v>1018</v>
      </c>
      <c r="V1347" s="784">
        <v>4</v>
      </c>
      <c r="W1347" s="784">
        <v>4841</v>
      </c>
    </row>
    <row r="1348" spans="1:23" ht="15">
      <c r="A1348" s="783" t="s">
        <v>1000</v>
      </c>
      <c r="B1348" s="783" t="s">
        <v>268</v>
      </c>
      <c r="C1348" s="783" t="s">
        <v>262</v>
      </c>
      <c r="D1348" s="783" t="s">
        <v>288</v>
      </c>
      <c r="E1348" s="784">
        <v>86</v>
      </c>
      <c r="G1348" s="783" t="s">
        <v>1018</v>
      </c>
      <c r="H1348" s="784">
        <v>7</v>
      </c>
      <c r="I1348" s="784">
        <v>707</v>
      </c>
      <c r="K1348" s="783" t="s">
        <v>269</v>
      </c>
      <c r="L1348" s="783" t="s">
        <v>936</v>
      </c>
      <c r="M1348" s="783" t="s">
        <v>535</v>
      </c>
      <c r="N1348" s="784">
        <v>21</v>
      </c>
      <c r="U1348" s="783" t="s">
        <v>1018</v>
      </c>
      <c r="V1348" s="784">
        <v>5</v>
      </c>
      <c r="W1348" s="784">
        <v>665</v>
      </c>
    </row>
    <row r="1349" spans="1:23" ht="15">
      <c r="A1349" s="783" t="s">
        <v>1000</v>
      </c>
      <c r="B1349" s="783" t="s">
        <v>268</v>
      </c>
      <c r="C1349" s="783" t="s">
        <v>262</v>
      </c>
      <c r="D1349" s="783" t="s">
        <v>289</v>
      </c>
      <c r="E1349" s="784">
        <v>88</v>
      </c>
      <c r="G1349" s="783" t="s">
        <v>1018</v>
      </c>
      <c r="H1349" s="784">
        <v>8</v>
      </c>
      <c r="I1349" s="784">
        <v>601</v>
      </c>
      <c r="K1349" s="783" t="s">
        <v>269</v>
      </c>
      <c r="L1349" s="783" t="s">
        <v>936</v>
      </c>
      <c r="M1349" s="783" t="s">
        <v>529</v>
      </c>
      <c r="N1349" s="784">
        <v>34</v>
      </c>
      <c r="U1349" s="783" t="s">
        <v>1018</v>
      </c>
      <c r="V1349" s="784">
        <v>6</v>
      </c>
      <c r="W1349" s="784">
        <v>675</v>
      </c>
    </row>
    <row r="1350" spans="1:23" ht="15">
      <c r="A1350" s="783" t="s">
        <v>1000</v>
      </c>
      <c r="B1350" s="783" t="s">
        <v>268</v>
      </c>
      <c r="C1350" s="783" t="s">
        <v>263</v>
      </c>
      <c r="D1350" s="783" t="s">
        <v>288</v>
      </c>
      <c r="E1350" s="784">
        <v>115</v>
      </c>
      <c r="G1350" s="783" t="s">
        <v>1018</v>
      </c>
      <c r="H1350" s="784">
        <v>9</v>
      </c>
      <c r="I1350" s="784">
        <v>498</v>
      </c>
      <c r="K1350" s="783" t="s">
        <v>269</v>
      </c>
      <c r="L1350" s="783" t="s">
        <v>936</v>
      </c>
      <c r="M1350" s="783" t="s">
        <v>268</v>
      </c>
      <c r="N1350" s="784">
        <v>14</v>
      </c>
      <c r="U1350" s="783" t="s">
        <v>1018</v>
      </c>
      <c r="V1350" s="784">
        <v>7</v>
      </c>
      <c r="W1350" s="784">
        <v>494</v>
      </c>
    </row>
    <row r="1351" spans="1:23" ht="15">
      <c r="A1351" s="783" t="s">
        <v>1000</v>
      </c>
      <c r="B1351" s="783" t="s">
        <v>268</v>
      </c>
      <c r="C1351" s="783" t="s">
        <v>263</v>
      </c>
      <c r="D1351" s="783" t="s">
        <v>289</v>
      </c>
      <c r="E1351" s="784">
        <v>99</v>
      </c>
      <c r="G1351" s="783" t="s">
        <v>1018</v>
      </c>
      <c r="H1351" s="784">
        <v>10</v>
      </c>
      <c r="I1351" s="784">
        <v>324</v>
      </c>
      <c r="K1351" s="783" t="s">
        <v>269</v>
      </c>
      <c r="L1351" s="783" t="s">
        <v>936</v>
      </c>
      <c r="M1351" s="783" t="s">
        <v>538</v>
      </c>
      <c r="N1351" s="784">
        <v>30</v>
      </c>
      <c r="U1351" s="783" t="s">
        <v>1018</v>
      </c>
      <c r="V1351" s="784">
        <v>9</v>
      </c>
      <c r="W1351" s="784">
        <v>319</v>
      </c>
    </row>
    <row r="1352" spans="1:23" ht="15">
      <c r="A1352" s="783" t="s">
        <v>1000</v>
      </c>
      <c r="B1352" s="783" t="s">
        <v>290</v>
      </c>
      <c r="C1352" s="783" t="s">
        <v>262</v>
      </c>
      <c r="D1352" s="783" t="s">
        <v>289</v>
      </c>
      <c r="E1352" s="784">
        <v>2</v>
      </c>
      <c r="G1352" s="783" t="s">
        <v>1018</v>
      </c>
      <c r="H1352" s="784">
        <v>11</v>
      </c>
      <c r="I1352" s="784">
        <v>280</v>
      </c>
      <c r="K1352" s="783" t="s">
        <v>269</v>
      </c>
      <c r="L1352" s="783" t="s">
        <v>936</v>
      </c>
      <c r="M1352" s="783" t="s">
        <v>290</v>
      </c>
      <c r="N1352" s="784">
        <v>3</v>
      </c>
      <c r="U1352" s="783" t="s">
        <v>1018</v>
      </c>
      <c r="V1352" s="784">
        <v>10</v>
      </c>
      <c r="W1352" s="784">
        <v>206</v>
      </c>
    </row>
    <row r="1353" spans="1:23" ht="15">
      <c r="A1353" s="783" t="s">
        <v>1000</v>
      </c>
      <c r="B1353" s="783" t="s">
        <v>291</v>
      </c>
      <c r="C1353" s="783" t="s">
        <v>262</v>
      </c>
      <c r="D1353" s="783" t="s">
        <v>288</v>
      </c>
      <c r="E1353" s="784">
        <v>539</v>
      </c>
      <c r="G1353" s="783" t="s">
        <v>1018</v>
      </c>
      <c r="H1353" s="784">
        <v>12</v>
      </c>
      <c r="I1353" s="784">
        <v>352</v>
      </c>
      <c r="K1353" s="783" t="s">
        <v>269</v>
      </c>
      <c r="L1353" s="783" t="s">
        <v>936</v>
      </c>
      <c r="M1353" s="783" t="s">
        <v>302</v>
      </c>
      <c r="N1353" s="784">
        <v>3</v>
      </c>
      <c r="U1353" s="783" t="s">
        <v>1018</v>
      </c>
      <c r="V1353" s="784">
        <v>11</v>
      </c>
      <c r="W1353" s="784">
        <v>153</v>
      </c>
    </row>
    <row r="1354" spans="1:23" ht="15">
      <c r="A1354" s="783" t="s">
        <v>1000</v>
      </c>
      <c r="B1354" s="783" t="s">
        <v>291</v>
      </c>
      <c r="C1354" s="783" t="s">
        <v>262</v>
      </c>
      <c r="D1354" s="783" t="s">
        <v>289</v>
      </c>
      <c r="E1354" s="784">
        <v>300</v>
      </c>
      <c r="G1354" s="783" t="s">
        <v>1019</v>
      </c>
      <c r="H1354" s="784">
        <v>0</v>
      </c>
      <c r="I1354" s="784">
        <v>310</v>
      </c>
      <c r="K1354" s="783" t="s">
        <v>269</v>
      </c>
      <c r="L1354" s="783" t="s">
        <v>936</v>
      </c>
      <c r="M1354" s="783" t="s">
        <v>299</v>
      </c>
      <c r="N1354" s="784">
        <v>15717</v>
      </c>
      <c r="U1354" s="783" t="s">
        <v>1018</v>
      </c>
      <c r="V1354" s="784">
        <v>12</v>
      </c>
      <c r="W1354" s="784">
        <v>190</v>
      </c>
    </row>
    <row r="1355" spans="1:23" ht="15">
      <c r="A1355" s="783" t="s">
        <v>1000</v>
      </c>
      <c r="B1355" s="783" t="s">
        <v>291</v>
      </c>
      <c r="C1355" s="783" t="s">
        <v>263</v>
      </c>
      <c r="D1355" s="783" t="s">
        <v>288</v>
      </c>
      <c r="E1355" s="784">
        <v>504</v>
      </c>
      <c r="G1355" s="783" t="s">
        <v>1019</v>
      </c>
      <c r="H1355" s="784">
        <v>1</v>
      </c>
      <c r="I1355" s="784">
        <v>1596</v>
      </c>
      <c r="K1355" s="783" t="s">
        <v>269</v>
      </c>
      <c r="L1355" s="783" t="s">
        <v>936</v>
      </c>
      <c r="M1355" s="783" t="s">
        <v>300</v>
      </c>
      <c r="N1355" s="784">
        <v>4</v>
      </c>
      <c r="U1355" s="783" t="s">
        <v>1019</v>
      </c>
      <c r="V1355" s="785"/>
      <c r="W1355" s="784">
        <v>364</v>
      </c>
    </row>
    <row r="1356" spans="1:23" ht="15">
      <c r="A1356" s="783" t="s">
        <v>1000</v>
      </c>
      <c r="B1356" s="783" t="s">
        <v>291</v>
      </c>
      <c r="C1356" s="783" t="s">
        <v>263</v>
      </c>
      <c r="D1356" s="783" t="s">
        <v>289</v>
      </c>
      <c r="E1356" s="784">
        <v>303</v>
      </c>
      <c r="G1356" s="783" t="s">
        <v>1019</v>
      </c>
      <c r="H1356" s="784">
        <v>2</v>
      </c>
      <c r="I1356" s="784">
        <v>5043</v>
      </c>
      <c r="K1356" s="783" t="s">
        <v>269</v>
      </c>
      <c r="L1356" s="783" t="s">
        <v>936</v>
      </c>
      <c r="M1356" s="783" t="s">
        <v>301</v>
      </c>
      <c r="N1356" s="784">
        <v>311</v>
      </c>
      <c r="U1356" s="783" t="s">
        <v>1019</v>
      </c>
      <c r="V1356" s="784">
        <v>0</v>
      </c>
      <c r="W1356" s="784">
        <v>155</v>
      </c>
    </row>
    <row r="1357" spans="1:23" ht="15">
      <c r="A1357" s="783" t="s">
        <v>1001</v>
      </c>
      <c r="B1357" s="783" t="s">
        <v>267</v>
      </c>
      <c r="C1357" s="783" t="s">
        <v>262</v>
      </c>
      <c r="D1357" s="783" t="s">
        <v>288</v>
      </c>
      <c r="E1357" s="784">
        <v>41</v>
      </c>
      <c r="G1357" s="783" t="s">
        <v>1019</v>
      </c>
      <c r="H1357" s="784">
        <v>3</v>
      </c>
      <c r="I1357" s="784">
        <v>2293</v>
      </c>
      <c r="K1357" s="783" t="s">
        <v>269</v>
      </c>
      <c r="L1357" s="783" t="s">
        <v>936</v>
      </c>
      <c r="M1357" s="783" t="s">
        <v>269</v>
      </c>
      <c r="N1357" s="784">
        <v>20</v>
      </c>
      <c r="U1357" s="783" t="s">
        <v>1019</v>
      </c>
      <c r="V1357" s="784">
        <v>1</v>
      </c>
      <c r="W1357" s="784">
        <v>798</v>
      </c>
    </row>
    <row r="1358" spans="1:23" ht="15">
      <c r="A1358" s="783" t="s">
        <v>1001</v>
      </c>
      <c r="B1358" s="783" t="s">
        <v>267</v>
      </c>
      <c r="C1358" s="783" t="s">
        <v>262</v>
      </c>
      <c r="D1358" s="783" t="s">
        <v>289</v>
      </c>
      <c r="E1358" s="784">
        <v>1094</v>
      </c>
      <c r="G1358" s="783" t="s">
        <v>1019</v>
      </c>
      <c r="H1358" s="784">
        <v>4</v>
      </c>
      <c r="I1358" s="784">
        <v>8231</v>
      </c>
      <c r="K1358" s="783" t="s">
        <v>269</v>
      </c>
      <c r="L1358" s="783" t="s">
        <v>936</v>
      </c>
      <c r="M1358" s="783" t="s">
        <v>270</v>
      </c>
      <c r="N1358" s="784">
        <v>1385</v>
      </c>
      <c r="U1358" s="783" t="s">
        <v>1019</v>
      </c>
      <c r="V1358" s="784">
        <v>2</v>
      </c>
      <c r="W1358" s="784">
        <v>2317</v>
      </c>
    </row>
    <row r="1359" spans="1:23" ht="15">
      <c r="A1359" s="783" t="s">
        <v>1001</v>
      </c>
      <c r="B1359" s="783" t="s">
        <v>267</v>
      </c>
      <c r="C1359" s="783" t="s">
        <v>263</v>
      </c>
      <c r="D1359" s="783" t="s">
        <v>288</v>
      </c>
      <c r="E1359" s="784">
        <v>42</v>
      </c>
      <c r="G1359" s="783" t="s">
        <v>1019</v>
      </c>
      <c r="H1359" s="784">
        <v>5</v>
      </c>
      <c r="I1359" s="784">
        <v>1262</v>
      </c>
      <c r="K1359" s="783" t="s">
        <v>269</v>
      </c>
      <c r="L1359" s="783" t="s">
        <v>945</v>
      </c>
      <c r="M1359" s="783" t="s">
        <v>267</v>
      </c>
      <c r="N1359" s="784">
        <v>1</v>
      </c>
      <c r="U1359" s="783" t="s">
        <v>1019</v>
      </c>
      <c r="V1359" s="784">
        <v>3</v>
      </c>
      <c r="W1359" s="784">
        <v>870</v>
      </c>
    </row>
    <row r="1360" spans="1:23" ht="15">
      <c r="A1360" s="783" t="s">
        <v>1001</v>
      </c>
      <c r="B1360" s="783" t="s">
        <v>267</v>
      </c>
      <c r="C1360" s="783" t="s">
        <v>263</v>
      </c>
      <c r="D1360" s="783" t="s">
        <v>289</v>
      </c>
      <c r="E1360" s="784">
        <v>895</v>
      </c>
      <c r="G1360" s="783" t="s">
        <v>1019</v>
      </c>
      <c r="H1360" s="784">
        <v>6</v>
      </c>
      <c r="I1360" s="784">
        <v>1294</v>
      </c>
      <c r="K1360" s="783" t="s">
        <v>269</v>
      </c>
      <c r="L1360" s="783" t="s">
        <v>945</v>
      </c>
      <c r="M1360" s="783" t="s">
        <v>539</v>
      </c>
      <c r="N1360" s="784">
        <v>2</v>
      </c>
      <c r="U1360" s="783" t="s">
        <v>1019</v>
      </c>
      <c r="V1360" s="784">
        <v>4</v>
      </c>
      <c r="W1360" s="784">
        <v>6882</v>
      </c>
    </row>
    <row r="1361" spans="1:23" ht="15">
      <c r="A1361" s="783" t="s">
        <v>1001</v>
      </c>
      <c r="B1361" s="783" t="s">
        <v>268</v>
      </c>
      <c r="C1361" s="783" t="s">
        <v>262</v>
      </c>
      <c r="D1361" s="783" t="s">
        <v>288</v>
      </c>
      <c r="E1361" s="784">
        <v>24</v>
      </c>
      <c r="G1361" s="783" t="s">
        <v>1019</v>
      </c>
      <c r="H1361" s="784">
        <v>7</v>
      </c>
      <c r="I1361" s="784">
        <v>1137</v>
      </c>
      <c r="K1361" s="783" t="s">
        <v>269</v>
      </c>
      <c r="L1361" s="783" t="s">
        <v>945</v>
      </c>
      <c r="M1361" s="783" t="s">
        <v>530</v>
      </c>
      <c r="N1361" s="784">
        <v>6</v>
      </c>
      <c r="U1361" s="783" t="s">
        <v>1019</v>
      </c>
      <c r="V1361" s="784">
        <v>5</v>
      </c>
      <c r="W1361" s="784">
        <v>793</v>
      </c>
    </row>
    <row r="1362" spans="1:23" ht="15">
      <c r="A1362" s="783" t="s">
        <v>1001</v>
      </c>
      <c r="B1362" s="783" t="s">
        <v>268</v>
      </c>
      <c r="C1362" s="783" t="s">
        <v>262</v>
      </c>
      <c r="D1362" s="783" t="s">
        <v>289</v>
      </c>
      <c r="E1362" s="784">
        <v>1462</v>
      </c>
      <c r="G1362" s="783" t="s">
        <v>1019</v>
      </c>
      <c r="H1362" s="784">
        <v>8</v>
      </c>
      <c r="I1362" s="784">
        <v>799</v>
      </c>
      <c r="K1362" s="783" t="s">
        <v>269</v>
      </c>
      <c r="L1362" s="783" t="s">
        <v>945</v>
      </c>
      <c r="M1362" s="783" t="s">
        <v>527</v>
      </c>
      <c r="N1362" s="784">
        <v>4</v>
      </c>
      <c r="U1362" s="783" t="s">
        <v>1019</v>
      </c>
      <c r="V1362" s="784">
        <v>6</v>
      </c>
      <c r="W1362" s="784">
        <v>738</v>
      </c>
    </row>
    <row r="1363" spans="1:23" ht="15">
      <c r="A1363" s="783" t="s">
        <v>1001</v>
      </c>
      <c r="B1363" s="783" t="s">
        <v>268</v>
      </c>
      <c r="C1363" s="783" t="s">
        <v>263</v>
      </c>
      <c r="D1363" s="783" t="s">
        <v>288</v>
      </c>
      <c r="E1363" s="784">
        <v>20</v>
      </c>
      <c r="G1363" s="783" t="s">
        <v>1019</v>
      </c>
      <c r="H1363" s="784">
        <v>9</v>
      </c>
      <c r="I1363" s="784">
        <v>565</v>
      </c>
      <c r="K1363" s="783" t="s">
        <v>269</v>
      </c>
      <c r="L1363" s="783" t="s">
        <v>945</v>
      </c>
      <c r="M1363" s="783" t="s">
        <v>532</v>
      </c>
      <c r="N1363" s="784">
        <v>15</v>
      </c>
      <c r="U1363" s="783" t="s">
        <v>1019</v>
      </c>
      <c r="V1363" s="784">
        <v>7</v>
      </c>
      <c r="W1363" s="784">
        <v>568</v>
      </c>
    </row>
    <row r="1364" spans="1:23" ht="15">
      <c r="A1364" s="783" t="s">
        <v>1001</v>
      </c>
      <c r="B1364" s="783" t="s">
        <v>268</v>
      </c>
      <c r="C1364" s="783" t="s">
        <v>263</v>
      </c>
      <c r="D1364" s="783" t="s">
        <v>289</v>
      </c>
      <c r="E1364" s="784">
        <v>1209</v>
      </c>
      <c r="G1364" s="783" t="s">
        <v>1019</v>
      </c>
      <c r="H1364" s="784">
        <v>10</v>
      </c>
      <c r="I1364" s="784">
        <v>426</v>
      </c>
      <c r="K1364" s="783" t="s">
        <v>269</v>
      </c>
      <c r="L1364" s="783" t="s">
        <v>945</v>
      </c>
      <c r="M1364" s="783" t="s">
        <v>268</v>
      </c>
      <c r="N1364" s="784">
        <v>1</v>
      </c>
      <c r="U1364" s="783" t="s">
        <v>1019</v>
      </c>
      <c r="V1364" s="784">
        <v>9</v>
      </c>
      <c r="W1364" s="784">
        <v>215</v>
      </c>
    </row>
    <row r="1365" spans="1:23" ht="15">
      <c r="A1365" s="783" t="s">
        <v>1001</v>
      </c>
      <c r="B1365" s="783" t="s">
        <v>290</v>
      </c>
      <c r="C1365" s="783" t="s">
        <v>262</v>
      </c>
      <c r="D1365" s="783" t="s">
        <v>289</v>
      </c>
      <c r="E1365" s="784">
        <v>69</v>
      </c>
      <c r="G1365" s="783" t="s">
        <v>1019</v>
      </c>
      <c r="H1365" s="784">
        <v>11</v>
      </c>
      <c r="I1365" s="784">
        <v>276</v>
      </c>
      <c r="K1365" s="783" t="s">
        <v>269</v>
      </c>
      <c r="L1365" s="783" t="s">
        <v>945</v>
      </c>
      <c r="M1365" s="783" t="s">
        <v>538</v>
      </c>
      <c r="N1365" s="784">
        <v>1</v>
      </c>
      <c r="U1365" s="783" t="s">
        <v>1019</v>
      </c>
      <c r="V1365" s="784">
        <v>10</v>
      </c>
      <c r="W1365" s="784">
        <v>121</v>
      </c>
    </row>
    <row r="1366" spans="1:23" ht="15">
      <c r="A1366" s="783" t="s">
        <v>1001</v>
      </c>
      <c r="B1366" s="783" t="s">
        <v>290</v>
      </c>
      <c r="C1366" s="783" t="s">
        <v>263</v>
      </c>
      <c r="D1366" s="783" t="s">
        <v>289</v>
      </c>
      <c r="E1366" s="784">
        <v>56</v>
      </c>
      <c r="G1366" s="783" t="s">
        <v>1019</v>
      </c>
      <c r="H1366" s="784">
        <v>12</v>
      </c>
      <c r="I1366" s="784">
        <v>326</v>
      </c>
      <c r="K1366" s="783" t="s">
        <v>269</v>
      </c>
      <c r="L1366" s="783" t="s">
        <v>945</v>
      </c>
      <c r="M1366" s="783" t="s">
        <v>302</v>
      </c>
      <c r="N1366" s="784">
        <v>3</v>
      </c>
      <c r="U1366" s="783" t="s">
        <v>1019</v>
      </c>
      <c r="V1366" s="784">
        <v>11</v>
      </c>
      <c r="W1366" s="784">
        <v>98</v>
      </c>
    </row>
    <row r="1367" spans="1:23" ht="15">
      <c r="A1367" s="783" t="s">
        <v>1001</v>
      </c>
      <c r="B1367" s="783" t="s">
        <v>291</v>
      </c>
      <c r="C1367" s="783" t="s">
        <v>262</v>
      </c>
      <c r="D1367" s="783" t="s">
        <v>288</v>
      </c>
      <c r="E1367" s="784">
        <v>26</v>
      </c>
      <c r="G1367" s="783" t="s">
        <v>1020</v>
      </c>
      <c r="H1367" s="784">
        <v>0</v>
      </c>
      <c r="I1367" s="784">
        <v>276</v>
      </c>
      <c r="K1367" s="783" t="s">
        <v>269</v>
      </c>
      <c r="L1367" s="783" t="s">
        <v>945</v>
      </c>
      <c r="M1367" s="783" t="s">
        <v>299</v>
      </c>
      <c r="N1367" s="784">
        <v>3564</v>
      </c>
      <c r="U1367" s="783" t="s">
        <v>1019</v>
      </c>
      <c r="V1367" s="784">
        <v>12</v>
      </c>
      <c r="W1367" s="784">
        <v>98</v>
      </c>
    </row>
    <row r="1368" spans="1:23" ht="15">
      <c r="A1368" s="783" t="s">
        <v>1001</v>
      </c>
      <c r="B1368" s="783" t="s">
        <v>291</v>
      </c>
      <c r="C1368" s="783" t="s">
        <v>262</v>
      </c>
      <c r="D1368" s="783" t="s">
        <v>289</v>
      </c>
      <c r="E1368" s="784">
        <v>361</v>
      </c>
      <c r="G1368" s="783" t="s">
        <v>1020</v>
      </c>
      <c r="H1368" s="784">
        <v>1</v>
      </c>
      <c r="I1368" s="784">
        <v>1174</v>
      </c>
      <c r="K1368" s="783" t="s">
        <v>269</v>
      </c>
      <c r="L1368" s="783" t="s">
        <v>945</v>
      </c>
      <c r="M1368" s="783" t="s">
        <v>301</v>
      </c>
      <c r="N1368" s="784">
        <v>32</v>
      </c>
      <c r="U1368" s="783" t="s">
        <v>1020</v>
      </c>
      <c r="V1368" s="785"/>
      <c r="W1368" s="784">
        <v>235</v>
      </c>
    </row>
    <row r="1369" spans="1:23" ht="15">
      <c r="A1369" s="783" t="s">
        <v>1001</v>
      </c>
      <c r="B1369" s="783" t="s">
        <v>291</v>
      </c>
      <c r="C1369" s="783" t="s">
        <v>263</v>
      </c>
      <c r="D1369" s="783" t="s">
        <v>288</v>
      </c>
      <c r="E1369" s="784">
        <v>10</v>
      </c>
      <c r="G1369" s="783" t="s">
        <v>1020</v>
      </c>
      <c r="H1369" s="784">
        <v>2</v>
      </c>
      <c r="I1369" s="784">
        <v>4121</v>
      </c>
      <c r="K1369" s="783" t="s">
        <v>269</v>
      </c>
      <c r="L1369" s="783" t="s">
        <v>945</v>
      </c>
      <c r="M1369" s="783" t="s">
        <v>269</v>
      </c>
      <c r="N1369" s="784">
        <v>1</v>
      </c>
      <c r="U1369" s="783" t="s">
        <v>1020</v>
      </c>
      <c r="V1369" s="784">
        <v>0</v>
      </c>
      <c r="W1369" s="784">
        <v>50</v>
      </c>
    </row>
    <row r="1370" spans="1:23" ht="15">
      <c r="A1370" s="783" t="s">
        <v>1001</v>
      </c>
      <c r="B1370" s="783" t="s">
        <v>291</v>
      </c>
      <c r="C1370" s="783" t="s">
        <v>263</v>
      </c>
      <c r="D1370" s="783" t="s">
        <v>289</v>
      </c>
      <c r="E1370" s="784">
        <v>303</v>
      </c>
      <c r="G1370" s="783" t="s">
        <v>1020</v>
      </c>
      <c r="H1370" s="784">
        <v>3</v>
      </c>
      <c r="I1370" s="784">
        <v>2006</v>
      </c>
      <c r="K1370" s="783" t="s">
        <v>269</v>
      </c>
      <c r="L1370" s="783" t="s">
        <v>945</v>
      </c>
      <c r="M1370" s="783" t="s">
        <v>270</v>
      </c>
      <c r="N1370" s="784">
        <v>86</v>
      </c>
      <c r="U1370" s="783" t="s">
        <v>1020</v>
      </c>
      <c r="V1370" s="784">
        <v>1</v>
      </c>
      <c r="W1370" s="784">
        <v>235</v>
      </c>
    </row>
    <row r="1371" spans="1:23" ht="15">
      <c r="A1371" s="783" t="s">
        <v>1002</v>
      </c>
      <c r="B1371" s="783" t="s">
        <v>267</v>
      </c>
      <c r="C1371" s="783" t="s">
        <v>262</v>
      </c>
      <c r="D1371" s="783" t="s">
        <v>288</v>
      </c>
      <c r="E1371" s="784">
        <v>2062</v>
      </c>
      <c r="G1371" s="783" t="s">
        <v>1020</v>
      </c>
      <c r="H1371" s="784">
        <v>4</v>
      </c>
      <c r="I1371" s="784">
        <v>8135</v>
      </c>
      <c r="K1371" s="783" t="s">
        <v>269</v>
      </c>
      <c r="L1371" s="783" t="s">
        <v>954</v>
      </c>
      <c r="M1371" s="783" t="s">
        <v>267</v>
      </c>
      <c r="N1371" s="784">
        <v>15</v>
      </c>
      <c r="U1371" s="783" t="s">
        <v>1020</v>
      </c>
      <c r="V1371" s="784">
        <v>2</v>
      </c>
      <c r="W1371" s="784">
        <v>778</v>
      </c>
    </row>
    <row r="1372" spans="1:23" ht="15">
      <c r="A1372" s="783" t="s">
        <v>1002</v>
      </c>
      <c r="B1372" s="783" t="s">
        <v>267</v>
      </c>
      <c r="C1372" s="783" t="s">
        <v>262</v>
      </c>
      <c r="D1372" s="783" t="s">
        <v>289</v>
      </c>
      <c r="E1372" s="784">
        <v>1788</v>
      </c>
      <c r="G1372" s="783" t="s">
        <v>1020</v>
      </c>
      <c r="H1372" s="784">
        <v>5</v>
      </c>
      <c r="I1372" s="784">
        <v>1335</v>
      </c>
      <c r="K1372" s="783" t="s">
        <v>269</v>
      </c>
      <c r="L1372" s="783" t="s">
        <v>954</v>
      </c>
      <c r="M1372" s="783" t="s">
        <v>533</v>
      </c>
      <c r="N1372" s="784">
        <v>1</v>
      </c>
      <c r="U1372" s="783" t="s">
        <v>1020</v>
      </c>
      <c r="V1372" s="784">
        <v>3</v>
      </c>
      <c r="W1372" s="784">
        <v>401</v>
      </c>
    </row>
    <row r="1373" spans="1:23" ht="15">
      <c r="A1373" s="783" t="s">
        <v>1002</v>
      </c>
      <c r="B1373" s="783" t="s">
        <v>267</v>
      </c>
      <c r="C1373" s="783" t="s">
        <v>263</v>
      </c>
      <c r="D1373" s="783" t="s">
        <v>288</v>
      </c>
      <c r="E1373" s="784">
        <v>2293</v>
      </c>
      <c r="G1373" s="783" t="s">
        <v>1020</v>
      </c>
      <c r="H1373" s="784">
        <v>6</v>
      </c>
      <c r="I1373" s="784">
        <v>1340</v>
      </c>
      <c r="K1373" s="783" t="s">
        <v>269</v>
      </c>
      <c r="L1373" s="783" t="s">
        <v>954</v>
      </c>
      <c r="M1373" s="783" t="s">
        <v>530</v>
      </c>
      <c r="N1373" s="784">
        <v>154</v>
      </c>
      <c r="U1373" s="783" t="s">
        <v>1020</v>
      </c>
      <c r="V1373" s="784">
        <v>4</v>
      </c>
      <c r="W1373" s="784">
        <v>2464</v>
      </c>
    </row>
    <row r="1374" spans="1:23" ht="15">
      <c r="A1374" s="783" t="s">
        <v>1002</v>
      </c>
      <c r="B1374" s="783" t="s">
        <v>267</v>
      </c>
      <c r="C1374" s="783" t="s">
        <v>263</v>
      </c>
      <c r="D1374" s="783" t="s">
        <v>289</v>
      </c>
      <c r="E1374" s="784">
        <v>1716</v>
      </c>
      <c r="G1374" s="783" t="s">
        <v>1020</v>
      </c>
      <c r="H1374" s="784">
        <v>7</v>
      </c>
      <c r="I1374" s="784">
        <v>1322</v>
      </c>
      <c r="K1374" s="783" t="s">
        <v>269</v>
      </c>
      <c r="L1374" s="783" t="s">
        <v>954</v>
      </c>
      <c r="M1374" s="783" t="s">
        <v>531</v>
      </c>
      <c r="N1374" s="784">
        <v>4</v>
      </c>
      <c r="U1374" s="783" t="s">
        <v>1020</v>
      </c>
      <c r="V1374" s="784">
        <v>5</v>
      </c>
      <c r="W1374" s="784">
        <v>360</v>
      </c>
    </row>
    <row r="1375" spans="1:23" ht="15">
      <c r="A1375" s="783" t="s">
        <v>1002</v>
      </c>
      <c r="B1375" s="783" t="s">
        <v>268</v>
      </c>
      <c r="C1375" s="783" t="s">
        <v>262</v>
      </c>
      <c r="D1375" s="783" t="s">
        <v>288</v>
      </c>
      <c r="E1375" s="784">
        <v>972</v>
      </c>
      <c r="G1375" s="783" t="s">
        <v>1020</v>
      </c>
      <c r="H1375" s="784">
        <v>8</v>
      </c>
      <c r="I1375" s="784">
        <v>1092</v>
      </c>
      <c r="K1375" s="783" t="s">
        <v>269</v>
      </c>
      <c r="L1375" s="783" t="s">
        <v>954</v>
      </c>
      <c r="M1375" s="783" t="s">
        <v>527</v>
      </c>
      <c r="N1375" s="784">
        <v>77</v>
      </c>
      <c r="U1375" s="783" t="s">
        <v>1020</v>
      </c>
      <c r="V1375" s="784">
        <v>6</v>
      </c>
      <c r="W1375" s="784">
        <v>387</v>
      </c>
    </row>
    <row r="1376" spans="1:23" ht="15">
      <c r="A1376" s="783" t="s">
        <v>1002</v>
      </c>
      <c r="B1376" s="783" t="s">
        <v>268</v>
      </c>
      <c r="C1376" s="783" t="s">
        <v>262</v>
      </c>
      <c r="D1376" s="783" t="s">
        <v>289</v>
      </c>
      <c r="E1376" s="784">
        <v>407</v>
      </c>
      <c r="G1376" s="783" t="s">
        <v>1020</v>
      </c>
      <c r="H1376" s="784">
        <v>9</v>
      </c>
      <c r="I1376" s="784">
        <v>906</v>
      </c>
      <c r="K1376" s="783" t="s">
        <v>269</v>
      </c>
      <c r="L1376" s="783" t="s">
        <v>954</v>
      </c>
      <c r="M1376" s="783" t="s">
        <v>532</v>
      </c>
      <c r="N1376" s="784">
        <v>10</v>
      </c>
      <c r="U1376" s="783" t="s">
        <v>1020</v>
      </c>
      <c r="V1376" s="784">
        <v>7</v>
      </c>
      <c r="W1376" s="784">
        <v>322</v>
      </c>
    </row>
    <row r="1377" spans="1:23" ht="15">
      <c r="A1377" s="783" t="s">
        <v>1002</v>
      </c>
      <c r="B1377" s="783" t="s">
        <v>268</v>
      </c>
      <c r="C1377" s="783" t="s">
        <v>263</v>
      </c>
      <c r="D1377" s="783" t="s">
        <v>288</v>
      </c>
      <c r="E1377" s="784">
        <v>1125</v>
      </c>
      <c r="G1377" s="783" t="s">
        <v>1020</v>
      </c>
      <c r="H1377" s="784">
        <v>10</v>
      </c>
      <c r="I1377" s="784">
        <v>684</v>
      </c>
      <c r="K1377" s="783" t="s">
        <v>269</v>
      </c>
      <c r="L1377" s="783" t="s">
        <v>954</v>
      </c>
      <c r="M1377" s="783" t="s">
        <v>528</v>
      </c>
      <c r="N1377" s="784">
        <v>15</v>
      </c>
      <c r="U1377" s="783" t="s">
        <v>1020</v>
      </c>
      <c r="V1377" s="784">
        <v>9</v>
      </c>
      <c r="W1377" s="784">
        <v>147</v>
      </c>
    </row>
    <row r="1378" spans="1:23" ht="15">
      <c r="A1378" s="783" t="s">
        <v>1002</v>
      </c>
      <c r="B1378" s="783" t="s">
        <v>268</v>
      </c>
      <c r="C1378" s="783" t="s">
        <v>263</v>
      </c>
      <c r="D1378" s="783" t="s">
        <v>289</v>
      </c>
      <c r="E1378" s="784">
        <v>451</v>
      </c>
      <c r="G1378" s="783" t="s">
        <v>1020</v>
      </c>
      <c r="H1378" s="784">
        <v>11</v>
      </c>
      <c r="I1378" s="784">
        <v>511</v>
      </c>
      <c r="K1378" s="783" t="s">
        <v>269</v>
      </c>
      <c r="L1378" s="783" t="s">
        <v>954</v>
      </c>
      <c r="M1378" s="783" t="s">
        <v>535</v>
      </c>
      <c r="N1378" s="784">
        <v>1</v>
      </c>
      <c r="U1378" s="783" t="s">
        <v>1020</v>
      </c>
      <c r="V1378" s="784">
        <v>10</v>
      </c>
      <c r="W1378" s="784">
        <v>117</v>
      </c>
    </row>
    <row r="1379" spans="1:23" ht="15">
      <c r="A1379" s="783" t="s">
        <v>1002</v>
      </c>
      <c r="B1379" s="783" t="s">
        <v>290</v>
      </c>
      <c r="C1379" s="783" t="s">
        <v>262</v>
      </c>
      <c r="D1379" s="783" t="s">
        <v>288</v>
      </c>
      <c r="E1379" s="784">
        <v>3</v>
      </c>
      <c r="G1379" s="783" t="s">
        <v>1020</v>
      </c>
      <c r="H1379" s="784">
        <v>12</v>
      </c>
      <c r="I1379" s="784">
        <v>640</v>
      </c>
      <c r="K1379" s="783" t="s">
        <v>269</v>
      </c>
      <c r="L1379" s="783" t="s">
        <v>954</v>
      </c>
      <c r="M1379" s="783" t="s">
        <v>529</v>
      </c>
      <c r="N1379" s="784">
        <v>1</v>
      </c>
      <c r="U1379" s="783" t="s">
        <v>1020</v>
      </c>
      <c r="V1379" s="784">
        <v>11</v>
      </c>
      <c r="W1379" s="784">
        <v>94</v>
      </c>
    </row>
    <row r="1380" spans="1:23" ht="15">
      <c r="A1380" s="783" t="s">
        <v>1002</v>
      </c>
      <c r="B1380" s="783" t="s">
        <v>290</v>
      </c>
      <c r="C1380" s="783" t="s">
        <v>262</v>
      </c>
      <c r="D1380" s="783" t="s">
        <v>289</v>
      </c>
      <c r="E1380" s="784">
        <v>1</v>
      </c>
      <c r="G1380" s="783" t="s">
        <v>1021</v>
      </c>
      <c r="H1380" s="784">
        <v>0</v>
      </c>
      <c r="I1380" s="784">
        <v>85</v>
      </c>
      <c r="K1380" s="783" t="s">
        <v>269</v>
      </c>
      <c r="L1380" s="783" t="s">
        <v>954</v>
      </c>
      <c r="M1380" s="783" t="s">
        <v>268</v>
      </c>
      <c r="N1380" s="784">
        <v>8</v>
      </c>
      <c r="U1380" s="783" t="s">
        <v>1020</v>
      </c>
      <c r="V1380" s="784">
        <v>12</v>
      </c>
      <c r="W1380" s="784">
        <v>119</v>
      </c>
    </row>
    <row r="1381" spans="1:23" ht="15">
      <c r="A1381" s="783" t="s">
        <v>1002</v>
      </c>
      <c r="B1381" s="783" t="s">
        <v>290</v>
      </c>
      <c r="C1381" s="783" t="s">
        <v>263</v>
      </c>
      <c r="D1381" s="783" t="s">
        <v>288</v>
      </c>
      <c r="E1381" s="784">
        <v>10</v>
      </c>
      <c r="G1381" s="783" t="s">
        <v>1021</v>
      </c>
      <c r="H1381" s="784">
        <v>1</v>
      </c>
      <c r="I1381" s="784">
        <v>342</v>
      </c>
      <c r="K1381" s="783" t="s">
        <v>269</v>
      </c>
      <c r="L1381" s="783" t="s">
        <v>954</v>
      </c>
      <c r="M1381" s="783" t="s">
        <v>538</v>
      </c>
      <c r="N1381" s="784">
        <v>7</v>
      </c>
      <c r="U1381" s="783" t="s">
        <v>1021</v>
      </c>
      <c r="V1381" s="785"/>
      <c r="W1381" s="784">
        <v>124</v>
      </c>
    </row>
    <row r="1382" spans="1:23" ht="15">
      <c r="A1382" s="783" t="s">
        <v>1002</v>
      </c>
      <c r="B1382" s="783" t="s">
        <v>290</v>
      </c>
      <c r="C1382" s="783" t="s">
        <v>263</v>
      </c>
      <c r="D1382" s="783" t="s">
        <v>289</v>
      </c>
      <c r="E1382" s="784">
        <v>1</v>
      </c>
      <c r="G1382" s="783" t="s">
        <v>1021</v>
      </c>
      <c r="H1382" s="784">
        <v>2</v>
      </c>
      <c r="I1382" s="784">
        <v>1133</v>
      </c>
      <c r="K1382" s="783" t="s">
        <v>269</v>
      </c>
      <c r="L1382" s="783" t="s">
        <v>954</v>
      </c>
      <c r="M1382" s="783" t="s">
        <v>302</v>
      </c>
      <c r="N1382" s="784">
        <v>19</v>
      </c>
      <c r="U1382" s="783" t="s">
        <v>1021</v>
      </c>
      <c r="V1382" s="784">
        <v>0</v>
      </c>
      <c r="W1382" s="784">
        <v>23</v>
      </c>
    </row>
    <row r="1383" spans="1:23" ht="15">
      <c r="A1383" s="783" t="s">
        <v>1002</v>
      </c>
      <c r="B1383" s="783" t="s">
        <v>291</v>
      </c>
      <c r="C1383" s="783" t="s">
        <v>262</v>
      </c>
      <c r="D1383" s="783" t="s">
        <v>288</v>
      </c>
      <c r="E1383" s="784">
        <v>737</v>
      </c>
      <c r="G1383" s="783" t="s">
        <v>1021</v>
      </c>
      <c r="H1383" s="784">
        <v>3</v>
      </c>
      <c r="I1383" s="784">
        <v>650</v>
      </c>
      <c r="K1383" s="783" t="s">
        <v>269</v>
      </c>
      <c r="L1383" s="783" t="s">
        <v>954</v>
      </c>
      <c r="M1383" s="783" t="s">
        <v>299</v>
      </c>
      <c r="N1383" s="784">
        <v>12742</v>
      </c>
      <c r="U1383" s="783" t="s">
        <v>1021</v>
      </c>
      <c r="V1383" s="784">
        <v>1</v>
      </c>
      <c r="W1383" s="784">
        <v>105</v>
      </c>
    </row>
    <row r="1384" spans="1:23" ht="15">
      <c r="A1384" s="783" t="s">
        <v>1002</v>
      </c>
      <c r="B1384" s="783" t="s">
        <v>291</v>
      </c>
      <c r="C1384" s="783" t="s">
        <v>262</v>
      </c>
      <c r="D1384" s="783" t="s">
        <v>289</v>
      </c>
      <c r="E1384" s="784">
        <v>465</v>
      </c>
      <c r="G1384" s="783" t="s">
        <v>1021</v>
      </c>
      <c r="H1384" s="784">
        <v>4</v>
      </c>
      <c r="I1384" s="784">
        <v>2566</v>
      </c>
      <c r="K1384" s="783" t="s">
        <v>269</v>
      </c>
      <c r="L1384" s="783" t="s">
        <v>954</v>
      </c>
      <c r="M1384" s="783" t="s">
        <v>301</v>
      </c>
      <c r="N1384" s="784">
        <v>121</v>
      </c>
      <c r="U1384" s="783" t="s">
        <v>1021</v>
      </c>
      <c r="V1384" s="784">
        <v>2</v>
      </c>
      <c r="W1384" s="784">
        <v>385</v>
      </c>
    </row>
    <row r="1385" spans="1:23" ht="15">
      <c r="A1385" s="783" t="s">
        <v>1002</v>
      </c>
      <c r="B1385" s="783" t="s">
        <v>291</v>
      </c>
      <c r="C1385" s="783" t="s">
        <v>263</v>
      </c>
      <c r="D1385" s="783" t="s">
        <v>288</v>
      </c>
      <c r="E1385" s="784">
        <v>660</v>
      </c>
      <c r="G1385" s="783" t="s">
        <v>1021</v>
      </c>
      <c r="H1385" s="784">
        <v>5</v>
      </c>
      <c r="I1385" s="784">
        <v>476</v>
      </c>
      <c r="K1385" s="783" t="s">
        <v>269</v>
      </c>
      <c r="L1385" s="783" t="s">
        <v>954</v>
      </c>
      <c r="M1385" s="783" t="s">
        <v>269</v>
      </c>
      <c r="N1385" s="784">
        <v>7</v>
      </c>
      <c r="U1385" s="783" t="s">
        <v>1021</v>
      </c>
      <c r="V1385" s="784">
        <v>3</v>
      </c>
      <c r="W1385" s="784">
        <v>171</v>
      </c>
    </row>
    <row r="1386" spans="1:23" ht="15">
      <c r="A1386" s="783" t="s">
        <v>1002</v>
      </c>
      <c r="B1386" s="783" t="s">
        <v>291</v>
      </c>
      <c r="C1386" s="783" t="s">
        <v>263</v>
      </c>
      <c r="D1386" s="783" t="s">
        <v>289</v>
      </c>
      <c r="E1386" s="784">
        <v>400</v>
      </c>
      <c r="G1386" s="783" t="s">
        <v>1021</v>
      </c>
      <c r="H1386" s="784">
        <v>6</v>
      </c>
      <c r="I1386" s="784">
        <v>508</v>
      </c>
      <c r="K1386" s="783" t="s">
        <v>269</v>
      </c>
      <c r="L1386" s="783" t="s">
        <v>954</v>
      </c>
      <c r="M1386" s="783" t="s">
        <v>270</v>
      </c>
      <c r="N1386" s="784">
        <v>708</v>
      </c>
      <c r="U1386" s="783" t="s">
        <v>1021</v>
      </c>
      <c r="V1386" s="784">
        <v>4</v>
      </c>
      <c r="W1386" s="784">
        <v>1091</v>
      </c>
    </row>
    <row r="1387" spans="1:23" ht="15">
      <c r="A1387" s="783" t="s">
        <v>1003</v>
      </c>
      <c r="B1387" s="783" t="s">
        <v>267</v>
      </c>
      <c r="C1387" s="783" t="s">
        <v>262</v>
      </c>
      <c r="D1387" s="783" t="s">
        <v>288</v>
      </c>
      <c r="E1387" s="784">
        <v>1148</v>
      </c>
      <c r="G1387" s="783" t="s">
        <v>1021</v>
      </c>
      <c r="H1387" s="784">
        <v>7</v>
      </c>
      <c r="I1387" s="784">
        <v>430</v>
      </c>
      <c r="K1387" s="783" t="s">
        <v>269</v>
      </c>
      <c r="L1387" s="783" t="s">
        <v>962</v>
      </c>
      <c r="M1387" s="783" t="s">
        <v>267</v>
      </c>
      <c r="N1387" s="784">
        <v>27</v>
      </c>
      <c r="U1387" s="783" t="s">
        <v>1021</v>
      </c>
      <c r="V1387" s="784">
        <v>5</v>
      </c>
      <c r="W1387" s="784">
        <v>209</v>
      </c>
    </row>
    <row r="1388" spans="1:23" ht="15">
      <c r="A1388" s="783" t="s">
        <v>1003</v>
      </c>
      <c r="B1388" s="783" t="s">
        <v>267</v>
      </c>
      <c r="C1388" s="783" t="s">
        <v>262</v>
      </c>
      <c r="D1388" s="783" t="s">
        <v>289</v>
      </c>
      <c r="E1388" s="784">
        <v>487</v>
      </c>
      <c r="G1388" s="783" t="s">
        <v>1021</v>
      </c>
      <c r="H1388" s="784">
        <v>8</v>
      </c>
      <c r="I1388" s="784">
        <v>410</v>
      </c>
      <c r="K1388" s="783" t="s">
        <v>269</v>
      </c>
      <c r="L1388" s="783" t="s">
        <v>962</v>
      </c>
      <c r="M1388" s="783" t="s">
        <v>539</v>
      </c>
      <c r="N1388" s="784">
        <v>1</v>
      </c>
      <c r="U1388" s="783" t="s">
        <v>1021</v>
      </c>
      <c r="V1388" s="784">
        <v>6</v>
      </c>
      <c r="W1388" s="784">
        <v>227</v>
      </c>
    </row>
    <row r="1389" spans="1:23" ht="15">
      <c r="A1389" s="783" t="s">
        <v>1003</v>
      </c>
      <c r="B1389" s="783" t="s">
        <v>267</v>
      </c>
      <c r="C1389" s="783" t="s">
        <v>263</v>
      </c>
      <c r="D1389" s="783" t="s">
        <v>288</v>
      </c>
      <c r="E1389" s="784">
        <v>1111</v>
      </c>
      <c r="G1389" s="783" t="s">
        <v>1021</v>
      </c>
      <c r="H1389" s="784">
        <v>9</v>
      </c>
      <c r="I1389" s="784">
        <v>285</v>
      </c>
      <c r="K1389" s="783" t="s">
        <v>269</v>
      </c>
      <c r="L1389" s="783" t="s">
        <v>962</v>
      </c>
      <c r="M1389" s="783" t="s">
        <v>530</v>
      </c>
      <c r="N1389" s="784">
        <v>16</v>
      </c>
      <c r="U1389" s="783" t="s">
        <v>1021</v>
      </c>
      <c r="V1389" s="784">
        <v>7</v>
      </c>
      <c r="W1389" s="784">
        <v>169</v>
      </c>
    </row>
    <row r="1390" spans="1:23" ht="15">
      <c r="A1390" s="783" t="s">
        <v>1003</v>
      </c>
      <c r="B1390" s="783" t="s">
        <v>267</v>
      </c>
      <c r="C1390" s="783" t="s">
        <v>263</v>
      </c>
      <c r="D1390" s="783" t="s">
        <v>289</v>
      </c>
      <c r="E1390" s="784">
        <v>445</v>
      </c>
      <c r="G1390" s="783" t="s">
        <v>1021</v>
      </c>
      <c r="H1390" s="784">
        <v>10</v>
      </c>
      <c r="I1390" s="784">
        <v>238</v>
      </c>
      <c r="K1390" s="783" t="s">
        <v>269</v>
      </c>
      <c r="L1390" s="783" t="s">
        <v>962</v>
      </c>
      <c r="M1390" s="783" t="s">
        <v>531</v>
      </c>
      <c r="N1390" s="784">
        <v>5</v>
      </c>
      <c r="U1390" s="783" t="s">
        <v>1021</v>
      </c>
      <c r="V1390" s="784">
        <v>9</v>
      </c>
      <c r="W1390" s="784">
        <v>73</v>
      </c>
    </row>
    <row r="1391" spans="1:23" ht="15">
      <c r="A1391" s="783" t="s">
        <v>1003</v>
      </c>
      <c r="B1391" s="783" t="s">
        <v>268</v>
      </c>
      <c r="C1391" s="783" t="s">
        <v>262</v>
      </c>
      <c r="D1391" s="783" t="s">
        <v>288</v>
      </c>
      <c r="E1391" s="784">
        <v>264</v>
      </c>
      <c r="G1391" s="783" t="s">
        <v>1021</v>
      </c>
      <c r="H1391" s="784">
        <v>11</v>
      </c>
      <c r="I1391" s="784">
        <v>170</v>
      </c>
      <c r="K1391" s="783" t="s">
        <v>269</v>
      </c>
      <c r="L1391" s="783" t="s">
        <v>962</v>
      </c>
      <c r="M1391" s="783" t="s">
        <v>527</v>
      </c>
      <c r="N1391" s="784">
        <v>304</v>
      </c>
      <c r="U1391" s="783" t="s">
        <v>1021</v>
      </c>
      <c r="V1391" s="784">
        <v>10</v>
      </c>
      <c r="W1391" s="784">
        <v>64</v>
      </c>
    </row>
    <row r="1392" spans="1:23" ht="15">
      <c r="A1392" s="783" t="s">
        <v>1003</v>
      </c>
      <c r="B1392" s="783" t="s">
        <v>268</v>
      </c>
      <c r="C1392" s="783" t="s">
        <v>262</v>
      </c>
      <c r="D1392" s="783" t="s">
        <v>289</v>
      </c>
      <c r="E1392" s="784">
        <v>177</v>
      </c>
      <c r="G1392" s="783" t="s">
        <v>1021</v>
      </c>
      <c r="H1392" s="784">
        <v>12</v>
      </c>
      <c r="I1392" s="784">
        <v>251</v>
      </c>
      <c r="K1392" s="783" t="s">
        <v>269</v>
      </c>
      <c r="L1392" s="783" t="s">
        <v>962</v>
      </c>
      <c r="M1392" s="783" t="s">
        <v>532</v>
      </c>
      <c r="N1392" s="784">
        <v>5</v>
      </c>
      <c r="U1392" s="783" t="s">
        <v>1021</v>
      </c>
      <c r="V1392" s="784">
        <v>11</v>
      </c>
      <c r="W1392" s="784">
        <v>36</v>
      </c>
    </row>
    <row r="1393" spans="1:23" ht="15">
      <c r="A1393" s="783" t="s">
        <v>1003</v>
      </c>
      <c r="B1393" s="783" t="s">
        <v>268</v>
      </c>
      <c r="C1393" s="783" t="s">
        <v>263</v>
      </c>
      <c r="D1393" s="783" t="s">
        <v>288</v>
      </c>
      <c r="E1393" s="784">
        <v>407</v>
      </c>
      <c r="G1393" s="783" t="s">
        <v>1022</v>
      </c>
      <c r="H1393" s="784">
        <v>0</v>
      </c>
      <c r="I1393" s="784">
        <v>68</v>
      </c>
      <c r="K1393" s="783" t="s">
        <v>269</v>
      </c>
      <c r="L1393" s="783" t="s">
        <v>962</v>
      </c>
      <c r="M1393" s="783" t="s">
        <v>535</v>
      </c>
      <c r="N1393" s="784">
        <v>4</v>
      </c>
      <c r="U1393" s="783" t="s">
        <v>1021</v>
      </c>
      <c r="V1393" s="784">
        <v>12</v>
      </c>
      <c r="W1393" s="784">
        <v>50</v>
      </c>
    </row>
    <row r="1394" spans="1:23" ht="15">
      <c r="A1394" s="783" t="s">
        <v>1003</v>
      </c>
      <c r="B1394" s="783" t="s">
        <v>268</v>
      </c>
      <c r="C1394" s="783" t="s">
        <v>263</v>
      </c>
      <c r="D1394" s="783" t="s">
        <v>289</v>
      </c>
      <c r="E1394" s="784">
        <v>170</v>
      </c>
      <c r="G1394" s="783" t="s">
        <v>1022</v>
      </c>
      <c r="H1394" s="784">
        <v>1</v>
      </c>
      <c r="I1394" s="784">
        <v>418</v>
      </c>
      <c r="K1394" s="783" t="s">
        <v>269</v>
      </c>
      <c r="L1394" s="783" t="s">
        <v>962</v>
      </c>
      <c r="M1394" s="783" t="s">
        <v>529</v>
      </c>
      <c r="N1394" s="784">
        <v>2</v>
      </c>
      <c r="U1394" s="783" t="s">
        <v>1022</v>
      </c>
      <c r="V1394" s="785"/>
      <c r="W1394" s="784">
        <v>183</v>
      </c>
    </row>
    <row r="1395" spans="1:23" ht="15">
      <c r="A1395" s="783" t="s">
        <v>1003</v>
      </c>
      <c r="B1395" s="783" t="s">
        <v>291</v>
      </c>
      <c r="C1395" s="783" t="s">
        <v>262</v>
      </c>
      <c r="D1395" s="783" t="s">
        <v>288</v>
      </c>
      <c r="E1395" s="784">
        <v>49</v>
      </c>
      <c r="G1395" s="783" t="s">
        <v>1022</v>
      </c>
      <c r="H1395" s="784">
        <v>2</v>
      </c>
      <c r="I1395" s="784">
        <v>1233</v>
      </c>
      <c r="K1395" s="783" t="s">
        <v>269</v>
      </c>
      <c r="L1395" s="783" t="s">
        <v>962</v>
      </c>
      <c r="M1395" s="783" t="s">
        <v>268</v>
      </c>
      <c r="N1395" s="784">
        <v>1</v>
      </c>
      <c r="U1395" s="783" t="s">
        <v>1022</v>
      </c>
      <c r="V1395" s="784">
        <v>0</v>
      </c>
      <c r="W1395" s="784">
        <v>22</v>
      </c>
    </row>
    <row r="1396" spans="1:23" ht="15">
      <c r="A1396" s="783" t="s">
        <v>1003</v>
      </c>
      <c r="B1396" s="783" t="s">
        <v>291</v>
      </c>
      <c r="C1396" s="783" t="s">
        <v>262</v>
      </c>
      <c r="D1396" s="783" t="s">
        <v>289</v>
      </c>
      <c r="E1396" s="784">
        <v>61</v>
      </c>
      <c r="G1396" s="783" t="s">
        <v>1022</v>
      </c>
      <c r="H1396" s="784">
        <v>3</v>
      </c>
      <c r="I1396" s="784">
        <v>777</v>
      </c>
      <c r="K1396" s="783" t="s">
        <v>269</v>
      </c>
      <c r="L1396" s="783" t="s">
        <v>962</v>
      </c>
      <c r="M1396" s="783" t="s">
        <v>538</v>
      </c>
      <c r="N1396" s="784">
        <v>5</v>
      </c>
      <c r="U1396" s="783" t="s">
        <v>1022</v>
      </c>
      <c r="V1396" s="784">
        <v>1</v>
      </c>
      <c r="W1396" s="784">
        <v>146</v>
      </c>
    </row>
    <row r="1397" spans="1:23" ht="15">
      <c r="A1397" s="783" t="s">
        <v>1003</v>
      </c>
      <c r="B1397" s="783" t="s">
        <v>291</v>
      </c>
      <c r="C1397" s="783" t="s">
        <v>263</v>
      </c>
      <c r="D1397" s="783" t="s">
        <v>288</v>
      </c>
      <c r="E1397" s="784">
        <v>55</v>
      </c>
      <c r="G1397" s="783" t="s">
        <v>1022</v>
      </c>
      <c r="H1397" s="784">
        <v>4</v>
      </c>
      <c r="I1397" s="784">
        <v>2644</v>
      </c>
      <c r="K1397" s="783" t="s">
        <v>269</v>
      </c>
      <c r="L1397" s="783" t="s">
        <v>962</v>
      </c>
      <c r="M1397" s="783" t="s">
        <v>302</v>
      </c>
      <c r="N1397" s="784">
        <v>3</v>
      </c>
      <c r="U1397" s="783" t="s">
        <v>1022</v>
      </c>
      <c r="V1397" s="784">
        <v>2</v>
      </c>
      <c r="W1397" s="784">
        <v>565</v>
      </c>
    </row>
    <row r="1398" spans="1:23" ht="15">
      <c r="A1398" s="783" t="s">
        <v>1003</v>
      </c>
      <c r="B1398" s="783" t="s">
        <v>291</v>
      </c>
      <c r="C1398" s="783" t="s">
        <v>263</v>
      </c>
      <c r="D1398" s="783" t="s">
        <v>289</v>
      </c>
      <c r="E1398" s="784">
        <v>54</v>
      </c>
      <c r="G1398" s="783" t="s">
        <v>1022</v>
      </c>
      <c r="H1398" s="784">
        <v>5</v>
      </c>
      <c r="I1398" s="784">
        <v>641</v>
      </c>
      <c r="K1398" s="783" t="s">
        <v>269</v>
      </c>
      <c r="L1398" s="783" t="s">
        <v>962</v>
      </c>
      <c r="M1398" s="783" t="s">
        <v>299</v>
      </c>
      <c r="N1398" s="784">
        <v>7215</v>
      </c>
      <c r="U1398" s="783" t="s">
        <v>1022</v>
      </c>
      <c r="V1398" s="784">
        <v>3</v>
      </c>
      <c r="W1398" s="784">
        <v>296</v>
      </c>
    </row>
    <row r="1399" spans="1:23" ht="15">
      <c r="A1399" s="783" t="s">
        <v>1004</v>
      </c>
      <c r="B1399" s="783" t="s">
        <v>267</v>
      </c>
      <c r="C1399" s="783" t="s">
        <v>262</v>
      </c>
      <c r="D1399" s="783" t="s">
        <v>288</v>
      </c>
      <c r="E1399" s="784">
        <v>437</v>
      </c>
      <c r="G1399" s="783" t="s">
        <v>1022</v>
      </c>
      <c r="H1399" s="784">
        <v>6</v>
      </c>
      <c r="I1399" s="784">
        <v>633</v>
      </c>
      <c r="K1399" s="783" t="s">
        <v>269</v>
      </c>
      <c r="L1399" s="783" t="s">
        <v>962</v>
      </c>
      <c r="M1399" s="783" t="s">
        <v>300</v>
      </c>
      <c r="N1399" s="784">
        <v>1</v>
      </c>
      <c r="U1399" s="783" t="s">
        <v>1022</v>
      </c>
      <c r="V1399" s="784">
        <v>4</v>
      </c>
      <c r="W1399" s="784">
        <v>1613</v>
      </c>
    </row>
    <row r="1400" spans="1:23" ht="15">
      <c r="A1400" s="783" t="s">
        <v>1004</v>
      </c>
      <c r="B1400" s="783" t="s">
        <v>267</v>
      </c>
      <c r="C1400" s="783" t="s">
        <v>262</v>
      </c>
      <c r="D1400" s="783" t="s">
        <v>289</v>
      </c>
      <c r="E1400" s="784">
        <v>581</v>
      </c>
      <c r="G1400" s="783" t="s">
        <v>1022</v>
      </c>
      <c r="H1400" s="784">
        <v>7</v>
      </c>
      <c r="I1400" s="784">
        <v>588</v>
      </c>
      <c r="K1400" s="783" t="s">
        <v>269</v>
      </c>
      <c r="L1400" s="783" t="s">
        <v>962</v>
      </c>
      <c r="M1400" s="783" t="s">
        <v>301</v>
      </c>
      <c r="N1400" s="784">
        <v>75</v>
      </c>
      <c r="U1400" s="783" t="s">
        <v>1022</v>
      </c>
      <c r="V1400" s="784">
        <v>5</v>
      </c>
      <c r="W1400" s="784">
        <v>314</v>
      </c>
    </row>
    <row r="1401" spans="1:23" ht="15">
      <c r="A1401" s="783" t="s">
        <v>1004</v>
      </c>
      <c r="B1401" s="783" t="s">
        <v>267</v>
      </c>
      <c r="C1401" s="783" t="s">
        <v>263</v>
      </c>
      <c r="D1401" s="783" t="s">
        <v>288</v>
      </c>
      <c r="E1401" s="784">
        <v>448</v>
      </c>
      <c r="G1401" s="783" t="s">
        <v>1022</v>
      </c>
      <c r="H1401" s="784">
        <v>8</v>
      </c>
      <c r="I1401" s="784">
        <v>551</v>
      </c>
      <c r="K1401" s="783" t="s">
        <v>269</v>
      </c>
      <c r="L1401" s="783" t="s">
        <v>962</v>
      </c>
      <c r="M1401" s="783" t="s">
        <v>269</v>
      </c>
      <c r="N1401" s="784">
        <v>8</v>
      </c>
      <c r="U1401" s="783" t="s">
        <v>1022</v>
      </c>
      <c r="V1401" s="784">
        <v>6</v>
      </c>
      <c r="W1401" s="784">
        <v>293</v>
      </c>
    </row>
    <row r="1402" spans="1:23" ht="15">
      <c r="A1402" s="783" t="s">
        <v>1004</v>
      </c>
      <c r="B1402" s="783" t="s">
        <v>267</v>
      </c>
      <c r="C1402" s="783" t="s">
        <v>263</v>
      </c>
      <c r="D1402" s="783" t="s">
        <v>289</v>
      </c>
      <c r="E1402" s="784">
        <v>646</v>
      </c>
      <c r="G1402" s="783" t="s">
        <v>1022</v>
      </c>
      <c r="H1402" s="784">
        <v>9</v>
      </c>
      <c r="I1402" s="784">
        <v>465</v>
      </c>
      <c r="K1402" s="783" t="s">
        <v>269</v>
      </c>
      <c r="L1402" s="783" t="s">
        <v>962</v>
      </c>
      <c r="M1402" s="783" t="s">
        <v>270</v>
      </c>
      <c r="N1402" s="784">
        <v>185</v>
      </c>
      <c r="U1402" s="783" t="s">
        <v>1022</v>
      </c>
      <c r="V1402" s="784">
        <v>7</v>
      </c>
      <c r="W1402" s="784">
        <v>238</v>
      </c>
    </row>
    <row r="1403" spans="1:23" ht="15">
      <c r="A1403" s="783" t="s">
        <v>1004</v>
      </c>
      <c r="B1403" s="783" t="s">
        <v>268</v>
      </c>
      <c r="C1403" s="783" t="s">
        <v>262</v>
      </c>
      <c r="D1403" s="783" t="s">
        <v>288</v>
      </c>
      <c r="E1403" s="784">
        <v>101</v>
      </c>
      <c r="G1403" s="783" t="s">
        <v>1022</v>
      </c>
      <c r="H1403" s="784">
        <v>10</v>
      </c>
      <c r="I1403" s="784">
        <v>378</v>
      </c>
      <c r="K1403" s="783" t="s">
        <v>269</v>
      </c>
      <c r="L1403" s="783" t="s">
        <v>972</v>
      </c>
      <c r="M1403" s="783" t="s">
        <v>299</v>
      </c>
      <c r="N1403" s="784">
        <v>2</v>
      </c>
      <c r="U1403" s="783" t="s">
        <v>1022</v>
      </c>
      <c r="V1403" s="784">
        <v>9</v>
      </c>
      <c r="W1403" s="784">
        <v>148</v>
      </c>
    </row>
    <row r="1404" spans="1:23" ht="15">
      <c r="A1404" s="783" t="s">
        <v>1004</v>
      </c>
      <c r="B1404" s="783" t="s">
        <v>268</v>
      </c>
      <c r="C1404" s="783" t="s">
        <v>262</v>
      </c>
      <c r="D1404" s="783" t="s">
        <v>289</v>
      </c>
      <c r="E1404" s="784">
        <v>136</v>
      </c>
      <c r="G1404" s="783" t="s">
        <v>1022</v>
      </c>
      <c r="H1404" s="784">
        <v>11</v>
      </c>
      <c r="I1404" s="784">
        <v>276</v>
      </c>
      <c r="K1404" s="783" t="s">
        <v>269</v>
      </c>
      <c r="L1404" s="783" t="s">
        <v>972</v>
      </c>
      <c r="M1404" s="783" t="s">
        <v>267</v>
      </c>
      <c r="N1404" s="784">
        <v>1</v>
      </c>
      <c r="U1404" s="783" t="s">
        <v>1022</v>
      </c>
      <c r="V1404" s="784">
        <v>10</v>
      </c>
      <c r="W1404" s="784">
        <v>105</v>
      </c>
    </row>
    <row r="1405" spans="1:23" ht="15">
      <c r="A1405" s="783" t="s">
        <v>1004</v>
      </c>
      <c r="B1405" s="783" t="s">
        <v>268</v>
      </c>
      <c r="C1405" s="783" t="s">
        <v>263</v>
      </c>
      <c r="D1405" s="783" t="s">
        <v>288</v>
      </c>
      <c r="E1405" s="784">
        <v>150</v>
      </c>
      <c r="G1405" s="783" t="s">
        <v>1022</v>
      </c>
      <c r="H1405" s="784">
        <v>12</v>
      </c>
      <c r="I1405" s="784">
        <v>366</v>
      </c>
      <c r="K1405" s="783" t="s">
        <v>269</v>
      </c>
      <c r="L1405" s="783" t="s">
        <v>972</v>
      </c>
      <c r="M1405" s="783" t="s">
        <v>530</v>
      </c>
      <c r="N1405" s="784">
        <v>6</v>
      </c>
      <c r="U1405" s="783" t="s">
        <v>1022</v>
      </c>
      <c r="V1405" s="784">
        <v>11</v>
      </c>
      <c r="W1405" s="784">
        <v>71</v>
      </c>
    </row>
    <row r="1406" spans="1:23" ht="15">
      <c r="A1406" s="783" t="s">
        <v>1004</v>
      </c>
      <c r="B1406" s="783" t="s">
        <v>268</v>
      </c>
      <c r="C1406" s="783" t="s">
        <v>263</v>
      </c>
      <c r="D1406" s="783" t="s">
        <v>289</v>
      </c>
      <c r="E1406" s="784">
        <v>139</v>
      </c>
      <c r="G1406" s="783" t="s">
        <v>1023</v>
      </c>
      <c r="H1406" s="784">
        <v>0</v>
      </c>
      <c r="I1406" s="784">
        <v>454</v>
      </c>
      <c r="K1406" s="783" t="s">
        <v>269</v>
      </c>
      <c r="L1406" s="783" t="s">
        <v>972</v>
      </c>
      <c r="M1406" s="783" t="s">
        <v>527</v>
      </c>
      <c r="N1406" s="784">
        <v>556</v>
      </c>
      <c r="U1406" s="783" t="s">
        <v>1022</v>
      </c>
      <c r="V1406" s="784">
        <v>12</v>
      </c>
      <c r="W1406" s="784">
        <v>73</v>
      </c>
    </row>
    <row r="1407" spans="1:23" ht="15">
      <c r="A1407" s="783" t="s">
        <v>1004</v>
      </c>
      <c r="B1407" s="783" t="s">
        <v>290</v>
      </c>
      <c r="C1407" s="783" t="s">
        <v>262</v>
      </c>
      <c r="D1407" s="783" t="s">
        <v>289</v>
      </c>
      <c r="E1407" s="784">
        <v>16</v>
      </c>
      <c r="G1407" s="783" t="s">
        <v>1023</v>
      </c>
      <c r="H1407" s="784">
        <v>1</v>
      </c>
      <c r="I1407" s="784">
        <v>2197</v>
      </c>
      <c r="K1407" s="783" t="s">
        <v>269</v>
      </c>
      <c r="L1407" s="783" t="s">
        <v>972</v>
      </c>
      <c r="M1407" s="783" t="s">
        <v>535</v>
      </c>
      <c r="N1407" s="784">
        <v>1</v>
      </c>
      <c r="U1407" s="783" t="s">
        <v>1023</v>
      </c>
      <c r="V1407" s="785"/>
      <c r="W1407" s="784">
        <v>54</v>
      </c>
    </row>
    <row r="1408" spans="1:23" ht="15">
      <c r="A1408" s="783" t="s">
        <v>1004</v>
      </c>
      <c r="B1408" s="783" t="s">
        <v>290</v>
      </c>
      <c r="C1408" s="783" t="s">
        <v>263</v>
      </c>
      <c r="D1408" s="783" t="s">
        <v>288</v>
      </c>
      <c r="E1408" s="784">
        <v>3</v>
      </c>
      <c r="G1408" s="783" t="s">
        <v>1023</v>
      </c>
      <c r="H1408" s="784">
        <v>2</v>
      </c>
      <c r="I1408" s="784">
        <v>7708</v>
      </c>
      <c r="K1408" s="783" t="s">
        <v>269</v>
      </c>
      <c r="L1408" s="783" t="s">
        <v>972</v>
      </c>
      <c r="M1408" s="783" t="s">
        <v>529</v>
      </c>
      <c r="N1408" s="784">
        <v>1</v>
      </c>
      <c r="U1408" s="783" t="s">
        <v>1023</v>
      </c>
      <c r="V1408" s="784">
        <v>0</v>
      </c>
      <c r="W1408" s="784">
        <v>14</v>
      </c>
    </row>
    <row r="1409" spans="1:23" ht="15">
      <c r="A1409" s="783" t="s">
        <v>1004</v>
      </c>
      <c r="B1409" s="783" t="s">
        <v>290</v>
      </c>
      <c r="C1409" s="783" t="s">
        <v>263</v>
      </c>
      <c r="D1409" s="783" t="s">
        <v>289</v>
      </c>
      <c r="E1409" s="784">
        <v>17</v>
      </c>
      <c r="G1409" s="783" t="s">
        <v>1023</v>
      </c>
      <c r="H1409" s="784">
        <v>3</v>
      </c>
      <c r="I1409" s="784">
        <v>3064</v>
      </c>
      <c r="K1409" s="783" t="s">
        <v>269</v>
      </c>
      <c r="L1409" s="783" t="s">
        <v>972</v>
      </c>
      <c r="M1409" s="783" t="s">
        <v>536</v>
      </c>
      <c r="N1409" s="784">
        <v>1</v>
      </c>
      <c r="U1409" s="783" t="s">
        <v>1023</v>
      </c>
      <c r="V1409" s="784">
        <v>1</v>
      </c>
      <c r="W1409" s="784">
        <v>96</v>
      </c>
    </row>
    <row r="1410" spans="1:23" ht="15">
      <c r="A1410" s="783" t="s">
        <v>1004</v>
      </c>
      <c r="B1410" s="783" t="s">
        <v>291</v>
      </c>
      <c r="C1410" s="783" t="s">
        <v>262</v>
      </c>
      <c r="D1410" s="783" t="s">
        <v>288</v>
      </c>
      <c r="E1410" s="784">
        <v>1505</v>
      </c>
      <c r="G1410" s="783" t="s">
        <v>1023</v>
      </c>
      <c r="H1410" s="784">
        <v>4</v>
      </c>
      <c r="I1410" s="784">
        <v>11181</v>
      </c>
      <c r="K1410" s="783" t="s">
        <v>269</v>
      </c>
      <c r="L1410" s="783" t="s">
        <v>972</v>
      </c>
      <c r="M1410" s="783" t="s">
        <v>302</v>
      </c>
      <c r="N1410" s="784">
        <v>3</v>
      </c>
      <c r="U1410" s="783" t="s">
        <v>1023</v>
      </c>
      <c r="V1410" s="784">
        <v>2</v>
      </c>
      <c r="W1410" s="784">
        <v>351</v>
      </c>
    </row>
    <row r="1411" spans="1:23" ht="15">
      <c r="A1411" s="783" t="s">
        <v>1004</v>
      </c>
      <c r="B1411" s="783" t="s">
        <v>291</v>
      </c>
      <c r="C1411" s="783" t="s">
        <v>262</v>
      </c>
      <c r="D1411" s="783" t="s">
        <v>289</v>
      </c>
      <c r="E1411" s="784">
        <v>2114</v>
      </c>
      <c r="G1411" s="783" t="s">
        <v>1023</v>
      </c>
      <c r="H1411" s="784">
        <v>5</v>
      </c>
      <c r="I1411" s="784">
        <v>1423</v>
      </c>
      <c r="K1411" s="783" t="s">
        <v>269</v>
      </c>
      <c r="L1411" s="783" t="s">
        <v>972</v>
      </c>
      <c r="M1411" s="783" t="s">
        <v>299</v>
      </c>
      <c r="N1411" s="784">
        <v>2078</v>
      </c>
      <c r="U1411" s="783" t="s">
        <v>1023</v>
      </c>
      <c r="V1411" s="784">
        <v>3</v>
      </c>
      <c r="W1411" s="784">
        <v>127</v>
      </c>
    </row>
    <row r="1412" spans="1:23" ht="15">
      <c r="A1412" s="783" t="s">
        <v>1004</v>
      </c>
      <c r="B1412" s="783" t="s">
        <v>291</v>
      </c>
      <c r="C1412" s="783" t="s">
        <v>263</v>
      </c>
      <c r="D1412" s="783" t="s">
        <v>288</v>
      </c>
      <c r="E1412" s="784">
        <v>1595</v>
      </c>
      <c r="G1412" s="783" t="s">
        <v>1023</v>
      </c>
      <c r="H1412" s="784">
        <v>6</v>
      </c>
      <c r="I1412" s="784">
        <v>1304</v>
      </c>
      <c r="K1412" s="783" t="s">
        <v>269</v>
      </c>
      <c r="L1412" s="783" t="s">
        <v>972</v>
      </c>
      <c r="M1412" s="783" t="s">
        <v>301</v>
      </c>
      <c r="N1412" s="784">
        <v>28</v>
      </c>
      <c r="U1412" s="783" t="s">
        <v>1023</v>
      </c>
      <c r="V1412" s="784">
        <v>4</v>
      </c>
      <c r="W1412" s="784">
        <v>1395</v>
      </c>
    </row>
    <row r="1413" spans="1:23" ht="15">
      <c r="A1413" s="783" t="s">
        <v>1004</v>
      </c>
      <c r="B1413" s="783" t="s">
        <v>291</v>
      </c>
      <c r="C1413" s="783" t="s">
        <v>263</v>
      </c>
      <c r="D1413" s="783" t="s">
        <v>289</v>
      </c>
      <c r="E1413" s="784">
        <v>1829</v>
      </c>
      <c r="G1413" s="783" t="s">
        <v>1023</v>
      </c>
      <c r="H1413" s="784">
        <v>7</v>
      </c>
      <c r="I1413" s="784">
        <v>1101</v>
      </c>
      <c r="K1413" s="783" t="s">
        <v>269</v>
      </c>
      <c r="L1413" s="783" t="s">
        <v>972</v>
      </c>
      <c r="M1413" s="783" t="s">
        <v>269</v>
      </c>
      <c r="N1413" s="784">
        <v>1</v>
      </c>
      <c r="U1413" s="783" t="s">
        <v>1023</v>
      </c>
      <c r="V1413" s="784">
        <v>5</v>
      </c>
      <c r="W1413" s="784">
        <v>157</v>
      </c>
    </row>
    <row r="1414" spans="1:23" ht="15">
      <c r="A1414" s="783" t="s">
        <v>1005</v>
      </c>
      <c r="B1414" s="783" t="s">
        <v>267</v>
      </c>
      <c r="C1414" s="783" t="s">
        <v>262</v>
      </c>
      <c r="D1414" s="783" t="s">
        <v>288</v>
      </c>
      <c r="E1414" s="784">
        <v>299</v>
      </c>
      <c r="G1414" s="783" t="s">
        <v>1023</v>
      </c>
      <c r="H1414" s="784">
        <v>8</v>
      </c>
      <c r="I1414" s="784">
        <v>813</v>
      </c>
      <c r="K1414" s="783" t="s">
        <v>269</v>
      </c>
      <c r="L1414" s="783" t="s">
        <v>972</v>
      </c>
      <c r="M1414" s="783" t="s">
        <v>270</v>
      </c>
      <c r="N1414" s="784">
        <v>159</v>
      </c>
      <c r="U1414" s="783" t="s">
        <v>1023</v>
      </c>
      <c r="V1414" s="784">
        <v>6</v>
      </c>
      <c r="W1414" s="784">
        <v>105</v>
      </c>
    </row>
    <row r="1415" spans="1:23" ht="15">
      <c r="A1415" s="783" t="s">
        <v>1005</v>
      </c>
      <c r="B1415" s="783" t="s">
        <v>267</v>
      </c>
      <c r="C1415" s="783" t="s">
        <v>262</v>
      </c>
      <c r="D1415" s="783" t="s">
        <v>289</v>
      </c>
      <c r="E1415" s="784">
        <v>346</v>
      </c>
      <c r="G1415" s="783" t="s">
        <v>1023</v>
      </c>
      <c r="H1415" s="784">
        <v>9</v>
      </c>
      <c r="I1415" s="784">
        <v>591</v>
      </c>
      <c r="K1415" s="783" t="s">
        <v>269</v>
      </c>
      <c r="L1415" s="783" t="s">
        <v>975</v>
      </c>
      <c r="M1415" s="783" t="s">
        <v>267</v>
      </c>
      <c r="N1415" s="784">
        <v>31</v>
      </c>
      <c r="U1415" s="783" t="s">
        <v>1023</v>
      </c>
      <c r="V1415" s="784">
        <v>7</v>
      </c>
      <c r="W1415" s="784">
        <v>76</v>
      </c>
    </row>
    <row r="1416" spans="1:23" ht="15">
      <c r="A1416" s="783" t="s">
        <v>1005</v>
      </c>
      <c r="B1416" s="783" t="s">
        <v>267</v>
      </c>
      <c r="C1416" s="783" t="s">
        <v>263</v>
      </c>
      <c r="D1416" s="783" t="s">
        <v>288</v>
      </c>
      <c r="E1416" s="784">
        <v>381</v>
      </c>
      <c r="G1416" s="783" t="s">
        <v>1023</v>
      </c>
      <c r="H1416" s="784">
        <v>10</v>
      </c>
      <c r="I1416" s="784">
        <v>435</v>
      </c>
      <c r="K1416" s="783" t="s">
        <v>269</v>
      </c>
      <c r="L1416" s="783" t="s">
        <v>975</v>
      </c>
      <c r="M1416" s="783" t="s">
        <v>533</v>
      </c>
      <c r="N1416" s="784">
        <v>2</v>
      </c>
      <c r="U1416" s="783" t="s">
        <v>1023</v>
      </c>
      <c r="V1416" s="784">
        <v>9</v>
      </c>
      <c r="W1416" s="784">
        <v>34</v>
      </c>
    </row>
    <row r="1417" spans="1:23" ht="15">
      <c r="A1417" s="783" t="s">
        <v>1005</v>
      </c>
      <c r="B1417" s="783" t="s">
        <v>267</v>
      </c>
      <c r="C1417" s="783" t="s">
        <v>263</v>
      </c>
      <c r="D1417" s="783" t="s">
        <v>289</v>
      </c>
      <c r="E1417" s="784">
        <v>384</v>
      </c>
      <c r="G1417" s="783" t="s">
        <v>1023</v>
      </c>
      <c r="H1417" s="784">
        <v>11</v>
      </c>
      <c r="I1417" s="784">
        <v>338</v>
      </c>
      <c r="K1417" s="783" t="s">
        <v>269</v>
      </c>
      <c r="L1417" s="783" t="s">
        <v>975</v>
      </c>
      <c r="M1417" s="783" t="s">
        <v>530</v>
      </c>
      <c r="N1417" s="784">
        <v>127</v>
      </c>
      <c r="U1417" s="783" t="s">
        <v>1023</v>
      </c>
      <c r="V1417" s="784">
        <v>10</v>
      </c>
      <c r="W1417" s="784">
        <v>11</v>
      </c>
    </row>
    <row r="1418" spans="1:23" ht="15">
      <c r="A1418" s="783" t="s">
        <v>1005</v>
      </c>
      <c r="B1418" s="783" t="s">
        <v>268</v>
      </c>
      <c r="C1418" s="783" t="s">
        <v>262</v>
      </c>
      <c r="D1418" s="783" t="s">
        <v>288</v>
      </c>
      <c r="E1418" s="784">
        <v>8</v>
      </c>
      <c r="G1418" s="783" t="s">
        <v>1023</v>
      </c>
      <c r="H1418" s="784">
        <v>12</v>
      </c>
      <c r="I1418" s="784">
        <v>419</v>
      </c>
      <c r="K1418" s="783" t="s">
        <v>269</v>
      </c>
      <c r="L1418" s="783" t="s">
        <v>975</v>
      </c>
      <c r="M1418" s="783" t="s">
        <v>531</v>
      </c>
      <c r="N1418" s="784">
        <v>1</v>
      </c>
      <c r="U1418" s="783" t="s">
        <v>1023</v>
      </c>
      <c r="V1418" s="784">
        <v>11</v>
      </c>
      <c r="W1418" s="784">
        <v>5</v>
      </c>
    </row>
    <row r="1419" spans="1:23" ht="15">
      <c r="A1419" s="783" t="s">
        <v>1005</v>
      </c>
      <c r="B1419" s="783" t="s">
        <v>268</v>
      </c>
      <c r="C1419" s="783" t="s">
        <v>262</v>
      </c>
      <c r="D1419" s="783" t="s">
        <v>289</v>
      </c>
      <c r="E1419" s="784">
        <v>58</v>
      </c>
      <c r="G1419" s="783" t="s">
        <v>1024</v>
      </c>
      <c r="H1419" s="784">
        <v>0</v>
      </c>
      <c r="I1419" s="784">
        <v>33</v>
      </c>
      <c r="K1419" s="783" t="s">
        <v>269</v>
      </c>
      <c r="L1419" s="783" t="s">
        <v>975</v>
      </c>
      <c r="M1419" s="783" t="s">
        <v>527</v>
      </c>
      <c r="N1419" s="784">
        <v>664</v>
      </c>
      <c r="U1419" s="783" t="s">
        <v>1023</v>
      </c>
      <c r="V1419" s="784">
        <v>12</v>
      </c>
      <c r="W1419" s="784">
        <v>12</v>
      </c>
    </row>
    <row r="1420" spans="1:23" ht="15">
      <c r="A1420" s="783" t="s">
        <v>1005</v>
      </c>
      <c r="B1420" s="783" t="s">
        <v>268</v>
      </c>
      <c r="C1420" s="783" t="s">
        <v>263</v>
      </c>
      <c r="D1420" s="783" t="s">
        <v>288</v>
      </c>
      <c r="E1420" s="784">
        <v>26</v>
      </c>
      <c r="G1420" s="783" t="s">
        <v>1024</v>
      </c>
      <c r="H1420" s="784">
        <v>1</v>
      </c>
      <c r="I1420" s="784">
        <v>154</v>
      </c>
      <c r="K1420" s="783" t="s">
        <v>269</v>
      </c>
      <c r="L1420" s="783" t="s">
        <v>975</v>
      </c>
      <c r="M1420" s="783" t="s">
        <v>532</v>
      </c>
      <c r="N1420" s="784">
        <v>11</v>
      </c>
      <c r="U1420" s="783" t="s">
        <v>1024</v>
      </c>
      <c r="V1420" s="785"/>
      <c r="W1420" s="784">
        <v>51</v>
      </c>
    </row>
    <row r="1421" spans="1:23" ht="15">
      <c r="A1421" s="783" t="s">
        <v>1005</v>
      </c>
      <c r="B1421" s="783" t="s">
        <v>268</v>
      </c>
      <c r="C1421" s="783" t="s">
        <v>263</v>
      </c>
      <c r="D1421" s="783" t="s">
        <v>289</v>
      </c>
      <c r="E1421" s="784">
        <v>77</v>
      </c>
      <c r="G1421" s="783" t="s">
        <v>1024</v>
      </c>
      <c r="H1421" s="784">
        <v>2</v>
      </c>
      <c r="I1421" s="784">
        <v>442</v>
      </c>
      <c r="K1421" s="783" t="s">
        <v>269</v>
      </c>
      <c r="L1421" s="783" t="s">
        <v>975</v>
      </c>
      <c r="M1421" s="783" t="s">
        <v>528</v>
      </c>
      <c r="N1421" s="784">
        <v>1461</v>
      </c>
      <c r="U1421" s="783" t="s">
        <v>1024</v>
      </c>
      <c r="V1421" s="784">
        <v>0</v>
      </c>
      <c r="W1421" s="784">
        <v>18</v>
      </c>
    </row>
    <row r="1422" spans="1:23" ht="15">
      <c r="A1422" s="783" t="s">
        <v>1005</v>
      </c>
      <c r="B1422" s="783" t="s">
        <v>290</v>
      </c>
      <c r="C1422" s="783" t="s">
        <v>262</v>
      </c>
      <c r="D1422" s="783" t="s">
        <v>289</v>
      </c>
      <c r="E1422" s="784">
        <v>2</v>
      </c>
      <c r="G1422" s="783" t="s">
        <v>1024</v>
      </c>
      <c r="H1422" s="784">
        <v>3</v>
      </c>
      <c r="I1422" s="784">
        <v>308</v>
      </c>
      <c r="K1422" s="783" t="s">
        <v>269</v>
      </c>
      <c r="L1422" s="783" t="s">
        <v>975</v>
      </c>
      <c r="M1422" s="783" t="s">
        <v>535</v>
      </c>
      <c r="N1422" s="784">
        <v>2</v>
      </c>
      <c r="U1422" s="783" t="s">
        <v>1024</v>
      </c>
      <c r="V1422" s="784">
        <v>1</v>
      </c>
      <c r="W1422" s="784">
        <v>67</v>
      </c>
    </row>
    <row r="1423" spans="1:23" ht="15">
      <c r="A1423" s="783" t="s">
        <v>1005</v>
      </c>
      <c r="B1423" s="783" t="s">
        <v>290</v>
      </c>
      <c r="C1423" s="783" t="s">
        <v>263</v>
      </c>
      <c r="D1423" s="783" t="s">
        <v>289</v>
      </c>
      <c r="E1423" s="784">
        <v>1</v>
      </c>
      <c r="G1423" s="783" t="s">
        <v>1024</v>
      </c>
      <c r="H1423" s="784">
        <v>4</v>
      </c>
      <c r="I1423" s="784">
        <v>1030</v>
      </c>
      <c r="K1423" s="783" t="s">
        <v>269</v>
      </c>
      <c r="L1423" s="783" t="s">
        <v>975</v>
      </c>
      <c r="M1423" s="783" t="s">
        <v>529</v>
      </c>
      <c r="N1423" s="784">
        <v>11</v>
      </c>
      <c r="U1423" s="783" t="s">
        <v>1024</v>
      </c>
      <c r="V1423" s="784">
        <v>2</v>
      </c>
      <c r="W1423" s="784">
        <v>274</v>
      </c>
    </row>
    <row r="1424" spans="1:23" ht="15">
      <c r="A1424" s="783" t="s">
        <v>1005</v>
      </c>
      <c r="B1424" s="783" t="s">
        <v>291</v>
      </c>
      <c r="C1424" s="783" t="s">
        <v>262</v>
      </c>
      <c r="D1424" s="783" t="s">
        <v>288</v>
      </c>
      <c r="E1424" s="784">
        <v>911</v>
      </c>
      <c r="G1424" s="783" t="s">
        <v>1024</v>
      </c>
      <c r="H1424" s="784">
        <v>5</v>
      </c>
      <c r="I1424" s="784">
        <v>182</v>
      </c>
      <c r="K1424" s="783" t="s">
        <v>269</v>
      </c>
      <c r="L1424" s="783" t="s">
        <v>975</v>
      </c>
      <c r="M1424" s="783" t="s">
        <v>268</v>
      </c>
      <c r="N1424" s="784">
        <v>26</v>
      </c>
      <c r="U1424" s="783" t="s">
        <v>1024</v>
      </c>
      <c r="V1424" s="784">
        <v>3</v>
      </c>
      <c r="W1424" s="784">
        <v>168</v>
      </c>
    </row>
    <row r="1425" spans="1:23" ht="15">
      <c r="A1425" s="783" t="s">
        <v>1005</v>
      </c>
      <c r="B1425" s="783" t="s">
        <v>291</v>
      </c>
      <c r="C1425" s="783" t="s">
        <v>262</v>
      </c>
      <c r="D1425" s="783" t="s">
        <v>289</v>
      </c>
      <c r="E1425" s="784">
        <v>818</v>
      </c>
      <c r="G1425" s="783" t="s">
        <v>1024</v>
      </c>
      <c r="H1425" s="784">
        <v>6</v>
      </c>
      <c r="I1425" s="784">
        <v>187</v>
      </c>
      <c r="K1425" s="783" t="s">
        <v>269</v>
      </c>
      <c r="L1425" s="783" t="s">
        <v>975</v>
      </c>
      <c r="M1425" s="783" t="s">
        <v>538</v>
      </c>
      <c r="N1425" s="784">
        <v>2</v>
      </c>
      <c r="U1425" s="783" t="s">
        <v>1024</v>
      </c>
      <c r="V1425" s="784">
        <v>4</v>
      </c>
      <c r="W1425" s="784">
        <v>805</v>
      </c>
    </row>
    <row r="1426" spans="1:23" ht="15">
      <c r="A1426" s="783" t="s">
        <v>1005</v>
      </c>
      <c r="B1426" s="783" t="s">
        <v>291</v>
      </c>
      <c r="C1426" s="783" t="s">
        <v>263</v>
      </c>
      <c r="D1426" s="783" t="s">
        <v>288</v>
      </c>
      <c r="E1426" s="784">
        <v>897</v>
      </c>
      <c r="G1426" s="783" t="s">
        <v>1024</v>
      </c>
      <c r="H1426" s="784">
        <v>7</v>
      </c>
      <c r="I1426" s="784">
        <v>169</v>
      </c>
      <c r="K1426" s="783" t="s">
        <v>269</v>
      </c>
      <c r="L1426" s="783" t="s">
        <v>975</v>
      </c>
      <c r="M1426" s="783" t="s">
        <v>290</v>
      </c>
      <c r="N1426" s="784">
        <v>3</v>
      </c>
      <c r="U1426" s="783" t="s">
        <v>1024</v>
      </c>
      <c r="V1426" s="784">
        <v>5</v>
      </c>
      <c r="W1426" s="784">
        <v>156</v>
      </c>
    </row>
    <row r="1427" spans="1:23" ht="15">
      <c r="A1427" s="783" t="s">
        <v>1005</v>
      </c>
      <c r="B1427" s="783" t="s">
        <v>291</v>
      </c>
      <c r="C1427" s="783" t="s">
        <v>263</v>
      </c>
      <c r="D1427" s="783" t="s">
        <v>289</v>
      </c>
      <c r="E1427" s="784">
        <v>752</v>
      </c>
      <c r="G1427" s="783" t="s">
        <v>1024</v>
      </c>
      <c r="H1427" s="784">
        <v>8</v>
      </c>
      <c r="I1427" s="784">
        <v>141</v>
      </c>
      <c r="K1427" s="783" t="s">
        <v>269</v>
      </c>
      <c r="L1427" s="783" t="s">
        <v>975</v>
      </c>
      <c r="M1427" s="783" t="s">
        <v>302</v>
      </c>
      <c r="N1427" s="784">
        <v>40</v>
      </c>
      <c r="U1427" s="783" t="s">
        <v>1024</v>
      </c>
      <c r="V1427" s="784">
        <v>6</v>
      </c>
      <c r="W1427" s="784">
        <v>123</v>
      </c>
    </row>
    <row r="1428" spans="1:23" ht="15">
      <c r="A1428" s="783" t="s">
        <v>1006</v>
      </c>
      <c r="B1428" s="783" t="s">
        <v>267</v>
      </c>
      <c r="C1428" s="783" t="s">
        <v>262</v>
      </c>
      <c r="D1428" s="783" t="s">
        <v>288</v>
      </c>
      <c r="E1428" s="784">
        <v>1191</v>
      </c>
      <c r="G1428" s="783" t="s">
        <v>1024</v>
      </c>
      <c r="H1428" s="784">
        <v>9</v>
      </c>
      <c r="I1428" s="784">
        <v>160</v>
      </c>
      <c r="K1428" s="783" t="s">
        <v>269</v>
      </c>
      <c r="L1428" s="783" t="s">
        <v>975</v>
      </c>
      <c r="M1428" s="783" t="s">
        <v>299</v>
      </c>
      <c r="N1428" s="784">
        <v>6763</v>
      </c>
      <c r="U1428" s="783" t="s">
        <v>1024</v>
      </c>
      <c r="V1428" s="784">
        <v>7</v>
      </c>
      <c r="W1428" s="784">
        <v>85</v>
      </c>
    </row>
    <row r="1429" spans="1:23" ht="15">
      <c r="A1429" s="783" t="s">
        <v>1006</v>
      </c>
      <c r="B1429" s="783" t="s">
        <v>267</v>
      </c>
      <c r="C1429" s="783" t="s">
        <v>262</v>
      </c>
      <c r="D1429" s="783" t="s">
        <v>289</v>
      </c>
      <c r="E1429" s="784">
        <v>990</v>
      </c>
      <c r="G1429" s="783" t="s">
        <v>1024</v>
      </c>
      <c r="H1429" s="784">
        <v>10</v>
      </c>
      <c r="I1429" s="784">
        <v>114</v>
      </c>
      <c r="K1429" s="783" t="s">
        <v>269</v>
      </c>
      <c r="L1429" s="783" t="s">
        <v>975</v>
      </c>
      <c r="M1429" s="783" t="s">
        <v>300</v>
      </c>
      <c r="N1429" s="784">
        <v>2</v>
      </c>
      <c r="U1429" s="783" t="s">
        <v>1024</v>
      </c>
      <c r="V1429" s="784">
        <v>9</v>
      </c>
      <c r="W1429" s="784">
        <v>47</v>
      </c>
    </row>
    <row r="1430" spans="1:23" ht="15">
      <c r="A1430" s="783" t="s">
        <v>1006</v>
      </c>
      <c r="B1430" s="783" t="s">
        <v>267</v>
      </c>
      <c r="C1430" s="783" t="s">
        <v>263</v>
      </c>
      <c r="D1430" s="783" t="s">
        <v>288</v>
      </c>
      <c r="E1430" s="784">
        <v>1118</v>
      </c>
      <c r="G1430" s="783" t="s">
        <v>1024</v>
      </c>
      <c r="H1430" s="784">
        <v>11</v>
      </c>
      <c r="I1430" s="784">
        <v>76</v>
      </c>
      <c r="K1430" s="783" t="s">
        <v>269</v>
      </c>
      <c r="L1430" s="783" t="s">
        <v>975</v>
      </c>
      <c r="M1430" s="783" t="s">
        <v>301</v>
      </c>
      <c r="N1430" s="784">
        <v>117</v>
      </c>
      <c r="U1430" s="783" t="s">
        <v>1024</v>
      </c>
      <c r="V1430" s="784">
        <v>10</v>
      </c>
      <c r="W1430" s="784">
        <v>23</v>
      </c>
    </row>
    <row r="1431" spans="1:23" ht="15">
      <c r="A1431" s="783" t="s">
        <v>1006</v>
      </c>
      <c r="B1431" s="783" t="s">
        <v>267</v>
      </c>
      <c r="C1431" s="783" t="s">
        <v>263</v>
      </c>
      <c r="D1431" s="783" t="s">
        <v>289</v>
      </c>
      <c r="E1431" s="784">
        <v>985</v>
      </c>
      <c r="G1431" s="783" t="s">
        <v>1024</v>
      </c>
      <c r="H1431" s="784">
        <v>12</v>
      </c>
      <c r="I1431" s="784">
        <v>111</v>
      </c>
      <c r="K1431" s="783" t="s">
        <v>269</v>
      </c>
      <c r="L1431" s="783" t="s">
        <v>975</v>
      </c>
      <c r="M1431" s="783" t="s">
        <v>269</v>
      </c>
      <c r="N1431" s="784">
        <v>3</v>
      </c>
      <c r="U1431" s="783" t="s">
        <v>1024</v>
      </c>
      <c r="V1431" s="784">
        <v>11</v>
      </c>
      <c r="W1431" s="784">
        <v>21</v>
      </c>
    </row>
    <row r="1432" spans="1:23" ht="15">
      <c r="A1432" s="783" t="s">
        <v>1006</v>
      </c>
      <c r="B1432" s="783" t="s">
        <v>268</v>
      </c>
      <c r="C1432" s="783" t="s">
        <v>262</v>
      </c>
      <c r="D1432" s="783" t="s">
        <v>288</v>
      </c>
      <c r="E1432" s="784">
        <v>669</v>
      </c>
      <c r="G1432" s="783" t="s">
        <v>1025</v>
      </c>
      <c r="H1432" s="784">
        <v>0</v>
      </c>
      <c r="I1432" s="784">
        <v>31</v>
      </c>
      <c r="K1432" s="783" t="s">
        <v>269</v>
      </c>
      <c r="L1432" s="783" t="s">
        <v>975</v>
      </c>
      <c r="M1432" s="783" t="s">
        <v>270</v>
      </c>
      <c r="N1432" s="784">
        <v>343</v>
      </c>
      <c r="U1432" s="783" t="s">
        <v>1024</v>
      </c>
      <c r="V1432" s="784">
        <v>12</v>
      </c>
      <c r="W1432" s="784">
        <v>21</v>
      </c>
    </row>
    <row r="1433" spans="1:23" ht="15">
      <c r="A1433" s="783" t="s">
        <v>1006</v>
      </c>
      <c r="B1433" s="783" t="s">
        <v>268</v>
      </c>
      <c r="C1433" s="783" t="s">
        <v>262</v>
      </c>
      <c r="D1433" s="783" t="s">
        <v>289</v>
      </c>
      <c r="E1433" s="784">
        <v>326</v>
      </c>
      <c r="G1433" s="783" t="s">
        <v>1025</v>
      </c>
      <c r="H1433" s="784">
        <v>1</v>
      </c>
      <c r="I1433" s="784">
        <v>113</v>
      </c>
      <c r="K1433" s="783" t="s">
        <v>269</v>
      </c>
      <c r="L1433" s="783" t="s">
        <v>976</v>
      </c>
      <c r="M1433" s="783" t="s">
        <v>299</v>
      </c>
      <c r="N1433" s="784">
        <v>5</v>
      </c>
      <c r="U1433" s="783" t="s">
        <v>1025</v>
      </c>
      <c r="V1433" s="785"/>
      <c r="W1433" s="784">
        <v>159</v>
      </c>
    </row>
    <row r="1434" spans="1:23" ht="15">
      <c r="A1434" s="783" t="s">
        <v>1006</v>
      </c>
      <c r="B1434" s="783" t="s">
        <v>268</v>
      </c>
      <c r="C1434" s="783" t="s">
        <v>263</v>
      </c>
      <c r="D1434" s="783" t="s">
        <v>288</v>
      </c>
      <c r="E1434" s="784">
        <v>592</v>
      </c>
      <c r="G1434" s="783" t="s">
        <v>1025</v>
      </c>
      <c r="H1434" s="784">
        <v>2</v>
      </c>
      <c r="I1434" s="784">
        <v>443</v>
      </c>
      <c r="K1434" s="783" t="s">
        <v>269</v>
      </c>
      <c r="L1434" s="783" t="s">
        <v>976</v>
      </c>
      <c r="M1434" s="783" t="s">
        <v>267</v>
      </c>
      <c r="N1434" s="784">
        <v>11</v>
      </c>
      <c r="U1434" s="783" t="s">
        <v>1025</v>
      </c>
      <c r="V1434" s="784">
        <v>0</v>
      </c>
      <c r="W1434" s="784">
        <v>24</v>
      </c>
    </row>
    <row r="1435" spans="1:23" ht="15">
      <c r="A1435" s="783" t="s">
        <v>1006</v>
      </c>
      <c r="B1435" s="783" t="s">
        <v>268</v>
      </c>
      <c r="C1435" s="783" t="s">
        <v>263</v>
      </c>
      <c r="D1435" s="783" t="s">
        <v>289</v>
      </c>
      <c r="E1435" s="784">
        <v>304</v>
      </c>
      <c r="G1435" s="783" t="s">
        <v>1025</v>
      </c>
      <c r="H1435" s="784">
        <v>3</v>
      </c>
      <c r="I1435" s="784">
        <v>265</v>
      </c>
      <c r="K1435" s="783" t="s">
        <v>269</v>
      </c>
      <c r="L1435" s="783" t="s">
        <v>976</v>
      </c>
      <c r="M1435" s="783" t="s">
        <v>530</v>
      </c>
      <c r="N1435" s="784">
        <v>3</v>
      </c>
      <c r="U1435" s="783" t="s">
        <v>1025</v>
      </c>
      <c r="V1435" s="784">
        <v>1</v>
      </c>
      <c r="W1435" s="784">
        <v>132</v>
      </c>
    </row>
    <row r="1436" spans="1:23" ht="15">
      <c r="A1436" s="783" t="s">
        <v>1006</v>
      </c>
      <c r="B1436" s="783" t="s">
        <v>290</v>
      </c>
      <c r="C1436" s="783" t="s">
        <v>262</v>
      </c>
      <c r="D1436" s="783" t="s">
        <v>288</v>
      </c>
      <c r="E1436" s="784">
        <v>4</v>
      </c>
      <c r="G1436" s="783" t="s">
        <v>1025</v>
      </c>
      <c r="H1436" s="784">
        <v>4</v>
      </c>
      <c r="I1436" s="784">
        <v>997</v>
      </c>
      <c r="K1436" s="783" t="s">
        <v>269</v>
      </c>
      <c r="L1436" s="783" t="s">
        <v>976</v>
      </c>
      <c r="M1436" s="783" t="s">
        <v>527</v>
      </c>
      <c r="N1436" s="784">
        <v>1260</v>
      </c>
      <c r="U1436" s="783" t="s">
        <v>1025</v>
      </c>
      <c r="V1436" s="784">
        <v>2</v>
      </c>
      <c r="W1436" s="784">
        <v>495</v>
      </c>
    </row>
    <row r="1437" spans="1:23" ht="15">
      <c r="A1437" s="783" t="s">
        <v>1006</v>
      </c>
      <c r="B1437" s="783" t="s">
        <v>290</v>
      </c>
      <c r="C1437" s="783" t="s">
        <v>263</v>
      </c>
      <c r="D1437" s="783" t="s">
        <v>288</v>
      </c>
      <c r="E1437" s="784">
        <v>1</v>
      </c>
      <c r="G1437" s="783" t="s">
        <v>1025</v>
      </c>
      <c r="H1437" s="784">
        <v>5</v>
      </c>
      <c r="I1437" s="784">
        <v>246</v>
      </c>
      <c r="K1437" s="783" t="s">
        <v>269</v>
      </c>
      <c r="L1437" s="783" t="s">
        <v>976</v>
      </c>
      <c r="M1437" s="783" t="s">
        <v>532</v>
      </c>
      <c r="N1437" s="784">
        <v>13</v>
      </c>
      <c r="U1437" s="783" t="s">
        <v>1025</v>
      </c>
      <c r="V1437" s="784">
        <v>3</v>
      </c>
      <c r="W1437" s="784">
        <v>254</v>
      </c>
    </row>
    <row r="1438" spans="1:23" ht="15">
      <c r="A1438" s="783" t="s">
        <v>1006</v>
      </c>
      <c r="B1438" s="783" t="s">
        <v>290</v>
      </c>
      <c r="C1438" s="783" t="s">
        <v>263</v>
      </c>
      <c r="D1438" s="783" t="s">
        <v>289</v>
      </c>
      <c r="E1438" s="784">
        <v>6</v>
      </c>
      <c r="G1438" s="783" t="s">
        <v>1025</v>
      </c>
      <c r="H1438" s="784">
        <v>6</v>
      </c>
      <c r="I1438" s="784">
        <v>330</v>
      </c>
      <c r="K1438" s="783" t="s">
        <v>269</v>
      </c>
      <c r="L1438" s="783" t="s">
        <v>976</v>
      </c>
      <c r="M1438" s="783" t="s">
        <v>528</v>
      </c>
      <c r="N1438" s="784">
        <v>1</v>
      </c>
      <c r="U1438" s="783" t="s">
        <v>1025</v>
      </c>
      <c r="V1438" s="784">
        <v>4</v>
      </c>
      <c r="W1438" s="784">
        <v>1271</v>
      </c>
    </row>
    <row r="1439" spans="1:23" ht="15">
      <c r="A1439" s="783" t="s">
        <v>1006</v>
      </c>
      <c r="B1439" s="783" t="s">
        <v>291</v>
      </c>
      <c r="C1439" s="783" t="s">
        <v>262</v>
      </c>
      <c r="D1439" s="783" t="s">
        <v>288</v>
      </c>
      <c r="E1439" s="784">
        <v>98</v>
      </c>
      <c r="G1439" s="783" t="s">
        <v>1025</v>
      </c>
      <c r="H1439" s="784">
        <v>7</v>
      </c>
      <c r="I1439" s="784">
        <v>276</v>
      </c>
      <c r="K1439" s="783" t="s">
        <v>269</v>
      </c>
      <c r="L1439" s="783" t="s">
        <v>976</v>
      </c>
      <c r="M1439" s="783" t="s">
        <v>529</v>
      </c>
      <c r="N1439" s="784">
        <v>9</v>
      </c>
      <c r="U1439" s="783" t="s">
        <v>1025</v>
      </c>
      <c r="V1439" s="784">
        <v>5</v>
      </c>
      <c r="W1439" s="784">
        <v>281</v>
      </c>
    </row>
    <row r="1440" spans="1:23" ht="15">
      <c r="A1440" s="783" t="s">
        <v>1006</v>
      </c>
      <c r="B1440" s="783" t="s">
        <v>291</v>
      </c>
      <c r="C1440" s="783" t="s">
        <v>262</v>
      </c>
      <c r="D1440" s="783" t="s">
        <v>289</v>
      </c>
      <c r="E1440" s="784">
        <v>85</v>
      </c>
      <c r="G1440" s="783" t="s">
        <v>1025</v>
      </c>
      <c r="H1440" s="784">
        <v>8</v>
      </c>
      <c r="I1440" s="784">
        <v>276</v>
      </c>
      <c r="K1440" s="783" t="s">
        <v>269</v>
      </c>
      <c r="L1440" s="783" t="s">
        <v>976</v>
      </c>
      <c r="M1440" s="783" t="s">
        <v>538</v>
      </c>
      <c r="N1440" s="784">
        <v>19</v>
      </c>
      <c r="U1440" s="783" t="s">
        <v>1025</v>
      </c>
      <c r="V1440" s="784">
        <v>6</v>
      </c>
      <c r="W1440" s="784">
        <v>259</v>
      </c>
    </row>
    <row r="1441" spans="1:23" ht="15">
      <c r="A1441" s="783" t="s">
        <v>1006</v>
      </c>
      <c r="B1441" s="783" t="s">
        <v>291</v>
      </c>
      <c r="C1441" s="783" t="s">
        <v>263</v>
      </c>
      <c r="D1441" s="783" t="s">
        <v>288</v>
      </c>
      <c r="E1441" s="784">
        <v>76</v>
      </c>
      <c r="G1441" s="783" t="s">
        <v>1025</v>
      </c>
      <c r="H1441" s="784">
        <v>9</v>
      </c>
      <c r="I1441" s="784">
        <v>216</v>
      </c>
      <c r="K1441" s="783" t="s">
        <v>269</v>
      </c>
      <c r="L1441" s="783" t="s">
        <v>976</v>
      </c>
      <c r="M1441" s="783" t="s">
        <v>302</v>
      </c>
      <c r="N1441" s="784">
        <v>3</v>
      </c>
      <c r="U1441" s="783" t="s">
        <v>1025</v>
      </c>
      <c r="V1441" s="784">
        <v>7</v>
      </c>
      <c r="W1441" s="784">
        <v>215</v>
      </c>
    </row>
    <row r="1442" spans="1:23" ht="15">
      <c r="A1442" s="783" t="s">
        <v>1006</v>
      </c>
      <c r="B1442" s="783" t="s">
        <v>291</v>
      </c>
      <c r="C1442" s="783" t="s">
        <v>263</v>
      </c>
      <c r="D1442" s="783" t="s">
        <v>289</v>
      </c>
      <c r="E1442" s="784">
        <v>74</v>
      </c>
      <c r="G1442" s="783" t="s">
        <v>1025</v>
      </c>
      <c r="H1442" s="784">
        <v>10</v>
      </c>
      <c r="I1442" s="784">
        <v>204</v>
      </c>
      <c r="K1442" s="783" t="s">
        <v>269</v>
      </c>
      <c r="L1442" s="783" t="s">
        <v>976</v>
      </c>
      <c r="M1442" s="783" t="s">
        <v>299</v>
      </c>
      <c r="N1442" s="784">
        <v>4944</v>
      </c>
      <c r="U1442" s="783" t="s">
        <v>1025</v>
      </c>
      <c r="V1442" s="784">
        <v>9</v>
      </c>
      <c r="W1442" s="784">
        <v>138</v>
      </c>
    </row>
    <row r="1443" spans="1:23" ht="15">
      <c r="A1443" s="783" t="s">
        <v>1007</v>
      </c>
      <c r="B1443" s="783" t="s">
        <v>267</v>
      </c>
      <c r="C1443" s="783" t="s">
        <v>262</v>
      </c>
      <c r="D1443" s="783" t="s">
        <v>288</v>
      </c>
      <c r="E1443" s="784">
        <v>209</v>
      </c>
      <c r="G1443" s="783" t="s">
        <v>1025</v>
      </c>
      <c r="H1443" s="784">
        <v>11</v>
      </c>
      <c r="I1443" s="784">
        <v>130</v>
      </c>
      <c r="K1443" s="783" t="s">
        <v>269</v>
      </c>
      <c r="L1443" s="783" t="s">
        <v>976</v>
      </c>
      <c r="M1443" s="783" t="s">
        <v>300</v>
      </c>
      <c r="N1443" s="784">
        <v>1</v>
      </c>
      <c r="U1443" s="783" t="s">
        <v>1025</v>
      </c>
      <c r="V1443" s="784">
        <v>10</v>
      </c>
      <c r="W1443" s="784">
        <v>74</v>
      </c>
    </row>
    <row r="1444" spans="1:23" ht="15">
      <c r="A1444" s="783" t="s">
        <v>1007</v>
      </c>
      <c r="B1444" s="783" t="s">
        <v>267</v>
      </c>
      <c r="C1444" s="783" t="s">
        <v>262</v>
      </c>
      <c r="D1444" s="783" t="s">
        <v>289</v>
      </c>
      <c r="E1444" s="784">
        <v>402</v>
      </c>
      <c r="G1444" s="783" t="s">
        <v>1025</v>
      </c>
      <c r="H1444" s="784">
        <v>12</v>
      </c>
      <c r="I1444" s="784">
        <v>202</v>
      </c>
      <c r="K1444" s="783" t="s">
        <v>269</v>
      </c>
      <c r="L1444" s="783" t="s">
        <v>976</v>
      </c>
      <c r="M1444" s="783" t="s">
        <v>301</v>
      </c>
      <c r="N1444" s="784">
        <v>98</v>
      </c>
      <c r="U1444" s="783" t="s">
        <v>1025</v>
      </c>
      <c r="V1444" s="784">
        <v>11</v>
      </c>
      <c r="W1444" s="784">
        <v>59</v>
      </c>
    </row>
    <row r="1445" spans="1:23" ht="15">
      <c r="A1445" s="783" t="s">
        <v>1007</v>
      </c>
      <c r="B1445" s="783" t="s">
        <v>267</v>
      </c>
      <c r="C1445" s="783" t="s">
        <v>263</v>
      </c>
      <c r="D1445" s="783" t="s">
        <v>288</v>
      </c>
      <c r="E1445" s="784">
        <v>188</v>
      </c>
      <c r="G1445" s="783" t="s">
        <v>1026</v>
      </c>
      <c r="H1445" s="784">
        <v>0</v>
      </c>
      <c r="I1445" s="784">
        <v>44</v>
      </c>
      <c r="K1445" s="783" t="s">
        <v>269</v>
      </c>
      <c r="L1445" s="783" t="s">
        <v>976</v>
      </c>
      <c r="M1445" s="783" t="s">
        <v>269</v>
      </c>
      <c r="N1445" s="784">
        <v>4</v>
      </c>
      <c r="U1445" s="783" t="s">
        <v>1025</v>
      </c>
      <c r="V1445" s="784">
        <v>12</v>
      </c>
      <c r="W1445" s="784">
        <v>86</v>
      </c>
    </row>
    <row r="1446" spans="1:23" ht="15">
      <c r="A1446" s="783" t="s">
        <v>1007</v>
      </c>
      <c r="B1446" s="783" t="s">
        <v>267</v>
      </c>
      <c r="C1446" s="783" t="s">
        <v>263</v>
      </c>
      <c r="D1446" s="783" t="s">
        <v>289</v>
      </c>
      <c r="E1446" s="784">
        <v>362</v>
      </c>
      <c r="G1446" s="783" t="s">
        <v>1026</v>
      </c>
      <c r="H1446" s="784">
        <v>1</v>
      </c>
      <c r="I1446" s="784">
        <v>245</v>
      </c>
      <c r="K1446" s="783" t="s">
        <v>269</v>
      </c>
      <c r="L1446" s="783" t="s">
        <v>976</v>
      </c>
      <c r="M1446" s="783" t="s">
        <v>270</v>
      </c>
      <c r="N1446" s="784">
        <v>220</v>
      </c>
      <c r="U1446" s="783" t="s">
        <v>1026</v>
      </c>
      <c r="V1446" s="785"/>
      <c r="W1446" s="784">
        <v>29</v>
      </c>
    </row>
    <row r="1447" spans="1:23" ht="15">
      <c r="A1447" s="783" t="s">
        <v>1007</v>
      </c>
      <c r="B1447" s="783" t="s">
        <v>268</v>
      </c>
      <c r="C1447" s="783" t="s">
        <v>262</v>
      </c>
      <c r="D1447" s="783" t="s">
        <v>288</v>
      </c>
      <c r="E1447" s="784">
        <v>122</v>
      </c>
      <c r="G1447" s="783" t="s">
        <v>1026</v>
      </c>
      <c r="H1447" s="784">
        <v>2</v>
      </c>
      <c r="I1447" s="784">
        <v>840</v>
      </c>
      <c r="K1447" s="783" t="s">
        <v>269</v>
      </c>
      <c r="L1447" s="783" t="s">
        <v>979</v>
      </c>
      <c r="M1447" s="783" t="s">
        <v>267</v>
      </c>
      <c r="N1447" s="784">
        <v>4</v>
      </c>
      <c r="U1447" s="783" t="s">
        <v>1026</v>
      </c>
      <c r="V1447" s="784">
        <v>0</v>
      </c>
      <c r="W1447" s="784">
        <v>10</v>
      </c>
    </row>
    <row r="1448" spans="1:23" ht="15">
      <c r="A1448" s="783" t="s">
        <v>1007</v>
      </c>
      <c r="B1448" s="783" t="s">
        <v>268</v>
      </c>
      <c r="C1448" s="783" t="s">
        <v>262</v>
      </c>
      <c r="D1448" s="783" t="s">
        <v>289</v>
      </c>
      <c r="E1448" s="784">
        <v>195</v>
      </c>
      <c r="G1448" s="783" t="s">
        <v>1026</v>
      </c>
      <c r="H1448" s="784">
        <v>3</v>
      </c>
      <c r="I1448" s="784">
        <v>370</v>
      </c>
      <c r="K1448" s="783" t="s">
        <v>269</v>
      </c>
      <c r="L1448" s="783" t="s">
        <v>979</v>
      </c>
      <c r="M1448" s="783" t="s">
        <v>533</v>
      </c>
      <c r="N1448" s="784">
        <v>14</v>
      </c>
      <c r="U1448" s="783" t="s">
        <v>1026</v>
      </c>
      <c r="V1448" s="784">
        <v>1</v>
      </c>
      <c r="W1448" s="784">
        <v>57</v>
      </c>
    </row>
    <row r="1449" spans="1:23" ht="15">
      <c r="A1449" s="783" t="s">
        <v>1007</v>
      </c>
      <c r="B1449" s="783" t="s">
        <v>268</v>
      </c>
      <c r="C1449" s="783" t="s">
        <v>263</v>
      </c>
      <c r="D1449" s="783" t="s">
        <v>288</v>
      </c>
      <c r="E1449" s="784">
        <v>161</v>
      </c>
      <c r="G1449" s="783" t="s">
        <v>1026</v>
      </c>
      <c r="H1449" s="784">
        <v>4</v>
      </c>
      <c r="I1449" s="784">
        <v>1412</v>
      </c>
      <c r="K1449" s="783" t="s">
        <v>269</v>
      </c>
      <c r="L1449" s="783" t="s">
        <v>979</v>
      </c>
      <c r="M1449" s="783" t="s">
        <v>531</v>
      </c>
      <c r="N1449" s="784">
        <v>1</v>
      </c>
      <c r="U1449" s="783" t="s">
        <v>1026</v>
      </c>
      <c r="V1449" s="784">
        <v>2</v>
      </c>
      <c r="W1449" s="784">
        <v>170</v>
      </c>
    </row>
    <row r="1450" spans="1:23" ht="15">
      <c r="A1450" s="783" t="s">
        <v>1007</v>
      </c>
      <c r="B1450" s="783" t="s">
        <v>268</v>
      </c>
      <c r="C1450" s="783" t="s">
        <v>263</v>
      </c>
      <c r="D1450" s="783" t="s">
        <v>289</v>
      </c>
      <c r="E1450" s="784">
        <v>166</v>
      </c>
      <c r="G1450" s="783" t="s">
        <v>1026</v>
      </c>
      <c r="H1450" s="784">
        <v>5</v>
      </c>
      <c r="I1450" s="784">
        <v>200</v>
      </c>
      <c r="K1450" s="783" t="s">
        <v>269</v>
      </c>
      <c r="L1450" s="783" t="s">
        <v>979</v>
      </c>
      <c r="M1450" s="783" t="s">
        <v>527</v>
      </c>
      <c r="N1450" s="784">
        <v>371</v>
      </c>
      <c r="U1450" s="783" t="s">
        <v>1026</v>
      </c>
      <c r="V1450" s="784">
        <v>3</v>
      </c>
      <c r="W1450" s="784">
        <v>72</v>
      </c>
    </row>
    <row r="1451" spans="1:23" ht="15">
      <c r="A1451" s="783" t="s">
        <v>1007</v>
      </c>
      <c r="B1451" s="783" t="s">
        <v>290</v>
      </c>
      <c r="C1451" s="783" t="s">
        <v>263</v>
      </c>
      <c r="D1451" s="783" t="s">
        <v>288</v>
      </c>
      <c r="E1451" s="784">
        <v>1</v>
      </c>
      <c r="G1451" s="783" t="s">
        <v>1026</v>
      </c>
      <c r="H1451" s="784">
        <v>6</v>
      </c>
      <c r="I1451" s="784">
        <v>169</v>
      </c>
      <c r="K1451" s="783" t="s">
        <v>269</v>
      </c>
      <c r="L1451" s="783" t="s">
        <v>979</v>
      </c>
      <c r="M1451" s="783" t="s">
        <v>532</v>
      </c>
      <c r="N1451" s="784">
        <v>1</v>
      </c>
      <c r="U1451" s="783" t="s">
        <v>1026</v>
      </c>
      <c r="V1451" s="784">
        <v>4</v>
      </c>
      <c r="W1451" s="784">
        <v>550</v>
      </c>
    </row>
    <row r="1452" spans="1:23" ht="15">
      <c r="A1452" s="783" t="s">
        <v>1007</v>
      </c>
      <c r="B1452" s="783" t="s">
        <v>290</v>
      </c>
      <c r="C1452" s="783" t="s">
        <v>263</v>
      </c>
      <c r="D1452" s="783" t="s">
        <v>289</v>
      </c>
      <c r="E1452" s="784">
        <v>1</v>
      </c>
      <c r="G1452" s="783" t="s">
        <v>1026</v>
      </c>
      <c r="H1452" s="784">
        <v>7</v>
      </c>
      <c r="I1452" s="784">
        <v>176</v>
      </c>
      <c r="K1452" s="783" t="s">
        <v>269</v>
      </c>
      <c r="L1452" s="783" t="s">
        <v>979</v>
      </c>
      <c r="M1452" s="783" t="s">
        <v>268</v>
      </c>
      <c r="N1452" s="784">
        <v>6</v>
      </c>
      <c r="U1452" s="783" t="s">
        <v>1026</v>
      </c>
      <c r="V1452" s="784">
        <v>5</v>
      </c>
      <c r="W1452" s="784">
        <v>53</v>
      </c>
    </row>
    <row r="1453" spans="1:23" ht="15">
      <c r="A1453" s="783" t="s">
        <v>1007</v>
      </c>
      <c r="B1453" s="783" t="s">
        <v>291</v>
      </c>
      <c r="C1453" s="783" t="s">
        <v>262</v>
      </c>
      <c r="D1453" s="783" t="s">
        <v>288</v>
      </c>
      <c r="E1453" s="784">
        <v>54</v>
      </c>
      <c r="G1453" s="783" t="s">
        <v>1026</v>
      </c>
      <c r="H1453" s="784">
        <v>8</v>
      </c>
      <c r="I1453" s="784">
        <v>163</v>
      </c>
      <c r="K1453" s="783" t="s">
        <v>269</v>
      </c>
      <c r="L1453" s="783" t="s">
        <v>979</v>
      </c>
      <c r="M1453" s="783" t="s">
        <v>538</v>
      </c>
      <c r="N1453" s="784">
        <v>2</v>
      </c>
      <c r="U1453" s="783" t="s">
        <v>1026</v>
      </c>
      <c r="V1453" s="784">
        <v>6</v>
      </c>
      <c r="W1453" s="784">
        <v>36</v>
      </c>
    </row>
    <row r="1454" spans="1:23" ht="15">
      <c r="A1454" s="783" t="s">
        <v>1007</v>
      </c>
      <c r="B1454" s="783" t="s">
        <v>291</v>
      </c>
      <c r="C1454" s="783" t="s">
        <v>262</v>
      </c>
      <c r="D1454" s="783" t="s">
        <v>289</v>
      </c>
      <c r="E1454" s="784">
        <v>53</v>
      </c>
      <c r="G1454" s="783" t="s">
        <v>1026</v>
      </c>
      <c r="H1454" s="784">
        <v>9</v>
      </c>
      <c r="I1454" s="784">
        <v>120</v>
      </c>
      <c r="K1454" s="783" t="s">
        <v>269</v>
      </c>
      <c r="L1454" s="783" t="s">
        <v>979</v>
      </c>
      <c r="M1454" s="783" t="s">
        <v>290</v>
      </c>
      <c r="N1454" s="784">
        <v>1</v>
      </c>
      <c r="U1454" s="783" t="s">
        <v>1026</v>
      </c>
      <c r="V1454" s="784">
        <v>7</v>
      </c>
      <c r="W1454" s="784">
        <v>31</v>
      </c>
    </row>
    <row r="1455" spans="1:23" ht="15">
      <c r="A1455" s="783" t="s">
        <v>1007</v>
      </c>
      <c r="B1455" s="783" t="s">
        <v>291</v>
      </c>
      <c r="C1455" s="783" t="s">
        <v>263</v>
      </c>
      <c r="D1455" s="783" t="s">
        <v>288</v>
      </c>
      <c r="E1455" s="784">
        <v>36</v>
      </c>
      <c r="G1455" s="783" t="s">
        <v>1026</v>
      </c>
      <c r="H1455" s="784">
        <v>10</v>
      </c>
      <c r="I1455" s="784">
        <v>88</v>
      </c>
      <c r="K1455" s="783" t="s">
        <v>269</v>
      </c>
      <c r="L1455" s="783" t="s">
        <v>979</v>
      </c>
      <c r="M1455" s="783" t="s">
        <v>302</v>
      </c>
      <c r="N1455" s="784">
        <v>2</v>
      </c>
      <c r="U1455" s="783" t="s">
        <v>1026</v>
      </c>
      <c r="V1455" s="784">
        <v>9</v>
      </c>
      <c r="W1455" s="784">
        <v>13</v>
      </c>
    </row>
    <row r="1456" spans="1:23" ht="15">
      <c r="A1456" s="783" t="s">
        <v>1007</v>
      </c>
      <c r="B1456" s="783" t="s">
        <v>291</v>
      </c>
      <c r="C1456" s="783" t="s">
        <v>263</v>
      </c>
      <c r="D1456" s="783" t="s">
        <v>289</v>
      </c>
      <c r="E1456" s="784">
        <v>50</v>
      </c>
      <c r="G1456" s="783" t="s">
        <v>1026</v>
      </c>
      <c r="H1456" s="784">
        <v>11</v>
      </c>
      <c r="I1456" s="784">
        <v>83</v>
      </c>
      <c r="K1456" s="783" t="s">
        <v>269</v>
      </c>
      <c r="L1456" s="783" t="s">
        <v>979</v>
      </c>
      <c r="M1456" s="783" t="s">
        <v>299</v>
      </c>
      <c r="N1456" s="784">
        <v>3409</v>
      </c>
      <c r="U1456" s="783" t="s">
        <v>1026</v>
      </c>
      <c r="V1456" s="784">
        <v>10</v>
      </c>
      <c r="W1456" s="784">
        <v>5</v>
      </c>
    </row>
    <row r="1457" spans="1:23" ht="15">
      <c r="A1457" s="783" t="s">
        <v>1008</v>
      </c>
      <c r="B1457" s="783" t="s">
        <v>267</v>
      </c>
      <c r="C1457" s="783" t="s">
        <v>262</v>
      </c>
      <c r="D1457" s="783" t="s">
        <v>288</v>
      </c>
      <c r="E1457" s="784">
        <v>4754</v>
      </c>
      <c r="G1457" s="783" t="s">
        <v>1026</v>
      </c>
      <c r="H1457" s="784">
        <v>12</v>
      </c>
      <c r="I1457" s="784">
        <v>118</v>
      </c>
      <c r="K1457" s="783" t="s">
        <v>269</v>
      </c>
      <c r="L1457" s="783" t="s">
        <v>979</v>
      </c>
      <c r="M1457" s="783" t="s">
        <v>300</v>
      </c>
      <c r="N1457" s="784">
        <v>1</v>
      </c>
      <c r="U1457" s="783" t="s">
        <v>1026</v>
      </c>
      <c r="V1457" s="784">
        <v>11</v>
      </c>
      <c r="W1457" s="784">
        <v>7</v>
      </c>
    </row>
    <row r="1458" spans="1:23" ht="15">
      <c r="A1458" s="783" t="s">
        <v>1008</v>
      </c>
      <c r="B1458" s="783" t="s">
        <v>267</v>
      </c>
      <c r="C1458" s="783" t="s">
        <v>262</v>
      </c>
      <c r="D1458" s="783" t="s">
        <v>289</v>
      </c>
      <c r="E1458" s="784">
        <v>4924</v>
      </c>
      <c r="G1458" s="783" t="s">
        <v>1027</v>
      </c>
      <c r="H1458" s="784">
        <v>0</v>
      </c>
      <c r="I1458" s="784">
        <v>1074</v>
      </c>
      <c r="K1458" s="783" t="s">
        <v>269</v>
      </c>
      <c r="L1458" s="783" t="s">
        <v>979</v>
      </c>
      <c r="M1458" s="783" t="s">
        <v>301</v>
      </c>
      <c r="N1458" s="784">
        <v>101</v>
      </c>
      <c r="U1458" s="783" t="s">
        <v>1026</v>
      </c>
      <c r="V1458" s="784">
        <v>12</v>
      </c>
      <c r="W1458" s="784">
        <v>4</v>
      </c>
    </row>
    <row r="1459" spans="1:23" ht="15">
      <c r="A1459" s="783" t="s">
        <v>1008</v>
      </c>
      <c r="B1459" s="783" t="s">
        <v>267</v>
      </c>
      <c r="C1459" s="783" t="s">
        <v>263</v>
      </c>
      <c r="D1459" s="783" t="s">
        <v>288</v>
      </c>
      <c r="E1459" s="784">
        <v>4521</v>
      </c>
      <c r="G1459" s="783" t="s">
        <v>1027</v>
      </c>
      <c r="H1459" s="784">
        <v>1</v>
      </c>
      <c r="I1459" s="784">
        <v>6397</v>
      </c>
      <c r="K1459" s="783" t="s">
        <v>269</v>
      </c>
      <c r="L1459" s="783" t="s">
        <v>979</v>
      </c>
      <c r="M1459" s="783" t="s">
        <v>269</v>
      </c>
      <c r="N1459" s="784">
        <v>3</v>
      </c>
      <c r="U1459" s="783" t="s">
        <v>1027</v>
      </c>
      <c r="V1459" s="785"/>
      <c r="W1459" s="784">
        <v>827</v>
      </c>
    </row>
    <row r="1460" spans="1:23" ht="15">
      <c r="A1460" s="783" t="s">
        <v>1008</v>
      </c>
      <c r="B1460" s="783" t="s">
        <v>267</v>
      </c>
      <c r="C1460" s="783" t="s">
        <v>263</v>
      </c>
      <c r="D1460" s="783" t="s">
        <v>289</v>
      </c>
      <c r="E1460" s="784">
        <v>4894</v>
      </c>
      <c r="G1460" s="783" t="s">
        <v>1027</v>
      </c>
      <c r="H1460" s="784">
        <v>2</v>
      </c>
      <c r="I1460" s="784">
        <v>22114</v>
      </c>
      <c r="K1460" s="783" t="s">
        <v>269</v>
      </c>
      <c r="L1460" s="783" t="s">
        <v>979</v>
      </c>
      <c r="M1460" s="783" t="s">
        <v>270</v>
      </c>
      <c r="N1460" s="784">
        <v>273</v>
      </c>
      <c r="U1460" s="783" t="s">
        <v>1027</v>
      </c>
      <c r="V1460" s="784">
        <v>0</v>
      </c>
      <c r="W1460" s="784">
        <v>512</v>
      </c>
    </row>
    <row r="1461" spans="1:23" ht="15">
      <c r="A1461" s="783" t="s">
        <v>1008</v>
      </c>
      <c r="B1461" s="783" t="s">
        <v>268</v>
      </c>
      <c r="C1461" s="783" t="s">
        <v>262</v>
      </c>
      <c r="D1461" s="783" t="s">
        <v>288</v>
      </c>
      <c r="E1461" s="784">
        <v>196</v>
      </c>
      <c r="G1461" s="783" t="s">
        <v>1027</v>
      </c>
      <c r="H1461" s="784">
        <v>3</v>
      </c>
      <c r="I1461" s="784">
        <v>9260</v>
      </c>
      <c r="K1461" s="783" t="s">
        <v>269</v>
      </c>
      <c r="L1461" s="783" t="s">
        <v>984</v>
      </c>
      <c r="M1461" s="783" t="s">
        <v>267</v>
      </c>
      <c r="N1461" s="784">
        <v>1</v>
      </c>
      <c r="U1461" s="783" t="s">
        <v>1027</v>
      </c>
      <c r="V1461" s="784">
        <v>1</v>
      </c>
      <c r="W1461" s="784">
        <v>2250</v>
      </c>
    </row>
    <row r="1462" spans="1:23" ht="15">
      <c r="A1462" s="783" t="s">
        <v>1008</v>
      </c>
      <c r="B1462" s="783" t="s">
        <v>268</v>
      </c>
      <c r="C1462" s="783" t="s">
        <v>262</v>
      </c>
      <c r="D1462" s="783" t="s">
        <v>289</v>
      </c>
      <c r="E1462" s="784">
        <v>168</v>
      </c>
      <c r="G1462" s="783" t="s">
        <v>1027</v>
      </c>
      <c r="H1462" s="784">
        <v>4</v>
      </c>
      <c r="I1462" s="784">
        <v>34116</v>
      </c>
      <c r="K1462" s="783" t="s">
        <v>269</v>
      </c>
      <c r="L1462" s="783" t="s">
        <v>984</v>
      </c>
      <c r="M1462" s="783" t="s">
        <v>530</v>
      </c>
      <c r="N1462" s="784">
        <v>4</v>
      </c>
      <c r="U1462" s="783" t="s">
        <v>1027</v>
      </c>
      <c r="V1462" s="784">
        <v>2</v>
      </c>
      <c r="W1462" s="784">
        <v>7394</v>
      </c>
    </row>
    <row r="1463" spans="1:23" ht="15">
      <c r="A1463" s="783" t="s">
        <v>1008</v>
      </c>
      <c r="B1463" s="783" t="s">
        <v>268</v>
      </c>
      <c r="C1463" s="783" t="s">
        <v>263</v>
      </c>
      <c r="D1463" s="783" t="s">
        <v>288</v>
      </c>
      <c r="E1463" s="784">
        <v>203</v>
      </c>
      <c r="G1463" s="783" t="s">
        <v>1027</v>
      </c>
      <c r="H1463" s="784">
        <v>5</v>
      </c>
      <c r="I1463" s="784">
        <v>4015</v>
      </c>
      <c r="K1463" s="783" t="s">
        <v>269</v>
      </c>
      <c r="L1463" s="783" t="s">
        <v>984</v>
      </c>
      <c r="M1463" s="783" t="s">
        <v>531</v>
      </c>
      <c r="N1463" s="784">
        <v>1</v>
      </c>
      <c r="U1463" s="783" t="s">
        <v>1027</v>
      </c>
      <c r="V1463" s="784">
        <v>3</v>
      </c>
      <c r="W1463" s="784">
        <v>3135</v>
      </c>
    </row>
    <row r="1464" spans="1:23" ht="15">
      <c r="A1464" s="783" t="s">
        <v>1008</v>
      </c>
      <c r="B1464" s="783" t="s">
        <v>268</v>
      </c>
      <c r="C1464" s="783" t="s">
        <v>263</v>
      </c>
      <c r="D1464" s="783" t="s">
        <v>289</v>
      </c>
      <c r="E1464" s="784">
        <v>191</v>
      </c>
      <c r="G1464" s="783" t="s">
        <v>1027</v>
      </c>
      <c r="H1464" s="784">
        <v>6</v>
      </c>
      <c r="I1464" s="784">
        <v>3666</v>
      </c>
      <c r="K1464" s="783" t="s">
        <v>269</v>
      </c>
      <c r="L1464" s="783" t="s">
        <v>984</v>
      </c>
      <c r="M1464" s="783" t="s">
        <v>527</v>
      </c>
      <c r="N1464" s="784">
        <v>1026</v>
      </c>
      <c r="U1464" s="783" t="s">
        <v>1027</v>
      </c>
      <c r="V1464" s="784">
        <v>4</v>
      </c>
      <c r="W1464" s="784">
        <v>15483</v>
      </c>
    </row>
    <row r="1465" spans="1:23" ht="15">
      <c r="A1465" s="783" t="s">
        <v>1008</v>
      </c>
      <c r="B1465" s="783" t="s">
        <v>290</v>
      </c>
      <c r="C1465" s="783" t="s">
        <v>262</v>
      </c>
      <c r="D1465" s="783" t="s">
        <v>288</v>
      </c>
      <c r="E1465" s="784">
        <v>32</v>
      </c>
      <c r="G1465" s="783" t="s">
        <v>1027</v>
      </c>
      <c r="H1465" s="784">
        <v>7</v>
      </c>
      <c r="I1465" s="784">
        <v>3291</v>
      </c>
      <c r="K1465" s="783" t="s">
        <v>269</v>
      </c>
      <c r="L1465" s="783" t="s">
        <v>984</v>
      </c>
      <c r="M1465" s="783" t="s">
        <v>532</v>
      </c>
      <c r="N1465" s="784">
        <v>1</v>
      </c>
      <c r="U1465" s="783" t="s">
        <v>1027</v>
      </c>
      <c r="V1465" s="784">
        <v>5</v>
      </c>
      <c r="W1465" s="784">
        <v>2074</v>
      </c>
    </row>
    <row r="1466" spans="1:23" ht="15">
      <c r="A1466" s="783" t="s">
        <v>1008</v>
      </c>
      <c r="B1466" s="783" t="s">
        <v>290</v>
      </c>
      <c r="C1466" s="783" t="s">
        <v>262</v>
      </c>
      <c r="D1466" s="783" t="s">
        <v>289</v>
      </c>
      <c r="E1466" s="784">
        <v>1</v>
      </c>
      <c r="G1466" s="783" t="s">
        <v>1027</v>
      </c>
      <c r="H1466" s="784">
        <v>8</v>
      </c>
      <c r="I1466" s="784">
        <v>2537</v>
      </c>
      <c r="K1466" s="783" t="s">
        <v>269</v>
      </c>
      <c r="L1466" s="783" t="s">
        <v>984</v>
      </c>
      <c r="M1466" s="783" t="s">
        <v>529</v>
      </c>
      <c r="N1466" s="784">
        <v>7</v>
      </c>
      <c r="U1466" s="783" t="s">
        <v>1027</v>
      </c>
      <c r="V1466" s="784">
        <v>6</v>
      </c>
      <c r="W1466" s="784">
        <v>1743</v>
      </c>
    </row>
    <row r="1467" spans="1:23" ht="15">
      <c r="A1467" s="783" t="s">
        <v>1008</v>
      </c>
      <c r="B1467" s="783" t="s">
        <v>290</v>
      </c>
      <c r="C1467" s="783" t="s">
        <v>263</v>
      </c>
      <c r="D1467" s="783" t="s">
        <v>288</v>
      </c>
      <c r="E1467" s="784">
        <v>21</v>
      </c>
      <c r="G1467" s="783" t="s">
        <v>1027</v>
      </c>
      <c r="H1467" s="784">
        <v>9</v>
      </c>
      <c r="I1467" s="784">
        <v>1941</v>
      </c>
      <c r="K1467" s="783" t="s">
        <v>269</v>
      </c>
      <c r="L1467" s="783" t="s">
        <v>984</v>
      </c>
      <c r="M1467" s="783" t="s">
        <v>268</v>
      </c>
      <c r="N1467" s="784">
        <v>2</v>
      </c>
      <c r="U1467" s="783" t="s">
        <v>1027</v>
      </c>
      <c r="V1467" s="784">
        <v>7</v>
      </c>
      <c r="W1467" s="784">
        <v>1367</v>
      </c>
    </row>
    <row r="1468" spans="1:23" ht="15">
      <c r="A1468" s="783" t="s">
        <v>1008</v>
      </c>
      <c r="B1468" s="783" t="s">
        <v>290</v>
      </c>
      <c r="C1468" s="783" t="s">
        <v>263</v>
      </c>
      <c r="D1468" s="783" t="s">
        <v>289</v>
      </c>
      <c r="E1468" s="784">
        <v>4</v>
      </c>
      <c r="G1468" s="783" t="s">
        <v>1027</v>
      </c>
      <c r="H1468" s="784">
        <v>10</v>
      </c>
      <c r="I1468" s="784">
        <v>1355</v>
      </c>
      <c r="K1468" s="783" t="s">
        <v>269</v>
      </c>
      <c r="L1468" s="783" t="s">
        <v>984</v>
      </c>
      <c r="M1468" s="783" t="s">
        <v>290</v>
      </c>
      <c r="N1468" s="784">
        <v>1</v>
      </c>
      <c r="U1468" s="783" t="s">
        <v>1027</v>
      </c>
      <c r="V1468" s="784">
        <v>9</v>
      </c>
      <c r="W1468" s="784">
        <v>494</v>
      </c>
    </row>
    <row r="1469" spans="1:23" ht="15">
      <c r="A1469" s="783" t="s">
        <v>1008</v>
      </c>
      <c r="B1469" s="783" t="s">
        <v>291</v>
      </c>
      <c r="C1469" s="783" t="s">
        <v>262</v>
      </c>
      <c r="D1469" s="783" t="s">
        <v>288</v>
      </c>
      <c r="E1469" s="784">
        <v>180</v>
      </c>
      <c r="G1469" s="783" t="s">
        <v>1027</v>
      </c>
      <c r="H1469" s="784">
        <v>11</v>
      </c>
      <c r="I1469" s="784">
        <v>1170</v>
      </c>
      <c r="K1469" s="783" t="s">
        <v>269</v>
      </c>
      <c r="L1469" s="783" t="s">
        <v>984</v>
      </c>
      <c r="M1469" s="783" t="s">
        <v>299</v>
      </c>
      <c r="N1469" s="784">
        <v>2285</v>
      </c>
      <c r="U1469" s="783" t="s">
        <v>1027</v>
      </c>
      <c r="V1469" s="784">
        <v>10</v>
      </c>
      <c r="W1469" s="784">
        <v>300</v>
      </c>
    </row>
    <row r="1470" spans="1:23" ht="15">
      <c r="A1470" s="783" t="s">
        <v>1008</v>
      </c>
      <c r="B1470" s="783" t="s">
        <v>291</v>
      </c>
      <c r="C1470" s="783" t="s">
        <v>262</v>
      </c>
      <c r="D1470" s="783" t="s">
        <v>289</v>
      </c>
      <c r="E1470" s="784">
        <v>37</v>
      </c>
      <c r="G1470" s="783" t="s">
        <v>1027</v>
      </c>
      <c r="H1470" s="784">
        <v>12</v>
      </c>
      <c r="I1470" s="784">
        <v>1387</v>
      </c>
      <c r="K1470" s="783" t="s">
        <v>269</v>
      </c>
      <c r="L1470" s="783" t="s">
        <v>984</v>
      </c>
      <c r="M1470" s="783" t="s">
        <v>301</v>
      </c>
      <c r="N1470" s="784">
        <v>47</v>
      </c>
      <c r="U1470" s="783" t="s">
        <v>1027</v>
      </c>
      <c r="V1470" s="784">
        <v>11</v>
      </c>
      <c r="W1470" s="784">
        <v>217</v>
      </c>
    </row>
    <row r="1471" spans="1:23" ht="15">
      <c r="A1471" s="783" t="s">
        <v>1008</v>
      </c>
      <c r="B1471" s="783" t="s">
        <v>291</v>
      </c>
      <c r="C1471" s="783" t="s">
        <v>263</v>
      </c>
      <c r="D1471" s="783" t="s">
        <v>288</v>
      </c>
      <c r="E1471" s="784">
        <v>168</v>
      </c>
      <c r="G1471" s="783" t="s">
        <v>1028</v>
      </c>
      <c r="H1471" s="784">
        <v>0</v>
      </c>
      <c r="I1471" s="784">
        <v>72</v>
      </c>
      <c r="K1471" s="783" t="s">
        <v>269</v>
      </c>
      <c r="L1471" s="783" t="s">
        <v>984</v>
      </c>
      <c r="M1471" s="783" t="s">
        <v>269</v>
      </c>
      <c r="N1471" s="784">
        <v>2</v>
      </c>
      <c r="U1471" s="783" t="s">
        <v>1027</v>
      </c>
      <c r="V1471" s="784">
        <v>12</v>
      </c>
      <c r="W1471" s="784">
        <v>176</v>
      </c>
    </row>
    <row r="1472" spans="1:23" ht="15">
      <c r="A1472" s="783" t="s">
        <v>1008</v>
      </c>
      <c r="B1472" s="783" t="s">
        <v>291</v>
      </c>
      <c r="C1472" s="783" t="s">
        <v>263</v>
      </c>
      <c r="D1472" s="783" t="s">
        <v>289</v>
      </c>
      <c r="E1472" s="784">
        <v>36</v>
      </c>
      <c r="G1472" s="783" t="s">
        <v>1028</v>
      </c>
      <c r="H1472" s="784">
        <v>1</v>
      </c>
      <c r="I1472" s="784">
        <v>358</v>
      </c>
      <c r="K1472" s="783" t="s">
        <v>269</v>
      </c>
      <c r="L1472" s="783" t="s">
        <v>984</v>
      </c>
      <c r="M1472" s="783" t="s">
        <v>270</v>
      </c>
      <c r="N1472" s="784">
        <v>986</v>
      </c>
      <c r="U1472" s="783" t="s">
        <v>1028</v>
      </c>
      <c r="V1472" s="785"/>
      <c r="W1472" s="784">
        <v>11</v>
      </c>
    </row>
    <row r="1473" spans="1:23" ht="15">
      <c r="A1473" s="783" t="s">
        <v>1009</v>
      </c>
      <c r="B1473" s="783" t="s">
        <v>267</v>
      </c>
      <c r="C1473" s="783" t="s">
        <v>262</v>
      </c>
      <c r="D1473" s="783" t="s">
        <v>288</v>
      </c>
      <c r="E1473" s="784">
        <v>1325</v>
      </c>
      <c r="G1473" s="783" t="s">
        <v>1028</v>
      </c>
      <c r="H1473" s="784">
        <v>2</v>
      </c>
      <c r="I1473" s="784">
        <v>1101</v>
      </c>
      <c r="K1473" s="783" t="s">
        <v>269</v>
      </c>
      <c r="L1473" s="783" t="s">
        <v>993</v>
      </c>
      <c r="M1473" s="783" t="s">
        <v>267</v>
      </c>
      <c r="N1473" s="784">
        <v>12</v>
      </c>
      <c r="U1473" s="783" t="s">
        <v>1028</v>
      </c>
      <c r="V1473" s="784">
        <v>0</v>
      </c>
      <c r="W1473" s="784">
        <v>5</v>
      </c>
    </row>
    <row r="1474" spans="1:23" ht="15">
      <c r="A1474" s="783" t="s">
        <v>1009</v>
      </c>
      <c r="B1474" s="783" t="s">
        <v>267</v>
      </c>
      <c r="C1474" s="783" t="s">
        <v>262</v>
      </c>
      <c r="D1474" s="783" t="s">
        <v>289</v>
      </c>
      <c r="E1474" s="784">
        <v>1081</v>
      </c>
      <c r="G1474" s="783" t="s">
        <v>1028</v>
      </c>
      <c r="H1474" s="784">
        <v>3</v>
      </c>
      <c r="I1474" s="784">
        <v>520</v>
      </c>
      <c r="K1474" s="783" t="s">
        <v>269</v>
      </c>
      <c r="L1474" s="783" t="s">
        <v>993</v>
      </c>
      <c r="M1474" s="783" t="s">
        <v>530</v>
      </c>
      <c r="N1474" s="784">
        <v>78</v>
      </c>
      <c r="U1474" s="783" t="s">
        <v>1028</v>
      </c>
      <c r="V1474" s="784">
        <v>1</v>
      </c>
      <c r="W1474" s="784">
        <v>23</v>
      </c>
    </row>
    <row r="1475" spans="1:23" ht="15">
      <c r="A1475" s="783" t="s">
        <v>1009</v>
      </c>
      <c r="B1475" s="783" t="s">
        <v>267</v>
      </c>
      <c r="C1475" s="783" t="s">
        <v>263</v>
      </c>
      <c r="D1475" s="783" t="s">
        <v>288</v>
      </c>
      <c r="E1475" s="784">
        <v>1436</v>
      </c>
      <c r="G1475" s="783" t="s">
        <v>1028</v>
      </c>
      <c r="H1475" s="784">
        <v>4</v>
      </c>
      <c r="I1475" s="784">
        <v>1885</v>
      </c>
      <c r="K1475" s="783" t="s">
        <v>269</v>
      </c>
      <c r="L1475" s="783" t="s">
        <v>993</v>
      </c>
      <c r="M1475" s="783" t="s">
        <v>527</v>
      </c>
      <c r="N1475" s="784">
        <v>87</v>
      </c>
      <c r="U1475" s="783" t="s">
        <v>1028</v>
      </c>
      <c r="V1475" s="784">
        <v>2</v>
      </c>
      <c r="W1475" s="784">
        <v>89</v>
      </c>
    </row>
    <row r="1476" spans="1:23" ht="15">
      <c r="A1476" s="783" t="s">
        <v>1009</v>
      </c>
      <c r="B1476" s="783" t="s">
        <v>267</v>
      </c>
      <c r="C1476" s="783" t="s">
        <v>263</v>
      </c>
      <c r="D1476" s="783" t="s">
        <v>289</v>
      </c>
      <c r="E1476" s="784">
        <v>1093</v>
      </c>
      <c r="G1476" s="783" t="s">
        <v>1028</v>
      </c>
      <c r="H1476" s="784">
        <v>5</v>
      </c>
      <c r="I1476" s="784">
        <v>287</v>
      </c>
      <c r="K1476" s="783" t="s">
        <v>269</v>
      </c>
      <c r="L1476" s="783" t="s">
        <v>993</v>
      </c>
      <c r="M1476" s="783" t="s">
        <v>528</v>
      </c>
      <c r="N1476" s="784">
        <v>100</v>
      </c>
      <c r="U1476" s="783" t="s">
        <v>1028</v>
      </c>
      <c r="V1476" s="784">
        <v>3</v>
      </c>
      <c r="W1476" s="784">
        <v>43</v>
      </c>
    </row>
    <row r="1477" spans="1:23" ht="15">
      <c r="A1477" s="783" t="s">
        <v>1009</v>
      </c>
      <c r="B1477" s="783" t="s">
        <v>268</v>
      </c>
      <c r="C1477" s="783" t="s">
        <v>262</v>
      </c>
      <c r="D1477" s="783" t="s">
        <v>288</v>
      </c>
      <c r="E1477" s="784">
        <v>84</v>
      </c>
      <c r="G1477" s="783" t="s">
        <v>1028</v>
      </c>
      <c r="H1477" s="784">
        <v>6</v>
      </c>
      <c r="I1477" s="784">
        <v>287</v>
      </c>
      <c r="K1477" s="783" t="s">
        <v>269</v>
      </c>
      <c r="L1477" s="783" t="s">
        <v>993</v>
      </c>
      <c r="M1477" s="783" t="s">
        <v>535</v>
      </c>
      <c r="N1477" s="784">
        <v>2</v>
      </c>
      <c r="U1477" s="783" t="s">
        <v>1028</v>
      </c>
      <c r="V1477" s="784">
        <v>4</v>
      </c>
      <c r="W1477" s="784">
        <v>285</v>
      </c>
    </row>
    <row r="1478" spans="1:23" ht="15">
      <c r="A1478" s="783" t="s">
        <v>1009</v>
      </c>
      <c r="B1478" s="783" t="s">
        <v>268</v>
      </c>
      <c r="C1478" s="783" t="s">
        <v>262</v>
      </c>
      <c r="D1478" s="783" t="s">
        <v>289</v>
      </c>
      <c r="E1478" s="784">
        <v>169</v>
      </c>
      <c r="G1478" s="783" t="s">
        <v>1028</v>
      </c>
      <c r="H1478" s="784">
        <v>7</v>
      </c>
      <c r="I1478" s="784">
        <v>261</v>
      </c>
      <c r="K1478" s="783" t="s">
        <v>269</v>
      </c>
      <c r="L1478" s="783" t="s">
        <v>993</v>
      </c>
      <c r="M1478" s="783" t="s">
        <v>529</v>
      </c>
      <c r="N1478" s="784">
        <v>8</v>
      </c>
      <c r="U1478" s="783" t="s">
        <v>1028</v>
      </c>
      <c r="V1478" s="784">
        <v>5</v>
      </c>
      <c r="W1478" s="784">
        <v>32</v>
      </c>
    </row>
    <row r="1479" spans="1:23" ht="15">
      <c r="A1479" s="783" t="s">
        <v>1009</v>
      </c>
      <c r="B1479" s="783" t="s">
        <v>268</v>
      </c>
      <c r="C1479" s="783" t="s">
        <v>263</v>
      </c>
      <c r="D1479" s="783" t="s">
        <v>288</v>
      </c>
      <c r="E1479" s="784">
        <v>126</v>
      </c>
      <c r="G1479" s="783" t="s">
        <v>1028</v>
      </c>
      <c r="H1479" s="784">
        <v>8</v>
      </c>
      <c r="I1479" s="784">
        <v>266</v>
      </c>
      <c r="K1479" s="783" t="s">
        <v>269</v>
      </c>
      <c r="L1479" s="783" t="s">
        <v>993</v>
      </c>
      <c r="M1479" s="783" t="s">
        <v>268</v>
      </c>
      <c r="N1479" s="784">
        <v>3</v>
      </c>
      <c r="U1479" s="783" t="s">
        <v>1028</v>
      </c>
      <c r="V1479" s="784">
        <v>6</v>
      </c>
      <c r="W1479" s="784">
        <v>25</v>
      </c>
    </row>
    <row r="1480" spans="1:23" ht="15">
      <c r="A1480" s="783" t="s">
        <v>1009</v>
      </c>
      <c r="B1480" s="783" t="s">
        <v>268</v>
      </c>
      <c r="C1480" s="783" t="s">
        <v>263</v>
      </c>
      <c r="D1480" s="783" t="s">
        <v>289</v>
      </c>
      <c r="E1480" s="784">
        <v>238</v>
      </c>
      <c r="G1480" s="783" t="s">
        <v>1028</v>
      </c>
      <c r="H1480" s="784">
        <v>9</v>
      </c>
      <c r="I1480" s="784">
        <v>160</v>
      </c>
      <c r="K1480" s="783" t="s">
        <v>269</v>
      </c>
      <c r="L1480" s="783" t="s">
        <v>993</v>
      </c>
      <c r="M1480" s="783" t="s">
        <v>290</v>
      </c>
      <c r="N1480" s="784">
        <v>1</v>
      </c>
      <c r="U1480" s="783" t="s">
        <v>1028</v>
      </c>
      <c r="V1480" s="784">
        <v>7</v>
      </c>
      <c r="W1480" s="784">
        <v>22</v>
      </c>
    </row>
    <row r="1481" spans="1:23" ht="15">
      <c r="A1481" s="783" t="s">
        <v>1009</v>
      </c>
      <c r="B1481" s="783" t="s">
        <v>290</v>
      </c>
      <c r="C1481" s="783" t="s">
        <v>262</v>
      </c>
      <c r="D1481" s="783" t="s">
        <v>288</v>
      </c>
      <c r="E1481" s="784">
        <v>3</v>
      </c>
      <c r="G1481" s="783" t="s">
        <v>1028</v>
      </c>
      <c r="H1481" s="784">
        <v>10</v>
      </c>
      <c r="I1481" s="784">
        <v>158</v>
      </c>
      <c r="K1481" s="783" t="s">
        <v>269</v>
      </c>
      <c r="L1481" s="783" t="s">
        <v>993</v>
      </c>
      <c r="M1481" s="783" t="s">
        <v>302</v>
      </c>
      <c r="N1481" s="784">
        <v>5</v>
      </c>
      <c r="U1481" s="783" t="s">
        <v>1028</v>
      </c>
      <c r="V1481" s="784">
        <v>9</v>
      </c>
      <c r="W1481" s="784">
        <v>14</v>
      </c>
    </row>
    <row r="1482" spans="1:23" ht="15">
      <c r="A1482" s="783" t="s">
        <v>1009</v>
      </c>
      <c r="B1482" s="783" t="s">
        <v>290</v>
      </c>
      <c r="C1482" s="783" t="s">
        <v>262</v>
      </c>
      <c r="D1482" s="783" t="s">
        <v>289</v>
      </c>
      <c r="E1482" s="784">
        <v>2</v>
      </c>
      <c r="G1482" s="783" t="s">
        <v>1028</v>
      </c>
      <c r="H1482" s="784">
        <v>11</v>
      </c>
      <c r="I1482" s="784">
        <v>120</v>
      </c>
      <c r="K1482" s="783" t="s">
        <v>269</v>
      </c>
      <c r="L1482" s="783" t="s">
        <v>993</v>
      </c>
      <c r="M1482" s="783" t="s">
        <v>299</v>
      </c>
      <c r="N1482" s="784">
        <v>5297</v>
      </c>
      <c r="U1482" s="783" t="s">
        <v>1028</v>
      </c>
      <c r="V1482" s="784">
        <v>10</v>
      </c>
      <c r="W1482" s="784">
        <v>6</v>
      </c>
    </row>
    <row r="1483" spans="1:23" ht="15">
      <c r="A1483" s="783" t="s">
        <v>1009</v>
      </c>
      <c r="B1483" s="783" t="s">
        <v>290</v>
      </c>
      <c r="C1483" s="783" t="s">
        <v>263</v>
      </c>
      <c r="D1483" s="783" t="s">
        <v>288</v>
      </c>
      <c r="E1483" s="784">
        <v>6</v>
      </c>
      <c r="G1483" s="783" t="s">
        <v>1028</v>
      </c>
      <c r="H1483" s="784">
        <v>12</v>
      </c>
      <c r="I1483" s="784">
        <v>159</v>
      </c>
      <c r="K1483" s="783" t="s">
        <v>269</v>
      </c>
      <c r="L1483" s="783" t="s">
        <v>993</v>
      </c>
      <c r="M1483" s="783" t="s">
        <v>300</v>
      </c>
      <c r="N1483" s="784">
        <v>1</v>
      </c>
      <c r="U1483" s="783" t="s">
        <v>1028</v>
      </c>
      <c r="V1483" s="784">
        <v>11</v>
      </c>
      <c r="W1483" s="784">
        <v>4</v>
      </c>
    </row>
    <row r="1484" spans="1:23" ht="15">
      <c r="A1484" s="783" t="s">
        <v>1009</v>
      </c>
      <c r="B1484" s="783" t="s">
        <v>290</v>
      </c>
      <c r="C1484" s="783" t="s">
        <v>263</v>
      </c>
      <c r="D1484" s="783" t="s">
        <v>289</v>
      </c>
      <c r="E1484" s="784">
        <v>2</v>
      </c>
      <c r="G1484" s="783" t="s">
        <v>1029</v>
      </c>
      <c r="H1484" s="784">
        <v>0</v>
      </c>
      <c r="I1484" s="784">
        <v>292</v>
      </c>
      <c r="K1484" s="783" t="s">
        <v>269</v>
      </c>
      <c r="L1484" s="783" t="s">
        <v>993</v>
      </c>
      <c r="M1484" s="783" t="s">
        <v>301</v>
      </c>
      <c r="N1484" s="784">
        <v>125</v>
      </c>
      <c r="U1484" s="783" t="s">
        <v>1028</v>
      </c>
      <c r="V1484" s="784">
        <v>12</v>
      </c>
      <c r="W1484" s="784">
        <v>6</v>
      </c>
    </row>
    <row r="1485" spans="1:23" ht="15">
      <c r="A1485" s="783" t="s">
        <v>1009</v>
      </c>
      <c r="B1485" s="783" t="s">
        <v>291</v>
      </c>
      <c r="C1485" s="783" t="s">
        <v>262</v>
      </c>
      <c r="D1485" s="783" t="s">
        <v>288</v>
      </c>
      <c r="E1485" s="784">
        <v>1142</v>
      </c>
      <c r="G1485" s="783" t="s">
        <v>1029</v>
      </c>
      <c r="H1485" s="784">
        <v>1</v>
      </c>
      <c r="I1485" s="784">
        <v>1642</v>
      </c>
      <c r="K1485" s="783" t="s">
        <v>269</v>
      </c>
      <c r="L1485" s="783" t="s">
        <v>993</v>
      </c>
      <c r="M1485" s="783" t="s">
        <v>269</v>
      </c>
      <c r="N1485" s="784">
        <v>4</v>
      </c>
      <c r="U1485" s="783" t="s">
        <v>1029</v>
      </c>
      <c r="V1485" s="785"/>
      <c r="W1485" s="784">
        <v>144</v>
      </c>
    </row>
    <row r="1486" spans="1:23" ht="15">
      <c r="A1486" s="783" t="s">
        <v>1009</v>
      </c>
      <c r="B1486" s="783" t="s">
        <v>291</v>
      </c>
      <c r="C1486" s="783" t="s">
        <v>262</v>
      </c>
      <c r="D1486" s="783" t="s">
        <v>289</v>
      </c>
      <c r="E1486" s="784">
        <v>1246</v>
      </c>
      <c r="G1486" s="783" t="s">
        <v>1029</v>
      </c>
      <c r="H1486" s="784">
        <v>2</v>
      </c>
      <c r="I1486" s="784">
        <v>4963</v>
      </c>
      <c r="K1486" s="783" t="s">
        <v>269</v>
      </c>
      <c r="L1486" s="783" t="s">
        <v>993</v>
      </c>
      <c r="M1486" s="783" t="s">
        <v>270</v>
      </c>
      <c r="N1486" s="784">
        <v>217</v>
      </c>
      <c r="U1486" s="783" t="s">
        <v>1029</v>
      </c>
      <c r="V1486" s="784">
        <v>0</v>
      </c>
      <c r="W1486" s="784">
        <v>28</v>
      </c>
    </row>
    <row r="1487" spans="1:23" ht="15">
      <c r="A1487" s="783" t="s">
        <v>1009</v>
      </c>
      <c r="B1487" s="783" t="s">
        <v>291</v>
      </c>
      <c r="C1487" s="783" t="s">
        <v>263</v>
      </c>
      <c r="D1487" s="783" t="s">
        <v>288</v>
      </c>
      <c r="E1487" s="784">
        <v>1092</v>
      </c>
      <c r="G1487" s="783" t="s">
        <v>1029</v>
      </c>
      <c r="H1487" s="784">
        <v>3</v>
      </c>
      <c r="I1487" s="784">
        <v>2356</v>
      </c>
      <c r="K1487" s="783" t="s">
        <v>269</v>
      </c>
      <c r="L1487" s="783" t="s">
        <v>1002</v>
      </c>
      <c r="M1487" s="783" t="s">
        <v>267</v>
      </c>
      <c r="N1487" s="784">
        <v>8</v>
      </c>
      <c r="U1487" s="783" t="s">
        <v>1029</v>
      </c>
      <c r="V1487" s="784">
        <v>1</v>
      </c>
      <c r="W1487" s="784">
        <v>166</v>
      </c>
    </row>
    <row r="1488" spans="1:23" ht="15">
      <c r="A1488" s="783" t="s">
        <v>1009</v>
      </c>
      <c r="B1488" s="783" t="s">
        <v>291</v>
      </c>
      <c r="C1488" s="783" t="s">
        <v>263</v>
      </c>
      <c r="D1488" s="783" t="s">
        <v>289</v>
      </c>
      <c r="E1488" s="784">
        <v>1049</v>
      </c>
      <c r="G1488" s="783" t="s">
        <v>1029</v>
      </c>
      <c r="H1488" s="784">
        <v>4</v>
      </c>
      <c r="I1488" s="784">
        <v>8778</v>
      </c>
      <c r="K1488" s="783" t="s">
        <v>269</v>
      </c>
      <c r="L1488" s="783" t="s">
        <v>1002</v>
      </c>
      <c r="M1488" s="783" t="s">
        <v>530</v>
      </c>
      <c r="N1488" s="784">
        <v>58</v>
      </c>
      <c r="U1488" s="783" t="s">
        <v>1029</v>
      </c>
      <c r="V1488" s="784">
        <v>2</v>
      </c>
      <c r="W1488" s="784">
        <v>526</v>
      </c>
    </row>
    <row r="1489" spans="1:23" ht="15">
      <c r="A1489" s="783" t="s">
        <v>1010</v>
      </c>
      <c r="B1489" s="783" t="s">
        <v>267</v>
      </c>
      <c r="C1489" s="783" t="s">
        <v>262</v>
      </c>
      <c r="D1489" s="783" t="s">
        <v>288</v>
      </c>
      <c r="E1489" s="784">
        <v>1394</v>
      </c>
      <c r="G1489" s="783" t="s">
        <v>1029</v>
      </c>
      <c r="H1489" s="784">
        <v>5</v>
      </c>
      <c r="I1489" s="784">
        <v>1328</v>
      </c>
      <c r="K1489" s="783" t="s">
        <v>269</v>
      </c>
      <c r="L1489" s="783" t="s">
        <v>1002</v>
      </c>
      <c r="M1489" s="783" t="s">
        <v>531</v>
      </c>
      <c r="N1489" s="784">
        <v>4</v>
      </c>
      <c r="U1489" s="783" t="s">
        <v>1029</v>
      </c>
      <c r="V1489" s="784">
        <v>3</v>
      </c>
      <c r="W1489" s="784">
        <v>246</v>
      </c>
    </row>
    <row r="1490" spans="1:23" ht="15">
      <c r="A1490" s="783" t="s">
        <v>1010</v>
      </c>
      <c r="B1490" s="783" t="s">
        <v>267</v>
      </c>
      <c r="C1490" s="783" t="s">
        <v>262</v>
      </c>
      <c r="D1490" s="783" t="s">
        <v>289</v>
      </c>
      <c r="E1490" s="784">
        <v>1279</v>
      </c>
      <c r="G1490" s="783" t="s">
        <v>1029</v>
      </c>
      <c r="H1490" s="784">
        <v>6</v>
      </c>
      <c r="I1490" s="784">
        <v>1283</v>
      </c>
      <c r="K1490" s="783" t="s">
        <v>269</v>
      </c>
      <c r="L1490" s="783" t="s">
        <v>1002</v>
      </c>
      <c r="M1490" s="783" t="s">
        <v>527</v>
      </c>
      <c r="N1490" s="784">
        <v>230</v>
      </c>
      <c r="U1490" s="783" t="s">
        <v>1029</v>
      </c>
      <c r="V1490" s="784">
        <v>4</v>
      </c>
      <c r="W1490" s="784">
        <v>1497</v>
      </c>
    </row>
    <row r="1491" spans="1:23" ht="15">
      <c r="A1491" s="783" t="s">
        <v>1010</v>
      </c>
      <c r="B1491" s="783" t="s">
        <v>267</v>
      </c>
      <c r="C1491" s="783" t="s">
        <v>263</v>
      </c>
      <c r="D1491" s="783" t="s">
        <v>288</v>
      </c>
      <c r="E1491" s="784">
        <v>1265</v>
      </c>
      <c r="G1491" s="783" t="s">
        <v>1029</v>
      </c>
      <c r="H1491" s="784">
        <v>7</v>
      </c>
      <c r="I1491" s="784">
        <v>1118</v>
      </c>
      <c r="K1491" s="783" t="s">
        <v>269</v>
      </c>
      <c r="L1491" s="783" t="s">
        <v>1002</v>
      </c>
      <c r="M1491" s="783" t="s">
        <v>532</v>
      </c>
      <c r="N1491" s="784">
        <v>1</v>
      </c>
      <c r="U1491" s="783" t="s">
        <v>1029</v>
      </c>
      <c r="V1491" s="784">
        <v>5</v>
      </c>
      <c r="W1491" s="784">
        <v>260</v>
      </c>
    </row>
    <row r="1492" spans="1:23" ht="15">
      <c r="A1492" s="783" t="s">
        <v>1010</v>
      </c>
      <c r="B1492" s="783" t="s">
        <v>267</v>
      </c>
      <c r="C1492" s="783" t="s">
        <v>263</v>
      </c>
      <c r="D1492" s="783" t="s">
        <v>289</v>
      </c>
      <c r="E1492" s="784">
        <v>1122</v>
      </c>
      <c r="G1492" s="783" t="s">
        <v>1029</v>
      </c>
      <c r="H1492" s="784">
        <v>8</v>
      </c>
      <c r="I1492" s="784">
        <v>842</v>
      </c>
      <c r="K1492" s="783" t="s">
        <v>269</v>
      </c>
      <c r="L1492" s="783" t="s">
        <v>1002</v>
      </c>
      <c r="M1492" s="783" t="s">
        <v>528</v>
      </c>
      <c r="N1492" s="784">
        <v>3</v>
      </c>
      <c r="U1492" s="783" t="s">
        <v>1029</v>
      </c>
      <c r="V1492" s="784">
        <v>6</v>
      </c>
      <c r="W1492" s="784">
        <v>290</v>
      </c>
    </row>
    <row r="1493" spans="1:23" ht="15">
      <c r="A1493" s="783" t="s">
        <v>1010</v>
      </c>
      <c r="B1493" s="783" t="s">
        <v>268</v>
      </c>
      <c r="C1493" s="783" t="s">
        <v>262</v>
      </c>
      <c r="D1493" s="783" t="s">
        <v>288</v>
      </c>
      <c r="E1493" s="784">
        <v>1320</v>
      </c>
      <c r="G1493" s="783" t="s">
        <v>1029</v>
      </c>
      <c r="H1493" s="784">
        <v>9</v>
      </c>
      <c r="I1493" s="784">
        <v>636</v>
      </c>
      <c r="K1493" s="783" t="s">
        <v>269</v>
      </c>
      <c r="L1493" s="783" t="s">
        <v>1002</v>
      </c>
      <c r="M1493" s="783" t="s">
        <v>535</v>
      </c>
      <c r="N1493" s="784">
        <v>1</v>
      </c>
      <c r="U1493" s="783" t="s">
        <v>1029</v>
      </c>
      <c r="V1493" s="784">
        <v>7</v>
      </c>
      <c r="W1493" s="784">
        <v>224</v>
      </c>
    </row>
    <row r="1494" spans="1:23" ht="15">
      <c r="A1494" s="783" t="s">
        <v>1010</v>
      </c>
      <c r="B1494" s="783" t="s">
        <v>268</v>
      </c>
      <c r="C1494" s="783" t="s">
        <v>262</v>
      </c>
      <c r="D1494" s="783" t="s">
        <v>289</v>
      </c>
      <c r="E1494" s="784">
        <v>633</v>
      </c>
      <c r="G1494" s="783" t="s">
        <v>1029</v>
      </c>
      <c r="H1494" s="784">
        <v>10</v>
      </c>
      <c r="I1494" s="784">
        <v>578</v>
      </c>
      <c r="K1494" s="783" t="s">
        <v>269</v>
      </c>
      <c r="L1494" s="783" t="s">
        <v>1002</v>
      </c>
      <c r="M1494" s="783" t="s">
        <v>529</v>
      </c>
      <c r="N1494" s="784">
        <v>10</v>
      </c>
      <c r="U1494" s="783" t="s">
        <v>1029</v>
      </c>
      <c r="V1494" s="784">
        <v>9</v>
      </c>
      <c r="W1494" s="784">
        <v>127</v>
      </c>
    </row>
    <row r="1495" spans="1:23" ht="15">
      <c r="A1495" s="783" t="s">
        <v>1010</v>
      </c>
      <c r="B1495" s="783" t="s">
        <v>268</v>
      </c>
      <c r="C1495" s="783" t="s">
        <v>263</v>
      </c>
      <c r="D1495" s="783" t="s">
        <v>288</v>
      </c>
      <c r="E1495" s="784">
        <v>1209</v>
      </c>
      <c r="G1495" s="783" t="s">
        <v>1029</v>
      </c>
      <c r="H1495" s="784">
        <v>11</v>
      </c>
      <c r="I1495" s="784">
        <v>457</v>
      </c>
      <c r="K1495" s="783" t="s">
        <v>269</v>
      </c>
      <c r="L1495" s="783" t="s">
        <v>1002</v>
      </c>
      <c r="M1495" s="783" t="s">
        <v>268</v>
      </c>
      <c r="N1495" s="784">
        <v>2</v>
      </c>
      <c r="U1495" s="783" t="s">
        <v>1029</v>
      </c>
      <c r="V1495" s="784">
        <v>10</v>
      </c>
      <c r="W1495" s="784">
        <v>69</v>
      </c>
    </row>
    <row r="1496" spans="1:23" ht="15">
      <c r="A1496" s="783" t="s">
        <v>1010</v>
      </c>
      <c r="B1496" s="783" t="s">
        <v>268</v>
      </c>
      <c r="C1496" s="783" t="s">
        <v>263</v>
      </c>
      <c r="D1496" s="783" t="s">
        <v>289</v>
      </c>
      <c r="E1496" s="784">
        <v>531</v>
      </c>
      <c r="G1496" s="783" t="s">
        <v>1029</v>
      </c>
      <c r="H1496" s="784">
        <v>12</v>
      </c>
      <c r="I1496" s="784">
        <v>532</v>
      </c>
      <c r="K1496" s="783" t="s">
        <v>269</v>
      </c>
      <c r="L1496" s="783" t="s">
        <v>1002</v>
      </c>
      <c r="M1496" s="783" t="s">
        <v>538</v>
      </c>
      <c r="N1496" s="784">
        <v>7</v>
      </c>
      <c r="U1496" s="783" t="s">
        <v>1029</v>
      </c>
      <c r="V1496" s="784">
        <v>11</v>
      </c>
      <c r="W1496" s="784">
        <v>69</v>
      </c>
    </row>
    <row r="1497" spans="1:23" ht="15">
      <c r="A1497" s="783" t="s">
        <v>1010</v>
      </c>
      <c r="B1497" s="783" t="s">
        <v>290</v>
      </c>
      <c r="C1497" s="783" t="s">
        <v>262</v>
      </c>
      <c r="D1497" s="783" t="s">
        <v>288</v>
      </c>
      <c r="E1497" s="784">
        <v>21</v>
      </c>
      <c r="G1497" s="783" t="s">
        <v>1030</v>
      </c>
      <c r="H1497" s="784">
        <v>0</v>
      </c>
      <c r="I1497" s="784">
        <v>210</v>
      </c>
      <c r="K1497" s="783" t="s">
        <v>269</v>
      </c>
      <c r="L1497" s="783" t="s">
        <v>1002</v>
      </c>
      <c r="M1497" s="783" t="s">
        <v>302</v>
      </c>
      <c r="N1497" s="784">
        <v>15</v>
      </c>
      <c r="U1497" s="783" t="s">
        <v>1029</v>
      </c>
      <c r="V1497" s="784">
        <v>12</v>
      </c>
      <c r="W1497" s="784">
        <v>95</v>
      </c>
    </row>
    <row r="1498" spans="1:23" ht="15">
      <c r="A1498" s="783" t="s">
        <v>1010</v>
      </c>
      <c r="B1498" s="783" t="s">
        <v>290</v>
      </c>
      <c r="C1498" s="783" t="s">
        <v>262</v>
      </c>
      <c r="D1498" s="783" t="s">
        <v>289</v>
      </c>
      <c r="E1498" s="784">
        <v>12</v>
      </c>
      <c r="G1498" s="783" t="s">
        <v>1030</v>
      </c>
      <c r="H1498" s="784">
        <v>1</v>
      </c>
      <c r="I1498" s="784">
        <v>928</v>
      </c>
      <c r="K1498" s="783" t="s">
        <v>269</v>
      </c>
      <c r="L1498" s="783" t="s">
        <v>1002</v>
      </c>
      <c r="M1498" s="783" t="s">
        <v>299</v>
      </c>
      <c r="N1498" s="784">
        <v>11835</v>
      </c>
      <c r="U1498" s="783" t="s">
        <v>1030</v>
      </c>
      <c r="V1498" s="785"/>
      <c r="W1498" s="784">
        <v>35</v>
      </c>
    </row>
    <row r="1499" spans="1:23" ht="15">
      <c r="A1499" s="783" t="s">
        <v>1010</v>
      </c>
      <c r="B1499" s="783" t="s">
        <v>290</v>
      </c>
      <c r="C1499" s="783" t="s">
        <v>263</v>
      </c>
      <c r="D1499" s="783" t="s">
        <v>288</v>
      </c>
      <c r="E1499" s="784">
        <v>8</v>
      </c>
      <c r="G1499" s="783" t="s">
        <v>1030</v>
      </c>
      <c r="H1499" s="784">
        <v>2</v>
      </c>
      <c r="I1499" s="784">
        <v>2980</v>
      </c>
      <c r="K1499" s="783" t="s">
        <v>269</v>
      </c>
      <c r="L1499" s="783" t="s">
        <v>1002</v>
      </c>
      <c r="M1499" s="783" t="s">
        <v>300</v>
      </c>
      <c r="N1499" s="784">
        <v>10</v>
      </c>
      <c r="U1499" s="783" t="s">
        <v>1030</v>
      </c>
      <c r="V1499" s="784">
        <v>0</v>
      </c>
      <c r="W1499" s="784">
        <v>6</v>
      </c>
    </row>
    <row r="1500" spans="1:23" ht="15">
      <c r="A1500" s="783" t="s">
        <v>1010</v>
      </c>
      <c r="B1500" s="783" t="s">
        <v>290</v>
      </c>
      <c r="C1500" s="783" t="s">
        <v>263</v>
      </c>
      <c r="D1500" s="783" t="s">
        <v>289</v>
      </c>
      <c r="E1500" s="784">
        <v>12</v>
      </c>
      <c r="G1500" s="783" t="s">
        <v>1030</v>
      </c>
      <c r="H1500" s="784">
        <v>3</v>
      </c>
      <c r="I1500" s="784">
        <v>1318</v>
      </c>
      <c r="K1500" s="783" t="s">
        <v>269</v>
      </c>
      <c r="L1500" s="783" t="s">
        <v>1002</v>
      </c>
      <c r="M1500" s="783" t="s">
        <v>301</v>
      </c>
      <c r="N1500" s="784">
        <v>13</v>
      </c>
      <c r="U1500" s="783" t="s">
        <v>1030</v>
      </c>
      <c r="V1500" s="784">
        <v>1</v>
      </c>
      <c r="W1500" s="784">
        <v>42</v>
      </c>
    </row>
    <row r="1501" spans="1:23" ht="15">
      <c r="A1501" s="783" t="s">
        <v>1010</v>
      </c>
      <c r="B1501" s="783" t="s">
        <v>291</v>
      </c>
      <c r="C1501" s="783" t="s">
        <v>262</v>
      </c>
      <c r="D1501" s="783" t="s">
        <v>288</v>
      </c>
      <c r="E1501" s="784">
        <v>119</v>
      </c>
      <c r="G1501" s="783" t="s">
        <v>1030</v>
      </c>
      <c r="H1501" s="784">
        <v>4</v>
      </c>
      <c r="I1501" s="784">
        <v>4627</v>
      </c>
      <c r="K1501" s="783" t="s">
        <v>269</v>
      </c>
      <c r="L1501" s="783" t="s">
        <v>1002</v>
      </c>
      <c r="M1501" s="783" t="s">
        <v>269</v>
      </c>
      <c r="N1501" s="784">
        <v>4</v>
      </c>
      <c r="U1501" s="783" t="s">
        <v>1030</v>
      </c>
      <c r="V1501" s="784">
        <v>2</v>
      </c>
      <c r="W1501" s="784">
        <v>165</v>
      </c>
    </row>
    <row r="1502" spans="1:23" ht="15">
      <c r="A1502" s="783" t="s">
        <v>1010</v>
      </c>
      <c r="B1502" s="783" t="s">
        <v>291</v>
      </c>
      <c r="C1502" s="783" t="s">
        <v>262</v>
      </c>
      <c r="D1502" s="783" t="s">
        <v>289</v>
      </c>
      <c r="E1502" s="784">
        <v>183</v>
      </c>
      <c r="G1502" s="783" t="s">
        <v>1030</v>
      </c>
      <c r="H1502" s="784">
        <v>5</v>
      </c>
      <c r="I1502" s="784">
        <v>608</v>
      </c>
      <c r="K1502" s="783" t="s">
        <v>269</v>
      </c>
      <c r="L1502" s="783" t="s">
        <v>1002</v>
      </c>
      <c r="M1502" s="783" t="s">
        <v>270</v>
      </c>
      <c r="N1502" s="784">
        <v>890</v>
      </c>
      <c r="U1502" s="783" t="s">
        <v>1030</v>
      </c>
      <c r="V1502" s="784">
        <v>3</v>
      </c>
      <c r="W1502" s="784">
        <v>80</v>
      </c>
    </row>
    <row r="1503" spans="1:23" ht="15">
      <c r="A1503" s="783" t="s">
        <v>1010</v>
      </c>
      <c r="B1503" s="783" t="s">
        <v>291</v>
      </c>
      <c r="C1503" s="783" t="s">
        <v>263</v>
      </c>
      <c r="D1503" s="783" t="s">
        <v>288</v>
      </c>
      <c r="E1503" s="784">
        <v>101</v>
      </c>
      <c r="G1503" s="783" t="s">
        <v>1030</v>
      </c>
      <c r="H1503" s="784">
        <v>6</v>
      </c>
      <c r="I1503" s="784">
        <v>625</v>
      </c>
      <c r="K1503" s="783" t="s">
        <v>269</v>
      </c>
      <c r="L1503" s="783" t="s">
        <v>1015</v>
      </c>
      <c r="M1503" s="783" t="s">
        <v>299</v>
      </c>
      <c r="N1503" s="784">
        <v>8</v>
      </c>
      <c r="U1503" s="783" t="s">
        <v>1030</v>
      </c>
      <c r="V1503" s="784">
        <v>4</v>
      </c>
      <c r="W1503" s="784">
        <v>671</v>
      </c>
    </row>
    <row r="1504" spans="1:23" ht="15">
      <c r="A1504" s="783" t="s">
        <v>1010</v>
      </c>
      <c r="B1504" s="783" t="s">
        <v>291</v>
      </c>
      <c r="C1504" s="783" t="s">
        <v>263</v>
      </c>
      <c r="D1504" s="783" t="s">
        <v>289</v>
      </c>
      <c r="E1504" s="784">
        <v>121</v>
      </c>
      <c r="G1504" s="783" t="s">
        <v>1030</v>
      </c>
      <c r="H1504" s="784">
        <v>7</v>
      </c>
      <c r="I1504" s="784">
        <v>533</v>
      </c>
      <c r="K1504" s="783" t="s">
        <v>269</v>
      </c>
      <c r="L1504" s="783" t="s">
        <v>1015</v>
      </c>
      <c r="M1504" s="783" t="s">
        <v>267</v>
      </c>
      <c r="N1504" s="784">
        <v>8</v>
      </c>
      <c r="U1504" s="783" t="s">
        <v>1030</v>
      </c>
      <c r="V1504" s="784">
        <v>5</v>
      </c>
      <c r="W1504" s="784">
        <v>69</v>
      </c>
    </row>
    <row r="1505" spans="1:23" ht="15">
      <c r="A1505" s="783" t="s">
        <v>1011</v>
      </c>
      <c r="B1505" s="783" t="s">
        <v>267</v>
      </c>
      <c r="C1505" s="783" t="s">
        <v>262</v>
      </c>
      <c r="D1505" s="783" t="s">
        <v>288</v>
      </c>
      <c r="E1505" s="784">
        <v>3946</v>
      </c>
      <c r="G1505" s="783" t="s">
        <v>1030</v>
      </c>
      <c r="H1505" s="784">
        <v>8</v>
      </c>
      <c r="I1505" s="784">
        <v>418</v>
      </c>
      <c r="K1505" s="783" t="s">
        <v>269</v>
      </c>
      <c r="L1505" s="783" t="s">
        <v>1015</v>
      </c>
      <c r="M1505" s="783" t="s">
        <v>533</v>
      </c>
      <c r="N1505" s="784">
        <v>3</v>
      </c>
      <c r="U1505" s="783" t="s">
        <v>1030</v>
      </c>
      <c r="V1505" s="784">
        <v>6</v>
      </c>
      <c r="W1505" s="784">
        <v>77</v>
      </c>
    </row>
    <row r="1506" spans="1:23" ht="15">
      <c r="A1506" s="783" t="s">
        <v>1011</v>
      </c>
      <c r="B1506" s="783" t="s">
        <v>267</v>
      </c>
      <c r="C1506" s="783" t="s">
        <v>262</v>
      </c>
      <c r="D1506" s="783" t="s">
        <v>289</v>
      </c>
      <c r="E1506" s="784">
        <v>2992</v>
      </c>
      <c r="G1506" s="783" t="s">
        <v>1030</v>
      </c>
      <c r="H1506" s="784">
        <v>9</v>
      </c>
      <c r="I1506" s="784">
        <v>308</v>
      </c>
      <c r="K1506" s="783" t="s">
        <v>269</v>
      </c>
      <c r="L1506" s="783" t="s">
        <v>1015</v>
      </c>
      <c r="M1506" s="783" t="s">
        <v>531</v>
      </c>
      <c r="N1506" s="784">
        <v>10</v>
      </c>
      <c r="U1506" s="783" t="s">
        <v>1030</v>
      </c>
      <c r="V1506" s="784">
        <v>7</v>
      </c>
      <c r="W1506" s="784">
        <v>51</v>
      </c>
    </row>
    <row r="1507" spans="1:23" ht="15">
      <c r="A1507" s="783" t="s">
        <v>1011</v>
      </c>
      <c r="B1507" s="783" t="s">
        <v>267</v>
      </c>
      <c r="C1507" s="783" t="s">
        <v>263</v>
      </c>
      <c r="D1507" s="783" t="s">
        <v>288</v>
      </c>
      <c r="E1507" s="784">
        <v>4566</v>
      </c>
      <c r="G1507" s="783" t="s">
        <v>1030</v>
      </c>
      <c r="H1507" s="784">
        <v>10</v>
      </c>
      <c r="I1507" s="784">
        <v>219</v>
      </c>
      <c r="K1507" s="783" t="s">
        <v>269</v>
      </c>
      <c r="L1507" s="783" t="s">
        <v>1015</v>
      </c>
      <c r="M1507" s="783" t="s">
        <v>527</v>
      </c>
      <c r="N1507" s="784">
        <v>411</v>
      </c>
      <c r="U1507" s="783" t="s">
        <v>1030</v>
      </c>
      <c r="V1507" s="784">
        <v>9</v>
      </c>
      <c r="W1507" s="784">
        <v>27</v>
      </c>
    </row>
    <row r="1508" spans="1:23" ht="15">
      <c r="A1508" s="783" t="s">
        <v>1011</v>
      </c>
      <c r="B1508" s="783" t="s">
        <v>267</v>
      </c>
      <c r="C1508" s="783" t="s">
        <v>263</v>
      </c>
      <c r="D1508" s="783" t="s">
        <v>289</v>
      </c>
      <c r="E1508" s="784">
        <v>3109</v>
      </c>
      <c r="G1508" s="783" t="s">
        <v>1030</v>
      </c>
      <c r="H1508" s="784">
        <v>11</v>
      </c>
      <c r="I1508" s="784">
        <v>157</v>
      </c>
      <c r="K1508" s="783" t="s">
        <v>269</v>
      </c>
      <c r="L1508" s="783" t="s">
        <v>1015</v>
      </c>
      <c r="M1508" s="783" t="s">
        <v>532</v>
      </c>
      <c r="N1508" s="784">
        <v>14</v>
      </c>
      <c r="U1508" s="783" t="s">
        <v>1030</v>
      </c>
      <c r="V1508" s="784">
        <v>10</v>
      </c>
      <c r="W1508" s="784">
        <v>20</v>
      </c>
    </row>
    <row r="1509" spans="1:23" ht="15">
      <c r="A1509" s="783" t="s">
        <v>1011</v>
      </c>
      <c r="B1509" s="783" t="s">
        <v>268</v>
      </c>
      <c r="C1509" s="783" t="s">
        <v>262</v>
      </c>
      <c r="D1509" s="783" t="s">
        <v>288</v>
      </c>
      <c r="E1509" s="784">
        <v>81</v>
      </c>
      <c r="G1509" s="783" t="s">
        <v>1030</v>
      </c>
      <c r="H1509" s="784">
        <v>12</v>
      </c>
      <c r="I1509" s="784">
        <v>238</v>
      </c>
      <c r="K1509" s="783" t="s">
        <v>269</v>
      </c>
      <c r="L1509" s="783" t="s">
        <v>1015</v>
      </c>
      <c r="M1509" s="783" t="s">
        <v>528</v>
      </c>
      <c r="N1509" s="784">
        <v>4</v>
      </c>
      <c r="U1509" s="783" t="s">
        <v>1030</v>
      </c>
      <c r="V1509" s="784">
        <v>11</v>
      </c>
      <c r="W1509" s="784">
        <v>12</v>
      </c>
    </row>
    <row r="1510" spans="1:23" ht="15">
      <c r="A1510" s="783" t="s">
        <v>1011</v>
      </c>
      <c r="B1510" s="783" t="s">
        <v>268</v>
      </c>
      <c r="C1510" s="783" t="s">
        <v>262</v>
      </c>
      <c r="D1510" s="783" t="s">
        <v>289</v>
      </c>
      <c r="E1510" s="784">
        <v>191</v>
      </c>
      <c r="G1510" s="783" t="s">
        <v>1031</v>
      </c>
      <c r="H1510" s="784">
        <v>0</v>
      </c>
      <c r="I1510" s="784">
        <v>26</v>
      </c>
      <c r="K1510" s="783" t="s">
        <v>269</v>
      </c>
      <c r="L1510" s="783" t="s">
        <v>1015</v>
      </c>
      <c r="M1510" s="783" t="s">
        <v>535</v>
      </c>
      <c r="N1510" s="784">
        <v>3</v>
      </c>
      <c r="U1510" s="783" t="s">
        <v>1030</v>
      </c>
      <c r="V1510" s="784">
        <v>12</v>
      </c>
      <c r="W1510" s="784">
        <v>9</v>
      </c>
    </row>
    <row r="1511" spans="1:23" ht="15">
      <c r="A1511" s="783" t="s">
        <v>1011</v>
      </c>
      <c r="B1511" s="783" t="s">
        <v>268</v>
      </c>
      <c r="C1511" s="783" t="s">
        <v>263</v>
      </c>
      <c r="D1511" s="783" t="s">
        <v>288</v>
      </c>
      <c r="E1511" s="784">
        <v>126</v>
      </c>
      <c r="G1511" s="783" t="s">
        <v>1031</v>
      </c>
      <c r="H1511" s="784">
        <v>1</v>
      </c>
      <c r="I1511" s="784">
        <v>113</v>
      </c>
      <c r="K1511" s="783" t="s">
        <v>269</v>
      </c>
      <c r="L1511" s="783" t="s">
        <v>1015</v>
      </c>
      <c r="M1511" s="783" t="s">
        <v>529</v>
      </c>
      <c r="N1511" s="784">
        <v>17</v>
      </c>
      <c r="U1511" s="783" t="s">
        <v>1031</v>
      </c>
      <c r="V1511" s="785"/>
      <c r="W1511" s="784">
        <v>60</v>
      </c>
    </row>
    <row r="1512" spans="1:23" ht="15">
      <c r="A1512" s="783" t="s">
        <v>1011</v>
      </c>
      <c r="B1512" s="783" t="s">
        <v>268</v>
      </c>
      <c r="C1512" s="783" t="s">
        <v>263</v>
      </c>
      <c r="D1512" s="783" t="s">
        <v>289</v>
      </c>
      <c r="E1512" s="784">
        <v>236</v>
      </c>
      <c r="G1512" s="783" t="s">
        <v>1031</v>
      </c>
      <c r="H1512" s="784">
        <v>2</v>
      </c>
      <c r="I1512" s="784">
        <v>421</v>
      </c>
      <c r="K1512" s="783" t="s">
        <v>269</v>
      </c>
      <c r="L1512" s="783" t="s">
        <v>1015</v>
      </c>
      <c r="M1512" s="783" t="s">
        <v>268</v>
      </c>
      <c r="N1512" s="784">
        <v>7</v>
      </c>
      <c r="U1512" s="783" t="s">
        <v>1031</v>
      </c>
      <c r="V1512" s="784">
        <v>0</v>
      </c>
      <c r="W1512" s="784">
        <v>16</v>
      </c>
    </row>
    <row r="1513" spans="1:23" ht="15">
      <c r="A1513" s="783" t="s">
        <v>1011</v>
      </c>
      <c r="B1513" s="783" t="s">
        <v>290</v>
      </c>
      <c r="C1513" s="783" t="s">
        <v>262</v>
      </c>
      <c r="D1513" s="783" t="s">
        <v>288</v>
      </c>
      <c r="E1513" s="784">
        <v>1</v>
      </c>
      <c r="G1513" s="783" t="s">
        <v>1031</v>
      </c>
      <c r="H1513" s="784">
        <v>3</v>
      </c>
      <c r="I1513" s="784">
        <v>254</v>
      </c>
      <c r="K1513" s="783" t="s">
        <v>269</v>
      </c>
      <c r="L1513" s="783" t="s">
        <v>1015</v>
      </c>
      <c r="M1513" s="783" t="s">
        <v>538</v>
      </c>
      <c r="N1513" s="784">
        <v>4</v>
      </c>
      <c r="U1513" s="783" t="s">
        <v>1031</v>
      </c>
      <c r="V1513" s="784">
        <v>1</v>
      </c>
      <c r="W1513" s="784">
        <v>77</v>
      </c>
    </row>
    <row r="1514" spans="1:23" ht="15">
      <c r="A1514" s="783" t="s">
        <v>1011</v>
      </c>
      <c r="B1514" s="783" t="s">
        <v>290</v>
      </c>
      <c r="C1514" s="783" t="s">
        <v>262</v>
      </c>
      <c r="D1514" s="783" t="s">
        <v>289</v>
      </c>
      <c r="E1514" s="784">
        <v>17</v>
      </c>
      <c r="G1514" s="783" t="s">
        <v>1031</v>
      </c>
      <c r="H1514" s="784">
        <v>4</v>
      </c>
      <c r="I1514" s="784">
        <v>975</v>
      </c>
      <c r="K1514" s="783" t="s">
        <v>269</v>
      </c>
      <c r="L1514" s="783" t="s">
        <v>1015</v>
      </c>
      <c r="M1514" s="783" t="s">
        <v>290</v>
      </c>
      <c r="N1514" s="784">
        <v>2</v>
      </c>
      <c r="U1514" s="783" t="s">
        <v>1031</v>
      </c>
      <c r="V1514" s="784">
        <v>2</v>
      </c>
      <c r="W1514" s="784">
        <v>190</v>
      </c>
    </row>
    <row r="1515" spans="1:23" ht="15">
      <c r="A1515" s="783" t="s">
        <v>1011</v>
      </c>
      <c r="B1515" s="783" t="s">
        <v>290</v>
      </c>
      <c r="C1515" s="783" t="s">
        <v>263</v>
      </c>
      <c r="D1515" s="783" t="s">
        <v>288</v>
      </c>
      <c r="E1515" s="784">
        <v>1</v>
      </c>
      <c r="G1515" s="783" t="s">
        <v>1031</v>
      </c>
      <c r="H1515" s="784">
        <v>5</v>
      </c>
      <c r="I1515" s="784">
        <v>216</v>
      </c>
      <c r="K1515" s="783" t="s">
        <v>269</v>
      </c>
      <c r="L1515" s="783" t="s">
        <v>1015</v>
      </c>
      <c r="M1515" s="783" t="s">
        <v>302</v>
      </c>
      <c r="N1515" s="784">
        <v>10</v>
      </c>
      <c r="U1515" s="783" t="s">
        <v>1031</v>
      </c>
      <c r="V1515" s="784">
        <v>3</v>
      </c>
      <c r="W1515" s="784">
        <v>110</v>
      </c>
    </row>
    <row r="1516" spans="1:23" ht="15">
      <c r="A1516" s="783" t="s">
        <v>1011</v>
      </c>
      <c r="B1516" s="783" t="s">
        <v>290</v>
      </c>
      <c r="C1516" s="783" t="s">
        <v>263</v>
      </c>
      <c r="D1516" s="783" t="s">
        <v>289</v>
      </c>
      <c r="E1516" s="784">
        <v>30</v>
      </c>
      <c r="G1516" s="783" t="s">
        <v>1031</v>
      </c>
      <c r="H1516" s="784">
        <v>6</v>
      </c>
      <c r="I1516" s="784">
        <v>246</v>
      </c>
      <c r="K1516" s="783" t="s">
        <v>269</v>
      </c>
      <c r="L1516" s="783" t="s">
        <v>1015</v>
      </c>
      <c r="M1516" s="783" t="s">
        <v>299</v>
      </c>
      <c r="N1516" s="784">
        <v>11850</v>
      </c>
      <c r="U1516" s="783" t="s">
        <v>1031</v>
      </c>
      <c r="V1516" s="784">
        <v>4</v>
      </c>
      <c r="W1516" s="784">
        <v>632</v>
      </c>
    </row>
    <row r="1517" spans="1:23" ht="15">
      <c r="A1517" s="783" t="s">
        <v>1011</v>
      </c>
      <c r="B1517" s="783" t="s">
        <v>291</v>
      </c>
      <c r="C1517" s="783" t="s">
        <v>262</v>
      </c>
      <c r="D1517" s="783" t="s">
        <v>288</v>
      </c>
      <c r="E1517" s="784">
        <v>4911</v>
      </c>
      <c r="G1517" s="783" t="s">
        <v>1031</v>
      </c>
      <c r="H1517" s="784">
        <v>7</v>
      </c>
      <c r="I1517" s="784">
        <v>235</v>
      </c>
      <c r="K1517" s="783" t="s">
        <v>269</v>
      </c>
      <c r="L1517" s="783" t="s">
        <v>1015</v>
      </c>
      <c r="M1517" s="783" t="s">
        <v>301</v>
      </c>
      <c r="N1517" s="784">
        <v>45</v>
      </c>
      <c r="U1517" s="783" t="s">
        <v>1031</v>
      </c>
      <c r="V1517" s="784">
        <v>5</v>
      </c>
      <c r="W1517" s="784">
        <v>129</v>
      </c>
    </row>
    <row r="1518" spans="1:23" ht="15">
      <c r="A1518" s="783" t="s">
        <v>1011</v>
      </c>
      <c r="B1518" s="783" t="s">
        <v>291</v>
      </c>
      <c r="C1518" s="783" t="s">
        <v>262</v>
      </c>
      <c r="D1518" s="783" t="s">
        <v>289</v>
      </c>
      <c r="E1518" s="784">
        <v>3172</v>
      </c>
      <c r="G1518" s="783" t="s">
        <v>1031</v>
      </c>
      <c r="H1518" s="784">
        <v>8</v>
      </c>
      <c r="I1518" s="784">
        <v>235</v>
      </c>
      <c r="K1518" s="783" t="s">
        <v>269</v>
      </c>
      <c r="L1518" s="783" t="s">
        <v>1015</v>
      </c>
      <c r="M1518" s="783" t="s">
        <v>269</v>
      </c>
      <c r="N1518" s="784">
        <v>7</v>
      </c>
      <c r="U1518" s="783" t="s">
        <v>1031</v>
      </c>
      <c r="V1518" s="784">
        <v>6</v>
      </c>
      <c r="W1518" s="784">
        <v>123</v>
      </c>
    </row>
    <row r="1519" spans="1:23" ht="15">
      <c r="A1519" s="783" t="s">
        <v>1011</v>
      </c>
      <c r="B1519" s="783" t="s">
        <v>291</v>
      </c>
      <c r="C1519" s="783" t="s">
        <v>263</v>
      </c>
      <c r="D1519" s="783" t="s">
        <v>288</v>
      </c>
      <c r="E1519" s="784">
        <v>4583</v>
      </c>
      <c r="G1519" s="783" t="s">
        <v>1031</v>
      </c>
      <c r="H1519" s="784">
        <v>9</v>
      </c>
      <c r="I1519" s="784">
        <v>172</v>
      </c>
      <c r="K1519" s="783" t="s">
        <v>269</v>
      </c>
      <c r="L1519" s="783" t="s">
        <v>1015</v>
      </c>
      <c r="M1519" s="783" t="s">
        <v>270</v>
      </c>
      <c r="N1519" s="784">
        <v>967</v>
      </c>
      <c r="U1519" s="783" t="s">
        <v>1031</v>
      </c>
      <c r="V1519" s="784">
        <v>7</v>
      </c>
      <c r="W1519" s="784">
        <v>83</v>
      </c>
    </row>
    <row r="1520" spans="1:23" ht="15">
      <c r="A1520" s="783" t="s">
        <v>1011</v>
      </c>
      <c r="B1520" s="783" t="s">
        <v>291</v>
      </c>
      <c r="C1520" s="783" t="s">
        <v>263</v>
      </c>
      <c r="D1520" s="783" t="s">
        <v>289</v>
      </c>
      <c r="E1520" s="784">
        <v>2555</v>
      </c>
      <c r="G1520" s="783" t="s">
        <v>1031</v>
      </c>
      <c r="H1520" s="784">
        <v>10</v>
      </c>
      <c r="I1520" s="784">
        <v>121</v>
      </c>
      <c r="K1520" s="783" t="s">
        <v>269</v>
      </c>
      <c r="L1520" s="783" t="s">
        <v>1022</v>
      </c>
      <c r="M1520" s="783" t="s">
        <v>267</v>
      </c>
      <c r="N1520" s="784">
        <v>21</v>
      </c>
      <c r="U1520" s="783" t="s">
        <v>1031</v>
      </c>
      <c r="V1520" s="784">
        <v>9</v>
      </c>
      <c r="W1520" s="784">
        <v>41</v>
      </c>
    </row>
    <row r="1521" spans="1:23" ht="15">
      <c r="A1521" s="783" t="s">
        <v>1012</v>
      </c>
      <c r="B1521" s="783" t="s">
        <v>267</v>
      </c>
      <c r="C1521" s="783" t="s">
        <v>262</v>
      </c>
      <c r="D1521" s="783" t="s">
        <v>288</v>
      </c>
      <c r="E1521" s="784">
        <v>407</v>
      </c>
      <c r="G1521" s="783" t="s">
        <v>1031</v>
      </c>
      <c r="H1521" s="784">
        <v>11</v>
      </c>
      <c r="I1521" s="784">
        <v>90</v>
      </c>
      <c r="K1521" s="783" t="s">
        <v>269</v>
      </c>
      <c r="L1521" s="783" t="s">
        <v>1022</v>
      </c>
      <c r="M1521" s="783" t="s">
        <v>533</v>
      </c>
      <c r="N1521" s="784">
        <v>1</v>
      </c>
      <c r="U1521" s="783" t="s">
        <v>1031</v>
      </c>
      <c r="V1521" s="784">
        <v>10</v>
      </c>
      <c r="W1521" s="784">
        <v>31</v>
      </c>
    </row>
    <row r="1522" spans="1:23" ht="15">
      <c r="A1522" s="783" t="s">
        <v>1012</v>
      </c>
      <c r="B1522" s="783" t="s">
        <v>267</v>
      </c>
      <c r="C1522" s="783" t="s">
        <v>262</v>
      </c>
      <c r="D1522" s="783" t="s">
        <v>289</v>
      </c>
      <c r="E1522" s="784">
        <v>434</v>
      </c>
      <c r="G1522" s="783" t="s">
        <v>1031</v>
      </c>
      <c r="H1522" s="784">
        <v>12</v>
      </c>
      <c r="I1522" s="784">
        <v>134</v>
      </c>
      <c r="K1522" s="783" t="s">
        <v>269</v>
      </c>
      <c r="L1522" s="783" t="s">
        <v>1022</v>
      </c>
      <c r="M1522" s="783" t="s">
        <v>527</v>
      </c>
      <c r="N1522" s="784">
        <v>5</v>
      </c>
      <c r="U1522" s="783" t="s">
        <v>1031</v>
      </c>
      <c r="V1522" s="784">
        <v>11</v>
      </c>
      <c r="W1522" s="784">
        <v>19</v>
      </c>
    </row>
    <row r="1523" spans="1:23" ht="15">
      <c r="A1523" s="783" t="s">
        <v>1012</v>
      </c>
      <c r="B1523" s="783" t="s">
        <v>267</v>
      </c>
      <c r="C1523" s="783" t="s">
        <v>263</v>
      </c>
      <c r="D1523" s="783" t="s">
        <v>288</v>
      </c>
      <c r="E1523" s="784">
        <v>482</v>
      </c>
      <c r="G1523" s="783" t="s">
        <v>1032</v>
      </c>
      <c r="H1523" s="784">
        <v>0</v>
      </c>
      <c r="I1523" s="784">
        <v>121</v>
      </c>
      <c r="K1523" s="783" t="s">
        <v>269</v>
      </c>
      <c r="L1523" s="783" t="s">
        <v>1022</v>
      </c>
      <c r="M1523" s="783" t="s">
        <v>532</v>
      </c>
      <c r="N1523" s="784">
        <v>19</v>
      </c>
      <c r="U1523" s="783" t="s">
        <v>1031</v>
      </c>
      <c r="V1523" s="784">
        <v>12</v>
      </c>
      <c r="W1523" s="784">
        <v>32</v>
      </c>
    </row>
    <row r="1524" spans="1:23" ht="15">
      <c r="A1524" s="783" t="s">
        <v>1012</v>
      </c>
      <c r="B1524" s="783" t="s">
        <v>267</v>
      </c>
      <c r="C1524" s="783" t="s">
        <v>263</v>
      </c>
      <c r="D1524" s="783" t="s">
        <v>289</v>
      </c>
      <c r="E1524" s="784">
        <v>418</v>
      </c>
      <c r="G1524" s="783" t="s">
        <v>1032</v>
      </c>
      <c r="H1524" s="784">
        <v>1</v>
      </c>
      <c r="I1524" s="784">
        <v>595</v>
      </c>
      <c r="K1524" s="783" t="s">
        <v>269</v>
      </c>
      <c r="L1524" s="783" t="s">
        <v>1022</v>
      </c>
      <c r="M1524" s="783" t="s">
        <v>528</v>
      </c>
      <c r="N1524" s="784">
        <v>69</v>
      </c>
      <c r="U1524" s="783" t="s">
        <v>1032</v>
      </c>
      <c r="V1524" s="785"/>
      <c r="W1524" s="784">
        <v>61</v>
      </c>
    </row>
    <row r="1525" spans="1:23" ht="15">
      <c r="A1525" s="783" t="s">
        <v>1012</v>
      </c>
      <c r="B1525" s="783" t="s">
        <v>268</v>
      </c>
      <c r="C1525" s="783" t="s">
        <v>262</v>
      </c>
      <c r="D1525" s="783" t="s">
        <v>288</v>
      </c>
      <c r="E1525" s="784">
        <v>148</v>
      </c>
      <c r="G1525" s="783" t="s">
        <v>1032</v>
      </c>
      <c r="H1525" s="784">
        <v>2</v>
      </c>
      <c r="I1525" s="784">
        <v>1983</v>
      </c>
      <c r="K1525" s="783" t="s">
        <v>269</v>
      </c>
      <c r="L1525" s="783" t="s">
        <v>1022</v>
      </c>
      <c r="M1525" s="783" t="s">
        <v>535</v>
      </c>
      <c r="N1525" s="784">
        <v>22</v>
      </c>
      <c r="U1525" s="783" t="s">
        <v>1032</v>
      </c>
      <c r="V1525" s="784">
        <v>0</v>
      </c>
      <c r="W1525" s="784">
        <v>14</v>
      </c>
    </row>
    <row r="1526" spans="1:23" ht="15">
      <c r="A1526" s="783" t="s">
        <v>1012</v>
      </c>
      <c r="B1526" s="783" t="s">
        <v>268</v>
      </c>
      <c r="C1526" s="783" t="s">
        <v>262</v>
      </c>
      <c r="D1526" s="783" t="s">
        <v>289</v>
      </c>
      <c r="E1526" s="784">
        <v>292</v>
      </c>
      <c r="G1526" s="783" t="s">
        <v>1032</v>
      </c>
      <c r="H1526" s="784">
        <v>3</v>
      </c>
      <c r="I1526" s="784">
        <v>956</v>
      </c>
      <c r="K1526" s="783" t="s">
        <v>269</v>
      </c>
      <c r="L1526" s="783" t="s">
        <v>1022</v>
      </c>
      <c r="M1526" s="783" t="s">
        <v>529</v>
      </c>
      <c r="N1526" s="784">
        <v>21</v>
      </c>
      <c r="U1526" s="783" t="s">
        <v>1032</v>
      </c>
      <c r="V1526" s="784">
        <v>1</v>
      </c>
      <c r="W1526" s="784">
        <v>91</v>
      </c>
    </row>
    <row r="1527" spans="1:23" ht="15">
      <c r="A1527" s="783" t="s">
        <v>1012</v>
      </c>
      <c r="B1527" s="783" t="s">
        <v>268</v>
      </c>
      <c r="C1527" s="783" t="s">
        <v>263</v>
      </c>
      <c r="D1527" s="783" t="s">
        <v>288</v>
      </c>
      <c r="E1527" s="784">
        <v>173</v>
      </c>
      <c r="G1527" s="783" t="s">
        <v>1032</v>
      </c>
      <c r="H1527" s="784">
        <v>4</v>
      </c>
      <c r="I1527" s="784">
        <v>3624</v>
      </c>
      <c r="K1527" s="783" t="s">
        <v>269</v>
      </c>
      <c r="L1527" s="783" t="s">
        <v>1022</v>
      </c>
      <c r="M1527" s="783" t="s">
        <v>268</v>
      </c>
      <c r="N1527" s="784">
        <v>6</v>
      </c>
      <c r="U1527" s="783" t="s">
        <v>1032</v>
      </c>
      <c r="V1527" s="784">
        <v>2</v>
      </c>
      <c r="W1527" s="784">
        <v>285</v>
      </c>
    </row>
    <row r="1528" spans="1:23" ht="15">
      <c r="A1528" s="783" t="s">
        <v>1012</v>
      </c>
      <c r="B1528" s="783" t="s">
        <v>268</v>
      </c>
      <c r="C1528" s="783" t="s">
        <v>263</v>
      </c>
      <c r="D1528" s="783" t="s">
        <v>289</v>
      </c>
      <c r="E1528" s="784">
        <v>250</v>
      </c>
      <c r="G1528" s="783" t="s">
        <v>1032</v>
      </c>
      <c r="H1528" s="784">
        <v>5</v>
      </c>
      <c r="I1528" s="784">
        <v>524</v>
      </c>
      <c r="K1528" s="783" t="s">
        <v>269</v>
      </c>
      <c r="L1528" s="783" t="s">
        <v>1022</v>
      </c>
      <c r="M1528" s="783" t="s">
        <v>537</v>
      </c>
      <c r="N1528" s="784">
        <v>1</v>
      </c>
      <c r="U1528" s="783" t="s">
        <v>1032</v>
      </c>
      <c r="V1528" s="784">
        <v>3</v>
      </c>
      <c r="W1528" s="784">
        <v>127</v>
      </c>
    </row>
    <row r="1529" spans="1:23" ht="15">
      <c r="A1529" s="783" t="s">
        <v>1012</v>
      </c>
      <c r="B1529" s="783" t="s">
        <v>290</v>
      </c>
      <c r="C1529" s="783" t="s">
        <v>262</v>
      </c>
      <c r="D1529" s="783" t="s">
        <v>289</v>
      </c>
      <c r="E1529" s="784">
        <v>1</v>
      </c>
      <c r="G1529" s="783" t="s">
        <v>1032</v>
      </c>
      <c r="H1529" s="784">
        <v>6</v>
      </c>
      <c r="I1529" s="784">
        <v>566</v>
      </c>
      <c r="K1529" s="783" t="s">
        <v>269</v>
      </c>
      <c r="L1529" s="783" t="s">
        <v>1022</v>
      </c>
      <c r="M1529" s="783" t="s">
        <v>536</v>
      </c>
      <c r="N1529" s="784">
        <v>3</v>
      </c>
      <c r="U1529" s="783" t="s">
        <v>1032</v>
      </c>
      <c r="V1529" s="784">
        <v>4</v>
      </c>
      <c r="W1529" s="784">
        <v>952</v>
      </c>
    </row>
    <row r="1530" spans="1:23" ht="15">
      <c r="A1530" s="783" t="s">
        <v>1012</v>
      </c>
      <c r="B1530" s="783" t="s">
        <v>290</v>
      </c>
      <c r="C1530" s="783" t="s">
        <v>263</v>
      </c>
      <c r="D1530" s="783" t="s">
        <v>288</v>
      </c>
      <c r="E1530" s="784">
        <v>2</v>
      </c>
      <c r="G1530" s="783" t="s">
        <v>1032</v>
      </c>
      <c r="H1530" s="784">
        <v>7</v>
      </c>
      <c r="I1530" s="784">
        <v>506</v>
      </c>
      <c r="K1530" s="783" t="s">
        <v>269</v>
      </c>
      <c r="L1530" s="783" t="s">
        <v>1022</v>
      </c>
      <c r="M1530" s="783" t="s">
        <v>538</v>
      </c>
      <c r="N1530" s="784">
        <v>7</v>
      </c>
      <c r="U1530" s="783" t="s">
        <v>1032</v>
      </c>
      <c r="V1530" s="784">
        <v>5</v>
      </c>
      <c r="W1530" s="784">
        <v>143</v>
      </c>
    </row>
    <row r="1531" spans="1:23" ht="15">
      <c r="A1531" s="783" t="s">
        <v>1012</v>
      </c>
      <c r="B1531" s="783" t="s">
        <v>291</v>
      </c>
      <c r="C1531" s="783" t="s">
        <v>262</v>
      </c>
      <c r="D1531" s="783" t="s">
        <v>288</v>
      </c>
      <c r="E1531" s="784">
        <v>1919</v>
      </c>
      <c r="G1531" s="783" t="s">
        <v>1032</v>
      </c>
      <c r="H1531" s="784">
        <v>8</v>
      </c>
      <c r="I1531" s="784">
        <v>428</v>
      </c>
      <c r="K1531" s="783" t="s">
        <v>269</v>
      </c>
      <c r="L1531" s="783" t="s">
        <v>1022</v>
      </c>
      <c r="M1531" s="783" t="s">
        <v>290</v>
      </c>
      <c r="N1531" s="784">
        <v>1</v>
      </c>
      <c r="U1531" s="783" t="s">
        <v>1032</v>
      </c>
      <c r="V1531" s="784">
        <v>6</v>
      </c>
      <c r="W1531" s="784">
        <v>116</v>
      </c>
    </row>
    <row r="1532" spans="1:23" ht="15">
      <c r="A1532" s="783" t="s">
        <v>1012</v>
      </c>
      <c r="B1532" s="783" t="s">
        <v>291</v>
      </c>
      <c r="C1532" s="783" t="s">
        <v>262</v>
      </c>
      <c r="D1532" s="783" t="s">
        <v>289</v>
      </c>
      <c r="E1532" s="784">
        <v>1471</v>
      </c>
      <c r="G1532" s="783" t="s">
        <v>1032</v>
      </c>
      <c r="H1532" s="784">
        <v>9</v>
      </c>
      <c r="I1532" s="784">
        <v>315</v>
      </c>
      <c r="K1532" s="783" t="s">
        <v>269</v>
      </c>
      <c r="L1532" s="783" t="s">
        <v>1022</v>
      </c>
      <c r="M1532" s="783" t="s">
        <v>302</v>
      </c>
      <c r="N1532" s="784">
        <v>25</v>
      </c>
      <c r="U1532" s="783" t="s">
        <v>1032</v>
      </c>
      <c r="V1532" s="784">
        <v>7</v>
      </c>
      <c r="W1532" s="784">
        <v>99</v>
      </c>
    </row>
    <row r="1533" spans="1:23" ht="15">
      <c r="A1533" s="783" t="s">
        <v>1012</v>
      </c>
      <c r="B1533" s="783" t="s">
        <v>291</v>
      </c>
      <c r="C1533" s="783" t="s">
        <v>263</v>
      </c>
      <c r="D1533" s="783" t="s">
        <v>288</v>
      </c>
      <c r="E1533" s="784">
        <v>1893</v>
      </c>
      <c r="G1533" s="783" t="s">
        <v>1032</v>
      </c>
      <c r="H1533" s="784">
        <v>10</v>
      </c>
      <c r="I1533" s="784">
        <v>228</v>
      </c>
      <c r="K1533" s="783" t="s">
        <v>269</v>
      </c>
      <c r="L1533" s="783" t="s">
        <v>1022</v>
      </c>
      <c r="M1533" s="783" t="s">
        <v>299</v>
      </c>
      <c r="N1533" s="784">
        <v>8155</v>
      </c>
      <c r="U1533" s="783" t="s">
        <v>1032</v>
      </c>
      <c r="V1533" s="784">
        <v>9</v>
      </c>
      <c r="W1533" s="784">
        <v>49</v>
      </c>
    </row>
    <row r="1534" spans="1:23" ht="15">
      <c r="A1534" s="783" t="s">
        <v>1012</v>
      </c>
      <c r="B1534" s="783" t="s">
        <v>291</v>
      </c>
      <c r="C1534" s="783" t="s">
        <v>263</v>
      </c>
      <c r="D1534" s="783" t="s">
        <v>289</v>
      </c>
      <c r="E1534" s="784">
        <v>1229</v>
      </c>
      <c r="G1534" s="783" t="s">
        <v>1032</v>
      </c>
      <c r="H1534" s="784">
        <v>11</v>
      </c>
      <c r="I1534" s="784">
        <v>166</v>
      </c>
      <c r="K1534" s="783" t="s">
        <v>269</v>
      </c>
      <c r="L1534" s="783" t="s">
        <v>1022</v>
      </c>
      <c r="M1534" s="783" t="s">
        <v>301</v>
      </c>
      <c r="N1534" s="784">
        <v>96</v>
      </c>
      <c r="U1534" s="783" t="s">
        <v>1032</v>
      </c>
      <c r="V1534" s="784">
        <v>10</v>
      </c>
      <c r="W1534" s="784">
        <v>26</v>
      </c>
    </row>
    <row r="1535" spans="1:23" ht="15">
      <c r="A1535" s="783" t="s">
        <v>1013</v>
      </c>
      <c r="B1535" s="783" t="s">
        <v>267</v>
      </c>
      <c r="C1535" s="783" t="s">
        <v>262</v>
      </c>
      <c r="D1535" s="783" t="s">
        <v>288</v>
      </c>
      <c r="E1535" s="784">
        <v>2904</v>
      </c>
      <c r="G1535" s="783" t="s">
        <v>1032</v>
      </c>
      <c r="H1535" s="784">
        <v>12</v>
      </c>
      <c r="I1535" s="784">
        <v>236</v>
      </c>
      <c r="K1535" s="783" t="s">
        <v>269</v>
      </c>
      <c r="L1535" s="783" t="s">
        <v>1022</v>
      </c>
      <c r="M1535" s="783" t="s">
        <v>269</v>
      </c>
      <c r="N1535" s="784">
        <v>9</v>
      </c>
      <c r="U1535" s="783" t="s">
        <v>1032</v>
      </c>
      <c r="V1535" s="784">
        <v>11</v>
      </c>
      <c r="W1535" s="784">
        <v>16</v>
      </c>
    </row>
    <row r="1536" spans="1:23" ht="15">
      <c r="A1536" s="783" t="s">
        <v>1013</v>
      </c>
      <c r="B1536" s="783" t="s">
        <v>267</v>
      </c>
      <c r="C1536" s="783" t="s">
        <v>262</v>
      </c>
      <c r="D1536" s="783" t="s">
        <v>289</v>
      </c>
      <c r="E1536" s="784">
        <v>1927</v>
      </c>
      <c r="G1536" s="783" t="s">
        <v>1033</v>
      </c>
      <c r="H1536" s="784">
        <v>0</v>
      </c>
      <c r="I1536" s="784">
        <v>49</v>
      </c>
      <c r="K1536" s="783" t="s">
        <v>269</v>
      </c>
      <c r="L1536" s="783" t="s">
        <v>1022</v>
      </c>
      <c r="M1536" s="783" t="s">
        <v>270</v>
      </c>
      <c r="N1536" s="784">
        <v>577</v>
      </c>
      <c r="U1536" s="783" t="s">
        <v>1032</v>
      </c>
      <c r="V1536" s="784">
        <v>12</v>
      </c>
      <c r="W1536" s="784">
        <v>18</v>
      </c>
    </row>
    <row r="1537" spans="1:23" ht="15">
      <c r="A1537" s="783" t="s">
        <v>1013</v>
      </c>
      <c r="B1537" s="783" t="s">
        <v>267</v>
      </c>
      <c r="C1537" s="783" t="s">
        <v>263</v>
      </c>
      <c r="D1537" s="783" t="s">
        <v>288</v>
      </c>
      <c r="E1537" s="784">
        <v>3055</v>
      </c>
      <c r="G1537" s="783" t="s">
        <v>1033</v>
      </c>
      <c r="H1537" s="784">
        <v>1</v>
      </c>
      <c r="I1537" s="784">
        <v>193</v>
      </c>
      <c r="K1537" s="783" t="s">
        <v>269</v>
      </c>
      <c r="L1537" s="783" t="s">
        <v>1024</v>
      </c>
      <c r="M1537" s="783" t="s">
        <v>267</v>
      </c>
      <c r="N1537" s="784">
        <v>2</v>
      </c>
      <c r="U1537" s="783" t="s">
        <v>1033</v>
      </c>
      <c r="V1537" s="785"/>
      <c r="W1537" s="784">
        <v>174</v>
      </c>
    </row>
    <row r="1538" spans="1:23" ht="15">
      <c r="A1538" s="783" t="s">
        <v>1013</v>
      </c>
      <c r="B1538" s="783" t="s">
        <v>267</v>
      </c>
      <c r="C1538" s="783" t="s">
        <v>263</v>
      </c>
      <c r="D1538" s="783" t="s">
        <v>289</v>
      </c>
      <c r="E1538" s="784">
        <v>1787</v>
      </c>
      <c r="G1538" s="783" t="s">
        <v>1033</v>
      </c>
      <c r="H1538" s="784">
        <v>2</v>
      </c>
      <c r="I1538" s="784">
        <v>848</v>
      </c>
      <c r="K1538" s="783" t="s">
        <v>269</v>
      </c>
      <c r="L1538" s="783" t="s">
        <v>1024</v>
      </c>
      <c r="M1538" s="783" t="s">
        <v>530</v>
      </c>
      <c r="N1538" s="784">
        <v>123</v>
      </c>
      <c r="U1538" s="783" t="s">
        <v>1033</v>
      </c>
      <c r="V1538" s="784">
        <v>0</v>
      </c>
      <c r="W1538" s="784">
        <v>15</v>
      </c>
    </row>
    <row r="1539" spans="1:23" ht="15">
      <c r="A1539" s="783" t="s">
        <v>1013</v>
      </c>
      <c r="B1539" s="783" t="s">
        <v>268</v>
      </c>
      <c r="C1539" s="783" t="s">
        <v>262</v>
      </c>
      <c r="D1539" s="783" t="s">
        <v>288</v>
      </c>
      <c r="E1539" s="784">
        <v>417</v>
      </c>
      <c r="G1539" s="783" t="s">
        <v>1033</v>
      </c>
      <c r="H1539" s="784">
        <v>3</v>
      </c>
      <c r="I1539" s="784">
        <v>473</v>
      </c>
      <c r="K1539" s="783" t="s">
        <v>269</v>
      </c>
      <c r="L1539" s="783" t="s">
        <v>1024</v>
      </c>
      <c r="M1539" s="783" t="s">
        <v>527</v>
      </c>
      <c r="N1539" s="784">
        <v>4</v>
      </c>
      <c r="U1539" s="783" t="s">
        <v>1033</v>
      </c>
      <c r="V1539" s="784">
        <v>1</v>
      </c>
      <c r="W1539" s="784">
        <v>135</v>
      </c>
    </row>
    <row r="1540" spans="1:23" ht="15">
      <c r="A1540" s="783" t="s">
        <v>1013</v>
      </c>
      <c r="B1540" s="783" t="s">
        <v>268</v>
      </c>
      <c r="C1540" s="783" t="s">
        <v>262</v>
      </c>
      <c r="D1540" s="783" t="s">
        <v>289</v>
      </c>
      <c r="E1540" s="784">
        <v>403</v>
      </c>
      <c r="G1540" s="783" t="s">
        <v>1033</v>
      </c>
      <c r="H1540" s="784">
        <v>4</v>
      </c>
      <c r="I1540" s="784">
        <v>1855</v>
      </c>
      <c r="K1540" s="783" t="s">
        <v>269</v>
      </c>
      <c r="L1540" s="783" t="s">
        <v>1024</v>
      </c>
      <c r="M1540" s="783" t="s">
        <v>532</v>
      </c>
      <c r="N1540" s="784">
        <v>4</v>
      </c>
      <c r="U1540" s="783" t="s">
        <v>1033</v>
      </c>
      <c r="V1540" s="784">
        <v>2</v>
      </c>
      <c r="W1540" s="784">
        <v>541</v>
      </c>
    </row>
    <row r="1541" spans="1:23" ht="15">
      <c r="A1541" s="783" t="s">
        <v>1013</v>
      </c>
      <c r="B1541" s="783" t="s">
        <v>268</v>
      </c>
      <c r="C1541" s="783" t="s">
        <v>263</v>
      </c>
      <c r="D1541" s="783" t="s">
        <v>288</v>
      </c>
      <c r="E1541" s="784">
        <v>495</v>
      </c>
      <c r="G1541" s="783" t="s">
        <v>1033</v>
      </c>
      <c r="H1541" s="784">
        <v>5</v>
      </c>
      <c r="I1541" s="784">
        <v>371</v>
      </c>
      <c r="K1541" s="783" t="s">
        <v>269</v>
      </c>
      <c r="L1541" s="783" t="s">
        <v>1024</v>
      </c>
      <c r="M1541" s="783" t="s">
        <v>538</v>
      </c>
      <c r="N1541" s="784">
        <v>4</v>
      </c>
      <c r="U1541" s="783" t="s">
        <v>1033</v>
      </c>
      <c r="V1541" s="784">
        <v>3</v>
      </c>
      <c r="W1541" s="784">
        <v>298</v>
      </c>
    </row>
    <row r="1542" spans="1:23" ht="15">
      <c r="A1542" s="783" t="s">
        <v>1013</v>
      </c>
      <c r="B1542" s="783" t="s">
        <v>268</v>
      </c>
      <c r="C1542" s="783" t="s">
        <v>263</v>
      </c>
      <c r="D1542" s="783" t="s">
        <v>289</v>
      </c>
      <c r="E1542" s="784">
        <v>361</v>
      </c>
      <c r="G1542" s="783" t="s">
        <v>1033</v>
      </c>
      <c r="H1542" s="784">
        <v>6</v>
      </c>
      <c r="I1542" s="784">
        <v>410</v>
      </c>
      <c r="K1542" s="783" t="s">
        <v>269</v>
      </c>
      <c r="L1542" s="783" t="s">
        <v>1024</v>
      </c>
      <c r="M1542" s="783" t="s">
        <v>302</v>
      </c>
      <c r="N1542" s="784">
        <v>3</v>
      </c>
      <c r="U1542" s="783" t="s">
        <v>1033</v>
      </c>
      <c r="V1542" s="784">
        <v>4</v>
      </c>
      <c r="W1542" s="784">
        <v>1565</v>
      </c>
    </row>
    <row r="1543" spans="1:23" ht="15">
      <c r="A1543" s="783" t="s">
        <v>1013</v>
      </c>
      <c r="B1543" s="783" t="s">
        <v>290</v>
      </c>
      <c r="C1543" s="783" t="s">
        <v>262</v>
      </c>
      <c r="D1543" s="783" t="s">
        <v>288</v>
      </c>
      <c r="E1543" s="784">
        <v>2</v>
      </c>
      <c r="G1543" s="783" t="s">
        <v>1033</v>
      </c>
      <c r="H1543" s="784">
        <v>7</v>
      </c>
      <c r="I1543" s="784">
        <v>410</v>
      </c>
      <c r="K1543" s="783" t="s">
        <v>269</v>
      </c>
      <c r="L1543" s="783" t="s">
        <v>1024</v>
      </c>
      <c r="M1543" s="783" t="s">
        <v>299</v>
      </c>
      <c r="N1543" s="784">
        <v>2785</v>
      </c>
      <c r="U1543" s="783" t="s">
        <v>1033</v>
      </c>
      <c r="V1543" s="784">
        <v>5</v>
      </c>
      <c r="W1543" s="784">
        <v>377</v>
      </c>
    </row>
    <row r="1544" spans="1:23" ht="15">
      <c r="A1544" s="783" t="s">
        <v>1013</v>
      </c>
      <c r="B1544" s="783" t="s">
        <v>290</v>
      </c>
      <c r="C1544" s="783" t="s">
        <v>262</v>
      </c>
      <c r="D1544" s="783" t="s">
        <v>289</v>
      </c>
      <c r="E1544" s="784">
        <v>4</v>
      </c>
      <c r="G1544" s="783" t="s">
        <v>1033</v>
      </c>
      <c r="H1544" s="784">
        <v>8</v>
      </c>
      <c r="I1544" s="784">
        <v>368</v>
      </c>
      <c r="K1544" s="783" t="s">
        <v>269</v>
      </c>
      <c r="L1544" s="783" t="s">
        <v>1024</v>
      </c>
      <c r="M1544" s="783" t="s">
        <v>300</v>
      </c>
      <c r="N1544" s="784">
        <v>1</v>
      </c>
      <c r="U1544" s="783" t="s">
        <v>1033</v>
      </c>
      <c r="V1544" s="784">
        <v>6</v>
      </c>
      <c r="W1544" s="784">
        <v>353</v>
      </c>
    </row>
    <row r="1545" spans="1:23" ht="15">
      <c r="A1545" s="783" t="s">
        <v>1013</v>
      </c>
      <c r="B1545" s="783" t="s">
        <v>290</v>
      </c>
      <c r="C1545" s="783" t="s">
        <v>263</v>
      </c>
      <c r="D1545" s="783" t="s">
        <v>288</v>
      </c>
      <c r="E1545" s="784">
        <v>1</v>
      </c>
      <c r="G1545" s="783" t="s">
        <v>1033</v>
      </c>
      <c r="H1545" s="784">
        <v>9</v>
      </c>
      <c r="I1545" s="784">
        <v>322</v>
      </c>
      <c r="K1545" s="783" t="s">
        <v>269</v>
      </c>
      <c r="L1545" s="783" t="s">
        <v>1024</v>
      </c>
      <c r="M1545" s="783" t="s">
        <v>301</v>
      </c>
      <c r="N1545" s="784">
        <v>69</v>
      </c>
      <c r="U1545" s="783" t="s">
        <v>1033</v>
      </c>
      <c r="V1545" s="784">
        <v>7</v>
      </c>
      <c r="W1545" s="784">
        <v>244</v>
      </c>
    </row>
    <row r="1546" spans="1:23" ht="15">
      <c r="A1546" s="783" t="s">
        <v>1013</v>
      </c>
      <c r="B1546" s="783" t="s">
        <v>290</v>
      </c>
      <c r="C1546" s="783" t="s">
        <v>263</v>
      </c>
      <c r="D1546" s="783" t="s">
        <v>289</v>
      </c>
      <c r="E1546" s="784">
        <v>4</v>
      </c>
      <c r="G1546" s="783" t="s">
        <v>1033</v>
      </c>
      <c r="H1546" s="784">
        <v>10</v>
      </c>
      <c r="I1546" s="784">
        <v>216</v>
      </c>
      <c r="K1546" s="783" t="s">
        <v>269</v>
      </c>
      <c r="L1546" s="783" t="s">
        <v>1024</v>
      </c>
      <c r="M1546" s="783" t="s">
        <v>269</v>
      </c>
      <c r="N1546" s="784">
        <v>1</v>
      </c>
      <c r="U1546" s="783" t="s">
        <v>1033</v>
      </c>
      <c r="V1546" s="784">
        <v>9</v>
      </c>
      <c r="W1546" s="784">
        <v>145</v>
      </c>
    </row>
    <row r="1547" spans="1:23" ht="15">
      <c r="A1547" s="783" t="s">
        <v>1013</v>
      </c>
      <c r="B1547" s="783" t="s">
        <v>291</v>
      </c>
      <c r="C1547" s="783" t="s">
        <v>262</v>
      </c>
      <c r="D1547" s="783" t="s">
        <v>288</v>
      </c>
      <c r="E1547" s="784">
        <v>698</v>
      </c>
      <c r="G1547" s="783" t="s">
        <v>1033</v>
      </c>
      <c r="H1547" s="784">
        <v>11</v>
      </c>
      <c r="I1547" s="784">
        <v>148</v>
      </c>
      <c r="K1547" s="783" t="s">
        <v>269</v>
      </c>
      <c r="L1547" s="783" t="s">
        <v>1024</v>
      </c>
      <c r="M1547" s="783" t="s">
        <v>270</v>
      </c>
      <c r="N1547" s="784">
        <v>111</v>
      </c>
      <c r="U1547" s="783" t="s">
        <v>1033</v>
      </c>
      <c r="V1547" s="784">
        <v>10</v>
      </c>
      <c r="W1547" s="784">
        <v>86</v>
      </c>
    </row>
    <row r="1548" spans="1:23" ht="15">
      <c r="A1548" s="783" t="s">
        <v>1013</v>
      </c>
      <c r="B1548" s="783" t="s">
        <v>291</v>
      </c>
      <c r="C1548" s="783" t="s">
        <v>262</v>
      </c>
      <c r="D1548" s="783" t="s">
        <v>289</v>
      </c>
      <c r="E1548" s="784">
        <v>433</v>
      </c>
      <c r="G1548" s="783" t="s">
        <v>1033</v>
      </c>
      <c r="H1548" s="784">
        <v>12</v>
      </c>
      <c r="I1548" s="784">
        <v>188</v>
      </c>
      <c r="K1548" s="783" t="s">
        <v>269</v>
      </c>
      <c r="L1548" s="783" t="s">
        <v>1025</v>
      </c>
      <c r="M1548" s="783" t="s">
        <v>267</v>
      </c>
      <c r="N1548" s="784">
        <v>46</v>
      </c>
      <c r="U1548" s="783" t="s">
        <v>1033</v>
      </c>
      <c r="V1548" s="784">
        <v>11</v>
      </c>
      <c r="W1548" s="784">
        <v>54</v>
      </c>
    </row>
    <row r="1549" spans="1:23" ht="15">
      <c r="A1549" s="783" t="s">
        <v>1013</v>
      </c>
      <c r="B1549" s="783" t="s">
        <v>291</v>
      </c>
      <c r="C1549" s="783" t="s">
        <v>263</v>
      </c>
      <c r="D1549" s="783" t="s">
        <v>288</v>
      </c>
      <c r="E1549" s="784">
        <v>658</v>
      </c>
      <c r="G1549" s="783" t="s">
        <v>1034</v>
      </c>
      <c r="H1549" s="784">
        <v>0</v>
      </c>
      <c r="I1549" s="784">
        <v>98</v>
      </c>
      <c r="K1549" s="783" t="s">
        <v>269</v>
      </c>
      <c r="L1549" s="783" t="s">
        <v>1025</v>
      </c>
      <c r="M1549" s="783" t="s">
        <v>530</v>
      </c>
      <c r="N1549" s="784">
        <v>1</v>
      </c>
      <c r="U1549" s="783" t="s">
        <v>1033</v>
      </c>
      <c r="V1549" s="784">
        <v>12</v>
      </c>
      <c r="W1549" s="784">
        <v>90</v>
      </c>
    </row>
    <row r="1550" spans="1:23" ht="15">
      <c r="A1550" s="783" t="s">
        <v>1013</v>
      </c>
      <c r="B1550" s="783" t="s">
        <v>291</v>
      </c>
      <c r="C1550" s="783" t="s">
        <v>263</v>
      </c>
      <c r="D1550" s="783" t="s">
        <v>289</v>
      </c>
      <c r="E1550" s="784">
        <v>314</v>
      </c>
      <c r="G1550" s="783" t="s">
        <v>1034</v>
      </c>
      <c r="H1550" s="784">
        <v>1</v>
      </c>
      <c r="I1550" s="784">
        <v>587</v>
      </c>
      <c r="K1550" s="783" t="s">
        <v>269</v>
      </c>
      <c r="L1550" s="783" t="s">
        <v>1025</v>
      </c>
      <c r="M1550" s="783" t="s">
        <v>531</v>
      </c>
      <c r="N1550" s="784">
        <v>25</v>
      </c>
      <c r="U1550" s="783" t="s">
        <v>1034</v>
      </c>
      <c r="V1550" s="785"/>
      <c r="W1550" s="784">
        <v>1</v>
      </c>
    </row>
    <row r="1551" spans="1:23" ht="15">
      <c r="A1551" s="783" t="s">
        <v>1014</v>
      </c>
      <c r="B1551" s="783" t="s">
        <v>267</v>
      </c>
      <c r="C1551" s="783" t="s">
        <v>262</v>
      </c>
      <c r="D1551" s="783" t="s">
        <v>288</v>
      </c>
      <c r="E1551" s="784">
        <v>2180</v>
      </c>
      <c r="G1551" s="783" t="s">
        <v>1034</v>
      </c>
      <c r="H1551" s="784">
        <v>2</v>
      </c>
      <c r="I1551" s="784">
        <v>1950</v>
      </c>
      <c r="K1551" s="783" t="s">
        <v>269</v>
      </c>
      <c r="L1551" s="783" t="s">
        <v>1025</v>
      </c>
      <c r="M1551" s="783" t="s">
        <v>527</v>
      </c>
      <c r="N1551" s="784">
        <v>49</v>
      </c>
      <c r="U1551" s="783" t="s">
        <v>1034</v>
      </c>
      <c r="V1551" s="784">
        <v>0</v>
      </c>
      <c r="W1551" s="784">
        <v>1</v>
      </c>
    </row>
    <row r="1552" spans="1:23" ht="15">
      <c r="A1552" s="783" t="s">
        <v>1014</v>
      </c>
      <c r="B1552" s="783" t="s">
        <v>267</v>
      </c>
      <c r="C1552" s="783" t="s">
        <v>262</v>
      </c>
      <c r="D1552" s="783" t="s">
        <v>289</v>
      </c>
      <c r="E1552" s="784">
        <v>514</v>
      </c>
      <c r="G1552" s="783" t="s">
        <v>1034</v>
      </c>
      <c r="H1552" s="784">
        <v>3</v>
      </c>
      <c r="I1552" s="784">
        <v>845</v>
      </c>
      <c r="K1552" s="783" t="s">
        <v>269</v>
      </c>
      <c r="L1552" s="783" t="s">
        <v>1025</v>
      </c>
      <c r="M1552" s="783" t="s">
        <v>532</v>
      </c>
      <c r="N1552" s="784">
        <v>1</v>
      </c>
      <c r="U1552" s="783" t="s">
        <v>1034</v>
      </c>
      <c r="V1552" s="784">
        <v>1</v>
      </c>
      <c r="W1552" s="784">
        <v>1</v>
      </c>
    </row>
    <row r="1553" spans="1:23" ht="15">
      <c r="A1553" s="783" t="s">
        <v>1014</v>
      </c>
      <c r="B1553" s="783" t="s">
        <v>267</v>
      </c>
      <c r="C1553" s="783" t="s">
        <v>263</v>
      </c>
      <c r="D1553" s="783" t="s">
        <v>288</v>
      </c>
      <c r="E1553" s="784">
        <v>2411</v>
      </c>
      <c r="G1553" s="783" t="s">
        <v>1034</v>
      </c>
      <c r="H1553" s="784">
        <v>4</v>
      </c>
      <c r="I1553" s="784">
        <v>2157</v>
      </c>
      <c r="K1553" s="783" t="s">
        <v>269</v>
      </c>
      <c r="L1553" s="783" t="s">
        <v>1025</v>
      </c>
      <c r="M1553" s="783" t="s">
        <v>268</v>
      </c>
      <c r="N1553" s="784">
        <v>3</v>
      </c>
      <c r="U1553" s="783" t="s">
        <v>1034</v>
      </c>
      <c r="V1553" s="784">
        <v>2</v>
      </c>
      <c r="W1553" s="784">
        <v>8</v>
      </c>
    </row>
    <row r="1554" spans="1:23" ht="15">
      <c r="A1554" s="783" t="s">
        <v>1014</v>
      </c>
      <c r="B1554" s="783" t="s">
        <v>267</v>
      </c>
      <c r="C1554" s="783" t="s">
        <v>263</v>
      </c>
      <c r="D1554" s="783" t="s">
        <v>289</v>
      </c>
      <c r="E1554" s="784">
        <v>518</v>
      </c>
      <c r="G1554" s="783" t="s">
        <v>1034</v>
      </c>
      <c r="H1554" s="784">
        <v>5</v>
      </c>
      <c r="I1554" s="784">
        <v>284</v>
      </c>
      <c r="K1554" s="783" t="s">
        <v>269</v>
      </c>
      <c r="L1554" s="783" t="s">
        <v>1025</v>
      </c>
      <c r="M1554" s="783" t="s">
        <v>536</v>
      </c>
      <c r="N1554" s="784">
        <v>1</v>
      </c>
      <c r="U1554" s="783" t="s">
        <v>1034</v>
      </c>
      <c r="V1554" s="784">
        <v>3</v>
      </c>
      <c r="W1554" s="784">
        <v>3</v>
      </c>
    </row>
    <row r="1555" spans="1:23" ht="15">
      <c r="A1555" s="783" t="s">
        <v>1014</v>
      </c>
      <c r="B1555" s="783" t="s">
        <v>268</v>
      </c>
      <c r="C1555" s="783" t="s">
        <v>262</v>
      </c>
      <c r="D1555" s="783" t="s">
        <v>288</v>
      </c>
      <c r="E1555" s="784">
        <v>1396</v>
      </c>
      <c r="G1555" s="783" t="s">
        <v>1034</v>
      </c>
      <c r="H1555" s="784">
        <v>6</v>
      </c>
      <c r="I1555" s="784">
        <v>222</v>
      </c>
      <c r="K1555" s="783" t="s">
        <v>269</v>
      </c>
      <c r="L1555" s="783" t="s">
        <v>1025</v>
      </c>
      <c r="M1555" s="783" t="s">
        <v>538</v>
      </c>
      <c r="N1555" s="784">
        <v>2</v>
      </c>
      <c r="U1555" s="783" t="s">
        <v>1034</v>
      </c>
      <c r="V1555" s="784">
        <v>4</v>
      </c>
      <c r="W1555" s="784">
        <v>50</v>
      </c>
    </row>
    <row r="1556" spans="1:23" ht="15">
      <c r="A1556" s="783" t="s">
        <v>1014</v>
      </c>
      <c r="B1556" s="783" t="s">
        <v>268</v>
      </c>
      <c r="C1556" s="783" t="s">
        <v>262</v>
      </c>
      <c r="D1556" s="783" t="s">
        <v>289</v>
      </c>
      <c r="E1556" s="784">
        <v>409</v>
      </c>
      <c r="G1556" s="783" t="s">
        <v>1034</v>
      </c>
      <c r="H1556" s="784">
        <v>7</v>
      </c>
      <c r="I1556" s="784">
        <v>227</v>
      </c>
      <c r="K1556" s="783" t="s">
        <v>269</v>
      </c>
      <c r="L1556" s="783" t="s">
        <v>1025</v>
      </c>
      <c r="M1556" s="783" t="s">
        <v>302</v>
      </c>
      <c r="N1556" s="784">
        <v>4</v>
      </c>
      <c r="U1556" s="783" t="s">
        <v>1034</v>
      </c>
      <c r="V1556" s="784">
        <v>5</v>
      </c>
      <c r="W1556" s="784">
        <v>8</v>
      </c>
    </row>
    <row r="1557" spans="1:23" ht="15">
      <c r="A1557" s="783" t="s">
        <v>1014</v>
      </c>
      <c r="B1557" s="783" t="s">
        <v>268</v>
      </c>
      <c r="C1557" s="783" t="s">
        <v>263</v>
      </c>
      <c r="D1557" s="783" t="s">
        <v>288</v>
      </c>
      <c r="E1557" s="784">
        <v>1709</v>
      </c>
      <c r="G1557" s="783" t="s">
        <v>1034</v>
      </c>
      <c r="H1557" s="784">
        <v>8</v>
      </c>
      <c r="I1557" s="784">
        <v>144</v>
      </c>
      <c r="K1557" s="783" t="s">
        <v>269</v>
      </c>
      <c r="L1557" s="783" t="s">
        <v>1025</v>
      </c>
      <c r="M1557" s="783" t="s">
        <v>299</v>
      </c>
      <c r="N1557" s="784">
        <v>3521</v>
      </c>
      <c r="U1557" s="783" t="s">
        <v>1034</v>
      </c>
      <c r="V1557" s="784">
        <v>6</v>
      </c>
      <c r="W1557" s="784">
        <v>1</v>
      </c>
    </row>
    <row r="1558" spans="1:23" ht="15">
      <c r="A1558" s="783" t="s">
        <v>1014</v>
      </c>
      <c r="B1558" s="783" t="s">
        <v>268</v>
      </c>
      <c r="C1558" s="783" t="s">
        <v>263</v>
      </c>
      <c r="D1558" s="783" t="s">
        <v>289</v>
      </c>
      <c r="E1558" s="784">
        <v>385</v>
      </c>
      <c r="G1558" s="783" t="s">
        <v>1034</v>
      </c>
      <c r="H1558" s="784">
        <v>9</v>
      </c>
      <c r="I1558" s="784">
        <v>137</v>
      </c>
      <c r="K1558" s="783" t="s">
        <v>269</v>
      </c>
      <c r="L1558" s="783" t="s">
        <v>1025</v>
      </c>
      <c r="M1558" s="783" t="s">
        <v>300</v>
      </c>
      <c r="N1558" s="784">
        <v>1</v>
      </c>
      <c r="U1558" s="783" t="s">
        <v>1034</v>
      </c>
      <c r="V1558" s="784">
        <v>7</v>
      </c>
      <c r="W1558" s="784">
        <v>2</v>
      </c>
    </row>
    <row r="1559" spans="1:23" ht="15">
      <c r="A1559" s="783" t="s">
        <v>1014</v>
      </c>
      <c r="B1559" s="783" t="s">
        <v>290</v>
      </c>
      <c r="C1559" s="783" t="s">
        <v>262</v>
      </c>
      <c r="D1559" s="783" t="s">
        <v>288</v>
      </c>
      <c r="E1559" s="784">
        <v>5</v>
      </c>
      <c r="G1559" s="783" t="s">
        <v>1034</v>
      </c>
      <c r="H1559" s="784">
        <v>10</v>
      </c>
      <c r="I1559" s="784">
        <v>84</v>
      </c>
      <c r="K1559" s="783" t="s">
        <v>269</v>
      </c>
      <c r="L1559" s="783" t="s">
        <v>1025</v>
      </c>
      <c r="M1559" s="783" t="s">
        <v>301</v>
      </c>
      <c r="N1559" s="784">
        <v>39</v>
      </c>
      <c r="U1559" s="783" t="s">
        <v>1034</v>
      </c>
      <c r="V1559" s="784">
        <v>12</v>
      </c>
      <c r="W1559" s="784">
        <v>2</v>
      </c>
    </row>
    <row r="1560" spans="1:23" ht="15">
      <c r="A1560" s="783" t="s">
        <v>1014</v>
      </c>
      <c r="B1560" s="783" t="s">
        <v>290</v>
      </c>
      <c r="C1560" s="783" t="s">
        <v>262</v>
      </c>
      <c r="D1560" s="783" t="s">
        <v>289</v>
      </c>
      <c r="E1560" s="784">
        <v>3</v>
      </c>
      <c r="G1560" s="783" t="s">
        <v>1034</v>
      </c>
      <c r="H1560" s="784">
        <v>11</v>
      </c>
      <c r="I1560" s="784">
        <v>136</v>
      </c>
      <c r="K1560" s="783" t="s">
        <v>269</v>
      </c>
      <c r="L1560" s="783" t="s">
        <v>1025</v>
      </c>
      <c r="M1560" s="783" t="s">
        <v>270</v>
      </c>
      <c r="N1560" s="784">
        <v>36</v>
      </c>
      <c r="U1560" s="783" t="s">
        <v>1035</v>
      </c>
      <c r="V1560" s="785"/>
      <c r="W1560" s="784">
        <v>33</v>
      </c>
    </row>
    <row r="1561" spans="1:23" ht="15">
      <c r="A1561" s="783" t="s">
        <v>1014</v>
      </c>
      <c r="B1561" s="783" t="s">
        <v>290</v>
      </c>
      <c r="C1561" s="783" t="s">
        <v>263</v>
      </c>
      <c r="D1561" s="783" t="s">
        <v>288</v>
      </c>
      <c r="E1561" s="784">
        <v>4</v>
      </c>
      <c r="G1561" s="783" t="s">
        <v>1034</v>
      </c>
      <c r="H1561" s="784">
        <v>12</v>
      </c>
      <c r="I1561" s="784">
        <v>156</v>
      </c>
      <c r="K1561" s="783" t="s">
        <v>269</v>
      </c>
      <c r="L1561" s="783" t="s">
        <v>1029</v>
      </c>
      <c r="M1561" s="783" t="s">
        <v>267</v>
      </c>
      <c r="N1561" s="784">
        <v>290</v>
      </c>
      <c r="U1561" s="783" t="s">
        <v>1035</v>
      </c>
      <c r="V1561" s="784">
        <v>0</v>
      </c>
      <c r="W1561" s="784">
        <v>4</v>
      </c>
    </row>
    <row r="1562" spans="1:23" ht="15">
      <c r="A1562" s="783" t="s">
        <v>1014</v>
      </c>
      <c r="B1562" s="783" t="s">
        <v>290</v>
      </c>
      <c r="C1562" s="783" t="s">
        <v>263</v>
      </c>
      <c r="D1562" s="783" t="s">
        <v>289</v>
      </c>
      <c r="E1562" s="784">
        <v>5</v>
      </c>
      <c r="G1562" s="783" t="s">
        <v>1035</v>
      </c>
      <c r="H1562" s="784">
        <v>0</v>
      </c>
      <c r="I1562" s="784">
        <v>59</v>
      </c>
      <c r="K1562" s="783" t="s">
        <v>269</v>
      </c>
      <c r="L1562" s="783" t="s">
        <v>1029</v>
      </c>
      <c r="M1562" s="783" t="s">
        <v>533</v>
      </c>
      <c r="N1562" s="784">
        <v>3</v>
      </c>
      <c r="U1562" s="783" t="s">
        <v>1035</v>
      </c>
      <c r="V1562" s="784">
        <v>1</v>
      </c>
      <c r="W1562" s="784">
        <v>42</v>
      </c>
    </row>
    <row r="1563" spans="1:23" ht="15">
      <c r="A1563" s="783" t="s">
        <v>1014</v>
      </c>
      <c r="B1563" s="783" t="s">
        <v>291</v>
      </c>
      <c r="C1563" s="783" t="s">
        <v>262</v>
      </c>
      <c r="D1563" s="783" t="s">
        <v>288</v>
      </c>
      <c r="E1563" s="784">
        <v>1107</v>
      </c>
      <c r="G1563" s="783" t="s">
        <v>1035</v>
      </c>
      <c r="H1563" s="784">
        <v>1</v>
      </c>
      <c r="I1563" s="784">
        <v>309</v>
      </c>
      <c r="K1563" s="783" t="s">
        <v>269</v>
      </c>
      <c r="L1563" s="783" t="s">
        <v>1029</v>
      </c>
      <c r="M1563" s="783" t="s">
        <v>530</v>
      </c>
      <c r="N1563" s="784">
        <v>1</v>
      </c>
      <c r="U1563" s="783" t="s">
        <v>1035</v>
      </c>
      <c r="V1563" s="784">
        <v>2</v>
      </c>
      <c r="W1563" s="784">
        <v>117</v>
      </c>
    </row>
    <row r="1564" spans="1:23" ht="15">
      <c r="A1564" s="783" t="s">
        <v>1014</v>
      </c>
      <c r="B1564" s="783" t="s">
        <v>291</v>
      </c>
      <c r="C1564" s="783" t="s">
        <v>262</v>
      </c>
      <c r="D1564" s="783" t="s">
        <v>289</v>
      </c>
      <c r="E1564" s="784">
        <v>287</v>
      </c>
      <c r="G1564" s="783" t="s">
        <v>1035</v>
      </c>
      <c r="H1564" s="784">
        <v>2</v>
      </c>
      <c r="I1564" s="784">
        <v>874</v>
      </c>
      <c r="K1564" s="783" t="s">
        <v>269</v>
      </c>
      <c r="L1564" s="783" t="s">
        <v>1029</v>
      </c>
      <c r="M1564" s="783" t="s">
        <v>531</v>
      </c>
      <c r="N1564" s="784">
        <v>1</v>
      </c>
      <c r="U1564" s="783" t="s">
        <v>1035</v>
      </c>
      <c r="V1564" s="784">
        <v>3</v>
      </c>
      <c r="W1564" s="784">
        <v>55</v>
      </c>
    </row>
    <row r="1565" spans="1:23" ht="15">
      <c r="A1565" s="783" t="s">
        <v>1014</v>
      </c>
      <c r="B1565" s="783" t="s">
        <v>291</v>
      </c>
      <c r="C1565" s="783" t="s">
        <v>263</v>
      </c>
      <c r="D1565" s="783" t="s">
        <v>288</v>
      </c>
      <c r="E1565" s="784">
        <v>1032</v>
      </c>
      <c r="G1565" s="783" t="s">
        <v>1035</v>
      </c>
      <c r="H1565" s="784">
        <v>3</v>
      </c>
      <c r="I1565" s="784">
        <v>497</v>
      </c>
      <c r="K1565" s="783" t="s">
        <v>269</v>
      </c>
      <c r="L1565" s="783" t="s">
        <v>1029</v>
      </c>
      <c r="M1565" s="783" t="s">
        <v>527</v>
      </c>
      <c r="N1565" s="784">
        <v>100</v>
      </c>
      <c r="U1565" s="783" t="s">
        <v>1035</v>
      </c>
      <c r="V1565" s="784">
        <v>4</v>
      </c>
      <c r="W1565" s="784">
        <v>330</v>
      </c>
    </row>
    <row r="1566" spans="1:23" ht="15">
      <c r="A1566" s="783" t="s">
        <v>1014</v>
      </c>
      <c r="B1566" s="783" t="s">
        <v>291</v>
      </c>
      <c r="C1566" s="783" t="s">
        <v>263</v>
      </c>
      <c r="D1566" s="783" t="s">
        <v>289</v>
      </c>
      <c r="E1566" s="784">
        <v>247</v>
      </c>
      <c r="G1566" s="783" t="s">
        <v>1035</v>
      </c>
      <c r="H1566" s="784">
        <v>4</v>
      </c>
      <c r="I1566" s="784">
        <v>1998</v>
      </c>
      <c r="K1566" s="783" t="s">
        <v>269</v>
      </c>
      <c r="L1566" s="783" t="s">
        <v>1029</v>
      </c>
      <c r="M1566" s="783" t="s">
        <v>532</v>
      </c>
      <c r="N1566" s="784">
        <v>3</v>
      </c>
      <c r="U1566" s="783" t="s">
        <v>1035</v>
      </c>
      <c r="V1566" s="784">
        <v>5</v>
      </c>
      <c r="W1566" s="784">
        <v>59</v>
      </c>
    </row>
    <row r="1567" spans="1:23" ht="15">
      <c r="A1567" s="783" t="s">
        <v>1015</v>
      </c>
      <c r="B1567" s="783" t="s">
        <v>267</v>
      </c>
      <c r="C1567" s="783" t="s">
        <v>262</v>
      </c>
      <c r="D1567" s="783" t="s">
        <v>288</v>
      </c>
      <c r="E1567" s="784">
        <v>4</v>
      </c>
      <c r="G1567" s="783" t="s">
        <v>1035</v>
      </c>
      <c r="H1567" s="784">
        <v>5</v>
      </c>
      <c r="I1567" s="784">
        <v>300</v>
      </c>
      <c r="K1567" s="783" t="s">
        <v>269</v>
      </c>
      <c r="L1567" s="783" t="s">
        <v>1029</v>
      </c>
      <c r="M1567" s="783" t="s">
        <v>528</v>
      </c>
      <c r="N1567" s="784">
        <v>1923</v>
      </c>
      <c r="U1567" s="783" t="s">
        <v>1035</v>
      </c>
      <c r="V1567" s="784">
        <v>6</v>
      </c>
      <c r="W1567" s="784">
        <v>66</v>
      </c>
    </row>
    <row r="1568" spans="1:23" ht="15">
      <c r="A1568" s="783" t="s">
        <v>1015</v>
      </c>
      <c r="B1568" s="783" t="s">
        <v>267</v>
      </c>
      <c r="C1568" s="783" t="s">
        <v>262</v>
      </c>
      <c r="D1568" s="783" t="s">
        <v>289</v>
      </c>
      <c r="E1568" s="784">
        <v>2</v>
      </c>
      <c r="G1568" s="783" t="s">
        <v>1035</v>
      </c>
      <c r="H1568" s="784">
        <v>6</v>
      </c>
      <c r="I1568" s="784">
        <v>306</v>
      </c>
      <c r="K1568" s="783" t="s">
        <v>269</v>
      </c>
      <c r="L1568" s="783" t="s">
        <v>1029</v>
      </c>
      <c r="M1568" s="783" t="s">
        <v>535</v>
      </c>
      <c r="N1568" s="784">
        <v>266</v>
      </c>
      <c r="U1568" s="783" t="s">
        <v>1035</v>
      </c>
      <c r="V1568" s="784">
        <v>7</v>
      </c>
      <c r="W1568" s="784">
        <v>45</v>
      </c>
    </row>
    <row r="1569" spans="1:23" ht="15">
      <c r="A1569" s="783" t="s">
        <v>1015</v>
      </c>
      <c r="B1569" s="783" t="s">
        <v>267</v>
      </c>
      <c r="C1569" s="783" t="s">
        <v>263</v>
      </c>
      <c r="D1569" s="783" t="s">
        <v>288</v>
      </c>
      <c r="E1569" s="784">
        <v>2</v>
      </c>
      <c r="G1569" s="783" t="s">
        <v>1035</v>
      </c>
      <c r="H1569" s="784">
        <v>7</v>
      </c>
      <c r="I1569" s="784">
        <v>306</v>
      </c>
      <c r="K1569" s="783" t="s">
        <v>269</v>
      </c>
      <c r="L1569" s="783" t="s">
        <v>1029</v>
      </c>
      <c r="M1569" s="783" t="s">
        <v>529</v>
      </c>
      <c r="N1569" s="784">
        <v>36</v>
      </c>
      <c r="U1569" s="783" t="s">
        <v>1035</v>
      </c>
      <c r="V1569" s="784">
        <v>9</v>
      </c>
      <c r="W1569" s="784">
        <v>29</v>
      </c>
    </row>
    <row r="1570" spans="1:23" ht="15">
      <c r="A1570" s="783" t="s">
        <v>1015</v>
      </c>
      <c r="B1570" s="783" t="s">
        <v>267</v>
      </c>
      <c r="C1570" s="783" t="s">
        <v>262</v>
      </c>
      <c r="D1570" s="783" t="s">
        <v>288</v>
      </c>
      <c r="E1570" s="784">
        <v>1741</v>
      </c>
      <c r="G1570" s="783" t="s">
        <v>1035</v>
      </c>
      <c r="H1570" s="784">
        <v>8</v>
      </c>
      <c r="I1570" s="784">
        <v>236</v>
      </c>
      <c r="K1570" s="783" t="s">
        <v>269</v>
      </c>
      <c r="L1570" s="783" t="s">
        <v>1029</v>
      </c>
      <c r="M1570" s="783" t="s">
        <v>268</v>
      </c>
      <c r="N1570" s="784">
        <v>56</v>
      </c>
      <c r="U1570" s="783" t="s">
        <v>1035</v>
      </c>
      <c r="V1570" s="784">
        <v>10</v>
      </c>
      <c r="W1570" s="784">
        <v>21</v>
      </c>
    </row>
    <row r="1571" spans="1:23" ht="15">
      <c r="A1571" s="783" t="s">
        <v>1015</v>
      </c>
      <c r="B1571" s="783" t="s">
        <v>267</v>
      </c>
      <c r="C1571" s="783" t="s">
        <v>262</v>
      </c>
      <c r="D1571" s="783" t="s">
        <v>289</v>
      </c>
      <c r="E1571" s="784">
        <v>1617</v>
      </c>
      <c r="G1571" s="783" t="s">
        <v>1035</v>
      </c>
      <c r="H1571" s="784">
        <v>9</v>
      </c>
      <c r="I1571" s="784">
        <v>165</v>
      </c>
      <c r="K1571" s="783" t="s">
        <v>269</v>
      </c>
      <c r="L1571" s="783" t="s">
        <v>1029</v>
      </c>
      <c r="M1571" s="783" t="s">
        <v>538</v>
      </c>
      <c r="N1571" s="784">
        <v>4</v>
      </c>
      <c r="U1571" s="783" t="s">
        <v>1035</v>
      </c>
      <c r="V1571" s="784">
        <v>11</v>
      </c>
      <c r="W1571" s="784">
        <v>9</v>
      </c>
    </row>
    <row r="1572" spans="1:23" ht="15">
      <c r="A1572" s="783" t="s">
        <v>1015</v>
      </c>
      <c r="B1572" s="783" t="s">
        <v>267</v>
      </c>
      <c r="C1572" s="783" t="s">
        <v>263</v>
      </c>
      <c r="D1572" s="783" t="s">
        <v>288</v>
      </c>
      <c r="E1572" s="784">
        <v>1746</v>
      </c>
      <c r="G1572" s="783" t="s">
        <v>1035</v>
      </c>
      <c r="H1572" s="784">
        <v>10</v>
      </c>
      <c r="I1572" s="784">
        <v>119</v>
      </c>
      <c r="K1572" s="783" t="s">
        <v>269</v>
      </c>
      <c r="L1572" s="783" t="s">
        <v>1029</v>
      </c>
      <c r="M1572" s="783" t="s">
        <v>1096</v>
      </c>
      <c r="N1572" s="784">
        <v>3</v>
      </c>
      <c r="U1572" s="783" t="s">
        <v>1035</v>
      </c>
      <c r="V1572" s="784">
        <v>12</v>
      </c>
      <c r="W1572" s="784">
        <v>9</v>
      </c>
    </row>
    <row r="1573" spans="1:23" ht="15">
      <c r="A1573" s="783" t="s">
        <v>1015</v>
      </c>
      <c r="B1573" s="783" t="s">
        <v>267</v>
      </c>
      <c r="C1573" s="783" t="s">
        <v>263</v>
      </c>
      <c r="D1573" s="783" t="s">
        <v>289</v>
      </c>
      <c r="E1573" s="784">
        <v>1394</v>
      </c>
      <c r="G1573" s="783" t="s">
        <v>1035</v>
      </c>
      <c r="H1573" s="784">
        <v>11</v>
      </c>
      <c r="I1573" s="784">
        <v>90</v>
      </c>
      <c r="K1573" s="783" t="s">
        <v>269</v>
      </c>
      <c r="L1573" s="783" t="s">
        <v>1029</v>
      </c>
      <c r="M1573" s="783" t="s">
        <v>290</v>
      </c>
      <c r="N1573" s="784">
        <v>22</v>
      </c>
      <c r="U1573" s="783" t="s">
        <v>1036</v>
      </c>
      <c r="V1573" s="785"/>
      <c r="W1573" s="784">
        <v>541</v>
      </c>
    </row>
    <row r="1574" spans="1:23" ht="15">
      <c r="A1574" s="783" t="s">
        <v>1015</v>
      </c>
      <c r="B1574" s="783" t="s">
        <v>268</v>
      </c>
      <c r="C1574" s="783" t="s">
        <v>262</v>
      </c>
      <c r="D1574" s="783" t="s">
        <v>288</v>
      </c>
      <c r="E1574" s="784">
        <v>1780</v>
      </c>
      <c r="G1574" s="783" t="s">
        <v>1035</v>
      </c>
      <c r="H1574" s="784">
        <v>12</v>
      </c>
      <c r="I1574" s="784">
        <v>122</v>
      </c>
      <c r="K1574" s="783" t="s">
        <v>269</v>
      </c>
      <c r="L1574" s="783" t="s">
        <v>1029</v>
      </c>
      <c r="M1574" s="783" t="s">
        <v>302</v>
      </c>
      <c r="N1574" s="784">
        <v>5</v>
      </c>
      <c r="U1574" s="783" t="s">
        <v>1036</v>
      </c>
      <c r="V1574" s="784">
        <v>0</v>
      </c>
      <c r="W1574" s="784">
        <v>132</v>
      </c>
    </row>
    <row r="1575" spans="1:23" ht="15">
      <c r="A1575" s="783" t="s">
        <v>1015</v>
      </c>
      <c r="B1575" s="783" t="s">
        <v>268</v>
      </c>
      <c r="C1575" s="783" t="s">
        <v>262</v>
      </c>
      <c r="D1575" s="783" t="s">
        <v>289</v>
      </c>
      <c r="E1575" s="784">
        <v>1087</v>
      </c>
      <c r="G1575" s="783" t="s">
        <v>1036</v>
      </c>
      <c r="H1575" s="784">
        <v>0</v>
      </c>
      <c r="I1575" s="784">
        <v>355</v>
      </c>
      <c r="K1575" s="783" t="s">
        <v>269</v>
      </c>
      <c r="L1575" s="783" t="s">
        <v>1029</v>
      </c>
      <c r="M1575" s="783" t="s">
        <v>299</v>
      </c>
      <c r="N1575" s="784">
        <v>14072</v>
      </c>
      <c r="U1575" s="783" t="s">
        <v>1036</v>
      </c>
      <c r="V1575" s="784">
        <v>1</v>
      </c>
      <c r="W1575" s="784">
        <v>713</v>
      </c>
    </row>
    <row r="1576" spans="1:23" ht="15">
      <c r="A1576" s="783" t="s">
        <v>1015</v>
      </c>
      <c r="B1576" s="783" t="s">
        <v>268</v>
      </c>
      <c r="C1576" s="783" t="s">
        <v>263</v>
      </c>
      <c r="D1576" s="783" t="s">
        <v>288</v>
      </c>
      <c r="E1576" s="784">
        <v>1731</v>
      </c>
      <c r="G1576" s="783" t="s">
        <v>1036</v>
      </c>
      <c r="H1576" s="784">
        <v>1</v>
      </c>
      <c r="I1576" s="784">
        <v>1648</v>
      </c>
      <c r="K1576" s="783" t="s">
        <v>269</v>
      </c>
      <c r="L1576" s="783" t="s">
        <v>1029</v>
      </c>
      <c r="M1576" s="783" t="s">
        <v>300</v>
      </c>
      <c r="N1576" s="784">
        <v>4</v>
      </c>
      <c r="U1576" s="783" t="s">
        <v>1036</v>
      </c>
      <c r="V1576" s="784">
        <v>2</v>
      </c>
      <c r="W1576" s="784">
        <v>2380</v>
      </c>
    </row>
    <row r="1577" spans="1:23" ht="15">
      <c r="A1577" s="783" t="s">
        <v>1015</v>
      </c>
      <c r="B1577" s="783" t="s">
        <v>268</v>
      </c>
      <c r="C1577" s="783" t="s">
        <v>263</v>
      </c>
      <c r="D1577" s="783" t="s">
        <v>289</v>
      </c>
      <c r="E1577" s="784">
        <v>842</v>
      </c>
      <c r="G1577" s="783" t="s">
        <v>1036</v>
      </c>
      <c r="H1577" s="784">
        <v>2</v>
      </c>
      <c r="I1577" s="784">
        <v>5437</v>
      </c>
      <c r="K1577" s="783" t="s">
        <v>269</v>
      </c>
      <c r="L1577" s="783" t="s">
        <v>1029</v>
      </c>
      <c r="M1577" s="783" t="s">
        <v>301</v>
      </c>
      <c r="N1577" s="784">
        <v>151</v>
      </c>
      <c r="U1577" s="783" t="s">
        <v>1036</v>
      </c>
      <c r="V1577" s="784">
        <v>3</v>
      </c>
      <c r="W1577" s="784">
        <v>1055</v>
      </c>
    </row>
    <row r="1578" spans="1:23" ht="15">
      <c r="A1578" s="783" t="s">
        <v>1015</v>
      </c>
      <c r="B1578" s="783" t="s">
        <v>290</v>
      </c>
      <c r="C1578" s="783" t="s">
        <v>262</v>
      </c>
      <c r="D1578" s="783" t="s">
        <v>288</v>
      </c>
      <c r="E1578" s="784">
        <v>25</v>
      </c>
      <c r="G1578" s="783" t="s">
        <v>1036</v>
      </c>
      <c r="H1578" s="784">
        <v>3</v>
      </c>
      <c r="I1578" s="784">
        <v>2633</v>
      </c>
      <c r="K1578" s="783" t="s">
        <v>269</v>
      </c>
      <c r="L1578" s="783" t="s">
        <v>1029</v>
      </c>
      <c r="M1578" s="783" t="s">
        <v>269</v>
      </c>
      <c r="N1578" s="784">
        <v>9</v>
      </c>
      <c r="U1578" s="783" t="s">
        <v>1036</v>
      </c>
      <c r="V1578" s="784">
        <v>4</v>
      </c>
      <c r="W1578" s="784">
        <v>6511</v>
      </c>
    </row>
    <row r="1579" spans="1:23" ht="15">
      <c r="A1579" s="783" t="s">
        <v>1015</v>
      </c>
      <c r="B1579" s="783" t="s">
        <v>290</v>
      </c>
      <c r="C1579" s="783" t="s">
        <v>262</v>
      </c>
      <c r="D1579" s="783" t="s">
        <v>289</v>
      </c>
      <c r="E1579" s="784">
        <v>14</v>
      </c>
      <c r="G1579" s="783" t="s">
        <v>1036</v>
      </c>
      <c r="H1579" s="784">
        <v>4</v>
      </c>
      <c r="I1579" s="784">
        <v>10395</v>
      </c>
      <c r="K1579" s="783" t="s">
        <v>269</v>
      </c>
      <c r="L1579" s="783" t="s">
        <v>1029</v>
      </c>
      <c r="M1579" s="783" t="s">
        <v>270</v>
      </c>
      <c r="N1579" s="784">
        <v>7856</v>
      </c>
      <c r="U1579" s="783" t="s">
        <v>1036</v>
      </c>
      <c r="V1579" s="784">
        <v>5</v>
      </c>
      <c r="W1579" s="784">
        <v>953</v>
      </c>
    </row>
    <row r="1580" spans="1:23" ht="15">
      <c r="A1580" s="783" t="s">
        <v>1015</v>
      </c>
      <c r="B1580" s="783" t="s">
        <v>290</v>
      </c>
      <c r="C1580" s="783" t="s">
        <v>263</v>
      </c>
      <c r="D1580" s="783" t="s">
        <v>288</v>
      </c>
      <c r="E1580" s="784">
        <v>16</v>
      </c>
      <c r="G1580" s="783" t="s">
        <v>1036</v>
      </c>
      <c r="H1580" s="784">
        <v>5</v>
      </c>
      <c r="I1580" s="784">
        <v>1524</v>
      </c>
      <c r="K1580" s="783" t="s">
        <v>269</v>
      </c>
      <c r="L1580" s="783" t="s">
        <v>1031</v>
      </c>
      <c r="M1580" s="783" t="s">
        <v>267</v>
      </c>
      <c r="N1580" s="784">
        <v>1</v>
      </c>
      <c r="U1580" s="783" t="s">
        <v>1036</v>
      </c>
      <c r="V1580" s="784">
        <v>6</v>
      </c>
      <c r="W1580" s="784">
        <v>863</v>
      </c>
    </row>
    <row r="1581" spans="1:23" ht="15">
      <c r="A1581" s="783" t="s">
        <v>1015</v>
      </c>
      <c r="B1581" s="783" t="s">
        <v>290</v>
      </c>
      <c r="C1581" s="783" t="s">
        <v>263</v>
      </c>
      <c r="D1581" s="783" t="s">
        <v>289</v>
      </c>
      <c r="E1581" s="784">
        <v>13</v>
      </c>
      <c r="G1581" s="783" t="s">
        <v>1036</v>
      </c>
      <c r="H1581" s="784">
        <v>6</v>
      </c>
      <c r="I1581" s="784">
        <v>1540</v>
      </c>
      <c r="K1581" s="783" t="s">
        <v>269</v>
      </c>
      <c r="L1581" s="783" t="s">
        <v>1031</v>
      </c>
      <c r="M1581" s="783" t="s">
        <v>530</v>
      </c>
      <c r="N1581" s="784">
        <v>36</v>
      </c>
      <c r="U1581" s="783" t="s">
        <v>1036</v>
      </c>
      <c r="V1581" s="784">
        <v>7</v>
      </c>
      <c r="W1581" s="784">
        <v>744</v>
      </c>
    </row>
    <row r="1582" spans="1:23" ht="15">
      <c r="A1582" s="783" t="s">
        <v>1015</v>
      </c>
      <c r="B1582" s="783" t="s">
        <v>291</v>
      </c>
      <c r="C1582" s="783" t="s">
        <v>262</v>
      </c>
      <c r="D1582" s="783" t="s">
        <v>288</v>
      </c>
      <c r="E1582" s="784">
        <v>381</v>
      </c>
      <c r="G1582" s="783" t="s">
        <v>1036</v>
      </c>
      <c r="H1582" s="784">
        <v>7</v>
      </c>
      <c r="I1582" s="784">
        <v>1394</v>
      </c>
      <c r="K1582" s="783" t="s">
        <v>269</v>
      </c>
      <c r="L1582" s="783" t="s">
        <v>1031</v>
      </c>
      <c r="M1582" s="783" t="s">
        <v>527</v>
      </c>
      <c r="N1582" s="784">
        <v>147</v>
      </c>
      <c r="U1582" s="783" t="s">
        <v>1036</v>
      </c>
      <c r="V1582" s="784">
        <v>9</v>
      </c>
      <c r="W1582" s="784">
        <v>378</v>
      </c>
    </row>
    <row r="1583" spans="1:23" ht="15">
      <c r="A1583" s="783" t="s">
        <v>1015</v>
      </c>
      <c r="B1583" s="783" t="s">
        <v>291</v>
      </c>
      <c r="C1583" s="783" t="s">
        <v>262</v>
      </c>
      <c r="D1583" s="783" t="s">
        <v>289</v>
      </c>
      <c r="E1583" s="784">
        <v>351</v>
      </c>
      <c r="G1583" s="783" t="s">
        <v>1036</v>
      </c>
      <c r="H1583" s="784">
        <v>8</v>
      </c>
      <c r="I1583" s="784">
        <v>1107</v>
      </c>
      <c r="K1583" s="783" t="s">
        <v>269</v>
      </c>
      <c r="L1583" s="783" t="s">
        <v>1031</v>
      </c>
      <c r="M1583" s="783" t="s">
        <v>532</v>
      </c>
      <c r="N1583" s="784">
        <v>4</v>
      </c>
      <c r="U1583" s="783" t="s">
        <v>1036</v>
      </c>
      <c r="V1583" s="784">
        <v>10</v>
      </c>
      <c r="W1583" s="784">
        <v>244</v>
      </c>
    </row>
    <row r="1584" spans="1:23" ht="15">
      <c r="A1584" s="783" t="s">
        <v>1015</v>
      </c>
      <c r="B1584" s="783" t="s">
        <v>291</v>
      </c>
      <c r="C1584" s="783" t="s">
        <v>263</v>
      </c>
      <c r="D1584" s="783" t="s">
        <v>288</v>
      </c>
      <c r="E1584" s="784">
        <v>329</v>
      </c>
      <c r="G1584" s="783" t="s">
        <v>1036</v>
      </c>
      <c r="H1584" s="784">
        <v>9</v>
      </c>
      <c r="I1584" s="784">
        <v>856</v>
      </c>
      <c r="K1584" s="783" t="s">
        <v>269</v>
      </c>
      <c r="L1584" s="783" t="s">
        <v>1031</v>
      </c>
      <c r="M1584" s="783" t="s">
        <v>528</v>
      </c>
      <c r="N1584" s="784">
        <v>221</v>
      </c>
      <c r="U1584" s="783" t="s">
        <v>1036</v>
      </c>
      <c r="V1584" s="784">
        <v>11</v>
      </c>
      <c r="W1584" s="784">
        <v>182</v>
      </c>
    </row>
    <row r="1585" spans="1:23" ht="15">
      <c r="A1585" s="783" t="s">
        <v>1015</v>
      </c>
      <c r="B1585" s="783" t="s">
        <v>291</v>
      </c>
      <c r="C1585" s="783" t="s">
        <v>263</v>
      </c>
      <c r="D1585" s="783" t="s">
        <v>289</v>
      </c>
      <c r="E1585" s="784">
        <v>295</v>
      </c>
      <c r="G1585" s="783" t="s">
        <v>1036</v>
      </c>
      <c r="H1585" s="784">
        <v>10</v>
      </c>
      <c r="I1585" s="784">
        <v>619</v>
      </c>
      <c r="K1585" s="783" t="s">
        <v>269</v>
      </c>
      <c r="L1585" s="783" t="s">
        <v>1031</v>
      </c>
      <c r="M1585" s="783" t="s">
        <v>535</v>
      </c>
      <c r="N1585" s="784">
        <v>3</v>
      </c>
      <c r="U1585" s="783" t="s">
        <v>1036</v>
      </c>
      <c r="V1585" s="784">
        <v>12</v>
      </c>
      <c r="W1585" s="784">
        <v>207</v>
      </c>
    </row>
    <row r="1586" spans="1:23" ht="15">
      <c r="A1586" s="783" t="s">
        <v>1016</v>
      </c>
      <c r="B1586" s="783" t="s">
        <v>267</v>
      </c>
      <c r="C1586" s="783" t="s">
        <v>262</v>
      </c>
      <c r="D1586" s="783" t="s">
        <v>288</v>
      </c>
      <c r="E1586" s="784">
        <v>2018</v>
      </c>
      <c r="G1586" s="783" t="s">
        <v>1036</v>
      </c>
      <c r="H1586" s="784">
        <v>11</v>
      </c>
      <c r="I1586" s="784">
        <v>427</v>
      </c>
      <c r="K1586" s="783" t="s">
        <v>269</v>
      </c>
      <c r="L1586" s="783" t="s">
        <v>1031</v>
      </c>
      <c r="M1586" s="783" t="s">
        <v>538</v>
      </c>
      <c r="N1586" s="784">
        <v>1</v>
      </c>
      <c r="U1586" s="783" t="s">
        <v>1037</v>
      </c>
      <c r="V1586" s="785"/>
      <c r="W1586" s="784">
        <v>104</v>
      </c>
    </row>
    <row r="1587" spans="1:23" ht="15">
      <c r="A1587" s="783" t="s">
        <v>1016</v>
      </c>
      <c r="B1587" s="783" t="s">
        <v>267</v>
      </c>
      <c r="C1587" s="783" t="s">
        <v>262</v>
      </c>
      <c r="D1587" s="783" t="s">
        <v>289</v>
      </c>
      <c r="E1587" s="784">
        <v>1804</v>
      </c>
      <c r="G1587" s="783" t="s">
        <v>1036</v>
      </c>
      <c r="H1587" s="784">
        <v>12</v>
      </c>
      <c r="I1587" s="784">
        <v>531</v>
      </c>
      <c r="K1587" s="783" t="s">
        <v>269</v>
      </c>
      <c r="L1587" s="783" t="s">
        <v>1031</v>
      </c>
      <c r="M1587" s="783" t="s">
        <v>302</v>
      </c>
      <c r="N1587" s="784">
        <v>1</v>
      </c>
      <c r="U1587" s="783" t="s">
        <v>1037</v>
      </c>
      <c r="V1587" s="784">
        <v>0</v>
      </c>
      <c r="W1587" s="784">
        <v>21</v>
      </c>
    </row>
    <row r="1588" spans="1:23" ht="15">
      <c r="A1588" s="783" t="s">
        <v>1016</v>
      </c>
      <c r="B1588" s="783" t="s">
        <v>267</v>
      </c>
      <c r="C1588" s="783" t="s">
        <v>263</v>
      </c>
      <c r="D1588" s="783" t="s">
        <v>288</v>
      </c>
      <c r="E1588" s="784">
        <v>1926</v>
      </c>
      <c r="G1588" s="783" t="s">
        <v>1037</v>
      </c>
      <c r="H1588" s="784">
        <v>0</v>
      </c>
      <c r="I1588" s="784">
        <v>164</v>
      </c>
      <c r="K1588" s="783" t="s">
        <v>269</v>
      </c>
      <c r="L1588" s="783" t="s">
        <v>1031</v>
      </c>
      <c r="M1588" s="783" t="s">
        <v>299</v>
      </c>
      <c r="N1588" s="784">
        <v>2574</v>
      </c>
      <c r="U1588" s="783" t="s">
        <v>1037</v>
      </c>
      <c r="V1588" s="784">
        <v>1</v>
      </c>
      <c r="W1588" s="784">
        <v>129</v>
      </c>
    </row>
    <row r="1589" spans="1:23" ht="15">
      <c r="A1589" s="783" t="s">
        <v>1016</v>
      </c>
      <c r="B1589" s="783" t="s">
        <v>267</v>
      </c>
      <c r="C1589" s="783" t="s">
        <v>263</v>
      </c>
      <c r="D1589" s="783" t="s">
        <v>289</v>
      </c>
      <c r="E1589" s="784">
        <v>1618</v>
      </c>
      <c r="G1589" s="783" t="s">
        <v>1037</v>
      </c>
      <c r="H1589" s="784">
        <v>1</v>
      </c>
      <c r="I1589" s="784">
        <v>666</v>
      </c>
      <c r="K1589" s="783" t="s">
        <v>269</v>
      </c>
      <c r="L1589" s="783" t="s">
        <v>1031</v>
      </c>
      <c r="M1589" s="783" t="s">
        <v>301</v>
      </c>
      <c r="N1589" s="784">
        <v>160</v>
      </c>
      <c r="U1589" s="783" t="s">
        <v>1037</v>
      </c>
      <c r="V1589" s="784">
        <v>2</v>
      </c>
      <c r="W1589" s="784">
        <v>405</v>
      </c>
    </row>
    <row r="1590" spans="1:23" ht="15">
      <c r="A1590" s="783" t="s">
        <v>1016</v>
      </c>
      <c r="B1590" s="783" t="s">
        <v>268</v>
      </c>
      <c r="C1590" s="783" t="s">
        <v>262</v>
      </c>
      <c r="D1590" s="783" t="s">
        <v>288</v>
      </c>
      <c r="E1590" s="784">
        <v>2214</v>
      </c>
      <c r="G1590" s="783" t="s">
        <v>1037</v>
      </c>
      <c r="H1590" s="784">
        <v>2</v>
      </c>
      <c r="I1590" s="784">
        <v>2602</v>
      </c>
      <c r="K1590" s="783" t="s">
        <v>269</v>
      </c>
      <c r="L1590" s="783" t="s">
        <v>1031</v>
      </c>
      <c r="M1590" s="783" t="s">
        <v>269</v>
      </c>
      <c r="N1590" s="784">
        <v>2</v>
      </c>
      <c r="U1590" s="783" t="s">
        <v>1037</v>
      </c>
      <c r="V1590" s="784">
        <v>3</v>
      </c>
      <c r="W1590" s="784">
        <v>187</v>
      </c>
    </row>
    <row r="1591" spans="1:23" ht="15">
      <c r="A1591" s="783" t="s">
        <v>1016</v>
      </c>
      <c r="B1591" s="783" t="s">
        <v>268</v>
      </c>
      <c r="C1591" s="783" t="s">
        <v>262</v>
      </c>
      <c r="D1591" s="783" t="s">
        <v>289</v>
      </c>
      <c r="E1591" s="784">
        <v>1676</v>
      </c>
      <c r="G1591" s="783" t="s">
        <v>1037</v>
      </c>
      <c r="H1591" s="784">
        <v>3</v>
      </c>
      <c r="I1591" s="784">
        <v>1284</v>
      </c>
      <c r="K1591" s="783" t="s">
        <v>269</v>
      </c>
      <c r="L1591" s="783" t="s">
        <v>1031</v>
      </c>
      <c r="M1591" s="783" t="s">
        <v>270</v>
      </c>
      <c r="N1591" s="784">
        <v>88</v>
      </c>
      <c r="U1591" s="783" t="s">
        <v>1037</v>
      </c>
      <c r="V1591" s="784">
        <v>4</v>
      </c>
      <c r="W1591" s="784">
        <v>1220</v>
      </c>
    </row>
    <row r="1592" spans="1:23" ht="15">
      <c r="A1592" s="783" t="s">
        <v>1016</v>
      </c>
      <c r="B1592" s="783" t="s">
        <v>268</v>
      </c>
      <c r="C1592" s="783" t="s">
        <v>263</v>
      </c>
      <c r="D1592" s="783" t="s">
        <v>288</v>
      </c>
      <c r="E1592" s="784">
        <v>2322</v>
      </c>
      <c r="G1592" s="783" t="s">
        <v>1037</v>
      </c>
      <c r="H1592" s="784">
        <v>4</v>
      </c>
      <c r="I1592" s="784">
        <v>4744</v>
      </c>
      <c r="K1592" s="783" t="s">
        <v>269</v>
      </c>
      <c r="L1592" s="783" t="s">
        <v>1033</v>
      </c>
      <c r="M1592" s="783" t="s">
        <v>267</v>
      </c>
      <c r="N1592" s="784">
        <v>8</v>
      </c>
      <c r="U1592" s="783" t="s">
        <v>1037</v>
      </c>
      <c r="V1592" s="784">
        <v>5</v>
      </c>
      <c r="W1592" s="784">
        <v>188</v>
      </c>
    </row>
    <row r="1593" spans="1:23" ht="15">
      <c r="A1593" s="783" t="s">
        <v>1016</v>
      </c>
      <c r="B1593" s="783" t="s">
        <v>268</v>
      </c>
      <c r="C1593" s="783" t="s">
        <v>263</v>
      </c>
      <c r="D1593" s="783" t="s">
        <v>289</v>
      </c>
      <c r="E1593" s="784">
        <v>1550</v>
      </c>
      <c r="G1593" s="783" t="s">
        <v>1037</v>
      </c>
      <c r="H1593" s="784">
        <v>5</v>
      </c>
      <c r="I1593" s="784">
        <v>850</v>
      </c>
      <c r="K1593" s="783" t="s">
        <v>269</v>
      </c>
      <c r="L1593" s="783" t="s">
        <v>1033</v>
      </c>
      <c r="M1593" s="783" t="s">
        <v>533</v>
      </c>
      <c r="N1593" s="784">
        <v>1</v>
      </c>
      <c r="U1593" s="783" t="s">
        <v>1037</v>
      </c>
      <c r="V1593" s="784">
        <v>6</v>
      </c>
      <c r="W1593" s="784">
        <v>171</v>
      </c>
    </row>
    <row r="1594" spans="1:23" ht="15">
      <c r="A1594" s="783" t="s">
        <v>1016</v>
      </c>
      <c r="B1594" s="783" t="s">
        <v>290</v>
      </c>
      <c r="C1594" s="783" t="s">
        <v>262</v>
      </c>
      <c r="D1594" s="783" t="s">
        <v>288</v>
      </c>
      <c r="E1594" s="784">
        <v>28</v>
      </c>
      <c r="G1594" s="783" t="s">
        <v>1037</v>
      </c>
      <c r="H1594" s="784">
        <v>6</v>
      </c>
      <c r="I1594" s="784">
        <v>886</v>
      </c>
      <c r="K1594" s="783" t="s">
        <v>269</v>
      </c>
      <c r="L1594" s="783" t="s">
        <v>1033</v>
      </c>
      <c r="M1594" s="783" t="s">
        <v>527</v>
      </c>
      <c r="N1594" s="784">
        <v>258</v>
      </c>
      <c r="U1594" s="783" t="s">
        <v>1037</v>
      </c>
      <c r="V1594" s="784">
        <v>7</v>
      </c>
      <c r="W1594" s="784">
        <v>155</v>
      </c>
    </row>
    <row r="1595" spans="1:23" ht="15">
      <c r="A1595" s="783" t="s">
        <v>1016</v>
      </c>
      <c r="B1595" s="783" t="s">
        <v>290</v>
      </c>
      <c r="C1595" s="783" t="s">
        <v>262</v>
      </c>
      <c r="D1595" s="783" t="s">
        <v>289</v>
      </c>
      <c r="E1595" s="784">
        <v>12</v>
      </c>
      <c r="G1595" s="783" t="s">
        <v>1037</v>
      </c>
      <c r="H1595" s="784">
        <v>7</v>
      </c>
      <c r="I1595" s="784">
        <v>871</v>
      </c>
      <c r="K1595" s="783" t="s">
        <v>269</v>
      </c>
      <c r="L1595" s="783" t="s">
        <v>1033</v>
      </c>
      <c r="M1595" s="783" t="s">
        <v>532</v>
      </c>
      <c r="N1595" s="784">
        <v>13</v>
      </c>
      <c r="U1595" s="783" t="s">
        <v>1037</v>
      </c>
      <c r="V1595" s="784">
        <v>9</v>
      </c>
      <c r="W1595" s="784">
        <v>63</v>
      </c>
    </row>
    <row r="1596" spans="1:23" ht="15">
      <c r="A1596" s="783" t="s">
        <v>1016</v>
      </c>
      <c r="B1596" s="783" t="s">
        <v>290</v>
      </c>
      <c r="C1596" s="783" t="s">
        <v>263</v>
      </c>
      <c r="D1596" s="783" t="s">
        <v>288</v>
      </c>
      <c r="E1596" s="784">
        <v>35</v>
      </c>
      <c r="G1596" s="783" t="s">
        <v>1037</v>
      </c>
      <c r="H1596" s="784">
        <v>8</v>
      </c>
      <c r="I1596" s="784">
        <v>717</v>
      </c>
      <c r="K1596" s="783" t="s">
        <v>269</v>
      </c>
      <c r="L1596" s="783" t="s">
        <v>1033</v>
      </c>
      <c r="M1596" s="783" t="s">
        <v>528</v>
      </c>
      <c r="N1596" s="784">
        <v>3</v>
      </c>
      <c r="U1596" s="783" t="s">
        <v>1037</v>
      </c>
      <c r="V1596" s="784">
        <v>10</v>
      </c>
      <c r="W1596" s="784">
        <v>50</v>
      </c>
    </row>
    <row r="1597" spans="1:23" ht="15">
      <c r="A1597" s="783" t="s">
        <v>1016</v>
      </c>
      <c r="B1597" s="783" t="s">
        <v>290</v>
      </c>
      <c r="C1597" s="783" t="s">
        <v>263</v>
      </c>
      <c r="D1597" s="783" t="s">
        <v>289</v>
      </c>
      <c r="E1597" s="784">
        <v>17</v>
      </c>
      <c r="G1597" s="783" t="s">
        <v>1037</v>
      </c>
      <c r="H1597" s="784">
        <v>9</v>
      </c>
      <c r="I1597" s="784">
        <v>597</v>
      </c>
      <c r="K1597" s="783" t="s">
        <v>269</v>
      </c>
      <c r="L1597" s="783" t="s">
        <v>1033</v>
      </c>
      <c r="M1597" s="783" t="s">
        <v>535</v>
      </c>
      <c r="N1597" s="784">
        <v>5</v>
      </c>
      <c r="U1597" s="783" t="s">
        <v>1037</v>
      </c>
      <c r="V1597" s="784">
        <v>11</v>
      </c>
      <c r="W1597" s="784">
        <v>44</v>
      </c>
    </row>
    <row r="1598" spans="1:23" ht="15">
      <c r="A1598" s="783" t="s">
        <v>1016</v>
      </c>
      <c r="B1598" s="783" t="s">
        <v>291</v>
      </c>
      <c r="C1598" s="783" t="s">
        <v>262</v>
      </c>
      <c r="D1598" s="783" t="s">
        <v>288</v>
      </c>
      <c r="E1598" s="784">
        <v>276</v>
      </c>
      <c r="G1598" s="783" t="s">
        <v>1037</v>
      </c>
      <c r="H1598" s="784">
        <v>10</v>
      </c>
      <c r="I1598" s="784">
        <v>442</v>
      </c>
      <c r="K1598" s="783" t="s">
        <v>269</v>
      </c>
      <c r="L1598" s="783" t="s">
        <v>1033</v>
      </c>
      <c r="M1598" s="783" t="s">
        <v>268</v>
      </c>
      <c r="N1598" s="784">
        <v>7</v>
      </c>
      <c r="U1598" s="783" t="s">
        <v>1037</v>
      </c>
      <c r="V1598" s="784">
        <v>12</v>
      </c>
      <c r="W1598" s="784">
        <v>60</v>
      </c>
    </row>
    <row r="1599" spans="1:23" ht="15">
      <c r="A1599" s="783" t="s">
        <v>1016</v>
      </c>
      <c r="B1599" s="783" t="s">
        <v>291</v>
      </c>
      <c r="C1599" s="783" t="s">
        <v>262</v>
      </c>
      <c r="D1599" s="783" t="s">
        <v>289</v>
      </c>
      <c r="E1599" s="784">
        <v>313</v>
      </c>
      <c r="G1599" s="783" t="s">
        <v>1037</v>
      </c>
      <c r="H1599" s="784">
        <v>11</v>
      </c>
      <c r="I1599" s="784">
        <v>330</v>
      </c>
      <c r="K1599" s="783" t="s">
        <v>269</v>
      </c>
      <c r="L1599" s="783" t="s">
        <v>1033</v>
      </c>
      <c r="M1599" s="783" t="s">
        <v>536</v>
      </c>
      <c r="N1599" s="784">
        <v>1</v>
      </c>
      <c r="U1599" s="783" t="s">
        <v>1038</v>
      </c>
      <c r="V1599" s="785"/>
      <c r="W1599" s="784">
        <v>12</v>
      </c>
    </row>
    <row r="1600" spans="1:23" ht="15">
      <c r="A1600" s="783" t="s">
        <v>1016</v>
      </c>
      <c r="B1600" s="783" t="s">
        <v>291</v>
      </c>
      <c r="C1600" s="783" t="s">
        <v>263</v>
      </c>
      <c r="D1600" s="783" t="s">
        <v>288</v>
      </c>
      <c r="E1600" s="784">
        <v>218</v>
      </c>
      <c r="G1600" s="783" t="s">
        <v>1037</v>
      </c>
      <c r="H1600" s="784">
        <v>12</v>
      </c>
      <c r="I1600" s="784">
        <v>435</v>
      </c>
      <c r="K1600" s="783" t="s">
        <v>269</v>
      </c>
      <c r="L1600" s="783" t="s">
        <v>1033</v>
      </c>
      <c r="M1600" s="783" t="s">
        <v>538</v>
      </c>
      <c r="N1600" s="784">
        <v>5</v>
      </c>
      <c r="U1600" s="783" t="s">
        <v>1038</v>
      </c>
      <c r="V1600" s="784">
        <v>0</v>
      </c>
      <c r="W1600" s="784">
        <v>3</v>
      </c>
    </row>
    <row r="1601" spans="1:23" ht="15">
      <c r="A1601" s="783" t="s">
        <v>1016</v>
      </c>
      <c r="B1601" s="783" t="s">
        <v>291</v>
      </c>
      <c r="C1601" s="783" t="s">
        <v>263</v>
      </c>
      <c r="D1601" s="783" t="s">
        <v>289</v>
      </c>
      <c r="E1601" s="784">
        <v>244</v>
      </c>
      <c r="G1601" s="783" t="s">
        <v>1038</v>
      </c>
      <c r="H1601" s="784">
        <v>0</v>
      </c>
      <c r="I1601" s="784">
        <v>142</v>
      </c>
      <c r="K1601" s="783" t="s">
        <v>269</v>
      </c>
      <c r="L1601" s="783" t="s">
        <v>1033</v>
      </c>
      <c r="M1601" s="783" t="s">
        <v>1077</v>
      </c>
      <c r="N1601" s="784">
        <v>3</v>
      </c>
      <c r="U1601" s="783" t="s">
        <v>1038</v>
      </c>
      <c r="V1601" s="784">
        <v>1</v>
      </c>
      <c r="W1601" s="784">
        <v>17</v>
      </c>
    </row>
    <row r="1602" spans="1:23" ht="15">
      <c r="A1602" s="783" t="s">
        <v>1017</v>
      </c>
      <c r="B1602" s="783" t="s">
        <v>267</v>
      </c>
      <c r="C1602" s="783" t="s">
        <v>262</v>
      </c>
      <c r="D1602" s="783" t="s">
        <v>288</v>
      </c>
      <c r="E1602" s="784">
        <v>958</v>
      </c>
      <c r="G1602" s="783" t="s">
        <v>1038</v>
      </c>
      <c r="H1602" s="784">
        <v>1</v>
      </c>
      <c r="I1602" s="784">
        <v>869</v>
      </c>
      <c r="K1602" s="783" t="s">
        <v>269</v>
      </c>
      <c r="L1602" s="783" t="s">
        <v>1033</v>
      </c>
      <c r="M1602" s="783" t="s">
        <v>302</v>
      </c>
      <c r="N1602" s="784">
        <v>6</v>
      </c>
      <c r="U1602" s="783" t="s">
        <v>1038</v>
      </c>
      <c r="V1602" s="784">
        <v>2</v>
      </c>
      <c r="W1602" s="784">
        <v>69</v>
      </c>
    </row>
    <row r="1603" spans="1:23" ht="15">
      <c r="A1603" s="783" t="s">
        <v>1017</v>
      </c>
      <c r="B1603" s="783" t="s">
        <v>267</v>
      </c>
      <c r="C1603" s="783" t="s">
        <v>262</v>
      </c>
      <c r="D1603" s="783" t="s">
        <v>289</v>
      </c>
      <c r="E1603" s="784">
        <v>874</v>
      </c>
      <c r="G1603" s="783" t="s">
        <v>1038</v>
      </c>
      <c r="H1603" s="784">
        <v>2</v>
      </c>
      <c r="I1603" s="784">
        <v>2341</v>
      </c>
      <c r="K1603" s="783" t="s">
        <v>269</v>
      </c>
      <c r="L1603" s="783" t="s">
        <v>1033</v>
      </c>
      <c r="M1603" s="783" t="s">
        <v>299</v>
      </c>
      <c r="N1603" s="784">
        <v>5309</v>
      </c>
      <c r="U1603" s="783" t="s">
        <v>1038</v>
      </c>
      <c r="V1603" s="784">
        <v>3</v>
      </c>
      <c r="W1603" s="784">
        <v>37</v>
      </c>
    </row>
    <row r="1604" spans="1:23" ht="15">
      <c r="A1604" s="783" t="s">
        <v>1017</v>
      </c>
      <c r="B1604" s="783" t="s">
        <v>267</v>
      </c>
      <c r="C1604" s="783" t="s">
        <v>263</v>
      </c>
      <c r="D1604" s="783" t="s">
        <v>288</v>
      </c>
      <c r="E1604" s="784">
        <v>1019</v>
      </c>
      <c r="G1604" s="783" t="s">
        <v>1038</v>
      </c>
      <c r="H1604" s="784">
        <v>3</v>
      </c>
      <c r="I1604" s="784">
        <v>1009</v>
      </c>
      <c r="K1604" s="783" t="s">
        <v>269</v>
      </c>
      <c r="L1604" s="783" t="s">
        <v>1033</v>
      </c>
      <c r="M1604" s="783" t="s">
        <v>300</v>
      </c>
      <c r="N1604" s="784">
        <v>1</v>
      </c>
      <c r="U1604" s="783" t="s">
        <v>1038</v>
      </c>
      <c r="V1604" s="784">
        <v>4</v>
      </c>
      <c r="W1604" s="784">
        <v>388</v>
      </c>
    </row>
    <row r="1605" spans="1:23" ht="15">
      <c r="A1605" s="783" t="s">
        <v>1017</v>
      </c>
      <c r="B1605" s="783" t="s">
        <v>267</v>
      </c>
      <c r="C1605" s="783" t="s">
        <v>263</v>
      </c>
      <c r="D1605" s="783" t="s">
        <v>289</v>
      </c>
      <c r="E1605" s="784">
        <v>854</v>
      </c>
      <c r="G1605" s="783" t="s">
        <v>1038</v>
      </c>
      <c r="H1605" s="784">
        <v>4</v>
      </c>
      <c r="I1605" s="784">
        <v>3253</v>
      </c>
      <c r="K1605" s="783" t="s">
        <v>269</v>
      </c>
      <c r="L1605" s="783" t="s">
        <v>1033</v>
      </c>
      <c r="M1605" s="783" t="s">
        <v>301</v>
      </c>
      <c r="N1605" s="784">
        <v>58</v>
      </c>
      <c r="U1605" s="783" t="s">
        <v>1038</v>
      </c>
      <c r="V1605" s="784">
        <v>5</v>
      </c>
      <c r="W1605" s="784">
        <v>50</v>
      </c>
    </row>
    <row r="1606" spans="1:23" ht="15">
      <c r="A1606" s="783" t="s">
        <v>1017</v>
      </c>
      <c r="B1606" s="783" t="s">
        <v>268</v>
      </c>
      <c r="C1606" s="783" t="s">
        <v>262</v>
      </c>
      <c r="D1606" s="783" t="s">
        <v>288</v>
      </c>
      <c r="E1606" s="784">
        <v>544</v>
      </c>
      <c r="G1606" s="783" t="s">
        <v>1038</v>
      </c>
      <c r="H1606" s="784">
        <v>5</v>
      </c>
      <c r="I1606" s="784">
        <v>494</v>
      </c>
      <c r="K1606" s="783" t="s">
        <v>269</v>
      </c>
      <c r="L1606" s="783" t="s">
        <v>1033</v>
      </c>
      <c r="M1606" s="783" t="s">
        <v>269</v>
      </c>
      <c r="N1606" s="784">
        <v>4</v>
      </c>
      <c r="U1606" s="783" t="s">
        <v>1038</v>
      </c>
      <c r="V1606" s="784">
        <v>6</v>
      </c>
      <c r="W1606" s="784">
        <v>34</v>
      </c>
    </row>
    <row r="1607" spans="1:23" ht="15">
      <c r="A1607" s="783" t="s">
        <v>1017</v>
      </c>
      <c r="B1607" s="783" t="s">
        <v>268</v>
      </c>
      <c r="C1607" s="783" t="s">
        <v>262</v>
      </c>
      <c r="D1607" s="783" t="s">
        <v>289</v>
      </c>
      <c r="E1607" s="784">
        <v>350</v>
      </c>
      <c r="G1607" s="783" t="s">
        <v>1038</v>
      </c>
      <c r="H1607" s="784">
        <v>6</v>
      </c>
      <c r="I1607" s="784">
        <v>414</v>
      </c>
      <c r="K1607" s="783" t="s">
        <v>269</v>
      </c>
      <c r="L1607" s="783" t="s">
        <v>1033</v>
      </c>
      <c r="M1607" s="783" t="s">
        <v>270</v>
      </c>
      <c r="N1607" s="784">
        <v>169</v>
      </c>
      <c r="U1607" s="783" t="s">
        <v>1038</v>
      </c>
      <c r="V1607" s="784">
        <v>7</v>
      </c>
      <c r="W1607" s="784">
        <v>31</v>
      </c>
    </row>
    <row r="1608" spans="1:23" ht="15">
      <c r="A1608" s="783" t="s">
        <v>1017</v>
      </c>
      <c r="B1608" s="783" t="s">
        <v>268</v>
      </c>
      <c r="C1608" s="783" t="s">
        <v>263</v>
      </c>
      <c r="D1608" s="783" t="s">
        <v>288</v>
      </c>
      <c r="E1608" s="784">
        <v>681</v>
      </c>
      <c r="G1608" s="783" t="s">
        <v>1038</v>
      </c>
      <c r="H1608" s="784">
        <v>7</v>
      </c>
      <c r="I1608" s="784">
        <v>393</v>
      </c>
      <c r="K1608" s="783" t="s">
        <v>270</v>
      </c>
      <c r="L1608" s="783" t="s">
        <v>915</v>
      </c>
      <c r="M1608" s="783" t="s">
        <v>267</v>
      </c>
      <c r="N1608" s="784">
        <v>2222</v>
      </c>
      <c r="U1608" s="783" t="s">
        <v>1038</v>
      </c>
      <c r="V1608" s="784">
        <v>9</v>
      </c>
      <c r="W1608" s="784">
        <v>4</v>
      </c>
    </row>
    <row r="1609" spans="1:23" ht="15">
      <c r="A1609" s="783" t="s">
        <v>1017</v>
      </c>
      <c r="B1609" s="783" t="s">
        <v>268</v>
      </c>
      <c r="C1609" s="783" t="s">
        <v>263</v>
      </c>
      <c r="D1609" s="783" t="s">
        <v>289</v>
      </c>
      <c r="E1609" s="784">
        <v>347</v>
      </c>
      <c r="G1609" s="783" t="s">
        <v>1038</v>
      </c>
      <c r="H1609" s="784">
        <v>8</v>
      </c>
      <c r="I1609" s="784">
        <v>338</v>
      </c>
      <c r="K1609" s="783" t="s">
        <v>270</v>
      </c>
      <c r="L1609" s="783" t="s">
        <v>915</v>
      </c>
      <c r="M1609" s="783" t="s">
        <v>533</v>
      </c>
      <c r="N1609" s="784">
        <v>286</v>
      </c>
      <c r="U1609" s="783" t="s">
        <v>1038</v>
      </c>
      <c r="V1609" s="784">
        <v>10</v>
      </c>
      <c r="W1609" s="784">
        <v>4</v>
      </c>
    </row>
    <row r="1610" spans="1:23" ht="15">
      <c r="A1610" s="783" t="s">
        <v>1017</v>
      </c>
      <c r="B1610" s="783" t="s">
        <v>291</v>
      </c>
      <c r="C1610" s="783" t="s">
        <v>262</v>
      </c>
      <c r="D1610" s="783" t="s">
        <v>288</v>
      </c>
      <c r="E1610" s="784">
        <v>256</v>
      </c>
      <c r="G1610" s="783" t="s">
        <v>1038</v>
      </c>
      <c r="H1610" s="784">
        <v>9</v>
      </c>
      <c r="I1610" s="784">
        <v>271</v>
      </c>
      <c r="K1610" s="783" t="s">
        <v>270</v>
      </c>
      <c r="L1610" s="783" t="s">
        <v>915</v>
      </c>
      <c r="M1610" s="783" t="s">
        <v>539</v>
      </c>
      <c r="N1610" s="784">
        <v>135</v>
      </c>
      <c r="U1610" s="783" t="s">
        <v>1038</v>
      </c>
      <c r="V1610" s="784">
        <v>11</v>
      </c>
      <c r="W1610" s="784">
        <v>2</v>
      </c>
    </row>
    <row r="1611" spans="1:23" ht="15">
      <c r="A1611" s="783" t="s">
        <v>1017</v>
      </c>
      <c r="B1611" s="783" t="s">
        <v>291</v>
      </c>
      <c r="C1611" s="783" t="s">
        <v>262</v>
      </c>
      <c r="D1611" s="783" t="s">
        <v>289</v>
      </c>
      <c r="E1611" s="784">
        <v>239</v>
      </c>
      <c r="G1611" s="783" t="s">
        <v>1038</v>
      </c>
      <c r="H1611" s="784">
        <v>10</v>
      </c>
      <c r="I1611" s="784">
        <v>221</v>
      </c>
      <c r="K1611" s="783" t="s">
        <v>270</v>
      </c>
      <c r="L1611" s="783" t="s">
        <v>915</v>
      </c>
      <c r="M1611" s="783" t="s">
        <v>534</v>
      </c>
      <c r="N1611" s="784">
        <v>23</v>
      </c>
      <c r="U1611" s="783" t="s">
        <v>1038</v>
      </c>
      <c r="V1611" s="784">
        <v>12</v>
      </c>
      <c r="W1611" s="784">
        <v>2</v>
      </c>
    </row>
    <row r="1612" spans="1:23" ht="15">
      <c r="A1612" s="783" t="s">
        <v>1017</v>
      </c>
      <c r="B1612" s="783" t="s">
        <v>291</v>
      </c>
      <c r="C1612" s="783" t="s">
        <v>263</v>
      </c>
      <c r="D1612" s="783" t="s">
        <v>288</v>
      </c>
      <c r="E1612" s="784">
        <v>243</v>
      </c>
      <c r="G1612" s="783" t="s">
        <v>1038</v>
      </c>
      <c r="H1612" s="784">
        <v>11</v>
      </c>
      <c r="I1612" s="784">
        <v>193</v>
      </c>
      <c r="K1612" s="783" t="s">
        <v>270</v>
      </c>
      <c r="L1612" s="783" t="s">
        <v>915</v>
      </c>
      <c r="M1612" s="783" t="s">
        <v>530</v>
      </c>
      <c r="N1612" s="784">
        <v>6</v>
      </c>
      <c r="U1612" s="783" t="s">
        <v>1039</v>
      </c>
      <c r="V1612" s="785"/>
      <c r="W1612" s="784">
        <v>51</v>
      </c>
    </row>
    <row r="1613" spans="1:23" ht="15">
      <c r="A1613" s="783" t="s">
        <v>1017</v>
      </c>
      <c r="B1613" s="783" t="s">
        <v>291</v>
      </c>
      <c r="C1613" s="783" t="s">
        <v>263</v>
      </c>
      <c r="D1613" s="783" t="s">
        <v>289</v>
      </c>
      <c r="E1613" s="784">
        <v>249</v>
      </c>
      <c r="G1613" s="783" t="s">
        <v>1038</v>
      </c>
      <c r="H1613" s="784">
        <v>12</v>
      </c>
      <c r="I1613" s="784">
        <v>224</v>
      </c>
      <c r="K1613" s="783" t="s">
        <v>270</v>
      </c>
      <c r="L1613" s="783" t="s">
        <v>915</v>
      </c>
      <c r="M1613" s="783" t="s">
        <v>531</v>
      </c>
      <c r="N1613" s="784">
        <v>919</v>
      </c>
      <c r="U1613" s="783" t="s">
        <v>1039</v>
      </c>
      <c r="V1613" s="784">
        <v>0</v>
      </c>
      <c r="W1613" s="784">
        <v>24</v>
      </c>
    </row>
    <row r="1614" spans="1:23" ht="15">
      <c r="A1614" s="783" t="s">
        <v>1018</v>
      </c>
      <c r="B1614" s="783" t="s">
        <v>267</v>
      </c>
      <c r="C1614" s="783" t="s">
        <v>262</v>
      </c>
      <c r="D1614" s="783" t="s">
        <v>288</v>
      </c>
      <c r="E1614" s="784">
        <v>1</v>
      </c>
      <c r="G1614" s="783" t="s">
        <v>1039</v>
      </c>
      <c r="H1614" s="784">
        <v>0</v>
      </c>
      <c r="I1614" s="784">
        <v>342</v>
      </c>
      <c r="K1614" s="783" t="s">
        <v>270</v>
      </c>
      <c r="L1614" s="783" t="s">
        <v>915</v>
      </c>
      <c r="M1614" s="783" t="s">
        <v>527</v>
      </c>
      <c r="N1614" s="784">
        <v>385</v>
      </c>
      <c r="U1614" s="783" t="s">
        <v>1039</v>
      </c>
      <c r="V1614" s="784">
        <v>1</v>
      </c>
      <c r="W1614" s="784">
        <v>70</v>
      </c>
    </row>
    <row r="1615" spans="1:23" ht="15">
      <c r="A1615" s="783" t="s">
        <v>1018</v>
      </c>
      <c r="B1615" s="783" t="s">
        <v>267</v>
      </c>
      <c r="C1615" s="783" t="s">
        <v>263</v>
      </c>
      <c r="D1615" s="783" t="s">
        <v>288</v>
      </c>
      <c r="E1615" s="784">
        <v>1</v>
      </c>
      <c r="G1615" s="783" t="s">
        <v>1039</v>
      </c>
      <c r="H1615" s="784">
        <v>1</v>
      </c>
      <c r="I1615" s="784">
        <v>1721</v>
      </c>
      <c r="K1615" s="783" t="s">
        <v>270</v>
      </c>
      <c r="L1615" s="783" t="s">
        <v>915</v>
      </c>
      <c r="M1615" s="783" t="s">
        <v>532</v>
      </c>
      <c r="N1615" s="784">
        <v>1049</v>
      </c>
      <c r="U1615" s="783" t="s">
        <v>1039</v>
      </c>
      <c r="V1615" s="784">
        <v>2</v>
      </c>
      <c r="W1615" s="784">
        <v>260</v>
      </c>
    </row>
    <row r="1616" spans="1:23" ht="15">
      <c r="A1616" s="783" t="s">
        <v>1018</v>
      </c>
      <c r="B1616" s="783" t="s">
        <v>267</v>
      </c>
      <c r="C1616" s="783" t="s">
        <v>262</v>
      </c>
      <c r="D1616" s="783" t="s">
        <v>288</v>
      </c>
      <c r="E1616" s="784">
        <v>1004</v>
      </c>
      <c r="G1616" s="783" t="s">
        <v>1039</v>
      </c>
      <c r="H1616" s="784">
        <v>2</v>
      </c>
      <c r="I1616" s="784">
        <v>5567</v>
      </c>
      <c r="K1616" s="783" t="s">
        <v>270</v>
      </c>
      <c r="L1616" s="783" t="s">
        <v>915</v>
      </c>
      <c r="M1616" s="783" t="s">
        <v>528</v>
      </c>
      <c r="N1616" s="784">
        <v>685</v>
      </c>
      <c r="U1616" s="783" t="s">
        <v>1039</v>
      </c>
      <c r="V1616" s="784">
        <v>3</v>
      </c>
      <c r="W1616" s="784">
        <v>80</v>
      </c>
    </row>
    <row r="1617" spans="1:23" ht="15">
      <c r="A1617" s="783" t="s">
        <v>1018</v>
      </c>
      <c r="B1617" s="783" t="s">
        <v>267</v>
      </c>
      <c r="C1617" s="783" t="s">
        <v>262</v>
      </c>
      <c r="D1617" s="783" t="s">
        <v>289</v>
      </c>
      <c r="E1617" s="784">
        <v>2108</v>
      </c>
      <c r="G1617" s="783" t="s">
        <v>1039</v>
      </c>
      <c r="H1617" s="784">
        <v>3</v>
      </c>
      <c r="I1617" s="784">
        <v>2278</v>
      </c>
      <c r="K1617" s="783" t="s">
        <v>270</v>
      </c>
      <c r="L1617" s="783" t="s">
        <v>915</v>
      </c>
      <c r="M1617" s="783" t="s">
        <v>535</v>
      </c>
      <c r="N1617" s="784">
        <v>23</v>
      </c>
      <c r="U1617" s="783" t="s">
        <v>1039</v>
      </c>
      <c r="V1617" s="784">
        <v>4</v>
      </c>
      <c r="W1617" s="784">
        <v>1164</v>
      </c>
    </row>
    <row r="1618" spans="1:23" ht="15">
      <c r="A1618" s="783" t="s">
        <v>1018</v>
      </c>
      <c r="B1618" s="783" t="s">
        <v>267</v>
      </c>
      <c r="C1618" s="783" t="s">
        <v>263</v>
      </c>
      <c r="D1618" s="783" t="s">
        <v>288</v>
      </c>
      <c r="E1618" s="784">
        <v>1011</v>
      </c>
      <c r="G1618" s="783" t="s">
        <v>1039</v>
      </c>
      <c r="H1618" s="784">
        <v>4</v>
      </c>
      <c r="I1618" s="784">
        <v>7919</v>
      </c>
      <c r="K1618" s="783" t="s">
        <v>270</v>
      </c>
      <c r="L1618" s="783" t="s">
        <v>915</v>
      </c>
      <c r="M1618" s="783" t="s">
        <v>529</v>
      </c>
      <c r="N1618" s="784">
        <v>146</v>
      </c>
      <c r="U1618" s="783" t="s">
        <v>1039</v>
      </c>
      <c r="V1618" s="784">
        <v>5</v>
      </c>
      <c r="W1618" s="784">
        <v>118</v>
      </c>
    </row>
    <row r="1619" spans="1:23" ht="15">
      <c r="A1619" s="783" t="s">
        <v>1018</v>
      </c>
      <c r="B1619" s="783" t="s">
        <v>267</v>
      </c>
      <c r="C1619" s="783" t="s">
        <v>263</v>
      </c>
      <c r="D1619" s="783" t="s">
        <v>289</v>
      </c>
      <c r="E1619" s="784">
        <v>1902</v>
      </c>
      <c r="G1619" s="783" t="s">
        <v>1039</v>
      </c>
      <c r="H1619" s="784">
        <v>5</v>
      </c>
      <c r="I1619" s="784">
        <v>1132</v>
      </c>
      <c r="K1619" s="783" t="s">
        <v>270</v>
      </c>
      <c r="L1619" s="783" t="s">
        <v>915</v>
      </c>
      <c r="M1619" s="783" t="s">
        <v>268</v>
      </c>
      <c r="N1619" s="784">
        <v>4249</v>
      </c>
      <c r="U1619" s="783" t="s">
        <v>1039</v>
      </c>
      <c r="V1619" s="784">
        <v>6</v>
      </c>
      <c r="W1619" s="784">
        <v>103</v>
      </c>
    </row>
    <row r="1620" spans="1:23" ht="15">
      <c r="A1620" s="783" t="s">
        <v>1018</v>
      </c>
      <c r="B1620" s="783" t="s">
        <v>268</v>
      </c>
      <c r="C1620" s="783" t="s">
        <v>262</v>
      </c>
      <c r="D1620" s="783" t="s">
        <v>288</v>
      </c>
      <c r="E1620" s="784">
        <v>1288</v>
      </c>
      <c r="G1620" s="783" t="s">
        <v>1039</v>
      </c>
      <c r="H1620" s="784">
        <v>6</v>
      </c>
      <c r="I1620" s="784">
        <v>1071</v>
      </c>
      <c r="K1620" s="783" t="s">
        <v>270</v>
      </c>
      <c r="L1620" s="783" t="s">
        <v>915</v>
      </c>
      <c r="M1620" s="783" t="s">
        <v>536</v>
      </c>
      <c r="N1620" s="784">
        <v>1</v>
      </c>
      <c r="U1620" s="783" t="s">
        <v>1039</v>
      </c>
      <c r="V1620" s="784">
        <v>7</v>
      </c>
      <c r="W1620" s="784">
        <v>73</v>
      </c>
    </row>
    <row r="1621" spans="1:23" ht="15">
      <c r="A1621" s="783" t="s">
        <v>1018</v>
      </c>
      <c r="B1621" s="783" t="s">
        <v>268</v>
      </c>
      <c r="C1621" s="783" t="s">
        <v>262</v>
      </c>
      <c r="D1621" s="783" t="s">
        <v>289</v>
      </c>
      <c r="E1621" s="784">
        <v>1530</v>
      </c>
      <c r="G1621" s="783" t="s">
        <v>1039</v>
      </c>
      <c r="H1621" s="784">
        <v>7</v>
      </c>
      <c r="I1621" s="784">
        <v>875</v>
      </c>
      <c r="K1621" s="783" t="s">
        <v>270</v>
      </c>
      <c r="L1621" s="783" t="s">
        <v>915</v>
      </c>
      <c r="M1621" s="783" t="s">
        <v>538</v>
      </c>
      <c r="N1621" s="784">
        <v>869</v>
      </c>
      <c r="U1621" s="783" t="s">
        <v>1039</v>
      </c>
      <c r="V1621" s="784">
        <v>9</v>
      </c>
      <c r="W1621" s="784">
        <v>25</v>
      </c>
    </row>
    <row r="1622" spans="1:23" ht="15">
      <c r="A1622" s="783" t="s">
        <v>1018</v>
      </c>
      <c r="B1622" s="783" t="s">
        <v>268</v>
      </c>
      <c r="C1622" s="783" t="s">
        <v>263</v>
      </c>
      <c r="D1622" s="783" t="s">
        <v>288</v>
      </c>
      <c r="E1622" s="784">
        <v>1437</v>
      </c>
      <c r="G1622" s="783" t="s">
        <v>1039</v>
      </c>
      <c r="H1622" s="784">
        <v>8</v>
      </c>
      <c r="I1622" s="784">
        <v>686</v>
      </c>
      <c r="K1622" s="783" t="s">
        <v>270</v>
      </c>
      <c r="L1622" s="783" t="s">
        <v>915</v>
      </c>
      <c r="M1622" s="783" t="s">
        <v>1096</v>
      </c>
      <c r="N1622" s="784">
        <v>30</v>
      </c>
      <c r="U1622" s="783" t="s">
        <v>1039</v>
      </c>
      <c r="V1622" s="784">
        <v>10</v>
      </c>
      <c r="W1622" s="784">
        <v>16</v>
      </c>
    </row>
    <row r="1623" spans="1:23" ht="15">
      <c r="A1623" s="783" t="s">
        <v>1018</v>
      </c>
      <c r="B1623" s="783" t="s">
        <v>268</v>
      </c>
      <c r="C1623" s="783" t="s">
        <v>263</v>
      </c>
      <c r="D1623" s="783" t="s">
        <v>289</v>
      </c>
      <c r="E1623" s="784">
        <v>1301</v>
      </c>
      <c r="G1623" s="783" t="s">
        <v>1039</v>
      </c>
      <c r="H1623" s="784">
        <v>9</v>
      </c>
      <c r="I1623" s="784">
        <v>516</v>
      </c>
      <c r="K1623" s="783" t="s">
        <v>270</v>
      </c>
      <c r="L1623" s="783" t="s">
        <v>915</v>
      </c>
      <c r="M1623" s="783" t="s">
        <v>290</v>
      </c>
      <c r="N1623" s="784">
        <v>26</v>
      </c>
      <c r="U1623" s="783" t="s">
        <v>1039</v>
      </c>
      <c r="V1623" s="784">
        <v>11</v>
      </c>
      <c r="W1623" s="784">
        <v>5</v>
      </c>
    </row>
    <row r="1624" spans="1:23" ht="15">
      <c r="A1624" s="783" t="s">
        <v>1018</v>
      </c>
      <c r="B1624" s="783" t="s">
        <v>290</v>
      </c>
      <c r="C1624" s="783" t="s">
        <v>262</v>
      </c>
      <c r="D1624" s="783" t="s">
        <v>288</v>
      </c>
      <c r="E1624" s="784">
        <v>5</v>
      </c>
      <c r="G1624" s="783" t="s">
        <v>1039</v>
      </c>
      <c r="H1624" s="784">
        <v>10</v>
      </c>
      <c r="I1624" s="784">
        <v>308</v>
      </c>
      <c r="K1624" s="783" t="s">
        <v>270</v>
      </c>
      <c r="L1624" s="783" t="s">
        <v>915</v>
      </c>
      <c r="M1624" s="783" t="s">
        <v>302</v>
      </c>
      <c r="N1624" s="784">
        <v>6</v>
      </c>
      <c r="U1624" s="783" t="s">
        <v>1039</v>
      </c>
      <c r="V1624" s="784">
        <v>12</v>
      </c>
      <c r="W1624" s="784">
        <v>9</v>
      </c>
    </row>
    <row r="1625" spans="1:23" ht="15">
      <c r="A1625" s="783" t="s">
        <v>1018</v>
      </c>
      <c r="B1625" s="783" t="s">
        <v>290</v>
      </c>
      <c r="C1625" s="783" t="s">
        <v>262</v>
      </c>
      <c r="D1625" s="783" t="s">
        <v>289</v>
      </c>
      <c r="E1625" s="784">
        <v>5</v>
      </c>
      <c r="G1625" s="783" t="s">
        <v>1039</v>
      </c>
      <c r="H1625" s="784">
        <v>11</v>
      </c>
      <c r="I1625" s="784">
        <v>259</v>
      </c>
      <c r="K1625" s="783" t="s">
        <v>270</v>
      </c>
      <c r="L1625" s="783" t="s">
        <v>915</v>
      </c>
      <c r="M1625" s="783" t="s">
        <v>299</v>
      </c>
      <c r="N1625" s="784">
        <v>480442</v>
      </c>
    </row>
    <row r="1626" spans="1:23" ht="15">
      <c r="A1626" s="783" t="s">
        <v>1018</v>
      </c>
      <c r="B1626" s="783" t="s">
        <v>290</v>
      </c>
      <c r="C1626" s="783" t="s">
        <v>263</v>
      </c>
      <c r="D1626" s="783" t="s">
        <v>288</v>
      </c>
      <c r="E1626" s="784">
        <v>16</v>
      </c>
      <c r="G1626" s="783" t="s">
        <v>1039</v>
      </c>
      <c r="H1626" s="784">
        <v>12</v>
      </c>
      <c r="I1626" s="784">
        <v>281</v>
      </c>
      <c r="K1626" s="783" t="s">
        <v>270</v>
      </c>
      <c r="L1626" s="783" t="s">
        <v>915</v>
      </c>
      <c r="M1626" s="783" t="s">
        <v>300</v>
      </c>
      <c r="N1626" s="784">
        <v>6</v>
      </c>
    </row>
    <row r="1627" spans="1:23" ht="15">
      <c r="A1627" s="783" t="s">
        <v>1018</v>
      </c>
      <c r="B1627" s="783" t="s">
        <v>290</v>
      </c>
      <c r="C1627" s="783" t="s">
        <v>263</v>
      </c>
      <c r="D1627" s="783" t="s">
        <v>289</v>
      </c>
      <c r="E1627" s="784">
        <v>9</v>
      </c>
      <c r="K1627" s="783" t="s">
        <v>270</v>
      </c>
      <c r="L1627" s="783" t="s">
        <v>915</v>
      </c>
      <c r="M1627" s="783" t="s">
        <v>301</v>
      </c>
      <c r="N1627" s="784">
        <v>56</v>
      </c>
    </row>
    <row r="1628" spans="1:23" ht="15">
      <c r="A1628" s="783" t="s">
        <v>1018</v>
      </c>
      <c r="B1628" s="783" t="s">
        <v>291</v>
      </c>
      <c r="C1628" s="783" t="s">
        <v>262</v>
      </c>
      <c r="D1628" s="783" t="s">
        <v>288</v>
      </c>
      <c r="E1628" s="784">
        <v>561</v>
      </c>
      <c r="K1628" s="783" t="s">
        <v>270</v>
      </c>
      <c r="L1628" s="783" t="s">
        <v>915</v>
      </c>
      <c r="M1628" s="783" t="s">
        <v>269</v>
      </c>
      <c r="N1628" s="784">
        <v>1180</v>
      </c>
    </row>
    <row r="1629" spans="1:23" ht="15">
      <c r="A1629" s="783" t="s">
        <v>1018</v>
      </c>
      <c r="B1629" s="783" t="s">
        <v>291</v>
      </c>
      <c r="C1629" s="783" t="s">
        <v>262</v>
      </c>
      <c r="D1629" s="783" t="s">
        <v>289</v>
      </c>
      <c r="E1629" s="784">
        <v>922</v>
      </c>
      <c r="K1629" s="783" t="s">
        <v>270</v>
      </c>
      <c r="L1629" s="783" t="s">
        <v>915</v>
      </c>
      <c r="M1629" s="783" t="s">
        <v>270</v>
      </c>
      <c r="N1629" s="784">
        <v>117604</v>
      </c>
    </row>
    <row r="1630" spans="1:23" ht="15">
      <c r="A1630" s="783" t="s">
        <v>1018</v>
      </c>
      <c r="B1630" s="783" t="s">
        <v>291</v>
      </c>
      <c r="C1630" s="783" t="s">
        <v>263</v>
      </c>
      <c r="D1630" s="783" t="s">
        <v>288</v>
      </c>
      <c r="E1630" s="784">
        <v>543</v>
      </c>
      <c r="K1630" s="783" t="s">
        <v>270</v>
      </c>
      <c r="L1630" s="783" t="s">
        <v>931</v>
      </c>
      <c r="M1630" s="783" t="s">
        <v>267</v>
      </c>
      <c r="N1630" s="784">
        <v>23</v>
      </c>
    </row>
    <row r="1631" spans="1:23" ht="15">
      <c r="A1631" s="783" t="s">
        <v>1018</v>
      </c>
      <c r="B1631" s="783" t="s">
        <v>291</v>
      </c>
      <c r="C1631" s="783" t="s">
        <v>263</v>
      </c>
      <c r="D1631" s="783" t="s">
        <v>289</v>
      </c>
      <c r="E1631" s="784">
        <v>797</v>
      </c>
      <c r="K1631" s="783" t="s">
        <v>270</v>
      </c>
      <c r="L1631" s="783" t="s">
        <v>931</v>
      </c>
      <c r="M1631" s="783" t="s">
        <v>533</v>
      </c>
      <c r="N1631" s="784">
        <v>1</v>
      </c>
    </row>
    <row r="1632" spans="1:23" ht="15">
      <c r="A1632" s="783" t="s">
        <v>1019</v>
      </c>
      <c r="B1632" s="783" t="s">
        <v>267</v>
      </c>
      <c r="C1632" s="783" t="s">
        <v>262</v>
      </c>
      <c r="D1632" s="783" t="s">
        <v>289</v>
      </c>
      <c r="E1632" s="784">
        <v>3</v>
      </c>
      <c r="K1632" s="783" t="s">
        <v>270</v>
      </c>
      <c r="L1632" s="783" t="s">
        <v>931</v>
      </c>
      <c r="M1632" s="783" t="s">
        <v>531</v>
      </c>
      <c r="N1632" s="784">
        <v>22</v>
      </c>
    </row>
    <row r="1633" spans="1:14" ht="15">
      <c r="A1633" s="783" t="s">
        <v>1019</v>
      </c>
      <c r="B1633" s="783" t="s">
        <v>267</v>
      </c>
      <c r="C1633" s="783" t="s">
        <v>263</v>
      </c>
      <c r="D1633" s="783" t="s">
        <v>289</v>
      </c>
      <c r="E1633" s="784">
        <v>2</v>
      </c>
      <c r="K1633" s="783" t="s">
        <v>270</v>
      </c>
      <c r="L1633" s="783" t="s">
        <v>931</v>
      </c>
      <c r="M1633" s="783" t="s">
        <v>527</v>
      </c>
      <c r="N1633" s="784">
        <v>2531</v>
      </c>
    </row>
    <row r="1634" spans="1:14" ht="15">
      <c r="A1634" s="783" t="s">
        <v>1019</v>
      </c>
      <c r="B1634" s="783" t="s">
        <v>267</v>
      </c>
      <c r="C1634" s="783" t="s">
        <v>262</v>
      </c>
      <c r="D1634" s="783" t="s">
        <v>288</v>
      </c>
      <c r="E1634" s="784">
        <v>1443</v>
      </c>
      <c r="K1634" s="783" t="s">
        <v>270</v>
      </c>
      <c r="L1634" s="783" t="s">
        <v>931</v>
      </c>
      <c r="M1634" s="783" t="s">
        <v>532</v>
      </c>
      <c r="N1634" s="784">
        <v>16</v>
      </c>
    </row>
    <row r="1635" spans="1:14" ht="15">
      <c r="A1635" s="783" t="s">
        <v>1019</v>
      </c>
      <c r="B1635" s="783" t="s">
        <v>267</v>
      </c>
      <c r="C1635" s="783" t="s">
        <v>262</v>
      </c>
      <c r="D1635" s="783" t="s">
        <v>289</v>
      </c>
      <c r="E1635" s="784">
        <v>8663</v>
      </c>
      <c r="K1635" s="783" t="s">
        <v>270</v>
      </c>
      <c r="L1635" s="783" t="s">
        <v>931</v>
      </c>
      <c r="M1635" s="783" t="s">
        <v>535</v>
      </c>
      <c r="N1635" s="784">
        <v>3</v>
      </c>
    </row>
    <row r="1636" spans="1:14" ht="15">
      <c r="A1636" s="783" t="s">
        <v>1019</v>
      </c>
      <c r="B1636" s="783" t="s">
        <v>267</v>
      </c>
      <c r="C1636" s="783" t="s">
        <v>263</v>
      </c>
      <c r="D1636" s="783" t="s">
        <v>288</v>
      </c>
      <c r="E1636" s="784">
        <v>1519</v>
      </c>
      <c r="K1636" s="783" t="s">
        <v>270</v>
      </c>
      <c r="L1636" s="783" t="s">
        <v>931</v>
      </c>
      <c r="M1636" s="783" t="s">
        <v>529</v>
      </c>
      <c r="N1636" s="784">
        <v>32</v>
      </c>
    </row>
    <row r="1637" spans="1:14" ht="15">
      <c r="A1637" s="783" t="s">
        <v>1019</v>
      </c>
      <c r="B1637" s="783" t="s">
        <v>267</v>
      </c>
      <c r="C1637" s="783" t="s">
        <v>263</v>
      </c>
      <c r="D1637" s="783" t="s">
        <v>289</v>
      </c>
      <c r="E1637" s="784">
        <v>7342</v>
      </c>
      <c r="K1637" s="783" t="s">
        <v>270</v>
      </c>
      <c r="L1637" s="783" t="s">
        <v>931</v>
      </c>
      <c r="M1637" s="783" t="s">
        <v>268</v>
      </c>
      <c r="N1637" s="784">
        <v>67</v>
      </c>
    </row>
    <row r="1638" spans="1:14" ht="15">
      <c r="A1638" s="783" t="s">
        <v>1019</v>
      </c>
      <c r="B1638" s="783" t="s">
        <v>268</v>
      </c>
      <c r="C1638" s="783" t="s">
        <v>262</v>
      </c>
      <c r="D1638" s="783" t="s">
        <v>288</v>
      </c>
      <c r="E1638" s="784">
        <v>126</v>
      </c>
      <c r="K1638" s="783" t="s">
        <v>270</v>
      </c>
      <c r="L1638" s="783" t="s">
        <v>931</v>
      </c>
      <c r="M1638" s="783" t="s">
        <v>538</v>
      </c>
      <c r="N1638" s="784">
        <v>7</v>
      </c>
    </row>
    <row r="1639" spans="1:14" ht="15">
      <c r="A1639" s="783" t="s">
        <v>1019</v>
      </c>
      <c r="B1639" s="783" t="s">
        <v>268</v>
      </c>
      <c r="C1639" s="783" t="s">
        <v>262</v>
      </c>
      <c r="D1639" s="783" t="s">
        <v>289</v>
      </c>
      <c r="E1639" s="784">
        <v>1330</v>
      </c>
      <c r="K1639" s="783" t="s">
        <v>270</v>
      </c>
      <c r="L1639" s="783" t="s">
        <v>931</v>
      </c>
      <c r="M1639" s="783" t="s">
        <v>290</v>
      </c>
      <c r="N1639" s="784">
        <v>1</v>
      </c>
    </row>
    <row r="1640" spans="1:14" ht="15">
      <c r="A1640" s="783" t="s">
        <v>1019</v>
      </c>
      <c r="B1640" s="783" t="s">
        <v>268</v>
      </c>
      <c r="C1640" s="783" t="s">
        <v>263</v>
      </c>
      <c r="D1640" s="783" t="s">
        <v>288</v>
      </c>
      <c r="E1640" s="784">
        <v>105</v>
      </c>
      <c r="K1640" s="783" t="s">
        <v>270</v>
      </c>
      <c r="L1640" s="783" t="s">
        <v>931</v>
      </c>
      <c r="M1640" s="783" t="s">
        <v>302</v>
      </c>
      <c r="N1640" s="784">
        <v>55</v>
      </c>
    </row>
    <row r="1641" spans="1:14" ht="15">
      <c r="A1641" s="783" t="s">
        <v>1019</v>
      </c>
      <c r="B1641" s="783" t="s">
        <v>268</v>
      </c>
      <c r="C1641" s="783" t="s">
        <v>263</v>
      </c>
      <c r="D1641" s="783" t="s">
        <v>289</v>
      </c>
      <c r="E1641" s="784">
        <v>980</v>
      </c>
      <c r="K1641" s="783" t="s">
        <v>270</v>
      </c>
      <c r="L1641" s="783" t="s">
        <v>931</v>
      </c>
      <c r="M1641" s="783" t="s">
        <v>299</v>
      </c>
      <c r="N1641" s="784">
        <v>12973</v>
      </c>
    </row>
    <row r="1642" spans="1:14" ht="15">
      <c r="A1642" s="783" t="s">
        <v>1019</v>
      </c>
      <c r="B1642" s="783" t="s">
        <v>290</v>
      </c>
      <c r="C1642" s="783" t="s">
        <v>262</v>
      </c>
      <c r="D1642" s="783" t="s">
        <v>288</v>
      </c>
      <c r="E1642" s="784">
        <v>68</v>
      </c>
      <c r="K1642" s="783" t="s">
        <v>270</v>
      </c>
      <c r="L1642" s="783" t="s">
        <v>931</v>
      </c>
      <c r="M1642" s="783" t="s">
        <v>300</v>
      </c>
      <c r="N1642" s="784">
        <v>2</v>
      </c>
    </row>
    <row r="1643" spans="1:14" ht="15">
      <c r="A1643" s="783" t="s">
        <v>1019</v>
      </c>
      <c r="B1643" s="783" t="s">
        <v>290</v>
      </c>
      <c r="C1643" s="783" t="s">
        <v>262</v>
      </c>
      <c r="D1643" s="783" t="s">
        <v>289</v>
      </c>
      <c r="E1643" s="784">
        <v>8</v>
      </c>
      <c r="K1643" s="783" t="s">
        <v>270</v>
      </c>
      <c r="L1643" s="783" t="s">
        <v>931</v>
      </c>
      <c r="M1643" s="783" t="s">
        <v>301</v>
      </c>
      <c r="N1643" s="784">
        <v>340</v>
      </c>
    </row>
    <row r="1644" spans="1:14" ht="15">
      <c r="A1644" s="783" t="s">
        <v>1019</v>
      </c>
      <c r="B1644" s="783" t="s">
        <v>290</v>
      </c>
      <c r="C1644" s="783" t="s">
        <v>263</v>
      </c>
      <c r="D1644" s="783" t="s">
        <v>288</v>
      </c>
      <c r="E1644" s="784">
        <v>79</v>
      </c>
      <c r="K1644" s="783" t="s">
        <v>270</v>
      </c>
      <c r="L1644" s="783" t="s">
        <v>931</v>
      </c>
      <c r="M1644" s="783" t="s">
        <v>269</v>
      </c>
      <c r="N1644" s="784">
        <v>8</v>
      </c>
    </row>
    <row r="1645" spans="1:14" ht="15">
      <c r="A1645" s="783" t="s">
        <v>1019</v>
      </c>
      <c r="B1645" s="783" t="s">
        <v>290</v>
      </c>
      <c r="C1645" s="783" t="s">
        <v>263</v>
      </c>
      <c r="D1645" s="783" t="s">
        <v>289</v>
      </c>
      <c r="E1645" s="784">
        <v>6</v>
      </c>
      <c r="K1645" s="783" t="s">
        <v>270</v>
      </c>
      <c r="L1645" s="783" t="s">
        <v>931</v>
      </c>
      <c r="M1645" s="783" t="s">
        <v>270</v>
      </c>
      <c r="N1645" s="784">
        <v>1280</v>
      </c>
    </row>
    <row r="1646" spans="1:14" ht="15">
      <c r="A1646" s="783" t="s">
        <v>1019</v>
      </c>
      <c r="B1646" s="783" t="s">
        <v>291</v>
      </c>
      <c r="C1646" s="783" t="s">
        <v>262</v>
      </c>
      <c r="D1646" s="783" t="s">
        <v>288</v>
      </c>
      <c r="E1646" s="784">
        <v>389</v>
      </c>
      <c r="K1646" s="783" t="s">
        <v>270</v>
      </c>
      <c r="L1646" s="783" t="s">
        <v>933</v>
      </c>
      <c r="M1646" s="783" t="s">
        <v>267</v>
      </c>
      <c r="N1646" s="784">
        <v>142</v>
      </c>
    </row>
    <row r="1647" spans="1:14" ht="15">
      <c r="A1647" s="783" t="s">
        <v>1019</v>
      </c>
      <c r="B1647" s="783" t="s">
        <v>291</v>
      </c>
      <c r="C1647" s="783" t="s">
        <v>262</v>
      </c>
      <c r="D1647" s="783" t="s">
        <v>289</v>
      </c>
      <c r="E1647" s="784">
        <v>673</v>
      </c>
      <c r="K1647" s="783" t="s">
        <v>270</v>
      </c>
      <c r="L1647" s="783" t="s">
        <v>933</v>
      </c>
      <c r="M1647" s="783" t="s">
        <v>533</v>
      </c>
      <c r="N1647" s="784">
        <v>26</v>
      </c>
    </row>
    <row r="1648" spans="1:14" ht="15">
      <c r="A1648" s="783" t="s">
        <v>1019</v>
      </c>
      <c r="B1648" s="783" t="s">
        <v>291</v>
      </c>
      <c r="C1648" s="783" t="s">
        <v>263</v>
      </c>
      <c r="D1648" s="783" t="s">
        <v>288</v>
      </c>
      <c r="E1648" s="784">
        <v>352</v>
      </c>
      <c r="K1648" s="783" t="s">
        <v>270</v>
      </c>
      <c r="L1648" s="783" t="s">
        <v>933</v>
      </c>
      <c r="M1648" s="783" t="s">
        <v>539</v>
      </c>
      <c r="N1648" s="784">
        <v>37</v>
      </c>
    </row>
    <row r="1649" spans="1:14" ht="15">
      <c r="A1649" s="783" t="s">
        <v>1019</v>
      </c>
      <c r="B1649" s="783" t="s">
        <v>291</v>
      </c>
      <c r="C1649" s="783" t="s">
        <v>263</v>
      </c>
      <c r="D1649" s="783" t="s">
        <v>289</v>
      </c>
      <c r="E1649" s="784">
        <v>470</v>
      </c>
      <c r="K1649" s="783" t="s">
        <v>270</v>
      </c>
      <c r="L1649" s="783" t="s">
        <v>933</v>
      </c>
      <c r="M1649" s="783" t="s">
        <v>534</v>
      </c>
      <c r="N1649" s="784">
        <v>1</v>
      </c>
    </row>
    <row r="1650" spans="1:14" ht="15">
      <c r="A1650" s="783" t="s">
        <v>1020</v>
      </c>
      <c r="B1650" s="783" t="s">
        <v>267</v>
      </c>
      <c r="C1650" s="783" t="s">
        <v>262</v>
      </c>
      <c r="D1650" s="783" t="s">
        <v>288</v>
      </c>
      <c r="E1650" s="784">
        <v>3450</v>
      </c>
      <c r="K1650" s="783" t="s">
        <v>270</v>
      </c>
      <c r="L1650" s="783" t="s">
        <v>933</v>
      </c>
      <c r="M1650" s="783" t="s">
        <v>530</v>
      </c>
      <c r="N1650" s="784">
        <v>4</v>
      </c>
    </row>
    <row r="1651" spans="1:14" ht="15">
      <c r="A1651" s="783" t="s">
        <v>1020</v>
      </c>
      <c r="B1651" s="783" t="s">
        <v>267</v>
      </c>
      <c r="C1651" s="783" t="s">
        <v>262</v>
      </c>
      <c r="D1651" s="783" t="s">
        <v>289</v>
      </c>
      <c r="E1651" s="784">
        <v>3012</v>
      </c>
      <c r="K1651" s="783" t="s">
        <v>270</v>
      </c>
      <c r="L1651" s="783" t="s">
        <v>933</v>
      </c>
      <c r="M1651" s="783" t="s">
        <v>531</v>
      </c>
      <c r="N1651" s="784">
        <v>34</v>
      </c>
    </row>
    <row r="1652" spans="1:14" ht="15">
      <c r="A1652" s="783" t="s">
        <v>1020</v>
      </c>
      <c r="B1652" s="783" t="s">
        <v>267</v>
      </c>
      <c r="C1652" s="783" t="s">
        <v>263</v>
      </c>
      <c r="D1652" s="783" t="s">
        <v>288</v>
      </c>
      <c r="E1652" s="784">
        <v>3734</v>
      </c>
      <c r="K1652" s="783" t="s">
        <v>270</v>
      </c>
      <c r="L1652" s="783" t="s">
        <v>933</v>
      </c>
      <c r="M1652" s="783" t="s">
        <v>527</v>
      </c>
      <c r="N1652" s="784">
        <v>3514</v>
      </c>
    </row>
    <row r="1653" spans="1:14" ht="15">
      <c r="A1653" s="783" t="s">
        <v>1020</v>
      </c>
      <c r="B1653" s="783" t="s">
        <v>267</v>
      </c>
      <c r="C1653" s="783" t="s">
        <v>263</v>
      </c>
      <c r="D1653" s="783" t="s">
        <v>289</v>
      </c>
      <c r="E1653" s="784">
        <v>2672</v>
      </c>
      <c r="K1653" s="783" t="s">
        <v>270</v>
      </c>
      <c r="L1653" s="783" t="s">
        <v>933</v>
      </c>
      <c r="M1653" s="783" t="s">
        <v>532</v>
      </c>
      <c r="N1653" s="784">
        <v>45</v>
      </c>
    </row>
    <row r="1654" spans="1:14" ht="15">
      <c r="A1654" s="783" t="s">
        <v>1020</v>
      </c>
      <c r="B1654" s="783" t="s">
        <v>268</v>
      </c>
      <c r="C1654" s="783" t="s">
        <v>262</v>
      </c>
      <c r="D1654" s="783" t="s">
        <v>288</v>
      </c>
      <c r="E1654" s="784">
        <v>762</v>
      </c>
      <c r="K1654" s="783" t="s">
        <v>270</v>
      </c>
      <c r="L1654" s="783" t="s">
        <v>933</v>
      </c>
      <c r="M1654" s="783" t="s">
        <v>528</v>
      </c>
      <c r="N1654" s="784">
        <v>8</v>
      </c>
    </row>
    <row r="1655" spans="1:14" ht="15">
      <c r="A1655" s="783" t="s">
        <v>1020</v>
      </c>
      <c r="B1655" s="783" t="s">
        <v>268</v>
      </c>
      <c r="C1655" s="783" t="s">
        <v>262</v>
      </c>
      <c r="D1655" s="783" t="s">
        <v>289</v>
      </c>
      <c r="E1655" s="784">
        <v>1208</v>
      </c>
      <c r="K1655" s="783" t="s">
        <v>270</v>
      </c>
      <c r="L1655" s="783" t="s">
        <v>933</v>
      </c>
      <c r="M1655" s="783" t="s">
        <v>535</v>
      </c>
      <c r="N1655" s="784">
        <v>5</v>
      </c>
    </row>
    <row r="1656" spans="1:14" ht="15">
      <c r="A1656" s="783" t="s">
        <v>1020</v>
      </c>
      <c r="B1656" s="783" t="s">
        <v>268</v>
      </c>
      <c r="C1656" s="783" t="s">
        <v>263</v>
      </c>
      <c r="D1656" s="783" t="s">
        <v>288</v>
      </c>
      <c r="E1656" s="784">
        <v>842</v>
      </c>
      <c r="K1656" s="783" t="s">
        <v>270</v>
      </c>
      <c r="L1656" s="783" t="s">
        <v>933</v>
      </c>
      <c r="M1656" s="783" t="s">
        <v>529</v>
      </c>
      <c r="N1656" s="784">
        <v>162</v>
      </c>
    </row>
    <row r="1657" spans="1:14" ht="15">
      <c r="A1657" s="783" t="s">
        <v>1020</v>
      </c>
      <c r="B1657" s="783" t="s">
        <v>268</v>
      </c>
      <c r="C1657" s="783" t="s">
        <v>263</v>
      </c>
      <c r="D1657" s="783" t="s">
        <v>289</v>
      </c>
      <c r="E1657" s="784">
        <v>947</v>
      </c>
      <c r="K1657" s="783" t="s">
        <v>270</v>
      </c>
      <c r="L1657" s="783" t="s">
        <v>933</v>
      </c>
      <c r="M1657" s="783" t="s">
        <v>268</v>
      </c>
      <c r="N1657" s="784">
        <v>344</v>
      </c>
    </row>
    <row r="1658" spans="1:14" ht="15">
      <c r="A1658" s="783" t="s">
        <v>1020</v>
      </c>
      <c r="B1658" s="783" t="s">
        <v>290</v>
      </c>
      <c r="C1658" s="783" t="s">
        <v>262</v>
      </c>
      <c r="D1658" s="783" t="s">
        <v>288</v>
      </c>
      <c r="E1658" s="784">
        <v>1</v>
      </c>
      <c r="K1658" s="783" t="s">
        <v>270</v>
      </c>
      <c r="L1658" s="783" t="s">
        <v>933</v>
      </c>
      <c r="M1658" s="783" t="s">
        <v>538</v>
      </c>
      <c r="N1658" s="784">
        <v>173</v>
      </c>
    </row>
    <row r="1659" spans="1:14" ht="15">
      <c r="A1659" s="783" t="s">
        <v>1020</v>
      </c>
      <c r="B1659" s="783" t="s">
        <v>290</v>
      </c>
      <c r="C1659" s="783" t="s">
        <v>262</v>
      </c>
      <c r="D1659" s="783" t="s">
        <v>289</v>
      </c>
      <c r="E1659" s="784">
        <v>4</v>
      </c>
      <c r="K1659" s="783" t="s">
        <v>270</v>
      </c>
      <c r="L1659" s="783" t="s">
        <v>933</v>
      </c>
      <c r="M1659" s="783" t="s">
        <v>1096</v>
      </c>
      <c r="N1659" s="784">
        <v>3</v>
      </c>
    </row>
    <row r="1660" spans="1:14" ht="15">
      <c r="A1660" s="783" t="s">
        <v>1020</v>
      </c>
      <c r="B1660" s="783" t="s">
        <v>290</v>
      </c>
      <c r="C1660" s="783" t="s">
        <v>263</v>
      </c>
      <c r="D1660" s="783" t="s">
        <v>288</v>
      </c>
      <c r="E1660" s="784">
        <v>4</v>
      </c>
      <c r="K1660" s="783" t="s">
        <v>270</v>
      </c>
      <c r="L1660" s="783" t="s">
        <v>933</v>
      </c>
      <c r="M1660" s="783" t="s">
        <v>290</v>
      </c>
      <c r="N1660" s="784">
        <v>6</v>
      </c>
    </row>
    <row r="1661" spans="1:14" ht="15">
      <c r="A1661" s="783" t="s">
        <v>1020</v>
      </c>
      <c r="B1661" s="783" t="s">
        <v>290</v>
      </c>
      <c r="C1661" s="783" t="s">
        <v>263</v>
      </c>
      <c r="D1661" s="783" t="s">
        <v>289</v>
      </c>
      <c r="E1661" s="784">
        <v>5</v>
      </c>
      <c r="K1661" s="783" t="s">
        <v>270</v>
      </c>
      <c r="L1661" s="783" t="s">
        <v>933</v>
      </c>
      <c r="M1661" s="783" t="s">
        <v>302</v>
      </c>
      <c r="N1661" s="784">
        <v>12</v>
      </c>
    </row>
    <row r="1662" spans="1:14" ht="15">
      <c r="A1662" s="783" t="s">
        <v>1020</v>
      </c>
      <c r="B1662" s="783" t="s">
        <v>291</v>
      </c>
      <c r="C1662" s="783" t="s">
        <v>262</v>
      </c>
      <c r="D1662" s="783" t="s">
        <v>288</v>
      </c>
      <c r="E1662" s="784">
        <v>2384</v>
      </c>
      <c r="K1662" s="783" t="s">
        <v>270</v>
      </c>
      <c r="L1662" s="783" t="s">
        <v>933</v>
      </c>
      <c r="M1662" s="783" t="s">
        <v>299</v>
      </c>
      <c r="N1662" s="784">
        <v>78572</v>
      </c>
    </row>
    <row r="1663" spans="1:14" ht="15">
      <c r="A1663" s="783" t="s">
        <v>1020</v>
      </c>
      <c r="B1663" s="783" t="s">
        <v>291</v>
      </c>
      <c r="C1663" s="783" t="s">
        <v>262</v>
      </c>
      <c r="D1663" s="783" t="s">
        <v>289</v>
      </c>
      <c r="E1663" s="784">
        <v>1231</v>
      </c>
      <c r="K1663" s="783" t="s">
        <v>270</v>
      </c>
      <c r="L1663" s="783" t="s">
        <v>933</v>
      </c>
      <c r="M1663" s="783" t="s">
        <v>300</v>
      </c>
      <c r="N1663" s="784">
        <v>7</v>
      </c>
    </row>
    <row r="1664" spans="1:14" ht="15">
      <c r="A1664" s="783" t="s">
        <v>1020</v>
      </c>
      <c r="B1664" s="783" t="s">
        <v>291</v>
      </c>
      <c r="C1664" s="783" t="s">
        <v>263</v>
      </c>
      <c r="D1664" s="783" t="s">
        <v>288</v>
      </c>
      <c r="E1664" s="784">
        <v>2269</v>
      </c>
      <c r="K1664" s="783" t="s">
        <v>270</v>
      </c>
      <c r="L1664" s="783" t="s">
        <v>933</v>
      </c>
      <c r="M1664" s="783" t="s">
        <v>301</v>
      </c>
      <c r="N1664" s="784">
        <v>146</v>
      </c>
    </row>
    <row r="1665" spans="1:14" ht="15">
      <c r="A1665" s="783" t="s">
        <v>1020</v>
      </c>
      <c r="B1665" s="783" t="s">
        <v>291</v>
      </c>
      <c r="C1665" s="783" t="s">
        <v>263</v>
      </c>
      <c r="D1665" s="783" t="s">
        <v>289</v>
      </c>
      <c r="E1665" s="784">
        <v>1017</v>
      </c>
      <c r="K1665" s="783" t="s">
        <v>270</v>
      </c>
      <c r="L1665" s="783" t="s">
        <v>933</v>
      </c>
      <c r="M1665" s="783" t="s">
        <v>269</v>
      </c>
      <c r="N1665" s="784">
        <v>116</v>
      </c>
    </row>
    <row r="1666" spans="1:14" ht="15">
      <c r="A1666" s="783" t="s">
        <v>1021</v>
      </c>
      <c r="B1666" s="783" t="s">
        <v>267</v>
      </c>
      <c r="C1666" s="783" t="s">
        <v>262</v>
      </c>
      <c r="D1666" s="783" t="s">
        <v>288</v>
      </c>
      <c r="E1666" s="784">
        <v>1474</v>
      </c>
      <c r="K1666" s="783" t="s">
        <v>270</v>
      </c>
      <c r="L1666" s="783" t="s">
        <v>933</v>
      </c>
      <c r="M1666" s="783" t="s">
        <v>270</v>
      </c>
      <c r="N1666" s="784">
        <v>9922</v>
      </c>
    </row>
    <row r="1667" spans="1:14" ht="15">
      <c r="A1667" s="783" t="s">
        <v>1021</v>
      </c>
      <c r="B1667" s="783" t="s">
        <v>267</v>
      </c>
      <c r="C1667" s="783" t="s">
        <v>262</v>
      </c>
      <c r="D1667" s="783" t="s">
        <v>289</v>
      </c>
      <c r="E1667" s="784">
        <v>1261</v>
      </c>
      <c r="K1667" s="783" t="s">
        <v>270</v>
      </c>
      <c r="L1667" s="783" t="s">
        <v>941</v>
      </c>
      <c r="M1667" s="783" t="s">
        <v>267</v>
      </c>
      <c r="N1667" s="784">
        <v>26</v>
      </c>
    </row>
    <row r="1668" spans="1:14" ht="15">
      <c r="A1668" s="783" t="s">
        <v>1021</v>
      </c>
      <c r="B1668" s="783" t="s">
        <v>267</v>
      </c>
      <c r="C1668" s="783" t="s">
        <v>263</v>
      </c>
      <c r="D1668" s="783" t="s">
        <v>288</v>
      </c>
      <c r="E1668" s="784">
        <v>1504</v>
      </c>
      <c r="K1668" s="783" t="s">
        <v>270</v>
      </c>
      <c r="L1668" s="783" t="s">
        <v>941</v>
      </c>
      <c r="M1668" s="783" t="s">
        <v>533</v>
      </c>
      <c r="N1668" s="784">
        <v>9</v>
      </c>
    </row>
    <row r="1669" spans="1:14" ht="15">
      <c r="A1669" s="783" t="s">
        <v>1021</v>
      </c>
      <c r="B1669" s="783" t="s">
        <v>267</v>
      </c>
      <c r="C1669" s="783" t="s">
        <v>263</v>
      </c>
      <c r="D1669" s="783" t="s">
        <v>289</v>
      </c>
      <c r="E1669" s="784">
        <v>1183</v>
      </c>
      <c r="K1669" s="783" t="s">
        <v>270</v>
      </c>
      <c r="L1669" s="783" t="s">
        <v>941</v>
      </c>
      <c r="M1669" s="783" t="s">
        <v>539</v>
      </c>
      <c r="N1669" s="784">
        <v>4</v>
      </c>
    </row>
    <row r="1670" spans="1:14" ht="15">
      <c r="A1670" s="783" t="s">
        <v>1021</v>
      </c>
      <c r="B1670" s="783" t="s">
        <v>268</v>
      </c>
      <c r="C1670" s="783" t="s">
        <v>262</v>
      </c>
      <c r="D1670" s="783" t="s">
        <v>288</v>
      </c>
      <c r="E1670" s="784">
        <v>412</v>
      </c>
      <c r="K1670" s="783" t="s">
        <v>270</v>
      </c>
      <c r="L1670" s="783" t="s">
        <v>941</v>
      </c>
      <c r="M1670" s="783" t="s">
        <v>530</v>
      </c>
      <c r="N1670" s="784">
        <v>1</v>
      </c>
    </row>
    <row r="1671" spans="1:14" ht="15">
      <c r="A1671" s="783" t="s">
        <v>1021</v>
      </c>
      <c r="B1671" s="783" t="s">
        <v>268</v>
      </c>
      <c r="C1671" s="783" t="s">
        <v>262</v>
      </c>
      <c r="D1671" s="783" t="s">
        <v>289</v>
      </c>
      <c r="E1671" s="784">
        <v>387</v>
      </c>
      <c r="K1671" s="783" t="s">
        <v>270</v>
      </c>
      <c r="L1671" s="783" t="s">
        <v>941</v>
      </c>
      <c r="M1671" s="783" t="s">
        <v>531</v>
      </c>
      <c r="N1671" s="784">
        <v>6</v>
      </c>
    </row>
    <row r="1672" spans="1:14" ht="15">
      <c r="A1672" s="783" t="s">
        <v>1021</v>
      </c>
      <c r="B1672" s="783" t="s">
        <v>268</v>
      </c>
      <c r="C1672" s="783" t="s">
        <v>263</v>
      </c>
      <c r="D1672" s="783" t="s">
        <v>288</v>
      </c>
      <c r="E1672" s="784">
        <v>505</v>
      </c>
      <c r="K1672" s="783" t="s">
        <v>270</v>
      </c>
      <c r="L1672" s="783" t="s">
        <v>941</v>
      </c>
      <c r="M1672" s="783" t="s">
        <v>527</v>
      </c>
      <c r="N1672" s="784">
        <v>180</v>
      </c>
    </row>
    <row r="1673" spans="1:14" ht="15">
      <c r="A1673" s="783" t="s">
        <v>1021</v>
      </c>
      <c r="B1673" s="783" t="s">
        <v>268</v>
      </c>
      <c r="C1673" s="783" t="s">
        <v>263</v>
      </c>
      <c r="D1673" s="783" t="s">
        <v>289</v>
      </c>
      <c r="E1673" s="784">
        <v>392</v>
      </c>
      <c r="K1673" s="783" t="s">
        <v>270</v>
      </c>
      <c r="L1673" s="783" t="s">
        <v>941</v>
      </c>
      <c r="M1673" s="783" t="s">
        <v>532</v>
      </c>
      <c r="N1673" s="784">
        <v>11</v>
      </c>
    </row>
    <row r="1674" spans="1:14" ht="15">
      <c r="A1674" s="783" t="s">
        <v>1021</v>
      </c>
      <c r="B1674" s="783" t="s">
        <v>290</v>
      </c>
      <c r="C1674" s="783" t="s">
        <v>262</v>
      </c>
      <c r="D1674" s="783" t="s">
        <v>289</v>
      </c>
      <c r="E1674" s="784">
        <v>1</v>
      </c>
      <c r="K1674" s="783" t="s">
        <v>270</v>
      </c>
      <c r="L1674" s="783" t="s">
        <v>941</v>
      </c>
      <c r="M1674" s="783" t="s">
        <v>528</v>
      </c>
      <c r="N1674" s="784">
        <v>1</v>
      </c>
    </row>
    <row r="1675" spans="1:14" ht="15">
      <c r="A1675" s="783" t="s">
        <v>1021</v>
      </c>
      <c r="B1675" s="783" t="s">
        <v>290</v>
      </c>
      <c r="C1675" s="783" t="s">
        <v>263</v>
      </c>
      <c r="D1675" s="783" t="s">
        <v>288</v>
      </c>
      <c r="E1675" s="784">
        <v>4</v>
      </c>
      <c r="K1675" s="783" t="s">
        <v>270</v>
      </c>
      <c r="L1675" s="783" t="s">
        <v>941</v>
      </c>
      <c r="M1675" s="783" t="s">
        <v>529</v>
      </c>
      <c r="N1675" s="784">
        <v>6</v>
      </c>
    </row>
    <row r="1676" spans="1:14" ht="15">
      <c r="A1676" s="783" t="s">
        <v>1021</v>
      </c>
      <c r="B1676" s="783" t="s">
        <v>290</v>
      </c>
      <c r="C1676" s="783" t="s">
        <v>263</v>
      </c>
      <c r="D1676" s="783" t="s">
        <v>289</v>
      </c>
      <c r="E1676" s="784">
        <v>1</v>
      </c>
      <c r="K1676" s="783" t="s">
        <v>270</v>
      </c>
      <c r="L1676" s="783" t="s">
        <v>941</v>
      </c>
      <c r="M1676" s="783" t="s">
        <v>268</v>
      </c>
      <c r="N1676" s="784">
        <v>107</v>
      </c>
    </row>
    <row r="1677" spans="1:14" ht="15">
      <c r="A1677" s="783" t="s">
        <v>1021</v>
      </c>
      <c r="B1677" s="783" t="s">
        <v>291</v>
      </c>
      <c r="C1677" s="783" t="s">
        <v>262</v>
      </c>
      <c r="D1677" s="783" t="s">
        <v>288</v>
      </c>
      <c r="E1677" s="784">
        <v>117</v>
      </c>
      <c r="K1677" s="783" t="s">
        <v>270</v>
      </c>
      <c r="L1677" s="783" t="s">
        <v>941</v>
      </c>
      <c r="M1677" s="783" t="s">
        <v>538</v>
      </c>
      <c r="N1677" s="784">
        <v>18</v>
      </c>
    </row>
    <row r="1678" spans="1:14" ht="15">
      <c r="A1678" s="783" t="s">
        <v>1021</v>
      </c>
      <c r="B1678" s="783" t="s">
        <v>291</v>
      </c>
      <c r="C1678" s="783" t="s">
        <v>262</v>
      </c>
      <c r="D1678" s="783" t="s">
        <v>289</v>
      </c>
      <c r="E1678" s="784">
        <v>121</v>
      </c>
      <c r="K1678" s="783" t="s">
        <v>270</v>
      </c>
      <c r="L1678" s="783" t="s">
        <v>941</v>
      </c>
      <c r="M1678" s="783" t="s">
        <v>290</v>
      </c>
      <c r="N1678" s="784">
        <v>1</v>
      </c>
    </row>
    <row r="1679" spans="1:14" ht="15">
      <c r="A1679" s="783" t="s">
        <v>1021</v>
      </c>
      <c r="B1679" s="783" t="s">
        <v>291</v>
      </c>
      <c r="C1679" s="783" t="s">
        <v>263</v>
      </c>
      <c r="D1679" s="783" t="s">
        <v>288</v>
      </c>
      <c r="E1679" s="784">
        <v>80</v>
      </c>
      <c r="K1679" s="783" t="s">
        <v>270</v>
      </c>
      <c r="L1679" s="783" t="s">
        <v>941</v>
      </c>
      <c r="M1679" s="783" t="s">
        <v>302</v>
      </c>
      <c r="N1679" s="784">
        <v>5</v>
      </c>
    </row>
    <row r="1680" spans="1:14" ht="15">
      <c r="A1680" s="783" t="s">
        <v>1021</v>
      </c>
      <c r="B1680" s="783" t="s">
        <v>291</v>
      </c>
      <c r="C1680" s="783" t="s">
        <v>263</v>
      </c>
      <c r="D1680" s="783" t="s">
        <v>289</v>
      </c>
      <c r="E1680" s="784">
        <v>102</v>
      </c>
      <c r="K1680" s="783" t="s">
        <v>270</v>
      </c>
      <c r="L1680" s="783" t="s">
        <v>941</v>
      </c>
      <c r="M1680" s="783" t="s">
        <v>299</v>
      </c>
      <c r="N1680" s="784">
        <v>14454</v>
      </c>
    </row>
    <row r="1681" spans="1:14" ht="15">
      <c r="A1681" s="783" t="s">
        <v>1022</v>
      </c>
      <c r="B1681" s="783" t="s">
        <v>267</v>
      </c>
      <c r="C1681" s="783" t="s">
        <v>262</v>
      </c>
      <c r="D1681" s="783" t="s">
        <v>288</v>
      </c>
      <c r="E1681" s="784">
        <v>59</v>
      </c>
      <c r="K1681" s="783" t="s">
        <v>270</v>
      </c>
      <c r="L1681" s="783" t="s">
        <v>941</v>
      </c>
      <c r="M1681" s="783" t="s">
        <v>301</v>
      </c>
      <c r="N1681" s="784">
        <v>26</v>
      </c>
    </row>
    <row r="1682" spans="1:14" ht="15">
      <c r="A1682" s="783" t="s">
        <v>1022</v>
      </c>
      <c r="B1682" s="783" t="s">
        <v>267</v>
      </c>
      <c r="C1682" s="783" t="s">
        <v>262</v>
      </c>
      <c r="D1682" s="783" t="s">
        <v>289</v>
      </c>
      <c r="E1682" s="784">
        <v>31</v>
      </c>
      <c r="K1682" s="783" t="s">
        <v>270</v>
      </c>
      <c r="L1682" s="783" t="s">
        <v>941</v>
      </c>
      <c r="M1682" s="783" t="s">
        <v>269</v>
      </c>
      <c r="N1682" s="784">
        <v>9</v>
      </c>
    </row>
    <row r="1683" spans="1:14" ht="15">
      <c r="A1683" s="783" t="s">
        <v>1022</v>
      </c>
      <c r="B1683" s="783" t="s">
        <v>267</v>
      </c>
      <c r="C1683" s="783" t="s">
        <v>263</v>
      </c>
      <c r="D1683" s="783" t="s">
        <v>288</v>
      </c>
      <c r="E1683" s="784">
        <v>52</v>
      </c>
      <c r="K1683" s="783" t="s">
        <v>270</v>
      </c>
      <c r="L1683" s="783" t="s">
        <v>941</v>
      </c>
      <c r="M1683" s="783" t="s">
        <v>270</v>
      </c>
      <c r="N1683" s="784">
        <v>637</v>
      </c>
    </row>
    <row r="1684" spans="1:14" ht="15">
      <c r="A1684" s="783" t="s">
        <v>1022</v>
      </c>
      <c r="B1684" s="783" t="s">
        <v>267</v>
      </c>
      <c r="C1684" s="783" t="s">
        <v>263</v>
      </c>
      <c r="D1684" s="783" t="s">
        <v>289</v>
      </c>
      <c r="E1684" s="784">
        <v>26</v>
      </c>
      <c r="K1684" s="783" t="s">
        <v>270</v>
      </c>
      <c r="L1684" s="783" t="s">
        <v>955</v>
      </c>
      <c r="M1684" s="783" t="s">
        <v>267</v>
      </c>
      <c r="N1684" s="784">
        <v>155</v>
      </c>
    </row>
    <row r="1685" spans="1:14" ht="15">
      <c r="A1685" s="783" t="s">
        <v>1022</v>
      </c>
      <c r="B1685" s="783" t="s">
        <v>267</v>
      </c>
      <c r="C1685" s="783" t="s">
        <v>262</v>
      </c>
      <c r="D1685" s="783" t="s">
        <v>288</v>
      </c>
      <c r="E1685" s="784">
        <v>785</v>
      </c>
      <c r="K1685" s="783" t="s">
        <v>270</v>
      </c>
      <c r="L1685" s="783" t="s">
        <v>955</v>
      </c>
      <c r="M1685" s="783" t="s">
        <v>533</v>
      </c>
      <c r="N1685" s="784">
        <v>10</v>
      </c>
    </row>
    <row r="1686" spans="1:14" ht="15">
      <c r="A1686" s="783" t="s">
        <v>1022</v>
      </c>
      <c r="B1686" s="783" t="s">
        <v>267</v>
      </c>
      <c r="C1686" s="783" t="s">
        <v>262</v>
      </c>
      <c r="D1686" s="783" t="s">
        <v>289</v>
      </c>
      <c r="E1686" s="784">
        <v>910</v>
      </c>
      <c r="K1686" s="783" t="s">
        <v>270</v>
      </c>
      <c r="L1686" s="783" t="s">
        <v>955</v>
      </c>
      <c r="M1686" s="783" t="s">
        <v>534</v>
      </c>
      <c r="N1686" s="784">
        <v>3</v>
      </c>
    </row>
    <row r="1687" spans="1:14" ht="15">
      <c r="A1687" s="783" t="s">
        <v>1022</v>
      </c>
      <c r="B1687" s="783" t="s">
        <v>267</v>
      </c>
      <c r="C1687" s="783" t="s">
        <v>263</v>
      </c>
      <c r="D1687" s="783" t="s">
        <v>288</v>
      </c>
      <c r="E1687" s="784">
        <v>705</v>
      </c>
      <c r="K1687" s="783" t="s">
        <v>270</v>
      </c>
      <c r="L1687" s="783" t="s">
        <v>955</v>
      </c>
      <c r="M1687" s="783" t="s">
        <v>530</v>
      </c>
      <c r="N1687" s="784">
        <v>2</v>
      </c>
    </row>
    <row r="1688" spans="1:14" ht="15">
      <c r="A1688" s="783" t="s">
        <v>1022</v>
      </c>
      <c r="B1688" s="783" t="s">
        <v>267</v>
      </c>
      <c r="C1688" s="783" t="s">
        <v>263</v>
      </c>
      <c r="D1688" s="783" t="s">
        <v>289</v>
      </c>
      <c r="E1688" s="784">
        <v>765</v>
      </c>
      <c r="K1688" s="783" t="s">
        <v>270</v>
      </c>
      <c r="L1688" s="783" t="s">
        <v>955</v>
      </c>
      <c r="M1688" s="783" t="s">
        <v>531</v>
      </c>
      <c r="N1688" s="784">
        <v>7</v>
      </c>
    </row>
    <row r="1689" spans="1:14" ht="15">
      <c r="A1689" s="783" t="s">
        <v>1022</v>
      </c>
      <c r="B1689" s="783" t="s">
        <v>268</v>
      </c>
      <c r="C1689" s="783" t="s">
        <v>262</v>
      </c>
      <c r="D1689" s="783" t="s">
        <v>288</v>
      </c>
      <c r="E1689" s="784">
        <v>1460</v>
      </c>
      <c r="K1689" s="783" t="s">
        <v>270</v>
      </c>
      <c r="L1689" s="783" t="s">
        <v>955</v>
      </c>
      <c r="M1689" s="783" t="s">
        <v>527</v>
      </c>
      <c r="N1689" s="784">
        <v>1540</v>
      </c>
    </row>
    <row r="1690" spans="1:14" ht="15">
      <c r="A1690" s="783" t="s">
        <v>1022</v>
      </c>
      <c r="B1690" s="783" t="s">
        <v>268</v>
      </c>
      <c r="C1690" s="783" t="s">
        <v>262</v>
      </c>
      <c r="D1690" s="783" t="s">
        <v>289</v>
      </c>
      <c r="E1690" s="784">
        <v>932</v>
      </c>
      <c r="K1690" s="783" t="s">
        <v>270</v>
      </c>
      <c r="L1690" s="783" t="s">
        <v>955</v>
      </c>
      <c r="M1690" s="783" t="s">
        <v>532</v>
      </c>
      <c r="N1690" s="784">
        <v>35</v>
      </c>
    </row>
    <row r="1691" spans="1:14" ht="15">
      <c r="A1691" s="783" t="s">
        <v>1022</v>
      </c>
      <c r="B1691" s="783" t="s">
        <v>268</v>
      </c>
      <c r="C1691" s="783" t="s">
        <v>263</v>
      </c>
      <c r="D1691" s="783" t="s">
        <v>288</v>
      </c>
      <c r="E1691" s="784">
        <v>1378</v>
      </c>
      <c r="K1691" s="783" t="s">
        <v>270</v>
      </c>
      <c r="L1691" s="783" t="s">
        <v>955</v>
      </c>
      <c r="M1691" s="783" t="s">
        <v>528</v>
      </c>
      <c r="N1691" s="784">
        <v>1</v>
      </c>
    </row>
    <row r="1692" spans="1:14" ht="15">
      <c r="A1692" s="783" t="s">
        <v>1022</v>
      </c>
      <c r="B1692" s="783" t="s">
        <v>268</v>
      </c>
      <c r="C1692" s="783" t="s">
        <v>263</v>
      </c>
      <c r="D1692" s="783" t="s">
        <v>289</v>
      </c>
      <c r="E1692" s="784">
        <v>868</v>
      </c>
      <c r="K1692" s="783" t="s">
        <v>270</v>
      </c>
      <c r="L1692" s="783" t="s">
        <v>955</v>
      </c>
      <c r="M1692" s="783" t="s">
        <v>535</v>
      </c>
      <c r="N1692" s="784">
        <v>6</v>
      </c>
    </row>
    <row r="1693" spans="1:14" ht="15">
      <c r="A1693" s="783" t="s">
        <v>1022</v>
      </c>
      <c r="B1693" s="783" t="s">
        <v>290</v>
      </c>
      <c r="C1693" s="783" t="s">
        <v>262</v>
      </c>
      <c r="D1693" s="783" t="s">
        <v>288</v>
      </c>
      <c r="E1693" s="784">
        <v>82</v>
      </c>
      <c r="K1693" s="783" t="s">
        <v>270</v>
      </c>
      <c r="L1693" s="783" t="s">
        <v>955</v>
      </c>
      <c r="M1693" s="783" t="s">
        <v>529</v>
      </c>
      <c r="N1693" s="784">
        <v>103</v>
      </c>
    </row>
    <row r="1694" spans="1:14" ht="15">
      <c r="A1694" s="783" t="s">
        <v>1022</v>
      </c>
      <c r="B1694" s="783" t="s">
        <v>290</v>
      </c>
      <c r="C1694" s="783" t="s">
        <v>262</v>
      </c>
      <c r="D1694" s="783" t="s">
        <v>289</v>
      </c>
      <c r="E1694" s="784">
        <v>116</v>
      </c>
      <c r="K1694" s="783" t="s">
        <v>270</v>
      </c>
      <c r="L1694" s="783" t="s">
        <v>955</v>
      </c>
      <c r="M1694" s="783" t="s">
        <v>268</v>
      </c>
      <c r="N1694" s="784">
        <v>144</v>
      </c>
    </row>
    <row r="1695" spans="1:14" ht="15">
      <c r="A1695" s="783" t="s">
        <v>1022</v>
      </c>
      <c r="B1695" s="783" t="s">
        <v>290</v>
      </c>
      <c r="C1695" s="783" t="s">
        <v>263</v>
      </c>
      <c r="D1695" s="783" t="s">
        <v>288</v>
      </c>
      <c r="E1695" s="784">
        <v>60</v>
      </c>
      <c r="K1695" s="783" t="s">
        <v>270</v>
      </c>
      <c r="L1695" s="783" t="s">
        <v>955</v>
      </c>
      <c r="M1695" s="783" t="s">
        <v>536</v>
      </c>
      <c r="N1695" s="784">
        <v>1</v>
      </c>
    </row>
    <row r="1696" spans="1:14" ht="15">
      <c r="A1696" s="783" t="s">
        <v>1022</v>
      </c>
      <c r="B1696" s="783" t="s">
        <v>290</v>
      </c>
      <c r="C1696" s="783" t="s">
        <v>263</v>
      </c>
      <c r="D1696" s="783" t="s">
        <v>289</v>
      </c>
      <c r="E1696" s="784">
        <v>77</v>
      </c>
      <c r="K1696" s="783" t="s">
        <v>270</v>
      </c>
      <c r="L1696" s="783" t="s">
        <v>955</v>
      </c>
      <c r="M1696" s="783" t="s">
        <v>538</v>
      </c>
      <c r="N1696" s="784">
        <v>13</v>
      </c>
    </row>
    <row r="1697" spans="1:14" ht="15">
      <c r="A1697" s="783" t="s">
        <v>1022</v>
      </c>
      <c r="B1697" s="783" t="s">
        <v>291</v>
      </c>
      <c r="C1697" s="783" t="s">
        <v>262</v>
      </c>
      <c r="D1697" s="783" t="s">
        <v>288</v>
      </c>
      <c r="E1697" s="784">
        <v>230</v>
      </c>
      <c r="K1697" s="783" t="s">
        <v>270</v>
      </c>
      <c r="L1697" s="783" t="s">
        <v>955</v>
      </c>
      <c r="M1697" s="783" t="s">
        <v>302</v>
      </c>
      <c r="N1697" s="784">
        <v>23</v>
      </c>
    </row>
    <row r="1698" spans="1:14" ht="15">
      <c r="A1698" s="783" t="s">
        <v>1022</v>
      </c>
      <c r="B1698" s="783" t="s">
        <v>291</v>
      </c>
      <c r="C1698" s="783" t="s">
        <v>262</v>
      </c>
      <c r="D1698" s="783" t="s">
        <v>289</v>
      </c>
      <c r="E1698" s="784">
        <v>185</v>
      </c>
      <c r="K1698" s="783" t="s">
        <v>270</v>
      </c>
      <c r="L1698" s="783" t="s">
        <v>955</v>
      </c>
      <c r="M1698" s="783" t="s">
        <v>299</v>
      </c>
      <c r="N1698" s="784">
        <v>12790</v>
      </c>
    </row>
    <row r="1699" spans="1:14" ht="15">
      <c r="A1699" s="783" t="s">
        <v>1022</v>
      </c>
      <c r="B1699" s="783" t="s">
        <v>291</v>
      </c>
      <c r="C1699" s="783" t="s">
        <v>263</v>
      </c>
      <c r="D1699" s="783" t="s">
        <v>288</v>
      </c>
      <c r="E1699" s="784">
        <v>180</v>
      </c>
      <c r="K1699" s="783" t="s">
        <v>270</v>
      </c>
      <c r="L1699" s="783" t="s">
        <v>955</v>
      </c>
      <c r="M1699" s="783" t="s">
        <v>300</v>
      </c>
      <c r="N1699" s="784">
        <v>3</v>
      </c>
    </row>
    <row r="1700" spans="1:14" ht="15">
      <c r="A1700" s="783" t="s">
        <v>1022</v>
      </c>
      <c r="B1700" s="783" t="s">
        <v>291</v>
      </c>
      <c r="C1700" s="783" t="s">
        <v>263</v>
      </c>
      <c r="D1700" s="783" t="s">
        <v>289</v>
      </c>
      <c r="E1700" s="784">
        <v>137</v>
      </c>
      <c r="K1700" s="783" t="s">
        <v>270</v>
      </c>
      <c r="L1700" s="783" t="s">
        <v>955</v>
      </c>
      <c r="M1700" s="783" t="s">
        <v>301</v>
      </c>
      <c r="N1700" s="784">
        <v>160</v>
      </c>
    </row>
    <row r="1701" spans="1:14" ht="15">
      <c r="A1701" s="783" t="s">
        <v>1023</v>
      </c>
      <c r="B1701" s="783" t="s">
        <v>267</v>
      </c>
      <c r="C1701" s="783" t="s">
        <v>262</v>
      </c>
      <c r="D1701" s="783" t="s">
        <v>288</v>
      </c>
      <c r="E1701" s="784">
        <v>1</v>
      </c>
      <c r="K1701" s="783" t="s">
        <v>270</v>
      </c>
      <c r="L1701" s="783" t="s">
        <v>955</v>
      </c>
      <c r="M1701" s="783" t="s">
        <v>269</v>
      </c>
      <c r="N1701" s="784">
        <v>15</v>
      </c>
    </row>
    <row r="1702" spans="1:14" ht="15">
      <c r="A1702" s="783" t="s">
        <v>1023</v>
      </c>
      <c r="B1702" s="783" t="s">
        <v>267</v>
      </c>
      <c r="C1702" s="783" t="s">
        <v>262</v>
      </c>
      <c r="D1702" s="783" t="s">
        <v>289</v>
      </c>
      <c r="E1702" s="784">
        <v>2</v>
      </c>
      <c r="K1702" s="783" t="s">
        <v>270</v>
      </c>
      <c r="L1702" s="783" t="s">
        <v>955</v>
      </c>
      <c r="M1702" s="783" t="s">
        <v>270</v>
      </c>
      <c r="N1702" s="784">
        <v>1017</v>
      </c>
    </row>
    <row r="1703" spans="1:14" ht="15">
      <c r="A1703" s="783" t="s">
        <v>1023</v>
      </c>
      <c r="B1703" s="783" t="s">
        <v>267</v>
      </c>
      <c r="C1703" s="783" t="s">
        <v>263</v>
      </c>
      <c r="D1703" s="783" t="s">
        <v>288</v>
      </c>
      <c r="E1703" s="784">
        <v>1</v>
      </c>
      <c r="K1703" s="783" t="s">
        <v>270</v>
      </c>
      <c r="L1703" s="783" t="s">
        <v>961</v>
      </c>
      <c r="M1703" s="783" t="s">
        <v>267</v>
      </c>
      <c r="N1703" s="784">
        <v>255</v>
      </c>
    </row>
    <row r="1704" spans="1:14" ht="15">
      <c r="A1704" s="783" t="s">
        <v>1023</v>
      </c>
      <c r="B1704" s="783" t="s">
        <v>267</v>
      </c>
      <c r="C1704" s="783" t="s">
        <v>262</v>
      </c>
      <c r="D1704" s="783" t="s">
        <v>288</v>
      </c>
      <c r="E1704" s="784">
        <v>5003</v>
      </c>
      <c r="K1704" s="783" t="s">
        <v>270</v>
      </c>
      <c r="L1704" s="783" t="s">
        <v>961</v>
      </c>
      <c r="M1704" s="783" t="s">
        <v>533</v>
      </c>
      <c r="N1704" s="784">
        <v>22</v>
      </c>
    </row>
    <row r="1705" spans="1:14" ht="15">
      <c r="A1705" s="783" t="s">
        <v>1023</v>
      </c>
      <c r="B1705" s="783" t="s">
        <v>267</v>
      </c>
      <c r="C1705" s="783" t="s">
        <v>262</v>
      </c>
      <c r="D1705" s="783" t="s">
        <v>289</v>
      </c>
      <c r="E1705" s="784">
        <v>8020</v>
      </c>
      <c r="K1705" s="783" t="s">
        <v>270</v>
      </c>
      <c r="L1705" s="783" t="s">
        <v>961</v>
      </c>
      <c r="M1705" s="783" t="s">
        <v>539</v>
      </c>
      <c r="N1705" s="784">
        <v>18</v>
      </c>
    </row>
    <row r="1706" spans="1:14" ht="15">
      <c r="A1706" s="783" t="s">
        <v>1023</v>
      </c>
      <c r="B1706" s="783" t="s">
        <v>267</v>
      </c>
      <c r="C1706" s="783" t="s">
        <v>263</v>
      </c>
      <c r="D1706" s="783" t="s">
        <v>288</v>
      </c>
      <c r="E1706" s="784">
        <v>5432</v>
      </c>
      <c r="K1706" s="783" t="s">
        <v>270</v>
      </c>
      <c r="L1706" s="783" t="s">
        <v>961</v>
      </c>
      <c r="M1706" s="783" t="s">
        <v>530</v>
      </c>
      <c r="N1706" s="784">
        <v>4</v>
      </c>
    </row>
    <row r="1707" spans="1:14" ht="15">
      <c r="A1707" s="783" t="s">
        <v>1023</v>
      </c>
      <c r="B1707" s="783" t="s">
        <v>267</v>
      </c>
      <c r="C1707" s="783" t="s">
        <v>263</v>
      </c>
      <c r="D1707" s="783" t="s">
        <v>289</v>
      </c>
      <c r="E1707" s="784">
        <v>7477</v>
      </c>
      <c r="K1707" s="783" t="s">
        <v>270</v>
      </c>
      <c r="L1707" s="783" t="s">
        <v>961</v>
      </c>
      <c r="M1707" s="783" t="s">
        <v>531</v>
      </c>
      <c r="N1707" s="784">
        <v>18</v>
      </c>
    </row>
    <row r="1708" spans="1:14" ht="15">
      <c r="A1708" s="783" t="s">
        <v>1023</v>
      </c>
      <c r="B1708" s="783" t="s">
        <v>268</v>
      </c>
      <c r="C1708" s="783" t="s">
        <v>262</v>
      </c>
      <c r="D1708" s="783" t="s">
        <v>288</v>
      </c>
      <c r="E1708" s="784">
        <v>318</v>
      </c>
      <c r="K1708" s="783" t="s">
        <v>270</v>
      </c>
      <c r="L1708" s="783" t="s">
        <v>961</v>
      </c>
      <c r="M1708" s="783" t="s">
        <v>527</v>
      </c>
      <c r="N1708" s="784">
        <v>3</v>
      </c>
    </row>
    <row r="1709" spans="1:14" ht="15">
      <c r="A1709" s="783" t="s">
        <v>1023</v>
      </c>
      <c r="B1709" s="783" t="s">
        <v>268</v>
      </c>
      <c r="C1709" s="783" t="s">
        <v>262</v>
      </c>
      <c r="D1709" s="783" t="s">
        <v>289</v>
      </c>
      <c r="E1709" s="784">
        <v>778</v>
      </c>
      <c r="K1709" s="783" t="s">
        <v>270</v>
      </c>
      <c r="L1709" s="783" t="s">
        <v>961</v>
      </c>
      <c r="M1709" s="783" t="s">
        <v>532</v>
      </c>
      <c r="N1709" s="784">
        <v>158</v>
      </c>
    </row>
    <row r="1710" spans="1:14" ht="15">
      <c r="A1710" s="783" t="s">
        <v>1023</v>
      </c>
      <c r="B1710" s="783" t="s">
        <v>268</v>
      </c>
      <c r="C1710" s="783" t="s">
        <v>263</v>
      </c>
      <c r="D1710" s="783" t="s">
        <v>288</v>
      </c>
      <c r="E1710" s="784">
        <v>383</v>
      </c>
      <c r="K1710" s="783" t="s">
        <v>270</v>
      </c>
      <c r="L1710" s="783" t="s">
        <v>961</v>
      </c>
      <c r="M1710" s="783" t="s">
        <v>528</v>
      </c>
      <c r="N1710" s="784">
        <v>13</v>
      </c>
    </row>
    <row r="1711" spans="1:14" ht="15">
      <c r="A1711" s="783" t="s">
        <v>1023</v>
      </c>
      <c r="B1711" s="783" t="s">
        <v>268</v>
      </c>
      <c r="C1711" s="783" t="s">
        <v>263</v>
      </c>
      <c r="D1711" s="783" t="s">
        <v>289</v>
      </c>
      <c r="E1711" s="784">
        <v>694</v>
      </c>
      <c r="K1711" s="783" t="s">
        <v>270</v>
      </c>
      <c r="L1711" s="783" t="s">
        <v>961</v>
      </c>
      <c r="M1711" s="783" t="s">
        <v>535</v>
      </c>
      <c r="N1711" s="784">
        <v>13</v>
      </c>
    </row>
    <row r="1712" spans="1:14" ht="15">
      <c r="A1712" s="783" t="s">
        <v>1023</v>
      </c>
      <c r="B1712" s="783" t="s">
        <v>290</v>
      </c>
      <c r="C1712" s="783" t="s">
        <v>262</v>
      </c>
      <c r="D1712" s="783" t="s">
        <v>288</v>
      </c>
      <c r="E1712" s="784">
        <v>11</v>
      </c>
      <c r="K1712" s="783" t="s">
        <v>270</v>
      </c>
      <c r="L1712" s="783" t="s">
        <v>961</v>
      </c>
      <c r="M1712" s="783" t="s">
        <v>529</v>
      </c>
      <c r="N1712" s="784">
        <v>9</v>
      </c>
    </row>
    <row r="1713" spans="1:14" ht="15">
      <c r="A1713" s="783" t="s">
        <v>1023</v>
      </c>
      <c r="B1713" s="783" t="s">
        <v>290</v>
      </c>
      <c r="C1713" s="783" t="s">
        <v>262</v>
      </c>
      <c r="D1713" s="783" t="s">
        <v>289</v>
      </c>
      <c r="E1713" s="784">
        <v>11</v>
      </c>
      <c r="K1713" s="783" t="s">
        <v>270</v>
      </c>
      <c r="L1713" s="783" t="s">
        <v>961</v>
      </c>
      <c r="M1713" s="783" t="s">
        <v>268</v>
      </c>
      <c r="N1713" s="784">
        <v>74</v>
      </c>
    </row>
    <row r="1714" spans="1:14" ht="15">
      <c r="A1714" s="783" t="s">
        <v>1023</v>
      </c>
      <c r="B1714" s="783" t="s">
        <v>290</v>
      </c>
      <c r="C1714" s="783" t="s">
        <v>263</v>
      </c>
      <c r="D1714" s="783" t="s">
        <v>288</v>
      </c>
      <c r="E1714" s="784">
        <v>9</v>
      </c>
      <c r="K1714" s="783" t="s">
        <v>270</v>
      </c>
      <c r="L1714" s="783" t="s">
        <v>961</v>
      </c>
      <c r="M1714" s="783" t="s">
        <v>536</v>
      </c>
      <c r="N1714" s="784">
        <v>1</v>
      </c>
    </row>
    <row r="1715" spans="1:14" ht="15">
      <c r="A1715" s="783" t="s">
        <v>1023</v>
      </c>
      <c r="B1715" s="783" t="s">
        <v>290</v>
      </c>
      <c r="C1715" s="783" t="s">
        <v>263</v>
      </c>
      <c r="D1715" s="783" t="s">
        <v>289</v>
      </c>
      <c r="E1715" s="784">
        <v>12</v>
      </c>
      <c r="K1715" s="783" t="s">
        <v>270</v>
      </c>
      <c r="L1715" s="783" t="s">
        <v>961</v>
      </c>
      <c r="M1715" s="783" t="s">
        <v>538</v>
      </c>
      <c r="N1715" s="784">
        <v>27</v>
      </c>
    </row>
    <row r="1716" spans="1:14" ht="15">
      <c r="A1716" s="783" t="s">
        <v>1023</v>
      </c>
      <c r="B1716" s="783" t="s">
        <v>291</v>
      </c>
      <c r="C1716" s="783" t="s">
        <v>262</v>
      </c>
      <c r="D1716" s="783" t="s">
        <v>288</v>
      </c>
      <c r="E1716" s="784">
        <v>436</v>
      </c>
      <c r="K1716" s="783" t="s">
        <v>270</v>
      </c>
      <c r="L1716" s="783" t="s">
        <v>961</v>
      </c>
      <c r="M1716" s="783" t="s">
        <v>1096</v>
      </c>
      <c r="N1716" s="784">
        <v>1</v>
      </c>
    </row>
    <row r="1717" spans="1:14" ht="15">
      <c r="A1717" s="783" t="s">
        <v>1023</v>
      </c>
      <c r="B1717" s="783" t="s">
        <v>291</v>
      </c>
      <c r="C1717" s="783" t="s">
        <v>262</v>
      </c>
      <c r="D1717" s="783" t="s">
        <v>289</v>
      </c>
      <c r="E1717" s="784">
        <v>1142</v>
      </c>
      <c r="K1717" s="783" t="s">
        <v>270</v>
      </c>
      <c r="L1717" s="783" t="s">
        <v>961</v>
      </c>
      <c r="M1717" s="783" t="s">
        <v>299</v>
      </c>
      <c r="N1717" s="784">
        <v>13746</v>
      </c>
    </row>
    <row r="1718" spans="1:14" ht="15">
      <c r="A1718" s="783" t="s">
        <v>1023</v>
      </c>
      <c r="B1718" s="783" t="s">
        <v>291</v>
      </c>
      <c r="C1718" s="783" t="s">
        <v>263</v>
      </c>
      <c r="D1718" s="783" t="s">
        <v>288</v>
      </c>
      <c r="E1718" s="784">
        <v>416</v>
      </c>
      <c r="K1718" s="783" t="s">
        <v>270</v>
      </c>
      <c r="L1718" s="783" t="s">
        <v>961</v>
      </c>
      <c r="M1718" s="783" t="s">
        <v>301</v>
      </c>
      <c r="N1718" s="784">
        <v>1</v>
      </c>
    </row>
    <row r="1719" spans="1:14" ht="15">
      <c r="A1719" s="783" t="s">
        <v>1023</v>
      </c>
      <c r="B1719" s="783" t="s">
        <v>291</v>
      </c>
      <c r="C1719" s="783" t="s">
        <v>263</v>
      </c>
      <c r="D1719" s="783" t="s">
        <v>289</v>
      </c>
      <c r="E1719" s="784">
        <v>882</v>
      </c>
      <c r="K1719" s="783" t="s">
        <v>270</v>
      </c>
      <c r="L1719" s="783" t="s">
        <v>961</v>
      </c>
      <c r="M1719" s="783" t="s">
        <v>269</v>
      </c>
      <c r="N1719" s="784">
        <v>6</v>
      </c>
    </row>
    <row r="1720" spans="1:14" ht="15">
      <c r="A1720" s="783" t="s">
        <v>1024</v>
      </c>
      <c r="B1720" s="783" t="s">
        <v>267</v>
      </c>
      <c r="C1720" s="783" t="s">
        <v>263</v>
      </c>
      <c r="D1720" s="783" t="s">
        <v>288</v>
      </c>
      <c r="E1720" s="784">
        <v>1</v>
      </c>
      <c r="K1720" s="783" t="s">
        <v>270</v>
      </c>
      <c r="L1720" s="783" t="s">
        <v>961</v>
      </c>
      <c r="M1720" s="783" t="s">
        <v>270</v>
      </c>
      <c r="N1720" s="784">
        <v>1362</v>
      </c>
    </row>
    <row r="1721" spans="1:14" ht="15">
      <c r="A1721" s="783" t="s">
        <v>1024</v>
      </c>
      <c r="B1721" s="783" t="s">
        <v>267</v>
      </c>
      <c r="C1721" s="783" t="s">
        <v>262</v>
      </c>
      <c r="D1721" s="783" t="s">
        <v>288</v>
      </c>
      <c r="E1721" s="784">
        <v>622</v>
      </c>
      <c r="K1721" s="783" t="s">
        <v>270</v>
      </c>
      <c r="L1721" s="783" t="s">
        <v>965</v>
      </c>
      <c r="M1721" s="783" t="s">
        <v>267</v>
      </c>
      <c r="N1721" s="784">
        <v>60</v>
      </c>
    </row>
    <row r="1722" spans="1:14" ht="15">
      <c r="A1722" s="783" t="s">
        <v>1024</v>
      </c>
      <c r="B1722" s="783" t="s">
        <v>267</v>
      </c>
      <c r="C1722" s="783" t="s">
        <v>262</v>
      </c>
      <c r="D1722" s="783" t="s">
        <v>289</v>
      </c>
      <c r="E1722" s="784">
        <v>667</v>
      </c>
      <c r="K1722" s="783" t="s">
        <v>270</v>
      </c>
      <c r="L1722" s="783" t="s">
        <v>965</v>
      </c>
      <c r="M1722" s="783" t="s">
        <v>533</v>
      </c>
      <c r="N1722" s="784">
        <v>15</v>
      </c>
    </row>
    <row r="1723" spans="1:14" ht="15">
      <c r="A1723" s="783" t="s">
        <v>1024</v>
      </c>
      <c r="B1723" s="783" t="s">
        <v>267</v>
      </c>
      <c r="C1723" s="783" t="s">
        <v>263</v>
      </c>
      <c r="D1723" s="783" t="s">
        <v>288</v>
      </c>
      <c r="E1723" s="784">
        <v>524</v>
      </c>
      <c r="K1723" s="783" t="s">
        <v>270</v>
      </c>
      <c r="L1723" s="783" t="s">
        <v>965</v>
      </c>
      <c r="M1723" s="783" t="s">
        <v>527</v>
      </c>
      <c r="N1723" s="784">
        <v>1411</v>
      </c>
    </row>
    <row r="1724" spans="1:14" ht="15">
      <c r="A1724" s="783" t="s">
        <v>1024</v>
      </c>
      <c r="B1724" s="783" t="s">
        <v>267</v>
      </c>
      <c r="C1724" s="783" t="s">
        <v>263</v>
      </c>
      <c r="D1724" s="783" t="s">
        <v>289</v>
      </c>
      <c r="E1724" s="784">
        <v>497</v>
      </c>
      <c r="K1724" s="783" t="s">
        <v>270</v>
      </c>
      <c r="L1724" s="783" t="s">
        <v>965</v>
      </c>
      <c r="M1724" s="783" t="s">
        <v>532</v>
      </c>
      <c r="N1724" s="784">
        <v>48</v>
      </c>
    </row>
    <row r="1725" spans="1:14" ht="15">
      <c r="A1725" s="783" t="s">
        <v>1024</v>
      </c>
      <c r="B1725" s="783" t="s">
        <v>268</v>
      </c>
      <c r="C1725" s="783" t="s">
        <v>262</v>
      </c>
      <c r="D1725" s="783" t="s">
        <v>288</v>
      </c>
      <c r="E1725" s="784">
        <v>205</v>
      </c>
      <c r="K1725" s="783" t="s">
        <v>270</v>
      </c>
      <c r="L1725" s="783" t="s">
        <v>965</v>
      </c>
      <c r="M1725" s="783" t="s">
        <v>528</v>
      </c>
      <c r="N1725" s="784">
        <v>8</v>
      </c>
    </row>
    <row r="1726" spans="1:14" ht="15">
      <c r="A1726" s="783" t="s">
        <v>1024</v>
      </c>
      <c r="B1726" s="783" t="s">
        <v>268</v>
      </c>
      <c r="C1726" s="783" t="s">
        <v>262</v>
      </c>
      <c r="D1726" s="783" t="s">
        <v>289</v>
      </c>
      <c r="E1726" s="784">
        <v>127</v>
      </c>
      <c r="K1726" s="783" t="s">
        <v>270</v>
      </c>
      <c r="L1726" s="783" t="s">
        <v>965</v>
      </c>
      <c r="M1726" s="783" t="s">
        <v>529</v>
      </c>
      <c r="N1726" s="784">
        <v>24</v>
      </c>
    </row>
    <row r="1727" spans="1:14" ht="15">
      <c r="A1727" s="783" t="s">
        <v>1024</v>
      </c>
      <c r="B1727" s="783" t="s">
        <v>268</v>
      </c>
      <c r="C1727" s="783" t="s">
        <v>263</v>
      </c>
      <c r="D1727" s="783" t="s">
        <v>288</v>
      </c>
      <c r="E1727" s="784">
        <v>186</v>
      </c>
      <c r="K1727" s="783" t="s">
        <v>270</v>
      </c>
      <c r="L1727" s="783" t="s">
        <v>965</v>
      </c>
      <c r="M1727" s="783" t="s">
        <v>268</v>
      </c>
      <c r="N1727" s="784">
        <v>283</v>
      </c>
    </row>
    <row r="1728" spans="1:14" ht="15">
      <c r="A1728" s="783" t="s">
        <v>1024</v>
      </c>
      <c r="B1728" s="783" t="s">
        <v>268</v>
      </c>
      <c r="C1728" s="783" t="s">
        <v>263</v>
      </c>
      <c r="D1728" s="783" t="s">
        <v>289</v>
      </c>
      <c r="E1728" s="784">
        <v>107</v>
      </c>
      <c r="K1728" s="783" t="s">
        <v>270</v>
      </c>
      <c r="L1728" s="783" t="s">
        <v>965</v>
      </c>
      <c r="M1728" s="783" t="s">
        <v>538</v>
      </c>
      <c r="N1728" s="784">
        <v>4</v>
      </c>
    </row>
    <row r="1729" spans="1:14" ht="15">
      <c r="A1729" s="783" t="s">
        <v>1024</v>
      </c>
      <c r="B1729" s="783" t="s">
        <v>290</v>
      </c>
      <c r="C1729" s="783" t="s">
        <v>262</v>
      </c>
      <c r="D1729" s="783" t="s">
        <v>288</v>
      </c>
      <c r="E1729" s="784">
        <v>3</v>
      </c>
      <c r="K1729" s="783" t="s">
        <v>270</v>
      </c>
      <c r="L1729" s="783" t="s">
        <v>965</v>
      </c>
      <c r="M1729" s="783" t="s">
        <v>290</v>
      </c>
      <c r="N1729" s="784">
        <v>2</v>
      </c>
    </row>
    <row r="1730" spans="1:14" ht="15">
      <c r="A1730" s="783" t="s">
        <v>1024</v>
      </c>
      <c r="B1730" s="783" t="s">
        <v>290</v>
      </c>
      <c r="C1730" s="783" t="s">
        <v>262</v>
      </c>
      <c r="D1730" s="783" t="s">
        <v>289</v>
      </c>
      <c r="E1730" s="784">
        <v>14</v>
      </c>
      <c r="K1730" s="783" t="s">
        <v>270</v>
      </c>
      <c r="L1730" s="783" t="s">
        <v>965</v>
      </c>
      <c r="M1730" s="783" t="s">
        <v>302</v>
      </c>
      <c r="N1730" s="784">
        <v>22</v>
      </c>
    </row>
    <row r="1731" spans="1:14" ht="15">
      <c r="A1731" s="783" t="s">
        <v>1024</v>
      </c>
      <c r="B1731" s="783" t="s">
        <v>290</v>
      </c>
      <c r="C1731" s="783" t="s">
        <v>263</v>
      </c>
      <c r="D1731" s="783" t="s">
        <v>288</v>
      </c>
      <c r="E1731" s="784">
        <v>5</v>
      </c>
      <c r="K1731" s="783" t="s">
        <v>270</v>
      </c>
      <c r="L1731" s="783" t="s">
        <v>965</v>
      </c>
      <c r="M1731" s="783" t="s">
        <v>299</v>
      </c>
      <c r="N1731" s="784">
        <v>10191</v>
      </c>
    </row>
    <row r="1732" spans="1:14" ht="15">
      <c r="A1732" s="783" t="s">
        <v>1024</v>
      </c>
      <c r="B1732" s="783" t="s">
        <v>290</v>
      </c>
      <c r="C1732" s="783" t="s">
        <v>263</v>
      </c>
      <c r="D1732" s="783" t="s">
        <v>289</v>
      </c>
      <c r="E1732" s="784">
        <v>8</v>
      </c>
      <c r="K1732" s="783" t="s">
        <v>270</v>
      </c>
      <c r="L1732" s="783" t="s">
        <v>965</v>
      </c>
      <c r="M1732" s="783" t="s">
        <v>300</v>
      </c>
      <c r="N1732" s="784">
        <v>2</v>
      </c>
    </row>
    <row r="1733" spans="1:14" ht="15">
      <c r="A1733" s="783" t="s">
        <v>1024</v>
      </c>
      <c r="B1733" s="783" t="s">
        <v>291</v>
      </c>
      <c r="C1733" s="783" t="s">
        <v>262</v>
      </c>
      <c r="D1733" s="783" t="s">
        <v>288</v>
      </c>
      <c r="E1733" s="784">
        <v>30</v>
      </c>
      <c r="K1733" s="783" t="s">
        <v>270</v>
      </c>
      <c r="L1733" s="783" t="s">
        <v>965</v>
      </c>
      <c r="M1733" s="783" t="s">
        <v>301</v>
      </c>
      <c r="N1733" s="784">
        <v>138</v>
      </c>
    </row>
    <row r="1734" spans="1:14" ht="15">
      <c r="A1734" s="783" t="s">
        <v>1024</v>
      </c>
      <c r="B1734" s="783" t="s">
        <v>291</v>
      </c>
      <c r="C1734" s="783" t="s">
        <v>262</v>
      </c>
      <c r="D1734" s="783" t="s">
        <v>289</v>
      </c>
      <c r="E1734" s="784">
        <v>40</v>
      </c>
      <c r="K1734" s="783" t="s">
        <v>270</v>
      </c>
      <c r="L1734" s="783" t="s">
        <v>965</v>
      </c>
      <c r="M1734" s="783" t="s">
        <v>269</v>
      </c>
      <c r="N1734" s="784">
        <v>4</v>
      </c>
    </row>
    <row r="1735" spans="1:14" ht="15">
      <c r="A1735" s="783" t="s">
        <v>1024</v>
      </c>
      <c r="B1735" s="783" t="s">
        <v>291</v>
      </c>
      <c r="C1735" s="783" t="s">
        <v>263</v>
      </c>
      <c r="D1735" s="783" t="s">
        <v>288</v>
      </c>
      <c r="E1735" s="784">
        <v>35</v>
      </c>
      <c r="K1735" s="783" t="s">
        <v>270</v>
      </c>
      <c r="L1735" s="783" t="s">
        <v>965</v>
      </c>
      <c r="M1735" s="783" t="s">
        <v>270</v>
      </c>
      <c r="N1735" s="784">
        <v>483</v>
      </c>
    </row>
    <row r="1736" spans="1:14" ht="15">
      <c r="A1736" s="783" t="s">
        <v>1024</v>
      </c>
      <c r="B1736" s="783" t="s">
        <v>291</v>
      </c>
      <c r="C1736" s="783" t="s">
        <v>263</v>
      </c>
      <c r="D1736" s="783" t="s">
        <v>289</v>
      </c>
      <c r="E1736" s="784">
        <v>36</v>
      </c>
      <c r="K1736" s="783" t="s">
        <v>270</v>
      </c>
      <c r="L1736" s="783" t="s">
        <v>973</v>
      </c>
      <c r="M1736" s="783" t="s">
        <v>267</v>
      </c>
      <c r="N1736" s="784">
        <v>111</v>
      </c>
    </row>
    <row r="1737" spans="1:14" ht="15">
      <c r="A1737" s="783" t="s">
        <v>1025</v>
      </c>
      <c r="B1737" s="783" t="s">
        <v>267</v>
      </c>
      <c r="C1737" s="783" t="s">
        <v>262</v>
      </c>
      <c r="D1737" s="783" t="s">
        <v>288</v>
      </c>
      <c r="E1737" s="784">
        <v>461</v>
      </c>
      <c r="K1737" s="783" t="s">
        <v>270</v>
      </c>
      <c r="L1737" s="783" t="s">
        <v>973</v>
      </c>
      <c r="M1737" s="783" t="s">
        <v>533</v>
      </c>
      <c r="N1737" s="784">
        <v>23</v>
      </c>
    </row>
    <row r="1738" spans="1:14" ht="15">
      <c r="A1738" s="783" t="s">
        <v>1025</v>
      </c>
      <c r="B1738" s="783" t="s">
        <v>267</v>
      </c>
      <c r="C1738" s="783" t="s">
        <v>262</v>
      </c>
      <c r="D1738" s="783" t="s">
        <v>289</v>
      </c>
      <c r="E1738" s="784">
        <v>495</v>
      </c>
      <c r="K1738" s="783" t="s">
        <v>270</v>
      </c>
      <c r="L1738" s="783" t="s">
        <v>973</v>
      </c>
      <c r="M1738" s="783" t="s">
        <v>539</v>
      </c>
      <c r="N1738" s="784">
        <v>19</v>
      </c>
    </row>
    <row r="1739" spans="1:14" ht="15">
      <c r="A1739" s="783" t="s">
        <v>1025</v>
      </c>
      <c r="B1739" s="783" t="s">
        <v>267</v>
      </c>
      <c r="C1739" s="783" t="s">
        <v>263</v>
      </c>
      <c r="D1739" s="783" t="s">
        <v>288</v>
      </c>
      <c r="E1739" s="784">
        <v>364</v>
      </c>
      <c r="K1739" s="783" t="s">
        <v>270</v>
      </c>
      <c r="L1739" s="783" t="s">
        <v>973</v>
      </c>
      <c r="M1739" s="783" t="s">
        <v>534</v>
      </c>
      <c r="N1739" s="784">
        <v>7</v>
      </c>
    </row>
    <row r="1740" spans="1:14" ht="15">
      <c r="A1740" s="783" t="s">
        <v>1025</v>
      </c>
      <c r="B1740" s="783" t="s">
        <v>267</v>
      </c>
      <c r="C1740" s="783" t="s">
        <v>263</v>
      </c>
      <c r="D1740" s="783" t="s">
        <v>289</v>
      </c>
      <c r="E1740" s="784">
        <v>413</v>
      </c>
      <c r="K1740" s="783" t="s">
        <v>270</v>
      </c>
      <c r="L1740" s="783" t="s">
        <v>973</v>
      </c>
      <c r="M1740" s="783" t="s">
        <v>530</v>
      </c>
      <c r="N1740" s="784">
        <v>21</v>
      </c>
    </row>
    <row r="1741" spans="1:14" ht="15">
      <c r="A1741" s="783" t="s">
        <v>1025</v>
      </c>
      <c r="B1741" s="783" t="s">
        <v>268</v>
      </c>
      <c r="C1741" s="783" t="s">
        <v>262</v>
      </c>
      <c r="D1741" s="783" t="s">
        <v>288</v>
      </c>
      <c r="E1741" s="784">
        <v>656</v>
      </c>
      <c r="K1741" s="783" t="s">
        <v>270</v>
      </c>
      <c r="L1741" s="783" t="s">
        <v>973</v>
      </c>
      <c r="M1741" s="783" t="s">
        <v>531</v>
      </c>
      <c r="N1741" s="784">
        <v>307</v>
      </c>
    </row>
    <row r="1742" spans="1:14" ht="15">
      <c r="A1742" s="783" t="s">
        <v>1025</v>
      </c>
      <c r="B1742" s="783" t="s">
        <v>268</v>
      </c>
      <c r="C1742" s="783" t="s">
        <v>262</v>
      </c>
      <c r="D1742" s="783" t="s">
        <v>289</v>
      </c>
      <c r="E1742" s="784">
        <v>396</v>
      </c>
      <c r="K1742" s="783" t="s">
        <v>270</v>
      </c>
      <c r="L1742" s="783" t="s">
        <v>973</v>
      </c>
      <c r="M1742" s="783" t="s">
        <v>527</v>
      </c>
      <c r="N1742" s="784">
        <v>1305</v>
      </c>
    </row>
    <row r="1743" spans="1:14" ht="15">
      <c r="A1743" s="783" t="s">
        <v>1025</v>
      </c>
      <c r="B1743" s="783" t="s">
        <v>268</v>
      </c>
      <c r="C1743" s="783" t="s">
        <v>263</v>
      </c>
      <c r="D1743" s="783" t="s">
        <v>288</v>
      </c>
      <c r="E1743" s="784">
        <v>553</v>
      </c>
      <c r="K1743" s="783" t="s">
        <v>270</v>
      </c>
      <c r="L1743" s="783" t="s">
        <v>973</v>
      </c>
      <c r="M1743" s="783" t="s">
        <v>532</v>
      </c>
      <c r="N1743" s="784">
        <v>23</v>
      </c>
    </row>
    <row r="1744" spans="1:14" ht="15">
      <c r="A1744" s="783" t="s">
        <v>1025</v>
      </c>
      <c r="B1744" s="783" t="s">
        <v>268</v>
      </c>
      <c r="C1744" s="783" t="s">
        <v>263</v>
      </c>
      <c r="D1744" s="783" t="s">
        <v>289</v>
      </c>
      <c r="E1744" s="784">
        <v>304</v>
      </c>
      <c r="K1744" s="783" t="s">
        <v>270</v>
      </c>
      <c r="L1744" s="783" t="s">
        <v>973</v>
      </c>
      <c r="M1744" s="783" t="s">
        <v>528</v>
      </c>
      <c r="N1744" s="784">
        <v>31</v>
      </c>
    </row>
    <row r="1745" spans="1:14" ht="15">
      <c r="A1745" s="783" t="s">
        <v>1025</v>
      </c>
      <c r="B1745" s="783" t="s">
        <v>291</v>
      </c>
      <c r="C1745" s="783" t="s">
        <v>262</v>
      </c>
      <c r="D1745" s="783" t="s">
        <v>288</v>
      </c>
      <c r="E1745" s="784">
        <v>23</v>
      </c>
      <c r="K1745" s="783" t="s">
        <v>270</v>
      </c>
      <c r="L1745" s="783" t="s">
        <v>973</v>
      </c>
      <c r="M1745" s="783" t="s">
        <v>535</v>
      </c>
      <c r="N1745" s="784">
        <v>15</v>
      </c>
    </row>
    <row r="1746" spans="1:14" ht="15">
      <c r="A1746" s="783" t="s">
        <v>1025</v>
      </c>
      <c r="B1746" s="783" t="s">
        <v>291</v>
      </c>
      <c r="C1746" s="783" t="s">
        <v>262</v>
      </c>
      <c r="D1746" s="783" t="s">
        <v>289</v>
      </c>
      <c r="E1746" s="784">
        <v>12</v>
      </c>
      <c r="K1746" s="783" t="s">
        <v>270</v>
      </c>
      <c r="L1746" s="783" t="s">
        <v>973</v>
      </c>
      <c r="M1746" s="783" t="s">
        <v>529</v>
      </c>
      <c r="N1746" s="784">
        <v>29</v>
      </c>
    </row>
    <row r="1747" spans="1:14" ht="15">
      <c r="A1747" s="783" t="s">
        <v>1025</v>
      </c>
      <c r="B1747" s="783" t="s">
        <v>291</v>
      </c>
      <c r="C1747" s="783" t="s">
        <v>263</v>
      </c>
      <c r="D1747" s="783" t="s">
        <v>288</v>
      </c>
      <c r="E1747" s="784">
        <v>12</v>
      </c>
      <c r="K1747" s="783" t="s">
        <v>270</v>
      </c>
      <c r="L1747" s="783" t="s">
        <v>973</v>
      </c>
      <c r="M1747" s="783" t="s">
        <v>268</v>
      </c>
      <c r="N1747" s="784">
        <v>223</v>
      </c>
    </row>
    <row r="1748" spans="1:14" ht="15">
      <c r="A1748" s="783" t="s">
        <v>1025</v>
      </c>
      <c r="B1748" s="783" t="s">
        <v>291</v>
      </c>
      <c r="C1748" s="783" t="s">
        <v>263</v>
      </c>
      <c r="D1748" s="783" t="s">
        <v>289</v>
      </c>
      <c r="E1748" s="784">
        <v>40</v>
      </c>
      <c r="K1748" s="783" t="s">
        <v>270</v>
      </c>
      <c r="L1748" s="783" t="s">
        <v>973</v>
      </c>
      <c r="M1748" s="783" t="s">
        <v>538</v>
      </c>
      <c r="N1748" s="784">
        <v>90</v>
      </c>
    </row>
    <row r="1749" spans="1:14" ht="15">
      <c r="A1749" s="783" t="s">
        <v>1026</v>
      </c>
      <c r="B1749" s="783" t="s">
        <v>267</v>
      </c>
      <c r="C1749" s="783" t="s">
        <v>262</v>
      </c>
      <c r="D1749" s="783" t="s">
        <v>288</v>
      </c>
      <c r="E1749" s="784">
        <v>1004</v>
      </c>
      <c r="K1749" s="783" t="s">
        <v>270</v>
      </c>
      <c r="L1749" s="783" t="s">
        <v>973</v>
      </c>
      <c r="M1749" s="783" t="s">
        <v>1096</v>
      </c>
      <c r="N1749" s="784">
        <v>2</v>
      </c>
    </row>
    <row r="1750" spans="1:14" ht="15">
      <c r="A1750" s="783" t="s">
        <v>1026</v>
      </c>
      <c r="B1750" s="783" t="s">
        <v>267</v>
      </c>
      <c r="C1750" s="783" t="s">
        <v>262</v>
      </c>
      <c r="D1750" s="783" t="s">
        <v>289</v>
      </c>
      <c r="E1750" s="784">
        <v>283</v>
      </c>
      <c r="K1750" s="783" t="s">
        <v>270</v>
      </c>
      <c r="L1750" s="783" t="s">
        <v>973</v>
      </c>
      <c r="M1750" s="783" t="s">
        <v>290</v>
      </c>
      <c r="N1750" s="784">
        <v>22</v>
      </c>
    </row>
    <row r="1751" spans="1:14" ht="15">
      <c r="A1751" s="783" t="s">
        <v>1026</v>
      </c>
      <c r="B1751" s="783" t="s">
        <v>267</v>
      </c>
      <c r="C1751" s="783" t="s">
        <v>263</v>
      </c>
      <c r="D1751" s="783" t="s">
        <v>288</v>
      </c>
      <c r="E1751" s="784">
        <v>1145</v>
      </c>
      <c r="K1751" s="783" t="s">
        <v>270</v>
      </c>
      <c r="L1751" s="783" t="s">
        <v>973</v>
      </c>
      <c r="M1751" s="783" t="s">
        <v>302</v>
      </c>
      <c r="N1751" s="784">
        <v>37</v>
      </c>
    </row>
    <row r="1752" spans="1:14" ht="15">
      <c r="A1752" s="783" t="s">
        <v>1026</v>
      </c>
      <c r="B1752" s="783" t="s">
        <v>267</v>
      </c>
      <c r="C1752" s="783" t="s">
        <v>263</v>
      </c>
      <c r="D1752" s="783" t="s">
        <v>289</v>
      </c>
      <c r="E1752" s="784">
        <v>326</v>
      </c>
      <c r="K1752" s="783" t="s">
        <v>270</v>
      </c>
      <c r="L1752" s="783" t="s">
        <v>973</v>
      </c>
      <c r="M1752" s="783" t="s">
        <v>299</v>
      </c>
      <c r="N1752" s="784">
        <v>34392</v>
      </c>
    </row>
    <row r="1753" spans="1:14" ht="15">
      <c r="A1753" s="783" t="s">
        <v>1026</v>
      </c>
      <c r="B1753" s="783" t="s">
        <v>268</v>
      </c>
      <c r="C1753" s="783" t="s">
        <v>262</v>
      </c>
      <c r="D1753" s="783" t="s">
        <v>288</v>
      </c>
      <c r="E1753" s="784">
        <v>115</v>
      </c>
      <c r="K1753" s="783" t="s">
        <v>270</v>
      </c>
      <c r="L1753" s="783" t="s">
        <v>973</v>
      </c>
      <c r="M1753" s="783" t="s">
        <v>300</v>
      </c>
      <c r="N1753" s="784">
        <v>6</v>
      </c>
    </row>
    <row r="1754" spans="1:14" ht="15">
      <c r="A1754" s="783" t="s">
        <v>1026</v>
      </c>
      <c r="B1754" s="783" t="s">
        <v>268</v>
      </c>
      <c r="C1754" s="783" t="s">
        <v>262</v>
      </c>
      <c r="D1754" s="783" t="s">
        <v>289</v>
      </c>
      <c r="E1754" s="784">
        <v>49</v>
      </c>
      <c r="K1754" s="783" t="s">
        <v>270</v>
      </c>
      <c r="L1754" s="783" t="s">
        <v>973</v>
      </c>
      <c r="M1754" s="783" t="s">
        <v>301</v>
      </c>
      <c r="N1754" s="784">
        <v>347</v>
      </c>
    </row>
    <row r="1755" spans="1:14" ht="15">
      <c r="A1755" s="783" t="s">
        <v>1026</v>
      </c>
      <c r="B1755" s="783" t="s">
        <v>268</v>
      </c>
      <c r="C1755" s="783" t="s">
        <v>263</v>
      </c>
      <c r="D1755" s="783" t="s">
        <v>288</v>
      </c>
      <c r="E1755" s="784">
        <v>189</v>
      </c>
      <c r="K1755" s="783" t="s">
        <v>270</v>
      </c>
      <c r="L1755" s="783" t="s">
        <v>973</v>
      </c>
      <c r="M1755" s="783" t="s">
        <v>269</v>
      </c>
      <c r="N1755" s="784">
        <v>25</v>
      </c>
    </row>
    <row r="1756" spans="1:14" ht="15">
      <c r="A1756" s="783" t="s">
        <v>1026</v>
      </c>
      <c r="B1756" s="783" t="s">
        <v>268</v>
      </c>
      <c r="C1756" s="783" t="s">
        <v>263</v>
      </c>
      <c r="D1756" s="783" t="s">
        <v>289</v>
      </c>
      <c r="E1756" s="784">
        <v>59</v>
      </c>
      <c r="K1756" s="783" t="s">
        <v>270</v>
      </c>
      <c r="L1756" s="783" t="s">
        <v>973</v>
      </c>
      <c r="M1756" s="783" t="s">
        <v>270</v>
      </c>
      <c r="N1756" s="784">
        <v>3703</v>
      </c>
    </row>
    <row r="1757" spans="1:14" ht="15">
      <c r="A1757" s="783" t="s">
        <v>1026</v>
      </c>
      <c r="B1757" s="783" t="s">
        <v>290</v>
      </c>
      <c r="C1757" s="783" t="s">
        <v>262</v>
      </c>
      <c r="D1757" s="783" t="s">
        <v>288</v>
      </c>
      <c r="E1757" s="784">
        <v>1</v>
      </c>
      <c r="K1757" s="783" t="s">
        <v>270</v>
      </c>
      <c r="L1757" s="783" t="s">
        <v>978</v>
      </c>
      <c r="M1757" s="783" t="s">
        <v>267</v>
      </c>
      <c r="N1757" s="784">
        <v>68</v>
      </c>
    </row>
    <row r="1758" spans="1:14" ht="15">
      <c r="A1758" s="783" t="s">
        <v>1026</v>
      </c>
      <c r="B1758" s="783" t="s">
        <v>290</v>
      </c>
      <c r="C1758" s="783" t="s">
        <v>263</v>
      </c>
      <c r="D1758" s="783" t="s">
        <v>288</v>
      </c>
      <c r="E1758" s="784">
        <v>1</v>
      </c>
      <c r="K1758" s="783" t="s">
        <v>270</v>
      </c>
      <c r="L1758" s="783" t="s">
        <v>978</v>
      </c>
      <c r="M1758" s="783" t="s">
        <v>533</v>
      </c>
      <c r="N1758" s="784">
        <v>3</v>
      </c>
    </row>
    <row r="1759" spans="1:14" ht="15">
      <c r="A1759" s="783" t="s">
        <v>1026</v>
      </c>
      <c r="B1759" s="783" t="s">
        <v>291</v>
      </c>
      <c r="C1759" s="783" t="s">
        <v>262</v>
      </c>
      <c r="D1759" s="783" t="s">
        <v>288</v>
      </c>
      <c r="E1759" s="784">
        <v>341</v>
      </c>
      <c r="K1759" s="783" t="s">
        <v>270</v>
      </c>
      <c r="L1759" s="783" t="s">
        <v>978</v>
      </c>
      <c r="M1759" s="783" t="s">
        <v>539</v>
      </c>
      <c r="N1759" s="784">
        <v>6</v>
      </c>
    </row>
    <row r="1760" spans="1:14" ht="15">
      <c r="A1760" s="783" t="s">
        <v>1026</v>
      </c>
      <c r="B1760" s="783" t="s">
        <v>291</v>
      </c>
      <c r="C1760" s="783" t="s">
        <v>262</v>
      </c>
      <c r="D1760" s="783" t="s">
        <v>289</v>
      </c>
      <c r="E1760" s="784">
        <v>120</v>
      </c>
      <c r="K1760" s="783" t="s">
        <v>270</v>
      </c>
      <c r="L1760" s="783" t="s">
        <v>978</v>
      </c>
      <c r="M1760" s="783" t="s">
        <v>530</v>
      </c>
      <c r="N1760" s="784">
        <v>1</v>
      </c>
    </row>
    <row r="1761" spans="1:14" ht="15">
      <c r="A1761" s="783" t="s">
        <v>1026</v>
      </c>
      <c r="B1761" s="783" t="s">
        <v>291</v>
      </c>
      <c r="C1761" s="783" t="s">
        <v>263</v>
      </c>
      <c r="D1761" s="783" t="s">
        <v>288</v>
      </c>
      <c r="E1761" s="784">
        <v>309</v>
      </c>
      <c r="K1761" s="783" t="s">
        <v>270</v>
      </c>
      <c r="L1761" s="783" t="s">
        <v>978</v>
      </c>
      <c r="M1761" s="783" t="s">
        <v>531</v>
      </c>
      <c r="N1761" s="784">
        <v>2</v>
      </c>
    </row>
    <row r="1762" spans="1:14" ht="15">
      <c r="A1762" s="783" t="s">
        <v>1026</v>
      </c>
      <c r="B1762" s="783" t="s">
        <v>291</v>
      </c>
      <c r="C1762" s="783" t="s">
        <v>263</v>
      </c>
      <c r="D1762" s="783" t="s">
        <v>289</v>
      </c>
      <c r="E1762" s="784">
        <v>86</v>
      </c>
      <c r="K1762" s="783" t="s">
        <v>270</v>
      </c>
      <c r="L1762" s="783" t="s">
        <v>978</v>
      </c>
      <c r="M1762" s="783" t="s">
        <v>527</v>
      </c>
      <c r="N1762" s="784">
        <v>591</v>
      </c>
    </row>
    <row r="1763" spans="1:14" ht="15">
      <c r="A1763" s="783" t="s">
        <v>1027</v>
      </c>
      <c r="B1763" s="783" t="s">
        <v>267</v>
      </c>
      <c r="C1763" s="783" t="s">
        <v>262</v>
      </c>
      <c r="D1763" s="783" t="s">
        <v>288</v>
      </c>
      <c r="E1763" s="784">
        <v>3650</v>
      </c>
      <c r="K1763" s="783" t="s">
        <v>270</v>
      </c>
      <c r="L1763" s="783" t="s">
        <v>978</v>
      </c>
      <c r="M1763" s="783" t="s">
        <v>532</v>
      </c>
      <c r="N1763" s="784">
        <v>94</v>
      </c>
    </row>
    <row r="1764" spans="1:14" ht="15">
      <c r="A1764" s="783" t="s">
        <v>1027</v>
      </c>
      <c r="B1764" s="783" t="s">
        <v>267</v>
      </c>
      <c r="C1764" s="783" t="s">
        <v>262</v>
      </c>
      <c r="D1764" s="783" t="s">
        <v>289</v>
      </c>
      <c r="E1764" s="784">
        <v>10836</v>
      </c>
      <c r="K1764" s="783" t="s">
        <v>270</v>
      </c>
      <c r="L1764" s="783" t="s">
        <v>978</v>
      </c>
      <c r="M1764" s="783" t="s">
        <v>528</v>
      </c>
      <c r="N1764" s="784">
        <v>1</v>
      </c>
    </row>
    <row r="1765" spans="1:14" ht="15">
      <c r="A1765" s="783" t="s">
        <v>1027</v>
      </c>
      <c r="B1765" s="783" t="s">
        <v>267</v>
      </c>
      <c r="C1765" s="783" t="s">
        <v>263</v>
      </c>
      <c r="D1765" s="783" t="s">
        <v>288</v>
      </c>
      <c r="E1765" s="784">
        <v>4202</v>
      </c>
      <c r="K1765" s="783" t="s">
        <v>270</v>
      </c>
      <c r="L1765" s="783" t="s">
        <v>978</v>
      </c>
      <c r="M1765" s="783" t="s">
        <v>535</v>
      </c>
      <c r="N1765" s="784">
        <v>2</v>
      </c>
    </row>
    <row r="1766" spans="1:14" ht="15">
      <c r="A1766" s="783" t="s">
        <v>1027</v>
      </c>
      <c r="B1766" s="783" t="s">
        <v>267</v>
      </c>
      <c r="C1766" s="783" t="s">
        <v>263</v>
      </c>
      <c r="D1766" s="783" t="s">
        <v>289</v>
      </c>
      <c r="E1766" s="784">
        <v>11212</v>
      </c>
      <c r="K1766" s="783" t="s">
        <v>270</v>
      </c>
      <c r="L1766" s="783" t="s">
        <v>978</v>
      </c>
      <c r="M1766" s="783" t="s">
        <v>529</v>
      </c>
      <c r="N1766" s="784">
        <v>69</v>
      </c>
    </row>
    <row r="1767" spans="1:14" ht="15">
      <c r="A1767" s="783" t="s">
        <v>1027</v>
      </c>
      <c r="B1767" s="783" t="s">
        <v>268</v>
      </c>
      <c r="C1767" s="783" t="s">
        <v>262</v>
      </c>
      <c r="D1767" s="783" t="s">
        <v>288</v>
      </c>
      <c r="E1767" s="784">
        <v>381</v>
      </c>
      <c r="K1767" s="783" t="s">
        <v>270</v>
      </c>
      <c r="L1767" s="783" t="s">
        <v>978</v>
      </c>
      <c r="M1767" s="783" t="s">
        <v>268</v>
      </c>
      <c r="N1767" s="784">
        <v>51</v>
      </c>
    </row>
    <row r="1768" spans="1:14" ht="15">
      <c r="A1768" s="783" t="s">
        <v>1027</v>
      </c>
      <c r="B1768" s="783" t="s">
        <v>268</v>
      </c>
      <c r="C1768" s="783" t="s">
        <v>262</v>
      </c>
      <c r="D1768" s="783" t="s">
        <v>289</v>
      </c>
      <c r="E1768" s="784">
        <v>1084</v>
      </c>
      <c r="K1768" s="783" t="s">
        <v>270</v>
      </c>
      <c r="L1768" s="783" t="s">
        <v>978</v>
      </c>
      <c r="M1768" s="783" t="s">
        <v>538</v>
      </c>
      <c r="N1768" s="784">
        <v>13</v>
      </c>
    </row>
    <row r="1769" spans="1:14" ht="15">
      <c r="A1769" s="783" t="s">
        <v>1027</v>
      </c>
      <c r="B1769" s="783" t="s">
        <v>268</v>
      </c>
      <c r="C1769" s="783" t="s">
        <v>263</v>
      </c>
      <c r="D1769" s="783" t="s">
        <v>288</v>
      </c>
      <c r="E1769" s="784">
        <v>464</v>
      </c>
      <c r="K1769" s="783" t="s">
        <v>270</v>
      </c>
      <c r="L1769" s="783" t="s">
        <v>978</v>
      </c>
      <c r="M1769" s="783" t="s">
        <v>302</v>
      </c>
      <c r="N1769" s="784">
        <v>14</v>
      </c>
    </row>
    <row r="1770" spans="1:14" ht="15">
      <c r="A1770" s="783" t="s">
        <v>1027</v>
      </c>
      <c r="B1770" s="783" t="s">
        <v>268</v>
      </c>
      <c r="C1770" s="783" t="s">
        <v>263</v>
      </c>
      <c r="D1770" s="783" t="s">
        <v>289</v>
      </c>
      <c r="E1770" s="784">
        <v>1101</v>
      </c>
      <c r="K1770" s="783" t="s">
        <v>270</v>
      </c>
      <c r="L1770" s="783" t="s">
        <v>978</v>
      </c>
      <c r="M1770" s="783" t="s">
        <v>299</v>
      </c>
      <c r="N1770" s="784">
        <v>7237</v>
      </c>
    </row>
    <row r="1771" spans="1:14" ht="15">
      <c r="A1771" s="783" t="s">
        <v>1027</v>
      </c>
      <c r="B1771" s="783" t="s">
        <v>290</v>
      </c>
      <c r="C1771" s="783" t="s">
        <v>262</v>
      </c>
      <c r="D1771" s="783" t="s">
        <v>288</v>
      </c>
      <c r="E1771" s="784">
        <v>8</v>
      </c>
      <c r="K1771" s="783" t="s">
        <v>270</v>
      </c>
      <c r="L1771" s="783" t="s">
        <v>978</v>
      </c>
      <c r="M1771" s="783" t="s">
        <v>301</v>
      </c>
      <c r="N1771" s="784">
        <v>141</v>
      </c>
    </row>
    <row r="1772" spans="1:14" ht="15">
      <c r="A1772" s="783" t="s">
        <v>1027</v>
      </c>
      <c r="B1772" s="783" t="s">
        <v>290</v>
      </c>
      <c r="C1772" s="783" t="s">
        <v>262</v>
      </c>
      <c r="D1772" s="783" t="s">
        <v>289</v>
      </c>
      <c r="E1772" s="784">
        <v>4</v>
      </c>
      <c r="K1772" s="783" t="s">
        <v>270</v>
      </c>
      <c r="L1772" s="783" t="s">
        <v>978</v>
      </c>
      <c r="M1772" s="783" t="s">
        <v>269</v>
      </c>
      <c r="N1772" s="784">
        <v>2</v>
      </c>
    </row>
    <row r="1773" spans="1:14" ht="15">
      <c r="A1773" s="783" t="s">
        <v>1027</v>
      </c>
      <c r="B1773" s="783" t="s">
        <v>290</v>
      </c>
      <c r="C1773" s="783" t="s">
        <v>263</v>
      </c>
      <c r="D1773" s="783" t="s">
        <v>288</v>
      </c>
      <c r="E1773" s="784">
        <v>9</v>
      </c>
      <c r="K1773" s="783" t="s">
        <v>270</v>
      </c>
      <c r="L1773" s="783" t="s">
        <v>978</v>
      </c>
      <c r="M1773" s="783" t="s">
        <v>270</v>
      </c>
      <c r="N1773" s="784">
        <v>768</v>
      </c>
    </row>
    <row r="1774" spans="1:14" ht="15">
      <c r="A1774" s="783" t="s">
        <v>1027</v>
      </c>
      <c r="B1774" s="783" t="s">
        <v>290</v>
      </c>
      <c r="C1774" s="783" t="s">
        <v>263</v>
      </c>
      <c r="D1774" s="783" t="s">
        <v>289</v>
      </c>
      <c r="E1774" s="784">
        <v>7</v>
      </c>
      <c r="K1774" s="783" t="s">
        <v>270</v>
      </c>
      <c r="L1774" s="783" t="s">
        <v>1001</v>
      </c>
      <c r="M1774" s="783" t="s">
        <v>267</v>
      </c>
      <c r="N1774" s="784">
        <v>46</v>
      </c>
    </row>
    <row r="1775" spans="1:14" ht="15">
      <c r="A1775" s="783" t="s">
        <v>1027</v>
      </c>
      <c r="B1775" s="783" t="s">
        <v>291</v>
      </c>
      <c r="C1775" s="783" t="s">
        <v>262</v>
      </c>
      <c r="D1775" s="783" t="s">
        <v>288</v>
      </c>
      <c r="E1775" s="784">
        <v>11642</v>
      </c>
      <c r="K1775" s="783" t="s">
        <v>270</v>
      </c>
      <c r="L1775" s="783" t="s">
        <v>1001</v>
      </c>
      <c r="M1775" s="783" t="s">
        <v>533</v>
      </c>
      <c r="N1775" s="784">
        <v>6</v>
      </c>
    </row>
    <row r="1776" spans="1:14" ht="15">
      <c r="A1776" s="783" t="s">
        <v>1027</v>
      </c>
      <c r="B1776" s="783" t="s">
        <v>291</v>
      </c>
      <c r="C1776" s="783" t="s">
        <v>262</v>
      </c>
      <c r="D1776" s="783" t="s">
        <v>289</v>
      </c>
      <c r="E1776" s="784">
        <v>20676</v>
      </c>
      <c r="K1776" s="783" t="s">
        <v>270</v>
      </c>
      <c r="L1776" s="783" t="s">
        <v>1001</v>
      </c>
      <c r="M1776" s="783" t="s">
        <v>539</v>
      </c>
      <c r="N1776" s="784">
        <v>36</v>
      </c>
    </row>
    <row r="1777" spans="1:14" ht="15">
      <c r="A1777" s="783" t="s">
        <v>1027</v>
      </c>
      <c r="B1777" s="783" t="s">
        <v>291</v>
      </c>
      <c r="C1777" s="783" t="s">
        <v>263</v>
      </c>
      <c r="D1777" s="783" t="s">
        <v>288</v>
      </c>
      <c r="E1777" s="784">
        <v>10721</v>
      </c>
      <c r="K1777" s="783" t="s">
        <v>270</v>
      </c>
      <c r="L1777" s="783" t="s">
        <v>1001</v>
      </c>
      <c r="M1777" s="783" t="s">
        <v>530</v>
      </c>
      <c r="N1777" s="784">
        <v>14</v>
      </c>
    </row>
    <row r="1778" spans="1:14" ht="15">
      <c r="A1778" s="783" t="s">
        <v>1027</v>
      </c>
      <c r="B1778" s="783" t="s">
        <v>291</v>
      </c>
      <c r="C1778" s="783" t="s">
        <v>263</v>
      </c>
      <c r="D1778" s="783" t="s">
        <v>289</v>
      </c>
      <c r="E1778" s="784">
        <v>16326</v>
      </c>
      <c r="K1778" s="783" t="s">
        <v>270</v>
      </c>
      <c r="L1778" s="783" t="s">
        <v>1001</v>
      </c>
      <c r="M1778" s="783" t="s">
        <v>531</v>
      </c>
      <c r="N1778" s="784">
        <v>3</v>
      </c>
    </row>
    <row r="1779" spans="1:14" ht="15">
      <c r="A1779" s="783" t="s">
        <v>1028</v>
      </c>
      <c r="B1779" s="783" t="s">
        <v>267</v>
      </c>
      <c r="C1779" s="783" t="s">
        <v>262</v>
      </c>
      <c r="D1779" s="783" t="s">
        <v>288</v>
      </c>
      <c r="E1779" s="784">
        <v>1</v>
      </c>
      <c r="K1779" s="783" t="s">
        <v>270</v>
      </c>
      <c r="L1779" s="783" t="s">
        <v>1001</v>
      </c>
      <c r="M1779" s="783" t="s">
        <v>527</v>
      </c>
      <c r="N1779" s="784">
        <v>41</v>
      </c>
    </row>
    <row r="1780" spans="1:14" ht="15">
      <c r="A1780" s="783" t="s">
        <v>1028</v>
      </c>
      <c r="B1780" s="783" t="s">
        <v>267</v>
      </c>
      <c r="C1780" s="783" t="s">
        <v>262</v>
      </c>
      <c r="D1780" s="783" t="s">
        <v>288</v>
      </c>
      <c r="E1780" s="784">
        <v>1352</v>
      </c>
      <c r="K1780" s="783" t="s">
        <v>270</v>
      </c>
      <c r="L1780" s="783" t="s">
        <v>1001</v>
      </c>
      <c r="M1780" s="783" t="s">
        <v>532</v>
      </c>
      <c r="N1780" s="784">
        <v>5</v>
      </c>
    </row>
    <row r="1781" spans="1:14" ht="15">
      <c r="A1781" s="783" t="s">
        <v>1028</v>
      </c>
      <c r="B1781" s="783" t="s">
        <v>267</v>
      </c>
      <c r="C1781" s="783" t="s">
        <v>262</v>
      </c>
      <c r="D1781" s="783" t="s">
        <v>289</v>
      </c>
      <c r="E1781" s="784">
        <v>434</v>
      </c>
      <c r="K1781" s="783" t="s">
        <v>270</v>
      </c>
      <c r="L1781" s="783" t="s">
        <v>1001</v>
      </c>
      <c r="M1781" s="783" t="s">
        <v>528</v>
      </c>
      <c r="N1781" s="784">
        <v>9</v>
      </c>
    </row>
    <row r="1782" spans="1:14" ht="15">
      <c r="A1782" s="783" t="s">
        <v>1028</v>
      </c>
      <c r="B1782" s="783" t="s">
        <v>267</v>
      </c>
      <c r="C1782" s="783" t="s">
        <v>263</v>
      </c>
      <c r="D1782" s="783" t="s">
        <v>288</v>
      </c>
      <c r="E1782" s="784">
        <v>1603</v>
      </c>
      <c r="K1782" s="783" t="s">
        <v>270</v>
      </c>
      <c r="L1782" s="783" t="s">
        <v>1001</v>
      </c>
      <c r="M1782" s="783" t="s">
        <v>535</v>
      </c>
      <c r="N1782" s="784">
        <v>8</v>
      </c>
    </row>
    <row r="1783" spans="1:14" ht="15">
      <c r="A1783" s="783" t="s">
        <v>1028</v>
      </c>
      <c r="B1783" s="783" t="s">
        <v>267</v>
      </c>
      <c r="C1783" s="783" t="s">
        <v>263</v>
      </c>
      <c r="D1783" s="783" t="s">
        <v>289</v>
      </c>
      <c r="E1783" s="784">
        <v>378</v>
      </c>
      <c r="K1783" s="783" t="s">
        <v>270</v>
      </c>
      <c r="L1783" s="783" t="s">
        <v>1001</v>
      </c>
      <c r="M1783" s="783" t="s">
        <v>529</v>
      </c>
      <c r="N1783" s="784">
        <v>1</v>
      </c>
    </row>
    <row r="1784" spans="1:14" ht="15">
      <c r="A1784" s="783" t="s">
        <v>1028</v>
      </c>
      <c r="B1784" s="783" t="s">
        <v>268</v>
      </c>
      <c r="C1784" s="783" t="s">
        <v>262</v>
      </c>
      <c r="D1784" s="783" t="s">
        <v>288</v>
      </c>
      <c r="E1784" s="784">
        <v>156</v>
      </c>
      <c r="K1784" s="783" t="s">
        <v>270</v>
      </c>
      <c r="L1784" s="783" t="s">
        <v>1001</v>
      </c>
      <c r="M1784" s="783" t="s">
        <v>268</v>
      </c>
      <c r="N1784" s="784">
        <v>25</v>
      </c>
    </row>
    <row r="1785" spans="1:14" ht="15">
      <c r="A1785" s="783" t="s">
        <v>1028</v>
      </c>
      <c r="B1785" s="783" t="s">
        <v>268</v>
      </c>
      <c r="C1785" s="783" t="s">
        <v>262</v>
      </c>
      <c r="D1785" s="783" t="s">
        <v>289</v>
      </c>
      <c r="E1785" s="784">
        <v>105</v>
      </c>
      <c r="K1785" s="783" t="s">
        <v>270</v>
      </c>
      <c r="L1785" s="783" t="s">
        <v>1001</v>
      </c>
      <c r="M1785" s="783" t="s">
        <v>538</v>
      </c>
      <c r="N1785" s="784">
        <v>4</v>
      </c>
    </row>
    <row r="1786" spans="1:14" ht="15">
      <c r="A1786" s="783" t="s">
        <v>1028</v>
      </c>
      <c r="B1786" s="783" t="s">
        <v>268</v>
      </c>
      <c r="C1786" s="783" t="s">
        <v>263</v>
      </c>
      <c r="D1786" s="783" t="s">
        <v>288</v>
      </c>
      <c r="E1786" s="784">
        <v>188</v>
      </c>
      <c r="K1786" s="783" t="s">
        <v>270</v>
      </c>
      <c r="L1786" s="783" t="s">
        <v>1001</v>
      </c>
      <c r="M1786" s="783" t="s">
        <v>302</v>
      </c>
      <c r="N1786" s="784">
        <v>7</v>
      </c>
    </row>
    <row r="1787" spans="1:14" ht="15">
      <c r="A1787" s="783" t="s">
        <v>1028</v>
      </c>
      <c r="B1787" s="783" t="s">
        <v>268</v>
      </c>
      <c r="C1787" s="783" t="s">
        <v>263</v>
      </c>
      <c r="D1787" s="783" t="s">
        <v>289</v>
      </c>
      <c r="E1787" s="784">
        <v>117</v>
      </c>
      <c r="K1787" s="783" t="s">
        <v>270</v>
      </c>
      <c r="L1787" s="783" t="s">
        <v>1001</v>
      </c>
      <c r="M1787" s="783" t="s">
        <v>299</v>
      </c>
      <c r="N1787" s="784">
        <v>4917</v>
      </c>
    </row>
    <row r="1788" spans="1:14" ht="15">
      <c r="A1788" s="783" t="s">
        <v>1028</v>
      </c>
      <c r="B1788" s="783" t="s">
        <v>290</v>
      </c>
      <c r="C1788" s="783" t="s">
        <v>262</v>
      </c>
      <c r="D1788" s="783" t="s">
        <v>288</v>
      </c>
      <c r="E1788" s="784">
        <v>11</v>
      </c>
      <c r="K1788" s="783" t="s">
        <v>270</v>
      </c>
      <c r="L1788" s="783" t="s">
        <v>1001</v>
      </c>
      <c r="M1788" s="783" t="s">
        <v>301</v>
      </c>
      <c r="N1788" s="784">
        <v>46</v>
      </c>
    </row>
    <row r="1789" spans="1:14" ht="15">
      <c r="A1789" s="783" t="s">
        <v>1028</v>
      </c>
      <c r="B1789" s="783" t="s">
        <v>290</v>
      </c>
      <c r="C1789" s="783" t="s">
        <v>263</v>
      </c>
      <c r="D1789" s="783" t="s">
        <v>288</v>
      </c>
      <c r="E1789" s="784">
        <v>8</v>
      </c>
      <c r="K1789" s="783" t="s">
        <v>270</v>
      </c>
      <c r="L1789" s="783" t="s">
        <v>1001</v>
      </c>
      <c r="M1789" s="783" t="s">
        <v>269</v>
      </c>
      <c r="N1789" s="784">
        <v>1</v>
      </c>
    </row>
    <row r="1790" spans="1:14" ht="15">
      <c r="A1790" s="783" t="s">
        <v>1028</v>
      </c>
      <c r="B1790" s="783" t="s">
        <v>290</v>
      </c>
      <c r="C1790" s="783" t="s">
        <v>263</v>
      </c>
      <c r="D1790" s="783" t="s">
        <v>289</v>
      </c>
      <c r="E1790" s="784">
        <v>1</v>
      </c>
      <c r="K1790" s="783" t="s">
        <v>270</v>
      </c>
      <c r="L1790" s="783" t="s">
        <v>1001</v>
      </c>
      <c r="M1790" s="783" t="s">
        <v>270</v>
      </c>
      <c r="N1790" s="784">
        <v>443</v>
      </c>
    </row>
    <row r="1791" spans="1:14" ht="15">
      <c r="A1791" s="783" t="s">
        <v>1028</v>
      </c>
      <c r="B1791" s="783" t="s">
        <v>291</v>
      </c>
      <c r="C1791" s="783" t="s">
        <v>262</v>
      </c>
      <c r="D1791" s="783" t="s">
        <v>288</v>
      </c>
      <c r="E1791" s="784">
        <v>428</v>
      </c>
    </row>
    <row r="1792" spans="1:14" ht="15">
      <c r="A1792" s="783" t="s">
        <v>1028</v>
      </c>
      <c r="B1792" s="783" t="s">
        <v>291</v>
      </c>
      <c r="C1792" s="783" t="s">
        <v>262</v>
      </c>
      <c r="D1792" s="783" t="s">
        <v>289</v>
      </c>
      <c r="E1792" s="784">
        <v>236</v>
      </c>
    </row>
    <row r="1793" spans="1:5" ht="15">
      <c r="A1793" s="783" t="s">
        <v>1028</v>
      </c>
      <c r="B1793" s="783" t="s">
        <v>291</v>
      </c>
      <c r="C1793" s="783" t="s">
        <v>263</v>
      </c>
      <c r="D1793" s="783" t="s">
        <v>288</v>
      </c>
      <c r="E1793" s="784">
        <v>430</v>
      </c>
    </row>
    <row r="1794" spans="1:5" ht="15">
      <c r="A1794" s="783" t="s">
        <v>1028</v>
      </c>
      <c r="B1794" s="783" t="s">
        <v>291</v>
      </c>
      <c r="C1794" s="783" t="s">
        <v>263</v>
      </c>
      <c r="D1794" s="783" t="s">
        <v>289</v>
      </c>
      <c r="E1794" s="784">
        <v>186</v>
      </c>
    </row>
    <row r="1795" spans="1:5" ht="15">
      <c r="A1795" s="783" t="s">
        <v>1029</v>
      </c>
      <c r="B1795" s="783" t="s">
        <v>267</v>
      </c>
      <c r="C1795" s="783" t="s">
        <v>262</v>
      </c>
      <c r="D1795" s="783" t="s">
        <v>288</v>
      </c>
      <c r="E1795" s="784">
        <v>2830</v>
      </c>
    </row>
    <row r="1796" spans="1:5" ht="15">
      <c r="A1796" s="783" t="s">
        <v>1029</v>
      </c>
      <c r="B1796" s="783" t="s">
        <v>267</v>
      </c>
      <c r="C1796" s="783" t="s">
        <v>262</v>
      </c>
      <c r="D1796" s="783" t="s">
        <v>289</v>
      </c>
      <c r="E1796" s="784">
        <v>2150</v>
      </c>
    </row>
    <row r="1797" spans="1:5" ht="15">
      <c r="A1797" s="783" t="s">
        <v>1029</v>
      </c>
      <c r="B1797" s="783" t="s">
        <v>267</v>
      </c>
      <c r="C1797" s="783" t="s">
        <v>263</v>
      </c>
      <c r="D1797" s="783" t="s">
        <v>288</v>
      </c>
      <c r="E1797" s="784">
        <v>3114</v>
      </c>
    </row>
    <row r="1798" spans="1:5" ht="15">
      <c r="A1798" s="783" t="s">
        <v>1029</v>
      </c>
      <c r="B1798" s="783" t="s">
        <v>267</v>
      </c>
      <c r="C1798" s="783" t="s">
        <v>263</v>
      </c>
      <c r="D1798" s="783" t="s">
        <v>289</v>
      </c>
      <c r="E1798" s="784">
        <v>2097</v>
      </c>
    </row>
    <row r="1799" spans="1:5" ht="15">
      <c r="A1799" s="783" t="s">
        <v>1029</v>
      </c>
      <c r="B1799" s="783" t="s">
        <v>268</v>
      </c>
      <c r="C1799" s="783" t="s">
        <v>262</v>
      </c>
      <c r="D1799" s="783" t="s">
        <v>288</v>
      </c>
      <c r="E1799" s="784">
        <v>312</v>
      </c>
    </row>
    <row r="1800" spans="1:5" ht="15">
      <c r="A1800" s="783" t="s">
        <v>1029</v>
      </c>
      <c r="B1800" s="783" t="s">
        <v>268</v>
      </c>
      <c r="C1800" s="783" t="s">
        <v>262</v>
      </c>
      <c r="D1800" s="783" t="s">
        <v>289</v>
      </c>
      <c r="E1800" s="784">
        <v>706</v>
      </c>
    </row>
    <row r="1801" spans="1:5" ht="15">
      <c r="A1801" s="783" t="s">
        <v>1029</v>
      </c>
      <c r="B1801" s="783" t="s">
        <v>268</v>
      </c>
      <c r="C1801" s="783" t="s">
        <v>263</v>
      </c>
      <c r="D1801" s="783" t="s">
        <v>288</v>
      </c>
      <c r="E1801" s="784">
        <v>488</v>
      </c>
    </row>
    <row r="1802" spans="1:5" ht="15">
      <c r="A1802" s="783" t="s">
        <v>1029</v>
      </c>
      <c r="B1802" s="783" t="s">
        <v>268</v>
      </c>
      <c r="C1802" s="783" t="s">
        <v>263</v>
      </c>
      <c r="D1802" s="783" t="s">
        <v>289</v>
      </c>
      <c r="E1802" s="784">
        <v>693</v>
      </c>
    </row>
    <row r="1803" spans="1:5" ht="15">
      <c r="A1803" s="783" t="s">
        <v>1029</v>
      </c>
      <c r="B1803" s="783" t="s">
        <v>290</v>
      </c>
      <c r="C1803" s="783" t="s">
        <v>262</v>
      </c>
      <c r="D1803" s="783" t="s">
        <v>288</v>
      </c>
      <c r="E1803" s="784">
        <v>2</v>
      </c>
    </row>
    <row r="1804" spans="1:5" ht="15">
      <c r="A1804" s="783" t="s">
        <v>1029</v>
      </c>
      <c r="B1804" s="783" t="s">
        <v>290</v>
      </c>
      <c r="C1804" s="783" t="s">
        <v>262</v>
      </c>
      <c r="D1804" s="783" t="s">
        <v>289</v>
      </c>
      <c r="E1804" s="784">
        <v>2</v>
      </c>
    </row>
    <row r="1805" spans="1:5" ht="15">
      <c r="A1805" s="783" t="s">
        <v>1029</v>
      </c>
      <c r="B1805" s="783" t="s">
        <v>290</v>
      </c>
      <c r="C1805" s="783" t="s">
        <v>263</v>
      </c>
      <c r="D1805" s="783" t="s">
        <v>288</v>
      </c>
      <c r="E1805" s="784">
        <v>2</v>
      </c>
    </row>
    <row r="1806" spans="1:5" ht="15">
      <c r="A1806" s="783" t="s">
        <v>1029</v>
      </c>
      <c r="B1806" s="783" t="s">
        <v>290</v>
      </c>
      <c r="C1806" s="783" t="s">
        <v>263</v>
      </c>
      <c r="D1806" s="783" t="s">
        <v>289</v>
      </c>
      <c r="E1806" s="784">
        <v>6</v>
      </c>
    </row>
    <row r="1807" spans="1:5" ht="15">
      <c r="A1807" s="783" t="s">
        <v>1029</v>
      </c>
      <c r="B1807" s="783" t="s">
        <v>291</v>
      </c>
      <c r="C1807" s="783" t="s">
        <v>262</v>
      </c>
      <c r="D1807" s="783" t="s">
        <v>288</v>
      </c>
      <c r="E1807" s="784">
        <v>4222</v>
      </c>
    </row>
    <row r="1808" spans="1:5" ht="15">
      <c r="A1808" s="783" t="s">
        <v>1029</v>
      </c>
      <c r="B1808" s="783" t="s">
        <v>291</v>
      </c>
      <c r="C1808" s="783" t="s">
        <v>262</v>
      </c>
      <c r="D1808" s="783" t="s">
        <v>289</v>
      </c>
      <c r="E1808" s="784">
        <v>2183</v>
      </c>
    </row>
    <row r="1809" spans="1:5" ht="15">
      <c r="A1809" s="783" t="s">
        <v>1029</v>
      </c>
      <c r="B1809" s="783" t="s">
        <v>291</v>
      </c>
      <c r="C1809" s="783" t="s">
        <v>263</v>
      </c>
      <c r="D1809" s="783" t="s">
        <v>288</v>
      </c>
      <c r="E1809" s="784">
        <v>4114</v>
      </c>
    </row>
    <row r="1810" spans="1:5" ht="15">
      <c r="A1810" s="783" t="s">
        <v>1029</v>
      </c>
      <c r="B1810" s="783" t="s">
        <v>291</v>
      </c>
      <c r="C1810" s="783" t="s">
        <v>263</v>
      </c>
      <c r="D1810" s="783" t="s">
        <v>289</v>
      </c>
      <c r="E1810" s="784">
        <v>1884</v>
      </c>
    </row>
    <row r="1811" spans="1:5" ht="15">
      <c r="A1811" s="783" t="s">
        <v>1030</v>
      </c>
      <c r="B1811" s="783" t="s">
        <v>267</v>
      </c>
      <c r="C1811" s="783" t="s">
        <v>262</v>
      </c>
      <c r="D1811" s="783" t="s">
        <v>288</v>
      </c>
      <c r="E1811" s="784">
        <v>1</v>
      </c>
    </row>
    <row r="1812" spans="1:5" ht="15">
      <c r="A1812" s="783" t="s">
        <v>1030</v>
      </c>
      <c r="B1812" s="783" t="s">
        <v>267</v>
      </c>
      <c r="C1812" s="783" t="s">
        <v>262</v>
      </c>
      <c r="D1812" s="783" t="s">
        <v>288</v>
      </c>
      <c r="E1812" s="784">
        <v>3283</v>
      </c>
    </row>
    <row r="1813" spans="1:5" ht="15">
      <c r="A1813" s="783" t="s">
        <v>1030</v>
      </c>
      <c r="B1813" s="783" t="s">
        <v>267</v>
      </c>
      <c r="C1813" s="783" t="s">
        <v>262</v>
      </c>
      <c r="D1813" s="783" t="s">
        <v>289</v>
      </c>
      <c r="E1813" s="784">
        <v>1685</v>
      </c>
    </row>
    <row r="1814" spans="1:5" ht="15">
      <c r="A1814" s="783" t="s">
        <v>1030</v>
      </c>
      <c r="B1814" s="783" t="s">
        <v>267</v>
      </c>
      <c r="C1814" s="783" t="s">
        <v>263</v>
      </c>
      <c r="D1814" s="783" t="s">
        <v>288</v>
      </c>
      <c r="E1814" s="784">
        <v>3598</v>
      </c>
    </row>
    <row r="1815" spans="1:5" ht="15">
      <c r="A1815" s="783" t="s">
        <v>1030</v>
      </c>
      <c r="B1815" s="783" t="s">
        <v>267</v>
      </c>
      <c r="C1815" s="783" t="s">
        <v>263</v>
      </c>
      <c r="D1815" s="783" t="s">
        <v>289</v>
      </c>
      <c r="E1815" s="784">
        <v>1728</v>
      </c>
    </row>
    <row r="1816" spans="1:5" ht="15">
      <c r="A1816" s="783" t="s">
        <v>1030</v>
      </c>
      <c r="B1816" s="783" t="s">
        <v>268</v>
      </c>
      <c r="C1816" s="783" t="s">
        <v>262</v>
      </c>
      <c r="D1816" s="783" t="s">
        <v>288</v>
      </c>
      <c r="E1816" s="784">
        <v>661</v>
      </c>
    </row>
    <row r="1817" spans="1:5" ht="15">
      <c r="A1817" s="783" t="s">
        <v>1030</v>
      </c>
      <c r="B1817" s="783" t="s">
        <v>268</v>
      </c>
      <c r="C1817" s="783" t="s">
        <v>262</v>
      </c>
      <c r="D1817" s="783" t="s">
        <v>289</v>
      </c>
      <c r="E1817" s="784">
        <v>353</v>
      </c>
    </row>
    <row r="1818" spans="1:5" ht="15">
      <c r="A1818" s="783" t="s">
        <v>1030</v>
      </c>
      <c r="B1818" s="783" t="s">
        <v>268</v>
      </c>
      <c r="C1818" s="783" t="s">
        <v>263</v>
      </c>
      <c r="D1818" s="783" t="s">
        <v>288</v>
      </c>
      <c r="E1818" s="784">
        <v>641</v>
      </c>
    </row>
    <row r="1819" spans="1:5" ht="15">
      <c r="A1819" s="783" t="s">
        <v>1030</v>
      </c>
      <c r="B1819" s="783" t="s">
        <v>268</v>
      </c>
      <c r="C1819" s="783" t="s">
        <v>263</v>
      </c>
      <c r="D1819" s="783" t="s">
        <v>289</v>
      </c>
      <c r="E1819" s="784">
        <v>300</v>
      </c>
    </row>
    <row r="1820" spans="1:5" ht="15">
      <c r="A1820" s="783" t="s">
        <v>1030</v>
      </c>
      <c r="B1820" s="783" t="s">
        <v>290</v>
      </c>
      <c r="C1820" s="783" t="s">
        <v>262</v>
      </c>
      <c r="D1820" s="783" t="s">
        <v>288</v>
      </c>
      <c r="E1820" s="784">
        <v>4</v>
      </c>
    </row>
    <row r="1821" spans="1:5" ht="15">
      <c r="A1821" s="783" t="s">
        <v>1030</v>
      </c>
      <c r="B1821" s="783" t="s">
        <v>290</v>
      </c>
      <c r="C1821" s="783" t="s">
        <v>262</v>
      </c>
      <c r="D1821" s="783" t="s">
        <v>289</v>
      </c>
      <c r="E1821" s="784">
        <v>10</v>
      </c>
    </row>
    <row r="1822" spans="1:5" ht="15">
      <c r="A1822" s="783" t="s">
        <v>1030</v>
      </c>
      <c r="B1822" s="783" t="s">
        <v>290</v>
      </c>
      <c r="C1822" s="783" t="s">
        <v>263</v>
      </c>
      <c r="D1822" s="783" t="s">
        <v>288</v>
      </c>
      <c r="E1822" s="784">
        <v>6</v>
      </c>
    </row>
    <row r="1823" spans="1:5" ht="15">
      <c r="A1823" s="783" t="s">
        <v>1030</v>
      </c>
      <c r="B1823" s="783" t="s">
        <v>290</v>
      </c>
      <c r="C1823" s="783" t="s">
        <v>263</v>
      </c>
      <c r="D1823" s="783" t="s">
        <v>289</v>
      </c>
      <c r="E1823" s="784">
        <v>6</v>
      </c>
    </row>
    <row r="1824" spans="1:5" ht="15">
      <c r="A1824" s="783" t="s">
        <v>1030</v>
      </c>
      <c r="B1824" s="783" t="s">
        <v>291</v>
      </c>
      <c r="C1824" s="783" t="s">
        <v>262</v>
      </c>
      <c r="D1824" s="783" t="s">
        <v>288</v>
      </c>
      <c r="E1824" s="784">
        <v>287</v>
      </c>
    </row>
    <row r="1825" spans="1:5" ht="15">
      <c r="A1825" s="783" t="s">
        <v>1030</v>
      </c>
      <c r="B1825" s="783" t="s">
        <v>291</v>
      </c>
      <c r="C1825" s="783" t="s">
        <v>262</v>
      </c>
      <c r="D1825" s="783" t="s">
        <v>289</v>
      </c>
      <c r="E1825" s="784">
        <v>198</v>
      </c>
    </row>
    <row r="1826" spans="1:5" ht="15">
      <c r="A1826" s="783" t="s">
        <v>1030</v>
      </c>
      <c r="B1826" s="783" t="s">
        <v>291</v>
      </c>
      <c r="C1826" s="783" t="s">
        <v>263</v>
      </c>
      <c r="D1826" s="783" t="s">
        <v>288</v>
      </c>
      <c r="E1826" s="784">
        <v>250</v>
      </c>
    </row>
    <row r="1827" spans="1:5" ht="15">
      <c r="A1827" s="783" t="s">
        <v>1030</v>
      </c>
      <c r="B1827" s="783" t="s">
        <v>291</v>
      </c>
      <c r="C1827" s="783" t="s">
        <v>263</v>
      </c>
      <c r="D1827" s="783" t="s">
        <v>289</v>
      </c>
      <c r="E1827" s="784">
        <v>158</v>
      </c>
    </row>
    <row r="1828" spans="1:5" ht="15">
      <c r="A1828" s="783" t="s">
        <v>1031</v>
      </c>
      <c r="B1828" s="783" t="s">
        <v>267</v>
      </c>
      <c r="C1828" s="783" t="s">
        <v>263</v>
      </c>
      <c r="D1828" s="783" t="s">
        <v>288</v>
      </c>
      <c r="E1828" s="784">
        <v>1</v>
      </c>
    </row>
    <row r="1829" spans="1:5" ht="15">
      <c r="A1829" s="783" t="s">
        <v>1031</v>
      </c>
      <c r="B1829" s="783" t="s">
        <v>267</v>
      </c>
      <c r="C1829" s="783" t="s">
        <v>262</v>
      </c>
      <c r="D1829" s="783" t="s">
        <v>288</v>
      </c>
      <c r="E1829" s="784">
        <v>427</v>
      </c>
    </row>
    <row r="1830" spans="1:5" ht="15">
      <c r="A1830" s="783" t="s">
        <v>1031</v>
      </c>
      <c r="B1830" s="783" t="s">
        <v>267</v>
      </c>
      <c r="C1830" s="783" t="s">
        <v>262</v>
      </c>
      <c r="D1830" s="783" t="s">
        <v>289</v>
      </c>
      <c r="E1830" s="784">
        <v>642</v>
      </c>
    </row>
    <row r="1831" spans="1:5" ht="15">
      <c r="A1831" s="783" t="s">
        <v>1031</v>
      </c>
      <c r="B1831" s="783" t="s">
        <v>267</v>
      </c>
      <c r="C1831" s="783" t="s">
        <v>263</v>
      </c>
      <c r="D1831" s="783" t="s">
        <v>288</v>
      </c>
      <c r="E1831" s="784">
        <v>371</v>
      </c>
    </row>
    <row r="1832" spans="1:5" ht="15">
      <c r="A1832" s="783" t="s">
        <v>1031</v>
      </c>
      <c r="B1832" s="783" t="s">
        <v>267</v>
      </c>
      <c r="C1832" s="783" t="s">
        <v>263</v>
      </c>
      <c r="D1832" s="783" t="s">
        <v>289</v>
      </c>
      <c r="E1832" s="784">
        <v>518</v>
      </c>
    </row>
    <row r="1833" spans="1:5" ht="15">
      <c r="A1833" s="783" t="s">
        <v>1031</v>
      </c>
      <c r="B1833" s="783" t="s">
        <v>268</v>
      </c>
      <c r="C1833" s="783" t="s">
        <v>262</v>
      </c>
      <c r="D1833" s="783" t="s">
        <v>288</v>
      </c>
      <c r="E1833" s="784">
        <v>200</v>
      </c>
    </row>
    <row r="1834" spans="1:5" ht="15">
      <c r="A1834" s="783" t="s">
        <v>1031</v>
      </c>
      <c r="B1834" s="783" t="s">
        <v>268</v>
      </c>
      <c r="C1834" s="783" t="s">
        <v>262</v>
      </c>
      <c r="D1834" s="783" t="s">
        <v>289</v>
      </c>
      <c r="E1834" s="784">
        <v>237</v>
      </c>
    </row>
    <row r="1835" spans="1:5" ht="15">
      <c r="A1835" s="783" t="s">
        <v>1031</v>
      </c>
      <c r="B1835" s="783" t="s">
        <v>268</v>
      </c>
      <c r="C1835" s="783" t="s">
        <v>263</v>
      </c>
      <c r="D1835" s="783" t="s">
        <v>288</v>
      </c>
      <c r="E1835" s="784">
        <v>223</v>
      </c>
    </row>
    <row r="1836" spans="1:5" ht="15">
      <c r="A1836" s="783" t="s">
        <v>1031</v>
      </c>
      <c r="B1836" s="783" t="s">
        <v>268</v>
      </c>
      <c r="C1836" s="783" t="s">
        <v>263</v>
      </c>
      <c r="D1836" s="783" t="s">
        <v>289</v>
      </c>
      <c r="E1836" s="784">
        <v>222</v>
      </c>
    </row>
    <row r="1837" spans="1:5" ht="15">
      <c r="A1837" s="783" t="s">
        <v>1031</v>
      </c>
      <c r="B1837" s="783" t="s">
        <v>290</v>
      </c>
      <c r="C1837" s="783" t="s">
        <v>262</v>
      </c>
      <c r="D1837" s="783" t="s">
        <v>288</v>
      </c>
      <c r="E1837" s="784">
        <v>19</v>
      </c>
    </row>
    <row r="1838" spans="1:5" ht="15">
      <c r="A1838" s="783" t="s">
        <v>1031</v>
      </c>
      <c r="B1838" s="783" t="s">
        <v>290</v>
      </c>
      <c r="C1838" s="783" t="s">
        <v>262</v>
      </c>
      <c r="D1838" s="783" t="s">
        <v>289</v>
      </c>
      <c r="E1838" s="784">
        <v>1</v>
      </c>
    </row>
    <row r="1839" spans="1:5" ht="15">
      <c r="A1839" s="783" t="s">
        <v>1031</v>
      </c>
      <c r="B1839" s="783" t="s">
        <v>290</v>
      </c>
      <c r="C1839" s="783" t="s">
        <v>263</v>
      </c>
      <c r="D1839" s="783" t="s">
        <v>288</v>
      </c>
      <c r="E1839" s="784">
        <v>17</v>
      </c>
    </row>
    <row r="1840" spans="1:5" ht="15">
      <c r="A1840" s="783" t="s">
        <v>1031</v>
      </c>
      <c r="B1840" s="783" t="s">
        <v>290</v>
      </c>
      <c r="C1840" s="783" t="s">
        <v>263</v>
      </c>
      <c r="D1840" s="783" t="s">
        <v>289</v>
      </c>
      <c r="E1840" s="784">
        <v>1</v>
      </c>
    </row>
    <row r="1841" spans="1:5" ht="15">
      <c r="A1841" s="783" t="s">
        <v>1031</v>
      </c>
      <c r="B1841" s="783" t="s">
        <v>291</v>
      </c>
      <c r="C1841" s="783" t="s">
        <v>262</v>
      </c>
      <c r="D1841" s="783" t="s">
        <v>288</v>
      </c>
      <c r="E1841" s="784">
        <v>121</v>
      </c>
    </row>
    <row r="1842" spans="1:5" ht="15">
      <c r="A1842" s="783" t="s">
        <v>1031</v>
      </c>
      <c r="B1842" s="783" t="s">
        <v>291</v>
      </c>
      <c r="C1842" s="783" t="s">
        <v>262</v>
      </c>
      <c r="D1842" s="783" t="s">
        <v>289</v>
      </c>
      <c r="E1842" s="784">
        <v>60</v>
      </c>
    </row>
    <row r="1843" spans="1:5" ht="15">
      <c r="A1843" s="783" t="s">
        <v>1031</v>
      </c>
      <c r="B1843" s="783" t="s">
        <v>291</v>
      </c>
      <c r="C1843" s="783" t="s">
        <v>263</v>
      </c>
      <c r="D1843" s="783" t="s">
        <v>288</v>
      </c>
      <c r="E1843" s="784">
        <v>119</v>
      </c>
    </row>
    <row r="1844" spans="1:5" ht="15">
      <c r="A1844" s="783" t="s">
        <v>1031</v>
      </c>
      <c r="B1844" s="783" t="s">
        <v>291</v>
      </c>
      <c r="C1844" s="783" t="s">
        <v>263</v>
      </c>
      <c r="D1844" s="783" t="s">
        <v>289</v>
      </c>
      <c r="E1844" s="784">
        <v>59</v>
      </c>
    </row>
    <row r="1845" spans="1:5" ht="15">
      <c r="A1845" s="783" t="s">
        <v>1032</v>
      </c>
      <c r="B1845" s="783" t="s">
        <v>267</v>
      </c>
      <c r="C1845" s="783" t="s">
        <v>262</v>
      </c>
      <c r="D1845" s="783" t="s">
        <v>288</v>
      </c>
      <c r="E1845" s="784">
        <v>1697</v>
      </c>
    </row>
    <row r="1846" spans="1:5" ht="15">
      <c r="A1846" s="783" t="s">
        <v>1032</v>
      </c>
      <c r="B1846" s="783" t="s">
        <v>267</v>
      </c>
      <c r="C1846" s="783" t="s">
        <v>262</v>
      </c>
      <c r="D1846" s="783" t="s">
        <v>289</v>
      </c>
      <c r="E1846" s="784">
        <v>2045</v>
      </c>
    </row>
    <row r="1847" spans="1:5" ht="15">
      <c r="A1847" s="783" t="s">
        <v>1032</v>
      </c>
      <c r="B1847" s="783" t="s">
        <v>267</v>
      </c>
      <c r="C1847" s="783" t="s">
        <v>263</v>
      </c>
      <c r="D1847" s="783" t="s">
        <v>288</v>
      </c>
      <c r="E1847" s="784">
        <v>1796</v>
      </c>
    </row>
    <row r="1848" spans="1:5" ht="15">
      <c r="A1848" s="783" t="s">
        <v>1032</v>
      </c>
      <c r="B1848" s="783" t="s">
        <v>267</v>
      </c>
      <c r="C1848" s="783" t="s">
        <v>263</v>
      </c>
      <c r="D1848" s="783" t="s">
        <v>289</v>
      </c>
      <c r="E1848" s="784">
        <v>1889</v>
      </c>
    </row>
    <row r="1849" spans="1:5" ht="15">
      <c r="A1849" s="783" t="s">
        <v>1032</v>
      </c>
      <c r="B1849" s="783" t="s">
        <v>268</v>
      </c>
      <c r="C1849" s="783" t="s">
        <v>262</v>
      </c>
      <c r="D1849" s="783" t="s">
        <v>288</v>
      </c>
      <c r="E1849" s="784">
        <v>250</v>
      </c>
    </row>
    <row r="1850" spans="1:5" ht="15">
      <c r="A1850" s="783" t="s">
        <v>1032</v>
      </c>
      <c r="B1850" s="783" t="s">
        <v>268</v>
      </c>
      <c r="C1850" s="783" t="s">
        <v>262</v>
      </c>
      <c r="D1850" s="783" t="s">
        <v>289</v>
      </c>
      <c r="E1850" s="784">
        <v>674</v>
      </c>
    </row>
    <row r="1851" spans="1:5" ht="15">
      <c r="A1851" s="783" t="s">
        <v>1032</v>
      </c>
      <c r="B1851" s="783" t="s">
        <v>268</v>
      </c>
      <c r="C1851" s="783" t="s">
        <v>263</v>
      </c>
      <c r="D1851" s="783" t="s">
        <v>288</v>
      </c>
      <c r="E1851" s="784">
        <v>251</v>
      </c>
    </row>
    <row r="1852" spans="1:5" ht="15">
      <c r="A1852" s="783" t="s">
        <v>1032</v>
      </c>
      <c r="B1852" s="783" t="s">
        <v>268</v>
      </c>
      <c r="C1852" s="783" t="s">
        <v>263</v>
      </c>
      <c r="D1852" s="783" t="s">
        <v>289</v>
      </c>
      <c r="E1852" s="784">
        <v>662</v>
      </c>
    </row>
    <row r="1853" spans="1:5" ht="15">
      <c r="A1853" s="783" t="s">
        <v>1032</v>
      </c>
      <c r="B1853" s="783" t="s">
        <v>290</v>
      </c>
      <c r="C1853" s="783" t="s">
        <v>262</v>
      </c>
      <c r="D1853" s="783" t="s">
        <v>288</v>
      </c>
      <c r="E1853" s="784">
        <v>8</v>
      </c>
    </row>
    <row r="1854" spans="1:5" ht="15">
      <c r="A1854" s="783" t="s">
        <v>1032</v>
      </c>
      <c r="B1854" s="783" t="s">
        <v>290</v>
      </c>
      <c r="C1854" s="783" t="s">
        <v>262</v>
      </c>
      <c r="D1854" s="783" t="s">
        <v>289</v>
      </c>
      <c r="E1854" s="784">
        <v>4</v>
      </c>
    </row>
    <row r="1855" spans="1:5" ht="15">
      <c r="A1855" s="783" t="s">
        <v>1032</v>
      </c>
      <c r="B1855" s="783" t="s">
        <v>290</v>
      </c>
      <c r="C1855" s="783" t="s">
        <v>263</v>
      </c>
      <c r="D1855" s="783" t="s">
        <v>288</v>
      </c>
      <c r="E1855" s="784">
        <v>12</v>
      </c>
    </row>
    <row r="1856" spans="1:5" ht="15">
      <c r="A1856" s="783" t="s">
        <v>1032</v>
      </c>
      <c r="B1856" s="783" t="s">
        <v>290</v>
      </c>
      <c r="C1856" s="783" t="s">
        <v>263</v>
      </c>
      <c r="D1856" s="783" t="s">
        <v>289</v>
      </c>
      <c r="E1856" s="784">
        <v>8</v>
      </c>
    </row>
    <row r="1857" spans="1:5" ht="15">
      <c r="A1857" s="783" t="s">
        <v>1032</v>
      </c>
      <c r="B1857" s="783" t="s">
        <v>291</v>
      </c>
      <c r="C1857" s="783" t="s">
        <v>262</v>
      </c>
      <c r="D1857" s="783" t="s">
        <v>288</v>
      </c>
      <c r="E1857" s="784">
        <v>224</v>
      </c>
    </row>
    <row r="1858" spans="1:5" ht="15">
      <c r="A1858" s="783" t="s">
        <v>1032</v>
      </c>
      <c r="B1858" s="783" t="s">
        <v>291</v>
      </c>
      <c r="C1858" s="783" t="s">
        <v>262</v>
      </c>
      <c r="D1858" s="783" t="s">
        <v>289</v>
      </c>
      <c r="E1858" s="784">
        <v>308</v>
      </c>
    </row>
    <row r="1859" spans="1:5" ht="15">
      <c r="A1859" s="783" t="s">
        <v>1032</v>
      </c>
      <c r="B1859" s="783" t="s">
        <v>291</v>
      </c>
      <c r="C1859" s="783" t="s">
        <v>263</v>
      </c>
      <c r="D1859" s="783" t="s">
        <v>288</v>
      </c>
      <c r="E1859" s="784">
        <v>173</v>
      </c>
    </row>
    <row r="1860" spans="1:5" ht="15">
      <c r="A1860" s="783" t="s">
        <v>1032</v>
      </c>
      <c r="B1860" s="783" t="s">
        <v>291</v>
      </c>
      <c r="C1860" s="783" t="s">
        <v>263</v>
      </c>
      <c r="D1860" s="783" t="s">
        <v>289</v>
      </c>
      <c r="E1860" s="784">
        <v>247</v>
      </c>
    </row>
    <row r="1861" spans="1:5" ht="15">
      <c r="A1861" s="783" t="s">
        <v>1033</v>
      </c>
      <c r="B1861" s="783" t="s">
        <v>267</v>
      </c>
      <c r="C1861" s="783" t="s">
        <v>262</v>
      </c>
      <c r="D1861" s="783" t="s">
        <v>288</v>
      </c>
      <c r="E1861" s="784">
        <v>774</v>
      </c>
    </row>
    <row r="1862" spans="1:5" ht="15">
      <c r="A1862" s="783" t="s">
        <v>1033</v>
      </c>
      <c r="B1862" s="783" t="s">
        <v>267</v>
      </c>
      <c r="C1862" s="783" t="s">
        <v>262</v>
      </c>
      <c r="D1862" s="783" t="s">
        <v>289</v>
      </c>
      <c r="E1862" s="784">
        <v>950</v>
      </c>
    </row>
    <row r="1863" spans="1:5" ht="15">
      <c r="A1863" s="783" t="s">
        <v>1033</v>
      </c>
      <c r="B1863" s="783" t="s">
        <v>267</v>
      </c>
      <c r="C1863" s="783" t="s">
        <v>263</v>
      </c>
      <c r="D1863" s="783" t="s">
        <v>288</v>
      </c>
      <c r="E1863" s="784">
        <v>628</v>
      </c>
    </row>
    <row r="1864" spans="1:5" ht="15">
      <c r="A1864" s="783" t="s">
        <v>1033</v>
      </c>
      <c r="B1864" s="783" t="s">
        <v>267</v>
      </c>
      <c r="C1864" s="783" t="s">
        <v>263</v>
      </c>
      <c r="D1864" s="783" t="s">
        <v>289</v>
      </c>
      <c r="E1864" s="784">
        <v>849</v>
      </c>
    </row>
    <row r="1865" spans="1:5" ht="15">
      <c r="A1865" s="783" t="s">
        <v>1033</v>
      </c>
      <c r="B1865" s="783" t="s">
        <v>268</v>
      </c>
      <c r="C1865" s="783" t="s">
        <v>262</v>
      </c>
      <c r="D1865" s="783" t="s">
        <v>288</v>
      </c>
      <c r="E1865" s="784">
        <v>638</v>
      </c>
    </row>
    <row r="1866" spans="1:5" ht="15">
      <c r="A1866" s="783" t="s">
        <v>1033</v>
      </c>
      <c r="B1866" s="783" t="s">
        <v>268</v>
      </c>
      <c r="C1866" s="783" t="s">
        <v>262</v>
      </c>
      <c r="D1866" s="783" t="s">
        <v>289</v>
      </c>
      <c r="E1866" s="784">
        <v>644</v>
      </c>
    </row>
    <row r="1867" spans="1:5" ht="15">
      <c r="A1867" s="783" t="s">
        <v>1033</v>
      </c>
      <c r="B1867" s="783" t="s">
        <v>268</v>
      </c>
      <c r="C1867" s="783" t="s">
        <v>263</v>
      </c>
      <c r="D1867" s="783" t="s">
        <v>288</v>
      </c>
      <c r="E1867" s="784">
        <v>544</v>
      </c>
    </row>
    <row r="1868" spans="1:5" ht="15">
      <c r="A1868" s="783" t="s">
        <v>1033</v>
      </c>
      <c r="B1868" s="783" t="s">
        <v>268</v>
      </c>
      <c r="C1868" s="783" t="s">
        <v>263</v>
      </c>
      <c r="D1868" s="783" t="s">
        <v>289</v>
      </c>
      <c r="E1868" s="784">
        <v>527</v>
      </c>
    </row>
    <row r="1869" spans="1:5" ht="15">
      <c r="A1869" s="783" t="s">
        <v>1033</v>
      </c>
      <c r="B1869" s="783" t="s">
        <v>290</v>
      </c>
      <c r="C1869" s="783" t="s">
        <v>262</v>
      </c>
      <c r="D1869" s="783" t="s">
        <v>288</v>
      </c>
      <c r="E1869" s="784">
        <v>4</v>
      </c>
    </row>
    <row r="1870" spans="1:5" ht="15">
      <c r="A1870" s="783" t="s">
        <v>1033</v>
      </c>
      <c r="B1870" s="783" t="s">
        <v>290</v>
      </c>
      <c r="C1870" s="783" t="s">
        <v>262</v>
      </c>
      <c r="D1870" s="783" t="s">
        <v>289</v>
      </c>
      <c r="E1870" s="784">
        <v>2</v>
      </c>
    </row>
    <row r="1871" spans="1:5" ht="15">
      <c r="A1871" s="783" t="s">
        <v>1033</v>
      </c>
      <c r="B1871" s="783" t="s">
        <v>290</v>
      </c>
      <c r="C1871" s="783" t="s">
        <v>263</v>
      </c>
      <c r="D1871" s="783" t="s">
        <v>288</v>
      </c>
      <c r="E1871" s="784">
        <v>5</v>
      </c>
    </row>
    <row r="1872" spans="1:5" ht="15">
      <c r="A1872" s="783" t="s">
        <v>1033</v>
      </c>
      <c r="B1872" s="783" t="s">
        <v>290</v>
      </c>
      <c r="C1872" s="783" t="s">
        <v>263</v>
      </c>
      <c r="D1872" s="783" t="s">
        <v>289</v>
      </c>
      <c r="E1872" s="784">
        <v>3</v>
      </c>
    </row>
    <row r="1873" spans="1:5" ht="15">
      <c r="A1873" s="783" t="s">
        <v>1033</v>
      </c>
      <c r="B1873" s="783" t="s">
        <v>291</v>
      </c>
      <c r="C1873" s="783" t="s">
        <v>262</v>
      </c>
      <c r="D1873" s="783" t="s">
        <v>288</v>
      </c>
      <c r="E1873" s="784">
        <v>80</v>
      </c>
    </row>
    <row r="1874" spans="1:5" ht="15">
      <c r="A1874" s="783" t="s">
        <v>1033</v>
      </c>
      <c r="B1874" s="783" t="s">
        <v>291</v>
      </c>
      <c r="C1874" s="783" t="s">
        <v>262</v>
      </c>
      <c r="D1874" s="783" t="s">
        <v>289</v>
      </c>
      <c r="E1874" s="784">
        <v>88</v>
      </c>
    </row>
    <row r="1875" spans="1:5" ht="15">
      <c r="A1875" s="783" t="s">
        <v>1033</v>
      </c>
      <c r="B1875" s="783" t="s">
        <v>291</v>
      </c>
      <c r="C1875" s="783" t="s">
        <v>263</v>
      </c>
      <c r="D1875" s="783" t="s">
        <v>288</v>
      </c>
      <c r="E1875" s="784">
        <v>46</v>
      </c>
    </row>
    <row r="1876" spans="1:5" ht="15">
      <c r="A1876" s="783" t="s">
        <v>1033</v>
      </c>
      <c r="B1876" s="783" t="s">
        <v>291</v>
      </c>
      <c r="C1876" s="783" t="s">
        <v>263</v>
      </c>
      <c r="D1876" s="783" t="s">
        <v>289</v>
      </c>
      <c r="E1876" s="784">
        <v>69</v>
      </c>
    </row>
    <row r="1877" spans="1:5" ht="15">
      <c r="A1877" s="783" t="s">
        <v>1034</v>
      </c>
      <c r="B1877" s="783" t="s">
        <v>267</v>
      </c>
      <c r="C1877" s="783" t="s">
        <v>262</v>
      </c>
      <c r="D1877" s="783" t="s">
        <v>288</v>
      </c>
      <c r="E1877" s="784">
        <v>491</v>
      </c>
    </row>
    <row r="1878" spans="1:5" ht="15">
      <c r="A1878" s="783" t="s">
        <v>1034</v>
      </c>
      <c r="B1878" s="783" t="s">
        <v>267</v>
      </c>
      <c r="C1878" s="783" t="s">
        <v>262</v>
      </c>
      <c r="D1878" s="783" t="s">
        <v>289</v>
      </c>
      <c r="E1878" s="784">
        <v>2479</v>
      </c>
    </row>
    <row r="1879" spans="1:5" ht="15">
      <c r="A1879" s="783" t="s">
        <v>1034</v>
      </c>
      <c r="B1879" s="783" t="s">
        <v>267</v>
      </c>
      <c r="C1879" s="783" t="s">
        <v>263</v>
      </c>
      <c r="D1879" s="783" t="s">
        <v>288</v>
      </c>
      <c r="E1879" s="784">
        <v>516</v>
      </c>
    </row>
    <row r="1880" spans="1:5" ht="15">
      <c r="A1880" s="783" t="s">
        <v>1034</v>
      </c>
      <c r="B1880" s="783" t="s">
        <v>267</v>
      </c>
      <c r="C1880" s="783" t="s">
        <v>263</v>
      </c>
      <c r="D1880" s="783" t="s">
        <v>289</v>
      </c>
      <c r="E1880" s="784">
        <v>2468</v>
      </c>
    </row>
    <row r="1881" spans="1:5" ht="15">
      <c r="A1881" s="783" t="s">
        <v>1034</v>
      </c>
      <c r="B1881" s="783" t="s">
        <v>268</v>
      </c>
      <c r="C1881" s="783" t="s">
        <v>262</v>
      </c>
      <c r="D1881" s="783" t="s">
        <v>288</v>
      </c>
      <c r="E1881" s="784">
        <v>1</v>
      </c>
    </row>
    <row r="1882" spans="1:5" ht="15">
      <c r="A1882" s="783" t="s">
        <v>1034</v>
      </c>
      <c r="B1882" s="783" t="s">
        <v>268</v>
      </c>
      <c r="C1882" s="783" t="s">
        <v>262</v>
      </c>
      <c r="D1882" s="783" t="s">
        <v>289</v>
      </c>
      <c r="E1882" s="784">
        <v>14</v>
      </c>
    </row>
    <row r="1883" spans="1:5" ht="15">
      <c r="A1883" s="783" t="s">
        <v>1034</v>
      </c>
      <c r="B1883" s="783" t="s">
        <v>268</v>
      </c>
      <c r="C1883" s="783" t="s">
        <v>263</v>
      </c>
      <c r="D1883" s="783" t="s">
        <v>289</v>
      </c>
      <c r="E1883" s="784">
        <v>20</v>
      </c>
    </row>
    <row r="1884" spans="1:5" ht="15">
      <c r="A1884" s="783" t="s">
        <v>1034</v>
      </c>
      <c r="B1884" s="783" t="s">
        <v>290</v>
      </c>
      <c r="C1884" s="783" t="s">
        <v>262</v>
      </c>
      <c r="D1884" s="783" t="s">
        <v>288</v>
      </c>
      <c r="E1884" s="784">
        <v>55</v>
      </c>
    </row>
    <row r="1885" spans="1:5" ht="15">
      <c r="A1885" s="783" t="s">
        <v>1034</v>
      </c>
      <c r="B1885" s="783" t="s">
        <v>290</v>
      </c>
      <c r="C1885" s="783" t="s">
        <v>263</v>
      </c>
      <c r="D1885" s="783" t="s">
        <v>288</v>
      </c>
      <c r="E1885" s="784">
        <v>55</v>
      </c>
    </row>
    <row r="1886" spans="1:5" ht="15">
      <c r="A1886" s="783" t="s">
        <v>1034</v>
      </c>
      <c r="B1886" s="783" t="s">
        <v>291</v>
      </c>
      <c r="C1886" s="783" t="s">
        <v>262</v>
      </c>
      <c r="D1886" s="783" t="s">
        <v>288</v>
      </c>
      <c r="E1886" s="784">
        <v>438</v>
      </c>
    </row>
    <row r="1887" spans="1:5" ht="15">
      <c r="A1887" s="783" t="s">
        <v>1034</v>
      </c>
      <c r="B1887" s="783" t="s">
        <v>291</v>
      </c>
      <c r="C1887" s="783" t="s">
        <v>262</v>
      </c>
      <c r="D1887" s="783" t="s">
        <v>289</v>
      </c>
      <c r="E1887" s="784">
        <v>22</v>
      </c>
    </row>
    <row r="1888" spans="1:5" ht="15">
      <c r="A1888" s="783" t="s">
        <v>1034</v>
      </c>
      <c r="B1888" s="783" t="s">
        <v>291</v>
      </c>
      <c r="C1888" s="783" t="s">
        <v>263</v>
      </c>
      <c r="D1888" s="783" t="s">
        <v>288</v>
      </c>
      <c r="E1888" s="784">
        <v>435</v>
      </c>
    </row>
    <row r="1889" spans="1:5" ht="15">
      <c r="A1889" s="783" t="s">
        <v>1034</v>
      </c>
      <c r="B1889" s="783" t="s">
        <v>291</v>
      </c>
      <c r="C1889" s="783" t="s">
        <v>263</v>
      </c>
      <c r="D1889" s="783" t="s">
        <v>289</v>
      </c>
      <c r="E1889" s="784">
        <v>33</v>
      </c>
    </row>
    <row r="1890" spans="1:5" ht="15">
      <c r="A1890" s="783" t="s">
        <v>1035</v>
      </c>
      <c r="B1890" s="783" t="s">
        <v>267</v>
      </c>
      <c r="C1890" s="783" t="s">
        <v>262</v>
      </c>
      <c r="D1890" s="783" t="s">
        <v>288</v>
      </c>
      <c r="E1890" s="784">
        <v>1037</v>
      </c>
    </row>
    <row r="1891" spans="1:5" ht="15">
      <c r="A1891" s="783" t="s">
        <v>1035</v>
      </c>
      <c r="B1891" s="783" t="s">
        <v>267</v>
      </c>
      <c r="C1891" s="783" t="s">
        <v>262</v>
      </c>
      <c r="D1891" s="783" t="s">
        <v>289</v>
      </c>
      <c r="E1891" s="784">
        <v>897</v>
      </c>
    </row>
    <row r="1892" spans="1:5" ht="15">
      <c r="A1892" s="783" t="s">
        <v>1035</v>
      </c>
      <c r="B1892" s="783" t="s">
        <v>267</v>
      </c>
      <c r="C1892" s="783" t="s">
        <v>263</v>
      </c>
      <c r="D1892" s="783" t="s">
        <v>288</v>
      </c>
      <c r="E1892" s="784">
        <v>1292</v>
      </c>
    </row>
    <row r="1893" spans="1:5" ht="15">
      <c r="A1893" s="783" t="s">
        <v>1035</v>
      </c>
      <c r="B1893" s="783" t="s">
        <v>267</v>
      </c>
      <c r="C1893" s="783" t="s">
        <v>263</v>
      </c>
      <c r="D1893" s="783" t="s">
        <v>289</v>
      </c>
      <c r="E1893" s="784">
        <v>952</v>
      </c>
    </row>
    <row r="1894" spans="1:5" ht="15">
      <c r="A1894" s="783" t="s">
        <v>1035</v>
      </c>
      <c r="B1894" s="783" t="s">
        <v>268</v>
      </c>
      <c r="C1894" s="783" t="s">
        <v>262</v>
      </c>
      <c r="D1894" s="783" t="s">
        <v>288</v>
      </c>
      <c r="E1894" s="784">
        <v>156</v>
      </c>
    </row>
    <row r="1895" spans="1:5" ht="15">
      <c r="A1895" s="783" t="s">
        <v>1035</v>
      </c>
      <c r="B1895" s="783" t="s">
        <v>268</v>
      </c>
      <c r="C1895" s="783" t="s">
        <v>262</v>
      </c>
      <c r="D1895" s="783" t="s">
        <v>289</v>
      </c>
      <c r="E1895" s="784">
        <v>245</v>
      </c>
    </row>
    <row r="1896" spans="1:5" ht="15">
      <c r="A1896" s="783" t="s">
        <v>1035</v>
      </c>
      <c r="B1896" s="783" t="s">
        <v>268</v>
      </c>
      <c r="C1896" s="783" t="s">
        <v>263</v>
      </c>
      <c r="D1896" s="783" t="s">
        <v>288</v>
      </c>
      <c r="E1896" s="784">
        <v>197</v>
      </c>
    </row>
    <row r="1897" spans="1:5" ht="15">
      <c r="A1897" s="783" t="s">
        <v>1035</v>
      </c>
      <c r="B1897" s="783" t="s">
        <v>268</v>
      </c>
      <c r="C1897" s="783" t="s">
        <v>263</v>
      </c>
      <c r="D1897" s="783" t="s">
        <v>289</v>
      </c>
      <c r="E1897" s="784">
        <v>206</v>
      </c>
    </row>
    <row r="1898" spans="1:5" ht="15">
      <c r="A1898" s="783" t="s">
        <v>1035</v>
      </c>
      <c r="B1898" s="783" t="s">
        <v>290</v>
      </c>
      <c r="C1898" s="783" t="s">
        <v>262</v>
      </c>
      <c r="D1898" s="783" t="s">
        <v>289</v>
      </c>
      <c r="E1898" s="784">
        <v>1</v>
      </c>
    </row>
    <row r="1899" spans="1:5" ht="15">
      <c r="A1899" s="783" t="s">
        <v>1035</v>
      </c>
      <c r="B1899" s="783" t="s">
        <v>291</v>
      </c>
      <c r="C1899" s="783" t="s">
        <v>262</v>
      </c>
      <c r="D1899" s="783" t="s">
        <v>288</v>
      </c>
      <c r="E1899" s="784">
        <v>120</v>
      </c>
    </row>
    <row r="1900" spans="1:5" ht="15">
      <c r="A1900" s="783" t="s">
        <v>1035</v>
      </c>
      <c r="B1900" s="783" t="s">
        <v>291</v>
      </c>
      <c r="C1900" s="783" t="s">
        <v>262</v>
      </c>
      <c r="D1900" s="783" t="s">
        <v>289</v>
      </c>
      <c r="E1900" s="784">
        <v>105</v>
      </c>
    </row>
    <row r="1901" spans="1:5" ht="15">
      <c r="A1901" s="783" t="s">
        <v>1035</v>
      </c>
      <c r="B1901" s="783" t="s">
        <v>291</v>
      </c>
      <c r="C1901" s="783" t="s">
        <v>263</v>
      </c>
      <c r="D1901" s="783" t="s">
        <v>288</v>
      </c>
      <c r="E1901" s="784">
        <v>98</v>
      </c>
    </row>
    <row r="1902" spans="1:5" ht="15">
      <c r="A1902" s="783" t="s">
        <v>1035</v>
      </c>
      <c r="B1902" s="783" t="s">
        <v>291</v>
      </c>
      <c r="C1902" s="783" t="s">
        <v>263</v>
      </c>
      <c r="D1902" s="783" t="s">
        <v>289</v>
      </c>
      <c r="E1902" s="784">
        <v>75</v>
      </c>
    </row>
    <row r="1903" spans="1:5" ht="15">
      <c r="A1903" s="783" t="s">
        <v>1036</v>
      </c>
      <c r="B1903" s="783" t="s">
        <v>267</v>
      </c>
      <c r="C1903" s="783" t="s">
        <v>262</v>
      </c>
      <c r="D1903" s="783" t="s">
        <v>288</v>
      </c>
      <c r="E1903" s="784">
        <v>3597</v>
      </c>
    </row>
    <row r="1904" spans="1:5" ht="15">
      <c r="A1904" s="783" t="s">
        <v>1036</v>
      </c>
      <c r="B1904" s="783" t="s">
        <v>267</v>
      </c>
      <c r="C1904" s="783" t="s">
        <v>262</v>
      </c>
      <c r="D1904" s="783" t="s">
        <v>289</v>
      </c>
      <c r="E1904" s="784">
        <v>6696</v>
      </c>
    </row>
    <row r="1905" spans="1:5" ht="15">
      <c r="A1905" s="783" t="s">
        <v>1036</v>
      </c>
      <c r="B1905" s="783" t="s">
        <v>267</v>
      </c>
      <c r="C1905" s="783" t="s">
        <v>263</v>
      </c>
      <c r="D1905" s="783" t="s">
        <v>288</v>
      </c>
      <c r="E1905" s="784">
        <v>3622</v>
      </c>
    </row>
    <row r="1906" spans="1:5" ht="15">
      <c r="A1906" s="783" t="s">
        <v>1036</v>
      </c>
      <c r="B1906" s="783" t="s">
        <v>267</v>
      </c>
      <c r="C1906" s="783" t="s">
        <v>263</v>
      </c>
      <c r="D1906" s="783" t="s">
        <v>289</v>
      </c>
      <c r="E1906" s="784">
        <v>5942</v>
      </c>
    </row>
    <row r="1907" spans="1:5" ht="15">
      <c r="A1907" s="783" t="s">
        <v>1036</v>
      </c>
      <c r="B1907" s="783" t="s">
        <v>268</v>
      </c>
      <c r="C1907" s="783" t="s">
        <v>262</v>
      </c>
      <c r="D1907" s="783" t="s">
        <v>288</v>
      </c>
      <c r="E1907" s="784">
        <v>1269</v>
      </c>
    </row>
    <row r="1908" spans="1:5" ht="15">
      <c r="A1908" s="783" t="s">
        <v>1036</v>
      </c>
      <c r="B1908" s="783" t="s">
        <v>268</v>
      </c>
      <c r="C1908" s="783" t="s">
        <v>262</v>
      </c>
      <c r="D1908" s="783" t="s">
        <v>289</v>
      </c>
      <c r="E1908" s="784">
        <v>2252</v>
      </c>
    </row>
    <row r="1909" spans="1:5" ht="15">
      <c r="A1909" s="783" t="s">
        <v>1036</v>
      </c>
      <c r="B1909" s="783" t="s">
        <v>268</v>
      </c>
      <c r="C1909" s="783" t="s">
        <v>263</v>
      </c>
      <c r="D1909" s="783" t="s">
        <v>288</v>
      </c>
      <c r="E1909" s="784">
        <v>1436</v>
      </c>
    </row>
    <row r="1910" spans="1:5" ht="15">
      <c r="A1910" s="783" t="s">
        <v>1036</v>
      </c>
      <c r="B1910" s="783" t="s">
        <v>268</v>
      </c>
      <c r="C1910" s="783" t="s">
        <v>263</v>
      </c>
      <c r="D1910" s="783" t="s">
        <v>289</v>
      </c>
      <c r="E1910" s="784">
        <v>2008</v>
      </c>
    </row>
    <row r="1911" spans="1:5" ht="15">
      <c r="A1911" s="783" t="s">
        <v>1036</v>
      </c>
      <c r="B1911" s="783" t="s">
        <v>290</v>
      </c>
      <c r="C1911" s="783" t="s">
        <v>262</v>
      </c>
      <c r="D1911" s="783" t="s">
        <v>288</v>
      </c>
      <c r="E1911" s="784">
        <v>5</v>
      </c>
    </row>
    <row r="1912" spans="1:5" ht="15">
      <c r="A1912" s="783" t="s">
        <v>1036</v>
      </c>
      <c r="B1912" s="783" t="s">
        <v>290</v>
      </c>
      <c r="C1912" s="783" t="s">
        <v>262</v>
      </c>
      <c r="D1912" s="783" t="s">
        <v>289</v>
      </c>
      <c r="E1912" s="784">
        <v>4</v>
      </c>
    </row>
    <row r="1913" spans="1:5" ht="15">
      <c r="A1913" s="783" t="s">
        <v>1036</v>
      </c>
      <c r="B1913" s="783" t="s">
        <v>290</v>
      </c>
      <c r="C1913" s="783" t="s">
        <v>263</v>
      </c>
      <c r="D1913" s="783" t="s">
        <v>288</v>
      </c>
      <c r="E1913" s="784">
        <v>2</v>
      </c>
    </row>
    <row r="1914" spans="1:5" ht="15">
      <c r="A1914" s="783" t="s">
        <v>1036</v>
      </c>
      <c r="B1914" s="783" t="s">
        <v>290</v>
      </c>
      <c r="C1914" s="783" t="s">
        <v>263</v>
      </c>
      <c r="D1914" s="783" t="s">
        <v>289</v>
      </c>
      <c r="E1914" s="784">
        <v>2</v>
      </c>
    </row>
    <row r="1915" spans="1:5" ht="15">
      <c r="A1915" s="783" t="s">
        <v>1036</v>
      </c>
      <c r="B1915" s="783" t="s">
        <v>291</v>
      </c>
      <c r="C1915" s="783" t="s">
        <v>262</v>
      </c>
      <c r="D1915" s="783" t="s">
        <v>288</v>
      </c>
      <c r="E1915" s="784">
        <v>277</v>
      </c>
    </row>
    <row r="1916" spans="1:5" ht="15">
      <c r="A1916" s="783" t="s">
        <v>1036</v>
      </c>
      <c r="B1916" s="783" t="s">
        <v>291</v>
      </c>
      <c r="C1916" s="783" t="s">
        <v>262</v>
      </c>
      <c r="D1916" s="783" t="s">
        <v>289</v>
      </c>
      <c r="E1916" s="784">
        <v>619</v>
      </c>
    </row>
    <row r="1917" spans="1:5" ht="15">
      <c r="A1917" s="783" t="s">
        <v>1036</v>
      </c>
      <c r="B1917" s="783" t="s">
        <v>291</v>
      </c>
      <c r="C1917" s="783" t="s">
        <v>263</v>
      </c>
      <c r="D1917" s="783" t="s">
        <v>288</v>
      </c>
      <c r="E1917" s="784">
        <v>218</v>
      </c>
    </row>
    <row r="1918" spans="1:5" ht="15">
      <c r="A1918" s="783" t="s">
        <v>1036</v>
      </c>
      <c r="B1918" s="783" t="s">
        <v>291</v>
      </c>
      <c r="C1918" s="783" t="s">
        <v>263</v>
      </c>
      <c r="D1918" s="783" t="s">
        <v>289</v>
      </c>
      <c r="E1918" s="784">
        <v>517</v>
      </c>
    </row>
    <row r="1919" spans="1:5" ht="15">
      <c r="A1919" s="783" t="s">
        <v>1037</v>
      </c>
      <c r="B1919" s="783" t="s">
        <v>267</v>
      </c>
      <c r="C1919" s="783" t="s">
        <v>262</v>
      </c>
      <c r="D1919" s="783" t="s">
        <v>288</v>
      </c>
      <c r="E1919" s="784">
        <v>2763</v>
      </c>
    </row>
    <row r="1920" spans="1:5" ht="15">
      <c r="A1920" s="783" t="s">
        <v>1037</v>
      </c>
      <c r="B1920" s="783" t="s">
        <v>267</v>
      </c>
      <c r="C1920" s="783" t="s">
        <v>262</v>
      </c>
      <c r="D1920" s="783" t="s">
        <v>289</v>
      </c>
      <c r="E1920" s="784">
        <v>1632</v>
      </c>
    </row>
    <row r="1921" spans="1:5" ht="15">
      <c r="A1921" s="783" t="s">
        <v>1037</v>
      </c>
      <c r="B1921" s="783" t="s">
        <v>267</v>
      </c>
      <c r="C1921" s="783" t="s">
        <v>263</v>
      </c>
      <c r="D1921" s="783" t="s">
        <v>288</v>
      </c>
      <c r="E1921" s="784">
        <v>3135</v>
      </c>
    </row>
    <row r="1922" spans="1:5" ht="15">
      <c r="A1922" s="783" t="s">
        <v>1037</v>
      </c>
      <c r="B1922" s="783" t="s">
        <v>267</v>
      </c>
      <c r="C1922" s="783" t="s">
        <v>263</v>
      </c>
      <c r="D1922" s="783" t="s">
        <v>289</v>
      </c>
      <c r="E1922" s="784">
        <v>1703</v>
      </c>
    </row>
    <row r="1923" spans="1:5" ht="15">
      <c r="A1923" s="783" t="s">
        <v>1037</v>
      </c>
      <c r="B1923" s="783" t="s">
        <v>268</v>
      </c>
      <c r="C1923" s="783" t="s">
        <v>262</v>
      </c>
      <c r="D1923" s="783" t="s">
        <v>288</v>
      </c>
      <c r="E1923" s="784">
        <v>1026</v>
      </c>
    </row>
    <row r="1924" spans="1:5" ht="15">
      <c r="A1924" s="783" t="s">
        <v>1037</v>
      </c>
      <c r="B1924" s="783" t="s">
        <v>268</v>
      </c>
      <c r="C1924" s="783" t="s">
        <v>262</v>
      </c>
      <c r="D1924" s="783" t="s">
        <v>289</v>
      </c>
      <c r="E1924" s="784">
        <v>910</v>
      </c>
    </row>
    <row r="1925" spans="1:5" ht="15">
      <c r="A1925" s="783" t="s">
        <v>1037</v>
      </c>
      <c r="B1925" s="783" t="s">
        <v>268</v>
      </c>
      <c r="C1925" s="783" t="s">
        <v>263</v>
      </c>
      <c r="D1925" s="783" t="s">
        <v>288</v>
      </c>
      <c r="E1925" s="784">
        <v>1164</v>
      </c>
    </row>
    <row r="1926" spans="1:5" ht="15">
      <c r="A1926" s="783" t="s">
        <v>1037</v>
      </c>
      <c r="B1926" s="783" t="s">
        <v>268</v>
      </c>
      <c r="C1926" s="783" t="s">
        <v>263</v>
      </c>
      <c r="D1926" s="783" t="s">
        <v>289</v>
      </c>
      <c r="E1926" s="784">
        <v>794</v>
      </c>
    </row>
    <row r="1927" spans="1:5" ht="15">
      <c r="A1927" s="783" t="s">
        <v>1037</v>
      </c>
      <c r="B1927" s="783" t="s">
        <v>290</v>
      </c>
      <c r="C1927" s="783" t="s">
        <v>262</v>
      </c>
      <c r="D1927" s="783" t="s">
        <v>288</v>
      </c>
      <c r="E1927" s="784">
        <v>12</v>
      </c>
    </row>
    <row r="1928" spans="1:5" ht="15">
      <c r="A1928" s="783" t="s">
        <v>1037</v>
      </c>
      <c r="B1928" s="783" t="s">
        <v>290</v>
      </c>
      <c r="C1928" s="783" t="s">
        <v>262</v>
      </c>
      <c r="D1928" s="783" t="s">
        <v>289</v>
      </c>
      <c r="E1928" s="784">
        <v>15</v>
      </c>
    </row>
    <row r="1929" spans="1:5" ht="15">
      <c r="A1929" s="783" t="s">
        <v>1037</v>
      </c>
      <c r="B1929" s="783" t="s">
        <v>290</v>
      </c>
      <c r="C1929" s="783" t="s">
        <v>263</v>
      </c>
      <c r="D1929" s="783" t="s">
        <v>288</v>
      </c>
      <c r="E1929" s="784">
        <v>12</v>
      </c>
    </row>
    <row r="1930" spans="1:5" ht="15">
      <c r="A1930" s="783" t="s">
        <v>1037</v>
      </c>
      <c r="B1930" s="783" t="s">
        <v>290</v>
      </c>
      <c r="C1930" s="783" t="s">
        <v>263</v>
      </c>
      <c r="D1930" s="783" t="s">
        <v>289</v>
      </c>
      <c r="E1930" s="784">
        <v>15</v>
      </c>
    </row>
    <row r="1931" spans="1:5" ht="15">
      <c r="A1931" s="783" t="s">
        <v>1037</v>
      </c>
      <c r="B1931" s="783" t="s">
        <v>291</v>
      </c>
      <c r="C1931" s="783" t="s">
        <v>262</v>
      </c>
      <c r="D1931" s="783" t="s">
        <v>288</v>
      </c>
      <c r="E1931" s="784">
        <v>343</v>
      </c>
    </row>
    <row r="1932" spans="1:5" ht="15">
      <c r="A1932" s="783" t="s">
        <v>1037</v>
      </c>
      <c r="B1932" s="783" t="s">
        <v>291</v>
      </c>
      <c r="C1932" s="783" t="s">
        <v>262</v>
      </c>
      <c r="D1932" s="783" t="s">
        <v>289</v>
      </c>
      <c r="E1932" s="784">
        <v>415</v>
      </c>
    </row>
    <row r="1933" spans="1:5" ht="15">
      <c r="A1933" s="783" t="s">
        <v>1037</v>
      </c>
      <c r="B1933" s="783" t="s">
        <v>291</v>
      </c>
      <c r="C1933" s="783" t="s">
        <v>263</v>
      </c>
      <c r="D1933" s="783" t="s">
        <v>288</v>
      </c>
      <c r="E1933" s="784">
        <v>307</v>
      </c>
    </row>
    <row r="1934" spans="1:5" ht="15">
      <c r="A1934" s="783" t="s">
        <v>1037</v>
      </c>
      <c r="B1934" s="783" t="s">
        <v>291</v>
      </c>
      <c r="C1934" s="783" t="s">
        <v>263</v>
      </c>
      <c r="D1934" s="783" t="s">
        <v>289</v>
      </c>
      <c r="E1934" s="784">
        <v>342</v>
      </c>
    </row>
    <row r="1935" spans="1:5" ht="15">
      <c r="A1935" s="783" t="s">
        <v>1038</v>
      </c>
      <c r="B1935" s="783" t="s">
        <v>267</v>
      </c>
      <c r="C1935" s="783" t="s">
        <v>262</v>
      </c>
      <c r="D1935" s="783" t="s">
        <v>288</v>
      </c>
      <c r="E1935" s="784">
        <v>1373</v>
      </c>
    </row>
    <row r="1936" spans="1:5" ht="15">
      <c r="A1936" s="783" t="s">
        <v>1038</v>
      </c>
      <c r="B1936" s="783" t="s">
        <v>267</v>
      </c>
      <c r="C1936" s="783" t="s">
        <v>262</v>
      </c>
      <c r="D1936" s="783" t="s">
        <v>289</v>
      </c>
      <c r="E1936" s="784">
        <v>1543</v>
      </c>
    </row>
    <row r="1937" spans="1:5" ht="15">
      <c r="A1937" s="783" t="s">
        <v>1038</v>
      </c>
      <c r="B1937" s="783" t="s">
        <v>267</v>
      </c>
      <c r="C1937" s="783" t="s">
        <v>263</v>
      </c>
      <c r="D1937" s="783" t="s">
        <v>288</v>
      </c>
      <c r="E1937" s="784">
        <v>1568</v>
      </c>
    </row>
    <row r="1938" spans="1:5" ht="15">
      <c r="A1938" s="783" t="s">
        <v>1038</v>
      </c>
      <c r="B1938" s="783" t="s">
        <v>267</v>
      </c>
      <c r="C1938" s="783" t="s">
        <v>263</v>
      </c>
      <c r="D1938" s="783" t="s">
        <v>289</v>
      </c>
      <c r="E1938" s="784">
        <v>1428</v>
      </c>
    </row>
    <row r="1939" spans="1:5" ht="15">
      <c r="A1939" s="783" t="s">
        <v>1038</v>
      </c>
      <c r="B1939" s="783" t="s">
        <v>268</v>
      </c>
      <c r="C1939" s="783" t="s">
        <v>262</v>
      </c>
      <c r="D1939" s="783" t="s">
        <v>288</v>
      </c>
      <c r="E1939" s="784">
        <v>39</v>
      </c>
    </row>
    <row r="1940" spans="1:5" ht="15">
      <c r="A1940" s="783" t="s">
        <v>1038</v>
      </c>
      <c r="B1940" s="783" t="s">
        <v>268</v>
      </c>
      <c r="C1940" s="783" t="s">
        <v>262</v>
      </c>
      <c r="D1940" s="783" t="s">
        <v>289</v>
      </c>
      <c r="E1940" s="784">
        <v>105</v>
      </c>
    </row>
    <row r="1941" spans="1:5" ht="15">
      <c r="A1941" s="783" t="s">
        <v>1038</v>
      </c>
      <c r="B1941" s="783" t="s">
        <v>268</v>
      </c>
      <c r="C1941" s="783" t="s">
        <v>263</v>
      </c>
      <c r="D1941" s="783" t="s">
        <v>288</v>
      </c>
      <c r="E1941" s="784">
        <v>64</v>
      </c>
    </row>
    <row r="1942" spans="1:5" ht="15">
      <c r="A1942" s="783" t="s">
        <v>1038</v>
      </c>
      <c r="B1942" s="783" t="s">
        <v>268</v>
      </c>
      <c r="C1942" s="783" t="s">
        <v>263</v>
      </c>
      <c r="D1942" s="783" t="s">
        <v>289</v>
      </c>
      <c r="E1942" s="784">
        <v>91</v>
      </c>
    </row>
    <row r="1943" spans="1:5" ht="15">
      <c r="A1943" s="783" t="s">
        <v>1038</v>
      </c>
      <c r="B1943" s="783" t="s">
        <v>291</v>
      </c>
      <c r="C1943" s="783" t="s">
        <v>262</v>
      </c>
      <c r="D1943" s="783" t="s">
        <v>288</v>
      </c>
      <c r="E1943" s="784">
        <v>948</v>
      </c>
    </row>
    <row r="1944" spans="1:5" ht="15">
      <c r="A1944" s="783" t="s">
        <v>1038</v>
      </c>
      <c r="B1944" s="783" t="s">
        <v>291</v>
      </c>
      <c r="C1944" s="783" t="s">
        <v>262</v>
      </c>
      <c r="D1944" s="783" t="s">
        <v>289</v>
      </c>
      <c r="E1944" s="784">
        <v>1174</v>
      </c>
    </row>
    <row r="1945" spans="1:5" ht="15">
      <c r="A1945" s="783" t="s">
        <v>1038</v>
      </c>
      <c r="B1945" s="783" t="s">
        <v>291</v>
      </c>
      <c r="C1945" s="783" t="s">
        <v>263</v>
      </c>
      <c r="D1945" s="783" t="s">
        <v>288</v>
      </c>
      <c r="E1945" s="784">
        <v>852</v>
      </c>
    </row>
    <row r="1946" spans="1:5" ht="15">
      <c r="A1946" s="783" t="s">
        <v>1038</v>
      </c>
      <c r="B1946" s="783" t="s">
        <v>291</v>
      </c>
      <c r="C1946" s="783" t="s">
        <v>263</v>
      </c>
      <c r="D1946" s="783" t="s">
        <v>289</v>
      </c>
      <c r="E1946" s="784">
        <v>977</v>
      </c>
    </row>
    <row r="1947" spans="1:5" ht="15">
      <c r="A1947" s="783" t="s">
        <v>1039</v>
      </c>
      <c r="B1947" s="783" t="s">
        <v>267</v>
      </c>
      <c r="C1947" s="783" t="s">
        <v>262</v>
      </c>
      <c r="D1947" s="783" t="s">
        <v>288</v>
      </c>
      <c r="E1947" s="784">
        <v>1</v>
      </c>
    </row>
    <row r="1948" spans="1:5" ht="15">
      <c r="A1948" s="783" t="s">
        <v>1039</v>
      </c>
      <c r="B1948" s="783" t="s">
        <v>267</v>
      </c>
      <c r="C1948" s="783" t="s">
        <v>262</v>
      </c>
      <c r="D1948" s="783" t="s">
        <v>288</v>
      </c>
      <c r="E1948" s="784">
        <v>3789</v>
      </c>
    </row>
    <row r="1949" spans="1:5" ht="15">
      <c r="A1949" s="783" t="s">
        <v>1039</v>
      </c>
      <c r="B1949" s="783" t="s">
        <v>267</v>
      </c>
      <c r="C1949" s="783" t="s">
        <v>262</v>
      </c>
      <c r="D1949" s="783" t="s">
        <v>289</v>
      </c>
      <c r="E1949" s="784">
        <v>5574</v>
      </c>
    </row>
    <row r="1950" spans="1:5" ht="15">
      <c r="A1950" s="783" t="s">
        <v>1039</v>
      </c>
      <c r="B1950" s="783" t="s">
        <v>267</v>
      </c>
      <c r="C1950" s="783" t="s">
        <v>263</v>
      </c>
      <c r="D1950" s="783" t="s">
        <v>288</v>
      </c>
      <c r="E1950" s="784">
        <v>3848</v>
      </c>
    </row>
    <row r="1951" spans="1:5" ht="15">
      <c r="A1951" s="783" t="s">
        <v>1039</v>
      </c>
      <c r="B1951" s="783" t="s">
        <v>267</v>
      </c>
      <c r="C1951" s="783" t="s">
        <v>263</v>
      </c>
      <c r="D1951" s="783" t="s">
        <v>289</v>
      </c>
      <c r="E1951" s="784">
        <v>5081</v>
      </c>
    </row>
    <row r="1952" spans="1:5" ht="15">
      <c r="A1952" s="783" t="s">
        <v>1039</v>
      </c>
      <c r="B1952" s="783" t="s">
        <v>268</v>
      </c>
      <c r="C1952" s="783" t="s">
        <v>262</v>
      </c>
      <c r="D1952" s="783" t="s">
        <v>288</v>
      </c>
      <c r="E1952" s="784">
        <v>156</v>
      </c>
    </row>
    <row r="1953" spans="1:5" ht="15">
      <c r="A1953" s="783" t="s">
        <v>1039</v>
      </c>
      <c r="B1953" s="783" t="s">
        <v>268</v>
      </c>
      <c r="C1953" s="783" t="s">
        <v>262</v>
      </c>
      <c r="D1953" s="783" t="s">
        <v>289</v>
      </c>
      <c r="E1953" s="784">
        <v>864</v>
      </c>
    </row>
    <row r="1954" spans="1:5" ht="15">
      <c r="A1954" s="783" t="s">
        <v>1039</v>
      </c>
      <c r="B1954" s="783" t="s">
        <v>268</v>
      </c>
      <c r="C1954" s="783" t="s">
        <v>263</v>
      </c>
      <c r="D1954" s="783" t="s">
        <v>288</v>
      </c>
      <c r="E1954" s="784">
        <v>156</v>
      </c>
    </row>
    <row r="1955" spans="1:5" ht="15">
      <c r="A1955" s="783" t="s">
        <v>1039</v>
      </c>
      <c r="B1955" s="783" t="s">
        <v>268</v>
      </c>
      <c r="C1955" s="783" t="s">
        <v>263</v>
      </c>
      <c r="D1955" s="783" t="s">
        <v>289</v>
      </c>
      <c r="E1955" s="784">
        <v>733</v>
      </c>
    </row>
    <row r="1956" spans="1:5" ht="15">
      <c r="A1956" s="783" t="s">
        <v>1039</v>
      </c>
      <c r="B1956" s="783" t="s">
        <v>290</v>
      </c>
      <c r="C1956" s="783" t="s">
        <v>262</v>
      </c>
      <c r="D1956" s="783" t="s">
        <v>288</v>
      </c>
      <c r="E1956" s="784">
        <v>100</v>
      </c>
    </row>
    <row r="1957" spans="1:5" ht="15">
      <c r="A1957" s="783" t="s">
        <v>1039</v>
      </c>
      <c r="B1957" s="783" t="s">
        <v>290</v>
      </c>
      <c r="C1957" s="783" t="s">
        <v>262</v>
      </c>
      <c r="D1957" s="783" t="s">
        <v>289</v>
      </c>
      <c r="E1957" s="784">
        <v>61</v>
      </c>
    </row>
    <row r="1958" spans="1:5" ht="15">
      <c r="A1958" s="783" t="s">
        <v>1039</v>
      </c>
      <c r="B1958" s="783" t="s">
        <v>290</v>
      </c>
      <c r="C1958" s="783" t="s">
        <v>263</v>
      </c>
      <c r="D1958" s="783" t="s">
        <v>288</v>
      </c>
      <c r="E1958" s="784">
        <v>126</v>
      </c>
    </row>
    <row r="1959" spans="1:5" ht="15">
      <c r="A1959" s="783" t="s">
        <v>1039</v>
      </c>
      <c r="B1959" s="783" t="s">
        <v>290</v>
      </c>
      <c r="C1959" s="783" t="s">
        <v>263</v>
      </c>
      <c r="D1959" s="783" t="s">
        <v>289</v>
      </c>
      <c r="E1959" s="784">
        <v>71</v>
      </c>
    </row>
    <row r="1960" spans="1:5" ht="15">
      <c r="A1960" s="783" t="s">
        <v>1039</v>
      </c>
      <c r="B1960" s="783" t="s">
        <v>291</v>
      </c>
      <c r="C1960" s="783" t="s">
        <v>262</v>
      </c>
      <c r="D1960" s="783" t="s">
        <v>288</v>
      </c>
      <c r="E1960" s="784">
        <v>829</v>
      </c>
    </row>
    <row r="1961" spans="1:5" ht="15">
      <c r="A1961" s="783" t="s">
        <v>1039</v>
      </c>
      <c r="B1961" s="783" t="s">
        <v>291</v>
      </c>
      <c r="C1961" s="783" t="s">
        <v>262</v>
      </c>
      <c r="D1961" s="783" t="s">
        <v>289</v>
      </c>
      <c r="E1961" s="784">
        <v>383</v>
      </c>
    </row>
    <row r="1962" spans="1:5" ht="15">
      <c r="A1962" s="783" t="s">
        <v>1039</v>
      </c>
      <c r="B1962" s="783" t="s">
        <v>291</v>
      </c>
      <c r="C1962" s="783" t="s">
        <v>263</v>
      </c>
      <c r="D1962" s="783" t="s">
        <v>288</v>
      </c>
      <c r="E1962" s="784">
        <v>826</v>
      </c>
    </row>
    <row r="1963" spans="1:5" ht="15">
      <c r="A1963" s="783" t="s">
        <v>1039</v>
      </c>
      <c r="B1963" s="783" t="s">
        <v>291</v>
      </c>
      <c r="C1963" s="783" t="s">
        <v>263</v>
      </c>
      <c r="D1963" s="783" t="s">
        <v>289</v>
      </c>
      <c r="E1963" s="784">
        <v>357</v>
      </c>
    </row>
  </sheetData>
  <autoFilter ref="A1:AB1963"/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8000"/>
  </sheetPr>
  <dimension ref="B1:AA46"/>
  <sheetViews>
    <sheetView showGridLines="0" view="pageBreakPreview" zoomScale="80" zoomScaleNormal="100" zoomScaleSheetLayoutView="80" workbookViewId="0">
      <selection activeCell="H40" sqref="H40"/>
    </sheetView>
  </sheetViews>
  <sheetFormatPr baseColWidth="10" defaultRowHeight="12.75"/>
  <cols>
    <col min="1" max="1" width="11" style="210" customWidth="1"/>
    <col min="2" max="2" width="39.42578125" style="210" customWidth="1"/>
    <col min="3" max="3" width="17.140625" style="210" customWidth="1"/>
    <col min="4" max="4" width="8.7109375" style="210" customWidth="1"/>
    <col min="5" max="5" width="15.7109375" style="210" customWidth="1"/>
    <col min="6" max="6" width="8.42578125" style="210" customWidth="1"/>
    <col min="7" max="7" width="17" style="210" customWidth="1"/>
    <col min="8" max="8" width="8.7109375" style="210" customWidth="1"/>
    <col min="9" max="9" width="15" style="210" customWidth="1"/>
    <col min="10" max="10" width="11.140625" style="210" customWidth="1"/>
    <col min="11" max="11" width="14.85546875" style="210" customWidth="1"/>
    <col min="12" max="12" width="9.140625" style="210" hidden="1" customWidth="1"/>
    <col min="13" max="13" width="12.7109375" style="210" hidden="1" customWidth="1"/>
    <col min="14" max="14" width="13" style="210" hidden="1" customWidth="1"/>
    <col min="15" max="15" width="9.140625" style="210" hidden="1" customWidth="1"/>
    <col min="16" max="16" width="11.7109375" style="361" hidden="1" customWidth="1"/>
    <col min="17" max="17" width="12.140625" style="361" hidden="1" customWidth="1"/>
    <col min="18" max="18" width="12.5703125" style="361" hidden="1" customWidth="1"/>
    <col min="19" max="19" width="13.85546875" style="210" hidden="1" customWidth="1"/>
    <col min="20" max="253" width="9.140625" style="210" customWidth="1"/>
    <col min="254" max="16384" width="11.42578125" style="210"/>
  </cols>
  <sheetData>
    <row r="1" spans="2:27" ht="7.7" customHeight="1"/>
    <row r="2" spans="2:27" ht="59.25" customHeight="1">
      <c r="B2" s="954" t="s">
        <v>1054</v>
      </c>
      <c r="C2" s="954"/>
      <c r="D2" s="954"/>
      <c r="E2" s="954"/>
      <c r="F2" s="954"/>
      <c r="G2" s="954"/>
      <c r="H2" s="954"/>
      <c r="I2" s="954"/>
      <c r="J2" s="954"/>
    </row>
    <row r="3" spans="2:27" ht="22.5" customHeight="1"/>
    <row r="4" spans="2:27" ht="267.75" customHeight="1">
      <c r="B4" s="952"/>
      <c r="C4" s="953"/>
      <c r="D4" s="953"/>
      <c r="E4" s="953"/>
      <c r="F4" s="953"/>
      <c r="G4" s="953"/>
      <c r="H4" s="953"/>
      <c r="I4" s="953"/>
    </row>
    <row r="5" spans="2:27" ht="22.5" customHeight="1"/>
    <row r="6" spans="2:27" ht="39" customHeight="1">
      <c r="B6" s="362" t="s">
        <v>602</v>
      </c>
      <c r="C6" s="387" t="s">
        <v>601</v>
      </c>
      <c r="D6" s="387" t="s">
        <v>210</v>
      </c>
      <c r="E6" s="388" t="s">
        <v>600</v>
      </c>
      <c r="F6" s="388" t="s">
        <v>210</v>
      </c>
      <c r="G6" s="389" t="s">
        <v>599</v>
      </c>
      <c r="H6" s="389" t="s">
        <v>210</v>
      </c>
      <c r="I6" s="390" t="s">
        <v>598</v>
      </c>
      <c r="J6" s="390" t="s">
        <v>260</v>
      </c>
      <c r="K6" s="391" t="s">
        <v>1105</v>
      </c>
      <c r="M6" s="216">
        <v>2014</v>
      </c>
      <c r="N6" s="216">
        <v>2015</v>
      </c>
      <c r="O6" s="216">
        <v>2016</v>
      </c>
      <c r="P6" s="216">
        <v>2017</v>
      </c>
      <c r="Q6" s="216">
        <v>2018</v>
      </c>
      <c r="R6" s="216">
        <v>2019</v>
      </c>
      <c r="S6" s="216">
        <v>2020</v>
      </c>
      <c r="U6" s="955"/>
      <c r="V6" s="951"/>
      <c r="W6" s="951"/>
      <c r="X6" s="950"/>
      <c r="Y6" s="951"/>
      <c r="Z6" s="951"/>
      <c r="AA6" s="951"/>
    </row>
    <row r="7" spans="2:27" s="271" customFormat="1" ht="25.5" customHeight="1">
      <c r="B7" s="362" t="s">
        <v>784</v>
      </c>
      <c r="C7" s="625">
        <f>SUM(C8:C42)</f>
        <v>21860491</v>
      </c>
      <c r="D7" s="364">
        <f>(C7/K7)*100</f>
        <v>44.349315113653518</v>
      </c>
      <c r="E7" s="363">
        <f>SUM(E8:E42)</f>
        <v>1993859</v>
      </c>
      <c r="F7" s="364">
        <f>(E7/K7)*100</f>
        <v>4.045027217512823</v>
      </c>
      <c r="G7" s="363">
        <f>SUM(G8:G42)</f>
        <v>22557233</v>
      </c>
      <c r="H7" s="364">
        <f>(G7/K7)*100</f>
        <v>45.762825474007144</v>
      </c>
      <c r="I7" s="363">
        <f>C7+E7+G7</f>
        <v>46411583</v>
      </c>
      <c r="J7" s="364">
        <f>(I7/K7)*100</f>
        <v>94.157167805173486</v>
      </c>
      <c r="K7" s="363">
        <f>SUM(K8:K42)</f>
        <v>49291609</v>
      </c>
      <c r="M7" s="216"/>
      <c r="N7" s="216"/>
      <c r="O7" s="292"/>
      <c r="P7" s="642"/>
      <c r="Q7" s="642"/>
      <c r="R7" s="642"/>
      <c r="U7" s="955"/>
      <c r="V7" s="951"/>
      <c r="W7" s="951"/>
      <c r="X7" s="950"/>
      <c r="Y7" s="951"/>
      <c r="Z7" s="951"/>
      <c r="AA7" s="951"/>
    </row>
    <row r="8" spans="2:27" ht="20.100000000000001" customHeight="1">
      <c r="B8" s="365" t="s">
        <v>597</v>
      </c>
      <c r="C8" s="366">
        <v>14628</v>
      </c>
      <c r="D8" s="367">
        <f>(C8/K8)*100</f>
        <v>18.766357058551854</v>
      </c>
      <c r="E8" s="366">
        <v>2095</v>
      </c>
      <c r="F8" s="367">
        <f>(E8/K8)*100</f>
        <v>2.6876892287165806</v>
      </c>
      <c r="G8" s="366">
        <v>53526</v>
      </c>
      <c r="H8" s="367">
        <f>(G8/K8)*100</f>
        <v>68.668856160517265</v>
      </c>
      <c r="I8" s="368">
        <f>C8+E8+G8</f>
        <v>70249</v>
      </c>
      <c r="J8" s="367">
        <f>(I8/K8)*100</f>
        <v>90.122902447785705</v>
      </c>
      <c r="K8" s="366">
        <f t="shared" ref="K8:K42" si="0">P8</f>
        <v>77948</v>
      </c>
      <c r="L8" s="214" t="s">
        <v>609</v>
      </c>
      <c r="M8" s="215">
        <v>75388</v>
      </c>
      <c r="N8" s="215">
        <v>76243</v>
      </c>
      <c r="O8" s="210">
        <v>77088</v>
      </c>
      <c r="P8" s="215">
        <v>77948</v>
      </c>
      <c r="Q8" s="215">
        <v>78830</v>
      </c>
      <c r="R8" s="215">
        <v>79739</v>
      </c>
      <c r="S8" s="215">
        <v>80682</v>
      </c>
      <c r="T8" s="635" t="s">
        <v>601</v>
      </c>
      <c r="U8" s="636">
        <f>D7</f>
        <v>44.349315113653518</v>
      </c>
      <c r="V8" s="631"/>
      <c r="W8" s="631"/>
      <c r="X8" s="950"/>
      <c r="Y8" s="951"/>
      <c r="Z8" s="951"/>
      <c r="AA8" s="951"/>
    </row>
    <row r="9" spans="2:27" ht="20.100000000000001" customHeight="1">
      <c r="B9" s="365" t="s">
        <v>33</v>
      </c>
      <c r="C9" s="366">
        <v>3703872</v>
      </c>
      <c r="D9" s="367">
        <f t="shared" ref="D9:D42" si="1">(C9/K9)*100</f>
        <v>56.00795267829789</v>
      </c>
      <c r="E9" s="366">
        <v>105580</v>
      </c>
      <c r="F9" s="367">
        <f t="shared" ref="F9:F42" si="2">(E9/K9)*100</f>
        <v>1.596523757779613</v>
      </c>
      <c r="G9" s="366">
        <v>2344891</v>
      </c>
      <c r="H9" s="367">
        <f t="shared" ref="H9:H42" si="3">(G9/K9)*100</f>
        <v>35.458175704712971</v>
      </c>
      <c r="I9" s="368">
        <f t="shared" ref="I9:I42" si="4">C9+E9+G9</f>
        <v>6154343</v>
      </c>
      <c r="J9" s="367">
        <f t="shared" ref="J9:J42" si="5">(I9/K9)*100</f>
        <v>93.062652140790476</v>
      </c>
      <c r="K9" s="366">
        <f t="shared" si="0"/>
        <v>6613118</v>
      </c>
      <c r="L9" s="214" t="s">
        <v>610</v>
      </c>
      <c r="M9" s="215">
        <v>6378132</v>
      </c>
      <c r="N9" s="215">
        <v>6456299</v>
      </c>
      <c r="O9" s="361">
        <v>6534857</v>
      </c>
      <c r="P9" s="215">
        <v>6613118</v>
      </c>
      <c r="Q9" s="215">
        <v>6691030</v>
      </c>
      <c r="R9" s="215">
        <v>6768388</v>
      </c>
      <c r="S9" s="215">
        <v>6845093</v>
      </c>
      <c r="T9" s="635" t="s">
        <v>599</v>
      </c>
      <c r="U9" s="636">
        <f>H7</f>
        <v>45.762825474007144</v>
      </c>
      <c r="V9" s="631"/>
      <c r="W9" s="631"/>
      <c r="X9" s="950"/>
      <c r="Y9" s="951"/>
      <c r="Z9" s="951"/>
      <c r="AA9" s="951"/>
    </row>
    <row r="10" spans="2:27" ht="20.100000000000001" customHeight="1">
      <c r="B10" s="365" t="s">
        <v>596</v>
      </c>
      <c r="C10" s="366">
        <v>41037</v>
      </c>
      <c r="D10" s="367">
        <f t="shared" si="1"/>
        <v>15.312770530463595</v>
      </c>
      <c r="E10" s="366">
        <v>5828</v>
      </c>
      <c r="F10" s="367">
        <f t="shared" si="2"/>
        <v>2.1746917818442344</v>
      </c>
      <c r="G10" s="366">
        <v>199851</v>
      </c>
      <c r="H10" s="367">
        <f t="shared" si="3"/>
        <v>74.573494731186003</v>
      </c>
      <c r="I10" s="368">
        <f t="shared" si="4"/>
        <v>246716</v>
      </c>
      <c r="J10" s="367">
        <f t="shared" si="5"/>
        <v>92.060957043493843</v>
      </c>
      <c r="K10" s="366">
        <f t="shared" si="0"/>
        <v>267992</v>
      </c>
      <c r="L10" s="214" t="s">
        <v>611</v>
      </c>
      <c r="M10" s="215">
        <v>259447</v>
      </c>
      <c r="N10" s="215">
        <v>262315</v>
      </c>
      <c r="O10" s="361">
        <v>265190</v>
      </c>
      <c r="P10" s="215">
        <v>267992</v>
      </c>
      <c r="Q10" s="215">
        <v>270708</v>
      </c>
      <c r="R10" s="215">
        <v>273321</v>
      </c>
      <c r="S10" s="215">
        <v>275814</v>
      </c>
      <c r="T10" s="635" t="s">
        <v>600</v>
      </c>
      <c r="U10" s="636">
        <f>F7</f>
        <v>4.045027217512823</v>
      </c>
      <c r="V10" s="631"/>
      <c r="W10" s="631"/>
      <c r="X10" s="950"/>
      <c r="Y10" s="951"/>
      <c r="Z10" s="951"/>
      <c r="AA10" s="951"/>
    </row>
    <row r="11" spans="2:27" ht="20.100000000000001" customHeight="1">
      <c r="B11" s="365" t="s">
        <v>595</v>
      </c>
      <c r="C11" s="366">
        <v>1084746</v>
      </c>
      <c r="D11" s="367">
        <f t="shared" si="1"/>
        <v>43.081428668448311</v>
      </c>
      <c r="E11" s="366">
        <v>37650</v>
      </c>
      <c r="F11" s="367">
        <f t="shared" si="2"/>
        <v>1.4952954787268899</v>
      </c>
      <c r="G11" s="366">
        <v>1336491</v>
      </c>
      <c r="H11" s="367">
        <f t="shared" si="3"/>
        <v>53.079653377401861</v>
      </c>
      <c r="I11" s="368">
        <f t="shared" si="4"/>
        <v>2458887</v>
      </c>
      <c r="J11" s="367">
        <f t="shared" si="5"/>
        <v>97.656377524577053</v>
      </c>
      <c r="K11" s="366">
        <f t="shared" si="0"/>
        <v>2517897</v>
      </c>
      <c r="L11" s="214" t="s">
        <v>612</v>
      </c>
      <c r="M11" s="215">
        <v>2432003</v>
      </c>
      <c r="N11" s="215">
        <v>2460863</v>
      </c>
      <c r="O11" s="361">
        <v>2489514</v>
      </c>
      <c r="P11" s="215">
        <v>2517897</v>
      </c>
      <c r="Q11" s="215">
        <v>2545924</v>
      </c>
      <c r="R11" s="215">
        <v>2573591</v>
      </c>
      <c r="S11" s="215">
        <v>2600904</v>
      </c>
      <c r="T11" s="635" t="s">
        <v>1045</v>
      </c>
      <c r="U11" s="636">
        <f>100-SUM(U8:W10)</f>
        <v>5.8428321948265136</v>
      </c>
      <c r="V11" s="634"/>
      <c r="W11" s="634"/>
      <c r="X11" s="950"/>
      <c r="Y11" s="951"/>
      <c r="Z11" s="951"/>
      <c r="AA11" s="951"/>
    </row>
    <row r="12" spans="2:27" ht="20.100000000000001" customHeight="1">
      <c r="B12" s="365" t="s">
        <v>594</v>
      </c>
      <c r="C12" s="366">
        <v>6209862</v>
      </c>
      <c r="D12" s="367">
        <f t="shared" si="1"/>
        <v>76.847746751718347</v>
      </c>
      <c r="E12" s="366">
        <v>117660</v>
      </c>
      <c r="F12" s="367">
        <f t="shared" si="2"/>
        <v>1.4560558483919901</v>
      </c>
      <c r="G12" s="366">
        <v>1178731</v>
      </c>
      <c r="H12" s="367">
        <f t="shared" si="3"/>
        <v>14.586929850679406</v>
      </c>
      <c r="I12" s="368">
        <f t="shared" si="4"/>
        <v>7506253</v>
      </c>
      <c r="J12" s="367">
        <f t="shared" si="5"/>
        <v>92.890732450789741</v>
      </c>
      <c r="K12" s="366">
        <f t="shared" si="0"/>
        <v>8080734</v>
      </c>
      <c r="L12" s="214" t="s">
        <v>613</v>
      </c>
      <c r="M12" s="215">
        <v>7776845</v>
      </c>
      <c r="N12" s="215">
        <v>7878783</v>
      </c>
      <c r="O12" s="361">
        <v>7980001</v>
      </c>
      <c r="P12" s="215">
        <v>8080734</v>
      </c>
      <c r="Q12" s="215">
        <v>8181047</v>
      </c>
      <c r="R12" s="215">
        <v>8281030</v>
      </c>
      <c r="S12" s="215">
        <v>8380801</v>
      </c>
      <c r="U12" s="955"/>
      <c r="V12" s="951"/>
      <c r="W12" s="951"/>
      <c r="X12" s="950"/>
      <c r="Y12" s="951"/>
      <c r="Z12" s="951"/>
      <c r="AA12" s="951"/>
    </row>
    <row r="13" spans="2:27" ht="20.100000000000001" customHeight="1">
      <c r="B13" s="365" t="s">
        <v>145</v>
      </c>
      <c r="C13" s="366">
        <v>605424</v>
      </c>
      <c r="D13" s="367">
        <f t="shared" si="1"/>
        <v>28.202595989371577</v>
      </c>
      <c r="E13" s="366">
        <v>42724</v>
      </c>
      <c r="F13" s="367">
        <f t="shared" si="2"/>
        <v>1.9902212516350708</v>
      </c>
      <c r="G13" s="366">
        <v>1428504</v>
      </c>
      <c r="H13" s="367">
        <f t="shared" si="3"/>
        <v>66.544308090200005</v>
      </c>
      <c r="I13" s="368">
        <f t="shared" si="4"/>
        <v>2076652</v>
      </c>
      <c r="J13" s="367">
        <f t="shared" si="5"/>
        <v>96.737125331206656</v>
      </c>
      <c r="K13" s="366">
        <f t="shared" si="0"/>
        <v>2146696</v>
      </c>
      <c r="L13" s="214" t="s">
        <v>614</v>
      </c>
      <c r="M13" s="215">
        <v>2073004</v>
      </c>
      <c r="N13" s="215">
        <v>2097161</v>
      </c>
      <c r="O13" s="361">
        <v>2121956</v>
      </c>
      <c r="P13" s="215">
        <v>2146696</v>
      </c>
      <c r="Q13" s="215">
        <v>2171280</v>
      </c>
      <c r="R13" s="215">
        <v>2195495</v>
      </c>
      <c r="S13" s="215">
        <v>2219139</v>
      </c>
      <c r="U13" s="955"/>
      <c r="V13" s="951"/>
      <c r="W13" s="951"/>
      <c r="X13" s="950"/>
      <c r="Y13" s="951"/>
      <c r="Z13" s="951"/>
      <c r="AA13" s="951"/>
    </row>
    <row r="14" spans="2:27" ht="20.100000000000001" customHeight="1">
      <c r="B14" s="365" t="s">
        <v>593</v>
      </c>
      <c r="C14" s="366">
        <v>432785</v>
      </c>
      <c r="D14" s="367">
        <f t="shared" si="1"/>
        <v>33.812516846295374</v>
      </c>
      <c r="E14" s="366">
        <v>30241</v>
      </c>
      <c r="F14" s="367">
        <f t="shared" si="2"/>
        <v>2.3626611873073666</v>
      </c>
      <c r="G14" s="366">
        <v>642969</v>
      </c>
      <c r="H14" s="367">
        <f t="shared" si="3"/>
        <v>50.233719154189018</v>
      </c>
      <c r="I14" s="368">
        <f t="shared" si="4"/>
        <v>1105995</v>
      </c>
      <c r="J14" s="367">
        <f t="shared" si="5"/>
        <v>86.408897187791752</v>
      </c>
      <c r="K14" s="366">
        <f t="shared" si="0"/>
        <v>1279955</v>
      </c>
      <c r="L14" s="214" t="s">
        <v>615</v>
      </c>
      <c r="M14" s="215">
        <v>1274615</v>
      </c>
      <c r="N14" s="215">
        <v>1276407</v>
      </c>
      <c r="O14" s="361">
        <v>1278107</v>
      </c>
      <c r="P14" s="215">
        <v>1279955</v>
      </c>
      <c r="Q14" s="215">
        <v>1282063</v>
      </c>
      <c r="R14" s="215">
        <v>1284375</v>
      </c>
      <c r="S14" s="215">
        <v>1287032</v>
      </c>
      <c r="U14" s="955"/>
      <c r="V14" s="951"/>
      <c r="W14" s="951"/>
      <c r="X14" s="950"/>
      <c r="Y14" s="951"/>
      <c r="Z14" s="951"/>
      <c r="AA14" s="951"/>
    </row>
    <row r="15" spans="2:27" ht="20.100000000000001" customHeight="1">
      <c r="B15" s="365" t="s">
        <v>9</v>
      </c>
      <c r="C15" s="366">
        <v>443732</v>
      </c>
      <c r="D15" s="367">
        <f t="shared" si="1"/>
        <v>44.737362127719635</v>
      </c>
      <c r="E15" s="366">
        <v>20800</v>
      </c>
      <c r="F15" s="367">
        <f t="shared" si="2"/>
        <v>2.0970701510293792</v>
      </c>
      <c r="G15" s="366">
        <v>393445</v>
      </c>
      <c r="H15" s="367">
        <f t="shared" si="3"/>
        <v>39.667392575565103</v>
      </c>
      <c r="I15" s="368">
        <f t="shared" si="4"/>
        <v>857977</v>
      </c>
      <c r="J15" s="367">
        <f t="shared" si="5"/>
        <v>86.501824854314108</v>
      </c>
      <c r="K15" s="366">
        <f t="shared" si="0"/>
        <v>991860</v>
      </c>
      <c r="L15" s="214" t="s">
        <v>616</v>
      </c>
      <c r="M15" s="215">
        <v>986042</v>
      </c>
      <c r="N15" s="215">
        <v>987991</v>
      </c>
      <c r="O15" s="361">
        <v>989934</v>
      </c>
      <c r="P15" s="215">
        <v>991860</v>
      </c>
      <c r="Q15" s="215">
        <v>993866</v>
      </c>
      <c r="R15" s="215">
        <v>995822</v>
      </c>
      <c r="S15" s="215">
        <v>997831</v>
      </c>
      <c r="U15" s="955"/>
      <c r="V15" s="951"/>
      <c r="W15" s="951"/>
      <c r="X15" s="950"/>
      <c r="Y15" s="951"/>
      <c r="Z15" s="951"/>
      <c r="AA15" s="951"/>
    </row>
    <row r="16" spans="2:27" ht="20.100000000000001" customHeight="1">
      <c r="B16" s="365" t="s">
        <v>592</v>
      </c>
      <c r="C16" s="366">
        <v>68605</v>
      </c>
      <c r="D16" s="367">
        <f t="shared" si="1"/>
        <v>13.999420474394764</v>
      </c>
      <c r="E16" s="366">
        <v>10638</v>
      </c>
      <c r="F16" s="367">
        <f t="shared" si="2"/>
        <v>2.1707723198981341</v>
      </c>
      <c r="G16" s="366">
        <v>302941</v>
      </c>
      <c r="H16" s="367">
        <f t="shared" si="3"/>
        <v>61.817629005664656</v>
      </c>
      <c r="I16" s="368">
        <f t="shared" si="4"/>
        <v>382184</v>
      </c>
      <c r="J16" s="367">
        <f t="shared" si="5"/>
        <v>77.987821799957558</v>
      </c>
      <c r="K16" s="366">
        <f t="shared" si="0"/>
        <v>490056</v>
      </c>
      <c r="L16" s="214" t="s">
        <v>617</v>
      </c>
      <c r="M16" s="215">
        <v>471541</v>
      </c>
      <c r="N16" s="215">
        <v>477642</v>
      </c>
      <c r="O16" s="361">
        <v>483846</v>
      </c>
      <c r="P16" s="215">
        <v>490056</v>
      </c>
      <c r="Q16" s="215">
        <v>496241</v>
      </c>
      <c r="R16" s="215">
        <v>502410</v>
      </c>
      <c r="S16" s="215">
        <v>508517</v>
      </c>
      <c r="U16" s="955"/>
      <c r="V16" s="951"/>
      <c r="W16" s="951"/>
      <c r="X16" s="950"/>
      <c r="Y16" s="951"/>
      <c r="Z16" s="951"/>
      <c r="AA16" s="951"/>
    </row>
    <row r="17" spans="2:27" ht="20.100000000000001" customHeight="1">
      <c r="B17" s="365" t="s">
        <v>591</v>
      </c>
      <c r="C17" s="366">
        <v>146533</v>
      </c>
      <c r="D17" s="367">
        <f t="shared" si="1"/>
        <v>39.712023935672882</v>
      </c>
      <c r="E17" s="366">
        <v>9996</v>
      </c>
      <c r="F17" s="367">
        <f t="shared" si="2"/>
        <v>2.7090238462393188</v>
      </c>
      <c r="G17" s="366">
        <v>217309</v>
      </c>
      <c r="H17" s="367">
        <f t="shared" si="3"/>
        <v>58.893083533655478</v>
      </c>
      <c r="I17" s="368">
        <f t="shared" si="4"/>
        <v>373838</v>
      </c>
      <c r="J17" s="367">
        <f t="shared" si="5"/>
        <v>101.31413131556768</v>
      </c>
      <c r="K17" s="366">
        <f t="shared" si="0"/>
        <v>368989</v>
      </c>
      <c r="L17" s="214" t="s">
        <v>618</v>
      </c>
      <c r="M17" s="215">
        <v>350239</v>
      </c>
      <c r="N17" s="215">
        <v>356479</v>
      </c>
      <c r="O17" s="361">
        <v>362721</v>
      </c>
      <c r="P17" s="215">
        <v>368989</v>
      </c>
      <c r="Q17" s="215">
        <v>375249</v>
      </c>
      <c r="R17" s="215">
        <v>381554</v>
      </c>
      <c r="S17" s="215">
        <v>387828</v>
      </c>
      <c r="U17" s="955"/>
      <c r="V17" s="951"/>
      <c r="W17" s="951"/>
      <c r="X17" s="950"/>
      <c r="Y17" s="951"/>
      <c r="Z17" s="951"/>
      <c r="AA17" s="951"/>
    </row>
    <row r="18" spans="2:27" ht="20.100000000000001" customHeight="1">
      <c r="B18" s="365" t="s">
        <v>590</v>
      </c>
      <c r="C18" s="366">
        <v>267784</v>
      </c>
      <c r="D18" s="367">
        <f t="shared" si="1"/>
        <v>19.070150013708826</v>
      </c>
      <c r="E18" s="366">
        <v>27077</v>
      </c>
      <c r="F18" s="367">
        <f t="shared" si="2"/>
        <v>1.9282797027499545</v>
      </c>
      <c r="G18" s="366">
        <v>953364</v>
      </c>
      <c r="H18" s="367">
        <f t="shared" si="3"/>
        <v>67.893505577889272</v>
      </c>
      <c r="I18" s="368">
        <f t="shared" si="4"/>
        <v>1248225</v>
      </c>
      <c r="J18" s="367">
        <f t="shared" si="5"/>
        <v>88.891935294348045</v>
      </c>
      <c r="K18" s="366">
        <f t="shared" si="0"/>
        <v>1404205</v>
      </c>
      <c r="L18" s="214" t="s">
        <v>619</v>
      </c>
      <c r="M18" s="215">
        <v>1366984</v>
      </c>
      <c r="N18" s="215">
        <v>1379169</v>
      </c>
      <c r="O18" s="361">
        <v>1391836</v>
      </c>
      <c r="P18" s="215">
        <v>1404205</v>
      </c>
      <c r="Q18" s="215">
        <v>1415933</v>
      </c>
      <c r="R18" s="215">
        <v>1426938</v>
      </c>
      <c r="S18" s="215">
        <v>1436916</v>
      </c>
      <c r="U18" s="955"/>
      <c r="V18" s="951"/>
      <c r="W18" s="951"/>
      <c r="X18" s="950"/>
      <c r="Y18" s="951"/>
      <c r="Z18" s="951"/>
      <c r="AA18" s="951"/>
    </row>
    <row r="19" spans="2:27" ht="20.100000000000001" customHeight="1">
      <c r="B19" s="365" t="s">
        <v>589</v>
      </c>
      <c r="C19" s="366">
        <v>304023</v>
      </c>
      <c r="D19" s="367">
        <f t="shared" si="1"/>
        <v>28.859061676831438</v>
      </c>
      <c r="E19" s="366">
        <v>23551</v>
      </c>
      <c r="F19" s="367">
        <f t="shared" si="2"/>
        <v>2.2355537625477586</v>
      </c>
      <c r="G19" s="366">
        <v>814608</v>
      </c>
      <c r="H19" s="367">
        <f t="shared" si="3"/>
        <v>77.325802700586152</v>
      </c>
      <c r="I19" s="368">
        <f t="shared" si="4"/>
        <v>1142182</v>
      </c>
      <c r="J19" s="367">
        <f t="shared" si="5"/>
        <v>108.42041813996535</v>
      </c>
      <c r="K19" s="366">
        <f t="shared" si="0"/>
        <v>1053475</v>
      </c>
      <c r="L19" s="214" t="s">
        <v>620</v>
      </c>
      <c r="M19" s="215">
        <v>1016533</v>
      </c>
      <c r="N19" s="215">
        <v>1028890</v>
      </c>
      <c r="O19" s="361">
        <v>1041204</v>
      </c>
      <c r="P19" s="215">
        <v>1053475</v>
      </c>
      <c r="Q19" s="215">
        <v>1065673</v>
      </c>
      <c r="R19" s="215">
        <v>1077770</v>
      </c>
      <c r="S19" s="215">
        <v>1089792</v>
      </c>
      <c r="U19" s="955"/>
      <c r="V19" s="951"/>
      <c r="W19" s="951"/>
      <c r="X19" s="950"/>
      <c r="Y19" s="951"/>
      <c r="Z19" s="951"/>
      <c r="AA19" s="951"/>
    </row>
    <row r="20" spans="2:27" ht="20.100000000000001" customHeight="1">
      <c r="B20" s="365" t="s">
        <v>588</v>
      </c>
      <c r="C20" s="366">
        <v>48572</v>
      </c>
      <c r="D20" s="367">
        <f t="shared" si="1"/>
        <v>9.5230439547727954</v>
      </c>
      <c r="E20" s="366">
        <v>12866</v>
      </c>
      <c r="F20" s="367">
        <f t="shared" si="2"/>
        <v>2.5225126311888904</v>
      </c>
      <c r="G20" s="366">
        <v>367183</v>
      </c>
      <c r="H20" s="367">
        <f t="shared" si="3"/>
        <v>71.990032291141787</v>
      </c>
      <c r="I20" s="368">
        <f t="shared" si="4"/>
        <v>428621</v>
      </c>
      <c r="J20" s="367">
        <f t="shared" si="5"/>
        <v>84.035588877103478</v>
      </c>
      <c r="K20" s="366">
        <f t="shared" si="0"/>
        <v>510047</v>
      </c>
      <c r="L20" s="214" t="s">
        <v>621</v>
      </c>
      <c r="M20" s="215">
        <v>495151</v>
      </c>
      <c r="N20" s="215">
        <v>500093</v>
      </c>
      <c r="O20" s="361">
        <v>505016</v>
      </c>
      <c r="P20" s="215">
        <v>510047</v>
      </c>
      <c r="Q20" s="215">
        <v>515145</v>
      </c>
      <c r="R20" s="215">
        <v>520296</v>
      </c>
      <c r="S20" s="215">
        <v>525505</v>
      </c>
      <c r="U20" s="955"/>
      <c r="V20" s="951"/>
      <c r="W20" s="951"/>
      <c r="X20" s="950"/>
      <c r="Y20" s="951"/>
      <c r="Z20" s="951"/>
      <c r="AA20" s="951"/>
    </row>
    <row r="21" spans="2:27" ht="20.100000000000001" customHeight="1">
      <c r="B21" s="365" t="s">
        <v>587</v>
      </c>
      <c r="C21" s="366">
        <v>280326</v>
      </c>
      <c r="D21" s="367">
        <f t="shared" si="1"/>
        <v>15.904750557437319</v>
      </c>
      <c r="E21" s="366">
        <v>41631</v>
      </c>
      <c r="F21" s="367">
        <f t="shared" si="2"/>
        <v>2.3620023488961888</v>
      </c>
      <c r="G21" s="366">
        <v>1313931</v>
      </c>
      <c r="H21" s="367">
        <f t="shared" si="3"/>
        <v>74.54800769348607</v>
      </c>
      <c r="I21" s="368">
        <f t="shared" si="4"/>
        <v>1635888</v>
      </c>
      <c r="J21" s="367">
        <f t="shared" si="5"/>
        <v>92.814760599819579</v>
      </c>
      <c r="K21" s="366">
        <f t="shared" si="0"/>
        <v>1762530</v>
      </c>
      <c r="L21" s="214" t="s">
        <v>910</v>
      </c>
      <c r="M21" s="215">
        <v>1683782</v>
      </c>
      <c r="N21" s="215">
        <v>1709644</v>
      </c>
      <c r="O21" s="361">
        <v>1736170</v>
      </c>
      <c r="P21" s="215">
        <v>1762530</v>
      </c>
      <c r="Q21" s="215">
        <v>1788507</v>
      </c>
      <c r="R21" s="215">
        <v>1813854</v>
      </c>
      <c r="S21" s="215">
        <v>1838371</v>
      </c>
      <c r="U21" s="955"/>
      <c r="V21" s="951"/>
      <c r="W21" s="951"/>
      <c r="X21" s="950"/>
      <c r="Y21" s="951"/>
      <c r="Z21" s="951"/>
      <c r="AA21" s="951"/>
    </row>
    <row r="22" spans="2:27" ht="20.100000000000001" customHeight="1">
      <c r="B22" s="365" t="s">
        <v>586</v>
      </c>
      <c r="C22" s="366">
        <v>1327024</v>
      </c>
      <c r="D22" s="367">
        <f t="shared" si="1"/>
        <v>48.032129909540522</v>
      </c>
      <c r="E22" s="366">
        <v>32014</v>
      </c>
      <c r="F22" s="367">
        <f t="shared" si="2"/>
        <v>1.1587587013678955</v>
      </c>
      <c r="G22" s="366">
        <v>838353</v>
      </c>
      <c r="H22" s="367">
        <f t="shared" si="3"/>
        <v>30.344500330101809</v>
      </c>
      <c r="I22" s="368">
        <f t="shared" si="4"/>
        <v>2197391</v>
      </c>
      <c r="J22" s="367">
        <f t="shared" si="5"/>
        <v>79.535388941010225</v>
      </c>
      <c r="K22" s="366">
        <f t="shared" si="0"/>
        <v>2762784</v>
      </c>
      <c r="L22" s="214" t="s">
        <v>622</v>
      </c>
      <c r="M22" s="215">
        <v>2639059</v>
      </c>
      <c r="N22" s="215">
        <v>2680041</v>
      </c>
      <c r="O22" s="361">
        <v>2721368</v>
      </c>
      <c r="P22" s="215">
        <v>2762784</v>
      </c>
      <c r="Q22" s="215">
        <v>2804238</v>
      </c>
      <c r="R22" s="215">
        <v>2845668</v>
      </c>
      <c r="S22" s="215">
        <v>2887005</v>
      </c>
      <c r="U22" s="955"/>
      <c r="V22" s="951"/>
      <c r="W22" s="951"/>
      <c r="X22" s="950"/>
      <c r="Y22" s="951"/>
      <c r="Z22" s="951"/>
      <c r="AA22" s="951"/>
    </row>
    <row r="23" spans="2:27" ht="20.100000000000001" customHeight="1">
      <c r="B23" s="365" t="s">
        <v>585</v>
      </c>
      <c r="C23" s="366">
        <v>4912</v>
      </c>
      <c r="D23" s="367">
        <f t="shared" si="1"/>
        <v>11.4828061808916</v>
      </c>
      <c r="E23" s="366">
        <v>911</v>
      </c>
      <c r="F23" s="367">
        <f t="shared" si="2"/>
        <v>2.129649110503308</v>
      </c>
      <c r="G23" s="366">
        <v>38130</v>
      </c>
      <c r="H23" s="367">
        <f t="shared" si="3"/>
        <v>89.136685602075886</v>
      </c>
      <c r="I23" s="368">
        <f t="shared" si="4"/>
        <v>43953</v>
      </c>
      <c r="J23" s="367">
        <f t="shared" si="5"/>
        <v>102.74914089347078</v>
      </c>
      <c r="K23" s="366">
        <f t="shared" si="0"/>
        <v>42777</v>
      </c>
      <c r="L23" s="214" t="s">
        <v>623</v>
      </c>
      <c r="M23" s="215">
        <v>40839</v>
      </c>
      <c r="N23" s="215">
        <v>41482</v>
      </c>
      <c r="O23" s="361">
        <v>42123</v>
      </c>
      <c r="P23" s="215">
        <v>42777</v>
      </c>
      <c r="Q23" s="215">
        <v>43446</v>
      </c>
      <c r="R23" s="215">
        <v>44134</v>
      </c>
      <c r="S23" s="215">
        <v>44844</v>
      </c>
      <c r="U23" s="955"/>
      <c r="V23" s="951"/>
      <c r="W23" s="951"/>
      <c r="X23" s="950"/>
      <c r="Y23" s="951"/>
      <c r="Z23" s="951"/>
      <c r="AA23" s="951"/>
    </row>
    <row r="24" spans="2:27" ht="20.100000000000001" customHeight="1">
      <c r="B24" s="365" t="s">
        <v>584</v>
      </c>
      <c r="C24" s="366">
        <v>15598</v>
      </c>
      <c r="D24" s="367">
        <f t="shared" si="1"/>
        <v>13.657656711059744</v>
      </c>
      <c r="E24" s="366">
        <v>1941</v>
      </c>
      <c r="F24" s="367">
        <f t="shared" si="2"/>
        <v>1.6995455620058317</v>
      </c>
      <c r="G24" s="366">
        <v>56383</v>
      </c>
      <c r="H24" s="367">
        <f t="shared" si="3"/>
        <v>49.369127986900978</v>
      </c>
      <c r="I24" s="368">
        <f t="shared" si="4"/>
        <v>73922</v>
      </c>
      <c r="J24" s="367">
        <f t="shared" si="5"/>
        <v>64.726330259966545</v>
      </c>
      <c r="K24" s="366">
        <f t="shared" si="0"/>
        <v>114207</v>
      </c>
      <c r="L24" s="214" t="s">
        <v>624</v>
      </c>
      <c r="M24" s="215">
        <v>109490</v>
      </c>
      <c r="N24" s="215">
        <v>111060</v>
      </c>
      <c r="O24" s="361">
        <v>112621</v>
      </c>
      <c r="P24" s="215">
        <v>114207</v>
      </c>
      <c r="Q24" s="215">
        <v>115829</v>
      </c>
      <c r="R24" s="215">
        <v>117494</v>
      </c>
      <c r="S24" s="215">
        <v>119214</v>
      </c>
      <c r="U24" s="955"/>
      <c r="V24" s="951"/>
      <c r="W24" s="951"/>
      <c r="X24" s="950"/>
      <c r="Y24" s="951"/>
      <c r="Z24" s="951"/>
      <c r="AA24" s="951"/>
    </row>
    <row r="25" spans="2:27" ht="20.100000000000001" customHeight="1">
      <c r="B25" s="365" t="s">
        <v>583</v>
      </c>
      <c r="C25" s="366">
        <v>309707</v>
      </c>
      <c r="D25" s="367">
        <f t="shared" si="1"/>
        <v>26.181036464955231</v>
      </c>
      <c r="E25" s="366">
        <v>25495</v>
      </c>
      <c r="F25" s="367">
        <f t="shared" si="2"/>
        <v>2.1552161387183166</v>
      </c>
      <c r="G25" s="366">
        <v>755858</v>
      </c>
      <c r="H25" s="367">
        <f t="shared" si="3"/>
        <v>63.896346741688539</v>
      </c>
      <c r="I25" s="368">
        <f t="shared" si="4"/>
        <v>1091060</v>
      </c>
      <c r="J25" s="367">
        <f t="shared" si="5"/>
        <v>92.232599345362075</v>
      </c>
      <c r="K25" s="366">
        <f t="shared" si="0"/>
        <v>1182944</v>
      </c>
      <c r="L25" s="214" t="s">
        <v>625</v>
      </c>
      <c r="M25" s="215">
        <v>1140539</v>
      </c>
      <c r="N25" s="215">
        <v>1154777</v>
      </c>
      <c r="O25" s="361">
        <v>1168869</v>
      </c>
      <c r="P25" s="215">
        <v>1182944</v>
      </c>
      <c r="Q25" s="215">
        <v>1197081</v>
      </c>
      <c r="R25" s="215">
        <v>1211163</v>
      </c>
      <c r="S25" s="215">
        <v>1225343</v>
      </c>
      <c r="U25" s="955"/>
      <c r="V25" s="951"/>
      <c r="W25" s="951"/>
      <c r="X25" s="950"/>
      <c r="Y25" s="951"/>
      <c r="Z25" s="951"/>
      <c r="AA25" s="951"/>
    </row>
    <row r="26" spans="2:27" ht="20.100000000000001" customHeight="1">
      <c r="B26" s="365" t="s">
        <v>607</v>
      </c>
      <c r="C26" s="369"/>
      <c r="D26" s="367">
        <f>IFERROR(0,C26/K26)*100</f>
        <v>0</v>
      </c>
      <c r="E26" s="366">
        <v>1</v>
      </c>
      <c r="F26" s="367">
        <f>IFERROR(0,E26/M26)*100</f>
        <v>0</v>
      </c>
      <c r="G26" s="366"/>
      <c r="H26" s="367">
        <f>IFERROR(0,G26/O26)*100</f>
        <v>0</v>
      </c>
      <c r="I26" s="368">
        <f t="shared" si="4"/>
        <v>1</v>
      </c>
      <c r="J26" s="367">
        <f>IFERROR(0,I26/#REF!)*100</f>
        <v>0</v>
      </c>
      <c r="K26" s="366">
        <f t="shared" si="0"/>
        <v>0</v>
      </c>
      <c r="O26" s="361"/>
      <c r="P26" s="215"/>
      <c r="Q26" s="215"/>
      <c r="R26" s="215"/>
      <c r="S26" s="215"/>
      <c r="U26" s="955"/>
      <c r="V26" s="951"/>
      <c r="W26" s="951"/>
      <c r="X26" s="950"/>
      <c r="Y26" s="951"/>
      <c r="Z26" s="951"/>
      <c r="AA26" s="951"/>
    </row>
    <row r="27" spans="2:27" ht="20.100000000000001" customHeight="1">
      <c r="B27" s="365" t="s">
        <v>582</v>
      </c>
      <c r="C27" s="366">
        <v>132324</v>
      </c>
      <c r="D27" s="367">
        <f t="shared" si="1"/>
        <v>13.063540673257473</v>
      </c>
      <c r="E27" s="366">
        <v>14962</v>
      </c>
      <c r="F27" s="367">
        <f t="shared" si="2"/>
        <v>1.4771069160037358</v>
      </c>
      <c r="G27" s="366">
        <v>705786</v>
      </c>
      <c r="H27" s="367">
        <f t="shared" si="3"/>
        <v>69.67794290994604</v>
      </c>
      <c r="I27" s="368">
        <f t="shared" si="4"/>
        <v>853072</v>
      </c>
      <c r="J27" s="367">
        <f t="shared" si="5"/>
        <v>84.218590499207252</v>
      </c>
      <c r="K27" s="366">
        <f t="shared" si="0"/>
        <v>1012926</v>
      </c>
      <c r="L27" s="214" t="s">
        <v>626</v>
      </c>
      <c r="M27" s="215">
        <v>930143</v>
      </c>
      <c r="N27" s="215">
        <v>957797</v>
      </c>
      <c r="O27" s="361">
        <v>985452</v>
      </c>
      <c r="P27" s="215">
        <v>1012926</v>
      </c>
      <c r="Q27" s="215">
        <v>1040157</v>
      </c>
      <c r="R27" s="215">
        <v>1067063</v>
      </c>
      <c r="S27" s="215">
        <v>1093671</v>
      </c>
      <c r="U27" s="955"/>
      <c r="V27" s="951"/>
      <c r="W27" s="951"/>
      <c r="X27" s="950"/>
      <c r="Y27" s="951"/>
      <c r="Z27" s="951"/>
      <c r="AA27" s="951"/>
    </row>
    <row r="28" spans="2:27" ht="20.100000000000001" customHeight="1">
      <c r="B28" s="365" t="s">
        <v>581</v>
      </c>
      <c r="C28" s="366">
        <v>352755</v>
      </c>
      <c r="D28" s="367">
        <f t="shared" si="1"/>
        <v>27.443549943052037</v>
      </c>
      <c r="E28" s="366">
        <v>29453</v>
      </c>
      <c r="F28" s="367">
        <f t="shared" si="2"/>
        <v>2.2913775183135936</v>
      </c>
      <c r="G28" s="366">
        <v>922787</v>
      </c>
      <c r="H28" s="367">
        <f t="shared" si="3"/>
        <v>71.790764471939909</v>
      </c>
      <c r="I28" s="368">
        <f t="shared" si="4"/>
        <v>1304995</v>
      </c>
      <c r="J28" s="367">
        <f t="shared" si="5"/>
        <v>101.52569193330554</v>
      </c>
      <c r="K28" s="366">
        <f t="shared" si="0"/>
        <v>1285384</v>
      </c>
      <c r="L28" s="214" t="s">
        <v>627</v>
      </c>
      <c r="M28" s="215">
        <v>1247514</v>
      </c>
      <c r="N28" s="215">
        <v>1259822</v>
      </c>
      <c r="O28" s="361">
        <v>1272442</v>
      </c>
      <c r="P28" s="215">
        <v>1285384</v>
      </c>
      <c r="Q28" s="215">
        <v>1298691</v>
      </c>
      <c r="R28" s="215">
        <v>1312428</v>
      </c>
      <c r="S28" s="215">
        <v>1326525</v>
      </c>
      <c r="U28" s="955"/>
      <c r="V28" s="951"/>
      <c r="W28" s="951"/>
      <c r="X28" s="950"/>
      <c r="Y28" s="951"/>
      <c r="Z28" s="951"/>
      <c r="AA28" s="951"/>
    </row>
    <row r="29" spans="2:27" ht="20.100000000000001" customHeight="1">
      <c r="B29" s="365" t="s">
        <v>580</v>
      </c>
      <c r="C29" s="366">
        <v>405438</v>
      </c>
      <c r="D29" s="367">
        <f t="shared" si="1"/>
        <v>40.618456723457712</v>
      </c>
      <c r="E29" s="366">
        <v>18272</v>
      </c>
      <c r="F29" s="367">
        <f t="shared" si="2"/>
        <v>1.8305645776938013</v>
      </c>
      <c r="G29" s="366">
        <v>499464</v>
      </c>
      <c r="H29" s="367">
        <f t="shared" si="3"/>
        <v>50.038370525025002</v>
      </c>
      <c r="I29" s="368">
        <f t="shared" si="4"/>
        <v>923174</v>
      </c>
      <c r="J29" s="367">
        <f t="shared" si="5"/>
        <v>92.48739182617652</v>
      </c>
      <c r="K29" s="366">
        <f t="shared" si="0"/>
        <v>998162</v>
      </c>
      <c r="L29" s="214" t="s">
        <v>628</v>
      </c>
      <c r="M29" s="215">
        <v>943072</v>
      </c>
      <c r="N29" s="215">
        <v>961334</v>
      </c>
      <c r="O29" s="361">
        <v>979710</v>
      </c>
      <c r="P29" s="215">
        <v>998162</v>
      </c>
      <c r="Q29" s="215">
        <v>1016701</v>
      </c>
      <c r="R29" s="215">
        <v>1035256</v>
      </c>
      <c r="S29" s="215">
        <v>1053867</v>
      </c>
      <c r="U29" s="955"/>
      <c r="V29" s="951"/>
      <c r="W29" s="951"/>
      <c r="X29" s="950"/>
      <c r="Y29" s="951"/>
      <c r="Z29" s="951"/>
      <c r="AA29" s="951"/>
    </row>
    <row r="30" spans="2:27" ht="20.100000000000001" customHeight="1">
      <c r="B30" s="365" t="s">
        <v>579</v>
      </c>
      <c r="C30" s="366">
        <v>255838</v>
      </c>
      <c r="D30" s="367">
        <f t="shared" si="1"/>
        <v>14.312255076095987</v>
      </c>
      <c r="E30" s="366">
        <v>31897</v>
      </c>
      <c r="F30" s="367">
        <f t="shared" si="2"/>
        <v>1.7844026304232901</v>
      </c>
      <c r="G30" s="366">
        <v>1145481</v>
      </c>
      <c r="H30" s="367">
        <f t="shared" si="3"/>
        <v>64.081239912841355</v>
      </c>
      <c r="I30" s="368">
        <f t="shared" si="4"/>
        <v>1433216</v>
      </c>
      <c r="J30" s="367">
        <f t="shared" si="5"/>
        <v>80.177897619360621</v>
      </c>
      <c r="K30" s="366">
        <f t="shared" si="0"/>
        <v>1787545</v>
      </c>
      <c r="L30" s="214" t="s">
        <v>629</v>
      </c>
      <c r="M30" s="215">
        <v>1722945</v>
      </c>
      <c r="N30" s="215">
        <v>1744228</v>
      </c>
      <c r="O30" s="361">
        <v>1765906</v>
      </c>
      <c r="P30" s="215">
        <v>1787545</v>
      </c>
      <c r="Q30" s="215">
        <v>1809116</v>
      </c>
      <c r="R30" s="215">
        <v>1830473</v>
      </c>
      <c r="S30" s="215">
        <v>1851477</v>
      </c>
      <c r="U30" s="955"/>
      <c r="V30" s="951"/>
      <c r="W30" s="951"/>
      <c r="X30" s="950"/>
      <c r="Y30" s="951"/>
      <c r="Z30" s="951"/>
      <c r="AA30" s="951"/>
    </row>
    <row r="31" spans="2:27" ht="20.100000000000001" customHeight="1">
      <c r="B31" s="365" t="s">
        <v>783</v>
      </c>
      <c r="C31" s="366"/>
      <c r="D31" s="367">
        <f>IFERROR(0,C31/K31)*100</f>
        <v>0</v>
      </c>
      <c r="E31" s="366">
        <v>1108680</v>
      </c>
      <c r="F31" s="367">
        <f>IFERROR(0,E31/M31)*100</f>
        <v>0</v>
      </c>
      <c r="G31" s="366"/>
      <c r="H31" s="367">
        <f>IFERROR(0,G31/O31)*100</f>
        <v>0</v>
      </c>
      <c r="I31" s="368">
        <f t="shared" si="4"/>
        <v>1108680</v>
      </c>
      <c r="J31" s="367">
        <f>IFERROR(0,I31/#REF!)*100</f>
        <v>0</v>
      </c>
      <c r="K31" s="366">
        <f t="shared" si="0"/>
        <v>0</v>
      </c>
      <c r="L31" s="214"/>
      <c r="M31" s="215"/>
      <c r="N31" s="215"/>
      <c r="O31" s="361"/>
      <c r="P31" s="215"/>
      <c r="Q31" s="215"/>
      <c r="R31" s="215"/>
      <c r="S31" s="215"/>
      <c r="U31" s="955"/>
      <c r="V31" s="951"/>
      <c r="W31" s="951"/>
      <c r="X31" s="950"/>
      <c r="Y31" s="951"/>
      <c r="Z31" s="951"/>
      <c r="AA31" s="951"/>
    </row>
    <row r="32" spans="2:27" ht="20.100000000000001" customHeight="1">
      <c r="B32" s="365" t="s">
        <v>578</v>
      </c>
      <c r="C32" s="366">
        <v>411418</v>
      </c>
      <c r="D32" s="367">
        <f t="shared" si="1"/>
        <v>29.822990823706284</v>
      </c>
      <c r="E32" s="366">
        <v>27689</v>
      </c>
      <c r="F32" s="367">
        <f t="shared" si="2"/>
        <v>2.0071284992820031</v>
      </c>
      <c r="G32" s="366">
        <v>940305</v>
      </c>
      <c r="H32" s="367">
        <f t="shared" si="3"/>
        <v>68.161109592883975</v>
      </c>
      <c r="I32" s="368">
        <f t="shared" si="4"/>
        <v>1379412</v>
      </c>
      <c r="J32" s="367">
        <f t="shared" si="5"/>
        <v>99.991228915872256</v>
      </c>
      <c r="K32" s="366">
        <f t="shared" si="0"/>
        <v>1379533</v>
      </c>
      <c r="L32" s="214" t="s">
        <v>630</v>
      </c>
      <c r="M32" s="215">
        <v>1344038</v>
      </c>
      <c r="N32" s="215">
        <v>1355787</v>
      </c>
      <c r="O32" s="361">
        <v>1367708</v>
      </c>
      <c r="P32" s="215">
        <v>1379533</v>
      </c>
      <c r="Q32" s="215">
        <v>1391239</v>
      </c>
      <c r="R32" s="215">
        <v>1402695</v>
      </c>
      <c r="S32" s="215">
        <v>1413837</v>
      </c>
      <c r="U32" s="955"/>
      <c r="V32" s="951"/>
      <c r="W32" s="951"/>
      <c r="X32" s="950"/>
      <c r="Y32" s="951"/>
      <c r="Z32" s="951"/>
      <c r="AA32" s="951"/>
    </row>
    <row r="33" spans="2:27" ht="20.100000000000001" customHeight="1">
      <c r="B33" s="365" t="s">
        <v>577</v>
      </c>
      <c r="C33" s="366">
        <v>40808</v>
      </c>
      <c r="D33" s="367">
        <f t="shared" si="1"/>
        <v>11.524623405084526</v>
      </c>
      <c r="E33" s="366">
        <v>9621</v>
      </c>
      <c r="F33" s="367">
        <f t="shared" si="2"/>
        <v>2.7170751269436928</v>
      </c>
      <c r="G33" s="366">
        <v>256415</v>
      </c>
      <c r="H33" s="367">
        <f t="shared" si="3"/>
        <v>72.414387140137933</v>
      </c>
      <c r="I33" s="368">
        <f t="shared" si="4"/>
        <v>306844</v>
      </c>
      <c r="J33" s="367">
        <f t="shared" si="5"/>
        <v>86.656085672166157</v>
      </c>
      <c r="K33" s="366">
        <f t="shared" si="0"/>
        <v>354094</v>
      </c>
      <c r="L33" s="214" t="s">
        <v>631</v>
      </c>
      <c r="M33" s="215">
        <v>341034</v>
      </c>
      <c r="N33" s="215">
        <v>345204</v>
      </c>
      <c r="O33" s="361">
        <v>349537</v>
      </c>
      <c r="P33" s="215">
        <v>354094</v>
      </c>
      <c r="Q33" s="215">
        <v>358896</v>
      </c>
      <c r="R33" s="215">
        <v>363967</v>
      </c>
      <c r="S33" s="215">
        <v>369332</v>
      </c>
      <c r="U33" s="955"/>
      <c r="V33" s="951"/>
      <c r="W33" s="951"/>
      <c r="X33" s="950"/>
      <c r="Y33" s="951"/>
      <c r="Z33" s="951"/>
      <c r="AA33" s="951"/>
    </row>
    <row r="34" spans="2:27" ht="20.100000000000001" customHeight="1">
      <c r="B34" s="365" t="s">
        <v>576</v>
      </c>
      <c r="C34" s="366">
        <v>259451</v>
      </c>
      <c r="D34" s="367">
        <f t="shared" si="1"/>
        <v>45.379748938752876</v>
      </c>
      <c r="E34" s="366">
        <v>10171</v>
      </c>
      <c r="F34" s="367">
        <f t="shared" si="2"/>
        <v>1.7789772498701315</v>
      </c>
      <c r="G34" s="366">
        <v>232555</v>
      </c>
      <c r="H34" s="367">
        <f t="shared" si="3"/>
        <v>40.675455151268167</v>
      </c>
      <c r="I34" s="368">
        <f t="shared" si="4"/>
        <v>502177</v>
      </c>
      <c r="J34" s="367">
        <f t="shared" si="5"/>
        <v>87.834181339891174</v>
      </c>
      <c r="K34" s="366">
        <f t="shared" si="0"/>
        <v>571733</v>
      </c>
      <c r="L34" s="214" t="s">
        <v>632</v>
      </c>
      <c r="M34" s="215">
        <v>562114</v>
      </c>
      <c r="N34" s="215">
        <v>565310</v>
      </c>
      <c r="O34" s="361">
        <v>568506</v>
      </c>
      <c r="P34" s="215">
        <v>571733</v>
      </c>
      <c r="Q34" s="215">
        <v>575010</v>
      </c>
      <c r="R34" s="215">
        <v>578268</v>
      </c>
      <c r="S34" s="215">
        <v>581552</v>
      </c>
      <c r="U34" s="955"/>
      <c r="V34" s="951"/>
      <c r="W34" s="951"/>
      <c r="X34" s="950"/>
      <c r="Y34" s="951"/>
      <c r="Z34" s="951"/>
      <c r="AA34" s="951"/>
    </row>
    <row r="35" spans="2:27" ht="20.100000000000001" customHeight="1">
      <c r="B35" s="365" t="s">
        <v>575</v>
      </c>
      <c r="C35" s="366">
        <v>519745</v>
      </c>
      <c r="D35" s="367">
        <f t="shared" si="1"/>
        <v>53.99785357116513</v>
      </c>
      <c r="E35" s="366">
        <v>16268</v>
      </c>
      <c r="F35" s="367">
        <f t="shared" si="2"/>
        <v>1.6901308947574567</v>
      </c>
      <c r="G35" s="366">
        <v>375946</v>
      </c>
      <c r="H35" s="367">
        <f t="shared" si="3"/>
        <v>39.058147858402187</v>
      </c>
      <c r="I35" s="368">
        <f t="shared" si="4"/>
        <v>911959</v>
      </c>
      <c r="J35" s="367">
        <f t="shared" si="5"/>
        <v>94.746132324324776</v>
      </c>
      <c r="K35" s="366">
        <f t="shared" si="0"/>
        <v>962529</v>
      </c>
      <c r="L35" s="214" t="s">
        <v>911</v>
      </c>
      <c r="M35" s="215">
        <v>946632</v>
      </c>
      <c r="N35" s="215">
        <v>951953</v>
      </c>
      <c r="O35" s="361">
        <v>957254</v>
      </c>
      <c r="P35" s="215">
        <v>962529</v>
      </c>
      <c r="Q35" s="215">
        <v>967767</v>
      </c>
      <c r="R35" s="215">
        <v>972978</v>
      </c>
      <c r="S35" s="215">
        <v>978173</v>
      </c>
      <c r="U35" s="955"/>
      <c r="V35" s="951"/>
      <c r="W35" s="951"/>
      <c r="X35" s="950"/>
      <c r="Y35" s="951"/>
      <c r="Z35" s="951"/>
      <c r="AA35" s="951"/>
    </row>
    <row r="36" spans="2:27" ht="20.100000000000001" customHeight="1">
      <c r="B36" s="365" t="s">
        <v>540</v>
      </c>
      <c r="C36" s="366">
        <v>41910</v>
      </c>
      <c r="D36" s="367">
        <f t="shared" si="1"/>
        <v>53.897298061960676</v>
      </c>
      <c r="E36" s="366">
        <v>986</v>
      </c>
      <c r="F36" s="367">
        <f t="shared" si="2"/>
        <v>1.2680204220733291</v>
      </c>
      <c r="G36" s="366">
        <v>13357</v>
      </c>
      <c r="H36" s="367">
        <f t="shared" si="3"/>
        <v>17.177432837356445</v>
      </c>
      <c r="I36" s="368">
        <f t="shared" si="4"/>
        <v>56253</v>
      </c>
      <c r="J36" s="367">
        <f t="shared" si="5"/>
        <v>72.342751321390452</v>
      </c>
      <c r="K36" s="366">
        <f t="shared" si="0"/>
        <v>77759</v>
      </c>
      <c r="L36" s="214" t="s">
        <v>633</v>
      </c>
      <c r="M36" s="215">
        <v>75801</v>
      </c>
      <c r="N36" s="215">
        <v>76442</v>
      </c>
      <c r="O36" s="361">
        <v>77101</v>
      </c>
      <c r="P36" s="215">
        <v>77759</v>
      </c>
      <c r="Q36" s="215">
        <v>78413</v>
      </c>
      <c r="R36" s="215">
        <v>79060</v>
      </c>
      <c r="S36" s="215">
        <v>79693</v>
      </c>
      <c r="U36" s="955"/>
      <c r="V36" s="951"/>
      <c r="W36" s="951"/>
      <c r="X36" s="950"/>
      <c r="Y36" s="951"/>
      <c r="Z36" s="951"/>
      <c r="AA36" s="951"/>
    </row>
    <row r="37" spans="2:27" ht="20.100000000000001" customHeight="1">
      <c r="B37" s="365" t="s">
        <v>574</v>
      </c>
      <c r="C37" s="366">
        <v>1053813</v>
      </c>
      <c r="D37" s="367">
        <f t="shared" si="1"/>
        <v>50.64124928277537</v>
      </c>
      <c r="E37" s="366">
        <v>69451</v>
      </c>
      <c r="F37" s="367">
        <f t="shared" si="2"/>
        <v>3.3374853071066988</v>
      </c>
      <c r="G37" s="366">
        <v>901426</v>
      </c>
      <c r="H37" s="367">
        <f t="shared" si="3"/>
        <v>43.31825359525368</v>
      </c>
      <c r="I37" s="368">
        <f t="shared" si="4"/>
        <v>2024690</v>
      </c>
      <c r="J37" s="367">
        <f t="shared" si="5"/>
        <v>97.296988185135746</v>
      </c>
      <c r="K37" s="366">
        <f t="shared" si="0"/>
        <v>2080938</v>
      </c>
      <c r="L37" s="214" t="s">
        <v>634</v>
      </c>
      <c r="M37" s="215">
        <v>2051022</v>
      </c>
      <c r="N37" s="215">
        <v>2061079</v>
      </c>
      <c r="O37" s="361">
        <v>2071016</v>
      </c>
      <c r="P37" s="215">
        <v>2080938</v>
      </c>
      <c r="Q37" s="215">
        <v>2090839</v>
      </c>
      <c r="R37" s="215">
        <v>2100704</v>
      </c>
      <c r="S37" s="215">
        <v>2110580</v>
      </c>
      <c r="U37" s="955"/>
      <c r="V37" s="951"/>
      <c r="W37" s="951"/>
      <c r="X37" s="950"/>
      <c r="Y37" s="951"/>
      <c r="Z37" s="951"/>
      <c r="AA37" s="951"/>
    </row>
    <row r="38" spans="2:27" ht="20.100000000000001" customHeight="1">
      <c r="B38" s="365" t="s">
        <v>573</v>
      </c>
      <c r="C38" s="366">
        <v>147114</v>
      </c>
      <c r="D38" s="367">
        <f t="shared" si="1"/>
        <v>16.940069411978747</v>
      </c>
      <c r="E38" s="366">
        <v>22307</v>
      </c>
      <c r="F38" s="367">
        <f t="shared" si="2"/>
        <v>2.5686347211890772</v>
      </c>
      <c r="G38" s="366">
        <v>777658</v>
      </c>
      <c r="H38" s="367">
        <f t="shared" si="3"/>
        <v>89.54674945131373</v>
      </c>
      <c r="I38" s="368">
        <f t="shared" si="4"/>
        <v>947079</v>
      </c>
      <c r="J38" s="367">
        <f t="shared" si="5"/>
        <v>109.05545358448157</v>
      </c>
      <c r="K38" s="366">
        <f t="shared" si="0"/>
        <v>868438</v>
      </c>
      <c r="L38" s="214" t="s">
        <v>635</v>
      </c>
      <c r="M38" s="215">
        <v>843202</v>
      </c>
      <c r="N38" s="215">
        <v>851515</v>
      </c>
      <c r="O38" s="361">
        <v>859913</v>
      </c>
      <c r="P38" s="215">
        <v>868438</v>
      </c>
      <c r="Q38" s="215">
        <v>877057</v>
      </c>
      <c r="R38" s="215">
        <v>885835</v>
      </c>
      <c r="S38" s="215">
        <v>894785</v>
      </c>
      <c r="U38" s="955"/>
      <c r="V38" s="951"/>
      <c r="W38" s="951"/>
      <c r="X38" s="950"/>
      <c r="Y38" s="951"/>
      <c r="Z38" s="951"/>
      <c r="AA38" s="951"/>
    </row>
    <row r="39" spans="2:27" ht="20.100000000000001" customHeight="1">
      <c r="B39" s="365" t="s">
        <v>572</v>
      </c>
      <c r="C39" s="366">
        <v>477103</v>
      </c>
      <c r="D39" s="367">
        <f t="shared" si="1"/>
        <v>33.690764368092054</v>
      </c>
      <c r="E39" s="366">
        <v>26765</v>
      </c>
      <c r="F39" s="367">
        <f t="shared" si="2"/>
        <v>1.8900181057591003</v>
      </c>
      <c r="G39" s="366">
        <v>711315</v>
      </c>
      <c r="H39" s="367">
        <f t="shared" si="3"/>
        <v>50.229711522437306</v>
      </c>
      <c r="I39" s="368">
        <f t="shared" si="4"/>
        <v>1215183</v>
      </c>
      <c r="J39" s="367">
        <f t="shared" si="5"/>
        <v>85.810493996288457</v>
      </c>
      <c r="K39" s="366">
        <f t="shared" si="0"/>
        <v>1416124</v>
      </c>
      <c r="L39" s="214" t="s">
        <v>636</v>
      </c>
      <c r="M39" s="215">
        <v>1404262</v>
      </c>
      <c r="N39" s="215">
        <v>1408272</v>
      </c>
      <c r="O39" s="361">
        <v>1412220</v>
      </c>
      <c r="P39" s="215">
        <v>1416124</v>
      </c>
      <c r="Q39" s="215">
        <v>1419947</v>
      </c>
      <c r="R39" s="215">
        <v>1423719</v>
      </c>
      <c r="S39" s="215">
        <v>1427427</v>
      </c>
      <c r="U39" s="955"/>
      <c r="V39" s="951"/>
      <c r="W39" s="951"/>
      <c r="X39" s="950"/>
      <c r="Y39" s="951"/>
      <c r="Z39" s="951"/>
      <c r="AA39" s="951"/>
    </row>
    <row r="40" spans="2:27" ht="20.100000000000001" customHeight="1">
      <c r="B40" s="365" t="s">
        <v>571</v>
      </c>
      <c r="C40" s="366">
        <v>2443983</v>
      </c>
      <c r="D40" s="367">
        <f t="shared" si="1"/>
        <v>51.908389974899436</v>
      </c>
      <c r="E40" s="366">
        <v>55989</v>
      </c>
      <c r="F40" s="367">
        <f t="shared" si="2"/>
        <v>1.1891649190295697</v>
      </c>
      <c r="G40" s="366">
        <v>1742967</v>
      </c>
      <c r="H40" s="367">
        <f t="shared" si="3"/>
        <v>37.019329000807517</v>
      </c>
      <c r="I40" s="368">
        <f t="shared" si="4"/>
        <v>4242939</v>
      </c>
      <c r="J40" s="367">
        <f t="shared" si="5"/>
        <v>90.116883894736532</v>
      </c>
      <c r="K40" s="366">
        <f t="shared" si="0"/>
        <v>4708262</v>
      </c>
      <c r="L40" s="214" t="s">
        <v>637</v>
      </c>
      <c r="M40" s="215">
        <v>4566875</v>
      </c>
      <c r="N40" s="215">
        <v>4613684</v>
      </c>
      <c r="O40" s="361">
        <v>4660741</v>
      </c>
      <c r="P40" s="215">
        <v>4708262</v>
      </c>
      <c r="Q40" s="215">
        <v>4756113</v>
      </c>
      <c r="R40" s="215">
        <v>4804489</v>
      </c>
      <c r="S40" s="215">
        <v>4853327</v>
      </c>
    </row>
    <row r="41" spans="2:27" ht="20.100000000000001" customHeight="1">
      <c r="B41" s="365" t="s">
        <v>570</v>
      </c>
      <c r="C41" s="366">
        <v>3204</v>
      </c>
      <c r="D41" s="367">
        <f t="shared" si="1"/>
        <v>7.1999999999999993</v>
      </c>
      <c r="E41" s="366">
        <v>1195</v>
      </c>
      <c r="F41" s="367">
        <f t="shared" si="2"/>
        <v>2.6853932584269664</v>
      </c>
      <c r="G41" s="366">
        <v>26764</v>
      </c>
      <c r="H41" s="367">
        <f t="shared" si="3"/>
        <v>60.1438202247191</v>
      </c>
      <c r="I41" s="368">
        <f t="shared" si="4"/>
        <v>31163</v>
      </c>
      <c r="J41" s="367">
        <f t="shared" si="5"/>
        <v>70.029213483146066</v>
      </c>
      <c r="K41" s="366">
        <f t="shared" si="0"/>
        <v>44500</v>
      </c>
      <c r="L41" s="214" t="s">
        <v>638</v>
      </c>
      <c r="M41" s="215">
        <v>43240</v>
      </c>
      <c r="N41" s="215">
        <v>43665</v>
      </c>
      <c r="O41" s="361">
        <v>44079</v>
      </c>
      <c r="P41" s="215">
        <v>44500</v>
      </c>
      <c r="Q41" s="215">
        <v>44928</v>
      </c>
      <c r="R41" s="215">
        <v>45367</v>
      </c>
      <c r="S41" s="215">
        <v>45822</v>
      </c>
    </row>
    <row r="42" spans="2:27" ht="20.100000000000001" customHeight="1">
      <c r="B42" s="365" t="s">
        <v>569</v>
      </c>
      <c r="C42" s="366">
        <v>6417</v>
      </c>
      <c r="D42" s="367">
        <f t="shared" si="1"/>
        <v>8.502941644140563</v>
      </c>
      <c r="E42" s="366">
        <v>1454</v>
      </c>
      <c r="F42" s="367">
        <f t="shared" si="2"/>
        <v>1.9266444055758731</v>
      </c>
      <c r="G42" s="366">
        <v>68539</v>
      </c>
      <c r="H42" s="367">
        <f t="shared" si="3"/>
        <v>90.818625112630528</v>
      </c>
      <c r="I42" s="368">
        <f t="shared" si="4"/>
        <v>76410</v>
      </c>
      <c r="J42" s="367">
        <f t="shared" si="5"/>
        <v>101.24821116234695</v>
      </c>
      <c r="K42" s="366">
        <f t="shared" si="0"/>
        <v>75468</v>
      </c>
      <c r="L42" s="214" t="s">
        <v>639</v>
      </c>
      <c r="M42" s="215">
        <v>70260</v>
      </c>
      <c r="N42" s="215">
        <v>71974</v>
      </c>
      <c r="O42" s="361">
        <v>73702</v>
      </c>
      <c r="P42" s="215">
        <v>75468</v>
      </c>
      <c r="Q42" s="215">
        <v>77276</v>
      </c>
      <c r="R42" s="215">
        <v>79134</v>
      </c>
      <c r="S42" s="215">
        <v>81048</v>
      </c>
    </row>
    <row r="43" spans="2:27" ht="409.6" hidden="1" customHeight="1">
      <c r="B43" s="210" t="s">
        <v>259</v>
      </c>
      <c r="C43" s="210" t="b">
        <v>0</v>
      </c>
      <c r="E43" s="210">
        <v>1699596</v>
      </c>
      <c r="G43" s="210">
        <v>22726138</v>
      </c>
      <c r="L43" s="214" t="s">
        <v>608</v>
      </c>
      <c r="M43" s="215">
        <v>47661787</v>
      </c>
      <c r="N43" s="215">
        <v>48203405</v>
      </c>
      <c r="O43" s="361" t="e">
        <f>VLOOKUP(L43,#REF!,2,0)</f>
        <v>#REF!</v>
      </c>
    </row>
    <row r="44" spans="2:27" ht="15.75" customHeight="1"/>
    <row r="45" spans="2:27">
      <c r="B45" s="212" t="s">
        <v>1121</v>
      </c>
    </row>
    <row r="46" spans="2:27">
      <c r="B46" s="341"/>
    </row>
  </sheetData>
  <mergeCells count="66">
    <mergeCell ref="U38:W38"/>
    <mergeCell ref="X38:AA38"/>
    <mergeCell ref="U39:W39"/>
    <mergeCell ref="X39:AA39"/>
    <mergeCell ref="U35:W35"/>
    <mergeCell ref="X35:AA35"/>
    <mergeCell ref="U36:W36"/>
    <mergeCell ref="X36:AA36"/>
    <mergeCell ref="U37:W37"/>
    <mergeCell ref="X37:AA37"/>
    <mergeCell ref="U32:W32"/>
    <mergeCell ref="X32:AA32"/>
    <mergeCell ref="U33:W33"/>
    <mergeCell ref="X33:AA33"/>
    <mergeCell ref="U34:W34"/>
    <mergeCell ref="X34:AA34"/>
    <mergeCell ref="U29:W29"/>
    <mergeCell ref="X29:AA29"/>
    <mergeCell ref="U30:W30"/>
    <mergeCell ref="X30:AA30"/>
    <mergeCell ref="U31:W31"/>
    <mergeCell ref="X31:AA31"/>
    <mergeCell ref="U26:W26"/>
    <mergeCell ref="X26:AA26"/>
    <mergeCell ref="U27:W27"/>
    <mergeCell ref="X27:AA27"/>
    <mergeCell ref="U28:W28"/>
    <mergeCell ref="X28:AA28"/>
    <mergeCell ref="U23:W23"/>
    <mergeCell ref="X23:AA23"/>
    <mergeCell ref="U24:W24"/>
    <mergeCell ref="X24:AA24"/>
    <mergeCell ref="U25:W25"/>
    <mergeCell ref="X25:AA25"/>
    <mergeCell ref="U20:W20"/>
    <mergeCell ref="X20:AA20"/>
    <mergeCell ref="U21:W21"/>
    <mergeCell ref="X21:AA21"/>
    <mergeCell ref="U22:W22"/>
    <mergeCell ref="X22:AA22"/>
    <mergeCell ref="U17:W17"/>
    <mergeCell ref="X17:AA17"/>
    <mergeCell ref="U18:W18"/>
    <mergeCell ref="X18:AA18"/>
    <mergeCell ref="U19:W19"/>
    <mergeCell ref="X19:AA19"/>
    <mergeCell ref="U14:W14"/>
    <mergeCell ref="X14:AA14"/>
    <mergeCell ref="U15:W15"/>
    <mergeCell ref="X15:AA15"/>
    <mergeCell ref="U16:W16"/>
    <mergeCell ref="X16:AA16"/>
    <mergeCell ref="X11:AA11"/>
    <mergeCell ref="U12:W12"/>
    <mergeCell ref="X12:AA12"/>
    <mergeCell ref="U13:W13"/>
    <mergeCell ref="X13:AA13"/>
    <mergeCell ref="X8:AA8"/>
    <mergeCell ref="X9:AA9"/>
    <mergeCell ref="X10:AA10"/>
    <mergeCell ref="B4:I4"/>
    <mergeCell ref="B2:J2"/>
    <mergeCell ref="U6:W6"/>
    <mergeCell ref="X6:AA6"/>
    <mergeCell ref="U7:W7"/>
    <mergeCell ref="X7:AA7"/>
  </mergeCells>
  <pageMargins left="0.25" right="0.25" top="0.75" bottom="0.75" header="0.3" footer="0.3"/>
  <pageSetup paperSize="9" scale="41" orientation="portrait" horizontalDpi="300" verticalDpi="300" r:id="rId1"/>
  <headerFooter alignWithMargins="0">
    <oddFooter>&amp;L&amp;"Tahoma"&amp;9Reporte generado el  &amp;C&amp;R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tabColor rgb="FF009900"/>
  </sheetPr>
  <dimension ref="A1:AL170"/>
  <sheetViews>
    <sheetView tabSelected="1" zoomScaleNormal="100" zoomScaleSheetLayoutView="90" workbookViewId="0">
      <pane xSplit="3" ySplit="5" topLeftCell="D6" activePane="bottomRight" state="frozen"/>
      <selection pane="topRight" activeCell="D1" sqref="D1"/>
      <selection pane="bottomLeft" activeCell="A7" sqref="A7"/>
      <selection pane="bottomRight" activeCell="A3" sqref="A3:A4"/>
    </sheetView>
  </sheetViews>
  <sheetFormatPr baseColWidth="10" defaultColWidth="11.42578125" defaultRowHeight="15" customHeight="1" outlineLevelRow="2"/>
  <cols>
    <col min="1" max="1" width="10.7109375" style="18" customWidth="1"/>
    <col min="2" max="2" width="31.5703125" style="18" customWidth="1"/>
    <col min="3" max="3" width="10.7109375" style="221" customWidth="1"/>
    <col min="4" max="4" width="12.28515625" style="221" customWidth="1"/>
    <col min="5" max="5" width="8.85546875" style="221" customWidth="1"/>
    <col min="6" max="6" width="10.7109375" style="221" customWidth="1"/>
    <col min="7" max="7" width="11.42578125" style="221" customWidth="1"/>
    <col min="8" max="8" width="11.140625" style="221" customWidth="1"/>
    <col min="9" max="9" width="10.7109375" style="221" customWidth="1"/>
    <col min="10" max="10" width="9.7109375" style="221" customWidth="1"/>
    <col min="11" max="11" width="10.7109375" style="221" customWidth="1"/>
    <col min="12" max="12" width="11.85546875" style="221" bestFit="1" customWidth="1"/>
    <col min="13" max="13" width="12.5703125" style="221" customWidth="1"/>
    <col min="14" max="14" width="10" style="221" hidden="1" customWidth="1"/>
    <col min="15" max="15" width="12.7109375" style="221" hidden="1" customWidth="1"/>
    <col min="16" max="16" width="9.28515625" style="221" hidden="1" customWidth="1"/>
    <col min="17" max="17" width="7.7109375" style="221" hidden="1" customWidth="1"/>
    <col min="18" max="18" width="8.28515625" style="221" hidden="1" customWidth="1"/>
    <col min="19" max="19" width="9.7109375" style="221" hidden="1" customWidth="1"/>
    <col min="20" max="20" width="14.28515625" style="221" customWidth="1"/>
    <col min="21" max="21" width="13.28515625" style="221" customWidth="1"/>
    <col min="22" max="27" width="11.42578125" style="18" hidden="1" customWidth="1"/>
    <col min="28" max="29" width="11.42578125" style="361" hidden="1" customWidth="1"/>
    <col min="30" max="32" width="12.7109375" style="9" hidden="1" customWidth="1"/>
    <col min="33" max="35" width="11.42578125" style="9"/>
    <col min="36" max="37" width="11.42578125" style="18"/>
    <col min="38" max="38" width="14.42578125" style="18" customWidth="1"/>
    <col min="39" max="16384" width="11.42578125" style="18"/>
  </cols>
  <sheetData>
    <row r="1" spans="1:35" s="3" customFormat="1" ht="34.5" customHeight="1">
      <c r="A1" s="62"/>
      <c r="B1" s="798" t="s">
        <v>1114</v>
      </c>
      <c r="C1" s="799"/>
      <c r="D1" s="799"/>
      <c r="E1" s="799"/>
      <c r="F1" s="799"/>
      <c r="G1" s="799"/>
      <c r="H1" s="799"/>
      <c r="I1" s="799"/>
      <c r="J1" s="799"/>
      <c r="K1" s="799"/>
      <c r="L1" s="799"/>
      <c r="M1" s="799"/>
      <c r="N1" s="689"/>
      <c r="O1" s="689"/>
      <c r="P1" s="674"/>
      <c r="Q1" s="674"/>
      <c r="R1" s="674"/>
      <c r="S1" s="674"/>
      <c r="T1" s="800" t="s">
        <v>1115</v>
      </c>
      <c r="U1" s="790" t="s">
        <v>912</v>
      </c>
    </row>
    <row r="2" spans="1:35" s="3" customFormat="1" ht="24" customHeight="1">
      <c r="A2" s="63"/>
      <c r="B2" s="665" t="s">
        <v>1055</v>
      </c>
      <c r="C2" s="666" t="s">
        <v>1117</v>
      </c>
      <c r="D2" s="795"/>
      <c r="E2" s="795"/>
      <c r="F2" s="471"/>
      <c r="G2" s="219"/>
      <c r="H2" s="219"/>
      <c r="I2" s="219"/>
      <c r="J2" s="219"/>
      <c r="K2" s="219"/>
      <c r="L2" s="219"/>
      <c r="M2" s="219"/>
      <c r="N2" s="687"/>
      <c r="O2" s="219"/>
      <c r="P2" s="219"/>
      <c r="Q2" s="219"/>
      <c r="R2" s="219"/>
      <c r="S2" s="219"/>
      <c r="T2" s="801"/>
      <c r="U2" s="791"/>
    </row>
    <row r="3" spans="1:35" ht="39" customHeight="1">
      <c r="A3" s="792" t="s">
        <v>191</v>
      </c>
      <c r="B3" s="793" t="s">
        <v>4</v>
      </c>
      <c r="C3" s="692"/>
      <c r="D3" s="794" t="s">
        <v>118</v>
      </c>
      <c r="E3" s="794"/>
      <c r="F3" s="796" t="s">
        <v>804</v>
      </c>
      <c r="G3" s="796"/>
      <c r="H3" s="788" t="s">
        <v>1075</v>
      </c>
      <c r="I3" s="789"/>
      <c r="J3" s="788" t="s">
        <v>1087</v>
      </c>
      <c r="K3" s="804"/>
      <c r="L3" s="797" t="s">
        <v>892</v>
      </c>
      <c r="M3" s="797"/>
      <c r="N3" s="787" t="s">
        <v>1062</v>
      </c>
      <c r="O3" s="787"/>
      <c r="P3" s="803" t="s">
        <v>1061</v>
      </c>
      <c r="Q3" s="803"/>
      <c r="R3" s="803"/>
      <c r="S3" s="803"/>
      <c r="T3" s="802"/>
      <c r="U3" s="791"/>
      <c r="Z3" s="3"/>
    </row>
    <row r="4" spans="1:35" ht="40.5" customHeight="1" outlineLevel="1">
      <c r="A4" s="792"/>
      <c r="B4" s="794"/>
      <c r="C4" s="726" t="s">
        <v>1113</v>
      </c>
      <c r="D4" s="688" t="s">
        <v>901</v>
      </c>
      <c r="E4" s="686" t="s">
        <v>902</v>
      </c>
      <c r="F4" s="688" t="s">
        <v>901</v>
      </c>
      <c r="G4" s="686" t="s">
        <v>902</v>
      </c>
      <c r="H4" s="714" t="s">
        <v>901</v>
      </c>
      <c r="I4" s="686" t="s">
        <v>902</v>
      </c>
      <c r="J4" s="714" t="s">
        <v>901</v>
      </c>
      <c r="K4" s="718" t="s">
        <v>902</v>
      </c>
      <c r="L4" s="713" t="s">
        <v>892</v>
      </c>
      <c r="M4" s="715" t="s">
        <v>908</v>
      </c>
      <c r="N4" s="688" t="s">
        <v>1059</v>
      </c>
      <c r="O4" s="686" t="s">
        <v>902</v>
      </c>
      <c r="P4" s="686" t="s">
        <v>192</v>
      </c>
      <c r="Q4" s="688" t="s">
        <v>1056</v>
      </c>
      <c r="R4" s="688" t="s">
        <v>1057</v>
      </c>
      <c r="S4" s="686" t="s">
        <v>1058</v>
      </c>
      <c r="T4" s="802"/>
      <c r="U4" s="791"/>
      <c r="X4" s="18" t="s">
        <v>155</v>
      </c>
    </row>
    <row r="5" spans="1:35" s="43" customFormat="1" ht="26.25" customHeight="1" outlineLevel="1">
      <c r="A5" s="35"/>
      <c r="B5" s="135" t="s">
        <v>154</v>
      </c>
      <c r="C5" s="224">
        <f>+C129+C20+C105+C81+C43+C63+C32+C6+C13</f>
        <v>6691030</v>
      </c>
      <c r="D5" s="423">
        <f>D6+D13+D20+D32+D43+D63+D81+D105+D129</f>
        <v>2344891</v>
      </c>
      <c r="E5" s="225">
        <f>(D5/C5)</f>
        <v>0.35045291980457416</v>
      </c>
      <c r="F5" s="423">
        <f>F6+F13+F20+F32+F43+F63+F81+F105+F129</f>
        <v>3678533</v>
      </c>
      <c r="G5" s="370">
        <f>(F5/C5)</f>
        <v>0.54977081256547944</v>
      </c>
      <c r="H5" s="226">
        <f>+H20+H105+H81+H43+H63+H32+H6+H13+H129</f>
        <v>105580</v>
      </c>
      <c r="I5" s="676">
        <f>(H5/C5)</f>
        <v>1.5779334422353509E-2</v>
      </c>
      <c r="J5" s="226">
        <f>+J20+J105+J81+J43+J63+J32+J6+J13+J129</f>
        <v>82194</v>
      </c>
      <c r="K5" s="676">
        <f>(J5/C5)</f>
        <v>1.2284207364187576E-2</v>
      </c>
      <c r="L5" s="667">
        <f>D5+F5+H5+J5</f>
        <v>6211198</v>
      </c>
      <c r="M5" s="719">
        <f>E5+G5+I5+K5</f>
        <v>0.92828727415659462</v>
      </c>
      <c r="N5" s="667">
        <f>N6+N13+N20+N32+N43+N63+N81+N105+N129</f>
        <v>189395</v>
      </c>
      <c r="O5" s="668">
        <f>(N5/C5)</f>
        <v>2.8305806430400104E-2</v>
      </c>
      <c r="P5" s="667">
        <f>Q5+R5</f>
        <v>255008</v>
      </c>
      <c r="Q5" s="667">
        <f>Q6+Q13+Q20+Q32+Q43+Q63+Q81+Q105+Q129</f>
        <v>218440</v>
      </c>
      <c r="R5" s="667">
        <f>R6+R13+R20+R32+R43+R63+R81+R105+R129</f>
        <v>36568</v>
      </c>
      <c r="S5" s="668">
        <f t="shared" ref="S5:S36" si="0">P5/C5</f>
        <v>3.8111919988402382E-2</v>
      </c>
      <c r="T5" s="562">
        <f>C5-D5-F5-H5-J5</f>
        <v>479832</v>
      </c>
      <c r="U5" s="558">
        <f t="shared" ref="U5:U36" si="1">T5/C5</f>
        <v>7.1712725843405281E-2</v>
      </c>
      <c r="Z5" s="402" t="s">
        <v>1060</v>
      </c>
      <c r="AB5" s="786" t="s">
        <v>1083</v>
      </c>
      <c r="AC5" s="786"/>
      <c r="AD5" s="103"/>
      <c r="AE5" s="103" t="s">
        <v>1084</v>
      </c>
      <c r="AF5" s="103" t="s">
        <v>1076</v>
      </c>
      <c r="AG5" s="103"/>
      <c r="AH5" s="103"/>
      <c r="AI5" s="103"/>
    </row>
    <row r="6" spans="1:35" ht="15" customHeight="1" outlineLevel="2">
      <c r="A6" s="35"/>
      <c r="B6" s="646" t="s">
        <v>239</v>
      </c>
      <c r="C6" s="228">
        <f>SUM(C7:C12)</f>
        <v>120805</v>
      </c>
      <c r="D6" s="227">
        <f>SUBTOTAL(9,D7:D12)</f>
        <v>61479</v>
      </c>
      <c r="E6" s="419">
        <f t="shared" ref="E6:E37" si="2">(D6/C6)*100</f>
        <v>50.89110550060014</v>
      </c>
      <c r="F6" s="228">
        <f>SUM(F7:F12)</f>
        <v>26383</v>
      </c>
      <c r="G6" s="371">
        <f>F6/C6*100</f>
        <v>21.839327842390631</v>
      </c>
      <c r="H6" s="228">
        <f>SUM(H7:H12)</f>
        <v>1927</v>
      </c>
      <c r="I6" s="677">
        <f>H6/C6*100</f>
        <v>1.5951326517942139</v>
      </c>
      <c r="J6" s="228">
        <f>SUM(J7:J12)</f>
        <v>2018</v>
      </c>
      <c r="K6" s="677">
        <f>(J6/C6)*100</f>
        <v>1.6704606597409046</v>
      </c>
      <c r="L6" s="36">
        <f t="shared" ref="L6:L69" si="3">D6+F6+H6+J6</f>
        <v>91807</v>
      </c>
      <c r="M6" s="669">
        <f>E6+G6+I6+K6</f>
        <v>75.996026654525906</v>
      </c>
      <c r="N6" s="36">
        <f>SUM(N7:N12)</f>
        <v>1735</v>
      </c>
      <c r="O6" s="669">
        <f>N6/C6*100</f>
        <v>1.436198832829767</v>
      </c>
      <c r="P6" s="36">
        <f>SUM(P7:P12)</f>
        <v>10251</v>
      </c>
      <c r="Q6" s="36">
        <f>SUM(Q7:Q12)</f>
        <v>8960</v>
      </c>
      <c r="R6" s="36">
        <f>SUM(R7:R12)</f>
        <v>1291</v>
      </c>
      <c r="S6" s="670">
        <f t="shared" si="0"/>
        <v>8.4855759281486698E-2</v>
      </c>
      <c r="T6" s="227">
        <f t="shared" ref="T6:T37" si="4">C6-D6-F6-H6</f>
        <v>31016</v>
      </c>
      <c r="U6" s="559">
        <f t="shared" si="1"/>
        <v>0.25674434005215013</v>
      </c>
      <c r="V6" s="768" t="s">
        <v>235</v>
      </c>
      <c r="W6" s="768" t="s">
        <v>203</v>
      </c>
      <c r="X6" s="768" t="s">
        <v>236</v>
      </c>
      <c r="Y6" s="768" t="s">
        <v>243</v>
      </c>
      <c r="Z6" s="14">
        <v>1</v>
      </c>
      <c r="AA6" s="13">
        <v>47448</v>
      </c>
      <c r="AB6" s="725">
        <v>1</v>
      </c>
      <c r="AC6" s="361">
        <f>AE6+AF6</f>
        <v>43397</v>
      </c>
      <c r="AD6" s="13" t="s">
        <v>30</v>
      </c>
      <c r="AE6" s="13">
        <v>12529</v>
      </c>
      <c r="AF6" s="13">
        <v>30868</v>
      </c>
    </row>
    <row r="7" spans="1:35" ht="15" customHeight="1" outlineLevel="2">
      <c r="A7" s="1">
        <v>142</v>
      </c>
      <c r="B7" s="5" t="s">
        <v>76</v>
      </c>
      <c r="C7" s="132">
        <f>VLOOKUP(A7,DANE!$A$3:$H$127,6,0)</f>
        <v>4519</v>
      </c>
      <c r="D7" s="288">
        <f t="shared" ref="D7:D12" si="5">VLOOKUP(A7,$V$7:$W$131,2,0)</f>
        <v>3057</v>
      </c>
      <c r="E7" s="678">
        <f t="shared" si="2"/>
        <v>67.647709670281031</v>
      </c>
      <c r="F7" s="679">
        <f t="shared" ref="F7:F12" si="6">IFERROR(VLOOKUP(A7,$X$7:$Y$131,2,0),0)</f>
        <v>865</v>
      </c>
      <c r="G7" s="680">
        <f t="shared" ref="G7:G12" si="7">(F7/C7)*100</f>
        <v>19.1414029652578</v>
      </c>
      <c r="H7" s="38">
        <f t="shared" ref="H7:H12" si="8">IFERROR(VLOOKUP(A7,$Z$6:$AA$130,2,0),0)</f>
        <v>79</v>
      </c>
      <c r="I7" s="676">
        <f t="shared" ref="I7:I70" si="9">(H7/C7)</f>
        <v>1.7481743748616951E-2</v>
      </c>
      <c r="J7" s="38">
        <f>IFERROR(VLOOKUP(A7,$AB$6:$AD$126,2,0),0)</f>
        <v>44</v>
      </c>
      <c r="K7" s="676">
        <f t="shared" ref="K7:K69" si="10">(J7/C7)</f>
        <v>9.7366674042929854E-3</v>
      </c>
      <c r="L7" s="38">
        <f t="shared" si="3"/>
        <v>4045</v>
      </c>
      <c r="M7" s="720">
        <f>IF((E7+G7+I7+K7)&gt;100,100,(E7+G7+I7+K7))</f>
        <v>86.816331046691744</v>
      </c>
      <c r="N7" s="672">
        <v>103</v>
      </c>
      <c r="O7" s="671">
        <f t="shared" ref="O7:O12" si="11">IFERROR(N7/C7*100,"")</f>
        <v>2.2792653241867673</v>
      </c>
      <c r="P7" s="672">
        <f t="shared" ref="P7:P12" si="12">Q7+R7</f>
        <v>267</v>
      </c>
      <c r="Q7" s="672">
        <v>212</v>
      </c>
      <c r="R7" s="672">
        <v>55</v>
      </c>
      <c r="S7" s="673">
        <f t="shared" si="0"/>
        <v>5.9083868112414249E-2</v>
      </c>
      <c r="T7" s="681">
        <f t="shared" si="4"/>
        <v>518</v>
      </c>
      <c r="U7" s="560">
        <f t="shared" si="1"/>
        <v>0.11462712989599469</v>
      </c>
      <c r="V7" s="770">
        <v>1</v>
      </c>
      <c r="W7" s="769">
        <v>610348</v>
      </c>
      <c r="X7" s="770">
        <v>1</v>
      </c>
      <c r="Y7" s="769">
        <v>1910567</v>
      </c>
      <c r="Z7" s="14">
        <v>2</v>
      </c>
      <c r="AA7" s="13">
        <v>482</v>
      </c>
      <c r="AB7" s="725">
        <v>2</v>
      </c>
      <c r="AC7" s="361">
        <f t="shared" ref="AC7:AC70" si="13">AE7+AF7</f>
        <v>78</v>
      </c>
      <c r="AD7" s="13" t="s">
        <v>31</v>
      </c>
      <c r="AE7" s="13">
        <v>14</v>
      </c>
      <c r="AF7" s="13">
        <v>64</v>
      </c>
    </row>
    <row r="8" spans="1:35" ht="15" customHeight="1" outlineLevel="2">
      <c r="A8" s="1">
        <v>425</v>
      </c>
      <c r="B8" s="4" t="s">
        <v>48</v>
      </c>
      <c r="C8" s="132">
        <f>VLOOKUP(A8,DANE!$A$3:$H$127,6,0)</f>
        <v>6611</v>
      </c>
      <c r="D8" s="288">
        <f t="shared" si="5"/>
        <v>6140</v>
      </c>
      <c r="E8" s="678">
        <f t="shared" si="2"/>
        <v>92.875510512781716</v>
      </c>
      <c r="F8" s="679">
        <f t="shared" si="6"/>
        <v>1771</v>
      </c>
      <c r="G8" s="680">
        <f t="shared" si="7"/>
        <v>26.788685524126453</v>
      </c>
      <c r="H8" s="38">
        <f t="shared" si="8"/>
        <v>174</v>
      </c>
      <c r="I8" s="676">
        <f t="shared" si="9"/>
        <v>2.6319770080169416E-2</v>
      </c>
      <c r="J8" s="38">
        <f>IFERROR(VLOOKUP(A8,$AB$6:$AD$130,2,0),0)</f>
        <v>38</v>
      </c>
      <c r="K8" s="676">
        <f t="shared" si="10"/>
        <v>5.7479957646346998E-3</v>
      </c>
      <c r="L8" s="38">
        <f t="shared" si="3"/>
        <v>8123</v>
      </c>
      <c r="M8" s="720">
        <f t="shared" ref="M8:M71" si="14">IF((E8+G8+I8+K8)&gt;100,100,(E8+G8+I8+K8))</f>
        <v>100</v>
      </c>
      <c r="N8" s="672">
        <v>107</v>
      </c>
      <c r="O8" s="671">
        <f t="shared" si="11"/>
        <v>1.6185145968839811</v>
      </c>
      <c r="P8" s="672">
        <f t="shared" si="12"/>
        <v>520</v>
      </c>
      <c r="Q8" s="672">
        <v>444</v>
      </c>
      <c r="R8" s="672">
        <v>76</v>
      </c>
      <c r="S8" s="673">
        <f t="shared" si="0"/>
        <v>7.8656784147632733E-2</v>
      </c>
      <c r="T8" s="681">
        <f t="shared" si="4"/>
        <v>-1474</v>
      </c>
      <c r="U8" s="560">
        <f t="shared" si="1"/>
        <v>-0.22296173044925124</v>
      </c>
      <c r="V8" s="770">
        <v>2</v>
      </c>
      <c r="W8" s="769">
        <v>12913</v>
      </c>
      <c r="X8" s="770">
        <v>2</v>
      </c>
      <c r="Y8" s="769">
        <v>3147</v>
      </c>
      <c r="Z8" s="14">
        <v>4</v>
      </c>
      <c r="AA8" s="13">
        <v>44</v>
      </c>
      <c r="AB8" s="725">
        <v>4</v>
      </c>
      <c r="AC8" s="361">
        <f t="shared" si="13"/>
        <v>3</v>
      </c>
      <c r="AD8" s="13" t="s">
        <v>61</v>
      </c>
      <c r="AE8" s="13">
        <v>3</v>
      </c>
      <c r="AF8" s="13">
        <v>0</v>
      </c>
    </row>
    <row r="9" spans="1:35" ht="15" customHeight="1" outlineLevel="2">
      <c r="A9" s="1">
        <v>579</v>
      </c>
      <c r="B9" s="1" t="s">
        <v>122</v>
      </c>
      <c r="C9" s="132">
        <f>VLOOKUP(A9,DANE!$A$3:$H$127,6,0)</f>
        <v>49392</v>
      </c>
      <c r="D9" s="288">
        <f t="shared" si="5"/>
        <v>25949</v>
      </c>
      <c r="E9" s="678">
        <f t="shared" si="2"/>
        <v>52.536848072562357</v>
      </c>
      <c r="F9" s="679">
        <f t="shared" si="6"/>
        <v>16946</v>
      </c>
      <c r="G9" s="680">
        <f t="shared" si="7"/>
        <v>34.309199870424365</v>
      </c>
      <c r="H9" s="38">
        <f t="shared" si="8"/>
        <v>897</v>
      </c>
      <c r="I9" s="676">
        <f t="shared" si="9"/>
        <v>1.8160835762876578E-2</v>
      </c>
      <c r="J9" s="38">
        <f>IFERROR(VLOOKUP(A9,$AB$6:$AD$130,2,0),0)</f>
        <v>1615</v>
      </c>
      <c r="K9" s="676">
        <f t="shared" si="10"/>
        <v>3.2697602850664073E-2</v>
      </c>
      <c r="L9" s="38">
        <f t="shared" si="3"/>
        <v>45407</v>
      </c>
      <c r="M9" s="720">
        <f t="shared" si="14"/>
        <v>86.89690638160026</v>
      </c>
      <c r="N9" s="672">
        <v>463</v>
      </c>
      <c r="O9" s="671">
        <f t="shared" si="11"/>
        <v>0.93739876903142205</v>
      </c>
      <c r="P9" s="672">
        <f t="shared" si="12"/>
        <v>4837</v>
      </c>
      <c r="Q9" s="672">
        <v>4337</v>
      </c>
      <c r="R9" s="672">
        <v>500</v>
      </c>
      <c r="S9" s="673">
        <f t="shared" si="0"/>
        <v>9.7930839002267567E-2</v>
      </c>
      <c r="T9" s="681">
        <f t="shared" si="4"/>
        <v>5600</v>
      </c>
      <c r="U9" s="560">
        <f t="shared" si="1"/>
        <v>0.11337868480725624</v>
      </c>
      <c r="V9" s="770">
        <v>4</v>
      </c>
      <c r="W9" s="769">
        <v>1392</v>
      </c>
      <c r="X9" s="770">
        <v>4</v>
      </c>
      <c r="Y9" s="769">
        <v>358</v>
      </c>
      <c r="Z9" s="14">
        <v>21</v>
      </c>
      <c r="AA9" s="13">
        <v>57</v>
      </c>
      <c r="AB9" s="725">
        <v>21</v>
      </c>
      <c r="AC9" s="361">
        <f t="shared" si="13"/>
        <v>32</v>
      </c>
      <c r="AD9" s="13" t="s">
        <v>32</v>
      </c>
      <c r="AE9" s="13">
        <v>12</v>
      </c>
      <c r="AF9" s="13">
        <v>20</v>
      </c>
    </row>
    <row r="10" spans="1:35" ht="15" customHeight="1" outlineLevel="1">
      <c r="A10" s="1">
        <v>585</v>
      </c>
      <c r="B10" s="5" t="s">
        <v>19</v>
      </c>
      <c r="C10" s="132">
        <f>VLOOKUP(A10,DANE!$A$3:$H$127,6,0)</f>
        <v>19209</v>
      </c>
      <c r="D10" s="288">
        <f t="shared" si="5"/>
        <v>7377</v>
      </c>
      <c r="E10" s="678">
        <f t="shared" si="2"/>
        <v>38.403873184444791</v>
      </c>
      <c r="F10" s="679">
        <f t="shared" si="6"/>
        <v>3271</v>
      </c>
      <c r="G10" s="680">
        <f t="shared" si="7"/>
        <v>17.028476235098129</v>
      </c>
      <c r="H10" s="38">
        <f t="shared" si="8"/>
        <v>293</v>
      </c>
      <c r="I10" s="676">
        <f t="shared" si="9"/>
        <v>1.5253266697902026E-2</v>
      </c>
      <c r="J10" s="38">
        <f>IFERROR(VLOOKUP(A10,$AB$6:$AD$130,2,0),0)</f>
        <v>98</v>
      </c>
      <c r="K10" s="676">
        <f t="shared" si="10"/>
        <v>5.101775209537196E-3</v>
      </c>
      <c r="L10" s="38">
        <f t="shared" si="3"/>
        <v>11039</v>
      </c>
      <c r="M10" s="720">
        <f t="shared" si="14"/>
        <v>55.452704461450359</v>
      </c>
      <c r="N10" s="672">
        <v>302</v>
      </c>
      <c r="O10" s="671">
        <f t="shared" si="11"/>
        <v>1.5721797074288095</v>
      </c>
      <c r="P10" s="672">
        <f t="shared" si="12"/>
        <v>1046</v>
      </c>
      <c r="Q10" s="672">
        <v>821</v>
      </c>
      <c r="R10" s="672">
        <v>225</v>
      </c>
      <c r="S10" s="673">
        <f t="shared" si="0"/>
        <v>5.4453641522203132E-2</v>
      </c>
      <c r="T10" s="681">
        <f t="shared" si="4"/>
        <v>8268</v>
      </c>
      <c r="U10" s="560">
        <f t="shared" si="1"/>
        <v>0.43042323910666874</v>
      </c>
      <c r="V10" s="770">
        <v>21</v>
      </c>
      <c r="W10" s="769">
        <v>3013</v>
      </c>
      <c r="X10" s="770">
        <v>21</v>
      </c>
      <c r="Y10" s="769">
        <v>537</v>
      </c>
      <c r="Z10" s="14">
        <v>30</v>
      </c>
      <c r="AA10" s="13">
        <v>486</v>
      </c>
      <c r="AB10" s="725">
        <v>30</v>
      </c>
      <c r="AC10" s="361">
        <f t="shared" si="13"/>
        <v>206</v>
      </c>
      <c r="AD10" s="13" t="s">
        <v>5</v>
      </c>
      <c r="AE10" s="13">
        <v>51</v>
      </c>
      <c r="AF10" s="13">
        <v>155</v>
      </c>
    </row>
    <row r="11" spans="1:35" ht="15" customHeight="1" outlineLevel="2">
      <c r="A11" s="1">
        <v>591</v>
      </c>
      <c r="B11" s="5" t="s">
        <v>20</v>
      </c>
      <c r="C11" s="132">
        <f>VLOOKUP(A11,DANE!$A$3:$H$127,6,0)</f>
        <v>21317</v>
      </c>
      <c r="D11" s="288">
        <f t="shared" si="5"/>
        <v>8794</v>
      </c>
      <c r="E11" s="678">
        <f t="shared" si="2"/>
        <v>41.25345968006755</v>
      </c>
      <c r="F11" s="679">
        <f t="shared" si="6"/>
        <v>2877</v>
      </c>
      <c r="G11" s="680">
        <f t="shared" si="7"/>
        <v>13.496270582164469</v>
      </c>
      <c r="H11" s="38">
        <f t="shared" si="8"/>
        <v>262</v>
      </c>
      <c r="I11" s="676">
        <f t="shared" si="9"/>
        <v>1.2290660036590515E-2</v>
      </c>
      <c r="J11" s="38">
        <f>IFERROR(VLOOKUP(A11,$AB$6:$AD$130,2,0),0)</f>
        <v>70</v>
      </c>
      <c r="K11" s="676">
        <f t="shared" si="10"/>
        <v>3.2837641319134964E-3</v>
      </c>
      <c r="L11" s="38">
        <f t="shared" si="3"/>
        <v>12003</v>
      </c>
      <c r="M11" s="720">
        <f t="shared" si="14"/>
        <v>54.765304686400526</v>
      </c>
      <c r="N11" s="672">
        <v>174</v>
      </c>
      <c r="O11" s="671">
        <f t="shared" si="11"/>
        <v>0.81624994136135476</v>
      </c>
      <c r="P11" s="672">
        <f t="shared" si="12"/>
        <v>1471</v>
      </c>
      <c r="Q11" s="672">
        <v>1338</v>
      </c>
      <c r="R11" s="672">
        <v>133</v>
      </c>
      <c r="S11" s="673">
        <f t="shared" si="0"/>
        <v>6.9005957686353619E-2</v>
      </c>
      <c r="T11" s="681">
        <f t="shared" si="4"/>
        <v>9384</v>
      </c>
      <c r="U11" s="560">
        <f t="shared" si="1"/>
        <v>0.44021203734108927</v>
      </c>
      <c r="V11" s="770">
        <v>30</v>
      </c>
      <c r="W11" s="769">
        <v>9923</v>
      </c>
      <c r="X11" s="770">
        <v>30</v>
      </c>
      <c r="Y11" s="769">
        <v>13637</v>
      </c>
      <c r="Z11" s="14">
        <v>31</v>
      </c>
      <c r="AA11" s="13">
        <v>447</v>
      </c>
      <c r="AB11" s="725">
        <v>31</v>
      </c>
      <c r="AC11" s="361">
        <f t="shared" si="13"/>
        <v>197</v>
      </c>
      <c r="AD11" s="13" t="s">
        <v>62</v>
      </c>
      <c r="AE11" s="13">
        <v>41</v>
      </c>
      <c r="AF11" s="13">
        <v>156</v>
      </c>
    </row>
    <row r="12" spans="1:35" ht="15" customHeight="1" outlineLevel="2">
      <c r="A12" s="1">
        <v>893</v>
      </c>
      <c r="B12" s="4" t="s">
        <v>105</v>
      </c>
      <c r="C12" s="132">
        <f>VLOOKUP(A12,DANE!$A$3:$H$127,6,0)</f>
        <v>19757</v>
      </c>
      <c r="D12" s="288">
        <f t="shared" si="5"/>
        <v>10162</v>
      </c>
      <c r="E12" s="678">
        <f t="shared" si="2"/>
        <v>51.434934453611383</v>
      </c>
      <c r="F12" s="679">
        <f t="shared" si="6"/>
        <v>653</v>
      </c>
      <c r="G12" s="680">
        <f t="shared" si="7"/>
        <v>3.3051576656374952</v>
      </c>
      <c r="H12" s="38">
        <f t="shared" si="8"/>
        <v>222</v>
      </c>
      <c r="I12" s="676">
        <f t="shared" si="9"/>
        <v>1.1236523763729311E-2</v>
      </c>
      <c r="J12" s="38">
        <f>IFERROR(VLOOKUP(A12,$AB$6:$AD$130,2,0),0)</f>
        <v>153</v>
      </c>
      <c r="K12" s="676">
        <f t="shared" si="10"/>
        <v>7.7440907020296604E-3</v>
      </c>
      <c r="L12" s="38">
        <f t="shared" si="3"/>
        <v>11190</v>
      </c>
      <c r="M12" s="720">
        <f t="shared" si="14"/>
        <v>54.759072733714639</v>
      </c>
      <c r="N12" s="672">
        <v>586</v>
      </c>
      <c r="O12" s="671">
        <f t="shared" si="11"/>
        <v>2.9660373538492686</v>
      </c>
      <c r="P12" s="672">
        <f t="shared" si="12"/>
        <v>2110</v>
      </c>
      <c r="Q12" s="672">
        <v>1808</v>
      </c>
      <c r="R12" s="672">
        <v>302</v>
      </c>
      <c r="S12" s="673">
        <f t="shared" si="0"/>
        <v>0.10679759072733715</v>
      </c>
      <c r="T12" s="681">
        <f t="shared" si="4"/>
        <v>8720</v>
      </c>
      <c r="U12" s="560">
        <f t="shared" si="1"/>
        <v>0.44136255504378197</v>
      </c>
      <c r="V12" s="770">
        <v>31</v>
      </c>
      <c r="W12" s="769">
        <v>16842</v>
      </c>
      <c r="X12" s="770">
        <v>31</v>
      </c>
      <c r="Y12" s="769">
        <v>4428</v>
      </c>
      <c r="Z12" s="14">
        <v>34</v>
      </c>
      <c r="AA12" s="13">
        <v>721</v>
      </c>
      <c r="AB12" s="725">
        <v>34</v>
      </c>
      <c r="AC12" s="361">
        <f t="shared" si="13"/>
        <v>765</v>
      </c>
      <c r="AD12" s="13" t="s">
        <v>63</v>
      </c>
      <c r="AE12" s="13">
        <v>338</v>
      </c>
      <c r="AF12" s="13">
        <v>427</v>
      </c>
    </row>
    <row r="13" spans="1:35" ht="15" customHeight="1" outlineLevel="2">
      <c r="A13" s="35"/>
      <c r="B13" s="35" t="s">
        <v>157</v>
      </c>
      <c r="C13" s="682">
        <f>SUM(C14:C19)</f>
        <v>318860</v>
      </c>
      <c r="D13" s="227">
        <f>SUBTOTAL(9,D14:D19)</f>
        <v>221100</v>
      </c>
      <c r="E13" s="683">
        <f t="shared" si="2"/>
        <v>69.34077651633946</v>
      </c>
      <c r="F13" s="228">
        <f>SUM(F14:F19)</f>
        <v>41589</v>
      </c>
      <c r="G13" s="371">
        <f>F13/C13*100</f>
        <v>13.043028288276986</v>
      </c>
      <c r="H13" s="36">
        <f>SUM(H14:H19)</f>
        <v>4148</v>
      </c>
      <c r="I13" s="677">
        <f>H13/C13*100</f>
        <v>1.3008844006774134</v>
      </c>
      <c r="J13" s="36">
        <f>SUM(J14:J19)</f>
        <v>4404</v>
      </c>
      <c r="K13" s="677">
        <f>(J13/C13)*100</f>
        <v>1.381170419619896</v>
      </c>
      <c r="L13" s="36">
        <f t="shared" si="3"/>
        <v>271241</v>
      </c>
      <c r="M13" s="669">
        <f>E13+G13+I13+K13</f>
        <v>85.065859624913756</v>
      </c>
      <c r="N13" s="36">
        <f>SUM(N14:N19)</f>
        <v>1288</v>
      </c>
      <c r="O13" s="669">
        <f>N13/C13*100</f>
        <v>0.40393903280436561</v>
      </c>
      <c r="P13" s="36">
        <f>SUM(P14:P19)</f>
        <v>24577</v>
      </c>
      <c r="Q13" s="36">
        <f>SUM(Q14:Q19)</f>
        <v>23499</v>
      </c>
      <c r="R13" s="36">
        <f>SUM(R14:R19)</f>
        <v>1078</v>
      </c>
      <c r="S13" s="670">
        <f t="shared" si="0"/>
        <v>7.7077714357398228E-2</v>
      </c>
      <c r="T13" s="227">
        <f t="shared" si="4"/>
        <v>52023</v>
      </c>
      <c r="U13" s="559">
        <f t="shared" si="1"/>
        <v>0.16315310794706139</v>
      </c>
      <c r="V13" s="770">
        <v>34</v>
      </c>
      <c r="W13" s="769">
        <v>29068</v>
      </c>
      <c r="X13" s="770">
        <v>34</v>
      </c>
      <c r="Y13" s="769">
        <v>8087</v>
      </c>
      <c r="Z13" s="14">
        <v>36</v>
      </c>
      <c r="AA13" s="13">
        <v>105</v>
      </c>
      <c r="AB13" s="725">
        <v>36</v>
      </c>
      <c r="AC13" s="361">
        <f t="shared" si="13"/>
        <v>19</v>
      </c>
      <c r="AD13" s="13" t="s">
        <v>64</v>
      </c>
      <c r="AE13" s="13">
        <v>2</v>
      </c>
      <c r="AF13" s="13">
        <v>17</v>
      </c>
    </row>
    <row r="14" spans="1:35" ht="15" customHeight="1" outlineLevel="2">
      <c r="A14" s="1">
        <v>120</v>
      </c>
      <c r="B14" s="19" t="s">
        <v>73</v>
      </c>
      <c r="C14" s="132">
        <f>VLOOKUP(A14,DANE!$A$3:$H$127,6,0)</f>
        <v>41012</v>
      </c>
      <c r="D14" s="288">
        <f t="shared" ref="D14:D19" si="15">VLOOKUP(A14,$V$7:$W$131,2,0)</f>
        <v>24359</v>
      </c>
      <c r="E14" s="678">
        <f t="shared" si="2"/>
        <v>59.394811274748847</v>
      </c>
      <c r="F14" s="679">
        <f t="shared" ref="F14:F19" si="16">IFERROR(VLOOKUP(A14,$X$7:$Y$131,2,0),0)</f>
        <v>919</v>
      </c>
      <c r="G14" s="680">
        <f t="shared" ref="G14:G19" si="17">(F14/C14)*100</f>
        <v>2.2408075685165318</v>
      </c>
      <c r="H14" s="38">
        <f t="shared" ref="H14:H19" si="18">IFERROR(VLOOKUP(A14,$Z$6:$AA$130,2,0),0)</f>
        <v>354</v>
      </c>
      <c r="I14" s="676">
        <f t="shared" si="9"/>
        <v>8.6316200136545406E-3</v>
      </c>
      <c r="J14" s="38">
        <f t="shared" ref="J14:J19" si="19">IFERROR(VLOOKUP(A14,$AB$6:$AD$130,2,0),0)</f>
        <v>2638</v>
      </c>
      <c r="K14" s="676">
        <f t="shared" si="10"/>
        <v>6.4322637276894565E-2</v>
      </c>
      <c r="L14" s="38">
        <f t="shared" si="3"/>
        <v>28270</v>
      </c>
      <c r="M14" s="720">
        <f t="shared" si="14"/>
        <v>61.708573100555924</v>
      </c>
      <c r="N14" s="672">
        <v>192</v>
      </c>
      <c r="O14" s="691">
        <f t="shared" ref="O14:O19" si="20">IFERROR(N14/C14*100,"")</f>
        <v>0.46815566175753442</v>
      </c>
      <c r="P14" s="672">
        <f t="shared" ref="P14:P19" si="21">Q14+R14</f>
        <v>2396</v>
      </c>
      <c r="Q14" s="672">
        <v>2235</v>
      </c>
      <c r="R14" s="672">
        <v>161</v>
      </c>
      <c r="S14" s="673">
        <f t="shared" si="0"/>
        <v>5.842192529015898E-2</v>
      </c>
      <c r="T14" s="681">
        <f t="shared" si="4"/>
        <v>15380</v>
      </c>
      <c r="U14" s="560">
        <f t="shared" si="1"/>
        <v>0.37501219155369159</v>
      </c>
      <c r="V14" s="770">
        <v>36</v>
      </c>
      <c r="W14" s="769">
        <v>2768</v>
      </c>
      <c r="X14" s="770">
        <v>36</v>
      </c>
      <c r="Y14" s="769">
        <v>1483</v>
      </c>
      <c r="Z14" s="14">
        <v>38</v>
      </c>
      <c r="AA14" s="13">
        <v>155</v>
      </c>
      <c r="AB14" s="725">
        <v>38</v>
      </c>
      <c r="AC14" s="361">
        <f t="shared" si="13"/>
        <v>31</v>
      </c>
      <c r="AD14" s="13" t="s">
        <v>65</v>
      </c>
      <c r="AE14" s="13">
        <v>3</v>
      </c>
      <c r="AF14" s="13">
        <v>28</v>
      </c>
    </row>
    <row r="15" spans="1:35" ht="15" customHeight="1" outlineLevel="2">
      <c r="A15" s="1">
        <v>154</v>
      </c>
      <c r="B15" s="5" t="s">
        <v>12</v>
      </c>
      <c r="C15" s="132">
        <f>VLOOKUP(A15,DANE!$A$3:$H$127,6,0)</f>
        <v>120479</v>
      </c>
      <c r="D15" s="288">
        <f t="shared" si="15"/>
        <v>72742</v>
      </c>
      <c r="E15" s="678">
        <f t="shared" si="2"/>
        <v>60.377327169050211</v>
      </c>
      <c r="F15" s="679">
        <f t="shared" si="16"/>
        <v>26223</v>
      </c>
      <c r="G15" s="680">
        <f t="shared" si="17"/>
        <v>21.76561890453938</v>
      </c>
      <c r="H15" s="38">
        <f t="shared" si="18"/>
        <v>1829</v>
      </c>
      <c r="I15" s="676">
        <f t="shared" si="9"/>
        <v>1.5181068899974269E-2</v>
      </c>
      <c r="J15" s="38">
        <f t="shared" si="19"/>
        <v>1556</v>
      </c>
      <c r="K15" s="676">
        <f t="shared" si="10"/>
        <v>1.2915113837266245E-2</v>
      </c>
      <c r="L15" s="38">
        <f t="shared" si="3"/>
        <v>102350</v>
      </c>
      <c r="M15" s="720">
        <f t="shared" si="14"/>
        <v>82.171042256326842</v>
      </c>
      <c r="N15" s="672">
        <v>444</v>
      </c>
      <c r="O15" s="691">
        <f t="shared" si="20"/>
        <v>0.36852895525361268</v>
      </c>
      <c r="P15" s="672">
        <f t="shared" si="21"/>
        <v>8694</v>
      </c>
      <c r="Q15" s="672">
        <v>8400</v>
      </c>
      <c r="R15" s="672">
        <v>294</v>
      </c>
      <c r="S15" s="673">
        <f t="shared" si="0"/>
        <v>7.2161953535470919E-2</v>
      </c>
      <c r="T15" s="681">
        <f t="shared" si="4"/>
        <v>19685</v>
      </c>
      <c r="U15" s="560">
        <f t="shared" si="1"/>
        <v>0.16338947036412985</v>
      </c>
      <c r="V15" s="770">
        <v>38</v>
      </c>
      <c r="W15" s="769">
        <v>8944</v>
      </c>
      <c r="X15" s="770">
        <v>38</v>
      </c>
      <c r="Y15" s="769">
        <v>950</v>
      </c>
      <c r="Z15" s="14">
        <v>40</v>
      </c>
      <c r="AA15" s="13">
        <v>240</v>
      </c>
      <c r="AB15" s="725">
        <v>40</v>
      </c>
      <c r="AC15" s="361">
        <f t="shared" si="13"/>
        <v>40</v>
      </c>
      <c r="AD15" s="13" t="s">
        <v>66</v>
      </c>
      <c r="AE15" s="13">
        <v>30</v>
      </c>
      <c r="AF15" s="13">
        <v>10</v>
      </c>
    </row>
    <row r="16" spans="1:35" ht="15" customHeight="1" outlineLevel="2">
      <c r="A16" s="1">
        <v>250</v>
      </c>
      <c r="B16" s="5" t="s">
        <v>15</v>
      </c>
      <c r="C16" s="132">
        <f>VLOOKUP(A16,DANE!$A$3:$H$127,6,0)</f>
        <v>50557</v>
      </c>
      <c r="D16" s="288">
        <f t="shared" si="15"/>
        <v>46377</v>
      </c>
      <c r="E16" s="678">
        <f t="shared" si="2"/>
        <v>91.732104357457928</v>
      </c>
      <c r="F16" s="679">
        <f t="shared" si="16"/>
        <v>8877</v>
      </c>
      <c r="G16" s="680">
        <f t="shared" si="17"/>
        <v>17.558399430345947</v>
      </c>
      <c r="H16" s="38">
        <f t="shared" si="18"/>
        <v>730</v>
      </c>
      <c r="I16" s="676">
        <f t="shared" si="9"/>
        <v>1.4439147892477798E-2</v>
      </c>
      <c r="J16" s="38">
        <f t="shared" si="19"/>
        <v>95</v>
      </c>
      <c r="K16" s="676">
        <f t="shared" si="10"/>
        <v>1.8790671914868367E-3</v>
      </c>
      <c r="L16" s="38">
        <f t="shared" si="3"/>
        <v>56079</v>
      </c>
      <c r="M16" s="720">
        <f t="shared" si="14"/>
        <v>100</v>
      </c>
      <c r="N16" s="672">
        <v>277</v>
      </c>
      <c r="O16" s="691">
        <f t="shared" si="20"/>
        <v>0.54789643372826713</v>
      </c>
      <c r="P16" s="672">
        <f t="shared" si="21"/>
        <v>5919</v>
      </c>
      <c r="Q16" s="672">
        <v>5674</v>
      </c>
      <c r="R16" s="672">
        <v>245</v>
      </c>
      <c r="S16" s="673">
        <f t="shared" si="0"/>
        <v>0.11707577585695354</v>
      </c>
      <c r="T16" s="681">
        <f t="shared" si="4"/>
        <v>-5427</v>
      </c>
      <c r="U16" s="560">
        <f t="shared" si="1"/>
        <v>-0.10734418577051645</v>
      </c>
      <c r="V16" s="770">
        <v>40</v>
      </c>
      <c r="W16" s="769">
        <v>13967</v>
      </c>
      <c r="X16" s="770">
        <v>40</v>
      </c>
      <c r="Y16" s="769">
        <v>1636</v>
      </c>
      <c r="Z16" s="14">
        <v>42</v>
      </c>
      <c r="AA16" s="13">
        <v>501</v>
      </c>
      <c r="AB16" s="725">
        <v>44</v>
      </c>
      <c r="AC16" s="361">
        <f t="shared" si="13"/>
        <v>18</v>
      </c>
      <c r="AD16" s="13" t="s">
        <v>34</v>
      </c>
      <c r="AE16" s="13">
        <v>5</v>
      </c>
      <c r="AF16" s="13">
        <v>13</v>
      </c>
    </row>
    <row r="17" spans="1:38" ht="15" customHeight="1" outlineLevel="2">
      <c r="A17" s="1">
        <v>495</v>
      </c>
      <c r="B17" s="5" t="s">
        <v>86</v>
      </c>
      <c r="C17" s="132">
        <f>VLOOKUP(A17,DANE!$A$3:$H$127,6,0)</f>
        <v>28585</v>
      </c>
      <c r="D17" s="288">
        <f t="shared" si="15"/>
        <v>23639</v>
      </c>
      <c r="E17" s="678">
        <f t="shared" si="2"/>
        <v>82.697218821059991</v>
      </c>
      <c r="F17" s="679">
        <f t="shared" si="16"/>
        <v>1135</v>
      </c>
      <c r="G17" s="680">
        <f t="shared" si="17"/>
        <v>3.9706139583697744</v>
      </c>
      <c r="H17" s="38">
        <f t="shared" si="18"/>
        <v>400</v>
      </c>
      <c r="I17" s="676">
        <f t="shared" si="9"/>
        <v>1.3993353157250307E-2</v>
      </c>
      <c r="J17" s="38">
        <f t="shared" si="19"/>
        <v>44</v>
      </c>
      <c r="K17" s="676">
        <f t="shared" si="10"/>
        <v>1.5392688472975337E-3</v>
      </c>
      <c r="L17" s="38">
        <f t="shared" si="3"/>
        <v>25218</v>
      </c>
      <c r="M17" s="720">
        <f t="shared" si="14"/>
        <v>86.683365401434301</v>
      </c>
      <c r="N17" s="672">
        <v>58</v>
      </c>
      <c r="O17" s="691">
        <f t="shared" si="20"/>
        <v>0.20290362078012944</v>
      </c>
      <c r="P17" s="672">
        <f t="shared" si="21"/>
        <v>2477</v>
      </c>
      <c r="Q17" s="672">
        <v>2417</v>
      </c>
      <c r="R17" s="672">
        <v>60</v>
      </c>
      <c r="S17" s="673">
        <f t="shared" si="0"/>
        <v>8.6653839426272514E-2</v>
      </c>
      <c r="T17" s="681">
        <f t="shared" si="4"/>
        <v>3411</v>
      </c>
      <c r="U17" s="560">
        <f t="shared" si="1"/>
        <v>0.11932831904845198</v>
      </c>
      <c r="V17" s="770">
        <v>42</v>
      </c>
      <c r="W17" s="769">
        <v>17073</v>
      </c>
      <c r="X17" s="770">
        <v>42</v>
      </c>
      <c r="Y17" s="769">
        <v>8817</v>
      </c>
      <c r="Z17" s="14">
        <v>44</v>
      </c>
      <c r="AA17" s="13">
        <v>94</v>
      </c>
      <c r="AB17" s="725">
        <v>45</v>
      </c>
      <c r="AC17" s="361">
        <f t="shared" si="13"/>
        <v>2503</v>
      </c>
      <c r="AD17" s="13" t="s">
        <v>6</v>
      </c>
      <c r="AE17" s="13">
        <v>1236</v>
      </c>
      <c r="AF17" s="13">
        <v>1267</v>
      </c>
    </row>
    <row r="18" spans="1:38" ht="15" customHeight="1" outlineLevel="2">
      <c r="A18" s="1">
        <v>790</v>
      </c>
      <c r="B18" s="5" t="s">
        <v>98</v>
      </c>
      <c r="C18" s="132">
        <f>VLOOKUP(A18,DANE!$A$3:$H$127,6,0)</f>
        <v>46343</v>
      </c>
      <c r="D18" s="288">
        <f t="shared" si="15"/>
        <v>31028</v>
      </c>
      <c r="E18" s="678">
        <f t="shared" si="2"/>
        <v>66.952937876270411</v>
      </c>
      <c r="F18" s="679">
        <f t="shared" si="16"/>
        <v>2437</v>
      </c>
      <c r="G18" s="680">
        <f t="shared" si="17"/>
        <v>5.2586151090779625</v>
      </c>
      <c r="H18" s="38">
        <f t="shared" si="18"/>
        <v>418</v>
      </c>
      <c r="I18" s="676">
        <f t="shared" si="9"/>
        <v>9.0197009257061474E-3</v>
      </c>
      <c r="J18" s="38">
        <f t="shared" si="19"/>
        <v>45</v>
      </c>
      <c r="K18" s="676">
        <f t="shared" si="10"/>
        <v>9.7102043458559002E-4</v>
      </c>
      <c r="L18" s="38">
        <f t="shared" si="3"/>
        <v>33928</v>
      </c>
      <c r="M18" s="720">
        <f t="shared" si="14"/>
        <v>72.221543706708673</v>
      </c>
      <c r="N18" s="672">
        <v>119</v>
      </c>
      <c r="O18" s="691">
        <f t="shared" si="20"/>
        <v>0.2567809593681894</v>
      </c>
      <c r="P18" s="672">
        <f t="shared" si="21"/>
        <v>2839</v>
      </c>
      <c r="Q18" s="672">
        <v>2699</v>
      </c>
      <c r="R18" s="672">
        <v>140</v>
      </c>
      <c r="S18" s="673">
        <f t="shared" si="0"/>
        <v>6.1260600306410895E-2</v>
      </c>
      <c r="T18" s="681">
        <f t="shared" si="4"/>
        <v>12460</v>
      </c>
      <c r="U18" s="560">
        <f t="shared" si="1"/>
        <v>0.26886476922081004</v>
      </c>
      <c r="V18" s="770">
        <v>44</v>
      </c>
      <c r="W18" s="769">
        <v>5485</v>
      </c>
      <c r="X18" s="770">
        <v>44</v>
      </c>
      <c r="Y18" s="769">
        <v>1203</v>
      </c>
      <c r="Z18" s="14">
        <v>45</v>
      </c>
      <c r="AA18" s="13">
        <v>2043</v>
      </c>
      <c r="AB18" s="725">
        <v>51</v>
      </c>
      <c r="AC18" s="361">
        <f t="shared" si="13"/>
        <v>98</v>
      </c>
      <c r="AD18" s="13" t="s">
        <v>67</v>
      </c>
      <c r="AE18" s="13">
        <v>57</v>
      </c>
      <c r="AF18" s="13">
        <v>41</v>
      </c>
    </row>
    <row r="19" spans="1:38" ht="15" customHeight="1" outlineLevel="2">
      <c r="A19" s="1">
        <v>895</v>
      </c>
      <c r="B19" s="16" t="s">
        <v>120</v>
      </c>
      <c r="C19" s="132">
        <f>VLOOKUP(A19,DANE!$A$3:$H$127,6,0)</f>
        <v>31884</v>
      </c>
      <c r="D19" s="288">
        <f t="shared" si="15"/>
        <v>22955</v>
      </c>
      <c r="E19" s="678">
        <f t="shared" si="2"/>
        <v>71.995358173378492</v>
      </c>
      <c r="F19" s="679">
        <f t="shared" si="16"/>
        <v>1998</v>
      </c>
      <c r="G19" s="680">
        <f t="shared" si="17"/>
        <v>6.2664659390289801</v>
      </c>
      <c r="H19" s="38">
        <f t="shared" si="18"/>
        <v>417</v>
      </c>
      <c r="I19" s="676">
        <f t="shared" si="9"/>
        <v>1.3078660143018441E-2</v>
      </c>
      <c r="J19" s="38">
        <f t="shared" si="19"/>
        <v>26</v>
      </c>
      <c r="K19" s="676">
        <f t="shared" si="10"/>
        <v>8.1545602810186924E-4</v>
      </c>
      <c r="L19" s="38">
        <f t="shared" si="3"/>
        <v>25396</v>
      </c>
      <c r="M19" s="720">
        <f t="shared" si="14"/>
        <v>78.275718228578597</v>
      </c>
      <c r="N19" s="672">
        <v>198</v>
      </c>
      <c r="O19" s="691">
        <f t="shared" si="20"/>
        <v>0.6210011290929619</v>
      </c>
      <c r="P19" s="672">
        <f t="shared" si="21"/>
        <v>2252</v>
      </c>
      <c r="Q19" s="672">
        <v>2074</v>
      </c>
      <c r="R19" s="672">
        <v>178</v>
      </c>
      <c r="S19" s="673">
        <f t="shared" si="0"/>
        <v>7.0631037510977296E-2</v>
      </c>
      <c r="T19" s="681">
        <f t="shared" si="4"/>
        <v>6514</v>
      </c>
      <c r="U19" s="560">
        <f t="shared" si="1"/>
        <v>0.20430309873290678</v>
      </c>
      <c r="V19" s="770">
        <v>45</v>
      </c>
      <c r="W19" s="769">
        <v>49710</v>
      </c>
      <c r="X19" s="770">
        <v>45</v>
      </c>
      <c r="Y19" s="769">
        <v>85065</v>
      </c>
      <c r="Z19" s="14">
        <v>51</v>
      </c>
      <c r="AA19" s="13">
        <v>650</v>
      </c>
      <c r="AB19" s="725">
        <v>55</v>
      </c>
      <c r="AC19" s="361">
        <f t="shared" si="13"/>
        <v>17</v>
      </c>
      <c r="AD19" s="13" t="s">
        <v>68</v>
      </c>
      <c r="AE19" s="13">
        <v>5</v>
      </c>
      <c r="AF19" s="13">
        <v>12</v>
      </c>
    </row>
    <row r="20" spans="1:38" ht="15" customHeight="1" outlineLevel="1">
      <c r="A20" s="35"/>
      <c r="B20" s="35" t="s">
        <v>150</v>
      </c>
      <c r="C20" s="682">
        <f>SUM(C21:C31)</f>
        <v>711687</v>
      </c>
      <c r="D20" s="227">
        <f>SUM(D21:D31)</f>
        <v>355109</v>
      </c>
      <c r="E20" s="683">
        <f t="shared" si="2"/>
        <v>49.896794517814712</v>
      </c>
      <c r="F20" s="228">
        <f>SUM(F21:F31)</f>
        <v>186781</v>
      </c>
      <c r="G20" s="371">
        <f>F20/C20*100</f>
        <v>26.244823918379851</v>
      </c>
      <c r="H20" s="36">
        <f>SUM(H21:H31)</f>
        <v>9582</v>
      </c>
      <c r="I20" s="677">
        <f>H20/C20*100</f>
        <v>1.3463783938725873</v>
      </c>
      <c r="J20" s="36">
        <f>SUM(J21:J31)</f>
        <v>7583</v>
      </c>
      <c r="K20" s="677">
        <f>(J20/C20)*100</f>
        <v>1.0654964893274712</v>
      </c>
      <c r="L20" s="36">
        <f t="shared" si="3"/>
        <v>559055</v>
      </c>
      <c r="M20" s="669">
        <f>E20+G20+I20+K20</f>
        <v>78.553493319394619</v>
      </c>
      <c r="N20" s="36">
        <f>SUM(N21:N31)</f>
        <v>6936</v>
      </c>
      <c r="O20" s="669">
        <f>N20/C20*100</f>
        <v>0.97458573783137814</v>
      </c>
      <c r="P20" s="36">
        <f>SUM(P21:P31)</f>
        <v>43500</v>
      </c>
      <c r="Q20" s="36">
        <f>SUM(Q21:Q31)</f>
        <v>40152</v>
      </c>
      <c r="R20" s="36">
        <f>SUM(R21:R31)</f>
        <v>3348</v>
      </c>
      <c r="S20" s="670">
        <f t="shared" si="0"/>
        <v>6.1122375426275875E-2</v>
      </c>
      <c r="T20" s="227">
        <f t="shared" si="4"/>
        <v>160215</v>
      </c>
      <c r="U20" s="559">
        <f t="shared" si="1"/>
        <v>0.22512003169932851</v>
      </c>
      <c r="V20" s="770">
        <v>51</v>
      </c>
      <c r="W20" s="769">
        <v>26379</v>
      </c>
      <c r="X20" s="770">
        <v>51</v>
      </c>
      <c r="Y20" s="769">
        <v>3482</v>
      </c>
      <c r="Z20" s="14">
        <v>55</v>
      </c>
      <c r="AA20" s="13">
        <v>197</v>
      </c>
      <c r="AB20" s="725">
        <v>59</v>
      </c>
      <c r="AC20" s="361">
        <f t="shared" si="13"/>
        <v>21</v>
      </c>
      <c r="AD20" s="13" t="s">
        <v>107</v>
      </c>
      <c r="AE20" s="13">
        <v>5</v>
      </c>
      <c r="AF20" s="13">
        <v>16</v>
      </c>
    </row>
    <row r="21" spans="1:38" ht="15" customHeight="1" outlineLevel="2">
      <c r="A21" s="1">
        <v>45</v>
      </c>
      <c r="B21" s="5" t="s">
        <v>6</v>
      </c>
      <c r="C21" s="132">
        <f>VLOOKUP(A21,DANE!$A$3:$H$127,6,0)</f>
        <v>195068</v>
      </c>
      <c r="D21" s="288">
        <f t="shared" ref="D21:D31" si="22">VLOOKUP(A21,$V$7:$W$131,2,0)</f>
        <v>49710</v>
      </c>
      <c r="E21" s="678">
        <f t="shared" si="2"/>
        <v>25.483421165952386</v>
      </c>
      <c r="F21" s="679">
        <f t="shared" ref="F21:F31" si="23">IFERROR(VLOOKUP(A21,$X$7:$Y$131,2,0),0)</f>
        <v>85065</v>
      </c>
      <c r="G21" s="680">
        <f t="shared" ref="G21:G31" si="24">(F21/C21)*100</f>
        <v>43.607870076076033</v>
      </c>
      <c r="H21" s="38">
        <f t="shared" ref="H21:H31" si="25">IFERROR(VLOOKUP(A21,$Z$6:$AA$130,2,0),0)</f>
        <v>2043</v>
      </c>
      <c r="I21" s="676">
        <f t="shared" si="9"/>
        <v>1.0473270859392623E-2</v>
      </c>
      <c r="J21" s="38">
        <f t="shared" ref="J21:J31" si="26">IFERROR(VLOOKUP(A21,$AB$6:$AD$130,2,0),0)</f>
        <v>2503</v>
      </c>
      <c r="K21" s="676">
        <f t="shared" si="10"/>
        <v>1.283142288842865E-2</v>
      </c>
      <c r="L21" s="38">
        <f t="shared" si="3"/>
        <v>139321</v>
      </c>
      <c r="M21" s="720">
        <f t="shared" si="14"/>
        <v>69.114595935776237</v>
      </c>
      <c r="N21" s="672">
        <v>3058</v>
      </c>
      <c r="O21" s="671">
        <f t="shared" ref="O21:O31" si="27">IFERROR(N21/C21*100,"")</f>
        <v>1.5676584575635162</v>
      </c>
      <c r="P21" s="672">
        <f t="shared" ref="P21:P31" si="28">Q21+R21</f>
        <v>8142</v>
      </c>
      <c r="Q21" s="672">
        <v>7149</v>
      </c>
      <c r="R21" s="672">
        <v>993</v>
      </c>
      <c r="S21" s="673">
        <f t="shared" si="0"/>
        <v>4.1739290913937702E-2</v>
      </c>
      <c r="T21" s="681">
        <f t="shared" si="4"/>
        <v>58250</v>
      </c>
      <c r="U21" s="560">
        <f t="shared" si="1"/>
        <v>0.29861381672032317</v>
      </c>
      <c r="V21" s="770">
        <v>55</v>
      </c>
      <c r="W21" s="769">
        <v>6689</v>
      </c>
      <c r="X21" s="770">
        <v>55</v>
      </c>
      <c r="Y21" s="769">
        <v>489</v>
      </c>
      <c r="Z21" s="14">
        <v>59</v>
      </c>
      <c r="AA21" s="13">
        <v>85</v>
      </c>
      <c r="AB21" s="725">
        <v>79</v>
      </c>
      <c r="AC21" s="361">
        <f t="shared" si="13"/>
        <v>330</v>
      </c>
      <c r="AD21" s="13" t="s">
        <v>69</v>
      </c>
      <c r="AE21" s="13">
        <v>134</v>
      </c>
      <c r="AF21" s="13">
        <v>196</v>
      </c>
    </row>
    <row r="22" spans="1:38" ht="15" customHeight="1" outlineLevel="2">
      <c r="A22" s="1">
        <v>51</v>
      </c>
      <c r="B22" s="5" t="s">
        <v>67</v>
      </c>
      <c r="C22" s="132">
        <f>VLOOKUP(A22,DANE!$A$3:$H$127,6,0)</f>
        <v>43416</v>
      </c>
      <c r="D22" s="288">
        <f t="shared" si="22"/>
        <v>26379</v>
      </c>
      <c r="E22" s="678">
        <f t="shared" si="2"/>
        <v>60.758706467661696</v>
      </c>
      <c r="F22" s="679">
        <f t="shared" si="23"/>
        <v>3482</v>
      </c>
      <c r="G22" s="680">
        <f t="shared" si="24"/>
        <v>8.0200847613782926</v>
      </c>
      <c r="H22" s="38">
        <f t="shared" si="25"/>
        <v>650</v>
      </c>
      <c r="I22" s="676">
        <f t="shared" si="9"/>
        <v>1.4971439100792334E-2</v>
      </c>
      <c r="J22" s="38">
        <f t="shared" si="26"/>
        <v>98</v>
      </c>
      <c r="K22" s="676">
        <f t="shared" si="10"/>
        <v>2.2572323567348444E-3</v>
      </c>
      <c r="L22" s="38">
        <f t="shared" si="3"/>
        <v>30609</v>
      </c>
      <c r="M22" s="720">
        <f t="shared" si="14"/>
        <v>68.796019900497527</v>
      </c>
      <c r="N22" s="672">
        <v>294</v>
      </c>
      <c r="O22" s="671">
        <f t="shared" si="27"/>
        <v>0.67716970702045332</v>
      </c>
      <c r="P22" s="672">
        <f t="shared" si="28"/>
        <v>2567</v>
      </c>
      <c r="Q22" s="672">
        <v>2424</v>
      </c>
      <c r="R22" s="672">
        <v>143</v>
      </c>
      <c r="S22" s="673">
        <f t="shared" si="0"/>
        <v>5.9125667956513729E-2</v>
      </c>
      <c r="T22" s="681">
        <f t="shared" si="4"/>
        <v>12905</v>
      </c>
      <c r="U22" s="560">
        <f t="shared" si="1"/>
        <v>0.29724064860880783</v>
      </c>
      <c r="V22" s="770">
        <v>59</v>
      </c>
      <c r="W22" s="769">
        <v>2829</v>
      </c>
      <c r="X22" s="770">
        <v>59</v>
      </c>
      <c r="Y22" s="769">
        <v>1135</v>
      </c>
      <c r="Z22" s="14">
        <v>79</v>
      </c>
      <c r="AA22" s="13">
        <v>471</v>
      </c>
      <c r="AB22" s="725">
        <v>88</v>
      </c>
      <c r="AC22" s="361">
        <f t="shared" si="13"/>
        <v>6439</v>
      </c>
      <c r="AD22" s="13" t="s">
        <v>35</v>
      </c>
      <c r="AE22" s="13">
        <v>1415</v>
      </c>
      <c r="AF22" s="13">
        <v>5024</v>
      </c>
    </row>
    <row r="23" spans="1:38" ht="15" customHeight="1" outlineLevel="2">
      <c r="A23" s="1">
        <v>147</v>
      </c>
      <c r="B23" s="5" t="s">
        <v>11</v>
      </c>
      <c r="C23" s="132">
        <f>VLOOKUP(A23,DANE!$A$3:$H$127,6,0)</f>
        <v>60141</v>
      </c>
      <c r="D23" s="288">
        <f t="shared" si="22"/>
        <v>24306</v>
      </c>
      <c r="E23" s="678">
        <f t="shared" si="2"/>
        <v>40.415024691973862</v>
      </c>
      <c r="F23" s="679">
        <f t="shared" si="23"/>
        <v>24187</v>
      </c>
      <c r="G23" s="680">
        <f t="shared" si="24"/>
        <v>40.217156349245933</v>
      </c>
      <c r="H23" s="38">
        <f t="shared" si="25"/>
        <v>511</v>
      </c>
      <c r="I23" s="676">
        <f t="shared" si="9"/>
        <v>8.4966994230225631E-3</v>
      </c>
      <c r="J23" s="38">
        <f t="shared" si="26"/>
        <v>2029</v>
      </c>
      <c r="K23" s="676">
        <f t="shared" si="10"/>
        <v>3.3737383814702114E-2</v>
      </c>
      <c r="L23" s="38">
        <f t="shared" si="3"/>
        <v>51033</v>
      </c>
      <c r="M23" s="720">
        <f t="shared" si="14"/>
        <v>80.674415124457511</v>
      </c>
      <c r="N23" s="672">
        <v>1031</v>
      </c>
      <c r="O23" s="671">
        <f t="shared" si="27"/>
        <v>1.714304717247801</v>
      </c>
      <c r="P23" s="672">
        <f t="shared" si="28"/>
        <v>4906</v>
      </c>
      <c r="Q23" s="672">
        <v>4364</v>
      </c>
      <c r="R23" s="672">
        <v>542</v>
      </c>
      <c r="S23" s="673">
        <f t="shared" si="0"/>
        <v>8.1574965497746968E-2</v>
      </c>
      <c r="T23" s="681">
        <f t="shared" si="4"/>
        <v>11137</v>
      </c>
      <c r="U23" s="560">
        <f t="shared" si="1"/>
        <v>0.18518149016477944</v>
      </c>
      <c r="V23" s="770">
        <v>79</v>
      </c>
      <c r="W23" s="769">
        <v>17361</v>
      </c>
      <c r="X23" s="770">
        <v>79</v>
      </c>
      <c r="Y23" s="769">
        <v>21377</v>
      </c>
      <c r="Z23" s="14">
        <v>86</v>
      </c>
      <c r="AA23" s="13">
        <v>95</v>
      </c>
      <c r="AB23" s="725">
        <v>86</v>
      </c>
      <c r="AC23" s="361">
        <f t="shared" si="13"/>
        <v>27</v>
      </c>
      <c r="AD23" s="13" t="s">
        <v>7</v>
      </c>
      <c r="AE23" s="13">
        <v>3</v>
      </c>
      <c r="AF23" s="13">
        <v>24</v>
      </c>
      <c r="AL23" s="658" t="str">
        <f>UPPER((TEXT('1.COBERTURA  DANE'!C2,"mmmm yyyy")))</f>
        <v>FEBRERO 2018</v>
      </c>
    </row>
    <row r="24" spans="1:38" ht="15" customHeight="1" outlineLevel="2">
      <c r="A24" s="1">
        <v>172</v>
      </c>
      <c r="B24" s="4" t="s">
        <v>13</v>
      </c>
      <c r="C24" s="132">
        <f>VLOOKUP(A24,DANE!$A$3:$H$127,6,0)</f>
        <v>82151</v>
      </c>
      <c r="D24" s="288">
        <f t="shared" si="22"/>
        <v>35388</v>
      </c>
      <c r="E24" s="678">
        <f t="shared" si="2"/>
        <v>43.076773258998671</v>
      </c>
      <c r="F24" s="679">
        <f t="shared" si="23"/>
        <v>28510</v>
      </c>
      <c r="G24" s="680">
        <f t="shared" si="24"/>
        <v>34.704385826100712</v>
      </c>
      <c r="H24" s="38">
        <f t="shared" si="25"/>
        <v>783</v>
      </c>
      <c r="I24" s="676">
        <f t="shared" si="9"/>
        <v>9.5312290781609469E-3</v>
      </c>
      <c r="J24" s="38">
        <f t="shared" si="26"/>
        <v>986</v>
      </c>
      <c r="K24" s="676">
        <f t="shared" si="10"/>
        <v>1.2002288468795268E-2</v>
      </c>
      <c r="L24" s="38">
        <f t="shared" si="3"/>
        <v>65667</v>
      </c>
      <c r="M24" s="720">
        <f t="shared" si="14"/>
        <v>77.802692602646331</v>
      </c>
      <c r="N24" s="672">
        <v>1268</v>
      </c>
      <c r="O24" s="671">
        <f t="shared" si="27"/>
        <v>1.5434991661696145</v>
      </c>
      <c r="P24" s="672">
        <f t="shared" si="28"/>
        <v>4281</v>
      </c>
      <c r="Q24" s="672">
        <v>3636</v>
      </c>
      <c r="R24" s="672">
        <v>645</v>
      </c>
      <c r="S24" s="673">
        <f t="shared" si="0"/>
        <v>5.2111355917761198E-2</v>
      </c>
      <c r="T24" s="681">
        <f t="shared" si="4"/>
        <v>17470</v>
      </c>
      <c r="U24" s="560">
        <f t="shared" si="1"/>
        <v>0.21265718007084516</v>
      </c>
      <c r="V24" s="770">
        <v>86</v>
      </c>
      <c r="W24" s="769">
        <v>2980</v>
      </c>
      <c r="X24" s="770">
        <v>86</v>
      </c>
      <c r="Y24" s="769">
        <v>1007</v>
      </c>
      <c r="Z24" s="14">
        <v>88</v>
      </c>
      <c r="AA24" s="13">
        <v>4698</v>
      </c>
      <c r="AB24" s="725">
        <v>91</v>
      </c>
      <c r="AC24" s="361">
        <f t="shared" si="13"/>
        <v>40</v>
      </c>
      <c r="AD24" s="13" t="s">
        <v>8</v>
      </c>
      <c r="AE24" s="13">
        <v>10</v>
      </c>
      <c r="AF24" s="13">
        <v>30</v>
      </c>
    </row>
    <row r="25" spans="1:38" ht="15" customHeight="1" outlineLevel="2">
      <c r="A25" s="1">
        <v>475</v>
      </c>
      <c r="B25" s="4" t="s">
        <v>106</v>
      </c>
      <c r="C25" s="132">
        <f>VLOOKUP(A25,DANE!$A$3:$H$127,6,0)</f>
        <v>4891</v>
      </c>
      <c r="D25" s="288">
        <f t="shared" si="22"/>
        <v>4313</v>
      </c>
      <c r="E25" s="678">
        <f t="shared" si="2"/>
        <v>88.182375792271515</v>
      </c>
      <c r="F25" s="679">
        <f t="shared" si="23"/>
        <v>189</v>
      </c>
      <c r="G25" s="680">
        <f t="shared" si="24"/>
        <v>3.8642404416274792</v>
      </c>
      <c r="H25" s="38">
        <f t="shared" si="25"/>
        <v>83</v>
      </c>
      <c r="I25" s="676">
        <f t="shared" si="9"/>
        <v>1.696994479656512E-2</v>
      </c>
      <c r="J25" s="38">
        <f t="shared" si="26"/>
        <v>0</v>
      </c>
      <c r="K25" s="676">
        <f t="shared" si="10"/>
        <v>0</v>
      </c>
      <c r="L25" s="38">
        <f t="shared" si="3"/>
        <v>4585</v>
      </c>
      <c r="M25" s="720">
        <f t="shared" si="14"/>
        <v>92.063586178695559</v>
      </c>
      <c r="N25" s="672">
        <v>1</v>
      </c>
      <c r="O25" s="671">
        <f t="shared" si="27"/>
        <v>2.0445716622367615E-2</v>
      </c>
      <c r="P25" s="672">
        <f t="shared" si="28"/>
        <v>270</v>
      </c>
      <c r="Q25" s="672">
        <v>270</v>
      </c>
      <c r="R25" s="672">
        <v>0</v>
      </c>
      <c r="S25" s="673">
        <f t="shared" si="0"/>
        <v>5.520343488039256E-2</v>
      </c>
      <c r="T25" s="681">
        <f t="shared" si="4"/>
        <v>306</v>
      </c>
      <c r="U25" s="560">
        <f t="shared" si="1"/>
        <v>6.25638928644449E-2</v>
      </c>
      <c r="V25" s="770">
        <v>88</v>
      </c>
      <c r="W25" s="769">
        <v>93279</v>
      </c>
      <c r="X25" s="770">
        <v>88</v>
      </c>
      <c r="Y25" s="769">
        <v>303646</v>
      </c>
      <c r="Z25" s="14">
        <v>91</v>
      </c>
      <c r="AA25" s="13">
        <v>150</v>
      </c>
      <c r="AB25" s="725">
        <v>93</v>
      </c>
      <c r="AC25" s="361">
        <f t="shared" si="13"/>
        <v>36</v>
      </c>
      <c r="AD25" s="13" t="s">
        <v>70</v>
      </c>
      <c r="AE25" s="13">
        <v>13</v>
      </c>
      <c r="AF25" s="13">
        <v>23</v>
      </c>
    </row>
    <row r="26" spans="1:38" ht="15" customHeight="1" outlineLevel="2">
      <c r="A26" s="1">
        <v>480</v>
      </c>
      <c r="B26" s="4" t="s">
        <v>18</v>
      </c>
      <c r="C26" s="132">
        <f>VLOOKUP(A26,DANE!$A$3:$H$127,6,0)</f>
        <v>22028</v>
      </c>
      <c r="D26" s="288">
        <f t="shared" si="22"/>
        <v>18512</v>
      </c>
      <c r="E26" s="678">
        <f t="shared" si="2"/>
        <v>84.038496459052112</v>
      </c>
      <c r="F26" s="679">
        <f t="shared" si="23"/>
        <v>2035</v>
      </c>
      <c r="G26" s="680">
        <f t="shared" si="24"/>
        <v>9.2382422371527149</v>
      </c>
      <c r="H26" s="38">
        <f t="shared" si="25"/>
        <v>291</v>
      </c>
      <c r="I26" s="676">
        <f t="shared" si="9"/>
        <v>1.3210459415289632E-2</v>
      </c>
      <c r="J26" s="38">
        <f t="shared" si="26"/>
        <v>133</v>
      </c>
      <c r="K26" s="676">
        <f t="shared" si="10"/>
        <v>6.037770110768113E-3</v>
      </c>
      <c r="L26" s="38">
        <f t="shared" si="3"/>
        <v>20971</v>
      </c>
      <c r="M26" s="720">
        <f t="shared" si="14"/>
        <v>93.295986925730887</v>
      </c>
      <c r="N26" s="672">
        <v>113</v>
      </c>
      <c r="O26" s="671">
        <f t="shared" si="27"/>
        <v>0.51298347557653889</v>
      </c>
      <c r="P26" s="672">
        <f t="shared" si="28"/>
        <v>1527</v>
      </c>
      <c r="Q26" s="672">
        <v>1442</v>
      </c>
      <c r="R26" s="672">
        <v>85</v>
      </c>
      <c r="S26" s="673">
        <f t="shared" si="0"/>
        <v>6.9320864354457959E-2</v>
      </c>
      <c r="T26" s="681">
        <f t="shared" si="4"/>
        <v>1190</v>
      </c>
      <c r="U26" s="560">
        <f t="shared" si="1"/>
        <v>5.4022153622662064E-2</v>
      </c>
      <c r="V26" s="770">
        <v>91</v>
      </c>
      <c r="W26" s="769">
        <v>6583</v>
      </c>
      <c r="X26" s="770">
        <v>91</v>
      </c>
      <c r="Y26" s="769">
        <v>750</v>
      </c>
      <c r="Z26" s="14">
        <v>93</v>
      </c>
      <c r="AA26" s="13">
        <v>296</v>
      </c>
      <c r="AB26" s="725">
        <v>107</v>
      </c>
      <c r="AC26" s="361">
        <f t="shared" si="13"/>
        <v>14</v>
      </c>
      <c r="AD26" s="13" t="s">
        <v>72</v>
      </c>
      <c r="AE26" s="13">
        <v>7</v>
      </c>
      <c r="AF26" s="13">
        <v>7</v>
      </c>
    </row>
    <row r="27" spans="1:38" ht="15" customHeight="1" outlineLevel="2">
      <c r="A27" s="1">
        <v>490</v>
      </c>
      <c r="B27" s="5" t="s">
        <v>49</v>
      </c>
      <c r="C27" s="132">
        <f>VLOOKUP(A27,DANE!$A$3:$H$127,6,0)</f>
        <v>67359</v>
      </c>
      <c r="D27" s="288">
        <f t="shared" si="22"/>
        <v>46304</v>
      </c>
      <c r="E27" s="678">
        <f t="shared" si="2"/>
        <v>68.742113154886511</v>
      </c>
      <c r="F27" s="679">
        <f t="shared" si="23"/>
        <v>4027</v>
      </c>
      <c r="G27" s="680">
        <f t="shared" si="24"/>
        <v>5.9784141688564256</v>
      </c>
      <c r="H27" s="38">
        <f t="shared" si="25"/>
        <v>952</v>
      </c>
      <c r="I27" s="676">
        <f t="shared" si="9"/>
        <v>1.4133226443385442E-2</v>
      </c>
      <c r="J27" s="38">
        <f t="shared" si="26"/>
        <v>215</v>
      </c>
      <c r="K27" s="676">
        <f t="shared" si="10"/>
        <v>3.1918526106385191E-3</v>
      </c>
      <c r="L27" s="38">
        <f t="shared" si="3"/>
        <v>51498</v>
      </c>
      <c r="M27" s="720">
        <f t="shared" si="14"/>
        <v>74.737852402796975</v>
      </c>
      <c r="N27" s="672">
        <v>234</v>
      </c>
      <c r="O27" s="671">
        <f t="shared" si="27"/>
        <v>0.34739233064623881</v>
      </c>
      <c r="P27" s="672">
        <f t="shared" si="28"/>
        <v>4532</v>
      </c>
      <c r="Q27" s="672">
        <v>4328</v>
      </c>
      <c r="R27" s="672">
        <v>204</v>
      </c>
      <c r="S27" s="673">
        <f t="shared" si="0"/>
        <v>6.7281283867040784E-2</v>
      </c>
      <c r="T27" s="681">
        <f t="shared" si="4"/>
        <v>16076</v>
      </c>
      <c r="U27" s="560">
        <f t="shared" si="1"/>
        <v>0.23866150031918526</v>
      </c>
      <c r="V27" s="770">
        <v>93</v>
      </c>
      <c r="W27" s="769">
        <v>14051</v>
      </c>
      <c r="X27" s="770">
        <v>93</v>
      </c>
      <c r="Y27" s="769">
        <v>1194</v>
      </c>
      <c r="Z27" s="14">
        <v>101</v>
      </c>
      <c r="AA27" s="13">
        <v>455</v>
      </c>
      <c r="AB27" s="725">
        <v>113</v>
      </c>
      <c r="AC27" s="361">
        <f t="shared" si="13"/>
        <v>25</v>
      </c>
      <c r="AD27" s="13" t="s">
        <v>36</v>
      </c>
      <c r="AE27" s="13">
        <v>9</v>
      </c>
      <c r="AF27" s="13">
        <v>16</v>
      </c>
    </row>
    <row r="28" spans="1:38" ht="15" customHeight="1" outlineLevel="2">
      <c r="A28" s="1">
        <v>659</v>
      </c>
      <c r="B28" s="4" t="s">
        <v>93</v>
      </c>
      <c r="C28" s="132">
        <f>VLOOKUP(A28,DANE!$A$3:$H$127,6,0)</f>
        <v>26646</v>
      </c>
      <c r="D28" s="288">
        <f t="shared" si="22"/>
        <v>20330</v>
      </c>
      <c r="E28" s="678">
        <f t="shared" si="2"/>
        <v>76.296629888163324</v>
      </c>
      <c r="F28" s="679">
        <f t="shared" si="23"/>
        <v>907</v>
      </c>
      <c r="G28" s="680">
        <f t="shared" si="24"/>
        <v>3.4038880132102376</v>
      </c>
      <c r="H28" s="38">
        <f t="shared" si="25"/>
        <v>408</v>
      </c>
      <c r="I28" s="676">
        <f t="shared" si="9"/>
        <v>1.5311866696689935E-2</v>
      </c>
      <c r="J28" s="38">
        <f t="shared" si="26"/>
        <v>38</v>
      </c>
      <c r="K28" s="676">
        <f t="shared" si="10"/>
        <v>1.4261052315544546E-3</v>
      </c>
      <c r="L28" s="38">
        <f t="shared" si="3"/>
        <v>21683</v>
      </c>
      <c r="M28" s="720">
        <f t="shared" si="14"/>
        <v>79.717255873301809</v>
      </c>
      <c r="N28" s="672">
        <v>97</v>
      </c>
      <c r="O28" s="671">
        <f t="shared" si="27"/>
        <v>0.36403212489679504</v>
      </c>
      <c r="P28" s="672">
        <f t="shared" si="28"/>
        <v>1466</v>
      </c>
      <c r="Q28" s="672">
        <v>1411</v>
      </c>
      <c r="R28" s="672">
        <v>55</v>
      </c>
      <c r="S28" s="673">
        <f t="shared" si="0"/>
        <v>5.5017638669969227E-2</v>
      </c>
      <c r="T28" s="681">
        <f t="shared" si="4"/>
        <v>5001</v>
      </c>
      <c r="U28" s="560">
        <f t="shared" si="1"/>
        <v>0.18768295428957443</v>
      </c>
      <c r="V28" s="770">
        <v>101</v>
      </c>
      <c r="W28" s="769">
        <v>18990</v>
      </c>
      <c r="X28" s="770">
        <v>101</v>
      </c>
      <c r="Y28" s="769">
        <v>7237</v>
      </c>
      <c r="Z28" s="14">
        <v>107</v>
      </c>
      <c r="AA28" s="13">
        <v>171</v>
      </c>
      <c r="AB28" s="725">
        <v>120</v>
      </c>
      <c r="AC28" s="361">
        <f t="shared" si="13"/>
        <v>2638</v>
      </c>
      <c r="AD28" s="13" t="s">
        <v>73</v>
      </c>
      <c r="AE28" s="13">
        <v>32</v>
      </c>
      <c r="AF28" s="13">
        <v>2606</v>
      </c>
    </row>
    <row r="29" spans="1:38" ht="15" customHeight="1" outlineLevel="2">
      <c r="A29" s="1">
        <v>665</v>
      </c>
      <c r="B29" s="5" t="s">
        <v>94</v>
      </c>
      <c r="C29" s="132">
        <f>VLOOKUP(A29,DANE!$A$3:$H$127,6,0)</f>
        <v>32063</v>
      </c>
      <c r="D29" s="288">
        <f t="shared" si="22"/>
        <v>30517</v>
      </c>
      <c r="E29" s="678">
        <f t="shared" si="2"/>
        <v>95.178242834419734</v>
      </c>
      <c r="F29" s="679">
        <f t="shared" si="23"/>
        <v>2330</v>
      </c>
      <c r="G29" s="680">
        <f t="shared" si="24"/>
        <v>7.2669432055640453</v>
      </c>
      <c r="H29" s="38">
        <f t="shared" si="25"/>
        <v>578</v>
      </c>
      <c r="I29" s="676">
        <f t="shared" si="9"/>
        <v>1.8027009325390638E-2</v>
      </c>
      <c r="J29" s="38">
        <f t="shared" si="26"/>
        <v>298</v>
      </c>
      <c r="K29" s="676">
        <f t="shared" si="10"/>
        <v>9.2942020397342728E-3</v>
      </c>
      <c r="L29" s="38">
        <f t="shared" si="3"/>
        <v>33723</v>
      </c>
      <c r="M29" s="720">
        <f t="shared" si="14"/>
        <v>100</v>
      </c>
      <c r="N29" s="672">
        <v>425</v>
      </c>
      <c r="O29" s="671">
        <f t="shared" si="27"/>
        <v>1.325515391572841</v>
      </c>
      <c r="P29" s="672">
        <f t="shared" si="28"/>
        <v>2293</v>
      </c>
      <c r="Q29" s="672">
        <v>2090</v>
      </c>
      <c r="R29" s="672">
        <v>203</v>
      </c>
      <c r="S29" s="673">
        <f t="shared" si="0"/>
        <v>7.1515453950035862E-2</v>
      </c>
      <c r="T29" s="681">
        <f t="shared" si="4"/>
        <v>-1362</v>
      </c>
      <c r="U29" s="560">
        <f t="shared" si="1"/>
        <v>-4.2478869725228456E-2</v>
      </c>
      <c r="V29" s="770">
        <v>107</v>
      </c>
      <c r="W29" s="769">
        <v>6003</v>
      </c>
      <c r="X29" s="770">
        <v>107</v>
      </c>
      <c r="Y29" s="769">
        <v>792</v>
      </c>
      <c r="Z29" s="14">
        <v>113</v>
      </c>
      <c r="AA29" s="13">
        <v>109</v>
      </c>
      <c r="AB29" s="725">
        <v>125</v>
      </c>
      <c r="AC29" s="361">
        <f t="shared" si="13"/>
        <v>22</v>
      </c>
      <c r="AD29" s="13" t="s">
        <v>74</v>
      </c>
      <c r="AE29" s="13">
        <v>9</v>
      </c>
      <c r="AF29" s="13">
        <v>13</v>
      </c>
    </row>
    <row r="30" spans="1:38" ht="15" customHeight="1" outlineLevel="2">
      <c r="A30" s="1">
        <v>837</v>
      </c>
      <c r="B30" s="4" t="s">
        <v>26</v>
      </c>
      <c r="C30" s="132">
        <f>VLOOKUP(A30,DANE!$A$3:$H$127,6,0)</f>
        <v>172314</v>
      </c>
      <c r="D30" s="288">
        <f t="shared" si="22"/>
        <v>92323</v>
      </c>
      <c r="E30" s="678">
        <f t="shared" si="2"/>
        <v>53.578351149645421</v>
      </c>
      <c r="F30" s="679">
        <f t="shared" si="23"/>
        <v>35972</v>
      </c>
      <c r="G30" s="680">
        <f t="shared" si="24"/>
        <v>20.875842937892454</v>
      </c>
      <c r="H30" s="38">
        <f t="shared" si="25"/>
        <v>3077</v>
      </c>
      <c r="I30" s="676">
        <f t="shared" si="9"/>
        <v>1.7856935594321995E-2</v>
      </c>
      <c r="J30" s="38">
        <f t="shared" si="26"/>
        <v>1271</v>
      </c>
      <c r="K30" s="676">
        <f t="shared" si="10"/>
        <v>7.3760692688928349E-3</v>
      </c>
      <c r="L30" s="38">
        <f t="shared" si="3"/>
        <v>132643</v>
      </c>
      <c r="M30" s="720">
        <f t="shared" si="14"/>
        <v>74.479427092401082</v>
      </c>
      <c r="N30" s="672">
        <v>412</v>
      </c>
      <c r="O30" s="671">
        <f t="shared" si="27"/>
        <v>0.23909839014821777</v>
      </c>
      <c r="P30" s="672">
        <f t="shared" si="28"/>
        <v>12521</v>
      </c>
      <c r="Q30" s="672">
        <v>12043</v>
      </c>
      <c r="R30" s="672">
        <v>478</v>
      </c>
      <c r="S30" s="673">
        <f t="shared" si="0"/>
        <v>7.2663857840918319E-2</v>
      </c>
      <c r="T30" s="681">
        <f t="shared" si="4"/>
        <v>40942</v>
      </c>
      <c r="U30" s="560">
        <f t="shared" si="1"/>
        <v>0.23760112353029933</v>
      </c>
      <c r="V30" s="770">
        <v>113</v>
      </c>
      <c r="W30" s="769">
        <v>5588</v>
      </c>
      <c r="X30" s="770">
        <v>113</v>
      </c>
      <c r="Y30" s="769">
        <v>1855</v>
      </c>
      <c r="Z30" s="14">
        <v>120</v>
      </c>
      <c r="AA30" s="13">
        <v>354</v>
      </c>
      <c r="AB30" s="725">
        <v>129</v>
      </c>
      <c r="AC30" s="361">
        <f t="shared" si="13"/>
        <v>444</v>
      </c>
      <c r="AD30" s="13" t="s">
        <v>9</v>
      </c>
      <c r="AE30" s="13">
        <v>95</v>
      </c>
      <c r="AF30" s="13">
        <v>349</v>
      </c>
    </row>
    <row r="31" spans="1:38" ht="15" customHeight="1" outlineLevel="2">
      <c r="A31" s="1">
        <v>873</v>
      </c>
      <c r="B31" s="5" t="s">
        <v>28</v>
      </c>
      <c r="C31" s="132">
        <f>VLOOKUP(A31,DANE!$A$3:$H$127,6,0)</f>
        <v>5610</v>
      </c>
      <c r="D31" s="288">
        <f t="shared" si="22"/>
        <v>7027</v>
      </c>
      <c r="E31" s="678">
        <f t="shared" si="2"/>
        <v>125.25846702317291</v>
      </c>
      <c r="F31" s="679">
        <f t="shared" si="23"/>
        <v>77</v>
      </c>
      <c r="G31" s="680">
        <f t="shared" si="24"/>
        <v>1.3725490196078431</v>
      </c>
      <c r="H31" s="38">
        <f t="shared" si="25"/>
        <v>206</v>
      </c>
      <c r="I31" s="676">
        <f t="shared" si="9"/>
        <v>3.6720142602495544E-2</v>
      </c>
      <c r="J31" s="38">
        <f t="shared" si="26"/>
        <v>12</v>
      </c>
      <c r="K31" s="676">
        <f t="shared" si="10"/>
        <v>2.1390374331550803E-3</v>
      </c>
      <c r="L31" s="38">
        <f t="shared" si="3"/>
        <v>7322</v>
      </c>
      <c r="M31" s="720">
        <f t="shared" si="14"/>
        <v>100</v>
      </c>
      <c r="N31" s="672">
        <v>3</v>
      </c>
      <c r="O31" s="671">
        <f t="shared" si="27"/>
        <v>5.3475935828877004E-2</v>
      </c>
      <c r="P31" s="672">
        <f t="shared" si="28"/>
        <v>995</v>
      </c>
      <c r="Q31" s="672">
        <v>995</v>
      </c>
      <c r="R31" s="672">
        <v>0</v>
      </c>
      <c r="S31" s="673">
        <f t="shared" si="0"/>
        <v>0.17736185383244207</v>
      </c>
      <c r="T31" s="681">
        <f t="shared" si="4"/>
        <v>-1700</v>
      </c>
      <c r="U31" s="560">
        <f t="shared" si="1"/>
        <v>-0.30303030303030304</v>
      </c>
      <c r="V31" s="770">
        <v>120</v>
      </c>
      <c r="W31" s="769">
        <v>24359</v>
      </c>
      <c r="X31" s="770">
        <v>120</v>
      </c>
      <c r="Y31" s="769">
        <v>919</v>
      </c>
      <c r="Z31" s="14">
        <v>125</v>
      </c>
      <c r="AA31" s="13">
        <v>140</v>
      </c>
      <c r="AB31" s="725">
        <v>134</v>
      </c>
      <c r="AC31" s="361">
        <f t="shared" si="13"/>
        <v>1</v>
      </c>
      <c r="AD31" s="13" t="s">
        <v>75</v>
      </c>
      <c r="AE31" s="13">
        <v>1</v>
      </c>
      <c r="AF31" s="13">
        <v>0</v>
      </c>
      <c r="AG31" s="717"/>
    </row>
    <row r="32" spans="1:38" ht="15" customHeight="1" outlineLevel="2">
      <c r="A32" s="35"/>
      <c r="B32" s="35" t="s">
        <v>125</v>
      </c>
      <c r="C32" s="682">
        <f>SUM(C33:C42)</f>
        <v>191389</v>
      </c>
      <c r="D32" s="227">
        <f>SUBTOTAL(9,D33:D42)</f>
        <v>130355</v>
      </c>
      <c r="E32" s="683">
        <f t="shared" si="2"/>
        <v>68.109974972438337</v>
      </c>
      <c r="F32" s="228">
        <f>SUM(F33:F42)</f>
        <v>37004</v>
      </c>
      <c r="G32" s="371">
        <f>F32/C32*100</f>
        <v>19.334444508305072</v>
      </c>
      <c r="H32" s="36">
        <f>SUM(H33:H42)</f>
        <v>3271</v>
      </c>
      <c r="I32" s="677">
        <f>H32/C32*100</f>
        <v>1.7090846391380903</v>
      </c>
      <c r="J32" s="36">
        <f>SUM(J33:J42)</f>
        <v>1110</v>
      </c>
      <c r="K32" s="677">
        <f>(J32/C32)*100</f>
        <v>0.57997063572096619</v>
      </c>
      <c r="L32" s="36">
        <f t="shared" si="3"/>
        <v>171740</v>
      </c>
      <c r="M32" s="669">
        <f>E32+G32+I32+K32</f>
        <v>89.733474755602458</v>
      </c>
      <c r="N32" s="36">
        <f>SUM(N33:N42)</f>
        <v>1604</v>
      </c>
      <c r="O32" s="669">
        <f>N32/C32*100</f>
        <v>0.83808369342020705</v>
      </c>
      <c r="P32" s="36">
        <f>SUM(P33:P42)</f>
        <v>11869</v>
      </c>
      <c r="Q32" s="36">
        <f>SUM(Q33:Q42)</f>
        <v>10631</v>
      </c>
      <c r="R32" s="36">
        <f>SUM(R33:R42)</f>
        <v>1238</v>
      </c>
      <c r="S32" s="670">
        <f t="shared" si="0"/>
        <v>6.2015058336686017E-2</v>
      </c>
      <c r="T32" s="227">
        <f t="shared" si="4"/>
        <v>20759</v>
      </c>
      <c r="U32" s="559">
        <f t="shared" si="1"/>
        <v>0.10846495880118502</v>
      </c>
      <c r="V32" s="770">
        <v>125</v>
      </c>
      <c r="W32" s="769">
        <v>6625</v>
      </c>
      <c r="X32" s="770">
        <v>125</v>
      </c>
      <c r="Y32" s="769">
        <v>526</v>
      </c>
      <c r="Z32" s="14">
        <v>129</v>
      </c>
      <c r="AA32" s="13">
        <v>654</v>
      </c>
      <c r="AB32" s="725">
        <v>138</v>
      </c>
      <c r="AC32" s="361">
        <f t="shared" si="13"/>
        <v>73</v>
      </c>
      <c r="AD32" s="13" t="s">
        <v>37</v>
      </c>
      <c r="AE32" s="162">
        <v>27</v>
      </c>
      <c r="AF32" s="162">
        <v>46</v>
      </c>
      <c r="AH32" s="759" t="s">
        <v>258</v>
      </c>
      <c r="AI32" s="760">
        <f>G5</f>
        <v>0.54977081256547944</v>
      </c>
    </row>
    <row r="33" spans="1:35" ht="15" customHeight="1" outlineLevel="2">
      <c r="A33" s="1">
        <v>31</v>
      </c>
      <c r="B33" s="32" t="s">
        <v>62</v>
      </c>
      <c r="C33" s="132">
        <f>VLOOKUP(A33,DANE!$A$3:$H$127,6,0)</f>
        <v>22567</v>
      </c>
      <c r="D33" s="288">
        <f t="shared" ref="D33:D42" si="29">VLOOKUP(A33,$V$7:$W$131,2,0)</f>
        <v>16842</v>
      </c>
      <c r="E33" s="678">
        <f t="shared" si="2"/>
        <v>74.631098506669019</v>
      </c>
      <c r="F33" s="679">
        <f t="shared" ref="F33:F42" si="30">IFERROR(VLOOKUP(A33,$X$7:$Y$131,2,0),0)</f>
        <v>4428</v>
      </c>
      <c r="G33" s="680">
        <f t="shared" ref="G33:G42" si="31">(F33/C33)*100</f>
        <v>19.621571320955379</v>
      </c>
      <c r="H33" s="38">
        <f t="shared" ref="H33:H42" si="32">IFERROR(VLOOKUP(A33,$Z$6:$AA$130,2,0),0)</f>
        <v>447</v>
      </c>
      <c r="I33" s="676">
        <f t="shared" si="9"/>
        <v>1.980768378605929E-2</v>
      </c>
      <c r="J33" s="38">
        <f t="shared" ref="J33:J42" si="33">IFERROR(VLOOKUP(A33,$AB$6:$AD$130,2,0),0)</f>
        <v>197</v>
      </c>
      <c r="K33" s="676">
        <f t="shared" si="10"/>
        <v>8.729560863207338E-3</v>
      </c>
      <c r="L33" s="38">
        <f t="shared" si="3"/>
        <v>21914</v>
      </c>
      <c r="M33" s="720">
        <f t="shared" si="14"/>
        <v>94.281207072273659</v>
      </c>
      <c r="N33" s="672">
        <v>423</v>
      </c>
      <c r="O33" s="671">
        <f t="shared" ref="O33:O42" si="34">IFERROR(N33/C33*100,"")</f>
        <v>1.8744183985465501</v>
      </c>
      <c r="P33" s="672">
        <f t="shared" ref="P33:P42" si="35">Q33+R33</f>
        <v>1414</v>
      </c>
      <c r="Q33" s="672">
        <v>1185</v>
      </c>
      <c r="R33" s="672">
        <v>229</v>
      </c>
      <c r="S33" s="673">
        <f t="shared" si="0"/>
        <v>6.2657863251650639E-2</v>
      </c>
      <c r="T33" s="681">
        <f t="shared" si="4"/>
        <v>850</v>
      </c>
      <c r="U33" s="560">
        <f t="shared" si="1"/>
        <v>3.7665617937696634E-2</v>
      </c>
      <c r="V33" s="770">
        <v>129</v>
      </c>
      <c r="W33" s="769">
        <v>15501</v>
      </c>
      <c r="X33" s="770">
        <v>129</v>
      </c>
      <c r="Y33" s="769">
        <v>70264</v>
      </c>
      <c r="Z33" s="14">
        <v>134</v>
      </c>
      <c r="AA33" s="13">
        <v>136</v>
      </c>
      <c r="AB33" s="725">
        <v>142</v>
      </c>
      <c r="AC33" s="361">
        <f t="shared" si="13"/>
        <v>44</v>
      </c>
      <c r="AD33" s="13" t="s">
        <v>76</v>
      </c>
      <c r="AE33" s="162">
        <v>17</v>
      </c>
      <c r="AF33" s="162">
        <v>27</v>
      </c>
      <c r="AH33" s="759" t="s">
        <v>257</v>
      </c>
      <c r="AI33" s="760">
        <f>E5</f>
        <v>0.35045291980457416</v>
      </c>
    </row>
    <row r="34" spans="1:35" ht="15" customHeight="1" outlineLevel="2">
      <c r="A34" s="1">
        <v>40</v>
      </c>
      <c r="B34" s="5" t="s">
        <v>66</v>
      </c>
      <c r="C34" s="132">
        <f>VLOOKUP(A34,DANE!$A$3:$H$127,6,0)</f>
        <v>17737</v>
      </c>
      <c r="D34" s="288">
        <f t="shared" si="29"/>
        <v>13967</v>
      </c>
      <c r="E34" s="678">
        <f t="shared" si="2"/>
        <v>78.744996335344197</v>
      </c>
      <c r="F34" s="679">
        <f t="shared" si="30"/>
        <v>1636</v>
      </c>
      <c r="G34" s="680">
        <f t="shared" si="31"/>
        <v>9.2236567626994415</v>
      </c>
      <c r="H34" s="38">
        <f t="shared" si="32"/>
        <v>240</v>
      </c>
      <c r="I34" s="676">
        <f t="shared" si="9"/>
        <v>1.3531036815696004E-2</v>
      </c>
      <c r="J34" s="38">
        <f t="shared" si="33"/>
        <v>40</v>
      </c>
      <c r="K34" s="676">
        <f t="shared" si="10"/>
        <v>2.2551728026160003E-3</v>
      </c>
      <c r="L34" s="38">
        <f t="shared" si="3"/>
        <v>15883</v>
      </c>
      <c r="M34" s="720">
        <f t="shared" si="14"/>
        <v>87.984439307661944</v>
      </c>
      <c r="N34" s="672">
        <v>45</v>
      </c>
      <c r="O34" s="671">
        <f t="shared" si="34"/>
        <v>0.25370694029430002</v>
      </c>
      <c r="P34" s="672">
        <f t="shared" si="35"/>
        <v>827</v>
      </c>
      <c r="Q34" s="672">
        <v>753</v>
      </c>
      <c r="R34" s="672">
        <v>74</v>
      </c>
      <c r="S34" s="673">
        <f t="shared" si="0"/>
        <v>4.662569769408581E-2</v>
      </c>
      <c r="T34" s="681">
        <f t="shared" si="4"/>
        <v>1894</v>
      </c>
      <c r="U34" s="560">
        <f t="shared" si="1"/>
        <v>0.10678243220386763</v>
      </c>
      <c r="V34" s="770">
        <v>134</v>
      </c>
      <c r="W34" s="769">
        <v>6177</v>
      </c>
      <c r="X34" s="770">
        <v>134</v>
      </c>
      <c r="Y34" s="769">
        <v>573</v>
      </c>
      <c r="Z34" s="14">
        <v>138</v>
      </c>
      <c r="AA34" s="13">
        <v>352</v>
      </c>
      <c r="AB34" s="725">
        <v>145</v>
      </c>
      <c r="AC34" s="361">
        <f t="shared" si="13"/>
        <v>20</v>
      </c>
      <c r="AD34" s="13" t="s">
        <v>10</v>
      </c>
      <c r="AE34" s="162">
        <v>1</v>
      </c>
      <c r="AF34" s="162">
        <v>19</v>
      </c>
      <c r="AH34" s="759" t="s">
        <v>1085</v>
      </c>
      <c r="AI34" s="760">
        <f>I5+K5</f>
        <v>2.8063541786541087E-2</v>
      </c>
    </row>
    <row r="35" spans="1:35" ht="15" customHeight="1" outlineLevel="2">
      <c r="A35" s="1">
        <v>190</v>
      </c>
      <c r="B35" s="5" t="s">
        <v>14</v>
      </c>
      <c r="C35" s="132">
        <f>VLOOKUP(A35,DANE!$A$3:$H$127,6,0)</f>
        <v>8869</v>
      </c>
      <c r="D35" s="288">
        <f t="shared" si="29"/>
        <v>6609</v>
      </c>
      <c r="E35" s="678">
        <f t="shared" si="2"/>
        <v>74.517983989175789</v>
      </c>
      <c r="F35" s="679">
        <f t="shared" si="30"/>
        <v>2649</v>
      </c>
      <c r="G35" s="680">
        <f t="shared" si="31"/>
        <v>29.86807982861653</v>
      </c>
      <c r="H35" s="38">
        <f t="shared" si="32"/>
        <v>243</v>
      </c>
      <c r="I35" s="676">
        <f t="shared" si="9"/>
        <v>2.7398804825797721E-2</v>
      </c>
      <c r="J35" s="38">
        <f t="shared" si="33"/>
        <v>264</v>
      </c>
      <c r="K35" s="676">
        <f t="shared" si="10"/>
        <v>2.9766602773706168E-2</v>
      </c>
      <c r="L35" s="38">
        <f t="shared" si="3"/>
        <v>9765</v>
      </c>
      <c r="M35" s="720">
        <f t="shared" si="14"/>
        <v>100</v>
      </c>
      <c r="N35" s="672">
        <v>135</v>
      </c>
      <c r="O35" s="671">
        <f t="shared" si="34"/>
        <v>1.5221558236554289</v>
      </c>
      <c r="P35" s="672">
        <f t="shared" si="35"/>
        <v>392</v>
      </c>
      <c r="Q35" s="672">
        <v>339</v>
      </c>
      <c r="R35" s="672">
        <v>53</v>
      </c>
      <c r="S35" s="673">
        <f t="shared" si="0"/>
        <v>4.4198895027624308E-2</v>
      </c>
      <c r="T35" s="681">
        <f t="shared" si="4"/>
        <v>-632</v>
      </c>
      <c r="U35" s="560">
        <f t="shared" si="1"/>
        <v>-7.1259443003720821E-2</v>
      </c>
      <c r="V35" s="770">
        <v>138</v>
      </c>
      <c r="W35" s="769">
        <v>11790</v>
      </c>
      <c r="X35" s="770">
        <v>138</v>
      </c>
      <c r="Y35" s="769">
        <v>1366</v>
      </c>
      <c r="Z35" s="14">
        <v>142</v>
      </c>
      <c r="AA35" s="13">
        <v>79</v>
      </c>
      <c r="AB35" s="725">
        <v>147</v>
      </c>
      <c r="AC35" s="361">
        <f t="shared" si="13"/>
        <v>2029</v>
      </c>
      <c r="AD35" s="13" t="s">
        <v>11</v>
      </c>
      <c r="AE35" s="162">
        <v>1681</v>
      </c>
      <c r="AF35" s="162">
        <v>348</v>
      </c>
      <c r="AH35" s="761" t="s">
        <v>1086</v>
      </c>
      <c r="AI35" s="760">
        <f>1-SUM(AI32:AI34)</f>
        <v>7.1712725843405267E-2</v>
      </c>
    </row>
    <row r="36" spans="1:35" ht="15" customHeight="1" outlineLevel="2">
      <c r="A36" s="1">
        <v>604</v>
      </c>
      <c r="B36" s="5" t="s">
        <v>21</v>
      </c>
      <c r="C36" s="132">
        <f>VLOOKUP(A36,DANE!$A$3:$H$127,6,0)</f>
        <v>31333</v>
      </c>
      <c r="D36" s="288">
        <f t="shared" si="29"/>
        <v>19085</v>
      </c>
      <c r="E36" s="678">
        <f t="shared" si="2"/>
        <v>60.910222449174988</v>
      </c>
      <c r="F36" s="679">
        <f t="shared" si="30"/>
        <v>4175</v>
      </c>
      <c r="G36" s="680">
        <f t="shared" si="31"/>
        <v>13.324609836274853</v>
      </c>
      <c r="H36" s="38">
        <f t="shared" si="32"/>
        <v>439</v>
      </c>
      <c r="I36" s="676">
        <f t="shared" si="9"/>
        <v>1.4010787348801583E-2</v>
      </c>
      <c r="J36" s="38">
        <f t="shared" si="33"/>
        <v>37</v>
      </c>
      <c r="K36" s="676">
        <f t="shared" si="10"/>
        <v>1.1808636262087896E-3</v>
      </c>
      <c r="L36" s="38">
        <f t="shared" si="3"/>
        <v>23736</v>
      </c>
      <c r="M36" s="720">
        <f t="shared" si="14"/>
        <v>74.250023936424839</v>
      </c>
      <c r="N36" s="672">
        <v>204</v>
      </c>
      <c r="O36" s="671">
        <f t="shared" si="34"/>
        <v>0.65107075607187315</v>
      </c>
      <c r="P36" s="672">
        <f t="shared" si="35"/>
        <v>2470</v>
      </c>
      <c r="Q36" s="672">
        <v>2227</v>
      </c>
      <c r="R36" s="672">
        <v>243</v>
      </c>
      <c r="S36" s="673">
        <f t="shared" si="0"/>
        <v>7.8830625857721895E-2</v>
      </c>
      <c r="T36" s="681">
        <f t="shared" si="4"/>
        <v>7634</v>
      </c>
      <c r="U36" s="560">
        <f t="shared" si="1"/>
        <v>0.24364088979669996</v>
      </c>
      <c r="V36" s="770">
        <v>142</v>
      </c>
      <c r="W36" s="769">
        <v>3057</v>
      </c>
      <c r="X36" s="770">
        <v>142</v>
      </c>
      <c r="Y36" s="769">
        <v>865</v>
      </c>
      <c r="Z36" s="14">
        <v>145</v>
      </c>
      <c r="AA36" s="13">
        <v>140</v>
      </c>
      <c r="AB36" s="725">
        <v>150</v>
      </c>
      <c r="AC36" s="361">
        <f t="shared" si="13"/>
        <v>18</v>
      </c>
      <c r="AD36" s="13" t="s">
        <v>127</v>
      </c>
      <c r="AE36" s="162">
        <v>3</v>
      </c>
      <c r="AF36" s="162">
        <v>15</v>
      </c>
      <c r="AG36" s="717"/>
    </row>
    <row r="37" spans="1:35" ht="15" customHeight="1" outlineLevel="2">
      <c r="A37" s="1">
        <v>670</v>
      </c>
      <c r="B37" s="5" t="s">
        <v>95</v>
      </c>
      <c r="C37" s="132">
        <f>VLOOKUP(A37,DANE!$A$3:$H$127,6,0)</f>
        <v>16366</v>
      </c>
      <c r="D37" s="288">
        <f t="shared" si="29"/>
        <v>13463</v>
      </c>
      <c r="E37" s="678">
        <f t="shared" si="2"/>
        <v>82.262006599046799</v>
      </c>
      <c r="F37" s="679">
        <f t="shared" si="30"/>
        <v>3262</v>
      </c>
      <c r="G37" s="680">
        <f t="shared" si="31"/>
        <v>19.931565440547477</v>
      </c>
      <c r="H37" s="38">
        <f t="shared" si="32"/>
        <v>439</v>
      </c>
      <c r="I37" s="676">
        <f t="shared" si="9"/>
        <v>2.6823903213980201E-2</v>
      </c>
      <c r="J37" s="38">
        <f t="shared" si="33"/>
        <v>89</v>
      </c>
      <c r="K37" s="676">
        <f t="shared" si="10"/>
        <v>5.4381033850666016E-3</v>
      </c>
      <c r="L37" s="38">
        <f t="shared" si="3"/>
        <v>17253</v>
      </c>
      <c r="M37" s="720">
        <f t="shared" si="14"/>
        <v>100</v>
      </c>
      <c r="N37" s="672">
        <v>105</v>
      </c>
      <c r="O37" s="671">
        <f t="shared" si="34"/>
        <v>0.64157399486740807</v>
      </c>
      <c r="P37" s="672">
        <f t="shared" si="35"/>
        <v>1222</v>
      </c>
      <c r="Q37" s="672">
        <v>1145</v>
      </c>
      <c r="R37" s="672">
        <v>77</v>
      </c>
      <c r="S37" s="673">
        <f t="shared" ref="S37:S68" si="36">P37/C37</f>
        <v>7.4666992545521199E-2</v>
      </c>
      <c r="T37" s="681">
        <f t="shared" si="4"/>
        <v>-798</v>
      </c>
      <c r="U37" s="560">
        <f t="shared" ref="U37:U68" si="37">T37/C37</f>
        <v>-4.875962360992301E-2</v>
      </c>
      <c r="V37" s="770">
        <v>145</v>
      </c>
      <c r="W37" s="769">
        <v>3716</v>
      </c>
      <c r="X37" s="770">
        <v>145</v>
      </c>
      <c r="Y37" s="769">
        <v>640</v>
      </c>
      <c r="Z37" s="14">
        <v>147</v>
      </c>
      <c r="AA37" s="13">
        <v>511</v>
      </c>
      <c r="AB37" s="725">
        <v>154</v>
      </c>
      <c r="AC37" s="361">
        <f t="shared" si="13"/>
        <v>1556</v>
      </c>
      <c r="AD37" s="13" t="s">
        <v>12</v>
      </c>
      <c r="AE37" s="162">
        <v>864</v>
      </c>
      <c r="AF37" s="162">
        <v>692</v>
      </c>
    </row>
    <row r="38" spans="1:35" ht="15" customHeight="1" outlineLevel="2">
      <c r="A38" s="1">
        <v>690</v>
      </c>
      <c r="B38" s="4" t="s">
        <v>24</v>
      </c>
      <c r="C38" s="132">
        <f>VLOOKUP(A38,DANE!$A$3:$H$127,6,0)</f>
        <v>10049</v>
      </c>
      <c r="D38" s="288">
        <f t="shared" si="29"/>
        <v>6614</v>
      </c>
      <c r="E38" s="678">
        <f t="shared" ref="E38:E69" si="38">(D38/C38)*100</f>
        <v>65.817494278037614</v>
      </c>
      <c r="F38" s="679">
        <f t="shared" si="30"/>
        <v>1224</v>
      </c>
      <c r="G38" s="680">
        <f t="shared" si="31"/>
        <v>12.180316449397949</v>
      </c>
      <c r="H38" s="38">
        <f t="shared" si="32"/>
        <v>189</v>
      </c>
      <c r="I38" s="676">
        <f t="shared" si="9"/>
        <v>1.8807841576276248E-2</v>
      </c>
      <c r="J38" s="38">
        <f t="shared" si="33"/>
        <v>27</v>
      </c>
      <c r="K38" s="676">
        <f t="shared" si="10"/>
        <v>2.6868345108966066E-3</v>
      </c>
      <c r="L38" s="38">
        <f t="shared" si="3"/>
        <v>8054</v>
      </c>
      <c r="M38" s="720">
        <f t="shared" si="14"/>
        <v>78.019305403522736</v>
      </c>
      <c r="N38" s="672">
        <v>114</v>
      </c>
      <c r="O38" s="671">
        <f t="shared" si="34"/>
        <v>1.1344412379341229</v>
      </c>
      <c r="P38" s="672">
        <f t="shared" si="35"/>
        <v>309</v>
      </c>
      <c r="Q38" s="672">
        <v>235</v>
      </c>
      <c r="R38" s="672">
        <v>74</v>
      </c>
      <c r="S38" s="673">
        <f t="shared" si="36"/>
        <v>3.0749328291372276E-2</v>
      </c>
      <c r="T38" s="681">
        <f t="shared" ref="T38:T69" si="39">C38-D38-F38-H38</f>
        <v>2022</v>
      </c>
      <c r="U38" s="560">
        <f t="shared" si="37"/>
        <v>0.20121405114936811</v>
      </c>
      <c r="V38" s="770">
        <v>147</v>
      </c>
      <c r="W38" s="769">
        <v>24306</v>
      </c>
      <c r="X38" s="770">
        <v>147</v>
      </c>
      <c r="Y38" s="769">
        <v>24187</v>
      </c>
      <c r="Z38" s="14">
        <v>148</v>
      </c>
      <c r="AA38" s="13">
        <v>733</v>
      </c>
      <c r="AB38" s="725">
        <v>172</v>
      </c>
      <c r="AC38" s="361">
        <f t="shared" si="13"/>
        <v>986</v>
      </c>
      <c r="AD38" s="13" t="s">
        <v>13</v>
      </c>
      <c r="AE38" s="13">
        <v>743</v>
      </c>
      <c r="AF38" s="13">
        <v>243</v>
      </c>
    </row>
    <row r="39" spans="1:35" ht="15" customHeight="1" outlineLevel="2">
      <c r="A39" s="1">
        <v>736</v>
      </c>
      <c r="B39" s="5" t="s">
        <v>25</v>
      </c>
      <c r="C39" s="132">
        <f>VLOOKUP(A39,DANE!$A$3:$H$127,6,0)</f>
        <v>41711</v>
      </c>
      <c r="D39" s="288">
        <f t="shared" si="29"/>
        <v>23558</v>
      </c>
      <c r="E39" s="678">
        <f t="shared" si="38"/>
        <v>56.479106230970245</v>
      </c>
      <c r="F39" s="679">
        <f t="shared" si="30"/>
        <v>14017</v>
      </c>
      <c r="G39" s="680">
        <f t="shared" si="31"/>
        <v>33.605044232936152</v>
      </c>
      <c r="H39" s="38">
        <f t="shared" si="32"/>
        <v>517</v>
      </c>
      <c r="I39" s="676">
        <f t="shared" si="9"/>
        <v>1.2394811920116995E-2</v>
      </c>
      <c r="J39" s="38">
        <f t="shared" si="33"/>
        <v>227</v>
      </c>
      <c r="K39" s="676">
        <f t="shared" si="10"/>
        <v>5.4422094891035935E-3</v>
      </c>
      <c r="L39" s="38">
        <f t="shared" si="3"/>
        <v>38319</v>
      </c>
      <c r="M39" s="720">
        <f t="shared" si="14"/>
        <v>90.101987485315618</v>
      </c>
      <c r="N39" s="672">
        <v>119</v>
      </c>
      <c r="O39" s="671">
        <f t="shared" si="34"/>
        <v>0.28529644458296377</v>
      </c>
      <c r="P39" s="672">
        <f t="shared" si="35"/>
        <v>3502</v>
      </c>
      <c r="Q39" s="672">
        <v>3276</v>
      </c>
      <c r="R39" s="672">
        <v>226</v>
      </c>
      <c r="S39" s="673">
        <f t="shared" si="36"/>
        <v>8.3958667977272181E-2</v>
      </c>
      <c r="T39" s="681">
        <f t="shared" si="39"/>
        <v>3619</v>
      </c>
      <c r="U39" s="560">
        <f t="shared" si="37"/>
        <v>8.6763683440818973E-2</v>
      </c>
      <c r="V39" s="770">
        <v>148</v>
      </c>
      <c r="W39" s="769">
        <v>14457</v>
      </c>
      <c r="X39" s="770">
        <v>148</v>
      </c>
      <c r="Y39" s="769">
        <v>22312</v>
      </c>
      <c r="Z39" s="14">
        <v>150</v>
      </c>
      <c r="AA39" s="13">
        <v>147</v>
      </c>
      <c r="AB39" s="725">
        <v>190</v>
      </c>
      <c r="AC39" s="361">
        <f t="shared" si="13"/>
        <v>264</v>
      </c>
      <c r="AD39" s="13" t="s">
        <v>14</v>
      </c>
      <c r="AE39" s="13">
        <v>26</v>
      </c>
      <c r="AF39" s="13">
        <v>238</v>
      </c>
    </row>
    <row r="40" spans="1:35" ht="15" customHeight="1" outlineLevel="2">
      <c r="A40" s="1">
        <v>858</v>
      </c>
      <c r="B40" s="5" t="s">
        <v>59</v>
      </c>
      <c r="C40" s="132">
        <f>VLOOKUP(A40,DANE!$A$3:$H$127,6,0)</f>
        <v>8949</v>
      </c>
      <c r="D40" s="288">
        <f t="shared" si="29"/>
        <v>10248</v>
      </c>
      <c r="E40" s="678">
        <f t="shared" si="38"/>
        <v>114.51558833389205</v>
      </c>
      <c r="F40" s="679">
        <f t="shared" si="30"/>
        <v>1997</v>
      </c>
      <c r="G40" s="680">
        <f t="shared" si="31"/>
        <v>22.315342496368309</v>
      </c>
      <c r="H40" s="38">
        <f t="shared" si="32"/>
        <v>209</v>
      </c>
      <c r="I40" s="676">
        <f t="shared" si="9"/>
        <v>2.3354564755838639E-2</v>
      </c>
      <c r="J40" s="38">
        <f t="shared" si="33"/>
        <v>55</v>
      </c>
      <c r="K40" s="676">
        <f t="shared" si="10"/>
        <v>6.1459380936417481E-3</v>
      </c>
      <c r="L40" s="38">
        <f t="shared" si="3"/>
        <v>12509</v>
      </c>
      <c r="M40" s="720">
        <f t="shared" si="14"/>
        <v>100</v>
      </c>
      <c r="N40" s="672">
        <v>122</v>
      </c>
      <c r="O40" s="671">
        <f t="shared" si="34"/>
        <v>1.3632808134987149</v>
      </c>
      <c r="P40" s="672">
        <f t="shared" si="35"/>
        <v>478</v>
      </c>
      <c r="Q40" s="672">
        <v>410</v>
      </c>
      <c r="R40" s="672">
        <v>68</v>
      </c>
      <c r="S40" s="673">
        <f t="shared" si="36"/>
        <v>5.3413789250195555E-2</v>
      </c>
      <c r="T40" s="681">
        <f t="shared" si="39"/>
        <v>-3505</v>
      </c>
      <c r="U40" s="560">
        <f t="shared" si="37"/>
        <v>-0.3916638730584423</v>
      </c>
      <c r="V40" s="770">
        <v>150</v>
      </c>
      <c r="W40" s="769">
        <v>1576</v>
      </c>
      <c r="X40" s="770">
        <v>150</v>
      </c>
      <c r="Y40" s="769">
        <v>1165</v>
      </c>
      <c r="Z40" s="14">
        <v>154</v>
      </c>
      <c r="AA40" s="13">
        <v>1829</v>
      </c>
      <c r="AB40" s="725">
        <v>101</v>
      </c>
      <c r="AC40" s="361">
        <f t="shared" si="13"/>
        <v>144</v>
      </c>
      <c r="AD40" s="13" t="s">
        <v>71</v>
      </c>
      <c r="AE40" s="13">
        <v>57</v>
      </c>
      <c r="AF40" s="13">
        <v>87</v>
      </c>
    </row>
    <row r="41" spans="1:35" ht="15" customHeight="1" outlineLevel="1">
      <c r="A41" s="1">
        <v>885</v>
      </c>
      <c r="B41" s="5" t="s">
        <v>104</v>
      </c>
      <c r="C41" s="132">
        <f>VLOOKUP(A41,DANE!$A$3:$H$127,6,0)</f>
        <v>8577</v>
      </c>
      <c r="D41" s="288">
        <f t="shared" si="29"/>
        <v>5381</v>
      </c>
      <c r="E41" s="678">
        <f t="shared" si="38"/>
        <v>62.737553923283194</v>
      </c>
      <c r="F41" s="679">
        <f t="shared" si="30"/>
        <v>819</v>
      </c>
      <c r="G41" s="680">
        <f t="shared" si="31"/>
        <v>9.5487932843651624</v>
      </c>
      <c r="H41" s="38">
        <f t="shared" si="32"/>
        <v>121</v>
      </c>
      <c r="I41" s="676">
        <f t="shared" si="9"/>
        <v>1.4107496793750729E-2</v>
      </c>
      <c r="J41" s="38">
        <f t="shared" si="33"/>
        <v>102</v>
      </c>
      <c r="K41" s="676">
        <f t="shared" si="10"/>
        <v>1.1892270024484085E-2</v>
      </c>
      <c r="L41" s="38">
        <f t="shared" si="3"/>
        <v>6423</v>
      </c>
      <c r="M41" s="720">
        <f t="shared" si="14"/>
        <v>72.312346974466607</v>
      </c>
      <c r="N41" s="672">
        <v>74</v>
      </c>
      <c r="O41" s="671">
        <f t="shared" si="34"/>
        <v>0.86277253118806108</v>
      </c>
      <c r="P41" s="672">
        <f t="shared" si="35"/>
        <v>252</v>
      </c>
      <c r="Q41" s="672">
        <v>193</v>
      </c>
      <c r="R41" s="672">
        <v>59</v>
      </c>
      <c r="S41" s="673">
        <f t="shared" si="36"/>
        <v>2.9380902413431269E-2</v>
      </c>
      <c r="T41" s="681">
        <f t="shared" si="39"/>
        <v>2256</v>
      </c>
      <c r="U41" s="560">
        <f t="shared" si="37"/>
        <v>0.26302903112976567</v>
      </c>
      <c r="V41" s="770">
        <v>154</v>
      </c>
      <c r="W41" s="769">
        <v>72742</v>
      </c>
      <c r="X41" s="770">
        <v>154</v>
      </c>
      <c r="Y41" s="769">
        <v>26223</v>
      </c>
      <c r="Z41" s="14">
        <v>172</v>
      </c>
      <c r="AA41" s="13">
        <v>783</v>
      </c>
      <c r="AB41" s="725">
        <v>197</v>
      </c>
      <c r="AC41" s="361">
        <f t="shared" si="13"/>
        <v>85</v>
      </c>
      <c r="AD41" s="13" t="s">
        <v>113</v>
      </c>
      <c r="AE41" s="13">
        <v>42</v>
      </c>
      <c r="AF41" s="13">
        <v>43</v>
      </c>
    </row>
    <row r="42" spans="1:35" ht="15" customHeight="1" outlineLevel="2">
      <c r="A42" s="1">
        <v>890</v>
      </c>
      <c r="B42" s="5" t="s">
        <v>60</v>
      </c>
      <c r="C42" s="132">
        <f>VLOOKUP(A42,DANE!$A$3:$H$127,6,0)</f>
        <v>25231</v>
      </c>
      <c r="D42" s="288">
        <f t="shared" si="29"/>
        <v>14588</v>
      </c>
      <c r="E42" s="678">
        <f t="shared" si="38"/>
        <v>57.817763861915893</v>
      </c>
      <c r="F42" s="679">
        <f t="shared" si="30"/>
        <v>2797</v>
      </c>
      <c r="G42" s="680">
        <f t="shared" si="31"/>
        <v>11.085569339304824</v>
      </c>
      <c r="H42" s="38">
        <f t="shared" si="32"/>
        <v>427</v>
      </c>
      <c r="I42" s="676">
        <f t="shared" si="9"/>
        <v>1.6923625698545441E-2</v>
      </c>
      <c r="J42" s="38">
        <f t="shared" si="33"/>
        <v>72</v>
      </c>
      <c r="K42" s="676">
        <f t="shared" si="10"/>
        <v>2.8536324362886923E-3</v>
      </c>
      <c r="L42" s="38">
        <f t="shared" si="3"/>
        <v>17884</v>
      </c>
      <c r="M42" s="720">
        <f t="shared" si="14"/>
        <v>68.923110459355541</v>
      </c>
      <c r="N42" s="672">
        <v>263</v>
      </c>
      <c r="O42" s="671">
        <f t="shared" si="34"/>
        <v>1.0423685149221196</v>
      </c>
      <c r="P42" s="672">
        <f t="shared" si="35"/>
        <v>1003</v>
      </c>
      <c r="Q42" s="672">
        <v>868</v>
      </c>
      <c r="R42" s="672">
        <v>135</v>
      </c>
      <c r="S42" s="673">
        <f t="shared" si="36"/>
        <v>3.9752685188854983E-2</v>
      </c>
      <c r="T42" s="681">
        <f t="shared" si="39"/>
        <v>7419</v>
      </c>
      <c r="U42" s="560">
        <f t="shared" si="37"/>
        <v>0.29404304228924738</v>
      </c>
      <c r="V42" s="770">
        <v>172</v>
      </c>
      <c r="W42" s="769">
        <v>35388</v>
      </c>
      <c r="X42" s="770">
        <v>172</v>
      </c>
      <c r="Y42" s="769">
        <v>28510</v>
      </c>
      <c r="Z42" s="14">
        <v>190</v>
      </c>
      <c r="AA42" s="13">
        <v>243</v>
      </c>
      <c r="AB42" s="725">
        <v>206</v>
      </c>
      <c r="AC42" s="361">
        <f t="shared" si="13"/>
        <v>28</v>
      </c>
      <c r="AD42" s="13" t="s">
        <v>138</v>
      </c>
      <c r="AE42" s="13">
        <v>6</v>
      </c>
      <c r="AF42" s="13">
        <v>22</v>
      </c>
    </row>
    <row r="43" spans="1:35" ht="15" customHeight="1" outlineLevel="2">
      <c r="A43" s="35"/>
      <c r="B43" s="35" t="s">
        <v>136</v>
      </c>
      <c r="C43" s="682">
        <f>SUM(C44:C62)</f>
        <v>199723</v>
      </c>
      <c r="D43" s="227">
        <f>SUBTOTAL(9,D44:D62)</f>
        <v>146755</v>
      </c>
      <c r="E43" s="683">
        <f t="shared" si="38"/>
        <v>73.479268787270371</v>
      </c>
      <c r="F43" s="228">
        <f>SUM(F44:F62)</f>
        <v>33145</v>
      </c>
      <c r="G43" s="371">
        <f>F43/C43*100</f>
        <v>16.595484746373728</v>
      </c>
      <c r="H43" s="36">
        <f>SUM(H44:H62)</f>
        <v>4373</v>
      </c>
      <c r="I43" s="677">
        <f>H43/C43*100</f>
        <v>2.1895325025159846</v>
      </c>
      <c r="J43" s="36">
        <f>SUM(J44:J62)</f>
        <v>1297</v>
      </c>
      <c r="K43" s="677">
        <f>(J43/C43)*100</f>
        <v>0.649399418194199</v>
      </c>
      <c r="L43" s="36">
        <f t="shared" si="3"/>
        <v>185570</v>
      </c>
      <c r="M43" s="669">
        <f>E43+G43+I43+K43</f>
        <v>92.91368545435428</v>
      </c>
      <c r="N43" s="36">
        <f>SUM(N44:N62)</f>
        <v>2516</v>
      </c>
      <c r="O43" s="669">
        <f>N43/C43*100</f>
        <v>1.2597447464738665</v>
      </c>
      <c r="P43" s="36">
        <f>SUM(P44:P62)</f>
        <v>9958</v>
      </c>
      <c r="Q43" s="36">
        <f>SUM(Q44:Q62)</f>
        <v>8533</v>
      </c>
      <c r="R43" s="36">
        <f>SUM(R44:R62)</f>
        <v>1425</v>
      </c>
      <c r="S43" s="670">
        <f t="shared" si="36"/>
        <v>4.9859054790885378E-2</v>
      </c>
      <c r="T43" s="227">
        <f t="shared" si="39"/>
        <v>15450</v>
      </c>
      <c r="U43" s="559">
        <f t="shared" si="37"/>
        <v>7.7357139638399186E-2</v>
      </c>
      <c r="V43" s="770">
        <v>190</v>
      </c>
      <c r="W43" s="769">
        <v>6609</v>
      </c>
      <c r="X43" s="770">
        <v>190</v>
      </c>
      <c r="Y43" s="769">
        <v>2649</v>
      </c>
      <c r="Z43" s="14">
        <v>197</v>
      </c>
      <c r="AA43" s="13">
        <v>286</v>
      </c>
      <c r="AB43" s="725">
        <v>209</v>
      </c>
      <c r="AC43" s="361">
        <f t="shared" si="13"/>
        <v>62</v>
      </c>
      <c r="AD43" s="13" t="s">
        <v>77</v>
      </c>
      <c r="AE43" s="13">
        <v>22</v>
      </c>
      <c r="AF43" s="13">
        <v>40</v>
      </c>
    </row>
    <row r="44" spans="1:35" ht="15" customHeight="1" outlineLevel="2">
      <c r="A44" s="1">
        <v>4</v>
      </c>
      <c r="B44" s="4" t="s">
        <v>61</v>
      </c>
      <c r="C44" s="132">
        <f>VLOOKUP(A44,DANE!$A$3:$H$127,6,0)</f>
        <v>1971</v>
      </c>
      <c r="D44" s="288">
        <f t="shared" ref="D44:D62" si="40">VLOOKUP(A44,$V$7:$W$131,2,0)</f>
        <v>1392</v>
      </c>
      <c r="E44" s="678">
        <f t="shared" si="38"/>
        <v>70.624048706240487</v>
      </c>
      <c r="F44" s="679">
        <f t="shared" ref="F44:F62" si="41">IFERROR(VLOOKUP(A44,$X$7:$Y$131,2,0),0)</f>
        <v>358</v>
      </c>
      <c r="G44" s="680">
        <f t="shared" ref="G44:G62" si="42">(F44/C44)*100</f>
        <v>18.163368848300355</v>
      </c>
      <c r="H44" s="38">
        <f t="shared" ref="H44:H62" si="43">IFERROR(VLOOKUP(A44,$Z$6:$AA$130,2,0),0)</f>
        <v>44</v>
      </c>
      <c r="I44" s="676">
        <f t="shared" si="9"/>
        <v>2.2323693556570268E-2</v>
      </c>
      <c r="J44" s="38">
        <f t="shared" ref="J44:J62" si="44">IFERROR(VLOOKUP(A44,$AB$6:$AD$130,2,0),0)</f>
        <v>3</v>
      </c>
      <c r="K44" s="676">
        <f t="shared" si="10"/>
        <v>1.5220700152207001E-3</v>
      </c>
      <c r="L44" s="38">
        <f t="shared" si="3"/>
        <v>1797</v>
      </c>
      <c r="M44" s="720">
        <f t="shared" si="14"/>
        <v>88.811263318112637</v>
      </c>
      <c r="N44" s="672">
        <v>22</v>
      </c>
      <c r="O44" s="671">
        <f t="shared" ref="O44:O62" si="45">IFERROR(N44/C44*100,"")</f>
        <v>1.1161846778285134</v>
      </c>
      <c r="P44" s="672">
        <f t="shared" ref="P44:P62" si="46">Q44+R44</f>
        <v>53</v>
      </c>
      <c r="Q44" s="672">
        <v>37</v>
      </c>
      <c r="R44" s="672">
        <v>16</v>
      </c>
      <c r="S44" s="673">
        <f t="shared" si="36"/>
        <v>2.6889903602232368E-2</v>
      </c>
      <c r="T44" s="681">
        <f t="shared" si="39"/>
        <v>177</v>
      </c>
      <c r="U44" s="560">
        <f t="shared" si="37"/>
        <v>8.9802130898021304E-2</v>
      </c>
      <c r="V44" s="770">
        <v>197</v>
      </c>
      <c r="W44" s="769">
        <v>10978</v>
      </c>
      <c r="X44" s="770">
        <v>197</v>
      </c>
      <c r="Y44" s="769">
        <v>2417</v>
      </c>
      <c r="Z44" s="14">
        <v>206</v>
      </c>
      <c r="AA44" s="13">
        <v>63</v>
      </c>
      <c r="AB44" s="725">
        <v>212</v>
      </c>
      <c r="AC44" s="361">
        <f t="shared" si="13"/>
        <v>679</v>
      </c>
      <c r="AD44" s="13" t="s">
        <v>38</v>
      </c>
      <c r="AE44" s="13">
        <v>175</v>
      </c>
      <c r="AF44" s="13">
        <v>504</v>
      </c>
    </row>
    <row r="45" spans="1:35" ht="15" customHeight="1" outlineLevel="2">
      <c r="A45" s="1">
        <v>42</v>
      </c>
      <c r="B45" s="24" t="s">
        <v>188</v>
      </c>
      <c r="C45" s="132">
        <f>VLOOKUP(A45,DANE!$A$3:$H$127,6,0)</f>
        <v>25067</v>
      </c>
      <c r="D45" s="288">
        <f t="shared" si="40"/>
        <v>17073</v>
      </c>
      <c r="E45" s="678">
        <f t="shared" si="38"/>
        <v>68.109466629433129</v>
      </c>
      <c r="F45" s="679">
        <f t="shared" si="41"/>
        <v>8817</v>
      </c>
      <c r="G45" s="680">
        <f t="shared" si="42"/>
        <v>35.173734391829896</v>
      </c>
      <c r="H45" s="38">
        <f t="shared" si="43"/>
        <v>501</v>
      </c>
      <c r="I45" s="676">
        <f t="shared" si="9"/>
        <v>1.9986436350580443E-2</v>
      </c>
      <c r="J45" s="38">
        <f t="shared" si="44"/>
        <v>393</v>
      </c>
      <c r="K45" s="676">
        <f t="shared" si="10"/>
        <v>1.567798300554514E-2</v>
      </c>
      <c r="L45" s="38">
        <f t="shared" si="3"/>
        <v>26784</v>
      </c>
      <c r="M45" s="720">
        <f t="shared" si="14"/>
        <v>100</v>
      </c>
      <c r="N45" s="672">
        <v>515</v>
      </c>
      <c r="O45" s="671">
        <f t="shared" si="45"/>
        <v>2.0544939561973909</v>
      </c>
      <c r="P45" s="672">
        <f t="shared" si="46"/>
        <v>1285</v>
      </c>
      <c r="Q45" s="672">
        <v>1022</v>
      </c>
      <c r="R45" s="672">
        <v>263</v>
      </c>
      <c r="S45" s="673">
        <f t="shared" si="36"/>
        <v>5.126261618861451E-2</v>
      </c>
      <c r="T45" s="681">
        <f t="shared" si="39"/>
        <v>-1324</v>
      </c>
      <c r="U45" s="560">
        <f t="shared" si="37"/>
        <v>-5.2818446563210594E-2</v>
      </c>
      <c r="V45" s="770">
        <v>206</v>
      </c>
      <c r="W45" s="769">
        <v>2919</v>
      </c>
      <c r="X45" s="770">
        <v>206</v>
      </c>
      <c r="Y45" s="769">
        <v>640</v>
      </c>
      <c r="Z45" s="14">
        <v>209</v>
      </c>
      <c r="AA45" s="13">
        <v>289</v>
      </c>
      <c r="AB45" s="725">
        <v>234</v>
      </c>
      <c r="AC45" s="361">
        <f t="shared" si="13"/>
        <v>70</v>
      </c>
      <c r="AD45" s="13" t="s">
        <v>78</v>
      </c>
      <c r="AE45" s="13">
        <v>39</v>
      </c>
      <c r="AF45" s="13">
        <v>31</v>
      </c>
    </row>
    <row r="46" spans="1:35" ht="15" customHeight="1" outlineLevel="2">
      <c r="A46" s="1">
        <v>44</v>
      </c>
      <c r="B46" s="5" t="s">
        <v>34</v>
      </c>
      <c r="C46" s="132">
        <f>VLOOKUP(A46,DANE!$A$3:$H$127,6,0)</f>
        <v>7601</v>
      </c>
      <c r="D46" s="288">
        <f t="shared" si="40"/>
        <v>5485</v>
      </c>
      <c r="E46" s="678">
        <f t="shared" si="38"/>
        <v>72.161557689777652</v>
      </c>
      <c r="F46" s="679">
        <f t="shared" si="41"/>
        <v>1203</v>
      </c>
      <c r="G46" s="680">
        <f t="shared" si="42"/>
        <v>15.826864886199186</v>
      </c>
      <c r="H46" s="38">
        <f t="shared" si="43"/>
        <v>94</v>
      </c>
      <c r="I46" s="676">
        <f t="shared" si="9"/>
        <v>1.2366793842915405E-2</v>
      </c>
      <c r="J46" s="38">
        <f t="shared" si="44"/>
        <v>18</v>
      </c>
      <c r="K46" s="676">
        <f t="shared" si="10"/>
        <v>2.3681094592816736E-3</v>
      </c>
      <c r="L46" s="38">
        <f t="shared" si="3"/>
        <v>6800</v>
      </c>
      <c r="M46" s="720">
        <f t="shared" si="14"/>
        <v>88.003157479279039</v>
      </c>
      <c r="N46" s="672">
        <v>108</v>
      </c>
      <c r="O46" s="671">
        <f t="shared" si="45"/>
        <v>1.4208656755690041</v>
      </c>
      <c r="P46" s="672">
        <f t="shared" si="46"/>
        <v>382</v>
      </c>
      <c r="Q46" s="672">
        <v>334</v>
      </c>
      <c r="R46" s="672">
        <v>48</v>
      </c>
      <c r="S46" s="673">
        <f t="shared" si="36"/>
        <v>5.0256545191422183E-2</v>
      </c>
      <c r="T46" s="681">
        <f t="shared" si="39"/>
        <v>819</v>
      </c>
      <c r="U46" s="560">
        <f t="shared" si="37"/>
        <v>0.10774898039731615</v>
      </c>
      <c r="V46" s="770">
        <v>209</v>
      </c>
      <c r="W46" s="769">
        <v>13890</v>
      </c>
      <c r="X46" s="770">
        <v>209</v>
      </c>
      <c r="Y46" s="769">
        <v>3163</v>
      </c>
      <c r="Z46" s="14">
        <v>212</v>
      </c>
      <c r="AA46" s="13">
        <v>1058</v>
      </c>
      <c r="AB46" s="725">
        <v>237</v>
      </c>
      <c r="AC46" s="361">
        <f t="shared" si="13"/>
        <v>72</v>
      </c>
      <c r="AD46" s="13" t="s">
        <v>1078</v>
      </c>
      <c r="AE46" s="13">
        <v>23</v>
      </c>
      <c r="AF46" s="13">
        <v>49</v>
      </c>
    </row>
    <row r="47" spans="1:35" ht="15" customHeight="1" outlineLevel="2">
      <c r="A47" s="1">
        <v>59</v>
      </c>
      <c r="B47" s="5" t="s">
        <v>107</v>
      </c>
      <c r="C47" s="132">
        <f>VLOOKUP(A47,DANE!$A$3:$H$127,6,0)</f>
        <v>3945</v>
      </c>
      <c r="D47" s="288">
        <f t="shared" si="40"/>
        <v>2829</v>
      </c>
      <c r="E47" s="678">
        <f t="shared" si="38"/>
        <v>71.711026615969587</v>
      </c>
      <c r="F47" s="679">
        <f t="shared" si="41"/>
        <v>1135</v>
      </c>
      <c r="G47" s="680">
        <f t="shared" si="42"/>
        <v>28.770595690747779</v>
      </c>
      <c r="H47" s="38">
        <f t="shared" si="43"/>
        <v>85</v>
      </c>
      <c r="I47" s="676">
        <f t="shared" si="9"/>
        <v>2.1546261089987327E-2</v>
      </c>
      <c r="J47" s="38">
        <f t="shared" si="44"/>
        <v>21</v>
      </c>
      <c r="K47" s="676">
        <f t="shared" si="10"/>
        <v>5.3231939163498098E-3</v>
      </c>
      <c r="L47" s="38">
        <f t="shared" si="3"/>
        <v>4070</v>
      </c>
      <c r="M47" s="720">
        <f t="shared" si="14"/>
        <v>100</v>
      </c>
      <c r="N47" s="672">
        <v>61</v>
      </c>
      <c r="O47" s="671">
        <f t="shared" si="45"/>
        <v>1.5462610899873257</v>
      </c>
      <c r="P47" s="672">
        <f t="shared" si="46"/>
        <v>181</v>
      </c>
      <c r="Q47" s="672">
        <v>151</v>
      </c>
      <c r="R47" s="672">
        <v>30</v>
      </c>
      <c r="S47" s="673">
        <f t="shared" si="36"/>
        <v>4.5880861850443599E-2</v>
      </c>
      <c r="T47" s="681">
        <f t="shared" si="39"/>
        <v>-104</v>
      </c>
      <c r="U47" s="560">
        <f t="shared" si="37"/>
        <v>-2.6362484157160963E-2</v>
      </c>
      <c r="V47" s="770">
        <v>212</v>
      </c>
      <c r="W47" s="769">
        <v>16028</v>
      </c>
      <c r="X47" s="770">
        <v>212</v>
      </c>
      <c r="Y47" s="769">
        <v>42548</v>
      </c>
      <c r="Z47" s="14">
        <v>234</v>
      </c>
      <c r="AA47" s="13">
        <v>400</v>
      </c>
      <c r="AB47" s="725">
        <v>240</v>
      </c>
      <c r="AC47" s="361">
        <f t="shared" si="13"/>
        <v>58</v>
      </c>
      <c r="AD47" s="13" t="s">
        <v>39</v>
      </c>
      <c r="AE47" s="13">
        <v>22</v>
      </c>
      <c r="AF47" s="13">
        <v>36</v>
      </c>
    </row>
    <row r="48" spans="1:35" ht="15" customHeight="1" outlineLevel="2">
      <c r="A48" s="1">
        <v>113</v>
      </c>
      <c r="B48" s="5" t="s">
        <v>36</v>
      </c>
      <c r="C48" s="132">
        <f>VLOOKUP(A48,DANE!$A$3:$H$127,6,0)</f>
        <v>6495</v>
      </c>
      <c r="D48" s="288">
        <f t="shared" si="40"/>
        <v>5588</v>
      </c>
      <c r="E48" s="678">
        <f t="shared" si="38"/>
        <v>86.035411855273296</v>
      </c>
      <c r="F48" s="679">
        <f t="shared" si="41"/>
        <v>1855</v>
      </c>
      <c r="G48" s="680">
        <f t="shared" si="42"/>
        <v>28.560431100846806</v>
      </c>
      <c r="H48" s="38">
        <f t="shared" si="43"/>
        <v>109</v>
      </c>
      <c r="I48" s="676">
        <f t="shared" si="9"/>
        <v>1.6782140107775213E-2</v>
      </c>
      <c r="J48" s="38">
        <f t="shared" si="44"/>
        <v>25</v>
      </c>
      <c r="K48" s="676">
        <f t="shared" si="10"/>
        <v>3.8491147036181679E-3</v>
      </c>
      <c r="L48" s="38">
        <f t="shared" si="3"/>
        <v>7577</v>
      </c>
      <c r="M48" s="720">
        <f t="shared" si="14"/>
        <v>100</v>
      </c>
      <c r="N48" s="672">
        <v>37</v>
      </c>
      <c r="O48" s="671">
        <f t="shared" si="45"/>
        <v>0.56966897613548884</v>
      </c>
      <c r="P48" s="672">
        <f t="shared" si="46"/>
        <v>299</v>
      </c>
      <c r="Q48" s="672">
        <v>257</v>
      </c>
      <c r="R48" s="672">
        <v>42</v>
      </c>
      <c r="S48" s="673">
        <f t="shared" si="36"/>
        <v>4.6035411855273288E-2</v>
      </c>
      <c r="T48" s="681">
        <f t="shared" si="39"/>
        <v>-1057</v>
      </c>
      <c r="U48" s="560">
        <f t="shared" si="37"/>
        <v>-0.16274056966897613</v>
      </c>
      <c r="V48" s="770">
        <v>234</v>
      </c>
      <c r="W48" s="769">
        <v>19989</v>
      </c>
      <c r="X48" s="770">
        <v>234</v>
      </c>
      <c r="Y48" s="769">
        <v>1626</v>
      </c>
      <c r="Z48" s="14">
        <v>237</v>
      </c>
      <c r="AA48" s="13">
        <v>233</v>
      </c>
      <c r="AB48" s="725">
        <v>250</v>
      </c>
      <c r="AC48" s="361">
        <f t="shared" si="13"/>
        <v>95</v>
      </c>
      <c r="AD48" s="13" t="s">
        <v>15</v>
      </c>
      <c r="AE48" s="13">
        <v>78</v>
      </c>
      <c r="AF48" s="13">
        <v>17</v>
      </c>
    </row>
    <row r="49" spans="1:32" ht="15" customHeight="1" outlineLevel="2">
      <c r="A49" s="1">
        <v>125</v>
      </c>
      <c r="B49" s="5" t="s">
        <v>74</v>
      </c>
      <c r="C49" s="132">
        <f>VLOOKUP(A49,DANE!$A$3:$H$127,6,0)</f>
        <v>8396</v>
      </c>
      <c r="D49" s="288">
        <f t="shared" si="40"/>
        <v>6625</v>
      </c>
      <c r="E49" s="678">
        <f t="shared" si="38"/>
        <v>78.906622201048123</v>
      </c>
      <c r="F49" s="679">
        <f t="shared" si="41"/>
        <v>526</v>
      </c>
      <c r="G49" s="680">
        <f t="shared" si="42"/>
        <v>6.2648880419247268</v>
      </c>
      <c r="H49" s="38">
        <f t="shared" si="43"/>
        <v>140</v>
      </c>
      <c r="I49" s="676">
        <f t="shared" si="9"/>
        <v>1.6674606955693186E-2</v>
      </c>
      <c r="J49" s="38">
        <f t="shared" si="44"/>
        <v>22</v>
      </c>
      <c r="K49" s="676">
        <f t="shared" si="10"/>
        <v>2.6202953787517864E-3</v>
      </c>
      <c r="L49" s="38">
        <f t="shared" si="3"/>
        <v>7313</v>
      </c>
      <c r="M49" s="720">
        <f t="shared" si="14"/>
        <v>85.19080514530728</v>
      </c>
      <c r="N49" s="672">
        <v>60</v>
      </c>
      <c r="O49" s="671">
        <f t="shared" si="45"/>
        <v>0.71462601238685086</v>
      </c>
      <c r="P49" s="672">
        <f t="shared" si="46"/>
        <v>318</v>
      </c>
      <c r="Q49" s="672">
        <v>284</v>
      </c>
      <c r="R49" s="672">
        <v>34</v>
      </c>
      <c r="S49" s="673">
        <f t="shared" si="36"/>
        <v>3.7875178656503097E-2</v>
      </c>
      <c r="T49" s="681">
        <f t="shared" si="39"/>
        <v>1105</v>
      </c>
      <c r="U49" s="560">
        <f t="shared" si="37"/>
        <v>0.13161029061457838</v>
      </c>
      <c r="V49" s="770">
        <v>237</v>
      </c>
      <c r="W49" s="769">
        <v>5960</v>
      </c>
      <c r="X49" s="770">
        <v>237</v>
      </c>
      <c r="Y49" s="769">
        <v>12310</v>
      </c>
      <c r="Z49" s="14">
        <v>240</v>
      </c>
      <c r="AA49" s="13">
        <v>259</v>
      </c>
      <c r="AB49" s="725">
        <v>148</v>
      </c>
      <c r="AC49" s="361">
        <f t="shared" si="13"/>
        <v>152</v>
      </c>
      <c r="AD49" s="13" t="s">
        <v>139</v>
      </c>
      <c r="AE49" s="13">
        <v>77</v>
      </c>
      <c r="AF49" s="13">
        <v>75</v>
      </c>
    </row>
    <row r="50" spans="1:32" ht="15" customHeight="1" outlineLevel="2">
      <c r="A50" s="1">
        <v>138</v>
      </c>
      <c r="B50" s="5" t="s">
        <v>37</v>
      </c>
      <c r="C50" s="132">
        <f>VLOOKUP(A50,DANE!$A$3:$H$127,6,0)</f>
        <v>16737</v>
      </c>
      <c r="D50" s="288">
        <f t="shared" si="40"/>
        <v>11790</v>
      </c>
      <c r="E50" s="678">
        <f t="shared" si="38"/>
        <v>70.442731672342717</v>
      </c>
      <c r="F50" s="679">
        <f t="shared" si="41"/>
        <v>1366</v>
      </c>
      <c r="G50" s="680">
        <f t="shared" si="42"/>
        <v>8.161558224293481</v>
      </c>
      <c r="H50" s="38">
        <f t="shared" si="43"/>
        <v>352</v>
      </c>
      <c r="I50" s="676">
        <f t="shared" si="9"/>
        <v>2.1031248132879248E-2</v>
      </c>
      <c r="J50" s="38">
        <f t="shared" si="44"/>
        <v>73</v>
      </c>
      <c r="K50" s="676">
        <f t="shared" si="10"/>
        <v>4.3615940730118898E-3</v>
      </c>
      <c r="L50" s="38">
        <f t="shared" si="3"/>
        <v>13581</v>
      </c>
      <c r="M50" s="720">
        <f t="shared" si="14"/>
        <v>78.629682738842106</v>
      </c>
      <c r="N50" s="672">
        <v>74</v>
      </c>
      <c r="O50" s="671">
        <f t="shared" si="45"/>
        <v>0.44213419370257512</v>
      </c>
      <c r="P50" s="672">
        <f t="shared" si="46"/>
        <v>684</v>
      </c>
      <c r="Q50" s="672">
        <v>617</v>
      </c>
      <c r="R50" s="672">
        <v>67</v>
      </c>
      <c r="S50" s="673">
        <f t="shared" si="36"/>
        <v>4.0867538985481268E-2</v>
      </c>
      <c r="T50" s="681">
        <f t="shared" si="39"/>
        <v>3229</v>
      </c>
      <c r="U50" s="560">
        <f t="shared" si="37"/>
        <v>0.19292585290075881</v>
      </c>
      <c r="V50" s="770">
        <v>240</v>
      </c>
      <c r="W50" s="769">
        <v>7182</v>
      </c>
      <c r="X50" s="770">
        <v>240</v>
      </c>
      <c r="Y50" s="769">
        <v>1829</v>
      </c>
      <c r="Z50" s="14">
        <v>250</v>
      </c>
      <c r="AA50" s="13">
        <v>730</v>
      </c>
      <c r="AB50" s="725">
        <v>697</v>
      </c>
      <c r="AC50" s="361">
        <f t="shared" si="13"/>
        <v>197</v>
      </c>
      <c r="AD50" s="13" t="s">
        <v>187</v>
      </c>
      <c r="AE50" s="13">
        <v>92</v>
      </c>
      <c r="AF50" s="13">
        <v>105</v>
      </c>
    </row>
    <row r="51" spans="1:32" ht="15" customHeight="1" outlineLevel="2">
      <c r="A51" s="1">
        <v>234</v>
      </c>
      <c r="B51" s="5" t="s">
        <v>78</v>
      </c>
      <c r="C51" s="132">
        <f>VLOOKUP(A51,DANE!$A$3:$H$127,6,0)</f>
        <v>23068</v>
      </c>
      <c r="D51" s="288">
        <f t="shared" si="40"/>
        <v>19989</v>
      </c>
      <c r="E51" s="678">
        <f t="shared" si="38"/>
        <v>86.652505635512398</v>
      </c>
      <c r="F51" s="679">
        <f t="shared" si="41"/>
        <v>1626</v>
      </c>
      <c r="G51" s="680">
        <f t="shared" si="42"/>
        <v>7.0487255071961155</v>
      </c>
      <c r="H51" s="38">
        <f t="shared" si="43"/>
        <v>400</v>
      </c>
      <c r="I51" s="676">
        <f t="shared" si="9"/>
        <v>1.7340038148083926E-2</v>
      </c>
      <c r="J51" s="38">
        <f t="shared" si="44"/>
        <v>70</v>
      </c>
      <c r="K51" s="676">
        <f t="shared" si="10"/>
        <v>3.0345066759146868E-3</v>
      </c>
      <c r="L51" s="38">
        <f t="shared" si="3"/>
        <v>22085</v>
      </c>
      <c r="M51" s="720">
        <f t="shared" si="14"/>
        <v>93.721605687532502</v>
      </c>
      <c r="N51" s="672">
        <v>99</v>
      </c>
      <c r="O51" s="671">
        <f t="shared" si="45"/>
        <v>0.42916594416507714</v>
      </c>
      <c r="P51" s="672">
        <f t="shared" si="46"/>
        <v>1472</v>
      </c>
      <c r="Q51" s="672">
        <v>1364</v>
      </c>
      <c r="R51" s="672">
        <v>108</v>
      </c>
      <c r="S51" s="673">
        <f t="shared" si="36"/>
        <v>6.3811340384948845E-2</v>
      </c>
      <c r="T51" s="681">
        <f t="shared" si="39"/>
        <v>1053</v>
      </c>
      <c r="U51" s="560">
        <f t="shared" si="37"/>
        <v>4.5647650424830932E-2</v>
      </c>
      <c r="V51" s="770">
        <v>250</v>
      </c>
      <c r="W51" s="769">
        <v>46377</v>
      </c>
      <c r="X51" s="770">
        <v>250</v>
      </c>
      <c r="Y51" s="769">
        <v>8877</v>
      </c>
      <c r="Z51" s="14">
        <v>264</v>
      </c>
      <c r="AA51" s="13">
        <v>124</v>
      </c>
      <c r="AB51" s="725">
        <v>266</v>
      </c>
      <c r="AC51" s="361">
        <f t="shared" si="13"/>
        <v>1179</v>
      </c>
      <c r="AD51" s="13" t="s">
        <v>40</v>
      </c>
      <c r="AE51" s="13">
        <v>192</v>
      </c>
      <c r="AF51" s="13">
        <v>987</v>
      </c>
    </row>
    <row r="52" spans="1:32" ht="15" customHeight="1" outlineLevel="2">
      <c r="A52" s="1">
        <v>240</v>
      </c>
      <c r="B52" s="5" t="s">
        <v>39</v>
      </c>
      <c r="C52" s="132">
        <f>VLOOKUP(A52,DANE!$A$3:$H$127,6,0)</f>
        <v>12489</v>
      </c>
      <c r="D52" s="288">
        <f t="shared" si="40"/>
        <v>7182</v>
      </c>
      <c r="E52" s="678">
        <f t="shared" si="38"/>
        <v>57.506605813115542</v>
      </c>
      <c r="F52" s="679">
        <f t="shared" si="41"/>
        <v>1829</v>
      </c>
      <c r="G52" s="680">
        <f t="shared" si="42"/>
        <v>14.644887501000881</v>
      </c>
      <c r="H52" s="38">
        <f t="shared" si="43"/>
        <v>259</v>
      </c>
      <c r="I52" s="676">
        <f t="shared" si="9"/>
        <v>2.0738249659700538E-2</v>
      </c>
      <c r="J52" s="38">
        <f t="shared" si="44"/>
        <v>58</v>
      </c>
      <c r="K52" s="676">
        <f t="shared" si="10"/>
        <v>4.644086796380815E-3</v>
      </c>
      <c r="L52" s="38">
        <f t="shared" si="3"/>
        <v>9328</v>
      </c>
      <c r="M52" s="720">
        <f t="shared" si="14"/>
        <v>72.176875650572498</v>
      </c>
      <c r="N52" s="672">
        <v>230</v>
      </c>
      <c r="O52" s="671">
        <f t="shared" si="45"/>
        <v>1.8416206261510131</v>
      </c>
      <c r="P52" s="672">
        <f t="shared" si="46"/>
        <v>687</v>
      </c>
      <c r="Q52" s="672">
        <v>578</v>
      </c>
      <c r="R52" s="672">
        <v>109</v>
      </c>
      <c r="S52" s="673">
        <f t="shared" si="36"/>
        <v>5.5008407398510692E-2</v>
      </c>
      <c r="T52" s="681">
        <f t="shared" si="39"/>
        <v>3219</v>
      </c>
      <c r="U52" s="560">
        <f t="shared" si="37"/>
        <v>0.25774681719913523</v>
      </c>
      <c r="V52" s="770">
        <v>264</v>
      </c>
      <c r="W52" s="769">
        <v>2494</v>
      </c>
      <c r="X52" s="770">
        <v>264</v>
      </c>
      <c r="Y52" s="769">
        <v>6098</v>
      </c>
      <c r="Z52" s="14">
        <v>266</v>
      </c>
      <c r="AA52" s="13">
        <v>3275</v>
      </c>
      <c r="AB52" s="725">
        <v>282</v>
      </c>
      <c r="AC52" s="361">
        <f t="shared" si="13"/>
        <v>329</v>
      </c>
      <c r="AD52" s="13" t="s">
        <v>79</v>
      </c>
      <c r="AE52" s="13">
        <v>46</v>
      </c>
      <c r="AF52" s="13">
        <v>283</v>
      </c>
    </row>
    <row r="53" spans="1:32" ht="15" customHeight="1" outlineLevel="2">
      <c r="A53" s="1">
        <v>284</v>
      </c>
      <c r="B53" s="5" t="s">
        <v>41</v>
      </c>
      <c r="C53" s="132">
        <f>VLOOKUP(A53,DANE!$A$3:$H$127,6,0)</f>
        <v>15703</v>
      </c>
      <c r="D53" s="288">
        <f t="shared" si="40"/>
        <v>18868</v>
      </c>
      <c r="E53" s="678">
        <f t="shared" si="38"/>
        <v>120.15538432146724</v>
      </c>
      <c r="F53" s="679">
        <f t="shared" si="41"/>
        <v>2503</v>
      </c>
      <c r="G53" s="680">
        <f t="shared" si="42"/>
        <v>15.939629370184042</v>
      </c>
      <c r="H53" s="38">
        <f t="shared" si="43"/>
        <v>660</v>
      </c>
      <c r="I53" s="676">
        <f t="shared" si="9"/>
        <v>4.2030185314907979E-2</v>
      </c>
      <c r="J53" s="38">
        <f t="shared" si="44"/>
        <v>255</v>
      </c>
      <c r="K53" s="676">
        <f t="shared" si="10"/>
        <v>1.6238935235305355E-2</v>
      </c>
      <c r="L53" s="38">
        <f t="shared" si="3"/>
        <v>22286</v>
      </c>
      <c r="M53" s="720">
        <f t="shared" si="14"/>
        <v>100</v>
      </c>
      <c r="N53" s="672">
        <v>148</v>
      </c>
      <c r="O53" s="671">
        <f t="shared" si="45"/>
        <v>0.94249506463733057</v>
      </c>
      <c r="P53" s="672">
        <f t="shared" si="46"/>
        <v>994</v>
      </c>
      <c r="Q53" s="672">
        <v>836</v>
      </c>
      <c r="R53" s="672">
        <v>158</v>
      </c>
      <c r="S53" s="673">
        <f t="shared" si="36"/>
        <v>6.3300006368209899E-2</v>
      </c>
      <c r="T53" s="681">
        <f t="shared" si="39"/>
        <v>-6328</v>
      </c>
      <c r="U53" s="560">
        <f t="shared" si="37"/>
        <v>-0.40298032223142077</v>
      </c>
      <c r="V53" s="770">
        <v>266</v>
      </c>
      <c r="W53" s="769">
        <v>15731</v>
      </c>
      <c r="X53" s="770">
        <v>266</v>
      </c>
      <c r="Y53" s="769">
        <v>152145</v>
      </c>
      <c r="Z53" s="14">
        <v>282</v>
      </c>
      <c r="AA53" s="13">
        <v>582</v>
      </c>
      <c r="AB53" s="725">
        <v>284</v>
      </c>
      <c r="AC53" s="361">
        <f t="shared" si="13"/>
        <v>255</v>
      </c>
      <c r="AD53" s="13" t="s">
        <v>41</v>
      </c>
      <c r="AE53" s="13">
        <v>44</v>
      </c>
      <c r="AF53" s="13">
        <v>211</v>
      </c>
    </row>
    <row r="54" spans="1:32" ht="15" customHeight="1" outlineLevel="2">
      <c r="A54" s="1">
        <v>306</v>
      </c>
      <c r="B54" s="5" t="s">
        <v>80</v>
      </c>
      <c r="C54" s="132">
        <f>VLOOKUP(A54,DANE!$A$3:$H$127,6,0)</f>
        <v>3977</v>
      </c>
      <c r="D54" s="288">
        <f t="shared" si="40"/>
        <v>3528</v>
      </c>
      <c r="E54" s="678">
        <f t="shared" si="38"/>
        <v>88.710082977118432</v>
      </c>
      <c r="F54" s="679">
        <f t="shared" si="41"/>
        <v>660</v>
      </c>
      <c r="G54" s="680">
        <f t="shared" si="42"/>
        <v>16.595423686195627</v>
      </c>
      <c r="H54" s="38">
        <f t="shared" si="43"/>
        <v>110</v>
      </c>
      <c r="I54" s="676">
        <f t="shared" si="9"/>
        <v>2.7659039476992709E-2</v>
      </c>
      <c r="J54" s="38">
        <f t="shared" si="44"/>
        <v>28</v>
      </c>
      <c r="K54" s="676">
        <f t="shared" si="10"/>
        <v>7.0404827759617799E-3</v>
      </c>
      <c r="L54" s="38">
        <f t="shared" si="3"/>
        <v>4326</v>
      </c>
      <c r="M54" s="720">
        <f t="shared" si="14"/>
        <v>100</v>
      </c>
      <c r="N54" s="672">
        <v>57</v>
      </c>
      <c r="O54" s="671">
        <f t="shared" si="45"/>
        <v>1.4332411365350768</v>
      </c>
      <c r="P54" s="672">
        <f t="shared" si="46"/>
        <v>235</v>
      </c>
      <c r="Q54" s="672">
        <v>207</v>
      </c>
      <c r="R54" s="672">
        <v>28</v>
      </c>
      <c r="S54" s="673">
        <f t="shared" si="36"/>
        <v>5.9089766155393512E-2</v>
      </c>
      <c r="T54" s="681">
        <f t="shared" si="39"/>
        <v>-321</v>
      </c>
      <c r="U54" s="560">
        <f t="shared" si="37"/>
        <v>-8.0714106110133271E-2</v>
      </c>
      <c r="V54" s="770">
        <v>282</v>
      </c>
      <c r="W54" s="769">
        <v>7857</v>
      </c>
      <c r="X54" s="770">
        <v>282</v>
      </c>
      <c r="Y54" s="769">
        <v>7238</v>
      </c>
      <c r="Z54" s="14">
        <v>284</v>
      </c>
      <c r="AA54" s="13">
        <v>660</v>
      </c>
      <c r="AB54" s="725">
        <v>306</v>
      </c>
      <c r="AC54" s="361">
        <f t="shared" si="13"/>
        <v>28</v>
      </c>
      <c r="AD54" s="13" t="s">
        <v>80</v>
      </c>
      <c r="AE54" s="13">
        <v>12</v>
      </c>
      <c r="AF54" s="13">
        <v>16</v>
      </c>
    </row>
    <row r="55" spans="1:32" ht="15" customHeight="1" outlineLevel="2">
      <c r="A55" s="1">
        <v>347</v>
      </c>
      <c r="B55" s="4" t="s">
        <v>82</v>
      </c>
      <c r="C55" s="132">
        <f>VLOOKUP(A55,DANE!$A$3:$H$127,6,0)</f>
        <v>5690</v>
      </c>
      <c r="D55" s="288">
        <f t="shared" si="40"/>
        <v>3647</v>
      </c>
      <c r="E55" s="678">
        <f t="shared" si="38"/>
        <v>64.094903339191561</v>
      </c>
      <c r="F55" s="679">
        <f t="shared" si="41"/>
        <v>798</v>
      </c>
      <c r="G55" s="680">
        <f t="shared" si="42"/>
        <v>14.024604569420035</v>
      </c>
      <c r="H55" s="38">
        <f t="shared" si="43"/>
        <v>101</v>
      </c>
      <c r="I55" s="676">
        <f t="shared" si="9"/>
        <v>1.7750439367311074E-2</v>
      </c>
      <c r="J55" s="38">
        <f t="shared" si="44"/>
        <v>22</v>
      </c>
      <c r="K55" s="676">
        <f t="shared" si="10"/>
        <v>3.8664323374340949E-3</v>
      </c>
      <c r="L55" s="38">
        <f t="shared" si="3"/>
        <v>4568</v>
      </c>
      <c r="M55" s="720">
        <f t="shared" si="14"/>
        <v>78.141124780316332</v>
      </c>
      <c r="N55" s="672">
        <v>49</v>
      </c>
      <c r="O55" s="671">
        <f t="shared" si="45"/>
        <v>0.86115992970123034</v>
      </c>
      <c r="P55" s="672">
        <f t="shared" si="46"/>
        <v>271</v>
      </c>
      <c r="Q55" s="672">
        <v>225</v>
      </c>
      <c r="R55" s="672">
        <v>46</v>
      </c>
      <c r="S55" s="673">
        <f t="shared" si="36"/>
        <v>4.7627416520210894E-2</v>
      </c>
      <c r="T55" s="681">
        <f t="shared" si="39"/>
        <v>1144</v>
      </c>
      <c r="U55" s="560">
        <f t="shared" si="37"/>
        <v>0.20105448154657293</v>
      </c>
      <c r="V55" s="770">
        <v>284</v>
      </c>
      <c r="W55" s="769">
        <v>18868</v>
      </c>
      <c r="X55" s="770">
        <v>284</v>
      </c>
      <c r="Y55" s="769">
        <v>2503</v>
      </c>
      <c r="Z55" s="14">
        <v>306</v>
      </c>
      <c r="AA55" s="13">
        <v>110</v>
      </c>
      <c r="AB55" s="725">
        <v>308</v>
      </c>
      <c r="AC55" s="361">
        <f t="shared" si="13"/>
        <v>326</v>
      </c>
      <c r="AD55" s="13" t="s">
        <v>42</v>
      </c>
      <c r="AE55" s="13">
        <v>74</v>
      </c>
      <c r="AF55" s="13">
        <v>252</v>
      </c>
    </row>
    <row r="56" spans="1:32" ht="15" customHeight="1" outlineLevel="2">
      <c r="A56" s="1">
        <v>411</v>
      </c>
      <c r="B56" s="4" t="s">
        <v>47</v>
      </c>
      <c r="C56" s="132">
        <f>VLOOKUP(A56,DANE!$A$3:$H$127,6,0)</f>
        <v>9572</v>
      </c>
      <c r="D56" s="288">
        <f t="shared" si="40"/>
        <v>7401</v>
      </c>
      <c r="E56" s="678">
        <f t="shared" si="38"/>
        <v>77.319264521521106</v>
      </c>
      <c r="F56" s="679">
        <f t="shared" si="41"/>
        <v>1185</v>
      </c>
      <c r="G56" s="680">
        <f t="shared" si="42"/>
        <v>12.379857918930213</v>
      </c>
      <c r="H56" s="38">
        <f t="shared" si="43"/>
        <v>222</v>
      </c>
      <c r="I56" s="676">
        <f t="shared" si="9"/>
        <v>2.3192645215211031E-2</v>
      </c>
      <c r="J56" s="38">
        <f t="shared" si="44"/>
        <v>53</v>
      </c>
      <c r="K56" s="676">
        <f t="shared" si="10"/>
        <v>5.5369828666945254E-3</v>
      </c>
      <c r="L56" s="38">
        <f t="shared" si="3"/>
        <v>8861</v>
      </c>
      <c r="M56" s="720">
        <f t="shared" si="14"/>
        <v>89.727852068533238</v>
      </c>
      <c r="N56" s="672">
        <v>177</v>
      </c>
      <c r="O56" s="671">
        <f t="shared" si="45"/>
        <v>1.8491433347262849</v>
      </c>
      <c r="P56" s="672">
        <f t="shared" si="46"/>
        <v>434</v>
      </c>
      <c r="Q56" s="672">
        <v>338</v>
      </c>
      <c r="R56" s="672">
        <v>96</v>
      </c>
      <c r="S56" s="673">
        <f t="shared" si="36"/>
        <v>4.5340576681989132E-2</v>
      </c>
      <c r="T56" s="681">
        <f t="shared" si="39"/>
        <v>764</v>
      </c>
      <c r="U56" s="560">
        <f t="shared" si="37"/>
        <v>7.981613038027581E-2</v>
      </c>
      <c r="V56" s="770">
        <v>306</v>
      </c>
      <c r="W56" s="769">
        <v>3528</v>
      </c>
      <c r="X56" s="770">
        <v>306</v>
      </c>
      <c r="Y56" s="769">
        <v>660</v>
      </c>
      <c r="Z56" s="14">
        <v>308</v>
      </c>
      <c r="AA56" s="13">
        <v>428</v>
      </c>
      <c r="AB56" s="725">
        <v>310</v>
      </c>
      <c r="AC56" s="361">
        <f t="shared" si="13"/>
        <v>447</v>
      </c>
      <c r="AD56" s="13" t="s">
        <v>1079</v>
      </c>
      <c r="AE56" s="13">
        <v>11</v>
      </c>
      <c r="AF56" s="13">
        <v>436</v>
      </c>
    </row>
    <row r="57" spans="1:32" ht="15" customHeight="1" outlineLevel="2">
      <c r="A57" s="1">
        <v>501</v>
      </c>
      <c r="B57" s="4" t="s">
        <v>50</v>
      </c>
      <c r="C57" s="132">
        <f>VLOOKUP(A57,DANE!$A$3:$H$127,6,0)</f>
        <v>3341</v>
      </c>
      <c r="D57" s="288">
        <f t="shared" si="40"/>
        <v>1769</v>
      </c>
      <c r="E57" s="678">
        <f t="shared" si="38"/>
        <v>52.948219096079022</v>
      </c>
      <c r="F57" s="679">
        <f t="shared" si="41"/>
        <v>188</v>
      </c>
      <c r="G57" s="680">
        <f t="shared" si="42"/>
        <v>5.6270577671355886</v>
      </c>
      <c r="H57" s="38">
        <f t="shared" si="43"/>
        <v>57</v>
      </c>
      <c r="I57" s="676">
        <f t="shared" si="9"/>
        <v>1.7060760251421728E-2</v>
      </c>
      <c r="J57" s="38">
        <f t="shared" si="44"/>
        <v>15</v>
      </c>
      <c r="K57" s="676">
        <f t="shared" si="10"/>
        <v>4.4896737503741391E-3</v>
      </c>
      <c r="L57" s="38">
        <f t="shared" si="3"/>
        <v>2029</v>
      </c>
      <c r="M57" s="720">
        <f t="shared" si="14"/>
        <v>58.596827297216414</v>
      </c>
      <c r="N57" s="672">
        <v>65</v>
      </c>
      <c r="O57" s="671">
        <f t="shared" si="45"/>
        <v>1.9455252918287937</v>
      </c>
      <c r="P57" s="672">
        <f t="shared" si="46"/>
        <v>131</v>
      </c>
      <c r="Q57" s="672">
        <v>99</v>
      </c>
      <c r="R57" s="672">
        <v>32</v>
      </c>
      <c r="S57" s="673">
        <f t="shared" si="36"/>
        <v>3.9209817419934151E-2</v>
      </c>
      <c r="T57" s="681">
        <f t="shared" si="39"/>
        <v>1327</v>
      </c>
      <c r="U57" s="560">
        <f t="shared" si="37"/>
        <v>0.39718647111643218</v>
      </c>
      <c r="V57" s="770">
        <v>308</v>
      </c>
      <c r="W57" s="769">
        <v>12695</v>
      </c>
      <c r="X57" s="770">
        <v>308</v>
      </c>
      <c r="Y57" s="769">
        <v>33657</v>
      </c>
      <c r="Z57" s="14">
        <v>310</v>
      </c>
      <c r="AA57" s="13">
        <v>136</v>
      </c>
      <c r="AB57" s="725">
        <v>313</v>
      </c>
      <c r="AC57" s="361">
        <f t="shared" si="13"/>
        <v>33</v>
      </c>
      <c r="AD57" s="13" t="s">
        <v>81</v>
      </c>
      <c r="AE57" s="13">
        <v>15</v>
      </c>
      <c r="AF57" s="13">
        <v>18</v>
      </c>
    </row>
    <row r="58" spans="1:32" ht="15" customHeight="1" outlineLevel="2">
      <c r="A58" s="1">
        <v>543</v>
      </c>
      <c r="B58" s="5" t="s">
        <v>88</v>
      </c>
      <c r="C58" s="132">
        <f>VLOOKUP(A58,DANE!$A$3:$H$127,6,0)</f>
        <v>11321</v>
      </c>
      <c r="D58" s="288">
        <f t="shared" si="40"/>
        <v>6568</v>
      </c>
      <c r="E58" s="678">
        <f t="shared" si="38"/>
        <v>58.016076318346435</v>
      </c>
      <c r="F58" s="679">
        <f t="shared" si="41"/>
        <v>565</v>
      </c>
      <c r="G58" s="680">
        <f t="shared" si="42"/>
        <v>4.9907252009539791</v>
      </c>
      <c r="H58" s="38">
        <f t="shared" si="43"/>
        <v>178</v>
      </c>
      <c r="I58" s="676">
        <f t="shared" si="9"/>
        <v>1.5722992668492183E-2</v>
      </c>
      <c r="J58" s="38">
        <f t="shared" si="44"/>
        <v>13</v>
      </c>
      <c r="K58" s="676">
        <f t="shared" si="10"/>
        <v>1.1483084533168448E-3</v>
      </c>
      <c r="L58" s="38">
        <f t="shared" si="3"/>
        <v>7324</v>
      </c>
      <c r="M58" s="720">
        <f t="shared" si="14"/>
        <v>63.023672820422227</v>
      </c>
      <c r="N58" s="672">
        <v>32</v>
      </c>
      <c r="O58" s="671">
        <f t="shared" si="45"/>
        <v>0.28266054235491567</v>
      </c>
      <c r="P58" s="672">
        <f t="shared" si="46"/>
        <v>356</v>
      </c>
      <c r="Q58" s="672">
        <v>319</v>
      </c>
      <c r="R58" s="672">
        <v>37</v>
      </c>
      <c r="S58" s="673">
        <f t="shared" si="36"/>
        <v>3.1445985336984367E-2</v>
      </c>
      <c r="T58" s="681">
        <f t="shared" si="39"/>
        <v>4010</v>
      </c>
      <c r="U58" s="560">
        <f t="shared" si="37"/>
        <v>0.35420899213850365</v>
      </c>
      <c r="V58" s="770">
        <v>310</v>
      </c>
      <c r="W58" s="769">
        <v>4995</v>
      </c>
      <c r="X58" s="770">
        <v>310</v>
      </c>
      <c r="Y58" s="769">
        <v>2271</v>
      </c>
      <c r="Z58" s="14">
        <v>313</v>
      </c>
      <c r="AA58" s="13">
        <v>184</v>
      </c>
      <c r="AB58" s="725">
        <v>315</v>
      </c>
      <c r="AC58" s="361">
        <f t="shared" si="13"/>
        <v>17</v>
      </c>
      <c r="AD58" s="13" t="s">
        <v>43</v>
      </c>
      <c r="AE58" s="13">
        <v>2</v>
      </c>
      <c r="AF58" s="13">
        <v>15</v>
      </c>
    </row>
    <row r="59" spans="1:32" ht="15" customHeight="1" outlineLevel="2">
      <c r="A59" s="1">
        <v>628</v>
      </c>
      <c r="B59" s="4" t="s">
        <v>52</v>
      </c>
      <c r="C59" s="132">
        <f>VLOOKUP(A59,DANE!$A$3:$H$127,6,0)</f>
        <v>8191</v>
      </c>
      <c r="D59" s="288">
        <f t="shared" si="40"/>
        <v>7324</v>
      </c>
      <c r="E59" s="678">
        <f t="shared" si="38"/>
        <v>89.415211817848856</v>
      </c>
      <c r="F59" s="679">
        <f t="shared" si="41"/>
        <v>786</v>
      </c>
      <c r="G59" s="680">
        <f t="shared" si="42"/>
        <v>9.5958979367598598</v>
      </c>
      <c r="H59" s="38">
        <f t="shared" si="43"/>
        <v>203</v>
      </c>
      <c r="I59" s="676">
        <f t="shared" si="9"/>
        <v>2.4783298742522282E-2</v>
      </c>
      <c r="J59" s="38">
        <f t="shared" si="44"/>
        <v>29</v>
      </c>
      <c r="K59" s="676">
        <f t="shared" si="10"/>
        <v>3.5404712489317544E-3</v>
      </c>
      <c r="L59" s="38">
        <f t="shared" si="3"/>
        <v>8342</v>
      </c>
      <c r="M59" s="720">
        <f t="shared" si="14"/>
        <v>99.039433524600156</v>
      </c>
      <c r="N59" s="672">
        <v>14</v>
      </c>
      <c r="O59" s="671">
        <f t="shared" si="45"/>
        <v>0.17091930167256747</v>
      </c>
      <c r="P59" s="672">
        <f t="shared" si="46"/>
        <v>378</v>
      </c>
      <c r="Q59" s="672">
        <v>360</v>
      </c>
      <c r="R59" s="672">
        <v>18</v>
      </c>
      <c r="S59" s="673">
        <f t="shared" si="36"/>
        <v>4.6148211451593209E-2</v>
      </c>
      <c r="T59" s="681">
        <f t="shared" si="39"/>
        <v>-122</v>
      </c>
      <c r="U59" s="560">
        <f t="shared" si="37"/>
        <v>-1.489439628860945E-2</v>
      </c>
      <c r="V59" s="770">
        <v>313</v>
      </c>
      <c r="W59" s="769">
        <v>6621</v>
      </c>
      <c r="X59" s="770">
        <v>313</v>
      </c>
      <c r="Y59" s="769">
        <v>1563</v>
      </c>
      <c r="Z59" s="14">
        <v>315</v>
      </c>
      <c r="AA59" s="13">
        <v>90</v>
      </c>
      <c r="AB59" s="725">
        <v>318</v>
      </c>
      <c r="AC59" s="361">
        <f t="shared" si="13"/>
        <v>229</v>
      </c>
      <c r="AD59" s="13" t="s">
        <v>44</v>
      </c>
      <c r="AE59" s="13">
        <v>52</v>
      </c>
      <c r="AF59" s="13">
        <v>177</v>
      </c>
    </row>
    <row r="60" spans="1:32" ht="15" customHeight="1" outlineLevel="2">
      <c r="A60" s="1">
        <v>656</v>
      </c>
      <c r="B60" s="16" t="s">
        <v>134</v>
      </c>
      <c r="C60" s="132">
        <f>VLOOKUP(A60,DANE!$A$3:$H$127,6,0)</f>
        <v>12890</v>
      </c>
      <c r="D60" s="288">
        <f t="shared" si="40"/>
        <v>6519</v>
      </c>
      <c r="E60" s="678">
        <f t="shared" si="38"/>
        <v>50.574088440651664</v>
      </c>
      <c r="F60" s="679">
        <f t="shared" si="41"/>
        <v>4453</v>
      </c>
      <c r="G60" s="680">
        <f t="shared" si="42"/>
        <v>34.546159813809155</v>
      </c>
      <c r="H60" s="38">
        <f t="shared" si="43"/>
        <v>267</v>
      </c>
      <c r="I60" s="676">
        <f t="shared" si="9"/>
        <v>2.0713731574864235E-2</v>
      </c>
      <c r="J60" s="38">
        <f t="shared" si="44"/>
        <v>70</v>
      </c>
      <c r="K60" s="676">
        <f t="shared" si="10"/>
        <v>5.4305663304887513E-3</v>
      </c>
      <c r="L60" s="38">
        <f t="shared" si="3"/>
        <v>11309</v>
      </c>
      <c r="M60" s="720">
        <f t="shared" si="14"/>
        <v>85.146392552366166</v>
      </c>
      <c r="N60" s="672">
        <v>475</v>
      </c>
      <c r="O60" s="671">
        <f t="shared" si="45"/>
        <v>3.6850271528316525</v>
      </c>
      <c r="P60" s="672">
        <f t="shared" si="46"/>
        <v>481</v>
      </c>
      <c r="Q60" s="672">
        <v>352</v>
      </c>
      <c r="R60" s="672">
        <v>129</v>
      </c>
      <c r="S60" s="673">
        <f t="shared" si="36"/>
        <v>3.7315748642358419E-2</v>
      </c>
      <c r="T60" s="681">
        <f t="shared" si="39"/>
        <v>1651</v>
      </c>
      <c r="U60" s="560">
        <f t="shared" si="37"/>
        <v>0.12808378588052755</v>
      </c>
      <c r="V60" s="770">
        <v>315</v>
      </c>
      <c r="W60" s="769">
        <v>4029</v>
      </c>
      <c r="X60" s="770">
        <v>315</v>
      </c>
      <c r="Y60" s="769">
        <v>1283</v>
      </c>
      <c r="Z60" s="14">
        <v>318</v>
      </c>
      <c r="AA60" s="13">
        <v>455</v>
      </c>
      <c r="AB60" s="725">
        <v>321</v>
      </c>
      <c r="AC60" s="361">
        <f t="shared" si="13"/>
        <v>74</v>
      </c>
      <c r="AD60" s="13" t="s">
        <v>109</v>
      </c>
      <c r="AE60" s="13">
        <v>14</v>
      </c>
      <c r="AF60" s="13">
        <v>60</v>
      </c>
    </row>
    <row r="61" spans="1:32" ht="15" customHeight="1" outlineLevel="1">
      <c r="A61" s="1">
        <v>761</v>
      </c>
      <c r="B61" s="5" t="s">
        <v>97</v>
      </c>
      <c r="C61" s="132">
        <f>VLOOKUP(A61,DANE!$A$3:$H$127,6,0)</f>
        <v>15057</v>
      </c>
      <c r="D61" s="288">
        <f t="shared" si="40"/>
        <v>7544</v>
      </c>
      <c r="E61" s="678">
        <f t="shared" si="38"/>
        <v>50.102942153151353</v>
      </c>
      <c r="F61" s="679">
        <f t="shared" si="41"/>
        <v>2727</v>
      </c>
      <c r="G61" s="680">
        <f t="shared" si="42"/>
        <v>18.111177525403466</v>
      </c>
      <c r="H61" s="38">
        <f t="shared" si="43"/>
        <v>489</v>
      </c>
      <c r="I61" s="676">
        <f t="shared" si="9"/>
        <v>3.2476588961944608E-2</v>
      </c>
      <c r="J61" s="38">
        <f t="shared" si="44"/>
        <v>88</v>
      </c>
      <c r="K61" s="676">
        <f t="shared" si="10"/>
        <v>5.8444577273029158E-3</v>
      </c>
      <c r="L61" s="38">
        <f t="shared" si="3"/>
        <v>10848</v>
      </c>
      <c r="M61" s="720">
        <f t="shared" si="14"/>
        <v>68.252440725244071</v>
      </c>
      <c r="N61" s="672">
        <v>231</v>
      </c>
      <c r="O61" s="671">
        <f t="shared" si="45"/>
        <v>1.5341701534170153</v>
      </c>
      <c r="P61" s="672">
        <f t="shared" si="46"/>
        <v>955</v>
      </c>
      <c r="Q61" s="672">
        <v>826</v>
      </c>
      <c r="R61" s="672">
        <v>129</v>
      </c>
      <c r="S61" s="673">
        <f t="shared" si="36"/>
        <v>6.3425649199707779E-2</v>
      </c>
      <c r="T61" s="681">
        <f t="shared" si="39"/>
        <v>4297</v>
      </c>
      <c r="U61" s="560">
        <f t="shared" si="37"/>
        <v>0.28538221425250715</v>
      </c>
      <c r="V61" s="770">
        <v>318</v>
      </c>
      <c r="W61" s="769">
        <v>11154</v>
      </c>
      <c r="X61" s="770">
        <v>318</v>
      </c>
      <c r="Y61" s="769">
        <v>23478</v>
      </c>
      <c r="Z61" s="14">
        <v>321</v>
      </c>
      <c r="AA61" s="13">
        <v>98</v>
      </c>
      <c r="AB61" s="725">
        <v>347</v>
      </c>
      <c r="AC61" s="361">
        <f t="shared" si="13"/>
        <v>22</v>
      </c>
      <c r="AD61" s="13" t="s">
        <v>82</v>
      </c>
      <c r="AE61" s="13">
        <v>8</v>
      </c>
      <c r="AF61" s="13">
        <v>14</v>
      </c>
    </row>
    <row r="62" spans="1:32" ht="15" customHeight="1" outlineLevel="2">
      <c r="A62" s="1">
        <v>842</v>
      </c>
      <c r="B62" s="4" t="s">
        <v>100</v>
      </c>
      <c r="C62" s="132">
        <f>VLOOKUP(A62,DANE!$A$3:$H$127,6,0)</f>
        <v>8212</v>
      </c>
      <c r="D62" s="288">
        <f t="shared" si="40"/>
        <v>5634</v>
      </c>
      <c r="E62" s="678">
        <f t="shared" si="38"/>
        <v>68.606916707257668</v>
      </c>
      <c r="F62" s="679">
        <f t="shared" si="41"/>
        <v>565</v>
      </c>
      <c r="G62" s="680">
        <f t="shared" si="42"/>
        <v>6.8801753531417429</v>
      </c>
      <c r="H62" s="38">
        <f t="shared" si="43"/>
        <v>102</v>
      </c>
      <c r="I62" s="676">
        <f t="shared" si="9"/>
        <v>1.2420847540185095E-2</v>
      </c>
      <c r="J62" s="38">
        <f t="shared" si="44"/>
        <v>41</v>
      </c>
      <c r="K62" s="676">
        <f t="shared" si="10"/>
        <v>4.992693619094009E-3</v>
      </c>
      <c r="L62" s="38">
        <f t="shared" si="3"/>
        <v>6342</v>
      </c>
      <c r="M62" s="720">
        <f t="shared" si="14"/>
        <v>75.504505601558677</v>
      </c>
      <c r="N62" s="672">
        <v>62</v>
      </c>
      <c r="O62" s="671">
        <f t="shared" si="45"/>
        <v>0.75499269361909405</v>
      </c>
      <c r="P62" s="672">
        <f t="shared" si="46"/>
        <v>362</v>
      </c>
      <c r="Q62" s="672">
        <v>327</v>
      </c>
      <c r="R62" s="672">
        <v>35</v>
      </c>
      <c r="S62" s="673">
        <f t="shared" si="36"/>
        <v>4.4081831466147102E-2</v>
      </c>
      <c r="T62" s="681">
        <f t="shared" si="39"/>
        <v>1911</v>
      </c>
      <c r="U62" s="560">
        <f t="shared" si="37"/>
        <v>0.23270823185582076</v>
      </c>
      <c r="V62" s="770">
        <v>321</v>
      </c>
      <c r="W62" s="769">
        <v>2844</v>
      </c>
      <c r="X62" s="770">
        <v>321</v>
      </c>
      <c r="Y62" s="769">
        <v>2509</v>
      </c>
      <c r="Z62" s="14">
        <v>347</v>
      </c>
      <c r="AA62" s="13">
        <v>101</v>
      </c>
      <c r="AB62" s="725">
        <v>353</v>
      </c>
      <c r="AC62" s="361">
        <f t="shared" si="13"/>
        <v>68</v>
      </c>
      <c r="AD62" s="13" t="s">
        <v>114</v>
      </c>
      <c r="AE62" s="13">
        <v>21</v>
      </c>
      <c r="AF62" s="13">
        <v>47</v>
      </c>
    </row>
    <row r="63" spans="1:32" ht="15" customHeight="1" outlineLevel="2">
      <c r="A63" s="35"/>
      <c r="B63" s="35" t="s">
        <v>132</v>
      </c>
      <c r="C63" s="682">
        <f>SUM(C64:C80)</f>
        <v>266146</v>
      </c>
      <c r="D63" s="227">
        <f>SUBTOTAL(9,D64:D80)</f>
        <v>140177</v>
      </c>
      <c r="E63" s="683">
        <f t="shared" si="38"/>
        <v>52.669211635718739</v>
      </c>
      <c r="F63" s="228">
        <f>SUM(F64:F80)</f>
        <v>79949</v>
      </c>
      <c r="G63" s="371">
        <f>F63/C63*100</f>
        <v>30.039527176812726</v>
      </c>
      <c r="H63" s="36">
        <f>SUM(H64:H80)</f>
        <v>4433</v>
      </c>
      <c r="I63" s="677">
        <f>H63/C63*100</f>
        <v>1.6656271369849631</v>
      </c>
      <c r="J63" s="36">
        <f>SUM(J64:J80)</f>
        <v>1611</v>
      </c>
      <c r="K63" s="677">
        <f>(J63/C63)*100</f>
        <v>0.60530686164736647</v>
      </c>
      <c r="L63" s="36">
        <f t="shared" si="3"/>
        <v>226170</v>
      </c>
      <c r="M63" s="669">
        <f>E63+G63+I63+K63</f>
        <v>84.979672811163795</v>
      </c>
      <c r="N63" s="36">
        <f>SUM(N64:N80)</f>
        <v>5790</v>
      </c>
      <c r="O63" s="669">
        <f>N63/C63*100</f>
        <v>2.1754976591795478</v>
      </c>
      <c r="P63" s="36">
        <f>SUM(P64:P80)</f>
        <v>11125</v>
      </c>
      <c r="Q63" s="36">
        <f>SUM(Q64:Q80)</f>
        <v>9255</v>
      </c>
      <c r="R63" s="36">
        <f>SUM(R64:R80)</f>
        <v>1870</v>
      </c>
      <c r="S63" s="670">
        <f t="shared" si="36"/>
        <v>4.1800365213078533E-2</v>
      </c>
      <c r="T63" s="227">
        <f t="shared" si="39"/>
        <v>41587</v>
      </c>
      <c r="U63" s="559">
        <f t="shared" si="37"/>
        <v>0.15625634050483569</v>
      </c>
      <c r="V63" s="770">
        <v>347</v>
      </c>
      <c r="W63" s="769">
        <v>3647</v>
      </c>
      <c r="X63" s="770">
        <v>347</v>
      </c>
      <c r="Y63" s="769">
        <v>798</v>
      </c>
      <c r="Z63" s="14">
        <v>353</v>
      </c>
      <c r="AA63" s="13">
        <v>84</v>
      </c>
      <c r="AB63" s="725">
        <v>360</v>
      </c>
      <c r="AC63" s="361">
        <f t="shared" si="13"/>
        <v>3308</v>
      </c>
      <c r="AD63" s="13" t="s">
        <v>1080</v>
      </c>
      <c r="AE63" s="13">
        <v>385</v>
      </c>
      <c r="AF63" s="13">
        <v>2923</v>
      </c>
    </row>
    <row r="64" spans="1:32" ht="15" customHeight="1" outlineLevel="2">
      <c r="A64" s="1">
        <v>38</v>
      </c>
      <c r="B64" s="5" t="s">
        <v>65</v>
      </c>
      <c r="C64" s="132">
        <f>VLOOKUP(A64,DANE!$A$3:$H$127,6,0)</f>
        <v>11040</v>
      </c>
      <c r="D64" s="288">
        <f t="shared" ref="D64:D80" si="47">VLOOKUP(A64,$V$7:$W$131,2,0)</f>
        <v>8944</v>
      </c>
      <c r="E64" s="678">
        <f t="shared" si="38"/>
        <v>81.014492753623188</v>
      </c>
      <c r="F64" s="679">
        <f t="shared" ref="F64:F80" si="48">IFERROR(VLOOKUP(A64,$X$7:$Y$131,2,0),0)</f>
        <v>950</v>
      </c>
      <c r="G64" s="680">
        <f t="shared" ref="G64:G80" si="49">(F64/C64)*100</f>
        <v>8.6050724637681153</v>
      </c>
      <c r="H64" s="38">
        <f t="shared" ref="H64:H80" si="50">IFERROR(VLOOKUP(A64,$Z$6:$AA$130,2,0),0)</f>
        <v>155</v>
      </c>
      <c r="I64" s="676">
        <f t="shared" si="9"/>
        <v>1.4039855072463768E-2</v>
      </c>
      <c r="J64" s="38">
        <f t="shared" ref="J64:J80" si="51">IFERROR(VLOOKUP(A64,$AB$6:$AD$130,2,0),0)</f>
        <v>31</v>
      </c>
      <c r="K64" s="676">
        <f t="shared" si="10"/>
        <v>2.8079710144927536E-3</v>
      </c>
      <c r="L64" s="38">
        <f t="shared" si="3"/>
        <v>10080</v>
      </c>
      <c r="M64" s="720">
        <f t="shared" si="14"/>
        <v>89.636413043478257</v>
      </c>
      <c r="N64" s="672">
        <v>41</v>
      </c>
      <c r="O64" s="671">
        <f t="shared" ref="O64:O80" si="52">IFERROR(N64/C64*100,"")</f>
        <v>0.37137681159420288</v>
      </c>
      <c r="P64" s="672">
        <f t="shared" ref="P64:P80" si="53">Q64+R64</f>
        <v>430</v>
      </c>
      <c r="Q64" s="672">
        <v>369</v>
      </c>
      <c r="R64" s="672">
        <v>61</v>
      </c>
      <c r="S64" s="673">
        <f t="shared" si="36"/>
        <v>3.894927536231884E-2</v>
      </c>
      <c r="T64" s="681">
        <f t="shared" si="39"/>
        <v>991</v>
      </c>
      <c r="U64" s="560">
        <f t="shared" si="37"/>
        <v>8.9764492753623193E-2</v>
      </c>
      <c r="V64" s="770">
        <v>353</v>
      </c>
      <c r="W64" s="769">
        <v>2837</v>
      </c>
      <c r="X64" s="770">
        <v>353</v>
      </c>
      <c r="Y64" s="769">
        <v>968</v>
      </c>
      <c r="Z64" s="14">
        <v>360</v>
      </c>
      <c r="AA64" s="13">
        <v>3279</v>
      </c>
      <c r="AB64" s="725">
        <v>361</v>
      </c>
      <c r="AC64" s="361">
        <f t="shared" si="13"/>
        <v>25</v>
      </c>
      <c r="AD64" s="13" t="s">
        <v>45</v>
      </c>
      <c r="AE64" s="13">
        <v>10</v>
      </c>
      <c r="AF64" s="13">
        <v>15</v>
      </c>
    </row>
    <row r="65" spans="1:32" ht="15" customHeight="1" outlineLevel="2">
      <c r="A65" s="1">
        <v>86</v>
      </c>
      <c r="B65" s="4" t="s">
        <v>7</v>
      </c>
      <c r="C65" s="132">
        <f>VLOOKUP(A65,DANE!$A$3:$H$127,6,0)</f>
        <v>6930</v>
      </c>
      <c r="D65" s="288">
        <f t="shared" si="47"/>
        <v>2980</v>
      </c>
      <c r="E65" s="678">
        <f t="shared" si="38"/>
        <v>43.001443001443</v>
      </c>
      <c r="F65" s="679">
        <f t="shared" si="48"/>
        <v>1007</v>
      </c>
      <c r="G65" s="680">
        <f t="shared" si="49"/>
        <v>14.531024531024531</v>
      </c>
      <c r="H65" s="38">
        <f t="shared" si="50"/>
        <v>95</v>
      </c>
      <c r="I65" s="676">
        <f t="shared" si="9"/>
        <v>1.3708513708513708E-2</v>
      </c>
      <c r="J65" s="38">
        <f t="shared" si="51"/>
        <v>27</v>
      </c>
      <c r="K65" s="676">
        <f t="shared" si="10"/>
        <v>3.8961038961038961E-3</v>
      </c>
      <c r="L65" s="38">
        <f t="shared" si="3"/>
        <v>4109</v>
      </c>
      <c r="M65" s="720">
        <f t="shared" si="14"/>
        <v>57.550072150072154</v>
      </c>
      <c r="N65" s="672">
        <v>147</v>
      </c>
      <c r="O65" s="671">
        <f t="shared" si="52"/>
        <v>2.1212121212121215</v>
      </c>
      <c r="P65" s="672">
        <f t="shared" si="53"/>
        <v>235</v>
      </c>
      <c r="Q65" s="672">
        <v>185</v>
      </c>
      <c r="R65" s="672">
        <v>50</v>
      </c>
      <c r="S65" s="673">
        <f t="shared" si="36"/>
        <v>3.3910533910533912E-2</v>
      </c>
      <c r="T65" s="681">
        <f t="shared" si="39"/>
        <v>2848</v>
      </c>
      <c r="U65" s="560">
        <f t="shared" si="37"/>
        <v>0.41096681096681098</v>
      </c>
      <c r="V65" s="770">
        <v>360</v>
      </c>
      <c r="W65" s="769">
        <v>40738</v>
      </c>
      <c r="X65" s="770">
        <v>360</v>
      </c>
      <c r="Y65" s="769">
        <v>263942</v>
      </c>
      <c r="Z65" s="14">
        <v>361</v>
      </c>
      <c r="AA65" s="13">
        <v>601</v>
      </c>
      <c r="AB65" s="725">
        <v>364</v>
      </c>
      <c r="AC65" s="361">
        <f t="shared" si="13"/>
        <v>81</v>
      </c>
      <c r="AD65" s="13" t="s">
        <v>16</v>
      </c>
      <c r="AE65" s="13">
        <v>44</v>
      </c>
      <c r="AF65" s="13">
        <v>37</v>
      </c>
    </row>
    <row r="66" spans="1:32" ht="15" customHeight="1" outlineLevel="2">
      <c r="A66" s="1">
        <v>107</v>
      </c>
      <c r="B66" s="5" t="s">
        <v>72</v>
      </c>
      <c r="C66" s="132">
        <f>VLOOKUP(A66,DANE!$A$3:$H$127,6,0)</f>
        <v>8673</v>
      </c>
      <c r="D66" s="288">
        <f t="shared" si="47"/>
        <v>6003</v>
      </c>
      <c r="E66" s="678">
        <f t="shared" si="38"/>
        <v>69.214804565894156</v>
      </c>
      <c r="F66" s="679">
        <f t="shared" si="48"/>
        <v>792</v>
      </c>
      <c r="G66" s="680">
        <f t="shared" si="49"/>
        <v>9.1317883085437561</v>
      </c>
      <c r="H66" s="38">
        <f t="shared" si="50"/>
        <v>171</v>
      </c>
      <c r="I66" s="676">
        <f t="shared" si="9"/>
        <v>1.9716361120719474E-2</v>
      </c>
      <c r="J66" s="38">
        <f t="shared" si="51"/>
        <v>14</v>
      </c>
      <c r="K66" s="676">
        <f t="shared" si="10"/>
        <v>1.6142050040355124E-3</v>
      </c>
      <c r="L66" s="38">
        <f t="shared" si="3"/>
        <v>6980</v>
      </c>
      <c r="M66" s="720">
        <f t="shared" si="14"/>
        <v>78.367923440562663</v>
      </c>
      <c r="N66" s="672">
        <v>36</v>
      </c>
      <c r="O66" s="671">
        <f t="shared" si="52"/>
        <v>0.41508128675198896</v>
      </c>
      <c r="P66" s="672">
        <f t="shared" si="53"/>
        <v>460</v>
      </c>
      <c r="Q66" s="672">
        <v>422</v>
      </c>
      <c r="R66" s="672">
        <v>38</v>
      </c>
      <c r="S66" s="673">
        <f t="shared" si="36"/>
        <v>5.3038164418309698E-2</v>
      </c>
      <c r="T66" s="681">
        <f t="shared" si="39"/>
        <v>1707</v>
      </c>
      <c r="U66" s="560">
        <f t="shared" si="37"/>
        <v>0.19681771013490143</v>
      </c>
      <c r="V66" s="770">
        <v>361</v>
      </c>
      <c r="W66" s="769">
        <v>19327</v>
      </c>
      <c r="X66" s="770">
        <v>361</v>
      </c>
      <c r="Y66" s="769">
        <v>2486</v>
      </c>
      <c r="Z66" s="14">
        <v>364</v>
      </c>
      <c r="AA66" s="13">
        <v>322</v>
      </c>
      <c r="AB66" s="725">
        <v>368</v>
      </c>
      <c r="AC66" s="361">
        <f t="shared" si="13"/>
        <v>62</v>
      </c>
      <c r="AD66" s="13" t="s">
        <v>110</v>
      </c>
      <c r="AE66" s="13">
        <v>24</v>
      </c>
      <c r="AF66" s="13">
        <v>38</v>
      </c>
    </row>
    <row r="67" spans="1:32" ht="15" customHeight="1" outlineLevel="2">
      <c r="A67" s="1">
        <v>134</v>
      </c>
      <c r="B67" s="5" t="s">
        <v>75</v>
      </c>
      <c r="C67" s="132">
        <f>VLOOKUP(A67,DANE!$A$3:$H$127,6,0)</f>
        <v>8915</v>
      </c>
      <c r="D67" s="288">
        <f t="shared" si="47"/>
        <v>6177</v>
      </c>
      <c r="E67" s="678">
        <f t="shared" si="38"/>
        <v>69.287717330342119</v>
      </c>
      <c r="F67" s="679">
        <f t="shared" si="48"/>
        <v>573</v>
      </c>
      <c r="G67" s="680">
        <f t="shared" si="49"/>
        <v>6.4273696017947275</v>
      </c>
      <c r="H67" s="38">
        <f t="shared" si="50"/>
        <v>136</v>
      </c>
      <c r="I67" s="676">
        <f t="shared" si="9"/>
        <v>1.525518788558609E-2</v>
      </c>
      <c r="J67" s="38">
        <f t="shared" si="51"/>
        <v>1</v>
      </c>
      <c r="K67" s="676">
        <f t="shared" si="10"/>
        <v>1.1217049915872125E-4</v>
      </c>
      <c r="L67" s="38">
        <f t="shared" si="3"/>
        <v>6887</v>
      </c>
      <c r="M67" s="720">
        <f t="shared" si="14"/>
        <v>75.730454290521592</v>
      </c>
      <c r="N67" s="672">
        <v>92</v>
      </c>
      <c r="O67" s="671">
        <f t="shared" si="52"/>
        <v>1.0319685922602355</v>
      </c>
      <c r="P67" s="672">
        <f t="shared" si="53"/>
        <v>321</v>
      </c>
      <c r="Q67" s="672">
        <v>280</v>
      </c>
      <c r="R67" s="672">
        <v>41</v>
      </c>
      <c r="S67" s="673">
        <f t="shared" si="36"/>
        <v>3.6006730229949525E-2</v>
      </c>
      <c r="T67" s="681">
        <f t="shared" si="39"/>
        <v>2029</v>
      </c>
      <c r="U67" s="560">
        <f t="shared" si="37"/>
        <v>0.22759394279304543</v>
      </c>
      <c r="V67" s="770">
        <v>364</v>
      </c>
      <c r="W67" s="769">
        <v>9609</v>
      </c>
      <c r="X67" s="770">
        <v>364</v>
      </c>
      <c r="Y67" s="769">
        <v>3281</v>
      </c>
      <c r="Z67" s="14">
        <v>368</v>
      </c>
      <c r="AA67" s="13">
        <v>374</v>
      </c>
      <c r="AB67" s="725">
        <v>376</v>
      </c>
      <c r="AC67" s="361">
        <f t="shared" si="13"/>
        <v>212</v>
      </c>
      <c r="AD67" s="13" t="s">
        <v>83</v>
      </c>
      <c r="AE67" s="13">
        <v>59</v>
      </c>
      <c r="AF67" s="13">
        <v>153</v>
      </c>
    </row>
    <row r="68" spans="1:32" ht="15" customHeight="1" outlineLevel="2">
      <c r="A68" s="1">
        <v>150</v>
      </c>
      <c r="B68" s="16" t="s">
        <v>127</v>
      </c>
      <c r="C68" s="132">
        <f>VLOOKUP(A68,DANE!$A$3:$H$127,6,0)</f>
        <v>3512</v>
      </c>
      <c r="D68" s="288">
        <f t="shared" si="47"/>
        <v>1576</v>
      </c>
      <c r="E68" s="678">
        <f t="shared" si="38"/>
        <v>44.874715261958997</v>
      </c>
      <c r="F68" s="679">
        <f t="shared" si="48"/>
        <v>1165</v>
      </c>
      <c r="G68" s="680">
        <f t="shared" si="49"/>
        <v>33.171981776765378</v>
      </c>
      <c r="H68" s="38">
        <f t="shared" si="50"/>
        <v>147</v>
      </c>
      <c r="I68" s="676">
        <f t="shared" si="9"/>
        <v>4.1856492027334852E-2</v>
      </c>
      <c r="J68" s="38">
        <f t="shared" si="51"/>
        <v>18</v>
      </c>
      <c r="K68" s="676">
        <f t="shared" si="10"/>
        <v>5.1252847380410024E-3</v>
      </c>
      <c r="L68" s="38">
        <f t="shared" si="3"/>
        <v>2906</v>
      </c>
      <c r="M68" s="720">
        <f t="shared" si="14"/>
        <v>78.093678815489753</v>
      </c>
      <c r="N68" s="672">
        <v>154</v>
      </c>
      <c r="O68" s="671">
        <f t="shared" si="52"/>
        <v>4.3849658314350792</v>
      </c>
      <c r="P68" s="672">
        <f t="shared" si="53"/>
        <v>121</v>
      </c>
      <c r="Q68" s="672">
        <v>76</v>
      </c>
      <c r="R68" s="672">
        <v>45</v>
      </c>
      <c r="S68" s="673">
        <f t="shared" si="36"/>
        <v>3.4453302961275627E-2</v>
      </c>
      <c r="T68" s="681">
        <f t="shared" si="39"/>
        <v>624</v>
      </c>
      <c r="U68" s="560">
        <f t="shared" si="37"/>
        <v>0.1776765375854214</v>
      </c>
      <c r="V68" s="770">
        <v>368</v>
      </c>
      <c r="W68" s="769">
        <v>6591</v>
      </c>
      <c r="X68" s="770">
        <v>368</v>
      </c>
      <c r="Y68" s="769">
        <v>3575</v>
      </c>
      <c r="Z68" s="14">
        <v>376</v>
      </c>
      <c r="AA68" s="13">
        <v>727</v>
      </c>
      <c r="AB68" s="725">
        <v>380</v>
      </c>
      <c r="AC68" s="361">
        <f t="shared" si="13"/>
        <v>103</v>
      </c>
      <c r="AD68" s="13" t="s">
        <v>46</v>
      </c>
      <c r="AE68" s="13">
        <v>56</v>
      </c>
      <c r="AF68" s="13">
        <v>47</v>
      </c>
    </row>
    <row r="69" spans="1:32" ht="15" customHeight="1" outlineLevel="2">
      <c r="A69" s="1">
        <v>237</v>
      </c>
      <c r="B69" s="1" t="s">
        <v>108</v>
      </c>
      <c r="C69" s="132">
        <f>VLOOKUP(A69,DANE!$A$3:$H$127,6,0)</f>
        <v>23709</v>
      </c>
      <c r="D69" s="288">
        <f t="shared" si="47"/>
        <v>5960</v>
      </c>
      <c r="E69" s="678">
        <f t="shared" si="38"/>
        <v>25.138133198363487</v>
      </c>
      <c r="F69" s="679">
        <f t="shared" si="48"/>
        <v>12310</v>
      </c>
      <c r="G69" s="680">
        <f t="shared" si="49"/>
        <v>51.921211354338013</v>
      </c>
      <c r="H69" s="38">
        <f t="shared" si="50"/>
        <v>233</v>
      </c>
      <c r="I69" s="676">
        <f t="shared" si="9"/>
        <v>9.827491669830022E-3</v>
      </c>
      <c r="J69" s="38">
        <f t="shared" si="51"/>
        <v>72</v>
      </c>
      <c r="K69" s="676">
        <f t="shared" si="10"/>
        <v>3.0368214602049855E-3</v>
      </c>
      <c r="L69" s="38">
        <f t="shared" si="3"/>
        <v>18575</v>
      </c>
      <c r="M69" s="720">
        <f t="shared" si="14"/>
        <v>77.072208865831527</v>
      </c>
      <c r="N69" s="672">
        <v>1224</v>
      </c>
      <c r="O69" s="671">
        <f t="shared" si="52"/>
        <v>5.1625964823484756</v>
      </c>
      <c r="P69" s="672">
        <f t="shared" si="53"/>
        <v>650</v>
      </c>
      <c r="Q69" s="672">
        <v>428</v>
      </c>
      <c r="R69" s="672">
        <v>222</v>
      </c>
      <c r="S69" s="673">
        <f t="shared" ref="S69:S100" si="54">P69/C69</f>
        <v>2.7415749293517231E-2</v>
      </c>
      <c r="T69" s="681">
        <f t="shared" si="39"/>
        <v>5206</v>
      </c>
      <c r="U69" s="560">
        <f t="shared" ref="U69:U100" si="55">T69/C69</f>
        <v>0.21957906280315492</v>
      </c>
      <c r="V69" s="770">
        <v>376</v>
      </c>
      <c r="W69" s="769">
        <v>10474</v>
      </c>
      <c r="X69" s="770">
        <v>376</v>
      </c>
      <c r="Y69" s="769">
        <v>54659</v>
      </c>
      <c r="Z69" s="14">
        <v>380</v>
      </c>
      <c r="AA69" s="13">
        <v>357</v>
      </c>
      <c r="AB69" s="725">
        <v>390</v>
      </c>
      <c r="AC69" s="361">
        <f t="shared" si="13"/>
        <v>31</v>
      </c>
      <c r="AD69" s="13" t="s">
        <v>17</v>
      </c>
      <c r="AE69" s="13">
        <v>5</v>
      </c>
      <c r="AF69" s="13">
        <v>26</v>
      </c>
    </row>
    <row r="70" spans="1:32" ht="15" customHeight="1" outlineLevel="2">
      <c r="A70" s="1">
        <v>264</v>
      </c>
      <c r="B70" s="16" t="s">
        <v>128</v>
      </c>
      <c r="C70" s="132">
        <f>VLOOKUP(A70,DANE!$A$3:$H$127,6,0)</f>
        <v>10404</v>
      </c>
      <c r="D70" s="288">
        <f t="shared" si="47"/>
        <v>2494</v>
      </c>
      <c r="E70" s="678">
        <f t="shared" ref="E70:E101" si="56">(D70/C70)*100</f>
        <v>23.971549404075358</v>
      </c>
      <c r="F70" s="679">
        <f t="shared" si="48"/>
        <v>6098</v>
      </c>
      <c r="G70" s="680">
        <f t="shared" si="49"/>
        <v>58.612072279892345</v>
      </c>
      <c r="H70" s="38">
        <f t="shared" si="50"/>
        <v>124</v>
      </c>
      <c r="I70" s="676">
        <f t="shared" si="9"/>
        <v>1.1918492887351018E-2</v>
      </c>
      <c r="J70" s="38">
        <f t="shared" si="51"/>
        <v>0</v>
      </c>
      <c r="K70" s="676">
        <f t="shared" ref="K70:K133" si="57">(J70/C70)</f>
        <v>0</v>
      </c>
      <c r="L70" s="38">
        <f t="shared" ref="L70:L133" si="58">D70+F70+H70+J70</f>
        <v>8716</v>
      </c>
      <c r="M70" s="720">
        <f t="shared" si="14"/>
        <v>82.595540176855053</v>
      </c>
      <c r="N70" s="672">
        <v>642</v>
      </c>
      <c r="O70" s="671">
        <f t="shared" si="52"/>
        <v>6.1707035755478659</v>
      </c>
      <c r="P70" s="672">
        <f t="shared" si="53"/>
        <v>113</v>
      </c>
      <c r="Q70" s="672">
        <v>82</v>
      </c>
      <c r="R70" s="672">
        <v>31</v>
      </c>
      <c r="S70" s="673">
        <f t="shared" si="54"/>
        <v>1.0861207227989235E-2</v>
      </c>
      <c r="T70" s="681">
        <f t="shared" ref="T70:T101" si="59">C70-D70-F70-H70</f>
        <v>1688</v>
      </c>
      <c r="U70" s="560">
        <f t="shared" si="55"/>
        <v>0.16224529027297194</v>
      </c>
      <c r="V70" s="770">
        <v>380</v>
      </c>
      <c r="W70" s="769">
        <v>9063</v>
      </c>
      <c r="X70" s="770">
        <v>380</v>
      </c>
      <c r="Y70" s="769">
        <v>8064</v>
      </c>
      <c r="Z70" s="14">
        <v>390</v>
      </c>
      <c r="AA70" s="13">
        <v>109</v>
      </c>
      <c r="AB70" s="725">
        <v>400</v>
      </c>
      <c r="AC70" s="361">
        <f t="shared" si="13"/>
        <v>11</v>
      </c>
      <c r="AD70" s="13" t="s">
        <v>141</v>
      </c>
      <c r="AE70" s="13">
        <v>10</v>
      </c>
      <c r="AF70" s="13">
        <v>1</v>
      </c>
    </row>
    <row r="71" spans="1:32" ht="15" customHeight="1" outlineLevel="2">
      <c r="A71" s="1">
        <v>310</v>
      </c>
      <c r="B71" s="21" t="s">
        <v>238</v>
      </c>
      <c r="C71" s="132">
        <f>VLOOKUP(A71,DANE!$A$3:$H$127,6,0)</f>
        <v>13266</v>
      </c>
      <c r="D71" s="288">
        <f t="shared" si="47"/>
        <v>4995</v>
      </c>
      <c r="E71" s="678">
        <f t="shared" si="56"/>
        <v>37.652645861601087</v>
      </c>
      <c r="F71" s="679">
        <f t="shared" si="48"/>
        <v>2271</v>
      </c>
      <c r="G71" s="680">
        <f t="shared" si="49"/>
        <v>17.118950701040252</v>
      </c>
      <c r="H71" s="38">
        <f t="shared" si="50"/>
        <v>136</v>
      </c>
      <c r="I71" s="676">
        <f t="shared" ref="I71:I80" si="60">(H71/C71)</f>
        <v>1.0251771445801297E-2</v>
      </c>
      <c r="J71" s="38">
        <f t="shared" si="51"/>
        <v>447</v>
      </c>
      <c r="K71" s="676">
        <f t="shared" si="57"/>
        <v>3.3695160560832202E-2</v>
      </c>
      <c r="L71" s="38">
        <f t="shared" si="58"/>
        <v>7849</v>
      </c>
      <c r="M71" s="720">
        <f t="shared" si="14"/>
        <v>54.815543494647969</v>
      </c>
      <c r="N71" s="672">
        <v>128</v>
      </c>
      <c r="O71" s="671">
        <f t="shared" si="52"/>
        <v>0.96487260666365138</v>
      </c>
      <c r="P71" s="672">
        <f t="shared" si="53"/>
        <v>424</v>
      </c>
      <c r="Q71" s="672">
        <v>334</v>
      </c>
      <c r="R71" s="672">
        <v>90</v>
      </c>
      <c r="S71" s="673">
        <f t="shared" si="54"/>
        <v>3.1961405095733454E-2</v>
      </c>
      <c r="T71" s="681">
        <f t="shared" si="59"/>
        <v>5864</v>
      </c>
      <c r="U71" s="560">
        <f t="shared" si="55"/>
        <v>0.4420322629277853</v>
      </c>
      <c r="V71" s="770">
        <v>390</v>
      </c>
      <c r="W71" s="769">
        <v>4189</v>
      </c>
      <c r="X71" s="770">
        <v>390</v>
      </c>
      <c r="Y71" s="769">
        <v>3332</v>
      </c>
      <c r="Z71" s="14">
        <v>400</v>
      </c>
      <c r="AA71" s="13">
        <v>248</v>
      </c>
      <c r="AB71" s="725">
        <v>411</v>
      </c>
      <c r="AC71" s="361">
        <f t="shared" ref="AC71:AC126" si="61">AE71+AF71</f>
        <v>53</v>
      </c>
      <c r="AD71" s="13" t="s">
        <v>47</v>
      </c>
      <c r="AE71" s="13">
        <v>14</v>
      </c>
      <c r="AF71" s="13">
        <v>39</v>
      </c>
    </row>
    <row r="72" spans="1:32" ht="15" customHeight="1" outlineLevel="2">
      <c r="A72" s="1">
        <v>315</v>
      </c>
      <c r="B72" s="5" t="s">
        <v>43</v>
      </c>
      <c r="C72" s="132">
        <f>VLOOKUP(A72,DANE!$A$3:$H$127,6,0)</f>
        <v>6318</v>
      </c>
      <c r="D72" s="288">
        <f t="shared" si="47"/>
        <v>4029</v>
      </c>
      <c r="E72" s="678">
        <f t="shared" si="56"/>
        <v>63.770180436847099</v>
      </c>
      <c r="F72" s="679">
        <f t="shared" si="48"/>
        <v>1283</v>
      </c>
      <c r="G72" s="680">
        <f t="shared" si="49"/>
        <v>20.307059195948085</v>
      </c>
      <c r="H72" s="38">
        <f t="shared" si="50"/>
        <v>90</v>
      </c>
      <c r="I72" s="676">
        <f t="shared" si="60"/>
        <v>1.4245014245014245E-2</v>
      </c>
      <c r="J72" s="38">
        <f t="shared" si="51"/>
        <v>17</v>
      </c>
      <c r="K72" s="676">
        <f t="shared" si="57"/>
        <v>2.6907249129471352E-3</v>
      </c>
      <c r="L72" s="38">
        <f t="shared" si="58"/>
        <v>5419</v>
      </c>
      <c r="M72" s="720">
        <f t="shared" ref="M72:M80" si="62">IF((E72+G72+I72+K72)&gt;100,100,(E72+G72+I72+K72))</f>
        <v>84.094175371953156</v>
      </c>
      <c r="N72" s="672">
        <v>69</v>
      </c>
      <c r="O72" s="671">
        <f t="shared" si="52"/>
        <v>1.0921177587844255</v>
      </c>
      <c r="P72" s="672">
        <f t="shared" si="53"/>
        <v>261</v>
      </c>
      <c r="Q72" s="672">
        <v>217</v>
      </c>
      <c r="R72" s="672">
        <v>44</v>
      </c>
      <c r="S72" s="673">
        <f t="shared" si="54"/>
        <v>4.1310541310541307E-2</v>
      </c>
      <c r="T72" s="681">
        <f t="shared" si="59"/>
        <v>916</v>
      </c>
      <c r="U72" s="560">
        <f t="shared" si="55"/>
        <v>0.14498258942703388</v>
      </c>
      <c r="V72" s="770">
        <v>400</v>
      </c>
      <c r="W72" s="769">
        <v>8967</v>
      </c>
      <c r="X72" s="770">
        <v>400</v>
      </c>
      <c r="Y72" s="769">
        <v>9776</v>
      </c>
      <c r="Z72" s="14">
        <v>411</v>
      </c>
      <c r="AA72" s="13">
        <v>222</v>
      </c>
      <c r="AB72" s="725">
        <v>425</v>
      </c>
      <c r="AC72" s="361">
        <f t="shared" si="61"/>
        <v>38</v>
      </c>
      <c r="AD72" s="13" t="s">
        <v>48</v>
      </c>
      <c r="AE72" s="13">
        <v>12</v>
      </c>
      <c r="AF72" s="13">
        <v>26</v>
      </c>
    </row>
    <row r="73" spans="1:32" ht="15" customHeight="1" outlineLevel="2">
      <c r="A73" s="1">
        <v>361</v>
      </c>
      <c r="B73" s="5" t="s">
        <v>45</v>
      </c>
      <c r="C73" s="132">
        <f>VLOOKUP(A73,DANE!$A$3:$H$127,6,0)</f>
        <v>19919</v>
      </c>
      <c r="D73" s="288">
        <f t="shared" si="47"/>
        <v>19327</v>
      </c>
      <c r="E73" s="678">
        <f t="shared" si="56"/>
        <v>97.027963251167222</v>
      </c>
      <c r="F73" s="679">
        <f t="shared" si="48"/>
        <v>2486</v>
      </c>
      <c r="G73" s="680">
        <f t="shared" si="49"/>
        <v>12.480546212159245</v>
      </c>
      <c r="H73" s="38">
        <f t="shared" si="50"/>
        <v>601</v>
      </c>
      <c r="I73" s="676">
        <f t="shared" si="60"/>
        <v>3.0172197399467846E-2</v>
      </c>
      <c r="J73" s="38">
        <f t="shared" si="51"/>
        <v>25</v>
      </c>
      <c r="K73" s="676">
        <f t="shared" si="57"/>
        <v>1.2550830865003264E-3</v>
      </c>
      <c r="L73" s="38">
        <f t="shared" si="58"/>
        <v>22439</v>
      </c>
      <c r="M73" s="720">
        <f t="shared" si="62"/>
        <v>100</v>
      </c>
      <c r="N73" s="672">
        <v>56</v>
      </c>
      <c r="O73" s="671">
        <f t="shared" si="52"/>
        <v>0.2811386113760731</v>
      </c>
      <c r="P73" s="672">
        <f t="shared" si="53"/>
        <v>1566</v>
      </c>
      <c r="Q73" s="672">
        <v>1473</v>
      </c>
      <c r="R73" s="672">
        <v>93</v>
      </c>
      <c r="S73" s="673">
        <f t="shared" si="54"/>
        <v>7.861840453838044E-2</v>
      </c>
      <c r="T73" s="681">
        <f t="shared" si="59"/>
        <v>-2495</v>
      </c>
      <c r="U73" s="560">
        <f t="shared" si="55"/>
        <v>-0.12525729203273256</v>
      </c>
      <c r="V73" s="770">
        <v>411</v>
      </c>
      <c r="W73" s="769">
        <v>7401</v>
      </c>
      <c r="X73" s="770">
        <v>411</v>
      </c>
      <c r="Y73" s="769">
        <v>1185</v>
      </c>
      <c r="Z73" s="14">
        <v>425</v>
      </c>
      <c r="AA73" s="13">
        <v>174</v>
      </c>
      <c r="AB73" s="725">
        <v>440</v>
      </c>
      <c r="AC73" s="361">
        <f t="shared" si="61"/>
        <v>720</v>
      </c>
      <c r="AD73" s="13" t="s">
        <v>84</v>
      </c>
      <c r="AE73" s="13">
        <v>133</v>
      </c>
      <c r="AF73" s="13">
        <v>587</v>
      </c>
    </row>
    <row r="74" spans="1:32" ht="15" customHeight="1" outlineLevel="2">
      <c r="A74" s="1">
        <v>647</v>
      </c>
      <c r="B74" s="1" t="s">
        <v>53</v>
      </c>
      <c r="C74" s="132">
        <f>VLOOKUP(A74,DANE!$A$3:$H$127,6,0)</f>
        <v>5917</v>
      </c>
      <c r="D74" s="288">
        <f t="shared" si="47"/>
        <v>4428</v>
      </c>
      <c r="E74" s="678">
        <f t="shared" si="56"/>
        <v>74.835220550954872</v>
      </c>
      <c r="F74" s="679">
        <f t="shared" si="48"/>
        <v>1333</v>
      </c>
      <c r="G74" s="680">
        <f t="shared" si="49"/>
        <v>22.528308264323137</v>
      </c>
      <c r="H74" s="38">
        <f t="shared" si="50"/>
        <v>134</v>
      </c>
      <c r="I74" s="676">
        <f t="shared" si="60"/>
        <v>2.264661145850938E-2</v>
      </c>
      <c r="J74" s="38">
        <f t="shared" si="51"/>
        <v>12</v>
      </c>
      <c r="K74" s="676">
        <f t="shared" si="57"/>
        <v>2.028054757478452E-3</v>
      </c>
      <c r="L74" s="38">
        <f t="shared" si="58"/>
        <v>5907</v>
      </c>
      <c r="M74" s="720">
        <f t="shared" si="62"/>
        <v>97.388203481494003</v>
      </c>
      <c r="N74" s="672">
        <v>65</v>
      </c>
      <c r="O74" s="671">
        <f t="shared" si="52"/>
        <v>1.0985296603008281</v>
      </c>
      <c r="P74" s="672">
        <f t="shared" si="53"/>
        <v>394</v>
      </c>
      <c r="Q74" s="672">
        <v>348</v>
      </c>
      <c r="R74" s="672">
        <v>46</v>
      </c>
      <c r="S74" s="673">
        <f t="shared" si="54"/>
        <v>6.6587797870542503E-2</v>
      </c>
      <c r="T74" s="681">
        <f t="shared" si="59"/>
        <v>22</v>
      </c>
      <c r="U74" s="560">
        <f t="shared" si="55"/>
        <v>3.718100388710495E-3</v>
      </c>
      <c r="V74" s="770">
        <v>425</v>
      </c>
      <c r="W74" s="769">
        <v>6140</v>
      </c>
      <c r="X74" s="770">
        <v>425</v>
      </c>
      <c r="Y74" s="769">
        <v>1771</v>
      </c>
      <c r="Z74" s="14">
        <v>440</v>
      </c>
      <c r="AA74" s="13">
        <v>919</v>
      </c>
      <c r="AB74" s="725">
        <v>467</v>
      </c>
      <c r="AC74" s="361">
        <f t="shared" si="61"/>
        <v>12</v>
      </c>
      <c r="AD74" s="13" t="s">
        <v>85</v>
      </c>
      <c r="AE74" s="13">
        <v>6</v>
      </c>
      <c r="AF74" s="13">
        <v>6</v>
      </c>
    </row>
    <row r="75" spans="1:32" ht="15" customHeight="1" outlineLevel="2">
      <c r="A75" s="1">
        <v>658</v>
      </c>
      <c r="B75" s="21" t="s">
        <v>92</v>
      </c>
      <c r="C75" s="132">
        <f>VLOOKUP(A75,DANE!$A$3:$H$127,6,0)</f>
        <v>3436</v>
      </c>
      <c r="D75" s="288">
        <f t="shared" si="47"/>
        <v>2000</v>
      </c>
      <c r="E75" s="678">
        <f t="shared" si="56"/>
        <v>58.207217694994185</v>
      </c>
      <c r="F75" s="679">
        <f t="shared" si="48"/>
        <v>994</v>
      </c>
      <c r="G75" s="680">
        <f t="shared" si="49"/>
        <v>28.928987194412109</v>
      </c>
      <c r="H75" s="38">
        <f t="shared" si="50"/>
        <v>107</v>
      </c>
      <c r="I75" s="676">
        <f t="shared" si="60"/>
        <v>3.1140861466821886E-2</v>
      </c>
      <c r="J75" s="38">
        <f t="shared" si="51"/>
        <v>0</v>
      </c>
      <c r="K75" s="676">
        <f t="shared" si="57"/>
        <v>0</v>
      </c>
      <c r="L75" s="38">
        <f t="shared" si="58"/>
        <v>3101</v>
      </c>
      <c r="M75" s="720">
        <f t="shared" si="62"/>
        <v>87.16734575087311</v>
      </c>
      <c r="N75" s="672">
        <v>63</v>
      </c>
      <c r="O75" s="671">
        <f t="shared" si="52"/>
        <v>1.8335273573923165</v>
      </c>
      <c r="P75" s="672">
        <f t="shared" si="53"/>
        <v>101</v>
      </c>
      <c r="Q75" s="672">
        <v>81</v>
      </c>
      <c r="R75" s="672">
        <v>20</v>
      </c>
      <c r="S75" s="673">
        <f t="shared" si="54"/>
        <v>2.9394644935972061E-2</v>
      </c>
      <c r="T75" s="681">
        <f t="shared" si="59"/>
        <v>335</v>
      </c>
      <c r="U75" s="560">
        <f t="shared" si="55"/>
        <v>9.7497089639115256E-2</v>
      </c>
      <c r="V75" s="770">
        <v>440</v>
      </c>
      <c r="W75" s="769">
        <v>16048</v>
      </c>
      <c r="X75" s="770">
        <v>440</v>
      </c>
      <c r="Y75" s="769">
        <v>33564</v>
      </c>
      <c r="Z75" s="14">
        <v>467</v>
      </c>
      <c r="AA75" s="13">
        <v>91</v>
      </c>
      <c r="AB75" s="725">
        <v>480</v>
      </c>
      <c r="AC75" s="361">
        <f t="shared" si="61"/>
        <v>133</v>
      </c>
      <c r="AD75" s="13" t="s">
        <v>18</v>
      </c>
      <c r="AE75" s="13">
        <v>36</v>
      </c>
      <c r="AF75" s="13">
        <v>97</v>
      </c>
    </row>
    <row r="76" spans="1:32" ht="15" customHeight="1" outlineLevel="2">
      <c r="A76" s="1">
        <v>664</v>
      </c>
      <c r="B76" s="1" t="s">
        <v>129</v>
      </c>
      <c r="C76" s="132">
        <f>VLOOKUP(A76,DANE!$A$3:$H$127,6,0)</f>
        <v>27978</v>
      </c>
      <c r="D76" s="288">
        <f t="shared" si="47"/>
        <v>9330</v>
      </c>
      <c r="E76" s="678">
        <f t="shared" si="56"/>
        <v>33.347630280935022</v>
      </c>
      <c r="F76" s="679">
        <f t="shared" si="48"/>
        <v>13733</v>
      </c>
      <c r="G76" s="680">
        <f t="shared" si="49"/>
        <v>49.084995353492026</v>
      </c>
      <c r="H76" s="38">
        <f t="shared" si="50"/>
        <v>409</v>
      </c>
      <c r="I76" s="676">
        <f t="shared" si="60"/>
        <v>1.4618628922724999E-2</v>
      </c>
      <c r="J76" s="38">
        <f t="shared" si="51"/>
        <v>97</v>
      </c>
      <c r="K76" s="676">
        <f t="shared" si="57"/>
        <v>3.4670097934091071E-3</v>
      </c>
      <c r="L76" s="38">
        <f t="shared" si="58"/>
        <v>23569</v>
      </c>
      <c r="M76" s="720">
        <f t="shared" si="62"/>
        <v>82.45071127314317</v>
      </c>
      <c r="N76" s="672">
        <v>1062</v>
      </c>
      <c r="O76" s="671">
        <f t="shared" si="52"/>
        <v>3.795839588247909</v>
      </c>
      <c r="P76" s="672">
        <f t="shared" si="53"/>
        <v>836</v>
      </c>
      <c r="Q76" s="672">
        <v>590</v>
      </c>
      <c r="R76" s="672">
        <v>246</v>
      </c>
      <c r="S76" s="673">
        <f t="shared" si="54"/>
        <v>2.9880620487525912E-2</v>
      </c>
      <c r="T76" s="681">
        <f t="shared" si="59"/>
        <v>4506</v>
      </c>
      <c r="U76" s="560">
        <f t="shared" si="55"/>
        <v>0.16105511473300449</v>
      </c>
      <c r="V76" s="770">
        <v>467</v>
      </c>
      <c r="W76" s="769">
        <v>4363</v>
      </c>
      <c r="X76" s="770">
        <v>467</v>
      </c>
      <c r="Y76" s="769">
        <v>811</v>
      </c>
      <c r="Z76" s="14">
        <v>475</v>
      </c>
      <c r="AA76" s="13">
        <v>83</v>
      </c>
      <c r="AB76" s="725">
        <v>483</v>
      </c>
      <c r="AC76" s="361">
        <f t="shared" si="61"/>
        <v>29</v>
      </c>
      <c r="AD76" s="13" t="s">
        <v>116</v>
      </c>
      <c r="AE76" s="13">
        <v>15</v>
      </c>
      <c r="AF76" s="13">
        <v>14</v>
      </c>
    </row>
    <row r="77" spans="1:32" ht="15" customHeight="1" outlineLevel="2">
      <c r="A77" s="1">
        <v>686</v>
      </c>
      <c r="B77" s="24" t="s">
        <v>130</v>
      </c>
      <c r="C77" s="132">
        <f>VLOOKUP(A77,DANE!$A$3:$H$127,6,0)</f>
        <v>36991</v>
      </c>
      <c r="D77" s="288">
        <f t="shared" si="47"/>
        <v>16271</v>
      </c>
      <c r="E77" s="678">
        <f t="shared" si="56"/>
        <v>43.986375064204807</v>
      </c>
      <c r="F77" s="679">
        <f t="shared" si="48"/>
        <v>17750</v>
      </c>
      <c r="G77" s="680">
        <f t="shared" si="49"/>
        <v>47.984644913627641</v>
      </c>
      <c r="H77" s="38">
        <f t="shared" si="50"/>
        <v>674</v>
      </c>
      <c r="I77" s="676">
        <f t="shared" si="60"/>
        <v>1.8220648265794382E-2</v>
      </c>
      <c r="J77" s="38">
        <f t="shared" si="51"/>
        <v>348</v>
      </c>
      <c r="K77" s="676">
        <f t="shared" si="57"/>
        <v>9.4076937633478415E-3</v>
      </c>
      <c r="L77" s="38">
        <f t="shared" si="58"/>
        <v>35043</v>
      </c>
      <c r="M77" s="720">
        <f t="shared" si="62"/>
        <v>91.998648319861587</v>
      </c>
      <c r="N77" s="672">
        <v>1376</v>
      </c>
      <c r="O77" s="671">
        <f t="shared" si="52"/>
        <v>3.7198237409099515</v>
      </c>
      <c r="P77" s="672">
        <f t="shared" si="53"/>
        <v>1322</v>
      </c>
      <c r="Q77" s="672">
        <v>935</v>
      </c>
      <c r="R77" s="672">
        <v>387</v>
      </c>
      <c r="S77" s="673">
        <f t="shared" si="54"/>
        <v>3.5738422859614503E-2</v>
      </c>
      <c r="T77" s="681">
        <f t="shared" si="59"/>
        <v>2296</v>
      </c>
      <c r="U77" s="560">
        <f t="shared" si="55"/>
        <v>6.2069151955881162E-2</v>
      </c>
      <c r="V77" s="770">
        <v>475</v>
      </c>
      <c r="W77" s="769">
        <v>4313</v>
      </c>
      <c r="X77" s="770">
        <v>475</v>
      </c>
      <c r="Y77" s="769">
        <v>189</v>
      </c>
      <c r="Z77" s="14">
        <v>480</v>
      </c>
      <c r="AA77" s="13">
        <v>291</v>
      </c>
      <c r="AB77" s="725">
        <v>495</v>
      </c>
      <c r="AC77" s="361">
        <f t="shared" si="61"/>
        <v>44</v>
      </c>
      <c r="AD77" s="13" t="s">
        <v>86</v>
      </c>
      <c r="AE77" s="13">
        <v>40</v>
      </c>
      <c r="AF77" s="13">
        <v>4</v>
      </c>
    </row>
    <row r="78" spans="1:32" ht="15" customHeight="1" outlineLevel="2">
      <c r="A78" s="1">
        <v>819</v>
      </c>
      <c r="B78" s="5" t="s">
        <v>58</v>
      </c>
      <c r="C78" s="132">
        <f>VLOOKUP(A78,DANE!$A$3:$H$127,6,0)</f>
        <v>6651</v>
      </c>
      <c r="D78" s="288">
        <f t="shared" si="47"/>
        <v>4028</v>
      </c>
      <c r="E78" s="678">
        <f t="shared" si="56"/>
        <v>60.562321455420246</v>
      </c>
      <c r="F78" s="679">
        <f t="shared" si="48"/>
        <v>1037</v>
      </c>
      <c r="G78" s="680">
        <f t="shared" si="49"/>
        <v>15.59164035483386</v>
      </c>
      <c r="H78" s="38">
        <f t="shared" si="50"/>
        <v>116</v>
      </c>
      <c r="I78" s="676">
        <f t="shared" si="60"/>
        <v>1.7440986317846942E-2</v>
      </c>
      <c r="J78" s="38">
        <f t="shared" si="51"/>
        <v>0</v>
      </c>
      <c r="K78" s="676">
        <f t="shared" si="57"/>
        <v>0</v>
      </c>
      <c r="L78" s="38">
        <f t="shared" si="58"/>
        <v>5181</v>
      </c>
      <c r="M78" s="720">
        <f t="shared" si="62"/>
        <v>76.171402796571954</v>
      </c>
      <c r="N78" s="672">
        <v>5</v>
      </c>
      <c r="O78" s="671">
        <f t="shared" si="52"/>
        <v>7.5176665163133358E-2</v>
      </c>
      <c r="P78" s="672">
        <f t="shared" si="53"/>
        <v>160</v>
      </c>
      <c r="Q78" s="672">
        <v>147</v>
      </c>
      <c r="R78" s="672">
        <v>13</v>
      </c>
      <c r="S78" s="673">
        <f t="shared" si="54"/>
        <v>2.4056532852202675E-2</v>
      </c>
      <c r="T78" s="681">
        <f t="shared" si="59"/>
        <v>1470</v>
      </c>
      <c r="U78" s="560">
        <f t="shared" si="55"/>
        <v>0.22101939557961209</v>
      </c>
      <c r="V78" s="770">
        <v>480</v>
      </c>
      <c r="W78" s="769">
        <v>18512</v>
      </c>
      <c r="X78" s="770">
        <v>480</v>
      </c>
      <c r="Y78" s="769">
        <v>2035</v>
      </c>
      <c r="Z78" s="14">
        <v>483</v>
      </c>
      <c r="AA78" s="13">
        <v>203</v>
      </c>
      <c r="AB78" s="725">
        <v>490</v>
      </c>
      <c r="AC78" s="361">
        <f t="shared" si="61"/>
        <v>215</v>
      </c>
      <c r="AD78" s="13" t="s">
        <v>49</v>
      </c>
      <c r="AE78" s="13">
        <v>33</v>
      </c>
      <c r="AF78" s="13">
        <v>182</v>
      </c>
    </row>
    <row r="79" spans="1:32" ht="15" customHeight="1" outlineLevel="1">
      <c r="A79" s="1">
        <v>854</v>
      </c>
      <c r="B79" s="5" t="s">
        <v>102</v>
      </c>
      <c r="C79" s="132">
        <f>VLOOKUP(A79,DANE!$A$3:$H$127,6,0)</f>
        <v>23931</v>
      </c>
      <c r="D79" s="288">
        <f t="shared" si="47"/>
        <v>13169</v>
      </c>
      <c r="E79" s="678">
        <f t="shared" si="56"/>
        <v>55.029041828590529</v>
      </c>
      <c r="F79" s="679">
        <f t="shared" si="48"/>
        <v>1264</v>
      </c>
      <c r="G79" s="680">
        <f t="shared" si="49"/>
        <v>5.2818519911411972</v>
      </c>
      <c r="H79" s="38">
        <f t="shared" si="50"/>
        <v>226</v>
      </c>
      <c r="I79" s="676">
        <f t="shared" si="60"/>
        <v>9.4438176423885332E-3</v>
      </c>
      <c r="J79" s="38">
        <f t="shared" si="51"/>
        <v>36</v>
      </c>
      <c r="K79" s="676">
        <f t="shared" si="57"/>
        <v>1.5043249341857841E-3</v>
      </c>
      <c r="L79" s="38">
        <f t="shared" si="58"/>
        <v>14695</v>
      </c>
      <c r="M79" s="720">
        <f t="shared" si="62"/>
        <v>60.321841962308298</v>
      </c>
      <c r="N79" s="672">
        <v>65</v>
      </c>
      <c r="O79" s="671">
        <f t="shared" si="52"/>
        <v>0.27161422422798881</v>
      </c>
      <c r="P79" s="672">
        <f t="shared" si="53"/>
        <v>1027</v>
      </c>
      <c r="Q79" s="672">
        <v>962</v>
      </c>
      <c r="R79" s="672">
        <v>65</v>
      </c>
      <c r="S79" s="673">
        <f t="shared" si="54"/>
        <v>4.2915047428022234E-2</v>
      </c>
      <c r="T79" s="681">
        <f t="shared" si="59"/>
        <v>9272</v>
      </c>
      <c r="U79" s="560">
        <f t="shared" si="55"/>
        <v>0.38744724416029419</v>
      </c>
      <c r="V79" s="770">
        <v>483</v>
      </c>
      <c r="W79" s="769">
        <v>8840</v>
      </c>
      <c r="X79" s="770">
        <v>483</v>
      </c>
      <c r="Y79" s="769">
        <v>724</v>
      </c>
      <c r="Z79" s="14">
        <v>490</v>
      </c>
      <c r="AA79" s="13">
        <v>952</v>
      </c>
      <c r="AB79" s="725">
        <v>501</v>
      </c>
      <c r="AC79" s="361">
        <f t="shared" si="61"/>
        <v>15</v>
      </c>
      <c r="AD79" s="13" t="s">
        <v>50</v>
      </c>
      <c r="AE79" s="13">
        <v>6</v>
      </c>
      <c r="AF79" s="13">
        <v>9</v>
      </c>
    </row>
    <row r="80" spans="1:32" ht="15" customHeight="1" outlineLevel="2">
      <c r="A80" s="1">
        <v>887</v>
      </c>
      <c r="B80" s="5" t="s">
        <v>29</v>
      </c>
      <c r="C80" s="132">
        <f>VLOOKUP(A80,DANE!$A$3:$H$127,6,0)</f>
        <v>48556</v>
      </c>
      <c r="D80" s="288">
        <f t="shared" si="47"/>
        <v>28466</v>
      </c>
      <c r="E80" s="678">
        <f t="shared" si="56"/>
        <v>58.625092676497239</v>
      </c>
      <c r="F80" s="679">
        <f t="shared" si="48"/>
        <v>14903</v>
      </c>
      <c r="G80" s="680">
        <f t="shared" si="49"/>
        <v>30.692396408270859</v>
      </c>
      <c r="H80" s="38">
        <f t="shared" si="50"/>
        <v>879</v>
      </c>
      <c r="I80" s="676">
        <f t="shared" si="60"/>
        <v>1.810280912760524E-2</v>
      </c>
      <c r="J80" s="38">
        <f t="shared" si="51"/>
        <v>466</v>
      </c>
      <c r="K80" s="676">
        <f t="shared" si="57"/>
        <v>9.597166158662164E-3</v>
      </c>
      <c r="L80" s="38">
        <f t="shared" si="58"/>
        <v>44714</v>
      </c>
      <c r="M80" s="720">
        <f t="shared" si="62"/>
        <v>89.345189060054366</v>
      </c>
      <c r="N80" s="672">
        <v>565</v>
      </c>
      <c r="O80" s="671">
        <f t="shared" si="52"/>
        <v>1.1636049097948762</v>
      </c>
      <c r="P80" s="672">
        <f t="shared" si="53"/>
        <v>2704</v>
      </c>
      <c r="Q80" s="672">
        <v>2326</v>
      </c>
      <c r="R80" s="672">
        <v>378</v>
      </c>
      <c r="S80" s="673">
        <f t="shared" si="54"/>
        <v>5.5688277452837963E-2</v>
      </c>
      <c r="T80" s="681">
        <f t="shared" si="59"/>
        <v>4308</v>
      </c>
      <c r="U80" s="560">
        <f t="shared" si="55"/>
        <v>8.8722300024713735E-2</v>
      </c>
      <c r="V80" s="770">
        <v>490</v>
      </c>
      <c r="W80" s="769">
        <v>46304</v>
      </c>
      <c r="X80" s="770">
        <v>490</v>
      </c>
      <c r="Y80" s="769">
        <v>4027</v>
      </c>
      <c r="Z80" s="14">
        <v>495</v>
      </c>
      <c r="AA80" s="13">
        <v>400</v>
      </c>
      <c r="AB80" s="725">
        <v>541</v>
      </c>
      <c r="AC80" s="361">
        <f t="shared" si="61"/>
        <v>34</v>
      </c>
      <c r="AD80" s="13" t="s">
        <v>140</v>
      </c>
      <c r="AE80" s="13">
        <v>16</v>
      </c>
      <c r="AF80" s="13">
        <v>18</v>
      </c>
    </row>
    <row r="81" spans="1:32" ht="15" customHeight="1" outlineLevel="2">
      <c r="A81" s="35"/>
      <c r="B81" s="35" t="s">
        <v>143</v>
      </c>
      <c r="C81" s="682">
        <f>SUM(C82:C104)</f>
        <v>595030</v>
      </c>
      <c r="D81" s="227">
        <f>SUBTOTAL(9,D82:D104)</f>
        <v>236956</v>
      </c>
      <c r="E81" s="683">
        <f t="shared" si="56"/>
        <v>39.822529956472785</v>
      </c>
      <c r="F81" s="228">
        <f>SUM(F82:F104)</f>
        <v>332193</v>
      </c>
      <c r="G81" s="371">
        <f>F81/C81*100</f>
        <v>55.827941448330328</v>
      </c>
      <c r="H81" s="36">
        <f>SUM(H82:H104)</f>
        <v>9325</v>
      </c>
      <c r="I81" s="677">
        <f>H81/C81*100</f>
        <v>1.5671478748970642</v>
      </c>
      <c r="J81" s="36">
        <f>SUM(J82:J104)</f>
        <v>4760</v>
      </c>
      <c r="K81" s="677">
        <f>(J81/C81)*100</f>
        <v>0.79995966589919831</v>
      </c>
      <c r="L81" s="36">
        <f t="shared" si="58"/>
        <v>583234</v>
      </c>
      <c r="M81" s="669">
        <f>E81+G81+I81+K81</f>
        <v>98.017578945599368</v>
      </c>
      <c r="N81" s="36">
        <f>SUM(N82:N104)</f>
        <v>19162</v>
      </c>
      <c r="O81" s="669">
        <f>N81/C81*100</f>
        <v>3.2203418315042942</v>
      </c>
      <c r="P81" s="36">
        <f>SUM(P82:P104)</f>
        <v>16807</v>
      </c>
      <c r="Q81" s="36">
        <f>SUM(Q82:Q104)</f>
        <v>12696</v>
      </c>
      <c r="R81" s="36">
        <f>SUM(R82:R104)</f>
        <v>4111</v>
      </c>
      <c r="S81" s="670">
        <f t="shared" si="54"/>
        <v>2.8245634673881991E-2</v>
      </c>
      <c r="T81" s="227">
        <f t="shared" si="59"/>
        <v>16556</v>
      </c>
      <c r="U81" s="559">
        <f t="shared" si="55"/>
        <v>2.7823807202998169E-2</v>
      </c>
      <c r="V81" s="770">
        <v>495</v>
      </c>
      <c r="W81" s="769">
        <v>23639</v>
      </c>
      <c r="X81" s="770">
        <v>495</v>
      </c>
      <c r="Y81" s="769">
        <v>1135</v>
      </c>
      <c r="Z81" s="14">
        <v>501</v>
      </c>
      <c r="AA81" s="13">
        <v>57</v>
      </c>
      <c r="AB81" s="725">
        <v>543</v>
      </c>
      <c r="AC81" s="361">
        <f t="shared" si="61"/>
        <v>13</v>
      </c>
      <c r="AD81" s="13" t="s">
        <v>88</v>
      </c>
      <c r="AE81" s="13">
        <v>6</v>
      </c>
      <c r="AF81" s="13">
        <v>7</v>
      </c>
    </row>
    <row r="82" spans="1:32" ht="15" customHeight="1" outlineLevel="2">
      <c r="A82" s="1">
        <v>2</v>
      </c>
      <c r="B82" s="4" t="s">
        <v>31</v>
      </c>
      <c r="C82" s="132">
        <f>VLOOKUP(A82,DANE!$A$3:$H$127,6,0)</f>
        <v>18991</v>
      </c>
      <c r="D82" s="288">
        <f t="shared" ref="D82:D104" si="63">VLOOKUP(A82,$V$7:$W$131,2,0)</f>
        <v>12913</v>
      </c>
      <c r="E82" s="678">
        <f t="shared" si="56"/>
        <v>67.995366226107095</v>
      </c>
      <c r="F82" s="679">
        <f t="shared" ref="F82:F104" si="64">IFERROR(VLOOKUP(A82,$X$7:$Y$131,2,0),0)</f>
        <v>3147</v>
      </c>
      <c r="G82" s="680">
        <f t="shared" ref="G82:G104" si="65">(F82/C82)*100</f>
        <v>16.571007319256488</v>
      </c>
      <c r="H82" s="38">
        <f t="shared" ref="H82:H104" si="66">IFERROR(VLOOKUP(A82,$Z$6:$AA$130,2,0),0)</f>
        <v>482</v>
      </c>
      <c r="I82" s="676">
        <f t="shared" ref="I82:I104" si="67">(H82/C82)</f>
        <v>2.5380443367911117E-2</v>
      </c>
      <c r="J82" s="38">
        <f t="shared" ref="J82:J104" si="68">IFERROR(VLOOKUP(A82,$AB$6:$AD$130,2,0),0)</f>
        <v>78</v>
      </c>
      <c r="K82" s="676">
        <f t="shared" si="57"/>
        <v>4.107208677794745E-3</v>
      </c>
      <c r="L82" s="38">
        <f t="shared" si="58"/>
        <v>16620</v>
      </c>
      <c r="M82" s="720">
        <f t="shared" ref="M82:M104" si="69">IF((E82+G82+I82+K82)&gt;100,100,(E82+G82+I82+K82))</f>
        <v>84.595861197409278</v>
      </c>
      <c r="N82" s="672">
        <v>193</v>
      </c>
      <c r="O82" s="671">
        <f t="shared" ref="O82:O104" si="70">IFERROR(N82/C82*100,"")</f>
        <v>1.0162708651466485</v>
      </c>
      <c r="P82" s="672">
        <f t="shared" ref="P82:P104" si="71">Q82+R82</f>
        <v>722</v>
      </c>
      <c r="Q82" s="672">
        <v>574</v>
      </c>
      <c r="R82" s="672">
        <v>148</v>
      </c>
      <c r="S82" s="673">
        <f t="shared" si="54"/>
        <v>3.8018008530356487E-2</v>
      </c>
      <c r="T82" s="681">
        <f t="shared" si="59"/>
        <v>2449</v>
      </c>
      <c r="U82" s="560">
        <f t="shared" si="55"/>
        <v>0.12895582117845295</v>
      </c>
      <c r="V82" s="770">
        <v>501</v>
      </c>
      <c r="W82" s="769">
        <v>1769</v>
      </c>
      <c r="X82" s="770">
        <v>501</v>
      </c>
      <c r="Y82" s="769">
        <v>188</v>
      </c>
      <c r="Z82" s="14">
        <v>541</v>
      </c>
      <c r="AA82" s="13">
        <v>296</v>
      </c>
      <c r="AB82" s="725">
        <v>576</v>
      </c>
      <c r="AC82" s="361">
        <f t="shared" si="61"/>
        <v>26</v>
      </c>
      <c r="AD82" s="13" t="s">
        <v>89</v>
      </c>
      <c r="AE82" s="13">
        <v>15</v>
      </c>
      <c r="AF82" s="13">
        <v>11</v>
      </c>
    </row>
    <row r="83" spans="1:32" ht="15" customHeight="1" outlineLevel="2">
      <c r="A83" s="1">
        <v>21</v>
      </c>
      <c r="B83" s="5" t="s">
        <v>32</v>
      </c>
      <c r="C83" s="132">
        <f>VLOOKUP(A83,DANE!$A$3:$H$127,6,0)</f>
        <v>3361</v>
      </c>
      <c r="D83" s="288">
        <f t="shared" si="63"/>
        <v>3013</v>
      </c>
      <c r="E83" s="678">
        <f t="shared" si="56"/>
        <v>89.645938708717637</v>
      </c>
      <c r="F83" s="679">
        <f t="shared" si="64"/>
        <v>537</v>
      </c>
      <c r="G83" s="680">
        <f t="shared" si="65"/>
        <v>15.977387682237429</v>
      </c>
      <c r="H83" s="38">
        <f t="shared" si="66"/>
        <v>57</v>
      </c>
      <c r="I83" s="676">
        <f t="shared" si="67"/>
        <v>1.6959238321927996E-2</v>
      </c>
      <c r="J83" s="38">
        <f t="shared" si="68"/>
        <v>32</v>
      </c>
      <c r="K83" s="676">
        <f t="shared" si="57"/>
        <v>9.5209759000297531E-3</v>
      </c>
      <c r="L83" s="38">
        <f t="shared" si="58"/>
        <v>3639</v>
      </c>
      <c r="M83" s="720">
        <f t="shared" si="69"/>
        <v>100</v>
      </c>
      <c r="N83" s="672">
        <v>58</v>
      </c>
      <c r="O83" s="671">
        <f t="shared" si="70"/>
        <v>1.7256768818803927</v>
      </c>
      <c r="P83" s="672">
        <f t="shared" si="71"/>
        <v>108</v>
      </c>
      <c r="Q83" s="672">
        <v>82</v>
      </c>
      <c r="R83" s="672">
        <v>26</v>
      </c>
      <c r="S83" s="673">
        <f t="shared" si="54"/>
        <v>3.2133293662600419E-2</v>
      </c>
      <c r="T83" s="681">
        <f t="shared" si="59"/>
        <v>-246</v>
      </c>
      <c r="U83" s="560">
        <f t="shared" si="55"/>
        <v>-7.3192502231478732E-2</v>
      </c>
      <c r="V83" s="770">
        <v>541</v>
      </c>
      <c r="W83" s="769">
        <v>11121</v>
      </c>
      <c r="X83" s="770">
        <v>541</v>
      </c>
      <c r="Y83" s="769">
        <v>4667</v>
      </c>
      <c r="Z83" s="14">
        <v>543</v>
      </c>
      <c r="AA83" s="13">
        <v>178</v>
      </c>
      <c r="AB83" s="725">
        <v>579</v>
      </c>
      <c r="AC83" s="361">
        <f t="shared" si="61"/>
        <v>1615</v>
      </c>
      <c r="AD83" s="13" t="s">
        <v>122</v>
      </c>
      <c r="AE83" s="13">
        <v>1406</v>
      </c>
      <c r="AF83" s="13">
        <v>209</v>
      </c>
    </row>
    <row r="84" spans="1:32" ht="15" customHeight="1" outlineLevel="2">
      <c r="A84" s="1">
        <v>55</v>
      </c>
      <c r="B84" s="5" t="s">
        <v>68</v>
      </c>
      <c r="C84" s="132">
        <f>VLOOKUP(A84,DANE!$A$3:$H$127,6,0)</f>
        <v>8306</v>
      </c>
      <c r="D84" s="288">
        <f t="shared" si="63"/>
        <v>6689</v>
      </c>
      <c r="E84" s="678">
        <f t="shared" si="56"/>
        <v>80.532145437033464</v>
      </c>
      <c r="F84" s="679">
        <f t="shared" si="64"/>
        <v>489</v>
      </c>
      <c r="G84" s="680">
        <f t="shared" si="65"/>
        <v>5.8873103780399711</v>
      </c>
      <c r="H84" s="38">
        <f t="shared" si="66"/>
        <v>197</v>
      </c>
      <c r="I84" s="676">
        <f t="shared" si="67"/>
        <v>2.3717794365518904E-2</v>
      </c>
      <c r="J84" s="38">
        <f t="shared" si="68"/>
        <v>17</v>
      </c>
      <c r="K84" s="676">
        <f t="shared" si="57"/>
        <v>2.0467132193594992E-3</v>
      </c>
      <c r="L84" s="38">
        <f t="shared" si="58"/>
        <v>7392</v>
      </c>
      <c r="M84" s="720">
        <f t="shared" si="69"/>
        <v>86.445220322658315</v>
      </c>
      <c r="N84" s="672">
        <v>38</v>
      </c>
      <c r="O84" s="671">
        <f t="shared" si="70"/>
        <v>0.45750060197447628</v>
      </c>
      <c r="P84" s="672">
        <f t="shared" si="71"/>
        <v>345</v>
      </c>
      <c r="Q84" s="672">
        <v>303</v>
      </c>
      <c r="R84" s="672">
        <v>42</v>
      </c>
      <c r="S84" s="673">
        <f t="shared" si="54"/>
        <v>4.1536238863472186E-2</v>
      </c>
      <c r="T84" s="681">
        <f t="shared" si="59"/>
        <v>931</v>
      </c>
      <c r="U84" s="560">
        <f t="shared" si="55"/>
        <v>0.11208764748374669</v>
      </c>
      <c r="V84" s="770">
        <v>543</v>
      </c>
      <c r="W84" s="769">
        <v>6568</v>
      </c>
      <c r="X84" s="770">
        <v>543</v>
      </c>
      <c r="Y84" s="769">
        <v>565</v>
      </c>
      <c r="Z84" s="14">
        <v>576</v>
      </c>
      <c r="AA84" s="13">
        <v>101</v>
      </c>
      <c r="AB84" s="725">
        <v>585</v>
      </c>
      <c r="AC84" s="361">
        <f t="shared" si="61"/>
        <v>98</v>
      </c>
      <c r="AD84" s="13" t="s">
        <v>19</v>
      </c>
      <c r="AE84" s="13">
        <v>38</v>
      </c>
      <c r="AF84" s="13">
        <v>60</v>
      </c>
    </row>
    <row r="85" spans="1:32" ht="15" customHeight="1" outlineLevel="2">
      <c r="A85" s="1">
        <v>148</v>
      </c>
      <c r="B85" s="167" t="s">
        <v>139</v>
      </c>
      <c r="C85" s="132">
        <f>VLOOKUP(A85,DANE!$A$3:$H$127,6,0)</f>
        <v>48498</v>
      </c>
      <c r="D85" s="288">
        <f t="shared" si="63"/>
        <v>14457</v>
      </c>
      <c r="E85" s="678">
        <f t="shared" si="56"/>
        <v>29.809476679450697</v>
      </c>
      <c r="F85" s="679">
        <f t="shared" si="64"/>
        <v>22312</v>
      </c>
      <c r="G85" s="680">
        <f t="shared" si="65"/>
        <v>46.006020866839869</v>
      </c>
      <c r="H85" s="38">
        <f t="shared" si="66"/>
        <v>733</v>
      </c>
      <c r="I85" s="676">
        <f t="shared" si="67"/>
        <v>1.5114025320631779E-2</v>
      </c>
      <c r="J85" s="38">
        <f t="shared" si="68"/>
        <v>152</v>
      </c>
      <c r="K85" s="676">
        <f t="shared" si="57"/>
        <v>3.134149861849973E-3</v>
      </c>
      <c r="L85" s="38">
        <f t="shared" si="58"/>
        <v>37654</v>
      </c>
      <c r="M85" s="720">
        <f t="shared" si="69"/>
        <v>75.833745721473051</v>
      </c>
      <c r="N85" s="672">
        <v>1831</v>
      </c>
      <c r="O85" s="671">
        <f t="shared" si="70"/>
        <v>3.7754134191100666</v>
      </c>
      <c r="P85" s="672">
        <f t="shared" si="71"/>
        <v>1409</v>
      </c>
      <c r="Q85" s="672">
        <v>990</v>
      </c>
      <c r="R85" s="672">
        <v>419</v>
      </c>
      <c r="S85" s="673">
        <f t="shared" si="54"/>
        <v>2.9052744443069819E-2</v>
      </c>
      <c r="T85" s="681">
        <f t="shared" si="59"/>
        <v>10996</v>
      </c>
      <c r="U85" s="560">
        <f t="shared" si="55"/>
        <v>0.22673099921646253</v>
      </c>
      <c r="V85" s="770">
        <v>576</v>
      </c>
      <c r="W85" s="769">
        <v>5940</v>
      </c>
      <c r="X85" s="770">
        <v>576</v>
      </c>
      <c r="Y85" s="769">
        <v>1133</v>
      </c>
      <c r="Z85" s="14">
        <v>579</v>
      </c>
      <c r="AA85" s="13">
        <v>897</v>
      </c>
      <c r="AB85" s="725">
        <v>591</v>
      </c>
      <c r="AC85" s="361">
        <f t="shared" si="61"/>
        <v>70</v>
      </c>
      <c r="AD85" s="13" t="s">
        <v>20</v>
      </c>
      <c r="AE85" s="13">
        <v>35</v>
      </c>
      <c r="AF85" s="13">
        <v>35</v>
      </c>
    </row>
    <row r="86" spans="1:32" ht="15" customHeight="1" outlineLevel="1">
      <c r="A86" s="1">
        <v>197</v>
      </c>
      <c r="B86" s="5" t="s">
        <v>113</v>
      </c>
      <c r="C86" s="132">
        <f>VLOOKUP(A86,DANE!$A$3:$H$127,6,0)</f>
        <v>14924</v>
      </c>
      <c r="D86" s="288">
        <f t="shared" si="63"/>
        <v>10978</v>
      </c>
      <c r="E86" s="678">
        <f t="shared" si="56"/>
        <v>73.559367461806488</v>
      </c>
      <c r="F86" s="679">
        <f t="shared" si="64"/>
        <v>2417</v>
      </c>
      <c r="G86" s="680">
        <f t="shared" si="65"/>
        <v>16.195389975877781</v>
      </c>
      <c r="H86" s="38">
        <f t="shared" si="66"/>
        <v>286</v>
      </c>
      <c r="I86" s="676">
        <f t="shared" si="67"/>
        <v>1.9163763066202089E-2</v>
      </c>
      <c r="J86" s="38">
        <f t="shared" si="68"/>
        <v>85</v>
      </c>
      <c r="K86" s="676">
        <f t="shared" si="57"/>
        <v>5.6955239882069148E-3</v>
      </c>
      <c r="L86" s="38">
        <f t="shared" si="58"/>
        <v>13766</v>
      </c>
      <c r="M86" s="720">
        <f t="shared" si="69"/>
        <v>89.779616724738688</v>
      </c>
      <c r="N86" s="672">
        <v>128</v>
      </c>
      <c r="O86" s="671">
        <f t="shared" si="70"/>
        <v>0.85767890645939426</v>
      </c>
      <c r="P86" s="672">
        <f t="shared" si="71"/>
        <v>511</v>
      </c>
      <c r="Q86" s="672">
        <v>391</v>
      </c>
      <c r="R86" s="672">
        <v>120</v>
      </c>
      <c r="S86" s="673">
        <f t="shared" si="54"/>
        <v>3.4240150093808631E-2</v>
      </c>
      <c r="T86" s="681">
        <f t="shared" si="59"/>
        <v>1243</v>
      </c>
      <c r="U86" s="560">
        <f t="shared" si="55"/>
        <v>8.3288662556955245E-2</v>
      </c>
      <c r="V86" s="770">
        <v>579</v>
      </c>
      <c r="W86" s="769">
        <v>25949</v>
      </c>
      <c r="X86" s="770">
        <v>579</v>
      </c>
      <c r="Y86" s="769">
        <v>16946</v>
      </c>
      <c r="Z86" s="14">
        <v>585</v>
      </c>
      <c r="AA86" s="13">
        <v>293</v>
      </c>
      <c r="AB86" s="725">
        <v>604</v>
      </c>
      <c r="AC86" s="361">
        <f t="shared" si="61"/>
        <v>37</v>
      </c>
      <c r="AD86" s="13" t="s">
        <v>21</v>
      </c>
      <c r="AE86" s="13">
        <v>20</v>
      </c>
      <c r="AF86" s="13">
        <v>17</v>
      </c>
    </row>
    <row r="87" spans="1:32" ht="15" customHeight="1" outlineLevel="2">
      <c r="A87" s="1">
        <v>206</v>
      </c>
      <c r="B87" s="16" t="s">
        <v>138</v>
      </c>
      <c r="C87" s="132">
        <f>VLOOKUP(A87,DANE!$A$3:$H$127,6,0)</f>
        <v>3194</v>
      </c>
      <c r="D87" s="288">
        <f t="shared" si="63"/>
        <v>2919</v>
      </c>
      <c r="E87" s="678">
        <f t="shared" si="56"/>
        <v>91.390106449592992</v>
      </c>
      <c r="F87" s="679">
        <f t="shared" si="64"/>
        <v>640</v>
      </c>
      <c r="G87" s="680">
        <f t="shared" si="65"/>
        <v>20.037570444583594</v>
      </c>
      <c r="H87" s="38">
        <f t="shared" si="66"/>
        <v>63</v>
      </c>
      <c r="I87" s="676">
        <f t="shared" si="67"/>
        <v>1.9724483406386977E-2</v>
      </c>
      <c r="J87" s="38">
        <f t="shared" si="68"/>
        <v>28</v>
      </c>
      <c r="K87" s="676">
        <f t="shared" si="57"/>
        <v>8.7664370695053218E-3</v>
      </c>
      <c r="L87" s="38">
        <f t="shared" si="58"/>
        <v>3650</v>
      </c>
      <c r="M87" s="720">
        <f t="shared" si="69"/>
        <v>100</v>
      </c>
      <c r="N87" s="672">
        <v>109</v>
      </c>
      <c r="O87" s="671">
        <f t="shared" si="70"/>
        <v>3.4126487163431434</v>
      </c>
      <c r="P87" s="672">
        <f t="shared" si="71"/>
        <v>114</v>
      </c>
      <c r="Q87" s="672">
        <v>83</v>
      </c>
      <c r="R87" s="672">
        <v>31</v>
      </c>
      <c r="S87" s="673">
        <f t="shared" si="54"/>
        <v>3.5691922354414526E-2</v>
      </c>
      <c r="T87" s="681">
        <f t="shared" si="59"/>
        <v>-428</v>
      </c>
      <c r="U87" s="560">
        <f t="shared" si="55"/>
        <v>-0.1340012523481528</v>
      </c>
      <c r="V87" s="770">
        <v>585</v>
      </c>
      <c r="W87" s="769">
        <v>7377</v>
      </c>
      <c r="X87" s="770">
        <v>585</v>
      </c>
      <c r="Y87" s="769">
        <v>3271</v>
      </c>
      <c r="Z87" s="14">
        <v>591</v>
      </c>
      <c r="AA87" s="13">
        <v>262</v>
      </c>
      <c r="AB87" s="725">
        <v>607</v>
      </c>
      <c r="AC87" s="361">
        <f t="shared" si="61"/>
        <v>24</v>
      </c>
      <c r="AD87" s="13" t="s">
        <v>111</v>
      </c>
      <c r="AE87" s="13">
        <v>21</v>
      </c>
      <c r="AF87" s="13">
        <v>3</v>
      </c>
    </row>
    <row r="88" spans="1:32" ht="15" customHeight="1" outlineLevel="2">
      <c r="A88" s="1">
        <v>313</v>
      </c>
      <c r="B88" s="4" t="s">
        <v>81</v>
      </c>
      <c r="C88" s="132">
        <f>VLOOKUP(A88,DANE!$A$3:$H$127,6,0)</f>
        <v>9881</v>
      </c>
      <c r="D88" s="288">
        <f t="shared" si="63"/>
        <v>6621</v>
      </c>
      <c r="E88" s="678">
        <f t="shared" si="56"/>
        <v>67.007387916202816</v>
      </c>
      <c r="F88" s="679">
        <f t="shared" si="64"/>
        <v>1563</v>
      </c>
      <c r="G88" s="680">
        <f t="shared" si="65"/>
        <v>15.81823702054448</v>
      </c>
      <c r="H88" s="38">
        <f t="shared" si="66"/>
        <v>184</v>
      </c>
      <c r="I88" s="676">
        <f t="shared" si="67"/>
        <v>1.8621597004351786E-2</v>
      </c>
      <c r="J88" s="38">
        <f t="shared" si="68"/>
        <v>33</v>
      </c>
      <c r="K88" s="676">
        <f t="shared" si="57"/>
        <v>3.3397429409978748E-3</v>
      </c>
      <c r="L88" s="38">
        <f t="shared" si="58"/>
        <v>8401</v>
      </c>
      <c r="M88" s="720">
        <f t="shared" si="69"/>
        <v>82.847586276692638</v>
      </c>
      <c r="N88" s="672">
        <v>99</v>
      </c>
      <c r="O88" s="671">
        <f t="shared" si="70"/>
        <v>1.0019228822993624</v>
      </c>
      <c r="P88" s="672">
        <f t="shared" si="71"/>
        <v>305</v>
      </c>
      <c r="Q88" s="672">
        <v>223</v>
      </c>
      <c r="R88" s="672">
        <v>82</v>
      </c>
      <c r="S88" s="673">
        <f t="shared" si="54"/>
        <v>3.0867321121343994E-2</v>
      </c>
      <c r="T88" s="681">
        <f t="shared" si="59"/>
        <v>1513</v>
      </c>
      <c r="U88" s="560">
        <f t="shared" si="55"/>
        <v>0.15312215362817527</v>
      </c>
      <c r="V88" s="770">
        <v>591</v>
      </c>
      <c r="W88" s="769">
        <v>8794</v>
      </c>
      <c r="X88" s="770">
        <v>591</v>
      </c>
      <c r="Y88" s="769">
        <v>2877</v>
      </c>
      <c r="Z88" s="14">
        <v>604</v>
      </c>
      <c r="AA88" s="13">
        <v>439</v>
      </c>
      <c r="AB88" s="725">
        <v>615</v>
      </c>
      <c r="AC88" s="361">
        <f t="shared" si="61"/>
        <v>2347</v>
      </c>
      <c r="AD88" s="13" t="s">
        <v>51</v>
      </c>
      <c r="AE88" s="13">
        <v>1016</v>
      </c>
      <c r="AF88" s="13">
        <v>1331</v>
      </c>
    </row>
    <row r="89" spans="1:32" ht="15" customHeight="1" outlineLevel="2">
      <c r="A89" s="1">
        <v>318</v>
      </c>
      <c r="B89" s="4" t="s">
        <v>44</v>
      </c>
      <c r="C89" s="132">
        <f>VLOOKUP(A89,DANE!$A$3:$H$127,6,0)</f>
        <v>50401</v>
      </c>
      <c r="D89" s="288">
        <f t="shared" si="63"/>
        <v>11154</v>
      </c>
      <c r="E89" s="678">
        <f t="shared" si="56"/>
        <v>22.130513283466598</v>
      </c>
      <c r="F89" s="679">
        <f t="shared" si="64"/>
        <v>23478</v>
      </c>
      <c r="G89" s="680">
        <f t="shared" si="65"/>
        <v>46.582409079184941</v>
      </c>
      <c r="H89" s="38">
        <f t="shared" si="66"/>
        <v>455</v>
      </c>
      <c r="I89" s="676">
        <f t="shared" si="67"/>
        <v>9.0275986587567709E-3</v>
      </c>
      <c r="J89" s="38">
        <f t="shared" si="68"/>
        <v>229</v>
      </c>
      <c r="K89" s="676">
        <f t="shared" si="57"/>
        <v>4.5435606436380234E-3</v>
      </c>
      <c r="L89" s="38">
        <f t="shared" si="58"/>
        <v>35316</v>
      </c>
      <c r="M89" s="720">
        <f t="shared" si="69"/>
        <v>68.726493521953941</v>
      </c>
      <c r="N89" s="672">
        <v>1890</v>
      </c>
      <c r="O89" s="671">
        <f t="shared" si="70"/>
        <v>3.7499255967143506</v>
      </c>
      <c r="P89" s="672">
        <f t="shared" si="71"/>
        <v>1376</v>
      </c>
      <c r="Q89" s="672">
        <v>1082</v>
      </c>
      <c r="R89" s="672">
        <v>294</v>
      </c>
      <c r="S89" s="673">
        <f t="shared" si="54"/>
        <v>2.7301045614174322E-2</v>
      </c>
      <c r="T89" s="681">
        <f t="shared" si="59"/>
        <v>15314</v>
      </c>
      <c r="U89" s="560">
        <f t="shared" si="55"/>
        <v>0.30384317771472791</v>
      </c>
      <c r="V89" s="770">
        <v>604</v>
      </c>
      <c r="W89" s="769">
        <v>19085</v>
      </c>
      <c r="X89" s="770">
        <v>604</v>
      </c>
      <c r="Y89" s="769">
        <v>4175</v>
      </c>
      <c r="Z89" s="14">
        <v>607</v>
      </c>
      <c r="AA89" s="13">
        <v>174</v>
      </c>
      <c r="AB89" s="725">
        <v>628</v>
      </c>
      <c r="AC89" s="361">
        <f t="shared" si="61"/>
        <v>29</v>
      </c>
      <c r="AD89" s="13" t="s">
        <v>52</v>
      </c>
      <c r="AE89" s="13">
        <v>13</v>
      </c>
      <c r="AF89" s="13">
        <v>16</v>
      </c>
    </row>
    <row r="90" spans="1:32" ht="15" customHeight="1" outlineLevel="2">
      <c r="A90" s="1">
        <v>321</v>
      </c>
      <c r="B90" s="5" t="s">
        <v>109</v>
      </c>
      <c r="C90" s="132">
        <f>VLOOKUP(A90,DANE!$A$3:$H$127,6,0)</f>
        <v>5097</v>
      </c>
      <c r="D90" s="288">
        <f t="shared" si="63"/>
        <v>2844</v>
      </c>
      <c r="E90" s="678">
        <f t="shared" si="56"/>
        <v>55.79752795762213</v>
      </c>
      <c r="F90" s="679">
        <f t="shared" si="64"/>
        <v>2509</v>
      </c>
      <c r="G90" s="680">
        <f t="shared" si="65"/>
        <v>49.225034333921911</v>
      </c>
      <c r="H90" s="38">
        <f t="shared" si="66"/>
        <v>98</v>
      </c>
      <c r="I90" s="676">
        <f t="shared" si="67"/>
        <v>1.9226996272317051E-2</v>
      </c>
      <c r="J90" s="38">
        <f t="shared" si="68"/>
        <v>74</v>
      </c>
      <c r="K90" s="676">
        <f t="shared" si="57"/>
        <v>1.4518344123994506E-2</v>
      </c>
      <c r="L90" s="38">
        <f t="shared" si="58"/>
        <v>5525</v>
      </c>
      <c r="M90" s="720">
        <f t="shared" si="69"/>
        <v>100</v>
      </c>
      <c r="N90" s="672">
        <v>352</v>
      </c>
      <c r="O90" s="671">
        <f t="shared" si="70"/>
        <v>6.9060231508730627</v>
      </c>
      <c r="P90" s="672">
        <f t="shared" si="71"/>
        <v>186</v>
      </c>
      <c r="Q90" s="672">
        <v>109</v>
      </c>
      <c r="R90" s="672">
        <v>77</v>
      </c>
      <c r="S90" s="673">
        <f t="shared" si="54"/>
        <v>3.6492054149499707E-2</v>
      </c>
      <c r="T90" s="681">
        <f t="shared" si="59"/>
        <v>-354</v>
      </c>
      <c r="U90" s="560">
        <f t="shared" si="55"/>
        <v>-6.9452619187757511E-2</v>
      </c>
      <c r="V90" s="770">
        <v>607</v>
      </c>
      <c r="W90" s="769">
        <v>3827</v>
      </c>
      <c r="X90" s="770">
        <v>607</v>
      </c>
      <c r="Y90" s="769">
        <v>6593</v>
      </c>
      <c r="Z90" s="14">
        <v>615</v>
      </c>
      <c r="AA90" s="13">
        <v>1855</v>
      </c>
      <c r="AB90" s="725">
        <v>631</v>
      </c>
      <c r="AC90" s="361">
        <f t="shared" si="61"/>
        <v>540</v>
      </c>
      <c r="AD90" s="13" t="s">
        <v>90</v>
      </c>
      <c r="AE90" s="13">
        <v>75</v>
      </c>
      <c r="AF90" s="13">
        <v>465</v>
      </c>
    </row>
    <row r="91" spans="1:32" ht="15" customHeight="1" outlineLevel="2">
      <c r="A91" s="1">
        <v>376</v>
      </c>
      <c r="B91" s="4" t="s">
        <v>83</v>
      </c>
      <c r="C91" s="132">
        <f>VLOOKUP(A91,DANE!$A$3:$H$127,6,0)</f>
        <v>54615</v>
      </c>
      <c r="D91" s="288">
        <f t="shared" si="63"/>
        <v>10474</v>
      </c>
      <c r="E91" s="678">
        <f t="shared" si="56"/>
        <v>19.177881534377004</v>
      </c>
      <c r="F91" s="679">
        <f t="shared" si="64"/>
        <v>54659</v>
      </c>
      <c r="G91" s="680">
        <f t="shared" si="65"/>
        <v>100.08056394763342</v>
      </c>
      <c r="H91" s="38">
        <f t="shared" si="66"/>
        <v>727</v>
      </c>
      <c r="I91" s="676">
        <f t="shared" si="67"/>
        <v>1.3311361347615125E-2</v>
      </c>
      <c r="J91" s="38">
        <f t="shared" si="68"/>
        <v>212</v>
      </c>
      <c r="K91" s="676">
        <f t="shared" si="57"/>
        <v>3.88171747688364E-3</v>
      </c>
      <c r="L91" s="38">
        <f t="shared" si="58"/>
        <v>66072</v>
      </c>
      <c r="M91" s="720">
        <f t="shared" si="69"/>
        <v>100</v>
      </c>
      <c r="N91" s="672">
        <v>1821</v>
      </c>
      <c r="O91" s="671">
        <f t="shared" si="70"/>
        <v>3.3342488327382589</v>
      </c>
      <c r="P91" s="672">
        <f t="shared" si="71"/>
        <v>987</v>
      </c>
      <c r="Q91" s="672">
        <v>667</v>
      </c>
      <c r="R91" s="672">
        <v>320</v>
      </c>
      <c r="S91" s="673">
        <f t="shared" si="54"/>
        <v>1.8071958253227136E-2</v>
      </c>
      <c r="T91" s="681">
        <f t="shared" si="59"/>
        <v>-11245</v>
      </c>
      <c r="U91" s="560">
        <f t="shared" si="55"/>
        <v>-0.20589581616771949</v>
      </c>
      <c r="V91" s="770">
        <v>615</v>
      </c>
      <c r="W91" s="769">
        <v>22006</v>
      </c>
      <c r="X91" s="770">
        <v>615</v>
      </c>
      <c r="Y91" s="769">
        <v>136628</v>
      </c>
      <c r="Z91" s="14">
        <v>628</v>
      </c>
      <c r="AA91" s="13">
        <v>203</v>
      </c>
      <c r="AB91" s="725">
        <v>642</v>
      </c>
      <c r="AC91" s="361">
        <f t="shared" si="61"/>
        <v>41</v>
      </c>
      <c r="AD91" s="13" t="s">
        <v>22</v>
      </c>
      <c r="AE91" s="13">
        <v>12</v>
      </c>
      <c r="AF91" s="13">
        <v>29</v>
      </c>
    </row>
    <row r="92" spans="1:32" ht="15" customHeight="1" outlineLevel="2">
      <c r="A92" s="1">
        <v>400</v>
      </c>
      <c r="B92" s="16" t="s">
        <v>141</v>
      </c>
      <c r="C92" s="132">
        <f>VLOOKUP(A92,DANE!$A$3:$H$127,6,0)</f>
        <v>19413</v>
      </c>
      <c r="D92" s="288">
        <f t="shared" si="63"/>
        <v>8967</v>
      </c>
      <c r="E92" s="678">
        <f t="shared" si="56"/>
        <v>46.190696955648278</v>
      </c>
      <c r="F92" s="679">
        <f t="shared" si="64"/>
        <v>9776</v>
      </c>
      <c r="G92" s="680">
        <f t="shared" si="65"/>
        <v>50.35800752073353</v>
      </c>
      <c r="H92" s="38">
        <f t="shared" si="66"/>
        <v>248</v>
      </c>
      <c r="I92" s="676">
        <f t="shared" si="67"/>
        <v>1.2774944624736002E-2</v>
      </c>
      <c r="J92" s="38">
        <f t="shared" si="68"/>
        <v>11</v>
      </c>
      <c r="K92" s="676">
        <f t="shared" si="57"/>
        <v>5.6663060835522583E-4</v>
      </c>
      <c r="L92" s="38">
        <f t="shared" si="58"/>
        <v>19002</v>
      </c>
      <c r="M92" s="720">
        <f t="shared" si="69"/>
        <v>96.5620460516149</v>
      </c>
      <c r="N92" s="672">
        <v>559</v>
      </c>
      <c r="O92" s="671">
        <f t="shared" si="70"/>
        <v>2.8795137279142842</v>
      </c>
      <c r="P92" s="672">
        <f t="shared" si="71"/>
        <v>414</v>
      </c>
      <c r="Q92" s="672">
        <v>300</v>
      </c>
      <c r="R92" s="672">
        <v>114</v>
      </c>
      <c r="S92" s="673">
        <f t="shared" si="54"/>
        <v>2.1325915623551229E-2</v>
      </c>
      <c r="T92" s="681">
        <f t="shared" si="59"/>
        <v>422</v>
      </c>
      <c r="U92" s="560">
        <f t="shared" si="55"/>
        <v>2.1738010611445938E-2</v>
      </c>
      <c r="V92" s="770">
        <v>628</v>
      </c>
      <c r="W92" s="769">
        <v>7324</v>
      </c>
      <c r="X92" s="770">
        <v>628</v>
      </c>
      <c r="Y92" s="769">
        <v>786</v>
      </c>
      <c r="Z92" s="14">
        <v>631</v>
      </c>
      <c r="AA92" s="13">
        <v>476</v>
      </c>
      <c r="AB92" s="725">
        <v>647</v>
      </c>
      <c r="AC92" s="361">
        <f t="shared" si="61"/>
        <v>12</v>
      </c>
      <c r="AD92" s="13" t="s">
        <v>53</v>
      </c>
      <c r="AE92" s="13">
        <v>7</v>
      </c>
      <c r="AF92" s="13">
        <v>5</v>
      </c>
    </row>
    <row r="93" spans="1:32" ht="15" customHeight="1" outlineLevel="2">
      <c r="A93" s="1">
        <v>440</v>
      </c>
      <c r="B93" s="5" t="s">
        <v>84</v>
      </c>
      <c r="C93" s="132">
        <f>VLOOKUP(A93,DANE!$A$3:$H$127,6,0)</f>
        <v>55798</v>
      </c>
      <c r="D93" s="288">
        <f t="shared" si="63"/>
        <v>16048</v>
      </c>
      <c r="E93" s="678">
        <f t="shared" si="56"/>
        <v>28.760887487006702</v>
      </c>
      <c r="F93" s="679">
        <f t="shared" si="64"/>
        <v>33564</v>
      </c>
      <c r="G93" s="680">
        <f t="shared" si="65"/>
        <v>60.152693644933507</v>
      </c>
      <c r="H93" s="38">
        <f t="shared" si="66"/>
        <v>919</v>
      </c>
      <c r="I93" s="676">
        <f t="shared" si="67"/>
        <v>1.6470124377217822E-2</v>
      </c>
      <c r="J93" s="38">
        <f t="shared" si="68"/>
        <v>720</v>
      </c>
      <c r="K93" s="676">
        <f t="shared" si="57"/>
        <v>1.2903688304240296E-2</v>
      </c>
      <c r="L93" s="38">
        <f t="shared" si="58"/>
        <v>51251</v>
      </c>
      <c r="M93" s="720">
        <f t="shared" si="69"/>
        <v>88.942954944621661</v>
      </c>
      <c r="N93" s="672">
        <v>3546</v>
      </c>
      <c r="O93" s="671">
        <f t="shared" si="70"/>
        <v>6.3550664898383458</v>
      </c>
      <c r="P93" s="672">
        <f t="shared" si="71"/>
        <v>1670</v>
      </c>
      <c r="Q93" s="672">
        <v>1182</v>
      </c>
      <c r="R93" s="672">
        <v>488</v>
      </c>
      <c r="S93" s="673">
        <f t="shared" si="54"/>
        <v>2.9929388150112906E-2</v>
      </c>
      <c r="T93" s="681">
        <f t="shared" si="59"/>
        <v>5267</v>
      </c>
      <c r="U93" s="560">
        <f t="shared" si="55"/>
        <v>9.4394064303380043E-2</v>
      </c>
      <c r="V93" s="770">
        <v>631</v>
      </c>
      <c r="W93" s="769">
        <v>5612</v>
      </c>
      <c r="X93" s="770">
        <v>631</v>
      </c>
      <c r="Y93" s="769">
        <v>51921</v>
      </c>
      <c r="Z93" s="14">
        <v>642</v>
      </c>
      <c r="AA93" s="13">
        <v>214</v>
      </c>
      <c r="AB93" s="725">
        <v>649</v>
      </c>
      <c r="AC93" s="361">
        <f t="shared" si="61"/>
        <v>102</v>
      </c>
      <c r="AD93" s="13" t="s">
        <v>91</v>
      </c>
      <c r="AE93" s="13">
        <v>54</v>
      </c>
      <c r="AF93" s="13">
        <v>48</v>
      </c>
    </row>
    <row r="94" spans="1:32" ht="15" customHeight="1" outlineLevel="2">
      <c r="A94" s="1">
        <v>483</v>
      </c>
      <c r="B94" s="4" t="s">
        <v>116</v>
      </c>
      <c r="C94" s="132">
        <f>VLOOKUP(A94,DANE!$A$3:$H$127,6,0)</f>
        <v>17891</v>
      </c>
      <c r="D94" s="288">
        <f t="shared" si="63"/>
        <v>8840</v>
      </c>
      <c r="E94" s="678">
        <f t="shared" si="56"/>
        <v>49.410318037001844</v>
      </c>
      <c r="F94" s="679">
        <f t="shared" si="64"/>
        <v>724</v>
      </c>
      <c r="G94" s="680">
        <f t="shared" si="65"/>
        <v>4.0467274048404223</v>
      </c>
      <c r="H94" s="38">
        <f t="shared" si="66"/>
        <v>203</v>
      </c>
      <c r="I94" s="676">
        <f t="shared" si="67"/>
        <v>1.1346487060533228E-2</v>
      </c>
      <c r="J94" s="38">
        <f t="shared" si="68"/>
        <v>29</v>
      </c>
      <c r="K94" s="676">
        <f t="shared" si="57"/>
        <v>1.6209267229333184E-3</v>
      </c>
      <c r="L94" s="38">
        <f t="shared" si="58"/>
        <v>9796</v>
      </c>
      <c r="M94" s="720">
        <f t="shared" si="69"/>
        <v>53.47001285562574</v>
      </c>
      <c r="N94" s="672">
        <v>53</v>
      </c>
      <c r="O94" s="671">
        <f t="shared" si="70"/>
        <v>0.29623833212229611</v>
      </c>
      <c r="P94" s="672">
        <f t="shared" si="71"/>
        <v>356</v>
      </c>
      <c r="Q94" s="672">
        <v>326</v>
      </c>
      <c r="R94" s="672">
        <v>30</v>
      </c>
      <c r="S94" s="673">
        <f t="shared" si="54"/>
        <v>1.9898272874629704E-2</v>
      </c>
      <c r="T94" s="681">
        <f t="shared" si="59"/>
        <v>8124</v>
      </c>
      <c r="U94" s="560">
        <f t="shared" si="55"/>
        <v>0.45408305852104408</v>
      </c>
      <c r="V94" s="770">
        <v>642</v>
      </c>
      <c r="W94" s="769">
        <v>13091</v>
      </c>
      <c r="X94" s="770">
        <v>642</v>
      </c>
      <c r="Y94" s="769">
        <v>2003</v>
      </c>
      <c r="Z94" s="14">
        <v>647</v>
      </c>
      <c r="AA94" s="13">
        <v>134</v>
      </c>
      <c r="AB94" s="725">
        <v>652</v>
      </c>
      <c r="AC94" s="361">
        <f t="shared" si="61"/>
        <v>11</v>
      </c>
      <c r="AD94" s="13" t="s">
        <v>54</v>
      </c>
      <c r="AE94" s="13">
        <v>11</v>
      </c>
      <c r="AF94" s="13">
        <v>0</v>
      </c>
    </row>
    <row r="95" spans="1:32" ht="15" customHeight="1" outlineLevel="2">
      <c r="A95" s="1">
        <v>541</v>
      </c>
      <c r="B95" s="15" t="s">
        <v>87</v>
      </c>
      <c r="C95" s="132">
        <f>VLOOKUP(A95,DANE!$A$3:$H$127,6,0)</f>
        <v>15746</v>
      </c>
      <c r="D95" s="288">
        <f t="shared" si="63"/>
        <v>11121</v>
      </c>
      <c r="E95" s="678">
        <f t="shared" si="56"/>
        <v>70.627460942461568</v>
      </c>
      <c r="F95" s="679">
        <f t="shared" si="64"/>
        <v>4667</v>
      </c>
      <c r="G95" s="680">
        <f t="shared" si="65"/>
        <v>29.63927346627715</v>
      </c>
      <c r="H95" s="38">
        <f t="shared" si="66"/>
        <v>296</v>
      </c>
      <c r="I95" s="676">
        <f t="shared" si="67"/>
        <v>1.8798424996824589E-2</v>
      </c>
      <c r="J95" s="38">
        <f t="shared" si="68"/>
        <v>34</v>
      </c>
      <c r="K95" s="676">
        <f t="shared" si="57"/>
        <v>2.1592785469325541E-3</v>
      </c>
      <c r="L95" s="38">
        <f t="shared" si="58"/>
        <v>16118</v>
      </c>
      <c r="M95" s="720">
        <f t="shared" si="69"/>
        <v>100</v>
      </c>
      <c r="N95" s="672">
        <v>672</v>
      </c>
      <c r="O95" s="671">
        <f t="shared" si="70"/>
        <v>4.2677505398196374</v>
      </c>
      <c r="P95" s="672">
        <f t="shared" si="71"/>
        <v>621</v>
      </c>
      <c r="Q95" s="672">
        <v>459</v>
      </c>
      <c r="R95" s="672">
        <v>162</v>
      </c>
      <c r="S95" s="673">
        <f t="shared" si="54"/>
        <v>3.9438587577797536E-2</v>
      </c>
      <c r="T95" s="681">
        <f t="shared" si="59"/>
        <v>-338</v>
      </c>
      <c r="U95" s="560">
        <f t="shared" si="55"/>
        <v>-2.1465769084211862E-2</v>
      </c>
      <c r="V95" s="770">
        <v>647</v>
      </c>
      <c r="W95" s="769">
        <v>4428</v>
      </c>
      <c r="X95" s="770">
        <v>647</v>
      </c>
      <c r="Y95" s="769">
        <v>1333</v>
      </c>
      <c r="Z95" s="14">
        <v>649</v>
      </c>
      <c r="AA95" s="13">
        <v>263</v>
      </c>
      <c r="AB95" s="725">
        <v>656</v>
      </c>
      <c r="AC95" s="361">
        <f t="shared" si="61"/>
        <v>70</v>
      </c>
      <c r="AD95" s="13" t="s">
        <v>134</v>
      </c>
      <c r="AE95" s="13">
        <v>12</v>
      </c>
      <c r="AF95" s="13">
        <v>58</v>
      </c>
    </row>
    <row r="96" spans="1:32" ht="15" customHeight="1" outlineLevel="2">
      <c r="A96" s="1">
        <v>607</v>
      </c>
      <c r="B96" s="32" t="s">
        <v>242</v>
      </c>
      <c r="C96" s="132">
        <f>VLOOKUP(A96,DANE!$A$3:$H$127,6,0)</f>
        <v>19702</v>
      </c>
      <c r="D96" s="288">
        <f t="shared" si="63"/>
        <v>3827</v>
      </c>
      <c r="E96" s="678">
        <f t="shared" si="56"/>
        <v>19.424423916353671</v>
      </c>
      <c r="F96" s="679">
        <f t="shared" si="64"/>
        <v>6593</v>
      </c>
      <c r="G96" s="680">
        <f t="shared" si="65"/>
        <v>33.46360775555781</v>
      </c>
      <c r="H96" s="38">
        <f t="shared" si="66"/>
        <v>174</v>
      </c>
      <c r="I96" s="676">
        <f t="shared" si="67"/>
        <v>8.8315907014516297E-3</v>
      </c>
      <c r="J96" s="38">
        <f t="shared" si="68"/>
        <v>24</v>
      </c>
      <c r="K96" s="676">
        <f t="shared" si="57"/>
        <v>1.218150441579535E-3</v>
      </c>
      <c r="L96" s="38">
        <f t="shared" si="58"/>
        <v>10618</v>
      </c>
      <c r="M96" s="720">
        <f t="shared" si="69"/>
        <v>52.898081413054513</v>
      </c>
      <c r="N96" s="672">
        <v>875</v>
      </c>
      <c r="O96" s="671">
        <f t="shared" si="70"/>
        <v>4.4411734849253888</v>
      </c>
      <c r="P96" s="672">
        <f t="shared" si="71"/>
        <v>368</v>
      </c>
      <c r="Q96" s="672">
        <v>254</v>
      </c>
      <c r="R96" s="672">
        <v>114</v>
      </c>
      <c r="S96" s="673">
        <f t="shared" si="54"/>
        <v>1.8678306770886204E-2</v>
      </c>
      <c r="T96" s="681">
        <f t="shared" si="59"/>
        <v>9108</v>
      </c>
      <c r="U96" s="560">
        <f t="shared" si="55"/>
        <v>0.46228809257943354</v>
      </c>
      <c r="V96" s="770">
        <v>649</v>
      </c>
      <c r="W96" s="769">
        <v>9717</v>
      </c>
      <c r="X96" s="770">
        <v>649</v>
      </c>
      <c r="Y96" s="769">
        <v>2518</v>
      </c>
      <c r="Z96" s="14">
        <v>652</v>
      </c>
      <c r="AA96" s="13">
        <v>103</v>
      </c>
      <c r="AB96" s="725">
        <v>659</v>
      </c>
      <c r="AC96" s="361">
        <f t="shared" si="61"/>
        <v>38</v>
      </c>
      <c r="AD96" s="13" t="s">
        <v>93</v>
      </c>
      <c r="AE96" s="13">
        <v>28</v>
      </c>
      <c r="AF96" s="13">
        <v>10</v>
      </c>
    </row>
    <row r="97" spans="1:32" ht="15" customHeight="1" outlineLevel="2">
      <c r="A97" s="1">
        <v>615</v>
      </c>
      <c r="B97" s="4" t="s">
        <v>51</v>
      </c>
      <c r="C97" s="132">
        <f>VLOOKUP(A97,DANE!$A$3:$H$127,6,0)</f>
        <v>126193</v>
      </c>
      <c r="D97" s="288">
        <f t="shared" si="63"/>
        <v>22006</v>
      </c>
      <c r="E97" s="678">
        <f t="shared" si="56"/>
        <v>17.438368213767799</v>
      </c>
      <c r="F97" s="679">
        <f t="shared" si="64"/>
        <v>136628</v>
      </c>
      <c r="G97" s="680">
        <f t="shared" si="65"/>
        <v>108.26907990142085</v>
      </c>
      <c r="H97" s="38">
        <f t="shared" si="66"/>
        <v>1855</v>
      </c>
      <c r="I97" s="676">
        <f t="shared" si="67"/>
        <v>1.4699706005879883E-2</v>
      </c>
      <c r="J97" s="38">
        <f t="shared" si="68"/>
        <v>2347</v>
      </c>
      <c r="K97" s="676">
        <f t="shared" si="57"/>
        <v>1.8598495954609211E-2</v>
      </c>
      <c r="L97" s="38">
        <f t="shared" si="58"/>
        <v>162836</v>
      </c>
      <c r="M97" s="720">
        <f t="shared" si="69"/>
        <v>100</v>
      </c>
      <c r="N97" s="672">
        <v>4390</v>
      </c>
      <c r="O97" s="671">
        <f t="shared" si="70"/>
        <v>3.4787983485613307</v>
      </c>
      <c r="P97" s="672">
        <f t="shared" si="71"/>
        <v>1953</v>
      </c>
      <c r="Q97" s="672">
        <v>1497</v>
      </c>
      <c r="R97" s="672">
        <v>456</v>
      </c>
      <c r="S97" s="673">
        <f t="shared" si="54"/>
        <v>1.5476294247699952E-2</v>
      </c>
      <c r="T97" s="681">
        <f t="shared" si="59"/>
        <v>-34296</v>
      </c>
      <c r="U97" s="560">
        <f t="shared" si="55"/>
        <v>-0.2717741871577663</v>
      </c>
      <c r="V97" s="770">
        <v>652</v>
      </c>
      <c r="W97" s="769">
        <v>4960</v>
      </c>
      <c r="X97" s="770">
        <v>652</v>
      </c>
      <c r="Y97" s="769">
        <v>470</v>
      </c>
      <c r="Z97" s="14">
        <v>656</v>
      </c>
      <c r="AA97" s="13">
        <v>267</v>
      </c>
      <c r="AB97" s="725">
        <v>660</v>
      </c>
      <c r="AC97" s="361">
        <f t="shared" si="61"/>
        <v>27</v>
      </c>
      <c r="AD97" s="13" t="s">
        <v>55</v>
      </c>
      <c r="AE97" s="13">
        <v>15</v>
      </c>
      <c r="AF97" s="13">
        <v>12</v>
      </c>
    </row>
    <row r="98" spans="1:32" ht="15" customHeight="1" outlineLevel="2">
      <c r="A98" s="1">
        <v>649</v>
      </c>
      <c r="B98" s="4" t="s">
        <v>91</v>
      </c>
      <c r="C98" s="132">
        <f>VLOOKUP(A98,DANE!$A$3:$H$127,6,0)</f>
        <v>16132</v>
      </c>
      <c r="D98" s="288">
        <f t="shared" si="63"/>
        <v>9717</v>
      </c>
      <c r="E98" s="678">
        <f t="shared" si="56"/>
        <v>60.234316885693026</v>
      </c>
      <c r="F98" s="679">
        <f t="shared" si="64"/>
        <v>2518</v>
      </c>
      <c r="G98" s="680">
        <f t="shared" si="65"/>
        <v>15.608727994049095</v>
      </c>
      <c r="H98" s="38">
        <f t="shared" si="66"/>
        <v>263</v>
      </c>
      <c r="I98" s="676">
        <f t="shared" si="67"/>
        <v>1.6303000247954377E-2</v>
      </c>
      <c r="J98" s="38">
        <f t="shared" si="68"/>
        <v>102</v>
      </c>
      <c r="K98" s="676">
        <f t="shared" si="57"/>
        <v>6.3228365980659562E-3</v>
      </c>
      <c r="L98" s="38">
        <f t="shared" si="58"/>
        <v>12600</v>
      </c>
      <c r="M98" s="720">
        <f t="shared" si="69"/>
        <v>75.865670716588141</v>
      </c>
      <c r="N98" s="672">
        <v>259</v>
      </c>
      <c r="O98" s="671">
        <f t="shared" si="70"/>
        <v>1.6055045871559634</v>
      </c>
      <c r="P98" s="672">
        <f t="shared" si="71"/>
        <v>588</v>
      </c>
      <c r="Q98" s="672">
        <v>478</v>
      </c>
      <c r="R98" s="672">
        <v>110</v>
      </c>
      <c r="S98" s="673">
        <f t="shared" si="54"/>
        <v>3.6449293330027277E-2</v>
      </c>
      <c r="T98" s="681">
        <f t="shared" si="59"/>
        <v>3634</v>
      </c>
      <c r="U98" s="560">
        <f t="shared" si="55"/>
        <v>0.22526655095462436</v>
      </c>
      <c r="V98" s="770">
        <v>656</v>
      </c>
      <c r="W98" s="769">
        <v>6519</v>
      </c>
      <c r="X98" s="770">
        <v>656</v>
      </c>
      <c r="Y98" s="769">
        <v>4453</v>
      </c>
      <c r="Z98" s="14">
        <v>658</v>
      </c>
      <c r="AA98" s="13">
        <v>107</v>
      </c>
      <c r="AB98" s="725">
        <v>664</v>
      </c>
      <c r="AC98" s="361">
        <f t="shared" si="61"/>
        <v>97</v>
      </c>
      <c r="AD98" s="13" t="s">
        <v>129</v>
      </c>
      <c r="AE98" s="13">
        <v>38</v>
      </c>
      <c r="AF98" s="13">
        <v>59</v>
      </c>
    </row>
    <row r="99" spans="1:32" ht="15" customHeight="1" outlineLevel="2">
      <c r="A99" s="1">
        <v>652</v>
      </c>
      <c r="B99" s="4" t="s">
        <v>54</v>
      </c>
      <c r="C99" s="132">
        <f>VLOOKUP(A99,DANE!$A$3:$H$127,6,0)</f>
        <v>5021</v>
      </c>
      <c r="D99" s="288">
        <f t="shared" si="63"/>
        <v>4960</v>
      </c>
      <c r="E99" s="678">
        <f t="shared" si="56"/>
        <v>98.785102569209315</v>
      </c>
      <c r="F99" s="679">
        <f t="shared" si="64"/>
        <v>470</v>
      </c>
      <c r="G99" s="680">
        <f t="shared" si="65"/>
        <v>9.3606851224855614</v>
      </c>
      <c r="H99" s="38">
        <f t="shared" si="66"/>
        <v>103</v>
      </c>
      <c r="I99" s="676">
        <f t="shared" si="67"/>
        <v>2.0513841864170483E-2</v>
      </c>
      <c r="J99" s="38">
        <f t="shared" si="68"/>
        <v>11</v>
      </c>
      <c r="K99" s="676">
        <f t="shared" si="57"/>
        <v>2.1907986456881101E-3</v>
      </c>
      <c r="L99" s="38">
        <f t="shared" si="58"/>
        <v>5544</v>
      </c>
      <c r="M99" s="720">
        <f t="shared" si="69"/>
        <v>100</v>
      </c>
      <c r="N99" s="672">
        <v>61</v>
      </c>
      <c r="O99" s="671">
        <f t="shared" si="70"/>
        <v>1.2148974307906792</v>
      </c>
      <c r="P99" s="672">
        <f t="shared" si="71"/>
        <v>260</v>
      </c>
      <c r="Q99" s="672">
        <v>206</v>
      </c>
      <c r="R99" s="672">
        <v>54</v>
      </c>
      <c r="S99" s="673">
        <f t="shared" si="54"/>
        <v>5.1782513443537147E-2</v>
      </c>
      <c r="T99" s="681">
        <f t="shared" si="59"/>
        <v>-512</v>
      </c>
      <c r="U99" s="560">
        <f t="shared" si="55"/>
        <v>-0.1019717187811193</v>
      </c>
      <c r="V99" s="770">
        <v>658</v>
      </c>
      <c r="W99" s="769">
        <v>2000</v>
      </c>
      <c r="X99" s="770">
        <v>658</v>
      </c>
      <c r="Y99" s="769">
        <v>994</v>
      </c>
      <c r="Z99" s="14">
        <v>659</v>
      </c>
      <c r="AA99" s="13">
        <v>408</v>
      </c>
      <c r="AB99" s="725">
        <v>665</v>
      </c>
      <c r="AC99" s="361">
        <f t="shared" si="61"/>
        <v>298</v>
      </c>
      <c r="AD99" s="13" t="s">
        <v>94</v>
      </c>
      <c r="AE99" s="13">
        <v>233</v>
      </c>
      <c r="AF99" s="13">
        <v>65</v>
      </c>
    </row>
    <row r="100" spans="1:32" ht="15" customHeight="1" outlineLevel="2">
      <c r="A100" s="1">
        <v>660</v>
      </c>
      <c r="B100" s="5" t="s">
        <v>55</v>
      </c>
      <c r="C100" s="132">
        <f>VLOOKUP(A100,DANE!$A$3:$H$127,6,0)</f>
        <v>10926</v>
      </c>
      <c r="D100" s="288">
        <f t="shared" si="63"/>
        <v>10094</v>
      </c>
      <c r="E100" s="678">
        <f t="shared" si="56"/>
        <v>92.385136371956804</v>
      </c>
      <c r="F100" s="679">
        <f t="shared" si="64"/>
        <v>3115</v>
      </c>
      <c r="G100" s="680">
        <f t="shared" si="65"/>
        <v>28.509976203551162</v>
      </c>
      <c r="H100" s="38">
        <f t="shared" si="66"/>
        <v>251</v>
      </c>
      <c r="I100" s="676">
        <f t="shared" si="67"/>
        <v>2.297272560863994E-2</v>
      </c>
      <c r="J100" s="38">
        <f t="shared" si="68"/>
        <v>27</v>
      </c>
      <c r="K100" s="676">
        <f t="shared" si="57"/>
        <v>2.4711696869851728E-3</v>
      </c>
      <c r="L100" s="38">
        <f t="shared" si="58"/>
        <v>13487</v>
      </c>
      <c r="M100" s="720">
        <f t="shared" si="69"/>
        <v>100</v>
      </c>
      <c r="N100" s="672">
        <v>131</v>
      </c>
      <c r="O100" s="671">
        <f t="shared" si="70"/>
        <v>1.1989749222039172</v>
      </c>
      <c r="P100" s="672">
        <f t="shared" si="71"/>
        <v>602</v>
      </c>
      <c r="Q100" s="672">
        <v>494</v>
      </c>
      <c r="R100" s="672">
        <v>108</v>
      </c>
      <c r="S100" s="673">
        <f t="shared" si="54"/>
        <v>5.5097931539447191E-2</v>
      </c>
      <c r="T100" s="681">
        <f t="shared" si="59"/>
        <v>-2534</v>
      </c>
      <c r="U100" s="560">
        <f t="shared" si="55"/>
        <v>-0.23192385136371957</v>
      </c>
      <c r="V100" s="770">
        <v>659</v>
      </c>
      <c r="W100" s="769">
        <v>20330</v>
      </c>
      <c r="X100" s="770">
        <v>659</v>
      </c>
      <c r="Y100" s="769">
        <v>907</v>
      </c>
      <c r="Z100" s="14">
        <v>660</v>
      </c>
      <c r="AA100" s="13">
        <v>251</v>
      </c>
      <c r="AB100" s="725">
        <v>667</v>
      </c>
      <c r="AC100" s="361">
        <f t="shared" si="61"/>
        <v>48</v>
      </c>
      <c r="AD100" s="13" t="s">
        <v>56</v>
      </c>
      <c r="AE100" s="13">
        <v>47</v>
      </c>
      <c r="AF100" s="13">
        <v>1</v>
      </c>
    </row>
    <row r="101" spans="1:32" ht="15" customHeight="1" outlineLevel="2">
      <c r="A101" s="1">
        <v>667</v>
      </c>
      <c r="B101" s="5" t="s">
        <v>56</v>
      </c>
      <c r="C101" s="132">
        <f>VLOOKUP(A101,DANE!$A$3:$H$127,6,0)</f>
        <v>12819</v>
      </c>
      <c r="D101" s="288">
        <f t="shared" si="63"/>
        <v>9119</v>
      </c>
      <c r="E101" s="678">
        <f t="shared" si="56"/>
        <v>71.136594118105933</v>
      </c>
      <c r="F101" s="679">
        <f t="shared" si="64"/>
        <v>3098</v>
      </c>
      <c r="G101" s="680">
        <f t="shared" si="65"/>
        <v>24.167251735704813</v>
      </c>
      <c r="H101" s="38">
        <f t="shared" si="66"/>
        <v>238</v>
      </c>
      <c r="I101" s="676">
        <f t="shared" si="67"/>
        <v>1.856619081051564E-2</v>
      </c>
      <c r="J101" s="38">
        <f t="shared" si="68"/>
        <v>48</v>
      </c>
      <c r="K101" s="676">
        <f t="shared" si="57"/>
        <v>3.7444418441376082E-3</v>
      </c>
      <c r="L101" s="38">
        <f t="shared" si="58"/>
        <v>12503</v>
      </c>
      <c r="M101" s="720">
        <f t="shared" si="69"/>
        <v>95.326156486465393</v>
      </c>
      <c r="N101" s="672">
        <v>366</v>
      </c>
      <c r="O101" s="671">
        <f t="shared" si="70"/>
        <v>2.8551369061549261</v>
      </c>
      <c r="P101" s="672">
        <f t="shared" si="71"/>
        <v>391</v>
      </c>
      <c r="Q101" s="672">
        <v>269</v>
      </c>
      <c r="R101" s="672">
        <v>122</v>
      </c>
      <c r="S101" s="673">
        <f t="shared" ref="S101:S132" si="72">P101/C101</f>
        <v>3.0501599188704268E-2</v>
      </c>
      <c r="T101" s="681">
        <f t="shared" si="59"/>
        <v>364</v>
      </c>
      <c r="U101" s="560">
        <f t="shared" ref="U101:U132" si="73">T101/C101</f>
        <v>2.8395350651376862E-2</v>
      </c>
      <c r="V101" s="770">
        <v>660</v>
      </c>
      <c r="W101" s="769">
        <v>10094</v>
      </c>
      <c r="X101" s="770">
        <v>660</v>
      </c>
      <c r="Y101" s="769">
        <v>3115</v>
      </c>
      <c r="Z101" s="14">
        <v>664</v>
      </c>
      <c r="AA101" s="13">
        <v>409</v>
      </c>
      <c r="AB101" s="725">
        <v>670</v>
      </c>
      <c r="AC101" s="361">
        <f t="shared" si="61"/>
        <v>89</v>
      </c>
      <c r="AD101" s="13" t="s">
        <v>95</v>
      </c>
      <c r="AE101" s="13">
        <v>27</v>
      </c>
      <c r="AF101" s="13">
        <v>62</v>
      </c>
    </row>
    <row r="102" spans="1:32" ht="15" customHeight="1" outlineLevel="2">
      <c r="A102" s="1">
        <v>674</v>
      </c>
      <c r="B102" s="5" t="s">
        <v>96</v>
      </c>
      <c r="C102" s="132">
        <f>VLOOKUP(A102,DANE!$A$3:$H$127,6,0)</f>
        <v>16509</v>
      </c>
      <c r="D102" s="288">
        <f t="shared" si="63"/>
        <v>12212</v>
      </c>
      <c r="E102" s="678">
        <f t="shared" ref="E102:E133" si="74">(D102/C102)*100</f>
        <v>73.971772972318135</v>
      </c>
      <c r="F102" s="679">
        <f t="shared" si="64"/>
        <v>2091</v>
      </c>
      <c r="G102" s="680">
        <f t="shared" si="65"/>
        <v>12.665818644375795</v>
      </c>
      <c r="H102" s="38">
        <f t="shared" si="66"/>
        <v>288</v>
      </c>
      <c r="I102" s="676">
        <f t="shared" si="67"/>
        <v>1.7445029983645284E-2</v>
      </c>
      <c r="J102" s="38">
        <f t="shared" si="68"/>
        <v>38</v>
      </c>
      <c r="K102" s="676">
        <f t="shared" si="57"/>
        <v>2.301774789508753E-3</v>
      </c>
      <c r="L102" s="38">
        <f t="shared" si="58"/>
        <v>14629</v>
      </c>
      <c r="M102" s="720">
        <f t="shared" si="69"/>
        <v>86.657338421467088</v>
      </c>
      <c r="N102" s="672">
        <v>316</v>
      </c>
      <c r="O102" s="671">
        <f t="shared" si="70"/>
        <v>1.9141074565388578</v>
      </c>
      <c r="P102" s="672">
        <f t="shared" si="71"/>
        <v>689</v>
      </c>
      <c r="Q102" s="672">
        <v>531</v>
      </c>
      <c r="R102" s="672">
        <v>158</v>
      </c>
      <c r="S102" s="673">
        <f t="shared" si="72"/>
        <v>4.1734811315040282E-2</v>
      </c>
      <c r="T102" s="681">
        <f t="shared" ref="T102:T133" si="75">C102-D102-F102-H102</f>
        <v>1918</v>
      </c>
      <c r="U102" s="560">
        <f t="shared" si="73"/>
        <v>0.11617905384941547</v>
      </c>
      <c r="V102" s="770">
        <v>664</v>
      </c>
      <c r="W102" s="769">
        <v>9330</v>
      </c>
      <c r="X102" s="770">
        <v>664</v>
      </c>
      <c r="Y102" s="769">
        <v>13733</v>
      </c>
      <c r="Z102" s="14">
        <v>665</v>
      </c>
      <c r="AA102" s="13">
        <v>578</v>
      </c>
      <c r="AB102" s="725">
        <v>674</v>
      </c>
      <c r="AC102" s="361">
        <f t="shared" si="61"/>
        <v>38</v>
      </c>
      <c r="AD102" s="13" t="s">
        <v>1081</v>
      </c>
      <c r="AE102" s="13">
        <v>5</v>
      </c>
      <c r="AF102" s="13">
        <v>33</v>
      </c>
    </row>
    <row r="103" spans="1:32" ht="15" customHeight="1" outlineLevel="2">
      <c r="A103" s="1">
        <v>697</v>
      </c>
      <c r="B103" s="23" t="s">
        <v>187</v>
      </c>
      <c r="C103" s="132">
        <f>VLOOKUP(A103,DANE!$A$3:$H$127,6,0)</f>
        <v>27273</v>
      </c>
      <c r="D103" s="288">
        <f t="shared" si="63"/>
        <v>14441</v>
      </c>
      <c r="E103" s="678">
        <f t="shared" si="74"/>
        <v>52.949803835294986</v>
      </c>
      <c r="F103" s="679">
        <f t="shared" si="64"/>
        <v>11489</v>
      </c>
      <c r="G103" s="680">
        <f t="shared" si="65"/>
        <v>42.125912074212593</v>
      </c>
      <c r="H103" s="38">
        <f t="shared" si="66"/>
        <v>420</v>
      </c>
      <c r="I103" s="676">
        <f t="shared" si="67"/>
        <v>1.5399846001539985E-2</v>
      </c>
      <c r="J103" s="38">
        <f t="shared" si="68"/>
        <v>197</v>
      </c>
      <c r="K103" s="676">
        <f t="shared" si="57"/>
        <v>7.2232611007223262E-3</v>
      </c>
      <c r="L103" s="38">
        <f t="shared" si="58"/>
        <v>26547</v>
      </c>
      <c r="M103" s="720">
        <f t="shared" si="69"/>
        <v>95.098339016609842</v>
      </c>
      <c r="N103" s="672">
        <v>1142</v>
      </c>
      <c r="O103" s="671">
        <f t="shared" si="70"/>
        <v>4.187291460418729</v>
      </c>
      <c r="P103" s="672">
        <f t="shared" si="71"/>
        <v>1427</v>
      </c>
      <c r="Q103" s="672">
        <v>1015</v>
      </c>
      <c r="R103" s="672">
        <v>412</v>
      </c>
      <c r="S103" s="673">
        <f t="shared" si="72"/>
        <v>5.2322810105232279E-2</v>
      </c>
      <c r="T103" s="681">
        <f t="shared" si="75"/>
        <v>923</v>
      </c>
      <c r="U103" s="560">
        <f t="shared" si="73"/>
        <v>3.3842994903384299E-2</v>
      </c>
      <c r="V103" s="770">
        <v>665</v>
      </c>
      <c r="W103" s="769">
        <v>30517</v>
      </c>
      <c r="X103" s="770">
        <v>665</v>
      </c>
      <c r="Y103" s="769">
        <v>2330</v>
      </c>
      <c r="Z103" s="14">
        <v>667</v>
      </c>
      <c r="AA103" s="13">
        <v>238</v>
      </c>
      <c r="AB103" s="725">
        <v>679</v>
      </c>
      <c r="AC103" s="361">
        <f t="shared" si="61"/>
        <v>145</v>
      </c>
      <c r="AD103" s="13" t="s">
        <v>23</v>
      </c>
      <c r="AE103" s="13">
        <v>28</v>
      </c>
      <c r="AF103" s="13">
        <v>117</v>
      </c>
    </row>
    <row r="104" spans="1:32" ht="15" customHeight="1" outlineLevel="2">
      <c r="A104" s="1">
        <v>756</v>
      </c>
      <c r="B104" s="5" t="s">
        <v>57</v>
      </c>
      <c r="C104" s="132">
        <f>VLOOKUP(A104,DANE!$A$3:$H$127,6,0)</f>
        <v>34339</v>
      </c>
      <c r="D104" s="288">
        <f t="shared" si="63"/>
        <v>23542</v>
      </c>
      <c r="E104" s="678">
        <f t="shared" si="74"/>
        <v>68.557616704039134</v>
      </c>
      <c r="F104" s="679">
        <f t="shared" si="64"/>
        <v>5709</v>
      </c>
      <c r="G104" s="680">
        <f t="shared" si="65"/>
        <v>16.625411339875942</v>
      </c>
      <c r="H104" s="38">
        <f t="shared" si="66"/>
        <v>785</v>
      </c>
      <c r="I104" s="676">
        <f t="shared" si="67"/>
        <v>2.2860304609918752E-2</v>
      </c>
      <c r="J104" s="38">
        <f t="shared" si="68"/>
        <v>232</v>
      </c>
      <c r="K104" s="676">
        <f t="shared" si="57"/>
        <v>6.756166457963249E-3</v>
      </c>
      <c r="L104" s="38">
        <f t="shared" si="58"/>
        <v>30268</v>
      </c>
      <c r="M104" s="720">
        <f t="shared" si="69"/>
        <v>85.212644514982955</v>
      </c>
      <c r="N104" s="672">
        <v>273</v>
      </c>
      <c r="O104" s="671">
        <f t="shared" si="70"/>
        <v>0.79501441509653747</v>
      </c>
      <c r="P104" s="672">
        <f t="shared" si="71"/>
        <v>1405</v>
      </c>
      <c r="Q104" s="672">
        <v>1181</v>
      </c>
      <c r="R104" s="672">
        <v>224</v>
      </c>
      <c r="S104" s="673">
        <f t="shared" si="72"/>
        <v>4.0915577040682605E-2</v>
      </c>
      <c r="T104" s="681">
        <f t="shared" si="75"/>
        <v>4303</v>
      </c>
      <c r="U104" s="560">
        <f t="shared" si="73"/>
        <v>0.12530941495093043</v>
      </c>
      <c r="V104" s="770">
        <v>667</v>
      </c>
      <c r="W104" s="769">
        <v>9119</v>
      </c>
      <c r="X104" s="770">
        <v>667</v>
      </c>
      <c r="Y104" s="769">
        <v>3098</v>
      </c>
      <c r="Z104" s="14">
        <v>670</v>
      </c>
      <c r="AA104" s="13">
        <v>439</v>
      </c>
      <c r="AB104" s="725">
        <v>42</v>
      </c>
      <c r="AC104" s="361">
        <f t="shared" si="61"/>
        <v>393</v>
      </c>
      <c r="AD104" s="13" t="s">
        <v>1082</v>
      </c>
      <c r="AE104" s="13">
        <v>34</v>
      </c>
      <c r="AF104" s="13">
        <v>359</v>
      </c>
    </row>
    <row r="105" spans="1:32" ht="15" customHeight="1" outlineLevel="2">
      <c r="A105" s="35"/>
      <c r="B105" s="35" t="s">
        <v>147</v>
      </c>
      <c r="C105" s="682">
        <f>SUM(C106:C128)</f>
        <v>377661</v>
      </c>
      <c r="D105" s="227">
        <f>SUBTOTAL(9,D106:D128)</f>
        <v>216604</v>
      </c>
      <c r="E105" s="683">
        <f t="shared" si="74"/>
        <v>57.354082100084469</v>
      </c>
      <c r="F105" s="228">
        <f>SUM(F106:F128)</f>
        <v>83358</v>
      </c>
      <c r="G105" s="371">
        <f>F105/C105*100</f>
        <v>22.072175840237673</v>
      </c>
      <c r="H105" s="36">
        <f>SUM(H106:H128)</f>
        <v>6377</v>
      </c>
      <c r="I105" s="677">
        <f>H105/C105*100</f>
        <v>1.6885513727920014</v>
      </c>
      <c r="J105" s="36">
        <f>SUM(J106:J128)</f>
        <v>2666</v>
      </c>
      <c r="K105" s="677">
        <f>(J105/C105)*100</f>
        <v>0.70592409594848293</v>
      </c>
      <c r="L105" s="36">
        <f t="shared" si="58"/>
        <v>309005</v>
      </c>
      <c r="M105" s="669">
        <f>E105+G105+I105+K105</f>
        <v>81.82073340906264</v>
      </c>
      <c r="N105" s="36">
        <f>SUM(N106:N128)</f>
        <v>8609</v>
      </c>
      <c r="O105" s="669">
        <f>N105/C105*100</f>
        <v>2.2795575926558476</v>
      </c>
      <c r="P105" s="36">
        <f>SUM(P106:P128)</f>
        <v>15386</v>
      </c>
      <c r="Q105" s="36">
        <f>SUM(Q106:Q128)</f>
        <v>12335</v>
      </c>
      <c r="R105" s="36">
        <f>SUM(R106:R128)</f>
        <v>3051</v>
      </c>
      <c r="S105" s="670">
        <f t="shared" si="72"/>
        <v>4.0740240586134124E-2</v>
      </c>
      <c r="T105" s="227">
        <f t="shared" si="75"/>
        <v>71322</v>
      </c>
      <c r="U105" s="559">
        <f t="shared" si="73"/>
        <v>0.18885190686885858</v>
      </c>
      <c r="V105" s="770">
        <v>670</v>
      </c>
      <c r="W105" s="769">
        <v>13463</v>
      </c>
      <c r="X105" s="770">
        <v>670</v>
      </c>
      <c r="Y105" s="769">
        <v>3262</v>
      </c>
      <c r="Z105" s="14">
        <v>674</v>
      </c>
      <c r="AA105" s="13">
        <v>288</v>
      </c>
      <c r="AB105" s="725">
        <v>686</v>
      </c>
      <c r="AC105" s="361">
        <f t="shared" si="61"/>
        <v>348</v>
      </c>
      <c r="AD105" s="13" t="s">
        <v>130</v>
      </c>
      <c r="AE105" s="13">
        <v>22</v>
      </c>
      <c r="AF105" s="13">
        <v>326</v>
      </c>
    </row>
    <row r="106" spans="1:32" ht="15" customHeight="1" outlineLevel="2">
      <c r="A106" s="1">
        <v>30</v>
      </c>
      <c r="B106" s="5" t="s">
        <v>5</v>
      </c>
      <c r="C106" s="132">
        <f>VLOOKUP(A106,DANE!$A$3:$H$127,6,0)</f>
        <v>30181</v>
      </c>
      <c r="D106" s="288">
        <f t="shared" ref="D106:D128" si="76">VLOOKUP(A106,$V$7:$W$131,2,0)</f>
        <v>9923</v>
      </c>
      <c r="E106" s="678">
        <f t="shared" si="74"/>
        <v>32.878300917795968</v>
      </c>
      <c r="F106" s="679">
        <f t="shared" ref="F106:F128" si="77">IFERROR(VLOOKUP(A106,$X$7:$Y$131,2,0),0)</f>
        <v>13637</v>
      </c>
      <c r="G106" s="680">
        <f t="shared" ref="G106:G128" si="78">(F106/C106)*100</f>
        <v>45.184056194294428</v>
      </c>
      <c r="H106" s="38">
        <f t="shared" ref="H106:H128" si="79">IFERROR(VLOOKUP(A106,$Z$6:$AA$130,2,0),0)</f>
        <v>486</v>
      </c>
      <c r="I106" s="676">
        <f t="shared" ref="I106:I128" si="80">(H106/C106)</f>
        <v>1.610284616149233E-2</v>
      </c>
      <c r="J106" s="38">
        <f t="shared" ref="J106:J128" si="81">IFERROR(VLOOKUP(A106,$AB$6:$AD$130,2,0),0)</f>
        <v>206</v>
      </c>
      <c r="K106" s="676">
        <f t="shared" si="57"/>
        <v>6.8254862330605348E-3</v>
      </c>
      <c r="L106" s="38">
        <f t="shared" si="58"/>
        <v>24252</v>
      </c>
      <c r="M106" s="720">
        <f t="shared" ref="M106:M128" si="82">IF((E106+G106+I106+K106)&gt;100,100,(E106+G106+I106+K106))</f>
        <v>78.085285444484938</v>
      </c>
      <c r="N106" s="672">
        <v>617</v>
      </c>
      <c r="O106" s="671">
        <f t="shared" ref="O106:O128" si="83">IFERROR(N106/C106*100,"")</f>
        <v>2.0443325270865778</v>
      </c>
      <c r="P106" s="672">
        <f t="shared" ref="P106:P128" si="84">Q106+R106</f>
        <v>1549</v>
      </c>
      <c r="Q106" s="672">
        <v>1282</v>
      </c>
      <c r="R106" s="672">
        <v>267</v>
      </c>
      <c r="S106" s="673">
        <f t="shared" si="72"/>
        <v>5.1323680461217325E-2</v>
      </c>
      <c r="T106" s="681">
        <f t="shared" si="75"/>
        <v>6135</v>
      </c>
      <c r="U106" s="560">
        <f t="shared" si="73"/>
        <v>0.20327358271760379</v>
      </c>
      <c r="V106" s="770">
        <v>674</v>
      </c>
      <c r="W106" s="769">
        <v>12212</v>
      </c>
      <c r="X106" s="770">
        <v>674</v>
      </c>
      <c r="Y106" s="769">
        <v>2091</v>
      </c>
      <c r="Z106" s="14">
        <v>679</v>
      </c>
      <c r="AA106" s="13">
        <v>300</v>
      </c>
      <c r="AB106" s="725">
        <v>690</v>
      </c>
      <c r="AC106" s="361">
        <f t="shared" si="61"/>
        <v>27</v>
      </c>
      <c r="AD106" s="13" t="s">
        <v>24</v>
      </c>
      <c r="AE106" s="13">
        <v>5</v>
      </c>
      <c r="AF106" s="13">
        <v>22</v>
      </c>
    </row>
    <row r="107" spans="1:32" ht="15" customHeight="1" outlineLevel="2">
      <c r="A107" s="1">
        <v>34</v>
      </c>
      <c r="B107" s="5" t="s">
        <v>63</v>
      </c>
      <c r="C107" s="132">
        <f>VLOOKUP(A107,DANE!$A$3:$H$127,6,0)</f>
        <v>47003</v>
      </c>
      <c r="D107" s="288">
        <f t="shared" si="76"/>
        <v>29068</v>
      </c>
      <c r="E107" s="678">
        <f t="shared" si="74"/>
        <v>61.842861093972722</v>
      </c>
      <c r="F107" s="679">
        <f t="shared" si="77"/>
        <v>8087</v>
      </c>
      <c r="G107" s="680">
        <f t="shared" si="78"/>
        <v>17.205284769057293</v>
      </c>
      <c r="H107" s="38">
        <f t="shared" si="79"/>
        <v>721</v>
      </c>
      <c r="I107" s="676">
        <f t="shared" si="80"/>
        <v>1.5339446418313725E-2</v>
      </c>
      <c r="J107" s="38">
        <f t="shared" si="81"/>
        <v>765</v>
      </c>
      <c r="K107" s="676">
        <f t="shared" si="57"/>
        <v>1.6275556879348126E-2</v>
      </c>
      <c r="L107" s="38">
        <f t="shared" si="58"/>
        <v>38641</v>
      </c>
      <c r="M107" s="720">
        <f t="shared" si="82"/>
        <v>79.079760866327675</v>
      </c>
      <c r="N107" s="672">
        <v>874</v>
      </c>
      <c r="O107" s="671">
        <f t="shared" si="83"/>
        <v>1.8594557794183348</v>
      </c>
      <c r="P107" s="672">
        <f t="shared" si="84"/>
        <v>2282</v>
      </c>
      <c r="Q107" s="672">
        <v>1900</v>
      </c>
      <c r="R107" s="672">
        <v>382</v>
      </c>
      <c r="S107" s="673">
        <f t="shared" si="72"/>
        <v>4.8550092547284214E-2</v>
      </c>
      <c r="T107" s="681">
        <f t="shared" si="75"/>
        <v>9127</v>
      </c>
      <c r="U107" s="560">
        <f t="shared" si="73"/>
        <v>0.19417909495138608</v>
      </c>
      <c r="V107" s="770">
        <v>679</v>
      </c>
      <c r="W107" s="769">
        <v>13370</v>
      </c>
      <c r="X107" s="770">
        <v>679</v>
      </c>
      <c r="Y107" s="769">
        <v>6092</v>
      </c>
      <c r="Z107" s="14">
        <v>686</v>
      </c>
      <c r="AA107" s="13">
        <v>674</v>
      </c>
      <c r="AB107" s="725">
        <v>736</v>
      </c>
      <c r="AC107" s="361">
        <f t="shared" si="61"/>
        <v>227</v>
      </c>
      <c r="AD107" s="13" t="s">
        <v>25</v>
      </c>
      <c r="AE107" s="13">
        <v>46</v>
      </c>
      <c r="AF107" s="13">
        <v>181</v>
      </c>
    </row>
    <row r="108" spans="1:32" ht="15" customHeight="1" outlineLevel="2">
      <c r="A108" s="1">
        <v>36</v>
      </c>
      <c r="B108" s="5" t="s">
        <v>64</v>
      </c>
      <c r="C108" s="132">
        <f>VLOOKUP(A108,DANE!$A$3:$H$127,6,0)</f>
        <v>9353</v>
      </c>
      <c r="D108" s="288">
        <f t="shared" si="76"/>
        <v>2768</v>
      </c>
      <c r="E108" s="678">
        <f t="shared" si="74"/>
        <v>29.594782422752058</v>
      </c>
      <c r="F108" s="679">
        <f t="shared" si="77"/>
        <v>1483</v>
      </c>
      <c r="G108" s="680">
        <f t="shared" si="78"/>
        <v>15.855875120282262</v>
      </c>
      <c r="H108" s="38">
        <f t="shared" si="79"/>
        <v>105</v>
      </c>
      <c r="I108" s="676">
        <f t="shared" si="80"/>
        <v>1.1226344488399443E-2</v>
      </c>
      <c r="J108" s="38">
        <f t="shared" si="81"/>
        <v>19</v>
      </c>
      <c r="K108" s="676">
        <f t="shared" si="57"/>
        <v>2.0314337645675183E-3</v>
      </c>
      <c r="L108" s="38">
        <f t="shared" si="58"/>
        <v>4375</v>
      </c>
      <c r="M108" s="720">
        <f t="shared" si="82"/>
        <v>45.463915321287281</v>
      </c>
      <c r="N108" s="672">
        <v>101</v>
      </c>
      <c r="O108" s="671">
        <f t="shared" si="83"/>
        <v>1.0798674222174705</v>
      </c>
      <c r="P108" s="672">
        <f t="shared" si="84"/>
        <v>222</v>
      </c>
      <c r="Q108" s="672">
        <v>175</v>
      </c>
      <c r="R108" s="672">
        <v>47</v>
      </c>
      <c r="S108" s="673">
        <f t="shared" si="72"/>
        <v>2.3735699775473112E-2</v>
      </c>
      <c r="T108" s="681">
        <f t="shared" si="75"/>
        <v>4997</v>
      </c>
      <c r="U108" s="560">
        <f t="shared" si="73"/>
        <v>0.53426708008125734</v>
      </c>
      <c r="V108" s="770">
        <v>686</v>
      </c>
      <c r="W108" s="769">
        <v>16271</v>
      </c>
      <c r="X108" s="770">
        <v>686</v>
      </c>
      <c r="Y108" s="769">
        <v>17750</v>
      </c>
      <c r="Z108" s="14">
        <v>690</v>
      </c>
      <c r="AA108" s="13">
        <v>189</v>
      </c>
      <c r="AB108" s="725">
        <v>756</v>
      </c>
      <c r="AC108" s="361">
        <f t="shared" si="61"/>
        <v>232</v>
      </c>
      <c r="AD108" s="13" t="s">
        <v>57</v>
      </c>
      <c r="AE108" s="13">
        <v>28</v>
      </c>
      <c r="AF108" s="13">
        <v>204</v>
      </c>
    </row>
    <row r="109" spans="1:32" ht="15" customHeight="1" outlineLevel="2">
      <c r="A109" s="1">
        <v>91</v>
      </c>
      <c r="B109" s="5" t="s">
        <v>8</v>
      </c>
      <c r="C109" s="132">
        <f>VLOOKUP(A109,DANE!$A$3:$H$127,6,0)</f>
        <v>8976</v>
      </c>
      <c r="D109" s="288">
        <f t="shared" si="76"/>
        <v>6583</v>
      </c>
      <c r="E109" s="678">
        <f t="shared" si="74"/>
        <v>73.340017825311946</v>
      </c>
      <c r="F109" s="679">
        <f t="shared" si="77"/>
        <v>750</v>
      </c>
      <c r="G109" s="680">
        <f t="shared" si="78"/>
        <v>8.355614973262032</v>
      </c>
      <c r="H109" s="38">
        <f t="shared" si="79"/>
        <v>150</v>
      </c>
      <c r="I109" s="676">
        <f t="shared" si="80"/>
        <v>1.6711229946524065E-2</v>
      </c>
      <c r="J109" s="38">
        <f t="shared" si="81"/>
        <v>40</v>
      </c>
      <c r="K109" s="676">
        <f t="shared" si="57"/>
        <v>4.4563279857397506E-3</v>
      </c>
      <c r="L109" s="38">
        <f t="shared" si="58"/>
        <v>7523</v>
      </c>
      <c r="M109" s="720">
        <f t="shared" si="82"/>
        <v>81.716800356506241</v>
      </c>
      <c r="N109" s="672">
        <v>110</v>
      </c>
      <c r="O109" s="671">
        <f t="shared" si="83"/>
        <v>1.2254901960784315</v>
      </c>
      <c r="P109" s="672">
        <f t="shared" si="84"/>
        <v>503</v>
      </c>
      <c r="Q109" s="672">
        <v>415</v>
      </c>
      <c r="R109" s="672">
        <v>88</v>
      </c>
      <c r="S109" s="673">
        <f t="shared" si="72"/>
        <v>5.6038324420677361E-2</v>
      </c>
      <c r="T109" s="681">
        <f t="shared" si="75"/>
        <v>1493</v>
      </c>
      <c r="U109" s="560">
        <f t="shared" si="73"/>
        <v>0.16633244206773617</v>
      </c>
      <c r="V109" s="770">
        <v>690</v>
      </c>
      <c r="W109" s="769">
        <v>6614</v>
      </c>
      <c r="X109" s="770">
        <v>690</v>
      </c>
      <c r="Y109" s="769">
        <v>1224</v>
      </c>
      <c r="Z109" s="14">
        <v>697</v>
      </c>
      <c r="AA109" s="13">
        <v>420</v>
      </c>
      <c r="AB109" s="725">
        <v>761</v>
      </c>
      <c r="AC109" s="361">
        <f t="shared" si="61"/>
        <v>88</v>
      </c>
      <c r="AD109" s="13" t="s">
        <v>97</v>
      </c>
      <c r="AE109" s="13">
        <v>22</v>
      </c>
      <c r="AF109" s="13">
        <v>66</v>
      </c>
    </row>
    <row r="110" spans="1:32" ht="15" customHeight="1" outlineLevel="1">
      <c r="A110" s="1">
        <v>93</v>
      </c>
      <c r="B110" s="5" t="s">
        <v>70</v>
      </c>
      <c r="C110" s="132">
        <f>VLOOKUP(A110,DANE!$A$3:$H$127,6,0)</f>
        <v>17726</v>
      </c>
      <c r="D110" s="288">
        <f t="shared" si="76"/>
        <v>14051</v>
      </c>
      <c r="E110" s="678">
        <f t="shared" si="74"/>
        <v>79.267742299447136</v>
      </c>
      <c r="F110" s="679">
        <f t="shared" si="77"/>
        <v>1194</v>
      </c>
      <c r="G110" s="680">
        <f t="shared" si="78"/>
        <v>6.7358682161796235</v>
      </c>
      <c r="H110" s="38">
        <f t="shared" si="79"/>
        <v>296</v>
      </c>
      <c r="I110" s="676">
        <f t="shared" si="80"/>
        <v>1.6698634773778632E-2</v>
      </c>
      <c r="J110" s="38">
        <f t="shared" si="81"/>
        <v>36</v>
      </c>
      <c r="K110" s="676">
        <f t="shared" si="57"/>
        <v>2.0309150400541578E-3</v>
      </c>
      <c r="L110" s="38">
        <f t="shared" si="58"/>
        <v>15577</v>
      </c>
      <c r="M110" s="720">
        <f t="shared" si="82"/>
        <v>86.022340065440588</v>
      </c>
      <c r="N110" s="672">
        <v>184</v>
      </c>
      <c r="O110" s="671">
        <f t="shared" si="83"/>
        <v>1.0380232426943474</v>
      </c>
      <c r="P110" s="672">
        <f t="shared" si="84"/>
        <v>575</v>
      </c>
      <c r="Q110" s="672">
        <v>469</v>
      </c>
      <c r="R110" s="672">
        <v>106</v>
      </c>
      <c r="S110" s="673">
        <f t="shared" si="72"/>
        <v>3.243822633419835E-2</v>
      </c>
      <c r="T110" s="681">
        <f t="shared" si="75"/>
        <v>2185</v>
      </c>
      <c r="U110" s="560">
        <f t="shared" si="73"/>
        <v>0.12326526006995374</v>
      </c>
      <c r="V110" s="770">
        <v>697</v>
      </c>
      <c r="W110" s="769">
        <v>14441</v>
      </c>
      <c r="X110" s="770">
        <v>697</v>
      </c>
      <c r="Y110" s="769">
        <v>11489</v>
      </c>
      <c r="Z110" s="14">
        <v>736</v>
      </c>
      <c r="AA110" s="13">
        <v>517</v>
      </c>
      <c r="AB110" s="725">
        <v>789</v>
      </c>
      <c r="AC110" s="361">
        <f t="shared" si="61"/>
        <v>243</v>
      </c>
      <c r="AD110" s="13" t="s">
        <v>115</v>
      </c>
      <c r="AE110" s="13">
        <v>20</v>
      </c>
      <c r="AF110" s="13">
        <v>223</v>
      </c>
    </row>
    <row r="111" spans="1:32" ht="15" customHeight="1" outlineLevel="2">
      <c r="A111" s="1">
        <v>101</v>
      </c>
      <c r="B111" s="1" t="s">
        <v>71</v>
      </c>
      <c r="C111" s="132">
        <f>VLOOKUP(A111,DANE!$A$3:$H$127,6,0)</f>
        <v>26698</v>
      </c>
      <c r="D111" s="288">
        <f t="shared" si="76"/>
        <v>18990</v>
      </c>
      <c r="E111" s="678">
        <f t="shared" si="74"/>
        <v>71.128923514870024</v>
      </c>
      <c r="F111" s="679">
        <f t="shared" si="77"/>
        <v>7237</v>
      </c>
      <c r="G111" s="680">
        <f t="shared" si="78"/>
        <v>27.106899393212974</v>
      </c>
      <c r="H111" s="38">
        <f t="shared" si="79"/>
        <v>455</v>
      </c>
      <c r="I111" s="676">
        <f t="shared" si="80"/>
        <v>1.7042475091767175E-2</v>
      </c>
      <c r="J111" s="38">
        <f t="shared" si="81"/>
        <v>144</v>
      </c>
      <c r="K111" s="676">
        <f t="shared" si="57"/>
        <v>5.3936624466252156E-3</v>
      </c>
      <c r="L111" s="38">
        <f t="shared" si="58"/>
        <v>26826</v>
      </c>
      <c r="M111" s="720">
        <f t="shared" si="82"/>
        <v>98.258259045621386</v>
      </c>
      <c r="N111" s="672">
        <v>437</v>
      </c>
      <c r="O111" s="671">
        <f t="shared" si="83"/>
        <v>1.6368267285939022</v>
      </c>
      <c r="P111" s="672">
        <f t="shared" si="84"/>
        <v>1324</v>
      </c>
      <c r="Q111" s="672">
        <v>1073</v>
      </c>
      <c r="R111" s="672">
        <v>251</v>
      </c>
      <c r="S111" s="673">
        <f t="shared" si="72"/>
        <v>4.9591729717581842E-2</v>
      </c>
      <c r="T111" s="681">
        <f t="shared" si="75"/>
        <v>16</v>
      </c>
      <c r="U111" s="560">
        <f t="shared" si="73"/>
        <v>5.9929582740280167E-4</v>
      </c>
      <c r="V111" s="770">
        <v>736</v>
      </c>
      <c r="W111" s="769">
        <v>23558</v>
      </c>
      <c r="X111" s="770">
        <v>736</v>
      </c>
      <c r="Y111" s="769">
        <v>14017</v>
      </c>
      <c r="Z111" s="14">
        <v>756</v>
      </c>
      <c r="AA111" s="13">
        <v>785</v>
      </c>
      <c r="AB111" s="725">
        <v>790</v>
      </c>
      <c r="AC111" s="361">
        <f t="shared" si="61"/>
        <v>45</v>
      </c>
      <c r="AD111" s="13" t="s">
        <v>98</v>
      </c>
      <c r="AE111" s="13">
        <v>20</v>
      </c>
      <c r="AF111" s="13">
        <v>25</v>
      </c>
    </row>
    <row r="112" spans="1:32" ht="15" customHeight="1" outlineLevel="2">
      <c r="A112" s="1">
        <v>145</v>
      </c>
      <c r="B112" s="5" t="s">
        <v>10</v>
      </c>
      <c r="C112" s="132">
        <f>VLOOKUP(A112,DANE!$A$3:$H$127,6,0)</f>
        <v>5308</v>
      </c>
      <c r="D112" s="288">
        <f t="shared" si="76"/>
        <v>3716</v>
      </c>
      <c r="E112" s="678">
        <f t="shared" si="74"/>
        <v>70.007535795026371</v>
      </c>
      <c r="F112" s="679">
        <f t="shared" si="77"/>
        <v>640</v>
      </c>
      <c r="G112" s="680">
        <f t="shared" si="78"/>
        <v>12.057272042200452</v>
      </c>
      <c r="H112" s="38">
        <f t="shared" si="79"/>
        <v>140</v>
      </c>
      <c r="I112" s="676">
        <f t="shared" si="80"/>
        <v>2.637528259231349E-2</v>
      </c>
      <c r="J112" s="38">
        <f t="shared" si="81"/>
        <v>20</v>
      </c>
      <c r="K112" s="676">
        <f t="shared" si="57"/>
        <v>3.7678975131876413E-3</v>
      </c>
      <c r="L112" s="38">
        <f t="shared" si="58"/>
        <v>4516</v>
      </c>
      <c r="M112" s="720">
        <f t="shared" si="82"/>
        <v>82.09495101733232</v>
      </c>
      <c r="N112" s="672">
        <v>48</v>
      </c>
      <c r="O112" s="671">
        <f t="shared" si="83"/>
        <v>0.90429540316503387</v>
      </c>
      <c r="P112" s="672">
        <f t="shared" si="84"/>
        <v>211</v>
      </c>
      <c r="Q112" s="672">
        <v>184</v>
      </c>
      <c r="R112" s="672">
        <v>27</v>
      </c>
      <c r="S112" s="673">
        <f t="shared" si="72"/>
        <v>3.9751318764129615E-2</v>
      </c>
      <c r="T112" s="681">
        <f t="shared" si="75"/>
        <v>812</v>
      </c>
      <c r="U112" s="560">
        <f t="shared" si="73"/>
        <v>0.15297663903541825</v>
      </c>
      <c r="V112" s="770">
        <v>756</v>
      </c>
      <c r="W112" s="769">
        <v>23542</v>
      </c>
      <c r="X112" s="770">
        <v>756</v>
      </c>
      <c r="Y112" s="769">
        <v>5709</v>
      </c>
      <c r="Z112" s="14">
        <v>761</v>
      </c>
      <c r="AA112" s="13">
        <v>489</v>
      </c>
      <c r="AB112" s="725">
        <v>792</v>
      </c>
      <c r="AC112" s="361">
        <f t="shared" si="61"/>
        <v>34</v>
      </c>
      <c r="AD112" s="13" t="s">
        <v>112</v>
      </c>
      <c r="AE112" s="13">
        <v>10</v>
      </c>
      <c r="AF112" s="13">
        <v>24</v>
      </c>
    </row>
    <row r="113" spans="1:32" ht="15" customHeight="1" outlineLevel="2">
      <c r="A113" s="1">
        <v>209</v>
      </c>
      <c r="B113" s="5" t="s">
        <v>77</v>
      </c>
      <c r="C113" s="132">
        <f>VLOOKUP(A113,DANE!$A$3:$H$127,6,0)</f>
        <v>20371</v>
      </c>
      <c r="D113" s="288">
        <f t="shared" si="76"/>
        <v>13890</v>
      </c>
      <c r="E113" s="678">
        <f t="shared" si="74"/>
        <v>68.185165185803342</v>
      </c>
      <c r="F113" s="679">
        <f t="shared" si="77"/>
        <v>3163</v>
      </c>
      <c r="G113" s="680">
        <f t="shared" si="78"/>
        <v>15.526974620784447</v>
      </c>
      <c r="H113" s="38">
        <f t="shared" si="79"/>
        <v>289</v>
      </c>
      <c r="I113" s="676">
        <f t="shared" si="80"/>
        <v>1.4186834225123951E-2</v>
      </c>
      <c r="J113" s="38">
        <f t="shared" si="81"/>
        <v>62</v>
      </c>
      <c r="K113" s="676">
        <f t="shared" si="57"/>
        <v>3.0435422905110204E-3</v>
      </c>
      <c r="L113" s="38">
        <f t="shared" si="58"/>
        <v>17404</v>
      </c>
      <c r="M113" s="720">
        <f t="shared" si="82"/>
        <v>83.729370183103427</v>
      </c>
      <c r="N113" s="672">
        <v>234</v>
      </c>
      <c r="O113" s="671">
        <f t="shared" si="83"/>
        <v>1.1486917677089981</v>
      </c>
      <c r="P113" s="672">
        <f t="shared" si="84"/>
        <v>891</v>
      </c>
      <c r="Q113" s="672">
        <v>740</v>
      </c>
      <c r="R113" s="672">
        <v>151</v>
      </c>
      <c r="S113" s="673">
        <f t="shared" si="72"/>
        <v>4.3738648078150311E-2</v>
      </c>
      <c r="T113" s="681">
        <f t="shared" si="75"/>
        <v>3029</v>
      </c>
      <c r="U113" s="560">
        <f t="shared" si="73"/>
        <v>0.14869176770899808</v>
      </c>
      <c r="V113" s="770">
        <v>761</v>
      </c>
      <c r="W113" s="769">
        <v>7544</v>
      </c>
      <c r="X113" s="770">
        <v>761</v>
      </c>
      <c r="Y113" s="769">
        <v>2727</v>
      </c>
      <c r="Z113" s="14">
        <v>789</v>
      </c>
      <c r="AA113" s="13">
        <v>312</v>
      </c>
      <c r="AB113" s="725">
        <v>809</v>
      </c>
      <c r="AC113" s="361">
        <f t="shared" si="61"/>
        <v>31</v>
      </c>
      <c r="AD113" s="13" t="s">
        <v>99</v>
      </c>
      <c r="AE113" s="13">
        <v>7</v>
      </c>
      <c r="AF113" s="13">
        <v>24</v>
      </c>
    </row>
    <row r="114" spans="1:32" ht="15" customHeight="1" outlineLevel="2">
      <c r="A114" s="1">
        <v>282</v>
      </c>
      <c r="B114" s="5" t="s">
        <v>79</v>
      </c>
      <c r="C114" s="132">
        <f>VLOOKUP(A114,DANE!$A$3:$H$127,6,0)</f>
        <v>21142</v>
      </c>
      <c r="D114" s="288">
        <f t="shared" si="76"/>
        <v>7857</v>
      </c>
      <c r="E114" s="678">
        <f t="shared" si="74"/>
        <v>37.162993094314636</v>
      </c>
      <c r="F114" s="679">
        <f t="shared" si="77"/>
        <v>7238</v>
      </c>
      <c r="G114" s="680">
        <f t="shared" si="78"/>
        <v>34.235171696149848</v>
      </c>
      <c r="H114" s="38">
        <f t="shared" si="79"/>
        <v>582</v>
      </c>
      <c r="I114" s="676">
        <f t="shared" si="80"/>
        <v>2.7528143032825653E-2</v>
      </c>
      <c r="J114" s="38">
        <f t="shared" si="81"/>
        <v>329</v>
      </c>
      <c r="K114" s="676">
        <f t="shared" si="57"/>
        <v>1.5561441680068112E-2</v>
      </c>
      <c r="L114" s="38">
        <f t="shared" si="58"/>
        <v>16006</v>
      </c>
      <c r="M114" s="720">
        <f t="shared" si="82"/>
        <v>71.441254375177365</v>
      </c>
      <c r="N114" s="672">
        <v>1528</v>
      </c>
      <c r="O114" s="671">
        <f t="shared" si="83"/>
        <v>7.2273200264875603</v>
      </c>
      <c r="P114" s="672">
        <f t="shared" si="84"/>
        <v>745</v>
      </c>
      <c r="Q114" s="672">
        <v>526</v>
      </c>
      <c r="R114" s="672">
        <v>219</v>
      </c>
      <c r="S114" s="673">
        <f t="shared" si="72"/>
        <v>3.5237915050610157E-2</v>
      </c>
      <c r="T114" s="681">
        <f t="shared" si="75"/>
        <v>5465</v>
      </c>
      <c r="U114" s="560">
        <f t="shared" si="73"/>
        <v>0.25849020906252956</v>
      </c>
      <c r="V114" s="770">
        <v>789</v>
      </c>
      <c r="W114" s="769">
        <v>9038</v>
      </c>
      <c r="X114" s="770">
        <v>789</v>
      </c>
      <c r="Y114" s="769">
        <v>4067</v>
      </c>
      <c r="Z114" s="14">
        <v>790</v>
      </c>
      <c r="AA114" s="13">
        <v>418</v>
      </c>
      <c r="AB114" s="725">
        <v>837</v>
      </c>
      <c r="AC114" s="361">
        <f t="shared" si="61"/>
        <v>1271</v>
      </c>
      <c r="AD114" s="13" t="s">
        <v>26</v>
      </c>
      <c r="AE114" s="13">
        <v>897</v>
      </c>
      <c r="AF114" s="13">
        <v>374</v>
      </c>
    </row>
    <row r="115" spans="1:32" ht="15" customHeight="1" outlineLevel="2">
      <c r="A115" s="1">
        <v>353</v>
      </c>
      <c r="B115" s="5" t="s">
        <v>114</v>
      </c>
      <c r="C115" s="132">
        <f>VLOOKUP(A115,DANE!$A$3:$H$127,6,0)</f>
        <v>4885</v>
      </c>
      <c r="D115" s="288">
        <f t="shared" si="76"/>
        <v>2837</v>
      </c>
      <c r="E115" s="678">
        <f t="shared" si="74"/>
        <v>58.07574206755374</v>
      </c>
      <c r="F115" s="679">
        <f t="shared" si="77"/>
        <v>968</v>
      </c>
      <c r="G115" s="680">
        <f t="shared" si="78"/>
        <v>19.815762538382806</v>
      </c>
      <c r="H115" s="38">
        <f t="shared" si="79"/>
        <v>84</v>
      </c>
      <c r="I115" s="676">
        <f t="shared" si="80"/>
        <v>1.7195496417604914E-2</v>
      </c>
      <c r="J115" s="38">
        <f t="shared" si="81"/>
        <v>68</v>
      </c>
      <c r="K115" s="676">
        <f t="shared" si="57"/>
        <v>1.3920163766632548E-2</v>
      </c>
      <c r="L115" s="38">
        <f t="shared" si="58"/>
        <v>3957</v>
      </c>
      <c r="M115" s="720">
        <f t="shared" si="82"/>
        <v>77.922620266120774</v>
      </c>
      <c r="N115" s="672">
        <v>139</v>
      </c>
      <c r="O115" s="671">
        <f t="shared" si="83"/>
        <v>2.8454452405322415</v>
      </c>
      <c r="P115" s="672">
        <f t="shared" si="84"/>
        <v>252</v>
      </c>
      <c r="Q115" s="672">
        <v>189</v>
      </c>
      <c r="R115" s="672">
        <v>63</v>
      </c>
      <c r="S115" s="673">
        <f t="shared" si="72"/>
        <v>5.1586489252814741E-2</v>
      </c>
      <c r="T115" s="681">
        <f t="shared" si="75"/>
        <v>996</v>
      </c>
      <c r="U115" s="560">
        <f t="shared" si="73"/>
        <v>0.20388945752302967</v>
      </c>
      <c r="V115" s="770">
        <v>790</v>
      </c>
      <c r="W115" s="769">
        <v>31028</v>
      </c>
      <c r="X115" s="770">
        <v>790</v>
      </c>
      <c r="Y115" s="769">
        <v>2437</v>
      </c>
      <c r="Z115" s="14">
        <v>792</v>
      </c>
      <c r="AA115" s="13">
        <v>104</v>
      </c>
      <c r="AB115" s="725">
        <v>842</v>
      </c>
      <c r="AC115" s="361">
        <f t="shared" si="61"/>
        <v>41</v>
      </c>
      <c r="AD115" s="13" t="s">
        <v>100</v>
      </c>
      <c r="AE115" s="13">
        <v>22</v>
      </c>
      <c r="AF115" s="13">
        <v>19</v>
      </c>
    </row>
    <row r="116" spans="1:32" ht="15" customHeight="1" outlineLevel="2">
      <c r="A116" s="1">
        <v>364</v>
      </c>
      <c r="B116" s="4" t="s">
        <v>16</v>
      </c>
      <c r="C116" s="132">
        <f>VLOOKUP(A116,DANE!$A$3:$H$127,6,0)</f>
        <v>13516</v>
      </c>
      <c r="D116" s="288">
        <f t="shared" si="76"/>
        <v>9609</v>
      </c>
      <c r="E116" s="678">
        <f t="shared" si="74"/>
        <v>71.09351879254217</v>
      </c>
      <c r="F116" s="679">
        <f t="shared" si="77"/>
        <v>3281</v>
      </c>
      <c r="G116" s="680">
        <f t="shared" si="78"/>
        <v>24.274933412252146</v>
      </c>
      <c r="H116" s="38">
        <f t="shared" si="79"/>
        <v>322</v>
      </c>
      <c r="I116" s="676">
        <f t="shared" si="80"/>
        <v>2.3823616454572358E-2</v>
      </c>
      <c r="J116" s="38">
        <f t="shared" si="81"/>
        <v>81</v>
      </c>
      <c r="K116" s="676">
        <f t="shared" si="57"/>
        <v>5.9928973068955312E-3</v>
      </c>
      <c r="L116" s="38">
        <f t="shared" si="58"/>
        <v>13293</v>
      </c>
      <c r="M116" s="720">
        <f t="shared" si="82"/>
        <v>95.398268718555798</v>
      </c>
      <c r="N116" s="672">
        <v>410</v>
      </c>
      <c r="O116" s="671">
        <f t="shared" si="83"/>
        <v>3.0334418467002071</v>
      </c>
      <c r="P116" s="672">
        <f t="shared" si="84"/>
        <v>441</v>
      </c>
      <c r="Q116" s="672">
        <v>322</v>
      </c>
      <c r="R116" s="672">
        <v>119</v>
      </c>
      <c r="S116" s="673">
        <f t="shared" si="72"/>
        <v>3.2627996448653447E-2</v>
      </c>
      <c r="T116" s="681">
        <f t="shared" si="75"/>
        <v>304</v>
      </c>
      <c r="U116" s="560">
        <f t="shared" si="73"/>
        <v>2.2491861497484462E-2</v>
      </c>
      <c r="V116" s="770">
        <v>792</v>
      </c>
      <c r="W116" s="769">
        <v>3107</v>
      </c>
      <c r="X116" s="770">
        <v>792</v>
      </c>
      <c r="Y116" s="769">
        <v>1859</v>
      </c>
      <c r="Z116" s="14">
        <v>809</v>
      </c>
      <c r="AA116" s="13">
        <v>129</v>
      </c>
      <c r="AB116" s="725">
        <v>847</v>
      </c>
      <c r="AC116" s="361">
        <f t="shared" si="61"/>
        <v>152</v>
      </c>
      <c r="AD116" s="13" t="s">
        <v>101</v>
      </c>
      <c r="AE116" s="13">
        <v>79</v>
      </c>
      <c r="AF116" s="13">
        <v>73</v>
      </c>
    </row>
    <row r="117" spans="1:32" ht="15" customHeight="1" outlineLevel="1">
      <c r="A117" s="1">
        <v>368</v>
      </c>
      <c r="B117" s="5" t="s">
        <v>110</v>
      </c>
      <c r="C117" s="132">
        <f>VLOOKUP(A117,DANE!$A$3:$H$127,6,0)</f>
        <v>11852</v>
      </c>
      <c r="D117" s="288">
        <f t="shared" si="76"/>
        <v>6591</v>
      </c>
      <c r="E117" s="678">
        <f t="shared" si="74"/>
        <v>55.610867364157947</v>
      </c>
      <c r="F117" s="679">
        <f t="shared" si="77"/>
        <v>3575</v>
      </c>
      <c r="G117" s="680">
        <f t="shared" si="78"/>
        <v>30.163685453931826</v>
      </c>
      <c r="H117" s="38">
        <f t="shared" si="79"/>
        <v>374</v>
      </c>
      <c r="I117" s="676">
        <f t="shared" si="80"/>
        <v>3.1555855551805602E-2</v>
      </c>
      <c r="J117" s="38">
        <f t="shared" si="81"/>
        <v>62</v>
      </c>
      <c r="K117" s="676">
        <f t="shared" si="57"/>
        <v>5.231184610192373E-3</v>
      </c>
      <c r="L117" s="38">
        <f t="shared" si="58"/>
        <v>10602</v>
      </c>
      <c r="M117" s="720">
        <f t="shared" si="82"/>
        <v>85.81133985825177</v>
      </c>
      <c r="N117" s="672">
        <v>537</v>
      </c>
      <c r="O117" s="671">
        <f t="shared" si="83"/>
        <v>4.5308808639892</v>
      </c>
      <c r="P117" s="672">
        <f t="shared" si="84"/>
        <v>332</v>
      </c>
      <c r="Q117" s="672">
        <v>212</v>
      </c>
      <c r="R117" s="672">
        <v>120</v>
      </c>
      <c r="S117" s="673">
        <f t="shared" si="72"/>
        <v>2.8012149848126899E-2</v>
      </c>
      <c r="T117" s="681">
        <f t="shared" si="75"/>
        <v>1312</v>
      </c>
      <c r="U117" s="560">
        <f t="shared" si="73"/>
        <v>0.11069861626729666</v>
      </c>
      <c r="V117" s="770">
        <v>809</v>
      </c>
      <c r="W117" s="769">
        <v>3729</v>
      </c>
      <c r="X117" s="770">
        <v>809</v>
      </c>
      <c r="Y117" s="769">
        <v>3447</v>
      </c>
      <c r="Z117" s="14">
        <v>819</v>
      </c>
      <c r="AA117" s="13">
        <v>116</v>
      </c>
      <c r="AB117" s="725">
        <v>854</v>
      </c>
      <c r="AC117" s="361">
        <f t="shared" si="61"/>
        <v>36</v>
      </c>
      <c r="AD117" s="13" t="s">
        <v>102</v>
      </c>
      <c r="AE117" s="13">
        <v>7</v>
      </c>
      <c r="AF117" s="13">
        <v>29</v>
      </c>
    </row>
    <row r="118" spans="1:32" ht="15" customHeight="1" outlineLevel="2">
      <c r="A118" s="1">
        <v>390</v>
      </c>
      <c r="B118" s="4" t="s">
        <v>17</v>
      </c>
      <c r="C118" s="132">
        <f>VLOOKUP(A118,DANE!$A$3:$H$127,6,0)</f>
        <v>6402</v>
      </c>
      <c r="D118" s="288">
        <f t="shared" si="76"/>
        <v>4189</v>
      </c>
      <c r="E118" s="678">
        <f t="shared" si="74"/>
        <v>65.432677288347392</v>
      </c>
      <c r="F118" s="679">
        <f t="shared" si="77"/>
        <v>3332</v>
      </c>
      <c r="G118" s="680">
        <f t="shared" si="78"/>
        <v>52.046235551390183</v>
      </c>
      <c r="H118" s="38">
        <f t="shared" si="79"/>
        <v>109</v>
      </c>
      <c r="I118" s="676">
        <f t="shared" si="80"/>
        <v>1.7025929397063419E-2</v>
      </c>
      <c r="J118" s="38">
        <f t="shared" si="81"/>
        <v>31</v>
      </c>
      <c r="K118" s="676">
        <f t="shared" si="57"/>
        <v>4.8422368009996873E-3</v>
      </c>
      <c r="L118" s="38">
        <f t="shared" si="58"/>
        <v>7661</v>
      </c>
      <c r="M118" s="720">
        <f t="shared" si="82"/>
        <v>100</v>
      </c>
      <c r="N118" s="672">
        <v>191</v>
      </c>
      <c r="O118" s="671">
        <f t="shared" si="83"/>
        <v>2.9834426741643236</v>
      </c>
      <c r="P118" s="672">
        <f t="shared" si="84"/>
        <v>321</v>
      </c>
      <c r="Q118" s="672">
        <v>236</v>
      </c>
      <c r="R118" s="672">
        <v>85</v>
      </c>
      <c r="S118" s="673">
        <f t="shared" si="72"/>
        <v>5.0140581068416117E-2</v>
      </c>
      <c r="T118" s="681">
        <f t="shared" si="75"/>
        <v>-1228</v>
      </c>
      <c r="U118" s="560">
        <f t="shared" si="73"/>
        <v>-0.19181505779443925</v>
      </c>
      <c r="V118" s="770">
        <v>819</v>
      </c>
      <c r="W118" s="769">
        <v>4028</v>
      </c>
      <c r="X118" s="770">
        <v>819</v>
      </c>
      <c r="Y118" s="769">
        <v>1037</v>
      </c>
      <c r="Z118" s="14">
        <v>837</v>
      </c>
      <c r="AA118" s="13">
        <v>3077</v>
      </c>
      <c r="AB118" s="725">
        <v>856</v>
      </c>
      <c r="AC118" s="361">
        <f t="shared" si="61"/>
        <v>36</v>
      </c>
      <c r="AD118" s="13" t="s">
        <v>103</v>
      </c>
      <c r="AE118" s="13">
        <v>6</v>
      </c>
      <c r="AF118" s="13">
        <v>30</v>
      </c>
    </row>
    <row r="119" spans="1:32" ht="15" customHeight="1" outlineLevel="2">
      <c r="A119" s="1">
        <v>467</v>
      </c>
      <c r="B119" s="5" t="s">
        <v>85</v>
      </c>
      <c r="C119" s="132">
        <f>VLOOKUP(A119,DANE!$A$3:$H$127,6,0)</f>
        <v>5825</v>
      </c>
      <c r="D119" s="288">
        <f t="shared" si="76"/>
        <v>4363</v>
      </c>
      <c r="E119" s="678">
        <f t="shared" si="74"/>
        <v>74.901287553648061</v>
      </c>
      <c r="F119" s="679">
        <f t="shared" si="77"/>
        <v>811</v>
      </c>
      <c r="G119" s="680">
        <f t="shared" si="78"/>
        <v>13.92274678111588</v>
      </c>
      <c r="H119" s="38">
        <f t="shared" si="79"/>
        <v>91</v>
      </c>
      <c r="I119" s="676">
        <f t="shared" si="80"/>
        <v>1.5622317596566524E-2</v>
      </c>
      <c r="J119" s="38">
        <f t="shared" si="81"/>
        <v>12</v>
      </c>
      <c r="K119" s="676">
        <f t="shared" si="57"/>
        <v>2.0600858369098714E-3</v>
      </c>
      <c r="L119" s="38">
        <f t="shared" si="58"/>
        <v>5277</v>
      </c>
      <c r="M119" s="720">
        <f t="shared" si="82"/>
        <v>88.84171673819742</v>
      </c>
      <c r="N119" s="672">
        <v>142</v>
      </c>
      <c r="O119" s="671">
        <f t="shared" si="83"/>
        <v>2.4377682403433476</v>
      </c>
      <c r="P119" s="672">
        <f t="shared" si="84"/>
        <v>321</v>
      </c>
      <c r="Q119" s="672">
        <v>246</v>
      </c>
      <c r="R119" s="672">
        <v>75</v>
      </c>
      <c r="S119" s="673">
        <f t="shared" si="72"/>
        <v>5.5107296137339057E-2</v>
      </c>
      <c r="T119" s="681">
        <f t="shared" si="75"/>
        <v>560</v>
      </c>
      <c r="U119" s="560">
        <f t="shared" si="73"/>
        <v>9.6137339055793997E-2</v>
      </c>
      <c r="V119" s="770">
        <v>837</v>
      </c>
      <c r="W119" s="769">
        <v>92323</v>
      </c>
      <c r="X119" s="770">
        <v>837</v>
      </c>
      <c r="Y119" s="769">
        <v>35972</v>
      </c>
      <c r="Z119" s="14">
        <v>842</v>
      </c>
      <c r="AA119" s="13">
        <v>102</v>
      </c>
      <c r="AB119" s="725">
        <v>858</v>
      </c>
      <c r="AC119" s="361">
        <f t="shared" si="61"/>
        <v>55</v>
      </c>
      <c r="AD119" s="13" t="s">
        <v>59</v>
      </c>
      <c r="AE119" s="13">
        <v>30</v>
      </c>
      <c r="AF119" s="13">
        <v>25</v>
      </c>
    </row>
    <row r="120" spans="1:32" ht="15" customHeight="1" outlineLevel="2">
      <c r="A120" s="1">
        <v>576</v>
      </c>
      <c r="B120" s="4" t="s">
        <v>89</v>
      </c>
      <c r="C120" s="132">
        <f>VLOOKUP(A120,DANE!$A$3:$H$127,6,0)</f>
        <v>6675</v>
      </c>
      <c r="D120" s="288">
        <f t="shared" si="76"/>
        <v>5940</v>
      </c>
      <c r="E120" s="678">
        <f t="shared" si="74"/>
        <v>88.988764044943821</v>
      </c>
      <c r="F120" s="679">
        <f t="shared" si="77"/>
        <v>1133</v>
      </c>
      <c r="G120" s="680">
        <f t="shared" si="78"/>
        <v>16.973782771535582</v>
      </c>
      <c r="H120" s="38">
        <f t="shared" si="79"/>
        <v>101</v>
      </c>
      <c r="I120" s="676">
        <f t="shared" si="80"/>
        <v>1.5131086142322097E-2</v>
      </c>
      <c r="J120" s="38">
        <f t="shared" si="81"/>
        <v>26</v>
      </c>
      <c r="K120" s="676">
        <f t="shared" si="57"/>
        <v>3.895131086142322E-3</v>
      </c>
      <c r="L120" s="38">
        <f t="shared" si="58"/>
        <v>7200</v>
      </c>
      <c r="M120" s="720">
        <f t="shared" si="82"/>
        <v>100</v>
      </c>
      <c r="N120" s="672">
        <v>126</v>
      </c>
      <c r="O120" s="671">
        <f t="shared" si="83"/>
        <v>1.887640449438202</v>
      </c>
      <c r="P120" s="672">
        <f t="shared" si="84"/>
        <v>237</v>
      </c>
      <c r="Q120" s="672">
        <v>198</v>
      </c>
      <c r="R120" s="672">
        <v>39</v>
      </c>
      <c r="S120" s="673">
        <f t="shared" si="72"/>
        <v>3.5505617977528089E-2</v>
      </c>
      <c r="T120" s="681">
        <f t="shared" si="75"/>
        <v>-499</v>
      </c>
      <c r="U120" s="560">
        <f t="shared" si="73"/>
        <v>-7.4756554307116099E-2</v>
      </c>
      <c r="V120" s="770">
        <v>842</v>
      </c>
      <c r="W120" s="769">
        <v>5634</v>
      </c>
      <c r="X120" s="770">
        <v>842</v>
      </c>
      <c r="Y120" s="769">
        <v>565</v>
      </c>
      <c r="Z120" s="14">
        <v>847</v>
      </c>
      <c r="AA120" s="13">
        <v>739</v>
      </c>
      <c r="AB120" s="725">
        <v>861</v>
      </c>
      <c r="AC120" s="361">
        <f t="shared" si="61"/>
        <v>83</v>
      </c>
      <c r="AD120" s="13" t="s">
        <v>27</v>
      </c>
      <c r="AE120" s="13">
        <v>22</v>
      </c>
      <c r="AF120" s="13">
        <v>61</v>
      </c>
    </row>
    <row r="121" spans="1:32" ht="15" customHeight="1" outlineLevel="2">
      <c r="A121" s="1">
        <v>642</v>
      </c>
      <c r="B121" s="4" t="s">
        <v>22</v>
      </c>
      <c r="C121" s="132">
        <f>VLOOKUP(A121,DANE!$A$3:$H$127,6,0)</f>
        <v>17397</v>
      </c>
      <c r="D121" s="288">
        <f t="shared" si="76"/>
        <v>13091</v>
      </c>
      <c r="E121" s="678">
        <f t="shared" si="74"/>
        <v>75.248606081508314</v>
      </c>
      <c r="F121" s="679">
        <f t="shared" si="77"/>
        <v>2003</v>
      </c>
      <c r="G121" s="680">
        <f t="shared" si="78"/>
        <v>11.513479335517617</v>
      </c>
      <c r="H121" s="38">
        <f t="shared" si="79"/>
        <v>214</v>
      </c>
      <c r="I121" s="676">
        <f t="shared" si="80"/>
        <v>1.2300971431856067E-2</v>
      </c>
      <c r="J121" s="38">
        <f t="shared" si="81"/>
        <v>41</v>
      </c>
      <c r="K121" s="676">
        <f t="shared" si="57"/>
        <v>2.3567281715238257E-3</v>
      </c>
      <c r="L121" s="38">
        <f t="shared" si="58"/>
        <v>15349</v>
      </c>
      <c r="M121" s="720">
        <f t="shared" si="82"/>
        <v>86.776743116629305</v>
      </c>
      <c r="N121" s="672">
        <v>142</v>
      </c>
      <c r="O121" s="671">
        <f t="shared" si="83"/>
        <v>0.81623268379605685</v>
      </c>
      <c r="P121" s="672">
        <f t="shared" si="84"/>
        <v>918</v>
      </c>
      <c r="Q121" s="672">
        <v>790</v>
      </c>
      <c r="R121" s="672">
        <v>128</v>
      </c>
      <c r="S121" s="673">
        <f t="shared" si="72"/>
        <v>5.2767718572167617E-2</v>
      </c>
      <c r="T121" s="681">
        <f t="shared" si="75"/>
        <v>2089</v>
      </c>
      <c r="U121" s="560">
        <f t="shared" si="73"/>
        <v>0.12007817439788469</v>
      </c>
      <c r="V121" s="770">
        <v>847</v>
      </c>
      <c r="W121" s="769">
        <v>24805</v>
      </c>
      <c r="X121" s="770">
        <v>847</v>
      </c>
      <c r="Y121" s="769">
        <v>3741</v>
      </c>
      <c r="Z121" s="14">
        <v>854</v>
      </c>
      <c r="AA121" s="13">
        <v>226</v>
      </c>
      <c r="AB121" s="725">
        <v>873</v>
      </c>
      <c r="AC121" s="361">
        <f t="shared" si="61"/>
        <v>12</v>
      </c>
      <c r="AD121" s="13" t="s">
        <v>28</v>
      </c>
      <c r="AE121" s="13">
        <v>1</v>
      </c>
      <c r="AF121" s="13">
        <v>11</v>
      </c>
    </row>
    <row r="122" spans="1:32" ht="15" customHeight="1" outlineLevel="2">
      <c r="A122" s="1">
        <v>679</v>
      </c>
      <c r="B122" s="4" t="s">
        <v>23</v>
      </c>
      <c r="C122" s="132">
        <f>VLOOKUP(A122,DANE!$A$3:$H$127,6,0)</f>
        <v>21591</v>
      </c>
      <c r="D122" s="288">
        <f t="shared" si="76"/>
        <v>13370</v>
      </c>
      <c r="E122" s="678">
        <f t="shared" si="74"/>
        <v>61.923949793895602</v>
      </c>
      <c r="F122" s="679">
        <f t="shared" si="77"/>
        <v>6092</v>
      </c>
      <c r="G122" s="680">
        <f t="shared" si="78"/>
        <v>28.215460145430963</v>
      </c>
      <c r="H122" s="38">
        <f t="shared" si="79"/>
        <v>300</v>
      </c>
      <c r="I122" s="676">
        <f t="shared" si="80"/>
        <v>1.3894678338196471E-2</v>
      </c>
      <c r="J122" s="38">
        <f t="shared" si="81"/>
        <v>145</v>
      </c>
      <c r="K122" s="676">
        <f t="shared" si="57"/>
        <v>6.7157611967949612E-3</v>
      </c>
      <c r="L122" s="38">
        <f t="shared" si="58"/>
        <v>19907</v>
      </c>
      <c r="M122" s="720">
        <f t="shared" si="82"/>
        <v>90.16002037886156</v>
      </c>
      <c r="N122" s="672">
        <v>602</v>
      </c>
      <c r="O122" s="671">
        <f t="shared" si="83"/>
        <v>2.7881987865314253</v>
      </c>
      <c r="P122" s="672">
        <f t="shared" si="84"/>
        <v>1085</v>
      </c>
      <c r="Q122" s="672">
        <v>880</v>
      </c>
      <c r="R122" s="672">
        <v>205</v>
      </c>
      <c r="S122" s="673">
        <f t="shared" si="72"/>
        <v>5.0252419989810566E-2</v>
      </c>
      <c r="T122" s="681">
        <f t="shared" si="75"/>
        <v>1829</v>
      </c>
      <c r="U122" s="560">
        <f t="shared" si="73"/>
        <v>8.471122226853782E-2</v>
      </c>
      <c r="V122" s="770">
        <v>854</v>
      </c>
      <c r="W122" s="769">
        <v>13169</v>
      </c>
      <c r="X122" s="770">
        <v>854</v>
      </c>
      <c r="Y122" s="769">
        <v>1264</v>
      </c>
      <c r="Z122" s="14">
        <v>856</v>
      </c>
      <c r="AA122" s="13">
        <v>123</v>
      </c>
      <c r="AB122" s="725">
        <v>885</v>
      </c>
      <c r="AC122" s="361">
        <f t="shared" si="61"/>
        <v>102</v>
      </c>
      <c r="AD122" s="13" t="s">
        <v>104</v>
      </c>
      <c r="AE122" s="13">
        <v>14</v>
      </c>
      <c r="AF122" s="13">
        <v>88</v>
      </c>
    </row>
    <row r="123" spans="1:32" ht="15" customHeight="1" outlineLevel="2">
      <c r="A123" s="1">
        <v>789</v>
      </c>
      <c r="B123" s="5" t="s">
        <v>115</v>
      </c>
      <c r="C123" s="132">
        <f>VLOOKUP(A123,DANE!$A$3:$H$127,6,0)</f>
        <v>14224</v>
      </c>
      <c r="D123" s="288">
        <f t="shared" si="76"/>
        <v>9038</v>
      </c>
      <c r="E123" s="678">
        <f t="shared" si="74"/>
        <v>63.540494938132731</v>
      </c>
      <c r="F123" s="679">
        <f t="shared" si="77"/>
        <v>4067</v>
      </c>
      <c r="G123" s="680">
        <f t="shared" si="78"/>
        <v>28.59251968503937</v>
      </c>
      <c r="H123" s="38">
        <f t="shared" si="79"/>
        <v>312</v>
      </c>
      <c r="I123" s="676">
        <f t="shared" si="80"/>
        <v>2.1934758155230598E-2</v>
      </c>
      <c r="J123" s="38">
        <f t="shared" si="81"/>
        <v>243</v>
      </c>
      <c r="K123" s="676">
        <f t="shared" si="57"/>
        <v>1.7083802024746908E-2</v>
      </c>
      <c r="L123" s="38">
        <f t="shared" si="58"/>
        <v>13660</v>
      </c>
      <c r="M123" s="720">
        <f t="shared" si="82"/>
        <v>92.17203318335207</v>
      </c>
      <c r="N123" s="672">
        <v>798</v>
      </c>
      <c r="O123" s="671">
        <f t="shared" si="83"/>
        <v>5.6102362204724407</v>
      </c>
      <c r="P123" s="672">
        <f t="shared" si="84"/>
        <v>500</v>
      </c>
      <c r="Q123" s="672">
        <v>344</v>
      </c>
      <c r="R123" s="672">
        <v>156</v>
      </c>
      <c r="S123" s="673">
        <f t="shared" si="72"/>
        <v>3.5151856017997751E-2</v>
      </c>
      <c r="T123" s="681">
        <f t="shared" si="75"/>
        <v>807</v>
      </c>
      <c r="U123" s="560">
        <f t="shared" si="73"/>
        <v>5.6735095613048368E-2</v>
      </c>
      <c r="V123" s="770">
        <v>856</v>
      </c>
      <c r="W123" s="769">
        <v>3238</v>
      </c>
      <c r="X123" s="770">
        <v>856</v>
      </c>
      <c r="Y123" s="769">
        <v>1543</v>
      </c>
      <c r="Z123" s="14">
        <v>858</v>
      </c>
      <c r="AA123" s="13">
        <v>209</v>
      </c>
      <c r="AB123" s="725">
        <v>887</v>
      </c>
      <c r="AC123" s="361">
        <f t="shared" si="61"/>
        <v>466</v>
      </c>
      <c r="AD123" s="13" t="s">
        <v>29</v>
      </c>
      <c r="AE123" s="13">
        <v>132</v>
      </c>
      <c r="AF123" s="13">
        <v>334</v>
      </c>
    </row>
    <row r="124" spans="1:32" ht="15" customHeight="1" outlineLevel="2">
      <c r="A124" s="1">
        <v>792</v>
      </c>
      <c r="B124" s="5" t="s">
        <v>112</v>
      </c>
      <c r="C124" s="132">
        <f>VLOOKUP(A124,DANE!$A$3:$H$127,6,0)</f>
        <v>8051</v>
      </c>
      <c r="D124" s="288">
        <f t="shared" si="76"/>
        <v>3107</v>
      </c>
      <c r="E124" s="678">
        <f t="shared" si="74"/>
        <v>38.591479319339214</v>
      </c>
      <c r="F124" s="679">
        <f t="shared" si="77"/>
        <v>1859</v>
      </c>
      <c r="G124" s="680">
        <f t="shared" si="78"/>
        <v>23.090299341696682</v>
      </c>
      <c r="H124" s="38">
        <f t="shared" si="79"/>
        <v>104</v>
      </c>
      <c r="I124" s="676">
        <f t="shared" si="80"/>
        <v>1.2917649981368774E-2</v>
      </c>
      <c r="J124" s="38">
        <f t="shared" si="81"/>
        <v>34</v>
      </c>
      <c r="K124" s="676">
        <f t="shared" si="57"/>
        <v>4.2230778785244073E-3</v>
      </c>
      <c r="L124" s="38">
        <f t="shared" si="58"/>
        <v>5104</v>
      </c>
      <c r="M124" s="720">
        <f t="shared" si="82"/>
        <v>61.698919388895781</v>
      </c>
      <c r="N124" s="672">
        <v>183</v>
      </c>
      <c r="O124" s="671">
        <f t="shared" si="83"/>
        <v>2.2730095640293131</v>
      </c>
      <c r="P124" s="672">
        <f t="shared" si="84"/>
        <v>240</v>
      </c>
      <c r="Q124" s="672">
        <v>193</v>
      </c>
      <c r="R124" s="672">
        <v>47</v>
      </c>
      <c r="S124" s="673">
        <f t="shared" si="72"/>
        <v>2.9809961495466403E-2</v>
      </c>
      <c r="T124" s="681">
        <f t="shared" si="75"/>
        <v>2981</v>
      </c>
      <c r="U124" s="560">
        <f t="shared" si="73"/>
        <v>0.37026456340827224</v>
      </c>
      <c r="V124" s="770">
        <v>858</v>
      </c>
      <c r="W124" s="769">
        <v>10248</v>
      </c>
      <c r="X124" s="770">
        <v>858</v>
      </c>
      <c r="Y124" s="769">
        <v>1997</v>
      </c>
      <c r="Z124" s="14">
        <v>861</v>
      </c>
      <c r="AA124" s="13">
        <v>151</v>
      </c>
      <c r="AB124" s="725">
        <v>890</v>
      </c>
      <c r="AC124" s="361">
        <f t="shared" si="61"/>
        <v>72</v>
      </c>
      <c r="AD124" s="13" t="s">
        <v>60</v>
      </c>
      <c r="AE124" s="13">
        <v>27</v>
      </c>
      <c r="AF124" s="13">
        <v>45</v>
      </c>
    </row>
    <row r="125" spans="1:32" ht="15" customHeight="1" outlineLevel="2">
      <c r="A125" s="1">
        <v>809</v>
      </c>
      <c r="B125" s="5" t="s">
        <v>99</v>
      </c>
      <c r="C125" s="132">
        <f>VLOOKUP(A125,DANE!$A$3:$H$127,6,0)</f>
        <v>14691</v>
      </c>
      <c r="D125" s="288">
        <f t="shared" si="76"/>
        <v>3729</v>
      </c>
      <c r="E125" s="678">
        <f t="shared" si="74"/>
        <v>25.382887482131917</v>
      </c>
      <c r="F125" s="679">
        <f t="shared" si="77"/>
        <v>3447</v>
      </c>
      <c r="G125" s="680">
        <f t="shared" si="78"/>
        <v>23.463344905043904</v>
      </c>
      <c r="H125" s="38">
        <f t="shared" si="79"/>
        <v>129</v>
      </c>
      <c r="I125" s="676">
        <f t="shared" si="80"/>
        <v>8.7808862568919746E-3</v>
      </c>
      <c r="J125" s="38">
        <f t="shared" si="81"/>
        <v>31</v>
      </c>
      <c r="K125" s="676">
        <f t="shared" si="57"/>
        <v>2.1101354570825675E-3</v>
      </c>
      <c r="L125" s="38">
        <f t="shared" si="58"/>
        <v>7336</v>
      </c>
      <c r="M125" s="720">
        <f t="shared" si="82"/>
        <v>48.857123408889791</v>
      </c>
      <c r="N125" s="672">
        <v>232</v>
      </c>
      <c r="O125" s="671">
        <f t="shared" si="83"/>
        <v>1.5791981485263087</v>
      </c>
      <c r="P125" s="672">
        <f t="shared" si="84"/>
        <v>371</v>
      </c>
      <c r="Q125" s="672">
        <v>273</v>
      </c>
      <c r="R125" s="672">
        <v>98</v>
      </c>
      <c r="S125" s="673">
        <f t="shared" si="72"/>
        <v>2.5253556599278471E-2</v>
      </c>
      <c r="T125" s="681">
        <f t="shared" si="75"/>
        <v>7386</v>
      </c>
      <c r="U125" s="560">
        <f t="shared" si="73"/>
        <v>0.50275678987134975</v>
      </c>
      <c r="V125" s="770">
        <v>861</v>
      </c>
      <c r="W125" s="769">
        <v>5851</v>
      </c>
      <c r="X125" s="770">
        <v>861</v>
      </c>
      <c r="Y125" s="769">
        <v>4077</v>
      </c>
      <c r="Z125" s="14">
        <v>873</v>
      </c>
      <c r="AA125" s="13">
        <v>206</v>
      </c>
      <c r="AB125" s="725">
        <v>893</v>
      </c>
      <c r="AC125" s="361">
        <f t="shared" si="61"/>
        <v>153</v>
      </c>
      <c r="AD125" s="13" t="s">
        <v>105</v>
      </c>
      <c r="AE125" s="13">
        <v>106</v>
      </c>
      <c r="AF125" s="13">
        <v>47</v>
      </c>
    </row>
    <row r="126" spans="1:32" ht="15" customHeight="1" outlineLevel="2">
      <c r="A126" s="1">
        <v>847</v>
      </c>
      <c r="B126" s="4" t="s">
        <v>101</v>
      </c>
      <c r="C126" s="132">
        <f>VLOOKUP(A126,DANE!$A$3:$H$127,6,0)</f>
        <v>46508</v>
      </c>
      <c r="D126" s="288">
        <f t="shared" si="76"/>
        <v>24805</v>
      </c>
      <c r="E126" s="678">
        <f t="shared" si="74"/>
        <v>53.334910122989598</v>
      </c>
      <c r="F126" s="679">
        <f t="shared" si="77"/>
        <v>3741</v>
      </c>
      <c r="G126" s="680">
        <f t="shared" si="78"/>
        <v>8.0437774146383418</v>
      </c>
      <c r="H126" s="38">
        <f t="shared" si="79"/>
        <v>739</v>
      </c>
      <c r="I126" s="676">
        <f t="shared" si="80"/>
        <v>1.5889739399673173E-2</v>
      </c>
      <c r="J126" s="38">
        <f t="shared" si="81"/>
        <v>152</v>
      </c>
      <c r="K126" s="676">
        <f t="shared" si="57"/>
        <v>3.268254923884063E-3</v>
      </c>
      <c r="L126" s="38">
        <f t="shared" si="58"/>
        <v>29437</v>
      </c>
      <c r="M126" s="720">
        <f t="shared" si="82"/>
        <v>61.397845531951496</v>
      </c>
      <c r="N126" s="672">
        <v>338</v>
      </c>
      <c r="O126" s="671">
        <f t="shared" si="83"/>
        <v>0.72675668702158769</v>
      </c>
      <c r="P126" s="672">
        <f t="shared" si="84"/>
        <v>1407</v>
      </c>
      <c r="Q126" s="672">
        <v>1185</v>
      </c>
      <c r="R126" s="672">
        <v>222</v>
      </c>
      <c r="S126" s="673">
        <f t="shared" si="72"/>
        <v>3.0252859723058398E-2</v>
      </c>
      <c r="T126" s="681">
        <f t="shared" si="75"/>
        <v>17223</v>
      </c>
      <c r="U126" s="560">
        <f t="shared" si="73"/>
        <v>0.37032338522404745</v>
      </c>
      <c r="V126" s="770">
        <v>873</v>
      </c>
      <c r="W126" s="769">
        <v>7027</v>
      </c>
      <c r="X126" s="770">
        <v>873</v>
      </c>
      <c r="Y126" s="769">
        <v>77</v>
      </c>
      <c r="Z126" s="14">
        <v>885</v>
      </c>
      <c r="AA126" s="13">
        <v>121</v>
      </c>
      <c r="AB126" s="725">
        <v>895</v>
      </c>
      <c r="AC126" s="361">
        <f t="shared" si="61"/>
        <v>26</v>
      </c>
      <c r="AD126" s="13" t="s">
        <v>120</v>
      </c>
      <c r="AE126" s="13">
        <v>19</v>
      </c>
      <c r="AF126" s="13">
        <v>7</v>
      </c>
    </row>
    <row r="127" spans="1:32" ht="15" customHeight="1" outlineLevel="2">
      <c r="A127" s="1">
        <v>856</v>
      </c>
      <c r="B127" s="4" t="s">
        <v>103</v>
      </c>
      <c r="C127" s="132">
        <f>VLOOKUP(A127,DANE!$A$3:$H$127,6,0)</f>
        <v>6102</v>
      </c>
      <c r="D127" s="288">
        <f t="shared" si="76"/>
        <v>3238</v>
      </c>
      <c r="E127" s="678">
        <f t="shared" si="74"/>
        <v>53.064568993772532</v>
      </c>
      <c r="F127" s="679">
        <f t="shared" si="77"/>
        <v>1543</v>
      </c>
      <c r="G127" s="680">
        <f t="shared" si="78"/>
        <v>25.286791215994757</v>
      </c>
      <c r="H127" s="38">
        <f t="shared" si="79"/>
        <v>123</v>
      </c>
      <c r="I127" s="676">
        <f t="shared" si="80"/>
        <v>2.0157325467059981E-2</v>
      </c>
      <c r="J127" s="38">
        <f t="shared" si="81"/>
        <v>36</v>
      </c>
      <c r="K127" s="676">
        <f t="shared" si="57"/>
        <v>5.8997050147492625E-3</v>
      </c>
      <c r="L127" s="38">
        <f t="shared" si="58"/>
        <v>4940</v>
      </c>
      <c r="M127" s="720">
        <f t="shared" si="82"/>
        <v>78.377417240249102</v>
      </c>
      <c r="N127" s="672">
        <v>88</v>
      </c>
      <c r="O127" s="671">
        <f t="shared" si="83"/>
        <v>1.4421501147164864</v>
      </c>
      <c r="P127" s="672">
        <f t="shared" si="84"/>
        <v>202</v>
      </c>
      <c r="Q127" s="672">
        <v>160</v>
      </c>
      <c r="R127" s="672">
        <v>42</v>
      </c>
      <c r="S127" s="673">
        <f t="shared" si="72"/>
        <v>3.3103900360537529E-2</v>
      </c>
      <c r="T127" s="681">
        <f t="shared" si="75"/>
        <v>1198</v>
      </c>
      <c r="U127" s="560">
        <f t="shared" si="73"/>
        <v>0.19632907243526712</v>
      </c>
      <c r="V127" s="770">
        <v>885</v>
      </c>
      <c r="W127" s="769">
        <v>5381</v>
      </c>
      <c r="X127" s="770">
        <v>885</v>
      </c>
      <c r="Y127" s="769">
        <v>819</v>
      </c>
      <c r="Z127" s="14">
        <v>887</v>
      </c>
      <c r="AA127" s="13">
        <v>879</v>
      </c>
      <c r="AB127" s="13"/>
      <c r="AC127" s="13"/>
      <c r="AD127" s="411"/>
      <c r="AE127" s="411"/>
      <c r="AF127" s="13"/>
    </row>
    <row r="128" spans="1:32" ht="15" customHeight="1" outlineLevel="2">
      <c r="A128" s="1">
        <v>861</v>
      </c>
      <c r="B128" s="4" t="s">
        <v>27</v>
      </c>
      <c r="C128" s="132">
        <f>VLOOKUP(A128,DANE!$A$3:$H$127,6,0)</f>
        <v>13184</v>
      </c>
      <c r="D128" s="288">
        <f t="shared" si="76"/>
        <v>5851</v>
      </c>
      <c r="E128" s="678">
        <f t="shared" si="74"/>
        <v>44.379550970873787</v>
      </c>
      <c r="F128" s="679">
        <f t="shared" si="77"/>
        <v>4077</v>
      </c>
      <c r="G128" s="680">
        <f t="shared" si="78"/>
        <v>30.923847087378643</v>
      </c>
      <c r="H128" s="38">
        <f t="shared" si="79"/>
        <v>151</v>
      </c>
      <c r="I128" s="676">
        <f t="shared" si="80"/>
        <v>1.1453276699029126E-2</v>
      </c>
      <c r="J128" s="38">
        <f t="shared" si="81"/>
        <v>83</v>
      </c>
      <c r="K128" s="676">
        <f t="shared" si="57"/>
        <v>6.2955097087378639E-3</v>
      </c>
      <c r="L128" s="38">
        <f t="shared" si="58"/>
        <v>10162</v>
      </c>
      <c r="M128" s="720">
        <f t="shared" si="82"/>
        <v>75.321146844660191</v>
      </c>
      <c r="N128" s="672">
        <v>548</v>
      </c>
      <c r="O128" s="671">
        <f t="shared" si="83"/>
        <v>4.1565533980582527</v>
      </c>
      <c r="P128" s="672">
        <f t="shared" si="84"/>
        <v>457</v>
      </c>
      <c r="Q128" s="672">
        <v>343</v>
      </c>
      <c r="R128" s="672">
        <v>114</v>
      </c>
      <c r="S128" s="673">
        <f t="shared" si="72"/>
        <v>3.4663228155339808E-2</v>
      </c>
      <c r="T128" s="681">
        <f t="shared" si="75"/>
        <v>3105</v>
      </c>
      <c r="U128" s="560">
        <f t="shared" si="73"/>
        <v>0.2355127427184466</v>
      </c>
      <c r="V128" s="770">
        <v>887</v>
      </c>
      <c r="W128" s="769">
        <v>28466</v>
      </c>
      <c r="X128" s="770">
        <v>887</v>
      </c>
      <c r="Y128" s="769">
        <v>14903</v>
      </c>
      <c r="Z128" s="14">
        <v>890</v>
      </c>
      <c r="AA128" s="13">
        <v>427</v>
      </c>
      <c r="AB128" s="13"/>
      <c r="AC128" s="13"/>
      <c r="AD128" s="411"/>
      <c r="AE128" s="411"/>
      <c r="AF128" s="13"/>
    </row>
    <row r="129" spans="1:35" s="43" customFormat="1" ht="15" customHeight="1" outlineLevel="1">
      <c r="A129" s="35"/>
      <c r="B129" s="35" t="s">
        <v>153</v>
      </c>
      <c r="C129" s="682">
        <f>SUM(C130:C139)</f>
        <v>3909729</v>
      </c>
      <c r="D129" s="227">
        <f>SUM(D130:D139)</f>
        <v>836356</v>
      </c>
      <c r="E129" s="683">
        <f t="shared" si="74"/>
        <v>21.391661672714402</v>
      </c>
      <c r="F129" s="228">
        <f>SUM(F130:F139)</f>
        <v>2858131</v>
      </c>
      <c r="G129" s="371">
        <f>F129/C129*100</f>
        <v>73.103046272516579</v>
      </c>
      <c r="H129" s="36">
        <f>SUM(H130:H139)</f>
        <v>62144</v>
      </c>
      <c r="I129" s="677">
        <f>H129/C129*100</f>
        <v>1.5894707791767666</v>
      </c>
      <c r="J129" s="36">
        <f>SUM(J130:J139)</f>
        <v>56745</v>
      </c>
      <c r="K129" s="677">
        <f>(J129/C129)*100</f>
        <v>1.4513793667029096</v>
      </c>
      <c r="L129" s="36">
        <f t="shared" si="58"/>
        <v>3813376</v>
      </c>
      <c r="M129" s="669">
        <f>E129+G129+I129+K129</f>
        <v>97.535558091110659</v>
      </c>
      <c r="N129" s="36">
        <f>SUM(N130:N139)</f>
        <v>141755</v>
      </c>
      <c r="O129" s="669">
        <f>N129/C129*100</f>
        <v>3.6256988655735478</v>
      </c>
      <c r="P129" s="36">
        <f>SUM(P130:P139)</f>
        <v>111535</v>
      </c>
      <c r="Q129" s="36">
        <f>SUM(Q130:Q139)</f>
        <v>92379</v>
      </c>
      <c r="R129" s="36">
        <f>SUM(R130:R139)</f>
        <v>19156</v>
      </c>
      <c r="S129" s="670">
        <f t="shared" si="72"/>
        <v>2.8527552676924667E-2</v>
      </c>
      <c r="T129" s="227">
        <f t="shared" si="75"/>
        <v>153098</v>
      </c>
      <c r="U129" s="559">
        <f t="shared" si="73"/>
        <v>3.9158212755922468E-2</v>
      </c>
      <c r="V129" s="770">
        <v>890</v>
      </c>
      <c r="W129" s="769">
        <v>14588</v>
      </c>
      <c r="X129" s="770">
        <v>890</v>
      </c>
      <c r="Y129" s="769">
        <v>2797</v>
      </c>
      <c r="Z129" s="14">
        <v>893</v>
      </c>
      <c r="AA129" s="13">
        <v>222</v>
      </c>
      <c r="AB129" s="13"/>
      <c r="AC129" s="13"/>
      <c r="AD129" s="411"/>
      <c r="AE129" s="411"/>
      <c r="AF129" s="13"/>
      <c r="AG129" s="103"/>
      <c r="AH129" s="103"/>
      <c r="AI129" s="103"/>
    </row>
    <row r="130" spans="1:35" ht="15" customHeight="1" outlineLevel="2">
      <c r="A130" s="1">
        <v>1</v>
      </c>
      <c r="B130" s="1" t="s">
        <v>30</v>
      </c>
      <c r="C130" s="132">
        <f>VLOOKUP(A130,DANE!$A$3:$H$127,6,0)</f>
        <v>2529403</v>
      </c>
      <c r="D130" s="288">
        <f t="shared" ref="D130:D139" si="85">VLOOKUP(A130,$V$7:$W$131,2,0)</f>
        <v>610348</v>
      </c>
      <c r="E130" s="678">
        <f t="shared" si="74"/>
        <v>24.130120822976806</v>
      </c>
      <c r="F130" s="679">
        <f t="shared" ref="F130:F139" si="86">IFERROR(VLOOKUP(A130,$X$7:$Y$131,2,0),0)</f>
        <v>1910567</v>
      </c>
      <c r="G130" s="680">
        <f t="shared" ref="G130:G139" si="87">(F130/C130)*100</f>
        <v>75.534305921199589</v>
      </c>
      <c r="H130" s="38">
        <f t="shared" ref="H130:H139" si="88">IFERROR(VLOOKUP(A130,$Z$6:$AA$130,2,0),0)</f>
        <v>47448</v>
      </c>
      <c r="I130" s="676">
        <f t="shared" ref="I130:I139" si="89">(H130/C130)</f>
        <v>1.8758576628556223E-2</v>
      </c>
      <c r="J130" s="38">
        <f t="shared" ref="J130:J139" si="90">IFERROR(VLOOKUP(A130,$AB$6:$AD$130,2,0),0)</f>
        <v>43397</v>
      </c>
      <c r="K130" s="676">
        <f t="shared" si="57"/>
        <v>1.7157012939416929E-2</v>
      </c>
      <c r="L130" s="38">
        <f t="shared" si="58"/>
        <v>2611760</v>
      </c>
      <c r="M130" s="720">
        <f t="shared" ref="M130:M139" si="91">IF((E130+G130+I130+K130)&gt;100,100,(E130+G130+I130+K130))</f>
        <v>99.700342333744373</v>
      </c>
      <c r="N130" s="672">
        <v>70701</v>
      </c>
      <c r="O130" s="671">
        <f t="shared" ref="O130:O139" si="92">IFERROR(N130/C130*100,"")</f>
        <v>2.7951654995269632</v>
      </c>
      <c r="P130" s="672">
        <f t="shared" ref="P130:P139" si="93">Q130+R130</f>
        <v>87747</v>
      </c>
      <c r="Q130" s="672">
        <v>74890</v>
      </c>
      <c r="R130" s="672">
        <v>12857</v>
      </c>
      <c r="S130" s="673">
        <f t="shared" si="72"/>
        <v>3.4690794626241847E-2</v>
      </c>
      <c r="T130" s="681">
        <f t="shared" si="75"/>
        <v>-38960</v>
      </c>
      <c r="U130" s="560">
        <f t="shared" si="73"/>
        <v>-1.5402844070320151E-2</v>
      </c>
      <c r="V130" s="770">
        <v>893</v>
      </c>
      <c r="W130" s="769">
        <v>10162</v>
      </c>
      <c r="X130" s="770">
        <v>893</v>
      </c>
      <c r="Y130" s="769">
        <v>653</v>
      </c>
      <c r="Z130" s="14">
        <v>895</v>
      </c>
      <c r="AA130" s="13">
        <v>417</v>
      </c>
      <c r="AB130" s="13"/>
      <c r="AC130" s="13"/>
      <c r="AD130" s="411"/>
      <c r="AE130" s="411"/>
      <c r="AF130" s="13"/>
    </row>
    <row r="131" spans="1:35" ht="15" customHeight="1" outlineLevel="2">
      <c r="A131" s="1">
        <v>79</v>
      </c>
      <c r="B131" s="4" t="s">
        <v>69</v>
      </c>
      <c r="C131" s="132">
        <f>VLOOKUP(A131,DANE!$A$3:$H$127,6,0)</f>
        <v>52395</v>
      </c>
      <c r="D131" s="288">
        <f t="shared" si="85"/>
        <v>17361</v>
      </c>
      <c r="E131" s="678">
        <f t="shared" si="74"/>
        <v>33.134841110793012</v>
      </c>
      <c r="F131" s="679">
        <f t="shared" si="86"/>
        <v>21377</v>
      </c>
      <c r="G131" s="680">
        <f t="shared" si="87"/>
        <v>40.799694627349936</v>
      </c>
      <c r="H131" s="38">
        <f t="shared" si="88"/>
        <v>471</v>
      </c>
      <c r="I131" s="676">
        <f t="shared" si="89"/>
        <v>8.9894073862009736E-3</v>
      </c>
      <c r="J131" s="38">
        <f t="shared" si="90"/>
        <v>330</v>
      </c>
      <c r="K131" s="676">
        <f t="shared" si="57"/>
        <v>6.2983109075293447E-3</v>
      </c>
      <c r="L131" s="38">
        <f t="shared" si="58"/>
        <v>39539</v>
      </c>
      <c r="M131" s="720">
        <f t="shared" si="91"/>
        <v>73.949823456436675</v>
      </c>
      <c r="N131" s="672">
        <v>1731</v>
      </c>
      <c r="O131" s="671">
        <f t="shared" si="92"/>
        <v>3.3037503578585743</v>
      </c>
      <c r="P131" s="672">
        <f t="shared" si="93"/>
        <v>2055</v>
      </c>
      <c r="Q131" s="672">
        <v>1583</v>
      </c>
      <c r="R131" s="672">
        <v>472</v>
      </c>
      <c r="S131" s="673">
        <f t="shared" si="72"/>
        <v>3.9221299742341828E-2</v>
      </c>
      <c r="T131" s="681">
        <f t="shared" si="75"/>
        <v>13186</v>
      </c>
      <c r="U131" s="560">
        <f t="shared" si="73"/>
        <v>0.2516652352323695</v>
      </c>
      <c r="V131" s="770">
        <v>895</v>
      </c>
      <c r="W131" s="769">
        <v>22955</v>
      </c>
      <c r="X131" s="770">
        <v>895</v>
      </c>
      <c r="Y131" s="769">
        <v>1998</v>
      </c>
      <c r="Z131" s="279"/>
      <c r="AA131" s="280"/>
      <c r="AB131" s="716"/>
      <c r="AC131" s="716"/>
      <c r="AD131" s="411"/>
      <c r="AE131" s="411"/>
      <c r="AF131" s="13"/>
    </row>
    <row r="132" spans="1:35" ht="15" customHeight="1" outlineLevel="2">
      <c r="A132" s="1">
        <v>88</v>
      </c>
      <c r="B132" s="5" t="s">
        <v>35</v>
      </c>
      <c r="C132" s="132">
        <f>VLOOKUP(A132,DANE!$A$3:$H$127,6,0)</f>
        <v>482287</v>
      </c>
      <c r="D132" s="288">
        <f t="shared" si="85"/>
        <v>93279</v>
      </c>
      <c r="E132" s="678">
        <f t="shared" si="74"/>
        <v>19.340973320864961</v>
      </c>
      <c r="F132" s="679">
        <f t="shared" si="86"/>
        <v>303646</v>
      </c>
      <c r="G132" s="680">
        <f t="shared" si="87"/>
        <v>62.959607038962275</v>
      </c>
      <c r="H132" s="38">
        <f t="shared" si="88"/>
        <v>4698</v>
      </c>
      <c r="I132" s="676">
        <f t="shared" si="89"/>
        <v>9.741087775536143E-3</v>
      </c>
      <c r="J132" s="38">
        <f t="shared" si="90"/>
        <v>6439</v>
      </c>
      <c r="K132" s="676">
        <f t="shared" si="57"/>
        <v>1.3350971516959818E-2</v>
      </c>
      <c r="L132" s="38">
        <f t="shared" si="58"/>
        <v>408062</v>
      </c>
      <c r="M132" s="720">
        <f t="shared" si="91"/>
        <v>82.323672419119731</v>
      </c>
      <c r="N132" s="672">
        <v>23158</v>
      </c>
      <c r="O132" s="671">
        <f t="shared" si="92"/>
        <v>4.8017052087242655</v>
      </c>
      <c r="P132" s="672">
        <f t="shared" si="93"/>
        <v>11838</v>
      </c>
      <c r="Q132" s="672">
        <v>8899</v>
      </c>
      <c r="R132" s="672">
        <v>2939</v>
      </c>
      <c r="S132" s="673">
        <f t="shared" si="72"/>
        <v>2.4545550678330537E-2</v>
      </c>
      <c r="T132" s="681">
        <f t="shared" si="75"/>
        <v>80664</v>
      </c>
      <c r="U132" s="560">
        <f t="shared" si="73"/>
        <v>0.16725310862619147</v>
      </c>
      <c r="X132" s="361"/>
      <c r="Y132" s="361"/>
      <c r="AD132" s="411"/>
      <c r="AE132" s="411"/>
      <c r="AF132" s="13"/>
    </row>
    <row r="133" spans="1:35" ht="15" customHeight="1" outlineLevel="2">
      <c r="A133" s="1">
        <v>129</v>
      </c>
      <c r="B133" s="5" t="s">
        <v>9</v>
      </c>
      <c r="C133" s="132">
        <f>VLOOKUP(A133,DANE!$A$3:$H$127,6,0)</f>
        <v>80528</v>
      </c>
      <c r="D133" s="288">
        <f t="shared" si="85"/>
        <v>15501</v>
      </c>
      <c r="E133" s="678">
        <f t="shared" si="74"/>
        <v>19.249205245380487</v>
      </c>
      <c r="F133" s="679">
        <f t="shared" si="86"/>
        <v>70264</v>
      </c>
      <c r="G133" s="680">
        <f t="shared" si="87"/>
        <v>87.25412278958872</v>
      </c>
      <c r="H133" s="38">
        <f t="shared" si="88"/>
        <v>654</v>
      </c>
      <c r="I133" s="676">
        <f t="shared" si="89"/>
        <v>8.121398768130339E-3</v>
      </c>
      <c r="J133" s="38">
        <f t="shared" si="90"/>
        <v>444</v>
      </c>
      <c r="K133" s="676">
        <f t="shared" si="57"/>
        <v>5.5136101728591302E-3</v>
      </c>
      <c r="L133" s="38">
        <f t="shared" si="58"/>
        <v>86863</v>
      </c>
      <c r="M133" s="720">
        <f t="shared" si="91"/>
        <v>100</v>
      </c>
      <c r="N133" s="672">
        <v>3150</v>
      </c>
      <c r="O133" s="671">
        <f t="shared" si="92"/>
        <v>3.911682892906815</v>
      </c>
      <c r="P133" s="672">
        <f t="shared" si="93"/>
        <v>1528</v>
      </c>
      <c r="Q133" s="672">
        <v>1154</v>
      </c>
      <c r="R133" s="672">
        <v>374</v>
      </c>
      <c r="S133" s="673">
        <f t="shared" ref="S133:S139" si="94">P133/C133</f>
        <v>1.897476654083052E-2</v>
      </c>
      <c r="T133" s="681">
        <f t="shared" si="75"/>
        <v>-5891</v>
      </c>
      <c r="U133" s="560">
        <f t="shared" ref="U133:U139" si="95">T133/C133</f>
        <v>-7.3154679117822377E-2</v>
      </c>
      <c r="X133" s="361"/>
      <c r="Y133" s="361"/>
      <c r="AD133" s="411"/>
      <c r="AE133" s="411"/>
      <c r="AF133" s="13"/>
    </row>
    <row r="134" spans="1:35" ht="15" customHeight="1" outlineLevel="2">
      <c r="A134" s="1">
        <v>212</v>
      </c>
      <c r="B134" s="5" t="s">
        <v>38</v>
      </c>
      <c r="C134" s="132">
        <f>VLOOKUP(A134,DANE!$A$3:$H$127,6,0)</f>
        <v>72735</v>
      </c>
      <c r="D134" s="288">
        <f t="shared" si="85"/>
        <v>16028</v>
      </c>
      <c r="E134" s="678">
        <f t="shared" ref="E134:E139" si="96">(D134/C134)*100</f>
        <v>22.036158658142572</v>
      </c>
      <c r="F134" s="679">
        <f t="shared" si="86"/>
        <v>42548</v>
      </c>
      <c r="G134" s="680">
        <f t="shared" si="87"/>
        <v>58.497284663504502</v>
      </c>
      <c r="H134" s="38">
        <f t="shared" si="88"/>
        <v>1058</v>
      </c>
      <c r="I134" s="676">
        <f t="shared" si="89"/>
        <v>1.454595449233519E-2</v>
      </c>
      <c r="J134" s="38">
        <f t="shared" si="90"/>
        <v>679</v>
      </c>
      <c r="K134" s="676">
        <f t="shared" ref="K134:K139" si="97">(J134/C134)</f>
        <v>9.3352581288238118E-3</v>
      </c>
      <c r="L134" s="38">
        <f t="shared" ref="L134:L139" si="98">D134+F134+H134+J134</f>
        <v>60313</v>
      </c>
      <c r="M134" s="720">
        <f t="shared" si="91"/>
        <v>80.557324534268233</v>
      </c>
      <c r="N134" s="672">
        <v>4332</v>
      </c>
      <c r="O134" s="671">
        <f t="shared" si="92"/>
        <v>5.9558671891111565</v>
      </c>
      <c r="P134" s="672">
        <f t="shared" si="93"/>
        <v>1567</v>
      </c>
      <c r="Q134" s="672">
        <v>1153</v>
      </c>
      <c r="R134" s="672">
        <v>414</v>
      </c>
      <c r="S134" s="673">
        <f t="shared" si="94"/>
        <v>2.1543960954148622E-2</v>
      </c>
      <c r="T134" s="681">
        <f t="shared" ref="T134:T139" si="99">C134-D134-F134-H134</f>
        <v>13101</v>
      </c>
      <c r="U134" s="560">
        <f t="shared" si="95"/>
        <v>0.18011961229119405</v>
      </c>
      <c r="W134" s="361"/>
      <c r="X134" s="361"/>
      <c r="Y134" s="361"/>
      <c r="AD134" s="411"/>
      <c r="AE134" s="411"/>
      <c r="AF134" s="13"/>
    </row>
    <row r="135" spans="1:35" ht="15" customHeight="1" outlineLevel="2">
      <c r="A135" s="1">
        <v>266</v>
      </c>
      <c r="B135" s="5" t="s">
        <v>40</v>
      </c>
      <c r="C135" s="132">
        <f>VLOOKUP(A135,DANE!$A$3:$H$127,6,0)</f>
        <v>238221</v>
      </c>
      <c r="D135" s="288">
        <f t="shared" si="85"/>
        <v>15731</v>
      </c>
      <c r="E135" s="678">
        <f t="shared" si="96"/>
        <v>6.6035320143899998</v>
      </c>
      <c r="F135" s="679">
        <f t="shared" si="86"/>
        <v>152145</v>
      </c>
      <c r="G135" s="680">
        <f t="shared" si="87"/>
        <v>63.867165363255133</v>
      </c>
      <c r="H135" s="38">
        <f t="shared" si="88"/>
        <v>3275</v>
      </c>
      <c r="I135" s="676">
        <f t="shared" si="89"/>
        <v>1.3747738444553587E-2</v>
      </c>
      <c r="J135" s="38">
        <f t="shared" si="90"/>
        <v>1179</v>
      </c>
      <c r="K135" s="676">
        <f t="shared" si="97"/>
        <v>4.9491858400392916E-3</v>
      </c>
      <c r="L135" s="38">
        <f t="shared" si="98"/>
        <v>172330</v>
      </c>
      <c r="M135" s="720">
        <f t="shared" si="91"/>
        <v>70.489394301929721</v>
      </c>
      <c r="N135" s="672">
        <v>12727</v>
      </c>
      <c r="O135" s="671">
        <f t="shared" si="92"/>
        <v>5.3425180819491143</v>
      </c>
      <c r="P135" s="672">
        <f t="shared" si="93"/>
        <v>670</v>
      </c>
      <c r="Q135" s="672">
        <v>371</v>
      </c>
      <c r="R135" s="672">
        <v>299</v>
      </c>
      <c r="S135" s="673">
        <f t="shared" si="94"/>
        <v>2.8125144298781382E-3</v>
      </c>
      <c r="T135" s="681">
        <f t="shared" si="99"/>
        <v>67070</v>
      </c>
      <c r="U135" s="560">
        <f t="shared" si="95"/>
        <v>0.28154528777899512</v>
      </c>
      <c r="W135" s="361"/>
      <c r="X135" s="361"/>
      <c r="Y135" s="361"/>
      <c r="AD135" s="411"/>
      <c r="AE135" s="411"/>
      <c r="AF135" s="13"/>
    </row>
    <row r="136" spans="1:35" ht="15" customHeight="1" outlineLevel="2">
      <c r="A136" s="1">
        <v>308</v>
      </c>
      <c r="B136" s="4" t="s">
        <v>42</v>
      </c>
      <c r="C136" s="132">
        <f>VLOOKUP(A136,DANE!$A$3:$H$127,6,0)</f>
        <v>58030</v>
      </c>
      <c r="D136" s="288">
        <f t="shared" si="85"/>
        <v>12695</v>
      </c>
      <c r="E136" s="678">
        <f t="shared" si="96"/>
        <v>21.876615543684302</v>
      </c>
      <c r="F136" s="679">
        <f t="shared" si="86"/>
        <v>33657</v>
      </c>
      <c r="G136" s="680">
        <f t="shared" si="87"/>
        <v>57.99931070136136</v>
      </c>
      <c r="H136" s="38">
        <f t="shared" si="88"/>
        <v>428</v>
      </c>
      <c r="I136" s="676">
        <f t="shared" si="89"/>
        <v>7.3754954333965193E-3</v>
      </c>
      <c r="J136" s="38">
        <f t="shared" si="90"/>
        <v>326</v>
      </c>
      <c r="K136" s="676">
        <f t="shared" si="97"/>
        <v>5.6177839048767875E-3</v>
      </c>
      <c r="L136" s="38">
        <f t="shared" si="98"/>
        <v>47106</v>
      </c>
      <c r="M136" s="720">
        <f t="shared" si="91"/>
        <v>79.888919524383937</v>
      </c>
      <c r="N136" s="672">
        <v>1394</v>
      </c>
      <c r="O136" s="671">
        <f t="shared" si="92"/>
        <v>2.4022057556436325</v>
      </c>
      <c r="P136" s="672">
        <f t="shared" si="93"/>
        <v>1570</v>
      </c>
      <c r="Q136" s="672">
        <v>1345</v>
      </c>
      <c r="R136" s="672">
        <v>225</v>
      </c>
      <c r="S136" s="673">
        <f t="shared" si="94"/>
        <v>2.7054971566431156E-2</v>
      </c>
      <c r="T136" s="681">
        <f t="shared" si="99"/>
        <v>11250</v>
      </c>
      <c r="U136" s="560">
        <f t="shared" si="95"/>
        <v>0.19386524211614681</v>
      </c>
      <c r="W136" s="361"/>
      <c r="X136" s="361"/>
      <c r="Y136" s="361"/>
      <c r="AD136" s="411"/>
      <c r="AE136" s="411"/>
      <c r="AF136" s="13"/>
    </row>
    <row r="137" spans="1:35" ht="15" customHeight="1" outlineLevel="2">
      <c r="A137" s="1">
        <v>360</v>
      </c>
      <c r="B137" s="21" t="s">
        <v>231</v>
      </c>
      <c r="C137" s="132">
        <f>VLOOKUP(A137,DANE!$A$3:$H$127,6,0)</f>
        <v>276916</v>
      </c>
      <c r="D137" s="288">
        <f t="shared" si="85"/>
        <v>40738</v>
      </c>
      <c r="E137" s="678">
        <f t="shared" si="96"/>
        <v>14.711320400410234</v>
      </c>
      <c r="F137" s="679">
        <f t="shared" si="86"/>
        <v>263942</v>
      </c>
      <c r="G137" s="680">
        <f t="shared" si="87"/>
        <v>95.31482471218709</v>
      </c>
      <c r="H137" s="38">
        <f t="shared" si="88"/>
        <v>3279</v>
      </c>
      <c r="I137" s="676">
        <f t="shared" si="89"/>
        <v>1.1841135940140692E-2</v>
      </c>
      <c r="J137" s="38">
        <f t="shared" si="90"/>
        <v>3308</v>
      </c>
      <c r="K137" s="676">
        <f t="shared" si="97"/>
        <v>1.1945860838665877E-2</v>
      </c>
      <c r="L137" s="38">
        <f t="shared" si="98"/>
        <v>311267</v>
      </c>
      <c r="M137" s="720">
        <f t="shared" si="91"/>
        <v>100</v>
      </c>
      <c r="N137" s="672">
        <v>17501</v>
      </c>
      <c r="O137" s="671">
        <f t="shared" si="92"/>
        <v>6.3199670658250167</v>
      </c>
      <c r="P137" s="672">
        <f t="shared" si="93"/>
        <v>3000</v>
      </c>
      <c r="Q137" s="672">
        <v>1892</v>
      </c>
      <c r="R137" s="672">
        <v>1108</v>
      </c>
      <c r="S137" s="673">
        <f t="shared" si="94"/>
        <v>1.0833610192260468E-2</v>
      </c>
      <c r="T137" s="681">
        <f t="shared" si="99"/>
        <v>-31043</v>
      </c>
      <c r="U137" s="560">
        <f t="shared" si="95"/>
        <v>-0.11210258706611391</v>
      </c>
      <c r="W137" s="361"/>
      <c r="X137" s="361"/>
      <c r="Y137" s="361"/>
      <c r="AD137" s="411"/>
      <c r="AE137" s="411"/>
      <c r="AF137" s="13"/>
    </row>
    <row r="138" spans="1:35" ht="15" customHeight="1" outlineLevel="2">
      <c r="A138" s="1">
        <v>380</v>
      </c>
      <c r="B138" s="4" t="s">
        <v>46</v>
      </c>
      <c r="C138" s="132">
        <f>VLOOKUP(A138,DANE!$A$3:$H$127,6,0)</f>
        <v>65300</v>
      </c>
      <c r="D138" s="288">
        <f t="shared" si="85"/>
        <v>9063</v>
      </c>
      <c r="E138" s="678">
        <f t="shared" si="96"/>
        <v>13.879019908116385</v>
      </c>
      <c r="F138" s="679">
        <f t="shared" si="86"/>
        <v>8064</v>
      </c>
      <c r="G138" s="680">
        <f t="shared" si="87"/>
        <v>12.349157733537519</v>
      </c>
      <c r="H138" s="38">
        <f t="shared" si="88"/>
        <v>357</v>
      </c>
      <c r="I138" s="676">
        <f t="shared" si="89"/>
        <v>5.4670750382848389E-3</v>
      </c>
      <c r="J138" s="38">
        <f t="shared" si="90"/>
        <v>103</v>
      </c>
      <c r="K138" s="676">
        <f t="shared" si="97"/>
        <v>1.5773353751914242E-3</v>
      </c>
      <c r="L138" s="38">
        <f t="shared" si="98"/>
        <v>17587</v>
      </c>
      <c r="M138" s="720">
        <f t="shared" si="91"/>
        <v>26.235222052067382</v>
      </c>
      <c r="N138" s="672">
        <v>2852</v>
      </c>
      <c r="O138" s="671">
        <f t="shared" si="92"/>
        <v>4.3675344563552834</v>
      </c>
      <c r="P138" s="672">
        <f t="shared" si="93"/>
        <v>1153</v>
      </c>
      <c r="Q138" s="672">
        <v>844</v>
      </c>
      <c r="R138" s="672">
        <v>309</v>
      </c>
      <c r="S138" s="673">
        <f t="shared" si="94"/>
        <v>1.7656967840735067E-2</v>
      </c>
      <c r="T138" s="681">
        <f t="shared" si="99"/>
        <v>47816</v>
      </c>
      <c r="U138" s="560">
        <f t="shared" si="95"/>
        <v>0.73225114854517614</v>
      </c>
      <c r="W138" s="361"/>
      <c r="X138" s="361"/>
      <c r="Y138" s="361"/>
      <c r="AD138" s="411"/>
      <c r="AE138" s="411"/>
      <c r="AF138" s="13"/>
    </row>
    <row r="139" spans="1:35" ht="15" customHeight="1" outlineLevel="2" thickBot="1">
      <c r="A139" s="1">
        <v>631</v>
      </c>
      <c r="B139" s="4" t="s">
        <v>90</v>
      </c>
      <c r="C139" s="132">
        <f>VLOOKUP(A139,DANE!$A$3:$H$127,6,0)</f>
        <v>53914</v>
      </c>
      <c r="D139" s="289">
        <f t="shared" si="85"/>
        <v>5612</v>
      </c>
      <c r="E139" s="684">
        <f t="shared" si="96"/>
        <v>10.40917015988426</v>
      </c>
      <c r="F139" s="679">
        <f t="shared" si="86"/>
        <v>51921</v>
      </c>
      <c r="G139" s="685">
        <f t="shared" si="87"/>
        <v>96.303372036947735</v>
      </c>
      <c r="H139" s="253">
        <f t="shared" si="88"/>
        <v>476</v>
      </c>
      <c r="I139" s="676">
        <f t="shared" si="89"/>
        <v>8.8288756167229296E-3</v>
      </c>
      <c r="J139" s="38">
        <f t="shared" si="90"/>
        <v>540</v>
      </c>
      <c r="K139" s="676">
        <f t="shared" si="97"/>
        <v>1.001595132989576E-2</v>
      </c>
      <c r="L139" s="38">
        <f t="shared" si="98"/>
        <v>58549</v>
      </c>
      <c r="M139" s="720">
        <f t="shared" si="91"/>
        <v>100</v>
      </c>
      <c r="N139" s="672">
        <v>4209</v>
      </c>
      <c r="O139" s="671">
        <f t="shared" si="92"/>
        <v>7.8068776199131955</v>
      </c>
      <c r="P139" s="672">
        <f t="shared" si="93"/>
        <v>407</v>
      </c>
      <c r="Q139" s="672">
        <v>248</v>
      </c>
      <c r="R139" s="672">
        <v>159</v>
      </c>
      <c r="S139" s="673">
        <f t="shared" si="94"/>
        <v>7.549059613458471E-3</v>
      </c>
      <c r="T139" s="681">
        <f t="shared" si="99"/>
        <v>-4095</v>
      </c>
      <c r="U139" s="561">
        <f t="shared" si="95"/>
        <v>-7.5954297585042851E-2</v>
      </c>
      <c r="W139" s="361"/>
      <c r="X139" s="361"/>
      <c r="Y139" s="361"/>
      <c r="AF139" s="13"/>
    </row>
    <row r="140" spans="1:35" ht="15" customHeight="1">
      <c r="W140" s="361"/>
      <c r="X140" s="361"/>
      <c r="Y140" s="361"/>
    </row>
    <row r="141" spans="1:35" ht="15" customHeight="1">
      <c r="A141" s="706" t="s">
        <v>894</v>
      </c>
      <c r="B141" s="707" t="s">
        <v>1119</v>
      </c>
      <c r="W141" s="361"/>
      <c r="X141" s="361"/>
      <c r="Y141" s="361"/>
    </row>
    <row r="142" spans="1:35" ht="15" customHeight="1">
      <c r="A142" s="708"/>
      <c r="B142" s="707" t="s">
        <v>1100</v>
      </c>
      <c r="C142" s="427"/>
      <c r="D142" s="427"/>
      <c r="E142" s="427"/>
      <c r="F142" s="427"/>
      <c r="G142" s="427"/>
      <c r="H142" s="427"/>
      <c r="I142" s="427"/>
      <c r="J142" s="427"/>
      <c r="K142" s="427"/>
      <c r="L142" s="427"/>
      <c r="M142" s="427"/>
      <c r="N142" s="427"/>
      <c r="O142" s="427"/>
      <c r="P142" s="427"/>
      <c r="Q142" s="427"/>
      <c r="R142" s="427"/>
      <c r="S142" s="427"/>
      <c r="T142" s="427"/>
      <c r="U142" s="424"/>
      <c r="W142" s="361"/>
      <c r="X142" s="361"/>
      <c r="Y142" s="361"/>
    </row>
    <row r="143" spans="1:35" s="361" customFormat="1" ht="15" customHeight="1">
      <c r="A143" s="709" t="s">
        <v>1073</v>
      </c>
      <c r="B143" s="710" t="s">
        <v>1072</v>
      </c>
      <c r="C143" s="427"/>
      <c r="D143" s="427"/>
      <c r="E143" s="427"/>
      <c r="F143" s="427"/>
      <c r="G143" s="427"/>
      <c r="H143" s="427"/>
      <c r="I143" s="427"/>
      <c r="J143" s="427"/>
      <c r="K143" s="427"/>
      <c r="L143" s="427"/>
      <c r="M143" s="427"/>
      <c r="N143" s="427"/>
      <c r="O143" s="427"/>
      <c r="P143" s="427"/>
      <c r="Q143" s="427"/>
      <c r="R143" s="427"/>
      <c r="S143" s="427"/>
      <c r="T143" s="427"/>
      <c r="U143" s="424"/>
      <c r="AD143" s="9"/>
      <c r="AE143" s="9"/>
      <c r="AF143" s="9"/>
      <c r="AG143" s="9"/>
      <c r="AH143" s="9"/>
      <c r="AI143" s="9"/>
    </row>
    <row r="144" spans="1:35" ht="15" customHeight="1">
      <c r="C144" s="220"/>
      <c r="W144" s="361"/>
      <c r="X144" s="361"/>
      <c r="Y144" s="361"/>
    </row>
    <row r="145" spans="2:23" ht="15" customHeight="1">
      <c r="B145" s="46"/>
      <c r="W145" s="361"/>
    </row>
    <row r="146" spans="2:23" ht="15" customHeight="1">
      <c r="C146" s="222"/>
      <c r="D146" s="222"/>
      <c r="E146" s="222"/>
      <c r="F146" s="222"/>
      <c r="G146" s="222"/>
      <c r="H146" s="222"/>
      <c r="I146" s="222"/>
      <c r="J146" s="222"/>
      <c r="K146" s="222"/>
      <c r="L146" s="222"/>
      <c r="M146" s="222"/>
      <c r="N146" s="222"/>
      <c r="O146" s="222"/>
      <c r="P146" s="222"/>
      <c r="Q146" s="222"/>
      <c r="R146" s="222"/>
      <c r="S146" s="222"/>
      <c r="W146" s="361"/>
    </row>
    <row r="147" spans="2:23" ht="15" customHeight="1">
      <c r="W147" s="361"/>
    </row>
    <row r="148" spans="2:23" ht="15" customHeight="1">
      <c r="W148" s="361"/>
    </row>
    <row r="149" spans="2:23" ht="15" customHeight="1">
      <c r="W149" s="361"/>
    </row>
    <row r="150" spans="2:23" ht="15" customHeight="1">
      <c r="W150" s="361"/>
    </row>
    <row r="151" spans="2:23" ht="15" customHeight="1">
      <c r="W151" s="361"/>
    </row>
    <row r="152" spans="2:23" ht="15" customHeight="1">
      <c r="W152" s="361"/>
    </row>
    <row r="153" spans="2:23" ht="15" customHeight="1">
      <c r="W153" s="361"/>
    </row>
    <row r="154" spans="2:23" ht="15" customHeight="1">
      <c r="W154" s="361"/>
    </row>
    <row r="155" spans="2:23" ht="15" customHeight="1">
      <c r="W155" s="361"/>
    </row>
    <row r="156" spans="2:23" ht="15" customHeight="1">
      <c r="W156" s="361"/>
    </row>
    <row r="157" spans="2:23" ht="15" customHeight="1">
      <c r="W157" s="361"/>
    </row>
    <row r="158" spans="2:23" ht="15" customHeight="1">
      <c r="W158" s="361"/>
    </row>
    <row r="159" spans="2:23" ht="15" customHeight="1">
      <c r="W159" s="361"/>
    </row>
    <row r="160" spans="2:23" ht="15" customHeight="1">
      <c r="W160" s="361"/>
    </row>
    <row r="161" spans="23:23" ht="15" customHeight="1">
      <c r="W161" s="361"/>
    </row>
    <row r="162" spans="23:23" ht="15" customHeight="1">
      <c r="W162" s="361"/>
    </row>
    <row r="163" spans="23:23" ht="15" customHeight="1">
      <c r="W163" s="361"/>
    </row>
    <row r="164" spans="23:23" ht="15" customHeight="1">
      <c r="W164" s="361"/>
    </row>
    <row r="165" spans="23:23" ht="15" customHeight="1">
      <c r="W165" s="361"/>
    </row>
    <row r="166" spans="23:23" ht="15" customHeight="1">
      <c r="W166" s="361"/>
    </row>
    <row r="167" spans="23:23" ht="15" customHeight="1">
      <c r="W167" s="361"/>
    </row>
    <row r="168" spans="23:23" ht="15" customHeight="1">
      <c r="W168" s="361"/>
    </row>
    <row r="169" spans="23:23" ht="15" customHeight="1">
      <c r="W169" s="361"/>
    </row>
    <row r="170" spans="23:23" ht="15" customHeight="1">
      <c r="W170" s="361"/>
    </row>
  </sheetData>
  <autoFilter ref="C4:M4"/>
  <mergeCells count="14">
    <mergeCell ref="AB5:AC5"/>
    <mergeCell ref="N3:O3"/>
    <mergeCell ref="H3:I3"/>
    <mergeCell ref="U1:U4"/>
    <mergeCell ref="A3:A4"/>
    <mergeCell ref="B3:B4"/>
    <mergeCell ref="D2:E2"/>
    <mergeCell ref="F3:G3"/>
    <mergeCell ref="D3:E3"/>
    <mergeCell ref="L3:M3"/>
    <mergeCell ref="B1:M1"/>
    <mergeCell ref="T1:T4"/>
    <mergeCell ref="P3:S3"/>
    <mergeCell ref="J3:K3"/>
  </mergeCells>
  <conditionalFormatting sqref="V8:V131">
    <cfRule type="duplicateValues" dxfId="41" priority="2"/>
  </conditionalFormatting>
  <conditionalFormatting sqref="X7:X131">
    <cfRule type="duplicateValues" dxfId="40" priority="1"/>
  </conditionalFormatting>
  <pageMargins left="0.78740157480314965" right="0.78740157480314965" top="0.78740157480314965" bottom="0.78740157480314965" header="0" footer="0"/>
  <pageSetup scale="52" orientation="portrait" r:id="rId1"/>
  <headerFooter alignWithMargins="0">
    <oddHeader>&amp;L&amp;7  &amp;Z&amp;F&amp;R&amp;7&amp;P de&amp;N       &amp;A</oddHead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tabColor rgb="FF009900"/>
  </sheetPr>
  <dimension ref="A1:U203"/>
  <sheetViews>
    <sheetView zoomScale="90" zoomScaleNormal="90" workbookViewId="0">
      <selection activeCell="C15" sqref="C15"/>
    </sheetView>
  </sheetViews>
  <sheetFormatPr baseColWidth="10" defaultRowHeight="12.75"/>
  <cols>
    <col min="1" max="1" width="14" customWidth="1"/>
    <col min="2" max="2" width="31.28515625" customWidth="1"/>
    <col min="3" max="3" width="12.42578125" customWidth="1"/>
    <col min="4" max="4" width="15.28515625" customWidth="1"/>
    <col min="5" max="5" width="12.7109375" bestFit="1" customWidth="1"/>
    <col min="6" max="6" width="17.140625" customWidth="1"/>
    <col min="7" max="7" width="14" customWidth="1"/>
    <col min="9" max="9" width="13.42578125" customWidth="1"/>
    <col min="10" max="10" width="19.7109375" customWidth="1"/>
    <col min="12" max="12" width="13.140625" customWidth="1"/>
    <col min="18" max="18" width="12.28515625" customWidth="1"/>
  </cols>
  <sheetData>
    <row r="1" spans="1:7" ht="29.25" customHeight="1">
      <c r="A1" s="806" t="s">
        <v>495</v>
      </c>
      <c r="B1" s="806"/>
      <c r="C1" s="806"/>
      <c r="D1" s="806"/>
    </row>
    <row r="2" spans="1:7" s="2" customFormat="1" ht="27.75" customHeight="1">
      <c r="A2" s="66" t="s">
        <v>900</v>
      </c>
      <c r="B2" s="34" t="s">
        <v>158</v>
      </c>
      <c r="C2" s="741" t="s">
        <v>159</v>
      </c>
      <c r="D2" s="34" t="s">
        <v>207</v>
      </c>
    </row>
    <row r="3" spans="1:7" ht="18.75" customHeight="1">
      <c r="A3" s="200" t="s">
        <v>872</v>
      </c>
      <c r="B3" s="201" t="s">
        <v>317</v>
      </c>
      <c r="C3" s="202">
        <f t="shared" ref="C3:C8" si="0">VLOOKUP(A3,$E$85:$F$104,2,0)</f>
        <v>1616901</v>
      </c>
      <c r="D3" s="203">
        <f t="shared" ref="D3:D9" si="1">+C3/$C$9*100</f>
        <v>76.218043145730562</v>
      </c>
      <c r="E3" s="14"/>
      <c r="F3" s="14"/>
      <c r="G3" s="13"/>
    </row>
    <row r="4" spans="1:7" ht="14.25">
      <c r="A4" s="200" t="s">
        <v>1</v>
      </c>
      <c r="B4" s="201" t="s">
        <v>199</v>
      </c>
      <c r="C4" s="202">
        <f t="shared" si="0"/>
        <v>332639</v>
      </c>
      <c r="D4" s="203">
        <f t="shared" si="1"/>
        <v>15.680053172057329</v>
      </c>
      <c r="E4" s="20"/>
      <c r="F4" s="14"/>
      <c r="G4" s="13"/>
    </row>
    <row r="5" spans="1:7" ht="14.25">
      <c r="A5" s="201" t="s">
        <v>0</v>
      </c>
      <c r="B5" s="204" t="s">
        <v>198</v>
      </c>
      <c r="C5" s="202">
        <f t="shared" si="0"/>
        <v>82671</v>
      </c>
      <c r="D5" s="203">
        <f t="shared" si="1"/>
        <v>3.8969744250889149</v>
      </c>
      <c r="E5" s="20"/>
      <c r="F5" s="14"/>
      <c r="G5" s="13"/>
    </row>
    <row r="6" spans="1:7" ht="14.25">
      <c r="A6" s="200" t="s">
        <v>2</v>
      </c>
      <c r="B6" s="201" t="s">
        <v>200</v>
      </c>
      <c r="C6" s="202">
        <f t="shared" si="0"/>
        <v>46310</v>
      </c>
      <c r="D6" s="203">
        <f t="shared" si="1"/>
        <v>2.1829769281352305</v>
      </c>
      <c r="E6" s="20"/>
      <c r="F6" s="14"/>
      <c r="G6" s="13"/>
    </row>
    <row r="7" spans="1:7" ht="14.25">
      <c r="A7" s="200" t="s">
        <v>3</v>
      </c>
      <c r="B7" s="205" t="s">
        <v>201</v>
      </c>
      <c r="C7" s="202">
        <f t="shared" si="0"/>
        <v>42401</v>
      </c>
      <c r="D7" s="203">
        <f t="shared" si="1"/>
        <v>1.9987131230805855</v>
      </c>
      <c r="E7" s="20"/>
      <c r="F7" s="14"/>
      <c r="G7" s="13"/>
    </row>
    <row r="8" spans="1:7" s="223" customFormat="1" ht="12.75" customHeight="1">
      <c r="A8" s="200" t="s">
        <v>913</v>
      </c>
      <c r="B8" s="205" t="s">
        <v>551</v>
      </c>
      <c r="C8" s="202">
        <f t="shared" si="0"/>
        <v>493</v>
      </c>
      <c r="D8" s="203">
        <f t="shared" si="1"/>
        <v>2.3239205907377859E-2</v>
      </c>
      <c r="E8" s="20"/>
      <c r="F8" s="14"/>
      <c r="G8" s="13"/>
    </row>
    <row r="9" spans="1:7" s="213" customFormat="1" ht="17.25" customHeight="1">
      <c r="A9" s="675" t="s">
        <v>806</v>
      </c>
      <c r="B9" s="270" t="s">
        <v>1108</v>
      </c>
      <c r="C9" s="267">
        <f>SUM(C3:C8)</f>
        <v>2121415</v>
      </c>
      <c r="D9" s="755">
        <f t="shared" si="1"/>
        <v>100</v>
      </c>
      <c r="E9" s="20"/>
      <c r="F9" s="14"/>
      <c r="G9" s="13"/>
    </row>
    <row r="10" spans="1:7" s="290" customFormat="1" ht="17.25" customHeight="1">
      <c r="A10" s="231" t="s">
        <v>545</v>
      </c>
      <c r="B10" s="37" t="s">
        <v>274</v>
      </c>
      <c r="C10" s="202">
        <f t="shared" ref="C10:C18" si="2">VLOOKUP(A10,$E$85:$F$104,2,0)</f>
        <v>68359</v>
      </c>
      <c r="D10" s="203">
        <f t="shared" ref="D10:D19" si="3">+C10/$C$20*100</f>
        <v>30.588967047915659</v>
      </c>
      <c r="E10" s="20"/>
      <c r="F10" s="14"/>
      <c r="G10" s="13"/>
    </row>
    <row r="11" spans="1:7" s="18" customFormat="1" ht="17.25" customHeight="1">
      <c r="A11" s="232" t="s">
        <v>1063</v>
      </c>
      <c r="B11" s="37" t="s">
        <v>1064</v>
      </c>
      <c r="C11" s="202">
        <f t="shared" si="2"/>
        <v>65637</v>
      </c>
      <c r="D11" s="203">
        <f t="shared" si="3"/>
        <v>29.370939161252213</v>
      </c>
      <c r="E11" s="20"/>
      <c r="F11" s="14"/>
      <c r="G11" s="13"/>
    </row>
    <row r="12" spans="1:7" s="18" customFormat="1" ht="17.25" customHeight="1">
      <c r="A12" s="232" t="s">
        <v>546</v>
      </c>
      <c r="B12" s="37" t="s">
        <v>213</v>
      </c>
      <c r="C12" s="202">
        <f t="shared" si="2"/>
        <v>32902</v>
      </c>
      <c r="D12" s="203">
        <f t="shared" si="3"/>
        <v>14.72283377185917</v>
      </c>
      <c r="E12" s="20"/>
      <c r="F12" s="14"/>
      <c r="G12" s="13"/>
    </row>
    <row r="13" spans="1:7" s="18" customFormat="1" ht="17.25" customHeight="1">
      <c r="A13" s="231" t="s">
        <v>550</v>
      </c>
      <c r="B13" s="37" t="s">
        <v>215</v>
      </c>
      <c r="C13" s="202">
        <f t="shared" si="2"/>
        <v>29751</v>
      </c>
      <c r="D13" s="203">
        <f t="shared" si="3"/>
        <v>13.312838962573162</v>
      </c>
      <c r="E13" s="20"/>
      <c r="F13" s="14"/>
      <c r="G13" s="13"/>
    </row>
    <row r="14" spans="1:7" s="207" customFormat="1" ht="17.25" customHeight="1">
      <c r="A14" s="231" t="s">
        <v>542</v>
      </c>
      <c r="B14" s="37" t="s">
        <v>276</v>
      </c>
      <c r="C14" s="202">
        <f t="shared" si="2"/>
        <v>22079</v>
      </c>
      <c r="D14" s="203">
        <f t="shared" si="3"/>
        <v>9.879808122572447</v>
      </c>
      <c r="E14" s="20"/>
      <c r="F14" s="14"/>
      <c r="G14" s="13"/>
    </row>
    <row r="15" spans="1:7" s="207" customFormat="1" ht="17.25" customHeight="1">
      <c r="A15" s="231" t="s">
        <v>549</v>
      </c>
      <c r="B15" s="37" t="s">
        <v>275</v>
      </c>
      <c r="C15" s="202">
        <f t="shared" si="2"/>
        <v>4000</v>
      </c>
      <c r="D15" s="203">
        <f t="shared" si="3"/>
        <v>1.7899013764341585</v>
      </c>
      <c r="E15" s="20"/>
      <c r="F15" s="14"/>
      <c r="G15" s="13"/>
    </row>
    <row r="16" spans="1:7" s="18" customFormat="1" ht="17.25" customHeight="1">
      <c r="A16" s="231" t="s">
        <v>544</v>
      </c>
      <c r="B16" s="37" t="s">
        <v>220</v>
      </c>
      <c r="C16" s="202">
        <f t="shared" si="2"/>
        <v>704</v>
      </c>
      <c r="D16" s="203">
        <f t="shared" si="3"/>
        <v>0.31502264225241189</v>
      </c>
      <c r="E16" s="20"/>
      <c r="F16" s="14"/>
      <c r="G16" s="13"/>
    </row>
    <row r="17" spans="1:18" s="207" customFormat="1" ht="17.25" customHeight="1">
      <c r="A17" s="233" t="s">
        <v>548</v>
      </c>
      <c r="B17" s="37" t="s">
        <v>277</v>
      </c>
      <c r="C17" s="202">
        <f t="shared" si="2"/>
        <v>14</v>
      </c>
      <c r="D17" s="203">
        <f t="shared" si="3"/>
        <v>6.2646548175195552E-3</v>
      </c>
      <c r="E17" s="20"/>
      <c r="F17" s="14"/>
      <c r="G17" s="13"/>
    </row>
    <row r="18" spans="1:18" s="209" customFormat="1" ht="17.25" customHeight="1">
      <c r="A18" s="231" t="s">
        <v>547</v>
      </c>
      <c r="B18" s="37" t="s">
        <v>272</v>
      </c>
      <c r="C18" s="202">
        <f t="shared" si="2"/>
        <v>30</v>
      </c>
      <c r="D18" s="203">
        <f t="shared" si="3"/>
        <v>1.3424260323256188E-2</v>
      </c>
      <c r="E18" s="20"/>
      <c r="F18" s="14"/>
      <c r="G18" s="13"/>
    </row>
    <row r="19" spans="1:18" s="18" customFormat="1" ht="24" customHeight="1">
      <c r="A19" s="233" t="s">
        <v>603</v>
      </c>
      <c r="B19" s="37" t="s">
        <v>893</v>
      </c>
      <c r="C19" s="202">
        <v>0</v>
      </c>
      <c r="D19" s="203">
        <f t="shared" si="3"/>
        <v>0</v>
      </c>
      <c r="E19" s="20"/>
      <c r="F19" s="14"/>
      <c r="G19" s="13"/>
    </row>
    <row r="20" spans="1:18" s="230" customFormat="1" ht="17.25" customHeight="1">
      <c r="A20" s="269" t="s">
        <v>807</v>
      </c>
      <c r="B20" s="270" t="s">
        <v>1109</v>
      </c>
      <c r="C20" s="267">
        <f>SUM(C10:C19)</f>
        <v>223476</v>
      </c>
      <c r="D20" s="268">
        <f t="shared" ref="D20" si="4">+C20/$C$20*100</f>
        <v>100</v>
      </c>
      <c r="E20" s="20"/>
      <c r="F20" s="14"/>
      <c r="G20" s="13"/>
    </row>
    <row r="21" spans="1:18" s="223" customFormat="1" ht="15.75" customHeight="1">
      <c r="A21" s="807" t="s">
        <v>156</v>
      </c>
      <c r="B21" s="808"/>
      <c r="C21" s="809">
        <f>+C20+C9</f>
        <v>2344891</v>
      </c>
      <c r="D21" s="810"/>
      <c r="E21" s="20"/>
      <c r="F21" s="14"/>
      <c r="G21" s="13"/>
      <c r="I21" s="657" t="str">
        <f>UPPER((TEXT('1.COBERTURA  DANE'!C2,"mmmm yyyy")))</f>
        <v>FEBRERO 2018</v>
      </c>
      <c r="R21" s="657" t="str">
        <f>UPPER((TEXT('1.COBERTURA  DANE'!C2,"mmmm yyyy")))</f>
        <v>FEBRERO 2018</v>
      </c>
    </row>
    <row r="22" spans="1:18" s="223" customFormat="1" ht="23.25" customHeight="1">
      <c r="A22" s="130"/>
      <c r="B22" s="136"/>
      <c r="C22" s="425"/>
      <c r="D22" s="2"/>
      <c r="E22" s="20"/>
      <c r="F22" s="14"/>
      <c r="G22" s="13"/>
    </row>
    <row r="23" spans="1:18" ht="15">
      <c r="C23" s="40">
        <v>1614757</v>
      </c>
      <c r="D23" s="39">
        <f>SUM(C23:C23)</f>
        <v>1614757</v>
      </c>
      <c r="E23" s="20"/>
      <c r="F23" s="18"/>
      <c r="G23" s="18"/>
      <c r="H23" s="18"/>
    </row>
    <row r="24" spans="1:18" s="18" customFormat="1" ht="21.75" customHeight="1">
      <c r="A24"/>
      <c r="B24"/>
      <c r="C24"/>
      <c r="D24"/>
      <c r="E24" s="20"/>
    </row>
    <row r="25" spans="1:18" ht="26.25" customHeight="1">
      <c r="A25" s="806" t="s">
        <v>496</v>
      </c>
      <c r="B25" s="806"/>
      <c r="C25" s="806"/>
      <c r="D25" s="806"/>
      <c r="F25" s="18"/>
      <c r="G25" s="18"/>
      <c r="H25" s="18"/>
    </row>
    <row r="26" spans="1:18" ht="24.75" customHeight="1">
      <c r="A26" s="66" t="s">
        <v>900</v>
      </c>
      <c r="B26" s="66" t="s">
        <v>208</v>
      </c>
      <c r="C26" s="66" t="s">
        <v>209</v>
      </c>
      <c r="D26" s="66" t="s">
        <v>210</v>
      </c>
    </row>
    <row r="27" spans="1:18" ht="20.25" customHeight="1">
      <c r="A27" s="37" t="s">
        <v>211</v>
      </c>
      <c r="B27" s="37" t="s">
        <v>274</v>
      </c>
      <c r="C27" s="47">
        <f t="shared" ref="C27:C39" si="5">IFERROR(VLOOKUP(A27,$A$85:$B$107,2,0),0)</f>
        <v>1684107</v>
      </c>
      <c r="D27" s="48">
        <f t="shared" ref="D27:D40" si="6">(C27/C$40)*100</f>
        <v>47.147584399732359</v>
      </c>
    </row>
    <row r="28" spans="1:18" ht="14.25">
      <c r="A28" s="37" t="s">
        <v>212</v>
      </c>
      <c r="B28" s="37" t="s">
        <v>213</v>
      </c>
      <c r="C28" s="47">
        <f t="shared" si="5"/>
        <v>529840</v>
      </c>
      <c r="D28" s="48">
        <f t="shared" si="6"/>
        <v>14.833188222811375</v>
      </c>
    </row>
    <row r="29" spans="1:18" s="18" customFormat="1" ht="14.25">
      <c r="A29" s="37" t="s">
        <v>214</v>
      </c>
      <c r="B29" s="37" t="s">
        <v>215</v>
      </c>
      <c r="C29" s="47">
        <f t="shared" si="5"/>
        <v>483479</v>
      </c>
      <c r="D29" s="48">
        <f t="shared" si="6"/>
        <v>13.53528425331538</v>
      </c>
      <c r="E29" s="281"/>
    </row>
    <row r="30" spans="1:18" ht="15">
      <c r="A30" s="37" t="s">
        <v>1065</v>
      </c>
      <c r="B30" s="37" t="s">
        <v>1064</v>
      </c>
      <c r="C30" s="47">
        <f t="shared" si="5"/>
        <v>421030</v>
      </c>
      <c r="D30" s="48">
        <f t="shared" si="6"/>
        <v>11.786987085630139</v>
      </c>
      <c r="E30" s="281"/>
      <c r="F30" s="26"/>
      <c r="G30" s="26"/>
      <c r="P30" s="14"/>
      <c r="Q30" s="13"/>
    </row>
    <row r="31" spans="1:18" ht="15">
      <c r="A31" s="37" t="s">
        <v>216</v>
      </c>
      <c r="B31" s="37" t="s">
        <v>276</v>
      </c>
      <c r="C31" s="47">
        <f t="shared" si="5"/>
        <v>297426</v>
      </c>
      <c r="D31" s="48">
        <f t="shared" si="6"/>
        <v>8.3266190554844783</v>
      </c>
      <c r="E31" s="281"/>
      <c r="F31" s="26"/>
      <c r="G31" s="26"/>
      <c r="H31" s="25"/>
      <c r="I31" s="26"/>
      <c r="P31" s="14"/>
      <c r="Q31" s="13"/>
    </row>
    <row r="32" spans="1:18" ht="15">
      <c r="A32" s="37" t="s">
        <v>219</v>
      </c>
      <c r="B32" s="37" t="s">
        <v>220</v>
      </c>
      <c r="C32" s="47">
        <f t="shared" si="5"/>
        <v>74877</v>
      </c>
      <c r="D32" s="48">
        <f t="shared" si="6"/>
        <v>2.096226473198413</v>
      </c>
      <c r="E32" s="281"/>
      <c r="F32" s="26"/>
      <c r="G32" s="26"/>
      <c r="H32" s="25"/>
      <c r="I32" s="26"/>
      <c r="P32" s="14"/>
      <c r="Q32" s="13"/>
    </row>
    <row r="33" spans="1:21" ht="15">
      <c r="A33" s="37" t="s">
        <v>218</v>
      </c>
      <c r="B33" s="37" t="s">
        <v>275</v>
      </c>
      <c r="C33" s="47">
        <f t="shared" si="5"/>
        <v>67485</v>
      </c>
      <c r="D33" s="48">
        <f t="shared" si="6"/>
        <v>1.8892830047116596</v>
      </c>
      <c r="E33" s="281"/>
      <c r="F33" s="26"/>
      <c r="G33" s="26"/>
      <c r="H33" s="25"/>
      <c r="I33" s="26"/>
      <c r="P33" s="14"/>
      <c r="Q33" s="13"/>
    </row>
    <row r="34" spans="1:21" ht="15">
      <c r="A34" s="37" t="s">
        <v>221</v>
      </c>
      <c r="B34" s="37" t="s">
        <v>273</v>
      </c>
      <c r="C34" s="47">
        <f t="shared" si="5"/>
        <v>9673</v>
      </c>
      <c r="D34" s="48">
        <f t="shared" si="6"/>
        <v>0.27080143001520163</v>
      </c>
      <c r="E34" s="281"/>
      <c r="F34" s="26"/>
      <c r="G34" s="26"/>
      <c r="H34" s="25"/>
      <c r="I34" s="26"/>
      <c r="P34" s="14"/>
      <c r="Q34" s="13"/>
    </row>
    <row r="35" spans="1:21" ht="15">
      <c r="A35" s="37" t="s">
        <v>222</v>
      </c>
      <c r="B35" s="37" t="s">
        <v>271</v>
      </c>
      <c r="C35" s="47">
        <f t="shared" si="5"/>
        <v>2750</v>
      </c>
      <c r="D35" s="48">
        <f t="shared" si="6"/>
        <v>7.6987897502512601E-2</v>
      </c>
      <c r="E35" s="281"/>
      <c r="F35" s="26"/>
      <c r="G35" s="26"/>
      <c r="H35" s="25"/>
      <c r="I35" s="26"/>
      <c r="P35" s="14"/>
      <c r="Q35" s="13"/>
    </row>
    <row r="36" spans="1:21" ht="15">
      <c r="A36" s="37" t="s">
        <v>190</v>
      </c>
      <c r="B36" s="37" t="s">
        <v>277</v>
      </c>
      <c r="C36" s="47">
        <f t="shared" si="5"/>
        <v>1290</v>
      </c>
      <c r="D36" s="48">
        <f t="shared" si="6"/>
        <v>3.6114322828451367E-2</v>
      </c>
      <c r="E36" s="281"/>
      <c r="F36" s="26"/>
      <c r="G36" s="26"/>
      <c r="H36" s="25"/>
      <c r="I36" s="26"/>
      <c r="P36" s="14"/>
      <c r="Q36" s="13"/>
    </row>
    <row r="37" spans="1:21" s="361" customFormat="1" ht="15">
      <c r="A37" s="37" t="s">
        <v>224</v>
      </c>
      <c r="B37" s="37" t="s">
        <v>272</v>
      </c>
      <c r="C37" s="47">
        <f t="shared" si="5"/>
        <v>31</v>
      </c>
      <c r="D37" s="48">
        <f t="shared" si="6"/>
        <v>8.6786357184650577E-4</v>
      </c>
      <c r="F37" s="26"/>
      <c r="G37" s="26"/>
      <c r="H37" s="25"/>
      <c r="I37" s="26"/>
      <c r="P37" s="14"/>
      <c r="Q37" s="13"/>
    </row>
    <row r="38" spans="1:21" ht="15">
      <c r="A38" s="37" t="s">
        <v>223</v>
      </c>
      <c r="B38" s="37" t="s">
        <v>228</v>
      </c>
      <c r="C38" s="47">
        <f t="shared" si="5"/>
        <v>2</v>
      </c>
      <c r="D38" s="48">
        <f t="shared" si="6"/>
        <v>5.5991198183645526E-5</v>
      </c>
      <c r="E38" s="281"/>
      <c r="F38" s="26"/>
      <c r="G38" s="26"/>
      <c r="H38" s="25"/>
      <c r="I38" s="26"/>
      <c r="P38" s="14"/>
      <c r="Q38" s="13"/>
    </row>
    <row r="39" spans="1:21" s="218" customFormat="1" ht="15" hidden="1">
      <c r="A39" s="37" t="s">
        <v>189</v>
      </c>
      <c r="B39" s="37" t="s">
        <v>541</v>
      </c>
      <c r="C39" s="47">
        <f t="shared" si="5"/>
        <v>0</v>
      </c>
      <c r="D39" s="48">
        <f t="shared" si="6"/>
        <v>0</v>
      </c>
      <c r="E39" s="37"/>
      <c r="F39" s="37"/>
      <c r="G39" s="47">
        <f>IFERROR(VLOOKUP(E39,$A$85:$B$107,2,0),0)</f>
        <v>0</v>
      </c>
      <c r="H39" s="48">
        <f>(G39/C$40)*100</f>
        <v>0</v>
      </c>
      <c r="I39" s="281"/>
      <c r="J39" s="26"/>
      <c r="K39" s="26"/>
      <c r="L39" s="25"/>
      <c r="M39" s="26"/>
      <c r="T39" s="14"/>
      <c r="U39" s="13"/>
    </row>
    <row r="40" spans="1:21" s="230" customFormat="1" ht="38.25">
      <c r="A40" s="743" t="s">
        <v>808</v>
      </c>
      <c r="B40" s="744" t="s">
        <v>227</v>
      </c>
      <c r="C40" s="745">
        <f>SUM(C27:C39)</f>
        <v>3571990</v>
      </c>
      <c r="D40" s="746">
        <f t="shared" si="6"/>
        <v>100</v>
      </c>
      <c r="E40" s="26"/>
      <c r="F40" s="26"/>
      <c r="G40" s="26"/>
      <c r="H40" s="25"/>
      <c r="I40" s="26"/>
      <c r="P40" s="14"/>
      <c r="Q40" s="13"/>
    </row>
    <row r="41" spans="1:21" s="223" customFormat="1" ht="14.25" customHeight="1">
      <c r="A41" s="37" t="s">
        <v>875</v>
      </c>
      <c r="B41" s="201" t="s">
        <v>317</v>
      </c>
      <c r="C41" s="47">
        <f t="shared" ref="C41:C48" si="7">IFERROR(VLOOKUP(A41,$A$85:$B$107,2,0),0)</f>
        <v>91619</v>
      </c>
      <c r="D41" s="48">
        <f t="shared" ref="D41:D48" si="8">(C41/C$49)*100</f>
        <v>85.992510066358179</v>
      </c>
      <c r="E41" s="26"/>
      <c r="F41" s="26"/>
      <c r="G41" s="26"/>
      <c r="H41" s="25"/>
      <c r="I41" s="26"/>
      <c r="P41" s="14"/>
      <c r="Q41" s="13"/>
    </row>
    <row r="42" spans="1:21" s="18" customFormat="1" ht="15">
      <c r="A42" s="37" t="s">
        <v>558</v>
      </c>
      <c r="B42" s="201" t="s">
        <v>199</v>
      </c>
      <c r="C42" s="47">
        <f t="shared" si="7"/>
        <v>11617</v>
      </c>
      <c r="D42" s="48">
        <f t="shared" si="8"/>
        <v>10.903578836713814</v>
      </c>
      <c r="E42" s="26"/>
      <c r="F42" s="26"/>
      <c r="G42" s="26"/>
      <c r="H42" s="25"/>
      <c r="I42" s="26"/>
      <c r="P42" s="14"/>
      <c r="Q42" s="13"/>
    </row>
    <row r="43" spans="1:21" s="209" customFormat="1" ht="15">
      <c r="A43" s="37" t="s">
        <v>557</v>
      </c>
      <c r="B43" s="204" t="s">
        <v>198</v>
      </c>
      <c r="C43" s="47">
        <f t="shared" si="7"/>
        <v>2536</v>
      </c>
      <c r="D43" s="48">
        <f t="shared" si="8"/>
        <v>2.3802596134893892</v>
      </c>
      <c r="E43" s="26"/>
      <c r="F43" s="26"/>
      <c r="G43" s="26"/>
      <c r="H43" s="25"/>
      <c r="I43" s="26"/>
      <c r="P43" s="14"/>
      <c r="Q43" s="13"/>
    </row>
    <row r="44" spans="1:21" s="18" customFormat="1" ht="15">
      <c r="A44" s="37" t="s">
        <v>560</v>
      </c>
      <c r="B44" s="204" t="s">
        <v>200</v>
      </c>
      <c r="C44" s="47">
        <f t="shared" si="7"/>
        <v>613</v>
      </c>
      <c r="D44" s="48">
        <f t="shared" si="8"/>
        <v>0.57535455168335792</v>
      </c>
      <c r="E44" s="26"/>
      <c r="F44" s="26"/>
      <c r="G44" s="26"/>
      <c r="H44" s="25"/>
      <c r="I44" s="26"/>
      <c r="P44" s="14"/>
      <c r="Q44" s="13"/>
    </row>
    <row r="45" spans="1:21" s="281" customFormat="1" ht="15">
      <c r="A45" s="623" t="s">
        <v>554</v>
      </c>
      <c r="B45" s="37" t="s">
        <v>201</v>
      </c>
      <c r="C45" s="47">
        <f t="shared" si="7"/>
        <v>150</v>
      </c>
      <c r="D45" s="48">
        <f t="shared" si="8"/>
        <v>0.14078822634992444</v>
      </c>
      <c r="E45" s="26"/>
      <c r="F45" s="26"/>
      <c r="G45" s="26"/>
      <c r="H45" s="25"/>
      <c r="I45" s="26"/>
      <c r="P45" s="14"/>
      <c r="Q45" s="13"/>
    </row>
    <row r="46" spans="1:21" s="223" customFormat="1" ht="14.25" customHeight="1">
      <c r="A46" s="623" t="s">
        <v>552</v>
      </c>
      <c r="B46" s="37" t="s">
        <v>1041</v>
      </c>
      <c r="C46" s="47">
        <f t="shared" si="7"/>
        <v>4</v>
      </c>
      <c r="D46" s="48">
        <f t="shared" si="8"/>
        <v>3.7543527026646516E-3</v>
      </c>
      <c r="E46" s="26"/>
      <c r="F46" s="26"/>
      <c r="G46" s="26"/>
      <c r="H46" s="25"/>
      <c r="I46" s="26"/>
      <c r="P46" s="14"/>
      <c r="Q46" s="13"/>
    </row>
    <row r="47" spans="1:21" ht="15.75" customHeight="1">
      <c r="A47" s="37" t="s">
        <v>559</v>
      </c>
      <c r="B47" s="37" t="s">
        <v>797</v>
      </c>
      <c r="C47" s="47">
        <f t="shared" si="7"/>
        <v>4</v>
      </c>
      <c r="D47" s="48">
        <f t="shared" si="8"/>
        <v>3.7543527026646516E-3</v>
      </c>
      <c r="F47" s="10"/>
      <c r="J47" s="657" t="str">
        <f>UPPER((TEXT('1.COBERTURA  DANE'!C2,"mmmm yyyy")))</f>
        <v>FEBRERO 2018</v>
      </c>
    </row>
    <row r="48" spans="1:21" s="361" customFormat="1" ht="15" hidden="1" customHeight="1">
      <c r="A48" s="37" t="s">
        <v>561</v>
      </c>
      <c r="B48" s="204" t="s">
        <v>785</v>
      </c>
      <c r="C48" s="47">
        <f t="shared" si="7"/>
        <v>0</v>
      </c>
      <c r="D48" s="48">
        <f t="shared" si="8"/>
        <v>0</v>
      </c>
      <c r="S48" s="43" t="str">
        <f>UPPER((TEXT('1.COBERTURA  DANE'!C2,"mmmm yyyy")))</f>
        <v>FEBRERO 2018</v>
      </c>
    </row>
    <row r="49" spans="1:17" s="361" customFormat="1" ht="51">
      <c r="A49" s="747" t="s">
        <v>805</v>
      </c>
      <c r="B49" s="744" t="s">
        <v>1109</v>
      </c>
      <c r="C49" s="748">
        <f>SUM(C41:C48)</f>
        <v>106543</v>
      </c>
      <c r="D49" s="746">
        <f t="shared" ref="D49" si="9">(C49/C$49)*100</f>
        <v>100</v>
      </c>
    </row>
    <row r="50" spans="1:17" s="361" customFormat="1" ht="18.75" customHeight="1">
      <c r="A50" s="805" t="s">
        <v>227</v>
      </c>
      <c r="B50" s="805"/>
      <c r="C50" s="809">
        <f>+C49+C40</f>
        <v>3678533</v>
      </c>
      <c r="D50" s="810"/>
    </row>
    <row r="51" spans="1:17" s="361" customFormat="1" ht="33" customHeight="1">
      <c r="A51" s="130"/>
      <c r="B51" s="136"/>
      <c r="C51"/>
      <c r="D51"/>
    </row>
    <row r="52" spans="1:17" s="361" customFormat="1" ht="15">
      <c r="A52" s="130"/>
      <c r="B52" s="136"/>
      <c r="F52" s="26"/>
      <c r="G52" s="26"/>
      <c r="H52" s="25"/>
      <c r="I52" s="26"/>
      <c r="P52" s="14"/>
      <c r="Q52" s="13"/>
    </row>
    <row r="53" spans="1:17" s="361" customFormat="1" ht="15">
      <c r="A53" s="130"/>
      <c r="B53" s="136"/>
      <c r="F53" s="26"/>
      <c r="G53" s="26"/>
      <c r="H53" s="25"/>
      <c r="I53" s="26"/>
      <c r="P53" s="14"/>
      <c r="Q53" s="13"/>
    </row>
    <row r="54" spans="1:17" s="361" customFormat="1" ht="15">
      <c r="A54" s="806" t="s">
        <v>803</v>
      </c>
      <c r="B54" s="806"/>
      <c r="C54" s="806"/>
      <c r="D54" s="806"/>
      <c r="F54" s="26"/>
      <c r="G54" s="26"/>
      <c r="H54" s="25"/>
      <c r="I54" s="26"/>
      <c r="P54" s="14"/>
      <c r="Q54" s="13"/>
    </row>
    <row r="55" spans="1:17" s="361" customFormat="1" ht="30.75" customHeight="1">
      <c r="A55" s="66" t="s">
        <v>900</v>
      </c>
      <c r="B55" s="66" t="s">
        <v>208</v>
      </c>
      <c r="C55" s="66" t="s">
        <v>209</v>
      </c>
      <c r="D55" s="66" t="s">
        <v>210</v>
      </c>
      <c r="F55" s="26"/>
      <c r="G55" s="26"/>
      <c r="H55" s="25"/>
      <c r="I55" s="26"/>
      <c r="P55" s="14"/>
      <c r="Q55" s="13"/>
    </row>
    <row r="56" spans="1:17" s="361" customFormat="1" ht="16.5" customHeight="1">
      <c r="A56" s="37" t="s">
        <v>286</v>
      </c>
      <c r="B56" s="37" t="s">
        <v>287</v>
      </c>
      <c r="C56" s="47">
        <f>C62-C59-C60-C61</f>
        <v>174500</v>
      </c>
      <c r="D56" s="48">
        <f t="shared" ref="D56:D62" si="10">(C56/C$62)*100</f>
        <v>92.930863697849546</v>
      </c>
      <c r="F56" s="26"/>
      <c r="G56" s="26"/>
      <c r="H56" s="25"/>
      <c r="I56" s="26"/>
      <c r="P56" s="14"/>
      <c r="Q56" s="13"/>
    </row>
    <row r="57" spans="1:17" s="361" customFormat="1" ht="16.5" customHeight="1">
      <c r="A57" s="37" t="s">
        <v>1091</v>
      </c>
      <c r="B57" s="37" t="s">
        <v>1090</v>
      </c>
      <c r="C57" s="47">
        <v>56007</v>
      </c>
      <c r="D57" s="48">
        <f t="shared" si="10"/>
        <v>29.826813083813519</v>
      </c>
      <c r="F57" s="26"/>
      <c r="G57" s="26"/>
      <c r="H57" s="25"/>
      <c r="I57" s="26"/>
      <c r="P57" s="14"/>
      <c r="Q57" s="13"/>
    </row>
    <row r="58" spans="1:17" s="361" customFormat="1" ht="15">
      <c r="A58" s="37" t="s">
        <v>1088</v>
      </c>
      <c r="B58" s="37" t="s">
        <v>1089</v>
      </c>
      <c r="C58" s="47">
        <v>26187</v>
      </c>
      <c r="D58" s="48">
        <f t="shared" si="10"/>
        <v>13.946020215791325</v>
      </c>
      <c r="E58" s="26"/>
      <c r="F58" s="26"/>
      <c r="G58" s="26"/>
      <c r="H58" s="25"/>
      <c r="I58" s="26"/>
      <c r="P58" s="14"/>
      <c r="Q58" s="13"/>
    </row>
    <row r="59" spans="1:17" s="361" customFormat="1" ht="14.25">
      <c r="A59" s="37" t="s">
        <v>477</v>
      </c>
      <c r="B59" s="37" t="s">
        <v>281</v>
      </c>
      <c r="C59" s="47">
        <v>7739</v>
      </c>
      <c r="D59" s="48">
        <f t="shared" si="10"/>
        <v>4.1214438633676655</v>
      </c>
    </row>
    <row r="60" spans="1:17" s="361" customFormat="1" ht="14.25">
      <c r="A60" s="37" t="s">
        <v>476</v>
      </c>
      <c r="B60" s="37" t="s">
        <v>283</v>
      </c>
      <c r="C60" s="47">
        <v>3653</v>
      </c>
      <c r="D60" s="48">
        <f t="shared" si="10"/>
        <v>1.9454237540873602</v>
      </c>
      <c r="F60" s="10"/>
    </row>
    <row r="61" spans="1:17" s="361" customFormat="1" ht="14.25">
      <c r="A61" s="37" t="s">
        <v>285</v>
      </c>
      <c r="B61" s="37" t="s">
        <v>284</v>
      </c>
      <c r="C61" s="47">
        <v>1882</v>
      </c>
      <c r="D61" s="48">
        <f t="shared" si="10"/>
        <v>1.0022686846954316</v>
      </c>
    </row>
    <row r="62" spans="1:17" s="361" customFormat="1" ht="15">
      <c r="A62" s="758"/>
      <c r="B62" s="758" t="s">
        <v>227</v>
      </c>
      <c r="C62" s="265">
        <v>187774</v>
      </c>
      <c r="D62" s="266">
        <f t="shared" si="10"/>
        <v>100</v>
      </c>
    </row>
    <row r="63" spans="1:17" s="361" customFormat="1">
      <c r="A63" s="130"/>
      <c r="B63" s="136"/>
    </row>
    <row r="64" spans="1:17" s="361" customFormat="1">
      <c r="A64" s="130"/>
      <c r="B64" s="136"/>
      <c r="I64" s="657" t="str">
        <f>UPPER((TEXT('1.COBERTURA  DANE'!C2,"mmmm yyyy")))</f>
        <v>FEBRERO 2018</v>
      </c>
    </row>
    <row r="65" spans="1:4" s="361" customFormat="1">
      <c r="A65" s="130"/>
      <c r="B65" s="136"/>
    </row>
    <row r="66" spans="1:4" s="361" customFormat="1">
      <c r="A66" s="130"/>
      <c r="B66" s="136"/>
    </row>
    <row r="67" spans="1:4" s="361" customFormat="1">
      <c r="A67" s="130"/>
      <c r="B67" s="136"/>
    </row>
    <row r="68" spans="1:4" s="361" customFormat="1">
      <c r="A68" s="130"/>
      <c r="B68" s="136"/>
    </row>
    <row r="69" spans="1:4" s="361" customFormat="1" ht="28.5" customHeight="1">
      <c r="A69" s="811" t="s">
        <v>903</v>
      </c>
      <c r="B69" s="811"/>
      <c r="C69" s="811"/>
      <c r="D69" s="811"/>
    </row>
    <row r="70" spans="1:4" s="361" customFormat="1" ht="22.5">
      <c r="A70" s="66" t="s">
        <v>900</v>
      </c>
      <c r="B70" s="66" t="s">
        <v>208</v>
      </c>
      <c r="C70" s="66" t="s">
        <v>209</v>
      </c>
      <c r="D70" s="66" t="s">
        <v>210</v>
      </c>
    </row>
    <row r="71" spans="1:4" s="361" customFormat="1" ht="14.25">
      <c r="A71" s="37" t="s">
        <v>211</v>
      </c>
      <c r="B71" s="37" t="str">
        <f>VLOOKUP(A71,$A$27:$B$48,2,0)</f>
        <v>SURA.</v>
      </c>
      <c r="C71" s="47">
        <f t="shared" ref="C71:C80" si="11">IFERROR((VLOOKUP(A71,$I$85:$J$94,2,0)),0)</f>
        <v>10349</v>
      </c>
      <c r="D71" s="48">
        <f t="shared" ref="D71:D80" si="12">(C71/C$81)*100</f>
        <v>40.842180038675558</v>
      </c>
    </row>
    <row r="72" spans="1:4" s="361" customFormat="1" ht="14.25">
      <c r="A72" s="37" t="s">
        <v>216</v>
      </c>
      <c r="B72" s="37" t="str">
        <f>VLOOKUP(A72,$A$27:$B$48,2,0)</f>
        <v xml:space="preserve">Salud Total </v>
      </c>
      <c r="C72" s="47">
        <f t="shared" si="11"/>
        <v>2432</v>
      </c>
      <c r="D72" s="48">
        <f t="shared" si="12"/>
        <v>9.5978531118039392</v>
      </c>
    </row>
    <row r="73" spans="1:4" s="361" customFormat="1" ht="14.25">
      <c r="A73" s="37" t="s">
        <v>218</v>
      </c>
      <c r="B73" s="37" t="str">
        <f>VLOOKUP(A73,$A$27:$B$48,2,0)</f>
        <v xml:space="preserve">Cruz Blanca </v>
      </c>
      <c r="C73" s="47">
        <f t="shared" si="11"/>
        <v>3481</v>
      </c>
      <c r="D73" s="48">
        <f t="shared" si="12"/>
        <v>13.737716563400292</v>
      </c>
    </row>
    <row r="74" spans="1:4" s="361" customFormat="1" ht="14.25">
      <c r="A74" s="37" t="s">
        <v>219</v>
      </c>
      <c r="B74" s="37" t="str">
        <f>VLOOKUP(A74,$A$27:$B$48,2,0)</f>
        <v>Sanitas S.A.</v>
      </c>
      <c r="C74" s="47">
        <f t="shared" si="11"/>
        <v>2911</v>
      </c>
      <c r="D74" s="48">
        <f t="shared" si="12"/>
        <v>11.488219740321243</v>
      </c>
    </row>
    <row r="75" spans="1:4" s="361" customFormat="1" ht="14.25">
      <c r="A75" s="37" t="s">
        <v>212</v>
      </c>
      <c r="B75" s="37" t="str">
        <f>VLOOKUP(A75,$A$27:$B$48,2,0)</f>
        <v>Coomeva S.A.</v>
      </c>
      <c r="C75" s="47">
        <f t="shared" si="11"/>
        <v>1039</v>
      </c>
      <c r="D75" s="48">
        <f t="shared" si="12"/>
        <v>4.1003985950511073</v>
      </c>
    </row>
    <row r="76" spans="1:4" s="361" customFormat="1" ht="14.25">
      <c r="A76" s="37" t="s">
        <v>557</v>
      </c>
      <c r="B76" s="37" t="s">
        <v>1074</v>
      </c>
      <c r="C76" s="47">
        <f t="shared" si="11"/>
        <v>81</v>
      </c>
      <c r="D76" s="48">
        <f t="shared" si="12"/>
        <v>0.31966533801649633</v>
      </c>
    </row>
    <row r="77" spans="1:4" s="361" customFormat="1" ht="14.25">
      <c r="A77" s="37" t="s">
        <v>224</v>
      </c>
      <c r="B77" s="37" t="str">
        <f>VLOOKUP(A77,$A$27:$B$48,2,0)</f>
        <v xml:space="preserve">Famisanar </v>
      </c>
      <c r="C77" s="47">
        <f t="shared" si="11"/>
        <v>4</v>
      </c>
      <c r="D77" s="48">
        <f t="shared" si="12"/>
        <v>1.5785942618098583E-2</v>
      </c>
    </row>
    <row r="78" spans="1:4" s="361" customFormat="1" ht="14.25">
      <c r="A78" s="37" t="s">
        <v>221</v>
      </c>
      <c r="B78" s="37" t="str">
        <f>VLOOKUP(A78,$A$27:$B$48,2,0)</f>
        <v>EPM</v>
      </c>
      <c r="C78" s="47">
        <f t="shared" si="11"/>
        <v>1</v>
      </c>
      <c r="D78" s="48">
        <f t="shared" si="12"/>
        <v>3.9464856545246459E-3</v>
      </c>
    </row>
    <row r="79" spans="1:4" s="361" customFormat="1" ht="14.25">
      <c r="A79" s="37" t="s">
        <v>875</v>
      </c>
      <c r="B79" s="37" t="str">
        <f>VLOOKUP(A79,$A$27:$B$48,2,0)</f>
        <v>Savia Salud</v>
      </c>
      <c r="C79" s="47">
        <f t="shared" si="11"/>
        <v>5041</v>
      </c>
      <c r="D79" s="48">
        <f t="shared" si="12"/>
        <v>19.894234184458739</v>
      </c>
    </row>
    <row r="80" spans="1:4" s="361" customFormat="1" ht="14.25">
      <c r="A80" s="37" t="s">
        <v>559</v>
      </c>
      <c r="B80" s="37" t="s">
        <v>797</v>
      </c>
      <c r="C80" s="47">
        <f t="shared" si="11"/>
        <v>0</v>
      </c>
      <c r="D80" s="48">
        <f t="shared" si="12"/>
        <v>0</v>
      </c>
    </row>
    <row r="81" spans="1:13" s="361" customFormat="1" ht="15">
      <c r="A81" s="805" t="s">
        <v>227</v>
      </c>
      <c r="B81" s="805"/>
      <c r="C81" s="265">
        <f>SUM(C71:C80)</f>
        <v>25339</v>
      </c>
      <c r="D81" s="266">
        <f t="shared" ref="D81" si="13">(C81/C$81)*100</f>
        <v>100</v>
      </c>
    </row>
    <row r="82" spans="1:13" s="361" customFormat="1" ht="23.25" customHeight="1">
      <c r="A82" s="130"/>
      <c r="B82" s="136"/>
      <c r="I82" s="662" t="str">
        <f>UPPER((TEXT('1.COBERTURA  DANE'!C2,"mmmm yyyy")))</f>
        <v>FEBRERO 2018</v>
      </c>
    </row>
    <row r="83" spans="1:13">
      <c r="A83" s="130"/>
      <c r="B83" s="136"/>
      <c r="C83" s="361"/>
      <c r="D83" s="361"/>
      <c r="I83" s="18"/>
      <c r="J83" s="18"/>
    </row>
    <row r="84" spans="1:13" ht="15.75" customHeight="1">
      <c r="A84" s="771" t="s">
        <v>874</v>
      </c>
      <c r="B84" s="771" t="s">
        <v>243</v>
      </c>
      <c r="C84" s="18"/>
      <c r="D84" s="361"/>
      <c r="E84" s="771" t="s">
        <v>234</v>
      </c>
      <c r="F84" s="771" t="s">
        <v>203</v>
      </c>
      <c r="G84" s="18"/>
      <c r="H84" s="18"/>
      <c r="I84" s="771" t="s">
        <v>874</v>
      </c>
      <c r="J84" s="771" t="s">
        <v>243</v>
      </c>
      <c r="L84" s="361"/>
      <c r="M84" s="361"/>
    </row>
    <row r="85" spans="1:13" ht="16.5" customHeight="1">
      <c r="A85" s="772" t="s">
        <v>552</v>
      </c>
      <c r="B85" s="773">
        <v>4</v>
      </c>
      <c r="C85" s="277" t="str">
        <f t="shared" ref="C85:C107" si="14">VLOOKUP(A85,$A$27:$B$48,1,0)</f>
        <v>CCFC55</v>
      </c>
      <c r="D85" s="361"/>
      <c r="E85" s="772" t="s">
        <v>3</v>
      </c>
      <c r="F85" s="773">
        <v>42401</v>
      </c>
      <c r="G85" s="200"/>
      <c r="H85" s="18"/>
      <c r="I85" s="772" t="s">
        <v>221</v>
      </c>
      <c r="J85" s="773">
        <v>1</v>
      </c>
      <c r="K85" s="18"/>
      <c r="L85" s="361"/>
      <c r="M85" s="361"/>
    </row>
    <row r="86" spans="1:13" ht="15">
      <c r="A86" s="772" t="s">
        <v>221</v>
      </c>
      <c r="B86" s="773">
        <v>9673</v>
      </c>
      <c r="C86" s="277" t="str">
        <f t="shared" si="14"/>
        <v>EAS016</v>
      </c>
      <c r="D86" s="361"/>
      <c r="E86" s="772" t="s">
        <v>542</v>
      </c>
      <c r="F86" s="773">
        <v>22079</v>
      </c>
      <c r="G86" s="200"/>
      <c r="H86" s="18"/>
      <c r="I86" s="772" t="s">
        <v>216</v>
      </c>
      <c r="J86" s="773">
        <v>2432</v>
      </c>
      <c r="K86" s="18"/>
      <c r="L86" s="361"/>
      <c r="M86" s="361"/>
    </row>
    <row r="87" spans="1:13" ht="15">
      <c r="A87" s="772" t="s">
        <v>222</v>
      </c>
      <c r="B87" s="773">
        <v>2750</v>
      </c>
      <c r="C87" s="277" t="str">
        <f t="shared" si="14"/>
        <v>EAS027</v>
      </c>
      <c r="D87" s="361"/>
      <c r="E87" s="772" t="s">
        <v>544</v>
      </c>
      <c r="F87" s="773">
        <v>704</v>
      </c>
      <c r="G87" s="200"/>
      <c r="H87" s="18"/>
      <c r="I87" s="772" t="s">
        <v>219</v>
      </c>
      <c r="J87" s="773">
        <v>2911</v>
      </c>
      <c r="K87" s="18"/>
      <c r="L87" s="361"/>
      <c r="M87" s="361"/>
    </row>
    <row r="88" spans="1:13" ht="15">
      <c r="A88" s="772" t="s">
        <v>216</v>
      </c>
      <c r="B88" s="773">
        <v>297426</v>
      </c>
      <c r="C88" s="277" t="str">
        <f t="shared" si="14"/>
        <v>EPS002</v>
      </c>
      <c r="D88" s="361"/>
      <c r="E88" s="772" t="s">
        <v>545</v>
      </c>
      <c r="F88" s="773">
        <v>68359</v>
      </c>
      <c r="G88" s="200"/>
      <c r="H88" s="18"/>
      <c r="I88" s="772" t="s">
        <v>211</v>
      </c>
      <c r="J88" s="773">
        <v>10349</v>
      </c>
      <c r="K88" s="18"/>
      <c r="L88" s="361"/>
      <c r="M88" s="361"/>
    </row>
    <row r="89" spans="1:13" ht="15">
      <c r="A89" s="772" t="s">
        <v>219</v>
      </c>
      <c r="B89" s="773">
        <v>74877</v>
      </c>
      <c r="C89" s="277" t="str">
        <f t="shared" si="14"/>
        <v>EPS005</v>
      </c>
      <c r="D89" s="361"/>
      <c r="E89" s="772" t="s">
        <v>546</v>
      </c>
      <c r="F89" s="773">
        <v>32902</v>
      </c>
      <c r="G89" s="200"/>
      <c r="H89" s="18"/>
      <c r="I89" s="772" t="s">
        <v>212</v>
      </c>
      <c r="J89" s="773">
        <v>1039</v>
      </c>
      <c r="K89" s="18"/>
      <c r="L89" s="361"/>
      <c r="M89" s="361"/>
    </row>
    <row r="90" spans="1:13" ht="15">
      <c r="A90" s="772" t="s">
        <v>211</v>
      </c>
      <c r="B90" s="773">
        <v>1684107</v>
      </c>
      <c r="C90" s="277" t="str">
        <f t="shared" si="14"/>
        <v>EPS010</v>
      </c>
      <c r="D90" s="361"/>
      <c r="E90" s="772" t="s">
        <v>547</v>
      </c>
      <c r="F90" s="773">
        <v>30</v>
      </c>
      <c r="G90" s="200"/>
      <c r="H90" s="18"/>
      <c r="I90" s="772" t="s">
        <v>224</v>
      </c>
      <c r="J90" s="773">
        <v>4</v>
      </c>
      <c r="K90" s="18"/>
      <c r="L90" s="361"/>
      <c r="M90" s="361"/>
    </row>
    <row r="91" spans="1:13" ht="15">
      <c r="A91" s="772" t="s">
        <v>212</v>
      </c>
      <c r="B91" s="773">
        <v>529840</v>
      </c>
      <c r="C91" s="277" t="str">
        <f t="shared" si="14"/>
        <v>EPS016</v>
      </c>
      <c r="D91" s="361"/>
      <c r="E91" s="772" t="s">
        <v>548</v>
      </c>
      <c r="F91" s="773">
        <v>14</v>
      </c>
      <c r="G91" s="200"/>
      <c r="H91" s="18"/>
      <c r="I91" s="772" t="s">
        <v>218</v>
      </c>
      <c r="J91" s="773">
        <v>3481</v>
      </c>
      <c r="K91" s="18"/>
      <c r="L91" s="361"/>
      <c r="M91" s="361"/>
    </row>
    <row r="92" spans="1:13" ht="15">
      <c r="A92" s="772" t="s">
        <v>224</v>
      </c>
      <c r="B92" s="773">
        <v>31</v>
      </c>
      <c r="C92" s="277" t="str">
        <f t="shared" si="14"/>
        <v>EPS017</v>
      </c>
      <c r="D92" s="361"/>
      <c r="E92" s="772" t="s">
        <v>549</v>
      </c>
      <c r="F92" s="773">
        <v>4000</v>
      </c>
      <c r="G92" s="200"/>
      <c r="H92" s="18"/>
      <c r="I92" s="772" t="s">
        <v>875</v>
      </c>
      <c r="J92" s="773">
        <v>5041</v>
      </c>
      <c r="K92" s="18"/>
      <c r="L92" s="361"/>
      <c r="M92" s="361"/>
    </row>
    <row r="93" spans="1:13" ht="15">
      <c r="A93" s="772" t="s">
        <v>190</v>
      </c>
      <c r="B93" s="773">
        <v>1290</v>
      </c>
      <c r="C93" s="277" t="str">
        <f t="shared" si="14"/>
        <v>EPS018</v>
      </c>
      <c r="E93" s="772" t="s">
        <v>550</v>
      </c>
      <c r="F93" s="773">
        <v>29751</v>
      </c>
      <c r="G93" s="200"/>
      <c r="I93" s="772" t="s">
        <v>557</v>
      </c>
      <c r="J93" s="773">
        <v>81</v>
      </c>
      <c r="K93" s="18"/>
      <c r="L93" s="361"/>
      <c r="M93" s="361"/>
    </row>
    <row r="94" spans="1:13" ht="15">
      <c r="A94" s="772" t="s">
        <v>218</v>
      </c>
      <c r="B94" s="773">
        <v>67485</v>
      </c>
      <c r="C94" s="277" t="str">
        <f t="shared" si="14"/>
        <v>EPS023</v>
      </c>
      <c r="D94" s="18"/>
      <c r="E94" s="772" t="s">
        <v>872</v>
      </c>
      <c r="F94" s="773">
        <v>1616901</v>
      </c>
      <c r="G94" s="200"/>
      <c r="I94" s="263"/>
      <c r="J94" s="264"/>
      <c r="K94" s="18"/>
      <c r="L94" s="361"/>
      <c r="M94" s="361"/>
    </row>
    <row r="95" spans="1:13" ht="15">
      <c r="A95" s="772" t="s">
        <v>223</v>
      </c>
      <c r="B95" s="773">
        <v>2</v>
      </c>
      <c r="C95" s="277" t="str">
        <f t="shared" si="14"/>
        <v>EPS033</v>
      </c>
      <c r="E95" s="772" t="s">
        <v>913</v>
      </c>
      <c r="F95" s="773">
        <v>493</v>
      </c>
      <c r="G95" s="200"/>
      <c r="I95" s="563">
        <f>J94-190176</f>
        <v>-190176</v>
      </c>
      <c r="J95" s="564"/>
      <c r="K95" s="18"/>
      <c r="L95" s="361"/>
      <c r="M95" s="361"/>
    </row>
    <row r="96" spans="1:13" ht="15">
      <c r="A96" s="772" t="s">
        <v>214</v>
      </c>
      <c r="B96" s="773">
        <v>483479</v>
      </c>
      <c r="C96" s="277" t="str">
        <f t="shared" si="14"/>
        <v>EPS037</v>
      </c>
      <c r="D96" s="18"/>
      <c r="E96" s="772" t="s">
        <v>1063</v>
      </c>
      <c r="F96" s="773">
        <v>65637</v>
      </c>
      <c r="G96" s="200"/>
      <c r="I96" s="563"/>
      <c r="J96" s="564"/>
      <c r="K96" s="18"/>
      <c r="L96" s="361"/>
      <c r="M96" s="361"/>
    </row>
    <row r="97" spans="1:14" ht="15">
      <c r="A97" s="772" t="s">
        <v>875</v>
      </c>
      <c r="B97" s="773">
        <v>91619</v>
      </c>
      <c r="C97" s="277" t="str">
        <f t="shared" si="14"/>
        <v>EPS040</v>
      </c>
      <c r="D97" s="18"/>
      <c r="E97" s="772" t="s">
        <v>0</v>
      </c>
      <c r="F97" s="773">
        <v>82671</v>
      </c>
      <c r="G97" s="200"/>
      <c r="I97" s="563"/>
      <c r="J97" s="564"/>
      <c r="K97" s="18"/>
      <c r="L97" s="361"/>
      <c r="M97" s="361"/>
    </row>
    <row r="98" spans="1:14" ht="15">
      <c r="A98" s="772" t="s">
        <v>1065</v>
      </c>
      <c r="B98" s="773">
        <v>421030</v>
      </c>
      <c r="C98" s="277" t="str">
        <f t="shared" si="14"/>
        <v>EPS044</v>
      </c>
      <c r="D98" s="274"/>
      <c r="E98" s="772" t="s">
        <v>1</v>
      </c>
      <c r="F98" s="773">
        <v>332639</v>
      </c>
      <c r="G98" s="200"/>
      <c r="I98" s="563"/>
      <c r="J98" s="564"/>
      <c r="K98" s="18"/>
      <c r="L98" s="361"/>
      <c r="M98" s="361"/>
    </row>
    <row r="99" spans="1:14" ht="15">
      <c r="A99" s="772" t="s">
        <v>554</v>
      </c>
      <c r="B99" s="773">
        <v>150</v>
      </c>
      <c r="C99" s="277" t="str">
        <f t="shared" si="14"/>
        <v>EPSIC3</v>
      </c>
      <c r="D99" s="274"/>
      <c r="E99" s="772" t="s">
        <v>2</v>
      </c>
      <c r="F99" s="773">
        <v>46310</v>
      </c>
      <c r="G99" s="200"/>
      <c r="I99" s="563"/>
      <c r="J99" s="564"/>
      <c r="K99" s="18"/>
      <c r="L99" s="361"/>
      <c r="M99" s="361"/>
    </row>
    <row r="100" spans="1:14" ht="15">
      <c r="A100" s="772" t="s">
        <v>557</v>
      </c>
      <c r="B100" s="773">
        <v>2536</v>
      </c>
      <c r="C100" s="277" t="str">
        <f t="shared" si="14"/>
        <v>ESSC02</v>
      </c>
      <c r="D100" s="274"/>
      <c r="E100" s="263"/>
      <c r="F100" s="264"/>
      <c r="G100" s="200"/>
      <c r="I100" s="563"/>
      <c r="J100" s="564"/>
      <c r="K100" s="18"/>
      <c r="L100" s="361"/>
      <c r="M100" s="361"/>
    </row>
    <row r="101" spans="1:14" ht="15">
      <c r="A101" s="772" t="s">
        <v>558</v>
      </c>
      <c r="B101" s="773">
        <v>11617</v>
      </c>
      <c r="C101" s="277" t="str">
        <f t="shared" si="14"/>
        <v>ESSC24</v>
      </c>
      <c r="D101" s="274"/>
      <c r="E101" s="191"/>
      <c r="F101" s="192">
        <f>SUM(F85:F100)</f>
        <v>2344891</v>
      </c>
      <c r="G101" s="8">
        <f>F101-C21</f>
        <v>0</v>
      </c>
      <c r="I101" s="563"/>
      <c r="J101" s="564"/>
      <c r="K101" s="18"/>
      <c r="L101" s="361"/>
      <c r="M101" s="361"/>
    </row>
    <row r="102" spans="1:14" s="230" customFormat="1" ht="15">
      <c r="A102" s="772" t="s">
        <v>559</v>
      </c>
      <c r="B102" s="773">
        <v>4</v>
      </c>
      <c r="C102" s="277" t="str">
        <f t="shared" si="14"/>
        <v>ESSC62</v>
      </c>
      <c r="D102" s="274"/>
      <c r="E102"/>
      <c r="F102"/>
      <c r="G102" s="361"/>
      <c r="I102" s="563"/>
      <c r="J102" s="564"/>
      <c r="L102" s="361"/>
      <c r="M102" s="361"/>
    </row>
    <row r="103" spans="1:14" s="281" customFormat="1" ht="15">
      <c r="A103" s="772" t="s">
        <v>560</v>
      </c>
      <c r="B103" s="773">
        <v>613</v>
      </c>
      <c r="C103" s="277" t="str">
        <f t="shared" si="14"/>
        <v>ESSC91</v>
      </c>
      <c r="D103" s="274"/>
      <c r="E103"/>
      <c r="F103"/>
      <c r="G103" s="274"/>
      <c r="I103" s="563"/>
      <c r="J103" s="564"/>
      <c r="L103" s="361"/>
      <c r="M103" s="361"/>
    </row>
    <row r="104" spans="1:14" s="230" customFormat="1" ht="15">
      <c r="A104" s="731"/>
      <c r="B104" s="732"/>
      <c r="C104" s="277" t="e">
        <f t="shared" si="14"/>
        <v>#N/A</v>
      </c>
      <c r="D104" s="274"/>
      <c r="E104"/>
      <c r="F104"/>
      <c r="G104" s="274"/>
      <c r="I104" s="563"/>
      <c r="J104" s="564"/>
      <c r="L104" s="263"/>
      <c r="M104" s="264"/>
    </row>
    <row r="105" spans="1:14" s="274" customFormat="1" ht="15">
      <c r="A105" s="632"/>
      <c r="B105" s="633"/>
      <c r="C105" s="277" t="e">
        <f t="shared" si="14"/>
        <v>#N/A</v>
      </c>
      <c r="E105"/>
      <c r="F105"/>
      <c r="G105"/>
      <c r="I105" s="563"/>
      <c r="J105" s="564"/>
      <c r="L105" s="632"/>
      <c r="M105" s="633"/>
    </row>
    <row r="106" spans="1:14" s="274" customFormat="1" ht="15">
      <c r="A106" s="632"/>
      <c r="B106" s="633"/>
      <c r="C106" s="277" t="e">
        <f t="shared" si="14"/>
        <v>#N/A</v>
      </c>
      <c r="E106"/>
      <c r="F106"/>
      <c r="G106"/>
      <c r="I106" s="563"/>
      <c r="J106" s="564"/>
      <c r="L106" s="632"/>
      <c r="M106" s="633"/>
    </row>
    <row r="107" spans="1:14" ht="15">
      <c r="A107" s="632"/>
      <c r="B107" s="633"/>
      <c r="C107" s="277" t="e">
        <f t="shared" si="14"/>
        <v>#N/A</v>
      </c>
      <c r="D107" s="274"/>
      <c r="I107" s="563"/>
      <c r="J107" s="564"/>
      <c r="K107" s="18"/>
      <c r="L107" s="632"/>
      <c r="M107" s="633"/>
      <c r="N107" s="18"/>
    </row>
    <row r="108" spans="1:14">
      <c r="A108" s="706" t="s">
        <v>894</v>
      </c>
      <c r="B108" s="707" t="str">
        <f>'1.COBERTURA  DANE'!B141</f>
        <v>SISPRO-BODEGA DE DATOS FEBRERO 2018</v>
      </c>
      <c r="D108" s="274"/>
      <c r="I108" s="18"/>
      <c r="J108" s="18"/>
      <c r="K108" s="18"/>
      <c r="L108" s="18"/>
      <c r="M108" s="18"/>
      <c r="N108" s="18"/>
    </row>
    <row r="109" spans="1:14">
      <c r="A109" s="708"/>
      <c r="B109" s="730" t="s">
        <v>1100</v>
      </c>
      <c r="D109" s="361"/>
      <c r="I109" s="18"/>
      <c r="J109" s="18"/>
      <c r="K109" s="18"/>
      <c r="L109" s="18"/>
      <c r="M109" s="18"/>
      <c r="N109" s="18"/>
    </row>
    <row r="110" spans="1:14">
      <c r="A110" s="709" t="s">
        <v>1073</v>
      </c>
      <c r="B110" s="710" t="s">
        <v>1072</v>
      </c>
      <c r="D110" s="361"/>
      <c r="I110" s="18"/>
      <c r="J110" s="18"/>
      <c r="K110" s="18"/>
      <c r="L110" s="18"/>
      <c r="M110" s="18"/>
      <c r="N110" s="18"/>
    </row>
    <row r="111" spans="1:14">
      <c r="D111" s="361"/>
      <c r="I111" s="18"/>
      <c r="J111" s="18"/>
      <c r="K111" s="18"/>
      <c r="L111" s="18"/>
      <c r="M111" s="18"/>
      <c r="N111" s="18"/>
    </row>
    <row r="112" spans="1:14">
      <c r="D112" s="361"/>
      <c r="I112" s="18"/>
      <c r="J112" s="18"/>
      <c r="K112" s="18"/>
      <c r="L112" s="18"/>
      <c r="M112" s="18"/>
      <c r="N112" s="18"/>
    </row>
    <row r="113" spans="4:14">
      <c r="D113" s="361"/>
      <c r="I113" s="18"/>
      <c r="J113" s="18"/>
      <c r="K113" s="18"/>
      <c r="L113" s="18"/>
      <c r="M113" s="18"/>
      <c r="N113" s="18"/>
    </row>
    <row r="114" spans="4:14">
      <c r="I114" s="18"/>
      <c r="J114" s="18"/>
      <c r="K114" s="18"/>
      <c r="L114" s="18"/>
      <c r="M114" s="18"/>
      <c r="N114" s="18"/>
    </row>
    <row r="115" spans="4:14">
      <c r="I115" s="18"/>
      <c r="J115" s="18"/>
      <c r="K115" s="18"/>
      <c r="L115" s="18"/>
      <c r="M115" s="18"/>
      <c r="N115" s="18"/>
    </row>
    <row r="116" spans="4:14">
      <c r="I116" s="18"/>
      <c r="J116" s="18"/>
      <c r="K116" s="18"/>
      <c r="L116" s="18"/>
      <c r="M116" s="18"/>
      <c r="N116" s="18"/>
    </row>
    <row r="117" spans="4:14">
      <c r="I117" s="18"/>
      <c r="J117" s="18"/>
      <c r="K117" s="18"/>
      <c r="L117" s="18"/>
      <c r="M117" s="18"/>
      <c r="N117" s="18"/>
    </row>
    <row r="118" spans="4:14">
      <c r="I118" s="18"/>
      <c r="J118" s="18"/>
      <c r="K118" s="18"/>
      <c r="L118" s="18"/>
      <c r="M118" s="18"/>
      <c r="N118" s="18"/>
    </row>
    <row r="119" spans="4:14">
      <c r="I119" s="18"/>
      <c r="J119" s="18"/>
      <c r="K119" s="18"/>
      <c r="L119" s="18"/>
      <c r="M119" s="18"/>
      <c r="N119" s="18"/>
    </row>
    <row r="120" spans="4:14">
      <c r="I120" s="18"/>
      <c r="J120" s="18"/>
      <c r="K120" s="18"/>
      <c r="L120" s="18"/>
      <c r="M120" s="18"/>
      <c r="N120" s="18"/>
    </row>
    <row r="121" spans="4:14">
      <c r="I121" s="18"/>
      <c r="J121" s="18"/>
      <c r="K121" s="18"/>
      <c r="L121" s="18"/>
      <c r="M121" s="18"/>
      <c r="N121" s="18"/>
    </row>
    <row r="122" spans="4:14">
      <c r="I122" s="18"/>
      <c r="J122" s="18"/>
      <c r="K122" s="18"/>
      <c r="L122" s="18"/>
      <c r="M122" s="18"/>
      <c r="N122" s="18"/>
    </row>
    <row r="123" spans="4:14">
      <c r="I123" s="18"/>
      <c r="J123" s="18"/>
      <c r="K123" s="18"/>
      <c r="L123" s="18"/>
      <c r="M123" s="18"/>
      <c r="N123" s="18"/>
    </row>
    <row r="124" spans="4:14">
      <c r="I124" s="18"/>
      <c r="J124" s="18"/>
      <c r="K124" s="18"/>
      <c r="L124" s="18"/>
      <c r="M124" s="18"/>
      <c r="N124" s="18"/>
    </row>
    <row r="125" spans="4:14">
      <c r="I125" s="18"/>
      <c r="J125" s="18"/>
      <c r="K125" s="18"/>
      <c r="L125" s="18"/>
      <c r="M125" s="18"/>
      <c r="N125" s="18"/>
    </row>
    <row r="126" spans="4:14">
      <c r="I126" s="18"/>
      <c r="J126" s="18"/>
      <c r="K126" s="18"/>
      <c r="L126" s="18"/>
      <c r="M126" s="18"/>
      <c r="N126" s="18"/>
    </row>
    <row r="127" spans="4:14">
      <c r="I127" s="18"/>
      <c r="J127" s="18"/>
      <c r="K127" s="18"/>
      <c r="L127" s="18"/>
      <c r="M127" s="18"/>
      <c r="N127" s="18"/>
    </row>
    <row r="128" spans="4:14">
      <c r="I128" s="18"/>
      <c r="J128" s="18"/>
      <c r="K128" s="18"/>
      <c r="L128" s="18"/>
      <c r="M128" s="18"/>
      <c r="N128" s="18"/>
    </row>
    <row r="129" spans="9:14">
      <c r="I129" s="18"/>
      <c r="J129" s="18"/>
      <c r="K129" s="18"/>
      <c r="L129" s="18"/>
      <c r="M129" s="18"/>
      <c r="N129" s="18"/>
    </row>
    <row r="130" spans="9:14">
      <c r="I130" s="18"/>
      <c r="J130" s="18"/>
      <c r="K130" s="18"/>
      <c r="L130" s="18"/>
      <c r="M130" s="18"/>
      <c r="N130" s="18"/>
    </row>
    <row r="131" spans="9:14">
      <c r="I131" s="18"/>
      <c r="J131" s="18"/>
      <c r="K131" s="18"/>
      <c r="L131" s="18"/>
      <c r="M131" s="18"/>
      <c r="N131" s="18"/>
    </row>
    <row r="132" spans="9:14">
      <c r="I132" s="18"/>
      <c r="J132" s="18"/>
      <c r="K132" s="18"/>
      <c r="L132" s="18"/>
      <c r="M132" s="18"/>
      <c r="N132" s="18"/>
    </row>
    <row r="133" spans="9:14">
      <c r="I133" s="18"/>
      <c r="J133" s="18"/>
      <c r="K133" s="18"/>
      <c r="L133" s="18"/>
      <c r="M133" s="18"/>
      <c r="N133" s="18"/>
    </row>
    <row r="134" spans="9:14">
      <c r="I134" s="18"/>
      <c r="J134" s="18"/>
      <c r="K134" s="18"/>
      <c r="L134" s="18"/>
      <c r="M134" s="18"/>
      <c r="N134" s="18"/>
    </row>
    <row r="135" spans="9:14">
      <c r="I135" s="18"/>
      <c r="J135" s="18"/>
      <c r="K135" s="18"/>
      <c r="L135" s="18"/>
      <c r="M135" s="18"/>
      <c r="N135" s="18"/>
    </row>
    <row r="136" spans="9:14">
      <c r="I136" s="18"/>
      <c r="J136" s="18"/>
      <c r="K136" s="18"/>
      <c r="L136" s="18"/>
      <c r="M136" s="18"/>
      <c r="N136" s="18"/>
    </row>
    <row r="137" spans="9:14">
      <c r="I137" s="18"/>
      <c r="J137" s="18"/>
      <c r="K137" s="18"/>
      <c r="L137" s="18"/>
      <c r="M137" s="18"/>
      <c r="N137" s="18"/>
    </row>
    <row r="138" spans="9:14">
      <c r="I138" s="18"/>
      <c r="J138" s="18"/>
      <c r="K138" s="18"/>
      <c r="L138" s="18"/>
      <c r="M138" s="18"/>
      <c r="N138" s="18"/>
    </row>
    <row r="139" spans="9:14">
      <c r="I139" s="18"/>
      <c r="J139" s="18"/>
      <c r="K139" s="18"/>
      <c r="L139" s="18"/>
      <c r="M139" s="18"/>
      <c r="N139" s="18"/>
    </row>
    <row r="140" spans="9:14">
      <c r="I140" s="18"/>
      <c r="J140" s="18"/>
      <c r="K140" s="18"/>
      <c r="L140" s="18"/>
      <c r="M140" s="18"/>
      <c r="N140" s="18"/>
    </row>
    <row r="141" spans="9:14">
      <c r="I141" s="18"/>
      <c r="J141" s="18"/>
      <c r="K141" s="18"/>
      <c r="L141" s="18"/>
      <c r="M141" s="18"/>
      <c r="N141" s="18"/>
    </row>
    <row r="142" spans="9:14">
      <c r="I142" s="18"/>
      <c r="J142" s="18"/>
      <c r="K142" s="18"/>
      <c r="L142" s="18"/>
      <c r="M142" s="18"/>
      <c r="N142" s="18"/>
    </row>
    <row r="143" spans="9:14">
      <c r="I143" s="18"/>
      <c r="J143" s="18"/>
      <c r="K143" s="18"/>
      <c r="L143" s="18"/>
      <c r="M143" s="18"/>
      <c r="N143" s="18"/>
    </row>
    <row r="144" spans="9:14">
      <c r="I144" s="18"/>
      <c r="J144" s="18"/>
      <c r="K144" s="18"/>
      <c r="L144" s="18"/>
      <c r="M144" s="18"/>
      <c r="N144" s="18"/>
    </row>
    <row r="145" spans="9:14">
      <c r="I145" s="18"/>
      <c r="J145" s="18"/>
      <c r="K145" s="18"/>
      <c r="L145" s="18"/>
      <c r="M145" s="18"/>
      <c r="N145" s="18"/>
    </row>
    <row r="146" spans="9:14">
      <c r="I146" s="18"/>
      <c r="J146" s="18"/>
      <c r="K146" s="18"/>
      <c r="L146" s="18"/>
      <c r="M146" s="18"/>
      <c r="N146" s="18"/>
    </row>
    <row r="147" spans="9:14">
      <c r="I147" s="18"/>
      <c r="J147" s="18"/>
      <c r="K147" s="18"/>
      <c r="L147" s="18"/>
      <c r="M147" s="18"/>
      <c r="N147" s="18"/>
    </row>
    <row r="148" spans="9:14">
      <c r="I148" s="18"/>
      <c r="J148" s="18"/>
      <c r="K148" s="18"/>
      <c r="L148" s="18"/>
      <c r="M148" s="18"/>
      <c r="N148" s="18"/>
    </row>
    <row r="149" spans="9:14">
      <c r="I149" s="18"/>
      <c r="J149" s="18"/>
      <c r="K149" s="18"/>
      <c r="L149" s="18"/>
      <c r="M149" s="18"/>
      <c r="N149" s="18"/>
    </row>
    <row r="150" spans="9:14">
      <c r="I150" s="18"/>
      <c r="J150" s="18"/>
      <c r="K150" s="18"/>
      <c r="L150" s="18"/>
      <c r="M150" s="18"/>
      <c r="N150" s="18"/>
    </row>
    <row r="151" spans="9:14">
      <c r="I151" s="18"/>
      <c r="J151" s="18"/>
      <c r="K151" s="18"/>
      <c r="L151" s="18"/>
      <c r="M151" s="18"/>
      <c r="N151" s="18"/>
    </row>
    <row r="152" spans="9:14">
      <c r="I152" s="18"/>
      <c r="J152" s="18"/>
      <c r="K152" s="18"/>
      <c r="L152" s="18"/>
      <c r="M152" s="18"/>
      <c r="N152" s="18"/>
    </row>
    <row r="153" spans="9:14">
      <c r="I153" s="18"/>
      <c r="J153" s="18"/>
      <c r="K153" s="18"/>
      <c r="L153" s="18"/>
      <c r="M153" s="18"/>
      <c r="N153" s="18"/>
    </row>
    <row r="154" spans="9:14">
      <c r="I154" s="18"/>
      <c r="J154" s="18"/>
      <c r="K154" s="18"/>
      <c r="L154" s="18"/>
      <c r="M154" s="18"/>
      <c r="N154" s="18"/>
    </row>
    <row r="155" spans="9:14">
      <c r="I155" s="18"/>
      <c r="J155" s="18"/>
      <c r="K155" s="18"/>
      <c r="L155" s="18"/>
      <c r="M155" s="18"/>
      <c r="N155" s="18"/>
    </row>
    <row r="156" spans="9:14">
      <c r="I156" s="18"/>
      <c r="J156" s="18"/>
      <c r="K156" s="18"/>
      <c r="L156" s="18"/>
      <c r="M156" s="18"/>
      <c r="N156" s="18"/>
    </row>
    <row r="157" spans="9:14">
      <c r="I157" s="18"/>
      <c r="J157" s="18"/>
      <c r="K157" s="18"/>
      <c r="L157" s="18"/>
      <c r="M157" s="18"/>
      <c r="N157" s="18"/>
    </row>
    <row r="158" spans="9:14">
      <c r="I158" s="18"/>
      <c r="J158" s="18"/>
      <c r="K158" s="18"/>
      <c r="L158" s="18"/>
      <c r="M158" s="18"/>
      <c r="N158" s="18"/>
    </row>
    <row r="159" spans="9:14">
      <c r="I159" s="18"/>
      <c r="J159" s="18"/>
      <c r="K159" s="18"/>
      <c r="L159" s="18"/>
      <c r="M159" s="18"/>
      <c r="N159" s="18"/>
    </row>
    <row r="160" spans="9:14">
      <c r="I160" s="18"/>
      <c r="J160" s="18"/>
      <c r="K160" s="18"/>
      <c r="L160" s="18"/>
      <c r="M160" s="18"/>
      <c r="N160" s="18"/>
    </row>
    <row r="161" spans="9:14">
      <c r="I161" s="18"/>
      <c r="J161" s="18"/>
      <c r="K161" s="18"/>
      <c r="L161" s="18"/>
      <c r="M161" s="18"/>
      <c r="N161" s="18"/>
    </row>
    <row r="162" spans="9:14">
      <c r="I162" s="18"/>
      <c r="J162" s="18"/>
      <c r="K162" s="18"/>
      <c r="L162" s="18"/>
      <c r="M162" s="18"/>
      <c r="N162" s="18"/>
    </row>
    <row r="163" spans="9:14">
      <c r="I163" s="18"/>
      <c r="J163" s="18"/>
      <c r="K163" s="18"/>
      <c r="L163" s="18"/>
      <c r="M163" s="18"/>
      <c r="N163" s="18"/>
    </row>
    <row r="164" spans="9:14">
      <c r="I164" s="18"/>
      <c r="J164" s="18"/>
      <c r="K164" s="18"/>
      <c r="L164" s="18"/>
      <c r="M164" s="18"/>
      <c r="N164" s="18"/>
    </row>
    <row r="165" spans="9:14">
      <c r="I165" s="18"/>
      <c r="J165" s="18"/>
      <c r="K165" s="18"/>
      <c r="L165" s="18"/>
      <c r="M165" s="18"/>
      <c r="N165" s="18"/>
    </row>
    <row r="166" spans="9:14">
      <c r="I166" s="18"/>
      <c r="J166" s="18"/>
      <c r="K166" s="18"/>
      <c r="L166" s="18"/>
      <c r="M166" s="18"/>
      <c r="N166" s="18"/>
    </row>
    <row r="167" spans="9:14">
      <c r="I167" s="18"/>
      <c r="J167" s="18"/>
      <c r="K167" s="18"/>
      <c r="L167" s="18"/>
      <c r="M167" s="18"/>
      <c r="N167" s="18"/>
    </row>
    <row r="168" spans="9:14">
      <c r="I168" s="18"/>
      <c r="J168" s="18"/>
      <c r="K168" s="18"/>
      <c r="L168" s="18"/>
      <c r="M168" s="18"/>
      <c r="N168" s="18"/>
    </row>
    <row r="169" spans="9:14">
      <c r="I169" s="18"/>
      <c r="J169" s="18"/>
      <c r="K169" s="18"/>
      <c r="L169" s="18"/>
      <c r="M169" s="18"/>
      <c r="N169" s="18"/>
    </row>
    <row r="170" spans="9:14">
      <c r="I170" s="18"/>
      <c r="J170" s="18"/>
      <c r="K170" s="18"/>
      <c r="L170" s="18"/>
      <c r="M170" s="18"/>
      <c r="N170" s="18"/>
    </row>
    <row r="171" spans="9:14">
      <c r="I171" s="18"/>
      <c r="J171" s="18"/>
      <c r="K171" s="18"/>
      <c r="L171" s="18"/>
      <c r="M171" s="18"/>
      <c r="N171" s="18"/>
    </row>
    <row r="172" spans="9:14">
      <c r="I172" s="18"/>
      <c r="J172" s="18"/>
      <c r="K172" s="18"/>
      <c r="L172" s="18"/>
      <c r="M172" s="18"/>
      <c r="N172" s="18"/>
    </row>
    <row r="173" spans="9:14">
      <c r="I173" s="18"/>
      <c r="J173" s="18"/>
      <c r="K173" s="18"/>
      <c r="L173" s="18"/>
      <c r="M173" s="18"/>
      <c r="N173" s="18"/>
    </row>
    <row r="174" spans="9:14">
      <c r="I174" s="18"/>
      <c r="J174" s="18"/>
      <c r="K174" s="18"/>
      <c r="L174" s="18"/>
      <c r="M174" s="18"/>
      <c r="N174" s="18"/>
    </row>
    <row r="175" spans="9:14">
      <c r="I175" s="18"/>
      <c r="J175" s="18"/>
      <c r="K175" s="18"/>
      <c r="L175" s="18"/>
      <c r="M175" s="18"/>
      <c r="N175" s="18"/>
    </row>
    <row r="176" spans="9:14">
      <c r="I176" s="18"/>
      <c r="J176" s="18"/>
      <c r="K176" s="18"/>
      <c r="L176" s="18"/>
      <c r="M176" s="18"/>
      <c r="N176" s="18"/>
    </row>
    <row r="177" spans="9:14">
      <c r="I177" s="18"/>
      <c r="J177" s="18"/>
      <c r="K177" s="18"/>
      <c r="L177" s="18"/>
      <c r="M177" s="18"/>
      <c r="N177" s="18"/>
    </row>
    <row r="178" spans="9:14">
      <c r="I178" s="18"/>
      <c r="J178" s="18"/>
      <c r="K178" s="18"/>
      <c r="L178" s="18"/>
      <c r="M178" s="18"/>
      <c r="N178" s="18"/>
    </row>
    <row r="179" spans="9:14">
      <c r="I179" s="18"/>
      <c r="J179" s="18"/>
      <c r="K179" s="18"/>
      <c r="L179" s="18"/>
      <c r="M179" s="18"/>
      <c r="N179" s="18"/>
    </row>
    <row r="180" spans="9:14">
      <c r="I180" s="18"/>
      <c r="J180" s="18"/>
      <c r="K180" s="18"/>
      <c r="L180" s="18"/>
      <c r="M180" s="18"/>
      <c r="N180" s="18"/>
    </row>
    <row r="181" spans="9:14">
      <c r="I181" s="18"/>
      <c r="J181" s="18"/>
      <c r="K181" s="18"/>
      <c r="L181" s="18"/>
      <c r="M181" s="18"/>
      <c r="N181" s="18"/>
    </row>
    <row r="182" spans="9:14">
      <c r="I182" s="18"/>
      <c r="J182" s="18"/>
      <c r="K182" s="18"/>
      <c r="L182" s="18"/>
      <c r="M182" s="18"/>
      <c r="N182" s="18"/>
    </row>
    <row r="183" spans="9:14">
      <c r="I183" s="18"/>
      <c r="J183" s="18"/>
      <c r="K183" s="18"/>
      <c r="L183" s="18"/>
      <c r="M183" s="18"/>
      <c r="N183" s="18"/>
    </row>
    <row r="184" spans="9:14">
      <c r="I184" s="18"/>
      <c r="J184" s="18"/>
      <c r="K184" s="18"/>
      <c r="L184" s="18"/>
      <c r="M184" s="18"/>
      <c r="N184" s="18"/>
    </row>
    <row r="185" spans="9:14">
      <c r="I185" s="18"/>
      <c r="J185" s="18"/>
      <c r="K185" s="18"/>
      <c r="L185" s="18"/>
      <c r="M185" s="18"/>
      <c r="N185" s="18"/>
    </row>
    <row r="186" spans="9:14">
      <c r="I186" s="18"/>
      <c r="J186" s="18"/>
      <c r="K186" s="18"/>
      <c r="L186" s="18"/>
      <c r="M186" s="18"/>
      <c r="N186" s="18"/>
    </row>
    <row r="187" spans="9:14">
      <c r="I187" s="18"/>
      <c r="J187" s="18"/>
      <c r="K187" s="18"/>
      <c r="L187" s="18"/>
      <c r="M187" s="18"/>
      <c r="N187" s="18"/>
    </row>
    <row r="188" spans="9:14">
      <c r="I188" s="18"/>
      <c r="J188" s="18"/>
      <c r="K188" s="18"/>
      <c r="L188" s="18"/>
      <c r="M188" s="18"/>
      <c r="N188" s="18"/>
    </row>
    <row r="189" spans="9:14">
      <c r="I189" s="18"/>
      <c r="J189" s="18"/>
      <c r="K189" s="18"/>
      <c r="L189" s="18"/>
      <c r="M189" s="18"/>
      <c r="N189" s="18"/>
    </row>
    <row r="190" spans="9:14">
      <c r="I190" s="18"/>
      <c r="J190" s="18"/>
      <c r="K190" s="18"/>
      <c r="L190" s="18"/>
      <c r="M190" s="18"/>
      <c r="N190" s="18"/>
    </row>
    <row r="191" spans="9:14">
      <c r="I191" s="18"/>
      <c r="J191" s="18"/>
      <c r="K191" s="18"/>
      <c r="L191" s="18"/>
      <c r="M191" s="18"/>
      <c r="N191" s="18"/>
    </row>
    <row r="192" spans="9:14">
      <c r="I192" s="18"/>
      <c r="J192" s="18"/>
      <c r="K192" s="18"/>
      <c r="L192" s="18"/>
      <c r="M192" s="18"/>
      <c r="N192" s="18"/>
    </row>
    <row r="193" spans="9:14">
      <c r="I193" s="18"/>
      <c r="J193" s="18"/>
      <c r="K193" s="18"/>
      <c r="L193" s="18"/>
      <c r="M193" s="18"/>
      <c r="N193" s="18"/>
    </row>
    <row r="194" spans="9:14">
      <c r="I194" s="18"/>
      <c r="J194" s="18"/>
      <c r="K194" s="18"/>
      <c r="L194" s="18"/>
      <c r="M194" s="18"/>
      <c r="N194" s="18"/>
    </row>
    <row r="195" spans="9:14">
      <c r="I195" s="18"/>
      <c r="J195" s="18"/>
      <c r="K195" s="18"/>
      <c r="L195" s="18"/>
      <c r="M195" s="18"/>
      <c r="N195" s="18"/>
    </row>
    <row r="196" spans="9:14">
      <c r="I196" s="18"/>
      <c r="J196" s="18"/>
      <c r="K196" s="18"/>
      <c r="L196" s="18"/>
      <c r="M196" s="18"/>
      <c r="N196" s="18"/>
    </row>
    <row r="197" spans="9:14">
      <c r="I197" s="18"/>
      <c r="J197" s="18"/>
      <c r="K197" s="18"/>
      <c r="L197" s="18"/>
      <c r="M197" s="18"/>
      <c r="N197" s="18"/>
    </row>
    <row r="198" spans="9:14">
      <c r="I198" s="18"/>
      <c r="K198" s="18"/>
      <c r="L198" s="18"/>
      <c r="M198" s="18"/>
      <c r="N198" s="18"/>
    </row>
    <row r="199" spans="9:14">
      <c r="K199" s="18"/>
      <c r="L199" s="18"/>
      <c r="M199" s="18"/>
      <c r="N199" s="18"/>
    </row>
    <row r="200" spans="9:14">
      <c r="K200" s="18"/>
      <c r="L200" s="18"/>
      <c r="M200" s="18"/>
      <c r="N200" s="18"/>
    </row>
    <row r="201" spans="9:14">
      <c r="L201" s="18"/>
      <c r="M201" s="18"/>
      <c r="N201" s="18"/>
    </row>
    <row r="202" spans="9:14">
      <c r="L202" s="18"/>
      <c r="M202" s="18"/>
      <c r="N202" s="18"/>
    </row>
    <row r="203" spans="9:14">
      <c r="L203" s="18"/>
      <c r="M203" s="18"/>
      <c r="N203" s="18"/>
    </row>
  </sheetData>
  <sortState ref="A71:D80">
    <sortCondition descending="1" ref="C71:C80"/>
  </sortState>
  <mergeCells count="9">
    <mergeCell ref="A81:B81"/>
    <mergeCell ref="A54:D54"/>
    <mergeCell ref="A50:B50"/>
    <mergeCell ref="A25:D25"/>
    <mergeCell ref="A1:D1"/>
    <mergeCell ref="A21:B21"/>
    <mergeCell ref="C21:D21"/>
    <mergeCell ref="C50:D50"/>
    <mergeCell ref="A69:D69"/>
  </mergeCells>
  <printOptions horizontalCentered="1"/>
  <pageMargins left="0.74803149606299213" right="0.74803149606299213" top="0.98425196850393704" bottom="0.98425196850393704" header="0" footer="0"/>
  <pageSetup paperSize="9" scale="79" orientation="landscape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9900"/>
  </sheetPr>
  <dimension ref="A1:BA853"/>
  <sheetViews>
    <sheetView zoomScaleNormal="100" workbookViewId="0">
      <pane xSplit="21" ySplit="6" topLeftCell="V7" activePane="bottomRight" state="frozen"/>
      <selection pane="topRight" activeCell="W1" sqref="W1"/>
      <selection pane="bottomLeft" activeCell="A7" sqref="A7"/>
      <selection pane="bottomRight" activeCell="AN1" sqref="AN1:AR1048576"/>
    </sheetView>
  </sheetViews>
  <sheetFormatPr baseColWidth="10" defaultRowHeight="15"/>
  <cols>
    <col min="1" max="1" width="11.42578125" style="64"/>
    <col min="2" max="2" width="10.140625" style="64" hidden="1" customWidth="1"/>
    <col min="3" max="3" width="9.7109375" style="64" hidden="1" customWidth="1"/>
    <col min="4" max="6" width="10" style="64" hidden="1" customWidth="1"/>
    <col min="7" max="7" width="14.7109375" style="64" hidden="1" customWidth="1"/>
    <col min="8" max="12" width="10.140625" style="64" hidden="1" customWidth="1"/>
    <col min="13" max="13" width="10.85546875" style="64" hidden="1" customWidth="1"/>
    <col min="14" max="18" width="10.140625" style="64" hidden="1" customWidth="1"/>
    <col min="19" max="19" width="38.42578125" style="64" bestFit="1" customWidth="1"/>
    <col min="20" max="20" width="22.85546875" style="64" customWidth="1"/>
    <col min="21" max="30" width="11.42578125" style="64" customWidth="1"/>
    <col min="31" max="31" width="11.42578125" style="64"/>
    <col min="32" max="38" width="11.42578125" style="64" customWidth="1"/>
    <col min="39" max="39" width="11.42578125" style="64"/>
    <col min="40" max="44" width="11.42578125" style="64" hidden="1" customWidth="1"/>
    <col min="45" max="45" width="11.42578125" style="64"/>
    <col min="46" max="46" width="23" style="64" customWidth="1"/>
    <col min="47" max="51" width="11.42578125" style="64"/>
    <col min="52" max="52" width="14.28515625" style="64" customWidth="1"/>
    <col min="53" max="16384" width="11.42578125" style="64"/>
  </cols>
  <sheetData>
    <row r="1" spans="1:48" ht="42" customHeight="1">
      <c r="A1" s="190"/>
      <c r="S1" s="821" t="s">
        <v>193</v>
      </c>
      <c r="T1" s="821"/>
      <c r="U1" s="821"/>
      <c r="V1" s="821"/>
      <c r="W1" s="821"/>
      <c r="X1" s="821"/>
      <c r="Y1" s="821"/>
      <c r="Z1" s="821"/>
      <c r="AA1" s="821"/>
      <c r="AB1" s="821"/>
      <c r="AC1" s="821"/>
      <c r="AD1" s="821"/>
      <c r="AE1" s="821"/>
      <c r="AF1" s="821"/>
      <c r="AG1" s="821"/>
      <c r="AH1" s="821"/>
      <c r="AI1" s="821"/>
      <c r="AJ1" s="821"/>
      <c r="AK1" s="821"/>
      <c r="AL1" s="821"/>
      <c r="AM1" s="821"/>
      <c r="AU1" s="166" t="s">
        <v>474</v>
      </c>
      <c r="AV1" s="166" t="s">
        <v>475</v>
      </c>
    </row>
    <row r="2" spans="1:48" ht="17.25" customHeight="1" thickBot="1">
      <c r="S2" s="822"/>
      <c r="T2" s="822"/>
      <c r="U2" s="822"/>
      <c r="AT2" s="403" t="s">
        <v>317</v>
      </c>
      <c r="AU2" s="403">
        <v>116</v>
      </c>
      <c r="AV2" s="404">
        <f t="shared" ref="AV2:AV7" si="0">(AU2/125)*100</f>
        <v>92.800000000000011</v>
      </c>
    </row>
    <row r="3" spans="1:48" ht="15" customHeight="1">
      <c r="S3" s="456" t="s">
        <v>195</v>
      </c>
      <c r="T3" s="823" t="str">
        <f>UPPER((TEXT('1.COBERTURA  DANE'!C2,"mmmm yyyy")))</f>
        <v>FEBRERO 2018</v>
      </c>
      <c r="U3" s="824"/>
      <c r="V3" s="825" t="s">
        <v>811</v>
      </c>
      <c r="W3" s="826"/>
      <c r="X3" s="826"/>
      <c r="Y3" s="826"/>
      <c r="Z3" s="827"/>
      <c r="AA3" s="568"/>
      <c r="AB3" s="828" t="s">
        <v>904</v>
      </c>
      <c r="AC3" s="826"/>
      <c r="AD3" s="826"/>
      <c r="AE3" s="826"/>
      <c r="AF3" s="826"/>
      <c r="AG3" s="826"/>
      <c r="AH3" s="826"/>
      <c r="AI3" s="826"/>
      <c r="AJ3" s="826"/>
      <c r="AK3" s="826"/>
      <c r="AL3" s="829"/>
      <c r="AM3" s="818" t="s">
        <v>905</v>
      </c>
      <c r="AT3" s="403" t="s">
        <v>199</v>
      </c>
      <c r="AU3" s="403">
        <f>Y6</f>
        <v>29</v>
      </c>
      <c r="AV3" s="404">
        <f t="shared" si="0"/>
        <v>23.200000000000003</v>
      </c>
    </row>
    <row r="4" spans="1:48" ht="38.25">
      <c r="S4" s="812" t="s">
        <v>4</v>
      </c>
      <c r="T4" s="814" t="s">
        <v>473</v>
      </c>
      <c r="U4" s="816" t="s">
        <v>202</v>
      </c>
      <c r="V4" s="422" t="s">
        <v>317</v>
      </c>
      <c r="W4" s="400" t="s">
        <v>303</v>
      </c>
      <c r="X4" s="400" t="s">
        <v>198</v>
      </c>
      <c r="Y4" s="400" t="s">
        <v>199</v>
      </c>
      <c r="Z4" s="421" t="s">
        <v>200</v>
      </c>
      <c r="AA4" s="421" t="s">
        <v>914</v>
      </c>
      <c r="AB4" s="399" t="s">
        <v>563</v>
      </c>
      <c r="AC4" s="400" t="s">
        <v>798</v>
      </c>
      <c r="AD4" s="400" t="s">
        <v>562</v>
      </c>
      <c r="AE4" s="400" t="s">
        <v>564</v>
      </c>
      <c r="AF4" s="400" t="s">
        <v>567</v>
      </c>
      <c r="AG4" s="400" t="s">
        <v>1066</v>
      </c>
      <c r="AH4" s="400" t="s">
        <v>799</v>
      </c>
      <c r="AI4" s="400" t="s">
        <v>566</v>
      </c>
      <c r="AJ4" s="400" t="s">
        <v>568</v>
      </c>
      <c r="AK4" s="400" t="s">
        <v>899</v>
      </c>
      <c r="AL4" s="401" t="s">
        <v>605</v>
      </c>
      <c r="AM4" s="819"/>
      <c r="AT4" s="403" t="s">
        <v>200</v>
      </c>
      <c r="AU4" s="403">
        <f>Z6</f>
        <v>26</v>
      </c>
      <c r="AV4" s="404">
        <f t="shared" si="0"/>
        <v>20.8</v>
      </c>
    </row>
    <row r="5" spans="1:48" ht="15.75" thickBot="1">
      <c r="S5" s="813"/>
      <c r="T5" s="815"/>
      <c r="U5" s="817"/>
      <c r="V5" s="440" t="s">
        <v>872</v>
      </c>
      <c r="W5" s="441" t="s">
        <v>3</v>
      </c>
      <c r="X5" s="441" t="s">
        <v>0</v>
      </c>
      <c r="Y5" s="441" t="s">
        <v>1</v>
      </c>
      <c r="Z5" s="442" t="s">
        <v>2</v>
      </c>
      <c r="AA5" s="442" t="s">
        <v>913</v>
      </c>
      <c r="AB5" s="443" t="s">
        <v>545</v>
      </c>
      <c r="AC5" s="441" t="s">
        <v>546</v>
      </c>
      <c r="AD5" s="441" t="s">
        <v>550</v>
      </c>
      <c r="AE5" s="441" t="s">
        <v>542</v>
      </c>
      <c r="AF5" s="441" t="s">
        <v>549</v>
      </c>
      <c r="AG5" s="441" t="s">
        <v>1063</v>
      </c>
      <c r="AH5" s="441" t="s">
        <v>548</v>
      </c>
      <c r="AI5" s="441" t="s">
        <v>544</v>
      </c>
      <c r="AJ5" s="441" t="s">
        <v>547</v>
      </c>
      <c r="AK5" s="441" t="s">
        <v>898</v>
      </c>
      <c r="AL5" s="444" t="s">
        <v>603</v>
      </c>
      <c r="AM5" s="819"/>
      <c r="AT5" s="403" t="s">
        <v>303</v>
      </c>
      <c r="AU5" s="403">
        <f>W6</f>
        <v>19</v>
      </c>
      <c r="AV5" s="404">
        <f t="shared" si="0"/>
        <v>15.2</v>
      </c>
    </row>
    <row r="6" spans="1:48" ht="15.75" thickBot="1">
      <c r="S6" s="449" t="s">
        <v>312</v>
      </c>
      <c r="T6" s="450"/>
      <c r="U6" s="451"/>
      <c r="V6" s="452">
        <f t="shared" ref="V6:AL6" si="1">(COUNTIF(V9:V14,"&gt;0")+ COUNTIF(V16:V21,"&gt;0")+ COUNTIF(V23:V33,"&gt;0") + COUNTIF(V35:V44,"&gt;0") + COUNTIF(V46:V64,"&gt;0")+ COUNTIF(V66:V82,"&gt;0") + COUNTIF(V84:V106, "&gt;0")+ COUNTIF(V108:V130, "&gt;0")+ COUNTIF(V132:V141,"&gt;0") )</f>
        <v>116</v>
      </c>
      <c r="W6" s="453">
        <f t="shared" si="1"/>
        <v>19</v>
      </c>
      <c r="X6" s="453">
        <f t="shared" si="1"/>
        <v>13</v>
      </c>
      <c r="Y6" s="453">
        <f t="shared" si="1"/>
        <v>29</v>
      </c>
      <c r="Z6" s="454">
        <f t="shared" si="1"/>
        <v>26</v>
      </c>
      <c r="AA6" s="454">
        <f>(COUNTIF(AA9:AA14,"&gt;0")+ COUNTIF(AA16:AA21,"&gt;0")+ COUNTIF(AA23:AA33,"&gt;0") + COUNTIF(AA35:AA44,"&gt;0") + COUNTIF(AA46:AA64,"&gt;0")+ COUNTIF(AA66:AA82,"&gt;0") + COUNTIF(AA84:AA106, "&gt;0")+ COUNTIF(AA108:AA130, "&gt;0")+ COUNTIF(AA132:AA141,"&gt;0") )</f>
        <v>36</v>
      </c>
      <c r="AB6" s="452">
        <f t="shared" si="1"/>
        <v>24</v>
      </c>
      <c r="AC6" s="453">
        <f t="shared" si="1"/>
        <v>38</v>
      </c>
      <c r="AD6" s="453">
        <f t="shared" si="1"/>
        <v>125</v>
      </c>
      <c r="AE6" s="453">
        <f t="shared" si="1"/>
        <v>23</v>
      </c>
      <c r="AF6" s="453">
        <f t="shared" si="1"/>
        <v>5</v>
      </c>
      <c r="AG6" s="453">
        <f t="shared" si="1"/>
        <v>121</v>
      </c>
      <c r="AH6" s="453">
        <f t="shared" si="1"/>
        <v>2</v>
      </c>
      <c r="AI6" s="453">
        <f t="shared" si="1"/>
        <v>8</v>
      </c>
      <c r="AJ6" s="453">
        <f t="shared" si="1"/>
        <v>11</v>
      </c>
      <c r="AK6" s="453">
        <f>(COUNTIF(AK9:AK14,"&gt;0")+ COUNTIF(AK16:AK21,"&gt;0")+ COUNTIF(AK23:AK33,"&gt;0") + COUNTIF(AK35:AK44,"&gt;0") + COUNTIF(AK46:AK64,"&gt;0")+ COUNTIF(AK66:AK82,"&gt;0") + COUNTIF(AK84:AK106, "&gt;0")+ COUNTIF(AK108:AK130, "&gt;0")+ COUNTIF(AK132:AK141,"&gt;0") )</f>
        <v>0</v>
      </c>
      <c r="AL6" s="455">
        <f t="shared" si="1"/>
        <v>0</v>
      </c>
      <c r="AM6" s="820"/>
      <c r="AT6" s="403" t="s">
        <v>198</v>
      </c>
      <c r="AU6" s="403">
        <f>X6</f>
        <v>13</v>
      </c>
      <c r="AV6" s="404">
        <f t="shared" si="0"/>
        <v>10.4</v>
      </c>
    </row>
    <row r="7" spans="1:48">
      <c r="S7" s="438" t="s">
        <v>313</v>
      </c>
      <c r="T7" s="439"/>
      <c r="U7" s="439"/>
      <c r="V7" s="445">
        <f>V8+V15+V22+V34+V45+V65+V83+V107+V131</f>
        <v>1616901</v>
      </c>
      <c r="W7" s="446">
        <f t="shared" ref="W7:AL7" si="2">+W8+W15+W22+W34+W45+W65+W83+W107+W131</f>
        <v>42401</v>
      </c>
      <c r="X7" s="446">
        <f t="shared" si="2"/>
        <v>82671</v>
      </c>
      <c r="Y7" s="446">
        <f t="shared" si="2"/>
        <v>332639</v>
      </c>
      <c r="Z7" s="447">
        <f t="shared" si="2"/>
        <v>46310</v>
      </c>
      <c r="AA7" s="447">
        <f>+AA8+AA15+AA22+AA34+AA45+AA65+AA83+AA107+AA131</f>
        <v>493</v>
      </c>
      <c r="AB7" s="445">
        <f t="shared" si="2"/>
        <v>68359</v>
      </c>
      <c r="AC7" s="446">
        <f t="shared" si="2"/>
        <v>32902</v>
      </c>
      <c r="AD7" s="446">
        <f t="shared" si="2"/>
        <v>29751</v>
      </c>
      <c r="AE7" s="446">
        <f t="shared" si="2"/>
        <v>22079</v>
      </c>
      <c r="AF7" s="446">
        <f t="shared" si="2"/>
        <v>4000</v>
      </c>
      <c r="AG7" s="446">
        <f t="shared" si="2"/>
        <v>65637</v>
      </c>
      <c r="AH7" s="446">
        <f t="shared" si="2"/>
        <v>14</v>
      </c>
      <c r="AI7" s="446">
        <f t="shared" si="2"/>
        <v>704</v>
      </c>
      <c r="AJ7" s="446">
        <f t="shared" si="2"/>
        <v>30</v>
      </c>
      <c r="AK7" s="446">
        <f>+AK8+AK15+AK22+AK34+AK45+AK65+AK83+AK107+AK131</f>
        <v>0</v>
      </c>
      <c r="AL7" s="448">
        <f t="shared" si="2"/>
        <v>0</v>
      </c>
      <c r="AM7" s="429">
        <f>+AM8+AM15+AM22+AM34+AM45+AM65+AM83+AM107+AM131</f>
        <v>2344891</v>
      </c>
      <c r="AT7" s="403" t="s">
        <v>197</v>
      </c>
      <c r="AU7" s="403" t="e">
        <f>#REF!</f>
        <v>#REF!</v>
      </c>
      <c r="AV7" s="404" t="e">
        <f t="shared" si="0"/>
        <v>#REF!</v>
      </c>
    </row>
    <row r="8" spans="1:48">
      <c r="B8" s="440" t="s">
        <v>872</v>
      </c>
      <c r="C8" s="441" t="s">
        <v>3</v>
      </c>
      <c r="D8" s="441" t="s">
        <v>0</v>
      </c>
      <c r="E8" s="441" t="s">
        <v>1</v>
      </c>
      <c r="F8" s="442" t="s">
        <v>2</v>
      </c>
      <c r="G8" s="442" t="s">
        <v>913</v>
      </c>
      <c r="H8" s="392" t="s">
        <v>545</v>
      </c>
      <c r="I8" s="393" t="s">
        <v>546</v>
      </c>
      <c r="J8" s="393" t="s">
        <v>550</v>
      </c>
      <c r="K8" s="393" t="s">
        <v>542</v>
      </c>
      <c r="L8" s="393" t="s">
        <v>549</v>
      </c>
      <c r="M8" s="393" t="s">
        <v>543</v>
      </c>
      <c r="N8" s="393" t="s">
        <v>548</v>
      </c>
      <c r="O8" s="393" t="s">
        <v>544</v>
      </c>
      <c r="P8" s="393" t="s">
        <v>547</v>
      </c>
      <c r="Q8" s="394" t="s">
        <v>898</v>
      </c>
      <c r="R8" s="394" t="s">
        <v>603</v>
      </c>
      <c r="S8" s="333" t="s">
        <v>640</v>
      </c>
      <c r="T8" s="334"/>
      <c r="U8" s="334"/>
      <c r="V8" s="79">
        <f t="shared" ref="V8:AL8" si="3">SUM(V9:V14)</f>
        <v>50359</v>
      </c>
      <c r="W8" s="73">
        <f t="shared" si="3"/>
        <v>0</v>
      </c>
      <c r="X8" s="73">
        <f t="shared" si="3"/>
        <v>2920</v>
      </c>
      <c r="Y8" s="73">
        <f t="shared" si="3"/>
        <v>0</v>
      </c>
      <c r="Z8" s="434">
        <f t="shared" si="3"/>
        <v>2627</v>
      </c>
      <c r="AA8" s="434">
        <f>SUM(AA9:AA14)</f>
        <v>1</v>
      </c>
      <c r="AB8" s="79">
        <f t="shared" si="3"/>
        <v>0</v>
      </c>
      <c r="AC8" s="73">
        <f t="shared" si="3"/>
        <v>2</v>
      </c>
      <c r="AD8" s="73">
        <f t="shared" si="3"/>
        <v>660</v>
      </c>
      <c r="AE8" s="73">
        <f t="shared" si="3"/>
        <v>0</v>
      </c>
      <c r="AF8" s="73">
        <f t="shared" si="3"/>
        <v>0</v>
      </c>
      <c r="AG8" s="73">
        <f t="shared" si="3"/>
        <v>4904</v>
      </c>
      <c r="AH8" s="73">
        <f t="shared" si="3"/>
        <v>0</v>
      </c>
      <c r="AI8" s="73">
        <f t="shared" si="3"/>
        <v>0</v>
      </c>
      <c r="AJ8" s="73">
        <f t="shared" si="3"/>
        <v>6</v>
      </c>
      <c r="AK8" s="73">
        <f>SUM(AK9:AK14)</f>
        <v>0</v>
      </c>
      <c r="AL8" s="395">
        <f t="shared" si="3"/>
        <v>0</v>
      </c>
      <c r="AM8" s="430">
        <f>SUM(AM9:AM14)</f>
        <v>61479</v>
      </c>
      <c r="AN8" s="69" t="s">
        <v>319</v>
      </c>
      <c r="AO8" s="774" t="s">
        <v>318</v>
      </c>
      <c r="AP8" s="774" t="s">
        <v>235</v>
      </c>
      <c r="AQ8" s="774" t="s">
        <v>234</v>
      </c>
      <c r="AR8" s="774" t="s">
        <v>203</v>
      </c>
    </row>
    <row r="9" spans="1:48">
      <c r="B9" s="64" t="str">
        <f t="shared" ref="B9:B40" si="4">CONCATENATE(U9,$V$5)</f>
        <v>142EPSS40</v>
      </c>
      <c r="C9" s="64" t="str">
        <f t="shared" ref="C9:C40" si="5">CONCATENATE(U9,$W$5)</f>
        <v>142EPSI03</v>
      </c>
      <c r="D9" s="64" t="str">
        <f t="shared" ref="D9:D40" si="6">CONCATENATE(U9,$X$5)</f>
        <v>142ESS002</v>
      </c>
      <c r="E9" s="64" t="str">
        <f t="shared" ref="E9:E40" si="7">CONCATENATE(U9,$Y$5)</f>
        <v>142ESS024</v>
      </c>
      <c r="F9" s="64" t="str">
        <f t="shared" ref="F9:F40" si="8">CONCATENATE(U9,$Z$5)</f>
        <v>142ESS091</v>
      </c>
      <c r="G9" s="64" t="str">
        <f t="shared" ref="G9:G40" si="9">CONCATENATE(U9,$AA$5)</f>
        <v>142EPSS41</v>
      </c>
      <c r="H9" s="64" t="str">
        <f t="shared" ref="H9:H40" si="10">CONCATENATE(U9,$AB$5)</f>
        <v>142EPSS10</v>
      </c>
      <c r="I9" s="64" t="str">
        <f t="shared" ref="I9:I40" si="11">CONCATENATE(U9,$AC$5)</f>
        <v>142EPSS16</v>
      </c>
      <c r="J9" s="64" t="str">
        <f t="shared" ref="J9:J40" si="12">CONCATENATE(U9,$AD$5)</f>
        <v>142EPSS37</v>
      </c>
      <c r="K9" s="64" t="str">
        <f t="shared" ref="K9:K40" si="13">CONCATENATE(U9,$AE$5)</f>
        <v>142EPSS02</v>
      </c>
      <c r="L9" s="64" t="str">
        <f t="shared" ref="L9:L40" si="14">CONCATENATE(U9,$AF$5)</f>
        <v>142EPSS23</v>
      </c>
      <c r="M9" s="64" t="str">
        <f t="shared" ref="M9:M40" si="15">CONCATENATE(U9,$AG$5)</f>
        <v>142EPSS44</v>
      </c>
      <c r="N9" s="64" t="str">
        <f t="shared" ref="N9:N40" si="16">CONCATENATE(U9,$AH$5)</f>
        <v>142EPSS18</v>
      </c>
      <c r="O9" s="64" t="str">
        <f t="shared" ref="O9:O40" si="17">CONCATENATE(U9,$AI$5)</f>
        <v>142EPSS05</v>
      </c>
      <c r="P9" s="64" t="str">
        <f t="shared" ref="P9:P40" si="18">CONCATENATE(U9,$AJ$5)</f>
        <v>142EPSS17</v>
      </c>
      <c r="Q9" s="64" t="str">
        <f t="shared" ref="Q9:Q40" si="19">CONCATENATE(U9,$AK$5)</f>
        <v>142ESS118</v>
      </c>
      <c r="R9" s="64" t="str">
        <f t="shared" ref="R9:R40" si="20">CONCATENATE(U9,$AL$5)</f>
        <v>142EPSS33</v>
      </c>
      <c r="S9" s="5" t="s">
        <v>76</v>
      </c>
      <c r="T9" s="160" t="s">
        <v>252</v>
      </c>
      <c r="U9" s="76">
        <v>142</v>
      </c>
      <c r="V9" s="80">
        <f t="shared" ref="V9:AE14" si="21">IFERROR(VLOOKUP(B9,$AN$9:$AR$931,5,0),0)</f>
        <v>2917</v>
      </c>
      <c r="W9" s="74">
        <f t="shared" si="21"/>
        <v>0</v>
      </c>
      <c r="X9" s="74">
        <f t="shared" si="21"/>
        <v>0</v>
      </c>
      <c r="Y9" s="74">
        <f t="shared" si="21"/>
        <v>0</v>
      </c>
      <c r="Z9" s="435">
        <f t="shared" si="21"/>
        <v>0</v>
      </c>
      <c r="AA9" s="435">
        <f t="shared" si="21"/>
        <v>0</v>
      </c>
      <c r="AB9" s="80">
        <f t="shared" si="21"/>
        <v>0</v>
      </c>
      <c r="AC9" s="74">
        <f t="shared" si="21"/>
        <v>0</v>
      </c>
      <c r="AD9" s="74">
        <f t="shared" si="21"/>
        <v>30</v>
      </c>
      <c r="AE9" s="74">
        <f t="shared" si="21"/>
        <v>0</v>
      </c>
      <c r="AF9" s="74">
        <f t="shared" ref="AF9:AL14" si="22">IFERROR(VLOOKUP(L9,$AN$9:$AR$931,5,0),0)</f>
        <v>0</v>
      </c>
      <c r="AG9" s="74">
        <f t="shared" si="22"/>
        <v>110</v>
      </c>
      <c r="AH9" s="74">
        <f t="shared" si="22"/>
        <v>0</v>
      </c>
      <c r="AI9" s="74">
        <f t="shared" si="22"/>
        <v>0</v>
      </c>
      <c r="AJ9" s="74">
        <f t="shared" si="22"/>
        <v>0</v>
      </c>
      <c r="AK9" s="74">
        <f t="shared" si="22"/>
        <v>0</v>
      </c>
      <c r="AL9" s="396">
        <f t="shared" si="22"/>
        <v>0</v>
      </c>
      <c r="AM9" s="431">
        <f t="shared" ref="AM9:AM14" si="23">SUM(V9:AL9)</f>
        <v>3057</v>
      </c>
      <c r="AN9" s="64" t="str">
        <f>CONCATENATE(AP9,AQ9)</f>
        <v>142EPSS37</v>
      </c>
      <c r="AO9" s="775" t="s">
        <v>267</v>
      </c>
      <c r="AP9" s="777">
        <v>142</v>
      </c>
      <c r="AQ9" s="775" t="s">
        <v>550</v>
      </c>
      <c r="AR9" s="776">
        <v>30</v>
      </c>
    </row>
    <row r="10" spans="1:48">
      <c r="B10" s="64" t="str">
        <f t="shared" si="4"/>
        <v>425EPSS40</v>
      </c>
      <c r="C10" s="64" t="str">
        <f t="shared" si="5"/>
        <v>425EPSI03</v>
      </c>
      <c r="D10" s="64" t="str">
        <f t="shared" si="6"/>
        <v>425ESS002</v>
      </c>
      <c r="E10" s="64" t="str">
        <f t="shared" si="7"/>
        <v>425ESS024</v>
      </c>
      <c r="F10" s="64" t="str">
        <f t="shared" si="8"/>
        <v>425ESS091</v>
      </c>
      <c r="G10" s="64" t="str">
        <f t="shared" si="9"/>
        <v>425EPSS41</v>
      </c>
      <c r="H10" s="64" t="str">
        <f t="shared" si="10"/>
        <v>425EPSS10</v>
      </c>
      <c r="I10" s="64" t="str">
        <f t="shared" si="11"/>
        <v>425EPSS16</v>
      </c>
      <c r="J10" s="64" t="str">
        <f t="shared" si="12"/>
        <v>425EPSS37</v>
      </c>
      <c r="K10" s="64" t="str">
        <f t="shared" si="13"/>
        <v>425EPSS02</v>
      </c>
      <c r="L10" s="64" t="str">
        <f t="shared" si="14"/>
        <v>425EPSS23</v>
      </c>
      <c r="M10" s="64" t="str">
        <f t="shared" si="15"/>
        <v>425EPSS44</v>
      </c>
      <c r="N10" s="64" t="str">
        <f t="shared" si="16"/>
        <v>425EPSS18</v>
      </c>
      <c r="O10" s="64" t="str">
        <f t="shared" si="17"/>
        <v>425EPSS05</v>
      </c>
      <c r="P10" s="64" t="str">
        <f t="shared" si="18"/>
        <v>425EPSS17</v>
      </c>
      <c r="Q10" s="64" t="str">
        <f t="shared" si="19"/>
        <v>425ESS118</v>
      </c>
      <c r="R10" s="64" t="str">
        <f t="shared" si="20"/>
        <v>425EPSS33</v>
      </c>
      <c r="S10" s="4" t="s">
        <v>48</v>
      </c>
      <c r="T10" s="160" t="s">
        <v>252</v>
      </c>
      <c r="U10" s="76">
        <v>425</v>
      </c>
      <c r="V10" s="80">
        <f t="shared" si="21"/>
        <v>5676</v>
      </c>
      <c r="W10" s="74">
        <f t="shared" si="21"/>
        <v>0</v>
      </c>
      <c r="X10" s="74">
        <f t="shared" si="21"/>
        <v>0</v>
      </c>
      <c r="Y10" s="74">
        <f t="shared" si="21"/>
        <v>0</v>
      </c>
      <c r="Z10" s="435">
        <f t="shared" si="21"/>
        <v>0</v>
      </c>
      <c r="AA10" s="435">
        <f t="shared" si="21"/>
        <v>0</v>
      </c>
      <c r="AB10" s="80">
        <f t="shared" si="21"/>
        <v>0</v>
      </c>
      <c r="AC10" s="74">
        <f t="shared" si="21"/>
        <v>0</v>
      </c>
      <c r="AD10" s="74">
        <f t="shared" si="21"/>
        <v>102</v>
      </c>
      <c r="AE10" s="74">
        <f t="shared" si="21"/>
        <v>0</v>
      </c>
      <c r="AF10" s="74">
        <f t="shared" si="22"/>
        <v>0</v>
      </c>
      <c r="AG10" s="74">
        <f t="shared" si="22"/>
        <v>362</v>
      </c>
      <c r="AH10" s="74">
        <f t="shared" si="22"/>
        <v>0</v>
      </c>
      <c r="AI10" s="74">
        <f t="shared" si="22"/>
        <v>0</v>
      </c>
      <c r="AJ10" s="74">
        <f t="shared" si="22"/>
        <v>0</v>
      </c>
      <c r="AK10" s="74">
        <f t="shared" si="22"/>
        <v>0</v>
      </c>
      <c r="AL10" s="396">
        <f t="shared" si="22"/>
        <v>0</v>
      </c>
      <c r="AM10" s="431">
        <f t="shared" si="23"/>
        <v>6140</v>
      </c>
      <c r="AN10" s="64" t="str">
        <f t="shared" ref="AN10:AN73" si="24">CONCATENATE(AP10,AQ10)</f>
        <v>142EPSS40</v>
      </c>
      <c r="AO10" s="775" t="s">
        <v>267</v>
      </c>
      <c r="AP10" s="777">
        <v>142</v>
      </c>
      <c r="AQ10" s="775" t="s">
        <v>872</v>
      </c>
      <c r="AR10" s="776">
        <v>2917</v>
      </c>
      <c r="AT10" s="272" t="s">
        <v>563</v>
      </c>
      <c r="AU10" s="272">
        <f>AB6</f>
        <v>24</v>
      </c>
      <c r="AV10" s="273">
        <f t="shared" ref="AV10:AV20" si="25">(AU10/125)*100</f>
        <v>19.2</v>
      </c>
    </row>
    <row r="11" spans="1:48">
      <c r="B11" s="64" t="str">
        <f t="shared" si="4"/>
        <v>579EPSS40</v>
      </c>
      <c r="C11" s="64" t="str">
        <f t="shared" si="5"/>
        <v>579EPSI03</v>
      </c>
      <c r="D11" s="64" t="str">
        <f t="shared" si="6"/>
        <v>579ESS002</v>
      </c>
      <c r="E11" s="64" t="str">
        <f t="shared" si="7"/>
        <v>579ESS024</v>
      </c>
      <c r="F11" s="64" t="str">
        <f t="shared" si="8"/>
        <v>579ESS091</v>
      </c>
      <c r="G11" s="64" t="str">
        <f t="shared" si="9"/>
        <v>579EPSS41</v>
      </c>
      <c r="H11" s="64" t="str">
        <f t="shared" si="10"/>
        <v>579EPSS10</v>
      </c>
      <c r="I11" s="64" t="str">
        <f t="shared" si="11"/>
        <v>579EPSS16</v>
      </c>
      <c r="J11" s="64" t="str">
        <f t="shared" si="12"/>
        <v>579EPSS37</v>
      </c>
      <c r="K11" s="64" t="str">
        <f t="shared" si="13"/>
        <v>579EPSS02</v>
      </c>
      <c r="L11" s="64" t="str">
        <f t="shared" si="14"/>
        <v>579EPSS23</v>
      </c>
      <c r="M11" s="64" t="str">
        <f t="shared" si="15"/>
        <v>579EPSS44</v>
      </c>
      <c r="N11" s="64" t="str">
        <f t="shared" si="16"/>
        <v>579EPSS18</v>
      </c>
      <c r="O11" s="64" t="str">
        <f t="shared" si="17"/>
        <v>579EPSS05</v>
      </c>
      <c r="P11" s="64" t="str">
        <f t="shared" si="18"/>
        <v>579EPSS17</v>
      </c>
      <c r="Q11" s="64" t="str">
        <f t="shared" si="19"/>
        <v>579ESS118</v>
      </c>
      <c r="R11" s="64" t="str">
        <f t="shared" si="20"/>
        <v>579EPSS33</v>
      </c>
      <c r="S11" s="1" t="s">
        <v>122</v>
      </c>
      <c r="T11" s="160" t="s">
        <v>252</v>
      </c>
      <c r="U11" s="76">
        <v>579</v>
      </c>
      <c r="V11" s="80">
        <f t="shared" si="21"/>
        <v>19287</v>
      </c>
      <c r="W11" s="74">
        <f t="shared" si="21"/>
        <v>0</v>
      </c>
      <c r="X11" s="74">
        <f t="shared" si="21"/>
        <v>2920</v>
      </c>
      <c r="Y11" s="74">
        <f t="shared" si="21"/>
        <v>0</v>
      </c>
      <c r="Z11" s="435">
        <f t="shared" si="21"/>
        <v>0</v>
      </c>
      <c r="AA11" s="435">
        <f t="shared" si="21"/>
        <v>0</v>
      </c>
      <c r="AB11" s="80">
        <f t="shared" si="21"/>
        <v>0</v>
      </c>
      <c r="AC11" s="74">
        <f t="shared" si="21"/>
        <v>2</v>
      </c>
      <c r="AD11" s="74">
        <f t="shared" si="21"/>
        <v>212</v>
      </c>
      <c r="AE11" s="74">
        <f t="shared" si="21"/>
        <v>0</v>
      </c>
      <c r="AF11" s="74">
        <f t="shared" si="22"/>
        <v>0</v>
      </c>
      <c r="AG11" s="74">
        <f t="shared" si="22"/>
        <v>3528</v>
      </c>
      <c r="AH11" s="74">
        <f t="shared" si="22"/>
        <v>0</v>
      </c>
      <c r="AI11" s="74">
        <f t="shared" si="22"/>
        <v>0</v>
      </c>
      <c r="AJ11" s="74">
        <f t="shared" si="22"/>
        <v>0</v>
      </c>
      <c r="AK11" s="74">
        <f t="shared" si="22"/>
        <v>0</v>
      </c>
      <c r="AL11" s="396">
        <f t="shared" si="22"/>
        <v>0</v>
      </c>
      <c r="AM11" s="431">
        <f t="shared" si="23"/>
        <v>25949</v>
      </c>
      <c r="AN11" s="64" t="str">
        <f t="shared" si="24"/>
        <v>142EPSS44</v>
      </c>
      <c r="AO11" s="775" t="s">
        <v>267</v>
      </c>
      <c r="AP11" s="777">
        <v>142</v>
      </c>
      <c r="AQ11" s="775" t="s">
        <v>1063</v>
      </c>
      <c r="AR11" s="776">
        <v>110</v>
      </c>
      <c r="AT11" s="272" t="s">
        <v>564</v>
      </c>
      <c r="AU11" s="272">
        <f>AE6</f>
        <v>23</v>
      </c>
      <c r="AV11" s="273">
        <f t="shared" si="25"/>
        <v>18.399999999999999</v>
      </c>
    </row>
    <row r="12" spans="1:48">
      <c r="B12" s="64" t="str">
        <f t="shared" si="4"/>
        <v>585EPSS40</v>
      </c>
      <c r="C12" s="64" t="str">
        <f t="shared" si="5"/>
        <v>585EPSI03</v>
      </c>
      <c r="D12" s="64" t="str">
        <f t="shared" si="6"/>
        <v>585ESS002</v>
      </c>
      <c r="E12" s="64" t="str">
        <f t="shared" si="7"/>
        <v>585ESS024</v>
      </c>
      <c r="F12" s="64" t="str">
        <f t="shared" si="8"/>
        <v>585ESS091</v>
      </c>
      <c r="G12" s="64" t="str">
        <f t="shared" si="9"/>
        <v>585EPSS41</v>
      </c>
      <c r="H12" s="64" t="str">
        <f t="shared" si="10"/>
        <v>585EPSS10</v>
      </c>
      <c r="I12" s="64" t="str">
        <f t="shared" si="11"/>
        <v>585EPSS16</v>
      </c>
      <c r="J12" s="64" t="str">
        <f t="shared" si="12"/>
        <v>585EPSS37</v>
      </c>
      <c r="K12" s="64" t="str">
        <f t="shared" si="13"/>
        <v>585EPSS02</v>
      </c>
      <c r="L12" s="64" t="str">
        <f t="shared" si="14"/>
        <v>585EPSS23</v>
      </c>
      <c r="M12" s="64" t="str">
        <f t="shared" si="15"/>
        <v>585EPSS44</v>
      </c>
      <c r="N12" s="64" t="str">
        <f t="shared" si="16"/>
        <v>585EPSS18</v>
      </c>
      <c r="O12" s="64" t="str">
        <f t="shared" si="17"/>
        <v>585EPSS05</v>
      </c>
      <c r="P12" s="64" t="str">
        <f t="shared" si="18"/>
        <v>585EPSS17</v>
      </c>
      <c r="Q12" s="64" t="str">
        <f t="shared" si="19"/>
        <v>585ESS118</v>
      </c>
      <c r="R12" s="64" t="str">
        <f t="shared" si="20"/>
        <v>585EPSS33</v>
      </c>
      <c r="S12" s="5" t="s">
        <v>19</v>
      </c>
      <c r="T12" s="160" t="s">
        <v>252</v>
      </c>
      <c r="U12" s="76">
        <v>585</v>
      </c>
      <c r="V12" s="80">
        <f t="shared" si="21"/>
        <v>5418</v>
      </c>
      <c r="W12" s="74">
        <f t="shared" si="21"/>
        <v>0</v>
      </c>
      <c r="X12" s="74">
        <f t="shared" si="21"/>
        <v>0</v>
      </c>
      <c r="Y12" s="74">
        <f t="shared" si="21"/>
        <v>0</v>
      </c>
      <c r="Z12" s="435">
        <f t="shared" si="21"/>
        <v>1334</v>
      </c>
      <c r="AA12" s="435">
        <f t="shared" si="21"/>
        <v>0</v>
      </c>
      <c r="AB12" s="80">
        <f t="shared" si="21"/>
        <v>0</v>
      </c>
      <c r="AC12" s="74">
        <f t="shared" si="21"/>
        <v>0</v>
      </c>
      <c r="AD12" s="74">
        <f t="shared" si="21"/>
        <v>51</v>
      </c>
      <c r="AE12" s="74">
        <f t="shared" si="21"/>
        <v>0</v>
      </c>
      <c r="AF12" s="74">
        <f t="shared" si="22"/>
        <v>0</v>
      </c>
      <c r="AG12" s="74">
        <f t="shared" si="22"/>
        <v>574</v>
      </c>
      <c r="AH12" s="74">
        <f t="shared" si="22"/>
        <v>0</v>
      </c>
      <c r="AI12" s="74">
        <f t="shared" si="22"/>
        <v>0</v>
      </c>
      <c r="AJ12" s="74">
        <f t="shared" si="22"/>
        <v>0</v>
      </c>
      <c r="AK12" s="74">
        <f t="shared" si="22"/>
        <v>0</v>
      </c>
      <c r="AL12" s="396">
        <f t="shared" si="22"/>
        <v>0</v>
      </c>
      <c r="AM12" s="431">
        <f t="shared" si="23"/>
        <v>7377</v>
      </c>
      <c r="AN12" s="64" t="str">
        <f t="shared" si="24"/>
        <v>425EPSS37</v>
      </c>
      <c r="AO12" s="775" t="s">
        <v>267</v>
      </c>
      <c r="AP12" s="777">
        <v>425</v>
      </c>
      <c r="AQ12" s="775" t="s">
        <v>550</v>
      </c>
      <c r="AR12" s="776">
        <v>102</v>
      </c>
      <c r="AT12" s="272" t="s">
        <v>565</v>
      </c>
      <c r="AU12" s="272" t="e">
        <f>#REF!</f>
        <v>#REF!</v>
      </c>
      <c r="AV12" s="273" t="e">
        <f t="shared" si="25"/>
        <v>#REF!</v>
      </c>
    </row>
    <row r="13" spans="1:48">
      <c r="B13" s="64" t="str">
        <f t="shared" si="4"/>
        <v>591EPSS40</v>
      </c>
      <c r="C13" s="64" t="str">
        <f t="shared" si="5"/>
        <v>591EPSI03</v>
      </c>
      <c r="D13" s="64" t="str">
        <f t="shared" si="6"/>
        <v>591ESS002</v>
      </c>
      <c r="E13" s="64" t="str">
        <f t="shared" si="7"/>
        <v>591ESS024</v>
      </c>
      <c r="F13" s="64" t="str">
        <f t="shared" si="8"/>
        <v>591ESS091</v>
      </c>
      <c r="G13" s="64" t="str">
        <f t="shared" si="9"/>
        <v>591EPSS41</v>
      </c>
      <c r="H13" s="64" t="str">
        <f t="shared" si="10"/>
        <v>591EPSS10</v>
      </c>
      <c r="I13" s="64" t="str">
        <f t="shared" si="11"/>
        <v>591EPSS16</v>
      </c>
      <c r="J13" s="64" t="str">
        <f t="shared" si="12"/>
        <v>591EPSS37</v>
      </c>
      <c r="K13" s="64" t="str">
        <f t="shared" si="13"/>
        <v>591EPSS02</v>
      </c>
      <c r="L13" s="64" t="str">
        <f t="shared" si="14"/>
        <v>591EPSS23</v>
      </c>
      <c r="M13" s="64" t="str">
        <f t="shared" si="15"/>
        <v>591EPSS44</v>
      </c>
      <c r="N13" s="64" t="str">
        <f t="shared" si="16"/>
        <v>591EPSS18</v>
      </c>
      <c r="O13" s="64" t="str">
        <f t="shared" si="17"/>
        <v>591EPSS05</v>
      </c>
      <c r="P13" s="64" t="str">
        <f t="shared" si="18"/>
        <v>591EPSS17</v>
      </c>
      <c r="Q13" s="64" t="str">
        <f t="shared" si="19"/>
        <v>591ESS118</v>
      </c>
      <c r="R13" s="64" t="str">
        <f t="shared" si="20"/>
        <v>591EPSS33</v>
      </c>
      <c r="S13" s="5" t="s">
        <v>20</v>
      </c>
      <c r="T13" s="160" t="s">
        <v>252</v>
      </c>
      <c r="U13" s="76">
        <v>591</v>
      </c>
      <c r="V13" s="80">
        <f t="shared" si="21"/>
        <v>7088</v>
      </c>
      <c r="W13" s="74">
        <f t="shared" si="21"/>
        <v>0</v>
      </c>
      <c r="X13" s="74">
        <f t="shared" si="21"/>
        <v>0</v>
      </c>
      <c r="Y13" s="74">
        <f t="shared" si="21"/>
        <v>0</v>
      </c>
      <c r="Z13" s="435">
        <f t="shared" si="21"/>
        <v>1293</v>
      </c>
      <c r="AA13" s="435">
        <f t="shared" si="21"/>
        <v>1</v>
      </c>
      <c r="AB13" s="80">
        <f t="shared" si="21"/>
        <v>0</v>
      </c>
      <c r="AC13" s="74">
        <f t="shared" si="21"/>
        <v>0</v>
      </c>
      <c r="AD13" s="74">
        <f t="shared" si="21"/>
        <v>194</v>
      </c>
      <c r="AE13" s="74">
        <f t="shared" si="21"/>
        <v>0</v>
      </c>
      <c r="AF13" s="74">
        <f t="shared" si="22"/>
        <v>0</v>
      </c>
      <c r="AG13" s="74">
        <f t="shared" si="22"/>
        <v>218</v>
      </c>
      <c r="AH13" s="74">
        <f t="shared" si="22"/>
        <v>0</v>
      </c>
      <c r="AI13" s="74">
        <f t="shared" si="22"/>
        <v>0</v>
      </c>
      <c r="AJ13" s="74">
        <f t="shared" si="22"/>
        <v>0</v>
      </c>
      <c r="AK13" s="74">
        <f t="shared" si="22"/>
        <v>0</v>
      </c>
      <c r="AL13" s="396">
        <f t="shared" si="22"/>
        <v>0</v>
      </c>
      <c r="AM13" s="431">
        <f t="shared" si="23"/>
        <v>8794</v>
      </c>
      <c r="AN13" s="64" t="str">
        <f t="shared" si="24"/>
        <v>425EPSS40</v>
      </c>
      <c r="AO13" s="775" t="s">
        <v>267</v>
      </c>
      <c r="AP13" s="777">
        <v>425</v>
      </c>
      <c r="AQ13" s="775" t="s">
        <v>872</v>
      </c>
      <c r="AR13" s="776">
        <v>5676</v>
      </c>
      <c r="AT13" s="272" t="s">
        <v>566</v>
      </c>
      <c r="AU13" s="272">
        <f>AI6</f>
        <v>8</v>
      </c>
      <c r="AV13" s="273">
        <f t="shared" si="25"/>
        <v>6.4</v>
      </c>
    </row>
    <row r="14" spans="1:48">
      <c r="B14" s="64" t="str">
        <f t="shared" si="4"/>
        <v>893EPSS40</v>
      </c>
      <c r="C14" s="64" t="str">
        <f t="shared" si="5"/>
        <v>893EPSI03</v>
      </c>
      <c r="D14" s="64" t="str">
        <f t="shared" si="6"/>
        <v>893ESS002</v>
      </c>
      <c r="E14" s="64" t="str">
        <f t="shared" si="7"/>
        <v>893ESS024</v>
      </c>
      <c r="F14" s="64" t="str">
        <f t="shared" si="8"/>
        <v>893ESS091</v>
      </c>
      <c r="G14" s="64" t="str">
        <f t="shared" si="9"/>
        <v>893EPSS41</v>
      </c>
      <c r="H14" s="64" t="str">
        <f t="shared" si="10"/>
        <v>893EPSS10</v>
      </c>
      <c r="I14" s="64" t="str">
        <f t="shared" si="11"/>
        <v>893EPSS16</v>
      </c>
      <c r="J14" s="64" t="str">
        <f t="shared" si="12"/>
        <v>893EPSS37</v>
      </c>
      <c r="K14" s="64" t="str">
        <f t="shared" si="13"/>
        <v>893EPSS02</v>
      </c>
      <c r="L14" s="64" t="str">
        <f t="shared" si="14"/>
        <v>893EPSS23</v>
      </c>
      <c r="M14" s="64" t="str">
        <f t="shared" si="15"/>
        <v>893EPSS44</v>
      </c>
      <c r="N14" s="64" t="str">
        <f t="shared" si="16"/>
        <v>893EPSS18</v>
      </c>
      <c r="O14" s="64" t="str">
        <f t="shared" si="17"/>
        <v>893EPSS05</v>
      </c>
      <c r="P14" s="64" t="str">
        <f t="shared" si="18"/>
        <v>893EPSS17</v>
      </c>
      <c r="Q14" s="64" t="str">
        <f t="shared" si="19"/>
        <v>893ESS118</v>
      </c>
      <c r="R14" s="64" t="str">
        <f t="shared" si="20"/>
        <v>893EPSS33</v>
      </c>
      <c r="S14" s="4" t="s">
        <v>105</v>
      </c>
      <c r="T14" s="160" t="s">
        <v>252</v>
      </c>
      <c r="U14" s="76">
        <v>893</v>
      </c>
      <c r="V14" s="80">
        <f t="shared" si="21"/>
        <v>9973</v>
      </c>
      <c r="W14" s="74">
        <f t="shared" si="21"/>
        <v>0</v>
      </c>
      <c r="X14" s="74">
        <f t="shared" si="21"/>
        <v>0</v>
      </c>
      <c r="Y14" s="74">
        <f t="shared" si="21"/>
        <v>0</v>
      </c>
      <c r="Z14" s="435">
        <f t="shared" si="21"/>
        <v>0</v>
      </c>
      <c r="AA14" s="435">
        <f t="shared" si="21"/>
        <v>0</v>
      </c>
      <c r="AB14" s="80">
        <f t="shared" si="21"/>
        <v>0</v>
      </c>
      <c r="AC14" s="74">
        <f t="shared" si="21"/>
        <v>0</v>
      </c>
      <c r="AD14" s="74">
        <f t="shared" si="21"/>
        <v>71</v>
      </c>
      <c r="AE14" s="74">
        <f t="shared" si="21"/>
        <v>0</v>
      </c>
      <c r="AF14" s="74">
        <f t="shared" si="22"/>
        <v>0</v>
      </c>
      <c r="AG14" s="74">
        <f t="shared" si="22"/>
        <v>112</v>
      </c>
      <c r="AH14" s="74">
        <f t="shared" si="22"/>
        <v>0</v>
      </c>
      <c r="AI14" s="74">
        <f t="shared" si="22"/>
        <v>0</v>
      </c>
      <c r="AJ14" s="74">
        <f t="shared" si="22"/>
        <v>6</v>
      </c>
      <c r="AK14" s="74">
        <f t="shared" si="22"/>
        <v>0</v>
      </c>
      <c r="AL14" s="396">
        <f t="shared" si="22"/>
        <v>0</v>
      </c>
      <c r="AM14" s="431">
        <f t="shared" si="23"/>
        <v>10162</v>
      </c>
      <c r="AN14" s="64" t="str">
        <f t="shared" si="24"/>
        <v>425EPSS44</v>
      </c>
      <c r="AO14" s="775" t="s">
        <v>267</v>
      </c>
      <c r="AP14" s="777">
        <v>425</v>
      </c>
      <c r="AQ14" s="775" t="s">
        <v>1063</v>
      </c>
      <c r="AR14" s="776">
        <v>362</v>
      </c>
      <c r="AT14" s="272" t="s">
        <v>567</v>
      </c>
      <c r="AU14" s="272" t="e">
        <f>#REF!</f>
        <v>#REF!</v>
      </c>
      <c r="AV14" s="273" t="e">
        <f t="shared" si="25"/>
        <v>#REF!</v>
      </c>
    </row>
    <row r="15" spans="1:48">
      <c r="B15" s="64" t="str">
        <f t="shared" si="4"/>
        <v>EPSS40</v>
      </c>
      <c r="C15" s="64" t="str">
        <f t="shared" si="5"/>
        <v>EPSI03</v>
      </c>
      <c r="D15" s="64" t="str">
        <f t="shared" si="6"/>
        <v>ESS002</v>
      </c>
      <c r="E15" s="64" t="str">
        <f t="shared" si="7"/>
        <v>ESS024</v>
      </c>
      <c r="F15" s="64" t="str">
        <f t="shared" si="8"/>
        <v>ESS091</v>
      </c>
      <c r="G15" s="64" t="str">
        <f t="shared" si="9"/>
        <v>EPSS41</v>
      </c>
      <c r="H15" s="64" t="str">
        <f t="shared" si="10"/>
        <v>EPSS10</v>
      </c>
      <c r="I15" s="64" t="str">
        <f t="shared" si="11"/>
        <v>EPSS16</v>
      </c>
      <c r="J15" s="64" t="str">
        <f t="shared" si="12"/>
        <v>EPSS37</v>
      </c>
      <c r="K15" s="64" t="str">
        <f t="shared" si="13"/>
        <v>EPSS02</v>
      </c>
      <c r="L15" s="64" t="str">
        <f t="shared" si="14"/>
        <v>EPSS23</v>
      </c>
      <c r="M15" s="64" t="str">
        <f t="shared" si="15"/>
        <v>EPSS44</v>
      </c>
      <c r="N15" s="64" t="str">
        <f t="shared" si="16"/>
        <v>EPSS18</v>
      </c>
      <c r="O15" s="64" t="str">
        <f t="shared" si="17"/>
        <v>EPSS05</v>
      </c>
      <c r="P15" s="64" t="str">
        <f t="shared" si="18"/>
        <v>EPSS17</v>
      </c>
      <c r="Q15" s="64" t="str">
        <f t="shared" si="19"/>
        <v>ESS118</v>
      </c>
      <c r="R15" s="64" t="str">
        <f t="shared" si="20"/>
        <v>EPSS33</v>
      </c>
      <c r="S15" s="335" t="s">
        <v>304</v>
      </c>
      <c r="T15" s="336"/>
      <c r="U15" s="77"/>
      <c r="V15" s="78">
        <f t="shared" ref="V15:AL15" si="26">SUM(V16:V21)</f>
        <v>44101</v>
      </c>
      <c r="W15" s="75">
        <f t="shared" si="26"/>
        <v>10841</v>
      </c>
      <c r="X15" s="75">
        <f t="shared" si="26"/>
        <v>742</v>
      </c>
      <c r="Y15" s="75">
        <f t="shared" si="26"/>
        <v>156939</v>
      </c>
      <c r="Z15" s="436">
        <f t="shared" si="26"/>
        <v>0</v>
      </c>
      <c r="AA15" s="436">
        <f>SUM(AA16:AA21)</f>
        <v>5</v>
      </c>
      <c r="AB15" s="78">
        <f t="shared" si="26"/>
        <v>0</v>
      </c>
      <c r="AC15" s="75">
        <f t="shared" si="26"/>
        <v>1237</v>
      </c>
      <c r="AD15" s="75">
        <f t="shared" si="26"/>
        <v>361</v>
      </c>
      <c r="AE15" s="75">
        <f t="shared" si="26"/>
        <v>0</v>
      </c>
      <c r="AF15" s="75">
        <f t="shared" si="26"/>
        <v>0</v>
      </c>
      <c r="AG15" s="75">
        <f t="shared" si="26"/>
        <v>6866</v>
      </c>
      <c r="AH15" s="75">
        <f t="shared" si="26"/>
        <v>0</v>
      </c>
      <c r="AI15" s="75">
        <f t="shared" si="26"/>
        <v>0</v>
      </c>
      <c r="AJ15" s="75">
        <f t="shared" si="26"/>
        <v>8</v>
      </c>
      <c r="AK15" s="75">
        <f>SUM(AK16:AK21)</f>
        <v>0</v>
      </c>
      <c r="AL15" s="397">
        <f t="shared" si="26"/>
        <v>0</v>
      </c>
      <c r="AM15" s="430">
        <f>SUM(AM16:AM21)</f>
        <v>221100</v>
      </c>
      <c r="AN15" s="64" t="str">
        <f t="shared" si="24"/>
        <v>579EPSS16</v>
      </c>
      <c r="AO15" s="775" t="s">
        <v>267</v>
      </c>
      <c r="AP15" s="777">
        <v>579</v>
      </c>
      <c r="AQ15" s="775" t="s">
        <v>546</v>
      </c>
      <c r="AR15" s="776">
        <v>2</v>
      </c>
      <c r="AT15" s="272" t="s">
        <v>568</v>
      </c>
      <c r="AU15" s="272">
        <f>AJ6</f>
        <v>11</v>
      </c>
      <c r="AV15" s="273">
        <f t="shared" si="25"/>
        <v>8.7999999999999989</v>
      </c>
    </row>
    <row r="16" spans="1:48">
      <c r="B16" s="64" t="str">
        <f t="shared" si="4"/>
        <v>120EPSS40</v>
      </c>
      <c r="C16" s="64" t="str">
        <f t="shared" si="5"/>
        <v>120EPSI03</v>
      </c>
      <c r="D16" s="64" t="str">
        <f t="shared" si="6"/>
        <v>120ESS002</v>
      </c>
      <c r="E16" s="64" t="str">
        <f t="shared" si="7"/>
        <v>120ESS024</v>
      </c>
      <c r="F16" s="64" t="str">
        <f t="shared" si="8"/>
        <v>120ESS091</v>
      </c>
      <c r="G16" s="64" t="str">
        <f t="shared" si="9"/>
        <v>120EPSS41</v>
      </c>
      <c r="H16" s="64" t="str">
        <f t="shared" si="10"/>
        <v>120EPSS10</v>
      </c>
      <c r="I16" s="64" t="str">
        <f t="shared" si="11"/>
        <v>120EPSS16</v>
      </c>
      <c r="J16" s="64" t="str">
        <f t="shared" si="12"/>
        <v>120EPSS37</v>
      </c>
      <c r="K16" s="64" t="str">
        <f t="shared" si="13"/>
        <v>120EPSS02</v>
      </c>
      <c r="L16" s="64" t="str">
        <f t="shared" si="14"/>
        <v>120EPSS23</v>
      </c>
      <c r="M16" s="64" t="str">
        <f t="shared" si="15"/>
        <v>120EPSS44</v>
      </c>
      <c r="N16" s="64" t="str">
        <f t="shared" si="16"/>
        <v>120EPSS18</v>
      </c>
      <c r="O16" s="64" t="str">
        <f t="shared" si="17"/>
        <v>120EPSS05</v>
      </c>
      <c r="P16" s="64" t="str">
        <f t="shared" si="18"/>
        <v>120EPSS17</v>
      </c>
      <c r="Q16" s="64" t="str">
        <f t="shared" si="19"/>
        <v>120ESS118</v>
      </c>
      <c r="R16" s="64" t="str">
        <f t="shared" si="20"/>
        <v>120EPSS33</v>
      </c>
      <c r="S16" s="19" t="s">
        <v>73</v>
      </c>
      <c r="T16" s="410" t="s">
        <v>251</v>
      </c>
      <c r="U16" s="76">
        <v>120</v>
      </c>
      <c r="V16" s="80">
        <f t="shared" ref="V16:AE21" si="27">IFERROR(VLOOKUP(B16,$AN$9:$AR$931,5,0),0)</f>
        <v>0</v>
      </c>
      <c r="W16" s="74">
        <f t="shared" si="27"/>
        <v>2828</v>
      </c>
      <c r="X16" s="74">
        <f t="shared" si="27"/>
        <v>0</v>
      </c>
      <c r="Y16" s="74">
        <f t="shared" si="27"/>
        <v>21379</v>
      </c>
      <c r="Z16" s="435">
        <f t="shared" si="27"/>
        <v>0</v>
      </c>
      <c r="AA16" s="435">
        <f t="shared" si="27"/>
        <v>0</v>
      </c>
      <c r="AB16" s="80">
        <f t="shared" si="27"/>
        <v>0</v>
      </c>
      <c r="AC16" s="74">
        <f t="shared" si="27"/>
        <v>0</v>
      </c>
      <c r="AD16" s="74">
        <f t="shared" si="27"/>
        <v>14</v>
      </c>
      <c r="AE16" s="74">
        <f t="shared" si="27"/>
        <v>0</v>
      </c>
      <c r="AF16" s="74">
        <f t="shared" ref="AF16:AL21" si="28">IFERROR(VLOOKUP(L16,$AN$9:$AR$931,5,0),0)</f>
        <v>0</v>
      </c>
      <c r="AG16" s="74">
        <f t="shared" si="28"/>
        <v>138</v>
      </c>
      <c r="AH16" s="74">
        <f t="shared" si="28"/>
        <v>0</v>
      </c>
      <c r="AI16" s="74">
        <f t="shared" si="28"/>
        <v>0</v>
      </c>
      <c r="AJ16" s="74">
        <f t="shared" si="28"/>
        <v>0</v>
      </c>
      <c r="AK16" s="74">
        <f t="shared" si="28"/>
        <v>0</v>
      </c>
      <c r="AL16" s="396">
        <f t="shared" si="28"/>
        <v>0</v>
      </c>
      <c r="AM16" s="431">
        <f t="shared" ref="AM16:AM21" si="29">SUM(V16:AL16)</f>
        <v>24359</v>
      </c>
      <c r="AN16" s="64" t="str">
        <f t="shared" si="24"/>
        <v>579EPSS37</v>
      </c>
      <c r="AO16" s="775" t="s">
        <v>267</v>
      </c>
      <c r="AP16" s="777">
        <v>579</v>
      </c>
      <c r="AQ16" s="775" t="s">
        <v>550</v>
      </c>
      <c r="AR16" s="776">
        <v>212</v>
      </c>
      <c r="AT16" s="272" t="s">
        <v>604</v>
      </c>
      <c r="AU16" s="272" t="e">
        <f>#REF!</f>
        <v>#REF!</v>
      </c>
      <c r="AV16" s="273" t="e">
        <f t="shared" si="25"/>
        <v>#REF!</v>
      </c>
    </row>
    <row r="17" spans="2:53">
      <c r="B17" s="64" t="str">
        <f t="shared" si="4"/>
        <v>154EPSS40</v>
      </c>
      <c r="C17" s="64" t="str">
        <f t="shared" si="5"/>
        <v>154EPSI03</v>
      </c>
      <c r="D17" s="64" t="str">
        <f t="shared" si="6"/>
        <v>154ESS002</v>
      </c>
      <c r="E17" s="64" t="str">
        <f t="shared" si="7"/>
        <v>154ESS024</v>
      </c>
      <c r="F17" s="64" t="str">
        <f t="shared" si="8"/>
        <v>154ESS091</v>
      </c>
      <c r="G17" s="64" t="str">
        <f t="shared" si="9"/>
        <v>154EPSS41</v>
      </c>
      <c r="H17" s="64" t="str">
        <f t="shared" si="10"/>
        <v>154EPSS10</v>
      </c>
      <c r="I17" s="64" t="str">
        <f t="shared" si="11"/>
        <v>154EPSS16</v>
      </c>
      <c r="J17" s="64" t="str">
        <f t="shared" si="12"/>
        <v>154EPSS37</v>
      </c>
      <c r="K17" s="64" t="str">
        <f t="shared" si="13"/>
        <v>154EPSS02</v>
      </c>
      <c r="L17" s="64" t="str">
        <f t="shared" si="14"/>
        <v>154EPSS23</v>
      </c>
      <c r="M17" s="64" t="str">
        <f t="shared" si="15"/>
        <v>154EPSS44</v>
      </c>
      <c r="N17" s="64" t="str">
        <f t="shared" si="16"/>
        <v>154EPSS18</v>
      </c>
      <c r="O17" s="64" t="str">
        <f t="shared" si="17"/>
        <v>154EPSS05</v>
      </c>
      <c r="P17" s="64" t="str">
        <f t="shared" si="18"/>
        <v>154EPSS17</v>
      </c>
      <c r="Q17" s="64" t="str">
        <f t="shared" si="19"/>
        <v>154ESS118</v>
      </c>
      <c r="R17" s="64" t="str">
        <f t="shared" si="20"/>
        <v>154EPSS33</v>
      </c>
      <c r="S17" s="32" t="s">
        <v>12</v>
      </c>
      <c r="T17" s="410" t="s">
        <v>251</v>
      </c>
      <c r="U17" s="76">
        <v>154</v>
      </c>
      <c r="V17" s="80">
        <f t="shared" si="27"/>
        <v>28556</v>
      </c>
      <c r="W17" s="74">
        <f t="shared" si="27"/>
        <v>3103</v>
      </c>
      <c r="X17" s="74">
        <f t="shared" si="27"/>
        <v>362</v>
      </c>
      <c r="Y17" s="74">
        <f t="shared" si="27"/>
        <v>34972</v>
      </c>
      <c r="Z17" s="435">
        <f t="shared" si="27"/>
        <v>0</v>
      </c>
      <c r="AA17" s="435">
        <f t="shared" si="27"/>
        <v>2</v>
      </c>
      <c r="AB17" s="80">
        <f t="shared" si="27"/>
        <v>0</v>
      </c>
      <c r="AC17" s="74">
        <f t="shared" si="27"/>
        <v>1236</v>
      </c>
      <c r="AD17" s="74">
        <f t="shared" si="27"/>
        <v>175</v>
      </c>
      <c r="AE17" s="74">
        <f t="shared" si="27"/>
        <v>0</v>
      </c>
      <c r="AF17" s="74">
        <f t="shared" si="28"/>
        <v>0</v>
      </c>
      <c r="AG17" s="74">
        <f t="shared" si="28"/>
        <v>4328</v>
      </c>
      <c r="AH17" s="74">
        <f t="shared" si="28"/>
        <v>0</v>
      </c>
      <c r="AI17" s="74">
        <f t="shared" si="28"/>
        <v>0</v>
      </c>
      <c r="AJ17" s="74">
        <f t="shared" si="28"/>
        <v>8</v>
      </c>
      <c r="AK17" s="74">
        <f t="shared" si="28"/>
        <v>0</v>
      </c>
      <c r="AL17" s="396">
        <f t="shared" si="28"/>
        <v>0</v>
      </c>
      <c r="AM17" s="431">
        <f t="shared" si="29"/>
        <v>72742</v>
      </c>
      <c r="AN17" s="64" t="str">
        <f t="shared" si="24"/>
        <v>579EPSS40</v>
      </c>
      <c r="AO17" s="775" t="s">
        <v>267</v>
      </c>
      <c r="AP17" s="777">
        <v>579</v>
      </c>
      <c r="AQ17" s="775" t="s">
        <v>872</v>
      </c>
      <c r="AR17" s="776">
        <v>19287</v>
      </c>
      <c r="AT17" s="272" t="s">
        <v>605</v>
      </c>
      <c r="AU17" s="272">
        <f>AL6</f>
        <v>0</v>
      </c>
      <c r="AV17" s="273">
        <f t="shared" si="25"/>
        <v>0</v>
      </c>
    </row>
    <row r="18" spans="2:53">
      <c r="B18" s="64" t="str">
        <f t="shared" si="4"/>
        <v>250EPSS40</v>
      </c>
      <c r="C18" s="64" t="str">
        <f t="shared" si="5"/>
        <v>250EPSI03</v>
      </c>
      <c r="D18" s="64" t="str">
        <f t="shared" si="6"/>
        <v>250ESS002</v>
      </c>
      <c r="E18" s="64" t="str">
        <f t="shared" si="7"/>
        <v>250ESS024</v>
      </c>
      <c r="F18" s="64" t="str">
        <f t="shared" si="8"/>
        <v>250ESS091</v>
      </c>
      <c r="G18" s="64" t="str">
        <f t="shared" si="9"/>
        <v>250EPSS41</v>
      </c>
      <c r="H18" s="64" t="str">
        <f t="shared" si="10"/>
        <v>250EPSS10</v>
      </c>
      <c r="I18" s="64" t="str">
        <f t="shared" si="11"/>
        <v>250EPSS16</v>
      </c>
      <c r="J18" s="64" t="str">
        <f t="shared" si="12"/>
        <v>250EPSS37</v>
      </c>
      <c r="K18" s="64" t="str">
        <f t="shared" si="13"/>
        <v>250EPSS02</v>
      </c>
      <c r="L18" s="64" t="str">
        <f t="shared" si="14"/>
        <v>250EPSS23</v>
      </c>
      <c r="M18" s="64" t="str">
        <f t="shared" si="15"/>
        <v>250EPSS44</v>
      </c>
      <c r="N18" s="64" t="str">
        <f t="shared" si="16"/>
        <v>250EPSS18</v>
      </c>
      <c r="O18" s="64" t="str">
        <f t="shared" si="17"/>
        <v>250EPSS05</v>
      </c>
      <c r="P18" s="64" t="str">
        <f t="shared" si="18"/>
        <v>250EPSS17</v>
      </c>
      <c r="Q18" s="64" t="str">
        <f t="shared" si="19"/>
        <v>250ESS118</v>
      </c>
      <c r="R18" s="64" t="str">
        <f t="shared" si="20"/>
        <v>250EPSS33</v>
      </c>
      <c r="S18" s="5" t="s">
        <v>15</v>
      </c>
      <c r="T18" s="410" t="s">
        <v>251</v>
      </c>
      <c r="U18" s="76">
        <v>250</v>
      </c>
      <c r="V18" s="80">
        <f t="shared" si="27"/>
        <v>3751</v>
      </c>
      <c r="W18" s="74">
        <f t="shared" si="27"/>
        <v>2102</v>
      </c>
      <c r="X18" s="74">
        <f t="shared" si="27"/>
        <v>0</v>
      </c>
      <c r="Y18" s="74">
        <f t="shared" si="27"/>
        <v>39243</v>
      </c>
      <c r="Z18" s="435">
        <f t="shared" si="27"/>
        <v>0</v>
      </c>
      <c r="AA18" s="435">
        <f t="shared" si="27"/>
        <v>0</v>
      </c>
      <c r="AB18" s="80">
        <f t="shared" si="27"/>
        <v>0</v>
      </c>
      <c r="AC18" s="74">
        <f t="shared" si="27"/>
        <v>1</v>
      </c>
      <c r="AD18" s="74">
        <f t="shared" si="27"/>
        <v>75</v>
      </c>
      <c r="AE18" s="74">
        <f t="shared" si="27"/>
        <v>0</v>
      </c>
      <c r="AF18" s="74">
        <f t="shared" si="28"/>
        <v>0</v>
      </c>
      <c r="AG18" s="74">
        <f t="shared" si="28"/>
        <v>1205</v>
      </c>
      <c r="AH18" s="74">
        <f t="shared" si="28"/>
        <v>0</v>
      </c>
      <c r="AI18" s="74">
        <f t="shared" si="28"/>
        <v>0</v>
      </c>
      <c r="AJ18" s="74">
        <f t="shared" si="28"/>
        <v>0</v>
      </c>
      <c r="AK18" s="74">
        <f t="shared" si="28"/>
        <v>0</v>
      </c>
      <c r="AL18" s="396">
        <f t="shared" si="28"/>
        <v>0</v>
      </c>
      <c r="AM18" s="431">
        <f t="shared" si="29"/>
        <v>46377</v>
      </c>
      <c r="AN18" s="64" t="str">
        <f t="shared" si="24"/>
        <v>579EPSS44</v>
      </c>
      <c r="AO18" s="775" t="s">
        <v>267</v>
      </c>
      <c r="AP18" s="777">
        <v>579</v>
      </c>
      <c r="AQ18" s="775" t="s">
        <v>1063</v>
      </c>
      <c r="AR18" s="776">
        <v>3528</v>
      </c>
      <c r="AT18" s="272" t="s">
        <v>213</v>
      </c>
      <c r="AU18" s="272" t="e">
        <f>#REF!</f>
        <v>#REF!</v>
      </c>
      <c r="AV18" s="273" t="e">
        <f t="shared" si="25"/>
        <v>#REF!</v>
      </c>
      <c r="AX18" s="332"/>
    </row>
    <row r="19" spans="2:53">
      <c r="B19" s="64" t="str">
        <f t="shared" si="4"/>
        <v>495EPSS40</v>
      </c>
      <c r="C19" s="64" t="str">
        <f t="shared" si="5"/>
        <v>495EPSI03</v>
      </c>
      <c r="D19" s="64" t="str">
        <f t="shared" si="6"/>
        <v>495ESS002</v>
      </c>
      <c r="E19" s="64" t="str">
        <f t="shared" si="7"/>
        <v>495ESS024</v>
      </c>
      <c r="F19" s="64" t="str">
        <f t="shared" si="8"/>
        <v>495ESS091</v>
      </c>
      <c r="G19" s="64" t="str">
        <f t="shared" si="9"/>
        <v>495EPSS41</v>
      </c>
      <c r="H19" s="64" t="str">
        <f t="shared" si="10"/>
        <v>495EPSS10</v>
      </c>
      <c r="I19" s="64" t="str">
        <f t="shared" si="11"/>
        <v>495EPSS16</v>
      </c>
      <c r="J19" s="64" t="str">
        <f t="shared" si="12"/>
        <v>495EPSS37</v>
      </c>
      <c r="K19" s="64" t="str">
        <f t="shared" si="13"/>
        <v>495EPSS02</v>
      </c>
      <c r="L19" s="64" t="str">
        <f t="shared" si="14"/>
        <v>495EPSS23</v>
      </c>
      <c r="M19" s="64" t="str">
        <f t="shared" si="15"/>
        <v>495EPSS44</v>
      </c>
      <c r="N19" s="64" t="str">
        <f t="shared" si="16"/>
        <v>495EPSS18</v>
      </c>
      <c r="O19" s="64" t="str">
        <f t="shared" si="17"/>
        <v>495EPSS05</v>
      </c>
      <c r="P19" s="64" t="str">
        <f t="shared" si="18"/>
        <v>495EPSS17</v>
      </c>
      <c r="Q19" s="64" t="str">
        <f t="shared" si="19"/>
        <v>495ESS118</v>
      </c>
      <c r="R19" s="64" t="str">
        <f t="shared" si="20"/>
        <v>495EPSS33</v>
      </c>
      <c r="S19" s="5" t="s">
        <v>86</v>
      </c>
      <c r="T19" s="410" t="s">
        <v>251</v>
      </c>
      <c r="U19" s="76">
        <v>495</v>
      </c>
      <c r="V19" s="80">
        <f t="shared" si="27"/>
        <v>0</v>
      </c>
      <c r="W19" s="74">
        <f t="shared" si="27"/>
        <v>0</v>
      </c>
      <c r="X19" s="74">
        <f t="shared" si="27"/>
        <v>380</v>
      </c>
      <c r="Y19" s="74">
        <f t="shared" si="27"/>
        <v>22991</v>
      </c>
      <c r="Z19" s="435">
        <f t="shared" si="27"/>
        <v>0</v>
      </c>
      <c r="AA19" s="435">
        <f t="shared" si="27"/>
        <v>0</v>
      </c>
      <c r="AB19" s="80">
        <f t="shared" si="27"/>
        <v>0</v>
      </c>
      <c r="AC19" s="74">
        <f t="shared" si="27"/>
        <v>0</v>
      </c>
      <c r="AD19" s="74">
        <f t="shared" si="27"/>
        <v>6</v>
      </c>
      <c r="AE19" s="74">
        <f t="shared" si="27"/>
        <v>0</v>
      </c>
      <c r="AF19" s="74">
        <f t="shared" si="28"/>
        <v>0</v>
      </c>
      <c r="AG19" s="74">
        <f t="shared" si="28"/>
        <v>262</v>
      </c>
      <c r="AH19" s="74">
        <f t="shared" si="28"/>
        <v>0</v>
      </c>
      <c r="AI19" s="74">
        <f t="shared" si="28"/>
        <v>0</v>
      </c>
      <c r="AJ19" s="74">
        <f t="shared" si="28"/>
        <v>0</v>
      </c>
      <c r="AK19" s="74">
        <f t="shared" si="28"/>
        <v>0</v>
      </c>
      <c r="AL19" s="396">
        <f t="shared" si="28"/>
        <v>0</v>
      </c>
      <c r="AM19" s="431">
        <f t="shared" si="29"/>
        <v>23639</v>
      </c>
      <c r="AN19" s="64" t="str">
        <f t="shared" si="24"/>
        <v>579ESS002</v>
      </c>
      <c r="AO19" s="775" t="s">
        <v>267</v>
      </c>
      <c r="AP19" s="777">
        <v>579</v>
      </c>
      <c r="AQ19" s="775" t="s">
        <v>0</v>
      </c>
      <c r="AR19" s="776">
        <v>2920</v>
      </c>
      <c r="AT19" s="272" t="s">
        <v>277</v>
      </c>
      <c r="AU19" s="272" t="e">
        <f>#REF!</f>
        <v>#REF!</v>
      </c>
      <c r="AV19" s="273" t="e">
        <f t="shared" si="25"/>
        <v>#REF!</v>
      </c>
    </row>
    <row r="20" spans="2:53">
      <c r="B20" s="64" t="str">
        <f t="shared" si="4"/>
        <v>790EPSS40</v>
      </c>
      <c r="C20" s="64" t="str">
        <f t="shared" si="5"/>
        <v>790EPSI03</v>
      </c>
      <c r="D20" s="64" t="str">
        <f t="shared" si="6"/>
        <v>790ESS002</v>
      </c>
      <c r="E20" s="64" t="str">
        <f t="shared" si="7"/>
        <v>790ESS024</v>
      </c>
      <c r="F20" s="64" t="str">
        <f t="shared" si="8"/>
        <v>790ESS091</v>
      </c>
      <c r="G20" s="64" t="str">
        <f t="shared" si="9"/>
        <v>790EPSS41</v>
      </c>
      <c r="H20" s="64" t="str">
        <f t="shared" si="10"/>
        <v>790EPSS10</v>
      </c>
      <c r="I20" s="64" t="str">
        <f t="shared" si="11"/>
        <v>790EPSS16</v>
      </c>
      <c r="J20" s="64" t="str">
        <f t="shared" si="12"/>
        <v>790EPSS37</v>
      </c>
      <c r="K20" s="64" t="str">
        <f t="shared" si="13"/>
        <v>790EPSS02</v>
      </c>
      <c r="L20" s="64" t="str">
        <f t="shared" si="14"/>
        <v>790EPSS23</v>
      </c>
      <c r="M20" s="64" t="str">
        <f t="shared" si="15"/>
        <v>790EPSS44</v>
      </c>
      <c r="N20" s="64" t="str">
        <f t="shared" si="16"/>
        <v>790EPSS18</v>
      </c>
      <c r="O20" s="64" t="str">
        <f t="shared" si="17"/>
        <v>790EPSS05</v>
      </c>
      <c r="P20" s="64" t="str">
        <f t="shared" si="18"/>
        <v>790EPSS17</v>
      </c>
      <c r="Q20" s="64" t="str">
        <f t="shared" si="19"/>
        <v>790ESS118</v>
      </c>
      <c r="R20" s="64" t="str">
        <f t="shared" si="20"/>
        <v>790EPSS33</v>
      </c>
      <c r="S20" s="5" t="s">
        <v>98</v>
      </c>
      <c r="T20" s="410" t="s">
        <v>251</v>
      </c>
      <c r="U20" s="76">
        <v>790</v>
      </c>
      <c r="V20" s="80">
        <f t="shared" si="27"/>
        <v>8059</v>
      </c>
      <c r="W20" s="74">
        <f t="shared" si="27"/>
        <v>0</v>
      </c>
      <c r="X20" s="74">
        <f t="shared" si="27"/>
        <v>0</v>
      </c>
      <c r="Y20" s="74">
        <f t="shared" si="27"/>
        <v>22454</v>
      </c>
      <c r="Z20" s="435">
        <f t="shared" si="27"/>
        <v>0</v>
      </c>
      <c r="AA20" s="435">
        <f t="shared" si="27"/>
        <v>2</v>
      </c>
      <c r="AB20" s="80">
        <f t="shared" si="27"/>
        <v>0</v>
      </c>
      <c r="AC20" s="74">
        <f t="shared" si="27"/>
        <v>0</v>
      </c>
      <c r="AD20" s="74">
        <f t="shared" si="27"/>
        <v>28</v>
      </c>
      <c r="AE20" s="74">
        <f t="shared" si="27"/>
        <v>0</v>
      </c>
      <c r="AF20" s="74">
        <f t="shared" si="28"/>
        <v>0</v>
      </c>
      <c r="AG20" s="74">
        <f t="shared" si="28"/>
        <v>485</v>
      </c>
      <c r="AH20" s="74">
        <f t="shared" si="28"/>
        <v>0</v>
      </c>
      <c r="AI20" s="74">
        <f t="shared" si="28"/>
        <v>0</v>
      </c>
      <c r="AJ20" s="74">
        <f t="shared" si="28"/>
        <v>0</v>
      </c>
      <c r="AK20" s="74">
        <f t="shared" si="28"/>
        <v>0</v>
      </c>
      <c r="AL20" s="396">
        <f t="shared" si="28"/>
        <v>0</v>
      </c>
      <c r="AM20" s="431">
        <f t="shared" si="29"/>
        <v>31028</v>
      </c>
      <c r="AN20" s="64" t="str">
        <f t="shared" si="24"/>
        <v>585EPSS37</v>
      </c>
      <c r="AO20" s="775" t="s">
        <v>267</v>
      </c>
      <c r="AP20" s="777">
        <v>585</v>
      </c>
      <c r="AQ20" s="775" t="s">
        <v>550</v>
      </c>
      <c r="AR20" s="776">
        <v>51</v>
      </c>
      <c r="AT20" s="272" t="s">
        <v>562</v>
      </c>
      <c r="AU20" s="272" t="e">
        <f>#REF!</f>
        <v>#REF!</v>
      </c>
      <c r="AV20" s="273" t="e">
        <f t="shared" si="25"/>
        <v>#REF!</v>
      </c>
    </row>
    <row r="21" spans="2:53">
      <c r="B21" s="64" t="str">
        <f t="shared" si="4"/>
        <v>895EPSS40</v>
      </c>
      <c r="C21" s="64" t="str">
        <f t="shared" si="5"/>
        <v>895EPSI03</v>
      </c>
      <c r="D21" s="64" t="str">
        <f t="shared" si="6"/>
        <v>895ESS002</v>
      </c>
      <c r="E21" s="64" t="str">
        <f t="shared" si="7"/>
        <v>895ESS024</v>
      </c>
      <c r="F21" s="64" t="str">
        <f t="shared" si="8"/>
        <v>895ESS091</v>
      </c>
      <c r="G21" s="64" t="str">
        <f t="shared" si="9"/>
        <v>895EPSS41</v>
      </c>
      <c r="H21" s="64" t="str">
        <f t="shared" si="10"/>
        <v>895EPSS10</v>
      </c>
      <c r="I21" s="64" t="str">
        <f t="shared" si="11"/>
        <v>895EPSS16</v>
      </c>
      <c r="J21" s="64" t="str">
        <f t="shared" si="12"/>
        <v>895EPSS37</v>
      </c>
      <c r="K21" s="64" t="str">
        <f t="shared" si="13"/>
        <v>895EPSS02</v>
      </c>
      <c r="L21" s="64" t="str">
        <f t="shared" si="14"/>
        <v>895EPSS23</v>
      </c>
      <c r="M21" s="64" t="str">
        <f t="shared" si="15"/>
        <v>895EPSS44</v>
      </c>
      <c r="N21" s="64" t="str">
        <f t="shared" si="16"/>
        <v>895EPSS18</v>
      </c>
      <c r="O21" s="64" t="str">
        <f t="shared" si="17"/>
        <v>895EPSS05</v>
      </c>
      <c r="P21" s="64" t="str">
        <f t="shared" si="18"/>
        <v>895EPSS17</v>
      </c>
      <c r="Q21" s="64" t="str">
        <f t="shared" si="19"/>
        <v>895ESS118</v>
      </c>
      <c r="R21" s="64" t="str">
        <f t="shared" si="20"/>
        <v>895EPSS33</v>
      </c>
      <c r="S21" s="16" t="s">
        <v>120</v>
      </c>
      <c r="T21" s="410" t="s">
        <v>251</v>
      </c>
      <c r="U21" s="76">
        <v>895</v>
      </c>
      <c r="V21" s="80">
        <f t="shared" si="27"/>
        <v>3735</v>
      </c>
      <c r="W21" s="74">
        <f t="shared" si="27"/>
        <v>2808</v>
      </c>
      <c r="X21" s="74">
        <f t="shared" si="27"/>
        <v>0</v>
      </c>
      <c r="Y21" s="74">
        <f t="shared" si="27"/>
        <v>15900</v>
      </c>
      <c r="Z21" s="435">
        <f t="shared" si="27"/>
        <v>0</v>
      </c>
      <c r="AA21" s="435">
        <f t="shared" si="27"/>
        <v>1</v>
      </c>
      <c r="AB21" s="80">
        <f t="shared" si="27"/>
        <v>0</v>
      </c>
      <c r="AC21" s="74">
        <f t="shared" si="27"/>
        <v>0</v>
      </c>
      <c r="AD21" s="74">
        <f t="shared" si="27"/>
        <v>63</v>
      </c>
      <c r="AE21" s="74">
        <f t="shared" si="27"/>
        <v>0</v>
      </c>
      <c r="AF21" s="74">
        <f t="shared" si="28"/>
        <v>0</v>
      </c>
      <c r="AG21" s="74">
        <f t="shared" si="28"/>
        <v>448</v>
      </c>
      <c r="AH21" s="74">
        <f t="shared" si="28"/>
        <v>0</v>
      </c>
      <c r="AI21" s="74">
        <f t="shared" si="28"/>
        <v>0</v>
      </c>
      <c r="AJ21" s="74">
        <f t="shared" si="28"/>
        <v>0</v>
      </c>
      <c r="AK21" s="74">
        <f t="shared" si="28"/>
        <v>0</v>
      </c>
      <c r="AL21" s="396">
        <f t="shared" si="28"/>
        <v>0</v>
      </c>
      <c r="AM21" s="431">
        <f t="shared" si="29"/>
        <v>22955</v>
      </c>
      <c r="AN21" s="64" t="str">
        <f t="shared" si="24"/>
        <v>585EPSS40</v>
      </c>
      <c r="AO21" s="775" t="s">
        <v>267</v>
      </c>
      <c r="AP21" s="777">
        <v>585</v>
      </c>
      <c r="AQ21" s="775" t="s">
        <v>872</v>
      </c>
      <c r="AR21" s="776">
        <v>5418</v>
      </c>
    </row>
    <row r="22" spans="2:53" ht="24">
      <c r="B22" s="64" t="str">
        <f t="shared" si="4"/>
        <v>EPSS40</v>
      </c>
      <c r="C22" s="64" t="str">
        <f t="shared" si="5"/>
        <v>EPSI03</v>
      </c>
      <c r="D22" s="64" t="str">
        <f t="shared" si="6"/>
        <v>ESS002</v>
      </c>
      <c r="E22" s="64" t="str">
        <f t="shared" si="7"/>
        <v>ESS024</v>
      </c>
      <c r="F22" s="64" t="str">
        <f t="shared" si="8"/>
        <v>ESS091</v>
      </c>
      <c r="G22" s="64" t="str">
        <f t="shared" si="9"/>
        <v>EPSS41</v>
      </c>
      <c r="H22" s="64" t="str">
        <f t="shared" si="10"/>
        <v>EPSS10</v>
      </c>
      <c r="I22" s="64" t="str">
        <f t="shared" si="11"/>
        <v>EPSS16</v>
      </c>
      <c r="J22" s="64" t="str">
        <f t="shared" si="12"/>
        <v>EPSS37</v>
      </c>
      <c r="K22" s="64" t="str">
        <f t="shared" si="13"/>
        <v>EPSS02</v>
      </c>
      <c r="L22" s="64" t="str">
        <f t="shared" si="14"/>
        <v>EPSS23</v>
      </c>
      <c r="M22" s="64" t="str">
        <f t="shared" si="15"/>
        <v>EPSS44</v>
      </c>
      <c r="N22" s="64" t="str">
        <f t="shared" si="16"/>
        <v>EPSS18</v>
      </c>
      <c r="O22" s="64" t="str">
        <f t="shared" si="17"/>
        <v>EPSS05</v>
      </c>
      <c r="P22" s="64" t="str">
        <f t="shared" si="18"/>
        <v>EPSS17</v>
      </c>
      <c r="Q22" s="64" t="str">
        <f t="shared" si="19"/>
        <v>ESS118</v>
      </c>
      <c r="R22" s="64" t="str">
        <f t="shared" si="20"/>
        <v>EPSS33</v>
      </c>
      <c r="S22" s="335" t="s">
        <v>305</v>
      </c>
      <c r="T22" s="336"/>
      <c r="U22" s="77"/>
      <c r="V22" s="78">
        <f>SUM(V23:V33)</f>
        <v>236432</v>
      </c>
      <c r="W22" s="75">
        <f t="shared" ref="W22:AL22" si="30">SUM(W23:W33)</f>
        <v>19533</v>
      </c>
      <c r="X22" s="75">
        <f t="shared" si="30"/>
        <v>77354</v>
      </c>
      <c r="Y22" s="75">
        <f t="shared" si="30"/>
        <v>0</v>
      </c>
      <c r="Z22" s="436">
        <f t="shared" si="30"/>
        <v>0</v>
      </c>
      <c r="AA22" s="436">
        <f>SUM(AA23:AA33)</f>
        <v>113</v>
      </c>
      <c r="AB22" s="78">
        <f t="shared" si="30"/>
        <v>1244</v>
      </c>
      <c r="AC22" s="75">
        <f t="shared" si="30"/>
        <v>10123</v>
      </c>
      <c r="AD22" s="75">
        <f t="shared" si="30"/>
        <v>4000</v>
      </c>
      <c r="AE22" s="75">
        <f t="shared" si="30"/>
        <v>0</v>
      </c>
      <c r="AF22" s="75">
        <f t="shared" si="30"/>
        <v>0</v>
      </c>
      <c r="AG22" s="75">
        <f t="shared" si="30"/>
        <v>6305</v>
      </c>
      <c r="AH22" s="75">
        <f t="shared" si="30"/>
        <v>0</v>
      </c>
      <c r="AI22" s="75">
        <f t="shared" si="30"/>
        <v>0</v>
      </c>
      <c r="AJ22" s="75">
        <f t="shared" si="30"/>
        <v>5</v>
      </c>
      <c r="AK22" s="75">
        <f>SUM(AK23:AK33)</f>
        <v>0</v>
      </c>
      <c r="AL22" s="397">
        <f t="shared" si="30"/>
        <v>0</v>
      </c>
      <c r="AM22" s="430">
        <f>SUM(AM23:AM33)</f>
        <v>355109</v>
      </c>
      <c r="AN22" s="64" t="str">
        <f t="shared" si="24"/>
        <v>585EPSS44</v>
      </c>
      <c r="AO22" s="775" t="s">
        <v>267</v>
      </c>
      <c r="AP22" s="777">
        <v>585</v>
      </c>
      <c r="AQ22" s="775" t="s">
        <v>1063</v>
      </c>
      <c r="AR22" s="776">
        <v>574</v>
      </c>
      <c r="AT22" s="647" t="s">
        <v>1048</v>
      </c>
      <c r="BA22" s="663" t="str">
        <f>UPPER((TEXT('1.COBERTURA  DANE'!C2,"mmmm yyyy")))</f>
        <v>FEBRERO 2018</v>
      </c>
    </row>
    <row r="23" spans="2:53">
      <c r="B23" s="64" t="str">
        <f t="shared" si="4"/>
        <v>45EPSS40</v>
      </c>
      <c r="C23" s="64" t="str">
        <f t="shared" si="5"/>
        <v>45EPSI03</v>
      </c>
      <c r="D23" s="64" t="str">
        <f t="shared" si="6"/>
        <v>45ESS002</v>
      </c>
      <c r="E23" s="64" t="str">
        <f t="shared" si="7"/>
        <v>45ESS024</v>
      </c>
      <c r="F23" s="64" t="str">
        <f t="shared" si="8"/>
        <v>45ESS091</v>
      </c>
      <c r="G23" s="64" t="str">
        <f t="shared" si="9"/>
        <v>45EPSS41</v>
      </c>
      <c r="H23" s="64" t="str">
        <f t="shared" si="10"/>
        <v>45EPSS10</v>
      </c>
      <c r="I23" s="64" t="str">
        <f t="shared" si="11"/>
        <v>45EPSS16</v>
      </c>
      <c r="J23" s="64" t="str">
        <f t="shared" si="12"/>
        <v>45EPSS37</v>
      </c>
      <c r="K23" s="64" t="str">
        <f t="shared" si="13"/>
        <v>45EPSS02</v>
      </c>
      <c r="L23" s="64" t="str">
        <f t="shared" si="14"/>
        <v>45EPSS23</v>
      </c>
      <c r="M23" s="64" t="str">
        <f t="shared" si="15"/>
        <v>45EPSS44</v>
      </c>
      <c r="N23" s="64" t="str">
        <f t="shared" si="16"/>
        <v>45EPSS18</v>
      </c>
      <c r="O23" s="64" t="str">
        <f t="shared" si="17"/>
        <v>45EPSS05</v>
      </c>
      <c r="P23" s="64" t="str">
        <f t="shared" si="18"/>
        <v>45EPSS17</v>
      </c>
      <c r="Q23" s="64" t="str">
        <f t="shared" si="19"/>
        <v>45ESS118</v>
      </c>
      <c r="R23" s="64" t="str">
        <f t="shared" si="20"/>
        <v>45EPSS33</v>
      </c>
      <c r="S23" s="5" t="s">
        <v>6</v>
      </c>
      <c r="T23" s="65" t="s">
        <v>250</v>
      </c>
      <c r="U23" s="76">
        <v>45</v>
      </c>
      <c r="V23" s="80">
        <f t="shared" ref="V23:V33" si="31">IFERROR(VLOOKUP(B23,$AN$9:$AR$931,5,0),0)</f>
        <v>40947</v>
      </c>
      <c r="W23" s="74">
        <f t="shared" ref="W23:W33" si="32">IFERROR(VLOOKUP(C23,$AN$9:$AR$931,5,0),0)</f>
        <v>1168</v>
      </c>
      <c r="X23" s="74">
        <f t="shared" ref="X23:X33" si="33">IFERROR(VLOOKUP(D23,$AN$9:$AR$931,5,0),0)</f>
        <v>0</v>
      </c>
      <c r="Y23" s="74">
        <f t="shared" ref="Y23:Y33" si="34">IFERROR(VLOOKUP(E23,$AN$9:$AR$931,5,0),0)</f>
        <v>0</v>
      </c>
      <c r="Z23" s="435">
        <f t="shared" ref="Z23:Z33" si="35">IFERROR(VLOOKUP(F23,$AN$9:$AR$931,5,0),0)</f>
        <v>0</v>
      </c>
      <c r="AA23" s="435">
        <f t="shared" ref="AA23:AA33" si="36">IFERROR(VLOOKUP(G23,$AN$9:$AR$931,5,0),0)</f>
        <v>9</v>
      </c>
      <c r="AB23" s="80">
        <f t="shared" ref="AB23:AB33" si="37">IFERROR(VLOOKUP(H23,$AN$9:$AR$931,5,0),0)</f>
        <v>609</v>
      </c>
      <c r="AC23" s="74">
        <f t="shared" ref="AC23:AC33" si="38">IFERROR(VLOOKUP(I23,$AN$9:$AR$931,5,0),0)</f>
        <v>3334</v>
      </c>
      <c r="AD23" s="74">
        <f t="shared" ref="AD23:AD33" si="39">IFERROR(VLOOKUP(J23,$AN$9:$AR$931,5,0),0)</f>
        <v>1563</v>
      </c>
      <c r="AE23" s="74">
        <f t="shared" ref="AE23:AE33" si="40">IFERROR(VLOOKUP(K23,$AN$9:$AR$931,5,0),0)</f>
        <v>0</v>
      </c>
      <c r="AF23" s="74">
        <f t="shared" ref="AF23:AF33" si="41">IFERROR(VLOOKUP(L23,$AN$9:$AR$931,5,0),0)</f>
        <v>0</v>
      </c>
      <c r="AG23" s="74">
        <f t="shared" ref="AG23:AG33" si="42">IFERROR(VLOOKUP(M23,$AN$9:$AR$931,5,0),0)</f>
        <v>2078</v>
      </c>
      <c r="AH23" s="74">
        <f t="shared" ref="AH23:AH33" si="43">IFERROR(VLOOKUP(N23,$AN$9:$AR$931,5,0),0)</f>
        <v>0</v>
      </c>
      <c r="AI23" s="74">
        <f t="shared" ref="AI23:AI33" si="44">IFERROR(VLOOKUP(O23,$AN$9:$AR$931,5,0),0)</f>
        <v>0</v>
      </c>
      <c r="AJ23" s="74">
        <f t="shared" ref="AJ23:AJ33" si="45">IFERROR(VLOOKUP(P23,$AN$9:$AR$931,5,0),0)</f>
        <v>2</v>
      </c>
      <c r="AK23" s="74">
        <f t="shared" ref="AK23:AK33" si="46">IFERROR(VLOOKUP(Q23,$AN$9:$AR$931,5,0),0)</f>
        <v>0</v>
      </c>
      <c r="AL23" s="396">
        <f t="shared" ref="AL23:AL33" si="47">IFERROR(VLOOKUP(R23,$AN$9:$AR$931,5,0),0)</f>
        <v>0</v>
      </c>
      <c r="AM23" s="431">
        <f t="shared" ref="AM23:AM33" si="48">SUM(V23:AL23)</f>
        <v>49710</v>
      </c>
      <c r="AN23" s="64" t="str">
        <f t="shared" si="24"/>
        <v>585ESS091</v>
      </c>
      <c r="AO23" s="775" t="s">
        <v>267</v>
      </c>
      <c r="AP23" s="777">
        <v>585</v>
      </c>
      <c r="AQ23" s="775" t="s">
        <v>2</v>
      </c>
      <c r="AR23" s="776">
        <v>1334</v>
      </c>
    </row>
    <row r="24" spans="2:53">
      <c r="B24" s="64" t="str">
        <f t="shared" si="4"/>
        <v>51EPSS40</v>
      </c>
      <c r="C24" s="64" t="str">
        <f t="shared" si="5"/>
        <v>51EPSI03</v>
      </c>
      <c r="D24" s="64" t="str">
        <f t="shared" si="6"/>
        <v>51ESS002</v>
      </c>
      <c r="E24" s="64" t="str">
        <f t="shared" si="7"/>
        <v>51ESS024</v>
      </c>
      <c r="F24" s="64" t="str">
        <f t="shared" si="8"/>
        <v>51ESS091</v>
      </c>
      <c r="G24" s="64" t="str">
        <f t="shared" si="9"/>
        <v>51EPSS41</v>
      </c>
      <c r="H24" s="64" t="str">
        <f t="shared" si="10"/>
        <v>51EPSS10</v>
      </c>
      <c r="I24" s="64" t="str">
        <f t="shared" si="11"/>
        <v>51EPSS16</v>
      </c>
      <c r="J24" s="64" t="str">
        <f t="shared" si="12"/>
        <v>51EPSS37</v>
      </c>
      <c r="K24" s="64" t="str">
        <f t="shared" si="13"/>
        <v>51EPSS02</v>
      </c>
      <c r="L24" s="64" t="str">
        <f t="shared" si="14"/>
        <v>51EPSS23</v>
      </c>
      <c r="M24" s="64" t="str">
        <f t="shared" si="15"/>
        <v>51EPSS44</v>
      </c>
      <c r="N24" s="64" t="str">
        <f t="shared" si="16"/>
        <v>51EPSS18</v>
      </c>
      <c r="O24" s="64" t="str">
        <f t="shared" si="17"/>
        <v>51EPSS05</v>
      </c>
      <c r="P24" s="64" t="str">
        <f t="shared" si="18"/>
        <v>51EPSS17</v>
      </c>
      <c r="Q24" s="64" t="str">
        <f t="shared" si="19"/>
        <v>51ESS118</v>
      </c>
      <c r="R24" s="64" t="str">
        <f t="shared" si="20"/>
        <v>51EPSS33</v>
      </c>
      <c r="S24" s="5" t="s">
        <v>67</v>
      </c>
      <c r="T24" s="65" t="s">
        <v>250</v>
      </c>
      <c r="U24" s="76">
        <v>51</v>
      </c>
      <c r="V24" s="80">
        <f t="shared" si="31"/>
        <v>20082</v>
      </c>
      <c r="W24" s="74">
        <f t="shared" si="32"/>
        <v>1535</v>
      </c>
      <c r="X24" s="74">
        <f t="shared" si="33"/>
        <v>4034</v>
      </c>
      <c r="Y24" s="74">
        <f t="shared" si="34"/>
        <v>0</v>
      </c>
      <c r="Z24" s="435">
        <f t="shared" si="35"/>
        <v>0</v>
      </c>
      <c r="AA24" s="435">
        <f t="shared" si="36"/>
        <v>0</v>
      </c>
      <c r="AB24" s="80">
        <f t="shared" si="37"/>
        <v>0</v>
      </c>
      <c r="AC24" s="74">
        <f t="shared" si="38"/>
        <v>537</v>
      </c>
      <c r="AD24" s="74">
        <f t="shared" si="39"/>
        <v>27</v>
      </c>
      <c r="AE24" s="74">
        <f t="shared" si="40"/>
        <v>0</v>
      </c>
      <c r="AF24" s="74">
        <f t="shared" si="41"/>
        <v>0</v>
      </c>
      <c r="AG24" s="74">
        <f t="shared" si="42"/>
        <v>163</v>
      </c>
      <c r="AH24" s="74">
        <f t="shared" si="43"/>
        <v>0</v>
      </c>
      <c r="AI24" s="74">
        <f t="shared" si="44"/>
        <v>0</v>
      </c>
      <c r="AJ24" s="74">
        <f t="shared" si="45"/>
        <v>1</v>
      </c>
      <c r="AK24" s="74">
        <f t="shared" si="46"/>
        <v>0</v>
      </c>
      <c r="AL24" s="396">
        <f t="shared" si="47"/>
        <v>0</v>
      </c>
      <c r="AM24" s="431">
        <f t="shared" si="48"/>
        <v>26379</v>
      </c>
      <c r="AN24" s="64" t="str">
        <f t="shared" si="24"/>
        <v>591EPSS37</v>
      </c>
      <c r="AO24" s="775" t="s">
        <v>267</v>
      </c>
      <c r="AP24" s="777">
        <v>591</v>
      </c>
      <c r="AQ24" s="775" t="s">
        <v>550</v>
      </c>
      <c r="AR24" s="776">
        <v>194</v>
      </c>
    </row>
    <row r="25" spans="2:53">
      <c r="B25" s="64" t="str">
        <f t="shared" si="4"/>
        <v>147EPSS40</v>
      </c>
      <c r="C25" s="64" t="str">
        <f t="shared" si="5"/>
        <v>147EPSI03</v>
      </c>
      <c r="D25" s="64" t="str">
        <f t="shared" si="6"/>
        <v>147ESS002</v>
      </c>
      <c r="E25" s="64" t="str">
        <f t="shared" si="7"/>
        <v>147ESS024</v>
      </c>
      <c r="F25" s="64" t="str">
        <f t="shared" si="8"/>
        <v>147ESS091</v>
      </c>
      <c r="G25" s="64" t="str">
        <f t="shared" si="9"/>
        <v>147EPSS41</v>
      </c>
      <c r="H25" s="64" t="str">
        <f t="shared" si="10"/>
        <v>147EPSS10</v>
      </c>
      <c r="I25" s="64" t="str">
        <f t="shared" si="11"/>
        <v>147EPSS16</v>
      </c>
      <c r="J25" s="64" t="str">
        <f t="shared" si="12"/>
        <v>147EPSS37</v>
      </c>
      <c r="K25" s="64" t="str">
        <f t="shared" si="13"/>
        <v>147EPSS02</v>
      </c>
      <c r="L25" s="64" t="str">
        <f t="shared" si="14"/>
        <v>147EPSS23</v>
      </c>
      <c r="M25" s="64" t="str">
        <f t="shared" si="15"/>
        <v>147EPSS44</v>
      </c>
      <c r="N25" s="64" t="str">
        <f t="shared" si="16"/>
        <v>147EPSS18</v>
      </c>
      <c r="O25" s="64" t="str">
        <f t="shared" si="17"/>
        <v>147EPSS05</v>
      </c>
      <c r="P25" s="64" t="str">
        <f t="shared" si="18"/>
        <v>147EPSS17</v>
      </c>
      <c r="Q25" s="64" t="str">
        <f t="shared" si="19"/>
        <v>147ESS118</v>
      </c>
      <c r="R25" s="64" t="str">
        <f t="shared" si="20"/>
        <v>147EPSS33</v>
      </c>
      <c r="S25" s="5" t="s">
        <v>11</v>
      </c>
      <c r="T25" s="65" t="s">
        <v>250</v>
      </c>
      <c r="U25" s="76">
        <v>147</v>
      </c>
      <c r="V25" s="80">
        <f t="shared" si="31"/>
        <v>20548</v>
      </c>
      <c r="W25" s="74">
        <f t="shared" si="32"/>
        <v>0</v>
      </c>
      <c r="X25" s="74">
        <f t="shared" si="33"/>
        <v>1388</v>
      </c>
      <c r="Y25" s="74">
        <f t="shared" si="34"/>
        <v>0</v>
      </c>
      <c r="Z25" s="435">
        <f t="shared" si="35"/>
        <v>0</v>
      </c>
      <c r="AA25" s="435">
        <f t="shared" si="36"/>
        <v>2</v>
      </c>
      <c r="AB25" s="80">
        <f t="shared" si="37"/>
        <v>101</v>
      </c>
      <c r="AC25" s="74">
        <f t="shared" si="38"/>
        <v>1195</v>
      </c>
      <c r="AD25" s="74">
        <f t="shared" si="39"/>
        <v>500</v>
      </c>
      <c r="AE25" s="74">
        <f t="shared" si="40"/>
        <v>0</v>
      </c>
      <c r="AF25" s="74">
        <f t="shared" si="41"/>
        <v>0</v>
      </c>
      <c r="AG25" s="74">
        <f t="shared" si="42"/>
        <v>571</v>
      </c>
      <c r="AH25" s="74">
        <f t="shared" si="43"/>
        <v>0</v>
      </c>
      <c r="AI25" s="74">
        <f t="shared" si="44"/>
        <v>0</v>
      </c>
      <c r="AJ25" s="74">
        <f t="shared" si="45"/>
        <v>1</v>
      </c>
      <c r="AK25" s="74">
        <f t="shared" si="46"/>
        <v>0</v>
      </c>
      <c r="AL25" s="396">
        <f t="shared" si="47"/>
        <v>0</v>
      </c>
      <c r="AM25" s="431">
        <f t="shared" si="48"/>
        <v>24306</v>
      </c>
      <c r="AN25" s="64" t="str">
        <f t="shared" si="24"/>
        <v>591EPSS40</v>
      </c>
      <c r="AO25" s="775" t="s">
        <v>267</v>
      </c>
      <c r="AP25" s="777">
        <v>591</v>
      </c>
      <c r="AQ25" s="775" t="s">
        <v>872</v>
      </c>
      <c r="AR25" s="776">
        <v>7088</v>
      </c>
    </row>
    <row r="26" spans="2:53">
      <c r="B26" s="64" t="str">
        <f t="shared" si="4"/>
        <v>172EPSS40</v>
      </c>
      <c r="C26" s="64" t="str">
        <f t="shared" si="5"/>
        <v>172EPSI03</v>
      </c>
      <c r="D26" s="64" t="str">
        <f t="shared" si="6"/>
        <v>172ESS002</v>
      </c>
      <c r="E26" s="64" t="str">
        <f t="shared" si="7"/>
        <v>172ESS024</v>
      </c>
      <c r="F26" s="64" t="str">
        <f t="shared" si="8"/>
        <v>172ESS091</v>
      </c>
      <c r="G26" s="64" t="str">
        <f t="shared" si="9"/>
        <v>172EPSS41</v>
      </c>
      <c r="H26" s="64" t="str">
        <f t="shared" si="10"/>
        <v>172EPSS10</v>
      </c>
      <c r="I26" s="64" t="str">
        <f t="shared" si="11"/>
        <v>172EPSS16</v>
      </c>
      <c r="J26" s="64" t="str">
        <f t="shared" si="12"/>
        <v>172EPSS37</v>
      </c>
      <c r="K26" s="64" t="str">
        <f t="shared" si="13"/>
        <v>172EPSS02</v>
      </c>
      <c r="L26" s="64" t="str">
        <f t="shared" si="14"/>
        <v>172EPSS23</v>
      </c>
      <c r="M26" s="64" t="str">
        <f t="shared" si="15"/>
        <v>172EPSS44</v>
      </c>
      <c r="N26" s="64" t="str">
        <f t="shared" si="16"/>
        <v>172EPSS18</v>
      </c>
      <c r="O26" s="64" t="str">
        <f t="shared" si="17"/>
        <v>172EPSS05</v>
      </c>
      <c r="P26" s="64" t="str">
        <f t="shared" si="18"/>
        <v>172EPSS17</v>
      </c>
      <c r="Q26" s="64" t="str">
        <f t="shared" si="19"/>
        <v>172ESS118</v>
      </c>
      <c r="R26" s="64" t="str">
        <f t="shared" si="20"/>
        <v>172EPSS33</v>
      </c>
      <c r="S26" s="4" t="s">
        <v>13</v>
      </c>
      <c r="T26" s="65" t="s">
        <v>250</v>
      </c>
      <c r="U26" s="76">
        <v>172</v>
      </c>
      <c r="V26" s="80">
        <f t="shared" si="31"/>
        <v>27660</v>
      </c>
      <c r="W26" s="74">
        <f t="shared" si="32"/>
        <v>2999</v>
      </c>
      <c r="X26" s="74">
        <f t="shared" si="33"/>
        <v>1783</v>
      </c>
      <c r="Y26" s="74">
        <f t="shared" si="34"/>
        <v>0</v>
      </c>
      <c r="Z26" s="435">
        <f t="shared" si="35"/>
        <v>0</v>
      </c>
      <c r="AA26" s="435">
        <f t="shared" si="36"/>
        <v>2</v>
      </c>
      <c r="AB26" s="80">
        <f t="shared" si="37"/>
        <v>218</v>
      </c>
      <c r="AC26" s="74">
        <f t="shared" si="38"/>
        <v>1410</v>
      </c>
      <c r="AD26" s="74">
        <f t="shared" si="39"/>
        <v>555</v>
      </c>
      <c r="AE26" s="74">
        <f t="shared" si="40"/>
        <v>0</v>
      </c>
      <c r="AF26" s="74">
        <f t="shared" si="41"/>
        <v>0</v>
      </c>
      <c r="AG26" s="74">
        <f t="shared" si="42"/>
        <v>761</v>
      </c>
      <c r="AH26" s="74">
        <f t="shared" si="43"/>
        <v>0</v>
      </c>
      <c r="AI26" s="74">
        <f t="shared" si="44"/>
        <v>0</v>
      </c>
      <c r="AJ26" s="74">
        <f t="shared" si="45"/>
        <v>0</v>
      </c>
      <c r="AK26" s="74">
        <f t="shared" si="46"/>
        <v>0</v>
      </c>
      <c r="AL26" s="396">
        <f t="shared" si="47"/>
        <v>0</v>
      </c>
      <c r="AM26" s="431">
        <f t="shared" si="48"/>
        <v>35388</v>
      </c>
      <c r="AN26" s="64" t="str">
        <f t="shared" si="24"/>
        <v>591EPSS41</v>
      </c>
      <c r="AO26" s="775" t="s">
        <v>267</v>
      </c>
      <c r="AP26" s="777">
        <v>591</v>
      </c>
      <c r="AQ26" s="775" t="s">
        <v>913</v>
      </c>
      <c r="AR26" s="776">
        <v>1</v>
      </c>
    </row>
    <row r="27" spans="2:53">
      <c r="B27" s="64" t="str">
        <f t="shared" si="4"/>
        <v>475EPSS40</v>
      </c>
      <c r="C27" s="64" t="str">
        <f t="shared" si="5"/>
        <v>475EPSI03</v>
      </c>
      <c r="D27" s="64" t="str">
        <f t="shared" si="6"/>
        <v>475ESS002</v>
      </c>
      <c r="E27" s="64" t="str">
        <f t="shared" si="7"/>
        <v>475ESS024</v>
      </c>
      <c r="F27" s="64" t="str">
        <f t="shared" si="8"/>
        <v>475ESS091</v>
      </c>
      <c r="G27" s="64" t="str">
        <f t="shared" si="9"/>
        <v>475EPSS41</v>
      </c>
      <c r="H27" s="64" t="str">
        <f t="shared" si="10"/>
        <v>475EPSS10</v>
      </c>
      <c r="I27" s="64" t="str">
        <f t="shared" si="11"/>
        <v>475EPSS16</v>
      </c>
      <c r="J27" s="64" t="str">
        <f t="shared" si="12"/>
        <v>475EPSS37</v>
      </c>
      <c r="K27" s="64" t="str">
        <f t="shared" si="13"/>
        <v>475EPSS02</v>
      </c>
      <c r="L27" s="64" t="str">
        <f t="shared" si="14"/>
        <v>475EPSS23</v>
      </c>
      <c r="M27" s="64" t="str">
        <f t="shared" si="15"/>
        <v>475EPSS44</v>
      </c>
      <c r="N27" s="64" t="str">
        <f t="shared" si="16"/>
        <v>475EPSS18</v>
      </c>
      <c r="O27" s="64" t="str">
        <f t="shared" si="17"/>
        <v>475EPSS05</v>
      </c>
      <c r="P27" s="64" t="str">
        <f t="shared" si="18"/>
        <v>475EPSS17</v>
      </c>
      <c r="Q27" s="64" t="str">
        <f t="shared" si="19"/>
        <v>475ESS118</v>
      </c>
      <c r="R27" s="64" t="str">
        <f t="shared" si="20"/>
        <v>475EPSS33</v>
      </c>
      <c r="S27" s="4" t="s">
        <v>106</v>
      </c>
      <c r="T27" s="65" t="s">
        <v>250</v>
      </c>
      <c r="U27" s="76">
        <v>475</v>
      </c>
      <c r="V27" s="80">
        <f t="shared" si="31"/>
        <v>2203</v>
      </c>
      <c r="W27" s="74">
        <f t="shared" si="32"/>
        <v>2027</v>
      </c>
      <c r="X27" s="74">
        <f t="shared" si="33"/>
        <v>0</v>
      </c>
      <c r="Y27" s="74">
        <f t="shared" si="34"/>
        <v>0</v>
      </c>
      <c r="Z27" s="435">
        <f t="shared" si="35"/>
        <v>0</v>
      </c>
      <c r="AA27" s="435">
        <f t="shared" si="36"/>
        <v>2</v>
      </c>
      <c r="AB27" s="80">
        <f t="shared" si="37"/>
        <v>0</v>
      </c>
      <c r="AC27" s="74">
        <f t="shared" si="38"/>
        <v>0</v>
      </c>
      <c r="AD27" s="74">
        <f t="shared" si="39"/>
        <v>81</v>
      </c>
      <c r="AE27" s="74">
        <f t="shared" si="40"/>
        <v>0</v>
      </c>
      <c r="AF27" s="74">
        <f t="shared" si="41"/>
        <v>0</v>
      </c>
      <c r="AG27" s="74">
        <f t="shared" si="42"/>
        <v>0</v>
      </c>
      <c r="AH27" s="74">
        <f t="shared" si="43"/>
        <v>0</v>
      </c>
      <c r="AI27" s="74">
        <f t="shared" si="44"/>
        <v>0</v>
      </c>
      <c r="AJ27" s="74">
        <f t="shared" si="45"/>
        <v>0</v>
      </c>
      <c r="AK27" s="74">
        <f t="shared" si="46"/>
        <v>0</v>
      </c>
      <c r="AL27" s="396">
        <f t="shared" si="47"/>
        <v>0</v>
      </c>
      <c r="AM27" s="431">
        <f t="shared" si="48"/>
        <v>4313</v>
      </c>
      <c r="AN27" s="64" t="str">
        <f t="shared" si="24"/>
        <v>591EPSS44</v>
      </c>
      <c r="AO27" s="775" t="s">
        <v>267</v>
      </c>
      <c r="AP27" s="777">
        <v>591</v>
      </c>
      <c r="AQ27" s="775" t="s">
        <v>1063</v>
      </c>
      <c r="AR27" s="776">
        <v>218</v>
      </c>
    </row>
    <row r="28" spans="2:53">
      <c r="B28" s="64" t="str">
        <f t="shared" si="4"/>
        <v>480EPSS40</v>
      </c>
      <c r="C28" s="64" t="str">
        <f t="shared" si="5"/>
        <v>480EPSI03</v>
      </c>
      <c r="D28" s="64" t="str">
        <f t="shared" si="6"/>
        <v>480ESS002</v>
      </c>
      <c r="E28" s="64" t="str">
        <f t="shared" si="7"/>
        <v>480ESS024</v>
      </c>
      <c r="F28" s="64" t="str">
        <f t="shared" si="8"/>
        <v>480ESS091</v>
      </c>
      <c r="G28" s="64" t="str">
        <f t="shared" si="9"/>
        <v>480EPSS41</v>
      </c>
      <c r="H28" s="64" t="str">
        <f t="shared" si="10"/>
        <v>480EPSS10</v>
      </c>
      <c r="I28" s="64" t="str">
        <f t="shared" si="11"/>
        <v>480EPSS16</v>
      </c>
      <c r="J28" s="64" t="str">
        <f t="shared" si="12"/>
        <v>480EPSS37</v>
      </c>
      <c r="K28" s="64" t="str">
        <f t="shared" si="13"/>
        <v>480EPSS02</v>
      </c>
      <c r="L28" s="64" t="str">
        <f t="shared" si="14"/>
        <v>480EPSS23</v>
      </c>
      <c r="M28" s="64" t="str">
        <f t="shared" si="15"/>
        <v>480EPSS44</v>
      </c>
      <c r="N28" s="64" t="str">
        <f t="shared" si="16"/>
        <v>480EPSS18</v>
      </c>
      <c r="O28" s="64" t="str">
        <f t="shared" si="17"/>
        <v>480EPSS05</v>
      </c>
      <c r="P28" s="64" t="str">
        <f t="shared" si="18"/>
        <v>480EPSS17</v>
      </c>
      <c r="Q28" s="64" t="str">
        <f t="shared" si="19"/>
        <v>480ESS118</v>
      </c>
      <c r="R28" s="64" t="str">
        <f t="shared" si="20"/>
        <v>480EPSS33</v>
      </c>
      <c r="S28" s="4" t="s">
        <v>18</v>
      </c>
      <c r="T28" s="65" t="s">
        <v>250</v>
      </c>
      <c r="U28" s="76">
        <v>480</v>
      </c>
      <c r="V28" s="80">
        <f t="shared" si="31"/>
        <v>14628</v>
      </c>
      <c r="W28" s="74">
        <f t="shared" si="32"/>
        <v>2518</v>
      </c>
      <c r="X28" s="74">
        <f t="shared" si="33"/>
        <v>979</v>
      </c>
      <c r="Y28" s="74">
        <f t="shared" si="34"/>
        <v>0</v>
      </c>
      <c r="Z28" s="435">
        <f t="shared" si="35"/>
        <v>0</v>
      </c>
      <c r="AA28" s="435">
        <f t="shared" si="36"/>
        <v>4</v>
      </c>
      <c r="AB28" s="80">
        <f t="shared" si="37"/>
        <v>0</v>
      </c>
      <c r="AC28" s="74">
        <f t="shared" si="38"/>
        <v>0</v>
      </c>
      <c r="AD28" s="74">
        <f t="shared" si="39"/>
        <v>95</v>
      </c>
      <c r="AE28" s="74">
        <f t="shared" si="40"/>
        <v>0</v>
      </c>
      <c r="AF28" s="74">
        <f t="shared" si="41"/>
        <v>0</v>
      </c>
      <c r="AG28" s="74">
        <f t="shared" si="42"/>
        <v>288</v>
      </c>
      <c r="AH28" s="74">
        <f t="shared" si="43"/>
        <v>0</v>
      </c>
      <c r="AI28" s="74">
        <f t="shared" si="44"/>
        <v>0</v>
      </c>
      <c r="AJ28" s="74">
        <f t="shared" si="45"/>
        <v>0</v>
      </c>
      <c r="AK28" s="74">
        <f t="shared" si="46"/>
        <v>0</v>
      </c>
      <c r="AL28" s="396">
        <f t="shared" si="47"/>
        <v>0</v>
      </c>
      <c r="AM28" s="431">
        <f t="shared" si="48"/>
        <v>18512</v>
      </c>
      <c r="AN28" s="64" t="str">
        <f t="shared" si="24"/>
        <v>591ESS091</v>
      </c>
      <c r="AO28" s="775" t="s">
        <v>267</v>
      </c>
      <c r="AP28" s="777">
        <v>591</v>
      </c>
      <c r="AQ28" s="775" t="s">
        <v>2</v>
      </c>
      <c r="AR28" s="776">
        <v>1293</v>
      </c>
    </row>
    <row r="29" spans="2:53">
      <c r="B29" s="64" t="str">
        <f t="shared" si="4"/>
        <v>490EPSS40</v>
      </c>
      <c r="C29" s="64" t="str">
        <f t="shared" si="5"/>
        <v>490EPSI03</v>
      </c>
      <c r="D29" s="64" t="str">
        <f t="shared" si="6"/>
        <v>490ESS002</v>
      </c>
      <c r="E29" s="64" t="str">
        <f t="shared" si="7"/>
        <v>490ESS024</v>
      </c>
      <c r="F29" s="64" t="str">
        <f t="shared" si="8"/>
        <v>490ESS091</v>
      </c>
      <c r="G29" s="64" t="str">
        <f t="shared" si="9"/>
        <v>490EPSS41</v>
      </c>
      <c r="H29" s="64" t="str">
        <f t="shared" si="10"/>
        <v>490EPSS10</v>
      </c>
      <c r="I29" s="64" t="str">
        <f t="shared" si="11"/>
        <v>490EPSS16</v>
      </c>
      <c r="J29" s="64" t="str">
        <f t="shared" si="12"/>
        <v>490EPSS37</v>
      </c>
      <c r="K29" s="64" t="str">
        <f t="shared" si="13"/>
        <v>490EPSS02</v>
      </c>
      <c r="L29" s="64" t="str">
        <f t="shared" si="14"/>
        <v>490EPSS23</v>
      </c>
      <c r="M29" s="64" t="str">
        <f t="shared" si="15"/>
        <v>490EPSS44</v>
      </c>
      <c r="N29" s="64" t="str">
        <f t="shared" si="16"/>
        <v>490EPSS18</v>
      </c>
      <c r="O29" s="64" t="str">
        <f t="shared" si="17"/>
        <v>490EPSS05</v>
      </c>
      <c r="P29" s="64" t="str">
        <f t="shared" si="18"/>
        <v>490EPSS17</v>
      </c>
      <c r="Q29" s="64" t="str">
        <f t="shared" si="19"/>
        <v>490ESS118</v>
      </c>
      <c r="R29" s="64" t="str">
        <f t="shared" si="20"/>
        <v>490EPSS33</v>
      </c>
      <c r="S29" s="5" t="s">
        <v>49</v>
      </c>
      <c r="T29" s="65" t="s">
        <v>250</v>
      </c>
      <c r="U29" s="76">
        <v>490</v>
      </c>
      <c r="V29" s="80">
        <f t="shared" si="31"/>
        <v>20203</v>
      </c>
      <c r="W29" s="74">
        <f t="shared" si="32"/>
        <v>3027</v>
      </c>
      <c r="X29" s="74">
        <f t="shared" si="33"/>
        <v>22044</v>
      </c>
      <c r="Y29" s="74">
        <f t="shared" si="34"/>
        <v>0</v>
      </c>
      <c r="Z29" s="435">
        <f t="shared" si="35"/>
        <v>0</v>
      </c>
      <c r="AA29" s="435">
        <f t="shared" si="36"/>
        <v>1</v>
      </c>
      <c r="AB29" s="80">
        <f t="shared" si="37"/>
        <v>0</v>
      </c>
      <c r="AC29" s="74">
        <f t="shared" si="38"/>
        <v>3</v>
      </c>
      <c r="AD29" s="74">
        <f t="shared" si="39"/>
        <v>343</v>
      </c>
      <c r="AE29" s="74">
        <f t="shared" si="40"/>
        <v>0</v>
      </c>
      <c r="AF29" s="74">
        <f t="shared" si="41"/>
        <v>0</v>
      </c>
      <c r="AG29" s="74">
        <f t="shared" si="42"/>
        <v>682</v>
      </c>
      <c r="AH29" s="74">
        <f t="shared" si="43"/>
        <v>0</v>
      </c>
      <c r="AI29" s="74">
        <f t="shared" si="44"/>
        <v>0</v>
      </c>
      <c r="AJ29" s="74">
        <f t="shared" si="45"/>
        <v>1</v>
      </c>
      <c r="AK29" s="74">
        <f t="shared" si="46"/>
        <v>0</v>
      </c>
      <c r="AL29" s="396">
        <f t="shared" si="47"/>
        <v>0</v>
      </c>
      <c r="AM29" s="431">
        <f t="shared" si="48"/>
        <v>46304</v>
      </c>
      <c r="AN29" s="64" t="str">
        <f t="shared" si="24"/>
        <v>893EPSS17</v>
      </c>
      <c r="AO29" s="775" t="s">
        <v>267</v>
      </c>
      <c r="AP29" s="777">
        <v>893</v>
      </c>
      <c r="AQ29" s="775" t="s">
        <v>547</v>
      </c>
      <c r="AR29" s="776">
        <v>6</v>
      </c>
    </row>
    <row r="30" spans="2:53">
      <c r="B30" s="64" t="str">
        <f t="shared" si="4"/>
        <v>659EPSS40</v>
      </c>
      <c r="C30" s="64" t="str">
        <f t="shared" si="5"/>
        <v>659EPSI03</v>
      </c>
      <c r="D30" s="64" t="str">
        <f t="shared" si="6"/>
        <v>659ESS002</v>
      </c>
      <c r="E30" s="64" t="str">
        <f t="shared" si="7"/>
        <v>659ESS024</v>
      </c>
      <c r="F30" s="64" t="str">
        <f t="shared" si="8"/>
        <v>659ESS091</v>
      </c>
      <c r="G30" s="64" t="str">
        <f t="shared" si="9"/>
        <v>659EPSS41</v>
      </c>
      <c r="H30" s="64" t="str">
        <f t="shared" si="10"/>
        <v>659EPSS10</v>
      </c>
      <c r="I30" s="64" t="str">
        <f t="shared" si="11"/>
        <v>659EPSS16</v>
      </c>
      <c r="J30" s="64" t="str">
        <f t="shared" si="12"/>
        <v>659EPSS37</v>
      </c>
      <c r="K30" s="64" t="str">
        <f t="shared" si="13"/>
        <v>659EPSS02</v>
      </c>
      <c r="L30" s="64" t="str">
        <f t="shared" si="14"/>
        <v>659EPSS23</v>
      </c>
      <c r="M30" s="64" t="str">
        <f t="shared" si="15"/>
        <v>659EPSS44</v>
      </c>
      <c r="N30" s="64" t="str">
        <f t="shared" si="16"/>
        <v>659EPSS18</v>
      </c>
      <c r="O30" s="64" t="str">
        <f t="shared" si="17"/>
        <v>659EPSS05</v>
      </c>
      <c r="P30" s="64" t="str">
        <f t="shared" si="18"/>
        <v>659EPSS17</v>
      </c>
      <c r="Q30" s="64" t="str">
        <f t="shared" si="19"/>
        <v>659ESS118</v>
      </c>
      <c r="R30" s="64" t="str">
        <f t="shared" si="20"/>
        <v>659EPSS33</v>
      </c>
      <c r="S30" s="4" t="s">
        <v>93</v>
      </c>
      <c r="T30" s="65" t="s">
        <v>250</v>
      </c>
      <c r="U30" s="76">
        <v>659</v>
      </c>
      <c r="V30" s="80">
        <f t="shared" si="31"/>
        <v>15501</v>
      </c>
      <c r="W30" s="74">
        <f t="shared" si="32"/>
        <v>1324</v>
      </c>
      <c r="X30" s="74">
        <f t="shared" si="33"/>
        <v>3221</v>
      </c>
      <c r="Y30" s="74">
        <f t="shared" si="34"/>
        <v>0</v>
      </c>
      <c r="Z30" s="435">
        <f t="shared" si="35"/>
        <v>0</v>
      </c>
      <c r="AA30" s="435">
        <f t="shared" si="36"/>
        <v>0</v>
      </c>
      <c r="AB30" s="80">
        <f t="shared" si="37"/>
        <v>0</v>
      </c>
      <c r="AC30" s="74">
        <f t="shared" si="38"/>
        <v>0</v>
      </c>
      <c r="AD30" s="74">
        <f t="shared" si="39"/>
        <v>46</v>
      </c>
      <c r="AE30" s="74">
        <f t="shared" si="40"/>
        <v>0</v>
      </c>
      <c r="AF30" s="74">
        <f t="shared" si="41"/>
        <v>0</v>
      </c>
      <c r="AG30" s="74">
        <f t="shared" si="42"/>
        <v>238</v>
      </c>
      <c r="AH30" s="74">
        <f t="shared" si="43"/>
        <v>0</v>
      </c>
      <c r="AI30" s="74">
        <f t="shared" si="44"/>
        <v>0</v>
      </c>
      <c r="AJ30" s="74">
        <f t="shared" si="45"/>
        <v>0</v>
      </c>
      <c r="AK30" s="74">
        <f t="shared" si="46"/>
        <v>0</v>
      </c>
      <c r="AL30" s="396">
        <f t="shared" si="47"/>
        <v>0</v>
      </c>
      <c r="AM30" s="431">
        <f t="shared" si="48"/>
        <v>20330</v>
      </c>
      <c r="AN30" s="64" t="str">
        <f t="shared" si="24"/>
        <v>893EPSS37</v>
      </c>
      <c r="AO30" s="775" t="s">
        <v>267</v>
      </c>
      <c r="AP30" s="777">
        <v>893</v>
      </c>
      <c r="AQ30" s="775" t="s">
        <v>550</v>
      </c>
      <c r="AR30" s="776">
        <v>71</v>
      </c>
    </row>
    <row r="31" spans="2:53">
      <c r="B31" s="64" t="str">
        <f t="shared" si="4"/>
        <v>665EPSS40</v>
      </c>
      <c r="C31" s="64" t="str">
        <f t="shared" si="5"/>
        <v>665EPSI03</v>
      </c>
      <c r="D31" s="64" t="str">
        <f t="shared" si="6"/>
        <v>665ESS002</v>
      </c>
      <c r="E31" s="64" t="str">
        <f t="shared" si="7"/>
        <v>665ESS024</v>
      </c>
      <c r="F31" s="64" t="str">
        <f t="shared" si="8"/>
        <v>665ESS091</v>
      </c>
      <c r="G31" s="64" t="str">
        <f t="shared" si="9"/>
        <v>665EPSS41</v>
      </c>
      <c r="H31" s="64" t="str">
        <f t="shared" si="10"/>
        <v>665EPSS10</v>
      </c>
      <c r="I31" s="64" t="str">
        <f t="shared" si="11"/>
        <v>665EPSS16</v>
      </c>
      <c r="J31" s="64" t="str">
        <f t="shared" si="12"/>
        <v>665EPSS37</v>
      </c>
      <c r="K31" s="64" t="str">
        <f t="shared" si="13"/>
        <v>665EPSS02</v>
      </c>
      <c r="L31" s="64" t="str">
        <f t="shared" si="14"/>
        <v>665EPSS23</v>
      </c>
      <c r="M31" s="64" t="str">
        <f t="shared" si="15"/>
        <v>665EPSS44</v>
      </c>
      <c r="N31" s="64" t="str">
        <f t="shared" si="16"/>
        <v>665EPSS18</v>
      </c>
      <c r="O31" s="64" t="str">
        <f t="shared" si="17"/>
        <v>665EPSS05</v>
      </c>
      <c r="P31" s="64" t="str">
        <f t="shared" si="18"/>
        <v>665EPSS17</v>
      </c>
      <c r="Q31" s="64" t="str">
        <f t="shared" si="19"/>
        <v>665ESS118</v>
      </c>
      <c r="R31" s="64" t="str">
        <f t="shared" si="20"/>
        <v>665EPSS33</v>
      </c>
      <c r="S31" s="5" t="s">
        <v>94</v>
      </c>
      <c r="T31" s="65" t="s">
        <v>250</v>
      </c>
      <c r="U31" s="76">
        <v>665</v>
      </c>
      <c r="V31" s="80">
        <f t="shared" si="31"/>
        <v>27931</v>
      </c>
      <c r="W31" s="74">
        <f t="shared" si="32"/>
        <v>0</v>
      </c>
      <c r="X31" s="74">
        <f t="shared" si="33"/>
        <v>2134</v>
      </c>
      <c r="Y31" s="74">
        <f t="shared" si="34"/>
        <v>0</v>
      </c>
      <c r="Z31" s="435">
        <f t="shared" si="35"/>
        <v>0</v>
      </c>
      <c r="AA31" s="435">
        <f t="shared" si="36"/>
        <v>0</v>
      </c>
      <c r="AB31" s="80">
        <f t="shared" si="37"/>
        <v>0</v>
      </c>
      <c r="AC31" s="74">
        <f t="shared" si="38"/>
        <v>248</v>
      </c>
      <c r="AD31" s="74">
        <f t="shared" si="39"/>
        <v>25</v>
      </c>
      <c r="AE31" s="74">
        <f t="shared" si="40"/>
        <v>0</v>
      </c>
      <c r="AF31" s="74">
        <f t="shared" si="41"/>
        <v>0</v>
      </c>
      <c r="AG31" s="74">
        <f t="shared" si="42"/>
        <v>179</v>
      </c>
      <c r="AH31" s="74">
        <f t="shared" si="43"/>
        <v>0</v>
      </c>
      <c r="AI31" s="74">
        <f t="shared" si="44"/>
        <v>0</v>
      </c>
      <c r="AJ31" s="74">
        <f t="shared" si="45"/>
        <v>0</v>
      </c>
      <c r="AK31" s="74">
        <f t="shared" si="46"/>
        <v>0</v>
      </c>
      <c r="AL31" s="396">
        <f t="shared" si="47"/>
        <v>0</v>
      </c>
      <c r="AM31" s="431">
        <f t="shared" si="48"/>
        <v>30517</v>
      </c>
      <c r="AN31" s="64" t="str">
        <f t="shared" si="24"/>
        <v>893EPSS40</v>
      </c>
      <c r="AO31" s="775" t="s">
        <v>267</v>
      </c>
      <c r="AP31" s="777">
        <v>893</v>
      </c>
      <c r="AQ31" s="775" t="s">
        <v>872</v>
      </c>
      <c r="AR31" s="776">
        <v>9973</v>
      </c>
    </row>
    <row r="32" spans="2:53">
      <c r="B32" s="64" t="str">
        <f t="shared" si="4"/>
        <v>837EPSS40</v>
      </c>
      <c r="C32" s="64" t="str">
        <f t="shared" si="5"/>
        <v>837EPSI03</v>
      </c>
      <c r="D32" s="64" t="str">
        <f t="shared" si="6"/>
        <v>837ESS002</v>
      </c>
      <c r="E32" s="64" t="str">
        <f t="shared" si="7"/>
        <v>837ESS024</v>
      </c>
      <c r="F32" s="64" t="str">
        <f t="shared" si="8"/>
        <v>837ESS091</v>
      </c>
      <c r="G32" s="64" t="str">
        <f t="shared" si="9"/>
        <v>837EPSS41</v>
      </c>
      <c r="H32" s="64" t="str">
        <f t="shared" si="10"/>
        <v>837EPSS10</v>
      </c>
      <c r="I32" s="64" t="str">
        <f t="shared" si="11"/>
        <v>837EPSS16</v>
      </c>
      <c r="J32" s="64" t="str">
        <f t="shared" si="12"/>
        <v>837EPSS37</v>
      </c>
      <c r="K32" s="64" t="str">
        <f t="shared" si="13"/>
        <v>837EPSS02</v>
      </c>
      <c r="L32" s="64" t="str">
        <f t="shared" si="14"/>
        <v>837EPSS23</v>
      </c>
      <c r="M32" s="64" t="str">
        <f t="shared" si="15"/>
        <v>837EPSS44</v>
      </c>
      <c r="N32" s="64" t="str">
        <f t="shared" si="16"/>
        <v>837EPSS18</v>
      </c>
      <c r="O32" s="64" t="str">
        <f t="shared" si="17"/>
        <v>837EPSS05</v>
      </c>
      <c r="P32" s="64" t="str">
        <f t="shared" si="18"/>
        <v>837EPSS17</v>
      </c>
      <c r="Q32" s="64" t="str">
        <f t="shared" si="19"/>
        <v>837ESS118</v>
      </c>
      <c r="R32" s="64" t="str">
        <f t="shared" si="20"/>
        <v>837EPSS33</v>
      </c>
      <c r="S32" s="4" t="s">
        <v>26</v>
      </c>
      <c r="T32" s="65" t="s">
        <v>250</v>
      </c>
      <c r="U32" s="76">
        <v>837</v>
      </c>
      <c r="V32" s="80">
        <f t="shared" si="31"/>
        <v>40756</v>
      </c>
      <c r="W32" s="74">
        <f t="shared" si="32"/>
        <v>4003</v>
      </c>
      <c r="X32" s="74">
        <f t="shared" si="33"/>
        <v>41771</v>
      </c>
      <c r="Y32" s="74">
        <f t="shared" si="34"/>
        <v>0</v>
      </c>
      <c r="Z32" s="435">
        <f t="shared" si="35"/>
        <v>0</v>
      </c>
      <c r="AA32" s="435">
        <f t="shared" si="36"/>
        <v>0</v>
      </c>
      <c r="AB32" s="80">
        <f t="shared" si="37"/>
        <v>316</v>
      </c>
      <c r="AC32" s="74">
        <f t="shared" si="38"/>
        <v>3396</v>
      </c>
      <c r="AD32" s="74">
        <f t="shared" si="39"/>
        <v>736</v>
      </c>
      <c r="AE32" s="74">
        <f t="shared" si="40"/>
        <v>0</v>
      </c>
      <c r="AF32" s="74">
        <f t="shared" si="41"/>
        <v>0</v>
      </c>
      <c r="AG32" s="74">
        <f t="shared" si="42"/>
        <v>1345</v>
      </c>
      <c r="AH32" s="74">
        <f t="shared" si="43"/>
        <v>0</v>
      </c>
      <c r="AI32" s="74">
        <f t="shared" si="44"/>
        <v>0</v>
      </c>
      <c r="AJ32" s="74">
        <f t="shared" si="45"/>
        <v>0</v>
      </c>
      <c r="AK32" s="74">
        <f t="shared" si="46"/>
        <v>0</v>
      </c>
      <c r="AL32" s="396">
        <f t="shared" si="47"/>
        <v>0</v>
      </c>
      <c r="AM32" s="431">
        <f t="shared" si="48"/>
        <v>92323</v>
      </c>
      <c r="AN32" s="64" t="str">
        <f t="shared" si="24"/>
        <v>893EPSS44</v>
      </c>
      <c r="AO32" s="775" t="s">
        <v>267</v>
      </c>
      <c r="AP32" s="777">
        <v>893</v>
      </c>
      <c r="AQ32" s="775" t="s">
        <v>1063</v>
      </c>
      <c r="AR32" s="776">
        <v>112</v>
      </c>
    </row>
    <row r="33" spans="2:44">
      <c r="B33" s="64" t="str">
        <f t="shared" si="4"/>
        <v>873EPSS40</v>
      </c>
      <c r="C33" s="64" t="str">
        <f t="shared" si="5"/>
        <v>873EPSI03</v>
      </c>
      <c r="D33" s="64" t="str">
        <f t="shared" si="6"/>
        <v>873ESS002</v>
      </c>
      <c r="E33" s="64" t="str">
        <f t="shared" si="7"/>
        <v>873ESS024</v>
      </c>
      <c r="F33" s="64" t="str">
        <f t="shared" si="8"/>
        <v>873ESS091</v>
      </c>
      <c r="G33" s="64" t="str">
        <f t="shared" si="9"/>
        <v>873EPSS41</v>
      </c>
      <c r="H33" s="64" t="str">
        <f t="shared" si="10"/>
        <v>873EPSS10</v>
      </c>
      <c r="I33" s="64" t="str">
        <f t="shared" si="11"/>
        <v>873EPSS16</v>
      </c>
      <c r="J33" s="64" t="str">
        <f t="shared" si="12"/>
        <v>873EPSS37</v>
      </c>
      <c r="K33" s="64" t="str">
        <f t="shared" si="13"/>
        <v>873EPSS02</v>
      </c>
      <c r="L33" s="64" t="str">
        <f t="shared" si="14"/>
        <v>873EPSS23</v>
      </c>
      <c r="M33" s="64" t="str">
        <f t="shared" si="15"/>
        <v>873EPSS44</v>
      </c>
      <c r="N33" s="64" t="str">
        <f t="shared" si="16"/>
        <v>873EPSS18</v>
      </c>
      <c r="O33" s="64" t="str">
        <f t="shared" si="17"/>
        <v>873EPSS05</v>
      </c>
      <c r="P33" s="64" t="str">
        <f t="shared" si="18"/>
        <v>873EPSS17</v>
      </c>
      <c r="Q33" s="64" t="str">
        <f t="shared" si="19"/>
        <v>873ESS118</v>
      </c>
      <c r="R33" s="64" t="str">
        <f t="shared" si="20"/>
        <v>873EPSS33</v>
      </c>
      <c r="S33" s="5" t="s">
        <v>28</v>
      </c>
      <c r="T33" s="65" t="s">
        <v>250</v>
      </c>
      <c r="U33" s="76">
        <v>873</v>
      </c>
      <c r="V33" s="80">
        <f t="shared" si="31"/>
        <v>5973</v>
      </c>
      <c r="W33" s="74">
        <f t="shared" si="32"/>
        <v>932</v>
      </c>
      <c r="X33" s="74">
        <f t="shared" si="33"/>
        <v>0</v>
      </c>
      <c r="Y33" s="74">
        <f t="shared" si="34"/>
        <v>0</v>
      </c>
      <c r="Z33" s="435">
        <f t="shared" si="35"/>
        <v>0</v>
      </c>
      <c r="AA33" s="435">
        <f t="shared" si="36"/>
        <v>93</v>
      </c>
      <c r="AB33" s="80">
        <f t="shared" si="37"/>
        <v>0</v>
      </c>
      <c r="AC33" s="74">
        <f t="shared" si="38"/>
        <v>0</v>
      </c>
      <c r="AD33" s="74">
        <f t="shared" si="39"/>
        <v>29</v>
      </c>
      <c r="AE33" s="74">
        <f t="shared" si="40"/>
        <v>0</v>
      </c>
      <c r="AF33" s="74">
        <f t="shared" si="41"/>
        <v>0</v>
      </c>
      <c r="AG33" s="74">
        <f t="shared" si="42"/>
        <v>0</v>
      </c>
      <c r="AH33" s="74">
        <f t="shared" si="43"/>
        <v>0</v>
      </c>
      <c r="AI33" s="74">
        <f t="shared" si="44"/>
        <v>0</v>
      </c>
      <c r="AJ33" s="74">
        <f t="shared" si="45"/>
        <v>0</v>
      </c>
      <c r="AK33" s="74">
        <f t="shared" si="46"/>
        <v>0</v>
      </c>
      <c r="AL33" s="396">
        <f t="shared" si="47"/>
        <v>0</v>
      </c>
      <c r="AM33" s="431">
        <f t="shared" si="48"/>
        <v>7027</v>
      </c>
      <c r="AN33" s="64" t="str">
        <f t="shared" si="24"/>
        <v>120EPSI03</v>
      </c>
      <c r="AO33" s="775" t="s">
        <v>268</v>
      </c>
      <c r="AP33" s="777">
        <v>120</v>
      </c>
      <c r="AQ33" s="775" t="s">
        <v>3</v>
      </c>
      <c r="AR33" s="776">
        <v>2828</v>
      </c>
    </row>
    <row r="34" spans="2:44">
      <c r="B34" s="64" t="str">
        <f t="shared" si="4"/>
        <v>EPSS40</v>
      </c>
      <c r="C34" s="64" t="str">
        <f t="shared" si="5"/>
        <v>EPSI03</v>
      </c>
      <c r="D34" s="64" t="str">
        <f t="shared" si="6"/>
        <v>ESS002</v>
      </c>
      <c r="E34" s="64" t="str">
        <f t="shared" si="7"/>
        <v>ESS024</v>
      </c>
      <c r="F34" s="64" t="str">
        <f t="shared" si="8"/>
        <v>ESS091</v>
      </c>
      <c r="G34" s="64" t="str">
        <f t="shared" si="9"/>
        <v>EPSS41</v>
      </c>
      <c r="H34" s="64" t="str">
        <f t="shared" si="10"/>
        <v>EPSS10</v>
      </c>
      <c r="I34" s="64" t="str">
        <f t="shared" si="11"/>
        <v>EPSS16</v>
      </c>
      <c r="J34" s="64" t="str">
        <f t="shared" si="12"/>
        <v>EPSS37</v>
      </c>
      <c r="K34" s="64" t="str">
        <f t="shared" si="13"/>
        <v>EPSS02</v>
      </c>
      <c r="L34" s="64" t="str">
        <f t="shared" si="14"/>
        <v>EPSS23</v>
      </c>
      <c r="M34" s="64" t="str">
        <f t="shared" si="15"/>
        <v>EPSS44</v>
      </c>
      <c r="N34" s="64" t="str">
        <f t="shared" si="16"/>
        <v>EPSS18</v>
      </c>
      <c r="O34" s="64" t="str">
        <f t="shared" si="17"/>
        <v>EPSS05</v>
      </c>
      <c r="P34" s="64" t="str">
        <f t="shared" si="18"/>
        <v>EPSS17</v>
      </c>
      <c r="Q34" s="64" t="str">
        <f t="shared" si="19"/>
        <v>ESS118</v>
      </c>
      <c r="R34" s="64" t="str">
        <f t="shared" si="20"/>
        <v>EPSS33</v>
      </c>
      <c r="S34" s="335" t="s">
        <v>306</v>
      </c>
      <c r="T34" s="336"/>
      <c r="U34" s="77"/>
      <c r="V34" s="78">
        <f t="shared" ref="V34:AL34" si="49">SUM(V35:V44)</f>
        <v>67483</v>
      </c>
      <c r="W34" s="75">
        <f t="shared" si="49"/>
        <v>1739</v>
      </c>
      <c r="X34" s="75">
        <f t="shared" si="49"/>
        <v>1495</v>
      </c>
      <c r="Y34" s="75">
        <f t="shared" si="49"/>
        <v>53476</v>
      </c>
      <c r="Z34" s="436">
        <f t="shared" si="49"/>
        <v>0</v>
      </c>
      <c r="AA34" s="436">
        <f>SUM(AA35:AA44)</f>
        <v>93</v>
      </c>
      <c r="AB34" s="78">
        <f t="shared" si="49"/>
        <v>0</v>
      </c>
      <c r="AC34" s="75">
        <f t="shared" si="49"/>
        <v>3</v>
      </c>
      <c r="AD34" s="75">
        <f t="shared" si="49"/>
        <v>1243</v>
      </c>
      <c r="AE34" s="75">
        <f t="shared" si="49"/>
        <v>0</v>
      </c>
      <c r="AF34" s="75">
        <f t="shared" si="49"/>
        <v>0</v>
      </c>
      <c r="AG34" s="75">
        <f t="shared" si="49"/>
        <v>4822</v>
      </c>
      <c r="AH34" s="75">
        <f t="shared" si="49"/>
        <v>0</v>
      </c>
      <c r="AI34" s="75">
        <f t="shared" si="49"/>
        <v>0</v>
      </c>
      <c r="AJ34" s="75">
        <f t="shared" si="49"/>
        <v>1</v>
      </c>
      <c r="AK34" s="75">
        <f>SUM(AK35:AK44)</f>
        <v>0</v>
      </c>
      <c r="AL34" s="397">
        <f t="shared" si="49"/>
        <v>0</v>
      </c>
      <c r="AM34" s="430">
        <f>SUM(AM35:AM44)</f>
        <v>130355</v>
      </c>
      <c r="AN34" s="64" t="str">
        <f t="shared" si="24"/>
        <v>120EPSS37</v>
      </c>
      <c r="AO34" s="775" t="s">
        <v>268</v>
      </c>
      <c r="AP34" s="777">
        <v>120</v>
      </c>
      <c r="AQ34" s="775" t="s">
        <v>550</v>
      </c>
      <c r="AR34" s="776">
        <v>14</v>
      </c>
    </row>
    <row r="35" spans="2:44">
      <c r="B35" s="64" t="str">
        <f t="shared" si="4"/>
        <v>31EPSS40</v>
      </c>
      <c r="C35" s="64" t="str">
        <f t="shared" si="5"/>
        <v>31EPSI03</v>
      </c>
      <c r="D35" s="64" t="str">
        <f t="shared" si="6"/>
        <v>31ESS002</v>
      </c>
      <c r="E35" s="64" t="str">
        <f t="shared" si="7"/>
        <v>31ESS024</v>
      </c>
      <c r="F35" s="64" t="str">
        <f t="shared" si="8"/>
        <v>31ESS091</v>
      </c>
      <c r="G35" s="64" t="str">
        <f t="shared" si="9"/>
        <v>31EPSS41</v>
      </c>
      <c r="H35" s="64" t="str">
        <f t="shared" si="10"/>
        <v>31EPSS10</v>
      </c>
      <c r="I35" s="64" t="str">
        <f t="shared" si="11"/>
        <v>31EPSS16</v>
      </c>
      <c r="J35" s="64" t="str">
        <f t="shared" si="12"/>
        <v>31EPSS37</v>
      </c>
      <c r="K35" s="64" t="str">
        <f t="shared" si="13"/>
        <v>31EPSS02</v>
      </c>
      <c r="L35" s="64" t="str">
        <f t="shared" si="14"/>
        <v>31EPSS23</v>
      </c>
      <c r="M35" s="64" t="str">
        <f t="shared" si="15"/>
        <v>31EPSS44</v>
      </c>
      <c r="N35" s="64" t="str">
        <f t="shared" si="16"/>
        <v>31EPSS18</v>
      </c>
      <c r="O35" s="64" t="str">
        <f t="shared" si="17"/>
        <v>31EPSS05</v>
      </c>
      <c r="P35" s="64" t="str">
        <f t="shared" si="18"/>
        <v>31EPSS17</v>
      </c>
      <c r="Q35" s="64" t="str">
        <f t="shared" si="19"/>
        <v>31ESS118</v>
      </c>
      <c r="R35" s="64" t="str">
        <f t="shared" si="20"/>
        <v>31EPSS33</v>
      </c>
      <c r="S35" s="32" t="s">
        <v>62</v>
      </c>
      <c r="T35" s="65" t="s">
        <v>248</v>
      </c>
      <c r="U35" s="76">
        <v>31</v>
      </c>
      <c r="V35" s="80">
        <f t="shared" ref="V35:V44" si="50">IFERROR(VLOOKUP(B35,$AN$9:$AR$931,5,0),0)</f>
        <v>4995</v>
      </c>
      <c r="W35" s="74">
        <f t="shared" ref="W35:W44" si="51">IFERROR(VLOOKUP(C35,$AN$9:$AR$931,5,0),0)</f>
        <v>0</v>
      </c>
      <c r="X35" s="74">
        <f t="shared" ref="X35:X44" si="52">IFERROR(VLOOKUP(D35,$AN$9:$AR$931,5,0),0)</f>
        <v>0</v>
      </c>
      <c r="Y35" s="74">
        <f t="shared" ref="Y35:Y44" si="53">IFERROR(VLOOKUP(E35,$AN$9:$AR$931,5,0),0)</f>
        <v>11185</v>
      </c>
      <c r="Z35" s="435">
        <f t="shared" ref="Z35:Z44" si="54">IFERROR(VLOOKUP(F35,$AN$9:$AR$931,5,0),0)</f>
        <v>0</v>
      </c>
      <c r="AA35" s="435">
        <f t="shared" ref="AA35:AA44" si="55">IFERROR(VLOOKUP(G35,$AN$9:$AR$931,5,0),0)</f>
        <v>0</v>
      </c>
      <c r="AB35" s="80">
        <f t="shared" ref="AB35:AB44" si="56">IFERROR(VLOOKUP(H35,$AN$9:$AR$931,5,0),0)</f>
        <v>0</v>
      </c>
      <c r="AC35" s="74">
        <f t="shared" ref="AC35:AC44" si="57">IFERROR(VLOOKUP(I35,$AN$9:$AR$931,5,0),0)</f>
        <v>0</v>
      </c>
      <c r="AD35" s="74">
        <f t="shared" ref="AD35:AD44" si="58">IFERROR(VLOOKUP(J35,$AN$9:$AR$931,5,0),0)</f>
        <v>217</v>
      </c>
      <c r="AE35" s="74">
        <f t="shared" ref="AE35:AE44" si="59">IFERROR(VLOOKUP(K35,$AN$9:$AR$931,5,0),0)</f>
        <v>0</v>
      </c>
      <c r="AF35" s="74">
        <f t="shared" ref="AF35:AF44" si="60">IFERROR(VLOOKUP(L35,$AN$9:$AR$931,5,0),0)</f>
        <v>0</v>
      </c>
      <c r="AG35" s="74">
        <f t="shared" ref="AG35:AG44" si="61">IFERROR(VLOOKUP(M35,$AN$9:$AR$931,5,0),0)</f>
        <v>445</v>
      </c>
      <c r="AH35" s="74">
        <f t="shared" ref="AH35:AH44" si="62">IFERROR(VLOOKUP(N35,$AN$9:$AR$931,5,0),0)</f>
        <v>0</v>
      </c>
      <c r="AI35" s="74">
        <f t="shared" ref="AI35:AI44" si="63">IFERROR(VLOOKUP(O35,$AN$9:$AR$931,5,0),0)</f>
        <v>0</v>
      </c>
      <c r="AJ35" s="74">
        <f t="shared" ref="AJ35:AJ44" si="64">IFERROR(VLOOKUP(P35,$AN$9:$AR$931,5,0),0)</f>
        <v>0</v>
      </c>
      <c r="AK35" s="74">
        <f t="shared" ref="AK35:AK44" si="65">IFERROR(VLOOKUP(Q35,$AN$9:$AR$931,5,0),0)</f>
        <v>0</v>
      </c>
      <c r="AL35" s="396">
        <f t="shared" ref="AL35:AL44" si="66">IFERROR(VLOOKUP(R35,$AN$9:$AR$931,5,0),0)</f>
        <v>0</v>
      </c>
      <c r="AM35" s="431">
        <f t="shared" ref="AM35:AM44" si="67">SUM(V35:AL35)</f>
        <v>16842</v>
      </c>
      <c r="AN35" s="64" t="str">
        <f t="shared" si="24"/>
        <v>120EPSS44</v>
      </c>
      <c r="AO35" s="775" t="s">
        <v>268</v>
      </c>
      <c r="AP35" s="777">
        <v>120</v>
      </c>
      <c r="AQ35" s="775" t="s">
        <v>1063</v>
      </c>
      <c r="AR35" s="776">
        <v>138</v>
      </c>
    </row>
    <row r="36" spans="2:44">
      <c r="B36" s="64" t="str">
        <f t="shared" si="4"/>
        <v>40EPSS40</v>
      </c>
      <c r="C36" s="64" t="str">
        <f t="shared" si="5"/>
        <v>40EPSI03</v>
      </c>
      <c r="D36" s="64" t="str">
        <f t="shared" si="6"/>
        <v>40ESS002</v>
      </c>
      <c r="E36" s="64" t="str">
        <f t="shared" si="7"/>
        <v>40ESS024</v>
      </c>
      <c r="F36" s="64" t="str">
        <f t="shared" si="8"/>
        <v>40ESS091</v>
      </c>
      <c r="G36" s="64" t="str">
        <f t="shared" si="9"/>
        <v>40EPSS41</v>
      </c>
      <c r="H36" s="64" t="str">
        <f t="shared" si="10"/>
        <v>40EPSS10</v>
      </c>
      <c r="I36" s="64" t="str">
        <f t="shared" si="11"/>
        <v>40EPSS16</v>
      </c>
      <c r="J36" s="64" t="str">
        <f t="shared" si="12"/>
        <v>40EPSS37</v>
      </c>
      <c r="K36" s="64" t="str">
        <f t="shared" si="13"/>
        <v>40EPSS02</v>
      </c>
      <c r="L36" s="64" t="str">
        <f t="shared" si="14"/>
        <v>40EPSS23</v>
      </c>
      <c r="M36" s="64" t="str">
        <f t="shared" si="15"/>
        <v>40EPSS44</v>
      </c>
      <c r="N36" s="64" t="str">
        <f t="shared" si="16"/>
        <v>40EPSS18</v>
      </c>
      <c r="O36" s="64" t="str">
        <f t="shared" si="17"/>
        <v>40EPSS05</v>
      </c>
      <c r="P36" s="64" t="str">
        <f t="shared" si="18"/>
        <v>40EPSS17</v>
      </c>
      <c r="Q36" s="64" t="str">
        <f t="shared" si="19"/>
        <v>40ESS118</v>
      </c>
      <c r="R36" s="64" t="str">
        <f t="shared" si="20"/>
        <v>40EPSS33</v>
      </c>
      <c r="S36" s="5" t="s">
        <v>66</v>
      </c>
      <c r="T36" s="65" t="s">
        <v>248</v>
      </c>
      <c r="U36" s="76">
        <v>40</v>
      </c>
      <c r="V36" s="80">
        <f t="shared" si="50"/>
        <v>3113</v>
      </c>
      <c r="W36" s="74">
        <f t="shared" si="51"/>
        <v>0</v>
      </c>
      <c r="X36" s="74">
        <f t="shared" si="52"/>
        <v>0</v>
      </c>
      <c r="Y36" s="74">
        <f t="shared" si="53"/>
        <v>10641</v>
      </c>
      <c r="Z36" s="435">
        <f t="shared" si="54"/>
        <v>0</v>
      </c>
      <c r="AA36" s="435">
        <f t="shared" si="55"/>
        <v>57</v>
      </c>
      <c r="AB36" s="80">
        <f t="shared" si="56"/>
        <v>0</v>
      </c>
      <c r="AC36" s="74">
        <f t="shared" si="57"/>
        <v>0</v>
      </c>
      <c r="AD36" s="74">
        <f t="shared" si="58"/>
        <v>64</v>
      </c>
      <c r="AE36" s="74">
        <f t="shared" si="59"/>
        <v>0</v>
      </c>
      <c r="AF36" s="74">
        <f t="shared" si="60"/>
        <v>0</v>
      </c>
      <c r="AG36" s="74">
        <f t="shared" si="61"/>
        <v>92</v>
      </c>
      <c r="AH36" s="74">
        <f t="shared" si="62"/>
        <v>0</v>
      </c>
      <c r="AI36" s="74">
        <f t="shared" si="63"/>
        <v>0</v>
      </c>
      <c r="AJ36" s="74">
        <f t="shared" si="64"/>
        <v>0</v>
      </c>
      <c r="AK36" s="74">
        <f t="shared" si="65"/>
        <v>0</v>
      </c>
      <c r="AL36" s="396">
        <f t="shared" si="66"/>
        <v>0</v>
      </c>
      <c r="AM36" s="431">
        <f t="shared" si="67"/>
        <v>13967</v>
      </c>
      <c r="AN36" s="64" t="str">
        <f t="shared" si="24"/>
        <v>120ESS024</v>
      </c>
      <c r="AO36" s="775" t="s">
        <v>268</v>
      </c>
      <c r="AP36" s="777">
        <v>120</v>
      </c>
      <c r="AQ36" s="775" t="s">
        <v>1</v>
      </c>
      <c r="AR36" s="776">
        <v>21379</v>
      </c>
    </row>
    <row r="37" spans="2:44">
      <c r="B37" s="64" t="str">
        <f t="shared" si="4"/>
        <v>190EPSS40</v>
      </c>
      <c r="C37" s="64" t="str">
        <f t="shared" si="5"/>
        <v>190EPSI03</v>
      </c>
      <c r="D37" s="64" t="str">
        <f t="shared" si="6"/>
        <v>190ESS002</v>
      </c>
      <c r="E37" s="64" t="str">
        <f t="shared" si="7"/>
        <v>190ESS024</v>
      </c>
      <c r="F37" s="64" t="str">
        <f t="shared" si="8"/>
        <v>190ESS091</v>
      </c>
      <c r="G37" s="64" t="str">
        <f t="shared" si="9"/>
        <v>190EPSS41</v>
      </c>
      <c r="H37" s="64" t="str">
        <f t="shared" si="10"/>
        <v>190EPSS10</v>
      </c>
      <c r="I37" s="64" t="str">
        <f t="shared" si="11"/>
        <v>190EPSS16</v>
      </c>
      <c r="J37" s="64" t="str">
        <f t="shared" si="12"/>
        <v>190EPSS37</v>
      </c>
      <c r="K37" s="64" t="str">
        <f t="shared" si="13"/>
        <v>190EPSS02</v>
      </c>
      <c r="L37" s="64" t="str">
        <f t="shared" si="14"/>
        <v>190EPSS23</v>
      </c>
      <c r="M37" s="64" t="str">
        <f t="shared" si="15"/>
        <v>190EPSS44</v>
      </c>
      <c r="N37" s="64" t="str">
        <f t="shared" si="16"/>
        <v>190EPSS18</v>
      </c>
      <c r="O37" s="64" t="str">
        <f t="shared" si="17"/>
        <v>190EPSS05</v>
      </c>
      <c r="P37" s="64" t="str">
        <f t="shared" si="18"/>
        <v>190EPSS17</v>
      </c>
      <c r="Q37" s="64" t="str">
        <f t="shared" si="19"/>
        <v>190ESS118</v>
      </c>
      <c r="R37" s="64" t="str">
        <f t="shared" si="20"/>
        <v>190EPSS33</v>
      </c>
      <c r="S37" s="5" t="s">
        <v>14</v>
      </c>
      <c r="T37" s="65" t="s">
        <v>248</v>
      </c>
      <c r="U37" s="76">
        <v>190</v>
      </c>
      <c r="V37" s="80">
        <f t="shared" si="50"/>
        <v>6357</v>
      </c>
      <c r="W37" s="74">
        <f t="shared" si="51"/>
        <v>0</v>
      </c>
      <c r="X37" s="74">
        <f t="shared" si="52"/>
        <v>0</v>
      </c>
      <c r="Y37" s="74">
        <f t="shared" si="53"/>
        <v>0</v>
      </c>
      <c r="Z37" s="435">
        <f t="shared" si="54"/>
        <v>0</v>
      </c>
      <c r="AA37" s="435">
        <f t="shared" si="55"/>
        <v>0</v>
      </c>
      <c r="AB37" s="80">
        <f t="shared" si="56"/>
        <v>0</v>
      </c>
      <c r="AC37" s="74">
        <f t="shared" si="57"/>
        <v>0</v>
      </c>
      <c r="AD37" s="74">
        <f t="shared" si="58"/>
        <v>74</v>
      </c>
      <c r="AE37" s="74">
        <f t="shared" si="59"/>
        <v>0</v>
      </c>
      <c r="AF37" s="74">
        <f t="shared" si="60"/>
        <v>0</v>
      </c>
      <c r="AG37" s="74">
        <f t="shared" si="61"/>
        <v>178</v>
      </c>
      <c r="AH37" s="74">
        <f t="shared" si="62"/>
        <v>0</v>
      </c>
      <c r="AI37" s="74">
        <f t="shared" si="63"/>
        <v>0</v>
      </c>
      <c r="AJ37" s="74">
        <f t="shared" si="64"/>
        <v>0</v>
      </c>
      <c r="AK37" s="74">
        <f t="shared" si="65"/>
        <v>0</v>
      </c>
      <c r="AL37" s="396">
        <f t="shared" si="66"/>
        <v>0</v>
      </c>
      <c r="AM37" s="431">
        <f t="shared" si="67"/>
        <v>6609</v>
      </c>
      <c r="AN37" s="64" t="str">
        <f t="shared" si="24"/>
        <v>154EPSI03</v>
      </c>
      <c r="AO37" s="775" t="s">
        <v>268</v>
      </c>
      <c r="AP37" s="777">
        <v>154</v>
      </c>
      <c r="AQ37" s="775" t="s">
        <v>3</v>
      </c>
      <c r="AR37" s="776">
        <v>3103</v>
      </c>
    </row>
    <row r="38" spans="2:44">
      <c r="B38" s="64" t="str">
        <f t="shared" si="4"/>
        <v>604EPSS40</v>
      </c>
      <c r="C38" s="64" t="str">
        <f t="shared" si="5"/>
        <v>604EPSI03</v>
      </c>
      <c r="D38" s="64" t="str">
        <f t="shared" si="6"/>
        <v>604ESS002</v>
      </c>
      <c r="E38" s="64" t="str">
        <f t="shared" si="7"/>
        <v>604ESS024</v>
      </c>
      <c r="F38" s="64" t="str">
        <f t="shared" si="8"/>
        <v>604ESS091</v>
      </c>
      <c r="G38" s="64" t="str">
        <f t="shared" si="9"/>
        <v>604EPSS41</v>
      </c>
      <c r="H38" s="64" t="str">
        <f t="shared" si="10"/>
        <v>604EPSS10</v>
      </c>
      <c r="I38" s="64" t="str">
        <f t="shared" si="11"/>
        <v>604EPSS16</v>
      </c>
      <c r="J38" s="64" t="str">
        <f t="shared" si="12"/>
        <v>604EPSS37</v>
      </c>
      <c r="K38" s="64" t="str">
        <f t="shared" si="13"/>
        <v>604EPSS02</v>
      </c>
      <c r="L38" s="64" t="str">
        <f t="shared" si="14"/>
        <v>604EPSS23</v>
      </c>
      <c r="M38" s="64" t="str">
        <f t="shared" si="15"/>
        <v>604EPSS44</v>
      </c>
      <c r="N38" s="64" t="str">
        <f t="shared" si="16"/>
        <v>604EPSS18</v>
      </c>
      <c r="O38" s="64" t="str">
        <f t="shared" si="17"/>
        <v>604EPSS05</v>
      </c>
      <c r="P38" s="64" t="str">
        <f t="shared" si="18"/>
        <v>604EPSS17</v>
      </c>
      <c r="Q38" s="64" t="str">
        <f t="shared" si="19"/>
        <v>604ESS118</v>
      </c>
      <c r="R38" s="64" t="str">
        <f t="shared" si="20"/>
        <v>604EPSS33</v>
      </c>
      <c r="S38" s="5" t="s">
        <v>21</v>
      </c>
      <c r="T38" s="65" t="s">
        <v>248</v>
      </c>
      <c r="U38" s="76">
        <v>604</v>
      </c>
      <c r="V38" s="80">
        <f t="shared" si="50"/>
        <v>4745</v>
      </c>
      <c r="W38" s="74">
        <f t="shared" si="51"/>
        <v>0</v>
      </c>
      <c r="X38" s="74">
        <f t="shared" si="52"/>
        <v>0</v>
      </c>
      <c r="Y38" s="74">
        <f t="shared" si="53"/>
        <v>13857</v>
      </c>
      <c r="Z38" s="435">
        <f t="shared" si="54"/>
        <v>0</v>
      </c>
      <c r="AA38" s="435">
        <f t="shared" si="55"/>
        <v>35</v>
      </c>
      <c r="AB38" s="80">
        <f t="shared" si="56"/>
        <v>0</v>
      </c>
      <c r="AC38" s="74">
        <f t="shared" si="57"/>
        <v>0</v>
      </c>
      <c r="AD38" s="74">
        <f t="shared" si="58"/>
        <v>106</v>
      </c>
      <c r="AE38" s="74">
        <f t="shared" si="59"/>
        <v>0</v>
      </c>
      <c r="AF38" s="74">
        <f t="shared" si="60"/>
        <v>0</v>
      </c>
      <c r="AG38" s="74">
        <f t="shared" si="61"/>
        <v>342</v>
      </c>
      <c r="AH38" s="74">
        <f t="shared" si="62"/>
        <v>0</v>
      </c>
      <c r="AI38" s="74">
        <f t="shared" si="63"/>
        <v>0</v>
      </c>
      <c r="AJ38" s="74">
        <f t="shared" si="64"/>
        <v>0</v>
      </c>
      <c r="AK38" s="74">
        <f t="shared" si="65"/>
        <v>0</v>
      </c>
      <c r="AL38" s="396">
        <f t="shared" si="66"/>
        <v>0</v>
      </c>
      <c r="AM38" s="431">
        <f t="shared" si="67"/>
        <v>19085</v>
      </c>
      <c r="AN38" s="64" t="str">
        <f t="shared" si="24"/>
        <v>154EPSS16</v>
      </c>
      <c r="AO38" s="775" t="s">
        <v>268</v>
      </c>
      <c r="AP38" s="777">
        <v>154</v>
      </c>
      <c r="AQ38" s="775" t="s">
        <v>546</v>
      </c>
      <c r="AR38" s="776">
        <v>1236</v>
      </c>
    </row>
    <row r="39" spans="2:44">
      <c r="B39" s="64" t="str">
        <f t="shared" si="4"/>
        <v>670EPSS40</v>
      </c>
      <c r="C39" s="64" t="str">
        <f t="shared" si="5"/>
        <v>670EPSI03</v>
      </c>
      <c r="D39" s="64" t="str">
        <f t="shared" si="6"/>
        <v>670ESS002</v>
      </c>
      <c r="E39" s="64" t="str">
        <f t="shared" si="7"/>
        <v>670ESS024</v>
      </c>
      <c r="F39" s="64" t="str">
        <f t="shared" si="8"/>
        <v>670ESS091</v>
      </c>
      <c r="G39" s="64" t="str">
        <f t="shared" si="9"/>
        <v>670EPSS41</v>
      </c>
      <c r="H39" s="64" t="str">
        <f t="shared" si="10"/>
        <v>670EPSS10</v>
      </c>
      <c r="I39" s="64" t="str">
        <f t="shared" si="11"/>
        <v>670EPSS16</v>
      </c>
      <c r="J39" s="64" t="str">
        <f t="shared" si="12"/>
        <v>670EPSS37</v>
      </c>
      <c r="K39" s="64" t="str">
        <f t="shared" si="13"/>
        <v>670EPSS02</v>
      </c>
      <c r="L39" s="64" t="str">
        <f t="shared" si="14"/>
        <v>670EPSS23</v>
      </c>
      <c r="M39" s="64" t="str">
        <f t="shared" si="15"/>
        <v>670EPSS44</v>
      </c>
      <c r="N39" s="64" t="str">
        <f t="shared" si="16"/>
        <v>670EPSS18</v>
      </c>
      <c r="O39" s="64" t="str">
        <f t="shared" si="17"/>
        <v>670EPSS05</v>
      </c>
      <c r="P39" s="64" t="str">
        <f t="shared" si="18"/>
        <v>670EPSS17</v>
      </c>
      <c r="Q39" s="64" t="str">
        <f t="shared" si="19"/>
        <v>670ESS118</v>
      </c>
      <c r="R39" s="64" t="str">
        <f t="shared" si="20"/>
        <v>670EPSS33</v>
      </c>
      <c r="S39" s="5" t="s">
        <v>95</v>
      </c>
      <c r="T39" s="65" t="s">
        <v>248</v>
      </c>
      <c r="U39" s="76">
        <v>670</v>
      </c>
      <c r="V39" s="80">
        <f t="shared" si="50"/>
        <v>12765</v>
      </c>
      <c r="W39" s="74">
        <f t="shared" si="51"/>
        <v>0</v>
      </c>
      <c r="X39" s="74">
        <f t="shared" si="52"/>
        <v>0</v>
      </c>
      <c r="Y39" s="74">
        <f t="shared" si="53"/>
        <v>0</v>
      </c>
      <c r="Z39" s="435">
        <f t="shared" si="54"/>
        <v>0</v>
      </c>
      <c r="AA39" s="435">
        <f t="shared" si="55"/>
        <v>0</v>
      </c>
      <c r="AB39" s="80">
        <f t="shared" si="56"/>
        <v>0</v>
      </c>
      <c r="AC39" s="74">
        <f t="shared" si="57"/>
        <v>0</v>
      </c>
      <c r="AD39" s="74">
        <f t="shared" si="58"/>
        <v>147</v>
      </c>
      <c r="AE39" s="74">
        <f t="shared" si="59"/>
        <v>0</v>
      </c>
      <c r="AF39" s="74">
        <f t="shared" si="60"/>
        <v>0</v>
      </c>
      <c r="AG39" s="74">
        <f t="shared" si="61"/>
        <v>551</v>
      </c>
      <c r="AH39" s="74">
        <f t="shared" si="62"/>
        <v>0</v>
      </c>
      <c r="AI39" s="74">
        <f t="shared" si="63"/>
        <v>0</v>
      </c>
      <c r="AJ39" s="74">
        <f t="shared" si="64"/>
        <v>0</v>
      </c>
      <c r="AK39" s="74">
        <f t="shared" si="65"/>
        <v>0</v>
      </c>
      <c r="AL39" s="396">
        <f t="shared" si="66"/>
        <v>0</v>
      </c>
      <c r="AM39" s="431">
        <f t="shared" si="67"/>
        <v>13463</v>
      </c>
      <c r="AN39" s="64" t="str">
        <f t="shared" si="24"/>
        <v>154EPSS17</v>
      </c>
      <c r="AO39" s="775" t="s">
        <v>268</v>
      </c>
      <c r="AP39" s="777">
        <v>154</v>
      </c>
      <c r="AQ39" s="775" t="s">
        <v>547</v>
      </c>
      <c r="AR39" s="776">
        <v>8</v>
      </c>
    </row>
    <row r="40" spans="2:44">
      <c r="B40" s="64" t="str">
        <f t="shared" si="4"/>
        <v>690EPSS40</v>
      </c>
      <c r="C40" s="64" t="str">
        <f t="shared" si="5"/>
        <v>690EPSI03</v>
      </c>
      <c r="D40" s="64" t="str">
        <f t="shared" si="6"/>
        <v>690ESS002</v>
      </c>
      <c r="E40" s="64" t="str">
        <f t="shared" si="7"/>
        <v>690ESS024</v>
      </c>
      <c r="F40" s="64" t="str">
        <f t="shared" si="8"/>
        <v>690ESS091</v>
      </c>
      <c r="G40" s="64" t="str">
        <f t="shared" si="9"/>
        <v>690EPSS41</v>
      </c>
      <c r="H40" s="64" t="str">
        <f t="shared" si="10"/>
        <v>690EPSS10</v>
      </c>
      <c r="I40" s="64" t="str">
        <f t="shared" si="11"/>
        <v>690EPSS16</v>
      </c>
      <c r="J40" s="64" t="str">
        <f t="shared" si="12"/>
        <v>690EPSS37</v>
      </c>
      <c r="K40" s="64" t="str">
        <f t="shared" si="13"/>
        <v>690EPSS02</v>
      </c>
      <c r="L40" s="64" t="str">
        <f t="shared" si="14"/>
        <v>690EPSS23</v>
      </c>
      <c r="M40" s="64" t="str">
        <f t="shared" si="15"/>
        <v>690EPSS44</v>
      </c>
      <c r="N40" s="64" t="str">
        <f t="shared" si="16"/>
        <v>690EPSS18</v>
      </c>
      <c r="O40" s="64" t="str">
        <f t="shared" si="17"/>
        <v>690EPSS05</v>
      </c>
      <c r="P40" s="64" t="str">
        <f t="shared" si="18"/>
        <v>690EPSS17</v>
      </c>
      <c r="Q40" s="64" t="str">
        <f t="shared" si="19"/>
        <v>690ESS118</v>
      </c>
      <c r="R40" s="64" t="str">
        <f t="shared" si="20"/>
        <v>690EPSS33</v>
      </c>
      <c r="S40" s="4" t="s">
        <v>24</v>
      </c>
      <c r="T40" s="65" t="s">
        <v>248</v>
      </c>
      <c r="U40" s="76">
        <v>690</v>
      </c>
      <c r="V40" s="80">
        <f t="shared" si="50"/>
        <v>6404</v>
      </c>
      <c r="W40" s="74">
        <f t="shared" si="51"/>
        <v>0</v>
      </c>
      <c r="X40" s="74">
        <f t="shared" si="52"/>
        <v>0</v>
      </c>
      <c r="Y40" s="74">
        <f t="shared" si="53"/>
        <v>0</v>
      </c>
      <c r="Z40" s="435">
        <f t="shared" si="54"/>
        <v>0</v>
      </c>
      <c r="AA40" s="435">
        <f t="shared" si="55"/>
        <v>0</v>
      </c>
      <c r="AB40" s="80">
        <f t="shared" si="56"/>
        <v>0</v>
      </c>
      <c r="AC40" s="74">
        <f t="shared" si="57"/>
        <v>0</v>
      </c>
      <c r="AD40" s="74">
        <f t="shared" si="58"/>
        <v>72</v>
      </c>
      <c r="AE40" s="74">
        <f t="shared" si="59"/>
        <v>0</v>
      </c>
      <c r="AF40" s="74">
        <f t="shared" si="60"/>
        <v>0</v>
      </c>
      <c r="AG40" s="74">
        <f t="shared" si="61"/>
        <v>138</v>
      </c>
      <c r="AH40" s="74">
        <f t="shared" si="62"/>
        <v>0</v>
      </c>
      <c r="AI40" s="74">
        <f t="shared" si="63"/>
        <v>0</v>
      </c>
      <c r="AJ40" s="74">
        <f t="shared" si="64"/>
        <v>0</v>
      </c>
      <c r="AK40" s="74">
        <f t="shared" si="65"/>
        <v>0</v>
      </c>
      <c r="AL40" s="396">
        <f t="shared" si="66"/>
        <v>0</v>
      </c>
      <c r="AM40" s="431">
        <f t="shared" si="67"/>
        <v>6614</v>
      </c>
      <c r="AN40" s="64" t="str">
        <f t="shared" si="24"/>
        <v>154EPSS37</v>
      </c>
      <c r="AO40" s="775" t="s">
        <v>268</v>
      </c>
      <c r="AP40" s="777">
        <v>154</v>
      </c>
      <c r="AQ40" s="775" t="s">
        <v>550</v>
      </c>
      <c r="AR40" s="776">
        <v>175</v>
      </c>
    </row>
    <row r="41" spans="2:44">
      <c r="B41" s="64" t="str">
        <f t="shared" ref="B41:B72" si="68">CONCATENATE(U41,$V$5)</f>
        <v>736EPSS40</v>
      </c>
      <c r="C41" s="64" t="str">
        <f t="shared" ref="C41:C72" si="69">CONCATENATE(U41,$W$5)</f>
        <v>736EPSI03</v>
      </c>
      <c r="D41" s="64" t="str">
        <f t="shared" ref="D41:D72" si="70">CONCATENATE(U41,$X$5)</f>
        <v>736ESS002</v>
      </c>
      <c r="E41" s="64" t="str">
        <f t="shared" ref="E41:E72" si="71">CONCATENATE(U41,$Y$5)</f>
        <v>736ESS024</v>
      </c>
      <c r="F41" s="64" t="str">
        <f t="shared" ref="F41:F72" si="72">CONCATENATE(U41,$Z$5)</f>
        <v>736ESS091</v>
      </c>
      <c r="G41" s="64" t="str">
        <f t="shared" ref="G41:G72" si="73">CONCATENATE(U41,$AA$5)</f>
        <v>736EPSS41</v>
      </c>
      <c r="H41" s="64" t="str">
        <f t="shared" ref="H41:H72" si="74">CONCATENATE(U41,$AB$5)</f>
        <v>736EPSS10</v>
      </c>
      <c r="I41" s="64" t="str">
        <f t="shared" ref="I41:I72" si="75">CONCATENATE(U41,$AC$5)</f>
        <v>736EPSS16</v>
      </c>
      <c r="J41" s="64" t="str">
        <f t="shared" ref="J41:J72" si="76">CONCATENATE(U41,$AD$5)</f>
        <v>736EPSS37</v>
      </c>
      <c r="K41" s="64" t="str">
        <f t="shared" ref="K41:K72" si="77">CONCATENATE(U41,$AE$5)</f>
        <v>736EPSS02</v>
      </c>
      <c r="L41" s="64" t="str">
        <f t="shared" ref="L41:L72" si="78">CONCATENATE(U41,$AF$5)</f>
        <v>736EPSS23</v>
      </c>
      <c r="M41" s="64" t="str">
        <f t="shared" ref="M41:M72" si="79">CONCATENATE(U41,$AG$5)</f>
        <v>736EPSS44</v>
      </c>
      <c r="N41" s="64" t="str">
        <f t="shared" ref="N41:N72" si="80">CONCATENATE(U41,$AH$5)</f>
        <v>736EPSS18</v>
      </c>
      <c r="O41" s="64" t="str">
        <f t="shared" ref="O41:O72" si="81">CONCATENATE(U41,$AI$5)</f>
        <v>736EPSS05</v>
      </c>
      <c r="P41" s="64" t="str">
        <f t="shared" ref="P41:P72" si="82">CONCATENATE(U41,$AJ$5)</f>
        <v>736EPSS17</v>
      </c>
      <c r="Q41" s="64" t="str">
        <f t="shared" ref="Q41:Q72" si="83">CONCATENATE(U41,$AK$5)</f>
        <v>736ESS118</v>
      </c>
      <c r="R41" s="64" t="str">
        <f t="shared" ref="R41:R72" si="84">CONCATENATE(U41,$AL$5)</f>
        <v>736EPSS33</v>
      </c>
      <c r="S41" s="5" t="s">
        <v>25</v>
      </c>
      <c r="T41" s="65" t="s">
        <v>248</v>
      </c>
      <c r="U41" s="76">
        <v>736</v>
      </c>
      <c r="V41" s="80">
        <f t="shared" si="50"/>
        <v>7270</v>
      </c>
      <c r="W41" s="74">
        <f t="shared" si="51"/>
        <v>1739</v>
      </c>
      <c r="X41" s="74">
        <f t="shared" si="52"/>
        <v>0</v>
      </c>
      <c r="Y41" s="74">
        <f t="shared" si="53"/>
        <v>11918</v>
      </c>
      <c r="Z41" s="435">
        <f t="shared" si="54"/>
        <v>0</v>
      </c>
      <c r="AA41" s="435">
        <f t="shared" si="55"/>
        <v>0</v>
      </c>
      <c r="AB41" s="80">
        <f t="shared" si="56"/>
        <v>0</v>
      </c>
      <c r="AC41" s="74">
        <f t="shared" si="57"/>
        <v>1</v>
      </c>
      <c r="AD41" s="74">
        <f t="shared" si="58"/>
        <v>232</v>
      </c>
      <c r="AE41" s="74">
        <f t="shared" si="59"/>
        <v>0</v>
      </c>
      <c r="AF41" s="74">
        <f t="shared" si="60"/>
        <v>0</v>
      </c>
      <c r="AG41" s="74">
        <f t="shared" si="61"/>
        <v>2398</v>
      </c>
      <c r="AH41" s="74">
        <f t="shared" si="62"/>
        <v>0</v>
      </c>
      <c r="AI41" s="74">
        <f t="shared" si="63"/>
        <v>0</v>
      </c>
      <c r="AJ41" s="74">
        <f t="shared" si="64"/>
        <v>0</v>
      </c>
      <c r="AK41" s="74">
        <f t="shared" si="65"/>
        <v>0</v>
      </c>
      <c r="AL41" s="396">
        <f t="shared" si="66"/>
        <v>0</v>
      </c>
      <c r="AM41" s="431">
        <f t="shared" si="67"/>
        <v>23558</v>
      </c>
      <c r="AN41" s="64" t="str">
        <f t="shared" si="24"/>
        <v>154EPSS40</v>
      </c>
      <c r="AO41" s="775" t="s">
        <v>268</v>
      </c>
      <c r="AP41" s="777">
        <v>154</v>
      </c>
      <c r="AQ41" s="775" t="s">
        <v>872</v>
      </c>
      <c r="AR41" s="776">
        <v>28556</v>
      </c>
    </row>
    <row r="42" spans="2:44">
      <c r="B42" s="64" t="str">
        <f t="shared" si="68"/>
        <v>858EPSS40</v>
      </c>
      <c r="C42" s="64" t="str">
        <f t="shared" si="69"/>
        <v>858EPSI03</v>
      </c>
      <c r="D42" s="64" t="str">
        <f t="shared" si="70"/>
        <v>858ESS002</v>
      </c>
      <c r="E42" s="64" t="str">
        <f t="shared" si="71"/>
        <v>858ESS024</v>
      </c>
      <c r="F42" s="64" t="str">
        <f t="shared" si="72"/>
        <v>858ESS091</v>
      </c>
      <c r="G42" s="64" t="str">
        <f t="shared" si="73"/>
        <v>858EPSS41</v>
      </c>
      <c r="H42" s="64" t="str">
        <f t="shared" si="74"/>
        <v>858EPSS10</v>
      </c>
      <c r="I42" s="64" t="str">
        <f t="shared" si="75"/>
        <v>858EPSS16</v>
      </c>
      <c r="J42" s="64" t="str">
        <f t="shared" si="76"/>
        <v>858EPSS37</v>
      </c>
      <c r="K42" s="64" t="str">
        <f t="shared" si="77"/>
        <v>858EPSS02</v>
      </c>
      <c r="L42" s="64" t="str">
        <f t="shared" si="78"/>
        <v>858EPSS23</v>
      </c>
      <c r="M42" s="64" t="str">
        <f t="shared" si="79"/>
        <v>858EPSS44</v>
      </c>
      <c r="N42" s="64" t="str">
        <f t="shared" si="80"/>
        <v>858EPSS18</v>
      </c>
      <c r="O42" s="64" t="str">
        <f t="shared" si="81"/>
        <v>858EPSS05</v>
      </c>
      <c r="P42" s="64" t="str">
        <f t="shared" si="82"/>
        <v>858EPSS17</v>
      </c>
      <c r="Q42" s="64" t="str">
        <f t="shared" si="83"/>
        <v>858ESS118</v>
      </c>
      <c r="R42" s="64" t="str">
        <f t="shared" si="84"/>
        <v>858EPSS33</v>
      </c>
      <c r="S42" s="5" t="s">
        <v>59</v>
      </c>
      <c r="T42" s="65" t="s">
        <v>248</v>
      </c>
      <c r="U42" s="76">
        <v>858</v>
      </c>
      <c r="V42" s="80">
        <f t="shared" si="50"/>
        <v>9949</v>
      </c>
      <c r="W42" s="74">
        <f t="shared" si="51"/>
        <v>0</v>
      </c>
      <c r="X42" s="74">
        <f t="shared" si="52"/>
        <v>0</v>
      </c>
      <c r="Y42" s="74">
        <f t="shared" si="53"/>
        <v>0</v>
      </c>
      <c r="Z42" s="435">
        <f t="shared" si="54"/>
        <v>0</v>
      </c>
      <c r="AA42" s="435">
        <f t="shared" si="55"/>
        <v>0</v>
      </c>
      <c r="AB42" s="80">
        <f t="shared" si="56"/>
        <v>0</v>
      </c>
      <c r="AC42" s="74">
        <f t="shared" si="57"/>
        <v>2</v>
      </c>
      <c r="AD42" s="74">
        <f t="shared" si="58"/>
        <v>102</v>
      </c>
      <c r="AE42" s="74">
        <f t="shared" si="59"/>
        <v>0</v>
      </c>
      <c r="AF42" s="74">
        <f t="shared" si="60"/>
        <v>0</v>
      </c>
      <c r="AG42" s="74">
        <f t="shared" si="61"/>
        <v>195</v>
      </c>
      <c r="AH42" s="74">
        <f t="shared" si="62"/>
        <v>0</v>
      </c>
      <c r="AI42" s="74">
        <f t="shared" si="63"/>
        <v>0</v>
      </c>
      <c r="AJ42" s="74">
        <f t="shared" si="64"/>
        <v>0</v>
      </c>
      <c r="AK42" s="74">
        <f t="shared" si="65"/>
        <v>0</v>
      </c>
      <c r="AL42" s="396">
        <f t="shared" si="66"/>
        <v>0</v>
      </c>
      <c r="AM42" s="431">
        <f t="shared" si="67"/>
        <v>10248</v>
      </c>
      <c r="AN42" s="64" t="str">
        <f t="shared" si="24"/>
        <v>154EPSS41</v>
      </c>
      <c r="AO42" s="775" t="s">
        <v>268</v>
      </c>
      <c r="AP42" s="777">
        <v>154</v>
      </c>
      <c r="AQ42" s="775" t="s">
        <v>913</v>
      </c>
      <c r="AR42" s="776">
        <v>2</v>
      </c>
    </row>
    <row r="43" spans="2:44">
      <c r="B43" s="64" t="str">
        <f t="shared" si="68"/>
        <v>885EPSS40</v>
      </c>
      <c r="C43" s="64" t="str">
        <f t="shared" si="69"/>
        <v>885EPSI03</v>
      </c>
      <c r="D43" s="64" t="str">
        <f t="shared" si="70"/>
        <v>885ESS002</v>
      </c>
      <c r="E43" s="64" t="str">
        <f t="shared" si="71"/>
        <v>885ESS024</v>
      </c>
      <c r="F43" s="64" t="str">
        <f t="shared" si="72"/>
        <v>885ESS091</v>
      </c>
      <c r="G43" s="64" t="str">
        <f t="shared" si="73"/>
        <v>885EPSS41</v>
      </c>
      <c r="H43" s="64" t="str">
        <f t="shared" si="74"/>
        <v>885EPSS10</v>
      </c>
      <c r="I43" s="64" t="str">
        <f t="shared" si="75"/>
        <v>885EPSS16</v>
      </c>
      <c r="J43" s="64" t="str">
        <f t="shared" si="76"/>
        <v>885EPSS37</v>
      </c>
      <c r="K43" s="64" t="str">
        <f t="shared" si="77"/>
        <v>885EPSS02</v>
      </c>
      <c r="L43" s="64" t="str">
        <f t="shared" si="78"/>
        <v>885EPSS23</v>
      </c>
      <c r="M43" s="64" t="str">
        <f t="shared" si="79"/>
        <v>885EPSS44</v>
      </c>
      <c r="N43" s="64" t="str">
        <f t="shared" si="80"/>
        <v>885EPSS18</v>
      </c>
      <c r="O43" s="64" t="str">
        <f t="shared" si="81"/>
        <v>885EPSS05</v>
      </c>
      <c r="P43" s="64" t="str">
        <f t="shared" si="82"/>
        <v>885EPSS17</v>
      </c>
      <c r="Q43" s="64" t="str">
        <f t="shared" si="83"/>
        <v>885ESS118</v>
      </c>
      <c r="R43" s="64" t="str">
        <f t="shared" si="84"/>
        <v>885EPSS33</v>
      </c>
      <c r="S43" s="5" t="s">
        <v>104</v>
      </c>
      <c r="T43" s="65" t="s">
        <v>248</v>
      </c>
      <c r="U43" s="76">
        <v>885</v>
      </c>
      <c r="V43" s="80">
        <f t="shared" si="50"/>
        <v>3631</v>
      </c>
      <c r="W43" s="74">
        <f t="shared" si="51"/>
        <v>0</v>
      </c>
      <c r="X43" s="74">
        <f t="shared" si="52"/>
        <v>1495</v>
      </c>
      <c r="Y43" s="74">
        <f t="shared" si="53"/>
        <v>0</v>
      </c>
      <c r="Z43" s="435">
        <f t="shared" si="54"/>
        <v>0</v>
      </c>
      <c r="AA43" s="435">
        <f t="shared" si="55"/>
        <v>0</v>
      </c>
      <c r="AB43" s="80">
        <f t="shared" si="56"/>
        <v>0</v>
      </c>
      <c r="AC43" s="74">
        <f t="shared" si="57"/>
        <v>0</v>
      </c>
      <c r="AD43" s="74">
        <f t="shared" si="58"/>
        <v>90</v>
      </c>
      <c r="AE43" s="74">
        <f t="shared" si="59"/>
        <v>0</v>
      </c>
      <c r="AF43" s="74">
        <f t="shared" si="60"/>
        <v>0</v>
      </c>
      <c r="AG43" s="74">
        <f t="shared" si="61"/>
        <v>165</v>
      </c>
      <c r="AH43" s="74">
        <f t="shared" si="62"/>
        <v>0</v>
      </c>
      <c r="AI43" s="74">
        <f t="shared" si="63"/>
        <v>0</v>
      </c>
      <c r="AJ43" s="74">
        <f t="shared" si="64"/>
        <v>0</v>
      </c>
      <c r="AK43" s="74">
        <f t="shared" si="65"/>
        <v>0</v>
      </c>
      <c r="AL43" s="396">
        <f t="shared" si="66"/>
        <v>0</v>
      </c>
      <c r="AM43" s="431">
        <f t="shared" si="67"/>
        <v>5381</v>
      </c>
      <c r="AN43" s="64" t="str">
        <f t="shared" si="24"/>
        <v>154EPSS44</v>
      </c>
      <c r="AO43" s="775" t="s">
        <v>268</v>
      </c>
      <c r="AP43" s="777">
        <v>154</v>
      </c>
      <c r="AQ43" s="775" t="s">
        <v>1063</v>
      </c>
      <c r="AR43" s="776">
        <v>4328</v>
      </c>
    </row>
    <row r="44" spans="2:44">
      <c r="B44" s="64" t="str">
        <f t="shared" si="68"/>
        <v>890EPSS40</v>
      </c>
      <c r="C44" s="64" t="str">
        <f t="shared" si="69"/>
        <v>890EPSI03</v>
      </c>
      <c r="D44" s="64" t="str">
        <f t="shared" si="70"/>
        <v>890ESS002</v>
      </c>
      <c r="E44" s="64" t="str">
        <f t="shared" si="71"/>
        <v>890ESS024</v>
      </c>
      <c r="F44" s="64" t="str">
        <f t="shared" si="72"/>
        <v>890ESS091</v>
      </c>
      <c r="G44" s="64" t="str">
        <f t="shared" si="73"/>
        <v>890EPSS41</v>
      </c>
      <c r="H44" s="64" t="str">
        <f t="shared" si="74"/>
        <v>890EPSS10</v>
      </c>
      <c r="I44" s="64" t="str">
        <f t="shared" si="75"/>
        <v>890EPSS16</v>
      </c>
      <c r="J44" s="64" t="str">
        <f t="shared" si="76"/>
        <v>890EPSS37</v>
      </c>
      <c r="K44" s="64" t="str">
        <f t="shared" si="77"/>
        <v>890EPSS02</v>
      </c>
      <c r="L44" s="64" t="str">
        <f t="shared" si="78"/>
        <v>890EPSS23</v>
      </c>
      <c r="M44" s="64" t="str">
        <f t="shared" si="79"/>
        <v>890EPSS44</v>
      </c>
      <c r="N44" s="64" t="str">
        <f t="shared" si="80"/>
        <v>890EPSS18</v>
      </c>
      <c r="O44" s="64" t="str">
        <f t="shared" si="81"/>
        <v>890EPSS05</v>
      </c>
      <c r="P44" s="64" t="str">
        <f t="shared" si="82"/>
        <v>890EPSS17</v>
      </c>
      <c r="Q44" s="64" t="str">
        <f t="shared" si="83"/>
        <v>890ESS118</v>
      </c>
      <c r="R44" s="64" t="str">
        <f t="shared" si="84"/>
        <v>890EPSS33</v>
      </c>
      <c r="S44" s="5" t="s">
        <v>60</v>
      </c>
      <c r="T44" s="65" t="s">
        <v>248</v>
      </c>
      <c r="U44" s="76">
        <v>890</v>
      </c>
      <c r="V44" s="80">
        <f t="shared" si="50"/>
        <v>8254</v>
      </c>
      <c r="W44" s="74">
        <f t="shared" si="51"/>
        <v>0</v>
      </c>
      <c r="X44" s="74">
        <f t="shared" si="52"/>
        <v>0</v>
      </c>
      <c r="Y44" s="74">
        <f t="shared" si="53"/>
        <v>5875</v>
      </c>
      <c r="Z44" s="435">
        <f t="shared" si="54"/>
        <v>0</v>
      </c>
      <c r="AA44" s="435">
        <f t="shared" si="55"/>
        <v>1</v>
      </c>
      <c r="AB44" s="80">
        <f t="shared" si="56"/>
        <v>0</v>
      </c>
      <c r="AC44" s="74">
        <f t="shared" si="57"/>
        <v>0</v>
      </c>
      <c r="AD44" s="74">
        <f t="shared" si="58"/>
        <v>139</v>
      </c>
      <c r="AE44" s="74">
        <f t="shared" si="59"/>
        <v>0</v>
      </c>
      <c r="AF44" s="74">
        <f t="shared" si="60"/>
        <v>0</v>
      </c>
      <c r="AG44" s="74">
        <f t="shared" si="61"/>
        <v>318</v>
      </c>
      <c r="AH44" s="74">
        <f t="shared" si="62"/>
        <v>0</v>
      </c>
      <c r="AI44" s="74">
        <f t="shared" si="63"/>
        <v>0</v>
      </c>
      <c r="AJ44" s="74">
        <f t="shared" si="64"/>
        <v>1</v>
      </c>
      <c r="AK44" s="74">
        <f t="shared" si="65"/>
        <v>0</v>
      </c>
      <c r="AL44" s="396">
        <f t="shared" si="66"/>
        <v>0</v>
      </c>
      <c r="AM44" s="431">
        <f t="shared" si="67"/>
        <v>14588</v>
      </c>
      <c r="AN44" s="64" t="str">
        <f t="shared" si="24"/>
        <v>154ESS002</v>
      </c>
      <c r="AO44" s="775" t="s">
        <v>268</v>
      </c>
      <c r="AP44" s="777">
        <v>154</v>
      </c>
      <c r="AQ44" s="775" t="s">
        <v>0</v>
      </c>
      <c r="AR44" s="776">
        <v>362</v>
      </c>
    </row>
    <row r="45" spans="2:44">
      <c r="B45" s="64" t="str">
        <f t="shared" si="68"/>
        <v>EPSS40</v>
      </c>
      <c r="C45" s="64" t="str">
        <f t="shared" si="69"/>
        <v>EPSI03</v>
      </c>
      <c r="D45" s="64" t="str">
        <f t="shared" si="70"/>
        <v>ESS002</v>
      </c>
      <c r="E45" s="64" t="str">
        <f t="shared" si="71"/>
        <v>ESS024</v>
      </c>
      <c r="F45" s="64" t="str">
        <f t="shared" si="72"/>
        <v>ESS091</v>
      </c>
      <c r="G45" s="64" t="str">
        <f t="shared" si="73"/>
        <v>EPSS41</v>
      </c>
      <c r="H45" s="64" t="str">
        <f t="shared" si="74"/>
        <v>EPSS10</v>
      </c>
      <c r="I45" s="64" t="str">
        <f t="shared" si="75"/>
        <v>EPSS16</v>
      </c>
      <c r="J45" s="64" t="str">
        <f t="shared" si="76"/>
        <v>EPSS37</v>
      </c>
      <c r="K45" s="64" t="str">
        <f t="shared" si="77"/>
        <v>EPSS02</v>
      </c>
      <c r="L45" s="64" t="str">
        <f t="shared" si="78"/>
        <v>EPSS23</v>
      </c>
      <c r="M45" s="64" t="str">
        <f t="shared" si="79"/>
        <v>EPSS44</v>
      </c>
      <c r="N45" s="64" t="str">
        <f t="shared" si="80"/>
        <v>EPSS18</v>
      </c>
      <c r="O45" s="64" t="str">
        <f t="shared" si="81"/>
        <v>EPSS05</v>
      </c>
      <c r="P45" s="64" t="str">
        <f t="shared" si="82"/>
        <v>EPSS17</v>
      </c>
      <c r="Q45" s="64" t="str">
        <f t="shared" si="83"/>
        <v>ESS118</v>
      </c>
      <c r="R45" s="64" t="str">
        <f t="shared" si="84"/>
        <v>EPSS33</v>
      </c>
      <c r="S45" s="335" t="s">
        <v>307</v>
      </c>
      <c r="T45" s="336"/>
      <c r="U45" s="77"/>
      <c r="V45" s="78">
        <f t="shared" ref="V45:AL45" si="85">SUM(V46:V64)</f>
        <v>78789</v>
      </c>
      <c r="W45" s="75">
        <f t="shared" si="85"/>
        <v>8677</v>
      </c>
      <c r="X45" s="75">
        <f t="shared" si="85"/>
        <v>0</v>
      </c>
      <c r="Y45" s="75">
        <f t="shared" si="85"/>
        <v>46954</v>
      </c>
      <c r="Z45" s="436">
        <f t="shared" si="85"/>
        <v>5955</v>
      </c>
      <c r="AA45" s="436">
        <f>SUM(AA46:AA64)</f>
        <v>109</v>
      </c>
      <c r="AB45" s="78">
        <f t="shared" si="85"/>
        <v>0</v>
      </c>
      <c r="AC45" s="75">
        <f t="shared" si="85"/>
        <v>3</v>
      </c>
      <c r="AD45" s="75">
        <f t="shared" si="85"/>
        <v>993</v>
      </c>
      <c r="AE45" s="75">
        <f t="shared" si="85"/>
        <v>4</v>
      </c>
      <c r="AF45" s="75">
        <f t="shared" si="85"/>
        <v>0</v>
      </c>
      <c r="AG45" s="75">
        <f t="shared" si="85"/>
        <v>5269</v>
      </c>
      <c r="AH45" s="75">
        <f t="shared" si="85"/>
        <v>0</v>
      </c>
      <c r="AI45" s="75">
        <f t="shared" si="85"/>
        <v>0</v>
      </c>
      <c r="AJ45" s="75">
        <f t="shared" si="85"/>
        <v>2</v>
      </c>
      <c r="AK45" s="75">
        <f>SUM(AK46:AK64)</f>
        <v>0</v>
      </c>
      <c r="AL45" s="397">
        <f t="shared" si="85"/>
        <v>0</v>
      </c>
      <c r="AM45" s="430">
        <f>SUM(AM46:AM64)</f>
        <v>146755</v>
      </c>
      <c r="AN45" s="64" t="str">
        <f t="shared" si="24"/>
        <v>154ESS024</v>
      </c>
      <c r="AO45" s="775" t="s">
        <v>268</v>
      </c>
      <c r="AP45" s="777">
        <v>154</v>
      </c>
      <c r="AQ45" s="775" t="s">
        <v>1</v>
      </c>
      <c r="AR45" s="776">
        <v>34972</v>
      </c>
    </row>
    <row r="46" spans="2:44">
      <c r="B46" s="64" t="str">
        <f t="shared" si="68"/>
        <v>4EPSS40</v>
      </c>
      <c r="C46" s="64" t="str">
        <f t="shared" si="69"/>
        <v>4EPSI03</v>
      </c>
      <c r="D46" s="64" t="str">
        <f t="shared" si="70"/>
        <v>4ESS002</v>
      </c>
      <c r="E46" s="64" t="str">
        <f t="shared" si="71"/>
        <v>4ESS024</v>
      </c>
      <c r="F46" s="64" t="str">
        <f t="shared" si="72"/>
        <v>4ESS091</v>
      </c>
      <c r="G46" s="64" t="str">
        <f t="shared" si="73"/>
        <v>4EPSS41</v>
      </c>
      <c r="H46" s="64" t="str">
        <f t="shared" si="74"/>
        <v>4EPSS10</v>
      </c>
      <c r="I46" s="64" t="str">
        <f t="shared" si="75"/>
        <v>4EPSS16</v>
      </c>
      <c r="J46" s="64" t="str">
        <f t="shared" si="76"/>
        <v>4EPSS37</v>
      </c>
      <c r="K46" s="64" t="str">
        <f t="shared" si="77"/>
        <v>4EPSS02</v>
      </c>
      <c r="L46" s="64" t="str">
        <f t="shared" si="78"/>
        <v>4EPSS23</v>
      </c>
      <c r="M46" s="64" t="str">
        <f t="shared" si="79"/>
        <v>4EPSS44</v>
      </c>
      <c r="N46" s="64" t="str">
        <f t="shared" si="80"/>
        <v>4EPSS18</v>
      </c>
      <c r="O46" s="64" t="str">
        <f t="shared" si="81"/>
        <v>4EPSS05</v>
      </c>
      <c r="P46" s="64" t="str">
        <f t="shared" si="82"/>
        <v>4EPSS17</v>
      </c>
      <c r="Q46" s="64" t="str">
        <f t="shared" si="83"/>
        <v>4ESS118</v>
      </c>
      <c r="R46" s="64" t="str">
        <f t="shared" si="84"/>
        <v>4EPSS33</v>
      </c>
      <c r="S46" s="4" t="s">
        <v>61</v>
      </c>
      <c r="T46" s="65" t="s">
        <v>246</v>
      </c>
      <c r="U46" s="76">
        <v>4</v>
      </c>
      <c r="V46" s="80">
        <f t="shared" ref="V46:V64" si="86">IFERROR(VLOOKUP(B46,$AN$9:$AR$931,5,0),0)</f>
        <v>1337</v>
      </c>
      <c r="W46" s="74">
        <f t="shared" ref="W46:W64" si="87">IFERROR(VLOOKUP(C46,$AN$9:$AR$931,5,0),0)</f>
        <v>0</v>
      </c>
      <c r="X46" s="74">
        <f t="shared" ref="X46:X64" si="88">IFERROR(VLOOKUP(D46,$AN$9:$AR$931,5,0),0)</f>
        <v>0</v>
      </c>
      <c r="Y46" s="74">
        <f t="shared" ref="Y46:Y64" si="89">IFERROR(VLOOKUP(E46,$AN$9:$AR$931,5,0),0)</f>
        <v>0</v>
      </c>
      <c r="Z46" s="435">
        <f t="shared" ref="Z46:Z64" si="90">IFERROR(VLOOKUP(F46,$AN$9:$AR$931,5,0),0)</f>
        <v>0</v>
      </c>
      <c r="AA46" s="435">
        <f t="shared" ref="AA46:AA64" si="91">IFERROR(VLOOKUP(G46,$AN$9:$AR$931,5,0),0)</f>
        <v>0</v>
      </c>
      <c r="AB46" s="80">
        <f t="shared" ref="AB46:AB64" si="92">IFERROR(VLOOKUP(H46,$AN$9:$AR$931,5,0),0)</f>
        <v>0</v>
      </c>
      <c r="AC46" s="74">
        <f t="shared" ref="AC46:AC64" si="93">IFERROR(VLOOKUP(I46,$AN$9:$AR$931,5,0),0)</f>
        <v>0</v>
      </c>
      <c r="AD46" s="74">
        <f t="shared" ref="AD46:AD64" si="94">IFERROR(VLOOKUP(J46,$AN$9:$AR$931,5,0),0)</f>
        <v>1</v>
      </c>
      <c r="AE46" s="74">
        <f t="shared" ref="AE46:AE64" si="95">IFERROR(VLOOKUP(K46,$AN$9:$AR$931,5,0),0)</f>
        <v>0</v>
      </c>
      <c r="AF46" s="74">
        <f t="shared" ref="AF46:AF64" si="96">IFERROR(VLOOKUP(L46,$AN$9:$AR$931,5,0),0)</f>
        <v>0</v>
      </c>
      <c r="AG46" s="74">
        <f t="shared" ref="AG46:AG64" si="97">IFERROR(VLOOKUP(M46,$AN$9:$AR$931,5,0),0)</f>
        <v>54</v>
      </c>
      <c r="AH46" s="74">
        <f t="shared" ref="AH46:AH64" si="98">IFERROR(VLOOKUP(N46,$AN$9:$AR$931,5,0),0)</f>
        <v>0</v>
      </c>
      <c r="AI46" s="74">
        <f t="shared" ref="AI46:AI64" si="99">IFERROR(VLOOKUP(O46,$AN$9:$AR$931,5,0),0)</f>
        <v>0</v>
      </c>
      <c r="AJ46" s="74">
        <f t="shared" ref="AJ46:AJ64" si="100">IFERROR(VLOOKUP(P46,$AN$9:$AR$931,5,0),0)</f>
        <v>0</v>
      </c>
      <c r="AK46" s="74">
        <f t="shared" ref="AK46:AK64" si="101">IFERROR(VLOOKUP(Q46,$AN$9:$AR$931,5,0),0)</f>
        <v>0</v>
      </c>
      <c r="AL46" s="396">
        <f t="shared" ref="AL46:AL64" si="102">IFERROR(VLOOKUP(R46,$AN$9:$AR$931,5,0),0)</f>
        <v>0</v>
      </c>
      <c r="AM46" s="431">
        <f t="shared" ref="AM46:AM64" si="103">SUM(V46:AL46)</f>
        <v>1392</v>
      </c>
      <c r="AN46" s="64" t="str">
        <f t="shared" si="24"/>
        <v>250EPSI03</v>
      </c>
      <c r="AO46" s="775" t="s">
        <v>268</v>
      </c>
      <c r="AP46" s="777">
        <v>250</v>
      </c>
      <c r="AQ46" s="775" t="s">
        <v>3</v>
      </c>
      <c r="AR46" s="776">
        <v>2102</v>
      </c>
    </row>
    <row r="47" spans="2:44">
      <c r="B47" s="64" t="str">
        <f t="shared" si="68"/>
        <v>42EPSS40</v>
      </c>
      <c r="C47" s="64" t="str">
        <f t="shared" si="69"/>
        <v>42EPSI03</v>
      </c>
      <c r="D47" s="64" t="str">
        <f t="shared" si="70"/>
        <v>42ESS002</v>
      </c>
      <c r="E47" s="64" t="str">
        <f t="shared" si="71"/>
        <v>42ESS024</v>
      </c>
      <c r="F47" s="64" t="str">
        <f t="shared" si="72"/>
        <v>42ESS091</v>
      </c>
      <c r="G47" s="64" t="str">
        <f t="shared" si="73"/>
        <v>42EPSS41</v>
      </c>
      <c r="H47" s="64" t="str">
        <f t="shared" si="74"/>
        <v>42EPSS10</v>
      </c>
      <c r="I47" s="64" t="str">
        <f t="shared" si="75"/>
        <v>42EPSS16</v>
      </c>
      <c r="J47" s="64" t="str">
        <f t="shared" si="76"/>
        <v>42EPSS37</v>
      </c>
      <c r="K47" s="64" t="str">
        <f t="shared" si="77"/>
        <v>42EPSS02</v>
      </c>
      <c r="L47" s="64" t="str">
        <f t="shared" si="78"/>
        <v>42EPSS23</v>
      </c>
      <c r="M47" s="64" t="str">
        <f t="shared" si="79"/>
        <v>42EPSS44</v>
      </c>
      <c r="N47" s="64" t="str">
        <f t="shared" si="80"/>
        <v>42EPSS18</v>
      </c>
      <c r="O47" s="64" t="str">
        <f t="shared" si="81"/>
        <v>42EPSS05</v>
      </c>
      <c r="P47" s="64" t="str">
        <f t="shared" si="82"/>
        <v>42EPSS17</v>
      </c>
      <c r="Q47" s="64" t="str">
        <f t="shared" si="83"/>
        <v>42ESS118</v>
      </c>
      <c r="R47" s="64" t="str">
        <f t="shared" si="84"/>
        <v>42EPSS33</v>
      </c>
      <c r="S47" s="24" t="s">
        <v>188</v>
      </c>
      <c r="T47" s="65" t="s">
        <v>246</v>
      </c>
      <c r="U47" s="76">
        <v>42</v>
      </c>
      <c r="V47" s="80">
        <f t="shared" si="86"/>
        <v>6675</v>
      </c>
      <c r="W47" s="74">
        <f t="shared" si="87"/>
        <v>0</v>
      </c>
      <c r="X47" s="74">
        <f t="shared" si="88"/>
        <v>0</v>
      </c>
      <c r="Y47" s="74">
        <f t="shared" si="89"/>
        <v>8907</v>
      </c>
      <c r="Z47" s="435">
        <f t="shared" si="90"/>
        <v>166</v>
      </c>
      <c r="AA47" s="435">
        <f t="shared" si="91"/>
        <v>0</v>
      </c>
      <c r="AB47" s="80">
        <f t="shared" si="92"/>
        <v>0</v>
      </c>
      <c r="AC47" s="74">
        <f t="shared" si="93"/>
        <v>2</v>
      </c>
      <c r="AD47" s="74">
        <f t="shared" si="94"/>
        <v>155</v>
      </c>
      <c r="AE47" s="74">
        <f t="shared" si="95"/>
        <v>0</v>
      </c>
      <c r="AF47" s="74">
        <f t="shared" si="96"/>
        <v>0</v>
      </c>
      <c r="AG47" s="74">
        <f t="shared" si="97"/>
        <v>1168</v>
      </c>
      <c r="AH47" s="74">
        <f t="shared" si="98"/>
        <v>0</v>
      </c>
      <c r="AI47" s="74">
        <f t="shared" si="99"/>
        <v>0</v>
      </c>
      <c r="AJ47" s="74">
        <f t="shared" si="100"/>
        <v>0</v>
      </c>
      <c r="AK47" s="74">
        <f t="shared" si="101"/>
        <v>0</v>
      </c>
      <c r="AL47" s="396">
        <f t="shared" si="102"/>
        <v>0</v>
      </c>
      <c r="AM47" s="431">
        <f t="shared" si="103"/>
        <v>17073</v>
      </c>
      <c r="AN47" s="64" t="str">
        <f t="shared" si="24"/>
        <v>250EPSS16</v>
      </c>
      <c r="AO47" s="775" t="s">
        <v>268</v>
      </c>
      <c r="AP47" s="777">
        <v>250</v>
      </c>
      <c r="AQ47" s="775" t="s">
        <v>546</v>
      </c>
      <c r="AR47" s="776">
        <v>1</v>
      </c>
    </row>
    <row r="48" spans="2:44">
      <c r="B48" s="64" t="str">
        <f t="shared" si="68"/>
        <v>44EPSS40</v>
      </c>
      <c r="C48" s="64" t="str">
        <f t="shared" si="69"/>
        <v>44EPSI03</v>
      </c>
      <c r="D48" s="64" t="str">
        <f t="shared" si="70"/>
        <v>44ESS002</v>
      </c>
      <c r="E48" s="64" t="str">
        <f t="shared" si="71"/>
        <v>44ESS024</v>
      </c>
      <c r="F48" s="64" t="str">
        <f t="shared" si="72"/>
        <v>44ESS091</v>
      </c>
      <c r="G48" s="64" t="str">
        <f t="shared" si="73"/>
        <v>44EPSS41</v>
      </c>
      <c r="H48" s="64" t="str">
        <f t="shared" si="74"/>
        <v>44EPSS10</v>
      </c>
      <c r="I48" s="64" t="str">
        <f t="shared" si="75"/>
        <v>44EPSS16</v>
      </c>
      <c r="J48" s="64" t="str">
        <f t="shared" si="76"/>
        <v>44EPSS37</v>
      </c>
      <c r="K48" s="64" t="str">
        <f t="shared" si="77"/>
        <v>44EPSS02</v>
      </c>
      <c r="L48" s="64" t="str">
        <f t="shared" si="78"/>
        <v>44EPSS23</v>
      </c>
      <c r="M48" s="64" t="str">
        <f t="shared" si="79"/>
        <v>44EPSS44</v>
      </c>
      <c r="N48" s="64" t="str">
        <f t="shared" si="80"/>
        <v>44EPSS18</v>
      </c>
      <c r="O48" s="64" t="str">
        <f t="shared" si="81"/>
        <v>44EPSS05</v>
      </c>
      <c r="P48" s="64" t="str">
        <f t="shared" si="82"/>
        <v>44EPSS17</v>
      </c>
      <c r="Q48" s="64" t="str">
        <f t="shared" si="83"/>
        <v>44ESS118</v>
      </c>
      <c r="R48" s="64" t="str">
        <f t="shared" si="84"/>
        <v>44EPSS33</v>
      </c>
      <c r="S48" s="5" t="s">
        <v>34</v>
      </c>
      <c r="T48" s="65" t="s">
        <v>246</v>
      </c>
      <c r="U48" s="76">
        <v>44</v>
      </c>
      <c r="V48" s="80">
        <f t="shared" si="86"/>
        <v>5168</v>
      </c>
      <c r="W48" s="74">
        <f t="shared" si="87"/>
        <v>0</v>
      </c>
      <c r="X48" s="74">
        <f t="shared" si="88"/>
        <v>0</v>
      </c>
      <c r="Y48" s="74">
        <f t="shared" si="89"/>
        <v>0</v>
      </c>
      <c r="Z48" s="435">
        <f t="shared" si="90"/>
        <v>0</v>
      </c>
      <c r="AA48" s="435">
        <f t="shared" si="91"/>
        <v>0</v>
      </c>
      <c r="AB48" s="80">
        <f t="shared" si="92"/>
        <v>0</v>
      </c>
      <c r="AC48" s="74">
        <f t="shared" si="93"/>
        <v>0</v>
      </c>
      <c r="AD48" s="74">
        <f t="shared" si="94"/>
        <v>5</v>
      </c>
      <c r="AE48" s="74">
        <f t="shared" si="95"/>
        <v>0</v>
      </c>
      <c r="AF48" s="74">
        <f t="shared" si="96"/>
        <v>0</v>
      </c>
      <c r="AG48" s="74">
        <f t="shared" si="97"/>
        <v>312</v>
      </c>
      <c r="AH48" s="74">
        <f t="shared" si="98"/>
        <v>0</v>
      </c>
      <c r="AI48" s="74">
        <f t="shared" si="99"/>
        <v>0</v>
      </c>
      <c r="AJ48" s="74">
        <f t="shared" si="100"/>
        <v>0</v>
      </c>
      <c r="AK48" s="74">
        <f t="shared" si="101"/>
        <v>0</v>
      </c>
      <c r="AL48" s="396">
        <f t="shared" si="102"/>
        <v>0</v>
      </c>
      <c r="AM48" s="431">
        <f t="shared" si="103"/>
        <v>5485</v>
      </c>
      <c r="AN48" s="64" t="str">
        <f t="shared" si="24"/>
        <v>250EPSS37</v>
      </c>
      <c r="AO48" s="775" t="s">
        <v>268</v>
      </c>
      <c r="AP48" s="777">
        <v>250</v>
      </c>
      <c r="AQ48" s="775" t="s">
        <v>550</v>
      </c>
      <c r="AR48" s="776">
        <v>75</v>
      </c>
    </row>
    <row r="49" spans="2:44">
      <c r="B49" s="64" t="str">
        <f t="shared" si="68"/>
        <v>59EPSS40</v>
      </c>
      <c r="C49" s="64" t="str">
        <f t="shared" si="69"/>
        <v>59EPSI03</v>
      </c>
      <c r="D49" s="64" t="str">
        <f t="shared" si="70"/>
        <v>59ESS002</v>
      </c>
      <c r="E49" s="64" t="str">
        <f t="shared" si="71"/>
        <v>59ESS024</v>
      </c>
      <c r="F49" s="64" t="str">
        <f t="shared" si="72"/>
        <v>59ESS091</v>
      </c>
      <c r="G49" s="64" t="str">
        <f t="shared" si="73"/>
        <v>59EPSS41</v>
      </c>
      <c r="H49" s="64" t="str">
        <f t="shared" si="74"/>
        <v>59EPSS10</v>
      </c>
      <c r="I49" s="64" t="str">
        <f t="shared" si="75"/>
        <v>59EPSS16</v>
      </c>
      <c r="J49" s="64" t="str">
        <f t="shared" si="76"/>
        <v>59EPSS37</v>
      </c>
      <c r="K49" s="64" t="str">
        <f t="shared" si="77"/>
        <v>59EPSS02</v>
      </c>
      <c r="L49" s="64" t="str">
        <f t="shared" si="78"/>
        <v>59EPSS23</v>
      </c>
      <c r="M49" s="64" t="str">
        <f t="shared" si="79"/>
        <v>59EPSS44</v>
      </c>
      <c r="N49" s="64" t="str">
        <f t="shared" si="80"/>
        <v>59EPSS18</v>
      </c>
      <c r="O49" s="64" t="str">
        <f t="shared" si="81"/>
        <v>59EPSS05</v>
      </c>
      <c r="P49" s="64" t="str">
        <f t="shared" si="82"/>
        <v>59EPSS17</v>
      </c>
      <c r="Q49" s="64" t="str">
        <f t="shared" si="83"/>
        <v>59ESS118</v>
      </c>
      <c r="R49" s="64" t="str">
        <f t="shared" si="84"/>
        <v>59EPSS33</v>
      </c>
      <c r="S49" s="5" t="s">
        <v>107</v>
      </c>
      <c r="T49" s="65" t="s">
        <v>246</v>
      </c>
      <c r="U49" s="76">
        <v>59</v>
      </c>
      <c r="V49" s="80">
        <f t="shared" si="86"/>
        <v>719</v>
      </c>
      <c r="W49" s="74">
        <f t="shared" si="87"/>
        <v>0</v>
      </c>
      <c r="X49" s="74">
        <f t="shared" si="88"/>
        <v>0</v>
      </c>
      <c r="Y49" s="74">
        <f t="shared" si="89"/>
        <v>2039</v>
      </c>
      <c r="Z49" s="435">
        <f t="shared" si="90"/>
        <v>0</v>
      </c>
      <c r="AA49" s="435">
        <f t="shared" si="91"/>
        <v>0</v>
      </c>
      <c r="AB49" s="80">
        <f t="shared" si="92"/>
        <v>0</v>
      </c>
      <c r="AC49" s="74">
        <f t="shared" si="93"/>
        <v>0</v>
      </c>
      <c r="AD49" s="74">
        <f t="shared" si="94"/>
        <v>1</v>
      </c>
      <c r="AE49" s="74">
        <f t="shared" si="95"/>
        <v>4</v>
      </c>
      <c r="AF49" s="74">
        <f t="shared" si="96"/>
        <v>0</v>
      </c>
      <c r="AG49" s="74">
        <f t="shared" si="97"/>
        <v>66</v>
      </c>
      <c r="AH49" s="74">
        <f t="shared" si="98"/>
        <v>0</v>
      </c>
      <c r="AI49" s="74">
        <f t="shared" si="99"/>
        <v>0</v>
      </c>
      <c r="AJ49" s="74">
        <f t="shared" si="100"/>
        <v>0</v>
      </c>
      <c r="AK49" s="74">
        <f t="shared" si="101"/>
        <v>0</v>
      </c>
      <c r="AL49" s="396">
        <f t="shared" si="102"/>
        <v>0</v>
      </c>
      <c r="AM49" s="431">
        <f t="shared" si="103"/>
        <v>2829</v>
      </c>
      <c r="AN49" s="64" t="str">
        <f t="shared" si="24"/>
        <v>250EPSS40</v>
      </c>
      <c r="AO49" s="775" t="s">
        <v>268</v>
      </c>
      <c r="AP49" s="777">
        <v>250</v>
      </c>
      <c r="AQ49" s="775" t="s">
        <v>872</v>
      </c>
      <c r="AR49" s="776">
        <v>3751</v>
      </c>
    </row>
    <row r="50" spans="2:44">
      <c r="B50" s="64" t="str">
        <f t="shared" si="68"/>
        <v>113EPSS40</v>
      </c>
      <c r="C50" s="64" t="str">
        <f t="shared" si="69"/>
        <v>113EPSI03</v>
      </c>
      <c r="D50" s="64" t="str">
        <f t="shared" si="70"/>
        <v>113ESS002</v>
      </c>
      <c r="E50" s="64" t="str">
        <f t="shared" si="71"/>
        <v>113ESS024</v>
      </c>
      <c r="F50" s="64" t="str">
        <f t="shared" si="72"/>
        <v>113ESS091</v>
      </c>
      <c r="G50" s="64" t="str">
        <f t="shared" si="73"/>
        <v>113EPSS41</v>
      </c>
      <c r="H50" s="64" t="str">
        <f t="shared" si="74"/>
        <v>113EPSS10</v>
      </c>
      <c r="I50" s="64" t="str">
        <f t="shared" si="75"/>
        <v>113EPSS16</v>
      </c>
      <c r="J50" s="64" t="str">
        <f t="shared" si="76"/>
        <v>113EPSS37</v>
      </c>
      <c r="K50" s="64" t="str">
        <f t="shared" si="77"/>
        <v>113EPSS02</v>
      </c>
      <c r="L50" s="64" t="str">
        <f t="shared" si="78"/>
        <v>113EPSS23</v>
      </c>
      <c r="M50" s="64" t="str">
        <f t="shared" si="79"/>
        <v>113EPSS44</v>
      </c>
      <c r="N50" s="64" t="str">
        <f t="shared" si="80"/>
        <v>113EPSS18</v>
      </c>
      <c r="O50" s="64" t="str">
        <f t="shared" si="81"/>
        <v>113EPSS05</v>
      </c>
      <c r="P50" s="64" t="str">
        <f t="shared" si="82"/>
        <v>113EPSS17</v>
      </c>
      <c r="Q50" s="64" t="str">
        <f t="shared" si="83"/>
        <v>113ESS118</v>
      </c>
      <c r="R50" s="64" t="str">
        <f t="shared" si="84"/>
        <v>113EPSS33</v>
      </c>
      <c r="S50" s="5" t="s">
        <v>36</v>
      </c>
      <c r="T50" s="65" t="s">
        <v>246</v>
      </c>
      <c r="U50" s="76">
        <v>113</v>
      </c>
      <c r="V50" s="80">
        <f t="shared" si="86"/>
        <v>4452</v>
      </c>
      <c r="W50" s="74">
        <f t="shared" si="87"/>
        <v>0</v>
      </c>
      <c r="X50" s="74">
        <f t="shared" si="88"/>
        <v>0</v>
      </c>
      <c r="Y50" s="74">
        <f t="shared" si="89"/>
        <v>0</v>
      </c>
      <c r="Z50" s="435">
        <f t="shared" si="90"/>
        <v>591</v>
      </c>
      <c r="AA50" s="435">
        <f t="shared" si="91"/>
        <v>0</v>
      </c>
      <c r="AB50" s="80">
        <f t="shared" si="92"/>
        <v>0</v>
      </c>
      <c r="AC50" s="74">
        <f t="shared" si="93"/>
        <v>0</v>
      </c>
      <c r="AD50" s="74">
        <f t="shared" si="94"/>
        <v>193</v>
      </c>
      <c r="AE50" s="74">
        <f t="shared" si="95"/>
        <v>0</v>
      </c>
      <c r="AF50" s="74">
        <f t="shared" si="96"/>
        <v>0</v>
      </c>
      <c r="AG50" s="74">
        <f t="shared" si="97"/>
        <v>352</v>
      </c>
      <c r="AH50" s="74">
        <f t="shared" si="98"/>
        <v>0</v>
      </c>
      <c r="AI50" s="74">
        <f t="shared" si="99"/>
        <v>0</v>
      </c>
      <c r="AJ50" s="74">
        <f t="shared" si="100"/>
        <v>0</v>
      </c>
      <c r="AK50" s="74">
        <f t="shared" si="101"/>
        <v>0</v>
      </c>
      <c r="AL50" s="396">
        <f t="shared" si="102"/>
        <v>0</v>
      </c>
      <c r="AM50" s="431">
        <f t="shared" si="103"/>
        <v>5588</v>
      </c>
      <c r="AN50" s="64" t="str">
        <f t="shared" si="24"/>
        <v>250EPSS44</v>
      </c>
      <c r="AO50" s="775" t="s">
        <v>268</v>
      </c>
      <c r="AP50" s="777">
        <v>250</v>
      </c>
      <c r="AQ50" s="775" t="s">
        <v>1063</v>
      </c>
      <c r="AR50" s="776">
        <v>1205</v>
      </c>
    </row>
    <row r="51" spans="2:44">
      <c r="B51" s="64" t="str">
        <f t="shared" si="68"/>
        <v>125EPSS40</v>
      </c>
      <c r="C51" s="64" t="str">
        <f t="shared" si="69"/>
        <v>125EPSI03</v>
      </c>
      <c r="D51" s="64" t="str">
        <f t="shared" si="70"/>
        <v>125ESS002</v>
      </c>
      <c r="E51" s="64" t="str">
        <f t="shared" si="71"/>
        <v>125ESS024</v>
      </c>
      <c r="F51" s="64" t="str">
        <f t="shared" si="72"/>
        <v>125ESS091</v>
      </c>
      <c r="G51" s="64" t="str">
        <f t="shared" si="73"/>
        <v>125EPSS41</v>
      </c>
      <c r="H51" s="64" t="str">
        <f t="shared" si="74"/>
        <v>125EPSS10</v>
      </c>
      <c r="I51" s="64" t="str">
        <f t="shared" si="75"/>
        <v>125EPSS16</v>
      </c>
      <c r="J51" s="64" t="str">
        <f t="shared" si="76"/>
        <v>125EPSS37</v>
      </c>
      <c r="K51" s="64" t="str">
        <f t="shared" si="77"/>
        <v>125EPSS02</v>
      </c>
      <c r="L51" s="64" t="str">
        <f t="shared" si="78"/>
        <v>125EPSS23</v>
      </c>
      <c r="M51" s="64" t="str">
        <f t="shared" si="79"/>
        <v>125EPSS44</v>
      </c>
      <c r="N51" s="64" t="str">
        <f t="shared" si="80"/>
        <v>125EPSS18</v>
      </c>
      <c r="O51" s="64" t="str">
        <f t="shared" si="81"/>
        <v>125EPSS05</v>
      </c>
      <c r="P51" s="64" t="str">
        <f t="shared" si="82"/>
        <v>125EPSS17</v>
      </c>
      <c r="Q51" s="64" t="str">
        <f t="shared" si="83"/>
        <v>125ESS118</v>
      </c>
      <c r="R51" s="64" t="str">
        <f t="shared" si="84"/>
        <v>125EPSS33</v>
      </c>
      <c r="S51" s="5" t="s">
        <v>74</v>
      </c>
      <c r="T51" s="65" t="s">
        <v>246</v>
      </c>
      <c r="U51" s="76">
        <v>125</v>
      </c>
      <c r="V51" s="80">
        <f t="shared" si="86"/>
        <v>6479</v>
      </c>
      <c r="W51" s="74">
        <f t="shared" si="87"/>
        <v>0</v>
      </c>
      <c r="X51" s="74">
        <f t="shared" si="88"/>
        <v>0</v>
      </c>
      <c r="Y51" s="74">
        <f t="shared" si="89"/>
        <v>0</v>
      </c>
      <c r="Z51" s="435">
        <f t="shared" si="90"/>
        <v>0</v>
      </c>
      <c r="AA51" s="435">
        <f t="shared" si="91"/>
        <v>1</v>
      </c>
      <c r="AB51" s="80">
        <f t="shared" si="92"/>
        <v>0</v>
      </c>
      <c r="AC51" s="74">
        <f t="shared" si="93"/>
        <v>0</v>
      </c>
      <c r="AD51" s="74">
        <f t="shared" si="94"/>
        <v>13</v>
      </c>
      <c r="AE51" s="74">
        <f t="shared" si="95"/>
        <v>0</v>
      </c>
      <c r="AF51" s="74">
        <f t="shared" si="96"/>
        <v>0</v>
      </c>
      <c r="AG51" s="74">
        <f t="shared" si="97"/>
        <v>132</v>
      </c>
      <c r="AH51" s="74">
        <f t="shared" si="98"/>
        <v>0</v>
      </c>
      <c r="AI51" s="74">
        <f t="shared" si="99"/>
        <v>0</v>
      </c>
      <c r="AJ51" s="74">
        <f t="shared" si="100"/>
        <v>0</v>
      </c>
      <c r="AK51" s="74">
        <f t="shared" si="101"/>
        <v>0</v>
      </c>
      <c r="AL51" s="396">
        <f t="shared" si="102"/>
        <v>0</v>
      </c>
      <c r="AM51" s="431">
        <f t="shared" si="103"/>
        <v>6625</v>
      </c>
      <c r="AN51" s="64" t="str">
        <f t="shared" si="24"/>
        <v>250ESS024</v>
      </c>
      <c r="AO51" s="775" t="s">
        <v>268</v>
      </c>
      <c r="AP51" s="777">
        <v>250</v>
      </c>
      <c r="AQ51" s="775" t="s">
        <v>1</v>
      </c>
      <c r="AR51" s="776">
        <v>39243</v>
      </c>
    </row>
    <row r="52" spans="2:44">
      <c r="B52" s="64" t="str">
        <f t="shared" si="68"/>
        <v>138EPSS40</v>
      </c>
      <c r="C52" s="64" t="str">
        <f t="shared" si="69"/>
        <v>138EPSI03</v>
      </c>
      <c r="D52" s="64" t="str">
        <f t="shared" si="70"/>
        <v>138ESS002</v>
      </c>
      <c r="E52" s="64" t="str">
        <f t="shared" si="71"/>
        <v>138ESS024</v>
      </c>
      <c r="F52" s="64" t="str">
        <f t="shared" si="72"/>
        <v>138ESS091</v>
      </c>
      <c r="G52" s="64" t="str">
        <f t="shared" si="73"/>
        <v>138EPSS41</v>
      </c>
      <c r="H52" s="64" t="str">
        <f t="shared" si="74"/>
        <v>138EPSS10</v>
      </c>
      <c r="I52" s="64" t="str">
        <f t="shared" si="75"/>
        <v>138EPSS16</v>
      </c>
      <c r="J52" s="64" t="str">
        <f t="shared" si="76"/>
        <v>138EPSS37</v>
      </c>
      <c r="K52" s="64" t="str">
        <f t="shared" si="77"/>
        <v>138EPSS02</v>
      </c>
      <c r="L52" s="64" t="str">
        <f t="shared" si="78"/>
        <v>138EPSS23</v>
      </c>
      <c r="M52" s="64" t="str">
        <f t="shared" si="79"/>
        <v>138EPSS44</v>
      </c>
      <c r="N52" s="64" t="str">
        <f t="shared" si="80"/>
        <v>138EPSS18</v>
      </c>
      <c r="O52" s="64" t="str">
        <f t="shared" si="81"/>
        <v>138EPSS05</v>
      </c>
      <c r="P52" s="64" t="str">
        <f t="shared" si="82"/>
        <v>138EPSS17</v>
      </c>
      <c r="Q52" s="64" t="str">
        <f t="shared" si="83"/>
        <v>138ESS118</v>
      </c>
      <c r="R52" s="64" t="str">
        <f t="shared" si="84"/>
        <v>138EPSS33</v>
      </c>
      <c r="S52" s="5" t="s">
        <v>37</v>
      </c>
      <c r="T52" s="65" t="s">
        <v>246</v>
      </c>
      <c r="U52" s="76">
        <v>138</v>
      </c>
      <c r="V52" s="80">
        <f t="shared" si="86"/>
        <v>11343</v>
      </c>
      <c r="W52" s="74">
        <f t="shared" si="87"/>
        <v>0</v>
      </c>
      <c r="X52" s="74">
        <f t="shared" si="88"/>
        <v>0</v>
      </c>
      <c r="Y52" s="74">
        <f t="shared" si="89"/>
        <v>0</v>
      </c>
      <c r="Z52" s="435">
        <f t="shared" si="90"/>
        <v>0</v>
      </c>
      <c r="AA52" s="435">
        <f t="shared" si="91"/>
        <v>0</v>
      </c>
      <c r="AB52" s="80">
        <f t="shared" si="92"/>
        <v>0</v>
      </c>
      <c r="AC52" s="74">
        <f t="shared" si="93"/>
        <v>0</v>
      </c>
      <c r="AD52" s="74">
        <f t="shared" si="94"/>
        <v>98</v>
      </c>
      <c r="AE52" s="74">
        <f t="shared" si="95"/>
        <v>0</v>
      </c>
      <c r="AF52" s="74">
        <f t="shared" si="96"/>
        <v>0</v>
      </c>
      <c r="AG52" s="74">
        <f t="shared" si="97"/>
        <v>349</v>
      </c>
      <c r="AH52" s="74">
        <f t="shared" si="98"/>
        <v>0</v>
      </c>
      <c r="AI52" s="74">
        <f t="shared" si="99"/>
        <v>0</v>
      </c>
      <c r="AJ52" s="74">
        <f t="shared" si="100"/>
        <v>0</v>
      </c>
      <c r="AK52" s="74">
        <f t="shared" si="101"/>
        <v>0</v>
      </c>
      <c r="AL52" s="396">
        <f t="shared" si="102"/>
        <v>0</v>
      </c>
      <c r="AM52" s="431">
        <f t="shared" si="103"/>
        <v>11790</v>
      </c>
      <c r="AN52" s="64" t="str">
        <f t="shared" si="24"/>
        <v>495EPSS37</v>
      </c>
      <c r="AO52" s="775" t="s">
        <v>268</v>
      </c>
      <c r="AP52" s="777">
        <v>495</v>
      </c>
      <c r="AQ52" s="775" t="s">
        <v>550</v>
      </c>
      <c r="AR52" s="776">
        <v>6</v>
      </c>
    </row>
    <row r="53" spans="2:44">
      <c r="B53" s="64" t="str">
        <f t="shared" si="68"/>
        <v>234EPSS40</v>
      </c>
      <c r="C53" s="64" t="str">
        <f t="shared" si="69"/>
        <v>234EPSI03</v>
      </c>
      <c r="D53" s="64" t="str">
        <f t="shared" si="70"/>
        <v>234ESS002</v>
      </c>
      <c r="E53" s="64" t="str">
        <f t="shared" si="71"/>
        <v>234ESS024</v>
      </c>
      <c r="F53" s="64" t="str">
        <f t="shared" si="72"/>
        <v>234ESS091</v>
      </c>
      <c r="G53" s="64" t="str">
        <f t="shared" si="73"/>
        <v>234EPSS41</v>
      </c>
      <c r="H53" s="64" t="str">
        <f t="shared" si="74"/>
        <v>234EPSS10</v>
      </c>
      <c r="I53" s="64" t="str">
        <f t="shared" si="75"/>
        <v>234EPSS16</v>
      </c>
      <c r="J53" s="64" t="str">
        <f t="shared" si="76"/>
        <v>234EPSS37</v>
      </c>
      <c r="K53" s="64" t="str">
        <f t="shared" si="77"/>
        <v>234EPSS02</v>
      </c>
      <c r="L53" s="64" t="str">
        <f t="shared" si="78"/>
        <v>234EPSS23</v>
      </c>
      <c r="M53" s="64" t="str">
        <f t="shared" si="79"/>
        <v>234EPSS44</v>
      </c>
      <c r="N53" s="64" t="str">
        <f t="shared" si="80"/>
        <v>234EPSS18</v>
      </c>
      <c r="O53" s="64" t="str">
        <f t="shared" si="81"/>
        <v>234EPSS05</v>
      </c>
      <c r="P53" s="64" t="str">
        <f t="shared" si="82"/>
        <v>234EPSS17</v>
      </c>
      <c r="Q53" s="64" t="str">
        <f t="shared" si="83"/>
        <v>234ESS118</v>
      </c>
      <c r="R53" s="64" t="str">
        <f t="shared" si="84"/>
        <v>234EPSS33</v>
      </c>
      <c r="S53" s="5" t="s">
        <v>78</v>
      </c>
      <c r="T53" s="65" t="s">
        <v>246</v>
      </c>
      <c r="U53" s="76">
        <v>234</v>
      </c>
      <c r="V53" s="80">
        <f t="shared" si="86"/>
        <v>0</v>
      </c>
      <c r="W53" s="74">
        <f t="shared" si="87"/>
        <v>4370</v>
      </c>
      <c r="X53" s="74">
        <f t="shared" si="88"/>
        <v>0</v>
      </c>
      <c r="Y53" s="74">
        <f t="shared" si="89"/>
        <v>15325</v>
      </c>
      <c r="Z53" s="435">
        <f t="shared" si="90"/>
        <v>0</v>
      </c>
      <c r="AA53" s="435">
        <f t="shared" si="91"/>
        <v>103</v>
      </c>
      <c r="AB53" s="80">
        <f t="shared" si="92"/>
        <v>0</v>
      </c>
      <c r="AC53" s="74">
        <f t="shared" si="93"/>
        <v>0</v>
      </c>
      <c r="AD53" s="74">
        <f t="shared" si="94"/>
        <v>33</v>
      </c>
      <c r="AE53" s="74">
        <f t="shared" si="95"/>
        <v>0</v>
      </c>
      <c r="AF53" s="74">
        <f t="shared" si="96"/>
        <v>0</v>
      </c>
      <c r="AG53" s="74">
        <f t="shared" si="97"/>
        <v>158</v>
      </c>
      <c r="AH53" s="74">
        <f t="shared" si="98"/>
        <v>0</v>
      </c>
      <c r="AI53" s="74">
        <f t="shared" si="99"/>
        <v>0</v>
      </c>
      <c r="AJ53" s="74">
        <f t="shared" si="100"/>
        <v>0</v>
      </c>
      <c r="AK53" s="74">
        <f t="shared" si="101"/>
        <v>0</v>
      </c>
      <c r="AL53" s="396">
        <f t="shared" si="102"/>
        <v>0</v>
      </c>
      <c r="AM53" s="431">
        <f t="shared" si="103"/>
        <v>19989</v>
      </c>
      <c r="AN53" s="64" t="str">
        <f t="shared" si="24"/>
        <v>495EPSS44</v>
      </c>
      <c r="AO53" s="775" t="s">
        <v>268</v>
      </c>
      <c r="AP53" s="777">
        <v>495</v>
      </c>
      <c r="AQ53" s="775" t="s">
        <v>1063</v>
      </c>
      <c r="AR53" s="776">
        <v>262</v>
      </c>
    </row>
    <row r="54" spans="2:44">
      <c r="B54" s="64" t="str">
        <f t="shared" si="68"/>
        <v>240EPSS40</v>
      </c>
      <c r="C54" s="64" t="str">
        <f t="shared" si="69"/>
        <v>240EPSI03</v>
      </c>
      <c r="D54" s="64" t="str">
        <f t="shared" si="70"/>
        <v>240ESS002</v>
      </c>
      <c r="E54" s="64" t="str">
        <f t="shared" si="71"/>
        <v>240ESS024</v>
      </c>
      <c r="F54" s="64" t="str">
        <f t="shared" si="72"/>
        <v>240ESS091</v>
      </c>
      <c r="G54" s="64" t="str">
        <f t="shared" si="73"/>
        <v>240EPSS41</v>
      </c>
      <c r="H54" s="64" t="str">
        <f t="shared" si="74"/>
        <v>240EPSS10</v>
      </c>
      <c r="I54" s="64" t="str">
        <f t="shared" si="75"/>
        <v>240EPSS16</v>
      </c>
      <c r="J54" s="64" t="str">
        <f t="shared" si="76"/>
        <v>240EPSS37</v>
      </c>
      <c r="K54" s="64" t="str">
        <f t="shared" si="77"/>
        <v>240EPSS02</v>
      </c>
      <c r="L54" s="64" t="str">
        <f t="shared" si="78"/>
        <v>240EPSS23</v>
      </c>
      <c r="M54" s="64" t="str">
        <f t="shared" si="79"/>
        <v>240EPSS44</v>
      </c>
      <c r="N54" s="64" t="str">
        <f t="shared" si="80"/>
        <v>240EPSS18</v>
      </c>
      <c r="O54" s="64" t="str">
        <f t="shared" si="81"/>
        <v>240EPSS05</v>
      </c>
      <c r="P54" s="64" t="str">
        <f t="shared" si="82"/>
        <v>240EPSS17</v>
      </c>
      <c r="Q54" s="64" t="str">
        <f t="shared" si="83"/>
        <v>240ESS118</v>
      </c>
      <c r="R54" s="64" t="str">
        <f t="shared" si="84"/>
        <v>240EPSS33</v>
      </c>
      <c r="S54" s="5" t="s">
        <v>39</v>
      </c>
      <c r="T54" s="65" t="s">
        <v>246</v>
      </c>
      <c r="U54" s="76">
        <v>240</v>
      </c>
      <c r="V54" s="80">
        <f t="shared" si="86"/>
        <v>6904</v>
      </c>
      <c r="W54" s="74">
        <f t="shared" si="87"/>
        <v>0</v>
      </c>
      <c r="X54" s="74">
        <f t="shared" si="88"/>
        <v>0</v>
      </c>
      <c r="Y54" s="74">
        <f t="shared" si="89"/>
        <v>0</v>
      </c>
      <c r="Z54" s="435">
        <f t="shared" si="90"/>
        <v>0</v>
      </c>
      <c r="AA54" s="435">
        <f t="shared" si="91"/>
        <v>0</v>
      </c>
      <c r="AB54" s="80">
        <f t="shared" si="92"/>
        <v>0</v>
      </c>
      <c r="AC54" s="74">
        <f t="shared" si="93"/>
        <v>0</v>
      </c>
      <c r="AD54" s="74">
        <f t="shared" si="94"/>
        <v>69</v>
      </c>
      <c r="AE54" s="74">
        <f t="shared" si="95"/>
        <v>0</v>
      </c>
      <c r="AF54" s="74">
        <f t="shared" si="96"/>
        <v>0</v>
      </c>
      <c r="AG54" s="74">
        <f t="shared" si="97"/>
        <v>209</v>
      </c>
      <c r="AH54" s="74">
        <f t="shared" si="98"/>
        <v>0</v>
      </c>
      <c r="AI54" s="74">
        <f t="shared" si="99"/>
        <v>0</v>
      </c>
      <c r="AJ54" s="74">
        <f t="shared" si="100"/>
        <v>0</v>
      </c>
      <c r="AK54" s="74">
        <f t="shared" si="101"/>
        <v>0</v>
      </c>
      <c r="AL54" s="396">
        <f t="shared" si="102"/>
        <v>0</v>
      </c>
      <c r="AM54" s="431">
        <f t="shared" si="103"/>
        <v>7182</v>
      </c>
      <c r="AN54" s="64" t="str">
        <f t="shared" si="24"/>
        <v>495ESS002</v>
      </c>
      <c r="AO54" s="775" t="s">
        <v>268</v>
      </c>
      <c r="AP54" s="777">
        <v>495</v>
      </c>
      <c r="AQ54" s="775" t="s">
        <v>0</v>
      </c>
      <c r="AR54" s="776">
        <v>380</v>
      </c>
    </row>
    <row r="55" spans="2:44">
      <c r="B55" s="64" t="str">
        <f t="shared" si="68"/>
        <v>284EPSS40</v>
      </c>
      <c r="C55" s="64" t="str">
        <f t="shared" si="69"/>
        <v>284EPSI03</v>
      </c>
      <c r="D55" s="64" t="str">
        <f t="shared" si="70"/>
        <v>284ESS002</v>
      </c>
      <c r="E55" s="64" t="str">
        <f t="shared" si="71"/>
        <v>284ESS024</v>
      </c>
      <c r="F55" s="64" t="str">
        <f t="shared" si="72"/>
        <v>284ESS091</v>
      </c>
      <c r="G55" s="64" t="str">
        <f t="shared" si="73"/>
        <v>284EPSS41</v>
      </c>
      <c r="H55" s="64" t="str">
        <f t="shared" si="74"/>
        <v>284EPSS10</v>
      </c>
      <c r="I55" s="64" t="str">
        <f t="shared" si="75"/>
        <v>284EPSS16</v>
      </c>
      <c r="J55" s="64" t="str">
        <f t="shared" si="76"/>
        <v>284EPSS37</v>
      </c>
      <c r="K55" s="64" t="str">
        <f t="shared" si="77"/>
        <v>284EPSS02</v>
      </c>
      <c r="L55" s="64" t="str">
        <f t="shared" si="78"/>
        <v>284EPSS23</v>
      </c>
      <c r="M55" s="64" t="str">
        <f t="shared" si="79"/>
        <v>284EPSS44</v>
      </c>
      <c r="N55" s="64" t="str">
        <f t="shared" si="80"/>
        <v>284EPSS18</v>
      </c>
      <c r="O55" s="64" t="str">
        <f t="shared" si="81"/>
        <v>284EPSS05</v>
      </c>
      <c r="P55" s="64" t="str">
        <f t="shared" si="82"/>
        <v>284EPSS17</v>
      </c>
      <c r="Q55" s="64" t="str">
        <f t="shared" si="83"/>
        <v>284ESS118</v>
      </c>
      <c r="R55" s="64" t="str">
        <f t="shared" si="84"/>
        <v>284EPSS33</v>
      </c>
      <c r="S55" s="5" t="s">
        <v>41</v>
      </c>
      <c r="T55" s="65" t="s">
        <v>246</v>
      </c>
      <c r="U55" s="76">
        <v>284</v>
      </c>
      <c r="V55" s="80">
        <f t="shared" si="86"/>
        <v>2974</v>
      </c>
      <c r="W55" s="74">
        <f t="shared" si="87"/>
        <v>4048</v>
      </c>
      <c r="X55" s="74">
        <f t="shared" si="88"/>
        <v>0</v>
      </c>
      <c r="Y55" s="74">
        <f t="shared" si="89"/>
        <v>11368</v>
      </c>
      <c r="Z55" s="435">
        <f t="shared" si="90"/>
        <v>0</v>
      </c>
      <c r="AA55" s="435">
        <f t="shared" si="91"/>
        <v>2</v>
      </c>
      <c r="AB55" s="80">
        <f t="shared" si="92"/>
        <v>0</v>
      </c>
      <c r="AC55" s="74">
        <f t="shared" si="93"/>
        <v>0</v>
      </c>
      <c r="AD55" s="74">
        <f t="shared" si="94"/>
        <v>35</v>
      </c>
      <c r="AE55" s="74">
        <f t="shared" si="95"/>
        <v>0</v>
      </c>
      <c r="AF55" s="74">
        <f t="shared" si="96"/>
        <v>0</v>
      </c>
      <c r="AG55" s="74">
        <f t="shared" si="97"/>
        <v>441</v>
      </c>
      <c r="AH55" s="74">
        <f t="shared" si="98"/>
        <v>0</v>
      </c>
      <c r="AI55" s="74">
        <f t="shared" si="99"/>
        <v>0</v>
      </c>
      <c r="AJ55" s="74">
        <f t="shared" si="100"/>
        <v>0</v>
      </c>
      <c r="AK55" s="74">
        <f t="shared" si="101"/>
        <v>0</v>
      </c>
      <c r="AL55" s="396">
        <f t="shared" si="102"/>
        <v>0</v>
      </c>
      <c r="AM55" s="431">
        <f t="shared" si="103"/>
        <v>18868</v>
      </c>
      <c r="AN55" s="64" t="str">
        <f t="shared" si="24"/>
        <v>495ESS024</v>
      </c>
      <c r="AO55" s="775" t="s">
        <v>268</v>
      </c>
      <c r="AP55" s="777">
        <v>495</v>
      </c>
      <c r="AQ55" s="775" t="s">
        <v>1</v>
      </c>
      <c r="AR55" s="776">
        <v>22991</v>
      </c>
    </row>
    <row r="56" spans="2:44">
      <c r="B56" s="64" t="str">
        <f t="shared" si="68"/>
        <v>306EPSS40</v>
      </c>
      <c r="C56" s="64" t="str">
        <f t="shared" si="69"/>
        <v>306EPSI03</v>
      </c>
      <c r="D56" s="64" t="str">
        <f t="shared" si="70"/>
        <v>306ESS002</v>
      </c>
      <c r="E56" s="64" t="str">
        <f t="shared" si="71"/>
        <v>306ESS024</v>
      </c>
      <c r="F56" s="64" t="str">
        <f t="shared" si="72"/>
        <v>306ESS091</v>
      </c>
      <c r="G56" s="64" t="str">
        <f t="shared" si="73"/>
        <v>306EPSS41</v>
      </c>
      <c r="H56" s="64" t="str">
        <f t="shared" si="74"/>
        <v>306EPSS10</v>
      </c>
      <c r="I56" s="64" t="str">
        <f t="shared" si="75"/>
        <v>306EPSS16</v>
      </c>
      <c r="J56" s="64" t="str">
        <f t="shared" si="76"/>
        <v>306EPSS37</v>
      </c>
      <c r="K56" s="64" t="str">
        <f t="shared" si="77"/>
        <v>306EPSS02</v>
      </c>
      <c r="L56" s="64" t="str">
        <f t="shared" si="78"/>
        <v>306EPSS23</v>
      </c>
      <c r="M56" s="64" t="str">
        <f t="shared" si="79"/>
        <v>306EPSS44</v>
      </c>
      <c r="N56" s="64" t="str">
        <f t="shared" si="80"/>
        <v>306EPSS18</v>
      </c>
      <c r="O56" s="64" t="str">
        <f t="shared" si="81"/>
        <v>306EPSS05</v>
      </c>
      <c r="P56" s="64" t="str">
        <f t="shared" si="82"/>
        <v>306EPSS17</v>
      </c>
      <c r="Q56" s="64" t="str">
        <f t="shared" si="83"/>
        <v>306ESS118</v>
      </c>
      <c r="R56" s="64" t="str">
        <f t="shared" si="84"/>
        <v>306EPSS33</v>
      </c>
      <c r="S56" s="5" t="s">
        <v>80</v>
      </c>
      <c r="T56" s="65" t="s">
        <v>246</v>
      </c>
      <c r="U56" s="76">
        <v>306</v>
      </c>
      <c r="V56" s="80">
        <f t="shared" si="86"/>
        <v>0</v>
      </c>
      <c r="W56" s="74">
        <f t="shared" si="87"/>
        <v>0</v>
      </c>
      <c r="X56" s="74">
        <f t="shared" si="88"/>
        <v>0</v>
      </c>
      <c r="Y56" s="74">
        <f t="shared" si="89"/>
        <v>0</v>
      </c>
      <c r="Z56" s="435">
        <f t="shared" si="90"/>
        <v>3333</v>
      </c>
      <c r="AA56" s="435">
        <f t="shared" si="91"/>
        <v>0</v>
      </c>
      <c r="AB56" s="80">
        <f t="shared" si="92"/>
        <v>0</v>
      </c>
      <c r="AC56" s="74">
        <f t="shared" si="93"/>
        <v>0</v>
      </c>
      <c r="AD56" s="74">
        <f t="shared" si="94"/>
        <v>24</v>
      </c>
      <c r="AE56" s="74">
        <f t="shared" si="95"/>
        <v>0</v>
      </c>
      <c r="AF56" s="74">
        <f t="shared" si="96"/>
        <v>0</v>
      </c>
      <c r="AG56" s="74">
        <f t="shared" si="97"/>
        <v>171</v>
      </c>
      <c r="AH56" s="74">
        <f t="shared" si="98"/>
        <v>0</v>
      </c>
      <c r="AI56" s="74">
        <f t="shared" si="99"/>
        <v>0</v>
      </c>
      <c r="AJ56" s="74">
        <f t="shared" si="100"/>
        <v>0</v>
      </c>
      <c r="AK56" s="74">
        <f t="shared" si="101"/>
        <v>0</v>
      </c>
      <c r="AL56" s="396">
        <f t="shared" si="102"/>
        <v>0</v>
      </c>
      <c r="AM56" s="431">
        <f t="shared" si="103"/>
        <v>3528</v>
      </c>
      <c r="AN56" s="64" t="str">
        <f t="shared" si="24"/>
        <v>790EPSS37</v>
      </c>
      <c r="AO56" s="775" t="s">
        <v>268</v>
      </c>
      <c r="AP56" s="777">
        <v>790</v>
      </c>
      <c r="AQ56" s="775" t="s">
        <v>550</v>
      </c>
      <c r="AR56" s="776">
        <v>28</v>
      </c>
    </row>
    <row r="57" spans="2:44">
      <c r="B57" s="64" t="str">
        <f t="shared" si="68"/>
        <v>347EPSS40</v>
      </c>
      <c r="C57" s="64" t="str">
        <f t="shared" si="69"/>
        <v>347EPSI03</v>
      </c>
      <c r="D57" s="64" t="str">
        <f t="shared" si="70"/>
        <v>347ESS002</v>
      </c>
      <c r="E57" s="64" t="str">
        <f t="shared" si="71"/>
        <v>347ESS024</v>
      </c>
      <c r="F57" s="64" t="str">
        <f t="shared" si="72"/>
        <v>347ESS091</v>
      </c>
      <c r="G57" s="64" t="str">
        <f t="shared" si="73"/>
        <v>347EPSS41</v>
      </c>
      <c r="H57" s="64" t="str">
        <f t="shared" si="74"/>
        <v>347EPSS10</v>
      </c>
      <c r="I57" s="64" t="str">
        <f t="shared" si="75"/>
        <v>347EPSS16</v>
      </c>
      <c r="J57" s="64" t="str">
        <f t="shared" si="76"/>
        <v>347EPSS37</v>
      </c>
      <c r="K57" s="64" t="str">
        <f t="shared" si="77"/>
        <v>347EPSS02</v>
      </c>
      <c r="L57" s="64" t="str">
        <f t="shared" si="78"/>
        <v>347EPSS23</v>
      </c>
      <c r="M57" s="64" t="str">
        <f t="shared" si="79"/>
        <v>347EPSS44</v>
      </c>
      <c r="N57" s="64" t="str">
        <f t="shared" si="80"/>
        <v>347EPSS18</v>
      </c>
      <c r="O57" s="64" t="str">
        <f t="shared" si="81"/>
        <v>347EPSS05</v>
      </c>
      <c r="P57" s="64" t="str">
        <f t="shared" si="82"/>
        <v>347EPSS17</v>
      </c>
      <c r="Q57" s="64" t="str">
        <f t="shared" si="83"/>
        <v>347ESS118</v>
      </c>
      <c r="R57" s="64" t="str">
        <f t="shared" si="84"/>
        <v>347EPSS33</v>
      </c>
      <c r="S57" s="4" t="s">
        <v>82</v>
      </c>
      <c r="T57" s="65" t="s">
        <v>246</v>
      </c>
      <c r="U57" s="76">
        <v>347</v>
      </c>
      <c r="V57" s="80">
        <f t="shared" si="86"/>
        <v>3540</v>
      </c>
      <c r="W57" s="74">
        <f t="shared" si="87"/>
        <v>0</v>
      </c>
      <c r="X57" s="74">
        <f t="shared" si="88"/>
        <v>0</v>
      </c>
      <c r="Y57" s="74">
        <f t="shared" si="89"/>
        <v>0</v>
      </c>
      <c r="Z57" s="435">
        <f t="shared" si="90"/>
        <v>0</v>
      </c>
      <c r="AA57" s="435">
        <f t="shared" si="91"/>
        <v>0</v>
      </c>
      <c r="AB57" s="80">
        <f t="shared" si="92"/>
        <v>0</v>
      </c>
      <c r="AC57" s="74">
        <f t="shared" si="93"/>
        <v>0</v>
      </c>
      <c r="AD57" s="74">
        <f t="shared" si="94"/>
        <v>30</v>
      </c>
      <c r="AE57" s="74">
        <f t="shared" si="95"/>
        <v>0</v>
      </c>
      <c r="AF57" s="74">
        <f t="shared" si="96"/>
        <v>0</v>
      </c>
      <c r="AG57" s="74">
        <f t="shared" si="97"/>
        <v>77</v>
      </c>
      <c r="AH57" s="74">
        <f t="shared" si="98"/>
        <v>0</v>
      </c>
      <c r="AI57" s="74">
        <f t="shared" si="99"/>
        <v>0</v>
      </c>
      <c r="AJ57" s="74">
        <f t="shared" si="100"/>
        <v>0</v>
      </c>
      <c r="AK57" s="74">
        <f t="shared" si="101"/>
        <v>0</v>
      </c>
      <c r="AL57" s="396">
        <f t="shared" si="102"/>
        <v>0</v>
      </c>
      <c r="AM57" s="431">
        <f t="shared" si="103"/>
        <v>3647</v>
      </c>
      <c r="AN57" s="64" t="str">
        <f t="shared" si="24"/>
        <v>790EPSS40</v>
      </c>
      <c r="AO57" s="775" t="s">
        <v>268</v>
      </c>
      <c r="AP57" s="777">
        <v>790</v>
      </c>
      <c r="AQ57" s="775" t="s">
        <v>872</v>
      </c>
      <c r="AR57" s="776">
        <v>8059</v>
      </c>
    </row>
    <row r="58" spans="2:44">
      <c r="B58" s="64" t="str">
        <f t="shared" si="68"/>
        <v>411EPSS40</v>
      </c>
      <c r="C58" s="64" t="str">
        <f t="shared" si="69"/>
        <v>411EPSI03</v>
      </c>
      <c r="D58" s="64" t="str">
        <f t="shared" si="70"/>
        <v>411ESS002</v>
      </c>
      <c r="E58" s="64" t="str">
        <f t="shared" si="71"/>
        <v>411ESS024</v>
      </c>
      <c r="F58" s="64" t="str">
        <f t="shared" si="72"/>
        <v>411ESS091</v>
      </c>
      <c r="G58" s="64" t="str">
        <f t="shared" si="73"/>
        <v>411EPSS41</v>
      </c>
      <c r="H58" s="64" t="str">
        <f t="shared" si="74"/>
        <v>411EPSS10</v>
      </c>
      <c r="I58" s="64" t="str">
        <f t="shared" si="75"/>
        <v>411EPSS16</v>
      </c>
      <c r="J58" s="64" t="str">
        <f t="shared" si="76"/>
        <v>411EPSS37</v>
      </c>
      <c r="K58" s="64" t="str">
        <f t="shared" si="77"/>
        <v>411EPSS02</v>
      </c>
      <c r="L58" s="64" t="str">
        <f t="shared" si="78"/>
        <v>411EPSS23</v>
      </c>
      <c r="M58" s="64" t="str">
        <f t="shared" si="79"/>
        <v>411EPSS44</v>
      </c>
      <c r="N58" s="64" t="str">
        <f t="shared" si="80"/>
        <v>411EPSS18</v>
      </c>
      <c r="O58" s="64" t="str">
        <f t="shared" si="81"/>
        <v>411EPSS05</v>
      </c>
      <c r="P58" s="64" t="str">
        <f t="shared" si="82"/>
        <v>411EPSS17</v>
      </c>
      <c r="Q58" s="64" t="str">
        <f t="shared" si="83"/>
        <v>411ESS118</v>
      </c>
      <c r="R58" s="64" t="str">
        <f t="shared" si="84"/>
        <v>411EPSS33</v>
      </c>
      <c r="S58" s="4" t="s">
        <v>47</v>
      </c>
      <c r="T58" s="65" t="s">
        <v>246</v>
      </c>
      <c r="U58" s="76">
        <v>411</v>
      </c>
      <c r="V58" s="80">
        <f t="shared" si="86"/>
        <v>7078</v>
      </c>
      <c r="W58" s="74">
        <f t="shared" si="87"/>
        <v>0</v>
      </c>
      <c r="X58" s="74">
        <f t="shared" si="88"/>
        <v>0</v>
      </c>
      <c r="Y58" s="74">
        <f t="shared" si="89"/>
        <v>0</v>
      </c>
      <c r="Z58" s="435">
        <f t="shared" si="90"/>
        <v>0</v>
      </c>
      <c r="AA58" s="435">
        <f t="shared" si="91"/>
        <v>0</v>
      </c>
      <c r="AB58" s="80">
        <f t="shared" si="92"/>
        <v>0</v>
      </c>
      <c r="AC58" s="74">
        <f t="shared" si="93"/>
        <v>0</v>
      </c>
      <c r="AD58" s="74">
        <f t="shared" si="94"/>
        <v>43</v>
      </c>
      <c r="AE58" s="74">
        <f t="shared" si="95"/>
        <v>0</v>
      </c>
      <c r="AF58" s="74">
        <f t="shared" si="96"/>
        <v>0</v>
      </c>
      <c r="AG58" s="74">
        <f t="shared" si="97"/>
        <v>278</v>
      </c>
      <c r="AH58" s="74">
        <f t="shared" si="98"/>
        <v>0</v>
      </c>
      <c r="AI58" s="74">
        <f t="shared" si="99"/>
        <v>0</v>
      </c>
      <c r="AJ58" s="74">
        <f t="shared" si="100"/>
        <v>2</v>
      </c>
      <c r="AK58" s="74">
        <f t="shared" si="101"/>
        <v>0</v>
      </c>
      <c r="AL58" s="396">
        <f t="shared" si="102"/>
        <v>0</v>
      </c>
      <c r="AM58" s="431">
        <f t="shared" si="103"/>
        <v>7401</v>
      </c>
      <c r="AN58" s="64" t="str">
        <f t="shared" si="24"/>
        <v>790EPSS41</v>
      </c>
      <c r="AO58" s="775" t="s">
        <v>268</v>
      </c>
      <c r="AP58" s="777">
        <v>790</v>
      </c>
      <c r="AQ58" s="775" t="s">
        <v>913</v>
      </c>
      <c r="AR58" s="776">
        <v>2</v>
      </c>
    </row>
    <row r="59" spans="2:44">
      <c r="B59" s="64" t="str">
        <f t="shared" si="68"/>
        <v>501EPSS40</v>
      </c>
      <c r="C59" s="64" t="str">
        <f t="shared" si="69"/>
        <v>501EPSI03</v>
      </c>
      <c r="D59" s="64" t="str">
        <f t="shared" si="70"/>
        <v>501ESS002</v>
      </c>
      <c r="E59" s="64" t="str">
        <f t="shared" si="71"/>
        <v>501ESS024</v>
      </c>
      <c r="F59" s="64" t="str">
        <f t="shared" si="72"/>
        <v>501ESS091</v>
      </c>
      <c r="G59" s="64" t="str">
        <f t="shared" si="73"/>
        <v>501EPSS41</v>
      </c>
      <c r="H59" s="64" t="str">
        <f t="shared" si="74"/>
        <v>501EPSS10</v>
      </c>
      <c r="I59" s="64" t="str">
        <f t="shared" si="75"/>
        <v>501EPSS16</v>
      </c>
      <c r="J59" s="64" t="str">
        <f t="shared" si="76"/>
        <v>501EPSS37</v>
      </c>
      <c r="K59" s="64" t="str">
        <f t="shared" si="77"/>
        <v>501EPSS02</v>
      </c>
      <c r="L59" s="64" t="str">
        <f t="shared" si="78"/>
        <v>501EPSS23</v>
      </c>
      <c r="M59" s="64" t="str">
        <f t="shared" si="79"/>
        <v>501EPSS44</v>
      </c>
      <c r="N59" s="64" t="str">
        <f t="shared" si="80"/>
        <v>501EPSS18</v>
      </c>
      <c r="O59" s="64" t="str">
        <f t="shared" si="81"/>
        <v>501EPSS05</v>
      </c>
      <c r="P59" s="64" t="str">
        <f t="shared" si="82"/>
        <v>501EPSS17</v>
      </c>
      <c r="Q59" s="64" t="str">
        <f t="shared" si="83"/>
        <v>501ESS118</v>
      </c>
      <c r="R59" s="64" t="str">
        <f t="shared" si="84"/>
        <v>501EPSS33</v>
      </c>
      <c r="S59" s="4" t="s">
        <v>50</v>
      </c>
      <c r="T59" s="65" t="s">
        <v>246</v>
      </c>
      <c r="U59" s="76">
        <v>501</v>
      </c>
      <c r="V59" s="80">
        <f t="shared" si="86"/>
        <v>1734</v>
      </c>
      <c r="W59" s="74">
        <f t="shared" si="87"/>
        <v>0</v>
      </c>
      <c r="X59" s="74">
        <f t="shared" si="88"/>
        <v>0</v>
      </c>
      <c r="Y59" s="74">
        <f t="shared" si="89"/>
        <v>0</v>
      </c>
      <c r="Z59" s="435">
        <f t="shared" si="90"/>
        <v>0</v>
      </c>
      <c r="AA59" s="435">
        <f t="shared" si="91"/>
        <v>0</v>
      </c>
      <c r="AB59" s="80">
        <f t="shared" si="92"/>
        <v>0</v>
      </c>
      <c r="AC59" s="74">
        <f t="shared" si="93"/>
        <v>0</v>
      </c>
      <c r="AD59" s="74">
        <f t="shared" si="94"/>
        <v>35</v>
      </c>
      <c r="AE59" s="74">
        <f t="shared" si="95"/>
        <v>0</v>
      </c>
      <c r="AF59" s="74">
        <f t="shared" si="96"/>
        <v>0</v>
      </c>
      <c r="AG59" s="74">
        <f t="shared" si="97"/>
        <v>0</v>
      </c>
      <c r="AH59" s="74">
        <f t="shared" si="98"/>
        <v>0</v>
      </c>
      <c r="AI59" s="74">
        <f t="shared" si="99"/>
        <v>0</v>
      </c>
      <c r="AJ59" s="74">
        <f t="shared" si="100"/>
        <v>0</v>
      </c>
      <c r="AK59" s="74">
        <f t="shared" si="101"/>
        <v>0</v>
      </c>
      <c r="AL59" s="396">
        <f t="shared" si="102"/>
        <v>0</v>
      </c>
      <c r="AM59" s="431">
        <f t="shared" si="103"/>
        <v>1769</v>
      </c>
      <c r="AN59" s="64" t="str">
        <f t="shared" si="24"/>
        <v>790EPSS44</v>
      </c>
      <c r="AO59" s="775" t="s">
        <v>268</v>
      </c>
      <c r="AP59" s="777">
        <v>790</v>
      </c>
      <c r="AQ59" s="775" t="s">
        <v>1063</v>
      </c>
      <c r="AR59" s="776">
        <v>485</v>
      </c>
    </row>
    <row r="60" spans="2:44">
      <c r="B60" s="64" t="str">
        <f t="shared" si="68"/>
        <v>543EPSS40</v>
      </c>
      <c r="C60" s="64" t="str">
        <f t="shared" si="69"/>
        <v>543EPSI03</v>
      </c>
      <c r="D60" s="64" t="str">
        <f t="shared" si="70"/>
        <v>543ESS002</v>
      </c>
      <c r="E60" s="64" t="str">
        <f t="shared" si="71"/>
        <v>543ESS024</v>
      </c>
      <c r="F60" s="64" t="str">
        <f t="shared" si="72"/>
        <v>543ESS091</v>
      </c>
      <c r="G60" s="64" t="str">
        <f t="shared" si="73"/>
        <v>543EPSS41</v>
      </c>
      <c r="H60" s="64" t="str">
        <f t="shared" si="74"/>
        <v>543EPSS10</v>
      </c>
      <c r="I60" s="64" t="str">
        <f t="shared" si="75"/>
        <v>543EPSS16</v>
      </c>
      <c r="J60" s="64" t="str">
        <f t="shared" si="76"/>
        <v>543EPSS37</v>
      </c>
      <c r="K60" s="64" t="str">
        <f t="shared" si="77"/>
        <v>543EPSS02</v>
      </c>
      <c r="L60" s="64" t="str">
        <f t="shared" si="78"/>
        <v>543EPSS23</v>
      </c>
      <c r="M60" s="64" t="str">
        <f t="shared" si="79"/>
        <v>543EPSS44</v>
      </c>
      <c r="N60" s="64" t="str">
        <f t="shared" si="80"/>
        <v>543EPSS18</v>
      </c>
      <c r="O60" s="64" t="str">
        <f t="shared" si="81"/>
        <v>543EPSS05</v>
      </c>
      <c r="P60" s="64" t="str">
        <f t="shared" si="82"/>
        <v>543EPSS17</v>
      </c>
      <c r="Q60" s="64" t="str">
        <f t="shared" si="83"/>
        <v>543ESS118</v>
      </c>
      <c r="R60" s="64" t="str">
        <f t="shared" si="84"/>
        <v>543EPSS33</v>
      </c>
      <c r="S60" s="5" t="s">
        <v>88</v>
      </c>
      <c r="T60" s="65" t="s">
        <v>246</v>
      </c>
      <c r="U60" s="76">
        <v>543</v>
      </c>
      <c r="V60" s="80">
        <f t="shared" si="86"/>
        <v>2367</v>
      </c>
      <c r="W60" s="74">
        <f t="shared" si="87"/>
        <v>0</v>
      </c>
      <c r="X60" s="74">
        <f t="shared" si="88"/>
        <v>0</v>
      </c>
      <c r="Y60" s="74">
        <f t="shared" si="89"/>
        <v>4073</v>
      </c>
      <c r="Z60" s="435">
        <f t="shared" si="90"/>
        <v>0</v>
      </c>
      <c r="AA60" s="435">
        <f t="shared" si="91"/>
        <v>2</v>
      </c>
      <c r="AB60" s="80">
        <f t="shared" si="92"/>
        <v>0</v>
      </c>
      <c r="AC60" s="74">
        <f t="shared" si="93"/>
        <v>0</v>
      </c>
      <c r="AD60" s="74">
        <f t="shared" si="94"/>
        <v>8</v>
      </c>
      <c r="AE60" s="74">
        <f t="shared" si="95"/>
        <v>0</v>
      </c>
      <c r="AF60" s="74">
        <f t="shared" si="96"/>
        <v>0</v>
      </c>
      <c r="AG60" s="74">
        <f t="shared" si="97"/>
        <v>118</v>
      </c>
      <c r="AH60" s="74">
        <f t="shared" si="98"/>
        <v>0</v>
      </c>
      <c r="AI60" s="74">
        <f t="shared" si="99"/>
        <v>0</v>
      </c>
      <c r="AJ60" s="74">
        <f t="shared" si="100"/>
        <v>0</v>
      </c>
      <c r="AK60" s="74">
        <f t="shared" si="101"/>
        <v>0</v>
      </c>
      <c r="AL60" s="396">
        <f t="shared" si="102"/>
        <v>0</v>
      </c>
      <c r="AM60" s="431">
        <f t="shared" si="103"/>
        <v>6568</v>
      </c>
      <c r="AN60" s="64" t="str">
        <f t="shared" si="24"/>
        <v>790ESS024</v>
      </c>
      <c r="AO60" s="775" t="s">
        <v>268</v>
      </c>
      <c r="AP60" s="777">
        <v>790</v>
      </c>
      <c r="AQ60" s="775" t="s">
        <v>1</v>
      </c>
      <c r="AR60" s="776">
        <v>22454</v>
      </c>
    </row>
    <row r="61" spans="2:44">
      <c r="B61" s="64" t="str">
        <f t="shared" si="68"/>
        <v>628EPSS40</v>
      </c>
      <c r="C61" s="64" t="str">
        <f t="shared" si="69"/>
        <v>628EPSI03</v>
      </c>
      <c r="D61" s="64" t="str">
        <f t="shared" si="70"/>
        <v>628ESS002</v>
      </c>
      <c r="E61" s="64" t="str">
        <f t="shared" si="71"/>
        <v>628ESS024</v>
      </c>
      <c r="F61" s="64" t="str">
        <f t="shared" si="72"/>
        <v>628ESS091</v>
      </c>
      <c r="G61" s="64" t="str">
        <f t="shared" si="73"/>
        <v>628EPSS41</v>
      </c>
      <c r="H61" s="64" t="str">
        <f t="shared" si="74"/>
        <v>628EPSS10</v>
      </c>
      <c r="I61" s="64" t="str">
        <f t="shared" si="75"/>
        <v>628EPSS16</v>
      </c>
      <c r="J61" s="64" t="str">
        <f t="shared" si="76"/>
        <v>628EPSS37</v>
      </c>
      <c r="K61" s="64" t="str">
        <f t="shared" si="77"/>
        <v>628EPSS02</v>
      </c>
      <c r="L61" s="64" t="str">
        <f t="shared" si="78"/>
        <v>628EPSS23</v>
      </c>
      <c r="M61" s="64" t="str">
        <f t="shared" si="79"/>
        <v>628EPSS44</v>
      </c>
      <c r="N61" s="64" t="str">
        <f t="shared" si="80"/>
        <v>628EPSS18</v>
      </c>
      <c r="O61" s="64" t="str">
        <f t="shared" si="81"/>
        <v>628EPSS05</v>
      </c>
      <c r="P61" s="64" t="str">
        <f t="shared" si="82"/>
        <v>628EPSS17</v>
      </c>
      <c r="Q61" s="64" t="str">
        <f t="shared" si="83"/>
        <v>628ESS118</v>
      </c>
      <c r="R61" s="64" t="str">
        <f t="shared" si="84"/>
        <v>628EPSS33</v>
      </c>
      <c r="S61" s="4" t="s">
        <v>52</v>
      </c>
      <c r="T61" s="65" t="s">
        <v>246</v>
      </c>
      <c r="U61" s="76">
        <v>628</v>
      </c>
      <c r="V61" s="80">
        <f t="shared" si="86"/>
        <v>6612</v>
      </c>
      <c r="W61" s="74">
        <f t="shared" si="87"/>
        <v>0</v>
      </c>
      <c r="X61" s="74">
        <f t="shared" si="88"/>
        <v>0</v>
      </c>
      <c r="Y61" s="74">
        <f t="shared" si="89"/>
        <v>0</v>
      </c>
      <c r="Z61" s="435">
        <f t="shared" si="90"/>
        <v>373</v>
      </c>
      <c r="AA61" s="435">
        <f t="shared" si="91"/>
        <v>1</v>
      </c>
      <c r="AB61" s="80">
        <f t="shared" si="92"/>
        <v>0</v>
      </c>
      <c r="AC61" s="74">
        <f t="shared" si="93"/>
        <v>0</v>
      </c>
      <c r="AD61" s="74">
        <f t="shared" si="94"/>
        <v>46</v>
      </c>
      <c r="AE61" s="74">
        <f t="shared" si="95"/>
        <v>0</v>
      </c>
      <c r="AF61" s="74">
        <f t="shared" si="96"/>
        <v>0</v>
      </c>
      <c r="AG61" s="74">
        <f t="shared" si="97"/>
        <v>292</v>
      </c>
      <c r="AH61" s="74">
        <f t="shared" si="98"/>
        <v>0</v>
      </c>
      <c r="AI61" s="74">
        <f t="shared" si="99"/>
        <v>0</v>
      </c>
      <c r="AJ61" s="74">
        <f t="shared" si="100"/>
        <v>0</v>
      </c>
      <c r="AK61" s="74">
        <f t="shared" si="101"/>
        <v>0</v>
      </c>
      <c r="AL61" s="396">
        <f t="shared" si="102"/>
        <v>0</v>
      </c>
      <c r="AM61" s="431">
        <f t="shared" si="103"/>
        <v>7324</v>
      </c>
      <c r="AN61" s="64" t="str">
        <f t="shared" si="24"/>
        <v>895EPSI03</v>
      </c>
      <c r="AO61" s="775" t="s">
        <v>268</v>
      </c>
      <c r="AP61" s="777">
        <v>895</v>
      </c>
      <c r="AQ61" s="775" t="s">
        <v>3</v>
      </c>
      <c r="AR61" s="776">
        <v>2808</v>
      </c>
    </row>
    <row r="62" spans="2:44">
      <c r="B62" s="64" t="str">
        <f t="shared" si="68"/>
        <v>656EPSS40</v>
      </c>
      <c r="C62" s="64" t="str">
        <f t="shared" si="69"/>
        <v>656EPSI03</v>
      </c>
      <c r="D62" s="64" t="str">
        <f t="shared" si="70"/>
        <v>656ESS002</v>
      </c>
      <c r="E62" s="64" t="str">
        <f t="shared" si="71"/>
        <v>656ESS024</v>
      </c>
      <c r="F62" s="64" t="str">
        <f t="shared" si="72"/>
        <v>656ESS091</v>
      </c>
      <c r="G62" s="64" t="str">
        <f t="shared" si="73"/>
        <v>656EPSS41</v>
      </c>
      <c r="H62" s="64" t="str">
        <f t="shared" si="74"/>
        <v>656EPSS10</v>
      </c>
      <c r="I62" s="64" t="str">
        <f t="shared" si="75"/>
        <v>656EPSS16</v>
      </c>
      <c r="J62" s="64" t="str">
        <f t="shared" si="76"/>
        <v>656EPSS37</v>
      </c>
      <c r="K62" s="64" t="str">
        <f t="shared" si="77"/>
        <v>656EPSS02</v>
      </c>
      <c r="L62" s="64" t="str">
        <f t="shared" si="78"/>
        <v>656EPSS23</v>
      </c>
      <c r="M62" s="64" t="str">
        <f t="shared" si="79"/>
        <v>656EPSS44</v>
      </c>
      <c r="N62" s="64" t="str">
        <f t="shared" si="80"/>
        <v>656EPSS18</v>
      </c>
      <c r="O62" s="64" t="str">
        <f t="shared" si="81"/>
        <v>656EPSS05</v>
      </c>
      <c r="P62" s="64" t="str">
        <f t="shared" si="82"/>
        <v>656EPSS17</v>
      </c>
      <c r="Q62" s="64" t="str">
        <f t="shared" si="83"/>
        <v>656ESS118</v>
      </c>
      <c r="R62" s="64" t="str">
        <f t="shared" si="84"/>
        <v>656EPSS33</v>
      </c>
      <c r="S62" s="16" t="s">
        <v>134</v>
      </c>
      <c r="T62" s="65" t="s">
        <v>246</v>
      </c>
      <c r="U62" s="76">
        <v>656</v>
      </c>
      <c r="V62" s="80">
        <f t="shared" si="86"/>
        <v>4425</v>
      </c>
      <c r="W62" s="74">
        <f t="shared" si="87"/>
        <v>0</v>
      </c>
      <c r="X62" s="74">
        <f t="shared" si="88"/>
        <v>0</v>
      </c>
      <c r="Y62" s="74">
        <f t="shared" si="89"/>
        <v>0</v>
      </c>
      <c r="Z62" s="435">
        <f t="shared" si="90"/>
        <v>1492</v>
      </c>
      <c r="AA62" s="435">
        <f t="shared" si="91"/>
        <v>0</v>
      </c>
      <c r="AB62" s="80">
        <f t="shared" si="92"/>
        <v>0</v>
      </c>
      <c r="AC62" s="74">
        <f t="shared" si="93"/>
        <v>0</v>
      </c>
      <c r="AD62" s="74">
        <f t="shared" si="94"/>
        <v>133</v>
      </c>
      <c r="AE62" s="74">
        <f t="shared" si="95"/>
        <v>0</v>
      </c>
      <c r="AF62" s="74">
        <f t="shared" si="96"/>
        <v>0</v>
      </c>
      <c r="AG62" s="74">
        <f t="shared" si="97"/>
        <v>469</v>
      </c>
      <c r="AH62" s="74">
        <f t="shared" si="98"/>
        <v>0</v>
      </c>
      <c r="AI62" s="74">
        <f t="shared" si="99"/>
        <v>0</v>
      </c>
      <c r="AJ62" s="74">
        <f t="shared" si="100"/>
        <v>0</v>
      </c>
      <c r="AK62" s="74">
        <f t="shared" si="101"/>
        <v>0</v>
      </c>
      <c r="AL62" s="396">
        <f t="shared" si="102"/>
        <v>0</v>
      </c>
      <c r="AM62" s="431">
        <f t="shared" si="103"/>
        <v>6519</v>
      </c>
      <c r="AN62" s="64" t="str">
        <f t="shared" si="24"/>
        <v>895EPSS37</v>
      </c>
      <c r="AO62" s="775" t="s">
        <v>268</v>
      </c>
      <c r="AP62" s="777">
        <v>895</v>
      </c>
      <c r="AQ62" s="775" t="s">
        <v>550</v>
      </c>
      <c r="AR62" s="776">
        <v>63</v>
      </c>
    </row>
    <row r="63" spans="2:44">
      <c r="B63" s="64" t="str">
        <f t="shared" si="68"/>
        <v>761EPSS40</v>
      </c>
      <c r="C63" s="64" t="str">
        <f t="shared" si="69"/>
        <v>761EPSI03</v>
      </c>
      <c r="D63" s="64" t="str">
        <f t="shared" si="70"/>
        <v>761ESS002</v>
      </c>
      <c r="E63" s="64" t="str">
        <f t="shared" si="71"/>
        <v>761ESS024</v>
      </c>
      <c r="F63" s="64" t="str">
        <f t="shared" si="72"/>
        <v>761ESS091</v>
      </c>
      <c r="G63" s="64" t="str">
        <f t="shared" si="73"/>
        <v>761EPSS41</v>
      </c>
      <c r="H63" s="64" t="str">
        <f t="shared" si="74"/>
        <v>761EPSS10</v>
      </c>
      <c r="I63" s="64" t="str">
        <f t="shared" si="75"/>
        <v>761EPSS16</v>
      </c>
      <c r="J63" s="64" t="str">
        <f t="shared" si="76"/>
        <v>761EPSS37</v>
      </c>
      <c r="K63" s="64" t="str">
        <f t="shared" si="77"/>
        <v>761EPSS02</v>
      </c>
      <c r="L63" s="64" t="str">
        <f t="shared" si="78"/>
        <v>761EPSS23</v>
      </c>
      <c r="M63" s="64" t="str">
        <f t="shared" si="79"/>
        <v>761EPSS44</v>
      </c>
      <c r="N63" s="64" t="str">
        <f t="shared" si="80"/>
        <v>761EPSS18</v>
      </c>
      <c r="O63" s="64" t="str">
        <f t="shared" si="81"/>
        <v>761EPSS05</v>
      </c>
      <c r="P63" s="64" t="str">
        <f t="shared" si="82"/>
        <v>761EPSS17</v>
      </c>
      <c r="Q63" s="64" t="str">
        <f t="shared" si="83"/>
        <v>761ESS118</v>
      </c>
      <c r="R63" s="64" t="str">
        <f t="shared" si="84"/>
        <v>761EPSS33</v>
      </c>
      <c r="S63" s="5" t="s">
        <v>97</v>
      </c>
      <c r="T63" s="65" t="s">
        <v>246</v>
      </c>
      <c r="U63" s="76">
        <v>761</v>
      </c>
      <c r="V63" s="80">
        <f t="shared" si="86"/>
        <v>6982</v>
      </c>
      <c r="W63" s="74">
        <f t="shared" si="87"/>
        <v>0</v>
      </c>
      <c r="X63" s="74">
        <f t="shared" si="88"/>
        <v>0</v>
      </c>
      <c r="Y63" s="74">
        <f t="shared" si="89"/>
        <v>0</v>
      </c>
      <c r="Z63" s="435">
        <f t="shared" si="90"/>
        <v>0</v>
      </c>
      <c r="AA63" s="435">
        <f t="shared" si="91"/>
        <v>0</v>
      </c>
      <c r="AB63" s="80">
        <f t="shared" si="92"/>
        <v>0</v>
      </c>
      <c r="AC63" s="74">
        <f t="shared" si="93"/>
        <v>1</v>
      </c>
      <c r="AD63" s="74">
        <f t="shared" si="94"/>
        <v>64</v>
      </c>
      <c r="AE63" s="74">
        <f t="shared" si="95"/>
        <v>0</v>
      </c>
      <c r="AF63" s="74">
        <f t="shared" si="96"/>
        <v>0</v>
      </c>
      <c r="AG63" s="74">
        <f t="shared" si="97"/>
        <v>497</v>
      </c>
      <c r="AH63" s="74">
        <f t="shared" si="98"/>
        <v>0</v>
      </c>
      <c r="AI63" s="74">
        <f t="shared" si="99"/>
        <v>0</v>
      </c>
      <c r="AJ63" s="74">
        <f t="shared" si="100"/>
        <v>0</v>
      </c>
      <c r="AK63" s="74">
        <f t="shared" si="101"/>
        <v>0</v>
      </c>
      <c r="AL63" s="396">
        <f t="shared" si="102"/>
        <v>0</v>
      </c>
      <c r="AM63" s="431">
        <f t="shared" si="103"/>
        <v>7544</v>
      </c>
      <c r="AN63" s="64" t="str">
        <f t="shared" si="24"/>
        <v>895EPSS40</v>
      </c>
      <c r="AO63" s="775" t="s">
        <v>268</v>
      </c>
      <c r="AP63" s="777">
        <v>895</v>
      </c>
      <c r="AQ63" s="775" t="s">
        <v>872</v>
      </c>
      <c r="AR63" s="776">
        <v>3735</v>
      </c>
    </row>
    <row r="64" spans="2:44">
      <c r="B64" s="64" t="str">
        <f t="shared" si="68"/>
        <v>842EPSS40</v>
      </c>
      <c r="C64" s="64" t="str">
        <f t="shared" si="69"/>
        <v>842EPSI03</v>
      </c>
      <c r="D64" s="64" t="str">
        <f t="shared" si="70"/>
        <v>842ESS002</v>
      </c>
      <c r="E64" s="64" t="str">
        <f t="shared" si="71"/>
        <v>842ESS024</v>
      </c>
      <c r="F64" s="64" t="str">
        <f t="shared" si="72"/>
        <v>842ESS091</v>
      </c>
      <c r="G64" s="64" t="str">
        <f t="shared" si="73"/>
        <v>842EPSS41</v>
      </c>
      <c r="H64" s="64" t="str">
        <f t="shared" si="74"/>
        <v>842EPSS10</v>
      </c>
      <c r="I64" s="64" t="str">
        <f t="shared" si="75"/>
        <v>842EPSS16</v>
      </c>
      <c r="J64" s="64" t="str">
        <f t="shared" si="76"/>
        <v>842EPSS37</v>
      </c>
      <c r="K64" s="64" t="str">
        <f t="shared" si="77"/>
        <v>842EPSS02</v>
      </c>
      <c r="L64" s="64" t="str">
        <f t="shared" si="78"/>
        <v>842EPSS23</v>
      </c>
      <c r="M64" s="64" t="str">
        <f t="shared" si="79"/>
        <v>842EPSS44</v>
      </c>
      <c r="N64" s="64" t="str">
        <f t="shared" si="80"/>
        <v>842EPSS18</v>
      </c>
      <c r="O64" s="64" t="str">
        <f t="shared" si="81"/>
        <v>842EPSS05</v>
      </c>
      <c r="P64" s="64" t="str">
        <f t="shared" si="82"/>
        <v>842EPSS17</v>
      </c>
      <c r="Q64" s="64" t="str">
        <f t="shared" si="83"/>
        <v>842ESS118</v>
      </c>
      <c r="R64" s="64" t="str">
        <f t="shared" si="84"/>
        <v>842EPSS33</v>
      </c>
      <c r="S64" s="4" t="s">
        <v>100</v>
      </c>
      <c r="T64" s="65" t="s">
        <v>246</v>
      </c>
      <c r="U64" s="76">
        <v>842</v>
      </c>
      <c r="V64" s="80">
        <f t="shared" si="86"/>
        <v>0</v>
      </c>
      <c r="W64" s="74">
        <f t="shared" si="87"/>
        <v>259</v>
      </c>
      <c r="X64" s="74">
        <f t="shared" si="88"/>
        <v>0</v>
      </c>
      <c r="Y64" s="74">
        <f t="shared" si="89"/>
        <v>5242</v>
      </c>
      <c r="Z64" s="435">
        <f t="shared" si="90"/>
        <v>0</v>
      </c>
      <c r="AA64" s="435">
        <f t="shared" si="91"/>
        <v>0</v>
      </c>
      <c r="AB64" s="80">
        <f t="shared" si="92"/>
        <v>0</v>
      </c>
      <c r="AC64" s="74">
        <f t="shared" si="93"/>
        <v>0</v>
      </c>
      <c r="AD64" s="74">
        <f t="shared" si="94"/>
        <v>7</v>
      </c>
      <c r="AE64" s="74">
        <f t="shared" si="95"/>
        <v>0</v>
      </c>
      <c r="AF64" s="74">
        <f t="shared" si="96"/>
        <v>0</v>
      </c>
      <c r="AG64" s="74">
        <f t="shared" si="97"/>
        <v>126</v>
      </c>
      <c r="AH64" s="74">
        <f t="shared" si="98"/>
        <v>0</v>
      </c>
      <c r="AI64" s="74">
        <f t="shared" si="99"/>
        <v>0</v>
      </c>
      <c r="AJ64" s="74">
        <f t="shared" si="100"/>
        <v>0</v>
      </c>
      <c r="AK64" s="74">
        <f t="shared" si="101"/>
        <v>0</v>
      </c>
      <c r="AL64" s="396">
        <f t="shared" si="102"/>
        <v>0</v>
      </c>
      <c r="AM64" s="431">
        <f t="shared" si="103"/>
        <v>5634</v>
      </c>
      <c r="AN64" s="64" t="str">
        <f t="shared" si="24"/>
        <v>895EPSS41</v>
      </c>
      <c r="AO64" s="775" t="s">
        <v>268</v>
      </c>
      <c r="AP64" s="777">
        <v>895</v>
      </c>
      <c r="AQ64" s="775" t="s">
        <v>913</v>
      </c>
      <c r="AR64" s="776">
        <v>1</v>
      </c>
    </row>
    <row r="65" spans="2:44">
      <c r="B65" s="64" t="str">
        <f t="shared" si="68"/>
        <v>EPSS40</v>
      </c>
      <c r="C65" s="64" t="str">
        <f t="shared" si="69"/>
        <v>EPSI03</v>
      </c>
      <c r="D65" s="64" t="str">
        <f t="shared" si="70"/>
        <v>ESS002</v>
      </c>
      <c r="E65" s="64" t="str">
        <f t="shared" si="71"/>
        <v>ESS024</v>
      </c>
      <c r="F65" s="64" t="str">
        <f t="shared" si="72"/>
        <v>ESS091</v>
      </c>
      <c r="G65" s="64" t="str">
        <f t="shared" si="73"/>
        <v>EPSS41</v>
      </c>
      <c r="H65" s="64" t="str">
        <f t="shared" si="74"/>
        <v>EPSS10</v>
      </c>
      <c r="I65" s="64" t="str">
        <f t="shared" si="75"/>
        <v>EPSS16</v>
      </c>
      <c r="J65" s="64" t="str">
        <f t="shared" si="76"/>
        <v>EPSS37</v>
      </c>
      <c r="K65" s="64" t="str">
        <f t="shared" si="77"/>
        <v>EPSS02</v>
      </c>
      <c r="L65" s="64" t="str">
        <f t="shared" si="78"/>
        <v>EPSS23</v>
      </c>
      <c r="M65" s="64" t="str">
        <f t="shared" si="79"/>
        <v>EPSS44</v>
      </c>
      <c r="N65" s="64" t="str">
        <f t="shared" si="80"/>
        <v>EPSS18</v>
      </c>
      <c r="O65" s="64" t="str">
        <f t="shared" si="81"/>
        <v>EPSS05</v>
      </c>
      <c r="P65" s="64" t="str">
        <f t="shared" si="82"/>
        <v>EPSS17</v>
      </c>
      <c r="Q65" s="64" t="str">
        <f t="shared" si="83"/>
        <v>ESS118</v>
      </c>
      <c r="R65" s="64" t="str">
        <f t="shared" si="84"/>
        <v>EPSS33</v>
      </c>
      <c r="S65" s="335" t="s">
        <v>308</v>
      </c>
      <c r="T65" s="336"/>
      <c r="U65" s="77"/>
      <c r="V65" s="78">
        <f t="shared" ref="V65:AL65" si="104">SUM(V66:V82)</f>
        <v>100420</v>
      </c>
      <c r="W65" s="75">
        <f t="shared" si="104"/>
        <v>0</v>
      </c>
      <c r="X65" s="75">
        <f t="shared" si="104"/>
        <v>160</v>
      </c>
      <c r="Y65" s="75">
        <f t="shared" si="104"/>
        <v>32609</v>
      </c>
      <c r="Z65" s="436">
        <f t="shared" si="104"/>
        <v>0</v>
      </c>
      <c r="AA65" s="436">
        <f>SUM(AA66:AA82)</f>
        <v>124</v>
      </c>
      <c r="AB65" s="78">
        <f t="shared" si="104"/>
        <v>655</v>
      </c>
      <c r="AC65" s="75">
        <f t="shared" si="104"/>
        <v>2026</v>
      </c>
      <c r="AD65" s="75">
        <f t="shared" si="104"/>
        <v>844</v>
      </c>
      <c r="AE65" s="75">
        <f t="shared" si="104"/>
        <v>130</v>
      </c>
      <c r="AF65" s="75">
        <f t="shared" si="104"/>
        <v>0</v>
      </c>
      <c r="AG65" s="75">
        <f t="shared" si="104"/>
        <v>3209</v>
      </c>
      <c r="AH65" s="75">
        <f t="shared" si="104"/>
        <v>0</v>
      </c>
      <c r="AI65" s="75">
        <f t="shared" si="104"/>
        <v>0</v>
      </c>
      <c r="AJ65" s="75">
        <f t="shared" si="104"/>
        <v>0</v>
      </c>
      <c r="AK65" s="75">
        <f>SUM(AK66:AK82)</f>
        <v>0</v>
      </c>
      <c r="AL65" s="397">
        <f t="shared" si="104"/>
        <v>0</v>
      </c>
      <c r="AM65" s="430">
        <f>SUM(AM66:AM82)</f>
        <v>140177</v>
      </c>
      <c r="AN65" s="64" t="str">
        <f t="shared" si="24"/>
        <v>895EPSS44</v>
      </c>
      <c r="AO65" s="775" t="s">
        <v>268</v>
      </c>
      <c r="AP65" s="777">
        <v>895</v>
      </c>
      <c r="AQ65" s="775" t="s">
        <v>1063</v>
      </c>
      <c r="AR65" s="776">
        <v>448</v>
      </c>
    </row>
    <row r="66" spans="2:44">
      <c r="B66" s="64" t="str">
        <f t="shared" si="68"/>
        <v>38EPSS40</v>
      </c>
      <c r="C66" s="64" t="str">
        <f t="shared" si="69"/>
        <v>38EPSI03</v>
      </c>
      <c r="D66" s="64" t="str">
        <f t="shared" si="70"/>
        <v>38ESS002</v>
      </c>
      <c r="E66" s="64" t="str">
        <f t="shared" si="71"/>
        <v>38ESS024</v>
      </c>
      <c r="F66" s="64" t="str">
        <f t="shared" si="72"/>
        <v>38ESS091</v>
      </c>
      <c r="G66" s="64" t="str">
        <f t="shared" si="73"/>
        <v>38EPSS41</v>
      </c>
      <c r="H66" s="64" t="str">
        <f t="shared" si="74"/>
        <v>38EPSS10</v>
      </c>
      <c r="I66" s="64" t="str">
        <f t="shared" si="75"/>
        <v>38EPSS16</v>
      </c>
      <c r="J66" s="64" t="str">
        <f t="shared" si="76"/>
        <v>38EPSS37</v>
      </c>
      <c r="K66" s="64" t="str">
        <f t="shared" si="77"/>
        <v>38EPSS02</v>
      </c>
      <c r="L66" s="64" t="str">
        <f t="shared" si="78"/>
        <v>38EPSS23</v>
      </c>
      <c r="M66" s="64" t="str">
        <f t="shared" si="79"/>
        <v>38EPSS44</v>
      </c>
      <c r="N66" s="64" t="str">
        <f t="shared" si="80"/>
        <v>38EPSS18</v>
      </c>
      <c r="O66" s="64" t="str">
        <f t="shared" si="81"/>
        <v>38EPSS05</v>
      </c>
      <c r="P66" s="64" t="str">
        <f t="shared" si="82"/>
        <v>38EPSS17</v>
      </c>
      <c r="Q66" s="64" t="str">
        <f t="shared" si="83"/>
        <v>38ESS118</v>
      </c>
      <c r="R66" s="64" t="str">
        <f t="shared" si="84"/>
        <v>38EPSS33</v>
      </c>
      <c r="S66" s="5" t="s">
        <v>65</v>
      </c>
      <c r="T66" s="65" t="s">
        <v>249</v>
      </c>
      <c r="U66" s="76">
        <v>38</v>
      </c>
      <c r="V66" s="80">
        <f t="shared" ref="V66:V82" si="105">IFERROR(VLOOKUP(B66,$AN$9:$AR$931,5,0),0)</f>
        <v>0</v>
      </c>
      <c r="W66" s="74">
        <f t="shared" ref="W66:W82" si="106">IFERROR(VLOOKUP(C66,$AN$9:$AR$931,5,0),0)</f>
        <v>0</v>
      </c>
      <c r="X66" s="74">
        <f t="shared" ref="X66:X82" si="107">IFERROR(VLOOKUP(D66,$AN$9:$AR$931,5,0),0)</f>
        <v>0</v>
      </c>
      <c r="Y66" s="74">
        <f t="shared" ref="Y66:Y82" si="108">IFERROR(VLOOKUP(E66,$AN$9:$AR$931,5,0),0)</f>
        <v>8855</v>
      </c>
      <c r="Z66" s="435">
        <f t="shared" ref="Z66:Z82" si="109">IFERROR(VLOOKUP(F66,$AN$9:$AR$931,5,0),0)</f>
        <v>0</v>
      </c>
      <c r="AA66" s="435">
        <f t="shared" ref="AA66:AA82" si="110">IFERROR(VLOOKUP(G66,$AN$9:$AR$931,5,0),0)</f>
        <v>1</v>
      </c>
      <c r="AB66" s="80">
        <f t="shared" ref="AB66:AB82" si="111">IFERROR(VLOOKUP(H66,$AN$9:$AR$931,5,0),0)</f>
        <v>0</v>
      </c>
      <c r="AC66" s="74">
        <f t="shared" ref="AC66:AC82" si="112">IFERROR(VLOOKUP(I66,$AN$9:$AR$931,5,0),0)</f>
        <v>0</v>
      </c>
      <c r="AD66" s="74">
        <f t="shared" ref="AD66:AD82" si="113">IFERROR(VLOOKUP(J66,$AN$9:$AR$931,5,0),0)</f>
        <v>20</v>
      </c>
      <c r="AE66" s="74">
        <f t="shared" ref="AE66:AE82" si="114">IFERROR(VLOOKUP(K66,$AN$9:$AR$931,5,0),0)</f>
        <v>0</v>
      </c>
      <c r="AF66" s="74">
        <f t="shared" ref="AF66:AF82" si="115">IFERROR(VLOOKUP(L66,$AN$9:$AR$931,5,0),0)</f>
        <v>0</v>
      </c>
      <c r="AG66" s="74">
        <f t="shared" ref="AG66:AG82" si="116">IFERROR(VLOOKUP(M66,$AN$9:$AR$931,5,0),0)</f>
        <v>68</v>
      </c>
      <c r="AH66" s="74">
        <f t="shared" ref="AH66:AH82" si="117">IFERROR(VLOOKUP(N66,$AN$9:$AR$931,5,0),0)</f>
        <v>0</v>
      </c>
      <c r="AI66" s="74">
        <f t="shared" ref="AI66:AI82" si="118">IFERROR(VLOOKUP(O66,$AN$9:$AR$931,5,0),0)</f>
        <v>0</v>
      </c>
      <c r="AJ66" s="74">
        <f t="shared" ref="AJ66:AJ82" si="119">IFERROR(VLOOKUP(P66,$AN$9:$AR$931,5,0),0)</f>
        <v>0</v>
      </c>
      <c r="AK66" s="74">
        <f t="shared" ref="AK66:AK82" si="120">IFERROR(VLOOKUP(Q66,$AN$9:$AR$931,5,0),0)</f>
        <v>0</v>
      </c>
      <c r="AL66" s="396">
        <f t="shared" ref="AL66:AL82" si="121">IFERROR(VLOOKUP(R66,$AN$9:$AR$931,5,0),0)</f>
        <v>0</v>
      </c>
      <c r="AM66" s="431">
        <f t="shared" ref="AM66:AM82" si="122">SUM(V66:AL66)</f>
        <v>8944</v>
      </c>
      <c r="AN66" s="64" t="str">
        <f t="shared" si="24"/>
        <v>895ESS024</v>
      </c>
      <c r="AO66" s="775" t="s">
        <v>268</v>
      </c>
      <c r="AP66" s="777">
        <v>895</v>
      </c>
      <c r="AQ66" s="775" t="s">
        <v>1</v>
      </c>
      <c r="AR66" s="776">
        <v>15900</v>
      </c>
    </row>
    <row r="67" spans="2:44">
      <c r="B67" s="64" t="str">
        <f t="shared" si="68"/>
        <v>86EPSS40</v>
      </c>
      <c r="C67" s="64" t="str">
        <f t="shared" si="69"/>
        <v>86EPSI03</v>
      </c>
      <c r="D67" s="64" t="str">
        <f t="shared" si="70"/>
        <v>86ESS002</v>
      </c>
      <c r="E67" s="64" t="str">
        <f t="shared" si="71"/>
        <v>86ESS024</v>
      </c>
      <c r="F67" s="64" t="str">
        <f t="shared" si="72"/>
        <v>86ESS091</v>
      </c>
      <c r="G67" s="64" t="str">
        <f t="shared" si="73"/>
        <v>86EPSS41</v>
      </c>
      <c r="H67" s="64" t="str">
        <f t="shared" si="74"/>
        <v>86EPSS10</v>
      </c>
      <c r="I67" s="64" t="str">
        <f t="shared" si="75"/>
        <v>86EPSS16</v>
      </c>
      <c r="J67" s="64" t="str">
        <f t="shared" si="76"/>
        <v>86EPSS37</v>
      </c>
      <c r="K67" s="64" t="str">
        <f t="shared" si="77"/>
        <v>86EPSS02</v>
      </c>
      <c r="L67" s="64" t="str">
        <f t="shared" si="78"/>
        <v>86EPSS23</v>
      </c>
      <c r="M67" s="64" t="str">
        <f t="shared" si="79"/>
        <v>86EPSS44</v>
      </c>
      <c r="N67" s="64" t="str">
        <f t="shared" si="80"/>
        <v>86EPSS18</v>
      </c>
      <c r="O67" s="64" t="str">
        <f t="shared" si="81"/>
        <v>86EPSS05</v>
      </c>
      <c r="P67" s="64" t="str">
        <f t="shared" si="82"/>
        <v>86EPSS17</v>
      </c>
      <c r="Q67" s="64" t="str">
        <f t="shared" si="83"/>
        <v>86ESS118</v>
      </c>
      <c r="R67" s="64" t="str">
        <f t="shared" si="84"/>
        <v>86EPSS33</v>
      </c>
      <c r="S67" s="4" t="s">
        <v>7</v>
      </c>
      <c r="T67" s="65" t="s">
        <v>249</v>
      </c>
      <c r="U67" s="76">
        <v>86</v>
      </c>
      <c r="V67" s="80">
        <f t="shared" si="105"/>
        <v>2892</v>
      </c>
      <c r="W67" s="74">
        <f t="shared" si="106"/>
        <v>0</v>
      </c>
      <c r="X67" s="74">
        <f t="shared" si="107"/>
        <v>0</v>
      </c>
      <c r="Y67" s="74">
        <f t="shared" si="108"/>
        <v>0</v>
      </c>
      <c r="Z67" s="435">
        <f t="shared" si="109"/>
        <v>0</v>
      </c>
      <c r="AA67" s="435">
        <f t="shared" si="110"/>
        <v>0</v>
      </c>
      <c r="AB67" s="80">
        <f t="shared" si="111"/>
        <v>0</v>
      </c>
      <c r="AC67" s="74">
        <f t="shared" si="112"/>
        <v>52</v>
      </c>
      <c r="AD67" s="74">
        <f t="shared" si="113"/>
        <v>36</v>
      </c>
      <c r="AE67" s="74">
        <f t="shared" si="114"/>
        <v>0</v>
      </c>
      <c r="AF67" s="74">
        <f t="shared" si="115"/>
        <v>0</v>
      </c>
      <c r="AG67" s="74">
        <f t="shared" si="116"/>
        <v>0</v>
      </c>
      <c r="AH67" s="74">
        <f t="shared" si="117"/>
        <v>0</v>
      </c>
      <c r="AI67" s="74">
        <f t="shared" si="118"/>
        <v>0</v>
      </c>
      <c r="AJ67" s="74">
        <f t="shared" si="119"/>
        <v>0</v>
      </c>
      <c r="AK67" s="74">
        <f t="shared" si="120"/>
        <v>0</v>
      </c>
      <c r="AL67" s="396">
        <f t="shared" si="121"/>
        <v>0</v>
      </c>
      <c r="AM67" s="431">
        <f t="shared" si="122"/>
        <v>2980</v>
      </c>
      <c r="AN67" s="64" t="str">
        <f t="shared" si="24"/>
        <v>45EPSI03</v>
      </c>
      <c r="AO67" s="775" t="s">
        <v>290</v>
      </c>
      <c r="AP67" s="777">
        <v>45</v>
      </c>
      <c r="AQ67" s="775" t="s">
        <v>3</v>
      </c>
      <c r="AR67" s="776">
        <v>1168</v>
      </c>
    </row>
    <row r="68" spans="2:44">
      <c r="B68" s="64" t="str">
        <f t="shared" si="68"/>
        <v>107EPSS40</v>
      </c>
      <c r="C68" s="64" t="str">
        <f t="shared" si="69"/>
        <v>107EPSI03</v>
      </c>
      <c r="D68" s="64" t="str">
        <f t="shared" si="70"/>
        <v>107ESS002</v>
      </c>
      <c r="E68" s="64" t="str">
        <f t="shared" si="71"/>
        <v>107ESS024</v>
      </c>
      <c r="F68" s="64" t="str">
        <f t="shared" si="72"/>
        <v>107ESS091</v>
      </c>
      <c r="G68" s="64" t="str">
        <f t="shared" si="73"/>
        <v>107EPSS41</v>
      </c>
      <c r="H68" s="64" t="str">
        <f t="shared" si="74"/>
        <v>107EPSS10</v>
      </c>
      <c r="I68" s="64" t="str">
        <f t="shared" si="75"/>
        <v>107EPSS16</v>
      </c>
      <c r="J68" s="64" t="str">
        <f t="shared" si="76"/>
        <v>107EPSS37</v>
      </c>
      <c r="K68" s="64" t="str">
        <f t="shared" si="77"/>
        <v>107EPSS02</v>
      </c>
      <c r="L68" s="64" t="str">
        <f t="shared" si="78"/>
        <v>107EPSS23</v>
      </c>
      <c r="M68" s="64" t="str">
        <f t="shared" si="79"/>
        <v>107EPSS44</v>
      </c>
      <c r="N68" s="64" t="str">
        <f t="shared" si="80"/>
        <v>107EPSS18</v>
      </c>
      <c r="O68" s="64" t="str">
        <f t="shared" si="81"/>
        <v>107EPSS05</v>
      </c>
      <c r="P68" s="64" t="str">
        <f t="shared" si="82"/>
        <v>107EPSS17</v>
      </c>
      <c r="Q68" s="64" t="str">
        <f t="shared" si="83"/>
        <v>107ESS118</v>
      </c>
      <c r="R68" s="64" t="str">
        <f t="shared" si="84"/>
        <v>107EPSS33</v>
      </c>
      <c r="S68" s="5" t="s">
        <v>72</v>
      </c>
      <c r="T68" s="65" t="s">
        <v>249</v>
      </c>
      <c r="U68" s="76">
        <v>107</v>
      </c>
      <c r="V68" s="80">
        <f t="shared" si="105"/>
        <v>2162</v>
      </c>
      <c r="W68" s="74">
        <f t="shared" si="106"/>
        <v>0</v>
      </c>
      <c r="X68" s="74">
        <f t="shared" si="107"/>
        <v>0</v>
      </c>
      <c r="Y68" s="74">
        <f t="shared" si="108"/>
        <v>3734</v>
      </c>
      <c r="Z68" s="435">
        <f t="shared" si="109"/>
        <v>0</v>
      </c>
      <c r="AA68" s="435">
        <f t="shared" si="110"/>
        <v>5</v>
      </c>
      <c r="AB68" s="80">
        <f t="shared" si="111"/>
        <v>0</v>
      </c>
      <c r="AC68" s="74">
        <f t="shared" si="112"/>
        <v>0</v>
      </c>
      <c r="AD68" s="74">
        <f t="shared" si="113"/>
        <v>23</v>
      </c>
      <c r="AE68" s="74">
        <f t="shared" si="114"/>
        <v>0</v>
      </c>
      <c r="AF68" s="74">
        <f t="shared" si="115"/>
        <v>0</v>
      </c>
      <c r="AG68" s="74">
        <f t="shared" si="116"/>
        <v>79</v>
      </c>
      <c r="AH68" s="74">
        <f t="shared" si="117"/>
        <v>0</v>
      </c>
      <c r="AI68" s="74">
        <f t="shared" si="118"/>
        <v>0</v>
      </c>
      <c r="AJ68" s="74">
        <f t="shared" si="119"/>
        <v>0</v>
      </c>
      <c r="AK68" s="74">
        <f t="shared" si="120"/>
        <v>0</v>
      </c>
      <c r="AL68" s="396">
        <f t="shared" si="121"/>
        <v>0</v>
      </c>
      <c r="AM68" s="431">
        <f t="shared" si="122"/>
        <v>6003</v>
      </c>
      <c r="AN68" s="64" t="str">
        <f t="shared" si="24"/>
        <v>45EPSS10</v>
      </c>
      <c r="AO68" s="775" t="s">
        <v>290</v>
      </c>
      <c r="AP68" s="777">
        <v>45</v>
      </c>
      <c r="AQ68" s="775" t="s">
        <v>545</v>
      </c>
      <c r="AR68" s="776">
        <v>609</v>
      </c>
    </row>
    <row r="69" spans="2:44">
      <c r="B69" s="64" t="str">
        <f t="shared" si="68"/>
        <v>134EPSS40</v>
      </c>
      <c r="C69" s="64" t="str">
        <f t="shared" si="69"/>
        <v>134EPSI03</v>
      </c>
      <c r="D69" s="64" t="str">
        <f t="shared" si="70"/>
        <v>134ESS002</v>
      </c>
      <c r="E69" s="64" t="str">
        <f t="shared" si="71"/>
        <v>134ESS024</v>
      </c>
      <c r="F69" s="64" t="str">
        <f t="shared" si="72"/>
        <v>134ESS091</v>
      </c>
      <c r="G69" s="64" t="str">
        <f t="shared" si="73"/>
        <v>134EPSS41</v>
      </c>
      <c r="H69" s="64" t="str">
        <f t="shared" si="74"/>
        <v>134EPSS10</v>
      </c>
      <c r="I69" s="64" t="str">
        <f t="shared" si="75"/>
        <v>134EPSS16</v>
      </c>
      <c r="J69" s="64" t="str">
        <f t="shared" si="76"/>
        <v>134EPSS37</v>
      </c>
      <c r="K69" s="64" t="str">
        <f t="shared" si="77"/>
        <v>134EPSS02</v>
      </c>
      <c r="L69" s="64" t="str">
        <f t="shared" si="78"/>
        <v>134EPSS23</v>
      </c>
      <c r="M69" s="64" t="str">
        <f t="shared" si="79"/>
        <v>134EPSS44</v>
      </c>
      <c r="N69" s="64" t="str">
        <f t="shared" si="80"/>
        <v>134EPSS18</v>
      </c>
      <c r="O69" s="64" t="str">
        <f t="shared" si="81"/>
        <v>134EPSS05</v>
      </c>
      <c r="P69" s="64" t="str">
        <f t="shared" si="82"/>
        <v>134EPSS17</v>
      </c>
      <c r="Q69" s="64" t="str">
        <f t="shared" si="83"/>
        <v>134ESS118</v>
      </c>
      <c r="R69" s="64" t="str">
        <f t="shared" si="84"/>
        <v>134EPSS33</v>
      </c>
      <c r="S69" s="5" t="s">
        <v>75</v>
      </c>
      <c r="T69" s="65" t="s">
        <v>249</v>
      </c>
      <c r="U69" s="76">
        <v>134</v>
      </c>
      <c r="V69" s="80">
        <f t="shared" si="105"/>
        <v>6108</v>
      </c>
      <c r="W69" s="74">
        <f t="shared" si="106"/>
        <v>0</v>
      </c>
      <c r="X69" s="74">
        <f t="shared" si="107"/>
        <v>0</v>
      </c>
      <c r="Y69" s="74">
        <f t="shared" si="108"/>
        <v>0</v>
      </c>
      <c r="Z69" s="435">
        <f t="shared" si="109"/>
        <v>0</v>
      </c>
      <c r="AA69" s="435">
        <f t="shared" si="110"/>
        <v>0</v>
      </c>
      <c r="AB69" s="80">
        <f t="shared" si="111"/>
        <v>0</v>
      </c>
      <c r="AC69" s="74">
        <f t="shared" si="112"/>
        <v>0</v>
      </c>
      <c r="AD69" s="74">
        <f t="shared" si="113"/>
        <v>9</v>
      </c>
      <c r="AE69" s="74">
        <f t="shared" si="114"/>
        <v>0</v>
      </c>
      <c r="AF69" s="74">
        <f t="shared" si="115"/>
        <v>0</v>
      </c>
      <c r="AG69" s="74">
        <f t="shared" si="116"/>
        <v>60</v>
      </c>
      <c r="AH69" s="74">
        <f t="shared" si="117"/>
        <v>0</v>
      </c>
      <c r="AI69" s="74">
        <f t="shared" si="118"/>
        <v>0</v>
      </c>
      <c r="AJ69" s="74">
        <f t="shared" si="119"/>
        <v>0</v>
      </c>
      <c r="AK69" s="74">
        <f t="shared" si="120"/>
        <v>0</v>
      </c>
      <c r="AL69" s="396">
        <f t="shared" si="121"/>
        <v>0</v>
      </c>
      <c r="AM69" s="431">
        <f t="shared" si="122"/>
        <v>6177</v>
      </c>
      <c r="AN69" s="64" t="str">
        <f t="shared" si="24"/>
        <v>45EPSS16</v>
      </c>
      <c r="AO69" s="775" t="s">
        <v>290</v>
      </c>
      <c r="AP69" s="777">
        <v>45</v>
      </c>
      <c r="AQ69" s="775" t="s">
        <v>546</v>
      </c>
      <c r="AR69" s="776">
        <v>3334</v>
      </c>
    </row>
    <row r="70" spans="2:44">
      <c r="B70" s="64" t="str">
        <f t="shared" si="68"/>
        <v>150EPSS40</v>
      </c>
      <c r="C70" s="64" t="str">
        <f t="shared" si="69"/>
        <v>150EPSI03</v>
      </c>
      <c r="D70" s="64" t="str">
        <f t="shared" si="70"/>
        <v>150ESS002</v>
      </c>
      <c r="E70" s="64" t="str">
        <f t="shared" si="71"/>
        <v>150ESS024</v>
      </c>
      <c r="F70" s="64" t="str">
        <f t="shared" si="72"/>
        <v>150ESS091</v>
      </c>
      <c r="G70" s="64" t="str">
        <f t="shared" si="73"/>
        <v>150EPSS41</v>
      </c>
      <c r="H70" s="64" t="str">
        <f t="shared" si="74"/>
        <v>150EPSS10</v>
      </c>
      <c r="I70" s="64" t="str">
        <f t="shared" si="75"/>
        <v>150EPSS16</v>
      </c>
      <c r="J70" s="64" t="str">
        <f t="shared" si="76"/>
        <v>150EPSS37</v>
      </c>
      <c r="K70" s="64" t="str">
        <f t="shared" si="77"/>
        <v>150EPSS02</v>
      </c>
      <c r="L70" s="64" t="str">
        <f t="shared" si="78"/>
        <v>150EPSS23</v>
      </c>
      <c r="M70" s="64" t="str">
        <f t="shared" si="79"/>
        <v>150EPSS44</v>
      </c>
      <c r="N70" s="64" t="str">
        <f t="shared" si="80"/>
        <v>150EPSS18</v>
      </c>
      <c r="O70" s="64" t="str">
        <f t="shared" si="81"/>
        <v>150EPSS05</v>
      </c>
      <c r="P70" s="64" t="str">
        <f t="shared" si="82"/>
        <v>150EPSS17</v>
      </c>
      <c r="Q70" s="64" t="str">
        <f t="shared" si="83"/>
        <v>150ESS118</v>
      </c>
      <c r="R70" s="64" t="str">
        <f t="shared" si="84"/>
        <v>150EPSS33</v>
      </c>
      <c r="S70" s="16" t="s">
        <v>127</v>
      </c>
      <c r="T70" s="65" t="s">
        <v>249</v>
      </c>
      <c r="U70" s="76">
        <v>150</v>
      </c>
      <c r="V70" s="80">
        <f t="shared" si="105"/>
        <v>1398</v>
      </c>
      <c r="W70" s="74">
        <f t="shared" si="106"/>
        <v>0</v>
      </c>
      <c r="X70" s="74">
        <f t="shared" si="107"/>
        <v>0</v>
      </c>
      <c r="Y70" s="74">
        <f t="shared" si="108"/>
        <v>0</v>
      </c>
      <c r="Z70" s="435">
        <f t="shared" si="109"/>
        <v>0</v>
      </c>
      <c r="AA70" s="435">
        <f t="shared" si="110"/>
        <v>0</v>
      </c>
      <c r="AB70" s="80">
        <f t="shared" si="111"/>
        <v>0</v>
      </c>
      <c r="AC70" s="74">
        <f t="shared" si="112"/>
        <v>0</v>
      </c>
      <c r="AD70" s="74">
        <f t="shared" si="113"/>
        <v>29</v>
      </c>
      <c r="AE70" s="74">
        <f t="shared" si="114"/>
        <v>0</v>
      </c>
      <c r="AF70" s="74">
        <f t="shared" si="115"/>
        <v>0</v>
      </c>
      <c r="AG70" s="74">
        <f t="shared" si="116"/>
        <v>149</v>
      </c>
      <c r="AH70" s="74">
        <f t="shared" si="117"/>
        <v>0</v>
      </c>
      <c r="AI70" s="74">
        <f t="shared" si="118"/>
        <v>0</v>
      </c>
      <c r="AJ70" s="74">
        <f t="shared" si="119"/>
        <v>0</v>
      </c>
      <c r="AK70" s="74">
        <f t="shared" si="120"/>
        <v>0</v>
      </c>
      <c r="AL70" s="396">
        <f t="shared" si="121"/>
        <v>0</v>
      </c>
      <c r="AM70" s="431">
        <f t="shared" si="122"/>
        <v>1576</v>
      </c>
      <c r="AN70" s="64" t="str">
        <f t="shared" si="24"/>
        <v>45EPSS17</v>
      </c>
      <c r="AO70" s="775" t="s">
        <v>290</v>
      </c>
      <c r="AP70" s="777">
        <v>45</v>
      </c>
      <c r="AQ70" s="775" t="s">
        <v>547</v>
      </c>
      <c r="AR70" s="776">
        <v>2</v>
      </c>
    </row>
    <row r="71" spans="2:44">
      <c r="B71" s="64" t="str">
        <f t="shared" si="68"/>
        <v>237EPSS40</v>
      </c>
      <c r="C71" s="64" t="str">
        <f t="shared" si="69"/>
        <v>237EPSI03</v>
      </c>
      <c r="D71" s="64" t="str">
        <f t="shared" si="70"/>
        <v>237ESS002</v>
      </c>
      <c r="E71" s="64" t="str">
        <f t="shared" si="71"/>
        <v>237ESS024</v>
      </c>
      <c r="F71" s="64" t="str">
        <f t="shared" si="72"/>
        <v>237ESS091</v>
      </c>
      <c r="G71" s="64" t="str">
        <f t="shared" si="73"/>
        <v>237EPSS41</v>
      </c>
      <c r="H71" s="64" t="str">
        <f t="shared" si="74"/>
        <v>237EPSS10</v>
      </c>
      <c r="I71" s="64" t="str">
        <f t="shared" si="75"/>
        <v>237EPSS16</v>
      </c>
      <c r="J71" s="64" t="str">
        <f t="shared" si="76"/>
        <v>237EPSS37</v>
      </c>
      <c r="K71" s="64" t="str">
        <f t="shared" si="77"/>
        <v>237EPSS02</v>
      </c>
      <c r="L71" s="64" t="str">
        <f t="shared" si="78"/>
        <v>237EPSS23</v>
      </c>
      <c r="M71" s="64" t="str">
        <f t="shared" si="79"/>
        <v>237EPSS44</v>
      </c>
      <c r="N71" s="64" t="str">
        <f t="shared" si="80"/>
        <v>237EPSS18</v>
      </c>
      <c r="O71" s="64" t="str">
        <f t="shared" si="81"/>
        <v>237EPSS05</v>
      </c>
      <c r="P71" s="64" t="str">
        <f t="shared" si="82"/>
        <v>237EPSS17</v>
      </c>
      <c r="Q71" s="64" t="str">
        <f t="shared" si="83"/>
        <v>237ESS118</v>
      </c>
      <c r="R71" s="64" t="str">
        <f t="shared" si="84"/>
        <v>237EPSS33</v>
      </c>
      <c r="S71" s="1" t="s">
        <v>108</v>
      </c>
      <c r="T71" s="65" t="s">
        <v>249</v>
      </c>
      <c r="U71" s="76">
        <v>237</v>
      </c>
      <c r="V71" s="80">
        <f t="shared" si="105"/>
        <v>5517</v>
      </c>
      <c r="W71" s="74">
        <f t="shared" si="106"/>
        <v>0</v>
      </c>
      <c r="X71" s="74">
        <f t="shared" si="107"/>
        <v>0</v>
      </c>
      <c r="Y71" s="74">
        <f t="shared" si="108"/>
        <v>0</v>
      </c>
      <c r="Z71" s="435">
        <f t="shared" si="109"/>
        <v>0</v>
      </c>
      <c r="AA71" s="435">
        <f t="shared" si="110"/>
        <v>0</v>
      </c>
      <c r="AB71" s="80">
        <f t="shared" si="111"/>
        <v>200</v>
      </c>
      <c r="AC71" s="74">
        <f t="shared" si="112"/>
        <v>0</v>
      </c>
      <c r="AD71" s="74">
        <f t="shared" si="113"/>
        <v>36</v>
      </c>
      <c r="AE71" s="74">
        <f t="shared" si="114"/>
        <v>37</v>
      </c>
      <c r="AF71" s="74">
        <f t="shared" si="115"/>
        <v>0</v>
      </c>
      <c r="AG71" s="74">
        <f t="shared" si="116"/>
        <v>170</v>
      </c>
      <c r="AH71" s="74">
        <f t="shared" si="117"/>
        <v>0</v>
      </c>
      <c r="AI71" s="74">
        <f t="shared" si="118"/>
        <v>0</v>
      </c>
      <c r="AJ71" s="74">
        <f t="shared" si="119"/>
        <v>0</v>
      </c>
      <c r="AK71" s="74">
        <f t="shared" si="120"/>
        <v>0</v>
      </c>
      <c r="AL71" s="396">
        <f t="shared" si="121"/>
        <v>0</v>
      </c>
      <c r="AM71" s="431">
        <f t="shared" si="122"/>
        <v>5960</v>
      </c>
      <c r="AN71" s="64" t="str">
        <f t="shared" si="24"/>
        <v>45EPSS37</v>
      </c>
      <c r="AO71" s="775" t="s">
        <v>290</v>
      </c>
      <c r="AP71" s="777">
        <v>45</v>
      </c>
      <c r="AQ71" s="775" t="s">
        <v>550</v>
      </c>
      <c r="AR71" s="776">
        <v>1563</v>
      </c>
    </row>
    <row r="72" spans="2:44">
      <c r="B72" s="64" t="str">
        <f t="shared" si="68"/>
        <v>264EPSS40</v>
      </c>
      <c r="C72" s="64" t="str">
        <f t="shared" si="69"/>
        <v>264EPSI03</v>
      </c>
      <c r="D72" s="64" t="str">
        <f t="shared" si="70"/>
        <v>264ESS002</v>
      </c>
      <c r="E72" s="64" t="str">
        <f t="shared" si="71"/>
        <v>264ESS024</v>
      </c>
      <c r="F72" s="64" t="str">
        <f t="shared" si="72"/>
        <v>264ESS091</v>
      </c>
      <c r="G72" s="64" t="str">
        <f t="shared" si="73"/>
        <v>264EPSS41</v>
      </c>
      <c r="H72" s="64" t="str">
        <f t="shared" si="74"/>
        <v>264EPSS10</v>
      </c>
      <c r="I72" s="64" t="str">
        <f t="shared" si="75"/>
        <v>264EPSS16</v>
      </c>
      <c r="J72" s="64" t="str">
        <f t="shared" si="76"/>
        <v>264EPSS37</v>
      </c>
      <c r="K72" s="64" t="str">
        <f t="shared" si="77"/>
        <v>264EPSS02</v>
      </c>
      <c r="L72" s="64" t="str">
        <f t="shared" si="78"/>
        <v>264EPSS23</v>
      </c>
      <c r="M72" s="64" t="str">
        <f t="shared" si="79"/>
        <v>264EPSS44</v>
      </c>
      <c r="N72" s="64" t="str">
        <f t="shared" si="80"/>
        <v>264EPSS18</v>
      </c>
      <c r="O72" s="64" t="str">
        <f t="shared" si="81"/>
        <v>264EPSS05</v>
      </c>
      <c r="P72" s="64" t="str">
        <f t="shared" si="82"/>
        <v>264EPSS17</v>
      </c>
      <c r="Q72" s="64" t="str">
        <f t="shared" si="83"/>
        <v>264ESS118</v>
      </c>
      <c r="R72" s="64" t="str">
        <f t="shared" si="84"/>
        <v>264EPSS33</v>
      </c>
      <c r="S72" s="16" t="s">
        <v>128</v>
      </c>
      <c r="T72" s="65" t="s">
        <v>249</v>
      </c>
      <c r="U72" s="76">
        <v>264</v>
      </c>
      <c r="V72" s="80">
        <f t="shared" si="105"/>
        <v>2300</v>
      </c>
      <c r="W72" s="74">
        <f t="shared" si="106"/>
        <v>0</v>
      </c>
      <c r="X72" s="74">
        <f t="shared" si="107"/>
        <v>0</v>
      </c>
      <c r="Y72" s="74">
        <f t="shared" si="108"/>
        <v>0</v>
      </c>
      <c r="Z72" s="435">
        <f t="shared" si="109"/>
        <v>0</v>
      </c>
      <c r="AA72" s="435">
        <f t="shared" si="110"/>
        <v>0</v>
      </c>
      <c r="AB72" s="80">
        <f t="shared" si="111"/>
        <v>0</v>
      </c>
      <c r="AC72" s="74">
        <f t="shared" si="112"/>
        <v>0</v>
      </c>
      <c r="AD72" s="74">
        <f t="shared" si="113"/>
        <v>86</v>
      </c>
      <c r="AE72" s="74">
        <f t="shared" si="114"/>
        <v>26</v>
      </c>
      <c r="AF72" s="74">
        <f t="shared" si="115"/>
        <v>0</v>
      </c>
      <c r="AG72" s="74">
        <f t="shared" si="116"/>
        <v>82</v>
      </c>
      <c r="AH72" s="74">
        <f t="shared" si="117"/>
        <v>0</v>
      </c>
      <c r="AI72" s="74">
        <f t="shared" si="118"/>
        <v>0</v>
      </c>
      <c r="AJ72" s="74">
        <f t="shared" si="119"/>
        <v>0</v>
      </c>
      <c r="AK72" s="74">
        <f t="shared" si="120"/>
        <v>0</v>
      </c>
      <c r="AL72" s="396">
        <f t="shared" si="121"/>
        <v>0</v>
      </c>
      <c r="AM72" s="431">
        <f t="shared" si="122"/>
        <v>2494</v>
      </c>
      <c r="AN72" s="64" t="str">
        <f t="shared" si="24"/>
        <v>45EPSS40</v>
      </c>
      <c r="AO72" s="775" t="s">
        <v>290</v>
      </c>
      <c r="AP72" s="777">
        <v>45</v>
      </c>
      <c r="AQ72" s="775" t="s">
        <v>872</v>
      </c>
      <c r="AR72" s="776">
        <v>40947</v>
      </c>
    </row>
    <row r="73" spans="2:44">
      <c r="B73" s="64" t="str">
        <f t="shared" ref="B73:B104" si="123">CONCATENATE(U73,$V$5)</f>
        <v>310EPSS40</v>
      </c>
      <c r="C73" s="64" t="str">
        <f t="shared" ref="C73:C104" si="124">CONCATENATE(U73,$W$5)</f>
        <v>310EPSI03</v>
      </c>
      <c r="D73" s="64" t="str">
        <f t="shared" ref="D73:D104" si="125">CONCATENATE(U73,$X$5)</f>
        <v>310ESS002</v>
      </c>
      <c r="E73" s="64" t="str">
        <f t="shared" ref="E73:E104" si="126">CONCATENATE(U73,$Y$5)</f>
        <v>310ESS024</v>
      </c>
      <c r="F73" s="64" t="str">
        <f t="shared" ref="F73:F104" si="127">CONCATENATE(U73,$Z$5)</f>
        <v>310ESS091</v>
      </c>
      <c r="G73" s="64" t="str">
        <f t="shared" ref="G73:G104" si="128">CONCATENATE(U73,$AA$5)</f>
        <v>310EPSS41</v>
      </c>
      <c r="H73" s="64" t="str">
        <f t="shared" ref="H73:H104" si="129">CONCATENATE(U73,$AB$5)</f>
        <v>310EPSS10</v>
      </c>
      <c r="I73" s="64" t="str">
        <f t="shared" ref="I73:I104" si="130">CONCATENATE(U73,$AC$5)</f>
        <v>310EPSS16</v>
      </c>
      <c r="J73" s="64" t="str">
        <f t="shared" ref="J73:J104" si="131">CONCATENATE(U73,$AD$5)</f>
        <v>310EPSS37</v>
      </c>
      <c r="K73" s="64" t="str">
        <f t="shared" ref="K73:K104" si="132">CONCATENATE(U73,$AE$5)</f>
        <v>310EPSS02</v>
      </c>
      <c r="L73" s="64" t="str">
        <f t="shared" ref="L73:L104" si="133">CONCATENATE(U73,$AF$5)</f>
        <v>310EPSS23</v>
      </c>
      <c r="M73" s="64" t="str">
        <f t="shared" ref="M73:M104" si="134">CONCATENATE(U73,$AG$5)</f>
        <v>310EPSS44</v>
      </c>
      <c r="N73" s="64" t="str">
        <f t="shared" ref="N73:N104" si="135">CONCATENATE(U73,$AH$5)</f>
        <v>310EPSS18</v>
      </c>
      <c r="O73" s="64" t="str">
        <f t="shared" ref="O73:O104" si="136">CONCATENATE(U73,$AI$5)</f>
        <v>310EPSS05</v>
      </c>
      <c r="P73" s="64" t="str">
        <f t="shared" ref="P73:P104" si="137">CONCATENATE(U73,$AJ$5)</f>
        <v>310EPSS17</v>
      </c>
      <c r="Q73" s="64" t="str">
        <f t="shared" ref="Q73:Q104" si="138">CONCATENATE(U73,$AK$5)</f>
        <v>310ESS118</v>
      </c>
      <c r="R73" s="64" t="str">
        <f t="shared" ref="R73:R104" si="139">CONCATENATE(U73,$AL$5)</f>
        <v>310EPSS33</v>
      </c>
      <c r="S73" s="21" t="s">
        <v>238</v>
      </c>
      <c r="T73" s="65" t="s">
        <v>249</v>
      </c>
      <c r="U73" s="76">
        <v>310</v>
      </c>
      <c r="V73" s="80">
        <f t="shared" si="105"/>
        <v>4692</v>
      </c>
      <c r="W73" s="74">
        <f t="shared" si="106"/>
        <v>0</v>
      </c>
      <c r="X73" s="74">
        <f t="shared" si="107"/>
        <v>0</v>
      </c>
      <c r="Y73" s="74">
        <f t="shared" si="108"/>
        <v>0</v>
      </c>
      <c r="Z73" s="435">
        <f t="shared" si="109"/>
        <v>0</v>
      </c>
      <c r="AA73" s="435">
        <f t="shared" si="110"/>
        <v>0</v>
      </c>
      <c r="AB73" s="80">
        <f t="shared" si="111"/>
        <v>0</v>
      </c>
      <c r="AC73" s="74">
        <f t="shared" si="112"/>
        <v>0</v>
      </c>
      <c r="AD73" s="74">
        <f t="shared" si="113"/>
        <v>42</v>
      </c>
      <c r="AE73" s="74">
        <f t="shared" si="114"/>
        <v>0</v>
      </c>
      <c r="AF73" s="74">
        <f t="shared" si="115"/>
        <v>0</v>
      </c>
      <c r="AG73" s="74">
        <f t="shared" si="116"/>
        <v>261</v>
      </c>
      <c r="AH73" s="74">
        <f t="shared" si="117"/>
        <v>0</v>
      </c>
      <c r="AI73" s="74">
        <f t="shared" si="118"/>
        <v>0</v>
      </c>
      <c r="AJ73" s="74">
        <f t="shared" si="119"/>
        <v>0</v>
      </c>
      <c r="AK73" s="74">
        <f t="shared" si="120"/>
        <v>0</v>
      </c>
      <c r="AL73" s="396">
        <f t="shared" si="121"/>
        <v>0</v>
      </c>
      <c r="AM73" s="431">
        <f t="shared" si="122"/>
        <v>4995</v>
      </c>
      <c r="AN73" s="64" t="str">
        <f t="shared" si="24"/>
        <v>45EPSS41</v>
      </c>
      <c r="AO73" s="775" t="s">
        <v>290</v>
      </c>
      <c r="AP73" s="777">
        <v>45</v>
      </c>
      <c r="AQ73" s="775" t="s">
        <v>913</v>
      </c>
      <c r="AR73" s="776">
        <v>9</v>
      </c>
    </row>
    <row r="74" spans="2:44">
      <c r="B74" s="64" t="str">
        <f t="shared" si="123"/>
        <v>315EPSS40</v>
      </c>
      <c r="C74" s="64" t="str">
        <f t="shared" si="124"/>
        <v>315EPSI03</v>
      </c>
      <c r="D74" s="64" t="str">
        <f t="shared" si="125"/>
        <v>315ESS002</v>
      </c>
      <c r="E74" s="64" t="str">
        <f t="shared" si="126"/>
        <v>315ESS024</v>
      </c>
      <c r="F74" s="64" t="str">
        <f t="shared" si="127"/>
        <v>315ESS091</v>
      </c>
      <c r="G74" s="64" t="str">
        <f t="shared" si="128"/>
        <v>315EPSS41</v>
      </c>
      <c r="H74" s="64" t="str">
        <f t="shared" si="129"/>
        <v>315EPSS10</v>
      </c>
      <c r="I74" s="64" t="str">
        <f t="shared" si="130"/>
        <v>315EPSS16</v>
      </c>
      <c r="J74" s="64" t="str">
        <f t="shared" si="131"/>
        <v>315EPSS37</v>
      </c>
      <c r="K74" s="64" t="str">
        <f t="shared" si="132"/>
        <v>315EPSS02</v>
      </c>
      <c r="L74" s="64" t="str">
        <f t="shared" si="133"/>
        <v>315EPSS23</v>
      </c>
      <c r="M74" s="64" t="str">
        <f t="shared" si="134"/>
        <v>315EPSS44</v>
      </c>
      <c r="N74" s="64" t="str">
        <f t="shared" si="135"/>
        <v>315EPSS18</v>
      </c>
      <c r="O74" s="64" t="str">
        <f t="shared" si="136"/>
        <v>315EPSS05</v>
      </c>
      <c r="P74" s="64" t="str">
        <f t="shared" si="137"/>
        <v>315EPSS17</v>
      </c>
      <c r="Q74" s="64" t="str">
        <f t="shared" si="138"/>
        <v>315ESS118</v>
      </c>
      <c r="R74" s="64" t="str">
        <f t="shared" si="139"/>
        <v>315EPSS33</v>
      </c>
      <c r="S74" s="5" t="s">
        <v>43</v>
      </c>
      <c r="T74" s="65" t="s">
        <v>249</v>
      </c>
      <c r="U74" s="76">
        <v>315</v>
      </c>
      <c r="V74" s="80">
        <f t="shared" si="105"/>
        <v>3758</v>
      </c>
      <c r="W74" s="74">
        <f t="shared" si="106"/>
        <v>0</v>
      </c>
      <c r="X74" s="74">
        <f t="shared" si="107"/>
        <v>0</v>
      </c>
      <c r="Y74" s="74">
        <f t="shared" si="108"/>
        <v>0</v>
      </c>
      <c r="Z74" s="435">
        <f t="shared" si="109"/>
        <v>0</v>
      </c>
      <c r="AA74" s="435">
        <f t="shared" si="110"/>
        <v>1</v>
      </c>
      <c r="AB74" s="80">
        <f t="shared" si="111"/>
        <v>0</v>
      </c>
      <c r="AC74" s="74">
        <f t="shared" si="112"/>
        <v>0</v>
      </c>
      <c r="AD74" s="74">
        <f t="shared" si="113"/>
        <v>26</v>
      </c>
      <c r="AE74" s="74">
        <f t="shared" si="114"/>
        <v>0</v>
      </c>
      <c r="AF74" s="74">
        <f t="shared" si="115"/>
        <v>0</v>
      </c>
      <c r="AG74" s="74">
        <f t="shared" si="116"/>
        <v>244</v>
      </c>
      <c r="AH74" s="74">
        <f t="shared" si="117"/>
        <v>0</v>
      </c>
      <c r="AI74" s="74">
        <f t="shared" si="118"/>
        <v>0</v>
      </c>
      <c r="AJ74" s="74">
        <f t="shared" si="119"/>
        <v>0</v>
      </c>
      <c r="AK74" s="74">
        <f t="shared" si="120"/>
        <v>0</v>
      </c>
      <c r="AL74" s="396">
        <f t="shared" si="121"/>
        <v>0</v>
      </c>
      <c r="AM74" s="431">
        <f t="shared" si="122"/>
        <v>4029</v>
      </c>
      <c r="AN74" s="64" t="str">
        <f t="shared" ref="AN74:AN137" si="140">CONCATENATE(AP74,AQ74)</f>
        <v>45EPSS44</v>
      </c>
      <c r="AO74" s="775" t="s">
        <v>290</v>
      </c>
      <c r="AP74" s="777">
        <v>45</v>
      </c>
      <c r="AQ74" s="775" t="s">
        <v>1063</v>
      </c>
      <c r="AR74" s="776">
        <v>2078</v>
      </c>
    </row>
    <row r="75" spans="2:44">
      <c r="B75" s="64" t="str">
        <f t="shared" si="123"/>
        <v>361EPSS40</v>
      </c>
      <c r="C75" s="64" t="str">
        <f t="shared" si="124"/>
        <v>361EPSI03</v>
      </c>
      <c r="D75" s="64" t="str">
        <f t="shared" si="125"/>
        <v>361ESS002</v>
      </c>
      <c r="E75" s="64" t="str">
        <f t="shared" si="126"/>
        <v>361ESS024</v>
      </c>
      <c r="F75" s="64" t="str">
        <f t="shared" si="127"/>
        <v>361ESS091</v>
      </c>
      <c r="G75" s="64" t="str">
        <f t="shared" si="128"/>
        <v>361EPSS41</v>
      </c>
      <c r="H75" s="64" t="str">
        <f t="shared" si="129"/>
        <v>361EPSS10</v>
      </c>
      <c r="I75" s="64" t="str">
        <f t="shared" si="130"/>
        <v>361EPSS16</v>
      </c>
      <c r="J75" s="64" t="str">
        <f t="shared" si="131"/>
        <v>361EPSS37</v>
      </c>
      <c r="K75" s="64" t="str">
        <f t="shared" si="132"/>
        <v>361EPSS02</v>
      </c>
      <c r="L75" s="64" t="str">
        <f t="shared" si="133"/>
        <v>361EPSS23</v>
      </c>
      <c r="M75" s="64" t="str">
        <f t="shared" si="134"/>
        <v>361EPSS44</v>
      </c>
      <c r="N75" s="64" t="str">
        <f t="shared" si="135"/>
        <v>361EPSS18</v>
      </c>
      <c r="O75" s="64" t="str">
        <f t="shared" si="136"/>
        <v>361EPSS05</v>
      </c>
      <c r="P75" s="64" t="str">
        <f t="shared" si="137"/>
        <v>361EPSS17</v>
      </c>
      <c r="Q75" s="64" t="str">
        <f t="shared" si="138"/>
        <v>361ESS118</v>
      </c>
      <c r="R75" s="64" t="str">
        <f t="shared" si="139"/>
        <v>361EPSS33</v>
      </c>
      <c r="S75" s="5" t="s">
        <v>45</v>
      </c>
      <c r="T75" s="65" t="s">
        <v>249</v>
      </c>
      <c r="U75" s="76">
        <v>361</v>
      </c>
      <c r="V75" s="80">
        <f t="shared" si="105"/>
        <v>18798</v>
      </c>
      <c r="W75" s="74">
        <f t="shared" si="106"/>
        <v>0</v>
      </c>
      <c r="X75" s="74">
        <f t="shared" si="107"/>
        <v>0</v>
      </c>
      <c r="Y75" s="74">
        <f t="shared" si="108"/>
        <v>0</v>
      </c>
      <c r="Z75" s="435">
        <f t="shared" si="109"/>
        <v>0</v>
      </c>
      <c r="AA75" s="435">
        <f t="shared" si="110"/>
        <v>113</v>
      </c>
      <c r="AB75" s="80">
        <f t="shared" si="111"/>
        <v>0</v>
      </c>
      <c r="AC75" s="74">
        <f t="shared" si="112"/>
        <v>0</v>
      </c>
      <c r="AD75" s="74">
        <f t="shared" si="113"/>
        <v>66</v>
      </c>
      <c r="AE75" s="74">
        <f t="shared" si="114"/>
        <v>0</v>
      </c>
      <c r="AF75" s="74">
        <f t="shared" si="115"/>
        <v>0</v>
      </c>
      <c r="AG75" s="74">
        <f t="shared" si="116"/>
        <v>350</v>
      </c>
      <c r="AH75" s="74">
        <f t="shared" si="117"/>
        <v>0</v>
      </c>
      <c r="AI75" s="74">
        <f t="shared" si="118"/>
        <v>0</v>
      </c>
      <c r="AJ75" s="74">
        <f t="shared" si="119"/>
        <v>0</v>
      </c>
      <c r="AK75" s="74">
        <f t="shared" si="120"/>
        <v>0</v>
      </c>
      <c r="AL75" s="396">
        <f t="shared" si="121"/>
        <v>0</v>
      </c>
      <c r="AM75" s="431">
        <f t="shared" si="122"/>
        <v>19327</v>
      </c>
      <c r="AN75" s="64" t="str">
        <f t="shared" si="140"/>
        <v>51EPSI03</v>
      </c>
      <c r="AO75" s="775" t="s">
        <v>290</v>
      </c>
      <c r="AP75" s="777">
        <v>51</v>
      </c>
      <c r="AQ75" s="775" t="s">
        <v>3</v>
      </c>
      <c r="AR75" s="776">
        <v>1535</v>
      </c>
    </row>
    <row r="76" spans="2:44">
      <c r="B76" s="64" t="str">
        <f t="shared" si="123"/>
        <v>647EPSS40</v>
      </c>
      <c r="C76" s="64" t="str">
        <f t="shared" si="124"/>
        <v>647EPSI03</v>
      </c>
      <c r="D76" s="64" t="str">
        <f t="shared" si="125"/>
        <v>647ESS002</v>
      </c>
      <c r="E76" s="64" t="str">
        <f t="shared" si="126"/>
        <v>647ESS024</v>
      </c>
      <c r="F76" s="64" t="str">
        <f t="shared" si="127"/>
        <v>647ESS091</v>
      </c>
      <c r="G76" s="64" t="str">
        <f t="shared" si="128"/>
        <v>647EPSS41</v>
      </c>
      <c r="H76" s="64" t="str">
        <f t="shared" si="129"/>
        <v>647EPSS10</v>
      </c>
      <c r="I76" s="64" t="str">
        <f t="shared" si="130"/>
        <v>647EPSS16</v>
      </c>
      <c r="J76" s="64" t="str">
        <f t="shared" si="131"/>
        <v>647EPSS37</v>
      </c>
      <c r="K76" s="64" t="str">
        <f t="shared" si="132"/>
        <v>647EPSS02</v>
      </c>
      <c r="L76" s="64" t="str">
        <f t="shared" si="133"/>
        <v>647EPSS23</v>
      </c>
      <c r="M76" s="64" t="str">
        <f t="shared" si="134"/>
        <v>647EPSS44</v>
      </c>
      <c r="N76" s="64" t="str">
        <f t="shared" si="135"/>
        <v>647EPSS18</v>
      </c>
      <c r="O76" s="64" t="str">
        <f t="shared" si="136"/>
        <v>647EPSS05</v>
      </c>
      <c r="P76" s="64" t="str">
        <f t="shared" si="137"/>
        <v>647EPSS17</v>
      </c>
      <c r="Q76" s="64" t="str">
        <f t="shared" si="138"/>
        <v>647ESS118</v>
      </c>
      <c r="R76" s="64" t="str">
        <f t="shared" si="139"/>
        <v>647EPSS33</v>
      </c>
      <c r="S76" s="1" t="s">
        <v>53</v>
      </c>
      <c r="T76" s="65" t="s">
        <v>249</v>
      </c>
      <c r="U76" s="76">
        <v>647</v>
      </c>
      <c r="V76" s="80">
        <f t="shared" si="105"/>
        <v>4175</v>
      </c>
      <c r="W76" s="74">
        <f t="shared" si="106"/>
        <v>0</v>
      </c>
      <c r="X76" s="74">
        <f t="shared" si="107"/>
        <v>0</v>
      </c>
      <c r="Y76" s="74">
        <f t="shared" si="108"/>
        <v>0</v>
      </c>
      <c r="Z76" s="435">
        <f t="shared" si="109"/>
        <v>0</v>
      </c>
      <c r="AA76" s="435">
        <f t="shared" si="110"/>
        <v>3</v>
      </c>
      <c r="AB76" s="80">
        <f t="shared" si="111"/>
        <v>0</v>
      </c>
      <c r="AC76" s="74">
        <f t="shared" si="112"/>
        <v>0</v>
      </c>
      <c r="AD76" s="74">
        <f t="shared" si="113"/>
        <v>95</v>
      </c>
      <c r="AE76" s="74">
        <f t="shared" si="114"/>
        <v>0</v>
      </c>
      <c r="AF76" s="74">
        <f t="shared" si="115"/>
        <v>0</v>
      </c>
      <c r="AG76" s="74">
        <f t="shared" si="116"/>
        <v>155</v>
      </c>
      <c r="AH76" s="74">
        <f t="shared" si="117"/>
        <v>0</v>
      </c>
      <c r="AI76" s="74">
        <f t="shared" si="118"/>
        <v>0</v>
      </c>
      <c r="AJ76" s="74">
        <f t="shared" si="119"/>
        <v>0</v>
      </c>
      <c r="AK76" s="74">
        <f t="shared" si="120"/>
        <v>0</v>
      </c>
      <c r="AL76" s="396">
        <f t="shared" si="121"/>
        <v>0</v>
      </c>
      <c r="AM76" s="431">
        <f t="shared" si="122"/>
        <v>4428</v>
      </c>
      <c r="AN76" s="64" t="str">
        <f t="shared" si="140"/>
        <v>51EPSS16</v>
      </c>
      <c r="AO76" s="775" t="s">
        <v>290</v>
      </c>
      <c r="AP76" s="777">
        <v>51</v>
      </c>
      <c r="AQ76" s="775" t="s">
        <v>546</v>
      </c>
      <c r="AR76" s="776">
        <v>537</v>
      </c>
    </row>
    <row r="77" spans="2:44">
      <c r="B77" s="64" t="str">
        <f t="shared" si="123"/>
        <v>658EPSS40</v>
      </c>
      <c r="C77" s="64" t="str">
        <f t="shared" si="124"/>
        <v>658EPSI03</v>
      </c>
      <c r="D77" s="64" t="str">
        <f t="shared" si="125"/>
        <v>658ESS002</v>
      </c>
      <c r="E77" s="64" t="str">
        <f t="shared" si="126"/>
        <v>658ESS024</v>
      </c>
      <c r="F77" s="64" t="str">
        <f t="shared" si="127"/>
        <v>658ESS091</v>
      </c>
      <c r="G77" s="64" t="str">
        <f t="shared" si="128"/>
        <v>658EPSS41</v>
      </c>
      <c r="H77" s="64" t="str">
        <f t="shared" si="129"/>
        <v>658EPSS10</v>
      </c>
      <c r="I77" s="64" t="str">
        <f t="shared" si="130"/>
        <v>658EPSS16</v>
      </c>
      <c r="J77" s="64" t="str">
        <f t="shared" si="131"/>
        <v>658EPSS37</v>
      </c>
      <c r="K77" s="64" t="str">
        <f t="shared" si="132"/>
        <v>658EPSS02</v>
      </c>
      <c r="L77" s="64" t="str">
        <f t="shared" si="133"/>
        <v>658EPSS23</v>
      </c>
      <c r="M77" s="64" t="str">
        <f t="shared" si="134"/>
        <v>658EPSS44</v>
      </c>
      <c r="N77" s="64" t="str">
        <f t="shared" si="135"/>
        <v>658EPSS18</v>
      </c>
      <c r="O77" s="64" t="str">
        <f t="shared" si="136"/>
        <v>658EPSS05</v>
      </c>
      <c r="P77" s="64" t="str">
        <f t="shared" si="137"/>
        <v>658EPSS17</v>
      </c>
      <c r="Q77" s="64" t="str">
        <f t="shared" si="138"/>
        <v>658ESS118</v>
      </c>
      <c r="R77" s="64" t="str">
        <f t="shared" si="139"/>
        <v>658EPSS33</v>
      </c>
      <c r="S77" s="21" t="s">
        <v>92</v>
      </c>
      <c r="T77" s="65" t="s">
        <v>249</v>
      </c>
      <c r="U77" s="76">
        <v>658</v>
      </c>
      <c r="V77" s="80">
        <f t="shared" si="105"/>
        <v>1776</v>
      </c>
      <c r="W77" s="74">
        <f t="shared" si="106"/>
        <v>0</v>
      </c>
      <c r="X77" s="74">
        <f t="shared" si="107"/>
        <v>0</v>
      </c>
      <c r="Y77" s="74">
        <f t="shared" si="108"/>
        <v>0</v>
      </c>
      <c r="Z77" s="435">
        <f t="shared" si="109"/>
        <v>0</v>
      </c>
      <c r="AA77" s="435">
        <f t="shared" si="110"/>
        <v>0</v>
      </c>
      <c r="AB77" s="80">
        <f t="shared" si="111"/>
        <v>0</v>
      </c>
      <c r="AC77" s="74">
        <f t="shared" si="112"/>
        <v>0</v>
      </c>
      <c r="AD77" s="74">
        <f t="shared" si="113"/>
        <v>45</v>
      </c>
      <c r="AE77" s="74">
        <f t="shared" si="114"/>
        <v>0</v>
      </c>
      <c r="AF77" s="74">
        <f t="shared" si="115"/>
        <v>0</v>
      </c>
      <c r="AG77" s="74">
        <f t="shared" si="116"/>
        <v>179</v>
      </c>
      <c r="AH77" s="74">
        <f t="shared" si="117"/>
        <v>0</v>
      </c>
      <c r="AI77" s="74">
        <f t="shared" si="118"/>
        <v>0</v>
      </c>
      <c r="AJ77" s="74">
        <f t="shared" si="119"/>
        <v>0</v>
      </c>
      <c r="AK77" s="74">
        <f t="shared" si="120"/>
        <v>0</v>
      </c>
      <c r="AL77" s="396">
        <f t="shared" si="121"/>
        <v>0</v>
      </c>
      <c r="AM77" s="431">
        <f t="shared" si="122"/>
        <v>2000</v>
      </c>
      <c r="AN77" s="64" t="str">
        <f t="shared" si="140"/>
        <v>51EPSS17</v>
      </c>
      <c r="AO77" s="775" t="s">
        <v>290</v>
      </c>
      <c r="AP77" s="777">
        <v>51</v>
      </c>
      <c r="AQ77" s="775" t="s">
        <v>547</v>
      </c>
      <c r="AR77" s="776">
        <v>1</v>
      </c>
    </row>
    <row r="78" spans="2:44">
      <c r="B78" s="64" t="str">
        <f t="shared" si="123"/>
        <v>664EPSS40</v>
      </c>
      <c r="C78" s="64" t="str">
        <f t="shared" si="124"/>
        <v>664EPSI03</v>
      </c>
      <c r="D78" s="64" t="str">
        <f t="shared" si="125"/>
        <v>664ESS002</v>
      </c>
      <c r="E78" s="64" t="str">
        <f t="shared" si="126"/>
        <v>664ESS024</v>
      </c>
      <c r="F78" s="64" t="str">
        <f t="shared" si="127"/>
        <v>664ESS091</v>
      </c>
      <c r="G78" s="64" t="str">
        <f t="shared" si="128"/>
        <v>664EPSS41</v>
      </c>
      <c r="H78" s="64" t="str">
        <f t="shared" si="129"/>
        <v>664EPSS10</v>
      </c>
      <c r="I78" s="64" t="str">
        <f t="shared" si="130"/>
        <v>664EPSS16</v>
      </c>
      <c r="J78" s="64" t="str">
        <f t="shared" si="131"/>
        <v>664EPSS37</v>
      </c>
      <c r="K78" s="64" t="str">
        <f t="shared" si="132"/>
        <v>664EPSS02</v>
      </c>
      <c r="L78" s="64" t="str">
        <f t="shared" si="133"/>
        <v>664EPSS23</v>
      </c>
      <c r="M78" s="64" t="str">
        <f t="shared" si="134"/>
        <v>664EPSS44</v>
      </c>
      <c r="N78" s="64" t="str">
        <f t="shared" si="135"/>
        <v>664EPSS18</v>
      </c>
      <c r="O78" s="64" t="str">
        <f t="shared" si="136"/>
        <v>664EPSS05</v>
      </c>
      <c r="P78" s="64" t="str">
        <f t="shared" si="137"/>
        <v>664EPSS17</v>
      </c>
      <c r="Q78" s="64" t="str">
        <f t="shared" si="138"/>
        <v>664ESS118</v>
      </c>
      <c r="R78" s="64" t="str">
        <f t="shared" si="139"/>
        <v>664EPSS33</v>
      </c>
      <c r="S78" s="1" t="s">
        <v>129</v>
      </c>
      <c r="T78" s="65" t="s">
        <v>249</v>
      </c>
      <c r="U78" s="76">
        <v>664</v>
      </c>
      <c r="V78" s="80">
        <f t="shared" si="105"/>
        <v>8635</v>
      </c>
      <c r="W78" s="74">
        <f t="shared" si="106"/>
        <v>0</v>
      </c>
      <c r="X78" s="74">
        <f t="shared" si="107"/>
        <v>0</v>
      </c>
      <c r="Y78" s="74">
        <f t="shared" si="108"/>
        <v>0</v>
      </c>
      <c r="Z78" s="435">
        <f t="shared" si="109"/>
        <v>0</v>
      </c>
      <c r="AA78" s="435">
        <f t="shared" si="110"/>
        <v>0</v>
      </c>
      <c r="AB78" s="80">
        <f t="shared" si="111"/>
        <v>0</v>
      </c>
      <c r="AC78" s="74">
        <f t="shared" si="112"/>
        <v>409</v>
      </c>
      <c r="AD78" s="74">
        <f t="shared" si="113"/>
        <v>102</v>
      </c>
      <c r="AE78" s="74">
        <f t="shared" si="114"/>
        <v>18</v>
      </c>
      <c r="AF78" s="74">
        <f t="shared" si="115"/>
        <v>0</v>
      </c>
      <c r="AG78" s="74">
        <f t="shared" si="116"/>
        <v>166</v>
      </c>
      <c r="AH78" s="74">
        <f t="shared" si="117"/>
        <v>0</v>
      </c>
      <c r="AI78" s="74">
        <f t="shared" si="118"/>
        <v>0</v>
      </c>
      <c r="AJ78" s="74">
        <f t="shared" si="119"/>
        <v>0</v>
      </c>
      <c r="AK78" s="74">
        <f t="shared" si="120"/>
        <v>0</v>
      </c>
      <c r="AL78" s="396">
        <f t="shared" si="121"/>
        <v>0</v>
      </c>
      <c r="AM78" s="431">
        <f t="shared" si="122"/>
        <v>9330</v>
      </c>
      <c r="AN78" s="64" t="str">
        <f t="shared" si="140"/>
        <v>51EPSS37</v>
      </c>
      <c r="AO78" s="775" t="s">
        <v>290</v>
      </c>
      <c r="AP78" s="777">
        <v>51</v>
      </c>
      <c r="AQ78" s="775" t="s">
        <v>550</v>
      </c>
      <c r="AR78" s="776">
        <v>27</v>
      </c>
    </row>
    <row r="79" spans="2:44">
      <c r="B79" s="64" t="str">
        <f t="shared" si="123"/>
        <v>686EPSS40</v>
      </c>
      <c r="C79" s="64" t="str">
        <f t="shared" si="124"/>
        <v>686EPSI03</v>
      </c>
      <c r="D79" s="64" t="str">
        <f t="shared" si="125"/>
        <v>686ESS002</v>
      </c>
      <c r="E79" s="64" t="str">
        <f t="shared" si="126"/>
        <v>686ESS024</v>
      </c>
      <c r="F79" s="64" t="str">
        <f t="shared" si="127"/>
        <v>686ESS091</v>
      </c>
      <c r="G79" s="64" t="str">
        <f t="shared" si="128"/>
        <v>686EPSS41</v>
      </c>
      <c r="H79" s="64" t="str">
        <f t="shared" si="129"/>
        <v>686EPSS10</v>
      </c>
      <c r="I79" s="64" t="str">
        <f t="shared" si="130"/>
        <v>686EPSS16</v>
      </c>
      <c r="J79" s="64" t="str">
        <f t="shared" si="131"/>
        <v>686EPSS37</v>
      </c>
      <c r="K79" s="64" t="str">
        <f t="shared" si="132"/>
        <v>686EPSS02</v>
      </c>
      <c r="L79" s="64" t="str">
        <f t="shared" si="133"/>
        <v>686EPSS23</v>
      </c>
      <c r="M79" s="64" t="str">
        <f t="shared" si="134"/>
        <v>686EPSS44</v>
      </c>
      <c r="N79" s="64" t="str">
        <f t="shared" si="135"/>
        <v>686EPSS18</v>
      </c>
      <c r="O79" s="64" t="str">
        <f t="shared" si="136"/>
        <v>686EPSS05</v>
      </c>
      <c r="P79" s="64" t="str">
        <f t="shared" si="137"/>
        <v>686EPSS17</v>
      </c>
      <c r="Q79" s="64" t="str">
        <f t="shared" si="138"/>
        <v>686ESS118</v>
      </c>
      <c r="R79" s="64" t="str">
        <f t="shared" si="139"/>
        <v>686EPSS33</v>
      </c>
      <c r="S79" s="24" t="s">
        <v>130</v>
      </c>
      <c r="T79" s="65" t="s">
        <v>249</v>
      </c>
      <c r="U79" s="76">
        <v>686</v>
      </c>
      <c r="V79" s="80">
        <f t="shared" si="105"/>
        <v>14981</v>
      </c>
      <c r="W79" s="74">
        <f t="shared" si="106"/>
        <v>0</v>
      </c>
      <c r="X79" s="74">
        <f t="shared" si="107"/>
        <v>0</v>
      </c>
      <c r="Y79" s="74">
        <f t="shared" si="108"/>
        <v>0</v>
      </c>
      <c r="Z79" s="435">
        <f t="shared" si="109"/>
        <v>0</v>
      </c>
      <c r="AA79" s="435">
        <f t="shared" si="110"/>
        <v>0</v>
      </c>
      <c r="AB79" s="80">
        <f t="shared" si="111"/>
        <v>282</v>
      </c>
      <c r="AC79" s="74">
        <f t="shared" si="112"/>
        <v>761</v>
      </c>
      <c r="AD79" s="74">
        <f t="shared" si="113"/>
        <v>35</v>
      </c>
      <c r="AE79" s="74">
        <f t="shared" si="114"/>
        <v>33</v>
      </c>
      <c r="AF79" s="74">
        <f t="shared" si="115"/>
        <v>0</v>
      </c>
      <c r="AG79" s="74">
        <f t="shared" si="116"/>
        <v>179</v>
      </c>
      <c r="AH79" s="74">
        <f t="shared" si="117"/>
        <v>0</v>
      </c>
      <c r="AI79" s="74">
        <f t="shared" si="118"/>
        <v>0</v>
      </c>
      <c r="AJ79" s="74">
        <f t="shared" si="119"/>
        <v>0</v>
      </c>
      <c r="AK79" s="74">
        <f t="shared" si="120"/>
        <v>0</v>
      </c>
      <c r="AL79" s="396">
        <f t="shared" si="121"/>
        <v>0</v>
      </c>
      <c r="AM79" s="431">
        <f t="shared" si="122"/>
        <v>16271</v>
      </c>
      <c r="AN79" s="64" t="str">
        <f t="shared" si="140"/>
        <v>51EPSS40</v>
      </c>
      <c r="AO79" s="775" t="s">
        <v>290</v>
      </c>
      <c r="AP79" s="777">
        <v>51</v>
      </c>
      <c r="AQ79" s="775" t="s">
        <v>872</v>
      </c>
      <c r="AR79" s="776">
        <v>20082</v>
      </c>
    </row>
    <row r="80" spans="2:44">
      <c r="B80" s="64" t="str">
        <f t="shared" si="123"/>
        <v>819EPSS40</v>
      </c>
      <c r="C80" s="64" t="str">
        <f t="shared" si="124"/>
        <v>819EPSI03</v>
      </c>
      <c r="D80" s="64" t="str">
        <f t="shared" si="125"/>
        <v>819ESS002</v>
      </c>
      <c r="E80" s="64" t="str">
        <f t="shared" si="126"/>
        <v>819ESS024</v>
      </c>
      <c r="F80" s="64" t="str">
        <f t="shared" si="127"/>
        <v>819ESS091</v>
      </c>
      <c r="G80" s="64" t="str">
        <f t="shared" si="128"/>
        <v>819EPSS41</v>
      </c>
      <c r="H80" s="64" t="str">
        <f t="shared" si="129"/>
        <v>819EPSS10</v>
      </c>
      <c r="I80" s="64" t="str">
        <f t="shared" si="130"/>
        <v>819EPSS16</v>
      </c>
      <c r="J80" s="64" t="str">
        <f t="shared" si="131"/>
        <v>819EPSS37</v>
      </c>
      <c r="K80" s="64" t="str">
        <f t="shared" si="132"/>
        <v>819EPSS02</v>
      </c>
      <c r="L80" s="64" t="str">
        <f t="shared" si="133"/>
        <v>819EPSS23</v>
      </c>
      <c r="M80" s="64" t="str">
        <f t="shared" si="134"/>
        <v>819EPSS44</v>
      </c>
      <c r="N80" s="64" t="str">
        <f t="shared" si="135"/>
        <v>819EPSS18</v>
      </c>
      <c r="O80" s="64" t="str">
        <f t="shared" si="136"/>
        <v>819EPSS05</v>
      </c>
      <c r="P80" s="64" t="str">
        <f t="shared" si="137"/>
        <v>819EPSS17</v>
      </c>
      <c r="Q80" s="64" t="str">
        <f t="shared" si="138"/>
        <v>819ESS118</v>
      </c>
      <c r="R80" s="64" t="str">
        <f t="shared" si="139"/>
        <v>819EPSS33</v>
      </c>
      <c r="S80" s="5" t="s">
        <v>58</v>
      </c>
      <c r="T80" s="65" t="s">
        <v>249</v>
      </c>
      <c r="U80" s="76">
        <v>819</v>
      </c>
      <c r="V80" s="80">
        <f t="shared" si="105"/>
        <v>3790</v>
      </c>
      <c r="W80" s="74">
        <f t="shared" si="106"/>
        <v>0</v>
      </c>
      <c r="X80" s="74">
        <f t="shared" si="107"/>
        <v>0</v>
      </c>
      <c r="Y80" s="74">
        <f t="shared" si="108"/>
        <v>0</v>
      </c>
      <c r="Z80" s="435">
        <f t="shared" si="109"/>
        <v>0</v>
      </c>
      <c r="AA80" s="435">
        <f t="shared" si="110"/>
        <v>0</v>
      </c>
      <c r="AB80" s="80">
        <f t="shared" si="111"/>
        <v>0</v>
      </c>
      <c r="AC80" s="74">
        <f t="shared" si="112"/>
        <v>0</v>
      </c>
      <c r="AD80" s="74">
        <f t="shared" si="113"/>
        <v>96</v>
      </c>
      <c r="AE80" s="74">
        <f t="shared" si="114"/>
        <v>0</v>
      </c>
      <c r="AF80" s="74">
        <f t="shared" si="115"/>
        <v>0</v>
      </c>
      <c r="AG80" s="74">
        <f t="shared" si="116"/>
        <v>142</v>
      </c>
      <c r="AH80" s="74">
        <f t="shared" si="117"/>
        <v>0</v>
      </c>
      <c r="AI80" s="74">
        <f t="shared" si="118"/>
        <v>0</v>
      </c>
      <c r="AJ80" s="74">
        <f t="shared" si="119"/>
        <v>0</v>
      </c>
      <c r="AK80" s="74">
        <f t="shared" si="120"/>
        <v>0</v>
      </c>
      <c r="AL80" s="396">
        <f t="shared" si="121"/>
        <v>0</v>
      </c>
      <c r="AM80" s="431">
        <f t="shared" si="122"/>
        <v>4028</v>
      </c>
      <c r="AN80" s="64" t="str">
        <f t="shared" si="140"/>
        <v>51EPSS44</v>
      </c>
      <c r="AO80" s="775" t="s">
        <v>290</v>
      </c>
      <c r="AP80" s="777">
        <v>51</v>
      </c>
      <c r="AQ80" s="775" t="s">
        <v>1063</v>
      </c>
      <c r="AR80" s="776">
        <v>163</v>
      </c>
    </row>
    <row r="81" spans="2:44">
      <c r="B81" s="64" t="str">
        <f t="shared" si="123"/>
        <v>854EPSS40</v>
      </c>
      <c r="C81" s="64" t="str">
        <f t="shared" si="124"/>
        <v>854EPSI03</v>
      </c>
      <c r="D81" s="64" t="str">
        <f t="shared" si="125"/>
        <v>854ESS002</v>
      </c>
      <c r="E81" s="64" t="str">
        <f t="shared" si="126"/>
        <v>854ESS024</v>
      </c>
      <c r="F81" s="64" t="str">
        <f t="shared" si="127"/>
        <v>854ESS091</v>
      </c>
      <c r="G81" s="64" t="str">
        <f t="shared" si="128"/>
        <v>854EPSS41</v>
      </c>
      <c r="H81" s="64" t="str">
        <f t="shared" si="129"/>
        <v>854EPSS10</v>
      </c>
      <c r="I81" s="64" t="str">
        <f t="shared" si="130"/>
        <v>854EPSS16</v>
      </c>
      <c r="J81" s="64" t="str">
        <f t="shared" si="131"/>
        <v>854EPSS37</v>
      </c>
      <c r="K81" s="64" t="str">
        <f t="shared" si="132"/>
        <v>854EPSS02</v>
      </c>
      <c r="L81" s="64" t="str">
        <f t="shared" si="133"/>
        <v>854EPSS23</v>
      </c>
      <c r="M81" s="64" t="str">
        <f t="shared" si="134"/>
        <v>854EPSS44</v>
      </c>
      <c r="N81" s="64" t="str">
        <f t="shared" si="135"/>
        <v>854EPSS18</v>
      </c>
      <c r="O81" s="64" t="str">
        <f t="shared" si="136"/>
        <v>854EPSS05</v>
      </c>
      <c r="P81" s="64" t="str">
        <f t="shared" si="137"/>
        <v>854EPSS17</v>
      </c>
      <c r="Q81" s="64" t="str">
        <f t="shared" si="138"/>
        <v>854ESS118</v>
      </c>
      <c r="R81" s="64" t="str">
        <f t="shared" si="139"/>
        <v>854EPSS33</v>
      </c>
      <c r="S81" s="5" t="s">
        <v>102</v>
      </c>
      <c r="T81" s="65" t="s">
        <v>249</v>
      </c>
      <c r="U81" s="76">
        <v>854</v>
      </c>
      <c r="V81" s="80">
        <f t="shared" si="105"/>
        <v>0</v>
      </c>
      <c r="W81" s="74">
        <f t="shared" si="106"/>
        <v>0</v>
      </c>
      <c r="X81" s="74">
        <f t="shared" si="107"/>
        <v>160</v>
      </c>
      <c r="Y81" s="74">
        <f t="shared" si="108"/>
        <v>12802</v>
      </c>
      <c r="Z81" s="435">
        <f t="shared" si="109"/>
        <v>0</v>
      </c>
      <c r="AA81" s="435">
        <f t="shared" si="110"/>
        <v>1</v>
      </c>
      <c r="AB81" s="80">
        <f t="shared" si="111"/>
        <v>0</v>
      </c>
      <c r="AC81" s="74">
        <f t="shared" si="112"/>
        <v>0</v>
      </c>
      <c r="AD81" s="74">
        <f t="shared" si="113"/>
        <v>17</v>
      </c>
      <c r="AE81" s="74">
        <f t="shared" si="114"/>
        <v>0</v>
      </c>
      <c r="AF81" s="74">
        <f t="shared" si="115"/>
        <v>0</v>
      </c>
      <c r="AG81" s="74">
        <f t="shared" si="116"/>
        <v>189</v>
      </c>
      <c r="AH81" s="74">
        <f t="shared" si="117"/>
        <v>0</v>
      </c>
      <c r="AI81" s="74">
        <f t="shared" si="118"/>
        <v>0</v>
      </c>
      <c r="AJ81" s="74">
        <f t="shared" si="119"/>
        <v>0</v>
      </c>
      <c r="AK81" s="74">
        <f t="shared" si="120"/>
        <v>0</v>
      </c>
      <c r="AL81" s="396">
        <f t="shared" si="121"/>
        <v>0</v>
      </c>
      <c r="AM81" s="431">
        <f t="shared" si="122"/>
        <v>13169</v>
      </c>
      <c r="AN81" s="64" t="str">
        <f t="shared" si="140"/>
        <v>51ESS002</v>
      </c>
      <c r="AO81" s="775" t="s">
        <v>290</v>
      </c>
      <c r="AP81" s="777">
        <v>51</v>
      </c>
      <c r="AQ81" s="775" t="s">
        <v>0</v>
      </c>
      <c r="AR81" s="776">
        <v>4034</v>
      </c>
    </row>
    <row r="82" spans="2:44">
      <c r="B82" s="64" t="str">
        <f t="shared" si="123"/>
        <v>887EPSS40</v>
      </c>
      <c r="C82" s="64" t="str">
        <f t="shared" si="124"/>
        <v>887EPSI03</v>
      </c>
      <c r="D82" s="64" t="str">
        <f t="shared" si="125"/>
        <v>887ESS002</v>
      </c>
      <c r="E82" s="64" t="str">
        <f t="shared" si="126"/>
        <v>887ESS024</v>
      </c>
      <c r="F82" s="64" t="str">
        <f t="shared" si="127"/>
        <v>887ESS091</v>
      </c>
      <c r="G82" s="64" t="str">
        <f t="shared" si="128"/>
        <v>887EPSS41</v>
      </c>
      <c r="H82" s="64" t="str">
        <f t="shared" si="129"/>
        <v>887EPSS10</v>
      </c>
      <c r="I82" s="64" t="str">
        <f t="shared" si="130"/>
        <v>887EPSS16</v>
      </c>
      <c r="J82" s="64" t="str">
        <f t="shared" si="131"/>
        <v>887EPSS37</v>
      </c>
      <c r="K82" s="64" t="str">
        <f t="shared" si="132"/>
        <v>887EPSS02</v>
      </c>
      <c r="L82" s="64" t="str">
        <f t="shared" si="133"/>
        <v>887EPSS23</v>
      </c>
      <c r="M82" s="64" t="str">
        <f t="shared" si="134"/>
        <v>887EPSS44</v>
      </c>
      <c r="N82" s="64" t="str">
        <f t="shared" si="135"/>
        <v>887EPSS18</v>
      </c>
      <c r="O82" s="64" t="str">
        <f t="shared" si="136"/>
        <v>887EPSS05</v>
      </c>
      <c r="P82" s="64" t="str">
        <f t="shared" si="137"/>
        <v>887EPSS17</v>
      </c>
      <c r="Q82" s="64" t="str">
        <f t="shared" si="138"/>
        <v>887ESS118</v>
      </c>
      <c r="R82" s="64" t="str">
        <f t="shared" si="139"/>
        <v>887EPSS33</v>
      </c>
      <c r="S82" s="5" t="s">
        <v>29</v>
      </c>
      <c r="T82" s="65" t="s">
        <v>249</v>
      </c>
      <c r="U82" s="76">
        <v>887</v>
      </c>
      <c r="V82" s="80">
        <f t="shared" si="105"/>
        <v>19438</v>
      </c>
      <c r="W82" s="74">
        <f t="shared" si="106"/>
        <v>0</v>
      </c>
      <c r="X82" s="74">
        <f t="shared" si="107"/>
        <v>0</v>
      </c>
      <c r="Y82" s="74">
        <f t="shared" si="108"/>
        <v>7218</v>
      </c>
      <c r="Z82" s="435">
        <f t="shared" si="109"/>
        <v>0</v>
      </c>
      <c r="AA82" s="435">
        <f t="shared" si="110"/>
        <v>0</v>
      </c>
      <c r="AB82" s="80">
        <f t="shared" si="111"/>
        <v>173</v>
      </c>
      <c r="AC82" s="74">
        <f t="shared" si="112"/>
        <v>804</v>
      </c>
      <c r="AD82" s="74">
        <f t="shared" si="113"/>
        <v>81</v>
      </c>
      <c r="AE82" s="74">
        <f t="shared" si="114"/>
        <v>16</v>
      </c>
      <c r="AF82" s="74">
        <f t="shared" si="115"/>
        <v>0</v>
      </c>
      <c r="AG82" s="74">
        <f t="shared" si="116"/>
        <v>736</v>
      </c>
      <c r="AH82" s="74">
        <f t="shared" si="117"/>
        <v>0</v>
      </c>
      <c r="AI82" s="74">
        <f t="shared" si="118"/>
        <v>0</v>
      </c>
      <c r="AJ82" s="74">
        <f t="shared" si="119"/>
        <v>0</v>
      </c>
      <c r="AK82" s="74">
        <f t="shared" si="120"/>
        <v>0</v>
      </c>
      <c r="AL82" s="396">
        <f t="shared" si="121"/>
        <v>0</v>
      </c>
      <c r="AM82" s="431">
        <f t="shared" si="122"/>
        <v>28466</v>
      </c>
      <c r="AN82" s="64" t="str">
        <f t="shared" si="140"/>
        <v>147EPSS10</v>
      </c>
      <c r="AO82" s="775" t="s">
        <v>290</v>
      </c>
      <c r="AP82" s="777">
        <v>147</v>
      </c>
      <c r="AQ82" s="775" t="s">
        <v>545</v>
      </c>
      <c r="AR82" s="776">
        <v>101</v>
      </c>
    </row>
    <row r="83" spans="2:44">
      <c r="B83" s="64" t="str">
        <f t="shared" si="123"/>
        <v>EPSS40</v>
      </c>
      <c r="C83" s="64" t="str">
        <f t="shared" si="124"/>
        <v>EPSI03</v>
      </c>
      <c r="D83" s="64" t="str">
        <f t="shared" si="125"/>
        <v>ESS002</v>
      </c>
      <c r="E83" s="64" t="str">
        <f t="shared" si="126"/>
        <v>ESS024</v>
      </c>
      <c r="F83" s="64" t="str">
        <f t="shared" si="127"/>
        <v>ESS091</v>
      </c>
      <c r="G83" s="64" t="str">
        <f t="shared" si="128"/>
        <v>EPSS41</v>
      </c>
      <c r="H83" s="64" t="str">
        <f t="shared" si="129"/>
        <v>EPSS10</v>
      </c>
      <c r="I83" s="64" t="str">
        <f t="shared" si="130"/>
        <v>EPSS16</v>
      </c>
      <c r="J83" s="64" t="str">
        <f t="shared" si="131"/>
        <v>EPSS37</v>
      </c>
      <c r="K83" s="64" t="str">
        <f t="shared" si="132"/>
        <v>EPSS02</v>
      </c>
      <c r="L83" s="64" t="str">
        <f t="shared" si="133"/>
        <v>EPSS23</v>
      </c>
      <c r="M83" s="64" t="str">
        <f t="shared" si="134"/>
        <v>EPSS44</v>
      </c>
      <c r="N83" s="64" t="str">
        <f t="shared" si="135"/>
        <v>EPSS18</v>
      </c>
      <c r="O83" s="64" t="str">
        <f t="shared" si="136"/>
        <v>EPSS05</v>
      </c>
      <c r="P83" s="64" t="str">
        <f t="shared" si="137"/>
        <v>EPSS17</v>
      </c>
      <c r="Q83" s="64" t="str">
        <f t="shared" si="138"/>
        <v>ESS118</v>
      </c>
      <c r="R83" s="64" t="str">
        <f t="shared" si="139"/>
        <v>EPSS33</v>
      </c>
      <c r="S83" s="335" t="s">
        <v>309</v>
      </c>
      <c r="T83" s="336"/>
      <c r="U83" s="77"/>
      <c r="V83" s="78">
        <f t="shared" ref="V83:AL83" si="141">SUM(V84:V106)</f>
        <v>196523</v>
      </c>
      <c r="W83" s="75">
        <f t="shared" si="141"/>
        <v>0</v>
      </c>
      <c r="X83" s="75">
        <f t="shared" si="141"/>
        <v>0</v>
      </c>
      <c r="Y83" s="75">
        <f t="shared" si="141"/>
        <v>3214</v>
      </c>
      <c r="Z83" s="436">
        <f t="shared" si="141"/>
        <v>20147</v>
      </c>
      <c r="AA83" s="436">
        <f>SUM(AA84:AA106)</f>
        <v>8</v>
      </c>
      <c r="AB83" s="78">
        <f t="shared" si="141"/>
        <v>2914</v>
      </c>
      <c r="AC83" s="75">
        <f t="shared" si="141"/>
        <v>5048</v>
      </c>
      <c r="AD83" s="75">
        <f t="shared" si="141"/>
        <v>4219</v>
      </c>
      <c r="AE83" s="75">
        <f t="shared" si="141"/>
        <v>317</v>
      </c>
      <c r="AF83" s="75">
        <f t="shared" si="141"/>
        <v>1</v>
      </c>
      <c r="AG83" s="75">
        <f t="shared" si="141"/>
        <v>4541</v>
      </c>
      <c r="AH83" s="75">
        <f t="shared" si="141"/>
        <v>4</v>
      </c>
      <c r="AI83" s="75">
        <f t="shared" si="141"/>
        <v>19</v>
      </c>
      <c r="AJ83" s="75">
        <f t="shared" si="141"/>
        <v>1</v>
      </c>
      <c r="AK83" s="75">
        <f>SUM(AK84:AK106)</f>
        <v>0</v>
      </c>
      <c r="AL83" s="397">
        <f t="shared" si="141"/>
        <v>0</v>
      </c>
      <c r="AM83" s="430">
        <f>SUM(AM84:AM106)</f>
        <v>236956</v>
      </c>
      <c r="AN83" s="64" t="str">
        <f t="shared" si="140"/>
        <v>147EPSS16</v>
      </c>
      <c r="AO83" s="775" t="s">
        <v>290</v>
      </c>
      <c r="AP83" s="777">
        <v>147</v>
      </c>
      <c r="AQ83" s="775" t="s">
        <v>546</v>
      </c>
      <c r="AR83" s="776">
        <v>1195</v>
      </c>
    </row>
    <row r="84" spans="2:44">
      <c r="B84" s="64" t="str">
        <f t="shared" si="123"/>
        <v>2EPSS40</v>
      </c>
      <c r="C84" s="64" t="str">
        <f t="shared" si="124"/>
        <v>2EPSI03</v>
      </c>
      <c r="D84" s="64" t="str">
        <f t="shared" si="125"/>
        <v>2ESS002</v>
      </c>
      <c r="E84" s="64" t="str">
        <f t="shared" si="126"/>
        <v>2ESS024</v>
      </c>
      <c r="F84" s="64" t="str">
        <f t="shared" si="127"/>
        <v>2ESS091</v>
      </c>
      <c r="G84" s="64" t="str">
        <f t="shared" si="128"/>
        <v>2EPSS41</v>
      </c>
      <c r="H84" s="64" t="str">
        <f t="shared" si="129"/>
        <v>2EPSS10</v>
      </c>
      <c r="I84" s="64" t="str">
        <f t="shared" si="130"/>
        <v>2EPSS16</v>
      </c>
      <c r="J84" s="64" t="str">
        <f t="shared" si="131"/>
        <v>2EPSS37</v>
      </c>
      <c r="K84" s="64" t="str">
        <f t="shared" si="132"/>
        <v>2EPSS02</v>
      </c>
      <c r="L84" s="64" t="str">
        <f t="shared" si="133"/>
        <v>2EPSS23</v>
      </c>
      <c r="M84" s="64" t="str">
        <f t="shared" si="134"/>
        <v>2EPSS44</v>
      </c>
      <c r="N84" s="64" t="str">
        <f t="shared" si="135"/>
        <v>2EPSS18</v>
      </c>
      <c r="O84" s="64" t="str">
        <f t="shared" si="136"/>
        <v>2EPSS05</v>
      </c>
      <c r="P84" s="64" t="str">
        <f t="shared" si="137"/>
        <v>2EPSS17</v>
      </c>
      <c r="Q84" s="64" t="str">
        <f t="shared" si="138"/>
        <v>2ESS118</v>
      </c>
      <c r="R84" s="64" t="str">
        <f t="shared" si="139"/>
        <v>2EPSS33</v>
      </c>
      <c r="S84" s="4" t="s">
        <v>31</v>
      </c>
      <c r="T84" s="65" t="s">
        <v>245</v>
      </c>
      <c r="U84" s="76">
        <v>2</v>
      </c>
      <c r="V84" s="80">
        <f t="shared" ref="V84:V106" si="142">IFERROR(VLOOKUP(B84,$AN$9:$AR$931,5,0),0)</f>
        <v>9374</v>
      </c>
      <c r="W84" s="74">
        <f t="shared" ref="W84:W106" si="143">IFERROR(VLOOKUP(C84,$AN$9:$AR$931,5,0),0)</f>
        <v>0</v>
      </c>
      <c r="X84" s="74">
        <f t="shared" ref="X84:X106" si="144">IFERROR(VLOOKUP(D84,$AN$9:$AR$931,5,0),0)</f>
        <v>0</v>
      </c>
      <c r="Y84" s="74">
        <f t="shared" ref="Y84:Y106" si="145">IFERROR(VLOOKUP(E84,$AN$9:$AR$931,5,0),0)</f>
        <v>3214</v>
      </c>
      <c r="Z84" s="435">
        <f t="shared" ref="Z84:Z106" si="146">IFERROR(VLOOKUP(F84,$AN$9:$AR$931,5,0),0)</f>
        <v>0</v>
      </c>
      <c r="AA84" s="435">
        <f t="shared" ref="AA84:AA106" si="147">IFERROR(VLOOKUP(G84,$AN$9:$AR$931,5,0),0)</f>
        <v>0</v>
      </c>
      <c r="AB84" s="80">
        <f t="shared" ref="AB84:AB106" si="148">IFERROR(VLOOKUP(H84,$AN$9:$AR$931,5,0),0)</f>
        <v>0</v>
      </c>
      <c r="AC84" s="74">
        <f t="shared" ref="AC84:AC106" si="149">IFERROR(VLOOKUP(I84,$AN$9:$AR$931,5,0),0)</f>
        <v>1</v>
      </c>
      <c r="AD84" s="74">
        <f t="shared" ref="AD84:AD106" si="150">IFERROR(VLOOKUP(J84,$AN$9:$AR$931,5,0),0)</f>
        <v>133</v>
      </c>
      <c r="AE84" s="74">
        <f t="shared" ref="AE84:AE106" si="151">IFERROR(VLOOKUP(K84,$AN$9:$AR$931,5,0),0)</f>
        <v>0</v>
      </c>
      <c r="AF84" s="74">
        <f t="shared" ref="AF84:AF106" si="152">IFERROR(VLOOKUP(L84,$AN$9:$AR$931,5,0),0)</f>
        <v>1</v>
      </c>
      <c r="AG84" s="74">
        <f t="shared" ref="AG84:AG106" si="153">IFERROR(VLOOKUP(M84,$AN$9:$AR$931,5,0),0)</f>
        <v>190</v>
      </c>
      <c r="AH84" s="74">
        <f t="shared" ref="AH84:AH106" si="154">IFERROR(VLOOKUP(N84,$AN$9:$AR$931,5,0),0)</f>
        <v>0</v>
      </c>
      <c r="AI84" s="74">
        <f t="shared" ref="AI84:AI106" si="155">IFERROR(VLOOKUP(O84,$AN$9:$AR$931,5,0),0)</f>
        <v>0</v>
      </c>
      <c r="AJ84" s="74">
        <f t="shared" ref="AJ84:AJ106" si="156">IFERROR(VLOOKUP(P84,$AN$9:$AR$931,5,0),0)</f>
        <v>0</v>
      </c>
      <c r="AK84" s="74">
        <f t="shared" ref="AK84:AK106" si="157">IFERROR(VLOOKUP(Q84,$AN$9:$AR$931,5,0),0)</f>
        <v>0</v>
      </c>
      <c r="AL84" s="396">
        <f t="shared" ref="AL84:AL106" si="158">IFERROR(VLOOKUP(R84,$AN$9:$AR$931,5,0),0)</f>
        <v>0</v>
      </c>
      <c r="AM84" s="431">
        <f t="shared" ref="AM84:AM106" si="159">SUM(V84:AL84)</f>
        <v>12913</v>
      </c>
      <c r="AN84" s="64" t="str">
        <f t="shared" si="140"/>
        <v>147EPSS17</v>
      </c>
      <c r="AO84" s="775" t="s">
        <v>290</v>
      </c>
      <c r="AP84" s="777">
        <v>147</v>
      </c>
      <c r="AQ84" s="775" t="s">
        <v>547</v>
      </c>
      <c r="AR84" s="776">
        <v>1</v>
      </c>
    </row>
    <row r="85" spans="2:44">
      <c r="B85" s="64" t="str">
        <f t="shared" si="123"/>
        <v>21EPSS40</v>
      </c>
      <c r="C85" s="64" t="str">
        <f t="shared" si="124"/>
        <v>21EPSI03</v>
      </c>
      <c r="D85" s="64" t="str">
        <f t="shared" si="125"/>
        <v>21ESS002</v>
      </c>
      <c r="E85" s="64" t="str">
        <f t="shared" si="126"/>
        <v>21ESS024</v>
      </c>
      <c r="F85" s="64" t="str">
        <f t="shared" si="127"/>
        <v>21ESS091</v>
      </c>
      <c r="G85" s="64" t="str">
        <f t="shared" si="128"/>
        <v>21EPSS41</v>
      </c>
      <c r="H85" s="64" t="str">
        <f t="shared" si="129"/>
        <v>21EPSS10</v>
      </c>
      <c r="I85" s="64" t="str">
        <f t="shared" si="130"/>
        <v>21EPSS16</v>
      </c>
      <c r="J85" s="64" t="str">
        <f t="shared" si="131"/>
        <v>21EPSS37</v>
      </c>
      <c r="K85" s="64" t="str">
        <f t="shared" si="132"/>
        <v>21EPSS02</v>
      </c>
      <c r="L85" s="64" t="str">
        <f t="shared" si="133"/>
        <v>21EPSS23</v>
      </c>
      <c r="M85" s="64" t="str">
        <f t="shared" si="134"/>
        <v>21EPSS44</v>
      </c>
      <c r="N85" s="64" t="str">
        <f t="shared" si="135"/>
        <v>21EPSS18</v>
      </c>
      <c r="O85" s="64" t="str">
        <f t="shared" si="136"/>
        <v>21EPSS05</v>
      </c>
      <c r="P85" s="64" t="str">
        <f t="shared" si="137"/>
        <v>21EPSS17</v>
      </c>
      <c r="Q85" s="64" t="str">
        <f t="shared" si="138"/>
        <v>21ESS118</v>
      </c>
      <c r="R85" s="64" t="str">
        <f t="shared" si="139"/>
        <v>21EPSS33</v>
      </c>
      <c r="S85" s="5" t="s">
        <v>32</v>
      </c>
      <c r="T85" s="65" t="s">
        <v>245</v>
      </c>
      <c r="U85" s="76">
        <v>21</v>
      </c>
      <c r="V85" s="80">
        <f t="shared" si="142"/>
        <v>2857</v>
      </c>
      <c r="W85" s="74">
        <f t="shared" si="143"/>
        <v>0</v>
      </c>
      <c r="X85" s="74">
        <f t="shared" si="144"/>
        <v>0</v>
      </c>
      <c r="Y85" s="74">
        <f t="shared" si="145"/>
        <v>0</v>
      </c>
      <c r="Z85" s="435">
        <f t="shared" si="146"/>
        <v>0</v>
      </c>
      <c r="AA85" s="435">
        <f t="shared" si="147"/>
        <v>0</v>
      </c>
      <c r="AB85" s="80">
        <f t="shared" si="148"/>
        <v>0</v>
      </c>
      <c r="AC85" s="74">
        <f t="shared" si="149"/>
        <v>0</v>
      </c>
      <c r="AD85" s="74">
        <f t="shared" si="150"/>
        <v>41</v>
      </c>
      <c r="AE85" s="74">
        <f t="shared" si="151"/>
        <v>0</v>
      </c>
      <c r="AF85" s="74">
        <f t="shared" si="152"/>
        <v>0</v>
      </c>
      <c r="AG85" s="74">
        <f t="shared" si="153"/>
        <v>115</v>
      </c>
      <c r="AH85" s="74">
        <f t="shared" si="154"/>
        <v>0</v>
      </c>
      <c r="AI85" s="74">
        <f t="shared" si="155"/>
        <v>0</v>
      </c>
      <c r="AJ85" s="74">
        <f t="shared" si="156"/>
        <v>0</v>
      </c>
      <c r="AK85" s="74">
        <f t="shared" si="157"/>
        <v>0</v>
      </c>
      <c r="AL85" s="396">
        <f t="shared" si="158"/>
        <v>0</v>
      </c>
      <c r="AM85" s="431">
        <f t="shared" si="159"/>
        <v>3013</v>
      </c>
      <c r="AN85" s="64" t="str">
        <f t="shared" si="140"/>
        <v>147EPSS37</v>
      </c>
      <c r="AO85" s="775" t="s">
        <v>290</v>
      </c>
      <c r="AP85" s="777">
        <v>147</v>
      </c>
      <c r="AQ85" s="775" t="s">
        <v>550</v>
      </c>
      <c r="AR85" s="776">
        <v>500</v>
      </c>
    </row>
    <row r="86" spans="2:44">
      <c r="B86" s="64" t="str">
        <f t="shared" si="123"/>
        <v>55EPSS40</v>
      </c>
      <c r="C86" s="64" t="str">
        <f t="shared" si="124"/>
        <v>55EPSI03</v>
      </c>
      <c r="D86" s="64" t="str">
        <f t="shared" si="125"/>
        <v>55ESS002</v>
      </c>
      <c r="E86" s="64" t="str">
        <f t="shared" si="126"/>
        <v>55ESS024</v>
      </c>
      <c r="F86" s="64" t="str">
        <f t="shared" si="127"/>
        <v>55ESS091</v>
      </c>
      <c r="G86" s="64" t="str">
        <f t="shared" si="128"/>
        <v>55EPSS41</v>
      </c>
      <c r="H86" s="64" t="str">
        <f t="shared" si="129"/>
        <v>55EPSS10</v>
      </c>
      <c r="I86" s="64" t="str">
        <f t="shared" si="130"/>
        <v>55EPSS16</v>
      </c>
      <c r="J86" s="64" t="str">
        <f t="shared" si="131"/>
        <v>55EPSS37</v>
      </c>
      <c r="K86" s="64" t="str">
        <f t="shared" si="132"/>
        <v>55EPSS02</v>
      </c>
      <c r="L86" s="64" t="str">
        <f t="shared" si="133"/>
        <v>55EPSS23</v>
      </c>
      <c r="M86" s="64" t="str">
        <f t="shared" si="134"/>
        <v>55EPSS44</v>
      </c>
      <c r="N86" s="64" t="str">
        <f t="shared" si="135"/>
        <v>55EPSS18</v>
      </c>
      <c r="O86" s="64" t="str">
        <f t="shared" si="136"/>
        <v>55EPSS05</v>
      </c>
      <c r="P86" s="64" t="str">
        <f t="shared" si="137"/>
        <v>55EPSS17</v>
      </c>
      <c r="Q86" s="64" t="str">
        <f t="shared" si="138"/>
        <v>55ESS118</v>
      </c>
      <c r="R86" s="64" t="str">
        <f t="shared" si="139"/>
        <v>55EPSS33</v>
      </c>
      <c r="S86" s="5" t="s">
        <v>68</v>
      </c>
      <c r="T86" s="65" t="s">
        <v>245</v>
      </c>
      <c r="U86" s="76">
        <v>55</v>
      </c>
      <c r="V86" s="80">
        <f t="shared" si="142"/>
        <v>6595</v>
      </c>
      <c r="W86" s="74">
        <f t="shared" si="143"/>
        <v>0</v>
      </c>
      <c r="X86" s="74">
        <f t="shared" si="144"/>
        <v>0</v>
      </c>
      <c r="Y86" s="74">
        <f t="shared" si="145"/>
        <v>0</v>
      </c>
      <c r="Z86" s="435">
        <f t="shared" si="146"/>
        <v>0</v>
      </c>
      <c r="AA86" s="435">
        <f t="shared" si="147"/>
        <v>1</v>
      </c>
      <c r="AB86" s="80">
        <f t="shared" si="148"/>
        <v>0</v>
      </c>
      <c r="AC86" s="74">
        <f t="shared" si="149"/>
        <v>0</v>
      </c>
      <c r="AD86" s="74">
        <f t="shared" si="150"/>
        <v>23</v>
      </c>
      <c r="AE86" s="74">
        <f t="shared" si="151"/>
        <v>0</v>
      </c>
      <c r="AF86" s="74">
        <f t="shared" si="152"/>
        <v>0</v>
      </c>
      <c r="AG86" s="74">
        <f t="shared" si="153"/>
        <v>70</v>
      </c>
      <c r="AH86" s="74">
        <f t="shared" si="154"/>
        <v>0</v>
      </c>
      <c r="AI86" s="74">
        <f t="shared" si="155"/>
        <v>0</v>
      </c>
      <c r="AJ86" s="74">
        <f t="shared" si="156"/>
        <v>0</v>
      </c>
      <c r="AK86" s="74">
        <f t="shared" si="157"/>
        <v>0</v>
      </c>
      <c r="AL86" s="396">
        <f t="shared" si="158"/>
        <v>0</v>
      </c>
      <c r="AM86" s="431">
        <f t="shared" si="159"/>
        <v>6689</v>
      </c>
      <c r="AN86" s="64" t="str">
        <f t="shared" si="140"/>
        <v>147EPSS40</v>
      </c>
      <c r="AO86" s="775" t="s">
        <v>290</v>
      </c>
      <c r="AP86" s="777">
        <v>147</v>
      </c>
      <c r="AQ86" s="775" t="s">
        <v>872</v>
      </c>
      <c r="AR86" s="776">
        <v>20548</v>
      </c>
    </row>
    <row r="87" spans="2:44">
      <c r="B87" s="64" t="str">
        <f t="shared" si="123"/>
        <v>148EPSS40</v>
      </c>
      <c r="C87" s="64" t="str">
        <f t="shared" si="124"/>
        <v>148EPSI03</v>
      </c>
      <c r="D87" s="64" t="str">
        <f t="shared" si="125"/>
        <v>148ESS002</v>
      </c>
      <c r="E87" s="64" t="str">
        <f t="shared" si="126"/>
        <v>148ESS024</v>
      </c>
      <c r="F87" s="64" t="str">
        <f t="shared" si="127"/>
        <v>148ESS091</v>
      </c>
      <c r="G87" s="64" t="str">
        <f t="shared" si="128"/>
        <v>148EPSS41</v>
      </c>
      <c r="H87" s="64" t="str">
        <f t="shared" si="129"/>
        <v>148EPSS10</v>
      </c>
      <c r="I87" s="64" t="str">
        <f t="shared" si="130"/>
        <v>148EPSS16</v>
      </c>
      <c r="J87" s="64" t="str">
        <f t="shared" si="131"/>
        <v>148EPSS37</v>
      </c>
      <c r="K87" s="64" t="str">
        <f t="shared" si="132"/>
        <v>148EPSS02</v>
      </c>
      <c r="L87" s="64" t="str">
        <f t="shared" si="133"/>
        <v>148EPSS23</v>
      </c>
      <c r="M87" s="64" t="str">
        <f t="shared" si="134"/>
        <v>148EPSS44</v>
      </c>
      <c r="N87" s="64" t="str">
        <f t="shared" si="135"/>
        <v>148EPSS18</v>
      </c>
      <c r="O87" s="64" t="str">
        <f t="shared" si="136"/>
        <v>148EPSS05</v>
      </c>
      <c r="P87" s="64" t="str">
        <f t="shared" si="137"/>
        <v>148EPSS17</v>
      </c>
      <c r="Q87" s="64" t="str">
        <f t="shared" si="138"/>
        <v>148ESS118</v>
      </c>
      <c r="R87" s="64" t="str">
        <f t="shared" si="139"/>
        <v>148EPSS33</v>
      </c>
      <c r="S87" s="167" t="s">
        <v>139</v>
      </c>
      <c r="T87" s="65" t="s">
        <v>245</v>
      </c>
      <c r="U87" s="76">
        <v>148</v>
      </c>
      <c r="V87" s="80">
        <f t="shared" si="142"/>
        <v>11222</v>
      </c>
      <c r="W87" s="74">
        <f t="shared" si="143"/>
        <v>0</v>
      </c>
      <c r="X87" s="74">
        <f t="shared" si="144"/>
        <v>0</v>
      </c>
      <c r="Y87" s="74">
        <f t="shared" si="145"/>
        <v>0</v>
      </c>
      <c r="Z87" s="435">
        <f t="shared" si="146"/>
        <v>1870</v>
      </c>
      <c r="AA87" s="435">
        <f t="shared" si="147"/>
        <v>1</v>
      </c>
      <c r="AB87" s="80">
        <f t="shared" si="148"/>
        <v>166</v>
      </c>
      <c r="AC87" s="74">
        <f t="shared" si="149"/>
        <v>715</v>
      </c>
      <c r="AD87" s="74">
        <f t="shared" si="150"/>
        <v>315</v>
      </c>
      <c r="AE87" s="74">
        <f t="shared" si="151"/>
        <v>0</v>
      </c>
      <c r="AF87" s="74">
        <f t="shared" si="152"/>
        <v>0</v>
      </c>
      <c r="AG87" s="74">
        <f t="shared" si="153"/>
        <v>168</v>
      </c>
      <c r="AH87" s="74">
        <f t="shared" si="154"/>
        <v>0</v>
      </c>
      <c r="AI87" s="74">
        <f t="shared" si="155"/>
        <v>0</v>
      </c>
      <c r="AJ87" s="74">
        <f t="shared" si="156"/>
        <v>0</v>
      </c>
      <c r="AK87" s="74">
        <f t="shared" si="157"/>
        <v>0</v>
      </c>
      <c r="AL87" s="396">
        <f t="shared" si="158"/>
        <v>0</v>
      </c>
      <c r="AM87" s="431">
        <f t="shared" si="159"/>
        <v>14457</v>
      </c>
      <c r="AN87" s="64" t="str">
        <f t="shared" si="140"/>
        <v>147EPSS41</v>
      </c>
      <c r="AO87" s="775" t="s">
        <v>290</v>
      </c>
      <c r="AP87" s="777">
        <v>147</v>
      </c>
      <c r="AQ87" s="775" t="s">
        <v>913</v>
      </c>
      <c r="AR87" s="776">
        <v>2</v>
      </c>
    </row>
    <row r="88" spans="2:44">
      <c r="B88" s="64" t="str">
        <f t="shared" si="123"/>
        <v>197EPSS40</v>
      </c>
      <c r="C88" s="64" t="str">
        <f t="shared" si="124"/>
        <v>197EPSI03</v>
      </c>
      <c r="D88" s="64" t="str">
        <f t="shared" si="125"/>
        <v>197ESS002</v>
      </c>
      <c r="E88" s="64" t="str">
        <f t="shared" si="126"/>
        <v>197ESS024</v>
      </c>
      <c r="F88" s="64" t="str">
        <f t="shared" si="127"/>
        <v>197ESS091</v>
      </c>
      <c r="G88" s="64" t="str">
        <f t="shared" si="128"/>
        <v>197EPSS41</v>
      </c>
      <c r="H88" s="64" t="str">
        <f t="shared" si="129"/>
        <v>197EPSS10</v>
      </c>
      <c r="I88" s="64" t="str">
        <f t="shared" si="130"/>
        <v>197EPSS16</v>
      </c>
      <c r="J88" s="64" t="str">
        <f t="shared" si="131"/>
        <v>197EPSS37</v>
      </c>
      <c r="K88" s="64" t="str">
        <f t="shared" si="132"/>
        <v>197EPSS02</v>
      </c>
      <c r="L88" s="64" t="str">
        <f t="shared" si="133"/>
        <v>197EPSS23</v>
      </c>
      <c r="M88" s="64" t="str">
        <f t="shared" si="134"/>
        <v>197EPSS44</v>
      </c>
      <c r="N88" s="64" t="str">
        <f t="shared" si="135"/>
        <v>197EPSS18</v>
      </c>
      <c r="O88" s="64" t="str">
        <f t="shared" si="136"/>
        <v>197EPSS05</v>
      </c>
      <c r="P88" s="64" t="str">
        <f t="shared" si="137"/>
        <v>197EPSS17</v>
      </c>
      <c r="Q88" s="64" t="str">
        <f t="shared" si="138"/>
        <v>197ESS118</v>
      </c>
      <c r="R88" s="64" t="str">
        <f t="shared" si="139"/>
        <v>197EPSS33</v>
      </c>
      <c r="S88" s="5" t="s">
        <v>113</v>
      </c>
      <c r="T88" s="65" t="s">
        <v>245</v>
      </c>
      <c r="U88" s="76">
        <v>197</v>
      </c>
      <c r="V88" s="80">
        <f t="shared" si="142"/>
        <v>8396</v>
      </c>
      <c r="W88" s="74">
        <f t="shared" si="143"/>
        <v>0</v>
      </c>
      <c r="X88" s="74">
        <f t="shared" si="144"/>
        <v>0</v>
      </c>
      <c r="Y88" s="74">
        <f t="shared" si="145"/>
        <v>0</v>
      </c>
      <c r="Z88" s="435">
        <f t="shared" si="146"/>
        <v>2134</v>
      </c>
      <c r="AA88" s="435">
        <f t="shared" si="147"/>
        <v>0</v>
      </c>
      <c r="AB88" s="80">
        <f t="shared" si="148"/>
        <v>0</v>
      </c>
      <c r="AC88" s="74">
        <f t="shared" si="149"/>
        <v>0</v>
      </c>
      <c r="AD88" s="74">
        <f t="shared" si="150"/>
        <v>277</v>
      </c>
      <c r="AE88" s="74">
        <f t="shared" si="151"/>
        <v>0</v>
      </c>
      <c r="AF88" s="74">
        <f t="shared" si="152"/>
        <v>0</v>
      </c>
      <c r="AG88" s="74">
        <f t="shared" si="153"/>
        <v>171</v>
      </c>
      <c r="AH88" s="74">
        <f t="shared" si="154"/>
        <v>0</v>
      </c>
      <c r="AI88" s="74">
        <f t="shared" si="155"/>
        <v>0</v>
      </c>
      <c r="AJ88" s="74">
        <f t="shared" si="156"/>
        <v>0</v>
      </c>
      <c r="AK88" s="74">
        <f t="shared" si="157"/>
        <v>0</v>
      </c>
      <c r="AL88" s="396">
        <f t="shared" si="158"/>
        <v>0</v>
      </c>
      <c r="AM88" s="431">
        <f t="shared" si="159"/>
        <v>10978</v>
      </c>
      <c r="AN88" s="64" t="str">
        <f t="shared" si="140"/>
        <v>147EPSS44</v>
      </c>
      <c r="AO88" s="775" t="s">
        <v>290</v>
      </c>
      <c r="AP88" s="777">
        <v>147</v>
      </c>
      <c r="AQ88" s="775" t="s">
        <v>1063</v>
      </c>
      <c r="AR88" s="776">
        <v>571</v>
      </c>
    </row>
    <row r="89" spans="2:44">
      <c r="B89" s="64" t="str">
        <f t="shared" si="123"/>
        <v>206EPSS40</v>
      </c>
      <c r="C89" s="64" t="str">
        <f t="shared" si="124"/>
        <v>206EPSI03</v>
      </c>
      <c r="D89" s="64" t="str">
        <f t="shared" si="125"/>
        <v>206ESS002</v>
      </c>
      <c r="E89" s="64" t="str">
        <f t="shared" si="126"/>
        <v>206ESS024</v>
      </c>
      <c r="F89" s="64" t="str">
        <f t="shared" si="127"/>
        <v>206ESS091</v>
      </c>
      <c r="G89" s="64" t="str">
        <f t="shared" si="128"/>
        <v>206EPSS41</v>
      </c>
      <c r="H89" s="64" t="str">
        <f t="shared" si="129"/>
        <v>206EPSS10</v>
      </c>
      <c r="I89" s="64" t="str">
        <f t="shared" si="130"/>
        <v>206EPSS16</v>
      </c>
      <c r="J89" s="64" t="str">
        <f t="shared" si="131"/>
        <v>206EPSS37</v>
      </c>
      <c r="K89" s="64" t="str">
        <f t="shared" si="132"/>
        <v>206EPSS02</v>
      </c>
      <c r="L89" s="64" t="str">
        <f t="shared" si="133"/>
        <v>206EPSS23</v>
      </c>
      <c r="M89" s="64" t="str">
        <f t="shared" si="134"/>
        <v>206EPSS44</v>
      </c>
      <c r="N89" s="64" t="str">
        <f t="shared" si="135"/>
        <v>206EPSS18</v>
      </c>
      <c r="O89" s="64" t="str">
        <f t="shared" si="136"/>
        <v>206EPSS05</v>
      </c>
      <c r="P89" s="64" t="str">
        <f t="shared" si="137"/>
        <v>206EPSS17</v>
      </c>
      <c r="Q89" s="64" t="str">
        <f t="shared" si="138"/>
        <v>206ESS118</v>
      </c>
      <c r="R89" s="64" t="str">
        <f t="shared" si="139"/>
        <v>206EPSS33</v>
      </c>
      <c r="S89" s="16" t="s">
        <v>138</v>
      </c>
      <c r="T89" s="65" t="s">
        <v>245</v>
      </c>
      <c r="U89" s="76">
        <v>206</v>
      </c>
      <c r="V89" s="80">
        <f t="shared" si="142"/>
        <v>2274</v>
      </c>
      <c r="W89" s="74">
        <f t="shared" si="143"/>
        <v>0</v>
      </c>
      <c r="X89" s="74">
        <f t="shared" si="144"/>
        <v>0</v>
      </c>
      <c r="Y89" s="74">
        <f t="shared" si="145"/>
        <v>0</v>
      </c>
      <c r="Z89" s="435">
        <f t="shared" si="146"/>
        <v>556</v>
      </c>
      <c r="AA89" s="435">
        <f t="shared" si="147"/>
        <v>0</v>
      </c>
      <c r="AB89" s="80">
        <f t="shared" si="148"/>
        <v>0</v>
      </c>
      <c r="AC89" s="74">
        <f t="shared" si="149"/>
        <v>0</v>
      </c>
      <c r="AD89" s="74">
        <f t="shared" si="150"/>
        <v>19</v>
      </c>
      <c r="AE89" s="74">
        <f t="shared" si="151"/>
        <v>0</v>
      </c>
      <c r="AF89" s="74">
        <f t="shared" si="152"/>
        <v>0</v>
      </c>
      <c r="AG89" s="74">
        <f t="shared" si="153"/>
        <v>70</v>
      </c>
      <c r="AH89" s="74">
        <f t="shared" si="154"/>
        <v>0</v>
      </c>
      <c r="AI89" s="74">
        <f t="shared" si="155"/>
        <v>0</v>
      </c>
      <c r="AJ89" s="74">
        <f t="shared" si="156"/>
        <v>0</v>
      </c>
      <c r="AK89" s="74">
        <f t="shared" si="157"/>
        <v>0</v>
      </c>
      <c r="AL89" s="396">
        <f t="shared" si="158"/>
        <v>0</v>
      </c>
      <c r="AM89" s="431">
        <f t="shared" si="159"/>
        <v>2919</v>
      </c>
      <c r="AN89" s="64" t="str">
        <f t="shared" si="140"/>
        <v>147ESS002</v>
      </c>
      <c r="AO89" s="775" t="s">
        <v>290</v>
      </c>
      <c r="AP89" s="777">
        <v>147</v>
      </c>
      <c r="AQ89" s="775" t="s">
        <v>0</v>
      </c>
      <c r="AR89" s="776">
        <v>1388</v>
      </c>
    </row>
    <row r="90" spans="2:44">
      <c r="B90" s="64" t="str">
        <f t="shared" si="123"/>
        <v>313EPSS40</v>
      </c>
      <c r="C90" s="64" t="str">
        <f t="shared" si="124"/>
        <v>313EPSI03</v>
      </c>
      <c r="D90" s="64" t="str">
        <f t="shared" si="125"/>
        <v>313ESS002</v>
      </c>
      <c r="E90" s="64" t="str">
        <f t="shared" si="126"/>
        <v>313ESS024</v>
      </c>
      <c r="F90" s="64" t="str">
        <f t="shared" si="127"/>
        <v>313ESS091</v>
      </c>
      <c r="G90" s="64" t="str">
        <f t="shared" si="128"/>
        <v>313EPSS41</v>
      </c>
      <c r="H90" s="64" t="str">
        <f t="shared" si="129"/>
        <v>313EPSS10</v>
      </c>
      <c r="I90" s="64" t="str">
        <f t="shared" si="130"/>
        <v>313EPSS16</v>
      </c>
      <c r="J90" s="64" t="str">
        <f t="shared" si="131"/>
        <v>313EPSS37</v>
      </c>
      <c r="K90" s="64" t="str">
        <f t="shared" si="132"/>
        <v>313EPSS02</v>
      </c>
      <c r="L90" s="64" t="str">
        <f t="shared" si="133"/>
        <v>313EPSS23</v>
      </c>
      <c r="M90" s="64" t="str">
        <f t="shared" si="134"/>
        <v>313EPSS44</v>
      </c>
      <c r="N90" s="64" t="str">
        <f t="shared" si="135"/>
        <v>313EPSS18</v>
      </c>
      <c r="O90" s="64" t="str">
        <f t="shared" si="136"/>
        <v>313EPSS05</v>
      </c>
      <c r="P90" s="64" t="str">
        <f t="shared" si="137"/>
        <v>313EPSS17</v>
      </c>
      <c r="Q90" s="64" t="str">
        <f t="shared" si="138"/>
        <v>313ESS118</v>
      </c>
      <c r="R90" s="64" t="str">
        <f t="shared" si="139"/>
        <v>313EPSS33</v>
      </c>
      <c r="S90" s="4" t="s">
        <v>81</v>
      </c>
      <c r="T90" s="65" t="s">
        <v>245</v>
      </c>
      <c r="U90" s="76">
        <v>313</v>
      </c>
      <c r="V90" s="80">
        <f t="shared" si="142"/>
        <v>4397</v>
      </c>
      <c r="W90" s="74">
        <f t="shared" si="143"/>
        <v>0</v>
      </c>
      <c r="X90" s="74">
        <f t="shared" si="144"/>
        <v>0</v>
      </c>
      <c r="Y90" s="74">
        <f t="shared" si="145"/>
        <v>0</v>
      </c>
      <c r="Z90" s="435">
        <f t="shared" si="146"/>
        <v>1836</v>
      </c>
      <c r="AA90" s="435">
        <f t="shared" si="147"/>
        <v>0</v>
      </c>
      <c r="AB90" s="80">
        <f t="shared" si="148"/>
        <v>0</v>
      </c>
      <c r="AC90" s="74">
        <f t="shared" si="149"/>
        <v>0</v>
      </c>
      <c r="AD90" s="74">
        <f t="shared" si="150"/>
        <v>118</v>
      </c>
      <c r="AE90" s="74">
        <f t="shared" si="151"/>
        <v>0</v>
      </c>
      <c r="AF90" s="74">
        <f t="shared" si="152"/>
        <v>0</v>
      </c>
      <c r="AG90" s="74">
        <f t="shared" si="153"/>
        <v>270</v>
      </c>
      <c r="AH90" s="74">
        <f t="shared" si="154"/>
        <v>0</v>
      </c>
      <c r="AI90" s="74">
        <f t="shared" si="155"/>
        <v>0</v>
      </c>
      <c r="AJ90" s="74">
        <f t="shared" si="156"/>
        <v>0</v>
      </c>
      <c r="AK90" s="74">
        <f t="shared" si="157"/>
        <v>0</v>
      </c>
      <c r="AL90" s="396">
        <f t="shared" si="158"/>
        <v>0</v>
      </c>
      <c r="AM90" s="431">
        <f t="shared" si="159"/>
        <v>6621</v>
      </c>
      <c r="AN90" s="64" t="str">
        <f t="shared" si="140"/>
        <v>172EPSI03</v>
      </c>
      <c r="AO90" s="775" t="s">
        <v>290</v>
      </c>
      <c r="AP90" s="777">
        <v>172</v>
      </c>
      <c r="AQ90" s="775" t="s">
        <v>3</v>
      </c>
      <c r="AR90" s="776">
        <v>2999</v>
      </c>
    </row>
    <row r="91" spans="2:44">
      <c r="B91" s="64" t="str">
        <f t="shared" si="123"/>
        <v>318EPSS40</v>
      </c>
      <c r="C91" s="64" t="str">
        <f t="shared" si="124"/>
        <v>318EPSI03</v>
      </c>
      <c r="D91" s="64" t="str">
        <f t="shared" si="125"/>
        <v>318ESS002</v>
      </c>
      <c r="E91" s="64" t="str">
        <f t="shared" si="126"/>
        <v>318ESS024</v>
      </c>
      <c r="F91" s="64" t="str">
        <f t="shared" si="127"/>
        <v>318ESS091</v>
      </c>
      <c r="G91" s="64" t="str">
        <f t="shared" si="128"/>
        <v>318EPSS41</v>
      </c>
      <c r="H91" s="64" t="str">
        <f t="shared" si="129"/>
        <v>318EPSS10</v>
      </c>
      <c r="I91" s="64" t="str">
        <f t="shared" si="130"/>
        <v>318EPSS16</v>
      </c>
      <c r="J91" s="64" t="str">
        <f t="shared" si="131"/>
        <v>318EPSS37</v>
      </c>
      <c r="K91" s="64" t="str">
        <f t="shared" si="132"/>
        <v>318EPSS02</v>
      </c>
      <c r="L91" s="64" t="str">
        <f t="shared" si="133"/>
        <v>318EPSS23</v>
      </c>
      <c r="M91" s="64" t="str">
        <f t="shared" si="134"/>
        <v>318EPSS44</v>
      </c>
      <c r="N91" s="64" t="str">
        <f t="shared" si="135"/>
        <v>318EPSS18</v>
      </c>
      <c r="O91" s="64" t="str">
        <f t="shared" si="136"/>
        <v>318EPSS05</v>
      </c>
      <c r="P91" s="64" t="str">
        <f t="shared" si="137"/>
        <v>318EPSS17</v>
      </c>
      <c r="Q91" s="64" t="str">
        <f t="shared" si="138"/>
        <v>318ESS118</v>
      </c>
      <c r="R91" s="64" t="str">
        <f t="shared" si="139"/>
        <v>318EPSS33</v>
      </c>
      <c r="S91" s="4" t="s">
        <v>44</v>
      </c>
      <c r="T91" s="65" t="s">
        <v>245</v>
      </c>
      <c r="U91" s="76">
        <v>318</v>
      </c>
      <c r="V91" s="80">
        <f t="shared" si="142"/>
        <v>9709</v>
      </c>
      <c r="W91" s="74">
        <f t="shared" si="143"/>
        <v>0</v>
      </c>
      <c r="X91" s="74">
        <f t="shared" si="144"/>
        <v>0</v>
      </c>
      <c r="Y91" s="74">
        <f t="shared" si="145"/>
        <v>0</v>
      </c>
      <c r="Z91" s="435">
        <f t="shared" si="146"/>
        <v>0</v>
      </c>
      <c r="AA91" s="435">
        <f t="shared" si="147"/>
        <v>0</v>
      </c>
      <c r="AB91" s="80">
        <f t="shared" si="148"/>
        <v>445</v>
      </c>
      <c r="AC91" s="74">
        <f t="shared" si="149"/>
        <v>512</v>
      </c>
      <c r="AD91" s="74">
        <f t="shared" si="150"/>
        <v>241</v>
      </c>
      <c r="AE91" s="74">
        <f t="shared" si="151"/>
        <v>64</v>
      </c>
      <c r="AF91" s="74">
        <f t="shared" si="152"/>
        <v>0</v>
      </c>
      <c r="AG91" s="74">
        <f t="shared" si="153"/>
        <v>183</v>
      </c>
      <c r="AH91" s="74">
        <f t="shared" si="154"/>
        <v>0</v>
      </c>
      <c r="AI91" s="74">
        <f t="shared" si="155"/>
        <v>0</v>
      </c>
      <c r="AJ91" s="74">
        <f t="shared" si="156"/>
        <v>0</v>
      </c>
      <c r="AK91" s="74">
        <f t="shared" si="157"/>
        <v>0</v>
      </c>
      <c r="AL91" s="396">
        <f t="shared" si="158"/>
        <v>0</v>
      </c>
      <c r="AM91" s="431">
        <f t="shared" si="159"/>
        <v>11154</v>
      </c>
      <c r="AN91" s="64" t="str">
        <f t="shared" si="140"/>
        <v>172EPSS10</v>
      </c>
      <c r="AO91" s="775" t="s">
        <v>290</v>
      </c>
      <c r="AP91" s="777">
        <v>172</v>
      </c>
      <c r="AQ91" s="775" t="s">
        <v>545</v>
      </c>
      <c r="AR91" s="776">
        <v>218</v>
      </c>
    </row>
    <row r="92" spans="2:44">
      <c r="B92" s="64" t="str">
        <f t="shared" si="123"/>
        <v>321EPSS40</v>
      </c>
      <c r="C92" s="64" t="str">
        <f t="shared" si="124"/>
        <v>321EPSI03</v>
      </c>
      <c r="D92" s="64" t="str">
        <f t="shared" si="125"/>
        <v>321ESS002</v>
      </c>
      <c r="E92" s="64" t="str">
        <f t="shared" si="126"/>
        <v>321ESS024</v>
      </c>
      <c r="F92" s="64" t="str">
        <f t="shared" si="127"/>
        <v>321ESS091</v>
      </c>
      <c r="G92" s="64" t="str">
        <f t="shared" si="128"/>
        <v>321EPSS41</v>
      </c>
      <c r="H92" s="64" t="str">
        <f t="shared" si="129"/>
        <v>321EPSS10</v>
      </c>
      <c r="I92" s="64" t="str">
        <f t="shared" si="130"/>
        <v>321EPSS16</v>
      </c>
      <c r="J92" s="64" t="str">
        <f t="shared" si="131"/>
        <v>321EPSS37</v>
      </c>
      <c r="K92" s="64" t="str">
        <f t="shared" si="132"/>
        <v>321EPSS02</v>
      </c>
      <c r="L92" s="64" t="str">
        <f t="shared" si="133"/>
        <v>321EPSS23</v>
      </c>
      <c r="M92" s="64" t="str">
        <f t="shared" si="134"/>
        <v>321EPSS44</v>
      </c>
      <c r="N92" s="64" t="str">
        <f t="shared" si="135"/>
        <v>321EPSS18</v>
      </c>
      <c r="O92" s="64" t="str">
        <f t="shared" si="136"/>
        <v>321EPSS05</v>
      </c>
      <c r="P92" s="64" t="str">
        <f t="shared" si="137"/>
        <v>321EPSS17</v>
      </c>
      <c r="Q92" s="64" t="str">
        <f t="shared" si="138"/>
        <v>321ESS118</v>
      </c>
      <c r="R92" s="64" t="str">
        <f t="shared" si="139"/>
        <v>321EPSS33</v>
      </c>
      <c r="S92" s="5" t="s">
        <v>109</v>
      </c>
      <c r="T92" s="65" t="s">
        <v>245</v>
      </c>
      <c r="U92" s="76">
        <v>321</v>
      </c>
      <c r="V92" s="80">
        <f t="shared" si="142"/>
        <v>2652</v>
      </c>
      <c r="W92" s="74">
        <f t="shared" si="143"/>
        <v>0</v>
      </c>
      <c r="X92" s="74">
        <f t="shared" si="144"/>
        <v>0</v>
      </c>
      <c r="Y92" s="74">
        <f t="shared" si="145"/>
        <v>0</v>
      </c>
      <c r="Z92" s="435">
        <f t="shared" si="146"/>
        <v>0</v>
      </c>
      <c r="AA92" s="435">
        <f t="shared" si="147"/>
        <v>0</v>
      </c>
      <c r="AB92" s="80">
        <f t="shared" si="148"/>
        <v>0</v>
      </c>
      <c r="AC92" s="74">
        <f t="shared" si="149"/>
        <v>0</v>
      </c>
      <c r="AD92" s="74">
        <f t="shared" si="150"/>
        <v>40</v>
      </c>
      <c r="AE92" s="74">
        <f t="shared" si="151"/>
        <v>0</v>
      </c>
      <c r="AF92" s="74">
        <f t="shared" si="152"/>
        <v>0</v>
      </c>
      <c r="AG92" s="74">
        <f t="shared" si="153"/>
        <v>152</v>
      </c>
      <c r="AH92" s="74">
        <f t="shared" si="154"/>
        <v>0</v>
      </c>
      <c r="AI92" s="74">
        <f t="shared" si="155"/>
        <v>0</v>
      </c>
      <c r="AJ92" s="74">
        <f t="shared" si="156"/>
        <v>0</v>
      </c>
      <c r="AK92" s="74">
        <f t="shared" si="157"/>
        <v>0</v>
      </c>
      <c r="AL92" s="396">
        <f t="shared" si="158"/>
        <v>0</v>
      </c>
      <c r="AM92" s="431">
        <f t="shared" si="159"/>
        <v>2844</v>
      </c>
      <c r="AN92" s="64" t="str">
        <f t="shared" si="140"/>
        <v>172EPSS16</v>
      </c>
      <c r="AO92" s="775" t="s">
        <v>290</v>
      </c>
      <c r="AP92" s="777">
        <v>172</v>
      </c>
      <c r="AQ92" s="775" t="s">
        <v>546</v>
      </c>
      <c r="AR92" s="776">
        <v>1410</v>
      </c>
    </row>
    <row r="93" spans="2:44">
      <c r="B93" s="64" t="str">
        <f t="shared" si="123"/>
        <v>376EPSS40</v>
      </c>
      <c r="C93" s="64" t="str">
        <f t="shared" si="124"/>
        <v>376EPSI03</v>
      </c>
      <c r="D93" s="64" t="str">
        <f t="shared" si="125"/>
        <v>376ESS002</v>
      </c>
      <c r="E93" s="64" t="str">
        <f t="shared" si="126"/>
        <v>376ESS024</v>
      </c>
      <c r="F93" s="64" t="str">
        <f t="shared" si="127"/>
        <v>376ESS091</v>
      </c>
      <c r="G93" s="64" t="str">
        <f t="shared" si="128"/>
        <v>376EPSS41</v>
      </c>
      <c r="H93" s="64" t="str">
        <f t="shared" si="129"/>
        <v>376EPSS10</v>
      </c>
      <c r="I93" s="64" t="str">
        <f t="shared" si="130"/>
        <v>376EPSS16</v>
      </c>
      <c r="J93" s="64" t="str">
        <f t="shared" si="131"/>
        <v>376EPSS37</v>
      </c>
      <c r="K93" s="64" t="str">
        <f t="shared" si="132"/>
        <v>376EPSS02</v>
      </c>
      <c r="L93" s="64" t="str">
        <f t="shared" si="133"/>
        <v>376EPSS23</v>
      </c>
      <c r="M93" s="64" t="str">
        <f t="shared" si="134"/>
        <v>376EPSS44</v>
      </c>
      <c r="N93" s="64" t="str">
        <f t="shared" si="135"/>
        <v>376EPSS18</v>
      </c>
      <c r="O93" s="64" t="str">
        <f t="shared" si="136"/>
        <v>376EPSS05</v>
      </c>
      <c r="P93" s="64" t="str">
        <f t="shared" si="137"/>
        <v>376EPSS17</v>
      </c>
      <c r="Q93" s="64" t="str">
        <f t="shared" si="138"/>
        <v>376ESS118</v>
      </c>
      <c r="R93" s="64" t="str">
        <f t="shared" si="139"/>
        <v>376EPSS33</v>
      </c>
      <c r="S93" s="4" t="s">
        <v>83</v>
      </c>
      <c r="T93" s="65" t="s">
        <v>245</v>
      </c>
      <c r="U93" s="76">
        <v>376</v>
      </c>
      <c r="V93" s="80">
        <f t="shared" si="142"/>
        <v>5031</v>
      </c>
      <c r="W93" s="74">
        <f t="shared" si="143"/>
        <v>0</v>
      </c>
      <c r="X93" s="74">
        <f t="shared" si="144"/>
        <v>0</v>
      </c>
      <c r="Y93" s="74">
        <f t="shared" si="145"/>
        <v>0</v>
      </c>
      <c r="Z93" s="435">
        <f t="shared" si="146"/>
        <v>3656</v>
      </c>
      <c r="AA93" s="435">
        <f t="shared" si="147"/>
        <v>0</v>
      </c>
      <c r="AB93" s="80">
        <f t="shared" si="148"/>
        <v>681</v>
      </c>
      <c r="AC93" s="74">
        <f t="shared" si="149"/>
        <v>828</v>
      </c>
      <c r="AD93" s="74">
        <f t="shared" si="150"/>
        <v>164</v>
      </c>
      <c r="AE93" s="74">
        <f t="shared" si="151"/>
        <v>0</v>
      </c>
      <c r="AF93" s="74">
        <f t="shared" si="152"/>
        <v>0</v>
      </c>
      <c r="AG93" s="74">
        <f t="shared" si="153"/>
        <v>114</v>
      </c>
      <c r="AH93" s="74">
        <f t="shared" si="154"/>
        <v>0</v>
      </c>
      <c r="AI93" s="74">
        <f t="shared" si="155"/>
        <v>0</v>
      </c>
      <c r="AJ93" s="74">
        <f t="shared" si="156"/>
        <v>0</v>
      </c>
      <c r="AK93" s="74">
        <f t="shared" si="157"/>
        <v>0</v>
      </c>
      <c r="AL93" s="396">
        <f t="shared" si="158"/>
        <v>0</v>
      </c>
      <c r="AM93" s="431">
        <f t="shared" si="159"/>
        <v>10474</v>
      </c>
      <c r="AN93" s="64" t="str">
        <f t="shared" si="140"/>
        <v>172EPSS37</v>
      </c>
      <c r="AO93" s="775" t="s">
        <v>290</v>
      </c>
      <c r="AP93" s="777">
        <v>172</v>
      </c>
      <c r="AQ93" s="775" t="s">
        <v>550</v>
      </c>
      <c r="AR93" s="776">
        <v>555</v>
      </c>
    </row>
    <row r="94" spans="2:44">
      <c r="B94" s="64" t="str">
        <f t="shared" si="123"/>
        <v>400EPSS40</v>
      </c>
      <c r="C94" s="64" t="str">
        <f t="shared" si="124"/>
        <v>400EPSI03</v>
      </c>
      <c r="D94" s="64" t="str">
        <f t="shared" si="125"/>
        <v>400ESS002</v>
      </c>
      <c r="E94" s="64" t="str">
        <f t="shared" si="126"/>
        <v>400ESS024</v>
      </c>
      <c r="F94" s="64" t="str">
        <f t="shared" si="127"/>
        <v>400ESS091</v>
      </c>
      <c r="G94" s="64" t="str">
        <f t="shared" si="128"/>
        <v>400EPSS41</v>
      </c>
      <c r="H94" s="64" t="str">
        <f t="shared" si="129"/>
        <v>400EPSS10</v>
      </c>
      <c r="I94" s="64" t="str">
        <f t="shared" si="130"/>
        <v>400EPSS16</v>
      </c>
      <c r="J94" s="64" t="str">
        <f t="shared" si="131"/>
        <v>400EPSS37</v>
      </c>
      <c r="K94" s="64" t="str">
        <f t="shared" si="132"/>
        <v>400EPSS02</v>
      </c>
      <c r="L94" s="64" t="str">
        <f t="shared" si="133"/>
        <v>400EPSS23</v>
      </c>
      <c r="M94" s="64" t="str">
        <f t="shared" si="134"/>
        <v>400EPSS44</v>
      </c>
      <c r="N94" s="64" t="str">
        <f t="shared" si="135"/>
        <v>400EPSS18</v>
      </c>
      <c r="O94" s="64" t="str">
        <f t="shared" si="136"/>
        <v>400EPSS05</v>
      </c>
      <c r="P94" s="64" t="str">
        <f t="shared" si="137"/>
        <v>400EPSS17</v>
      </c>
      <c r="Q94" s="64" t="str">
        <f t="shared" si="138"/>
        <v>400ESS118</v>
      </c>
      <c r="R94" s="64" t="str">
        <f t="shared" si="139"/>
        <v>400EPSS33</v>
      </c>
      <c r="S94" s="16" t="s">
        <v>141</v>
      </c>
      <c r="T94" s="65" t="s">
        <v>245</v>
      </c>
      <c r="U94" s="76">
        <v>400</v>
      </c>
      <c r="V94" s="80">
        <f t="shared" si="142"/>
        <v>7888</v>
      </c>
      <c r="W94" s="74">
        <f t="shared" si="143"/>
        <v>0</v>
      </c>
      <c r="X94" s="74">
        <f t="shared" si="144"/>
        <v>0</v>
      </c>
      <c r="Y94" s="74">
        <f t="shared" si="145"/>
        <v>0</v>
      </c>
      <c r="Z94" s="435">
        <f t="shared" si="146"/>
        <v>0</v>
      </c>
      <c r="AA94" s="435">
        <f t="shared" si="147"/>
        <v>0</v>
      </c>
      <c r="AB94" s="80">
        <f t="shared" si="148"/>
        <v>0</v>
      </c>
      <c r="AC94" s="74">
        <f t="shared" si="149"/>
        <v>723</v>
      </c>
      <c r="AD94" s="74">
        <f t="shared" si="150"/>
        <v>103</v>
      </c>
      <c r="AE94" s="74">
        <f t="shared" si="151"/>
        <v>60</v>
      </c>
      <c r="AF94" s="74">
        <f t="shared" si="152"/>
        <v>0</v>
      </c>
      <c r="AG94" s="74">
        <f t="shared" si="153"/>
        <v>193</v>
      </c>
      <c r="AH94" s="74">
        <f t="shared" si="154"/>
        <v>0</v>
      </c>
      <c r="AI94" s="74">
        <f t="shared" si="155"/>
        <v>0</v>
      </c>
      <c r="AJ94" s="74">
        <f t="shared" si="156"/>
        <v>0</v>
      </c>
      <c r="AK94" s="74">
        <f t="shared" si="157"/>
        <v>0</v>
      </c>
      <c r="AL94" s="396">
        <f t="shared" si="158"/>
        <v>0</v>
      </c>
      <c r="AM94" s="431">
        <f t="shared" si="159"/>
        <v>8967</v>
      </c>
      <c r="AN94" s="64" t="str">
        <f t="shared" si="140"/>
        <v>172EPSS40</v>
      </c>
      <c r="AO94" s="775" t="s">
        <v>290</v>
      </c>
      <c r="AP94" s="777">
        <v>172</v>
      </c>
      <c r="AQ94" s="775" t="s">
        <v>872</v>
      </c>
      <c r="AR94" s="776">
        <v>27660</v>
      </c>
    </row>
    <row r="95" spans="2:44">
      <c r="B95" s="64" t="str">
        <f t="shared" si="123"/>
        <v>440EPSS40</v>
      </c>
      <c r="C95" s="64" t="str">
        <f t="shared" si="124"/>
        <v>440EPSI03</v>
      </c>
      <c r="D95" s="64" t="str">
        <f t="shared" si="125"/>
        <v>440ESS002</v>
      </c>
      <c r="E95" s="64" t="str">
        <f t="shared" si="126"/>
        <v>440ESS024</v>
      </c>
      <c r="F95" s="64" t="str">
        <f t="shared" si="127"/>
        <v>440ESS091</v>
      </c>
      <c r="G95" s="64" t="str">
        <f t="shared" si="128"/>
        <v>440EPSS41</v>
      </c>
      <c r="H95" s="64" t="str">
        <f t="shared" si="129"/>
        <v>440EPSS10</v>
      </c>
      <c r="I95" s="64" t="str">
        <f t="shared" si="130"/>
        <v>440EPSS16</v>
      </c>
      <c r="J95" s="64" t="str">
        <f t="shared" si="131"/>
        <v>440EPSS37</v>
      </c>
      <c r="K95" s="64" t="str">
        <f t="shared" si="132"/>
        <v>440EPSS02</v>
      </c>
      <c r="L95" s="64" t="str">
        <f t="shared" si="133"/>
        <v>440EPSS23</v>
      </c>
      <c r="M95" s="64" t="str">
        <f t="shared" si="134"/>
        <v>440EPSS44</v>
      </c>
      <c r="N95" s="64" t="str">
        <f t="shared" si="135"/>
        <v>440EPSS18</v>
      </c>
      <c r="O95" s="64" t="str">
        <f t="shared" si="136"/>
        <v>440EPSS05</v>
      </c>
      <c r="P95" s="64" t="str">
        <f t="shared" si="137"/>
        <v>440EPSS17</v>
      </c>
      <c r="Q95" s="64" t="str">
        <f t="shared" si="138"/>
        <v>440ESS118</v>
      </c>
      <c r="R95" s="64" t="str">
        <f t="shared" si="139"/>
        <v>440EPSS33</v>
      </c>
      <c r="S95" s="5" t="s">
        <v>84</v>
      </c>
      <c r="T95" s="65" t="s">
        <v>245</v>
      </c>
      <c r="U95" s="76">
        <v>440</v>
      </c>
      <c r="V95" s="80">
        <f t="shared" si="142"/>
        <v>14649</v>
      </c>
      <c r="W95" s="74">
        <f t="shared" si="143"/>
        <v>0</v>
      </c>
      <c r="X95" s="74">
        <f t="shared" si="144"/>
        <v>0</v>
      </c>
      <c r="Y95" s="74">
        <f t="shared" si="145"/>
        <v>0</v>
      </c>
      <c r="Z95" s="435">
        <f t="shared" si="146"/>
        <v>0</v>
      </c>
      <c r="AA95" s="435">
        <f t="shared" si="147"/>
        <v>0</v>
      </c>
      <c r="AB95" s="80">
        <f t="shared" si="148"/>
        <v>275</v>
      </c>
      <c r="AC95" s="74">
        <f t="shared" si="149"/>
        <v>695</v>
      </c>
      <c r="AD95" s="74">
        <f t="shared" si="150"/>
        <v>191</v>
      </c>
      <c r="AE95" s="74">
        <f t="shared" si="151"/>
        <v>27</v>
      </c>
      <c r="AF95" s="74">
        <f t="shared" si="152"/>
        <v>0</v>
      </c>
      <c r="AG95" s="74">
        <f t="shared" si="153"/>
        <v>211</v>
      </c>
      <c r="AH95" s="74">
        <f t="shared" si="154"/>
        <v>0</v>
      </c>
      <c r="AI95" s="74">
        <f t="shared" si="155"/>
        <v>0</v>
      </c>
      <c r="AJ95" s="74">
        <f t="shared" si="156"/>
        <v>0</v>
      </c>
      <c r="AK95" s="74">
        <f t="shared" si="157"/>
        <v>0</v>
      </c>
      <c r="AL95" s="396">
        <f t="shared" si="158"/>
        <v>0</v>
      </c>
      <c r="AM95" s="431">
        <f t="shared" si="159"/>
        <v>16048</v>
      </c>
      <c r="AN95" s="64" t="str">
        <f t="shared" si="140"/>
        <v>172EPSS41</v>
      </c>
      <c r="AO95" s="775" t="s">
        <v>290</v>
      </c>
      <c r="AP95" s="777">
        <v>172</v>
      </c>
      <c r="AQ95" s="775" t="s">
        <v>913</v>
      </c>
      <c r="AR95" s="776">
        <v>2</v>
      </c>
    </row>
    <row r="96" spans="2:44">
      <c r="B96" s="64" t="str">
        <f t="shared" si="123"/>
        <v>483EPSS40</v>
      </c>
      <c r="C96" s="64" t="str">
        <f t="shared" si="124"/>
        <v>483EPSI03</v>
      </c>
      <c r="D96" s="64" t="str">
        <f t="shared" si="125"/>
        <v>483ESS002</v>
      </c>
      <c r="E96" s="64" t="str">
        <f t="shared" si="126"/>
        <v>483ESS024</v>
      </c>
      <c r="F96" s="64" t="str">
        <f t="shared" si="127"/>
        <v>483ESS091</v>
      </c>
      <c r="G96" s="64" t="str">
        <f t="shared" si="128"/>
        <v>483EPSS41</v>
      </c>
      <c r="H96" s="64" t="str">
        <f t="shared" si="129"/>
        <v>483EPSS10</v>
      </c>
      <c r="I96" s="64" t="str">
        <f t="shared" si="130"/>
        <v>483EPSS16</v>
      </c>
      <c r="J96" s="64" t="str">
        <f t="shared" si="131"/>
        <v>483EPSS37</v>
      </c>
      <c r="K96" s="64" t="str">
        <f t="shared" si="132"/>
        <v>483EPSS02</v>
      </c>
      <c r="L96" s="64" t="str">
        <f t="shared" si="133"/>
        <v>483EPSS23</v>
      </c>
      <c r="M96" s="64" t="str">
        <f t="shared" si="134"/>
        <v>483EPSS44</v>
      </c>
      <c r="N96" s="64" t="str">
        <f t="shared" si="135"/>
        <v>483EPSS18</v>
      </c>
      <c r="O96" s="64" t="str">
        <f t="shared" si="136"/>
        <v>483EPSS05</v>
      </c>
      <c r="P96" s="64" t="str">
        <f t="shared" si="137"/>
        <v>483EPSS17</v>
      </c>
      <c r="Q96" s="64" t="str">
        <f t="shared" si="138"/>
        <v>483ESS118</v>
      </c>
      <c r="R96" s="64" t="str">
        <f t="shared" si="139"/>
        <v>483EPSS33</v>
      </c>
      <c r="S96" s="4" t="s">
        <v>116</v>
      </c>
      <c r="T96" s="65" t="s">
        <v>245</v>
      </c>
      <c r="U96" s="76">
        <v>483</v>
      </c>
      <c r="V96" s="80">
        <f t="shared" si="142"/>
        <v>8254</v>
      </c>
      <c r="W96" s="74">
        <f t="shared" si="143"/>
        <v>0</v>
      </c>
      <c r="X96" s="74">
        <f t="shared" si="144"/>
        <v>0</v>
      </c>
      <c r="Y96" s="74">
        <f t="shared" si="145"/>
        <v>0</v>
      </c>
      <c r="Z96" s="435">
        <f t="shared" si="146"/>
        <v>271</v>
      </c>
      <c r="AA96" s="435">
        <f t="shared" si="147"/>
        <v>0</v>
      </c>
      <c r="AB96" s="80">
        <f t="shared" si="148"/>
        <v>0</v>
      </c>
      <c r="AC96" s="74">
        <f t="shared" si="149"/>
        <v>0</v>
      </c>
      <c r="AD96" s="74">
        <f t="shared" si="150"/>
        <v>118</v>
      </c>
      <c r="AE96" s="74">
        <f t="shared" si="151"/>
        <v>0</v>
      </c>
      <c r="AF96" s="74">
        <f t="shared" si="152"/>
        <v>0</v>
      </c>
      <c r="AG96" s="74">
        <f t="shared" si="153"/>
        <v>197</v>
      </c>
      <c r="AH96" s="74">
        <f t="shared" si="154"/>
        <v>0</v>
      </c>
      <c r="AI96" s="74">
        <f t="shared" si="155"/>
        <v>0</v>
      </c>
      <c r="AJ96" s="74">
        <f t="shared" si="156"/>
        <v>0</v>
      </c>
      <c r="AK96" s="74">
        <f t="shared" si="157"/>
        <v>0</v>
      </c>
      <c r="AL96" s="396">
        <f t="shared" si="158"/>
        <v>0</v>
      </c>
      <c r="AM96" s="431">
        <f t="shared" si="159"/>
        <v>8840</v>
      </c>
      <c r="AN96" s="64" t="str">
        <f t="shared" si="140"/>
        <v>172EPSS44</v>
      </c>
      <c r="AO96" s="775" t="s">
        <v>290</v>
      </c>
      <c r="AP96" s="777">
        <v>172</v>
      </c>
      <c r="AQ96" s="775" t="s">
        <v>1063</v>
      </c>
      <c r="AR96" s="776">
        <v>761</v>
      </c>
    </row>
    <row r="97" spans="2:44">
      <c r="B97" s="64" t="str">
        <f t="shared" si="123"/>
        <v>541EPSS40</v>
      </c>
      <c r="C97" s="64" t="str">
        <f t="shared" si="124"/>
        <v>541EPSI03</v>
      </c>
      <c r="D97" s="64" t="str">
        <f t="shared" si="125"/>
        <v>541ESS002</v>
      </c>
      <c r="E97" s="64" t="str">
        <f t="shared" si="126"/>
        <v>541ESS024</v>
      </c>
      <c r="F97" s="64" t="str">
        <f t="shared" si="127"/>
        <v>541ESS091</v>
      </c>
      <c r="G97" s="64" t="str">
        <f t="shared" si="128"/>
        <v>541EPSS41</v>
      </c>
      <c r="H97" s="64" t="str">
        <f t="shared" si="129"/>
        <v>541EPSS10</v>
      </c>
      <c r="I97" s="64" t="str">
        <f t="shared" si="130"/>
        <v>541EPSS16</v>
      </c>
      <c r="J97" s="64" t="str">
        <f t="shared" si="131"/>
        <v>541EPSS37</v>
      </c>
      <c r="K97" s="64" t="str">
        <f t="shared" si="132"/>
        <v>541EPSS02</v>
      </c>
      <c r="L97" s="64" t="str">
        <f t="shared" si="133"/>
        <v>541EPSS23</v>
      </c>
      <c r="M97" s="64" t="str">
        <f t="shared" si="134"/>
        <v>541EPSS44</v>
      </c>
      <c r="N97" s="64" t="str">
        <f t="shared" si="135"/>
        <v>541EPSS18</v>
      </c>
      <c r="O97" s="64" t="str">
        <f t="shared" si="136"/>
        <v>541EPSS05</v>
      </c>
      <c r="P97" s="64" t="str">
        <f t="shared" si="137"/>
        <v>541EPSS17</v>
      </c>
      <c r="Q97" s="64" t="str">
        <f t="shared" si="138"/>
        <v>541ESS118</v>
      </c>
      <c r="R97" s="64" t="str">
        <f t="shared" si="139"/>
        <v>541EPSS33</v>
      </c>
      <c r="S97" s="15" t="s">
        <v>87</v>
      </c>
      <c r="T97" s="65" t="s">
        <v>245</v>
      </c>
      <c r="U97" s="76">
        <v>541</v>
      </c>
      <c r="V97" s="80">
        <f t="shared" si="142"/>
        <v>7182</v>
      </c>
      <c r="W97" s="74">
        <f t="shared" si="143"/>
        <v>0</v>
      </c>
      <c r="X97" s="74">
        <f t="shared" si="144"/>
        <v>0</v>
      </c>
      <c r="Y97" s="74">
        <f t="shared" si="145"/>
        <v>0</v>
      </c>
      <c r="Z97" s="435">
        <f t="shared" si="146"/>
        <v>3600</v>
      </c>
      <c r="AA97" s="435">
        <f t="shared" si="147"/>
        <v>1</v>
      </c>
      <c r="AB97" s="80">
        <f t="shared" si="148"/>
        <v>0</v>
      </c>
      <c r="AC97" s="74">
        <f t="shared" si="149"/>
        <v>0</v>
      </c>
      <c r="AD97" s="74">
        <f t="shared" si="150"/>
        <v>188</v>
      </c>
      <c r="AE97" s="74">
        <f t="shared" si="151"/>
        <v>15</v>
      </c>
      <c r="AF97" s="74">
        <f t="shared" si="152"/>
        <v>0</v>
      </c>
      <c r="AG97" s="74">
        <f t="shared" si="153"/>
        <v>135</v>
      </c>
      <c r="AH97" s="74">
        <f t="shared" si="154"/>
        <v>0</v>
      </c>
      <c r="AI97" s="74">
        <f t="shared" si="155"/>
        <v>0</v>
      </c>
      <c r="AJ97" s="74">
        <f t="shared" si="156"/>
        <v>0</v>
      </c>
      <c r="AK97" s="74">
        <f t="shared" si="157"/>
        <v>0</v>
      </c>
      <c r="AL97" s="396">
        <f t="shared" si="158"/>
        <v>0</v>
      </c>
      <c r="AM97" s="431">
        <f t="shared" si="159"/>
        <v>11121</v>
      </c>
      <c r="AN97" s="64" t="str">
        <f t="shared" si="140"/>
        <v>172ESS002</v>
      </c>
      <c r="AO97" s="775" t="s">
        <v>290</v>
      </c>
      <c r="AP97" s="777">
        <v>172</v>
      </c>
      <c r="AQ97" s="775" t="s">
        <v>0</v>
      </c>
      <c r="AR97" s="776">
        <v>1783</v>
      </c>
    </row>
    <row r="98" spans="2:44">
      <c r="B98" s="64" t="str">
        <f t="shared" si="123"/>
        <v>607EPSS40</v>
      </c>
      <c r="C98" s="64" t="str">
        <f t="shared" si="124"/>
        <v>607EPSI03</v>
      </c>
      <c r="D98" s="64" t="str">
        <f t="shared" si="125"/>
        <v>607ESS002</v>
      </c>
      <c r="E98" s="64" t="str">
        <f t="shared" si="126"/>
        <v>607ESS024</v>
      </c>
      <c r="F98" s="64" t="str">
        <f t="shared" si="127"/>
        <v>607ESS091</v>
      </c>
      <c r="G98" s="64" t="str">
        <f t="shared" si="128"/>
        <v>607EPSS41</v>
      </c>
      <c r="H98" s="64" t="str">
        <f t="shared" si="129"/>
        <v>607EPSS10</v>
      </c>
      <c r="I98" s="64" t="str">
        <f t="shared" si="130"/>
        <v>607EPSS16</v>
      </c>
      <c r="J98" s="64" t="str">
        <f t="shared" si="131"/>
        <v>607EPSS37</v>
      </c>
      <c r="K98" s="64" t="str">
        <f t="shared" si="132"/>
        <v>607EPSS02</v>
      </c>
      <c r="L98" s="64" t="str">
        <f t="shared" si="133"/>
        <v>607EPSS23</v>
      </c>
      <c r="M98" s="64" t="str">
        <f t="shared" si="134"/>
        <v>607EPSS44</v>
      </c>
      <c r="N98" s="64" t="str">
        <f t="shared" si="135"/>
        <v>607EPSS18</v>
      </c>
      <c r="O98" s="64" t="str">
        <f t="shared" si="136"/>
        <v>607EPSS05</v>
      </c>
      <c r="P98" s="64" t="str">
        <f t="shared" si="137"/>
        <v>607EPSS17</v>
      </c>
      <c r="Q98" s="64" t="str">
        <f t="shared" si="138"/>
        <v>607ESS118</v>
      </c>
      <c r="R98" s="64" t="str">
        <f t="shared" si="139"/>
        <v>607EPSS33</v>
      </c>
      <c r="S98" s="32" t="s">
        <v>242</v>
      </c>
      <c r="T98" s="65" t="s">
        <v>245</v>
      </c>
      <c r="U98" s="76">
        <v>607</v>
      </c>
      <c r="V98" s="80">
        <f t="shared" si="142"/>
        <v>3150</v>
      </c>
      <c r="W98" s="74">
        <f t="shared" si="143"/>
        <v>0</v>
      </c>
      <c r="X98" s="74">
        <f t="shared" si="144"/>
        <v>0</v>
      </c>
      <c r="Y98" s="74">
        <f t="shared" si="145"/>
        <v>0</v>
      </c>
      <c r="Z98" s="435">
        <f t="shared" si="146"/>
        <v>266</v>
      </c>
      <c r="AA98" s="435">
        <f t="shared" si="147"/>
        <v>0</v>
      </c>
      <c r="AB98" s="80">
        <f t="shared" si="148"/>
        <v>74</v>
      </c>
      <c r="AC98" s="74">
        <f t="shared" si="149"/>
        <v>0</v>
      </c>
      <c r="AD98" s="74">
        <f t="shared" si="150"/>
        <v>274</v>
      </c>
      <c r="AE98" s="74">
        <f t="shared" si="151"/>
        <v>0</v>
      </c>
      <c r="AF98" s="74">
        <f t="shared" si="152"/>
        <v>0</v>
      </c>
      <c r="AG98" s="74">
        <f t="shared" si="153"/>
        <v>63</v>
      </c>
      <c r="AH98" s="74">
        <f t="shared" si="154"/>
        <v>0</v>
      </c>
      <c r="AI98" s="74">
        <f t="shared" si="155"/>
        <v>0</v>
      </c>
      <c r="AJ98" s="74">
        <f t="shared" si="156"/>
        <v>0</v>
      </c>
      <c r="AK98" s="74">
        <f t="shared" si="157"/>
        <v>0</v>
      </c>
      <c r="AL98" s="396">
        <f t="shared" si="158"/>
        <v>0</v>
      </c>
      <c r="AM98" s="431">
        <f t="shared" si="159"/>
        <v>3827</v>
      </c>
      <c r="AN98" s="64" t="str">
        <f t="shared" si="140"/>
        <v>475EPSI03</v>
      </c>
      <c r="AO98" s="775" t="s">
        <v>290</v>
      </c>
      <c r="AP98" s="777">
        <v>475</v>
      </c>
      <c r="AQ98" s="775" t="s">
        <v>3</v>
      </c>
      <c r="AR98" s="776">
        <v>2027</v>
      </c>
    </row>
    <row r="99" spans="2:44">
      <c r="B99" s="64" t="str">
        <f t="shared" si="123"/>
        <v>615EPSS40</v>
      </c>
      <c r="C99" s="64" t="str">
        <f t="shared" si="124"/>
        <v>615EPSI03</v>
      </c>
      <c r="D99" s="64" t="str">
        <f t="shared" si="125"/>
        <v>615ESS002</v>
      </c>
      <c r="E99" s="64" t="str">
        <f t="shared" si="126"/>
        <v>615ESS024</v>
      </c>
      <c r="F99" s="64" t="str">
        <f t="shared" si="127"/>
        <v>615ESS091</v>
      </c>
      <c r="G99" s="64" t="str">
        <f t="shared" si="128"/>
        <v>615EPSS41</v>
      </c>
      <c r="H99" s="64" t="str">
        <f t="shared" si="129"/>
        <v>615EPSS10</v>
      </c>
      <c r="I99" s="64" t="str">
        <f t="shared" si="130"/>
        <v>615EPSS16</v>
      </c>
      <c r="J99" s="64" t="str">
        <f t="shared" si="131"/>
        <v>615EPSS37</v>
      </c>
      <c r="K99" s="64" t="str">
        <f t="shared" si="132"/>
        <v>615EPSS02</v>
      </c>
      <c r="L99" s="64" t="str">
        <f t="shared" si="133"/>
        <v>615EPSS23</v>
      </c>
      <c r="M99" s="64" t="str">
        <f t="shared" si="134"/>
        <v>615EPSS44</v>
      </c>
      <c r="N99" s="64" t="str">
        <f t="shared" si="135"/>
        <v>615EPSS18</v>
      </c>
      <c r="O99" s="64" t="str">
        <f t="shared" si="136"/>
        <v>615EPSS05</v>
      </c>
      <c r="P99" s="64" t="str">
        <f t="shared" si="137"/>
        <v>615EPSS17</v>
      </c>
      <c r="Q99" s="64" t="str">
        <f t="shared" si="138"/>
        <v>615ESS118</v>
      </c>
      <c r="R99" s="64" t="str">
        <f t="shared" si="139"/>
        <v>615EPSS33</v>
      </c>
      <c r="S99" s="4" t="s">
        <v>51</v>
      </c>
      <c r="T99" s="65" t="s">
        <v>245</v>
      </c>
      <c r="U99" s="76">
        <v>615</v>
      </c>
      <c r="V99" s="80">
        <f t="shared" si="142"/>
        <v>16721</v>
      </c>
      <c r="W99" s="74">
        <f t="shared" si="143"/>
        <v>0</v>
      </c>
      <c r="X99" s="74">
        <f t="shared" si="144"/>
        <v>0</v>
      </c>
      <c r="Y99" s="74">
        <f t="shared" si="145"/>
        <v>0</v>
      </c>
      <c r="Z99" s="435">
        <f t="shared" si="146"/>
        <v>1386</v>
      </c>
      <c r="AA99" s="435">
        <f t="shared" si="147"/>
        <v>3</v>
      </c>
      <c r="AB99" s="80">
        <f t="shared" si="148"/>
        <v>1272</v>
      </c>
      <c r="AC99" s="74">
        <f t="shared" si="149"/>
        <v>1077</v>
      </c>
      <c r="AD99" s="74">
        <f t="shared" si="150"/>
        <v>644</v>
      </c>
      <c r="AE99" s="74">
        <f t="shared" si="151"/>
        <v>151</v>
      </c>
      <c r="AF99" s="74">
        <f t="shared" si="152"/>
        <v>0</v>
      </c>
      <c r="AG99" s="74">
        <f t="shared" si="153"/>
        <v>729</v>
      </c>
      <c r="AH99" s="74">
        <f t="shared" si="154"/>
        <v>4</v>
      </c>
      <c r="AI99" s="74">
        <f t="shared" si="155"/>
        <v>19</v>
      </c>
      <c r="AJ99" s="74">
        <f t="shared" si="156"/>
        <v>0</v>
      </c>
      <c r="AK99" s="74">
        <f t="shared" si="157"/>
        <v>0</v>
      </c>
      <c r="AL99" s="396">
        <f t="shared" si="158"/>
        <v>0</v>
      </c>
      <c r="AM99" s="431">
        <f t="shared" si="159"/>
        <v>22006</v>
      </c>
      <c r="AN99" s="64" t="str">
        <f t="shared" si="140"/>
        <v>475EPSS37</v>
      </c>
      <c r="AO99" s="775" t="s">
        <v>290</v>
      </c>
      <c r="AP99" s="777">
        <v>475</v>
      </c>
      <c r="AQ99" s="775" t="s">
        <v>550</v>
      </c>
      <c r="AR99" s="776">
        <v>81</v>
      </c>
    </row>
    <row r="100" spans="2:44">
      <c r="B100" s="64" t="str">
        <f t="shared" si="123"/>
        <v>649EPSS40</v>
      </c>
      <c r="C100" s="64" t="str">
        <f t="shared" si="124"/>
        <v>649EPSI03</v>
      </c>
      <c r="D100" s="64" t="str">
        <f t="shared" si="125"/>
        <v>649ESS002</v>
      </c>
      <c r="E100" s="64" t="str">
        <f t="shared" si="126"/>
        <v>649ESS024</v>
      </c>
      <c r="F100" s="64" t="str">
        <f t="shared" si="127"/>
        <v>649ESS091</v>
      </c>
      <c r="G100" s="64" t="str">
        <f t="shared" si="128"/>
        <v>649EPSS41</v>
      </c>
      <c r="H100" s="64" t="str">
        <f t="shared" si="129"/>
        <v>649EPSS10</v>
      </c>
      <c r="I100" s="64" t="str">
        <f t="shared" si="130"/>
        <v>649EPSS16</v>
      </c>
      <c r="J100" s="64" t="str">
        <f t="shared" si="131"/>
        <v>649EPSS37</v>
      </c>
      <c r="K100" s="64" t="str">
        <f t="shared" si="132"/>
        <v>649EPSS02</v>
      </c>
      <c r="L100" s="64" t="str">
        <f t="shared" si="133"/>
        <v>649EPSS23</v>
      </c>
      <c r="M100" s="64" t="str">
        <f t="shared" si="134"/>
        <v>649EPSS44</v>
      </c>
      <c r="N100" s="64" t="str">
        <f t="shared" si="135"/>
        <v>649EPSS18</v>
      </c>
      <c r="O100" s="64" t="str">
        <f t="shared" si="136"/>
        <v>649EPSS05</v>
      </c>
      <c r="P100" s="64" t="str">
        <f t="shared" si="137"/>
        <v>649EPSS17</v>
      </c>
      <c r="Q100" s="64" t="str">
        <f t="shared" si="138"/>
        <v>649ESS118</v>
      </c>
      <c r="R100" s="64" t="str">
        <f t="shared" si="139"/>
        <v>649EPSS33</v>
      </c>
      <c r="S100" s="4" t="s">
        <v>91</v>
      </c>
      <c r="T100" s="65" t="s">
        <v>245</v>
      </c>
      <c r="U100" s="76">
        <v>649</v>
      </c>
      <c r="V100" s="80">
        <f t="shared" si="142"/>
        <v>6255</v>
      </c>
      <c r="W100" s="74">
        <f t="shared" si="143"/>
        <v>0</v>
      </c>
      <c r="X100" s="74">
        <f t="shared" si="144"/>
        <v>0</v>
      </c>
      <c r="Y100" s="74">
        <f t="shared" si="145"/>
        <v>0</v>
      </c>
      <c r="Z100" s="435">
        <f t="shared" si="146"/>
        <v>3112</v>
      </c>
      <c r="AA100" s="435">
        <f t="shared" si="147"/>
        <v>0</v>
      </c>
      <c r="AB100" s="80">
        <f t="shared" si="148"/>
        <v>0</v>
      </c>
      <c r="AC100" s="74">
        <f t="shared" si="149"/>
        <v>1</v>
      </c>
      <c r="AD100" s="74">
        <f t="shared" si="150"/>
        <v>95</v>
      </c>
      <c r="AE100" s="74">
        <f t="shared" si="151"/>
        <v>0</v>
      </c>
      <c r="AF100" s="74">
        <f t="shared" si="152"/>
        <v>0</v>
      </c>
      <c r="AG100" s="74">
        <f t="shared" si="153"/>
        <v>254</v>
      </c>
      <c r="AH100" s="74">
        <f t="shared" si="154"/>
        <v>0</v>
      </c>
      <c r="AI100" s="74">
        <f t="shared" si="155"/>
        <v>0</v>
      </c>
      <c r="AJ100" s="74">
        <f t="shared" si="156"/>
        <v>0</v>
      </c>
      <c r="AK100" s="74">
        <f t="shared" si="157"/>
        <v>0</v>
      </c>
      <c r="AL100" s="396">
        <f t="shared" si="158"/>
        <v>0</v>
      </c>
      <c r="AM100" s="431">
        <f t="shared" si="159"/>
        <v>9717</v>
      </c>
      <c r="AN100" s="64" t="str">
        <f t="shared" si="140"/>
        <v>475EPSS40</v>
      </c>
      <c r="AO100" s="775" t="s">
        <v>290</v>
      </c>
      <c r="AP100" s="777">
        <v>475</v>
      </c>
      <c r="AQ100" s="775" t="s">
        <v>872</v>
      </c>
      <c r="AR100" s="776">
        <v>2203</v>
      </c>
    </row>
    <row r="101" spans="2:44">
      <c r="B101" s="64" t="str">
        <f t="shared" si="123"/>
        <v>652EPSS40</v>
      </c>
      <c r="C101" s="64" t="str">
        <f t="shared" si="124"/>
        <v>652EPSI03</v>
      </c>
      <c r="D101" s="64" t="str">
        <f t="shared" si="125"/>
        <v>652ESS002</v>
      </c>
      <c r="E101" s="64" t="str">
        <f t="shared" si="126"/>
        <v>652ESS024</v>
      </c>
      <c r="F101" s="64" t="str">
        <f t="shared" si="127"/>
        <v>652ESS091</v>
      </c>
      <c r="G101" s="64" t="str">
        <f t="shared" si="128"/>
        <v>652EPSS41</v>
      </c>
      <c r="H101" s="64" t="str">
        <f t="shared" si="129"/>
        <v>652EPSS10</v>
      </c>
      <c r="I101" s="64" t="str">
        <f t="shared" si="130"/>
        <v>652EPSS16</v>
      </c>
      <c r="J101" s="64" t="str">
        <f t="shared" si="131"/>
        <v>652EPSS37</v>
      </c>
      <c r="K101" s="64" t="str">
        <f t="shared" si="132"/>
        <v>652EPSS02</v>
      </c>
      <c r="L101" s="64" t="str">
        <f t="shared" si="133"/>
        <v>652EPSS23</v>
      </c>
      <c r="M101" s="64" t="str">
        <f t="shared" si="134"/>
        <v>652EPSS44</v>
      </c>
      <c r="N101" s="64" t="str">
        <f t="shared" si="135"/>
        <v>652EPSS18</v>
      </c>
      <c r="O101" s="64" t="str">
        <f t="shared" si="136"/>
        <v>652EPSS05</v>
      </c>
      <c r="P101" s="64" t="str">
        <f t="shared" si="137"/>
        <v>652EPSS17</v>
      </c>
      <c r="Q101" s="64" t="str">
        <f t="shared" si="138"/>
        <v>652ESS118</v>
      </c>
      <c r="R101" s="64" t="str">
        <f t="shared" si="139"/>
        <v>652EPSS33</v>
      </c>
      <c r="S101" s="4" t="s">
        <v>54</v>
      </c>
      <c r="T101" s="65" t="s">
        <v>245</v>
      </c>
      <c r="U101" s="76">
        <v>652</v>
      </c>
      <c r="V101" s="80">
        <f t="shared" si="142"/>
        <v>4842</v>
      </c>
      <c r="W101" s="74">
        <f t="shared" si="143"/>
        <v>0</v>
      </c>
      <c r="X101" s="74">
        <f t="shared" si="144"/>
        <v>0</v>
      </c>
      <c r="Y101" s="74">
        <f t="shared" si="145"/>
        <v>0</v>
      </c>
      <c r="Z101" s="435">
        <f t="shared" si="146"/>
        <v>0</v>
      </c>
      <c r="AA101" s="435">
        <f t="shared" si="147"/>
        <v>1</v>
      </c>
      <c r="AB101" s="80">
        <f t="shared" si="148"/>
        <v>0</v>
      </c>
      <c r="AC101" s="74">
        <f t="shared" si="149"/>
        <v>0</v>
      </c>
      <c r="AD101" s="74">
        <f t="shared" si="150"/>
        <v>41</v>
      </c>
      <c r="AE101" s="74">
        <f t="shared" si="151"/>
        <v>0</v>
      </c>
      <c r="AF101" s="74">
        <f t="shared" si="152"/>
        <v>0</v>
      </c>
      <c r="AG101" s="74">
        <f t="shared" si="153"/>
        <v>76</v>
      </c>
      <c r="AH101" s="74">
        <f t="shared" si="154"/>
        <v>0</v>
      </c>
      <c r="AI101" s="74">
        <f t="shared" si="155"/>
        <v>0</v>
      </c>
      <c r="AJ101" s="74">
        <f t="shared" si="156"/>
        <v>0</v>
      </c>
      <c r="AK101" s="74">
        <f t="shared" si="157"/>
        <v>0</v>
      </c>
      <c r="AL101" s="396">
        <f t="shared" si="158"/>
        <v>0</v>
      </c>
      <c r="AM101" s="431">
        <f t="shared" si="159"/>
        <v>4960</v>
      </c>
      <c r="AN101" s="64" t="str">
        <f t="shared" si="140"/>
        <v>475EPSS41</v>
      </c>
      <c r="AO101" s="775" t="s">
        <v>290</v>
      </c>
      <c r="AP101" s="777">
        <v>475</v>
      </c>
      <c r="AQ101" s="775" t="s">
        <v>913</v>
      </c>
      <c r="AR101" s="776">
        <v>2</v>
      </c>
    </row>
    <row r="102" spans="2:44">
      <c r="B102" s="64" t="str">
        <f t="shared" si="123"/>
        <v>660EPSS40</v>
      </c>
      <c r="C102" s="64" t="str">
        <f t="shared" si="124"/>
        <v>660EPSI03</v>
      </c>
      <c r="D102" s="64" t="str">
        <f t="shared" si="125"/>
        <v>660ESS002</v>
      </c>
      <c r="E102" s="64" t="str">
        <f t="shared" si="126"/>
        <v>660ESS024</v>
      </c>
      <c r="F102" s="64" t="str">
        <f t="shared" si="127"/>
        <v>660ESS091</v>
      </c>
      <c r="G102" s="64" t="str">
        <f t="shared" si="128"/>
        <v>660EPSS41</v>
      </c>
      <c r="H102" s="64" t="str">
        <f t="shared" si="129"/>
        <v>660EPSS10</v>
      </c>
      <c r="I102" s="64" t="str">
        <f t="shared" si="130"/>
        <v>660EPSS16</v>
      </c>
      <c r="J102" s="64" t="str">
        <f t="shared" si="131"/>
        <v>660EPSS37</v>
      </c>
      <c r="K102" s="64" t="str">
        <f t="shared" si="132"/>
        <v>660EPSS02</v>
      </c>
      <c r="L102" s="64" t="str">
        <f t="shared" si="133"/>
        <v>660EPSS23</v>
      </c>
      <c r="M102" s="64" t="str">
        <f t="shared" si="134"/>
        <v>660EPSS44</v>
      </c>
      <c r="N102" s="64" t="str">
        <f t="shared" si="135"/>
        <v>660EPSS18</v>
      </c>
      <c r="O102" s="64" t="str">
        <f t="shared" si="136"/>
        <v>660EPSS05</v>
      </c>
      <c r="P102" s="64" t="str">
        <f t="shared" si="137"/>
        <v>660EPSS17</v>
      </c>
      <c r="Q102" s="64" t="str">
        <f t="shared" si="138"/>
        <v>660ESS118</v>
      </c>
      <c r="R102" s="64" t="str">
        <f t="shared" si="139"/>
        <v>660EPSS33</v>
      </c>
      <c r="S102" s="5" t="s">
        <v>55</v>
      </c>
      <c r="T102" s="65" t="s">
        <v>245</v>
      </c>
      <c r="U102" s="76">
        <v>660</v>
      </c>
      <c r="V102" s="80">
        <f t="shared" si="142"/>
        <v>9594</v>
      </c>
      <c r="W102" s="74">
        <f t="shared" si="143"/>
        <v>0</v>
      </c>
      <c r="X102" s="74">
        <f t="shared" si="144"/>
        <v>0</v>
      </c>
      <c r="Y102" s="74">
        <f t="shared" si="145"/>
        <v>0</v>
      </c>
      <c r="Z102" s="435">
        <f t="shared" si="146"/>
        <v>0</v>
      </c>
      <c r="AA102" s="435">
        <f t="shared" si="147"/>
        <v>1</v>
      </c>
      <c r="AB102" s="80">
        <f t="shared" si="148"/>
        <v>0</v>
      </c>
      <c r="AC102" s="74">
        <f t="shared" si="149"/>
        <v>0</v>
      </c>
      <c r="AD102" s="74">
        <f t="shared" si="150"/>
        <v>164</v>
      </c>
      <c r="AE102" s="74">
        <f t="shared" si="151"/>
        <v>0</v>
      </c>
      <c r="AF102" s="74">
        <f t="shared" si="152"/>
        <v>0</v>
      </c>
      <c r="AG102" s="74">
        <f t="shared" si="153"/>
        <v>334</v>
      </c>
      <c r="AH102" s="74">
        <f t="shared" si="154"/>
        <v>0</v>
      </c>
      <c r="AI102" s="74">
        <f t="shared" si="155"/>
        <v>0</v>
      </c>
      <c r="AJ102" s="74">
        <f t="shared" si="156"/>
        <v>1</v>
      </c>
      <c r="AK102" s="74">
        <f t="shared" si="157"/>
        <v>0</v>
      </c>
      <c r="AL102" s="396">
        <f t="shared" si="158"/>
        <v>0</v>
      </c>
      <c r="AM102" s="431">
        <f t="shared" si="159"/>
        <v>10094</v>
      </c>
      <c r="AN102" s="64" t="str">
        <f t="shared" si="140"/>
        <v>480EPSI03</v>
      </c>
      <c r="AO102" s="775" t="s">
        <v>290</v>
      </c>
      <c r="AP102" s="777">
        <v>480</v>
      </c>
      <c r="AQ102" s="775" t="s">
        <v>3</v>
      </c>
      <c r="AR102" s="776">
        <v>2518</v>
      </c>
    </row>
    <row r="103" spans="2:44">
      <c r="B103" s="64" t="str">
        <f t="shared" si="123"/>
        <v>667EPSS40</v>
      </c>
      <c r="C103" s="64" t="str">
        <f t="shared" si="124"/>
        <v>667EPSI03</v>
      </c>
      <c r="D103" s="64" t="str">
        <f t="shared" si="125"/>
        <v>667ESS002</v>
      </c>
      <c r="E103" s="64" t="str">
        <f t="shared" si="126"/>
        <v>667ESS024</v>
      </c>
      <c r="F103" s="64" t="str">
        <f t="shared" si="127"/>
        <v>667ESS091</v>
      </c>
      <c r="G103" s="64" t="str">
        <f t="shared" si="128"/>
        <v>667EPSS41</v>
      </c>
      <c r="H103" s="64" t="str">
        <f t="shared" si="129"/>
        <v>667EPSS10</v>
      </c>
      <c r="I103" s="64" t="str">
        <f t="shared" si="130"/>
        <v>667EPSS16</v>
      </c>
      <c r="J103" s="64" t="str">
        <f t="shared" si="131"/>
        <v>667EPSS37</v>
      </c>
      <c r="K103" s="64" t="str">
        <f t="shared" si="132"/>
        <v>667EPSS02</v>
      </c>
      <c r="L103" s="64" t="str">
        <f t="shared" si="133"/>
        <v>667EPSS23</v>
      </c>
      <c r="M103" s="64" t="str">
        <f t="shared" si="134"/>
        <v>667EPSS44</v>
      </c>
      <c r="N103" s="64" t="str">
        <f t="shared" si="135"/>
        <v>667EPSS18</v>
      </c>
      <c r="O103" s="64" t="str">
        <f t="shared" si="136"/>
        <v>667EPSS05</v>
      </c>
      <c r="P103" s="64" t="str">
        <f t="shared" si="137"/>
        <v>667EPSS17</v>
      </c>
      <c r="Q103" s="64" t="str">
        <f t="shared" si="138"/>
        <v>667ESS118</v>
      </c>
      <c r="R103" s="64" t="str">
        <f t="shared" si="139"/>
        <v>667EPSS33</v>
      </c>
      <c r="S103" s="5" t="s">
        <v>56</v>
      </c>
      <c r="T103" s="65" t="s">
        <v>245</v>
      </c>
      <c r="U103" s="76">
        <v>667</v>
      </c>
      <c r="V103" s="80">
        <f t="shared" si="142"/>
        <v>8267</v>
      </c>
      <c r="W103" s="74">
        <f t="shared" si="143"/>
        <v>0</v>
      </c>
      <c r="X103" s="74">
        <f t="shared" si="144"/>
        <v>0</v>
      </c>
      <c r="Y103" s="74">
        <f t="shared" si="145"/>
        <v>0</v>
      </c>
      <c r="Z103" s="435">
        <f t="shared" si="146"/>
        <v>521</v>
      </c>
      <c r="AA103" s="435">
        <f t="shared" si="147"/>
        <v>0</v>
      </c>
      <c r="AB103" s="80">
        <f t="shared" si="148"/>
        <v>0</v>
      </c>
      <c r="AC103" s="74">
        <f t="shared" si="149"/>
        <v>0</v>
      </c>
      <c r="AD103" s="74">
        <f t="shared" si="150"/>
        <v>134</v>
      </c>
      <c r="AE103" s="74">
        <f t="shared" si="151"/>
        <v>0</v>
      </c>
      <c r="AF103" s="74">
        <f t="shared" si="152"/>
        <v>0</v>
      </c>
      <c r="AG103" s="74">
        <f t="shared" si="153"/>
        <v>197</v>
      </c>
      <c r="AH103" s="74">
        <f t="shared" si="154"/>
        <v>0</v>
      </c>
      <c r="AI103" s="74">
        <f t="shared" si="155"/>
        <v>0</v>
      </c>
      <c r="AJ103" s="74">
        <f t="shared" si="156"/>
        <v>0</v>
      </c>
      <c r="AK103" s="74">
        <f t="shared" si="157"/>
        <v>0</v>
      </c>
      <c r="AL103" s="396">
        <f t="shared" si="158"/>
        <v>0</v>
      </c>
      <c r="AM103" s="431">
        <f t="shared" si="159"/>
        <v>9119</v>
      </c>
      <c r="AN103" s="64" t="str">
        <f t="shared" si="140"/>
        <v>480EPSS37</v>
      </c>
      <c r="AO103" s="775" t="s">
        <v>290</v>
      </c>
      <c r="AP103" s="777">
        <v>480</v>
      </c>
      <c r="AQ103" s="775" t="s">
        <v>550</v>
      </c>
      <c r="AR103" s="776">
        <v>95</v>
      </c>
    </row>
    <row r="104" spans="2:44">
      <c r="B104" s="64" t="str">
        <f t="shared" si="123"/>
        <v>674EPSS40</v>
      </c>
      <c r="C104" s="64" t="str">
        <f t="shared" si="124"/>
        <v>674EPSI03</v>
      </c>
      <c r="D104" s="64" t="str">
        <f t="shared" si="125"/>
        <v>674ESS002</v>
      </c>
      <c r="E104" s="64" t="str">
        <f t="shared" si="126"/>
        <v>674ESS024</v>
      </c>
      <c r="F104" s="64" t="str">
        <f t="shared" si="127"/>
        <v>674ESS091</v>
      </c>
      <c r="G104" s="64" t="str">
        <f t="shared" si="128"/>
        <v>674EPSS41</v>
      </c>
      <c r="H104" s="64" t="str">
        <f t="shared" si="129"/>
        <v>674EPSS10</v>
      </c>
      <c r="I104" s="64" t="str">
        <f t="shared" si="130"/>
        <v>674EPSS16</v>
      </c>
      <c r="J104" s="64" t="str">
        <f t="shared" si="131"/>
        <v>674EPSS37</v>
      </c>
      <c r="K104" s="64" t="str">
        <f t="shared" si="132"/>
        <v>674EPSS02</v>
      </c>
      <c r="L104" s="64" t="str">
        <f t="shared" si="133"/>
        <v>674EPSS23</v>
      </c>
      <c r="M104" s="64" t="str">
        <f t="shared" si="134"/>
        <v>674EPSS44</v>
      </c>
      <c r="N104" s="64" t="str">
        <f t="shared" si="135"/>
        <v>674EPSS18</v>
      </c>
      <c r="O104" s="64" t="str">
        <f t="shared" si="136"/>
        <v>674EPSS05</v>
      </c>
      <c r="P104" s="64" t="str">
        <f t="shared" si="137"/>
        <v>674EPSS17</v>
      </c>
      <c r="Q104" s="64" t="str">
        <f t="shared" si="138"/>
        <v>674ESS118</v>
      </c>
      <c r="R104" s="64" t="str">
        <f t="shared" si="139"/>
        <v>674EPSS33</v>
      </c>
      <c r="S104" s="5" t="s">
        <v>96</v>
      </c>
      <c r="T104" s="65" t="s">
        <v>245</v>
      </c>
      <c r="U104" s="76">
        <v>674</v>
      </c>
      <c r="V104" s="80">
        <f t="shared" si="142"/>
        <v>11974</v>
      </c>
      <c r="W104" s="74">
        <f t="shared" si="143"/>
        <v>0</v>
      </c>
      <c r="X104" s="74">
        <f t="shared" si="144"/>
        <v>0</v>
      </c>
      <c r="Y104" s="74">
        <f t="shared" si="145"/>
        <v>0</v>
      </c>
      <c r="Z104" s="435">
        <f t="shared" si="146"/>
        <v>0</v>
      </c>
      <c r="AA104" s="435">
        <f t="shared" si="147"/>
        <v>0</v>
      </c>
      <c r="AB104" s="80">
        <f t="shared" si="148"/>
        <v>0</v>
      </c>
      <c r="AC104" s="74">
        <f t="shared" si="149"/>
        <v>0</v>
      </c>
      <c r="AD104" s="74">
        <f t="shared" si="150"/>
        <v>129</v>
      </c>
      <c r="AE104" s="74">
        <f t="shared" si="151"/>
        <v>0</v>
      </c>
      <c r="AF104" s="74">
        <f t="shared" si="152"/>
        <v>0</v>
      </c>
      <c r="AG104" s="74">
        <f t="shared" si="153"/>
        <v>109</v>
      </c>
      <c r="AH104" s="74">
        <f t="shared" si="154"/>
        <v>0</v>
      </c>
      <c r="AI104" s="74">
        <f t="shared" si="155"/>
        <v>0</v>
      </c>
      <c r="AJ104" s="74">
        <f t="shared" si="156"/>
        <v>0</v>
      </c>
      <c r="AK104" s="74">
        <f t="shared" si="157"/>
        <v>0</v>
      </c>
      <c r="AL104" s="396">
        <f t="shared" si="158"/>
        <v>0</v>
      </c>
      <c r="AM104" s="431">
        <f t="shared" si="159"/>
        <v>12212</v>
      </c>
      <c r="AN104" s="64" t="str">
        <f t="shared" si="140"/>
        <v>480EPSS40</v>
      </c>
      <c r="AO104" s="775" t="s">
        <v>290</v>
      </c>
      <c r="AP104" s="777">
        <v>480</v>
      </c>
      <c r="AQ104" s="775" t="s">
        <v>872</v>
      </c>
      <c r="AR104" s="776">
        <v>14628</v>
      </c>
    </row>
    <row r="105" spans="2:44">
      <c r="B105" s="64" t="str">
        <f t="shared" ref="B105:B141" si="160">CONCATENATE(U105,$V$5)</f>
        <v>697EPSS40</v>
      </c>
      <c r="C105" s="64" t="str">
        <f t="shared" ref="C105:C141" si="161">CONCATENATE(U105,$W$5)</f>
        <v>697EPSI03</v>
      </c>
      <c r="D105" s="64" t="str">
        <f t="shared" ref="D105:D141" si="162">CONCATENATE(U105,$X$5)</f>
        <v>697ESS002</v>
      </c>
      <c r="E105" s="64" t="str">
        <f t="shared" ref="E105:E141" si="163">CONCATENATE(U105,$Y$5)</f>
        <v>697ESS024</v>
      </c>
      <c r="F105" s="64" t="str">
        <f t="shared" ref="F105:F141" si="164">CONCATENATE(U105,$Z$5)</f>
        <v>697ESS091</v>
      </c>
      <c r="G105" s="64" t="str">
        <f t="shared" ref="G105:G141" si="165">CONCATENATE(U105,$AA$5)</f>
        <v>697EPSS41</v>
      </c>
      <c r="H105" s="64" t="str">
        <f t="shared" ref="H105:H141" si="166">CONCATENATE(U105,$AB$5)</f>
        <v>697EPSS10</v>
      </c>
      <c r="I105" s="64" t="str">
        <f t="shared" ref="I105:I141" si="167">CONCATENATE(U105,$AC$5)</f>
        <v>697EPSS16</v>
      </c>
      <c r="J105" s="64" t="str">
        <f t="shared" ref="J105:J141" si="168">CONCATENATE(U105,$AD$5)</f>
        <v>697EPSS37</v>
      </c>
      <c r="K105" s="64" t="str">
        <f t="shared" ref="K105:K141" si="169">CONCATENATE(U105,$AE$5)</f>
        <v>697EPSS02</v>
      </c>
      <c r="L105" s="64" t="str">
        <f t="shared" ref="L105:L141" si="170">CONCATENATE(U105,$AF$5)</f>
        <v>697EPSS23</v>
      </c>
      <c r="M105" s="64" t="str">
        <f t="shared" ref="M105:M141" si="171">CONCATENATE(U105,$AG$5)</f>
        <v>697EPSS44</v>
      </c>
      <c r="N105" s="64" t="str">
        <f t="shared" ref="N105:N141" si="172">CONCATENATE(U105,$AH$5)</f>
        <v>697EPSS18</v>
      </c>
      <c r="O105" s="64" t="str">
        <f t="shared" ref="O105:O141" si="173">CONCATENATE(U105,$AI$5)</f>
        <v>697EPSS05</v>
      </c>
      <c r="P105" s="64" t="str">
        <f t="shared" ref="P105:P141" si="174">CONCATENATE(U105,$AJ$5)</f>
        <v>697EPSS17</v>
      </c>
      <c r="Q105" s="64" t="str">
        <f t="shared" ref="Q105:Q141" si="175">CONCATENATE(U105,$AK$5)</f>
        <v>697ESS118</v>
      </c>
      <c r="R105" s="64" t="str">
        <f t="shared" ref="R105:R141" si="176">CONCATENATE(U105,$AL$5)</f>
        <v>697EPSS33</v>
      </c>
      <c r="S105" s="23" t="s">
        <v>187</v>
      </c>
      <c r="T105" s="65" t="s">
        <v>245</v>
      </c>
      <c r="U105" s="76">
        <v>697</v>
      </c>
      <c r="V105" s="80">
        <f t="shared" si="142"/>
        <v>13546</v>
      </c>
      <c r="W105" s="74">
        <f t="shared" si="143"/>
        <v>0</v>
      </c>
      <c r="X105" s="74">
        <f t="shared" si="144"/>
        <v>0</v>
      </c>
      <c r="Y105" s="74">
        <f t="shared" si="145"/>
        <v>0</v>
      </c>
      <c r="Z105" s="435">
        <f t="shared" si="146"/>
        <v>0</v>
      </c>
      <c r="AA105" s="435">
        <f t="shared" si="147"/>
        <v>0</v>
      </c>
      <c r="AB105" s="80">
        <f t="shared" si="148"/>
        <v>1</v>
      </c>
      <c r="AC105" s="74">
        <f t="shared" si="149"/>
        <v>496</v>
      </c>
      <c r="AD105" s="74">
        <f t="shared" si="150"/>
        <v>316</v>
      </c>
      <c r="AE105" s="74">
        <f t="shared" si="151"/>
        <v>0</v>
      </c>
      <c r="AF105" s="74">
        <f t="shared" si="152"/>
        <v>0</v>
      </c>
      <c r="AG105" s="74">
        <f t="shared" si="153"/>
        <v>82</v>
      </c>
      <c r="AH105" s="74">
        <f t="shared" si="154"/>
        <v>0</v>
      </c>
      <c r="AI105" s="74">
        <f t="shared" si="155"/>
        <v>0</v>
      </c>
      <c r="AJ105" s="74">
        <f t="shared" si="156"/>
        <v>0</v>
      </c>
      <c r="AK105" s="74">
        <f t="shared" si="157"/>
        <v>0</v>
      </c>
      <c r="AL105" s="396">
        <f t="shared" si="158"/>
        <v>0</v>
      </c>
      <c r="AM105" s="431">
        <f t="shared" si="159"/>
        <v>14441</v>
      </c>
      <c r="AN105" s="64" t="str">
        <f t="shared" si="140"/>
        <v>480EPSS41</v>
      </c>
      <c r="AO105" s="775" t="s">
        <v>290</v>
      </c>
      <c r="AP105" s="777">
        <v>480</v>
      </c>
      <c r="AQ105" s="775" t="s">
        <v>913</v>
      </c>
      <c r="AR105" s="776">
        <v>4</v>
      </c>
    </row>
    <row r="106" spans="2:44">
      <c r="B106" s="64" t="str">
        <f t="shared" si="160"/>
        <v>756EPSS40</v>
      </c>
      <c r="C106" s="64" t="str">
        <f t="shared" si="161"/>
        <v>756EPSI03</v>
      </c>
      <c r="D106" s="64" t="str">
        <f t="shared" si="162"/>
        <v>756ESS002</v>
      </c>
      <c r="E106" s="64" t="str">
        <f t="shared" si="163"/>
        <v>756ESS024</v>
      </c>
      <c r="F106" s="64" t="str">
        <f t="shared" si="164"/>
        <v>756ESS091</v>
      </c>
      <c r="G106" s="64" t="str">
        <f t="shared" si="165"/>
        <v>756EPSS41</v>
      </c>
      <c r="H106" s="64" t="str">
        <f t="shared" si="166"/>
        <v>756EPSS10</v>
      </c>
      <c r="I106" s="64" t="str">
        <f t="shared" si="167"/>
        <v>756EPSS16</v>
      </c>
      <c r="J106" s="64" t="str">
        <f t="shared" si="168"/>
        <v>756EPSS37</v>
      </c>
      <c r="K106" s="64" t="str">
        <f t="shared" si="169"/>
        <v>756EPSS02</v>
      </c>
      <c r="L106" s="64" t="str">
        <f t="shared" si="170"/>
        <v>756EPSS23</v>
      </c>
      <c r="M106" s="64" t="str">
        <f t="shared" si="171"/>
        <v>756EPSS44</v>
      </c>
      <c r="N106" s="64" t="str">
        <f t="shared" si="172"/>
        <v>756EPSS18</v>
      </c>
      <c r="O106" s="64" t="str">
        <f t="shared" si="173"/>
        <v>756EPSS05</v>
      </c>
      <c r="P106" s="64" t="str">
        <f t="shared" si="174"/>
        <v>756EPSS17</v>
      </c>
      <c r="Q106" s="64" t="str">
        <f t="shared" si="175"/>
        <v>756ESS118</v>
      </c>
      <c r="R106" s="64" t="str">
        <f t="shared" si="176"/>
        <v>756EPSS33</v>
      </c>
      <c r="S106" s="5" t="s">
        <v>57</v>
      </c>
      <c r="T106" s="65" t="s">
        <v>245</v>
      </c>
      <c r="U106" s="76">
        <v>756</v>
      </c>
      <c r="V106" s="80">
        <f t="shared" si="142"/>
        <v>21694</v>
      </c>
      <c r="W106" s="74">
        <f t="shared" si="143"/>
        <v>0</v>
      </c>
      <c r="X106" s="74">
        <f t="shared" si="144"/>
        <v>0</v>
      </c>
      <c r="Y106" s="74">
        <f t="shared" si="145"/>
        <v>0</v>
      </c>
      <c r="Z106" s="435">
        <f t="shared" si="146"/>
        <v>939</v>
      </c>
      <c r="AA106" s="435">
        <f t="shared" si="147"/>
        <v>0</v>
      </c>
      <c r="AB106" s="80">
        <f t="shared" si="148"/>
        <v>0</v>
      </c>
      <c r="AC106" s="74">
        <f t="shared" si="149"/>
        <v>0</v>
      </c>
      <c r="AD106" s="74">
        <f t="shared" si="150"/>
        <v>451</v>
      </c>
      <c r="AE106" s="74">
        <f t="shared" si="151"/>
        <v>0</v>
      </c>
      <c r="AF106" s="74">
        <f t="shared" si="152"/>
        <v>0</v>
      </c>
      <c r="AG106" s="74">
        <f t="shared" si="153"/>
        <v>458</v>
      </c>
      <c r="AH106" s="74">
        <f t="shared" si="154"/>
        <v>0</v>
      </c>
      <c r="AI106" s="74">
        <f t="shared" si="155"/>
        <v>0</v>
      </c>
      <c r="AJ106" s="74">
        <f t="shared" si="156"/>
        <v>0</v>
      </c>
      <c r="AK106" s="74">
        <f t="shared" si="157"/>
        <v>0</v>
      </c>
      <c r="AL106" s="396">
        <f t="shared" si="158"/>
        <v>0</v>
      </c>
      <c r="AM106" s="431">
        <f t="shared" si="159"/>
        <v>23542</v>
      </c>
      <c r="AN106" s="64" t="str">
        <f t="shared" si="140"/>
        <v>480EPSS44</v>
      </c>
      <c r="AO106" s="775" t="s">
        <v>290</v>
      </c>
      <c r="AP106" s="777">
        <v>480</v>
      </c>
      <c r="AQ106" s="775" t="s">
        <v>1063</v>
      </c>
      <c r="AR106" s="776">
        <v>288</v>
      </c>
    </row>
    <row r="107" spans="2:44">
      <c r="B107" s="64" t="str">
        <f t="shared" si="160"/>
        <v>EPSS40</v>
      </c>
      <c r="C107" s="64" t="str">
        <f t="shared" si="161"/>
        <v>EPSI03</v>
      </c>
      <c r="D107" s="64" t="str">
        <f t="shared" si="162"/>
        <v>ESS002</v>
      </c>
      <c r="E107" s="64" t="str">
        <f t="shared" si="163"/>
        <v>ESS024</v>
      </c>
      <c r="F107" s="64" t="str">
        <f t="shared" si="164"/>
        <v>ESS091</v>
      </c>
      <c r="G107" s="64" t="str">
        <f t="shared" si="165"/>
        <v>EPSS41</v>
      </c>
      <c r="H107" s="64" t="str">
        <f t="shared" si="166"/>
        <v>EPSS10</v>
      </c>
      <c r="I107" s="64" t="str">
        <f t="shared" si="167"/>
        <v>EPSS16</v>
      </c>
      <c r="J107" s="64" t="str">
        <f t="shared" si="168"/>
        <v>EPSS37</v>
      </c>
      <c r="K107" s="64" t="str">
        <f t="shared" si="169"/>
        <v>EPSS02</v>
      </c>
      <c r="L107" s="64" t="str">
        <f t="shared" si="170"/>
        <v>EPSS23</v>
      </c>
      <c r="M107" s="64" t="str">
        <f t="shared" si="171"/>
        <v>EPSS44</v>
      </c>
      <c r="N107" s="64" t="str">
        <f t="shared" si="172"/>
        <v>EPSS18</v>
      </c>
      <c r="O107" s="64" t="str">
        <f t="shared" si="173"/>
        <v>EPSS05</v>
      </c>
      <c r="P107" s="64" t="str">
        <f t="shared" si="174"/>
        <v>EPSS17</v>
      </c>
      <c r="Q107" s="64" t="str">
        <f t="shared" si="175"/>
        <v>ESS118</v>
      </c>
      <c r="R107" s="64" t="str">
        <f t="shared" si="176"/>
        <v>EPSS33</v>
      </c>
      <c r="S107" s="335" t="s">
        <v>310</v>
      </c>
      <c r="T107" s="336"/>
      <c r="U107" s="77"/>
      <c r="V107" s="78">
        <f t="shared" ref="V107:AL107" si="177">SUM(V108:V130)</f>
        <v>148971</v>
      </c>
      <c r="W107" s="75">
        <f t="shared" si="177"/>
        <v>1611</v>
      </c>
      <c r="X107" s="75">
        <f t="shared" si="177"/>
        <v>0</v>
      </c>
      <c r="Y107" s="75">
        <f t="shared" si="177"/>
        <v>39447</v>
      </c>
      <c r="Z107" s="436">
        <f t="shared" si="177"/>
        <v>17581</v>
      </c>
      <c r="AA107" s="436">
        <f>SUM(AA108:AA130)</f>
        <v>3</v>
      </c>
      <c r="AB107" s="78">
        <f t="shared" si="177"/>
        <v>0</v>
      </c>
      <c r="AC107" s="75">
        <f t="shared" si="177"/>
        <v>920</v>
      </c>
      <c r="AD107" s="75">
        <f t="shared" si="177"/>
        <v>2493</v>
      </c>
      <c r="AE107" s="75">
        <f t="shared" si="177"/>
        <v>172</v>
      </c>
      <c r="AF107" s="75">
        <f t="shared" si="177"/>
        <v>0</v>
      </c>
      <c r="AG107" s="75">
        <f t="shared" si="177"/>
        <v>5406</v>
      </c>
      <c r="AH107" s="75">
        <f t="shared" si="177"/>
        <v>0</v>
      </c>
      <c r="AI107" s="75">
        <f t="shared" si="177"/>
        <v>0</v>
      </c>
      <c r="AJ107" s="75">
        <f t="shared" si="177"/>
        <v>0</v>
      </c>
      <c r="AK107" s="75">
        <f>SUM(AK108:AK130)</f>
        <v>0</v>
      </c>
      <c r="AL107" s="397">
        <f t="shared" si="177"/>
        <v>0</v>
      </c>
      <c r="AM107" s="430">
        <f>SUM(AM108:AM130)</f>
        <v>216604</v>
      </c>
      <c r="AN107" s="64" t="str">
        <f t="shared" si="140"/>
        <v>480ESS002</v>
      </c>
      <c r="AO107" s="775" t="s">
        <v>290</v>
      </c>
      <c r="AP107" s="777">
        <v>480</v>
      </c>
      <c r="AQ107" s="775" t="s">
        <v>0</v>
      </c>
      <c r="AR107" s="776">
        <v>979</v>
      </c>
    </row>
    <row r="108" spans="2:44">
      <c r="B108" s="64" t="str">
        <f t="shared" si="160"/>
        <v>30EPSS40</v>
      </c>
      <c r="C108" s="64" t="str">
        <f t="shared" si="161"/>
        <v>30EPSI03</v>
      </c>
      <c r="D108" s="64" t="str">
        <f t="shared" si="162"/>
        <v>30ESS002</v>
      </c>
      <c r="E108" s="64" t="str">
        <f t="shared" si="163"/>
        <v>30ESS024</v>
      </c>
      <c r="F108" s="64" t="str">
        <f t="shared" si="164"/>
        <v>30ESS091</v>
      </c>
      <c r="G108" s="64" t="str">
        <f t="shared" si="165"/>
        <v>30EPSS41</v>
      </c>
      <c r="H108" s="64" t="str">
        <f t="shared" si="166"/>
        <v>30EPSS10</v>
      </c>
      <c r="I108" s="64" t="str">
        <f t="shared" si="167"/>
        <v>30EPSS16</v>
      </c>
      <c r="J108" s="64" t="str">
        <f t="shared" si="168"/>
        <v>30EPSS37</v>
      </c>
      <c r="K108" s="64" t="str">
        <f t="shared" si="169"/>
        <v>30EPSS02</v>
      </c>
      <c r="L108" s="64" t="str">
        <f t="shared" si="170"/>
        <v>30EPSS23</v>
      </c>
      <c r="M108" s="64" t="str">
        <f t="shared" si="171"/>
        <v>30EPSS44</v>
      </c>
      <c r="N108" s="64" t="str">
        <f t="shared" si="172"/>
        <v>30EPSS18</v>
      </c>
      <c r="O108" s="64" t="str">
        <f t="shared" si="173"/>
        <v>30EPSS05</v>
      </c>
      <c r="P108" s="64" t="str">
        <f t="shared" si="174"/>
        <v>30EPSS17</v>
      </c>
      <c r="Q108" s="64" t="str">
        <f t="shared" si="175"/>
        <v>30ESS118</v>
      </c>
      <c r="R108" s="64" t="str">
        <f t="shared" si="176"/>
        <v>30EPSS33</v>
      </c>
      <c r="S108" s="5" t="s">
        <v>5</v>
      </c>
      <c r="T108" s="65" t="s">
        <v>247</v>
      </c>
      <c r="U108" s="76">
        <v>30</v>
      </c>
      <c r="V108" s="80">
        <f t="shared" ref="V108:V130" si="178">IFERROR(VLOOKUP(B108,$AN$9:$AR$931,5,0),0)</f>
        <v>3390</v>
      </c>
      <c r="W108" s="74">
        <f t="shared" ref="W108:W130" si="179">IFERROR(VLOOKUP(C108,$AN$9:$AR$931,5,0),0)</f>
        <v>0</v>
      </c>
      <c r="X108" s="74">
        <f t="shared" ref="X108:X130" si="180">IFERROR(VLOOKUP(D108,$AN$9:$AR$931,5,0),0)</f>
        <v>0</v>
      </c>
      <c r="Y108" s="74">
        <f t="shared" ref="Y108:Y130" si="181">IFERROR(VLOOKUP(E108,$AN$9:$AR$931,5,0),0)</f>
        <v>5178</v>
      </c>
      <c r="Z108" s="435">
        <f t="shared" ref="Z108:Z130" si="182">IFERROR(VLOOKUP(F108,$AN$9:$AR$931,5,0),0)</f>
        <v>0</v>
      </c>
      <c r="AA108" s="435">
        <f t="shared" ref="AA108:AA130" si="183">IFERROR(VLOOKUP(G108,$AN$9:$AR$931,5,0),0)</f>
        <v>0</v>
      </c>
      <c r="AB108" s="80">
        <f t="shared" ref="AB108:AB130" si="184">IFERROR(VLOOKUP(H108,$AN$9:$AR$931,5,0),0)</f>
        <v>0</v>
      </c>
      <c r="AC108" s="74">
        <f t="shared" ref="AC108:AC130" si="185">IFERROR(VLOOKUP(I108,$AN$9:$AR$931,5,0),0)</f>
        <v>832</v>
      </c>
      <c r="AD108" s="74">
        <f t="shared" ref="AD108:AD130" si="186">IFERROR(VLOOKUP(J108,$AN$9:$AR$931,5,0),0)</f>
        <v>192</v>
      </c>
      <c r="AE108" s="74">
        <f t="shared" ref="AE108:AE130" si="187">IFERROR(VLOOKUP(K108,$AN$9:$AR$931,5,0),0)</f>
        <v>169</v>
      </c>
      <c r="AF108" s="74">
        <f t="shared" ref="AF108:AF130" si="188">IFERROR(VLOOKUP(L108,$AN$9:$AR$931,5,0),0)</f>
        <v>0</v>
      </c>
      <c r="AG108" s="74">
        <f t="shared" ref="AG108:AG130" si="189">IFERROR(VLOOKUP(M108,$AN$9:$AR$931,5,0),0)</f>
        <v>162</v>
      </c>
      <c r="AH108" s="74">
        <f t="shared" ref="AH108:AH130" si="190">IFERROR(VLOOKUP(N108,$AN$9:$AR$931,5,0),0)</f>
        <v>0</v>
      </c>
      <c r="AI108" s="74">
        <f t="shared" ref="AI108:AI130" si="191">IFERROR(VLOOKUP(O108,$AN$9:$AR$931,5,0),0)</f>
        <v>0</v>
      </c>
      <c r="AJ108" s="74">
        <f t="shared" ref="AJ108:AJ130" si="192">IFERROR(VLOOKUP(P108,$AN$9:$AR$931,5,0),0)</f>
        <v>0</v>
      </c>
      <c r="AK108" s="74">
        <f t="shared" ref="AK108:AK130" si="193">IFERROR(VLOOKUP(Q108,$AN$9:$AR$931,5,0),0)</f>
        <v>0</v>
      </c>
      <c r="AL108" s="396">
        <f t="shared" ref="AL108:AL130" si="194">IFERROR(VLOOKUP(R108,$AN$9:$AR$931,5,0),0)</f>
        <v>0</v>
      </c>
      <c r="AM108" s="431">
        <f t="shared" ref="AM108:AM130" si="195">SUM(V108:AL108)</f>
        <v>9923</v>
      </c>
      <c r="AN108" s="64" t="str">
        <f t="shared" si="140"/>
        <v>490EPSI03</v>
      </c>
      <c r="AO108" s="775" t="s">
        <v>290</v>
      </c>
      <c r="AP108" s="777">
        <v>490</v>
      </c>
      <c r="AQ108" s="775" t="s">
        <v>3</v>
      </c>
      <c r="AR108" s="776">
        <v>3027</v>
      </c>
    </row>
    <row r="109" spans="2:44">
      <c r="B109" s="64" t="str">
        <f t="shared" si="160"/>
        <v>34EPSS40</v>
      </c>
      <c r="C109" s="64" t="str">
        <f t="shared" si="161"/>
        <v>34EPSI03</v>
      </c>
      <c r="D109" s="64" t="str">
        <f t="shared" si="162"/>
        <v>34ESS002</v>
      </c>
      <c r="E109" s="64" t="str">
        <f t="shared" si="163"/>
        <v>34ESS024</v>
      </c>
      <c r="F109" s="64" t="str">
        <f t="shared" si="164"/>
        <v>34ESS091</v>
      </c>
      <c r="G109" s="64" t="str">
        <f t="shared" si="165"/>
        <v>34EPSS41</v>
      </c>
      <c r="H109" s="64" t="str">
        <f t="shared" si="166"/>
        <v>34EPSS10</v>
      </c>
      <c r="I109" s="64" t="str">
        <f t="shared" si="167"/>
        <v>34EPSS16</v>
      </c>
      <c r="J109" s="64" t="str">
        <f t="shared" si="168"/>
        <v>34EPSS37</v>
      </c>
      <c r="K109" s="64" t="str">
        <f t="shared" si="169"/>
        <v>34EPSS02</v>
      </c>
      <c r="L109" s="64" t="str">
        <f t="shared" si="170"/>
        <v>34EPSS23</v>
      </c>
      <c r="M109" s="64" t="str">
        <f t="shared" si="171"/>
        <v>34EPSS44</v>
      </c>
      <c r="N109" s="64" t="str">
        <f t="shared" si="172"/>
        <v>34EPSS18</v>
      </c>
      <c r="O109" s="64" t="str">
        <f t="shared" si="173"/>
        <v>34EPSS05</v>
      </c>
      <c r="P109" s="64" t="str">
        <f t="shared" si="174"/>
        <v>34EPSS17</v>
      </c>
      <c r="Q109" s="64" t="str">
        <f t="shared" si="175"/>
        <v>34ESS118</v>
      </c>
      <c r="R109" s="64" t="str">
        <f t="shared" si="176"/>
        <v>34EPSS33</v>
      </c>
      <c r="S109" s="5" t="s">
        <v>63</v>
      </c>
      <c r="T109" s="65" t="s">
        <v>247</v>
      </c>
      <c r="U109" s="76">
        <v>34</v>
      </c>
      <c r="V109" s="80">
        <f t="shared" si="178"/>
        <v>24108</v>
      </c>
      <c r="W109" s="74">
        <f t="shared" si="179"/>
        <v>0</v>
      </c>
      <c r="X109" s="74">
        <f t="shared" si="180"/>
        <v>0</v>
      </c>
      <c r="Y109" s="74">
        <f t="shared" si="181"/>
        <v>0</v>
      </c>
      <c r="Z109" s="435">
        <f t="shared" si="182"/>
        <v>3681</v>
      </c>
      <c r="AA109" s="435">
        <f t="shared" si="183"/>
        <v>0</v>
      </c>
      <c r="AB109" s="80">
        <f t="shared" si="184"/>
        <v>0</v>
      </c>
      <c r="AC109" s="74">
        <f t="shared" si="185"/>
        <v>2</v>
      </c>
      <c r="AD109" s="74">
        <f t="shared" si="186"/>
        <v>419</v>
      </c>
      <c r="AE109" s="74">
        <f t="shared" si="187"/>
        <v>0</v>
      </c>
      <c r="AF109" s="74">
        <f t="shared" si="188"/>
        <v>0</v>
      </c>
      <c r="AG109" s="74">
        <f t="shared" si="189"/>
        <v>858</v>
      </c>
      <c r="AH109" s="74">
        <f t="shared" si="190"/>
        <v>0</v>
      </c>
      <c r="AI109" s="74">
        <f t="shared" si="191"/>
        <v>0</v>
      </c>
      <c r="AJ109" s="74">
        <f t="shared" si="192"/>
        <v>0</v>
      </c>
      <c r="AK109" s="74">
        <f t="shared" si="193"/>
        <v>0</v>
      </c>
      <c r="AL109" s="396">
        <f t="shared" si="194"/>
        <v>0</v>
      </c>
      <c r="AM109" s="431">
        <f t="shared" si="195"/>
        <v>29068</v>
      </c>
      <c r="AN109" s="64" t="str">
        <f t="shared" si="140"/>
        <v>490EPSS16</v>
      </c>
      <c r="AO109" s="775" t="s">
        <v>290</v>
      </c>
      <c r="AP109" s="777">
        <v>490</v>
      </c>
      <c r="AQ109" s="775" t="s">
        <v>546</v>
      </c>
      <c r="AR109" s="776">
        <v>3</v>
      </c>
    </row>
    <row r="110" spans="2:44">
      <c r="B110" s="64" t="str">
        <f t="shared" si="160"/>
        <v>36EPSS40</v>
      </c>
      <c r="C110" s="64" t="str">
        <f t="shared" si="161"/>
        <v>36EPSI03</v>
      </c>
      <c r="D110" s="64" t="str">
        <f t="shared" si="162"/>
        <v>36ESS002</v>
      </c>
      <c r="E110" s="64" t="str">
        <f t="shared" si="163"/>
        <v>36ESS024</v>
      </c>
      <c r="F110" s="64" t="str">
        <f t="shared" si="164"/>
        <v>36ESS091</v>
      </c>
      <c r="G110" s="64" t="str">
        <f t="shared" si="165"/>
        <v>36EPSS41</v>
      </c>
      <c r="H110" s="64" t="str">
        <f t="shared" si="166"/>
        <v>36EPSS10</v>
      </c>
      <c r="I110" s="64" t="str">
        <f t="shared" si="167"/>
        <v>36EPSS16</v>
      </c>
      <c r="J110" s="64" t="str">
        <f t="shared" si="168"/>
        <v>36EPSS37</v>
      </c>
      <c r="K110" s="64" t="str">
        <f t="shared" si="169"/>
        <v>36EPSS02</v>
      </c>
      <c r="L110" s="64" t="str">
        <f t="shared" si="170"/>
        <v>36EPSS23</v>
      </c>
      <c r="M110" s="64" t="str">
        <f t="shared" si="171"/>
        <v>36EPSS44</v>
      </c>
      <c r="N110" s="64" t="str">
        <f t="shared" si="172"/>
        <v>36EPSS18</v>
      </c>
      <c r="O110" s="64" t="str">
        <f t="shared" si="173"/>
        <v>36EPSS05</v>
      </c>
      <c r="P110" s="64" t="str">
        <f t="shared" si="174"/>
        <v>36EPSS17</v>
      </c>
      <c r="Q110" s="64" t="str">
        <f t="shared" si="175"/>
        <v>36ESS118</v>
      </c>
      <c r="R110" s="64" t="str">
        <f t="shared" si="176"/>
        <v>36EPSS33</v>
      </c>
      <c r="S110" s="5" t="s">
        <v>64</v>
      </c>
      <c r="T110" s="65" t="s">
        <v>247</v>
      </c>
      <c r="U110" s="76">
        <v>36</v>
      </c>
      <c r="V110" s="80">
        <f t="shared" si="178"/>
        <v>0</v>
      </c>
      <c r="W110" s="74">
        <f t="shared" si="179"/>
        <v>0</v>
      </c>
      <c r="X110" s="74">
        <f t="shared" si="180"/>
        <v>0</v>
      </c>
      <c r="Y110" s="74">
        <f t="shared" si="181"/>
        <v>0</v>
      </c>
      <c r="Z110" s="435">
        <f t="shared" si="182"/>
        <v>2652</v>
      </c>
      <c r="AA110" s="435">
        <f t="shared" si="183"/>
        <v>0</v>
      </c>
      <c r="AB110" s="80">
        <f t="shared" si="184"/>
        <v>0</v>
      </c>
      <c r="AC110" s="74">
        <f t="shared" si="185"/>
        <v>0</v>
      </c>
      <c r="AD110" s="74">
        <f t="shared" si="186"/>
        <v>47</v>
      </c>
      <c r="AE110" s="74">
        <f t="shared" si="187"/>
        <v>0</v>
      </c>
      <c r="AF110" s="74">
        <f t="shared" si="188"/>
        <v>0</v>
      </c>
      <c r="AG110" s="74">
        <f t="shared" si="189"/>
        <v>69</v>
      </c>
      <c r="AH110" s="74">
        <f t="shared" si="190"/>
        <v>0</v>
      </c>
      <c r="AI110" s="74">
        <f t="shared" si="191"/>
        <v>0</v>
      </c>
      <c r="AJ110" s="74">
        <f t="shared" si="192"/>
        <v>0</v>
      </c>
      <c r="AK110" s="74">
        <f t="shared" si="193"/>
        <v>0</v>
      </c>
      <c r="AL110" s="396">
        <f t="shared" si="194"/>
        <v>0</v>
      </c>
      <c r="AM110" s="431">
        <f t="shared" si="195"/>
        <v>2768</v>
      </c>
      <c r="AN110" s="64" t="str">
        <f t="shared" si="140"/>
        <v>490EPSS17</v>
      </c>
      <c r="AO110" s="775" t="s">
        <v>290</v>
      </c>
      <c r="AP110" s="777">
        <v>490</v>
      </c>
      <c r="AQ110" s="775" t="s">
        <v>547</v>
      </c>
      <c r="AR110" s="776">
        <v>1</v>
      </c>
    </row>
    <row r="111" spans="2:44">
      <c r="B111" s="64" t="str">
        <f t="shared" si="160"/>
        <v>91EPSS40</v>
      </c>
      <c r="C111" s="64" t="str">
        <f t="shared" si="161"/>
        <v>91EPSI03</v>
      </c>
      <c r="D111" s="64" t="str">
        <f t="shared" si="162"/>
        <v>91ESS002</v>
      </c>
      <c r="E111" s="64" t="str">
        <f t="shared" si="163"/>
        <v>91ESS024</v>
      </c>
      <c r="F111" s="64" t="str">
        <f t="shared" si="164"/>
        <v>91ESS091</v>
      </c>
      <c r="G111" s="64" t="str">
        <f t="shared" si="165"/>
        <v>91EPSS41</v>
      </c>
      <c r="H111" s="64" t="str">
        <f t="shared" si="166"/>
        <v>91EPSS10</v>
      </c>
      <c r="I111" s="64" t="str">
        <f t="shared" si="167"/>
        <v>91EPSS16</v>
      </c>
      <c r="J111" s="64" t="str">
        <f t="shared" si="168"/>
        <v>91EPSS37</v>
      </c>
      <c r="K111" s="64" t="str">
        <f t="shared" si="169"/>
        <v>91EPSS02</v>
      </c>
      <c r="L111" s="64" t="str">
        <f t="shared" si="170"/>
        <v>91EPSS23</v>
      </c>
      <c r="M111" s="64" t="str">
        <f t="shared" si="171"/>
        <v>91EPSS44</v>
      </c>
      <c r="N111" s="64" t="str">
        <f t="shared" si="172"/>
        <v>91EPSS18</v>
      </c>
      <c r="O111" s="64" t="str">
        <f t="shared" si="173"/>
        <v>91EPSS05</v>
      </c>
      <c r="P111" s="64" t="str">
        <f t="shared" si="174"/>
        <v>91EPSS17</v>
      </c>
      <c r="Q111" s="64" t="str">
        <f t="shared" si="175"/>
        <v>91ESS118</v>
      </c>
      <c r="R111" s="64" t="str">
        <f t="shared" si="176"/>
        <v>91EPSS33</v>
      </c>
      <c r="S111" s="5" t="s">
        <v>8</v>
      </c>
      <c r="T111" s="65" t="s">
        <v>247</v>
      </c>
      <c r="U111" s="76">
        <v>91</v>
      </c>
      <c r="V111" s="80">
        <f t="shared" si="178"/>
        <v>3911</v>
      </c>
      <c r="W111" s="74">
        <f t="shared" si="179"/>
        <v>0</v>
      </c>
      <c r="X111" s="74">
        <f t="shared" si="180"/>
        <v>0</v>
      </c>
      <c r="Y111" s="74">
        <f t="shared" si="181"/>
        <v>0</v>
      </c>
      <c r="Z111" s="435">
        <f t="shared" si="182"/>
        <v>2492</v>
      </c>
      <c r="AA111" s="435">
        <f t="shared" si="183"/>
        <v>0</v>
      </c>
      <c r="AB111" s="80">
        <f t="shared" si="184"/>
        <v>0</v>
      </c>
      <c r="AC111" s="74">
        <f t="shared" si="185"/>
        <v>0</v>
      </c>
      <c r="AD111" s="74">
        <f t="shared" si="186"/>
        <v>23</v>
      </c>
      <c r="AE111" s="74">
        <f t="shared" si="187"/>
        <v>0</v>
      </c>
      <c r="AF111" s="74">
        <f t="shared" si="188"/>
        <v>0</v>
      </c>
      <c r="AG111" s="74">
        <f t="shared" si="189"/>
        <v>157</v>
      </c>
      <c r="AH111" s="74">
        <f t="shared" si="190"/>
        <v>0</v>
      </c>
      <c r="AI111" s="74">
        <f t="shared" si="191"/>
        <v>0</v>
      </c>
      <c r="AJ111" s="74">
        <f t="shared" si="192"/>
        <v>0</v>
      </c>
      <c r="AK111" s="74">
        <f t="shared" si="193"/>
        <v>0</v>
      </c>
      <c r="AL111" s="396">
        <f t="shared" si="194"/>
        <v>0</v>
      </c>
      <c r="AM111" s="431">
        <f t="shared" si="195"/>
        <v>6583</v>
      </c>
      <c r="AN111" s="64" t="str">
        <f t="shared" si="140"/>
        <v>490EPSS37</v>
      </c>
      <c r="AO111" s="775" t="s">
        <v>290</v>
      </c>
      <c r="AP111" s="777">
        <v>490</v>
      </c>
      <c r="AQ111" s="775" t="s">
        <v>550</v>
      </c>
      <c r="AR111" s="776">
        <v>343</v>
      </c>
    </row>
    <row r="112" spans="2:44">
      <c r="B112" s="64" t="str">
        <f t="shared" si="160"/>
        <v>93EPSS40</v>
      </c>
      <c r="C112" s="64" t="str">
        <f t="shared" si="161"/>
        <v>93EPSI03</v>
      </c>
      <c r="D112" s="64" t="str">
        <f t="shared" si="162"/>
        <v>93ESS002</v>
      </c>
      <c r="E112" s="64" t="str">
        <f t="shared" si="163"/>
        <v>93ESS024</v>
      </c>
      <c r="F112" s="64" t="str">
        <f t="shared" si="164"/>
        <v>93ESS091</v>
      </c>
      <c r="G112" s="64" t="str">
        <f t="shared" si="165"/>
        <v>93EPSS41</v>
      </c>
      <c r="H112" s="64" t="str">
        <f t="shared" si="166"/>
        <v>93EPSS10</v>
      </c>
      <c r="I112" s="64" t="str">
        <f t="shared" si="167"/>
        <v>93EPSS16</v>
      </c>
      <c r="J112" s="64" t="str">
        <f t="shared" si="168"/>
        <v>93EPSS37</v>
      </c>
      <c r="K112" s="64" t="str">
        <f t="shared" si="169"/>
        <v>93EPSS02</v>
      </c>
      <c r="L112" s="64" t="str">
        <f t="shared" si="170"/>
        <v>93EPSS23</v>
      </c>
      <c r="M112" s="64" t="str">
        <f t="shared" si="171"/>
        <v>93EPSS44</v>
      </c>
      <c r="N112" s="64" t="str">
        <f t="shared" si="172"/>
        <v>93EPSS18</v>
      </c>
      <c r="O112" s="64" t="str">
        <f t="shared" si="173"/>
        <v>93EPSS05</v>
      </c>
      <c r="P112" s="64" t="str">
        <f t="shared" si="174"/>
        <v>93EPSS17</v>
      </c>
      <c r="Q112" s="64" t="str">
        <f t="shared" si="175"/>
        <v>93ESS118</v>
      </c>
      <c r="R112" s="64" t="str">
        <f t="shared" si="176"/>
        <v>93EPSS33</v>
      </c>
      <c r="S112" s="5" t="s">
        <v>70</v>
      </c>
      <c r="T112" s="65" t="s">
        <v>247</v>
      </c>
      <c r="U112" s="76">
        <v>93</v>
      </c>
      <c r="V112" s="80">
        <f t="shared" si="178"/>
        <v>13820</v>
      </c>
      <c r="W112" s="74">
        <f t="shared" si="179"/>
        <v>0</v>
      </c>
      <c r="X112" s="74">
        <f t="shared" si="180"/>
        <v>0</v>
      </c>
      <c r="Y112" s="74">
        <f t="shared" si="181"/>
        <v>0</v>
      </c>
      <c r="Z112" s="435">
        <f t="shared" si="182"/>
        <v>0</v>
      </c>
      <c r="AA112" s="435">
        <f t="shared" si="183"/>
        <v>0</v>
      </c>
      <c r="AB112" s="80">
        <f t="shared" si="184"/>
        <v>0</v>
      </c>
      <c r="AC112" s="74">
        <f t="shared" si="185"/>
        <v>0</v>
      </c>
      <c r="AD112" s="74">
        <f t="shared" si="186"/>
        <v>64</v>
      </c>
      <c r="AE112" s="74">
        <f t="shared" si="187"/>
        <v>0</v>
      </c>
      <c r="AF112" s="74">
        <f t="shared" si="188"/>
        <v>0</v>
      </c>
      <c r="AG112" s="74">
        <f t="shared" si="189"/>
        <v>167</v>
      </c>
      <c r="AH112" s="74">
        <f t="shared" si="190"/>
        <v>0</v>
      </c>
      <c r="AI112" s="74">
        <f t="shared" si="191"/>
        <v>0</v>
      </c>
      <c r="AJ112" s="74">
        <f t="shared" si="192"/>
        <v>0</v>
      </c>
      <c r="AK112" s="74">
        <f t="shared" si="193"/>
        <v>0</v>
      </c>
      <c r="AL112" s="396">
        <f t="shared" si="194"/>
        <v>0</v>
      </c>
      <c r="AM112" s="431">
        <f t="shared" si="195"/>
        <v>14051</v>
      </c>
      <c r="AN112" s="64" t="str">
        <f t="shared" si="140"/>
        <v>490EPSS40</v>
      </c>
      <c r="AO112" s="775" t="s">
        <v>290</v>
      </c>
      <c r="AP112" s="777">
        <v>490</v>
      </c>
      <c r="AQ112" s="775" t="s">
        <v>872</v>
      </c>
      <c r="AR112" s="776">
        <v>20203</v>
      </c>
    </row>
    <row r="113" spans="2:44">
      <c r="B113" s="64" t="str">
        <f t="shared" si="160"/>
        <v>101EPSS40</v>
      </c>
      <c r="C113" s="64" t="str">
        <f t="shared" si="161"/>
        <v>101EPSI03</v>
      </c>
      <c r="D113" s="64" t="str">
        <f t="shared" si="162"/>
        <v>101ESS002</v>
      </c>
      <c r="E113" s="64" t="str">
        <f t="shared" si="163"/>
        <v>101ESS024</v>
      </c>
      <c r="F113" s="64" t="str">
        <f t="shared" si="164"/>
        <v>101ESS091</v>
      </c>
      <c r="G113" s="64" t="str">
        <f t="shared" si="165"/>
        <v>101EPSS41</v>
      </c>
      <c r="H113" s="64" t="str">
        <f t="shared" si="166"/>
        <v>101EPSS10</v>
      </c>
      <c r="I113" s="64" t="str">
        <f t="shared" si="167"/>
        <v>101EPSS16</v>
      </c>
      <c r="J113" s="64" t="str">
        <f t="shared" si="168"/>
        <v>101EPSS37</v>
      </c>
      <c r="K113" s="64" t="str">
        <f t="shared" si="169"/>
        <v>101EPSS02</v>
      </c>
      <c r="L113" s="64" t="str">
        <f t="shared" si="170"/>
        <v>101EPSS23</v>
      </c>
      <c r="M113" s="64" t="str">
        <f t="shared" si="171"/>
        <v>101EPSS44</v>
      </c>
      <c r="N113" s="64" t="str">
        <f t="shared" si="172"/>
        <v>101EPSS18</v>
      </c>
      <c r="O113" s="64" t="str">
        <f t="shared" si="173"/>
        <v>101EPSS05</v>
      </c>
      <c r="P113" s="64" t="str">
        <f t="shared" si="174"/>
        <v>101EPSS17</v>
      </c>
      <c r="Q113" s="64" t="str">
        <f t="shared" si="175"/>
        <v>101ESS118</v>
      </c>
      <c r="R113" s="64" t="str">
        <f t="shared" si="176"/>
        <v>101EPSS33</v>
      </c>
      <c r="S113" s="1" t="s">
        <v>71</v>
      </c>
      <c r="T113" s="65" t="s">
        <v>247</v>
      </c>
      <c r="U113" s="76">
        <v>101</v>
      </c>
      <c r="V113" s="80">
        <f t="shared" si="178"/>
        <v>8238</v>
      </c>
      <c r="W113" s="74">
        <f t="shared" si="179"/>
        <v>0</v>
      </c>
      <c r="X113" s="74">
        <f t="shared" si="180"/>
        <v>0</v>
      </c>
      <c r="Y113" s="74">
        <f t="shared" si="181"/>
        <v>9630</v>
      </c>
      <c r="Z113" s="435">
        <f t="shared" si="182"/>
        <v>0</v>
      </c>
      <c r="AA113" s="435">
        <f t="shared" si="183"/>
        <v>0</v>
      </c>
      <c r="AB113" s="80">
        <f t="shared" si="184"/>
        <v>0</v>
      </c>
      <c r="AC113" s="74">
        <f t="shared" si="185"/>
        <v>0</v>
      </c>
      <c r="AD113" s="74">
        <f t="shared" si="186"/>
        <v>263</v>
      </c>
      <c r="AE113" s="74">
        <f t="shared" si="187"/>
        <v>0</v>
      </c>
      <c r="AF113" s="74">
        <f t="shared" si="188"/>
        <v>0</v>
      </c>
      <c r="AG113" s="74">
        <f t="shared" si="189"/>
        <v>859</v>
      </c>
      <c r="AH113" s="74">
        <f t="shared" si="190"/>
        <v>0</v>
      </c>
      <c r="AI113" s="74">
        <f t="shared" si="191"/>
        <v>0</v>
      </c>
      <c r="AJ113" s="74">
        <f t="shared" si="192"/>
        <v>0</v>
      </c>
      <c r="AK113" s="74">
        <f t="shared" si="193"/>
        <v>0</v>
      </c>
      <c r="AL113" s="396">
        <f t="shared" si="194"/>
        <v>0</v>
      </c>
      <c r="AM113" s="431">
        <f t="shared" si="195"/>
        <v>18990</v>
      </c>
      <c r="AN113" s="64" t="str">
        <f t="shared" si="140"/>
        <v>490EPSS41</v>
      </c>
      <c r="AO113" s="775" t="s">
        <v>290</v>
      </c>
      <c r="AP113" s="777">
        <v>490</v>
      </c>
      <c r="AQ113" s="775" t="s">
        <v>913</v>
      </c>
      <c r="AR113" s="776">
        <v>1</v>
      </c>
    </row>
    <row r="114" spans="2:44">
      <c r="B114" s="64" t="str">
        <f t="shared" si="160"/>
        <v>145EPSS40</v>
      </c>
      <c r="C114" s="64" t="str">
        <f t="shared" si="161"/>
        <v>145EPSI03</v>
      </c>
      <c r="D114" s="64" t="str">
        <f t="shared" si="162"/>
        <v>145ESS002</v>
      </c>
      <c r="E114" s="64" t="str">
        <f t="shared" si="163"/>
        <v>145ESS024</v>
      </c>
      <c r="F114" s="64" t="str">
        <f t="shared" si="164"/>
        <v>145ESS091</v>
      </c>
      <c r="G114" s="64" t="str">
        <f t="shared" si="165"/>
        <v>145EPSS41</v>
      </c>
      <c r="H114" s="64" t="str">
        <f t="shared" si="166"/>
        <v>145EPSS10</v>
      </c>
      <c r="I114" s="64" t="str">
        <f t="shared" si="167"/>
        <v>145EPSS16</v>
      </c>
      <c r="J114" s="64" t="str">
        <f t="shared" si="168"/>
        <v>145EPSS37</v>
      </c>
      <c r="K114" s="64" t="str">
        <f t="shared" si="169"/>
        <v>145EPSS02</v>
      </c>
      <c r="L114" s="64" t="str">
        <f t="shared" si="170"/>
        <v>145EPSS23</v>
      </c>
      <c r="M114" s="64" t="str">
        <f t="shared" si="171"/>
        <v>145EPSS44</v>
      </c>
      <c r="N114" s="64" t="str">
        <f t="shared" si="172"/>
        <v>145EPSS18</v>
      </c>
      <c r="O114" s="64" t="str">
        <f t="shared" si="173"/>
        <v>145EPSS05</v>
      </c>
      <c r="P114" s="64" t="str">
        <f t="shared" si="174"/>
        <v>145EPSS17</v>
      </c>
      <c r="Q114" s="64" t="str">
        <f t="shared" si="175"/>
        <v>145ESS118</v>
      </c>
      <c r="R114" s="64" t="str">
        <f t="shared" si="176"/>
        <v>145EPSS33</v>
      </c>
      <c r="S114" s="5" t="s">
        <v>10</v>
      </c>
      <c r="T114" s="65" t="s">
        <v>247</v>
      </c>
      <c r="U114" s="76">
        <v>145</v>
      </c>
      <c r="V114" s="80">
        <f t="shared" si="178"/>
        <v>3584</v>
      </c>
      <c r="W114" s="74">
        <f t="shared" si="179"/>
        <v>0</v>
      </c>
      <c r="X114" s="74">
        <f t="shared" si="180"/>
        <v>0</v>
      </c>
      <c r="Y114" s="74">
        <f t="shared" si="181"/>
        <v>0</v>
      </c>
      <c r="Z114" s="435">
        <f t="shared" si="182"/>
        <v>0</v>
      </c>
      <c r="AA114" s="435">
        <f t="shared" si="183"/>
        <v>0</v>
      </c>
      <c r="AB114" s="80">
        <f t="shared" si="184"/>
        <v>0</v>
      </c>
      <c r="AC114" s="74">
        <f t="shared" si="185"/>
        <v>0</v>
      </c>
      <c r="AD114" s="74">
        <f t="shared" si="186"/>
        <v>54</v>
      </c>
      <c r="AE114" s="74">
        <f t="shared" si="187"/>
        <v>0</v>
      </c>
      <c r="AF114" s="74">
        <f t="shared" si="188"/>
        <v>0</v>
      </c>
      <c r="AG114" s="74">
        <f t="shared" si="189"/>
        <v>78</v>
      </c>
      <c r="AH114" s="74">
        <f t="shared" si="190"/>
        <v>0</v>
      </c>
      <c r="AI114" s="74">
        <f t="shared" si="191"/>
        <v>0</v>
      </c>
      <c r="AJ114" s="74">
        <f t="shared" si="192"/>
        <v>0</v>
      </c>
      <c r="AK114" s="74">
        <f t="shared" si="193"/>
        <v>0</v>
      </c>
      <c r="AL114" s="396">
        <f t="shared" si="194"/>
        <v>0</v>
      </c>
      <c r="AM114" s="431">
        <f t="shared" si="195"/>
        <v>3716</v>
      </c>
      <c r="AN114" s="64" t="str">
        <f t="shared" si="140"/>
        <v>490EPSS44</v>
      </c>
      <c r="AO114" s="775" t="s">
        <v>290</v>
      </c>
      <c r="AP114" s="777">
        <v>490</v>
      </c>
      <c r="AQ114" s="775" t="s">
        <v>1063</v>
      </c>
      <c r="AR114" s="776">
        <v>682</v>
      </c>
    </row>
    <row r="115" spans="2:44">
      <c r="B115" s="64" t="str">
        <f t="shared" si="160"/>
        <v>209EPSS40</v>
      </c>
      <c r="C115" s="64" t="str">
        <f t="shared" si="161"/>
        <v>209EPSI03</v>
      </c>
      <c r="D115" s="64" t="str">
        <f t="shared" si="162"/>
        <v>209ESS002</v>
      </c>
      <c r="E115" s="64" t="str">
        <f t="shared" si="163"/>
        <v>209ESS024</v>
      </c>
      <c r="F115" s="64" t="str">
        <f t="shared" si="164"/>
        <v>209ESS091</v>
      </c>
      <c r="G115" s="64" t="str">
        <f t="shared" si="165"/>
        <v>209EPSS41</v>
      </c>
      <c r="H115" s="64" t="str">
        <f t="shared" si="166"/>
        <v>209EPSS10</v>
      </c>
      <c r="I115" s="64" t="str">
        <f t="shared" si="167"/>
        <v>209EPSS16</v>
      </c>
      <c r="J115" s="64" t="str">
        <f t="shared" si="168"/>
        <v>209EPSS37</v>
      </c>
      <c r="K115" s="64" t="str">
        <f t="shared" si="169"/>
        <v>209EPSS02</v>
      </c>
      <c r="L115" s="64" t="str">
        <f t="shared" si="170"/>
        <v>209EPSS23</v>
      </c>
      <c r="M115" s="64" t="str">
        <f t="shared" si="171"/>
        <v>209EPSS44</v>
      </c>
      <c r="N115" s="64" t="str">
        <f t="shared" si="172"/>
        <v>209EPSS18</v>
      </c>
      <c r="O115" s="64" t="str">
        <f t="shared" si="173"/>
        <v>209EPSS05</v>
      </c>
      <c r="P115" s="64" t="str">
        <f t="shared" si="174"/>
        <v>209EPSS17</v>
      </c>
      <c r="Q115" s="64" t="str">
        <f t="shared" si="175"/>
        <v>209ESS118</v>
      </c>
      <c r="R115" s="64" t="str">
        <f t="shared" si="176"/>
        <v>209EPSS33</v>
      </c>
      <c r="S115" s="5" t="s">
        <v>77</v>
      </c>
      <c r="T115" s="65" t="s">
        <v>247</v>
      </c>
      <c r="U115" s="76">
        <v>209</v>
      </c>
      <c r="V115" s="80">
        <f t="shared" si="178"/>
        <v>11853</v>
      </c>
      <c r="W115" s="74">
        <f t="shared" si="179"/>
        <v>0</v>
      </c>
      <c r="X115" s="74">
        <f t="shared" si="180"/>
        <v>0</v>
      </c>
      <c r="Y115" s="74">
        <f t="shared" si="181"/>
        <v>0</v>
      </c>
      <c r="Z115" s="435">
        <f t="shared" si="182"/>
        <v>1364</v>
      </c>
      <c r="AA115" s="435">
        <f t="shared" si="183"/>
        <v>0</v>
      </c>
      <c r="AB115" s="80">
        <f t="shared" si="184"/>
        <v>0</v>
      </c>
      <c r="AC115" s="74">
        <f t="shared" si="185"/>
        <v>0</v>
      </c>
      <c r="AD115" s="74">
        <f t="shared" si="186"/>
        <v>138</v>
      </c>
      <c r="AE115" s="74">
        <f t="shared" si="187"/>
        <v>0</v>
      </c>
      <c r="AF115" s="74">
        <f t="shared" si="188"/>
        <v>0</v>
      </c>
      <c r="AG115" s="74">
        <f t="shared" si="189"/>
        <v>535</v>
      </c>
      <c r="AH115" s="74">
        <f t="shared" si="190"/>
        <v>0</v>
      </c>
      <c r="AI115" s="74">
        <f t="shared" si="191"/>
        <v>0</v>
      </c>
      <c r="AJ115" s="74">
        <f t="shared" si="192"/>
        <v>0</v>
      </c>
      <c r="AK115" s="74">
        <f t="shared" si="193"/>
        <v>0</v>
      </c>
      <c r="AL115" s="396">
        <f t="shared" si="194"/>
        <v>0</v>
      </c>
      <c r="AM115" s="431">
        <f t="shared" si="195"/>
        <v>13890</v>
      </c>
      <c r="AN115" s="64" t="str">
        <f t="shared" si="140"/>
        <v>490ESS002</v>
      </c>
      <c r="AO115" s="775" t="s">
        <v>290</v>
      </c>
      <c r="AP115" s="777">
        <v>490</v>
      </c>
      <c r="AQ115" s="775" t="s">
        <v>0</v>
      </c>
      <c r="AR115" s="776">
        <v>22044</v>
      </c>
    </row>
    <row r="116" spans="2:44">
      <c r="B116" s="64" t="str">
        <f t="shared" si="160"/>
        <v>282EPSS40</v>
      </c>
      <c r="C116" s="64" t="str">
        <f t="shared" si="161"/>
        <v>282EPSI03</v>
      </c>
      <c r="D116" s="64" t="str">
        <f t="shared" si="162"/>
        <v>282ESS002</v>
      </c>
      <c r="E116" s="64" t="str">
        <f t="shared" si="163"/>
        <v>282ESS024</v>
      </c>
      <c r="F116" s="64" t="str">
        <f t="shared" si="164"/>
        <v>282ESS091</v>
      </c>
      <c r="G116" s="64" t="str">
        <f t="shared" si="165"/>
        <v>282EPSS41</v>
      </c>
      <c r="H116" s="64" t="str">
        <f t="shared" si="166"/>
        <v>282EPSS10</v>
      </c>
      <c r="I116" s="64" t="str">
        <f t="shared" si="167"/>
        <v>282EPSS16</v>
      </c>
      <c r="J116" s="64" t="str">
        <f t="shared" si="168"/>
        <v>282EPSS37</v>
      </c>
      <c r="K116" s="64" t="str">
        <f t="shared" si="169"/>
        <v>282EPSS02</v>
      </c>
      <c r="L116" s="64" t="str">
        <f t="shared" si="170"/>
        <v>282EPSS23</v>
      </c>
      <c r="M116" s="64" t="str">
        <f t="shared" si="171"/>
        <v>282EPSS44</v>
      </c>
      <c r="N116" s="64" t="str">
        <f t="shared" si="172"/>
        <v>282EPSS18</v>
      </c>
      <c r="O116" s="64" t="str">
        <f t="shared" si="173"/>
        <v>282EPSS05</v>
      </c>
      <c r="P116" s="64" t="str">
        <f t="shared" si="174"/>
        <v>282EPSS17</v>
      </c>
      <c r="Q116" s="64" t="str">
        <f t="shared" si="175"/>
        <v>282ESS118</v>
      </c>
      <c r="R116" s="64" t="str">
        <f t="shared" si="176"/>
        <v>282EPSS33</v>
      </c>
      <c r="S116" s="5" t="s">
        <v>79</v>
      </c>
      <c r="T116" s="65" t="s">
        <v>247</v>
      </c>
      <c r="U116" s="76">
        <v>282</v>
      </c>
      <c r="V116" s="80">
        <f t="shared" si="178"/>
        <v>7445</v>
      </c>
      <c r="W116" s="74">
        <f t="shared" si="179"/>
        <v>0</v>
      </c>
      <c r="X116" s="74">
        <f t="shared" si="180"/>
        <v>0</v>
      </c>
      <c r="Y116" s="74">
        <f t="shared" si="181"/>
        <v>0</v>
      </c>
      <c r="Z116" s="435">
        <f t="shared" si="182"/>
        <v>0</v>
      </c>
      <c r="AA116" s="435">
        <f t="shared" si="183"/>
        <v>0</v>
      </c>
      <c r="AB116" s="80">
        <f t="shared" si="184"/>
        <v>0</v>
      </c>
      <c r="AC116" s="74">
        <f t="shared" si="185"/>
        <v>0</v>
      </c>
      <c r="AD116" s="74">
        <f t="shared" si="186"/>
        <v>104</v>
      </c>
      <c r="AE116" s="74">
        <f t="shared" si="187"/>
        <v>0</v>
      </c>
      <c r="AF116" s="74">
        <f t="shared" si="188"/>
        <v>0</v>
      </c>
      <c r="AG116" s="74">
        <f t="shared" si="189"/>
        <v>308</v>
      </c>
      <c r="AH116" s="74">
        <f t="shared" si="190"/>
        <v>0</v>
      </c>
      <c r="AI116" s="74">
        <f t="shared" si="191"/>
        <v>0</v>
      </c>
      <c r="AJ116" s="74">
        <f t="shared" si="192"/>
        <v>0</v>
      </c>
      <c r="AK116" s="74">
        <f t="shared" si="193"/>
        <v>0</v>
      </c>
      <c r="AL116" s="396">
        <f t="shared" si="194"/>
        <v>0</v>
      </c>
      <c r="AM116" s="431">
        <f t="shared" si="195"/>
        <v>7857</v>
      </c>
      <c r="AN116" s="64" t="str">
        <f t="shared" si="140"/>
        <v>659EPSI03</v>
      </c>
      <c r="AO116" s="775" t="s">
        <v>290</v>
      </c>
      <c r="AP116" s="777">
        <v>659</v>
      </c>
      <c r="AQ116" s="775" t="s">
        <v>3</v>
      </c>
      <c r="AR116" s="776">
        <v>1324</v>
      </c>
    </row>
    <row r="117" spans="2:44">
      <c r="B117" s="64" t="str">
        <f t="shared" si="160"/>
        <v>353EPSS40</v>
      </c>
      <c r="C117" s="64" t="str">
        <f t="shared" si="161"/>
        <v>353EPSI03</v>
      </c>
      <c r="D117" s="64" t="str">
        <f t="shared" si="162"/>
        <v>353ESS002</v>
      </c>
      <c r="E117" s="64" t="str">
        <f t="shared" si="163"/>
        <v>353ESS024</v>
      </c>
      <c r="F117" s="64" t="str">
        <f t="shared" si="164"/>
        <v>353ESS091</v>
      </c>
      <c r="G117" s="64" t="str">
        <f t="shared" si="165"/>
        <v>353EPSS41</v>
      </c>
      <c r="H117" s="64" t="str">
        <f t="shared" si="166"/>
        <v>353EPSS10</v>
      </c>
      <c r="I117" s="64" t="str">
        <f t="shared" si="167"/>
        <v>353EPSS16</v>
      </c>
      <c r="J117" s="64" t="str">
        <f t="shared" si="168"/>
        <v>353EPSS37</v>
      </c>
      <c r="K117" s="64" t="str">
        <f t="shared" si="169"/>
        <v>353EPSS02</v>
      </c>
      <c r="L117" s="64" t="str">
        <f t="shared" si="170"/>
        <v>353EPSS23</v>
      </c>
      <c r="M117" s="64" t="str">
        <f t="shared" si="171"/>
        <v>353EPSS44</v>
      </c>
      <c r="N117" s="64" t="str">
        <f t="shared" si="172"/>
        <v>353EPSS18</v>
      </c>
      <c r="O117" s="64" t="str">
        <f t="shared" si="173"/>
        <v>353EPSS05</v>
      </c>
      <c r="P117" s="64" t="str">
        <f t="shared" si="174"/>
        <v>353EPSS17</v>
      </c>
      <c r="Q117" s="64" t="str">
        <f t="shared" si="175"/>
        <v>353ESS118</v>
      </c>
      <c r="R117" s="64" t="str">
        <f t="shared" si="176"/>
        <v>353EPSS33</v>
      </c>
      <c r="S117" s="5" t="s">
        <v>114</v>
      </c>
      <c r="T117" s="65" t="s">
        <v>247</v>
      </c>
      <c r="U117" s="76">
        <v>353</v>
      </c>
      <c r="V117" s="80">
        <f t="shared" si="178"/>
        <v>405</v>
      </c>
      <c r="W117" s="74">
        <f t="shared" si="179"/>
        <v>0</v>
      </c>
      <c r="X117" s="74">
        <f t="shared" si="180"/>
        <v>0</v>
      </c>
      <c r="Y117" s="74">
        <f t="shared" si="181"/>
        <v>2301</v>
      </c>
      <c r="Z117" s="435">
        <f t="shared" si="182"/>
        <v>0</v>
      </c>
      <c r="AA117" s="435">
        <f t="shared" si="183"/>
        <v>0</v>
      </c>
      <c r="AB117" s="80">
        <f t="shared" si="184"/>
        <v>0</v>
      </c>
      <c r="AC117" s="74">
        <f t="shared" si="185"/>
        <v>0</v>
      </c>
      <c r="AD117" s="74">
        <f t="shared" si="186"/>
        <v>40</v>
      </c>
      <c r="AE117" s="74">
        <f t="shared" si="187"/>
        <v>0</v>
      </c>
      <c r="AF117" s="74">
        <f t="shared" si="188"/>
        <v>0</v>
      </c>
      <c r="AG117" s="74">
        <f t="shared" si="189"/>
        <v>91</v>
      </c>
      <c r="AH117" s="74">
        <f t="shared" si="190"/>
        <v>0</v>
      </c>
      <c r="AI117" s="74">
        <f t="shared" si="191"/>
        <v>0</v>
      </c>
      <c r="AJ117" s="74">
        <f t="shared" si="192"/>
        <v>0</v>
      </c>
      <c r="AK117" s="74">
        <f t="shared" si="193"/>
        <v>0</v>
      </c>
      <c r="AL117" s="396">
        <f t="shared" si="194"/>
        <v>0</v>
      </c>
      <c r="AM117" s="431">
        <f t="shared" si="195"/>
        <v>2837</v>
      </c>
      <c r="AN117" s="64" t="str">
        <f t="shared" si="140"/>
        <v>659EPSS37</v>
      </c>
      <c r="AO117" s="775" t="s">
        <v>290</v>
      </c>
      <c r="AP117" s="777">
        <v>659</v>
      </c>
      <c r="AQ117" s="775" t="s">
        <v>550</v>
      </c>
      <c r="AR117" s="776">
        <v>46</v>
      </c>
    </row>
    <row r="118" spans="2:44">
      <c r="B118" s="64" t="str">
        <f t="shared" si="160"/>
        <v>364EPSS40</v>
      </c>
      <c r="C118" s="64" t="str">
        <f t="shared" si="161"/>
        <v>364EPSI03</v>
      </c>
      <c r="D118" s="64" t="str">
        <f t="shared" si="162"/>
        <v>364ESS002</v>
      </c>
      <c r="E118" s="64" t="str">
        <f t="shared" si="163"/>
        <v>364ESS024</v>
      </c>
      <c r="F118" s="64" t="str">
        <f t="shared" si="164"/>
        <v>364ESS091</v>
      </c>
      <c r="G118" s="64" t="str">
        <f t="shared" si="165"/>
        <v>364EPSS41</v>
      </c>
      <c r="H118" s="64" t="str">
        <f t="shared" si="166"/>
        <v>364EPSS10</v>
      </c>
      <c r="I118" s="64" t="str">
        <f t="shared" si="167"/>
        <v>364EPSS16</v>
      </c>
      <c r="J118" s="64" t="str">
        <f t="shared" si="168"/>
        <v>364EPSS37</v>
      </c>
      <c r="K118" s="64" t="str">
        <f t="shared" si="169"/>
        <v>364EPSS02</v>
      </c>
      <c r="L118" s="64" t="str">
        <f t="shared" si="170"/>
        <v>364EPSS23</v>
      </c>
      <c r="M118" s="64" t="str">
        <f t="shared" si="171"/>
        <v>364EPSS44</v>
      </c>
      <c r="N118" s="64" t="str">
        <f t="shared" si="172"/>
        <v>364EPSS18</v>
      </c>
      <c r="O118" s="64" t="str">
        <f t="shared" si="173"/>
        <v>364EPSS05</v>
      </c>
      <c r="P118" s="64" t="str">
        <f t="shared" si="174"/>
        <v>364EPSS17</v>
      </c>
      <c r="Q118" s="64" t="str">
        <f t="shared" si="175"/>
        <v>364ESS118</v>
      </c>
      <c r="R118" s="64" t="str">
        <f t="shared" si="176"/>
        <v>364EPSS33</v>
      </c>
      <c r="S118" s="4" t="s">
        <v>16</v>
      </c>
      <c r="T118" s="65" t="s">
        <v>247</v>
      </c>
      <c r="U118" s="76">
        <v>364</v>
      </c>
      <c r="V118" s="80">
        <f t="shared" si="178"/>
        <v>8035</v>
      </c>
      <c r="W118" s="74">
        <f t="shared" si="179"/>
        <v>1266</v>
      </c>
      <c r="X118" s="74">
        <f t="shared" si="180"/>
        <v>0</v>
      </c>
      <c r="Y118" s="74">
        <f t="shared" si="181"/>
        <v>0</v>
      </c>
      <c r="Z118" s="435">
        <f t="shared" si="182"/>
        <v>0</v>
      </c>
      <c r="AA118" s="435">
        <f t="shared" si="183"/>
        <v>0</v>
      </c>
      <c r="AB118" s="80">
        <f t="shared" si="184"/>
        <v>0</v>
      </c>
      <c r="AC118" s="74">
        <f t="shared" si="185"/>
        <v>0</v>
      </c>
      <c r="AD118" s="74">
        <f t="shared" si="186"/>
        <v>111</v>
      </c>
      <c r="AE118" s="74">
        <f t="shared" si="187"/>
        <v>0</v>
      </c>
      <c r="AF118" s="74">
        <f t="shared" si="188"/>
        <v>0</v>
      </c>
      <c r="AG118" s="74">
        <f t="shared" si="189"/>
        <v>197</v>
      </c>
      <c r="AH118" s="74">
        <f t="shared" si="190"/>
        <v>0</v>
      </c>
      <c r="AI118" s="74">
        <f t="shared" si="191"/>
        <v>0</v>
      </c>
      <c r="AJ118" s="74">
        <f t="shared" si="192"/>
        <v>0</v>
      </c>
      <c r="AK118" s="74">
        <f t="shared" si="193"/>
        <v>0</v>
      </c>
      <c r="AL118" s="396">
        <f t="shared" si="194"/>
        <v>0</v>
      </c>
      <c r="AM118" s="431">
        <f t="shared" si="195"/>
        <v>9609</v>
      </c>
      <c r="AN118" s="64" t="str">
        <f t="shared" si="140"/>
        <v>659EPSS40</v>
      </c>
      <c r="AO118" s="775" t="s">
        <v>290</v>
      </c>
      <c r="AP118" s="777">
        <v>659</v>
      </c>
      <c r="AQ118" s="775" t="s">
        <v>872</v>
      </c>
      <c r="AR118" s="776">
        <v>15501</v>
      </c>
    </row>
    <row r="119" spans="2:44">
      <c r="B119" s="64" t="str">
        <f t="shared" si="160"/>
        <v>368EPSS40</v>
      </c>
      <c r="C119" s="64" t="str">
        <f t="shared" si="161"/>
        <v>368EPSI03</v>
      </c>
      <c r="D119" s="64" t="str">
        <f t="shared" si="162"/>
        <v>368ESS002</v>
      </c>
      <c r="E119" s="64" t="str">
        <f t="shared" si="163"/>
        <v>368ESS024</v>
      </c>
      <c r="F119" s="64" t="str">
        <f t="shared" si="164"/>
        <v>368ESS091</v>
      </c>
      <c r="G119" s="64" t="str">
        <f t="shared" si="165"/>
        <v>368EPSS41</v>
      </c>
      <c r="H119" s="64" t="str">
        <f t="shared" si="166"/>
        <v>368EPSS10</v>
      </c>
      <c r="I119" s="64" t="str">
        <f t="shared" si="167"/>
        <v>368EPSS16</v>
      </c>
      <c r="J119" s="64" t="str">
        <f t="shared" si="168"/>
        <v>368EPSS37</v>
      </c>
      <c r="K119" s="64" t="str">
        <f t="shared" si="169"/>
        <v>368EPSS02</v>
      </c>
      <c r="L119" s="64" t="str">
        <f t="shared" si="170"/>
        <v>368EPSS23</v>
      </c>
      <c r="M119" s="64" t="str">
        <f t="shared" si="171"/>
        <v>368EPSS44</v>
      </c>
      <c r="N119" s="64" t="str">
        <f t="shared" si="172"/>
        <v>368EPSS18</v>
      </c>
      <c r="O119" s="64" t="str">
        <f t="shared" si="173"/>
        <v>368EPSS05</v>
      </c>
      <c r="P119" s="64" t="str">
        <f t="shared" si="174"/>
        <v>368EPSS17</v>
      </c>
      <c r="Q119" s="64" t="str">
        <f t="shared" si="175"/>
        <v>368ESS118</v>
      </c>
      <c r="R119" s="64" t="str">
        <f t="shared" si="176"/>
        <v>368EPSS33</v>
      </c>
      <c r="S119" s="5" t="s">
        <v>110</v>
      </c>
      <c r="T119" s="65" t="s">
        <v>247</v>
      </c>
      <c r="U119" s="76">
        <v>368</v>
      </c>
      <c r="V119" s="80">
        <f t="shared" si="178"/>
        <v>0</v>
      </c>
      <c r="W119" s="74">
        <f t="shared" si="179"/>
        <v>0</v>
      </c>
      <c r="X119" s="74">
        <f t="shared" si="180"/>
        <v>0</v>
      </c>
      <c r="Y119" s="74">
        <f t="shared" si="181"/>
        <v>6376</v>
      </c>
      <c r="Z119" s="435">
        <f t="shared" si="182"/>
        <v>0</v>
      </c>
      <c r="AA119" s="435">
        <f t="shared" si="183"/>
        <v>0</v>
      </c>
      <c r="AB119" s="80">
        <f t="shared" si="184"/>
        <v>0</v>
      </c>
      <c r="AC119" s="74">
        <f t="shared" si="185"/>
        <v>0</v>
      </c>
      <c r="AD119" s="74">
        <f t="shared" si="186"/>
        <v>86</v>
      </c>
      <c r="AE119" s="74">
        <f t="shared" si="187"/>
        <v>1</v>
      </c>
      <c r="AF119" s="74">
        <f t="shared" si="188"/>
        <v>0</v>
      </c>
      <c r="AG119" s="74">
        <f t="shared" si="189"/>
        <v>128</v>
      </c>
      <c r="AH119" s="74">
        <f t="shared" si="190"/>
        <v>0</v>
      </c>
      <c r="AI119" s="74">
        <f t="shared" si="191"/>
        <v>0</v>
      </c>
      <c r="AJ119" s="74">
        <f t="shared" si="192"/>
        <v>0</v>
      </c>
      <c r="AK119" s="74">
        <f t="shared" si="193"/>
        <v>0</v>
      </c>
      <c r="AL119" s="396">
        <f t="shared" si="194"/>
        <v>0</v>
      </c>
      <c r="AM119" s="431">
        <f t="shared" si="195"/>
        <v>6591</v>
      </c>
      <c r="AN119" s="64" t="str">
        <f t="shared" si="140"/>
        <v>659EPSS44</v>
      </c>
      <c r="AO119" s="775" t="s">
        <v>290</v>
      </c>
      <c r="AP119" s="777">
        <v>659</v>
      </c>
      <c r="AQ119" s="775" t="s">
        <v>1063</v>
      </c>
      <c r="AR119" s="776">
        <v>238</v>
      </c>
    </row>
    <row r="120" spans="2:44">
      <c r="B120" s="64" t="str">
        <f t="shared" si="160"/>
        <v>390EPSS40</v>
      </c>
      <c r="C120" s="64" t="str">
        <f t="shared" si="161"/>
        <v>390EPSI03</v>
      </c>
      <c r="D120" s="64" t="str">
        <f t="shared" si="162"/>
        <v>390ESS002</v>
      </c>
      <c r="E120" s="64" t="str">
        <f t="shared" si="163"/>
        <v>390ESS024</v>
      </c>
      <c r="F120" s="64" t="str">
        <f t="shared" si="164"/>
        <v>390ESS091</v>
      </c>
      <c r="G120" s="64" t="str">
        <f t="shared" si="165"/>
        <v>390EPSS41</v>
      </c>
      <c r="H120" s="64" t="str">
        <f t="shared" si="166"/>
        <v>390EPSS10</v>
      </c>
      <c r="I120" s="64" t="str">
        <f t="shared" si="167"/>
        <v>390EPSS16</v>
      </c>
      <c r="J120" s="64" t="str">
        <f t="shared" si="168"/>
        <v>390EPSS37</v>
      </c>
      <c r="K120" s="64" t="str">
        <f t="shared" si="169"/>
        <v>390EPSS02</v>
      </c>
      <c r="L120" s="64" t="str">
        <f t="shared" si="170"/>
        <v>390EPSS23</v>
      </c>
      <c r="M120" s="64" t="str">
        <f t="shared" si="171"/>
        <v>390EPSS44</v>
      </c>
      <c r="N120" s="64" t="str">
        <f t="shared" si="172"/>
        <v>390EPSS18</v>
      </c>
      <c r="O120" s="64" t="str">
        <f t="shared" si="173"/>
        <v>390EPSS05</v>
      </c>
      <c r="P120" s="64" t="str">
        <f t="shared" si="174"/>
        <v>390EPSS17</v>
      </c>
      <c r="Q120" s="64" t="str">
        <f t="shared" si="175"/>
        <v>390ESS118</v>
      </c>
      <c r="R120" s="64" t="str">
        <f t="shared" si="176"/>
        <v>390EPSS33</v>
      </c>
      <c r="S120" s="4" t="s">
        <v>17</v>
      </c>
      <c r="T120" s="65" t="s">
        <v>247</v>
      </c>
      <c r="U120" s="76">
        <v>390</v>
      </c>
      <c r="V120" s="80">
        <f t="shared" si="178"/>
        <v>3993</v>
      </c>
      <c r="W120" s="74">
        <f t="shared" si="179"/>
        <v>0</v>
      </c>
      <c r="X120" s="74">
        <f t="shared" si="180"/>
        <v>0</v>
      </c>
      <c r="Y120" s="74">
        <f t="shared" si="181"/>
        <v>0</v>
      </c>
      <c r="Z120" s="435">
        <f t="shared" si="182"/>
        <v>0</v>
      </c>
      <c r="AA120" s="435">
        <f t="shared" si="183"/>
        <v>0</v>
      </c>
      <c r="AB120" s="80">
        <f t="shared" si="184"/>
        <v>0</v>
      </c>
      <c r="AC120" s="74">
        <f t="shared" si="185"/>
        <v>0</v>
      </c>
      <c r="AD120" s="74">
        <f t="shared" si="186"/>
        <v>99</v>
      </c>
      <c r="AE120" s="74">
        <f t="shared" si="187"/>
        <v>0</v>
      </c>
      <c r="AF120" s="74">
        <f t="shared" si="188"/>
        <v>0</v>
      </c>
      <c r="AG120" s="74">
        <f t="shared" si="189"/>
        <v>97</v>
      </c>
      <c r="AH120" s="74">
        <f t="shared" si="190"/>
        <v>0</v>
      </c>
      <c r="AI120" s="74">
        <f t="shared" si="191"/>
        <v>0</v>
      </c>
      <c r="AJ120" s="74">
        <f t="shared" si="192"/>
        <v>0</v>
      </c>
      <c r="AK120" s="74">
        <f t="shared" si="193"/>
        <v>0</v>
      </c>
      <c r="AL120" s="396">
        <f t="shared" si="194"/>
        <v>0</v>
      </c>
      <c r="AM120" s="431">
        <f t="shared" si="195"/>
        <v>4189</v>
      </c>
      <c r="AN120" s="64" t="str">
        <f t="shared" si="140"/>
        <v>659ESS002</v>
      </c>
      <c r="AO120" s="775" t="s">
        <v>290</v>
      </c>
      <c r="AP120" s="777">
        <v>659</v>
      </c>
      <c r="AQ120" s="775" t="s">
        <v>0</v>
      </c>
      <c r="AR120" s="776">
        <v>3221</v>
      </c>
    </row>
    <row r="121" spans="2:44">
      <c r="B121" s="64" t="str">
        <f t="shared" si="160"/>
        <v>467EPSS40</v>
      </c>
      <c r="C121" s="64" t="str">
        <f t="shared" si="161"/>
        <v>467EPSI03</v>
      </c>
      <c r="D121" s="64" t="str">
        <f t="shared" si="162"/>
        <v>467ESS002</v>
      </c>
      <c r="E121" s="64" t="str">
        <f t="shared" si="163"/>
        <v>467ESS024</v>
      </c>
      <c r="F121" s="64" t="str">
        <f t="shared" si="164"/>
        <v>467ESS091</v>
      </c>
      <c r="G121" s="64" t="str">
        <f t="shared" si="165"/>
        <v>467EPSS41</v>
      </c>
      <c r="H121" s="64" t="str">
        <f t="shared" si="166"/>
        <v>467EPSS10</v>
      </c>
      <c r="I121" s="64" t="str">
        <f t="shared" si="167"/>
        <v>467EPSS16</v>
      </c>
      <c r="J121" s="64" t="str">
        <f t="shared" si="168"/>
        <v>467EPSS37</v>
      </c>
      <c r="K121" s="64" t="str">
        <f t="shared" si="169"/>
        <v>467EPSS02</v>
      </c>
      <c r="L121" s="64" t="str">
        <f t="shared" si="170"/>
        <v>467EPSS23</v>
      </c>
      <c r="M121" s="64" t="str">
        <f t="shared" si="171"/>
        <v>467EPSS44</v>
      </c>
      <c r="N121" s="64" t="str">
        <f t="shared" si="172"/>
        <v>467EPSS18</v>
      </c>
      <c r="O121" s="64" t="str">
        <f t="shared" si="173"/>
        <v>467EPSS05</v>
      </c>
      <c r="P121" s="64" t="str">
        <f t="shared" si="174"/>
        <v>467EPSS17</v>
      </c>
      <c r="Q121" s="64" t="str">
        <f t="shared" si="175"/>
        <v>467ESS118</v>
      </c>
      <c r="R121" s="64" t="str">
        <f t="shared" si="176"/>
        <v>467EPSS33</v>
      </c>
      <c r="S121" s="5" t="s">
        <v>85</v>
      </c>
      <c r="T121" s="65" t="s">
        <v>247</v>
      </c>
      <c r="U121" s="76">
        <v>467</v>
      </c>
      <c r="V121" s="80">
        <f t="shared" si="178"/>
        <v>4255</v>
      </c>
      <c r="W121" s="74">
        <f t="shared" si="179"/>
        <v>0</v>
      </c>
      <c r="X121" s="74">
        <f t="shared" si="180"/>
        <v>0</v>
      </c>
      <c r="Y121" s="74">
        <f t="shared" si="181"/>
        <v>0</v>
      </c>
      <c r="Z121" s="435">
        <f t="shared" si="182"/>
        <v>0</v>
      </c>
      <c r="AA121" s="435">
        <f t="shared" si="183"/>
        <v>0</v>
      </c>
      <c r="AB121" s="80">
        <f t="shared" si="184"/>
        <v>0</v>
      </c>
      <c r="AC121" s="74">
        <f t="shared" si="185"/>
        <v>0</v>
      </c>
      <c r="AD121" s="74">
        <f t="shared" si="186"/>
        <v>51</v>
      </c>
      <c r="AE121" s="74">
        <f t="shared" si="187"/>
        <v>0</v>
      </c>
      <c r="AF121" s="74">
        <f t="shared" si="188"/>
        <v>0</v>
      </c>
      <c r="AG121" s="74">
        <f t="shared" si="189"/>
        <v>57</v>
      </c>
      <c r="AH121" s="74">
        <f t="shared" si="190"/>
        <v>0</v>
      </c>
      <c r="AI121" s="74">
        <f t="shared" si="191"/>
        <v>0</v>
      </c>
      <c r="AJ121" s="74">
        <f t="shared" si="192"/>
        <v>0</v>
      </c>
      <c r="AK121" s="74">
        <f t="shared" si="193"/>
        <v>0</v>
      </c>
      <c r="AL121" s="396">
        <f t="shared" si="194"/>
        <v>0</v>
      </c>
      <c r="AM121" s="431">
        <f t="shared" si="195"/>
        <v>4363</v>
      </c>
      <c r="AN121" s="64" t="str">
        <f t="shared" si="140"/>
        <v>665EPSS16</v>
      </c>
      <c r="AO121" s="775" t="s">
        <v>290</v>
      </c>
      <c r="AP121" s="777">
        <v>665</v>
      </c>
      <c r="AQ121" s="775" t="s">
        <v>546</v>
      </c>
      <c r="AR121" s="776">
        <v>248</v>
      </c>
    </row>
    <row r="122" spans="2:44">
      <c r="B122" s="64" t="str">
        <f t="shared" si="160"/>
        <v>576EPSS40</v>
      </c>
      <c r="C122" s="64" t="str">
        <f t="shared" si="161"/>
        <v>576EPSI03</v>
      </c>
      <c r="D122" s="64" t="str">
        <f t="shared" si="162"/>
        <v>576ESS002</v>
      </c>
      <c r="E122" s="64" t="str">
        <f t="shared" si="163"/>
        <v>576ESS024</v>
      </c>
      <c r="F122" s="64" t="str">
        <f t="shared" si="164"/>
        <v>576ESS091</v>
      </c>
      <c r="G122" s="64" t="str">
        <f t="shared" si="165"/>
        <v>576EPSS41</v>
      </c>
      <c r="H122" s="64" t="str">
        <f t="shared" si="166"/>
        <v>576EPSS10</v>
      </c>
      <c r="I122" s="64" t="str">
        <f t="shared" si="167"/>
        <v>576EPSS16</v>
      </c>
      <c r="J122" s="64" t="str">
        <f t="shared" si="168"/>
        <v>576EPSS37</v>
      </c>
      <c r="K122" s="64" t="str">
        <f t="shared" si="169"/>
        <v>576EPSS02</v>
      </c>
      <c r="L122" s="64" t="str">
        <f t="shared" si="170"/>
        <v>576EPSS23</v>
      </c>
      <c r="M122" s="64" t="str">
        <f t="shared" si="171"/>
        <v>576EPSS44</v>
      </c>
      <c r="N122" s="64" t="str">
        <f t="shared" si="172"/>
        <v>576EPSS18</v>
      </c>
      <c r="O122" s="64" t="str">
        <f t="shared" si="173"/>
        <v>576EPSS05</v>
      </c>
      <c r="P122" s="64" t="str">
        <f t="shared" si="174"/>
        <v>576EPSS17</v>
      </c>
      <c r="Q122" s="64" t="str">
        <f t="shared" si="175"/>
        <v>576ESS118</v>
      </c>
      <c r="R122" s="64" t="str">
        <f t="shared" si="176"/>
        <v>576EPSS33</v>
      </c>
      <c r="S122" s="4" t="s">
        <v>89</v>
      </c>
      <c r="T122" s="65" t="s">
        <v>247</v>
      </c>
      <c r="U122" s="76">
        <v>576</v>
      </c>
      <c r="V122" s="80">
        <f t="shared" si="178"/>
        <v>1348</v>
      </c>
      <c r="W122" s="74">
        <f t="shared" si="179"/>
        <v>0</v>
      </c>
      <c r="X122" s="74">
        <f t="shared" si="180"/>
        <v>0</v>
      </c>
      <c r="Y122" s="74">
        <f t="shared" si="181"/>
        <v>4043</v>
      </c>
      <c r="Z122" s="435">
        <f t="shared" si="182"/>
        <v>474</v>
      </c>
      <c r="AA122" s="435">
        <f t="shared" si="183"/>
        <v>0</v>
      </c>
      <c r="AB122" s="80">
        <f t="shared" si="184"/>
        <v>0</v>
      </c>
      <c r="AC122" s="74">
        <f t="shared" si="185"/>
        <v>0</v>
      </c>
      <c r="AD122" s="74">
        <f t="shared" si="186"/>
        <v>20</v>
      </c>
      <c r="AE122" s="74">
        <f t="shared" si="187"/>
        <v>0</v>
      </c>
      <c r="AF122" s="74">
        <f t="shared" si="188"/>
        <v>0</v>
      </c>
      <c r="AG122" s="74">
        <f t="shared" si="189"/>
        <v>55</v>
      </c>
      <c r="AH122" s="74">
        <f t="shared" si="190"/>
        <v>0</v>
      </c>
      <c r="AI122" s="74">
        <f t="shared" si="191"/>
        <v>0</v>
      </c>
      <c r="AJ122" s="74">
        <f t="shared" si="192"/>
        <v>0</v>
      </c>
      <c r="AK122" s="74">
        <f t="shared" si="193"/>
        <v>0</v>
      </c>
      <c r="AL122" s="396">
        <f t="shared" si="194"/>
        <v>0</v>
      </c>
      <c r="AM122" s="431">
        <f t="shared" si="195"/>
        <v>5940</v>
      </c>
      <c r="AN122" s="64" t="str">
        <f t="shared" si="140"/>
        <v>665EPSS37</v>
      </c>
      <c r="AO122" s="775" t="s">
        <v>290</v>
      </c>
      <c r="AP122" s="777">
        <v>665</v>
      </c>
      <c r="AQ122" s="775" t="s">
        <v>550</v>
      </c>
      <c r="AR122" s="776">
        <v>25</v>
      </c>
    </row>
    <row r="123" spans="2:44">
      <c r="B123" s="64" t="str">
        <f t="shared" si="160"/>
        <v>642EPSS40</v>
      </c>
      <c r="C123" s="64" t="str">
        <f t="shared" si="161"/>
        <v>642EPSI03</v>
      </c>
      <c r="D123" s="64" t="str">
        <f t="shared" si="162"/>
        <v>642ESS002</v>
      </c>
      <c r="E123" s="64" t="str">
        <f t="shared" si="163"/>
        <v>642ESS024</v>
      </c>
      <c r="F123" s="64" t="str">
        <f t="shared" si="164"/>
        <v>642ESS091</v>
      </c>
      <c r="G123" s="64" t="str">
        <f t="shared" si="165"/>
        <v>642EPSS41</v>
      </c>
      <c r="H123" s="64" t="str">
        <f t="shared" si="166"/>
        <v>642EPSS10</v>
      </c>
      <c r="I123" s="64" t="str">
        <f t="shared" si="167"/>
        <v>642EPSS16</v>
      </c>
      <c r="J123" s="64" t="str">
        <f t="shared" si="168"/>
        <v>642EPSS37</v>
      </c>
      <c r="K123" s="64" t="str">
        <f t="shared" si="169"/>
        <v>642EPSS02</v>
      </c>
      <c r="L123" s="64" t="str">
        <f t="shared" si="170"/>
        <v>642EPSS23</v>
      </c>
      <c r="M123" s="64" t="str">
        <f t="shared" si="171"/>
        <v>642EPSS44</v>
      </c>
      <c r="N123" s="64" t="str">
        <f t="shared" si="172"/>
        <v>642EPSS18</v>
      </c>
      <c r="O123" s="64" t="str">
        <f t="shared" si="173"/>
        <v>642EPSS05</v>
      </c>
      <c r="P123" s="64" t="str">
        <f t="shared" si="174"/>
        <v>642EPSS17</v>
      </c>
      <c r="Q123" s="64" t="str">
        <f t="shared" si="175"/>
        <v>642ESS118</v>
      </c>
      <c r="R123" s="64" t="str">
        <f t="shared" si="176"/>
        <v>642EPSS33</v>
      </c>
      <c r="S123" s="4" t="s">
        <v>22</v>
      </c>
      <c r="T123" s="65" t="s">
        <v>247</v>
      </c>
      <c r="U123" s="76">
        <v>642</v>
      </c>
      <c r="V123" s="80">
        <f t="shared" si="178"/>
        <v>6548</v>
      </c>
      <c r="W123" s="74">
        <f t="shared" si="179"/>
        <v>0</v>
      </c>
      <c r="X123" s="74">
        <f t="shared" si="180"/>
        <v>0</v>
      </c>
      <c r="Y123" s="74">
        <f t="shared" si="181"/>
        <v>0</v>
      </c>
      <c r="Z123" s="435">
        <f t="shared" si="182"/>
        <v>6116</v>
      </c>
      <c r="AA123" s="435">
        <f t="shared" si="183"/>
        <v>0</v>
      </c>
      <c r="AB123" s="80">
        <f t="shared" si="184"/>
        <v>0</v>
      </c>
      <c r="AC123" s="74">
        <f t="shared" si="185"/>
        <v>0</v>
      </c>
      <c r="AD123" s="74">
        <f t="shared" si="186"/>
        <v>151</v>
      </c>
      <c r="AE123" s="74">
        <f t="shared" si="187"/>
        <v>1</v>
      </c>
      <c r="AF123" s="74">
        <f t="shared" si="188"/>
        <v>0</v>
      </c>
      <c r="AG123" s="74">
        <f t="shared" si="189"/>
        <v>275</v>
      </c>
      <c r="AH123" s="74">
        <f t="shared" si="190"/>
        <v>0</v>
      </c>
      <c r="AI123" s="74">
        <f t="shared" si="191"/>
        <v>0</v>
      </c>
      <c r="AJ123" s="74">
        <f t="shared" si="192"/>
        <v>0</v>
      </c>
      <c r="AK123" s="74">
        <f t="shared" si="193"/>
        <v>0</v>
      </c>
      <c r="AL123" s="396">
        <f t="shared" si="194"/>
        <v>0</v>
      </c>
      <c r="AM123" s="431">
        <f t="shared" si="195"/>
        <v>13091</v>
      </c>
      <c r="AN123" s="64" t="str">
        <f t="shared" si="140"/>
        <v>665EPSS40</v>
      </c>
      <c r="AO123" s="775" t="s">
        <v>290</v>
      </c>
      <c r="AP123" s="777">
        <v>665</v>
      </c>
      <c r="AQ123" s="775" t="s">
        <v>872</v>
      </c>
      <c r="AR123" s="776">
        <v>27931</v>
      </c>
    </row>
    <row r="124" spans="2:44">
      <c r="B124" s="64" t="str">
        <f t="shared" si="160"/>
        <v>679EPSS40</v>
      </c>
      <c r="C124" s="64" t="str">
        <f t="shared" si="161"/>
        <v>679EPSI03</v>
      </c>
      <c r="D124" s="64" t="str">
        <f t="shared" si="162"/>
        <v>679ESS002</v>
      </c>
      <c r="E124" s="64" t="str">
        <f t="shared" si="163"/>
        <v>679ESS024</v>
      </c>
      <c r="F124" s="64" t="str">
        <f t="shared" si="164"/>
        <v>679ESS091</v>
      </c>
      <c r="G124" s="64" t="str">
        <f t="shared" si="165"/>
        <v>679EPSS41</v>
      </c>
      <c r="H124" s="64" t="str">
        <f t="shared" si="166"/>
        <v>679EPSS10</v>
      </c>
      <c r="I124" s="64" t="str">
        <f t="shared" si="167"/>
        <v>679EPSS16</v>
      </c>
      <c r="J124" s="64" t="str">
        <f t="shared" si="168"/>
        <v>679EPSS37</v>
      </c>
      <c r="K124" s="64" t="str">
        <f t="shared" si="169"/>
        <v>679EPSS02</v>
      </c>
      <c r="L124" s="64" t="str">
        <f t="shared" si="170"/>
        <v>679EPSS23</v>
      </c>
      <c r="M124" s="64" t="str">
        <f t="shared" si="171"/>
        <v>679EPSS44</v>
      </c>
      <c r="N124" s="64" t="str">
        <f t="shared" si="172"/>
        <v>679EPSS18</v>
      </c>
      <c r="O124" s="64" t="str">
        <f t="shared" si="173"/>
        <v>679EPSS05</v>
      </c>
      <c r="P124" s="64" t="str">
        <f t="shared" si="174"/>
        <v>679EPSS17</v>
      </c>
      <c r="Q124" s="64" t="str">
        <f t="shared" si="175"/>
        <v>679ESS118</v>
      </c>
      <c r="R124" s="64" t="str">
        <f t="shared" si="176"/>
        <v>679EPSS33</v>
      </c>
      <c r="S124" s="4" t="s">
        <v>23</v>
      </c>
      <c r="T124" s="65" t="s">
        <v>247</v>
      </c>
      <c r="U124" s="76">
        <v>679</v>
      </c>
      <c r="V124" s="80">
        <f t="shared" si="178"/>
        <v>7870</v>
      </c>
      <c r="W124" s="74">
        <f t="shared" si="179"/>
        <v>0</v>
      </c>
      <c r="X124" s="74">
        <f t="shared" si="180"/>
        <v>0</v>
      </c>
      <c r="Y124" s="74">
        <f t="shared" si="181"/>
        <v>4251</v>
      </c>
      <c r="Z124" s="435">
        <f t="shared" si="182"/>
        <v>802</v>
      </c>
      <c r="AA124" s="435">
        <f t="shared" si="183"/>
        <v>0</v>
      </c>
      <c r="AB124" s="80">
        <f t="shared" si="184"/>
        <v>0</v>
      </c>
      <c r="AC124" s="74">
        <f t="shared" si="185"/>
        <v>85</v>
      </c>
      <c r="AD124" s="74">
        <f t="shared" si="186"/>
        <v>81</v>
      </c>
      <c r="AE124" s="74">
        <f t="shared" si="187"/>
        <v>0</v>
      </c>
      <c r="AF124" s="74">
        <f t="shared" si="188"/>
        <v>0</v>
      </c>
      <c r="AG124" s="74">
        <f t="shared" si="189"/>
        <v>281</v>
      </c>
      <c r="AH124" s="74">
        <f t="shared" si="190"/>
        <v>0</v>
      </c>
      <c r="AI124" s="74">
        <f t="shared" si="191"/>
        <v>0</v>
      </c>
      <c r="AJ124" s="74">
        <f t="shared" si="192"/>
        <v>0</v>
      </c>
      <c r="AK124" s="74">
        <f t="shared" si="193"/>
        <v>0</v>
      </c>
      <c r="AL124" s="396">
        <f t="shared" si="194"/>
        <v>0</v>
      </c>
      <c r="AM124" s="431">
        <f t="shared" si="195"/>
        <v>13370</v>
      </c>
      <c r="AN124" s="64" t="str">
        <f t="shared" si="140"/>
        <v>665EPSS44</v>
      </c>
      <c r="AO124" s="775" t="s">
        <v>290</v>
      </c>
      <c r="AP124" s="777">
        <v>665</v>
      </c>
      <c r="AQ124" s="775" t="s">
        <v>1063</v>
      </c>
      <c r="AR124" s="776">
        <v>179</v>
      </c>
    </row>
    <row r="125" spans="2:44">
      <c r="B125" s="64" t="str">
        <f t="shared" si="160"/>
        <v>789EPSS40</v>
      </c>
      <c r="C125" s="64" t="str">
        <f t="shared" si="161"/>
        <v>789EPSI03</v>
      </c>
      <c r="D125" s="64" t="str">
        <f t="shared" si="162"/>
        <v>789ESS002</v>
      </c>
      <c r="E125" s="64" t="str">
        <f t="shared" si="163"/>
        <v>789ESS024</v>
      </c>
      <c r="F125" s="64" t="str">
        <f t="shared" si="164"/>
        <v>789ESS091</v>
      </c>
      <c r="G125" s="64" t="str">
        <f t="shared" si="165"/>
        <v>789EPSS41</v>
      </c>
      <c r="H125" s="64" t="str">
        <f t="shared" si="166"/>
        <v>789EPSS10</v>
      </c>
      <c r="I125" s="64" t="str">
        <f t="shared" si="167"/>
        <v>789EPSS16</v>
      </c>
      <c r="J125" s="64" t="str">
        <f t="shared" si="168"/>
        <v>789EPSS37</v>
      </c>
      <c r="K125" s="64" t="str">
        <f t="shared" si="169"/>
        <v>789EPSS02</v>
      </c>
      <c r="L125" s="64" t="str">
        <f t="shared" si="170"/>
        <v>789EPSS23</v>
      </c>
      <c r="M125" s="64" t="str">
        <f t="shared" si="171"/>
        <v>789EPSS44</v>
      </c>
      <c r="N125" s="64" t="str">
        <f t="shared" si="172"/>
        <v>789EPSS18</v>
      </c>
      <c r="O125" s="64" t="str">
        <f t="shared" si="173"/>
        <v>789EPSS05</v>
      </c>
      <c r="P125" s="64" t="str">
        <f t="shared" si="174"/>
        <v>789EPSS17</v>
      </c>
      <c r="Q125" s="64" t="str">
        <f t="shared" si="175"/>
        <v>789ESS118</v>
      </c>
      <c r="R125" s="64" t="str">
        <f t="shared" si="176"/>
        <v>789EPSS33</v>
      </c>
      <c r="S125" s="5" t="s">
        <v>115</v>
      </c>
      <c r="T125" s="65" t="s">
        <v>247</v>
      </c>
      <c r="U125" s="76">
        <v>789</v>
      </c>
      <c r="V125" s="80">
        <f t="shared" si="178"/>
        <v>1151</v>
      </c>
      <c r="W125" s="74">
        <f t="shared" si="179"/>
        <v>0</v>
      </c>
      <c r="X125" s="74">
        <f t="shared" si="180"/>
        <v>0</v>
      </c>
      <c r="Y125" s="74">
        <f t="shared" si="181"/>
        <v>7668</v>
      </c>
      <c r="Z125" s="435">
        <f t="shared" si="182"/>
        <v>0</v>
      </c>
      <c r="AA125" s="435">
        <f t="shared" si="183"/>
        <v>0</v>
      </c>
      <c r="AB125" s="80">
        <f t="shared" si="184"/>
        <v>0</v>
      </c>
      <c r="AC125" s="74">
        <f t="shared" si="185"/>
        <v>0</v>
      </c>
      <c r="AD125" s="74">
        <f t="shared" si="186"/>
        <v>66</v>
      </c>
      <c r="AE125" s="74">
        <f t="shared" si="187"/>
        <v>0</v>
      </c>
      <c r="AF125" s="74">
        <f t="shared" si="188"/>
        <v>0</v>
      </c>
      <c r="AG125" s="74">
        <f t="shared" si="189"/>
        <v>153</v>
      </c>
      <c r="AH125" s="74">
        <f t="shared" si="190"/>
        <v>0</v>
      </c>
      <c r="AI125" s="74">
        <f t="shared" si="191"/>
        <v>0</v>
      </c>
      <c r="AJ125" s="74">
        <f t="shared" si="192"/>
        <v>0</v>
      </c>
      <c r="AK125" s="74">
        <f t="shared" si="193"/>
        <v>0</v>
      </c>
      <c r="AL125" s="396">
        <f t="shared" si="194"/>
        <v>0</v>
      </c>
      <c r="AM125" s="431">
        <f t="shared" si="195"/>
        <v>9038</v>
      </c>
      <c r="AN125" s="64" t="str">
        <f t="shared" si="140"/>
        <v>665ESS002</v>
      </c>
      <c r="AO125" s="775" t="s">
        <v>290</v>
      </c>
      <c r="AP125" s="777">
        <v>665</v>
      </c>
      <c r="AQ125" s="775" t="s">
        <v>0</v>
      </c>
      <c r="AR125" s="776">
        <v>2134</v>
      </c>
    </row>
    <row r="126" spans="2:44">
      <c r="B126" s="64" t="str">
        <f t="shared" si="160"/>
        <v>792EPSS40</v>
      </c>
      <c r="C126" s="64" t="str">
        <f t="shared" si="161"/>
        <v>792EPSI03</v>
      </c>
      <c r="D126" s="64" t="str">
        <f t="shared" si="162"/>
        <v>792ESS002</v>
      </c>
      <c r="E126" s="64" t="str">
        <f t="shared" si="163"/>
        <v>792ESS024</v>
      </c>
      <c r="F126" s="64" t="str">
        <f t="shared" si="164"/>
        <v>792ESS091</v>
      </c>
      <c r="G126" s="64" t="str">
        <f t="shared" si="165"/>
        <v>792EPSS41</v>
      </c>
      <c r="H126" s="64" t="str">
        <f t="shared" si="166"/>
        <v>792EPSS10</v>
      </c>
      <c r="I126" s="64" t="str">
        <f t="shared" si="167"/>
        <v>792EPSS16</v>
      </c>
      <c r="J126" s="64" t="str">
        <f t="shared" si="168"/>
        <v>792EPSS37</v>
      </c>
      <c r="K126" s="64" t="str">
        <f t="shared" si="169"/>
        <v>792EPSS02</v>
      </c>
      <c r="L126" s="64" t="str">
        <f t="shared" si="170"/>
        <v>792EPSS23</v>
      </c>
      <c r="M126" s="64" t="str">
        <f t="shared" si="171"/>
        <v>792EPSS44</v>
      </c>
      <c r="N126" s="64" t="str">
        <f t="shared" si="172"/>
        <v>792EPSS18</v>
      </c>
      <c r="O126" s="64" t="str">
        <f t="shared" si="173"/>
        <v>792EPSS05</v>
      </c>
      <c r="P126" s="64" t="str">
        <f t="shared" si="174"/>
        <v>792EPSS17</v>
      </c>
      <c r="Q126" s="64" t="str">
        <f t="shared" si="175"/>
        <v>792ESS118</v>
      </c>
      <c r="R126" s="64" t="str">
        <f t="shared" si="176"/>
        <v>792EPSS33</v>
      </c>
      <c r="S126" s="5" t="s">
        <v>112</v>
      </c>
      <c r="T126" s="65" t="s">
        <v>247</v>
      </c>
      <c r="U126" s="76">
        <v>792</v>
      </c>
      <c r="V126" s="80">
        <f t="shared" si="178"/>
        <v>2930</v>
      </c>
      <c r="W126" s="74">
        <f t="shared" si="179"/>
        <v>0</v>
      </c>
      <c r="X126" s="74">
        <f t="shared" si="180"/>
        <v>0</v>
      </c>
      <c r="Y126" s="74">
        <f t="shared" si="181"/>
        <v>0</v>
      </c>
      <c r="Z126" s="435">
        <f t="shared" si="182"/>
        <v>0</v>
      </c>
      <c r="AA126" s="435">
        <f t="shared" si="183"/>
        <v>0</v>
      </c>
      <c r="AB126" s="80">
        <f t="shared" si="184"/>
        <v>0</v>
      </c>
      <c r="AC126" s="74">
        <f t="shared" si="185"/>
        <v>0</v>
      </c>
      <c r="AD126" s="74">
        <f t="shared" si="186"/>
        <v>25</v>
      </c>
      <c r="AE126" s="74">
        <f t="shared" si="187"/>
        <v>0</v>
      </c>
      <c r="AF126" s="74">
        <f t="shared" si="188"/>
        <v>0</v>
      </c>
      <c r="AG126" s="74">
        <f t="shared" si="189"/>
        <v>152</v>
      </c>
      <c r="AH126" s="74">
        <f t="shared" si="190"/>
        <v>0</v>
      </c>
      <c r="AI126" s="74">
        <f t="shared" si="191"/>
        <v>0</v>
      </c>
      <c r="AJ126" s="74">
        <f t="shared" si="192"/>
        <v>0</v>
      </c>
      <c r="AK126" s="74">
        <f t="shared" si="193"/>
        <v>0</v>
      </c>
      <c r="AL126" s="396">
        <f t="shared" si="194"/>
        <v>0</v>
      </c>
      <c r="AM126" s="431">
        <f t="shared" si="195"/>
        <v>3107</v>
      </c>
      <c r="AN126" s="64" t="str">
        <f t="shared" si="140"/>
        <v>837EPSI03</v>
      </c>
      <c r="AO126" s="775" t="s">
        <v>290</v>
      </c>
      <c r="AP126" s="777">
        <v>837</v>
      </c>
      <c r="AQ126" s="775" t="s">
        <v>3</v>
      </c>
      <c r="AR126" s="776">
        <v>4003</v>
      </c>
    </row>
    <row r="127" spans="2:44">
      <c r="B127" s="64" t="str">
        <f t="shared" si="160"/>
        <v>809EPSS40</v>
      </c>
      <c r="C127" s="64" t="str">
        <f t="shared" si="161"/>
        <v>809EPSI03</v>
      </c>
      <c r="D127" s="64" t="str">
        <f t="shared" si="162"/>
        <v>809ESS002</v>
      </c>
      <c r="E127" s="64" t="str">
        <f t="shared" si="163"/>
        <v>809ESS024</v>
      </c>
      <c r="F127" s="64" t="str">
        <f t="shared" si="164"/>
        <v>809ESS091</v>
      </c>
      <c r="G127" s="64" t="str">
        <f t="shared" si="165"/>
        <v>809EPSS41</v>
      </c>
      <c r="H127" s="64" t="str">
        <f t="shared" si="166"/>
        <v>809EPSS10</v>
      </c>
      <c r="I127" s="64" t="str">
        <f t="shared" si="167"/>
        <v>809EPSS16</v>
      </c>
      <c r="J127" s="64" t="str">
        <f t="shared" si="168"/>
        <v>809EPSS37</v>
      </c>
      <c r="K127" s="64" t="str">
        <f t="shared" si="169"/>
        <v>809EPSS02</v>
      </c>
      <c r="L127" s="64" t="str">
        <f t="shared" si="170"/>
        <v>809EPSS23</v>
      </c>
      <c r="M127" s="64" t="str">
        <f t="shared" si="171"/>
        <v>809EPSS44</v>
      </c>
      <c r="N127" s="64" t="str">
        <f t="shared" si="172"/>
        <v>809EPSS18</v>
      </c>
      <c r="O127" s="64" t="str">
        <f t="shared" si="173"/>
        <v>809EPSS05</v>
      </c>
      <c r="P127" s="64" t="str">
        <f t="shared" si="174"/>
        <v>809EPSS17</v>
      </c>
      <c r="Q127" s="64" t="str">
        <f t="shared" si="175"/>
        <v>809ESS118</v>
      </c>
      <c r="R127" s="64" t="str">
        <f t="shared" si="176"/>
        <v>809EPSS33</v>
      </c>
      <c r="S127" s="5" t="s">
        <v>99</v>
      </c>
      <c r="T127" s="65" t="s">
        <v>247</v>
      </c>
      <c r="U127" s="76">
        <v>809</v>
      </c>
      <c r="V127" s="80">
        <f t="shared" si="178"/>
        <v>3563</v>
      </c>
      <c r="W127" s="74">
        <f t="shared" si="179"/>
        <v>0</v>
      </c>
      <c r="X127" s="74">
        <f t="shared" si="180"/>
        <v>0</v>
      </c>
      <c r="Y127" s="74">
        <f t="shared" si="181"/>
        <v>0</v>
      </c>
      <c r="Z127" s="435">
        <f t="shared" si="182"/>
        <v>0</v>
      </c>
      <c r="AA127" s="435">
        <f t="shared" si="183"/>
        <v>0</v>
      </c>
      <c r="AB127" s="80">
        <f t="shared" si="184"/>
        <v>0</v>
      </c>
      <c r="AC127" s="74">
        <f t="shared" si="185"/>
        <v>1</v>
      </c>
      <c r="AD127" s="74">
        <f t="shared" si="186"/>
        <v>54</v>
      </c>
      <c r="AE127" s="74">
        <f t="shared" si="187"/>
        <v>0</v>
      </c>
      <c r="AF127" s="74">
        <f t="shared" si="188"/>
        <v>0</v>
      </c>
      <c r="AG127" s="74">
        <f t="shared" si="189"/>
        <v>111</v>
      </c>
      <c r="AH127" s="74">
        <f t="shared" si="190"/>
        <v>0</v>
      </c>
      <c r="AI127" s="74">
        <f t="shared" si="191"/>
        <v>0</v>
      </c>
      <c r="AJ127" s="74">
        <f t="shared" si="192"/>
        <v>0</v>
      </c>
      <c r="AK127" s="74">
        <f t="shared" si="193"/>
        <v>0</v>
      </c>
      <c r="AL127" s="396">
        <f t="shared" si="194"/>
        <v>0</v>
      </c>
      <c r="AM127" s="431">
        <f t="shared" si="195"/>
        <v>3729</v>
      </c>
      <c r="AN127" s="64" t="str">
        <f t="shared" si="140"/>
        <v>837EPSS10</v>
      </c>
      <c r="AO127" s="775" t="s">
        <v>290</v>
      </c>
      <c r="AP127" s="777">
        <v>837</v>
      </c>
      <c r="AQ127" s="775" t="s">
        <v>545</v>
      </c>
      <c r="AR127" s="776">
        <v>316</v>
      </c>
    </row>
    <row r="128" spans="2:44">
      <c r="B128" s="64" t="str">
        <f t="shared" si="160"/>
        <v>847EPSS40</v>
      </c>
      <c r="C128" s="64" t="str">
        <f t="shared" si="161"/>
        <v>847EPSI03</v>
      </c>
      <c r="D128" s="64" t="str">
        <f t="shared" si="162"/>
        <v>847ESS002</v>
      </c>
      <c r="E128" s="64" t="str">
        <f t="shared" si="163"/>
        <v>847ESS024</v>
      </c>
      <c r="F128" s="64" t="str">
        <f t="shared" si="164"/>
        <v>847ESS091</v>
      </c>
      <c r="G128" s="64" t="str">
        <f t="shared" si="165"/>
        <v>847EPSS41</v>
      </c>
      <c r="H128" s="64" t="str">
        <f t="shared" si="166"/>
        <v>847EPSS10</v>
      </c>
      <c r="I128" s="64" t="str">
        <f t="shared" si="167"/>
        <v>847EPSS16</v>
      </c>
      <c r="J128" s="64" t="str">
        <f t="shared" si="168"/>
        <v>847EPSS37</v>
      </c>
      <c r="K128" s="64" t="str">
        <f t="shared" si="169"/>
        <v>847EPSS02</v>
      </c>
      <c r="L128" s="64" t="str">
        <f t="shared" si="170"/>
        <v>847EPSS23</v>
      </c>
      <c r="M128" s="64" t="str">
        <f t="shared" si="171"/>
        <v>847EPSS44</v>
      </c>
      <c r="N128" s="64" t="str">
        <f t="shared" si="172"/>
        <v>847EPSS18</v>
      </c>
      <c r="O128" s="64" t="str">
        <f t="shared" si="173"/>
        <v>847EPSS05</v>
      </c>
      <c r="P128" s="64" t="str">
        <f t="shared" si="174"/>
        <v>847EPSS17</v>
      </c>
      <c r="Q128" s="64" t="str">
        <f t="shared" si="175"/>
        <v>847ESS118</v>
      </c>
      <c r="R128" s="64" t="str">
        <f t="shared" si="176"/>
        <v>847EPSS33</v>
      </c>
      <c r="S128" s="4" t="s">
        <v>101</v>
      </c>
      <c r="T128" s="65" t="s">
        <v>247</v>
      </c>
      <c r="U128" s="76">
        <v>847</v>
      </c>
      <c r="V128" s="80">
        <f t="shared" si="178"/>
        <v>24328</v>
      </c>
      <c r="W128" s="74">
        <f t="shared" si="179"/>
        <v>0</v>
      </c>
      <c r="X128" s="74">
        <f t="shared" si="180"/>
        <v>0</v>
      </c>
      <c r="Y128" s="74">
        <f t="shared" si="181"/>
        <v>0</v>
      </c>
      <c r="Z128" s="435">
        <f t="shared" si="182"/>
        <v>0</v>
      </c>
      <c r="AA128" s="435">
        <f t="shared" si="183"/>
        <v>3</v>
      </c>
      <c r="AB128" s="80">
        <f t="shared" si="184"/>
        <v>0</v>
      </c>
      <c r="AC128" s="74">
        <f t="shared" si="185"/>
        <v>0</v>
      </c>
      <c r="AD128" s="74">
        <f t="shared" si="186"/>
        <v>215</v>
      </c>
      <c r="AE128" s="74">
        <f t="shared" si="187"/>
        <v>0</v>
      </c>
      <c r="AF128" s="74">
        <f t="shared" si="188"/>
        <v>0</v>
      </c>
      <c r="AG128" s="74">
        <f t="shared" si="189"/>
        <v>259</v>
      </c>
      <c r="AH128" s="74">
        <f t="shared" si="190"/>
        <v>0</v>
      </c>
      <c r="AI128" s="74">
        <f t="shared" si="191"/>
        <v>0</v>
      </c>
      <c r="AJ128" s="74">
        <f t="shared" si="192"/>
        <v>0</v>
      </c>
      <c r="AK128" s="74">
        <f t="shared" si="193"/>
        <v>0</v>
      </c>
      <c r="AL128" s="396">
        <f t="shared" si="194"/>
        <v>0</v>
      </c>
      <c r="AM128" s="431">
        <f t="shared" si="195"/>
        <v>24805</v>
      </c>
      <c r="AN128" s="64" t="str">
        <f t="shared" si="140"/>
        <v>837EPSS16</v>
      </c>
      <c r="AO128" s="775" t="s">
        <v>290</v>
      </c>
      <c r="AP128" s="777">
        <v>837</v>
      </c>
      <c r="AQ128" s="775" t="s">
        <v>546</v>
      </c>
      <c r="AR128" s="776">
        <v>3396</v>
      </c>
    </row>
    <row r="129" spans="2:44">
      <c r="B129" s="64" t="str">
        <f t="shared" si="160"/>
        <v>856EPSS40</v>
      </c>
      <c r="C129" s="64" t="str">
        <f t="shared" si="161"/>
        <v>856EPSI03</v>
      </c>
      <c r="D129" s="64" t="str">
        <f t="shared" si="162"/>
        <v>856ESS002</v>
      </c>
      <c r="E129" s="64" t="str">
        <f t="shared" si="163"/>
        <v>856ESS024</v>
      </c>
      <c r="F129" s="64" t="str">
        <f t="shared" si="164"/>
        <v>856ESS091</v>
      </c>
      <c r="G129" s="64" t="str">
        <f t="shared" si="165"/>
        <v>856EPSS41</v>
      </c>
      <c r="H129" s="64" t="str">
        <f t="shared" si="166"/>
        <v>856EPSS10</v>
      </c>
      <c r="I129" s="64" t="str">
        <f t="shared" si="167"/>
        <v>856EPSS16</v>
      </c>
      <c r="J129" s="64" t="str">
        <f t="shared" si="168"/>
        <v>856EPSS37</v>
      </c>
      <c r="K129" s="64" t="str">
        <f t="shared" si="169"/>
        <v>856EPSS02</v>
      </c>
      <c r="L129" s="64" t="str">
        <f t="shared" si="170"/>
        <v>856EPSS23</v>
      </c>
      <c r="M129" s="64" t="str">
        <f t="shared" si="171"/>
        <v>856EPSS44</v>
      </c>
      <c r="N129" s="64" t="str">
        <f t="shared" si="172"/>
        <v>856EPSS18</v>
      </c>
      <c r="O129" s="64" t="str">
        <f t="shared" si="173"/>
        <v>856EPSS05</v>
      </c>
      <c r="P129" s="64" t="str">
        <f t="shared" si="174"/>
        <v>856EPSS17</v>
      </c>
      <c r="Q129" s="64" t="str">
        <f t="shared" si="175"/>
        <v>856ESS118</v>
      </c>
      <c r="R129" s="64" t="str">
        <f t="shared" si="176"/>
        <v>856EPSS33</v>
      </c>
      <c r="S129" s="4" t="s">
        <v>103</v>
      </c>
      <c r="T129" s="65" t="s">
        <v>247</v>
      </c>
      <c r="U129" s="76">
        <v>856</v>
      </c>
      <c r="V129" s="80">
        <f t="shared" si="178"/>
        <v>2730</v>
      </c>
      <c r="W129" s="74">
        <f t="shared" si="179"/>
        <v>345</v>
      </c>
      <c r="X129" s="74">
        <f t="shared" si="180"/>
        <v>0</v>
      </c>
      <c r="Y129" s="74">
        <f t="shared" si="181"/>
        <v>0</v>
      </c>
      <c r="Z129" s="435">
        <f t="shared" si="182"/>
        <v>0</v>
      </c>
      <c r="AA129" s="435">
        <f t="shared" si="183"/>
        <v>0</v>
      </c>
      <c r="AB129" s="80">
        <f t="shared" si="184"/>
        <v>0</v>
      </c>
      <c r="AC129" s="74">
        <f t="shared" si="185"/>
        <v>0</v>
      </c>
      <c r="AD129" s="74">
        <f t="shared" si="186"/>
        <v>56</v>
      </c>
      <c r="AE129" s="74">
        <f t="shared" si="187"/>
        <v>1</v>
      </c>
      <c r="AF129" s="74">
        <f t="shared" si="188"/>
        <v>0</v>
      </c>
      <c r="AG129" s="74">
        <f t="shared" si="189"/>
        <v>106</v>
      </c>
      <c r="AH129" s="74">
        <f t="shared" si="190"/>
        <v>0</v>
      </c>
      <c r="AI129" s="74">
        <f t="shared" si="191"/>
        <v>0</v>
      </c>
      <c r="AJ129" s="74">
        <f t="shared" si="192"/>
        <v>0</v>
      </c>
      <c r="AK129" s="74">
        <f t="shared" si="193"/>
        <v>0</v>
      </c>
      <c r="AL129" s="396">
        <f t="shared" si="194"/>
        <v>0</v>
      </c>
      <c r="AM129" s="431">
        <f t="shared" si="195"/>
        <v>3238</v>
      </c>
      <c r="AN129" s="64" t="str">
        <f t="shared" si="140"/>
        <v>837EPSS37</v>
      </c>
      <c r="AO129" s="775" t="s">
        <v>290</v>
      </c>
      <c r="AP129" s="777">
        <v>837</v>
      </c>
      <c r="AQ129" s="775" t="s">
        <v>550</v>
      </c>
      <c r="AR129" s="776">
        <v>736</v>
      </c>
    </row>
    <row r="130" spans="2:44">
      <c r="B130" s="64" t="str">
        <f t="shared" si="160"/>
        <v>861EPSS40</v>
      </c>
      <c r="C130" s="64" t="str">
        <f t="shared" si="161"/>
        <v>861EPSI03</v>
      </c>
      <c r="D130" s="64" t="str">
        <f t="shared" si="162"/>
        <v>861ESS002</v>
      </c>
      <c r="E130" s="64" t="str">
        <f t="shared" si="163"/>
        <v>861ESS024</v>
      </c>
      <c r="F130" s="64" t="str">
        <f t="shared" si="164"/>
        <v>861ESS091</v>
      </c>
      <c r="G130" s="64" t="str">
        <f t="shared" si="165"/>
        <v>861EPSS41</v>
      </c>
      <c r="H130" s="64" t="str">
        <f t="shared" si="166"/>
        <v>861EPSS10</v>
      </c>
      <c r="I130" s="64" t="str">
        <f t="shared" si="167"/>
        <v>861EPSS16</v>
      </c>
      <c r="J130" s="64" t="str">
        <f t="shared" si="168"/>
        <v>861EPSS37</v>
      </c>
      <c r="K130" s="64" t="str">
        <f t="shared" si="169"/>
        <v>861EPSS02</v>
      </c>
      <c r="L130" s="64" t="str">
        <f t="shared" si="170"/>
        <v>861EPSS23</v>
      </c>
      <c r="M130" s="64" t="str">
        <f t="shared" si="171"/>
        <v>861EPSS44</v>
      </c>
      <c r="N130" s="64" t="str">
        <f t="shared" si="172"/>
        <v>861EPSS18</v>
      </c>
      <c r="O130" s="64" t="str">
        <f t="shared" si="173"/>
        <v>861EPSS05</v>
      </c>
      <c r="P130" s="64" t="str">
        <f t="shared" si="174"/>
        <v>861EPSS17</v>
      </c>
      <c r="Q130" s="64" t="str">
        <f t="shared" si="175"/>
        <v>861ESS118</v>
      </c>
      <c r="R130" s="64" t="str">
        <f t="shared" si="176"/>
        <v>861EPSS33</v>
      </c>
      <c r="S130" s="4" t="s">
        <v>27</v>
      </c>
      <c r="T130" s="65" t="s">
        <v>247</v>
      </c>
      <c r="U130" s="76">
        <v>861</v>
      </c>
      <c r="V130" s="80">
        <f t="shared" si="178"/>
        <v>5466</v>
      </c>
      <c r="W130" s="74">
        <f t="shared" si="179"/>
        <v>0</v>
      </c>
      <c r="X130" s="74">
        <f t="shared" si="180"/>
        <v>0</v>
      </c>
      <c r="Y130" s="74">
        <f t="shared" si="181"/>
        <v>0</v>
      </c>
      <c r="Z130" s="435">
        <f t="shared" si="182"/>
        <v>0</v>
      </c>
      <c r="AA130" s="435">
        <f t="shared" si="183"/>
        <v>0</v>
      </c>
      <c r="AB130" s="80">
        <f t="shared" si="184"/>
        <v>0</v>
      </c>
      <c r="AC130" s="74">
        <f t="shared" si="185"/>
        <v>0</v>
      </c>
      <c r="AD130" s="74">
        <f t="shared" si="186"/>
        <v>134</v>
      </c>
      <c r="AE130" s="74">
        <f t="shared" si="187"/>
        <v>0</v>
      </c>
      <c r="AF130" s="74">
        <f t="shared" si="188"/>
        <v>0</v>
      </c>
      <c r="AG130" s="74">
        <f t="shared" si="189"/>
        <v>251</v>
      </c>
      <c r="AH130" s="74">
        <f t="shared" si="190"/>
        <v>0</v>
      </c>
      <c r="AI130" s="74">
        <f t="shared" si="191"/>
        <v>0</v>
      </c>
      <c r="AJ130" s="74">
        <f t="shared" si="192"/>
        <v>0</v>
      </c>
      <c r="AK130" s="74">
        <f t="shared" si="193"/>
        <v>0</v>
      </c>
      <c r="AL130" s="396">
        <f t="shared" si="194"/>
        <v>0</v>
      </c>
      <c r="AM130" s="431">
        <f t="shared" si="195"/>
        <v>5851</v>
      </c>
      <c r="AN130" s="64" t="str">
        <f t="shared" si="140"/>
        <v>837EPSS40</v>
      </c>
      <c r="AO130" s="775" t="s">
        <v>290</v>
      </c>
      <c r="AP130" s="777">
        <v>837</v>
      </c>
      <c r="AQ130" s="775" t="s">
        <v>872</v>
      </c>
      <c r="AR130" s="776">
        <v>40756</v>
      </c>
    </row>
    <row r="131" spans="2:44">
      <c r="B131" s="64" t="str">
        <f t="shared" si="160"/>
        <v>EPSS40</v>
      </c>
      <c r="C131" s="64" t="str">
        <f t="shared" si="161"/>
        <v>EPSI03</v>
      </c>
      <c r="D131" s="64" t="str">
        <f t="shared" si="162"/>
        <v>ESS002</v>
      </c>
      <c r="E131" s="64" t="str">
        <f t="shared" si="163"/>
        <v>ESS024</v>
      </c>
      <c r="F131" s="64" t="str">
        <f t="shared" si="164"/>
        <v>ESS091</v>
      </c>
      <c r="G131" s="64" t="str">
        <f t="shared" si="165"/>
        <v>EPSS41</v>
      </c>
      <c r="H131" s="64" t="str">
        <f t="shared" si="166"/>
        <v>EPSS10</v>
      </c>
      <c r="I131" s="64" t="str">
        <f t="shared" si="167"/>
        <v>EPSS16</v>
      </c>
      <c r="J131" s="64" t="str">
        <f t="shared" si="168"/>
        <v>EPSS37</v>
      </c>
      <c r="K131" s="64" t="str">
        <f t="shared" si="169"/>
        <v>EPSS02</v>
      </c>
      <c r="L131" s="64" t="str">
        <f t="shared" si="170"/>
        <v>EPSS23</v>
      </c>
      <c r="M131" s="64" t="str">
        <f t="shared" si="171"/>
        <v>EPSS44</v>
      </c>
      <c r="N131" s="64" t="str">
        <f t="shared" si="172"/>
        <v>EPSS18</v>
      </c>
      <c r="O131" s="64" t="str">
        <f t="shared" si="173"/>
        <v>EPSS05</v>
      </c>
      <c r="P131" s="64" t="str">
        <f t="shared" si="174"/>
        <v>EPSS17</v>
      </c>
      <c r="Q131" s="64" t="str">
        <f t="shared" si="175"/>
        <v>ESS118</v>
      </c>
      <c r="R131" s="64" t="str">
        <f t="shared" si="176"/>
        <v>EPSS33</v>
      </c>
      <c r="S131" s="335" t="s">
        <v>311</v>
      </c>
      <c r="T131" s="336"/>
      <c r="U131" s="77"/>
      <c r="V131" s="78">
        <f t="shared" ref="V131:AL131" si="196">SUM(V132:V141)</f>
        <v>693823</v>
      </c>
      <c r="W131" s="75">
        <f t="shared" si="196"/>
        <v>0</v>
      </c>
      <c r="X131" s="75">
        <f t="shared" si="196"/>
        <v>0</v>
      </c>
      <c r="Y131" s="75">
        <f t="shared" si="196"/>
        <v>0</v>
      </c>
      <c r="Z131" s="436">
        <f t="shared" si="196"/>
        <v>0</v>
      </c>
      <c r="AA131" s="436">
        <f>SUM(AA132:AA141)</f>
        <v>37</v>
      </c>
      <c r="AB131" s="78">
        <f t="shared" si="196"/>
        <v>63546</v>
      </c>
      <c r="AC131" s="75">
        <f t="shared" si="196"/>
        <v>13540</v>
      </c>
      <c r="AD131" s="75">
        <f t="shared" si="196"/>
        <v>14938</v>
      </c>
      <c r="AE131" s="75">
        <f t="shared" si="196"/>
        <v>21456</v>
      </c>
      <c r="AF131" s="75">
        <f t="shared" si="196"/>
        <v>3999</v>
      </c>
      <c r="AG131" s="75">
        <f t="shared" si="196"/>
        <v>24315</v>
      </c>
      <c r="AH131" s="75">
        <f t="shared" si="196"/>
        <v>10</v>
      </c>
      <c r="AI131" s="75">
        <f t="shared" si="196"/>
        <v>685</v>
      </c>
      <c r="AJ131" s="75">
        <f t="shared" si="196"/>
        <v>7</v>
      </c>
      <c r="AK131" s="75">
        <f>SUM(AK132:AK141)</f>
        <v>0</v>
      </c>
      <c r="AL131" s="397">
        <f t="shared" si="196"/>
        <v>0</v>
      </c>
      <c r="AM131" s="430">
        <f>SUM(AM132:AM141)</f>
        <v>836356</v>
      </c>
      <c r="AN131" s="64" t="str">
        <f t="shared" si="140"/>
        <v>837EPSS44</v>
      </c>
      <c r="AO131" s="775" t="s">
        <v>290</v>
      </c>
      <c r="AP131" s="777">
        <v>837</v>
      </c>
      <c r="AQ131" s="775" t="s">
        <v>1063</v>
      </c>
      <c r="AR131" s="776">
        <v>1345</v>
      </c>
    </row>
    <row r="132" spans="2:44">
      <c r="B132" s="64" t="str">
        <f t="shared" si="160"/>
        <v>1EPSS40</v>
      </c>
      <c r="C132" s="64" t="str">
        <f t="shared" si="161"/>
        <v>1EPSI03</v>
      </c>
      <c r="D132" s="64" t="str">
        <f t="shared" si="162"/>
        <v>1ESS002</v>
      </c>
      <c r="E132" s="64" t="str">
        <f t="shared" si="163"/>
        <v>1ESS024</v>
      </c>
      <c r="F132" s="64" t="str">
        <f t="shared" si="164"/>
        <v>1ESS091</v>
      </c>
      <c r="G132" s="64" t="str">
        <f t="shared" si="165"/>
        <v>1EPSS41</v>
      </c>
      <c r="H132" s="64" t="str">
        <f t="shared" si="166"/>
        <v>1EPSS10</v>
      </c>
      <c r="I132" s="64" t="str">
        <f t="shared" si="167"/>
        <v>1EPSS16</v>
      </c>
      <c r="J132" s="64" t="str">
        <f t="shared" si="168"/>
        <v>1EPSS37</v>
      </c>
      <c r="K132" s="64" t="str">
        <f t="shared" si="169"/>
        <v>1EPSS02</v>
      </c>
      <c r="L132" s="64" t="str">
        <f t="shared" si="170"/>
        <v>1EPSS23</v>
      </c>
      <c r="M132" s="64" t="str">
        <f t="shared" si="171"/>
        <v>1EPSS44</v>
      </c>
      <c r="N132" s="64" t="str">
        <f t="shared" si="172"/>
        <v>1EPSS18</v>
      </c>
      <c r="O132" s="64" t="str">
        <f t="shared" si="173"/>
        <v>1EPSS05</v>
      </c>
      <c r="P132" s="64" t="str">
        <f t="shared" si="174"/>
        <v>1EPSS17</v>
      </c>
      <c r="Q132" s="64" t="str">
        <f t="shared" si="175"/>
        <v>1ESS118</v>
      </c>
      <c r="R132" s="64" t="str">
        <f t="shared" si="176"/>
        <v>1EPSS33</v>
      </c>
      <c r="S132" s="1" t="s">
        <v>30</v>
      </c>
      <c r="T132" s="65" t="s">
        <v>244</v>
      </c>
      <c r="U132" s="76">
        <v>1</v>
      </c>
      <c r="V132" s="80">
        <f t="shared" ref="V132:V141" si="197">IFERROR(VLOOKUP(B132,$AN$9:$AR$931,5,0),0)</f>
        <v>490500</v>
      </c>
      <c r="W132" s="74">
        <f t="shared" ref="W132:W141" si="198">IFERROR(VLOOKUP(C132,$AN$9:$AR$931,5,0),0)</f>
        <v>0</v>
      </c>
      <c r="X132" s="74">
        <f t="shared" ref="X132:X141" si="199">IFERROR(VLOOKUP(D132,$AN$9:$AR$931,5,0),0)</f>
        <v>0</v>
      </c>
      <c r="Y132" s="74">
        <f t="shared" ref="Y132:Y141" si="200">IFERROR(VLOOKUP(E132,$AN$9:$AR$931,5,0),0)</f>
        <v>0</v>
      </c>
      <c r="Z132" s="435">
        <f t="shared" ref="Z132:Z141" si="201">IFERROR(VLOOKUP(F132,$AN$9:$AR$931,5,0),0)</f>
        <v>0</v>
      </c>
      <c r="AA132" s="435">
        <f t="shared" ref="AA132:AA141" si="202">IFERROR(VLOOKUP(G132,$AN$9:$AR$931,5,0),0)</f>
        <v>30</v>
      </c>
      <c r="AB132" s="80">
        <f t="shared" ref="AB132:AB141" si="203">IFERROR(VLOOKUP(H132,$AN$9:$AR$931,5,0),0)</f>
        <v>55181</v>
      </c>
      <c r="AC132" s="74">
        <f t="shared" ref="AC132:AC141" si="204">IFERROR(VLOOKUP(I132,$AN$9:$AR$931,5,0),0)</f>
        <v>10833</v>
      </c>
      <c r="AD132" s="74">
        <f t="shared" ref="AD132:AD141" si="205">IFERROR(VLOOKUP(J132,$AN$9:$AR$931,5,0),0)</f>
        <v>12166</v>
      </c>
      <c r="AE132" s="74">
        <f t="shared" ref="AE132:AE141" si="206">IFERROR(VLOOKUP(K132,$AN$9:$AR$931,5,0),0)</f>
        <v>18326</v>
      </c>
      <c r="AF132" s="74">
        <f t="shared" ref="AF132:AF141" si="207">IFERROR(VLOOKUP(L132,$AN$9:$AR$931,5,0),0)</f>
        <v>3665</v>
      </c>
      <c r="AG132" s="74">
        <f t="shared" ref="AG132:AG141" si="208">IFERROR(VLOOKUP(M132,$AN$9:$AR$931,5,0),0)</f>
        <v>19059</v>
      </c>
      <c r="AH132" s="74">
        <f t="shared" ref="AH132:AH141" si="209">IFERROR(VLOOKUP(N132,$AN$9:$AR$931,5,0),0)</f>
        <v>0</v>
      </c>
      <c r="AI132" s="74">
        <f t="shared" ref="AI132:AI141" si="210">IFERROR(VLOOKUP(O132,$AN$9:$AR$931,5,0),0)</f>
        <v>584</v>
      </c>
      <c r="AJ132" s="74">
        <f t="shared" ref="AJ132:AJ141" si="211">IFERROR(VLOOKUP(P132,$AN$9:$AR$931,5,0),0)</f>
        <v>4</v>
      </c>
      <c r="AK132" s="74">
        <f t="shared" ref="AK132:AK141" si="212">IFERROR(VLOOKUP(Q132,$AN$9:$AR$931,5,0),0)</f>
        <v>0</v>
      </c>
      <c r="AL132" s="396">
        <f t="shared" ref="AL132:AL141" si="213">IFERROR(VLOOKUP(R132,$AN$9:$AR$931,5,0),0)</f>
        <v>0</v>
      </c>
      <c r="AM132" s="431">
        <f t="shared" ref="AM132:AM141" si="214">SUM(V132:AL132)</f>
        <v>610348</v>
      </c>
      <c r="AN132" s="64" t="str">
        <f t="shared" si="140"/>
        <v>837ESS002</v>
      </c>
      <c r="AO132" s="775" t="s">
        <v>290</v>
      </c>
      <c r="AP132" s="777">
        <v>837</v>
      </c>
      <c r="AQ132" s="775" t="s">
        <v>0</v>
      </c>
      <c r="AR132" s="776">
        <v>41771</v>
      </c>
    </row>
    <row r="133" spans="2:44">
      <c r="B133" s="64" t="str">
        <f t="shared" si="160"/>
        <v>79EPSS40</v>
      </c>
      <c r="C133" s="64" t="str">
        <f t="shared" si="161"/>
        <v>79EPSI03</v>
      </c>
      <c r="D133" s="64" t="str">
        <f t="shared" si="162"/>
        <v>79ESS002</v>
      </c>
      <c r="E133" s="64" t="str">
        <f t="shared" si="163"/>
        <v>79ESS024</v>
      </c>
      <c r="F133" s="64" t="str">
        <f t="shared" si="164"/>
        <v>79ESS091</v>
      </c>
      <c r="G133" s="64" t="str">
        <f t="shared" si="165"/>
        <v>79EPSS41</v>
      </c>
      <c r="H133" s="64" t="str">
        <f t="shared" si="166"/>
        <v>79EPSS10</v>
      </c>
      <c r="I133" s="64" t="str">
        <f t="shared" si="167"/>
        <v>79EPSS16</v>
      </c>
      <c r="J133" s="64" t="str">
        <f t="shared" si="168"/>
        <v>79EPSS37</v>
      </c>
      <c r="K133" s="64" t="str">
        <f t="shared" si="169"/>
        <v>79EPSS02</v>
      </c>
      <c r="L133" s="64" t="str">
        <f t="shared" si="170"/>
        <v>79EPSS23</v>
      </c>
      <c r="M133" s="64" t="str">
        <f t="shared" si="171"/>
        <v>79EPSS44</v>
      </c>
      <c r="N133" s="64" t="str">
        <f t="shared" si="172"/>
        <v>79EPSS18</v>
      </c>
      <c r="O133" s="64" t="str">
        <f t="shared" si="173"/>
        <v>79EPSS05</v>
      </c>
      <c r="P133" s="64" t="str">
        <f t="shared" si="174"/>
        <v>79EPSS17</v>
      </c>
      <c r="Q133" s="64" t="str">
        <f t="shared" si="175"/>
        <v>79ESS118</v>
      </c>
      <c r="R133" s="64" t="str">
        <f t="shared" si="176"/>
        <v>79EPSS33</v>
      </c>
      <c r="S133" s="4" t="s">
        <v>69</v>
      </c>
      <c r="T133" s="65" t="s">
        <v>244</v>
      </c>
      <c r="U133" s="76">
        <v>79</v>
      </c>
      <c r="V133" s="80">
        <f t="shared" si="197"/>
        <v>16227</v>
      </c>
      <c r="W133" s="74">
        <f t="shared" si="198"/>
        <v>0</v>
      </c>
      <c r="X133" s="74">
        <f t="shared" si="199"/>
        <v>0</v>
      </c>
      <c r="Y133" s="74">
        <f t="shared" si="200"/>
        <v>0</v>
      </c>
      <c r="Z133" s="435">
        <f t="shared" si="201"/>
        <v>0</v>
      </c>
      <c r="AA133" s="435">
        <f t="shared" si="202"/>
        <v>0</v>
      </c>
      <c r="AB133" s="80">
        <f t="shared" si="203"/>
        <v>277</v>
      </c>
      <c r="AC133" s="74">
        <f t="shared" si="204"/>
        <v>427</v>
      </c>
      <c r="AD133" s="74">
        <f t="shared" si="205"/>
        <v>174</v>
      </c>
      <c r="AE133" s="74">
        <f t="shared" si="206"/>
        <v>27</v>
      </c>
      <c r="AF133" s="74">
        <f t="shared" si="207"/>
        <v>0</v>
      </c>
      <c r="AG133" s="74">
        <f t="shared" si="208"/>
        <v>229</v>
      </c>
      <c r="AH133" s="74">
        <f t="shared" si="209"/>
        <v>0</v>
      </c>
      <c r="AI133" s="74">
        <f t="shared" si="210"/>
        <v>0</v>
      </c>
      <c r="AJ133" s="74">
        <f t="shared" si="211"/>
        <v>0</v>
      </c>
      <c r="AK133" s="74">
        <f t="shared" si="212"/>
        <v>0</v>
      </c>
      <c r="AL133" s="396">
        <f t="shared" si="213"/>
        <v>0</v>
      </c>
      <c r="AM133" s="431">
        <f t="shared" si="214"/>
        <v>17361</v>
      </c>
      <c r="AN133" s="64" t="str">
        <f t="shared" si="140"/>
        <v>873EPSI03</v>
      </c>
      <c r="AO133" s="775" t="s">
        <v>290</v>
      </c>
      <c r="AP133" s="777">
        <v>873</v>
      </c>
      <c r="AQ133" s="775" t="s">
        <v>3</v>
      </c>
      <c r="AR133" s="776">
        <v>932</v>
      </c>
    </row>
    <row r="134" spans="2:44">
      <c r="B134" s="64" t="str">
        <f t="shared" si="160"/>
        <v>88EPSS40</v>
      </c>
      <c r="C134" s="64" t="str">
        <f t="shared" si="161"/>
        <v>88EPSI03</v>
      </c>
      <c r="D134" s="64" t="str">
        <f t="shared" si="162"/>
        <v>88ESS002</v>
      </c>
      <c r="E134" s="64" t="str">
        <f t="shared" si="163"/>
        <v>88ESS024</v>
      </c>
      <c r="F134" s="64" t="str">
        <f t="shared" si="164"/>
        <v>88ESS091</v>
      </c>
      <c r="G134" s="64" t="str">
        <f t="shared" si="165"/>
        <v>88EPSS41</v>
      </c>
      <c r="H134" s="64" t="str">
        <f t="shared" si="166"/>
        <v>88EPSS10</v>
      </c>
      <c r="I134" s="64" t="str">
        <f t="shared" si="167"/>
        <v>88EPSS16</v>
      </c>
      <c r="J134" s="64" t="str">
        <f t="shared" si="168"/>
        <v>88EPSS37</v>
      </c>
      <c r="K134" s="64" t="str">
        <f t="shared" si="169"/>
        <v>88EPSS02</v>
      </c>
      <c r="L134" s="64" t="str">
        <f t="shared" si="170"/>
        <v>88EPSS23</v>
      </c>
      <c r="M134" s="64" t="str">
        <f t="shared" si="171"/>
        <v>88EPSS44</v>
      </c>
      <c r="N134" s="64" t="str">
        <f t="shared" si="172"/>
        <v>88EPSS18</v>
      </c>
      <c r="O134" s="64" t="str">
        <f t="shared" si="173"/>
        <v>88EPSS05</v>
      </c>
      <c r="P134" s="64" t="str">
        <f t="shared" si="174"/>
        <v>88EPSS17</v>
      </c>
      <c r="Q134" s="64" t="str">
        <f t="shared" si="175"/>
        <v>88ESS118</v>
      </c>
      <c r="R134" s="64" t="str">
        <f t="shared" si="176"/>
        <v>88EPSS33</v>
      </c>
      <c r="S134" s="5" t="s">
        <v>35</v>
      </c>
      <c r="T134" s="65" t="s">
        <v>244</v>
      </c>
      <c r="U134" s="76">
        <v>88</v>
      </c>
      <c r="V134" s="80">
        <f t="shared" si="197"/>
        <v>83172</v>
      </c>
      <c r="W134" s="74">
        <f t="shared" si="198"/>
        <v>0</v>
      </c>
      <c r="X134" s="74">
        <f t="shared" si="199"/>
        <v>0</v>
      </c>
      <c r="Y134" s="74">
        <f t="shared" si="200"/>
        <v>0</v>
      </c>
      <c r="Z134" s="435">
        <f t="shared" si="201"/>
        <v>0</v>
      </c>
      <c r="AA134" s="435">
        <f t="shared" si="202"/>
        <v>4</v>
      </c>
      <c r="AB134" s="80">
        <f t="shared" si="203"/>
        <v>3177</v>
      </c>
      <c r="AC134" s="74">
        <f t="shared" si="204"/>
        <v>1251</v>
      </c>
      <c r="AD134" s="74">
        <f t="shared" si="205"/>
        <v>1103</v>
      </c>
      <c r="AE134" s="74">
        <f t="shared" si="206"/>
        <v>1698</v>
      </c>
      <c r="AF134" s="74">
        <f t="shared" si="207"/>
        <v>236</v>
      </c>
      <c r="AG134" s="74">
        <f t="shared" si="208"/>
        <v>2578</v>
      </c>
      <c r="AH134" s="74">
        <f t="shared" si="209"/>
        <v>0</v>
      </c>
      <c r="AI134" s="74">
        <f t="shared" si="210"/>
        <v>60</v>
      </c>
      <c r="AJ134" s="74">
        <f t="shared" si="211"/>
        <v>0</v>
      </c>
      <c r="AK134" s="74">
        <f t="shared" si="212"/>
        <v>0</v>
      </c>
      <c r="AL134" s="396">
        <f t="shared" si="213"/>
        <v>0</v>
      </c>
      <c r="AM134" s="431">
        <f t="shared" si="214"/>
        <v>93279</v>
      </c>
      <c r="AN134" s="64" t="str">
        <f t="shared" si="140"/>
        <v>873EPSS37</v>
      </c>
      <c r="AO134" s="775" t="s">
        <v>290</v>
      </c>
      <c r="AP134" s="777">
        <v>873</v>
      </c>
      <c r="AQ134" s="775" t="s">
        <v>550</v>
      </c>
      <c r="AR134" s="776">
        <v>29</v>
      </c>
    </row>
    <row r="135" spans="2:44">
      <c r="B135" s="64" t="str">
        <f t="shared" si="160"/>
        <v>129EPSS40</v>
      </c>
      <c r="C135" s="64" t="str">
        <f t="shared" si="161"/>
        <v>129EPSI03</v>
      </c>
      <c r="D135" s="64" t="str">
        <f t="shared" si="162"/>
        <v>129ESS002</v>
      </c>
      <c r="E135" s="64" t="str">
        <f t="shared" si="163"/>
        <v>129ESS024</v>
      </c>
      <c r="F135" s="64" t="str">
        <f t="shared" si="164"/>
        <v>129ESS091</v>
      </c>
      <c r="G135" s="64" t="str">
        <f t="shared" si="165"/>
        <v>129EPSS41</v>
      </c>
      <c r="H135" s="64" t="str">
        <f t="shared" si="166"/>
        <v>129EPSS10</v>
      </c>
      <c r="I135" s="64" t="str">
        <f t="shared" si="167"/>
        <v>129EPSS16</v>
      </c>
      <c r="J135" s="64" t="str">
        <f t="shared" si="168"/>
        <v>129EPSS37</v>
      </c>
      <c r="K135" s="64" t="str">
        <f t="shared" si="169"/>
        <v>129EPSS02</v>
      </c>
      <c r="L135" s="64" t="str">
        <f t="shared" si="170"/>
        <v>129EPSS23</v>
      </c>
      <c r="M135" s="64" t="str">
        <f t="shared" si="171"/>
        <v>129EPSS44</v>
      </c>
      <c r="N135" s="64" t="str">
        <f t="shared" si="172"/>
        <v>129EPSS18</v>
      </c>
      <c r="O135" s="64" t="str">
        <f t="shared" si="173"/>
        <v>129EPSS05</v>
      </c>
      <c r="P135" s="64" t="str">
        <f t="shared" si="174"/>
        <v>129EPSS17</v>
      </c>
      <c r="Q135" s="64" t="str">
        <f t="shared" si="175"/>
        <v>129ESS118</v>
      </c>
      <c r="R135" s="64" t="str">
        <f t="shared" si="176"/>
        <v>129EPSS33</v>
      </c>
      <c r="S135" s="5" t="s">
        <v>9</v>
      </c>
      <c r="T135" s="65" t="s">
        <v>244</v>
      </c>
      <c r="U135" s="76">
        <v>129</v>
      </c>
      <c r="V135" s="80">
        <f t="shared" si="197"/>
        <v>13944</v>
      </c>
      <c r="W135" s="74">
        <f t="shared" si="198"/>
        <v>0</v>
      </c>
      <c r="X135" s="74">
        <f t="shared" si="199"/>
        <v>0</v>
      </c>
      <c r="Y135" s="74">
        <f t="shared" si="200"/>
        <v>0</v>
      </c>
      <c r="Z135" s="435">
        <f t="shared" si="201"/>
        <v>0</v>
      </c>
      <c r="AA135" s="435">
        <f t="shared" si="202"/>
        <v>0</v>
      </c>
      <c r="AB135" s="80">
        <f t="shared" si="203"/>
        <v>707</v>
      </c>
      <c r="AC135" s="74">
        <f t="shared" si="204"/>
        <v>175</v>
      </c>
      <c r="AD135" s="74">
        <f t="shared" si="205"/>
        <v>188</v>
      </c>
      <c r="AE135" s="74">
        <f t="shared" si="206"/>
        <v>132</v>
      </c>
      <c r="AF135" s="74">
        <f t="shared" si="207"/>
        <v>0</v>
      </c>
      <c r="AG135" s="74">
        <f t="shared" si="208"/>
        <v>354</v>
      </c>
      <c r="AH135" s="74">
        <f t="shared" si="209"/>
        <v>0</v>
      </c>
      <c r="AI135" s="74">
        <f t="shared" si="210"/>
        <v>1</v>
      </c>
      <c r="AJ135" s="74">
        <f t="shared" si="211"/>
        <v>0</v>
      </c>
      <c r="AK135" s="74">
        <f t="shared" si="212"/>
        <v>0</v>
      </c>
      <c r="AL135" s="396">
        <f t="shared" si="213"/>
        <v>0</v>
      </c>
      <c r="AM135" s="431">
        <f t="shared" si="214"/>
        <v>15501</v>
      </c>
      <c r="AN135" s="64" t="str">
        <f t="shared" si="140"/>
        <v>873EPSS40</v>
      </c>
      <c r="AO135" s="775" t="s">
        <v>290</v>
      </c>
      <c r="AP135" s="777">
        <v>873</v>
      </c>
      <c r="AQ135" s="775" t="s">
        <v>872</v>
      </c>
      <c r="AR135" s="776">
        <v>5973</v>
      </c>
    </row>
    <row r="136" spans="2:44">
      <c r="B136" s="64" t="str">
        <f t="shared" si="160"/>
        <v>212EPSS40</v>
      </c>
      <c r="C136" s="64" t="str">
        <f t="shared" si="161"/>
        <v>212EPSI03</v>
      </c>
      <c r="D136" s="64" t="str">
        <f t="shared" si="162"/>
        <v>212ESS002</v>
      </c>
      <c r="E136" s="64" t="str">
        <f t="shared" si="163"/>
        <v>212ESS024</v>
      </c>
      <c r="F136" s="64" t="str">
        <f t="shared" si="164"/>
        <v>212ESS091</v>
      </c>
      <c r="G136" s="64" t="str">
        <f t="shared" si="165"/>
        <v>212EPSS41</v>
      </c>
      <c r="H136" s="64" t="str">
        <f t="shared" si="166"/>
        <v>212EPSS10</v>
      </c>
      <c r="I136" s="64" t="str">
        <f t="shared" si="167"/>
        <v>212EPSS16</v>
      </c>
      <c r="J136" s="64" t="str">
        <f t="shared" si="168"/>
        <v>212EPSS37</v>
      </c>
      <c r="K136" s="64" t="str">
        <f t="shared" si="169"/>
        <v>212EPSS02</v>
      </c>
      <c r="L136" s="64" t="str">
        <f t="shared" si="170"/>
        <v>212EPSS23</v>
      </c>
      <c r="M136" s="64" t="str">
        <f t="shared" si="171"/>
        <v>212EPSS44</v>
      </c>
      <c r="N136" s="64" t="str">
        <f t="shared" si="172"/>
        <v>212EPSS18</v>
      </c>
      <c r="O136" s="64" t="str">
        <f t="shared" si="173"/>
        <v>212EPSS05</v>
      </c>
      <c r="P136" s="64" t="str">
        <f t="shared" si="174"/>
        <v>212EPSS17</v>
      </c>
      <c r="Q136" s="64" t="str">
        <f t="shared" si="175"/>
        <v>212ESS118</v>
      </c>
      <c r="R136" s="64" t="str">
        <f t="shared" si="176"/>
        <v>212EPSS33</v>
      </c>
      <c r="S136" s="5" t="s">
        <v>38</v>
      </c>
      <c r="T136" s="65" t="s">
        <v>244</v>
      </c>
      <c r="U136" s="76">
        <v>212</v>
      </c>
      <c r="V136" s="80">
        <f t="shared" si="197"/>
        <v>14424</v>
      </c>
      <c r="W136" s="74">
        <f t="shared" si="198"/>
        <v>0</v>
      </c>
      <c r="X136" s="74">
        <f t="shared" si="199"/>
        <v>0</v>
      </c>
      <c r="Y136" s="74">
        <f t="shared" si="200"/>
        <v>0</v>
      </c>
      <c r="Z136" s="435">
        <f t="shared" si="201"/>
        <v>0</v>
      </c>
      <c r="AA136" s="435">
        <f t="shared" si="202"/>
        <v>0</v>
      </c>
      <c r="AB136" s="80">
        <f t="shared" si="203"/>
        <v>1112</v>
      </c>
      <c r="AC136" s="74">
        <f t="shared" si="204"/>
        <v>0</v>
      </c>
      <c r="AD136" s="74">
        <f t="shared" si="205"/>
        <v>235</v>
      </c>
      <c r="AE136" s="74">
        <f t="shared" si="206"/>
        <v>72</v>
      </c>
      <c r="AF136" s="74">
        <f t="shared" si="207"/>
        <v>0</v>
      </c>
      <c r="AG136" s="74">
        <f t="shared" si="208"/>
        <v>184</v>
      </c>
      <c r="AH136" s="74">
        <f t="shared" si="209"/>
        <v>0</v>
      </c>
      <c r="AI136" s="74">
        <f t="shared" si="210"/>
        <v>1</v>
      </c>
      <c r="AJ136" s="74">
        <f t="shared" si="211"/>
        <v>0</v>
      </c>
      <c r="AK136" s="74">
        <f t="shared" si="212"/>
        <v>0</v>
      </c>
      <c r="AL136" s="396">
        <f t="shared" si="213"/>
        <v>0</v>
      </c>
      <c r="AM136" s="431">
        <f t="shared" si="214"/>
        <v>16028</v>
      </c>
      <c r="AN136" s="64" t="str">
        <f t="shared" si="140"/>
        <v>873EPSS41</v>
      </c>
      <c r="AO136" s="775" t="s">
        <v>290</v>
      </c>
      <c r="AP136" s="777">
        <v>873</v>
      </c>
      <c r="AQ136" s="775" t="s">
        <v>913</v>
      </c>
      <c r="AR136" s="776">
        <v>93</v>
      </c>
    </row>
    <row r="137" spans="2:44">
      <c r="B137" s="64" t="str">
        <f t="shared" si="160"/>
        <v>266EPSS40</v>
      </c>
      <c r="C137" s="64" t="str">
        <f t="shared" si="161"/>
        <v>266EPSI03</v>
      </c>
      <c r="D137" s="64" t="str">
        <f t="shared" si="162"/>
        <v>266ESS002</v>
      </c>
      <c r="E137" s="64" t="str">
        <f t="shared" si="163"/>
        <v>266ESS024</v>
      </c>
      <c r="F137" s="64" t="str">
        <f t="shared" si="164"/>
        <v>266ESS091</v>
      </c>
      <c r="G137" s="64" t="str">
        <f t="shared" si="165"/>
        <v>266EPSS41</v>
      </c>
      <c r="H137" s="64" t="str">
        <f t="shared" si="166"/>
        <v>266EPSS10</v>
      </c>
      <c r="I137" s="64" t="str">
        <f t="shared" si="167"/>
        <v>266EPSS16</v>
      </c>
      <c r="J137" s="64" t="str">
        <f t="shared" si="168"/>
        <v>266EPSS37</v>
      </c>
      <c r="K137" s="64" t="str">
        <f t="shared" si="169"/>
        <v>266EPSS02</v>
      </c>
      <c r="L137" s="64" t="str">
        <f t="shared" si="170"/>
        <v>266EPSS23</v>
      </c>
      <c r="M137" s="64" t="str">
        <f t="shared" si="171"/>
        <v>266EPSS44</v>
      </c>
      <c r="N137" s="64" t="str">
        <f t="shared" si="172"/>
        <v>266EPSS18</v>
      </c>
      <c r="O137" s="64" t="str">
        <f t="shared" si="173"/>
        <v>266EPSS05</v>
      </c>
      <c r="P137" s="64" t="str">
        <f t="shared" si="174"/>
        <v>266EPSS17</v>
      </c>
      <c r="Q137" s="64" t="str">
        <f t="shared" si="175"/>
        <v>266ESS118</v>
      </c>
      <c r="R137" s="64" t="str">
        <f t="shared" si="176"/>
        <v>266EPSS33</v>
      </c>
      <c r="S137" s="5" t="s">
        <v>40</v>
      </c>
      <c r="T137" s="65" t="s">
        <v>244</v>
      </c>
      <c r="U137" s="76">
        <v>266</v>
      </c>
      <c r="V137" s="80">
        <f t="shared" si="197"/>
        <v>14471</v>
      </c>
      <c r="W137" s="74">
        <f t="shared" si="198"/>
        <v>0</v>
      </c>
      <c r="X137" s="74">
        <f t="shared" si="199"/>
        <v>0</v>
      </c>
      <c r="Y137" s="74">
        <f t="shared" si="200"/>
        <v>0</v>
      </c>
      <c r="Z137" s="435">
        <f t="shared" si="201"/>
        <v>0</v>
      </c>
      <c r="AA137" s="435">
        <f t="shared" si="202"/>
        <v>1</v>
      </c>
      <c r="AB137" s="80">
        <f t="shared" si="203"/>
        <v>440</v>
      </c>
      <c r="AC137" s="74">
        <f t="shared" si="204"/>
        <v>217</v>
      </c>
      <c r="AD137" s="74">
        <f t="shared" si="205"/>
        <v>186</v>
      </c>
      <c r="AE137" s="74">
        <f t="shared" si="206"/>
        <v>154</v>
      </c>
      <c r="AF137" s="74">
        <f t="shared" si="207"/>
        <v>3</v>
      </c>
      <c r="AG137" s="74">
        <f t="shared" si="208"/>
        <v>250</v>
      </c>
      <c r="AH137" s="74">
        <f t="shared" si="209"/>
        <v>0</v>
      </c>
      <c r="AI137" s="74">
        <f t="shared" si="210"/>
        <v>9</v>
      </c>
      <c r="AJ137" s="74">
        <f t="shared" si="211"/>
        <v>0</v>
      </c>
      <c r="AK137" s="74">
        <f t="shared" si="212"/>
        <v>0</v>
      </c>
      <c r="AL137" s="396">
        <f t="shared" si="213"/>
        <v>0</v>
      </c>
      <c r="AM137" s="431">
        <f t="shared" si="214"/>
        <v>15731</v>
      </c>
      <c r="AN137" s="64" t="str">
        <f t="shared" si="140"/>
        <v>31EPSS37</v>
      </c>
      <c r="AO137" s="775" t="s">
        <v>302</v>
      </c>
      <c r="AP137" s="777">
        <v>31</v>
      </c>
      <c r="AQ137" s="775" t="s">
        <v>550</v>
      </c>
      <c r="AR137" s="776">
        <v>217</v>
      </c>
    </row>
    <row r="138" spans="2:44">
      <c r="B138" s="64" t="str">
        <f t="shared" si="160"/>
        <v>308EPSS40</v>
      </c>
      <c r="C138" s="64" t="str">
        <f t="shared" si="161"/>
        <v>308EPSI03</v>
      </c>
      <c r="D138" s="64" t="str">
        <f t="shared" si="162"/>
        <v>308ESS002</v>
      </c>
      <c r="E138" s="64" t="str">
        <f t="shared" si="163"/>
        <v>308ESS024</v>
      </c>
      <c r="F138" s="64" t="str">
        <f t="shared" si="164"/>
        <v>308ESS091</v>
      </c>
      <c r="G138" s="64" t="str">
        <f t="shared" si="165"/>
        <v>308EPSS41</v>
      </c>
      <c r="H138" s="64" t="str">
        <f t="shared" si="166"/>
        <v>308EPSS10</v>
      </c>
      <c r="I138" s="64" t="str">
        <f t="shared" si="167"/>
        <v>308EPSS16</v>
      </c>
      <c r="J138" s="64" t="str">
        <f t="shared" si="168"/>
        <v>308EPSS37</v>
      </c>
      <c r="K138" s="64" t="str">
        <f t="shared" si="169"/>
        <v>308EPSS02</v>
      </c>
      <c r="L138" s="64" t="str">
        <f t="shared" si="170"/>
        <v>308EPSS23</v>
      </c>
      <c r="M138" s="64" t="str">
        <f t="shared" si="171"/>
        <v>308EPSS44</v>
      </c>
      <c r="N138" s="64" t="str">
        <f t="shared" si="172"/>
        <v>308EPSS18</v>
      </c>
      <c r="O138" s="64" t="str">
        <f t="shared" si="173"/>
        <v>308EPSS05</v>
      </c>
      <c r="P138" s="64" t="str">
        <f t="shared" si="174"/>
        <v>308EPSS17</v>
      </c>
      <c r="Q138" s="64" t="str">
        <f t="shared" si="175"/>
        <v>308ESS118</v>
      </c>
      <c r="R138" s="64" t="str">
        <f t="shared" si="176"/>
        <v>308EPSS33</v>
      </c>
      <c r="S138" s="4" t="s">
        <v>42</v>
      </c>
      <c r="T138" s="65" t="s">
        <v>244</v>
      </c>
      <c r="U138" s="76">
        <v>308</v>
      </c>
      <c r="V138" s="80">
        <f t="shared" si="197"/>
        <v>11305</v>
      </c>
      <c r="W138" s="74">
        <f t="shared" si="198"/>
        <v>0</v>
      </c>
      <c r="X138" s="74">
        <f t="shared" si="199"/>
        <v>0</v>
      </c>
      <c r="Y138" s="74">
        <f t="shared" si="200"/>
        <v>0</v>
      </c>
      <c r="Z138" s="435">
        <f t="shared" si="201"/>
        <v>0</v>
      </c>
      <c r="AA138" s="435">
        <f t="shared" si="202"/>
        <v>0</v>
      </c>
      <c r="AB138" s="80">
        <f t="shared" si="203"/>
        <v>738</v>
      </c>
      <c r="AC138" s="74">
        <f t="shared" si="204"/>
        <v>0</v>
      </c>
      <c r="AD138" s="74">
        <f t="shared" si="205"/>
        <v>273</v>
      </c>
      <c r="AE138" s="74">
        <f t="shared" si="206"/>
        <v>135</v>
      </c>
      <c r="AF138" s="74">
        <f t="shared" si="207"/>
        <v>0</v>
      </c>
      <c r="AG138" s="74">
        <f t="shared" si="208"/>
        <v>244</v>
      </c>
      <c r="AH138" s="74">
        <f t="shared" si="209"/>
        <v>0</v>
      </c>
      <c r="AI138" s="74">
        <f t="shared" si="210"/>
        <v>0</v>
      </c>
      <c r="AJ138" s="74">
        <f t="shared" si="211"/>
        <v>0</v>
      </c>
      <c r="AK138" s="74">
        <f t="shared" si="212"/>
        <v>0</v>
      </c>
      <c r="AL138" s="396">
        <f t="shared" si="213"/>
        <v>0</v>
      </c>
      <c r="AM138" s="431">
        <f t="shared" si="214"/>
        <v>12695</v>
      </c>
      <c r="AN138" s="64" t="str">
        <f t="shared" ref="AN138:AN201" si="215">CONCATENATE(AP138,AQ138)</f>
        <v>31EPSS40</v>
      </c>
      <c r="AO138" s="775" t="s">
        <v>302</v>
      </c>
      <c r="AP138" s="777">
        <v>31</v>
      </c>
      <c r="AQ138" s="775" t="s">
        <v>872</v>
      </c>
      <c r="AR138" s="776">
        <v>4995</v>
      </c>
    </row>
    <row r="139" spans="2:44">
      <c r="B139" s="64" t="str">
        <f t="shared" si="160"/>
        <v>360EPSS40</v>
      </c>
      <c r="C139" s="64" t="str">
        <f t="shared" si="161"/>
        <v>360EPSI03</v>
      </c>
      <c r="D139" s="64" t="str">
        <f t="shared" si="162"/>
        <v>360ESS002</v>
      </c>
      <c r="E139" s="64" t="str">
        <f t="shared" si="163"/>
        <v>360ESS024</v>
      </c>
      <c r="F139" s="64" t="str">
        <f t="shared" si="164"/>
        <v>360ESS091</v>
      </c>
      <c r="G139" s="64" t="str">
        <f t="shared" si="165"/>
        <v>360EPSS41</v>
      </c>
      <c r="H139" s="64" t="str">
        <f t="shared" si="166"/>
        <v>360EPSS10</v>
      </c>
      <c r="I139" s="64" t="str">
        <f t="shared" si="167"/>
        <v>360EPSS16</v>
      </c>
      <c r="J139" s="64" t="str">
        <f t="shared" si="168"/>
        <v>360EPSS37</v>
      </c>
      <c r="K139" s="64" t="str">
        <f t="shared" si="169"/>
        <v>360EPSS02</v>
      </c>
      <c r="L139" s="64" t="str">
        <f t="shared" si="170"/>
        <v>360EPSS23</v>
      </c>
      <c r="M139" s="64" t="str">
        <f t="shared" si="171"/>
        <v>360EPSS44</v>
      </c>
      <c r="N139" s="64" t="str">
        <f t="shared" si="172"/>
        <v>360EPSS18</v>
      </c>
      <c r="O139" s="64" t="str">
        <f t="shared" si="173"/>
        <v>360EPSS05</v>
      </c>
      <c r="P139" s="64" t="str">
        <f t="shared" si="174"/>
        <v>360EPSS17</v>
      </c>
      <c r="Q139" s="64" t="str">
        <f t="shared" si="175"/>
        <v>360ESS118</v>
      </c>
      <c r="R139" s="64" t="str">
        <f t="shared" si="176"/>
        <v>360EPSS33</v>
      </c>
      <c r="S139" s="21" t="s">
        <v>231</v>
      </c>
      <c r="T139" s="65" t="s">
        <v>244</v>
      </c>
      <c r="U139" s="76">
        <v>360</v>
      </c>
      <c r="V139" s="80">
        <f t="shared" si="197"/>
        <v>36102</v>
      </c>
      <c r="W139" s="74">
        <f t="shared" si="198"/>
        <v>0</v>
      </c>
      <c r="X139" s="74">
        <f t="shared" si="199"/>
        <v>0</v>
      </c>
      <c r="Y139" s="74">
        <f t="shared" si="200"/>
        <v>0</v>
      </c>
      <c r="Z139" s="435">
        <f t="shared" si="201"/>
        <v>0</v>
      </c>
      <c r="AA139" s="435">
        <f t="shared" si="202"/>
        <v>2</v>
      </c>
      <c r="AB139" s="80">
        <f t="shared" si="203"/>
        <v>1377</v>
      </c>
      <c r="AC139" s="74">
        <f t="shared" si="204"/>
        <v>559</v>
      </c>
      <c r="AD139" s="74">
        <f t="shared" si="205"/>
        <v>400</v>
      </c>
      <c r="AE139" s="74">
        <f t="shared" si="206"/>
        <v>912</v>
      </c>
      <c r="AF139" s="74">
        <f t="shared" si="207"/>
        <v>95</v>
      </c>
      <c r="AG139" s="74">
        <f t="shared" si="208"/>
        <v>1254</v>
      </c>
      <c r="AH139" s="74">
        <f t="shared" si="209"/>
        <v>10</v>
      </c>
      <c r="AI139" s="74">
        <f t="shared" si="210"/>
        <v>24</v>
      </c>
      <c r="AJ139" s="74">
        <f t="shared" si="211"/>
        <v>3</v>
      </c>
      <c r="AK139" s="74">
        <f t="shared" si="212"/>
        <v>0</v>
      </c>
      <c r="AL139" s="396">
        <f t="shared" si="213"/>
        <v>0</v>
      </c>
      <c r="AM139" s="431">
        <f t="shared" si="214"/>
        <v>40738</v>
      </c>
      <c r="AN139" s="64" t="str">
        <f t="shared" si="215"/>
        <v>31EPSS44</v>
      </c>
      <c r="AO139" s="775" t="s">
        <v>302</v>
      </c>
      <c r="AP139" s="777">
        <v>31</v>
      </c>
      <c r="AQ139" s="775" t="s">
        <v>1063</v>
      </c>
      <c r="AR139" s="776">
        <v>445</v>
      </c>
    </row>
    <row r="140" spans="2:44">
      <c r="B140" s="64" t="str">
        <f t="shared" si="160"/>
        <v>380EPSS40</v>
      </c>
      <c r="C140" s="64" t="str">
        <f t="shared" si="161"/>
        <v>380EPSI03</v>
      </c>
      <c r="D140" s="64" t="str">
        <f t="shared" si="162"/>
        <v>380ESS002</v>
      </c>
      <c r="E140" s="64" t="str">
        <f t="shared" si="163"/>
        <v>380ESS024</v>
      </c>
      <c r="F140" s="64" t="str">
        <f t="shared" si="164"/>
        <v>380ESS091</v>
      </c>
      <c r="G140" s="64" t="str">
        <f t="shared" si="165"/>
        <v>380EPSS41</v>
      </c>
      <c r="H140" s="64" t="str">
        <f t="shared" si="166"/>
        <v>380EPSS10</v>
      </c>
      <c r="I140" s="64" t="str">
        <f t="shared" si="167"/>
        <v>380EPSS16</v>
      </c>
      <c r="J140" s="64" t="str">
        <f t="shared" si="168"/>
        <v>380EPSS37</v>
      </c>
      <c r="K140" s="64" t="str">
        <f t="shared" si="169"/>
        <v>380EPSS02</v>
      </c>
      <c r="L140" s="64" t="str">
        <f t="shared" si="170"/>
        <v>380EPSS23</v>
      </c>
      <c r="M140" s="64" t="str">
        <f t="shared" si="171"/>
        <v>380EPSS44</v>
      </c>
      <c r="N140" s="64" t="str">
        <f t="shared" si="172"/>
        <v>380EPSS18</v>
      </c>
      <c r="O140" s="64" t="str">
        <f t="shared" si="173"/>
        <v>380EPSS05</v>
      </c>
      <c r="P140" s="64" t="str">
        <f t="shared" si="174"/>
        <v>380EPSS17</v>
      </c>
      <c r="Q140" s="64" t="str">
        <f t="shared" si="175"/>
        <v>380ESS118</v>
      </c>
      <c r="R140" s="64" t="str">
        <f t="shared" si="176"/>
        <v>380EPSS33</v>
      </c>
      <c r="S140" s="4" t="s">
        <v>46</v>
      </c>
      <c r="T140" s="65" t="s">
        <v>244</v>
      </c>
      <c r="U140" s="76">
        <v>380</v>
      </c>
      <c r="V140" s="80">
        <f t="shared" si="197"/>
        <v>8612</v>
      </c>
      <c r="W140" s="74">
        <f t="shared" si="198"/>
        <v>0</v>
      </c>
      <c r="X140" s="74">
        <f t="shared" si="199"/>
        <v>0</v>
      </c>
      <c r="Y140" s="74">
        <f t="shared" si="200"/>
        <v>0</v>
      </c>
      <c r="Z140" s="435">
        <f t="shared" si="201"/>
        <v>0</v>
      </c>
      <c r="AA140" s="435">
        <f t="shared" si="202"/>
        <v>0</v>
      </c>
      <c r="AB140" s="80">
        <f t="shared" si="203"/>
        <v>246</v>
      </c>
      <c r="AC140" s="74">
        <f t="shared" si="204"/>
        <v>0</v>
      </c>
      <c r="AD140" s="74">
        <f t="shared" si="205"/>
        <v>145</v>
      </c>
      <c r="AE140" s="74">
        <f t="shared" si="206"/>
        <v>0</v>
      </c>
      <c r="AF140" s="74">
        <f t="shared" si="207"/>
        <v>0</v>
      </c>
      <c r="AG140" s="74">
        <f t="shared" si="208"/>
        <v>60</v>
      </c>
      <c r="AH140" s="74">
        <f t="shared" si="209"/>
        <v>0</v>
      </c>
      <c r="AI140" s="74">
        <f t="shared" si="210"/>
        <v>0</v>
      </c>
      <c r="AJ140" s="74">
        <f t="shared" si="211"/>
        <v>0</v>
      </c>
      <c r="AK140" s="74">
        <f t="shared" si="212"/>
        <v>0</v>
      </c>
      <c r="AL140" s="396">
        <f t="shared" si="213"/>
        <v>0</v>
      </c>
      <c r="AM140" s="431">
        <f t="shared" si="214"/>
        <v>9063</v>
      </c>
      <c r="AN140" s="64" t="str">
        <f t="shared" si="215"/>
        <v>31ESS024</v>
      </c>
      <c r="AO140" s="775" t="s">
        <v>302</v>
      </c>
      <c r="AP140" s="777">
        <v>31</v>
      </c>
      <c r="AQ140" s="775" t="s">
        <v>1</v>
      </c>
      <c r="AR140" s="776">
        <v>11185</v>
      </c>
    </row>
    <row r="141" spans="2:44" ht="15.75" thickBot="1">
      <c r="B141" s="64" t="str">
        <f t="shared" si="160"/>
        <v>631EPSS40</v>
      </c>
      <c r="C141" s="64" t="str">
        <f t="shared" si="161"/>
        <v>631EPSI03</v>
      </c>
      <c r="D141" s="64" t="str">
        <f t="shared" si="162"/>
        <v>631ESS002</v>
      </c>
      <c r="E141" s="64" t="str">
        <f t="shared" si="163"/>
        <v>631ESS024</v>
      </c>
      <c r="F141" s="64" t="str">
        <f t="shared" si="164"/>
        <v>631ESS091</v>
      </c>
      <c r="G141" s="64" t="str">
        <f t="shared" si="165"/>
        <v>631EPSS41</v>
      </c>
      <c r="H141" s="64" t="str">
        <f t="shared" si="166"/>
        <v>631EPSS10</v>
      </c>
      <c r="I141" s="64" t="str">
        <f t="shared" si="167"/>
        <v>631EPSS16</v>
      </c>
      <c r="J141" s="64" t="str">
        <f t="shared" si="168"/>
        <v>631EPSS37</v>
      </c>
      <c r="K141" s="64" t="str">
        <f t="shared" si="169"/>
        <v>631EPSS02</v>
      </c>
      <c r="L141" s="64" t="str">
        <f t="shared" si="170"/>
        <v>631EPSS23</v>
      </c>
      <c r="M141" s="64" t="str">
        <f t="shared" si="171"/>
        <v>631EPSS44</v>
      </c>
      <c r="N141" s="64" t="str">
        <f t="shared" si="172"/>
        <v>631EPSS18</v>
      </c>
      <c r="O141" s="64" t="str">
        <f t="shared" si="173"/>
        <v>631EPSS05</v>
      </c>
      <c r="P141" s="64" t="str">
        <f t="shared" si="174"/>
        <v>631EPSS17</v>
      </c>
      <c r="Q141" s="64" t="str">
        <f t="shared" si="175"/>
        <v>631ESS118</v>
      </c>
      <c r="R141" s="64" t="str">
        <f t="shared" si="176"/>
        <v>631EPSS33</v>
      </c>
      <c r="S141" s="4" t="s">
        <v>90</v>
      </c>
      <c r="T141" s="65" t="s">
        <v>244</v>
      </c>
      <c r="U141" s="76">
        <v>631</v>
      </c>
      <c r="V141" s="81">
        <f t="shared" si="197"/>
        <v>5066</v>
      </c>
      <c r="W141" s="82">
        <f t="shared" si="198"/>
        <v>0</v>
      </c>
      <c r="X141" s="82">
        <f t="shared" si="199"/>
        <v>0</v>
      </c>
      <c r="Y141" s="82">
        <f t="shared" si="200"/>
        <v>0</v>
      </c>
      <c r="Z141" s="437">
        <f t="shared" si="201"/>
        <v>0</v>
      </c>
      <c r="AA141" s="435">
        <f t="shared" si="202"/>
        <v>0</v>
      </c>
      <c r="AB141" s="81">
        <f t="shared" si="203"/>
        <v>291</v>
      </c>
      <c r="AC141" s="82">
        <f t="shared" si="204"/>
        <v>78</v>
      </c>
      <c r="AD141" s="82">
        <f t="shared" si="205"/>
        <v>68</v>
      </c>
      <c r="AE141" s="82">
        <f t="shared" si="206"/>
        <v>0</v>
      </c>
      <c r="AF141" s="82">
        <f t="shared" si="207"/>
        <v>0</v>
      </c>
      <c r="AG141" s="82">
        <f t="shared" si="208"/>
        <v>103</v>
      </c>
      <c r="AH141" s="82">
        <f t="shared" si="209"/>
        <v>0</v>
      </c>
      <c r="AI141" s="82">
        <f t="shared" si="210"/>
        <v>6</v>
      </c>
      <c r="AJ141" s="82">
        <f t="shared" si="211"/>
        <v>0</v>
      </c>
      <c r="AK141" s="82">
        <f t="shared" si="212"/>
        <v>0</v>
      </c>
      <c r="AL141" s="398">
        <f t="shared" si="213"/>
        <v>0</v>
      </c>
      <c r="AM141" s="432">
        <f t="shared" si="214"/>
        <v>5612</v>
      </c>
      <c r="AN141" s="64" t="str">
        <f t="shared" si="215"/>
        <v>40EPSS37</v>
      </c>
      <c r="AO141" s="775" t="s">
        <v>302</v>
      </c>
      <c r="AP141" s="777">
        <v>40</v>
      </c>
      <c r="AQ141" s="775" t="s">
        <v>550</v>
      </c>
      <c r="AR141" s="776">
        <v>64</v>
      </c>
    </row>
    <row r="142" spans="2:44">
      <c r="AN142" s="64" t="str">
        <f t="shared" si="215"/>
        <v>40EPSS40</v>
      </c>
      <c r="AO142" s="775" t="s">
        <v>302</v>
      </c>
      <c r="AP142" s="777">
        <v>40</v>
      </c>
      <c r="AQ142" s="775" t="s">
        <v>872</v>
      </c>
      <c r="AR142" s="776">
        <v>3113</v>
      </c>
    </row>
    <row r="143" spans="2:44">
      <c r="S143" s="706" t="s">
        <v>894</v>
      </c>
      <c r="T143" s="707" t="str">
        <f>'1.COBERTURA  DANE'!B141</f>
        <v>SISPRO-BODEGA DE DATOS FEBRERO 2018</v>
      </c>
      <c r="AN143" s="64" t="str">
        <f t="shared" si="215"/>
        <v>40EPSS41</v>
      </c>
      <c r="AO143" s="775" t="s">
        <v>302</v>
      </c>
      <c r="AP143" s="777">
        <v>40</v>
      </c>
      <c r="AQ143" s="775" t="s">
        <v>913</v>
      </c>
      <c r="AR143" s="776">
        <v>57</v>
      </c>
    </row>
    <row r="144" spans="2:44">
      <c r="S144" s="708"/>
      <c r="T144" s="707" t="s">
        <v>1100</v>
      </c>
      <c r="AN144" s="64" t="str">
        <f t="shared" si="215"/>
        <v>40EPSS44</v>
      </c>
      <c r="AO144" s="775" t="s">
        <v>302</v>
      </c>
      <c r="AP144" s="777">
        <v>40</v>
      </c>
      <c r="AQ144" s="775" t="s">
        <v>1063</v>
      </c>
      <c r="AR144" s="776">
        <v>92</v>
      </c>
    </row>
    <row r="145" spans="19:44">
      <c r="S145" s="709" t="s">
        <v>1073</v>
      </c>
      <c r="T145" s="710" t="s">
        <v>1072</v>
      </c>
      <c r="AN145" s="64" t="str">
        <f t="shared" si="215"/>
        <v>40ESS024</v>
      </c>
      <c r="AO145" s="775" t="s">
        <v>302</v>
      </c>
      <c r="AP145" s="777">
        <v>40</v>
      </c>
      <c r="AQ145" s="775" t="s">
        <v>1</v>
      </c>
      <c r="AR145" s="776">
        <v>10641</v>
      </c>
    </row>
    <row r="146" spans="19:44">
      <c r="AN146" s="64" t="str">
        <f t="shared" si="215"/>
        <v>190EPSS37</v>
      </c>
      <c r="AO146" s="775" t="s">
        <v>302</v>
      </c>
      <c r="AP146" s="777">
        <v>190</v>
      </c>
      <c r="AQ146" s="775" t="s">
        <v>550</v>
      </c>
      <c r="AR146" s="776">
        <v>74</v>
      </c>
    </row>
    <row r="147" spans="19:44">
      <c r="AN147" s="64" t="str">
        <f t="shared" si="215"/>
        <v>190EPSS40</v>
      </c>
      <c r="AO147" s="775" t="s">
        <v>302</v>
      </c>
      <c r="AP147" s="777">
        <v>190</v>
      </c>
      <c r="AQ147" s="775" t="s">
        <v>872</v>
      </c>
      <c r="AR147" s="776">
        <v>6357</v>
      </c>
    </row>
    <row r="148" spans="19:44">
      <c r="AN148" s="64" t="str">
        <f t="shared" si="215"/>
        <v>190EPSS44</v>
      </c>
      <c r="AO148" s="775" t="s">
        <v>302</v>
      </c>
      <c r="AP148" s="777">
        <v>190</v>
      </c>
      <c r="AQ148" s="775" t="s">
        <v>1063</v>
      </c>
      <c r="AR148" s="776">
        <v>178</v>
      </c>
    </row>
    <row r="149" spans="19:44">
      <c r="AN149" s="64" t="str">
        <f t="shared" si="215"/>
        <v>604EPSS37</v>
      </c>
      <c r="AO149" s="775" t="s">
        <v>302</v>
      </c>
      <c r="AP149" s="777">
        <v>604</v>
      </c>
      <c r="AQ149" s="775" t="s">
        <v>550</v>
      </c>
      <c r="AR149" s="776">
        <v>106</v>
      </c>
    </row>
    <row r="150" spans="19:44">
      <c r="AN150" s="64" t="str">
        <f t="shared" si="215"/>
        <v>604EPSS40</v>
      </c>
      <c r="AO150" s="775" t="s">
        <v>302</v>
      </c>
      <c r="AP150" s="777">
        <v>604</v>
      </c>
      <c r="AQ150" s="775" t="s">
        <v>872</v>
      </c>
      <c r="AR150" s="776">
        <v>4745</v>
      </c>
    </row>
    <row r="151" spans="19:44">
      <c r="AN151" s="64" t="str">
        <f t="shared" si="215"/>
        <v>604EPSS41</v>
      </c>
      <c r="AO151" s="775" t="s">
        <v>302</v>
      </c>
      <c r="AP151" s="777">
        <v>604</v>
      </c>
      <c r="AQ151" s="775" t="s">
        <v>913</v>
      </c>
      <c r="AR151" s="776">
        <v>35</v>
      </c>
    </row>
    <row r="152" spans="19:44">
      <c r="AN152" s="64" t="str">
        <f t="shared" si="215"/>
        <v>604EPSS44</v>
      </c>
      <c r="AO152" s="775" t="s">
        <v>302</v>
      </c>
      <c r="AP152" s="777">
        <v>604</v>
      </c>
      <c r="AQ152" s="775" t="s">
        <v>1063</v>
      </c>
      <c r="AR152" s="776">
        <v>342</v>
      </c>
    </row>
    <row r="153" spans="19:44">
      <c r="AN153" s="64" t="str">
        <f t="shared" si="215"/>
        <v>604ESS024</v>
      </c>
      <c r="AO153" s="775" t="s">
        <v>302</v>
      </c>
      <c r="AP153" s="777">
        <v>604</v>
      </c>
      <c r="AQ153" s="775" t="s">
        <v>1</v>
      </c>
      <c r="AR153" s="776">
        <v>13857</v>
      </c>
    </row>
    <row r="154" spans="19:44">
      <c r="AN154" s="64" t="str">
        <f t="shared" si="215"/>
        <v>670EPSS37</v>
      </c>
      <c r="AO154" s="775" t="s">
        <v>302</v>
      </c>
      <c r="AP154" s="777">
        <v>670</v>
      </c>
      <c r="AQ154" s="775" t="s">
        <v>550</v>
      </c>
      <c r="AR154" s="776">
        <v>147</v>
      </c>
    </row>
    <row r="155" spans="19:44">
      <c r="AN155" s="64" t="str">
        <f t="shared" si="215"/>
        <v>670EPSS40</v>
      </c>
      <c r="AO155" s="775" t="s">
        <v>302</v>
      </c>
      <c r="AP155" s="777">
        <v>670</v>
      </c>
      <c r="AQ155" s="775" t="s">
        <v>872</v>
      </c>
      <c r="AR155" s="776">
        <v>12765</v>
      </c>
    </row>
    <row r="156" spans="19:44">
      <c r="AN156" s="64" t="str">
        <f t="shared" si="215"/>
        <v>670EPSS44</v>
      </c>
      <c r="AO156" s="775" t="s">
        <v>302</v>
      </c>
      <c r="AP156" s="777">
        <v>670</v>
      </c>
      <c r="AQ156" s="775" t="s">
        <v>1063</v>
      </c>
      <c r="AR156" s="776">
        <v>551</v>
      </c>
    </row>
    <row r="157" spans="19:44">
      <c r="AN157" s="64" t="str">
        <f t="shared" si="215"/>
        <v>690EPSS37</v>
      </c>
      <c r="AO157" s="775" t="s">
        <v>302</v>
      </c>
      <c r="AP157" s="777">
        <v>690</v>
      </c>
      <c r="AQ157" s="775" t="s">
        <v>550</v>
      </c>
      <c r="AR157" s="776">
        <v>72</v>
      </c>
    </row>
    <row r="158" spans="19:44">
      <c r="AN158" s="64" t="str">
        <f t="shared" si="215"/>
        <v>690EPSS40</v>
      </c>
      <c r="AO158" s="775" t="s">
        <v>302</v>
      </c>
      <c r="AP158" s="777">
        <v>690</v>
      </c>
      <c r="AQ158" s="775" t="s">
        <v>872</v>
      </c>
      <c r="AR158" s="776">
        <v>6404</v>
      </c>
    </row>
    <row r="159" spans="19:44">
      <c r="AN159" s="64" t="str">
        <f t="shared" si="215"/>
        <v>690EPSS44</v>
      </c>
      <c r="AO159" s="775" t="s">
        <v>302</v>
      </c>
      <c r="AP159" s="777">
        <v>690</v>
      </c>
      <c r="AQ159" s="775" t="s">
        <v>1063</v>
      </c>
      <c r="AR159" s="776">
        <v>138</v>
      </c>
    </row>
    <row r="160" spans="19:44">
      <c r="AN160" s="64" t="str">
        <f t="shared" si="215"/>
        <v>736EPSI03</v>
      </c>
      <c r="AO160" s="775" t="s">
        <v>302</v>
      </c>
      <c r="AP160" s="777">
        <v>736</v>
      </c>
      <c r="AQ160" s="775" t="s">
        <v>3</v>
      </c>
      <c r="AR160" s="776">
        <v>1739</v>
      </c>
    </row>
    <row r="161" spans="40:44">
      <c r="AN161" s="64" t="str">
        <f t="shared" si="215"/>
        <v>736EPSS16</v>
      </c>
      <c r="AO161" s="775" t="s">
        <v>302</v>
      </c>
      <c r="AP161" s="777">
        <v>736</v>
      </c>
      <c r="AQ161" s="775" t="s">
        <v>546</v>
      </c>
      <c r="AR161" s="776">
        <v>1</v>
      </c>
    </row>
    <row r="162" spans="40:44">
      <c r="AN162" s="64" t="str">
        <f t="shared" si="215"/>
        <v>736EPSS37</v>
      </c>
      <c r="AO162" s="775" t="s">
        <v>302</v>
      </c>
      <c r="AP162" s="777">
        <v>736</v>
      </c>
      <c r="AQ162" s="775" t="s">
        <v>550</v>
      </c>
      <c r="AR162" s="776">
        <v>232</v>
      </c>
    </row>
    <row r="163" spans="40:44">
      <c r="AN163" s="64" t="str">
        <f t="shared" si="215"/>
        <v>736EPSS40</v>
      </c>
      <c r="AO163" s="775" t="s">
        <v>302</v>
      </c>
      <c r="AP163" s="777">
        <v>736</v>
      </c>
      <c r="AQ163" s="775" t="s">
        <v>872</v>
      </c>
      <c r="AR163" s="776">
        <v>7270</v>
      </c>
    </row>
    <row r="164" spans="40:44">
      <c r="AN164" s="64" t="str">
        <f t="shared" si="215"/>
        <v>736EPSS44</v>
      </c>
      <c r="AO164" s="775" t="s">
        <v>302</v>
      </c>
      <c r="AP164" s="777">
        <v>736</v>
      </c>
      <c r="AQ164" s="775" t="s">
        <v>1063</v>
      </c>
      <c r="AR164" s="776">
        <v>2398</v>
      </c>
    </row>
    <row r="165" spans="40:44">
      <c r="AN165" s="64" t="str">
        <f t="shared" si="215"/>
        <v>736ESS024</v>
      </c>
      <c r="AO165" s="775" t="s">
        <v>302</v>
      </c>
      <c r="AP165" s="777">
        <v>736</v>
      </c>
      <c r="AQ165" s="775" t="s">
        <v>1</v>
      </c>
      <c r="AR165" s="776">
        <v>11918</v>
      </c>
    </row>
    <row r="166" spans="40:44">
      <c r="AN166" s="64" t="str">
        <f t="shared" si="215"/>
        <v>858EPSS16</v>
      </c>
      <c r="AO166" s="775" t="s">
        <v>302</v>
      </c>
      <c r="AP166" s="777">
        <v>858</v>
      </c>
      <c r="AQ166" s="775" t="s">
        <v>546</v>
      </c>
      <c r="AR166" s="776">
        <v>2</v>
      </c>
    </row>
    <row r="167" spans="40:44">
      <c r="AN167" s="64" t="str">
        <f t="shared" si="215"/>
        <v>858EPSS37</v>
      </c>
      <c r="AO167" s="775" t="s">
        <v>302</v>
      </c>
      <c r="AP167" s="777">
        <v>858</v>
      </c>
      <c r="AQ167" s="775" t="s">
        <v>550</v>
      </c>
      <c r="AR167" s="776">
        <v>102</v>
      </c>
    </row>
    <row r="168" spans="40:44">
      <c r="AN168" s="64" t="str">
        <f t="shared" si="215"/>
        <v>858EPSS40</v>
      </c>
      <c r="AO168" s="775" t="s">
        <v>302</v>
      </c>
      <c r="AP168" s="777">
        <v>858</v>
      </c>
      <c r="AQ168" s="775" t="s">
        <v>872</v>
      </c>
      <c r="AR168" s="776">
        <v>9949</v>
      </c>
    </row>
    <row r="169" spans="40:44">
      <c r="AN169" s="64" t="str">
        <f t="shared" si="215"/>
        <v>858EPSS44</v>
      </c>
      <c r="AO169" s="775" t="s">
        <v>302</v>
      </c>
      <c r="AP169" s="777">
        <v>858</v>
      </c>
      <c r="AQ169" s="775" t="s">
        <v>1063</v>
      </c>
      <c r="AR169" s="776">
        <v>195</v>
      </c>
    </row>
    <row r="170" spans="40:44">
      <c r="AN170" s="64" t="str">
        <f t="shared" si="215"/>
        <v>885EPSS37</v>
      </c>
      <c r="AO170" s="775" t="s">
        <v>302</v>
      </c>
      <c r="AP170" s="777">
        <v>885</v>
      </c>
      <c r="AQ170" s="775" t="s">
        <v>550</v>
      </c>
      <c r="AR170" s="776">
        <v>90</v>
      </c>
    </row>
    <row r="171" spans="40:44">
      <c r="AN171" s="64" t="str">
        <f t="shared" si="215"/>
        <v>885EPSS40</v>
      </c>
      <c r="AO171" s="775" t="s">
        <v>302</v>
      </c>
      <c r="AP171" s="777">
        <v>885</v>
      </c>
      <c r="AQ171" s="775" t="s">
        <v>872</v>
      </c>
      <c r="AR171" s="776">
        <v>3631</v>
      </c>
    </row>
    <row r="172" spans="40:44">
      <c r="AN172" s="64" t="str">
        <f t="shared" si="215"/>
        <v>885EPSS44</v>
      </c>
      <c r="AO172" s="775" t="s">
        <v>302</v>
      </c>
      <c r="AP172" s="777">
        <v>885</v>
      </c>
      <c r="AQ172" s="775" t="s">
        <v>1063</v>
      </c>
      <c r="AR172" s="776">
        <v>165</v>
      </c>
    </row>
    <row r="173" spans="40:44">
      <c r="AN173" s="64" t="str">
        <f t="shared" si="215"/>
        <v>885ESS002</v>
      </c>
      <c r="AO173" s="775" t="s">
        <v>302</v>
      </c>
      <c r="AP173" s="777">
        <v>885</v>
      </c>
      <c r="AQ173" s="775" t="s">
        <v>0</v>
      </c>
      <c r="AR173" s="776">
        <v>1495</v>
      </c>
    </row>
    <row r="174" spans="40:44">
      <c r="AN174" s="64" t="str">
        <f t="shared" si="215"/>
        <v>890EPSS17</v>
      </c>
      <c r="AO174" s="775" t="s">
        <v>302</v>
      </c>
      <c r="AP174" s="777">
        <v>890</v>
      </c>
      <c r="AQ174" s="775" t="s">
        <v>547</v>
      </c>
      <c r="AR174" s="776">
        <v>1</v>
      </c>
    </row>
    <row r="175" spans="40:44">
      <c r="AN175" s="64" t="str">
        <f t="shared" si="215"/>
        <v>890EPSS37</v>
      </c>
      <c r="AO175" s="775" t="s">
        <v>302</v>
      </c>
      <c r="AP175" s="777">
        <v>890</v>
      </c>
      <c r="AQ175" s="775" t="s">
        <v>550</v>
      </c>
      <c r="AR175" s="776">
        <v>139</v>
      </c>
    </row>
    <row r="176" spans="40:44">
      <c r="AN176" s="64" t="str">
        <f t="shared" si="215"/>
        <v>890EPSS40</v>
      </c>
      <c r="AO176" s="775" t="s">
        <v>302</v>
      </c>
      <c r="AP176" s="777">
        <v>890</v>
      </c>
      <c r="AQ176" s="775" t="s">
        <v>872</v>
      </c>
      <c r="AR176" s="776">
        <v>8254</v>
      </c>
    </row>
    <row r="177" spans="40:44">
      <c r="AN177" s="64" t="str">
        <f t="shared" si="215"/>
        <v>890EPSS41</v>
      </c>
      <c r="AO177" s="775" t="s">
        <v>302</v>
      </c>
      <c r="AP177" s="777">
        <v>890</v>
      </c>
      <c r="AQ177" s="775" t="s">
        <v>913</v>
      </c>
      <c r="AR177" s="776">
        <v>1</v>
      </c>
    </row>
    <row r="178" spans="40:44">
      <c r="AN178" s="64" t="str">
        <f t="shared" si="215"/>
        <v>890EPSS44</v>
      </c>
      <c r="AO178" s="775" t="s">
        <v>302</v>
      </c>
      <c r="AP178" s="777">
        <v>890</v>
      </c>
      <c r="AQ178" s="775" t="s">
        <v>1063</v>
      </c>
      <c r="AR178" s="776">
        <v>318</v>
      </c>
    </row>
    <row r="179" spans="40:44">
      <c r="AN179" s="64" t="str">
        <f t="shared" si="215"/>
        <v>890ESS024</v>
      </c>
      <c r="AO179" s="775" t="s">
        <v>302</v>
      </c>
      <c r="AP179" s="777">
        <v>890</v>
      </c>
      <c r="AQ179" s="775" t="s">
        <v>1</v>
      </c>
      <c r="AR179" s="776">
        <v>5875</v>
      </c>
    </row>
    <row r="180" spans="40:44">
      <c r="AN180" s="64" t="str">
        <f t="shared" si="215"/>
        <v>4EPSS37</v>
      </c>
      <c r="AO180" s="775" t="s">
        <v>299</v>
      </c>
      <c r="AP180" s="777">
        <v>4</v>
      </c>
      <c r="AQ180" s="775" t="s">
        <v>550</v>
      </c>
      <c r="AR180" s="776">
        <v>1</v>
      </c>
    </row>
    <row r="181" spans="40:44">
      <c r="AN181" s="64" t="str">
        <f t="shared" si="215"/>
        <v>4EPSS40</v>
      </c>
      <c r="AO181" s="775" t="s">
        <v>299</v>
      </c>
      <c r="AP181" s="777">
        <v>4</v>
      </c>
      <c r="AQ181" s="775" t="s">
        <v>872</v>
      </c>
      <c r="AR181" s="776">
        <v>1337</v>
      </c>
    </row>
    <row r="182" spans="40:44">
      <c r="AN182" s="64" t="str">
        <f t="shared" si="215"/>
        <v>4EPSS44</v>
      </c>
      <c r="AO182" s="775" t="s">
        <v>299</v>
      </c>
      <c r="AP182" s="777">
        <v>4</v>
      </c>
      <c r="AQ182" s="775" t="s">
        <v>1063</v>
      </c>
      <c r="AR182" s="776">
        <v>54</v>
      </c>
    </row>
    <row r="183" spans="40:44">
      <c r="AN183" s="64" t="str">
        <f t="shared" si="215"/>
        <v>42EPSS16</v>
      </c>
      <c r="AO183" s="775" t="s">
        <v>299</v>
      </c>
      <c r="AP183" s="777">
        <v>42</v>
      </c>
      <c r="AQ183" s="775" t="s">
        <v>546</v>
      </c>
      <c r="AR183" s="776">
        <v>2</v>
      </c>
    </row>
    <row r="184" spans="40:44">
      <c r="AN184" s="64" t="str">
        <f t="shared" si="215"/>
        <v>42EPSS37</v>
      </c>
      <c r="AO184" s="775" t="s">
        <v>299</v>
      </c>
      <c r="AP184" s="777">
        <v>42</v>
      </c>
      <c r="AQ184" s="775" t="s">
        <v>550</v>
      </c>
      <c r="AR184" s="776">
        <v>155</v>
      </c>
    </row>
    <row r="185" spans="40:44">
      <c r="AN185" s="64" t="str">
        <f t="shared" si="215"/>
        <v>42EPSS40</v>
      </c>
      <c r="AO185" s="775" t="s">
        <v>299</v>
      </c>
      <c r="AP185" s="777">
        <v>42</v>
      </c>
      <c r="AQ185" s="775" t="s">
        <v>872</v>
      </c>
      <c r="AR185" s="776">
        <v>6675</v>
      </c>
    </row>
    <row r="186" spans="40:44">
      <c r="AN186" s="64" t="str">
        <f t="shared" si="215"/>
        <v>42EPSS44</v>
      </c>
      <c r="AO186" s="775" t="s">
        <v>299</v>
      </c>
      <c r="AP186" s="777">
        <v>42</v>
      </c>
      <c r="AQ186" s="775" t="s">
        <v>1063</v>
      </c>
      <c r="AR186" s="776">
        <v>1168</v>
      </c>
    </row>
    <row r="187" spans="40:44">
      <c r="AN187" s="64" t="str">
        <f t="shared" si="215"/>
        <v>42ESS024</v>
      </c>
      <c r="AO187" s="775" t="s">
        <v>299</v>
      </c>
      <c r="AP187" s="777">
        <v>42</v>
      </c>
      <c r="AQ187" s="775" t="s">
        <v>1</v>
      </c>
      <c r="AR187" s="776">
        <v>8907</v>
      </c>
    </row>
    <row r="188" spans="40:44">
      <c r="AN188" s="64" t="str">
        <f t="shared" si="215"/>
        <v>42ESS091</v>
      </c>
      <c r="AO188" s="775" t="s">
        <v>299</v>
      </c>
      <c r="AP188" s="777">
        <v>42</v>
      </c>
      <c r="AQ188" s="775" t="s">
        <v>2</v>
      </c>
      <c r="AR188" s="776">
        <v>166</v>
      </c>
    </row>
    <row r="189" spans="40:44">
      <c r="AN189" s="64" t="str">
        <f t="shared" si="215"/>
        <v>44EPSS37</v>
      </c>
      <c r="AO189" s="775" t="s">
        <v>299</v>
      </c>
      <c r="AP189" s="777">
        <v>44</v>
      </c>
      <c r="AQ189" s="775" t="s">
        <v>550</v>
      </c>
      <c r="AR189" s="776">
        <v>5</v>
      </c>
    </row>
    <row r="190" spans="40:44">
      <c r="AN190" s="64" t="str">
        <f t="shared" si="215"/>
        <v>44EPSS40</v>
      </c>
      <c r="AO190" s="775" t="s">
        <v>299</v>
      </c>
      <c r="AP190" s="777">
        <v>44</v>
      </c>
      <c r="AQ190" s="775" t="s">
        <v>872</v>
      </c>
      <c r="AR190" s="776">
        <v>5168</v>
      </c>
    </row>
    <row r="191" spans="40:44">
      <c r="AN191" s="64" t="str">
        <f t="shared" si="215"/>
        <v>44EPSS44</v>
      </c>
      <c r="AO191" s="775" t="s">
        <v>299</v>
      </c>
      <c r="AP191" s="777">
        <v>44</v>
      </c>
      <c r="AQ191" s="775" t="s">
        <v>1063</v>
      </c>
      <c r="AR191" s="776">
        <v>312</v>
      </c>
    </row>
    <row r="192" spans="40:44">
      <c r="AN192" s="64" t="str">
        <f t="shared" si="215"/>
        <v>59EPSS02</v>
      </c>
      <c r="AO192" s="775" t="s">
        <v>299</v>
      </c>
      <c r="AP192" s="777">
        <v>59</v>
      </c>
      <c r="AQ192" s="775" t="s">
        <v>542</v>
      </c>
      <c r="AR192" s="776">
        <v>4</v>
      </c>
    </row>
    <row r="193" spans="40:44">
      <c r="AN193" s="64" t="str">
        <f t="shared" si="215"/>
        <v>59EPSS37</v>
      </c>
      <c r="AO193" s="775" t="s">
        <v>299</v>
      </c>
      <c r="AP193" s="777">
        <v>59</v>
      </c>
      <c r="AQ193" s="775" t="s">
        <v>550</v>
      </c>
      <c r="AR193" s="776">
        <v>1</v>
      </c>
    </row>
    <row r="194" spans="40:44">
      <c r="AN194" s="64" t="str">
        <f t="shared" si="215"/>
        <v>59EPSS40</v>
      </c>
      <c r="AO194" s="775" t="s">
        <v>299</v>
      </c>
      <c r="AP194" s="777">
        <v>59</v>
      </c>
      <c r="AQ194" s="775" t="s">
        <v>872</v>
      </c>
      <c r="AR194" s="776">
        <v>719</v>
      </c>
    </row>
    <row r="195" spans="40:44">
      <c r="AN195" s="64" t="str">
        <f t="shared" si="215"/>
        <v>59EPSS44</v>
      </c>
      <c r="AO195" s="775" t="s">
        <v>299</v>
      </c>
      <c r="AP195" s="777">
        <v>59</v>
      </c>
      <c r="AQ195" s="775" t="s">
        <v>1063</v>
      </c>
      <c r="AR195" s="776">
        <v>66</v>
      </c>
    </row>
    <row r="196" spans="40:44">
      <c r="AN196" s="64" t="str">
        <f t="shared" si="215"/>
        <v>59ESS024</v>
      </c>
      <c r="AO196" s="775" t="s">
        <v>299</v>
      </c>
      <c r="AP196" s="777">
        <v>59</v>
      </c>
      <c r="AQ196" s="775" t="s">
        <v>1</v>
      </c>
      <c r="AR196" s="776">
        <v>2039</v>
      </c>
    </row>
    <row r="197" spans="40:44">
      <c r="AN197" s="64" t="str">
        <f t="shared" si="215"/>
        <v>113EPSS37</v>
      </c>
      <c r="AO197" s="775" t="s">
        <v>299</v>
      </c>
      <c r="AP197" s="777">
        <v>113</v>
      </c>
      <c r="AQ197" s="775" t="s">
        <v>550</v>
      </c>
      <c r="AR197" s="776">
        <v>193</v>
      </c>
    </row>
    <row r="198" spans="40:44">
      <c r="AN198" s="64" t="str">
        <f t="shared" si="215"/>
        <v>113EPSS40</v>
      </c>
      <c r="AO198" s="775" t="s">
        <v>299</v>
      </c>
      <c r="AP198" s="777">
        <v>113</v>
      </c>
      <c r="AQ198" s="775" t="s">
        <v>872</v>
      </c>
      <c r="AR198" s="776">
        <v>4452</v>
      </c>
    </row>
    <row r="199" spans="40:44">
      <c r="AN199" s="64" t="str">
        <f t="shared" si="215"/>
        <v>113EPSS44</v>
      </c>
      <c r="AO199" s="775" t="s">
        <v>299</v>
      </c>
      <c r="AP199" s="777">
        <v>113</v>
      </c>
      <c r="AQ199" s="775" t="s">
        <v>1063</v>
      </c>
      <c r="AR199" s="776">
        <v>352</v>
      </c>
    </row>
    <row r="200" spans="40:44">
      <c r="AN200" s="64" t="str">
        <f t="shared" si="215"/>
        <v>113ESS091</v>
      </c>
      <c r="AO200" s="775" t="s">
        <v>299</v>
      </c>
      <c r="AP200" s="777">
        <v>113</v>
      </c>
      <c r="AQ200" s="775" t="s">
        <v>2</v>
      </c>
      <c r="AR200" s="776">
        <v>591</v>
      </c>
    </row>
    <row r="201" spans="40:44">
      <c r="AN201" s="64" t="str">
        <f t="shared" si="215"/>
        <v>125EPSS37</v>
      </c>
      <c r="AO201" s="775" t="s">
        <v>299</v>
      </c>
      <c r="AP201" s="777">
        <v>125</v>
      </c>
      <c r="AQ201" s="775" t="s">
        <v>550</v>
      </c>
      <c r="AR201" s="776">
        <v>13</v>
      </c>
    </row>
    <row r="202" spans="40:44">
      <c r="AN202" s="64" t="str">
        <f t="shared" ref="AN202:AN265" si="216">CONCATENATE(AP202,AQ202)</f>
        <v>125EPSS40</v>
      </c>
      <c r="AO202" s="775" t="s">
        <v>299</v>
      </c>
      <c r="AP202" s="777">
        <v>125</v>
      </c>
      <c r="AQ202" s="775" t="s">
        <v>872</v>
      </c>
      <c r="AR202" s="776">
        <v>6479</v>
      </c>
    </row>
    <row r="203" spans="40:44">
      <c r="AN203" s="64" t="str">
        <f t="shared" si="216"/>
        <v>125EPSS41</v>
      </c>
      <c r="AO203" s="775" t="s">
        <v>299</v>
      </c>
      <c r="AP203" s="777">
        <v>125</v>
      </c>
      <c r="AQ203" s="775" t="s">
        <v>913</v>
      </c>
      <c r="AR203" s="776">
        <v>1</v>
      </c>
    </row>
    <row r="204" spans="40:44">
      <c r="AN204" s="64" t="str">
        <f t="shared" si="216"/>
        <v>125EPSS44</v>
      </c>
      <c r="AO204" s="775" t="s">
        <v>299</v>
      </c>
      <c r="AP204" s="777">
        <v>125</v>
      </c>
      <c r="AQ204" s="775" t="s">
        <v>1063</v>
      </c>
      <c r="AR204" s="776">
        <v>132</v>
      </c>
    </row>
    <row r="205" spans="40:44">
      <c r="AN205" s="64" t="str">
        <f t="shared" si="216"/>
        <v>138EPSS37</v>
      </c>
      <c r="AO205" s="775" t="s">
        <v>299</v>
      </c>
      <c r="AP205" s="777">
        <v>138</v>
      </c>
      <c r="AQ205" s="775" t="s">
        <v>550</v>
      </c>
      <c r="AR205" s="776">
        <v>98</v>
      </c>
    </row>
    <row r="206" spans="40:44">
      <c r="AN206" s="64" t="str">
        <f t="shared" si="216"/>
        <v>138EPSS40</v>
      </c>
      <c r="AO206" s="775" t="s">
        <v>299</v>
      </c>
      <c r="AP206" s="777">
        <v>138</v>
      </c>
      <c r="AQ206" s="775" t="s">
        <v>872</v>
      </c>
      <c r="AR206" s="776">
        <v>11343</v>
      </c>
    </row>
    <row r="207" spans="40:44">
      <c r="AN207" s="64" t="str">
        <f t="shared" si="216"/>
        <v>138EPSS44</v>
      </c>
      <c r="AO207" s="775" t="s">
        <v>299</v>
      </c>
      <c r="AP207" s="777">
        <v>138</v>
      </c>
      <c r="AQ207" s="775" t="s">
        <v>1063</v>
      </c>
      <c r="AR207" s="776">
        <v>349</v>
      </c>
    </row>
    <row r="208" spans="40:44">
      <c r="AN208" s="64" t="str">
        <f t="shared" si="216"/>
        <v>234EPSI03</v>
      </c>
      <c r="AO208" s="775" t="s">
        <v>299</v>
      </c>
      <c r="AP208" s="777">
        <v>234</v>
      </c>
      <c r="AQ208" s="775" t="s">
        <v>3</v>
      </c>
      <c r="AR208" s="776">
        <v>4370</v>
      </c>
    </row>
    <row r="209" spans="40:44">
      <c r="AN209" s="64" t="str">
        <f t="shared" si="216"/>
        <v>234EPSS37</v>
      </c>
      <c r="AO209" s="775" t="s">
        <v>299</v>
      </c>
      <c r="AP209" s="777">
        <v>234</v>
      </c>
      <c r="AQ209" s="775" t="s">
        <v>550</v>
      </c>
      <c r="AR209" s="776">
        <v>33</v>
      </c>
    </row>
    <row r="210" spans="40:44">
      <c r="AN210" s="64" t="str">
        <f t="shared" si="216"/>
        <v>234EPSS41</v>
      </c>
      <c r="AO210" s="775" t="s">
        <v>299</v>
      </c>
      <c r="AP210" s="777">
        <v>234</v>
      </c>
      <c r="AQ210" s="775" t="s">
        <v>913</v>
      </c>
      <c r="AR210" s="776">
        <v>103</v>
      </c>
    </row>
    <row r="211" spans="40:44">
      <c r="AN211" s="64" t="str">
        <f t="shared" si="216"/>
        <v>234EPSS44</v>
      </c>
      <c r="AO211" s="775" t="s">
        <v>299</v>
      </c>
      <c r="AP211" s="777">
        <v>234</v>
      </c>
      <c r="AQ211" s="775" t="s">
        <v>1063</v>
      </c>
      <c r="AR211" s="776">
        <v>158</v>
      </c>
    </row>
    <row r="212" spans="40:44">
      <c r="AN212" s="64" t="str">
        <f t="shared" si="216"/>
        <v>234ESS024</v>
      </c>
      <c r="AO212" s="775" t="s">
        <v>299</v>
      </c>
      <c r="AP212" s="777">
        <v>234</v>
      </c>
      <c r="AQ212" s="775" t="s">
        <v>1</v>
      </c>
      <c r="AR212" s="776">
        <v>15325</v>
      </c>
    </row>
    <row r="213" spans="40:44">
      <c r="AN213" s="64" t="str">
        <f t="shared" si="216"/>
        <v>240EPSS37</v>
      </c>
      <c r="AO213" s="775" t="s">
        <v>299</v>
      </c>
      <c r="AP213" s="777">
        <v>240</v>
      </c>
      <c r="AQ213" s="775" t="s">
        <v>550</v>
      </c>
      <c r="AR213" s="776">
        <v>69</v>
      </c>
    </row>
    <row r="214" spans="40:44">
      <c r="AN214" s="64" t="str">
        <f t="shared" si="216"/>
        <v>240EPSS40</v>
      </c>
      <c r="AO214" s="775" t="s">
        <v>299</v>
      </c>
      <c r="AP214" s="777">
        <v>240</v>
      </c>
      <c r="AQ214" s="775" t="s">
        <v>872</v>
      </c>
      <c r="AR214" s="776">
        <v>6904</v>
      </c>
    </row>
    <row r="215" spans="40:44">
      <c r="AN215" s="64" t="str">
        <f t="shared" si="216"/>
        <v>240EPSS44</v>
      </c>
      <c r="AO215" s="775" t="s">
        <v>299</v>
      </c>
      <c r="AP215" s="777">
        <v>240</v>
      </c>
      <c r="AQ215" s="775" t="s">
        <v>1063</v>
      </c>
      <c r="AR215" s="776">
        <v>209</v>
      </c>
    </row>
    <row r="216" spans="40:44">
      <c r="AN216" s="64" t="str">
        <f t="shared" si="216"/>
        <v>284EPSI03</v>
      </c>
      <c r="AO216" s="775" t="s">
        <v>299</v>
      </c>
      <c r="AP216" s="777">
        <v>284</v>
      </c>
      <c r="AQ216" s="775" t="s">
        <v>3</v>
      </c>
      <c r="AR216" s="776">
        <v>4048</v>
      </c>
    </row>
    <row r="217" spans="40:44">
      <c r="AN217" s="64" t="str">
        <f t="shared" si="216"/>
        <v>284EPSS37</v>
      </c>
      <c r="AO217" s="775" t="s">
        <v>299</v>
      </c>
      <c r="AP217" s="777">
        <v>284</v>
      </c>
      <c r="AQ217" s="775" t="s">
        <v>550</v>
      </c>
      <c r="AR217" s="776">
        <v>35</v>
      </c>
    </row>
    <row r="218" spans="40:44">
      <c r="AN218" s="64" t="str">
        <f t="shared" si="216"/>
        <v>284EPSS40</v>
      </c>
      <c r="AO218" s="775" t="s">
        <v>299</v>
      </c>
      <c r="AP218" s="777">
        <v>284</v>
      </c>
      <c r="AQ218" s="775" t="s">
        <v>872</v>
      </c>
      <c r="AR218" s="776">
        <v>2974</v>
      </c>
    </row>
    <row r="219" spans="40:44">
      <c r="AN219" s="64" t="str">
        <f t="shared" si="216"/>
        <v>284EPSS41</v>
      </c>
      <c r="AO219" s="775" t="s">
        <v>299</v>
      </c>
      <c r="AP219" s="777">
        <v>284</v>
      </c>
      <c r="AQ219" s="775" t="s">
        <v>913</v>
      </c>
      <c r="AR219" s="776">
        <v>2</v>
      </c>
    </row>
    <row r="220" spans="40:44">
      <c r="AN220" s="64" t="str">
        <f t="shared" si="216"/>
        <v>284EPSS44</v>
      </c>
      <c r="AO220" s="775" t="s">
        <v>299</v>
      </c>
      <c r="AP220" s="777">
        <v>284</v>
      </c>
      <c r="AQ220" s="775" t="s">
        <v>1063</v>
      </c>
      <c r="AR220" s="776">
        <v>441</v>
      </c>
    </row>
    <row r="221" spans="40:44">
      <c r="AN221" s="64" t="str">
        <f t="shared" si="216"/>
        <v>284ESS024</v>
      </c>
      <c r="AO221" s="775" t="s">
        <v>299</v>
      </c>
      <c r="AP221" s="777">
        <v>284</v>
      </c>
      <c r="AQ221" s="775" t="s">
        <v>1</v>
      </c>
      <c r="AR221" s="776">
        <v>11368</v>
      </c>
    </row>
    <row r="222" spans="40:44">
      <c r="AN222" s="64" t="str">
        <f t="shared" si="216"/>
        <v>306EPSS37</v>
      </c>
      <c r="AO222" s="775" t="s">
        <v>299</v>
      </c>
      <c r="AP222" s="777">
        <v>306</v>
      </c>
      <c r="AQ222" s="775" t="s">
        <v>550</v>
      </c>
      <c r="AR222" s="776">
        <v>24</v>
      </c>
    </row>
    <row r="223" spans="40:44">
      <c r="AN223" s="64" t="str">
        <f t="shared" si="216"/>
        <v>306EPSS44</v>
      </c>
      <c r="AO223" s="775" t="s">
        <v>299</v>
      </c>
      <c r="AP223" s="777">
        <v>306</v>
      </c>
      <c r="AQ223" s="775" t="s">
        <v>1063</v>
      </c>
      <c r="AR223" s="776">
        <v>171</v>
      </c>
    </row>
    <row r="224" spans="40:44">
      <c r="AN224" s="64" t="str">
        <f t="shared" si="216"/>
        <v>306ESS091</v>
      </c>
      <c r="AO224" s="775" t="s">
        <v>299</v>
      </c>
      <c r="AP224" s="777">
        <v>306</v>
      </c>
      <c r="AQ224" s="775" t="s">
        <v>2</v>
      </c>
      <c r="AR224" s="776">
        <v>3333</v>
      </c>
    </row>
    <row r="225" spans="40:44">
      <c r="AN225" s="64" t="str">
        <f t="shared" si="216"/>
        <v>347EPSS37</v>
      </c>
      <c r="AO225" s="775" t="s">
        <v>299</v>
      </c>
      <c r="AP225" s="777">
        <v>347</v>
      </c>
      <c r="AQ225" s="775" t="s">
        <v>550</v>
      </c>
      <c r="AR225" s="776">
        <v>30</v>
      </c>
    </row>
    <row r="226" spans="40:44">
      <c r="AN226" s="64" t="str">
        <f t="shared" si="216"/>
        <v>347EPSS40</v>
      </c>
      <c r="AO226" s="775" t="s">
        <v>299</v>
      </c>
      <c r="AP226" s="777">
        <v>347</v>
      </c>
      <c r="AQ226" s="775" t="s">
        <v>872</v>
      </c>
      <c r="AR226" s="776">
        <v>3540</v>
      </c>
    </row>
    <row r="227" spans="40:44">
      <c r="AN227" s="64" t="str">
        <f t="shared" si="216"/>
        <v>347EPSS44</v>
      </c>
      <c r="AO227" s="775" t="s">
        <v>299</v>
      </c>
      <c r="AP227" s="777">
        <v>347</v>
      </c>
      <c r="AQ227" s="775" t="s">
        <v>1063</v>
      </c>
      <c r="AR227" s="776">
        <v>77</v>
      </c>
    </row>
    <row r="228" spans="40:44">
      <c r="AN228" s="64" t="str">
        <f t="shared" si="216"/>
        <v>411EPSS17</v>
      </c>
      <c r="AO228" s="775" t="s">
        <v>299</v>
      </c>
      <c r="AP228" s="777">
        <v>411</v>
      </c>
      <c r="AQ228" s="775" t="s">
        <v>547</v>
      </c>
      <c r="AR228" s="776">
        <v>2</v>
      </c>
    </row>
    <row r="229" spans="40:44">
      <c r="AN229" s="64" t="str">
        <f t="shared" si="216"/>
        <v>411EPSS37</v>
      </c>
      <c r="AO229" s="775" t="s">
        <v>299</v>
      </c>
      <c r="AP229" s="777">
        <v>411</v>
      </c>
      <c r="AQ229" s="775" t="s">
        <v>550</v>
      </c>
      <c r="AR229" s="776">
        <v>43</v>
      </c>
    </row>
    <row r="230" spans="40:44">
      <c r="AN230" s="64" t="str">
        <f t="shared" si="216"/>
        <v>411EPSS40</v>
      </c>
      <c r="AO230" s="775" t="s">
        <v>299</v>
      </c>
      <c r="AP230" s="777">
        <v>411</v>
      </c>
      <c r="AQ230" s="775" t="s">
        <v>872</v>
      </c>
      <c r="AR230" s="776">
        <v>7078</v>
      </c>
    </row>
    <row r="231" spans="40:44">
      <c r="AN231" s="64" t="str">
        <f t="shared" si="216"/>
        <v>411EPSS44</v>
      </c>
      <c r="AO231" s="775" t="s">
        <v>299</v>
      </c>
      <c r="AP231" s="777">
        <v>411</v>
      </c>
      <c r="AQ231" s="775" t="s">
        <v>1063</v>
      </c>
      <c r="AR231" s="776">
        <v>278</v>
      </c>
    </row>
    <row r="232" spans="40:44">
      <c r="AN232" s="64" t="str">
        <f t="shared" si="216"/>
        <v>501EPSS37</v>
      </c>
      <c r="AO232" s="775" t="s">
        <v>299</v>
      </c>
      <c r="AP232" s="777">
        <v>501</v>
      </c>
      <c r="AQ232" s="775" t="s">
        <v>550</v>
      </c>
      <c r="AR232" s="776">
        <v>35</v>
      </c>
    </row>
    <row r="233" spans="40:44">
      <c r="AN233" s="64" t="str">
        <f t="shared" si="216"/>
        <v>501EPSS40</v>
      </c>
      <c r="AO233" s="775" t="s">
        <v>299</v>
      </c>
      <c r="AP233" s="777">
        <v>501</v>
      </c>
      <c r="AQ233" s="775" t="s">
        <v>872</v>
      </c>
      <c r="AR233" s="776">
        <v>1734</v>
      </c>
    </row>
    <row r="234" spans="40:44">
      <c r="AN234" s="64" t="str">
        <f t="shared" si="216"/>
        <v>543EPSS37</v>
      </c>
      <c r="AO234" s="775" t="s">
        <v>299</v>
      </c>
      <c r="AP234" s="777">
        <v>543</v>
      </c>
      <c r="AQ234" s="775" t="s">
        <v>550</v>
      </c>
      <c r="AR234" s="776">
        <v>8</v>
      </c>
    </row>
    <row r="235" spans="40:44">
      <c r="AN235" s="64" t="str">
        <f t="shared" si="216"/>
        <v>543EPSS40</v>
      </c>
      <c r="AO235" s="775" t="s">
        <v>299</v>
      </c>
      <c r="AP235" s="777">
        <v>543</v>
      </c>
      <c r="AQ235" s="775" t="s">
        <v>872</v>
      </c>
      <c r="AR235" s="776">
        <v>2367</v>
      </c>
    </row>
    <row r="236" spans="40:44">
      <c r="AN236" s="64" t="str">
        <f t="shared" si="216"/>
        <v>543EPSS41</v>
      </c>
      <c r="AO236" s="775" t="s">
        <v>299</v>
      </c>
      <c r="AP236" s="777">
        <v>543</v>
      </c>
      <c r="AQ236" s="775" t="s">
        <v>913</v>
      </c>
      <c r="AR236" s="776">
        <v>2</v>
      </c>
    </row>
    <row r="237" spans="40:44">
      <c r="AN237" s="64" t="str">
        <f t="shared" si="216"/>
        <v>543EPSS44</v>
      </c>
      <c r="AO237" s="775" t="s">
        <v>299</v>
      </c>
      <c r="AP237" s="777">
        <v>543</v>
      </c>
      <c r="AQ237" s="775" t="s">
        <v>1063</v>
      </c>
      <c r="AR237" s="776">
        <v>118</v>
      </c>
    </row>
    <row r="238" spans="40:44">
      <c r="AN238" s="64" t="str">
        <f t="shared" si="216"/>
        <v>543ESS024</v>
      </c>
      <c r="AO238" s="775" t="s">
        <v>299</v>
      </c>
      <c r="AP238" s="777">
        <v>543</v>
      </c>
      <c r="AQ238" s="775" t="s">
        <v>1</v>
      </c>
      <c r="AR238" s="776">
        <v>4073</v>
      </c>
    </row>
    <row r="239" spans="40:44">
      <c r="AN239" s="64" t="str">
        <f t="shared" si="216"/>
        <v>628EPSS37</v>
      </c>
      <c r="AO239" s="775" t="s">
        <v>299</v>
      </c>
      <c r="AP239" s="777">
        <v>628</v>
      </c>
      <c r="AQ239" s="775" t="s">
        <v>550</v>
      </c>
      <c r="AR239" s="776">
        <v>46</v>
      </c>
    </row>
    <row r="240" spans="40:44">
      <c r="AN240" s="64" t="str">
        <f t="shared" si="216"/>
        <v>628EPSS40</v>
      </c>
      <c r="AO240" s="775" t="s">
        <v>299</v>
      </c>
      <c r="AP240" s="777">
        <v>628</v>
      </c>
      <c r="AQ240" s="775" t="s">
        <v>872</v>
      </c>
      <c r="AR240" s="776">
        <v>6612</v>
      </c>
    </row>
    <row r="241" spans="40:44">
      <c r="AN241" s="64" t="str">
        <f t="shared" si="216"/>
        <v>628EPSS41</v>
      </c>
      <c r="AO241" s="775" t="s">
        <v>299</v>
      </c>
      <c r="AP241" s="777">
        <v>628</v>
      </c>
      <c r="AQ241" s="775" t="s">
        <v>913</v>
      </c>
      <c r="AR241" s="776">
        <v>1</v>
      </c>
    </row>
    <row r="242" spans="40:44">
      <c r="AN242" s="64" t="str">
        <f t="shared" si="216"/>
        <v>628EPSS44</v>
      </c>
      <c r="AO242" s="775" t="s">
        <v>299</v>
      </c>
      <c r="AP242" s="777">
        <v>628</v>
      </c>
      <c r="AQ242" s="775" t="s">
        <v>1063</v>
      </c>
      <c r="AR242" s="776">
        <v>292</v>
      </c>
    </row>
    <row r="243" spans="40:44">
      <c r="AN243" s="64" t="str">
        <f t="shared" si="216"/>
        <v>628ESS091</v>
      </c>
      <c r="AO243" s="775" t="s">
        <v>299</v>
      </c>
      <c r="AP243" s="777">
        <v>628</v>
      </c>
      <c r="AQ243" s="775" t="s">
        <v>2</v>
      </c>
      <c r="AR243" s="776">
        <v>373</v>
      </c>
    </row>
    <row r="244" spans="40:44">
      <c r="AN244" s="64" t="str">
        <f t="shared" si="216"/>
        <v>656EPSS37</v>
      </c>
      <c r="AO244" s="775" t="s">
        <v>299</v>
      </c>
      <c r="AP244" s="777">
        <v>656</v>
      </c>
      <c r="AQ244" s="775" t="s">
        <v>550</v>
      </c>
      <c r="AR244" s="776">
        <v>133</v>
      </c>
    </row>
    <row r="245" spans="40:44">
      <c r="AN245" s="64" t="str">
        <f t="shared" si="216"/>
        <v>656EPSS40</v>
      </c>
      <c r="AO245" s="775" t="s">
        <v>299</v>
      </c>
      <c r="AP245" s="777">
        <v>656</v>
      </c>
      <c r="AQ245" s="775" t="s">
        <v>872</v>
      </c>
      <c r="AR245" s="776">
        <v>4425</v>
      </c>
    </row>
    <row r="246" spans="40:44">
      <c r="AN246" s="64" t="str">
        <f t="shared" si="216"/>
        <v>656EPSS44</v>
      </c>
      <c r="AO246" s="775" t="s">
        <v>299</v>
      </c>
      <c r="AP246" s="777">
        <v>656</v>
      </c>
      <c r="AQ246" s="775" t="s">
        <v>1063</v>
      </c>
      <c r="AR246" s="776">
        <v>469</v>
      </c>
    </row>
    <row r="247" spans="40:44">
      <c r="AN247" s="64" t="str">
        <f t="shared" si="216"/>
        <v>656ESS091</v>
      </c>
      <c r="AO247" s="775" t="s">
        <v>299</v>
      </c>
      <c r="AP247" s="777">
        <v>656</v>
      </c>
      <c r="AQ247" s="775" t="s">
        <v>2</v>
      </c>
      <c r="AR247" s="776">
        <v>1492</v>
      </c>
    </row>
    <row r="248" spans="40:44">
      <c r="AN248" s="64" t="str">
        <f t="shared" si="216"/>
        <v>761EPSS16</v>
      </c>
      <c r="AO248" s="775" t="s">
        <v>299</v>
      </c>
      <c r="AP248" s="777">
        <v>761</v>
      </c>
      <c r="AQ248" s="775" t="s">
        <v>546</v>
      </c>
      <c r="AR248" s="776">
        <v>1</v>
      </c>
    </row>
    <row r="249" spans="40:44">
      <c r="AN249" s="64" t="str">
        <f t="shared" si="216"/>
        <v>761EPSS37</v>
      </c>
      <c r="AO249" s="775" t="s">
        <v>299</v>
      </c>
      <c r="AP249" s="777">
        <v>761</v>
      </c>
      <c r="AQ249" s="775" t="s">
        <v>550</v>
      </c>
      <c r="AR249" s="776">
        <v>64</v>
      </c>
    </row>
    <row r="250" spans="40:44">
      <c r="AN250" s="64" t="str">
        <f t="shared" si="216"/>
        <v>761EPSS40</v>
      </c>
      <c r="AO250" s="775" t="s">
        <v>299</v>
      </c>
      <c r="AP250" s="777">
        <v>761</v>
      </c>
      <c r="AQ250" s="775" t="s">
        <v>872</v>
      </c>
      <c r="AR250" s="776">
        <v>6982</v>
      </c>
    </row>
    <row r="251" spans="40:44">
      <c r="AN251" s="64" t="str">
        <f t="shared" si="216"/>
        <v>761EPSS44</v>
      </c>
      <c r="AO251" s="775" t="s">
        <v>299</v>
      </c>
      <c r="AP251" s="777">
        <v>761</v>
      </c>
      <c r="AQ251" s="775" t="s">
        <v>1063</v>
      </c>
      <c r="AR251" s="776">
        <v>497</v>
      </c>
    </row>
    <row r="252" spans="40:44">
      <c r="AN252" s="64" t="str">
        <f t="shared" si="216"/>
        <v>842EPSI03</v>
      </c>
      <c r="AO252" s="775" t="s">
        <v>299</v>
      </c>
      <c r="AP252" s="777">
        <v>842</v>
      </c>
      <c r="AQ252" s="775" t="s">
        <v>3</v>
      </c>
      <c r="AR252" s="776">
        <v>259</v>
      </c>
    </row>
    <row r="253" spans="40:44">
      <c r="AN253" s="64" t="str">
        <f t="shared" si="216"/>
        <v>842EPSS37</v>
      </c>
      <c r="AO253" s="775" t="s">
        <v>299</v>
      </c>
      <c r="AP253" s="777">
        <v>842</v>
      </c>
      <c r="AQ253" s="775" t="s">
        <v>550</v>
      </c>
      <c r="AR253" s="776">
        <v>7</v>
      </c>
    </row>
    <row r="254" spans="40:44">
      <c r="AN254" s="64" t="str">
        <f t="shared" si="216"/>
        <v>842EPSS44</v>
      </c>
      <c r="AO254" s="775" t="s">
        <v>299</v>
      </c>
      <c r="AP254" s="777">
        <v>842</v>
      </c>
      <c r="AQ254" s="775" t="s">
        <v>1063</v>
      </c>
      <c r="AR254" s="776">
        <v>126</v>
      </c>
    </row>
    <row r="255" spans="40:44">
      <c r="AN255" s="64" t="str">
        <f t="shared" si="216"/>
        <v>842ESS024</v>
      </c>
      <c r="AO255" s="775" t="s">
        <v>299</v>
      </c>
      <c r="AP255" s="777">
        <v>842</v>
      </c>
      <c r="AQ255" s="775" t="s">
        <v>1</v>
      </c>
      <c r="AR255" s="776">
        <v>5242</v>
      </c>
    </row>
    <row r="256" spans="40:44">
      <c r="AN256" s="64" t="str">
        <f t="shared" si="216"/>
        <v>38EPSS37</v>
      </c>
      <c r="AO256" s="775" t="s">
        <v>300</v>
      </c>
      <c r="AP256" s="777">
        <v>38</v>
      </c>
      <c r="AQ256" s="775" t="s">
        <v>550</v>
      </c>
      <c r="AR256" s="776">
        <v>20</v>
      </c>
    </row>
    <row r="257" spans="40:44">
      <c r="AN257" s="64" t="str">
        <f t="shared" si="216"/>
        <v>38EPSS41</v>
      </c>
      <c r="AO257" s="775" t="s">
        <v>300</v>
      </c>
      <c r="AP257" s="777">
        <v>38</v>
      </c>
      <c r="AQ257" s="775" t="s">
        <v>913</v>
      </c>
      <c r="AR257" s="776">
        <v>1</v>
      </c>
    </row>
    <row r="258" spans="40:44">
      <c r="AN258" s="64" t="str">
        <f t="shared" si="216"/>
        <v>38EPSS44</v>
      </c>
      <c r="AO258" s="775" t="s">
        <v>300</v>
      </c>
      <c r="AP258" s="777">
        <v>38</v>
      </c>
      <c r="AQ258" s="775" t="s">
        <v>1063</v>
      </c>
      <c r="AR258" s="776">
        <v>68</v>
      </c>
    </row>
    <row r="259" spans="40:44">
      <c r="AN259" s="64" t="str">
        <f t="shared" si="216"/>
        <v>38ESS024</v>
      </c>
      <c r="AO259" s="775" t="s">
        <v>300</v>
      </c>
      <c r="AP259" s="777">
        <v>38</v>
      </c>
      <c r="AQ259" s="775" t="s">
        <v>1</v>
      </c>
      <c r="AR259" s="776">
        <v>8855</v>
      </c>
    </row>
    <row r="260" spans="40:44">
      <c r="AN260" s="64" t="str">
        <f t="shared" si="216"/>
        <v>86EPSS16</v>
      </c>
      <c r="AO260" s="775" t="s">
        <v>300</v>
      </c>
      <c r="AP260" s="777">
        <v>86</v>
      </c>
      <c r="AQ260" s="775" t="s">
        <v>546</v>
      </c>
      <c r="AR260" s="776">
        <v>52</v>
      </c>
    </row>
    <row r="261" spans="40:44">
      <c r="AN261" s="64" t="str">
        <f t="shared" si="216"/>
        <v>86EPSS37</v>
      </c>
      <c r="AO261" s="775" t="s">
        <v>300</v>
      </c>
      <c r="AP261" s="777">
        <v>86</v>
      </c>
      <c r="AQ261" s="775" t="s">
        <v>550</v>
      </c>
      <c r="AR261" s="776">
        <v>36</v>
      </c>
    </row>
    <row r="262" spans="40:44">
      <c r="AN262" s="64" t="str">
        <f t="shared" si="216"/>
        <v>86EPSS40</v>
      </c>
      <c r="AO262" s="775" t="s">
        <v>300</v>
      </c>
      <c r="AP262" s="777">
        <v>86</v>
      </c>
      <c r="AQ262" s="775" t="s">
        <v>872</v>
      </c>
      <c r="AR262" s="776">
        <v>2892</v>
      </c>
    </row>
    <row r="263" spans="40:44">
      <c r="AN263" s="64" t="str">
        <f t="shared" si="216"/>
        <v>107EPSS37</v>
      </c>
      <c r="AO263" s="775" t="s">
        <v>300</v>
      </c>
      <c r="AP263" s="777">
        <v>107</v>
      </c>
      <c r="AQ263" s="775" t="s">
        <v>550</v>
      </c>
      <c r="AR263" s="776">
        <v>23</v>
      </c>
    </row>
    <row r="264" spans="40:44">
      <c r="AN264" s="64" t="str">
        <f t="shared" si="216"/>
        <v>107EPSS40</v>
      </c>
      <c r="AO264" s="775" t="s">
        <v>300</v>
      </c>
      <c r="AP264" s="777">
        <v>107</v>
      </c>
      <c r="AQ264" s="775" t="s">
        <v>872</v>
      </c>
      <c r="AR264" s="776">
        <v>2162</v>
      </c>
    </row>
    <row r="265" spans="40:44">
      <c r="AN265" s="64" t="str">
        <f t="shared" si="216"/>
        <v>107EPSS41</v>
      </c>
      <c r="AO265" s="775" t="s">
        <v>300</v>
      </c>
      <c r="AP265" s="777">
        <v>107</v>
      </c>
      <c r="AQ265" s="775" t="s">
        <v>913</v>
      </c>
      <c r="AR265" s="776">
        <v>5</v>
      </c>
    </row>
    <row r="266" spans="40:44">
      <c r="AN266" s="64" t="str">
        <f t="shared" ref="AN266:AN329" si="217">CONCATENATE(AP266,AQ266)</f>
        <v>107EPSS44</v>
      </c>
      <c r="AO266" s="775" t="s">
        <v>300</v>
      </c>
      <c r="AP266" s="777">
        <v>107</v>
      </c>
      <c r="AQ266" s="775" t="s">
        <v>1063</v>
      </c>
      <c r="AR266" s="776">
        <v>79</v>
      </c>
    </row>
    <row r="267" spans="40:44">
      <c r="AN267" s="64" t="str">
        <f t="shared" si="217"/>
        <v>107ESS024</v>
      </c>
      <c r="AO267" s="775" t="s">
        <v>300</v>
      </c>
      <c r="AP267" s="777">
        <v>107</v>
      </c>
      <c r="AQ267" s="775" t="s">
        <v>1</v>
      </c>
      <c r="AR267" s="776">
        <v>3734</v>
      </c>
    </row>
    <row r="268" spans="40:44">
      <c r="AN268" s="64" t="str">
        <f t="shared" si="217"/>
        <v>134EPSS37</v>
      </c>
      <c r="AO268" s="775" t="s">
        <v>300</v>
      </c>
      <c r="AP268" s="777">
        <v>134</v>
      </c>
      <c r="AQ268" s="775" t="s">
        <v>550</v>
      </c>
      <c r="AR268" s="776">
        <v>9</v>
      </c>
    </row>
    <row r="269" spans="40:44">
      <c r="AN269" s="64" t="str">
        <f t="shared" si="217"/>
        <v>134EPSS40</v>
      </c>
      <c r="AO269" s="775" t="s">
        <v>300</v>
      </c>
      <c r="AP269" s="777">
        <v>134</v>
      </c>
      <c r="AQ269" s="775" t="s">
        <v>872</v>
      </c>
      <c r="AR269" s="776">
        <v>6108</v>
      </c>
    </row>
    <row r="270" spans="40:44">
      <c r="AN270" s="64" t="str">
        <f t="shared" si="217"/>
        <v>134EPSS44</v>
      </c>
      <c r="AO270" s="775" t="s">
        <v>300</v>
      </c>
      <c r="AP270" s="777">
        <v>134</v>
      </c>
      <c r="AQ270" s="775" t="s">
        <v>1063</v>
      </c>
      <c r="AR270" s="776">
        <v>60</v>
      </c>
    </row>
    <row r="271" spans="40:44">
      <c r="AN271" s="64" t="str">
        <f t="shared" si="217"/>
        <v>150EPSS37</v>
      </c>
      <c r="AO271" s="775" t="s">
        <v>300</v>
      </c>
      <c r="AP271" s="777">
        <v>150</v>
      </c>
      <c r="AQ271" s="775" t="s">
        <v>550</v>
      </c>
      <c r="AR271" s="776">
        <v>29</v>
      </c>
    </row>
    <row r="272" spans="40:44">
      <c r="AN272" s="64" t="str">
        <f t="shared" si="217"/>
        <v>150EPSS40</v>
      </c>
      <c r="AO272" s="775" t="s">
        <v>300</v>
      </c>
      <c r="AP272" s="777">
        <v>150</v>
      </c>
      <c r="AQ272" s="775" t="s">
        <v>872</v>
      </c>
      <c r="AR272" s="776">
        <v>1398</v>
      </c>
    </row>
    <row r="273" spans="40:44">
      <c r="AN273" s="64" t="str">
        <f t="shared" si="217"/>
        <v>150EPSS44</v>
      </c>
      <c r="AO273" s="775" t="s">
        <v>300</v>
      </c>
      <c r="AP273" s="777">
        <v>150</v>
      </c>
      <c r="AQ273" s="775" t="s">
        <v>1063</v>
      </c>
      <c r="AR273" s="776">
        <v>149</v>
      </c>
    </row>
    <row r="274" spans="40:44">
      <c r="AN274" s="64" t="str">
        <f t="shared" si="217"/>
        <v>237EPSS02</v>
      </c>
      <c r="AO274" s="775" t="s">
        <v>300</v>
      </c>
      <c r="AP274" s="777">
        <v>237</v>
      </c>
      <c r="AQ274" s="775" t="s">
        <v>542</v>
      </c>
      <c r="AR274" s="776">
        <v>37</v>
      </c>
    </row>
    <row r="275" spans="40:44">
      <c r="AN275" s="64" t="str">
        <f t="shared" si="217"/>
        <v>237EPSS10</v>
      </c>
      <c r="AO275" s="775" t="s">
        <v>300</v>
      </c>
      <c r="AP275" s="777">
        <v>237</v>
      </c>
      <c r="AQ275" s="775" t="s">
        <v>545</v>
      </c>
      <c r="AR275" s="776">
        <v>200</v>
      </c>
    </row>
    <row r="276" spans="40:44">
      <c r="AN276" s="64" t="str">
        <f t="shared" si="217"/>
        <v>237EPSS37</v>
      </c>
      <c r="AO276" s="775" t="s">
        <v>300</v>
      </c>
      <c r="AP276" s="777">
        <v>237</v>
      </c>
      <c r="AQ276" s="775" t="s">
        <v>550</v>
      </c>
      <c r="AR276" s="776">
        <v>36</v>
      </c>
    </row>
    <row r="277" spans="40:44">
      <c r="AN277" s="64" t="str">
        <f t="shared" si="217"/>
        <v>237EPSS40</v>
      </c>
      <c r="AO277" s="775" t="s">
        <v>300</v>
      </c>
      <c r="AP277" s="777">
        <v>237</v>
      </c>
      <c r="AQ277" s="775" t="s">
        <v>872</v>
      </c>
      <c r="AR277" s="776">
        <v>5517</v>
      </c>
    </row>
    <row r="278" spans="40:44">
      <c r="AN278" s="64" t="str">
        <f t="shared" si="217"/>
        <v>237EPSS44</v>
      </c>
      <c r="AO278" s="775" t="s">
        <v>300</v>
      </c>
      <c r="AP278" s="777">
        <v>237</v>
      </c>
      <c r="AQ278" s="775" t="s">
        <v>1063</v>
      </c>
      <c r="AR278" s="776">
        <v>170</v>
      </c>
    </row>
    <row r="279" spans="40:44">
      <c r="AN279" s="64" t="str">
        <f t="shared" si="217"/>
        <v>264EPSS02</v>
      </c>
      <c r="AO279" s="775" t="s">
        <v>300</v>
      </c>
      <c r="AP279" s="777">
        <v>264</v>
      </c>
      <c r="AQ279" s="775" t="s">
        <v>542</v>
      </c>
      <c r="AR279" s="776">
        <v>26</v>
      </c>
    </row>
    <row r="280" spans="40:44">
      <c r="AN280" s="64" t="str">
        <f t="shared" si="217"/>
        <v>264EPSS37</v>
      </c>
      <c r="AO280" s="775" t="s">
        <v>300</v>
      </c>
      <c r="AP280" s="777">
        <v>264</v>
      </c>
      <c r="AQ280" s="775" t="s">
        <v>550</v>
      </c>
      <c r="AR280" s="776">
        <v>86</v>
      </c>
    </row>
    <row r="281" spans="40:44">
      <c r="AN281" s="64" t="str">
        <f t="shared" si="217"/>
        <v>264EPSS40</v>
      </c>
      <c r="AO281" s="775" t="s">
        <v>300</v>
      </c>
      <c r="AP281" s="777">
        <v>264</v>
      </c>
      <c r="AQ281" s="775" t="s">
        <v>872</v>
      </c>
      <c r="AR281" s="776">
        <v>2300</v>
      </c>
    </row>
    <row r="282" spans="40:44">
      <c r="AN282" s="64" t="str">
        <f t="shared" si="217"/>
        <v>264EPSS44</v>
      </c>
      <c r="AO282" s="775" t="s">
        <v>300</v>
      </c>
      <c r="AP282" s="777">
        <v>264</v>
      </c>
      <c r="AQ282" s="775" t="s">
        <v>1063</v>
      </c>
      <c r="AR282" s="776">
        <v>82</v>
      </c>
    </row>
    <row r="283" spans="40:44">
      <c r="AN283" s="64" t="str">
        <f t="shared" si="217"/>
        <v>310EPSS37</v>
      </c>
      <c r="AO283" s="775" t="s">
        <v>300</v>
      </c>
      <c r="AP283" s="777">
        <v>310</v>
      </c>
      <c r="AQ283" s="775" t="s">
        <v>550</v>
      </c>
      <c r="AR283" s="776">
        <v>42</v>
      </c>
    </row>
    <row r="284" spans="40:44">
      <c r="AN284" s="64" t="str">
        <f t="shared" si="217"/>
        <v>310EPSS40</v>
      </c>
      <c r="AO284" s="775" t="s">
        <v>300</v>
      </c>
      <c r="AP284" s="777">
        <v>310</v>
      </c>
      <c r="AQ284" s="775" t="s">
        <v>872</v>
      </c>
      <c r="AR284" s="776">
        <v>4692</v>
      </c>
    </row>
    <row r="285" spans="40:44">
      <c r="AN285" s="64" t="str">
        <f t="shared" si="217"/>
        <v>310EPSS44</v>
      </c>
      <c r="AO285" s="775" t="s">
        <v>300</v>
      </c>
      <c r="AP285" s="777">
        <v>310</v>
      </c>
      <c r="AQ285" s="775" t="s">
        <v>1063</v>
      </c>
      <c r="AR285" s="776">
        <v>261</v>
      </c>
    </row>
    <row r="286" spans="40:44">
      <c r="AN286" s="64" t="str">
        <f t="shared" si="217"/>
        <v>315EPSS37</v>
      </c>
      <c r="AO286" s="775" t="s">
        <v>300</v>
      </c>
      <c r="AP286" s="777">
        <v>315</v>
      </c>
      <c r="AQ286" s="775" t="s">
        <v>550</v>
      </c>
      <c r="AR286" s="776">
        <v>26</v>
      </c>
    </row>
    <row r="287" spans="40:44">
      <c r="AN287" s="64" t="str">
        <f t="shared" si="217"/>
        <v>315EPSS40</v>
      </c>
      <c r="AO287" s="775" t="s">
        <v>300</v>
      </c>
      <c r="AP287" s="777">
        <v>315</v>
      </c>
      <c r="AQ287" s="775" t="s">
        <v>872</v>
      </c>
      <c r="AR287" s="776">
        <v>3758</v>
      </c>
    </row>
    <row r="288" spans="40:44">
      <c r="AN288" s="64" t="str">
        <f t="shared" si="217"/>
        <v>315EPSS41</v>
      </c>
      <c r="AO288" s="775" t="s">
        <v>300</v>
      </c>
      <c r="AP288" s="777">
        <v>315</v>
      </c>
      <c r="AQ288" s="775" t="s">
        <v>913</v>
      </c>
      <c r="AR288" s="776">
        <v>1</v>
      </c>
    </row>
    <row r="289" spans="40:44">
      <c r="AN289" s="64" t="str">
        <f t="shared" si="217"/>
        <v>315EPSS44</v>
      </c>
      <c r="AO289" s="775" t="s">
        <v>300</v>
      </c>
      <c r="AP289" s="777">
        <v>315</v>
      </c>
      <c r="AQ289" s="775" t="s">
        <v>1063</v>
      </c>
      <c r="AR289" s="776">
        <v>244</v>
      </c>
    </row>
    <row r="290" spans="40:44">
      <c r="AN290" s="64" t="str">
        <f t="shared" si="217"/>
        <v>361EPSS37</v>
      </c>
      <c r="AO290" s="775" t="s">
        <v>300</v>
      </c>
      <c r="AP290" s="777">
        <v>361</v>
      </c>
      <c r="AQ290" s="775" t="s">
        <v>550</v>
      </c>
      <c r="AR290" s="776">
        <v>66</v>
      </c>
    </row>
    <row r="291" spans="40:44">
      <c r="AN291" s="64" t="str">
        <f t="shared" si="217"/>
        <v>361EPSS40</v>
      </c>
      <c r="AO291" s="775" t="s">
        <v>300</v>
      </c>
      <c r="AP291" s="777">
        <v>361</v>
      </c>
      <c r="AQ291" s="775" t="s">
        <v>872</v>
      </c>
      <c r="AR291" s="776">
        <v>18798</v>
      </c>
    </row>
    <row r="292" spans="40:44">
      <c r="AN292" s="64" t="str">
        <f t="shared" si="217"/>
        <v>361EPSS41</v>
      </c>
      <c r="AO292" s="775" t="s">
        <v>300</v>
      </c>
      <c r="AP292" s="777">
        <v>361</v>
      </c>
      <c r="AQ292" s="775" t="s">
        <v>913</v>
      </c>
      <c r="AR292" s="776">
        <v>113</v>
      </c>
    </row>
    <row r="293" spans="40:44">
      <c r="AN293" s="64" t="str">
        <f t="shared" si="217"/>
        <v>361EPSS44</v>
      </c>
      <c r="AO293" s="775" t="s">
        <v>300</v>
      </c>
      <c r="AP293" s="777">
        <v>361</v>
      </c>
      <c r="AQ293" s="775" t="s">
        <v>1063</v>
      </c>
      <c r="AR293" s="776">
        <v>350</v>
      </c>
    </row>
    <row r="294" spans="40:44">
      <c r="AN294" s="64" t="str">
        <f t="shared" si="217"/>
        <v>647EPSS37</v>
      </c>
      <c r="AO294" s="775" t="s">
        <v>300</v>
      </c>
      <c r="AP294" s="777">
        <v>647</v>
      </c>
      <c r="AQ294" s="775" t="s">
        <v>550</v>
      </c>
      <c r="AR294" s="776">
        <v>95</v>
      </c>
    </row>
    <row r="295" spans="40:44">
      <c r="AN295" s="64" t="str">
        <f t="shared" si="217"/>
        <v>647EPSS40</v>
      </c>
      <c r="AO295" s="775" t="s">
        <v>300</v>
      </c>
      <c r="AP295" s="777">
        <v>647</v>
      </c>
      <c r="AQ295" s="775" t="s">
        <v>872</v>
      </c>
      <c r="AR295" s="776">
        <v>4175</v>
      </c>
    </row>
    <row r="296" spans="40:44">
      <c r="AN296" s="64" t="str">
        <f t="shared" si="217"/>
        <v>647EPSS41</v>
      </c>
      <c r="AO296" s="775" t="s">
        <v>300</v>
      </c>
      <c r="AP296" s="777">
        <v>647</v>
      </c>
      <c r="AQ296" s="775" t="s">
        <v>913</v>
      </c>
      <c r="AR296" s="776">
        <v>3</v>
      </c>
    </row>
    <row r="297" spans="40:44">
      <c r="AN297" s="64" t="str">
        <f t="shared" si="217"/>
        <v>647EPSS44</v>
      </c>
      <c r="AO297" s="775" t="s">
        <v>300</v>
      </c>
      <c r="AP297" s="777">
        <v>647</v>
      </c>
      <c r="AQ297" s="775" t="s">
        <v>1063</v>
      </c>
      <c r="AR297" s="776">
        <v>155</v>
      </c>
    </row>
    <row r="298" spans="40:44">
      <c r="AN298" s="64" t="str">
        <f t="shared" si="217"/>
        <v>658EPSS37</v>
      </c>
      <c r="AO298" s="775" t="s">
        <v>300</v>
      </c>
      <c r="AP298" s="777">
        <v>658</v>
      </c>
      <c r="AQ298" s="775" t="s">
        <v>550</v>
      </c>
      <c r="AR298" s="776">
        <v>45</v>
      </c>
    </row>
    <row r="299" spans="40:44">
      <c r="AN299" s="64" t="str">
        <f t="shared" si="217"/>
        <v>658EPSS40</v>
      </c>
      <c r="AO299" s="775" t="s">
        <v>300</v>
      </c>
      <c r="AP299" s="777">
        <v>658</v>
      </c>
      <c r="AQ299" s="775" t="s">
        <v>872</v>
      </c>
      <c r="AR299" s="776">
        <v>1776</v>
      </c>
    </row>
    <row r="300" spans="40:44">
      <c r="AN300" s="64" t="str">
        <f t="shared" si="217"/>
        <v>658EPSS44</v>
      </c>
      <c r="AO300" s="775" t="s">
        <v>300</v>
      </c>
      <c r="AP300" s="777">
        <v>658</v>
      </c>
      <c r="AQ300" s="775" t="s">
        <v>1063</v>
      </c>
      <c r="AR300" s="776">
        <v>179</v>
      </c>
    </row>
    <row r="301" spans="40:44">
      <c r="AN301" s="64" t="str">
        <f t="shared" si="217"/>
        <v>664EPSS02</v>
      </c>
      <c r="AO301" s="775" t="s">
        <v>300</v>
      </c>
      <c r="AP301" s="777">
        <v>664</v>
      </c>
      <c r="AQ301" s="775" t="s">
        <v>542</v>
      </c>
      <c r="AR301" s="776">
        <v>18</v>
      </c>
    </row>
    <row r="302" spans="40:44">
      <c r="AN302" s="64" t="str">
        <f t="shared" si="217"/>
        <v>664EPSS16</v>
      </c>
      <c r="AO302" s="775" t="s">
        <v>300</v>
      </c>
      <c r="AP302" s="777">
        <v>664</v>
      </c>
      <c r="AQ302" s="775" t="s">
        <v>546</v>
      </c>
      <c r="AR302" s="776">
        <v>409</v>
      </c>
    </row>
    <row r="303" spans="40:44">
      <c r="AN303" s="64" t="str">
        <f t="shared" si="217"/>
        <v>664EPSS37</v>
      </c>
      <c r="AO303" s="775" t="s">
        <v>300</v>
      </c>
      <c r="AP303" s="777">
        <v>664</v>
      </c>
      <c r="AQ303" s="775" t="s">
        <v>550</v>
      </c>
      <c r="AR303" s="776">
        <v>102</v>
      </c>
    </row>
    <row r="304" spans="40:44">
      <c r="AN304" s="64" t="str">
        <f t="shared" si="217"/>
        <v>664EPSS40</v>
      </c>
      <c r="AO304" s="775" t="s">
        <v>300</v>
      </c>
      <c r="AP304" s="777">
        <v>664</v>
      </c>
      <c r="AQ304" s="775" t="s">
        <v>872</v>
      </c>
      <c r="AR304" s="776">
        <v>8635</v>
      </c>
    </row>
    <row r="305" spans="40:44">
      <c r="AN305" s="64" t="str">
        <f t="shared" si="217"/>
        <v>664EPSS44</v>
      </c>
      <c r="AO305" s="775" t="s">
        <v>300</v>
      </c>
      <c r="AP305" s="777">
        <v>664</v>
      </c>
      <c r="AQ305" s="775" t="s">
        <v>1063</v>
      </c>
      <c r="AR305" s="776">
        <v>166</v>
      </c>
    </row>
    <row r="306" spans="40:44">
      <c r="AN306" s="64" t="str">
        <f t="shared" si="217"/>
        <v>686EPSS02</v>
      </c>
      <c r="AO306" s="775" t="s">
        <v>300</v>
      </c>
      <c r="AP306" s="777">
        <v>686</v>
      </c>
      <c r="AQ306" s="775" t="s">
        <v>542</v>
      </c>
      <c r="AR306" s="776">
        <v>33</v>
      </c>
    </row>
    <row r="307" spans="40:44">
      <c r="AN307" s="64" t="str">
        <f t="shared" si="217"/>
        <v>686EPSS10</v>
      </c>
      <c r="AO307" s="775" t="s">
        <v>300</v>
      </c>
      <c r="AP307" s="777">
        <v>686</v>
      </c>
      <c r="AQ307" s="775" t="s">
        <v>545</v>
      </c>
      <c r="AR307" s="776">
        <v>282</v>
      </c>
    </row>
    <row r="308" spans="40:44">
      <c r="AN308" s="64" t="str">
        <f t="shared" si="217"/>
        <v>686EPSS16</v>
      </c>
      <c r="AO308" s="775" t="s">
        <v>300</v>
      </c>
      <c r="AP308" s="777">
        <v>686</v>
      </c>
      <c r="AQ308" s="775" t="s">
        <v>546</v>
      </c>
      <c r="AR308" s="776">
        <v>761</v>
      </c>
    </row>
    <row r="309" spans="40:44">
      <c r="AN309" s="64" t="str">
        <f t="shared" si="217"/>
        <v>686EPSS37</v>
      </c>
      <c r="AO309" s="775" t="s">
        <v>300</v>
      </c>
      <c r="AP309" s="777">
        <v>686</v>
      </c>
      <c r="AQ309" s="775" t="s">
        <v>550</v>
      </c>
      <c r="AR309" s="776">
        <v>35</v>
      </c>
    </row>
    <row r="310" spans="40:44">
      <c r="AN310" s="64" t="str">
        <f t="shared" si="217"/>
        <v>686EPSS40</v>
      </c>
      <c r="AO310" s="775" t="s">
        <v>300</v>
      </c>
      <c r="AP310" s="777">
        <v>686</v>
      </c>
      <c r="AQ310" s="775" t="s">
        <v>872</v>
      </c>
      <c r="AR310" s="776">
        <v>14981</v>
      </c>
    </row>
    <row r="311" spans="40:44">
      <c r="AN311" s="64" t="str">
        <f t="shared" si="217"/>
        <v>686EPSS44</v>
      </c>
      <c r="AO311" s="775" t="s">
        <v>300</v>
      </c>
      <c r="AP311" s="777">
        <v>686</v>
      </c>
      <c r="AQ311" s="775" t="s">
        <v>1063</v>
      </c>
      <c r="AR311" s="776">
        <v>179</v>
      </c>
    </row>
    <row r="312" spans="40:44">
      <c r="AN312" s="64" t="str">
        <f t="shared" si="217"/>
        <v>819EPSS37</v>
      </c>
      <c r="AO312" s="775" t="s">
        <v>300</v>
      </c>
      <c r="AP312" s="777">
        <v>819</v>
      </c>
      <c r="AQ312" s="775" t="s">
        <v>550</v>
      </c>
      <c r="AR312" s="776">
        <v>96</v>
      </c>
    </row>
    <row r="313" spans="40:44">
      <c r="AN313" s="64" t="str">
        <f t="shared" si="217"/>
        <v>819EPSS40</v>
      </c>
      <c r="AO313" s="775" t="s">
        <v>300</v>
      </c>
      <c r="AP313" s="777">
        <v>819</v>
      </c>
      <c r="AQ313" s="775" t="s">
        <v>872</v>
      </c>
      <c r="AR313" s="776">
        <v>3790</v>
      </c>
    </row>
    <row r="314" spans="40:44">
      <c r="AN314" s="64" t="str">
        <f t="shared" si="217"/>
        <v>819EPSS44</v>
      </c>
      <c r="AO314" s="775" t="s">
        <v>300</v>
      </c>
      <c r="AP314" s="777">
        <v>819</v>
      </c>
      <c r="AQ314" s="775" t="s">
        <v>1063</v>
      </c>
      <c r="AR314" s="776">
        <v>142</v>
      </c>
    </row>
    <row r="315" spans="40:44">
      <c r="AN315" s="64" t="str">
        <f t="shared" si="217"/>
        <v>854EPSS37</v>
      </c>
      <c r="AO315" s="775" t="s">
        <v>300</v>
      </c>
      <c r="AP315" s="777">
        <v>854</v>
      </c>
      <c r="AQ315" s="775" t="s">
        <v>550</v>
      </c>
      <c r="AR315" s="776">
        <v>17</v>
      </c>
    </row>
    <row r="316" spans="40:44">
      <c r="AN316" s="64" t="str">
        <f t="shared" si="217"/>
        <v>854EPSS41</v>
      </c>
      <c r="AO316" s="775" t="s">
        <v>300</v>
      </c>
      <c r="AP316" s="777">
        <v>854</v>
      </c>
      <c r="AQ316" s="775" t="s">
        <v>913</v>
      </c>
      <c r="AR316" s="776">
        <v>1</v>
      </c>
    </row>
    <row r="317" spans="40:44">
      <c r="AN317" s="64" t="str">
        <f t="shared" si="217"/>
        <v>854EPSS44</v>
      </c>
      <c r="AO317" s="775" t="s">
        <v>300</v>
      </c>
      <c r="AP317" s="777">
        <v>854</v>
      </c>
      <c r="AQ317" s="775" t="s">
        <v>1063</v>
      </c>
      <c r="AR317" s="776">
        <v>189</v>
      </c>
    </row>
    <row r="318" spans="40:44">
      <c r="AN318" s="64" t="str">
        <f t="shared" si="217"/>
        <v>854ESS002</v>
      </c>
      <c r="AO318" s="775" t="s">
        <v>300</v>
      </c>
      <c r="AP318" s="777">
        <v>854</v>
      </c>
      <c r="AQ318" s="775" t="s">
        <v>0</v>
      </c>
      <c r="AR318" s="776">
        <v>160</v>
      </c>
    </row>
    <row r="319" spans="40:44">
      <c r="AN319" s="64" t="str">
        <f t="shared" si="217"/>
        <v>854ESS024</v>
      </c>
      <c r="AO319" s="775" t="s">
        <v>300</v>
      </c>
      <c r="AP319" s="777">
        <v>854</v>
      </c>
      <c r="AQ319" s="775" t="s">
        <v>1</v>
      </c>
      <c r="AR319" s="776">
        <v>12802</v>
      </c>
    </row>
    <row r="320" spans="40:44">
      <c r="AN320" s="64" t="str">
        <f t="shared" si="217"/>
        <v>887EPSS02</v>
      </c>
      <c r="AO320" s="775" t="s">
        <v>300</v>
      </c>
      <c r="AP320" s="777">
        <v>887</v>
      </c>
      <c r="AQ320" s="775" t="s">
        <v>542</v>
      </c>
      <c r="AR320" s="776">
        <v>16</v>
      </c>
    </row>
    <row r="321" spans="40:44">
      <c r="AN321" s="64" t="str">
        <f t="shared" si="217"/>
        <v>887EPSS10</v>
      </c>
      <c r="AO321" s="775" t="s">
        <v>300</v>
      </c>
      <c r="AP321" s="777">
        <v>887</v>
      </c>
      <c r="AQ321" s="775" t="s">
        <v>545</v>
      </c>
      <c r="AR321" s="776">
        <v>173</v>
      </c>
    </row>
    <row r="322" spans="40:44">
      <c r="AN322" s="64" t="str">
        <f t="shared" si="217"/>
        <v>887EPSS16</v>
      </c>
      <c r="AO322" s="775" t="s">
        <v>300</v>
      </c>
      <c r="AP322" s="777">
        <v>887</v>
      </c>
      <c r="AQ322" s="775" t="s">
        <v>546</v>
      </c>
      <c r="AR322" s="776">
        <v>804</v>
      </c>
    </row>
    <row r="323" spans="40:44">
      <c r="AN323" s="64" t="str">
        <f t="shared" si="217"/>
        <v>887EPSS37</v>
      </c>
      <c r="AO323" s="775" t="s">
        <v>300</v>
      </c>
      <c r="AP323" s="777">
        <v>887</v>
      </c>
      <c r="AQ323" s="775" t="s">
        <v>550</v>
      </c>
      <c r="AR323" s="776">
        <v>81</v>
      </c>
    </row>
    <row r="324" spans="40:44">
      <c r="AN324" s="64" t="str">
        <f t="shared" si="217"/>
        <v>887EPSS40</v>
      </c>
      <c r="AO324" s="775" t="s">
        <v>300</v>
      </c>
      <c r="AP324" s="777">
        <v>887</v>
      </c>
      <c r="AQ324" s="775" t="s">
        <v>872</v>
      </c>
      <c r="AR324" s="776">
        <v>19438</v>
      </c>
    </row>
    <row r="325" spans="40:44">
      <c r="AN325" s="64" t="str">
        <f t="shared" si="217"/>
        <v>887EPSS44</v>
      </c>
      <c r="AO325" s="775" t="s">
        <v>300</v>
      </c>
      <c r="AP325" s="777">
        <v>887</v>
      </c>
      <c r="AQ325" s="775" t="s">
        <v>1063</v>
      </c>
      <c r="AR325" s="776">
        <v>736</v>
      </c>
    </row>
    <row r="326" spans="40:44">
      <c r="AN326" s="64" t="str">
        <f t="shared" si="217"/>
        <v>887ESS024</v>
      </c>
      <c r="AO326" s="775" t="s">
        <v>300</v>
      </c>
      <c r="AP326" s="777">
        <v>887</v>
      </c>
      <c r="AQ326" s="775" t="s">
        <v>1</v>
      </c>
      <c r="AR326" s="776">
        <v>7218</v>
      </c>
    </row>
    <row r="327" spans="40:44">
      <c r="AN327" s="64" t="str">
        <f t="shared" si="217"/>
        <v>2EPSS16</v>
      </c>
      <c r="AO327" s="775" t="s">
        <v>301</v>
      </c>
      <c r="AP327" s="777">
        <v>2</v>
      </c>
      <c r="AQ327" s="775" t="s">
        <v>546</v>
      </c>
      <c r="AR327" s="776">
        <v>1</v>
      </c>
    </row>
    <row r="328" spans="40:44">
      <c r="AN328" s="64" t="str">
        <f t="shared" si="217"/>
        <v>2EPSS23</v>
      </c>
      <c r="AO328" s="775" t="s">
        <v>301</v>
      </c>
      <c r="AP328" s="777">
        <v>2</v>
      </c>
      <c r="AQ328" s="775" t="s">
        <v>549</v>
      </c>
      <c r="AR328" s="776">
        <v>1</v>
      </c>
    </row>
    <row r="329" spans="40:44">
      <c r="AN329" s="64" t="str">
        <f t="shared" si="217"/>
        <v>2EPSS37</v>
      </c>
      <c r="AO329" s="775" t="s">
        <v>301</v>
      </c>
      <c r="AP329" s="777">
        <v>2</v>
      </c>
      <c r="AQ329" s="775" t="s">
        <v>550</v>
      </c>
      <c r="AR329" s="776">
        <v>133</v>
      </c>
    </row>
    <row r="330" spans="40:44">
      <c r="AN330" s="64" t="str">
        <f t="shared" ref="AN330:AN393" si="218">CONCATENATE(AP330,AQ330)</f>
        <v>2EPSS40</v>
      </c>
      <c r="AO330" s="775" t="s">
        <v>301</v>
      </c>
      <c r="AP330" s="777">
        <v>2</v>
      </c>
      <c r="AQ330" s="775" t="s">
        <v>872</v>
      </c>
      <c r="AR330" s="776">
        <v>9374</v>
      </c>
    </row>
    <row r="331" spans="40:44">
      <c r="AN331" s="64" t="str">
        <f t="shared" si="218"/>
        <v>2EPSS44</v>
      </c>
      <c r="AO331" s="775" t="s">
        <v>301</v>
      </c>
      <c r="AP331" s="777">
        <v>2</v>
      </c>
      <c r="AQ331" s="775" t="s">
        <v>1063</v>
      </c>
      <c r="AR331" s="776">
        <v>190</v>
      </c>
    </row>
    <row r="332" spans="40:44">
      <c r="AN332" s="64" t="str">
        <f t="shared" si="218"/>
        <v>2ESS024</v>
      </c>
      <c r="AO332" s="775" t="s">
        <v>301</v>
      </c>
      <c r="AP332" s="777">
        <v>2</v>
      </c>
      <c r="AQ332" s="775" t="s">
        <v>1</v>
      </c>
      <c r="AR332" s="776">
        <v>3214</v>
      </c>
    </row>
    <row r="333" spans="40:44">
      <c r="AN333" s="64" t="str">
        <f t="shared" si="218"/>
        <v>21EPSS37</v>
      </c>
      <c r="AO333" s="775" t="s">
        <v>301</v>
      </c>
      <c r="AP333" s="777">
        <v>21</v>
      </c>
      <c r="AQ333" s="775" t="s">
        <v>550</v>
      </c>
      <c r="AR333" s="776">
        <v>41</v>
      </c>
    </row>
    <row r="334" spans="40:44">
      <c r="AN334" s="64" t="str">
        <f t="shared" si="218"/>
        <v>21EPSS40</v>
      </c>
      <c r="AO334" s="775" t="s">
        <v>301</v>
      </c>
      <c r="AP334" s="777">
        <v>21</v>
      </c>
      <c r="AQ334" s="775" t="s">
        <v>872</v>
      </c>
      <c r="AR334" s="776">
        <v>2857</v>
      </c>
    </row>
    <row r="335" spans="40:44">
      <c r="AN335" s="64" t="str">
        <f t="shared" si="218"/>
        <v>21EPSS44</v>
      </c>
      <c r="AO335" s="775" t="s">
        <v>301</v>
      </c>
      <c r="AP335" s="777">
        <v>21</v>
      </c>
      <c r="AQ335" s="775" t="s">
        <v>1063</v>
      </c>
      <c r="AR335" s="776">
        <v>115</v>
      </c>
    </row>
    <row r="336" spans="40:44">
      <c r="AN336" s="64" t="str">
        <f t="shared" si="218"/>
        <v>55EPSS37</v>
      </c>
      <c r="AO336" s="775" t="s">
        <v>301</v>
      </c>
      <c r="AP336" s="777">
        <v>55</v>
      </c>
      <c r="AQ336" s="775" t="s">
        <v>550</v>
      </c>
      <c r="AR336" s="776">
        <v>23</v>
      </c>
    </row>
    <row r="337" spans="40:44">
      <c r="AN337" s="64" t="str">
        <f t="shared" si="218"/>
        <v>55EPSS40</v>
      </c>
      <c r="AO337" s="775" t="s">
        <v>301</v>
      </c>
      <c r="AP337" s="777">
        <v>55</v>
      </c>
      <c r="AQ337" s="775" t="s">
        <v>872</v>
      </c>
      <c r="AR337" s="776">
        <v>6595</v>
      </c>
    </row>
    <row r="338" spans="40:44">
      <c r="AN338" s="64" t="str">
        <f t="shared" si="218"/>
        <v>55EPSS41</v>
      </c>
      <c r="AO338" s="775" t="s">
        <v>301</v>
      </c>
      <c r="AP338" s="777">
        <v>55</v>
      </c>
      <c r="AQ338" s="775" t="s">
        <v>913</v>
      </c>
      <c r="AR338" s="776">
        <v>1</v>
      </c>
    </row>
    <row r="339" spans="40:44">
      <c r="AN339" s="64" t="str">
        <f t="shared" si="218"/>
        <v>55EPSS44</v>
      </c>
      <c r="AO339" s="775" t="s">
        <v>301</v>
      </c>
      <c r="AP339" s="777">
        <v>55</v>
      </c>
      <c r="AQ339" s="775" t="s">
        <v>1063</v>
      </c>
      <c r="AR339" s="776">
        <v>70</v>
      </c>
    </row>
    <row r="340" spans="40:44">
      <c r="AN340" s="64" t="str">
        <f t="shared" si="218"/>
        <v>148EPSS10</v>
      </c>
      <c r="AO340" s="775" t="s">
        <v>301</v>
      </c>
      <c r="AP340" s="777">
        <v>148</v>
      </c>
      <c r="AQ340" s="775" t="s">
        <v>545</v>
      </c>
      <c r="AR340" s="776">
        <v>166</v>
      </c>
    </row>
    <row r="341" spans="40:44">
      <c r="AN341" s="64" t="str">
        <f t="shared" si="218"/>
        <v>148EPSS16</v>
      </c>
      <c r="AO341" s="775" t="s">
        <v>301</v>
      </c>
      <c r="AP341" s="777">
        <v>148</v>
      </c>
      <c r="AQ341" s="775" t="s">
        <v>546</v>
      </c>
      <c r="AR341" s="776">
        <v>715</v>
      </c>
    </row>
    <row r="342" spans="40:44">
      <c r="AN342" s="64" t="str">
        <f t="shared" si="218"/>
        <v>148EPSS37</v>
      </c>
      <c r="AO342" s="775" t="s">
        <v>301</v>
      </c>
      <c r="AP342" s="777">
        <v>148</v>
      </c>
      <c r="AQ342" s="775" t="s">
        <v>550</v>
      </c>
      <c r="AR342" s="776">
        <v>315</v>
      </c>
    </row>
    <row r="343" spans="40:44">
      <c r="AN343" s="64" t="str">
        <f t="shared" si="218"/>
        <v>148EPSS40</v>
      </c>
      <c r="AO343" s="775" t="s">
        <v>301</v>
      </c>
      <c r="AP343" s="777">
        <v>148</v>
      </c>
      <c r="AQ343" s="775" t="s">
        <v>872</v>
      </c>
      <c r="AR343" s="776">
        <v>11222</v>
      </c>
    </row>
    <row r="344" spans="40:44">
      <c r="AN344" s="64" t="str">
        <f t="shared" si="218"/>
        <v>148EPSS41</v>
      </c>
      <c r="AO344" s="775" t="s">
        <v>301</v>
      </c>
      <c r="AP344" s="777">
        <v>148</v>
      </c>
      <c r="AQ344" s="775" t="s">
        <v>913</v>
      </c>
      <c r="AR344" s="776">
        <v>1</v>
      </c>
    </row>
    <row r="345" spans="40:44">
      <c r="AN345" s="64" t="str">
        <f t="shared" si="218"/>
        <v>148EPSS44</v>
      </c>
      <c r="AO345" s="775" t="s">
        <v>301</v>
      </c>
      <c r="AP345" s="777">
        <v>148</v>
      </c>
      <c r="AQ345" s="775" t="s">
        <v>1063</v>
      </c>
      <c r="AR345" s="776">
        <v>168</v>
      </c>
    </row>
    <row r="346" spans="40:44">
      <c r="AN346" s="64" t="str">
        <f t="shared" si="218"/>
        <v>148ESS091</v>
      </c>
      <c r="AO346" s="775" t="s">
        <v>301</v>
      </c>
      <c r="AP346" s="777">
        <v>148</v>
      </c>
      <c r="AQ346" s="775" t="s">
        <v>2</v>
      </c>
      <c r="AR346" s="776">
        <v>1870</v>
      </c>
    </row>
    <row r="347" spans="40:44">
      <c r="AN347" s="64" t="str">
        <f t="shared" si="218"/>
        <v>197EPSS37</v>
      </c>
      <c r="AO347" s="775" t="s">
        <v>301</v>
      </c>
      <c r="AP347" s="777">
        <v>197</v>
      </c>
      <c r="AQ347" s="775" t="s">
        <v>550</v>
      </c>
      <c r="AR347" s="776">
        <v>277</v>
      </c>
    </row>
    <row r="348" spans="40:44">
      <c r="AN348" s="64" t="str">
        <f t="shared" si="218"/>
        <v>197EPSS40</v>
      </c>
      <c r="AO348" s="775" t="s">
        <v>301</v>
      </c>
      <c r="AP348" s="777">
        <v>197</v>
      </c>
      <c r="AQ348" s="775" t="s">
        <v>872</v>
      </c>
      <c r="AR348" s="776">
        <v>8396</v>
      </c>
    </row>
    <row r="349" spans="40:44">
      <c r="AN349" s="64" t="str">
        <f t="shared" si="218"/>
        <v>197EPSS44</v>
      </c>
      <c r="AO349" s="775" t="s">
        <v>301</v>
      </c>
      <c r="AP349" s="777">
        <v>197</v>
      </c>
      <c r="AQ349" s="775" t="s">
        <v>1063</v>
      </c>
      <c r="AR349" s="776">
        <v>171</v>
      </c>
    </row>
    <row r="350" spans="40:44">
      <c r="AN350" s="64" t="str">
        <f t="shared" si="218"/>
        <v>197ESS091</v>
      </c>
      <c r="AO350" s="775" t="s">
        <v>301</v>
      </c>
      <c r="AP350" s="777">
        <v>197</v>
      </c>
      <c r="AQ350" s="775" t="s">
        <v>2</v>
      </c>
      <c r="AR350" s="776">
        <v>2134</v>
      </c>
    </row>
    <row r="351" spans="40:44">
      <c r="AN351" s="64" t="str">
        <f t="shared" si="218"/>
        <v>206EPSS37</v>
      </c>
      <c r="AO351" s="775" t="s">
        <v>301</v>
      </c>
      <c r="AP351" s="777">
        <v>206</v>
      </c>
      <c r="AQ351" s="775" t="s">
        <v>550</v>
      </c>
      <c r="AR351" s="776">
        <v>19</v>
      </c>
    </row>
    <row r="352" spans="40:44">
      <c r="AN352" s="64" t="str">
        <f t="shared" si="218"/>
        <v>206EPSS40</v>
      </c>
      <c r="AO352" s="775" t="s">
        <v>301</v>
      </c>
      <c r="AP352" s="777">
        <v>206</v>
      </c>
      <c r="AQ352" s="775" t="s">
        <v>872</v>
      </c>
      <c r="AR352" s="776">
        <v>2274</v>
      </c>
    </row>
    <row r="353" spans="40:44">
      <c r="AN353" s="64" t="str">
        <f t="shared" si="218"/>
        <v>206EPSS44</v>
      </c>
      <c r="AO353" s="775" t="s">
        <v>301</v>
      </c>
      <c r="AP353" s="777">
        <v>206</v>
      </c>
      <c r="AQ353" s="775" t="s">
        <v>1063</v>
      </c>
      <c r="AR353" s="776">
        <v>70</v>
      </c>
    </row>
    <row r="354" spans="40:44">
      <c r="AN354" s="64" t="str">
        <f t="shared" si="218"/>
        <v>206ESS091</v>
      </c>
      <c r="AO354" s="775" t="s">
        <v>301</v>
      </c>
      <c r="AP354" s="777">
        <v>206</v>
      </c>
      <c r="AQ354" s="775" t="s">
        <v>2</v>
      </c>
      <c r="AR354" s="776">
        <v>556</v>
      </c>
    </row>
    <row r="355" spans="40:44">
      <c r="AN355" s="64" t="str">
        <f t="shared" si="218"/>
        <v>313EPSS37</v>
      </c>
      <c r="AO355" s="775" t="s">
        <v>301</v>
      </c>
      <c r="AP355" s="777">
        <v>313</v>
      </c>
      <c r="AQ355" s="775" t="s">
        <v>550</v>
      </c>
      <c r="AR355" s="776">
        <v>118</v>
      </c>
    </row>
    <row r="356" spans="40:44">
      <c r="AN356" s="64" t="str">
        <f t="shared" si="218"/>
        <v>313EPSS40</v>
      </c>
      <c r="AO356" s="775" t="s">
        <v>301</v>
      </c>
      <c r="AP356" s="777">
        <v>313</v>
      </c>
      <c r="AQ356" s="775" t="s">
        <v>872</v>
      </c>
      <c r="AR356" s="776">
        <v>4397</v>
      </c>
    </row>
    <row r="357" spans="40:44">
      <c r="AN357" s="64" t="str">
        <f t="shared" si="218"/>
        <v>313EPSS44</v>
      </c>
      <c r="AO357" s="775" t="s">
        <v>301</v>
      </c>
      <c r="AP357" s="777">
        <v>313</v>
      </c>
      <c r="AQ357" s="775" t="s">
        <v>1063</v>
      </c>
      <c r="AR357" s="776">
        <v>270</v>
      </c>
    </row>
    <row r="358" spans="40:44">
      <c r="AN358" s="64" t="str">
        <f t="shared" si="218"/>
        <v>313ESS091</v>
      </c>
      <c r="AO358" s="775" t="s">
        <v>301</v>
      </c>
      <c r="AP358" s="777">
        <v>313</v>
      </c>
      <c r="AQ358" s="775" t="s">
        <v>2</v>
      </c>
      <c r="AR358" s="776">
        <v>1836</v>
      </c>
    </row>
    <row r="359" spans="40:44">
      <c r="AN359" s="64" t="str">
        <f t="shared" si="218"/>
        <v>318EPSS02</v>
      </c>
      <c r="AO359" s="775" t="s">
        <v>301</v>
      </c>
      <c r="AP359" s="777">
        <v>318</v>
      </c>
      <c r="AQ359" s="775" t="s">
        <v>542</v>
      </c>
      <c r="AR359" s="776">
        <v>64</v>
      </c>
    </row>
    <row r="360" spans="40:44">
      <c r="AN360" s="64" t="str">
        <f t="shared" si="218"/>
        <v>318EPSS10</v>
      </c>
      <c r="AO360" s="775" t="s">
        <v>301</v>
      </c>
      <c r="AP360" s="777">
        <v>318</v>
      </c>
      <c r="AQ360" s="775" t="s">
        <v>545</v>
      </c>
      <c r="AR360" s="776">
        <v>445</v>
      </c>
    </row>
    <row r="361" spans="40:44">
      <c r="AN361" s="64" t="str">
        <f t="shared" si="218"/>
        <v>318EPSS16</v>
      </c>
      <c r="AO361" s="775" t="s">
        <v>301</v>
      </c>
      <c r="AP361" s="777">
        <v>318</v>
      </c>
      <c r="AQ361" s="775" t="s">
        <v>546</v>
      </c>
      <c r="AR361" s="776">
        <v>512</v>
      </c>
    </row>
    <row r="362" spans="40:44">
      <c r="AN362" s="64" t="str">
        <f t="shared" si="218"/>
        <v>318EPSS37</v>
      </c>
      <c r="AO362" s="775" t="s">
        <v>301</v>
      </c>
      <c r="AP362" s="777">
        <v>318</v>
      </c>
      <c r="AQ362" s="775" t="s">
        <v>550</v>
      </c>
      <c r="AR362" s="776">
        <v>241</v>
      </c>
    </row>
    <row r="363" spans="40:44">
      <c r="AN363" s="64" t="str">
        <f t="shared" si="218"/>
        <v>318EPSS40</v>
      </c>
      <c r="AO363" s="775" t="s">
        <v>301</v>
      </c>
      <c r="AP363" s="777">
        <v>318</v>
      </c>
      <c r="AQ363" s="775" t="s">
        <v>872</v>
      </c>
      <c r="AR363" s="776">
        <v>9709</v>
      </c>
    </row>
    <row r="364" spans="40:44">
      <c r="AN364" s="64" t="str">
        <f t="shared" si="218"/>
        <v>318EPSS44</v>
      </c>
      <c r="AO364" s="775" t="s">
        <v>301</v>
      </c>
      <c r="AP364" s="777">
        <v>318</v>
      </c>
      <c r="AQ364" s="775" t="s">
        <v>1063</v>
      </c>
      <c r="AR364" s="776">
        <v>183</v>
      </c>
    </row>
    <row r="365" spans="40:44">
      <c r="AN365" s="64" t="str">
        <f t="shared" si="218"/>
        <v>321EPSS37</v>
      </c>
      <c r="AO365" s="775" t="s">
        <v>301</v>
      </c>
      <c r="AP365" s="777">
        <v>321</v>
      </c>
      <c r="AQ365" s="775" t="s">
        <v>550</v>
      </c>
      <c r="AR365" s="776">
        <v>40</v>
      </c>
    </row>
    <row r="366" spans="40:44">
      <c r="AN366" s="64" t="str">
        <f t="shared" si="218"/>
        <v>321EPSS40</v>
      </c>
      <c r="AO366" s="775" t="s">
        <v>301</v>
      </c>
      <c r="AP366" s="777">
        <v>321</v>
      </c>
      <c r="AQ366" s="775" t="s">
        <v>872</v>
      </c>
      <c r="AR366" s="776">
        <v>2652</v>
      </c>
    </row>
    <row r="367" spans="40:44">
      <c r="AN367" s="64" t="str">
        <f t="shared" si="218"/>
        <v>321EPSS44</v>
      </c>
      <c r="AO367" s="775" t="s">
        <v>301</v>
      </c>
      <c r="AP367" s="777">
        <v>321</v>
      </c>
      <c r="AQ367" s="775" t="s">
        <v>1063</v>
      </c>
      <c r="AR367" s="776">
        <v>152</v>
      </c>
    </row>
    <row r="368" spans="40:44">
      <c r="AN368" s="64" t="str">
        <f t="shared" si="218"/>
        <v>376EPSS10</v>
      </c>
      <c r="AO368" s="775" t="s">
        <v>301</v>
      </c>
      <c r="AP368" s="777">
        <v>376</v>
      </c>
      <c r="AQ368" s="775" t="s">
        <v>545</v>
      </c>
      <c r="AR368" s="776">
        <v>681</v>
      </c>
    </row>
    <row r="369" spans="40:44">
      <c r="AN369" s="64" t="str">
        <f t="shared" si="218"/>
        <v>376EPSS16</v>
      </c>
      <c r="AO369" s="775" t="s">
        <v>301</v>
      </c>
      <c r="AP369" s="777">
        <v>376</v>
      </c>
      <c r="AQ369" s="775" t="s">
        <v>546</v>
      </c>
      <c r="AR369" s="776">
        <v>828</v>
      </c>
    </row>
    <row r="370" spans="40:44">
      <c r="AN370" s="64" t="str">
        <f t="shared" si="218"/>
        <v>376EPSS37</v>
      </c>
      <c r="AO370" s="775" t="s">
        <v>301</v>
      </c>
      <c r="AP370" s="777">
        <v>376</v>
      </c>
      <c r="AQ370" s="775" t="s">
        <v>550</v>
      </c>
      <c r="AR370" s="776">
        <v>164</v>
      </c>
    </row>
    <row r="371" spans="40:44">
      <c r="AN371" s="64" t="str">
        <f t="shared" si="218"/>
        <v>376EPSS40</v>
      </c>
      <c r="AO371" s="775" t="s">
        <v>301</v>
      </c>
      <c r="AP371" s="777">
        <v>376</v>
      </c>
      <c r="AQ371" s="775" t="s">
        <v>872</v>
      </c>
      <c r="AR371" s="776">
        <v>5031</v>
      </c>
    </row>
    <row r="372" spans="40:44">
      <c r="AN372" s="64" t="str">
        <f t="shared" si="218"/>
        <v>376EPSS44</v>
      </c>
      <c r="AO372" s="775" t="s">
        <v>301</v>
      </c>
      <c r="AP372" s="777">
        <v>376</v>
      </c>
      <c r="AQ372" s="775" t="s">
        <v>1063</v>
      </c>
      <c r="AR372" s="776">
        <v>114</v>
      </c>
    </row>
    <row r="373" spans="40:44">
      <c r="AN373" s="64" t="str">
        <f t="shared" si="218"/>
        <v>376ESS091</v>
      </c>
      <c r="AO373" s="775" t="s">
        <v>301</v>
      </c>
      <c r="AP373" s="777">
        <v>376</v>
      </c>
      <c r="AQ373" s="775" t="s">
        <v>2</v>
      </c>
      <c r="AR373" s="776">
        <v>3656</v>
      </c>
    </row>
    <row r="374" spans="40:44">
      <c r="AN374" s="64" t="str">
        <f t="shared" si="218"/>
        <v>400EPSS02</v>
      </c>
      <c r="AO374" s="775" t="s">
        <v>301</v>
      </c>
      <c r="AP374" s="777">
        <v>400</v>
      </c>
      <c r="AQ374" s="775" t="s">
        <v>542</v>
      </c>
      <c r="AR374" s="776">
        <v>60</v>
      </c>
    </row>
    <row r="375" spans="40:44">
      <c r="AN375" s="64" t="str">
        <f t="shared" si="218"/>
        <v>400EPSS16</v>
      </c>
      <c r="AO375" s="775" t="s">
        <v>301</v>
      </c>
      <c r="AP375" s="777">
        <v>400</v>
      </c>
      <c r="AQ375" s="775" t="s">
        <v>546</v>
      </c>
      <c r="AR375" s="776">
        <v>723</v>
      </c>
    </row>
    <row r="376" spans="40:44">
      <c r="AN376" s="64" t="str">
        <f t="shared" si="218"/>
        <v>400EPSS37</v>
      </c>
      <c r="AO376" s="775" t="s">
        <v>301</v>
      </c>
      <c r="AP376" s="777">
        <v>400</v>
      </c>
      <c r="AQ376" s="775" t="s">
        <v>550</v>
      </c>
      <c r="AR376" s="776">
        <v>103</v>
      </c>
    </row>
    <row r="377" spans="40:44">
      <c r="AN377" s="64" t="str">
        <f t="shared" si="218"/>
        <v>400EPSS40</v>
      </c>
      <c r="AO377" s="775" t="s">
        <v>301</v>
      </c>
      <c r="AP377" s="777">
        <v>400</v>
      </c>
      <c r="AQ377" s="775" t="s">
        <v>872</v>
      </c>
      <c r="AR377" s="776">
        <v>7888</v>
      </c>
    </row>
    <row r="378" spans="40:44">
      <c r="AN378" s="64" t="str">
        <f t="shared" si="218"/>
        <v>400EPSS44</v>
      </c>
      <c r="AO378" s="775" t="s">
        <v>301</v>
      </c>
      <c r="AP378" s="777">
        <v>400</v>
      </c>
      <c r="AQ378" s="775" t="s">
        <v>1063</v>
      </c>
      <c r="AR378" s="776">
        <v>193</v>
      </c>
    </row>
    <row r="379" spans="40:44">
      <c r="AN379" s="64" t="str">
        <f t="shared" si="218"/>
        <v>440EPSS02</v>
      </c>
      <c r="AO379" s="775" t="s">
        <v>301</v>
      </c>
      <c r="AP379" s="777">
        <v>440</v>
      </c>
      <c r="AQ379" s="775" t="s">
        <v>542</v>
      </c>
      <c r="AR379" s="776">
        <v>27</v>
      </c>
    </row>
    <row r="380" spans="40:44">
      <c r="AN380" s="64" t="str">
        <f t="shared" si="218"/>
        <v>440EPSS10</v>
      </c>
      <c r="AO380" s="775" t="s">
        <v>301</v>
      </c>
      <c r="AP380" s="777">
        <v>440</v>
      </c>
      <c r="AQ380" s="775" t="s">
        <v>545</v>
      </c>
      <c r="AR380" s="776">
        <v>275</v>
      </c>
    </row>
    <row r="381" spans="40:44">
      <c r="AN381" s="64" t="str">
        <f t="shared" si="218"/>
        <v>440EPSS16</v>
      </c>
      <c r="AO381" s="775" t="s">
        <v>301</v>
      </c>
      <c r="AP381" s="777">
        <v>440</v>
      </c>
      <c r="AQ381" s="775" t="s">
        <v>546</v>
      </c>
      <c r="AR381" s="776">
        <v>695</v>
      </c>
    </row>
    <row r="382" spans="40:44">
      <c r="AN382" s="64" t="str">
        <f t="shared" si="218"/>
        <v>440EPSS37</v>
      </c>
      <c r="AO382" s="775" t="s">
        <v>301</v>
      </c>
      <c r="AP382" s="777">
        <v>440</v>
      </c>
      <c r="AQ382" s="775" t="s">
        <v>550</v>
      </c>
      <c r="AR382" s="776">
        <v>191</v>
      </c>
    </row>
    <row r="383" spans="40:44">
      <c r="AN383" s="64" t="str">
        <f t="shared" si="218"/>
        <v>440EPSS40</v>
      </c>
      <c r="AO383" s="775" t="s">
        <v>301</v>
      </c>
      <c r="AP383" s="777">
        <v>440</v>
      </c>
      <c r="AQ383" s="775" t="s">
        <v>872</v>
      </c>
      <c r="AR383" s="776">
        <v>14649</v>
      </c>
    </row>
    <row r="384" spans="40:44">
      <c r="AN384" s="64" t="str">
        <f t="shared" si="218"/>
        <v>440EPSS44</v>
      </c>
      <c r="AO384" s="775" t="s">
        <v>301</v>
      </c>
      <c r="AP384" s="777">
        <v>440</v>
      </c>
      <c r="AQ384" s="775" t="s">
        <v>1063</v>
      </c>
      <c r="AR384" s="776">
        <v>211</v>
      </c>
    </row>
    <row r="385" spans="40:44">
      <c r="AN385" s="64" t="str">
        <f t="shared" si="218"/>
        <v>483EPSS37</v>
      </c>
      <c r="AO385" s="775" t="s">
        <v>301</v>
      </c>
      <c r="AP385" s="777">
        <v>483</v>
      </c>
      <c r="AQ385" s="775" t="s">
        <v>550</v>
      </c>
      <c r="AR385" s="776">
        <v>118</v>
      </c>
    </row>
    <row r="386" spans="40:44">
      <c r="AN386" s="64" t="str">
        <f t="shared" si="218"/>
        <v>483EPSS40</v>
      </c>
      <c r="AO386" s="775" t="s">
        <v>301</v>
      </c>
      <c r="AP386" s="777">
        <v>483</v>
      </c>
      <c r="AQ386" s="775" t="s">
        <v>872</v>
      </c>
      <c r="AR386" s="776">
        <v>8254</v>
      </c>
    </row>
    <row r="387" spans="40:44">
      <c r="AN387" s="64" t="str">
        <f t="shared" si="218"/>
        <v>483EPSS44</v>
      </c>
      <c r="AO387" s="775" t="s">
        <v>301</v>
      </c>
      <c r="AP387" s="777">
        <v>483</v>
      </c>
      <c r="AQ387" s="775" t="s">
        <v>1063</v>
      </c>
      <c r="AR387" s="776">
        <v>197</v>
      </c>
    </row>
    <row r="388" spans="40:44">
      <c r="AN388" s="64" t="str">
        <f t="shared" si="218"/>
        <v>483ESS091</v>
      </c>
      <c r="AO388" s="775" t="s">
        <v>301</v>
      </c>
      <c r="AP388" s="777">
        <v>483</v>
      </c>
      <c r="AQ388" s="775" t="s">
        <v>2</v>
      </c>
      <c r="AR388" s="776">
        <v>271</v>
      </c>
    </row>
    <row r="389" spans="40:44">
      <c r="AN389" s="64" t="str">
        <f t="shared" si="218"/>
        <v>541EPSS02</v>
      </c>
      <c r="AO389" s="775" t="s">
        <v>301</v>
      </c>
      <c r="AP389" s="777">
        <v>541</v>
      </c>
      <c r="AQ389" s="775" t="s">
        <v>542</v>
      </c>
      <c r="AR389" s="776">
        <v>15</v>
      </c>
    </row>
    <row r="390" spans="40:44">
      <c r="AN390" s="64" t="str">
        <f t="shared" si="218"/>
        <v>541EPSS37</v>
      </c>
      <c r="AO390" s="775" t="s">
        <v>301</v>
      </c>
      <c r="AP390" s="777">
        <v>541</v>
      </c>
      <c r="AQ390" s="775" t="s">
        <v>550</v>
      </c>
      <c r="AR390" s="776">
        <v>188</v>
      </c>
    </row>
    <row r="391" spans="40:44">
      <c r="AN391" s="64" t="str">
        <f t="shared" si="218"/>
        <v>541EPSS40</v>
      </c>
      <c r="AO391" s="775" t="s">
        <v>301</v>
      </c>
      <c r="AP391" s="777">
        <v>541</v>
      </c>
      <c r="AQ391" s="775" t="s">
        <v>872</v>
      </c>
      <c r="AR391" s="776">
        <v>7182</v>
      </c>
    </row>
    <row r="392" spans="40:44">
      <c r="AN392" s="64" t="str">
        <f t="shared" si="218"/>
        <v>541EPSS41</v>
      </c>
      <c r="AO392" s="775" t="s">
        <v>301</v>
      </c>
      <c r="AP392" s="777">
        <v>541</v>
      </c>
      <c r="AQ392" s="775" t="s">
        <v>913</v>
      </c>
      <c r="AR392" s="776">
        <v>1</v>
      </c>
    </row>
    <row r="393" spans="40:44">
      <c r="AN393" s="64" t="str">
        <f t="shared" si="218"/>
        <v>541EPSS44</v>
      </c>
      <c r="AO393" s="775" t="s">
        <v>301</v>
      </c>
      <c r="AP393" s="777">
        <v>541</v>
      </c>
      <c r="AQ393" s="775" t="s">
        <v>1063</v>
      </c>
      <c r="AR393" s="776">
        <v>135</v>
      </c>
    </row>
    <row r="394" spans="40:44">
      <c r="AN394" s="64" t="str">
        <f t="shared" ref="AN394:AN457" si="219">CONCATENATE(AP394,AQ394)</f>
        <v>541ESS091</v>
      </c>
      <c r="AO394" s="775" t="s">
        <v>301</v>
      </c>
      <c r="AP394" s="777">
        <v>541</v>
      </c>
      <c r="AQ394" s="775" t="s">
        <v>2</v>
      </c>
      <c r="AR394" s="776">
        <v>3600</v>
      </c>
    </row>
    <row r="395" spans="40:44">
      <c r="AN395" s="64" t="str">
        <f t="shared" si="219"/>
        <v>607EPSS10</v>
      </c>
      <c r="AO395" s="775" t="s">
        <v>301</v>
      </c>
      <c r="AP395" s="777">
        <v>607</v>
      </c>
      <c r="AQ395" s="775" t="s">
        <v>545</v>
      </c>
      <c r="AR395" s="776">
        <v>74</v>
      </c>
    </row>
    <row r="396" spans="40:44">
      <c r="AN396" s="64" t="str">
        <f t="shared" si="219"/>
        <v>607EPSS37</v>
      </c>
      <c r="AO396" s="775" t="s">
        <v>301</v>
      </c>
      <c r="AP396" s="777">
        <v>607</v>
      </c>
      <c r="AQ396" s="775" t="s">
        <v>550</v>
      </c>
      <c r="AR396" s="776">
        <v>274</v>
      </c>
    </row>
    <row r="397" spans="40:44">
      <c r="AN397" s="64" t="str">
        <f t="shared" si="219"/>
        <v>607EPSS40</v>
      </c>
      <c r="AO397" s="775" t="s">
        <v>301</v>
      </c>
      <c r="AP397" s="777">
        <v>607</v>
      </c>
      <c r="AQ397" s="775" t="s">
        <v>872</v>
      </c>
      <c r="AR397" s="776">
        <v>3150</v>
      </c>
    </row>
    <row r="398" spans="40:44">
      <c r="AN398" s="64" t="str">
        <f t="shared" si="219"/>
        <v>607EPSS44</v>
      </c>
      <c r="AO398" s="775" t="s">
        <v>301</v>
      </c>
      <c r="AP398" s="777">
        <v>607</v>
      </c>
      <c r="AQ398" s="775" t="s">
        <v>1063</v>
      </c>
      <c r="AR398" s="776">
        <v>63</v>
      </c>
    </row>
    <row r="399" spans="40:44">
      <c r="AN399" s="64" t="str">
        <f t="shared" si="219"/>
        <v>607ESS091</v>
      </c>
      <c r="AO399" s="775" t="s">
        <v>301</v>
      </c>
      <c r="AP399" s="777">
        <v>607</v>
      </c>
      <c r="AQ399" s="775" t="s">
        <v>2</v>
      </c>
      <c r="AR399" s="776">
        <v>266</v>
      </c>
    </row>
    <row r="400" spans="40:44">
      <c r="AN400" s="64" t="str">
        <f t="shared" si="219"/>
        <v>615EPSS02</v>
      </c>
      <c r="AO400" s="775" t="s">
        <v>301</v>
      </c>
      <c r="AP400" s="777">
        <v>615</v>
      </c>
      <c r="AQ400" s="775" t="s">
        <v>542</v>
      </c>
      <c r="AR400" s="776">
        <v>151</v>
      </c>
    </row>
    <row r="401" spans="40:44">
      <c r="AN401" s="64" t="str">
        <f t="shared" si="219"/>
        <v>615EPSS05</v>
      </c>
      <c r="AO401" s="775" t="s">
        <v>301</v>
      </c>
      <c r="AP401" s="777">
        <v>615</v>
      </c>
      <c r="AQ401" s="775" t="s">
        <v>544</v>
      </c>
      <c r="AR401" s="776">
        <v>19</v>
      </c>
    </row>
    <row r="402" spans="40:44">
      <c r="AN402" s="64" t="str">
        <f t="shared" si="219"/>
        <v>615EPSS10</v>
      </c>
      <c r="AO402" s="775" t="s">
        <v>301</v>
      </c>
      <c r="AP402" s="777">
        <v>615</v>
      </c>
      <c r="AQ402" s="775" t="s">
        <v>545</v>
      </c>
      <c r="AR402" s="776">
        <v>1272</v>
      </c>
    </row>
    <row r="403" spans="40:44">
      <c r="AN403" s="64" t="str">
        <f t="shared" si="219"/>
        <v>615EPSS16</v>
      </c>
      <c r="AO403" s="775" t="s">
        <v>301</v>
      </c>
      <c r="AP403" s="777">
        <v>615</v>
      </c>
      <c r="AQ403" s="775" t="s">
        <v>546</v>
      </c>
      <c r="AR403" s="776">
        <v>1077</v>
      </c>
    </row>
    <row r="404" spans="40:44">
      <c r="AN404" s="64" t="str">
        <f t="shared" si="219"/>
        <v>615EPSS18</v>
      </c>
      <c r="AO404" s="775" t="s">
        <v>301</v>
      </c>
      <c r="AP404" s="777">
        <v>615</v>
      </c>
      <c r="AQ404" s="775" t="s">
        <v>548</v>
      </c>
      <c r="AR404" s="776">
        <v>4</v>
      </c>
    </row>
    <row r="405" spans="40:44">
      <c r="AN405" s="64" t="str">
        <f t="shared" si="219"/>
        <v>615EPSS37</v>
      </c>
      <c r="AO405" s="775" t="s">
        <v>301</v>
      </c>
      <c r="AP405" s="777">
        <v>615</v>
      </c>
      <c r="AQ405" s="775" t="s">
        <v>550</v>
      </c>
      <c r="AR405" s="776">
        <v>644</v>
      </c>
    </row>
    <row r="406" spans="40:44">
      <c r="AN406" s="64" t="str">
        <f t="shared" si="219"/>
        <v>615EPSS40</v>
      </c>
      <c r="AO406" s="775" t="s">
        <v>301</v>
      </c>
      <c r="AP406" s="777">
        <v>615</v>
      </c>
      <c r="AQ406" s="775" t="s">
        <v>872</v>
      </c>
      <c r="AR406" s="776">
        <v>16721</v>
      </c>
    </row>
    <row r="407" spans="40:44">
      <c r="AN407" s="64" t="str">
        <f t="shared" si="219"/>
        <v>615EPSS41</v>
      </c>
      <c r="AO407" s="775" t="s">
        <v>301</v>
      </c>
      <c r="AP407" s="777">
        <v>615</v>
      </c>
      <c r="AQ407" s="775" t="s">
        <v>913</v>
      </c>
      <c r="AR407" s="776">
        <v>3</v>
      </c>
    </row>
    <row r="408" spans="40:44">
      <c r="AN408" s="64" t="str">
        <f t="shared" si="219"/>
        <v>615EPSS44</v>
      </c>
      <c r="AO408" s="775" t="s">
        <v>301</v>
      </c>
      <c r="AP408" s="777">
        <v>615</v>
      </c>
      <c r="AQ408" s="775" t="s">
        <v>1063</v>
      </c>
      <c r="AR408" s="776">
        <v>729</v>
      </c>
    </row>
    <row r="409" spans="40:44">
      <c r="AN409" s="64" t="str">
        <f t="shared" si="219"/>
        <v>615ESS091</v>
      </c>
      <c r="AO409" s="775" t="s">
        <v>301</v>
      </c>
      <c r="AP409" s="777">
        <v>615</v>
      </c>
      <c r="AQ409" s="775" t="s">
        <v>2</v>
      </c>
      <c r="AR409" s="776">
        <v>1386</v>
      </c>
    </row>
    <row r="410" spans="40:44">
      <c r="AN410" s="64" t="str">
        <f t="shared" si="219"/>
        <v>649EPSS16</v>
      </c>
      <c r="AO410" s="775" t="s">
        <v>301</v>
      </c>
      <c r="AP410" s="777">
        <v>649</v>
      </c>
      <c r="AQ410" s="775" t="s">
        <v>546</v>
      </c>
      <c r="AR410" s="776">
        <v>1</v>
      </c>
    </row>
    <row r="411" spans="40:44">
      <c r="AN411" s="64" t="str">
        <f t="shared" si="219"/>
        <v>649EPSS37</v>
      </c>
      <c r="AO411" s="775" t="s">
        <v>301</v>
      </c>
      <c r="AP411" s="777">
        <v>649</v>
      </c>
      <c r="AQ411" s="775" t="s">
        <v>550</v>
      </c>
      <c r="AR411" s="776">
        <v>95</v>
      </c>
    </row>
    <row r="412" spans="40:44">
      <c r="AN412" s="64" t="str">
        <f t="shared" si="219"/>
        <v>649EPSS40</v>
      </c>
      <c r="AO412" s="775" t="s">
        <v>301</v>
      </c>
      <c r="AP412" s="777">
        <v>649</v>
      </c>
      <c r="AQ412" s="775" t="s">
        <v>872</v>
      </c>
      <c r="AR412" s="776">
        <v>6255</v>
      </c>
    </row>
    <row r="413" spans="40:44">
      <c r="AN413" s="64" t="str">
        <f t="shared" si="219"/>
        <v>649EPSS44</v>
      </c>
      <c r="AO413" s="775" t="s">
        <v>301</v>
      </c>
      <c r="AP413" s="777">
        <v>649</v>
      </c>
      <c r="AQ413" s="775" t="s">
        <v>1063</v>
      </c>
      <c r="AR413" s="776">
        <v>254</v>
      </c>
    </row>
    <row r="414" spans="40:44">
      <c r="AN414" s="64" t="str">
        <f t="shared" si="219"/>
        <v>649ESS091</v>
      </c>
      <c r="AO414" s="775" t="s">
        <v>301</v>
      </c>
      <c r="AP414" s="777">
        <v>649</v>
      </c>
      <c r="AQ414" s="775" t="s">
        <v>2</v>
      </c>
      <c r="AR414" s="776">
        <v>3112</v>
      </c>
    </row>
    <row r="415" spans="40:44">
      <c r="AN415" s="64" t="str">
        <f t="shared" si="219"/>
        <v>652EPSS37</v>
      </c>
      <c r="AO415" s="775" t="s">
        <v>301</v>
      </c>
      <c r="AP415" s="777">
        <v>652</v>
      </c>
      <c r="AQ415" s="775" t="s">
        <v>550</v>
      </c>
      <c r="AR415" s="776">
        <v>41</v>
      </c>
    </row>
    <row r="416" spans="40:44">
      <c r="AN416" s="64" t="str">
        <f t="shared" si="219"/>
        <v>652EPSS40</v>
      </c>
      <c r="AO416" s="775" t="s">
        <v>301</v>
      </c>
      <c r="AP416" s="777">
        <v>652</v>
      </c>
      <c r="AQ416" s="775" t="s">
        <v>872</v>
      </c>
      <c r="AR416" s="776">
        <v>4842</v>
      </c>
    </row>
    <row r="417" spans="40:44">
      <c r="AN417" s="64" t="str">
        <f t="shared" si="219"/>
        <v>652EPSS41</v>
      </c>
      <c r="AO417" s="775" t="s">
        <v>301</v>
      </c>
      <c r="AP417" s="777">
        <v>652</v>
      </c>
      <c r="AQ417" s="775" t="s">
        <v>913</v>
      </c>
      <c r="AR417" s="776">
        <v>1</v>
      </c>
    </row>
    <row r="418" spans="40:44">
      <c r="AN418" s="64" t="str">
        <f t="shared" si="219"/>
        <v>652EPSS44</v>
      </c>
      <c r="AO418" s="775" t="s">
        <v>301</v>
      </c>
      <c r="AP418" s="777">
        <v>652</v>
      </c>
      <c r="AQ418" s="775" t="s">
        <v>1063</v>
      </c>
      <c r="AR418" s="776">
        <v>76</v>
      </c>
    </row>
    <row r="419" spans="40:44">
      <c r="AN419" s="64" t="str">
        <f t="shared" si="219"/>
        <v>660EPSS17</v>
      </c>
      <c r="AO419" s="775" t="s">
        <v>301</v>
      </c>
      <c r="AP419" s="777">
        <v>660</v>
      </c>
      <c r="AQ419" s="775" t="s">
        <v>547</v>
      </c>
      <c r="AR419" s="776">
        <v>1</v>
      </c>
    </row>
    <row r="420" spans="40:44">
      <c r="AN420" s="64" t="str">
        <f t="shared" si="219"/>
        <v>660EPSS37</v>
      </c>
      <c r="AO420" s="775" t="s">
        <v>301</v>
      </c>
      <c r="AP420" s="777">
        <v>660</v>
      </c>
      <c r="AQ420" s="775" t="s">
        <v>550</v>
      </c>
      <c r="AR420" s="776">
        <v>164</v>
      </c>
    </row>
    <row r="421" spans="40:44">
      <c r="AN421" s="64" t="str">
        <f t="shared" si="219"/>
        <v>660EPSS40</v>
      </c>
      <c r="AO421" s="775" t="s">
        <v>301</v>
      </c>
      <c r="AP421" s="777">
        <v>660</v>
      </c>
      <c r="AQ421" s="775" t="s">
        <v>872</v>
      </c>
      <c r="AR421" s="776">
        <v>9594</v>
      </c>
    </row>
    <row r="422" spans="40:44">
      <c r="AN422" s="64" t="str">
        <f t="shared" si="219"/>
        <v>660EPSS41</v>
      </c>
      <c r="AO422" s="775" t="s">
        <v>301</v>
      </c>
      <c r="AP422" s="777">
        <v>660</v>
      </c>
      <c r="AQ422" s="775" t="s">
        <v>913</v>
      </c>
      <c r="AR422" s="776">
        <v>1</v>
      </c>
    </row>
    <row r="423" spans="40:44">
      <c r="AN423" s="64" t="str">
        <f t="shared" si="219"/>
        <v>660EPSS44</v>
      </c>
      <c r="AO423" s="775" t="s">
        <v>301</v>
      </c>
      <c r="AP423" s="777">
        <v>660</v>
      </c>
      <c r="AQ423" s="775" t="s">
        <v>1063</v>
      </c>
      <c r="AR423" s="776">
        <v>334</v>
      </c>
    </row>
    <row r="424" spans="40:44">
      <c r="AN424" s="64" t="str">
        <f t="shared" si="219"/>
        <v>667EPSS37</v>
      </c>
      <c r="AO424" s="775" t="s">
        <v>301</v>
      </c>
      <c r="AP424" s="777">
        <v>667</v>
      </c>
      <c r="AQ424" s="775" t="s">
        <v>550</v>
      </c>
      <c r="AR424" s="776">
        <v>134</v>
      </c>
    </row>
    <row r="425" spans="40:44">
      <c r="AN425" s="64" t="str">
        <f t="shared" si="219"/>
        <v>667EPSS40</v>
      </c>
      <c r="AO425" s="775" t="s">
        <v>301</v>
      </c>
      <c r="AP425" s="777">
        <v>667</v>
      </c>
      <c r="AQ425" s="775" t="s">
        <v>872</v>
      </c>
      <c r="AR425" s="776">
        <v>8267</v>
      </c>
    </row>
    <row r="426" spans="40:44">
      <c r="AN426" s="64" t="str">
        <f t="shared" si="219"/>
        <v>667EPSS44</v>
      </c>
      <c r="AO426" s="775" t="s">
        <v>301</v>
      </c>
      <c r="AP426" s="777">
        <v>667</v>
      </c>
      <c r="AQ426" s="775" t="s">
        <v>1063</v>
      </c>
      <c r="AR426" s="776">
        <v>197</v>
      </c>
    </row>
    <row r="427" spans="40:44">
      <c r="AN427" s="64" t="str">
        <f t="shared" si="219"/>
        <v>667ESS091</v>
      </c>
      <c r="AO427" s="775" t="s">
        <v>301</v>
      </c>
      <c r="AP427" s="777">
        <v>667</v>
      </c>
      <c r="AQ427" s="775" t="s">
        <v>2</v>
      </c>
      <c r="AR427" s="776">
        <v>521</v>
      </c>
    </row>
    <row r="428" spans="40:44">
      <c r="AN428" s="64" t="str">
        <f t="shared" si="219"/>
        <v>674EPSS37</v>
      </c>
      <c r="AO428" s="775" t="s">
        <v>301</v>
      </c>
      <c r="AP428" s="777">
        <v>674</v>
      </c>
      <c r="AQ428" s="775" t="s">
        <v>550</v>
      </c>
      <c r="AR428" s="776">
        <v>129</v>
      </c>
    </row>
    <row r="429" spans="40:44">
      <c r="AN429" s="64" t="str">
        <f t="shared" si="219"/>
        <v>674EPSS40</v>
      </c>
      <c r="AO429" s="775" t="s">
        <v>301</v>
      </c>
      <c r="AP429" s="777">
        <v>674</v>
      </c>
      <c r="AQ429" s="775" t="s">
        <v>872</v>
      </c>
      <c r="AR429" s="776">
        <v>11974</v>
      </c>
    </row>
    <row r="430" spans="40:44">
      <c r="AN430" s="64" t="str">
        <f t="shared" si="219"/>
        <v>674EPSS44</v>
      </c>
      <c r="AO430" s="775" t="s">
        <v>301</v>
      </c>
      <c r="AP430" s="777">
        <v>674</v>
      </c>
      <c r="AQ430" s="775" t="s">
        <v>1063</v>
      </c>
      <c r="AR430" s="776">
        <v>109</v>
      </c>
    </row>
    <row r="431" spans="40:44">
      <c r="AN431" s="64" t="str">
        <f t="shared" si="219"/>
        <v>697EPSS10</v>
      </c>
      <c r="AO431" s="775" t="s">
        <v>301</v>
      </c>
      <c r="AP431" s="777">
        <v>697</v>
      </c>
      <c r="AQ431" s="775" t="s">
        <v>545</v>
      </c>
      <c r="AR431" s="776">
        <v>1</v>
      </c>
    </row>
    <row r="432" spans="40:44">
      <c r="AN432" s="64" t="str">
        <f t="shared" si="219"/>
        <v>697EPSS16</v>
      </c>
      <c r="AO432" s="775" t="s">
        <v>301</v>
      </c>
      <c r="AP432" s="777">
        <v>697</v>
      </c>
      <c r="AQ432" s="775" t="s">
        <v>546</v>
      </c>
      <c r="AR432" s="776">
        <v>496</v>
      </c>
    </row>
    <row r="433" spans="40:44">
      <c r="AN433" s="64" t="str">
        <f t="shared" si="219"/>
        <v>697EPSS37</v>
      </c>
      <c r="AO433" s="775" t="s">
        <v>301</v>
      </c>
      <c r="AP433" s="777">
        <v>697</v>
      </c>
      <c r="AQ433" s="775" t="s">
        <v>550</v>
      </c>
      <c r="AR433" s="776">
        <v>316</v>
      </c>
    </row>
    <row r="434" spans="40:44">
      <c r="AN434" s="64" t="str">
        <f t="shared" si="219"/>
        <v>697EPSS40</v>
      </c>
      <c r="AO434" s="775" t="s">
        <v>301</v>
      </c>
      <c r="AP434" s="777">
        <v>697</v>
      </c>
      <c r="AQ434" s="775" t="s">
        <v>872</v>
      </c>
      <c r="AR434" s="776">
        <v>13546</v>
      </c>
    </row>
    <row r="435" spans="40:44">
      <c r="AN435" s="64" t="str">
        <f t="shared" si="219"/>
        <v>697EPSS44</v>
      </c>
      <c r="AO435" s="775" t="s">
        <v>301</v>
      </c>
      <c r="AP435" s="777">
        <v>697</v>
      </c>
      <c r="AQ435" s="775" t="s">
        <v>1063</v>
      </c>
      <c r="AR435" s="776">
        <v>82</v>
      </c>
    </row>
    <row r="436" spans="40:44">
      <c r="AN436" s="64" t="str">
        <f t="shared" si="219"/>
        <v>756EPSS37</v>
      </c>
      <c r="AO436" s="775" t="s">
        <v>301</v>
      </c>
      <c r="AP436" s="777">
        <v>756</v>
      </c>
      <c r="AQ436" s="775" t="s">
        <v>550</v>
      </c>
      <c r="AR436" s="776">
        <v>451</v>
      </c>
    </row>
    <row r="437" spans="40:44">
      <c r="AN437" s="64" t="str">
        <f t="shared" si="219"/>
        <v>756EPSS40</v>
      </c>
      <c r="AO437" s="775" t="s">
        <v>301</v>
      </c>
      <c r="AP437" s="777">
        <v>756</v>
      </c>
      <c r="AQ437" s="775" t="s">
        <v>872</v>
      </c>
      <c r="AR437" s="776">
        <v>21694</v>
      </c>
    </row>
    <row r="438" spans="40:44">
      <c r="AN438" s="64" t="str">
        <f t="shared" si="219"/>
        <v>756EPSS44</v>
      </c>
      <c r="AO438" s="775" t="s">
        <v>301</v>
      </c>
      <c r="AP438" s="777">
        <v>756</v>
      </c>
      <c r="AQ438" s="775" t="s">
        <v>1063</v>
      </c>
      <c r="AR438" s="776">
        <v>458</v>
      </c>
    </row>
    <row r="439" spans="40:44">
      <c r="AN439" s="64" t="str">
        <f t="shared" si="219"/>
        <v>756ESS091</v>
      </c>
      <c r="AO439" s="775" t="s">
        <v>301</v>
      </c>
      <c r="AP439" s="777">
        <v>756</v>
      </c>
      <c r="AQ439" s="775" t="s">
        <v>2</v>
      </c>
      <c r="AR439" s="776">
        <v>939</v>
      </c>
    </row>
    <row r="440" spans="40:44">
      <c r="AN440" s="64" t="str">
        <f t="shared" si="219"/>
        <v>30EPSS02</v>
      </c>
      <c r="AO440" s="775" t="s">
        <v>269</v>
      </c>
      <c r="AP440" s="777">
        <v>30</v>
      </c>
      <c r="AQ440" s="775" t="s">
        <v>542</v>
      </c>
      <c r="AR440" s="776">
        <v>169</v>
      </c>
    </row>
    <row r="441" spans="40:44">
      <c r="AN441" s="64" t="str">
        <f t="shared" si="219"/>
        <v>30EPSS16</v>
      </c>
      <c r="AO441" s="775" t="s">
        <v>269</v>
      </c>
      <c r="AP441" s="777">
        <v>30</v>
      </c>
      <c r="AQ441" s="775" t="s">
        <v>546</v>
      </c>
      <c r="AR441" s="776">
        <v>832</v>
      </c>
    </row>
    <row r="442" spans="40:44">
      <c r="AN442" s="64" t="str">
        <f t="shared" si="219"/>
        <v>30EPSS37</v>
      </c>
      <c r="AO442" s="775" t="s">
        <v>269</v>
      </c>
      <c r="AP442" s="777">
        <v>30</v>
      </c>
      <c r="AQ442" s="775" t="s">
        <v>550</v>
      </c>
      <c r="AR442" s="776">
        <v>192</v>
      </c>
    </row>
    <row r="443" spans="40:44">
      <c r="AN443" s="64" t="str">
        <f t="shared" si="219"/>
        <v>30EPSS40</v>
      </c>
      <c r="AO443" s="775" t="s">
        <v>269</v>
      </c>
      <c r="AP443" s="777">
        <v>30</v>
      </c>
      <c r="AQ443" s="775" t="s">
        <v>872</v>
      </c>
      <c r="AR443" s="776">
        <v>3390</v>
      </c>
    </row>
    <row r="444" spans="40:44">
      <c r="AN444" s="64" t="str">
        <f t="shared" si="219"/>
        <v>30EPSS44</v>
      </c>
      <c r="AO444" s="775" t="s">
        <v>269</v>
      </c>
      <c r="AP444" s="777">
        <v>30</v>
      </c>
      <c r="AQ444" s="775" t="s">
        <v>1063</v>
      </c>
      <c r="AR444" s="776">
        <v>162</v>
      </c>
    </row>
    <row r="445" spans="40:44">
      <c r="AN445" s="64" t="str">
        <f t="shared" si="219"/>
        <v>30ESS024</v>
      </c>
      <c r="AO445" s="775" t="s">
        <v>269</v>
      </c>
      <c r="AP445" s="777">
        <v>30</v>
      </c>
      <c r="AQ445" s="775" t="s">
        <v>1</v>
      </c>
      <c r="AR445" s="776">
        <v>5178</v>
      </c>
    </row>
    <row r="446" spans="40:44">
      <c r="AN446" s="64" t="str">
        <f t="shared" si="219"/>
        <v>34EPSS16</v>
      </c>
      <c r="AO446" s="775" t="s">
        <v>269</v>
      </c>
      <c r="AP446" s="777">
        <v>34</v>
      </c>
      <c r="AQ446" s="775" t="s">
        <v>546</v>
      </c>
      <c r="AR446" s="776">
        <v>2</v>
      </c>
    </row>
    <row r="447" spans="40:44">
      <c r="AN447" s="64" t="str">
        <f t="shared" si="219"/>
        <v>34EPSS37</v>
      </c>
      <c r="AO447" s="775" t="s">
        <v>269</v>
      </c>
      <c r="AP447" s="777">
        <v>34</v>
      </c>
      <c r="AQ447" s="775" t="s">
        <v>550</v>
      </c>
      <c r="AR447" s="776">
        <v>419</v>
      </c>
    </row>
    <row r="448" spans="40:44">
      <c r="AN448" s="64" t="str">
        <f t="shared" si="219"/>
        <v>34EPSS40</v>
      </c>
      <c r="AO448" s="775" t="s">
        <v>269</v>
      </c>
      <c r="AP448" s="777">
        <v>34</v>
      </c>
      <c r="AQ448" s="775" t="s">
        <v>872</v>
      </c>
      <c r="AR448" s="776">
        <v>24108</v>
      </c>
    </row>
    <row r="449" spans="40:44">
      <c r="AN449" s="64" t="str">
        <f t="shared" si="219"/>
        <v>34EPSS44</v>
      </c>
      <c r="AO449" s="775" t="s">
        <v>269</v>
      </c>
      <c r="AP449" s="777">
        <v>34</v>
      </c>
      <c r="AQ449" s="775" t="s">
        <v>1063</v>
      </c>
      <c r="AR449" s="776">
        <v>858</v>
      </c>
    </row>
    <row r="450" spans="40:44">
      <c r="AN450" s="64" t="str">
        <f t="shared" si="219"/>
        <v>34ESS091</v>
      </c>
      <c r="AO450" s="775" t="s">
        <v>269</v>
      </c>
      <c r="AP450" s="777">
        <v>34</v>
      </c>
      <c r="AQ450" s="775" t="s">
        <v>2</v>
      </c>
      <c r="AR450" s="776">
        <v>3681</v>
      </c>
    </row>
    <row r="451" spans="40:44">
      <c r="AN451" s="64" t="str">
        <f t="shared" si="219"/>
        <v>36EPSS37</v>
      </c>
      <c r="AO451" s="775" t="s">
        <v>269</v>
      </c>
      <c r="AP451" s="777">
        <v>36</v>
      </c>
      <c r="AQ451" s="775" t="s">
        <v>550</v>
      </c>
      <c r="AR451" s="776">
        <v>47</v>
      </c>
    </row>
    <row r="452" spans="40:44">
      <c r="AN452" s="64" t="str">
        <f t="shared" si="219"/>
        <v>36EPSS44</v>
      </c>
      <c r="AO452" s="775" t="s">
        <v>269</v>
      </c>
      <c r="AP452" s="777">
        <v>36</v>
      </c>
      <c r="AQ452" s="775" t="s">
        <v>1063</v>
      </c>
      <c r="AR452" s="776">
        <v>69</v>
      </c>
    </row>
    <row r="453" spans="40:44">
      <c r="AN453" s="64" t="str">
        <f t="shared" si="219"/>
        <v>36ESS091</v>
      </c>
      <c r="AO453" s="775" t="s">
        <v>269</v>
      </c>
      <c r="AP453" s="777">
        <v>36</v>
      </c>
      <c r="AQ453" s="775" t="s">
        <v>2</v>
      </c>
      <c r="AR453" s="776">
        <v>2652</v>
      </c>
    </row>
    <row r="454" spans="40:44">
      <c r="AN454" s="64" t="str">
        <f t="shared" si="219"/>
        <v>91EPSS37</v>
      </c>
      <c r="AO454" s="775" t="s">
        <v>269</v>
      </c>
      <c r="AP454" s="777">
        <v>91</v>
      </c>
      <c r="AQ454" s="775" t="s">
        <v>550</v>
      </c>
      <c r="AR454" s="776">
        <v>23</v>
      </c>
    </row>
    <row r="455" spans="40:44">
      <c r="AN455" s="64" t="str">
        <f t="shared" si="219"/>
        <v>91EPSS40</v>
      </c>
      <c r="AO455" s="775" t="s">
        <v>269</v>
      </c>
      <c r="AP455" s="777">
        <v>91</v>
      </c>
      <c r="AQ455" s="775" t="s">
        <v>872</v>
      </c>
      <c r="AR455" s="776">
        <v>3911</v>
      </c>
    </row>
    <row r="456" spans="40:44">
      <c r="AN456" s="64" t="str">
        <f t="shared" si="219"/>
        <v>91EPSS44</v>
      </c>
      <c r="AO456" s="775" t="s">
        <v>269</v>
      </c>
      <c r="AP456" s="777">
        <v>91</v>
      </c>
      <c r="AQ456" s="775" t="s">
        <v>1063</v>
      </c>
      <c r="AR456" s="776">
        <v>157</v>
      </c>
    </row>
    <row r="457" spans="40:44">
      <c r="AN457" s="64" t="str">
        <f t="shared" si="219"/>
        <v>91ESS091</v>
      </c>
      <c r="AO457" s="775" t="s">
        <v>269</v>
      </c>
      <c r="AP457" s="777">
        <v>91</v>
      </c>
      <c r="AQ457" s="775" t="s">
        <v>2</v>
      </c>
      <c r="AR457" s="776">
        <v>2492</v>
      </c>
    </row>
    <row r="458" spans="40:44">
      <c r="AN458" s="64" t="str">
        <f t="shared" ref="AN458:AN521" si="220">CONCATENATE(AP458,AQ458)</f>
        <v>93EPSS37</v>
      </c>
      <c r="AO458" s="775" t="s">
        <v>269</v>
      </c>
      <c r="AP458" s="777">
        <v>93</v>
      </c>
      <c r="AQ458" s="775" t="s">
        <v>550</v>
      </c>
      <c r="AR458" s="776">
        <v>64</v>
      </c>
    </row>
    <row r="459" spans="40:44">
      <c r="AN459" s="64" t="str">
        <f t="shared" si="220"/>
        <v>93EPSS40</v>
      </c>
      <c r="AO459" s="775" t="s">
        <v>269</v>
      </c>
      <c r="AP459" s="777">
        <v>93</v>
      </c>
      <c r="AQ459" s="775" t="s">
        <v>872</v>
      </c>
      <c r="AR459" s="776">
        <v>13820</v>
      </c>
    </row>
    <row r="460" spans="40:44">
      <c r="AN460" s="64" t="str">
        <f t="shared" si="220"/>
        <v>93EPSS44</v>
      </c>
      <c r="AO460" s="775" t="s">
        <v>269</v>
      </c>
      <c r="AP460" s="777">
        <v>93</v>
      </c>
      <c r="AQ460" s="775" t="s">
        <v>1063</v>
      </c>
      <c r="AR460" s="776">
        <v>167</v>
      </c>
    </row>
    <row r="461" spans="40:44">
      <c r="AN461" s="64" t="str">
        <f t="shared" si="220"/>
        <v>101EPSS37</v>
      </c>
      <c r="AO461" s="775" t="s">
        <v>269</v>
      </c>
      <c r="AP461" s="777">
        <v>101</v>
      </c>
      <c r="AQ461" s="775" t="s">
        <v>550</v>
      </c>
      <c r="AR461" s="776">
        <v>263</v>
      </c>
    </row>
    <row r="462" spans="40:44">
      <c r="AN462" s="64" t="str">
        <f t="shared" si="220"/>
        <v>101EPSS40</v>
      </c>
      <c r="AO462" s="775" t="s">
        <v>269</v>
      </c>
      <c r="AP462" s="777">
        <v>101</v>
      </c>
      <c r="AQ462" s="775" t="s">
        <v>872</v>
      </c>
      <c r="AR462" s="776">
        <v>8238</v>
      </c>
    </row>
    <row r="463" spans="40:44">
      <c r="AN463" s="64" t="str">
        <f t="shared" si="220"/>
        <v>101EPSS44</v>
      </c>
      <c r="AO463" s="775" t="s">
        <v>269</v>
      </c>
      <c r="AP463" s="777">
        <v>101</v>
      </c>
      <c r="AQ463" s="775" t="s">
        <v>1063</v>
      </c>
      <c r="AR463" s="776">
        <v>859</v>
      </c>
    </row>
    <row r="464" spans="40:44">
      <c r="AN464" s="64" t="str">
        <f t="shared" si="220"/>
        <v>101ESS024</v>
      </c>
      <c r="AO464" s="775" t="s">
        <v>269</v>
      </c>
      <c r="AP464" s="777">
        <v>101</v>
      </c>
      <c r="AQ464" s="775" t="s">
        <v>1</v>
      </c>
      <c r="AR464" s="776">
        <v>9630</v>
      </c>
    </row>
    <row r="465" spans="40:44">
      <c r="AN465" s="64" t="str">
        <f t="shared" si="220"/>
        <v>145EPSS37</v>
      </c>
      <c r="AO465" s="775" t="s">
        <v>269</v>
      </c>
      <c r="AP465" s="777">
        <v>145</v>
      </c>
      <c r="AQ465" s="775" t="s">
        <v>550</v>
      </c>
      <c r="AR465" s="776">
        <v>54</v>
      </c>
    </row>
    <row r="466" spans="40:44">
      <c r="AN466" s="64" t="str">
        <f t="shared" si="220"/>
        <v>145EPSS40</v>
      </c>
      <c r="AO466" s="775" t="s">
        <v>269</v>
      </c>
      <c r="AP466" s="777">
        <v>145</v>
      </c>
      <c r="AQ466" s="775" t="s">
        <v>872</v>
      </c>
      <c r="AR466" s="776">
        <v>3584</v>
      </c>
    </row>
    <row r="467" spans="40:44">
      <c r="AN467" s="64" t="str">
        <f t="shared" si="220"/>
        <v>145EPSS44</v>
      </c>
      <c r="AO467" s="775" t="s">
        <v>269</v>
      </c>
      <c r="AP467" s="777">
        <v>145</v>
      </c>
      <c r="AQ467" s="775" t="s">
        <v>1063</v>
      </c>
      <c r="AR467" s="776">
        <v>78</v>
      </c>
    </row>
    <row r="468" spans="40:44">
      <c r="AN468" s="64" t="str">
        <f t="shared" si="220"/>
        <v>209EPSS37</v>
      </c>
      <c r="AO468" s="775" t="s">
        <v>269</v>
      </c>
      <c r="AP468" s="777">
        <v>209</v>
      </c>
      <c r="AQ468" s="775" t="s">
        <v>550</v>
      </c>
      <c r="AR468" s="776">
        <v>138</v>
      </c>
    </row>
    <row r="469" spans="40:44">
      <c r="AN469" s="64" t="str">
        <f t="shared" si="220"/>
        <v>209EPSS40</v>
      </c>
      <c r="AO469" s="775" t="s">
        <v>269</v>
      </c>
      <c r="AP469" s="777">
        <v>209</v>
      </c>
      <c r="AQ469" s="775" t="s">
        <v>872</v>
      </c>
      <c r="AR469" s="776">
        <v>11853</v>
      </c>
    </row>
    <row r="470" spans="40:44">
      <c r="AN470" s="64" t="str">
        <f t="shared" si="220"/>
        <v>209EPSS44</v>
      </c>
      <c r="AO470" s="775" t="s">
        <v>269</v>
      </c>
      <c r="AP470" s="777">
        <v>209</v>
      </c>
      <c r="AQ470" s="775" t="s">
        <v>1063</v>
      </c>
      <c r="AR470" s="776">
        <v>535</v>
      </c>
    </row>
    <row r="471" spans="40:44">
      <c r="AN471" s="64" t="str">
        <f t="shared" si="220"/>
        <v>209ESS091</v>
      </c>
      <c r="AO471" s="775" t="s">
        <v>269</v>
      </c>
      <c r="AP471" s="777">
        <v>209</v>
      </c>
      <c r="AQ471" s="775" t="s">
        <v>2</v>
      </c>
      <c r="AR471" s="776">
        <v>1364</v>
      </c>
    </row>
    <row r="472" spans="40:44">
      <c r="AN472" s="64" t="str">
        <f t="shared" si="220"/>
        <v>282EPSS37</v>
      </c>
      <c r="AO472" s="775" t="s">
        <v>269</v>
      </c>
      <c r="AP472" s="777">
        <v>282</v>
      </c>
      <c r="AQ472" s="775" t="s">
        <v>550</v>
      </c>
      <c r="AR472" s="776">
        <v>104</v>
      </c>
    </row>
    <row r="473" spans="40:44">
      <c r="AN473" s="64" t="str">
        <f t="shared" si="220"/>
        <v>282EPSS40</v>
      </c>
      <c r="AO473" s="775" t="s">
        <v>269</v>
      </c>
      <c r="AP473" s="777">
        <v>282</v>
      </c>
      <c r="AQ473" s="775" t="s">
        <v>872</v>
      </c>
      <c r="AR473" s="776">
        <v>7445</v>
      </c>
    </row>
    <row r="474" spans="40:44">
      <c r="AN474" s="64" t="str">
        <f t="shared" si="220"/>
        <v>282EPSS44</v>
      </c>
      <c r="AO474" s="775" t="s">
        <v>269</v>
      </c>
      <c r="AP474" s="777">
        <v>282</v>
      </c>
      <c r="AQ474" s="775" t="s">
        <v>1063</v>
      </c>
      <c r="AR474" s="776">
        <v>308</v>
      </c>
    </row>
    <row r="475" spans="40:44">
      <c r="AN475" s="64" t="str">
        <f t="shared" si="220"/>
        <v>353EPSS37</v>
      </c>
      <c r="AO475" s="775" t="s">
        <v>269</v>
      </c>
      <c r="AP475" s="777">
        <v>353</v>
      </c>
      <c r="AQ475" s="775" t="s">
        <v>550</v>
      </c>
      <c r="AR475" s="776">
        <v>40</v>
      </c>
    </row>
    <row r="476" spans="40:44">
      <c r="AN476" s="64" t="str">
        <f t="shared" si="220"/>
        <v>353EPSS40</v>
      </c>
      <c r="AO476" s="775" t="s">
        <v>269</v>
      </c>
      <c r="AP476" s="777">
        <v>353</v>
      </c>
      <c r="AQ476" s="775" t="s">
        <v>872</v>
      </c>
      <c r="AR476" s="776">
        <v>405</v>
      </c>
    </row>
    <row r="477" spans="40:44">
      <c r="AN477" s="64" t="str">
        <f t="shared" si="220"/>
        <v>353EPSS44</v>
      </c>
      <c r="AO477" s="775" t="s">
        <v>269</v>
      </c>
      <c r="AP477" s="777">
        <v>353</v>
      </c>
      <c r="AQ477" s="775" t="s">
        <v>1063</v>
      </c>
      <c r="AR477" s="776">
        <v>91</v>
      </c>
    </row>
    <row r="478" spans="40:44">
      <c r="AN478" s="64" t="str">
        <f t="shared" si="220"/>
        <v>353ESS024</v>
      </c>
      <c r="AO478" s="775" t="s">
        <v>269</v>
      </c>
      <c r="AP478" s="777">
        <v>353</v>
      </c>
      <c r="AQ478" s="775" t="s">
        <v>1</v>
      </c>
      <c r="AR478" s="776">
        <v>2301</v>
      </c>
    </row>
    <row r="479" spans="40:44">
      <c r="AN479" s="64" t="str">
        <f t="shared" si="220"/>
        <v>364EPSI03</v>
      </c>
      <c r="AO479" s="775" t="s">
        <v>269</v>
      </c>
      <c r="AP479" s="777">
        <v>364</v>
      </c>
      <c r="AQ479" s="775" t="s">
        <v>3</v>
      </c>
      <c r="AR479" s="776">
        <v>1266</v>
      </c>
    </row>
    <row r="480" spans="40:44">
      <c r="AN480" s="64" t="str">
        <f t="shared" si="220"/>
        <v>364EPSS37</v>
      </c>
      <c r="AO480" s="775" t="s">
        <v>269</v>
      </c>
      <c r="AP480" s="777">
        <v>364</v>
      </c>
      <c r="AQ480" s="775" t="s">
        <v>550</v>
      </c>
      <c r="AR480" s="776">
        <v>111</v>
      </c>
    </row>
    <row r="481" spans="40:44">
      <c r="AN481" s="64" t="str">
        <f t="shared" si="220"/>
        <v>364EPSS40</v>
      </c>
      <c r="AO481" s="775" t="s">
        <v>269</v>
      </c>
      <c r="AP481" s="777">
        <v>364</v>
      </c>
      <c r="AQ481" s="775" t="s">
        <v>872</v>
      </c>
      <c r="AR481" s="776">
        <v>8035</v>
      </c>
    </row>
    <row r="482" spans="40:44">
      <c r="AN482" s="64" t="str">
        <f t="shared" si="220"/>
        <v>364EPSS44</v>
      </c>
      <c r="AO482" s="775" t="s">
        <v>269</v>
      </c>
      <c r="AP482" s="777">
        <v>364</v>
      </c>
      <c r="AQ482" s="775" t="s">
        <v>1063</v>
      </c>
      <c r="AR482" s="776">
        <v>197</v>
      </c>
    </row>
    <row r="483" spans="40:44">
      <c r="AN483" s="64" t="str">
        <f t="shared" si="220"/>
        <v>368EPSS02</v>
      </c>
      <c r="AO483" s="775" t="s">
        <v>269</v>
      </c>
      <c r="AP483" s="777">
        <v>368</v>
      </c>
      <c r="AQ483" s="775" t="s">
        <v>542</v>
      </c>
      <c r="AR483" s="776">
        <v>1</v>
      </c>
    </row>
    <row r="484" spans="40:44">
      <c r="AN484" s="64" t="str">
        <f t="shared" si="220"/>
        <v>368EPSS37</v>
      </c>
      <c r="AO484" s="775" t="s">
        <v>269</v>
      </c>
      <c r="AP484" s="777">
        <v>368</v>
      </c>
      <c r="AQ484" s="775" t="s">
        <v>550</v>
      </c>
      <c r="AR484" s="776">
        <v>86</v>
      </c>
    </row>
    <row r="485" spans="40:44">
      <c r="AN485" s="64" t="str">
        <f t="shared" si="220"/>
        <v>368EPSS44</v>
      </c>
      <c r="AO485" s="775" t="s">
        <v>269</v>
      </c>
      <c r="AP485" s="777">
        <v>368</v>
      </c>
      <c r="AQ485" s="775" t="s">
        <v>1063</v>
      </c>
      <c r="AR485" s="776">
        <v>128</v>
      </c>
    </row>
    <row r="486" spans="40:44">
      <c r="AN486" s="64" t="str">
        <f t="shared" si="220"/>
        <v>368ESS024</v>
      </c>
      <c r="AO486" s="775" t="s">
        <v>269</v>
      </c>
      <c r="AP486" s="777">
        <v>368</v>
      </c>
      <c r="AQ486" s="775" t="s">
        <v>1</v>
      </c>
      <c r="AR486" s="776">
        <v>6376</v>
      </c>
    </row>
    <row r="487" spans="40:44">
      <c r="AN487" s="64" t="str">
        <f t="shared" si="220"/>
        <v>390EPSS37</v>
      </c>
      <c r="AO487" s="775" t="s">
        <v>269</v>
      </c>
      <c r="AP487" s="777">
        <v>390</v>
      </c>
      <c r="AQ487" s="775" t="s">
        <v>550</v>
      </c>
      <c r="AR487" s="776">
        <v>99</v>
      </c>
    </row>
    <row r="488" spans="40:44">
      <c r="AN488" s="64" t="str">
        <f t="shared" si="220"/>
        <v>390EPSS40</v>
      </c>
      <c r="AO488" s="775" t="s">
        <v>269</v>
      </c>
      <c r="AP488" s="777">
        <v>390</v>
      </c>
      <c r="AQ488" s="775" t="s">
        <v>872</v>
      </c>
      <c r="AR488" s="776">
        <v>3993</v>
      </c>
    </row>
    <row r="489" spans="40:44">
      <c r="AN489" s="64" t="str">
        <f t="shared" si="220"/>
        <v>390EPSS44</v>
      </c>
      <c r="AO489" s="775" t="s">
        <v>269</v>
      </c>
      <c r="AP489" s="777">
        <v>390</v>
      </c>
      <c r="AQ489" s="775" t="s">
        <v>1063</v>
      </c>
      <c r="AR489" s="776">
        <v>97</v>
      </c>
    </row>
    <row r="490" spans="40:44">
      <c r="AN490" s="64" t="str">
        <f t="shared" si="220"/>
        <v>467EPSS37</v>
      </c>
      <c r="AO490" s="775" t="s">
        <v>269</v>
      </c>
      <c r="AP490" s="777">
        <v>467</v>
      </c>
      <c r="AQ490" s="775" t="s">
        <v>550</v>
      </c>
      <c r="AR490" s="776">
        <v>51</v>
      </c>
    </row>
    <row r="491" spans="40:44">
      <c r="AN491" s="64" t="str">
        <f t="shared" si="220"/>
        <v>467EPSS40</v>
      </c>
      <c r="AO491" s="775" t="s">
        <v>269</v>
      </c>
      <c r="AP491" s="777">
        <v>467</v>
      </c>
      <c r="AQ491" s="775" t="s">
        <v>872</v>
      </c>
      <c r="AR491" s="776">
        <v>4255</v>
      </c>
    </row>
    <row r="492" spans="40:44">
      <c r="AN492" s="64" t="str">
        <f t="shared" si="220"/>
        <v>467EPSS44</v>
      </c>
      <c r="AO492" s="775" t="s">
        <v>269</v>
      </c>
      <c r="AP492" s="777">
        <v>467</v>
      </c>
      <c r="AQ492" s="775" t="s">
        <v>1063</v>
      </c>
      <c r="AR492" s="776">
        <v>57</v>
      </c>
    </row>
    <row r="493" spans="40:44">
      <c r="AN493" s="64" t="str">
        <f t="shared" si="220"/>
        <v>576EPSS37</v>
      </c>
      <c r="AO493" s="775" t="s">
        <v>269</v>
      </c>
      <c r="AP493" s="777">
        <v>576</v>
      </c>
      <c r="AQ493" s="775" t="s">
        <v>550</v>
      </c>
      <c r="AR493" s="776">
        <v>20</v>
      </c>
    </row>
    <row r="494" spans="40:44">
      <c r="AN494" s="64" t="str">
        <f t="shared" si="220"/>
        <v>576EPSS40</v>
      </c>
      <c r="AO494" s="775" t="s">
        <v>269</v>
      </c>
      <c r="AP494" s="777">
        <v>576</v>
      </c>
      <c r="AQ494" s="775" t="s">
        <v>872</v>
      </c>
      <c r="AR494" s="776">
        <v>1348</v>
      </c>
    </row>
    <row r="495" spans="40:44">
      <c r="AN495" s="64" t="str">
        <f t="shared" si="220"/>
        <v>576EPSS44</v>
      </c>
      <c r="AO495" s="775" t="s">
        <v>269</v>
      </c>
      <c r="AP495" s="777">
        <v>576</v>
      </c>
      <c r="AQ495" s="775" t="s">
        <v>1063</v>
      </c>
      <c r="AR495" s="776">
        <v>55</v>
      </c>
    </row>
    <row r="496" spans="40:44">
      <c r="AN496" s="64" t="str">
        <f t="shared" si="220"/>
        <v>576ESS024</v>
      </c>
      <c r="AO496" s="775" t="s">
        <v>269</v>
      </c>
      <c r="AP496" s="777">
        <v>576</v>
      </c>
      <c r="AQ496" s="775" t="s">
        <v>1</v>
      </c>
      <c r="AR496" s="776">
        <v>4043</v>
      </c>
    </row>
    <row r="497" spans="40:44">
      <c r="AN497" s="64" t="str">
        <f t="shared" si="220"/>
        <v>576ESS091</v>
      </c>
      <c r="AO497" s="775" t="s">
        <v>269</v>
      </c>
      <c r="AP497" s="777">
        <v>576</v>
      </c>
      <c r="AQ497" s="775" t="s">
        <v>2</v>
      </c>
      <c r="AR497" s="776">
        <v>474</v>
      </c>
    </row>
    <row r="498" spans="40:44">
      <c r="AN498" s="64" t="str">
        <f t="shared" si="220"/>
        <v>642EPSS02</v>
      </c>
      <c r="AO498" s="775" t="s">
        <v>269</v>
      </c>
      <c r="AP498" s="777">
        <v>642</v>
      </c>
      <c r="AQ498" s="775" t="s">
        <v>542</v>
      </c>
      <c r="AR498" s="776">
        <v>1</v>
      </c>
    </row>
    <row r="499" spans="40:44">
      <c r="AN499" s="64" t="str">
        <f t="shared" si="220"/>
        <v>642EPSS37</v>
      </c>
      <c r="AO499" s="775" t="s">
        <v>269</v>
      </c>
      <c r="AP499" s="777">
        <v>642</v>
      </c>
      <c r="AQ499" s="775" t="s">
        <v>550</v>
      </c>
      <c r="AR499" s="776">
        <v>151</v>
      </c>
    </row>
    <row r="500" spans="40:44">
      <c r="AN500" s="64" t="str">
        <f t="shared" si="220"/>
        <v>642EPSS40</v>
      </c>
      <c r="AO500" s="775" t="s">
        <v>269</v>
      </c>
      <c r="AP500" s="777">
        <v>642</v>
      </c>
      <c r="AQ500" s="775" t="s">
        <v>872</v>
      </c>
      <c r="AR500" s="776">
        <v>6548</v>
      </c>
    </row>
    <row r="501" spans="40:44">
      <c r="AN501" s="64" t="str">
        <f t="shared" si="220"/>
        <v>642EPSS44</v>
      </c>
      <c r="AO501" s="775" t="s">
        <v>269</v>
      </c>
      <c r="AP501" s="777">
        <v>642</v>
      </c>
      <c r="AQ501" s="775" t="s">
        <v>1063</v>
      </c>
      <c r="AR501" s="776">
        <v>275</v>
      </c>
    </row>
    <row r="502" spans="40:44">
      <c r="AN502" s="64" t="str">
        <f t="shared" si="220"/>
        <v>642ESS091</v>
      </c>
      <c r="AO502" s="775" t="s">
        <v>269</v>
      </c>
      <c r="AP502" s="777">
        <v>642</v>
      </c>
      <c r="AQ502" s="775" t="s">
        <v>2</v>
      </c>
      <c r="AR502" s="776">
        <v>6116</v>
      </c>
    </row>
    <row r="503" spans="40:44">
      <c r="AN503" s="64" t="str">
        <f t="shared" si="220"/>
        <v>679EPSS16</v>
      </c>
      <c r="AO503" s="775" t="s">
        <v>269</v>
      </c>
      <c r="AP503" s="777">
        <v>679</v>
      </c>
      <c r="AQ503" s="775" t="s">
        <v>546</v>
      </c>
      <c r="AR503" s="776">
        <v>85</v>
      </c>
    </row>
    <row r="504" spans="40:44">
      <c r="AN504" s="64" t="str">
        <f t="shared" si="220"/>
        <v>679EPSS37</v>
      </c>
      <c r="AO504" s="775" t="s">
        <v>269</v>
      </c>
      <c r="AP504" s="777">
        <v>679</v>
      </c>
      <c r="AQ504" s="775" t="s">
        <v>550</v>
      </c>
      <c r="AR504" s="776">
        <v>81</v>
      </c>
    </row>
    <row r="505" spans="40:44">
      <c r="AN505" s="64" t="str">
        <f t="shared" si="220"/>
        <v>679EPSS40</v>
      </c>
      <c r="AO505" s="775" t="s">
        <v>269</v>
      </c>
      <c r="AP505" s="777">
        <v>679</v>
      </c>
      <c r="AQ505" s="775" t="s">
        <v>872</v>
      </c>
      <c r="AR505" s="776">
        <v>7870</v>
      </c>
    </row>
    <row r="506" spans="40:44">
      <c r="AN506" s="64" t="str">
        <f t="shared" si="220"/>
        <v>679EPSS44</v>
      </c>
      <c r="AO506" s="775" t="s">
        <v>269</v>
      </c>
      <c r="AP506" s="777">
        <v>679</v>
      </c>
      <c r="AQ506" s="775" t="s">
        <v>1063</v>
      </c>
      <c r="AR506" s="776">
        <v>281</v>
      </c>
    </row>
    <row r="507" spans="40:44">
      <c r="AN507" s="64" t="str">
        <f t="shared" si="220"/>
        <v>679ESS024</v>
      </c>
      <c r="AO507" s="775" t="s">
        <v>269</v>
      </c>
      <c r="AP507" s="777">
        <v>679</v>
      </c>
      <c r="AQ507" s="775" t="s">
        <v>1</v>
      </c>
      <c r="AR507" s="776">
        <v>4251</v>
      </c>
    </row>
    <row r="508" spans="40:44">
      <c r="AN508" s="64" t="str">
        <f t="shared" si="220"/>
        <v>679ESS091</v>
      </c>
      <c r="AO508" s="775" t="s">
        <v>269</v>
      </c>
      <c r="AP508" s="777">
        <v>679</v>
      </c>
      <c r="AQ508" s="775" t="s">
        <v>2</v>
      </c>
      <c r="AR508" s="776">
        <v>802</v>
      </c>
    </row>
    <row r="509" spans="40:44">
      <c r="AN509" s="64" t="str">
        <f t="shared" si="220"/>
        <v>789EPSS37</v>
      </c>
      <c r="AO509" s="775" t="s">
        <v>269</v>
      </c>
      <c r="AP509" s="777">
        <v>789</v>
      </c>
      <c r="AQ509" s="775" t="s">
        <v>550</v>
      </c>
      <c r="AR509" s="776">
        <v>66</v>
      </c>
    </row>
    <row r="510" spans="40:44">
      <c r="AN510" s="64" t="str">
        <f t="shared" si="220"/>
        <v>789EPSS40</v>
      </c>
      <c r="AO510" s="775" t="s">
        <v>269</v>
      </c>
      <c r="AP510" s="777">
        <v>789</v>
      </c>
      <c r="AQ510" s="775" t="s">
        <v>872</v>
      </c>
      <c r="AR510" s="776">
        <v>1151</v>
      </c>
    </row>
    <row r="511" spans="40:44">
      <c r="AN511" s="64" t="str">
        <f t="shared" si="220"/>
        <v>789EPSS44</v>
      </c>
      <c r="AO511" s="775" t="s">
        <v>269</v>
      </c>
      <c r="AP511" s="777">
        <v>789</v>
      </c>
      <c r="AQ511" s="775" t="s">
        <v>1063</v>
      </c>
      <c r="AR511" s="776">
        <v>153</v>
      </c>
    </row>
    <row r="512" spans="40:44">
      <c r="AN512" s="64" t="str">
        <f t="shared" si="220"/>
        <v>789ESS024</v>
      </c>
      <c r="AO512" s="775" t="s">
        <v>269</v>
      </c>
      <c r="AP512" s="777">
        <v>789</v>
      </c>
      <c r="AQ512" s="775" t="s">
        <v>1</v>
      </c>
      <c r="AR512" s="776">
        <v>7668</v>
      </c>
    </row>
    <row r="513" spans="40:44">
      <c r="AN513" s="64" t="str">
        <f t="shared" si="220"/>
        <v>792EPSS37</v>
      </c>
      <c r="AO513" s="775" t="s">
        <v>269</v>
      </c>
      <c r="AP513" s="777">
        <v>792</v>
      </c>
      <c r="AQ513" s="775" t="s">
        <v>550</v>
      </c>
      <c r="AR513" s="776">
        <v>25</v>
      </c>
    </row>
    <row r="514" spans="40:44">
      <c r="AN514" s="64" t="str">
        <f t="shared" si="220"/>
        <v>792EPSS40</v>
      </c>
      <c r="AO514" s="775" t="s">
        <v>269</v>
      </c>
      <c r="AP514" s="777">
        <v>792</v>
      </c>
      <c r="AQ514" s="775" t="s">
        <v>872</v>
      </c>
      <c r="AR514" s="776">
        <v>2930</v>
      </c>
    </row>
    <row r="515" spans="40:44">
      <c r="AN515" s="64" t="str">
        <f t="shared" si="220"/>
        <v>792EPSS44</v>
      </c>
      <c r="AO515" s="775" t="s">
        <v>269</v>
      </c>
      <c r="AP515" s="777">
        <v>792</v>
      </c>
      <c r="AQ515" s="775" t="s">
        <v>1063</v>
      </c>
      <c r="AR515" s="776">
        <v>152</v>
      </c>
    </row>
    <row r="516" spans="40:44">
      <c r="AN516" s="64" t="str">
        <f t="shared" si="220"/>
        <v>809EPSS16</v>
      </c>
      <c r="AO516" s="775" t="s">
        <v>269</v>
      </c>
      <c r="AP516" s="777">
        <v>809</v>
      </c>
      <c r="AQ516" s="775" t="s">
        <v>546</v>
      </c>
      <c r="AR516" s="776">
        <v>1</v>
      </c>
    </row>
    <row r="517" spans="40:44">
      <c r="AN517" s="64" t="str">
        <f t="shared" si="220"/>
        <v>809EPSS37</v>
      </c>
      <c r="AO517" s="775" t="s">
        <v>269</v>
      </c>
      <c r="AP517" s="777">
        <v>809</v>
      </c>
      <c r="AQ517" s="775" t="s">
        <v>550</v>
      </c>
      <c r="AR517" s="776">
        <v>54</v>
      </c>
    </row>
    <row r="518" spans="40:44">
      <c r="AN518" s="64" t="str">
        <f t="shared" si="220"/>
        <v>809EPSS40</v>
      </c>
      <c r="AO518" s="775" t="s">
        <v>269</v>
      </c>
      <c r="AP518" s="777">
        <v>809</v>
      </c>
      <c r="AQ518" s="775" t="s">
        <v>872</v>
      </c>
      <c r="AR518" s="776">
        <v>3563</v>
      </c>
    </row>
    <row r="519" spans="40:44">
      <c r="AN519" s="64" t="str">
        <f t="shared" si="220"/>
        <v>809EPSS44</v>
      </c>
      <c r="AO519" s="775" t="s">
        <v>269</v>
      </c>
      <c r="AP519" s="777">
        <v>809</v>
      </c>
      <c r="AQ519" s="775" t="s">
        <v>1063</v>
      </c>
      <c r="AR519" s="776">
        <v>111</v>
      </c>
    </row>
    <row r="520" spans="40:44">
      <c r="AN520" s="64" t="str">
        <f t="shared" si="220"/>
        <v>847EPSS37</v>
      </c>
      <c r="AO520" s="775" t="s">
        <v>269</v>
      </c>
      <c r="AP520" s="777">
        <v>847</v>
      </c>
      <c r="AQ520" s="775" t="s">
        <v>550</v>
      </c>
      <c r="AR520" s="776">
        <v>215</v>
      </c>
    </row>
    <row r="521" spans="40:44">
      <c r="AN521" s="64" t="str">
        <f t="shared" si="220"/>
        <v>847EPSS40</v>
      </c>
      <c r="AO521" s="775" t="s">
        <v>269</v>
      </c>
      <c r="AP521" s="777">
        <v>847</v>
      </c>
      <c r="AQ521" s="775" t="s">
        <v>872</v>
      </c>
      <c r="AR521" s="776">
        <v>24328</v>
      </c>
    </row>
    <row r="522" spans="40:44">
      <c r="AN522" s="64" t="str">
        <f t="shared" ref="AN522:AN585" si="221">CONCATENATE(AP522,AQ522)</f>
        <v>847EPSS41</v>
      </c>
      <c r="AO522" s="775" t="s">
        <v>269</v>
      </c>
      <c r="AP522" s="777">
        <v>847</v>
      </c>
      <c r="AQ522" s="775" t="s">
        <v>913</v>
      </c>
      <c r="AR522" s="776">
        <v>3</v>
      </c>
    </row>
    <row r="523" spans="40:44">
      <c r="AN523" s="64" t="str">
        <f t="shared" si="221"/>
        <v>847EPSS44</v>
      </c>
      <c r="AO523" s="775" t="s">
        <v>269</v>
      </c>
      <c r="AP523" s="777">
        <v>847</v>
      </c>
      <c r="AQ523" s="775" t="s">
        <v>1063</v>
      </c>
      <c r="AR523" s="776">
        <v>259</v>
      </c>
    </row>
    <row r="524" spans="40:44">
      <c r="AN524" s="64" t="str">
        <f t="shared" si="221"/>
        <v>856EPSI03</v>
      </c>
      <c r="AO524" s="775" t="s">
        <v>269</v>
      </c>
      <c r="AP524" s="777">
        <v>856</v>
      </c>
      <c r="AQ524" s="775" t="s">
        <v>3</v>
      </c>
      <c r="AR524" s="776">
        <v>345</v>
      </c>
    </row>
    <row r="525" spans="40:44">
      <c r="AN525" s="64" t="str">
        <f t="shared" si="221"/>
        <v>856EPSS02</v>
      </c>
      <c r="AO525" s="775" t="s">
        <v>269</v>
      </c>
      <c r="AP525" s="777">
        <v>856</v>
      </c>
      <c r="AQ525" s="775" t="s">
        <v>542</v>
      </c>
      <c r="AR525" s="776">
        <v>1</v>
      </c>
    </row>
    <row r="526" spans="40:44">
      <c r="AN526" s="64" t="str">
        <f t="shared" si="221"/>
        <v>856EPSS37</v>
      </c>
      <c r="AO526" s="775" t="s">
        <v>269</v>
      </c>
      <c r="AP526" s="777">
        <v>856</v>
      </c>
      <c r="AQ526" s="775" t="s">
        <v>550</v>
      </c>
      <c r="AR526" s="776">
        <v>56</v>
      </c>
    </row>
    <row r="527" spans="40:44">
      <c r="AN527" s="64" t="str">
        <f t="shared" si="221"/>
        <v>856EPSS40</v>
      </c>
      <c r="AO527" s="775" t="s">
        <v>269</v>
      </c>
      <c r="AP527" s="777">
        <v>856</v>
      </c>
      <c r="AQ527" s="775" t="s">
        <v>872</v>
      </c>
      <c r="AR527" s="776">
        <v>2730</v>
      </c>
    </row>
    <row r="528" spans="40:44">
      <c r="AN528" s="64" t="str">
        <f t="shared" si="221"/>
        <v>856EPSS44</v>
      </c>
      <c r="AO528" s="775" t="s">
        <v>269</v>
      </c>
      <c r="AP528" s="777">
        <v>856</v>
      </c>
      <c r="AQ528" s="775" t="s">
        <v>1063</v>
      </c>
      <c r="AR528" s="776">
        <v>106</v>
      </c>
    </row>
    <row r="529" spans="40:44">
      <c r="AN529" s="64" t="str">
        <f t="shared" si="221"/>
        <v>861EPSS37</v>
      </c>
      <c r="AO529" s="775" t="s">
        <v>269</v>
      </c>
      <c r="AP529" s="777">
        <v>861</v>
      </c>
      <c r="AQ529" s="775" t="s">
        <v>550</v>
      </c>
      <c r="AR529" s="776">
        <v>134</v>
      </c>
    </row>
    <row r="530" spans="40:44">
      <c r="AN530" s="64" t="str">
        <f t="shared" si="221"/>
        <v>861EPSS40</v>
      </c>
      <c r="AO530" s="775" t="s">
        <v>269</v>
      </c>
      <c r="AP530" s="777">
        <v>861</v>
      </c>
      <c r="AQ530" s="775" t="s">
        <v>872</v>
      </c>
      <c r="AR530" s="776">
        <v>5466</v>
      </c>
    </row>
    <row r="531" spans="40:44">
      <c r="AN531" s="64" t="str">
        <f t="shared" si="221"/>
        <v>861EPSS44</v>
      </c>
      <c r="AO531" s="775" t="s">
        <v>269</v>
      </c>
      <c r="AP531" s="777">
        <v>861</v>
      </c>
      <c r="AQ531" s="775" t="s">
        <v>1063</v>
      </c>
      <c r="AR531" s="776">
        <v>251</v>
      </c>
    </row>
    <row r="532" spans="40:44">
      <c r="AN532" s="64" t="str">
        <f t="shared" si="221"/>
        <v>1EPSS02</v>
      </c>
      <c r="AO532" s="775" t="s">
        <v>270</v>
      </c>
      <c r="AP532" s="777">
        <v>1</v>
      </c>
      <c r="AQ532" s="775" t="s">
        <v>542</v>
      </c>
      <c r="AR532" s="776">
        <v>18326</v>
      </c>
    </row>
    <row r="533" spans="40:44">
      <c r="AN533" s="64" t="str">
        <f t="shared" si="221"/>
        <v>1EPSS05</v>
      </c>
      <c r="AO533" s="775" t="s">
        <v>270</v>
      </c>
      <c r="AP533" s="777">
        <v>1</v>
      </c>
      <c r="AQ533" s="775" t="s">
        <v>544</v>
      </c>
      <c r="AR533" s="776">
        <v>584</v>
      </c>
    </row>
    <row r="534" spans="40:44">
      <c r="AN534" s="64" t="str">
        <f t="shared" si="221"/>
        <v>1EPSS10</v>
      </c>
      <c r="AO534" s="775" t="s">
        <v>270</v>
      </c>
      <c r="AP534" s="777">
        <v>1</v>
      </c>
      <c r="AQ534" s="775" t="s">
        <v>545</v>
      </c>
      <c r="AR534" s="776">
        <v>55181</v>
      </c>
    </row>
    <row r="535" spans="40:44">
      <c r="AN535" s="64" t="str">
        <f t="shared" si="221"/>
        <v>1EPSS16</v>
      </c>
      <c r="AO535" s="775" t="s">
        <v>270</v>
      </c>
      <c r="AP535" s="777">
        <v>1</v>
      </c>
      <c r="AQ535" s="775" t="s">
        <v>546</v>
      </c>
      <c r="AR535" s="776">
        <v>10833</v>
      </c>
    </row>
    <row r="536" spans="40:44">
      <c r="AN536" s="64" t="str">
        <f t="shared" si="221"/>
        <v>1EPSS17</v>
      </c>
      <c r="AO536" s="775" t="s">
        <v>270</v>
      </c>
      <c r="AP536" s="777">
        <v>1</v>
      </c>
      <c r="AQ536" s="775" t="s">
        <v>547</v>
      </c>
      <c r="AR536" s="776">
        <v>4</v>
      </c>
    </row>
    <row r="537" spans="40:44">
      <c r="AN537" s="64" t="str">
        <f t="shared" si="221"/>
        <v>1EPSS23</v>
      </c>
      <c r="AO537" s="775" t="s">
        <v>270</v>
      </c>
      <c r="AP537" s="777">
        <v>1</v>
      </c>
      <c r="AQ537" s="775" t="s">
        <v>549</v>
      </c>
      <c r="AR537" s="776">
        <v>3665</v>
      </c>
    </row>
    <row r="538" spans="40:44">
      <c r="AN538" s="64" t="str">
        <f t="shared" si="221"/>
        <v>1EPSS37</v>
      </c>
      <c r="AO538" s="775" t="s">
        <v>270</v>
      </c>
      <c r="AP538" s="777">
        <v>1</v>
      </c>
      <c r="AQ538" s="775" t="s">
        <v>550</v>
      </c>
      <c r="AR538" s="776">
        <v>12166</v>
      </c>
    </row>
    <row r="539" spans="40:44">
      <c r="AN539" s="64" t="str">
        <f t="shared" si="221"/>
        <v>1EPSS40</v>
      </c>
      <c r="AO539" s="775" t="s">
        <v>270</v>
      </c>
      <c r="AP539" s="777">
        <v>1</v>
      </c>
      <c r="AQ539" s="775" t="s">
        <v>872</v>
      </c>
      <c r="AR539" s="776">
        <v>490500</v>
      </c>
    </row>
    <row r="540" spans="40:44">
      <c r="AN540" s="64" t="str">
        <f t="shared" si="221"/>
        <v>1EPSS41</v>
      </c>
      <c r="AO540" s="775" t="s">
        <v>270</v>
      </c>
      <c r="AP540" s="777">
        <v>1</v>
      </c>
      <c r="AQ540" s="775" t="s">
        <v>913</v>
      </c>
      <c r="AR540" s="776">
        <v>30</v>
      </c>
    </row>
    <row r="541" spans="40:44">
      <c r="AN541" s="64" t="str">
        <f t="shared" si="221"/>
        <v>1EPSS44</v>
      </c>
      <c r="AO541" s="775" t="s">
        <v>270</v>
      </c>
      <c r="AP541" s="777">
        <v>1</v>
      </c>
      <c r="AQ541" s="775" t="s">
        <v>1063</v>
      </c>
      <c r="AR541" s="776">
        <v>19059</v>
      </c>
    </row>
    <row r="542" spans="40:44">
      <c r="AN542" s="64" t="str">
        <f t="shared" si="221"/>
        <v>79EPSS02</v>
      </c>
      <c r="AO542" s="775" t="s">
        <v>270</v>
      </c>
      <c r="AP542" s="777">
        <v>79</v>
      </c>
      <c r="AQ542" s="775" t="s">
        <v>542</v>
      </c>
      <c r="AR542" s="776">
        <v>27</v>
      </c>
    </row>
    <row r="543" spans="40:44">
      <c r="AN543" s="64" t="str">
        <f t="shared" si="221"/>
        <v>79EPSS10</v>
      </c>
      <c r="AO543" s="775" t="s">
        <v>270</v>
      </c>
      <c r="AP543" s="777">
        <v>79</v>
      </c>
      <c r="AQ543" s="775" t="s">
        <v>545</v>
      </c>
      <c r="AR543" s="776">
        <v>277</v>
      </c>
    </row>
    <row r="544" spans="40:44">
      <c r="AN544" s="64" t="str">
        <f t="shared" si="221"/>
        <v>79EPSS16</v>
      </c>
      <c r="AO544" s="775" t="s">
        <v>270</v>
      </c>
      <c r="AP544" s="777">
        <v>79</v>
      </c>
      <c r="AQ544" s="775" t="s">
        <v>546</v>
      </c>
      <c r="AR544" s="776">
        <v>427</v>
      </c>
    </row>
    <row r="545" spans="40:44">
      <c r="AN545" s="64" t="str">
        <f t="shared" si="221"/>
        <v>79EPSS37</v>
      </c>
      <c r="AO545" s="775" t="s">
        <v>270</v>
      </c>
      <c r="AP545" s="777">
        <v>79</v>
      </c>
      <c r="AQ545" s="775" t="s">
        <v>550</v>
      </c>
      <c r="AR545" s="776">
        <v>174</v>
      </c>
    </row>
    <row r="546" spans="40:44">
      <c r="AN546" s="64" t="str">
        <f t="shared" si="221"/>
        <v>79EPSS40</v>
      </c>
      <c r="AO546" s="775" t="s">
        <v>270</v>
      </c>
      <c r="AP546" s="777">
        <v>79</v>
      </c>
      <c r="AQ546" s="775" t="s">
        <v>872</v>
      </c>
      <c r="AR546" s="776">
        <v>16227</v>
      </c>
    </row>
    <row r="547" spans="40:44">
      <c r="AN547" s="64" t="str">
        <f t="shared" si="221"/>
        <v>79EPSS44</v>
      </c>
      <c r="AO547" s="775" t="s">
        <v>270</v>
      </c>
      <c r="AP547" s="777">
        <v>79</v>
      </c>
      <c r="AQ547" s="775" t="s">
        <v>1063</v>
      </c>
      <c r="AR547" s="776">
        <v>229</v>
      </c>
    </row>
    <row r="548" spans="40:44">
      <c r="AN548" s="64" t="str">
        <f t="shared" si="221"/>
        <v>88EPSS02</v>
      </c>
      <c r="AO548" s="775" t="s">
        <v>270</v>
      </c>
      <c r="AP548" s="777">
        <v>88</v>
      </c>
      <c r="AQ548" s="775" t="s">
        <v>542</v>
      </c>
      <c r="AR548" s="776">
        <v>1698</v>
      </c>
    </row>
    <row r="549" spans="40:44">
      <c r="AN549" s="64" t="str">
        <f t="shared" si="221"/>
        <v>88EPSS05</v>
      </c>
      <c r="AO549" s="775" t="s">
        <v>270</v>
      </c>
      <c r="AP549" s="777">
        <v>88</v>
      </c>
      <c r="AQ549" s="775" t="s">
        <v>544</v>
      </c>
      <c r="AR549" s="776">
        <v>60</v>
      </c>
    </row>
    <row r="550" spans="40:44">
      <c r="AN550" s="64" t="str">
        <f t="shared" si="221"/>
        <v>88EPSS10</v>
      </c>
      <c r="AO550" s="775" t="s">
        <v>270</v>
      </c>
      <c r="AP550" s="777">
        <v>88</v>
      </c>
      <c r="AQ550" s="775" t="s">
        <v>545</v>
      </c>
      <c r="AR550" s="776">
        <v>3177</v>
      </c>
    </row>
    <row r="551" spans="40:44">
      <c r="AN551" s="64" t="str">
        <f t="shared" si="221"/>
        <v>88EPSS16</v>
      </c>
      <c r="AO551" s="775" t="s">
        <v>270</v>
      </c>
      <c r="AP551" s="777">
        <v>88</v>
      </c>
      <c r="AQ551" s="775" t="s">
        <v>546</v>
      </c>
      <c r="AR551" s="776">
        <v>1251</v>
      </c>
    </row>
    <row r="552" spans="40:44">
      <c r="AN552" s="64" t="str">
        <f t="shared" si="221"/>
        <v>88EPSS23</v>
      </c>
      <c r="AO552" s="775" t="s">
        <v>270</v>
      </c>
      <c r="AP552" s="777">
        <v>88</v>
      </c>
      <c r="AQ552" s="775" t="s">
        <v>549</v>
      </c>
      <c r="AR552" s="776">
        <v>236</v>
      </c>
    </row>
    <row r="553" spans="40:44">
      <c r="AN553" s="64" t="str">
        <f t="shared" si="221"/>
        <v>88EPSS37</v>
      </c>
      <c r="AO553" s="775" t="s">
        <v>270</v>
      </c>
      <c r="AP553" s="777">
        <v>88</v>
      </c>
      <c r="AQ553" s="775" t="s">
        <v>550</v>
      </c>
      <c r="AR553" s="776">
        <v>1103</v>
      </c>
    </row>
    <row r="554" spans="40:44">
      <c r="AN554" s="64" t="str">
        <f t="shared" si="221"/>
        <v>88EPSS40</v>
      </c>
      <c r="AO554" s="775" t="s">
        <v>270</v>
      </c>
      <c r="AP554" s="777">
        <v>88</v>
      </c>
      <c r="AQ554" s="775" t="s">
        <v>872</v>
      </c>
      <c r="AR554" s="776">
        <v>83172</v>
      </c>
    </row>
    <row r="555" spans="40:44">
      <c r="AN555" s="64" t="str">
        <f t="shared" si="221"/>
        <v>88EPSS41</v>
      </c>
      <c r="AO555" s="775" t="s">
        <v>270</v>
      </c>
      <c r="AP555" s="777">
        <v>88</v>
      </c>
      <c r="AQ555" s="775" t="s">
        <v>913</v>
      </c>
      <c r="AR555" s="776">
        <v>4</v>
      </c>
    </row>
    <row r="556" spans="40:44">
      <c r="AN556" s="64" t="str">
        <f t="shared" si="221"/>
        <v>88EPSS44</v>
      </c>
      <c r="AO556" s="775" t="s">
        <v>270</v>
      </c>
      <c r="AP556" s="777">
        <v>88</v>
      </c>
      <c r="AQ556" s="775" t="s">
        <v>1063</v>
      </c>
      <c r="AR556" s="776">
        <v>2578</v>
      </c>
    </row>
    <row r="557" spans="40:44">
      <c r="AN557" s="64" t="str">
        <f t="shared" si="221"/>
        <v>129EPSS02</v>
      </c>
      <c r="AO557" s="775" t="s">
        <v>270</v>
      </c>
      <c r="AP557" s="777">
        <v>129</v>
      </c>
      <c r="AQ557" s="775" t="s">
        <v>542</v>
      </c>
      <c r="AR557" s="776">
        <v>132</v>
      </c>
    </row>
    <row r="558" spans="40:44">
      <c r="AN558" s="64" t="str">
        <f t="shared" si="221"/>
        <v>129EPSS05</v>
      </c>
      <c r="AO558" s="775" t="s">
        <v>270</v>
      </c>
      <c r="AP558" s="777">
        <v>129</v>
      </c>
      <c r="AQ558" s="775" t="s">
        <v>544</v>
      </c>
      <c r="AR558" s="776">
        <v>1</v>
      </c>
    </row>
    <row r="559" spans="40:44">
      <c r="AN559" s="64" t="str">
        <f t="shared" si="221"/>
        <v>129EPSS10</v>
      </c>
      <c r="AO559" s="775" t="s">
        <v>270</v>
      </c>
      <c r="AP559" s="777">
        <v>129</v>
      </c>
      <c r="AQ559" s="775" t="s">
        <v>545</v>
      </c>
      <c r="AR559" s="776">
        <v>707</v>
      </c>
    </row>
    <row r="560" spans="40:44">
      <c r="AN560" s="64" t="str">
        <f t="shared" si="221"/>
        <v>129EPSS16</v>
      </c>
      <c r="AO560" s="775" t="s">
        <v>270</v>
      </c>
      <c r="AP560" s="777">
        <v>129</v>
      </c>
      <c r="AQ560" s="775" t="s">
        <v>546</v>
      </c>
      <c r="AR560" s="776">
        <v>175</v>
      </c>
    </row>
    <row r="561" spans="40:44">
      <c r="AN561" s="64" t="str">
        <f t="shared" si="221"/>
        <v>129EPSS37</v>
      </c>
      <c r="AO561" s="775" t="s">
        <v>270</v>
      </c>
      <c r="AP561" s="777">
        <v>129</v>
      </c>
      <c r="AQ561" s="775" t="s">
        <v>550</v>
      </c>
      <c r="AR561" s="776">
        <v>188</v>
      </c>
    </row>
    <row r="562" spans="40:44">
      <c r="AN562" s="64" t="str">
        <f t="shared" si="221"/>
        <v>129EPSS40</v>
      </c>
      <c r="AO562" s="775" t="s">
        <v>270</v>
      </c>
      <c r="AP562" s="777">
        <v>129</v>
      </c>
      <c r="AQ562" s="775" t="s">
        <v>872</v>
      </c>
      <c r="AR562" s="776">
        <v>13944</v>
      </c>
    </row>
    <row r="563" spans="40:44">
      <c r="AN563" s="64" t="str">
        <f t="shared" si="221"/>
        <v>129EPSS44</v>
      </c>
      <c r="AO563" s="775" t="s">
        <v>270</v>
      </c>
      <c r="AP563" s="777">
        <v>129</v>
      </c>
      <c r="AQ563" s="775" t="s">
        <v>1063</v>
      </c>
      <c r="AR563" s="776">
        <v>354</v>
      </c>
    </row>
    <row r="564" spans="40:44">
      <c r="AN564" s="64" t="str">
        <f t="shared" si="221"/>
        <v>212EPSS02</v>
      </c>
      <c r="AO564" s="775" t="s">
        <v>270</v>
      </c>
      <c r="AP564" s="777">
        <v>212</v>
      </c>
      <c r="AQ564" s="775" t="s">
        <v>542</v>
      </c>
      <c r="AR564" s="776">
        <v>72</v>
      </c>
    </row>
    <row r="565" spans="40:44">
      <c r="AN565" s="64" t="str">
        <f t="shared" si="221"/>
        <v>212EPSS05</v>
      </c>
      <c r="AO565" s="775" t="s">
        <v>270</v>
      </c>
      <c r="AP565" s="777">
        <v>212</v>
      </c>
      <c r="AQ565" s="775" t="s">
        <v>544</v>
      </c>
      <c r="AR565" s="776">
        <v>1</v>
      </c>
    </row>
    <row r="566" spans="40:44">
      <c r="AN566" s="64" t="str">
        <f t="shared" si="221"/>
        <v>212EPSS10</v>
      </c>
      <c r="AO566" s="775" t="s">
        <v>270</v>
      </c>
      <c r="AP566" s="777">
        <v>212</v>
      </c>
      <c r="AQ566" s="775" t="s">
        <v>545</v>
      </c>
      <c r="AR566" s="776">
        <v>1112</v>
      </c>
    </row>
    <row r="567" spans="40:44">
      <c r="AN567" s="64" t="str">
        <f t="shared" si="221"/>
        <v>212EPSS37</v>
      </c>
      <c r="AO567" s="775" t="s">
        <v>270</v>
      </c>
      <c r="AP567" s="777">
        <v>212</v>
      </c>
      <c r="AQ567" s="775" t="s">
        <v>550</v>
      </c>
      <c r="AR567" s="776">
        <v>235</v>
      </c>
    </row>
    <row r="568" spans="40:44">
      <c r="AN568" s="64" t="str">
        <f t="shared" si="221"/>
        <v>212EPSS40</v>
      </c>
      <c r="AO568" s="775" t="s">
        <v>270</v>
      </c>
      <c r="AP568" s="777">
        <v>212</v>
      </c>
      <c r="AQ568" s="775" t="s">
        <v>872</v>
      </c>
      <c r="AR568" s="776">
        <v>14424</v>
      </c>
    </row>
    <row r="569" spans="40:44">
      <c r="AN569" s="64" t="str">
        <f t="shared" si="221"/>
        <v>212EPSS44</v>
      </c>
      <c r="AO569" s="775" t="s">
        <v>270</v>
      </c>
      <c r="AP569" s="777">
        <v>212</v>
      </c>
      <c r="AQ569" s="775" t="s">
        <v>1063</v>
      </c>
      <c r="AR569" s="776">
        <v>184</v>
      </c>
    </row>
    <row r="570" spans="40:44">
      <c r="AN570" s="64" t="str">
        <f t="shared" si="221"/>
        <v>266EPSS02</v>
      </c>
      <c r="AO570" s="775" t="s">
        <v>270</v>
      </c>
      <c r="AP570" s="777">
        <v>266</v>
      </c>
      <c r="AQ570" s="775" t="s">
        <v>542</v>
      </c>
      <c r="AR570" s="776">
        <v>154</v>
      </c>
    </row>
    <row r="571" spans="40:44">
      <c r="AN571" s="64" t="str">
        <f t="shared" si="221"/>
        <v>266EPSS05</v>
      </c>
      <c r="AO571" s="775" t="s">
        <v>270</v>
      </c>
      <c r="AP571" s="777">
        <v>266</v>
      </c>
      <c r="AQ571" s="775" t="s">
        <v>544</v>
      </c>
      <c r="AR571" s="776">
        <v>9</v>
      </c>
    </row>
    <row r="572" spans="40:44">
      <c r="AN572" s="64" t="str">
        <f t="shared" si="221"/>
        <v>266EPSS10</v>
      </c>
      <c r="AO572" s="775" t="s">
        <v>270</v>
      </c>
      <c r="AP572" s="777">
        <v>266</v>
      </c>
      <c r="AQ572" s="775" t="s">
        <v>545</v>
      </c>
      <c r="AR572" s="776">
        <v>440</v>
      </c>
    </row>
    <row r="573" spans="40:44">
      <c r="AN573" s="64" t="str">
        <f t="shared" si="221"/>
        <v>266EPSS16</v>
      </c>
      <c r="AO573" s="775" t="s">
        <v>270</v>
      </c>
      <c r="AP573" s="777">
        <v>266</v>
      </c>
      <c r="AQ573" s="775" t="s">
        <v>546</v>
      </c>
      <c r="AR573" s="776">
        <v>217</v>
      </c>
    </row>
    <row r="574" spans="40:44">
      <c r="AN574" s="64" t="str">
        <f t="shared" si="221"/>
        <v>266EPSS23</v>
      </c>
      <c r="AO574" s="775" t="s">
        <v>270</v>
      </c>
      <c r="AP574" s="777">
        <v>266</v>
      </c>
      <c r="AQ574" s="775" t="s">
        <v>549</v>
      </c>
      <c r="AR574" s="776">
        <v>3</v>
      </c>
    </row>
    <row r="575" spans="40:44">
      <c r="AN575" s="64" t="str">
        <f t="shared" si="221"/>
        <v>266EPSS37</v>
      </c>
      <c r="AO575" s="775" t="s">
        <v>270</v>
      </c>
      <c r="AP575" s="777">
        <v>266</v>
      </c>
      <c r="AQ575" s="775" t="s">
        <v>550</v>
      </c>
      <c r="AR575" s="776">
        <v>186</v>
      </c>
    </row>
    <row r="576" spans="40:44">
      <c r="AN576" s="64" t="str">
        <f t="shared" si="221"/>
        <v>266EPSS40</v>
      </c>
      <c r="AO576" s="775" t="s">
        <v>270</v>
      </c>
      <c r="AP576" s="777">
        <v>266</v>
      </c>
      <c r="AQ576" s="775" t="s">
        <v>872</v>
      </c>
      <c r="AR576" s="776">
        <v>14471</v>
      </c>
    </row>
    <row r="577" spans="40:44">
      <c r="AN577" s="64" t="str">
        <f t="shared" si="221"/>
        <v>266EPSS41</v>
      </c>
      <c r="AO577" s="775" t="s">
        <v>270</v>
      </c>
      <c r="AP577" s="777">
        <v>266</v>
      </c>
      <c r="AQ577" s="775" t="s">
        <v>913</v>
      </c>
      <c r="AR577" s="776">
        <v>1</v>
      </c>
    </row>
    <row r="578" spans="40:44">
      <c r="AN578" s="64" t="str">
        <f t="shared" si="221"/>
        <v>266EPSS44</v>
      </c>
      <c r="AO578" s="775" t="s">
        <v>270</v>
      </c>
      <c r="AP578" s="777">
        <v>266</v>
      </c>
      <c r="AQ578" s="775" t="s">
        <v>1063</v>
      </c>
      <c r="AR578" s="776">
        <v>250</v>
      </c>
    </row>
    <row r="579" spans="40:44">
      <c r="AN579" s="64" t="str">
        <f t="shared" si="221"/>
        <v>308EPSS02</v>
      </c>
      <c r="AO579" s="775" t="s">
        <v>270</v>
      </c>
      <c r="AP579" s="777">
        <v>308</v>
      </c>
      <c r="AQ579" s="775" t="s">
        <v>542</v>
      </c>
      <c r="AR579" s="776">
        <v>135</v>
      </c>
    </row>
    <row r="580" spans="40:44">
      <c r="AN580" s="64" t="str">
        <f t="shared" si="221"/>
        <v>308EPSS10</v>
      </c>
      <c r="AO580" s="775" t="s">
        <v>270</v>
      </c>
      <c r="AP580" s="777">
        <v>308</v>
      </c>
      <c r="AQ580" s="775" t="s">
        <v>545</v>
      </c>
      <c r="AR580" s="776">
        <v>738</v>
      </c>
    </row>
    <row r="581" spans="40:44">
      <c r="AN581" s="64" t="str">
        <f t="shared" si="221"/>
        <v>308EPSS37</v>
      </c>
      <c r="AO581" s="775" t="s">
        <v>270</v>
      </c>
      <c r="AP581" s="777">
        <v>308</v>
      </c>
      <c r="AQ581" s="775" t="s">
        <v>550</v>
      </c>
      <c r="AR581" s="776">
        <v>273</v>
      </c>
    </row>
    <row r="582" spans="40:44">
      <c r="AN582" s="64" t="str">
        <f t="shared" si="221"/>
        <v>308EPSS40</v>
      </c>
      <c r="AO582" s="775" t="s">
        <v>270</v>
      </c>
      <c r="AP582" s="777">
        <v>308</v>
      </c>
      <c r="AQ582" s="775" t="s">
        <v>872</v>
      </c>
      <c r="AR582" s="776">
        <v>11305</v>
      </c>
    </row>
    <row r="583" spans="40:44">
      <c r="AN583" s="64" t="str">
        <f t="shared" si="221"/>
        <v>308EPSS44</v>
      </c>
      <c r="AO583" s="775" t="s">
        <v>270</v>
      </c>
      <c r="AP583" s="777">
        <v>308</v>
      </c>
      <c r="AQ583" s="775" t="s">
        <v>1063</v>
      </c>
      <c r="AR583" s="776">
        <v>244</v>
      </c>
    </row>
    <row r="584" spans="40:44">
      <c r="AN584" s="64" t="str">
        <f t="shared" si="221"/>
        <v>360EPSS02</v>
      </c>
      <c r="AO584" s="775" t="s">
        <v>270</v>
      </c>
      <c r="AP584" s="777">
        <v>360</v>
      </c>
      <c r="AQ584" s="775" t="s">
        <v>542</v>
      </c>
      <c r="AR584" s="776">
        <v>912</v>
      </c>
    </row>
    <row r="585" spans="40:44">
      <c r="AN585" s="64" t="str">
        <f t="shared" si="221"/>
        <v>360EPSS05</v>
      </c>
      <c r="AO585" s="775" t="s">
        <v>270</v>
      </c>
      <c r="AP585" s="777">
        <v>360</v>
      </c>
      <c r="AQ585" s="775" t="s">
        <v>544</v>
      </c>
      <c r="AR585" s="776">
        <v>24</v>
      </c>
    </row>
    <row r="586" spans="40:44">
      <c r="AN586" s="64" t="str">
        <f t="shared" ref="AN586:AN649" si="222">CONCATENATE(AP586,AQ586)</f>
        <v>360EPSS10</v>
      </c>
      <c r="AO586" s="775" t="s">
        <v>270</v>
      </c>
      <c r="AP586" s="777">
        <v>360</v>
      </c>
      <c r="AQ586" s="775" t="s">
        <v>545</v>
      </c>
      <c r="AR586" s="776">
        <v>1377</v>
      </c>
    </row>
    <row r="587" spans="40:44">
      <c r="AN587" s="64" t="str">
        <f t="shared" si="222"/>
        <v>360EPSS16</v>
      </c>
      <c r="AO587" s="775" t="s">
        <v>270</v>
      </c>
      <c r="AP587" s="777">
        <v>360</v>
      </c>
      <c r="AQ587" s="775" t="s">
        <v>546</v>
      </c>
      <c r="AR587" s="776">
        <v>559</v>
      </c>
    </row>
    <row r="588" spans="40:44">
      <c r="AN588" s="64" t="str">
        <f t="shared" si="222"/>
        <v>360EPSS17</v>
      </c>
      <c r="AO588" s="775" t="s">
        <v>270</v>
      </c>
      <c r="AP588" s="777">
        <v>360</v>
      </c>
      <c r="AQ588" s="775" t="s">
        <v>547</v>
      </c>
      <c r="AR588" s="776">
        <v>3</v>
      </c>
    </row>
    <row r="589" spans="40:44">
      <c r="AN589" s="64" t="str">
        <f t="shared" si="222"/>
        <v>360EPSS18</v>
      </c>
      <c r="AO589" s="775" t="s">
        <v>270</v>
      </c>
      <c r="AP589" s="777">
        <v>360</v>
      </c>
      <c r="AQ589" s="775" t="s">
        <v>548</v>
      </c>
      <c r="AR589" s="776">
        <v>10</v>
      </c>
    </row>
    <row r="590" spans="40:44">
      <c r="AN590" s="64" t="str">
        <f t="shared" si="222"/>
        <v>360EPSS23</v>
      </c>
      <c r="AO590" s="775" t="s">
        <v>270</v>
      </c>
      <c r="AP590" s="777">
        <v>360</v>
      </c>
      <c r="AQ590" s="775" t="s">
        <v>549</v>
      </c>
      <c r="AR590" s="776">
        <v>95</v>
      </c>
    </row>
    <row r="591" spans="40:44">
      <c r="AN591" s="64" t="str">
        <f t="shared" si="222"/>
        <v>360EPSS37</v>
      </c>
      <c r="AO591" s="775" t="s">
        <v>270</v>
      </c>
      <c r="AP591" s="777">
        <v>360</v>
      </c>
      <c r="AQ591" s="775" t="s">
        <v>550</v>
      </c>
      <c r="AR591" s="776">
        <v>400</v>
      </c>
    </row>
    <row r="592" spans="40:44">
      <c r="AN592" s="64" t="str">
        <f t="shared" si="222"/>
        <v>360EPSS40</v>
      </c>
      <c r="AO592" s="775" t="s">
        <v>270</v>
      </c>
      <c r="AP592" s="777">
        <v>360</v>
      </c>
      <c r="AQ592" s="775" t="s">
        <v>872</v>
      </c>
      <c r="AR592" s="776">
        <v>36102</v>
      </c>
    </row>
    <row r="593" spans="40:44">
      <c r="AN593" s="64" t="str">
        <f t="shared" si="222"/>
        <v>360EPSS41</v>
      </c>
      <c r="AO593" s="775" t="s">
        <v>270</v>
      </c>
      <c r="AP593" s="777">
        <v>360</v>
      </c>
      <c r="AQ593" s="775" t="s">
        <v>913</v>
      </c>
      <c r="AR593" s="776">
        <v>2</v>
      </c>
    </row>
    <row r="594" spans="40:44">
      <c r="AN594" s="64" t="str">
        <f t="shared" si="222"/>
        <v>360EPSS44</v>
      </c>
      <c r="AO594" s="775" t="s">
        <v>270</v>
      </c>
      <c r="AP594" s="777">
        <v>360</v>
      </c>
      <c r="AQ594" s="775" t="s">
        <v>1063</v>
      </c>
      <c r="AR594" s="776">
        <v>1254</v>
      </c>
    </row>
    <row r="595" spans="40:44">
      <c r="AN595" s="64" t="str">
        <f t="shared" si="222"/>
        <v>380EPSS10</v>
      </c>
      <c r="AO595" s="775" t="s">
        <v>270</v>
      </c>
      <c r="AP595" s="777">
        <v>380</v>
      </c>
      <c r="AQ595" s="775" t="s">
        <v>545</v>
      </c>
      <c r="AR595" s="776">
        <v>246</v>
      </c>
    </row>
    <row r="596" spans="40:44">
      <c r="AN596" s="64" t="str">
        <f t="shared" si="222"/>
        <v>380EPSS37</v>
      </c>
      <c r="AO596" s="775" t="s">
        <v>270</v>
      </c>
      <c r="AP596" s="777">
        <v>380</v>
      </c>
      <c r="AQ596" s="775" t="s">
        <v>550</v>
      </c>
      <c r="AR596" s="776">
        <v>145</v>
      </c>
    </row>
    <row r="597" spans="40:44">
      <c r="AN597" s="64" t="str">
        <f t="shared" si="222"/>
        <v>380EPSS40</v>
      </c>
      <c r="AO597" s="775" t="s">
        <v>270</v>
      </c>
      <c r="AP597" s="777">
        <v>380</v>
      </c>
      <c r="AQ597" s="775" t="s">
        <v>872</v>
      </c>
      <c r="AR597" s="776">
        <v>8612</v>
      </c>
    </row>
    <row r="598" spans="40:44">
      <c r="AN598" s="64" t="str">
        <f t="shared" si="222"/>
        <v>380EPSS44</v>
      </c>
      <c r="AO598" s="775" t="s">
        <v>270</v>
      </c>
      <c r="AP598" s="777">
        <v>380</v>
      </c>
      <c r="AQ598" s="775" t="s">
        <v>1063</v>
      </c>
      <c r="AR598" s="776">
        <v>60</v>
      </c>
    </row>
    <row r="599" spans="40:44">
      <c r="AN599" s="64" t="str">
        <f t="shared" si="222"/>
        <v>631EPSS05</v>
      </c>
      <c r="AO599" s="775" t="s">
        <v>270</v>
      </c>
      <c r="AP599" s="777">
        <v>631</v>
      </c>
      <c r="AQ599" s="775" t="s">
        <v>544</v>
      </c>
      <c r="AR599" s="776">
        <v>6</v>
      </c>
    </row>
    <row r="600" spans="40:44">
      <c r="AN600" s="64" t="str">
        <f t="shared" si="222"/>
        <v>631EPSS10</v>
      </c>
      <c r="AO600" s="775" t="s">
        <v>270</v>
      </c>
      <c r="AP600" s="777">
        <v>631</v>
      </c>
      <c r="AQ600" s="775" t="s">
        <v>545</v>
      </c>
      <c r="AR600" s="776">
        <v>291</v>
      </c>
    </row>
    <row r="601" spans="40:44">
      <c r="AN601" s="64" t="str">
        <f t="shared" si="222"/>
        <v>631EPSS16</v>
      </c>
      <c r="AO601" s="775" t="s">
        <v>270</v>
      </c>
      <c r="AP601" s="777">
        <v>631</v>
      </c>
      <c r="AQ601" s="775" t="s">
        <v>546</v>
      </c>
      <c r="AR601" s="776">
        <v>78</v>
      </c>
    </row>
    <row r="602" spans="40:44">
      <c r="AN602" s="64" t="str">
        <f t="shared" si="222"/>
        <v>631EPSS37</v>
      </c>
      <c r="AO602" s="775" t="s">
        <v>270</v>
      </c>
      <c r="AP602" s="777">
        <v>631</v>
      </c>
      <c r="AQ602" s="775" t="s">
        <v>550</v>
      </c>
      <c r="AR602" s="776">
        <v>68</v>
      </c>
    </row>
    <row r="603" spans="40:44">
      <c r="AN603" s="64" t="str">
        <f t="shared" si="222"/>
        <v>631EPSS40</v>
      </c>
      <c r="AO603" s="775" t="s">
        <v>270</v>
      </c>
      <c r="AP603" s="777">
        <v>631</v>
      </c>
      <c r="AQ603" s="775" t="s">
        <v>872</v>
      </c>
      <c r="AR603" s="776">
        <v>5066</v>
      </c>
    </row>
    <row r="604" spans="40:44">
      <c r="AN604" s="64" t="str">
        <f t="shared" si="222"/>
        <v>631EPSS44</v>
      </c>
      <c r="AO604" s="775" t="s">
        <v>270</v>
      </c>
      <c r="AP604" s="777">
        <v>631</v>
      </c>
      <c r="AQ604" s="775" t="s">
        <v>1063</v>
      </c>
      <c r="AR604" s="776">
        <v>103</v>
      </c>
    </row>
    <row r="605" spans="40:44">
      <c r="AN605" s="64" t="str">
        <f t="shared" si="222"/>
        <v/>
      </c>
      <c r="AO605" s="752"/>
      <c r="AP605" s="754"/>
      <c r="AQ605" s="752"/>
      <c r="AR605" s="753"/>
    </row>
    <row r="606" spans="40:44">
      <c r="AN606" s="64" t="str">
        <f t="shared" si="222"/>
        <v/>
      </c>
      <c r="AO606" s="752"/>
      <c r="AP606" s="754"/>
      <c r="AQ606" s="752"/>
      <c r="AR606" s="753"/>
    </row>
    <row r="607" spans="40:44">
      <c r="AN607" s="64" t="str">
        <f t="shared" si="222"/>
        <v/>
      </c>
      <c r="AO607" s="738"/>
      <c r="AP607" s="740"/>
      <c r="AQ607" s="738"/>
      <c r="AR607" s="739"/>
    </row>
    <row r="608" spans="40:44">
      <c r="AN608" s="64" t="str">
        <f t="shared" si="222"/>
        <v/>
      </c>
      <c r="AO608" s="738"/>
      <c r="AP608" s="740"/>
      <c r="AQ608" s="738"/>
      <c r="AR608" s="739"/>
    </row>
    <row r="609" spans="40:44">
      <c r="AN609" s="64" t="str">
        <f t="shared" si="222"/>
        <v/>
      </c>
      <c r="AO609" s="738"/>
      <c r="AP609" s="740"/>
      <c r="AQ609" s="738"/>
      <c r="AR609" s="739"/>
    </row>
    <row r="610" spans="40:44">
      <c r="AN610" s="64" t="str">
        <f t="shared" si="222"/>
        <v/>
      </c>
      <c r="AO610" s="738"/>
      <c r="AP610" s="740"/>
      <c r="AQ610" s="738"/>
      <c r="AR610" s="739"/>
    </row>
    <row r="611" spans="40:44">
      <c r="AN611" s="64" t="str">
        <f t="shared" si="222"/>
        <v/>
      </c>
      <c r="AO611" s="738"/>
      <c r="AP611" s="740"/>
      <c r="AQ611" s="738"/>
      <c r="AR611" s="739"/>
    </row>
    <row r="612" spans="40:44">
      <c r="AN612" s="64" t="str">
        <f t="shared" si="222"/>
        <v/>
      </c>
      <c r="AO612" s="721"/>
      <c r="AP612" s="723"/>
      <c r="AQ612" s="721"/>
      <c r="AR612" s="722"/>
    </row>
    <row r="613" spans="40:44">
      <c r="AN613" s="64" t="str">
        <f t="shared" si="222"/>
        <v/>
      </c>
      <c r="AO613" s="721"/>
      <c r="AP613" s="723"/>
      <c r="AQ613" s="721"/>
      <c r="AR613" s="722"/>
    </row>
    <row r="614" spans="40:44">
      <c r="AN614" s="64" t="str">
        <f t="shared" si="222"/>
        <v/>
      </c>
      <c r="AO614" s="721"/>
      <c r="AP614" s="723"/>
      <c r="AQ614" s="721"/>
      <c r="AR614" s="722"/>
    </row>
    <row r="615" spans="40:44">
      <c r="AN615" s="64" t="str">
        <f t="shared" si="222"/>
        <v/>
      </c>
      <c r="AO615" s="721"/>
      <c r="AP615" s="723"/>
      <c r="AQ615" s="721"/>
      <c r="AR615" s="722"/>
    </row>
    <row r="616" spans="40:44">
      <c r="AN616" s="64" t="str">
        <f t="shared" si="222"/>
        <v/>
      </c>
      <c r="AO616" s="721"/>
      <c r="AP616" s="723"/>
      <c r="AQ616" s="721"/>
      <c r="AR616" s="722"/>
    </row>
    <row r="617" spans="40:44">
      <c r="AN617" s="64" t="str">
        <f t="shared" si="222"/>
        <v/>
      </c>
      <c r="AO617" s="721"/>
      <c r="AP617" s="723"/>
      <c r="AQ617" s="721"/>
      <c r="AR617" s="722"/>
    </row>
    <row r="618" spans="40:44">
      <c r="AN618" s="64" t="str">
        <f t="shared" si="222"/>
        <v/>
      </c>
      <c r="AO618" s="721"/>
      <c r="AP618" s="723"/>
      <c r="AQ618" s="721"/>
      <c r="AR618" s="722"/>
    </row>
    <row r="619" spans="40:44">
      <c r="AN619" s="64" t="str">
        <f t="shared" si="222"/>
        <v/>
      </c>
      <c r="AO619" s="721"/>
      <c r="AP619" s="723"/>
      <c r="AQ619" s="721"/>
      <c r="AR619" s="722"/>
    </row>
    <row r="620" spans="40:44">
      <c r="AN620" s="64" t="str">
        <f t="shared" si="222"/>
        <v/>
      </c>
      <c r="AO620" s="721"/>
      <c r="AP620" s="723"/>
      <c r="AQ620" s="721"/>
      <c r="AR620" s="722"/>
    </row>
    <row r="621" spans="40:44">
      <c r="AN621" s="64" t="str">
        <f t="shared" si="222"/>
        <v/>
      </c>
      <c r="AO621" s="721"/>
      <c r="AP621" s="723"/>
      <c r="AQ621" s="721"/>
      <c r="AR621" s="722"/>
    </row>
    <row r="622" spans="40:44">
      <c r="AN622" s="64" t="str">
        <f t="shared" si="222"/>
        <v/>
      </c>
      <c r="AO622" s="721"/>
      <c r="AP622" s="723"/>
      <c r="AQ622" s="721"/>
      <c r="AR622" s="722"/>
    </row>
    <row r="623" spans="40:44">
      <c r="AN623" s="64" t="str">
        <f t="shared" si="222"/>
        <v/>
      </c>
      <c r="AO623" s="721"/>
      <c r="AP623" s="723"/>
      <c r="AQ623" s="721"/>
      <c r="AR623" s="722"/>
    </row>
    <row r="624" spans="40:44">
      <c r="AN624" s="64" t="str">
        <f t="shared" si="222"/>
        <v/>
      </c>
      <c r="AO624" s="721"/>
      <c r="AP624" s="723"/>
      <c r="AQ624" s="721"/>
      <c r="AR624" s="722"/>
    </row>
    <row r="625" spans="40:44">
      <c r="AN625" s="64" t="str">
        <f t="shared" si="222"/>
        <v/>
      </c>
      <c r="AO625" s="721"/>
      <c r="AP625" s="723"/>
      <c r="AQ625" s="721"/>
      <c r="AR625" s="722"/>
    </row>
    <row r="626" spans="40:44">
      <c r="AN626" s="64" t="str">
        <f t="shared" si="222"/>
        <v/>
      </c>
      <c r="AO626" s="721"/>
      <c r="AP626" s="723"/>
      <c r="AQ626" s="721"/>
      <c r="AR626" s="722"/>
    </row>
    <row r="627" spans="40:44">
      <c r="AN627" s="64" t="str">
        <f t="shared" si="222"/>
        <v/>
      </c>
      <c r="AO627" s="721"/>
      <c r="AP627" s="723"/>
      <c r="AQ627" s="721"/>
      <c r="AR627" s="722"/>
    </row>
    <row r="628" spans="40:44">
      <c r="AN628" s="64" t="str">
        <f t="shared" si="222"/>
        <v/>
      </c>
      <c r="AO628" s="721"/>
      <c r="AP628" s="723"/>
      <c r="AQ628" s="721"/>
      <c r="AR628" s="722"/>
    </row>
    <row r="629" spans="40:44">
      <c r="AN629" s="64" t="str">
        <f t="shared" si="222"/>
        <v/>
      </c>
      <c r="AO629" s="721"/>
      <c r="AP629" s="723"/>
      <c r="AQ629" s="721"/>
      <c r="AR629" s="722"/>
    </row>
    <row r="630" spans="40:44">
      <c r="AN630" s="64" t="str">
        <f t="shared" si="222"/>
        <v/>
      </c>
      <c r="AO630" s="721"/>
      <c r="AP630" s="723"/>
      <c r="AQ630" s="721"/>
      <c r="AR630" s="722"/>
    </row>
    <row r="631" spans="40:44">
      <c r="AN631" s="64" t="str">
        <f t="shared" si="222"/>
        <v/>
      </c>
      <c r="AO631" s="721"/>
      <c r="AP631" s="723"/>
      <c r="AQ631" s="721"/>
      <c r="AR631" s="722"/>
    </row>
    <row r="632" spans="40:44">
      <c r="AN632" s="64" t="str">
        <f t="shared" si="222"/>
        <v/>
      </c>
      <c r="AO632" s="721"/>
      <c r="AP632" s="723"/>
      <c r="AQ632" s="721"/>
      <c r="AR632" s="722"/>
    </row>
    <row r="633" spans="40:44">
      <c r="AN633" s="64" t="str">
        <f t="shared" si="222"/>
        <v/>
      </c>
      <c r="AO633" s="721"/>
      <c r="AP633" s="723"/>
      <c r="AQ633" s="721"/>
      <c r="AR633" s="722"/>
    </row>
    <row r="634" spans="40:44">
      <c r="AN634" s="64" t="str">
        <f t="shared" si="222"/>
        <v/>
      </c>
      <c r="AO634" s="721"/>
      <c r="AP634" s="723"/>
      <c r="AQ634" s="721"/>
      <c r="AR634" s="722"/>
    </row>
    <row r="635" spans="40:44">
      <c r="AN635" s="64" t="str">
        <f t="shared" si="222"/>
        <v/>
      </c>
      <c r="AO635" s="721"/>
      <c r="AP635" s="723"/>
      <c r="AQ635" s="721"/>
      <c r="AR635" s="722"/>
    </row>
    <row r="636" spans="40:44">
      <c r="AN636" s="64" t="str">
        <f t="shared" si="222"/>
        <v/>
      </c>
      <c r="AO636" s="721"/>
      <c r="AP636" s="723"/>
      <c r="AQ636" s="721"/>
      <c r="AR636" s="722"/>
    </row>
    <row r="637" spans="40:44">
      <c r="AN637" s="64" t="str">
        <f t="shared" si="222"/>
        <v/>
      </c>
      <c r="AO637" s="721"/>
      <c r="AP637" s="723"/>
      <c r="AQ637" s="721"/>
      <c r="AR637" s="722"/>
    </row>
    <row r="638" spans="40:44">
      <c r="AN638" s="64" t="str">
        <f t="shared" si="222"/>
        <v/>
      </c>
      <c r="AO638" s="721"/>
      <c r="AP638" s="723"/>
      <c r="AQ638" s="721"/>
      <c r="AR638" s="722"/>
    </row>
    <row r="639" spans="40:44">
      <c r="AN639" s="64" t="str">
        <f t="shared" si="222"/>
        <v/>
      </c>
      <c r="AO639" s="721"/>
      <c r="AP639" s="723"/>
      <c r="AQ639" s="721"/>
      <c r="AR639" s="722"/>
    </row>
    <row r="640" spans="40:44">
      <c r="AN640" s="64" t="str">
        <f t="shared" si="222"/>
        <v/>
      </c>
      <c r="AO640" s="721"/>
      <c r="AP640" s="723"/>
      <c r="AQ640" s="721"/>
      <c r="AR640" s="722"/>
    </row>
    <row r="641" spans="40:44">
      <c r="AN641" s="64" t="str">
        <f t="shared" si="222"/>
        <v/>
      </c>
      <c r="AO641" s="721"/>
      <c r="AP641" s="723"/>
      <c r="AQ641" s="721"/>
      <c r="AR641" s="722"/>
    </row>
    <row r="642" spans="40:44">
      <c r="AN642" s="64" t="str">
        <f t="shared" si="222"/>
        <v/>
      </c>
      <c r="AO642" s="721"/>
      <c r="AP642" s="723"/>
      <c r="AQ642" s="721"/>
      <c r="AR642" s="722"/>
    </row>
    <row r="643" spans="40:44">
      <c r="AN643" s="64" t="str">
        <f t="shared" si="222"/>
        <v/>
      </c>
      <c r="AO643" s="721"/>
      <c r="AP643" s="723"/>
      <c r="AQ643" s="721"/>
      <c r="AR643" s="722"/>
    </row>
    <row r="644" spans="40:44">
      <c r="AN644" s="64" t="str">
        <f t="shared" si="222"/>
        <v/>
      </c>
      <c r="AO644" s="721"/>
      <c r="AP644" s="723"/>
      <c r="AQ644" s="721"/>
      <c r="AR644" s="722"/>
    </row>
    <row r="645" spans="40:44">
      <c r="AN645" s="64" t="str">
        <f t="shared" si="222"/>
        <v/>
      </c>
      <c r="AO645" s="721"/>
      <c r="AP645" s="723"/>
      <c r="AQ645" s="721"/>
      <c r="AR645" s="722"/>
    </row>
    <row r="646" spans="40:44">
      <c r="AN646" s="64" t="str">
        <f t="shared" si="222"/>
        <v/>
      </c>
      <c r="AO646" s="721"/>
      <c r="AP646" s="723"/>
      <c r="AQ646" s="721"/>
      <c r="AR646" s="722"/>
    </row>
    <row r="647" spans="40:44">
      <c r="AN647" s="64" t="str">
        <f t="shared" si="222"/>
        <v/>
      </c>
      <c r="AO647" s="721"/>
      <c r="AP647" s="723"/>
      <c r="AQ647" s="721"/>
      <c r="AR647" s="722"/>
    </row>
    <row r="648" spans="40:44">
      <c r="AN648" s="64" t="str">
        <f t="shared" si="222"/>
        <v/>
      </c>
      <c r="AO648" s="721"/>
      <c r="AP648" s="723"/>
      <c r="AQ648" s="721"/>
      <c r="AR648" s="722"/>
    </row>
    <row r="649" spans="40:44">
      <c r="AN649" s="64" t="str">
        <f t="shared" si="222"/>
        <v/>
      </c>
      <c r="AO649" s="721"/>
      <c r="AP649" s="723"/>
      <c r="AQ649" s="721"/>
      <c r="AR649" s="722"/>
    </row>
    <row r="650" spans="40:44">
      <c r="AN650" s="64" t="str">
        <f t="shared" ref="AN650:AN713" si="223">CONCATENATE(AP650,AQ650)</f>
        <v/>
      </c>
      <c r="AO650" s="721"/>
      <c r="AP650" s="723"/>
      <c r="AQ650" s="721"/>
      <c r="AR650" s="722"/>
    </row>
    <row r="651" spans="40:44">
      <c r="AN651" s="64" t="str">
        <f t="shared" si="223"/>
        <v/>
      </c>
      <c r="AO651" s="721"/>
      <c r="AP651" s="723"/>
      <c r="AQ651" s="721"/>
      <c r="AR651" s="722"/>
    </row>
    <row r="652" spans="40:44">
      <c r="AN652" s="64" t="str">
        <f t="shared" si="223"/>
        <v/>
      </c>
      <c r="AO652" s="721"/>
      <c r="AP652" s="723"/>
      <c r="AQ652" s="721"/>
      <c r="AR652" s="722"/>
    </row>
    <row r="653" spans="40:44">
      <c r="AN653" s="64" t="str">
        <f t="shared" si="223"/>
        <v/>
      </c>
      <c r="AO653" s="721"/>
      <c r="AP653" s="723"/>
      <c r="AQ653" s="721"/>
      <c r="AR653" s="722"/>
    </row>
    <row r="654" spans="40:44">
      <c r="AN654" s="64" t="str">
        <f t="shared" si="223"/>
        <v/>
      </c>
      <c r="AO654" s="721"/>
      <c r="AP654" s="723"/>
      <c r="AQ654" s="721"/>
      <c r="AR654" s="722"/>
    </row>
    <row r="655" spans="40:44">
      <c r="AN655" s="64" t="str">
        <f t="shared" si="223"/>
        <v/>
      </c>
      <c r="AO655" s="721"/>
      <c r="AP655" s="723"/>
      <c r="AQ655" s="721"/>
      <c r="AR655" s="722"/>
    </row>
    <row r="656" spans="40:44">
      <c r="AN656" s="64" t="str">
        <f t="shared" si="223"/>
        <v/>
      </c>
      <c r="AO656" s="721"/>
      <c r="AP656" s="723"/>
      <c r="AQ656" s="721"/>
      <c r="AR656" s="722"/>
    </row>
    <row r="657" spans="40:44">
      <c r="AN657" s="64" t="str">
        <f t="shared" si="223"/>
        <v/>
      </c>
      <c r="AO657" s="721"/>
      <c r="AP657" s="723"/>
      <c r="AQ657" s="721"/>
      <c r="AR657" s="722"/>
    </row>
    <row r="658" spans="40:44">
      <c r="AN658" s="64" t="str">
        <f t="shared" si="223"/>
        <v/>
      </c>
      <c r="AO658" s="721"/>
      <c r="AP658" s="723"/>
      <c r="AQ658" s="721"/>
      <c r="AR658" s="722"/>
    </row>
    <row r="659" spans="40:44">
      <c r="AN659" s="64" t="str">
        <f t="shared" si="223"/>
        <v/>
      </c>
      <c r="AO659" s="721"/>
      <c r="AP659" s="723"/>
      <c r="AQ659" s="721"/>
      <c r="AR659" s="722"/>
    </row>
    <row r="660" spans="40:44">
      <c r="AN660" s="64" t="str">
        <f t="shared" si="223"/>
        <v/>
      </c>
      <c r="AO660" s="721"/>
      <c r="AP660" s="723"/>
      <c r="AQ660" s="721"/>
      <c r="AR660" s="722"/>
    </row>
    <row r="661" spans="40:44">
      <c r="AN661" s="64" t="str">
        <f t="shared" si="223"/>
        <v/>
      </c>
      <c r="AO661" s="721"/>
      <c r="AP661" s="723"/>
      <c r="AQ661" s="721"/>
      <c r="AR661" s="722"/>
    </row>
    <row r="662" spans="40:44">
      <c r="AN662" s="64" t="str">
        <f t="shared" si="223"/>
        <v/>
      </c>
      <c r="AO662" s="721"/>
      <c r="AP662" s="723"/>
      <c r="AQ662" s="721"/>
      <c r="AR662" s="722"/>
    </row>
    <row r="663" spans="40:44">
      <c r="AN663" s="64" t="str">
        <f t="shared" si="223"/>
        <v/>
      </c>
      <c r="AO663" s="721"/>
      <c r="AP663" s="723"/>
      <c r="AQ663" s="721"/>
      <c r="AR663" s="722"/>
    </row>
    <row r="664" spans="40:44">
      <c r="AN664" s="64" t="str">
        <f t="shared" si="223"/>
        <v/>
      </c>
      <c r="AO664" s="721"/>
      <c r="AP664" s="723"/>
      <c r="AQ664" s="721"/>
      <c r="AR664" s="722"/>
    </row>
    <row r="665" spans="40:44">
      <c r="AN665" s="64" t="str">
        <f t="shared" si="223"/>
        <v/>
      </c>
      <c r="AO665" s="721"/>
      <c r="AP665" s="723"/>
      <c r="AQ665" s="721"/>
      <c r="AR665" s="722"/>
    </row>
    <row r="666" spans="40:44">
      <c r="AN666" s="64" t="str">
        <f t="shared" si="223"/>
        <v/>
      </c>
      <c r="AO666" s="721"/>
      <c r="AP666" s="723"/>
      <c r="AQ666" s="721"/>
      <c r="AR666" s="722"/>
    </row>
    <row r="667" spans="40:44">
      <c r="AN667" s="64" t="str">
        <f t="shared" si="223"/>
        <v/>
      </c>
      <c r="AO667" s="721"/>
      <c r="AP667" s="723"/>
      <c r="AQ667" s="721"/>
      <c r="AR667" s="722"/>
    </row>
    <row r="668" spans="40:44">
      <c r="AN668" s="64" t="str">
        <f t="shared" si="223"/>
        <v/>
      </c>
      <c r="AO668" s="721"/>
      <c r="AP668" s="723"/>
      <c r="AQ668" s="721"/>
      <c r="AR668" s="722"/>
    </row>
    <row r="669" spans="40:44">
      <c r="AN669" s="64" t="str">
        <f t="shared" si="223"/>
        <v/>
      </c>
      <c r="AO669" s="721"/>
      <c r="AP669" s="723"/>
      <c r="AQ669" s="721"/>
      <c r="AR669" s="722"/>
    </row>
    <row r="670" spans="40:44">
      <c r="AN670" s="64" t="str">
        <f t="shared" si="223"/>
        <v/>
      </c>
      <c r="AO670" s="721"/>
      <c r="AP670" s="723"/>
      <c r="AQ670" s="721"/>
      <c r="AR670" s="722"/>
    </row>
    <row r="671" spans="40:44">
      <c r="AN671" s="64" t="str">
        <f t="shared" si="223"/>
        <v/>
      </c>
      <c r="AO671" s="721"/>
      <c r="AP671" s="723"/>
      <c r="AQ671" s="721"/>
      <c r="AR671" s="722"/>
    </row>
    <row r="672" spans="40:44">
      <c r="AN672" s="64" t="str">
        <f t="shared" si="223"/>
        <v/>
      </c>
      <c r="AO672" s="721"/>
      <c r="AP672" s="723"/>
      <c r="AQ672" s="721"/>
      <c r="AR672" s="722"/>
    </row>
    <row r="673" spans="40:44">
      <c r="AN673" s="64" t="str">
        <f t="shared" si="223"/>
        <v/>
      </c>
      <c r="AO673" s="721"/>
      <c r="AP673" s="723"/>
      <c r="AQ673" s="721"/>
      <c r="AR673" s="722"/>
    </row>
    <row r="674" spans="40:44">
      <c r="AN674" s="64" t="str">
        <f t="shared" si="223"/>
        <v/>
      </c>
      <c r="AO674" s="721"/>
      <c r="AP674" s="723"/>
      <c r="AQ674" s="721"/>
      <c r="AR674" s="722"/>
    </row>
    <row r="675" spans="40:44">
      <c r="AN675" s="64" t="str">
        <f t="shared" si="223"/>
        <v/>
      </c>
      <c r="AO675" s="721"/>
      <c r="AP675" s="723"/>
      <c r="AQ675" s="721"/>
      <c r="AR675" s="722"/>
    </row>
    <row r="676" spans="40:44">
      <c r="AN676" s="64" t="str">
        <f t="shared" si="223"/>
        <v/>
      </c>
      <c r="AO676" s="721"/>
      <c r="AP676" s="723"/>
      <c r="AQ676" s="721"/>
      <c r="AR676" s="722"/>
    </row>
    <row r="677" spans="40:44">
      <c r="AN677" s="64" t="str">
        <f t="shared" si="223"/>
        <v/>
      </c>
      <c r="AO677" s="721"/>
      <c r="AP677" s="723"/>
      <c r="AQ677" s="721"/>
      <c r="AR677" s="722"/>
    </row>
    <row r="678" spans="40:44">
      <c r="AN678" s="64" t="str">
        <f t="shared" si="223"/>
        <v/>
      </c>
      <c r="AO678" s="721"/>
      <c r="AP678" s="723"/>
      <c r="AQ678" s="721"/>
      <c r="AR678" s="722"/>
    </row>
    <row r="679" spans="40:44">
      <c r="AN679" s="64" t="str">
        <f t="shared" si="223"/>
        <v/>
      </c>
      <c r="AO679" s="721"/>
      <c r="AP679" s="723"/>
      <c r="AQ679" s="721"/>
      <c r="AR679" s="722"/>
    </row>
    <row r="680" spans="40:44">
      <c r="AN680" s="64" t="str">
        <f t="shared" si="223"/>
        <v/>
      </c>
      <c r="AO680" s="721"/>
      <c r="AP680" s="723"/>
      <c r="AQ680" s="721"/>
      <c r="AR680" s="722"/>
    </row>
    <row r="681" spans="40:44">
      <c r="AN681" s="64" t="str">
        <f t="shared" si="223"/>
        <v/>
      </c>
      <c r="AO681" s="721"/>
      <c r="AP681" s="723"/>
      <c r="AQ681" s="721"/>
      <c r="AR681" s="722"/>
    </row>
    <row r="682" spans="40:44">
      <c r="AN682" s="64" t="str">
        <f t="shared" si="223"/>
        <v/>
      </c>
      <c r="AO682" s="721"/>
      <c r="AP682" s="723"/>
      <c r="AQ682" s="721"/>
      <c r="AR682" s="722"/>
    </row>
    <row r="683" spans="40:44">
      <c r="AN683" s="64" t="str">
        <f t="shared" si="223"/>
        <v/>
      </c>
      <c r="AO683" s="721"/>
      <c r="AP683" s="723"/>
      <c r="AQ683" s="721"/>
      <c r="AR683" s="722"/>
    </row>
    <row r="684" spans="40:44">
      <c r="AN684" s="64" t="str">
        <f t="shared" si="223"/>
        <v/>
      </c>
      <c r="AO684" s="721"/>
      <c r="AP684" s="723"/>
      <c r="AQ684" s="721"/>
      <c r="AR684" s="722"/>
    </row>
    <row r="685" spans="40:44">
      <c r="AN685" s="64" t="str">
        <f t="shared" si="223"/>
        <v/>
      </c>
      <c r="AO685" s="721"/>
      <c r="AP685" s="723"/>
      <c r="AQ685" s="721"/>
      <c r="AR685" s="722"/>
    </row>
    <row r="686" spans="40:44">
      <c r="AN686" s="64" t="str">
        <f t="shared" si="223"/>
        <v/>
      </c>
      <c r="AO686" s="721"/>
      <c r="AP686" s="723"/>
      <c r="AQ686" s="721"/>
      <c r="AR686" s="722"/>
    </row>
    <row r="687" spans="40:44">
      <c r="AN687" s="64" t="str">
        <f t="shared" si="223"/>
        <v/>
      </c>
      <c r="AO687" s="721"/>
      <c r="AP687" s="723"/>
      <c r="AQ687" s="721"/>
      <c r="AR687" s="722"/>
    </row>
    <row r="688" spans="40:44">
      <c r="AN688" s="64" t="str">
        <f t="shared" si="223"/>
        <v/>
      </c>
      <c r="AO688" s="721"/>
      <c r="AP688" s="723"/>
      <c r="AQ688" s="721"/>
      <c r="AR688" s="722"/>
    </row>
    <row r="689" spans="40:44">
      <c r="AN689" s="64" t="str">
        <f t="shared" si="223"/>
        <v/>
      </c>
      <c r="AO689" s="721"/>
      <c r="AP689" s="723"/>
      <c r="AQ689" s="721"/>
      <c r="AR689" s="722"/>
    </row>
    <row r="690" spans="40:44">
      <c r="AN690" s="64" t="str">
        <f t="shared" si="223"/>
        <v/>
      </c>
      <c r="AO690" s="721"/>
      <c r="AP690" s="723"/>
      <c r="AQ690" s="721"/>
      <c r="AR690" s="722"/>
    </row>
    <row r="691" spans="40:44">
      <c r="AN691" s="64" t="str">
        <f t="shared" si="223"/>
        <v/>
      </c>
      <c r="AO691" s="721"/>
      <c r="AP691" s="723"/>
      <c r="AQ691" s="721"/>
      <c r="AR691" s="722"/>
    </row>
    <row r="692" spans="40:44">
      <c r="AN692" s="64" t="str">
        <f t="shared" si="223"/>
        <v/>
      </c>
      <c r="AO692" s="721"/>
      <c r="AP692" s="723"/>
      <c r="AQ692" s="721"/>
      <c r="AR692" s="722"/>
    </row>
    <row r="693" spans="40:44">
      <c r="AN693" s="64" t="str">
        <f t="shared" si="223"/>
        <v/>
      </c>
      <c r="AO693" s="620"/>
      <c r="AP693" s="622"/>
      <c r="AQ693" s="620"/>
      <c r="AR693" s="621"/>
    </row>
    <row r="694" spans="40:44">
      <c r="AN694" s="64" t="str">
        <f t="shared" si="223"/>
        <v/>
      </c>
      <c r="AO694" s="620"/>
      <c r="AP694" s="622"/>
      <c r="AQ694" s="620"/>
      <c r="AR694" s="621"/>
    </row>
    <row r="695" spans="40:44">
      <c r="AN695" s="64" t="str">
        <f t="shared" si="223"/>
        <v/>
      </c>
      <c r="AO695" s="620"/>
      <c r="AP695" s="622"/>
      <c r="AQ695" s="620"/>
      <c r="AR695" s="621"/>
    </row>
    <row r="696" spans="40:44">
      <c r="AN696" s="64" t="str">
        <f t="shared" si="223"/>
        <v/>
      </c>
      <c r="AO696" s="620"/>
      <c r="AP696" s="622"/>
      <c r="AQ696" s="620"/>
      <c r="AR696" s="621"/>
    </row>
    <row r="697" spans="40:44">
      <c r="AN697" s="64" t="str">
        <f t="shared" si="223"/>
        <v/>
      </c>
      <c r="AO697" s="620"/>
      <c r="AP697" s="622"/>
      <c r="AQ697" s="620"/>
      <c r="AR697" s="621"/>
    </row>
    <row r="698" spans="40:44">
      <c r="AN698" s="64" t="str">
        <f t="shared" si="223"/>
        <v/>
      </c>
      <c r="AO698" s="620"/>
      <c r="AP698" s="622"/>
      <c r="AQ698" s="620"/>
      <c r="AR698" s="621"/>
    </row>
    <row r="699" spans="40:44">
      <c r="AN699" s="64" t="str">
        <f t="shared" si="223"/>
        <v/>
      </c>
      <c r="AO699" s="620"/>
      <c r="AP699" s="622"/>
      <c r="AQ699" s="620"/>
      <c r="AR699" s="621"/>
    </row>
    <row r="700" spans="40:44">
      <c r="AN700" s="64" t="str">
        <f t="shared" si="223"/>
        <v/>
      </c>
      <c r="AO700" s="620"/>
      <c r="AP700" s="622"/>
      <c r="AQ700" s="620"/>
      <c r="AR700" s="621"/>
    </row>
    <row r="701" spans="40:44">
      <c r="AN701" s="64" t="str">
        <f t="shared" si="223"/>
        <v/>
      </c>
      <c r="AO701" s="620"/>
      <c r="AP701" s="622"/>
      <c r="AQ701" s="620"/>
      <c r="AR701" s="621"/>
    </row>
    <row r="702" spans="40:44">
      <c r="AN702" s="64" t="str">
        <f t="shared" si="223"/>
        <v/>
      </c>
      <c r="AO702" s="620"/>
      <c r="AP702" s="622"/>
      <c r="AQ702" s="620"/>
      <c r="AR702" s="621"/>
    </row>
    <row r="703" spans="40:44">
      <c r="AN703" s="64" t="str">
        <f t="shared" si="223"/>
        <v/>
      </c>
      <c r="AO703" s="620"/>
      <c r="AP703" s="622"/>
      <c r="AQ703" s="620"/>
      <c r="AR703" s="621"/>
    </row>
    <row r="704" spans="40:44">
      <c r="AN704" s="64" t="str">
        <f t="shared" si="223"/>
        <v/>
      </c>
      <c r="AO704" s="569"/>
      <c r="AP704" s="571"/>
      <c r="AQ704" s="569"/>
      <c r="AR704" s="570"/>
    </row>
    <row r="705" spans="40:44">
      <c r="AN705" s="64" t="str">
        <f t="shared" si="223"/>
        <v/>
      </c>
      <c r="AO705" s="569"/>
      <c r="AP705" s="571"/>
      <c r="AQ705" s="569"/>
      <c r="AR705" s="570"/>
    </row>
    <row r="706" spans="40:44">
      <c r="AN706" s="64" t="str">
        <f t="shared" si="223"/>
        <v/>
      </c>
      <c r="AO706" s="569"/>
      <c r="AP706" s="571"/>
      <c r="AQ706" s="569"/>
      <c r="AR706" s="570"/>
    </row>
    <row r="707" spans="40:44">
      <c r="AN707" s="64" t="str">
        <f t="shared" si="223"/>
        <v/>
      </c>
      <c r="AO707" s="569"/>
      <c r="AP707" s="571"/>
      <c r="AQ707" s="569"/>
      <c r="AR707" s="570"/>
    </row>
    <row r="708" spans="40:44">
      <c r="AN708" s="64" t="str">
        <f t="shared" si="223"/>
        <v/>
      </c>
      <c r="AO708" s="569"/>
      <c r="AP708" s="571"/>
      <c r="AQ708" s="569"/>
      <c r="AR708" s="570"/>
    </row>
    <row r="709" spans="40:44">
      <c r="AN709" s="64" t="str">
        <f t="shared" si="223"/>
        <v/>
      </c>
      <c r="AO709" s="569"/>
      <c r="AP709" s="571"/>
      <c r="AQ709" s="569"/>
      <c r="AR709" s="570"/>
    </row>
    <row r="710" spans="40:44">
      <c r="AN710" s="64" t="str">
        <f t="shared" si="223"/>
        <v/>
      </c>
      <c r="AO710" s="569"/>
      <c r="AP710" s="571"/>
      <c r="AQ710" s="569"/>
      <c r="AR710" s="570"/>
    </row>
    <row r="711" spans="40:44">
      <c r="AN711" s="64" t="str">
        <f t="shared" si="223"/>
        <v/>
      </c>
      <c r="AO711" s="569"/>
      <c r="AP711" s="571"/>
      <c r="AQ711" s="569"/>
      <c r="AR711" s="570"/>
    </row>
    <row r="712" spans="40:44">
      <c r="AN712" s="64" t="str">
        <f t="shared" si="223"/>
        <v/>
      </c>
      <c r="AO712" s="569"/>
      <c r="AP712" s="571"/>
      <c r="AQ712" s="569"/>
      <c r="AR712" s="570"/>
    </row>
    <row r="713" spans="40:44">
      <c r="AN713" s="64" t="str">
        <f t="shared" si="223"/>
        <v/>
      </c>
      <c r="AO713" s="569"/>
      <c r="AP713" s="571"/>
      <c r="AQ713" s="569"/>
      <c r="AR713" s="570"/>
    </row>
    <row r="714" spans="40:44">
      <c r="AN714" s="64" t="str">
        <f t="shared" ref="AN714:AN777" si="224">CONCATENATE(AP714,AQ714)</f>
        <v/>
      </c>
      <c r="AO714" s="569"/>
      <c r="AP714" s="571"/>
      <c r="AQ714" s="569"/>
      <c r="AR714" s="570"/>
    </row>
    <row r="715" spans="40:44">
      <c r="AN715" s="64" t="str">
        <f t="shared" si="224"/>
        <v/>
      </c>
      <c r="AO715" s="569"/>
      <c r="AP715" s="571"/>
      <c r="AQ715" s="569"/>
      <c r="AR715" s="570"/>
    </row>
    <row r="716" spans="40:44">
      <c r="AN716" s="64" t="str">
        <f t="shared" si="224"/>
        <v/>
      </c>
      <c r="AO716" s="569"/>
      <c r="AP716" s="571"/>
      <c r="AQ716" s="569"/>
      <c r="AR716" s="570"/>
    </row>
    <row r="717" spans="40:44">
      <c r="AN717" s="64" t="str">
        <f t="shared" si="224"/>
        <v/>
      </c>
      <c r="AO717" s="569"/>
      <c r="AP717" s="571"/>
      <c r="AQ717" s="569"/>
      <c r="AR717" s="570"/>
    </row>
    <row r="718" spans="40:44">
      <c r="AN718" s="64" t="str">
        <f t="shared" si="224"/>
        <v/>
      </c>
      <c r="AO718" s="569"/>
      <c r="AP718" s="571"/>
      <c r="AQ718" s="569"/>
      <c r="AR718" s="570"/>
    </row>
    <row r="719" spans="40:44">
      <c r="AN719" s="64" t="str">
        <f t="shared" si="224"/>
        <v/>
      </c>
      <c r="AO719" s="569"/>
      <c r="AP719" s="571"/>
      <c r="AQ719" s="569"/>
      <c r="AR719" s="570"/>
    </row>
    <row r="720" spans="40:44">
      <c r="AN720" s="64" t="str">
        <f t="shared" si="224"/>
        <v/>
      </c>
      <c r="AO720" s="569"/>
      <c r="AP720" s="571"/>
      <c r="AQ720" s="569"/>
      <c r="AR720" s="570"/>
    </row>
    <row r="721" spans="40:44">
      <c r="AN721" s="64" t="str">
        <f t="shared" si="224"/>
        <v/>
      </c>
      <c r="AO721" s="569"/>
      <c r="AP721" s="571"/>
      <c r="AQ721" s="569"/>
      <c r="AR721" s="570"/>
    </row>
    <row r="722" spans="40:44">
      <c r="AN722" s="64" t="str">
        <f t="shared" si="224"/>
        <v/>
      </c>
      <c r="AO722" s="569"/>
      <c r="AP722" s="571"/>
      <c r="AQ722" s="569"/>
      <c r="AR722" s="570"/>
    </row>
    <row r="723" spans="40:44">
      <c r="AN723" s="64" t="str">
        <f t="shared" si="224"/>
        <v/>
      </c>
      <c r="AO723" s="569"/>
      <c r="AP723" s="571"/>
      <c r="AQ723" s="569"/>
      <c r="AR723" s="570"/>
    </row>
    <row r="724" spans="40:44">
      <c r="AN724" s="64" t="str">
        <f t="shared" si="224"/>
        <v/>
      </c>
      <c r="AO724" s="569"/>
      <c r="AP724" s="571"/>
      <c r="AQ724" s="569"/>
      <c r="AR724" s="570"/>
    </row>
    <row r="725" spans="40:44">
      <c r="AN725" s="64" t="str">
        <f t="shared" si="224"/>
        <v/>
      </c>
      <c r="AO725" s="569"/>
      <c r="AP725" s="571"/>
      <c r="AQ725" s="569"/>
      <c r="AR725" s="570"/>
    </row>
    <row r="726" spans="40:44">
      <c r="AN726" s="64" t="str">
        <f t="shared" si="224"/>
        <v/>
      </c>
      <c r="AO726" s="569"/>
      <c r="AP726" s="571"/>
      <c r="AQ726" s="569"/>
      <c r="AR726" s="570"/>
    </row>
    <row r="727" spans="40:44">
      <c r="AN727" s="64" t="str">
        <f t="shared" si="224"/>
        <v/>
      </c>
      <c r="AO727" s="569"/>
      <c r="AP727" s="571"/>
      <c r="AQ727" s="569"/>
      <c r="AR727" s="570"/>
    </row>
    <row r="728" spans="40:44">
      <c r="AN728" s="64" t="str">
        <f t="shared" si="224"/>
        <v/>
      </c>
      <c r="AO728" s="569"/>
      <c r="AP728" s="571"/>
      <c r="AQ728" s="569"/>
      <c r="AR728" s="570"/>
    </row>
    <row r="729" spans="40:44">
      <c r="AN729" s="64" t="str">
        <f t="shared" si="224"/>
        <v/>
      </c>
      <c r="AO729" s="569"/>
      <c r="AP729" s="571"/>
      <c r="AQ729" s="569"/>
      <c r="AR729" s="570"/>
    </row>
    <row r="730" spans="40:44">
      <c r="AN730" s="64" t="str">
        <f t="shared" si="224"/>
        <v/>
      </c>
      <c r="AO730" s="569"/>
      <c r="AP730" s="571"/>
      <c r="AQ730" s="569"/>
      <c r="AR730" s="570"/>
    </row>
    <row r="731" spans="40:44">
      <c r="AN731" s="64" t="str">
        <f t="shared" si="224"/>
        <v/>
      </c>
      <c r="AO731" s="569"/>
      <c r="AP731" s="571"/>
      <c r="AQ731" s="569"/>
      <c r="AR731" s="570"/>
    </row>
    <row r="732" spans="40:44">
      <c r="AN732" s="64" t="str">
        <f t="shared" si="224"/>
        <v/>
      </c>
      <c r="AO732" s="569"/>
      <c r="AP732" s="571"/>
      <c r="AQ732" s="569"/>
      <c r="AR732" s="570"/>
    </row>
    <row r="733" spans="40:44">
      <c r="AN733" s="64" t="str">
        <f t="shared" si="224"/>
        <v/>
      </c>
      <c r="AO733" s="569"/>
      <c r="AP733" s="571"/>
      <c r="AQ733" s="569"/>
      <c r="AR733" s="570"/>
    </row>
    <row r="734" spans="40:44">
      <c r="AN734" s="64" t="str">
        <f t="shared" si="224"/>
        <v/>
      </c>
      <c r="AO734" s="569"/>
      <c r="AP734" s="571"/>
      <c r="AQ734" s="569"/>
      <c r="AR734" s="570"/>
    </row>
    <row r="735" spans="40:44">
      <c r="AN735" s="64" t="str">
        <f t="shared" si="224"/>
        <v/>
      </c>
      <c r="AO735" s="569"/>
      <c r="AP735" s="571"/>
      <c r="AQ735" s="569"/>
      <c r="AR735" s="570"/>
    </row>
    <row r="736" spans="40:44">
      <c r="AN736" s="64" t="str">
        <f t="shared" si="224"/>
        <v/>
      </c>
      <c r="AO736" s="569"/>
      <c r="AP736" s="571"/>
      <c r="AQ736" s="569"/>
      <c r="AR736" s="570"/>
    </row>
    <row r="737" spans="40:44">
      <c r="AN737" s="64" t="str">
        <f t="shared" si="224"/>
        <v/>
      </c>
      <c r="AO737" s="569"/>
      <c r="AP737" s="571"/>
      <c r="AQ737" s="569"/>
      <c r="AR737" s="570"/>
    </row>
    <row r="738" spans="40:44">
      <c r="AN738" s="64" t="str">
        <f t="shared" si="224"/>
        <v/>
      </c>
      <c r="AO738" s="569"/>
      <c r="AP738" s="571"/>
      <c r="AQ738" s="569"/>
      <c r="AR738" s="570"/>
    </row>
    <row r="739" spans="40:44">
      <c r="AN739" s="64" t="str">
        <f t="shared" si="224"/>
        <v/>
      </c>
      <c r="AO739" s="569"/>
      <c r="AP739" s="571"/>
      <c r="AQ739" s="569"/>
      <c r="AR739" s="570"/>
    </row>
    <row r="740" spans="40:44">
      <c r="AN740" s="64" t="str">
        <f t="shared" si="224"/>
        <v/>
      </c>
      <c r="AO740" s="569"/>
      <c r="AP740" s="571"/>
      <c r="AQ740" s="569"/>
      <c r="AR740" s="570"/>
    </row>
    <row r="741" spans="40:44">
      <c r="AN741" s="64" t="str">
        <f t="shared" si="224"/>
        <v/>
      </c>
      <c r="AO741" s="569"/>
      <c r="AP741" s="571"/>
      <c r="AQ741" s="569"/>
      <c r="AR741" s="570"/>
    </row>
    <row r="742" spans="40:44">
      <c r="AN742" s="64" t="str">
        <f t="shared" si="224"/>
        <v/>
      </c>
      <c r="AO742" s="569"/>
      <c r="AP742" s="571"/>
      <c r="AQ742" s="569"/>
      <c r="AR742" s="570"/>
    </row>
    <row r="743" spans="40:44">
      <c r="AN743" s="64" t="str">
        <f t="shared" si="224"/>
        <v/>
      </c>
      <c r="AO743" s="569"/>
      <c r="AP743" s="571"/>
      <c r="AQ743" s="569"/>
      <c r="AR743" s="570"/>
    </row>
    <row r="744" spans="40:44">
      <c r="AN744" s="64" t="str">
        <f t="shared" si="224"/>
        <v/>
      </c>
      <c r="AO744" s="569"/>
      <c r="AP744" s="571"/>
      <c r="AQ744" s="569"/>
      <c r="AR744" s="570"/>
    </row>
    <row r="745" spans="40:44">
      <c r="AN745" s="64" t="str">
        <f t="shared" si="224"/>
        <v/>
      </c>
      <c r="AO745" s="569"/>
      <c r="AP745" s="571"/>
      <c r="AQ745" s="569"/>
      <c r="AR745" s="570"/>
    </row>
    <row r="746" spans="40:44">
      <c r="AN746" s="64" t="str">
        <f t="shared" si="224"/>
        <v/>
      </c>
      <c r="AO746" s="569"/>
      <c r="AP746" s="571"/>
      <c r="AQ746" s="569"/>
      <c r="AR746" s="570"/>
    </row>
    <row r="747" spans="40:44">
      <c r="AN747" s="64" t="str">
        <f t="shared" si="224"/>
        <v/>
      </c>
      <c r="AO747" s="569"/>
      <c r="AP747" s="571"/>
      <c r="AQ747" s="569"/>
      <c r="AR747" s="570"/>
    </row>
    <row r="748" spans="40:44">
      <c r="AN748" s="64" t="str">
        <f t="shared" si="224"/>
        <v/>
      </c>
      <c r="AO748" s="569"/>
      <c r="AP748" s="571"/>
      <c r="AQ748" s="569"/>
      <c r="AR748" s="570"/>
    </row>
    <row r="749" spans="40:44">
      <c r="AN749" s="64" t="str">
        <f t="shared" si="224"/>
        <v/>
      </c>
      <c r="AO749" s="569"/>
      <c r="AP749" s="571"/>
      <c r="AQ749" s="569"/>
      <c r="AR749" s="570"/>
    </row>
    <row r="750" spans="40:44">
      <c r="AN750" s="64" t="str">
        <f t="shared" si="224"/>
        <v/>
      </c>
      <c r="AO750" s="569"/>
      <c r="AP750" s="571"/>
      <c r="AQ750" s="569"/>
      <c r="AR750" s="570"/>
    </row>
    <row r="751" spans="40:44">
      <c r="AN751" s="64" t="str">
        <f t="shared" si="224"/>
        <v/>
      </c>
      <c r="AO751" s="569"/>
      <c r="AP751" s="571"/>
      <c r="AQ751" s="569"/>
      <c r="AR751" s="570"/>
    </row>
    <row r="752" spans="40:44">
      <c r="AN752" s="64" t="str">
        <f t="shared" si="224"/>
        <v/>
      </c>
      <c r="AO752" s="569"/>
      <c r="AP752" s="571"/>
      <c r="AQ752" s="569"/>
      <c r="AR752" s="570"/>
    </row>
    <row r="753" spans="40:44">
      <c r="AN753" s="64" t="str">
        <f t="shared" si="224"/>
        <v/>
      </c>
      <c r="AO753" s="569"/>
      <c r="AP753" s="571"/>
      <c r="AQ753" s="569"/>
      <c r="AR753" s="570"/>
    </row>
    <row r="754" spans="40:44">
      <c r="AN754" s="64" t="str">
        <f t="shared" si="224"/>
        <v/>
      </c>
      <c r="AO754" s="569"/>
      <c r="AP754" s="571"/>
      <c r="AQ754" s="569"/>
      <c r="AR754" s="570"/>
    </row>
    <row r="755" spans="40:44">
      <c r="AN755" s="64" t="str">
        <f t="shared" si="224"/>
        <v/>
      </c>
      <c r="AO755" s="569"/>
      <c r="AP755" s="571"/>
      <c r="AQ755" s="569"/>
      <c r="AR755" s="570"/>
    </row>
    <row r="756" spans="40:44">
      <c r="AN756" s="64" t="str">
        <f t="shared" si="224"/>
        <v/>
      </c>
      <c r="AO756" s="569"/>
      <c r="AP756" s="571"/>
      <c r="AQ756" s="569"/>
      <c r="AR756" s="570"/>
    </row>
    <row r="757" spans="40:44">
      <c r="AN757" s="64" t="str">
        <f t="shared" si="224"/>
        <v/>
      </c>
      <c r="AO757" s="569"/>
      <c r="AP757" s="571"/>
      <c r="AQ757" s="569"/>
      <c r="AR757" s="570"/>
    </row>
    <row r="758" spans="40:44">
      <c r="AN758" s="64" t="str">
        <f t="shared" si="224"/>
        <v/>
      </c>
      <c r="AO758" s="569"/>
      <c r="AP758" s="571"/>
      <c r="AQ758" s="569"/>
      <c r="AR758" s="570"/>
    </row>
    <row r="759" spans="40:44">
      <c r="AN759" s="64" t="str">
        <f t="shared" si="224"/>
        <v/>
      </c>
      <c r="AO759" s="569"/>
      <c r="AP759" s="571"/>
      <c r="AQ759" s="569"/>
      <c r="AR759" s="570"/>
    </row>
    <row r="760" spans="40:44">
      <c r="AN760" s="64" t="str">
        <f t="shared" si="224"/>
        <v/>
      </c>
      <c r="AO760" s="569"/>
      <c r="AP760" s="571"/>
      <c r="AQ760" s="569"/>
      <c r="AR760" s="570"/>
    </row>
    <row r="761" spans="40:44">
      <c r="AN761" s="64" t="str">
        <f t="shared" si="224"/>
        <v/>
      </c>
      <c r="AO761" s="569"/>
      <c r="AP761" s="571"/>
      <c r="AQ761" s="569"/>
      <c r="AR761" s="570"/>
    </row>
    <row r="762" spans="40:44">
      <c r="AN762" s="64" t="str">
        <f t="shared" si="224"/>
        <v/>
      </c>
      <c r="AO762" s="569"/>
      <c r="AP762" s="571"/>
      <c r="AQ762" s="569"/>
      <c r="AR762" s="570"/>
    </row>
    <row r="763" spans="40:44">
      <c r="AN763" s="64" t="str">
        <f t="shared" si="224"/>
        <v/>
      </c>
      <c r="AO763" s="569"/>
      <c r="AP763" s="571"/>
      <c r="AQ763" s="569"/>
      <c r="AR763" s="570"/>
    </row>
    <row r="764" spans="40:44">
      <c r="AN764" s="64" t="str">
        <f t="shared" si="224"/>
        <v/>
      </c>
      <c r="AO764" s="569"/>
      <c r="AP764" s="571"/>
      <c r="AQ764" s="569"/>
      <c r="AR764" s="570"/>
    </row>
    <row r="765" spans="40:44">
      <c r="AN765" s="64" t="str">
        <f t="shared" si="224"/>
        <v/>
      </c>
      <c r="AO765" s="569"/>
      <c r="AP765" s="571"/>
      <c r="AQ765" s="569"/>
      <c r="AR765" s="570"/>
    </row>
    <row r="766" spans="40:44">
      <c r="AN766" s="64" t="str">
        <f t="shared" si="224"/>
        <v/>
      </c>
      <c r="AO766" s="569"/>
      <c r="AP766" s="571"/>
      <c r="AQ766" s="569"/>
      <c r="AR766" s="570"/>
    </row>
    <row r="767" spans="40:44">
      <c r="AN767" s="64" t="str">
        <f t="shared" si="224"/>
        <v/>
      </c>
      <c r="AO767" s="569"/>
      <c r="AP767" s="571"/>
      <c r="AQ767" s="569"/>
      <c r="AR767" s="570"/>
    </row>
    <row r="768" spans="40:44">
      <c r="AN768" s="64" t="str">
        <f t="shared" si="224"/>
        <v/>
      </c>
      <c r="AO768" s="569"/>
      <c r="AP768" s="571"/>
      <c r="AQ768" s="569"/>
      <c r="AR768" s="570"/>
    </row>
    <row r="769" spans="40:44">
      <c r="AN769" s="64" t="str">
        <f t="shared" si="224"/>
        <v/>
      </c>
      <c r="AO769" s="569"/>
      <c r="AP769" s="571"/>
      <c r="AQ769" s="569"/>
      <c r="AR769" s="570"/>
    </row>
    <row r="770" spans="40:44">
      <c r="AN770" s="64" t="str">
        <f t="shared" si="224"/>
        <v/>
      </c>
      <c r="AO770" s="569"/>
      <c r="AP770" s="571"/>
      <c r="AQ770" s="569"/>
      <c r="AR770" s="570"/>
    </row>
    <row r="771" spans="40:44">
      <c r="AN771" s="64" t="str">
        <f t="shared" si="224"/>
        <v/>
      </c>
      <c r="AO771" s="569"/>
      <c r="AP771" s="571"/>
      <c r="AQ771" s="569"/>
      <c r="AR771" s="570"/>
    </row>
    <row r="772" spans="40:44">
      <c r="AN772" s="64" t="str">
        <f t="shared" si="224"/>
        <v/>
      </c>
      <c r="AO772" s="565"/>
      <c r="AP772" s="567"/>
      <c r="AQ772" s="565"/>
      <c r="AR772" s="566"/>
    </row>
    <row r="773" spans="40:44">
      <c r="AN773" s="64" t="str">
        <f t="shared" si="224"/>
        <v/>
      </c>
      <c r="AO773" s="565"/>
      <c r="AP773" s="567"/>
      <c r="AQ773" s="565"/>
      <c r="AR773" s="566"/>
    </row>
    <row r="774" spans="40:44">
      <c r="AN774" s="64" t="str">
        <f t="shared" si="224"/>
        <v/>
      </c>
      <c r="AO774" s="565"/>
      <c r="AP774" s="567"/>
      <c r="AQ774" s="565"/>
      <c r="AR774" s="566"/>
    </row>
    <row r="775" spans="40:44">
      <c r="AN775" s="64" t="str">
        <f t="shared" si="224"/>
        <v/>
      </c>
      <c r="AO775" s="565"/>
      <c r="AP775" s="567"/>
      <c r="AQ775" s="565"/>
      <c r="AR775" s="566"/>
    </row>
    <row r="776" spans="40:44">
      <c r="AN776" s="64" t="str">
        <f t="shared" si="224"/>
        <v/>
      </c>
      <c r="AO776" s="565"/>
      <c r="AP776" s="567"/>
      <c r="AQ776" s="565"/>
      <c r="AR776" s="566"/>
    </row>
    <row r="777" spans="40:44">
      <c r="AN777" s="64" t="str">
        <f t="shared" si="224"/>
        <v/>
      </c>
      <c r="AO777" s="565"/>
      <c r="AP777" s="567"/>
      <c r="AQ777" s="565"/>
      <c r="AR777" s="566"/>
    </row>
    <row r="778" spans="40:44">
      <c r="AN778" s="64" t="str">
        <f t="shared" ref="AN778:AN841" si="225">CONCATENATE(AP778,AQ778)</f>
        <v/>
      </c>
      <c r="AO778" s="565"/>
      <c r="AP778" s="567"/>
      <c r="AQ778" s="565"/>
      <c r="AR778" s="566"/>
    </row>
    <row r="779" spans="40:44">
      <c r="AN779" s="64" t="str">
        <f t="shared" si="225"/>
        <v/>
      </c>
      <c r="AO779" s="565"/>
      <c r="AP779" s="567"/>
      <c r="AQ779" s="565"/>
      <c r="AR779" s="566"/>
    </row>
    <row r="780" spans="40:44">
      <c r="AN780" s="64" t="str">
        <f t="shared" si="225"/>
        <v/>
      </c>
      <c r="AO780" s="565"/>
      <c r="AP780" s="567"/>
      <c r="AQ780" s="565"/>
      <c r="AR780" s="566"/>
    </row>
    <row r="781" spans="40:44">
      <c r="AN781" s="64" t="str">
        <f t="shared" si="225"/>
        <v/>
      </c>
      <c r="AO781" s="565"/>
      <c r="AP781" s="567"/>
      <c r="AQ781" s="565"/>
      <c r="AR781" s="566"/>
    </row>
    <row r="782" spans="40:44">
      <c r="AN782" s="64" t="str">
        <f t="shared" si="225"/>
        <v/>
      </c>
      <c r="AO782" s="412"/>
      <c r="AP782" s="414"/>
      <c r="AQ782" s="412"/>
      <c r="AR782" s="413"/>
    </row>
    <row r="783" spans="40:44">
      <c r="AN783" s="64" t="str">
        <f t="shared" si="225"/>
        <v/>
      </c>
      <c r="AO783" s="412"/>
      <c r="AP783" s="414"/>
      <c r="AQ783" s="412"/>
      <c r="AR783" s="413"/>
    </row>
    <row r="784" spans="40:44">
      <c r="AN784" s="64" t="str">
        <f t="shared" si="225"/>
        <v/>
      </c>
      <c r="AO784" s="412"/>
      <c r="AP784" s="414"/>
      <c r="AQ784" s="412"/>
      <c r="AR784" s="413"/>
    </row>
    <row r="785" spans="40:44">
      <c r="AN785" s="64" t="str">
        <f t="shared" si="225"/>
        <v/>
      </c>
      <c r="AO785" s="412"/>
      <c r="AP785" s="414"/>
      <c r="AQ785" s="412"/>
      <c r="AR785" s="413"/>
    </row>
    <row r="786" spans="40:44">
      <c r="AN786" s="64" t="str">
        <f t="shared" si="225"/>
        <v/>
      </c>
      <c r="AO786" s="412"/>
      <c r="AP786" s="414"/>
      <c r="AQ786" s="412"/>
      <c r="AR786" s="413"/>
    </row>
    <row r="787" spans="40:44">
      <c r="AN787" s="64" t="str">
        <f t="shared" si="225"/>
        <v/>
      </c>
      <c r="AO787" s="412"/>
      <c r="AP787" s="414"/>
      <c r="AQ787" s="412"/>
      <c r="AR787" s="413"/>
    </row>
    <row r="788" spans="40:44">
      <c r="AN788" s="64" t="str">
        <f t="shared" si="225"/>
        <v/>
      </c>
      <c r="AO788" s="412"/>
      <c r="AP788" s="414"/>
      <c r="AQ788" s="412"/>
      <c r="AR788" s="413"/>
    </row>
    <row r="789" spans="40:44">
      <c r="AN789" s="64" t="str">
        <f t="shared" si="225"/>
        <v/>
      </c>
      <c r="AO789" s="412"/>
      <c r="AP789" s="414"/>
      <c r="AQ789" s="412"/>
      <c r="AR789" s="413"/>
    </row>
    <row r="790" spans="40:44">
      <c r="AN790" s="64" t="str">
        <f t="shared" si="225"/>
        <v/>
      </c>
      <c r="AO790" s="412"/>
      <c r="AP790" s="414"/>
      <c r="AQ790" s="412"/>
      <c r="AR790" s="413"/>
    </row>
    <row r="791" spans="40:44">
      <c r="AN791" s="64" t="str">
        <f t="shared" si="225"/>
        <v/>
      </c>
      <c r="AO791" s="412"/>
      <c r="AP791" s="414"/>
      <c r="AQ791" s="412"/>
      <c r="AR791" s="413"/>
    </row>
    <row r="792" spans="40:44">
      <c r="AN792" s="64" t="str">
        <f t="shared" si="225"/>
        <v/>
      </c>
      <c r="AO792" s="412"/>
      <c r="AP792" s="414"/>
      <c r="AQ792" s="412"/>
      <c r="AR792" s="413"/>
    </row>
    <row r="793" spans="40:44">
      <c r="AN793" s="64" t="str">
        <f t="shared" si="225"/>
        <v/>
      </c>
      <c r="AO793" s="412"/>
      <c r="AP793" s="414"/>
      <c r="AQ793" s="412"/>
      <c r="AR793" s="413"/>
    </row>
    <row r="794" spans="40:44">
      <c r="AN794" s="64" t="str">
        <f t="shared" si="225"/>
        <v/>
      </c>
      <c r="AO794" s="412"/>
      <c r="AP794" s="414"/>
      <c r="AQ794" s="412"/>
      <c r="AR794" s="413"/>
    </row>
    <row r="795" spans="40:44">
      <c r="AN795" s="64" t="str">
        <f t="shared" si="225"/>
        <v/>
      </c>
      <c r="AO795" s="412"/>
      <c r="AP795" s="414"/>
      <c r="AQ795" s="412"/>
      <c r="AR795" s="413"/>
    </row>
    <row r="796" spans="40:44">
      <c r="AN796" s="64" t="str">
        <f t="shared" si="225"/>
        <v/>
      </c>
      <c r="AO796" s="412"/>
      <c r="AP796" s="414"/>
      <c r="AQ796" s="412"/>
      <c r="AR796" s="413"/>
    </row>
    <row r="797" spans="40:44">
      <c r="AN797" s="64" t="str">
        <f t="shared" si="225"/>
        <v/>
      </c>
      <c r="AO797" s="412"/>
      <c r="AP797" s="414"/>
      <c r="AQ797" s="412"/>
      <c r="AR797" s="413"/>
    </row>
    <row r="798" spans="40:44">
      <c r="AN798" s="64" t="str">
        <f t="shared" si="225"/>
        <v/>
      </c>
      <c r="AO798" s="412"/>
      <c r="AP798" s="414"/>
      <c r="AQ798" s="412"/>
      <c r="AR798" s="413"/>
    </row>
    <row r="799" spans="40:44">
      <c r="AN799" s="64" t="str">
        <f t="shared" si="225"/>
        <v/>
      </c>
      <c r="AO799" s="412"/>
      <c r="AP799" s="414"/>
      <c r="AQ799" s="412"/>
      <c r="AR799" s="413"/>
    </row>
    <row r="800" spans="40:44">
      <c r="AN800" s="64" t="str">
        <f t="shared" si="225"/>
        <v/>
      </c>
      <c r="AO800" s="412"/>
      <c r="AP800" s="414"/>
      <c r="AQ800" s="412"/>
      <c r="AR800" s="413"/>
    </row>
    <row r="801" spans="40:44">
      <c r="AN801" s="64" t="str">
        <f t="shared" si="225"/>
        <v/>
      </c>
      <c r="AO801" s="412"/>
      <c r="AP801" s="414"/>
      <c r="AQ801" s="412"/>
      <c r="AR801" s="413"/>
    </row>
    <row r="802" spans="40:44">
      <c r="AN802" s="64" t="str">
        <f t="shared" si="225"/>
        <v/>
      </c>
      <c r="AO802" s="412"/>
      <c r="AP802" s="414"/>
      <c r="AQ802" s="412"/>
      <c r="AR802" s="413"/>
    </row>
    <row r="803" spans="40:44">
      <c r="AN803" s="64" t="str">
        <f t="shared" si="225"/>
        <v/>
      </c>
      <c r="AO803" s="412"/>
      <c r="AP803" s="414"/>
      <c r="AQ803" s="412"/>
      <c r="AR803" s="413"/>
    </row>
    <row r="804" spans="40:44">
      <c r="AN804" s="64" t="str">
        <f t="shared" si="225"/>
        <v/>
      </c>
      <c r="AO804" s="412"/>
      <c r="AP804" s="414"/>
      <c r="AQ804" s="412"/>
      <c r="AR804" s="413"/>
    </row>
    <row r="805" spans="40:44">
      <c r="AN805" s="64" t="str">
        <f t="shared" si="225"/>
        <v/>
      </c>
      <c r="AO805" s="412"/>
      <c r="AP805" s="414"/>
      <c r="AQ805" s="412"/>
      <c r="AR805" s="413"/>
    </row>
    <row r="806" spans="40:44">
      <c r="AN806" s="64" t="str">
        <f t="shared" si="225"/>
        <v/>
      </c>
      <c r="AO806" s="412"/>
      <c r="AP806" s="414"/>
      <c r="AQ806" s="412"/>
      <c r="AR806" s="413"/>
    </row>
    <row r="807" spans="40:44">
      <c r="AN807" s="64" t="str">
        <f t="shared" si="225"/>
        <v/>
      </c>
      <c r="AO807" s="412"/>
      <c r="AP807" s="414"/>
      <c r="AQ807" s="412"/>
      <c r="AR807" s="413"/>
    </row>
    <row r="808" spans="40:44">
      <c r="AN808" s="64" t="str">
        <f t="shared" si="225"/>
        <v/>
      </c>
      <c r="AO808" s="412"/>
      <c r="AP808" s="414"/>
      <c r="AQ808" s="412"/>
      <c r="AR808" s="413"/>
    </row>
    <row r="809" spans="40:44">
      <c r="AN809" s="64" t="str">
        <f t="shared" si="225"/>
        <v/>
      </c>
      <c r="AO809" s="412"/>
      <c r="AP809" s="414"/>
      <c r="AQ809" s="412"/>
      <c r="AR809" s="413"/>
    </row>
    <row r="810" spans="40:44">
      <c r="AN810" s="64" t="str">
        <f t="shared" si="225"/>
        <v/>
      </c>
      <c r="AO810" s="412"/>
      <c r="AP810" s="414"/>
      <c r="AQ810" s="412"/>
      <c r="AR810" s="413"/>
    </row>
    <row r="811" spans="40:44">
      <c r="AN811" s="64" t="str">
        <f t="shared" si="225"/>
        <v/>
      </c>
      <c r="AO811" s="412"/>
      <c r="AP811" s="414"/>
      <c r="AQ811" s="412"/>
      <c r="AR811" s="413"/>
    </row>
    <row r="812" spans="40:44">
      <c r="AN812" s="64" t="str">
        <f t="shared" si="225"/>
        <v/>
      </c>
      <c r="AO812" s="412"/>
      <c r="AP812" s="414"/>
      <c r="AQ812" s="412"/>
      <c r="AR812" s="413"/>
    </row>
    <row r="813" spans="40:44">
      <c r="AN813" s="64" t="str">
        <f t="shared" si="225"/>
        <v/>
      </c>
      <c r="AO813" s="412"/>
      <c r="AP813" s="414"/>
      <c r="AQ813" s="412"/>
      <c r="AR813" s="413"/>
    </row>
    <row r="814" spans="40:44">
      <c r="AN814" s="64" t="str">
        <f t="shared" si="225"/>
        <v/>
      </c>
      <c r="AO814" s="412"/>
      <c r="AP814" s="414"/>
      <c r="AQ814" s="412"/>
      <c r="AR814" s="413"/>
    </row>
    <row r="815" spans="40:44">
      <c r="AN815" s="64" t="str">
        <f t="shared" si="225"/>
        <v/>
      </c>
      <c r="AO815" s="412"/>
      <c r="AP815" s="414"/>
      <c r="AQ815" s="412"/>
      <c r="AR815" s="413"/>
    </row>
    <row r="816" spans="40:44">
      <c r="AN816" s="64" t="str">
        <f t="shared" si="225"/>
        <v/>
      </c>
      <c r="AO816" s="412"/>
      <c r="AP816" s="414"/>
      <c r="AQ816" s="412"/>
      <c r="AR816" s="413"/>
    </row>
    <row r="817" spans="40:44">
      <c r="AN817" s="64" t="str">
        <f t="shared" si="225"/>
        <v/>
      </c>
      <c r="AO817" s="412"/>
      <c r="AP817" s="414"/>
      <c r="AQ817" s="412"/>
      <c r="AR817" s="413"/>
    </row>
    <row r="818" spans="40:44">
      <c r="AN818" s="64" t="str">
        <f t="shared" si="225"/>
        <v/>
      </c>
      <c r="AO818" s="412"/>
      <c r="AP818" s="414"/>
      <c r="AQ818" s="412"/>
      <c r="AR818" s="413"/>
    </row>
    <row r="819" spans="40:44">
      <c r="AN819" s="64" t="str">
        <f t="shared" si="225"/>
        <v/>
      </c>
      <c r="AO819" s="412"/>
      <c r="AP819" s="414"/>
      <c r="AQ819" s="412"/>
      <c r="AR819" s="413"/>
    </row>
    <row r="820" spans="40:44">
      <c r="AN820" s="64" t="str">
        <f t="shared" si="225"/>
        <v/>
      </c>
      <c r="AO820" s="412"/>
      <c r="AP820" s="414"/>
      <c r="AQ820" s="412"/>
      <c r="AR820" s="413"/>
    </row>
    <row r="821" spans="40:44">
      <c r="AN821" s="64" t="str">
        <f t="shared" si="225"/>
        <v/>
      </c>
      <c r="AO821" s="412"/>
      <c r="AP821" s="414"/>
      <c r="AQ821" s="412"/>
      <c r="AR821" s="413"/>
    </row>
    <row r="822" spans="40:44">
      <c r="AN822" s="64" t="str">
        <f t="shared" si="225"/>
        <v/>
      </c>
      <c r="AO822" s="412"/>
      <c r="AP822" s="414"/>
      <c r="AQ822" s="412"/>
      <c r="AR822" s="413"/>
    </row>
    <row r="823" spans="40:44">
      <c r="AN823" s="64" t="str">
        <f t="shared" si="225"/>
        <v/>
      </c>
      <c r="AO823" s="412"/>
      <c r="AP823" s="414"/>
      <c r="AQ823" s="412"/>
      <c r="AR823" s="413"/>
    </row>
    <row r="824" spans="40:44">
      <c r="AN824" s="64" t="str">
        <f t="shared" si="225"/>
        <v/>
      </c>
      <c r="AO824" s="412"/>
      <c r="AP824" s="414"/>
      <c r="AQ824" s="412"/>
      <c r="AR824" s="413"/>
    </row>
    <row r="825" spans="40:44">
      <c r="AN825" s="64" t="str">
        <f t="shared" si="225"/>
        <v/>
      </c>
      <c r="AO825" s="412"/>
      <c r="AP825" s="414"/>
      <c r="AQ825" s="412"/>
      <c r="AR825" s="413"/>
    </row>
    <row r="826" spans="40:44">
      <c r="AN826" s="64" t="str">
        <f t="shared" si="225"/>
        <v/>
      </c>
      <c r="AO826" s="412"/>
      <c r="AP826" s="414"/>
      <c r="AQ826" s="412"/>
      <c r="AR826" s="413"/>
    </row>
    <row r="827" spans="40:44">
      <c r="AN827" s="64" t="str">
        <f t="shared" si="225"/>
        <v/>
      </c>
      <c r="AO827" s="412"/>
      <c r="AP827" s="414"/>
      <c r="AQ827" s="412"/>
      <c r="AR827" s="413"/>
    </row>
    <row r="828" spans="40:44">
      <c r="AN828" s="64" t="str">
        <f t="shared" si="225"/>
        <v/>
      </c>
      <c r="AO828" s="412"/>
      <c r="AP828" s="414"/>
      <c r="AQ828" s="412"/>
      <c r="AR828" s="413"/>
    </row>
    <row r="829" spans="40:44">
      <c r="AN829" s="64" t="str">
        <f t="shared" si="225"/>
        <v/>
      </c>
      <c r="AO829" s="412"/>
      <c r="AP829" s="414"/>
      <c r="AQ829" s="412"/>
      <c r="AR829" s="413"/>
    </row>
    <row r="830" spans="40:44">
      <c r="AN830" s="64" t="str">
        <f t="shared" si="225"/>
        <v/>
      </c>
      <c r="AO830" s="412"/>
      <c r="AP830" s="414"/>
      <c r="AQ830" s="412"/>
      <c r="AR830" s="413"/>
    </row>
    <row r="831" spans="40:44">
      <c r="AN831" s="64" t="str">
        <f t="shared" si="225"/>
        <v/>
      </c>
      <c r="AO831" s="412"/>
      <c r="AP831" s="414"/>
      <c r="AQ831" s="412"/>
      <c r="AR831" s="413"/>
    </row>
    <row r="832" spans="40:44">
      <c r="AN832" s="64" t="str">
        <f t="shared" si="225"/>
        <v/>
      </c>
      <c r="AO832" s="412"/>
      <c r="AP832" s="414"/>
      <c r="AQ832" s="412"/>
      <c r="AR832" s="413"/>
    </row>
    <row r="833" spans="40:44">
      <c r="AN833" s="64" t="str">
        <f t="shared" si="225"/>
        <v/>
      </c>
      <c r="AO833" s="412"/>
      <c r="AP833" s="414"/>
      <c r="AQ833" s="412"/>
      <c r="AR833" s="413"/>
    </row>
    <row r="834" spans="40:44">
      <c r="AN834" s="64" t="str">
        <f t="shared" si="225"/>
        <v/>
      </c>
      <c r="AO834" s="412"/>
      <c r="AP834" s="414"/>
      <c r="AQ834" s="412"/>
      <c r="AR834" s="413"/>
    </row>
    <row r="835" spans="40:44">
      <c r="AN835" s="64" t="str">
        <f t="shared" si="225"/>
        <v/>
      </c>
      <c r="AO835" s="412"/>
      <c r="AP835" s="414"/>
      <c r="AQ835" s="412"/>
      <c r="AR835" s="413"/>
    </row>
    <row r="836" spans="40:44">
      <c r="AN836" s="64" t="str">
        <f t="shared" si="225"/>
        <v/>
      </c>
      <c r="AO836" s="412"/>
      <c r="AP836" s="414"/>
      <c r="AQ836" s="412"/>
      <c r="AR836" s="413"/>
    </row>
    <row r="837" spans="40:44">
      <c r="AN837" s="64" t="str">
        <f t="shared" si="225"/>
        <v/>
      </c>
      <c r="AO837" s="412"/>
      <c r="AP837" s="414"/>
      <c r="AQ837" s="412"/>
      <c r="AR837" s="413"/>
    </row>
    <row r="838" spans="40:44">
      <c r="AN838" s="64" t="str">
        <f t="shared" si="225"/>
        <v/>
      </c>
      <c r="AO838" s="412"/>
      <c r="AP838" s="414"/>
      <c r="AQ838" s="412"/>
      <c r="AR838" s="413"/>
    </row>
    <row r="839" spans="40:44">
      <c r="AN839" s="64" t="str">
        <f t="shared" si="225"/>
        <v/>
      </c>
      <c r="AO839" s="412"/>
      <c r="AP839" s="414"/>
      <c r="AQ839" s="412"/>
      <c r="AR839" s="413"/>
    </row>
    <row r="840" spans="40:44">
      <c r="AN840" s="64" t="str">
        <f t="shared" si="225"/>
        <v/>
      </c>
      <c r="AO840" s="412"/>
      <c r="AP840" s="414"/>
      <c r="AQ840" s="412"/>
      <c r="AR840" s="413"/>
    </row>
    <row r="841" spans="40:44">
      <c r="AN841" s="64" t="str">
        <f t="shared" si="225"/>
        <v/>
      </c>
      <c r="AO841" s="412"/>
      <c r="AP841" s="414"/>
      <c r="AQ841" s="412"/>
      <c r="AR841" s="413"/>
    </row>
    <row r="842" spans="40:44">
      <c r="AN842" s="64" t="str">
        <f t="shared" ref="AN842:AN853" si="226">CONCATENATE(AP842,AQ842)</f>
        <v/>
      </c>
      <c r="AO842" s="412"/>
      <c r="AP842" s="414"/>
      <c r="AQ842" s="412"/>
      <c r="AR842" s="413"/>
    </row>
    <row r="843" spans="40:44">
      <c r="AN843" s="64" t="str">
        <f t="shared" si="226"/>
        <v/>
      </c>
      <c r="AO843" s="412"/>
      <c r="AP843" s="414"/>
      <c r="AQ843" s="412"/>
      <c r="AR843" s="413"/>
    </row>
    <row r="844" spans="40:44">
      <c r="AN844" s="64" t="str">
        <f t="shared" si="226"/>
        <v/>
      </c>
      <c r="AO844" s="412"/>
      <c r="AP844" s="414"/>
      <c r="AQ844" s="412"/>
      <c r="AR844" s="413"/>
    </row>
    <row r="845" spans="40:44">
      <c r="AN845" s="64" t="str">
        <f t="shared" si="226"/>
        <v/>
      </c>
      <c r="AO845" s="412"/>
      <c r="AP845" s="414"/>
      <c r="AQ845" s="412"/>
      <c r="AR845" s="413"/>
    </row>
    <row r="846" spans="40:44">
      <c r="AN846" s="64" t="str">
        <f t="shared" si="226"/>
        <v/>
      </c>
      <c r="AO846" s="412"/>
      <c r="AP846" s="414"/>
      <c r="AQ846" s="412"/>
      <c r="AR846" s="413"/>
    </row>
    <row r="847" spans="40:44">
      <c r="AN847" s="64" t="str">
        <f t="shared" si="226"/>
        <v/>
      </c>
      <c r="AO847" s="412"/>
      <c r="AP847" s="414"/>
      <c r="AQ847" s="412"/>
      <c r="AR847" s="413"/>
    </row>
    <row r="848" spans="40:44">
      <c r="AN848" s="64" t="str">
        <f t="shared" si="226"/>
        <v/>
      </c>
      <c r="AO848" s="412"/>
      <c r="AP848" s="414"/>
      <c r="AQ848" s="412"/>
      <c r="AR848" s="413"/>
    </row>
    <row r="849" spans="40:44">
      <c r="AN849" s="64" t="str">
        <f t="shared" si="226"/>
        <v/>
      </c>
      <c r="AO849" s="412"/>
      <c r="AP849" s="414"/>
      <c r="AQ849" s="412"/>
      <c r="AR849" s="413"/>
    </row>
    <row r="850" spans="40:44">
      <c r="AN850" s="64" t="str">
        <f t="shared" si="226"/>
        <v/>
      </c>
      <c r="AO850" s="412"/>
      <c r="AP850" s="414"/>
      <c r="AQ850" s="412"/>
      <c r="AR850" s="413"/>
    </row>
    <row r="851" spans="40:44">
      <c r="AN851" s="64" t="str">
        <f t="shared" si="226"/>
        <v/>
      </c>
      <c r="AO851" s="412"/>
      <c r="AP851" s="414"/>
      <c r="AQ851" s="412"/>
      <c r="AR851" s="413"/>
    </row>
    <row r="852" spans="40:44">
      <c r="AN852" s="64" t="str">
        <f t="shared" si="226"/>
        <v/>
      </c>
      <c r="AO852" s="412"/>
      <c r="AP852" s="414"/>
      <c r="AQ852" s="412"/>
      <c r="AR852" s="413"/>
    </row>
    <row r="853" spans="40:44">
      <c r="AN853" s="64" t="str">
        <f t="shared" si="226"/>
        <v/>
      </c>
      <c r="AO853" s="412"/>
      <c r="AP853" s="414"/>
      <c r="AQ853" s="412"/>
      <c r="AR853" s="413"/>
    </row>
  </sheetData>
  <autoFilter ref="V4:AL4"/>
  <mergeCells count="9">
    <mergeCell ref="S4:S5"/>
    <mergeCell ref="T4:T5"/>
    <mergeCell ref="U4:U5"/>
    <mergeCell ref="AM3:AM6"/>
    <mergeCell ref="S1:AM1"/>
    <mergeCell ref="S2:U2"/>
    <mergeCell ref="T3:U3"/>
    <mergeCell ref="V3:Z3"/>
    <mergeCell ref="AB3:AL3"/>
  </mergeCells>
  <conditionalFormatting sqref="AP9:AP604">
    <cfRule type="duplicateValues" dxfId="39" priority="1"/>
  </conditionalFormatting>
  <pageMargins left="0.7" right="0.7" top="0.75" bottom="0.75" header="0.3" footer="0.3"/>
  <pageSetup orientation="portrait" horizontalDpi="4294967295" verticalDpi="4294967295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9900"/>
  </sheetPr>
  <dimension ref="A1:BI931"/>
  <sheetViews>
    <sheetView zoomScaleNormal="100" workbookViewId="0">
      <pane xSplit="28" ySplit="5" topLeftCell="AC6" activePane="bottomRight" state="frozen"/>
      <selection pane="topRight" activeCell="AC1" sqref="AC1"/>
      <selection pane="bottomLeft" activeCell="A6" sqref="A6"/>
      <selection pane="bottomRight" activeCell="AC3" sqref="AC3:AP3"/>
    </sheetView>
  </sheetViews>
  <sheetFormatPr baseColWidth="10" defaultRowHeight="15" customHeight="1"/>
  <cols>
    <col min="1" max="1" width="11.42578125" style="590"/>
    <col min="2" max="9" width="10.140625" style="590" hidden="1" customWidth="1"/>
    <col min="10" max="11" width="10.28515625" style="590" hidden="1" customWidth="1"/>
    <col min="12" max="17" width="10.140625" style="590" hidden="1" customWidth="1"/>
    <col min="18" max="18" width="10.28515625" style="590" hidden="1" customWidth="1"/>
    <col min="19" max="22" width="10.140625" style="590" hidden="1" customWidth="1"/>
    <col min="23" max="23" width="10.28515625" style="590" hidden="1" customWidth="1"/>
    <col min="24" max="25" width="10.140625" style="590" hidden="1" customWidth="1"/>
    <col min="26" max="26" width="29.28515625" style="590" customWidth="1"/>
    <col min="27" max="27" width="22.140625" style="590" customWidth="1"/>
    <col min="28" max="28" width="11.42578125" style="590" customWidth="1"/>
    <col min="29" max="29" width="11.140625" style="590" customWidth="1"/>
    <col min="30" max="31" width="11.42578125" style="590" customWidth="1"/>
    <col min="32" max="32" width="11.42578125" style="590"/>
    <col min="33" max="42" width="11.42578125" style="590" customWidth="1"/>
    <col min="43" max="43" width="12.42578125" style="590" customWidth="1"/>
    <col min="44" max="47" width="12.5703125" style="590" customWidth="1"/>
    <col min="48" max="48" width="12.42578125" style="590" customWidth="1"/>
    <col min="49" max="49" width="11.42578125" style="590" customWidth="1"/>
    <col min="50" max="50" width="12.5703125" style="590" customWidth="1"/>
    <col min="51" max="51" width="11.42578125" style="590"/>
    <col min="52" max="52" width="10.7109375" style="590" hidden="1" customWidth="1"/>
    <col min="53" max="56" width="11.42578125" style="601" hidden="1" customWidth="1"/>
    <col min="57" max="16384" width="11.42578125" style="590"/>
  </cols>
  <sheetData>
    <row r="1" spans="1:61" ht="42" customHeight="1">
      <c r="A1" s="712"/>
      <c r="Z1" s="835" t="s">
        <v>193</v>
      </c>
      <c r="AA1" s="835"/>
      <c r="AB1" s="835"/>
      <c r="AC1" s="835"/>
      <c r="AD1" s="835"/>
      <c r="AE1" s="835"/>
      <c r="AF1" s="835"/>
      <c r="AG1" s="835"/>
      <c r="AH1" s="835"/>
      <c r="AI1" s="835"/>
      <c r="AJ1" s="835"/>
      <c r="AK1" s="835"/>
      <c r="AL1" s="835"/>
      <c r="AM1" s="835"/>
      <c r="AN1" s="835"/>
      <c r="AO1" s="835"/>
      <c r="AP1" s="835"/>
      <c r="AQ1" s="835"/>
      <c r="AR1" s="835"/>
      <c r="AS1" s="835"/>
      <c r="AT1" s="835"/>
      <c r="AU1" s="835"/>
      <c r="AV1" s="835"/>
      <c r="AW1" s="835"/>
      <c r="AX1" s="835"/>
      <c r="AY1" s="589"/>
      <c r="BA1" s="590"/>
      <c r="BB1" s="590"/>
      <c r="BC1" s="590"/>
      <c r="BD1" s="590"/>
      <c r="BG1" s="64"/>
      <c r="BH1" s="654" t="s">
        <v>474</v>
      </c>
      <c r="BI1" s="654" t="s">
        <v>475</v>
      </c>
    </row>
    <row r="2" spans="1:61" ht="17.25" customHeight="1" thickBot="1">
      <c r="Z2" s="840"/>
      <c r="AA2" s="840"/>
      <c r="AB2" s="840"/>
      <c r="AC2" s="727"/>
      <c r="AD2" s="728" t="s">
        <v>1094</v>
      </c>
      <c r="AG2" s="729"/>
      <c r="AH2" s="728" t="s">
        <v>1120</v>
      </c>
      <c r="BA2" s="590"/>
      <c r="BB2" s="590"/>
      <c r="BC2" s="590"/>
      <c r="BD2" s="590"/>
      <c r="BG2" s="655" t="s">
        <v>822</v>
      </c>
      <c r="BH2" s="655">
        <f>AC6</f>
        <v>20</v>
      </c>
      <c r="BI2" s="693">
        <f t="shared" ref="BI2:BI11" si="0">(BH2/125)</f>
        <v>0.16</v>
      </c>
    </row>
    <row r="3" spans="1:61" ht="15" customHeight="1">
      <c r="Z3" s="591" t="s">
        <v>195</v>
      </c>
      <c r="AA3" s="823" t="str">
        <f>UPPER((TEXT('1.COBERTURA  DANE'!C2,"mmmm yyyy")))</f>
        <v>FEBRERO 2018</v>
      </c>
      <c r="AB3" s="824"/>
      <c r="AC3" s="841" t="s">
        <v>809</v>
      </c>
      <c r="AD3" s="826"/>
      <c r="AE3" s="826"/>
      <c r="AF3" s="826"/>
      <c r="AG3" s="842"/>
      <c r="AH3" s="826"/>
      <c r="AI3" s="826"/>
      <c r="AJ3" s="826"/>
      <c r="AK3" s="826"/>
      <c r="AL3" s="826"/>
      <c r="AM3" s="826"/>
      <c r="AN3" s="826"/>
      <c r="AO3" s="826"/>
      <c r="AP3" s="829"/>
      <c r="AQ3" s="828" t="s">
        <v>810</v>
      </c>
      <c r="AR3" s="826"/>
      <c r="AS3" s="826"/>
      <c r="AT3" s="826"/>
      <c r="AU3" s="826"/>
      <c r="AV3" s="826"/>
      <c r="AW3" s="826"/>
      <c r="AX3" s="829"/>
      <c r="AY3" s="833" t="s">
        <v>906</v>
      </c>
      <c r="BA3" s="590"/>
      <c r="BB3" s="590"/>
      <c r="BC3" s="590"/>
      <c r="BD3" s="590"/>
      <c r="BG3" s="655" t="s">
        <v>213</v>
      </c>
      <c r="BH3" s="655">
        <f>AD6</f>
        <v>49</v>
      </c>
      <c r="BI3" s="693">
        <f t="shared" si="0"/>
        <v>0.39200000000000002</v>
      </c>
    </row>
    <row r="4" spans="1:61">
      <c r="Z4" s="838" t="s">
        <v>4</v>
      </c>
      <c r="AA4" s="814" t="s">
        <v>473</v>
      </c>
      <c r="AB4" s="836" t="s">
        <v>202</v>
      </c>
      <c r="AC4" s="592" t="s">
        <v>822</v>
      </c>
      <c r="AD4" s="593" t="s">
        <v>213</v>
      </c>
      <c r="AE4" s="593" t="s">
        <v>821</v>
      </c>
      <c r="AF4" s="593" t="s">
        <v>820</v>
      </c>
      <c r="AG4" s="593" t="s">
        <v>1067</v>
      </c>
      <c r="AH4" s="593" t="s">
        <v>819</v>
      </c>
      <c r="AI4" s="593" t="s">
        <v>818</v>
      </c>
      <c r="AJ4" s="593" t="s">
        <v>817</v>
      </c>
      <c r="AK4" s="593" t="s">
        <v>816</v>
      </c>
      <c r="AL4" s="593" t="s">
        <v>815</v>
      </c>
      <c r="AM4" s="593" t="s">
        <v>814</v>
      </c>
      <c r="AN4" s="593" t="s">
        <v>813</v>
      </c>
      <c r="AO4" s="593" t="s">
        <v>541</v>
      </c>
      <c r="AP4" s="594" t="s">
        <v>812</v>
      </c>
      <c r="AQ4" s="592" t="s">
        <v>642</v>
      </c>
      <c r="AR4" s="593" t="s">
        <v>606</v>
      </c>
      <c r="AS4" s="593" t="s">
        <v>786</v>
      </c>
      <c r="AT4" s="593" t="s">
        <v>641</v>
      </c>
      <c r="AU4" s="593" t="s">
        <v>800</v>
      </c>
      <c r="AV4" s="593" t="s">
        <v>1040</v>
      </c>
      <c r="AW4" s="593" t="s">
        <v>1042</v>
      </c>
      <c r="AX4" s="594" t="s">
        <v>907</v>
      </c>
      <c r="AY4" s="834"/>
      <c r="BA4" s="590"/>
      <c r="BB4" s="590"/>
      <c r="BC4" s="590"/>
      <c r="BD4" s="590"/>
      <c r="BG4" s="655" t="s">
        <v>821</v>
      </c>
      <c r="BH4" s="655">
        <f>AE6</f>
        <v>125</v>
      </c>
      <c r="BI4" s="693">
        <f t="shared" si="0"/>
        <v>1</v>
      </c>
    </row>
    <row r="5" spans="1:61" ht="43.5" customHeight="1" thickBot="1">
      <c r="Z5" s="839"/>
      <c r="AA5" s="815"/>
      <c r="AB5" s="837"/>
      <c r="AC5" s="595" t="s">
        <v>211</v>
      </c>
      <c r="AD5" s="711" t="s">
        <v>212</v>
      </c>
      <c r="AE5" s="596" t="s">
        <v>214</v>
      </c>
      <c r="AF5" s="596" t="s">
        <v>216</v>
      </c>
      <c r="AG5" s="596" t="s">
        <v>1065</v>
      </c>
      <c r="AH5" s="596" t="s">
        <v>218</v>
      </c>
      <c r="AI5" s="596" t="s">
        <v>219</v>
      </c>
      <c r="AJ5" s="596" t="s">
        <v>190</v>
      </c>
      <c r="AK5" s="596" t="s">
        <v>221</v>
      </c>
      <c r="AL5" s="596" t="s">
        <v>222</v>
      </c>
      <c r="AM5" s="596" t="s">
        <v>224</v>
      </c>
      <c r="AN5" s="596" t="s">
        <v>223</v>
      </c>
      <c r="AO5" s="596" t="s">
        <v>189</v>
      </c>
      <c r="AP5" s="597" t="s">
        <v>226</v>
      </c>
      <c r="AQ5" s="595" t="s">
        <v>875</v>
      </c>
      <c r="AR5" s="596" t="s">
        <v>558</v>
      </c>
      <c r="AS5" s="596" t="s">
        <v>560</v>
      </c>
      <c r="AT5" s="596" t="s">
        <v>557</v>
      </c>
      <c r="AU5" s="596" t="s">
        <v>559</v>
      </c>
      <c r="AV5" s="596" t="s">
        <v>554</v>
      </c>
      <c r="AW5" s="596" t="s">
        <v>552</v>
      </c>
      <c r="AX5" s="597" t="s">
        <v>561</v>
      </c>
      <c r="AY5" s="834"/>
      <c r="BA5" s="590"/>
      <c r="BB5" s="590"/>
      <c r="BC5" s="590"/>
      <c r="BD5" s="590"/>
      <c r="BG5" s="655" t="s">
        <v>820</v>
      </c>
      <c r="BH5" s="655">
        <f>AF6</f>
        <v>28</v>
      </c>
      <c r="BI5" s="693">
        <f t="shared" si="0"/>
        <v>0.224</v>
      </c>
    </row>
    <row r="6" spans="1:61" ht="15.75" thickBot="1">
      <c r="Z6" s="449" t="s">
        <v>312</v>
      </c>
      <c r="AA6" s="450"/>
      <c r="AB6" s="472"/>
      <c r="AC6" s="452">
        <f t="shared" ref="AC6:AO6" si="1">(COUNTIF(AC9:AC14,"&gt;0")+ COUNTIF(AC16:AC21,"&gt;0")+ COUNTIF(AC23:AC33,"&gt;0") + COUNTIF(AC35:AC44,"&gt;0") + COUNTIF(AC46:AC64,"&gt;0")+ COUNTIF(AC66:AC82,"&gt;0") + COUNTIF(AC84:AC106, "&gt;0")+ COUNTIF(AC108:AC130, "&gt;0")+ COUNTIF(AC132:AC141,"&gt;0") )</f>
        <v>20</v>
      </c>
      <c r="AD6" s="453">
        <f t="shared" si="1"/>
        <v>49</v>
      </c>
      <c r="AE6" s="453">
        <f t="shared" si="1"/>
        <v>125</v>
      </c>
      <c r="AF6" s="453">
        <f t="shared" si="1"/>
        <v>28</v>
      </c>
      <c r="AG6" s="453">
        <f t="shared" si="1"/>
        <v>121</v>
      </c>
      <c r="AH6" s="453">
        <f t="shared" si="1"/>
        <v>17</v>
      </c>
      <c r="AI6" s="453">
        <f t="shared" si="1"/>
        <v>45</v>
      </c>
      <c r="AJ6" s="453">
        <f t="shared" si="1"/>
        <v>23</v>
      </c>
      <c r="AK6" s="453">
        <f t="shared" si="1"/>
        <v>53</v>
      </c>
      <c r="AL6" s="453">
        <f t="shared" si="1"/>
        <v>12</v>
      </c>
      <c r="AM6" s="453">
        <f t="shared" si="1"/>
        <v>2</v>
      </c>
      <c r="AN6" s="453">
        <f t="shared" si="1"/>
        <v>2</v>
      </c>
      <c r="AO6" s="453">
        <f t="shared" si="1"/>
        <v>0</v>
      </c>
      <c r="AP6" s="455">
        <f>(COUNTIF(AP9:AP14,"&gt;0")+ COUNTIF(AP16:AP21,"&gt;0")+ COUNTIF(AP23:AP33,"&gt;0") + COUNTIF(AP35:AP44,"&gt;0") + COUNTIF(AP46:AP64,"&gt;0")+ COUNTIF(AP66:AP82,"&gt;0") + COUNTIF(AP84:AP106, "&gt;0")+ COUNTIF(AP108:AP130, "&gt;0")+ COUNTIF(AP132:AP141,"&gt;0") )</f>
        <v>0</v>
      </c>
      <c r="AQ6" s="452">
        <f>(COUNTIF(AQ9:AQ14,"&gt;0")+ COUNTIF(AQ16:AQ21,"&gt;0")+ COUNTIF(AQ23:AQ33,"&gt;0") + COUNTIF(AQ35:AQ44,"&gt;0") + COUNTIF(AQ46:AQ64,"&gt;0")+ COUNTIF(AQ66:AQ82,"&gt;0") + COUNTIF(AQ84:AQ106, "&gt;0")+ COUNTIF(AQ108:AQ130, "&gt;0")+ COUNTIF(AQ132:AQ141,"&gt;0") )</f>
        <v>116</v>
      </c>
      <c r="AR6" s="453">
        <f>(COUNTIF(AR9:AR14,"&gt;0")+ COUNTIF(AR16:AR21,"&gt;0")+ COUNTIF(AR23:AR33,"&gt;0") + COUNTIF(AR35:AR44,"&gt;0") + COUNTIF(AR46:AR64,"&gt;0")+ COUNTIF(AR66:AR82,"&gt;0") + COUNTIF(AR84:AR106, "&gt;0")+ COUNTIF(AR108:AR130, "&gt;0")+ COUNTIF(AR132:AR141,"&gt;0") )</f>
        <v>30</v>
      </c>
      <c r="AS6" s="453">
        <f t="shared" ref="AS6:AX6" si="2">(COUNTIF(AS9:AS14,"&gt;0")+ COUNTIF(AS16:AS21,"&gt;0")+ COUNTIF(AS23:AS33,"&gt;0") + COUNTIF(AS35:AS44,"&gt;0") + COUNTIF(AS46:AS64,"&gt;0")+ COUNTIF(AS66:AS82,"&gt;0") + COUNTIF(AS84:AS106, "&gt;0")+ COUNTIF(AS108:AS130, "&gt;0")+ COUNTIF(AS132:AS141,"&gt;0") )</f>
        <v>24</v>
      </c>
      <c r="AT6" s="453">
        <f t="shared" si="2"/>
        <v>40</v>
      </c>
      <c r="AU6" s="453">
        <f t="shared" si="2"/>
        <v>3</v>
      </c>
      <c r="AV6" s="453">
        <f t="shared" si="2"/>
        <v>18</v>
      </c>
      <c r="AW6" s="453">
        <f t="shared" si="2"/>
        <v>3</v>
      </c>
      <c r="AX6" s="455">
        <f t="shared" si="2"/>
        <v>0</v>
      </c>
      <c r="AY6" s="624"/>
      <c r="BA6" s="590"/>
      <c r="BB6" s="590"/>
      <c r="BC6" s="590"/>
      <c r="BD6" s="590"/>
      <c r="BG6" s="655" t="s">
        <v>1095</v>
      </c>
      <c r="BH6" s="655">
        <f>AG6</f>
        <v>121</v>
      </c>
      <c r="BI6" s="693">
        <f t="shared" si="0"/>
        <v>0.96799999999999997</v>
      </c>
    </row>
    <row r="7" spans="1:61">
      <c r="B7" s="595" t="s">
        <v>211</v>
      </c>
      <c r="C7" s="596" t="s">
        <v>212</v>
      </c>
      <c r="D7" s="596" t="s">
        <v>214</v>
      </c>
      <c r="E7" s="596" t="s">
        <v>216</v>
      </c>
      <c r="F7" s="596" t="s">
        <v>217</v>
      </c>
      <c r="G7" s="596" t="s">
        <v>218</v>
      </c>
      <c r="H7" s="596" t="s">
        <v>219</v>
      </c>
      <c r="I7" s="596" t="s">
        <v>190</v>
      </c>
      <c r="J7" s="596" t="s">
        <v>221</v>
      </c>
      <c r="K7" s="596" t="s">
        <v>222</v>
      </c>
      <c r="L7" s="596" t="s">
        <v>224</v>
      </c>
      <c r="M7" s="596" t="s">
        <v>223</v>
      </c>
      <c r="N7" s="596" t="s">
        <v>225</v>
      </c>
      <c r="O7" s="597" t="s">
        <v>226</v>
      </c>
      <c r="P7" s="595" t="s">
        <v>875</v>
      </c>
      <c r="Q7" s="596" t="s">
        <v>558</v>
      </c>
      <c r="R7" s="596" t="s">
        <v>553</v>
      </c>
      <c r="S7" s="596" t="s">
        <v>560</v>
      </c>
      <c r="T7" s="596" t="s">
        <v>557</v>
      </c>
      <c r="U7" s="596" t="s">
        <v>559</v>
      </c>
      <c r="V7" s="596" t="s">
        <v>555</v>
      </c>
      <c r="W7" s="596" t="s">
        <v>3</v>
      </c>
      <c r="X7" s="596" t="s">
        <v>556</v>
      </c>
      <c r="Y7" s="597" t="s">
        <v>561</v>
      </c>
      <c r="Z7" s="556" t="s">
        <v>313</v>
      </c>
      <c r="AA7" s="337"/>
      <c r="AB7" s="473"/>
      <c r="AC7" s="445">
        <f>+AC8+AC15+AC22+AC34+AC45+AC65+AC83+AC107+AC131</f>
        <v>1684107</v>
      </c>
      <c r="AD7" s="446">
        <f>+AD8+AD15+AD22+AD34+AD45+AD65+AD83+AD107+AD131</f>
        <v>529840</v>
      </c>
      <c r="AE7" s="446">
        <f t="shared" ref="AE7:AJ7" si="3">+AE8+AE15+AE22+AE34+AE45+AE65+AE83+AE107+AE131</f>
        <v>483479</v>
      </c>
      <c r="AF7" s="446">
        <f t="shared" si="3"/>
        <v>297426</v>
      </c>
      <c r="AG7" s="446">
        <f t="shared" si="3"/>
        <v>421030</v>
      </c>
      <c r="AH7" s="446">
        <f t="shared" si="3"/>
        <v>67485</v>
      </c>
      <c r="AI7" s="446">
        <f t="shared" si="3"/>
        <v>74877</v>
      </c>
      <c r="AJ7" s="446">
        <f t="shared" si="3"/>
        <v>1290</v>
      </c>
      <c r="AK7" s="446">
        <f t="shared" ref="AK7:AP7" si="4">+AK8+AK15+AK22+AK34+AK45+AK65+AK83+AK107+AK131</f>
        <v>9673</v>
      </c>
      <c r="AL7" s="446">
        <f t="shared" si="4"/>
        <v>2750</v>
      </c>
      <c r="AM7" s="446">
        <f t="shared" si="4"/>
        <v>31</v>
      </c>
      <c r="AN7" s="446">
        <f>+AN8+AN15+AN22+AN34+AN45+AN65+AN83+AN107+AN131</f>
        <v>2</v>
      </c>
      <c r="AO7" s="446">
        <f t="shared" si="4"/>
        <v>0</v>
      </c>
      <c r="AP7" s="448">
        <f t="shared" si="4"/>
        <v>0</v>
      </c>
      <c r="AQ7" s="445">
        <f>+AQ8+AQ15+AQ22+AQ34+AQ45+AQ65+AQ83+AQ107+AQ131</f>
        <v>91619</v>
      </c>
      <c r="AR7" s="446">
        <f>+AR8+AR15+AR22+AR34+AR45+AR65+AR83+AR107+AR131</f>
        <v>11617</v>
      </c>
      <c r="AS7" s="446">
        <f t="shared" ref="AS7:AX7" si="5">+AS8+AS15+AS22+AS34+AS45+AS65+AS83+AS107+AS131</f>
        <v>613</v>
      </c>
      <c r="AT7" s="446">
        <f t="shared" si="5"/>
        <v>2536</v>
      </c>
      <c r="AU7" s="446">
        <f t="shared" si="5"/>
        <v>4</v>
      </c>
      <c r="AV7" s="446">
        <f t="shared" si="5"/>
        <v>150</v>
      </c>
      <c r="AW7" s="446">
        <f t="shared" si="5"/>
        <v>4</v>
      </c>
      <c r="AX7" s="448">
        <f t="shared" si="5"/>
        <v>0</v>
      </c>
      <c r="AY7" s="433">
        <f t="shared" ref="AY7:AY38" si="6">SUM(AC7:AX7)</f>
        <v>3678533</v>
      </c>
      <c r="BA7" s="590"/>
      <c r="BB7" s="590"/>
      <c r="BC7" s="590"/>
      <c r="BD7" s="590"/>
      <c r="BG7" s="655" t="s">
        <v>819</v>
      </c>
      <c r="BH7" s="655">
        <f>AH6</f>
        <v>17</v>
      </c>
      <c r="BI7" s="693">
        <f t="shared" si="0"/>
        <v>0.13600000000000001</v>
      </c>
    </row>
    <row r="8" spans="1:61">
      <c r="B8" s="590" t="str">
        <f t="shared" ref="B8:B39" si="7">CONCATENATE(AB9,$AC$5)</f>
        <v>142EPS010</v>
      </c>
      <c r="C8" s="590" t="str">
        <f t="shared" ref="C8:C39" si="8">CONCATENATE(AB9,$AD$5)</f>
        <v>142EPS016</v>
      </c>
      <c r="D8" s="590" t="str">
        <f t="shared" ref="D8:D39" si="9">CONCATENATE(AB9,$AE$5)</f>
        <v>142EPS037</v>
      </c>
      <c r="E8" s="590" t="str">
        <f t="shared" ref="E8:E39" si="10">CONCATENATE(AB9,$AF$5)</f>
        <v>142EPS002</v>
      </c>
      <c r="F8" s="590" t="str">
        <f t="shared" ref="F8:F39" si="11">CONCATENATE(AB9,$AG$5)</f>
        <v>142EPS044</v>
      </c>
      <c r="G8" s="590" t="str">
        <f t="shared" ref="G8:G39" si="12">CONCATENATE(AB9,$AH$5)</f>
        <v>142EPS023</v>
      </c>
      <c r="H8" s="590" t="str">
        <f t="shared" ref="H8:H39" si="13">CONCATENATE(AB9,$AI$5)</f>
        <v>142EPS005</v>
      </c>
      <c r="I8" s="590" t="str">
        <f t="shared" ref="I8:I39" si="14">CONCATENATE(AB9,$AJ$5)</f>
        <v>142EPS018</v>
      </c>
      <c r="J8" s="590" t="str">
        <f t="shared" ref="J8:J39" si="15">CONCATENATE(AB9,$AK$5)</f>
        <v>142EAS016</v>
      </c>
      <c r="K8" s="590" t="str">
        <f t="shared" ref="K8:K39" si="16">CONCATENATE(AB9,$AL$5)</f>
        <v>142EAS027</v>
      </c>
      <c r="L8" s="590" t="str">
        <f t="shared" ref="L8:L39" si="17">CONCATENATE(AB9,$AM$5)</f>
        <v>142EPS017</v>
      </c>
      <c r="M8" s="590" t="str">
        <f t="shared" ref="M8:M39" si="18">CONCATENATE(AB9,$AN$5)</f>
        <v>142EPS033</v>
      </c>
      <c r="N8" s="590" t="str">
        <f t="shared" ref="N8:N39" si="19">CONCATENATE(AB9,$AO$5)</f>
        <v>142EPS001</v>
      </c>
      <c r="O8" s="590" t="str">
        <f t="shared" ref="O8:O39" si="20">CONCATENATE(AB9,$AP$5)</f>
        <v>142EPS008</v>
      </c>
      <c r="P8" s="590" t="str">
        <f t="shared" ref="P8:P39" si="21">CONCATENATE(AB9,$AQ$5)</f>
        <v>142EPS040</v>
      </c>
      <c r="Q8" s="590" t="str">
        <f t="shared" ref="Q8:Q39" si="22">CONCATENATE(AB9,$AR$5)</f>
        <v>142ESSC24</v>
      </c>
      <c r="R8" s="590" t="e">
        <f>CONCATENATE(AB9,#REF!)</f>
        <v>#REF!</v>
      </c>
      <c r="S8" s="590" t="str">
        <f t="shared" ref="S8:S39" si="23">CONCATENATE(AB9,$AS$5)</f>
        <v>142ESSC91</v>
      </c>
      <c r="T8" s="590" t="str">
        <f t="shared" ref="T8:T39" si="24">CONCATENATE(AB9,$AT$5)</f>
        <v>142ESSC02</v>
      </c>
      <c r="U8" s="590" t="str">
        <f t="shared" ref="U8:U39" si="25">CONCATENATE(AB9,$AU$5)</f>
        <v>142ESSC62</v>
      </c>
      <c r="V8" s="590" t="e">
        <f>CONCATENATE(AB9,#REF!)</f>
        <v>#REF!</v>
      </c>
      <c r="W8" s="590" t="str">
        <f t="shared" ref="W8:W39" si="26">CONCATENATE(AB9,$AV$5)</f>
        <v>142EPSIC3</v>
      </c>
      <c r="X8" s="590" t="str">
        <f t="shared" ref="X8:X39" si="27">CONCATENATE(AB9,$AW$5)</f>
        <v>142CCFC55</v>
      </c>
      <c r="Y8" s="590" t="str">
        <f t="shared" ref="Y8:Y39" si="28">CONCATENATE(AB9,$AX$5)</f>
        <v>142ESSC07</v>
      </c>
      <c r="Z8" s="474" t="s">
        <v>640</v>
      </c>
      <c r="AA8" s="334"/>
      <c r="AB8" s="475"/>
      <c r="AC8" s="79">
        <f t="shared" ref="AC8:AX8" si="29">SUM(AC9:AC14)</f>
        <v>0</v>
      </c>
      <c r="AD8" s="73">
        <f t="shared" si="29"/>
        <v>4</v>
      </c>
      <c r="AE8" s="73">
        <f t="shared" si="29"/>
        <v>5904</v>
      </c>
      <c r="AF8" s="73">
        <f t="shared" si="29"/>
        <v>9</v>
      </c>
      <c r="AG8" s="73">
        <f t="shared" si="29"/>
        <v>18473</v>
      </c>
      <c r="AH8" s="73">
        <f t="shared" si="29"/>
        <v>0</v>
      </c>
      <c r="AI8" s="73">
        <f t="shared" si="29"/>
        <v>12</v>
      </c>
      <c r="AJ8" s="73">
        <f t="shared" si="29"/>
        <v>1</v>
      </c>
      <c r="AK8" s="73">
        <f t="shared" si="29"/>
        <v>0</v>
      </c>
      <c r="AL8" s="73">
        <f t="shared" si="29"/>
        <v>262</v>
      </c>
      <c r="AM8" s="73">
        <f t="shared" si="29"/>
        <v>0</v>
      </c>
      <c r="AN8" s="73">
        <f t="shared" si="29"/>
        <v>0</v>
      </c>
      <c r="AO8" s="73">
        <f t="shared" si="29"/>
        <v>0</v>
      </c>
      <c r="AP8" s="395">
        <f t="shared" si="29"/>
        <v>0</v>
      </c>
      <c r="AQ8" s="79">
        <f t="shared" si="29"/>
        <v>1552</v>
      </c>
      <c r="AR8" s="73">
        <f t="shared" si="29"/>
        <v>0</v>
      </c>
      <c r="AS8" s="73">
        <f t="shared" si="29"/>
        <v>33</v>
      </c>
      <c r="AT8" s="73">
        <f t="shared" si="29"/>
        <v>133</v>
      </c>
      <c r="AU8" s="73">
        <f t="shared" si="29"/>
        <v>0</v>
      </c>
      <c r="AV8" s="73">
        <f t="shared" si="29"/>
        <v>0</v>
      </c>
      <c r="AW8" s="73">
        <f t="shared" si="29"/>
        <v>0</v>
      </c>
      <c r="AX8" s="395">
        <f t="shared" si="29"/>
        <v>0</v>
      </c>
      <c r="AY8" s="459">
        <f t="shared" si="6"/>
        <v>26383</v>
      </c>
      <c r="AZ8" s="598" t="s">
        <v>319</v>
      </c>
      <c r="BA8" s="778" t="s">
        <v>318</v>
      </c>
      <c r="BB8" s="778" t="s">
        <v>236</v>
      </c>
      <c r="BC8" s="778" t="s">
        <v>874</v>
      </c>
      <c r="BD8" s="778" t="s">
        <v>243</v>
      </c>
      <c r="BG8" s="610" t="s">
        <v>818</v>
      </c>
      <c r="BH8" s="655">
        <f>AI6</f>
        <v>45</v>
      </c>
      <c r="BI8" s="693">
        <f t="shared" si="0"/>
        <v>0.36</v>
      </c>
    </row>
    <row r="9" spans="1:61">
      <c r="B9" s="590" t="str">
        <f t="shared" si="7"/>
        <v>425EPS010</v>
      </c>
      <c r="C9" s="590" t="str">
        <f t="shared" si="8"/>
        <v>425EPS016</v>
      </c>
      <c r="D9" s="590" t="str">
        <f t="shared" si="9"/>
        <v>425EPS037</v>
      </c>
      <c r="E9" s="590" t="str">
        <f t="shared" si="10"/>
        <v>425EPS002</v>
      </c>
      <c r="F9" s="590" t="str">
        <f t="shared" si="11"/>
        <v>425EPS044</v>
      </c>
      <c r="G9" s="590" t="str">
        <f t="shared" si="12"/>
        <v>425EPS023</v>
      </c>
      <c r="H9" s="590" t="str">
        <f t="shared" si="13"/>
        <v>425EPS005</v>
      </c>
      <c r="I9" s="590" t="str">
        <f t="shared" si="14"/>
        <v>425EPS018</v>
      </c>
      <c r="J9" s="590" t="str">
        <f t="shared" si="15"/>
        <v>425EAS016</v>
      </c>
      <c r="K9" s="590" t="str">
        <f t="shared" si="16"/>
        <v>425EAS027</v>
      </c>
      <c r="L9" s="590" t="str">
        <f t="shared" si="17"/>
        <v>425EPS017</v>
      </c>
      <c r="M9" s="590" t="str">
        <f t="shared" si="18"/>
        <v>425EPS033</v>
      </c>
      <c r="N9" s="590" t="str">
        <f t="shared" si="19"/>
        <v>425EPS001</v>
      </c>
      <c r="O9" s="590" t="str">
        <f t="shared" si="20"/>
        <v>425EPS008</v>
      </c>
      <c r="P9" s="590" t="str">
        <f t="shared" si="21"/>
        <v>425EPS040</v>
      </c>
      <c r="Q9" s="590" t="str">
        <f t="shared" si="22"/>
        <v>425ESSC24</v>
      </c>
      <c r="R9" s="590" t="e">
        <f>CONCATENATE(AB10,#REF!)</f>
        <v>#REF!</v>
      </c>
      <c r="S9" s="590" t="str">
        <f t="shared" si="23"/>
        <v>425ESSC91</v>
      </c>
      <c r="T9" s="590" t="str">
        <f t="shared" si="24"/>
        <v>425ESSC02</v>
      </c>
      <c r="U9" s="590" t="str">
        <f t="shared" si="25"/>
        <v>425ESSC62</v>
      </c>
      <c r="V9" s="590" t="e">
        <f>CONCATENATE(AB10,#REF!)</f>
        <v>#REF!</v>
      </c>
      <c r="W9" s="590" t="str">
        <f t="shared" si="26"/>
        <v>425EPSIC3</v>
      </c>
      <c r="X9" s="590" t="str">
        <f t="shared" si="27"/>
        <v>425CCFC55</v>
      </c>
      <c r="Y9" s="590" t="str">
        <f t="shared" si="28"/>
        <v>425ESSC07</v>
      </c>
      <c r="Z9" s="599" t="s">
        <v>76</v>
      </c>
      <c r="AA9" s="600" t="s">
        <v>252</v>
      </c>
      <c r="AB9" s="476">
        <v>142</v>
      </c>
      <c r="AC9" s="80">
        <f t="shared" ref="AC9:AR14" si="30">IFERROR(VLOOKUP(B8,$AZ$9:$BD$950,5,0),0)</f>
        <v>0</v>
      </c>
      <c r="AD9" s="74">
        <f t="shared" si="30"/>
        <v>0</v>
      </c>
      <c r="AE9" s="74">
        <f t="shared" si="30"/>
        <v>225</v>
      </c>
      <c r="AF9" s="74">
        <f t="shared" si="30"/>
        <v>0</v>
      </c>
      <c r="AG9" s="74">
        <f t="shared" si="30"/>
        <v>514</v>
      </c>
      <c r="AH9" s="74">
        <f t="shared" si="30"/>
        <v>0</v>
      </c>
      <c r="AI9" s="74">
        <f t="shared" si="30"/>
        <v>0</v>
      </c>
      <c r="AJ9" s="74">
        <f t="shared" si="30"/>
        <v>0</v>
      </c>
      <c r="AK9" s="74">
        <f t="shared" si="30"/>
        <v>0</v>
      </c>
      <c r="AL9" s="74">
        <f t="shared" si="30"/>
        <v>51</v>
      </c>
      <c r="AM9" s="74">
        <f t="shared" si="30"/>
        <v>0</v>
      </c>
      <c r="AN9" s="74">
        <f t="shared" si="30"/>
        <v>0</v>
      </c>
      <c r="AO9" s="74">
        <f t="shared" si="30"/>
        <v>0</v>
      </c>
      <c r="AP9" s="396">
        <f t="shared" si="30"/>
        <v>0</v>
      </c>
      <c r="AQ9" s="80">
        <f t="shared" si="30"/>
        <v>75</v>
      </c>
      <c r="AR9" s="74">
        <f t="shared" si="30"/>
        <v>0</v>
      </c>
      <c r="AS9" s="74">
        <f t="shared" ref="AS9:AU14" si="31">IFERROR(VLOOKUP(S8,$AZ$9:$BD$950,5,0),0)</f>
        <v>0</v>
      </c>
      <c r="AT9" s="74">
        <f t="shared" si="31"/>
        <v>0</v>
      </c>
      <c r="AU9" s="74">
        <f t="shared" si="31"/>
        <v>0</v>
      </c>
      <c r="AV9" s="74">
        <f t="shared" ref="AV9:AX14" si="32">IFERROR(VLOOKUP(W8,$AZ$9:$BD$950,5,0),0)</f>
        <v>0</v>
      </c>
      <c r="AW9" s="74">
        <f t="shared" si="32"/>
        <v>0</v>
      </c>
      <c r="AX9" s="396">
        <f t="shared" si="32"/>
        <v>0</v>
      </c>
      <c r="AY9" s="460">
        <f t="shared" si="6"/>
        <v>865</v>
      </c>
      <c r="AZ9" s="601" t="str">
        <f>CONCATENATE(BB9,BC9)</f>
        <v>142EAS027</v>
      </c>
      <c r="BA9" s="779" t="s">
        <v>267</v>
      </c>
      <c r="BB9" s="781">
        <v>142</v>
      </c>
      <c r="BC9" s="779" t="s">
        <v>222</v>
      </c>
      <c r="BD9" s="780">
        <v>51</v>
      </c>
      <c r="BG9" s="610" t="s">
        <v>817</v>
      </c>
      <c r="BH9" s="655">
        <f>AJ6</f>
        <v>23</v>
      </c>
      <c r="BI9" s="693">
        <f t="shared" si="0"/>
        <v>0.184</v>
      </c>
    </row>
    <row r="10" spans="1:61">
      <c r="B10" s="590" t="str">
        <f t="shared" si="7"/>
        <v>579EPS010</v>
      </c>
      <c r="C10" s="590" t="str">
        <f t="shared" si="8"/>
        <v>579EPS016</v>
      </c>
      <c r="D10" s="590" t="str">
        <f t="shared" si="9"/>
        <v>579EPS037</v>
      </c>
      <c r="E10" s="590" t="str">
        <f t="shared" si="10"/>
        <v>579EPS002</v>
      </c>
      <c r="F10" s="590" t="str">
        <f t="shared" si="11"/>
        <v>579EPS044</v>
      </c>
      <c r="G10" s="590" t="str">
        <f t="shared" si="12"/>
        <v>579EPS023</v>
      </c>
      <c r="H10" s="590" t="str">
        <f t="shared" si="13"/>
        <v>579EPS005</v>
      </c>
      <c r="I10" s="590" t="str">
        <f t="shared" si="14"/>
        <v>579EPS018</v>
      </c>
      <c r="J10" s="590" t="str">
        <f t="shared" si="15"/>
        <v>579EAS016</v>
      </c>
      <c r="K10" s="590" t="str">
        <f t="shared" si="16"/>
        <v>579EAS027</v>
      </c>
      <c r="L10" s="590" t="str">
        <f t="shared" si="17"/>
        <v>579EPS017</v>
      </c>
      <c r="M10" s="590" t="str">
        <f t="shared" si="18"/>
        <v>579EPS033</v>
      </c>
      <c r="N10" s="590" t="str">
        <f t="shared" si="19"/>
        <v>579EPS001</v>
      </c>
      <c r="O10" s="590" t="str">
        <f t="shared" si="20"/>
        <v>579EPS008</v>
      </c>
      <c r="P10" s="590" t="str">
        <f t="shared" si="21"/>
        <v>579EPS040</v>
      </c>
      <c r="Q10" s="590" t="str">
        <f t="shared" si="22"/>
        <v>579ESSC24</v>
      </c>
      <c r="R10" s="590" t="e">
        <f>CONCATENATE(AB11,#REF!)</f>
        <v>#REF!</v>
      </c>
      <c r="S10" s="590" t="str">
        <f t="shared" si="23"/>
        <v>579ESSC91</v>
      </c>
      <c r="T10" s="590" t="str">
        <f t="shared" si="24"/>
        <v>579ESSC02</v>
      </c>
      <c r="U10" s="590" t="str">
        <f t="shared" si="25"/>
        <v>579ESSC62</v>
      </c>
      <c r="V10" s="590" t="e">
        <f>CONCATENATE(AB11,#REF!)</f>
        <v>#REF!</v>
      </c>
      <c r="W10" s="590" t="str">
        <f t="shared" si="26"/>
        <v>579EPSIC3</v>
      </c>
      <c r="X10" s="590" t="str">
        <f t="shared" si="27"/>
        <v>579CCFC55</v>
      </c>
      <c r="Y10" s="590" t="str">
        <f t="shared" si="28"/>
        <v>579ESSC07</v>
      </c>
      <c r="Z10" s="695" t="s">
        <v>48</v>
      </c>
      <c r="AA10" s="600" t="s">
        <v>252</v>
      </c>
      <c r="AB10" s="476">
        <v>425</v>
      </c>
      <c r="AC10" s="80">
        <f t="shared" si="30"/>
        <v>0</v>
      </c>
      <c r="AD10" s="74">
        <f t="shared" si="30"/>
        <v>0</v>
      </c>
      <c r="AE10" s="74">
        <f t="shared" si="30"/>
        <v>473</v>
      </c>
      <c r="AF10" s="74">
        <f t="shared" si="30"/>
        <v>0</v>
      </c>
      <c r="AG10" s="74">
        <f t="shared" si="30"/>
        <v>1060</v>
      </c>
      <c r="AH10" s="74">
        <f t="shared" si="30"/>
        <v>0</v>
      </c>
      <c r="AI10" s="74">
        <f t="shared" si="30"/>
        <v>1</v>
      </c>
      <c r="AJ10" s="74">
        <f t="shared" si="30"/>
        <v>0</v>
      </c>
      <c r="AK10" s="74">
        <f t="shared" si="30"/>
        <v>0</v>
      </c>
      <c r="AL10" s="74">
        <f t="shared" si="30"/>
        <v>0</v>
      </c>
      <c r="AM10" s="74">
        <f t="shared" si="30"/>
        <v>0</v>
      </c>
      <c r="AN10" s="74">
        <f t="shared" si="30"/>
        <v>0</v>
      </c>
      <c r="AO10" s="74">
        <f t="shared" si="30"/>
        <v>0</v>
      </c>
      <c r="AP10" s="396">
        <f t="shared" si="30"/>
        <v>0</v>
      </c>
      <c r="AQ10" s="80">
        <f t="shared" si="30"/>
        <v>237</v>
      </c>
      <c r="AR10" s="74">
        <f t="shared" si="30"/>
        <v>0</v>
      </c>
      <c r="AS10" s="74">
        <f t="shared" si="31"/>
        <v>0</v>
      </c>
      <c r="AT10" s="74">
        <f t="shared" si="31"/>
        <v>0</v>
      </c>
      <c r="AU10" s="74">
        <f t="shared" si="31"/>
        <v>0</v>
      </c>
      <c r="AV10" s="74">
        <f t="shared" si="32"/>
        <v>0</v>
      </c>
      <c r="AW10" s="74">
        <f t="shared" si="32"/>
        <v>0</v>
      </c>
      <c r="AX10" s="396">
        <f t="shared" si="32"/>
        <v>0</v>
      </c>
      <c r="AY10" s="460">
        <f t="shared" si="6"/>
        <v>1771</v>
      </c>
      <c r="AZ10" s="601" t="str">
        <f t="shared" ref="AZ10:AZ73" si="33">CONCATENATE(BB10,BC10)</f>
        <v>142EPS037</v>
      </c>
      <c r="BA10" s="779" t="s">
        <v>267</v>
      </c>
      <c r="BB10" s="781">
        <v>142</v>
      </c>
      <c r="BC10" s="779" t="s">
        <v>214</v>
      </c>
      <c r="BD10" s="780">
        <v>225</v>
      </c>
      <c r="BG10" s="610" t="s">
        <v>816</v>
      </c>
      <c r="BH10" s="655">
        <f>AK6</f>
        <v>53</v>
      </c>
      <c r="BI10" s="693">
        <f t="shared" si="0"/>
        <v>0.42399999999999999</v>
      </c>
    </row>
    <row r="11" spans="1:61">
      <c r="B11" s="590" t="str">
        <f t="shared" si="7"/>
        <v>585EPS010</v>
      </c>
      <c r="C11" s="590" t="str">
        <f t="shared" si="8"/>
        <v>585EPS016</v>
      </c>
      <c r="D11" s="590" t="str">
        <f t="shared" si="9"/>
        <v>585EPS037</v>
      </c>
      <c r="E11" s="590" t="str">
        <f t="shared" si="10"/>
        <v>585EPS002</v>
      </c>
      <c r="F11" s="590" t="str">
        <f t="shared" si="11"/>
        <v>585EPS044</v>
      </c>
      <c r="G11" s="590" t="str">
        <f t="shared" si="12"/>
        <v>585EPS023</v>
      </c>
      <c r="H11" s="590" t="str">
        <f t="shared" si="13"/>
        <v>585EPS005</v>
      </c>
      <c r="I11" s="590" t="str">
        <f t="shared" si="14"/>
        <v>585EPS018</v>
      </c>
      <c r="J11" s="590" t="str">
        <f t="shared" si="15"/>
        <v>585EAS016</v>
      </c>
      <c r="K11" s="590" t="str">
        <f t="shared" si="16"/>
        <v>585EAS027</v>
      </c>
      <c r="L11" s="590" t="str">
        <f t="shared" si="17"/>
        <v>585EPS017</v>
      </c>
      <c r="M11" s="590" t="str">
        <f t="shared" si="18"/>
        <v>585EPS033</v>
      </c>
      <c r="N11" s="590" t="str">
        <f t="shared" si="19"/>
        <v>585EPS001</v>
      </c>
      <c r="O11" s="590" t="str">
        <f t="shared" si="20"/>
        <v>585EPS008</v>
      </c>
      <c r="P11" s="590" t="str">
        <f t="shared" si="21"/>
        <v>585EPS040</v>
      </c>
      <c r="Q11" s="590" t="str">
        <f t="shared" si="22"/>
        <v>585ESSC24</v>
      </c>
      <c r="R11" s="590" t="e">
        <f>CONCATENATE(AB12,#REF!)</f>
        <v>#REF!</v>
      </c>
      <c r="S11" s="590" t="str">
        <f t="shared" si="23"/>
        <v>585ESSC91</v>
      </c>
      <c r="T11" s="590" t="str">
        <f t="shared" si="24"/>
        <v>585ESSC02</v>
      </c>
      <c r="U11" s="590" t="str">
        <f t="shared" si="25"/>
        <v>585ESSC62</v>
      </c>
      <c r="V11" s="590" t="e">
        <f>CONCATENATE(AB12,#REF!)</f>
        <v>#REF!</v>
      </c>
      <c r="W11" s="590" t="str">
        <f t="shared" si="26"/>
        <v>585EPSIC3</v>
      </c>
      <c r="X11" s="590" t="str">
        <f t="shared" si="27"/>
        <v>585CCFC55</v>
      </c>
      <c r="Y11" s="590" t="str">
        <f t="shared" si="28"/>
        <v>585ESSC07</v>
      </c>
      <c r="Z11" s="697" t="s">
        <v>122</v>
      </c>
      <c r="AA11" s="600" t="s">
        <v>252</v>
      </c>
      <c r="AB11" s="476">
        <v>579</v>
      </c>
      <c r="AC11" s="80">
        <f t="shared" si="30"/>
        <v>0</v>
      </c>
      <c r="AD11" s="74">
        <f t="shared" si="30"/>
        <v>4</v>
      </c>
      <c r="AE11" s="74">
        <f t="shared" si="30"/>
        <v>2557</v>
      </c>
      <c r="AF11" s="74">
        <f t="shared" si="30"/>
        <v>2</v>
      </c>
      <c r="AG11" s="74">
        <f t="shared" si="30"/>
        <v>13457</v>
      </c>
      <c r="AH11" s="74">
        <f t="shared" si="30"/>
        <v>0</v>
      </c>
      <c r="AI11" s="74">
        <f t="shared" si="30"/>
        <v>0</v>
      </c>
      <c r="AJ11" s="74">
        <f t="shared" si="30"/>
        <v>1</v>
      </c>
      <c r="AK11" s="74">
        <f t="shared" si="30"/>
        <v>0</v>
      </c>
      <c r="AL11" s="74">
        <f t="shared" si="30"/>
        <v>206</v>
      </c>
      <c r="AM11" s="74">
        <f t="shared" si="30"/>
        <v>0</v>
      </c>
      <c r="AN11" s="74">
        <f t="shared" si="30"/>
        <v>0</v>
      </c>
      <c r="AO11" s="74">
        <f t="shared" si="30"/>
        <v>0</v>
      </c>
      <c r="AP11" s="396">
        <f t="shared" si="30"/>
        <v>0</v>
      </c>
      <c r="AQ11" s="80">
        <f t="shared" si="30"/>
        <v>589</v>
      </c>
      <c r="AR11" s="74">
        <f t="shared" si="30"/>
        <v>0</v>
      </c>
      <c r="AS11" s="74">
        <f t="shared" si="31"/>
        <v>0</v>
      </c>
      <c r="AT11" s="74">
        <f t="shared" si="31"/>
        <v>130</v>
      </c>
      <c r="AU11" s="74">
        <f t="shared" si="31"/>
        <v>0</v>
      </c>
      <c r="AV11" s="74">
        <f t="shared" si="32"/>
        <v>0</v>
      </c>
      <c r="AW11" s="74">
        <f t="shared" si="32"/>
        <v>0</v>
      </c>
      <c r="AX11" s="396">
        <f t="shared" si="32"/>
        <v>0</v>
      </c>
      <c r="AY11" s="460">
        <f t="shared" si="6"/>
        <v>16946</v>
      </c>
      <c r="AZ11" s="601" t="str">
        <f t="shared" si="33"/>
        <v>142EPS040</v>
      </c>
      <c r="BA11" s="779" t="s">
        <v>267</v>
      </c>
      <c r="BB11" s="781">
        <v>142</v>
      </c>
      <c r="BC11" s="779" t="s">
        <v>875</v>
      </c>
      <c r="BD11" s="780">
        <v>75</v>
      </c>
      <c r="BG11" s="610" t="s">
        <v>815</v>
      </c>
      <c r="BH11" s="655">
        <f>AL6</f>
        <v>12</v>
      </c>
      <c r="BI11" s="693">
        <f t="shared" si="0"/>
        <v>9.6000000000000002E-2</v>
      </c>
    </row>
    <row r="12" spans="1:61">
      <c r="B12" s="590" t="str">
        <f t="shared" si="7"/>
        <v>591EPS010</v>
      </c>
      <c r="C12" s="590" t="str">
        <f t="shared" si="8"/>
        <v>591EPS016</v>
      </c>
      <c r="D12" s="590" t="str">
        <f t="shared" si="9"/>
        <v>591EPS037</v>
      </c>
      <c r="E12" s="590" t="str">
        <f t="shared" si="10"/>
        <v>591EPS002</v>
      </c>
      <c r="F12" s="590" t="str">
        <f t="shared" si="11"/>
        <v>591EPS044</v>
      </c>
      <c r="G12" s="590" t="str">
        <f t="shared" si="12"/>
        <v>591EPS023</v>
      </c>
      <c r="H12" s="590" t="str">
        <f t="shared" si="13"/>
        <v>591EPS005</v>
      </c>
      <c r="I12" s="590" t="str">
        <f t="shared" si="14"/>
        <v>591EPS018</v>
      </c>
      <c r="J12" s="590" t="str">
        <f t="shared" si="15"/>
        <v>591EAS016</v>
      </c>
      <c r="K12" s="590" t="str">
        <f t="shared" si="16"/>
        <v>591EAS027</v>
      </c>
      <c r="L12" s="590" t="str">
        <f t="shared" si="17"/>
        <v>591EPS017</v>
      </c>
      <c r="M12" s="590" t="str">
        <f t="shared" si="18"/>
        <v>591EPS033</v>
      </c>
      <c r="N12" s="590" t="str">
        <f t="shared" si="19"/>
        <v>591EPS001</v>
      </c>
      <c r="O12" s="590" t="str">
        <f t="shared" si="20"/>
        <v>591EPS008</v>
      </c>
      <c r="P12" s="590" t="str">
        <f t="shared" si="21"/>
        <v>591EPS040</v>
      </c>
      <c r="Q12" s="590" t="str">
        <f t="shared" si="22"/>
        <v>591ESSC24</v>
      </c>
      <c r="R12" s="590" t="e">
        <f>CONCATENATE(AB13,#REF!)</f>
        <v>#REF!</v>
      </c>
      <c r="S12" s="590" t="str">
        <f t="shared" si="23"/>
        <v>591ESSC91</v>
      </c>
      <c r="T12" s="590" t="str">
        <f t="shared" si="24"/>
        <v>591ESSC02</v>
      </c>
      <c r="U12" s="590" t="str">
        <f t="shared" si="25"/>
        <v>591ESSC62</v>
      </c>
      <c r="V12" s="590" t="e">
        <f>CONCATENATE(AB13,#REF!)</f>
        <v>#REF!</v>
      </c>
      <c r="W12" s="590" t="str">
        <f t="shared" si="26"/>
        <v>591EPSIC3</v>
      </c>
      <c r="X12" s="590" t="str">
        <f t="shared" si="27"/>
        <v>591CCFC55</v>
      </c>
      <c r="Y12" s="590" t="str">
        <f t="shared" si="28"/>
        <v>591ESSC07</v>
      </c>
      <c r="Z12" s="695" t="s">
        <v>19</v>
      </c>
      <c r="AA12" s="600" t="s">
        <v>252</v>
      </c>
      <c r="AB12" s="476">
        <v>585</v>
      </c>
      <c r="AC12" s="80">
        <f t="shared" si="30"/>
        <v>0</v>
      </c>
      <c r="AD12" s="74">
        <f t="shared" si="30"/>
        <v>0</v>
      </c>
      <c r="AE12" s="74">
        <f t="shared" si="30"/>
        <v>1080</v>
      </c>
      <c r="AF12" s="74">
        <f t="shared" si="30"/>
        <v>0</v>
      </c>
      <c r="AG12" s="74">
        <f t="shared" si="30"/>
        <v>1990</v>
      </c>
      <c r="AH12" s="74">
        <f t="shared" si="30"/>
        <v>0</v>
      </c>
      <c r="AI12" s="74">
        <f t="shared" si="30"/>
        <v>1</v>
      </c>
      <c r="AJ12" s="74">
        <f t="shared" si="30"/>
        <v>0</v>
      </c>
      <c r="AK12" s="74">
        <f t="shared" si="30"/>
        <v>0</v>
      </c>
      <c r="AL12" s="74">
        <f t="shared" si="30"/>
        <v>5</v>
      </c>
      <c r="AM12" s="74">
        <f t="shared" si="30"/>
        <v>0</v>
      </c>
      <c r="AN12" s="74">
        <f t="shared" si="30"/>
        <v>0</v>
      </c>
      <c r="AO12" s="74">
        <f t="shared" si="30"/>
        <v>0</v>
      </c>
      <c r="AP12" s="396">
        <f t="shared" si="30"/>
        <v>0</v>
      </c>
      <c r="AQ12" s="80">
        <f t="shared" si="30"/>
        <v>174</v>
      </c>
      <c r="AR12" s="74">
        <f t="shared" si="30"/>
        <v>0</v>
      </c>
      <c r="AS12" s="74">
        <f t="shared" si="31"/>
        <v>21</v>
      </c>
      <c r="AT12" s="74">
        <f t="shared" si="31"/>
        <v>0</v>
      </c>
      <c r="AU12" s="74">
        <f t="shared" si="31"/>
        <v>0</v>
      </c>
      <c r="AV12" s="74">
        <f t="shared" si="32"/>
        <v>0</v>
      </c>
      <c r="AW12" s="74">
        <f t="shared" si="32"/>
        <v>0</v>
      </c>
      <c r="AX12" s="396">
        <f t="shared" si="32"/>
        <v>0</v>
      </c>
      <c r="AY12" s="460">
        <f t="shared" si="6"/>
        <v>3271</v>
      </c>
      <c r="AZ12" s="601" t="str">
        <f t="shared" si="33"/>
        <v>142EPS044</v>
      </c>
      <c r="BA12" s="779" t="s">
        <v>267</v>
      </c>
      <c r="BB12" s="781">
        <v>142</v>
      </c>
      <c r="BC12" s="779" t="s">
        <v>1065</v>
      </c>
      <c r="BD12" s="780">
        <v>514</v>
      </c>
      <c r="BI12" s="693"/>
    </row>
    <row r="13" spans="1:61">
      <c r="B13" s="590" t="str">
        <f t="shared" si="7"/>
        <v>893EPS010</v>
      </c>
      <c r="C13" s="590" t="str">
        <f t="shared" si="8"/>
        <v>893EPS016</v>
      </c>
      <c r="D13" s="590" t="str">
        <f t="shared" si="9"/>
        <v>893EPS037</v>
      </c>
      <c r="E13" s="590" t="str">
        <f t="shared" si="10"/>
        <v>893EPS002</v>
      </c>
      <c r="F13" s="590" t="str">
        <f t="shared" si="11"/>
        <v>893EPS044</v>
      </c>
      <c r="G13" s="590" t="str">
        <f t="shared" si="12"/>
        <v>893EPS023</v>
      </c>
      <c r="H13" s="590" t="str">
        <f t="shared" si="13"/>
        <v>893EPS005</v>
      </c>
      <c r="I13" s="590" t="str">
        <f t="shared" si="14"/>
        <v>893EPS018</v>
      </c>
      <c r="J13" s="590" t="str">
        <f t="shared" si="15"/>
        <v>893EAS016</v>
      </c>
      <c r="K13" s="590" t="str">
        <f t="shared" si="16"/>
        <v>893EAS027</v>
      </c>
      <c r="L13" s="590" t="str">
        <f t="shared" si="17"/>
        <v>893EPS017</v>
      </c>
      <c r="M13" s="590" t="str">
        <f t="shared" si="18"/>
        <v>893EPS033</v>
      </c>
      <c r="N13" s="590" t="str">
        <f t="shared" si="19"/>
        <v>893EPS001</v>
      </c>
      <c r="O13" s="590" t="str">
        <f t="shared" si="20"/>
        <v>893EPS008</v>
      </c>
      <c r="P13" s="590" t="str">
        <f t="shared" si="21"/>
        <v>893EPS040</v>
      </c>
      <c r="Q13" s="590" t="str">
        <f t="shared" si="22"/>
        <v>893ESSC24</v>
      </c>
      <c r="R13" s="590" t="e">
        <f>CONCATENATE(AB14,#REF!)</f>
        <v>#REF!</v>
      </c>
      <c r="S13" s="590" t="str">
        <f t="shared" si="23"/>
        <v>893ESSC91</v>
      </c>
      <c r="T13" s="590" t="str">
        <f t="shared" si="24"/>
        <v>893ESSC02</v>
      </c>
      <c r="U13" s="590" t="str">
        <f t="shared" si="25"/>
        <v>893ESSC62</v>
      </c>
      <c r="V13" s="590" t="e">
        <f>CONCATENATE(AB14,#REF!)</f>
        <v>#REF!</v>
      </c>
      <c r="W13" s="590" t="str">
        <f t="shared" si="26"/>
        <v>893EPSIC3</v>
      </c>
      <c r="X13" s="590" t="str">
        <f t="shared" si="27"/>
        <v>893CCFC55</v>
      </c>
      <c r="Y13" s="590" t="str">
        <f t="shared" si="28"/>
        <v>893ESSC07</v>
      </c>
      <c r="Z13" s="599" t="s">
        <v>20</v>
      </c>
      <c r="AA13" s="600" t="s">
        <v>252</v>
      </c>
      <c r="AB13" s="476">
        <v>591</v>
      </c>
      <c r="AC13" s="80">
        <f t="shared" si="30"/>
        <v>0</v>
      </c>
      <c r="AD13" s="74">
        <f t="shared" si="30"/>
        <v>0</v>
      </c>
      <c r="AE13" s="74">
        <f t="shared" si="30"/>
        <v>1436</v>
      </c>
      <c r="AF13" s="74">
        <f t="shared" si="30"/>
        <v>7</v>
      </c>
      <c r="AG13" s="74">
        <f t="shared" si="30"/>
        <v>1160</v>
      </c>
      <c r="AH13" s="74">
        <f t="shared" si="30"/>
        <v>0</v>
      </c>
      <c r="AI13" s="74">
        <f t="shared" si="30"/>
        <v>0</v>
      </c>
      <c r="AJ13" s="74">
        <f t="shared" si="30"/>
        <v>0</v>
      </c>
      <c r="AK13" s="74">
        <f t="shared" si="30"/>
        <v>0</v>
      </c>
      <c r="AL13" s="74">
        <f t="shared" si="30"/>
        <v>0</v>
      </c>
      <c r="AM13" s="74">
        <f t="shared" si="30"/>
        <v>0</v>
      </c>
      <c r="AN13" s="74">
        <f t="shared" si="30"/>
        <v>0</v>
      </c>
      <c r="AO13" s="74">
        <f t="shared" si="30"/>
        <v>0</v>
      </c>
      <c r="AP13" s="396">
        <f t="shared" si="30"/>
        <v>0</v>
      </c>
      <c r="AQ13" s="80">
        <f t="shared" si="30"/>
        <v>261</v>
      </c>
      <c r="AR13" s="74">
        <f t="shared" si="30"/>
        <v>0</v>
      </c>
      <c r="AS13" s="74">
        <f t="shared" si="31"/>
        <v>12</v>
      </c>
      <c r="AT13" s="74">
        <f t="shared" si="31"/>
        <v>1</v>
      </c>
      <c r="AU13" s="74">
        <f t="shared" si="31"/>
        <v>0</v>
      </c>
      <c r="AV13" s="74">
        <f t="shared" si="32"/>
        <v>0</v>
      </c>
      <c r="AW13" s="74">
        <f t="shared" si="32"/>
        <v>0</v>
      </c>
      <c r="AX13" s="396">
        <f t="shared" si="32"/>
        <v>0</v>
      </c>
      <c r="AY13" s="460">
        <f t="shared" si="6"/>
        <v>2877</v>
      </c>
      <c r="AZ13" s="601" t="str">
        <f t="shared" si="33"/>
        <v>425EPS005</v>
      </c>
      <c r="BA13" s="779" t="s">
        <v>267</v>
      </c>
      <c r="BB13" s="781">
        <v>425</v>
      </c>
      <c r="BC13" s="779" t="s">
        <v>219</v>
      </c>
      <c r="BD13" s="780">
        <v>1</v>
      </c>
      <c r="BI13" s="693"/>
    </row>
    <row r="14" spans="1:61">
      <c r="B14" s="590" t="str">
        <f t="shared" si="7"/>
        <v>EPS010</v>
      </c>
      <c r="C14" s="590" t="str">
        <f t="shared" si="8"/>
        <v>EPS016</v>
      </c>
      <c r="D14" s="590" t="str">
        <f t="shared" si="9"/>
        <v>EPS037</v>
      </c>
      <c r="E14" s="590" t="str">
        <f t="shared" si="10"/>
        <v>EPS002</v>
      </c>
      <c r="F14" s="590" t="str">
        <f t="shared" si="11"/>
        <v>EPS044</v>
      </c>
      <c r="G14" s="590" t="str">
        <f t="shared" si="12"/>
        <v>EPS023</v>
      </c>
      <c r="H14" s="590" t="str">
        <f t="shared" si="13"/>
        <v>EPS005</v>
      </c>
      <c r="I14" s="590" t="str">
        <f t="shared" si="14"/>
        <v>EPS018</v>
      </c>
      <c r="J14" s="590" t="str">
        <f t="shared" si="15"/>
        <v>EAS016</v>
      </c>
      <c r="K14" s="590" t="str">
        <f t="shared" si="16"/>
        <v>EAS027</v>
      </c>
      <c r="L14" s="590" t="str">
        <f t="shared" si="17"/>
        <v>EPS017</v>
      </c>
      <c r="M14" s="590" t="str">
        <f t="shared" si="18"/>
        <v>EPS033</v>
      </c>
      <c r="N14" s="590" t="str">
        <f t="shared" si="19"/>
        <v>EPS001</v>
      </c>
      <c r="O14" s="590" t="str">
        <f t="shared" si="20"/>
        <v>EPS008</v>
      </c>
      <c r="P14" s="590" t="str">
        <f t="shared" si="21"/>
        <v>EPS040</v>
      </c>
      <c r="Q14" s="590" t="str">
        <f t="shared" si="22"/>
        <v>ESSC24</v>
      </c>
      <c r="R14" s="590" t="e">
        <f>CONCATENATE(AB15,#REF!)</f>
        <v>#REF!</v>
      </c>
      <c r="S14" s="590" t="str">
        <f t="shared" si="23"/>
        <v>ESSC91</v>
      </c>
      <c r="T14" s="590" t="str">
        <f t="shared" si="24"/>
        <v>ESSC02</v>
      </c>
      <c r="U14" s="590" t="str">
        <f t="shared" si="25"/>
        <v>ESSC62</v>
      </c>
      <c r="V14" s="590" t="e">
        <f>CONCATENATE(AB15,#REF!)</f>
        <v>#REF!</v>
      </c>
      <c r="W14" s="590" t="str">
        <f t="shared" si="26"/>
        <v>EPSIC3</v>
      </c>
      <c r="X14" s="590" t="str">
        <f t="shared" si="27"/>
        <v>CCFC55</v>
      </c>
      <c r="Y14" s="590" t="str">
        <f t="shared" si="28"/>
        <v>ESSC07</v>
      </c>
      <c r="Z14" s="695" t="s">
        <v>105</v>
      </c>
      <c r="AA14" s="600" t="s">
        <v>252</v>
      </c>
      <c r="AB14" s="476">
        <v>893</v>
      </c>
      <c r="AC14" s="80">
        <f t="shared" si="30"/>
        <v>0</v>
      </c>
      <c r="AD14" s="74">
        <f t="shared" si="30"/>
        <v>0</v>
      </c>
      <c r="AE14" s="74">
        <f t="shared" si="30"/>
        <v>133</v>
      </c>
      <c r="AF14" s="74">
        <f t="shared" si="30"/>
        <v>0</v>
      </c>
      <c r="AG14" s="74">
        <f t="shared" si="30"/>
        <v>292</v>
      </c>
      <c r="AH14" s="74">
        <f t="shared" si="30"/>
        <v>0</v>
      </c>
      <c r="AI14" s="74">
        <f t="shared" si="30"/>
        <v>10</v>
      </c>
      <c r="AJ14" s="74">
        <f t="shared" si="30"/>
        <v>0</v>
      </c>
      <c r="AK14" s="74">
        <f t="shared" si="30"/>
        <v>0</v>
      </c>
      <c r="AL14" s="74">
        <f t="shared" si="30"/>
        <v>0</v>
      </c>
      <c r="AM14" s="74">
        <f t="shared" si="30"/>
        <v>0</v>
      </c>
      <c r="AN14" s="74">
        <f t="shared" si="30"/>
        <v>0</v>
      </c>
      <c r="AO14" s="74">
        <f t="shared" si="30"/>
        <v>0</v>
      </c>
      <c r="AP14" s="396">
        <f t="shared" si="30"/>
        <v>0</v>
      </c>
      <c r="AQ14" s="80">
        <f t="shared" si="30"/>
        <v>216</v>
      </c>
      <c r="AR14" s="74">
        <f t="shared" si="30"/>
        <v>0</v>
      </c>
      <c r="AS14" s="74">
        <f t="shared" si="31"/>
        <v>0</v>
      </c>
      <c r="AT14" s="74">
        <f t="shared" si="31"/>
        <v>2</v>
      </c>
      <c r="AU14" s="74">
        <f t="shared" si="31"/>
        <v>0</v>
      </c>
      <c r="AV14" s="74">
        <f t="shared" si="32"/>
        <v>0</v>
      </c>
      <c r="AW14" s="74">
        <f t="shared" si="32"/>
        <v>0</v>
      </c>
      <c r="AX14" s="396">
        <f t="shared" si="32"/>
        <v>0</v>
      </c>
      <c r="AY14" s="460">
        <f t="shared" si="6"/>
        <v>653</v>
      </c>
      <c r="AZ14" s="601" t="str">
        <f t="shared" si="33"/>
        <v>425EPS037</v>
      </c>
      <c r="BA14" s="779" t="s">
        <v>267</v>
      </c>
      <c r="BB14" s="781">
        <v>425</v>
      </c>
      <c r="BC14" s="779" t="s">
        <v>214</v>
      </c>
      <c r="BD14" s="780">
        <v>473</v>
      </c>
    </row>
    <row r="15" spans="1:61">
      <c r="B15" s="590" t="str">
        <f t="shared" si="7"/>
        <v>120EPS010</v>
      </c>
      <c r="C15" s="590" t="str">
        <f t="shared" si="8"/>
        <v>120EPS016</v>
      </c>
      <c r="D15" s="590" t="str">
        <f t="shared" si="9"/>
        <v>120EPS037</v>
      </c>
      <c r="E15" s="590" t="str">
        <f t="shared" si="10"/>
        <v>120EPS002</v>
      </c>
      <c r="F15" s="590" t="str">
        <f t="shared" si="11"/>
        <v>120EPS044</v>
      </c>
      <c r="G15" s="590" t="str">
        <f t="shared" si="12"/>
        <v>120EPS023</v>
      </c>
      <c r="H15" s="590" t="str">
        <f t="shared" si="13"/>
        <v>120EPS005</v>
      </c>
      <c r="I15" s="590" t="str">
        <f t="shared" si="14"/>
        <v>120EPS018</v>
      </c>
      <c r="J15" s="590" t="str">
        <f t="shared" si="15"/>
        <v>120EAS016</v>
      </c>
      <c r="K15" s="590" t="str">
        <f t="shared" si="16"/>
        <v>120EAS027</v>
      </c>
      <c r="L15" s="590" t="str">
        <f t="shared" si="17"/>
        <v>120EPS017</v>
      </c>
      <c r="M15" s="590" t="str">
        <f t="shared" si="18"/>
        <v>120EPS033</v>
      </c>
      <c r="N15" s="590" t="str">
        <f t="shared" si="19"/>
        <v>120EPS001</v>
      </c>
      <c r="O15" s="590" t="str">
        <f t="shared" si="20"/>
        <v>120EPS008</v>
      </c>
      <c r="P15" s="590" t="str">
        <f t="shared" si="21"/>
        <v>120EPS040</v>
      </c>
      <c r="Q15" s="590" t="str">
        <f t="shared" si="22"/>
        <v>120ESSC24</v>
      </c>
      <c r="R15" s="590" t="e">
        <f>CONCATENATE(AB16,#REF!)</f>
        <v>#REF!</v>
      </c>
      <c r="S15" s="590" t="str">
        <f t="shared" si="23"/>
        <v>120ESSC91</v>
      </c>
      <c r="T15" s="590" t="str">
        <f t="shared" si="24"/>
        <v>120ESSC02</v>
      </c>
      <c r="U15" s="590" t="str">
        <f t="shared" si="25"/>
        <v>120ESSC62</v>
      </c>
      <c r="V15" s="590" t="e">
        <f>CONCATENATE(AB16,#REF!)</f>
        <v>#REF!</v>
      </c>
      <c r="W15" s="590" t="str">
        <f t="shared" si="26"/>
        <v>120EPSIC3</v>
      </c>
      <c r="X15" s="590" t="str">
        <f t="shared" si="27"/>
        <v>120CCFC55</v>
      </c>
      <c r="Y15" s="590" t="str">
        <f t="shared" si="28"/>
        <v>120ESSC07</v>
      </c>
      <c r="Z15" s="477" t="s">
        <v>304</v>
      </c>
      <c r="AA15" s="336"/>
      <c r="AB15" s="604"/>
      <c r="AC15" s="78">
        <f t="shared" ref="AC15:AX15" si="34">SUM(AC16:AC21)</f>
        <v>0</v>
      </c>
      <c r="AD15" s="75">
        <f t="shared" si="34"/>
        <v>6362</v>
      </c>
      <c r="AE15" s="75">
        <f t="shared" si="34"/>
        <v>4124</v>
      </c>
      <c r="AF15" s="75">
        <f t="shared" si="34"/>
        <v>1</v>
      </c>
      <c r="AG15" s="75">
        <f t="shared" si="34"/>
        <v>25814</v>
      </c>
      <c r="AH15" s="75">
        <f t="shared" si="34"/>
        <v>9</v>
      </c>
      <c r="AI15" s="75">
        <f t="shared" si="34"/>
        <v>4</v>
      </c>
      <c r="AJ15" s="75">
        <f t="shared" si="34"/>
        <v>2</v>
      </c>
      <c r="AK15" s="75">
        <f t="shared" si="34"/>
        <v>3</v>
      </c>
      <c r="AL15" s="75">
        <f t="shared" si="34"/>
        <v>0</v>
      </c>
      <c r="AM15" s="75">
        <f t="shared" si="34"/>
        <v>0</v>
      </c>
      <c r="AN15" s="75">
        <f t="shared" si="34"/>
        <v>0</v>
      </c>
      <c r="AO15" s="75">
        <f t="shared" si="34"/>
        <v>0</v>
      </c>
      <c r="AP15" s="397">
        <f t="shared" si="34"/>
        <v>0</v>
      </c>
      <c r="AQ15" s="78">
        <f t="shared" si="34"/>
        <v>807</v>
      </c>
      <c r="AR15" s="75">
        <f t="shared" si="34"/>
        <v>4333</v>
      </c>
      <c r="AS15" s="75">
        <f t="shared" si="34"/>
        <v>0</v>
      </c>
      <c r="AT15" s="75">
        <f t="shared" si="34"/>
        <v>61</v>
      </c>
      <c r="AU15" s="75">
        <f t="shared" si="34"/>
        <v>0</v>
      </c>
      <c r="AV15" s="75">
        <f t="shared" si="34"/>
        <v>69</v>
      </c>
      <c r="AW15" s="75">
        <f t="shared" si="34"/>
        <v>0</v>
      </c>
      <c r="AX15" s="397">
        <f t="shared" si="34"/>
        <v>0</v>
      </c>
      <c r="AY15" s="459">
        <f t="shared" si="6"/>
        <v>41589</v>
      </c>
      <c r="AZ15" s="601" t="str">
        <f t="shared" si="33"/>
        <v>425EPS040</v>
      </c>
      <c r="BA15" s="779" t="s">
        <v>267</v>
      </c>
      <c r="BB15" s="781">
        <v>425</v>
      </c>
      <c r="BC15" s="779" t="s">
        <v>875</v>
      </c>
      <c r="BD15" s="780">
        <v>237</v>
      </c>
    </row>
    <row r="16" spans="1:61">
      <c r="B16" s="590" t="str">
        <f t="shared" si="7"/>
        <v>154EPS010</v>
      </c>
      <c r="C16" s="590" t="str">
        <f t="shared" si="8"/>
        <v>154EPS016</v>
      </c>
      <c r="D16" s="590" t="str">
        <f t="shared" si="9"/>
        <v>154EPS037</v>
      </c>
      <c r="E16" s="590" t="str">
        <f t="shared" si="10"/>
        <v>154EPS002</v>
      </c>
      <c r="F16" s="590" t="str">
        <f t="shared" si="11"/>
        <v>154EPS044</v>
      </c>
      <c r="G16" s="590" t="str">
        <f t="shared" si="12"/>
        <v>154EPS023</v>
      </c>
      <c r="H16" s="590" t="str">
        <f t="shared" si="13"/>
        <v>154EPS005</v>
      </c>
      <c r="I16" s="590" t="str">
        <f t="shared" si="14"/>
        <v>154EPS018</v>
      </c>
      <c r="J16" s="590" t="str">
        <f t="shared" si="15"/>
        <v>154EAS016</v>
      </c>
      <c r="K16" s="590" t="str">
        <f t="shared" si="16"/>
        <v>154EAS027</v>
      </c>
      <c r="L16" s="590" t="str">
        <f t="shared" si="17"/>
        <v>154EPS017</v>
      </c>
      <c r="M16" s="590" t="str">
        <f t="shared" si="18"/>
        <v>154EPS033</v>
      </c>
      <c r="N16" s="590" t="str">
        <f t="shared" si="19"/>
        <v>154EPS001</v>
      </c>
      <c r="O16" s="590" t="str">
        <f t="shared" si="20"/>
        <v>154EPS008</v>
      </c>
      <c r="P16" s="590" t="str">
        <f t="shared" si="21"/>
        <v>154EPS040</v>
      </c>
      <c r="Q16" s="590" t="str">
        <f t="shared" si="22"/>
        <v>154ESSC24</v>
      </c>
      <c r="R16" s="590" t="e">
        <f>CONCATENATE(AB17,#REF!)</f>
        <v>#REF!</v>
      </c>
      <c r="S16" s="590" t="str">
        <f t="shared" si="23"/>
        <v>154ESSC91</v>
      </c>
      <c r="T16" s="590" t="str">
        <f t="shared" si="24"/>
        <v>154ESSC02</v>
      </c>
      <c r="U16" s="590" t="str">
        <f t="shared" si="25"/>
        <v>154ESSC62</v>
      </c>
      <c r="V16" s="590" t="e">
        <f>CONCATENATE(AB17,#REF!)</f>
        <v>#REF!</v>
      </c>
      <c r="W16" s="590" t="str">
        <f t="shared" si="26"/>
        <v>154EPSIC3</v>
      </c>
      <c r="X16" s="590" t="str">
        <f t="shared" si="27"/>
        <v>154CCFC55</v>
      </c>
      <c r="Y16" s="590" t="str">
        <f t="shared" si="28"/>
        <v>154ESSC07</v>
      </c>
      <c r="Z16" s="605" t="s">
        <v>73</v>
      </c>
      <c r="AA16" s="606" t="s">
        <v>251</v>
      </c>
      <c r="AB16" s="476">
        <v>120</v>
      </c>
      <c r="AC16" s="80">
        <f t="shared" ref="AC16:AR21" si="35">IFERROR(VLOOKUP(B15,$AZ$9:$BD$950,5,0),0)</f>
        <v>0</v>
      </c>
      <c r="AD16" s="74">
        <f t="shared" si="35"/>
        <v>0</v>
      </c>
      <c r="AE16" s="74">
        <f t="shared" si="35"/>
        <v>121</v>
      </c>
      <c r="AF16" s="74">
        <f t="shared" si="35"/>
        <v>0</v>
      </c>
      <c r="AG16" s="74">
        <f t="shared" si="35"/>
        <v>409</v>
      </c>
      <c r="AH16" s="74">
        <f t="shared" si="35"/>
        <v>0</v>
      </c>
      <c r="AI16" s="74">
        <f t="shared" si="35"/>
        <v>0</v>
      </c>
      <c r="AJ16" s="74">
        <f t="shared" si="35"/>
        <v>0</v>
      </c>
      <c r="AK16" s="74">
        <f t="shared" si="35"/>
        <v>0</v>
      </c>
      <c r="AL16" s="74">
        <f t="shared" si="35"/>
        <v>0</v>
      </c>
      <c r="AM16" s="74">
        <f t="shared" si="35"/>
        <v>0</v>
      </c>
      <c r="AN16" s="74">
        <f t="shared" si="35"/>
        <v>0</v>
      </c>
      <c r="AO16" s="74">
        <f t="shared" si="35"/>
        <v>0</v>
      </c>
      <c r="AP16" s="396">
        <f t="shared" si="35"/>
        <v>0</v>
      </c>
      <c r="AQ16" s="80">
        <f t="shared" si="35"/>
        <v>0</v>
      </c>
      <c r="AR16" s="74">
        <f t="shared" si="35"/>
        <v>380</v>
      </c>
      <c r="AS16" s="74">
        <f t="shared" ref="AS16:AU21" si="36">IFERROR(VLOOKUP(S15,$AZ$9:$BD$950,5,0),0)</f>
        <v>0</v>
      </c>
      <c r="AT16" s="74">
        <f t="shared" si="36"/>
        <v>1</v>
      </c>
      <c r="AU16" s="74">
        <f t="shared" si="36"/>
        <v>0</v>
      </c>
      <c r="AV16" s="74">
        <f t="shared" ref="AV16:AX21" si="37">IFERROR(VLOOKUP(W15,$AZ$9:$BD$950,5,0),0)</f>
        <v>8</v>
      </c>
      <c r="AW16" s="74">
        <f t="shared" si="37"/>
        <v>0</v>
      </c>
      <c r="AX16" s="396">
        <f t="shared" si="37"/>
        <v>0</v>
      </c>
      <c r="AY16" s="460">
        <f t="shared" si="6"/>
        <v>919</v>
      </c>
      <c r="AZ16" s="601" t="str">
        <f t="shared" si="33"/>
        <v>425EPS044</v>
      </c>
      <c r="BA16" s="779" t="s">
        <v>267</v>
      </c>
      <c r="BB16" s="781">
        <v>425</v>
      </c>
      <c r="BC16" s="779" t="s">
        <v>1065</v>
      </c>
      <c r="BD16" s="780">
        <v>1060</v>
      </c>
    </row>
    <row r="17" spans="2:58">
      <c r="B17" s="590" t="str">
        <f t="shared" si="7"/>
        <v>250EPS010</v>
      </c>
      <c r="C17" s="590" t="str">
        <f t="shared" si="8"/>
        <v>250EPS016</v>
      </c>
      <c r="D17" s="590" t="str">
        <f t="shared" si="9"/>
        <v>250EPS037</v>
      </c>
      <c r="E17" s="590" t="str">
        <f t="shared" si="10"/>
        <v>250EPS002</v>
      </c>
      <c r="F17" s="590" t="str">
        <f t="shared" si="11"/>
        <v>250EPS044</v>
      </c>
      <c r="G17" s="590" t="str">
        <f t="shared" si="12"/>
        <v>250EPS023</v>
      </c>
      <c r="H17" s="590" t="str">
        <f t="shared" si="13"/>
        <v>250EPS005</v>
      </c>
      <c r="I17" s="590" t="str">
        <f t="shared" si="14"/>
        <v>250EPS018</v>
      </c>
      <c r="J17" s="590" t="str">
        <f t="shared" si="15"/>
        <v>250EAS016</v>
      </c>
      <c r="K17" s="590" t="str">
        <f t="shared" si="16"/>
        <v>250EAS027</v>
      </c>
      <c r="L17" s="590" t="str">
        <f t="shared" si="17"/>
        <v>250EPS017</v>
      </c>
      <c r="M17" s="590" t="str">
        <f t="shared" si="18"/>
        <v>250EPS033</v>
      </c>
      <c r="N17" s="590" t="str">
        <f t="shared" si="19"/>
        <v>250EPS001</v>
      </c>
      <c r="O17" s="590" t="str">
        <f t="shared" si="20"/>
        <v>250EPS008</v>
      </c>
      <c r="P17" s="590" t="str">
        <f t="shared" si="21"/>
        <v>250EPS040</v>
      </c>
      <c r="Q17" s="590" t="str">
        <f t="shared" si="22"/>
        <v>250ESSC24</v>
      </c>
      <c r="R17" s="590" t="e">
        <f>CONCATENATE(AB18,#REF!)</f>
        <v>#REF!</v>
      </c>
      <c r="S17" s="590" t="str">
        <f t="shared" si="23"/>
        <v>250ESSC91</v>
      </c>
      <c r="T17" s="590" t="str">
        <f t="shared" si="24"/>
        <v>250ESSC02</v>
      </c>
      <c r="U17" s="590" t="str">
        <f t="shared" si="25"/>
        <v>250ESSC62</v>
      </c>
      <c r="V17" s="590" t="e">
        <f>CONCATENATE(AB18,#REF!)</f>
        <v>#REF!</v>
      </c>
      <c r="W17" s="590" t="str">
        <f t="shared" si="26"/>
        <v>250EPSIC3</v>
      </c>
      <c r="X17" s="590" t="str">
        <f t="shared" si="27"/>
        <v>250CCFC55</v>
      </c>
      <c r="Y17" s="590" t="str">
        <f t="shared" si="28"/>
        <v>250ESSC07</v>
      </c>
      <c r="Z17" s="607" t="s">
        <v>12</v>
      </c>
      <c r="AA17" s="606" t="s">
        <v>251</v>
      </c>
      <c r="AB17" s="476">
        <v>154</v>
      </c>
      <c r="AC17" s="80">
        <f t="shared" si="35"/>
        <v>0</v>
      </c>
      <c r="AD17" s="74">
        <f t="shared" si="35"/>
        <v>6362</v>
      </c>
      <c r="AE17" s="74">
        <f t="shared" si="35"/>
        <v>2967</v>
      </c>
      <c r="AF17" s="74">
        <f t="shared" si="35"/>
        <v>1</v>
      </c>
      <c r="AG17" s="74">
        <f t="shared" si="35"/>
        <v>14816</v>
      </c>
      <c r="AH17" s="74">
        <f t="shared" si="35"/>
        <v>1</v>
      </c>
      <c r="AI17" s="74">
        <f t="shared" si="35"/>
        <v>4</v>
      </c>
      <c r="AJ17" s="74">
        <f t="shared" si="35"/>
        <v>2</v>
      </c>
      <c r="AK17" s="74">
        <f t="shared" si="35"/>
        <v>3</v>
      </c>
      <c r="AL17" s="74">
        <f t="shared" si="35"/>
        <v>0</v>
      </c>
      <c r="AM17" s="74">
        <f t="shared" si="35"/>
        <v>0</v>
      </c>
      <c r="AN17" s="74">
        <f t="shared" si="35"/>
        <v>0</v>
      </c>
      <c r="AO17" s="74">
        <f t="shared" si="35"/>
        <v>0</v>
      </c>
      <c r="AP17" s="396">
        <f t="shared" si="35"/>
        <v>0</v>
      </c>
      <c r="AQ17" s="80">
        <f t="shared" si="35"/>
        <v>546</v>
      </c>
      <c r="AR17" s="74">
        <f t="shared" si="35"/>
        <v>1444</v>
      </c>
      <c r="AS17" s="74">
        <f t="shared" si="36"/>
        <v>0</v>
      </c>
      <c r="AT17" s="74">
        <f t="shared" si="36"/>
        <v>45</v>
      </c>
      <c r="AU17" s="74">
        <f t="shared" si="36"/>
        <v>0</v>
      </c>
      <c r="AV17" s="74">
        <f t="shared" si="37"/>
        <v>32</v>
      </c>
      <c r="AW17" s="74">
        <f t="shared" si="37"/>
        <v>0</v>
      </c>
      <c r="AX17" s="396">
        <f t="shared" si="37"/>
        <v>0</v>
      </c>
      <c r="AY17" s="460">
        <f t="shared" si="6"/>
        <v>26223</v>
      </c>
      <c r="AZ17" s="601" t="str">
        <f t="shared" si="33"/>
        <v>579EAS027</v>
      </c>
      <c r="BA17" s="779" t="s">
        <v>267</v>
      </c>
      <c r="BB17" s="781">
        <v>579</v>
      </c>
      <c r="BC17" s="779" t="s">
        <v>222</v>
      </c>
      <c r="BD17" s="780">
        <v>206</v>
      </c>
    </row>
    <row r="18" spans="2:58">
      <c r="B18" s="590" t="str">
        <f t="shared" si="7"/>
        <v>495EPS010</v>
      </c>
      <c r="C18" s="590" t="str">
        <f t="shared" si="8"/>
        <v>495EPS016</v>
      </c>
      <c r="D18" s="590" t="str">
        <f t="shared" si="9"/>
        <v>495EPS037</v>
      </c>
      <c r="E18" s="590" t="str">
        <f t="shared" si="10"/>
        <v>495EPS002</v>
      </c>
      <c r="F18" s="590" t="str">
        <f t="shared" si="11"/>
        <v>495EPS044</v>
      </c>
      <c r="G18" s="590" t="str">
        <f t="shared" si="12"/>
        <v>495EPS023</v>
      </c>
      <c r="H18" s="590" t="str">
        <f t="shared" si="13"/>
        <v>495EPS005</v>
      </c>
      <c r="I18" s="590" t="str">
        <f t="shared" si="14"/>
        <v>495EPS018</v>
      </c>
      <c r="J18" s="590" t="str">
        <f t="shared" si="15"/>
        <v>495EAS016</v>
      </c>
      <c r="K18" s="590" t="str">
        <f t="shared" si="16"/>
        <v>495EAS027</v>
      </c>
      <c r="L18" s="590" t="str">
        <f t="shared" si="17"/>
        <v>495EPS017</v>
      </c>
      <c r="M18" s="590" t="str">
        <f t="shared" si="18"/>
        <v>495EPS033</v>
      </c>
      <c r="N18" s="590" t="str">
        <f t="shared" si="19"/>
        <v>495EPS001</v>
      </c>
      <c r="O18" s="590" t="str">
        <f t="shared" si="20"/>
        <v>495EPS008</v>
      </c>
      <c r="P18" s="590" t="str">
        <f t="shared" si="21"/>
        <v>495EPS040</v>
      </c>
      <c r="Q18" s="590" t="str">
        <f t="shared" si="22"/>
        <v>495ESSC24</v>
      </c>
      <c r="R18" s="590" t="e">
        <f>CONCATENATE(AB19,#REF!)</f>
        <v>#REF!</v>
      </c>
      <c r="S18" s="590" t="str">
        <f t="shared" si="23"/>
        <v>495ESSC91</v>
      </c>
      <c r="T18" s="590" t="str">
        <f t="shared" si="24"/>
        <v>495ESSC02</v>
      </c>
      <c r="U18" s="590" t="str">
        <f t="shared" si="25"/>
        <v>495ESSC62</v>
      </c>
      <c r="V18" s="590" t="e">
        <f>CONCATENATE(AB19,#REF!)</f>
        <v>#REF!</v>
      </c>
      <c r="W18" s="590" t="str">
        <f t="shared" si="26"/>
        <v>495EPSIC3</v>
      </c>
      <c r="X18" s="590" t="str">
        <f t="shared" si="27"/>
        <v>495CCFC55</v>
      </c>
      <c r="Y18" s="590" t="str">
        <f t="shared" si="28"/>
        <v>495ESSC07</v>
      </c>
      <c r="Z18" s="695" t="s">
        <v>15</v>
      </c>
      <c r="AA18" s="606" t="s">
        <v>251</v>
      </c>
      <c r="AB18" s="476">
        <v>250</v>
      </c>
      <c r="AC18" s="80">
        <f t="shared" si="35"/>
        <v>0</v>
      </c>
      <c r="AD18" s="74">
        <f t="shared" si="35"/>
        <v>0</v>
      </c>
      <c r="AE18" s="74">
        <f t="shared" si="35"/>
        <v>585</v>
      </c>
      <c r="AF18" s="74">
        <f t="shared" si="35"/>
        <v>0</v>
      </c>
      <c r="AG18" s="74">
        <f t="shared" si="35"/>
        <v>7236</v>
      </c>
      <c r="AH18" s="74">
        <f t="shared" si="35"/>
        <v>8</v>
      </c>
      <c r="AI18" s="74">
        <f t="shared" si="35"/>
        <v>0</v>
      </c>
      <c r="AJ18" s="74">
        <f t="shared" si="35"/>
        <v>0</v>
      </c>
      <c r="AK18" s="74">
        <f t="shared" si="35"/>
        <v>0</v>
      </c>
      <c r="AL18" s="74">
        <f t="shared" si="35"/>
        <v>0</v>
      </c>
      <c r="AM18" s="74">
        <f t="shared" si="35"/>
        <v>0</v>
      </c>
      <c r="AN18" s="74">
        <f t="shared" si="35"/>
        <v>0</v>
      </c>
      <c r="AO18" s="74">
        <f t="shared" si="35"/>
        <v>0</v>
      </c>
      <c r="AP18" s="396">
        <f t="shared" si="35"/>
        <v>0</v>
      </c>
      <c r="AQ18" s="80">
        <f t="shared" si="35"/>
        <v>51</v>
      </c>
      <c r="AR18" s="74">
        <f t="shared" si="35"/>
        <v>988</v>
      </c>
      <c r="AS18" s="74">
        <f t="shared" si="36"/>
        <v>0</v>
      </c>
      <c r="AT18" s="74">
        <f t="shared" si="36"/>
        <v>2</v>
      </c>
      <c r="AU18" s="74">
        <f t="shared" si="36"/>
        <v>0</v>
      </c>
      <c r="AV18" s="74">
        <f t="shared" si="37"/>
        <v>7</v>
      </c>
      <c r="AW18" s="74">
        <f t="shared" si="37"/>
        <v>0</v>
      </c>
      <c r="AX18" s="396">
        <f t="shared" si="37"/>
        <v>0</v>
      </c>
      <c r="AY18" s="460">
        <f t="shared" si="6"/>
        <v>8877</v>
      </c>
      <c r="AZ18" s="601" t="str">
        <f t="shared" si="33"/>
        <v>579EPS002</v>
      </c>
      <c r="BA18" s="779" t="s">
        <v>267</v>
      </c>
      <c r="BB18" s="781">
        <v>579</v>
      </c>
      <c r="BC18" s="779" t="s">
        <v>216</v>
      </c>
      <c r="BD18" s="780">
        <v>2</v>
      </c>
      <c r="BF18" s="608"/>
    </row>
    <row r="19" spans="2:58">
      <c r="B19" s="590" t="str">
        <f t="shared" si="7"/>
        <v>790EPS010</v>
      </c>
      <c r="C19" s="590" t="str">
        <f t="shared" si="8"/>
        <v>790EPS016</v>
      </c>
      <c r="D19" s="590" t="str">
        <f t="shared" si="9"/>
        <v>790EPS037</v>
      </c>
      <c r="E19" s="590" t="str">
        <f t="shared" si="10"/>
        <v>790EPS002</v>
      </c>
      <c r="F19" s="590" t="str">
        <f t="shared" si="11"/>
        <v>790EPS044</v>
      </c>
      <c r="G19" s="590" t="str">
        <f t="shared" si="12"/>
        <v>790EPS023</v>
      </c>
      <c r="H19" s="590" t="str">
        <f t="shared" si="13"/>
        <v>790EPS005</v>
      </c>
      <c r="I19" s="590" t="str">
        <f t="shared" si="14"/>
        <v>790EPS018</v>
      </c>
      <c r="J19" s="590" t="str">
        <f t="shared" si="15"/>
        <v>790EAS016</v>
      </c>
      <c r="K19" s="590" t="str">
        <f t="shared" si="16"/>
        <v>790EAS027</v>
      </c>
      <c r="L19" s="590" t="str">
        <f t="shared" si="17"/>
        <v>790EPS017</v>
      </c>
      <c r="M19" s="590" t="str">
        <f t="shared" si="18"/>
        <v>790EPS033</v>
      </c>
      <c r="N19" s="590" t="str">
        <f t="shared" si="19"/>
        <v>790EPS001</v>
      </c>
      <c r="O19" s="590" t="str">
        <f t="shared" si="20"/>
        <v>790EPS008</v>
      </c>
      <c r="P19" s="590" t="str">
        <f t="shared" si="21"/>
        <v>790EPS040</v>
      </c>
      <c r="Q19" s="590" t="str">
        <f t="shared" si="22"/>
        <v>790ESSC24</v>
      </c>
      <c r="R19" s="590" t="e">
        <f>CONCATENATE(AB20,#REF!)</f>
        <v>#REF!</v>
      </c>
      <c r="S19" s="590" t="str">
        <f t="shared" si="23"/>
        <v>790ESSC91</v>
      </c>
      <c r="T19" s="590" t="str">
        <f t="shared" si="24"/>
        <v>790ESSC02</v>
      </c>
      <c r="U19" s="590" t="str">
        <f t="shared" si="25"/>
        <v>790ESSC62</v>
      </c>
      <c r="V19" s="590" t="e">
        <f>CONCATENATE(AB20,#REF!)</f>
        <v>#REF!</v>
      </c>
      <c r="W19" s="590" t="str">
        <f t="shared" si="26"/>
        <v>790EPSIC3</v>
      </c>
      <c r="X19" s="590" t="str">
        <f t="shared" si="27"/>
        <v>790CCFC55</v>
      </c>
      <c r="Y19" s="590" t="str">
        <f t="shared" si="28"/>
        <v>790ESSC07</v>
      </c>
      <c r="Z19" s="599" t="s">
        <v>86</v>
      </c>
      <c r="AA19" s="606" t="s">
        <v>251</v>
      </c>
      <c r="AB19" s="476">
        <v>495</v>
      </c>
      <c r="AC19" s="80">
        <f t="shared" si="35"/>
        <v>0</v>
      </c>
      <c r="AD19" s="74">
        <f t="shared" si="35"/>
        <v>0</v>
      </c>
      <c r="AE19" s="74">
        <f t="shared" si="35"/>
        <v>88</v>
      </c>
      <c r="AF19" s="74">
        <f t="shared" si="35"/>
        <v>0</v>
      </c>
      <c r="AG19" s="74">
        <f t="shared" si="35"/>
        <v>596</v>
      </c>
      <c r="AH19" s="74">
        <f t="shared" si="35"/>
        <v>0</v>
      </c>
      <c r="AI19" s="74">
        <f t="shared" si="35"/>
        <v>0</v>
      </c>
      <c r="AJ19" s="74">
        <f t="shared" si="35"/>
        <v>0</v>
      </c>
      <c r="AK19" s="74">
        <f t="shared" si="35"/>
        <v>0</v>
      </c>
      <c r="AL19" s="74">
        <f t="shared" si="35"/>
        <v>0</v>
      </c>
      <c r="AM19" s="74">
        <f t="shared" si="35"/>
        <v>0</v>
      </c>
      <c r="AN19" s="74">
        <f t="shared" si="35"/>
        <v>0</v>
      </c>
      <c r="AO19" s="74">
        <f t="shared" si="35"/>
        <v>0</v>
      </c>
      <c r="AP19" s="396">
        <f t="shared" si="35"/>
        <v>0</v>
      </c>
      <c r="AQ19" s="80">
        <f t="shared" si="35"/>
        <v>0</v>
      </c>
      <c r="AR19" s="74">
        <f t="shared" si="35"/>
        <v>443</v>
      </c>
      <c r="AS19" s="74">
        <f t="shared" si="36"/>
        <v>0</v>
      </c>
      <c r="AT19" s="74">
        <f t="shared" si="36"/>
        <v>8</v>
      </c>
      <c r="AU19" s="74">
        <f t="shared" si="36"/>
        <v>0</v>
      </c>
      <c r="AV19" s="74">
        <f t="shared" si="37"/>
        <v>0</v>
      </c>
      <c r="AW19" s="74">
        <f t="shared" si="37"/>
        <v>0</v>
      </c>
      <c r="AX19" s="396">
        <f t="shared" si="37"/>
        <v>0</v>
      </c>
      <c r="AY19" s="460">
        <f t="shared" si="6"/>
        <v>1135</v>
      </c>
      <c r="AZ19" s="601" t="str">
        <f t="shared" si="33"/>
        <v>579EPS016</v>
      </c>
      <c r="BA19" s="779" t="s">
        <v>267</v>
      </c>
      <c r="BB19" s="781">
        <v>579</v>
      </c>
      <c r="BC19" s="779" t="s">
        <v>212</v>
      </c>
      <c r="BD19" s="780">
        <v>4</v>
      </c>
    </row>
    <row r="20" spans="2:58">
      <c r="B20" s="590" t="str">
        <f t="shared" si="7"/>
        <v>895EPS010</v>
      </c>
      <c r="C20" s="590" t="str">
        <f t="shared" si="8"/>
        <v>895EPS016</v>
      </c>
      <c r="D20" s="590" t="str">
        <f t="shared" si="9"/>
        <v>895EPS037</v>
      </c>
      <c r="E20" s="590" t="str">
        <f t="shared" si="10"/>
        <v>895EPS002</v>
      </c>
      <c r="F20" s="590" t="str">
        <f t="shared" si="11"/>
        <v>895EPS044</v>
      </c>
      <c r="G20" s="590" t="str">
        <f t="shared" si="12"/>
        <v>895EPS023</v>
      </c>
      <c r="H20" s="590" t="str">
        <f t="shared" si="13"/>
        <v>895EPS005</v>
      </c>
      <c r="I20" s="590" t="str">
        <f t="shared" si="14"/>
        <v>895EPS018</v>
      </c>
      <c r="J20" s="590" t="str">
        <f t="shared" si="15"/>
        <v>895EAS016</v>
      </c>
      <c r="K20" s="590" t="str">
        <f t="shared" si="16"/>
        <v>895EAS027</v>
      </c>
      <c r="L20" s="590" t="str">
        <f t="shared" si="17"/>
        <v>895EPS017</v>
      </c>
      <c r="M20" s="590" t="str">
        <f t="shared" si="18"/>
        <v>895EPS033</v>
      </c>
      <c r="N20" s="590" t="str">
        <f t="shared" si="19"/>
        <v>895EPS001</v>
      </c>
      <c r="O20" s="590" t="str">
        <f t="shared" si="20"/>
        <v>895EPS008</v>
      </c>
      <c r="P20" s="590" t="str">
        <f t="shared" si="21"/>
        <v>895EPS040</v>
      </c>
      <c r="Q20" s="590" t="str">
        <f t="shared" si="22"/>
        <v>895ESSC24</v>
      </c>
      <c r="R20" s="590" t="e">
        <f>CONCATENATE(AB21,#REF!)</f>
        <v>#REF!</v>
      </c>
      <c r="S20" s="590" t="str">
        <f t="shared" si="23"/>
        <v>895ESSC91</v>
      </c>
      <c r="T20" s="590" t="str">
        <f t="shared" si="24"/>
        <v>895ESSC02</v>
      </c>
      <c r="U20" s="590" t="str">
        <f t="shared" si="25"/>
        <v>895ESSC62</v>
      </c>
      <c r="V20" s="590" t="e">
        <f>CONCATENATE(AB21,#REF!)</f>
        <v>#REF!</v>
      </c>
      <c r="W20" s="590" t="str">
        <f t="shared" si="26"/>
        <v>895EPSIC3</v>
      </c>
      <c r="X20" s="590" t="str">
        <f t="shared" si="27"/>
        <v>895CCFC55</v>
      </c>
      <c r="Y20" s="590" t="str">
        <f t="shared" si="28"/>
        <v>895ESSC07</v>
      </c>
      <c r="Z20" s="599" t="s">
        <v>98</v>
      </c>
      <c r="AA20" s="606" t="s">
        <v>251</v>
      </c>
      <c r="AB20" s="476">
        <v>790</v>
      </c>
      <c r="AC20" s="80">
        <f t="shared" si="35"/>
        <v>0</v>
      </c>
      <c r="AD20" s="74">
        <f t="shared" si="35"/>
        <v>0</v>
      </c>
      <c r="AE20" s="74">
        <f t="shared" si="35"/>
        <v>187</v>
      </c>
      <c r="AF20" s="74">
        <f t="shared" si="35"/>
        <v>0</v>
      </c>
      <c r="AG20" s="74">
        <f t="shared" si="35"/>
        <v>1558</v>
      </c>
      <c r="AH20" s="74">
        <f t="shared" si="35"/>
        <v>0</v>
      </c>
      <c r="AI20" s="74">
        <f t="shared" si="35"/>
        <v>0</v>
      </c>
      <c r="AJ20" s="74">
        <f t="shared" si="35"/>
        <v>0</v>
      </c>
      <c r="AK20" s="74">
        <f t="shared" si="35"/>
        <v>0</v>
      </c>
      <c r="AL20" s="74">
        <f t="shared" si="35"/>
        <v>0</v>
      </c>
      <c r="AM20" s="74">
        <f t="shared" si="35"/>
        <v>0</v>
      </c>
      <c r="AN20" s="74">
        <f t="shared" si="35"/>
        <v>0</v>
      </c>
      <c r="AO20" s="74">
        <f t="shared" si="35"/>
        <v>0</v>
      </c>
      <c r="AP20" s="396">
        <f t="shared" si="35"/>
        <v>0</v>
      </c>
      <c r="AQ20" s="80">
        <f t="shared" si="35"/>
        <v>129</v>
      </c>
      <c r="AR20" s="74">
        <f t="shared" si="35"/>
        <v>562</v>
      </c>
      <c r="AS20" s="74">
        <f t="shared" si="36"/>
        <v>0</v>
      </c>
      <c r="AT20" s="74">
        <f t="shared" si="36"/>
        <v>1</v>
      </c>
      <c r="AU20" s="74">
        <f t="shared" si="36"/>
        <v>0</v>
      </c>
      <c r="AV20" s="74">
        <f t="shared" si="37"/>
        <v>0</v>
      </c>
      <c r="AW20" s="74">
        <f t="shared" si="37"/>
        <v>0</v>
      </c>
      <c r="AX20" s="396">
        <f t="shared" si="37"/>
        <v>0</v>
      </c>
      <c r="AY20" s="460">
        <f t="shared" si="6"/>
        <v>2437</v>
      </c>
      <c r="AZ20" s="601" t="str">
        <f t="shared" si="33"/>
        <v>579EPS018</v>
      </c>
      <c r="BA20" s="779" t="s">
        <v>267</v>
      </c>
      <c r="BB20" s="781">
        <v>579</v>
      </c>
      <c r="BC20" s="779" t="s">
        <v>190</v>
      </c>
      <c r="BD20" s="780">
        <v>1</v>
      </c>
    </row>
    <row r="21" spans="2:58">
      <c r="B21" s="590" t="str">
        <f t="shared" si="7"/>
        <v>EPS010</v>
      </c>
      <c r="C21" s="590" t="str">
        <f t="shared" si="8"/>
        <v>EPS016</v>
      </c>
      <c r="D21" s="590" t="str">
        <f t="shared" si="9"/>
        <v>EPS037</v>
      </c>
      <c r="E21" s="590" t="str">
        <f t="shared" si="10"/>
        <v>EPS002</v>
      </c>
      <c r="F21" s="590" t="str">
        <f t="shared" si="11"/>
        <v>EPS044</v>
      </c>
      <c r="G21" s="590" t="str">
        <f t="shared" si="12"/>
        <v>EPS023</v>
      </c>
      <c r="H21" s="590" t="str">
        <f t="shared" si="13"/>
        <v>EPS005</v>
      </c>
      <c r="I21" s="590" t="str">
        <f t="shared" si="14"/>
        <v>EPS018</v>
      </c>
      <c r="J21" s="590" t="str">
        <f t="shared" si="15"/>
        <v>EAS016</v>
      </c>
      <c r="K21" s="590" t="str">
        <f t="shared" si="16"/>
        <v>EAS027</v>
      </c>
      <c r="L21" s="590" t="str">
        <f t="shared" si="17"/>
        <v>EPS017</v>
      </c>
      <c r="M21" s="590" t="str">
        <f t="shared" si="18"/>
        <v>EPS033</v>
      </c>
      <c r="N21" s="590" t="str">
        <f t="shared" si="19"/>
        <v>EPS001</v>
      </c>
      <c r="O21" s="590" t="str">
        <f t="shared" si="20"/>
        <v>EPS008</v>
      </c>
      <c r="P21" s="590" t="str">
        <f t="shared" si="21"/>
        <v>EPS040</v>
      </c>
      <c r="Q21" s="590" t="str">
        <f t="shared" si="22"/>
        <v>ESSC24</v>
      </c>
      <c r="R21" s="590" t="e">
        <f>CONCATENATE(AB22,#REF!)</f>
        <v>#REF!</v>
      </c>
      <c r="S21" s="590" t="str">
        <f t="shared" si="23"/>
        <v>ESSC91</v>
      </c>
      <c r="T21" s="590" t="str">
        <f t="shared" si="24"/>
        <v>ESSC02</v>
      </c>
      <c r="U21" s="590" t="str">
        <f t="shared" si="25"/>
        <v>ESSC62</v>
      </c>
      <c r="V21" s="590" t="e">
        <f>CONCATENATE(AB22,#REF!)</f>
        <v>#REF!</v>
      </c>
      <c r="W21" s="590" t="str">
        <f t="shared" si="26"/>
        <v>EPSIC3</v>
      </c>
      <c r="X21" s="590" t="str">
        <f t="shared" si="27"/>
        <v>CCFC55</v>
      </c>
      <c r="Y21" s="590" t="str">
        <f t="shared" si="28"/>
        <v>ESSC07</v>
      </c>
      <c r="Z21" s="609" t="s">
        <v>120</v>
      </c>
      <c r="AA21" s="606" t="s">
        <v>251</v>
      </c>
      <c r="AB21" s="476">
        <v>895</v>
      </c>
      <c r="AC21" s="80">
        <f t="shared" si="35"/>
        <v>0</v>
      </c>
      <c r="AD21" s="74">
        <f t="shared" si="35"/>
        <v>0</v>
      </c>
      <c r="AE21" s="74">
        <f t="shared" si="35"/>
        <v>176</v>
      </c>
      <c r="AF21" s="74">
        <f t="shared" si="35"/>
        <v>0</v>
      </c>
      <c r="AG21" s="74">
        <f t="shared" si="35"/>
        <v>1199</v>
      </c>
      <c r="AH21" s="74">
        <f t="shared" si="35"/>
        <v>0</v>
      </c>
      <c r="AI21" s="74">
        <f t="shared" si="35"/>
        <v>0</v>
      </c>
      <c r="AJ21" s="74">
        <f t="shared" si="35"/>
        <v>0</v>
      </c>
      <c r="AK21" s="74">
        <f t="shared" si="35"/>
        <v>0</v>
      </c>
      <c r="AL21" s="74">
        <f t="shared" si="35"/>
        <v>0</v>
      </c>
      <c r="AM21" s="74">
        <f t="shared" si="35"/>
        <v>0</v>
      </c>
      <c r="AN21" s="74">
        <f t="shared" si="35"/>
        <v>0</v>
      </c>
      <c r="AO21" s="74">
        <f t="shared" si="35"/>
        <v>0</v>
      </c>
      <c r="AP21" s="396">
        <f t="shared" si="35"/>
        <v>0</v>
      </c>
      <c r="AQ21" s="80">
        <f t="shared" si="35"/>
        <v>81</v>
      </c>
      <c r="AR21" s="74">
        <f t="shared" si="35"/>
        <v>516</v>
      </c>
      <c r="AS21" s="74">
        <f t="shared" si="36"/>
        <v>0</v>
      </c>
      <c r="AT21" s="74">
        <f t="shared" si="36"/>
        <v>4</v>
      </c>
      <c r="AU21" s="74">
        <f t="shared" si="36"/>
        <v>0</v>
      </c>
      <c r="AV21" s="74">
        <f t="shared" si="37"/>
        <v>22</v>
      </c>
      <c r="AW21" s="74">
        <f t="shared" si="37"/>
        <v>0</v>
      </c>
      <c r="AX21" s="396">
        <f t="shared" si="37"/>
        <v>0</v>
      </c>
      <c r="AY21" s="460">
        <f t="shared" si="6"/>
        <v>1998</v>
      </c>
      <c r="AZ21" s="601" t="str">
        <f t="shared" si="33"/>
        <v>579EPS037</v>
      </c>
      <c r="BA21" s="779" t="s">
        <v>267</v>
      </c>
      <c r="BB21" s="781">
        <v>579</v>
      </c>
      <c r="BC21" s="779" t="s">
        <v>214</v>
      </c>
      <c r="BD21" s="780">
        <v>2557</v>
      </c>
    </row>
    <row r="22" spans="2:58">
      <c r="B22" s="590" t="str">
        <f t="shared" si="7"/>
        <v>45EPS010</v>
      </c>
      <c r="C22" s="590" t="str">
        <f t="shared" si="8"/>
        <v>45EPS016</v>
      </c>
      <c r="D22" s="590" t="str">
        <f t="shared" si="9"/>
        <v>45EPS037</v>
      </c>
      <c r="E22" s="590" t="str">
        <f t="shared" si="10"/>
        <v>45EPS002</v>
      </c>
      <c r="F22" s="590" t="str">
        <f t="shared" si="11"/>
        <v>45EPS044</v>
      </c>
      <c r="G22" s="590" t="str">
        <f t="shared" si="12"/>
        <v>45EPS023</v>
      </c>
      <c r="H22" s="590" t="str">
        <f t="shared" si="13"/>
        <v>45EPS005</v>
      </c>
      <c r="I22" s="590" t="str">
        <f t="shared" si="14"/>
        <v>45EPS018</v>
      </c>
      <c r="J22" s="590" t="str">
        <f t="shared" si="15"/>
        <v>45EAS016</v>
      </c>
      <c r="K22" s="590" t="str">
        <f t="shared" si="16"/>
        <v>45EAS027</v>
      </c>
      <c r="L22" s="590" t="str">
        <f t="shared" si="17"/>
        <v>45EPS017</v>
      </c>
      <c r="M22" s="590" t="str">
        <f t="shared" si="18"/>
        <v>45EPS033</v>
      </c>
      <c r="N22" s="590" t="str">
        <f t="shared" si="19"/>
        <v>45EPS001</v>
      </c>
      <c r="O22" s="590" t="str">
        <f t="shared" si="20"/>
        <v>45EPS008</v>
      </c>
      <c r="P22" s="590" t="str">
        <f t="shared" si="21"/>
        <v>45EPS040</v>
      </c>
      <c r="Q22" s="590" t="str">
        <f t="shared" si="22"/>
        <v>45ESSC24</v>
      </c>
      <c r="R22" s="590" t="e">
        <f>CONCATENATE(AB23,#REF!)</f>
        <v>#REF!</v>
      </c>
      <c r="S22" s="590" t="str">
        <f t="shared" si="23"/>
        <v>45ESSC91</v>
      </c>
      <c r="T22" s="590" t="str">
        <f t="shared" si="24"/>
        <v>45ESSC02</v>
      </c>
      <c r="U22" s="590" t="str">
        <f t="shared" si="25"/>
        <v>45ESSC62</v>
      </c>
      <c r="V22" s="590" t="e">
        <f>CONCATENATE(AB23,#REF!)</f>
        <v>#REF!</v>
      </c>
      <c r="W22" s="590" t="str">
        <f t="shared" si="26"/>
        <v>45EPSIC3</v>
      </c>
      <c r="X22" s="590" t="str">
        <f t="shared" si="27"/>
        <v>45CCFC55</v>
      </c>
      <c r="Y22" s="590" t="str">
        <f t="shared" si="28"/>
        <v>45ESSC07</v>
      </c>
      <c r="Z22" s="477" t="s">
        <v>305</v>
      </c>
      <c r="AA22" s="336"/>
      <c r="AB22" s="604"/>
      <c r="AC22" s="78">
        <f t="shared" ref="AC22:AX22" si="38">SUM(AC23:AC33)</f>
        <v>23069</v>
      </c>
      <c r="AD22" s="75">
        <f t="shared" si="38"/>
        <v>72914</v>
      </c>
      <c r="AE22" s="75">
        <f t="shared" si="38"/>
        <v>44296</v>
      </c>
      <c r="AF22" s="75">
        <f t="shared" si="38"/>
        <v>2</v>
      </c>
      <c r="AG22" s="75">
        <f t="shared" si="38"/>
        <v>40549</v>
      </c>
      <c r="AH22" s="75">
        <f t="shared" si="38"/>
        <v>1</v>
      </c>
      <c r="AI22" s="75">
        <f t="shared" si="38"/>
        <v>3</v>
      </c>
      <c r="AJ22" s="75">
        <f t="shared" si="38"/>
        <v>3</v>
      </c>
      <c r="AK22" s="75">
        <f t="shared" si="38"/>
        <v>0</v>
      </c>
      <c r="AL22" s="75">
        <f t="shared" si="38"/>
        <v>0</v>
      </c>
      <c r="AM22" s="75">
        <f t="shared" si="38"/>
        <v>0</v>
      </c>
      <c r="AN22" s="75">
        <f t="shared" si="38"/>
        <v>0</v>
      </c>
      <c r="AO22" s="75">
        <f t="shared" si="38"/>
        <v>0</v>
      </c>
      <c r="AP22" s="397">
        <f t="shared" si="38"/>
        <v>0</v>
      </c>
      <c r="AQ22" s="78">
        <f t="shared" si="38"/>
        <v>4170</v>
      </c>
      <c r="AR22" s="75">
        <f t="shared" si="38"/>
        <v>0</v>
      </c>
      <c r="AS22" s="75">
        <f t="shared" si="38"/>
        <v>0</v>
      </c>
      <c r="AT22" s="75">
        <f t="shared" si="38"/>
        <v>1729</v>
      </c>
      <c r="AU22" s="75">
        <f t="shared" si="38"/>
        <v>0</v>
      </c>
      <c r="AV22" s="75">
        <f t="shared" si="38"/>
        <v>45</v>
      </c>
      <c r="AW22" s="75">
        <f t="shared" si="38"/>
        <v>0</v>
      </c>
      <c r="AX22" s="397">
        <f t="shared" si="38"/>
        <v>0</v>
      </c>
      <c r="AY22" s="459">
        <f t="shared" si="6"/>
        <v>186781</v>
      </c>
      <c r="AZ22" s="601" t="str">
        <f t="shared" si="33"/>
        <v>579EPS040</v>
      </c>
      <c r="BA22" s="779" t="s">
        <v>267</v>
      </c>
      <c r="BB22" s="781">
        <v>579</v>
      </c>
      <c r="BC22" s="779" t="s">
        <v>875</v>
      </c>
      <c r="BD22" s="780">
        <v>589</v>
      </c>
    </row>
    <row r="23" spans="2:58">
      <c r="B23" s="590" t="str">
        <f t="shared" si="7"/>
        <v>51EPS010</v>
      </c>
      <c r="C23" s="590" t="str">
        <f t="shared" si="8"/>
        <v>51EPS016</v>
      </c>
      <c r="D23" s="590" t="str">
        <f t="shared" si="9"/>
        <v>51EPS037</v>
      </c>
      <c r="E23" s="590" t="str">
        <f t="shared" si="10"/>
        <v>51EPS002</v>
      </c>
      <c r="F23" s="590" t="str">
        <f t="shared" si="11"/>
        <v>51EPS044</v>
      </c>
      <c r="G23" s="590" t="str">
        <f t="shared" si="12"/>
        <v>51EPS023</v>
      </c>
      <c r="H23" s="590" t="str">
        <f t="shared" si="13"/>
        <v>51EPS005</v>
      </c>
      <c r="I23" s="590" t="str">
        <f t="shared" si="14"/>
        <v>51EPS018</v>
      </c>
      <c r="J23" s="590" t="str">
        <f t="shared" si="15"/>
        <v>51EAS016</v>
      </c>
      <c r="K23" s="590" t="str">
        <f t="shared" si="16"/>
        <v>51EAS027</v>
      </c>
      <c r="L23" s="590" t="str">
        <f t="shared" si="17"/>
        <v>51EPS017</v>
      </c>
      <c r="M23" s="590" t="str">
        <f t="shared" si="18"/>
        <v>51EPS033</v>
      </c>
      <c r="N23" s="590" t="str">
        <f t="shared" si="19"/>
        <v>51EPS001</v>
      </c>
      <c r="O23" s="590" t="str">
        <f t="shared" si="20"/>
        <v>51EPS008</v>
      </c>
      <c r="P23" s="590" t="str">
        <f t="shared" si="21"/>
        <v>51EPS040</v>
      </c>
      <c r="Q23" s="590" t="str">
        <f t="shared" si="22"/>
        <v>51ESSC24</v>
      </c>
      <c r="R23" s="590" t="e">
        <f>CONCATENATE(AB24,#REF!)</f>
        <v>#REF!</v>
      </c>
      <c r="S23" s="590" t="str">
        <f t="shared" si="23"/>
        <v>51ESSC91</v>
      </c>
      <c r="T23" s="590" t="str">
        <f t="shared" si="24"/>
        <v>51ESSC02</v>
      </c>
      <c r="U23" s="590" t="str">
        <f t="shared" si="25"/>
        <v>51ESSC62</v>
      </c>
      <c r="V23" s="590" t="e">
        <f>CONCATENATE(AB24,#REF!)</f>
        <v>#REF!</v>
      </c>
      <c r="W23" s="590" t="str">
        <f t="shared" si="26"/>
        <v>51EPSIC3</v>
      </c>
      <c r="X23" s="590" t="str">
        <f t="shared" si="27"/>
        <v>51CCFC55</v>
      </c>
      <c r="Y23" s="590" t="str">
        <f t="shared" si="28"/>
        <v>51ESSC07</v>
      </c>
      <c r="Z23" s="599" t="s">
        <v>6</v>
      </c>
      <c r="AA23" s="610" t="s">
        <v>250</v>
      </c>
      <c r="AB23" s="476">
        <v>45</v>
      </c>
      <c r="AC23" s="80">
        <f t="shared" ref="AC23:AC33" si="39">IFERROR(VLOOKUP(B22,$AZ$9:$BD$950,5,0),0)</f>
        <v>14548</v>
      </c>
      <c r="AD23" s="74">
        <f t="shared" ref="AD23:AD33" si="40">IFERROR(VLOOKUP(C22,$AZ$9:$BD$950,5,0),0)</f>
        <v>30578</v>
      </c>
      <c r="AE23" s="74">
        <f t="shared" ref="AE23:AE33" si="41">IFERROR(VLOOKUP(D22,$AZ$9:$BD$950,5,0),0)</f>
        <v>19000</v>
      </c>
      <c r="AF23" s="74">
        <f t="shared" ref="AF23:AF33" si="42">IFERROR(VLOOKUP(E22,$AZ$9:$BD$950,5,0),0)</f>
        <v>0</v>
      </c>
      <c r="AG23" s="74">
        <f t="shared" ref="AG23:AG33" si="43">IFERROR(VLOOKUP(F22,$AZ$9:$BD$950,5,0),0)</f>
        <v>19104</v>
      </c>
      <c r="AH23" s="74">
        <f t="shared" ref="AH23:AH33" si="44">IFERROR(VLOOKUP(G22,$AZ$9:$BD$950,5,0),0)</f>
        <v>0</v>
      </c>
      <c r="AI23" s="74">
        <f t="shared" ref="AI23:AI33" si="45">IFERROR(VLOOKUP(H22,$AZ$9:$BD$950,5,0),0)</f>
        <v>1</v>
      </c>
      <c r="AJ23" s="74">
        <f t="shared" ref="AJ23:AJ33" si="46">IFERROR(VLOOKUP(I22,$AZ$9:$BD$950,5,0),0)</f>
        <v>2</v>
      </c>
      <c r="AK23" s="74">
        <f t="shared" ref="AK23:AK33" si="47">IFERROR(VLOOKUP(J22,$AZ$9:$BD$950,5,0),0)</f>
        <v>0</v>
      </c>
      <c r="AL23" s="74">
        <f t="shared" ref="AL23:AL33" si="48">IFERROR(VLOOKUP(K22,$AZ$9:$BD$950,5,0),0)</f>
        <v>0</v>
      </c>
      <c r="AM23" s="74">
        <f t="shared" ref="AM23:AM33" si="49">IFERROR(VLOOKUP(L22,$AZ$9:$BD$950,5,0),0)</f>
        <v>0</v>
      </c>
      <c r="AN23" s="74">
        <f t="shared" ref="AN23:AN33" si="50">IFERROR(VLOOKUP(M22,$AZ$9:$BD$950,5,0),0)</f>
        <v>0</v>
      </c>
      <c r="AO23" s="74">
        <f t="shared" ref="AO23:AO33" si="51">IFERROR(VLOOKUP(N22,$AZ$9:$BD$950,5,0),0)</f>
        <v>0</v>
      </c>
      <c r="AP23" s="396">
        <f t="shared" ref="AP23:AP33" si="52">IFERROR(VLOOKUP(O22,$AZ$9:$BD$950,5,0),0)</f>
        <v>0</v>
      </c>
      <c r="AQ23" s="80">
        <f t="shared" ref="AQ23:AQ33" si="53">IFERROR(VLOOKUP(P22,$AZ$9:$BD$950,5,0),0)</f>
        <v>1645</v>
      </c>
      <c r="AR23" s="74">
        <f t="shared" ref="AR23:AR33" si="54">IFERROR(VLOOKUP(Q22,$AZ$9:$BD$950,5,0),0)</f>
        <v>0</v>
      </c>
      <c r="AS23" s="74">
        <f t="shared" ref="AS23:AS33" si="55">IFERROR(VLOOKUP(S22,$AZ$9:$BD$950,5,0),0)</f>
        <v>0</v>
      </c>
      <c r="AT23" s="74">
        <f t="shared" ref="AT23:AT33" si="56">IFERROR(VLOOKUP(T22,$AZ$9:$BD$950,5,0),0)</f>
        <v>170</v>
      </c>
      <c r="AU23" s="74">
        <f t="shared" ref="AU23:AU33" si="57">IFERROR(VLOOKUP(U22,$AZ$9:$BD$950,5,0),0)</f>
        <v>0</v>
      </c>
      <c r="AV23" s="74">
        <f t="shared" ref="AV23:AV33" si="58">IFERROR(VLOOKUP(W22,$AZ$9:$BD$950,5,0),0)</f>
        <v>17</v>
      </c>
      <c r="AW23" s="74">
        <f t="shared" ref="AW23:AW33" si="59">IFERROR(VLOOKUP(X22,$AZ$9:$BD$950,5,0),0)</f>
        <v>0</v>
      </c>
      <c r="AX23" s="396">
        <f t="shared" ref="AX23:AX33" si="60">IFERROR(VLOOKUP(Y22,$AZ$9:$BD$950,5,0),0)</f>
        <v>0</v>
      </c>
      <c r="AY23" s="460">
        <f t="shared" si="6"/>
        <v>85065</v>
      </c>
      <c r="AZ23" s="601" t="str">
        <f t="shared" si="33"/>
        <v>579EPS044</v>
      </c>
      <c r="BA23" s="779" t="s">
        <v>267</v>
      </c>
      <c r="BB23" s="781">
        <v>579</v>
      </c>
      <c r="BC23" s="779" t="s">
        <v>1065</v>
      </c>
      <c r="BD23" s="780">
        <v>13457</v>
      </c>
    </row>
    <row r="24" spans="2:58">
      <c r="B24" s="590" t="str">
        <f t="shared" si="7"/>
        <v>147EPS010</v>
      </c>
      <c r="C24" s="590" t="str">
        <f t="shared" si="8"/>
        <v>147EPS016</v>
      </c>
      <c r="D24" s="590" t="str">
        <f t="shared" si="9"/>
        <v>147EPS037</v>
      </c>
      <c r="E24" s="590" t="str">
        <f t="shared" si="10"/>
        <v>147EPS002</v>
      </c>
      <c r="F24" s="590" t="str">
        <f t="shared" si="11"/>
        <v>147EPS044</v>
      </c>
      <c r="G24" s="590" t="str">
        <f t="shared" si="12"/>
        <v>147EPS023</v>
      </c>
      <c r="H24" s="590" t="str">
        <f t="shared" si="13"/>
        <v>147EPS005</v>
      </c>
      <c r="I24" s="590" t="str">
        <f t="shared" si="14"/>
        <v>147EPS018</v>
      </c>
      <c r="J24" s="590" t="str">
        <f t="shared" si="15"/>
        <v>147EAS016</v>
      </c>
      <c r="K24" s="590" t="str">
        <f t="shared" si="16"/>
        <v>147EAS027</v>
      </c>
      <c r="L24" s="590" t="str">
        <f t="shared" si="17"/>
        <v>147EPS017</v>
      </c>
      <c r="M24" s="590" t="str">
        <f t="shared" si="18"/>
        <v>147EPS033</v>
      </c>
      <c r="N24" s="590" t="str">
        <f t="shared" si="19"/>
        <v>147EPS001</v>
      </c>
      <c r="O24" s="590" t="str">
        <f t="shared" si="20"/>
        <v>147EPS008</v>
      </c>
      <c r="P24" s="590" t="str">
        <f t="shared" si="21"/>
        <v>147EPS040</v>
      </c>
      <c r="Q24" s="590" t="str">
        <f t="shared" si="22"/>
        <v>147ESSC24</v>
      </c>
      <c r="R24" s="590" t="e">
        <f>CONCATENATE(AB25,#REF!)</f>
        <v>#REF!</v>
      </c>
      <c r="S24" s="590" t="str">
        <f t="shared" si="23"/>
        <v>147ESSC91</v>
      </c>
      <c r="T24" s="590" t="str">
        <f t="shared" si="24"/>
        <v>147ESSC02</v>
      </c>
      <c r="U24" s="590" t="str">
        <f t="shared" si="25"/>
        <v>147ESSC62</v>
      </c>
      <c r="V24" s="590" t="e">
        <f>CONCATENATE(AB25,#REF!)</f>
        <v>#REF!</v>
      </c>
      <c r="W24" s="590" t="str">
        <f t="shared" si="26"/>
        <v>147EPSIC3</v>
      </c>
      <c r="X24" s="590" t="str">
        <f t="shared" si="27"/>
        <v>147CCFC55</v>
      </c>
      <c r="Y24" s="590" t="str">
        <f t="shared" si="28"/>
        <v>147ESSC07</v>
      </c>
      <c r="Z24" s="702" t="s">
        <v>67</v>
      </c>
      <c r="AA24" s="610" t="s">
        <v>250</v>
      </c>
      <c r="AB24" s="476">
        <v>51</v>
      </c>
      <c r="AC24" s="80">
        <f t="shared" si="39"/>
        <v>0</v>
      </c>
      <c r="AD24" s="74">
        <f t="shared" si="40"/>
        <v>2491</v>
      </c>
      <c r="AE24" s="74">
        <f t="shared" si="41"/>
        <v>210</v>
      </c>
      <c r="AF24" s="74">
        <f t="shared" si="42"/>
        <v>0</v>
      </c>
      <c r="AG24" s="74">
        <f t="shared" si="43"/>
        <v>608</v>
      </c>
      <c r="AH24" s="74">
        <f t="shared" si="44"/>
        <v>0</v>
      </c>
      <c r="AI24" s="74">
        <f t="shared" si="45"/>
        <v>0</v>
      </c>
      <c r="AJ24" s="74">
        <f t="shared" si="46"/>
        <v>0</v>
      </c>
      <c r="AK24" s="74">
        <f t="shared" si="47"/>
        <v>0</v>
      </c>
      <c r="AL24" s="74">
        <f t="shared" si="48"/>
        <v>0</v>
      </c>
      <c r="AM24" s="74">
        <f t="shared" si="49"/>
        <v>0</v>
      </c>
      <c r="AN24" s="74">
        <f t="shared" si="50"/>
        <v>0</v>
      </c>
      <c r="AO24" s="74">
        <f t="shared" si="51"/>
        <v>0</v>
      </c>
      <c r="AP24" s="396">
        <f t="shared" si="52"/>
        <v>0</v>
      </c>
      <c r="AQ24" s="80">
        <f t="shared" si="53"/>
        <v>124</v>
      </c>
      <c r="AR24" s="74">
        <f t="shared" si="54"/>
        <v>0</v>
      </c>
      <c r="AS24" s="74">
        <f t="shared" si="55"/>
        <v>0</v>
      </c>
      <c r="AT24" s="74">
        <f t="shared" si="56"/>
        <v>45</v>
      </c>
      <c r="AU24" s="74">
        <f t="shared" si="57"/>
        <v>0</v>
      </c>
      <c r="AV24" s="74">
        <f t="shared" si="58"/>
        <v>4</v>
      </c>
      <c r="AW24" s="74">
        <f t="shared" si="59"/>
        <v>0</v>
      </c>
      <c r="AX24" s="396">
        <f t="shared" si="60"/>
        <v>0</v>
      </c>
      <c r="AY24" s="460">
        <f t="shared" si="6"/>
        <v>3482</v>
      </c>
      <c r="AZ24" s="601" t="str">
        <f t="shared" si="33"/>
        <v>579ESSC02</v>
      </c>
      <c r="BA24" s="779" t="s">
        <v>267</v>
      </c>
      <c r="BB24" s="781">
        <v>579</v>
      </c>
      <c r="BC24" s="779" t="s">
        <v>557</v>
      </c>
      <c r="BD24" s="780">
        <v>130</v>
      </c>
    </row>
    <row r="25" spans="2:58">
      <c r="B25" s="590" t="str">
        <f t="shared" si="7"/>
        <v>172EPS010</v>
      </c>
      <c r="C25" s="590" t="str">
        <f t="shared" si="8"/>
        <v>172EPS016</v>
      </c>
      <c r="D25" s="590" t="str">
        <f t="shared" si="9"/>
        <v>172EPS037</v>
      </c>
      <c r="E25" s="590" t="str">
        <f t="shared" si="10"/>
        <v>172EPS002</v>
      </c>
      <c r="F25" s="590" t="str">
        <f t="shared" si="11"/>
        <v>172EPS044</v>
      </c>
      <c r="G25" s="590" t="str">
        <f t="shared" si="12"/>
        <v>172EPS023</v>
      </c>
      <c r="H25" s="590" t="str">
        <f t="shared" si="13"/>
        <v>172EPS005</v>
      </c>
      <c r="I25" s="590" t="str">
        <f t="shared" si="14"/>
        <v>172EPS018</v>
      </c>
      <c r="J25" s="590" t="str">
        <f t="shared" si="15"/>
        <v>172EAS016</v>
      </c>
      <c r="K25" s="590" t="str">
        <f t="shared" si="16"/>
        <v>172EAS027</v>
      </c>
      <c r="L25" s="590" t="str">
        <f t="shared" si="17"/>
        <v>172EPS017</v>
      </c>
      <c r="M25" s="590" t="str">
        <f t="shared" si="18"/>
        <v>172EPS033</v>
      </c>
      <c r="N25" s="590" t="str">
        <f t="shared" si="19"/>
        <v>172EPS001</v>
      </c>
      <c r="O25" s="590" t="str">
        <f t="shared" si="20"/>
        <v>172EPS008</v>
      </c>
      <c r="P25" s="590" t="str">
        <f t="shared" si="21"/>
        <v>172EPS040</v>
      </c>
      <c r="Q25" s="590" t="str">
        <f t="shared" si="22"/>
        <v>172ESSC24</v>
      </c>
      <c r="R25" s="590" t="e">
        <f>CONCATENATE(AB26,#REF!)</f>
        <v>#REF!</v>
      </c>
      <c r="S25" s="590" t="str">
        <f t="shared" si="23"/>
        <v>172ESSC91</v>
      </c>
      <c r="T25" s="590" t="str">
        <f t="shared" si="24"/>
        <v>172ESSC02</v>
      </c>
      <c r="U25" s="590" t="str">
        <f t="shared" si="25"/>
        <v>172ESSC62</v>
      </c>
      <c r="V25" s="590" t="e">
        <f>CONCATENATE(AB26,#REF!)</f>
        <v>#REF!</v>
      </c>
      <c r="W25" s="590" t="str">
        <f t="shared" si="26"/>
        <v>172EPSIC3</v>
      </c>
      <c r="X25" s="590" t="str">
        <f t="shared" si="27"/>
        <v>172CCFC55</v>
      </c>
      <c r="Y25" s="590" t="str">
        <f t="shared" si="28"/>
        <v>172ESSC07</v>
      </c>
      <c r="Z25" s="599" t="s">
        <v>11</v>
      </c>
      <c r="AA25" s="610" t="s">
        <v>250</v>
      </c>
      <c r="AB25" s="476">
        <v>147</v>
      </c>
      <c r="AC25" s="80">
        <f t="shared" si="39"/>
        <v>1404</v>
      </c>
      <c r="AD25" s="74">
        <f t="shared" si="40"/>
        <v>10647</v>
      </c>
      <c r="AE25" s="74">
        <f t="shared" si="41"/>
        <v>6992</v>
      </c>
      <c r="AF25" s="74">
        <f t="shared" si="42"/>
        <v>0</v>
      </c>
      <c r="AG25" s="74">
        <f t="shared" si="43"/>
        <v>4488</v>
      </c>
      <c r="AH25" s="74">
        <f t="shared" si="44"/>
        <v>0</v>
      </c>
      <c r="AI25" s="74">
        <f t="shared" si="45"/>
        <v>0</v>
      </c>
      <c r="AJ25" s="74">
        <f t="shared" si="46"/>
        <v>0</v>
      </c>
      <c r="AK25" s="74">
        <f t="shared" si="47"/>
        <v>0</v>
      </c>
      <c r="AL25" s="74">
        <f t="shared" si="48"/>
        <v>0</v>
      </c>
      <c r="AM25" s="74">
        <f t="shared" si="49"/>
        <v>0</v>
      </c>
      <c r="AN25" s="74">
        <f t="shared" si="50"/>
        <v>0</v>
      </c>
      <c r="AO25" s="74">
        <f t="shared" si="51"/>
        <v>0</v>
      </c>
      <c r="AP25" s="396">
        <f t="shared" si="52"/>
        <v>0</v>
      </c>
      <c r="AQ25" s="80">
        <f t="shared" si="53"/>
        <v>508</v>
      </c>
      <c r="AR25" s="74">
        <f t="shared" si="54"/>
        <v>0</v>
      </c>
      <c r="AS25" s="74">
        <f t="shared" si="55"/>
        <v>0</v>
      </c>
      <c r="AT25" s="74">
        <f t="shared" si="56"/>
        <v>148</v>
      </c>
      <c r="AU25" s="74">
        <f t="shared" si="57"/>
        <v>0</v>
      </c>
      <c r="AV25" s="74">
        <f t="shared" si="58"/>
        <v>0</v>
      </c>
      <c r="AW25" s="74">
        <f t="shared" si="59"/>
        <v>0</v>
      </c>
      <c r="AX25" s="396">
        <f t="shared" si="60"/>
        <v>0</v>
      </c>
      <c r="AY25" s="460">
        <f t="shared" si="6"/>
        <v>24187</v>
      </c>
      <c r="AZ25" s="601" t="str">
        <f t="shared" si="33"/>
        <v>585EAS027</v>
      </c>
      <c r="BA25" s="779" t="s">
        <v>267</v>
      </c>
      <c r="BB25" s="781">
        <v>585</v>
      </c>
      <c r="BC25" s="779" t="s">
        <v>222</v>
      </c>
      <c r="BD25" s="780">
        <v>5</v>
      </c>
    </row>
    <row r="26" spans="2:58">
      <c r="B26" s="590" t="str">
        <f t="shared" si="7"/>
        <v>475EPS010</v>
      </c>
      <c r="C26" s="590" t="str">
        <f t="shared" si="8"/>
        <v>475EPS016</v>
      </c>
      <c r="D26" s="590" t="str">
        <f t="shared" si="9"/>
        <v>475EPS037</v>
      </c>
      <c r="E26" s="590" t="str">
        <f t="shared" si="10"/>
        <v>475EPS002</v>
      </c>
      <c r="F26" s="590" t="str">
        <f t="shared" si="11"/>
        <v>475EPS044</v>
      </c>
      <c r="G26" s="590" t="str">
        <f t="shared" si="12"/>
        <v>475EPS023</v>
      </c>
      <c r="H26" s="590" t="str">
        <f t="shared" si="13"/>
        <v>475EPS005</v>
      </c>
      <c r="I26" s="590" t="str">
        <f t="shared" si="14"/>
        <v>475EPS018</v>
      </c>
      <c r="J26" s="590" t="str">
        <f t="shared" si="15"/>
        <v>475EAS016</v>
      </c>
      <c r="K26" s="590" t="str">
        <f t="shared" si="16"/>
        <v>475EAS027</v>
      </c>
      <c r="L26" s="590" t="str">
        <f t="shared" si="17"/>
        <v>475EPS017</v>
      </c>
      <c r="M26" s="590" t="str">
        <f t="shared" si="18"/>
        <v>475EPS033</v>
      </c>
      <c r="N26" s="590" t="str">
        <f t="shared" si="19"/>
        <v>475EPS001</v>
      </c>
      <c r="O26" s="590" t="str">
        <f t="shared" si="20"/>
        <v>475EPS008</v>
      </c>
      <c r="P26" s="590" t="str">
        <f t="shared" si="21"/>
        <v>475EPS040</v>
      </c>
      <c r="Q26" s="590" t="str">
        <f t="shared" si="22"/>
        <v>475ESSC24</v>
      </c>
      <c r="R26" s="590" t="e">
        <f>CONCATENATE(AB27,#REF!)</f>
        <v>#REF!</v>
      </c>
      <c r="S26" s="590" t="str">
        <f t="shared" si="23"/>
        <v>475ESSC91</v>
      </c>
      <c r="T26" s="590" t="str">
        <f t="shared" si="24"/>
        <v>475ESSC02</v>
      </c>
      <c r="U26" s="590" t="str">
        <f t="shared" si="25"/>
        <v>475ESSC62</v>
      </c>
      <c r="V26" s="590" t="e">
        <f>CONCATENATE(AB27,#REF!)</f>
        <v>#REF!</v>
      </c>
      <c r="W26" s="590" t="str">
        <f t="shared" si="26"/>
        <v>475EPSIC3</v>
      </c>
      <c r="X26" s="590" t="str">
        <f t="shared" si="27"/>
        <v>475CCFC55</v>
      </c>
      <c r="Y26" s="590" t="str">
        <f t="shared" si="28"/>
        <v>475ESSC07</v>
      </c>
      <c r="Z26" s="602" t="s">
        <v>13</v>
      </c>
      <c r="AA26" s="610" t="s">
        <v>250</v>
      </c>
      <c r="AB26" s="476">
        <v>172</v>
      </c>
      <c r="AC26" s="80">
        <f t="shared" si="39"/>
        <v>3285</v>
      </c>
      <c r="AD26" s="74">
        <f t="shared" si="40"/>
        <v>11902</v>
      </c>
      <c r="AE26" s="74">
        <f t="shared" si="41"/>
        <v>7176</v>
      </c>
      <c r="AF26" s="74">
        <f t="shared" si="42"/>
        <v>0</v>
      </c>
      <c r="AG26" s="74">
        <f t="shared" si="43"/>
        <v>5382</v>
      </c>
      <c r="AH26" s="74">
        <f t="shared" si="44"/>
        <v>1</v>
      </c>
      <c r="AI26" s="74">
        <f t="shared" si="45"/>
        <v>1</v>
      </c>
      <c r="AJ26" s="74">
        <f t="shared" si="46"/>
        <v>0</v>
      </c>
      <c r="AK26" s="74">
        <f t="shared" si="47"/>
        <v>0</v>
      </c>
      <c r="AL26" s="74">
        <f t="shared" si="48"/>
        <v>0</v>
      </c>
      <c r="AM26" s="74">
        <f t="shared" si="49"/>
        <v>0</v>
      </c>
      <c r="AN26" s="74">
        <f t="shared" si="50"/>
        <v>0</v>
      </c>
      <c r="AO26" s="74">
        <f t="shared" si="51"/>
        <v>0</v>
      </c>
      <c r="AP26" s="396">
        <f t="shared" si="52"/>
        <v>0</v>
      </c>
      <c r="AQ26" s="80">
        <f t="shared" si="53"/>
        <v>623</v>
      </c>
      <c r="AR26" s="74">
        <f t="shared" si="54"/>
        <v>0</v>
      </c>
      <c r="AS26" s="74">
        <f t="shared" si="55"/>
        <v>0</v>
      </c>
      <c r="AT26" s="74">
        <f t="shared" si="56"/>
        <v>136</v>
      </c>
      <c r="AU26" s="74">
        <f t="shared" si="57"/>
        <v>0</v>
      </c>
      <c r="AV26" s="74">
        <f t="shared" si="58"/>
        <v>4</v>
      </c>
      <c r="AW26" s="74">
        <f t="shared" si="59"/>
        <v>0</v>
      </c>
      <c r="AX26" s="396">
        <f t="shared" si="60"/>
        <v>0</v>
      </c>
      <c r="AY26" s="460">
        <f t="shared" si="6"/>
        <v>28510</v>
      </c>
      <c r="AZ26" s="601" t="str">
        <f t="shared" si="33"/>
        <v>585EPS005</v>
      </c>
      <c r="BA26" s="779" t="s">
        <v>267</v>
      </c>
      <c r="BB26" s="781">
        <v>585</v>
      </c>
      <c r="BC26" s="779" t="s">
        <v>219</v>
      </c>
      <c r="BD26" s="780">
        <v>1</v>
      </c>
    </row>
    <row r="27" spans="2:58" ht="15" customHeight="1">
      <c r="B27" s="590" t="str">
        <f t="shared" si="7"/>
        <v>480EPS010</v>
      </c>
      <c r="C27" s="590" t="str">
        <f t="shared" si="8"/>
        <v>480EPS016</v>
      </c>
      <c r="D27" s="590" t="str">
        <f t="shared" si="9"/>
        <v>480EPS037</v>
      </c>
      <c r="E27" s="590" t="str">
        <f t="shared" si="10"/>
        <v>480EPS002</v>
      </c>
      <c r="F27" s="590" t="str">
        <f t="shared" si="11"/>
        <v>480EPS044</v>
      </c>
      <c r="G27" s="590" t="str">
        <f t="shared" si="12"/>
        <v>480EPS023</v>
      </c>
      <c r="H27" s="590" t="str">
        <f t="shared" si="13"/>
        <v>480EPS005</v>
      </c>
      <c r="I27" s="590" t="str">
        <f t="shared" si="14"/>
        <v>480EPS018</v>
      </c>
      <c r="J27" s="590" t="str">
        <f t="shared" si="15"/>
        <v>480EAS016</v>
      </c>
      <c r="K27" s="590" t="str">
        <f t="shared" si="16"/>
        <v>480EAS027</v>
      </c>
      <c r="L27" s="590" t="str">
        <f t="shared" si="17"/>
        <v>480EPS017</v>
      </c>
      <c r="M27" s="590" t="str">
        <f t="shared" si="18"/>
        <v>480EPS033</v>
      </c>
      <c r="N27" s="590" t="str">
        <f t="shared" si="19"/>
        <v>480EPS001</v>
      </c>
      <c r="O27" s="590" t="str">
        <f t="shared" si="20"/>
        <v>480EPS008</v>
      </c>
      <c r="P27" s="590" t="str">
        <f t="shared" si="21"/>
        <v>480EPS040</v>
      </c>
      <c r="Q27" s="590" t="str">
        <f t="shared" si="22"/>
        <v>480ESSC24</v>
      </c>
      <c r="R27" s="590" t="e">
        <f>CONCATENATE(AB28,#REF!)</f>
        <v>#REF!</v>
      </c>
      <c r="S27" s="590" t="str">
        <f t="shared" si="23"/>
        <v>480ESSC91</v>
      </c>
      <c r="T27" s="590" t="str">
        <f t="shared" si="24"/>
        <v>480ESSC02</v>
      </c>
      <c r="U27" s="590" t="str">
        <f t="shared" si="25"/>
        <v>480ESSC62</v>
      </c>
      <c r="V27" s="590" t="e">
        <f>CONCATENATE(AB28,#REF!)</f>
        <v>#REF!</v>
      </c>
      <c r="W27" s="590" t="str">
        <f t="shared" si="26"/>
        <v>480EPSIC3</v>
      </c>
      <c r="X27" s="590" t="str">
        <f t="shared" si="27"/>
        <v>480CCFC55</v>
      </c>
      <c r="Y27" s="590" t="str">
        <f t="shared" si="28"/>
        <v>480ESSC07</v>
      </c>
      <c r="Z27" s="602" t="s">
        <v>106</v>
      </c>
      <c r="AA27" s="610" t="s">
        <v>250</v>
      </c>
      <c r="AB27" s="476">
        <v>475</v>
      </c>
      <c r="AC27" s="80">
        <f t="shared" si="39"/>
        <v>0</v>
      </c>
      <c r="AD27" s="74">
        <f t="shared" si="40"/>
        <v>0</v>
      </c>
      <c r="AE27" s="74">
        <f t="shared" si="41"/>
        <v>168</v>
      </c>
      <c r="AF27" s="74">
        <f t="shared" si="42"/>
        <v>0</v>
      </c>
      <c r="AG27" s="74">
        <f t="shared" si="43"/>
        <v>0</v>
      </c>
      <c r="AH27" s="74">
        <f t="shared" si="44"/>
        <v>0</v>
      </c>
      <c r="AI27" s="74">
        <f t="shared" si="45"/>
        <v>0</v>
      </c>
      <c r="AJ27" s="74">
        <f t="shared" si="46"/>
        <v>0</v>
      </c>
      <c r="AK27" s="74">
        <f t="shared" si="47"/>
        <v>0</v>
      </c>
      <c r="AL27" s="74">
        <f t="shared" si="48"/>
        <v>0</v>
      </c>
      <c r="AM27" s="74">
        <f t="shared" si="49"/>
        <v>0</v>
      </c>
      <c r="AN27" s="74">
        <f t="shared" si="50"/>
        <v>0</v>
      </c>
      <c r="AO27" s="74">
        <f t="shared" si="51"/>
        <v>0</v>
      </c>
      <c r="AP27" s="396">
        <f t="shared" si="52"/>
        <v>0</v>
      </c>
      <c r="AQ27" s="80">
        <f t="shared" si="53"/>
        <v>20</v>
      </c>
      <c r="AR27" s="74">
        <f t="shared" si="54"/>
        <v>0</v>
      </c>
      <c r="AS27" s="74">
        <f t="shared" si="55"/>
        <v>0</v>
      </c>
      <c r="AT27" s="74">
        <f t="shared" si="56"/>
        <v>0</v>
      </c>
      <c r="AU27" s="74">
        <f t="shared" si="57"/>
        <v>0</v>
      </c>
      <c r="AV27" s="74">
        <f t="shared" si="58"/>
        <v>1</v>
      </c>
      <c r="AW27" s="74">
        <f t="shared" si="59"/>
        <v>0</v>
      </c>
      <c r="AX27" s="396">
        <f t="shared" si="60"/>
        <v>0</v>
      </c>
      <c r="AY27" s="460">
        <f t="shared" si="6"/>
        <v>189</v>
      </c>
      <c r="AZ27" s="601" t="str">
        <f t="shared" si="33"/>
        <v>585EPS037</v>
      </c>
      <c r="BA27" s="779" t="s">
        <v>267</v>
      </c>
      <c r="BB27" s="781">
        <v>585</v>
      </c>
      <c r="BC27" s="779" t="s">
        <v>214</v>
      </c>
      <c r="BD27" s="780">
        <v>1080</v>
      </c>
    </row>
    <row r="28" spans="2:58" ht="15" customHeight="1">
      <c r="B28" s="590" t="str">
        <f t="shared" si="7"/>
        <v>490EPS010</v>
      </c>
      <c r="C28" s="590" t="str">
        <f t="shared" si="8"/>
        <v>490EPS016</v>
      </c>
      <c r="D28" s="590" t="str">
        <f t="shared" si="9"/>
        <v>490EPS037</v>
      </c>
      <c r="E28" s="590" t="str">
        <f t="shared" si="10"/>
        <v>490EPS002</v>
      </c>
      <c r="F28" s="590" t="str">
        <f t="shared" si="11"/>
        <v>490EPS044</v>
      </c>
      <c r="G28" s="590" t="str">
        <f t="shared" si="12"/>
        <v>490EPS023</v>
      </c>
      <c r="H28" s="590" t="str">
        <f t="shared" si="13"/>
        <v>490EPS005</v>
      </c>
      <c r="I28" s="590" t="str">
        <f t="shared" si="14"/>
        <v>490EPS018</v>
      </c>
      <c r="J28" s="590" t="str">
        <f t="shared" si="15"/>
        <v>490EAS016</v>
      </c>
      <c r="K28" s="590" t="str">
        <f t="shared" si="16"/>
        <v>490EAS027</v>
      </c>
      <c r="L28" s="590" t="str">
        <f t="shared" si="17"/>
        <v>490EPS017</v>
      </c>
      <c r="M28" s="590" t="str">
        <f t="shared" si="18"/>
        <v>490EPS033</v>
      </c>
      <c r="N28" s="590" t="str">
        <f t="shared" si="19"/>
        <v>490EPS001</v>
      </c>
      <c r="O28" s="590" t="str">
        <f t="shared" si="20"/>
        <v>490EPS008</v>
      </c>
      <c r="P28" s="590" t="str">
        <f t="shared" si="21"/>
        <v>490EPS040</v>
      </c>
      <c r="Q28" s="590" t="str">
        <f t="shared" si="22"/>
        <v>490ESSC24</v>
      </c>
      <c r="R28" s="590" t="e">
        <f>CONCATENATE(AB29,#REF!)</f>
        <v>#REF!</v>
      </c>
      <c r="S28" s="590" t="str">
        <f t="shared" si="23"/>
        <v>490ESSC91</v>
      </c>
      <c r="T28" s="590" t="str">
        <f t="shared" si="24"/>
        <v>490ESSC02</v>
      </c>
      <c r="U28" s="590" t="str">
        <f t="shared" si="25"/>
        <v>490ESSC62</v>
      </c>
      <c r="V28" s="590" t="e">
        <f>CONCATENATE(AB29,#REF!)</f>
        <v>#REF!</v>
      </c>
      <c r="W28" s="590" t="str">
        <f t="shared" si="26"/>
        <v>490EPSIC3</v>
      </c>
      <c r="X28" s="590" t="str">
        <f t="shared" si="27"/>
        <v>490CCFC55</v>
      </c>
      <c r="Y28" s="590" t="str">
        <f t="shared" si="28"/>
        <v>490ESSC07</v>
      </c>
      <c r="Z28" s="695" t="s">
        <v>18</v>
      </c>
      <c r="AA28" s="610" t="s">
        <v>250</v>
      </c>
      <c r="AB28" s="476">
        <v>480</v>
      </c>
      <c r="AC28" s="80">
        <f t="shared" si="39"/>
        <v>0</v>
      </c>
      <c r="AD28" s="74">
        <f t="shared" si="40"/>
        <v>1</v>
      </c>
      <c r="AE28" s="74">
        <f t="shared" si="41"/>
        <v>589</v>
      </c>
      <c r="AF28" s="74">
        <f t="shared" si="42"/>
        <v>0</v>
      </c>
      <c r="AG28" s="74">
        <f t="shared" si="43"/>
        <v>1274</v>
      </c>
      <c r="AH28" s="74">
        <f t="shared" si="44"/>
        <v>0</v>
      </c>
      <c r="AI28" s="74">
        <f t="shared" si="45"/>
        <v>0</v>
      </c>
      <c r="AJ28" s="74">
        <f t="shared" si="46"/>
        <v>0</v>
      </c>
      <c r="AK28" s="74">
        <f t="shared" si="47"/>
        <v>0</v>
      </c>
      <c r="AL28" s="74">
        <f t="shared" si="48"/>
        <v>0</v>
      </c>
      <c r="AM28" s="74">
        <f t="shared" si="49"/>
        <v>0</v>
      </c>
      <c r="AN28" s="74">
        <f t="shared" si="50"/>
        <v>0</v>
      </c>
      <c r="AO28" s="74">
        <f t="shared" si="51"/>
        <v>0</v>
      </c>
      <c r="AP28" s="396">
        <f t="shared" si="52"/>
        <v>0</v>
      </c>
      <c r="AQ28" s="80">
        <f t="shared" si="53"/>
        <v>153</v>
      </c>
      <c r="AR28" s="74">
        <f t="shared" si="54"/>
        <v>0</v>
      </c>
      <c r="AS28" s="74">
        <f t="shared" si="55"/>
        <v>0</v>
      </c>
      <c r="AT28" s="74">
        <f t="shared" si="56"/>
        <v>13</v>
      </c>
      <c r="AU28" s="74">
        <f t="shared" si="57"/>
        <v>0</v>
      </c>
      <c r="AV28" s="74">
        <f t="shared" si="58"/>
        <v>5</v>
      </c>
      <c r="AW28" s="74">
        <f t="shared" si="59"/>
        <v>0</v>
      </c>
      <c r="AX28" s="396">
        <f t="shared" si="60"/>
        <v>0</v>
      </c>
      <c r="AY28" s="460">
        <f t="shared" si="6"/>
        <v>2035</v>
      </c>
      <c r="AZ28" s="601" t="str">
        <f t="shared" si="33"/>
        <v>585EPS040</v>
      </c>
      <c r="BA28" s="779" t="s">
        <v>267</v>
      </c>
      <c r="BB28" s="781">
        <v>585</v>
      </c>
      <c r="BC28" s="779" t="s">
        <v>875</v>
      </c>
      <c r="BD28" s="780">
        <v>174</v>
      </c>
    </row>
    <row r="29" spans="2:58" ht="15" customHeight="1">
      <c r="B29" s="590" t="str">
        <f t="shared" si="7"/>
        <v>659EPS010</v>
      </c>
      <c r="C29" s="590" t="str">
        <f t="shared" si="8"/>
        <v>659EPS016</v>
      </c>
      <c r="D29" s="590" t="str">
        <f t="shared" si="9"/>
        <v>659EPS037</v>
      </c>
      <c r="E29" s="590" t="str">
        <f t="shared" si="10"/>
        <v>659EPS002</v>
      </c>
      <c r="F29" s="590" t="str">
        <f t="shared" si="11"/>
        <v>659EPS044</v>
      </c>
      <c r="G29" s="590" t="str">
        <f t="shared" si="12"/>
        <v>659EPS023</v>
      </c>
      <c r="H29" s="590" t="str">
        <f t="shared" si="13"/>
        <v>659EPS005</v>
      </c>
      <c r="I29" s="590" t="str">
        <f t="shared" si="14"/>
        <v>659EPS018</v>
      </c>
      <c r="J29" s="590" t="str">
        <f t="shared" si="15"/>
        <v>659EAS016</v>
      </c>
      <c r="K29" s="590" t="str">
        <f t="shared" si="16"/>
        <v>659EAS027</v>
      </c>
      <c r="L29" s="590" t="str">
        <f t="shared" si="17"/>
        <v>659EPS017</v>
      </c>
      <c r="M29" s="590" t="str">
        <f t="shared" si="18"/>
        <v>659EPS033</v>
      </c>
      <c r="N29" s="590" t="str">
        <f t="shared" si="19"/>
        <v>659EPS001</v>
      </c>
      <c r="O29" s="590" t="str">
        <f t="shared" si="20"/>
        <v>659EPS008</v>
      </c>
      <c r="P29" s="590" t="str">
        <f t="shared" si="21"/>
        <v>659EPS040</v>
      </c>
      <c r="Q29" s="590" t="str">
        <f t="shared" si="22"/>
        <v>659ESSC24</v>
      </c>
      <c r="R29" s="590" t="e">
        <f>CONCATENATE(AB30,#REF!)</f>
        <v>#REF!</v>
      </c>
      <c r="S29" s="590" t="str">
        <f t="shared" si="23"/>
        <v>659ESSC91</v>
      </c>
      <c r="T29" s="590" t="str">
        <f t="shared" si="24"/>
        <v>659ESSC02</v>
      </c>
      <c r="U29" s="590" t="str">
        <f t="shared" si="25"/>
        <v>659ESSC62</v>
      </c>
      <c r="V29" s="590" t="e">
        <f>CONCATENATE(AB30,#REF!)</f>
        <v>#REF!</v>
      </c>
      <c r="W29" s="590" t="str">
        <f t="shared" si="26"/>
        <v>659EPSIC3</v>
      </c>
      <c r="X29" s="590" t="str">
        <f t="shared" si="27"/>
        <v>659CCFC55</v>
      </c>
      <c r="Y29" s="590" t="str">
        <f t="shared" si="28"/>
        <v>659ESSC07</v>
      </c>
      <c r="Z29" s="695" t="s">
        <v>49</v>
      </c>
      <c r="AA29" s="610" t="s">
        <v>250</v>
      </c>
      <c r="AB29" s="476">
        <v>490</v>
      </c>
      <c r="AC29" s="80">
        <f t="shared" si="39"/>
        <v>0</v>
      </c>
      <c r="AD29" s="74">
        <f t="shared" si="40"/>
        <v>1</v>
      </c>
      <c r="AE29" s="74">
        <f t="shared" si="41"/>
        <v>1696</v>
      </c>
      <c r="AF29" s="74">
        <f t="shared" si="42"/>
        <v>0</v>
      </c>
      <c r="AG29" s="74">
        <f t="shared" si="43"/>
        <v>1849</v>
      </c>
      <c r="AH29" s="74">
        <f t="shared" si="44"/>
        <v>0</v>
      </c>
      <c r="AI29" s="74">
        <f t="shared" si="45"/>
        <v>0</v>
      </c>
      <c r="AJ29" s="74">
        <f t="shared" si="46"/>
        <v>0</v>
      </c>
      <c r="AK29" s="74">
        <f t="shared" si="47"/>
        <v>0</v>
      </c>
      <c r="AL29" s="74">
        <f t="shared" si="48"/>
        <v>0</v>
      </c>
      <c r="AM29" s="74">
        <f t="shared" si="49"/>
        <v>0</v>
      </c>
      <c r="AN29" s="74">
        <f t="shared" si="50"/>
        <v>0</v>
      </c>
      <c r="AO29" s="74">
        <f t="shared" si="51"/>
        <v>0</v>
      </c>
      <c r="AP29" s="396">
        <f t="shared" si="52"/>
        <v>0</v>
      </c>
      <c r="AQ29" s="80">
        <f t="shared" si="53"/>
        <v>233</v>
      </c>
      <c r="AR29" s="74">
        <f t="shared" si="54"/>
        <v>0</v>
      </c>
      <c r="AS29" s="74">
        <f t="shared" si="55"/>
        <v>0</v>
      </c>
      <c r="AT29" s="74">
        <f t="shared" si="56"/>
        <v>247</v>
      </c>
      <c r="AU29" s="74">
        <f t="shared" si="57"/>
        <v>0</v>
      </c>
      <c r="AV29" s="74">
        <f t="shared" si="58"/>
        <v>1</v>
      </c>
      <c r="AW29" s="74">
        <f t="shared" si="59"/>
        <v>0</v>
      </c>
      <c r="AX29" s="396">
        <f t="shared" si="60"/>
        <v>0</v>
      </c>
      <c r="AY29" s="460">
        <f t="shared" si="6"/>
        <v>4027</v>
      </c>
      <c r="AZ29" s="601" t="str">
        <f t="shared" si="33"/>
        <v>585EPS044</v>
      </c>
      <c r="BA29" s="779" t="s">
        <v>267</v>
      </c>
      <c r="BB29" s="781">
        <v>585</v>
      </c>
      <c r="BC29" s="779" t="s">
        <v>1065</v>
      </c>
      <c r="BD29" s="780">
        <v>1990</v>
      </c>
    </row>
    <row r="30" spans="2:58" ht="15" customHeight="1">
      <c r="B30" s="590" t="str">
        <f t="shared" si="7"/>
        <v>665EPS010</v>
      </c>
      <c r="C30" s="590" t="str">
        <f t="shared" si="8"/>
        <v>665EPS016</v>
      </c>
      <c r="D30" s="590" t="str">
        <f t="shared" si="9"/>
        <v>665EPS037</v>
      </c>
      <c r="E30" s="590" t="str">
        <f t="shared" si="10"/>
        <v>665EPS002</v>
      </c>
      <c r="F30" s="590" t="str">
        <f t="shared" si="11"/>
        <v>665EPS044</v>
      </c>
      <c r="G30" s="590" t="str">
        <f t="shared" si="12"/>
        <v>665EPS023</v>
      </c>
      <c r="H30" s="590" t="str">
        <f t="shared" si="13"/>
        <v>665EPS005</v>
      </c>
      <c r="I30" s="590" t="str">
        <f t="shared" si="14"/>
        <v>665EPS018</v>
      </c>
      <c r="J30" s="590" t="str">
        <f t="shared" si="15"/>
        <v>665EAS016</v>
      </c>
      <c r="K30" s="590" t="str">
        <f t="shared" si="16"/>
        <v>665EAS027</v>
      </c>
      <c r="L30" s="590" t="str">
        <f t="shared" si="17"/>
        <v>665EPS017</v>
      </c>
      <c r="M30" s="590" t="str">
        <f t="shared" si="18"/>
        <v>665EPS033</v>
      </c>
      <c r="N30" s="590" t="str">
        <f t="shared" si="19"/>
        <v>665EPS001</v>
      </c>
      <c r="O30" s="590" t="str">
        <f t="shared" si="20"/>
        <v>665EPS008</v>
      </c>
      <c r="P30" s="590" t="str">
        <f t="shared" si="21"/>
        <v>665EPS040</v>
      </c>
      <c r="Q30" s="590" t="str">
        <f t="shared" si="22"/>
        <v>665ESSC24</v>
      </c>
      <c r="R30" s="590" t="e">
        <f>CONCATENATE(AB31,#REF!)</f>
        <v>#REF!</v>
      </c>
      <c r="S30" s="590" t="str">
        <f t="shared" si="23"/>
        <v>665ESSC91</v>
      </c>
      <c r="T30" s="590" t="str">
        <f t="shared" si="24"/>
        <v>665ESSC02</v>
      </c>
      <c r="U30" s="590" t="str">
        <f t="shared" si="25"/>
        <v>665ESSC62</v>
      </c>
      <c r="V30" s="590" t="e">
        <f>CONCATENATE(AB31,#REF!)</f>
        <v>#REF!</v>
      </c>
      <c r="W30" s="590" t="str">
        <f t="shared" si="26"/>
        <v>665EPSIC3</v>
      </c>
      <c r="X30" s="590" t="str">
        <f t="shared" si="27"/>
        <v>665CCFC55</v>
      </c>
      <c r="Y30" s="590" t="str">
        <f t="shared" si="28"/>
        <v>665ESSC07</v>
      </c>
      <c r="Z30" s="695" t="s">
        <v>93</v>
      </c>
      <c r="AA30" s="610" t="s">
        <v>250</v>
      </c>
      <c r="AB30" s="476">
        <v>659</v>
      </c>
      <c r="AC30" s="80">
        <f t="shared" si="39"/>
        <v>0</v>
      </c>
      <c r="AD30" s="74">
        <f t="shared" si="40"/>
        <v>1</v>
      </c>
      <c r="AE30" s="74">
        <f t="shared" si="41"/>
        <v>336</v>
      </c>
      <c r="AF30" s="74">
        <f t="shared" si="42"/>
        <v>0</v>
      </c>
      <c r="AG30" s="74">
        <f t="shared" si="43"/>
        <v>456</v>
      </c>
      <c r="AH30" s="74">
        <f t="shared" si="44"/>
        <v>0</v>
      </c>
      <c r="AI30" s="74">
        <f t="shared" si="45"/>
        <v>0</v>
      </c>
      <c r="AJ30" s="74">
        <f t="shared" si="46"/>
        <v>1</v>
      </c>
      <c r="AK30" s="74">
        <f t="shared" si="47"/>
        <v>0</v>
      </c>
      <c r="AL30" s="74">
        <f t="shared" si="48"/>
        <v>0</v>
      </c>
      <c r="AM30" s="74">
        <f t="shared" si="49"/>
        <v>0</v>
      </c>
      <c r="AN30" s="74">
        <f t="shared" si="50"/>
        <v>0</v>
      </c>
      <c r="AO30" s="74">
        <f t="shared" si="51"/>
        <v>0</v>
      </c>
      <c r="AP30" s="396">
        <f t="shared" si="52"/>
        <v>0</v>
      </c>
      <c r="AQ30" s="80">
        <f t="shared" si="53"/>
        <v>78</v>
      </c>
      <c r="AR30" s="74">
        <f t="shared" si="54"/>
        <v>0</v>
      </c>
      <c r="AS30" s="74">
        <f t="shared" si="55"/>
        <v>0</v>
      </c>
      <c r="AT30" s="74">
        <f t="shared" si="56"/>
        <v>31</v>
      </c>
      <c r="AU30" s="74">
        <f t="shared" si="57"/>
        <v>0</v>
      </c>
      <c r="AV30" s="74">
        <f t="shared" si="58"/>
        <v>4</v>
      </c>
      <c r="AW30" s="74">
        <f t="shared" si="59"/>
        <v>0</v>
      </c>
      <c r="AX30" s="396">
        <f t="shared" si="60"/>
        <v>0</v>
      </c>
      <c r="AY30" s="460">
        <f t="shared" si="6"/>
        <v>907</v>
      </c>
      <c r="AZ30" s="601" t="str">
        <f t="shared" si="33"/>
        <v>585ESSC91</v>
      </c>
      <c r="BA30" s="779" t="s">
        <v>267</v>
      </c>
      <c r="BB30" s="781">
        <v>585</v>
      </c>
      <c r="BC30" s="779" t="s">
        <v>560</v>
      </c>
      <c r="BD30" s="780">
        <v>21</v>
      </c>
    </row>
    <row r="31" spans="2:58" ht="15" customHeight="1">
      <c r="B31" s="590" t="str">
        <f t="shared" si="7"/>
        <v>837EPS010</v>
      </c>
      <c r="C31" s="590" t="str">
        <f t="shared" si="8"/>
        <v>837EPS016</v>
      </c>
      <c r="D31" s="590" t="str">
        <f t="shared" si="9"/>
        <v>837EPS037</v>
      </c>
      <c r="E31" s="590" t="str">
        <f t="shared" si="10"/>
        <v>837EPS002</v>
      </c>
      <c r="F31" s="590" t="str">
        <f t="shared" si="11"/>
        <v>837EPS044</v>
      </c>
      <c r="G31" s="590" t="str">
        <f t="shared" si="12"/>
        <v>837EPS023</v>
      </c>
      <c r="H31" s="590" t="str">
        <f t="shared" si="13"/>
        <v>837EPS005</v>
      </c>
      <c r="I31" s="590" t="str">
        <f t="shared" si="14"/>
        <v>837EPS018</v>
      </c>
      <c r="J31" s="590" t="str">
        <f t="shared" si="15"/>
        <v>837EAS016</v>
      </c>
      <c r="K31" s="590" t="str">
        <f t="shared" si="16"/>
        <v>837EAS027</v>
      </c>
      <c r="L31" s="590" t="str">
        <f t="shared" si="17"/>
        <v>837EPS017</v>
      </c>
      <c r="M31" s="590" t="str">
        <f t="shared" si="18"/>
        <v>837EPS033</v>
      </c>
      <c r="N31" s="590" t="str">
        <f t="shared" si="19"/>
        <v>837EPS001</v>
      </c>
      <c r="O31" s="590" t="str">
        <f t="shared" si="20"/>
        <v>837EPS008</v>
      </c>
      <c r="P31" s="590" t="str">
        <f t="shared" si="21"/>
        <v>837EPS040</v>
      </c>
      <c r="Q31" s="590" t="str">
        <f t="shared" si="22"/>
        <v>837ESSC24</v>
      </c>
      <c r="R31" s="590" t="e">
        <f>CONCATENATE(AB32,#REF!)</f>
        <v>#REF!</v>
      </c>
      <c r="S31" s="590" t="str">
        <f t="shared" si="23"/>
        <v>837ESSC91</v>
      </c>
      <c r="T31" s="590" t="str">
        <f t="shared" si="24"/>
        <v>837ESSC02</v>
      </c>
      <c r="U31" s="590" t="str">
        <f t="shared" si="25"/>
        <v>837ESSC62</v>
      </c>
      <c r="V31" s="590" t="e">
        <f>CONCATENATE(AB32,#REF!)</f>
        <v>#REF!</v>
      </c>
      <c r="W31" s="590" t="str">
        <f t="shared" si="26"/>
        <v>837EPSIC3</v>
      </c>
      <c r="X31" s="590" t="str">
        <f t="shared" si="27"/>
        <v>837CCFC55</v>
      </c>
      <c r="Y31" s="590" t="str">
        <f t="shared" si="28"/>
        <v>837ESSC07</v>
      </c>
      <c r="Z31" s="702" t="s">
        <v>94</v>
      </c>
      <c r="AA31" s="610" t="s">
        <v>250</v>
      </c>
      <c r="AB31" s="476">
        <v>665</v>
      </c>
      <c r="AC31" s="80">
        <f t="shared" si="39"/>
        <v>0</v>
      </c>
      <c r="AD31" s="74">
        <f t="shared" si="40"/>
        <v>765</v>
      </c>
      <c r="AE31" s="74">
        <f t="shared" si="41"/>
        <v>134</v>
      </c>
      <c r="AF31" s="74">
        <f t="shared" si="42"/>
        <v>0</v>
      </c>
      <c r="AG31" s="74">
        <f t="shared" si="43"/>
        <v>1221</v>
      </c>
      <c r="AH31" s="74">
        <f t="shared" si="44"/>
        <v>0</v>
      </c>
      <c r="AI31" s="74">
        <f t="shared" si="45"/>
        <v>0</v>
      </c>
      <c r="AJ31" s="74">
        <f t="shared" si="46"/>
        <v>0</v>
      </c>
      <c r="AK31" s="74">
        <f t="shared" si="47"/>
        <v>0</v>
      </c>
      <c r="AL31" s="74">
        <f t="shared" si="48"/>
        <v>0</v>
      </c>
      <c r="AM31" s="74">
        <f t="shared" si="49"/>
        <v>0</v>
      </c>
      <c r="AN31" s="74">
        <f t="shared" si="50"/>
        <v>0</v>
      </c>
      <c r="AO31" s="74">
        <f t="shared" si="51"/>
        <v>0</v>
      </c>
      <c r="AP31" s="396">
        <f t="shared" si="52"/>
        <v>0</v>
      </c>
      <c r="AQ31" s="80">
        <f t="shared" si="53"/>
        <v>185</v>
      </c>
      <c r="AR31" s="74">
        <f t="shared" si="54"/>
        <v>0</v>
      </c>
      <c r="AS31" s="74">
        <f t="shared" si="55"/>
        <v>0</v>
      </c>
      <c r="AT31" s="74">
        <f t="shared" si="56"/>
        <v>25</v>
      </c>
      <c r="AU31" s="74">
        <f t="shared" si="57"/>
        <v>0</v>
      </c>
      <c r="AV31" s="74">
        <f t="shared" si="58"/>
        <v>0</v>
      </c>
      <c r="AW31" s="74">
        <f t="shared" si="59"/>
        <v>0</v>
      </c>
      <c r="AX31" s="396">
        <f t="shared" si="60"/>
        <v>0</v>
      </c>
      <c r="AY31" s="460">
        <f t="shared" si="6"/>
        <v>2330</v>
      </c>
      <c r="AZ31" s="601" t="str">
        <f t="shared" si="33"/>
        <v>591EPS002</v>
      </c>
      <c r="BA31" s="779" t="s">
        <v>267</v>
      </c>
      <c r="BB31" s="781">
        <v>591</v>
      </c>
      <c r="BC31" s="779" t="s">
        <v>216</v>
      </c>
      <c r="BD31" s="780">
        <v>7</v>
      </c>
    </row>
    <row r="32" spans="2:58" ht="15" customHeight="1">
      <c r="B32" s="590" t="str">
        <f t="shared" si="7"/>
        <v>873EPS010</v>
      </c>
      <c r="C32" s="590" t="str">
        <f t="shared" si="8"/>
        <v>873EPS016</v>
      </c>
      <c r="D32" s="590" t="str">
        <f t="shared" si="9"/>
        <v>873EPS037</v>
      </c>
      <c r="E32" s="590" t="str">
        <f t="shared" si="10"/>
        <v>873EPS002</v>
      </c>
      <c r="F32" s="590" t="str">
        <f t="shared" si="11"/>
        <v>873EPS044</v>
      </c>
      <c r="G32" s="590" t="str">
        <f t="shared" si="12"/>
        <v>873EPS023</v>
      </c>
      <c r="H32" s="590" t="str">
        <f t="shared" si="13"/>
        <v>873EPS005</v>
      </c>
      <c r="I32" s="590" t="str">
        <f t="shared" si="14"/>
        <v>873EPS018</v>
      </c>
      <c r="J32" s="590" t="str">
        <f t="shared" si="15"/>
        <v>873EAS016</v>
      </c>
      <c r="K32" s="590" t="str">
        <f t="shared" si="16"/>
        <v>873EAS027</v>
      </c>
      <c r="L32" s="590" t="str">
        <f t="shared" si="17"/>
        <v>873EPS017</v>
      </c>
      <c r="M32" s="590" t="str">
        <f t="shared" si="18"/>
        <v>873EPS033</v>
      </c>
      <c r="N32" s="590" t="str">
        <f t="shared" si="19"/>
        <v>873EPS001</v>
      </c>
      <c r="O32" s="590" t="str">
        <f t="shared" si="20"/>
        <v>873EPS008</v>
      </c>
      <c r="P32" s="590" t="str">
        <f t="shared" si="21"/>
        <v>873EPS040</v>
      </c>
      <c r="Q32" s="590" t="str">
        <f t="shared" si="22"/>
        <v>873ESSC24</v>
      </c>
      <c r="R32" s="590" t="e">
        <f>CONCATENATE(AB33,#REF!)</f>
        <v>#REF!</v>
      </c>
      <c r="S32" s="590" t="str">
        <f t="shared" si="23"/>
        <v>873ESSC91</v>
      </c>
      <c r="T32" s="590" t="str">
        <f t="shared" si="24"/>
        <v>873ESSC02</v>
      </c>
      <c r="U32" s="590" t="str">
        <f t="shared" si="25"/>
        <v>873ESSC62</v>
      </c>
      <c r="V32" s="590" t="e">
        <f>CONCATENATE(AB33,#REF!)</f>
        <v>#REF!</v>
      </c>
      <c r="W32" s="590" t="str">
        <f t="shared" si="26"/>
        <v>873EPSIC3</v>
      </c>
      <c r="X32" s="590" t="str">
        <f t="shared" si="27"/>
        <v>873CCFC55</v>
      </c>
      <c r="Y32" s="590" t="str">
        <f t="shared" si="28"/>
        <v>873ESSC07</v>
      </c>
      <c r="Z32" s="602" t="s">
        <v>26</v>
      </c>
      <c r="AA32" s="610" t="s">
        <v>250</v>
      </c>
      <c r="AB32" s="476">
        <v>837</v>
      </c>
      <c r="AC32" s="80">
        <f t="shared" si="39"/>
        <v>3832</v>
      </c>
      <c r="AD32" s="74">
        <f t="shared" si="40"/>
        <v>16528</v>
      </c>
      <c r="AE32" s="74">
        <f t="shared" si="41"/>
        <v>7945</v>
      </c>
      <c r="AF32" s="74">
        <f t="shared" si="42"/>
        <v>2</v>
      </c>
      <c r="AG32" s="74">
        <f t="shared" si="43"/>
        <v>6167</v>
      </c>
      <c r="AH32" s="74">
        <f t="shared" si="44"/>
        <v>0</v>
      </c>
      <c r="AI32" s="74">
        <f t="shared" si="45"/>
        <v>1</v>
      </c>
      <c r="AJ32" s="74">
        <f t="shared" si="46"/>
        <v>0</v>
      </c>
      <c r="AK32" s="74">
        <f t="shared" si="47"/>
        <v>0</v>
      </c>
      <c r="AL32" s="74">
        <f t="shared" si="48"/>
        <v>0</v>
      </c>
      <c r="AM32" s="74">
        <f t="shared" si="49"/>
        <v>0</v>
      </c>
      <c r="AN32" s="74">
        <f t="shared" si="50"/>
        <v>0</v>
      </c>
      <c r="AO32" s="74">
        <f t="shared" si="51"/>
        <v>0</v>
      </c>
      <c r="AP32" s="396">
        <f t="shared" si="52"/>
        <v>0</v>
      </c>
      <c r="AQ32" s="80">
        <f t="shared" si="53"/>
        <v>575</v>
      </c>
      <c r="AR32" s="74">
        <f t="shared" si="54"/>
        <v>0</v>
      </c>
      <c r="AS32" s="74">
        <f t="shared" si="55"/>
        <v>0</v>
      </c>
      <c r="AT32" s="74">
        <f t="shared" si="56"/>
        <v>914</v>
      </c>
      <c r="AU32" s="74">
        <f t="shared" si="57"/>
        <v>0</v>
      </c>
      <c r="AV32" s="74">
        <f t="shared" si="58"/>
        <v>8</v>
      </c>
      <c r="AW32" s="74">
        <f t="shared" si="59"/>
        <v>0</v>
      </c>
      <c r="AX32" s="396">
        <f t="shared" si="60"/>
        <v>0</v>
      </c>
      <c r="AY32" s="460">
        <f t="shared" si="6"/>
        <v>35972</v>
      </c>
      <c r="AZ32" s="601" t="str">
        <f t="shared" si="33"/>
        <v>591EPS037</v>
      </c>
      <c r="BA32" s="779" t="s">
        <v>267</v>
      </c>
      <c r="BB32" s="781">
        <v>591</v>
      </c>
      <c r="BC32" s="779" t="s">
        <v>214</v>
      </c>
      <c r="BD32" s="780">
        <v>1436</v>
      </c>
    </row>
    <row r="33" spans="2:56" ht="15" customHeight="1">
      <c r="B33" s="590" t="str">
        <f t="shared" si="7"/>
        <v>EPS010</v>
      </c>
      <c r="C33" s="590" t="str">
        <f t="shared" si="8"/>
        <v>EPS016</v>
      </c>
      <c r="D33" s="590" t="str">
        <f t="shared" si="9"/>
        <v>EPS037</v>
      </c>
      <c r="E33" s="590" t="str">
        <f t="shared" si="10"/>
        <v>EPS002</v>
      </c>
      <c r="F33" s="590" t="str">
        <f t="shared" si="11"/>
        <v>EPS044</v>
      </c>
      <c r="G33" s="590" t="str">
        <f t="shared" si="12"/>
        <v>EPS023</v>
      </c>
      <c r="H33" s="590" t="str">
        <f t="shared" si="13"/>
        <v>EPS005</v>
      </c>
      <c r="I33" s="590" t="str">
        <f t="shared" si="14"/>
        <v>EPS018</v>
      </c>
      <c r="J33" s="590" t="str">
        <f t="shared" si="15"/>
        <v>EAS016</v>
      </c>
      <c r="K33" s="590" t="str">
        <f t="shared" si="16"/>
        <v>EAS027</v>
      </c>
      <c r="L33" s="590" t="str">
        <f t="shared" si="17"/>
        <v>EPS017</v>
      </c>
      <c r="M33" s="590" t="str">
        <f t="shared" si="18"/>
        <v>EPS033</v>
      </c>
      <c r="N33" s="590" t="str">
        <f t="shared" si="19"/>
        <v>EPS001</v>
      </c>
      <c r="O33" s="590" t="str">
        <f t="shared" si="20"/>
        <v>EPS008</v>
      </c>
      <c r="P33" s="590" t="str">
        <f t="shared" si="21"/>
        <v>EPS040</v>
      </c>
      <c r="Q33" s="590" t="str">
        <f t="shared" si="22"/>
        <v>ESSC24</v>
      </c>
      <c r="R33" s="590" t="e">
        <f>CONCATENATE(AB34,#REF!)</f>
        <v>#REF!</v>
      </c>
      <c r="S33" s="590" t="str">
        <f t="shared" si="23"/>
        <v>ESSC91</v>
      </c>
      <c r="T33" s="590" t="str">
        <f t="shared" si="24"/>
        <v>ESSC02</v>
      </c>
      <c r="U33" s="590" t="str">
        <f t="shared" si="25"/>
        <v>ESSC62</v>
      </c>
      <c r="V33" s="590" t="e">
        <f>CONCATENATE(AB34,#REF!)</f>
        <v>#REF!</v>
      </c>
      <c r="W33" s="590" t="str">
        <f t="shared" si="26"/>
        <v>EPSIC3</v>
      </c>
      <c r="X33" s="590" t="str">
        <f t="shared" si="27"/>
        <v>CCFC55</v>
      </c>
      <c r="Y33" s="590" t="str">
        <f t="shared" si="28"/>
        <v>ESSC07</v>
      </c>
      <c r="Z33" s="599" t="s">
        <v>28</v>
      </c>
      <c r="AA33" s="610" t="s">
        <v>250</v>
      </c>
      <c r="AB33" s="476">
        <v>873</v>
      </c>
      <c r="AC33" s="80">
        <f t="shared" si="39"/>
        <v>0</v>
      </c>
      <c r="AD33" s="74">
        <f t="shared" si="40"/>
        <v>0</v>
      </c>
      <c r="AE33" s="74">
        <f t="shared" si="41"/>
        <v>50</v>
      </c>
      <c r="AF33" s="74">
        <f t="shared" si="42"/>
        <v>0</v>
      </c>
      <c r="AG33" s="74">
        <f t="shared" si="43"/>
        <v>0</v>
      </c>
      <c r="AH33" s="74">
        <f t="shared" si="44"/>
        <v>0</v>
      </c>
      <c r="AI33" s="74">
        <f t="shared" si="45"/>
        <v>0</v>
      </c>
      <c r="AJ33" s="74">
        <f t="shared" si="46"/>
        <v>0</v>
      </c>
      <c r="AK33" s="74">
        <f t="shared" si="47"/>
        <v>0</v>
      </c>
      <c r="AL33" s="74">
        <f t="shared" si="48"/>
        <v>0</v>
      </c>
      <c r="AM33" s="74">
        <f t="shared" si="49"/>
        <v>0</v>
      </c>
      <c r="AN33" s="74">
        <f t="shared" si="50"/>
        <v>0</v>
      </c>
      <c r="AO33" s="74">
        <f t="shared" si="51"/>
        <v>0</v>
      </c>
      <c r="AP33" s="396">
        <f t="shared" si="52"/>
        <v>0</v>
      </c>
      <c r="AQ33" s="80">
        <f t="shared" si="53"/>
        <v>26</v>
      </c>
      <c r="AR33" s="74">
        <f t="shared" si="54"/>
        <v>0</v>
      </c>
      <c r="AS33" s="74">
        <f t="shared" si="55"/>
        <v>0</v>
      </c>
      <c r="AT33" s="74">
        <f t="shared" si="56"/>
        <v>0</v>
      </c>
      <c r="AU33" s="74">
        <f t="shared" si="57"/>
        <v>0</v>
      </c>
      <c r="AV33" s="74">
        <f t="shared" si="58"/>
        <v>1</v>
      </c>
      <c r="AW33" s="74">
        <f t="shared" si="59"/>
        <v>0</v>
      </c>
      <c r="AX33" s="396">
        <f t="shared" si="60"/>
        <v>0</v>
      </c>
      <c r="AY33" s="460">
        <f t="shared" si="6"/>
        <v>77</v>
      </c>
      <c r="AZ33" s="601" t="str">
        <f t="shared" si="33"/>
        <v>591EPS040</v>
      </c>
      <c r="BA33" s="779" t="s">
        <v>267</v>
      </c>
      <c r="BB33" s="781">
        <v>591</v>
      </c>
      <c r="BC33" s="779" t="s">
        <v>875</v>
      </c>
      <c r="BD33" s="780">
        <v>261</v>
      </c>
    </row>
    <row r="34" spans="2:56" ht="15" customHeight="1">
      <c r="B34" s="590" t="str">
        <f t="shared" si="7"/>
        <v>31EPS010</v>
      </c>
      <c r="C34" s="590" t="str">
        <f t="shared" si="8"/>
        <v>31EPS016</v>
      </c>
      <c r="D34" s="590" t="str">
        <f t="shared" si="9"/>
        <v>31EPS037</v>
      </c>
      <c r="E34" s="590" t="str">
        <f t="shared" si="10"/>
        <v>31EPS002</v>
      </c>
      <c r="F34" s="590" t="str">
        <f t="shared" si="11"/>
        <v>31EPS044</v>
      </c>
      <c r="G34" s="590" t="str">
        <f t="shared" si="12"/>
        <v>31EPS023</v>
      </c>
      <c r="H34" s="590" t="str">
        <f t="shared" si="13"/>
        <v>31EPS005</v>
      </c>
      <c r="I34" s="590" t="str">
        <f t="shared" si="14"/>
        <v>31EPS018</v>
      </c>
      <c r="J34" s="590" t="str">
        <f t="shared" si="15"/>
        <v>31EAS016</v>
      </c>
      <c r="K34" s="590" t="str">
        <f t="shared" si="16"/>
        <v>31EAS027</v>
      </c>
      <c r="L34" s="590" t="str">
        <f t="shared" si="17"/>
        <v>31EPS017</v>
      </c>
      <c r="M34" s="590" t="str">
        <f t="shared" si="18"/>
        <v>31EPS033</v>
      </c>
      <c r="N34" s="590" t="str">
        <f t="shared" si="19"/>
        <v>31EPS001</v>
      </c>
      <c r="O34" s="590" t="str">
        <f t="shared" si="20"/>
        <v>31EPS008</v>
      </c>
      <c r="P34" s="590" t="str">
        <f t="shared" si="21"/>
        <v>31EPS040</v>
      </c>
      <c r="Q34" s="590" t="str">
        <f t="shared" si="22"/>
        <v>31ESSC24</v>
      </c>
      <c r="R34" s="590" t="e">
        <f>CONCATENATE(AB35,#REF!)</f>
        <v>#REF!</v>
      </c>
      <c r="S34" s="590" t="str">
        <f t="shared" si="23"/>
        <v>31ESSC91</v>
      </c>
      <c r="T34" s="590" t="str">
        <f t="shared" si="24"/>
        <v>31ESSC02</v>
      </c>
      <c r="U34" s="590" t="str">
        <f t="shared" si="25"/>
        <v>31ESSC62</v>
      </c>
      <c r="V34" s="590" t="e">
        <f>CONCATENATE(AB35,#REF!)</f>
        <v>#REF!</v>
      </c>
      <c r="W34" s="590" t="str">
        <f t="shared" si="26"/>
        <v>31EPSIC3</v>
      </c>
      <c r="X34" s="590" t="str">
        <f t="shared" si="27"/>
        <v>31CCFC55</v>
      </c>
      <c r="Y34" s="590" t="str">
        <f t="shared" si="28"/>
        <v>31ESSC07</v>
      </c>
      <c r="Z34" s="477" t="s">
        <v>306</v>
      </c>
      <c r="AA34" s="336"/>
      <c r="AB34" s="604"/>
      <c r="AC34" s="78">
        <f t="shared" ref="AC34:AX34" si="61">SUM(AC35:AC44)</f>
        <v>0</v>
      </c>
      <c r="AD34" s="75">
        <f t="shared" si="61"/>
        <v>13</v>
      </c>
      <c r="AE34" s="75">
        <f t="shared" si="61"/>
        <v>11292</v>
      </c>
      <c r="AF34" s="75">
        <f t="shared" si="61"/>
        <v>0</v>
      </c>
      <c r="AG34" s="75">
        <f t="shared" si="61"/>
        <v>21329</v>
      </c>
      <c r="AH34" s="75">
        <f t="shared" si="61"/>
        <v>0</v>
      </c>
      <c r="AI34" s="75">
        <f t="shared" si="61"/>
        <v>3</v>
      </c>
      <c r="AJ34" s="75">
        <f t="shared" si="61"/>
        <v>0</v>
      </c>
      <c r="AK34" s="75">
        <f t="shared" si="61"/>
        <v>9</v>
      </c>
      <c r="AL34" s="75">
        <f t="shared" si="61"/>
        <v>140</v>
      </c>
      <c r="AM34" s="75">
        <f t="shared" si="61"/>
        <v>0</v>
      </c>
      <c r="AN34" s="75">
        <f t="shared" si="61"/>
        <v>0</v>
      </c>
      <c r="AO34" s="75">
        <f t="shared" si="61"/>
        <v>0</v>
      </c>
      <c r="AP34" s="397">
        <f t="shared" si="61"/>
        <v>0</v>
      </c>
      <c r="AQ34" s="78">
        <f t="shared" si="61"/>
        <v>2009</v>
      </c>
      <c r="AR34" s="75">
        <f t="shared" si="61"/>
        <v>2168</v>
      </c>
      <c r="AS34" s="75">
        <f t="shared" si="61"/>
        <v>0</v>
      </c>
      <c r="AT34" s="75">
        <f t="shared" si="61"/>
        <v>35</v>
      </c>
      <c r="AU34" s="75">
        <f t="shared" si="61"/>
        <v>0</v>
      </c>
      <c r="AV34" s="75">
        <f t="shared" si="61"/>
        <v>6</v>
      </c>
      <c r="AW34" s="75">
        <f t="shared" si="61"/>
        <v>0</v>
      </c>
      <c r="AX34" s="397">
        <f t="shared" si="61"/>
        <v>0</v>
      </c>
      <c r="AY34" s="459">
        <f t="shared" si="6"/>
        <v>37004</v>
      </c>
      <c r="AZ34" s="601" t="str">
        <f t="shared" si="33"/>
        <v>591EPS044</v>
      </c>
      <c r="BA34" s="779" t="s">
        <v>267</v>
      </c>
      <c r="BB34" s="781">
        <v>591</v>
      </c>
      <c r="BC34" s="779" t="s">
        <v>1065</v>
      </c>
      <c r="BD34" s="780">
        <v>1160</v>
      </c>
    </row>
    <row r="35" spans="2:56" ht="15" customHeight="1">
      <c r="B35" s="590" t="str">
        <f t="shared" si="7"/>
        <v>40EPS010</v>
      </c>
      <c r="C35" s="590" t="str">
        <f t="shared" si="8"/>
        <v>40EPS016</v>
      </c>
      <c r="D35" s="590" t="str">
        <f t="shared" si="9"/>
        <v>40EPS037</v>
      </c>
      <c r="E35" s="590" t="str">
        <f t="shared" si="10"/>
        <v>40EPS002</v>
      </c>
      <c r="F35" s="590" t="str">
        <f t="shared" si="11"/>
        <v>40EPS044</v>
      </c>
      <c r="G35" s="590" t="str">
        <f t="shared" si="12"/>
        <v>40EPS023</v>
      </c>
      <c r="H35" s="590" t="str">
        <f t="shared" si="13"/>
        <v>40EPS005</v>
      </c>
      <c r="I35" s="590" t="str">
        <f t="shared" si="14"/>
        <v>40EPS018</v>
      </c>
      <c r="J35" s="590" t="str">
        <f t="shared" si="15"/>
        <v>40EAS016</v>
      </c>
      <c r="K35" s="590" t="str">
        <f t="shared" si="16"/>
        <v>40EAS027</v>
      </c>
      <c r="L35" s="590" t="str">
        <f t="shared" si="17"/>
        <v>40EPS017</v>
      </c>
      <c r="M35" s="590" t="str">
        <f t="shared" si="18"/>
        <v>40EPS033</v>
      </c>
      <c r="N35" s="590" t="str">
        <f t="shared" si="19"/>
        <v>40EPS001</v>
      </c>
      <c r="O35" s="590" t="str">
        <f t="shared" si="20"/>
        <v>40EPS008</v>
      </c>
      <c r="P35" s="590" t="str">
        <f t="shared" si="21"/>
        <v>40EPS040</v>
      </c>
      <c r="Q35" s="590" t="str">
        <f t="shared" si="22"/>
        <v>40ESSC24</v>
      </c>
      <c r="R35" s="590" t="e">
        <f>CONCATENATE(AB36,#REF!)</f>
        <v>#REF!</v>
      </c>
      <c r="S35" s="590" t="str">
        <f t="shared" si="23"/>
        <v>40ESSC91</v>
      </c>
      <c r="T35" s="590" t="str">
        <f t="shared" si="24"/>
        <v>40ESSC02</v>
      </c>
      <c r="U35" s="590" t="str">
        <f t="shared" si="25"/>
        <v>40ESSC62</v>
      </c>
      <c r="V35" s="590" t="e">
        <f>CONCATENATE(AB36,#REF!)</f>
        <v>#REF!</v>
      </c>
      <c r="W35" s="590" t="str">
        <f t="shared" si="26"/>
        <v>40EPSIC3</v>
      </c>
      <c r="X35" s="590" t="str">
        <f t="shared" si="27"/>
        <v>40CCFC55</v>
      </c>
      <c r="Y35" s="590" t="str">
        <f t="shared" si="28"/>
        <v>40ESSC07</v>
      </c>
      <c r="Z35" s="607" t="s">
        <v>62</v>
      </c>
      <c r="AA35" s="610" t="s">
        <v>248</v>
      </c>
      <c r="AB35" s="476">
        <v>31</v>
      </c>
      <c r="AC35" s="80">
        <f t="shared" ref="AC35:AC44" si="62">IFERROR(VLOOKUP(B34,$AZ$9:$BD$950,5,0),0)</f>
        <v>0</v>
      </c>
      <c r="AD35" s="74">
        <f t="shared" ref="AD35:AD44" si="63">IFERROR(VLOOKUP(C34,$AZ$9:$BD$950,5,0),0)</f>
        <v>0</v>
      </c>
      <c r="AE35" s="74">
        <f t="shared" ref="AE35:AE44" si="64">IFERROR(VLOOKUP(D34,$AZ$9:$BD$950,5,0),0)</f>
        <v>1931</v>
      </c>
      <c r="AF35" s="74">
        <f t="shared" ref="AF35:AF44" si="65">IFERROR(VLOOKUP(E34,$AZ$9:$BD$950,5,0),0)</f>
        <v>0</v>
      </c>
      <c r="AG35" s="74">
        <f t="shared" ref="AG35:AG44" si="66">IFERROR(VLOOKUP(F34,$AZ$9:$BD$950,5,0),0)</f>
        <v>2056</v>
      </c>
      <c r="AH35" s="74">
        <f t="shared" ref="AH35:AH44" si="67">IFERROR(VLOOKUP(G34,$AZ$9:$BD$950,5,0),0)</f>
        <v>0</v>
      </c>
      <c r="AI35" s="74">
        <f t="shared" ref="AI35:AI44" si="68">IFERROR(VLOOKUP(H34,$AZ$9:$BD$950,5,0),0)</f>
        <v>0</v>
      </c>
      <c r="AJ35" s="74">
        <f t="shared" ref="AJ35:AJ44" si="69">IFERROR(VLOOKUP(I34,$AZ$9:$BD$950,5,0),0)</f>
        <v>0</v>
      </c>
      <c r="AK35" s="74">
        <f t="shared" ref="AK35:AK44" si="70">IFERROR(VLOOKUP(J34,$AZ$9:$BD$950,5,0),0)</f>
        <v>6</v>
      </c>
      <c r="AL35" s="74">
        <f t="shared" ref="AL35:AL44" si="71">IFERROR(VLOOKUP(K34,$AZ$9:$BD$950,5,0),0)</f>
        <v>0</v>
      </c>
      <c r="AM35" s="74">
        <f t="shared" ref="AM35:AM44" si="72">IFERROR(VLOOKUP(L34,$AZ$9:$BD$950,5,0),0)</f>
        <v>0</v>
      </c>
      <c r="AN35" s="74">
        <f t="shared" ref="AN35:AN44" si="73">IFERROR(VLOOKUP(M34,$AZ$9:$BD$950,5,0),0)</f>
        <v>0</v>
      </c>
      <c r="AO35" s="74">
        <f t="shared" ref="AO35:AO44" si="74">IFERROR(VLOOKUP(N34,$AZ$9:$BD$950,5,0),0)</f>
        <v>0</v>
      </c>
      <c r="AP35" s="396">
        <f t="shared" ref="AP35:AP44" si="75">IFERROR(VLOOKUP(O34,$AZ$9:$BD$950,5,0),0)</f>
        <v>0</v>
      </c>
      <c r="AQ35" s="80">
        <f t="shared" ref="AQ35:AQ44" si="76">IFERROR(VLOOKUP(P34,$AZ$9:$BD$950,5,0),0)</f>
        <v>106</v>
      </c>
      <c r="AR35" s="74">
        <f t="shared" ref="AR35:AR44" si="77">IFERROR(VLOOKUP(Q34,$AZ$9:$BD$950,5,0),0)</f>
        <v>329</v>
      </c>
      <c r="AS35" s="74">
        <f t="shared" ref="AS35:AS44" si="78">IFERROR(VLOOKUP(S34,$AZ$9:$BD$950,5,0),0)</f>
        <v>0</v>
      </c>
      <c r="AT35" s="74">
        <f t="shared" ref="AT35:AT44" si="79">IFERROR(VLOOKUP(T34,$AZ$9:$BD$950,5,0),0)</f>
        <v>0</v>
      </c>
      <c r="AU35" s="74">
        <f t="shared" ref="AU35:AU44" si="80">IFERROR(VLOOKUP(U34,$AZ$9:$BD$950,5,0),0)</f>
        <v>0</v>
      </c>
      <c r="AV35" s="74">
        <f t="shared" ref="AV35:AV44" si="81">IFERROR(VLOOKUP(W34,$AZ$9:$BD$950,5,0),0)</f>
        <v>0</v>
      </c>
      <c r="AW35" s="74">
        <f t="shared" ref="AW35:AW44" si="82">IFERROR(VLOOKUP(X34,$AZ$9:$BD$950,5,0),0)</f>
        <v>0</v>
      </c>
      <c r="AX35" s="396">
        <f t="shared" ref="AX35:AX44" si="83">IFERROR(VLOOKUP(Y34,$AZ$9:$BD$950,5,0),0)</f>
        <v>0</v>
      </c>
      <c r="AY35" s="460">
        <f t="shared" si="6"/>
        <v>4428</v>
      </c>
      <c r="AZ35" s="601" t="str">
        <f t="shared" si="33"/>
        <v>591ESSC02</v>
      </c>
      <c r="BA35" s="779" t="s">
        <v>267</v>
      </c>
      <c r="BB35" s="781">
        <v>591</v>
      </c>
      <c r="BC35" s="779" t="s">
        <v>557</v>
      </c>
      <c r="BD35" s="780">
        <v>1</v>
      </c>
    </row>
    <row r="36" spans="2:56" ht="15" customHeight="1">
      <c r="B36" s="590" t="str">
        <f t="shared" si="7"/>
        <v>190EPS010</v>
      </c>
      <c r="C36" s="590" t="str">
        <f t="shared" si="8"/>
        <v>190EPS016</v>
      </c>
      <c r="D36" s="590" t="str">
        <f t="shared" si="9"/>
        <v>190EPS037</v>
      </c>
      <c r="E36" s="590" t="str">
        <f t="shared" si="10"/>
        <v>190EPS002</v>
      </c>
      <c r="F36" s="590" t="str">
        <f t="shared" si="11"/>
        <v>190EPS044</v>
      </c>
      <c r="G36" s="590" t="str">
        <f t="shared" si="12"/>
        <v>190EPS023</v>
      </c>
      <c r="H36" s="590" t="str">
        <f t="shared" si="13"/>
        <v>190EPS005</v>
      </c>
      <c r="I36" s="590" t="str">
        <f t="shared" si="14"/>
        <v>190EPS018</v>
      </c>
      <c r="J36" s="590" t="str">
        <f t="shared" si="15"/>
        <v>190EAS016</v>
      </c>
      <c r="K36" s="590" t="str">
        <f t="shared" si="16"/>
        <v>190EAS027</v>
      </c>
      <c r="L36" s="590" t="str">
        <f t="shared" si="17"/>
        <v>190EPS017</v>
      </c>
      <c r="M36" s="590" t="str">
        <f t="shared" si="18"/>
        <v>190EPS033</v>
      </c>
      <c r="N36" s="590" t="str">
        <f t="shared" si="19"/>
        <v>190EPS001</v>
      </c>
      <c r="O36" s="590" t="str">
        <f t="shared" si="20"/>
        <v>190EPS008</v>
      </c>
      <c r="P36" s="590" t="str">
        <f t="shared" si="21"/>
        <v>190EPS040</v>
      </c>
      <c r="Q36" s="590" t="str">
        <f t="shared" si="22"/>
        <v>190ESSC24</v>
      </c>
      <c r="R36" s="590" t="e">
        <f>CONCATENATE(AB37,#REF!)</f>
        <v>#REF!</v>
      </c>
      <c r="S36" s="590" t="str">
        <f t="shared" si="23"/>
        <v>190ESSC91</v>
      </c>
      <c r="T36" s="590" t="str">
        <f t="shared" si="24"/>
        <v>190ESSC02</v>
      </c>
      <c r="U36" s="590" t="str">
        <f t="shared" si="25"/>
        <v>190ESSC62</v>
      </c>
      <c r="V36" s="590" t="e">
        <f>CONCATENATE(AB37,#REF!)</f>
        <v>#REF!</v>
      </c>
      <c r="W36" s="590" t="str">
        <f t="shared" si="26"/>
        <v>190EPSIC3</v>
      </c>
      <c r="X36" s="590" t="str">
        <f t="shared" si="27"/>
        <v>190CCFC55</v>
      </c>
      <c r="Y36" s="590" t="str">
        <f t="shared" si="28"/>
        <v>190ESSC07</v>
      </c>
      <c r="Z36" s="599" t="s">
        <v>66</v>
      </c>
      <c r="AA36" s="610" t="s">
        <v>248</v>
      </c>
      <c r="AB36" s="476">
        <v>40</v>
      </c>
      <c r="AC36" s="80">
        <f t="shared" si="62"/>
        <v>0</v>
      </c>
      <c r="AD36" s="74">
        <f t="shared" si="63"/>
        <v>0</v>
      </c>
      <c r="AE36" s="74">
        <f t="shared" si="64"/>
        <v>497</v>
      </c>
      <c r="AF36" s="74">
        <f t="shared" si="65"/>
        <v>0</v>
      </c>
      <c r="AG36" s="74">
        <f t="shared" si="66"/>
        <v>702</v>
      </c>
      <c r="AH36" s="74">
        <f t="shared" si="67"/>
        <v>0</v>
      </c>
      <c r="AI36" s="74">
        <f t="shared" si="68"/>
        <v>0</v>
      </c>
      <c r="AJ36" s="74">
        <f t="shared" si="69"/>
        <v>0</v>
      </c>
      <c r="AK36" s="74">
        <f t="shared" si="70"/>
        <v>0</v>
      </c>
      <c r="AL36" s="74">
        <f t="shared" si="71"/>
        <v>0</v>
      </c>
      <c r="AM36" s="74">
        <f t="shared" si="72"/>
        <v>0</v>
      </c>
      <c r="AN36" s="74">
        <f t="shared" si="73"/>
        <v>0</v>
      </c>
      <c r="AO36" s="74">
        <f t="shared" si="74"/>
        <v>0</v>
      </c>
      <c r="AP36" s="396">
        <f t="shared" si="75"/>
        <v>0</v>
      </c>
      <c r="AQ36" s="80">
        <f t="shared" si="76"/>
        <v>46</v>
      </c>
      <c r="AR36" s="74">
        <f t="shared" si="77"/>
        <v>391</v>
      </c>
      <c r="AS36" s="74">
        <f t="shared" si="78"/>
        <v>0</v>
      </c>
      <c r="AT36" s="74">
        <f t="shared" si="79"/>
        <v>0</v>
      </c>
      <c r="AU36" s="74">
        <f t="shared" si="80"/>
        <v>0</v>
      </c>
      <c r="AV36" s="74">
        <f t="shared" si="81"/>
        <v>0</v>
      </c>
      <c r="AW36" s="74">
        <f t="shared" si="82"/>
        <v>0</v>
      </c>
      <c r="AX36" s="396">
        <f t="shared" si="83"/>
        <v>0</v>
      </c>
      <c r="AY36" s="460">
        <f t="shared" si="6"/>
        <v>1636</v>
      </c>
      <c r="AZ36" s="601" t="str">
        <f t="shared" si="33"/>
        <v>591ESSC91</v>
      </c>
      <c r="BA36" s="779" t="s">
        <v>267</v>
      </c>
      <c r="BB36" s="781">
        <v>591</v>
      </c>
      <c r="BC36" s="779" t="s">
        <v>560</v>
      </c>
      <c r="BD36" s="780">
        <v>12</v>
      </c>
    </row>
    <row r="37" spans="2:56" ht="15" customHeight="1">
      <c r="B37" s="590" t="str">
        <f t="shared" si="7"/>
        <v>604EPS010</v>
      </c>
      <c r="C37" s="590" t="str">
        <f t="shared" si="8"/>
        <v>604EPS016</v>
      </c>
      <c r="D37" s="590" t="str">
        <f t="shared" si="9"/>
        <v>604EPS037</v>
      </c>
      <c r="E37" s="590" t="str">
        <f t="shared" si="10"/>
        <v>604EPS002</v>
      </c>
      <c r="F37" s="590" t="str">
        <f t="shared" si="11"/>
        <v>604EPS044</v>
      </c>
      <c r="G37" s="590" t="str">
        <f t="shared" si="12"/>
        <v>604EPS023</v>
      </c>
      <c r="H37" s="590" t="str">
        <f t="shared" si="13"/>
        <v>604EPS005</v>
      </c>
      <c r="I37" s="590" t="str">
        <f t="shared" si="14"/>
        <v>604EPS018</v>
      </c>
      <c r="J37" s="590" t="str">
        <f t="shared" si="15"/>
        <v>604EAS016</v>
      </c>
      <c r="K37" s="590" t="str">
        <f t="shared" si="16"/>
        <v>604EAS027</v>
      </c>
      <c r="L37" s="590" t="str">
        <f t="shared" si="17"/>
        <v>604EPS017</v>
      </c>
      <c r="M37" s="590" t="str">
        <f t="shared" si="18"/>
        <v>604EPS033</v>
      </c>
      <c r="N37" s="590" t="str">
        <f t="shared" si="19"/>
        <v>604EPS001</v>
      </c>
      <c r="O37" s="590" t="str">
        <f t="shared" si="20"/>
        <v>604EPS008</v>
      </c>
      <c r="P37" s="590" t="str">
        <f t="shared" si="21"/>
        <v>604EPS040</v>
      </c>
      <c r="Q37" s="590" t="str">
        <f t="shared" si="22"/>
        <v>604ESSC24</v>
      </c>
      <c r="R37" s="590" t="e">
        <f>CONCATENATE(AB38,#REF!)</f>
        <v>#REF!</v>
      </c>
      <c r="S37" s="590" t="str">
        <f t="shared" si="23"/>
        <v>604ESSC91</v>
      </c>
      <c r="T37" s="590" t="str">
        <f t="shared" si="24"/>
        <v>604ESSC02</v>
      </c>
      <c r="U37" s="590" t="str">
        <f t="shared" si="25"/>
        <v>604ESSC62</v>
      </c>
      <c r="V37" s="590" t="e">
        <f>CONCATENATE(AB38,#REF!)</f>
        <v>#REF!</v>
      </c>
      <c r="W37" s="590" t="str">
        <f t="shared" si="26"/>
        <v>604EPSIC3</v>
      </c>
      <c r="X37" s="590" t="str">
        <f t="shared" si="27"/>
        <v>604CCFC55</v>
      </c>
      <c r="Y37" s="590" t="str">
        <f t="shared" si="28"/>
        <v>604ESSC07</v>
      </c>
      <c r="Z37" s="695" t="s">
        <v>14</v>
      </c>
      <c r="AA37" s="610" t="s">
        <v>248</v>
      </c>
      <c r="AB37" s="476">
        <v>190</v>
      </c>
      <c r="AC37" s="80">
        <f t="shared" si="62"/>
        <v>0</v>
      </c>
      <c r="AD37" s="74">
        <f t="shared" si="63"/>
        <v>0</v>
      </c>
      <c r="AE37" s="74">
        <f t="shared" si="64"/>
        <v>1011</v>
      </c>
      <c r="AF37" s="74">
        <f t="shared" si="65"/>
        <v>0</v>
      </c>
      <c r="AG37" s="74">
        <f t="shared" si="66"/>
        <v>1276</v>
      </c>
      <c r="AH37" s="74">
        <f t="shared" si="67"/>
        <v>0</v>
      </c>
      <c r="AI37" s="74">
        <f t="shared" si="68"/>
        <v>0</v>
      </c>
      <c r="AJ37" s="74">
        <f t="shared" si="69"/>
        <v>0</v>
      </c>
      <c r="AK37" s="74">
        <f t="shared" si="70"/>
        <v>1</v>
      </c>
      <c r="AL37" s="74">
        <f t="shared" si="71"/>
        <v>140</v>
      </c>
      <c r="AM37" s="74">
        <f t="shared" si="72"/>
        <v>0</v>
      </c>
      <c r="AN37" s="74">
        <f t="shared" si="73"/>
        <v>0</v>
      </c>
      <c r="AO37" s="74">
        <f t="shared" si="74"/>
        <v>0</v>
      </c>
      <c r="AP37" s="396">
        <f t="shared" si="75"/>
        <v>0</v>
      </c>
      <c r="AQ37" s="80">
        <f t="shared" si="76"/>
        <v>221</v>
      </c>
      <c r="AR37" s="74">
        <f t="shared" si="77"/>
        <v>0</v>
      </c>
      <c r="AS37" s="74">
        <f t="shared" si="78"/>
        <v>0</v>
      </c>
      <c r="AT37" s="74">
        <f t="shared" si="79"/>
        <v>0</v>
      </c>
      <c r="AU37" s="74">
        <f t="shared" si="80"/>
        <v>0</v>
      </c>
      <c r="AV37" s="74">
        <f t="shared" si="81"/>
        <v>0</v>
      </c>
      <c r="AW37" s="74">
        <f t="shared" si="82"/>
        <v>0</v>
      </c>
      <c r="AX37" s="396">
        <f t="shared" si="83"/>
        <v>0</v>
      </c>
      <c r="AY37" s="460">
        <f t="shared" si="6"/>
        <v>2649</v>
      </c>
      <c r="AZ37" s="601" t="str">
        <f t="shared" si="33"/>
        <v>893EPS005</v>
      </c>
      <c r="BA37" s="779" t="s">
        <v>267</v>
      </c>
      <c r="BB37" s="781">
        <v>893</v>
      </c>
      <c r="BC37" s="779" t="s">
        <v>219</v>
      </c>
      <c r="BD37" s="780">
        <v>10</v>
      </c>
    </row>
    <row r="38" spans="2:56" ht="15" customHeight="1">
      <c r="B38" s="590" t="str">
        <f t="shared" si="7"/>
        <v>670EPS010</v>
      </c>
      <c r="C38" s="590" t="str">
        <f t="shared" si="8"/>
        <v>670EPS016</v>
      </c>
      <c r="D38" s="590" t="str">
        <f t="shared" si="9"/>
        <v>670EPS037</v>
      </c>
      <c r="E38" s="590" t="str">
        <f t="shared" si="10"/>
        <v>670EPS002</v>
      </c>
      <c r="F38" s="590" t="str">
        <f t="shared" si="11"/>
        <v>670EPS044</v>
      </c>
      <c r="G38" s="590" t="str">
        <f t="shared" si="12"/>
        <v>670EPS023</v>
      </c>
      <c r="H38" s="590" t="str">
        <f t="shared" si="13"/>
        <v>670EPS005</v>
      </c>
      <c r="I38" s="590" t="str">
        <f t="shared" si="14"/>
        <v>670EPS018</v>
      </c>
      <c r="J38" s="590" t="str">
        <f t="shared" si="15"/>
        <v>670EAS016</v>
      </c>
      <c r="K38" s="590" t="str">
        <f t="shared" si="16"/>
        <v>670EAS027</v>
      </c>
      <c r="L38" s="590" t="str">
        <f t="shared" si="17"/>
        <v>670EPS017</v>
      </c>
      <c r="M38" s="590" t="str">
        <f t="shared" si="18"/>
        <v>670EPS033</v>
      </c>
      <c r="N38" s="590" t="str">
        <f t="shared" si="19"/>
        <v>670EPS001</v>
      </c>
      <c r="O38" s="590" t="str">
        <f t="shared" si="20"/>
        <v>670EPS008</v>
      </c>
      <c r="P38" s="590" t="str">
        <f t="shared" si="21"/>
        <v>670EPS040</v>
      </c>
      <c r="Q38" s="590" t="str">
        <f t="shared" si="22"/>
        <v>670ESSC24</v>
      </c>
      <c r="R38" s="590" t="e">
        <f>CONCATENATE(AB39,#REF!)</f>
        <v>#REF!</v>
      </c>
      <c r="S38" s="590" t="str">
        <f t="shared" si="23"/>
        <v>670ESSC91</v>
      </c>
      <c r="T38" s="590" t="str">
        <f t="shared" si="24"/>
        <v>670ESSC02</v>
      </c>
      <c r="U38" s="590" t="str">
        <f t="shared" si="25"/>
        <v>670ESSC62</v>
      </c>
      <c r="V38" s="590" t="e">
        <f>CONCATENATE(AB39,#REF!)</f>
        <v>#REF!</v>
      </c>
      <c r="W38" s="590" t="str">
        <f t="shared" si="26"/>
        <v>670EPSIC3</v>
      </c>
      <c r="X38" s="590" t="str">
        <f t="shared" si="27"/>
        <v>670CCFC55</v>
      </c>
      <c r="Y38" s="590" t="str">
        <f t="shared" si="28"/>
        <v>670ESSC07</v>
      </c>
      <c r="Z38" s="695" t="s">
        <v>21</v>
      </c>
      <c r="AA38" s="610" t="s">
        <v>248</v>
      </c>
      <c r="AB38" s="476">
        <v>604</v>
      </c>
      <c r="AC38" s="80">
        <f t="shared" si="62"/>
        <v>0</v>
      </c>
      <c r="AD38" s="74">
        <f t="shared" si="63"/>
        <v>2</v>
      </c>
      <c r="AE38" s="74">
        <f t="shared" si="64"/>
        <v>1012</v>
      </c>
      <c r="AF38" s="74">
        <f t="shared" si="65"/>
        <v>0</v>
      </c>
      <c r="AG38" s="74">
        <f t="shared" si="66"/>
        <v>2288</v>
      </c>
      <c r="AH38" s="74">
        <f t="shared" si="67"/>
        <v>0</v>
      </c>
      <c r="AI38" s="74">
        <f t="shared" si="68"/>
        <v>1</v>
      </c>
      <c r="AJ38" s="74">
        <f t="shared" si="69"/>
        <v>0</v>
      </c>
      <c r="AK38" s="74">
        <f t="shared" si="70"/>
        <v>0</v>
      </c>
      <c r="AL38" s="74">
        <f t="shared" si="71"/>
        <v>0</v>
      </c>
      <c r="AM38" s="74">
        <f t="shared" si="72"/>
        <v>0</v>
      </c>
      <c r="AN38" s="74">
        <f t="shared" si="73"/>
        <v>0</v>
      </c>
      <c r="AO38" s="74">
        <f t="shared" si="74"/>
        <v>0</v>
      </c>
      <c r="AP38" s="396">
        <f t="shared" si="75"/>
        <v>0</v>
      </c>
      <c r="AQ38" s="80">
        <f t="shared" si="76"/>
        <v>225</v>
      </c>
      <c r="AR38" s="74">
        <f t="shared" si="77"/>
        <v>646</v>
      </c>
      <c r="AS38" s="74">
        <f t="shared" si="78"/>
        <v>0</v>
      </c>
      <c r="AT38" s="74">
        <f t="shared" si="79"/>
        <v>1</v>
      </c>
      <c r="AU38" s="74">
        <f t="shared" si="80"/>
        <v>0</v>
      </c>
      <c r="AV38" s="74">
        <f t="shared" si="81"/>
        <v>0</v>
      </c>
      <c r="AW38" s="74">
        <f t="shared" si="82"/>
        <v>0</v>
      </c>
      <c r="AX38" s="396">
        <f t="shared" si="83"/>
        <v>0</v>
      </c>
      <c r="AY38" s="460">
        <f t="shared" si="6"/>
        <v>4175</v>
      </c>
      <c r="AZ38" s="601" t="str">
        <f t="shared" si="33"/>
        <v>893EPS037</v>
      </c>
      <c r="BA38" s="779" t="s">
        <v>267</v>
      </c>
      <c r="BB38" s="781">
        <v>893</v>
      </c>
      <c r="BC38" s="779" t="s">
        <v>214</v>
      </c>
      <c r="BD38" s="780">
        <v>133</v>
      </c>
    </row>
    <row r="39" spans="2:56" ht="15" customHeight="1">
      <c r="B39" s="590" t="str">
        <f t="shared" si="7"/>
        <v>690EPS010</v>
      </c>
      <c r="C39" s="590" t="str">
        <f t="shared" si="8"/>
        <v>690EPS016</v>
      </c>
      <c r="D39" s="590" t="str">
        <f t="shared" si="9"/>
        <v>690EPS037</v>
      </c>
      <c r="E39" s="590" t="str">
        <f t="shared" si="10"/>
        <v>690EPS002</v>
      </c>
      <c r="F39" s="590" t="str">
        <f t="shared" si="11"/>
        <v>690EPS044</v>
      </c>
      <c r="G39" s="590" t="str">
        <f t="shared" si="12"/>
        <v>690EPS023</v>
      </c>
      <c r="H39" s="590" t="str">
        <f t="shared" si="13"/>
        <v>690EPS005</v>
      </c>
      <c r="I39" s="590" t="str">
        <f t="shared" si="14"/>
        <v>690EPS018</v>
      </c>
      <c r="J39" s="590" t="str">
        <f t="shared" si="15"/>
        <v>690EAS016</v>
      </c>
      <c r="K39" s="590" t="str">
        <f t="shared" si="16"/>
        <v>690EAS027</v>
      </c>
      <c r="L39" s="590" t="str">
        <f t="shared" si="17"/>
        <v>690EPS017</v>
      </c>
      <c r="M39" s="590" t="str">
        <f t="shared" si="18"/>
        <v>690EPS033</v>
      </c>
      <c r="N39" s="590" t="str">
        <f t="shared" si="19"/>
        <v>690EPS001</v>
      </c>
      <c r="O39" s="590" t="str">
        <f t="shared" si="20"/>
        <v>690EPS008</v>
      </c>
      <c r="P39" s="590" t="str">
        <f t="shared" si="21"/>
        <v>690EPS040</v>
      </c>
      <c r="Q39" s="590" t="str">
        <f t="shared" si="22"/>
        <v>690ESSC24</v>
      </c>
      <c r="R39" s="590" t="e">
        <f>CONCATENATE(AB40,#REF!)</f>
        <v>#REF!</v>
      </c>
      <c r="S39" s="590" t="str">
        <f t="shared" si="23"/>
        <v>690ESSC91</v>
      </c>
      <c r="T39" s="590" t="str">
        <f t="shared" si="24"/>
        <v>690ESSC02</v>
      </c>
      <c r="U39" s="590" t="str">
        <f t="shared" si="25"/>
        <v>690ESSC62</v>
      </c>
      <c r="V39" s="590" t="e">
        <f>CONCATENATE(AB40,#REF!)</f>
        <v>#REF!</v>
      </c>
      <c r="W39" s="590" t="str">
        <f t="shared" si="26"/>
        <v>690EPSIC3</v>
      </c>
      <c r="X39" s="590" t="str">
        <f t="shared" si="27"/>
        <v>690CCFC55</v>
      </c>
      <c r="Y39" s="590" t="str">
        <f t="shared" si="28"/>
        <v>690ESSC07</v>
      </c>
      <c r="Z39" s="695" t="s">
        <v>95</v>
      </c>
      <c r="AA39" s="610" t="s">
        <v>248</v>
      </c>
      <c r="AB39" s="476">
        <v>670</v>
      </c>
      <c r="AC39" s="80">
        <f t="shared" si="62"/>
        <v>0</v>
      </c>
      <c r="AD39" s="74">
        <f t="shared" si="63"/>
        <v>0</v>
      </c>
      <c r="AE39" s="74">
        <f t="shared" si="64"/>
        <v>1047</v>
      </c>
      <c r="AF39" s="74">
        <f t="shared" si="65"/>
        <v>0</v>
      </c>
      <c r="AG39" s="74">
        <f t="shared" si="66"/>
        <v>1881</v>
      </c>
      <c r="AH39" s="74">
        <f t="shared" si="67"/>
        <v>0</v>
      </c>
      <c r="AI39" s="74">
        <f t="shared" si="68"/>
        <v>1</v>
      </c>
      <c r="AJ39" s="74">
        <f t="shared" si="69"/>
        <v>0</v>
      </c>
      <c r="AK39" s="74">
        <f t="shared" si="70"/>
        <v>1</v>
      </c>
      <c r="AL39" s="74">
        <f t="shared" si="71"/>
        <v>0</v>
      </c>
      <c r="AM39" s="74">
        <f t="shared" si="72"/>
        <v>0</v>
      </c>
      <c r="AN39" s="74">
        <f t="shared" si="73"/>
        <v>0</v>
      </c>
      <c r="AO39" s="74">
        <f t="shared" si="74"/>
        <v>0</v>
      </c>
      <c r="AP39" s="396">
        <f t="shared" si="75"/>
        <v>0</v>
      </c>
      <c r="AQ39" s="80">
        <f t="shared" si="76"/>
        <v>332</v>
      </c>
      <c r="AR39" s="74">
        <f t="shared" si="77"/>
        <v>0</v>
      </c>
      <c r="AS39" s="74">
        <f t="shared" si="78"/>
        <v>0</v>
      </c>
      <c r="AT39" s="74">
        <f t="shared" si="79"/>
        <v>0</v>
      </c>
      <c r="AU39" s="74">
        <f t="shared" si="80"/>
        <v>0</v>
      </c>
      <c r="AV39" s="74">
        <f t="shared" si="81"/>
        <v>0</v>
      </c>
      <c r="AW39" s="74">
        <f t="shared" si="82"/>
        <v>0</v>
      </c>
      <c r="AX39" s="396">
        <f t="shared" si="83"/>
        <v>0</v>
      </c>
      <c r="AY39" s="460">
        <f t="shared" ref="AY39:AY70" si="84">SUM(AC39:AX39)</f>
        <v>3262</v>
      </c>
      <c r="AZ39" s="601" t="str">
        <f t="shared" si="33"/>
        <v>893EPS040</v>
      </c>
      <c r="BA39" s="779" t="s">
        <v>267</v>
      </c>
      <c r="BB39" s="781">
        <v>893</v>
      </c>
      <c r="BC39" s="779" t="s">
        <v>875</v>
      </c>
      <c r="BD39" s="780">
        <v>216</v>
      </c>
    </row>
    <row r="40" spans="2:56" ht="15" customHeight="1">
      <c r="B40" s="590" t="str">
        <f t="shared" ref="B40:B71" si="85">CONCATENATE(AB41,$AC$5)</f>
        <v>736EPS010</v>
      </c>
      <c r="C40" s="590" t="str">
        <f t="shared" ref="C40:C71" si="86">CONCATENATE(AB41,$AD$5)</f>
        <v>736EPS016</v>
      </c>
      <c r="D40" s="590" t="str">
        <f t="shared" ref="D40:D71" si="87">CONCATENATE(AB41,$AE$5)</f>
        <v>736EPS037</v>
      </c>
      <c r="E40" s="590" t="str">
        <f t="shared" ref="E40:E71" si="88">CONCATENATE(AB41,$AF$5)</f>
        <v>736EPS002</v>
      </c>
      <c r="F40" s="590" t="str">
        <f t="shared" ref="F40:F71" si="89">CONCATENATE(AB41,$AG$5)</f>
        <v>736EPS044</v>
      </c>
      <c r="G40" s="590" t="str">
        <f t="shared" ref="G40:G71" si="90">CONCATENATE(AB41,$AH$5)</f>
        <v>736EPS023</v>
      </c>
      <c r="H40" s="590" t="str">
        <f t="shared" ref="H40:H71" si="91">CONCATENATE(AB41,$AI$5)</f>
        <v>736EPS005</v>
      </c>
      <c r="I40" s="590" t="str">
        <f t="shared" ref="I40:I71" si="92">CONCATENATE(AB41,$AJ$5)</f>
        <v>736EPS018</v>
      </c>
      <c r="J40" s="590" t="str">
        <f t="shared" ref="J40:J71" si="93">CONCATENATE(AB41,$AK$5)</f>
        <v>736EAS016</v>
      </c>
      <c r="K40" s="590" t="str">
        <f t="shared" ref="K40:K71" si="94">CONCATENATE(AB41,$AL$5)</f>
        <v>736EAS027</v>
      </c>
      <c r="L40" s="590" t="str">
        <f t="shared" ref="L40:L71" si="95">CONCATENATE(AB41,$AM$5)</f>
        <v>736EPS017</v>
      </c>
      <c r="M40" s="590" t="str">
        <f t="shared" ref="M40:M71" si="96">CONCATENATE(AB41,$AN$5)</f>
        <v>736EPS033</v>
      </c>
      <c r="N40" s="590" t="str">
        <f t="shared" ref="N40:N71" si="97">CONCATENATE(AB41,$AO$5)</f>
        <v>736EPS001</v>
      </c>
      <c r="O40" s="590" t="str">
        <f t="shared" ref="O40:O71" si="98">CONCATENATE(AB41,$AP$5)</f>
        <v>736EPS008</v>
      </c>
      <c r="P40" s="590" t="str">
        <f t="shared" ref="P40:P71" si="99">CONCATENATE(AB41,$AQ$5)</f>
        <v>736EPS040</v>
      </c>
      <c r="Q40" s="590" t="str">
        <f t="shared" ref="Q40:Q71" si="100">CONCATENATE(AB41,$AR$5)</f>
        <v>736ESSC24</v>
      </c>
      <c r="R40" s="590" t="e">
        <f>CONCATENATE(AB41,#REF!)</f>
        <v>#REF!</v>
      </c>
      <c r="S40" s="590" t="str">
        <f t="shared" ref="S40:S71" si="101">CONCATENATE(AB41,$AS$5)</f>
        <v>736ESSC91</v>
      </c>
      <c r="T40" s="590" t="str">
        <f t="shared" ref="T40:T71" si="102">CONCATENATE(AB41,$AT$5)</f>
        <v>736ESSC02</v>
      </c>
      <c r="U40" s="590" t="str">
        <f t="shared" ref="U40:U71" si="103">CONCATENATE(AB41,$AU$5)</f>
        <v>736ESSC62</v>
      </c>
      <c r="V40" s="590" t="e">
        <f>CONCATENATE(AB41,#REF!)</f>
        <v>#REF!</v>
      </c>
      <c r="W40" s="590" t="str">
        <f t="shared" ref="W40:W71" si="104">CONCATENATE(AB41,$AV$5)</f>
        <v>736EPSIC3</v>
      </c>
      <c r="X40" s="590" t="str">
        <f t="shared" ref="X40:X71" si="105">CONCATENATE(AB41,$AW$5)</f>
        <v>736CCFC55</v>
      </c>
      <c r="Y40" s="590" t="str">
        <f t="shared" ref="Y40:Y71" si="106">CONCATENATE(AB41,$AX$5)</f>
        <v>736ESSC07</v>
      </c>
      <c r="Z40" s="602" t="s">
        <v>24</v>
      </c>
      <c r="AA40" s="610" t="s">
        <v>248</v>
      </c>
      <c r="AB40" s="476">
        <v>690</v>
      </c>
      <c r="AC40" s="80">
        <f t="shared" si="62"/>
        <v>0</v>
      </c>
      <c r="AD40" s="74">
        <f t="shared" si="63"/>
        <v>0</v>
      </c>
      <c r="AE40" s="74">
        <f t="shared" si="64"/>
        <v>364</v>
      </c>
      <c r="AF40" s="74">
        <f t="shared" si="65"/>
        <v>0</v>
      </c>
      <c r="AG40" s="74">
        <f t="shared" si="66"/>
        <v>682</v>
      </c>
      <c r="AH40" s="74">
        <f t="shared" si="67"/>
        <v>0</v>
      </c>
      <c r="AI40" s="74">
        <f t="shared" si="68"/>
        <v>0</v>
      </c>
      <c r="AJ40" s="74">
        <f t="shared" si="69"/>
        <v>0</v>
      </c>
      <c r="AK40" s="74">
        <f t="shared" si="70"/>
        <v>0</v>
      </c>
      <c r="AL40" s="74">
        <f t="shared" si="71"/>
        <v>0</v>
      </c>
      <c r="AM40" s="74">
        <f t="shared" si="72"/>
        <v>0</v>
      </c>
      <c r="AN40" s="74">
        <f t="shared" si="73"/>
        <v>0</v>
      </c>
      <c r="AO40" s="74">
        <f t="shared" si="74"/>
        <v>0</v>
      </c>
      <c r="AP40" s="396">
        <f t="shared" si="75"/>
        <v>0</v>
      </c>
      <c r="AQ40" s="80">
        <f t="shared" si="76"/>
        <v>178</v>
      </c>
      <c r="AR40" s="74">
        <f t="shared" si="77"/>
        <v>0</v>
      </c>
      <c r="AS40" s="74">
        <f t="shared" si="78"/>
        <v>0</v>
      </c>
      <c r="AT40" s="74">
        <f t="shared" si="79"/>
        <v>0</v>
      </c>
      <c r="AU40" s="74">
        <f t="shared" si="80"/>
        <v>0</v>
      </c>
      <c r="AV40" s="74">
        <f t="shared" si="81"/>
        <v>0</v>
      </c>
      <c r="AW40" s="74">
        <f t="shared" si="82"/>
        <v>0</v>
      </c>
      <c r="AX40" s="396">
        <f t="shared" si="83"/>
        <v>0</v>
      </c>
      <c r="AY40" s="460">
        <f t="shared" si="84"/>
        <v>1224</v>
      </c>
      <c r="AZ40" s="601" t="str">
        <f t="shared" si="33"/>
        <v>893EPS044</v>
      </c>
      <c r="BA40" s="779" t="s">
        <v>267</v>
      </c>
      <c r="BB40" s="781">
        <v>893</v>
      </c>
      <c r="BC40" s="779" t="s">
        <v>1065</v>
      </c>
      <c r="BD40" s="780">
        <v>292</v>
      </c>
    </row>
    <row r="41" spans="2:56" ht="15" customHeight="1">
      <c r="B41" s="590" t="str">
        <f t="shared" si="85"/>
        <v>858EPS010</v>
      </c>
      <c r="C41" s="590" t="str">
        <f t="shared" si="86"/>
        <v>858EPS016</v>
      </c>
      <c r="D41" s="590" t="str">
        <f t="shared" si="87"/>
        <v>858EPS037</v>
      </c>
      <c r="E41" s="590" t="str">
        <f t="shared" si="88"/>
        <v>858EPS002</v>
      </c>
      <c r="F41" s="590" t="str">
        <f t="shared" si="89"/>
        <v>858EPS044</v>
      </c>
      <c r="G41" s="590" t="str">
        <f t="shared" si="90"/>
        <v>858EPS023</v>
      </c>
      <c r="H41" s="590" t="str">
        <f t="shared" si="91"/>
        <v>858EPS005</v>
      </c>
      <c r="I41" s="590" t="str">
        <f t="shared" si="92"/>
        <v>858EPS018</v>
      </c>
      <c r="J41" s="590" t="str">
        <f t="shared" si="93"/>
        <v>858EAS016</v>
      </c>
      <c r="K41" s="590" t="str">
        <f t="shared" si="94"/>
        <v>858EAS027</v>
      </c>
      <c r="L41" s="590" t="str">
        <f t="shared" si="95"/>
        <v>858EPS017</v>
      </c>
      <c r="M41" s="590" t="str">
        <f t="shared" si="96"/>
        <v>858EPS033</v>
      </c>
      <c r="N41" s="590" t="str">
        <f t="shared" si="97"/>
        <v>858EPS001</v>
      </c>
      <c r="O41" s="590" t="str">
        <f t="shared" si="98"/>
        <v>858EPS008</v>
      </c>
      <c r="P41" s="590" t="str">
        <f t="shared" si="99"/>
        <v>858EPS040</v>
      </c>
      <c r="Q41" s="590" t="str">
        <f t="shared" si="100"/>
        <v>858ESSC24</v>
      </c>
      <c r="R41" s="590" t="e">
        <f>CONCATENATE(AB42,#REF!)</f>
        <v>#REF!</v>
      </c>
      <c r="S41" s="590" t="str">
        <f t="shared" si="101"/>
        <v>858ESSC91</v>
      </c>
      <c r="T41" s="590" t="str">
        <f t="shared" si="102"/>
        <v>858ESSC02</v>
      </c>
      <c r="U41" s="590" t="str">
        <f t="shared" si="103"/>
        <v>858ESSC62</v>
      </c>
      <c r="V41" s="590" t="e">
        <f>CONCATENATE(AB42,#REF!)</f>
        <v>#REF!</v>
      </c>
      <c r="W41" s="590" t="str">
        <f t="shared" si="104"/>
        <v>858EPSIC3</v>
      </c>
      <c r="X41" s="590" t="str">
        <f t="shared" si="105"/>
        <v>858CCFC55</v>
      </c>
      <c r="Y41" s="590" t="str">
        <f t="shared" si="106"/>
        <v>858ESSC07</v>
      </c>
      <c r="Z41" s="695" t="s">
        <v>25</v>
      </c>
      <c r="AA41" s="610" t="s">
        <v>248</v>
      </c>
      <c r="AB41" s="476">
        <v>736</v>
      </c>
      <c r="AC41" s="80">
        <f t="shared" si="62"/>
        <v>0</v>
      </c>
      <c r="AD41" s="74">
        <f t="shared" si="63"/>
        <v>11</v>
      </c>
      <c r="AE41" s="74">
        <f t="shared" si="64"/>
        <v>3104</v>
      </c>
      <c r="AF41" s="74">
        <f t="shared" si="65"/>
        <v>0</v>
      </c>
      <c r="AG41" s="74">
        <f t="shared" si="66"/>
        <v>9924</v>
      </c>
      <c r="AH41" s="74">
        <f t="shared" si="67"/>
        <v>0</v>
      </c>
      <c r="AI41" s="74">
        <f t="shared" si="68"/>
        <v>0</v>
      </c>
      <c r="AJ41" s="74">
        <f t="shared" si="69"/>
        <v>0</v>
      </c>
      <c r="AK41" s="74">
        <f t="shared" si="70"/>
        <v>0</v>
      </c>
      <c r="AL41" s="74">
        <f t="shared" si="71"/>
        <v>0</v>
      </c>
      <c r="AM41" s="74">
        <f t="shared" si="72"/>
        <v>0</v>
      </c>
      <c r="AN41" s="74">
        <f t="shared" si="73"/>
        <v>0</v>
      </c>
      <c r="AO41" s="74">
        <f t="shared" si="74"/>
        <v>0</v>
      </c>
      <c r="AP41" s="396">
        <f t="shared" si="75"/>
        <v>0</v>
      </c>
      <c r="AQ41" s="80">
        <f t="shared" si="76"/>
        <v>347</v>
      </c>
      <c r="AR41" s="74">
        <f t="shared" si="77"/>
        <v>624</v>
      </c>
      <c r="AS41" s="74">
        <f t="shared" si="78"/>
        <v>0</v>
      </c>
      <c r="AT41" s="74">
        <f t="shared" si="79"/>
        <v>1</v>
      </c>
      <c r="AU41" s="74">
        <f t="shared" si="80"/>
        <v>0</v>
      </c>
      <c r="AV41" s="74">
        <f t="shared" si="81"/>
        <v>6</v>
      </c>
      <c r="AW41" s="74">
        <f t="shared" si="82"/>
        <v>0</v>
      </c>
      <c r="AX41" s="396">
        <f t="shared" si="83"/>
        <v>0</v>
      </c>
      <c r="AY41" s="460">
        <f t="shared" si="84"/>
        <v>14017</v>
      </c>
      <c r="AZ41" s="601" t="str">
        <f t="shared" si="33"/>
        <v>893ESSC02</v>
      </c>
      <c r="BA41" s="779" t="s">
        <v>267</v>
      </c>
      <c r="BB41" s="781">
        <v>893</v>
      </c>
      <c r="BC41" s="779" t="s">
        <v>557</v>
      </c>
      <c r="BD41" s="780">
        <v>2</v>
      </c>
    </row>
    <row r="42" spans="2:56" ht="15" customHeight="1">
      <c r="B42" s="590" t="str">
        <f t="shared" si="85"/>
        <v>885EPS010</v>
      </c>
      <c r="C42" s="590" t="str">
        <f t="shared" si="86"/>
        <v>885EPS016</v>
      </c>
      <c r="D42" s="590" t="str">
        <f t="shared" si="87"/>
        <v>885EPS037</v>
      </c>
      <c r="E42" s="590" t="str">
        <f t="shared" si="88"/>
        <v>885EPS002</v>
      </c>
      <c r="F42" s="590" t="str">
        <f t="shared" si="89"/>
        <v>885EPS044</v>
      </c>
      <c r="G42" s="590" t="str">
        <f t="shared" si="90"/>
        <v>885EPS023</v>
      </c>
      <c r="H42" s="590" t="str">
        <f t="shared" si="91"/>
        <v>885EPS005</v>
      </c>
      <c r="I42" s="590" t="str">
        <f t="shared" si="92"/>
        <v>885EPS018</v>
      </c>
      <c r="J42" s="590" t="str">
        <f t="shared" si="93"/>
        <v>885EAS016</v>
      </c>
      <c r="K42" s="590" t="str">
        <f t="shared" si="94"/>
        <v>885EAS027</v>
      </c>
      <c r="L42" s="590" t="str">
        <f t="shared" si="95"/>
        <v>885EPS017</v>
      </c>
      <c r="M42" s="590" t="str">
        <f t="shared" si="96"/>
        <v>885EPS033</v>
      </c>
      <c r="N42" s="590" t="str">
        <f t="shared" si="97"/>
        <v>885EPS001</v>
      </c>
      <c r="O42" s="590" t="str">
        <f t="shared" si="98"/>
        <v>885EPS008</v>
      </c>
      <c r="P42" s="590" t="str">
        <f t="shared" si="99"/>
        <v>885EPS040</v>
      </c>
      <c r="Q42" s="590" t="str">
        <f t="shared" si="100"/>
        <v>885ESSC24</v>
      </c>
      <c r="R42" s="590" t="e">
        <f>CONCATENATE(AB43,#REF!)</f>
        <v>#REF!</v>
      </c>
      <c r="S42" s="590" t="str">
        <f t="shared" si="101"/>
        <v>885ESSC91</v>
      </c>
      <c r="T42" s="590" t="str">
        <f t="shared" si="102"/>
        <v>885ESSC02</v>
      </c>
      <c r="U42" s="590" t="str">
        <f t="shared" si="103"/>
        <v>885ESSC62</v>
      </c>
      <c r="V42" s="590" t="e">
        <f>CONCATENATE(AB43,#REF!)</f>
        <v>#REF!</v>
      </c>
      <c r="W42" s="590" t="str">
        <f t="shared" si="104"/>
        <v>885EPSIC3</v>
      </c>
      <c r="X42" s="590" t="str">
        <f t="shared" si="105"/>
        <v>885CCFC55</v>
      </c>
      <c r="Y42" s="590" t="str">
        <f t="shared" si="106"/>
        <v>885ESSC07</v>
      </c>
      <c r="Z42" s="695" t="s">
        <v>59</v>
      </c>
      <c r="AA42" s="610" t="s">
        <v>248</v>
      </c>
      <c r="AB42" s="476">
        <v>858</v>
      </c>
      <c r="AC42" s="80">
        <f t="shared" si="62"/>
        <v>0</v>
      </c>
      <c r="AD42" s="74">
        <f t="shared" si="63"/>
        <v>0</v>
      </c>
      <c r="AE42" s="74">
        <f t="shared" si="64"/>
        <v>910</v>
      </c>
      <c r="AF42" s="74">
        <f t="shared" si="65"/>
        <v>0</v>
      </c>
      <c r="AG42" s="74">
        <f t="shared" si="66"/>
        <v>760</v>
      </c>
      <c r="AH42" s="74">
        <f t="shared" si="67"/>
        <v>0</v>
      </c>
      <c r="AI42" s="74">
        <f t="shared" si="68"/>
        <v>0</v>
      </c>
      <c r="AJ42" s="74">
        <f t="shared" si="69"/>
        <v>0</v>
      </c>
      <c r="AK42" s="74">
        <f t="shared" si="70"/>
        <v>0</v>
      </c>
      <c r="AL42" s="74">
        <f t="shared" si="71"/>
        <v>0</v>
      </c>
      <c r="AM42" s="74">
        <f t="shared" si="72"/>
        <v>0</v>
      </c>
      <c r="AN42" s="74">
        <f t="shared" si="73"/>
        <v>0</v>
      </c>
      <c r="AO42" s="74">
        <f t="shared" si="74"/>
        <v>0</v>
      </c>
      <c r="AP42" s="396">
        <f t="shared" si="75"/>
        <v>0</v>
      </c>
      <c r="AQ42" s="80">
        <f t="shared" si="76"/>
        <v>315</v>
      </c>
      <c r="AR42" s="74">
        <f t="shared" si="77"/>
        <v>0</v>
      </c>
      <c r="AS42" s="74">
        <f t="shared" si="78"/>
        <v>0</v>
      </c>
      <c r="AT42" s="74">
        <f t="shared" si="79"/>
        <v>12</v>
      </c>
      <c r="AU42" s="74">
        <f t="shared" si="80"/>
        <v>0</v>
      </c>
      <c r="AV42" s="74">
        <f t="shared" si="81"/>
        <v>0</v>
      </c>
      <c r="AW42" s="74">
        <f t="shared" si="82"/>
        <v>0</v>
      </c>
      <c r="AX42" s="396">
        <f t="shared" si="83"/>
        <v>0</v>
      </c>
      <c r="AY42" s="460">
        <f t="shared" si="84"/>
        <v>1997</v>
      </c>
      <c r="AZ42" s="601" t="str">
        <f t="shared" si="33"/>
        <v>120EPS037</v>
      </c>
      <c r="BA42" s="779" t="s">
        <v>268</v>
      </c>
      <c r="BB42" s="781">
        <v>120</v>
      </c>
      <c r="BC42" s="779" t="s">
        <v>214</v>
      </c>
      <c r="BD42" s="780">
        <v>121</v>
      </c>
    </row>
    <row r="43" spans="2:56" ht="15" customHeight="1">
      <c r="B43" s="590" t="str">
        <f t="shared" si="85"/>
        <v>890EPS010</v>
      </c>
      <c r="C43" s="590" t="str">
        <f t="shared" si="86"/>
        <v>890EPS016</v>
      </c>
      <c r="D43" s="590" t="str">
        <f t="shared" si="87"/>
        <v>890EPS037</v>
      </c>
      <c r="E43" s="590" t="str">
        <f t="shared" si="88"/>
        <v>890EPS002</v>
      </c>
      <c r="F43" s="590" t="str">
        <f t="shared" si="89"/>
        <v>890EPS044</v>
      </c>
      <c r="G43" s="590" t="str">
        <f t="shared" si="90"/>
        <v>890EPS023</v>
      </c>
      <c r="H43" s="590" t="str">
        <f t="shared" si="91"/>
        <v>890EPS005</v>
      </c>
      <c r="I43" s="590" t="str">
        <f t="shared" si="92"/>
        <v>890EPS018</v>
      </c>
      <c r="J43" s="590" t="str">
        <f t="shared" si="93"/>
        <v>890EAS016</v>
      </c>
      <c r="K43" s="590" t="str">
        <f t="shared" si="94"/>
        <v>890EAS027</v>
      </c>
      <c r="L43" s="590" t="str">
        <f t="shared" si="95"/>
        <v>890EPS017</v>
      </c>
      <c r="M43" s="590" t="str">
        <f t="shared" si="96"/>
        <v>890EPS033</v>
      </c>
      <c r="N43" s="590" t="str">
        <f t="shared" si="97"/>
        <v>890EPS001</v>
      </c>
      <c r="O43" s="590" t="str">
        <f t="shared" si="98"/>
        <v>890EPS008</v>
      </c>
      <c r="P43" s="590" t="str">
        <f t="shared" si="99"/>
        <v>890EPS040</v>
      </c>
      <c r="Q43" s="590" t="str">
        <f t="shared" si="100"/>
        <v>890ESSC24</v>
      </c>
      <c r="R43" s="590" t="e">
        <f>CONCATENATE(AB44,#REF!)</f>
        <v>#REF!</v>
      </c>
      <c r="S43" s="590" t="str">
        <f t="shared" si="101"/>
        <v>890ESSC91</v>
      </c>
      <c r="T43" s="590" t="str">
        <f t="shared" si="102"/>
        <v>890ESSC02</v>
      </c>
      <c r="U43" s="590" t="str">
        <f t="shared" si="103"/>
        <v>890ESSC62</v>
      </c>
      <c r="V43" s="590" t="e">
        <f>CONCATENATE(AB44,#REF!)</f>
        <v>#REF!</v>
      </c>
      <c r="W43" s="590" t="str">
        <f t="shared" si="104"/>
        <v>890EPSIC3</v>
      </c>
      <c r="X43" s="590" t="str">
        <f t="shared" si="105"/>
        <v>890CCFC55</v>
      </c>
      <c r="Y43" s="590" t="str">
        <f t="shared" si="106"/>
        <v>890ESSC07</v>
      </c>
      <c r="Z43" s="599" t="s">
        <v>104</v>
      </c>
      <c r="AA43" s="610" t="s">
        <v>248</v>
      </c>
      <c r="AB43" s="476">
        <v>885</v>
      </c>
      <c r="AC43" s="80">
        <f t="shared" si="62"/>
        <v>0</v>
      </c>
      <c r="AD43" s="74">
        <f t="shared" si="63"/>
        <v>0</v>
      </c>
      <c r="AE43" s="74">
        <f t="shared" si="64"/>
        <v>400</v>
      </c>
      <c r="AF43" s="74">
        <f t="shared" si="65"/>
        <v>0</v>
      </c>
      <c r="AG43" s="74">
        <f t="shared" si="66"/>
        <v>334</v>
      </c>
      <c r="AH43" s="74">
        <f t="shared" si="67"/>
        <v>0</v>
      </c>
      <c r="AI43" s="74">
        <f t="shared" si="68"/>
        <v>1</v>
      </c>
      <c r="AJ43" s="74">
        <f t="shared" si="69"/>
        <v>0</v>
      </c>
      <c r="AK43" s="74">
        <f t="shared" si="70"/>
        <v>0</v>
      </c>
      <c r="AL43" s="74">
        <f t="shared" si="71"/>
        <v>0</v>
      </c>
      <c r="AM43" s="74">
        <f t="shared" si="72"/>
        <v>0</v>
      </c>
      <c r="AN43" s="74">
        <f t="shared" si="73"/>
        <v>0</v>
      </c>
      <c r="AO43" s="74">
        <f t="shared" si="74"/>
        <v>0</v>
      </c>
      <c r="AP43" s="396">
        <f t="shared" si="75"/>
        <v>0</v>
      </c>
      <c r="AQ43" s="80">
        <f t="shared" si="76"/>
        <v>65</v>
      </c>
      <c r="AR43" s="74">
        <f t="shared" si="77"/>
        <v>0</v>
      </c>
      <c r="AS43" s="74">
        <f t="shared" si="78"/>
        <v>0</v>
      </c>
      <c r="AT43" s="74">
        <f t="shared" si="79"/>
        <v>19</v>
      </c>
      <c r="AU43" s="74">
        <f t="shared" si="80"/>
        <v>0</v>
      </c>
      <c r="AV43" s="74">
        <f t="shared" si="81"/>
        <v>0</v>
      </c>
      <c r="AW43" s="74">
        <f t="shared" si="82"/>
        <v>0</v>
      </c>
      <c r="AX43" s="396">
        <f t="shared" si="83"/>
        <v>0</v>
      </c>
      <c r="AY43" s="460">
        <f t="shared" si="84"/>
        <v>819</v>
      </c>
      <c r="AZ43" s="601" t="str">
        <f t="shared" si="33"/>
        <v>120EPS044</v>
      </c>
      <c r="BA43" s="779" t="s">
        <v>268</v>
      </c>
      <c r="BB43" s="781">
        <v>120</v>
      </c>
      <c r="BC43" s="779" t="s">
        <v>1065</v>
      </c>
      <c r="BD43" s="780">
        <v>409</v>
      </c>
    </row>
    <row r="44" spans="2:56" ht="15" customHeight="1">
      <c r="B44" s="590" t="str">
        <f t="shared" si="85"/>
        <v>EPS010</v>
      </c>
      <c r="C44" s="590" t="str">
        <f t="shared" si="86"/>
        <v>EPS016</v>
      </c>
      <c r="D44" s="590" t="str">
        <f t="shared" si="87"/>
        <v>EPS037</v>
      </c>
      <c r="E44" s="590" t="str">
        <f t="shared" si="88"/>
        <v>EPS002</v>
      </c>
      <c r="F44" s="590" t="str">
        <f t="shared" si="89"/>
        <v>EPS044</v>
      </c>
      <c r="G44" s="590" t="str">
        <f t="shared" si="90"/>
        <v>EPS023</v>
      </c>
      <c r="H44" s="590" t="str">
        <f t="shared" si="91"/>
        <v>EPS005</v>
      </c>
      <c r="I44" s="590" t="str">
        <f t="shared" si="92"/>
        <v>EPS018</v>
      </c>
      <c r="J44" s="590" t="str">
        <f t="shared" si="93"/>
        <v>EAS016</v>
      </c>
      <c r="K44" s="590" t="str">
        <f t="shared" si="94"/>
        <v>EAS027</v>
      </c>
      <c r="L44" s="590" t="str">
        <f t="shared" si="95"/>
        <v>EPS017</v>
      </c>
      <c r="M44" s="590" t="str">
        <f t="shared" si="96"/>
        <v>EPS033</v>
      </c>
      <c r="N44" s="590" t="str">
        <f t="shared" si="97"/>
        <v>EPS001</v>
      </c>
      <c r="O44" s="590" t="str">
        <f t="shared" si="98"/>
        <v>EPS008</v>
      </c>
      <c r="P44" s="590" t="str">
        <f t="shared" si="99"/>
        <v>EPS040</v>
      </c>
      <c r="Q44" s="590" t="str">
        <f t="shared" si="100"/>
        <v>ESSC24</v>
      </c>
      <c r="R44" s="590" t="e">
        <f>CONCATENATE(AB45,#REF!)</f>
        <v>#REF!</v>
      </c>
      <c r="S44" s="590" t="str">
        <f t="shared" si="101"/>
        <v>ESSC91</v>
      </c>
      <c r="T44" s="590" t="str">
        <f t="shared" si="102"/>
        <v>ESSC02</v>
      </c>
      <c r="U44" s="590" t="str">
        <f t="shared" si="103"/>
        <v>ESSC62</v>
      </c>
      <c r="V44" s="590" t="e">
        <f>CONCATENATE(AB45,#REF!)</f>
        <v>#REF!</v>
      </c>
      <c r="W44" s="590" t="str">
        <f t="shared" si="104"/>
        <v>EPSIC3</v>
      </c>
      <c r="X44" s="590" t="str">
        <f t="shared" si="105"/>
        <v>CCFC55</v>
      </c>
      <c r="Y44" s="590" t="str">
        <f t="shared" si="106"/>
        <v>ESSC07</v>
      </c>
      <c r="Z44" s="599" t="s">
        <v>60</v>
      </c>
      <c r="AA44" s="610" t="s">
        <v>248</v>
      </c>
      <c r="AB44" s="476">
        <v>890</v>
      </c>
      <c r="AC44" s="80">
        <f t="shared" si="62"/>
        <v>0</v>
      </c>
      <c r="AD44" s="74">
        <f t="shared" si="63"/>
        <v>0</v>
      </c>
      <c r="AE44" s="74">
        <f t="shared" si="64"/>
        <v>1016</v>
      </c>
      <c r="AF44" s="74">
        <f t="shared" si="65"/>
        <v>0</v>
      </c>
      <c r="AG44" s="74">
        <f t="shared" si="66"/>
        <v>1426</v>
      </c>
      <c r="AH44" s="74">
        <f t="shared" si="67"/>
        <v>0</v>
      </c>
      <c r="AI44" s="74">
        <f t="shared" si="68"/>
        <v>0</v>
      </c>
      <c r="AJ44" s="74">
        <f t="shared" si="69"/>
        <v>0</v>
      </c>
      <c r="AK44" s="74">
        <f t="shared" si="70"/>
        <v>1</v>
      </c>
      <c r="AL44" s="74">
        <f t="shared" si="71"/>
        <v>0</v>
      </c>
      <c r="AM44" s="74">
        <f t="shared" si="72"/>
        <v>0</v>
      </c>
      <c r="AN44" s="74">
        <f t="shared" si="73"/>
        <v>0</v>
      </c>
      <c r="AO44" s="74">
        <f t="shared" si="74"/>
        <v>0</v>
      </c>
      <c r="AP44" s="396">
        <f t="shared" si="75"/>
        <v>0</v>
      </c>
      <c r="AQ44" s="80">
        <f t="shared" si="76"/>
        <v>174</v>
      </c>
      <c r="AR44" s="74">
        <f t="shared" si="77"/>
        <v>178</v>
      </c>
      <c r="AS44" s="74">
        <f t="shared" si="78"/>
        <v>0</v>
      </c>
      <c r="AT44" s="74">
        <f t="shared" si="79"/>
        <v>2</v>
      </c>
      <c r="AU44" s="74">
        <f t="shared" si="80"/>
        <v>0</v>
      </c>
      <c r="AV44" s="74">
        <f t="shared" si="81"/>
        <v>0</v>
      </c>
      <c r="AW44" s="74">
        <f t="shared" si="82"/>
        <v>0</v>
      </c>
      <c r="AX44" s="396">
        <f t="shared" si="83"/>
        <v>0</v>
      </c>
      <c r="AY44" s="460">
        <f t="shared" si="84"/>
        <v>2797</v>
      </c>
      <c r="AZ44" s="601" t="str">
        <f t="shared" si="33"/>
        <v>120EPSIC3</v>
      </c>
      <c r="BA44" s="779" t="s">
        <v>268</v>
      </c>
      <c r="BB44" s="781">
        <v>120</v>
      </c>
      <c r="BC44" s="779" t="s">
        <v>554</v>
      </c>
      <c r="BD44" s="780">
        <v>8</v>
      </c>
    </row>
    <row r="45" spans="2:56" ht="15" customHeight="1">
      <c r="B45" s="590" t="str">
        <f t="shared" si="85"/>
        <v>4EPS010</v>
      </c>
      <c r="C45" s="590" t="str">
        <f t="shared" si="86"/>
        <v>4EPS016</v>
      </c>
      <c r="D45" s="590" t="str">
        <f t="shared" si="87"/>
        <v>4EPS037</v>
      </c>
      <c r="E45" s="590" t="str">
        <f t="shared" si="88"/>
        <v>4EPS002</v>
      </c>
      <c r="F45" s="590" t="str">
        <f t="shared" si="89"/>
        <v>4EPS044</v>
      </c>
      <c r="G45" s="590" t="str">
        <f t="shared" si="90"/>
        <v>4EPS023</v>
      </c>
      <c r="H45" s="590" t="str">
        <f t="shared" si="91"/>
        <v>4EPS005</v>
      </c>
      <c r="I45" s="590" t="str">
        <f t="shared" si="92"/>
        <v>4EPS018</v>
      </c>
      <c r="J45" s="590" t="str">
        <f t="shared" si="93"/>
        <v>4EAS016</v>
      </c>
      <c r="K45" s="590" t="str">
        <f t="shared" si="94"/>
        <v>4EAS027</v>
      </c>
      <c r="L45" s="590" t="str">
        <f t="shared" si="95"/>
        <v>4EPS017</v>
      </c>
      <c r="M45" s="590" t="str">
        <f t="shared" si="96"/>
        <v>4EPS033</v>
      </c>
      <c r="N45" s="590" t="str">
        <f t="shared" si="97"/>
        <v>4EPS001</v>
      </c>
      <c r="O45" s="590" t="str">
        <f t="shared" si="98"/>
        <v>4EPS008</v>
      </c>
      <c r="P45" s="590" t="str">
        <f t="shared" si="99"/>
        <v>4EPS040</v>
      </c>
      <c r="Q45" s="590" t="str">
        <f t="shared" si="100"/>
        <v>4ESSC24</v>
      </c>
      <c r="R45" s="590" t="e">
        <f>CONCATENATE(AB46,#REF!)</f>
        <v>#REF!</v>
      </c>
      <c r="S45" s="590" t="str">
        <f t="shared" si="101"/>
        <v>4ESSC91</v>
      </c>
      <c r="T45" s="590" t="str">
        <f t="shared" si="102"/>
        <v>4ESSC02</v>
      </c>
      <c r="U45" s="590" t="str">
        <f t="shared" si="103"/>
        <v>4ESSC62</v>
      </c>
      <c r="V45" s="590" t="e">
        <f>CONCATENATE(AB46,#REF!)</f>
        <v>#REF!</v>
      </c>
      <c r="W45" s="590" t="str">
        <f t="shared" si="104"/>
        <v>4EPSIC3</v>
      </c>
      <c r="X45" s="590" t="str">
        <f t="shared" si="105"/>
        <v>4CCFC55</v>
      </c>
      <c r="Y45" s="590" t="str">
        <f t="shared" si="106"/>
        <v>4ESSC07</v>
      </c>
      <c r="Z45" s="477" t="s">
        <v>307</v>
      </c>
      <c r="AA45" s="336"/>
      <c r="AB45" s="604"/>
      <c r="AC45" s="78">
        <f>SUM(AC46:AC64)</f>
        <v>0</v>
      </c>
      <c r="AD45" s="75">
        <f t="shared" ref="AD45:AX45" si="107">SUM(AD46:AD64)</f>
        <v>6</v>
      </c>
      <c r="AE45" s="75">
        <f t="shared" si="107"/>
        <v>8363</v>
      </c>
      <c r="AF45" s="75">
        <f t="shared" si="107"/>
        <v>20</v>
      </c>
      <c r="AG45" s="75">
        <f t="shared" si="107"/>
        <v>20765</v>
      </c>
      <c r="AH45" s="75">
        <f t="shared" si="107"/>
        <v>0</v>
      </c>
      <c r="AI45" s="75">
        <f t="shared" si="107"/>
        <v>63</v>
      </c>
      <c r="AJ45" s="75">
        <f t="shared" si="107"/>
        <v>5</v>
      </c>
      <c r="AK45" s="75">
        <f t="shared" si="107"/>
        <v>15</v>
      </c>
      <c r="AL45" s="75">
        <f t="shared" si="107"/>
        <v>0</v>
      </c>
      <c r="AM45" s="75">
        <f t="shared" si="107"/>
        <v>0</v>
      </c>
      <c r="AN45" s="75">
        <f t="shared" si="107"/>
        <v>1</v>
      </c>
      <c r="AO45" s="75">
        <f t="shared" si="107"/>
        <v>0</v>
      </c>
      <c r="AP45" s="397">
        <f t="shared" si="107"/>
        <v>0</v>
      </c>
      <c r="AQ45" s="78">
        <f t="shared" si="107"/>
        <v>2134</v>
      </c>
      <c r="AR45" s="75">
        <f t="shared" si="107"/>
        <v>1646</v>
      </c>
      <c r="AS45" s="75">
        <f t="shared" si="107"/>
        <v>116</v>
      </c>
      <c r="AT45" s="75">
        <f t="shared" si="107"/>
        <v>2</v>
      </c>
      <c r="AU45" s="75">
        <f t="shared" si="107"/>
        <v>1</v>
      </c>
      <c r="AV45" s="75">
        <f t="shared" si="107"/>
        <v>7</v>
      </c>
      <c r="AW45" s="75">
        <f t="shared" si="107"/>
        <v>1</v>
      </c>
      <c r="AX45" s="397">
        <f t="shared" si="107"/>
        <v>0</v>
      </c>
      <c r="AY45" s="459">
        <f t="shared" si="84"/>
        <v>33145</v>
      </c>
      <c r="AZ45" s="601" t="str">
        <f t="shared" si="33"/>
        <v>120ESSC02</v>
      </c>
      <c r="BA45" s="779" t="s">
        <v>268</v>
      </c>
      <c r="BB45" s="781">
        <v>120</v>
      </c>
      <c r="BC45" s="779" t="s">
        <v>557</v>
      </c>
      <c r="BD45" s="780">
        <v>1</v>
      </c>
    </row>
    <row r="46" spans="2:56" ht="15" customHeight="1">
      <c r="B46" s="590" t="str">
        <f t="shared" si="85"/>
        <v>42EPS010</v>
      </c>
      <c r="C46" s="590" t="str">
        <f t="shared" si="86"/>
        <v>42EPS016</v>
      </c>
      <c r="D46" s="590" t="str">
        <f t="shared" si="87"/>
        <v>42EPS037</v>
      </c>
      <c r="E46" s="590" t="str">
        <f t="shared" si="88"/>
        <v>42EPS002</v>
      </c>
      <c r="F46" s="590" t="str">
        <f t="shared" si="89"/>
        <v>42EPS044</v>
      </c>
      <c r="G46" s="590" t="str">
        <f t="shared" si="90"/>
        <v>42EPS023</v>
      </c>
      <c r="H46" s="590" t="str">
        <f t="shared" si="91"/>
        <v>42EPS005</v>
      </c>
      <c r="I46" s="590" t="str">
        <f t="shared" si="92"/>
        <v>42EPS018</v>
      </c>
      <c r="J46" s="590" t="str">
        <f t="shared" si="93"/>
        <v>42EAS016</v>
      </c>
      <c r="K46" s="590" t="str">
        <f t="shared" si="94"/>
        <v>42EAS027</v>
      </c>
      <c r="L46" s="590" t="str">
        <f t="shared" si="95"/>
        <v>42EPS017</v>
      </c>
      <c r="M46" s="590" t="str">
        <f t="shared" si="96"/>
        <v>42EPS033</v>
      </c>
      <c r="N46" s="590" t="str">
        <f t="shared" si="97"/>
        <v>42EPS001</v>
      </c>
      <c r="O46" s="590" t="str">
        <f t="shared" si="98"/>
        <v>42EPS008</v>
      </c>
      <c r="P46" s="590" t="str">
        <f t="shared" si="99"/>
        <v>42EPS040</v>
      </c>
      <c r="Q46" s="590" t="str">
        <f t="shared" si="100"/>
        <v>42ESSC24</v>
      </c>
      <c r="R46" s="590" t="e">
        <f>CONCATENATE(AB47,#REF!)</f>
        <v>#REF!</v>
      </c>
      <c r="S46" s="590" t="str">
        <f t="shared" si="101"/>
        <v>42ESSC91</v>
      </c>
      <c r="T46" s="590" t="str">
        <f t="shared" si="102"/>
        <v>42ESSC02</v>
      </c>
      <c r="U46" s="590" t="str">
        <f t="shared" si="103"/>
        <v>42ESSC62</v>
      </c>
      <c r="V46" s="590" t="e">
        <f>CONCATENATE(AB47,#REF!)</f>
        <v>#REF!</v>
      </c>
      <c r="W46" s="590" t="str">
        <f t="shared" si="104"/>
        <v>42EPSIC3</v>
      </c>
      <c r="X46" s="590" t="str">
        <f t="shared" si="105"/>
        <v>42CCFC55</v>
      </c>
      <c r="Y46" s="590" t="str">
        <f t="shared" si="106"/>
        <v>42ESSC07</v>
      </c>
      <c r="Z46" s="602" t="s">
        <v>61</v>
      </c>
      <c r="AA46" s="610" t="s">
        <v>246</v>
      </c>
      <c r="AB46" s="476">
        <v>4</v>
      </c>
      <c r="AC46" s="80">
        <f t="shared" ref="AC46:AC64" si="108">IFERROR(VLOOKUP(B45,$AZ$9:$BD$950,5,0),0)</f>
        <v>0</v>
      </c>
      <c r="AD46" s="74">
        <f t="shared" ref="AD46:AD64" si="109">IFERROR(VLOOKUP(C45,$AZ$9:$BD$950,5,0),0)</f>
        <v>0</v>
      </c>
      <c r="AE46" s="74">
        <f t="shared" ref="AE46:AE64" si="110">IFERROR(VLOOKUP(D45,$AZ$9:$BD$950,5,0),0)</f>
        <v>56</v>
      </c>
      <c r="AF46" s="74">
        <f t="shared" ref="AF46:AF64" si="111">IFERROR(VLOOKUP(E45,$AZ$9:$BD$950,5,0),0)</f>
        <v>0</v>
      </c>
      <c r="AG46" s="74">
        <f t="shared" ref="AG46:AG64" si="112">IFERROR(VLOOKUP(F45,$AZ$9:$BD$950,5,0),0)</f>
        <v>254</v>
      </c>
      <c r="AH46" s="74">
        <f t="shared" ref="AH46:AH64" si="113">IFERROR(VLOOKUP(G45,$AZ$9:$BD$950,5,0),0)</f>
        <v>0</v>
      </c>
      <c r="AI46" s="74">
        <f t="shared" ref="AI46:AI64" si="114">IFERROR(VLOOKUP(H45,$AZ$9:$BD$950,5,0),0)</f>
        <v>0</v>
      </c>
      <c r="AJ46" s="74">
        <f t="shared" ref="AJ46:AJ64" si="115">IFERROR(VLOOKUP(I45,$AZ$9:$BD$950,5,0),0)</f>
        <v>0</v>
      </c>
      <c r="AK46" s="74">
        <f t="shared" ref="AK46:AK64" si="116">IFERROR(VLOOKUP(J45,$AZ$9:$BD$950,5,0),0)</f>
        <v>0</v>
      </c>
      <c r="AL46" s="74">
        <f t="shared" ref="AL46:AL64" si="117">IFERROR(VLOOKUP(K45,$AZ$9:$BD$950,5,0),0)</f>
        <v>0</v>
      </c>
      <c r="AM46" s="74">
        <f t="shared" ref="AM46:AM64" si="118">IFERROR(VLOOKUP(L45,$AZ$9:$BD$950,5,0),0)</f>
        <v>0</v>
      </c>
      <c r="AN46" s="74">
        <f t="shared" ref="AN46:AN64" si="119">IFERROR(VLOOKUP(M45,$AZ$9:$BD$950,5,0),0)</f>
        <v>0</v>
      </c>
      <c r="AO46" s="74">
        <f t="shared" ref="AO46:AO64" si="120">IFERROR(VLOOKUP(N45,$AZ$9:$BD$950,5,0),0)</f>
        <v>0</v>
      </c>
      <c r="AP46" s="396">
        <f t="shared" ref="AP46:AP64" si="121">IFERROR(VLOOKUP(O45,$AZ$9:$BD$950,5,0),0)</f>
        <v>0</v>
      </c>
      <c r="AQ46" s="80">
        <f t="shared" ref="AQ46:AQ64" si="122">IFERROR(VLOOKUP(P45,$AZ$9:$BD$950,5,0),0)</f>
        <v>48</v>
      </c>
      <c r="AR46" s="74">
        <f t="shared" ref="AR46:AR64" si="123">IFERROR(VLOOKUP(Q45,$AZ$9:$BD$950,5,0),0)</f>
        <v>0</v>
      </c>
      <c r="AS46" s="74">
        <f t="shared" ref="AS46:AS64" si="124">IFERROR(VLOOKUP(S45,$AZ$9:$BD$950,5,0),0)</f>
        <v>0</v>
      </c>
      <c r="AT46" s="74">
        <f t="shared" ref="AT46:AT64" si="125">IFERROR(VLOOKUP(T45,$AZ$9:$BD$950,5,0),0)</f>
        <v>0</v>
      </c>
      <c r="AU46" s="74">
        <f t="shared" ref="AU46:AU64" si="126">IFERROR(VLOOKUP(U45,$AZ$9:$BD$950,5,0),0)</f>
        <v>0</v>
      </c>
      <c r="AV46" s="74">
        <f t="shared" ref="AV46:AV64" si="127">IFERROR(VLOOKUP(W45,$AZ$9:$BD$950,5,0),0)</f>
        <v>0</v>
      </c>
      <c r="AW46" s="74">
        <f t="shared" ref="AW46:AW64" si="128">IFERROR(VLOOKUP(X45,$AZ$9:$BD$950,5,0),0)</f>
        <v>0</v>
      </c>
      <c r="AX46" s="396">
        <f t="shared" ref="AX46:AX64" si="129">IFERROR(VLOOKUP(Y45,$AZ$9:$BD$950,5,0),0)</f>
        <v>0</v>
      </c>
      <c r="AY46" s="460">
        <f t="shared" si="84"/>
        <v>358</v>
      </c>
      <c r="AZ46" s="601" t="str">
        <f t="shared" si="33"/>
        <v>120ESSC24</v>
      </c>
      <c r="BA46" s="779" t="s">
        <v>268</v>
      </c>
      <c r="BB46" s="781">
        <v>120</v>
      </c>
      <c r="BC46" s="779" t="s">
        <v>558</v>
      </c>
      <c r="BD46" s="780">
        <v>380</v>
      </c>
    </row>
    <row r="47" spans="2:56" ht="15" customHeight="1">
      <c r="B47" s="590" t="str">
        <f t="shared" si="85"/>
        <v>44EPS010</v>
      </c>
      <c r="C47" s="590" t="str">
        <f t="shared" si="86"/>
        <v>44EPS016</v>
      </c>
      <c r="D47" s="590" t="str">
        <f t="shared" si="87"/>
        <v>44EPS037</v>
      </c>
      <c r="E47" s="590" t="str">
        <f t="shared" si="88"/>
        <v>44EPS002</v>
      </c>
      <c r="F47" s="590" t="str">
        <f t="shared" si="89"/>
        <v>44EPS044</v>
      </c>
      <c r="G47" s="590" t="str">
        <f t="shared" si="90"/>
        <v>44EPS023</v>
      </c>
      <c r="H47" s="590" t="str">
        <f t="shared" si="91"/>
        <v>44EPS005</v>
      </c>
      <c r="I47" s="590" t="str">
        <f t="shared" si="92"/>
        <v>44EPS018</v>
      </c>
      <c r="J47" s="590" t="str">
        <f t="shared" si="93"/>
        <v>44EAS016</v>
      </c>
      <c r="K47" s="590" t="str">
        <f t="shared" si="94"/>
        <v>44EAS027</v>
      </c>
      <c r="L47" s="590" t="str">
        <f t="shared" si="95"/>
        <v>44EPS017</v>
      </c>
      <c r="M47" s="590" t="str">
        <f t="shared" si="96"/>
        <v>44EPS033</v>
      </c>
      <c r="N47" s="590" t="str">
        <f t="shared" si="97"/>
        <v>44EPS001</v>
      </c>
      <c r="O47" s="590" t="str">
        <f t="shared" si="98"/>
        <v>44EPS008</v>
      </c>
      <c r="P47" s="590" t="str">
        <f t="shared" si="99"/>
        <v>44EPS040</v>
      </c>
      <c r="Q47" s="590" t="str">
        <f t="shared" si="100"/>
        <v>44ESSC24</v>
      </c>
      <c r="R47" s="590" t="e">
        <f>CONCATENATE(AB48,#REF!)</f>
        <v>#REF!</v>
      </c>
      <c r="S47" s="590" t="str">
        <f t="shared" si="101"/>
        <v>44ESSC91</v>
      </c>
      <c r="T47" s="590" t="str">
        <f t="shared" si="102"/>
        <v>44ESSC02</v>
      </c>
      <c r="U47" s="590" t="str">
        <f t="shared" si="103"/>
        <v>44ESSC62</v>
      </c>
      <c r="V47" s="590" t="e">
        <f>CONCATENATE(AB48,#REF!)</f>
        <v>#REF!</v>
      </c>
      <c r="W47" s="590" t="str">
        <f t="shared" si="104"/>
        <v>44EPSIC3</v>
      </c>
      <c r="X47" s="590" t="str">
        <f t="shared" si="105"/>
        <v>44CCFC55</v>
      </c>
      <c r="Y47" s="590" t="str">
        <f t="shared" si="106"/>
        <v>44ESSC07</v>
      </c>
      <c r="Z47" s="696" t="s">
        <v>188</v>
      </c>
      <c r="AA47" s="610" t="s">
        <v>246</v>
      </c>
      <c r="AB47" s="476">
        <v>42</v>
      </c>
      <c r="AC47" s="80">
        <f t="shared" si="108"/>
        <v>0</v>
      </c>
      <c r="AD47" s="74">
        <f t="shared" si="109"/>
        <v>4</v>
      </c>
      <c r="AE47" s="74">
        <f t="shared" si="110"/>
        <v>2066</v>
      </c>
      <c r="AF47" s="74">
        <f t="shared" si="111"/>
        <v>0</v>
      </c>
      <c r="AG47" s="74">
        <f t="shared" si="112"/>
        <v>5862</v>
      </c>
      <c r="AH47" s="74">
        <f t="shared" si="113"/>
        <v>0</v>
      </c>
      <c r="AI47" s="74">
        <f t="shared" si="114"/>
        <v>1</v>
      </c>
      <c r="AJ47" s="74">
        <f t="shared" si="115"/>
        <v>2</v>
      </c>
      <c r="AK47" s="74">
        <f t="shared" si="116"/>
        <v>4</v>
      </c>
      <c r="AL47" s="74">
        <f t="shared" si="117"/>
        <v>0</v>
      </c>
      <c r="AM47" s="74">
        <f t="shared" si="118"/>
        <v>0</v>
      </c>
      <c r="AN47" s="74">
        <f t="shared" si="119"/>
        <v>0</v>
      </c>
      <c r="AO47" s="74">
        <f t="shared" si="120"/>
        <v>0</v>
      </c>
      <c r="AP47" s="396">
        <f t="shared" si="121"/>
        <v>0</v>
      </c>
      <c r="AQ47" s="80">
        <f t="shared" si="122"/>
        <v>415</v>
      </c>
      <c r="AR47" s="74">
        <f t="shared" si="123"/>
        <v>460</v>
      </c>
      <c r="AS47" s="74">
        <f t="shared" si="124"/>
        <v>3</v>
      </c>
      <c r="AT47" s="74">
        <f t="shared" si="125"/>
        <v>0</v>
      </c>
      <c r="AU47" s="74">
        <f t="shared" si="126"/>
        <v>0</v>
      </c>
      <c r="AV47" s="74">
        <f t="shared" si="127"/>
        <v>0</v>
      </c>
      <c r="AW47" s="74">
        <f t="shared" si="128"/>
        <v>0</v>
      </c>
      <c r="AX47" s="396">
        <f t="shared" si="129"/>
        <v>0</v>
      </c>
      <c r="AY47" s="460">
        <f t="shared" si="84"/>
        <v>8817</v>
      </c>
      <c r="AZ47" s="601" t="str">
        <f t="shared" si="33"/>
        <v>154EAS016</v>
      </c>
      <c r="BA47" s="779" t="s">
        <v>268</v>
      </c>
      <c r="BB47" s="781">
        <v>154</v>
      </c>
      <c r="BC47" s="779" t="s">
        <v>221</v>
      </c>
      <c r="BD47" s="780">
        <v>3</v>
      </c>
    </row>
    <row r="48" spans="2:56" ht="15" customHeight="1">
      <c r="B48" s="590" t="str">
        <f t="shared" si="85"/>
        <v>59EPS010</v>
      </c>
      <c r="C48" s="590" t="str">
        <f t="shared" si="86"/>
        <v>59EPS016</v>
      </c>
      <c r="D48" s="590" t="str">
        <f t="shared" si="87"/>
        <v>59EPS037</v>
      </c>
      <c r="E48" s="590" t="str">
        <f t="shared" si="88"/>
        <v>59EPS002</v>
      </c>
      <c r="F48" s="590" t="str">
        <f t="shared" si="89"/>
        <v>59EPS044</v>
      </c>
      <c r="G48" s="590" t="str">
        <f t="shared" si="90"/>
        <v>59EPS023</v>
      </c>
      <c r="H48" s="590" t="str">
        <f t="shared" si="91"/>
        <v>59EPS005</v>
      </c>
      <c r="I48" s="590" t="str">
        <f t="shared" si="92"/>
        <v>59EPS018</v>
      </c>
      <c r="J48" s="590" t="str">
        <f t="shared" si="93"/>
        <v>59EAS016</v>
      </c>
      <c r="K48" s="590" t="str">
        <f t="shared" si="94"/>
        <v>59EAS027</v>
      </c>
      <c r="L48" s="590" t="str">
        <f t="shared" si="95"/>
        <v>59EPS017</v>
      </c>
      <c r="M48" s="590" t="str">
        <f t="shared" si="96"/>
        <v>59EPS033</v>
      </c>
      <c r="N48" s="590" t="str">
        <f t="shared" si="97"/>
        <v>59EPS001</v>
      </c>
      <c r="O48" s="590" t="str">
        <f t="shared" si="98"/>
        <v>59EPS008</v>
      </c>
      <c r="P48" s="590" t="str">
        <f t="shared" si="99"/>
        <v>59EPS040</v>
      </c>
      <c r="Q48" s="590" t="str">
        <f t="shared" si="100"/>
        <v>59ESSC24</v>
      </c>
      <c r="R48" s="590" t="e">
        <f>CONCATENATE(AB49,#REF!)</f>
        <v>#REF!</v>
      </c>
      <c r="S48" s="590" t="str">
        <f t="shared" si="101"/>
        <v>59ESSC91</v>
      </c>
      <c r="T48" s="590" t="str">
        <f t="shared" si="102"/>
        <v>59ESSC02</v>
      </c>
      <c r="U48" s="590" t="str">
        <f t="shared" si="103"/>
        <v>59ESSC62</v>
      </c>
      <c r="V48" s="590" t="e">
        <f>CONCATENATE(AB49,#REF!)</f>
        <v>#REF!</v>
      </c>
      <c r="W48" s="590" t="str">
        <f t="shared" si="104"/>
        <v>59EPSIC3</v>
      </c>
      <c r="X48" s="590" t="str">
        <f t="shared" si="105"/>
        <v>59CCFC55</v>
      </c>
      <c r="Y48" s="590" t="str">
        <f t="shared" si="106"/>
        <v>59ESSC07</v>
      </c>
      <c r="Z48" s="599" t="s">
        <v>34</v>
      </c>
      <c r="AA48" s="610" t="s">
        <v>246</v>
      </c>
      <c r="AB48" s="476">
        <v>44</v>
      </c>
      <c r="AC48" s="80">
        <f t="shared" si="108"/>
        <v>0</v>
      </c>
      <c r="AD48" s="74">
        <f t="shared" si="109"/>
        <v>0</v>
      </c>
      <c r="AE48" s="74">
        <f t="shared" si="110"/>
        <v>55</v>
      </c>
      <c r="AF48" s="74">
        <f t="shared" si="111"/>
        <v>0</v>
      </c>
      <c r="AG48" s="74">
        <f t="shared" si="112"/>
        <v>1026</v>
      </c>
      <c r="AH48" s="74">
        <f t="shared" si="113"/>
        <v>0</v>
      </c>
      <c r="AI48" s="74">
        <f t="shared" si="114"/>
        <v>0</v>
      </c>
      <c r="AJ48" s="74">
        <f t="shared" si="115"/>
        <v>0</v>
      </c>
      <c r="AK48" s="74">
        <f t="shared" si="116"/>
        <v>0</v>
      </c>
      <c r="AL48" s="74">
        <f t="shared" si="117"/>
        <v>0</v>
      </c>
      <c r="AM48" s="74">
        <f t="shared" si="118"/>
        <v>0</v>
      </c>
      <c r="AN48" s="74">
        <f t="shared" si="119"/>
        <v>0</v>
      </c>
      <c r="AO48" s="74">
        <f t="shared" si="120"/>
        <v>0</v>
      </c>
      <c r="AP48" s="396">
        <f t="shared" si="121"/>
        <v>0</v>
      </c>
      <c r="AQ48" s="80">
        <f t="shared" si="122"/>
        <v>122</v>
      </c>
      <c r="AR48" s="74">
        <f t="shared" si="123"/>
        <v>0</v>
      </c>
      <c r="AS48" s="74">
        <f t="shared" si="124"/>
        <v>0</v>
      </c>
      <c r="AT48" s="74">
        <f t="shared" si="125"/>
        <v>0</v>
      </c>
      <c r="AU48" s="74">
        <f t="shared" si="126"/>
        <v>0</v>
      </c>
      <c r="AV48" s="74">
        <f t="shared" si="127"/>
        <v>0</v>
      </c>
      <c r="AW48" s="74">
        <f t="shared" si="128"/>
        <v>0</v>
      </c>
      <c r="AX48" s="396">
        <f t="shared" si="129"/>
        <v>0</v>
      </c>
      <c r="AY48" s="460">
        <f t="shared" si="84"/>
        <v>1203</v>
      </c>
      <c r="AZ48" s="601" t="str">
        <f t="shared" si="33"/>
        <v>154EPS002</v>
      </c>
      <c r="BA48" s="779" t="s">
        <v>268</v>
      </c>
      <c r="BB48" s="781">
        <v>154</v>
      </c>
      <c r="BC48" s="779" t="s">
        <v>216</v>
      </c>
      <c r="BD48" s="780">
        <v>1</v>
      </c>
    </row>
    <row r="49" spans="2:56" ht="15" customHeight="1">
      <c r="B49" s="590" t="str">
        <f t="shared" si="85"/>
        <v>113EPS010</v>
      </c>
      <c r="C49" s="590" t="str">
        <f t="shared" si="86"/>
        <v>113EPS016</v>
      </c>
      <c r="D49" s="590" t="str">
        <f t="shared" si="87"/>
        <v>113EPS037</v>
      </c>
      <c r="E49" s="590" t="str">
        <f t="shared" si="88"/>
        <v>113EPS002</v>
      </c>
      <c r="F49" s="590" t="str">
        <f t="shared" si="89"/>
        <v>113EPS044</v>
      </c>
      <c r="G49" s="590" t="str">
        <f t="shared" si="90"/>
        <v>113EPS023</v>
      </c>
      <c r="H49" s="590" t="str">
        <f t="shared" si="91"/>
        <v>113EPS005</v>
      </c>
      <c r="I49" s="590" t="str">
        <f t="shared" si="92"/>
        <v>113EPS018</v>
      </c>
      <c r="J49" s="590" t="str">
        <f t="shared" si="93"/>
        <v>113EAS016</v>
      </c>
      <c r="K49" s="590" t="str">
        <f t="shared" si="94"/>
        <v>113EAS027</v>
      </c>
      <c r="L49" s="590" t="str">
        <f t="shared" si="95"/>
        <v>113EPS017</v>
      </c>
      <c r="M49" s="590" t="str">
        <f t="shared" si="96"/>
        <v>113EPS033</v>
      </c>
      <c r="N49" s="590" t="str">
        <f t="shared" si="97"/>
        <v>113EPS001</v>
      </c>
      <c r="O49" s="590" t="str">
        <f t="shared" si="98"/>
        <v>113EPS008</v>
      </c>
      <c r="P49" s="590" t="str">
        <f t="shared" si="99"/>
        <v>113EPS040</v>
      </c>
      <c r="Q49" s="590" t="str">
        <f t="shared" si="100"/>
        <v>113ESSC24</v>
      </c>
      <c r="R49" s="590" t="e">
        <f>CONCATENATE(AB50,#REF!)</f>
        <v>#REF!</v>
      </c>
      <c r="S49" s="590" t="str">
        <f t="shared" si="101"/>
        <v>113ESSC91</v>
      </c>
      <c r="T49" s="590" t="str">
        <f t="shared" si="102"/>
        <v>113ESSC02</v>
      </c>
      <c r="U49" s="590" t="str">
        <f t="shared" si="103"/>
        <v>113ESSC62</v>
      </c>
      <c r="V49" s="590" t="e">
        <f>CONCATENATE(AB50,#REF!)</f>
        <v>#REF!</v>
      </c>
      <c r="W49" s="590" t="str">
        <f t="shared" si="104"/>
        <v>113EPSIC3</v>
      </c>
      <c r="X49" s="590" t="str">
        <f t="shared" si="105"/>
        <v>113CCFC55</v>
      </c>
      <c r="Y49" s="590" t="str">
        <f t="shared" si="106"/>
        <v>113ESSC07</v>
      </c>
      <c r="Z49" s="695" t="s">
        <v>107</v>
      </c>
      <c r="AA49" s="610" t="s">
        <v>246</v>
      </c>
      <c r="AB49" s="476">
        <v>59</v>
      </c>
      <c r="AC49" s="80">
        <f t="shared" si="108"/>
        <v>0</v>
      </c>
      <c r="AD49" s="74">
        <f t="shared" si="109"/>
        <v>2</v>
      </c>
      <c r="AE49" s="74">
        <f t="shared" si="110"/>
        <v>245</v>
      </c>
      <c r="AF49" s="74">
        <f t="shared" si="111"/>
        <v>20</v>
      </c>
      <c r="AG49" s="74">
        <f t="shared" si="112"/>
        <v>696</v>
      </c>
      <c r="AH49" s="74">
        <f t="shared" si="113"/>
        <v>0</v>
      </c>
      <c r="AI49" s="74">
        <f t="shared" si="114"/>
        <v>60</v>
      </c>
      <c r="AJ49" s="74">
        <f t="shared" si="115"/>
        <v>1</v>
      </c>
      <c r="AK49" s="74">
        <f t="shared" si="116"/>
        <v>0</v>
      </c>
      <c r="AL49" s="74">
        <f t="shared" si="117"/>
        <v>0</v>
      </c>
      <c r="AM49" s="74">
        <f t="shared" si="118"/>
        <v>0</v>
      </c>
      <c r="AN49" s="74">
        <f t="shared" si="119"/>
        <v>0</v>
      </c>
      <c r="AO49" s="74">
        <f t="shared" si="120"/>
        <v>0</v>
      </c>
      <c r="AP49" s="396">
        <f t="shared" si="121"/>
        <v>0</v>
      </c>
      <c r="AQ49" s="80">
        <f t="shared" si="122"/>
        <v>20</v>
      </c>
      <c r="AR49" s="74">
        <f t="shared" si="123"/>
        <v>90</v>
      </c>
      <c r="AS49" s="74">
        <f t="shared" si="124"/>
        <v>0</v>
      </c>
      <c r="AT49" s="74">
        <f t="shared" si="125"/>
        <v>0</v>
      </c>
      <c r="AU49" s="74">
        <f t="shared" si="126"/>
        <v>1</v>
      </c>
      <c r="AV49" s="74">
        <f t="shared" si="127"/>
        <v>0</v>
      </c>
      <c r="AW49" s="74">
        <f t="shared" si="128"/>
        <v>0</v>
      </c>
      <c r="AX49" s="396">
        <f t="shared" si="129"/>
        <v>0</v>
      </c>
      <c r="AY49" s="460">
        <f t="shared" si="84"/>
        <v>1135</v>
      </c>
      <c r="AZ49" s="601" t="str">
        <f t="shared" si="33"/>
        <v>154EPS005</v>
      </c>
      <c r="BA49" s="779" t="s">
        <v>268</v>
      </c>
      <c r="BB49" s="781">
        <v>154</v>
      </c>
      <c r="BC49" s="779" t="s">
        <v>219</v>
      </c>
      <c r="BD49" s="780">
        <v>4</v>
      </c>
    </row>
    <row r="50" spans="2:56" ht="15" customHeight="1">
      <c r="B50" s="590" t="str">
        <f t="shared" si="85"/>
        <v>125EPS010</v>
      </c>
      <c r="C50" s="590" t="str">
        <f t="shared" si="86"/>
        <v>125EPS016</v>
      </c>
      <c r="D50" s="590" t="str">
        <f t="shared" si="87"/>
        <v>125EPS037</v>
      </c>
      <c r="E50" s="590" t="str">
        <f t="shared" si="88"/>
        <v>125EPS002</v>
      </c>
      <c r="F50" s="590" t="str">
        <f t="shared" si="89"/>
        <v>125EPS044</v>
      </c>
      <c r="G50" s="590" t="str">
        <f t="shared" si="90"/>
        <v>125EPS023</v>
      </c>
      <c r="H50" s="590" t="str">
        <f t="shared" si="91"/>
        <v>125EPS005</v>
      </c>
      <c r="I50" s="590" t="str">
        <f t="shared" si="92"/>
        <v>125EPS018</v>
      </c>
      <c r="J50" s="590" t="str">
        <f t="shared" si="93"/>
        <v>125EAS016</v>
      </c>
      <c r="K50" s="590" t="str">
        <f t="shared" si="94"/>
        <v>125EAS027</v>
      </c>
      <c r="L50" s="590" t="str">
        <f t="shared" si="95"/>
        <v>125EPS017</v>
      </c>
      <c r="M50" s="590" t="str">
        <f t="shared" si="96"/>
        <v>125EPS033</v>
      </c>
      <c r="N50" s="590" t="str">
        <f t="shared" si="97"/>
        <v>125EPS001</v>
      </c>
      <c r="O50" s="590" t="str">
        <f t="shared" si="98"/>
        <v>125EPS008</v>
      </c>
      <c r="P50" s="590" t="str">
        <f t="shared" si="99"/>
        <v>125EPS040</v>
      </c>
      <c r="Q50" s="590" t="str">
        <f t="shared" si="100"/>
        <v>125ESSC24</v>
      </c>
      <c r="R50" s="590" t="e">
        <f>CONCATENATE(AB51,#REF!)</f>
        <v>#REF!</v>
      </c>
      <c r="S50" s="590" t="str">
        <f t="shared" si="101"/>
        <v>125ESSC91</v>
      </c>
      <c r="T50" s="590" t="str">
        <f t="shared" si="102"/>
        <v>125ESSC02</v>
      </c>
      <c r="U50" s="590" t="str">
        <f t="shared" si="103"/>
        <v>125ESSC62</v>
      </c>
      <c r="V50" s="590" t="e">
        <f>CONCATENATE(AB51,#REF!)</f>
        <v>#REF!</v>
      </c>
      <c r="W50" s="590" t="str">
        <f t="shared" si="104"/>
        <v>125EPSIC3</v>
      </c>
      <c r="X50" s="590" t="str">
        <f t="shared" si="105"/>
        <v>125CCFC55</v>
      </c>
      <c r="Y50" s="590" t="str">
        <f t="shared" si="106"/>
        <v>125ESSC07</v>
      </c>
      <c r="Z50" s="599" t="s">
        <v>36</v>
      </c>
      <c r="AA50" s="610" t="s">
        <v>246</v>
      </c>
      <c r="AB50" s="476">
        <v>113</v>
      </c>
      <c r="AC50" s="80">
        <f t="shared" si="108"/>
        <v>0</v>
      </c>
      <c r="AD50" s="74">
        <f t="shared" si="109"/>
        <v>0</v>
      </c>
      <c r="AE50" s="74">
        <f t="shared" si="110"/>
        <v>840</v>
      </c>
      <c r="AF50" s="74">
        <f t="shared" si="111"/>
        <v>0</v>
      </c>
      <c r="AG50" s="74">
        <f t="shared" si="112"/>
        <v>809</v>
      </c>
      <c r="AH50" s="74">
        <f t="shared" si="113"/>
        <v>0</v>
      </c>
      <c r="AI50" s="74">
        <f t="shared" si="114"/>
        <v>0</v>
      </c>
      <c r="AJ50" s="74">
        <f t="shared" si="115"/>
        <v>0</v>
      </c>
      <c r="AK50" s="74">
        <f t="shared" si="116"/>
        <v>0</v>
      </c>
      <c r="AL50" s="74">
        <f t="shared" si="117"/>
        <v>0</v>
      </c>
      <c r="AM50" s="74">
        <f t="shared" si="118"/>
        <v>0</v>
      </c>
      <c r="AN50" s="74">
        <f t="shared" si="119"/>
        <v>0</v>
      </c>
      <c r="AO50" s="74">
        <f t="shared" si="120"/>
        <v>0</v>
      </c>
      <c r="AP50" s="396">
        <f t="shared" si="121"/>
        <v>0</v>
      </c>
      <c r="AQ50" s="80">
        <f t="shared" si="122"/>
        <v>194</v>
      </c>
      <c r="AR50" s="74">
        <f t="shared" si="123"/>
        <v>0</v>
      </c>
      <c r="AS50" s="74">
        <f t="shared" si="124"/>
        <v>12</v>
      </c>
      <c r="AT50" s="74">
        <f t="shared" si="125"/>
        <v>0</v>
      </c>
      <c r="AU50" s="74">
        <f t="shared" si="126"/>
        <v>0</v>
      </c>
      <c r="AV50" s="74">
        <f t="shared" si="127"/>
        <v>0</v>
      </c>
      <c r="AW50" s="74">
        <f t="shared" si="128"/>
        <v>0</v>
      </c>
      <c r="AX50" s="396">
        <f t="shared" si="129"/>
        <v>0</v>
      </c>
      <c r="AY50" s="460">
        <f t="shared" si="84"/>
        <v>1855</v>
      </c>
      <c r="AZ50" s="601" t="str">
        <f t="shared" si="33"/>
        <v>154EPS016</v>
      </c>
      <c r="BA50" s="779" t="s">
        <v>268</v>
      </c>
      <c r="BB50" s="781">
        <v>154</v>
      </c>
      <c r="BC50" s="779" t="s">
        <v>212</v>
      </c>
      <c r="BD50" s="780">
        <v>6362</v>
      </c>
    </row>
    <row r="51" spans="2:56" ht="15" customHeight="1">
      <c r="B51" s="590" t="str">
        <f t="shared" si="85"/>
        <v>138EPS010</v>
      </c>
      <c r="C51" s="590" t="str">
        <f t="shared" si="86"/>
        <v>138EPS016</v>
      </c>
      <c r="D51" s="590" t="str">
        <f t="shared" si="87"/>
        <v>138EPS037</v>
      </c>
      <c r="E51" s="590" t="str">
        <f t="shared" si="88"/>
        <v>138EPS002</v>
      </c>
      <c r="F51" s="590" t="str">
        <f t="shared" si="89"/>
        <v>138EPS044</v>
      </c>
      <c r="G51" s="590" t="str">
        <f t="shared" si="90"/>
        <v>138EPS023</v>
      </c>
      <c r="H51" s="590" t="str">
        <f t="shared" si="91"/>
        <v>138EPS005</v>
      </c>
      <c r="I51" s="590" t="str">
        <f t="shared" si="92"/>
        <v>138EPS018</v>
      </c>
      <c r="J51" s="590" t="str">
        <f t="shared" si="93"/>
        <v>138EAS016</v>
      </c>
      <c r="K51" s="590" t="str">
        <f t="shared" si="94"/>
        <v>138EAS027</v>
      </c>
      <c r="L51" s="590" t="str">
        <f t="shared" si="95"/>
        <v>138EPS017</v>
      </c>
      <c r="M51" s="590" t="str">
        <f t="shared" si="96"/>
        <v>138EPS033</v>
      </c>
      <c r="N51" s="590" t="str">
        <f t="shared" si="97"/>
        <v>138EPS001</v>
      </c>
      <c r="O51" s="590" t="str">
        <f t="shared" si="98"/>
        <v>138EPS008</v>
      </c>
      <c r="P51" s="590" t="str">
        <f t="shared" si="99"/>
        <v>138EPS040</v>
      </c>
      <c r="Q51" s="590" t="str">
        <f t="shared" si="100"/>
        <v>138ESSC24</v>
      </c>
      <c r="R51" s="590" t="e">
        <f>CONCATENATE(AB52,#REF!)</f>
        <v>#REF!</v>
      </c>
      <c r="S51" s="590" t="str">
        <f t="shared" si="101"/>
        <v>138ESSC91</v>
      </c>
      <c r="T51" s="590" t="str">
        <f t="shared" si="102"/>
        <v>138ESSC02</v>
      </c>
      <c r="U51" s="590" t="str">
        <f t="shared" si="103"/>
        <v>138ESSC62</v>
      </c>
      <c r="V51" s="590" t="e">
        <f>CONCATENATE(AB52,#REF!)</f>
        <v>#REF!</v>
      </c>
      <c r="W51" s="590" t="str">
        <f t="shared" si="104"/>
        <v>138EPSIC3</v>
      </c>
      <c r="X51" s="590" t="str">
        <f t="shared" si="105"/>
        <v>138CCFC55</v>
      </c>
      <c r="Y51" s="590" t="str">
        <f t="shared" si="106"/>
        <v>138ESSC07</v>
      </c>
      <c r="Z51" s="599" t="s">
        <v>74</v>
      </c>
      <c r="AA51" s="610" t="s">
        <v>246</v>
      </c>
      <c r="AB51" s="476">
        <v>125</v>
      </c>
      <c r="AC51" s="80">
        <f t="shared" si="108"/>
        <v>0</v>
      </c>
      <c r="AD51" s="74">
        <f t="shared" si="109"/>
        <v>0</v>
      </c>
      <c r="AE51" s="74">
        <f t="shared" si="110"/>
        <v>92</v>
      </c>
      <c r="AF51" s="74">
        <f t="shared" si="111"/>
        <v>0</v>
      </c>
      <c r="AG51" s="74">
        <f t="shared" si="112"/>
        <v>334</v>
      </c>
      <c r="AH51" s="74">
        <f t="shared" si="113"/>
        <v>0</v>
      </c>
      <c r="AI51" s="74">
        <f t="shared" si="114"/>
        <v>0</v>
      </c>
      <c r="AJ51" s="74">
        <f t="shared" si="115"/>
        <v>0</v>
      </c>
      <c r="AK51" s="74">
        <f t="shared" si="116"/>
        <v>0</v>
      </c>
      <c r="AL51" s="74">
        <f t="shared" si="117"/>
        <v>0</v>
      </c>
      <c r="AM51" s="74">
        <f t="shared" si="118"/>
        <v>0</v>
      </c>
      <c r="AN51" s="74">
        <f t="shared" si="119"/>
        <v>0</v>
      </c>
      <c r="AO51" s="74">
        <f t="shared" si="120"/>
        <v>0</v>
      </c>
      <c r="AP51" s="396">
        <f t="shared" si="121"/>
        <v>0</v>
      </c>
      <c r="AQ51" s="80">
        <f t="shared" si="122"/>
        <v>100</v>
      </c>
      <c r="AR51" s="74">
        <f t="shared" si="123"/>
        <v>0</v>
      </c>
      <c r="AS51" s="74">
        <f t="shared" si="124"/>
        <v>0</v>
      </c>
      <c r="AT51" s="74">
        <f t="shared" si="125"/>
        <v>0</v>
      </c>
      <c r="AU51" s="74">
        <f t="shared" si="126"/>
        <v>0</v>
      </c>
      <c r="AV51" s="74">
        <f t="shared" si="127"/>
        <v>0</v>
      </c>
      <c r="AW51" s="74">
        <f t="shared" si="128"/>
        <v>0</v>
      </c>
      <c r="AX51" s="396">
        <f t="shared" si="129"/>
        <v>0</v>
      </c>
      <c r="AY51" s="460">
        <f t="shared" si="84"/>
        <v>526</v>
      </c>
      <c r="AZ51" s="601" t="str">
        <f t="shared" si="33"/>
        <v>154EPS018</v>
      </c>
      <c r="BA51" s="779" t="s">
        <v>268</v>
      </c>
      <c r="BB51" s="781">
        <v>154</v>
      </c>
      <c r="BC51" s="779" t="s">
        <v>190</v>
      </c>
      <c r="BD51" s="780">
        <v>2</v>
      </c>
    </row>
    <row r="52" spans="2:56" ht="15" customHeight="1">
      <c r="B52" s="590" t="str">
        <f t="shared" si="85"/>
        <v>234EPS010</v>
      </c>
      <c r="C52" s="590" t="str">
        <f t="shared" si="86"/>
        <v>234EPS016</v>
      </c>
      <c r="D52" s="590" t="str">
        <f t="shared" si="87"/>
        <v>234EPS037</v>
      </c>
      <c r="E52" s="590" t="str">
        <f t="shared" si="88"/>
        <v>234EPS002</v>
      </c>
      <c r="F52" s="590" t="str">
        <f t="shared" si="89"/>
        <v>234EPS044</v>
      </c>
      <c r="G52" s="590" t="str">
        <f t="shared" si="90"/>
        <v>234EPS023</v>
      </c>
      <c r="H52" s="590" t="str">
        <f t="shared" si="91"/>
        <v>234EPS005</v>
      </c>
      <c r="I52" s="590" t="str">
        <f t="shared" si="92"/>
        <v>234EPS018</v>
      </c>
      <c r="J52" s="590" t="str">
        <f t="shared" si="93"/>
        <v>234EAS016</v>
      </c>
      <c r="K52" s="590" t="str">
        <f t="shared" si="94"/>
        <v>234EAS027</v>
      </c>
      <c r="L52" s="590" t="str">
        <f t="shared" si="95"/>
        <v>234EPS017</v>
      </c>
      <c r="M52" s="590" t="str">
        <f t="shared" si="96"/>
        <v>234EPS033</v>
      </c>
      <c r="N52" s="590" t="str">
        <f t="shared" si="97"/>
        <v>234EPS001</v>
      </c>
      <c r="O52" s="590" t="str">
        <f t="shared" si="98"/>
        <v>234EPS008</v>
      </c>
      <c r="P52" s="590" t="str">
        <f t="shared" si="99"/>
        <v>234EPS040</v>
      </c>
      <c r="Q52" s="590" t="str">
        <f t="shared" si="100"/>
        <v>234ESSC24</v>
      </c>
      <c r="R52" s="590" t="e">
        <f>CONCATENATE(AB53,#REF!)</f>
        <v>#REF!</v>
      </c>
      <c r="S52" s="590" t="str">
        <f t="shared" si="101"/>
        <v>234ESSC91</v>
      </c>
      <c r="T52" s="590" t="str">
        <f t="shared" si="102"/>
        <v>234ESSC02</v>
      </c>
      <c r="U52" s="590" t="str">
        <f t="shared" si="103"/>
        <v>234ESSC62</v>
      </c>
      <c r="V52" s="590" t="e">
        <f>CONCATENATE(AB53,#REF!)</f>
        <v>#REF!</v>
      </c>
      <c r="W52" s="590" t="str">
        <f t="shared" si="104"/>
        <v>234EPSIC3</v>
      </c>
      <c r="X52" s="590" t="str">
        <f t="shared" si="105"/>
        <v>234CCFC55</v>
      </c>
      <c r="Y52" s="590" t="str">
        <f t="shared" si="106"/>
        <v>234ESSC07</v>
      </c>
      <c r="Z52" s="599" t="s">
        <v>37</v>
      </c>
      <c r="AA52" s="610" t="s">
        <v>246</v>
      </c>
      <c r="AB52" s="476">
        <v>138</v>
      </c>
      <c r="AC52" s="80">
        <f t="shared" si="108"/>
        <v>0</v>
      </c>
      <c r="AD52" s="74">
        <f t="shared" si="109"/>
        <v>0</v>
      </c>
      <c r="AE52" s="74">
        <f t="shared" si="110"/>
        <v>659</v>
      </c>
      <c r="AF52" s="74">
        <f t="shared" si="111"/>
        <v>0</v>
      </c>
      <c r="AG52" s="74">
        <f t="shared" si="112"/>
        <v>686</v>
      </c>
      <c r="AH52" s="74">
        <f t="shared" si="113"/>
        <v>0</v>
      </c>
      <c r="AI52" s="74">
        <f t="shared" si="114"/>
        <v>0</v>
      </c>
      <c r="AJ52" s="74">
        <f t="shared" si="115"/>
        <v>0</v>
      </c>
      <c r="AK52" s="74">
        <f t="shared" si="116"/>
        <v>0</v>
      </c>
      <c r="AL52" s="74">
        <f t="shared" si="117"/>
        <v>0</v>
      </c>
      <c r="AM52" s="74">
        <f t="shared" si="118"/>
        <v>0</v>
      </c>
      <c r="AN52" s="74">
        <f t="shared" si="119"/>
        <v>0</v>
      </c>
      <c r="AO52" s="74">
        <f t="shared" si="120"/>
        <v>0</v>
      </c>
      <c r="AP52" s="396">
        <f t="shared" si="121"/>
        <v>0</v>
      </c>
      <c r="AQ52" s="80">
        <f t="shared" si="122"/>
        <v>19</v>
      </c>
      <c r="AR52" s="74">
        <f t="shared" si="123"/>
        <v>0</v>
      </c>
      <c r="AS52" s="74">
        <f t="shared" si="124"/>
        <v>0</v>
      </c>
      <c r="AT52" s="74">
        <f t="shared" si="125"/>
        <v>2</v>
      </c>
      <c r="AU52" s="74">
        <f t="shared" si="126"/>
        <v>0</v>
      </c>
      <c r="AV52" s="74">
        <f t="shared" si="127"/>
        <v>0</v>
      </c>
      <c r="AW52" s="74">
        <f t="shared" si="128"/>
        <v>0</v>
      </c>
      <c r="AX52" s="396">
        <f t="shared" si="129"/>
        <v>0</v>
      </c>
      <c r="AY52" s="460">
        <f t="shared" si="84"/>
        <v>1366</v>
      </c>
      <c r="AZ52" s="601" t="str">
        <f t="shared" si="33"/>
        <v>154EPS023</v>
      </c>
      <c r="BA52" s="779" t="s">
        <v>268</v>
      </c>
      <c r="BB52" s="781">
        <v>154</v>
      </c>
      <c r="BC52" s="779" t="s">
        <v>218</v>
      </c>
      <c r="BD52" s="780">
        <v>1</v>
      </c>
    </row>
    <row r="53" spans="2:56" ht="15" customHeight="1">
      <c r="B53" s="590" t="str">
        <f t="shared" si="85"/>
        <v>240EPS010</v>
      </c>
      <c r="C53" s="590" t="str">
        <f t="shared" si="86"/>
        <v>240EPS016</v>
      </c>
      <c r="D53" s="590" t="str">
        <f t="shared" si="87"/>
        <v>240EPS037</v>
      </c>
      <c r="E53" s="590" t="str">
        <f t="shared" si="88"/>
        <v>240EPS002</v>
      </c>
      <c r="F53" s="590" t="str">
        <f t="shared" si="89"/>
        <v>240EPS044</v>
      </c>
      <c r="G53" s="590" t="str">
        <f t="shared" si="90"/>
        <v>240EPS023</v>
      </c>
      <c r="H53" s="590" t="str">
        <f t="shared" si="91"/>
        <v>240EPS005</v>
      </c>
      <c r="I53" s="590" t="str">
        <f t="shared" si="92"/>
        <v>240EPS018</v>
      </c>
      <c r="J53" s="590" t="str">
        <f t="shared" si="93"/>
        <v>240EAS016</v>
      </c>
      <c r="K53" s="590" t="str">
        <f t="shared" si="94"/>
        <v>240EAS027</v>
      </c>
      <c r="L53" s="590" t="str">
        <f t="shared" si="95"/>
        <v>240EPS017</v>
      </c>
      <c r="M53" s="590" t="str">
        <f t="shared" si="96"/>
        <v>240EPS033</v>
      </c>
      <c r="N53" s="590" t="str">
        <f t="shared" si="97"/>
        <v>240EPS001</v>
      </c>
      <c r="O53" s="590" t="str">
        <f t="shared" si="98"/>
        <v>240EPS008</v>
      </c>
      <c r="P53" s="590" t="str">
        <f t="shared" si="99"/>
        <v>240EPS040</v>
      </c>
      <c r="Q53" s="590" t="str">
        <f t="shared" si="100"/>
        <v>240ESSC24</v>
      </c>
      <c r="R53" s="590" t="e">
        <f>CONCATENATE(AB54,#REF!)</f>
        <v>#REF!</v>
      </c>
      <c r="S53" s="590" t="str">
        <f t="shared" si="101"/>
        <v>240ESSC91</v>
      </c>
      <c r="T53" s="590" t="str">
        <f t="shared" si="102"/>
        <v>240ESSC02</v>
      </c>
      <c r="U53" s="590" t="str">
        <f t="shared" si="103"/>
        <v>240ESSC62</v>
      </c>
      <c r="V53" s="590" t="e">
        <f>CONCATENATE(AB54,#REF!)</f>
        <v>#REF!</v>
      </c>
      <c r="W53" s="590" t="str">
        <f t="shared" si="104"/>
        <v>240EPSIC3</v>
      </c>
      <c r="X53" s="590" t="str">
        <f t="shared" si="105"/>
        <v>240CCFC55</v>
      </c>
      <c r="Y53" s="590" t="str">
        <f t="shared" si="106"/>
        <v>240ESSC07</v>
      </c>
      <c r="Z53" s="599" t="s">
        <v>78</v>
      </c>
      <c r="AA53" s="610" t="s">
        <v>246</v>
      </c>
      <c r="AB53" s="476">
        <v>234</v>
      </c>
      <c r="AC53" s="80">
        <f t="shared" si="108"/>
        <v>0</v>
      </c>
      <c r="AD53" s="74">
        <f t="shared" si="109"/>
        <v>0</v>
      </c>
      <c r="AE53" s="74">
        <f t="shared" si="110"/>
        <v>300</v>
      </c>
      <c r="AF53" s="74">
        <f t="shared" si="111"/>
        <v>0</v>
      </c>
      <c r="AG53" s="74">
        <f t="shared" si="112"/>
        <v>900</v>
      </c>
      <c r="AH53" s="74">
        <f t="shared" si="113"/>
        <v>0</v>
      </c>
      <c r="AI53" s="74">
        <f t="shared" si="114"/>
        <v>0</v>
      </c>
      <c r="AJ53" s="74">
        <f t="shared" si="115"/>
        <v>0</v>
      </c>
      <c r="AK53" s="74">
        <f t="shared" si="116"/>
        <v>0</v>
      </c>
      <c r="AL53" s="74">
        <f t="shared" si="117"/>
        <v>0</v>
      </c>
      <c r="AM53" s="74">
        <f t="shared" si="118"/>
        <v>0</v>
      </c>
      <c r="AN53" s="74">
        <f t="shared" si="119"/>
        <v>1</v>
      </c>
      <c r="AO53" s="74">
        <f t="shared" si="120"/>
        <v>0</v>
      </c>
      <c r="AP53" s="396">
        <f t="shared" si="121"/>
        <v>0</v>
      </c>
      <c r="AQ53" s="80">
        <f t="shared" si="122"/>
        <v>0</v>
      </c>
      <c r="AR53" s="74">
        <f t="shared" si="123"/>
        <v>421</v>
      </c>
      <c r="AS53" s="74">
        <f t="shared" si="124"/>
        <v>0</v>
      </c>
      <c r="AT53" s="74">
        <f t="shared" si="125"/>
        <v>0</v>
      </c>
      <c r="AU53" s="74">
        <f t="shared" si="126"/>
        <v>0</v>
      </c>
      <c r="AV53" s="74">
        <f t="shared" si="127"/>
        <v>4</v>
      </c>
      <c r="AW53" s="74">
        <f t="shared" si="128"/>
        <v>0</v>
      </c>
      <c r="AX53" s="396">
        <f t="shared" si="129"/>
        <v>0</v>
      </c>
      <c r="AY53" s="460">
        <f t="shared" si="84"/>
        <v>1626</v>
      </c>
      <c r="AZ53" s="601" t="str">
        <f t="shared" si="33"/>
        <v>154EPS037</v>
      </c>
      <c r="BA53" s="779" t="s">
        <v>268</v>
      </c>
      <c r="BB53" s="781">
        <v>154</v>
      </c>
      <c r="BC53" s="779" t="s">
        <v>214</v>
      </c>
      <c r="BD53" s="780">
        <v>2967</v>
      </c>
    </row>
    <row r="54" spans="2:56" ht="15" customHeight="1">
      <c r="B54" s="590" t="str">
        <f t="shared" si="85"/>
        <v>284EPS010</v>
      </c>
      <c r="C54" s="590" t="str">
        <f t="shared" si="86"/>
        <v>284EPS016</v>
      </c>
      <c r="D54" s="590" t="str">
        <f t="shared" si="87"/>
        <v>284EPS037</v>
      </c>
      <c r="E54" s="590" t="str">
        <f t="shared" si="88"/>
        <v>284EPS002</v>
      </c>
      <c r="F54" s="590" t="str">
        <f t="shared" si="89"/>
        <v>284EPS044</v>
      </c>
      <c r="G54" s="590" t="str">
        <f t="shared" si="90"/>
        <v>284EPS023</v>
      </c>
      <c r="H54" s="590" t="str">
        <f t="shared" si="91"/>
        <v>284EPS005</v>
      </c>
      <c r="I54" s="590" t="str">
        <f t="shared" si="92"/>
        <v>284EPS018</v>
      </c>
      <c r="J54" s="590" t="str">
        <f t="shared" si="93"/>
        <v>284EAS016</v>
      </c>
      <c r="K54" s="590" t="str">
        <f t="shared" si="94"/>
        <v>284EAS027</v>
      </c>
      <c r="L54" s="590" t="str">
        <f t="shared" si="95"/>
        <v>284EPS017</v>
      </c>
      <c r="M54" s="590" t="str">
        <f t="shared" si="96"/>
        <v>284EPS033</v>
      </c>
      <c r="N54" s="590" t="str">
        <f t="shared" si="97"/>
        <v>284EPS001</v>
      </c>
      <c r="O54" s="590" t="str">
        <f t="shared" si="98"/>
        <v>284EPS008</v>
      </c>
      <c r="P54" s="590" t="str">
        <f t="shared" si="99"/>
        <v>284EPS040</v>
      </c>
      <c r="Q54" s="590" t="str">
        <f t="shared" si="100"/>
        <v>284ESSC24</v>
      </c>
      <c r="R54" s="590" t="e">
        <f>CONCATENATE(AB55,#REF!)</f>
        <v>#REF!</v>
      </c>
      <c r="S54" s="590" t="str">
        <f t="shared" si="101"/>
        <v>284ESSC91</v>
      </c>
      <c r="T54" s="590" t="str">
        <f t="shared" si="102"/>
        <v>284ESSC02</v>
      </c>
      <c r="U54" s="590" t="str">
        <f t="shared" si="103"/>
        <v>284ESSC62</v>
      </c>
      <c r="V54" s="590" t="e">
        <f>CONCATENATE(AB55,#REF!)</f>
        <v>#REF!</v>
      </c>
      <c r="W54" s="590" t="str">
        <f t="shared" si="104"/>
        <v>284EPSIC3</v>
      </c>
      <c r="X54" s="590" t="str">
        <f t="shared" si="105"/>
        <v>284CCFC55</v>
      </c>
      <c r="Y54" s="590" t="str">
        <f t="shared" si="106"/>
        <v>284ESSC07</v>
      </c>
      <c r="Z54" s="599" t="s">
        <v>39</v>
      </c>
      <c r="AA54" s="610" t="s">
        <v>246</v>
      </c>
      <c r="AB54" s="476">
        <v>240</v>
      </c>
      <c r="AC54" s="80">
        <f t="shared" si="108"/>
        <v>0</v>
      </c>
      <c r="AD54" s="74">
        <f t="shared" si="109"/>
        <v>0</v>
      </c>
      <c r="AE54" s="74">
        <f t="shared" si="110"/>
        <v>331</v>
      </c>
      <c r="AF54" s="74">
        <f t="shared" si="111"/>
        <v>0</v>
      </c>
      <c r="AG54" s="74">
        <f t="shared" si="112"/>
        <v>1288</v>
      </c>
      <c r="AH54" s="74">
        <f t="shared" si="113"/>
        <v>0</v>
      </c>
      <c r="AI54" s="74">
        <f t="shared" si="114"/>
        <v>0</v>
      </c>
      <c r="AJ54" s="74">
        <f t="shared" si="115"/>
        <v>0</v>
      </c>
      <c r="AK54" s="74">
        <f t="shared" si="116"/>
        <v>4</v>
      </c>
      <c r="AL54" s="74">
        <f t="shared" si="117"/>
        <v>0</v>
      </c>
      <c r="AM54" s="74">
        <f t="shared" si="118"/>
        <v>0</v>
      </c>
      <c r="AN54" s="74">
        <f t="shared" si="119"/>
        <v>0</v>
      </c>
      <c r="AO54" s="74">
        <f t="shared" si="120"/>
        <v>0</v>
      </c>
      <c r="AP54" s="396">
        <f t="shared" si="121"/>
        <v>0</v>
      </c>
      <c r="AQ54" s="80">
        <f t="shared" si="122"/>
        <v>206</v>
      </c>
      <c r="AR54" s="74">
        <f t="shared" si="123"/>
        <v>0</v>
      </c>
      <c r="AS54" s="74">
        <f t="shared" si="124"/>
        <v>0</v>
      </c>
      <c r="AT54" s="74">
        <f t="shared" si="125"/>
        <v>0</v>
      </c>
      <c r="AU54" s="74">
        <f t="shared" si="126"/>
        <v>0</v>
      </c>
      <c r="AV54" s="74">
        <f t="shared" si="127"/>
        <v>0</v>
      </c>
      <c r="AW54" s="74">
        <f t="shared" si="128"/>
        <v>0</v>
      </c>
      <c r="AX54" s="396">
        <f t="shared" si="129"/>
        <v>0</v>
      </c>
      <c r="AY54" s="460">
        <f t="shared" si="84"/>
        <v>1829</v>
      </c>
      <c r="AZ54" s="601" t="str">
        <f t="shared" si="33"/>
        <v>154EPS040</v>
      </c>
      <c r="BA54" s="779" t="s">
        <v>268</v>
      </c>
      <c r="BB54" s="781">
        <v>154</v>
      </c>
      <c r="BC54" s="779" t="s">
        <v>875</v>
      </c>
      <c r="BD54" s="780">
        <v>546</v>
      </c>
    </row>
    <row r="55" spans="2:56" ht="15" customHeight="1">
      <c r="B55" s="590" t="str">
        <f t="shared" si="85"/>
        <v>306EPS010</v>
      </c>
      <c r="C55" s="590" t="str">
        <f t="shared" si="86"/>
        <v>306EPS016</v>
      </c>
      <c r="D55" s="590" t="str">
        <f t="shared" si="87"/>
        <v>306EPS037</v>
      </c>
      <c r="E55" s="590" t="str">
        <f t="shared" si="88"/>
        <v>306EPS002</v>
      </c>
      <c r="F55" s="590" t="str">
        <f t="shared" si="89"/>
        <v>306EPS044</v>
      </c>
      <c r="G55" s="590" t="str">
        <f t="shared" si="90"/>
        <v>306EPS023</v>
      </c>
      <c r="H55" s="590" t="str">
        <f t="shared" si="91"/>
        <v>306EPS005</v>
      </c>
      <c r="I55" s="590" t="str">
        <f t="shared" si="92"/>
        <v>306EPS018</v>
      </c>
      <c r="J55" s="590" t="str">
        <f t="shared" si="93"/>
        <v>306EAS016</v>
      </c>
      <c r="K55" s="590" t="str">
        <f t="shared" si="94"/>
        <v>306EAS027</v>
      </c>
      <c r="L55" s="590" t="str">
        <f t="shared" si="95"/>
        <v>306EPS017</v>
      </c>
      <c r="M55" s="590" t="str">
        <f t="shared" si="96"/>
        <v>306EPS033</v>
      </c>
      <c r="N55" s="590" t="str">
        <f t="shared" si="97"/>
        <v>306EPS001</v>
      </c>
      <c r="O55" s="590" t="str">
        <f t="shared" si="98"/>
        <v>306EPS008</v>
      </c>
      <c r="P55" s="590" t="str">
        <f t="shared" si="99"/>
        <v>306EPS040</v>
      </c>
      <c r="Q55" s="590" t="str">
        <f t="shared" si="100"/>
        <v>306ESSC24</v>
      </c>
      <c r="R55" s="590" t="e">
        <f>CONCATENATE(AB56,#REF!)</f>
        <v>#REF!</v>
      </c>
      <c r="S55" s="590" t="str">
        <f t="shared" si="101"/>
        <v>306ESSC91</v>
      </c>
      <c r="T55" s="590" t="str">
        <f t="shared" si="102"/>
        <v>306ESSC02</v>
      </c>
      <c r="U55" s="590" t="str">
        <f t="shared" si="103"/>
        <v>306ESSC62</v>
      </c>
      <c r="V55" s="590" t="e">
        <f>CONCATENATE(AB56,#REF!)</f>
        <v>#REF!</v>
      </c>
      <c r="W55" s="590" t="str">
        <f t="shared" si="104"/>
        <v>306EPSIC3</v>
      </c>
      <c r="X55" s="590" t="str">
        <f t="shared" si="105"/>
        <v>306CCFC55</v>
      </c>
      <c r="Y55" s="590" t="str">
        <f t="shared" si="106"/>
        <v>306ESSC07</v>
      </c>
      <c r="Z55" s="599" t="s">
        <v>41</v>
      </c>
      <c r="AA55" s="610" t="s">
        <v>246</v>
      </c>
      <c r="AB55" s="476">
        <v>284</v>
      </c>
      <c r="AC55" s="80">
        <f t="shared" si="108"/>
        <v>0</v>
      </c>
      <c r="AD55" s="74">
        <f t="shared" si="109"/>
        <v>0</v>
      </c>
      <c r="AE55" s="74">
        <f t="shared" si="110"/>
        <v>560</v>
      </c>
      <c r="AF55" s="74">
        <f t="shared" si="111"/>
        <v>0</v>
      </c>
      <c r="AG55" s="74">
        <f t="shared" si="112"/>
        <v>1526</v>
      </c>
      <c r="AH55" s="74">
        <f t="shared" si="113"/>
        <v>0</v>
      </c>
      <c r="AI55" s="74">
        <f t="shared" si="114"/>
        <v>0</v>
      </c>
      <c r="AJ55" s="74">
        <f t="shared" si="115"/>
        <v>0</v>
      </c>
      <c r="AK55" s="74">
        <f t="shared" si="116"/>
        <v>0</v>
      </c>
      <c r="AL55" s="74">
        <f t="shared" si="117"/>
        <v>0</v>
      </c>
      <c r="AM55" s="74">
        <f t="shared" si="118"/>
        <v>0</v>
      </c>
      <c r="AN55" s="74">
        <f t="shared" si="119"/>
        <v>0</v>
      </c>
      <c r="AO55" s="74">
        <f t="shared" si="120"/>
        <v>0</v>
      </c>
      <c r="AP55" s="396">
        <f t="shared" si="121"/>
        <v>0</v>
      </c>
      <c r="AQ55" s="80">
        <f t="shared" si="122"/>
        <v>49</v>
      </c>
      <c r="AR55" s="74">
        <f t="shared" si="123"/>
        <v>365</v>
      </c>
      <c r="AS55" s="74">
        <f t="shared" si="124"/>
        <v>0</v>
      </c>
      <c r="AT55" s="74">
        <f t="shared" si="125"/>
        <v>0</v>
      </c>
      <c r="AU55" s="74">
        <f t="shared" si="126"/>
        <v>0</v>
      </c>
      <c r="AV55" s="74">
        <f t="shared" si="127"/>
        <v>3</v>
      </c>
      <c r="AW55" s="74">
        <f t="shared" si="128"/>
        <v>0</v>
      </c>
      <c r="AX55" s="396">
        <f t="shared" si="129"/>
        <v>0</v>
      </c>
      <c r="AY55" s="460">
        <f t="shared" si="84"/>
        <v>2503</v>
      </c>
      <c r="AZ55" s="601" t="str">
        <f t="shared" si="33"/>
        <v>154EPS044</v>
      </c>
      <c r="BA55" s="779" t="s">
        <v>268</v>
      </c>
      <c r="BB55" s="781">
        <v>154</v>
      </c>
      <c r="BC55" s="779" t="s">
        <v>1065</v>
      </c>
      <c r="BD55" s="780">
        <v>14816</v>
      </c>
    </row>
    <row r="56" spans="2:56" ht="15" customHeight="1">
      <c r="B56" s="590" t="str">
        <f t="shared" si="85"/>
        <v>347EPS010</v>
      </c>
      <c r="C56" s="590" t="str">
        <f t="shared" si="86"/>
        <v>347EPS016</v>
      </c>
      <c r="D56" s="590" t="str">
        <f t="shared" si="87"/>
        <v>347EPS037</v>
      </c>
      <c r="E56" s="590" t="str">
        <f t="shared" si="88"/>
        <v>347EPS002</v>
      </c>
      <c r="F56" s="590" t="str">
        <f t="shared" si="89"/>
        <v>347EPS044</v>
      </c>
      <c r="G56" s="590" t="str">
        <f t="shared" si="90"/>
        <v>347EPS023</v>
      </c>
      <c r="H56" s="590" t="str">
        <f t="shared" si="91"/>
        <v>347EPS005</v>
      </c>
      <c r="I56" s="590" t="str">
        <f t="shared" si="92"/>
        <v>347EPS018</v>
      </c>
      <c r="J56" s="590" t="str">
        <f t="shared" si="93"/>
        <v>347EAS016</v>
      </c>
      <c r="K56" s="590" t="str">
        <f t="shared" si="94"/>
        <v>347EAS027</v>
      </c>
      <c r="L56" s="590" t="str">
        <f t="shared" si="95"/>
        <v>347EPS017</v>
      </c>
      <c r="M56" s="590" t="str">
        <f t="shared" si="96"/>
        <v>347EPS033</v>
      </c>
      <c r="N56" s="590" t="str">
        <f t="shared" si="97"/>
        <v>347EPS001</v>
      </c>
      <c r="O56" s="590" t="str">
        <f t="shared" si="98"/>
        <v>347EPS008</v>
      </c>
      <c r="P56" s="590" t="str">
        <f t="shared" si="99"/>
        <v>347EPS040</v>
      </c>
      <c r="Q56" s="590" t="str">
        <f t="shared" si="100"/>
        <v>347ESSC24</v>
      </c>
      <c r="R56" s="590" t="e">
        <f>CONCATENATE(AB57,#REF!)</f>
        <v>#REF!</v>
      </c>
      <c r="S56" s="590" t="str">
        <f t="shared" si="101"/>
        <v>347ESSC91</v>
      </c>
      <c r="T56" s="590" t="str">
        <f t="shared" si="102"/>
        <v>347ESSC02</v>
      </c>
      <c r="U56" s="590" t="str">
        <f t="shared" si="103"/>
        <v>347ESSC62</v>
      </c>
      <c r="V56" s="590" t="e">
        <f>CONCATENATE(AB57,#REF!)</f>
        <v>#REF!</v>
      </c>
      <c r="W56" s="590" t="str">
        <f t="shared" si="104"/>
        <v>347EPSIC3</v>
      </c>
      <c r="X56" s="590" t="str">
        <f t="shared" si="105"/>
        <v>347CCFC55</v>
      </c>
      <c r="Y56" s="590" t="str">
        <f t="shared" si="106"/>
        <v>347ESSC07</v>
      </c>
      <c r="Z56" s="599" t="s">
        <v>80</v>
      </c>
      <c r="AA56" s="610" t="s">
        <v>246</v>
      </c>
      <c r="AB56" s="476">
        <v>306</v>
      </c>
      <c r="AC56" s="80">
        <f t="shared" si="108"/>
        <v>0</v>
      </c>
      <c r="AD56" s="74">
        <f t="shared" si="109"/>
        <v>0</v>
      </c>
      <c r="AE56" s="74">
        <f t="shared" si="110"/>
        <v>108</v>
      </c>
      <c r="AF56" s="74">
        <f t="shared" si="111"/>
        <v>0</v>
      </c>
      <c r="AG56" s="74">
        <f t="shared" si="112"/>
        <v>466</v>
      </c>
      <c r="AH56" s="74">
        <f t="shared" si="113"/>
        <v>0</v>
      </c>
      <c r="AI56" s="74">
        <f t="shared" si="114"/>
        <v>0</v>
      </c>
      <c r="AJ56" s="74">
        <f t="shared" si="115"/>
        <v>2</v>
      </c>
      <c r="AK56" s="74">
        <f t="shared" si="116"/>
        <v>0</v>
      </c>
      <c r="AL56" s="74">
        <f t="shared" si="117"/>
        <v>0</v>
      </c>
      <c r="AM56" s="74">
        <f t="shared" si="118"/>
        <v>0</v>
      </c>
      <c r="AN56" s="74">
        <f t="shared" si="119"/>
        <v>0</v>
      </c>
      <c r="AO56" s="74">
        <f t="shared" si="120"/>
        <v>0</v>
      </c>
      <c r="AP56" s="396">
        <f t="shared" si="121"/>
        <v>0</v>
      </c>
      <c r="AQ56" s="80">
        <f t="shared" si="122"/>
        <v>0</v>
      </c>
      <c r="AR56" s="74">
        <f t="shared" si="123"/>
        <v>0</v>
      </c>
      <c r="AS56" s="74">
        <f t="shared" si="124"/>
        <v>84</v>
      </c>
      <c r="AT56" s="74">
        <f t="shared" si="125"/>
        <v>0</v>
      </c>
      <c r="AU56" s="74">
        <f t="shared" si="126"/>
        <v>0</v>
      </c>
      <c r="AV56" s="74">
        <f t="shared" si="127"/>
        <v>0</v>
      </c>
      <c r="AW56" s="74">
        <f t="shared" si="128"/>
        <v>0</v>
      </c>
      <c r="AX56" s="396">
        <f t="shared" si="129"/>
        <v>0</v>
      </c>
      <c r="AY56" s="460">
        <f t="shared" si="84"/>
        <v>660</v>
      </c>
      <c r="AZ56" s="601" t="str">
        <f t="shared" si="33"/>
        <v>154EPSIC3</v>
      </c>
      <c r="BA56" s="779" t="s">
        <v>268</v>
      </c>
      <c r="BB56" s="781">
        <v>154</v>
      </c>
      <c r="BC56" s="779" t="s">
        <v>554</v>
      </c>
      <c r="BD56" s="780">
        <v>32</v>
      </c>
    </row>
    <row r="57" spans="2:56" ht="15" customHeight="1">
      <c r="B57" s="590" t="str">
        <f t="shared" si="85"/>
        <v>411EPS010</v>
      </c>
      <c r="C57" s="590" t="str">
        <f t="shared" si="86"/>
        <v>411EPS016</v>
      </c>
      <c r="D57" s="590" t="str">
        <f t="shared" si="87"/>
        <v>411EPS037</v>
      </c>
      <c r="E57" s="590" t="str">
        <f t="shared" si="88"/>
        <v>411EPS002</v>
      </c>
      <c r="F57" s="590" t="str">
        <f t="shared" si="89"/>
        <v>411EPS044</v>
      </c>
      <c r="G57" s="590" t="str">
        <f t="shared" si="90"/>
        <v>411EPS023</v>
      </c>
      <c r="H57" s="590" t="str">
        <f t="shared" si="91"/>
        <v>411EPS005</v>
      </c>
      <c r="I57" s="590" t="str">
        <f t="shared" si="92"/>
        <v>411EPS018</v>
      </c>
      <c r="J57" s="590" t="str">
        <f t="shared" si="93"/>
        <v>411EAS016</v>
      </c>
      <c r="K57" s="590" t="str">
        <f t="shared" si="94"/>
        <v>411EAS027</v>
      </c>
      <c r="L57" s="590" t="str">
        <f t="shared" si="95"/>
        <v>411EPS017</v>
      </c>
      <c r="M57" s="590" t="str">
        <f t="shared" si="96"/>
        <v>411EPS033</v>
      </c>
      <c r="N57" s="590" t="str">
        <f t="shared" si="97"/>
        <v>411EPS001</v>
      </c>
      <c r="O57" s="590" t="str">
        <f t="shared" si="98"/>
        <v>411EPS008</v>
      </c>
      <c r="P57" s="590" t="str">
        <f t="shared" si="99"/>
        <v>411EPS040</v>
      </c>
      <c r="Q57" s="590" t="str">
        <f t="shared" si="100"/>
        <v>411ESSC24</v>
      </c>
      <c r="R57" s="590" t="e">
        <f>CONCATENATE(AB58,#REF!)</f>
        <v>#REF!</v>
      </c>
      <c r="S57" s="590" t="str">
        <f t="shared" si="101"/>
        <v>411ESSC91</v>
      </c>
      <c r="T57" s="590" t="str">
        <f t="shared" si="102"/>
        <v>411ESSC02</v>
      </c>
      <c r="U57" s="590" t="str">
        <f t="shared" si="103"/>
        <v>411ESSC62</v>
      </c>
      <c r="V57" s="590" t="e">
        <f>CONCATENATE(AB58,#REF!)</f>
        <v>#REF!</v>
      </c>
      <c r="W57" s="590" t="str">
        <f t="shared" si="104"/>
        <v>411EPSIC3</v>
      </c>
      <c r="X57" s="590" t="str">
        <f t="shared" si="105"/>
        <v>411CCFC55</v>
      </c>
      <c r="Y57" s="590" t="str">
        <f t="shared" si="106"/>
        <v>411ESSC07</v>
      </c>
      <c r="Z57" s="602" t="s">
        <v>82</v>
      </c>
      <c r="AA57" s="610" t="s">
        <v>246</v>
      </c>
      <c r="AB57" s="476">
        <v>347</v>
      </c>
      <c r="AC57" s="80">
        <f t="shared" si="108"/>
        <v>0</v>
      </c>
      <c r="AD57" s="74">
        <f t="shared" si="109"/>
        <v>0</v>
      </c>
      <c r="AE57" s="74">
        <f t="shared" si="110"/>
        <v>321</v>
      </c>
      <c r="AF57" s="74">
        <f t="shared" si="111"/>
        <v>0</v>
      </c>
      <c r="AG57" s="74">
        <f t="shared" si="112"/>
        <v>335</v>
      </c>
      <c r="AH57" s="74">
        <f t="shared" si="113"/>
        <v>0</v>
      </c>
      <c r="AI57" s="74">
        <f t="shared" si="114"/>
        <v>0</v>
      </c>
      <c r="AJ57" s="74">
        <f t="shared" si="115"/>
        <v>0</v>
      </c>
      <c r="AK57" s="74">
        <f t="shared" si="116"/>
        <v>0</v>
      </c>
      <c r="AL57" s="74">
        <f t="shared" si="117"/>
        <v>0</v>
      </c>
      <c r="AM57" s="74">
        <f t="shared" si="118"/>
        <v>0</v>
      </c>
      <c r="AN57" s="74">
        <f t="shared" si="119"/>
        <v>0</v>
      </c>
      <c r="AO57" s="74">
        <f t="shared" si="120"/>
        <v>0</v>
      </c>
      <c r="AP57" s="396">
        <f t="shared" si="121"/>
        <v>0</v>
      </c>
      <c r="AQ57" s="80">
        <f t="shared" si="122"/>
        <v>142</v>
      </c>
      <c r="AR57" s="74">
        <f t="shared" si="123"/>
        <v>0</v>
      </c>
      <c r="AS57" s="74">
        <f t="shared" si="124"/>
        <v>0</v>
      </c>
      <c r="AT57" s="74">
        <f t="shared" si="125"/>
        <v>0</v>
      </c>
      <c r="AU57" s="74">
        <f t="shared" si="126"/>
        <v>0</v>
      </c>
      <c r="AV57" s="74">
        <f t="shared" si="127"/>
        <v>0</v>
      </c>
      <c r="AW57" s="74">
        <f t="shared" si="128"/>
        <v>0</v>
      </c>
      <c r="AX57" s="396">
        <f t="shared" si="129"/>
        <v>0</v>
      </c>
      <c r="AY57" s="460">
        <f t="shared" si="84"/>
        <v>798</v>
      </c>
      <c r="AZ57" s="601" t="str">
        <f t="shared" si="33"/>
        <v>154ESSC02</v>
      </c>
      <c r="BA57" s="779" t="s">
        <v>268</v>
      </c>
      <c r="BB57" s="781">
        <v>154</v>
      </c>
      <c r="BC57" s="779" t="s">
        <v>557</v>
      </c>
      <c r="BD57" s="780">
        <v>45</v>
      </c>
    </row>
    <row r="58" spans="2:56" ht="15" customHeight="1">
      <c r="B58" s="590" t="str">
        <f t="shared" si="85"/>
        <v>501EPS010</v>
      </c>
      <c r="C58" s="590" t="str">
        <f t="shared" si="86"/>
        <v>501EPS016</v>
      </c>
      <c r="D58" s="590" t="str">
        <f t="shared" si="87"/>
        <v>501EPS037</v>
      </c>
      <c r="E58" s="590" t="str">
        <f t="shared" si="88"/>
        <v>501EPS002</v>
      </c>
      <c r="F58" s="590" t="str">
        <f t="shared" si="89"/>
        <v>501EPS044</v>
      </c>
      <c r="G58" s="590" t="str">
        <f t="shared" si="90"/>
        <v>501EPS023</v>
      </c>
      <c r="H58" s="590" t="str">
        <f t="shared" si="91"/>
        <v>501EPS005</v>
      </c>
      <c r="I58" s="590" t="str">
        <f t="shared" si="92"/>
        <v>501EPS018</v>
      </c>
      <c r="J58" s="590" t="str">
        <f t="shared" si="93"/>
        <v>501EAS016</v>
      </c>
      <c r="K58" s="590" t="str">
        <f t="shared" si="94"/>
        <v>501EAS027</v>
      </c>
      <c r="L58" s="590" t="str">
        <f t="shared" si="95"/>
        <v>501EPS017</v>
      </c>
      <c r="M58" s="590" t="str">
        <f t="shared" si="96"/>
        <v>501EPS033</v>
      </c>
      <c r="N58" s="590" t="str">
        <f t="shared" si="97"/>
        <v>501EPS001</v>
      </c>
      <c r="O58" s="590" t="str">
        <f t="shared" si="98"/>
        <v>501EPS008</v>
      </c>
      <c r="P58" s="590" t="str">
        <f t="shared" si="99"/>
        <v>501EPS040</v>
      </c>
      <c r="Q58" s="590" t="str">
        <f t="shared" si="100"/>
        <v>501ESSC24</v>
      </c>
      <c r="R58" s="590" t="e">
        <f>CONCATENATE(AB59,#REF!)</f>
        <v>#REF!</v>
      </c>
      <c r="S58" s="590" t="str">
        <f t="shared" si="101"/>
        <v>501ESSC91</v>
      </c>
      <c r="T58" s="590" t="str">
        <f t="shared" si="102"/>
        <v>501ESSC02</v>
      </c>
      <c r="U58" s="590" t="str">
        <f t="shared" si="103"/>
        <v>501ESSC62</v>
      </c>
      <c r="V58" s="590" t="e">
        <f>CONCATENATE(AB59,#REF!)</f>
        <v>#REF!</v>
      </c>
      <c r="W58" s="590" t="str">
        <f t="shared" si="104"/>
        <v>501EPSIC3</v>
      </c>
      <c r="X58" s="590" t="str">
        <f t="shared" si="105"/>
        <v>501CCFC55</v>
      </c>
      <c r="Y58" s="590" t="str">
        <f t="shared" si="106"/>
        <v>501ESSC07</v>
      </c>
      <c r="Z58" s="602" t="s">
        <v>47</v>
      </c>
      <c r="AA58" s="610" t="s">
        <v>246</v>
      </c>
      <c r="AB58" s="476">
        <v>411</v>
      </c>
      <c r="AC58" s="80">
        <f t="shared" si="108"/>
        <v>0</v>
      </c>
      <c r="AD58" s="74">
        <f t="shared" si="109"/>
        <v>0</v>
      </c>
      <c r="AE58" s="74">
        <f t="shared" si="110"/>
        <v>277</v>
      </c>
      <c r="AF58" s="74">
        <f t="shared" si="111"/>
        <v>0</v>
      </c>
      <c r="AG58" s="74">
        <f t="shared" si="112"/>
        <v>752</v>
      </c>
      <c r="AH58" s="74">
        <f t="shared" si="113"/>
        <v>0</v>
      </c>
      <c r="AI58" s="74">
        <f t="shared" si="114"/>
        <v>0</v>
      </c>
      <c r="AJ58" s="74">
        <f t="shared" si="115"/>
        <v>0</v>
      </c>
      <c r="AK58" s="74">
        <f t="shared" si="116"/>
        <v>1</v>
      </c>
      <c r="AL58" s="74">
        <f t="shared" si="117"/>
        <v>0</v>
      </c>
      <c r="AM58" s="74">
        <f t="shared" si="118"/>
        <v>0</v>
      </c>
      <c r="AN58" s="74">
        <f t="shared" si="119"/>
        <v>0</v>
      </c>
      <c r="AO58" s="74">
        <f t="shared" si="120"/>
        <v>0</v>
      </c>
      <c r="AP58" s="396">
        <f t="shared" si="121"/>
        <v>0</v>
      </c>
      <c r="AQ58" s="80">
        <f t="shared" si="122"/>
        <v>155</v>
      </c>
      <c r="AR58" s="74">
        <f t="shared" si="123"/>
        <v>0</v>
      </c>
      <c r="AS58" s="74">
        <f t="shared" si="124"/>
        <v>0</v>
      </c>
      <c r="AT58" s="74">
        <f t="shared" si="125"/>
        <v>0</v>
      </c>
      <c r="AU58" s="74">
        <f t="shared" si="126"/>
        <v>0</v>
      </c>
      <c r="AV58" s="74">
        <f t="shared" si="127"/>
        <v>0</v>
      </c>
      <c r="AW58" s="74">
        <f t="shared" si="128"/>
        <v>0</v>
      </c>
      <c r="AX58" s="396">
        <f t="shared" si="129"/>
        <v>0</v>
      </c>
      <c r="AY58" s="460">
        <f t="shared" si="84"/>
        <v>1185</v>
      </c>
      <c r="AZ58" s="601" t="str">
        <f t="shared" si="33"/>
        <v>154ESSC24</v>
      </c>
      <c r="BA58" s="779" t="s">
        <v>268</v>
      </c>
      <c r="BB58" s="781">
        <v>154</v>
      </c>
      <c r="BC58" s="779" t="s">
        <v>558</v>
      </c>
      <c r="BD58" s="780">
        <v>1444</v>
      </c>
    </row>
    <row r="59" spans="2:56" ht="15" customHeight="1">
      <c r="B59" s="590" t="str">
        <f t="shared" si="85"/>
        <v>543EPS010</v>
      </c>
      <c r="C59" s="590" t="str">
        <f t="shared" si="86"/>
        <v>543EPS016</v>
      </c>
      <c r="D59" s="590" t="str">
        <f t="shared" si="87"/>
        <v>543EPS037</v>
      </c>
      <c r="E59" s="590" t="str">
        <f t="shared" si="88"/>
        <v>543EPS002</v>
      </c>
      <c r="F59" s="590" t="str">
        <f t="shared" si="89"/>
        <v>543EPS044</v>
      </c>
      <c r="G59" s="590" t="str">
        <f t="shared" si="90"/>
        <v>543EPS023</v>
      </c>
      <c r="H59" s="590" t="str">
        <f t="shared" si="91"/>
        <v>543EPS005</v>
      </c>
      <c r="I59" s="590" t="str">
        <f t="shared" si="92"/>
        <v>543EPS018</v>
      </c>
      <c r="J59" s="590" t="str">
        <f t="shared" si="93"/>
        <v>543EAS016</v>
      </c>
      <c r="K59" s="590" t="str">
        <f t="shared" si="94"/>
        <v>543EAS027</v>
      </c>
      <c r="L59" s="590" t="str">
        <f t="shared" si="95"/>
        <v>543EPS017</v>
      </c>
      <c r="M59" s="590" t="str">
        <f t="shared" si="96"/>
        <v>543EPS033</v>
      </c>
      <c r="N59" s="590" t="str">
        <f t="shared" si="97"/>
        <v>543EPS001</v>
      </c>
      <c r="O59" s="590" t="str">
        <f t="shared" si="98"/>
        <v>543EPS008</v>
      </c>
      <c r="P59" s="590" t="str">
        <f t="shared" si="99"/>
        <v>543EPS040</v>
      </c>
      <c r="Q59" s="590" t="str">
        <f t="shared" si="100"/>
        <v>543ESSC24</v>
      </c>
      <c r="R59" s="590" t="e">
        <f>CONCATENATE(AB60,#REF!)</f>
        <v>#REF!</v>
      </c>
      <c r="S59" s="590" t="str">
        <f t="shared" si="101"/>
        <v>543ESSC91</v>
      </c>
      <c r="T59" s="590" t="str">
        <f t="shared" si="102"/>
        <v>543ESSC02</v>
      </c>
      <c r="U59" s="590" t="str">
        <f t="shared" si="103"/>
        <v>543ESSC62</v>
      </c>
      <c r="V59" s="590" t="e">
        <f>CONCATENATE(AB60,#REF!)</f>
        <v>#REF!</v>
      </c>
      <c r="W59" s="590" t="str">
        <f t="shared" si="104"/>
        <v>543EPSIC3</v>
      </c>
      <c r="X59" s="590" t="str">
        <f t="shared" si="105"/>
        <v>543CCFC55</v>
      </c>
      <c r="Y59" s="590" t="str">
        <f t="shared" si="106"/>
        <v>543ESSC07</v>
      </c>
      <c r="Z59" s="602" t="s">
        <v>50</v>
      </c>
      <c r="AA59" s="610" t="s">
        <v>246</v>
      </c>
      <c r="AB59" s="476">
        <v>501</v>
      </c>
      <c r="AC59" s="80">
        <f t="shared" si="108"/>
        <v>0</v>
      </c>
      <c r="AD59" s="74">
        <f t="shared" si="109"/>
        <v>0</v>
      </c>
      <c r="AE59" s="74">
        <f t="shared" si="110"/>
        <v>148</v>
      </c>
      <c r="AF59" s="74">
        <f t="shared" si="111"/>
        <v>0</v>
      </c>
      <c r="AG59" s="74">
        <f t="shared" si="112"/>
        <v>0</v>
      </c>
      <c r="AH59" s="74">
        <f t="shared" si="113"/>
        <v>0</v>
      </c>
      <c r="AI59" s="74">
        <f t="shared" si="114"/>
        <v>0</v>
      </c>
      <c r="AJ59" s="74">
        <f t="shared" si="115"/>
        <v>0</v>
      </c>
      <c r="AK59" s="74">
        <f t="shared" si="116"/>
        <v>0</v>
      </c>
      <c r="AL59" s="74">
        <f t="shared" si="117"/>
        <v>0</v>
      </c>
      <c r="AM59" s="74">
        <f t="shared" si="118"/>
        <v>0</v>
      </c>
      <c r="AN59" s="74">
        <f t="shared" si="119"/>
        <v>0</v>
      </c>
      <c r="AO59" s="74">
        <f t="shared" si="120"/>
        <v>0</v>
      </c>
      <c r="AP59" s="396">
        <f t="shared" si="121"/>
        <v>0</v>
      </c>
      <c r="AQ59" s="80">
        <f t="shared" si="122"/>
        <v>40</v>
      </c>
      <c r="AR59" s="74">
        <f t="shared" si="123"/>
        <v>0</v>
      </c>
      <c r="AS59" s="74">
        <f t="shared" si="124"/>
        <v>0</v>
      </c>
      <c r="AT59" s="74">
        <f t="shared" si="125"/>
        <v>0</v>
      </c>
      <c r="AU59" s="74">
        <f t="shared" si="126"/>
        <v>0</v>
      </c>
      <c r="AV59" s="74">
        <f t="shared" si="127"/>
        <v>0</v>
      </c>
      <c r="AW59" s="74">
        <f t="shared" si="128"/>
        <v>0</v>
      </c>
      <c r="AX59" s="396">
        <f t="shared" si="129"/>
        <v>0</v>
      </c>
      <c r="AY59" s="460">
        <f t="shared" si="84"/>
        <v>188</v>
      </c>
      <c r="AZ59" s="601" t="str">
        <f t="shared" si="33"/>
        <v>250EPS023</v>
      </c>
      <c r="BA59" s="779" t="s">
        <v>268</v>
      </c>
      <c r="BB59" s="781">
        <v>250</v>
      </c>
      <c r="BC59" s="779" t="s">
        <v>218</v>
      </c>
      <c r="BD59" s="780">
        <v>8</v>
      </c>
    </row>
    <row r="60" spans="2:56" ht="15" customHeight="1">
      <c r="B60" s="590" t="str">
        <f t="shared" si="85"/>
        <v>628EPS010</v>
      </c>
      <c r="C60" s="590" t="str">
        <f t="shared" si="86"/>
        <v>628EPS016</v>
      </c>
      <c r="D60" s="590" t="str">
        <f t="shared" si="87"/>
        <v>628EPS037</v>
      </c>
      <c r="E60" s="590" t="str">
        <f t="shared" si="88"/>
        <v>628EPS002</v>
      </c>
      <c r="F60" s="590" t="str">
        <f t="shared" si="89"/>
        <v>628EPS044</v>
      </c>
      <c r="G60" s="590" t="str">
        <f t="shared" si="90"/>
        <v>628EPS023</v>
      </c>
      <c r="H60" s="590" t="str">
        <f t="shared" si="91"/>
        <v>628EPS005</v>
      </c>
      <c r="I60" s="590" t="str">
        <f t="shared" si="92"/>
        <v>628EPS018</v>
      </c>
      <c r="J60" s="590" t="str">
        <f t="shared" si="93"/>
        <v>628EAS016</v>
      </c>
      <c r="K60" s="590" t="str">
        <f t="shared" si="94"/>
        <v>628EAS027</v>
      </c>
      <c r="L60" s="590" t="str">
        <f t="shared" si="95"/>
        <v>628EPS017</v>
      </c>
      <c r="M60" s="590" t="str">
        <f t="shared" si="96"/>
        <v>628EPS033</v>
      </c>
      <c r="N60" s="590" t="str">
        <f t="shared" si="97"/>
        <v>628EPS001</v>
      </c>
      <c r="O60" s="590" t="str">
        <f t="shared" si="98"/>
        <v>628EPS008</v>
      </c>
      <c r="P60" s="590" t="str">
        <f t="shared" si="99"/>
        <v>628EPS040</v>
      </c>
      <c r="Q60" s="590" t="str">
        <f t="shared" si="100"/>
        <v>628ESSC24</v>
      </c>
      <c r="R60" s="590" t="e">
        <f>CONCATENATE(AB61,#REF!)</f>
        <v>#REF!</v>
      </c>
      <c r="S60" s="590" t="str">
        <f t="shared" si="101"/>
        <v>628ESSC91</v>
      </c>
      <c r="T60" s="590" t="str">
        <f t="shared" si="102"/>
        <v>628ESSC02</v>
      </c>
      <c r="U60" s="590" t="str">
        <f t="shared" si="103"/>
        <v>628ESSC62</v>
      </c>
      <c r="V60" s="590" t="e">
        <f>CONCATENATE(AB61,#REF!)</f>
        <v>#REF!</v>
      </c>
      <c r="W60" s="590" t="str">
        <f t="shared" si="104"/>
        <v>628EPSIC3</v>
      </c>
      <c r="X60" s="590" t="str">
        <f t="shared" si="105"/>
        <v>628CCFC55</v>
      </c>
      <c r="Y60" s="590" t="str">
        <f t="shared" si="106"/>
        <v>628ESSC07</v>
      </c>
      <c r="Z60" s="599" t="s">
        <v>88</v>
      </c>
      <c r="AA60" s="610" t="s">
        <v>246</v>
      </c>
      <c r="AB60" s="476">
        <v>543</v>
      </c>
      <c r="AC60" s="80">
        <f t="shared" si="108"/>
        <v>0</v>
      </c>
      <c r="AD60" s="74">
        <f t="shared" si="109"/>
        <v>0</v>
      </c>
      <c r="AE60" s="74">
        <f t="shared" si="110"/>
        <v>18</v>
      </c>
      <c r="AF60" s="74">
        <f t="shared" si="111"/>
        <v>0</v>
      </c>
      <c r="AG60" s="74">
        <f t="shared" si="112"/>
        <v>350</v>
      </c>
      <c r="AH60" s="74">
        <f t="shared" si="113"/>
        <v>0</v>
      </c>
      <c r="AI60" s="74">
        <f t="shared" si="114"/>
        <v>0</v>
      </c>
      <c r="AJ60" s="74">
        <f t="shared" si="115"/>
        <v>0</v>
      </c>
      <c r="AK60" s="74">
        <f t="shared" si="116"/>
        <v>0</v>
      </c>
      <c r="AL60" s="74">
        <f t="shared" si="117"/>
        <v>0</v>
      </c>
      <c r="AM60" s="74">
        <f t="shared" si="118"/>
        <v>0</v>
      </c>
      <c r="AN60" s="74">
        <f t="shared" si="119"/>
        <v>0</v>
      </c>
      <c r="AO60" s="74">
        <f t="shared" si="120"/>
        <v>0</v>
      </c>
      <c r="AP60" s="396">
        <f t="shared" si="121"/>
        <v>0</v>
      </c>
      <c r="AQ60" s="80">
        <f t="shared" si="122"/>
        <v>53</v>
      </c>
      <c r="AR60" s="74">
        <f t="shared" si="123"/>
        <v>144</v>
      </c>
      <c r="AS60" s="74">
        <f t="shared" si="124"/>
        <v>0</v>
      </c>
      <c r="AT60" s="74">
        <f t="shared" si="125"/>
        <v>0</v>
      </c>
      <c r="AU60" s="74">
        <f t="shared" si="126"/>
        <v>0</v>
      </c>
      <c r="AV60" s="74">
        <f t="shared" si="127"/>
        <v>0</v>
      </c>
      <c r="AW60" s="74">
        <f t="shared" si="128"/>
        <v>0</v>
      </c>
      <c r="AX60" s="396">
        <f t="shared" si="129"/>
        <v>0</v>
      </c>
      <c r="AY60" s="460">
        <f t="shared" si="84"/>
        <v>565</v>
      </c>
      <c r="AZ60" s="601" t="str">
        <f t="shared" si="33"/>
        <v>250EPS037</v>
      </c>
      <c r="BA60" s="779" t="s">
        <v>268</v>
      </c>
      <c r="BB60" s="781">
        <v>250</v>
      </c>
      <c r="BC60" s="779" t="s">
        <v>214</v>
      </c>
      <c r="BD60" s="780">
        <v>585</v>
      </c>
    </row>
    <row r="61" spans="2:56" ht="15" customHeight="1">
      <c r="B61" s="590" t="str">
        <f t="shared" si="85"/>
        <v>656EPS010</v>
      </c>
      <c r="C61" s="590" t="str">
        <f t="shared" si="86"/>
        <v>656EPS016</v>
      </c>
      <c r="D61" s="590" t="str">
        <f t="shared" si="87"/>
        <v>656EPS037</v>
      </c>
      <c r="E61" s="590" t="str">
        <f t="shared" si="88"/>
        <v>656EPS002</v>
      </c>
      <c r="F61" s="590" t="str">
        <f t="shared" si="89"/>
        <v>656EPS044</v>
      </c>
      <c r="G61" s="590" t="str">
        <f t="shared" si="90"/>
        <v>656EPS023</v>
      </c>
      <c r="H61" s="590" t="str">
        <f t="shared" si="91"/>
        <v>656EPS005</v>
      </c>
      <c r="I61" s="590" t="str">
        <f t="shared" si="92"/>
        <v>656EPS018</v>
      </c>
      <c r="J61" s="590" t="str">
        <f t="shared" si="93"/>
        <v>656EAS016</v>
      </c>
      <c r="K61" s="590" t="str">
        <f t="shared" si="94"/>
        <v>656EAS027</v>
      </c>
      <c r="L61" s="590" t="str">
        <f t="shared" si="95"/>
        <v>656EPS017</v>
      </c>
      <c r="M61" s="590" t="str">
        <f t="shared" si="96"/>
        <v>656EPS033</v>
      </c>
      <c r="N61" s="590" t="str">
        <f t="shared" si="97"/>
        <v>656EPS001</v>
      </c>
      <c r="O61" s="590" t="str">
        <f t="shared" si="98"/>
        <v>656EPS008</v>
      </c>
      <c r="P61" s="590" t="str">
        <f t="shared" si="99"/>
        <v>656EPS040</v>
      </c>
      <c r="Q61" s="590" t="str">
        <f t="shared" si="100"/>
        <v>656ESSC24</v>
      </c>
      <c r="R61" s="590" t="e">
        <f>CONCATENATE(AB62,#REF!)</f>
        <v>#REF!</v>
      </c>
      <c r="S61" s="590" t="str">
        <f t="shared" si="101"/>
        <v>656ESSC91</v>
      </c>
      <c r="T61" s="590" t="str">
        <f t="shared" si="102"/>
        <v>656ESSC02</v>
      </c>
      <c r="U61" s="590" t="str">
        <f t="shared" si="103"/>
        <v>656ESSC62</v>
      </c>
      <c r="V61" s="590" t="e">
        <f>CONCATENATE(AB62,#REF!)</f>
        <v>#REF!</v>
      </c>
      <c r="W61" s="590" t="str">
        <f t="shared" si="104"/>
        <v>656EPSIC3</v>
      </c>
      <c r="X61" s="590" t="str">
        <f t="shared" si="105"/>
        <v>656CCFC55</v>
      </c>
      <c r="Y61" s="590" t="str">
        <f t="shared" si="106"/>
        <v>656ESSC07</v>
      </c>
      <c r="Z61" s="602" t="s">
        <v>52</v>
      </c>
      <c r="AA61" s="610" t="s">
        <v>246</v>
      </c>
      <c r="AB61" s="476">
        <v>628</v>
      </c>
      <c r="AC61" s="80">
        <f t="shared" si="108"/>
        <v>0</v>
      </c>
      <c r="AD61" s="74">
        <f t="shared" si="109"/>
        <v>0</v>
      </c>
      <c r="AE61" s="74">
        <f t="shared" si="110"/>
        <v>148</v>
      </c>
      <c r="AF61" s="74">
        <f t="shared" si="111"/>
        <v>0</v>
      </c>
      <c r="AG61" s="74">
        <f t="shared" si="112"/>
        <v>547</v>
      </c>
      <c r="AH61" s="74">
        <f t="shared" si="113"/>
        <v>0</v>
      </c>
      <c r="AI61" s="74">
        <f t="shared" si="114"/>
        <v>2</v>
      </c>
      <c r="AJ61" s="74">
        <f t="shared" si="115"/>
        <v>0</v>
      </c>
      <c r="AK61" s="74">
        <f t="shared" si="116"/>
        <v>0</v>
      </c>
      <c r="AL61" s="74">
        <f t="shared" si="117"/>
        <v>0</v>
      </c>
      <c r="AM61" s="74">
        <f t="shared" si="118"/>
        <v>0</v>
      </c>
      <c r="AN61" s="74">
        <f t="shared" si="119"/>
        <v>0</v>
      </c>
      <c r="AO61" s="74">
        <f t="shared" si="120"/>
        <v>0</v>
      </c>
      <c r="AP61" s="396">
        <f t="shared" si="121"/>
        <v>0</v>
      </c>
      <c r="AQ61" s="80">
        <f t="shared" si="122"/>
        <v>84</v>
      </c>
      <c r="AR61" s="74">
        <f t="shared" si="123"/>
        <v>0</v>
      </c>
      <c r="AS61" s="74">
        <f t="shared" si="124"/>
        <v>4</v>
      </c>
      <c r="AT61" s="74">
        <f t="shared" si="125"/>
        <v>0</v>
      </c>
      <c r="AU61" s="74">
        <f t="shared" si="126"/>
        <v>0</v>
      </c>
      <c r="AV61" s="74">
        <f t="shared" si="127"/>
        <v>0</v>
      </c>
      <c r="AW61" s="74">
        <f t="shared" si="128"/>
        <v>1</v>
      </c>
      <c r="AX61" s="396">
        <f t="shared" si="129"/>
        <v>0</v>
      </c>
      <c r="AY61" s="460">
        <f t="shared" si="84"/>
        <v>786</v>
      </c>
      <c r="AZ61" s="601" t="str">
        <f t="shared" si="33"/>
        <v>250EPS040</v>
      </c>
      <c r="BA61" s="779" t="s">
        <v>268</v>
      </c>
      <c r="BB61" s="781">
        <v>250</v>
      </c>
      <c r="BC61" s="779" t="s">
        <v>875</v>
      </c>
      <c r="BD61" s="780">
        <v>51</v>
      </c>
    </row>
    <row r="62" spans="2:56" ht="15" customHeight="1">
      <c r="B62" s="590" t="str">
        <f t="shared" si="85"/>
        <v>761EPS010</v>
      </c>
      <c r="C62" s="590" t="str">
        <f t="shared" si="86"/>
        <v>761EPS016</v>
      </c>
      <c r="D62" s="590" t="str">
        <f t="shared" si="87"/>
        <v>761EPS037</v>
      </c>
      <c r="E62" s="590" t="str">
        <f t="shared" si="88"/>
        <v>761EPS002</v>
      </c>
      <c r="F62" s="590" t="str">
        <f t="shared" si="89"/>
        <v>761EPS044</v>
      </c>
      <c r="G62" s="590" t="str">
        <f t="shared" si="90"/>
        <v>761EPS023</v>
      </c>
      <c r="H62" s="590" t="str">
        <f t="shared" si="91"/>
        <v>761EPS005</v>
      </c>
      <c r="I62" s="590" t="str">
        <f t="shared" si="92"/>
        <v>761EPS018</v>
      </c>
      <c r="J62" s="590" t="str">
        <f t="shared" si="93"/>
        <v>761EAS016</v>
      </c>
      <c r="K62" s="590" t="str">
        <f t="shared" si="94"/>
        <v>761EAS027</v>
      </c>
      <c r="L62" s="590" t="str">
        <f t="shared" si="95"/>
        <v>761EPS017</v>
      </c>
      <c r="M62" s="590" t="str">
        <f t="shared" si="96"/>
        <v>761EPS033</v>
      </c>
      <c r="N62" s="590" t="str">
        <f t="shared" si="97"/>
        <v>761EPS001</v>
      </c>
      <c r="O62" s="590" t="str">
        <f t="shared" si="98"/>
        <v>761EPS008</v>
      </c>
      <c r="P62" s="590" t="str">
        <f t="shared" si="99"/>
        <v>761EPS040</v>
      </c>
      <c r="Q62" s="590" t="str">
        <f t="shared" si="100"/>
        <v>761ESSC24</v>
      </c>
      <c r="R62" s="590" t="e">
        <f>CONCATENATE(AB63,#REF!)</f>
        <v>#REF!</v>
      </c>
      <c r="S62" s="590" t="str">
        <f t="shared" si="101"/>
        <v>761ESSC91</v>
      </c>
      <c r="T62" s="590" t="str">
        <f t="shared" si="102"/>
        <v>761ESSC02</v>
      </c>
      <c r="U62" s="590" t="str">
        <f t="shared" si="103"/>
        <v>761ESSC62</v>
      </c>
      <c r="V62" s="590" t="e">
        <f>CONCATENATE(AB63,#REF!)</f>
        <v>#REF!</v>
      </c>
      <c r="W62" s="590" t="str">
        <f t="shared" si="104"/>
        <v>761EPSIC3</v>
      </c>
      <c r="X62" s="590" t="str">
        <f t="shared" si="105"/>
        <v>761CCFC55</v>
      </c>
      <c r="Y62" s="590" t="str">
        <f t="shared" si="106"/>
        <v>761ESSC07</v>
      </c>
      <c r="Z62" s="698" t="s">
        <v>134</v>
      </c>
      <c r="AA62" s="610" t="s">
        <v>246</v>
      </c>
      <c r="AB62" s="476">
        <v>656</v>
      </c>
      <c r="AC62" s="80">
        <f t="shared" si="108"/>
        <v>0</v>
      </c>
      <c r="AD62" s="74">
        <f t="shared" si="109"/>
        <v>0</v>
      </c>
      <c r="AE62" s="74">
        <f t="shared" si="110"/>
        <v>1425</v>
      </c>
      <c r="AF62" s="74">
        <f t="shared" si="111"/>
        <v>0</v>
      </c>
      <c r="AG62" s="74">
        <f t="shared" si="112"/>
        <v>2770</v>
      </c>
      <c r="AH62" s="74">
        <f t="shared" si="113"/>
        <v>0</v>
      </c>
      <c r="AI62" s="74">
        <f t="shared" si="114"/>
        <v>0</v>
      </c>
      <c r="AJ62" s="74">
        <f t="shared" si="115"/>
        <v>0</v>
      </c>
      <c r="AK62" s="74">
        <f t="shared" si="116"/>
        <v>3</v>
      </c>
      <c r="AL62" s="74">
        <f t="shared" si="117"/>
        <v>0</v>
      </c>
      <c r="AM62" s="74">
        <f t="shared" si="118"/>
        <v>0</v>
      </c>
      <c r="AN62" s="74">
        <f t="shared" si="119"/>
        <v>0</v>
      </c>
      <c r="AO62" s="74">
        <f t="shared" si="120"/>
        <v>0</v>
      </c>
      <c r="AP62" s="396">
        <f t="shared" si="121"/>
        <v>0</v>
      </c>
      <c r="AQ62" s="80">
        <f t="shared" si="122"/>
        <v>242</v>
      </c>
      <c r="AR62" s="74">
        <f t="shared" si="123"/>
        <v>0</v>
      </c>
      <c r="AS62" s="74">
        <f t="shared" si="124"/>
        <v>13</v>
      </c>
      <c r="AT62" s="74">
        <f t="shared" si="125"/>
        <v>0</v>
      </c>
      <c r="AU62" s="74">
        <f t="shared" si="126"/>
        <v>0</v>
      </c>
      <c r="AV62" s="74">
        <f t="shared" si="127"/>
        <v>0</v>
      </c>
      <c r="AW62" s="74">
        <f t="shared" si="128"/>
        <v>0</v>
      </c>
      <c r="AX62" s="396">
        <f t="shared" si="129"/>
        <v>0</v>
      </c>
      <c r="AY62" s="460">
        <f t="shared" si="84"/>
        <v>4453</v>
      </c>
      <c r="AZ62" s="601" t="str">
        <f t="shared" si="33"/>
        <v>250EPS044</v>
      </c>
      <c r="BA62" s="779" t="s">
        <v>268</v>
      </c>
      <c r="BB62" s="781">
        <v>250</v>
      </c>
      <c r="BC62" s="779" t="s">
        <v>1065</v>
      </c>
      <c r="BD62" s="780">
        <v>7236</v>
      </c>
    </row>
    <row r="63" spans="2:56" ht="15" customHeight="1">
      <c r="B63" s="590" t="str">
        <f t="shared" si="85"/>
        <v>842EPS010</v>
      </c>
      <c r="C63" s="590" t="str">
        <f t="shared" si="86"/>
        <v>842EPS016</v>
      </c>
      <c r="D63" s="590" t="str">
        <f t="shared" si="87"/>
        <v>842EPS037</v>
      </c>
      <c r="E63" s="590" t="str">
        <f t="shared" si="88"/>
        <v>842EPS002</v>
      </c>
      <c r="F63" s="590" t="str">
        <f t="shared" si="89"/>
        <v>842EPS044</v>
      </c>
      <c r="G63" s="590" t="str">
        <f t="shared" si="90"/>
        <v>842EPS023</v>
      </c>
      <c r="H63" s="590" t="str">
        <f t="shared" si="91"/>
        <v>842EPS005</v>
      </c>
      <c r="I63" s="590" t="str">
        <f t="shared" si="92"/>
        <v>842EPS018</v>
      </c>
      <c r="J63" s="590" t="str">
        <f t="shared" si="93"/>
        <v>842EAS016</v>
      </c>
      <c r="K63" s="590" t="str">
        <f t="shared" si="94"/>
        <v>842EAS027</v>
      </c>
      <c r="L63" s="590" t="str">
        <f t="shared" si="95"/>
        <v>842EPS017</v>
      </c>
      <c r="M63" s="590" t="str">
        <f t="shared" si="96"/>
        <v>842EPS033</v>
      </c>
      <c r="N63" s="590" t="str">
        <f t="shared" si="97"/>
        <v>842EPS001</v>
      </c>
      <c r="O63" s="590" t="str">
        <f t="shared" si="98"/>
        <v>842EPS008</v>
      </c>
      <c r="P63" s="590" t="str">
        <f t="shared" si="99"/>
        <v>842EPS040</v>
      </c>
      <c r="Q63" s="590" t="str">
        <f t="shared" si="100"/>
        <v>842ESSC24</v>
      </c>
      <c r="R63" s="590" t="e">
        <f>CONCATENATE(AB64,#REF!)</f>
        <v>#REF!</v>
      </c>
      <c r="S63" s="590" t="str">
        <f t="shared" si="101"/>
        <v>842ESSC91</v>
      </c>
      <c r="T63" s="590" t="str">
        <f t="shared" si="102"/>
        <v>842ESSC02</v>
      </c>
      <c r="U63" s="590" t="str">
        <f t="shared" si="103"/>
        <v>842ESSC62</v>
      </c>
      <c r="V63" s="590" t="e">
        <f>CONCATENATE(AB64,#REF!)</f>
        <v>#REF!</v>
      </c>
      <c r="W63" s="590" t="str">
        <f t="shared" si="104"/>
        <v>842EPSIC3</v>
      </c>
      <c r="X63" s="590" t="str">
        <f t="shared" si="105"/>
        <v>842CCFC55</v>
      </c>
      <c r="Y63" s="590" t="str">
        <f t="shared" si="106"/>
        <v>842ESSC07</v>
      </c>
      <c r="Z63" s="695" t="s">
        <v>97</v>
      </c>
      <c r="AA63" s="610" t="s">
        <v>246</v>
      </c>
      <c r="AB63" s="476">
        <v>761</v>
      </c>
      <c r="AC63" s="80">
        <f t="shared" si="108"/>
        <v>0</v>
      </c>
      <c r="AD63" s="74">
        <f t="shared" si="109"/>
        <v>0</v>
      </c>
      <c r="AE63" s="74">
        <f t="shared" si="110"/>
        <v>593</v>
      </c>
      <c r="AF63" s="74">
        <f t="shared" si="111"/>
        <v>0</v>
      </c>
      <c r="AG63" s="74">
        <f t="shared" si="112"/>
        <v>1886</v>
      </c>
      <c r="AH63" s="74">
        <f t="shared" si="113"/>
        <v>0</v>
      </c>
      <c r="AI63" s="74">
        <f t="shared" si="114"/>
        <v>0</v>
      </c>
      <c r="AJ63" s="74">
        <f t="shared" si="115"/>
        <v>0</v>
      </c>
      <c r="AK63" s="74">
        <f t="shared" si="116"/>
        <v>3</v>
      </c>
      <c r="AL63" s="74">
        <f t="shared" si="117"/>
        <v>0</v>
      </c>
      <c r="AM63" s="74">
        <f t="shared" si="118"/>
        <v>0</v>
      </c>
      <c r="AN63" s="74">
        <f t="shared" si="119"/>
        <v>0</v>
      </c>
      <c r="AO63" s="74">
        <f t="shared" si="120"/>
        <v>0</v>
      </c>
      <c r="AP63" s="396">
        <f t="shared" si="121"/>
        <v>0</v>
      </c>
      <c r="AQ63" s="80">
        <f t="shared" si="122"/>
        <v>245</v>
      </c>
      <c r="AR63" s="74">
        <f t="shared" si="123"/>
        <v>0</v>
      </c>
      <c r="AS63" s="74">
        <f t="shared" si="124"/>
        <v>0</v>
      </c>
      <c r="AT63" s="74">
        <f t="shared" si="125"/>
        <v>0</v>
      </c>
      <c r="AU63" s="74">
        <f t="shared" si="126"/>
        <v>0</v>
      </c>
      <c r="AV63" s="74">
        <f t="shared" si="127"/>
        <v>0</v>
      </c>
      <c r="AW63" s="74">
        <f t="shared" si="128"/>
        <v>0</v>
      </c>
      <c r="AX63" s="396">
        <f t="shared" si="129"/>
        <v>0</v>
      </c>
      <c r="AY63" s="460">
        <f t="shared" si="84"/>
        <v>2727</v>
      </c>
      <c r="AZ63" s="601" t="str">
        <f t="shared" si="33"/>
        <v>250EPSIC3</v>
      </c>
      <c r="BA63" s="779" t="s">
        <v>268</v>
      </c>
      <c r="BB63" s="781">
        <v>250</v>
      </c>
      <c r="BC63" s="779" t="s">
        <v>554</v>
      </c>
      <c r="BD63" s="780">
        <v>7</v>
      </c>
    </row>
    <row r="64" spans="2:56" ht="15" customHeight="1">
      <c r="B64" s="590" t="str">
        <f t="shared" si="85"/>
        <v>EPS010</v>
      </c>
      <c r="C64" s="590" t="str">
        <f t="shared" si="86"/>
        <v>EPS016</v>
      </c>
      <c r="D64" s="590" t="str">
        <f t="shared" si="87"/>
        <v>EPS037</v>
      </c>
      <c r="E64" s="590" t="str">
        <f t="shared" si="88"/>
        <v>EPS002</v>
      </c>
      <c r="F64" s="590" t="str">
        <f t="shared" si="89"/>
        <v>EPS044</v>
      </c>
      <c r="G64" s="590" t="str">
        <f t="shared" si="90"/>
        <v>EPS023</v>
      </c>
      <c r="H64" s="590" t="str">
        <f t="shared" si="91"/>
        <v>EPS005</v>
      </c>
      <c r="I64" s="590" t="str">
        <f t="shared" si="92"/>
        <v>EPS018</v>
      </c>
      <c r="J64" s="590" t="str">
        <f t="shared" si="93"/>
        <v>EAS016</v>
      </c>
      <c r="K64" s="590" t="str">
        <f t="shared" si="94"/>
        <v>EAS027</v>
      </c>
      <c r="L64" s="590" t="str">
        <f t="shared" si="95"/>
        <v>EPS017</v>
      </c>
      <c r="M64" s="590" t="str">
        <f t="shared" si="96"/>
        <v>EPS033</v>
      </c>
      <c r="N64" s="590" t="str">
        <f t="shared" si="97"/>
        <v>EPS001</v>
      </c>
      <c r="O64" s="590" t="str">
        <f t="shared" si="98"/>
        <v>EPS008</v>
      </c>
      <c r="P64" s="590" t="str">
        <f t="shared" si="99"/>
        <v>EPS040</v>
      </c>
      <c r="Q64" s="590" t="str">
        <f t="shared" si="100"/>
        <v>ESSC24</v>
      </c>
      <c r="R64" s="590" t="e">
        <f>CONCATENATE(AB65,#REF!)</f>
        <v>#REF!</v>
      </c>
      <c r="S64" s="590" t="str">
        <f t="shared" si="101"/>
        <v>ESSC91</v>
      </c>
      <c r="T64" s="590" t="str">
        <f t="shared" si="102"/>
        <v>ESSC02</v>
      </c>
      <c r="U64" s="590" t="str">
        <f t="shared" si="103"/>
        <v>ESSC62</v>
      </c>
      <c r="V64" s="590" t="e">
        <f>CONCATENATE(AB65,#REF!)</f>
        <v>#REF!</v>
      </c>
      <c r="W64" s="590" t="str">
        <f t="shared" si="104"/>
        <v>EPSIC3</v>
      </c>
      <c r="X64" s="590" t="str">
        <f t="shared" si="105"/>
        <v>CCFC55</v>
      </c>
      <c r="Y64" s="590" t="str">
        <f t="shared" si="106"/>
        <v>ESSC07</v>
      </c>
      <c r="Z64" s="602" t="s">
        <v>100</v>
      </c>
      <c r="AA64" s="610" t="s">
        <v>246</v>
      </c>
      <c r="AB64" s="476">
        <v>842</v>
      </c>
      <c r="AC64" s="80">
        <f t="shared" si="108"/>
        <v>0</v>
      </c>
      <c r="AD64" s="74">
        <f t="shared" si="109"/>
        <v>0</v>
      </c>
      <c r="AE64" s="74">
        <f t="shared" si="110"/>
        <v>121</v>
      </c>
      <c r="AF64" s="74">
        <f t="shared" si="111"/>
        <v>0</v>
      </c>
      <c r="AG64" s="74">
        <f t="shared" si="112"/>
        <v>278</v>
      </c>
      <c r="AH64" s="74">
        <f t="shared" si="113"/>
        <v>0</v>
      </c>
      <c r="AI64" s="74">
        <f t="shared" si="114"/>
        <v>0</v>
      </c>
      <c r="AJ64" s="74">
        <f t="shared" si="115"/>
        <v>0</v>
      </c>
      <c r="AK64" s="74">
        <f t="shared" si="116"/>
        <v>0</v>
      </c>
      <c r="AL64" s="74">
        <f t="shared" si="117"/>
        <v>0</v>
      </c>
      <c r="AM64" s="74">
        <f t="shared" si="118"/>
        <v>0</v>
      </c>
      <c r="AN64" s="74">
        <f t="shared" si="119"/>
        <v>0</v>
      </c>
      <c r="AO64" s="74">
        <f t="shared" si="120"/>
        <v>0</v>
      </c>
      <c r="AP64" s="396">
        <f t="shared" si="121"/>
        <v>0</v>
      </c>
      <c r="AQ64" s="80">
        <f t="shared" si="122"/>
        <v>0</v>
      </c>
      <c r="AR64" s="74">
        <f t="shared" si="123"/>
        <v>166</v>
      </c>
      <c r="AS64" s="74">
        <f t="shared" si="124"/>
        <v>0</v>
      </c>
      <c r="AT64" s="74">
        <f t="shared" si="125"/>
        <v>0</v>
      </c>
      <c r="AU64" s="74">
        <f t="shared" si="126"/>
        <v>0</v>
      </c>
      <c r="AV64" s="74">
        <f t="shared" si="127"/>
        <v>0</v>
      </c>
      <c r="AW64" s="74">
        <f t="shared" si="128"/>
        <v>0</v>
      </c>
      <c r="AX64" s="396">
        <f t="shared" si="129"/>
        <v>0</v>
      </c>
      <c r="AY64" s="460">
        <f t="shared" si="84"/>
        <v>565</v>
      </c>
      <c r="AZ64" s="601" t="str">
        <f t="shared" si="33"/>
        <v>250ESSC02</v>
      </c>
      <c r="BA64" s="779" t="s">
        <v>268</v>
      </c>
      <c r="BB64" s="781">
        <v>250</v>
      </c>
      <c r="BC64" s="779" t="s">
        <v>557</v>
      </c>
      <c r="BD64" s="780">
        <v>2</v>
      </c>
    </row>
    <row r="65" spans="2:56" ht="15" customHeight="1">
      <c r="B65" s="590" t="str">
        <f t="shared" si="85"/>
        <v>38EPS010</v>
      </c>
      <c r="C65" s="590" t="str">
        <f t="shared" si="86"/>
        <v>38EPS016</v>
      </c>
      <c r="D65" s="590" t="str">
        <f t="shared" si="87"/>
        <v>38EPS037</v>
      </c>
      <c r="E65" s="590" t="str">
        <f t="shared" si="88"/>
        <v>38EPS002</v>
      </c>
      <c r="F65" s="590" t="str">
        <f t="shared" si="89"/>
        <v>38EPS044</v>
      </c>
      <c r="G65" s="590" t="str">
        <f t="shared" si="90"/>
        <v>38EPS023</v>
      </c>
      <c r="H65" s="590" t="str">
        <f t="shared" si="91"/>
        <v>38EPS005</v>
      </c>
      <c r="I65" s="590" t="str">
        <f t="shared" si="92"/>
        <v>38EPS018</v>
      </c>
      <c r="J65" s="590" t="str">
        <f t="shared" si="93"/>
        <v>38EAS016</v>
      </c>
      <c r="K65" s="590" t="str">
        <f t="shared" si="94"/>
        <v>38EAS027</v>
      </c>
      <c r="L65" s="590" t="str">
        <f t="shared" si="95"/>
        <v>38EPS017</v>
      </c>
      <c r="M65" s="590" t="str">
        <f t="shared" si="96"/>
        <v>38EPS033</v>
      </c>
      <c r="N65" s="590" t="str">
        <f t="shared" si="97"/>
        <v>38EPS001</v>
      </c>
      <c r="O65" s="590" t="str">
        <f t="shared" si="98"/>
        <v>38EPS008</v>
      </c>
      <c r="P65" s="590" t="str">
        <f t="shared" si="99"/>
        <v>38EPS040</v>
      </c>
      <c r="Q65" s="590" t="str">
        <f t="shared" si="100"/>
        <v>38ESSC24</v>
      </c>
      <c r="R65" s="590" t="e">
        <f>CONCATENATE(AB66,#REF!)</f>
        <v>#REF!</v>
      </c>
      <c r="S65" s="590" t="str">
        <f t="shared" si="101"/>
        <v>38ESSC91</v>
      </c>
      <c r="T65" s="590" t="str">
        <f t="shared" si="102"/>
        <v>38ESSC02</v>
      </c>
      <c r="U65" s="590" t="str">
        <f t="shared" si="103"/>
        <v>38ESSC62</v>
      </c>
      <c r="V65" s="590" t="e">
        <f>CONCATENATE(AB66,#REF!)</f>
        <v>#REF!</v>
      </c>
      <c r="W65" s="590" t="str">
        <f t="shared" si="104"/>
        <v>38EPSIC3</v>
      </c>
      <c r="X65" s="590" t="str">
        <f t="shared" si="105"/>
        <v>38CCFC55</v>
      </c>
      <c r="Y65" s="590" t="str">
        <f t="shared" si="106"/>
        <v>38ESSC07</v>
      </c>
      <c r="Z65" s="477" t="s">
        <v>308</v>
      </c>
      <c r="AA65" s="336"/>
      <c r="AB65" s="604"/>
      <c r="AC65" s="78">
        <f>SUM(AC66:AC82)</f>
        <v>15797</v>
      </c>
      <c r="AD65" s="75">
        <f t="shared" ref="AD65:AX65" si="130">SUM(AD66:AD82)</f>
        <v>23717</v>
      </c>
      <c r="AE65" s="75">
        <f t="shared" si="130"/>
        <v>11764</v>
      </c>
      <c r="AF65" s="75">
        <f t="shared" si="130"/>
        <v>3816</v>
      </c>
      <c r="AG65" s="75">
        <f t="shared" si="130"/>
        <v>18689</v>
      </c>
      <c r="AH65" s="75">
        <f t="shared" si="130"/>
        <v>0</v>
      </c>
      <c r="AI65" s="75">
        <f t="shared" si="130"/>
        <v>7</v>
      </c>
      <c r="AJ65" s="75">
        <f t="shared" si="130"/>
        <v>0</v>
      </c>
      <c r="AK65" s="75">
        <f t="shared" si="130"/>
        <v>196</v>
      </c>
      <c r="AL65" s="75">
        <f t="shared" si="130"/>
        <v>0</v>
      </c>
      <c r="AM65" s="75">
        <f t="shared" si="130"/>
        <v>0</v>
      </c>
      <c r="AN65" s="75">
        <f t="shared" si="130"/>
        <v>0</v>
      </c>
      <c r="AO65" s="75">
        <f t="shared" si="130"/>
        <v>0</v>
      </c>
      <c r="AP65" s="397">
        <f t="shared" si="130"/>
        <v>0</v>
      </c>
      <c r="AQ65" s="78">
        <f t="shared" si="130"/>
        <v>4737</v>
      </c>
      <c r="AR65" s="75">
        <f t="shared" si="130"/>
        <v>1224</v>
      </c>
      <c r="AS65" s="75">
        <f t="shared" si="130"/>
        <v>0</v>
      </c>
      <c r="AT65" s="75">
        <f t="shared" si="130"/>
        <v>2</v>
      </c>
      <c r="AU65" s="75">
        <f t="shared" si="130"/>
        <v>0</v>
      </c>
      <c r="AV65" s="75">
        <f t="shared" si="130"/>
        <v>0</v>
      </c>
      <c r="AW65" s="75">
        <f t="shared" si="130"/>
        <v>0</v>
      </c>
      <c r="AX65" s="397">
        <f t="shared" si="130"/>
        <v>0</v>
      </c>
      <c r="AY65" s="459">
        <f t="shared" si="84"/>
        <v>79949</v>
      </c>
      <c r="AZ65" s="601" t="str">
        <f t="shared" si="33"/>
        <v>250ESSC24</v>
      </c>
      <c r="BA65" s="779" t="s">
        <v>268</v>
      </c>
      <c r="BB65" s="781">
        <v>250</v>
      </c>
      <c r="BC65" s="779" t="s">
        <v>558</v>
      </c>
      <c r="BD65" s="780">
        <v>988</v>
      </c>
    </row>
    <row r="66" spans="2:56" ht="15" customHeight="1">
      <c r="B66" s="590" t="str">
        <f t="shared" si="85"/>
        <v>86EPS010</v>
      </c>
      <c r="C66" s="590" t="str">
        <f t="shared" si="86"/>
        <v>86EPS016</v>
      </c>
      <c r="D66" s="590" t="str">
        <f t="shared" si="87"/>
        <v>86EPS037</v>
      </c>
      <c r="E66" s="590" t="str">
        <f t="shared" si="88"/>
        <v>86EPS002</v>
      </c>
      <c r="F66" s="590" t="str">
        <f t="shared" si="89"/>
        <v>86EPS044</v>
      </c>
      <c r="G66" s="590" t="str">
        <f t="shared" si="90"/>
        <v>86EPS023</v>
      </c>
      <c r="H66" s="590" t="str">
        <f t="shared" si="91"/>
        <v>86EPS005</v>
      </c>
      <c r="I66" s="590" t="str">
        <f t="shared" si="92"/>
        <v>86EPS018</v>
      </c>
      <c r="J66" s="590" t="str">
        <f t="shared" si="93"/>
        <v>86EAS016</v>
      </c>
      <c r="K66" s="590" t="str">
        <f t="shared" si="94"/>
        <v>86EAS027</v>
      </c>
      <c r="L66" s="590" t="str">
        <f t="shared" si="95"/>
        <v>86EPS017</v>
      </c>
      <c r="M66" s="590" t="str">
        <f t="shared" si="96"/>
        <v>86EPS033</v>
      </c>
      <c r="N66" s="590" t="str">
        <f t="shared" si="97"/>
        <v>86EPS001</v>
      </c>
      <c r="O66" s="590" t="str">
        <f t="shared" si="98"/>
        <v>86EPS008</v>
      </c>
      <c r="P66" s="590" t="str">
        <f t="shared" si="99"/>
        <v>86EPS040</v>
      </c>
      <c r="Q66" s="590" t="str">
        <f t="shared" si="100"/>
        <v>86ESSC24</v>
      </c>
      <c r="R66" s="590" t="e">
        <f>CONCATENATE(AB67,#REF!)</f>
        <v>#REF!</v>
      </c>
      <c r="S66" s="590" t="str">
        <f t="shared" si="101"/>
        <v>86ESSC91</v>
      </c>
      <c r="T66" s="590" t="str">
        <f t="shared" si="102"/>
        <v>86ESSC02</v>
      </c>
      <c r="U66" s="590" t="str">
        <f t="shared" si="103"/>
        <v>86ESSC62</v>
      </c>
      <c r="V66" s="590" t="e">
        <f>CONCATENATE(AB67,#REF!)</f>
        <v>#REF!</v>
      </c>
      <c r="W66" s="590" t="str">
        <f t="shared" si="104"/>
        <v>86EPSIC3</v>
      </c>
      <c r="X66" s="590" t="str">
        <f t="shared" si="105"/>
        <v>86CCFC55</v>
      </c>
      <c r="Y66" s="590" t="str">
        <f t="shared" si="106"/>
        <v>86ESSC07</v>
      </c>
      <c r="Z66" s="599" t="s">
        <v>65</v>
      </c>
      <c r="AA66" s="610" t="s">
        <v>249</v>
      </c>
      <c r="AB66" s="476">
        <v>38</v>
      </c>
      <c r="AC66" s="80">
        <f t="shared" ref="AC66:AC82" si="131">IFERROR(VLOOKUP(B65,$AZ$9:$BD$950,5,0),0)</f>
        <v>0</v>
      </c>
      <c r="AD66" s="74">
        <f t="shared" ref="AD66:AD82" si="132">IFERROR(VLOOKUP(C65,$AZ$9:$BD$950,5,0),0)</f>
        <v>0</v>
      </c>
      <c r="AE66" s="74">
        <f t="shared" ref="AE66:AE82" si="133">IFERROR(VLOOKUP(D65,$AZ$9:$BD$950,5,0),0)</f>
        <v>371</v>
      </c>
      <c r="AF66" s="74">
        <f t="shared" ref="AF66:AF82" si="134">IFERROR(VLOOKUP(E65,$AZ$9:$BD$950,5,0),0)</f>
        <v>0</v>
      </c>
      <c r="AG66" s="74">
        <f t="shared" ref="AG66:AG82" si="135">IFERROR(VLOOKUP(F65,$AZ$9:$BD$950,5,0),0)</f>
        <v>315</v>
      </c>
      <c r="AH66" s="74">
        <f t="shared" ref="AH66:AH82" si="136">IFERROR(VLOOKUP(G65,$AZ$9:$BD$950,5,0),0)</f>
        <v>0</v>
      </c>
      <c r="AI66" s="74">
        <f t="shared" ref="AI66:AI82" si="137">IFERROR(VLOOKUP(H65,$AZ$9:$BD$950,5,0),0)</f>
        <v>0</v>
      </c>
      <c r="AJ66" s="74">
        <f t="shared" ref="AJ66:AJ82" si="138">IFERROR(VLOOKUP(I65,$AZ$9:$BD$950,5,0),0)</f>
        <v>0</v>
      </c>
      <c r="AK66" s="74">
        <f t="shared" ref="AK66:AK82" si="139">IFERROR(VLOOKUP(J65,$AZ$9:$BD$950,5,0),0)</f>
        <v>1</v>
      </c>
      <c r="AL66" s="74">
        <f t="shared" ref="AL66:AL82" si="140">IFERROR(VLOOKUP(K65,$AZ$9:$BD$950,5,0),0)</f>
        <v>0</v>
      </c>
      <c r="AM66" s="74">
        <f t="shared" ref="AM66:AM82" si="141">IFERROR(VLOOKUP(L65,$AZ$9:$BD$950,5,0),0)</f>
        <v>0</v>
      </c>
      <c r="AN66" s="74">
        <f t="shared" ref="AN66:AN82" si="142">IFERROR(VLOOKUP(M65,$AZ$9:$BD$950,5,0),0)</f>
        <v>0</v>
      </c>
      <c r="AO66" s="74">
        <f t="shared" ref="AO66:AO82" si="143">IFERROR(VLOOKUP(N65,$AZ$9:$BD$950,5,0),0)</f>
        <v>0</v>
      </c>
      <c r="AP66" s="396">
        <f t="shared" ref="AP66:AP82" si="144">IFERROR(VLOOKUP(O65,$AZ$9:$BD$950,5,0),0)</f>
        <v>0</v>
      </c>
      <c r="AQ66" s="80">
        <f t="shared" ref="AQ66:AQ82" si="145">IFERROR(VLOOKUP(P65,$AZ$9:$BD$950,5,0),0)</f>
        <v>0</v>
      </c>
      <c r="AR66" s="74">
        <f t="shared" ref="AR66:AR82" si="146">IFERROR(VLOOKUP(Q65,$AZ$9:$BD$950,5,0),0)</f>
        <v>263</v>
      </c>
      <c r="AS66" s="74">
        <f t="shared" ref="AS66:AS82" si="147">IFERROR(VLOOKUP(S65,$AZ$9:$BD$950,5,0),0)</f>
        <v>0</v>
      </c>
      <c r="AT66" s="74">
        <f t="shared" ref="AT66:AT82" si="148">IFERROR(VLOOKUP(T65,$AZ$9:$BD$950,5,0),0)</f>
        <v>0</v>
      </c>
      <c r="AU66" s="74">
        <f t="shared" ref="AU66:AU82" si="149">IFERROR(VLOOKUP(U65,$AZ$9:$BD$950,5,0),0)</f>
        <v>0</v>
      </c>
      <c r="AV66" s="74">
        <f t="shared" ref="AV66:AV82" si="150">IFERROR(VLOOKUP(W65,$AZ$9:$BD$950,5,0),0)</f>
        <v>0</v>
      </c>
      <c r="AW66" s="74">
        <f t="shared" ref="AW66:AW82" si="151">IFERROR(VLOOKUP(X65,$AZ$9:$BD$950,5,0),0)</f>
        <v>0</v>
      </c>
      <c r="AX66" s="396">
        <f t="shared" ref="AX66:AX82" si="152">IFERROR(VLOOKUP(Y65,$AZ$9:$BD$950,5,0),0)</f>
        <v>0</v>
      </c>
      <c r="AY66" s="460">
        <f t="shared" si="84"/>
        <v>950</v>
      </c>
      <c r="AZ66" s="601" t="str">
        <f t="shared" si="33"/>
        <v>495EPS037</v>
      </c>
      <c r="BA66" s="779" t="s">
        <v>268</v>
      </c>
      <c r="BB66" s="781">
        <v>495</v>
      </c>
      <c r="BC66" s="779" t="s">
        <v>214</v>
      </c>
      <c r="BD66" s="780">
        <v>88</v>
      </c>
    </row>
    <row r="67" spans="2:56" ht="15" customHeight="1">
      <c r="B67" s="590" t="str">
        <f t="shared" si="85"/>
        <v>107EPS010</v>
      </c>
      <c r="C67" s="590" t="str">
        <f t="shared" si="86"/>
        <v>107EPS016</v>
      </c>
      <c r="D67" s="590" t="str">
        <f t="shared" si="87"/>
        <v>107EPS037</v>
      </c>
      <c r="E67" s="590" t="str">
        <f t="shared" si="88"/>
        <v>107EPS002</v>
      </c>
      <c r="F67" s="590" t="str">
        <f t="shared" si="89"/>
        <v>107EPS044</v>
      </c>
      <c r="G67" s="590" t="str">
        <f t="shared" si="90"/>
        <v>107EPS023</v>
      </c>
      <c r="H67" s="590" t="str">
        <f t="shared" si="91"/>
        <v>107EPS005</v>
      </c>
      <c r="I67" s="590" t="str">
        <f t="shared" si="92"/>
        <v>107EPS018</v>
      </c>
      <c r="J67" s="590" t="str">
        <f t="shared" si="93"/>
        <v>107EAS016</v>
      </c>
      <c r="K67" s="590" t="str">
        <f t="shared" si="94"/>
        <v>107EAS027</v>
      </c>
      <c r="L67" s="590" t="str">
        <f t="shared" si="95"/>
        <v>107EPS017</v>
      </c>
      <c r="M67" s="590" t="str">
        <f t="shared" si="96"/>
        <v>107EPS033</v>
      </c>
      <c r="N67" s="590" t="str">
        <f t="shared" si="97"/>
        <v>107EPS001</v>
      </c>
      <c r="O67" s="590" t="str">
        <f t="shared" si="98"/>
        <v>107EPS008</v>
      </c>
      <c r="P67" s="590" t="str">
        <f t="shared" si="99"/>
        <v>107EPS040</v>
      </c>
      <c r="Q67" s="590" t="str">
        <f t="shared" si="100"/>
        <v>107ESSC24</v>
      </c>
      <c r="R67" s="590" t="e">
        <f>CONCATENATE(AB68,#REF!)</f>
        <v>#REF!</v>
      </c>
      <c r="S67" s="590" t="str">
        <f t="shared" si="101"/>
        <v>107ESSC91</v>
      </c>
      <c r="T67" s="590" t="str">
        <f t="shared" si="102"/>
        <v>107ESSC02</v>
      </c>
      <c r="U67" s="590" t="str">
        <f t="shared" si="103"/>
        <v>107ESSC62</v>
      </c>
      <c r="V67" s="590" t="e">
        <f>CONCATENATE(AB68,#REF!)</f>
        <v>#REF!</v>
      </c>
      <c r="W67" s="590" t="str">
        <f t="shared" si="104"/>
        <v>107EPSIC3</v>
      </c>
      <c r="X67" s="590" t="str">
        <f t="shared" si="105"/>
        <v>107CCFC55</v>
      </c>
      <c r="Y67" s="590" t="str">
        <f t="shared" si="106"/>
        <v>107ESSC07</v>
      </c>
      <c r="Z67" s="702" t="s">
        <v>7</v>
      </c>
      <c r="AA67" s="610" t="s">
        <v>249</v>
      </c>
      <c r="AB67" s="476">
        <v>86</v>
      </c>
      <c r="AC67" s="80">
        <f t="shared" si="131"/>
        <v>0</v>
      </c>
      <c r="AD67" s="74">
        <f t="shared" si="132"/>
        <v>360</v>
      </c>
      <c r="AE67" s="74">
        <f t="shared" si="133"/>
        <v>501</v>
      </c>
      <c r="AF67" s="74">
        <f t="shared" si="134"/>
        <v>0</v>
      </c>
      <c r="AG67" s="74">
        <f t="shared" si="135"/>
        <v>0</v>
      </c>
      <c r="AH67" s="74">
        <f t="shared" si="136"/>
        <v>0</v>
      </c>
      <c r="AI67" s="74">
        <f t="shared" si="137"/>
        <v>0</v>
      </c>
      <c r="AJ67" s="74">
        <f t="shared" si="138"/>
        <v>0</v>
      </c>
      <c r="AK67" s="74">
        <f t="shared" si="139"/>
        <v>0</v>
      </c>
      <c r="AL67" s="74">
        <f t="shared" si="140"/>
        <v>0</v>
      </c>
      <c r="AM67" s="74">
        <f t="shared" si="141"/>
        <v>0</v>
      </c>
      <c r="AN67" s="74">
        <f t="shared" si="142"/>
        <v>0</v>
      </c>
      <c r="AO67" s="74">
        <f t="shared" si="143"/>
        <v>0</v>
      </c>
      <c r="AP67" s="396">
        <f t="shared" si="144"/>
        <v>0</v>
      </c>
      <c r="AQ67" s="80">
        <f t="shared" si="145"/>
        <v>146</v>
      </c>
      <c r="AR67" s="74">
        <f t="shared" si="146"/>
        <v>0</v>
      </c>
      <c r="AS67" s="74">
        <f t="shared" si="147"/>
        <v>0</v>
      </c>
      <c r="AT67" s="74">
        <f t="shared" si="148"/>
        <v>0</v>
      </c>
      <c r="AU67" s="74">
        <f t="shared" si="149"/>
        <v>0</v>
      </c>
      <c r="AV67" s="74">
        <f t="shared" si="150"/>
        <v>0</v>
      </c>
      <c r="AW67" s="74">
        <f t="shared" si="151"/>
        <v>0</v>
      </c>
      <c r="AX67" s="396">
        <f t="shared" si="152"/>
        <v>0</v>
      </c>
      <c r="AY67" s="460">
        <f t="shared" si="84"/>
        <v>1007</v>
      </c>
      <c r="AZ67" s="601" t="str">
        <f t="shared" si="33"/>
        <v>495EPS044</v>
      </c>
      <c r="BA67" s="779" t="s">
        <v>268</v>
      </c>
      <c r="BB67" s="781">
        <v>495</v>
      </c>
      <c r="BC67" s="779" t="s">
        <v>1065</v>
      </c>
      <c r="BD67" s="780">
        <v>596</v>
      </c>
    </row>
    <row r="68" spans="2:56" ht="15" customHeight="1">
      <c r="B68" s="590" t="str">
        <f t="shared" si="85"/>
        <v>134EPS010</v>
      </c>
      <c r="C68" s="590" t="str">
        <f t="shared" si="86"/>
        <v>134EPS016</v>
      </c>
      <c r="D68" s="590" t="str">
        <f t="shared" si="87"/>
        <v>134EPS037</v>
      </c>
      <c r="E68" s="590" t="str">
        <f t="shared" si="88"/>
        <v>134EPS002</v>
      </c>
      <c r="F68" s="590" t="str">
        <f t="shared" si="89"/>
        <v>134EPS044</v>
      </c>
      <c r="G68" s="590" t="str">
        <f t="shared" si="90"/>
        <v>134EPS023</v>
      </c>
      <c r="H68" s="590" t="str">
        <f t="shared" si="91"/>
        <v>134EPS005</v>
      </c>
      <c r="I68" s="590" t="str">
        <f t="shared" si="92"/>
        <v>134EPS018</v>
      </c>
      <c r="J68" s="590" t="str">
        <f t="shared" si="93"/>
        <v>134EAS016</v>
      </c>
      <c r="K68" s="590" t="str">
        <f t="shared" si="94"/>
        <v>134EAS027</v>
      </c>
      <c r="L68" s="590" t="str">
        <f t="shared" si="95"/>
        <v>134EPS017</v>
      </c>
      <c r="M68" s="590" t="str">
        <f t="shared" si="96"/>
        <v>134EPS033</v>
      </c>
      <c r="N68" s="590" t="str">
        <f t="shared" si="97"/>
        <v>134EPS001</v>
      </c>
      <c r="O68" s="590" t="str">
        <f t="shared" si="98"/>
        <v>134EPS008</v>
      </c>
      <c r="P68" s="590" t="str">
        <f t="shared" si="99"/>
        <v>134EPS040</v>
      </c>
      <c r="Q68" s="590" t="str">
        <f t="shared" si="100"/>
        <v>134ESSC24</v>
      </c>
      <c r="R68" s="590" t="e">
        <f>CONCATENATE(AB69,#REF!)</f>
        <v>#REF!</v>
      </c>
      <c r="S68" s="590" t="str">
        <f t="shared" si="101"/>
        <v>134ESSC91</v>
      </c>
      <c r="T68" s="590" t="str">
        <f t="shared" si="102"/>
        <v>134ESSC02</v>
      </c>
      <c r="U68" s="590" t="str">
        <f t="shared" si="103"/>
        <v>134ESSC62</v>
      </c>
      <c r="V68" s="590" t="e">
        <f>CONCATENATE(AB69,#REF!)</f>
        <v>#REF!</v>
      </c>
      <c r="W68" s="590" t="str">
        <f t="shared" si="104"/>
        <v>134EPSIC3</v>
      </c>
      <c r="X68" s="590" t="str">
        <f t="shared" si="105"/>
        <v>134CCFC55</v>
      </c>
      <c r="Y68" s="590" t="str">
        <f t="shared" si="106"/>
        <v>134ESSC07</v>
      </c>
      <c r="Z68" s="599" t="s">
        <v>72</v>
      </c>
      <c r="AA68" s="610" t="s">
        <v>249</v>
      </c>
      <c r="AB68" s="476">
        <v>107</v>
      </c>
      <c r="AC68" s="80">
        <f t="shared" si="131"/>
        <v>0</v>
      </c>
      <c r="AD68" s="74">
        <f t="shared" si="132"/>
        <v>0</v>
      </c>
      <c r="AE68" s="74">
        <f t="shared" si="133"/>
        <v>145</v>
      </c>
      <c r="AF68" s="74">
        <f t="shared" si="134"/>
        <v>0</v>
      </c>
      <c r="AG68" s="74">
        <f t="shared" si="135"/>
        <v>474</v>
      </c>
      <c r="AH68" s="74">
        <f t="shared" si="136"/>
        <v>0</v>
      </c>
      <c r="AI68" s="74">
        <f t="shared" si="137"/>
        <v>0</v>
      </c>
      <c r="AJ68" s="74">
        <f t="shared" si="138"/>
        <v>0</v>
      </c>
      <c r="AK68" s="74">
        <f t="shared" si="139"/>
        <v>0</v>
      </c>
      <c r="AL68" s="74">
        <f t="shared" si="140"/>
        <v>0</v>
      </c>
      <c r="AM68" s="74">
        <f t="shared" si="141"/>
        <v>0</v>
      </c>
      <c r="AN68" s="74">
        <f t="shared" si="142"/>
        <v>0</v>
      </c>
      <c r="AO68" s="74">
        <f t="shared" si="143"/>
        <v>0</v>
      </c>
      <c r="AP68" s="396">
        <f t="shared" si="144"/>
        <v>0</v>
      </c>
      <c r="AQ68" s="80">
        <f t="shared" si="145"/>
        <v>6</v>
      </c>
      <c r="AR68" s="74">
        <f t="shared" si="146"/>
        <v>167</v>
      </c>
      <c r="AS68" s="74">
        <f t="shared" si="147"/>
        <v>0</v>
      </c>
      <c r="AT68" s="74">
        <f t="shared" si="148"/>
        <v>0</v>
      </c>
      <c r="AU68" s="74">
        <f t="shared" si="149"/>
        <v>0</v>
      </c>
      <c r="AV68" s="74">
        <f t="shared" si="150"/>
        <v>0</v>
      </c>
      <c r="AW68" s="74">
        <f t="shared" si="151"/>
        <v>0</v>
      </c>
      <c r="AX68" s="396">
        <f t="shared" si="152"/>
        <v>0</v>
      </c>
      <c r="AY68" s="460">
        <f t="shared" si="84"/>
        <v>792</v>
      </c>
      <c r="AZ68" s="601" t="str">
        <f t="shared" si="33"/>
        <v>495ESSC02</v>
      </c>
      <c r="BA68" s="779" t="s">
        <v>268</v>
      </c>
      <c r="BB68" s="781">
        <v>495</v>
      </c>
      <c r="BC68" s="779" t="s">
        <v>557</v>
      </c>
      <c r="BD68" s="780">
        <v>8</v>
      </c>
    </row>
    <row r="69" spans="2:56" ht="15" customHeight="1">
      <c r="B69" s="590" t="str">
        <f t="shared" si="85"/>
        <v>150EPS010</v>
      </c>
      <c r="C69" s="590" t="str">
        <f t="shared" si="86"/>
        <v>150EPS016</v>
      </c>
      <c r="D69" s="590" t="str">
        <f t="shared" si="87"/>
        <v>150EPS037</v>
      </c>
      <c r="E69" s="590" t="str">
        <f t="shared" si="88"/>
        <v>150EPS002</v>
      </c>
      <c r="F69" s="590" t="str">
        <f t="shared" si="89"/>
        <v>150EPS044</v>
      </c>
      <c r="G69" s="590" t="str">
        <f t="shared" si="90"/>
        <v>150EPS023</v>
      </c>
      <c r="H69" s="590" t="str">
        <f t="shared" si="91"/>
        <v>150EPS005</v>
      </c>
      <c r="I69" s="590" t="str">
        <f t="shared" si="92"/>
        <v>150EPS018</v>
      </c>
      <c r="J69" s="590" t="str">
        <f t="shared" si="93"/>
        <v>150EAS016</v>
      </c>
      <c r="K69" s="590" t="str">
        <f t="shared" si="94"/>
        <v>150EAS027</v>
      </c>
      <c r="L69" s="590" t="str">
        <f t="shared" si="95"/>
        <v>150EPS017</v>
      </c>
      <c r="M69" s="590" t="str">
        <f t="shared" si="96"/>
        <v>150EPS033</v>
      </c>
      <c r="N69" s="590" t="str">
        <f t="shared" si="97"/>
        <v>150EPS001</v>
      </c>
      <c r="O69" s="590" t="str">
        <f t="shared" si="98"/>
        <v>150EPS008</v>
      </c>
      <c r="P69" s="590" t="str">
        <f t="shared" si="99"/>
        <v>150EPS040</v>
      </c>
      <c r="Q69" s="590" t="str">
        <f t="shared" si="100"/>
        <v>150ESSC24</v>
      </c>
      <c r="R69" s="590" t="e">
        <f>CONCATENATE(AB70,#REF!)</f>
        <v>#REF!</v>
      </c>
      <c r="S69" s="590" t="str">
        <f t="shared" si="101"/>
        <v>150ESSC91</v>
      </c>
      <c r="T69" s="590" t="str">
        <f t="shared" si="102"/>
        <v>150ESSC02</v>
      </c>
      <c r="U69" s="590" t="str">
        <f t="shared" si="103"/>
        <v>150ESSC62</v>
      </c>
      <c r="V69" s="590" t="e">
        <f>CONCATENATE(AB70,#REF!)</f>
        <v>#REF!</v>
      </c>
      <c r="W69" s="590" t="str">
        <f t="shared" si="104"/>
        <v>150EPSIC3</v>
      </c>
      <c r="X69" s="590" t="str">
        <f t="shared" si="105"/>
        <v>150CCFC55</v>
      </c>
      <c r="Y69" s="590" t="str">
        <f t="shared" si="106"/>
        <v>150ESSC07</v>
      </c>
      <c r="Z69" s="599" t="s">
        <v>75</v>
      </c>
      <c r="AA69" s="610" t="s">
        <v>249</v>
      </c>
      <c r="AB69" s="476">
        <v>134</v>
      </c>
      <c r="AC69" s="80">
        <f t="shared" si="131"/>
        <v>0</v>
      </c>
      <c r="AD69" s="74">
        <f t="shared" si="132"/>
        <v>0</v>
      </c>
      <c r="AE69" s="74">
        <f t="shared" si="133"/>
        <v>117</v>
      </c>
      <c r="AF69" s="74">
        <f t="shared" si="134"/>
        <v>0</v>
      </c>
      <c r="AG69" s="74">
        <f t="shared" si="135"/>
        <v>393</v>
      </c>
      <c r="AH69" s="74">
        <f t="shared" si="136"/>
        <v>0</v>
      </c>
      <c r="AI69" s="74">
        <f t="shared" si="137"/>
        <v>0</v>
      </c>
      <c r="AJ69" s="74">
        <f t="shared" si="138"/>
        <v>0</v>
      </c>
      <c r="AK69" s="74">
        <f t="shared" si="139"/>
        <v>0</v>
      </c>
      <c r="AL69" s="74">
        <f t="shared" si="140"/>
        <v>0</v>
      </c>
      <c r="AM69" s="74">
        <f t="shared" si="141"/>
        <v>0</v>
      </c>
      <c r="AN69" s="74">
        <f t="shared" si="142"/>
        <v>0</v>
      </c>
      <c r="AO69" s="74">
        <f t="shared" si="143"/>
        <v>0</v>
      </c>
      <c r="AP69" s="396">
        <f t="shared" si="144"/>
        <v>0</v>
      </c>
      <c r="AQ69" s="80">
        <f t="shared" si="145"/>
        <v>63</v>
      </c>
      <c r="AR69" s="74">
        <f t="shared" si="146"/>
        <v>0</v>
      </c>
      <c r="AS69" s="74">
        <f t="shared" si="147"/>
        <v>0</v>
      </c>
      <c r="AT69" s="74">
        <f t="shared" si="148"/>
        <v>0</v>
      </c>
      <c r="AU69" s="74">
        <f t="shared" si="149"/>
        <v>0</v>
      </c>
      <c r="AV69" s="74">
        <f t="shared" si="150"/>
        <v>0</v>
      </c>
      <c r="AW69" s="74">
        <f t="shared" si="151"/>
        <v>0</v>
      </c>
      <c r="AX69" s="396">
        <f t="shared" si="152"/>
        <v>0</v>
      </c>
      <c r="AY69" s="460">
        <f t="shared" si="84"/>
        <v>573</v>
      </c>
      <c r="AZ69" s="601" t="str">
        <f t="shared" si="33"/>
        <v>495ESSC24</v>
      </c>
      <c r="BA69" s="779" t="s">
        <v>268</v>
      </c>
      <c r="BB69" s="781">
        <v>495</v>
      </c>
      <c r="BC69" s="779" t="s">
        <v>558</v>
      </c>
      <c r="BD69" s="780">
        <v>443</v>
      </c>
    </row>
    <row r="70" spans="2:56" ht="15" customHeight="1">
      <c r="B70" s="590" t="str">
        <f t="shared" si="85"/>
        <v>237EPS010</v>
      </c>
      <c r="C70" s="590" t="str">
        <f t="shared" si="86"/>
        <v>237EPS016</v>
      </c>
      <c r="D70" s="590" t="str">
        <f t="shared" si="87"/>
        <v>237EPS037</v>
      </c>
      <c r="E70" s="590" t="str">
        <f t="shared" si="88"/>
        <v>237EPS002</v>
      </c>
      <c r="F70" s="590" t="str">
        <f t="shared" si="89"/>
        <v>237EPS044</v>
      </c>
      <c r="G70" s="590" t="str">
        <f t="shared" si="90"/>
        <v>237EPS023</v>
      </c>
      <c r="H70" s="590" t="str">
        <f t="shared" si="91"/>
        <v>237EPS005</v>
      </c>
      <c r="I70" s="590" t="str">
        <f t="shared" si="92"/>
        <v>237EPS018</v>
      </c>
      <c r="J70" s="590" t="str">
        <f t="shared" si="93"/>
        <v>237EAS016</v>
      </c>
      <c r="K70" s="590" t="str">
        <f t="shared" si="94"/>
        <v>237EAS027</v>
      </c>
      <c r="L70" s="590" t="str">
        <f t="shared" si="95"/>
        <v>237EPS017</v>
      </c>
      <c r="M70" s="590" t="str">
        <f t="shared" si="96"/>
        <v>237EPS033</v>
      </c>
      <c r="N70" s="590" t="str">
        <f t="shared" si="97"/>
        <v>237EPS001</v>
      </c>
      <c r="O70" s="590" t="str">
        <f t="shared" si="98"/>
        <v>237EPS008</v>
      </c>
      <c r="P70" s="590" t="str">
        <f t="shared" si="99"/>
        <v>237EPS040</v>
      </c>
      <c r="Q70" s="590" t="str">
        <f t="shared" si="100"/>
        <v>237ESSC24</v>
      </c>
      <c r="R70" s="590" t="e">
        <f>CONCATENATE(AB71,#REF!)</f>
        <v>#REF!</v>
      </c>
      <c r="S70" s="590" t="str">
        <f t="shared" si="101"/>
        <v>237ESSC91</v>
      </c>
      <c r="T70" s="590" t="str">
        <f t="shared" si="102"/>
        <v>237ESSC02</v>
      </c>
      <c r="U70" s="590" t="str">
        <f t="shared" si="103"/>
        <v>237ESSC62</v>
      </c>
      <c r="V70" s="590" t="e">
        <f>CONCATENATE(AB71,#REF!)</f>
        <v>#REF!</v>
      </c>
      <c r="W70" s="590" t="str">
        <f t="shared" si="104"/>
        <v>237EPSIC3</v>
      </c>
      <c r="X70" s="590" t="str">
        <f t="shared" si="105"/>
        <v>237CCFC55</v>
      </c>
      <c r="Y70" s="590" t="str">
        <f t="shared" si="106"/>
        <v>237ESSC07</v>
      </c>
      <c r="Z70" s="609" t="s">
        <v>127</v>
      </c>
      <c r="AA70" s="610" t="s">
        <v>249</v>
      </c>
      <c r="AB70" s="476">
        <v>150</v>
      </c>
      <c r="AC70" s="80">
        <f t="shared" si="131"/>
        <v>0</v>
      </c>
      <c r="AD70" s="74">
        <f t="shared" si="132"/>
        <v>0</v>
      </c>
      <c r="AE70" s="74">
        <f t="shared" si="133"/>
        <v>336</v>
      </c>
      <c r="AF70" s="74">
        <f t="shared" si="134"/>
        <v>0</v>
      </c>
      <c r="AG70" s="74">
        <f t="shared" si="135"/>
        <v>700</v>
      </c>
      <c r="AH70" s="74">
        <f t="shared" si="136"/>
        <v>0</v>
      </c>
      <c r="AI70" s="74">
        <f t="shared" si="137"/>
        <v>0</v>
      </c>
      <c r="AJ70" s="74">
        <f t="shared" si="138"/>
        <v>0</v>
      </c>
      <c r="AK70" s="74">
        <f t="shared" si="139"/>
        <v>38</v>
      </c>
      <c r="AL70" s="74">
        <f t="shared" si="140"/>
        <v>0</v>
      </c>
      <c r="AM70" s="74">
        <f t="shared" si="141"/>
        <v>0</v>
      </c>
      <c r="AN70" s="74">
        <f t="shared" si="142"/>
        <v>0</v>
      </c>
      <c r="AO70" s="74">
        <f t="shared" si="143"/>
        <v>0</v>
      </c>
      <c r="AP70" s="396">
        <f t="shared" si="144"/>
        <v>0</v>
      </c>
      <c r="AQ70" s="80">
        <f t="shared" si="145"/>
        <v>91</v>
      </c>
      <c r="AR70" s="74">
        <f t="shared" si="146"/>
        <v>0</v>
      </c>
      <c r="AS70" s="74">
        <f t="shared" si="147"/>
        <v>0</v>
      </c>
      <c r="AT70" s="74">
        <f t="shared" si="148"/>
        <v>0</v>
      </c>
      <c r="AU70" s="74">
        <f t="shared" si="149"/>
        <v>0</v>
      </c>
      <c r="AV70" s="74">
        <f t="shared" si="150"/>
        <v>0</v>
      </c>
      <c r="AW70" s="74">
        <f t="shared" si="151"/>
        <v>0</v>
      </c>
      <c r="AX70" s="396">
        <f t="shared" si="152"/>
        <v>0</v>
      </c>
      <c r="AY70" s="460">
        <f t="shared" si="84"/>
        <v>1165</v>
      </c>
      <c r="AZ70" s="601" t="str">
        <f t="shared" si="33"/>
        <v>790EPS037</v>
      </c>
      <c r="BA70" s="779" t="s">
        <v>268</v>
      </c>
      <c r="BB70" s="781">
        <v>790</v>
      </c>
      <c r="BC70" s="779" t="s">
        <v>214</v>
      </c>
      <c r="BD70" s="780">
        <v>187</v>
      </c>
    </row>
    <row r="71" spans="2:56" ht="15" customHeight="1">
      <c r="B71" s="590" t="str">
        <f t="shared" si="85"/>
        <v>264EPS010</v>
      </c>
      <c r="C71" s="590" t="str">
        <f t="shared" si="86"/>
        <v>264EPS016</v>
      </c>
      <c r="D71" s="590" t="str">
        <f t="shared" si="87"/>
        <v>264EPS037</v>
      </c>
      <c r="E71" s="590" t="str">
        <f t="shared" si="88"/>
        <v>264EPS002</v>
      </c>
      <c r="F71" s="590" t="str">
        <f t="shared" si="89"/>
        <v>264EPS044</v>
      </c>
      <c r="G71" s="590" t="str">
        <f t="shared" si="90"/>
        <v>264EPS023</v>
      </c>
      <c r="H71" s="590" t="str">
        <f t="shared" si="91"/>
        <v>264EPS005</v>
      </c>
      <c r="I71" s="590" t="str">
        <f t="shared" si="92"/>
        <v>264EPS018</v>
      </c>
      <c r="J71" s="590" t="str">
        <f t="shared" si="93"/>
        <v>264EAS016</v>
      </c>
      <c r="K71" s="590" t="str">
        <f t="shared" si="94"/>
        <v>264EAS027</v>
      </c>
      <c r="L71" s="590" t="str">
        <f t="shared" si="95"/>
        <v>264EPS017</v>
      </c>
      <c r="M71" s="590" t="str">
        <f t="shared" si="96"/>
        <v>264EPS033</v>
      </c>
      <c r="N71" s="590" t="str">
        <f t="shared" si="97"/>
        <v>264EPS001</v>
      </c>
      <c r="O71" s="590" t="str">
        <f t="shared" si="98"/>
        <v>264EPS008</v>
      </c>
      <c r="P71" s="590" t="str">
        <f t="shared" si="99"/>
        <v>264EPS040</v>
      </c>
      <c r="Q71" s="590" t="str">
        <f t="shared" si="100"/>
        <v>264ESSC24</v>
      </c>
      <c r="R71" s="590" t="e">
        <f>CONCATENATE(AB72,#REF!)</f>
        <v>#REF!</v>
      </c>
      <c r="S71" s="590" t="str">
        <f t="shared" si="101"/>
        <v>264ESSC91</v>
      </c>
      <c r="T71" s="590" t="str">
        <f t="shared" si="102"/>
        <v>264ESSC02</v>
      </c>
      <c r="U71" s="590" t="str">
        <f t="shared" si="103"/>
        <v>264ESSC62</v>
      </c>
      <c r="V71" s="590" t="e">
        <f>CONCATENATE(AB72,#REF!)</f>
        <v>#REF!</v>
      </c>
      <c r="W71" s="590" t="str">
        <f t="shared" si="104"/>
        <v>264EPSIC3</v>
      </c>
      <c r="X71" s="590" t="str">
        <f t="shared" si="105"/>
        <v>264CCFC55</v>
      </c>
      <c r="Y71" s="590" t="str">
        <f t="shared" si="106"/>
        <v>264ESSC07</v>
      </c>
      <c r="Z71" s="697" t="s">
        <v>108</v>
      </c>
      <c r="AA71" s="610" t="s">
        <v>249</v>
      </c>
      <c r="AB71" s="476">
        <v>237</v>
      </c>
      <c r="AC71" s="80">
        <f t="shared" si="131"/>
        <v>8019</v>
      </c>
      <c r="AD71" s="74">
        <f t="shared" si="132"/>
        <v>4</v>
      </c>
      <c r="AE71" s="74">
        <f t="shared" si="133"/>
        <v>615</v>
      </c>
      <c r="AF71" s="74">
        <f t="shared" si="134"/>
        <v>719</v>
      </c>
      <c r="AG71" s="74">
        <f t="shared" si="135"/>
        <v>2460</v>
      </c>
      <c r="AH71" s="74">
        <f t="shared" si="136"/>
        <v>0</v>
      </c>
      <c r="AI71" s="74">
        <f t="shared" si="137"/>
        <v>0</v>
      </c>
      <c r="AJ71" s="74">
        <f t="shared" si="138"/>
        <v>0</v>
      </c>
      <c r="AK71" s="74">
        <f t="shared" si="139"/>
        <v>13</v>
      </c>
      <c r="AL71" s="74">
        <f t="shared" si="140"/>
        <v>0</v>
      </c>
      <c r="AM71" s="74">
        <f t="shared" si="141"/>
        <v>0</v>
      </c>
      <c r="AN71" s="74">
        <f t="shared" si="142"/>
        <v>0</v>
      </c>
      <c r="AO71" s="74">
        <f t="shared" si="143"/>
        <v>0</v>
      </c>
      <c r="AP71" s="396">
        <f t="shared" si="144"/>
        <v>0</v>
      </c>
      <c r="AQ71" s="80">
        <f t="shared" si="145"/>
        <v>480</v>
      </c>
      <c r="AR71" s="74">
        <f t="shared" si="146"/>
        <v>0</v>
      </c>
      <c r="AS71" s="74">
        <f t="shared" si="147"/>
        <v>0</v>
      </c>
      <c r="AT71" s="74">
        <f t="shared" si="148"/>
        <v>0</v>
      </c>
      <c r="AU71" s="74">
        <f t="shared" si="149"/>
        <v>0</v>
      </c>
      <c r="AV71" s="74">
        <f t="shared" si="150"/>
        <v>0</v>
      </c>
      <c r="AW71" s="74">
        <f t="shared" si="151"/>
        <v>0</v>
      </c>
      <c r="AX71" s="396">
        <f t="shared" si="152"/>
        <v>0</v>
      </c>
      <c r="AY71" s="460">
        <f t="shared" ref="AY71:AY102" si="153">SUM(AC71:AX71)</f>
        <v>12310</v>
      </c>
      <c r="AZ71" s="601" t="str">
        <f t="shared" si="33"/>
        <v>790EPS040</v>
      </c>
      <c r="BA71" s="779" t="s">
        <v>268</v>
      </c>
      <c r="BB71" s="781">
        <v>790</v>
      </c>
      <c r="BC71" s="779" t="s">
        <v>875</v>
      </c>
      <c r="BD71" s="780">
        <v>129</v>
      </c>
    </row>
    <row r="72" spans="2:56" ht="15" customHeight="1">
      <c r="B72" s="590" t="str">
        <f t="shared" ref="B72:B103" si="154">CONCATENATE(AB73,$AC$5)</f>
        <v>310EPS010</v>
      </c>
      <c r="C72" s="590" t="str">
        <f t="shared" ref="C72:C103" si="155">CONCATENATE(AB73,$AD$5)</f>
        <v>310EPS016</v>
      </c>
      <c r="D72" s="590" t="str">
        <f t="shared" ref="D72:D103" si="156">CONCATENATE(AB73,$AE$5)</f>
        <v>310EPS037</v>
      </c>
      <c r="E72" s="590" t="str">
        <f t="shared" ref="E72:E103" si="157">CONCATENATE(AB73,$AF$5)</f>
        <v>310EPS002</v>
      </c>
      <c r="F72" s="590" t="str">
        <f t="shared" ref="F72:F103" si="158">CONCATENATE(AB73,$AG$5)</f>
        <v>310EPS044</v>
      </c>
      <c r="G72" s="590" t="str">
        <f t="shared" ref="G72:G103" si="159">CONCATENATE(AB73,$AH$5)</f>
        <v>310EPS023</v>
      </c>
      <c r="H72" s="590" t="str">
        <f t="shared" ref="H72:H103" si="160">CONCATENATE(AB73,$AI$5)</f>
        <v>310EPS005</v>
      </c>
      <c r="I72" s="590" t="str">
        <f t="shared" ref="I72:I103" si="161">CONCATENATE(AB73,$AJ$5)</f>
        <v>310EPS018</v>
      </c>
      <c r="J72" s="590" t="str">
        <f t="shared" ref="J72:J103" si="162">CONCATENATE(AB73,$AK$5)</f>
        <v>310EAS016</v>
      </c>
      <c r="K72" s="590" t="str">
        <f t="shared" ref="K72:K103" si="163">CONCATENATE(AB73,$AL$5)</f>
        <v>310EAS027</v>
      </c>
      <c r="L72" s="590" t="str">
        <f t="shared" ref="L72:L103" si="164">CONCATENATE(AB73,$AM$5)</f>
        <v>310EPS017</v>
      </c>
      <c r="M72" s="590" t="str">
        <f t="shared" ref="M72:M103" si="165">CONCATENATE(AB73,$AN$5)</f>
        <v>310EPS033</v>
      </c>
      <c r="N72" s="590" t="str">
        <f t="shared" ref="N72:N103" si="166">CONCATENATE(AB73,$AO$5)</f>
        <v>310EPS001</v>
      </c>
      <c r="O72" s="590" t="str">
        <f t="shared" ref="O72:O103" si="167">CONCATENATE(AB73,$AP$5)</f>
        <v>310EPS008</v>
      </c>
      <c r="P72" s="590" t="str">
        <f t="shared" ref="P72:P103" si="168">CONCATENATE(AB73,$AQ$5)</f>
        <v>310EPS040</v>
      </c>
      <c r="Q72" s="590" t="str">
        <f t="shared" ref="Q72:Q103" si="169">CONCATENATE(AB73,$AR$5)</f>
        <v>310ESSC24</v>
      </c>
      <c r="R72" s="590" t="e">
        <f>CONCATENATE(AB73,#REF!)</f>
        <v>#REF!</v>
      </c>
      <c r="S72" s="590" t="str">
        <f t="shared" ref="S72:S103" si="170">CONCATENATE(AB73,$AS$5)</f>
        <v>310ESSC91</v>
      </c>
      <c r="T72" s="590" t="str">
        <f t="shared" ref="T72:T103" si="171">CONCATENATE(AB73,$AT$5)</f>
        <v>310ESSC02</v>
      </c>
      <c r="U72" s="590" t="str">
        <f t="shared" ref="U72:U103" si="172">CONCATENATE(AB73,$AU$5)</f>
        <v>310ESSC62</v>
      </c>
      <c r="V72" s="590" t="e">
        <f>CONCATENATE(AB73,#REF!)</f>
        <v>#REF!</v>
      </c>
      <c r="W72" s="590" t="str">
        <f t="shared" ref="W72:W103" si="173">CONCATENATE(AB73,$AV$5)</f>
        <v>310EPSIC3</v>
      </c>
      <c r="X72" s="590" t="str">
        <f t="shared" ref="X72:X103" si="174">CONCATENATE(AB73,$AW$5)</f>
        <v>310CCFC55</v>
      </c>
      <c r="Y72" s="590" t="str">
        <f t="shared" ref="Y72:Y103" si="175">CONCATENATE(AB73,$AX$5)</f>
        <v>310ESSC07</v>
      </c>
      <c r="Z72" s="698" t="s">
        <v>128</v>
      </c>
      <c r="AA72" s="610" t="s">
        <v>249</v>
      </c>
      <c r="AB72" s="476">
        <v>264</v>
      </c>
      <c r="AC72" s="80">
        <f t="shared" si="131"/>
        <v>0</v>
      </c>
      <c r="AD72" s="74">
        <f t="shared" si="132"/>
        <v>1</v>
      </c>
      <c r="AE72" s="74">
        <f t="shared" si="133"/>
        <v>2841</v>
      </c>
      <c r="AF72" s="74">
        <f t="shared" si="134"/>
        <v>1785</v>
      </c>
      <c r="AG72" s="74">
        <f t="shared" si="135"/>
        <v>1184</v>
      </c>
      <c r="AH72" s="74">
        <f t="shared" si="136"/>
        <v>0</v>
      </c>
      <c r="AI72" s="74">
        <f t="shared" si="137"/>
        <v>0</v>
      </c>
      <c r="AJ72" s="74">
        <f t="shared" si="138"/>
        <v>0</v>
      </c>
      <c r="AK72" s="74">
        <f t="shared" si="139"/>
        <v>0</v>
      </c>
      <c r="AL72" s="74">
        <f t="shared" si="140"/>
        <v>0</v>
      </c>
      <c r="AM72" s="74">
        <f t="shared" si="141"/>
        <v>0</v>
      </c>
      <c r="AN72" s="74">
        <f t="shared" si="142"/>
        <v>0</v>
      </c>
      <c r="AO72" s="74">
        <f t="shared" si="143"/>
        <v>0</v>
      </c>
      <c r="AP72" s="396">
        <f t="shared" si="144"/>
        <v>0</v>
      </c>
      <c r="AQ72" s="80">
        <f t="shared" si="145"/>
        <v>287</v>
      </c>
      <c r="AR72" s="74">
        <f t="shared" si="146"/>
        <v>0</v>
      </c>
      <c r="AS72" s="74">
        <f t="shared" si="147"/>
        <v>0</v>
      </c>
      <c r="AT72" s="74">
        <f t="shared" si="148"/>
        <v>0</v>
      </c>
      <c r="AU72" s="74">
        <f t="shared" si="149"/>
        <v>0</v>
      </c>
      <c r="AV72" s="74">
        <f t="shared" si="150"/>
        <v>0</v>
      </c>
      <c r="AW72" s="74">
        <f t="shared" si="151"/>
        <v>0</v>
      </c>
      <c r="AX72" s="396">
        <f t="shared" si="152"/>
        <v>0</v>
      </c>
      <c r="AY72" s="460">
        <f t="shared" si="153"/>
        <v>6098</v>
      </c>
      <c r="AZ72" s="601" t="str">
        <f t="shared" si="33"/>
        <v>790EPS044</v>
      </c>
      <c r="BA72" s="779" t="s">
        <v>268</v>
      </c>
      <c r="BB72" s="781">
        <v>790</v>
      </c>
      <c r="BC72" s="779" t="s">
        <v>1065</v>
      </c>
      <c r="BD72" s="780">
        <v>1558</v>
      </c>
    </row>
    <row r="73" spans="2:56" ht="15" customHeight="1">
      <c r="B73" s="590" t="str">
        <f t="shared" si="154"/>
        <v>315EPS010</v>
      </c>
      <c r="C73" s="590" t="str">
        <f t="shared" si="155"/>
        <v>315EPS016</v>
      </c>
      <c r="D73" s="590" t="str">
        <f t="shared" si="156"/>
        <v>315EPS037</v>
      </c>
      <c r="E73" s="590" t="str">
        <f t="shared" si="157"/>
        <v>315EPS002</v>
      </c>
      <c r="F73" s="590" t="str">
        <f t="shared" si="158"/>
        <v>315EPS044</v>
      </c>
      <c r="G73" s="590" t="str">
        <f t="shared" si="159"/>
        <v>315EPS023</v>
      </c>
      <c r="H73" s="590" t="str">
        <f t="shared" si="160"/>
        <v>315EPS005</v>
      </c>
      <c r="I73" s="590" t="str">
        <f t="shared" si="161"/>
        <v>315EPS018</v>
      </c>
      <c r="J73" s="590" t="str">
        <f t="shared" si="162"/>
        <v>315EAS016</v>
      </c>
      <c r="K73" s="590" t="str">
        <f t="shared" si="163"/>
        <v>315EAS027</v>
      </c>
      <c r="L73" s="590" t="str">
        <f t="shared" si="164"/>
        <v>315EPS017</v>
      </c>
      <c r="M73" s="590" t="str">
        <f t="shared" si="165"/>
        <v>315EPS033</v>
      </c>
      <c r="N73" s="590" t="str">
        <f t="shared" si="166"/>
        <v>315EPS001</v>
      </c>
      <c r="O73" s="590" t="str">
        <f t="shared" si="167"/>
        <v>315EPS008</v>
      </c>
      <c r="P73" s="590" t="str">
        <f t="shared" si="168"/>
        <v>315EPS040</v>
      </c>
      <c r="Q73" s="590" t="str">
        <f t="shared" si="169"/>
        <v>315ESSC24</v>
      </c>
      <c r="R73" s="590" t="e">
        <f>CONCATENATE(AB74,#REF!)</f>
        <v>#REF!</v>
      </c>
      <c r="S73" s="590" t="str">
        <f t="shared" si="170"/>
        <v>315ESSC91</v>
      </c>
      <c r="T73" s="590" t="str">
        <f t="shared" si="171"/>
        <v>315ESSC02</v>
      </c>
      <c r="U73" s="590" t="str">
        <f t="shared" si="172"/>
        <v>315ESSC62</v>
      </c>
      <c r="V73" s="590" t="e">
        <f>CONCATENATE(AB74,#REF!)</f>
        <v>#REF!</v>
      </c>
      <c r="W73" s="590" t="str">
        <f t="shared" si="173"/>
        <v>315EPSIC3</v>
      </c>
      <c r="X73" s="590" t="str">
        <f t="shared" si="174"/>
        <v>315CCFC55</v>
      </c>
      <c r="Y73" s="590" t="str">
        <f t="shared" si="175"/>
        <v>315ESSC07</v>
      </c>
      <c r="Z73" s="699" t="s">
        <v>238</v>
      </c>
      <c r="AA73" s="610" t="s">
        <v>249</v>
      </c>
      <c r="AB73" s="476">
        <v>310</v>
      </c>
      <c r="AC73" s="80">
        <f t="shared" si="131"/>
        <v>0</v>
      </c>
      <c r="AD73" s="74">
        <f t="shared" si="132"/>
        <v>4</v>
      </c>
      <c r="AE73" s="74">
        <f t="shared" si="133"/>
        <v>770</v>
      </c>
      <c r="AF73" s="74">
        <f t="shared" si="134"/>
        <v>0</v>
      </c>
      <c r="AG73" s="74">
        <f t="shared" si="135"/>
        <v>1279</v>
      </c>
      <c r="AH73" s="74">
        <f t="shared" si="136"/>
        <v>0</v>
      </c>
      <c r="AI73" s="74">
        <f t="shared" si="137"/>
        <v>0</v>
      </c>
      <c r="AJ73" s="74">
        <f t="shared" si="138"/>
        <v>0</v>
      </c>
      <c r="AK73" s="74">
        <f t="shared" si="139"/>
        <v>98</v>
      </c>
      <c r="AL73" s="74">
        <f t="shared" si="140"/>
        <v>0</v>
      </c>
      <c r="AM73" s="74">
        <f t="shared" si="141"/>
        <v>0</v>
      </c>
      <c r="AN73" s="74">
        <f t="shared" si="142"/>
        <v>0</v>
      </c>
      <c r="AO73" s="74">
        <f t="shared" si="143"/>
        <v>0</v>
      </c>
      <c r="AP73" s="396">
        <f t="shared" si="144"/>
        <v>0</v>
      </c>
      <c r="AQ73" s="80">
        <f t="shared" si="145"/>
        <v>120</v>
      </c>
      <c r="AR73" s="74">
        <f t="shared" si="146"/>
        <v>0</v>
      </c>
      <c r="AS73" s="74">
        <f t="shared" si="147"/>
        <v>0</v>
      </c>
      <c r="AT73" s="74">
        <f t="shared" si="148"/>
        <v>0</v>
      </c>
      <c r="AU73" s="74">
        <f t="shared" si="149"/>
        <v>0</v>
      </c>
      <c r="AV73" s="74">
        <f t="shared" si="150"/>
        <v>0</v>
      </c>
      <c r="AW73" s="74">
        <f t="shared" si="151"/>
        <v>0</v>
      </c>
      <c r="AX73" s="396">
        <f t="shared" si="152"/>
        <v>0</v>
      </c>
      <c r="AY73" s="460">
        <f t="shared" si="153"/>
        <v>2271</v>
      </c>
      <c r="AZ73" s="601" t="str">
        <f t="shared" si="33"/>
        <v>790ESSC02</v>
      </c>
      <c r="BA73" s="779" t="s">
        <v>268</v>
      </c>
      <c r="BB73" s="781">
        <v>790</v>
      </c>
      <c r="BC73" s="779" t="s">
        <v>557</v>
      </c>
      <c r="BD73" s="780">
        <v>1</v>
      </c>
    </row>
    <row r="74" spans="2:56" ht="15" customHeight="1">
      <c r="B74" s="590" t="str">
        <f t="shared" si="154"/>
        <v>361EPS010</v>
      </c>
      <c r="C74" s="590" t="str">
        <f t="shared" si="155"/>
        <v>361EPS016</v>
      </c>
      <c r="D74" s="590" t="str">
        <f t="shared" si="156"/>
        <v>361EPS037</v>
      </c>
      <c r="E74" s="590" t="str">
        <f t="shared" si="157"/>
        <v>361EPS002</v>
      </c>
      <c r="F74" s="590" t="str">
        <f t="shared" si="158"/>
        <v>361EPS044</v>
      </c>
      <c r="G74" s="590" t="str">
        <f t="shared" si="159"/>
        <v>361EPS023</v>
      </c>
      <c r="H74" s="590" t="str">
        <f t="shared" si="160"/>
        <v>361EPS005</v>
      </c>
      <c r="I74" s="590" t="str">
        <f t="shared" si="161"/>
        <v>361EPS018</v>
      </c>
      <c r="J74" s="590" t="str">
        <f t="shared" si="162"/>
        <v>361EAS016</v>
      </c>
      <c r="K74" s="590" t="str">
        <f t="shared" si="163"/>
        <v>361EAS027</v>
      </c>
      <c r="L74" s="590" t="str">
        <f t="shared" si="164"/>
        <v>361EPS017</v>
      </c>
      <c r="M74" s="590" t="str">
        <f t="shared" si="165"/>
        <v>361EPS033</v>
      </c>
      <c r="N74" s="590" t="str">
        <f t="shared" si="166"/>
        <v>361EPS001</v>
      </c>
      <c r="O74" s="590" t="str">
        <f t="shared" si="167"/>
        <v>361EPS008</v>
      </c>
      <c r="P74" s="590" t="str">
        <f t="shared" si="168"/>
        <v>361EPS040</v>
      </c>
      <c r="Q74" s="590" t="str">
        <f t="shared" si="169"/>
        <v>361ESSC24</v>
      </c>
      <c r="R74" s="590" t="e">
        <f>CONCATENATE(AB75,#REF!)</f>
        <v>#REF!</v>
      </c>
      <c r="S74" s="590" t="str">
        <f t="shared" si="170"/>
        <v>361ESSC91</v>
      </c>
      <c r="T74" s="590" t="str">
        <f t="shared" si="171"/>
        <v>361ESSC02</v>
      </c>
      <c r="U74" s="590" t="str">
        <f t="shared" si="172"/>
        <v>361ESSC62</v>
      </c>
      <c r="V74" s="590" t="e">
        <f>CONCATENATE(AB75,#REF!)</f>
        <v>#REF!</v>
      </c>
      <c r="W74" s="590" t="str">
        <f t="shared" si="173"/>
        <v>361EPSIC3</v>
      </c>
      <c r="X74" s="590" t="str">
        <f t="shared" si="174"/>
        <v>361CCFC55</v>
      </c>
      <c r="Y74" s="590" t="str">
        <f t="shared" si="175"/>
        <v>361ESSC07</v>
      </c>
      <c r="Z74" s="599" t="s">
        <v>43</v>
      </c>
      <c r="AA74" s="610" t="s">
        <v>249</v>
      </c>
      <c r="AB74" s="476">
        <v>315</v>
      </c>
      <c r="AC74" s="80">
        <f t="shared" si="131"/>
        <v>0</v>
      </c>
      <c r="AD74" s="74">
        <f t="shared" si="132"/>
        <v>0</v>
      </c>
      <c r="AE74" s="74">
        <f t="shared" si="133"/>
        <v>288</v>
      </c>
      <c r="AF74" s="74">
        <f t="shared" si="134"/>
        <v>1</v>
      </c>
      <c r="AG74" s="74">
        <f t="shared" si="135"/>
        <v>879</v>
      </c>
      <c r="AH74" s="74">
        <f t="shared" si="136"/>
        <v>0</v>
      </c>
      <c r="AI74" s="74">
        <f t="shared" si="137"/>
        <v>0</v>
      </c>
      <c r="AJ74" s="74">
        <f t="shared" si="138"/>
        <v>0</v>
      </c>
      <c r="AK74" s="74">
        <f t="shared" si="139"/>
        <v>24</v>
      </c>
      <c r="AL74" s="74">
        <f t="shared" si="140"/>
        <v>0</v>
      </c>
      <c r="AM74" s="74">
        <f t="shared" si="141"/>
        <v>0</v>
      </c>
      <c r="AN74" s="74">
        <f t="shared" si="142"/>
        <v>0</v>
      </c>
      <c r="AO74" s="74">
        <f t="shared" si="143"/>
        <v>0</v>
      </c>
      <c r="AP74" s="396">
        <f t="shared" si="144"/>
        <v>0</v>
      </c>
      <c r="AQ74" s="80">
        <f t="shared" si="145"/>
        <v>91</v>
      </c>
      <c r="AR74" s="74">
        <f t="shared" si="146"/>
        <v>0</v>
      </c>
      <c r="AS74" s="74">
        <f t="shared" si="147"/>
        <v>0</v>
      </c>
      <c r="AT74" s="74">
        <f t="shared" si="148"/>
        <v>0</v>
      </c>
      <c r="AU74" s="74">
        <f t="shared" si="149"/>
        <v>0</v>
      </c>
      <c r="AV74" s="74">
        <f t="shared" si="150"/>
        <v>0</v>
      </c>
      <c r="AW74" s="74">
        <f t="shared" si="151"/>
        <v>0</v>
      </c>
      <c r="AX74" s="396">
        <f t="shared" si="152"/>
        <v>0</v>
      </c>
      <c r="AY74" s="460">
        <f t="shared" si="153"/>
        <v>1283</v>
      </c>
      <c r="AZ74" s="601" t="str">
        <f t="shared" ref="AZ74:AZ136" si="176">CONCATENATE(BB74,BC74)</f>
        <v>790ESSC24</v>
      </c>
      <c r="BA74" s="779" t="s">
        <v>268</v>
      </c>
      <c r="BB74" s="781">
        <v>790</v>
      </c>
      <c r="BC74" s="779" t="s">
        <v>558</v>
      </c>
      <c r="BD74" s="780">
        <v>562</v>
      </c>
    </row>
    <row r="75" spans="2:56" ht="15" customHeight="1">
      <c r="B75" s="590" t="str">
        <f t="shared" si="154"/>
        <v>647EPS010</v>
      </c>
      <c r="C75" s="590" t="str">
        <f t="shared" si="155"/>
        <v>647EPS016</v>
      </c>
      <c r="D75" s="590" t="str">
        <f t="shared" si="156"/>
        <v>647EPS037</v>
      </c>
      <c r="E75" s="590" t="str">
        <f t="shared" si="157"/>
        <v>647EPS002</v>
      </c>
      <c r="F75" s="590" t="str">
        <f t="shared" si="158"/>
        <v>647EPS044</v>
      </c>
      <c r="G75" s="590" t="str">
        <f t="shared" si="159"/>
        <v>647EPS023</v>
      </c>
      <c r="H75" s="590" t="str">
        <f t="shared" si="160"/>
        <v>647EPS005</v>
      </c>
      <c r="I75" s="590" t="str">
        <f t="shared" si="161"/>
        <v>647EPS018</v>
      </c>
      <c r="J75" s="590" t="str">
        <f t="shared" si="162"/>
        <v>647EAS016</v>
      </c>
      <c r="K75" s="590" t="str">
        <f t="shared" si="163"/>
        <v>647EAS027</v>
      </c>
      <c r="L75" s="590" t="str">
        <f t="shared" si="164"/>
        <v>647EPS017</v>
      </c>
      <c r="M75" s="590" t="str">
        <f t="shared" si="165"/>
        <v>647EPS033</v>
      </c>
      <c r="N75" s="590" t="str">
        <f t="shared" si="166"/>
        <v>647EPS001</v>
      </c>
      <c r="O75" s="590" t="str">
        <f t="shared" si="167"/>
        <v>647EPS008</v>
      </c>
      <c r="P75" s="590" t="str">
        <f t="shared" si="168"/>
        <v>647EPS040</v>
      </c>
      <c r="Q75" s="590" t="str">
        <f t="shared" si="169"/>
        <v>647ESSC24</v>
      </c>
      <c r="R75" s="590" t="e">
        <f>CONCATENATE(AB76,#REF!)</f>
        <v>#REF!</v>
      </c>
      <c r="S75" s="590" t="str">
        <f t="shared" si="170"/>
        <v>647ESSC91</v>
      </c>
      <c r="T75" s="590" t="str">
        <f t="shared" si="171"/>
        <v>647ESSC02</v>
      </c>
      <c r="U75" s="590" t="str">
        <f t="shared" si="172"/>
        <v>647ESSC62</v>
      </c>
      <c r="V75" s="590" t="e">
        <f>CONCATENATE(AB76,#REF!)</f>
        <v>#REF!</v>
      </c>
      <c r="W75" s="590" t="str">
        <f t="shared" si="173"/>
        <v>647EPSIC3</v>
      </c>
      <c r="X75" s="590" t="str">
        <f t="shared" si="174"/>
        <v>647CCFC55</v>
      </c>
      <c r="Y75" s="590" t="str">
        <f t="shared" si="175"/>
        <v>647ESSC07</v>
      </c>
      <c r="Z75" s="599" t="s">
        <v>45</v>
      </c>
      <c r="AA75" s="610" t="s">
        <v>249</v>
      </c>
      <c r="AB75" s="476">
        <v>361</v>
      </c>
      <c r="AC75" s="80">
        <f t="shared" si="131"/>
        <v>0</v>
      </c>
      <c r="AD75" s="74">
        <f t="shared" si="132"/>
        <v>0</v>
      </c>
      <c r="AE75" s="74">
        <f t="shared" si="133"/>
        <v>516</v>
      </c>
      <c r="AF75" s="74">
        <f t="shared" si="134"/>
        <v>0</v>
      </c>
      <c r="AG75" s="74">
        <f t="shared" si="135"/>
        <v>1626</v>
      </c>
      <c r="AH75" s="74">
        <f t="shared" si="136"/>
        <v>0</v>
      </c>
      <c r="AI75" s="74">
        <f t="shared" si="137"/>
        <v>0</v>
      </c>
      <c r="AJ75" s="74">
        <f t="shared" si="138"/>
        <v>0</v>
      </c>
      <c r="AK75" s="74">
        <f t="shared" si="139"/>
        <v>1</v>
      </c>
      <c r="AL75" s="74">
        <f t="shared" si="140"/>
        <v>0</v>
      </c>
      <c r="AM75" s="74">
        <f t="shared" si="141"/>
        <v>0</v>
      </c>
      <c r="AN75" s="74">
        <f t="shared" si="142"/>
        <v>0</v>
      </c>
      <c r="AO75" s="74">
        <f t="shared" si="143"/>
        <v>0</v>
      </c>
      <c r="AP75" s="396">
        <f t="shared" si="144"/>
        <v>0</v>
      </c>
      <c r="AQ75" s="80">
        <f t="shared" si="145"/>
        <v>343</v>
      </c>
      <c r="AR75" s="74">
        <f t="shared" si="146"/>
        <v>0</v>
      </c>
      <c r="AS75" s="74">
        <f t="shared" si="147"/>
        <v>0</v>
      </c>
      <c r="AT75" s="74">
        <f t="shared" si="148"/>
        <v>0</v>
      </c>
      <c r="AU75" s="74">
        <f t="shared" si="149"/>
        <v>0</v>
      </c>
      <c r="AV75" s="74">
        <f t="shared" si="150"/>
        <v>0</v>
      </c>
      <c r="AW75" s="74">
        <f t="shared" si="151"/>
        <v>0</v>
      </c>
      <c r="AX75" s="396">
        <f t="shared" si="152"/>
        <v>0</v>
      </c>
      <c r="AY75" s="460">
        <f t="shared" si="153"/>
        <v>2486</v>
      </c>
      <c r="AZ75" s="601" t="str">
        <f t="shared" si="176"/>
        <v>895EPS037</v>
      </c>
      <c r="BA75" s="779" t="s">
        <v>268</v>
      </c>
      <c r="BB75" s="781">
        <v>895</v>
      </c>
      <c r="BC75" s="779" t="s">
        <v>214</v>
      </c>
      <c r="BD75" s="780">
        <v>176</v>
      </c>
    </row>
    <row r="76" spans="2:56" ht="15" customHeight="1">
      <c r="B76" s="590" t="str">
        <f t="shared" si="154"/>
        <v>658EPS010</v>
      </c>
      <c r="C76" s="590" t="str">
        <f t="shared" si="155"/>
        <v>658EPS016</v>
      </c>
      <c r="D76" s="590" t="str">
        <f t="shared" si="156"/>
        <v>658EPS037</v>
      </c>
      <c r="E76" s="590" t="str">
        <f t="shared" si="157"/>
        <v>658EPS002</v>
      </c>
      <c r="F76" s="590" t="str">
        <f t="shared" si="158"/>
        <v>658EPS044</v>
      </c>
      <c r="G76" s="590" t="str">
        <f t="shared" si="159"/>
        <v>658EPS023</v>
      </c>
      <c r="H76" s="590" t="str">
        <f t="shared" si="160"/>
        <v>658EPS005</v>
      </c>
      <c r="I76" s="590" t="str">
        <f t="shared" si="161"/>
        <v>658EPS018</v>
      </c>
      <c r="J76" s="590" t="str">
        <f t="shared" si="162"/>
        <v>658EAS016</v>
      </c>
      <c r="K76" s="590" t="str">
        <f t="shared" si="163"/>
        <v>658EAS027</v>
      </c>
      <c r="L76" s="590" t="str">
        <f t="shared" si="164"/>
        <v>658EPS017</v>
      </c>
      <c r="M76" s="590" t="str">
        <f t="shared" si="165"/>
        <v>658EPS033</v>
      </c>
      <c r="N76" s="590" t="str">
        <f t="shared" si="166"/>
        <v>658EPS001</v>
      </c>
      <c r="O76" s="590" t="str">
        <f t="shared" si="167"/>
        <v>658EPS008</v>
      </c>
      <c r="P76" s="590" t="str">
        <f t="shared" si="168"/>
        <v>658EPS040</v>
      </c>
      <c r="Q76" s="590" t="str">
        <f t="shared" si="169"/>
        <v>658ESSC24</v>
      </c>
      <c r="R76" s="590" t="e">
        <f>CONCATENATE(AB77,#REF!)</f>
        <v>#REF!</v>
      </c>
      <c r="S76" s="590" t="str">
        <f t="shared" si="170"/>
        <v>658ESSC91</v>
      </c>
      <c r="T76" s="590" t="str">
        <f t="shared" si="171"/>
        <v>658ESSC02</v>
      </c>
      <c r="U76" s="590" t="str">
        <f t="shared" si="172"/>
        <v>658ESSC62</v>
      </c>
      <c r="V76" s="590" t="e">
        <f>CONCATENATE(AB77,#REF!)</f>
        <v>#REF!</v>
      </c>
      <c r="W76" s="590" t="str">
        <f t="shared" si="173"/>
        <v>658EPSIC3</v>
      </c>
      <c r="X76" s="590" t="str">
        <f t="shared" si="174"/>
        <v>658CCFC55</v>
      </c>
      <c r="Y76" s="590" t="str">
        <f t="shared" si="175"/>
        <v>658ESSC07</v>
      </c>
      <c r="Z76" s="603" t="s">
        <v>53</v>
      </c>
      <c r="AA76" s="610" t="s">
        <v>249</v>
      </c>
      <c r="AB76" s="476">
        <v>647</v>
      </c>
      <c r="AC76" s="80">
        <f t="shared" si="131"/>
        <v>0</v>
      </c>
      <c r="AD76" s="74">
        <f t="shared" si="132"/>
        <v>0</v>
      </c>
      <c r="AE76" s="74">
        <f t="shared" si="133"/>
        <v>685</v>
      </c>
      <c r="AF76" s="74">
        <f t="shared" si="134"/>
        <v>0</v>
      </c>
      <c r="AG76" s="74">
        <f t="shared" si="135"/>
        <v>500</v>
      </c>
      <c r="AH76" s="74">
        <f t="shared" si="136"/>
        <v>0</v>
      </c>
      <c r="AI76" s="74">
        <f t="shared" si="137"/>
        <v>0</v>
      </c>
      <c r="AJ76" s="74">
        <f t="shared" si="138"/>
        <v>0</v>
      </c>
      <c r="AK76" s="74">
        <f t="shared" si="139"/>
        <v>0</v>
      </c>
      <c r="AL76" s="74">
        <f t="shared" si="140"/>
        <v>0</v>
      </c>
      <c r="AM76" s="74">
        <f t="shared" si="141"/>
        <v>0</v>
      </c>
      <c r="AN76" s="74">
        <f t="shared" si="142"/>
        <v>0</v>
      </c>
      <c r="AO76" s="74">
        <f t="shared" si="143"/>
        <v>0</v>
      </c>
      <c r="AP76" s="396">
        <f t="shared" si="144"/>
        <v>0</v>
      </c>
      <c r="AQ76" s="80">
        <f t="shared" si="145"/>
        <v>148</v>
      </c>
      <c r="AR76" s="74">
        <f t="shared" si="146"/>
        <v>0</v>
      </c>
      <c r="AS76" s="74">
        <f t="shared" si="147"/>
        <v>0</v>
      </c>
      <c r="AT76" s="74">
        <f t="shared" si="148"/>
        <v>0</v>
      </c>
      <c r="AU76" s="74">
        <f t="shared" si="149"/>
        <v>0</v>
      </c>
      <c r="AV76" s="74">
        <f t="shared" si="150"/>
        <v>0</v>
      </c>
      <c r="AW76" s="74">
        <f t="shared" si="151"/>
        <v>0</v>
      </c>
      <c r="AX76" s="396">
        <f t="shared" si="152"/>
        <v>0</v>
      </c>
      <c r="AY76" s="460">
        <f t="shared" si="153"/>
        <v>1333</v>
      </c>
      <c r="AZ76" s="601" t="str">
        <f t="shared" si="176"/>
        <v>895EPS040</v>
      </c>
      <c r="BA76" s="779" t="s">
        <v>268</v>
      </c>
      <c r="BB76" s="781">
        <v>895</v>
      </c>
      <c r="BC76" s="779" t="s">
        <v>875</v>
      </c>
      <c r="BD76" s="780">
        <v>81</v>
      </c>
    </row>
    <row r="77" spans="2:56" ht="15" customHeight="1">
      <c r="B77" s="590" t="str">
        <f t="shared" si="154"/>
        <v>664EPS010</v>
      </c>
      <c r="C77" s="590" t="str">
        <f t="shared" si="155"/>
        <v>664EPS016</v>
      </c>
      <c r="D77" s="590" t="str">
        <f t="shared" si="156"/>
        <v>664EPS037</v>
      </c>
      <c r="E77" s="590" t="str">
        <f t="shared" si="157"/>
        <v>664EPS002</v>
      </c>
      <c r="F77" s="590" t="str">
        <f t="shared" si="158"/>
        <v>664EPS044</v>
      </c>
      <c r="G77" s="590" t="str">
        <f t="shared" si="159"/>
        <v>664EPS023</v>
      </c>
      <c r="H77" s="590" t="str">
        <f t="shared" si="160"/>
        <v>664EPS005</v>
      </c>
      <c r="I77" s="590" t="str">
        <f t="shared" si="161"/>
        <v>664EPS018</v>
      </c>
      <c r="J77" s="590" t="str">
        <f t="shared" si="162"/>
        <v>664EAS016</v>
      </c>
      <c r="K77" s="590" t="str">
        <f t="shared" si="163"/>
        <v>664EAS027</v>
      </c>
      <c r="L77" s="590" t="str">
        <f t="shared" si="164"/>
        <v>664EPS017</v>
      </c>
      <c r="M77" s="590" t="str">
        <f t="shared" si="165"/>
        <v>664EPS033</v>
      </c>
      <c r="N77" s="590" t="str">
        <f t="shared" si="166"/>
        <v>664EPS001</v>
      </c>
      <c r="O77" s="590" t="str">
        <f t="shared" si="167"/>
        <v>664EPS008</v>
      </c>
      <c r="P77" s="590" t="str">
        <f t="shared" si="168"/>
        <v>664EPS040</v>
      </c>
      <c r="Q77" s="590" t="str">
        <f t="shared" si="169"/>
        <v>664ESSC24</v>
      </c>
      <c r="R77" s="590" t="e">
        <f>CONCATENATE(AB78,#REF!)</f>
        <v>#REF!</v>
      </c>
      <c r="S77" s="590" t="str">
        <f t="shared" si="170"/>
        <v>664ESSC91</v>
      </c>
      <c r="T77" s="590" t="str">
        <f t="shared" si="171"/>
        <v>664ESSC02</v>
      </c>
      <c r="U77" s="590" t="str">
        <f t="shared" si="172"/>
        <v>664ESSC62</v>
      </c>
      <c r="V77" s="590" t="e">
        <f>CONCATENATE(AB78,#REF!)</f>
        <v>#REF!</v>
      </c>
      <c r="W77" s="590" t="str">
        <f t="shared" si="173"/>
        <v>664EPSIC3</v>
      </c>
      <c r="X77" s="590" t="str">
        <f t="shared" si="174"/>
        <v>664CCFC55</v>
      </c>
      <c r="Y77" s="590" t="str">
        <f t="shared" si="175"/>
        <v>664ESSC07</v>
      </c>
      <c r="Z77" s="479" t="s">
        <v>92</v>
      </c>
      <c r="AA77" s="610" t="s">
        <v>249</v>
      </c>
      <c r="AB77" s="476">
        <v>658</v>
      </c>
      <c r="AC77" s="80">
        <f t="shared" si="131"/>
        <v>0</v>
      </c>
      <c r="AD77" s="74">
        <f t="shared" si="132"/>
        <v>0</v>
      </c>
      <c r="AE77" s="74">
        <f t="shared" si="133"/>
        <v>199</v>
      </c>
      <c r="AF77" s="74">
        <f t="shared" si="134"/>
        <v>0</v>
      </c>
      <c r="AG77" s="74">
        <f t="shared" si="135"/>
        <v>690</v>
      </c>
      <c r="AH77" s="74">
        <f t="shared" si="136"/>
        <v>0</v>
      </c>
      <c r="AI77" s="74">
        <f t="shared" si="137"/>
        <v>0</v>
      </c>
      <c r="AJ77" s="74">
        <f t="shared" si="138"/>
        <v>0</v>
      </c>
      <c r="AK77" s="74">
        <f t="shared" si="139"/>
        <v>1</v>
      </c>
      <c r="AL77" s="74">
        <f t="shared" si="140"/>
        <v>0</v>
      </c>
      <c r="AM77" s="74">
        <f t="shared" si="141"/>
        <v>0</v>
      </c>
      <c r="AN77" s="74">
        <f t="shared" si="142"/>
        <v>0</v>
      </c>
      <c r="AO77" s="74">
        <f t="shared" si="143"/>
        <v>0</v>
      </c>
      <c r="AP77" s="396">
        <f t="shared" si="144"/>
        <v>0</v>
      </c>
      <c r="AQ77" s="80">
        <f t="shared" si="145"/>
        <v>104</v>
      </c>
      <c r="AR77" s="74">
        <f t="shared" si="146"/>
        <v>0</v>
      </c>
      <c r="AS77" s="74">
        <f t="shared" si="147"/>
        <v>0</v>
      </c>
      <c r="AT77" s="74">
        <f t="shared" si="148"/>
        <v>0</v>
      </c>
      <c r="AU77" s="74">
        <f t="shared" si="149"/>
        <v>0</v>
      </c>
      <c r="AV77" s="74">
        <f t="shared" si="150"/>
        <v>0</v>
      </c>
      <c r="AW77" s="74">
        <f t="shared" si="151"/>
        <v>0</v>
      </c>
      <c r="AX77" s="396">
        <f t="shared" si="152"/>
        <v>0</v>
      </c>
      <c r="AY77" s="460">
        <f t="shared" si="153"/>
        <v>994</v>
      </c>
      <c r="AZ77" s="601" t="str">
        <f t="shared" si="176"/>
        <v>895EPS044</v>
      </c>
      <c r="BA77" s="779" t="s">
        <v>268</v>
      </c>
      <c r="BB77" s="781">
        <v>895</v>
      </c>
      <c r="BC77" s="779" t="s">
        <v>1065</v>
      </c>
      <c r="BD77" s="780">
        <v>1199</v>
      </c>
    </row>
    <row r="78" spans="2:56" ht="15" customHeight="1">
      <c r="B78" s="590" t="str">
        <f t="shared" si="154"/>
        <v>686EPS010</v>
      </c>
      <c r="C78" s="590" t="str">
        <f t="shared" si="155"/>
        <v>686EPS016</v>
      </c>
      <c r="D78" s="590" t="str">
        <f t="shared" si="156"/>
        <v>686EPS037</v>
      </c>
      <c r="E78" s="590" t="str">
        <f t="shared" si="157"/>
        <v>686EPS002</v>
      </c>
      <c r="F78" s="590" t="str">
        <f t="shared" si="158"/>
        <v>686EPS044</v>
      </c>
      <c r="G78" s="590" t="str">
        <f t="shared" si="159"/>
        <v>686EPS023</v>
      </c>
      <c r="H78" s="590" t="str">
        <f t="shared" si="160"/>
        <v>686EPS005</v>
      </c>
      <c r="I78" s="590" t="str">
        <f t="shared" si="161"/>
        <v>686EPS018</v>
      </c>
      <c r="J78" s="590" t="str">
        <f t="shared" si="162"/>
        <v>686EAS016</v>
      </c>
      <c r="K78" s="590" t="str">
        <f t="shared" si="163"/>
        <v>686EAS027</v>
      </c>
      <c r="L78" s="590" t="str">
        <f t="shared" si="164"/>
        <v>686EPS017</v>
      </c>
      <c r="M78" s="590" t="str">
        <f t="shared" si="165"/>
        <v>686EPS033</v>
      </c>
      <c r="N78" s="590" t="str">
        <f t="shared" si="166"/>
        <v>686EPS001</v>
      </c>
      <c r="O78" s="590" t="str">
        <f t="shared" si="167"/>
        <v>686EPS008</v>
      </c>
      <c r="P78" s="590" t="str">
        <f t="shared" si="168"/>
        <v>686EPS040</v>
      </c>
      <c r="Q78" s="590" t="str">
        <f t="shared" si="169"/>
        <v>686ESSC24</v>
      </c>
      <c r="R78" s="590" t="e">
        <f>CONCATENATE(AB79,#REF!)</f>
        <v>#REF!</v>
      </c>
      <c r="S78" s="590" t="str">
        <f t="shared" si="170"/>
        <v>686ESSC91</v>
      </c>
      <c r="T78" s="590" t="str">
        <f t="shared" si="171"/>
        <v>686ESSC02</v>
      </c>
      <c r="U78" s="590" t="str">
        <f t="shared" si="172"/>
        <v>686ESSC62</v>
      </c>
      <c r="V78" s="590" t="e">
        <f>CONCATENATE(AB79,#REF!)</f>
        <v>#REF!</v>
      </c>
      <c r="W78" s="590" t="str">
        <f t="shared" si="173"/>
        <v>686EPSIC3</v>
      </c>
      <c r="X78" s="590" t="str">
        <f t="shared" si="174"/>
        <v>686CCFC55</v>
      </c>
      <c r="Y78" s="590" t="str">
        <f t="shared" si="175"/>
        <v>686ESSC07</v>
      </c>
      <c r="Z78" s="603" t="s">
        <v>129</v>
      </c>
      <c r="AA78" s="610" t="s">
        <v>249</v>
      </c>
      <c r="AB78" s="476">
        <v>664</v>
      </c>
      <c r="AC78" s="80">
        <f t="shared" si="131"/>
        <v>0</v>
      </c>
      <c r="AD78" s="74">
        <f t="shared" si="132"/>
        <v>8733</v>
      </c>
      <c r="AE78" s="74">
        <f t="shared" si="133"/>
        <v>2562</v>
      </c>
      <c r="AF78" s="74">
        <f t="shared" si="134"/>
        <v>523</v>
      </c>
      <c r="AG78" s="74">
        <f t="shared" si="135"/>
        <v>1181</v>
      </c>
      <c r="AH78" s="74">
        <f t="shared" si="136"/>
        <v>0</v>
      </c>
      <c r="AI78" s="74">
        <f t="shared" si="137"/>
        <v>0</v>
      </c>
      <c r="AJ78" s="74">
        <f t="shared" si="138"/>
        <v>0</v>
      </c>
      <c r="AK78" s="74">
        <f t="shared" si="139"/>
        <v>1</v>
      </c>
      <c r="AL78" s="74">
        <f t="shared" si="140"/>
        <v>0</v>
      </c>
      <c r="AM78" s="74">
        <f t="shared" si="141"/>
        <v>0</v>
      </c>
      <c r="AN78" s="74">
        <f t="shared" si="142"/>
        <v>0</v>
      </c>
      <c r="AO78" s="74">
        <f t="shared" si="143"/>
        <v>0</v>
      </c>
      <c r="AP78" s="396">
        <f t="shared" si="144"/>
        <v>0</v>
      </c>
      <c r="AQ78" s="80">
        <f t="shared" si="145"/>
        <v>733</v>
      </c>
      <c r="AR78" s="74">
        <f t="shared" si="146"/>
        <v>0</v>
      </c>
      <c r="AS78" s="74">
        <f t="shared" si="147"/>
        <v>0</v>
      </c>
      <c r="AT78" s="74">
        <f t="shared" si="148"/>
        <v>0</v>
      </c>
      <c r="AU78" s="74">
        <f t="shared" si="149"/>
        <v>0</v>
      </c>
      <c r="AV78" s="74">
        <f t="shared" si="150"/>
        <v>0</v>
      </c>
      <c r="AW78" s="74">
        <f t="shared" si="151"/>
        <v>0</v>
      </c>
      <c r="AX78" s="396">
        <f t="shared" si="152"/>
        <v>0</v>
      </c>
      <c r="AY78" s="460">
        <f t="shared" si="153"/>
        <v>13733</v>
      </c>
      <c r="AZ78" s="601" t="str">
        <f t="shared" si="176"/>
        <v>895EPSIC3</v>
      </c>
      <c r="BA78" s="779" t="s">
        <v>268</v>
      </c>
      <c r="BB78" s="781">
        <v>895</v>
      </c>
      <c r="BC78" s="779" t="s">
        <v>554</v>
      </c>
      <c r="BD78" s="780">
        <v>22</v>
      </c>
    </row>
    <row r="79" spans="2:56" ht="15" customHeight="1">
      <c r="B79" s="590" t="str">
        <f t="shared" si="154"/>
        <v>819EPS010</v>
      </c>
      <c r="C79" s="590" t="str">
        <f t="shared" si="155"/>
        <v>819EPS016</v>
      </c>
      <c r="D79" s="590" t="str">
        <f t="shared" si="156"/>
        <v>819EPS037</v>
      </c>
      <c r="E79" s="590" t="str">
        <f t="shared" si="157"/>
        <v>819EPS002</v>
      </c>
      <c r="F79" s="590" t="str">
        <f t="shared" si="158"/>
        <v>819EPS044</v>
      </c>
      <c r="G79" s="590" t="str">
        <f t="shared" si="159"/>
        <v>819EPS023</v>
      </c>
      <c r="H79" s="590" t="str">
        <f t="shared" si="160"/>
        <v>819EPS005</v>
      </c>
      <c r="I79" s="590" t="str">
        <f t="shared" si="161"/>
        <v>819EPS018</v>
      </c>
      <c r="J79" s="590" t="str">
        <f t="shared" si="162"/>
        <v>819EAS016</v>
      </c>
      <c r="K79" s="590" t="str">
        <f t="shared" si="163"/>
        <v>819EAS027</v>
      </c>
      <c r="L79" s="590" t="str">
        <f t="shared" si="164"/>
        <v>819EPS017</v>
      </c>
      <c r="M79" s="590" t="str">
        <f t="shared" si="165"/>
        <v>819EPS033</v>
      </c>
      <c r="N79" s="590" t="str">
        <f t="shared" si="166"/>
        <v>819EPS001</v>
      </c>
      <c r="O79" s="590" t="str">
        <f t="shared" si="167"/>
        <v>819EPS008</v>
      </c>
      <c r="P79" s="590" t="str">
        <f t="shared" si="168"/>
        <v>819EPS040</v>
      </c>
      <c r="Q79" s="590" t="str">
        <f t="shared" si="169"/>
        <v>819ESSC24</v>
      </c>
      <c r="R79" s="590" t="e">
        <f>CONCATENATE(AB80,#REF!)</f>
        <v>#REF!</v>
      </c>
      <c r="S79" s="590" t="str">
        <f t="shared" si="170"/>
        <v>819ESSC91</v>
      </c>
      <c r="T79" s="590" t="str">
        <f t="shared" si="171"/>
        <v>819ESSC02</v>
      </c>
      <c r="U79" s="590" t="str">
        <f t="shared" si="172"/>
        <v>819ESSC62</v>
      </c>
      <c r="V79" s="590" t="e">
        <f>CONCATENATE(AB80,#REF!)</f>
        <v>#REF!</v>
      </c>
      <c r="W79" s="590" t="str">
        <f t="shared" si="173"/>
        <v>819EPSIC3</v>
      </c>
      <c r="X79" s="590" t="str">
        <f t="shared" si="174"/>
        <v>819CCFC55</v>
      </c>
      <c r="Y79" s="590" t="str">
        <f t="shared" si="175"/>
        <v>819ESSC07</v>
      </c>
      <c r="Z79" s="478" t="s">
        <v>130</v>
      </c>
      <c r="AA79" s="610" t="s">
        <v>249</v>
      </c>
      <c r="AB79" s="476">
        <v>686</v>
      </c>
      <c r="AC79" s="80">
        <f t="shared" si="131"/>
        <v>5212</v>
      </c>
      <c r="AD79" s="74">
        <f t="shared" si="132"/>
        <v>8264</v>
      </c>
      <c r="AE79" s="74">
        <f t="shared" si="133"/>
        <v>442</v>
      </c>
      <c r="AF79" s="74">
        <f t="shared" si="134"/>
        <v>531</v>
      </c>
      <c r="AG79" s="74">
        <f t="shared" si="135"/>
        <v>1956</v>
      </c>
      <c r="AH79" s="74">
        <f t="shared" si="136"/>
        <v>0</v>
      </c>
      <c r="AI79" s="74">
        <f t="shared" si="137"/>
        <v>0</v>
      </c>
      <c r="AJ79" s="74">
        <f t="shared" si="138"/>
        <v>0</v>
      </c>
      <c r="AK79" s="74">
        <f t="shared" si="139"/>
        <v>17</v>
      </c>
      <c r="AL79" s="74">
        <f t="shared" si="140"/>
        <v>0</v>
      </c>
      <c r="AM79" s="74">
        <f t="shared" si="141"/>
        <v>0</v>
      </c>
      <c r="AN79" s="74">
        <f t="shared" si="142"/>
        <v>0</v>
      </c>
      <c r="AO79" s="74">
        <f t="shared" si="143"/>
        <v>0</v>
      </c>
      <c r="AP79" s="396">
        <f t="shared" si="144"/>
        <v>0</v>
      </c>
      <c r="AQ79" s="80">
        <f t="shared" si="145"/>
        <v>1328</v>
      </c>
      <c r="AR79" s="74">
        <f t="shared" si="146"/>
        <v>0</v>
      </c>
      <c r="AS79" s="74">
        <f t="shared" si="147"/>
        <v>0</v>
      </c>
      <c r="AT79" s="74">
        <f t="shared" si="148"/>
        <v>0</v>
      </c>
      <c r="AU79" s="74">
        <f t="shared" si="149"/>
        <v>0</v>
      </c>
      <c r="AV79" s="74">
        <f t="shared" si="150"/>
        <v>0</v>
      </c>
      <c r="AW79" s="74">
        <f t="shared" si="151"/>
        <v>0</v>
      </c>
      <c r="AX79" s="396">
        <f t="shared" si="152"/>
        <v>0</v>
      </c>
      <c r="AY79" s="460">
        <f t="shared" si="153"/>
        <v>17750</v>
      </c>
      <c r="AZ79" s="601" t="str">
        <f t="shared" si="176"/>
        <v>895ESSC02</v>
      </c>
      <c r="BA79" s="779" t="s">
        <v>268</v>
      </c>
      <c r="BB79" s="781">
        <v>895</v>
      </c>
      <c r="BC79" s="779" t="s">
        <v>557</v>
      </c>
      <c r="BD79" s="780">
        <v>4</v>
      </c>
    </row>
    <row r="80" spans="2:56" ht="15" customHeight="1">
      <c r="B80" s="590" t="str">
        <f t="shared" si="154"/>
        <v>854EPS010</v>
      </c>
      <c r="C80" s="590" t="str">
        <f t="shared" si="155"/>
        <v>854EPS016</v>
      </c>
      <c r="D80" s="590" t="str">
        <f t="shared" si="156"/>
        <v>854EPS037</v>
      </c>
      <c r="E80" s="590" t="str">
        <f t="shared" si="157"/>
        <v>854EPS002</v>
      </c>
      <c r="F80" s="590" t="str">
        <f t="shared" si="158"/>
        <v>854EPS044</v>
      </c>
      <c r="G80" s="590" t="str">
        <f t="shared" si="159"/>
        <v>854EPS023</v>
      </c>
      <c r="H80" s="590" t="str">
        <f t="shared" si="160"/>
        <v>854EPS005</v>
      </c>
      <c r="I80" s="590" t="str">
        <f t="shared" si="161"/>
        <v>854EPS018</v>
      </c>
      <c r="J80" s="590" t="str">
        <f t="shared" si="162"/>
        <v>854EAS016</v>
      </c>
      <c r="K80" s="590" t="str">
        <f t="shared" si="163"/>
        <v>854EAS027</v>
      </c>
      <c r="L80" s="590" t="str">
        <f t="shared" si="164"/>
        <v>854EPS017</v>
      </c>
      <c r="M80" s="590" t="str">
        <f t="shared" si="165"/>
        <v>854EPS033</v>
      </c>
      <c r="N80" s="590" t="str">
        <f t="shared" si="166"/>
        <v>854EPS001</v>
      </c>
      <c r="O80" s="590" t="str">
        <f t="shared" si="167"/>
        <v>854EPS008</v>
      </c>
      <c r="P80" s="590" t="str">
        <f t="shared" si="168"/>
        <v>854EPS040</v>
      </c>
      <c r="Q80" s="590" t="str">
        <f t="shared" si="169"/>
        <v>854ESSC24</v>
      </c>
      <c r="R80" s="590" t="e">
        <f>CONCATENATE(AB81,#REF!)</f>
        <v>#REF!</v>
      </c>
      <c r="S80" s="590" t="str">
        <f t="shared" si="170"/>
        <v>854ESSC91</v>
      </c>
      <c r="T80" s="590" t="str">
        <f t="shared" si="171"/>
        <v>854ESSC02</v>
      </c>
      <c r="U80" s="590" t="str">
        <f t="shared" si="172"/>
        <v>854ESSC62</v>
      </c>
      <c r="V80" s="590" t="e">
        <f>CONCATENATE(AB81,#REF!)</f>
        <v>#REF!</v>
      </c>
      <c r="W80" s="590" t="str">
        <f t="shared" si="173"/>
        <v>854EPSIC3</v>
      </c>
      <c r="X80" s="590" t="str">
        <f t="shared" si="174"/>
        <v>854CCFC55</v>
      </c>
      <c r="Y80" s="590" t="str">
        <f t="shared" si="175"/>
        <v>854ESSC07</v>
      </c>
      <c r="Z80" s="599" t="s">
        <v>58</v>
      </c>
      <c r="AA80" s="610" t="s">
        <v>249</v>
      </c>
      <c r="AB80" s="476">
        <v>819</v>
      </c>
      <c r="AC80" s="80">
        <f t="shared" si="131"/>
        <v>0</v>
      </c>
      <c r="AD80" s="74">
        <f t="shared" si="132"/>
        <v>0</v>
      </c>
      <c r="AE80" s="74">
        <f t="shared" si="133"/>
        <v>380</v>
      </c>
      <c r="AF80" s="74">
        <f t="shared" si="134"/>
        <v>0</v>
      </c>
      <c r="AG80" s="74">
        <f t="shared" si="135"/>
        <v>460</v>
      </c>
      <c r="AH80" s="74">
        <f t="shared" si="136"/>
        <v>0</v>
      </c>
      <c r="AI80" s="74">
        <f t="shared" si="137"/>
        <v>0</v>
      </c>
      <c r="AJ80" s="74">
        <f t="shared" si="138"/>
        <v>0</v>
      </c>
      <c r="AK80" s="74">
        <f t="shared" si="139"/>
        <v>0</v>
      </c>
      <c r="AL80" s="74">
        <f t="shared" si="140"/>
        <v>0</v>
      </c>
      <c r="AM80" s="74">
        <f t="shared" si="141"/>
        <v>0</v>
      </c>
      <c r="AN80" s="74">
        <f t="shared" si="142"/>
        <v>0</v>
      </c>
      <c r="AO80" s="74">
        <f t="shared" si="143"/>
        <v>0</v>
      </c>
      <c r="AP80" s="396">
        <f t="shared" si="144"/>
        <v>0</v>
      </c>
      <c r="AQ80" s="80">
        <f t="shared" si="145"/>
        <v>197</v>
      </c>
      <c r="AR80" s="74">
        <f t="shared" si="146"/>
        <v>0</v>
      </c>
      <c r="AS80" s="74">
        <f t="shared" si="147"/>
        <v>0</v>
      </c>
      <c r="AT80" s="74">
        <f t="shared" si="148"/>
        <v>0</v>
      </c>
      <c r="AU80" s="74">
        <f t="shared" si="149"/>
        <v>0</v>
      </c>
      <c r="AV80" s="74">
        <f t="shared" si="150"/>
        <v>0</v>
      </c>
      <c r="AW80" s="74">
        <f t="shared" si="151"/>
        <v>0</v>
      </c>
      <c r="AX80" s="396">
        <f t="shared" si="152"/>
        <v>0</v>
      </c>
      <c r="AY80" s="460">
        <f t="shared" si="153"/>
        <v>1037</v>
      </c>
      <c r="AZ80" s="601" t="str">
        <f t="shared" si="176"/>
        <v>895ESSC24</v>
      </c>
      <c r="BA80" s="779" t="s">
        <v>268</v>
      </c>
      <c r="BB80" s="781">
        <v>895</v>
      </c>
      <c r="BC80" s="779" t="s">
        <v>558</v>
      </c>
      <c r="BD80" s="780">
        <v>516</v>
      </c>
    </row>
    <row r="81" spans="2:56" ht="15" customHeight="1">
      <c r="B81" s="590" t="str">
        <f t="shared" si="154"/>
        <v>887EPS010</v>
      </c>
      <c r="C81" s="590" t="str">
        <f t="shared" si="155"/>
        <v>887EPS016</v>
      </c>
      <c r="D81" s="590" t="str">
        <f t="shared" si="156"/>
        <v>887EPS037</v>
      </c>
      <c r="E81" s="590" t="str">
        <f t="shared" si="157"/>
        <v>887EPS002</v>
      </c>
      <c r="F81" s="590" t="str">
        <f t="shared" si="158"/>
        <v>887EPS044</v>
      </c>
      <c r="G81" s="590" t="str">
        <f t="shared" si="159"/>
        <v>887EPS023</v>
      </c>
      <c r="H81" s="590" t="str">
        <f t="shared" si="160"/>
        <v>887EPS005</v>
      </c>
      <c r="I81" s="590" t="str">
        <f t="shared" si="161"/>
        <v>887EPS018</v>
      </c>
      <c r="J81" s="590" t="str">
        <f t="shared" si="162"/>
        <v>887EAS016</v>
      </c>
      <c r="K81" s="590" t="str">
        <f t="shared" si="163"/>
        <v>887EAS027</v>
      </c>
      <c r="L81" s="590" t="str">
        <f t="shared" si="164"/>
        <v>887EPS017</v>
      </c>
      <c r="M81" s="590" t="str">
        <f t="shared" si="165"/>
        <v>887EPS033</v>
      </c>
      <c r="N81" s="590" t="str">
        <f t="shared" si="166"/>
        <v>887EPS001</v>
      </c>
      <c r="O81" s="590" t="str">
        <f t="shared" si="167"/>
        <v>887EPS008</v>
      </c>
      <c r="P81" s="590" t="str">
        <f t="shared" si="168"/>
        <v>887EPS040</v>
      </c>
      <c r="Q81" s="590" t="str">
        <f t="shared" si="169"/>
        <v>887ESSC24</v>
      </c>
      <c r="R81" s="590" t="e">
        <f>CONCATENATE(AB82,#REF!)</f>
        <v>#REF!</v>
      </c>
      <c r="S81" s="590" t="str">
        <f t="shared" si="170"/>
        <v>887ESSC91</v>
      </c>
      <c r="T81" s="590" t="str">
        <f t="shared" si="171"/>
        <v>887ESSC02</v>
      </c>
      <c r="U81" s="590" t="str">
        <f t="shared" si="172"/>
        <v>887ESSC62</v>
      </c>
      <c r="V81" s="590" t="e">
        <f>CONCATENATE(AB82,#REF!)</f>
        <v>#REF!</v>
      </c>
      <c r="W81" s="590" t="str">
        <f t="shared" si="173"/>
        <v>887EPSIC3</v>
      </c>
      <c r="X81" s="590" t="str">
        <f t="shared" si="174"/>
        <v>887CCFC55</v>
      </c>
      <c r="Y81" s="590" t="str">
        <f t="shared" si="175"/>
        <v>887ESSC07</v>
      </c>
      <c r="Z81" s="599" t="s">
        <v>102</v>
      </c>
      <c r="AA81" s="610" t="s">
        <v>249</v>
      </c>
      <c r="AB81" s="476">
        <v>854</v>
      </c>
      <c r="AC81" s="80">
        <f t="shared" si="131"/>
        <v>0</v>
      </c>
      <c r="AD81" s="74">
        <f t="shared" si="132"/>
        <v>0</v>
      </c>
      <c r="AE81" s="74">
        <f t="shared" si="133"/>
        <v>163</v>
      </c>
      <c r="AF81" s="74">
        <f t="shared" si="134"/>
        <v>0</v>
      </c>
      <c r="AG81" s="74">
        <f t="shared" si="135"/>
        <v>736</v>
      </c>
      <c r="AH81" s="74">
        <f t="shared" si="136"/>
        <v>0</v>
      </c>
      <c r="AI81" s="74">
        <f t="shared" si="137"/>
        <v>0</v>
      </c>
      <c r="AJ81" s="74">
        <f t="shared" si="138"/>
        <v>0</v>
      </c>
      <c r="AK81" s="74">
        <f t="shared" si="139"/>
        <v>0</v>
      </c>
      <c r="AL81" s="74">
        <f t="shared" si="140"/>
        <v>0</v>
      </c>
      <c r="AM81" s="74">
        <f t="shared" si="141"/>
        <v>0</v>
      </c>
      <c r="AN81" s="74">
        <f t="shared" si="142"/>
        <v>0</v>
      </c>
      <c r="AO81" s="74">
        <f t="shared" si="143"/>
        <v>0</v>
      </c>
      <c r="AP81" s="396">
        <f t="shared" si="144"/>
        <v>0</v>
      </c>
      <c r="AQ81" s="80">
        <f t="shared" si="145"/>
        <v>0</v>
      </c>
      <c r="AR81" s="74">
        <f t="shared" si="146"/>
        <v>363</v>
      </c>
      <c r="AS81" s="74">
        <f t="shared" si="147"/>
        <v>0</v>
      </c>
      <c r="AT81" s="74">
        <f t="shared" si="148"/>
        <v>2</v>
      </c>
      <c r="AU81" s="74">
        <f t="shared" si="149"/>
        <v>0</v>
      </c>
      <c r="AV81" s="74">
        <f t="shared" si="150"/>
        <v>0</v>
      </c>
      <c r="AW81" s="74">
        <f t="shared" si="151"/>
        <v>0</v>
      </c>
      <c r="AX81" s="396">
        <f t="shared" si="152"/>
        <v>0</v>
      </c>
      <c r="AY81" s="460">
        <f t="shared" si="153"/>
        <v>1264</v>
      </c>
      <c r="AZ81" s="601" t="str">
        <f t="shared" si="176"/>
        <v>45EPS005</v>
      </c>
      <c r="BA81" s="779" t="s">
        <v>290</v>
      </c>
      <c r="BB81" s="781">
        <v>45</v>
      </c>
      <c r="BC81" s="779" t="s">
        <v>219</v>
      </c>
      <c r="BD81" s="780">
        <v>1</v>
      </c>
    </row>
    <row r="82" spans="2:56" ht="15" customHeight="1">
      <c r="B82" s="590" t="str">
        <f t="shared" si="154"/>
        <v>EPS010</v>
      </c>
      <c r="C82" s="590" t="str">
        <f t="shared" si="155"/>
        <v>EPS016</v>
      </c>
      <c r="D82" s="590" t="str">
        <f t="shared" si="156"/>
        <v>EPS037</v>
      </c>
      <c r="E82" s="590" t="str">
        <f t="shared" si="157"/>
        <v>EPS002</v>
      </c>
      <c r="F82" s="590" t="str">
        <f t="shared" si="158"/>
        <v>EPS044</v>
      </c>
      <c r="G82" s="590" t="str">
        <f t="shared" si="159"/>
        <v>EPS023</v>
      </c>
      <c r="H82" s="590" t="str">
        <f t="shared" si="160"/>
        <v>EPS005</v>
      </c>
      <c r="I82" s="590" t="str">
        <f t="shared" si="161"/>
        <v>EPS018</v>
      </c>
      <c r="J82" s="590" t="str">
        <f t="shared" si="162"/>
        <v>EAS016</v>
      </c>
      <c r="K82" s="590" t="str">
        <f t="shared" si="163"/>
        <v>EAS027</v>
      </c>
      <c r="L82" s="590" t="str">
        <f t="shared" si="164"/>
        <v>EPS017</v>
      </c>
      <c r="M82" s="590" t="str">
        <f t="shared" si="165"/>
        <v>EPS033</v>
      </c>
      <c r="N82" s="590" t="str">
        <f t="shared" si="166"/>
        <v>EPS001</v>
      </c>
      <c r="O82" s="590" t="str">
        <f t="shared" si="167"/>
        <v>EPS008</v>
      </c>
      <c r="P82" s="590" t="str">
        <f t="shared" si="168"/>
        <v>EPS040</v>
      </c>
      <c r="Q82" s="590" t="str">
        <f t="shared" si="169"/>
        <v>ESSC24</v>
      </c>
      <c r="R82" s="590" t="e">
        <f>CONCATENATE(AB83,#REF!)</f>
        <v>#REF!</v>
      </c>
      <c r="S82" s="590" t="str">
        <f t="shared" si="170"/>
        <v>ESSC91</v>
      </c>
      <c r="T82" s="590" t="str">
        <f t="shared" si="171"/>
        <v>ESSC02</v>
      </c>
      <c r="U82" s="590" t="str">
        <f t="shared" si="172"/>
        <v>ESSC62</v>
      </c>
      <c r="V82" s="590" t="e">
        <f>CONCATENATE(AB83,#REF!)</f>
        <v>#REF!</v>
      </c>
      <c r="W82" s="590" t="str">
        <f t="shared" si="173"/>
        <v>EPSIC3</v>
      </c>
      <c r="X82" s="590" t="str">
        <f t="shared" si="174"/>
        <v>CCFC55</v>
      </c>
      <c r="Y82" s="590" t="str">
        <f t="shared" si="175"/>
        <v>ESSC07</v>
      </c>
      <c r="Z82" s="599" t="s">
        <v>29</v>
      </c>
      <c r="AA82" s="610" t="s">
        <v>249</v>
      </c>
      <c r="AB82" s="476">
        <v>887</v>
      </c>
      <c r="AC82" s="80">
        <f t="shared" si="131"/>
        <v>2566</v>
      </c>
      <c r="AD82" s="74">
        <f t="shared" si="132"/>
        <v>6351</v>
      </c>
      <c r="AE82" s="74">
        <f t="shared" si="133"/>
        <v>833</v>
      </c>
      <c r="AF82" s="74">
        <f t="shared" si="134"/>
        <v>257</v>
      </c>
      <c r="AG82" s="74">
        <f t="shared" si="135"/>
        <v>3856</v>
      </c>
      <c r="AH82" s="74">
        <f t="shared" si="136"/>
        <v>0</v>
      </c>
      <c r="AI82" s="74">
        <f t="shared" si="137"/>
        <v>7</v>
      </c>
      <c r="AJ82" s="74">
        <f t="shared" si="138"/>
        <v>0</v>
      </c>
      <c r="AK82" s="74">
        <f t="shared" si="139"/>
        <v>2</v>
      </c>
      <c r="AL82" s="74">
        <f t="shared" si="140"/>
        <v>0</v>
      </c>
      <c r="AM82" s="74">
        <f t="shared" si="141"/>
        <v>0</v>
      </c>
      <c r="AN82" s="74">
        <f t="shared" si="142"/>
        <v>0</v>
      </c>
      <c r="AO82" s="74">
        <f t="shared" si="143"/>
        <v>0</v>
      </c>
      <c r="AP82" s="396">
        <f t="shared" si="144"/>
        <v>0</v>
      </c>
      <c r="AQ82" s="80">
        <f t="shared" si="145"/>
        <v>600</v>
      </c>
      <c r="AR82" s="74">
        <f t="shared" si="146"/>
        <v>431</v>
      </c>
      <c r="AS82" s="74">
        <f t="shared" si="147"/>
        <v>0</v>
      </c>
      <c r="AT82" s="74">
        <f t="shared" si="148"/>
        <v>0</v>
      </c>
      <c r="AU82" s="74">
        <f t="shared" si="149"/>
        <v>0</v>
      </c>
      <c r="AV82" s="74">
        <f t="shared" si="150"/>
        <v>0</v>
      </c>
      <c r="AW82" s="74">
        <f t="shared" si="151"/>
        <v>0</v>
      </c>
      <c r="AX82" s="396">
        <f t="shared" si="152"/>
        <v>0</v>
      </c>
      <c r="AY82" s="460">
        <f t="shared" si="153"/>
        <v>14903</v>
      </c>
      <c r="AZ82" s="601" t="str">
        <f t="shared" si="176"/>
        <v>45EPS010</v>
      </c>
      <c r="BA82" s="779" t="s">
        <v>290</v>
      </c>
      <c r="BB82" s="781">
        <v>45</v>
      </c>
      <c r="BC82" s="779" t="s">
        <v>211</v>
      </c>
      <c r="BD82" s="780">
        <v>14548</v>
      </c>
    </row>
    <row r="83" spans="2:56" ht="15" customHeight="1">
      <c r="B83" s="590" t="str">
        <f t="shared" si="154"/>
        <v>2EPS010</v>
      </c>
      <c r="C83" s="590" t="str">
        <f t="shared" si="155"/>
        <v>2EPS016</v>
      </c>
      <c r="D83" s="590" t="str">
        <f t="shared" si="156"/>
        <v>2EPS037</v>
      </c>
      <c r="E83" s="590" t="str">
        <f t="shared" si="157"/>
        <v>2EPS002</v>
      </c>
      <c r="F83" s="590" t="str">
        <f t="shared" si="158"/>
        <v>2EPS044</v>
      </c>
      <c r="G83" s="590" t="str">
        <f t="shared" si="159"/>
        <v>2EPS023</v>
      </c>
      <c r="H83" s="590" t="str">
        <f t="shared" si="160"/>
        <v>2EPS005</v>
      </c>
      <c r="I83" s="590" t="str">
        <f t="shared" si="161"/>
        <v>2EPS018</v>
      </c>
      <c r="J83" s="590" t="str">
        <f t="shared" si="162"/>
        <v>2EAS016</v>
      </c>
      <c r="K83" s="590" t="str">
        <f t="shared" si="163"/>
        <v>2EAS027</v>
      </c>
      <c r="L83" s="590" t="str">
        <f t="shared" si="164"/>
        <v>2EPS017</v>
      </c>
      <c r="M83" s="590" t="str">
        <f t="shared" si="165"/>
        <v>2EPS033</v>
      </c>
      <c r="N83" s="590" t="str">
        <f t="shared" si="166"/>
        <v>2EPS001</v>
      </c>
      <c r="O83" s="590" t="str">
        <f t="shared" si="167"/>
        <v>2EPS008</v>
      </c>
      <c r="P83" s="590" t="str">
        <f t="shared" si="168"/>
        <v>2EPS040</v>
      </c>
      <c r="Q83" s="590" t="str">
        <f t="shared" si="169"/>
        <v>2ESSC24</v>
      </c>
      <c r="R83" s="590" t="e">
        <f>CONCATENATE(AB84,#REF!)</f>
        <v>#REF!</v>
      </c>
      <c r="S83" s="590" t="str">
        <f t="shared" si="170"/>
        <v>2ESSC91</v>
      </c>
      <c r="T83" s="590" t="str">
        <f t="shared" si="171"/>
        <v>2ESSC02</v>
      </c>
      <c r="U83" s="590" t="str">
        <f t="shared" si="172"/>
        <v>2ESSC62</v>
      </c>
      <c r="V83" s="590" t="e">
        <f>CONCATENATE(AB84,#REF!)</f>
        <v>#REF!</v>
      </c>
      <c r="W83" s="590" t="str">
        <f t="shared" si="173"/>
        <v>2EPSIC3</v>
      </c>
      <c r="X83" s="590" t="str">
        <f t="shared" si="174"/>
        <v>2CCFC55</v>
      </c>
      <c r="Y83" s="590" t="str">
        <f t="shared" si="175"/>
        <v>2ESSC07</v>
      </c>
      <c r="Z83" s="477" t="s">
        <v>309</v>
      </c>
      <c r="AA83" s="336"/>
      <c r="AB83" s="604"/>
      <c r="AC83" s="78">
        <f>SUM(AC84:AC106)</f>
        <v>119435</v>
      </c>
      <c r="AD83" s="75">
        <f t="shared" ref="AD83:AX83" si="177">SUM(AD84:AD106)</f>
        <v>92456</v>
      </c>
      <c r="AE83" s="75">
        <f t="shared" si="177"/>
        <v>61171</v>
      </c>
      <c r="AF83" s="75">
        <f t="shared" si="177"/>
        <v>9157</v>
      </c>
      <c r="AG83" s="75">
        <f t="shared" si="177"/>
        <v>33206</v>
      </c>
      <c r="AH83" s="75">
        <f t="shared" si="177"/>
        <v>5</v>
      </c>
      <c r="AI83" s="75">
        <f t="shared" si="177"/>
        <v>4152</v>
      </c>
      <c r="AJ83" s="75">
        <f t="shared" si="177"/>
        <v>25</v>
      </c>
      <c r="AK83" s="75">
        <f t="shared" si="177"/>
        <v>526</v>
      </c>
      <c r="AL83" s="75">
        <f t="shared" si="177"/>
        <v>0</v>
      </c>
      <c r="AM83" s="75">
        <f t="shared" si="177"/>
        <v>0</v>
      </c>
      <c r="AN83" s="75">
        <f t="shared" si="177"/>
        <v>1</v>
      </c>
      <c r="AO83" s="75">
        <f t="shared" si="177"/>
        <v>0</v>
      </c>
      <c r="AP83" s="397">
        <f t="shared" si="177"/>
        <v>0</v>
      </c>
      <c r="AQ83" s="78">
        <f t="shared" si="177"/>
        <v>11590</v>
      </c>
      <c r="AR83" s="75">
        <f t="shared" si="177"/>
        <v>136</v>
      </c>
      <c r="AS83" s="75">
        <f t="shared" si="177"/>
        <v>320</v>
      </c>
      <c r="AT83" s="75">
        <f t="shared" si="177"/>
        <v>11</v>
      </c>
      <c r="AU83" s="75">
        <f t="shared" si="177"/>
        <v>0</v>
      </c>
      <c r="AV83" s="75">
        <f t="shared" si="177"/>
        <v>0</v>
      </c>
      <c r="AW83" s="75">
        <f t="shared" si="177"/>
        <v>2</v>
      </c>
      <c r="AX83" s="397">
        <f t="shared" si="177"/>
        <v>0</v>
      </c>
      <c r="AY83" s="459">
        <f t="shared" si="153"/>
        <v>332193</v>
      </c>
      <c r="AZ83" s="601" t="str">
        <f t="shared" si="176"/>
        <v>45EPS016</v>
      </c>
      <c r="BA83" s="779" t="s">
        <v>290</v>
      </c>
      <c r="BB83" s="781">
        <v>45</v>
      </c>
      <c r="BC83" s="779" t="s">
        <v>212</v>
      </c>
      <c r="BD83" s="780">
        <v>30578</v>
      </c>
    </row>
    <row r="84" spans="2:56" ht="15" customHeight="1">
      <c r="B84" s="590" t="str">
        <f t="shared" si="154"/>
        <v>21EPS010</v>
      </c>
      <c r="C84" s="590" t="str">
        <f t="shared" si="155"/>
        <v>21EPS016</v>
      </c>
      <c r="D84" s="590" t="str">
        <f t="shared" si="156"/>
        <v>21EPS037</v>
      </c>
      <c r="E84" s="590" t="str">
        <f t="shared" si="157"/>
        <v>21EPS002</v>
      </c>
      <c r="F84" s="590" t="str">
        <f t="shared" si="158"/>
        <v>21EPS044</v>
      </c>
      <c r="G84" s="590" t="str">
        <f t="shared" si="159"/>
        <v>21EPS023</v>
      </c>
      <c r="H84" s="590" t="str">
        <f t="shared" si="160"/>
        <v>21EPS005</v>
      </c>
      <c r="I84" s="590" t="str">
        <f t="shared" si="161"/>
        <v>21EPS018</v>
      </c>
      <c r="J84" s="590" t="str">
        <f t="shared" si="162"/>
        <v>21EAS016</v>
      </c>
      <c r="K84" s="590" t="str">
        <f t="shared" si="163"/>
        <v>21EAS027</v>
      </c>
      <c r="L84" s="590" t="str">
        <f t="shared" si="164"/>
        <v>21EPS017</v>
      </c>
      <c r="M84" s="590" t="str">
        <f t="shared" si="165"/>
        <v>21EPS033</v>
      </c>
      <c r="N84" s="590" t="str">
        <f t="shared" si="166"/>
        <v>21EPS001</v>
      </c>
      <c r="O84" s="590" t="str">
        <f t="shared" si="167"/>
        <v>21EPS008</v>
      </c>
      <c r="P84" s="590" t="str">
        <f t="shared" si="168"/>
        <v>21EPS040</v>
      </c>
      <c r="Q84" s="590" t="str">
        <f t="shared" si="169"/>
        <v>21ESSC24</v>
      </c>
      <c r="R84" s="590" t="e">
        <f>CONCATENATE(AB85,#REF!)</f>
        <v>#REF!</v>
      </c>
      <c r="S84" s="590" t="str">
        <f t="shared" si="170"/>
        <v>21ESSC91</v>
      </c>
      <c r="T84" s="590" t="str">
        <f t="shared" si="171"/>
        <v>21ESSC02</v>
      </c>
      <c r="U84" s="590" t="str">
        <f t="shared" si="172"/>
        <v>21ESSC62</v>
      </c>
      <c r="V84" s="590" t="e">
        <f>CONCATENATE(AB85,#REF!)</f>
        <v>#REF!</v>
      </c>
      <c r="W84" s="590" t="str">
        <f t="shared" si="173"/>
        <v>21EPSIC3</v>
      </c>
      <c r="X84" s="590" t="str">
        <f t="shared" si="174"/>
        <v>21CCFC55</v>
      </c>
      <c r="Y84" s="590" t="str">
        <f t="shared" si="175"/>
        <v>21ESSC07</v>
      </c>
      <c r="Z84" s="695" t="s">
        <v>31</v>
      </c>
      <c r="AA84" s="610" t="s">
        <v>245</v>
      </c>
      <c r="AB84" s="476">
        <v>2</v>
      </c>
      <c r="AC84" s="80">
        <f t="shared" ref="AC84:AC106" si="178">IFERROR(VLOOKUP(B83,$AZ$9:$BD$950,5,0),0)</f>
        <v>0</v>
      </c>
      <c r="AD84" s="74">
        <f t="shared" ref="AD84:AD106" si="179">IFERROR(VLOOKUP(C83,$AZ$9:$BD$950,5,0),0)</f>
        <v>0</v>
      </c>
      <c r="AE84" s="74">
        <f t="shared" ref="AE84:AE106" si="180">IFERROR(VLOOKUP(D83,$AZ$9:$BD$950,5,0),0)</f>
        <v>1072</v>
      </c>
      <c r="AF84" s="74">
        <f t="shared" ref="AF84:AF106" si="181">IFERROR(VLOOKUP(E83,$AZ$9:$BD$950,5,0),0)</f>
        <v>0</v>
      </c>
      <c r="AG84" s="74">
        <f t="shared" ref="AG84:AG106" si="182">IFERROR(VLOOKUP(F83,$AZ$9:$BD$950,5,0),0)</f>
        <v>1576</v>
      </c>
      <c r="AH84" s="74">
        <f t="shared" ref="AH84:AH106" si="183">IFERROR(VLOOKUP(G83,$AZ$9:$BD$950,5,0),0)</f>
        <v>1</v>
      </c>
      <c r="AI84" s="74">
        <f t="shared" ref="AI84:AI106" si="184">IFERROR(VLOOKUP(H83,$AZ$9:$BD$950,5,0),0)</f>
        <v>2</v>
      </c>
      <c r="AJ84" s="74">
        <f t="shared" ref="AJ84:AJ106" si="185">IFERROR(VLOOKUP(I83,$AZ$9:$BD$950,5,0),0)</f>
        <v>0</v>
      </c>
      <c r="AK84" s="74">
        <f t="shared" ref="AK84:AK106" si="186">IFERROR(VLOOKUP(J83,$AZ$9:$BD$950,5,0),0)</f>
        <v>3</v>
      </c>
      <c r="AL84" s="74">
        <f t="shared" ref="AL84:AL106" si="187">IFERROR(VLOOKUP(K83,$AZ$9:$BD$950,5,0),0)</f>
        <v>0</v>
      </c>
      <c r="AM84" s="74">
        <f t="shared" ref="AM84:AM106" si="188">IFERROR(VLOOKUP(L83,$AZ$9:$BD$950,5,0),0)</f>
        <v>0</v>
      </c>
      <c r="AN84" s="74">
        <f t="shared" ref="AN84:AN106" si="189">IFERROR(VLOOKUP(M83,$AZ$9:$BD$950,5,0),0)</f>
        <v>0</v>
      </c>
      <c r="AO84" s="74">
        <f t="shared" ref="AO84:AO106" si="190">IFERROR(VLOOKUP(N83,$AZ$9:$BD$950,5,0),0)</f>
        <v>0</v>
      </c>
      <c r="AP84" s="396">
        <f t="shared" ref="AP84:AP106" si="191">IFERROR(VLOOKUP(O83,$AZ$9:$BD$950,5,0),0)</f>
        <v>0</v>
      </c>
      <c r="AQ84" s="80">
        <f t="shared" ref="AQ84:AQ106" si="192">IFERROR(VLOOKUP(P83,$AZ$9:$BD$950,5,0),0)</f>
        <v>357</v>
      </c>
      <c r="AR84" s="74">
        <f t="shared" ref="AR84:AR106" si="193">IFERROR(VLOOKUP(Q83,$AZ$9:$BD$950,5,0),0)</f>
        <v>136</v>
      </c>
      <c r="AS84" s="74">
        <f t="shared" ref="AS84:AS106" si="194">IFERROR(VLOOKUP(S83,$AZ$9:$BD$950,5,0),0)</f>
        <v>0</v>
      </c>
      <c r="AT84" s="74">
        <f t="shared" ref="AT84:AT106" si="195">IFERROR(VLOOKUP(T83,$AZ$9:$BD$950,5,0),0)</f>
        <v>0</v>
      </c>
      <c r="AU84" s="74">
        <f t="shared" ref="AU84:AU106" si="196">IFERROR(VLOOKUP(U83,$AZ$9:$BD$950,5,0),0)</f>
        <v>0</v>
      </c>
      <c r="AV84" s="74">
        <f t="shared" ref="AV84:AV106" si="197">IFERROR(VLOOKUP(W83,$AZ$9:$BD$950,5,0),0)</f>
        <v>0</v>
      </c>
      <c r="AW84" s="74">
        <f t="shared" ref="AW84:AW106" si="198">IFERROR(VLOOKUP(X83,$AZ$9:$BD$950,5,0),0)</f>
        <v>0</v>
      </c>
      <c r="AX84" s="396">
        <f t="shared" ref="AX84:AX106" si="199">IFERROR(VLOOKUP(Y83,$AZ$9:$BD$950,5,0),0)</f>
        <v>0</v>
      </c>
      <c r="AY84" s="460">
        <f t="shared" si="153"/>
        <v>3147</v>
      </c>
      <c r="AZ84" s="601" t="str">
        <f t="shared" si="176"/>
        <v>45EPS018</v>
      </c>
      <c r="BA84" s="779" t="s">
        <v>290</v>
      </c>
      <c r="BB84" s="781">
        <v>45</v>
      </c>
      <c r="BC84" s="779" t="s">
        <v>190</v>
      </c>
      <c r="BD84" s="780">
        <v>2</v>
      </c>
    </row>
    <row r="85" spans="2:56" ht="15" customHeight="1">
      <c r="B85" s="590" t="str">
        <f t="shared" si="154"/>
        <v>55EPS010</v>
      </c>
      <c r="C85" s="590" t="str">
        <f t="shared" si="155"/>
        <v>55EPS016</v>
      </c>
      <c r="D85" s="590" t="str">
        <f t="shared" si="156"/>
        <v>55EPS037</v>
      </c>
      <c r="E85" s="590" t="str">
        <f t="shared" si="157"/>
        <v>55EPS002</v>
      </c>
      <c r="F85" s="590" t="str">
        <f t="shared" si="158"/>
        <v>55EPS044</v>
      </c>
      <c r="G85" s="590" t="str">
        <f t="shared" si="159"/>
        <v>55EPS023</v>
      </c>
      <c r="H85" s="590" t="str">
        <f t="shared" si="160"/>
        <v>55EPS005</v>
      </c>
      <c r="I85" s="590" t="str">
        <f t="shared" si="161"/>
        <v>55EPS018</v>
      </c>
      <c r="J85" s="590" t="str">
        <f t="shared" si="162"/>
        <v>55EAS016</v>
      </c>
      <c r="K85" s="590" t="str">
        <f t="shared" si="163"/>
        <v>55EAS027</v>
      </c>
      <c r="L85" s="590" t="str">
        <f t="shared" si="164"/>
        <v>55EPS017</v>
      </c>
      <c r="M85" s="590" t="str">
        <f t="shared" si="165"/>
        <v>55EPS033</v>
      </c>
      <c r="N85" s="590" t="str">
        <f t="shared" si="166"/>
        <v>55EPS001</v>
      </c>
      <c r="O85" s="590" t="str">
        <f t="shared" si="167"/>
        <v>55EPS008</v>
      </c>
      <c r="P85" s="590" t="str">
        <f t="shared" si="168"/>
        <v>55EPS040</v>
      </c>
      <c r="Q85" s="590" t="str">
        <f t="shared" si="169"/>
        <v>55ESSC24</v>
      </c>
      <c r="R85" s="590" t="e">
        <f>CONCATENATE(AB86,#REF!)</f>
        <v>#REF!</v>
      </c>
      <c r="S85" s="590" t="str">
        <f t="shared" si="170"/>
        <v>55ESSC91</v>
      </c>
      <c r="T85" s="590" t="str">
        <f t="shared" si="171"/>
        <v>55ESSC02</v>
      </c>
      <c r="U85" s="590" t="str">
        <f t="shared" si="172"/>
        <v>55ESSC62</v>
      </c>
      <c r="V85" s="590" t="e">
        <f>CONCATENATE(AB86,#REF!)</f>
        <v>#REF!</v>
      </c>
      <c r="W85" s="590" t="str">
        <f t="shared" si="173"/>
        <v>55EPSIC3</v>
      </c>
      <c r="X85" s="590" t="str">
        <f t="shared" si="174"/>
        <v>55CCFC55</v>
      </c>
      <c r="Y85" s="590" t="str">
        <f t="shared" si="175"/>
        <v>55ESSC07</v>
      </c>
      <c r="Z85" s="599" t="s">
        <v>32</v>
      </c>
      <c r="AA85" s="610" t="s">
        <v>245</v>
      </c>
      <c r="AB85" s="476">
        <v>21</v>
      </c>
      <c r="AC85" s="80">
        <f t="shared" si="178"/>
        <v>0</v>
      </c>
      <c r="AD85" s="74">
        <f t="shared" si="179"/>
        <v>0</v>
      </c>
      <c r="AE85" s="74">
        <f t="shared" si="180"/>
        <v>165</v>
      </c>
      <c r="AF85" s="74">
        <f t="shared" si="181"/>
        <v>0</v>
      </c>
      <c r="AG85" s="74">
        <f t="shared" si="182"/>
        <v>282</v>
      </c>
      <c r="AH85" s="74">
        <f t="shared" si="183"/>
        <v>0</v>
      </c>
      <c r="AI85" s="74">
        <f t="shared" si="184"/>
        <v>0</v>
      </c>
      <c r="AJ85" s="74">
        <f t="shared" si="185"/>
        <v>0</v>
      </c>
      <c r="AK85" s="74">
        <f t="shared" si="186"/>
        <v>0</v>
      </c>
      <c r="AL85" s="74">
        <f t="shared" si="187"/>
        <v>0</v>
      </c>
      <c r="AM85" s="74">
        <f t="shared" si="188"/>
        <v>0</v>
      </c>
      <c r="AN85" s="74">
        <f t="shared" si="189"/>
        <v>0</v>
      </c>
      <c r="AO85" s="74">
        <f t="shared" si="190"/>
        <v>0</v>
      </c>
      <c r="AP85" s="396">
        <f t="shared" si="191"/>
        <v>0</v>
      </c>
      <c r="AQ85" s="80">
        <f t="shared" si="192"/>
        <v>90</v>
      </c>
      <c r="AR85" s="74">
        <f t="shared" si="193"/>
        <v>0</v>
      </c>
      <c r="AS85" s="74">
        <f t="shared" si="194"/>
        <v>0</v>
      </c>
      <c r="AT85" s="74">
        <f t="shared" si="195"/>
        <v>0</v>
      </c>
      <c r="AU85" s="74">
        <f t="shared" si="196"/>
        <v>0</v>
      </c>
      <c r="AV85" s="74">
        <f t="shared" si="197"/>
        <v>0</v>
      </c>
      <c r="AW85" s="74">
        <f t="shared" si="198"/>
        <v>0</v>
      </c>
      <c r="AX85" s="396">
        <f t="shared" si="199"/>
        <v>0</v>
      </c>
      <c r="AY85" s="460">
        <f t="shared" si="153"/>
        <v>537</v>
      </c>
      <c r="AZ85" s="601" t="str">
        <f t="shared" si="176"/>
        <v>45EPS037</v>
      </c>
      <c r="BA85" s="779" t="s">
        <v>290</v>
      </c>
      <c r="BB85" s="781">
        <v>45</v>
      </c>
      <c r="BC85" s="779" t="s">
        <v>214</v>
      </c>
      <c r="BD85" s="780">
        <v>19000</v>
      </c>
    </row>
    <row r="86" spans="2:56" ht="15" customHeight="1">
      <c r="B86" s="590" t="str">
        <f t="shared" si="154"/>
        <v>148EPS010</v>
      </c>
      <c r="C86" s="590" t="str">
        <f t="shared" si="155"/>
        <v>148EPS016</v>
      </c>
      <c r="D86" s="590" t="str">
        <f t="shared" si="156"/>
        <v>148EPS037</v>
      </c>
      <c r="E86" s="590" t="str">
        <f t="shared" si="157"/>
        <v>148EPS002</v>
      </c>
      <c r="F86" s="590" t="str">
        <f t="shared" si="158"/>
        <v>148EPS044</v>
      </c>
      <c r="G86" s="590" t="str">
        <f t="shared" si="159"/>
        <v>148EPS023</v>
      </c>
      <c r="H86" s="590" t="str">
        <f t="shared" si="160"/>
        <v>148EPS005</v>
      </c>
      <c r="I86" s="590" t="str">
        <f t="shared" si="161"/>
        <v>148EPS018</v>
      </c>
      <c r="J86" s="590" t="str">
        <f t="shared" si="162"/>
        <v>148EAS016</v>
      </c>
      <c r="K86" s="590" t="str">
        <f t="shared" si="163"/>
        <v>148EAS027</v>
      </c>
      <c r="L86" s="590" t="str">
        <f t="shared" si="164"/>
        <v>148EPS017</v>
      </c>
      <c r="M86" s="590" t="str">
        <f t="shared" si="165"/>
        <v>148EPS033</v>
      </c>
      <c r="N86" s="590" t="str">
        <f t="shared" si="166"/>
        <v>148EPS001</v>
      </c>
      <c r="O86" s="590" t="str">
        <f t="shared" si="167"/>
        <v>148EPS008</v>
      </c>
      <c r="P86" s="590" t="str">
        <f t="shared" si="168"/>
        <v>148EPS040</v>
      </c>
      <c r="Q86" s="590" t="str">
        <f t="shared" si="169"/>
        <v>148ESSC24</v>
      </c>
      <c r="R86" s="590" t="e">
        <f>CONCATENATE(AB87,#REF!)</f>
        <v>#REF!</v>
      </c>
      <c r="S86" s="590" t="str">
        <f t="shared" si="170"/>
        <v>148ESSC91</v>
      </c>
      <c r="T86" s="590" t="str">
        <f t="shared" si="171"/>
        <v>148ESSC02</v>
      </c>
      <c r="U86" s="590" t="str">
        <f t="shared" si="172"/>
        <v>148ESSC62</v>
      </c>
      <c r="V86" s="590" t="e">
        <f>CONCATENATE(AB87,#REF!)</f>
        <v>#REF!</v>
      </c>
      <c r="W86" s="590" t="str">
        <f t="shared" si="173"/>
        <v>148EPSIC3</v>
      </c>
      <c r="X86" s="590" t="str">
        <f t="shared" si="174"/>
        <v>148CCFC55</v>
      </c>
      <c r="Y86" s="590" t="str">
        <f t="shared" si="175"/>
        <v>148ESSC07</v>
      </c>
      <c r="Z86" s="599" t="s">
        <v>68</v>
      </c>
      <c r="AA86" s="610" t="s">
        <v>245</v>
      </c>
      <c r="AB86" s="476">
        <v>55</v>
      </c>
      <c r="AC86" s="80">
        <f t="shared" si="178"/>
        <v>0</v>
      </c>
      <c r="AD86" s="74">
        <f t="shared" si="179"/>
        <v>0</v>
      </c>
      <c r="AE86" s="74">
        <f t="shared" si="180"/>
        <v>118</v>
      </c>
      <c r="AF86" s="74">
        <f t="shared" si="181"/>
        <v>0</v>
      </c>
      <c r="AG86" s="74">
        <f t="shared" si="182"/>
        <v>259</v>
      </c>
      <c r="AH86" s="74">
        <f t="shared" si="183"/>
        <v>0</v>
      </c>
      <c r="AI86" s="74">
        <f t="shared" si="184"/>
        <v>0</v>
      </c>
      <c r="AJ86" s="74">
        <f t="shared" si="185"/>
        <v>0</v>
      </c>
      <c r="AK86" s="74">
        <f t="shared" si="186"/>
        <v>0</v>
      </c>
      <c r="AL86" s="74">
        <f t="shared" si="187"/>
        <v>0</v>
      </c>
      <c r="AM86" s="74">
        <f t="shared" si="188"/>
        <v>0</v>
      </c>
      <c r="AN86" s="74">
        <f t="shared" si="189"/>
        <v>0</v>
      </c>
      <c r="AO86" s="74">
        <f t="shared" si="190"/>
        <v>0</v>
      </c>
      <c r="AP86" s="396">
        <f t="shared" si="191"/>
        <v>0</v>
      </c>
      <c r="AQ86" s="80">
        <f t="shared" si="192"/>
        <v>112</v>
      </c>
      <c r="AR86" s="74">
        <f t="shared" si="193"/>
        <v>0</v>
      </c>
      <c r="AS86" s="74">
        <f t="shared" si="194"/>
        <v>0</v>
      </c>
      <c r="AT86" s="74">
        <f t="shared" si="195"/>
        <v>0</v>
      </c>
      <c r="AU86" s="74">
        <f t="shared" si="196"/>
        <v>0</v>
      </c>
      <c r="AV86" s="74">
        <f t="shared" si="197"/>
        <v>0</v>
      </c>
      <c r="AW86" s="74">
        <f t="shared" si="198"/>
        <v>0</v>
      </c>
      <c r="AX86" s="396">
        <f t="shared" si="199"/>
        <v>0</v>
      </c>
      <c r="AY86" s="460">
        <f t="shared" si="153"/>
        <v>489</v>
      </c>
      <c r="AZ86" s="601" t="str">
        <f t="shared" si="176"/>
        <v>45EPS040</v>
      </c>
      <c r="BA86" s="779" t="s">
        <v>290</v>
      </c>
      <c r="BB86" s="781">
        <v>45</v>
      </c>
      <c r="BC86" s="779" t="s">
        <v>875</v>
      </c>
      <c r="BD86" s="780">
        <v>1645</v>
      </c>
    </row>
    <row r="87" spans="2:56" ht="15" customHeight="1">
      <c r="B87" s="590" t="str">
        <f t="shared" si="154"/>
        <v>197EPS010</v>
      </c>
      <c r="C87" s="590" t="str">
        <f t="shared" si="155"/>
        <v>197EPS016</v>
      </c>
      <c r="D87" s="590" t="str">
        <f t="shared" si="156"/>
        <v>197EPS037</v>
      </c>
      <c r="E87" s="590" t="str">
        <f t="shared" si="157"/>
        <v>197EPS002</v>
      </c>
      <c r="F87" s="590" t="str">
        <f t="shared" si="158"/>
        <v>197EPS044</v>
      </c>
      <c r="G87" s="590" t="str">
        <f t="shared" si="159"/>
        <v>197EPS023</v>
      </c>
      <c r="H87" s="590" t="str">
        <f t="shared" si="160"/>
        <v>197EPS005</v>
      </c>
      <c r="I87" s="590" t="str">
        <f t="shared" si="161"/>
        <v>197EPS018</v>
      </c>
      <c r="J87" s="590" t="str">
        <f t="shared" si="162"/>
        <v>197EAS016</v>
      </c>
      <c r="K87" s="590" t="str">
        <f t="shared" si="163"/>
        <v>197EAS027</v>
      </c>
      <c r="L87" s="590" t="str">
        <f t="shared" si="164"/>
        <v>197EPS017</v>
      </c>
      <c r="M87" s="590" t="str">
        <f t="shared" si="165"/>
        <v>197EPS033</v>
      </c>
      <c r="N87" s="590" t="str">
        <f t="shared" si="166"/>
        <v>197EPS001</v>
      </c>
      <c r="O87" s="590" t="str">
        <f t="shared" si="167"/>
        <v>197EPS008</v>
      </c>
      <c r="P87" s="590" t="str">
        <f t="shared" si="168"/>
        <v>197EPS040</v>
      </c>
      <c r="Q87" s="590" t="str">
        <f t="shared" si="169"/>
        <v>197ESSC24</v>
      </c>
      <c r="R87" s="590" t="e">
        <f>CONCATENATE(AB88,#REF!)</f>
        <v>#REF!</v>
      </c>
      <c r="S87" s="590" t="str">
        <f t="shared" si="170"/>
        <v>197ESSC91</v>
      </c>
      <c r="T87" s="590" t="str">
        <f t="shared" si="171"/>
        <v>197ESSC02</v>
      </c>
      <c r="U87" s="590" t="str">
        <f t="shared" si="172"/>
        <v>197ESSC62</v>
      </c>
      <c r="V87" s="590" t="e">
        <f>CONCATENATE(AB88,#REF!)</f>
        <v>#REF!</v>
      </c>
      <c r="W87" s="590" t="str">
        <f t="shared" si="173"/>
        <v>197EPSIC3</v>
      </c>
      <c r="X87" s="590" t="str">
        <f t="shared" si="174"/>
        <v>197CCFC55</v>
      </c>
      <c r="Y87" s="590" t="str">
        <f t="shared" si="175"/>
        <v>197ESSC07</v>
      </c>
      <c r="Z87" s="611" t="s">
        <v>139</v>
      </c>
      <c r="AA87" s="610" t="s">
        <v>245</v>
      </c>
      <c r="AB87" s="476">
        <v>148</v>
      </c>
      <c r="AC87" s="80">
        <f t="shared" si="178"/>
        <v>0</v>
      </c>
      <c r="AD87" s="74">
        <f t="shared" si="179"/>
        <v>11943</v>
      </c>
      <c r="AE87" s="74">
        <f t="shared" si="180"/>
        <v>7505</v>
      </c>
      <c r="AF87" s="74">
        <f t="shared" si="181"/>
        <v>0</v>
      </c>
      <c r="AG87" s="74">
        <f t="shared" si="182"/>
        <v>1908</v>
      </c>
      <c r="AH87" s="74">
        <f t="shared" si="183"/>
        <v>0</v>
      </c>
      <c r="AI87" s="74">
        <f t="shared" si="184"/>
        <v>1</v>
      </c>
      <c r="AJ87" s="74">
        <f t="shared" si="185"/>
        <v>1</v>
      </c>
      <c r="AK87" s="74">
        <f t="shared" si="186"/>
        <v>13</v>
      </c>
      <c r="AL87" s="74">
        <f t="shared" si="187"/>
        <v>0</v>
      </c>
      <c r="AM87" s="74">
        <f t="shared" si="188"/>
        <v>0</v>
      </c>
      <c r="AN87" s="74">
        <f t="shared" si="189"/>
        <v>1</v>
      </c>
      <c r="AO87" s="74">
        <f t="shared" si="190"/>
        <v>0</v>
      </c>
      <c r="AP87" s="396">
        <f t="shared" si="191"/>
        <v>0</v>
      </c>
      <c r="AQ87" s="80">
        <f t="shared" si="192"/>
        <v>915</v>
      </c>
      <c r="AR87" s="74">
        <f t="shared" si="193"/>
        <v>0</v>
      </c>
      <c r="AS87" s="74">
        <f t="shared" si="194"/>
        <v>25</v>
      </c>
      <c r="AT87" s="74">
        <f t="shared" si="195"/>
        <v>0</v>
      </c>
      <c r="AU87" s="74">
        <f t="shared" si="196"/>
        <v>0</v>
      </c>
      <c r="AV87" s="74">
        <f t="shared" si="197"/>
        <v>0</v>
      </c>
      <c r="AW87" s="74">
        <f t="shared" si="198"/>
        <v>0</v>
      </c>
      <c r="AX87" s="396">
        <f t="shared" si="199"/>
        <v>0</v>
      </c>
      <c r="AY87" s="460">
        <f t="shared" si="153"/>
        <v>22312</v>
      </c>
      <c r="AZ87" s="601" t="str">
        <f t="shared" si="176"/>
        <v>45EPS044</v>
      </c>
      <c r="BA87" s="779" t="s">
        <v>290</v>
      </c>
      <c r="BB87" s="781">
        <v>45</v>
      </c>
      <c r="BC87" s="779" t="s">
        <v>1065</v>
      </c>
      <c r="BD87" s="780">
        <v>19104</v>
      </c>
    </row>
    <row r="88" spans="2:56" ht="15" customHeight="1">
      <c r="B88" s="590" t="str">
        <f t="shared" si="154"/>
        <v>206EPS010</v>
      </c>
      <c r="C88" s="590" t="str">
        <f t="shared" si="155"/>
        <v>206EPS016</v>
      </c>
      <c r="D88" s="590" t="str">
        <f t="shared" si="156"/>
        <v>206EPS037</v>
      </c>
      <c r="E88" s="590" t="str">
        <f t="shared" si="157"/>
        <v>206EPS002</v>
      </c>
      <c r="F88" s="590" t="str">
        <f t="shared" si="158"/>
        <v>206EPS044</v>
      </c>
      <c r="G88" s="590" t="str">
        <f t="shared" si="159"/>
        <v>206EPS023</v>
      </c>
      <c r="H88" s="590" t="str">
        <f t="shared" si="160"/>
        <v>206EPS005</v>
      </c>
      <c r="I88" s="590" t="str">
        <f t="shared" si="161"/>
        <v>206EPS018</v>
      </c>
      <c r="J88" s="590" t="str">
        <f t="shared" si="162"/>
        <v>206EAS016</v>
      </c>
      <c r="K88" s="590" t="str">
        <f t="shared" si="163"/>
        <v>206EAS027</v>
      </c>
      <c r="L88" s="590" t="str">
        <f t="shared" si="164"/>
        <v>206EPS017</v>
      </c>
      <c r="M88" s="590" t="str">
        <f t="shared" si="165"/>
        <v>206EPS033</v>
      </c>
      <c r="N88" s="590" t="str">
        <f t="shared" si="166"/>
        <v>206EPS001</v>
      </c>
      <c r="O88" s="590" t="str">
        <f t="shared" si="167"/>
        <v>206EPS008</v>
      </c>
      <c r="P88" s="590" t="str">
        <f t="shared" si="168"/>
        <v>206EPS040</v>
      </c>
      <c r="Q88" s="590" t="str">
        <f t="shared" si="169"/>
        <v>206ESSC24</v>
      </c>
      <c r="R88" s="590" t="e">
        <f>CONCATENATE(AB89,#REF!)</f>
        <v>#REF!</v>
      </c>
      <c r="S88" s="590" t="str">
        <f t="shared" si="170"/>
        <v>206ESSC91</v>
      </c>
      <c r="T88" s="590" t="str">
        <f t="shared" si="171"/>
        <v>206ESSC02</v>
      </c>
      <c r="U88" s="590" t="str">
        <f t="shared" si="172"/>
        <v>206ESSC62</v>
      </c>
      <c r="V88" s="590" t="e">
        <f>CONCATENATE(AB89,#REF!)</f>
        <v>#REF!</v>
      </c>
      <c r="W88" s="590" t="str">
        <f t="shared" si="173"/>
        <v>206EPSIC3</v>
      </c>
      <c r="X88" s="590" t="str">
        <f t="shared" si="174"/>
        <v>206CCFC55</v>
      </c>
      <c r="Y88" s="590" t="str">
        <f t="shared" si="175"/>
        <v>206ESSC07</v>
      </c>
      <c r="Z88" s="599" t="s">
        <v>113</v>
      </c>
      <c r="AA88" s="610" t="s">
        <v>245</v>
      </c>
      <c r="AB88" s="476">
        <v>197</v>
      </c>
      <c r="AC88" s="80">
        <f t="shared" si="178"/>
        <v>0</v>
      </c>
      <c r="AD88" s="74">
        <f t="shared" si="179"/>
        <v>0</v>
      </c>
      <c r="AE88" s="74">
        <f t="shared" si="180"/>
        <v>1278</v>
      </c>
      <c r="AF88" s="74">
        <f t="shared" si="181"/>
        <v>0</v>
      </c>
      <c r="AG88" s="74">
        <f t="shared" si="182"/>
        <v>861</v>
      </c>
      <c r="AH88" s="74">
        <f t="shared" si="183"/>
        <v>0</v>
      </c>
      <c r="AI88" s="74">
        <f t="shared" si="184"/>
        <v>1</v>
      </c>
      <c r="AJ88" s="74">
        <f t="shared" si="185"/>
        <v>0</v>
      </c>
      <c r="AK88" s="74">
        <f t="shared" si="186"/>
        <v>2</v>
      </c>
      <c r="AL88" s="74">
        <f t="shared" si="187"/>
        <v>0</v>
      </c>
      <c r="AM88" s="74">
        <f t="shared" si="188"/>
        <v>0</v>
      </c>
      <c r="AN88" s="74">
        <f t="shared" si="189"/>
        <v>0</v>
      </c>
      <c r="AO88" s="74">
        <f t="shared" si="190"/>
        <v>0</v>
      </c>
      <c r="AP88" s="396">
        <f t="shared" si="191"/>
        <v>0</v>
      </c>
      <c r="AQ88" s="80">
        <f t="shared" si="192"/>
        <v>256</v>
      </c>
      <c r="AR88" s="74">
        <f t="shared" si="193"/>
        <v>0</v>
      </c>
      <c r="AS88" s="74">
        <f t="shared" si="194"/>
        <v>19</v>
      </c>
      <c r="AT88" s="74">
        <f t="shared" si="195"/>
        <v>0</v>
      </c>
      <c r="AU88" s="74">
        <f t="shared" si="196"/>
        <v>0</v>
      </c>
      <c r="AV88" s="74">
        <f t="shared" si="197"/>
        <v>0</v>
      </c>
      <c r="AW88" s="74">
        <f t="shared" si="198"/>
        <v>0</v>
      </c>
      <c r="AX88" s="396">
        <f t="shared" si="199"/>
        <v>0</v>
      </c>
      <c r="AY88" s="460">
        <f t="shared" si="153"/>
        <v>2417</v>
      </c>
      <c r="AZ88" s="601" t="str">
        <f t="shared" si="176"/>
        <v>45EPSIC3</v>
      </c>
      <c r="BA88" s="779" t="s">
        <v>290</v>
      </c>
      <c r="BB88" s="781">
        <v>45</v>
      </c>
      <c r="BC88" s="779" t="s">
        <v>554</v>
      </c>
      <c r="BD88" s="780">
        <v>17</v>
      </c>
    </row>
    <row r="89" spans="2:56" ht="15" customHeight="1">
      <c r="B89" s="590" t="str">
        <f t="shared" si="154"/>
        <v>313EPS010</v>
      </c>
      <c r="C89" s="590" t="str">
        <f t="shared" si="155"/>
        <v>313EPS016</v>
      </c>
      <c r="D89" s="590" t="str">
        <f t="shared" si="156"/>
        <v>313EPS037</v>
      </c>
      <c r="E89" s="590" t="str">
        <f t="shared" si="157"/>
        <v>313EPS002</v>
      </c>
      <c r="F89" s="590" t="str">
        <f t="shared" si="158"/>
        <v>313EPS044</v>
      </c>
      <c r="G89" s="590" t="str">
        <f t="shared" si="159"/>
        <v>313EPS023</v>
      </c>
      <c r="H89" s="590" t="str">
        <f t="shared" si="160"/>
        <v>313EPS005</v>
      </c>
      <c r="I89" s="590" t="str">
        <f t="shared" si="161"/>
        <v>313EPS018</v>
      </c>
      <c r="J89" s="590" t="str">
        <f t="shared" si="162"/>
        <v>313EAS016</v>
      </c>
      <c r="K89" s="590" t="str">
        <f t="shared" si="163"/>
        <v>313EAS027</v>
      </c>
      <c r="L89" s="590" t="str">
        <f t="shared" si="164"/>
        <v>313EPS017</v>
      </c>
      <c r="M89" s="590" t="str">
        <f t="shared" si="165"/>
        <v>313EPS033</v>
      </c>
      <c r="N89" s="590" t="str">
        <f t="shared" si="166"/>
        <v>313EPS001</v>
      </c>
      <c r="O89" s="590" t="str">
        <f t="shared" si="167"/>
        <v>313EPS008</v>
      </c>
      <c r="P89" s="590" t="str">
        <f t="shared" si="168"/>
        <v>313EPS040</v>
      </c>
      <c r="Q89" s="590" t="str">
        <f t="shared" si="169"/>
        <v>313ESSC24</v>
      </c>
      <c r="R89" s="590" t="e">
        <f>CONCATENATE(AB90,#REF!)</f>
        <v>#REF!</v>
      </c>
      <c r="S89" s="590" t="str">
        <f t="shared" si="170"/>
        <v>313ESSC91</v>
      </c>
      <c r="T89" s="590" t="str">
        <f t="shared" si="171"/>
        <v>313ESSC02</v>
      </c>
      <c r="U89" s="590" t="str">
        <f t="shared" si="172"/>
        <v>313ESSC62</v>
      </c>
      <c r="V89" s="590" t="e">
        <f>CONCATENATE(AB90,#REF!)</f>
        <v>#REF!</v>
      </c>
      <c r="W89" s="590" t="str">
        <f t="shared" si="173"/>
        <v>313EPSIC3</v>
      </c>
      <c r="X89" s="590" t="str">
        <f t="shared" si="174"/>
        <v>313CCFC55</v>
      </c>
      <c r="Y89" s="590" t="str">
        <f t="shared" si="175"/>
        <v>313ESSC07</v>
      </c>
      <c r="Z89" s="609" t="s">
        <v>138</v>
      </c>
      <c r="AA89" s="610" t="s">
        <v>245</v>
      </c>
      <c r="AB89" s="476">
        <v>206</v>
      </c>
      <c r="AC89" s="80">
        <f t="shared" si="178"/>
        <v>0</v>
      </c>
      <c r="AD89" s="74">
        <f t="shared" si="179"/>
        <v>0</v>
      </c>
      <c r="AE89" s="74">
        <f t="shared" si="180"/>
        <v>112</v>
      </c>
      <c r="AF89" s="74">
        <f t="shared" si="181"/>
        <v>0</v>
      </c>
      <c r="AG89" s="74">
        <f t="shared" si="182"/>
        <v>445</v>
      </c>
      <c r="AH89" s="74">
        <f t="shared" si="183"/>
        <v>0</v>
      </c>
      <c r="AI89" s="74">
        <f t="shared" si="184"/>
        <v>0</v>
      </c>
      <c r="AJ89" s="74">
        <f t="shared" si="185"/>
        <v>0</v>
      </c>
      <c r="AK89" s="74">
        <f t="shared" si="186"/>
        <v>2</v>
      </c>
      <c r="AL89" s="74">
        <f t="shared" si="187"/>
        <v>0</v>
      </c>
      <c r="AM89" s="74">
        <f t="shared" si="188"/>
        <v>0</v>
      </c>
      <c r="AN89" s="74">
        <f t="shared" si="189"/>
        <v>0</v>
      </c>
      <c r="AO89" s="74">
        <f t="shared" si="190"/>
        <v>0</v>
      </c>
      <c r="AP89" s="396">
        <f t="shared" si="191"/>
        <v>0</v>
      </c>
      <c r="AQ89" s="80">
        <f t="shared" si="192"/>
        <v>78</v>
      </c>
      <c r="AR89" s="74">
        <f t="shared" si="193"/>
        <v>0</v>
      </c>
      <c r="AS89" s="74">
        <f t="shared" si="194"/>
        <v>3</v>
      </c>
      <c r="AT89" s="74">
        <f t="shared" si="195"/>
        <v>0</v>
      </c>
      <c r="AU89" s="74">
        <f t="shared" si="196"/>
        <v>0</v>
      </c>
      <c r="AV89" s="74">
        <f t="shared" si="197"/>
        <v>0</v>
      </c>
      <c r="AW89" s="74">
        <f t="shared" si="198"/>
        <v>0</v>
      </c>
      <c r="AX89" s="396">
        <f t="shared" si="199"/>
        <v>0</v>
      </c>
      <c r="AY89" s="460">
        <f t="shared" si="153"/>
        <v>640</v>
      </c>
      <c r="AZ89" s="601" t="str">
        <f t="shared" si="176"/>
        <v>45ESSC02</v>
      </c>
      <c r="BA89" s="779" t="s">
        <v>290</v>
      </c>
      <c r="BB89" s="781">
        <v>45</v>
      </c>
      <c r="BC89" s="779" t="s">
        <v>557</v>
      </c>
      <c r="BD89" s="780">
        <v>170</v>
      </c>
    </row>
    <row r="90" spans="2:56" ht="15" customHeight="1">
      <c r="B90" s="590" t="str">
        <f t="shared" si="154"/>
        <v>318EPS010</v>
      </c>
      <c r="C90" s="590" t="str">
        <f t="shared" si="155"/>
        <v>318EPS016</v>
      </c>
      <c r="D90" s="590" t="str">
        <f t="shared" si="156"/>
        <v>318EPS037</v>
      </c>
      <c r="E90" s="590" t="str">
        <f t="shared" si="157"/>
        <v>318EPS002</v>
      </c>
      <c r="F90" s="590" t="str">
        <f t="shared" si="158"/>
        <v>318EPS044</v>
      </c>
      <c r="G90" s="590" t="str">
        <f t="shared" si="159"/>
        <v>318EPS023</v>
      </c>
      <c r="H90" s="590" t="str">
        <f t="shared" si="160"/>
        <v>318EPS005</v>
      </c>
      <c r="I90" s="590" t="str">
        <f t="shared" si="161"/>
        <v>318EPS018</v>
      </c>
      <c r="J90" s="590" t="str">
        <f t="shared" si="162"/>
        <v>318EAS016</v>
      </c>
      <c r="K90" s="590" t="str">
        <f t="shared" si="163"/>
        <v>318EAS027</v>
      </c>
      <c r="L90" s="590" t="str">
        <f t="shared" si="164"/>
        <v>318EPS017</v>
      </c>
      <c r="M90" s="590" t="str">
        <f t="shared" si="165"/>
        <v>318EPS033</v>
      </c>
      <c r="N90" s="590" t="str">
        <f t="shared" si="166"/>
        <v>318EPS001</v>
      </c>
      <c r="O90" s="590" t="str">
        <f t="shared" si="167"/>
        <v>318EPS008</v>
      </c>
      <c r="P90" s="590" t="str">
        <f t="shared" si="168"/>
        <v>318EPS040</v>
      </c>
      <c r="Q90" s="590" t="str">
        <f t="shared" si="169"/>
        <v>318ESSC24</v>
      </c>
      <c r="R90" s="590" t="e">
        <f>CONCATENATE(AB91,#REF!)</f>
        <v>#REF!</v>
      </c>
      <c r="S90" s="590" t="str">
        <f t="shared" si="170"/>
        <v>318ESSC91</v>
      </c>
      <c r="T90" s="590" t="str">
        <f t="shared" si="171"/>
        <v>318ESSC02</v>
      </c>
      <c r="U90" s="590" t="str">
        <f t="shared" si="172"/>
        <v>318ESSC62</v>
      </c>
      <c r="V90" s="590" t="e">
        <f>CONCATENATE(AB91,#REF!)</f>
        <v>#REF!</v>
      </c>
      <c r="W90" s="590" t="str">
        <f t="shared" si="173"/>
        <v>318EPSIC3</v>
      </c>
      <c r="X90" s="590" t="str">
        <f t="shared" si="174"/>
        <v>318CCFC55</v>
      </c>
      <c r="Y90" s="590" t="str">
        <f t="shared" si="175"/>
        <v>318ESSC07</v>
      </c>
      <c r="Z90" s="602" t="s">
        <v>81</v>
      </c>
      <c r="AA90" s="610" t="s">
        <v>245</v>
      </c>
      <c r="AB90" s="476">
        <v>313</v>
      </c>
      <c r="AC90" s="80">
        <f t="shared" si="178"/>
        <v>0</v>
      </c>
      <c r="AD90" s="74">
        <f t="shared" si="179"/>
        <v>0</v>
      </c>
      <c r="AE90" s="74">
        <f t="shared" si="180"/>
        <v>675</v>
      </c>
      <c r="AF90" s="74">
        <f t="shared" si="181"/>
        <v>0</v>
      </c>
      <c r="AG90" s="74">
        <f t="shared" si="182"/>
        <v>695</v>
      </c>
      <c r="AH90" s="74">
        <f t="shared" si="183"/>
        <v>0</v>
      </c>
      <c r="AI90" s="74">
        <f t="shared" si="184"/>
        <v>0</v>
      </c>
      <c r="AJ90" s="74">
        <f t="shared" si="185"/>
        <v>0</v>
      </c>
      <c r="AK90" s="74">
        <f t="shared" si="186"/>
        <v>0</v>
      </c>
      <c r="AL90" s="74">
        <f t="shared" si="187"/>
        <v>0</v>
      </c>
      <c r="AM90" s="74">
        <f t="shared" si="188"/>
        <v>0</v>
      </c>
      <c r="AN90" s="74">
        <f t="shared" si="189"/>
        <v>0</v>
      </c>
      <c r="AO90" s="74">
        <f t="shared" si="190"/>
        <v>0</v>
      </c>
      <c r="AP90" s="396">
        <f t="shared" si="191"/>
        <v>0</v>
      </c>
      <c r="AQ90" s="80">
        <f t="shared" si="192"/>
        <v>167</v>
      </c>
      <c r="AR90" s="74">
        <f t="shared" si="193"/>
        <v>0</v>
      </c>
      <c r="AS90" s="74">
        <f t="shared" si="194"/>
        <v>24</v>
      </c>
      <c r="AT90" s="74">
        <f t="shared" si="195"/>
        <v>0</v>
      </c>
      <c r="AU90" s="74">
        <f t="shared" si="196"/>
        <v>0</v>
      </c>
      <c r="AV90" s="74">
        <f t="shared" si="197"/>
        <v>0</v>
      </c>
      <c r="AW90" s="74">
        <f t="shared" si="198"/>
        <v>2</v>
      </c>
      <c r="AX90" s="396">
        <f t="shared" si="199"/>
        <v>0</v>
      </c>
      <c r="AY90" s="460">
        <f t="shared" si="153"/>
        <v>1563</v>
      </c>
      <c r="AZ90" s="601" t="str">
        <f t="shared" si="176"/>
        <v>51EPS016</v>
      </c>
      <c r="BA90" s="779" t="s">
        <v>290</v>
      </c>
      <c r="BB90" s="781">
        <v>51</v>
      </c>
      <c r="BC90" s="779" t="s">
        <v>212</v>
      </c>
      <c r="BD90" s="780">
        <v>2491</v>
      </c>
    </row>
    <row r="91" spans="2:56" ht="15" customHeight="1">
      <c r="B91" s="590" t="str">
        <f t="shared" si="154"/>
        <v>321EPS010</v>
      </c>
      <c r="C91" s="590" t="str">
        <f t="shared" si="155"/>
        <v>321EPS016</v>
      </c>
      <c r="D91" s="590" t="str">
        <f t="shared" si="156"/>
        <v>321EPS037</v>
      </c>
      <c r="E91" s="590" t="str">
        <f t="shared" si="157"/>
        <v>321EPS002</v>
      </c>
      <c r="F91" s="590" t="str">
        <f t="shared" si="158"/>
        <v>321EPS044</v>
      </c>
      <c r="G91" s="590" t="str">
        <f t="shared" si="159"/>
        <v>321EPS023</v>
      </c>
      <c r="H91" s="590" t="str">
        <f t="shared" si="160"/>
        <v>321EPS005</v>
      </c>
      <c r="I91" s="590" t="str">
        <f t="shared" si="161"/>
        <v>321EPS018</v>
      </c>
      <c r="J91" s="590" t="str">
        <f t="shared" si="162"/>
        <v>321EAS016</v>
      </c>
      <c r="K91" s="590" t="str">
        <f t="shared" si="163"/>
        <v>321EAS027</v>
      </c>
      <c r="L91" s="590" t="str">
        <f t="shared" si="164"/>
        <v>321EPS017</v>
      </c>
      <c r="M91" s="590" t="str">
        <f t="shared" si="165"/>
        <v>321EPS033</v>
      </c>
      <c r="N91" s="590" t="str">
        <f t="shared" si="166"/>
        <v>321EPS001</v>
      </c>
      <c r="O91" s="590" t="str">
        <f t="shared" si="167"/>
        <v>321EPS008</v>
      </c>
      <c r="P91" s="590" t="str">
        <f t="shared" si="168"/>
        <v>321EPS040</v>
      </c>
      <c r="Q91" s="590" t="str">
        <f t="shared" si="169"/>
        <v>321ESSC24</v>
      </c>
      <c r="R91" s="590" t="e">
        <f>CONCATENATE(AB92,#REF!)</f>
        <v>#REF!</v>
      </c>
      <c r="S91" s="590" t="str">
        <f t="shared" si="170"/>
        <v>321ESSC91</v>
      </c>
      <c r="T91" s="590" t="str">
        <f t="shared" si="171"/>
        <v>321ESSC02</v>
      </c>
      <c r="U91" s="590" t="str">
        <f t="shared" si="172"/>
        <v>321ESSC62</v>
      </c>
      <c r="V91" s="590" t="e">
        <f>CONCATENATE(AB92,#REF!)</f>
        <v>#REF!</v>
      </c>
      <c r="W91" s="590" t="str">
        <f t="shared" si="173"/>
        <v>321EPSIC3</v>
      </c>
      <c r="X91" s="590" t="str">
        <f t="shared" si="174"/>
        <v>321CCFC55</v>
      </c>
      <c r="Y91" s="590" t="str">
        <f t="shared" si="175"/>
        <v>321ESSC07</v>
      </c>
      <c r="Z91" s="602" t="s">
        <v>44</v>
      </c>
      <c r="AA91" s="610" t="s">
        <v>245</v>
      </c>
      <c r="AB91" s="476">
        <v>318</v>
      </c>
      <c r="AC91" s="80">
        <f t="shared" si="178"/>
        <v>7847</v>
      </c>
      <c r="AD91" s="74">
        <f t="shared" si="179"/>
        <v>8500</v>
      </c>
      <c r="AE91" s="74">
        <f t="shared" si="180"/>
        <v>3889</v>
      </c>
      <c r="AF91" s="74">
        <f t="shared" si="181"/>
        <v>720</v>
      </c>
      <c r="AG91" s="74">
        <f t="shared" si="182"/>
        <v>1410</v>
      </c>
      <c r="AH91" s="74">
        <f t="shared" si="183"/>
        <v>0</v>
      </c>
      <c r="AI91" s="74">
        <f t="shared" si="184"/>
        <v>19</v>
      </c>
      <c r="AJ91" s="74">
        <f t="shared" si="185"/>
        <v>2</v>
      </c>
      <c r="AK91" s="74">
        <f t="shared" si="186"/>
        <v>58</v>
      </c>
      <c r="AL91" s="74">
        <f t="shared" si="187"/>
        <v>0</v>
      </c>
      <c r="AM91" s="74">
        <f t="shared" si="188"/>
        <v>0</v>
      </c>
      <c r="AN91" s="74">
        <f t="shared" si="189"/>
        <v>0</v>
      </c>
      <c r="AO91" s="74">
        <f t="shared" si="190"/>
        <v>0</v>
      </c>
      <c r="AP91" s="396">
        <f t="shared" si="191"/>
        <v>0</v>
      </c>
      <c r="AQ91" s="80">
        <f t="shared" si="192"/>
        <v>1029</v>
      </c>
      <c r="AR91" s="74">
        <f t="shared" si="193"/>
        <v>0</v>
      </c>
      <c r="AS91" s="74">
        <f t="shared" si="194"/>
        <v>0</v>
      </c>
      <c r="AT91" s="74">
        <f t="shared" si="195"/>
        <v>4</v>
      </c>
      <c r="AU91" s="74">
        <f t="shared" si="196"/>
        <v>0</v>
      </c>
      <c r="AV91" s="74">
        <f t="shared" si="197"/>
        <v>0</v>
      </c>
      <c r="AW91" s="74">
        <f t="shared" si="198"/>
        <v>0</v>
      </c>
      <c r="AX91" s="396">
        <f t="shared" si="199"/>
        <v>0</v>
      </c>
      <c r="AY91" s="460">
        <f t="shared" si="153"/>
        <v>23478</v>
      </c>
      <c r="AZ91" s="601" t="str">
        <f t="shared" si="176"/>
        <v>51EPS037</v>
      </c>
      <c r="BA91" s="779" t="s">
        <v>290</v>
      </c>
      <c r="BB91" s="781">
        <v>51</v>
      </c>
      <c r="BC91" s="779" t="s">
        <v>214</v>
      </c>
      <c r="BD91" s="780">
        <v>210</v>
      </c>
    </row>
    <row r="92" spans="2:56" ht="15" customHeight="1">
      <c r="B92" s="590" t="str">
        <f t="shared" si="154"/>
        <v>376EPS010</v>
      </c>
      <c r="C92" s="590" t="str">
        <f t="shared" si="155"/>
        <v>376EPS016</v>
      </c>
      <c r="D92" s="590" t="str">
        <f t="shared" si="156"/>
        <v>376EPS037</v>
      </c>
      <c r="E92" s="590" t="str">
        <f t="shared" si="157"/>
        <v>376EPS002</v>
      </c>
      <c r="F92" s="590" t="str">
        <f t="shared" si="158"/>
        <v>376EPS044</v>
      </c>
      <c r="G92" s="590" t="str">
        <f t="shared" si="159"/>
        <v>376EPS023</v>
      </c>
      <c r="H92" s="590" t="str">
        <f t="shared" si="160"/>
        <v>376EPS005</v>
      </c>
      <c r="I92" s="590" t="str">
        <f t="shared" si="161"/>
        <v>376EPS018</v>
      </c>
      <c r="J92" s="590" t="str">
        <f t="shared" si="162"/>
        <v>376EAS016</v>
      </c>
      <c r="K92" s="590" t="str">
        <f t="shared" si="163"/>
        <v>376EAS027</v>
      </c>
      <c r="L92" s="590" t="str">
        <f t="shared" si="164"/>
        <v>376EPS017</v>
      </c>
      <c r="M92" s="590" t="str">
        <f t="shared" si="165"/>
        <v>376EPS033</v>
      </c>
      <c r="N92" s="590" t="str">
        <f t="shared" si="166"/>
        <v>376EPS001</v>
      </c>
      <c r="O92" s="590" t="str">
        <f t="shared" si="167"/>
        <v>376EPS008</v>
      </c>
      <c r="P92" s="590" t="str">
        <f t="shared" si="168"/>
        <v>376EPS040</v>
      </c>
      <c r="Q92" s="590" t="str">
        <f t="shared" si="169"/>
        <v>376ESSC24</v>
      </c>
      <c r="R92" s="590" t="e">
        <f>CONCATENATE(AB93,#REF!)</f>
        <v>#REF!</v>
      </c>
      <c r="S92" s="590" t="str">
        <f t="shared" si="170"/>
        <v>376ESSC91</v>
      </c>
      <c r="T92" s="590" t="str">
        <f t="shared" si="171"/>
        <v>376ESSC02</v>
      </c>
      <c r="U92" s="590" t="str">
        <f t="shared" si="172"/>
        <v>376ESSC62</v>
      </c>
      <c r="V92" s="590" t="e">
        <f>CONCATENATE(AB93,#REF!)</f>
        <v>#REF!</v>
      </c>
      <c r="W92" s="590" t="str">
        <f t="shared" si="173"/>
        <v>376EPSIC3</v>
      </c>
      <c r="X92" s="590" t="str">
        <f t="shared" si="174"/>
        <v>376CCFC55</v>
      </c>
      <c r="Y92" s="590" t="str">
        <f t="shared" si="175"/>
        <v>376ESSC07</v>
      </c>
      <c r="Z92" s="599" t="s">
        <v>109</v>
      </c>
      <c r="AA92" s="610" t="s">
        <v>245</v>
      </c>
      <c r="AB92" s="476">
        <v>321</v>
      </c>
      <c r="AC92" s="80">
        <f t="shared" si="178"/>
        <v>0</v>
      </c>
      <c r="AD92" s="74">
        <f t="shared" si="179"/>
        <v>0</v>
      </c>
      <c r="AE92" s="74">
        <f t="shared" si="180"/>
        <v>920</v>
      </c>
      <c r="AF92" s="74">
        <f t="shared" si="181"/>
        <v>0</v>
      </c>
      <c r="AG92" s="74">
        <f t="shared" si="182"/>
        <v>1250</v>
      </c>
      <c r="AH92" s="74">
        <f t="shared" si="183"/>
        <v>3</v>
      </c>
      <c r="AI92" s="74">
        <f t="shared" si="184"/>
        <v>1</v>
      </c>
      <c r="AJ92" s="74">
        <f t="shared" si="185"/>
        <v>0</v>
      </c>
      <c r="AK92" s="74">
        <f t="shared" si="186"/>
        <v>126</v>
      </c>
      <c r="AL92" s="74">
        <f t="shared" si="187"/>
        <v>0</v>
      </c>
      <c r="AM92" s="74">
        <f t="shared" si="188"/>
        <v>0</v>
      </c>
      <c r="AN92" s="74">
        <f t="shared" si="189"/>
        <v>0</v>
      </c>
      <c r="AO92" s="74">
        <f t="shared" si="190"/>
        <v>0</v>
      </c>
      <c r="AP92" s="396">
        <f t="shared" si="191"/>
        <v>0</v>
      </c>
      <c r="AQ92" s="80">
        <f t="shared" si="192"/>
        <v>209</v>
      </c>
      <c r="AR92" s="74">
        <f t="shared" si="193"/>
        <v>0</v>
      </c>
      <c r="AS92" s="74">
        <f t="shared" si="194"/>
        <v>0</v>
      </c>
      <c r="AT92" s="74">
        <f t="shared" si="195"/>
        <v>0</v>
      </c>
      <c r="AU92" s="74">
        <f t="shared" si="196"/>
        <v>0</v>
      </c>
      <c r="AV92" s="74">
        <f t="shared" si="197"/>
        <v>0</v>
      </c>
      <c r="AW92" s="74">
        <f t="shared" si="198"/>
        <v>0</v>
      </c>
      <c r="AX92" s="396">
        <f t="shared" si="199"/>
        <v>0</v>
      </c>
      <c r="AY92" s="460">
        <f t="shared" si="153"/>
        <v>2509</v>
      </c>
      <c r="AZ92" s="601" t="str">
        <f t="shared" si="176"/>
        <v>51EPS040</v>
      </c>
      <c r="BA92" s="779" t="s">
        <v>290</v>
      </c>
      <c r="BB92" s="781">
        <v>51</v>
      </c>
      <c r="BC92" s="779" t="s">
        <v>875</v>
      </c>
      <c r="BD92" s="780">
        <v>124</v>
      </c>
    </row>
    <row r="93" spans="2:56" ht="15" customHeight="1">
      <c r="B93" s="590" t="str">
        <f t="shared" si="154"/>
        <v>400EPS010</v>
      </c>
      <c r="C93" s="590" t="str">
        <f t="shared" si="155"/>
        <v>400EPS016</v>
      </c>
      <c r="D93" s="590" t="str">
        <f t="shared" si="156"/>
        <v>400EPS037</v>
      </c>
      <c r="E93" s="590" t="str">
        <f t="shared" si="157"/>
        <v>400EPS002</v>
      </c>
      <c r="F93" s="590" t="str">
        <f t="shared" si="158"/>
        <v>400EPS044</v>
      </c>
      <c r="G93" s="590" t="str">
        <f t="shared" si="159"/>
        <v>400EPS023</v>
      </c>
      <c r="H93" s="590" t="str">
        <f t="shared" si="160"/>
        <v>400EPS005</v>
      </c>
      <c r="I93" s="590" t="str">
        <f t="shared" si="161"/>
        <v>400EPS018</v>
      </c>
      <c r="J93" s="590" t="str">
        <f t="shared" si="162"/>
        <v>400EAS016</v>
      </c>
      <c r="K93" s="590" t="str">
        <f t="shared" si="163"/>
        <v>400EAS027</v>
      </c>
      <c r="L93" s="590" t="str">
        <f t="shared" si="164"/>
        <v>400EPS017</v>
      </c>
      <c r="M93" s="590" t="str">
        <f t="shared" si="165"/>
        <v>400EPS033</v>
      </c>
      <c r="N93" s="590" t="str">
        <f t="shared" si="166"/>
        <v>400EPS001</v>
      </c>
      <c r="O93" s="590" t="str">
        <f t="shared" si="167"/>
        <v>400EPS008</v>
      </c>
      <c r="P93" s="590" t="str">
        <f t="shared" si="168"/>
        <v>400EPS040</v>
      </c>
      <c r="Q93" s="590" t="str">
        <f t="shared" si="169"/>
        <v>400ESSC24</v>
      </c>
      <c r="R93" s="590" t="e">
        <f>CONCATENATE(AB94,#REF!)</f>
        <v>#REF!</v>
      </c>
      <c r="S93" s="590" t="str">
        <f t="shared" si="170"/>
        <v>400ESSC91</v>
      </c>
      <c r="T93" s="590" t="str">
        <f t="shared" si="171"/>
        <v>400ESSC02</v>
      </c>
      <c r="U93" s="590" t="str">
        <f t="shared" si="172"/>
        <v>400ESSC62</v>
      </c>
      <c r="V93" s="590" t="e">
        <f>CONCATENATE(AB94,#REF!)</f>
        <v>#REF!</v>
      </c>
      <c r="W93" s="590" t="str">
        <f t="shared" si="173"/>
        <v>400EPSIC3</v>
      </c>
      <c r="X93" s="590" t="str">
        <f t="shared" si="174"/>
        <v>400CCFC55</v>
      </c>
      <c r="Y93" s="590" t="str">
        <f t="shared" si="175"/>
        <v>400ESSC07</v>
      </c>
      <c r="Z93" s="602" t="s">
        <v>83</v>
      </c>
      <c r="AA93" s="610" t="s">
        <v>245</v>
      </c>
      <c r="AB93" s="476">
        <v>376</v>
      </c>
      <c r="AC93" s="80">
        <f t="shared" si="178"/>
        <v>27284</v>
      </c>
      <c r="AD93" s="74">
        <f t="shared" si="179"/>
        <v>20044</v>
      </c>
      <c r="AE93" s="74">
        <f t="shared" si="180"/>
        <v>4555</v>
      </c>
      <c r="AF93" s="74">
        <f t="shared" si="181"/>
        <v>2</v>
      </c>
      <c r="AG93" s="74">
        <f t="shared" si="182"/>
        <v>1503</v>
      </c>
      <c r="AH93" s="74">
        <f t="shared" si="183"/>
        <v>0</v>
      </c>
      <c r="AI93" s="74">
        <f t="shared" si="184"/>
        <v>58</v>
      </c>
      <c r="AJ93" s="74">
        <f t="shared" si="185"/>
        <v>0</v>
      </c>
      <c r="AK93" s="74">
        <f t="shared" si="186"/>
        <v>61</v>
      </c>
      <c r="AL93" s="74">
        <f t="shared" si="187"/>
        <v>0</v>
      </c>
      <c r="AM93" s="74">
        <f t="shared" si="188"/>
        <v>0</v>
      </c>
      <c r="AN93" s="74">
        <f t="shared" si="189"/>
        <v>0</v>
      </c>
      <c r="AO93" s="74">
        <f t="shared" si="190"/>
        <v>0</v>
      </c>
      <c r="AP93" s="396">
        <f t="shared" si="191"/>
        <v>0</v>
      </c>
      <c r="AQ93" s="80">
        <f t="shared" si="192"/>
        <v>1035</v>
      </c>
      <c r="AR93" s="74">
        <f t="shared" si="193"/>
        <v>0</v>
      </c>
      <c r="AS93" s="74">
        <f t="shared" si="194"/>
        <v>117</v>
      </c>
      <c r="AT93" s="74">
        <f t="shared" si="195"/>
        <v>0</v>
      </c>
      <c r="AU93" s="74">
        <f t="shared" si="196"/>
        <v>0</v>
      </c>
      <c r="AV93" s="74">
        <f t="shared" si="197"/>
        <v>0</v>
      </c>
      <c r="AW93" s="74">
        <f t="shared" si="198"/>
        <v>0</v>
      </c>
      <c r="AX93" s="396">
        <f t="shared" si="199"/>
        <v>0</v>
      </c>
      <c r="AY93" s="460">
        <f t="shared" si="153"/>
        <v>54659</v>
      </c>
      <c r="AZ93" s="601" t="str">
        <f t="shared" si="176"/>
        <v>51EPS044</v>
      </c>
      <c r="BA93" s="779" t="s">
        <v>290</v>
      </c>
      <c r="BB93" s="781">
        <v>51</v>
      </c>
      <c r="BC93" s="779" t="s">
        <v>1065</v>
      </c>
      <c r="BD93" s="780">
        <v>608</v>
      </c>
    </row>
    <row r="94" spans="2:56" ht="15" customHeight="1">
      <c r="B94" s="590" t="str">
        <f t="shared" si="154"/>
        <v>440EPS010</v>
      </c>
      <c r="C94" s="590" t="str">
        <f t="shared" si="155"/>
        <v>440EPS016</v>
      </c>
      <c r="D94" s="590" t="str">
        <f t="shared" si="156"/>
        <v>440EPS037</v>
      </c>
      <c r="E94" s="590" t="str">
        <f t="shared" si="157"/>
        <v>440EPS002</v>
      </c>
      <c r="F94" s="590" t="str">
        <f t="shared" si="158"/>
        <v>440EPS044</v>
      </c>
      <c r="G94" s="590" t="str">
        <f t="shared" si="159"/>
        <v>440EPS023</v>
      </c>
      <c r="H94" s="590" t="str">
        <f t="shared" si="160"/>
        <v>440EPS005</v>
      </c>
      <c r="I94" s="590" t="str">
        <f t="shared" si="161"/>
        <v>440EPS018</v>
      </c>
      <c r="J94" s="590" t="str">
        <f t="shared" si="162"/>
        <v>440EAS016</v>
      </c>
      <c r="K94" s="590" t="str">
        <f t="shared" si="163"/>
        <v>440EAS027</v>
      </c>
      <c r="L94" s="590" t="str">
        <f t="shared" si="164"/>
        <v>440EPS017</v>
      </c>
      <c r="M94" s="590" t="str">
        <f t="shared" si="165"/>
        <v>440EPS033</v>
      </c>
      <c r="N94" s="590" t="str">
        <f t="shared" si="166"/>
        <v>440EPS001</v>
      </c>
      <c r="O94" s="590" t="str">
        <f t="shared" si="167"/>
        <v>440EPS008</v>
      </c>
      <c r="P94" s="590" t="str">
        <f t="shared" si="168"/>
        <v>440EPS040</v>
      </c>
      <c r="Q94" s="590" t="str">
        <f t="shared" si="169"/>
        <v>440ESSC24</v>
      </c>
      <c r="R94" s="590" t="e">
        <f>CONCATENATE(AB95,#REF!)</f>
        <v>#REF!</v>
      </c>
      <c r="S94" s="590" t="str">
        <f t="shared" si="170"/>
        <v>440ESSC91</v>
      </c>
      <c r="T94" s="590" t="str">
        <f t="shared" si="171"/>
        <v>440ESSC02</v>
      </c>
      <c r="U94" s="590" t="str">
        <f t="shared" si="172"/>
        <v>440ESSC62</v>
      </c>
      <c r="V94" s="590" t="e">
        <f>CONCATENATE(AB95,#REF!)</f>
        <v>#REF!</v>
      </c>
      <c r="W94" s="590" t="str">
        <f t="shared" si="173"/>
        <v>440EPSIC3</v>
      </c>
      <c r="X94" s="590" t="str">
        <f t="shared" si="174"/>
        <v>440CCFC55</v>
      </c>
      <c r="Y94" s="590" t="str">
        <f t="shared" si="175"/>
        <v>440ESSC07</v>
      </c>
      <c r="Z94" s="609" t="s">
        <v>141</v>
      </c>
      <c r="AA94" s="610" t="s">
        <v>245</v>
      </c>
      <c r="AB94" s="476">
        <v>400</v>
      </c>
      <c r="AC94" s="80">
        <f t="shared" si="178"/>
        <v>0</v>
      </c>
      <c r="AD94" s="74">
        <f t="shared" si="179"/>
        <v>5558</v>
      </c>
      <c r="AE94" s="74">
        <f t="shared" si="180"/>
        <v>736</v>
      </c>
      <c r="AF94" s="74">
        <f t="shared" si="181"/>
        <v>1441</v>
      </c>
      <c r="AG94" s="74">
        <f t="shared" si="182"/>
        <v>1365</v>
      </c>
      <c r="AH94" s="74">
        <f t="shared" si="183"/>
        <v>0</v>
      </c>
      <c r="AI94" s="74">
        <f t="shared" si="184"/>
        <v>0</v>
      </c>
      <c r="AJ94" s="74">
        <f t="shared" si="185"/>
        <v>0</v>
      </c>
      <c r="AK94" s="74">
        <f t="shared" si="186"/>
        <v>2</v>
      </c>
      <c r="AL94" s="74">
        <f t="shared" si="187"/>
        <v>0</v>
      </c>
      <c r="AM94" s="74">
        <f t="shared" si="188"/>
        <v>0</v>
      </c>
      <c r="AN94" s="74">
        <f t="shared" si="189"/>
        <v>0</v>
      </c>
      <c r="AO94" s="74">
        <f t="shared" si="190"/>
        <v>0</v>
      </c>
      <c r="AP94" s="396">
        <f t="shared" si="191"/>
        <v>0</v>
      </c>
      <c r="AQ94" s="80">
        <f t="shared" si="192"/>
        <v>674</v>
      </c>
      <c r="AR94" s="74">
        <f t="shared" si="193"/>
        <v>0</v>
      </c>
      <c r="AS94" s="74">
        <f t="shared" si="194"/>
        <v>0</v>
      </c>
      <c r="AT94" s="74">
        <f t="shared" si="195"/>
        <v>0</v>
      </c>
      <c r="AU94" s="74">
        <f t="shared" si="196"/>
        <v>0</v>
      </c>
      <c r="AV94" s="74">
        <f t="shared" si="197"/>
        <v>0</v>
      </c>
      <c r="AW94" s="74">
        <f t="shared" si="198"/>
        <v>0</v>
      </c>
      <c r="AX94" s="396">
        <f t="shared" si="199"/>
        <v>0</v>
      </c>
      <c r="AY94" s="460">
        <f t="shared" si="153"/>
        <v>9776</v>
      </c>
      <c r="AZ94" s="601" t="str">
        <f t="shared" si="176"/>
        <v>51EPSIC3</v>
      </c>
      <c r="BA94" s="779" t="s">
        <v>290</v>
      </c>
      <c r="BB94" s="781">
        <v>51</v>
      </c>
      <c r="BC94" s="779" t="s">
        <v>554</v>
      </c>
      <c r="BD94" s="780">
        <v>4</v>
      </c>
    </row>
    <row r="95" spans="2:56" ht="15" customHeight="1">
      <c r="B95" s="590" t="str">
        <f t="shared" si="154"/>
        <v>483EPS010</v>
      </c>
      <c r="C95" s="590" t="str">
        <f t="shared" si="155"/>
        <v>483EPS016</v>
      </c>
      <c r="D95" s="590" t="str">
        <f t="shared" si="156"/>
        <v>483EPS037</v>
      </c>
      <c r="E95" s="590" t="str">
        <f t="shared" si="157"/>
        <v>483EPS002</v>
      </c>
      <c r="F95" s="590" t="str">
        <f t="shared" si="158"/>
        <v>483EPS044</v>
      </c>
      <c r="G95" s="590" t="str">
        <f t="shared" si="159"/>
        <v>483EPS023</v>
      </c>
      <c r="H95" s="590" t="str">
        <f t="shared" si="160"/>
        <v>483EPS005</v>
      </c>
      <c r="I95" s="590" t="str">
        <f t="shared" si="161"/>
        <v>483EPS018</v>
      </c>
      <c r="J95" s="590" t="str">
        <f t="shared" si="162"/>
        <v>483EAS016</v>
      </c>
      <c r="K95" s="590" t="str">
        <f t="shared" si="163"/>
        <v>483EAS027</v>
      </c>
      <c r="L95" s="590" t="str">
        <f t="shared" si="164"/>
        <v>483EPS017</v>
      </c>
      <c r="M95" s="590" t="str">
        <f t="shared" si="165"/>
        <v>483EPS033</v>
      </c>
      <c r="N95" s="590" t="str">
        <f t="shared" si="166"/>
        <v>483EPS001</v>
      </c>
      <c r="O95" s="590" t="str">
        <f t="shared" si="167"/>
        <v>483EPS008</v>
      </c>
      <c r="P95" s="590" t="str">
        <f t="shared" si="168"/>
        <v>483EPS040</v>
      </c>
      <c r="Q95" s="590" t="str">
        <f t="shared" si="169"/>
        <v>483ESSC24</v>
      </c>
      <c r="R95" s="590" t="e">
        <f>CONCATENATE(AB96,#REF!)</f>
        <v>#REF!</v>
      </c>
      <c r="S95" s="590" t="str">
        <f t="shared" si="170"/>
        <v>483ESSC91</v>
      </c>
      <c r="T95" s="590" t="str">
        <f t="shared" si="171"/>
        <v>483ESSC02</v>
      </c>
      <c r="U95" s="590" t="str">
        <f t="shared" si="172"/>
        <v>483ESSC62</v>
      </c>
      <c r="V95" s="590" t="e">
        <f>CONCATENATE(AB96,#REF!)</f>
        <v>#REF!</v>
      </c>
      <c r="W95" s="590" t="str">
        <f t="shared" si="173"/>
        <v>483EPSIC3</v>
      </c>
      <c r="X95" s="590" t="str">
        <f t="shared" si="174"/>
        <v>483CCFC55</v>
      </c>
      <c r="Y95" s="590" t="str">
        <f t="shared" si="175"/>
        <v>483ESSC07</v>
      </c>
      <c r="Z95" s="599" t="s">
        <v>84</v>
      </c>
      <c r="AA95" s="610" t="s">
        <v>245</v>
      </c>
      <c r="AB95" s="476">
        <v>440</v>
      </c>
      <c r="AC95" s="80">
        <f t="shared" si="178"/>
        <v>10507</v>
      </c>
      <c r="AD95" s="74">
        <f t="shared" si="179"/>
        <v>12513</v>
      </c>
      <c r="AE95" s="74">
        <f t="shared" si="180"/>
        <v>5929</v>
      </c>
      <c r="AF95" s="74">
        <f t="shared" si="181"/>
        <v>1451</v>
      </c>
      <c r="AG95" s="74">
        <f t="shared" si="182"/>
        <v>2171</v>
      </c>
      <c r="AH95" s="74">
        <f t="shared" si="183"/>
        <v>1</v>
      </c>
      <c r="AI95" s="74">
        <f t="shared" si="184"/>
        <v>10</v>
      </c>
      <c r="AJ95" s="74">
        <f t="shared" si="185"/>
        <v>0</v>
      </c>
      <c r="AK95" s="74">
        <f t="shared" si="186"/>
        <v>21</v>
      </c>
      <c r="AL95" s="74">
        <f t="shared" si="187"/>
        <v>0</v>
      </c>
      <c r="AM95" s="74">
        <f t="shared" si="188"/>
        <v>0</v>
      </c>
      <c r="AN95" s="74">
        <f t="shared" si="189"/>
        <v>0</v>
      </c>
      <c r="AO95" s="74">
        <f t="shared" si="190"/>
        <v>0</v>
      </c>
      <c r="AP95" s="396">
        <f t="shared" si="191"/>
        <v>0</v>
      </c>
      <c r="AQ95" s="80">
        <f t="shared" si="192"/>
        <v>959</v>
      </c>
      <c r="AR95" s="74">
        <f t="shared" si="193"/>
        <v>0</v>
      </c>
      <c r="AS95" s="74">
        <f t="shared" si="194"/>
        <v>0</v>
      </c>
      <c r="AT95" s="74">
        <f t="shared" si="195"/>
        <v>2</v>
      </c>
      <c r="AU95" s="74">
        <f t="shared" si="196"/>
        <v>0</v>
      </c>
      <c r="AV95" s="74">
        <f t="shared" si="197"/>
        <v>0</v>
      </c>
      <c r="AW95" s="74">
        <f t="shared" si="198"/>
        <v>0</v>
      </c>
      <c r="AX95" s="396">
        <f t="shared" si="199"/>
        <v>0</v>
      </c>
      <c r="AY95" s="460">
        <f t="shared" si="153"/>
        <v>33564</v>
      </c>
      <c r="AZ95" s="601" t="str">
        <f t="shared" si="176"/>
        <v>51ESSC02</v>
      </c>
      <c r="BA95" s="779" t="s">
        <v>290</v>
      </c>
      <c r="BB95" s="781">
        <v>51</v>
      </c>
      <c r="BC95" s="779" t="s">
        <v>557</v>
      </c>
      <c r="BD95" s="780">
        <v>45</v>
      </c>
    </row>
    <row r="96" spans="2:56" ht="15" customHeight="1">
      <c r="B96" s="590" t="str">
        <f t="shared" si="154"/>
        <v>541EPS010</v>
      </c>
      <c r="C96" s="590" t="str">
        <f t="shared" si="155"/>
        <v>541EPS016</v>
      </c>
      <c r="D96" s="590" t="str">
        <f t="shared" si="156"/>
        <v>541EPS037</v>
      </c>
      <c r="E96" s="590" t="str">
        <f t="shared" si="157"/>
        <v>541EPS002</v>
      </c>
      <c r="F96" s="590" t="str">
        <f t="shared" si="158"/>
        <v>541EPS044</v>
      </c>
      <c r="G96" s="590" t="str">
        <f t="shared" si="159"/>
        <v>541EPS023</v>
      </c>
      <c r="H96" s="590" t="str">
        <f t="shared" si="160"/>
        <v>541EPS005</v>
      </c>
      <c r="I96" s="590" t="str">
        <f t="shared" si="161"/>
        <v>541EPS018</v>
      </c>
      <c r="J96" s="590" t="str">
        <f t="shared" si="162"/>
        <v>541EAS016</v>
      </c>
      <c r="K96" s="590" t="str">
        <f t="shared" si="163"/>
        <v>541EAS027</v>
      </c>
      <c r="L96" s="590" t="str">
        <f t="shared" si="164"/>
        <v>541EPS017</v>
      </c>
      <c r="M96" s="590" t="str">
        <f t="shared" si="165"/>
        <v>541EPS033</v>
      </c>
      <c r="N96" s="590" t="str">
        <f t="shared" si="166"/>
        <v>541EPS001</v>
      </c>
      <c r="O96" s="590" t="str">
        <f t="shared" si="167"/>
        <v>541EPS008</v>
      </c>
      <c r="P96" s="590" t="str">
        <f t="shared" si="168"/>
        <v>541EPS040</v>
      </c>
      <c r="Q96" s="590" t="str">
        <f t="shared" si="169"/>
        <v>541ESSC24</v>
      </c>
      <c r="R96" s="590" t="e">
        <f>CONCATENATE(AB97,#REF!)</f>
        <v>#REF!</v>
      </c>
      <c r="S96" s="590" t="str">
        <f t="shared" si="170"/>
        <v>541ESSC91</v>
      </c>
      <c r="T96" s="590" t="str">
        <f t="shared" si="171"/>
        <v>541ESSC02</v>
      </c>
      <c r="U96" s="590" t="str">
        <f t="shared" si="172"/>
        <v>541ESSC62</v>
      </c>
      <c r="V96" s="590" t="e">
        <f>CONCATENATE(AB97,#REF!)</f>
        <v>#REF!</v>
      </c>
      <c r="W96" s="590" t="str">
        <f t="shared" si="173"/>
        <v>541EPSIC3</v>
      </c>
      <c r="X96" s="590" t="str">
        <f t="shared" si="174"/>
        <v>541CCFC55</v>
      </c>
      <c r="Y96" s="590" t="str">
        <f t="shared" si="175"/>
        <v>541ESSC07</v>
      </c>
      <c r="Z96" s="602" t="s">
        <v>116</v>
      </c>
      <c r="AA96" s="610" t="s">
        <v>245</v>
      </c>
      <c r="AB96" s="476">
        <v>483</v>
      </c>
      <c r="AC96" s="80">
        <f t="shared" si="178"/>
        <v>0</v>
      </c>
      <c r="AD96" s="74">
        <f t="shared" si="179"/>
        <v>0</v>
      </c>
      <c r="AE96" s="74">
        <f t="shared" si="180"/>
        <v>165</v>
      </c>
      <c r="AF96" s="74">
        <f t="shared" si="181"/>
        <v>0</v>
      </c>
      <c r="AG96" s="74">
        <f t="shared" si="182"/>
        <v>539</v>
      </c>
      <c r="AH96" s="74">
        <f t="shared" si="183"/>
        <v>0</v>
      </c>
      <c r="AI96" s="74">
        <f t="shared" si="184"/>
        <v>0</v>
      </c>
      <c r="AJ96" s="74">
        <f t="shared" si="185"/>
        <v>0</v>
      </c>
      <c r="AK96" s="74">
        <f t="shared" si="186"/>
        <v>0</v>
      </c>
      <c r="AL96" s="74">
        <f t="shared" si="187"/>
        <v>0</v>
      </c>
      <c r="AM96" s="74">
        <f t="shared" si="188"/>
        <v>0</v>
      </c>
      <c r="AN96" s="74">
        <f t="shared" si="189"/>
        <v>0</v>
      </c>
      <c r="AO96" s="74">
        <f t="shared" si="190"/>
        <v>0</v>
      </c>
      <c r="AP96" s="396">
        <f t="shared" si="191"/>
        <v>0</v>
      </c>
      <c r="AQ96" s="80">
        <f t="shared" si="192"/>
        <v>20</v>
      </c>
      <c r="AR96" s="74">
        <f t="shared" si="193"/>
        <v>0</v>
      </c>
      <c r="AS96" s="74">
        <f t="shared" si="194"/>
        <v>0</v>
      </c>
      <c r="AT96" s="74">
        <f t="shared" si="195"/>
        <v>0</v>
      </c>
      <c r="AU96" s="74">
        <f t="shared" si="196"/>
        <v>0</v>
      </c>
      <c r="AV96" s="74">
        <f t="shared" si="197"/>
        <v>0</v>
      </c>
      <c r="AW96" s="74">
        <f t="shared" si="198"/>
        <v>0</v>
      </c>
      <c r="AX96" s="396">
        <f t="shared" si="199"/>
        <v>0</v>
      </c>
      <c r="AY96" s="460">
        <f t="shared" si="153"/>
        <v>724</v>
      </c>
      <c r="AZ96" s="601" t="str">
        <f t="shared" si="176"/>
        <v>147EPS010</v>
      </c>
      <c r="BA96" s="779" t="s">
        <v>290</v>
      </c>
      <c r="BB96" s="781">
        <v>147</v>
      </c>
      <c r="BC96" s="779" t="s">
        <v>211</v>
      </c>
      <c r="BD96" s="780">
        <v>1404</v>
      </c>
    </row>
    <row r="97" spans="2:56" ht="15" customHeight="1">
      <c r="B97" s="590" t="str">
        <f t="shared" si="154"/>
        <v>607EPS010</v>
      </c>
      <c r="C97" s="590" t="str">
        <f t="shared" si="155"/>
        <v>607EPS016</v>
      </c>
      <c r="D97" s="590" t="str">
        <f t="shared" si="156"/>
        <v>607EPS037</v>
      </c>
      <c r="E97" s="590" t="str">
        <f t="shared" si="157"/>
        <v>607EPS002</v>
      </c>
      <c r="F97" s="590" t="str">
        <f t="shared" si="158"/>
        <v>607EPS044</v>
      </c>
      <c r="G97" s="590" t="str">
        <f t="shared" si="159"/>
        <v>607EPS023</v>
      </c>
      <c r="H97" s="590" t="str">
        <f t="shared" si="160"/>
        <v>607EPS005</v>
      </c>
      <c r="I97" s="590" t="str">
        <f t="shared" si="161"/>
        <v>607EPS018</v>
      </c>
      <c r="J97" s="590" t="str">
        <f t="shared" si="162"/>
        <v>607EAS016</v>
      </c>
      <c r="K97" s="590" t="str">
        <f t="shared" si="163"/>
        <v>607EAS027</v>
      </c>
      <c r="L97" s="590" t="str">
        <f t="shared" si="164"/>
        <v>607EPS017</v>
      </c>
      <c r="M97" s="590" t="str">
        <f t="shared" si="165"/>
        <v>607EPS033</v>
      </c>
      <c r="N97" s="590" t="str">
        <f t="shared" si="166"/>
        <v>607EPS001</v>
      </c>
      <c r="O97" s="590" t="str">
        <f t="shared" si="167"/>
        <v>607EPS008</v>
      </c>
      <c r="P97" s="590" t="str">
        <f t="shared" si="168"/>
        <v>607EPS040</v>
      </c>
      <c r="Q97" s="590" t="str">
        <f t="shared" si="169"/>
        <v>607ESSC24</v>
      </c>
      <c r="R97" s="590" t="e">
        <f>CONCATENATE(AB98,#REF!)</f>
        <v>#REF!</v>
      </c>
      <c r="S97" s="590" t="str">
        <f t="shared" si="170"/>
        <v>607ESSC91</v>
      </c>
      <c r="T97" s="590" t="str">
        <f t="shared" si="171"/>
        <v>607ESSC02</v>
      </c>
      <c r="U97" s="590" t="str">
        <f t="shared" si="172"/>
        <v>607ESSC62</v>
      </c>
      <c r="V97" s="590" t="e">
        <f>CONCATENATE(AB98,#REF!)</f>
        <v>#REF!</v>
      </c>
      <c r="W97" s="590" t="str">
        <f t="shared" si="173"/>
        <v>607EPSIC3</v>
      </c>
      <c r="X97" s="590" t="str">
        <f t="shared" si="174"/>
        <v>607CCFC55</v>
      </c>
      <c r="Y97" s="590" t="str">
        <f t="shared" si="175"/>
        <v>607ESSC07</v>
      </c>
      <c r="Z97" s="700" t="s">
        <v>87</v>
      </c>
      <c r="AA97" s="610" t="s">
        <v>245</v>
      </c>
      <c r="AB97" s="476">
        <v>541</v>
      </c>
      <c r="AC97" s="80">
        <f t="shared" si="178"/>
        <v>0</v>
      </c>
      <c r="AD97" s="74">
        <f t="shared" si="179"/>
        <v>1</v>
      </c>
      <c r="AE97" s="74">
        <f t="shared" si="180"/>
        <v>2415</v>
      </c>
      <c r="AF97" s="74">
        <f t="shared" si="181"/>
        <v>569</v>
      </c>
      <c r="AG97" s="74">
        <f t="shared" si="182"/>
        <v>1554</v>
      </c>
      <c r="AH97" s="74">
        <f t="shared" si="183"/>
        <v>0</v>
      </c>
      <c r="AI97" s="74">
        <f t="shared" si="184"/>
        <v>2</v>
      </c>
      <c r="AJ97" s="74">
        <f t="shared" si="185"/>
        <v>0</v>
      </c>
      <c r="AK97" s="74">
        <f t="shared" si="186"/>
        <v>47</v>
      </c>
      <c r="AL97" s="74">
        <f t="shared" si="187"/>
        <v>0</v>
      </c>
      <c r="AM97" s="74">
        <f t="shared" si="188"/>
        <v>0</v>
      </c>
      <c r="AN97" s="74">
        <f t="shared" si="189"/>
        <v>0</v>
      </c>
      <c r="AO97" s="74">
        <f t="shared" si="190"/>
        <v>0</v>
      </c>
      <c r="AP97" s="396">
        <f t="shared" si="191"/>
        <v>0</v>
      </c>
      <c r="AQ97" s="80">
        <f t="shared" si="192"/>
        <v>26</v>
      </c>
      <c r="AR97" s="74">
        <f t="shared" si="193"/>
        <v>0</v>
      </c>
      <c r="AS97" s="74">
        <f t="shared" si="194"/>
        <v>53</v>
      </c>
      <c r="AT97" s="74">
        <f t="shared" si="195"/>
        <v>0</v>
      </c>
      <c r="AU97" s="74">
        <f t="shared" si="196"/>
        <v>0</v>
      </c>
      <c r="AV97" s="74">
        <f t="shared" si="197"/>
        <v>0</v>
      </c>
      <c r="AW97" s="74">
        <f t="shared" si="198"/>
        <v>0</v>
      </c>
      <c r="AX97" s="396">
        <f t="shared" si="199"/>
        <v>0</v>
      </c>
      <c r="AY97" s="460">
        <f t="shared" si="153"/>
        <v>4667</v>
      </c>
      <c r="AZ97" s="601" t="str">
        <f t="shared" si="176"/>
        <v>147EPS016</v>
      </c>
      <c r="BA97" s="779" t="s">
        <v>290</v>
      </c>
      <c r="BB97" s="781">
        <v>147</v>
      </c>
      <c r="BC97" s="779" t="s">
        <v>212</v>
      </c>
      <c r="BD97" s="780">
        <v>10647</v>
      </c>
    </row>
    <row r="98" spans="2:56" ht="15" customHeight="1">
      <c r="B98" s="590" t="str">
        <f t="shared" si="154"/>
        <v>615EPS010</v>
      </c>
      <c r="C98" s="590" t="str">
        <f t="shared" si="155"/>
        <v>615EPS016</v>
      </c>
      <c r="D98" s="590" t="str">
        <f t="shared" si="156"/>
        <v>615EPS037</v>
      </c>
      <c r="E98" s="590" t="str">
        <f t="shared" si="157"/>
        <v>615EPS002</v>
      </c>
      <c r="F98" s="590" t="str">
        <f t="shared" si="158"/>
        <v>615EPS044</v>
      </c>
      <c r="G98" s="590" t="str">
        <f t="shared" si="159"/>
        <v>615EPS023</v>
      </c>
      <c r="H98" s="590" t="str">
        <f t="shared" si="160"/>
        <v>615EPS005</v>
      </c>
      <c r="I98" s="590" t="str">
        <f t="shared" si="161"/>
        <v>615EPS018</v>
      </c>
      <c r="J98" s="590" t="str">
        <f t="shared" si="162"/>
        <v>615EAS016</v>
      </c>
      <c r="K98" s="590" t="str">
        <f t="shared" si="163"/>
        <v>615EAS027</v>
      </c>
      <c r="L98" s="590" t="str">
        <f t="shared" si="164"/>
        <v>615EPS017</v>
      </c>
      <c r="M98" s="590" t="str">
        <f t="shared" si="165"/>
        <v>615EPS033</v>
      </c>
      <c r="N98" s="590" t="str">
        <f t="shared" si="166"/>
        <v>615EPS001</v>
      </c>
      <c r="O98" s="590" t="str">
        <f t="shared" si="167"/>
        <v>615EPS008</v>
      </c>
      <c r="P98" s="590" t="str">
        <f t="shared" si="168"/>
        <v>615EPS040</v>
      </c>
      <c r="Q98" s="590" t="str">
        <f t="shared" si="169"/>
        <v>615ESSC24</v>
      </c>
      <c r="R98" s="590" t="e">
        <f>CONCATENATE(AB99,#REF!)</f>
        <v>#REF!</v>
      </c>
      <c r="S98" s="590" t="str">
        <f t="shared" si="170"/>
        <v>615ESSC91</v>
      </c>
      <c r="T98" s="590" t="str">
        <f t="shared" si="171"/>
        <v>615ESSC02</v>
      </c>
      <c r="U98" s="590" t="str">
        <f t="shared" si="172"/>
        <v>615ESSC62</v>
      </c>
      <c r="V98" s="590" t="e">
        <f>CONCATENATE(AB99,#REF!)</f>
        <v>#REF!</v>
      </c>
      <c r="W98" s="590" t="str">
        <f t="shared" si="173"/>
        <v>615EPSIC3</v>
      </c>
      <c r="X98" s="590" t="str">
        <f t="shared" si="174"/>
        <v>615CCFC55</v>
      </c>
      <c r="Y98" s="590" t="str">
        <f t="shared" si="175"/>
        <v>615ESSC07</v>
      </c>
      <c r="Z98" s="701" t="s">
        <v>242</v>
      </c>
      <c r="AA98" s="610" t="s">
        <v>245</v>
      </c>
      <c r="AB98" s="476">
        <v>607</v>
      </c>
      <c r="AC98" s="80">
        <f t="shared" si="178"/>
        <v>0</v>
      </c>
      <c r="AD98" s="74">
        <f t="shared" si="179"/>
        <v>3</v>
      </c>
      <c r="AE98" s="74">
        <f t="shared" si="180"/>
        <v>5279</v>
      </c>
      <c r="AF98" s="74">
        <f t="shared" si="181"/>
        <v>0</v>
      </c>
      <c r="AG98" s="74">
        <f t="shared" si="182"/>
        <v>915</v>
      </c>
      <c r="AH98" s="74">
        <f t="shared" si="183"/>
        <v>0</v>
      </c>
      <c r="AI98" s="74">
        <f t="shared" si="184"/>
        <v>22</v>
      </c>
      <c r="AJ98" s="74">
        <f t="shared" si="185"/>
        <v>0</v>
      </c>
      <c r="AK98" s="74">
        <f t="shared" si="186"/>
        <v>33</v>
      </c>
      <c r="AL98" s="74">
        <f t="shared" si="187"/>
        <v>0</v>
      </c>
      <c r="AM98" s="74">
        <f t="shared" si="188"/>
        <v>0</v>
      </c>
      <c r="AN98" s="74">
        <f t="shared" si="189"/>
        <v>0</v>
      </c>
      <c r="AO98" s="74">
        <f t="shared" si="190"/>
        <v>0</v>
      </c>
      <c r="AP98" s="396">
        <f t="shared" si="191"/>
        <v>0</v>
      </c>
      <c r="AQ98" s="80">
        <f t="shared" si="192"/>
        <v>333</v>
      </c>
      <c r="AR98" s="74">
        <f t="shared" si="193"/>
        <v>0</v>
      </c>
      <c r="AS98" s="74">
        <f t="shared" si="194"/>
        <v>7</v>
      </c>
      <c r="AT98" s="74">
        <f t="shared" si="195"/>
        <v>1</v>
      </c>
      <c r="AU98" s="74">
        <f t="shared" si="196"/>
        <v>0</v>
      </c>
      <c r="AV98" s="74">
        <f t="shared" si="197"/>
        <v>0</v>
      </c>
      <c r="AW98" s="74">
        <f t="shared" si="198"/>
        <v>0</v>
      </c>
      <c r="AX98" s="396">
        <f t="shared" si="199"/>
        <v>0</v>
      </c>
      <c r="AY98" s="460">
        <f t="shared" si="153"/>
        <v>6593</v>
      </c>
      <c r="AZ98" s="601" t="str">
        <f t="shared" si="176"/>
        <v>147EPS037</v>
      </c>
      <c r="BA98" s="779" t="s">
        <v>290</v>
      </c>
      <c r="BB98" s="781">
        <v>147</v>
      </c>
      <c r="BC98" s="779" t="s">
        <v>214</v>
      </c>
      <c r="BD98" s="780">
        <v>6992</v>
      </c>
    </row>
    <row r="99" spans="2:56" ht="15" customHeight="1">
      <c r="B99" s="590" t="str">
        <f t="shared" si="154"/>
        <v>649EPS010</v>
      </c>
      <c r="C99" s="590" t="str">
        <f t="shared" si="155"/>
        <v>649EPS016</v>
      </c>
      <c r="D99" s="590" t="str">
        <f t="shared" si="156"/>
        <v>649EPS037</v>
      </c>
      <c r="E99" s="590" t="str">
        <f t="shared" si="157"/>
        <v>649EPS002</v>
      </c>
      <c r="F99" s="590" t="str">
        <f t="shared" si="158"/>
        <v>649EPS044</v>
      </c>
      <c r="G99" s="590" t="str">
        <f t="shared" si="159"/>
        <v>649EPS023</v>
      </c>
      <c r="H99" s="590" t="str">
        <f t="shared" si="160"/>
        <v>649EPS005</v>
      </c>
      <c r="I99" s="590" t="str">
        <f t="shared" si="161"/>
        <v>649EPS018</v>
      </c>
      <c r="J99" s="590" t="str">
        <f t="shared" si="162"/>
        <v>649EAS016</v>
      </c>
      <c r="K99" s="590" t="str">
        <f t="shared" si="163"/>
        <v>649EAS027</v>
      </c>
      <c r="L99" s="590" t="str">
        <f t="shared" si="164"/>
        <v>649EPS017</v>
      </c>
      <c r="M99" s="590" t="str">
        <f t="shared" si="165"/>
        <v>649EPS033</v>
      </c>
      <c r="N99" s="590" t="str">
        <f t="shared" si="166"/>
        <v>649EPS001</v>
      </c>
      <c r="O99" s="590" t="str">
        <f t="shared" si="167"/>
        <v>649EPS008</v>
      </c>
      <c r="P99" s="590" t="str">
        <f t="shared" si="168"/>
        <v>649EPS040</v>
      </c>
      <c r="Q99" s="590" t="str">
        <f t="shared" si="169"/>
        <v>649ESSC24</v>
      </c>
      <c r="R99" s="590" t="e">
        <f>CONCATENATE(AB100,#REF!)</f>
        <v>#REF!</v>
      </c>
      <c r="S99" s="590" t="str">
        <f t="shared" si="170"/>
        <v>649ESSC91</v>
      </c>
      <c r="T99" s="590" t="str">
        <f t="shared" si="171"/>
        <v>649ESSC02</v>
      </c>
      <c r="U99" s="590" t="str">
        <f t="shared" si="172"/>
        <v>649ESSC62</v>
      </c>
      <c r="V99" s="590" t="e">
        <f>CONCATENATE(AB100,#REF!)</f>
        <v>#REF!</v>
      </c>
      <c r="W99" s="590" t="str">
        <f t="shared" si="173"/>
        <v>649EPSIC3</v>
      </c>
      <c r="X99" s="590" t="str">
        <f t="shared" si="174"/>
        <v>649CCFC55</v>
      </c>
      <c r="Y99" s="590" t="str">
        <f t="shared" si="175"/>
        <v>649ESSC07</v>
      </c>
      <c r="Z99" s="602" t="s">
        <v>51</v>
      </c>
      <c r="AA99" s="610" t="s">
        <v>245</v>
      </c>
      <c r="AB99" s="476">
        <v>615</v>
      </c>
      <c r="AC99" s="80">
        <f t="shared" si="178"/>
        <v>73797</v>
      </c>
      <c r="AD99" s="74">
        <f t="shared" si="179"/>
        <v>28112</v>
      </c>
      <c r="AE99" s="74">
        <f t="shared" si="180"/>
        <v>14510</v>
      </c>
      <c r="AF99" s="74">
        <f t="shared" si="181"/>
        <v>4974</v>
      </c>
      <c r="AG99" s="74">
        <f t="shared" si="182"/>
        <v>8236</v>
      </c>
      <c r="AH99" s="74">
        <f t="shared" si="183"/>
        <v>0</v>
      </c>
      <c r="AI99" s="74">
        <f t="shared" si="184"/>
        <v>4025</v>
      </c>
      <c r="AJ99" s="74">
        <f t="shared" si="185"/>
        <v>21</v>
      </c>
      <c r="AK99" s="74">
        <f t="shared" si="186"/>
        <v>102</v>
      </c>
      <c r="AL99" s="74">
        <f t="shared" si="187"/>
        <v>0</v>
      </c>
      <c r="AM99" s="74">
        <f t="shared" si="188"/>
        <v>0</v>
      </c>
      <c r="AN99" s="74">
        <f t="shared" si="189"/>
        <v>0</v>
      </c>
      <c r="AO99" s="74">
        <f t="shared" si="190"/>
        <v>0</v>
      </c>
      <c r="AP99" s="396">
        <f t="shared" si="191"/>
        <v>0</v>
      </c>
      <c r="AQ99" s="80">
        <f t="shared" si="192"/>
        <v>2811</v>
      </c>
      <c r="AR99" s="74">
        <f t="shared" si="193"/>
        <v>0</v>
      </c>
      <c r="AS99" s="74">
        <f t="shared" si="194"/>
        <v>37</v>
      </c>
      <c r="AT99" s="74">
        <f t="shared" si="195"/>
        <v>3</v>
      </c>
      <c r="AU99" s="74">
        <f t="shared" si="196"/>
        <v>0</v>
      </c>
      <c r="AV99" s="74">
        <f t="shared" si="197"/>
        <v>0</v>
      </c>
      <c r="AW99" s="74">
        <f t="shared" si="198"/>
        <v>0</v>
      </c>
      <c r="AX99" s="396">
        <f t="shared" si="199"/>
        <v>0</v>
      </c>
      <c r="AY99" s="460">
        <f t="shared" si="153"/>
        <v>136628</v>
      </c>
      <c r="AZ99" s="601" t="str">
        <f t="shared" si="176"/>
        <v>147EPS040</v>
      </c>
      <c r="BA99" s="779" t="s">
        <v>290</v>
      </c>
      <c r="BB99" s="781">
        <v>147</v>
      </c>
      <c r="BC99" s="779" t="s">
        <v>875</v>
      </c>
      <c r="BD99" s="780">
        <v>508</v>
      </c>
    </row>
    <row r="100" spans="2:56" ht="15" customHeight="1">
      <c r="B100" s="590" t="str">
        <f t="shared" si="154"/>
        <v>652EPS010</v>
      </c>
      <c r="C100" s="590" t="str">
        <f t="shared" si="155"/>
        <v>652EPS016</v>
      </c>
      <c r="D100" s="590" t="str">
        <f t="shared" si="156"/>
        <v>652EPS037</v>
      </c>
      <c r="E100" s="590" t="str">
        <f t="shared" si="157"/>
        <v>652EPS002</v>
      </c>
      <c r="F100" s="590" t="str">
        <f t="shared" si="158"/>
        <v>652EPS044</v>
      </c>
      <c r="G100" s="590" t="str">
        <f t="shared" si="159"/>
        <v>652EPS023</v>
      </c>
      <c r="H100" s="590" t="str">
        <f t="shared" si="160"/>
        <v>652EPS005</v>
      </c>
      <c r="I100" s="590" t="str">
        <f t="shared" si="161"/>
        <v>652EPS018</v>
      </c>
      <c r="J100" s="590" t="str">
        <f t="shared" si="162"/>
        <v>652EAS016</v>
      </c>
      <c r="K100" s="590" t="str">
        <f t="shared" si="163"/>
        <v>652EAS027</v>
      </c>
      <c r="L100" s="590" t="str">
        <f t="shared" si="164"/>
        <v>652EPS017</v>
      </c>
      <c r="M100" s="590" t="str">
        <f t="shared" si="165"/>
        <v>652EPS033</v>
      </c>
      <c r="N100" s="590" t="str">
        <f t="shared" si="166"/>
        <v>652EPS001</v>
      </c>
      <c r="O100" s="590" t="str">
        <f t="shared" si="167"/>
        <v>652EPS008</v>
      </c>
      <c r="P100" s="590" t="str">
        <f t="shared" si="168"/>
        <v>652EPS040</v>
      </c>
      <c r="Q100" s="590" t="str">
        <f t="shared" si="169"/>
        <v>652ESSC24</v>
      </c>
      <c r="R100" s="590" t="e">
        <f>CONCATENATE(AB101,#REF!)</f>
        <v>#REF!</v>
      </c>
      <c r="S100" s="590" t="str">
        <f t="shared" si="170"/>
        <v>652ESSC91</v>
      </c>
      <c r="T100" s="590" t="str">
        <f t="shared" si="171"/>
        <v>652ESSC02</v>
      </c>
      <c r="U100" s="590" t="str">
        <f t="shared" si="172"/>
        <v>652ESSC62</v>
      </c>
      <c r="V100" s="590" t="e">
        <f>CONCATENATE(AB101,#REF!)</f>
        <v>#REF!</v>
      </c>
      <c r="W100" s="590" t="str">
        <f t="shared" si="173"/>
        <v>652EPSIC3</v>
      </c>
      <c r="X100" s="590" t="str">
        <f t="shared" si="174"/>
        <v>652CCFC55</v>
      </c>
      <c r="Y100" s="590" t="str">
        <f t="shared" si="175"/>
        <v>652ESSC07</v>
      </c>
      <c r="Z100" s="695" t="s">
        <v>91</v>
      </c>
      <c r="AA100" s="610" t="s">
        <v>245</v>
      </c>
      <c r="AB100" s="476">
        <v>649</v>
      </c>
      <c r="AC100" s="80">
        <f t="shared" si="178"/>
        <v>0</v>
      </c>
      <c r="AD100" s="74">
        <f t="shared" si="179"/>
        <v>0</v>
      </c>
      <c r="AE100" s="74">
        <f t="shared" si="180"/>
        <v>732</v>
      </c>
      <c r="AF100" s="74">
        <f t="shared" si="181"/>
        <v>0</v>
      </c>
      <c r="AG100" s="74">
        <f t="shared" si="182"/>
        <v>1565</v>
      </c>
      <c r="AH100" s="74">
        <f t="shared" si="183"/>
        <v>0</v>
      </c>
      <c r="AI100" s="74">
        <f t="shared" si="184"/>
        <v>0</v>
      </c>
      <c r="AJ100" s="74">
        <f t="shared" si="185"/>
        <v>0</v>
      </c>
      <c r="AK100" s="74">
        <f t="shared" si="186"/>
        <v>2</v>
      </c>
      <c r="AL100" s="74">
        <f t="shared" si="187"/>
        <v>0</v>
      </c>
      <c r="AM100" s="74">
        <f t="shared" si="188"/>
        <v>0</v>
      </c>
      <c r="AN100" s="74">
        <f t="shared" si="189"/>
        <v>0</v>
      </c>
      <c r="AO100" s="74">
        <f t="shared" si="190"/>
        <v>0</v>
      </c>
      <c r="AP100" s="396">
        <f t="shared" si="191"/>
        <v>0</v>
      </c>
      <c r="AQ100" s="80">
        <f t="shared" si="192"/>
        <v>198</v>
      </c>
      <c r="AR100" s="74">
        <f t="shared" si="193"/>
        <v>0</v>
      </c>
      <c r="AS100" s="74">
        <f t="shared" si="194"/>
        <v>20</v>
      </c>
      <c r="AT100" s="74">
        <f t="shared" si="195"/>
        <v>1</v>
      </c>
      <c r="AU100" s="74">
        <f t="shared" si="196"/>
        <v>0</v>
      </c>
      <c r="AV100" s="74">
        <f t="shared" si="197"/>
        <v>0</v>
      </c>
      <c r="AW100" s="74">
        <f t="shared" si="198"/>
        <v>0</v>
      </c>
      <c r="AX100" s="396">
        <f t="shared" si="199"/>
        <v>0</v>
      </c>
      <c r="AY100" s="460">
        <f t="shared" si="153"/>
        <v>2518</v>
      </c>
      <c r="AZ100" s="601" t="str">
        <f t="shared" si="176"/>
        <v>147EPS044</v>
      </c>
      <c r="BA100" s="779" t="s">
        <v>290</v>
      </c>
      <c r="BB100" s="781">
        <v>147</v>
      </c>
      <c r="BC100" s="779" t="s">
        <v>1065</v>
      </c>
      <c r="BD100" s="780">
        <v>4488</v>
      </c>
    </row>
    <row r="101" spans="2:56" ht="15" customHeight="1">
      <c r="B101" s="590" t="str">
        <f t="shared" si="154"/>
        <v>660EPS010</v>
      </c>
      <c r="C101" s="590" t="str">
        <f t="shared" si="155"/>
        <v>660EPS016</v>
      </c>
      <c r="D101" s="590" t="str">
        <f t="shared" si="156"/>
        <v>660EPS037</v>
      </c>
      <c r="E101" s="590" t="str">
        <f t="shared" si="157"/>
        <v>660EPS002</v>
      </c>
      <c r="F101" s="590" t="str">
        <f t="shared" si="158"/>
        <v>660EPS044</v>
      </c>
      <c r="G101" s="590" t="str">
        <f t="shared" si="159"/>
        <v>660EPS023</v>
      </c>
      <c r="H101" s="590" t="str">
        <f t="shared" si="160"/>
        <v>660EPS005</v>
      </c>
      <c r="I101" s="590" t="str">
        <f t="shared" si="161"/>
        <v>660EPS018</v>
      </c>
      <c r="J101" s="590" t="str">
        <f t="shared" si="162"/>
        <v>660EAS016</v>
      </c>
      <c r="K101" s="590" t="str">
        <f t="shared" si="163"/>
        <v>660EAS027</v>
      </c>
      <c r="L101" s="590" t="str">
        <f t="shared" si="164"/>
        <v>660EPS017</v>
      </c>
      <c r="M101" s="590" t="str">
        <f t="shared" si="165"/>
        <v>660EPS033</v>
      </c>
      <c r="N101" s="590" t="str">
        <f t="shared" si="166"/>
        <v>660EPS001</v>
      </c>
      <c r="O101" s="590" t="str">
        <f t="shared" si="167"/>
        <v>660EPS008</v>
      </c>
      <c r="P101" s="590" t="str">
        <f t="shared" si="168"/>
        <v>660EPS040</v>
      </c>
      <c r="Q101" s="590" t="str">
        <f t="shared" si="169"/>
        <v>660ESSC24</v>
      </c>
      <c r="R101" s="590" t="e">
        <f>CONCATENATE(AB102,#REF!)</f>
        <v>#REF!</v>
      </c>
      <c r="S101" s="590" t="str">
        <f t="shared" si="170"/>
        <v>660ESSC91</v>
      </c>
      <c r="T101" s="590" t="str">
        <f t="shared" si="171"/>
        <v>660ESSC02</v>
      </c>
      <c r="U101" s="590" t="str">
        <f t="shared" si="172"/>
        <v>660ESSC62</v>
      </c>
      <c r="V101" s="590" t="e">
        <f>CONCATENATE(AB102,#REF!)</f>
        <v>#REF!</v>
      </c>
      <c r="W101" s="590" t="str">
        <f t="shared" si="173"/>
        <v>660EPSIC3</v>
      </c>
      <c r="X101" s="590" t="str">
        <f t="shared" si="174"/>
        <v>660CCFC55</v>
      </c>
      <c r="Y101" s="590" t="str">
        <f t="shared" si="175"/>
        <v>660ESSC07</v>
      </c>
      <c r="Z101" s="602" t="s">
        <v>54</v>
      </c>
      <c r="AA101" s="610" t="s">
        <v>245</v>
      </c>
      <c r="AB101" s="476">
        <v>652</v>
      </c>
      <c r="AC101" s="80">
        <f t="shared" si="178"/>
        <v>0</v>
      </c>
      <c r="AD101" s="74">
        <f t="shared" si="179"/>
        <v>0</v>
      </c>
      <c r="AE101" s="74">
        <f t="shared" si="180"/>
        <v>73</v>
      </c>
      <c r="AF101" s="74">
        <f t="shared" si="181"/>
        <v>0</v>
      </c>
      <c r="AG101" s="74">
        <f t="shared" si="182"/>
        <v>274</v>
      </c>
      <c r="AH101" s="74">
        <f t="shared" si="183"/>
        <v>0</v>
      </c>
      <c r="AI101" s="74">
        <f t="shared" si="184"/>
        <v>0</v>
      </c>
      <c r="AJ101" s="74">
        <f t="shared" si="185"/>
        <v>0</v>
      </c>
      <c r="AK101" s="74">
        <f t="shared" si="186"/>
        <v>0</v>
      </c>
      <c r="AL101" s="74">
        <f t="shared" si="187"/>
        <v>0</v>
      </c>
      <c r="AM101" s="74">
        <f t="shared" si="188"/>
        <v>0</v>
      </c>
      <c r="AN101" s="74">
        <f t="shared" si="189"/>
        <v>0</v>
      </c>
      <c r="AO101" s="74">
        <f t="shared" si="190"/>
        <v>0</v>
      </c>
      <c r="AP101" s="396">
        <f t="shared" si="191"/>
        <v>0</v>
      </c>
      <c r="AQ101" s="80">
        <f t="shared" si="192"/>
        <v>123</v>
      </c>
      <c r="AR101" s="74">
        <f t="shared" si="193"/>
        <v>0</v>
      </c>
      <c r="AS101" s="74">
        <f t="shared" si="194"/>
        <v>0</v>
      </c>
      <c r="AT101" s="74">
        <f t="shared" si="195"/>
        <v>0</v>
      </c>
      <c r="AU101" s="74">
        <f t="shared" si="196"/>
        <v>0</v>
      </c>
      <c r="AV101" s="74">
        <f t="shared" si="197"/>
        <v>0</v>
      </c>
      <c r="AW101" s="74">
        <f t="shared" si="198"/>
        <v>0</v>
      </c>
      <c r="AX101" s="396">
        <f t="shared" si="199"/>
        <v>0</v>
      </c>
      <c r="AY101" s="460">
        <f t="shared" si="153"/>
        <v>470</v>
      </c>
      <c r="AZ101" s="601" t="str">
        <f t="shared" si="176"/>
        <v>147ESSC02</v>
      </c>
      <c r="BA101" s="779" t="s">
        <v>290</v>
      </c>
      <c r="BB101" s="781">
        <v>147</v>
      </c>
      <c r="BC101" s="779" t="s">
        <v>557</v>
      </c>
      <c r="BD101" s="780">
        <v>148</v>
      </c>
    </row>
    <row r="102" spans="2:56" ht="15" customHeight="1">
      <c r="B102" s="590" t="str">
        <f t="shared" si="154"/>
        <v>667EPS010</v>
      </c>
      <c r="C102" s="590" t="str">
        <f t="shared" si="155"/>
        <v>667EPS016</v>
      </c>
      <c r="D102" s="590" t="str">
        <f t="shared" si="156"/>
        <v>667EPS037</v>
      </c>
      <c r="E102" s="590" t="str">
        <f t="shared" si="157"/>
        <v>667EPS002</v>
      </c>
      <c r="F102" s="590" t="str">
        <f t="shared" si="158"/>
        <v>667EPS044</v>
      </c>
      <c r="G102" s="590" t="str">
        <f t="shared" si="159"/>
        <v>667EPS023</v>
      </c>
      <c r="H102" s="590" t="str">
        <f t="shared" si="160"/>
        <v>667EPS005</v>
      </c>
      <c r="I102" s="590" t="str">
        <f t="shared" si="161"/>
        <v>667EPS018</v>
      </c>
      <c r="J102" s="590" t="str">
        <f t="shared" si="162"/>
        <v>667EAS016</v>
      </c>
      <c r="K102" s="590" t="str">
        <f t="shared" si="163"/>
        <v>667EAS027</v>
      </c>
      <c r="L102" s="590" t="str">
        <f t="shared" si="164"/>
        <v>667EPS017</v>
      </c>
      <c r="M102" s="590" t="str">
        <f t="shared" si="165"/>
        <v>667EPS033</v>
      </c>
      <c r="N102" s="590" t="str">
        <f t="shared" si="166"/>
        <v>667EPS001</v>
      </c>
      <c r="O102" s="590" t="str">
        <f t="shared" si="167"/>
        <v>667EPS008</v>
      </c>
      <c r="P102" s="590" t="str">
        <f t="shared" si="168"/>
        <v>667EPS040</v>
      </c>
      <c r="Q102" s="590" t="str">
        <f t="shared" si="169"/>
        <v>667ESSC24</v>
      </c>
      <c r="R102" s="590" t="e">
        <f>CONCATENATE(AB103,#REF!)</f>
        <v>#REF!</v>
      </c>
      <c r="S102" s="590" t="str">
        <f t="shared" si="170"/>
        <v>667ESSC91</v>
      </c>
      <c r="T102" s="590" t="str">
        <f t="shared" si="171"/>
        <v>667ESSC02</v>
      </c>
      <c r="U102" s="590" t="str">
        <f t="shared" si="172"/>
        <v>667ESSC62</v>
      </c>
      <c r="V102" s="590" t="e">
        <f>CONCATENATE(AB103,#REF!)</f>
        <v>#REF!</v>
      </c>
      <c r="W102" s="590" t="str">
        <f t="shared" si="173"/>
        <v>667EPSIC3</v>
      </c>
      <c r="X102" s="590" t="str">
        <f t="shared" si="174"/>
        <v>667CCFC55</v>
      </c>
      <c r="Y102" s="590" t="str">
        <f t="shared" si="175"/>
        <v>667ESSC07</v>
      </c>
      <c r="Z102" s="599" t="s">
        <v>55</v>
      </c>
      <c r="AA102" s="610" t="s">
        <v>245</v>
      </c>
      <c r="AB102" s="476">
        <v>660</v>
      </c>
      <c r="AC102" s="80">
        <f t="shared" si="178"/>
        <v>0</v>
      </c>
      <c r="AD102" s="74">
        <f t="shared" si="179"/>
        <v>0</v>
      </c>
      <c r="AE102" s="74">
        <f t="shared" si="180"/>
        <v>1479</v>
      </c>
      <c r="AF102" s="74">
        <f t="shared" si="181"/>
        <v>0</v>
      </c>
      <c r="AG102" s="74">
        <f t="shared" si="182"/>
        <v>1390</v>
      </c>
      <c r="AH102" s="74">
        <f t="shared" si="183"/>
        <v>0</v>
      </c>
      <c r="AI102" s="74">
        <f t="shared" si="184"/>
        <v>0</v>
      </c>
      <c r="AJ102" s="74">
        <f t="shared" si="185"/>
        <v>0</v>
      </c>
      <c r="AK102" s="74">
        <f t="shared" si="186"/>
        <v>0</v>
      </c>
      <c r="AL102" s="74">
        <f t="shared" si="187"/>
        <v>0</v>
      </c>
      <c r="AM102" s="74">
        <f t="shared" si="188"/>
        <v>0</v>
      </c>
      <c r="AN102" s="74">
        <f t="shared" si="189"/>
        <v>0</v>
      </c>
      <c r="AO102" s="74">
        <f t="shared" si="190"/>
        <v>0</v>
      </c>
      <c r="AP102" s="396">
        <f t="shared" si="191"/>
        <v>0</v>
      </c>
      <c r="AQ102" s="80">
        <f t="shared" si="192"/>
        <v>246</v>
      </c>
      <c r="AR102" s="74">
        <f t="shared" si="193"/>
        <v>0</v>
      </c>
      <c r="AS102" s="74">
        <f t="shared" si="194"/>
        <v>0</v>
      </c>
      <c r="AT102" s="74">
        <f t="shared" si="195"/>
        <v>0</v>
      </c>
      <c r="AU102" s="74">
        <f t="shared" si="196"/>
        <v>0</v>
      </c>
      <c r="AV102" s="74">
        <f t="shared" si="197"/>
        <v>0</v>
      </c>
      <c r="AW102" s="74">
        <f t="shared" si="198"/>
        <v>0</v>
      </c>
      <c r="AX102" s="396">
        <f t="shared" si="199"/>
        <v>0</v>
      </c>
      <c r="AY102" s="460">
        <f t="shared" si="153"/>
        <v>3115</v>
      </c>
      <c r="AZ102" s="601" t="str">
        <f t="shared" si="176"/>
        <v>172EPS005</v>
      </c>
      <c r="BA102" s="779" t="s">
        <v>290</v>
      </c>
      <c r="BB102" s="781">
        <v>172</v>
      </c>
      <c r="BC102" s="779" t="s">
        <v>219</v>
      </c>
      <c r="BD102" s="780">
        <v>1</v>
      </c>
    </row>
    <row r="103" spans="2:56" ht="15" customHeight="1">
      <c r="B103" s="590" t="str">
        <f t="shared" si="154"/>
        <v>674EPS010</v>
      </c>
      <c r="C103" s="590" t="str">
        <f t="shared" si="155"/>
        <v>674EPS016</v>
      </c>
      <c r="D103" s="590" t="str">
        <f t="shared" si="156"/>
        <v>674EPS037</v>
      </c>
      <c r="E103" s="590" t="str">
        <f t="shared" si="157"/>
        <v>674EPS002</v>
      </c>
      <c r="F103" s="590" t="str">
        <f t="shared" si="158"/>
        <v>674EPS044</v>
      </c>
      <c r="G103" s="590" t="str">
        <f t="shared" si="159"/>
        <v>674EPS023</v>
      </c>
      <c r="H103" s="590" t="str">
        <f t="shared" si="160"/>
        <v>674EPS005</v>
      </c>
      <c r="I103" s="590" t="str">
        <f t="shared" si="161"/>
        <v>674EPS018</v>
      </c>
      <c r="J103" s="590" t="str">
        <f t="shared" si="162"/>
        <v>674EAS016</v>
      </c>
      <c r="K103" s="590" t="str">
        <f t="shared" si="163"/>
        <v>674EAS027</v>
      </c>
      <c r="L103" s="590" t="str">
        <f t="shared" si="164"/>
        <v>674EPS017</v>
      </c>
      <c r="M103" s="590" t="str">
        <f t="shared" si="165"/>
        <v>674EPS033</v>
      </c>
      <c r="N103" s="590" t="str">
        <f t="shared" si="166"/>
        <v>674EPS001</v>
      </c>
      <c r="O103" s="590" t="str">
        <f t="shared" si="167"/>
        <v>674EPS008</v>
      </c>
      <c r="P103" s="590" t="str">
        <f t="shared" si="168"/>
        <v>674EPS040</v>
      </c>
      <c r="Q103" s="590" t="str">
        <f t="shared" si="169"/>
        <v>674ESSC24</v>
      </c>
      <c r="R103" s="590" t="e">
        <f>CONCATENATE(AB104,#REF!)</f>
        <v>#REF!</v>
      </c>
      <c r="S103" s="590" t="str">
        <f t="shared" si="170"/>
        <v>674ESSC91</v>
      </c>
      <c r="T103" s="590" t="str">
        <f t="shared" si="171"/>
        <v>674ESSC02</v>
      </c>
      <c r="U103" s="590" t="str">
        <f t="shared" si="172"/>
        <v>674ESSC62</v>
      </c>
      <c r="V103" s="590" t="e">
        <f>CONCATENATE(AB104,#REF!)</f>
        <v>#REF!</v>
      </c>
      <c r="W103" s="590" t="str">
        <f t="shared" si="173"/>
        <v>674EPSIC3</v>
      </c>
      <c r="X103" s="590" t="str">
        <f t="shared" si="174"/>
        <v>674CCFC55</v>
      </c>
      <c r="Y103" s="590" t="str">
        <f t="shared" si="175"/>
        <v>674ESSC07</v>
      </c>
      <c r="Z103" s="695" t="s">
        <v>56</v>
      </c>
      <c r="AA103" s="610" t="s">
        <v>245</v>
      </c>
      <c r="AB103" s="476">
        <v>667</v>
      </c>
      <c r="AC103" s="80">
        <f t="shared" si="178"/>
        <v>0</v>
      </c>
      <c r="AD103" s="74">
        <f t="shared" si="179"/>
        <v>5</v>
      </c>
      <c r="AE103" s="74">
        <f t="shared" si="180"/>
        <v>1441</v>
      </c>
      <c r="AF103" s="74">
        <f t="shared" si="181"/>
        <v>0</v>
      </c>
      <c r="AG103" s="74">
        <f t="shared" si="182"/>
        <v>1210</v>
      </c>
      <c r="AH103" s="74">
        <f t="shared" si="183"/>
        <v>0</v>
      </c>
      <c r="AI103" s="74">
        <f t="shared" si="184"/>
        <v>0</v>
      </c>
      <c r="AJ103" s="74">
        <f t="shared" si="185"/>
        <v>0</v>
      </c>
      <c r="AK103" s="74">
        <f t="shared" si="186"/>
        <v>49</v>
      </c>
      <c r="AL103" s="74">
        <f t="shared" si="187"/>
        <v>0</v>
      </c>
      <c r="AM103" s="74">
        <f t="shared" si="188"/>
        <v>0</v>
      </c>
      <c r="AN103" s="74">
        <f t="shared" si="189"/>
        <v>0</v>
      </c>
      <c r="AO103" s="74">
        <f t="shared" si="190"/>
        <v>0</v>
      </c>
      <c r="AP103" s="396">
        <f t="shared" si="191"/>
        <v>0</v>
      </c>
      <c r="AQ103" s="80">
        <f t="shared" si="192"/>
        <v>385</v>
      </c>
      <c r="AR103" s="74">
        <f t="shared" si="193"/>
        <v>0</v>
      </c>
      <c r="AS103" s="74">
        <f t="shared" si="194"/>
        <v>8</v>
      </c>
      <c r="AT103" s="74">
        <f t="shared" si="195"/>
        <v>0</v>
      </c>
      <c r="AU103" s="74">
        <f t="shared" si="196"/>
        <v>0</v>
      </c>
      <c r="AV103" s="74">
        <f t="shared" si="197"/>
        <v>0</v>
      </c>
      <c r="AW103" s="74">
        <f t="shared" si="198"/>
        <v>0</v>
      </c>
      <c r="AX103" s="396">
        <f t="shared" si="199"/>
        <v>0</v>
      </c>
      <c r="AY103" s="460">
        <f t="shared" ref="AY103:AY134" si="200">SUM(AC103:AX103)</f>
        <v>3098</v>
      </c>
      <c r="AZ103" s="601" t="str">
        <f t="shared" si="176"/>
        <v>172EPS010</v>
      </c>
      <c r="BA103" s="779" t="s">
        <v>290</v>
      </c>
      <c r="BB103" s="781">
        <v>172</v>
      </c>
      <c r="BC103" s="779" t="s">
        <v>211</v>
      </c>
      <c r="BD103" s="780">
        <v>3285</v>
      </c>
    </row>
    <row r="104" spans="2:56" ht="15" customHeight="1">
      <c r="B104" s="590" t="str">
        <f t="shared" ref="B104:B140" si="201">CONCATENATE(AB105,$AC$5)</f>
        <v>697EPS010</v>
      </c>
      <c r="C104" s="590" t="str">
        <f t="shared" ref="C104:C140" si="202">CONCATENATE(AB105,$AD$5)</f>
        <v>697EPS016</v>
      </c>
      <c r="D104" s="590" t="str">
        <f t="shared" ref="D104:D140" si="203">CONCATENATE(AB105,$AE$5)</f>
        <v>697EPS037</v>
      </c>
      <c r="E104" s="590" t="str">
        <f t="shared" ref="E104:E140" si="204">CONCATENATE(AB105,$AF$5)</f>
        <v>697EPS002</v>
      </c>
      <c r="F104" s="590" t="str">
        <f t="shared" ref="F104:F140" si="205">CONCATENATE(AB105,$AG$5)</f>
        <v>697EPS044</v>
      </c>
      <c r="G104" s="590" t="str">
        <f t="shared" ref="G104:G140" si="206">CONCATENATE(AB105,$AH$5)</f>
        <v>697EPS023</v>
      </c>
      <c r="H104" s="590" t="str">
        <f t="shared" ref="H104:H140" si="207">CONCATENATE(AB105,$AI$5)</f>
        <v>697EPS005</v>
      </c>
      <c r="I104" s="590" t="str">
        <f t="shared" ref="I104:I140" si="208">CONCATENATE(AB105,$AJ$5)</f>
        <v>697EPS018</v>
      </c>
      <c r="J104" s="590" t="str">
        <f t="shared" ref="J104:J140" si="209">CONCATENATE(AB105,$AK$5)</f>
        <v>697EAS016</v>
      </c>
      <c r="K104" s="590" t="str">
        <f t="shared" ref="K104:K140" si="210">CONCATENATE(AB105,$AL$5)</f>
        <v>697EAS027</v>
      </c>
      <c r="L104" s="590" t="str">
        <f t="shared" ref="L104:L140" si="211">CONCATENATE(AB105,$AM$5)</f>
        <v>697EPS017</v>
      </c>
      <c r="M104" s="590" t="str">
        <f t="shared" ref="M104:M140" si="212">CONCATENATE(AB105,$AN$5)</f>
        <v>697EPS033</v>
      </c>
      <c r="N104" s="590" t="str">
        <f t="shared" ref="N104:N140" si="213">CONCATENATE(AB105,$AO$5)</f>
        <v>697EPS001</v>
      </c>
      <c r="O104" s="590" t="str">
        <f t="shared" ref="O104:O140" si="214">CONCATENATE(AB105,$AP$5)</f>
        <v>697EPS008</v>
      </c>
      <c r="P104" s="590" t="str">
        <f t="shared" ref="P104:P140" si="215">CONCATENATE(AB105,$AQ$5)</f>
        <v>697EPS040</v>
      </c>
      <c r="Q104" s="590" t="str">
        <f t="shared" ref="Q104:Q140" si="216">CONCATENATE(AB105,$AR$5)</f>
        <v>697ESSC24</v>
      </c>
      <c r="R104" s="590" t="e">
        <f>CONCATENATE(AB105,#REF!)</f>
        <v>#REF!</v>
      </c>
      <c r="S104" s="590" t="str">
        <f t="shared" ref="S104:S140" si="217">CONCATENATE(AB105,$AS$5)</f>
        <v>697ESSC91</v>
      </c>
      <c r="T104" s="590" t="str">
        <f t="shared" ref="T104:T140" si="218">CONCATENATE(AB105,$AT$5)</f>
        <v>697ESSC02</v>
      </c>
      <c r="U104" s="590" t="str">
        <f t="shared" ref="U104:U140" si="219">CONCATENATE(AB105,$AU$5)</f>
        <v>697ESSC62</v>
      </c>
      <c r="V104" s="590" t="e">
        <f>CONCATENATE(AB105,#REF!)</f>
        <v>#REF!</v>
      </c>
      <c r="W104" s="590" t="str">
        <f t="shared" ref="W104:W140" si="220">CONCATENATE(AB105,$AV$5)</f>
        <v>697EPSIC3</v>
      </c>
      <c r="X104" s="590" t="str">
        <f t="shared" ref="X104:X140" si="221">CONCATENATE(AB105,$AW$5)</f>
        <v>697CCFC55</v>
      </c>
      <c r="Y104" s="590" t="str">
        <f t="shared" ref="Y104:Y140" si="222">CONCATENATE(AB105,$AX$5)</f>
        <v>697ESSC07</v>
      </c>
      <c r="Z104" s="599" t="s">
        <v>96</v>
      </c>
      <c r="AA104" s="610" t="s">
        <v>245</v>
      </c>
      <c r="AB104" s="476">
        <v>674</v>
      </c>
      <c r="AC104" s="80">
        <f t="shared" si="178"/>
        <v>0</v>
      </c>
      <c r="AD104" s="74">
        <f t="shared" si="179"/>
        <v>0</v>
      </c>
      <c r="AE104" s="74">
        <f t="shared" si="180"/>
        <v>967</v>
      </c>
      <c r="AF104" s="74">
        <f t="shared" si="181"/>
        <v>0</v>
      </c>
      <c r="AG104" s="74">
        <f t="shared" si="182"/>
        <v>719</v>
      </c>
      <c r="AH104" s="74">
        <f t="shared" si="183"/>
        <v>0</v>
      </c>
      <c r="AI104" s="74">
        <f t="shared" si="184"/>
        <v>2</v>
      </c>
      <c r="AJ104" s="74">
        <f t="shared" si="185"/>
        <v>0</v>
      </c>
      <c r="AK104" s="74">
        <f t="shared" si="186"/>
        <v>1</v>
      </c>
      <c r="AL104" s="74">
        <f t="shared" si="187"/>
        <v>0</v>
      </c>
      <c r="AM104" s="74">
        <f t="shared" si="188"/>
        <v>0</v>
      </c>
      <c r="AN104" s="74">
        <f t="shared" si="189"/>
        <v>0</v>
      </c>
      <c r="AO104" s="74">
        <f t="shared" si="190"/>
        <v>0</v>
      </c>
      <c r="AP104" s="396">
        <f t="shared" si="191"/>
        <v>0</v>
      </c>
      <c r="AQ104" s="80">
        <f t="shared" si="192"/>
        <v>402</v>
      </c>
      <c r="AR104" s="74">
        <f t="shared" si="193"/>
        <v>0</v>
      </c>
      <c r="AS104" s="74">
        <f t="shared" si="194"/>
        <v>0</v>
      </c>
      <c r="AT104" s="74">
        <f t="shared" si="195"/>
        <v>0</v>
      </c>
      <c r="AU104" s="74">
        <f t="shared" si="196"/>
        <v>0</v>
      </c>
      <c r="AV104" s="74">
        <f t="shared" si="197"/>
        <v>0</v>
      </c>
      <c r="AW104" s="74">
        <f t="shared" si="198"/>
        <v>0</v>
      </c>
      <c r="AX104" s="396">
        <f t="shared" si="199"/>
        <v>0</v>
      </c>
      <c r="AY104" s="460">
        <f t="shared" si="200"/>
        <v>2091</v>
      </c>
      <c r="AZ104" s="601" t="str">
        <f t="shared" si="176"/>
        <v>172EPS016</v>
      </c>
      <c r="BA104" s="779" t="s">
        <v>290</v>
      </c>
      <c r="BB104" s="781">
        <v>172</v>
      </c>
      <c r="BC104" s="779" t="s">
        <v>212</v>
      </c>
      <c r="BD104" s="780">
        <v>11902</v>
      </c>
    </row>
    <row r="105" spans="2:56" ht="15" customHeight="1">
      <c r="B105" s="590" t="str">
        <f t="shared" si="201"/>
        <v>756EPS010</v>
      </c>
      <c r="C105" s="590" t="str">
        <f t="shared" si="202"/>
        <v>756EPS016</v>
      </c>
      <c r="D105" s="590" t="str">
        <f t="shared" si="203"/>
        <v>756EPS037</v>
      </c>
      <c r="E105" s="590" t="str">
        <f t="shared" si="204"/>
        <v>756EPS002</v>
      </c>
      <c r="F105" s="590" t="str">
        <f t="shared" si="205"/>
        <v>756EPS044</v>
      </c>
      <c r="G105" s="590" t="str">
        <f t="shared" si="206"/>
        <v>756EPS023</v>
      </c>
      <c r="H105" s="590" t="str">
        <f t="shared" si="207"/>
        <v>756EPS005</v>
      </c>
      <c r="I105" s="590" t="str">
        <f t="shared" si="208"/>
        <v>756EPS018</v>
      </c>
      <c r="J105" s="590" t="str">
        <f t="shared" si="209"/>
        <v>756EAS016</v>
      </c>
      <c r="K105" s="590" t="str">
        <f t="shared" si="210"/>
        <v>756EAS027</v>
      </c>
      <c r="L105" s="590" t="str">
        <f t="shared" si="211"/>
        <v>756EPS017</v>
      </c>
      <c r="M105" s="590" t="str">
        <f t="shared" si="212"/>
        <v>756EPS033</v>
      </c>
      <c r="N105" s="590" t="str">
        <f t="shared" si="213"/>
        <v>756EPS001</v>
      </c>
      <c r="O105" s="590" t="str">
        <f t="shared" si="214"/>
        <v>756EPS008</v>
      </c>
      <c r="P105" s="590" t="str">
        <f t="shared" si="215"/>
        <v>756EPS040</v>
      </c>
      <c r="Q105" s="590" t="str">
        <f t="shared" si="216"/>
        <v>756ESSC24</v>
      </c>
      <c r="R105" s="590" t="e">
        <f>CONCATENATE(AB106,#REF!)</f>
        <v>#REF!</v>
      </c>
      <c r="S105" s="590" t="str">
        <f t="shared" si="217"/>
        <v>756ESSC91</v>
      </c>
      <c r="T105" s="590" t="str">
        <f t="shared" si="218"/>
        <v>756ESSC02</v>
      </c>
      <c r="U105" s="590" t="str">
        <f t="shared" si="219"/>
        <v>756ESSC62</v>
      </c>
      <c r="V105" s="590" t="e">
        <f>CONCATENATE(AB106,#REF!)</f>
        <v>#REF!</v>
      </c>
      <c r="W105" s="590" t="str">
        <f t="shared" si="220"/>
        <v>756EPSIC3</v>
      </c>
      <c r="X105" s="590" t="str">
        <f t="shared" si="221"/>
        <v>756CCFC55</v>
      </c>
      <c r="Y105" s="590" t="str">
        <f t="shared" si="222"/>
        <v>756ESSC07</v>
      </c>
      <c r="Z105" s="612" t="s">
        <v>187</v>
      </c>
      <c r="AA105" s="610" t="s">
        <v>245</v>
      </c>
      <c r="AB105" s="476">
        <v>697</v>
      </c>
      <c r="AC105" s="80">
        <f t="shared" si="178"/>
        <v>0</v>
      </c>
      <c r="AD105" s="74">
        <f t="shared" si="179"/>
        <v>5777</v>
      </c>
      <c r="AE105" s="74">
        <f t="shared" si="180"/>
        <v>4536</v>
      </c>
      <c r="AF105" s="74">
        <f t="shared" si="181"/>
        <v>0</v>
      </c>
      <c r="AG105" s="74">
        <f t="shared" si="182"/>
        <v>669</v>
      </c>
      <c r="AH105" s="74">
        <f t="shared" si="183"/>
        <v>0</v>
      </c>
      <c r="AI105" s="74">
        <f t="shared" si="184"/>
        <v>8</v>
      </c>
      <c r="AJ105" s="74">
        <f t="shared" si="185"/>
        <v>1</v>
      </c>
      <c r="AK105" s="74">
        <f t="shared" si="186"/>
        <v>4</v>
      </c>
      <c r="AL105" s="74">
        <f t="shared" si="187"/>
        <v>0</v>
      </c>
      <c r="AM105" s="74">
        <f t="shared" si="188"/>
        <v>0</v>
      </c>
      <c r="AN105" s="74">
        <f t="shared" si="189"/>
        <v>0</v>
      </c>
      <c r="AO105" s="74">
        <f t="shared" si="190"/>
        <v>0</v>
      </c>
      <c r="AP105" s="396">
        <f t="shared" si="191"/>
        <v>0</v>
      </c>
      <c r="AQ105" s="80">
        <f t="shared" si="192"/>
        <v>494</v>
      </c>
      <c r="AR105" s="74">
        <f t="shared" si="193"/>
        <v>0</v>
      </c>
      <c r="AS105" s="74">
        <f t="shared" si="194"/>
        <v>0</v>
      </c>
      <c r="AT105" s="74">
        <f t="shared" si="195"/>
        <v>0</v>
      </c>
      <c r="AU105" s="74">
        <f t="shared" si="196"/>
        <v>0</v>
      </c>
      <c r="AV105" s="74">
        <f t="shared" si="197"/>
        <v>0</v>
      </c>
      <c r="AW105" s="74">
        <f t="shared" si="198"/>
        <v>0</v>
      </c>
      <c r="AX105" s="396">
        <f t="shared" si="199"/>
        <v>0</v>
      </c>
      <c r="AY105" s="460">
        <f t="shared" si="200"/>
        <v>11489</v>
      </c>
      <c r="AZ105" s="601" t="str">
        <f t="shared" si="176"/>
        <v>172EPS023</v>
      </c>
      <c r="BA105" s="779" t="s">
        <v>290</v>
      </c>
      <c r="BB105" s="781">
        <v>172</v>
      </c>
      <c r="BC105" s="779" t="s">
        <v>218</v>
      </c>
      <c r="BD105" s="780">
        <v>1</v>
      </c>
    </row>
    <row r="106" spans="2:56" ht="15" customHeight="1">
      <c r="B106" s="590" t="str">
        <f t="shared" si="201"/>
        <v>EPS010</v>
      </c>
      <c r="C106" s="590" t="str">
        <f t="shared" si="202"/>
        <v>EPS016</v>
      </c>
      <c r="D106" s="590" t="str">
        <f t="shared" si="203"/>
        <v>EPS037</v>
      </c>
      <c r="E106" s="590" t="str">
        <f t="shared" si="204"/>
        <v>EPS002</v>
      </c>
      <c r="F106" s="590" t="str">
        <f t="shared" si="205"/>
        <v>EPS044</v>
      </c>
      <c r="G106" s="590" t="str">
        <f t="shared" si="206"/>
        <v>EPS023</v>
      </c>
      <c r="H106" s="590" t="str">
        <f t="shared" si="207"/>
        <v>EPS005</v>
      </c>
      <c r="I106" s="590" t="str">
        <f t="shared" si="208"/>
        <v>EPS018</v>
      </c>
      <c r="J106" s="590" t="str">
        <f t="shared" si="209"/>
        <v>EAS016</v>
      </c>
      <c r="K106" s="590" t="str">
        <f t="shared" si="210"/>
        <v>EAS027</v>
      </c>
      <c r="L106" s="590" t="str">
        <f t="shared" si="211"/>
        <v>EPS017</v>
      </c>
      <c r="M106" s="590" t="str">
        <f t="shared" si="212"/>
        <v>EPS033</v>
      </c>
      <c r="N106" s="590" t="str">
        <f t="shared" si="213"/>
        <v>EPS001</v>
      </c>
      <c r="O106" s="590" t="str">
        <f t="shared" si="214"/>
        <v>EPS008</v>
      </c>
      <c r="P106" s="590" t="str">
        <f t="shared" si="215"/>
        <v>EPS040</v>
      </c>
      <c r="Q106" s="590" t="str">
        <f t="shared" si="216"/>
        <v>ESSC24</v>
      </c>
      <c r="R106" s="590" t="e">
        <f>CONCATENATE(AB107,#REF!)</f>
        <v>#REF!</v>
      </c>
      <c r="S106" s="590" t="str">
        <f t="shared" si="217"/>
        <v>ESSC91</v>
      </c>
      <c r="T106" s="590" t="str">
        <f t="shared" si="218"/>
        <v>ESSC02</v>
      </c>
      <c r="U106" s="590" t="str">
        <f t="shared" si="219"/>
        <v>ESSC62</v>
      </c>
      <c r="V106" s="590" t="e">
        <f>CONCATENATE(AB107,#REF!)</f>
        <v>#REF!</v>
      </c>
      <c r="W106" s="590" t="str">
        <f t="shared" si="220"/>
        <v>EPSIC3</v>
      </c>
      <c r="X106" s="590" t="str">
        <f t="shared" si="221"/>
        <v>CCFC55</v>
      </c>
      <c r="Y106" s="590" t="str">
        <f t="shared" si="222"/>
        <v>ESSC07</v>
      </c>
      <c r="Z106" s="695" t="s">
        <v>57</v>
      </c>
      <c r="AA106" s="610" t="s">
        <v>245</v>
      </c>
      <c r="AB106" s="476">
        <v>756</v>
      </c>
      <c r="AC106" s="80">
        <f t="shared" si="178"/>
        <v>0</v>
      </c>
      <c r="AD106" s="74">
        <f t="shared" si="179"/>
        <v>0</v>
      </c>
      <c r="AE106" s="74">
        <f t="shared" si="180"/>
        <v>2620</v>
      </c>
      <c r="AF106" s="74">
        <f t="shared" si="181"/>
        <v>0</v>
      </c>
      <c r="AG106" s="74">
        <f t="shared" si="182"/>
        <v>2410</v>
      </c>
      <c r="AH106" s="74">
        <f t="shared" si="183"/>
        <v>0</v>
      </c>
      <c r="AI106" s="74">
        <f t="shared" si="184"/>
        <v>1</v>
      </c>
      <c r="AJ106" s="74">
        <f t="shared" si="185"/>
        <v>0</v>
      </c>
      <c r="AK106" s="74">
        <f t="shared" si="186"/>
        <v>0</v>
      </c>
      <c r="AL106" s="74">
        <f t="shared" si="187"/>
        <v>0</v>
      </c>
      <c r="AM106" s="74">
        <f t="shared" si="188"/>
        <v>0</v>
      </c>
      <c r="AN106" s="74">
        <f t="shared" si="189"/>
        <v>0</v>
      </c>
      <c r="AO106" s="74">
        <f t="shared" si="190"/>
        <v>0</v>
      </c>
      <c r="AP106" s="396">
        <f t="shared" si="191"/>
        <v>0</v>
      </c>
      <c r="AQ106" s="80">
        <f t="shared" si="192"/>
        <v>671</v>
      </c>
      <c r="AR106" s="74">
        <f t="shared" si="193"/>
        <v>0</v>
      </c>
      <c r="AS106" s="74">
        <f t="shared" si="194"/>
        <v>7</v>
      </c>
      <c r="AT106" s="74">
        <f t="shared" si="195"/>
        <v>0</v>
      </c>
      <c r="AU106" s="74">
        <f t="shared" si="196"/>
        <v>0</v>
      </c>
      <c r="AV106" s="74">
        <f t="shared" si="197"/>
        <v>0</v>
      </c>
      <c r="AW106" s="74">
        <f t="shared" si="198"/>
        <v>0</v>
      </c>
      <c r="AX106" s="396">
        <f t="shared" si="199"/>
        <v>0</v>
      </c>
      <c r="AY106" s="460">
        <f t="shared" si="200"/>
        <v>5709</v>
      </c>
      <c r="AZ106" s="601" t="str">
        <f t="shared" si="176"/>
        <v>172EPS037</v>
      </c>
      <c r="BA106" s="779" t="s">
        <v>290</v>
      </c>
      <c r="BB106" s="781">
        <v>172</v>
      </c>
      <c r="BC106" s="779" t="s">
        <v>214</v>
      </c>
      <c r="BD106" s="780">
        <v>7176</v>
      </c>
    </row>
    <row r="107" spans="2:56" ht="15" customHeight="1">
      <c r="B107" s="590" t="str">
        <f t="shared" si="201"/>
        <v>30EPS010</v>
      </c>
      <c r="C107" s="590" t="str">
        <f t="shared" si="202"/>
        <v>30EPS016</v>
      </c>
      <c r="D107" s="590" t="str">
        <f t="shared" si="203"/>
        <v>30EPS037</v>
      </c>
      <c r="E107" s="590" t="str">
        <f t="shared" si="204"/>
        <v>30EPS002</v>
      </c>
      <c r="F107" s="590" t="str">
        <f t="shared" si="205"/>
        <v>30EPS044</v>
      </c>
      <c r="G107" s="590" t="str">
        <f t="shared" si="206"/>
        <v>30EPS023</v>
      </c>
      <c r="H107" s="590" t="str">
        <f t="shared" si="207"/>
        <v>30EPS005</v>
      </c>
      <c r="I107" s="590" t="str">
        <f t="shared" si="208"/>
        <v>30EPS018</v>
      </c>
      <c r="J107" s="590" t="str">
        <f t="shared" si="209"/>
        <v>30EAS016</v>
      </c>
      <c r="K107" s="590" t="str">
        <f t="shared" si="210"/>
        <v>30EAS027</v>
      </c>
      <c r="L107" s="590" t="str">
        <f t="shared" si="211"/>
        <v>30EPS017</v>
      </c>
      <c r="M107" s="590" t="str">
        <f t="shared" si="212"/>
        <v>30EPS033</v>
      </c>
      <c r="N107" s="590" t="str">
        <f t="shared" si="213"/>
        <v>30EPS001</v>
      </c>
      <c r="O107" s="590" t="str">
        <f t="shared" si="214"/>
        <v>30EPS008</v>
      </c>
      <c r="P107" s="590" t="str">
        <f t="shared" si="215"/>
        <v>30EPS040</v>
      </c>
      <c r="Q107" s="590" t="str">
        <f t="shared" si="216"/>
        <v>30ESSC24</v>
      </c>
      <c r="R107" s="590" t="e">
        <f>CONCATENATE(AB108,#REF!)</f>
        <v>#REF!</v>
      </c>
      <c r="S107" s="590" t="str">
        <f t="shared" si="217"/>
        <v>30ESSC91</v>
      </c>
      <c r="T107" s="590" t="str">
        <f t="shared" si="218"/>
        <v>30ESSC02</v>
      </c>
      <c r="U107" s="590" t="str">
        <f t="shared" si="219"/>
        <v>30ESSC62</v>
      </c>
      <c r="V107" s="590" t="e">
        <f>CONCATENATE(AB108,#REF!)</f>
        <v>#REF!</v>
      </c>
      <c r="W107" s="590" t="str">
        <f t="shared" si="220"/>
        <v>30EPSIC3</v>
      </c>
      <c r="X107" s="590" t="str">
        <f t="shared" si="221"/>
        <v>30CCFC55</v>
      </c>
      <c r="Y107" s="590" t="str">
        <f t="shared" si="222"/>
        <v>30ESSC07</v>
      </c>
      <c r="Z107" s="477" t="s">
        <v>310</v>
      </c>
      <c r="AA107" s="336"/>
      <c r="AB107" s="604"/>
      <c r="AC107" s="78">
        <f t="shared" ref="AC107:AX107" si="223">SUM(AC108:AC130)</f>
        <v>0</v>
      </c>
      <c r="AD107" s="75">
        <f t="shared" si="223"/>
        <v>7192</v>
      </c>
      <c r="AE107" s="75">
        <f t="shared" si="223"/>
        <v>26796</v>
      </c>
      <c r="AF107" s="75">
        <f t="shared" si="223"/>
        <v>2861</v>
      </c>
      <c r="AG107" s="75">
        <f t="shared" si="223"/>
        <v>39179</v>
      </c>
      <c r="AH107" s="75">
        <f t="shared" si="223"/>
        <v>21</v>
      </c>
      <c r="AI107" s="75">
        <f t="shared" si="223"/>
        <v>14</v>
      </c>
      <c r="AJ107" s="75">
        <f t="shared" si="223"/>
        <v>3</v>
      </c>
      <c r="AK107" s="75">
        <f t="shared" si="223"/>
        <v>12</v>
      </c>
      <c r="AL107" s="75">
        <f t="shared" si="223"/>
        <v>59</v>
      </c>
      <c r="AM107" s="75">
        <f t="shared" si="223"/>
        <v>0</v>
      </c>
      <c r="AN107" s="75">
        <f t="shared" si="223"/>
        <v>0</v>
      </c>
      <c r="AO107" s="75">
        <f t="shared" si="223"/>
        <v>0</v>
      </c>
      <c r="AP107" s="397">
        <f t="shared" si="223"/>
        <v>0</v>
      </c>
      <c r="AQ107" s="78">
        <f t="shared" si="223"/>
        <v>4977</v>
      </c>
      <c r="AR107" s="75">
        <f t="shared" si="223"/>
        <v>2075</v>
      </c>
      <c r="AS107" s="75">
        <f t="shared" si="223"/>
        <v>144</v>
      </c>
      <c r="AT107" s="75">
        <f t="shared" si="223"/>
        <v>2</v>
      </c>
      <c r="AU107" s="75">
        <f t="shared" si="223"/>
        <v>0</v>
      </c>
      <c r="AV107" s="75">
        <f t="shared" si="223"/>
        <v>23</v>
      </c>
      <c r="AW107" s="75">
        <f t="shared" si="223"/>
        <v>0</v>
      </c>
      <c r="AX107" s="397">
        <f t="shared" si="223"/>
        <v>0</v>
      </c>
      <c r="AY107" s="459">
        <f t="shared" si="200"/>
        <v>83358</v>
      </c>
      <c r="AZ107" s="601" t="str">
        <f t="shared" si="176"/>
        <v>172EPS040</v>
      </c>
      <c r="BA107" s="779" t="s">
        <v>290</v>
      </c>
      <c r="BB107" s="781">
        <v>172</v>
      </c>
      <c r="BC107" s="779" t="s">
        <v>875</v>
      </c>
      <c r="BD107" s="780">
        <v>623</v>
      </c>
    </row>
    <row r="108" spans="2:56" ht="15" customHeight="1">
      <c r="B108" s="590" t="str">
        <f t="shared" si="201"/>
        <v>34EPS010</v>
      </c>
      <c r="C108" s="590" t="str">
        <f t="shared" si="202"/>
        <v>34EPS016</v>
      </c>
      <c r="D108" s="590" t="str">
        <f t="shared" si="203"/>
        <v>34EPS037</v>
      </c>
      <c r="E108" s="590" t="str">
        <f t="shared" si="204"/>
        <v>34EPS002</v>
      </c>
      <c r="F108" s="590" t="str">
        <f t="shared" si="205"/>
        <v>34EPS044</v>
      </c>
      <c r="G108" s="590" t="str">
        <f t="shared" si="206"/>
        <v>34EPS023</v>
      </c>
      <c r="H108" s="590" t="str">
        <f t="shared" si="207"/>
        <v>34EPS005</v>
      </c>
      <c r="I108" s="590" t="str">
        <f t="shared" si="208"/>
        <v>34EPS018</v>
      </c>
      <c r="J108" s="590" t="str">
        <f t="shared" si="209"/>
        <v>34EAS016</v>
      </c>
      <c r="K108" s="590" t="str">
        <f t="shared" si="210"/>
        <v>34EAS027</v>
      </c>
      <c r="L108" s="590" t="str">
        <f t="shared" si="211"/>
        <v>34EPS017</v>
      </c>
      <c r="M108" s="590" t="str">
        <f t="shared" si="212"/>
        <v>34EPS033</v>
      </c>
      <c r="N108" s="590" t="str">
        <f t="shared" si="213"/>
        <v>34EPS001</v>
      </c>
      <c r="O108" s="590" t="str">
        <f t="shared" si="214"/>
        <v>34EPS008</v>
      </c>
      <c r="P108" s="590" t="str">
        <f t="shared" si="215"/>
        <v>34EPS040</v>
      </c>
      <c r="Q108" s="590" t="str">
        <f t="shared" si="216"/>
        <v>34ESSC24</v>
      </c>
      <c r="R108" s="590" t="e">
        <f>CONCATENATE(AB109,#REF!)</f>
        <v>#REF!</v>
      </c>
      <c r="S108" s="590" t="str">
        <f t="shared" si="217"/>
        <v>34ESSC91</v>
      </c>
      <c r="T108" s="590" t="str">
        <f t="shared" si="218"/>
        <v>34ESSC02</v>
      </c>
      <c r="U108" s="590" t="str">
        <f t="shared" si="219"/>
        <v>34ESSC62</v>
      </c>
      <c r="V108" s="590" t="e">
        <f>CONCATENATE(AB109,#REF!)</f>
        <v>#REF!</v>
      </c>
      <c r="W108" s="590" t="str">
        <f t="shared" si="220"/>
        <v>34EPSIC3</v>
      </c>
      <c r="X108" s="590" t="str">
        <f t="shared" si="221"/>
        <v>34CCFC55</v>
      </c>
      <c r="Y108" s="590" t="str">
        <f t="shared" si="222"/>
        <v>34ESSC07</v>
      </c>
      <c r="Z108" s="599" t="s">
        <v>5</v>
      </c>
      <c r="AA108" s="610" t="s">
        <v>247</v>
      </c>
      <c r="AB108" s="476">
        <v>30</v>
      </c>
      <c r="AC108" s="80">
        <f t="shared" ref="AC108:AC130" si="224">IFERROR(VLOOKUP(B107,$AZ$9:$BD$950,5,0),0)</f>
        <v>0</v>
      </c>
      <c r="AD108" s="74">
        <f t="shared" ref="AD108:AD130" si="225">IFERROR(VLOOKUP(C107,$AZ$9:$BD$950,5,0),0)</f>
        <v>6011</v>
      </c>
      <c r="AE108" s="74">
        <f t="shared" ref="AE108:AE130" si="226">IFERROR(VLOOKUP(D107,$AZ$9:$BD$950,5,0),0)</f>
        <v>2181</v>
      </c>
      <c r="AF108" s="74">
        <f t="shared" ref="AF108:AF130" si="227">IFERROR(VLOOKUP(E107,$AZ$9:$BD$950,5,0),0)</f>
        <v>2858</v>
      </c>
      <c r="AG108" s="74">
        <f t="shared" ref="AG108:AG130" si="228">IFERROR(VLOOKUP(F107,$AZ$9:$BD$950,5,0),0)</f>
        <v>1916</v>
      </c>
      <c r="AH108" s="74">
        <f t="shared" ref="AH108:AH130" si="229">IFERROR(VLOOKUP(G107,$AZ$9:$BD$950,5,0),0)</f>
        <v>0</v>
      </c>
      <c r="AI108" s="74">
        <f t="shared" ref="AI108:AI130" si="230">IFERROR(VLOOKUP(H107,$AZ$9:$BD$950,5,0),0)</f>
        <v>0</v>
      </c>
      <c r="AJ108" s="74">
        <f t="shared" ref="AJ108:AJ130" si="231">IFERROR(VLOOKUP(I107,$AZ$9:$BD$950,5,0),0)</f>
        <v>0</v>
      </c>
      <c r="AK108" s="74">
        <f t="shared" ref="AK108:AK130" si="232">IFERROR(VLOOKUP(J107,$AZ$9:$BD$950,5,0),0)</f>
        <v>0</v>
      </c>
      <c r="AL108" s="74">
        <f t="shared" ref="AL108:AL130" si="233">IFERROR(VLOOKUP(K107,$AZ$9:$BD$950,5,0),0)</f>
        <v>42</v>
      </c>
      <c r="AM108" s="74">
        <f t="shared" ref="AM108:AM130" si="234">IFERROR(VLOOKUP(L107,$AZ$9:$BD$950,5,0),0)</f>
        <v>0</v>
      </c>
      <c r="AN108" s="74">
        <f t="shared" ref="AN108:AN130" si="235">IFERROR(VLOOKUP(M107,$AZ$9:$BD$950,5,0),0)</f>
        <v>0</v>
      </c>
      <c r="AO108" s="74">
        <f t="shared" ref="AO108:AO130" si="236">IFERROR(VLOOKUP(N107,$AZ$9:$BD$950,5,0),0)</f>
        <v>0</v>
      </c>
      <c r="AP108" s="396">
        <f t="shared" ref="AP108:AP130" si="237">IFERROR(VLOOKUP(O107,$AZ$9:$BD$950,5,0),0)</f>
        <v>0</v>
      </c>
      <c r="AQ108" s="80">
        <f t="shared" ref="AQ108:AQ130" si="238">IFERROR(VLOOKUP(P107,$AZ$9:$BD$950,5,0),0)</f>
        <v>235</v>
      </c>
      <c r="AR108" s="74">
        <f t="shared" ref="AR108:AR130" si="239">IFERROR(VLOOKUP(Q107,$AZ$9:$BD$950,5,0),0)</f>
        <v>393</v>
      </c>
      <c r="AS108" s="74">
        <f t="shared" ref="AS108:AS130" si="240">IFERROR(VLOOKUP(S107,$AZ$9:$BD$950,5,0),0)</f>
        <v>0</v>
      </c>
      <c r="AT108" s="74">
        <f t="shared" ref="AT108:AT130" si="241">IFERROR(VLOOKUP(T107,$AZ$9:$BD$950,5,0),0)</f>
        <v>1</v>
      </c>
      <c r="AU108" s="74">
        <f t="shared" ref="AU108:AU130" si="242">IFERROR(VLOOKUP(U107,$AZ$9:$BD$950,5,0),0)</f>
        <v>0</v>
      </c>
      <c r="AV108" s="74">
        <f t="shared" ref="AV108:AV130" si="243">IFERROR(VLOOKUP(W107,$AZ$9:$BD$950,5,0),0)</f>
        <v>0</v>
      </c>
      <c r="AW108" s="74">
        <f t="shared" ref="AW108:AW130" si="244">IFERROR(VLOOKUP(X107,$AZ$9:$BD$950,5,0),0)</f>
        <v>0</v>
      </c>
      <c r="AX108" s="396">
        <f t="shared" ref="AX108:AX130" si="245">IFERROR(VLOOKUP(Y107,$AZ$9:$BD$950,5,0),0)</f>
        <v>0</v>
      </c>
      <c r="AY108" s="460">
        <f t="shared" si="200"/>
        <v>13637</v>
      </c>
      <c r="AZ108" s="601" t="str">
        <f t="shared" si="176"/>
        <v>172EPS044</v>
      </c>
      <c r="BA108" s="779" t="s">
        <v>290</v>
      </c>
      <c r="BB108" s="781">
        <v>172</v>
      </c>
      <c r="BC108" s="779" t="s">
        <v>1065</v>
      </c>
      <c r="BD108" s="780">
        <v>5382</v>
      </c>
    </row>
    <row r="109" spans="2:56" ht="15" customHeight="1">
      <c r="B109" s="590" t="str">
        <f t="shared" si="201"/>
        <v>36EPS010</v>
      </c>
      <c r="C109" s="590" t="str">
        <f t="shared" si="202"/>
        <v>36EPS016</v>
      </c>
      <c r="D109" s="590" t="str">
        <f t="shared" si="203"/>
        <v>36EPS037</v>
      </c>
      <c r="E109" s="590" t="str">
        <f t="shared" si="204"/>
        <v>36EPS002</v>
      </c>
      <c r="F109" s="590" t="str">
        <f t="shared" si="205"/>
        <v>36EPS044</v>
      </c>
      <c r="G109" s="590" t="str">
        <f t="shared" si="206"/>
        <v>36EPS023</v>
      </c>
      <c r="H109" s="590" t="str">
        <f t="shared" si="207"/>
        <v>36EPS005</v>
      </c>
      <c r="I109" s="590" t="str">
        <f t="shared" si="208"/>
        <v>36EPS018</v>
      </c>
      <c r="J109" s="590" t="str">
        <f t="shared" si="209"/>
        <v>36EAS016</v>
      </c>
      <c r="K109" s="590" t="str">
        <f t="shared" si="210"/>
        <v>36EAS027</v>
      </c>
      <c r="L109" s="590" t="str">
        <f t="shared" si="211"/>
        <v>36EPS017</v>
      </c>
      <c r="M109" s="590" t="str">
        <f t="shared" si="212"/>
        <v>36EPS033</v>
      </c>
      <c r="N109" s="590" t="str">
        <f t="shared" si="213"/>
        <v>36EPS001</v>
      </c>
      <c r="O109" s="590" t="str">
        <f t="shared" si="214"/>
        <v>36EPS008</v>
      </c>
      <c r="P109" s="590" t="str">
        <f t="shared" si="215"/>
        <v>36EPS040</v>
      </c>
      <c r="Q109" s="590" t="str">
        <f t="shared" si="216"/>
        <v>36ESSC24</v>
      </c>
      <c r="R109" s="590" t="e">
        <f>CONCATENATE(AB110,#REF!)</f>
        <v>#REF!</v>
      </c>
      <c r="S109" s="590" t="str">
        <f t="shared" si="217"/>
        <v>36ESSC91</v>
      </c>
      <c r="T109" s="590" t="str">
        <f t="shared" si="218"/>
        <v>36ESSC02</v>
      </c>
      <c r="U109" s="590" t="str">
        <f t="shared" si="219"/>
        <v>36ESSC62</v>
      </c>
      <c r="V109" s="590" t="e">
        <f>CONCATENATE(AB110,#REF!)</f>
        <v>#REF!</v>
      </c>
      <c r="W109" s="590" t="str">
        <f t="shared" si="220"/>
        <v>36EPSIC3</v>
      </c>
      <c r="X109" s="590" t="str">
        <f t="shared" si="221"/>
        <v>36CCFC55</v>
      </c>
      <c r="Y109" s="590" t="str">
        <f t="shared" si="222"/>
        <v>36ESSC07</v>
      </c>
      <c r="Z109" s="695" t="s">
        <v>63</v>
      </c>
      <c r="AA109" s="610" t="s">
        <v>247</v>
      </c>
      <c r="AB109" s="476">
        <v>34</v>
      </c>
      <c r="AC109" s="80">
        <f t="shared" si="224"/>
        <v>0</v>
      </c>
      <c r="AD109" s="74">
        <f t="shared" si="225"/>
        <v>0</v>
      </c>
      <c r="AE109" s="74">
        <f t="shared" si="226"/>
        <v>2632</v>
      </c>
      <c r="AF109" s="74">
        <f t="shared" si="227"/>
        <v>0</v>
      </c>
      <c r="AG109" s="74">
        <f t="shared" si="228"/>
        <v>4857</v>
      </c>
      <c r="AH109" s="74">
        <f t="shared" si="229"/>
        <v>0</v>
      </c>
      <c r="AI109" s="74">
        <f t="shared" si="230"/>
        <v>0</v>
      </c>
      <c r="AJ109" s="74">
        <f t="shared" si="231"/>
        <v>1</v>
      </c>
      <c r="AK109" s="74">
        <f t="shared" si="232"/>
        <v>0</v>
      </c>
      <c r="AL109" s="74">
        <f t="shared" si="233"/>
        <v>0</v>
      </c>
      <c r="AM109" s="74">
        <f t="shared" si="234"/>
        <v>0</v>
      </c>
      <c r="AN109" s="74">
        <f t="shared" si="235"/>
        <v>0</v>
      </c>
      <c r="AO109" s="74">
        <f t="shared" si="236"/>
        <v>0</v>
      </c>
      <c r="AP109" s="396">
        <f t="shared" si="237"/>
        <v>0</v>
      </c>
      <c r="AQ109" s="80">
        <f t="shared" si="238"/>
        <v>579</v>
      </c>
      <c r="AR109" s="74">
        <f t="shared" si="239"/>
        <v>0</v>
      </c>
      <c r="AS109" s="74">
        <f t="shared" si="240"/>
        <v>18</v>
      </c>
      <c r="AT109" s="74">
        <f t="shared" si="241"/>
        <v>0</v>
      </c>
      <c r="AU109" s="74">
        <f t="shared" si="242"/>
        <v>0</v>
      </c>
      <c r="AV109" s="74">
        <f t="shared" si="243"/>
        <v>0</v>
      </c>
      <c r="AW109" s="74">
        <f t="shared" si="244"/>
        <v>0</v>
      </c>
      <c r="AX109" s="396">
        <f t="shared" si="245"/>
        <v>0</v>
      </c>
      <c r="AY109" s="460">
        <f t="shared" si="200"/>
        <v>8087</v>
      </c>
      <c r="AZ109" s="601" t="str">
        <f t="shared" si="176"/>
        <v>172EPSIC3</v>
      </c>
      <c r="BA109" s="779" t="s">
        <v>290</v>
      </c>
      <c r="BB109" s="781">
        <v>172</v>
      </c>
      <c r="BC109" s="779" t="s">
        <v>554</v>
      </c>
      <c r="BD109" s="780">
        <v>4</v>
      </c>
    </row>
    <row r="110" spans="2:56" ht="15" customHeight="1">
      <c r="B110" s="590" t="str">
        <f t="shared" si="201"/>
        <v>91EPS010</v>
      </c>
      <c r="C110" s="590" t="str">
        <f t="shared" si="202"/>
        <v>91EPS016</v>
      </c>
      <c r="D110" s="590" t="str">
        <f t="shared" si="203"/>
        <v>91EPS037</v>
      </c>
      <c r="E110" s="590" t="str">
        <f t="shared" si="204"/>
        <v>91EPS002</v>
      </c>
      <c r="F110" s="590" t="str">
        <f t="shared" si="205"/>
        <v>91EPS044</v>
      </c>
      <c r="G110" s="590" t="str">
        <f t="shared" si="206"/>
        <v>91EPS023</v>
      </c>
      <c r="H110" s="590" t="str">
        <f t="shared" si="207"/>
        <v>91EPS005</v>
      </c>
      <c r="I110" s="590" t="str">
        <f t="shared" si="208"/>
        <v>91EPS018</v>
      </c>
      <c r="J110" s="590" t="str">
        <f t="shared" si="209"/>
        <v>91EAS016</v>
      </c>
      <c r="K110" s="590" t="str">
        <f t="shared" si="210"/>
        <v>91EAS027</v>
      </c>
      <c r="L110" s="590" t="str">
        <f t="shared" si="211"/>
        <v>91EPS017</v>
      </c>
      <c r="M110" s="590" t="str">
        <f t="shared" si="212"/>
        <v>91EPS033</v>
      </c>
      <c r="N110" s="590" t="str">
        <f t="shared" si="213"/>
        <v>91EPS001</v>
      </c>
      <c r="O110" s="590" t="str">
        <f t="shared" si="214"/>
        <v>91EPS008</v>
      </c>
      <c r="P110" s="590" t="str">
        <f t="shared" si="215"/>
        <v>91EPS040</v>
      </c>
      <c r="Q110" s="590" t="str">
        <f t="shared" si="216"/>
        <v>91ESSC24</v>
      </c>
      <c r="R110" s="590" t="e">
        <f>CONCATENATE(AB111,#REF!)</f>
        <v>#REF!</v>
      </c>
      <c r="S110" s="590" t="str">
        <f t="shared" si="217"/>
        <v>91ESSC91</v>
      </c>
      <c r="T110" s="590" t="str">
        <f t="shared" si="218"/>
        <v>91ESSC02</v>
      </c>
      <c r="U110" s="590" t="str">
        <f t="shared" si="219"/>
        <v>91ESSC62</v>
      </c>
      <c r="V110" s="590" t="e">
        <f>CONCATENATE(AB111,#REF!)</f>
        <v>#REF!</v>
      </c>
      <c r="W110" s="590" t="str">
        <f t="shared" si="220"/>
        <v>91EPSIC3</v>
      </c>
      <c r="X110" s="590" t="str">
        <f t="shared" si="221"/>
        <v>91CCFC55</v>
      </c>
      <c r="Y110" s="590" t="str">
        <f t="shared" si="222"/>
        <v>91ESSC07</v>
      </c>
      <c r="Z110" s="695" t="s">
        <v>64</v>
      </c>
      <c r="AA110" s="610" t="s">
        <v>247</v>
      </c>
      <c r="AB110" s="476">
        <v>36</v>
      </c>
      <c r="AC110" s="80">
        <f t="shared" si="224"/>
        <v>0</v>
      </c>
      <c r="AD110" s="74">
        <f t="shared" si="225"/>
        <v>0</v>
      </c>
      <c r="AE110" s="74">
        <f t="shared" si="226"/>
        <v>690</v>
      </c>
      <c r="AF110" s="74">
        <f t="shared" si="227"/>
        <v>0</v>
      </c>
      <c r="AG110" s="74">
        <f t="shared" si="228"/>
        <v>750</v>
      </c>
      <c r="AH110" s="74">
        <f t="shared" si="229"/>
        <v>0</v>
      </c>
      <c r="AI110" s="74">
        <f t="shared" si="230"/>
        <v>0</v>
      </c>
      <c r="AJ110" s="74">
        <f t="shared" si="231"/>
        <v>0</v>
      </c>
      <c r="AK110" s="74">
        <f t="shared" si="232"/>
        <v>0</v>
      </c>
      <c r="AL110" s="74">
        <f t="shared" si="233"/>
        <v>0</v>
      </c>
      <c r="AM110" s="74">
        <f t="shared" si="234"/>
        <v>0</v>
      </c>
      <c r="AN110" s="74">
        <f t="shared" si="235"/>
        <v>0</v>
      </c>
      <c r="AO110" s="74">
        <f t="shared" si="236"/>
        <v>0</v>
      </c>
      <c r="AP110" s="396">
        <f t="shared" si="237"/>
        <v>0</v>
      </c>
      <c r="AQ110" s="80">
        <f t="shared" si="238"/>
        <v>0</v>
      </c>
      <c r="AR110" s="74">
        <f t="shared" si="239"/>
        <v>0</v>
      </c>
      <c r="AS110" s="74">
        <f t="shared" si="240"/>
        <v>43</v>
      </c>
      <c r="AT110" s="74">
        <f t="shared" si="241"/>
        <v>0</v>
      </c>
      <c r="AU110" s="74">
        <f t="shared" si="242"/>
        <v>0</v>
      </c>
      <c r="AV110" s="74">
        <f t="shared" si="243"/>
        <v>0</v>
      </c>
      <c r="AW110" s="74">
        <f t="shared" si="244"/>
        <v>0</v>
      </c>
      <c r="AX110" s="396">
        <f t="shared" si="245"/>
        <v>0</v>
      </c>
      <c r="AY110" s="460">
        <f t="shared" si="200"/>
        <v>1483</v>
      </c>
      <c r="AZ110" s="601" t="str">
        <f t="shared" si="176"/>
        <v>172ESSC02</v>
      </c>
      <c r="BA110" s="779" t="s">
        <v>290</v>
      </c>
      <c r="BB110" s="781">
        <v>172</v>
      </c>
      <c r="BC110" s="779" t="s">
        <v>557</v>
      </c>
      <c r="BD110" s="780">
        <v>136</v>
      </c>
    </row>
    <row r="111" spans="2:56" ht="15" customHeight="1">
      <c r="B111" s="590" t="str">
        <f t="shared" si="201"/>
        <v>93EPS010</v>
      </c>
      <c r="C111" s="590" t="str">
        <f t="shared" si="202"/>
        <v>93EPS016</v>
      </c>
      <c r="D111" s="590" t="str">
        <f t="shared" si="203"/>
        <v>93EPS037</v>
      </c>
      <c r="E111" s="590" t="str">
        <f t="shared" si="204"/>
        <v>93EPS002</v>
      </c>
      <c r="F111" s="590" t="str">
        <f t="shared" si="205"/>
        <v>93EPS044</v>
      </c>
      <c r="G111" s="590" t="str">
        <f t="shared" si="206"/>
        <v>93EPS023</v>
      </c>
      <c r="H111" s="590" t="str">
        <f t="shared" si="207"/>
        <v>93EPS005</v>
      </c>
      <c r="I111" s="590" t="str">
        <f t="shared" si="208"/>
        <v>93EPS018</v>
      </c>
      <c r="J111" s="590" t="str">
        <f t="shared" si="209"/>
        <v>93EAS016</v>
      </c>
      <c r="K111" s="590" t="str">
        <f t="shared" si="210"/>
        <v>93EAS027</v>
      </c>
      <c r="L111" s="590" t="str">
        <f t="shared" si="211"/>
        <v>93EPS017</v>
      </c>
      <c r="M111" s="590" t="str">
        <f t="shared" si="212"/>
        <v>93EPS033</v>
      </c>
      <c r="N111" s="590" t="str">
        <f t="shared" si="213"/>
        <v>93EPS001</v>
      </c>
      <c r="O111" s="590" t="str">
        <f t="shared" si="214"/>
        <v>93EPS008</v>
      </c>
      <c r="P111" s="590" t="str">
        <f t="shared" si="215"/>
        <v>93EPS040</v>
      </c>
      <c r="Q111" s="590" t="str">
        <f t="shared" si="216"/>
        <v>93ESSC24</v>
      </c>
      <c r="R111" s="590" t="e">
        <f>CONCATENATE(AB112,#REF!)</f>
        <v>#REF!</v>
      </c>
      <c r="S111" s="590" t="str">
        <f t="shared" si="217"/>
        <v>93ESSC91</v>
      </c>
      <c r="T111" s="590" t="str">
        <f t="shared" si="218"/>
        <v>93ESSC02</v>
      </c>
      <c r="U111" s="590" t="str">
        <f t="shared" si="219"/>
        <v>93ESSC62</v>
      </c>
      <c r="V111" s="590" t="e">
        <f>CONCATENATE(AB112,#REF!)</f>
        <v>#REF!</v>
      </c>
      <c r="W111" s="590" t="str">
        <f t="shared" si="220"/>
        <v>93EPSIC3</v>
      </c>
      <c r="X111" s="590" t="str">
        <f t="shared" si="221"/>
        <v>93CCFC55</v>
      </c>
      <c r="Y111" s="590" t="str">
        <f t="shared" si="222"/>
        <v>93ESSC07</v>
      </c>
      <c r="Z111" s="599" t="s">
        <v>8</v>
      </c>
      <c r="AA111" s="610" t="s">
        <v>247</v>
      </c>
      <c r="AB111" s="476">
        <v>91</v>
      </c>
      <c r="AC111" s="80">
        <f t="shared" si="224"/>
        <v>0</v>
      </c>
      <c r="AD111" s="74">
        <f t="shared" si="225"/>
        <v>0</v>
      </c>
      <c r="AE111" s="74">
        <f t="shared" si="226"/>
        <v>294</v>
      </c>
      <c r="AF111" s="74">
        <f t="shared" si="227"/>
        <v>0</v>
      </c>
      <c r="AG111" s="74">
        <f t="shared" si="228"/>
        <v>378</v>
      </c>
      <c r="AH111" s="74">
        <f t="shared" si="229"/>
        <v>0</v>
      </c>
      <c r="AI111" s="74">
        <f t="shared" si="230"/>
        <v>1</v>
      </c>
      <c r="AJ111" s="74">
        <f t="shared" si="231"/>
        <v>0</v>
      </c>
      <c r="AK111" s="74">
        <f t="shared" si="232"/>
        <v>0</v>
      </c>
      <c r="AL111" s="74">
        <f t="shared" si="233"/>
        <v>0</v>
      </c>
      <c r="AM111" s="74">
        <f t="shared" si="234"/>
        <v>0</v>
      </c>
      <c r="AN111" s="74">
        <f t="shared" si="235"/>
        <v>0</v>
      </c>
      <c r="AO111" s="74">
        <f t="shared" si="236"/>
        <v>0</v>
      </c>
      <c r="AP111" s="396">
        <f t="shared" si="237"/>
        <v>0</v>
      </c>
      <c r="AQ111" s="80">
        <f t="shared" si="238"/>
        <v>69</v>
      </c>
      <c r="AR111" s="74">
        <f t="shared" si="239"/>
        <v>0</v>
      </c>
      <c r="AS111" s="74">
        <f t="shared" si="240"/>
        <v>8</v>
      </c>
      <c r="AT111" s="74">
        <f t="shared" si="241"/>
        <v>0</v>
      </c>
      <c r="AU111" s="74">
        <f t="shared" si="242"/>
        <v>0</v>
      </c>
      <c r="AV111" s="74">
        <f t="shared" si="243"/>
        <v>0</v>
      </c>
      <c r="AW111" s="74">
        <f t="shared" si="244"/>
        <v>0</v>
      </c>
      <c r="AX111" s="396">
        <f t="shared" si="245"/>
        <v>0</v>
      </c>
      <c r="AY111" s="460">
        <f t="shared" si="200"/>
        <v>750</v>
      </c>
      <c r="AZ111" s="601" t="str">
        <f t="shared" si="176"/>
        <v>475EPS037</v>
      </c>
      <c r="BA111" s="779" t="s">
        <v>290</v>
      </c>
      <c r="BB111" s="781">
        <v>475</v>
      </c>
      <c r="BC111" s="779" t="s">
        <v>214</v>
      </c>
      <c r="BD111" s="780">
        <v>168</v>
      </c>
    </row>
    <row r="112" spans="2:56" ht="15" customHeight="1">
      <c r="B112" s="590" t="str">
        <f t="shared" si="201"/>
        <v>101EPS010</v>
      </c>
      <c r="C112" s="590" t="str">
        <f t="shared" si="202"/>
        <v>101EPS016</v>
      </c>
      <c r="D112" s="590" t="str">
        <f t="shared" si="203"/>
        <v>101EPS037</v>
      </c>
      <c r="E112" s="590" t="str">
        <f t="shared" si="204"/>
        <v>101EPS002</v>
      </c>
      <c r="F112" s="590" t="str">
        <f t="shared" si="205"/>
        <v>101EPS044</v>
      </c>
      <c r="G112" s="590" t="str">
        <f t="shared" si="206"/>
        <v>101EPS023</v>
      </c>
      <c r="H112" s="590" t="str">
        <f t="shared" si="207"/>
        <v>101EPS005</v>
      </c>
      <c r="I112" s="590" t="str">
        <f t="shared" si="208"/>
        <v>101EPS018</v>
      </c>
      <c r="J112" s="590" t="str">
        <f t="shared" si="209"/>
        <v>101EAS016</v>
      </c>
      <c r="K112" s="590" t="str">
        <f t="shared" si="210"/>
        <v>101EAS027</v>
      </c>
      <c r="L112" s="590" t="str">
        <f t="shared" si="211"/>
        <v>101EPS017</v>
      </c>
      <c r="M112" s="590" t="str">
        <f t="shared" si="212"/>
        <v>101EPS033</v>
      </c>
      <c r="N112" s="590" t="str">
        <f t="shared" si="213"/>
        <v>101EPS001</v>
      </c>
      <c r="O112" s="590" t="str">
        <f t="shared" si="214"/>
        <v>101EPS008</v>
      </c>
      <c r="P112" s="590" t="str">
        <f t="shared" si="215"/>
        <v>101EPS040</v>
      </c>
      <c r="Q112" s="590" t="str">
        <f t="shared" si="216"/>
        <v>101ESSC24</v>
      </c>
      <c r="R112" s="590" t="e">
        <f>CONCATENATE(AB113,#REF!)</f>
        <v>#REF!</v>
      </c>
      <c r="S112" s="590" t="str">
        <f t="shared" si="217"/>
        <v>101ESSC91</v>
      </c>
      <c r="T112" s="590" t="str">
        <f t="shared" si="218"/>
        <v>101ESSC02</v>
      </c>
      <c r="U112" s="590" t="str">
        <f t="shared" si="219"/>
        <v>101ESSC62</v>
      </c>
      <c r="V112" s="590" t="e">
        <f>CONCATENATE(AB113,#REF!)</f>
        <v>#REF!</v>
      </c>
      <c r="W112" s="590" t="str">
        <f t="shared" si="220"/>
        <v>101EPSIC3</v>
      </c>
      <c r="X112" s="590" t="str">
        <f t="shared" si="221"/>
        <v>101CCFC55</v>
      </c>
      <c r="Y112" s="590" t="str">
        <f t="shared" si="222"/>
        <v>101ESSC07</v>
      </c>
      <c r="Z112" s="599" t="s">
        <v>70</v>
      </c>
      <c r="AA112" s="610" t="s">
        <v>247</v>
      </c>
      <c r="AB112" s="476">
        <v>93</v>
      </c>
      <c r="AC112" s="80">
        <f t="shared" si="224"/>
        <v>0</v>
      </c>
      <c r="AD112" s="74">
        <f t="shared" si="225"/>
        <v>0</v>
      </c>
      <c r="AE112" s="74">
        <f t="shared" si="226"/>
        <v>260</v>
      </c>
      <c r="AF112" s="74">
        <f t="shared" si="227"/>
        <v>0</v>
      </c>
      <c r="AG112" s="74">
        <f t="shared" si="228"/>
        <v>730</v>
      </c>
      <c r="AH112" s="74">
        <f t="shared" si="229"/>
        <v>0</v>
      </c>
      <c r="AI112" s="74">
        <f t="shared" si="230"/>
        <v>0</v>
      </c>
      <c r="AJ112" s="74">
        <f t="shared" si="231"/>
        <v>0</v>
      </c>
      <c r="AK112" s="74">
        <f t="shared" si="232"/>
        <v>0</v>
      </c>
      <c r="AL112" s="74">
        <f t="shared" si="233"/>
        <v>0</v>
      </c>
      <c r="AM112" s="74">
        <f t="shared" si="234"/>
        <v>0</v>
      </c>
      <c r="AN112" s="74">
        <f t="shared" si="235"/>
        <v>0</v>
      </c>
      <c r="AO112" s="74">
        <f t="shared" si="236"/>
        <v>0</v>
      </c>
      <c r="AP112" s="396">
        <f t="shared" si="237"/>
        <v>0</v>
      </c>
      <c r="AQ112" s="80">
        <f t="shared" si="238"/>
        <v>204</v>
      </c>
      <c r="AR112" s="74">
        <f t="shared" si="239"/>
        <v>0</v>
      </c>
      <c r="AS112" s="74">
        <f t="shared" si="240"/>
        <v>0</v>
      </c>
      <c r="AT112" s="74">
        <f t="shared" si="241"/>
        <v>0</v>
      </c>
      <c r="AU112" s="74">
        <f t="shared" si="242"/>
        <v>0</v>
      </c>
      <c r="AV112" s="74">
        <f t="shared" si="243"/>
        <v>0</v>
      </c>
      <c r="AW112" s="74">
        <f t="shared" si="244"/>
        <v>0</v>
      </c>
      <c r="AX112" s="396">
        <f t="shared" si="245"/>
        <v>0</v>
      </c>
      <c r="AY112" s="460">
        <f t="shared" si="200"/>
        <v>1194</v>
      </c>
      <c r="AZ112" s="601" t="str">
        <f t="shared" si="176"/>
        <v>475EPS040</v>
      </c>
      <c r="BA112" s="779" t="s">
        <v>290</v>
      </c>
      <c r="BB112" s="781">
        <v>475</v>
      </c>
      <c r="BC112" s="779" t="s">
        <v>875</v>
      </c>
      <c r="BD112" s="780">
        <v>20</v>
      </c>
    </row>
    <row r="113" spans="2:56" ht="15" customHeight="1">
      <c r="B113" s="590" t="str">
        <f t="shared" si="201"/>
        <v>145EPS010</v>
      </c>
      <c r="C113" s="590" t="str">
        <f t="shared" si="202"/>
        <v>145EPS016</v>
      </c>
      <c r="D113" s="590" t="str">
        <f t="shared" si="203"/>
        <v>145EPS037</v>
      </c>
      <c r="E113" s="590" t="str">
        <f t="shared" si="204"/>
        <v>145EPS002</v>
      </c>
      <c r="F113" s="590" t="str">
        <f t="shared" si="205"/>
        <v>145EPS044</v>
      </c>
      <c r="G113" s="590" t="str">
        <f t="shared" si="206"/>
        <v>145EPS023</v>
      </c>
      <c r="H113" s="590" t="str">
        <f t="shared" si="207"/>
        <v>145EPS005</v>
      </c>
      <c r="I113" s="590" t="str">
        <f t="shared" si="208"/>
        <v>145EPS018</v>
      </c>
      <c r="J113" s="590" t="str">
        <f t="shared" si="209"/>
        <v>145EAS016</v>
      </c>
      <c r="K113" s="590" t="str">
        <f t="shared" si="210"/>
        <v>145EAS027</v>
      </c>
      <c r="L113" s="590" t="str">
        <f t="shared" si="211"/>
        <v>145EPS017</v>
      </c>
      <c r="M113" s="590" t="str">
        <f t="shared" si="212"/>
        <v>145EPS033</v>
      </c>
      <c r="N113" s="590" t="str">
        <f t="shared" si="213"/>
        <v>145EPS001</v>
      </c>
      <c r="O113" s="590" t="str">
        <f t="shared" si="214"/>
        <v>145EPS008</v>
      </c>
      <c r="P113" s="590" t="str">
        <f t="shared" si="215"/>
        <v>145EPS040</v>
      </c>
      <c r="Q113" s="590" t="str">
        <f t="shared" si="216"/>
        <v>145ESSC24</v>
      </c>
      <c r="R113" s="590" t="e">
        <f>CONCATENATE(AB114,#REF!)</f>
        <v>#REF!</v>
      </c>
      <c r="S113" s="590" t="str">
        <f t="shared" si="217"/>
        <v>145ESSC91</v>
      </c>
      <c r="T113" s="590" t="str">
        <f t="shared" si="218"/>
        <v>145ESSC02</v>
      </c>
      <c r="U113" s="590" t="str">
        <f t="shared" si="219"/>
        <v>145ESSC62</v>
      </c>
      <c r="V113" s="590" t="e">
        <f>CONCATENATE(AB114,#REF!)</f>
        <v>#REF!</v>
      </c>
      <c r="W113" s="590" t="str">
        <f t="shared" si="220"/>
        <v>145EPSIC3</v>
      </c>
      <c r="X113" s="590" t="str">
        <f t="shared" si="221"/>
        <v>145CCFC55</v>
      </c>
      <c r="Y113" s="590" t="str">
        <f t="shared" si="222"/>
        <v>145ESSC07</v>
      </c>
      <c r="Z113" s="697" t="s">
        <v>71</v>
      </c>
      <c r="AA113" s="610" t="s">
        <v>247</v>
      </c>
      <c r="AB113" s="476">
        <v>101</v>
      </c>
      <c r="AC113" s="80">
        <f t="shared" si="224"/>
        <v>0</v>
      </c>
      <c r="AD113" s="74">
        <f t="shared" si="225"/>
        <v>9</v>
      </c>
      <c r="AE113" s="74">
        <f t="shared" si="226"/>
        <v>1568</v>
      </c>
      <c r="AF113" s="74">
        <f t="shared" si="227"/>
        <v>0</v>
      </c>
      <c r="AG113" s="74">
        <f t="shared" si="228"/>
        <v>5015</v>
      </c>
      <c r="AH113" s="74">
        <f t="shared" si="229"/>
        <v>0</v>
      </c>
      <c r="AI113" s="74">
        <f t="shared" si="230"/>
        <v>1</v>
      </c>
      <c r="AJ113" s="74">
        <f t="shared" si="231"/>
        <v>0</v>
      </c>
      <c r="AK113" s="74">
        <f t="shared" si="232"/>
        <v>0</v>
      </c>
      <c r="AL113" s="74">
        <f t="shared" si="233"/>
        <v>0</v>
      </c>
      <c r="AM113" s="74">
        <f t="shared" si="234"/>
        <v>0</v>
      </c>
      <c r="AN113" s="74">
        <f t="shared" si="235"/>
        <v>0</v>
      </c>
      <c r="AO113" s="74">
        <f t="shared" si="236"/>
        <v>0</v>
      </c>
      <c r="AP113" s="396">
        <f t="shared" si="237"/>
        <v>0</v>
      </c>
      <c r="AQ113" s="80">
        <f t="shared" si="238"/>
        <v>226</v>
      </c>
      <c r="AR113" s="74">
        <f t="shared" si="239"/>
        <v>418</v>
      </c>
      <c r="AS113" s="74">
        <f t="shared" si="240"/>
        <v>0</v>
      </c>
      <c r="AT113" s="74">
        <f t="shared" si="241"/>
        <v>0</v>
      </c>
      <c r="AU113" s="74">
        <f t="shared" si="242"/>
        <v>0</v>
      </c>
      <c r="AV113" s="74">
        <f t="shared" si="243"/>
        <v>0</v>
      </c>
      <c r="AW113" s="74">
        <f t="shared" si="244"/>
        <v>0</v>
      </c>
      <c r="AX113" s="396">
        <f t="shared" si="245"/>
        <v>0</v>
      </c>
      <c r="AY113" s="460">
        <f t="shared" si="200"/>
        <v>7237</v>
      </c>
      <c r="AZ113" s="601" t="str">
        <f t="shared" si="176"/>
        <v>475EPSIC3</v>
      </c>
      <c r="BA113" s="779" t="s">
        <v>290</v>
      </c>
      <c r="BB113" s="781">
        <v>475</v>
      </c>
      <c r="BC113" s="779" t="s">
        <v>554</v>
      </c>
      <c r="BD113" s="780">
        <v>1</v>
      </c>
    </row>
    <row r="114" spans="2:56" ht="15" customHeight="1">
      <c r="B114" s="590" t="str">
        <f t="shared" si="201"/>
        <v>209EPS010</v>
      </c>
      <c r="C114" s="590" t="str">
        <f t="shared" si="202"/>
        <v>209EPS016</v>
      </c>
      <c r="D114" s="590" t="str">
        <f t="shared" si="203"/>
        <v>209EPS037</v>
      </c>
      <c r="E114" s="590" t="str">
        <f t="shared" si="204"/>
        <v>209EPS002</v>
      </c>
      <c r="F114" s="590" t="str">
        <f t="shared" si="205"/>
        <v>209EPS044</v>
      </c>
      <c r="G114" s="590" t="str">
        <f t="shared" si="206"/>
        <v>209EPS023</v>
      </c>
      <c r="H114" s="590" t="str">
        <f t="shared" si="207"/>
        <v>209EPS005</v>
      </c>
      <c r="I114" s="590" t="str">
        <f t="shared" si="208"/>
        <v>209EPS018</v>
      </c>
      <c r="J114" s="590" t="str">
        <f t="shared" si="209"/>
        <v>209EAS016</v>
      </c>
      <c r="K114" s="590" t="str">
        <f t="shared" si="210"/>
        <v>209EAS027</v>
      </c>
      <c r="L114" s="590" t="str">
        <f t="shared" si="211"/>
        <v>209EPS017</v>
      </c>
      <c r="M114" s="590" t="str">
        <f t="shared" si="212"/>
        <v>209EPS033</v>
      </c>
      <c r="N114" s="590" t="str">
        <f t="shared" si="213"/>
        <v>209EPS001</v>
      </c>
      <c r="O114" s="590" t="str">
        <f t="shared" si="214"/>
        <v>209EPS008</v>
      </c>
      <c r="P114" s="590" t="str">
        <f t="shared" si="215"/>
        <v>209EPS040</v>
      </c>
      <c r="Q114" s="590" t="str">
        <f t="shared" si="216"/>
        <v>209ESSC24</v>
      </c>
      <c r="R114" s="590" t="e">
        <f>CONCATENATE(AB115,#REF!)</f>
        <v>#REF!</v>
      </c>
      <c r="S114" s="590" t="str">
        <f t="shared" si="217"/>
        <v>209ESSC91</v>
      </c>
      <c r="T114" s="590" t="str">
        <f t="shared" si="218"/>
        <v>209ESSC02</v>
      </c>
      <c r="U114" s="590" t="str">
        <f t="shared" si="219"/>
        <v>209ESSC62</v>
      </c>
      <c r="V114" s="590" t="e">
        <f>CONCATENATE(AB115,#REF!)</f>
        <v>#REF!</v>
      </c>
      <c r="W114" s="590" t="str">
        <f t="shared" si="220"/>
        <v>209EPSIC3</v>
      </c>
      <c r="X114" s="590" t="str">
        <f t="shared" si="221"/>
        <v>209CCFC55</v>
      </c>
      <c r="Y114" s="590" t="str">
        <f t="shared" si="222"/>
        <v>209ESSC07</v>
      </c>
      <c r="Z114" s="599" t="s">
        <v>10</v>
      </c>
      <c r="AA114" s="610" t="s">
        <v>247</v>
      </c>
      <c r="AB114" s="476">
        <v>145</v>
      </c>
      <c r="AC114" s="80">
        <f t="shared" si="224"/>
        <v>0</v>
      </c>
      <c r="AD114" s="74">
        <f t="shared" si="225"/>
        <v>0</v>
      </c>
      <c r="AE114" s="74">
        <f t="shared" si="226"/>
        <v>264</v>
      </c>
      <c r="AF114" s="74">
        <f t="shared" si="227"/>
        <v>0</v>
      </c>
      <c r="AG114" s="74">
        <f t="shared" si="228"/>
        <v>300</v>
      </c>
      <c r="AH114" s="74">
        <f t="shared" si="229"/>
        <v>0</v>
      </c>
      <c r="AI114" s="74">
        <f t="shared" si="230"/>
        <v>0</v>
      </c>
      <c r="AJ114" s="74">
        <f t="shared" si="231"/>
        <v>0</v>
      </c>
      <c r="AK114" s="74">
        <f t="shared" si="232"/>
        <v>0</v>
      </c>
      <c r="AL114" s="74">
        <f t="shared" si="233"/>
        <v>0</v>
      </c>
      <c r="AM114" s="74">
        <f t="shared" si="234"/>
        <v>0</v>
      </c>
      <c r="AN114" s="74">
        <f t="shared" si="235"/>
        <v>0</v>
      </c>
      <c r="AO114" s="74">
        <f t="shared" si="236"/>
        <v>0</v>
      </c>
      <c r="AP114" s="396">
        <f t="shared" si="237"/>
        <v>0</v>
      </c>
      <c r="AQ114" s="80">
        <f t="shared" si="238"/>
        <v>76</v>
      </c>
      <c r="AR114" s="74">
        <f t="shared" si="239"/>
        <v>0</v>
      </c>
      <c r="AS114" s="74">
        <f t="shared" si="240"/>
        <v>0</v>
      </c>
      <c r="AT114" s="74">
        <f t="shared" si="241"/>
        <v>0</v>
      </c>
      <c r="AU114" s="74">
        <f t="shared" si="242"/>
        <v>0</v>
      </c>
      <c r="AV114" s="74">
        <f t="shared" si="243"/>
        <v>0</v>
      </c>
      <c r="AW114" s="74">
        <f t="shared" si="244"/>
        <v>0</v>
      </c>
      <c r="AX114" s="396">
        <f t="shared" si="245"/>
        <v>0</v>
      </c>
      <c r="AY114" s="460">
        <f t="shared" si="200"/>
        <v>640</v>
      </c>
      <c r="AZ114" s="601" t="str">
        <f t="shared" si="176"/>
        <v>480EPS016</v>
      </c>
      <c r="BA114" s="779" t="s">
        <v>290</v>
      </c>
      <c r="BB114" s="781">
        <v>480</v>
      </c>
      <c r="BC114" s="779" t="s">
        <v>212</v>
      </c>
      <c r="BD114" s="780">
        <v>1</v>
      </c>
    </row>
    <row r="115" spans="2:56" ht="15" customHeight="1">
      <c r="B115" s="590" t="str">
        <f t="shared" si="201"/>
        <v>282EPS010</v>
      </c>
      <c r="C115" s="590" t="str">
        <f t="shared" si="202"/>
        <v>282EPS016</v>
      </c>
      <c r="D115" s="590" t="str">
        <f t="shared" si="203"/>
        <v>282EPS037</v>
      </c>
      <c r="E115" s="590" t="str">
        <f t="shared" si="204"/>
        <v>282EPS002</v>
      </c>
      <c r="F115" s="590" t="str">
        <f t="shared" si="205"/>
        <v>282EPS044</v>
      </c>
      <c r="G115" s="590" t="str">
        <f t="shared" si="206"/>
        <v>282EPS023</v>
      </c>
      <c r="H115" s="590" t="str">
        <f t="shared" si="207"/>
        <v>282EPS005</v>
      </c>
      <c r="I115" s="590" t="str">
        <f t="shared" si="208"/>
        <v>282EPS018</v>
      </c>
      <c r="J115" s="590" t="str">
        <f t="shared" si="209"/>
        <v>282EAS016</v>
      </c>
      <c r="K115" s="590" t="str">
        <f t="shared" si="210"/>
        <v>282EAS027</v>
      </c>
      <c r="L115" s="590" t="str">
        <f t="shared" si="211"/>
        <v>282EPS017</v>
      </c>
      <c r="M115" s="590" t="str">
        <f t="shared" si="212"/>
        <v>282EPS033</v>
      </c>
      <c r="N115" s="590" t="str">
        <f t="shared" si="213"/>
        <v>282EPS001</v>
      </c>
      <c r="O115" s="590" t="str">
        <f t="shared" si="214"/>
        <v>282EPS008</v>
      </c>
      <c r="P115" s="590" t="str">
        <f t="shared" si="215"/>
        <v>282EPS040</v>
      </c>
      <c r="Q115" s="590" t="str">
        <f t="shared" si="216"/>
        <v>282ESSC24</v>
      </c>
      <c r="R115" s="590" t="e">
        <f>CONCATENATE(AB116,#REF!)</f>
        <v>#REF!</v>
      </c>
      <c r="S115" s="590" t="str">
        <f t="shared" si="217"/>
        <v>282ESSC91</v>
      </c>
      <c r="T115" s="590" t="str">
        <f t="shared" si="218"/>
        <v>282ESSC02</v>
      </c>
      <c r="U115" s="590" t="str">
        <f t="shared" si="219"/>
        <v>282ESSC62</v>
      </c>
      <c r="V115" s="590" t="e">
        <f>CONCATENATE(AB116,#REF!)</f>
        <v>#REF!</v>
      </c>
      <c r="W115" s="590" t="str">
        <f t="shared" si="220"/>
        <v>282EPSIC3</v>
      </c>
      <c r="X115" s="590" t="str">
        <f t="shared" si="221"/>
        <v>282CCFC55</v>
      </c>
      <c r="Y115" s="590" t="str">
        <f t="shared" si="222"/>
        <v>282ESSC07</v>
      </c>
      <c r="Z115" s="599" t="s">
        <v>77</v>
      </c>
      <c r="AA115" s="610" t="s">
        <v>247</v>
      </c>
      <c r="AB115" s="476">
        <v>209</v>
      </c>
      <c r="AC115" s="80">
        <f t="shared" si="224"/>
        <v>0</v>
      </c>
      <c r="AD115" s="74">
        <f t="shared" si="225"/>
        <v>0</v>
      </c>
      <c r="AE115" s="74">
        <f t="shared" si="226"/>
        <v>783</v>
      </c>
      <c r="AF115" s="74">
        <f t="shared" si="227"/>
        <v>0</v>
      </c>
      <c r="AG115" s="74">
        <f t="shared" si="228"/>
        <v>2183</v>
      </c>
      <c r="AH115" s="74">
        <f t="shared" si="229"/>
        <v>0</v>
      </c>
      <c r="AI115" s="74">
        <f t="shared" si="230"/>
        <v>0</v>
      </c>
      <c r="AJ115" s="74">
        <f t="shared" si="231"/>
        <v>0</v>
      </c>
      <c r="AK115" s="74">
        <f t="shared" si="232"/>
        <v>0</v>
      </c>
      <c r="AL115" s="74">
        <f t="shared" si="233"/>
        <v>0</v>
      </c>
      <c r="AM115" s="74">
        <f t="shared" si="234"/>
        <v>0</v>
      </c>
      <c r="AN115" s="74">
        <f t="shared" si="235"/>
        <v>0</v>
      </c>
      <c r="AO115" s="74">
        <f t="shared" si="236"/>
        <v>0</v>
      </c>
      <c r="AP115" s="396">
        <f t="shared" si="237"/>
        <v>0</v>
      </c>
      <c r="AQ115" s="80">
        <f t="shared" si="238"/>
        <v>195</v>
      </c>
      <c r="AR115" s="74">
        <f t="shared" si="239"/>
        <v>0</v>
      </c>
      <c r="AS115" s="74">
        <f t="shared" si="240"/>
        <v>2</v>
      </c>
      <c r="AT115" s="74">
        <f t="shared" si="241"/>
        <v>0</v>
      </c>
      <c r="AU115" s="74">
        <f t="shared" si="242"/>
        <v>0</v>
      </c>
      <c r="AV115" s="74">
        <f t="shared" si="243"/>
        <v>0</v>
      </c>
      <c r="AW115" s="74">
        <f t="shared" si="244"/>
        <v>0</v>
      </c>
      <c r="AX115" s="396">
        <f t="shared" si="245"/>
        <v>0</v>
      </c>
      <c r="AY115" s="460">
        <f t="shared" si="200"/>
        <v>3163</v>
      </c>
      <c r="AZ115" s="601" t="str">
        <f t="shared" si="176"/>
        <v>480EPS037</v>
      </c>
      <c r="BA115" s="779" t="s">
        <v>290</v>
      </c>
      <c r="BB115" s="781">
        <v>480</v>
      </c>
      <c r="BC115" s="779" t="s">
        <v>214</v>
      </c>
      <c r="BD115" s="780">
        <v>589</v>
      </c>
    </row>
    <row r="116" spans="2:56" ht="15" customHeight="1">
      <c r="B116" s="590" t="str">
        <f t="shared" si="201"/>
        <v>353EPS010</v>
      </c>
      <c r="C116" s="590" t="str">
        <f t="shared" si="202"/>
        <v>353EPS016</v>
      </c>
      <c r="D116" s="590" t="str">
        <f t="shared" si="203"/>
        <v>353EPS037</v>
      </c>
      <c r="E116" s="590" t="str">
        <f t="shared" si="204"/>
        <v>353EPS002</v>
      </c>
      <c r="F116" s="590" t="str">
        <f t="shared" si="205"/>
        <v>353EPS044</v>
      </c>
      <c r="G116" s="590" t="str">
        <f t="shared" si="206"/>
        <v>353EPS023</v>
      </c>
      <c r="H116" s="590" t="str">
        <f t="shared" si="207"/>
        <v>353EPS005</v>
      </c>
      <c r="I116" s="590" t="str">
        <f t="shared" si="208"/>
        <v>353EPS018</v>
      </c>
      <c r="J116" s="590" t="str">
        <f t="shared" si="209"/>
        <v>353EAS016</v>
      </c>
      <c r="K116" s="590" t="str">
        <f t="shared" si="210"/>
        <v>353EAS027</v>
      </c>
      <c r="L116" s="590" t="str">
        <f t="shared" si="211"/>
        <v>353EPS017</v>
      </c>
      <c r="M116" s="590" t="str">
        <f t="shared" si="212"/>
        <v>353EPS033</v>
      </c>
      <c r="N116" s="590" t="str">
        <f t="shared" si="213"/>
        <v>353EPS001</v>
      </c>
      <c r="O116" s="590" t="str">
        <f t="shared" si="214"/>
        <v>353EPS008</v>
      </c>
      <c r="P116" s="590" t="str">
        <f t="shared" si="215"/>
        <v>353EPS040</v>
      </c>
      <c r="Q116" s="590" t="str">
        <f t="shared" si="216"/>
        <v>353ESSC24</v>
      </c>
      <c r="R116" s="590" t="e">
        <f>CONCATENATE(AB117,#REF!)</f>
        <v>#REF!</v>
      </c>
      <c r="S116" s="590" t="str">
        <f t="shared" si="217"/>
        <v>353ESSC91</v>
      </c>
      <c r="T116" s="590" t="str">
        <f t="shared" si="218"/>
        <v>353ESSC02</v>
      </c>
      <c r="U116" s="590" t="str">
        <f t="shared" si="219"/>
        <v>353ESSC62</v>
      </c>
      <c r="V116" s="590" t="e">
        <f>CONCATENATE(AB117,#REF!)</f>
        <v>#REF!</v>
      </c>
      <c r="W116" s="590" t="str">
        <f t="shared" si="220"/>
        <v>353EPSIC3</v>
      </c>
      <c r="X116" s="590" t="str">
        <f t="shared" si="221"/>
        <v>353CCFC55</v>
      </c>
      <c r="Y116" s="590" t="str">
        <f t="shared" si="222"/>
        <v>353ESSC07</v>
      </c>
      <c r="Z116" s="695" t="s">
        <v>79</v>
      </c>
      <c r="AA116" s="610" t="s">
        <v>247</v>
      </c>
      <c r="AB116" s="476">
        <v>282</v>
      </c>
      <c r="AC116" s="80">
        <f t="shared" si="224"/>
        <v>0</v>
      </c>
      <c r="AD116" s="74">
        <f t="shared" si="225"/>
        <v>5</v>
      </c>
      <c r="AE116" s="74">
        <f t="shared" si="226"/>
        <v>1902</v>
      </c>
      <c r="AF116" s="74">
        <f t="shared" si="227"/>
        <v>0</v>
      </c>
      <c r="AG116" s="74">
        <f t="shared" si="228"/>
        <v>4568</v>
      </c>
      <c r="AH116" s="74">
        <f t="shared" si="229"/>
        <v>0</v>
      </c>
      <c r="AI116" s="74">
        <f t="shared" si="230"/>
        <v>0</v>
      </c>
      <c r="AJ116" s="74">
        <f t="shared" si="231"/>
        <v>0</v>
      </c>
      <c r="AK116" s="74">
        <f t="shared" si="232"/>
        <v>1</v>
      </c>
      <c r="AL116" s="74">
        <f t="shared" si="233"/>
        <v>17</v>
      </c>
      <c r="AM116" s="74">
        <f t="shared" si="234"/>
        <v>0</v>
      </c>
      <c r="AN116" s="74">
        <f t="shared" si="235"/>
        <v>0</v>
      </c>
      <c r="AO116" s="74">
        <f t="shared" si="236"/>
        <v>0</v>
      </c>
      <c r="AP116" s="396">
        <f t="shared" si="237"/>
        <v>0</v>
      </c>
      <c r="AQ116" s="80">
        <f t="shared" si="238"/>
        <v>745</v>
      </c>
      <c r="AR116" s="74">
        <f t="shared" si="239"/>
        <v>0</v>
      </c>
      <c r="AS116" s="74">
        <f t="shared" si="240"/>
        <v>0</v>
      </c>
      <c r="AT116" s="74">
        <f t="shared" si="241"/>
        <v>0</v>
      </c>
      <c r="AU116" s="74">
        <f t="shared" si="242"/>
        <v>0</v>
      </c>
      <c r="AV116" s="74">
        <f t="shared" si="243"/>
        <v>0</v>
      </c>
      <c r="AW116" s="74">
        <f t="shared" si="244"/>
        <v>0</v>
      </c>
      <c r="AX116" s="396">
        <f t="shared" si="245"/>
        <v>0</v>
      </c>
      <c r="AY116" s="460">
        <f t="shared" si="200"/>
        <v>7238</v>
      </c>
      <c r="AZ116" s="601" t="str">
        <f t="shared" si="176"/>
        <v>480EPS040</v>
      </c>
      <c r="BA116" s="779" t="s">
        <v>290</v>
      </c>
      <c r="BB116" s="781">
        <v>480</v>
      </c>
      <c r="BC116" s="779" t="s">
        <v>875</v>
      </c>
      <c r="BD116" s="780">
        <v>153</v>
      </c>
    </row>
    <row r="117" spans="2:56" ht="15" customHeight="1">
      <c r="B117" s="590" t="str">
        <f t="shared" si="201"/>
        <v>364EPS010</v>
      </c>
      <c r="C117" s="590" t="str">
        <f t="shared" si="202"/>
        <v>364EPS016</v>
      </c>
      <c r="D117" s="590" t="str">
        <f t="shared" si="203"/>
        <v>364EPS037</v>
      </c>
      <c r="E117" s="590" t="str">
        <f t="shared" si="204"/>
        <v>364EPS002</v>
      </c>
      <c r="F117" s="590" t="str">
        <f t="shared" si="205"/>
        <v>364EPS044</v>
      </c>
      <c r="G117" s="590" t="str">
        <f t="shared" si="206"/>
        <v>364EPS023</v>
      </c>
      <c r="H117" s="590" t="str">
        <f t="shared" si="207"/>
        <v>364EPS005</v>
      </c>
      <c r="I117" s="590" t="str">
        <f t="shared" si="208"/>
        <v>364EPS018</v>
      </c>
      <c r="J117" s="590" t="str">
        <f t="shared" si="209"/>
        <v>364EAS016</v>
      </c>
      <c r="K117" s="590" t="str">
        <f t="shared" si="210"/>
        <v>364EAS027</v>
      </c>
      <c r="L117" s="590" t="str">
        <f t="shared" si="211"/>
        <v>364EPS017</v>
      </c>
      <c r="M117" s="590" t="str">
        <f t="shared" si="212"/>
        <v>364EPS033</v>
      </c>
      <c r="N117" s="590" t="str">
        <f t="shared" si="213"/>
        <v>364EPS001</v>
      </c>
      <c r="O117" s="590" t="str">
        <f t="shared" si="214"/>
        <v>364EPS008</v>
      </c>
      <c r="P117" s="590" t="str">
        <f t="shared" si="215"/>
        <v>364EPS040</v>
      </c>
      <c r="Q117" s="590" t="str">
        <f t="shared" si="216"/>
        <v>364ESSC24</v>
      </c>
      <c r="R117" s="590" t="e">
        <f>CONCATENATE(AB118,#REF!)</f>
        <v>#REF!</v>
      </c>
      <c r="S117" s="590" t="str">
        <f t="shared" si="217"/>
        <v>364ESSC91</v>
      </c>
      <c r="T117" s="590" t="str">
        <f t="shared" si="218"/>
        <v>364ESSC02</v>
      </c>
      <c r="U117" s="590" t="str">
        <f t="shared" si="219"/>
        <v>364ESSC62</v>
      </c>
      <c r="V117" s="590" t="e">
        <f>CONCATENATE(AB118,#REF!)</f>
        <v>#REF!</v>
      </c>
      <c r="W117" s="590" t="str">
        <f t="shared" si="220"/>
        <v>364EPSIC3</v>
      </c>
      <c r="X117" s="590" t="str">
        <f t="shared" si="221"/>
        <v>364CCFC55</v>
      </c>
      <c r="Y117" s="590" t="str">
        <f t="shared" si="222"/>
        <v>364ESSC07</v>
      </c>
      <c r="Z117" s="599" t="s">
        <v>114</v>
      </c>
      <c r="AA117" s="610" t="s">
        <v>247</v>
      </c>
      <c r="AB117" s="476">
        <v>353</v>
      </c>
      <c r="AC117" s="80">
        <f t="shared" si="224"/>
        <v>0</v>
      </c>
      <c r="AD117" s="74">
        <f t="shared" si="225"/>
        <v>0</v>
      </c>
      <c r="AE117" s="74">
        <f t="shared" si="226"/>
        <v>434</v>
      </c>
      <c r="AF117" s="74">
        <f t="shared" si="227"/>
        <v>0</v>
      </c>
      <c r="AG117" s="74">
        <f t="shared" si="228"/>
        <v>336</v>
      </c>
      <c r="AH117" s="74">
        <f t="shared" si="229"/>
        <v>0</v>
      </c>
      <c r="AI117" s="74">
        <f t="shared" si="230"/>
        <v>0</v>
      </c>
      <c r="AJ117" s="74">
        <f t="shared" si="231"/>
        <v>0</v>
      </c>
      <c r="AK117" s="74">
        <f t="shared" si="232"/>
        <v>1</v>
      </c>
      <c r="AL117" s="74">
        <f t="shared" si="233"/>
        <v>0</v>
      </c>
      <c r="AM117" s="74">
        <f t="shared" si="234"/>
        <v>0</v>
      </c>
      <c r="AN117" s="74">
        <f t="shared" si="235"/>
        <v>0</v>
      </c>
      <c r="AO117" s="74">
        <f t="shared" si="236"/>
        <v>0</v>
      </c>
      <c r="AP117" s="396">
        <f t="shared" si="237"/>
        <v>0</v>
      </c>
      <c r="AQ117" s="80">
        <f t="shared" si="238"/>
        <v>39</v>
      </c>
      <c r="AR117" s="74">
        <f t="shared" si="239"/>
        <v>158</v>
      </c>
      <c r="AS117" s="74">
        <f t="shared" si="240"/>
        <v>0</v>
      </c>
      <c r="AT117" s="74">
        <f t="shared" si="241"/>
        <v>0</v>
      </c>
      <c r="AU117" s="74">
        <f t="shared" si="242"/>
        <v>0</v>
      </c>
      <c r="AV117" s="74">
        <f t="shared" si="243"/>
        <v>0</v>
      </c>
      <c r="AW117" s="74">
        <f t="shared" si="244"/>
        <v>0</v>
      </c>
      <c r="AX117" s="396">
        <f t="shared" si="245"/>
        <v>0</v>
      </c>
      <c r="AY117" s="460">
        <f t="shared" si="200"/>
        <v>968</v>
      </c>
      <c r="AZ117" s="601" t="str">
        <f t="shared" si="176"/>
        <v>480EPS044</v>
      </c>
      <c r="BA117" s="779" t="s">
        <v>290</v>
      </c>
      <c r="BB117" s="781">
        <v>480</v>
      </c>
      <c r="BC117" s="779" t="s">
        <v>1065</v>
      </c>
      <c r="BD117" s="780">
        <v>1274</v>
      </c>
    </row>
    <row r="118" spans="2:56" ht="15" customHeight="1">
      <c r="B118" s="590" t="str">
        <f t="shared" si="201"/>
        <v>368EPS010</v>
      </c>
      <c r="C118" s="590" t="str">
        <f t="shared" si="202"/>
        <v>368EPS016</v>
      </c>
      <c r="D118" s="590" t="str">
        <f t="shared" si="203"/>
        <v>368EPS037</v>
      </c>
      <c r="E118" s="590" t="str">
        <f t="shared" si="204"/>
        <v>368EPS002</v>
      </c>
      <c r="F118" s="590" t="str">
        <f t="shared" si="205"/>
        <v>368EPS044</v>
      </c>
      <c r="G118" s="590" t="str">
        <f t="shared" si="206"/>
        <v>368EPS023</v>
      </c>
      <c r="H118" s="590" t="str">
        <f t="shared" si="207"/>
        <v>368EPS005</v>
      </c>
      <c r="I118" s="590" t="str">
        <f t="shared" si="208"/>
        <v>368EPS018</v>
      </c>
      <c r="J118" s="590" t="str">
        <f t="shared" si="209"/>
        <v>368EAS016</v>
      </c>
      <c r="K118" s="590" t="str">
        <f t="shared" si="210"/>
        <v>368EAS027</v>
      </c>
      <c r="L118" s="590" t="str">
        <f t="shared" si="211"/>
        <v>368EPS017</v>
      </c>
      <c r="M118" s="590" t="str">
        <f t="shared" si="212"/>
        <v>368EPS033</v>
      </c>
      <c r="N118" s="590" t="str">
        <f t="shared" si="213"/>
        <v>368EPS001</v>
      </c>
      <c r="O118" s="590" t="str">
        <f t="shared" si="214"/>
        <v>368EPS008</v>
      </c>
      <c r="P118" s="590" t="str">
        <f t="shared" si="215"/>
        <v>368EPS040</v>
      </c>
      <c r="Q118" s="590" t="str">
        <f t="shared" si="216"/>
        <v>368ESSC24</v>
      </c>
      <c r="R118" s="590" t="e">
        <f>CONCATENATE(AB119,#REF!)</f>
        <v>#REF!</v>
      </c>
      <c r="S118" s="590" t="str">
        <f t="shared" si="217"/>
        <v>368ESSC91</v>
      </c>
      <c r="T118" s="590" t="str">
        <f t="shared" si="218"/>
        <v>368ESSC02</v>
      </c>
      <c r="U118" s="590" t="str">
        <f t="shared" si="219"/>
        <v>368ESSC62</v>
      </c>
      <c r="V118" s="590" t="e">
        <f>CONCATENATE(AB119,#REF!)</f>
        <v>#REF!</v>
      </c>
      <c r="W118" s="590" t="str">
        <f t="shared" si="220"/>
        <v>368EPSIC3</v>
      </c>
      <c r="X118" s="590" t="str">
        <f t="shared" si="221"/>
        <v>368CCFC55</v>
      </c>
      <c r="Y118" s="590" t="str">
        <f t="shared" si="222"/>
        <v>368ESSC07</v>
      </c>
      <c r="Z118" s="602" t="s">
        <v>16</v>
      </c>
      <c r="AA118" s="610" t="s">
        <v>247</v>
      </c>
      <c r="AB118" s="476">
        <v>364</v>
      </c>
      <c r="AC118" s="80">
        <f t="shared" si="224"/>
        <v>0</v>
      </c>
      <c r="AD118" s="74">
        <f t="shared" si="225"/>
        <v>0</v>
      </c>
      <c r="AE118" s="74">
        <f t="shared" si="226"/>
        <v>1470</v>
      </c>
      <c r="AF118" s="74">
        <f t="shared" si="227"/>
        <v>0</v>
      </c>
      <c r="AG118" s="74">
        <f t="shared" si="228"/>
        <v>1491</v>
      </c>
      <c r="AH118" s="74">
        <f t="shared" si="229"/>
        <v>0</v>
      </c>
      <c r="AI118" s="74">
        <f t="shared" si="230"/>
        <v>1</v>
      </c>
      <c r="AJ118" s="74">
        <f t="shared" si="231"/>
        <v>0</v>
      </c>
      <c r="AK118" s="74">
        <f t="shared" si="232"/>
        <v>0</v>
      </c>
      <c r="AL118" s="74">
        <f t="shared" si="233"/>
        <v>0</v>
      </c>
      <c r="AM118" s="74">
        <f t="shared" si="234"/>
        <v>0</v>
      </c>
      <c r="AN118" s="74">
        <f t="shared" si="235"/>
        <v>0</v>
      </c>
      <c r="AO118" s="74">
        <f t="shared" si="236"/>
        <v>0</v>
      </c>
      <c r="AP118" s="396">
        <f t="shared" si="237"/>
        <v>0</v>
      </c>
      <c r="AQ118" s="80">
        <f t="shared" si="238"/>
        <v>306</v>
      </c>
      <c r="AR118" s="74">
        <f t="shared" si="239"/>
        <v>0</v>
      </c>
      <c r="AS118" s="74">
        <f t="shared" si="240"/>
        <v>0</v>
      </c>
      <c r="AT118" s="74">
        <f t="shared" si="241"/>
        <v>0</v>
      </c>
      <c r="AU118" s="74">
        <f t="shared" si="242"/>
        <v>0</v>
      </c>
      <c r="AV118" s="74">
        <f t="shared" si="243"/>
        <v>13</v>
      </c>
      <c r="AW118" s="74">
        <f t="shared" si="244"/>
        <v>0</v>
      </c>
      <c r="AX118" s="396">
        <f t="shared" si="245"/>
        <v>0</v>
      </c>
      <c r="AY118" s="460">
        <f t="shared" si="200"/>
        <v>3281</v>
      </c>
      <c r="AZ118" s="601" t="str">
        <f t="shared" si="176"/>
        <v>480EPSIC3</v>
      </c>
      <c r="BA118" s="779" t="s">
        <v>290</v>
      </c>
      <c r="BB118" s="781">
        <v>480</v>
      </c>
      <c r="BC118" s="779" t="s">
        <v>554</v>
      </c>
      <c r="BD118" s="780">
        <v>5</v>
      </c>
    </row>
    <row r="119" spans="2:56" ht="15" customHeight="1">
      <c r="B119" s="590" t="str">
        <f t="shared" si="201"/>
        <v>390EPS010</v>
      </c>
      <c r="C119" s="590" t="str">
        <f t="shared" si="202"/>
        <v>390EPS016</v>
      </c>
      <c r="D119" s="590" t="str">
        <f t="shared" si="203"/>
        <v>390EPS037</v>
      </c>
      <c r="E119" s="590" t="str">
        <f t="shared" si="204"/>
        <v>390EPS002</v>
      </c>
      <c r="F119" s="590" t="str">
        <f t="shared" si="205"/>
        <v>390EPS044</v>
      </c>
      <c r="G119" s="590" t="str">
        <f t="shared" si="206"/>
        <v>390EPS023</v>
      </c>
      <c r="H119" s="590" t="str">
        <f t="shared" si="207"/>
        <v>390EPS005</v>
      </c>
      <c r="I119" s="590" t="str">
        <f t="shared" si="208"/>
        <v>390EPS018</v>
      </c>
      <c r="J119" s="590" t="str">
        <f t="shared" si="209"/>
        <v>390EAS016</v>
      </c>
      <c r="K119" s="590" t="str">
        <f t="shared" si="210"/>
        <v>390EAS027</v>
      </c>
      <c r="L119" s="590" t="str">
        <f t="shared" si="211"/>
        <v>390EPS017</v>
      </c>
      <c r="M119" s="590" t="str">
        <f t="shared" si="212"/>
        <v>390EPS033</v>
      </c>
      <c r="N119" s="590" t="str">
        <f t="shared" si="213"/>
        <v>390EPS001</v>
      </c>
      <c r="O119" s="590" t="str">
        <f t="shared" si="214"/>
        <v>390EPS008</v>
      </c>
      <c r="P119" s="590" t="str">
        <f t="shared" si="215"/>
        <v>390EPS040</v>
      </c>
      <c r="Q119" s="590" t="str">
        <f t="shared" si="216"/>
        <v>390ESSC24</v>
      </c>
      <c r="R119" s="590" t="e">
        <f>CONCATENATE(AB120,#REF!)</f>
        <v>#REF!</v>
      </c>
      <c r="S119" s="590" t="str">
        <f t="shared" si="217"/>
        <v>390ESSC91</v>
      </c>
      <c r="T119" s="590" t="str">
        <f t="shared" si="218"/>
        <v>390ESSC02</v>
      </c>
      <c r="U119" s="590" t="str">
        <f t="shared" si="219"/>
        <v>390ESSC62</v>
      </c>
      <c r="V119" s="590" t="e">
        <f>CONCATENATE(AB120,#REF!)</f>
        <v>#REF!</v>
      </c>
      <c r="W119" s="590" t="str">
        <f t="shared" si="220"/>
        <v>390EPSIC3</v>
      </c>
      <c r="X119" s="590" t="str">
        <f t="shared" si="221"/>
        <v>390CCFC55</v>
      </c>
      <c r="Y119" s="590" t="str">
        <f t="shared" si="222"/>
        <v>390ESSC07</v>
      </c>
      <c r="Z119" s="695" t="s">
        <v>110</v>
      </c>
      <c r="AA119" s="610" t="s">
        <v>247</v>
      </c>
      <c r="AB119" s="476">
        <v>368</v>
      </c>
      <c r="AC119" s="80">
        <f t="shared" si="224"/>
        <v>0</v>
      </c>
      <c r="AD119" s="74">
        <f t="shared" si="225"/>
        <v>1</v>
      </c>
      <c r="AE119" s="74">
        <f t="shared" si="226"/>
        <v>1906</v>
      </c>
      <c r="AF119" s="74">
        <f t="shared" si="227"/>
        <v>1</v>
      </c>
      <c r="AG119" s="74">
        <f t="shared" si="228"/>
        <v>1361</v>
      </c>
      <c r="AH119" s="74">
        <f t="shared" si="229"/>
        <v>0</v>
      </c>
      <c r="AI119" s="74">
        <f t="shared" si="230"/>
        <v>0</v>
      </c>
      <c r="AJ119" s="74">
        <f t="shared" si="231"/>
        <v>1</v>
      </c>
      <c r="AK119" s="74">
        <f t="shared" si="232"/>
        <v>0</v>
      </c>
      <c r="AL119" s="74">
        <f t="shared" si="233"/>
        <v>0</v>
      </c>
      <c r="AM119" s="74">
        <f t="shared" si="234"/>
        <v>0</v>
      </c>
      <c r="AN119" s="74">
        <f t="shared" si="235"/>
        <v>0</v>
      </c>
      <c r="AO119" s="74">
        <f t="shared" si="236"/>
        <v>0</v>
      </c>
      <c r="AP119" s="396">
        <f t="shared" si="237"/>
        <v>0</v>
      </c>
      <c r="AQ119" s="80">
        <f t="shared" si="238"/>
        <v>0</v>
      </c>
      <c r="AR119" s="74">
        <f t="shared" si="239"/>
        <v>305</v>
      </c>
      <c r="AS119" s="74">
        <f t="shared" si="240"/>
        <v>0</v>
      </c>
      <c r="AT119" s="74">
        <f t="shared" si="241"/>
        <v>0</v>
      </c>
      <c r="AU119" s="74">
        <f t="shared" si="242"/>
        <v>0</v>
      </c>
      <c r="AV119" s="74">
        <f t="shared" si="243"/>
        <v>0</v>
      </c>
      <c r="AW119" s="74">
        <f t="shared" si="244"/>
        <v>0</v>
      </c>
      <c r="AX119" s="396">
        <f t="shared" si="245"/>
        <v>0</v>
      </c>
      <c r="AY119" s="460">
        <f t="shared" si="200"/>
        <v>3575</v>
      </c>
      <c r="AZ119" s="601" t="str">
        <f t="shared" si="176"/>
        <v>480ESSC02</v>
      </c>
      <c r="BA119" s="779" t="s">
        <v>290</v>
      </c>
      <c r="BB119" s="781">
        <v>480</v>
      </c>
      <c r="BC119" s="779" t="s">
        <v>557</v>
      </c>
      <c r="BD119" s="780">
        <v>13</v>
      </c>
    </row>
    <row r="120" spans="2:56" ht="15" customHeight="1">
      <c r="B120" s="590" t="str">
        <f t="shared" si="201"/>
        <v>467EPS010</v>
      </c>
      <c r="C120" s="590" t="str">
        <f t="shared" si="202"/>
        <v>467EPS016</v>
      </c>
      <c r="D120" s="590" t="str">
        <f t="shared" si="203"/>
        <v>467EPS037</v>
      </c>
      <c r="E120" s="590" t="str">
        <f t="shared" si="204"/>
        <v>467EPS002</v>
      </c>
      <c r="F120" s="590" t="str">
        <f t="shared" si="205"/>
        <v>467EPS044</v>
      </c>
      <c r="G120" s="590" t="str">
        <f t="shared" si="206"/>
        <v>467EPS023</v>
      </c>
      <c r="H120" s="590" t="str">
        <f t="shared" si="207"/>
        <v>467EPS005</v>
      </c>
      <c r="I120" s="590" t="str">
        <f t="shared" si="208"/>
        <v>467EPS018</v>
      </c>
      <c r="J120" s="590" t="str">
        <f t="shared" si="209"/>
        <v>467EAS016</v>
      </c>
      <c r="K120" s="590" t="str">
        <f t="shared" si="210"/>
        <v>467EAS027</v>
      </c>
      <c r="L120" s="590" t="str">
        <f t="shared" si="211"/>
        <v>467EPS017</v>
      </c>
      <c r="M120" s="590" t="str">
        <f t="shared" si="212"/>
        <v>467EPS033</v>
      </c>
      <c r="N120" s="590" t="str">
        <f t="shared" si="213"/>
        <v>467EPS001</v>
      </c>
      <c r="O120" s="590" t="str">
        <f t="shared" si="214"/>
        <v>467EPS008</v>
      </c>
      <c r="P120" s="590" t="str">
        <f t="shared" si="215"/>
        <v>467EPS040</v>
      </c>
      <c r="Q120" s="590" t="str">
        <f t="shared" si="216"/>
        <v>467ESSC24</v>
      </c>
      <c r="R120" s="590" t="e">
        <f>CONCATENATE(AB121,#REF!)</f>
        <v>#REF!</v>
      </c>
      <c r="S120" s="590" t="str">
        <f t="shared" si="217"/>
        <v>467ESSC91</v>
      </c>
      <c r="T120" s="590" t="str">
        <f t="shared" si="218"/>
        <v>467ESSC02</v>
      </c>
      <c r="U120" s="590" t="str">
        <f t="shared" si="219"/>
        <v>467ESSC62</v>
      </c>
      <c r="V120" s="590" t="e">
        <f>CONCATENATE(AB121,#REF!)</f>
        <v>#REF!</v>
      </c>
      <c r="W120" s="590" t="str">
        <f t="shared" si="220"/>
        <v>467EPSIC3</v>
      </c>
      <c r="X120" s="590" t="str">
        <f t="shared" si="221"/>
        <v>467CCFC55</v>
      </c>
      <c r="Y120" s="590" t="str">
        <f t="shared" si="222"/>
        <v>467ESSC07</v>
      </c>
      <c r="Z120" s="695" t="s">
        <v>17</v>
      </c>
      <c r="AA120" s="610" t="s">
        <v>247</v>
      </c>
      <c r="AB120" s="476">
        <v>390</v>
      </c>
      <c r="AC120" s="80">
        <f t="shared" si="224"/>
        <v>0</v>
      </c>
      <c r="AD120" s="74">
        <f t="shared" si="225"/>
        <v>1</v>
      </c>
      <c r="AE120" s="74">
        <f t="shared" si="226"/>
        <v>1843</v>
      </c>
      <c r="AF120" s="74">
        <f t="shared" si="227"/>
        <v>0</v>
      </c>
      <c r="AG120" s="74">
        <f t="shared" si="228"/>
        <v>1009</v>
      </c>
      <c r="AH120" s="74">
        <f t="shared" si="229"/>
        <v>0</v>
      </c>
      <c r="AI120" s="74">
        <f t="shared" si="230"/>
        <v>0</v>
      </c>
      <c r="AJ120" s="74">
        <f t="shared" si="231"/>
        <v>0</v>
      </c>
      <c r="AK120" s="74">
        <f t="shared" si="232"/>
        <v>0</v>
      </c>
      <c r="AL120" s="74">
        <f t="shared" si="233"/>
        <v>0</v>
      </c>
      <c r="AM120" s="74">
        <f t="shared" si="234"/>
        <v>0</v>
      </c>
      <c r="AN120" s="74">
        <f t="shared" si="235"/>
        <v>0</v>
      </c>
      <c r="AO120" s="74">
        <f t="shared" si="236"/>
        <v>0</v>
      </c>
      <c r="AP120" s="396">
        <f t="shared" si="237"/>
        <v>0</v>
      </c>
      <c r="AQ120" s="80">
        <f t="shared" si="238"/>
        <v>479</v>
      </c>
      <c r="AR120" s="74">
        <f t="shared" si="239"/>
        <v>0</v>
      </c>
      <c r="AS120" s="74">
        <f t="shared" si="240"/>
        <v>0</v>
      </c>
      <c r="AT120" s="74">
        <f t="shared" si="241"/>
        <v>0</v>
      </c>
      <c r="AU120" s="74">
        <f t="shared" si="242"/>
        <v>0</v>
      </c>
      <c r="AV120" s="74">
        <f t="shared" si="243"/>
        <v>0</v>
      </c>
      <c r="AW120" s="74">
        <f t="shared" si="244"/>
        <v>0</v>
      </c>
      <c r="AX120" s="396">
        <f t="shared" si="245"/>
        <v>0</v>
      </c>
      <c r="AY120" s="460">
        <f t="shared" si="200"/>
        <v>3332</v>
      </c>
      <c r="AZ120" s="601" t="str">
        <f t="shared" si="176"/>
        <v>490EPS016</v>
      </c>
      <c r="BA120" s="779" t="s">
        <v>290</v>
      </c>
      <c r="BB120" s="781">
        <v>490</v>
      </c>
      <c r="BC120" s="779" t="s">
        <v>212</v>
      </c>
      <c r="BD120" s="780">
        <v>1</v>
      </c>
    </row>
    <row r="121" spans="2:56" ht="15" customHeight="1">
      <c r="B121" s="590" t="str">
        <f t="shared" si="201"/>
        <v>576EPS010</v>
      </c>
      <c r="C121" s="590" t="str">
        <f t="shared" si="202"/>
        <v>576EPS016</v>
      </c>
      <c r="D121" s="590" t="str">
        <f t="shared" si="203"/>
        <v>576EPS037</v>
      </c>
      <c r="E121" s="590" t="str">
        <f t="shared" si="204"/>
        <v>576EPS002</v>
      </c>
      <c r="F121" s="590" t="str">
        <f t="shared" si="205"/>
        <v>576EPS044</v>
      </c>
      <c r="G121" s="590" t="str">
        <f t="shared" si="206"/>
        <v>576EPS023</v>
      </c>
      <c r="H121" s="590" t="str">
        <f t="shared" si="207"/>
        <v>576EPS005</v>
      </c>
      <c r="I121" s="590" t="str">
        <f t="shared" si="208"/>
        <v>576EPS018</v>
      </c>
      <c r="J121" s="590" t="str">
        <f t="shared" si="209"/>
        <v>576EAS016</v>
      </c>
      <c r="K121" s="590" t="str">
        <f t="shared" si="210"/>
        <v>576EAS027</v>
      </c>
      <c r="L121" s="590" t="str">
        <f t="shared" si="211"/>
        <v>576EPS017</v>
      </c>
      <c r="M121" s="590" t="str">
        <f t="shared" si="212"/>
        <v>576EPS033</v>
      </c>
      <c r="N121" s="590" t="str">
        <f t="shared" si="213"/>
        <v>576EPS001</v>
      </c>
      <c r="O121" s="590" t="str">
        <f t="shared" si="214"/>
        <v>576EPS008</v>
      </c>
      <c r="P121" s="590" t="str">
        <f t="shared" si="215"/>
        <v>576EPS040</v>
      </c>
      <c r="Q121" s="590" t="str">
        <f t="shared" si="216"/>
        <v>576ESSC24</v>
      </c>
      <c r="R121" s="590" t="e">
        <f>CONCATENATE(AB122,#REF!)</f>
        <v>#REF!</v>
      </c>
      <c r="S121" s="590" t="str">
        <f t="shared" si="217"/>
        <v>576ESSC91</v>
      </c>
      <c r="T121" s="590" t="str">
        <f t="shared" si="218"/>
        <v>576ESSC02</v>
      </c>
      <c r="U121" s="590" t="str">
        <f t="shared" si="219"/>
        <v>576ESSC62</v>
      </c>
      <c r="V121" s="590" t="e">
        <f>CONCATENATE(AB122,#REF!)</f>
        <v>#REF!</v>
      </c>
      <c r="W121" s="590" t="str">
        <f t="shared" si="220"/>
        <v>576EPSIC3</v>
      </c>
      <c r="X121" s="590" t="str">
        <f t="shared" si="221"/>
        <v>576CCFC55</v>
      </c>
      <c r="Y121" s="590" t="str">
        <f t="shared" si="222"/>
        <v>576ESSC07</v>
      </c>
      <c r="Z121" s="599" t="s">
        <v>85</v>
      </c>
      <c r="AA121" s="610" t="s">
        <v>247</v>
      </c>
      <c r="AB121" s="476">
        <v>467</v>
      </c>
      <c r="AC121" s="80">
        <f t="shared" si="224"/>
        <v>0</v>
      </c>
      <c r="AD121" s="74">
        <f t="shared" si="225"/>
        <v>0</v>
      </c>
      <c r="AE121" s="74">
        <f t="shared" si="226"/>
        <v>594</v>
      </c>
      <c r="AF121" s="74">
        <f t="shared" si="227"/>
        <v>0</v>
      </c>
      <c r="AG121" s="74">
        <f t="shared" si="228"/>
        <v>157</v>
      </c>
      <c r="AH121" s="74">
        <f t="shared" si="229"/>
        <v>1</v>
      </c>
      <c r="AI121" s="74">
        <f t="shared" si="230"/>
        <v>0</v>
      </c>
      <c r="AJ121" s="74">
        <f t="shared" si="231"/>
        <v>0</v>
      </c>
      <c r="AK121" s="74">
        <f t="shared" si="232"/>
        <v>0</v>
      </c>
      <c r="AL121" s="74">
        <f t="shared" si="233"/>
        <v>0</v>
      </c>
      <c r="AM121" s="74">
        <f t="shared" si="234"/>
        <v>0</v>
      </c>
      <c r="AN121" s="74">
        <f t="shared" si="235"/>
        <v>0</v>
      </c>
      <c r="AO121" s="74">
        <f t="shared" si="236"/>
        <v>0</v>
      </c>
      <c r="AP121" s="396">
        <f t="shared" si="237"/>
        <v>0</v>
      </c>
      <c r="AQ121" s="80">
        <f t="shared" si="238"/>
        <v>59</v>
      </c>
      <c r="AR121" s="74">
        <f t="shared" si="239"/>
        <v>0</v>
      </c>
      <c r="AS121" s="74">
        <f t="shared" si="240"/>
        <v>0</v>
      </c>
      <c r="AT121" s="74">
        <f t="shared" si="241"/>
        <v>0</v>
      </c>
      <c r="AU121" s="74">
        <f t="shared" si="242"/>
        <v>0</v>
      </c>
      <c r="AV121" s="74">
        <f t="shared" si="243"/>
        <v>0</v>
      </c>
      <c r="AW121" s="74">
        <f t="shared" si="244"/>
        <v>0</v>
      </c>
      <c r="AX121" s="396">
        <f t="shared" si="245"/>
        <v>0</v>
      </c>
      <c r="AY121" s="460">
        <f t="shared" si="200"/>
        <v>811</v>
      </c>
      <c r="AZ121" s="601" t="str">
        <f t="shared" si="176"/>
        <v>490EPS037</v>
      </c>
      <c r="BA121" s="779" t="s">
        <v>290</v>
      </c>
      <c r="BB121" s="781">
        <v>490</v>
      </c>
      <c r="BC121" s="779" t="s">
        <v>214</v>
      </c>
      <c r="BD121" s="780">
        <v>1696</v>
      </c>
    </row>
    <row r="122" spans="2:56" ht="15" customHeight="1">
      <c r="B122" s="590" t="str">
        <f t="shared" si="201"/>
        <v>642EPS010</v>
      </c>
      <c r="C122" s="590" t="str">
        <f t="shared" si="202"/>
        <v>642EPS016</v>
      </c>
      <c r="D122" s="590" t="str">
        <f t="shared" si="203"/>
        <v>642EPS037</v>
      </c>
      <c r="E122" s="590" t="str">
        <f t="shared" si="204"/>
        <v>642EPS002</v>
      </c>
      <c r="F122" s="590" t="str">
        <f t="shared" si="205"/>
        <v>642EPS044</v>
      </c>
      <c r="G122" s="590" t="str">
        <f t="shared" si="206"/>
        <v>642EPS023</v>
      </c>
      <c r="H122" s="590" t="str">
        <f t="shared" si="207"/>
        <v>642EPS005</v>
      </c>
      <c r="I122" s="590" t="str">
        <f t="shared" si="208"/>
        <v>642EPS018</v>
      </c>
      <c r="J122" s="590" t="str">
        <f t="shared" si="209"/>
        <v>642EAS016</v>
      </c>
      <c r="K122" s="590" t="str">
        <f t="shared" si="210"/>
        <v>642EAS027</v>
      </c>
      <c r="L122" s="590" t="str">
        <f t="shared" si="211"/>
        <v>642EPS017</v>
      </c>
      <c r="M122" s="590" t="str">
        <f t="shared" si="212"/>
        <v>642EPS033</v>
      </c>
      <c r="N122" s="590" t="str">
        <f t="shared" si="213"/>
        <v>642EPS001</v>
      </c>
      <c r="O122" s="590" t="str">
        <f t="shared" si="214"/>
        <v>642EPS008</v>
      </c>
      <c r="P122" s="590" t="str">
        <f t="shared" si="215"/>
        <v>642EPS040</v>
      </c>
      <c r="Q122" s="590" t="str">
        <f t="shared" si="216"/>
        <v>642ESSC24</v>
      </c>
      <c r="R122" s="590" t="e">
        <f>CONCATENATE(AB123,#REF!)</f>
        <v>#REF!</v>
      </c>
      <c r="S122" s="590" t="str">
        <f t="shared" si="217"/>
        <v>642ESSC91</v>
      </c>
      <c r="T122" s="590" t="str">
        <f t="shared" si="218"/>
        <v>642ESSC02</v>
      </c>
      <c r="U122" s="590" t="str">
        <f t="shared" si="219"/>
        <v>642ESSC62</v>
      </c>
      <c r="V122" s="590" t="e">
        <f>CONCATENATE(AB123,#REF!)</f>
        <v>#REF!</v>
      </c>
      <c r="W122" s="590" t="str">
        <f t="shared" si="220"/>
        <v>642EPSIC3</v>
      </c>
      <c r="X122" s="590" t="str">
        <f t="shared" si="221"/>
        <v>642CCFC55</v>
      </c>
      <c r="Y122" s="590" t="str">
        <f t="shared" si="222"/>
        <v>642ESSC07</v>
      </c>
      <c r="Z122" s="695" t="s">
        <v>89</v>
      </c>
      <c r="AA122" s="610" t="s">
        <v>247</v>
      </c>
      <c r="AB122" s="476">
        <v>576</v>
      </c>
      <c r="AC122" s="80">
        <f t="shared" si="224"/>
        <v>0</v>
      </c>
      <c r="AD122" s="74">
        <f t="shared" si="225"/>
        <v>0</v>
      </c>
      <c r="AE122" s="74">
        <f t="shared" si="226"/>
        <v>263</v>
      </c>
      <c r="AF122" s="74">
        <f t="shared" si="227"/>
        <v>0</v>
      </c>
      <c r="AG122" s="74">
        <f t="shared" si="228"/>
        <v>720</v>
      </c>
      <c r="AH122" s="74">
        <f t="shared" si="229"/>
        <v>0</v>
      </c>
      <c r="AI122" s="74">
        <f t="shared" si="230"/>
        <v>0</v>
      </c>
      <c r="AJ122" s="74">
        <f t="shared" si="231"/>
        <v>0</v>
      </c>
      <c r="AK122" s="74">
        <f t="shared" si="232"/>
        <v>0</v>
      </c>
      <c r="AL122" s="74">
        <f t="shared" si="233"/>
        <v>0</v>
      </c>
      <c r="AM122" s="74">
        <f t="shared" si="234"/>
        <v>0</v>
      </c>
      <c r="AN122" s="74">
        <f t="shared" si="235"/>
        <v>0</v>
      </c>
      <c r="AO122" s="74">
        <f t="shared" si="236"/>
        <v>0</v>
      </c>
      <c r="AP122" s="396">
        <f t="shared" si="237"/>
        <v>0</v>
      </c>
      <c r="AQ122" s="80">
        <f t="shared" si="238"/>
        <v>28</v>
      </c>
      <c r="AR122" s="74">
        <f t="shared" si="239"/>
        <v>122</v>
      </c>
      <c r="AS122" s="74">
        <f t="shared" si="240"/>
        <v>0</v>
      </c>
      <c r="AT122" s="74">
        <f t="shared" si="241"/>
        <v>0</v>
      </c>
      <c r="AU122" s="74">
        <f t="shared" si="242"/>
        <v>0</v>
      </c>
      <c r="AV122" s="74">
        <f t="shared" si="243"/>
        <v>0</v>
      </c>
      <c r="AW122" s="74">
        <f t="shared" si="244"/>
        <v>0</v>
      </c>
      <c r="AX122" s="396">
        <f t="shared" si="245"/>
        <v>0</v>
      </c>
      <c r="AY122" s="460">
        <f t="shared" si="200"/>
        <v>1133</v>
      </c>
      <c r="AZ122" s="601" t="str">
        <f t="shared" si="176"/>
        <v>490EPS040</v>
      </c>
      <c r="BA122" s="779" t="s">
        <v>290</v>
      </c>
      <c r="BB122" s="781">
        <v>490</v>
      </c>
      <c r="BC122" s="779" t="s">
        <v>875</v>
      </c>
      <c r="BD122" s="780">
        <v>233</v>
      </c>
    </row>
    <row r="123" spans="2:56" ht="15" customHeight="1">
      <c r="B123" s="590" t="str">
        <f t="shared" si="201"/>
        <v>679EPS010</v>
      </c>
      <c r="C123" s="590" t="str">
        <f t="shared" si="202"/>
        <v>679EPS016</v>
      </c>
      <c r="D123" s="590" t="str">
        <f t="shared" si="203"/>
        <v>679EPS037</v>
      </c>
      <c r="E123" s="590" t="str">
        <f t="shared" si="204"/>
        <v>679EPS002</v>
      </c>
      <c r="F123" s="590" t="str">
        <f t="shared" si="205"/>
        <v>679EPS044</v>
      </c>
      <c r="G123" s="590" t="str">
        <f t="shared" si="206"/>
        <v>679EPS023</v>
      </c>
      <c r="H123" s="590" t="str">
        <f t="shared" si="207"/>
        <v>679EPS005</v>
      </c>
      <c r="I123" s="590" t="str">
        <f t="shared" si="208"/>
        <v>679EPS018</v>
      </c>
      <c r="J123" s="590" t="str">
        <f t="shared" si="209"/>
        <v>679EAS016</v>
      </c>
      <c r="K123" s="590" t="str">
        <f t="shared" si="210"/>
        <v>679EAS027</v>
      </c>
      <c r="L123" s="590" t="str">
        <f t="shared" si="211"/>
        <v>679EPS017</v>
      </c>
      <c r="M123" s="590" t="str">
        <f t="shared" si="212"/>
        <v>679EPS033</v>
      </c>
      <c r="N123" s="590" t="str">
        <f t="shared" si="213"/>
        <v>679EPS001</v>
      </c>
      <c r="O123" s="590" t="str">
        <f t="shared" si="214"/>
        <v>679EPS008</v>
      </c>
      <c r="P123" s="590" t="str">
        <f t="shared" si="215"/>
        <v>679EPS040</v>
      </c>
      <c r="Q123" s="590" t="str">
        <f t="shared" si="216"/>
        <v>679ESSC24</v>
      </c>
      <c r="R123" s="590" t="e">
        <f>CONCATENATE(AB124,#REF!)</f>
        <v>#REF!</v>
      </c>
      <c r="S123" s="590" t="str">
        <f t="shared" si="217"/>
        <v>679ESSC91</v>
      </c>
      <c r="T123" s="590" t="str">
        <f t="shared" si="218"/>
        <v>679ESSC02</v>
      </c>
      <c r="U123" s="590" t="str">
        <f t="shared" si="219"/>
        <v>679ESSC62</v>
      </c>
      <c r="V123" s="590" t="e">
        <f>CONCATENATE(AB124,#REF!)</f>
        <v>#REF!</v>
      </c>
      <c r="W123" s="590" t="str">
        <f t="shared" si="220"/>
        <v>679EPSIC3</v>
      </c>
      <c r="X123" s="590" t="str">
        <f t="shared" si="221"/>
        <v>679CCFC55</v>
      </c>
      <c r="Y123" s="590" t="str">
        <f t="shared" si="222"/>
        <v>679ESSC07</v>
      </c>
      <c r="Z123" s="695" t="s">
        <v>22</v>
      </c>
      <c r="AA123" s="610" t="s">
        <v>247</v>
      </c>
      <c r="AB123" s="476">
        <v>642</v>
      </c>
      <c r="AC123" s="80">
        <f t="shared" si="224"/>
        <v>0</v>
      </c>
      <c r="AD123" s="74">
        <f t="shared" si="225"/>
        <v>0</v>
      </c>
      <c r="AE123" s="74">
        <f t="shared" si="226"/>
        <v>714</v>
      </c>
      <c r="AF123" s="74">
        <f t="shared" si="227"/>
        <v>0</v>
      </c>
      <c r="AG123" s="74">
        <f t="shared" si="228"/>
        <v>1048</v>
      </c>
      <c r="AH123" s="74">
        <f t="shared" si="229"/>
        <v>20</v>
      </c>
      <c r="AI123" s="74">
        <f t="shared" si="230"/>
        <v>0</v>
      </c>
      <c r="AJ123" s="74">
        <f t="shared" si="231"/>
        <v>1</v>
      </c>
      <c r="AK123" s="74">
        <f t="shared" si="232"/>
        <v>1</v>
      </c>
      <c r="AL123" s="74">
        <f t="shared" si="233"/>
        <v>0</v>
      </c>
      <c r="AM123" s="74">
        <f t="shared" si="234"/>
        <v>0</v>
      </c>
      <c r="AN123" s="74">
        <f t="shared" si="235"/>
        <v>0</v>
      </c>
      <c r="AO123" s="74">
        <f t="shared" si="236"/>
        <v>0</v>
      </c>
      <c r="AP123" s="396">
        <f t="shared" si="237"/>
        <v>0</v>
      </c>
      <c r="AQ123" s="80">
        <f t="shared" si="238"/>
        <v>151</v>
      </c>
      <c r="AR123" s="74">
        <f t="shared" si="239"/>
        <v>0</v>
      </c>
      <c r="AS123" s="74">
        <f t="shared" si="240"/>
        <v>67</v>
      </c>
      <c r="AT123" s="74">
        <f t="shared" si="241"/>
        <v>1</v>
      </c>
      <c r="AU123" s="74">
        <f t="shared" si="242"/>
        <v>0</v>
      </c>
      <c r="AV123" s="74">
        <f t="shared" si="243"/>
        <v>0</v>
      </c>
      <c r="AW123" s="74">
        <f t="shared" si="244"/>
        <v>0</v>
      </c>
      <c r="AX123" s="396">
        <f t="shared" si="245"/>
        <v>0</v>
      </c>
      <c r="AY123" s="460">
        <f t="shared" si="200"/>
        <v>2003</v>
      </c>
      <c r="AZ123" s="601" t="str">
        <f t="shared" si="176"/>
        <v>490EPS044</v>
      </c>
      <c r="BA123" s="779" t="s">
        <v>290</v>
      </c>
      <c r="BB123" s="781">
        <v>490</v>
      </c>
      <c r="BC123" s="779" t="s">
        <v>1065</v>
      </c>
      <c r="BD123" s="780">
        <v>1849</v>
      </c>
    </row>
    <row r="124" spans="2:56" ht="15" customHeight="1">
      <c r="B124" s="590" t="str">
        <f t="shared" si="201"/>
        <v>789EPS010</v>
      </c>
      <c r="C124" s="590" t="str">
        <f t="shared" si="202"/>
        <v>789EPS016</v>
      </c>
      <c r="D124" s="590" t="str">
        <f t="shared" si="203"/>
        <v>789EPS037</v>
      </c>
      <c r="E124" s="590" t="str">
        <f t="shared" si="204"/>
        <v>789EPS002</v>
      </c>
      <c r="F124" s="590" t="str">
        <f t="shared" si="205"/>
        <v>789EPS044</v>
      </c>
      <c r="G124" s="590" t="str">
        <f t="shared" si="206"/>
        <v>789EPS023</v>
      </c>
      <c r="H124" s="590" t="str">
        <f t="shared" si="207"/>
        <v>789EPS005</v>
      </c>
      <c r="I124" s="590" t="str">
        <f t="shared" si="208"/>
        <v>789EPS018</v>
      </c>
      <c r="J124" s="590" t="str">
        <f t="shared" si="209"/>
        <v>789EAS016</v>
      </c>
      <c r="K124" s="590" t="str">
        <f t="shared" si="210"/>
        <v>789EAS027</v>
      </c>
      <c r="L124" s="590" t="str">
        <f t="shared" si="211"/>
        <v>789EPS017</v>
      </c>
      <c r="M124" s="590" t="str">
        <f t="shared" si="212"/>
        <v>789EPS033</v>
      </c>
      <c r="N124" s="590" t="str">
        <f t="shared" si="213"/>
        <v>789EPS001</v>
      </c>
      <c r="O124" s="590" t="str">
        <f t="shared" si="214"/>
        <v>789EPS008</v>
      </c>
      <c r="P124" s="590" t="str">
        <f t="shared" si="215"/>
        <v>789EPS040</v>
      </c>
      <c r="Q124" s="590" t="str">
        <f t="shared" si="216"/>
        <v>789ESSC24</v>
      </c>
      <c r="R124" s="590" t="e">
        <f>CONCATENATE(AB125,#REF!)</f>
        <v>#REF!</v>
      </c>
      <c r="S124" s="590" t="str">
        <f t="shared" si="217"/>
        <v>789ESSC91</v>
      </c>
      <c r="T124" s="590" t="str">
        <f t="shared" si="218"/>
        <v>789ESSC02</v>
      </c>
      <c r="U124" s="590" t="str">
        <f t="shared" si="219"/>
        <v>789ESSC62</v>
      </c>
      <c r="V124" s="590" t="e">
        <f>CONCATENATE(AB125,#REF!)</f>
        <v>#REF!</v>
      </c>
      <c r="W124" s="590" t="str">
        <f t="shared" si="220"/>
        <v>789EPSIC3</v>
      </c>
      <c r="X124" s="590" t="str">
        <f t="shared" si="221"/>
        <v>789CCFC55</v>
      </c>
      <c r="Y124" s="590" t="str">
        <f t="shared" si="222"/>
        <v>789ESSC07</v>
      </c>
      <c r="Z124" s="702" t="s">
        <v>23</v>
      </c>
      <c r="AA124" s="610" t="s">
        <v>247</v>
      </c>
      <c r="AB124" s="476">
        <v>679</v>
      </c>
      <c r="AC124" s="80">
        <f t="shared" si="224"/>
        <v>0</v>
      </c>
      <c r="AD124" s="74">
        <f t="shared" si="225"/>
        <v>1164</v>
      </c>
      <c r="AE124" s="74">
        <f t="shared" si="226"/>
        <v>1417</v>
      </c>
      <c r="AF124" s="74">
        <f t="shared" si="227"/>
        <v>0</v>
      </c>
      <c r="AG124" s="74">
        <f t="shared" si="228"/>
        <v>2963</v>
      </c>
      <c r="AH124" s="74">
        <f t="shared" si="229"/>
        <v>0</v>
      </c>
      <c r="AI124" s="74">
        <f t="shared" si="230"/>
        <v>2</v>
      </c>
      <c r="AJ124" s="74">
        <f t="shared" si="231"/>
        <v>0</v>
      </c>
      <c r="AK124" s="74">
        <f t="shared" si="232"/>
        <v>1</v>
      </c>
      <c r="AL124" s="74">
        <f t="shared" si="233"/>
        <v>0</v>
      </c>
      <c r="AM124" s="74">
        <f t="shared" si="234"/>
        <v>0</v>
      </c>
      <c r="AN124" s="74">
        <f t="shared" si="235"/>
        <v>0</v>
      </c>
      <c r="AO124" s="74">
        <f t="shared" si="236"/>
        <v>0</v>
      </c>
      <c r="AP124" s="396">
        <f t="shared" si="237"/>
        <v>0</v>
      </c>
      <c r="AQ124" s="80">
        <f t="shared" si="238"/>
        <v>312</v>
      </c>
      <c r="AR124" s="74">
        <f t="shared" si="239"/>
        <v>227</v>
      </c>
      <c r="AS124" s="74">
        <f t="shared" si="240"/>
        <v>6</v>
      </c>
      <c r="AT124" s="74">
        <f t="shared" si="241"/>
        <v>0</v>
      </c>
      <c r="AU124" s="74">
        <f t="shared" si="242"/>
        <v>0</v>
      </c>
      <c r="AV124" s="74">
        <f t="shared" si="243"/>
        <v>0</v>
      </c>
      <c r="AW124" s="74">
        <f t="shared" si="244"/>
        <v>0</v>
      </c>
      <c r="AX124" s="396">
        <f t="shared" si="245"/>
        <v>0</v>
      </c>
      <c r="AY124" s="460">
        <f t="shared" si="200"/>
        <v>6092</v>
      </c>
      <c r="AZ124" s="601" t="str">
        <f t="shared" si="176"/>
        <v>490EPSIC3</v>
      </c>
      <c r="BA124" s="779" t="s">
        <v>290</v>
      </c>
      <c r="BB124" s="781">
        <v>490</v>
      </c>
      <c r="BC124" s="779" t="s">
        <v>554</v>
      </c>
      <c r="BD124" s="780">
        <v>1</v>
      </c>
    </row>
    <row r="125" spans="2:56" ht="15" customHeight="1">
      <c r="B125" s="590" t="str">
        <f t="shared" si="201"/>
        <v>792EPS010</v>
      </c>
      <c r="C125" s="590" t="str">
        <f t="shared" si="202"/>
        <v>792EPS016</v>
      </c>
      <c r="D125" s="590" t="str">
        <f t="shared" si="203"/>
        <v>792EPS037</v>
      </c>
      <c r="E125" s="590" t="str">
        <f t="shared" si="204"/>
        <v>792EPS002</v>
      </c>
      <c r="F125" s="590" t="str">
        <f t="shared" si="205"/>
        <v>792EPS044</v>
      </c>
      <c r="G125" s="590" t="str">
        <f t="shared" si="206"/>
        <v>792EPS023</v>
      </c>
      <c r="H125" s="590" t="str">
        <f t="shared" si="207"/>
        <v>792EPS005</v>
      </c>
      <c r="I125" s="590" t="str">
        <f t="shared" si="208"/>
        <v>792EPS018</v>
      </c>
      <c r="J125" s="590" t="str">
        <f t="shared" si="209"/>
        <v>792EAS016</v>
      </c>
      <c r="K125" s="590" t="str">
        <f t="shared" si="210"/>
        <v>792EAS027</v>
      </c>
      <c r="L125" s="590" t="str">
        <f t="shared" si="211"/>
        <v>792EPS017</v>
      </c>
      <c r="M125" s="590" t="str">
        <f t="shared" si="212"/>
        <v>792EPS033</v>
      </c>
      <c r="N125" s="590" t="str">
        <f t="shared" si="213"/>
        <v>792EPS001</v>
      </c>
      <c r="O125" s="590" t="str">
        <f t="shared" si="214"/>
        <v>792EPS008</v>
      </c>
      <c r="P125" s="590" t="str">
        <f t="shared" si="215"/>
        <v>792EPS040</v>
      </c>
      <c r="Q125" s="590" t="str">
        <f t="shared" si="216"/>
        <v>792ESSC24</v>
      </c>
      <c r="R125" s="590" t="e">
        <f>CONCATENATE(AB126,#REF!)</f>
        <v>#REF!</v>
      </c>
      <c r="S125" s="590" t="str">
        <f t="shared" si="217"/>
        <v>792ESSC91</v>
      </c>
      <c r="T125" s="590" t="str">
        <f t="shared" si="218"/>
        <v>792ESSC02</v>
      </c>
      <c r="U125" s="590" t="str">
        <f t="shared" si="219"/>
        <v>792ESSC62</v>
      </c>
      <c r="V125" s="590" t="e">
        <f>CONCATENATE(AB126,#REF!)</f>
        <v>#REF!</v>
      </c>
      <c r="W125" s="590" t="str">
        <f t="shared" si="220"/>
        <v>792EPSIC3</v>
      </c>
      <c r="X125" s="590" t="str">
        <f t="shared" si="221"/>
        <v>792CCFC55</v>
      </c>
      <c r="Y125" s="590" t="str">
        <f t="shared" si="222"/>
        <v>792ESSC07</v>
      </c>
      <c r="Z125" s="695" t="s">
        <v>115</v>
      </c>
      <c r="AA125" s="610" t="s">
        <v>247</v>
      </c>
      <c r="AB125" s="476">
        <v>789</v>
      </c>
      <c r="AC125" s="80">
        <f t="shared" si="224"/>
        <v>0</v>
      </c>
      <c r="AD125" s="74">
        <f t="shared" si="225"/>
        <v>1</v>
      </c>
      <c r="AE125" s="74">
        <f t="shared" si="226"/>
        <v>1300</v>
      </c>
      <c r="AF125" s="74">
        <f t="shared" si="227"/>
        <v>0</v>
      </c>
      <c r="AG125" s="74">
        <f t="shared" si="228"/>
        <v>2228</v>
      </c>
      <c r="AH125" s="74">
        <f t="shared" si="229"/>
        <v>0</v>
      </c>
      <c r="AI125" s="74">
        <f t="shared" si="230"/>
        <v>1</v>
      </c>
      <c r="AJ125" s="74">
        <f t="shared" si="231"/>
        <v>0</v>
      </c>
      <c r="AK125" s="74">
        <f t="shared" si="232"/>
        <v>2</v>
      </c>
      <c r="AL125" s="74">
        <f t="shared" si="233"/>
        <v>0</v>
      </c>
      <c r="AM125" s="74">
        <f t="shared" si="234"/>
        <v>0</v>
      </c>
      <c r="AN125" s="74">
        <f t="shared" si="235"/>
        <v>0</v>
      </c>
      <c r="AO125" s="74">
        <f t="shared" si="236"/>
        <v>0</v>
      </c>
      <c r="AP125" s="396">
        <f t="shared" si="237"/>
        <v>0</v>
      </c>
      <c r="AQ125" s="80">
        <f t="shared" si="238"/>
        <v>83</v>
      </c>
      <c r="AR125" s="74">
        <f t="shared" si="239"/>
        <v>452</v>
      </c>
      <c r="AS125" s="74">
        <f t="shared" si="240"/>
        <v>0</v>
      </c>
      <c r="AT125" s="74">
        <f t="shared" si="241"/>
        <v>0</v>
      </c>
      <c r="AU125" s="74">
        <f t="shared" si="242"/>
        <v>0</v>
      </c>
      <c r="AV125" s="74">
        <f t="shared" si="243"/>
        <v>0</v>
      </c>
      <c r="AW125" s="74">
        <f t="shared" si="244"/>
        <v>0</v>
      </c>
      <c r="AX125" s="396">
        <f t="shared" si="245"/>
        <v>0</v>
      </c>
      <c r="AY125" s="460">
        <f t="shared" si="200"/>
        <v>4067</v>
      </c>
      <c r="AZ125" s="601" t="str">
        <f t="shared" si="176"/>
        <v>490ESSC02</v>
      </c>
      <c r="BA125" s="779" t="s">
        <v>290</v>
      </c>
      <c r="BB125" s="781">
        <v>490</v>
      </c>
      <c r="BC125" s="779" t="s">
        <v>557</v>
      </c>
      <c r="BD125" s="780">
        <v>247</v>
      </c>
    </row>
    <row r="126" spans="2:56" ht="15" customHeight="1">
      <c r="B126" s="590" t="str">
        <f t="shared" si="201"/>
        <v>809EPS010</v>
      </c>
      <c r="C126" s="590" t="str">
        <f t="shared" si="202"/>
        <v>809EPS016</v>
      </c>
      <c r="D126" s="590" t="str">
        <f t="shared" si="203"/>
        <v>809EPS037</v>
      </c>
      <c r="E126" s="590" t="str">
        <f t="shared" si="204"/>
        <v>809EPS002</v>
      </c>
      <c r="F126" s="590" t="str">
        <f t="shared" si="205"/>
        <v>809EPS044</v>
      </c>
      <c r="G126" s="590" t="str">
        <f t="shared" si="206"/>
        <v>809EPS023</v>
      </c>
      <c r="H126" s="590" t="str">
        <f t="shared" si="207"/>
        <v>809EPS005</v>
      </c>
      <c r="I126" s="590" t="str">
        <f t="shared" si="208"/>
        <v>809EPS018</v>
      </c>
      <c r="J126" s="590" t="str">
        <f t="shared" si="209"/>
        <v>809EAS016</v>
      </c>
      <c r="K126" s="590" t="str">
        <f t="shared" si="210"/>
        <v>809EAS027</v>
      </c>
      <c r="L126" s="590" t="str">
        <f t="shared" si="211"/>
        <v>809EPS017</v>
      </c>
      <c r="M126" s="590" t="str">
        <f t="shared" si="212"/>
        <v>809EPS033</v>
      </c>
      <c r="N126" s="590" t="str">
        <f t="shared" si="213"/>
        <v>809EPS001</v>
      </c>
      <c r="O126" s="590" t="str">
        <f t="shared" si="214"/>
        <v>809EPS008</v>
      </c>
      <c r="P126" s="590" t="str">
        <f t="shared" si="215"/>
        <v>809EPS040</v>
      </c>
      <c r="Q126" s="590" t="str">
        <f t="shared" si="216"/>
        <v>809ESSC24</v>
      </c>
      <c r="R126" s="590" t="e">
        <f>CONCATENATE(AB127,#REF!)</f>
        <v>#REF!</v>
      </c>
      <c r="S126" s="590" t="str">
        <f t="shared" si="217"/>
        <v>809ESSC91</v>
      </c>
      <c r="T126" s="590" t="str">
        <f t="shared" si="218"/>
        <v>809ESSC02</v>
      </c>
      <c r="U126" s="590" t="str">
        <f t="shared" si="219"/>
        <v>809ESSC62</v>
      </c>
      <c r="V126" s="590" t="e">
        <f>CONCATENATE(AB127,#REF!)</f>
        <v>#REF!</v>
      </c>
      <c r="W126" s="590" t="str">
        <f t="shared" si="220"/>
        <v>809EPSIC3</v>
      </c>
      <c r="X126" s="590" t="str">
        <f t="shared" si="221"/>
        <v>809CCFC55</v>
      </c>
      <c r="Y126" s="590" t="str">
        <f t="shared" si="222"/>
        <v>809ESSC07</v>
      </c>
      <c r="Z126" s="599" t="s">
        <v>112</v>
      </c>
      <c r="AA126" s="610" t="s">
        <v>247</v>
      </c>
      <c r="AB126" s="476">
        <v>792</v>
      </c>
      <c r="AC126" s="80">
        <f t="shared" si="224"/>
        <v>0</v>
      </c>
      <c r="AD126" s="74">
        <f t="shared" si="225"/>
        <v>0</v>
      </c>
      <c r="AE126" s="74">
        <f t="shared" si="226"/>
        <v>408</v>
      </c>
      <c r="AF126" s="74">
        <f t="shared" si="227"/>
        <v>0</v>
      </c>
      <c r="AG126" s="74">
        <f t="shared" si="228"/>
        <v>1298</v>
      </c>
      <c r="AH126" s="74">
        <f t="shared" si="229"/>
        <v>0</v>
      </c>
      <c r="AI126" s="74">
        <f t="shared" si="230"/>
        <v>0</v>
      </c>
      <c r="AJ126" s="74">
        <f t="shared" si="231"/>
        <v>0</v>
      </c>
      <c r="AK126" s="74">
        <f t="shared" si="232"/>
        <v>2</v>
      </c>
      <c r="AL126" s="74">
        <f t="shared" si="233"/>
        <v>0</v>
      </c>
      <c r="AM126" s="74">
        <f t="shared" si="234"/>
        <v>0</v>
      </c>
      <c r="AN126" s="74">
        <f t="shared" si="235"/>
        <v>0</v>
      </c>
      <c r="AO126" s="74">
        <f t="shared" si="236"/>
        <v>0</v>
      </c>
      <c r="AP126" s="396">
        <f t="shared" si="237"/>
        <v>0</v>
      </c>
      <c r="AQ126" s="80">
        <f t="shared" si="238"/>
        <v>151</v>
      </c>
      <c r="AR126" s="74">
        <f t="shared" si="239"/>
        <v>0</v>
      </c>
      <c r="AS126" s="74">
        <f t="shared" si="240"/>
        <v>0</v>
      </c>
      <c r="AT126" s="74">
        <f t="shared" si="241"/>
        <v>0</v>
      </c>
      <c r="AU126" s="74">
        <f t="shared" si="242"/>
        <v>0</v>
      </c>
      <c r="AV126" s="74">
        <f t="shared" si="243"/>
        <v>0</v>
      </c>
      <c r="AW126" s="74">
        <f t="shared" si="244"/>
        <v>0</v>
      </c>
      <c r="AX126" s="396">
        <f t="shared" si="245"/>
        <v>0</v>
      </c>
      <c r="AY126" s="460">
        <f t="shared" si="200"/>
        <v>1859</v>
      </c>
      <c r="AZ126" s="601" t="str">
        <f t="shared" si="176"/>
        <v>659EPS016</v>
      </c>
      <c r="BA126" s="779" t="s">
        <v>290</v>
      </c>
      <c r="BB126" s="781">
        <v>659</v>
      </c>
      <c r="BC126" s="779" t="s">
        <v>212</v>
      </c>
      <c r="BD126" s="780">
        <v>1</v>
      </c>
    </row>
    <row r="127" spans="2:56" ht="15" customHeight="1">
      <c r="B127" s="590" t="str">
        <f t="shared" si="201"/>
        <v>847EPS010</v>
      </c>
      <c r="C127" s="590" t="str">
        <f t="shared" si="202"/>
        <v>847EPS016</v>
      </c>
      <c r="D127" s="590" t="str">
        <f t="shared" si="203"/>
        <v>847EPS037</v>
      </c>
      <c r="E127" s="590" t="str">
        <f t="shared" si="204"/>
        <v>847EPS002</v>
      </c>
      <c r="F127" s="590" t="str">
        <f t="shared" si="205"/>
        <v>847EPS044</v>
      </c>
      <c r="G127" s="590" t="str">
        <f t="shared" si="206"/>
        <v>847EPS023</v>
      </c>
      <c r="H127" s="590" t="str">
        <f t="shared" si="207"/>
        <v>847EPS005</v>
      </c>
      <c r="I127" s="590" t="str">
        <f t="shared" si="208"/>
        <v>847EPS018</v>
      </c>
      <c r="J127" s="590" t="str">
        <f t="shared" si="209"/>
        <v>847EAS016</v>
      </c>
      <c r="K127" s="590" t="str">
        <f t="shared" si="210"/>
        <v>847EAS027</v>
      </c>
      <c r="L127" s="590" t="str">
        <f t="shared" si="211"/>
        <v>847EPS017</v>
      </c>
      <c r="M127" s="590" t="str">
        <f t="shared" si="212"/>
        <v>847EPS033</v>
      </c>
      <c r="N127" s="590" t="str">
        <f t="shared" si="213"/>
        <v>847EPS001</v>
      </c>
      <c r="O127" s="590" t="str">
        <f t="shared" si="214"/>
        <v>847EPS008</v>
      </c>
      <c r="P127" s="590" t="str">
        <f t="shared" si="215"/>
        <v>847EPS040</v>
      </c>
      <c r="Q127" s="590" t="str">
        <f t="shared" si="216"/>
        <v>847ESSC24</v>
      </c>
      <c r="R127" s="590" t="e">
        <f>CONCATENATE(AB128,#REF!)</f>
        <v>#REF!</v>
      </c>
      <c r="S127" s="590" t="str">
        <f t="shared" si="217"/>
        <v>847ESSC91</v>
      </c>
      <c r="T127" s="590" t="str">
        <f t="shared" si="218"/>
        <v>847ESSC02</v>
      </c>
      <c r="U127" s="590" t="str">
        <f t="shared" si="219"/>
        <v>847ESSC62</v>
      </c>
      <c r="V127" s="590" t="e">
        <f>CONCATENATE(AB128,#REF!)</f>
        <v>#REF!</v>
      </c>
      <c r="W127" s="590" t="str">
        <f t="shared" si="220"/>
        <v>847EPSIC3</v>
      </c>
      <c r="X127" s="590" t="str">
        <f t="shared" si="221"/>
        <v>847CCFC55</v>
      </c>
      <c r="Y127" s="590" t="str">
        <f t="shared" si="222"/>
        <v>847ESSC07</v>
      </c>
      <c r="Z127" s="695" t="s">
        <v>99</v>
      </c>
      <c r="AA127" s="610" t="s">
        <v>247</v>
      </c>
      <c r="AB127" s="476">
        <v>809</v>
      </c>
      <c r="AC127" s="80">
        <f t="shared" si="224"/>
        <v>0</v>
      </c>
      <c r="AD127" s="74">
        <f t="shared" si="225"/>
        <v>0</v>
      </c>
      <c r="AE127" s="74">
        <f t="shared" si="226"/>
        <v>1344</v>
      </c>
      <c r="AF127" s="74">
        <f t="shared" si="227"/>
        <v>2</v>
      </c>
      <c r="AG127" s="74">
        <f t="shared" si="228"/>
        <v>1956</v>
      </c>
      <c r="AH127" s="74">
        <f t="shared" si="229"/>
        <v>0</v>
      </c>
      <c r="AI127" s="74">
        <f t="shared" si="230"/>
        <v>0</v>
      </c>
      <c r="AJ127" s="74">
        <f t="shared" si="231"/>
        <v>0</v>
      </c>
      <c r="AK127" s="74">
        <f t="shared" si="232"/>
        <v>0</v>
      </c>
      <c r="AL127" s="74">
        <f t="shared" si="233"/>
        <v>0</v>
      </c>
      <c r="AM127" s="74">
        <f t="shared" si="234"/>
        <v>0</v>
      </c>
      <c r="AN127" s="74">
        <f t="shared" si="235"/>
        <v>0</v>
      </c>
      <c r="AO127" s="74">
        <f t="shared" si="236"/>
        <v>0</v>
      </c>
      <c r="AP127" s="396">
        <f t="shared" si="237"/>
        <v>0</v>
      </c>
      <c r="AQ127" s="80">
        <f t="shared" si="238"/>
        <v>145</v>
      </c>
      <c r="AR127" s="74">
        <f t="shared" si="239"/>
        <v>0</v>
      </c>
      <c r="AS127" s="74">
        <f t="shared" si="240"/>
        <v>0</v>
      </c>
      <c r="AT127" s="74">
        <f t="shared" si="241"/>
        <v>0</v>
      </c>
      <c r="AU127" s="74">
        <f t="shared" si="242"/>
        <v>0</v>
      </c>
      <c r="AV127" s="74">
        <f t="shared" si="243"/>
        <v>0</v>
      </c>
      <c r="AW127" s="74">
        <f t="shared" si="244"/>
        <v>0</v>
      </c>
      <c r="AX127" s="396">
        <f t="shared" si="245"/>
        <v>0</v>
      </c>
      <c r="AY127" s="460">
        <f t="shared" si="200"/>
        <v>3447</v>
      </c>
      <c r="AZ127" s="601" t="str">
        <f t="shared" si="176"/>
        <v>659EPS018</v>
      </c>
      <c r="BA127" s="779" t="s">
        <v>290</v>
      </c>
      <c r="BB127" s="781">
        <v>659</v>
      </c>
      <c r="BC127" s="779" t="s">
        <v>190</v>
      </c>
      <c r="BD127" s="780">
        <v>1</v>
      </c>
    </row>
    <row r="128" spans="2:56" ht="15" customHeight="1">
      <c r="B128" s="590" t="str">
        <f t="shared" si="201"/>
        <v>856EPS010</v>
      </c>
      <c r="C128" s="590" t="str">
        <f t="shared" si="202"/>
        <v>856EPS016</v>
      </c>
      <c r="D128" s="590" t="str">
        <f t="shared" si="203"/>
        <v>856EPS037</v>
      </c>
      <c r="E128" s="590" t="str">
        <f t="shared" si="204"/>
        <v>856EPS002</v>
      </c>
      <c r="F128" s="590" t="str">
        <f t="shared" si="205"/>
        <v>856EPS044</v>
      </c>
      <c r="G128" s="590" t="str">
        <f t="shared" si="206"/>
        <v>856EPS023</v>
      </c>
      <c r="H128" s="590" t="str">
        <f t="shared" si="207"/>
        <v>856EPS005</v>
      </c>
      <c r="I128" s="590" t="str">
        <f t="shared" si="208"/>
        <v>856EPS018</v>
      </c>
      <c r="J128" s="590" t="str">
        <f t="shared" si="209"/>
        <v>856EAS016</v>
      </c>
      <c r="K128" s="590" t="str">
        <f t="shared" si="210"/>
        <v>856EAS027</v>
      </c>
      <c r="L128" s="590" t="str">
        <f t="shared" si="211"/>
        <v>856EPS017</v>
      </c>
      <c r="M128" s="590" t="str">
        <f t="shared" si="212"/>
        <v>856EPS033</v>
      </c>
      <c r="N128" s="590" t="str">
        <f t="shared" si="213"/>
        <v>856EPS001</v>
      </c>
      <c r="O128" s="590" t="str">
        <f t="shared" si="214"/>
        <v>856EPS008</v>
      </c>
      <c r="P128" s="590" t="str">
        <f t="shared" si="215"/>
        <v>856EPS040</v>
      </c>
      <c r="Q128" s="590" t="str">
        <f t="shared" si="216"/>
        <v>856ESSC24</v>
      </c>
      <c r="R128" s="590" t="e">
        <f>CONCATENATE(AB129,#REF!)</f>
        <v>#REF!</v>
      </c>
      <c r="S128" s="590" t="str">
        <f t="shared" si="217"/>
        <v>856ESSC91</v>
      </c>
      <c r="T128" s="590" t="str">
        <f t="shared" si="218"/>
        <v>856ESSC02</v>
      </c>
      <c r="U128" s="590" t="str">
        <f t="shared" si="219"/>
        <v>856ESSC62</v>
      </c>
      <c r="V128" s="590" t="e">
        <f>CONCATENATE(AB129,#REF!)</f>
        <v>#REF!</v>
      </c>
      <c r="W128" s="590" t="str">
        <f t="shared" si="220"/>
        <v>856EPSIC3</v>
      </c>
      <c r="X128" s="590" t="str">
        <f t="shared" si="221"/>
        <v>856CCFC55</v>
      </c>
      <c r="Y128" s="590" t="str">
        <f t="shared" si="222"/>
        <v>856ESSC07</v>
      </c>
      <c r="Z128" s="695" t="s">
        <v>101</v>
      </c>
      <c r="AA128" s="610" t="s">
        <v>247</v>
      </c>
      <c r="AB128" s="476">
        <v>847</v>
      </c>
      <c r="AC128" s="80">
        <f t="shared" si="224"/>
        <v>0</v>
      </c>
      <c r="AD128" s="74">
        <f t="shared" si="225"/>
        <v>0</v>
      </c>
      <c r="AE128" s="74">
        <f t="shared" si="226"/>
        <v>2264</v>
      </c>
      <c r="AF128" s="74">
        <f t="shared" si="227"/>
        <v>0</v>
      </c>
      <c r="AG128" s="74">
        <f t="shared" si="228"/>
        <v>1056</v>
      </c>
      <c r="AH128" s="74">
        <f t="shared" si="229"/>
        <v>0</v>
      </c>
      <c r="AI128" s="74">
        <f t="shared" si="230"/>
        <v>1</v>
      </c>
      <c r="AJ128" s="74">
        <f t="shared" si="231"/>
        <v>0</v>
      </c>
      <c r="AK128" s="74">
        <f t="shared" si="232"/>
        <v>0</v>
      </c>
      <c r="AL128" s="74">
        <f t="shared" si="233"/>
        <v>0</v>
      </c>
      <c r="AM128" s="74">
        <f t="shared" si="234"/>
        <v>0</v>
      </c>
      <c r="AN128" s="74">
        <f t="shared" si="235"/>
        <v>0</v>
      </c>
      <c r="AO128" s="74">
        <f t="shared" si="236"/>
        <v>0</v>
      </c>
      <c r="AP128" s="396">
        <f t="shared" si="237"/>
        <v>0</v>
      </c>
      <c r="AQ128" s="80">
        <f t="shared" si="238"/>
        <v>420</v>
      </c>
      <c r="AR128" s="74">
        <f t="shared" si="239"/>
        <v>0</v>
      </c>
      <c r="AS128" s="74">
        <f t="shared" si="240"/>
        <v>0</v>
      </c>
      <c r="AT128" s="74">
        <f t="shared" si="241"/>
        <v>0</v>
      </c>
      <c r="AU128" s="74">
        <f t="shared" si="242"/>
        <v>0</v>
      </c>
      <c r="AV128" s="74">
        <f t="shared" si="243"/>
        <v>0</v>
      </c>
      <c r="AW128" s="74">
        <f t="shared" si="244"/>
        <v>0</v>
      </c>
      <c r="AX128" s="396">
        <f t="shared" si="245"/>
        <v>0</v>
      </c>
      <c r="AY128" s="460">
        <f t="shared" si="200"/>
        <v>3741</v>
      </c>
      <c r="AZ128" s="601" t="str">
        <f t="shared" si="176"/>
        <v>659EPS037</v>
      </c>
      <c r="BA128" s="779" t="s">
        <v>290</v>
      </c>
      <c r="BB128" s="781">
        <v>659</v>
      </c>
      <c r="BC128" s="779" t="s">
        <v>214</v>
      </c>
      <c r="BD128" s="780">
        <v>336</v>
      </c>
    </row>
    <row r="129" spans="2:56" ht="15" customHeight="1">
      <c r="B129" s="590" t="str">
        <f t="shared" si="201"/>
        <v>861EPS010</v>
      </c>
      <c r="C129" s="590" t="str">
        <f t="shared" si="202"/>
        <v>861EPS016</v>
      </c>
      <c r="D129" s="590" t="str">
        <f t="shared" si="203"/>
        <v>861EPS037</v>
      </c>
      <c r="E129" s="590" t="str">
        <f t="shared" si="204"/>
        <v>861EPS002</v>
      </c>
      <c r="F129" s="590" t="str">
        <f t="shared" si="205"/>
        <v>861EPS044</v>
      </c>
      <c r="G129" s="590" t="str">
        <f t="shared" si="206"/>
        <v>861EPS023</v>
      </c>
      <c r="H129" s="590" t="str">
        <f t="shared" si="207"/>
        <v>861EPS005</v>
      </c>
      <c r="I129" s="590" t="str">
        <f t="shared" si="208"/>
        <v>861EPS018</v>
      </c>
      <c r="J129" s="590" t="str">
        <f t="shared" si="209"/>
        <v>861EAS016</v>
      </c>
      <c r="K129" s="590" t="str">
        <f t="shared" si="210"/>
        <v>861EAS027</v>
      </c>
      <c r="L129" s="590" t="str">
        <f t="shared" si="211"/>
        <v>861EPS017</v>
      </c>
      <c r="M129" s="590" t="str">
        <f t="shared" si="212"/>
        <v>861EPS033</v>
      </c>
      <c r="N129" s="590" t="str">
        <f t="shared" si="213"/>
        <v>861EPS001</v>
      </c>
      <c r="O129" s="590" t="str">
        <f t="shared" si="214"/>
        <v>861EPS008</v>
      </c>
      <c r="P129" s="590" t="str">
        <f t="shared" si="215"/>
        <v>861EPS040</v>
      </c>
      <c r="Q129" s="590" t="str">
        <f t="shared" si="216"/>
        <v>861ESSC24</v>
      </c>
      <c r="R129" s="590" t="e">
        <f>CONCATENATE(AB130,#REF!)</f>
        <v>#REF!</v>
      </c>
      <c r="S129" s="590" t="str">
        <f t="shared" si="217"/>
        <v>861ESSC91</v>
      </c>
      <c r="T129" s="590" t="str">
        <f t="shared" si="218"/>
        <v>861ESSC02</v>
      </c>
      <c r="U129" s="590" t="str">
        <f t="shared" si="219"/>
        <v>861ESSC62</v>
      </c>
      <c r="V129" s="590" t="e">
        <f>CONCATENATE(AB130,#REF!)</f>
        <v>#REF!</v>
      </c>
      <c r="W129" s="590" t="str">
        <f t="shared" si="220"/>
        <v>861EPSIC3</v>
      </c>
      <c r="X129" s="590" t="str">
        <f t="shared" si="221"/>
        <v>861CCFC55</v>
      </c>
      <c r="Y129" s="590" t="str">
        <f t="shared" si="222"/>
        <v>861ESSC07</v>
      </c>
      <c r="Z129" s="602" t="s">
        <v>103</v>
      </c>
      <c r="AA129" s="610" t="s">
        <v>247</v>
      </c>
      <c r="AB129" s="476">
        <v>856</v>
      </c>
      <c r="AC129" s="80">
        <f t="shared" si="224"/>
        <v>0</v>
      </c>
      <c r="AD129" s="74">
        <f t="shared" si="225"/>
        <v>0</v>
      </c>
      <c r="AE129" s="74">
        <f t="shared" si="226"/>
        <v>518</v>
      </c>
      <c r="AF129" s="74">
        <f t="shared" si="227"/>
        <v>0</v>
      </c>
      <c r="AG129" s="74">
        <f t="shared" si="228"/>
        <v>820</v>
      </c>
      <c r="AH129" s="74">
        <f t="shared" si="229"/>
        <v>0</v>
      </c>
      <c r="AI129" s="74">
        <f t="shared" si="230"/>
        <v>1</v>
      </c>
      <c r="AJ129" s="74">
        <f t="shared" si="231"/>
        <v>0</v>
      </c>
      <c r="AK129" s="74">
        <f t="shared" si="232"/>
        <v>0</v>
      </c>
      <c r="AL129" s="74">
        <f t="shared" si="233"/>
        <v>0</v>
      </c>
      <c r="AM129" s="74">
        <f t="shared" si="234"/>
        <v>0</v>
      </c>
      <c r="AN129" s="74">
        <f t="shared" si="235"/>
        <v>0</v>
      </c>
      <c r="AO129" s="74">
        <f t="shared" si="236"/>
        <v>0</v>
      </c>
      <c r="AP129" s="396">
        <f t="shared" si="237"/>
        <v>0</v>
      </c>
      <c r="AQ129" s="80">
        <f t="shared" si="238"/>
        <v>194</v>
      </c>
      <c r="AR129" s="74">
        <f t="shared" si="239"/>
        <v>0</v>
      </c>
      <c r="AS129" s="74">
        <f t="shared" si="240"/>
        <v>0</v>
      </c>
      <c r="AT129" s="74">
        <f t="shared" si="241"/>
        <v>0</v>
      </c>
      <c r="AU129" s="74">
        <f t="shared" si="242"/>
        <v>0</v>
      </c>
      <c r="AV129" s="74">
        <f t="shared" si="243"/>
        <v>10</v>
      </c>
      <c r="AW129" s="74">
        <f t="shared" si="244"/>
        <v>0</v>
      </c>
      <c r="AX129" s="396">
        <f t="shared" si="245"/>
        <v>0</v>
      </c>
      <c r="AY129" s="460">
        <f t="shared" si="200"/>
        <v>1543</v>
      </c>
      <c r="AZ129" s="601" t="str">
        <f t="shared" si="176"/>
        <v>659EPS040</v>
      </c>
      <c r="BA129" s="779" t="s">
        <v>290</v>
      </c>
      <c r="BB129" s="781">
        <v>659</v>
      </c>
      <c r="BC129" s="779" t="s">
        <v>875</v>
      </c>
      <c r="BD129" s="780">
        <v>78</v>
      </c>
    </row>
    <row r="130" spans="2:56" ht="15" customHeight="1">
      <c r="B130" s="590" t="str">
        <f t="shared" si="201"/>
        <v>EPS010</v>
      </c>
      <c r="C130" s="590" t="str">
        <f t="shared" si="202"/>
        <v>EPS016</v>
      </c>
      <c r="D130" s="590" t="str">
        <f t="shared" si="203"/>
        <v>EPS037</v>
      </c>
      <c r="E130" s="590" t="str">
        <f t="shared" si="204"/>
        <v>EPS002</v>
      </c>
      <c r="F130" s="590" t="str">
        <f t="shared" si="205"/>
        <v>EPS044</v>
      </c>
      <c r="G130" s="590" t="str">
        <f t="shared" si="206"/>
        <v>EPS023</v>
      </c>
      <c r="H130" s="590" t="str">
        <f t="shared" si="207"/>
        <v>EPS005</v>
      </c>
      <c r="I130" s="590" t="str">
        <f t="shared" si="208"/>
        <v>EPS018</v>
      </c>
      <c r="J130" s="590" t="str">
        <f t="shared" si="209"/>
        <v>EAS016</v>
      </c>
      <c r="K130" s="590" t="str">
        <f t="shared" si="210"/>
        <v>EAS027</v>
      </c>
      <c r="L130" s="590" t="str">
        <f t="shared" si="211"/>
        <v>EPS017</v>
      </c>
      <c r="M130" s="590" t="str">
        <f t="shared" si="212"/>
        <v>EPS033</v>
      </c>
      <c r="N130" s="590" t="str">
        <f t="shared" si="213"/>
        <v>EPS001</v>
      </c>
      <c r="O130" s="590" t="str">
        <f t="shared" si="214"/>
        <v>EPS008</v>
      </c>
      <c r="P130" s="590" t="str">
        <f t="shared" si="215"/>
        <v>EPS040</v>
      </c>
      <c r="Q130" s="590" t="str">
        <f t="shared" si="216"/>
        <v>ESSC24</v>
      </c>
      <c r="R130" s="590" t="e">
        <f>CONCATENATE(AB131,#REF!)</f>
        <v>#REF!</v>
      </c>
      <c r="S130" s="590" t="str">
        <f t="shared" si="217"/>
        <v>ESSC91</v>
      </c>
      <c r="T130" s="590" t="str">
        <f t="shared" si="218"/>
        <v>ESSC02</v>
      </c>
      <c r="U130" s="590" t="str">
        <f t="shared" si="219"/>
        <v>ESSC62</v>
      </c>
      <c r="V130" s="590" t="e">
        <f>CONCATENATE(AB131,#REF!)</f>
        <v>#REF!</v>
      </c>
      <c r="W130" s="590" t="str">
        <f t="shared" si="220"/>
        <v>EPSIC3</v>
      </c>
      <c r="X130" s="590" t="str">
        <f t="shared" si="221"/>
        <v>CCFC55</v>
      </c>
      <c r="Y130" s="590" t="str">
        <f t="shared" si="222"/>
        <v>ESSC07</v>
      </c>
      <c r="Z130" s="695" t="s">
        <v>27</v>
      </c>
      <c r="AA130" s="610" t="s">
        <v>247</v>
      </c>
      <c r="AB130" s="476">
        <v>861</v>
      </c>
      <c r="AC130" s="80">
        <f t="shared" si="224"/>
        <v>0</v>
      </c>
      <c r="AD130" s="74">
        <f t="shared" si="225"/>
        <v>0</v>
      </c>
      <c r="AE130" s="74">
        <f t="shared" si="226"/>
        <v>1747</v>
      </c>
      <c r="AF130" s="74">
        <f t="shared" si="227"/>
        <v>0</v>
      </c>
      <c r="AG130" s="74">
        <f t="shared" si="228"/>
        <v>2039</v>
      </c>
      <c r="AH130" s="74">
        <f t="shared" si="229"/>
        <v>0</v>
      </c>
      <c r="AI130" s="74">
        <f t="shared" si="230"/>
        <v>6</v>
      </c>
      <c r="AJ130" s="74">
        <f t="shared" si="231"/>
        <v>0</v>
      </c>
      <c r="AK130" s="74">
        <f t="shared" si="232"/>
        <v>4</v>
      </c>
      <c r="AL130" s="74">
        <f t="shared" si="233"/>
        <v>0</v>
      </c>
      <c r="AM130" s="74">
        <f t="shared" si="234"/>
        <v>0</v>
      </c>
      <c r="AN130" s="74">
        <f t="shared" si="235"/>
        <v>0</v>
      </c>
      <c r="AO130" s="74">
        <f t="shared" si="236"/>
        <v>0</v>
      </c>
      <c r="AP130" s="396">
        <f t="shared" si="237"/>
        <v>0</v>
      </c>
      <c r="AQ130" s="80">
        <f t="shared" si="238"/>
        <v>281</v>
      </c>
      <c r="AR130" s="74">
        <f t="shared" si="239"/>
        <v>0</v>
      </c>
      <c r="AS130" s="74">
        <f t="shared" si="240"/>
        <v>0</v>
      </c>
      <c r="AT130" s="74">
        <f t="shared" si="241"/>
        <v>0</v>
      </c>
      <c r="AU130" s="74">
        <f t="shared" si="242"/>
        <v>0</v>
      </c>
      <c r="AV130" s="74">
        <f t="shared" si="243"/>
        <v>0</v>
      </c>
      <c r="AW130" s="74">
        <f t="shared" si="244"/>
        <v>0</v>
      </c>
      <c r="AX130" s="396">
        <f t="shared" si="245"/>
        <v>0</v>
      </c>
      <c r="AY130" s="460">
        <f t="shared" si="200"/>
        <v>4077</v>
      </c>
      <c r="AZ130" s="601" t="str">
        <f t="shared" si="176"/>
        <v>659EPS044</v>
      </c>
      <c r="BA130" s="779" t="s">
        <v>290</v>
      </c>
      <c r="BB130" s="781">
        <v>659</v>
      </c>
      <c r="BC130" s="779" t="s">
        <v>1065</v>
      </c>
      <c r="BD130" s="780">
        <v>456</v>
      </c>
    </row>
    <row r="131" spans="2:56" ht="15" customHeight="1">
      <c r="B131" s="590" t="str">
        <f t="shared" si="201"/>
        <v>1EPS010</v>
      </c>
      <c r="C131" s="590" t="str">
        <f t="shared" si="202"/>
        <v>1EPS016</v>
      </c>
      <c r="D131" s="590" t="str">
        <f t="shared" si="203"/>
        <v>1EPS037</v>
      </c>
      <c r="E131" s="590" t="str">
        <f t="shared" si="204"/>
        <v>1EPS002</v>
      </c>
      <c r="F131" s="590" t="str">
        <f t="shared" si="205"/>
        <v>1EPS044</v>
      </c>
      <c r="G131" s="590" t="str">
        <f t="shared" si="206"/>
        <v>1EPS023</v>
      </c>
      <c r="H131" s="590" t="str">
        <f t="shared" si="207"/>
        <v>1EPS005</v>
      </c>
      <c r="I131" s="590" t="str">
        <f t="shared" si="208"/>
        <v>1EPS018</v>
      </c>
      <c r="J131" s="590" t="str">
        <f t="shared" si="209"/>
        <v>1EAS016</v>
      </c>
      <c r="K131" s="590" t="str">
        <f t="shared" si="210"/>
        <v>1EAS027</v>
      </c>
      <c r="L131" s="590" t="str">
        <f t="shared" si="211"/>
        <v>1EPS017</v>
      </c>
      <c r="M131" s="590" t="str">
        <f t="shared" si="212"/>
        <v>1EPS033</v>
      </c>
      <c r="N131" s="590" t="str">
        <f t="shared" si="213"/>
        <v>1EPS001</v>
      </c>
      <c r="O131" s="590" t="str">
        <f t="shared" si="214"/>
        <v>1EPS008</v>
      </c>
      <c r="P131" s="590" t="str">
        <f t="shared" si="215"/>
        <v>1EPS040</v>
      </c>
      <c r="Q131" s="590" t="str">
        <f t="shared" si="216"/>
        <v>1ESSC24</v>
      </c>
      <c r="R131" s="590" t="e">
        <f>CONCATENATE(AB132,#REF!)</f>
        <v>#REF!</v>
      </c>
      <c r="S131" s="590" t="str">
        <f t="shared" si="217"/>
        <v>1ESSC91</v>
      </c>
      <c r="T131" s="590" t="str">
        <f t="shared" si="218"/>
        <v>1ESSC02</v>
      </c>
      <c r="U131" s="590" t="str">
        <f t="shared" si="219"/>
        <v>1ESSC62</v>
      </c>
      <c r="V131" s="590" t="e">
        <f>CONCATENATE(AB132,#REF!)</f>
        <v>#REF!</v>
      </c>
      <c r="W131" s="590" t="str">
        <f t="shared" si="220"/>
        <v>1EPSIC3</v>
      </c>
      <c r="X131" s="590" t="str">
        <f t="shared" si="221"/>
        <v>1CCFC55</v>
      </c>
      <c r="Y131" s="590" t="str">
        <f t="shared" si="222"/>
        <v>1ESSC07</v>
      </c>
      <c r="Z131" s="477" t="s">
        <v>311</v>
      </c>
      <c r="AA131" s="336"/>
      <c r="AB131" s="604"/>
      <c r="AC131" s="78">
        <f>SUM(AC132:AC141)</f>
        <v>1525806</v>
      </c>
      <c r="AD131" s="75">
        <f t="shared" ref="AD131:AX131" si="246">SUM(AD132:AD141)</f>
        <v>327176</v>
      </c>
      <c r="AE131" s="75">
        <f t="shared" si="246"/>
        <v>309769</v>
      </c>
      <c r="AF131" s="75">
        <f t="shared" si="246"/>
        <v>281560</v>
      </c>
      <c r="AG131" s="75">
        <f t="shared" si="246"/>
        <v>203026</v>
      </c>
      <c r="AH131" s="75">
        <f t="shared" si="246"/>
        <v>67449</v>
      </c>
      <c r="AI131" s="75">
        <f t="shared" si="246"/>
        <v>70619</v>
      </c>
      <c r="AJ131" s="75">
        <f t="shared" si="246"/>
        <v>1251</v>
      </c>
      <c r="AK131" s="75">
        <f t="shared" si="246"/>
        <v>8912</v>
      </c>
      <c r="AL131" s="75">
        <f t="shared" si="246"/>
        <v>2289</v>
      </c>
      <c r="AM131" s="75">
        <f t="shared" si="246"/>
        <v>31</v>
      </c>
      <c r="AN131" s="75">
        <f t="shared" si="246"/>
        <v>0</v>
      </c>
      <c r="AO131" s="75">
        <f t="shared" si="246"/>
        <v>0</v>
      </c>
      <c r="AP131" s="397">
        <f t="shared" si="246"/>
        <v>0</v>
      </c>
      <c r="AQ131" s="78">
        <f t="shared" si="246"/>
        <v>59643</v>
      </c>
      <c r="AR131" s="75">
        <f t="shared" si="246"/>
        <v>35</v>
      </c>
      <c r="AS131" s="75">
        <f t="shared" si="246"/>
        <v>0</v>
      </c>
      <c r="AT131" s="75">
        <f t="shared" si="246"/>
        <v>561</v>
      </c>
      <c r="AU131" s="75">
        <f t="shared" si="246"/>
        <v>3</v>
      </c>
      <c r="AV131" s="75">
        <f t="shared" si="246"/>
        <v>0</v>
      </c>
      <c r="AW131" s="75">
        <f t="shared" si="246"/>
        <v>1</v>
      </c>
      <c r="AX131" s="397">
        <f t="shared" si="246"/>
        <v>0</v>
      </c>
      <c r="AY131" s="459">
        <f t="shared" si="200"/>
        <v>2858131</v>
      </c>
      <c r="AZ131" s="601" t="str">
        <f t="shared" si="176"/>
        <v>659EPSIC3</v>
      </c>
      <c r="BA131" s="779" t="s">
        <v>290</v>
      </c>
      <c r="BB131" s="781">
        <v>659</v>
      </c>
      <c r="BC131" s="779" t="s">
        <v>554</v>
      </c>
      <c r="BD131" s="780">
        <v>4</v>
      </c>
    </row>
    <row r="132" spans="2:56" ht="15" customHeight="1">
      <c r="B132" s="590" t="str">
        <f t="shared" si="201"/>
        <v>79EPS010</v>
      </c>
      <c r="C132" s="590" t="str">
        <f t="shared" si="202"/>
        <v>79EPS016</v>
      </c>
      <c r="D132" s="590" t="str">
        <f t="shared" si="203"/>
        <v>79EPS037</v>
      </c>
      <c r="E132" s="590" t="str">
        <f t="shared" si="204"/>
        <v>79EPS002</v>
      </c>
      <c r="F132" s="590" t="str">
        <f t="shared" si="205"/>
        <v>79EPS044</v>
      </c>
      <c r="G132" s="590" t="str">
        <f t="shared" si="206"/>
        <v>79EPS023</v>
      </c>
      <c r="H132" s="590" t="str">
        <f t="shared" si="207"/>
        <v>79EPS005</v>
      </c>
      <c r="I132" s="590" t="str">
        <f t="shared" si="208"/>
        <v>79EPS018</v>
      </c>
      <c r="J132" s="590" t="str">
        <f t="shared" si="209"/>
        <v>79EAS016</v>
      </c>
      <c r="K132" s="590" t="str">
        <f t="shared" si="210"/>
        <v>79EAS027</v>
      </c>
      <c r="L132" s="590" t="str">
        <f t="shared" si="211"/>
        <v>79EPS017</v>
      </c>
      <c r="M132" s="590" t="str">
        <f t="shared" si="212"/>
        <v>79EPS033</v>
      </c>
      <c r="N132" s="590" t="str">
        <f t="shared" si="213"/>
        <v>79EPS001</v>
      </c>
      <c r="O132" s="590" t="str">
        <f t="shared" si="214"/>
        <v>79EPS008</v>
      </c>
      <c r="P132" s="590" t="str">
        <f t="shared" si="215"/>
        <v>79EPS040</v>
      </c>
      <c r="Q132" s="590" t="str">
        <f t="shared" si="216"/>
        <v>79ESSC24</v>
      </c>
      <c r="R132" s="590" t="e">
        <f>CONCATENATE(AB133,#REF!)</f>
        <v>#REF!</v>
      </c>
      <c r="S132" s="590" t="str">
        <f t="shared" si="217"/>
        <v>79ESSC91</v>
      </c>
      <c r="T132" s="590" t="str">
        <f t="shared" si="218"/>
        <v>79ESSC02</v>
      </c>
      <c r="U132" s="590" t="str">
        <f t="shared" si="219"/>
        <v>79ESSC62</v>
      </c>
      <c r="V132" s="590" t="e">
        <f>CONCATENATE(AB133,#REF!)</f>
        <v>#REF!</v>
      </c>
      <c r="W132" s="590" t="str">
        <f t="shared" si="220"/>
        <v>79EPSIC3</v>
      </c>
      <c r="X132" s="590" t="str">
        <f t="shared" si="221"/>
        <v>79CCFC55</v>
      </c>
      <c r="Y132" s="590" t="str">
        <f t="shared" si="222"/>
        <v>79ESSC07</v>
      </c>
      <c r="Z132" s="603" t="s">
        <v>30</v>
      </c>
      <c r="AA132" s="610" t="s">
        <v>244</v>
      </c>
      <c r="AB132" s="476">
        <v>1</v>
      </c>
      <c r="AC132" s="80">
        <f t="shared" ref="AC132:AC141" si="247">IFERROR(VLOOKUP(B131,$AZ$9:$BD$950,5,0),0)</f>
        <v>994748</v>
      </c>
      <c r="AD132" s="74">
        <f t="shared" ref="AD132:AD141" si="248">IFERROR(VLOOKUP(C131,$AZ$9:$BD$950,5,0),0)</f>
        <v>233979</v>
      </c>
      <c r="AE132" s="74">
        <f t="shared" ref="AE132:AE141" si="249">IFERROR(VLOOKUP(D131,$AZ$9:$BD$950,5,0),0)</f>
        <v>198276</v>
      </c>
      <c r="AF132" s="74">
        <f t="shared" ref="AF132:AF141" si="250">IFERROR(VLOOKUP(E131,$AZ$9:$BD$950,5,0),0)</f>
        <v>190775</v>
      </c>
      <c r="AG132" s="74">
        <f t="shared" ref="AG132:AG141" si="251">IFERROR(VLOOKUP(F131,$AZ$9:$BD$950,5,0),0)</f>
        <v>127918</v>
      </c>
      <c r="AH132" s="74">
        <f t="shared" ref="AH132:AH141" si="252">IFERROR(VLOOKUP(G131,$AZ$9:$BD$950,5,0),0)</f>
        <v>56812</v>
      </c>
      <c r="AI132" s="74">
        <f t="shared" ref="AI132:AI141" si="253">IFERROR(VLOOKUP(H131,$AZ$9:$BD$950,5,0),0)</f>
        <v>55693</v>
      </c>
      <c r="AJ132" s="74">
        <f t="shared" ref="AJ132:AJ141" si="254">IFERROR(VLOOKUP(I131,$AZ$9:$BD$950,5,0),0)</f>
        <v>427</v>
      </c>
      <c r="AK132" s="74">
        <f t="shared" ref="AK132:AK141" si="255">IFERROR(VLOOKUP(J131,$AZ$9:$BD$950,5,0),0)</f>
        <v>6177</v>
      </c>
      <c r="AL132" s="74">
        <f t="shared" ref="AL132:AL141" si="256">IFERROR(VLOOKUP(K131,$AZ$9:$BD$950,5,0),0)</f>
        <v>1364</v>
      </c>
      <c r="AM132" s="74">
        <f t="shared" ref="AM132:AM141" si="257">IFERROR(VLOOKUP(L131,$AZ$9:$BD$950,5,0),0)</f>
        <v>30</v>
      </c>
      <c r="AN132" s="74">
        <f t="shared" ref="AN132:AN141" si="258">IFERROR(VLOOKUP(M131,$AZ$9:$BD$950,5,0),0)</f>
        <v>0</v>
      </c>
      <c r="AO132" s="74">
        <f t="shared" ref="AO132:AO141" si="259">IFERROR(VLOOKUP(N131,$AZ$9:$BD$950,5,0),0)</f>
        <v>0</v>
      </c>
      <c r="AP132" s="396">
        <f t="shared" ref="AP132:AP141" si="260">IFERROR(VLOOKUP(O131,$AZ$9:$BD$950,5,0),0)</f>
        <v>0</v>
      </c>
      <c r="AQ132" s="80">
        <f t="shared" ref="AQ132:AQ141" si="261">IFERROR(VLOOKUP(P131,$AZ$9:$BD$950,5,0),0)</f>
        <v>43837</v>
      </c>
      <c r="AR132" s="74">
        <f t="shared" ref="AR132:AR141" si="262">IFERROR(VLOOKUP(Q131,$AZ$9:$BD$950,5,0),0)</f>
        <v>35</v>
      </c>
      <c r="AS132" s="74">
        <f t="shared" ref="AS132:AS141" si="263">IFERROR(VLOOKUP(S131,$AZ$9:$BD$950,5,0),0)</f>
        <v>0</v>
      </c>
      <c r="AT132" s="74">
        <f t="shared" ref="AT132:AT141" si="264">IFERROR(VLOOKUP(T131,$AZ$9:$BD$950,5,0),0)</f>
        <v>494</v>
      </c>
      <c r="AU132" s="74">
        <f t="shared" ref="AU132:AU141" si="265">IFERROR(VLOOKUP(U131,$AZ$9:$BD$950,5,0),0)</f>
        <v>1</v>
      </c>
      <c r="AV132" s="74">
        <f t="shared" ref="AV132:AV141" si="266">IFERROR(VLOOKUP(W131,$AZ$9:$BD$950,5,0),0)</f>
        <v>0</v>
      </c>
      <c r="AW132" s="74">
        <f t="shared" ref="AW132:AW141" si="267">IFERROR(VLOOKUP(X131,$AZ$9:$BD$950,5,0),0)</f>
        <v>1</v>
      </c>
      <c r="AX132" s="396">
        <f t="shared" ref="AX132:AX141" si="268">IFERROR(VLOOKUP(Y131,$AZ$9:$BD$950,5,0),0)</f>
        <v>0</v>
      </c>
      <c r="AY132" s="460">
        <f t="shared" si="200"/>
        <v>1910567</v>
      </c>
      <c r="AZ132" s="601" t="str">
        <f t="shared" si="176"/>
        <v>659ESSC02</v>
      </c>
      <c r="BA132" s="779" t="s">
        <v>290</v>
      </c>
      <c r="BB132" s="781">
        <v>659</v>
      </c>
      <c r="BC132" s="779" t="s">
        <v>557</v>
      </c>
      <c r="BD132" s="780">
        <v>31</v>
      </c>
    </row>
    <row r="133" spans="2:56" ht="15" customHeight="1">
      <c r="B133" s="590" t="str">
        <f t="shared" si="201"/>
        <v>88EPS010</v>
      </c>
      <c r="C133" s="590" t="str">
        <f t="shared" si="202"/>
        <v>88EPS016</v>
      </c>
      <c r="D133" s="590" t="str">
        <f t="shared" si="203"/>
        <v>88EPS037</v>
      </c>
      <c r="E133" s="590" t="str">
        <f t="shared" si="204"/>
        <v>88EPS002</v>
      </c>
      <c r="F133" s="590" t="str">
        <f t="shared" si="205"/>
        <v>88EPS044</v>
      </c>
      <c r="G133" s="590" t="str">
        <f t="shared" si="206"/>
        <v>88EPS023</v>
      </c>
      <c r="H133" s="590" t="str">
        <f t="shared" si="207"/>
        <v>88EPS005</v>
      </c>
      <c r="I133" s="590" t="str">
        <f t="shared" si="208"/>
        <v>88EPS018</v>
      </c>
      <c r="J133" s="590" t="str">
        <f t="shared" si="209"/>
        <v>88EAS016</v>
      </c>
      <c r="K133" s="590" t="str">
        <f t="shared" si="210"/>
        <v>88EAS027</v>
      </c>
      <c r="L133" s="590" t="str">
        <f t="shared" si="211"/>
        <v>88EPS017</v>
      </c>
      <c r="M133" s="590" t="str">
        <f t="shared" si="212"/>
        <v>88EPS033</v>
      </c>
      <c r="N133" s="590" t="str">
        <f t="shared" si="213"/>
        <v>88EPS001</v>
      </c>
      <c r="O133" s="590" t="str">
        <f t="shared" si="214"/>
        <v>88EPS008</v>
      </c>
      <c r="P133" s="590" t="str">
        <f t="shared" si="215"/>
        <v>88EPS040</v>
      </c>
      <c r="Q133" s="590" t="str">
        <f t="shared" si="216"/>
        <v>88ESSC24</v>
      </c>
      <c r="R133" s="590" t="e">
        <f>CONCATENATE(AB134,#REF!)</f>
        <v>#REF!</v>
      </c>
      <c r="S133" s="590" t="str">
        <f t="shared" si="217"/>
        <v>88ESSC91</v>
      </c>
      <c r="T133" s="590" t="str">
        <f t="shared" si="218"/>
        <v>88ESSC02</v>
      </c>
      <c r="U133" s="590" t="str">
        <f t="shared" si="219"/>
        <v>88ESSC62</v>
      </c>
      <c r="V133" s="590" t="e">
        <f>CONCATENATE(AB134,#REF!)</f>
        <v>#REF!</v>
      </c>
      <c r="W133" s="590" t="str">
        <f t="shared" si="220"/>
        <v>88EPSIC3</v>
      </c>
      <c r="X133" s="590" t="str">
        <f t="shared" si="221"/>
        <v>88CCFC55</v>
      </c>
      <c r="Y133" s="590" t="str">
        <f t="shared" si="222"/>
        <v>88ESSC07</v>
      </c>
      <c r="Z133" s="602" t="s">
        <v>69</v>
      </c>
      <c r="AA133" s="610" t="s">
        <v>244</v>
      </c>
      <c r="AB133" s="476">
        <v>79</v>
      </c>
      <c r="AC133" s="80">
        <f t="shared" si="247"/>
        <v>6974</v>
      </c>
      <c r="AD133" s="74">
        <f t="shared" si="248"/>
        <v>5554</v>
      </c>
      <c r="AE133" s="74">
        <f t="shared" si="249"/>
        <v>4056</v>
      </c>
      <c r="AF133" s="74">
        <f t="shared" si="250"/>
        <v>761</v>
      </c>
      <c r="AG133" s="74">
        <f t="shared" si="251"/>
        <v>2960</v>
      </c>
      <c r="AH133" s="74">
        <f t="shared" si="252"/>
        <v>0</v>
      </c>
      <c r="AI133" s="74">
        <f t="shared" si="253"/>
        <v>2</v>
      </c>
      <c r="AJ133" s="74">
        <f t="shared" si="254"/>
        <v>0</v>
      </c>
      <c r="AK133" s="74">
        <f t="shared" si="255"/>
        <v>22</v>
      </c>
      <c r="AL133" s="74">
        <f t="shared" si="256"/>
        <v>86</v>
      </c>
      <c r="AM133" s="74">
        <f t="shared" si="257"/>
        <v>0</v>
      </c>
      <c r="AN133" s="74">
        <f t="shared" si="258"/>
        <v>0</v>
      </c>
      <c r="AO133" s="74">
        <f t="shared" si="259"/>
        <v>0</v>
      </c>
      <c r="AP133" s="396">
        <f t="shared" si="260"/>
        <v>0</v>
      </c>
      <c r="AQ133" s="80">
        <f t="shared" si="261"/>
        <v>958</v>
      </c>
      <c r="AR133" s="74">
        <f t="shared" si="262"/>
        <v>0</v>
      </c>
      <c r="AS133" s="74">
        <f t="shared" si="263"/>
        <v>0</v>
      </c>
      <c r="AT133" s="74">
        <f t="shared" si="264"/>
        <v>4</v>
      </c>
      <c r="AU133" s="74">
        <f t="shared" si="265"/>
        <v>0</v>
      </c>
      <c r="AV133" s="74">
        <f t="shared" si="266"/>
        <v>0</v>
      </c>
      <c r="AW133" s="74">
        <f t="shared" si="267"/>
        <v>0</v>
      </c>
      <c r="AX133" s="396">
        <f t="shared" si="268"/>
        <v>0</v>
      </c>
      <c r="AY133" s="460">
        <f t="shared" si="200"/>
        <v>21377</v>
      </c>
      <c r="AZ133" s="601" t="str">
        <f t="shared" si="176"/>
        <v>665EPS016</v>
      </c>
      <c r="BA133" s="779" t="s">
        <v>290</v>
      </c>
      <c r="BB133" s="781">
        <v>665</v>
      </c>
      <c r="BC133" s="779" t="s">
        <v>212</v>
      </c>
      <c r="BD133" s="780">
        <v>765</v>
      </c>
    </row>
    <row r="134" spans="2:56" ht="15" customHeight="1">
      <c r="B134" s="590" t="str">
        <f t="shared" si="201"/>
        <v>129EPS010</v>
      </c>
      <c r="C134" s="590" t="str">
        <f t="shared" si="202"/>
        <v>129EPS016</v>
      </c>
      <c r="D134" s="590" t="str">
        <f t="shared" si="203"/>
        <v>129EPS037</v>
      </c>
      <c r="E134" s="590" t="str">
        <f t="shared" si="204"/>
        <v>129EPS002</v>
      </c>
      <c r="F134" s="590" t="str">
        <f t="shared" si="205"/>
        <v>129EPS044</v>
      </c>
      <c r="G134" s="590" t="str">
        <f t="shared" si="206"/>
        <v>129EPS023</v>
      </c>
      <c r="H134" s="590" t="str">
        <f t="shared" si="207"/>
        <v>129EPS005</v>
      </c>
      <c r="I134" s="590" t="str">
        <f t="shared" si="208"/>
        <v>129EPS018</v>
      </c>
      <c r="J134" s="590" t="str">
        <f t="shared" si="209"/>
        <v>129EAS016</v>
      </c>
      <c r="K134" s="590" t="str">
        <f t="shared" si="210"/>
        <v>129EAS027</v>
      </c>
      <c r="L134" s="590" t="str">
        <f t="shared" si="211"/>
        <v>129EPS017</v>
      </c>
      <c r="M134" s="590" t="str">
        <f t="shared" si="212"/>
        <v>129EPS033</v>
      </c>
      <c r="N134" s="590" t="str">
        <f t="shared" si="213"/>
        <v>129EPS001</v>
      </c>
      <c r="O134" s="590" t="str">
        <f t="shared" si="214"/>
        <v>129EPS008</v>
      </c>
      <c r="P134" s="590" t="str">
        <f t="shared" si="215"/>
        <v>129EPS040</v>
      </c>
      <c r="Q134" s="590" t="str">
        <f t="shared" si="216"/>
        <v>129ESSC24</v>
      </c>
      <c r="R134" s="590" t="e">
        <f>CONCATENATE(AB135,#REF!)</f>
        <v>#REF!</v>
      </c>
      <c r="S134" s="590" t="str">
        <f t="shared" si="217"/>
        <v>129ESSC91</v>
      </c>
      <c r="T134" s="590" t="str">
        <f t="shared" si="218"/>
        <v>129ESSC02</v>
      </c>
      <c r="U134" s="590" t="str">
        <f t="shared" si="219"/>
        <v>129ESSC62</v>
      </c>
      <c r="V134" s="590" t="e">
        <f>CONCATENATE(AB135,#REF!)</f>
        <v>#REF!</v>
      </c>
      <c r="W134" s="590" t="str">
        <f t="shared" si="220"/>
        <v>129EPSIC3</v>
      </c>
      <c r="X134" s="590" t="str">
        <f t="shared" si="221"/>
        <v>129CCFC55</v>
      </c>
      <c r="Y134" s="590" t="str">
        <f t="shared" si="222"/>
        <v>129ESSC07</v>
      </c>
      <c r="Z134" s="599" t="s">
        <v>35</v>
      </c>
      <c r="AA134" s="610" t="s">
        <v>244</v>
      </c>
      <c r="AB134" s="476">
        <v>88</v>
      </c>
      <c r="AC134" s="80">
        <f t="shared" si="247"/>
        <v>154743</v>
      </c>
      <c r="AD134" s="74">
        <f t="shared" si="248"/>
        <v>30669</v>
      </c>
      <c r="AE134" s="74">
        <f t="shared" si="249"/>
        <v>34829</v>
      </c>
      <c r="AF134" s="74">
        <f t="shared" si="250"/>
        <v>35831</v>
      </c>
      <c r="AG134" s="74">
        <f t="shared" si="251"/>
        <v>29977</v>
      </c>
      <c r="AH134" s="74">
        <f t="shared" si="252"/>
        <v>5817</v>
      </c>
      <c r="AI134" s="74">
        <f t="shared" si="253"/>
        <v>5085</v>
      </c>
      <c r="AJ134" s="74">
        <f t="shared" si="254"/>
        <v>44</v>
      </c>
      <c r="AK134" s="74">
        <f t="shared" si="255"/>
        <v>772</v>
      </c>
      <c r="AL134" s="74">
        <f t="shared" si="256"/>
        <v>589</v>
      </c>
      <c r="AM134" s="74">
        <f t="shared" si="257"/>
        <v>1</v>
      </c>
      <c r="AN134" s="74">
        <f t="shared" si="258"/>
        <v>0</v>
      </c>
      <c r="AO134" s="74">
        <f t="shared" si="259"/>
        <v>0</v>
      </c>
      <c r="AP134" s="396">
        <f t="shared" si="260"/>
        <v>0</v>
      </c>
      <c r="AQ134" s="80">
        <f t="shared" si="261"/>
        <v>5259</v>
      </c>
      <c r="AR134" s="74">
        <f t="shared" si="262"/>
        <v>0</v>
      </c>
      <c r="AS134" s="74">
        <f t="shared" si="263"/>
        <v>0</v>
      </c>
      <c r="AT134" s="74">
        <f t="shared" si="264"/>
        <v>30</v>
      </c>
      <c r="AU134" s="74">
        <f t="shared" si="265"/>
        <v>0</v>
      </c>
      <c r="AV134" s="74">
        <f t="shared" si="266"/>
        <v>0</v>
      </c>
      <c r="AW134" s="74">
        <f t="shared" si="267"/>
        <v>0</v>
      </c>
      <c r="AX134" s="396">
        <f t="shared" si="268"/>
        <v>0</v>
      </c>
      <c r="AY134" s="460">
        <f t="shared" si="200"/>
        <v>303646</v>
      </c>
      <c r="AZ134" s="601" t="str">
        <f t="shared" si="176"/>
        <v>665EPS037</v>
      </c>
      <c r="BA134" s="779" t="s">
        <v>290</v>
      </c>
      <c r="BB134" s="781">
        <v>665</v>
      </c>
      <c r="BC134" s="779" t="s">
        <v>214</v>
      </c>
      <c r="BD134" s="780">
        <v>134</v>
      </c>
    </row>
    <row r="135" spans="2:56" ht="15" customHeight="1">
      <c r="B135" s="590" t="str">
        <f t="shared" si="201"/>
        <v>212EPS010</v>
      </c>
      <c r="C135" s="590" t="str">
        <f t="shared" si="202"/>
        <v>212EPS016</v>
      </c>
      <c r="D135" s="590" t="str">
        <f t="shared" si="203"/>
        <v>212EPS037</v>
      </c>
      <c r="E135" s="590" t="str">
        <f t="shared" si="204"/>
        <v>212EPS002</v>
      </c>
      <c r="F135" s="590" t="str">
        <f t="shared" si="205"/>
        <v>212EPS044</v>
      </c>
      <c r="G135" s="590" t="str">
        <f t="shared" si="206"/>
        <v>212EPS023</v>
      </c>
      <c r="H135" s="590" t="str">
        <f t="shared" si="207"/>
        <v>212EPS005</v>
      </c>
      <c r="I135" s="590" t="str">
        <f t="shared" si="208"/>
        <v>212EPS018</v>
      </c>
      <c r="J135" s="590" t="str">
        <f t="shared" si="209"/>
        <v>212EAS016</v>
      </c>
      <c r="K135" s="590" t="str">
        <f t="shared" si="210"/>
        <v>212EAS027</v>
      </c>
      <c r="L135" s="590" t="str">
        <f t="shared" si="211"/>
        <v>212EPS017</v>
      </c>
      <c r="M135" s="590" t="str">
        <f t="shared" si="212"/>
        <v>212EPS033</v>
      </c>
      <c r="N135" s="590" t="str">
        <f t="shared" si="213"/>
        <v>212EPS001</v>
      </c>
      <c r="O135" s="590" t="str">
        <f t="shared" si="214"/>
        <v>212EPS008</v>
      </c>
      <c r="P135" s="590" t="str">
        <f t="shared" si="215"/>
        <v>212EPS040</v>
      </c>
      <c r="Q135" s="590" t="str">
        <f t="shared" si="216"/>
        <v>212ESSC24</v>
      </c>
      <c r="R135" s="590" t="e">
        <f>CONCATENATE(AB136,#REF!)</f>
        <v>#REF!</v>
      </c>
      <c r="S135" s="590" t="str">
        <f t="shared" si="217"/>
        <v>212ESSC91</v>
      </c>
      <c r="T135" s="590" t="str">
        <f t="shared" si="218"/>
        <v>212ESSC02</v>
      </c>
      <c r="U135" s="590" t="str">
        <f t="shared" si="219"/>
        <v>212ESSC62</v>
      </c>
      <c r="V135" s="590" t="e">
        <f>CONCATENATE(AB136,#REF!)</f>
        <v>#REF!</v>
      </c>
      <c r="W135" s="590" t="str">
        <f t="shared" si="220"/>
        <v>212EPSIC3</v>
      </c>
      <c r="X135" s="590" t="str">
        <f t="shared" si="221"/>
        <v>212CCFC55</v>
      </c>
      <c r="Y135" s="590" t="str">
        <f t="shared" si="222"/>
        <v>212ESSC07</v>
      </c>
      <c r="Z135" s="599" t="s">
        <v>9</v>
      </c>
      <c r="AA135" s="610" t="s">
        <v>244</v>
      </c>
      <c r="AB135" s="476">
        <v>129</v>
      </c>
      <c r="AC135" s="80">
        <f t="shared" si="247"/>
        <v>49379</v>
      </c>
      <c r="AD135" s="74">
        <f t="shared" si="248"/>
        <v>5033</v>
      </c>
      <c r="AE135" s="74">
        <f t="shared" si="249"/>
        <v>7291</v>
      </c>
      <c r="AF135" s="74">
        <f t="shared" si="250"/>
        <v>3036</v>
      </c>
      <c r="AG135" s="74">
        <f t="shared" si="251"/>
        <v>4000</v>
      </c>
      <c r="AH135" s="74">
        <f t="shared" si="252"/>
        <v>4</v>
      </c>
      <c r="AI135" s="74">
        <f t="shared" si="253"/>
        <v>54</v>
      </c>
      <c r="AJ135" s="74">
        <f t="shared" si="254"/>
        <v>12</v>
      </c>
      <c r="AK135" s="74">
        <f t="shared" si="255"/>
        <v>76</v>
      </c>
      <c r="AL135" s="74">
        <f t="shared" si="256"/>
        <v>85</v>
      </c>
      <c r="AM135" s="74">
        <f t="shared" si="257"/>
        <v>0</v>
      </c>
      <c r="AN135" s="74">
        <f t="shared" si="258"/>
        <v>0</v>
      </c>
      <c r="AO135" s="74">
        <f t="shared" si="259"/>
        <v>0</v>
      </c>
      <c r="AP135" s="396">
        <f t="shared" si="260"/>
        <v>0</v>
      </c>
      <c r="AQ135" s="80">
        <f t="shared" si="261"/>
        <v>1294</v>
      </c>
      <c r="AR135" s="74">
        <f t="shared" si="262"/>
        <v>0</v>
      </c>
      <c r="AS135" s="74">
        <f t="shared" si="263"/>
        <v>0</v>
      </c>
      <c r="AT135" s="74">
        <f t="shared" si="264"/>
        <v>0</v>
      </c>
      <c r="AU135" s="74">
        <f t="shared" si="265"/>
        <v>0</v>
      </c>
      <c r="AV135" s="74">
        <f t="shared" si="266"/>
        <v>0</v>
      </c>
      <c r="AW135" s="74">
        <f t="shared" si="267"/>
        <v>0</v>
      </c>
      <c r="AX135" s="396">
        <f t="shared" si="268"/>
        <v>0</v>
      </c>
      <c r="AY135" s="460">
        <f t="shared" ref="AY135:AY141" si="269">SUM(AC135:AX135)</f>
        <v>70264</v>
      </c>
      <c r="AZ135" s="601" t="str">
        <f t="shared" si="176"/>
        <v>665EPS040</v>
      </c>
      <c r="BA135" s="779" t="s">
        <v>290</v>
      </c>
      <c r="BB135" s="781">
        <v>665</v>
      </c>
      <c r="BC135" s="779" t="s">
        <v>875</v>
      </c>
      <c r="BD135" s="780">
        <v>185</v>
      </c>
    </row>
    <row r="136" spans="2:56" ht="15" customHeight="1">
      <c r="B136" s="590" t="str">
        <f t="shared" si="201"/>
        <v>266EPS010</v>
      </c>
      <c r="C136" s="590" t="str">
        <f t="shared" si="202"/>
        <v>266EPS016</v>
      </c>
      <c r="D136" s="590" t="str">
        <f t="shared" si="203"/>
        <v>266EPS037</v>
      </c>
      <c r="E136" s="590" t="str">
        <f t="shared" si="204"/>
        <v>266EPS002</v>
      </c>
      <c r="F136" s="590" t="str">
        <f t="shared" si="205"/>
        <v>266EPS044</v>
      </c>
      <c r="G136" s="590" t="str">
        <f t="shared" si="206"/>
        <v>266EPS023</v>
      </c>
      <c r="H136" s="590" t="str">
        <f t="shared" si="207"/>
        <v>266EPS005</v>
      </c>
      <c r="I136" s="590" t="str">
        <f t="shared" si="208"/>
        <v>266EPS018</v>
      </c>
      <c r="J136" s="590" t="str">
        <f t="shared" si="209"/>
        <v>266EAS016</v>
      </c>
      <c r="K136" s="590" t="str">
        <f t="shared" si="210"/>
        <v>266EAS027</v>
      </c>
      <c r="L136" s="590" t="str">
        <f t="shared" si="211"/>
        <v>266EPS017</v>
      </c>
      <c r="M136" s="590" t="str">
        <f t="shared" si="212"/>
        <v>266EPS033</v>
      </c>
      <c r="N136" s="590" t="str">
        <f t="shared" si="213"/>
        <v>266EPS001</v>
      </c>
      <c r="O136" s="590" t="str">
        <f t="shared" si="214"/>
        <v>266EPS008</v>
      </c>
      <c r="P136" s="590" t="str">
        <f t="shared" si="215"/>
        <v>266EPS040</v>
      </c>
      <c r="Q136" s="590" t="str">
        <f t="shared" si="216"/>
        <v>266ESSC24</v>
      </c>
      <c r="R136" s="590" t="e">
        <f>CONCATENATE(AB137,#REF!)</f>
        <v>#REF!</v>
      </c>
      <c r="S136" s="590" t="str">
        <f t="shared" si="217"/>
        <v>266ESSC91</v>
      </c>
      <c r="T136" s="590" t="str">
        <f t="shared" si="218"/>
        <v>266ESSC02</v>
      </c>
      <c r="U136" s="590" t="str">
        <f t="shared" si="219"/>
        <v>266ESSC62</v>
      </c>
      <c r="V136" s="590" t="e">
        <f>CONCATENATE(AB137,#REF!)</f>
        <v>#REF!</v>
      </c>
      <c r="W136" s="590" t="str">
        <f t="shared" si="220"/>
        <v>266EPSIC3</v>
      </c>
      <c r="X136" s="590" t="str">
        <f t="shared" si="221"/>
        <v>266CCFC55</v>
      </c>
      <c r="Y136" s="590" t="str">
        <f t="shared" si="222"/>
        <v>266ESSC07</v>
      </c>
      <c r="Z136" s="695" t="s">
        <v>38</v>
      </c>
      <c r="AA136" s="610" t="s">
        <v>244</v>
      </c>
      <c r="AB136" s="476">
        <v>212</v>
      </c>
      <c r="AC136" s="80">
        <f t="shared" si="247"/>
        <v>29588</v>
      </c>
      <c r="AD136" s="74">
        <f t="shared" si="248"/>
        <v>3</v>
      </c>
      <c r="AE136" s="74">
        <f t="shared" si="249"/>
        <v>7542</v>
      </c>
      <c r="AF136" s="74">
        <f t="shared" si="250"/>
        <v>1110</v>
      </c>
      <c r="AG136" s="74">
        <f t="shared" si="251"/>
        <v>2858</v>
      </c>
      <c r="AH136" s="74">
        <f t="shared" si="252"/>
        <v>8</v>
      </c>
      <c r="AI136" s="74">
        <f t="shared" si="253"/>
        <v>77</v>
      </c>
      <c r="AJ136" s="74">
        <f t="shared" si="254"/>
        <v>4</v>
      </c>
      <c r="AK136" s="74">
        <f t="shared" si="255"/>
        <v>167</v>
      </c>
      <c r="AL136" s="74">
        <f t="shared" si="256"/>
        <v>118</v>
      </c>
      <c r="AM136" s="74">
        <f t="shared" si="257"/>
        <v>0</v>
      </c>
      <c r="AN136" s="74">
        <f t="shared" si="258"/>
        <v>0</v>
      </c>
      <c r="AO136" s="74">
        <f t="shared" si="259"/>
        <v>0</v>
      </c>
      <c r="AP136" s="396">
        <f t="shared" si="260"/>
        <v>0</v>
      </c>
      <c r="AQ136" s="80">
        <f t="shared" si="261"/>
        <v>1069</v>
      </c>
      <c r="AR136" s="74">
        <f t="shared" si="262"/>
        <v>0</v>
      </c>
      <c r="AS136" s="74">
        <f t="shared" si="263"/>
        <v>0</v>
      </c>
      <c r="AT136" s="74">
        <f t="shared" si="264"/>
        <v>4</v>
      </c>
      <c r="AU136" s="74">
        <f t="shared" si="265"/>
        <v>0</v>
      </c>
      <c r="AV136" s="74">
        <f t="shared" si="266"/>
        <v>0</v>
      </c>
      <c r="AW136" s="74">
        <f t="shared" si="267"/>
        <v>0</v>
      </c>
      <c r="AX136" s="396">
        <f t="shared" si="268"/>
        <v>0</v>
      </c>
      <c r="AY136" s="460">
        <f t="shared" si="269"/>
        <v>42548</v>
      </c>
      <c r="AZ136" s="601" t="str">
        <f t="shared" si="176"/>
        <v>665EPS044</v>
      </c>
      <c r="BA136" s="779" t="s">
        <v>290</v>
      </c>
      <c r="BB136" s="781">
        <v>665</v>
      </c>
      <c r="BC136" s="779" t="s">
        <v>1065</v>
      </c>
      <c r="BD136" s="780">
        <v>1221</v>
      </c>
    </row>
    <row r="137" spans="2:56" ht="15" customHeight="1">
      <c r="B137" s="590" t="str">
        <f t="shared" si="201"/>
        <v>308EPS010</v>
      </c>
      <c r="C137" s="590" t="str">
        <f t="shared" si="202"/>
        <v>308EPS016</v>
      </c>
      <c r="D137" s="590" t="str">
        <f t="shared" si="203"/>
        <v>308EPS037</v>
      </c>
      <c r="E137" s="590" t="str">
        <f t="shared" si="204"/>
        <v>308EPS002</v>
      </c>
      <c r="F137" s="590" t="str">
        <f t="shared" si="205"/>
        <v>308EPS044</v>
      </c>
      <c r="G137" s="590" t="str">
        <f t="shared" si="206"/>
        <v>308EPS023</v>
      </c>
      <c r="H137" s="590" t="str">
        <f t="shared" si="207"/>
        <v>308EPS005</v>
      </c>
      <c r="I137" s="590" t="str">
        <f t="shared" si="208"/>
        <v>308EPS018</v>
      </c>
      <c r="J137" s="590" t="str">
        <f t="shared" si="209"/>
        <v>308EAS016</v>
      </c>
      <c r="K137" s="590" t="str">
        <f t="shared" si="210"/>
        <v>308EAS027</v>
      </c>
      <c r="L137" s="590" t="str">
        <f t="shared" si="211"/>
        <v>308EPS017</v>
      </c>
      <c r="M137" s="590" t="str">
        <f t="shared" si="212"/>
        <v>308EPS033</v>
      </c>
      <c r="N137" s="590" t="str">
        <f t="shared" si="213"/>
        <v>308EPS001</v>
      </c>
      <c r="O137" s="590" t="str">
        <f t="shared" si="214"/>
        <v>308EPS008</v>
      </c>
      <c r="P137" s="590" t="str">
        <f t="shared" si="215"/>
        <v>308EPS040</v>
      </c>
      <c r="Q137" s="590" t="str">
        <f t="shared" si="216"/>
        <v>308ESSC24</v>
      </c>
      <c r="R137" s="590" t="e">
        <f>CONCATENATE(AB138,#REF!)</f>
        <v>#REF!</v>
      </c>
      <c r="S137" s="590" t="str">
        <f t="shared" si="217"/>
        <v>308ESSC91</v>
      </c>
      <c r="T137" s="590" t="str">
        <f t="shared" si="218"/>
        <v>308ESSC02</v>
      </c>
      <c r="U137" s="590" t="str">
        <f t="shared" si="219"/>
        <v>308ESSC62</v>
      </c>
      <c r="V137" s="590" t="e">
        <f>CONCATENATE(AB138,#REF!)</f>
        <v>#REF!</v>
      </c>
      <c r="W137" s="590" t="str">
        <f t="shared" si="220"/>
        <v>308EPSIC3</v>
      </c>
      <c r="X137" s="590" t="str">
        <f t="shared" si="221"/>
        <v>308CCFC55</v>
      </c>
      <c r="Y137" s="590" t="str">
        <f t="shared" si="222"/>
        <v>308ESSC07</v>
      </c>
      <c r="Z137" s="599" t="s">
        <v>40</v>
      </c>
      <c r="AA137" s="610" t="s">
        <v>244</v>
      </c>
      <c r="AB137" s="476">
        <v>266</v>
      </c>
      <c r="AC137" s="80">
        <f t="shared" si="247"/>
        <v>81706</v>
      </c>
      <c r="AD137" s="74">
        <f t="shared" si="248"/>
        <v>24186</v>
      </c>
      <c r="AE137" s="74">
        <f t="shared" si="249"/>
        <v>17505</v>
      </c>
      <c r="AF137" s="74">
        <f t="shared" si="250"/>
        <v>12353</v>
      </c>
      <c r="AG137" s="74">
        <f t="shared" si="251"/>
        <v>7645</v>
      </c>
      <c r="AH137" s="74">
        <f t="shared" si="252"/>
        <v>395</v>
      </c>
      <c r="AI137" s="74">
        <f t="shared" si="253"/>
        <v>5808</v>
      </c>
      <c r="AJ137" s="74">
        <f t="shared" si="254"/>
        <v>22</v>
      </c>
      <c r="AK137" s="74">
        <f t="shared" si="255"/>
        <v>941</v>
      </c>
      <c r="AL137" s="74">
        <f t="shared" si="256"/>
        <v>0</v>
      </c>
      <c r="AM137" s="74">
        <f t="shared" si="257"/>
        <v>0</v>
      </c>
      <c r="AN137" s="74">
        <f t="shared" si="258"/>
        <v>0</v>
      </c>
      <c r="AO137" s="74">
        <f t="shared" si="259"/>
        <v>0</v>
      </c>
      <c r="AP137" s="396">
        <f t="shared" si="260"/>
        <v>0</v>
      </c>
      <c r="AQ137" s="80">
        <f t="shared" si="261"/>
        <v>1578</v>
      </c>
      <c r="AR137" s="74">
        <f t="shared" si="262"/>
        <v>0</v>
      </c>
      <c r="AS137" s="74">
        <f t="shared" si="263"/>
        <v>0</v>
      </c>
      <c r="AT137" s="74">
        <f t="shared" si="264"/>
        <v>6</v>
      </c>
      <c r="AU137" s="74">
        <f t="shared" si="265"/>
        <v>0</v>
      </c>
      <c r="AV137" s="74">
        <f t="shared" si="266"/>
        <v>0</v>
      </c>
      <c r="AW137" s="74">
        <f t="shared" si="267"/>
        <v>0</v>
      </c>
      <c r="AX137" s="396">
        <f t="shared" si="268"/>
        <v>0</v>
      </c>
      <c r="AY137" s="460">
        <f t="shared" si="269"/>
        <v>152145</v>
      </c>
      <c r="AZ137" s="601" t="str">
        <f t="shared" ref="AZ137:AZ200" si="270">CONCATENATE(BB137,BC137)</f>
        <v>665ESSC02</v>
      </c>
      <c r="BA137" s="779" t="s">
        <v>290</v>
      </c>
      <c r="BB137" s="781">
        <v>665</v>
      </c>
      <c r="BC137" s="779" t="s">
        <v>557</v>
      </c>
      <c r="BD137" s="780">
        <v>25</v>
      </c>
    </row>
    <row r="138" spans="2:56" ht="15" customHeight="1">
      <c r="B138" s="590" t="str">
        <f t="shared" si="201"/>
        <v>360EPS010</v>
      </c>
      <c r="C138" s="590" t="str">
        <f t="shared" si="202"/>
        <v>360EPS016</v>
      </c>
      <c r="D138" s="590" t="str">
        <f t="shared" si="203"/>
        <v>360EPS037</v>
      </c>
      <c r="E138" s="590" t="str">
        <f t="shared" si="204"/>
        <v>360EPS002</v>
      </c>
      <c r="F138" s="590" t="str">
        <f t="shared" si="205"/>
        <v>360EPS044</v>
      </c>
      <c r="G138" s="590" t="str">
        <f t="shared" si="206"/>
        <v>360EPS023</v>
      </c>
      <c r="H138" s="590" t="str">
        <f t="shared" si="207"/>
        <v>360EPS005</v>
      </c>
      <c r="I138" s="590" t="str">
        <f t="shared" si="208"/>
        <v>360EPS018</v>
      </c>
      <c r="J138" s="590" t="str">
        <f t="shared" si="209"/>
        <v>360EAS016</v>
      </c>
      <c r="K138" s="590" t="str">
        <f t="shared" si="210"/>
        <v>360EAS027</v>
      </c>
      <c r="L138" s="590" t="str">
        <f t="shared" si="211"/>
        <v>360EPS017</v>
      </c>
      <c r="M138" s="590" t="str">
        <f t="shared" si="212"/>
        <v>360EPS033</v>
      </c>
      <c r="N138" s="590" t="str">
        <f t="shared" si="213"/>
        <v>360EPS001</v>
      </c>
      <c r="O138" s="590" t="str">
        <f t="shared" si="214"/>
        <v>360EPS008</v>
      </c>
      <c r="P138" s="590" t="str">
        <f t="shared" si="215"/>
        <v>360EPS040</v>
      </c>
      <c r="Q138" s="590" t="str">
        <f t="shared" si="216"/>
        <v>360ESSC24</v>
      </c>
      <c r="R138" s="590" t="e">
        <f>CONCATENATE(AB139,#REF!)</f>
        <v>#REF!</v>
      </c>
      <c r="S138" s="590" t="str">
        <f t="shared" si="217"/>
        <v>360ESSC91</v>
      </c>
      <c r="T138" s="590" t="str">
        <f t="shared" si="218"/>
        <v>360ESSC02</v>
      </c>
      <c r="U138" s="590" t="str">
        <f t="shared" si="219"/>
        <v>360ESSC62</v>
      </c>
      <c r="V138" s="590" t="e">
        <f>CONCATENATE(AB139,#REF!)</f>
        <v>#REF!</v>
      </c>
      <c r="W138" s="590" t="str">
        <f t="shared" si="220"/>
        <v>360EPSIC3</v>
      </c>
      <c r="X138" s="590" t="str">
        <f t="shared" si="221"/>
        <v>360CCFC55</v>
      </c>
      <c r="Y138" s="590" t="str">
        <f t="shared" si="222"/>
        <v>360ESSC07</v>
      </c>
      <c r="Z138" s="695" t="s">
        <v>42</v>
      </c>
      <c r="AA138" s="610" t="s">
        <v>244</v>
      </c>
      <c r="AB138" s="476">
        <v>308</v>
      </c>
      <c r="AC138" s="80">
        <f t="shared" si="247"/>
        <v>22685</v>
      </c>
      <c r="AD138" s="74">
        <f t="shared" si="248"/>
        <v>2</v>
      </c>
      <c r="AE138" s="74">
        <f t="shared" si="249"/>
        <v>5206</v>
      </c>
      <c r="AF138" s="74">
        <f t="shared" si="250"/>
        <v>2213</v>
      </c>
      <c r="AG138" s="74">
        <f t="shared" si="251"/>
        <v>2368</v>
      </c>
      <c r="AH138" s="74">
        <f t="shared" si="252"/>
        <v>4</v>
      </c>
      <c r="AI138" s="74">
        <f t="shared" si="253"/>
        <v>10</v>
      </c>
      <c r="AJ138" s="74">
        <f t="shared" si="254"/>
        <v>1</v>
      </c>
      <c r="AK138" s="74">
        <f t="shared" si="255"/>
        <v>92</v>
      </c>
      <c r="AL138" s="74">
        <f t="shared" si="256"/>
        <v>47</v>
      </c>
      <c r="AM138" s="74">
        <f t="shared" si="257"/>
        <v>0</v>
      </c>
      <c r="AN138" s="74">
        <f t="shared" si="258"/>
        <v>0</v>
      </c>
      <c r="AO138" s="74">
        <f t="shared" si="259"/>
        <v>0</v>
      </c>
      <c r="AP138" s="396">
        <f t="shared" si="260"/>
        <v>0</v>
      </c>
      <c r="AQ138" s="80">
        <f t="shared" si="261"/>
        <v>1029</v>
      </c>
      <c r="AR138" s="74">
        <f t="shared" si="262"/>
        <v>0</v>
      </c>
      <c r="AS138" s="74">
        <f t="shared" si="263"/>
        <v>0</v>
      </c>
      <c r="AT138" s="74">
        <f t="shared" si="264"/>
        <v>0</v>
      </c>
      <c r="AU138" s="74">
        <f t="shared" si="265"/>
        <v>0</v>
      </c>
      <c r="AV138" s="74">
        <f t="shared" si="266"/>
        <v>0</v>
      </c>
      <c r="AW138" s="74">
        <f t="shared" si="267"/>
        <v>0</v>
      </c>
      <c r="AX138" s="396">
        <f t="shared" si="268"/>
        <v>0</v>
      </c>
      <c r="AY138" s="460">
        <f t="shared" si="269"/>
        <v>33657</v>
      </c>
      <c r="AZ138" s="601" t="str">
        <f t="shared" si="270"/>
        <v>837EPS002</v>
      </c>
      <c r="BA138" s="779" t="s">
        <v>290</v>
      </c>
      <c r="BB138" s="781">
        <v>837</v>
      </c>
      <c r="BC138" s="779" t="s">
        <v>216</v>
      </c>
      <c r="BD138" s="780">
        <v>2</v>
      </c>
    </row>
    <row r="139" spans="2:56" ht="15" customHeight="1">
      <c r="B139" s="590" t="str">
        <f t="shared" si="201"/>
        <v>380EPS010</v>
      </c>
      <c r="C139" s="590" t="str">
        <f t="shared" si="202"/>
        <v>380EPS016</v>
      </c>
      <c r="D139" s="590" t="str">
        <f t="shared" si="203"/>
        <v>380EPS037</v>
      </c>
      <c r="E139" s="590" t="str">
        <f t="shared" si="204"/>
        <v>380EPS002</v>
      </c>
      <c r="F139" s="590" t="str">
        <f t="shared" si="205"/>
        <v>380EPS044</v>
      </c>
      <c r="G139" s="590" t="str">
        <f t="shared" si="206"/>
        <v>380EPS023</v>
      </c>
      <c r="H139" s="590" t="str">
        <f t="shared" si="207"/>
        <v>380EPS005</v>
      </c>
      <c r="I139" s="590" t="str">
        <f t="shared" si="208"/>
        <v>380EPS018</v>
      </c>
      <c r="J139" s="590" t="str">
        <f t="shared" si="209"/>
        <v>380EAS016</v>
      </c>
      <c r="K139" s="590" t="str">
        <f t="shared" si="210"/>
        <v>380EAS027</v>
      </c>
      <c r="L139" s="590" t="str">
        <f t="shared" si="211"/>
        <v>380EPS017</v>
      </c>
      <c r="M139" s="590" t="str">
        <f t="shared" si="212"/>
        <v>380EPS033</v>
      </c>
      <c r="N139" s="590" t="str">
        <f t="shared" si="213"/>
        <v>380EPS001</v>
      </c>
      <c r="O139" s="590" t="str">
        <f t="shared" si="214"/>
        <v>380EPS008</v>
      </c>
      <c r="P139" s="590" t="str">
        <f t="shared" si="215"/>
        <v>380EPS040</v>
      </c>
      <c r="Q139" s="590" t="str">
        <f t="shared" si="216"/>
        <v>380ESSC24</v>
      </c>
      <c r="R139" s="590" t="e">
        <f>CONCATENATE(AB140,#REF!)</f>
        <v>#REF!</v>
      </c>
      <c r="S139" s="590" t="str">
        <f t="shared" si="217"/>
        <v>380ESSC91</v>
      </c>
      <c r="T139" s="590" t="str">
        <f t="shared" si="218"/>
        <v>380ESSC02</v>
      </c>
      <c r="U139" s="590" t="str">
        <f t="shared" si="219"/>
        <v>380ESSC62</v>
      </c>
      <c r="V139" s="590" t="e">
        <f>CONCATENATE(AB140,#REF!)</f>
        <v>#REF!</v>
      </c>
      <c r="W139" s="590" t="str">
        <f t="shared" si="220"/>
        <v>380EPSIC3</v>
      </c>
      <c r="X139" s="590" t="str">
        <f t="shared" si="221"/>
        <v>380CCFC55</v>
      </c>
      <c r="Y139" s="590" t="str">
        <f t="shared" si="222"/>
        <v>380ESSC07</v>
      </c>
      <c r="Z139" s="479" t="s">
        <v>231</v>
      </c>
      <c r="AA139" s="610" t="s">
        <v>244</v>
      </c>
      <c r="AB139" s="476">
        <v>360</v>
      </c>
      <c r="AC139" s="80">
        <f t="shared" si="247"/>
        <v>146835</v>
      </c>
      <c r="AD139" s="74">
        <f t="shared" si="248"/>
        <v>22215</v>
      </c>
      <c r="AE139" s="74">
        <f t="shared" si="249"/>
        <v>25672</v>
      </c>
      <c r="AF139" s="74">
        <f t="shared" si="250"/>
        <v>35481</v>
      </c>
      <c r="AG139" s="74">
        <f t="shared" si="251"/>
        <v>21659</v>
      </c>
      <c r="AH139" s="74">
        <f t="shared" si="252"/>
        <v>4389</v>
      </c>
      <c r="AI139" s="74">
        <f t="shared" si="253"/>
        <v>3362</v>
      </c>
      <c r="AJ139" s="74">
        <f t="shared" si="254"/>
        <v>734</v>
      </c>
      <c r="AK139" s="74">
        <f t="shared" si="255"/>
        <v>355</v>
      </c>
      <c r="AL139" s="74">
        <f t="shared" si="256"/>
        <v>0</v>
      </c>
      <c r="AM139" s="74">
        <f t="shared" si="257"/>
        <v>0</v>
      </c>
      <c r="AN139" s="74">
        <f t="shared" si="258"/>
        <v>0</v>
      </c>
      <c r="AO139" s="74">
        <f t="shared" si="259"/>
        <v>0</v>
      </c>
      <c r="AP139" s="396">
        <f t="shared" si="260"/>
        <v>0</v>
      </c>
      <c r="AQ139" s="80">
        <f t="shared" si="261"/>
        <v>3218</v>
      </c>
      <c r="AR139" s="74">
        <f t="shared" si="262"/>
        <v>0</v>
      </c>
      <c r="AS139" s="74">
        <f t="shared" si="263"/>
        <v>0</v>
      </c>
      <c r="AT139" s="74">
        <f t="shared" si="264"/>
        <v>20</v>
      </c>
      <c r="AU139" s="74">
        <f t="shared" si="265"/>
        <v>2</v>
      </c>
      <c r="AV139" s="74">
        <f t="shared" si="266"/>
        <v>0</v>
      </c>
      <c r="AW139" s="74">
        <f t="shared" si="267"/>
        <v>0</v>
      </c>
      <c r="AX139" s="396">
        <f t="shared" si="268"/>
        <v>0</v>
      </c>
      <c r="AY139" s="460">
        <f t="shared" si="269"/>
        <v>263942</v>
      </c>
      <c r="AZ139" s="601" t="str">
        <f t="shared" si="270"/>
        <v>837EPS005</v>
      </c>
      <c r="BA139" s="779" t="s">
        <v>290</v>
      </c>
      <c r="BB139" s="781">
        <v>837</v>
      </c>
      <c r="BC139" s="779" t="s">
        <v>219</v>
      </c>
      <c r="BD139" s="780">
        <v>1</v>
      </c>
    </row>
    <row r="140" spans="2:56" ht="15" customHeight="1">
      <c r="B140" s="590" t="str">
        <f t="shared" si="201"/>
        <v>631EPS010</v>
      </c>
      <c r="C140" s="590" t="str">
        <f t="shared" si="202"/>
        <v>631EPS016</v>
      </c>
      <c r="D140" s="590" t="str">
        <f t="shared" si="203"/>
        <v>631EPS037</v>
      </c>
      <c r="E140" s="590" t="str">
        <f t="shared" si="204"/>
        <v>631EPS002</v>
      </c>
      <c r="F140" s="590" t="str">
        <f t="shared" si="205"/>
        <v>631EPS044</v>
      </c>
      <c r="G140" s="590" t="str">
        <f t="shared" si="206"/>
        <v>631EPS023</v>
      </c>
      <c r="H140" s="590" t="str">
        <f t="shared" si="207"/>
        <v>631EPS005</v>
      </c>
      <c r="I140" s="590" t="str">
        <f t="shared" si="208"/>
        <v>631EPS018</v>
      </c>
      <c r="J140" s="590" t="str">
        <f t="shared" si="209"/>
        <v>631EAS016</v>
      </c>
      <c r="K140" s="590" t="str">
        <f t="shared" si="210"/>
        <v>631EAS027</v>
      </c>
      <c r="L140" s="590" t="str">
        <f t="shared" si="211"/>
        <v>631EPS017</v>
      </c>
      <c r="M140" s="590" t="str">
        <f t="shared" si="212"/>
        <v>631EPS033</v>
      </c>
      <c r="N140" s="590" t="str">
        <f t="shared" si="213"/>
        <v>631EPS001</v>
      </c>
      <c r="O140" s="590" t="str">
        <f t="shared" si="214"/>
        <v>631EPS008</v>
      </c>
      <c r="P140" s="590" t="str">
        <f t="shared" si="215"/>
        <v>631EPS040</v>
      </c>
      <c r="Q140" s="590" t="str">
        <f t="shared" si="216"/>
        <v>631ESSC24</v>
      </c>
      <c r="R140" s="590" t="e">
        <f>CONCATENATE(AB141,#REF!)</f>
        <v>#REF!</v>
      </c>
      <c r="S140" s="590" t="str">
        <f t="shared" si="217"/>
        <v>631ESSC91</v>
      </c>
      <c r="T140" s="590" t="str">
        <f t="shared" si="218"/>
        <v>631ESSC02</v>
      </c>
      <c r="U140" s="590" t="str">
        <f t="shared" si="219"/>
        <v>631ESSC62</v>
      </c>
      <c r="V140" s="590" t="e">
        <f>CONCATENATE(AB141,#REF!)</f>
        <v>#REF!</v>
      </c>
      <c r="W140" s="590" t="str">
        <f t="shared" si="220"/>
        <v>631EPSIC3</v>
      </c>
      <c r="X140" s="590" t="str">
        <f t="shared" si="221"/>
        <v>631CCFC55</v>
      </c>
      <c r="Y140" s="590" t="str">
        <f t="shared" si="222"/>
        <v>631ESSC07</v>
      </c>
      <c r="Z140" s="695" t="s">
        <v>46</v>
      </c>
      <c r="AA140" s="610" t="s">
        <v>244</v>
      </c>
      <c r="AB140" s="476">
        <v>380</v>
      </c>
      <c r="AC140" s="80">
        <f t="shared" si="247"/>
        <v>0</v>
      </c>
      <c r="AD140" s="74">
        <f t="shared" si="248"/>
        <v>9</v>
      </c>
      <c r="AE140" s="74">
        <f t="shared" si="249"/>
        <v>5692</v>
      </c>
      <c r="AF140" s="74">
        <f t="shared" si="250"/>
        <v>0</v>
      </c>
      <c r="AG140" s="74">
        <f t="shared" si="251"/>
        <v>1326</v>
      </c>
      <c r="AH140" s="74">
        <f t="shared" si="252"/>
        <v>11</v>
      </c>
      <c r="AI140" s="74">
        <f t="shared" si="253"/>
        <v>133</v>
      </c>
      <c r="AJ140" s="74">
        <f t="shared" si="254"/>
        <v>5</v>
      </c>
      <c r="AK140" s="74">
        <f t="shared" si="255"/>
        <v>127</v>
      </c>
      <c r="AL140" s="74">
        <f t="shared" si="256"/>
        <v>0</v>
      </c>
      <c r="AM140" s="74">
        <f t="shared" si="257"/>
        <v>0</v>
      </c>
      <c r="AN140" s="74">
        <f t="shared" si="258"/>
        <v>0</v>
      </c>
      <c r="AO140" s="74">
        <f t="shared" si="259"/>
        <v>0</v>
      </c>
      <c r="AP140" s="396">
        <f t="shared" si="260"/>
        <v>0</v>
      </c>
      <c r="AQ140" s="80">
        <f t="shared" si="261"/>
        <v>760</v>
      </c>
      <c r="AR140" s="74">
        <f t="shared" si="262"/>
        <v>0</v>
      </c>
      <c r="AS140" s="74">
        <f t="shared" si="263"/>
        <v>0</v>
      </c>
      <c r="AT140" s="74">
        <f t="shared" si="264"/>
        <v>1</v>
      </c>
      <c r="AU140" s="74">
        <f t="shared" si="265"/>
        <v>0</v>
      </c>
      <c r="AV140" s="74">
        <f t="shared" si="266"/>
        <v>0</v>
      </c>
      <c r="AW140" s="74">
        <f t="shared" si="267"/>
        <v>0</v>
      </c>
      <c r="AX140" s="396">
        <f t="shared" si="268"/>
        <v>0</v>
      </c>
      <c r="AY140" s="460">
        <f t="shared" si="269"/>
        <v>8064</v>
      </c>
      <c r="AZ140" s="601" t="str">
        <f t="shared" si="270"/>
        <v>837EPS010</v>
      </c>
      <c r="BA140" s="779" t="s">
        <v>290</v>
      </c>
      <c r="BB140" s="781">
        <v>837</v>
      </c>
      <c r="BC140" s="779" t="s">
        <v>211</v>
      </c>
      <c r="BD140" s="780">
        <v>3832</v>
      </c>
    </row>
    <row r="141" spans="2:56" ht="15" customHeight="1" thickBot="1">
      <c r="Z141" s="613" t="s">
        <v>90</v>
      </c>
      <c r="AA141" s="614" t="s">
        <v>244</v>
      </c>
      <c r="AB141" s="480">
        <v>631</v>
      </c>
      <c r="AC141" s="81">
        <f t="shared" si="247"/>
        <v>39148</v>
      </c>
      <c r="AD141" s="82">
        <f t="shared" si="248"/>
        <v>5526</v>
      </c>
      <c r="AE141" s="82">
        <f t="shared" si="249"/>
        <v>3700</v>
      </c>
      <c r="AF141" s="82">
        <f t="shared" si="250"/>
        <v>0</v>
      </c>
      <c r="AG141" s="82">
        <f t="shared" si="251"/>
        <v>2315</v>
      </c>
      <c r="AH141" s="82">
        <f t="shared" si="252"/>
        <v>9</v>
      </c>
      <c r="AI141" s="82">
        <f t="shared" si="253"/>
        <v>395</v>
      </c>
      <c r="AJ141" s="82">
        <f t="shared" si="254"/>
        <v>2</v>
      </c>
      <c r="AK141" s="82">
        <f t="shared" si="255"/>
        <v>183</v>
      </c>
      <c r="AL141" s="82">
        <f t="shared" si="256"/>
        <v>0</v>
      </c>
      <c r="AM141" s="82">
        <f t="shared" si="257"/>
        <v>0</v>
      </c>
      <c r="AN141" s="82">
        <f t="shared" si="258"/>
        <v>0</v>
      </c>
      <c r="AO141" s="82">
        <f t="shared" si="259"/>
        <v>0</v>
      </c>
      <c r="AP141" s="398">
        <f t="shared" si="260"/>
        <v>0</v>
      </c>
      <c r="AQ141" s="81">
        <f t="shared" si="261"/>
        <v>641</v>
      </c>
      <c r="AR141" s="82">
        <f t="shared" si="262"/>
        <v>0</v>
      </c>
      <c r="AS141" s="82">
        <f t="shared" si="263"/>
        <v>0</v>
      </c>
      <c r="AT141" s="82">
        <f t="shared" si="264"/>
        <v>2</v>
      </c>
      <c r="AU141" s="82">
        <f t="shared" si="265"/>
        <v>0</v>
      </c>
      <c r="AV141" s="82">
        <f t="shared" si="266"/>
        <v>0</v>
      </c>
      <c r="AW141" s="82">
        <f t="shared" si="267"/>
        <v>0</v>
      </c>
      <c r="AX141" s="398">
        <f t="shared" si="268"/>
        <v>0</v>
      </c>
      <c r="AY141" s="460">
        <f t="shared" si="269"/>
        <v>51921</v>
      </c>
      <c r="AZ141" s="601" t="str">
        <f t="shared" si="270"/>
        <v>837EPS016</v>
      </c>
      <c r="BA141" s="779" t="s">
        <v>290</v>
      </c>
      <c r="BB141" s="781">
        <v>837</v>
      </c>
      <c r="BC141" s="779" t="s">
        <v>212</v>
      </c>
      <c r="BD141" s="780">
        <v>16528</v>
      </c>
    </row>
    <row r="142" spans="2:56" ht="15" customHeight="1">
      <c r="AZ142" s="601" t="str">
        <f t="shared" si="270"/>
        <v>837EPS037</v>
      </c>
      <c r="BA142" s="779" t="s">
        <v>290</v>
      </c>
      <c r="BB142" s="781">
        <v>837</v>
      </c>
      <c r="BC142" s="779" t="s">
        <v>214</v>
      </c>
      <c r="BD142" s="780">
        <v>7945</v>
      </c>
    </row>
    <row r="143" spans="2:56" ht="15" customHeight="1">
      <c r="Z143" s="706" t="s">
        <v>894</v>
      </c>
      <c r="AA143" s="830" t="str">
        <f>'1.COBERTURA  DANE'!B141</f>
        <v>SISPRO-BODEGA DE DATOS FEBRERO 2018</v>
      </c>
      <c r="AB143" s="830"/>
      <c r="AZ143" s="601" t="str">
        <f t="shared" si="270"/>
        <v>837EPS040</v>
      </c>
      <c r="BA143" s="779" t="s">
        <v>290</v>
      </c>
      <c r="BB143" s="781">
        <v>837</v>
      </c>
      <c r="BC143" s="779" t="s">
        <v>875</v>
      </c>
      <c r="BD143" s="780">
        <v>575</v>
      </c>
    </row>
    <row r="144" spans="2:56" ht="15" customHeight="1">
      <c r="Z144" s="708"/>
      <c r="AA144" s="831" t="s">
        <v>1100</v>
      </c>
      <c r="AB144" s="831"/>
      <c r="AZ144" s="601" t="str">
        <f t="shared" si="270"/>
        <v>837EPS044</v>
      </c>
      <c r="BA144" s="779" t="s">
        <v>290</v>
      </c>
      <c r="BB144" s="781">
        <v>837</v>
      </c>
      <c r="BC144" s="779" t="s">
        <v>1065</v>
      </c>
      <c r="BD144" s="780">
        <v>6167</v>
      </c>
    </row>
    <row r="145" spans="26:56" ht="15" customHeight="1">
      <c r="Z145" s="709" t="s">
        <v>1073</v>
      </c>
      <c r="AA145" s="832" t="s">
        <v>1072</v>
      </c>
      <c r="AB145" s="832"/>
      <c r="AZ145" s="601" t="str">
        <f t="shared" si="270"/>
        <v>837EPSIC3</v>
      </c>
      <c r="BA145" s="779" t="s">
        <v>290</v>
      </c>
      <c r="BB145" s="781">
        <v>837</v>
      </c>
      <c r="BC145" s="779" t="s">
        <v>554</v>
      </c>
      <c r="BD145" s="780">
        <v>8</v>
      </c>
    </row>
    <row r="146" spans="26:56" ht="15" customHeight="1">
      <c r="AZ146" s="601" t="str">
        <f t="shared" si="270"/>
        <v>837ESSC02</v>
      </c>
      <c r="BA146" s="779" t="s">
        <v>290</v>
      </c>
      <c r="BB146" s="781">
        <v>837</v>
      </c>
      <c r="BC146" s="779" t="s">
        <v>557</v>
      </c>
      <c r="BD146" s="780">
        <v>914</v>
      </c>
    </row>
    <row r="147" spans="26:56" ht="15" customHeight="1">
      <c r="AZ147" s="601" t="str">
        <f t="shared" si="270"/>
        <v>873EPS037</v>
      </c>
      <c r="BA147" s="779" t="s">
        <v>290</v>
      </c>
      <c r="BB147" s="781">
        <v>873</v>
      </c>
      <c r="BC147" s="779" t="s">
        <v>214</v>
      </c>
      <c r="BD147" s="780">
        <v>50</v>
      </c>
    </row>
    <row r="148" spans="26:56" ht="15" customHeight="1">
      <c r="AZ148" s="601" t="str">
        <f t="shared" si="270"/>
        <v>873EPS040</v>
      </c>
      <c r="BA148" s="779" t="s">
        <v>290</v>
      </c>
      <c r="BB148" s="781">
        <v>873</v>
      </c>
      <c r="BC148" s="779" t="s">
        <v>875</v>
      </c>
      <c r="BD148" s="780">
        <v>26</v>
      </c>
    </row>
    <row r="149" spans="26:56" ht="15" customHeight="1">
      <c r="AZ149" s="601" t="str">
        <f t="shared" si="270"/>
        <v>873EPSIC3</v>
      </c>
      <c r="BA149" s="779" t="s">
        <v>290</v>
      </c>
      <c r="BB149" s="781">
        <v>873</v>
      </c>
      <c r="BC149" s="779" t="s">
        <v>554</v>
      </c>
      <c r="BD149" s="780">
        <v>1</v>
      </c>
    </row>
    <row r="150" spans="26:56" ht="15" customHeight="1">
      <c r="AZ150" s="601" t="str">
        <f t="shared" si="270"/>
        <v>31EAS016</v>
      </c>
      <c r="BA150" s="779" t="s">
        <v>302</v>
      </c>
      <c r="BB150" s="781">
        <v>31</v>
      </c>
      <c r="BC150" s="779" t="s">
        <v>221</v>
      </c>
      <c r="BD150" s="780">
        <v>6</v>
      </c>
    </row>
    <row r="151" spans="26:56" ht="15" customHeight="1">
      <c r="AZ151" s="601" t="str">
        <f t="shared" si="270"/>
        <v>31EPS037</v>
      </c>
      <c r="BA151" s="779" t="s">
        <v>302</v>
      </c>
      <c r="BB151" s="781">
        <v>31</v>
      </c>
      <c r="BC151" s="779" t="s">
        <v>214</v>
      </c>
      <c r="BD151" s="780">
        <v>1931</v>
      </c>
    </row>
    <row r="152" spans="26:56" ht="15" customHeight="1">
      <c r="AZ152" s="601" t="str">
        <f t="shared" si="270"/>
        <v>31EPS040</v>
      </c>
      <c r="BA152" s="779" t="s">
        <v>302</v>
      </c>
      <c r="BB152" s="781">
        <v>31</v>
      </c>
      <c r="BC152" s="779" t="s">
        <v>875</v>
      </c>
      <c r="BD152" s="780">
        <v>106</v>
      </c>
    </row>
    <row r="153" spans="26:56" ht="15" customHeight="1">
      <c r="AZ153" s="601" t="str">
        <f t="shared" si="270"/>
        <v>31EPS044</v>
      </c>
      <c r="BA153" s="779" t="s">
        <v>302</v>
      </c>
      <c r="BB153" s="781">
        <v>31</v>
      </c>
      <c r="BC153" s="779" t="s">
        <v>1065</v>
      </c>
      <c r="BD153" s="780">
        <v>2056</v>
      </c>
    </row>
    <row r="154" spans="26:56" ht="15" customHeight="1">
      <c r="AZ154" s="601" t="str">
        <f t="shared" si="270"/>
        <v>31ESSC24</v>
      </c>
      <c r="BA154" s="779" t="s">
        <v>302</v>
      </c>
      <c r="BB154" s="781">
        <v>31</v>
      </c>
      <c r="BC154" s="779" t="s">
        <v>558</v>
      </c>
      <c r="BD154" s="780">
        <v>329</v>
      </c>
    </row>
    <row r="155" spans="26:56" ht="15" customHeight="1">
      <c r="AZ155" s="601" t="str">
        <f t="shared" si="270"/>
        <v>40EPS037</v>
      </c>
      <c r="BA155" s="779" t="s">
        <v>302</v>
      </c>
      <c r="BB155" s="781">
        <v>40</v>
      </c>
      <c r="BC155" s="779" t="s">
        <v>214</v>
      </c>
      <c r="BD155" s="780">
        <v>497</v>
      </c>
    </row>
    <row r="156" spans="26:56" ht="15" customHeight="1">
      <c r="AZ156" s="601" t="str">
        <f t="shared" si="270"/>
        <v>40EPS040</v>
      </c>
      <c r="BA156" s="779" t="s">
        <v>302</v>
      </c>
      <c r="BB156" s="781">
        <v>40</v>
      </c>
      <c r="BC156" s="779" t="s">
        <v>875</v>
      </c>
      <c r="BD156" s="780">
        <v>46</v>
      </c>
    </row>
    <row r="157" spans="26:56" ht="15" customHeight="1">
      <c r="AZ157" s="601" t="str">
        <f t="shared" si="270"/>
        <v>40EPS044</v>
      </c>
      <c r="BA157" s="779" t="s">
        <v>302</v>
      </c>
      <c r="BB157" s="781">
        <v>40</v>
      </c>
      <c r="BC157" s="779" t="s">
        <v>1065</v>
      </c>
      <c r="BD157" s="780">
        <v>702</v>
      </c>
    </row>
    <row r="158" spans="26:56" ht="15" customHeight="1">
      <c r="AZ158" s="601" t="str">
        <f t="shared" si="270"/>
        <v>40ESSC24</v>
      </c>
      <c r="BA158" s="779" t="s">
        <v>302</v>
      </c>
      <c r="BB158" s="781">
        <v>40</v>
      </c>
      <c r="BC158" s="779" t="s">
        <v>558</v>
      </c>
      <c r="BD158" s="780">
        <v>391</v>
      </c>
    </row>
    <row r="159" spans="26:56" ht="15" customHeight="1">
      <c r="AZ159" s="601" t="str">
        <f t="shared" si="270"/>
        <v>190EAS016</v>
      </c>
      <c r="BA159" s="779" t="s">
        <v>302</v>
      </c>
      <c r="BB159" s="781">
        <v>190</v>
      </c>
      <c r="BC159" s="779" t="s">
        <v>221</v>
      </c>
      <c r="BD159" s="780">
        <v>1</v>
      </c>
    </row>
    <row r="160" spans="26:56" ht="15" customHeight="1">
      <c r="AZ160" s="601" t="str">
        <f t="shared" si="270"/>
        <v>190EAS027</v>
      </c>
      <c r="BA160" s="779" t="s">
        <v>302</v>
      </c>
      <c r="BB160" s="781">
        <v>190</v>
      </c>
      <c r="BC160" s="779" t="s">
        <v>222</v>
      </c>
      <c r="BD160" s="780">
        <v>140</v>
      </c>
    </row>
    <row r="161" spans="52:56" ht="15" customHeight="1">
      <c r="AZ161" s="601" t="str">
        <f t="shared" si="270"/>
        <v>190EPS037</v>
      </c>
      <c r="BA161" s="779" t="s">
        <v>302</v>
      </c>
      <c r="BB161" s="781">
        <v>190</v>
      </c>
      <c r="BC161" s="779" t="s">
        <v>214</v>
      </c>
      <c r="BD161" s="780">
        <v>1011</v>
      </c>
    </row>
    <row r="162" spans="52:56" ht="15" customHeight="1">
      <c r="AZ162" s="601" t="str">
        <f t="shared" si="270"/>
        <v>190EPS040</v>
      </c>
      <c r="BA162" s="779" t="s">
        <v>302</v>
      </c>
      <c r="BB162" s="781">
        <v>190</v>
      </c>
      <c r="BC162" s="779" t="s">
        <v>875</v>
      </c>
      <c r="BD162" s="780">
        <v>221</v>
      </c>
    </row>
    <row r="163" spans="52:56" ht="15" customHeight="1">
      <c r="AZ163" s="601" t="str">
        <f t="shared" si="270"/>
        <v>190EPS044</v>
      </c>
      <c r="BA163" s="779" t="s">
        <v>302</v>
      </c>
      <c r="BB163" s="781">
        <v>190</v>
      </c>
      <c r="BC163" s="779" t="s">
        <v>1065</v>
      </c>
      <c r="BD163" s="780">
        <v>1276</v>
      </c>
    </row>
    <row r="164" spans="52:56" ht="15" customHeight="1">
      <c r="AZ164" s="601" t="str">
        <f t="shared" si="270"/>
        <v>604EPS005</v>
      </c>
      <c r="BA164" s="779" t="s">
        <v>302</v>
      </c>
      <c r="BB164" s="781">
        <v>604</v>
      </c>
      <c r="BC164" s="779" t="s">
        <v>219</v>
      </c>
      <c r="BD164" s="780">
        <v>1</v>
      </c>
    </row>
    <row r="165" spans="52:56" ht="15" customHeight="1">
      <c r="AZ165" s="601" t="str">
        <f t="shared" si="270"/>
        <v>604EPS016</v>
      </c>
      <c r="BA165" s="779" t="s">
        <v>302</v>
      </c>
      <c r="BB165" s="781">
        <v>604</v>
      </c>
      <c r="BC165" s="779" t="s">
        <v>212</v>
      </c>
      <c r="BD165" s="780">
        <v>2</v>
      </c>
    </row>
    <row r="166" spans="52:56" ht="15" customHeight="1">
      <c r="AZ166" s="601" t="str">
        <f t="shared" si="270"/>
        <v>604EPS037</v>
      </c>
      <c r="BA166" s="779" t="s">
        <v>302</v>
      </c>
      <c r="BB166" s="781">
        <v>604</v>
      </c>
      <c r="BC166" s="779" t="s">
        <v>214</v>
      </c>
      <c r="BD166" s="780">
        <v>1012</v>
      </c>
    </row>
    <row r="167" spans="52:56" ht="15" customHeight="1">
      <c r="AZ167" s="601" t="str">
        <f t="shared" si="270"/>
        <v>604EPS040</v>
      </c>
      <c r="BA167" s="779" t="s">
        <v>302</v>
      </c>
      <c r="BB167" s="781">
        <v>604</v>
      </c>
      <c r="BC167" s="779" t="s">
        <v>875</v>
      </c>
      <c r="BD167" s="780">
        <v>225</v>
      </c>
    </row>
    <row r="168" spans="52:56" ht="15" customHeight="1">
      <c r="AZ168" s="601" t="str">
        <f t="shared" si="270"/>
        <v>604EPS044</v>
      </c>
      <c r="BA168" s="779" t="s">
        <v>302</v>
      </c>
      <c r="BB168" s="781">
        <v>604</v>
      </c>
      <c r="BC168" s="779" t="s">
        <v>1065</v>
      </c>
      <c r="BD168" s="780">
        <v>2288</v>
      </c>
    </row>
    <row r="169" spans="52:56" ht="15" customHeight="1">
      <c r="AZ169" s="601" t="str">
        <f t="shared" si="270"/>
        <v>604ESSC02</v>
      </c>
      <c r="BA169" s="779" t="s">
        <v>302</v>
      </c>
      <c r="BB169" s="781">
        <v>604</v>
      </c>
      <c r="BC169" s="779" t="s">
        <v>557</v>
      </c>
      <c r="BD169" s="780">
        <v>1</v>
      </c>
    </row>
    <row r="170" spans="52:56" ht="15" customHeight="1">
      <c r="AZ170" s="601" t="str">
        <f t="shared" si="270"/>
        <v>604ESSC24</v>
      </c>
      <c r="BA170" s="779" t="s">
        <v>302</v>
      </c>
      <c r="BB170" s="781">
        <v>604</v>
      </c>
      <c r="BC170" s="779" t="s">
        <v>558</v>
      </c>
      <c r="BD170" s="780">
        <v>646</v>
      </c>
    </row>
    <row r="171" spans="52:56" ht="15" customHeight="1">
      <c r="AZ171" s="601" t="str">
        <f t="shared" si="270"/>
        <v>670EAS016</v>
      </c>
      <c r="BA171" s="779" t="s">
        <v>302</v>
      </c>
      <c r="BB171" s="781">
        <v>670</v>
      </c>
      <c r="BC171" s="779" t="s">
        <v>221</v>
      </c>
      <c r="BD171" s="780">
        <v>1</v>
      </c>
    </row>
    <row r="172" spans="52:56" ht="15" customHeight="1">
      <c r="AZ172" s="601" t="str">
        <f t="shared" si="270"/>
        <v>670EPS005</v>
      </c>
      <c r="BA172" s="779" t="s">
        <v>302</v>
      </c>
      <c r="BB172" s="781">
        <v>670</v>
      </c>
      <c r="BC172" s="779" t="s">
        <v>219</v>
      </c>
      <c r="BD172" s="780">
        <v>1</v>
      </c>
    </row>
    <row r="173" spans="52:56" ht="15" customHeight="1">
      <c r="AZ173" s="601" t="str">
        <f t="shared" si="270"/>
        <v>670EPS037</v>
      </c>
      <c r="BA173" s="779" t="s">
        <v>302</v>
      </c>
      <c r="BB173" s="781">
        <v>670</v>
      </c>
      <c r="BC173" s="779" t="s">
        <v>214</v>
      </c>
      <c r="BD173" s="780">
        <v>1047</v>
      </c>
    </row>
    <row r="174" spans="52:56" ht="15" customHeight="1">
      <c r="AZ174" s="601" t="str">
        <f t="shared" si="270"/>
        <v>670EPS040</v>
      </c>
      <c r="BA174" s="779" t="s">
        <v>302</v>
      </c>
      <c r="BB174" s="781">
        <v>670</v>
      </c>
      <c r="BC174" s="779" t="s">
        <v>875</v>
      </c>
      <c r="BD174" s="780">
        <v>332</v>
      </c>
    </row>
    <row r="175" spans="52:56" ht="15" customHeight="1">
      <c r="AZ175" s="601" t="str">
        <f t="shared" si="270"/>
        <v>670EPS044</v>
      </c>
      <c r="BA175" s="779" t="s">
        <v>302</v>
      </c>
      <c r="BB175" s="781">
        <v>670</v>
      </c>
      <c r="BC175" s="779" t="s">
        <v>1065</v>
      </c>
      <c r="BD175" s="780">
        <v>1881</v>
      </c>
    </row>
    <row r="176" spans="52:56" ht="15" customHeight="1">
      <c r="AZ176" s="601" t="str">
        <f t="shared" si="270"/>
        <v>690EPS037</v>
      </c>
      <c r="BA176" s="779" t="s">
        <v>302</v>
      </c>
      <c r="BB176" s="781">
        <v>690</v>
      </c>
      <c r="BC176" s="779" t="s">
        <v>214</v>
      </c>
      <c r="BD176" s="780">
        <v>364</v>
      </c>
    </row>
    <row r="177" spans="52:56" ht="15" customHeight="1">
      <c r="AZ177" s="601" t="str">
        <f t="shared" si="270"/>
        <v>690EPS040</v>
      </c>
      <c r="BA177" s="779" t="s">
        <v>302</v>
      </c>
      <c r="BB177" s="781">
        <v>690</v>
      </c>
      <c r="BC177" s="779" t="s">
        <v>875</v>
      </c>
      <c r="BD177" s="780">
        <v>178</v>
      </c>
    </row>
    <row r="178" spans="52:56" ht="15" customHeight="1">
      <c r="AZ178" s="601" t="str">
        <f t="shared" si="270"/>
        <v>690EPS044</v>
      </c>
      <c r="BA178" s="779" t="s">
        <v>302</v>
      </c>
      <c r="BB178" s="781">
        <v>690</v>
      </c>
      <c r="BC178" s="779" t="s">
        <v>1065</v>
      </c>
      <c r="BD178" s="780">
        <v>682</v>
      </c>
    </row>
    <row r="179" spans="52:56" ht="15" customHeight="1">
      <c r="AZ179" s="601" t="str">
        <f t="shared" si="270"/>
        <v>736EPS016</v>
      </c>
      <c r="BA179" s="779" t="s">
        <v>302</v>
      </c>
      <c r="BB179" s="781">
        <v>736</v>
      </c>
      <c r="BC179" s="779" t="s">
        <v>212</v>
      </c>
      <c r="BD179" s="780">
        <v>11</v>
      </c>
    </row>
    <row r="180" spans="52:56" ht="15" customHeight="1">
      <c r="AZ180" s="601" t="str">
        <f t="shared" si="270"/>
        <v>736EPS037</v>
      </c>
      <c r="BA180" s="779" t="s">
        <v>302</v>
      </c>
      <c r="BB180" s="781">
        <v>736</v>
      </c>
      <c r="BC180" s="779" t="s">
        <v>214</v>
      </c>
      <c r="BD180" s="780">
        <v>3104</v>
      </c>
    </row>
    <row r="181" spans="52:56" ht="15" customHeight="1">
      <c r="AZ181" s="601" t="str">
        <f t="shared" si="270"/>
        <v>736EPS040</v>
      </c>
      <c r="BA181" s="779" t="s">
        <v>302</v>
      </c>
      <c r="BB181" s="781">
        <v>736</v>
      </c>
      <c r="BC181" s="779" t="s">
        <v>875</v>
      </c>
      <c r="BD181" s="780">
        <v>347</v>
      </c>
    </row>
    <row r="182" spans="52:56" ht="15" customHeight="1">
      <c r="AZ182" s="601" t="str">
        <f t="shared" si="270"/>
        <v>736EPS044</v>
      </c>
      <c r="BA182" s="779" t="s">
        <v>302</v>
      </c>
      <c r="BB182" s="781">
        <v>736</v>
      </c>
      <c r="BC182" s="779" t="s">
        <v>1065</v>
      </c>
      <c r="BD182" s="780">
        <v>9924</v>
      </c>
    </row>
    <row r="183" spans="52:56" ht="15" customHeight="1">
      <c r="AZ183" s="601" t="str">
        <f t="shared" si="270"/>
        <v>736EPSIC3</v>
      </c>
      <c r="BA183" s="779" t="s">
        <v>302</v>
      </c>
      <c r="BB183" s="781">
        <v>736</v>
      </c>
      <c r="BC183" s="779" t="s">
        <v>554</v>
      </c>
      <c r="BD183" s="780">
        <v>6</v>
      </c>
    </row>
    <row r="184" spans="52:56" ht="15" customHeight="1">
      <c r="AZ184" s="601" t="str">
        <f t="shared" si="270"/>
        <v>736ESSC02</v>
      </c>
      <c r="BA184" s="779" t="s">
        <v>302</v>
      </c>
      <c r="BB184" s="781">
        <v>736</v>
      </c>
      <c r="BC184" s="779" t="s">
        <v>557</v>
      </c>
      <c r="BD184" s="780">
        <v>1</v>
      </c>
    </row>
    <row r="185" spans="52:56" ht="15" customHeight="1">
      <c r="AZ185" s="601" t="str">
        <f t="shared" si="270"/>
        <v>736ESSC24</v>
      </c>
      <c r="BA185" s="779" t="s">
        <v>302</v>
      </c>
      <c r="BB185" s="781">
        <v>736</v>
      </c>
      <c r="BC185" s="779" t="s">
        <v>558</v>
      </c>
      <c r="BD185" s="780">
        <v>624</v>
      </c>
    </row>
    <row r="186" spans="52:56" ht="15" customHeight="1">
      <c r="AZ186" s="601" t="str">
        <f t="shared" si="270"/>
        <v>858EPS037</v>
      </c>
      <c r="BA186" s="779" t="s">
        <v>302</v>
      </c>
      <c r="BB186" s="781">
        <v>858</v>
      </c>
      <c r="BC186" s="779" t="s">
        <v>214</v>
      </c>
      <c r="BD186" s="780">
        <v>910</v>
      </c>
    </row>
    <row r="187" spans="52:56" ht="15" customHeight="1">
      <c r="AZ187" s="601" t="str">
        <f t="shared" si="270"/>
        <v>858EPS040</v>
      </c>
      <c r="BA187" s="779" t="s">
        <v>302</v>
      </c>
      <c r="BB187" s="781">
        <v>858</v>
      </c>
      <c r="BC187" s="779" t="s">
        <v>875</v>
      </c>
      <c r="BD187" s="780">
        <v>315</v>
      </c>
    </row>
    <row r="188" spans="52:56" ht="15" customHeight="1">
      <c r="AZ188" s="601" t="str">
        <f t="shared" si="270"/>
        <v>858EPS044</v>
      </c>
      <c r="BA188" s="779" t="s">
        <v>302</v>
      </c>
      <c r="BB188" s="781">
        <v>858</v>
      </c>
      <c r="BC188" s="779" t="s">
        <v>1065</v>
      </c>
      <c r="BD188" s="780">
        <v>760</v>
      </c>
    </row>
    <row r="189" spans="52:56" ht="15" customHeight="1">
      <c r="AZ189" s="601" t="str">
        <f t="shared" si="270"/>
        <v>858ESSC02</v>
      </c>
      <c r="BA189" s="779" t="s">
        <v>302</v>
      </c>
      <c r="BB189" s="781">
        <v>858</v>
      </c>
      <c r="BC189" s="779" t="s">
        <v>557</v>
      </c>
      <c r="BD189" s="780">
        <v>12</v>
      </c>
    </row>
    <row r="190" spans="52:56" ht="15" customHeight="1">
      <c r="AZ190" s="601" t="str">
        <f t="shared" si="270"/>
        <v>885EPS005</v>
      </c>
      <c r="BA190" s="779" t="s">
        <v>302</v>
      </c>
      <c r="BB190" s="781">
        <v>885</v>
      </c>
      <c r="BC190" s="779" t="s">
        <v>219</v>
      </c>
      <c r="BD190" s="780">
        <v>1</v>
      </c>
    </row>
    <row r="191" spans="52:56" ht="15" customHeight="1">
      <c r="AZ191" s="601" t="str">
        <f t="shared" si="270"/>
        <v>885EPS037</v>
      </c>
      <c r="BA191" s="779" t="s">
        <v>302</v>
      </c>
      <c r="BB191" s="781">
        <v>885</v>
      </c>
      <c r="BC191" s="779" t="s">
        <v>214</v>
      </c>
      <c r="BD191" s="780">
        <v>400</v>
      </c>
    </row>
    <row r="192" spans="52:56" ht="15" customHeight="1">
      <c r="AZ192" s="601" t="str">
        <f t="shared" si="270"/>
        <v>885EPS040</v>
      </c>
      <c r="BA192" s="779" t="s">
        <v>302</v>
      </c>
      <c r="BB192" s="781">
        <v>885</v>
      </c>
      <c r="BC192" s="779" t="s">
        <v>875</v>
      </c>
      <c r="BD192" s="780">
        <v>65</v>
      </c>
    </row>
    <row r="193" spans="52:56" ht="15" customHeight="1">
      <c r="AZ193" s="601" t="str">
        <f t="shared" si="270"/>
        <v>885EPS044</v>
      </c>
      <c r="BA193" s="779" t="s">
        <v>302</v>
      </c>
      <c r="BB193" s="781">
        <v>885</v>
      </c>
      <c r="BC193" s="779" t="s">
        <v>1065</v>
      </c>
      <c r="BD193" s="780">
        <v>334</v>
      </c>
    </row>
    <row r="194" spans="52:56" ht="15" customHeight="1">
      <c r="AZ194" s="601" t="str">
        <f t="shared" si="270"/>
        <v>885ESSC02</v>
      </c>
      <c r="BA194" s="779" t="s">
        <v>302</v>
      </c>
      <c r="BB194" s="781">
        <v>885</v>
      </c>
      <c r="BC194" s="779" t="s">
        <v>557</v>
      </c>
      <c r="BD194" s="780">
        <v>19</v>
      </c>
    </row>
    <row r="195" spans="52:56" ht="15" customHeight="1">
      <c r="AZ195" s="601" t="str">
        <f t="shared" si="270"/>
        <v>890EAS016</v>
      </c>
      <c r="BA195" s="779" t="s">
        <v>302</v>
      </c>
      <c r="BB195" s="781">
        <v>890</v>
      </c>
      <c r="BC195" s="779" t="s">
        <v>221</v>
      </c>
      <c r="BD195" s="780">
        <v>1</v>
      </c>
    </row>
    <row r="196" spans="52:56" ht="15" customHeight="1">
      <c r="AZ196" s="601" t="str">
        <f t="shared" si="270"/>
        <v>890EPS037</v>
      </c>
      <c r="BA196" s="779" t="s">
        <v>302</v>
      </c>
      <c r="BB196" s="781">
        <v>890</v>
      </c>
      <c r="BC196" s="779" t="s">
        <v>214</v>
      </c>
      <c r="BD196" s="780">
        <v>1016</v>
      </c>
    </row>
    <row r="197" spans="52:56" ht="15" customHeight="1">
      <c r="AZ197" s="601" t="str">
        <f t="shared" si="270"/>
        <v>890EPS040</v>
      </c>
      <c r="BA197" s="779" t="s">
        <v>302</v>
      </c>
      <c r="BB197" s="781">
        <v>890</v>
      </c>
      <c r="BC197" s="779" t="s">
        <v>875</v>
      </c>
      <c r="BD197" s="780">
        <v>174</v>
      </c>
    </row>
    <row r="198" spans="52:56" ht="15" customHeight="1">
      <c r="AZ198" s="601" t="str">
        <f t="shared" si="270"/>
        <v>890EPS044</v>
      </c>
      <c r="BA198" s="779" t="s">
        <v>302</v>
      </c>
      <c r="BB198" s="781">
        <v>890</v>
      </c>
      <c r="BC198" s="779" t="s">
        <v>1065</v>
      </c>
      <c r="BD198" s="780">
        <v>1426</v>
      </c>
    </row>
    <row r="199" spans="52:56" ht="15" customHeight="1">
      <c r="AZ199" s="601" t="str">
        <f t="shared" si="270"/>
        <v>890ESSC02</v>
      </c>
      <c r="BA199" s="779" t="s">
        <v>302</v>
      </c>
      <c r="BB199" s="781">
        <v>890</v>
      </c>
      <c r="BC199" s="779" t="s">
        <v>557</v>
      </c>
      <c r="BD199" s="780">
        <v>2</v>
      </c>
    </row>
    <row r="200" spans="52:56" ht="15" customHeight="1">
      <c r="AZ200" s="601" t="str">
        <f t="shared" si="270"/>
        <v>890ESSC24</v>
      </c>
      <c r="BA200" s="779" t="s">
        <v>302</v>
      </c>
      <c r="BB200" s="781">
        <v>890</v>
      </c>
      <c r="BC200" s="779" t="s">
        <v>558</v>
      </c>
      <c r="BD200" s="780">
        <v>178</v>
      </c>
    </row>
    <row r="201" spans="52:56" ht="15" customHeight="1">
      <c r="AZ201" s="601" t="str">
        <f t="shared" ref="AZ201:AZ264" si="271">CONCATENATE(BB201,BC201)</f>
        <v>4EPS037</v>
      </c>
      <c r="BA201" s="779" t="s">
        <v>299</v>
      </c>
      <c r="BB201" s="781">
        <v>4</v>
      </c>
      <c r="BC201" s="779" t="s">
        <v>214</v>
      </c>
      <c r="BD201" s="780">
        <v>56</v>
      </c>
    </row>
    <row r="202" spans="52:56" ht="15" customHeight="1">
      <c r="AZ202" s="601" t="str">
        <f t="shared" si="271"/>
        <v>4EPS040</v>
      </c>
      <c r="BA202" s="779" t="s">
        <v>299</v>
      </c>
      <c r="BB202" s="781">
        <v>4</v>
      </c>
      <c r="BC202" s="779" t="s">
        <v>875</v>
      </c>
      <c r="BD202" s="780">
        <v>48</v>
      </c>
    </row>
    <row r="203" spans="52:56" ht="15" customHeight="1">
      <c r="AZ203" s="601" t="str">
        <f t="shared" si="271"/>
        <v>4EPS044</v>
      </c>
      <c r="BA203" s="779" t="s">
        <v>299</v>
      </c>
      <c r="BB203" s="781">
        <v>4</v>
      </c>
      <c r="BC203" s="779" t="s">
        <v>1065</v>
      </c>
      <c r="BD203" s="780">
        <v>254</v>
      </c>
    </row>
    <row r="204" spans="52:56" ht="15" customHeight="1">
      <c r="AZ204" s="601" t="str">
        <f t="shared" si="271"/>
        <v>42EAS016</v>
      </c>
      <c r="BA204" s="779" t="s">
        <v>299</v>
      </c>
      <c r="BB204" s="781">
        <v>42</v>
      </c>
      <c r="BC204" s="779" t="s">
        <v>221</v>
      </c>
      <c r="BD204" s="780">
        <v>4</v>
      </c>
    </row>
    <row r="205" spans="52:56" ht="15" customHeight="1">
      <c r="AZ205" s="601" t="str">
        <f t="shared" si="271"/>
        <v>42EPS005</v>
      </c>
      <c r="BA205" s="779" t="s">
        <v>299</v>
      </c>
      <c r="BB205" s="781">
        <v>42</v>
      </c>
      <c r="BC205" s="779" t="s">
        <v>219</v>
      </c>
      <c r="BD205" s="780">
        <v>1</v>
      </c>
    </row>
    <row r="206" spans="52:56" ht="15" customHeight="1">
      <c r="AZ206" s="601" t="str">
        <f t="shared" si="271"/>
        <v>42EPS016</v>
      </c>
      <c r="BA206" s="779" t="s">
        <v>299</v>
      </c>
      <c r="BB206" s="781">
        <v>42</v>
      </c>
      <c r="BC206" s="779" t="s">
        <v>212</v>
      </c>
      <c r="BD206" s="780">
        <v>4</v>
      </c>
    </row>
    <row r="207" spans="52:56" ht="15" customHeight="1">
      <c r="AZ207" s="601" t="str">
        <f t="shared" si="271"/>
        <v>42EPS018</v>
      </c>
      <c r="BA207" s="779" t="s">
        <v>299</v>
      </c>
      <c r="BB207" s="781">
        <v>42</v>
      </c>
      <c r="BC207" s="779" t="s">
        <v>190</v>
      </c>
      <c r="BD207" s="780">
        <v>2</v>
      </c>
    </row>
    <row r="208" spans="52:56" ht="15" customHeight="1">
      <c r="AZ208" s="601" t="str">
        <f t="shared" si="271"/>
        <v>42EPS037</v>
      </c>
      <c r="BA208" s="779" t="s">
        <v>299</v>
      </c>
      <c r="BB208" s="781">
        <v>42</v>
      </c>
      <c r="BC208" s="779" t="s">
        <v>214</v>
      </c>
      <c r="BD208" s="780">
        <v>2066</v>
      </c>
    </row>
    <row r="209" spans="52:56" ht="15" customHeight="1">
      <c r="AZ209" s="601" t="str">
        <f t="shared" si="271"/>
        <v>42EPS040</v>
      </c>
      <c r="BA209" s="779" t="s">
        <v>299</v>
      </c>
      <c r="BB209" s="781">
        <v>42</v>
      </c>
      <c r="BC209" s="779" t="s">
        <v>875</v>
      </c>
      <c r="BD209" s="780">
        <v>415</v>
      </c>
    </row>
    <row r="210" spans="52:56" ht="15" customHeight="1">
      <c r="AZ210" s="601" t="str">
        <f t="shared" si="271"/>
        <v>42EPS044</v>
      </c>
      <c r="BA210" s="779" t="s">
        <v>299</v>
      </c>
      <c r="BB210" s="781">
        <v>42</v>
      </c>
      <c r="BC210" s="779" t="s">
        <v>1065</v>
      </c>
      <c r="BD210" s="780">
        <v>5862</v>
      </c>
    </row>
    <row r="211" spans="52:56" ht="15" customHeight="1">
      <c r="AZ211" s="601" t="str">
        <f t="shared" si="271"/>
        <v>42ESSC24</v>
      </c>
      <c r="BA211" s="779" t="s">
        <v>299</v>
      </c>
      <c r="BB211" s="781">
        <v>42</v>
      </c>
      <c r="BC211" s="779" t="s">
        <v>558</v>
      </c>
      <c r="BD211" s="780">
        <v>460</v>
      </c>
    </row>
    <row r="212" spans="52:56" ht="15" customHeight="1">
      <c r="AZ212" s="601" t="str">
        <f t="shared" si="271"/>
        <v>42ESSC91</v>
      </c>
      <c r="BA212" s="779" t="s">
        <v>299</v>
      </c>
      <c r="BB212" s="781">
        <v>42</v>
      </c>
      <c r="BC212" s="779" t="s">
        <v>560</v>
      </c>
      <c r="BD212" s="780">
        <v>3</v>
      </c>
    </row>
    <row r="213" spans="52:56" ht="15" customHeight="1">
      <c r="AZ213" s="601" t="str">
        <f t="shared" si="271"/>
        <v>44EPS037</v>
      </c>
      <c r="BA213" s="779" t="s">
        <v>299</v>
      </c>
      <c r="BB213" s="781">
        <v>44</v>
      </c>
      <c r="BC213" s="779" t="s">
        <v>214</v>
      </c>
      <c r="BD213" s="780">
        <v>55</v>
      </c>
    </row>
    <row r="214" spans="52:56" ht="15" customHeight="1">
      <c r="AZ214" s="601" t="str">
        <f t="shared" si="271"/>
        <v>44EPS040</v>
      </c>
      <c r="BA214" s="779" t="s">
        <v>299</v>
      </c>
      <c r="BB214" s="781">
        <v>44</v>
      </c>
      <c r="BC214" s="779" t="s">
        <v>875</v>
      </c>
      <c r="BD214" s="780">
        <v>122</v>
      </c>
    </row>
    <row r="215" spans="52:56" ht="15" customHeight="1">
      <c r="AZ215" s="601" t="str">
        <f t="shared" si="271"/>
        <v>44EPS044</v>
      </c>
      <c r="BA215" s="779" t="s">
        <v>299</v>
      </c>
      <c r="BB215" s="781">
        <v>44</v>
      </c>
      <c r="BC215" s="779" t="s">
        <v>1065</v>
      </c>
      <c r="BD215" s="780">
        <v>1026</v>
      </c>
    </row>
    <row r="216" spans="52:56" ht="15" customHeight="1">
      <c r="AZ216" s="601" t="str">
        <f t="shared" si="271"/>
        <v>59EPS002</v>
      </c>
      <c r="BA216" s="779" t="s">
        <v>299</v>
      </c>
      <c r="BB216" s="781">
        <v>59</v>
      </c>
      <c r="BC216" s="779" t="s">
        <v>216</v>
      </c>
      <c r="BD216" s="780">
        <v>20</v>
      </c>
    </row>
    <row r="217" spans="52:56" ht="15" customHeight="1">
      <c r="AZ217" s="601" t="str">
        <f t="shared" si="271"/>
        <v>59EPS005</v>
      </c>
      <c r="BA217" s="779" t="s">
        <v>299</v>
      </c>
      <c r="BB217" s="781">
        <v>59</v>
      </c>
      <c r="BC217" s="779" t="s">
        <v>219</v>
      </c>
      <c r="BD217" s="780">
        <v>60</v>
      </c>
    </row>
    <row r="218" spans="52:56" ht="15" customHeight="1">
      <c r="AZ218" s="601" t="str">
        <f t="shared" si="271"/>
        <v>59EPS016</v>
      </c>
      <c r="BA218" s="779" t="s">
        <v>299</v>
      </c>
      <c r="BB218" s="781">
        <v>59</v>
      </c>
      <c r="BC218" s="779" t="s">
        <v>212</v>
      </c>
      <c r="BD218" s="780">
        <v>2</v>
      </c>
    </row>
    <row r="219" spans="52:56" ht="15" customHeight="1">
      <c r="AZ219" s="601" t="str">
        <f t="shared" si="271"/>
        <v>59EPS018</v>
      </c>
      <c r="BA219" s="779" t="s">
        <v>299</v>
      </c>
      <c r="BB219" s="781">
        <v>59</v>
      </c>
      <c r="BC219" s="779" t="s">
        <v>190</v>
      </c>
      <c r="BD219" s="780">
        <v>1</v>
      </c>
    </row>
    <row r="220" spans="52:56" ht="15" customHeight="1">
      <c r="AZ220" s="601" t="str">
        <f t="shared" si="271"/>
        <v>59EPS037</v>
      </c>
      <c r="BA220" s="779" t="s">
        <v>299</v>
      </c>
      <c r="BB220" s="781">
        <v>59</v>
      </c>
      <c r="BC220" s="779" t="s">
        <v>214</v>
      </c>
      <c r="BD220" s="780">
        <v>245</v>
      </c>
    </row>
    <row r="221" spans="52:56" ht="15" customHeight="1">
      <c r="AZ221" s="601" t="str">
        <f t="shared" si="271"/>
        <v>59EPS040</v>
      </c>
      <c r="BA221" s="779" t="s">
        <v>299</v>
      </c>
      <c r="BB221" s="781">
        <v>59</v>
      </c>
      <c r="BC221" s="779" t="s">
        <v>875</v>
      </c>
      <c r="BD221" s="780">
        <v>20</v>
      </c>
    </row>
    <row r="222" spans="52:56" ht="15" customHeight="1">
      <c r="AZ222" s="601" t="str">
        <f t="shared" si="271"/>
        <v>59EPS044</v>
      </c>
      <c r="BA222" s="779" t="s">
        <v>299</v>
      </c>
      <c r="BB222" s="781">
        <v>59</v>
      </c>
      <c r="BC222" s="779" t="s">
        <v>1065</v>
      </c>
      <c r="BD222" s="780">
        <v>696</v>
      </c>
    </row>
    <row r="223" spans="52:56" ht="15" customHeight="1">
      <c r="AZ223" s="601" t="str">
        <f t="shared" si="271"/>
        <v>59ESSC24</v>
      </c>
      <c r="BA223" s="779" t="s">
        <v>299</v>
      </c>
      <c r="BB223" s="781">
        <v>59</v>
      </c>
      <c r="BC223" s="779" t="s">
        <v>558</v>
      </c>
      <c r="BD223" s="780">
        <v>90</v>
      </c>
    </row>
    <row r="224" spans="52:56" ht="15" customHeight="1">
      <c r="AZ224" s="601" t="str">
        <f t="shared" si="271"/>
        <v>59ESSC62</v>
      </c>
      <c r="BA224" s="779" t="s">
        <v>299</v>
      </c>
      <c r="BB224" s="781">
        <v>59</v>
      </c>
      <c r="BC224" s="779" t="s">
        <v>559</v>
      </c>
      <c r="BD224" s="780">
        <v>1</v>
      </c>
    </row>
    <row r="225" spans="52:56" ht="15" customHeight="1">
      <c r="AZ225" s="601" t="str">
        <f t="shared" si="271"/>
        <v>113EPS037</v>
      </c>
      <c r="BA225" s="779" t="s">
        <v>299</v>
      </c>
      <c r="BB225" s="781">
        <v>113</v>
      </c>
      <c r="BC225" s="779" t="s">
        <v>214</v>
      </c>
      <c r="BD225" s="780">
        <v>840</v>
      </c>
    </row>
    <row r="226" spans="52:56" ht="15" customHeight="1">
      <c r="AZ226" s="601" t="str">
        <f t="shared" si="271"/>
        <v>113EPS040</v>
      </c>
      <c r="BA226" s="779" t="s">
        <v>299</v>
      </c>
      <c r="BB226" s="781">
        <v>113</v>
      </c>
      <c r="BC226" s="779" t="s">
        <v>875</v>
      </c>
      <c r="BD226" s="780">
        <v>194</v>
      </c>
    </row>
    <row r="227" spans="52:56" ht="15" customHeight="1">
      <c r="AZ227" s="601" t="str">
        <f t="shared" si="271"/>
        <v>113EPS044</v>
      </c>
      <c r="BA227" s="779" t="s">
        <v>299</v>
      </c>
      <c r="BB227" s="781">
        <v>113</v>
      </c>
      <c r="BC227" s="779" t="s">
        <v>1065</v>
      </c>
      <c r="BD227" s="780">
        <v>809</v>
      </c>
    </row>
    <row r="228" spans="52:56" ht="15" customHeight="1">
      <c r="AZ228" s="601" t="str">
        <f t="shared" si="271"/>
        <v>113ESSC91</v>
      </c>
      <c r="BA228" s="779" t="s">
        <v>299</v>
      </c>
      <c r="BB228" s="781">
        <v>113</v>
      </c>
      <c r="BC228" s="779" t="s">
        <v>560</v>
      </c>
      <c r="BD228" s="780">
        <v>12</v>
      </c>
    </row>
    <row r="229" spans="52:56" ht="15" customHeight="1">
      <c r="AZ229" s="601" t="str">
        <f t="shared" si="271"/>
        <v>125EPS037</v>
      </c>
      <c r="BA229" s="779" t="s">
        <v>299</v>
      </c>
      <c r="BB229" s="781">
        <v>125</v>
      </c>
      <c r="BC229" s="779" t="s">
        <v>214</v>
      </c>
      <c r="BD229" s="780">
        <v>92</v>
      </c>
    </row>
    <row r="230" spans="52:56" ht="15" customHeight="1">
      <c r="AZ230" s="601" t="str">
        <f t="shared" si="271"/>
        <v>125EPS040</v>
      </c>
      <c r="BA230" s="779" t="s">
        <v>299</v>
      </c>
      <c r="BB230" s="781">
        <v>125</v>
      </c>
      <c r="BC230" s="779" t="s">
        <v>875</v>
      </c>
      <c r="BD230" s="780">
        <v>100</v>
      </c>
    </row>
    <row r="231" spans="52:56" ht="15" customHeight="1">
      <c r="AZ231" s="601" t="str">
        <f t="shared" si="271"/>
        <v>125EPS044</v>
      </c>
      <c r="BA231" s="779" t="s">
        <v>299</v>
      </c>
      <c r="BB231" s="781">
        <v>125</v>
      </c>
      <c r="BC231" s="779" t="s">
        <v>1065</v>
      </c>
      <c r="BD231" s="780">
        <v>334</v>
      </c>
    </row>
    <row r="232" spans="52:56" ht="15" customHeight="1">
      <c r="AZ232" s="601" t="str">
        <f t="shared" si="271"/>
        <v>138EPS037</v>
      </c>
      <c r="BA232" s="779" t="s">
        <v>299</v>
      </c>
      <c r="BB232" s="781">
        <v>138</v>
      </c>
      <c r="BC232" s="779" t="s">
        <v>214</v>
      </c>
      <c r="BD232" s="780">
        <v>659</v>
      </c>
    </row>
    <row r="233" spans="52:56" ht="15" customHeight="1">
      <c r="AZ233" s="601" t="str">
        <f t="shared" si="271"/>
        <v>138EPS040</v>
      </c>
      <c r="BA233" s="779" t="s">
        <v>299</v>
      </c>
      <c r="BB233" s="781">
        <v>138</v>
      </c>
      <c r="BC233" s="779" t="s">
        <v>875</v>
      </c>
      <c r="BD233" s="780">
        <v>19</v>
      </c>
    </row>
    <row r="234" spans="52:56" ht="15" customHeight="1">
      <c r="AZ234" s="601" t="str">
        <f t="shared" si="271"/>
        <v>138EPS044</v>
      </c>
      <c r="BA234" s="779" t="s">
        <v>299</v>
      </c>
      <c r="BB234" s="781">
        <v>138</v>
      </c>
      <c r="BC234" s="779" t="s">
        <v>1065</v>
      </c>
      <c r="BD234" s="780">
        <v>686</v>
      </c>
    </row>
    <row r="235" spans="52:56" ht="15" customHeight="1">
      <c r="AZ235" s="601" t="str">
        <f t="shared" si="271"/>
        <v>138ESSC02</v>
      </c>
      <c r="BA235" s="779" t="s">
        <v>299</v>
      </c>
      <c r="BB235" s="781">
        <v>138</v>
      </c>
      <c r="BC235" s="779" t="s">
        <v>557</v>
      </c>
      <c r="BD235" s="780">
        <v>2</v>
      </c>
    </row>
    <row r="236" spans="52:56" ht="15" customHeight="1">
      <c r="AZ236" s="601" t="str">
        <f t="shared" si="271"/>
        <v>234EPS033</v>
      </c>
      <c r="BA236" s="779" t="s">
        <v>299</v>
      </c>
      <c r="BB236" s="781">
        <v>234</v>
      </c>
      <c r="BC236" s="779" t="s">
        <v>223</v>
      </c>
      <c r="BD236" s="780">
        <v>1</v>
      </c>
    </row>
    <row r="237" spans="52:56" ht="15" customHeight="1">
      <c r="AZ237" s="601" t="str">
        <f t="shared" si="271"/>
        <v>234EPS037</v>
      </c>
      <c r="BA237" s="779" t="s">
        <v>299</v>
      </c>
      <c r="BB237" s="781">
        <v>234</v>
      </c>
      <c r="BC237" s="779" t="s">
        <v>214</v>
      </c>
      <c r="BD237" s="780">
        <v>300</v>
      </c>
    </row>
    <row r="238" spans="52:56" ht="15" customHeight="1">
      <c r="AZ238" s="601" t="str">
        <f t="shared" si="271"/>
        <v>234EPS044</v>
      </c>
      <c r="BA238" s="779" t="s">
        <v>299</v>
      </c>
      <c r="BB238" s="781">
        <v>234</v>
      </c>
      <c r="BC238" s="779" t="s">
        <v>1065</v>
      </c>
      <c r="BD238" s="780">
        <v>900</v>
      </c>
    </row>
    <row r="239" spans="52:56" ht="15" customHeight="1">
      <c r="AZ239" s="601" t="str">
        <f t="shared" si="271"/>
        <v>234EPSIC3</v>
      </c>
      <c r="BA239" s="779" t="s">
        <v>299</v>
      </c>
      <c r="BB239" s="781">
        <v>234</v>
      </c>
      <c r="BC239" s="779" t="s">
        <v>554</v>
      </c>
      <c r="BD239" s="780">
        <v>4</v>
      </c>
    </row>
    <row r="240" spans="52:56" ht="15" customHeight="1">
      <c r="AZ240" s="601" t="str">
        <f t="shared" si="271"/>
        <v>234ESSC24</v>
      </c>
      <c r="BA240" s="779" t="s">
        <v>299</v>
      </c>
      <c r="BB240" s="781">
        <v>234</v>
      </c>
      <c r="BC240" s="779" t="s">
        <v>558</v>
      </c>
      <c r="BD240" s="780">
        <v>421</v>
      </c>
    </row>
    <row r="241" spans="52:56" ht="15" customHeight="1">
      <c r="AZ241" s="601" t="str">
        <f t="shared" si="271"/>
        <v>240EAS016</v>
      </c>
      <c r="BA241" s="779" t="s">
        <v>299</v>
      </c>
      <c r="BB241" s="781">
        <v>240</v>
      </c>
      <c r="BC241" s="779" t="s">
        <v>221</v>
      </c>
      <c r="BD241" s="780">
        <v>4</v>
      </c>
    </row>
    <row r="242" spans="52:56" ht="15" customHeight="1">
      <c r="AZ242" s="601" t="str">
        <f t="shared" si="271"/>
        <v>240EPS037</v>
      </c>
      <c r="BA242" s="779" t="s">
        <v>299</v>
      </c>
      <c r="BB242" s="781">
        <v>240</v>
      </c>
      <c r="BC242" s="779" t="s">
        <v>214</v>
      </c>
      <c r="BD242" s="780">
        <v>331</v>
      </c>
    </row>
    <row r="243" spans="52:56" ht="15" customHeight="1">
      <c r="AZ243" s="601" t="str">
        <f t="shared" si="271"/>
        <v>240EPS040</v>
      </c>
      <c r="BA243" s="779" t="s">
        <v>299</v>
      </c>
      <c r="BB243" s="781">
        <v>240</v>
      </c>
      <c r="BC243" s="779" t="s">
        <v>875</v>
      </c>
      <c r="BD243" s="780">
        <v>206</v>
      </c>
    </row>
    <row r="244" spans="52:56" ht="15" customHeight="1">
      <c r="AZ244" s="601" t="str">
        <f t="shared" si="271"/>
        <v>240EPS044</v>
      </c>
      <c r="BA244" s="779" t="s">
        <v>299</v>
      </c>
      <c r="BB244" s="781">
        <v>240</v>
      </c>
      <c r="BC244" s="779" t="s">
        <v>1065</v>
      </c>
      <c r="BD244" s="780">
        <v>1288</v>
      </c>
    </row>
    <row r="245" spans="52:56" ht="15" customHeight="1">
      <c r="AZ245" s="601" t="str">
        <f t="shared" si="271"/>
        <v>284EPS037</v>
      </c>
      <c r="BA245" s="779" t="s">
        <v>299</v>
      </c>
      <c r="BB245" s="781">
        <v>284</v>
      </c>
      <c r="BC245" s="779" t="s">
        <v>214</v>
      </c>
      <c r="BD245" s="780">
        <v>560</v>
      </c>
    </row>
    <row r="246" spans="52:56" ht="15" customHeight="1">
      <c r="AZ246" s="601" t="str">
        <f t="shared" si="271"/>
        <v>284EPS040</v>
      </c>
      <c r="BA246" s="779" t="s">
        <v>299</v>
      </c>
      <c r="BB246" s="781">
        <v>284</v>
      </c>
      <c r="BC246" s="779" t="s">
        <v>875</v>
      </c>
      <c r="BD246" s="780">
        <v>49</v>
      </c>
    </row>
    <row r="247" spans="52:56" ht="15" customHeight="1">
      <c r="AZ247" s="601" t="str">
        <f t="shared" si="271"/>
        <v>284EPS044</v>
      </c>
      <c r="BA247" s="779" t="s">
        <v>299</v>
      </c>
      <c r="BB247" s="781">
        <v>284</v>
      </c>
      <c r="BC247" s="779" t="s">
        <v>1065</v>
      </c>
      <c r="BD247" s="780">
        <v>1526</v>
      </c>
    </row>
    <row r="248" spans="52:56" ht="15" customHeight="1">
      <c r="AZ248" s="601" t="str">
        <f t="shared" si="271"/>
        <v>284EPSIC3</v>
      </c>
      <c r="BA248" s="779" t="s">
        <v>299</v>
      </c>
      <c r="BB248" s="781">
        <v>284</v>
      </c>
      <c r="BC248" s="779" t="s">
        <v>554</v>
      </c>
      <c r="BD248" s="780">
        <v>3</v>
      </c>
    </row>
    <row r="249" spans="52:56" ht="15" customHeight="1">
      <c r="AZ249" s="601" t="str">
        <f t="shared" si="271"/>
        <v>284ESSC24</v>
      </c>
      <c r="BA249" s="779" t="s">
        <v>299</v>
      </c>
      <c r="BB249" s="781">
        <v>284</v>
      </c>
      <c r="BC249" s="779" t="s">
        <v>558</v>
      </c>
      <c r="BD249" s="780">
        <v>365</v>
      </c>
    </row>
    <row r="250" spans="52:56" ht="15" customHeight="1">
      <c r="AZ250" s="601" t="str">
        <f t="shared" si="271"/>
        <v>306EPS018</v>
      </c>
      <c r="BA250" s="779" t="s">
        <v>299</v>
      </c>
      <c r="BB250" s="781">
        <v>306</v>
      </c>
      <c r="BC250" s="779" t="s">
        <v>190</v>
      </c>
      <c r="BD250" s="780">
        <v>2</v>
      </c>
    </row>
    <row r="251" spans="52:56" ht="15" customHeight="1">
      <c r="AZ251" s="601" t="str">
        <f t="shared" si="271"/>
        <v>306EPS037</v>
      </c>
      <c r="BA251" s="779" t="s">
        <v>299</v>
      </c>
      <c r="BB251" s="781">
        <v>306</v>
      </c>
      <c r="BC251" s="779" t="s">
        <v>214</v>
      </c>
      <c r="BD251" s="780">
        <v>108</v>
      </c>
    </row>
    <row r="252" spans="52:56" ht="15" customHeight="1">
      <c r="AZ252" s="601" t="str">
        <f t="shared" si="271"/>
        <v>306EPS044</v>
      </c>
      <c r="BA252" s="779" t="s">
        <v>299</v>
      </c>
      <c r="BB252" s="781">
        <v>306</v>
      </c>
      <c r="BC252" s="779" t="s">
        <v>1065</v>
      </c>
      <c r="BD252" s="780">
        <v>466</v>
      </c>
    </row>
    <row r="253" spans="52:56" ht="15" customHeight="1">
      <c r="AZ253" s="601" t="str">
        <f t="shared" si="271"/>
        <v>306ESSC91</v>
      </c>
      <c r="BA253" s="779" t="s">
        <v>299</v>
      </c>
      <c r="BB253" s="781">
        <v>306</v>
      </c>
      <c r="BC253" s="779" t="s">
        <v>560</v>
      </c>
      <c r="BD253" s="780">
        <v>84</v>
      </c>
    </row>
    <row r="254" spans="52:56" ht="15" customHeight="1">
      <c r="AZ254" s="601" t="str">
        <f t="shared" si="271"/>
        <v>347EPS037</v>
      </c>
      <c r="BA254" s="779" t="s">
        <v>299</v>
      </c>
      <c r="BB254" s="781">
        <v>347</v>
      </c>
      <c r="BC254" s="779" t="s">
        <v>214</v>
      </c>
      <c r="BD254" s="780">
        <v>321</v>
      </c>
    </row>
    <row r="255" spans="52:56" ht="15" customHeight="1">
      <c r="AZ255" s="601" t="str">
        <f t="shared" si="271"/>
        <v>347EPS040</v>
      </c>
      <c r="BA255" s="779" t="s">
        <v>299</v>
      </c>
      <c r="BB255" s="781">
        <v>347</v>
      </c>
      <c r="BC255" s="779" t="s">
        <v>875</v>
      </c>
      <c r="BD255" s="780">
        <v>142</v>
      </c>
    </row>
    <row r="256" spans="52:56" ht="15" customHeight="1">
      <c r="AZ256" s="601" t="str">
        <f t="shared" si="271"/>
        <v>347EPS044</v>
      </c>
      <c r="BA256" s="779" t="s">
        <v>299</v>
      </c>
      <c r="BB256" s="781">
        <v>347</v>
      </c>
      <c r="BC256" s="779" t="s">
        <v>1065</v>
      </c>
      <c r="BD256" s="780">
        <v>335</v>
      </c>
    </row>
    <row r="257" spans="52:56" ht="15" customHeight="1">
      <c r="AZ257" s="601" t="str">
        <f t="shared" si="271"/>
        <v>411EAS016</v>
      </c>
      <c r="BA257" s="779" t="s">
        <v>299</v>
      </c>
      <c r="BB257" s="781">
        <v>411</v>
      </c>
      <c r="BC257" s="779" t="s">
        <v>221</v>
      </c>
      <c r="BD257" s="780">
        <v>1</v>
      </c>
    </row>
    <row r="258" spans="52:56" ht="15" customHeight="1">
      <c r="AZ258" s="601" t="str">
        <f t="shared" si="271"/>
        <v>411EPS037</v>
      </c>
      <c r="BA258" s="779" t="s">
        <v>299</v>
      </c>
      <c r="BB258" s="781">
        <v>411</v>
      </c>
      <c r="BC258" s="779" t="s">
        <v>214</v>
      </c>
      <c r="BD258" s="780">
        <v>277</v>
      </c>
    </row>
    <row r="259" spans="52:56" ht="15" customHeight="1">
      <c r="AZ259" s="601" t="str">
        <f t="shared" si="271"/>
        <v>411EPS040</v>
      </c>
      <c r="BA259" s="779" t="s">
        <v>299</v>
      </c>
      <c r="BB259" s="781">
        <v>411</v>
      </c>
      <c r="BC259" s="779" t="s">
        <v>875</v>
      </c>
      <c r="BD259" s="780">
        <v>155</v>
      </c>
    </row>
    <row r="260" spans="52:56" ht="15" customHeight="1">
      <c r="AZ260" s="601" t="str">
        <f t="shared" si="271"/>
        <v>411EPS044</v>
      </c>
      <c r="BA260" s="779" t="s">
        <v>299</v>
      </c>
      <c r="BB260" s="781">
        <v>411</v>
      </c>
      <c r="BC260" s="779" t="s">
        <v>1065</v>
      </c>
      <c r="BD260" s="780">
        <v>752</v>
      </c>
    </row>
    <row r="261" spans="52:56" ht="15" customHeight="1">
      <c r="AZ261" s="601" t="str">
        <f t="shared" si="271"/>
        <v>501EPS037</v>
      </c>
      <c r="BA261" s="779" t="s">
        <v>299</v>
      </c>
      <c r="BB261" s="781">
        <v>501</v>
      </c>
      <c r="BC261" s="779" t="s">
        <v>214</v>
      </c>
      <c r="BD261" s="780">
        <v>148</v>
      </c>
    </row>
    <row r="262" spans="52:56" ht="15" customHeight="1">
      <c r="AZ262" s="601" t="str">
        <f t="shared" si="271"/>
        <v>501EPS040</v>
      </c>
      <c r="BA262" s="779" t="s">
        <v>299</v>
      </c>
      <c r="BB262" s="781">
        <v>501</v>
      </c>
      <c r="BC262" s="779" t="s">
        <v>875</v>
      </c>
      <c r="BD262" s="780">
        <v>40</v>
      </c>
    </row>
    <row r="263" spans="52:56" ht="15" customHeight="1">
      <c r="AZ263" s="601" t="str">
        <f t="shared" si="271"/>
        <v>543EPS037</v>
      </c>
      <c r="BA263" s="779" t="s">
        <v>299</v>
      </c>
      <c r="BB263" s="781">
        <v>543</v>
      </c>
      <c r="BC263" s="779" t="s">
        <v>214</v>
      </c>
      <c r="BD263" s="780">
        <v>18</v>
      </c>
    </row>
    <row r="264" spans="52:56" ht="15" customHeight="1">
      <c r="AZ264" s="601" t="str">
        <f t="shared" si="271"/>
        <v>543EPS040</v>
      </c>
      <c r="BA264" s="779" t="s">
        <v>299</v>
      </c>
      <c r="BB264" s="781">
        <v>543</v>
      </c>
      <c r="BC264" s="779" t="s">
        <v>875</v>
      </c>
      <c r="BD264" s="780">
        <v>53</v>
      </c>
    </row>
    <row r="265" spans="52:56" ht="15" customHeight="1">
      <c r="AZ265" s="601" t="str">
        <f t="shared" ref="AZ265:AZ328" si="272">CONCATENATE(BB265,BC265)</f>
        <v>543EPS044</v>
      </c>
      <c r="BA265" s="779" t="s">
        <v>299</v>
      </c>
      <c r="BB265" s="781">
        <v>543</v>
      </c>
      <c r="BC265" s="779" t="s">
        <v>1065</v>
      </c>
      <c r="BD265" s="780">
        <v>350</v>
      </c>
    </row>
    <row r="266" spans="52:56" ht="15" customHeight="1">
      <c r="AZ266" s="601" t="str">
        <f t="shared" si="272"/>
        <v>543ESSC24</v>
      </c>
      <c r="BA266" s="779" t="s">
        <v>299</v>
      </c>
      <c r="BB266" s="781">
        <v>543</v>
      </c>
      <c r="BC266" s="779" t="s">
        <v>558</v>
      </c>
      <c r="BD266" s="780">
        <v>144</v>
      </c>
    </row>
    <row r="267" spans="52:56" ht="15" customHeight="1">
      <c r="AZ267" s="601" t="str">
        <f t="shared" si="272"/>
        <v>628CCFC55</v>
      </c>
      <c r="BA267" s="779" t="s">
        <v>299</v>
      </c>
      <c r="BB267" s="781">
        <v>628</v>
      </c>
      <c r="BC267" s="779" t="s">
        <v>552</v>
      </c>
      <c r="BD267" s="780">
        <v>1</v>
      </c>
    </row>
    <row r="268" spans="52:56" ht="15" customHeight="1">
      <c r="AZ268" s="601" t="str">
        <f t="shared" si="272"/>
        <v>628EPS005</v>
      </c>
      <c r="BA268" s="779" t="s">
        <v>299</v>
      </c>
      <c r="BB268" s="781">
        <v>628</v>
      </c>
      <c r="BC268" s="779" t="s">
        <v>219</v>
      </c>
      <c r="BD268" s="780">
        <v>2</v>
      </c>
    </row>
    <row r="269" spans="52:56" ht="15" customHeight="1">
      <c r="AZ269" s="601" t="str">
        <f t="shared" si="272"/>
        <v>628EPS037</v>
      </c>
      <c r="BA269" s="779" t="s">
        <v>299</v>
      </c>
      <c r="BB269" s="781">
        <v>628</v>
      </c>
      <c r="BC269" s="779" t="s">
        <v>214</v>
      </c>
      <c r="BD269" s="780">
        <v>148</v>
      </c>
    </row>
    <row r="270" spans="52:56" ht="15" customHeight="1">
      <c r="AZ270" s="601" t="str">
        <f t="shared" si="272"/>
        <v>628EPS040</v>
      </c>
      <c r="BA270" s="779" t="s">
        <v>299</v>
      </c>
      <c r="BB270" s="781">
        <v>628</v>
      </c>
      <c r="BC270" s="779" t="s">
        <v>875</v>
      </c>
      <c r="BD270" s="780">
        <v>84</v>
      </c>
    </row>
    <row r="271" spans="52:56" ht="15" customHeight="1">
      <c r="AZ271" s="601" t="str">
        <f t="shared" si="272"/>
        <v>628EPS044</v>
      </c>
      <c r="BA271" s="779" t="s">
        <v>299</v>
      </c>
      <c r="BB271" s="781">
        <v>628</v>
      </c>
      <c r="BC271" s="779" t="s">
        <v>1065</v>
      </c>
      <c r="BD271" s="780">
        <v>547</v>
      </c>
    </row>
    <row r="272" spans="52:56" ht="15" customHeight="1">
      <c r="AZ272" s="601" t="str">
        <f t="shared" si="272"/>
        <v>628ESSC91</v>
      </c>
      <c r="BA272" s="779" t="s">
        <v>299</v>
      </c>
      <c r="BB272" s="781">
        <v>628</v>
      </c>
      <c r="BC272" s="779" t="s">
        <v>560</v>
      </c>
      <c r="BD272" s="780">
        <v>4</v>
      </c>
    </row>
    <row r="273" spans="52:56" ht="15" customHeight="1">
      <c r="AZ273" s="601" t="str">
        <f t="shared" si="272"/>
        <v>656EAS016</v>
      </c>
      <c r="BA273" s="779" t="s">
        <v>299</v>
      </c>
      <c r="BB273" s="781">
        <v>656</v>
      </c>
      <c r="BC273" s="779" t="s">
        <v>221</v>
      </c>
      <c r="BD273" s="780">
        <v>3</v>
      </c>
    </row>
    <row r="274" spans="52:56" ht="15" customHeight="1">
      <c r="AZ274" s="601" t="str">
        <f t="shared" si="272"/>
        <v>656EPS037</v>
      </c>
      <c r="BA274" s="779" t="s">
        <v>299</v>
      </c>
      <c r="BB274" s="781">
        <v>656</v>
      </c>
      <c r="BC274" s="779" t="s">
        <v>214</v>
      </c>
      <c r="BD274" s="780">
        <v>1425</v>
      </c>
    </row>
    <row r="275" spans="52:56" ht="15" customHeight="1">
      <c r="AZ275" s="601" t="str">
        <f t="shared" si="272"/>
        <v>656EPS040</v>
      </c>
      <c r="BA275" s="779" t="s">
        <v>299</v>
      </c>
      <c r="BB275" s="781">
        <v>656</v>
      </c>
      <c r="BC275" s="779" t="s">
        <v>875</v>
      </c>
      <c r="BD275" s="780">
        <v>242</v>
      </c>
    </row>
    <row r="276" spans="52:56" ht="15" customHeight="1">
      <c r="AZ276" s="601" t="str">
        <f t="shared" si="272"/>
        <v>656EPS044</v>
      </c>
      <c r="BA276" s="779" t="s">
        <v>299</v>
      </c>
      <c r="BB276" s="781">
        <v>656</v>
      </c>
      <c r="BC276" s="779" t="s">
        <v>1065</v>
      </c>
      <c r="BD276" s="780">
        <v>2770</v>
      </c>
    </row>
    <row r="277" spans="52:56" ht="15" customHeight="1">
      <c r="AZ277" s="601" t="str">
        <f t="shared" si="272"/>
        <v>656ESSC91</v>
      </c>
      <c r="BA277" s="779" t="s">
        <v>299</v>
      </c>
      <c r="BB277" s="781">
        <v>656</v>
      </c>
      <c r="BC277" s="779" t="s">
        <v>560</v>
      </c>
      <c r="BD277" s="780">
        <v>13</v>
      </c>
    </row>
    <row r="278" spans="52:56" ht="15" customHeight="1">
      <c r="AZ278" s="601" t="str">
        <f t="shared" si="272"/>
        <v>761EAS016</v>
      </c>
      <c r="BA278" s="779" t="s">
        <v>299</v>
      </c>
      <c r="BB278" s="781">
        <v>761</v>
      </c>
      <c r="BC278" s="779" t="s">
        <v>221</v>
      </c>
      <c r="BD278" s="780">
        <v>3</v>
      </c>
    </row>
    <row r="279" spans="52:56" ht="15" customHeight="1">
      <c r="AZ279" s="601" t="str">
        <f t="shared" si="272"/>
        <v>761EPS037</v>
      </c>
      <c r="BA279" s="779" t="s">
        <v>299</v>
      </c>
      <c r="BB279" s="781">
        <v>761</v>
      </c>
      <c r="BC279" s="779" t="s">
        <v>214</v>
      </c>
      <c r="BD279" s="780">
        <v>593</v>
      </c>
    </row>
    <row r="280" spans="52:56" ht="15" customHeight="1">
      <c r="AZ280" s="601" t="str">
        <f t="shared" si="272"/>
        <v>761EPS040</v>
      </c>
      <c r="BA280" s="779" t="s">
        <v>299</v>
      </c>
      <c r="BB280" s="781">
        <v>761</v>
      </c>
      <c r="BC280" s="779" t="s">
        <v>875</v>
      </c>
      <c r="BD280" s="780">
        <v>245</v>
      </c>
    </row>
    <row r="281" spans="52:56" ht="15" customHeight="1">
      <c r="AZ281" s="601" t="str">
        <f t="shared" si="272"/>
        <v>761EPS044</v>
      </c>
      <c r="BA281" s="779" t="s">
        <v>299</v>
      </c>
      <c r="BB281" s="781">
        <v>761</v>
      </c>
      <c r="BC281" s="779" t="s">
        <v>1065</v>
      </c>
      <c r="BD281" s="780">
        <v>1886</v>
      </c>
    </row>
    <row r="282" spans="52:56" ht="15" customHeight="1">
      <c r="AZ282" s="601" t="str">
        <f t="shared" si="272"/>
        <v>842EPS037</v>
      </c>
      <c r="BA282" s="779" t="s">
        <v>299</v>
      </c>
      <c r="BB282" s="781">
        <v>842</v>
      </c>
      <c r="BC282" s="779" t="s">
        <v>214</v>
      </c>
      <c r="BD282" s="780">
        <v>121</v>
      </c>
    </row>
    <row r="283" spans="52:56" ht="15" customHeight="1">
      <c r="AZ283" s="601" t="str">
        <f t="shared" si="272"/>
        <v>842EPS044</v>
      </c>
      <c r="BA283" s="779" t="s">
        <v>299</v>
      </c>
      <c r="BB283" s="781">
        <v>842</v>
      </c>
      <c r="BC283" s="779" t="s">
        <v>1065</v>
      </c>
      <c r="BD283" s="780">
        <v>278</v>
      </c>
    </row>
    <row r="284" spans="52:56" ht="15" customHeight="1">
      <c r="AZ284" s="601" t="str">
        <f t="shared" si="272"/>
        <v>842ESSC24</v>
      </c>
      <c r="BA284" s="779" t="s">
        <v>299</v>
      </c>
      <c r="BB284" s="781">
        <v>842</v>
      </c>
      <c r="BC284" s="779" t="s">
        <v>558</v>
      </c>
      <c r="BD284" s="780">
        <v>166</v>
      </c>
    </row>
    <row r="285" spans="52:56" ht="15" customHeight="1">
      <c r="AZ285" s="601" t="str">
        <f t="shared" si="272"/>
        <v>38EAS016</v>
      </c>
      <c r="BA285" s="779" t="s">
        <v>300</v>
      </c>
      <c r="BB285" s="781">
        <v>38</v>
      </c>
      <c r="BC285" s="779" t="s">
        <v>221</v>
      </c>
      <c r="BD285" s="780">
        <v>1</v>
      </c>
    </row>
    <row r="286" spans="52:56" ht="15" customHeight="1">
      <c r="AZ286" s="601" t="str">
        <f t="shared" si="272"/>
        <v>38EPS037</v>
      </c>
      <c r="BA286" s="779" t="s">
        <v>300</v>
      </c>
      <c r="BB286" s="781">
        <v>38</v>
      </c>
      <c r="BC286" s="779" t="s">
        <v>214</v>
      </c>
      <c r="BD286" s="780">
        <v>371</v>
      </c>
    </row>
    <row r="287" spans="52:56" ht="15" customHeight="1">
      <c r="AZ287" s="601" t="str">
        <f t="shared" si="272"/>
        <v>38EPS044</v>
      </c>
      <c r="BA287" s="779" t="s">
        <v>300</v>
      </c>
      <c r="BB287" s="781">
        <v>38</v>
      </c>
      <c r="BC287" s="779" t="s">
        <v>1065</v>
      </c>
      <c r="BD287" s="780">
        <v>315</v>
      </c>
    </row>
    <row r="288" spans="52:56" ht="15" customHeight="1">
      <c r="AZ288" s="601" t="str">
        <f t="shared" si="272"/>
        <v>38ESSC24</v>
      </c>
      <c r="BA288" s="779" t="s">
        <v>300</v>
      </c>
      <c r="BB288" s="781">
        <v>38</v>
      </c>
      <c r="BC288" s="779" t="s">
        <v>558</v>
      </c>
      <c r="BD288" s="780">
        <v>263</v>
      </c>
    </row>
    <row r="289" spans="52:56" ht="15" customHeight="1">
      <c r="AZ289" s="601" t="str">
        <f t="shared" si="272"/>
        <v>86EPS016</v>
      </c>
      <c r="BA289" s="779" t="s">
        <v>300</v>
      </c>
      <c r="BB289" s="781">
        <v>86</v>
      </c>
      <c r="BC289" s="779" t="s">
        <v>212</v>
      </c>
      <c r="BD289" s="780">
        <v>360</v>
      </c>
    </row>
    <row r="290" spans="52:56" ht="15" customHeight="1">
      <c r="AZ290" s="601" t="str">
        <f t="shared" si="272"/>
        <v>86EPS037</v>
      </c>
      <c r="BA290" s="779" t="s">
        <v>300</v>
      </c>
      <c r="BB290" s="781">
        <v>86</v>
      </c>
      <c r="BC290" s="779" t="s">
        <v>214</v>
      </c>
      <c r="BD290" s="780">
        <v>501</v>
      </c>
    </row>
    <row r="291" spans="52:56" ht="15" customHeight="1">
      <c r="AZ291" s="601" t="str">
        <f t="shared" si="272"/>
        <v>86EPS040</v>
      </c>
      <c r="BA291" s="779" t="s">
        <v>300</v>
      </c>
      <c r="BB291" s="781">
        <v>86</v>
      </c>
      <c r="BC291" s="779" t="s">
        <v>875</v>
      </c>
      <c r="BD291" s="780">
        <v>146</v>
      </c>
    </row>
    <row r="292" spans="52:56" ht="15" customHeight="1">
      <c r="AZ292" s="601" t="str">
        <f t="shared" si="272"/>
        <v>107EPS037</v>
      </c>
      <c r="BA292" s="779" t="s">
        <v>300</v>
      </c>
      <c r="BB292" s="781">
        <v>107</v>
      </c>
      <c r="BC292" s="779" t="s">
        <v>214</v>
      </c>
      <c r="BD292" s="780">
        <v>145</v>
      </c>
    </row>
    <row r="293" spans="52:56" ht="15" customHeight="1">
      <c r="AZ293" s="601" t="str">
        <f t="shared" si="272"/>
        <v>107EPS040</v>
      </c>
      <c r="BA293" s="779" t="s">
        <v>300</v>
      </c>
      <c r="BB293" s="781">
        <v>107</v>
      </c>
      <c r="BC293" s="779" t="s">
        <v>875</v>
      </c>
      <c r="BD293" s="780">
        <v>6</v>
      </c>
    </row>
    <row r="294" spans="52:56" ht="15" customHeight="1">
      <c r="AZ294" s="601" t="str">
        <f t="shared" si="272"/>
        <v>107EPS044</v>
      </c>
      <c r="BA294" s="779" t="s">
        <v>300</v>
      </c>
      <c r="BB294" s="781">
        <v>107</v>
      </c>
      <c r="BC294" s="779" t="s">
        <v>1065</v>
      </c>
      <c r="BD294" s="780">
        <v>474</v>
      </c>
    </row>
    <row r="295" spans="52:56" ht="15" customHeight="1">
      <c r="AZ295" s="601" t="str">
        <f t="shared" si="272"/>
        <v>107ESSC24</v>
      </c>
      <c r="BA295" s="779" t="s">
        <v>300</v>
      </c>
      <c r="BB295" s="781">
        <v>107</v>
      </c>
      <c r="BC295" s="779" t="s">
        <v>558</v>
      </c>
      <c r="BD295" s="780">
        <v>167</v>
      </c>
    </row>
    <row r="296" spans="52:56" ht="15" customHeight="1">
      <c r="AZ296" s="601" t="str">
        <f t="shared" si="272"/>
        <v>134EPS037</v>
      </c>
      <c r="BA296" s="779" t="s">
        <v>300</v>
      </c>
      <c r="BB296" s="781">
        <v>134</v>
      </c>
      <c r="BC296" s="779" t="s">
        <v>214</v>
      </c>
      <c r="BD296" s="780">
        <v>117</v>
      </c>
    </row>
    <row r="297" spans="52:56" ht="15" customHeight="1">
      <c r="AZ297" s="601" t="str">
        <f t="shared" si="272"/>
        <v>134EPS040</v>
      </c>
      <c r="BA297" s="779" t="s">
        <v>300</v>
      </c>
      <c r="BB297" s="781">
        <v>134</v>
      </c>
      <c r="BC297" s="779" t="s">
        <v>875</v>
      </c>
      <c r="BD297" s="780">
        <v>63</v>
      </c>
    </row>
    <row r="298" spans="52:56" ht="15" customHeight="1">
      <c r="AZ298" s="601" t="str">
        <f t="shared" si="272"/>
        <v>134EPS044</v>
      </c>
      <c r="BA298" s="779" t="s">
        <v>300</v>
      </c>
      <c r="BB298" s="781">
        <v>134</v>
      </c>
      <c r="BC298" s="779" t="s">
        <v>1065</v>
      </c>
      <c r="BD298" s="780">
        <v>393</v>
      </c>
    </row>
    <row r="299" spans="52:56" ht="15" customHeight="1">
      <c r="AZ299" s="601" t="str">
        <f t="shared" si="272"/>
        <v>150EAS016</v>
      </c>
      <c r="BA299" s="779" t="s">
        <v>300</v>
      </c>
      <c r="BB299" s="781">
        <v>150</v>
      </c>
      <c r="BC299" s="779" t="s">
        <v>221</v>
      </c>
      <c r="BD299" s="780">
        <v>38</v>
      </c>
    </row>
    <row r="300" spans="52:56" ht="15" customHeight="1">
      <c r="AZ300" s="601" t="str">
        <f t="shared" si="272"/>
        <v>150EPS037</v>
      </c>
      <c r="BA300" s="779" t="s">
        <v>300</v>
      </c>
      <c r="BB300" s="781">
        <v>150</v>
      </c>
      <c r="BC300" s="779" t="s">
        <v>214</v>
      </c>
      <c r="BD300" s="780">
        <v>336</v>
      </c>
    </row>
    <row r="301" spans="52:56" ht="15" customHeight="1">
      <c r="AZ301" s="601" t="str">
        <f t="shared" si="272"/>
        <v>150EPS040</v>
      </c>
      <c r="BA301" s="779" t="s">
        <v>300</v>
      </c>
      <c r="BB301" s="781">
        <v>150</v>
      </c>
      <c r="BC301" s="779" t="s">
        <v>875</v>
      </c>
      <c r="BD301" s="780">
        <v>91</v>
      </c>
    </row>
    <row r="302" spans="52:56" ht="15" customHeight="1">
      <c r="AZ302" s="601" t="str">
        <f t="shared" si="272"/>
        <v>150EPS044</v>
      </c>
      <c r="BA302" s="779" t="s">
        <v>300</v>
      </c>
      <c r="BB302" s="781">
        <v>150</v>
      </c>
      <c r="BC302" s="779" t="s">
        <v>1065</v>
      </c>
      <c r="BD302" s="780">
        <v>700</v>
      </c>
    </row>
    <row r="303" spans="52:56" ht="15" customHeight="1">
      <c r="AZ303" s="601" t="str">
        <f t="shared" si="272"/>
        <v>237EAS016</v>
      </c>
      <c r="BA303" s="779" t="s">
        <v>300</v>
      </c>
      <c r="BB303" s="781">
        <v>237</v>
      </c>
      <c r="BC303" s="779" t="s">
        <v>221</v>
      </c>
      <c r="BD303" s="780">
        <v>13</v>
      </c>
    </row>
    <row r="304" spans="52:56" ht="15" customHeight="1">
      <c r="AZ304" s="601" t="str">
        <f t="shared" si="272"/>
        <v>237EPS002</v>
      </c>
      <c r="BA304" s="779" t="s">
        <v>300</v>
      </c>
      <c r="BB304" s="781">
        <v>237</v>
      </c>
      <c r="BC304" s="779" t="s">
        <v>216</v>
      </c>
      <c r="BD304" s="780">
        <v>719</v>
      </c>
    </row>
    <row r="305" spans="52:56" ht="15" customHeight="1">
      <c r="AZ305" s="601" t="str">
        <f t="shared" si="272"/>
        <v>237EPS010</v>
      </c>
      <c r="BA305" s="779" t="s">
        <v>300</v>
      </c>
      <c r="BB305" s="781">
        <v>237</v>
      </c>
      <c r="BC305" s="779" t="s">
        <v>211</v>
      </c>
      <c r="BD305" s="780">
        <v>8019</v>
      </c>
    </row>
    <row r="306" spans="52:56" ht="15" customHeight="1">
      <c r="AZ306" s="601" t="str">
        <f t="shared" si="272"/>
        <v>237EPS016</v>
      </c>
      <c r="BA306" s="779" t="s">
        <v>300</v>
      </c>
      <c r="BB306" s="781">
        <v>237</v>
      </c>
      <c r="BC306" s="779" t="s">
        <v>212</v>
      </c>
      <c r="BD306" s="780">
        <v>4</v>
      </c>
    </row>
    <row r="307" spans="52:56" ht="15" customHeight="1">
      <c r="AZ307" s="601" t="str">
        <f t="shared" si="272"/>
        <v>237EPS037</v>
      </c>
      <c r="BA307" s="779" t="s">
        <v>300</v>
      </c>
      <c r="BB307" s="781">
        <v>237</v>
      </c>
      <c r="BC307" s="779" t="s">
        <v>214</v>
      </c>
      <c r="BD307" s="780">
        <v>615</v>
      </c>
    </row>
    <row r="308" spans="52:56" ht="15" customHeight="1">
      <c r="AZ308" s="601" t="str">
        <f t="shared" si="272"/>
        <v>237EPS040</v>
      </c>
      <c r="BA308" s="779" t="s">
        <v>300</v>
      </c>
      <c r="BB308" s="781">
        <v>237</v>
      </c>
      <c r="BC308" s="779" t="s">
        <v>875</v>
      </c>
      <c r="BD308" s="780">
        <v>480</v>
      </c>
    </row>
    <row r="309" spans="52:56" ht="15" customHeight="1">
      <c r="AZ309" s="601" t="str">
        <f t="shared" si="272"/>
        <v>237EPS044</v>
      </c>
      <c r="BA309" s="779" t="s">
        <v>300</v>
      </c>
      <c r="BB309" s="781">
        <v>237</v>
      </c>
      <c r="BC309" s="779" t="s">
        <v>1065</v>
      </c>
      <c r="BD309" s="780">
        <v>2460</v>
      </c>
    </row>
    <row r="310" spans="52:56" ht="15" customHeight="1">
      <c r="AZ310" s="601" t="str">
        <f t="shared" si="272"/>
        <v>264EPS002</v>
      </c>
      <c r="BA310" s="779" t="s">
        <v>300</v>
      </c>
      <c r="BB310" s="781">
        <v>264</v>
      </c>
      <c r="BC310" s="779" t="s">
        <v>216</v>
      </c>
      <c r="BD310" s="780">
        <v>1785</v>
      </c>
    </row>
    <row r="311" spans="52:56" ht="15" customHeight="1">
      <c r="AZ311" s="601" t="str">
        <f t="shared" si="272"/>
        <v>264EPS016</v>
      </c>
      <c r="BA311" s="779" t="s">
        <v>300</v>
      </c>
      <c r="BB311" s="781">
        <v>264</v>
      </c>
      <c r="BC311" s="779" t="s">
        <v>212</v>
      </c>
      <c r="BD311" s="780">
        <v>1</v>
      </c>
    </row>
    <row r="312" spans="52:56" ht="15" customHeight="1">
      <c r="AZ312" s="601" t="str">
        <f t="shared" si="272"/>
        <v>264EPS037</v>
      </c>
      <c r="BA312" s="779" t="s">
        <v>300</v>
      </c>
      <c r="BB312" s="781">
        <v>264</v>
      </c>
      <c r="BC312" s="779" t="s">
        <v>214</v>
      </c>
      <c r="BD312" s="780">
        <v>2841</v>
      </c>
    </row>
    <row r="313" spans="52:56" ht="15" customHeight="1">
      <c r="AZ313" s="601" t="str">
        <f t="shared" si="272"/>
        <v>264EPS040</v>
      </c>
      <c r="BA313" s="779" t="s">
        <v>300</v>
      </c>
      <c r="BB313" s="781">
        <v>264</v>
      </c>
      <c r="BC313" s="779" t="s">
        <v>875</v>
      </c>
      <c r="BD313" s="780">
        <v>287</v>
      </c>
    </row>
    <row r="314" spans="52:56" ht="15" customHeight="1">
      <c r="AZ314" s="601" t="str">
        <f t="shared" si="272"/>
        <v>264EPS044</v>
      </c>
      <c r="BA314" s="779" t="s">
        <v>300</v>
      </c>
      <c r="BB314" s="781">
        <v>264</v>
      </c>
      <c r="BC314" s="779" t="s">
        <v>1065</v>
      </c>
      <c r="BD314" s="780">
        <v>1184</v>
      </c>
    </row>
    <row r="315" spans="52:56" ht="15" customHeight="1">
      <c r="AZ315" s="601" t="str">
        <f t="shared" si="272"/>
        <v>310EAS016</v>
      </c>
      <c r="BA315" s="779" t="s">
        <v>300</v>
      </c>
      <c r="BB315" s="781">
        <v>310</v>
      </c>
      <c r="BC315" s="779" t="s">
        <v>221</v>
      </c>
      <c r="BD315" s="780">
        <v>98</v>
      </c>
    </row>
    <row r="316" spans="52:56" ht="15" customHeight="1">
      <c r="AZ316" s="601" t="str">
        <f t="shared" si="272"/>
        <v>310EPS016</v>
      </c>
      <c r="BA316" s="779" t="s">
        <v>300</v>
      </c>
      <c r="BB316" s="781">
        <v>310</v>
      </c>
      <c r="BC316" s="779" t="s">
        <v>212</v>
      </c>
      <c r="BD316" s="780">
        <v>4</v>
      </c>
    </row>
    <row r="317" spans="52:56" ht="15" customHeight="1">
      <c r="AZ317" s="601" t="str">
        <f t="shared" si="272"/>
        <v>310EPS037</v>
      </c>
      <c r="BA317" s="779" t="s">
        <v>300</v>
      </c>
      <c r="BB317" s="781">
        <v>310</v>
      </c>
      <c r="BC317" s="779" t="s">
        <v>214</v>
      </c>
      <c r="BD317" s="780">
        <v>770</v>
      </c>
    </row>
    <row r="318" spans="52:56" ht="15" customHeight="1">
      <c r="AZ318" s="601" t="str">
        <f t="shared" si="272"/>
        <v>310EPS040</v>
      </c>
      <c r="BA318" s="779" t="s">
        <v>300</v>
      </c>
      <c r="BB318" s="781">
        <v>310</v>
      </c>
      <c r="BC318" s="779" t="s">
        <v>875</v>
      </c>
      <c r="BD318" s="780">
        <v>120</v>
      </c>
    </row>
    <row r="319" spans="52:56" ht="15" customHeight="1">
      <c r="AZ319" s="601" t="str">
        <f t="shared" si="272"/>
        <v>310EPS044</v>
      </c>
      <c r="BA319" s="779" t="s">
        <v>300</v>
      </c>
      <c r="BB319" s="781">
        <v>310</v>
      </c>
      <c r="BC319" s="779" t="s">
        <v>1065</v>
      </c>
      <c r="BD319" s="780">
        <v>1279</v>
      </c>
    </row>
    <row r="320" spans="52:56" ht="15" customHeight="1">
      <c r="AZ320" s="601" t="str">
        <f t="shared" si="272"/>
        <v>315EAS016</v>
      </c>
      <c r="BA320" s="779" t="s">
        <v>300</v>
      </c>
      <c r="BB320" s="781">
        <v>315</v>
      </c>
      <c r="BC320" s="779" t="s">
        <v>221</v>
      </c>
      <c r="BD320" s="780">
        <v>24</v>
      </c>
    </row>
    <row r="321" spans="52:56" ht="15" customHeight="1">
      <c r="AZ321" s="601" t="str">
        <f t="shared" si="272"/>
        <v>315EPS002</v>
      </c>
      <c r="BA321" s="779" t="s">
        <v>300</v>
      </c>
      <c r="BB321" s="781">
        <v>315</v>
      </c>
      <c r="BC321" s="779" t="s">
        <v>216</v>
      </c>
      <c r="BD321" s="780">
        <v>1</v>
      </c>
    </row>
    <row r="322" spans="52:56" ht="15" customHeight="1">
      <c r="AZ322" s="601" t="str">
        <f t="shared" si="272"/>
        <v>315EPS037</v>
      </c>
      <c r="BA322" s="779" t="s">
        <v>300</v>
      </c>
      <c r="BB322" s="781">
        <v>315</v>
      </c>
      <c r="BC322" s="779" t="s">
        <v>214</v>
      </c>
      <c r="BD322" s="780">
        <v>288</v>
      </c>
    </row>
    <row r="323" spans="52:56" ht="15" customHeight="1">
      <c r="AZ323" s="601" t="str">
        <f t="shared" si="272"/>
        <v>315EPS040</v>
      </c>
      <c r="BA323" s="779" t="s">
        <v>300</v>
      </c>
      <c r="BB323" s="781">
        <v>315</v>
      </c>
      <c r="BC323" s="779" t="s">
        <v>875</v>
      </c>
      <c r="BD323" s="780">
        <v>91</v>
      </c>
    </row>
    <row r="324" spans="52:56" ht="15" customHeight="1">
      <c r="AZ324" s="601" t="str">
        <f t="shared" si="272"/>
        <v>315EPS044</v>
      </c>
      <c r="BA324" s="779" t="s">
        <v>300</v>
      </c>
      <c r="BB324" s="781">
        <v>315</v>
      </c>
      <c r="BC324" s="779" t="s">
        <v>1065</v>
      </c>
      <c r="BD324" s="780">
        <v>879</v>
      </c>
    </row>
    <row r="325" spans="52:56" ht="15" customHeight="1">
      <c r="AZ325" s="601" t="str">
        <f t="shared" si="272"/>
        <v>361EAS016</v>
      </c>
      <c r="BA325" s="779" t="s">
        <v>300</v>
      </c>
      <c r="BB325" s="781">
        <v>361</v>
      </c>
      <c r="BC325" s="779" t="s">
        <v>221</v>
      </c>
      <c r="BD325" s="780">
        <v>1</v>
      </c>
    </row>
    <row r="326" spans="52:56" ht="15" customHeight="1">
      <c r="AZ326" s="601" t="str">
        <f t="shared" si="272"/>
        <v>361EPS037</v>
      </c>
      <c r="BA326" s="779" t="s">
        <v>300</v>
      </c>
      <c r="BB326" s="781">
        <v>361</v>
      </c>
      <c r="BC326" s="779" t="s">
        <v>214</v>
      </c>
      <c r="BD326" s="780">
        <v>516</v>
      </c>
    </row>
    <row r="327" spans="52:56" ht="15" customHeight="1">
      <c r="AZ327" s="601" t="str">
        <f t="shared" si="272"/>
        <v>361EPS040</v>
      </c>
      <c r="BA327" s="779" t="s">
        <v>300</v>
      </c>
      <c r="BB327" s="781">
        <v>361</v>
      </c>
      <c r="BC327" s="779" t="s">
        <v>875</v>
      </c>
      <c r="BD327" s="780">
        <v>343</v>
      </c>
    </row>
    <row r="328" spans="52:56" ht="15" customHeight="1">
      <c r="AZ328" s="601" t="str">
        <f t="shared" si="272"/>
        <v>361EPS044</v>
      </c>
      <c r="BA328" s="779" t="s">
        <v>300</v>
      </c>
      <c r="BB328" s="781">
        <v>361</v>
      </c>
      <c r="BC328" s="779" t="s">
        <v>1065</v>
      </c>
      <c r="BD328" s="780">
        <v>1626</v>
      </c>
    </row>
    <row r="329" spans="52:56" ht="15" customHeight="1">
      <c r="AZ329" s="601" t="str">
        <f t="shared" ref="AZ329:AZ392" si="273">CONCATENATE(BB329,BC329)</f>
        <v>647EPS037</v>
      </c>
      <c r="BA329" s="779" t="s">
        <v>300</v>
      </c>
      <c r="BB329" s="781">
        <v>647</v>
      </c>
      <c r="BC329" s="779" t="s">
        <v>214</v>
      </c>
      <c r="BD329" s="780">
        <v>685</v>
      </c>
    </row>
    <row r="330" spans="52:56" ht="15" customHeight="1">
      <c r="AZ330" s="601" t="str">
        <f t="shared" si="273"/>
        <v>647EPS040</v>
      </c>
      <c r="BA330" s="779" t="s">
        <v>300</v>
      </c>
      <c r="BB330" s="781">
        <v>647</v>
      </c>
      <c r="BC330" s="779" t="s">
        <v>875</v>
      </c>
      <c r="BD330" s="780">
        <v>148</v>
      </c>
    </row>
    <row r="331" spans="52:56" ht="15" customHeight="1">
      <c r="AZ331" s="601" t="str">
        <f t="shared" si="273"/>
        <v>647EPS044</v>
      </c>
      <c r="BA331" s="779" t="s">
        <v>300</v>
      </c>
      <c r="BB331" s="781">
        <v>647</v>
      </c>
      <c r="BC331" s="779" t="s">
        <v>1065</v>
      </c>
      <c r="BD331" s="780">
        <v>500</v>
      </c>
    </row>
    <row r="332" spans="52:56" ht="15" customHeight="1">
      <c r="AZ332" s="601" t="str">
        <f t="shared" si="273"/>
        <v>658EAS016</v>
      </c>
      <c r="BA332" s="779" t="s">
        <v>300</v>
      </c>
      <c r="BB332" s="781">
        <v>658</v>
      </c>
      <c r="BC332" s="779" t="s">
        <v>221</v>
      </c>
      <c r="BD332" s="780">
        <v>1</v>
      </c>
    </row>
    <row r="333" spans="52:56" ht="15" customHeight="1">
      <c r="AZ333" s="601" t="str">
        <f t="shared" si="273"/>
        <v>658EPS037</v>
      </c>
      <c r="BA333" s="779" t="s">
        <v>300</v>
      </c>
      <c r="BB333" s="781">
        <v>658</v>
      </c>
      <c r="BC333" s="779" t="s">
        <v>214</v>
      </c>
      <c r="BD333" s="780">
        <v>199</v>
      </c>
    </row>
    <row r="334" spans="52:56" ht="15" customHeight="1">
      <c r="AZ334" s="601" t="str">
        <f t="shared" si="273"/>
        <v>658EPS040</v>
      </c>
      <c r="BA334" s="779" t="s">
        <v>300</v>
      </c>
      <c r="BB334" s="781">
        <v>658</v>
      </c>
      <c r="BC334" s="779" t="s">
        <v>875</v>
      </c>
      <c r="BD334" s="780">
        <v>104</v>
      </c>
    </row>
    <row r="335" spans="52:56" ht="15" customHeight="1">
      <c r="AZ335" s="601" t="str">
        <f t="shared" si="273"/>
        <v>658EPS044</v>
      </c>
      <c r="BA335" s="779" t="s">
        <v>300</v>
      </c>
      <c r="BB335" s="781">
        <v>658</v>
      </c>
      <c r="BC335" s="779" t="s">
        <v>1065</v>
      </c>
      <c r="BD335" s="780">
        <v>690</v>
      </c>
    </row>
    <row r="336" spans="52:56" ht="15" customHeight="1">
      <c r="AZ336" s="601" t="str">
        <f t="shared" si="273"/>
        <v>664EAS016</v>
      </c>
      <c r="BA336" s="779" t="s">
        <v>300</v>
      </c>
      <c r="BB336" s="781">
        <v>664</v>
      </c>
      <c r="BC336" s="779" t="s">
        <v>221</v>
      </c>
      <c r="BD336" s="780">
        <v>1</v>
      </c>
    </row>
    <row r="337" spans="52:56" ht="15" customHeight="1">
      <c r="AZ337" s="601" t="str">
        <f t="shared" si="273"/>
        <v>664EPS002</v>
      </c>
      <c r="BA337" s="779" t="s">
        <v>300</v>
      </c>
      <c r="BB337" s="781">
        <v>664</v>
      </c>
      <c r="BC337" s="779" t="s">
        <v>216</v>
      </c>
      <c r="BD337" s="780">
        <v>523</v>
      </c>
    </row>
    <row r="338" spans="52:56" ht="15" customHeight="1">
      <c r="AZ338" s="601" t="str">
        <f t="shared" si="273"/>
        <v>664EPS016</v>
      </c>
      <c r="BA338" s="779" t="s">
        <v>300</v>
      </c>
      <c r="BB338" s="781">
        <v>664</v>
      </c>
      <c r="BC338" s="779" t="s">
        <v>212</v>
      </c>
      <c r="BD338" s="780">
        <v>8733</v>
      </c>
    </row>
    <row r="339" spans="52:56" ht="15" customHeight="1">
      <c r="AZ339" s="601" t="str">
        <f t="shared" si="273"/>
        <v>664EPS037</v>
      </c>
      <c r="BA339" s="779" t="s">
        <v>300</v>
      </c>
      <c r="BB339" s="781">
        <v>664</v>
      </c>
      <c r="BC339" s="779" t="s">
        <v>214</v>
      </c>
      <c r="BD339" s="780">
        <v>2562</v>
      </c>
    </row>
    <row r="340" spans="52:56" ht="15" customHeight="1">
      <c r="AZ340" s="601" t="str">
        <f t="shared" si="273"/>
        <v>664EPS040</v>
      </c>
      <c r="BA340" s="779" t="s">
        <v>300</v>
      </c>
      <c r="BB340" s="781">
        <v>664</v>
      </c>
      <c r="BC340" s="779" t="s">
        <v>875</v>
      </c>
      <c r="BD340" s="780">
        <v>733</v>
      </c>
    </row>
    <row r="341" spans="52:56" ht="15" customHeight="1">
      <c r="AZ341" s="601" t="str">
        <f t="shared" si="273"/>
        <v>664EPS044</v>
      </c>
      <c r="BA341" s="779" t="s">
        <v>300</v>
      </c>
      <c r="BB341" s="781">
        <v>664</v>
      </c>
      <c r="BC341" s="779" t="s">
        <v>1065</v>
      </c>
      <c r="BD341" s="780">
        <v>1181</v>
      </c>
    </row>
    <row r="342" spans="52:56" ht="15" customHeight="1">
      <c r="AZ342" s="601" t="str">
        <f t="shared" si="273"/>
        <v>686EAS016</v>
      </c>
      <c r="BA342" s="779" t="s">
        <v>300</v>
      </c>
      <c r="BB342" s="781">
        <v>686</v>
      </c>
      <c r="BC342" s="779" t="s">
        <v>221</v>
      </c>
      <c r="BD342" s="780">
        <v>17</v>
      </c>
    </row>
    <row r="343" spans="52:56" ht="15" customHeight="1">
      <c r="AZ343" s="601" t="str">
        <f t="shared" si="273"/>
        <v>686EPS002</v>
      </c>
      <c r="BA343" s="779" t="s">
        <v>300</v>
      </c>
      <c r="BB343" s="781">
        <v>686</v>
      </c>
      <c r="BC343" s="779" t="s">
        <v>216</v>
      </c>
      <c r="BD343" s="780">
        <v>531</v>
      </c>
    </row>
    <row r="344" spans="52:56" ht="15" customHeight="1">
      <c r="AZ344" s="601" t="str">
        <f t="shared" si="273"/>
        <v>686EPS010</v>
      </c>
      <c r="BA344" s="779" t="s">
        <v>300</v>
      </c>
      <c r="BB344" s="781">
        <v>686</v>
      </c>
      <c r="BC344" s="779" t="s">
        <v>211</v>
      </c>
      <c r="BD344" s="780">
        <v>5212</v>
      </c>
    </row>
    <row r="345" spans="52:56" ht="15" customHeight="1">
      <c r="AZ345" s="601" t="str">
        <f t="shared" si="273"/>
        <v>686EPS016</v>
      </c>
      <c r="BA345" s="779" t="s">
        <v>300</v>
      </c>
      <c r="BB345" s="781">
        <v>686</v>
      </c>
      <c r="BC345" s="779" t="s">
        <v>212</v>
      </c>
      <c r="BD345" s="780">
        <v>8264</v>
      </c>
    </row>
    <row r="346" spans="52:56" ht="15" customHeight="1">
      <c r="AZ346" s="601" t="str">
        <f t="shared" si="273"/>
        <v>686EPS037</v>
      </c>
      <c r="BA346" s="779" t="s">
        <v>300</v>
      </c>
      <c r="BB346" s="781">
        <v>686</v>
      </c>
      <c r="BC346" s="779" t="s">
        <v>214</v>
      </c>
      <c r="BD346" s="780">
        <v>442</v>
      </c>
    </row>
    <row r="347" spans="52:56" ht="15" customHeight="1">
      <c r="AZ347" s="601" t="str">
        <f t="shared" si="273"/>
        <v>686EPS040</v>
      </c>
      <c r="BA347" s="779" t="s">
        <v>300</v>
      </c>
      <c r="BB347" s="781">
        <v>686</v>
      </c>
      <c r="BC347" s="779" t="s">
        <v>875</v>
      </c>
      <c r="BD347" s="780">
        <v>1328</v>
      </c>
    </row>
    <row r="348" spans="52:56" ht="15" customHeight="1">
      <c r="AZ348" s="601" t="str">
        <f t="shared" si="273"/>
        <v>686EPS044</v>
      </c>
      <c r="BA348" s="779" t="s">
        <v>300</v>
      </c>
      <c r="BB348" s="781">
        <v>686</v>
      </c>
      <c r="BC348" s="779" t="s">
        <v>1065</v>
      </c>
      <c r="BD348" s="780">
        <v>1956</v>
      </c>
    </row>
    <row r="349" spans="52:56" ht="15" customHeight="1">
      <c r="AZ349" s="601" t="str">
        <f t="shared" si="273"/>
        <v>819EPS037</v>
      </c>
      <c r="BA349" s="779" t="s">
        <v>300</v>
      </c>
      <c r="BB349" s="781">
        <v>819</v>
      </c>
      <c r="BC349" s="779" t="s">
        <v>214</v>
      </c>
      <c r="BD349" s="780">
        <v>380</v>
      </c>
    </row>
    <row r="350" spans="52:56" ht="15" customHeight="1">
      <c r="AZ350" s="601" t="str">
        <f t="shared" si="273"/>
        <v>819EPS040</v>
      </c>
      <c r="BA350" s="779" t="s">
        <v>300</v>
      </c>
      <c r="BB350" s="781">
        <v>819</v>
      </c>
      <c r="BC350" s="779" t="s">
        <v>875</v>
      </c>
      <c r="BD350" s="780">
        <v>197</v>
      </c>
    </row>
    <row r="351" spans="52:56" ht="15" customHeight="1">
      <c r="AZ351" s="601" t="str">
        <f t="shared" si="273"/>
        <v>819EPS044</v>
      </c>
      <c r="BA351" s="779" t="s">
        <v>300</v>
      </c>
      <c r="BB351" s="781">
        <v>819</v>
      </c>
      <c r="BC351" s="779" t="s">
        <v>1065</v>
      </c>
      <c r="BD351" s="780">
        <v>460</v>
      </c>
    </row>
    <row r="352" spans="52:56" ht="15" customHeight="1">
      <c r="AZ352" s="601" t="str">
        <f t="shared" si="273"/>
        <v>854EPS037</v>
      </c>
      <c r="BA352" s="779" t="s">
        <v>300</v>
      </c>
      <c r="BB352" s="781">
        <v>854</v>
      </c>
      <c r="BC352" s="779" t="s">
        <v>214</v>
      </c>
      <c r="BD352" s="780">
        <v>163</v>
      </c>
    </row>
    <row r="353" spans="52:56" ht="15" customHeight="1">
      <c r="AZ353" s="601" t="str">
        <f t="shared" si="273"/>
        <v>854EPS044</v>
      </c>
      <c r="BA353" s="779" t="s">
        <v>300</v>
      </c>
      <c r="BB353" s="781">
        <v>854</v>
      </c>
      <c r="BC353" s="779" t="s">
        <v>1065</v>
      </c>
      <c r="BD353" s="780">
        <v>736</v>
      </c>
    </row>
    <row r="354" spans="52:56" ht="15" customHeight="1">
      <c r="AZ354" s="601" t="str">
        <f t="shared" si="273"/>
        <v>854ESSC02</v>
      </c>
      <c r="BA354" s="779" t="s">
        <v>300</v>
      </c>
      <c r="BB354" s="781">
        <v>854</v>
      </c>
      <c r="BC354" s="779" t="s">
        <v>557</v>
      </c>
      <c r="BD354" s="780">
        <v>2</v>
      </c>
    </row>
    <row r="355" spans="52:56" ht="15" customHeight="1">
      <c r="AZ355" s="601" t="str">
        <f t="shared" si="273"/>
        <v>854ESSC24</v>
      </c>
      <c r="BA355" s="779" t="s">
        <v>300</v>
      </c>
      <c r="BB355" s="781">
        <v>854</v>
      </c>
      <c r="BC355" s="779" t="s">
        <v>558</v>
      </c>
      <c r="BD355" s="780">
        <v>363</v>
      </c>
    </row>
    <row r="356" spans="52:56" ht="15" customHeight="1">
      <c r="AZ356" s="601" t="str">
        <f t="shared" si="273"/>
        <v>887EAS016</v>
      </c>
      <c r="BA356" s="779" t="s">
        <v>300</v>
      </c>
      <c r="BB356" s="781">
        <v>887</v>
      </c>
      <c r="BC356" s="779" t="s">
        <v>221</v>
      </c>
      <c r="BD356" s="780">
        <v>2</v>
      </c>
    </row>
    <row r="357" spans="52:56" ht="15" customHeight="1">
      <c r="AZ357" s="601" t="str">
        <f t="shared" si="273"/>
        <v>887EPS002</v>
      </c>
      <c r="BA357" s="779" t="s">
        <v>300</v>
      </c>
      <c r="BB357" s="781">
        <v>887</v>
      </c>
      <c r="BC357" s="779" t="s">
        <v>216</v>
      </c>
      <c r="BD357" s="780">
        <v>257</v>
      </c>
    </row>
    <row r="358" spans="52:56" ht="15" customHeight="1">
      <c r="AZ358" s="601" t="str">
        <f t="shared" si="273"/>
        <v>887EPS005</v>
      </c>
      <c r="BA358" s="779" t="s">
        <v>300</v>
      </c>
      <c r="BB358" s="781">
        <v>887</v>
      </c>
      <c r="BC358" s="779" t="s">
        <v>219</v>
      </c>
      <c r="BD358" s="780">
        <v>7</v>
      </c>
    </row>
    <row r="359" spans="52:56" ht="15" customHeight="1">
      <c r="AZ359" s="601" t="str">
        <f t="shared" si="273"/>
        <v>887EPS010</v>
      </c>
      <c r="BA359" s="779" t="s">
        <v>300</v>
      </c>
      <c r="BB359" s="781">
        <v>887</v>
      </c>
      <c r="BC359" s="779" t="s">
        <v>211</v>
      </c>
      <c r="BD359" s="780">
        <v>2566</v>
      </c>
    </row>
    <row r="360" spans="52:56" ht="15" customHeight="1">
      <c r="AZ360" s="601" t="str">
        <f t="shared" si="273"/>
        <v>887EPS016</v>
      </c>
      <c r="BA360" s="779" t="s">
        <v>300</v>
      </c>
      <c r="BB360" s="781">
        <v>887</v>
      </c>
      <c r="BC360" s="779" t="s">
        <v>212</v>
      </c>
      <c r="BD360" s="780">
        <v>6351</v>
      </c>
    </row>
    <row r="361" spans="52:56" ht="15" customHeight="1">
      <c r="AZ361" s="601" t="str">
        <f t="shared" si="273"/>
        <v>887EPS037</v>
      </c>
      <c r="BA361" s="779" t="s">
        <v>300</v>
      </c>
      <c r="BB361" s="781">
        <v>887</v>
      </c>
      <c r="BC361" s="779" t="s">
        <v>214</v>
      </c>
      <c r="BD361" s="780">
        <v>833</v>
      </c>
    </row>
    <row r="362" spans="52:56" ht="15" customHeight="1">
      <c r="AZ362" s="601" t="str">
        <f t="shared" si="273"/>
        <v>887EPS040</v>
      </c>
      <c r="BA362" s="779" t="s">
        <v>300</v>
      </c>
      <c r="BB362" s="781">
        <v>887</v>
      </c>
      <c r="BC362" s="779" t="s">
        <v>875</v>
      </c>
      <c r="BD362" s="780">
        <v>600</v>
      </c>
    </row>
    <row r="363" spans="52:56" ht="15" customHeight="1">
      <c r="AZ363" s="601" t="str">
        <f t="shared" si="273"/>
        <v>887EPS044</v>
      </c>
      <c r="BA363" s="779" t="s">
        <v>300</v>
      </c>
      <c r="BB363" s="781">
        <v>887</v>
      </c>
      <c r="BC363" s="779" t="s">
        <v>1065</v>
      </c>
      <c r="BD363" s="780">
        <v>3856</v>
      </c>
    </row>
    <row r="364" spans="52:56" ht="15" customHeight="1">
      <c r="AZ364" s="601" t="str">
        <f t="shared" si="273"/>
        <v>887ESSC24</v>
      </c>
      <c r="BA364" s="779" t="s">
        <v>300</v>
      </c>
      <c r="BB364" s="781">
        <v>887</v>
      </c>
      <c r="BC364" s="779" t="s">
        <v>558</v>
      </c>
      <c r="BD364" s="780">
        <v>431</v>
      </c>
    </row>
    <row r="365" spans="52:56" ht="15" customHeight="1">
      <c r="AZ365" s="601" t="str">
        <f t="shared" si="273"/>
        <v>2EAS016</v>
      </c>
      <c r="BA365" s="779" t="s">
        <v>301</v>
      </c>
      <c r="BB365" s="781">
        <v>2</v>
      </c>
      <c r="BC365" s="779" t="s">
        <v>221</v>
      </c>
      <c r="BD365" s="780">
        <v>3</v>
      </c>
    </row>
    <row r="366" spans="52:56" ht="15" customHeight="1">
      <c r="AZ366" s="601" t="str">
        <f t="shared" si="273"/>
        <v>2EPS005</v>
      </c>
      <c r="BA366" s="779" t="s">
        <v>301</v>
      </c>
      <c r="BB366" s="781">
        <v>2</v>
      </c>
      <c r="BC366" s="779" t="s">
        <v>219</v>
      </c>
      <c r="BD366" s="780">
        <v>2</v>
      </c>
    </row>
    <row r="367" spans="52:56" ht="15" customHeight="1">
      <c r="AZ367" s="601" t="str">
        <f t="shared" si="273"/>
        <v>2EPS023</v>
      </c>
      <c r="BA367" s="779" t="s">
        <v>301</v>
      </c>
      <c r="BB367" s="781">
        <v>2</v>
      </c>
      <c r="BC367" s="779" t="s">
        <v>218</v>
      </c>
      <c r="BD367" s="780">
        <v>1</v>
      </c>
    </row>
    <row r="368" spans="52:56" ht="15" customHeight="1">
      <c r="AZ368" s="601" t="str">
        <f t="shared" si="273"/>
        <v>2EPS037</v>
      </c>
      <c r="BA368" s="779" t="s">
        <v>301</v>
      </c>
      <c r="BB368" s="781">
        <v>2</v>
      </c>
      <c r="BC368" s="779" t="s">
        <v>214</v>
      </c>
      <c r="BD368" s="780">
        <v>1072</v>
      </c>
    </row>
    <row r="369" spans="52:56" ht="15" customHeight="1">
      <c r="AZ369" s="601" t="str">
        <f t="shared" si="273"/>
        <v>2EPS040</v>
      </c>
      <c r="BA369" s="779" t="s">
        <v>301</v>
      </c>
      <c r="BB369" s="781">
        <v>2</v>
      </c>
      <c r="BC369" s="779" t="s">
        <v>875</v>
      </c>
      <c r="BD369" s="780">
        <v>357</v>
      </c>
    </row>
    <row r="370" spans="52:56" ht="15" customHeight="1">
      <c r="AZ370" s="601" t="str">
        <f t="shared" si="273"/>
        <v>2EPS044</v>
      </c>
      <c r="BA370" s="779" t="s">
        <v>301</v>
      </c>
      <c r="BB370" s="781">
        <v>2</v>
      </c>
      <c r="BC370" s="779" t="s">
        <v>1065</v>
      </c>
      <c r="BD370" s="780">
        <v>1576</v>
      </c>
    </row>
    <row r="371" spans="52:56" ht="15" customHeight="1">
      <c r="AZ371" s="601" t="str">
        <f t="shared" si="273"/>
        <v>2ESSC24</v>
      </c>
      <c r="BA371" s="779" t="s">
        <v>301</v>
      </c>
      <c r="BB371" s="781">
        <v>2</v>
      </c>
      <c r="BC371" s="779" t="s">
        <v>558</v>
      </c>
      <c r="BD371" s="780">
        <v>136</v>
      </c>
    </row>
    <row r="372" spans="52:56" ht="15" customHeight="1">
      <c r="AZ372" s="601" t="str">
        <f t="shared" si="273"/>
        <v>21EPS037</v>
      </c>
      <c r="BA372" s="779" t="s">
        <v>301</v>
      </c>
      <c r="BB372" s="781">
        <v>21</v>
      </c>
      <c r="BC372" s="779" t="s">
        <v>214</v>
      </c>
      <c r="BD372" s="780">
        <v>165</v>
      </c>
    </row>
    <row r="373" spans="52:56" ht="15" customHeight="1">
      <c r="AZ373" s="601" t="str">
        <f t="shared" si="273"/>
        <v>21EPS040</v>
      </c>
      <c r="BA373" s="779" t="s">
        <v>301</v>
      </c>
      <c r="BB373" s="781">
        <v>21</v>
      </c>
      <c r="BC373" s="779" t="s">
        <v>875</v>
      </c>
      <c r="BD373" s="780">
        <v>90</v>
      </c>
    </row>
    <row r="374" spans="52:56" ht="15" customHeight="1">
      <c r="AZ374" s="601" t="str">
        <f t="shared" si="273"/>
        <v>21EPS044</v>
      </c>
      <c r="BA374" s="779" t="s">
        <v>301</v>
      </c>
      <c r="BB374" s="781">
        <v>21</v>
      </c>
      <c r="BC374" s="779" t="s">
        <v>1065</v>
      </c>
      <c r="BD374" s="780">
        <v>282</v>
      </c>
    </row>
    <row r="375" spans="52:56" ht="15" customHeight="1">
      <c r="AZ375" s="601" t="str">
        <f t="shared" si="273"/>
        <v>55EPS037</v>
      </c>
      <c r="BA375" s="779" t="s">
        <v>301</v>
      </c>
      <c r="BB375" s="781">
        <v>55</v>
      </c>
      <c r="BC375" s="779" t="s">
        <v>214</v>
      </c>
      <c r="BD375" s="780">
        <v>118</v>
      </c>
    </row>
    <row r="376" spans="52:56" ht="15" customHeight="1">
      <c r="AZ376" s="601" t="str">
        <f t="shared" si="273"/>
        <v>55EPS040</v>
      </c>
      <c r="BA376" s="779" t="s">
        <v>301</v>
      </c>
      <c r="BB376" s="781">
        <v>55</v>
      </c>
      <c r="BC376" s="779" t="s">
        <v>875</v>
      </c>
      <c r="BD376" s="780">
        <v>112</v>
      </c>
    </row>
    <row r="377" spans="52:56" ht="15" customHeight="1">
      <c r="AZ377" s="601" t="str">
        <f t="shared" si="273"/>
        <v>55EPS044</v>
      </c>
      <c r="BA377" s="779" t="s">
        <v>301</v>
      </c>
      <c r="BB377" s="781">
        <v>55</v>
      </c>
      <c r="BC377" s="779" t="s">
        <v>1065</v>
      </c>
      <c r="BD377" s="780">
        <v>259</v>
      </c>
    </row>
    <row r="378" spans="52:56" ht="15" customHeight="1">
      <c r="AZ378" s="601" t="str">
        <f t="shared" si="273"/>
        <v>148EAS016</v>
      </c>
      <c r="BA378" s="779" t="s">
        <v>301</v>
      </c>
      <c r="BB378" s="781">
        <v>148</v>
      </c>
      <c r="BC378" s="779" t="s">
        <v>221</v>
      </c>
      <c r="BD378" s="780">
        <v>13</v>
      </c>
    </row>
    <row r="379" spans="52:56" ht="15" customHeight="1">
      <c r="AZ379" s="601" t="str">
        <f t="shared" si="273"/>
        <v>148EPS005</v>
      </c>
      <c r="BA379" s="779" t="s">
        <v>301</v>
      </c>
      <c r="BB379" s="781">
        <v>148</v>
      </c>
      <c r="BC379" s="779" t="s">
        <v>219</v>
      </c>
      <c r="BD379" s="780">
        <v>1</v>
      </c>
    </row>
    <row r="380" spans="52:56" ht="15" customHeight="1">
      <c r="AZ380" s="601" t="str">
        <f t="shared" si="273"/>
        <v>148EPS016</v>
      </c>
      <c r="BA380" s="779" t="s">
        <v>301</v>
      </c>
      <c r="BB380" s="781">
        <v>148</v>
      </c>
      <c r="BC380" s="779" t="s">
        <v>212</v>
      </c>
      <c r="BD380" s="780">
        <v>11943</v>
      </c>
    </row>
    <row r="381" spans="52:56" ht="15" customHeight="1">
      <c r="AZ381" s="601" t="str">
        <f t="shared" si="273"/>
        <v>148EPS018</v>
      </c>
      <c r="BA381" s="779" t="s">
        <v>301</v>
      </c>
      <c r="BB381" s="781">
        <v>148</v>
      </c>
      <c r="BC381" s="779" t="s">
        <v>190</v>
      </c>
      <c r="BD381" s="780">
        <v>1</v>
      </c>
    </row>
    <row r="382" spans="52:56" ht="15" customHeight="1">
      <c r="AZ382" s="601" t="str">
        <f t="shared" si="273"/>
        <v>148EPS033</v>
      </c>
      <c r="BA382" s="779" t="s">
        <v>301</v>
      </c>
      <c r="BB382" s="781">
        <v>148</v>
      </c>
      <c r="BC382" s="779" t="s">
        <v>223</v>
      </c>
      <c r="BD382" s="780">
        <v>1</v>
      </c>
    </row>
    <row r="383" spans="52:56" ht="15" customHeight="1">
      <c r="AZ383" s="601" t="str">
        <f t="shared" si="273"/>
        <v>148EPS037</v>
      </c>
      <c r="BA383" s="779" t="s">
        <v>301</v>
      </c>
      <c r="BB383" s="781">
        <v>148</v>
      </c>
      <c r="BC383" s="779" t="s">
        <v>214</v>
      </c>
      <c r="BD383" s="780">
        <v>7505</v>
      </c>
    </row>
    <row r="384" spans="52:56" ht="15" customHeight="1">
      <c r="AZ384" s="601" t="str">
        <f t="shared" si="273"/>
        <v>148EPS040</v>
      </c>
      <c r="BA384" s="779" t="s">
        <v>301</v>
      </c>
      <c r="BB384" s="781">
        <v>148</v>
      </c>
      <c r="BC384" s="779" t="s">
        <v>875</v>
      </c>
      <c r="BD384" s="780">
        <v>915</v>
      </c>
    </row>
    <row r="385" spans="52:56" ht="15" customHeight="1">
      <c r="AZ385" s="601" t="str">
        <f t="shared" si="273"/>
        <v>148EPS044</v>
      </c>
      <c r="BA385" s="779" t="s">
        <v>301</v>
      </c>
      <c r="BB385" s="781">
        <v>148</v>
      </c>
      <c r="BC385" s="779" t="s">
        <v>1065</v>
      </c>
      <c r="BD385" s="780">
        <v>1908</v>
      </c>
    </row>
    <row r="386" spans="52:56" ht="15" customHeight="1">
      <c r="AZ386" s="601" t="str">
        <f t="shared" si="273"/>
        <v>148ESSC91</v>
      </c>
      <c r="BA386" s="779" t="s">
        <v>301</v>
      </c>
      <c r="BB386" s="781">
        <v>148</v>
      </c>
      <c r="BC386" s="779" t="s">
        <v>560</v>
      </c>
      <c r="BD386" s="780">
        <v>25</v>
      </c>
    </row>
    <row r="387" spans="52:56" ht="15" customHeight="1">
      <c r="AZ387" s="601" t="str">
        <f t="shared" si="273"/>
        <v>197EAS016</v>
      </c>
      <c r="BA387" s="779" t="s">
        <v>301</v>
      </c>
      <c r="BB387" s="781">
        <v>197</v>
      </c>
      <c r="BC387" s="779" t="s">
        <v>221</v>
      </c>
      <c r="BD387" s="780">
        <v>2</v>
      </c>
    </row>
    <row r="388" spans="52:56" ht="15" customHeight="1">
      <c r="AZ388" s="601" t="str">
        <f t="shared" si="273"/>
        <v>197EPS005</v>
      </c>
      <c r="BA388" s="779" t="s">
        <v>301</v>
      </c>
      <c r="BB388" s="781">
        <v>197</v>
      </c>
      <c r="BC388" s="779" t="s">
        <v>219</v>
      </c>
      <c r="BD388" s="780">
        <v>1</v>
      </c>
    </row>
    <row r="389" spans="52:56" ht="15" customHeight="1">
      <c r="AZ389" s="601" t="str">
        <f t="shared" si="273"/>
        <v>197EPS037</v>
      </c>
      <c r="BA389" s="779" t="s">
        <v>301</v>
      </c>
      <c r="BB389" s="781">
        <v>197</v>
      </c>
      <c r="BC389" s="779" t="s">
        <v>214</v>
      </c>
      <c r="BD389" s="780">
        <v>1278</v>
      </c>
    </row>
    <row r="390" spans="52:56" ht="15" customHeight="1">
      <c r="AZ390" s="601" t="str">
        <f t="shared" si="273"/>
        <v>197EPS040</v>
      </c>
      <c r="BA390" s="779" t="s">
        <v>301</v>
      </c>
      <c r="BB390" s="781">
        <v>197</v>
      </c>
      <c r="BC390" s="779" t="s">
        <v>875</v>
      </c>
      <c r="BD390" s="780">
        <v>256</v>
      </c>
    </row>
    <row r="391" spans="52:56" ht="15" customHeight="1">
      <c r="AZ391" s="601" t="str">
        <f t="shared" si="273"/>
        <v>197EPS044</v>
      </c>
      <c r="BA391" s="779" t="s">
        <v>301</v>
      </c>
      <c r="BB391" s="781">
        <v>197</v>
      </c>
      <c r="BC391" s="779" t="s">
        <v>1065</v>
      </c>
      <c r="BD391" s="780">
        <v>861</v>
      </c>
    </row>
    <row r="392" spans="52:56" ht="15" customHeight="1">
      <c r="AZ392" s="601" t="str">
        <f t="shared" si="273"/>
        <v>197ESSC91</v>
      </c>
      <c r="BA392" s="779" t="s">
        <v>301</v>
      </c>
      <c r="BB392" s="781">
        <v>197</v>
      </c>
      <c r="BC392" s="779" t="s">
        <v>560</v>
      </c>
      <c r="BD392" s="780">
        <v>19</v>
      </c>
    </row>
    <row r="393" spans="52:56" ht="15" customHeight="1">
      <c r="AZ393" s="601" t="str">
        <f t="shared" ref="AZ393:AZ456" si="274">CONCATENATE(BB393,BC393)</f>
        <v>206EAS016</v>
      </c>
      <c r="BA393" s="779" t="s">
        <v>301</v>
      </c>
      <c r="BB393" s="781">
        <v>206</v>
      </c>
      <c r="BC393" s="779" t="s">
        <v>221</v>
      </c>
      <c r="BD393" s="780">
        <v>2</v>
      </c>
    </row>
    <row r="394" spans="52:56" ht="15" customHeight="1">
      <c r="AZ394" s="601" t="str">
        <f t="shared" si="274"/>
        <v>206EPS037</v>
      </c>
      <c r="BA394" s="779" t="s">
        <v>301</v>
      </c>
      <c r="BB394" s="781">
        <v>206</v>
      </c>
      <c r="BC394" s="779" t="s">
        <v>214</v>
      </c>
      <c r="BD394" s="780">
        <v>112</v>
      </c>
    </row>
    <row r="395" spans="52:56" ht="15" customHeight="1">
      <c r="AZ395" s="601" t="str">
        <f t="shared" si="274"/>
        <v>206EPS040</v>
      </c>
      <c r="BA395" s="779" t="s">
        <v>301</v>
      </c>
      <c r="BB395" s="781">
        <v>206</v>
      </c>
      <c r="BC395" s="779" t="s">
        <v>875</v>
      </c>
      <c r="BD395" s="780">
        <v>78</v>
      </c>
    </row>
    <row r="396" spans="52:56" ht="15" customHeight="1">
      <c r="AZ396" s="601" t="str">
        <f t="shared" si="274"/>
        <v>206EPS044</v>
      </c>
      <c r="BA396" s="779" t="s">
        <v>301</v>
      </c>
      <c r="BB396" s="781">
        <v>206</v>
      </c>
      <c r="BC396" s="779" t="s">
        <v>1065</v>
      </c>
      <c r="BD396" s="780">
        <v>445</v>
      </c>
    </row>
    <row r="397" spans="52:56" ht="15" customHeight="1">
      <c r="AZ397" s="601" t="str">
        <f t="shared" si="274"/>
        <v>206ESSC91</v>
      </c>
      <c r="BA397" s="779" t="s">
        <v>301</v>
      </c>
      <c r="BB397" s="781">
        <v>206</v>
      </c>
      <c r="BC397" s="779" t="s">
        <v>560</v>
      </c>
      <c r="BD397" s="780">
        <v>3</v>
      </c>
    </row>
    <row r="398" spans="52:56" ht="15" customHeight="1">
      <c r="AZ398" s="601" t="str">
        <f t="shared" si="274"/>
        <v>313CCFC55</v>
      </c>
      <c r="BA398" s="779" t="s">
        <v>301</v>
      </c>
      <c r="BB398" s="781">
        <v>313</v>
      </c>
      <c r="BC398" s="779" t="s">
        <v>552</v>
      </c>
      <c r="BD398" s="780">
        <v>2</v>
      </c>
    </row>
    <row r="399" spans="52:56" ht="15" customHeight="1">
      <c r="AZ399" s="601" t="str">
        <f t="shared" si="274"/>
        <v>313EPS037</v>
      </c>
      <c r="BA399" s="779" t="s">
        <v>301</v>
      </c>
      <c r="BB399" s="781">
        <v>313</v>
      </c>
      <c r="BC399" s="779" t="s">
        <v>214</v>
      </c>
      <c r="BD399" s="780">
        <v>675</v>
      </c>
    </row>
    <row r="400" spans="52:56" ht="15" customHeight="1">
      <c r="AZ400" s="601" t="str">
        <f t="shared" si="274"/>
        <v>313EPS040</v>
      </c>
      <c r="BA400" s="779" t="s">
        <v>301</v>
      </c>
      <c r="BB400" s="781">
        <v>313</v>
      </c>
      <c r="BC400" s="779" t="s">
        <v>875</v>
      </c>
      <c r="BD400" s="780">
        <v>167</v>
      </c>
    </row>
    <row r="401" spans="52:56" ht="15" customHeight="1">
      <c r="AZ401" s="601" t="str">
        <f t="shared" si="274"/>
        <v>313EPS044</v>
      </c>
      <c r="BA401" s="779" t="s">
        <v>301</v>
      </c>
      <c r="BB401" s="781">
        <v>313</v>
      </c>
      <c r="BC401" s="779" t="s">
        <v>1065</v>
      </c>
      <c r="BD401" s="780">
        <v>695</v>
      </c>
    </row>
    <row r="402" spans="52:56" ht="15" customHeight="1">
      <c r="AZ402" s="601" t="str">
        <f t="shared" si="274"/>
        <v>313ESSC91</v>
      </c>
      <c r="BA402" s="779" t="s">
        <v>301</v>
      </c>
      <c r="BB402" s="781">
        <v>313</v>
      </c>
      <c r="BC402" s="779" t="s">
        <v>560</v>
      </c>
      <c r="BD402" s="780">
        <v>24</v>
      </c>
    </row>
    <row r="403" spans="52:56" ht="15" customHeight="1">
      <c r="AZ403" s="601" t="str">
        <f t="shared" si="274"/>
        <v>318EAS016</v>
      </c>
      <c r="BA403" s="779" t="s">
        <v>301</v>
      </c>
      <c r="BB403" s="781">
        <v>318</v>
      </c>
      <c r="BC403" s="779" t="s">
        <v>221</v>
      </c>
      <c r="BD403" s="780">
        <v>58</v>
      </c>
    </row>
    <row r="404" spans="52:56" ht="15" customHeight="1">
      <c r="AZ404" s="601" t="str">
        <f t="shared" si="274"/>
        <v>318EPS002</v>
      </c>
      <c r="BA404" s="779" t="s">
        <v>301</v>
      </c>
      <c r="BB404" s="781">
        <v>318</v>
      </c>
      <c r="BC404" s="779" t="s">
        <v>216</v>
      </c>
      <c r="BD404" s="780">
        <v>720</v>
      </c>
    </row>
    <row r="405" spans="52:56" ht="15" customHeight="1">
      <c r="AZ405" s="601" t="str">
        <f t="shared" si="274"/>
        <v>318EPS005</v>
      </c>
      <c r="BA405" s="779" t="s">
        <v>301</v>
      </c>
      <c r="BB405" s="781">
        <v>318</v>
      </c>
      <c r="BC405" s="779" t="s">
        <v>219</v>
      </c>
      <c r="BD405" s="780">
        <v>19</v>
      </c>
    </row>
    <row r="406" spans="52:56" ht="15" customHeight="1">
      <c r="AZ406" s="601" t="str">
        <f t="shared" si="274"/>
        <v>318EPS010</v>
      </c>
      <c r="BA406" s="779" t="s">
        <v>301</v>
      </c>
      <c r="BB406" s="781">
        <v>318</v>
      </c>
      <c r="BC406" s="779" t="s">
        <v>211</v>
      </c>
      <c r="BD406" s="780">
        <v>7847</v>
      </c>
    </row>
    <row r="407" spans="52:56" ht="15" customHeight="1">
      <c r="AZ407" s="601" t="str">
        <f t="shared" si="274"/>
        <v>318EPS016</v>
      </c>
      <c r="BA407" s="779" t="s">
        <v>301</v>
      </c>
      <c r="BB407" s="781">
        <v>318</v>
      </c>
      <c r="BC407" s="779" t="s">
        <v>212</v>
      </c>
      <c r="BD407" s="780">
        <v>8500</v>
      </c>
    </row>
    <row r="408" spans="52:56" ht="15" customHeight="1">
      <c r="AZ408" s="601" t="str">
        <f t="shared" si="274"/>
        <v>318EPS018</v>
      </c>
      <c r="BA408" s="779" t="s">
        <v>301</v>
      </c>
      <c r="BB408" s="781">
        <v>318</v>
      </c>
      <c r="BC408" s="779" t="s">
        <v>190</v>
      </c>
      <c r="BD408" s="780">
        <v>2</v>
      </c>
    </row>
    <row r="409" spans="52:56" ht="15" customHeight="1">
      <c r="AZ409" s="601" t="str">
        <f t="shared" si="274"/>
        <v>318EPS037</v>
      </c>
      <c r="BA409" s="779" t="s">
        <v>301</v>
      </c>
      <c r="BB409" s="781">
        <v>318</v>
      </c>
      <c r="BC409" s="779" t="s">
        <v>214</v>
      </c>
      <c r="BD409" s="780">
        <v>3889</v>
      </c>
    </row>
    <row r="410" spans="52:56" ht="15" customHeight="1">
      <c r="AZ410" s="601" t="str">
        <f t="shared" si="274"/>
        <v>318EPS040</v>
      </c>
      <c r="BA410" s="779" t="s">
        <v>301</v>
      </c>
      <c r="BB410" s="781">
        <v>318</v>
      </c>
      <c r="BC410" s="779" t="s">
        <v>875</v>
      </c>
      <c r="BD410" s="780">
        <v>1029</v>
      </c>
    </row>
    <row r="411" spans="52:56" ht="15" customHeight="1">
      <c r="AZ411" s="601" t="str">
        <f t="shared" si="274"/>
        <v>318EPS044</v>
      </c>
      <c r="BA411" s="779" t="s">
        <v>301</v>
      </c>
      <c r="BB411" s="781">
        <v>318</v>
      </c>
      <c r="BC411" s="779" t="s">
        <v>1065</v>
      </c>
      <c r="BD411" s="780">
        <v>1410</v>
      </c>
    </row>
    <row r="412" spans="52:56" ht="15" customHeight="1">
      <c r="AZ412" s="601" t="str">
        <f t="shared" si="274"/>
        <v>318ESSC02</v>
      </c>
      <c r="BA412" s="779" t="s">
        <v>301</v>
      </c>
      <c r="BB412" s="781">
        <v>318</v>
      </c>
      <c r="BC412" s="779" t="s">
        <v>557</v>
      </c>
      <c r="BD412" s="780">
        <v>4</v>
      </c>
    </row>
    <row r="413" spans="52:56" ht="15" customHeight="1">
      <c r="AZ413" s="601" t="str">
        <f t="shared" si="274"/>
        <v>321EAS016</v>
      </c>
      <c r="BA413" s="779" t="s">
        <v>301</v>
      </c>
      <c r="BB413" s="781">
        <v>321</v>
      </c>
      <c r="BC413" s="779" t="s">
        <v>221</v>
      </c>
      <c r="BD413" s="780">
        <v>126</v>
      </c>
    </row>
    <row r="414" spans="52:56" ht="15" customHeight="1">
      <c r="AZ414" s="601" t="str">
        <f t="shared" si="274"/>
        <v>321EPS005</v>
      </c>
      <c r="BA414" s="779" t="s">
        <v>301</v>
      </c>
      <c r="BB414" s="781">
        <v>321</v>
      </c>
      <c r="BC414" s="779" t="s">
        <v>219</v>
      </c>
      <c r="BD414" s="780">
        <v>1</v>
      </c>
    </row>
    <row r="415" spans="52:56" ht="15" customHeight="1">
      <c r="AZ415" s="601" t="str">
        <f t="shared" si="274"/>
        <v>321EPS023</v>
      </c>
      <c r="BA415" s="779" t="s">
        <v>301</v>
      </c>
      <c r="BB415" s="781">
        <v>321</v>
      </c>
      <c r="BC415" s="779" t="s">
        <v>218</v>
      </c>
      <c r="BD415" s="780">
        <v>3</v>
      </c>
    </row>
    <row r="416" spans="52:56" ht="15" customHeight="1">
      <c r="AZ416" s="601" t="str">
        <f t="shared" si="274"/>
        <v>321EPS037</v>
      </c>
      <c r="BA416" s="779" t="s">
        <v>301</v>
      </c>
      <c r="BB416" s="781">
        <v>321</v>
      </c>
      <c r="BC416" s="779" t="s">
        <v>214</v>
      </c>
      <c r="BD416" s="780">
        <v>920</v>
      </c>
    </row>
    <row r="417" spans="52:56" ht="15" customHeight="1">
      <c r="AZ417" s="601" t="str">
        <f t="shared" si="274"/>
        <v>321EPS040</v>
      </c>
      <c r="BA417" s="779" t="s">
        <v>301</v>
      </c>
      <c r="BB417" s="781">
        <v>321</v>
      </c>
      <c r="BC417" s="779" t="s">
        <v>875</v>
      </c>
      <c r="BD417" s="780">
        <v>209</v>
      </c>
    </row>
    <row r="418" spans="52:56" ht="15" customHeight="1">
      <c r="AZ418" s="601" t="str">
        <f t="shared" si="274"/>
        <v>321EPS044</v>
      </c>
      <c r="BA418" s="779" t="s">
        <v>301</v>
      </c>
      <c r="BB418" s="781">
        <v>321</v>
      </c>
      <c r="BC418" s="779" t="s">
        <v>1065</v>
      </c>
      <c r="BD418" s="780">
        <v>1250</v>
      </c>
    </row>
    <row r="419" spans="52:56" ht="15" customHeight="1">
      <c r="AZ419" s="601" t="str">
        <f t="shared" si="274"/>
        <v>376EAS016</v>
      </c>
      <c r="BA419" s="779" t="s">
        <v>301</v>
      </c>
      <c r="BB419" s="781">
        <v>376</v>
      </c>
      <c r="BC419" s="779" t="s">
        <v>221</v>
      </c>
      <c r="BD419" s="780">
        <v>61</v>
      </c>
    </row>
    <row r="420" spans="52:56" ht="15" customHeight="1">
      <c r="AZ420" s="601" t="str">
        <f t="shared" si="274"/>
        <v>376EPS002</v>
      </c>
      <c r="BA420" s="779" t="s">
        <v>301</v>
      </c>
      <c r="BB420" s="781">
        <v>376</v>
      </c>
      <c r="BC420" s="779" t="s">
        <v>216</v>
      </c>
      <c r="BD420" s="780">
        <v>2</v>
      </c>
    </row>
    <row r="421" spans="52:56" ht="15" customHeight="1">
      <c r="AZ421" s="601" t="str">
        <f t="shared" si="274"/>
        <v>376EPS005</v>
      </c>
      <c r="BA421" s="779" t="s">
        <v>301</v>
      </c>
      <c r="BB421" s="781">
        <v>376</v>
      </c>
      <c r="BC421" s="779" t="s">
        <v>219</v>
      </c>
      <c r="BD421" s="780">
        <v>58</v>
      </c>
    </row>
    <row r="422" spans="52:56" ht="15" customHeight="1">
      <c r="AZ422" s="601" t="str">
        <f t="shared" si="274"/>
        <v>376EPS010</v>
      </c>
      <c r="BA422" s="779" t="s">
        <v>301</v>
      </c>
      <c r="BB422" s="781">
        <v>376</v>
      </c>
      <c r="BC422" s="779" t="s">
        <v>211</v>
      </c>
      <c r="BD422" s="780">
        <v>27284</v>
      </c>
    </row>
    <row r="423" spans="52:56" ht="15" customHeight="1">
      <c r="AZ423" s="601" t="str">
        <f t="shared" si="274"/>
        <v>376EPS016</v>
      </c>
      <c r="BA423" s="779" t="s">
        <v>301</v>
      </c>
      <c r="BB423" s="781">
        <v>376</v>
      </c>
      <c r="BC423" s="779" t="s">
        <v>212</v>
      </c>
      <c r="BD423" s="780">
        <v>20044</v>
      </c>
    </row>
    <row r="424" spans="52:56" ht="15" customHeight="1">
      <c r="AZ424" s="601" t="str">
        <f t="shared" si="274"/>
        <v>376EPS037</v>
      </c>
      <c r="BA424" s="779" t="s">
        <v>301</v>
      </c>
      <c r="BB424" s="781">
        <v>376</v>
      </c>
      <c r="BC424" s="779" t="s">
        <v>214</v>
      </c>
      <c r="BD424" s="780">
        <v>4555</v>
      </c>
    </row>
    <row r="425" spans="52:56" ht="15" customHeight="1">
      <c r="AZ425" s="601" t="str">
        <f t="shared" si="274"/>
        <v>376EPS040</v>
      </c>
      <c r="BA425" s="779" t="s">
        <v>301</v>
      </c>
      <c r="BB425" s="781">
        <v>376</v>
      </c>
      <c r="BC425" s="779" t="s">
        <v>875</v>
      </c>
      <c r="BD425" s="780">
        <v>1035</v>
      </c>
    </row>
    <row r="426" spans="52:56" ht="15" customHeight="1">
      <c r="AZ426" s="601" t="str">
        <f t="shared" si="274"/>
        <v>376EPS044</v>
      </c>
      <c r="BA426" s="779" t="s">
        <v>301</v>
      </c>
      <c r="BB426" s="781">
        <v>376</v>
      </c>
      <c r="BC426" s="779" t="s">
        <v>1065</v>
      </c>
      <c r="BD426" s="780">
        <v>1503</v>
      </c>
    </row>
    <row r="427" spans="52:56" ht="15" customHeight="1">
      <c r="AZ427" s="601" t="str">
        <f t="shared" si="274"/>
        <v>376ESSC91</v>
      </c>
      <c r="BA427" s="779" t="s">
        <v>301</v>
      </c>
      <c r="BB427" s="781">
        <v>376</v>
      </c>
      <c r="BC427" s="779" t="s">
        <v>560</v>
      </c>
      <c r="BD427" s="780">
        <v>117</v>
      </c>
    </row>
    <row r="428" spans="52:56" ht="15" customHeight="1">
      <c r="AZ428" s="601" t="str">
        <f t="shared" si="274"/>
        <v>400EAS016</v>
      </c>
      <c r="BA428" s="779" t="s">
        <v>301</v>
      </c>
      <c r="BB428" s="781">
        <v>400</v>
      </c>
      <c r="BC428" s="779" t="s">
        <v>221</v>
      </c>
      <c r="BD428" s="780">
        <v>2</v>
      </c>
    </row>
    <row r="429" spans="52:56" ht="15" customHeight="1">
      <c r="AZ429" s="601" t="str">
        <f t="shared" si="274"/>
        <v>400EPS002</v>
      </c>
      <c r="BA429" s="779" t="s">
        <v>301</v>
      </c>
      <c r="BB429" s="781">
        <v>400</v>
      </c>
      <c r="BC429" s="779" t="s">
        <v>216</v>
      </c>
      <c r="BD429" s="780">
        <v>1441</v>
      </c>
    </row>
    <row r="430" spans="52:56" ht="15" customHeight="1">
      <c r="AZ430" s="601" t="str">
        <f t="shared" si="274"/>
        <v>400EPS016</v>
      </c>
      <c r="BA430" s="779" t="s">
        <v>301</v>
      </c>
      <c r="BB430" s="781">
        <v>400</v>
      </c>
      <c r="BC430" s="779" t="s">
        <v>212</v>
      </c>
      <c r="BD430" s="780">
        <v>5558</v>
      </c>
    </row>
    <row r="431" spans="52:56" ht="15" customHeight="1">
      <c r="AZ431" s="601" t="str">
        <f t="shared" si="274"/>
        <v>400EPS037</v>
      </c>
      <c r="BA431" s="779" t="s">
        <v>301</v>
      </c>
      <c r="BB431" s="781">
        <v>400</v>
      </c>
      <c r="BC431" s="779" t="s">
        <v>214</v>
      </c>
      <c r="BD431" s="780">
        <v>736</v>
      </c>
    </row>
    <row r="432" spans="52:56" ht="15" customHeight="1">
      <c r="AZ432" s="601" t="str">
        <f t="shared" si="274"/>
        <v>400EPS040</v>
      </c>
      <c r="BA432" s="779" t="s">
        <v>301</v>
      </c>
      <c r="BB432" s="781">
        <v>400</v>
      </c>
      <c r="BC432" s="779" t="s">
        <v>875</v>
      </c>
      <c r="BD432" s="780">
        <v>674</v>
      </c>
    </row>
    <row r="433" spans="52:56" ht="15" customHeight="1">
      <c r="AZ433" s="601" t="str">
        <f t="shared" si="274"/>
        <v>400EPS044</v>
      </c>
      <c r="BA433" s="779" t="s">
        <v>301</v>
      </c>
      <c r="BB433" s="781">
        <v>400</v>
      </c>
      <c r="BC433" s="779" t="s">
        <v>1065</v>
      </c>
      <c r="BD433" s="780">
        <v>1365</v>
      </c>
    </row>
    <row r="434" spans="52:56" ht="15" customHeight="1">
      <c r="AZ434" s="601" t="str">
        <f t="shared" si="274"/>
        <v>440EAS016</v>
      </c>
      <c r="BA434" s="779" t="s">
        <v>301</v>
      </c>
      <c r="BB434" s="781">
        <v>440</v>
      </c>
      <c r="BC434" s="779" t="s">
        <v>221</v>
      </c>
      <c r="BD434" s="780">
        <v>21</v>
      </c>
    </row>
    <row r="435" spans="52:56" ht="15" customHeight="1">
      <c r="AZ435" s="601" t="str">
        <f t="shared" si="274"/>
        <v>440EPS002</v>
      </c>
      <c r="BA435" s="779" t="s">
        <v>301</v>
      </c>
      <c r="BB435" s="781">
        <v>440</v>
      </c>
      <c r="BC435" s="779" t="s">
        <v>216</v>
      </c>
      <c r="BD435" s="780">
        <v>1451</v>
      </c>
    </row>
    <row r="436" spans="52:56" ht="15" customHeight="1">
      <c r="AZ436" s="601" t="str">
        <f t="shared" si="274"/>
        <v>440EPS005</v>
      </c>
      <c r="BA436" s="779" t="s">
        <v>301</v>
      </c>
      <c r="BB436" s="781">
        <v>440</v>
      </c>
      <c r="BC436" s="779" t="s">
        <v>219</v>
      </c>
      <c r="BD436" s="780">
        <v>10</v>
      </c>
    </row>
    <row r="437" spans="52:56" ht="15" customHeight="1">
      <c r="AZ437" s="601" t="str">
        <f t="shared" si="274"/>
        <v>440EPS010</v>
      </c>
      <c r="BA437" s="779" t="s">
        <v>301</v>
      </c>
      <c r="BB437" s="781">
        <v>440</v>
      </c>
      <c r="BC437" s="779" t="s">
        <v>211</v>
      </c>
      <c r="BD437" s="780">
        <v>10507</v>
      </c>
    </row>
    <row r="438" spans="52:56" ht="15" customHeight="1">
      <c r="AZ438" s="601" t="str">
        <f t="shared" si="274"/>
        <v>440EPS016</v>
      </c>
      <c r="BA438" s="779" t="s">
        <v>301</v>
      </c>
      <c r="BB438" s="781">
        <v>440</v>
      </c>
      <c r="BC438" s="779" t="s">
        <v>212</v>
      </c>
      <c r="BD438" s="780">
        <v>12513</v>
      </c>
    </row>
    <row r="439" spans="52:56" ht="15" customHeight="1">
      <c r="AZ439" s="601" t="str">
        <f t="shared" si="274"/>
        <v>440EPS023</v>
      </c>
      <c r="BA439" s="779" t="s">
        <v>301</v>
      </c>
      <c r="BB439" s="781">
        <v>440</v>
      </c>
      <c r="BC439" s="779" t="s">
        <v>218</v>
      </c>
      <c r="BD439" s="780">
        <v>1</v>
      </c>
    </row>
    <row r="440" spans="52:56" ht="15" customHeight="1">
      <c r="AZ440" s="601" t="str">
        <f t="shared" si="274"/>
        <v>440EPS037</v>
      </c>
      <c r="BA440" s="779" t="s">
        <v>301</v>
      </c>
      <c r="BB440" s="781">
        <v>440</v>
      </c>
      <c r="BC440" s="779" t="s">
        <v>214</v>
      </c>
      <c r="BD440" s="780">
        <v>5929</v>
      </c>
    </row>
    <row r="441" spans="52:56" ht="15" customHeight="1">
      <c r="AZ441" s="601" t="str">
        <f t="shared" si="274"/>
        <v>440EPS040</v>
      </c>
      <c r="BA441" s="779" t="s">
        <v>301</v>
      </c>
      <c r="BB441" s="781">
        <v>440</v>
      </c>
      <c r="BC441" s="779" t="s">
        <v>875</v>
      </c>
      <c r="BD441" s="780">
        <v>959</v>
      </c>
    </row>
    <row r="442" spans="52:56" ht="15" customHeight="1">
      <c r="AZ442" s="601" t="str">
        <f t="shared" si="274"/>
        <v>440EPS044</v>
      </c>
      <c r="BA442" s="779" t="s">
        <v>301</v>
      </c>
      <c r="BB442" s="781">
        <v>440</v>
      </c>
      <c r="BC442" s="779" t="s">
        <v>1065</v>
      </c>
      <c r="BD442" s="780">
        <v>2171</v>
      </c>
    </row>
    <row r="443" spans="52:56" ht="15" customHeight="1">
      <c r="AZ443" s="601" t="str">
        <f t="shared" si="274"/>
        <v>440ESSC02</v>
      </c>
      <c r="BA443" s="779" t="s">
        <v>301</v>
      </c>
      <c r="BB443" s="781">
        <v>440</v>
      </c>
      <c r="BC443" s="779" t="s">
        <v>557</v>
      </c>
      <c r="BD443" s="780">
        <v>2</v>
      </c>
    </row>
    <row r="444" spans="52:56" ht="15" customHeight="1">
      <c r="AZ444" s="601" t="str">
        <f t="shared" si="274"/>
        <v>483EPS037</v>
      </c>
      <c r="BA444" s="779" t="s">
        <v>301</v>
      </c>
      <c r="BB444" s="781">
        <v>483</v>
      </c>
      <c r="BC444" s="779" t="s">
        <v>214</v>
      </c>
      <c r="BD444" s="780">
        <v>165</v>
      </c>
    </row>
    <row r="445" spans="52:56" ht="15" customHeight="1">
      <c r="AZ445" s="601" t="str">
        <f t="shared" si="274"/>
        <v>483EPS040</v>
      </c>
      <c r="BA445" s="779" t="s">
        <v>301</v>
      </c>
      <c r="BB445" s="781">
        <v>483</v>
      </c>
      <c r="BC445" s="779" t="s">
        <v>875</v>
      </c>
      <c r="BD445" s="780">
        <v>20</v>
      </c>
    </row>
    <row r="446" spans="52:56" ht="15" customHeight="1">
      <c r="AZ446" s="601" t="str">
        <f t="shared" si="274"/>
        <v>483EPS044</v>
      </c>
      <c r="BA446" s="779" t="s">
        <v>301</v>
      </c>
      <c r="BB446" s="781">
        <v>483</v>
      </c>
      <c r="BC446" s="779" t="s">
        <v>1065</v>
      </c>
      <c r="BD446" s="780">
        <v>539</v>
      </c>
    </row>
    <row r="447" spans="52:56" ht="15" customHeight="1">
      <c r="AZ447" s="601" t="str">
        <f t="shared" si="274"/>
        <v>541EAS016</v>
      </c>
      <c r="BA447" s="779" t="s">
        <v>301</v>
      </c>
      <c r="BB447" s="781">
        <v>541</v>
      </c>
      <c r="BC447" s="779" t="s">
        <v>221</v>
      </c>
      <c r="BD447" s="780">
        <v>47</v>
      </c>
    </row>
    <row r="448" spans="52:56" ht="15" customHeight="1">
      <c r="AZ448" s="601" t="str">
        <f t="shared" si="274"/>
        <v>541EPS002</v>
      </c>
      <c r="BA448" s="779" t="s">
        <v>301</v>
      </c>
      <c r="BB448" s="781">
        <v>541</v>
      </c>
      <c r="BC448" s="779" t="s">
        <v>216</v>
      </c>
      <c r="BD448" s="780">
        <v>569</v>
      </c>
    </row>
    <row r="449" spans="52:56" ht="15" customHeight="1">
      <c r="AZ449" s="601" t="str">
        <f t="shared" si="274"/>
        <v>541EPS005</v>
      </c>
      <c r="BA449" s="779" t="s">
        <v>301</v>
      </c>
      <c r="BB449" s="781">
        <v>541</v>
      </c>
      <c r="BC449" s="779" t="s">
        <v>219</v>
      </c>
      <c r="BD449" s="780">
        <v>2</v>
      </c>
    </row>
    <row r="450" spans="52:56" ht="15" customHeight="1">
      <c r="AZ450" s="601" t="str">
        <f t="shared" si="274"/>
        <v>541EPS016</v>
      </c>
      <c r="BA450" s="779" t="s">
        <v>301</v>
      </c>
      <c r="BB450" s="781">
        <v>541</v>
      </c>
      <c r="BC450" s="779" t="s">
        <v>212</v>
      </c>
      <c r="BD450" s="780">
        <v>1</v>
      </c>
    </row>
    <row r="451" spans="52:56" ht="15" customHeight="1">
      <c r="AZ451" s="601" t="str">
        <f t="shared" si="274"/>
        <v>541EPS037</v>
      </c>
      <c r="BA451" s="779" t="s">
        <v>301</v>
      </c>
      <c r="BB451" s="781">
        <v>541</v>
      </c>
      <c r="BC451" s="779" t="s">
        <v>214</v>
      </c>
      <c r="BD451" s="780">
        <v>2415</v>
      </c>
    </row>
    <row r="452" spans="52:56" ht="15" customHeight="1">
      <c r="AZ452" s="601" t="str">
        <f t="shared" si="274"/>
        <v>541EPS040</v>
      </c>
      <c r="BA452" s="779" t="s">
        <v>301</v>
      </c>
      <c r="BB452" s="781">
        <v>541</v>
      </c>
      <c r="BC452" s="779" t="s">
        <v>875</v>
      </c>
      <c r="BD452" s="780">
        <v>26</v>
      </c>
    </row>
    <row r="453" spans="52:56" ht="15" customHeight="1">
      <c r="AZ453" s="601" t="str">
        <f t="shared" si="274"/>
        <v>541EPS044</v>
      </c>
      <c r="BA453" s="779" t="s">
        <v>301</v>
      </c>
      <c r="BB453" s="781">
        <v>541</v>
      </c>
      <c r="BC453" s="779" t="s">
        <v>1065</v>
      </c>
      <c r="BD453" s="780">
        <v>1554</v>
      </c>
    </row>
    <row r="454" spans="52:56" ht="15" customHeight="1">
      <c r="AZ454" s="601" t="str">
        <f t="shared" si="274"/>
        <v>541ESSC91</v>
      </c>
      <c r="BA454" s="779" t="s">
        <v>301</v>
      </c>
      <c r="BB454" s="781">
        <v>541</v>
      </c>
      <c r="BC454" s="779" t="s">
        <v>560</v>
      </c>
      <c r="BD454" s="780">
        <v>53</v>
      </c>
    </row>
    <row r="455" spans="52:56" ht="15" customHeight="1">
      <c r="AZ455" s="601" t="str">
        <f t="shared" si="274"/>
        <v>607EAS016</v>
      </c>
      <c r="BA455" s="779" t="s">
        <v>301</v>
      </c>
      <c r="BB455" s="781">
        <v>607</v>
      </c>
      <c r="BC455" s="779" t="s">
        <v>221</v>
      </c>
      <c r="BD455" s="780">
        <v>33</v>
      </c>
    </row>
    <row r="456" spans="52:56" ht="15" customHeight="1">
      <c r="AZ456" s="601" t="str">
        <f t="shared" si="274"/>
        <v>607EPS005</v>
      </c>
      <c r="BA456" s="779" t="s">
        <v>301</v>
      </c>
      <c r="BB456" s="781">
        <v>607</v>
      </c>
      <c r="BC456" s="779" t="s">
        <v>219</v>
      </c>
      <c r="BD456" s="780">
        <v>22</v>
      </c>
    </row>
    <row r="457" spans="52:56" ht="15" customHeight="1">
      <c r="AZ457" s="601" t="str">
        <f t="shared" ref="AZ457:AZ520" si="275">CONCATENATE(BB457,BC457)</f>
        <v>607EPS016</v>
      </c>
      <c r="BA457" s="779" t="s">
        <v>301</v>
      </c>
      <c r="BB457" s="781">
        <v>607</v>
      </c>
      <c r="BC457" s="779" t="s">
        <v>212</v>
      </c>
      <c r="BD457" s="780">
        <v>3</v>
      </c>
    </row>
    <row r="458" spans="52:56" ht="15" customHeight="1">
      <c r="AZ458" s="601" t="str">
        <f t="shared" si="275"/>
        <v>607EPS037</v>
      </c>
      <c r="BA458" s="779" t="s">
        <v>301</v>
      </c>
      <c r="BB458" s="781">
        <v>607</v>
      </c>
      <c r="BC458" s="779" t="s">
        <v>214</v>
      </c>
      <c r="BD458" s="780">
        <v>5279</v>
      </c>
    </row>
    <row r="459" spans="52:56" ht="15" customHeight="1">
      <c r="AZ459" s="601" t="str">
        <f t="shared" si="275"/>
        <v>607EPS040</v>
      </c>
      <c r="BA459" s="779" t="s">
        <v>301</v>
      </c>
      <c r="BB459" s="781">
        <v>607</v>
      </c>
      <c r="BC459" s="779" t="s">
        <v>875</v>
      </c>
      <c r="BD459" s="780">
        <v>333</v>
      </c>
    </row>
    <row r="460" spans="52:56" ht="15" customHeight="1">
      <c r="AZ460" s="601" t="str">
        <f t="shared" si="275"/>
        <v>607EPS044</v>
      </c>
      <c r="BA460" s="779" t="s">
        <v>301</v>
      </c>
      <c r="BB460" s="781">
        <v>607</v>
      </c>
      <c r="BC460" s="779" t="s">
        <v>1065</v>
      </c>
      <c r="BD460" s="780">
        <v>915</v>
      </c>
    </row>
    <row r="461" spans="52:56" ht="15" customHeight="1">
      <c r="AZ461" s="601" t="str">
        <f t="shared" si="275"/>
        <v>607ESSC02</v>
      </c>
      <c r="BA461" s="779" t="s">
        <v>301</v>
      </c>
      <c r="BB461" s="781">
        <v>607</v>
      </c>
      <c r="BC461" s="779" t="s">
        <v>557</v>
      </c>
      <c r="BD461" s="780">
        <v>1</v>
      </c>
    </row>
    <row r="462" spans="52:56" ht="15" customHeight="1">
      <c r="AZ462" s="601" t="str">
        <f t="shared" si="275"/>
        <v>607ESSC91</v>
      </c>
      <c r="BA462" s="779" t="s">
        <v>301</v>
      </c>
      <c r="BB462" s="781">
        <v>607</v>
      </c>
      <c r="BC462" s="779" t="s">
        <v>560</v>
      </c>
      <c r="BD462" s="780">
        <v>7</v>
      </c>
    </row>
    <row r="463" spans="52:56" ht="15" customHeight="1">
      <c r="AZ463" s="601" t="str">
        <f t="shared" si="275"/>
        <v>615EAS016</v>
      </c>
      <c r="BA463" s="779" t="s">
        <v>301</v>
      </c>
      <c r="BB463" s="781">
        <v>615</v>
      </c>
      <c r="BC463" s="779" t="s">
        <v>221</v>
      </c>
      <c r="BD463" s="780">
        <v>102</v>
      </c>
    </row>
    <row r="464" spans="52:56" ht="15" customHeight="1">
      <c r="AZ464" s="601" t="str">
        <f t="shared" si="275"/>
        <v>615EPS002</v>
      </c>
      <c r="BA464" s="779" t="s">
        <v>301</v>
      </c>
      <c r="BB464" s="781">
        <v>615</v>
      </c>
      <c r="BC464" s="779" t="s">
        <v>216</v>
      </c>
      <c r="BD464" s="780">
        <v>4974</v>
      </c>
    </row>
    <row r="465" spans="52:56" ht="15" customHeight="1">
      <c r="AZ465" s="601" t="str">
        <f t="shared" si="275"/>
        <v>615EPS005</v>
      </c>
      <c r="BA465" s="779" t="s">
        <v>301</v>
      </c>
      <c r="BB465" s="781">
        <v>615</v>
      </c>
      <c r="BC465" s="779" t="s">
        <v>219</v>
      </c>
      <c r="BD465" s="780">
        <v>4025</v>
      </c>
    </row>
    <row r="466" spans="52:56" ht="15" customHeight="1">
      <c r="AZ466" s="601" t="str">
        <f t="shared" si="275"/>
        <v>615EPS010</v>
      </c>
      <c r="BA466" s="779" t="s">
        <v>301</v>
      </c>
      <c r="BB466" s="781">
        <v>615</v>
      </c>
      <c r="BC466" s="779" t="s">
        <v>211</v>
      </c>
      <c r="BD466" s="780">
        <v>73797</v>
      </c>
    </row>
    <row r="467" spans="52:56" ht="15" customHeight="1">
      <c r="AZ467" s="601" t="str">
        <f t="shared" si="275"/>
        <v>615EPS016</v>
      </c>
      <c r="BA467" s="779" t="s">
        <v>301</v>
      </c>
      <c r="BB467" s="781">
        <v>615</v>
      </c>
      <c r="BC467" s="779" t="s">
        <v>212</v>
      </c>
      <c r="BD467" s="780">
        <v>28112</v>
      </c>
    </row>
    <row r="468" spans="52:56" ht="15" customHeight="1">
      <c r="AZ468" s="601" t="str">
        <f t="shared" si="275"/>
        <v>615EPS018</v>
      </c>
      <c r="BA468" s="779" t="s">
        <v>301</v>
      </c>
      <c r="BB468" s="781">
        <v>615</v>
      </c>
      <c r="BC468" s="779" t="s">
        <v>190</v>
      </c>
      <c r="BD468" s="780">
        <v>21</v>
      </c>
    </row>
    <row r="469" spans="52:56" ht="15" customHeight="1">
      <c r="AZ469" s="601" t="str">
        <f t="shared" si="275"/>
        <v>615EPS037</v>
      </c>
      <c r="BA469" s="779" t="s">
        <v>301</v>
      </c>
      <c r="BB469" s="781">
        <v>615</v>
      </c>
      <c r="BC469" s="779" t="s">
        <v>214</v>
      </c>
      <c r="BD469" s="780">
        <v>14510</v>
      </c>
    </row>
    <row r="470" spans="52:56" ht="15" customHeight="1">
      <c r="AZ470" s="601" t="str">
        <f t="shared" si="275"/>
        <v>615EPS040</v>
      </c>
      <c r="BA470" s="779" t="s">
        <v>301</v>
      </c>
      <c r="BB470" s="781">
        <v>615</v>
      </c>
      <c r="BC470" s="779" t="s">
        <v>875</v>
      </c>
      <c r="BD470" s="780">
        <v>2811</v>
      </c>
    </row>
    <row r="471" spans="52:56" ht="15" customHeight="1">
      <c r="AZ471" s="601" t="str">
        <f t="shared" si="275"/>
        <v>615EPS044</v>
      </c>
      <c r="BA471" s="779" t="s">
        <v>301</v>
      </c>
      <c r="BB471" s="781">
        <v>615</v>
      </c>
      <c r="BC471" s="779" t="s">
        <v>1065</v>
      </c>
      <c r="BD471" s="780">
        <v>8236</v>
      </c>
    </row>
    <row r="472" spans="52:56" ht="15" customHeight="1">
      <c r="AZ472" s="601" t="str">
        <f t="shared" si="275"/>
        <v>615ESSC02</v>
      </c>
      <c r="BA472" s="779" t="s">
        <v>301</v>
      </c>
      <c r="BB472" s="781">
        <v>615</v>
      </c>
      <c r="BC472" s="779" t="s">
        <v>557</v>
      </c>
      <c r="BD472" s="780">
        <v>3</v>
      </c>
    </row>
    <row r="473" spans="52:56" ht="15" customHeight="1">
      <c r="AZ473" s="601" t="str">
        <f t="shared" si="275"/>
        <v>615ESSC91</v>
      </c>
      <c r="BA473" s="779" t="s">
        <v>301</v>
      </c>
      <c r="BB473" s="781">
        <v>615</v>
      </c>
      <c r="BC473" s="779" t="s">
        <v>560</v>
      </c>
      <c r="BD473" s="780">
        <v>37</v>
      </c>
    </row>
    <row r="474" spans="52:56" ht="15" customHeight="1">
      <c r="AZ474" s="601" t="str">
        <f t="shared" si="275"/>
        <v>649EAS016</v>
      </c>
      <c r="BA474" s="779" t="s">
        <v>301</v>
      </c>
      <c r="BB474" s="781">
        <v>649</v>
      </c>
      <c r="BC474" s="779" t="s">
        <v>221</v>
      </c>
      <c r="BD474" s="780">
        <v>2</v>
      </c>
    </row>
    <row r="475" spans="52:56" ht="15" customHeight="1">
      <c r="AZ475" s="601" t="str">
        <f t="shared" si="275"/>
        <v>649EPS037</v>
      </c>
      <c r="BA475" s="779" t="s">
        <v>301</v>
      </c>
      <c r="BB475" s="781">
        <v>649</v>
      </c>
      <c r="BC475" s="779" t="s">
        <v>214</v>
      </c>
      <c r="BD475" s="780">
        <v>732</v>
      </c>
    </row>
    <row r="476" spans="52:56" ht="15" customHeight="1">
      <c r="AZ476" s="601" t="str">
        <f t="shared" si="275"/>
        <v>649EPS040</v>
      </c>
      <c r="BA476" s="779" t="s">
        <v>301</v>
      </c>
      <c r="BB476" s="781">
        <v>649</v>
      </c>
      <c r="BC476" s="779" t="s">
        <v>875</v>
      </c>
      <c r="BD476" s="780">
        <v>198</v>
      </c>
    </row>
    <row r="477" spans="52:56" ht="15" customHeight="1">
      <c r="AZ477" s="601" t="str">
        <f t="shared" si="275"/>
        <v>649EPS044</v>
      </c>
      <c r="BA477" s="779" t="s">
        <v>301</v>
      </c>
      <c r="BB477" s="781">
        <v>649</v>
      </c>
      <c r="BC477" s="779" t="s">
        <v>1065</v>
      </c>
      <c r="BD477" s="780">
        <v>1565</v>
      </c>
    </row>
    <row r="478" spans="52:56" ht="15" customHeight="1">
      <c r="AZ478" s="601" t="str">
        <f t="shared" si="275"/>
        <v>649ESSC02</v>
      </c>
      <c r="BA478" s="779" t="s">
        <v>301</v>
      </c>
      <c r="BB478" s="781">
        <v>649</v>
      </c>
      <c r="BC478" s="779" t="s">
        <v>557</v>
      </c>
      <c r="BD478" s="780">
        <v>1</v>
      </c>
    </row>
    <row r="479" spans="52:56" ht="15" customHeight="1">
      <c r="AZ479" s="601" t="str">
        <f t="shared" si="275"/>
        <v>649ESSC91</v>
      </c>
      <c r="BA479" s="779" t="s">
        <v>301</v>
      </c>
      <c r="BB479" s="781">
        <v>649</v>
      </c>
      <c r="BC479" s="779" t="s">
        <v>560</v>
      </c>
      <c r="BD479" s="780">
        <v>20</v>
      </c>
    </row>
    <row r="480" spans="52:56" ht="15" customHeight="1">
      <c r="AZ480" s="601" t="str">
        <f t="shared" si="275"/>
        <v>652EPS037</v>
      </c>
      <c r="BA480" s="779" t="s">
        <v>301</v>
      </c>
      <c r="BB480" s="781">
        <v>652</v>
      </c>
      <c r="BC480" s="779" t="s">
        <v>214</v>
      </c>
      <c r="BD480" s="780">
        <v>73</v>
      </c>
    </row>
    <row r="481" spans="52:56" ht="15" customHeight="1">
      <c r="AZ481" s="601" t="str">
        <f t="shared" si="275"/>
        <v>652EPS040</v>
      </c>
      <c r="BA481" s="779" t="s">
        <v>301</v>
      </c>
      <c r="BB481" s="781">
        <v>652</v>
      </c>
      <c r="BC481" s="779" t="s">
        <v>875</v>
      </c>
      <c r="BD481" s="780">
        <v>123</v>
      </c>
    </row>
    <row r="482" spans="52:56" ht="15" customHeight="1">
      <c r="AZ482" s="601" t="str">
        <f t="shared" si="275"/>
        <v>652EPS044</v>
      </c>
      <c r="BA482" s="779" t="s">
        <v>301</v>
      </c>
      <c r="BB482" s="781">
        <v>652</v>
      </c>
      <c r="BC482" s="779" t="s">
        <v>1065</v>
      </c>
      <c r="BD482" s="780">
        <v>274</v>
      </c>
    </row>
    <row r="483" spans="52:56" ht="15" customHeight="1">
      <c r="AZ483" s="601" t="str">
        <f t="shared" si="275"/>
        <v>660EPS037</v>
      </c>
      <c r="BA483" s="779" t="s">
        <v>301</v>
      </c>
      <c r="BB483" s="781">
        <v>660</v>
      </c>
      <c r="BC483" s="779" t="s">
        <v>214</v>
      </c>
      <c r="BD483" s="780">
        <v>1479</v>
      </c>
    </row>
    <row r="484" spans="52:56" ht="15" customHeight="1">
      <c r="AZ484" s="601" t="str">
        <f t="shared" si="275"/>
        <v>660EPS040</v>
      </c>
      <c r="BA484" s="779" t="s">
        <v>301</v>
      </c>
      <c r="BB484" s="781">
        <v>660</v>
      </c>
      <c r="BC484" s="779" t="s">
        <v>875</v>
      </c>
      <c r="BD484" s="780">
        <v>246</v>
      </c>
    </row>
    <row r="485" spans="52:56" ht="15" customHeight="1">
      <c r="AZ485" s="601" t="str">
        <f t="shared" si="275"/>
        <v>660EPS044</v>
      </c>
      <c r="BA485" s="779" t="s">
        <v>301</v>
      </c>
      <c r="BB485" s="781">
        <v>660</v>
      </c>
      <c r="BC485" s="779" t="s">
        <v>1065</v>
      </c>
      <c r="BD485" s="780">
        <v>1390</v>
      </c>
    </row>
    <row r="486" spans="52:56" ht="15" customHeight="1">
      <c r="AZ486" s="601" t="str">
        <f t="shared" si="275"/>
        <v>667EAS016</v>
      </c>
      <c r="BA486" s="779" t="s">
        <v>301</v>
      </c>
      <c r="BB486" s="781">
        <v>667</v>
      </c>
      <c r="BC486" s="779" t="s">
        <v>221</v>
      </c>
      <c r="BD486" s="780">
        <v>49</v>
      </c>
    </row>
    <row r="487" spans="52:56" ht="15" customHeight="1">
      <c r="AZ487" s="601" t="str">
        <f t="shared" si="275"/>
        <v>667EPS016</v>
      </c>
      <c r="BA487" s="779" t="s">
        <v>301</v>
      </c>
      <c r="BB487" s="781">
        <v>667</v>
      </c>
      <c r="BC487" s="779" t="s">
        <v>212</v>
      </c>
      <c r="BD487" s="780">
        <v>5</v>
      </c>
    </row>
    <row r="488" spans="52:56" ht="15" customHeight="1">
      <c r="AZ488" s="601" t="str">
        <f t="shared" si="275"/>
        <v>667EPS037</v>
      </c>
      <c r="BA488" s="779" t="s">
        <v>301</v>
      </c>
      <c r="BB488" s="781">
        <v>667</v>
      </c>
      <c r="BC488" s="779" t="s">
        <v>214</v>
      </c>
      <c r="BD488" s="780">
        <v>1441</v>
      </c>
    </row>
    <row r="489" spans="52:56" ht="15" customHeight="1">
      <c r="AZ489" s="601" t="str">
        <f t="shared" si="275"/>
        <v>667EPS040</v>
      </c>
      <c r="BA489" s="779" t="s">
        <v>301</v>
      </c>
      <c r="BB489" s="781">
        <v>667</v>
      </c>
      <c r="BC489" s="779" t="s">
        <v>875</v>
      </c>
      <c r="BD489" s="780">
        <v>385</v>
      </c>
    </row>
    <row r="490" spans="52:56" ht="15" customHeight="1">
      <c r="AZ490" s="601" t="str">
        <f t="shared" si="275"/>
        <v>667EPS044</v>
      </c>
      <c r="BA490" s="779" t="s">
        <v>301</v>
      </c>
      <c r="BB490" s="781">
        <v>667</v>
      </c>
      <c r="BC490" s="779" t="s">
        <v>1065</v>
      </c>
      <c r="BD490" s="780">
        <v>1210</v>
      </c>
    </row>
    <row r="491" spans="52:56" ht="15" customHeight="1">
      <c r="AZ491" s="601" t="str">
        <f t="shared" si="275"/>
        <v>667ESSC91</v>
      </c>
      <c r="BA491" s="779" t="s">
        <v>301</v>
      </c>
      <c r="BB491" s="781">
        <v>667</v>
      </c>
      <c r="BC491" s="779" t="s">
        <v>560</v>
      </c>
      <c r="BD491" s="780">
        <v>8</v>
      </c>
    </row>
    <row r="492" spans="52:56" ht="15" customHeight="1">
      <c r="AZ492" s="601" t="str">
        <f t="shared" si="275"/>
        <v>674EAS016</v>
      </c>
      <c r="BA492" s="779" t="s">
        <v>301</v>
      </c>
      <c r="BB492" s="781">
        <v>674</v>
      </c>
      <c r="BC492" s="779" t="s">
        <v>221</v>
      </c>
      <c r="BD492" s="780">
        <v>1</v>
      </c>
    </row>
    <row r="493" spans="52:56" ht="15" customHeight="1">
      <c r="AZ493" s="601" t="str">
        <f t="shared" si="275"/>
        <v>674EPS005</v>
      </c>
      <c r="BA493" s="779" t="s">
        <v>301</v>
      </c>
      <c r="BB493" s="781">
        <v>674</v>
      </c>
      <c r="BC493" s="779" t="s">
        <v>219</v>
      </c>
      <c r="BD493" s="780">
        <v>2</v>
      </c>
    </row>
    <row r="494" spans="52:56" ht="15" customHeight="1">
      <c r="AZ494" s="601" t="str">
        <f t="shared" si="275"/>
        <v>674EPS037</v>
      </c>
      <c r="BA494" s="779" t="s">
        <v>301</v>
      </c>
      <c r="BB494" s="781">
        <v>674</v>
      </c>
      <c r="BC494" s="779" t="s">
        <v>214</v>
      </c>
      <c r="BD494" s="780">
        <v>967</v>
      </c>
    </row>
    <row r="495" spans="52:56" ht="15" customHeight="1">
      <c r="AZ495" s="601" t="str">
        <f t="shared" si="275"/>
        <v>674EPS040</v>
      </c>
      <c r="BA495" s="779" t="s">
        <v>301</v>
      </c>
      <c r="BB495" s="781">
        <v>674</v>
      </c>
      <c r="BC495" s="779" t="s">
        <v>875</v>
      </c>
      <c r="BD495" s="780">
        <v>402</v>
      </c>
    </row>
    <row r="496" spans="52:56" ht="15" customHeight="1">
      <c r="AZ496" s="601" t="str">
        <f t="shared" si="275"/>
        <v>674EPS044</v>
      </c>
      <c r="BA496" s="779" t="s">
        <v>301</v>
      </c>
      <c r="BB496" s="781">
        <v>674</v>
      </c>
      <c r="BC496" s="779" t="s">
        <v>1065</v>
      </c>
      <c r="BD496" s="780">
        <v>719</v>
      </c>
    </row>
    <row r="497" spans="52:56" ht="15" customHeight="1">
      <c r="AZ497" s="601" t="str">
        <f t="shared" si="275"/>
        <v>697EAS016</v>
      </c>
      <c r="BA497" s="779" t="s">
        <v>301</v>
      </c>
      <c r="BB497" s="781">
        <v>697</v>
      </c>
      <c r="BC497" s="779" t="s">
        <v>221</v>
      </c>
      <c r="BD497" s="780">
        <v>4</v>
      </c>
    </row>
    <row r="498" spans="52:56" ht="15" customHeight="1">
      <c r="AZ498" s="601" t="str">
        <f t="shared" si="275"/>
        <v>697EPS005</v>
      </c>
      <c r="BA498" s="779" t="s">
        <v>301</v>
      </c>
      <c r="BB498" s="781">
        <v>697</v>
      </c>
      <c r="BC498" s="779" t="s">
        <v>219</v>
      </c>
      <c r="BD498" s="780">
        <v>8</v>
      </c>
    </row>
    <row r="499" spans="52:56" ht="15" customHeight="1">
      <c r="AZ499" s="601" t="str">
        <f t="shared" si="275"/>
        <v>697EPS016</v>
      </c>
      <c r="BA499" s="779" t="s">
        <v>301</v>
      </c>
      <c r="BB499" s="781">
        <v>697</v>
      </c>
      <c r="BC499" s="779" t="s">
        <v>212</v>
      </c>
      <c r="BD499" s="780">
        <v>5777</v>
      </c>
    </row>
    <row r="500" spans="52:56" ht="15" customHeight="1">
      <c r="AZ500" s="601" t="str">
        <f t="shared" si="275"/>
        <v>697EPS018</v>
      </c>
      <c r="BA500" s="779" t="s">
        <v>301</v>
      </c>
      <c r="BB500" s="781">
        <v>697</v>
      </c>
      <c r="BC500" s="779" t="s">
        <v>190</v>
      </c>
      <c r="BD500" s="780">
        <v>1</v>
      </c>
    </row>
    <row r="501" spans="52:56" ht="15" customHeight="1">
      <c r="AZ501" s="601" t="str">
        <f t="shared" si="275"/>
        <v>697EPS037</v>
      </c>
      <c r="BA501" s="779" t="s">
        <v>301</v>
      </c>
      <c r="BB501" s="781">
        <v>697</v>
      </c>
      <c r="BC501" s="779" t="s">
        <v>214</v>
      </c>
      <c r="BD501" s="780">
        <v>4536</v>
      </c>
    </row>
    <row r="502" spans="52:56" ht="15" customHeight="1">
      <c r="AZ502" s="601" t="str">
        <f t="shared" si="275"/>
        <v>697EPS040</v>
      </c>
      <c r="BA502" s="779" t="s">
        <v>301</v>
      </c>
      <c r="BB502" s="781">
        <v>697</v>
      </c>
      <c r="BC502" s="779" t="s">
        <v>875</v>
      </c>
      <c r="BD502" s="780">
        <v>494</v>
      </c>
    </row>
    <row r="503" spans="52:56" ht="15" customHeight="1">
      <c r="AZ503" s="601" t="str">
        <f t="shared" si="275"/>
        <v>697EPS044</v>
      </c>
      <c r="BA503" s="779" t="s">
        <v>301</v>
      </c>
      <c r="BB503" s="781">
        <v>697</v>
      </c>
      <c r="BC503" s="779" t="s">
        <v>1065</v>
      </c>
      <c r="BD503" s="780">
        <v>669</v>
      </c>
    </row>
    <row r="504" spans="52:56" ht="15" customHeight="1">
      <c r="AZ504" s="601" t="str">
        <f t="shared" si="275"/>
        <v>756EPS005</v>
      </c>
      <c r="BA504" s="779" t="s">
        <v>301</v>
      </c>
      <c r="BB504" s="781">
        <v>756</v>
      </c>
      <c r="BC504" s="779" t="s">
        <v>219</v>
      </c>
      <c r="BD504" s="780">
        <v>1</v>
      </c>
    </row>
    <row r="505" spans="52:56" ht="15" customHeight="1">
      <c r="AZ505" s="601" t="str">
        <f t="shared" si="275"/>
        <v>756EPS037</v>
      </c>
      <c r="BA505" s="779" t="s">
        <v>301</v>
      </c>
      <c r="BB505" s="781">
        <v>756</v>
      </c>
      <c r="BC505" s="779" t="s">
        <v>214</v>
      </c>
      <c r="BD505" s="780">
        <v>2620</v>
      </c>
    </row>
    <row r="506" spans="52:56" ht="15" customHeight="1">
      <c r="AZ506" s="601" t="str">
        <f t="shared" si="275"/>
        <v>756EPS040</v>
      </c>
      <c r="BA506" s="779" t="s">
        <v>301</v>
      </c>
      <c r="BB506" s="781">
        <v>756</v>
      </c>
      <c r="BC506" s="779" t="s">
        <v>875</v>
      </c>
      <c r="BD506" s="780">
        <v>671</v>
      </c>
    </row>
    <row r="507" spans="52:56" ht="15" customHeight="1">
      <c r="AZ507" s="601" t="str">
        <f t="shared" si="275"/>
        <v>756EPS044</v>
      </c>
      <c r="BA507" s="779" t="s">
        <v>301</v>
      </c>
      <c r="BB507" s="781">
        <v>756</v>
      </c>
      <c r="BC507" s="779" t="s">
        <v>1065</v>
      </c>
      <c r="BD507" s="780">
        <v>2410</v>
      </c>
    </row>
    <row r="508" spans="52:56" ht="15" customHeight="1">
      <c r="AZ508" s="601" t="str">
        <f t="shared" si="275"/>
        <v>756ESSC91</v>
      </c>
      <c r="BA508" s="779" t="s">
        <v>301</v>
      </c>
      <c r="BB508" s="781">
        <v>756</v>
      </c>
      <c r="BC508" s="779" t="s">
        <v>560</v>
      </c>
      <c r="BD508" s="780">
        <v>7</v>
      </c>
    </row>
    <row r="509" spans="52:56" ht="15" customHeight="1">
      <c r="AZ509" s="601" t="str">
        <f t="shared" si="275"/>
        <v>30EAS027</v>
      </c>
      <c r="BA509" s="779" t="s">
        <v>269</v>
      </c>
      <c r="BB509" s="781">
        <v>30</v>
      </c>
      <c r="BC509" s="779" t="s">
        <v>222</v>
      </c>
      <c r="BD509" s="780">
        <v>42</v>
      </c>
    </row>
    <row r="510" spans="52:56" ht="15" customHeight="1">
      <c r="AZ510" s="601" t="str">
        <f t="shared" si="275"/>
        <v>30EPS002</v>
      </c>
      <c r="BA510" s="779" t="s">
        <v>269</v>
      </c>
      <c r="BB510" s="781">
        <v>30</v>
      </c>
      <c r="BC510" s="779" t="s">
        <v>216</v>
      </c>
      <c r="BD510" s="780">
        <v>2858</v>
      </c>
    </row>
    <row r="511" spans="52:56" ht="15" customHeight="1">
      <c r="AZ511" s="601" t="str">
        <f t="shared" si="275"/>
        <v>30EPS016</v>
      </c>
      <c r="BA511" s="779" t="s">
        <v>269</v>
      </c>
      <c r="BB511" s="781">
        <v>30</v>
      </c>
      <c r="BC511" s="779" t="s">
        <v>212</v>
      </c>
      <c r="BD511" s="780">
        <v>6011</v>
      </c>
    </row>
    <row r="512" spans="52:56" ht="15" customHeight="1">
      <c r="AZ512" s="601" t="str">
        <f t="shared" si="275"/>
        <v>30EPS037</v>
      </c>
      <c r="BA512" s="779" t="s">
        <v>269</v>
      </c>
      <c r="BB512" s="781">
        <v>30</v>
      </c>
      <c r="BC512" s="779" t="s">
        <v>214</v>
      </c>
      <c r="BD512" s="780">
        <v>2181</v>
      </c>
    </row>
    <row r="513" spans="52:56" ht="15" customHeight="1">
      <c r="AZ513" s="601" t="str">
        <f t="shared" si="275"/>
        <v>30EPS040</v>
      </c>
      <c r="BA513" s="779" t="s">
        <v>269</v>
      </c>
      <c r="BB513" s="781">
        <v>30</v>
      </c>
      <c r="BC513" s="779" t="s">
        <v>875</v>
      </c>
      <c r="BD513" s="780">
        <v>235</v>
      </c>
    </row>
    <row r="514" spans="52:56" ht="15" customHeight="1">
      <c r="AZ514" s="601" t="str">
        <f t="shared" si="275"/>
        <v>30EPS044</v>
      </c>
      <c r="BA514" s="779" t="s">
        <v>269</v>
      </c>
      <c r="BB514" s="781">
        <v>30</v>
      </c>
      <c r="BC514" s="779" t="s">
        <v>1065</v>
      </c>
      <c r="BD514" s="780">
        <v>1916</v>
      </c>
    </row>
    <row r="515" spans="52:56" ht="15" customHeight="1">
      <c r="AZ515" s="601" t="str">
        <f t="shared" si="275"/>
        <v>30ESSC02</v>
      </c>
      <c r="BA515" s="779" t="s">
        <v>269</v>
      </c>
      <c r="BB515" s="781">
        <v>30</v>
      </c>
      <c r="BC515" s="779" t="s">
        <v>557</v>
      </c>
      <c r="BD515" s="780">
        <v>1</v>
      </c>
    </row>
    <row r="516" spans="52:56" ht="15" customHeight="1">
      <c r="AZ516" s="601" t="str">
        <f t="shared" si="275"/>
        <v>30ESSC24</v>
      </c>
      <c r="BA516" s="779" t="s">
        <v>269</v>
      </c>
      <c r="BB516" s="781">
        <v>30</v>
      </c>
      <c r="BC516" s="779" t="s">
        <v>558</v>
      </c>
      <c r="BD516" s="780">
        <v>393</v>
      </c>
    </row>
    <row r="517" spans="52:56" ht="15" customHeight="1">
      <c r="AZ517" s="601" t="str">
        <f t="shared" si="275"/>
        <v>34EPS018</v>
      </c>
      <c r="BA517" s="779" t="s">
        <v>269</v>
      </c>
      <c r="BB517" s="781">
        <v>34</v>
      </c>
      <c r="BC517" s="779" t="s">
        <v>190</v>
      </c>
      <c r="BD517" s="780">
        <v>1</v>
      </c>
    </row>
    <row r="518" spans="52:56" ht="15" customHeight="1">
      <c r="AZ518" s="601" t="str">
        <f t="shared" si="275"/>
        <v>34EPS037</v>
      </c>
      <c r="BA518" s="779" t="s">
        <v>269</v>
      </c>
      <c r="BB518" s="781">
        <v>34</v>
      </c>
      <c r="BC518" s="779" t="s">
        <v>214</v>
      </c>
      <c r="BD518" s="780">
        <v>2632</v>
      </c>
    </row>
    <row r="519" spans="52:56" ht="15" customHeight="1">
      <c r="AZ519" s="601" t="str">
        <f t="shared" si="275"/>
        <v>34EPS040</v>
      </c>
      <c r="BA519" s="779" t="s">
        <v>269</v>
      </c>
      <c r="BB519" s="781">
        <v>34</v>
      </c>
      <c r="BC519" s="779" t="s">
        <v>875</v>
      </c>
      <c r="BD519" s="780">
        <v>579</v>
      </c>
    </row>
    <row r="520" spans="52:56" ht="15" customHeight="1">
      <c r="AZ520" s="601" t="str">
        <f t="shared" si="275"/>
        <v>34EPS044</v>
      </c>
      <c r="BA520" s="779" t="s">
        <v>269</v>
      </c>
      <c r="BB520" s="781">
        <v>34</v>
      </c>
      <c r="BC520" s="779" t="s">
        <v>1065</v>
      </c>
      <c r="BD520" s="780">
        <v>4857</v>
      </c>
    </row>
    <row r="521" spans="52:56" ht="15" customHeight="1">
      <c r="AZ521" s="601" t="str">
        <f t="shared" ref="AZ521:AZ584" si="276">CONCATENATE(BB521,BC521)</f>
        <v>34ESSC91</v>
      </c>
      <c r="BA521" s="779" t="s">
        <v>269</v>
      </c>
      <c r="BB521" s="781">
        <v>34</v>
      </c>
      <c r="BC521" s="779" t="s">
        <v>560</v>
      </c>
      <c r="BD521" s="780">
        <v>18</v>
      </c>
    </row>
    <row r="522" spans="52:56" ht="15" customHeight="1">
      <c r="AZ522" s="601" t="str">
        <f t="shared" si="276"/>
        <v>36EPS037</v>
      </c>
      <c r="BA522" s="779" t="s">
        <v>269</v>
      </c>
      <c r="BB522" s="781">
        <v>36</v>
      </c>
      <c r="BC522" s="779" t="s">
        <v>214</v>
      </c>
      <c r="BD522" s="780">
        <v>690</v>
      </c>
    </row>
    <row r="523" spans="52:56" ht="15" customHeight="1">
      <c r="AZ523" s="601" t="str">
        <f t="shared" si="276"/>
        <v>36EPS044</v>
      </c>
      <c r="BA523" s="779" t="s">
        <v>269</v>
      </c>
      <c r="BB523" s="781">
        <v>36</v>
      </c>
      <c r="BC523" s="779" t="s">
        <v>1065</v>
      </c>
      <c r="BD523" s="780">
        <v>750</v>
      </c>
    </row>
    <row r="524" spans="52:56" ht="15" customHeight="1">
      <c r="AZ524" s="601" t="str">
        <f t="shared" si="276"/>
        <v>36ESSC91</v>
      </c>
      <c r="BA524" s="779" t="s">
        <v>269</v>
      </c>
      <c r="BB524" s="781">
        <v>36</v>
      </c>
      <c r="BC524" s="779" t="s">
        <v>560</v>
      </c>
      <c r="BD524" s="780">
        <v>43</v>
      </c>
    </row>
    <row r="525" spans="52:56" ht="15" customHeight="1">
      <c r="AZ525" s="601" t="str">
        <f t="shared" si="276"/>
        <v>91EPS005</v>
      </c>
      <c r="BA525" s="779" t="s">
        <v>269</v>
      </c>
      <c r="BB525" s="781">
        <v>91</v>
      </c>
      <c r="BC525" s="779" t="s">
        <v>219</v>
      </c>
      <c r="BD525" s="780">
        <v>1</v>
      </c>
    </row>
    <row r="526" spans="52:56" ht="15" customHeight="1">
      <c r="AZ526" s="601" t="str">
        <f t="shared" si="276"/>
        <v>91EPS037</v>
      </c>
      <c r="BA526" s="779" t="s">
        <v>269</v>
      </c>
      <c r="BB526" s="781">
        <v>91</v>
      </c>
      <c r="BC526" s="779" t="s">
        <v>214</v>
      </c>
      <c r="BD526" s="780">
        <v>294</v>
      </c>
    </row>
    <row r="527" spans="52:56" ht="15" customHeight="1">
      <c r="AZ527" s="601" t="str">
        <f t="shared" si="276"/>
        <v>91EPS040</v>
      </c>
      <c r="BA527" s="779" t="s">
        <v>269</v>
      </c>
      <c r="BB527" s="781">
        <v>91</v>
      </c>
      <c r="BC527" s="779" t="s">
        <v>875</v>
      </c>
      <c r="BD527" s="780">
        <v>69</v>
      </c>
    </row>
    <row r="528" spans="52:56" ht="15" customHeight="1">
      <c r="AZ528" s="601" t="str">
        <f t="shared" si="276"/>
        <v>91EPS044</v>
      </c>
      <c r="BA528" s="779" t="s">
        <v>269</v>
      </c>
      <c r="BB528" s="781">
        <v>91</v>
      </c>
      <c r="BC528" s="779" t="s">
        <v>1065</v>
      </c>
      <c r="BD528" s="780">
        <v>378</v>
      </c>
    </row>
    <row r="529" spans="52:56" ht="15" customHeight="1">
      <c r="AZ529" s="601" t="str">
        <f t="shared" si="276"/>
        <v>91ESSC91</v>
      </c>
      <c r="BA529" s="779" t="s">
        <v>269</v>
      </c>
      <c r="BB529" s="781">
        <v>91</v>
      </c>
      <c r="BC529" s="779" t="s">
        <v>560</v>
      </c>
      <c r="BD529" s="780">
        <v>8</v>
      </c>
    </row>
    <row r="530" spans="52:56" ht="15" customHeight="1">
      <c r="AZ530" s="601" t="str">
        <f t="shared" si="276"/>
        <v>93EPS037</v>
      </c>
      <c r="BA530" s="779" t="s">
        <v>269</v>
      </c>
      <c r="BB530" s="781">
        <v>93</v>
      </c>
      <c r="BC530" s="779" t="s">
        <v>214</v>
      </c>
      <c r="BD530" s="780">
        <v>260</v>
      </c>
    </row>
    <row r="531" spans="52:56" ht="15" customHeight="1">
      <c r="AZ531" s="601" t="str">
        <f t="shared" si="276"/>
        <v>93EPS040</v>
      </c>
      <c r="BA531" s="779" t="s">
        <v>269</v>
      </c>
      <c r="BB531" s="781">
        <v>93</v>
      </c>
      <c r="BC531" s="779" t="s">
        <v>875</v>
      </c>
      <c r="BD531" s="780">
        <v>204</v>
      </c>
    </row>
    <row r="532" spans="52:56" ht="15" customHeight="1">
      <c r="AZ532" s="601" t="str">
        <f t="shared" si="276"/>
        <v>93EPS044</v>
      </c>
      <c r="BA532" s="779" t="s">
        <v>269</v>
      </c>
      <c r="BB532" s="781">
        <v>93</v>
      </c>
      <c r="BC532" s="779" t="s">
        <v>1065</v>
      </c>
      <c r="BD532" s="780">
        <v>730</v>
      </c>
    </row>
    <row r="533" spans="52:56" ht="15" customHeight="1">
      <c r="AZ533" s="601" t="str">
        <f t="shared" si="276"/>
        <v>101EPS005</v>
      </c>
      <c r="BA533" s="779" t="s">
        <v>269</v>
      </c>
      <c r="BB533" s="781">
        <v>101</v>
      </c>
      <c r="BC533" s="779" t="s">
        <v>219</v>
      </c>
      <c r="BD533" s="780">
        <v>1</v>
      </c>
    </row>
    <row r="534" spans="52:56" ht="15" customHeight="1">
      <c r="AZ534" s="601" t="str">
        <f t="shared" si="276"/>
        <v>101EPS016</v>
      </c>
      <c r="BA534" s="779" t="s">
        <v>269</v>
      </c>
      <c r="BB534" s="781">
        <v>101</v>
      </c>
      <c r="BC534" s="779" t="s">
        <v>212</v>
      </c>
      <c r="BD534" s="780">
        <v>9</v>
      </c>
    </row>
    <row r="535" spans="52:56" ht="15" customHeight="1">
      <c r="AZ535" s="601" t="str">
        <f t="shared" si="276"/>
        <v>101EPS037</v>
      </c>
      <c r="BA535" s="779" t="s">
        <v>269</v>
      </c>
      <c r="BB535" s="781">
        <v>101</v>
      </c>
      <c r="BC535" s="779" t="s">
        <v>214</v>
      </c>
      <c r="BD535" s="780">
        <v>1568</v>
      </c>
    </row>
    <row r="536" spans="52:56" ht="15" customHeight="1">
      <c r="AZ536" s="601" t="str">
        <f t="shared" si="276"/>
        <v>101EPS040</v>
      </c>
      <c r="BA536" s="779" t="s">
        <v>269</v>
      </c>
      <c r="BB536" s="781">
        <v>101</v>
      </c>
      <c r="BC536" s="779" t="s">
        <v>875</v>
      </c>
      <c r="BD536" s="780">
        <v>226</v>
      </c>
    </row>
    <row r="537" spans="52:56" ht="15" customHeight="1">
      <c r="AZ537" s="601" t="str">
        <f t="shared" si="276"/>
        <v>101EPS044</v>
      </c>
      <c r="BA537" s="779" t="s">
        <v>269</v>
      </c>
      <c r="BB537" s="781">
        <v>101</v>
      </c>
      <c r="BC537" s="779" t="s">
        <v>1065</v>
      </c>
      <c r="BD537" s="780">
        <v>5015</v>
      </c>
    </row>
    <row r="538" spans="52:56" ht="15" customHeight="1">
      <c r="AZ538" s="601" t="str">
        <f t="shared" si="276"/>
        <v>101ESSC24</v>
      </c>
      <c r="BA538" s="779" t="s">
        <v>269</v>
      </c>
      <c r="BB538" s="781">
        <v>101</v>
      </c>
      <c r="BC538" s="779" t="s">
        <v>558</v>
      </c>
      <c r="BD538" s="780">
        <v>418</v>
      </c>
    </row>
    <row r="539" spans="52:56" ht="15" customHeight="1">
      <c r="AZ539" s="601" t="str">
        <f t="shared" si="276"/>
        <v>145EPS037</v>
      </c>
      <c r="BA539" s="779" t="s">
        <v>269</v>
      </c>
      <c r="BB539" s="781">
        <v>145</v>
      </c>
      <c r="BC539" s="779" t="s">
        <v>214</v>
      </c>
      <c r="BD539" s="780">
        <v>264</v>
      </c>
    </row>
    <row r="540" spans="52:56" ht="15" customHeight="1">
      <c r="AZ540" s="601" t="str">
        <f t="shared" si="276"/>
        <v>145EPS040</v>
      </c>
      <c r="BA540" s="779" t="s">
        <v>269</v>
      </c>
      <c r="BB540" s="781">
        <v>145</v>
      </c>
      <c r="BC540" s="779" t="s">
        <v>875</v>
      </c>
      <c r="BD540" s="780">
        <v>76</v>
      </c>
    </row>
    <row r="541" spans="52:56" ht="15" customHeight="1">
      <c r="AZ541" s="601" t="str">
        <f t="shared" si="276"/>
        <v>145EPS044</v>
      </c>
      <c r="BA541" s="779" t="s">
        <v>269</v>
      </c>
      <c r="BB541" s="781">
        <v>145</v>
      </c>
      <c r="BC541" s="779" t="s">
        <v>1065</v>
      </c>
      <c r="BD541" s="780">
        <v>300</v>
      </c>
    </row>
    <row r="542" spans="52:56" ht="15" customHeight="1">
      <c r="AZ542" s="601" t="str">
        <f t="shared" si="276"/>
        <v>209EPS037</v>
      </c>
      <c r="BA542" s="779" t="s">
        <v>269</v>
      </c>
      <c r="BB542" s="781">
        <v>209</v>
      </c>
      <c r="BC542" s="779" t="s">
        <v>214</v>
      </c>
      <c r="BD542" s="780">
        <v>783</v>
      </c>
    </row>
    <row r="543" spans="52:56" ht="15" customHeight="1">
      <c r="AZ543" s="601" t="str">
        <f t="shared" si="276"/>
        <v>209EPS040</v>
      </c>
      <c r="BA543" s="779" t="s">
        <v>269</v>
      </c>
      <c r="BB543" s="781">
        <v>209</v>
      </c>
      <c r="BC543" s="779" t="s">
        <v>875</v>
      </c>
      <c r="BD543" s="780">
        <v>195</v>
      </c>
    </row>
    <row r="544" spans="52:56" ht="15" customHeight="1">
      <c r="AZ544" s="601" t="str">
        <f t="shared" si="276"/>
        <v>209EPS044</v>
      </c>
      <c r="BA544" s="779" t="s">
        <v>269</v>
      </c>
      <c r="BB544" s="781">
        <v>209</v>
      </c>
      <c r="BC544" s="779" t="s">
        <v>1065</v>
      </c>
      <c r="BD544" s="780">
        <v>2183</v>
      </c>
    </row>
    <row r="545" spans="52:56" ht="15" customHeight="1">
      <c r="AZ545" s="601" t="str">
        <f t="shared" si="276"/>
        <v>209ESSC91</v>
      </c>
      <c r="BA545" s="779" t="s">
        <v>269</v>
      </c>
      <c r="BB545" s="781">
        <v>209</v>
      </c>
      <c r="BC545" s="779" t="s">
        <v>560</v>
      </c>
      <c r="BD545" s="780">
        <v>2</v>
      </c>
    </row>
    <row r="546" spans="52:56" ht="15" customHeight="1">
      <c r="AZ546" s="601" t="str">
        <f t="shared" si="276"/>
        <v>282EAS016</v>
      </c>
      <c r="BA546" s="779" t="s">
        <v>269</v>
      </c>
      <c r="BB546" s="781">
        <v>282</v>
      </c>
      <c r="BC546" s="779" t="s">
        <v>221</v>
      </c>
      <c r="BD546" s="780">
        <v>1</v>
      </c>
    </row>
    <row r="547" spans="52:56" ht="15" customHeight="1">
      <c r="AZ547" s="601" t="str">
        <f t="shared" si="276"/>
        <v>282EAS027</v>
      </c>
      <c r="BA547" s="779" t="s">
        <v>269</v>
      </c>
      <c r="BB547" s="781">
        <v>282</v>
      </c>
      <c r="BC547" s="779" t="s">
        <v>222</v>
      </c>
      <c r="BD547" s="780">
        <v>17</v>
      </c>
    </row>
    <row r="548" spans="52:56" ht="15" customHeight="1">
      <c r="AZ548" s="601" t="str">
        <f t="shared" si="276"/>
        <v>282EPS016</v>
      </c>
      <c r="BA548" s="779" t="s">
        <v>269</v>
      </c>
      <c r="BB548" s="781">
        <v>282</v>
      </c>
      <c r="BC548" s="779" t="s">
        <v>212</v>
      </c>
      <c r="BD548" s="780">
        <v>5</v>
      </c>
    </row>
    <row r="549" spans="52:56" ht="15" customHeight="1">
      <c r="AZ549" s="601" t="str">
        <f t="shared" si="276"/>
        <v>282EPS037</v>
      </c>
      <c r="BA549" s="779" t="s">
        <v>269</v>
      </c>
      <c r="BB549" s="781">
        <v>282</v>
      </c>
      <c r="BC549" s="779" t="s">
        <v>214</v>
      </c>
      <c r="BD549" s="780">
        <v>1902</v>
      </c>
    </row>
    <row r="550" spans="52:56" ht="15" customHeight="1">
      <c r="AZ550" s="601" t="str">
        <f t="shared" si="276"/>
        <v>282EPS040</v>
      </c>
      <c r="BA550" s="779" t="s">
        <v>269</v>
      </c>
      <c r="BB550" s="781">
        <v>282</v>
      </c>
      <c r="BC550" s="779" t="s">
        <v>875</v>
      </c>
      <c r="BD550" s="780">
        <v>745</v>
      </c>
    </row>
    <row r="551" spans="52:56" ht="15" customHeight="1">
      <c r="AZ551" s="601" t="str">
        <f t="shared" si="276"/>
        <v>282EPS044</v>
      </c>
      <c r="BA551" s="779" t="s">
        <v>269</v>
      </c>
      <c r="BB551" s="781">
        <v>282</v>
      </c>
      <c r="BC551" s="779" t="s">
        <v>1065</v>
      </c>
      <c r="BD551" s="780">
        <v>4568</v>
      </c>
    </row>
    <row r="552" spans="52:56" ht="15" customHeight="1">
      <c r="AZ552" s="601" t="str">
        <f t="shared" si="276"/>
        <v>353EAS016</v>
      </c>
      <c r="BA552" s="779" t="s">
        <v>269</v>
      </c>
      <c r="BB552" s="781">
        <v>353</v>
      </c>
      <c r="BC552" s="779" t="s">
        <v>221</v>
      </c>
      <c r="BD552" s="780">
        <v>1</v>
      </c>
    </row>
    <row r="553" spans="52:56" ht="15" customHeight="1">
      <c r="AZ553" s="601" t="str">
        <f t="shared" si="276"/>
        <v>353EPS037</v>
      </c>
      <c r="BA553" s="779" t="s">
        <v>269</v>
      </c>
      <c r="BB553" s="781">
        <v>353</v>
      </c>
      <c r="BC553" s="779" t="s">
        <v>214</v>
      </c>
      <c r="BD553" s="780">
        <v>434</v>
      </c>
    </row>
    <row r="554" spans="52:56" ht="15" customHeight="1">
      <c r="AZ554" s="601" t="str">
        <f t="shared" si="276"/>
        <v>353EPS040</v>
      </c>
      <c r="BA554" s="779" t="s">
        <v>269</v>
      </c>
      <c r="BB554" s="781">
        <v>353</v>
      </c>
      <c r="BC554" s="779" t="s">
        <v>875</v>
      </c>
      <c r="BD554" s="780">
        <v>39</v>
      </c>
    </row>
    <row r="555" spans="52:56" ht="15" customHeight="1">
      <c r="AZ555" s="601" t="str">
        <f t="shared" si="276"/>
        <v>353EPS044</v>
      </c>
      <c r="BA555" s="779" t="s">
        <v>269</v>
      </c>
      <c r="BB555" s="781">
        <v>353</v>
      </c>
      <c r="BC555" s="779" t="s">
        <v>1065</v>
      </c>
      <c r="BD555" s="780">
        <v>336</v>
      </c>
    </row>
    <row r="556" spans="52:56" ht="15" customHeight="1">
      <c r="AZ556" s="601" t="str">
        <f t="shared" si="276"/>
        <v>353ESSC24</v>
      </c>
      <c r="BA556" s="779" t="s">
        <v>269</v>
      </c>
      <c r="BB556" s="781">
        <v>353</v>
      </c>
      <c r="BC556" s="779" t="s">
        <v>558</v>
      </c>
      <c r="BD556" s="780">
        <v>158</v>
      </c>
    </row>
    <row r="557" spans="52:56" ht="15" customHeight="1">
      <c r="AZ557" s="601" t="str">
        <f t="shared" si="276"/>
        <v>364EPS005</v>
      </c>
      <c r="BA557" s="779" t="s">
        <v>269</v>
      </c>
      <c r="BB557" s="781">
        <v>364</v>
      </c>
      <c r="BC557" s="779" t="s">
        <v>219</v>
      </c>
      <c r="BD557" s="780">
        <v>1</v>
      </c>
    </row>
    <row r="558" spans="52:56" ht="15" customHeight="1">
      <c r="AZ558" s="601" t="str">
        <f t="shared" si="276"/>
        <v>364EPS037</v>
      </c>
      <c r="BA558" s="779" t="s">
        <v>269</v>
      </c>
      <c r="BB558" s="781">
        <v>364</v>
      </c>
      <c r="BC558" s="779" t="s">
        <v>214</v>
      </c>
      <c r="BD558" s="780">
        <v>1470</v>
      </c>
    </row>
    <row r="559" spans="52:56" ht="15" customHeight="1">
      <c r="AZ559" s="601" t="str">
        <f t="shared" si="276"/>
        <v>364EPS040</v>
      </c>
      <c r="BA559" s="779" t="s">
        <v>269</v>
      </c>
      <c r="BB559" s="781">
        <v>364</v>
      </c>
      <c r="BC559" s="779" t="s">
        <v>875</v>
      </c>
      <c r="BD559" s="780">
        <v>306</v>
      </c>
    </row>
    <row r="560" spans="52:56" ht="15" customHeight="1">
      <c r="AZ560" s="601" t="str">
        <f t="shared" si="276"/>
        <v>364EPS044</v>
      </c>
      <c r="BA560" s="779" t="s">
        <v>269</v>
      </c>
      <c r="BB560" s="781">
        <v>364</v>
      </c>
      <c r="BC560" s="779" t="s">
        <v>1065</v>
      </c>
      <c r="BD560" s="780">
        <v>1491</v>
      </c>
    </row>
    <row r="561" spans="52:56" ht="15" customHeight="1">
      <c r="AZ561" s="601" t="str">
        <f t="shared" si="276"/>
        <v>364EPSIC3</v>
      </c>
      <c r="BA561" s="779" t="s">
        <v>269</v>
      </c>
      <c r="BB561" s="781">
        <v>364</v>
      </c>
      <c r="BC561" s="779" t="s">
        <v>554</v>
      </c>
      <c r="BD561" s="780">
        <v>13</v>
      </c>
    </row>
    <row r="562" spans="52:56" ht="15" customHeight="1">
      <c r="AZ562" s="601" t="str">
        <f t="shared" si="276"/>
        <v>368EPS002</v>
      </c>
      <c r="BA562" s="779" t="s">
        <v>269</v>
      </c>
      <c r="BB562" s="781">
        <v>368</v>
      </c>
      <c r="BC562" s="779" t="s">
        <v>216</v>
      </c>
      <c r="BD562" s="780">
        <v>1</v>
      </c>
    </row>
    <row r="563" spans="52:56" ht="15" customHeight="1">
      <c r="AZ563" s="601" t="str">
        <f t="shared" si="276"/>
        <v>368EPS016</v>
      </c>
      <c r="BA563" s="779" t="s">
        <v>269</v>
      </c>
      <c r="BB563" s="781">
        <v>368</v>
      </c>
      <c r="BC563" s="779" t="s">
        <v>212</v>
      </c>
      <c r="BD563" s="780">
        <v>1</v>
      </c>
    </row>
    <row r="564" spans="52:56" ht="15" customHeight="1">
      <c r="AZ564" s="601" t="str">
        <f t="shared" si="276"/>
        <v>368EPS018</v>
      </c>
      <c r="BA564" s="779" t="s">
        <v>269</v>
      </c>
      <c r="BB564" s="781">
        <v>368</v>
      </c>
      <c r="BC564" s="779" t="s">
        <v>190</v>
      </c>
      <c r="BD564" s="780">
        <v>1</v>
      </c>
    </row>
    <row r="565" spans="52:56" ht="15" customHeight="1">
      <c r="AZ565" s="601" t="str">
        <f t="shared" si="276"/>
        <v>368EPS037</v>
      </c>
      <c r="BA565" s="779" t="s">
        <v>269</v>
      </c>
      <c r="BB565" s="781">
        <v>368</v>
      </c>
      <c r="BC565" s="779" t="s">
        <v>214</v>
      </c>
      <c r="BD565" s="780">
        <v>1906</v>
      </c>
    </row>
    <row r="566" spans="52:56" ht="15" customHeight="1">
      <c r="AZ566" s="601" t="str">
        <f t="shared" si="276"/>
        <v>368EPS044</v>
      </c>
      <c r="BA566" s="779" t="s">
        <v>269</v>
      </c>
      <c r="BB566" s="781">
        <v>368</v>
      </c>
      <c r="BC566" s="779" t="s">
        <v>1065</v>
      </c>
      <c r="BD566" s="780">
        <v>1361</v>
      </c>
    </row>
    <row r="567" spans="52:56" ht="15" customHeight="1">
      <c r="AZ567" s="601" t="str">
        <f t="shared" si="276"/>
        <v>368ESSC24</v>
      </c>
      <c r="BA567" s="779" t="s">
        <v>269</v>
      </c>
      <c r="BB567" s="781">
        <v>368</v>
      </c>
      <c r="BC567" s="779" t="s">
        <v>558</v>
      </c>
      <c r="BD567" s="780">
        <v>305</v>
      </c>
    </row>
    <row r="568" spans="52:56" ht="15" customHeight="1">
      <c r="AZ568" s="601" t="str">
        <f t="shared" si="276"/>
        <v>390EPS016</v>
      </c>
      <c r="BA568" s="779" t="s">
        <v>269</v>
      </c>
      <c r="BB568" s="781">
        <v>390</v>
      </c>
      <c r="BC568" s="779" t="s">
        <v>212</v>
      </c>
      <c r="BD568" s="780">
        <v>1</v>
      </c>
    </row>
    <row r="569" spans="52:56" ht="15" customHeight="1">
      <c r="AZ569" s="601" t="str">
        <f t="shared" si="276"/>
        <v>390EPS037</v>
      </c>
      <c r="BA569" s="779" t="s">
        <v>269</v>
      </c>
      <c r="BB569" s="781">
        <v>390</v>
      </c>
      <c r="BC569" s="779" t="s">
        <v>214</v>
      </c>
      <c r="BD569" s="780">
        <v>1843</v>
      </c>
    </row>
    <row r="570" spans="52:56" ht="15" customHeight="1">
      <c r="AZ570" s="601" t="str">
        <f t="shared" si="276"/>
        <v>390EPS040</v>
      </c>
      <c r="BA570" s="779" t="s">
        <v>269</v>
      </c>
      <c r="BB570" s="781">
        <v>390</v>
      </c>
      <c r="BC570" s="779" t="s">
        <v>875</v>
      </c>
      <c r="BD570" s="780">
        <v>479</v>
      </c>
    </row>
    <row r="571" spans="52:56" ht="15" customHeight="1">
      <c r="AZ571" s="601" t="str">
        <f t="shared" si="276"/>
        <v>390EPS044</v>
      </c>
      <c r="BA571" s="779" t="s">
        <v>269</v>
      </c>
      <c r="BB571" s="781">
        <v>390</v>
      </c>
      <c r="BC571" s="779" t="s">
        <v>1065</v>
      </c>
      <c r="BD571" s="780">
        <v>1009</v>
      </c>
    </row>
    <row r="572" spans="52:56" ht="15" customHeight="1">
      <c r="AZ572" s="601" t="str">
        <f t="shared" si="276"/>
        <v>467EPS023</v>
      </c>
      <c r="BA572" s="779" t="s">
        <v>269</v>
      </c>
      <c r="BB572" s="781">
        <v>467</v>
      </c>
      <c r="BC572" s="779" t="s">
        <v>218</v>
      </c>
      <c r="BD572" s="780">
        <v>1</v>
      </c>
    </row>
    <row r="573" spans="52:56" ht="15" customHeight="1">
      <c r="AZ573" s="601" t="str">
        <f t="shared" si="276"/>
        <v>467EPS037</v>
      </c>
      <c r="BA573" s="779" t="s">
        <v>269</v>
      </c>
      <c r="BB573" s="781">
        <v>467</v>
      </c>
      <c r="BC573" s="779" t="s">
        <v>214</v>
      </c>
      <c r="BD573" s="780">
        <v>594</v>
      </c>
    </row>
    <row r="574" spans="52:56" ht="15" customHeight="1">
      <c r="AZ574" s="601" t="str">
        <f t="shared" si="276"/>
        <v>467EPS040</v>
      </c>
      <c r="BA574" s="779" t="s">
        <v>269</v>
      </c>
      <c r="BB574" s="781">
        <v>467</v>
      </c>
      <c r="BC574" s="779" t="s">
        <v>875</v>
      </c>
      <c r="BD574" s="780">
        <v>59</v>
      </c>
    </row>
    <row r="575" spans="52:56" ht="15" customHeight="1">
      <c r="AZ575" s="601" t="str">
        <f t="shared" si="276"/>
        <v>467EPS044</v>
      </c>
      <c r="BA575" s="779" t="s">
        <v>269</v>
      </c>
      <c r="BB575" s="781">
        <v>467</v>
      </c>
      <c r="BC575" s="779" t="s">
        <v>1065</v>
      </c>
      <c r="BD575" s="780">
        <v>157</v>
      </c>
    </row>
    <row r="576" spans="52:56" ht="15" customHeight="1">
      <c r="AZ576" s="601" t="str">
        <f t="shared" si="276"/>
        <v>576EPS037</v>
      </c>
      <c r="BA576" s="779" t="s">
        <v>269</v>
      </c>
      <c r="BB576" s="781">
        <v>576</v>
      </c>
      <c r="BC576" s="779" t="s">
        <v>214</v>
      </c>
      <c r="BD576" s="780">
        <v>263</v>
      </c>
    </row>
    <row r="577" spans="52:56" ht="15" customHeight="1">
      <c r="AZ577" s="601" t="str">
        <f t="shared" si="276"/>
        <v>576EPS040</v>
      </c>
      <c r="BA577" s="779" t="s">
        <v>269</v>
      </c>
      <c r="BB577" s="781">
        <v>576</v>
      </c>
      <c r="BC577" s="779" t="s">
        <v>875</v>
      </c>
      <c r="BD577" s="780">
        <v>28</v>
      </c>
    </row>
    <row r="578" spans="52:56" ht="15" customHeight="1">
      <c r="AZ578" s="601" t="str">
        <f t="shared" si="276"/>
        <v>576EPS044</v>
      </c>
      <c r="BA578" s="779" t="s">
        <v>269</v>
      </c>
      <c r="BB578" s="781">
        <v>576</v>
      </c>
      <c r="BC578" s="779" t="s">
        <v>1065</v>
      </c>
      <c r="BD578" s="780">
        <v>720</v>
      </c>
    </row>
    <row r="579" spans="52:56" ht="15" customHeight="1">
      <c r="AZ579" s="601" t="str">
        <f t="shared" si="276"/>
        <v>576ESSC24</v>
      </c>
      <c r="BA579" s="779" t="s">
        <v>269</v>
      </c>
      <c r="BB579" s="781">
        <v>576</v>
      </c>
      <c r="BC579" s="779" t="s">
        <v>558</v>
      </c>
      <c r="BD579" s="780">
        <v>122</v>
      </c>
    </row>
    <row r="580" spans="52:56" ht="15" customHeight="1">
      <c r="AZ580" s="601" t="str">
        <f t="shared" si="276"/>
        <v>642EAS016</v>
      </c>
      <c r="BA580" s="779" t="s">
        <v>269</v>
      </c>
      <c r="BB580" s="781">
        <v>642</v>
      </c>
      <c r="BC580" s="779" t="s">
        <v>221</v>
      </c>
      <c r="BD580" s="780">
        <v>1</v>
      </c>
    </row>
    <row r="581" spans="52:56" ht="15" customHeight="1">
      <c r="AZ581" s="601" t="str">
        <f t="shared" si="276"/>
        <v>642EPS018</v>
      </c>
      <c r="BA581" s="779" t="s">
        <v>269</v>
      </c>
      <c r="BB581" s="781">
        <v>642</v>
      </c>
      <c r="BC581" s="779" t="s">
        <v>190</v>
      </c>
      <c r="BD581" s="780">
        <v>1</v>
      </c>
    </row>
    <row r="582" spans="52:56" ht="15" customHeight="1">
      <c r="AZ582" s="601" t="str">
        <f t="shared" si="276"/>
        <v>642EPS023</v>
      </c>
      <c r="BA582" s="779" t="s">
        <v>269</v>
      </c>
      <c r="BB582" s="781">
        <v>642</v>
      </c>
      <c r="BC582" s="779" t="s">
        <v>218</v>
      </c>
      <c r="BD582" s="780">
        <v>20</v>
      </c>
    </row>
    <row r="583" spans="52:56" ht="15" customHeight="1">
      <c r="AZ583" s="601" t="str">
        <f t="shared" si="276"/>
        <v>642EPS037</v>
      </c>
      <c r="BA583" s="779" t="s">
        <v>269</v>
      </c>
      <c r="BB583" s="781">
        <v>642</v>
      </c>
      <c r="BC583" s="779" t="s">
        <v>214</v>
      </c>
      <c r="BD583" s="780">
        <v>714</v>
      </c>
    </row>
    <row r="584" spans="52:56" ht="15" customHeight="1">
      <c r="AZ584" s="601" t="str">
        <f t="shared" si="276"/>
        <v>642EPS040</v>
      </c>
      <c r="BA584" s="779" t="s">
        <v>269</v>
      </c>
      <c r="BB584" s="781">
        <v>642</v>
      </c>
      <c r="BC584" s="779" t="s">
        <v>875</v>
      </c>
      <c r="BD584" s="780">
        <v>151</v>
      </c>
    </row>
    <row r="585" spans="52:56" ht="15" customHeight="1">
      <c r="AZ585" s="601" t="str">
        <f t="shared" ref="AZ585:AZ648" si="277">CONCATENATE(BB585,BC585)</f>
        <v>642EPS044</v>
      </c>
      <c r="BA585" s="779" t="s">
        <v>269</v>
      </c>
      <c r="BB585" s="781">
        <v>642</v>
      </c>
      <c r="BC585" s="779" t="s">
        <v>1065</v>
      </c>
      <c r="BD585" s="780">
        <v>1048</v>
      </c>
    </row>
    <row r="586" spans="52:56" ht="15" customHeight="1">
      <c r="AZ586" s="601" t="str">
        <f t="shared" si="277"/>
        <v>642ESSC02</v>
      </c>
      <c r="BA586" s="779" t="s">
        <v>269</v>
      </c>
      <c r="BB586" s="781">
        <v>642</v>
      </c>
      <c r="BC586" s="779" t="s">
        <v>557</v>
      </c>
      <c r="BD586" s="780">
        <v>1</v>
      </c>
    </row>
    <row r="587" spans="52:56" ht="15" customHeight="1">
      <c r="AZ587" s="601" t="str">
        <f t="shared" si="277"/>
        <v>642ESSC91</v>
      </c>
      <c r="BA587" s="779" t="s">
        <v>269</v>
      </c>
      <c r="BB587" s="781">
        <v>642</v>
      </c>
      <c r="BC587" s="779" t="s">
        <v>560</v>
      </c>
      <c r="BD587" s="780">
        <v>67</v>
      </c>
    </row>
    <row r="588" spans="52:56" ht="15" customHeight="1">
      <c r="AZ588" s="601" t="str">
        <f t="shared" si="277"/>
        <v>679EAS016</v>
      </c>
      <c r="BA588" s="779" t="s">
        <v>269</v>
      </c>
      <c r="BB588" s="781">
        <v>679</v>
      </c>
      <c r="BC588" s="779" t="s">
        <v>221</v>
      </c>
      <c r="BD588" s="780">
        <v>1</v>
      </c>
    </row>
    <row r="589" spans="52:56" ht="15" customHeight="1">
      <c r="AZ589" s="601" t="str">
        <f t="shared" si="277"/>
        <v>679EPS005</v>
      </c>
      <c r="BA589" s="779" t="s">
        <v>269</v>
      </c>
      <c r="BB589" s="781">
        <v>679</v>
      </c>
      <c r="BC589" s="779" t="s">
        <v>219</v>
      </c>
      <c r="BD589" s="780">
        <v>2</v>
      </c>
    </row>
    <row r="590" spans="52:56" ht="15" customHeight="1">
      <c r="AZ590" s="601" t="str">
        <f t="shared" si="277"/>
        <v>679EPS016</v>
      </c>
      <c r="BA590" s="779" t="s">
        <v>269</v>
      </c>
      <c r="BB590" s="781">
        <v>679</v>
      </c>
      <c r="BC590" s="779" t="s">
        <v>212</v>
      </c>
      <c r="BD590" s="780">
        <v>1164</v>
      </c>
    </row>
    <row r="591" spans="52:56" ht="15" customHeight="1">
      <c r="AZ591" s="601" t="str">
        <f t="shared" si="277"/>
        <v>679EPS037</v>
      </c>
      <c r="BA591" s="779" t="s">
        <v>269</v>
      </c>
      <c r="BB591" s="781">
        <v>679</v>
      </c>
      <c r="BC591" s="779" t="s">
        <v>214</v>
      </c>
      <c r="BD591" s="780">
        <v>1417</v>
      </c>
    </row>
    <row r="592" spans="52:56" ht="15" customHeight="1">
      <c r="AZ592" s="601" t="str">
        <f t="shared" si="277"/>
        <v>679EPS040</v>
      </c>
      <c r="BA592" s="779" t="s">
        <v>269</v>
      </c>
      <c r="BB592" s="781">
        <v>679</v>
      </c>
      <c r="BC592" s="779" t="s">
        <v>875</v>
      </c>
      <c r="BD592" s="780">
        <v>312</v>
      </c>
    </row>
    <row r="593" spans="52:56" ht="15" customHeight="1">
      <c r="AZ593" s="601" t="str">
        <f t="shared" si="277"/>
        <v>679EPS044</v>
      </c>
      <c r="BA593" s="779" t="s">
        <v>269</v>
      </c>
      <c r="BB593" s="781">
        <v>679</v>
      </c>
      <c r="BC593" s="779" t="s">
        <v>1065</v>
      </c>
      <c r="BD593" s="780">
        <v>2963</v>
      </c>
    </row>
    <row r="594" spans="52:56" ht="15" customHeight="1">
      <c r="AZ594" s="601" t="str">
        <f t="shared" si="277"/>
        <v>679ESSC24</v>
      </c>
      <c r="BA594" s="779" t="s">
        <v>269</v>
      </c>
      <c r="BB594" s="781">
        <v>679</v>
      </c>
      <c r="BC594" s="779" t="s">
        <v>558</v>
      </c>
      <c r="BD594" s="780">
        <v>227</v>
      </c>
    </row>
    <row r="595" spans="52:56" ht="15" customHeight="1">
      <c r="AZ595" s="601" t="str">
        <f t="shared" si="277"/>
        <v>679ESSC91</v>
      </c>
      <c r="BA595" s="779" t="s">
        <v>269</v>
      </c>
      <c r="BB595" s="781">
        <v>679</v>
      </c>
      <c r="BC595" s="779" t="s">
        <v>560</v>
      </c>
      <c r="BD595" s="780">
        <v>6</v>
      </c>
    </row>
    <row r="596" spans="52:56" ht="15" customHeight="1">
      <c r="AZ596" s="601" t="str">
        <f t="shared" si="277"/>
        <v>789EAS016</v>
      </c>
      <c r="BA596" s="779" t="s">
        <v>269</v>
      </c>
      <c r="BB596" s="781">
        <v>789</v>
      </c>
      <c r="BC596" s="779" t="s">
        <v>221</v>
      </c>
      <c r="BD596" s="780">
        <v>2</v>
      </c>
    </row>
    <row r="597" spans="52:56" ht="15" customHeight="1">
      <c r="AZ597" s="601" t="str">
        <f t="shared" si="277"/>
        <v>789EPS005</v>
      </c>
      <c r="BA597" s="779" t="s">
        <v>269</v>
      </c>
      <c r="BB597" s="781">
        <v>789</v>
      </c>
      <c r="BC597" s="779" t="s">
        <v>219</v>
      </c>
      <c r="BD597" s="780">
        <v>1</v>
      </c>
    </row>
    <row r="598" spans="52:56" ht="15" customHeight="1">
      <c r="AZ598" s="601" t="str">
        <f t="shared" si="277"/>
        <v>789EPS016</v>
      </c>
      <c r="BA598" s="779" t="s">
        <v>269</v>
      </c>
      <c r="BB598" s="781">
        <v>789</v>
      </c>
      <c r="BC598" s="779" t="s">
        <v>212</v>
      </c>
      <c r="BD598" s="780">
        <v>1</v>
      </c>
    </row>
    <row r="599" spans="52:56" ht="15" customHeight="1">
      <c r="AZ599" s="601" t="str">
        <f t="shared" si="277"/>
        <v>789EPS037</v>
      </c>
      <c r="BA599" s="779" t="s">
        <v>269</v>
      </c>
      <c r="BB599" s="781">
        <v>789</v>
      </c>
      <c r="BC599" s="779" t="s">
        <v>214</v>
      </c>
      <c r="BD599" s="780">
        <v>1300</v>
      </c>
    </row>
    <row r="600" spans="52:56" ht="15" customHeight="1">
      <c r="AZ600" s="601" t="str">
        <f t="shared" si="277"/>
        <v>789EPS040</v>
      </c>
      <c r="BA600" s="779" t="s">
        <v>269</v>
      </c>
      <c r="BB600" s="781">
        <v>789</v>
      </c>
      <c r="BC600" s="779" t="s">
        <v>875</v>
      </c>
      <c r="BD600" s="780">
        <v>83</v>
      </c>
    </row>
    <row r="601" spans="52:56" ht="15" customHeight="1">
      <c r="AZ601" s="601" t="str">
        <f t="shared" si="277"/>
        <v>789EPS044</v>
      </c>
      <c r="BA601" s="779" t="s">
        <v>269</v>
      </c>
      <c r="BB601" s="781">
        <v>789</v>
      </c>
      <c r="BC601" s="779" t="s">
        <v>1065</v>
      </c>
      <c r="BD601" s="780">
        <v>2228</v>
      </c>
    </row>
    <row r="602" spans="52:56" ht="15" customHeight="1">
      <c r="AZ602" s="601" t="str">
        <f t="shared" si="277"/>
        <v>789ESSC24</v>
      </c>
      <c r="BA602" s="779" t="s">
        <v>269</v>
      </c>
      <c r="BB602" s="781">
        <v>789</v>
      </c>
      <c r="BC602" s="779" t="s">
        <v>558</v>
      </c>
      <c r="BD602" s="780">
        <v>452</v>
      </c>
    </row>
    <row r="603" spans="52:56" ht="15" customHeight="1">
      <c r="AZ603" s="601" t="str">
        <f t="shared" si="277"/>
        <v>792EAS016</v>
      </c>
      <c r="BA603" s="779" t="s">
        <v>269</v>
      </c>
      <c r="BB603" s="781">
        <v>792</v>
      </c>
      <c r="BC603" s="779" t="s">
        <v>221</v>
      </c>
      <c r="BD603" s="780">
        <v>2</v>
      </c>
    </row>
    <row r="604" spans="52:56" ht="15" customHeight="1">
      <c r="AZ604" s="601" t="str">
        <f t="shared" si="277"/>
        <v>792EPS037</v>
      </c>
      <c r="BA604" s="779" t="s">
        <v>269</v>
      </c>
      <c r="BB604" s="781">
        <v>792</v>
      </c>
      <c r="BC604" s="779" t="s">
        <v>214</v>
      </c>
      <c r="BD604" s="780">
        <v>408</v>
      </c>
    </row>
    <row r="605" spans="52:56" ht="15" customHeight="1">
      <c r="AZ605" s="601" t="str">
        <f t="shared" si="277"/>
        <v>792EPS040</v>
      </c>
      <c r="BA605" s="779" t="s">
        <v>269</v>
      </c>
      <c r="BB605" s="781">
        <v>792</v>
      </c>
      <c r="BC605" s="779" t="s">
        <v>875</v>
      </c>
      <c r="BD605" s="780">
        <v>151</v>
      </c>
    </row>
    <row r="606" spans="52:56" ht="15" customHeight="1">
      <c r="AZ606" s="601" t="str">
        <f t="shared" si="277"/>
        <v>792EPS044</v>
      </c>
      <c r="BA606" s="779" t="s">
        <v>269</v>
      </c>
      <c r="BB606" s="781">
        <v>792</v>
      </c>
      <c r="BC606" s="779" t="s">
        <v>1065</v>
      </c>
      <c r="BD606" s="780">
        <v>1298</v>
      </c>
    </row>
    <row r="607" spans="52:56" ht="15" customHeight="1">
      <c r="AZ607" s="601" t="str">
        <f t="shared" si="277"/>
        <v>809EPS002</v>
      </c>
      <c r="BA607" s="779" t="s">
        <v>269</v>
      </c>
      <c r="BB607" s="781">
        <v>809</v>
      </c>
      <c r="BC607" s="779" t="s">
        <v>216</v>
      </c>
      <c r="BD607" s="780">
        <v>2</v>
      </c>
    </row>
    <row r="608" spans="52:56" ht="15" customHeight="1">
      <c r="AZ608" s="601" t="str">
        <f t="shared" si="277"/>
        <v>809EPS037</v>
      </c>
      <c r="BA608" s="779" t="s">
        <v>269</v>
      </c>
      <c r="BB608" s="781">
        <v>809</v>
      </c>
      <c r="BC608" s="779" t="s">
        <v>214</v>
      </c>
      <c r="BD608" s="780">
        <v>1344</v>
      </c>
    </row>
    <row r="609" spans="52:56" ht="15" customHeight="1">
      <c r="AZ609" s="601" t="str">
        <f t="shared" si="277"/>
        <v>809EPS040</v>
      </c>
      <c r="BA609" s="779" t="s">
        <v>269</v>
      </c>
      <c r="BB609" s="781">
        <v>809</v>
      </c>
      <c r="BC609" s="779" t="s">
        <v>875</v>
      </c>
      <c r="BD609" s="780">
        <v>145</v>
      </c>
    </row>
    <row r="610" spans="52:56" ht="15" customHeight="1">
      <c r="AZ610" s="601" t="str">
        <f t="shared" si="277"/>
        <v>809EPS044</v>
      </c>
      <c r="BA610" s="779" t="s">
        <v>269</v>
      </c>
      <c r="BB610" s="781">
        <v>809</v>
      </c>
      <c r="BC610" s="779" t="s">
        <v>1065</v>
      </c>
      <c r="BD610" s="780">
        <v>1956</v>
      </c>
    </row>
    <row r="611" spans="52:56" ht="15" customHeight="1">
      <c r="AZ611" s="601" t="str">
        <f t="shared" si="277"/>
        <v>847EPS005</v>
      </c>
      <c r="BA611" s="779" t="s">
        <v>269</v>
      </c>
      <c r="BB611" s="781">
        <v>847</v>
      </c>
      <c r="BC611" s="779" t="s">
        <v>219</v>
      </c>
      <c r="BD611" s="780">
        <v>1</v>
      </c>
    </row>
    <row r="612" spans="52:56" ht="15" customHeight="1">
      <c r="AZ612" s="601" t="str">
        <f t="shared" si="277"/>
        <v>847EPS037</v>
      </c>
      <c r="BA612" s="779" t="s">
        <v>269</v>
      </c>
      <c r="BB612" s="781">
        <v>847</v>
      </c>
      <c r="BC612" s="779" t="s">
        <v>214</v>
      </c>
      <c r="BD612" s="780">
        <v>2264</v>
      </c>
    </row>
    <row r="613" spans="52:56" ht="15" customHeight="1">
      <c r="AZ613" s="601" t="str">
        <f t="shared" si="277"/>
        <v>847EPS040</v>
      </c>
      <c r="BA613" s="779" t="s">
        <v>269</v>
      </c>
      <c r="BB613" s="781">
        <v>847</v>
      </c>
      <c r="BC613" s="779" t="s">
        <v>875</v>
      </c>
      <c r="BD613" s="780">
        <v>420</v>
      </c>
    </row>
    <row r="614" spans="52:56" ht="15" customHeight="1">
      <c r="AZ614" s="601" t="str">
        <f t="shared" si="277"/>
        <v>847EPS044</v>
      </c>
      <c r="BA614" s="779" t="s">
        <v>269</v>
      </c>
      <c r="BB614" s="781">
        <v>847</v>
      </c>
      <c r="BC614" s="779" t="s">
        <v>1065</v>
      </c>
      <c r="BD614" s="780">
        <v>1056</v>
      </c>
    </row>
    <row r="615" spans="52:56" ht="15" customHeight="1">
      <c r="AZ615" s="601" t="str">
        <f t="shared" si="277"/>
        <v>856EPS005</v>
      </c>
      <c r="BA615" s="779" t="s">
        <v>269</v>
      </c>
      <c r="BB615" s="781">
        <v>856</v>
      </c>
      <c r="BC615" s="779" t="s">
        <v>219</v>
      </c>
      <c r="BD615" s="780">
        <v>1</v>
      </c>
    </row>
    <row r="616" spans="52:56" ht="15" customHeight="1">
      <c r="AZ616" s="601" t="str">
        <f t="shared" si="277"/>
        <v>856EPS037</v>
      </c>
      <c r="BA616" s="779" t="s">
        <v>269</v>
      </c>
      <c r="BB616" s="781">
        <v>856</v>
      </c>
      <c r="BC616" s="779" t="s">
        <v>214</v>
      </c>
      <c r="BD616" s="780">
        <v>518</v>
      </c>
    </row>
    <row r="617" spans="52:56" ht="15" customHeight="1">
      <c r="AZ617" s="601" t="str">
        <f t="shared" si="277"/>
        <v>856EPS040</v>
      </c>
      <c r="BA617" s="779" t="s">
        <v>269</v>
      </c>
      <c r="BB617" s="781">
        <v>856</v>
      </c>
      <c r="BC617" s="779" t="s">
        <v>875</v>
      </c>
      <c r="BD617" s="780">
        <v>194</v>
      </c>
    </row>
    <row r="618" spans="52:56" ht="15" customHeight="1">
      <c r="AZ618" s="601" t="str">
        <f t="shared" si="277"/>
        <v>856EPS044</v>
      </c>
      <c r="BA618" s="779" t="s">
        <v>269</v>
      </c>
      <c r="BB618" s="781">
        <v>856</v>
      </c>
      <c r="BC618" s="779" t="s">
        <v>1065</v>
      </c>
      <c r="BD618" s="780">
        <v>820</v>
      </c>
    </row>
    <row r="619" spans="52:56" ht="15" customHeight="1">
      <c r="AZ619" s="601" t="str">
        <f t="shared" si="277"/>
        <v>856EPSIC3</v>
      </c>
      <c r="BA619" s="779" t="s">
        <v>269</v>
      </c>
      <c r="BB619" s="781">
        <v>856</v>
      </c>
      <c r="BC619" s="779" t="s">
        <v>554</v>
      </c>
      <c r="BD619" s="780">
        <v>10</v>
      </c>
    </row>
    <row r="620" spans="52:56" ht="15" customHeight="1">
      <c r="AZ620" s="601" t="str">
        <f t="shared" si="277"/>
        <v>861EAS016</v>
      </c>
      <c r="BA620" s="779" t="s">
        <v>269</v>
      </c>
      <c r="BB620" s="781">
        <v>861</v>
      </c>
      <c r="BC620" s="779" t="s">
        <v>221</v>
      </c>
      <c r="BD620" s="780">
        <v>4</v>
      </c>
    </row>
    <row r="621" spans="52:56" ht="15" customHeight="1">
      <c r="AZ621" s="601" t="str">
        <f t="shared" si="277"/>
        <v>861EPS005</v>
      </c>
      <c r="BA621" s="779" t="s">
        <v>269</v>
      </c>
      <c r="BB621" s="781">
        <v>861</v>
      </c>
      <c r="BC621" s="779" t="s">
        <v>219</v>
      </c>
      <c r="BD621" s="780">
        <v>6</v>
      </c>
    </row>
    <row r="622" spans="52:56" ht="15" customHeight="1">
      <c r="AZ622" s="601" t="str">
        <f t="shared" si="277"/>
        <v>861EPS037</v>
      </c>
      <c r="BA622" s="779" t="s">
        <v>269</v>
      </c>
      <c r="BB622" s="781">
        <v>861</v>
      </c>
      <c r="BC622" s="779" t="s">
        <v>214</v>
      </c>
      <c r="BD622" s="780">
        <v>1747</v>
      </c>
    </row>
    <row r="623" spans="52:56" ht="15" customHeight="1">
      <c r="AZ623" s="601" t="str">
        <f t="shared" si="277"/>
        <v>861EPS040</v>
      </c>
      <c r="BA623" s="779" t="s">
        <v>269</v>
      </c>
      <c r="BB623" s="781">
        <v>861</v>
      </c>
      <c r="BC623" s="779" t="s">
        <v>875</v>
      </c>
      <c r="BD623" s="780">
        <v>281</v>
      </c>
    </row>
    <row r="624" spans="52:56" ht="15" customHeight="1">
      <c r="AZ624" s="601" t="str">
        <f t="shared" si="277"/>
        <v>861EPS044</v>
      </c>
      <c r="BA624" s="779" t="s">
        <v>269</v>
      </c>
      <c r="BB624" s="781">
        <v>861</v>
      </c>
      <c r="BC624" s="779" t="s">
        <v>1065</v>
      </c>
      <c r="BD624" s="780">
        <v>2039</v>
      </c>
    </row>
    <row r="625" spans="52:56" ht="15" customHeight="1">
      <c r="AZ625" s="601" t="str">
        <f t="shared" si="277"/>
        <v>1CCFC55</v>
      </c>
      <c r="BA625" s="779" t="s">
        <v>270</v>
      </c>
      <c r="BB625" s="781">
        <v>1</v>
      </c>
      <c r="BC625" s="779" t="s">
        <v>552</v>
      </c>
      <c r="BD625" s="780">
        <v>1</v>
      </c>
    </row>
    <row r="626" spans="52:56" ht="15" customHeight="1">
      <c r="AZ626" s="601" t="str">
        <f t="shared" si="277"/>
        <v>1EAS016</v>
      </c>
      <c r="BA626" s="779" t="s">
        <v>270</v>
      </c>
      <c r="BB626" s="781">
        <v>1</v>
      </c>
      <c r="BC626" s="779" t="s">
        <v>221</v>
      </c>
      <c r="BD626" s="780">
        <v>6177</v>
      </c>
    </row>
    <row r="627" spans="52:56" ht="15" customHeight="1">
      <c r="AZ627" s="601" t="str">
        <f t="shared" si="277"/>
        <v>1EAS027</v>
      </c>
      <c r="BA627" s="779" t="s">
        <v>270</v>
      </c>
      <c r="BB627" s="781">
        <v>1</v>
      </c>
      <c r="BC627" s="779" t="s">
        <v>222</v>
      </c>
      <c r="BD627" s="780">
        <v>1364</v>
      </c>
    </row>
    <row r="628" spans="52:56" ht="15" customHeight="1">
      <c r="AZ628" s="601" t="str">
        <f t="shared" si="277"/>
        <v>1EPS002</v>
      </c>
      <c r="BA628" s="779" t="s">
        <v>270</v>
      </c>
      <c r="BB628" s="781">
        <v>1</v>
      </c>
      <c r="BC628" s="779" t="s">
        <v>216</v>
      </c>
      <c r="BD628" s="780">
        <v>190775</v>
      </c>
    </row>
    <row r="629" spans="52:56" ht="15" customHeight="1">
      <c r="AZ629" s="601" t="str">
        <f t="shared" si="277"/>
        <v>1EPS005</v>
      </c>
      <c r="BA629" s="779" t="s">
        <v>270</v>
      </c>
      <c r="BB629" s="781">
        <v>1</v>
      </c>
      <c r="BC629" s="779" t="s">
        <v>219</v>
      </c>
      <c r="BD629" s="780">
        <v>55693</v>
      </c>
    </row>
    <row r="630" spans="52:56" ht="15" customHeight="1">
      <c r="AZ630" s="601" t="str">
        <f t="shared" si="277"/>
        <v>1EPS010</v>
      </c>
      <c r="BA630" s="779" t="s">
        <v>270</v>
      </c>
      <c r="BB630" s="781">
        <v>1</v>
      </c>
      <c r="BC630" s="779" t="s">
        <v>211</v>
      </c>
      <c r="BD630" s="780">
        <v>994748</v>
      </c>
    </row>
    <row r="631" spans="52:56" ht="15" customHeight="1">
      <c r="AZ631" s="601" t="str">
        <f t="shared" si="277"/>
        <v>1EPS016</v>
      </c>
      <c r="BA631" s="779" t="s">
        <v>270</v>
      </c>
      <c r="BB631" s="781">
        <v>1</v>
      </c>
      <c r="BC631" s="779" t="s">
        <v>212</v>
      </c>
      <c r="BD631" s="780">
        <v>233979</v>
      </c>
    </row>
    <row r="632" spans="52:56" ht="15" customHeight="1">
      <c r="AZ632" s="601" t="str">
        <f t="shared" si="277"/>
        <v>1EPS017</v>
      </c>
      <c r="BA632" s="779" t="s">
        <v>270</v>
      </c>
      <c r="BB632" s="781">
        <v>1</v>
      </c>
      <c r="BC632" s="779" t="s">
        <v>224</v>
      </c>
      <c r="BD632" s="780">
        <v>30</v>
      </c>
    </row>
    <row r="633" spans="52:56" ht="15" customHeight="1">
      <c r="AZ633" s="601" t="str">
        <f t="shared" si="277"/>
        <v>1EPS018</v>
      </c>
      <c r="BA633" s="779" t="s">
        <v>270</v>
      </c>
      <c r="BB633" s="781">
        <v>1</v>
      </c>
      <c r="BC633" s="779" t="s">
        <v>190</v>
      </c>
      <c r="BD633" s="780">
        <v>427</v>
      </c>
    </row>
    <row r="634" spans="52:56" ht="15" customHeight="1">
      <c r="AZ634" s="601" t="str">
        <f t="shared" si="277"/>
        <v>1EPS023</v>
      </c>
      <c r="BA634" s="779" t="s">
        <v>270</v>
      </c>
      <c r="BB634" s="781">
        <v>1</v>
      </c>
      <c r="BC634" s="779" t="s">
        <v>218</v>
      </c>
      <c r="BD634" s="780">
        <v>56812</v>
      </c>
    </row>
    <row r="635" spans="52:56" ht="15" customHeight="1">
      <c r="AZ635" s="601" t="str">
        <f t="shared" si="277"/>
        <v>1EPS037</v>
      </c>
      <c r="BA635" s="779" t="s">
        <v>270</v>
      </c>
      <c r="BB635" s="781">
        <v>1</v>
      </c>
      <c r="BC635" s="779" t="s">
        <v>214</v>
      </c>
      <c r="BD635" s="780">
        <v>198276</v>
      </c>
    </row>
    <row r="636" spans="52:56" ht="15" customHeight="1">
      <c r="AZ636" s="601" t="str">
        <f t="shared" si="277"/>
        <v>1EPS040</v>
      </c>
      <c r="BA636" s="779" t="s">
        <v>270</v>
      </c>
      <c r="BB636" s="781">
        <v>1</v>
      </c>
      <c r="BC636" s="779" t="s">
        <v>875</v>
      </c>
      <c r="BD636" s="780">
        <v>43837</v>
      </c>
    </row>
    <row r="637" spans="52:56" ht="15" customHeight="1">
      <c r="AZ637" s="601" t="str">
        <f t="shared" si="277"/>
        <v>1EPS044</v>
      </c>
      <c r="BA637" s="779" t="s">
        <v>270</v>
      </c>
      <c r="BB637" s="781">
        <v>1</v>
      </c>
      <c r="BC637" s="779" t="s">
        <v>1065</v>
      </c>
      <c r="BD637" s="780">
        <v>127918</v>
      </c>
    </row>
    <row r="638" spans="52:56" ht="15" customHeight="1">
      <c r="AZ638" s="601" t="str">
        <f t="shared" si="277"/>
        <v>1ESSC02</v>
      </c>
      <c r="BA638" s="779" t="s">
        <v>270</v>
      </c>
      <c r="BB638" s="781">
        <v>1</v>
      </c>
      <c r="BC638" s="779" t="s">
        <v>557</v>
      </c>
      <c r="BD638" s="780">
        <v>494</v>
      </c>
    </row>
    <row r="639" spans="52:56" ht="15" customHeight="1">
      <c r="AZ639" s="601" t="str">
        <f t="shared" si="277"/>
        <v>1ESSC24</v>
      </c>
      <c r="BA639" s="779" t="s">
        <v>270</v>
      </c>
      <c r="BB639" s="781">
        <v>1</v>
      </c>
      <c r="BC639" s="779" t="s">
        <v>558</v>
      </c>
      <c r="BD639" s="780">
        <v>35</v>
      </c>
    </row>
    <row r="640" spans="52:56" ht="15" customHeight="1">
      <c r="AZ640" s="601" t="str">
        <f t="shared" si="277"/>
        <v>1ESSC62</v>
      </c>
      <c r="BA640" s="779" t="s">
        <v>270</v>
      </c>
      <c r="BB640" s="781">
        <v>1</v>
      </c>
      <c r="BC640" s="779" t="s">
        <v>559</v>
      </c>
      <c r="BD640" s="780">
        <v>1</v>
      </c>
    </row>
    <row r="641" spans="52:56" ht="15" customHeight="1">
      <c r="AZ641" s="601" t="str">
        <f t="shared" si="277"/>
        <v>79EAS016</v>
      </c>
      <c r="BA641" s="779" t="s">
        <v>270</v>
      </c>
      <c r="BB641" s="781">
        <v>79</v>
      </c>
      <c r="BC641" s="779" t="s">
        <v>221</v>
      </c>
      <c r="BD641" s="780">
        <v>22</v>
      </c>
    </row>
    <row r="642" spans="52:56" ht="15" customHeight="1">
      <c r="AZ642" s="601" t="str">
        <f t="shared" si="277"/>
        <v>79EAS027</v>
      </c>
      <c r="BA642" s="779" t="s">
        <v>270</v>
      </c>
      <c r="BB642" s="781">
        <v>79</v>
      </c>
      <c r="BC642" s="779" t="s">
        <v>222</v>
      </c>
      <c r="BD642" s="780">
        <v>86</v>
      </c>
    </row>
    <row r="643" spans="52:56" ht="15" customHeight="1">
      <c r="AZ643" s="601" t="str">
        <f t="shared" si="277"/>
        <v>79EPS002</v>
      </c>
      <c r="BA643" s="779" t="s">
        <v>270</v>
      </c>
      <c r="BB643" s="781">
        <v>79</v>
      </c>
      <c r="BC643" s="779" t="s">
        <v>216</v>
      </c>
      <c r="BD643" s="780">
        <v>761</v>
      </c>
    </row>
    <row r="644" spans="52:56" ht="15" customHeight="1">
      <c r="AZ644" s="601" t="str">
        <f t="shared" si="277"/>
        <v>79EPS005</v>
      </c>
      <c r="BA644" s="779" t="s">
        <v>270</v>
      </c>
      <c r="BB644" s="781">
        <v>79</v>
      </c>
      <c r="BC644" s="779" t="s">
        <v>219</v>
      </c>
      <c r="BD644" s="780">
        <v>2</v>
      </c>
    </row>
    <row r="645" spans="52:56" ht="15" customHeight="1">
      <c r="AZ645" s="601" t="str">
        <f t="shared" si="277"/>
        <v>79EPS010</v>
      </c>
      <c r="BA645" s="779" t="s">
        <v>270</v>
      </c>
      <c r="BB645" s="781">
        <v>79</v>
      </c>
      <c r="BC645" s="779" t="s">
        <v>211</v>
      </c>
      <c r="BD645" s="780">
        <v>6974</v>
      </c>
    </row>
    <row r="646" spans="52:56" ht="15" customHeight="1">
      <c r="AZ646" s="601" t="str">
        <f t="shared" si="277"/>
        <v>79EPS016</v>
      </c>
      <c r="BA646" s="779" t="s">
        <v>270</v>
      </c>
      <c r="BB646" s="781">
        <v>79</v>
      </c>
      <c r="BC646" s="779" t="s">
        <v>212</v>
      </c>
      <c r="BD646" s="780">
        <v>5554</v>
      </c>
    </row>
    <row r="647" spans="52:56" ht="15" customHeight="1">
      <c r="AZ647" s="601" t="str">
        <f t="shared" si="277"/>
        <v>79EPS037</v>
      </c>
      <c r="BA647" s="779" t="s">
        <v>270</v>
      </c>
      <c r="BB647" s="781">
        <v>79</v>
      </c>
      <c r="BC647" s="779" t="s">
        <v>214</v>
      </c>
      <c r="BD647" s="780">
        <v>4056</v>
      </c>
    </row>
    <row r="648" spans="52:56" ht="15" customHeight="1">
      <c r="AZ648" s="601" t="str">
        <f t="shared" si="277"/>
        <v>79EPS040</v>
      </c>
      <c r="BA648" s="779" t="s">
        <v>270</v>
      </c>
      <c r="BB648" s="781">
        <v>79</v>
      </c>
      <c r="BC648" s="779" t="s">
        <v>875</v>
      </c>
      <c r="BD648" s="780">
        <v>958</v>
      </c>
    </row>
    <row r="649" spans="52:56" ht="15" customHeight="1">
      <c r="AZ649" s="601" t="str">
        <f t="shared" ref="AZ649:AZ712" si="278">CONCATENATE(BB649,BC649)</f>
        <v>79EPS044</v>
      </c>
      <c r="BA649" s="779" t="s">
        <v>270</v>
      </c>
      <c r="BB649" s="781">
        <v>79</v>
      </c>
      <c r="BC649" s="779" t="s">
        <v>1065</v>
      </c>
      <c r="BD649" s="780">
        <v>2960</v>
      </c>
    </row>
    <row r="650" spans="52:56" ht="15" customHeight="1">
      <c r="AZ650" s="601" t="str">
        <f t="shared" si="278"/>
        <v>79ESSC02</v>
      </c>
      <c r="BA650" s="779" t="s">
        <v>270</v>
      </c>
      <c r="BB650" s="781">
        <v>79</v>
      </c>
      <c r="BC650" s="779" t="s">
        <v>557</v>
      </c>
      <c r="BD650" s="780">
        <v>4</v>
      </c>
    </row>
    <row r="651" spans="52:56" ht="15" customHeight="1">
      <c r="AZ651" s="601" t="str">
        <f t="shared" si="278"/>
        <v>88EAS016</v>
      </c>
      <c r="BA651" s="779" t="s">
        <v>270</v>
      </c>
      <c r="BB651" s="781">
        <v>88</v>
      </c>
      <c r="BC651" s="779" t="s">
        <v>221</v>
      </c>
      <c r="BD651" s="780">
        <v>772</v>
      </c>
    </row>
    <row r="652" spans="52:56" ht="15" customHeight="1">
      <c r="AZ652" s="601" t="str">
        <f t="shared" si="278"/>
        <v>88EAS027</v>
      </c>
      <c r="BA652" s="779" t="s">
        <v>270</v>
      </c>
      <c r="BB652" s="781">
        <v>88</v>
      </c>
      <c r="BC652" s="779" t="s">
        <v>222</v>
      </c>
      <c r="BD652" s="780">
        <v>589</v>
      </c>
    </row>
    <row r="653" spans="52:56" ht="15" customHeight="1">
      <c r="AZ653" s="601" t="str">
        <f t="shared" si="278"/>
        <v>88EPS002</v>
      </c>
      <c r="BA653" s="779" t="s">
        <v>270</v>
      </c>
      <c r="BB653" s="781">
        <v>88</v>
      </c>
      <c r="BC653" s="779" t="s">
        <v>216</v>
      </c>
      <c r="BD653" s="780">
        <v>35831</v>
      </c>
    </row>
    <row r="654" spans="52:56" ht="15" customHeight="1">
      <c r="AZ654" s="601" t="str">
        <f t="shared" si="278"/>
        <v>88EPS005</v>
      </c>
      <c r="BA654" s="779" t="s">
        <v>270</v>
      </c>
      <c r="BB654" s="781">
        <v>88</v>
      </c>
      <c r="BC654" s="779" t="s">
        <v>219</v>
      </c>
      <c r="BD654" s="780">
        <v>5085</v>
      </c>
    </row>
    <row r="655" spans="52:56" ht="15" customHeight="1">
      <c r="AZ655" s="601" t="str">
        <f t="shared" si="278"/>
        <v>88EPS010</v>
      </c>
      <c r="BA655" s="779" t="s">
        <v>270</v>
      </c>
      <c r="BB655" s="781">
        <v>88</v>
      </c>
      <c r="BC655" s="779" t="s">
        <v>211</v>
      </c>
      <c r="BD655" s="780">
        <v>154743</v>
      </c>
    </row>
    <row r="656" spans="52:56" ht="15" customHeight="1">
      <c r="AZ656" s="601" t="str">
        <f t="shared" si="278"/>
        <v>88EPS016</v>
      </c>
      <c r="BA656" s="779" t="s">
        <v>270</v>
      </c>
      <c r="BB656" s="781">
        <v>88</v>
      </c>
      <c r="BC656" s="779" t="s">
        <v>212</v>
      </c>
      <c r="BD656" s="780">
        <v>30669</v>
      </c>
    </row>
    <row r="657" spans="52:56" ht="15" customHeight="1">
      <c r="AZ657" s="601" t="str">
        <f t="shared" si="278"/>
        <v>88EPS017</v>
      </c>
      <c r="BA657" s="779" t="s">
        <v>270</v>
      </c>
      <c r="BB657" s="781">
        <v>88</v>
      </c>
      <c r="BC657" s="779" t="s">
        <v>224</v>
      </c>
      <c r="BD657" s="780">
        <v>1</v>
      </c>
    </row>
    <row r="658" spans="52:56" ht="15" customHeight="1">
      <c r="AZ658" s="601" t="str">
        <f t="shared" si="278"/>
        <v>88EPS018</v>
      </c>
      <c r="BA658" s="779" t="s">
        <v>270</v>
      </c>
      <c r="BB658" s="781">
        <v>88</v>
      </c>
      <c r="BC658" s="779" t="s">
        <v>190</v>
      </c>
      <c r="BD658" s="780">
        <v>44</v>
      </c>
    </row>
    <row r="659" spans="52:56" ht="15" customHeight="1">
      <c r="AZ659" s="601" t="str">
        <f t="shared" si="278"/>
        <v>88EPS023</v>
      </c>
      <c r="BA659" s="779" t="s">
        <v>270</v>
      </c>
      <c r="BB659" s="781">
        <v>88</v>
      </c>
      <c r="BC659" s="779" t="s">
        <v>218</v>
      </c>
      <c r="BD659" s="780">
        <v>5817</v>
      </c>
    </row>
    <row r="660" spans="52:56" ht="15" customHeight="1">
      <c r="AZ660" s="601" t="str">
        <f t="shared" si="278"/>
        <v>88EPS037</v>
      </c>
      <c r="BA660" s="779" t="s">
        <v>270</v>
      </c>
      <c r="BB660" s="781">
        <v>88</v>
      </c>
      <c r="BC660" s="779" t="s">
        <v>214</v>
      </c>
      <c r="BD660" s="780">
        <v>34829</v>
      </c>
    </row>
    <row r="661" spans="52:56" ht="15" customHeight="1">
      <c r="AZ661" s="601" t="str">
        <f t="shared" si="278"/>
        <v>88EPS040</v>
      </c>
      <c r="BA661" s="779" t="s">
        <v>270</v>
      </c>
      <c r="BB661" s="781">
        <v>88</v>
      </c>
      <c r="BC661" s="779" t="s">
        <v>875</v>
      </c>
      <c r="BD661" s="780">
        <v>5259</v>
      </c>
    </row>
    <row r="662" spans="52:56" ht="15" customHeight="1">
      <c r="AZ662" s="601" t="str">
        <f t="shared" si="278"/>
        <v>88EPS044</v>
      </c>
      <c r="BA662" s="779" t="s">
        <v>270</v>
      </c>
      <c r="BB662" s="781">
        <v>88</v>
      </c>
      <c r="BC662" s="779" t="s">
        <v>1065</v>
      </c>
      <c r="BD662" s="780">
        <v>29977</v>
      </c>
    </row>
    <row r="663" spans="52:56" ht="15" customHeight="1">
      <c r="AZ663" s="601" t="str">
        <f t="shared" si="278"/>
        <v>88ESSC02</v>
      </c>
      <c r="BA663" s="779" t="s">
        <v>270</v>
      </c>
      <c r="BB663" s="781">
        <v>88</v>
      </c>
      <c r="BC663" s="779" t="s">
        <v>557</v>
      </c>
      <c r="BD663" s="780">
        <v>30</v>
      </c>
    </row>
    <row r="664" spans="52:56" ht="15" customHeight="1">
      <c r="AZ664" s="601" t="str">
        <f t="shared" si="278"/>
        <v>129EAS016</v>
      </c>
      <c r="BA664" s="779" t="s">
        <v>270</v>
      </c>
      <c r="BB664" s="781">
        <v>129</v>
      </c>
      <c r="BC664" s="779" t="s">
        <v>221</v>
      </c>
      <c r="BD664" s="780">
        <v>76</v>
      </c>
    </row>
    <row r="665" spans="52:56" ht="15" customHeight="1">
      <c r="AZ665" s="601" t="str">
        <f t="shared" si="278"/>
        <v>129EAS027</v>
      </c>
      <c r="BA665" s="779" t="s">
        <v>270</v>
      </c>
      <c r="BB665" s="781">
        <v>129</v>
      </c>
      <c r="BC665" s="779" t="s">
        <v>222</v>
      </c>
      <c r="BD665" s="780">
        <v>85</v>
      </c>
    </row>
    <row r="666" spans="52:56" ht="15" customHeight="1">
      <c r="AZ666" s="601" t="str">
        <f t="shared" si="278"/>
        <v>129EPS002</v>
      </c>
      <c r="BA666" s="779" t="s">
        <v>270</v>
      </c>
      <c r="BB666" s="781">
        <v>129</v>
      </c>
      <c r="BC666" s="779" t="s">
        <v>216</v>
      </c>
      <c r="BD666" s="780">
        <v>3036</v>
      </c>
    </row>
    <row r="667" spans="52:56" ht="15" customHeight="1">
      <c r="AZ667" s="601" t="str">
        <f t="shared" si="278"/>
        <v>129EPS005</v>
      </c>
      <c r="BA667" s="779" t="s">
        <v>270</v>
      </c>
      <c r="BB667" s="781">
        <v>129</v>
      </c>
      <c r="BC667" s="779" t="s">
        <v>219</v>
      </c>
      <c r="BD667" s="780">
        <v>54</v>
      </c>
    </row>
    <row r="668" spans="52:56" ht="15" customHeight="1">
      <c r="AZ668" s="601" t="str">
        <f t="shared" si="278"/>
        <v>129EPS010</v>
      </c>
      <c r="BA668" s="779" t="s">
        <v>270</v>
      </c>
      <c r="BB668" s="781">
        <v>129</v>
      </c>
      <c r="BC668" s="779" t="s">
        <v>211</v>
      </c>
      <c r="BD668" s="780">
        <v>49379</v>
      </c>
    </row>
    <row r="669" spans="52:56" ht="15" customHeight="1">
      <c r="AZ669" s="601" t="str">
        <f t="shared" si="278"/>
        <v>129EPS016</v>
      </c>
      <c r="BA669" s="779" t="s">
        <v>270</v>
      </c>
      <c r="BB669" s="781">
        <v>129</v>
      </c>
      <c r="BC669" s="779" t="s">
        <v>212</v>
      </c>
      <c r="BD669" s="780">
        <v>5033</v>
      </c>
    </row>
    <row r="670" spans="52:56" ht="15" customHeight="1">
      <c r="AZ670" s="601" t="str">
        <f t="shared" si="278"/>
        <v>129EPS018</v>
      </c>
      <c r="BA670" s="779" t="s">
        <v>270</v>
      </c>
      <c r="BB670" s="781">
        <v>129</v>
      </c>
      <c r="BC670" s="779" t="s">
        <v>190</v>
      </c>
      <c r="BD670" s="780">
        <v>12</v>
      </c>
    </row>
    <row r="671" spans="52:56" ht="15" customHeight="1">
      <c r="AZ671" s="601" t="str">
        <f t="shared" si="278"/>
        <v>129EPS023</v>
      </c>
      <c r="BA671" s="779" t="s">
        <v>270</v>
      </c>
      <c r="BB671" s="781">
        <v>129</v>
      </c>
      <c r="BC671" s="779" t="s">
        <v>218</v>
      </c>
      <c r="BD671" s="780">
        <v>4</v>
      </c>
    </row>
    <row r="672" spans="52:56" ht="15" customHeight="1">
      <c r="AZ672" s="601" t="str">
        <f t="shared" si="278"/>
        <v>129EPS037</v>
      </c>
      <c r="BA672" s="779" t="s">
        <v>270</v>
      </c>
      <c r="BB672" s="781">
        <v>129</v>
      </c>
      <c r="BC672" s="779" t="s">
        <v>214</v>
      </c>
      <c r="BD672" s="780">
        <v>7291</v>
      </c>
    </row>
    <row r="673" spans="52:56" ht="15" customHeight="1">
      <c r="AZ673" s="601" t="str">
        <f t="shared" si="278"/>
        <v>129EPS040</v>
      </c>
      <c r="BA673" s="779" t="s">
        <v>270</v>
      </c>
      <c r="BB673" s="781">
        <v>129</v>
      </c>
      <c r="BC673" s="779" t="s">
        <v>875</v>
      </c>
      <c r="BD673" s="780">
        <v>1294</v>
      </c>
    </row>
    <row r="674" spans="52:56" ht="15" customHeight="1">
      <c r="AZ674" s="601" t="str">
        <f t="shared" si="278"/>
        <v>129EPS044</v>
      </c>
      <c r="BA674" s="779" t="s">
        <v>270</v>
      </c>
      <c r="BB674" s="781">
        <v>129</v>
      </c>
      <c r="BC674" s="779" t="s">
        <v>1065</v>
      </c>
      <c r="BD674" s="780">
        <v>4000</v>
      </c>
    </row>
    <row r="675" spans="52:56" ht="15" customHeight="1">
      <c r="AZ675" s="601" t="str">
        <f t="shared" si="278"/>
        <v>212EAS016</v>
      </c>
      <c r="BA675" s="779" t="s">
        <v>270</v>
      </c>
      <c r="BB675" s="781">
        <v>212</v>
      </c>
      <c r="BC675" s="779" t="s">
        <v>221</v>
      </c>
      <c r="BD675" s="780">
        <v>167</v>
      </c>
    </row>
    <row r="676" spans="52:56" ht="15" customHeight="1">
      <c r="AZ676" s="601" t="str">
        <f t="shared" si="278"/>
        <v>212EAS027</v>
      </c>
      <c r="BA676" s="779" t="s">
        <v>270</v>
      </c>
      <c r="BB676" s="781">
        <v>212</v>
      </c>
      <c r="BC676" s="779" t="s">
        <v>222</v>
      </c>
      <c r="BD676" s="780">
        <v>118</v>
      </c>
    </row>
    <row r="677" spans="52:56" ht="15" customHeight="1">
      <c r="AZ677" s="601" t="str">
        <f t="shared" si="278"/>
        <v>212EPS002</v>
      </c>
      <c r="BA677" s="779" t="s">
        <v>270</v>
      </c>
      <c r="BB677" s="781">
        <v>212</v>
      </c>
      <c r="BC677" s="779" t="s">
        <v>216</v>
      </c>
      <c r="BD677" s="780">
        <v>1110</v>
      </c>
    </row>
    <row r="678" spans="52:56" ht="15" customHeight="1">
      <c r="AZ678" s="601" t="str">
        <f t="shared" si="278"/>
        <v>212EPS005</v>
      </c>
      <c r="BA678" s="779" t="s">
        <v>270</v>
      </c>
      <c r="BB678" s="781">
        <v>212</v>
      </c>
      <c r="BC678" s="779" t="s">
        <v>219</v>
      </c>
      <c r="BD678" s="780">
        <v>77</v>
      </c>
    </row>
    <row r="679" spans="52:56" ht="15" customHeight="1">
      <c r="AZ679" s="601" t="str">
        <f t="shared" si="278"/>
        <v>212EPS010</v>
      </c>
      <c r="BA679" s="779" t="s">
        <v>270</v>
      </c>
      <c r="BB679" s="781">
        <v>212</v>
      </c>
      <c r="BC679" s="779" t="s">
        <v>211</v>
      </c>
      <c r="BD679" s="780">
        <v>29588</v>
      </c>
    </row>
    <row r="680" spans="52:56" ht="15" customHeight="1">
      <c r="AZ680" s="601" t="str">
        <f t="shared" si="278"/>
        <v>212EPS016</v>
      </c>
      <c r="BA680" s="779" t="s">
        <v>270</v>
      </c>
      <c r="BB680" s="781">
        <v>212</v>
      </c>
      <c r="BC680" s="779" t="s">
        <v>212</v>
      </c>
      <c r="BD680" s="780">
        <v>3</v>
      </c>
    </row>
    <row r="681" spans="52:56" ht="15" customHeight="1">
      <c r="AZ681" s="601" t="str">
        <f t="shared" si="278"/>
        <v>212EPS018</v>
      </c>
      <c r="BA681" s="779" t="s">
        <v>270</v>
      </c>
      <c r="BB681" s="781">
        <v>212</v>
      </c>
      <c r="BC681" s="779" t="s">
        <v>190</v>
      </c>
      <c r="BD681" s="780">
        <v>4</v>
      </c>
    </row>
    <row r="682" spans="52:56" ht="15" customHeight="1">
      <c r="AZ682" s="601" t="str">
        <f t="shared" si="278"/>
        <v>212EPS023</v>
      </c>
      <c r="BA682" s="779" t="s">
        <v>270</v>
      </c>
      <c r="BB682" s="781">
        <v>212</v>
      </c>
      <c r="BC682" s="779" t="s">
        <v>218</v>
      </c>
      <c r="BD682" s="780">
        <v>8</v>
      </c>
    </row>
    <row r="683" spans="52:56" ht="15" customHeight="1">
      <c r="AZ683" s="601" t="str">
        <f t="shared" si="278"/>
        <v>212EPS037</v>
      </c>
      <c r="BA683" s="779" t="s">
        <v>270</v>
      </c>
      <c r="BB683" s="781">
        <v>212</v>
      </c>
      <c r="BC683" s="779" t="s">
        <v>214</v>
      </c>
      <c r="BD683" s="780">
        <v>7542</v>
      </c>
    </row>
    <row r="684" spans="52:56" ht="15" customHeight="1">
      <c r="AZ684" s="601" t="str">
        <f t="shared" si="278"/>
        <v>212EPS040</v>
      </c>
      <c r="BA684" s="779" t="s">
        <v>270</v>
      </c>
      <c r="BB684" s="781">
        <v>212</v>
      </c>
      <c r="BC684" s="779" t="s">
        <v>875</v>
      </c>
      <c r="BD684" s="780">
        <v>1069</v>
      </c>
    </row>
    <row r="685" spans="52:56" ht="15" customHeight="1">
      <c r="AZ685" s="601" t="str">
        <f t="shared" si="278"/>
        <v>212EPS044</v>
      </c>
      <c r="BA685" s="779" t="s">
        <v>270</v>
      </c>
      <c r="BB685" s="781">
        <v>212</v>
      </c>
      <c r="BC685" s="779" t="s">
        <v>1065</v>
      </c>
      <c r="BD685" s="780">
        <v>2858</v>
      </c>
    </row>
    <row r="686" spans="52:56" ht="15" customHeight="1">
      <c r="AZ686" s="601" t="str">
        <f t="shared" si="278"/>
        <v>212ESSC02</v>
      </c>
      <c r="BA686" s="779" t="s">
        <v>270</v>
      </c>
      <c r="BB686" s="781">
        <v>212</v>
      </c>
      <c r="BC686" s="779" t="s">
        <v>557</v>
      </c>
      <c r="BD686" s="780">
        <v>4</v>
      </c>
    </row>
    <row r="687" spans="52:56" ht="15" customHeight="1">
      <c r="AZ687" s="601" t="str">
        <f t="shared" si="278"/>
        <v>266EAS016</v>
      </c>
      <c r="BA687" s="779" t="s">
        <v>270</v>
      </c>
      <c r="BB687" s="781">
        <v>266</v>
      </c>
      <c r="BC687" s="779" t="s">
        <v>221</v>
      </c>
      <c r="BD687" s="780">
        <v>941</v>
      </c>
    </row>
    <row r="688" spans="52:56" ht="15" customHeight="1">
      <c r="AZ688" s="601" t="str">
        <f t="shared" si="278"/>
        <v>266EPS002</v>
      </c>
      <c r="BA688" s="779" t="s">
        <v>270</v>
      </c>
      <c r="BB688" s="781">
        <v>266</v>
      </c>
      <c r="BC688" s="779" t="s">
        <v>216</v>
      </c>
      <c r="BD688" s="780">
        <v>12353</v>
      </c>
    </row>
    <row r="689" spans="52:56" ht="15" customHeight="1">
      <c r="AZ689" s="601" t="str">
        <f t="shared" si="278"/>
        <v>266EPS005</v>
      </c>
      <c r="BA689" s="779" t="s">
        <v>270</v>
      </c>
      <c r="BB689" s="781">
        <v>266</v>
      </c>
      <c r="BC689" s="779" t="s">
        <v>219</v>
      </c>
      <c r="BD689" s="780">
        <v>5808</v>
      </c>
    </row>
    <row r="690" spans="52:56" ht="15" customHeight="1">
      <c r="AZ690" s="601" t="str">
        <f t="shared" si="278"/>
        <v>266EPS010</v>
      </c>
      <c r="BA690" s="779" t="s">
        <v>270</v>
      </c>
      <c r="BB690" s="781">
        <v>266</v>
      </c>
      <c r="BC690" s="779" t="s">
        <v>211</v>
      </c>
      <c r="BD690" s="780">
        <v>81706</v>
      </c>
    </row>
    <row r="691" spans="52:56" ht="15" customHeight="1">
      <c r="AZ691" s="601" t="str">
        <f t="shared" si="278"/>
        <v>266EPS016</v>
      </c>
      <c r="BA691" s="779" t="s">
        <v>270</v>
      </c>
      <c r="BB691" s="781">
        <v>266</v>
      </c>
      <c r="BC691" s="779" t="s">
        <v>212</v>
      </c>
      <c r="BD691" s="780">
        <v>24186</v>
      </c>
    </row>
    <row r="692" spans="52:56" ht="15" customHeight="1">
      <c r="AZ692" s="601" t="str">
        <f t="shared" si="278"/>
        <v>266EPS018</v>
      </c>
      <c r="BA692" s="779" t="s">
        <v>270</v>
      </c>
      <c r="BB692" s="781">
        <v>266</v>
      </c>
      <c r="BC692" s="779" t="s">
        <v>190</v>
      </c>
      <c r="BD692" s="780">
        <v>22</v>
      </c>
    </row>
    <row r="693" spans="52:56" ht="15" customHeight="1">
      <c r="AZ693" s="601" t="str">
        <f t="shared" si="278"/>
        <v>266EPS023</v>
      </c>
      <c r="BA693" s="779" t="s">
        <v>270</v>
      </c>
      <c r="BB693" s="781">
        <v>266</v>
      </c>
      <c r="BC693" s="779" t="s">
        <v>218</v>
      </c>
      <c r="BD693" s="780">
        <v>395</v>
      </c>
    </row>
    <row r="694" spans="52:56" ht="15" customHeight="1">
      <c r="AZ694" s="601" t="str">
        <f t="shared" si="278"/>
        <v>266EPS037</v>
      </c>
      <c r="BA694" s="779" t="s">
        <v>270</v>
      </c>
      <c r="BB694" s="781">
        <v>266</v>
      </c>
      <c r="BC694" s="779" t="s">
        <v>214</v>
      </c>
      <c r="BD694" s="780">
        <v>17505</v>
      </c>
    </row>
    <row r="695" spans="52:56" ht="15" customHeight="1">
      <c r="AZ695" s="601" t="str">
        <f t="shared" si="278"/>
        <v>266EPS040</v>
      </c>
      <c r="BA695" s="779" t="s">
        <v>270</v>
      </c>
      <c r="BB695" s="781">
        <v>266</v>
      </c>
      <c r="BC695" s="779" t="s">
        <v>875</v>
      </c>
      <c r="BD695" s="780">
        <v>1578</v>
      </c>
    </row>
    <row r="696" spans="52:56" ht="15" customHeight="1">
      <c r="AZ696" s="601" t="str">
        <f t="shared" si="278"/>
        <v>266EPS044</v>
      </c>
      <c r="BA696" s="779" t="s">
        <v>270</v>
      </c>
      <c r="BB696" s="781">
        <v>266</v>
      </c>
      <c r="BC696" s="779" t="s">
        <v>1065</v>
      </c>
      <c r="BD696" s="780">
        <v>7645</v>
      </c>
    </row>
    <row r="697" spans="52:56" ht="15" customHeight="1">
      <c r="AZ697" s="601" t="str">
        <f t="shared" si="278"/>
        <v>266ESSC02</v>
      </c>
      <c r="BA697" s="779" t="s">
        <v>270</v>
      </c>
      <c r="BB697" s="781">
        <v>266</v>
      </c>
      <c r="BC697" s="779" t="s">
        <v>557</v>
      </c>
      <c r="BD697" s="780">
        <v>6</v>
      </c>
    </row>
    <row r="698" spans="52:56" ht="15" customHeight="1">
      <c r="AZ698" s="601" t="str">
        <f t="shared" si="278"/>
        <v>308EAS016</v>
      </c>
      <c r="BA698" s="779" t="s">
        <v>270</v>
      </c>
      <c r="BB698" s="781">
        <v>308</v>
      </c>
      <c r="BC698" s="779" t="s">
        <v>221</v>
      </c>
      <c r="BD698" s="780">
        <v>92</v>
      </c>
    </row>
    <row r="699" spans="52:56" ht="15" customHeight="1">
      <c r="AZ699" s="601" t="str">
        <f t="shared" si="278"/>
        <v>308EAS027</v>
      </c>
      <c r="BA699" s="779" t="s">
        <v>270</v>
      </c>
      <c r="BB699" s="781">
        <v>308</v>
      </c>
      <c r="BC699" s="779" t="s">
        <v>222</v>
      </c>
      <c r="BD699" s="780">
        <v>47</v>
      </c>
    </row>
    <row r="700" spans="52:56" ht="15" customHeight="1">
      <c r="AZ700" s="601" t="str">
        <f t="shared" si="278"/>
        <v>308EPS002</v>
      </c>
      <c r="BA700" s="779" t="s">
        <v>270</v>
      </c>
      <c r="BB700" s="781">
        <v>308</v>
      </c>
      <c r="BC700" s="779" t="s">
        <v>216</v>
      </c>
      <c r="BD700" s="780">
        <v>2213</v>
      </c>
    </row>
    <row r="701" spans="52:56" ht="15" customHeight="1">
      <c r="AZ701" s="601" t="str">
        <f t="shared" si="278"/>
        <v>308EPS005</v>
      </c>
      <c r="BA701" s="779" t="s">
        <v>270</v>
      </c>
      <c r="BB701" s="781">
        <v>308</v>
      </c>
      <c r="BC701" s="779" t="s">
        <v>219</v>
      </c>
      <c r="BD701" s="780">
        <v>10</v>
      </c>
    </row>
    <row r="702" spans="52:56" ht="15" customHeight="1">
      <c r="AZ702" s="601" t="str">
        <f t="shared" si="278"/>
        <v>308EPS010</v>
      </c>
      <c r="BA702" s="779" t="s">
        <v>270</v>
      </c>
      <c r="BB702" s="781">
        <v>308</v>
      </c>
      <c r="BC702" s="779" t="s">
        <v>211</v>
      </c>
      <c r="BD702" s="780">
        <v>22685</v>
      </c>
    </row>
    <row r="703" spans="52:56" ht="15" customHeight="1">
      <c r="AZ703" s="601" t="str">
        <f t="shared" si="278"/>
        <v>308EPS016</v>
      </c>
      <c r="BA703" s="779" t="s">
        <v>270</v>
      </c>
      <c r="BB703" s="781">
        <v>308</v>
      </c>
      <c r="BC703" s="779" t="s">
        <v>212</v>
      </c>
      <c r="BD703" s="780">
        <v>2</v>
      </c>
    </row>
    <row r="704" spans="52:56" ht="15" customHeight="1">
      <c r="AZ704" s="601" t="str">
        <f t="shared" si="278"/>
        <v>308EPS018</v>
      </c>
      <c r="BA704" s="779" t="s">
        <v>270</v>
      </c>
      <c r="BB704" s="781">
        <v>308</v>
      </c>
      <c r="BC704" s="779" t="s">
        <v>190</v>
      </c>
      <c r="BD704" s="780">
        <v>1</v>
      </c>
    </row>
    <row r="705" spans="52:56" ht="15" customHeight="1">
      <c r="AZ705" s="601" t="str">
        <f t="shared" si="278"/>
        <v>308EPS023</v>
      </c>
      <c r="BA705" s="779" t="s">
        <v>270</v>
      </c>
      <c r="BB705" s="781">
        <v>308</v>
      </c>
      <c r="BC705" s="779" t="s">
        <v>218</v>
      </c>
      <c r="BD705" s="780">
        <v>4</v>
      </c>
    </row>
    <row r="706" spans="52:56" ht="15" customHeight="1">
      <c r="AZ706" s="601" t="str">
        <f t="shared" si="278"/>
        <v>308EPS037</v>
      </c>
      <c r="BA706" s="779" t="s">
        <v>270</v>
      </c>
      <c r="BB706" s="781">
        <v>308</v>
      </c>
      <c r="BC706" s="779" t="s">
        <v>214</v>
      </c>
      <c r="BD706" s="780">
        <v>5206</v>
      </c>
    </row>
    <row r="707" spans="52:56" ht="15" customHeight="1">
      <c r="AZ707" s="601" t="str">
        <f t="shared" si="278"/>
        <v>308EPS040</v>
      </c>
      <c r="BA707" s="779" t="s">
        <v>270</v>
      </c>
      <c r="BB707" s="781">
        <v>308</v>
      </c>
      <c r="BC707" s="779" t="s">
        <v>875</v>
      </c>
      <c r="BD707" s="780">
        <v>1029</v>
      </c>
    </row>
    <row r="708" spans="52:56" ht="15" customHeight="1">
      <c r="AZ708" s="601" t="str">
        <f t="shared" si="278"/>
        <v>308EPS044</v>
      </c>
      <c r="BA708" s="779" t="s">
        <v>270</v>
      </c>
      <c r="BB708" s="781">
        <v>308</v>
      </c>
      <c r="BC708" s="779" t="s">
        <v>1065</v>
      </c>
      <c r="BD708" s="780">
        <v>2368</v>
      </c>
    </row>
    <row r="709" spans="52:56" ht="15" customHeight="1">
      <c r="AZ709" s="601" t="str">
        <f t="shared" si="278"/>
        <v>360EAS016</v>
      </c>
      <c r="BA709" s="779" t="s">
        <v>270</v>
      </c>
      <c r="BB709" s="781">
        <v>360</v>
      </c>
      <c r="BC709" s="779" t="s">
        <v>221</v>
      </c>
      <c r="BD709" s="780">
        <v>355</v>
      </c>
    </row>
    <row r="710" spans="52:56" ht="15" customHeight="1">
      <c r="AZ710" s="601" t="str">
        <f t="shared" si="278"/>
        <v>360EPS002</v>
      </c>
      <c r="BA710" s="779" t="s">
        <v>270</v>
      </c>
      <c r="BB710" s="781">
        <v>360</v>
      </c>
      <c r="BC710" s="779" t="s">
        <v>216</v>
      </c>
      <c r="BD710" s="780">
        <v>35481</v>
      </c>
    </row>
    <row r="711" spans="52:56" ht="15" customHeight="1">
      <c r="AZ711" s="601" t="str">
        <f t="shared" si="278"/>
        <v>360EPS005</v>
      </c>
      <c r="BA711" s="779" t="s">
        <v>270</v>
      </c>
      <c r="BB711" s="781">
        <v>360</v>
      </c>
      <c r="BC711" s="779" t="s">
        <v>219</v>
      </c>
      <c r="BD711" s="780">
        <v>3362</v>
      </c>
    </row>
    <row r="712" spans="52:56" ht="15" customHeight="1">
      <c r="AZ712" s="601" t="str">
        <f t="shared" si="278"/>
        <v>360EPS010</v>
      </c>
      <c r="BA712" s="779" t="s">
        <v>270</v>
      </c>
      <c r="BB712" s="781">
        <v>360</v>
      </c>
      <c r="BC712" s="779" t="s">
        <v>211</v>
      </c>
      <c r="BD712" s="780">
        <v>146835</v>
      </c>
    </row>
    <row r="713" spans="52:56" ht="15" customHeight="1">
      <c r="AZ713" s="601" t="str">
        <f t="shared" ref="AZ713:AZ775" si="279">CONCATENATE(BB713,BC713)</f>
        <v>360EPS016</v>
      </c>
      <c r="BA713" s="779" t="s">
        <v>270</v>
      </c>
      <c r="BB713" s="781">
        <v>360</v>
      </c>
      <c r="BC713" s="779" t="s">
        <v>212</v>
      </c>
      <c r="BD713" s="780">
        <v>22215</v>
      </c>
    </row>
    <row r="714" spans="52:56" ht="15" customHeight="1">
      <c r="AZ714" s="601" t="str">
        <f t="shared" si="279"/>
        <v>360EPS018</v>
      </c>
      <c r="BA714" s="779" t="s">
        <v>270</v>
      </c>
      <c r="BB714" s="781">
        <v>360</v>
      </c>
      <c r="BC714" s="779" t="s">
        <v>190</v>
      </c>
      <c r="BD714" s="780">
        <v>734</v>
      </c>
    </row>
    <row r="715" spans="52:56" ht="15" customHeight="1">
      <c r="AZ715" s="601" t="str">
        <f t="shared" si="279"/>
        <v>360EPS023</v>
      </c>
      <c r="BA715" s="779" t="s">
        <v>270</v>
      </c>
      <c r="BB715" s="781">
        <v>360</v>
      </c>
      <c r="BC715" s="779" t="s">
        <v>218</v>
      </c>
      <c r="BD715" s="780">
        <v>4389</v>
      </c>
    </row>
    <row r="716" spans="52:56" ht="15" customHeight="1">
      <c r="AZ716" s="601" t="str">
        <f t="shared" si="279"/>
        <v>360EPS037</v>
      </c>
      <c r="BA716" s="779" t="s">
        <v>270</v>
      </c>
      <c r="BB716" s="781">
        <v>360</v>
      </c>
      <c r="BC716" s="779" t="s">
        <v>214</v>
      </c>
      <c r="BD716" s="780">
        <v>25672</v>
      </c>
    </row>
    <row r="717" spans="52:56" ht="15" customHeight="1">
      <c r="AZ717" s="601" t="str">
        <f t="shared" si="279"/>
        <v>360EPS040</v>
      </c>
      <c r="BA717" s="779" t="s">
        <v>270</v>
      </c>
      <c r="BB717" s="781">
        <v>360</v>
      </c>
      <c r="BC717" s="779" t="s">
        <v>875</v>
      </c>
      <c r="BD717" s="780">
        <v>3218</v>
      </c>
    </row>
    <row r="718" spans="52:56" ht="15" customHeight="1">
      <c r="AZ718" s="601" t="str">
        <f t="shared" si="279"/>
        <v>360EPS044</v>
      </c>
      <c r="BA718" s="779" t="s">
        <v>270</v>
      </c>
      <c r="BB718" s="781">
        <v>360</v>
      </c>
      <c r="BC718" s="779" t="s">
        <v>1065</v>
      </c>
      <c r="BD718" s="780">
        <v>21659</v>
      </c>
    </row>
    <row r="719" spans="52:56" ht="15" customHeight="1">
      <c r="AZ719" s="601" t="str">
        <f t="shared" si="279"/>
        <v>360ESSC02</v>
      </c>
      <c r="BA719" s="779" t="s">
        <v>270</v>
      </c>
      <c r="BB719" s="781">
        <v>360</v>
      </c>
      <c r="BC719" s="779" t="s">
        <v>557</v>
      </c>
      <c r="BD719" s="780">
        <v>20</v>
      </c>
    </row>
    <row r="720" spans="52:56" ht="15" customHeight="1">
      <c r="AZ720" s="601" t="str">
        <f t="shared" si="279"/>
        <v>360ESSC62</v>
      </c>
      <c r="BA720" s="779" t="s">
        <v>270</v>
      </c>
      <c r="BB720" s="781">
        <v>360</v>
      </c>
      <c r="BC720" s="779" t="s">
        <v>559</v>
      </c>
      <c r="BD720" s="780">
        <v>2</v>
      </c>
    </row>
    <row r="721" spans="52:56" ht="15" customHeight="1">
      <c r="AZ721" s="601" t="str">
        <f t="shared" si="279"/>
        <v>380EAS016</v>
      </c>
      <c r="BA721" s="779" t="s">
        <v>270</v>
      </c>
      <c r="BB721" s="781">
        <v>380</v>
      </c>
      <c r="BC721" s="779" t="s">
        <v>221</v>
      </c>
      <c r="BD721" s="780">
        <v>127</v>
      </c>
    </row>
    <row r="722" spans="52:56" ht="15" customHeight="1">
      <c r="AZ722" s="601" t="str">
        <f t="shared" si="279"/>
        <v>380EPS005</v>
      </c>
      <c r="BA722" s="779" t="s">
        <v>270</v>
      </c>
      <c r="BB722" s="781">
        <v>380</v>
      </c>
      <c r="BC722" s="779" t="s">
        <v>219</v>
      </c>
      <c r="BD722" s="780">
        <v>133</v>
      </c>
    </row>
    <row r="723" spans="52:56" ht="15" customHeight="1">
      <c r="AZ723" s="601" t="str">
        <f t="shared" si="279"/>
        <v>380EPS016</v>
      </c>
      <c r="BA723" s="779" t="s">
        <v>270</v>
      </c>
      <c r="BB723" s="781">
        <v>380</v>
      </c>
      <c r="BC723" s="779" t="s">
        <v>212</v>
      </c>
      <c r="BD723" s="780">
        <v>9</v>
      </c>
    </row>
    <row r="724" spans="52:56" ht="15" customHeight="1">
      <c r="AZ724" s="601" t="str">
        <f t="shared" si="279"/>
        <v>380EPS018</v>
      </c>
      <c r="BA724" s="779" t="s">
        <v>270</v>
      </c>
      <c r="BB724" s="781">
        <v>380</v>
      </c>
      <c r="BC724" s="779" t="s">
        <v>190</v>
      </c>
      <c r="BD724" s="780">
        <v>5</v>
      </c>
    </row>
    <row r="725" spans="52:56" ht="15" customHeight="1">
      <c r="AZ725" s="601" t="str">
        <f t="shared" si="279"/>
        <v>380EPS023</v>
      </c>
      <c r="BA725" s="779" t="s">
        <v>270</v>
      </c>
      <c r="BB725" s="781">
        <v>380</v>
      </c>
      <c r="BC725" s="779" t="s">
        <v>218</v>
      </c>
      <c r="BD725" s="780">
        <v>11</v>
      </c>
    </row>
    <row r="726" spans="52:56" ht="15" customHeight="1">
      <c r="AZ726" s="601" t="str">
        <f t="shared" si="279"/>
        <v>380EPS037</v>
      </c>
      <c r="BA726" s="779" t="s">
        <v>270</v>
      </c>
      <c r="BB726" s="781">
        <v>380</v>
      </c>
      <c r="BC726" s="779" t="s">
        <v>214</v>
      </c>
      <c r="BD726" s="780">
        <v>5692</v>
      </c>
    </row>
    <row r="727" spans="52:56" ht="15" customHeight="1">
      <c r="AZ727" s="601" t="str">
        <f t="shared" si="279"/>
        <v>380EPS040</v>
      </c>
      <c r="BA727" s="779" t="s">
        <v>270</v>
      </c>
      <c r="BB727" s="781">
        <v>380</v>
      </c>
      <c r="BC727" s="779" t="s">
        <v>875</v>
      </c>
      <c r="BD727" s="780">
        <v>760</v>
      </c>
    </row>
    <row r="728" spans="52:56" ht="15" customHeight="1">
      <c r="AZ728" s="601" t="str">
        <f t="shared" si="279"/>
        <v>380EPS044</v>
      </c>
      <c r="BA728" s="779" t="s">
        <v>270</v>
      </c>
      <c r="BB728" s="781">
        <v>380</v>
      </c>
      <c r="BC728" s="779" t="s">
        <v>1065</v>
      </c>
      <c r="BD728" s="780">
        <v>1326</v>
      </c>
    </row>
    <row r="729" spans="52:56" ht="15" customHeight="1">
      <c r="AZ729" s="601" t="str">
        <f t="shared" si="279"/>
        <v>380ESSC02</v>
      </c>
      <c r="BA729" s="779" t="s">
        <v>270</v>
      </c>
      <c r="BB729" s="781">
        <v>380</v>
      </c>
      <c r="BC729" s="779" t="s">
        <v>557</v>
      </c>
      <c r="BD729" s="780">
        <v>1</v>
      </c>
    </row>
    <row r="730" spans="52:56" ht="15" customHeight="1">
      <c r="AZ730" s="601" t="str">
        <f t="shared" si="279"/>
        <v>631EAS016</v>
      </c>
      <c r="BA730" s="779" t="s">
        <v>270</v>
      </c>
      <c r="BB730" s="781">
        <v>631</v>
      </c>
      <c r="BC730" s="779" t="s">
        <v>221</v>
      </c>
      <c r="BD730" s="780">
        <v>183</v>
      </c>
    </row>
    <row r="731" spans="52:56" ht="15" customHeight="1">
      <c r="AZ731" s="601" t="str">
        <f t="shared" si="279"/>
        <v>631EPS005</v>
      </c>
      <c r="BA731" s="779" t="s">
        <v>270</v>
      </c>
      <c r="BB731" s="781">
        <v>631</v>
      </c>
      <c r="BC731" s="779" t="s">
        <v>219</v>
      </c>
      <c r="BD731" s="780">
        <v>395</v>
      </c>
    </row>
    <row r="732" spans="52:56" ht="15" customHeight="1">
      <c r="AZ732" s="601" t="str">
        <f t="shared" si="279"/>
        <v>631EPS010</v>
      </c>
      <c r="BA732" s="779" t="s">
        <v>270</v>
      </c>
      <c r="BB732" s="781">
        <v>631</v>
      </c>
      <c r="BC732" s="779" t="s">
        <v>211</v>
      </c>
      <c r="BD732" s="780">
        <v>39148</v>
      </c>
    </row>
    <row r="733" spans="52:56" ht="15" customHeight="1">
      <c r="AZ733" s="601" t="str">
        <f t="shared" si="279"/>
        <v>631EPS016</v>
      </c>
      <c r="BA733" s="779" t="s">
        <v>270</v>
      </c>
      <c r="BB733" s="781">
        <v>631</v>
      </c>
      <c r="BC733" s="779" t="s">
        <v>212</v>
      </c>
      <c r="BD733" s="780">
        <v>5526</v>
      </c>
    </row>
    <row r="734" spans="52:56" ht="15" customHeight="1">
      <c r="AZ734" s="601" t="str">
        <f t="shared" si="279"/>
        <v>631EPS018</v>
      </c>
      <c r="BA734" s="779" t="s">
        <v>270</v>
      </c>
      <c r="BB734" s="781">
        <v>631</v>
      </c>
      <c r="BC734" s="779" t="s">
        <v>190</v>
      </c>
      <c r="BD734" s="780">
        <v>2</v>
      </c>
    </row>
    <row r="735" spans="52:56" ht="15" customHeight="1">
      <c r="AZ735" s="601" t="str">
        <f t="shared" si="279"/>
        <v>631EPS023</v>
      </c>
      <c r="BA735" s="779" t="s">
        <v>270</v>
      </c>
      <c r="BB735" s="781">
        <v>631</v>
      </c>
      <c r="BC735" s="779" t="s">
        <v>218</v>
      </c>
      <c r="BD735" s="780">
        <v>9</v>
      </c>
    </row>
    <row r="736" spans="52:56" ht="15" customHeight="1">
      <c r="AZ736" s="601" t="str">
        <f t="shared" si="279"/>
        <v>631EPS037</v>
      </c>
      <c r="BA736" s="779" t="s">
        <v>270</v>
      </c>
      <c r="BB736" s="781">
        <v>631</v>
      </c>
      <c r="BC736" s="779" t="s">
        <v>214</v>
      </c>
      <c r="BD736" s="780">
        <v>3700</v>
      </c>
    </row>
    <row r="737" spans="52:56" ht="15" customHeight="1">
      <c r="AZ737" s="601" t="str">
        <f t="shared" si="279"/>
        <v>631EPS040</v>
      </c>
      <c r="BA737" s="779" t="s">
        <v>270</v>
      </c>
      <c r="BB737" s="781">
        <v>631</v>
      </c>
      <c r="BC737" s="779" t="s">
        <v>875</v>
      </c>
      <c r="BD737" s="780">
        <v>641</v>
      </c>
    </row>
    <row r="738" spans="52:56" ht="15" customHeight="1">
      <c r="AZ738" s="601" t="str">
        <f t="shared" si="279"/>
        <v>631EPS044</v>
      </c>
      <c r="BA738" s="779" t="s">
        <v>270</v>
      </c>
      <c r="BB738" s="781">
        <v>631</v>
      </c>
      <c r="BC738" s="779" t="s">
        <v>1065</v>
      </c>
      <c r="BD738" s="780">
        <v>2315</v>
      </c>
    </row>
    <row r="739" spans="52:56" ht="15" customHeight="1">
      <c r="AZ739" s="601" t="str">
        <f t="shared" si="279"/>
        <v>631ESSC02</v>
      </c>
      <c r="BA739" s="779" t="s">
        <v>270</v>
      </c>
      <c r="BB739" s="781">
        <v>631</v>
      </c>
      <c r="BC739" s="779" t="s">
        <v>557</v>
      </c>
      <c r="BD739" s="780">
        <v>2</v>
      </c>
    </row>
    <row r="740" spans="52:56" ht="15" customHeight="1">
      <c r="AZ740" s="601" t="str">
        <f t="shared" si="279"/>
        <v/>
      </c>
      <c r="BA740" s="457"/>
      <c r="BB740" s="617"/>
      <c r="BC740" s="457"/>
      <c r="BD740" s="458"/>
    </row>
    <row r="741" spans="52:56" ht="15" customHeight="1">
      <c r="AZ741" s="601" t="str">
        <f t="shared" si="279"/>
        <v/>
      </c>
      <c r="BA741" s="457"/>
      <c r="BB741" s="617"/>
      <c r="BC741" s="457"/>
      <c r="BD741" s="458"/>
    </row>
    <row r="742" spans="52:56" ht="15" customHeight="1">
      <c r="AZ742" s="601" t="str">
        <f t="shared" si="279"/>
        <v/>
      </c>
      <c r="BA742" s="457"/>
      <c r="BB742" s="617"/>
      <c r="BC742" s="457"/>
      <c r="BD742" s="458"/>
    </row>
    <row r="743" spans="52:56" ht="15" customHeight="1">
      <c r="AZ743" s="601" t="str">
        <f t="shared" si="279"/>
        <v/>
      </c>
      <c r="BA743" s="457"/>
      <c r="BB743" s="617"/>
      <c r="BC743" s="457"/>
      <c r="BD743" s="458"/>
    </row>
    <row r="744" spans="52:56" ht="15" customHeight="1">
      <c r="AZ744" s="601" t="str">
        <f t="shared" si="279"/>
        <v/>
      </c>
      <c r="BA744" s="734"/>
      <c r="BB744" s="736"/>
      <c r="BC744" s="734"/>
      <c r="BD744" s="735"/>
    </row>
    <row r="745" spans="52:56" ht="15" customHeight="1">
      <c r="AZ745" s="601" t="str">
        <f t="shared" si="279"/>
        <v/>
      </c>
      <c r="BA745" s="734"/>
      <c r="BB745" s="736"/>
      <c r="BC745" s="734"/>
      <c r="BD745" s="735"/>
    </row>
    <row r="746" spans="52:56" ht="15" customHeight="1">
      <c r="AZ746" s="601" t="str">
        <f t="shared" si="279"/>
        <v/>
      </c>
      <c r="BA746" s="734"/>
      <c r="BB746" s="736"/>
      <c r="BC746" s="734"/>
      <c r="BD746" s="735"/>
    </row>
    <row r="747" spans="52:56" ht="15" customHeight="1">
      <c r="AZ747" s="601" t="str">
        <f t="shared" si="279"/>
        <v/>
      </c>
      <c r="BA747" s="734"/>
      <c r="BB747" s="736"/>
      <c r="BC747" s="734"/>
      <c r="BD747" s="735"/>
    </row>
    <row r="748" spans="52:56" ht="15" customHeight="1">
      <c r="AZ748" s="601" t="str">
        <f t="shared" si="279"/>
        <v/>
      </c>
      <c r="BA748" s="734"/>
      <c r="BB748" s="736"/>
      <c r="BC748" s="734"/>
      <c r="BD748" s="735"/>
    </row>
    <row r="749" spans="52:56" ht="15" customHeight="1">
      <c r="AZ749" s="601" t="str">
        <f t="shared" si="279"/>
        <v/>
      </c>
      <c r="BA749" s="734"/>
      <c r="BB749" s="736"/>
      <c r="BC749" s="734"/>
      <c r="BD749" s="735"/>
    </row>
    <row r="750" spans="52:56" ht="15" customHeight="1">
      <c r="AZ750" s="601" t="str">
        <f t="shared" si="279"/>
        <v/>
      </c>
      <c r="BA750" s="734"/>
      <c r="BB750" s="736"/>
      <c r="BC750" s="734"/>
      <c r="BD750" s="735"/>
    </row>
    <row r="751" spans="52:56" ht="15" customHeight="1">
      <c r="AZ751" s="601" t="str">
        <f t="shared" si="279"/>
        <v/>
      </c>
      <c r="BA751" s="734"/>
      <c r="BB751" s="734"/>
      <c r="BC751" s="734"/>
      <c r="BD751" s="735"/>
    </row>
    <row r="752" spans="52:56" ht="15" customHeight="1">
      <c r="AZ752" s="601" t="str">
        <f t="shared" si="279"/>
        <v/>
      </c>
      <c r="BA752" s="734"/>
      <c r="BB752" s="734"/>
      <c r="BC752" s="734"/>
      <c r="BD752" s="735"/>
    </row>
    <row r="753" spans="52:56" ht="15" customHeight="1">
      <c r="AZ753" s="601" t="str">
        <f t="shared" si="279"/>
        <v/>
      </c>
      <c r="BA753" s="734"/>
      <c r="BB753" s="734"/>
      <c r="BC753" s="734"/>
      <c r="BD753" s="735"/>
    </row>
    <row r="754" spans="52:56" ht="15" customHeight="1">
      <c r="AZ754" s="601" t="str">
        <f t="shared" si="279"/>
        <v/>
      </c>
      <c r="BA754" s="734"/>
      <c r="BB754" s="734"/>
      <c r="BC754" s="734"/>
      <c r="BD754" s="735"/>
    </row>
    <row r="755" spans="52:56" ht="15" customHeight="1">
      <c r="AZ755" s="601" t="str">
        <f t="shared" si="279"/>
        <v/>
      </c>
      <c r="BA755" s="734"/>
      <c r="BB755" s="734"/>
      <c r="BC755" s="734"/>
      <c r="BD755" s="735"/>
    </row>
    <row r="756" spans="52:56" ht="15" customHeight="1">
      <c r="AZ756" s="601" t="str">
        <f t="shared" si="279"/>
        <v/>
      </c>
      <c r="BA756" s="734"/>
      <c r="BB756" s="734"/>
      <c r="BC756" s="734"/>
      <c r="BD756" s="735"/>
    </row>
    <row r="757" spans="52:56" ht="15" customHeight="1">
      <c r="AZ757" s="601" t="str">
        <f t="shared" si="279"/>
        <v/>
      </c>
      <c r="BA757" s="734"/>
      <c r="BB757" s="734"/>
      <c r="BC757" s="734"/>
      <c r="BD757" s="735"/>
    </row>
    <row r="758" spans="52:56" ht="15" customHeight="1">
      <c r="AZ758" s="601" t="str">
        <f t="shared" si="279"/>
        <v/>
      </c>
      <c r="BA758" s="734"/>
      <c r="BB758" s="734"/>
      <c r="BC758" s="734"/>
      <c r="BD758" s="735"/>
    </row>
    <row r="759" spans="52:56" ht="15" customHeight="1">
      <c r="AZ759" s="601" t="str">
        <f t="shared" si="279"/>
        <v/>
      </c>
      <c r="BA759" s="734"/>
      <c r="BB759" s="734"/>
      <c r="BC759" s="734"/>
      <c r="BD759" s="735"/>
    </row>
    <row r="760" spans="52:56" ht="15" customHeight="1">
      <c r="AZ760" s="601" t="str">
        <f t="shared" si="279"/>
        <v/>
      </c>
      <c r="BA760" s="734"/>
      <c r="BB760" s="734"/>
      <c r="BC760" s="734"/>
      <c r="BD760" s="735"/>
    </row>
    <row r="761" spans="52:56" ht="15" customHeight="1">
      <c r="AZ761" s="601" t="str">
        <f t="shared" si="279"/>
        <v/>
      </c>
      <c r="BA761" s="734"/>
      <c r="BB761" s="734"/>
      <c r="BC761" s="734"/>
      <c r="BD761" s="735"/>
    </row>
    <row r="762" spans="52:56" ht="15" customHeight="1">
      <c r="AZ762" s="601" t="str">
        <f t="shared" si="279"/>
        <v/>
      </c>
      <c r="BA762" s="734"/>
      <c r="BB762" s="734"/>
      <c r="BC762" s="734"/>
      <c r="BD762" s="735"/>
    </row>
    <row r="763" spans="52:56" ht="15" customHeight="1">
      <c r="AZ763" s="601" t="str">
        <f t="shared" si="279"/>
        <v/>
      </c>
      <c r="BA763" s="734"/>
      <c r="BB763" s="734"/>
      <c r="BC763" s="734"/>
      <c r="BD763" s="735"/>
    </row>
    <row r="764" spans="52:56" ht="15" customHeight="1">
      <c r="AZ764" s="601" t="str">
        <f t="shared" si="279"/>
        <v/>
      </c>
      <c r="BA764" s="734"/>
      <c r="BB764" s="734"/>
      <c r="BC764" s="734"/>
      <c r="BD764" s="735"/>
    </row>
    <row r="765" spans="52:56" ht="15" customHeight="1">
      <c r="AZ765" s="601" t="str">
        <f t="shared" si="279"/>
        <v/>
      </c>
      <c r="BA765" s="734"/>
      <c r="BB765" s="734"/>
      <c r="BC765" s="734"/>
      <c r="BD765" s="735"/>
    </row>
    <row r="766" spans="52:56" ht="15" customHeight="1">
      <c r="AZ766" s="601" t="str">
        <f t="shared" si="279"/>
        <v/>
      </c>
      <c r="BA766" s="734"/>
      <c r="BB766" s="734"/>
      <c r="BC766" s="734"/>
      <c r="BD766" s="735"/>
    </row>
    <row r="767" spans="52:56" ht="15" customHeight="1">
      <c r="AZ767" s="601" t="str">
        <f t="shared" si="279"/>
        <v/>
      </c>
      <c r="BA767" s="734"/>
      <c r="BB767" s="734"/>
      <c r="BC767" s="734"/>
      <c r="BD767" s="735"/>
    </row>
    <row r="768" spans="52:56" ht="15" customHeight="1">
      <c r="AZ768" s="601" t="str">
        <f t="shared" si="279"/>
        <v/>
      </c>
      <c r="BA768" s="734"/>
      <c r="BB768" s="734"/>
      <c r="BC768" s="734"/>
      <c r="BD768" s="735"/>
    </row>
    <row r="769" spans="52:56" ht="15" customHeight="1">
      <c r="AZ769" s="601" t="str">
        <f t="shared" si="279"/>
        <v/>
      </c>
      <c r="BA769" s="734"/>
      <c r="BB769" s="734"/>
      <c r="BC769" s="734"/>
      <c r="BD769" s="735"/>
    </row>
    <row r="770" spans="52:56" ht="15" customHeight="1">
      <c r="AZ770" s="601" t="str">
        <f t="shared" si="279"/>
        <v/>
      </c>
      <c r="BA770" s="734"/>
      <c r="BB770" s="734"/>
      <c r="BC770" s="734"/>
      <c r="BD770" s="735"/>
    </row>
    <row r="771" spans="52:56" ht="15" customHeight="1">
      <c r="AZ771" s="601" t="str">
        <f t="shared" si="279"/>
        <v/>
      </c>
      <c r="BA771" s="734"/>
      <c r="BB771" s="734"/>
      <c r="BC771" s="734"/>
      <c r="BD771" s="735"/>
    </row>
    <row r="772" spans="52:56" ht="15" customHeight="1">
      <c r="AZ772" s="601" t="str">
        <f t="shared" si="279"/>
        <v/>
      </c>
      <c r="BA772" s="734"/>
      <c r="BB772" s="734"/>
      <c r="BC772" s="734"/>
      <c r="BD772" s="735"/>
    </row>
    <row r="773" spans="52:56" ht="15" customHeight="1">
      <c r="AZ773" s="601" t="str">
        <f t="shared" si="279"/>
        <v/>
      </c>
      <c r="BA773" s="734"/>
      <c r="BB773" s="734"/>
      <c r="BC773" s="734"/>
      <c r="BD773" s="735"/>
    </row>
    <row r="774" spans="52:56" ht="15" customHeight="1">
      <c r="AZ774" s="601" t="str">
        <f t="shared" si="279"/>
        <v/>
      </c>
      <c r="BA774" s="734"/>
      <c r="BB774" s="734"/>
      <c r="BC774" s="734"/>
      <c r="BD774" s="735"/>
    </row>
    <row r="775" spans="52:56" ht="15" customHeight="1">
      <c r="AZ775" s="601" t="str">
        <f t="shared" si="279"/>
        <v/>
      </c>
      <c r="BA775" s="734"/>
      <c r="BB775" s="734"/>
      <c r="BC775" s="734"/>
      <c r="BD775" s="735"/>
    </row>
    <row r="776" spans="52:56" ht="15" customHeight="1">
      <c r="AZ776" s="601" t="str">
        <f t="shared" ref="AZ776:AZ838" si="280">CONCATENATE(BB776,BC776)</f>
        <v/>
      </c>
      <c r="BA776" s="734"/>
      <c r="BB776" s="734"/>
      <c r="BC776" s="734"/>
      <c r="BD776" s="735"/>
    </row>
    <row r="777" spans="52:56" ht="15" customHeight="1">
      <c r="AZ777" s="601" t="str">
        <f t="shared" si="280"/>
        <v/>
      </c>
      <c r="BA777" s="734"/>
      <c r="BB777" s="734"/>
      <c r="BC777" s="734"/>
      <c r="BD777" s="735"/>
    </row>
    <row r="778" spans="52:56" ht="15" customHeight="1">
      <c r="AZ778" s="601" t="str">
        <f t="shared" si="280"/>
        <v/>
      </c>
      <c r="BA778" s="734"/>
      <c r="BB778" s="734"/>
      <c r="BC778" s="734"/>
      <c r="BD778" s="735"/>
    </row>
    <row r="779" spans="52:56" ht="15" customHeight="1">
      <c r="AZ779" s="601" t="str">
        <f t="shared" si="280"/>
        <v/>
      </c>
      <c r="BA779" s="734"/>
      <c r="BB779" s="734"/>
      <c r="BC779" s="734"/>
      <c r="BD779" s="735"/>
    </row>
    <row r="780" spans="52:56" ht="15" customHeight="1">
      <c r="AZ780" s="601" t="str">
        <f t="shared" si="280"/>
        <v/>
      </c>
      <c r="BA780" s="734"/>
      <c r="BB780" s="734"/>
      <c r="BC780" s="734"/>
      <c r="BD780" s="735"/>
    </row>
    <row r="781" spans="52:56" ht="15" customHeight="1">
      <c r="AZ781" s="601" t="str">
        <f t="shared" si="280"/>
        <v/>
      </c>
      <c r="BA781" s="734"/>
      <c r="BB781" s="734"/>
      <c r="BC781" s="734"/>
      <c r="BD781" s="735"/>
    </row>
    <row r="782" spans="52:56" ht="15" customHeight="1">
      <c r="AZ782" s="601" t="str">
        <f t="shared" si="280"/>
        <v/>
      </c>
      <c r="BA782" s="734"/>
      <c r="BB782" s="734"/>
      <c r="BC782" s="734"/>
      <c r="BD782" s="735"/>
    </row>
    <row r="783" spans="52:56" ht="15" customHeight="1">
      <c r="AZ783" s="601" t="str">
        <f t="shared" si="280"/>
        <v/>
      </c>
      <c r="BA783" s="734"/>
      <c r="BB783" s="734"/>
      <c r="BC783" s="734"/>
      <c r="BD783" s="735"/>
    </row>
    <row r="784" spans="52:56" ht="15" customHeight="1">
      <c r="AZ784" s="601" t="str">
        <f t="shared" si="280"/>
        <v/>
      </c>
      <c r="BA784" s="734"/>
      <c r="BB784" s="734"/>
      <c r="BC784" s="734"/>
      <c r="BD784" s="735"/>
    </row>
    <row r="785" spans="52:56" ht="15" customHeight="1">
      <c r="AZ785" s="601" t="str">
        <f t="shared" si="280"/>
        <v/>
      </c>
      <c r="BA785" s="734"/>
      <c r="BB785" s="734"/>
      <c r="BC785" s="734"/>
      <c r="BD785" s="735"/>
    </row>
    <row r="786" spans="52:56" ht="15" customHeight="1">
      <c r="AZ786" s="601" t="str">
        <f t="shared" si="280"/>
        <v/>
      </c>
      <c r="BA786" s="734"/>
      <c r="BB786" s="734"/>
      <c r="BC786" s="734"/>
      <c r="BD786" s="735"/>
    </row>
    <row r="787" spans="52:56" ht="15" customHeight="1">
      <c r="AZ787" s="601" t="str">
        <f t="shared" si="280"/>
        <v/>
      </c>
      <c r="BA787" s="734"/>
      <c r="BB787" s="734"/>
      <c r="BC787" s="734"/>
      <c r="BD787" s="735"/>
    </row>
    <row r="788" spans="52:56" ht="15" customHeight="1">
      <c r="AZ788" s="601" t="str">
        <f t="shared" si="280"/>
        <v/>
      </c>
      <c r="BA788" s="734"/>
      <c r="BB788" s="734"/>
      <c r="BC788" s="734"/>
      <c r="BD788" s="735"/>
    </row>
    <row r="789" spans="52:56" ht="15" customHeight="1">
      <c r="AZ789" s="601" t="str">
        <f t="shared" si="280"/>
        <v/>
      </c>
      <c r="BA789" s="734"/>
      <c r="BB789" s="734"/>
      <c r="BC789" s="734"/>
      <c r="BD789" s="735"/>
    </row>
    <row r="790" spans="52:56" ht="15" customHeight="1">
      <c r="AZ790" s="601" t="str">
        <f t="shared" si="280"/>
        <v/>
      </c>
      <c r="BA790" s="734"/>
      <c r="BB790" s="734"/>
      <c r="BC790" s="734"/>
      <c r="BD790" s="735"/>
    </row>
    <row r="791" spans="52:56" ht="15" customHeight="1">
      <c r="AZ791" s="601" t="str">
        <f t="shared" si="280"/>
        <v/>
      </c>
      <c r="BA791" s="734"/>
      <c r="BB791" s="734"/>
      <c r="BC791" s="734"/>
      <c r="BD791" s="735"/>
    </row>
    <row r="792" spans="52:56" ht="15" customHeight="1">
      <c r="AZ792" s="601" t="str">
        <f t="shared" si="280"/>
        <v/>
      </c>
      <c r="BA792" s="734"/>
      <c r="BB792" s="734"/>
      <c r="BC792" s="734"/>
      <c r="BD792" s="735"/>
    </row>
    <row r="793" spans="52:56" ht="15" customHeight="1">
      <c r="AZ793" s="601" t="str">
        <f t="shared" si="280"/>
        <v/>
      </c>
      <c r="BA793" s="734"/>
      <c r="BB793" s="734"/>
      <c r="BC793" s="734"/>
      <c r="BD793" s="735"/>
    </row>
    <row r="794" spans="52:56" ht="15" customHeight="1">
      <c r="AZ794" s="601" t="str">
        <f t="shared" si="280"/>
        <v/>
      </c>
      <c r="BA794" s="734"/>
      <c r="BB794" s="734"/>
      <c r="BC794" s="734"/>
      <c r="BD794" s="735"/>
    </row>
    <row r="795" spans="52:56" ht="15" customHeight="1">
      <c r="AZ795" s="601" t="str">
        <f t="shared" si="280"/>
        <v/>
      </c>
      <c r="BA795" s="734"/>
      <c r="BB795" s="734"/>
      <c r="BC795" s="734"/>
      <c r="BD795" s="735"/>
    </row>
    <row r="796" spans="52:56" ht="15" customHeight="1">
      <c r="AZ796" s="601" t="str">
        <f t="shared" si="280"/>
        <v/>
      </c>
      <c r="BA796" s="734"/>
      <c r="BB796" s="734"/>
      <c r="BC796" s="734"/>
      <c r="BD796" s="735"/>
    </row>
    <row r="797" spans="52:56" ht="15" customHeight="1">
      <c r="AZ797" s="601" t="str">
        <f t="shared" si="280"/>
        <v/>
      </c>
      <c r="BA797" s="734"/>
      <c r="BB797" s="734"/>
      <c r="BC797" s="734"/>
      <c r="BD797" s="735"/>
    </row>
    <row r="798" spans="52:56" ht="15" customHeight="1">
      <c r="AZ798" s="601" t="str">
        <f t="shared" si="280"/>
        <v/>
      </c>
      <c r="BA798" s="734"/>
      <c r="BB798" s="734"/>
      <c r="BC798" s="734"/>
      <c r="BD798" s="735"/>
    </row>
    <row r="799" spans="52:56" ht="15" customHeight="1">
      <c r="AZ799" s="601" t="str">
        <f t="shared" si="280"/>
        <v/>
      </c>
      <c r="BA799" s="734"/>
      <c r="BB799" s="734"/>
      <c r="BC799" s="734"/>
      <c r="BD799" s="735"/>
    </row>
    <row r="800" spans="52:56" ht="15" customHeight="1">
      <c r="AZ800" s="601" t="str">
        <f t="shared" si="280"/>
        <v/>
      </c>
      <c r="BA800" s="734"/>
      <c r="BB800" s="734"/>
      <c r="BC800" s="734"/>
      <c r="BD800" s="735"/>
    </row>
    <row r="801" spans="52:56" ht="15" customHeight="1">
      <c r="AZ801" s="601" t="str">
        <f t="shared" si="280"/>
        <v/>
      </c>
      <c r="BA801" s="734"/>
      <c r="BB801" s="734"/>
      <c r="BC801" s="734"/>
      <c r="BD801" s="735"/>
    </row>
    <row r="802" spans="52:56" ht="15" customHeight="1">
      <c r="AZ802" s="601" t="str">
        <f t="shared" si="280"/>
        <v/>
      </c>
      <c r="BA802" s="734"/>
      <c r="BB802" s="734"/>
      <c r="BC802" s="734"/>
      <c r="BD802" s="735"/>
    </row>
    <row r="803" spans="52:56" ht="15" customHeight="1">
      <c r="AZ803" s="601" t="str">
        <f t="shared" si="280"/>
        <v/>
      </c>
      <c r="BA803" s="734"/>
      <c r="BB803" s="734"/>
      <c r="BC803" s="734"/>
      <c r="BD803" s="735"/>
    </row>
    <row r="804" spans="52:56" ht="15" customHeight="1">
      <c r="AZ804" s="601" t="str">
        <f t="shared" si="280"/>
        <v/>
      </c>
      <c r="BA804" s="734"/>
      <c r="BB804" s="734"/>
      <c r="BC804" s="734"/>
      <c r="BD804" s="735"/>
    </row>
    <row r="805" spans="52:56" ht="15" customHeight="1">
      <c r="AZ805" s="601" t="str">
        <f t="shared" si="280"/>
        <v/>
      </c>
      <c r="BA805" s="734"/>
      <c r="BB805" s="734"/>
      <c r="BC805" s="734"/>
      <c r="BD805" s="735"/>
    </row>
    <row r="806" spans="52:56" ht="15" customHeight="1">
      <c r="AZ806" s="601" t="str">
        <f t="shared" si="280"/>
        <v/>
      </c>
      <c r="BA806" s="734"/>
      <c r="BB806" s="734"/>
      <c r="BC806" s="734"/>
      <c r="BD806" s="735"/>
    </row>
    <row r="807" spans="52:56" ht="15" customHeight="1">
      <c r="AZ807" s="601" t="str">
        <f t="shared" si="280"/>
        <v/>
      </c>
      <c r="BA807" s="734"/>
      <c r="BB807" s="734"/>
      <c r="BC807" s="734"/>
      <c r="BD807" s="735"/>
    </row>
    <row r="808" spans="52:56" ht="15" customHeight="1">
      <c r="AZ808" s="601" t="str">
        <f t="shared" si="280"/>
        <v/>
      </c>
      <c r="BA808" s="734"/>
      <c r="BB808" s="734"/>
      <c r="BC808" s="734"/>
      <c r="BD808" s="735"/>
    </row>
    <row r="809" spans="52:56" ht="15" customHeight="1">
      <c r="AZ809" s="601" t="str">
        <f t="shared" si="280"/>
        <v/>
      </c>
      <c r="BA809" s="734"/>
      <c r="BB809" s="734"/>
      <c r="BC809" s="734"/>
      <c r="BD809" s="735"/>
    </row>
    <row r="810" spans="52:56" ht="15" customHeight="1">
      <c r="AZ810" s="601" t="str">
        <f t="shared" si="280"/>
        <v/>
      </c>
      <c r="BA810" s="734"/>
      <c r="BB810" s="734"/>
      <c r="BC810" s="734"/>
      <c r="BD810" s="735"/>
    </row>
    <row r="811" spans="52:56" ht="15" customHeight="1">
      <c r="AZ811" s="601" t="str">
        <f t="shared" si="280"/>
        <v/>
      </c>
      <c r="BA811" s="734"/>
      <c r="BB811" s="734"/>
      <c r="BC811" s="734"/>
      <c r="BD811" s="735"/>
    </row>
    <row r="812" spans="52:56" ht="15" customHeight="1">
      <c r="AZ812" s="601" t="str">
        <f t="shared" si="280"/>
        <v/>
      </c>
      <c r="BA812" s="734"/>
      <c r="BB812" s="734"/>
      <c r="BC812" s="734"/>
      <c r="BD812" s="735"/>
    </row>
    <row r="813" spans="52:56" ht="15" customHeight="1">
      <c r="AZ813" s="601" t="str">
        <f t="shared" si="280"/>
        <v/>
      </c>
      <c r="BA813" s="734"/>
      <c r="BB813" s="734"/>
      <c r="BC813" s="734"/>
      <c r="BD813" s="735"/>
    </row>
    <row r="814" spans="52:56" ht="15" customHeight="1">
      <c r="AZ814" s="601" t="str">
        <f t="shared" si="280"/>
        <v/>
      </c>
      <c r="BA814" s="734"/>
      <c r="BB814" s="734"/>
      <c r="BC814" s="734"/>
      <c r="BD814" s="735"/>
    </row>
    <row r="815" spans="52:56" ht="15" customHeight="1">
      <c r="AZ815" s="601" t="str">
        <f t="shared" si="280"/>
        <v/>
      </c>
      <c r="BA815" s="734"/>
      <c r="BB815" s="734"/>
      <c r="BC815" s="734"/>
      <c r="BD815" s="735"/>
    </row>
    <row r="816" spans="52:56" ht="15" customHeight="1">
      <c r="AZ816" s="601" t="str">
        <f t="shared" si="280"/>
        <v/>
      </c>
      <c r="BA816" s="734"/>
      <c r="BB816" s="734"/>
      <c r="BC816" s="734"/>
      <c r="BD816" s="735"/>
    </row>
    <row r="817" spans="52:56" ht="15" customHeight="1">
      <c r="AZ817" s="601" t="str">
        <f t="shared" si="280"/>
        <v/>
      </c>
      <c r="BA817" s="734"/>
      <c r="BB817" s="734"/>
      <c r="BC817" s="734"/>
      <c r="BD817" s="735"/>
    </row>
    <row r="818" spans="52:56" ht="15" customHeight="1">
      <c r="AZ818" s="601" t="str">
        <f t="shared" si="280"/>
        <v/>
      </c>
      <c r="BA818" s="734"/>
      <c r="BB818" s="734"/>
      <c r="BC818" s="734"/>
      <c r="BD818" s="735"/>
    </row>
    <row r="819" spans="52:56" ht="15" customHeight="1">
      <c r="AZ819" s="601" t="str">
        <f t="shared" si="280"/>
        <v/>
      </c>
      <c r="BA819" s="734"/>
      <c r="BB819" s="734"/>
      <c r="BC819" s="734"/>
      <c r="BD819" s="735"/>
    </row>
    <row r="820" spans="52:56" ht="15" customHeight="1">
      <c r="AZ820" s="601" t="str">
        <f t="shared" si="280"/>
        <v/>
      </c>
      <c r="BA820" s="734"/>
      <c r="BB820" s="734"/>
      <c r="BC820" s="734"/>
      <c r="BD820" s="735"/>
    </row>
    <row r="821" spans="52:56" ht="15" customHeight="1">
      <c r="AZ821" s="601" t="str">
        <f t="shared" si="280"/>
        <v/>
      </c>
      <c r="BA821" s="734"/>
      <c r="BB821" s="734"/>
      <c r="BC821" s="734"/>
      <c r="BD821" s="735"/>
    </row>
    <row r="822" spans="52:56" ht="15" customHeight="1">
      <c r="AZ822" s="601" t="str">
        <f t="shared" si="280"/>
        <v/>
      </c>
      <c r="BA822" s="734"/>
      <c r="BB822" s="734"/>
      <c r="BC822" s="734"/>
      <c r="BD822" s="735"/>
    </row>
    <row r="823" spans="52:56" ht="15" customHeight="1">
      <c r="AZ823" s="601" t="str">
        <f t="shared" si="280"/>
        <v/>
      </c>
      <c r="BA823" s="734"/>
      <c r="BB823" s="734"/>
      <c r="BC823" s="734"/>
      <c r="BD823" s="735"/>
    </row>
    <row r="824" spans="52:56" ht="15" customHeight="1">
      <c r="AZ824" s="601" t="str">
        <f t="shared" si="280"/>
        <v/>
      </c>
      <c r="BA824" s="734"/>
      <c r="BB824" s="734"/>
      <c r="BC824" s="734"/>
      <c r="BD824" s="735"/>
    </row>
    <row r="825" spans="52:56" ht="15" customHeight="1">
      <c r="AZ825" s="601" t="str">
        <f t="shared" si="280"/>
        <v/>
      </c>
      <c r="BA825" s="734"/>
      <c r="BB825" s="734"/>
      <c r="BC825" s="734"/>
      <c r="BD825" s="735"/>
    </row>
    <row r="826" spans="52:56" ht="15" customHeight="1">
      <c r="AZ826" s="601" t="str">
        <f t="shared" si="280"/>
        <v/>
      </c>
      <c r="BA826" s="734"/>
      <c r="BB826" s="734"/>
      <c r="BC826" s="734"/>
      <c r="BD826" s="735"/>
    </row>
    <row r="827" spans="52:56" ht="15" customHeight="1">
      <c r="AZ827" s="601" t="str">
        <f t="shared" si="280"/>
        <v/>
      </c>
      <c r="BA827" s="734"/>
      <c r="BB827" s="734"/>
      <c r="BC827" s="734"/>
      <c r="BD827" s="735"/>
    </row>
    <row r="828" spans="52:56" ht="15" customHeight="1">
      <c r="AZ828" s="601" t="str">
        <f t="shared" si="280"/>
        <v/>
      </c>
      <c r="BA828" s="734"/>
      <c r="BB828" s="734"/>
      <c r="BC828" s="734"/>
      <c r="BD828" s="735"/>
    </row>
    <row r="829" spans="52:56" ht="15" customHeight="1">
      <c r="AZ829" s="601" t="str">
        <f t="shared" si="280"/>
        <v/>
      </c>
      <c r="BA829" s="734"/>
      <c r="BB829" s="734"/>
      <c r="BC829" s="734"/>
      <c r="BD829" s="735"/>
    </row>
    <row r="830" spans="52:56" ht="15" customHeight="1">
      <c r="AZ830" s="601" t="str">
        <f t="shared" si="280"/>
        <v/>
      </c>
      <c r="BA830" s="734"/>
      <c r="BB830" s="734"/>
      <c r="BC830" s="734"/>
      <c r="BD830" s="735"/>
    </row>
    <row r="831" spans="52:56" ht="15" customHeight="1">
      <c r="AZ831" s="601" t="str">
        <f t="shared" si="280"/>
        <v/>
      </c>
      <c r="BA831" s="734"/>
      <c r="BB831" s="734"/>
      <c r="BC831" s="734"/>
      <c r="BD831" s="735"/>
    </row>
    <row r="832" spans="52:56" ht="15" customHeight="1">
      <c r="AZ832" s="601" t="str">
        <f t="shared" si="280"/>
        <v/>
      </c>
      <c r="BA832" s="734"/>
      <c r="BB832" s="734"/>
      <c r="BC832" s="734"/>
      <c r="BD832" s="735"/>
    </row>
    <row r="833" spans="52:56" ht="15" customHeight="1">
      <c r="AZ833" s="601" t="str">
        <f t="shared" si="280"/>
        <v/>
      </c>
      <c r="BA833" s="734"/>
      <c r="BB833" s="734"/>
      <c r="BC833" s="734"/>
      <c r="BD833" s="735"/>
    </row>
    <row r="834" spans="52:56" ht="15" customHeight="1">
      <c r="AZ834" s="601" t="str">
        <f t="shared" si="280"/>
        <v/>
      </c>
      <c r="BA834" s="734"/>
      <c r="BB834" s="734"/>
      <c r="BC834" s="734"/>
      <c r="BD834" s="735"/>
    </row>
    <row r="835" spans="52:56" ht="15" customHeight="1">
      <c r="AZ835" s="601" t="str">
        <f t="shared" si="280"/>
        <v/>
      </c>
      <c r="BA835" s="734"/>
      <c r="BB835" s="734"/>
      <c r="BC835" s="734"/>
      <c r="BD835" s="735"/>
    </row>
    <row r="836" spans="52:56" ht="15" customHeight="1">
      <c r="AZ836" s="601" t="str">
        <f t="shared" si="280"/>
        <v/>
      </c>
      <c r="BA836" s="734"/>
      <c r="BB836" s="734"/>
      <c r="BC836" s="734"/>
      <c r="BD836" s="735"/>
    </row>
    <row r="837" spans="52:56" ht="15" customHeight="1">
      <c r="AZ837" s="601" t="str">
        <f t="shared" si="280"/>
        <v/>
      </c>
      <c r="BA837" s="734"/>
      <c r="BB837" s="734"/>
      <c r="BC837" s="734"/>
      <c r="BD837" s="735"/>
    </row>
    <row r="838" spans="52:56" ht="15" customHeight="1">
      <c r="AZ838" s="601" t="str">
        <f t="shared" si="280"/>
        <v/>
      </c>
      <c r="BA838" s="734"/>
      <c r="BB838" s="734"/>
      <c r="BC838" s="734"/>
      <c r="BD838" s="735"/>
    </row>
    <row r="839" spans="52:56" ht="15" customHeight="1">
      <c r="AZ839" s="601" t="str">
        <f t="shared" ref="AZ839:AZ903" si="281">CONCATENATE(BB839,BC839)</f>
        <v/>
      </c>
      <c r="BA839" s="734"/>
      <c r="BB839" s="734"/>
      <c r="BC839" s="734"/>
      <c r="BD839" s="735"/>
    </row>
    <row r="840" spans="52:56" ht="15" customHeight="1">
      <c r="AZ840" s="601" t="str">
        <f t="shared" si="281"/>
        <v/>
      </c>
      <c r="BA840" s="734"/>
      <c r="BB840" s="734"/>
      <c r="BC840" s="734"/>
      <c r="BD840" s="735"/>
    </row>
    <row r="841" spans="52:56" ht="15" customHeight="1">
      <c r="AZ841" s="601" t="str">
        <f t="shared" si="281"/>
        <v/>
      </c>
      <c r="BA841" s="734"/>
      <c r="BB841" s="734"/>
      <c r="BC841" s="734"/>
      <c r="BD841" s="735"/>
    </row>
    <row r="842" spans="52:56" ht="15" customHeight="1">
      <c r="AZ842" s="601" t="str">
        <f t="shared" si="281"/>
        <v/>
      </c>
      <c r="BA842" s="734"/>
      <c r="BB842" s="734"/>
      <c r="BC842" s="734"/>
      <c r="BD842" s="735"/>
    </row>
    <row r="843" spans="52:56" ht="15" customHeight="1">
      <c r="AZ843" s="601" t="str">
        <f t="shared" si="281"/>
        <v/>
      </c>
      <c r="BA843" s="734"/>
      <c r="BB843" s="734"/>
      <c r="BC843" s="734"/>
      <c r="BD843" s="735"/>
    </row>
    <row r="844" spans="52:56" ht="15" customHeight="1">
      <c r="AZ844" s="601" t="str">
        <f t="shared" si="281"/>
        <v/>
      </c>
      <c r="BA844" s="734"/>
      <c r="BB844" s="734"/>
      <c r="BC844" s="734"/>
      <c r="BD844" s="735"/>
    </row>
    <row r="845" spans="52:56" ht="15" customHeight="1">
      <c r="AZ845" s="601" t="str">
        <f t="shared" si="281"/>
        <v/>
      </c>
      <c r="BA845" s="734"/>
      <c r="BB845" s="734"/>
      <c r="BC845" s="734"/>
      <c r="BD845" s="735"/>
    </row>
    <row r="846" spans="52:56" ht="15" customHeight="1">
      <c r="AZ846" s="601" t="str">
        <f t="shared" si="281"/>
        <v/>
      </c>
      <c r="BA846" s="457"/>
      <c r="BB846" s="617"/>
      <c r="BC846" s="457"/>
      <c r="BD846" s="458"/>
    </row>
    <row r="847" spans="52:56" ht="15" customHeight="1">
      <c r="AZ847" s="601" t="str">
        <f t="shared" si="281"/>
        <v/>
      </c>
      <c r="BA847" s="457"/>
      <c r="BB847" s="617"/>
      <c r="BC847" s="457"/>
      <c r="BD847" s="458"/>
    </row>
    <row r="848" spans="52:56" ht="15" customHeight="1">
      <c r="AZ848" s="601" t="str">
        <f t="shared" si="281"/>
        <v/>
      </c>
      <c r="BA848" s="457"/>
      <c r="BB848" s="617"/>
      <c r="BC848" s="457"/>
      <c r="BD848" s="458"/>
    </row>
    <row r="849" spans="52:56" ht="15" customHeight="1">
      <c r="AZ849" s="601" t="str">
        <f t="shared" si="281"/>
        <v/>
      </c>
      <c r="BA849" s="457"/>
      <c r="BB849" s="617"/>
      <c r="BC849" s="457"/>
      <c r="BD849" s="458"/>
    </row>
    <row r="850" spans="52:56" ht="15" customHeight="1">
      <c r="AZ850" s="601" t="str">
        <f t="shared" si="281"/>
        <v/>
      </c>
      <c r="BA850" s="457"/>
      <c r="BB850" s="617"/>
      <c r="BC850" s="457"/>
      <c r="BD850" s="458"/>
    </row>
    <row r="851" spans="52:56" ht="15" customHeight="1">
      <c r="AZ851" s="601" t="str">
        <f t="shared" si="281"/>
        <v/>
      </c>
      <c r="BA851" s="457"/>
      <c r="BB851" s="617"/>
      <c r="BC851" s="457"/>
      <c r="BD851" s="458"/>
    </row>
    <row r="852" spans="52:56" ht="15" customHeight="1">
      <c r="AZ852" s="601" t="str">
        <f t="shared" si="281"/>
        <v/>
      </c>
      <c r="BA852" s="457"/>
      <c r="BB852" s="617"/>
      <c r="BC852" s="457"/>
      <c r="BD852" s="458"/>
    </row>
    <row r="853" spans="52:56" ht="15" customHeight="1">
      <c r="AZ853" s="601" t="str">
        <f t="shared" si="281"/>
        <v/>
      </c>
      <c r="BA853" s="457"/>
      <c r="BB853" s="617"/>
      <c r="BC853" s="457"/>
      <c r="BD853" s="458"/>
    </row>
    <row r="854" spans="52:56" ht="15" customHeight="1">
      <c r="AZ854" s="601" t="str">
        <f t="shared" si="281"/>
        <v/>
      </c>
      <c r="BA854" s="457"/>
      <c r="BB854" s="617"/>
      <c r="BC854" s="457"/>
      <c r="BD854" s="458"/>
    </row>
    <row r="855" spans="52:56" ht="15" customHeight="1">
      <c r="AZ855" s="601" t="str">
        <f t="shared" si="281"/>
        <v/>
      </c>
      <c r="BA855" s="457"/>
      <c r="BB855" s="617"/>
      <c r="BC855" s="457"/>
      <c r="BD855" s="458"/>
    </row>
    <row r="856" spans="52:56" ht="15" customHeight="1">
      <c r="AZ856" s="601" t="str">
        <f t="shared" si="281"/>
        <v/>
      </c>
      <c r="BA856" s="457"/>
      <c r="BB856" s="617"/>
      <c r="BC856" s="457"/>
      <c r="BD856" s="458"/>
    </row>
    <row r="857" spans="52:56" ht="15" customHeight="1">
      <c r="AZ857" s="601" t="str">
        <f t="shared" si="281"/>
        <v/>
      </c>
      <c r="BA857" s="457"/>
      <c r="BB857" s="617"/>
      <c r="BC857" s="457"/>
      <c r="BD857" s="458"/>
    </row>
    <row r="858" spans="52:56" ht="15" customHeight="1">
      <c r="AZ858" s="601" t="str">
        <f t="shared" si="281"/>
        <v/>
      </c>
      <c r="BA858" s="457"/>
      <c r="BB858" s="617"/>
      <c r="BC858" s="457"/>
      <c r="BD858" s="458"/>
    </row>
    <row r="859" spans="52:56" ht="15" customHeight="1">
      <c r="AZ859" s="601" t="str">
        <f t="shared" si="281"/>
        <v/>
      </c>
      <c r="BA859" s="457"/>
      <c r="BB859" s="617"/>
      <c r="BC859" s="457"/>
      <c r="BD859" s="458"/>
    </row>
    <row r="860" spans="52:56" ht="15" customHeight="1">
      <c r="AZ860" s="601" t="str">
        <f t="shared" si="281"/>
        <v/>
      </c>
      <c r="BA860" s="457"/>
      <c r="BB860" s="617"/>
      <c r="BC860" s="457"/>
      <c r="BD860" s="458"/>
    </row>
    <row r="861" spans="52:56" ht="15" customHeight="1">
      <c r="AZ861" s="601" t="str">
        <f t="shared" si="281"/>
        <v/>
      </c>
      <c r="BA861" s="457"/>
      <c r="BB861" s="617"/>
      <c r="BC861" s="457"/>
      <c r="BD861" s="458"/>
    </row>
    <row r="862" spans="52:56" ht="15" customHeight="1">
      <c r="AZ862" s="601" t="str">
        <f t="shared" si="281"/>
        <v/>
      </c>
      <c r="BA862" s="457"/>
      <c r="BB862" s="617"/>
      <c r="BC862" s="457"/>
      <c r="BD862" s="458"/>
    </row>
    <row r="863" spans="52:56" ht="15" customHeight="1">
      <c r="AZ863" s="601" t="str">
        <f t="shared" si="281"/>
        <v/>
      </c>
      <c r="BA863" s="457"/>
      <c r="BB863" s="617"/>
      <c r="BC863" s="457"/>
      <c r="BD863" s="458"/>
    </row>
    <row r="864" spans="52:56" ht="15" customHeight="1">
      <c r="AZ864" s="601" t="str">
        <f t="shared" si="281"/>
        <v/>
      </c>
      <c r="BA864" s="457"/>
      <c r="BB864" s="617"/>
      <c r="BC864" s="457"/>
      <c r="BD864" s="458"/>
    </row>
    <row r="865" spans="52:56" ht="15" customHeight="1">
      <c r="AZ865" s="601" t="str">
        <f t="shared" si="281"/>
        <v/>
      </c>
      <c r="BA865" s="457"/>
      <c r="BB865" s="617"/>
      <c r="BC865" s="457"/>
      <c r="BD865" s="458"/>
    </row>
    <row r="866" spans="52:56" ht="15" customHeight="1">
      <c r="AZ866" s="601" t="str">
        <f t="shared" si="281"/>
        <v/>
      </c>
      <c r="BA866" s="457"/>
      <c r="BB866" s="617"/>
      <c r="BC866" s="457"/>
      <c r="BD866" s="458"/>
    </row>
    <row r="867" spans="52:56" ht="15" customHeight="1">
      <c r="AZ867" s="601" t="str">
        <f t="shared" si="281"/>
        <v/>
      </c>
      <c r="BA867" s="457"/>
      <c r="BB867" s="617"/>
      <c r="BC867" s="457"/>
      <c r="BD867" s="458"/>
    </row>
    <row r="868" spans="52:56" ht="15" customHeight="1">
      <c r="AZ868" s="601" t="str">
        <f t="shared" si="281"/>
        <v/>
      </c>
      <c r="BA868" s="457"/>
      <c r="BB868" s="617"/>
      <c r="BC868" s="457"/>
      <c r="BD868" s="458"/>
    </row>
    <row r="869" spans="52:56" ht="15" customHeight="1">
      <c r="AZ869" s="601" t="str">
        <f t="shared" si="281"/>
        <v/>
      </c>
      <c r="BA869" s="457"/>
      <c r="BB869" s="617"/>
      <c r="BC869" s="457"/>
      <c r="BD869" s="458"/>
    </row>
    <row r="870" spans="52:56" ht="15" customHeight="1">
      <c r="AZ870" s="601" t="str">
        <f t="shared" si="281"/>
        <v/>
      </c>
      <c r="BA870" s="457"/>
      <c r="BB870" s="617"/>
      <c r="BC870" s="457"/>
      <c r="BD870" s="458"/>
    </row>
    <row r="871" spans="52:56" ht="15" customHeight="1">
      <c r="AZ871" s="601" t="str">
        <f t="shared" si="281"/>
        <v/>
      </c>
      <c r="BA871" s="457"/>
      <c r="BB871" s="617"/>
      <c r="BC871" s="457"/>
      <c r="BD871" s="458"/>
    </row>
    <row r="872" spans="52:56" ht="15" customHeight="1">
      <c r="AZ872" s="601" t="str">
        <f t="shared" si="281"/>
        <v/>
      </c>
      <c r="BA872" s="457"/>
      <c r="BB872" s="617"/>
      <c r="BC872" s="457"/>
      <c r="BD872" s="458"/>
    </row>
    <row r="873" spans="52:56" ht="15" customHeight="1">
      <c r="AZ873" s="601" t="str">
        <f t="shared" si="281"/>
        <v/>
      </c>
      <c r="BA873" s="457"/>
      <c r="BB873" s="617"/>
      <c r="BC873" s="457"/>
      <c r="BD873" s="458"/>
    </row>
    <row r="874" spans="52:56" ht="15" customHeight="1">
      <c r="AZ874" s="601" t="str">
        <f t="shared" si="281"/>
        <v/>
      </c>
      <c r="BA874" s="457"/>
      <c r="BB874" s="617"/>
      <c r="BC874" s="457"/>
      <c r="BD874" s="458"/>
    </row>
    <row r="875" spans="52:56" ht="15" customHeight="1">
      <c r="AZ875" s="601" t="str">
        <f t="shared" si="281"/>
        <v/>
      </c>
      <c r="BA875" s="457"/>
      <c r="BB875" s="617"/>
      <c r="BC875" s="457"/>
      <c r="BD875" s="458"/>
    </row>
    <row r="876" spans="52:56" ht="15" customHeight="1">
      <c r="AZ876" s="601" t="str">
        <f t="shared" si="281"/>
        <v/>
      </c>
      <c r="BA876" s="457"/>
      <c r="BB876" s="617"/>
      <c r="BC876" s="457"/>
      <c r="BD876" s="458"/>
    </row>
    <row r="877" spans="52:56" ht="15" customHeight="1">
      <c r="AZ877" s="601" t="str">
        <f t="shared" si="281"/>
        <v/>
      </c>
      <c r="BA877" s="457"/>
      <c r="BB877" s="617"/>
      <c r="BC877" s="457"/>
      <c r="BD877" s="458"/>
    </row>
    <row r="878" spans="52:56" ht="15" customHeight="1">
      <c r="AZ878" s="601" t="str">
        <f t="shared" si="281"/>
        <v/>
      </c>
      <c r="BA878" s="457"/>
      <c r="BB878" s="617"/>
      <c r="BC878" s="457"/>
      <c r="BD878" s="458"/>
    </row>
    <row r="879" spans="52:56" ht="15" customHeight="1">
      <c r="AZ879" s="601" t="str">
        <f t="shared" si="281"/>
        <v/>
      </c>
      <c r="BA879" s="457"/>
      <c r="BB879" s="617"/>
      <c r="BC879" s="457"/>
      <c r="BD879" s="458"/>
    </row>
    <row r="880" spans="52:56" ht="15" customHeight="1">
      <c r="AZ880" s="601" t="str">
        <f t="shared" si="281"/>
        <v/>
      </c>
      <c r="BA880" s="457"/>
      <c r="BB880" s="617"/>
      <c r="BC880" s="457"/>
      <c r="BD880" s="458"/>
    </row>
    <row r="881" spans="52:56" ht="15" customHeight="1">
      <c r="AZ881" s="601" t="str">
        <f t="shared" si="281"/>
        <v/>
      </c>
      <c r="BA881" s="457"/>
      <c r="BB881" s="617"/>
      <c r="BC881" s="457"/>
      <c r="BD881" s="458"/>
    </row>
    <row r="882" spans="52:56" ht="15" customHeight="1">
      <c r="AZ882" s="601" t="str">
        <f t="shared" si="281"/>
        <v/>
      </c>
      <c r="BA882" s="457"/>
      <c r="BB882" s="617"/>
      <c r="BC882" s="457"/>
      <c r="BD882" s="458"/>
    </row>
    <row r="883" spans="52:56" ht="15" customHeight="1">
      <c r="AZ883" s="601" t="str">
        <f t="shared" si="281"/>
        <v/>
      </c>
      <c r="BA883" s="457"/>
      <c r="BB883" s="617"/>
      <c r="BC883" s="457"/>
      <c r="BD883" s="458"/>
    </row>
    <row r="884" spans="52:56" ht="15" customHeight="1">
      <c r="AZ884" s="601" t="str">
        <f t="shared" si="281"/>
        <v/>
      </c>
      <c r="BA884" s="457"/>
      <c r="BB884" s="617"/>
      <c r="BC884" s="457"/>
      <c r="BD884" s="458"/>
    </row>
    <row r="885" spans="52:56" ht="15" customHeight="1">
      <c r="AZ885" s="601" t="str">
        <f t="shared" si="281"/>
        <v/>
      </c>
      <c r="BA885" s="457"/>
      <c r="BB885" s="617"/>
      <c r="BC885" s="457"/>
      <c r="BD885" s="458"/>
    </row>
    <row r="886" spans="52:56" ht="15" customHeight="1">
      <c r="AZ886" s="601" t="str">
        <f t="shared" si="281"/>
        <v/>
      </c>
      <c r="BA886" s="457"/>
      <c r="BB886" s="617"/>
      <c r="BC886" s="457"/>
      <c r="BD886" s="458"/>
    </row>
    <row r="887" spans="52:56" ht="15" customHeight="1">
      <c r="AZ887" s="601" t="str">
        <f t="shared" si="281"/>
        <v/>
      </c>
      <c r="BA887" s="457"/>
      <c r="BB887" s="617"/>
      <c r="BC887" s="457"/>
      <c r="BD887" s="458"/>
    </row>
    <row r="888" spans="52:56" ht="15" customHeight="1">
      <c r="AZ888" s="601" t="str">
        <f t="shared" si="281"/>
        <v/>
      </c>
      <c r="BA888" s="457"/>
      <c r="BB888" s="617"/>
      <c r="BC888" s="457"/>
      <c r="BD888" s="458"/>
    </row>
    <row r="889" spans="52:56" ht="15" customHeight="1">
      <c r="AZ889" s="601" t="str">
        <f t="shared" si="281"/>
        <v/>
      </c>
      <c r="BA889" s="457"/>
      <c r="BB889" s="617"/>
      <c r="BC889" s="457"/>
      <c r="BD889" s="458"/>
    </row>
    <row r="890" spans="52:56" ht="15" customHeight="1">
      <c r="AZ890" s="601" t="str">
        <f t="shared" si="281"/>
        <v/>
      </c>
      <c r="BA890" s="457"/>
      <c r="BB890" s="617"/>
      <c r="BC890" s="457"/>
      <c r="BD890" s="458"/>
    </row>
    <row r="891" spans="52:56" ht="15" customHeight="1">
      <c r="AZ891" s="601" t="str">
        <f t="shared" si="281"/>
        <v/>
      </c>
      <c r="BA891" s="457"/>
      <c r="BB891" s="617"/>
      <c r="BC891" s="457"/>
      <c r="BD891" s="458"/>
    </row>
    <row r="892" spans="52:56" ht="15" customHeight="1">
      <c r="AZ892" s="601" t="str">
        <f t="shared" si="281"/>
        <v/>
      </c>
      <c r="BA892" s="457"/>
      <c r="BB892" s="617"/>
      <c r="BC892" s="457"/>
      <c r="BD892" s="458"/>
    </row>
    <row r="893" spans="52:56" ht="15" customHeight="1">
      <c r="AZ893" s="601" t="str">
        <f t="shared" si="281"/>
        <v/>
      </c>
      <c r="BA893" s="457"/>
      <c r="BB893" s="617"/>
      <c r="BC893" s="457"/>
      <c r="BD893" s="458"/>
    </row>
    <row r="894" spans="52:56" ht="15" customHeight="1">
      <c r="AZ894" s="601" t="str">
        <f t="shared" si="281"/>
        <v/>
      </c>
      <c r="BA894" s="457"/>
      <c r="BB894" s="617"/>
      <c r="BC894" s="457"/>
      <c r="BD894" s="458"/>
    </row>
    <row r="895" spans="52:56" ht="15" customHeight="1">
      <c r="AZ895" s="601" t="str">
        <f t="shared" si="281"/>
        <v/>
      </c>
      <c r="BA895" s="457"/>
      <c r="BB895" s="617"/>
      <c r="BC895" s="457"/>
      <c r="BD895" s="458"/>
    </row>
    <row r="896" spans="52:56" ht="15" customHeight="1">
      <c r="AZ896" s="601" t="str">
        <f t="shared" si="281"/>
        <v/>
      </c>
      <c r="BA896" s="457"/>
      <c r="BB896" s="617"/>
      <c r="BC896" s="457"/>
      <c r="BD896" s="458"/>
    </row>
    <row r="897" spans="52:56" ht="15" customHeight="1">
      <c r="AZ897" s="601" t="str">
        <f t="shared" si="281"/>
        <v/>
      </c>
      <c r="BA897" s="457"/>
      <c r="BB897" s="617"/>
      <c r="BC897" s="457"/>
      <c r="BD897" s="458"/>
    </row>
    <row r="898" spans="52:56" ht="15" customHeight="1">
      <c r="AZ898" s="601" t="str">
        <f t="shared" si="281"/>
        <v/>
      </c>
      <c r="BA898" s="457"/>
      <c r="BB898" s="617"/>
      <c r="BC898" s="457"/>
      <c r="BD898" s="458"/>
    </row>
    <row r="899" spans="52:56" ht="15" customHeight="1">
      <c r="AZ899" s="601" t="str">
        <f t="shared" si="281"/>
        <v/>
      </c>
      <c r="BA899" s="457"/>
      <c r="BB899" s="617"/>
      <c r="BC899" s="457"/>
      <c r="BD899" s="458"/>
    </row>
    <row r="900" spans="52:56" ht="15" customHeight="1">
      <c r="AZ900" s="601" t="str">
        <f t="shared" si="281"/>
        <v/>
      </c>
      <c r="BA900" s="457"/>
      <c r="BB900" s="617"/>
      <c r="BC900" s="457"/>
      <c r="BD900" s="458"/>
    </row>
    <row r="901" spans="52:56" ht="15" customHeight="1">
      <c r="AZ901" s="601" t="str">
        <f t="shared" si="281"/>
        <v/>
      </c>
      <c r="BA901" s="457"/>
      <c r="BB901" s="617"/>
      <c r="BC901" s="457"/>
      <c r="BD901" s="458"/>
    </row>
    <row r="902" spans="52:56" ht="15" customHeight="1">
      <c r="AZ902" s="601" t="str">
        <f t="shared" si="281"/>
        <v/>
      </c>
      <c r="BA902" s="457"/>
      <c r="BB902" s="617"/>
      <c r="BC902" s="457"/>
      <c r="BD902" s="458"/>
    </row>
    <row r="903" spans="52:56" ht="15" customHeight="1">
      <c r="AZ903" s="601" t="str">
        <f t="shared" si="281"/>
        <v/>
      </c>
      <c r="BA903" s="457"/>
      <c r="BB903" s="617"/>
      <c r="BC903" s="457"/>
      <c r="BD903" s="458"/>
    </row>
    <row r="904" spans="52:56" ht="15" customHeight="1">
      <c r="AZ904" s="601" t="str">
        <f t="shared" ref="AZ904:AZ931" si="282">CONCATENATE(BB904,BC904)</f>
        <v/>
      </c>
      <c r="BA904" s="457"/>
      <c r="BB904" s="617"/>
      <c r="BC904" s="457"/>
      <c r="BD904" s="458"/>
    </row>
    <row r="905" spans="52:56" ht="15" customHeight="1">
      <c r="AZ905" s="601" t="str">
        <f t="shared" si="282"/>
        <v/>
      </c>
      <c r="BA905" s="457"/>
      <c r="BB905" s="617"/>
      <c r="BC905" s="457"/>
      <c r="BD905" s="458"/>
    </row>
    <row r="906" spans="52:56" ht="15" customHeight="1">
      <c r="AZ906" s="601" t="str">
        <f t="shared" si="282"/>
        <v/>
      </c>
      <c r="BA906" s="457"/>
      <c r="BB906" s="617"/>
      <c r="BC906" s="457"/>
      <c r="BD906" s="458"/>
    </row>
    <row r="907" spans="52:56" ht="15" customHeight="1">
      <c r="AZ907" s="601" t="str">
        <f t="shared" si="282"/>
        <v/>
      </c>
      <c r="BA907" s="457"/>
      <c r="BB907" s="617"/>
      <c r="BC907" s="457"/>
      <c r="BD907" s="458"/>
    </row>
    <row r="908" spans="52:56" ht="15" customHeight="1">
      <c r="AZ908" s="601" t="str">
        <f t="shared" si="282"/>
        <v/>
      </c>
      <c r="BA908" s="457"/>
      <c r="BB908" s="617"/>
      <c r="BC908" s="457"/>
      <c r="BD908" s="458"/>
    </row>
    <row r="909" spans="52:56" ht="15" customHeight="1">
      <c r="AZ909" s="601" t="str">
        <f t="shared" si="282"/>
        <v/>
      </c>
      <c r="BA909" s="457"/>
      <c r="BB909" s="617"/>
      <c r="BC909" s="457"/>
      <c r="BD909" s="458"/>
    </row>
    <row r="910" spans="52:56" ht="15" customHeight="1">
      <c r="AZ910" s="601" t="str">
        <f t="shared" si="282"/>
        <v/>
      </c>
      <c r="BA910" s="457"/>
      <c r="BB910" s="617"/>
      <c r="BC910" s="457"/>
      <c r="BD910" s="458"/>
    </row>
    <row r="911" spans="52:56" ht="15" customHeight="1">
      <c r="AZ911" s="601" t="str">
        <f t="shared" si="282"/>
        <v/>
      </c>
      <c r="BA911" s="457"/>
      <c r="BB911" s="617"/>
      <c r="BC911" s="457"/>
      <c r="BD911" s="458"/>
    </row>
    <row r="912" spans="52:56" ht="15" customHeight="1">
      <c r="AZ912" s="601" t="str">
        <f t="shared" si="282"/>
        <v/>
      </c>
      <c r="BA912" s="457"/>
      <c r="BB912" s="617"/>
      <c r="BC912" s="457"/>
      <c r="BD912" s="458"/>
    </row>
    <row r="913" spans="52:56" ht="15" customHeight="1">
      <c r="AZ913" s="601" t="str">
        <f t="shared" si="282"/>
        <v/>
      </c>
      <c r="BA913" s="457"/>
      <c r="BB913" s="617"/>
      <c r="BC913" s="457"/>
      <c r="BD913" s="458"/>
    </row>
    <row r="914" spans="52:56" ht="15" customHeight="1">
      <c r="AZ914" s="601" t="str">
        <f t="shared" si="282"/>
        <v/>
      </c>
      <c r="BA914" s="457"/>
      <c r="BB914" s="617"/>
      <c r="BC914" s="457"/>
      <c r="BD914" s="458"/>
    </row>
    <row r="915" spans="52:56" ht="15" customHeight="1">
      <c r="AZ915" s="601" t="str">
        <f t="shared" si="282"/>
        <v/>
      </c>
      <c r="BA915" s="615"/>
      <c r="BB915" s="616"/>
      <c r="BC915" s="615"/>
      <c r="BD915" s="616"/>
    </row>
    <row r="916" spans="52:56" ht="15" customHeight="1">
      <c r="AZ916" s="601" t="str">
        <f t="shared" si="282"/>
        <v/>
      </c>
      <c r="BA916" s="615"/>
      <c r="BB916" s="616"/>
      <c r="BC916" s="615"/>
      <c r="BD916" s="616"/>
    </row>
    <row r="917" spans="52:56" ht="15" customHeight="1">
      <c r="AZ917" s="601" t="str">
        <f t="shared" si="282"/>
        <v/>
      </c>
      <c r="BA917" s="615"/>
      <c r="BB917" s="616"/>
      <c r="BC917" s="615"/>
      <c r="BD917" s="616"/>
    </row>
    <row r="918" spans="52:56" ht="15" customHeight="1">
      <c r="AZ918" s="601" t="str">
        <f t="shared" si="282"/>
        <v/>
      </c>
      <c r="BA918" s="615"/>
      <c r="BB918" s="616"/>
      <c r="BC918" s="615"/>
      <c r="BD918" s="616"/>
    </row>
    <row r="919" spans="52:56" ht="15" customHeight="1">
      <c r="AZ919" s="601" t="str">
        <f t="shared" si="282"/>
        <v/>
      </c>
      <c r="BA919" s="615"/>
      <c r="BB919" s="616"/>
      <c r="BC919" s="615"/>
      <c r="BD919" s="616"/>
    </row>
    <row r="920" spans="52:56" ht="15" customHeight="1">
      <c r="AZ920" s="601" t="str">
        <f t="shared" si="282"/>
        <v/>
      </c>
      <c r="BA920" s="615"/>
      <c r="BB920" s="616"/>
      <c r="BC920" s="615"/>
      <c r="BD920" s="616"/>
    </row>
    <row r="921" spans="52:56" ht="15" customHeight="1">
      <c r="AZ921" s="601" t="str">
        <f t="shared" si="282"/>
        <v/>
      </c>
      <c r="BA921" s="615"/>
      <c r="BB921" s="616"/>
      <c r="BC921" s="615"/>
      <c r="BD921" s="616"/>
    </row>
    <row r="922" spans="52:56" ht="15" customHeight="1">
      <c r="AZ922" s="601" t="str">
        <f t="shared" si="282"/>
        <v/>
      </c>
      <c r="BA922" s="615"/>
      <c r="BB922" s="616"/>
      <c r="BC922" s="615"/>
      <c r="BD922" s="616"/>
    </row>
    <row r="923" spans="52:56" ht="15" customHeight="1">
      <c r="AZ923" s="601" t="str">
        <f t="shared" si="282"/>
        <v/>
      </c>
      <c r="BA923" s="615"/>
      <c r="BB923" s="616"/>
      <c r="BC923" s="615"/>
      <c r="BD923" s="616"/>
    </row>
    <row r="924" spans="52:56" ht="15" customHeight="1">
      <c r="AZ924" s="601" t="str">
        <f t="shared" si="282"/>
        <v/>
      </c>
      <c r="BA924" s="615"/>
      <c r="BB924" s="616"/>
      <c r="BC924" s="615"/>
      <c r="BD924" s="616"/>
    </row>
    <row r="925" spans="52:56" ht="15" customHeight="1">
      <c r="AZ925" s="601" t="str">
        <f t="shared" si="282"/>
        <v/>
      </c>
      <c r="BA925" s="615"/>
      <c r="BB925" s="616"/>
      <c r="BC925" s="615"/>
      <c r="BD925" s="616"/>
    </row>
    <row r="926" spans="52:56" ht="15" customHeight="1">
      <c r="AZ926" s="601" t="str">
        <f t="shared" si="282"/>
        <v/>
      </c>
      <c r="BA926" s="615"/>
      <c r="BB926" s="616"/>
      <c r="BC926" s="615"/>
      <c r="BD926" s="616"/>
    </row>
    <row r="927" spans="52:56" ht="15" customHeight="1">
      <c r="AZ927" s="601" t="str">
        <f t="shared" si="282"/>
        <v/>
      </c>
      <c r="BA927" s="615"/>
      <c r="BB927" s="616"/>
      <c r="BC927" s="615"/>
      <c r="BD927" s="616"/>
    </row>
    <row r="928" spans="52:56" ht="15" customHeight="1">
      <c r="AZ928" s="601" t="str">
        <f t="shared" si="282"/>
        <v/>
      </c>
      <c r="BA928" s="615"/>
      <c r="BB928" s="616"/>
      <c r="BC928" s="615"/>
      <c r="BD928" s="616"/>
    </row>
    <row r="929" spans="52:56" ht="15" customHeight="1">
      <c r="AZ929" s="601" t="str">
        <f t="shared" si="282"/>
        <v/>
      </c>
      <c r="BA929" s="615"/>
      <c r="BB929" s="616"/>
      <c r="BC929" s="615"/>
      <c r="BD929" s="616"/>
    </row>
    <row r="930" spans="52:56" ht="15" customHeight="1">
      <c r="AZ930" s="601" t="str">
        <f t="shared" si="282"/>
        <v/>
      </c>
      <c r="BA930" s="615"/>
      <c r="BB930" s="616"/>
      <c r="BC930" s="615"/>
      <c r="BD930" s="616"/>
    </row>
    <row r="931" spans="52:56" ht="15" customHeight="1">
      <c r="AZ931" s="601" t="str">
        <f t="shared" si="282"/>
        <v/>
      </c>
      <c r="BA931" s="615"/>
      <c r="BB931" s="616"/>
      <c r="BC931" s="615"/>
      <c r="BD931" s="616"/>
    </row>
  </sheetData>
  <autoFilter ref="BA8:BC931"/>
  <mergeCells count="12">
    <mergeCell ref="AA143:AB143"/>
    <mergeCell ref="AA144:AB144"/>
    <mergeCell ref="AA145:AB145"/>
    <mergeCell ref="AY3:AY5"/>
    <mergeCell ref="Z1:AX1"/>
    <mergeCell ref="AB4:AB5"/>
    <mergeCell ref="AA4:AA5"/>
    <mergeCell ref="Z4:Z5"/>
    <mergeCell ref="Z2:AB2"/>
    <mergeCell ref="AC3:AP3"/>
    <mergeCell ref="AQ3:AX3"/>
    <mergeCell ref="AA3:AB3"/>
  </mergeCells>
  <conditionalFormatting sqref="BB9:BB739">
    <cfRule type="duplicateValues" dxfId="38" priority="1"/>
  </conditionalFormatting>
  <pageMargins left="0.7" right="0.7" top="0.75" bottom="0.75" header="0.3" footer="0.3"/>
  <pageSetup orientation="portrait" horizontalDpi="4294967295" verticalDpi="4294967295" r:id="rId1"/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tabColor rgb="FF009900"/>
  </sheetPr>
  <dimension ref="A1:DJ142"/>
  <sheetViews>
    <sheetView zoomScale="90" zoomScaleNormal="90" workbookViewId="0">
      <pane xSplit="3" ySplit="4" topLeftCell="CY5" activePane="bottomRight" state="frozen"/>
      <selection pane="topRight" activeCell="D1" sqref="D1"/>
      <selection pane="bottomLeft" activeCell="A5" sqref="A5"/>
      <selection pane="bottomRight" activeCell="DJ2" sqref="DJ2"/>
    </sheetView>
  </sheetViews>
  <sheetFormatPr baseColWidth="10" defaultRowHeight="12.75" outlineLevelRow="2"/>
  <cols>
    <col min="1" max="1" width="29.140625" style="18" customWidth="1"/>
    <col min="2" max="2" width="17.42578125" style="18" hidden="1" customWidth="1"/>
    <col min="3" max="3" width="28.28515625" customWidth="1"/>
    <col min="4" max="13" width="11.42578125" customWidth="1"/>
    <col min="14" max="14" width="12.5703125" customWidth="1"/>
    <col min="15" max="21" width="11.42578125" customWidth="1"/>
    <col min="22" max="23" width="11.42578125" style="18" customWidth="1"/>
    <col min="24" max="24" width="11.42578125" customWidth="1"/>
    <col min="25" max="58" width="11.42578125" style="18" customWidth="1"/>
    <col min="59" max="59" width="11.42578125" style="207" customWidth="1"/>
    <col min="60" max="60" width="12.28515625" style="208" customWidth="1"/>
    <col min="61" max="61" width="12.28515625" style="211" customWidth="1"/>
    <col min="62" max="62" width="12.28515625" style="217" customWidth="1"/>
    <col min="63" max="63" width="12.28515625" style="18" customWidth="1"/>
    <col min="64" max="64" width="11.42578125" style="274" customWidth="1"/>
    <col min="65" max="65" width="11.42578125" style="281" customWidth="1"/>
    <col min="66" max="66" width="11.42578125" style="291" customWidth="1"/>
    <col min="67" max="67" width="11.42578125" style="339" customWidth="1"/>
    <col min="68" max="68" width="11.42578125" style="360" customWidth="1"/>
    <col min="69" max="74" width="11.42578125" style="361" customWidth="1"/>
    <col min="75" max="75" width="11.42578125" style="229" customWidth="1"/>
    <col min="76" max="86" width="11.42578125" style="361" customWidth="1"/>
    <col min="87" max="87" width="11.140625" style="361" customWidth="1"/>
    <col min="88" max="95" width="10.85546875" style="361" customWidth="1"/>
    <col min="96" max="96" width="11.5703125" style="361" bestFit="1" customWidth="1"/>
    <col min="97" max="100" width="11.5703125" style="361" customWidth="1"/>
    <col min="101" max="101" width="10.85546875" style="361" customWidth="1"/>
    <col min="102" max="102" width="15.5703125" customWidth="1"/>
    <col min="103" max="103" width="11.7109375" bestFit="1" customWidth="1"/>
    <col min="104" max="104" width="15.28515625" style="361" customWidth="1"/>
    <col min="105" max="105" width="11.7109375" style="361" bestFit="1" customWidth="1"/>
    <col min="106" max="106" width="12.42578125" customWidth="1"/>
    <col min="107" max="107" width="13.140625" customWidth="1"/>
    <col min="328" max="328" width="21.42578125" customWidth="1"/>
    <col min="329" max="337" width="11.42578125" customWidth="1"/>
    <col min="338" max="338" width="15.5703125" customWidth="1"/>
    <col min="339" max="339" width="13.42578125" customWidth="1"/>
    <col min="344" max="344" width="14.7109375" customWidth="1"/>
    <col min="584" max="584" width="21.42578125" customWidth="1"/>
    <col min="585" max="593" width="11.42578125" customWidth="1"/>
    <col min="594" max="594" width="15.5703125" customWidth="1"/>
    <col min="595" max="595" width="13.42578125" customWidth="1"/>
    <col min="600" max="600" width="14.7109375" customWidth="1"/>
    <col min="840" max="840" width="21.42578125" customWidth="1"/>
    <col min="841" max="849" width="11.42578125" customWidth="1"/>
    <col min="850" max="850" width="15.5703125" customWidth="1"/>
    <col min="851" max="851" width="13.42578125" customWidth="1"/>
    <col min="856" max="856" width="14.7109375" customWidth="1"/>
    <col min="1096" max="1096" width="21.42578125" customWidth="1"/>
    <col min="1097" max="1105" width="11.42578125" customWidth="1"/>
    <col min="1106" max="1106" width="15.5703125" customWidth="1"/>
    <col min="1107" max="1107" width="13.42578125" customWidth="1"/>
    <col min="1112" max="1112" width="14.7109375" customWidth="1"/>
    <col min="1352" max="1352" width="21.42578125" customWidth="1"/>
    <col min="1353" max="1361" width="11.42578125" customWidth="1"/>
    <col min="1362" max="1362" width="15.5703125" customWidth="1"/>
    <col min="1363" max="1363" width="13.42578125" customWidth="1"/>
    <col min="1368" max="1368" width="14.7109375" customWidth="1"/>
    <col min="1608" max="1608" width="21.42578125" customWidth="1"/>
    <col min="1609" max="1617" width="11.42578125" customWidth="1"/>
    <col min="1618" max="1618" width="15.5703125" customWidth="1"/>
    <col min="1619" max="1619" width="13.42578125" customWidth="1"/>
    <col min="1624" max="1624" width="14.7109375" customWidth="1"/>
    <col min="1864" max="1864" width="21.42578125" customWidth="1"/>
    <col min="1865" max="1873" width="11.42578125" customWidth="1"/>
    <col min="1874" max="1874" width="15.5703125" customWidth="1"/>
    <col min="1875" max="1875" width="13.42578125" customWidth="1"/>
    <col min="1880" max="1880" width="14.7109375" customWidth="1"/>
    <col min="2120" max="2120" width="21.42578125" customWidth="1"/>
    <col min="2121" max="2129" width="11.42578125" customWidth="1"/>
    <col min="2130" max="2130" width="15.5703125" customWidth="1"/>
    <col min="2131" max="2131" width="13.42578125" customWidth="1"/>
    <col min="2136" max="2136" width="14.7109375" customWidth="1"/>
    <col min="2376" max="2376" width="21.42578125" customWidth="1"/>
    <col min="2377" max="2385" width="11.42578125" customWidth="1"/>
    <col min="2386" max="2386" width="15.5703125" customWidth="1"/>
    <col min="2387" max="2387" width="13.42578125" customWidth="1"/>
    <col min="2392" max="2392" width="14.7109375" customWidth="1"/>
    <col min="2632" max="2632" width="21.42578125" customWidth="1"/>
    <col min="2633" max="2641" width="11.42578125" customWidth="1"/>
    <col min="2642" max="2642" width="15.5703125" customWidth="1"/>
    <col min="2643" max="2643" width="13.42578125" customWidth="1"/>
    <col min="2648" max="2648" width="14.7109375" customWidth="1"/>
    <col min="2888" max="2888" width="21.42578125" customWidth="1"/>
    <col min="2889" max="2897" width="11.42578125" customWidth="1"/>
    <col min="2898" max="2898" width="15.5703125" customWidth="1"/>
    <col min="2899" max="2899" width="13.42578125" customWidth="1"/>
    <col min="2904" max="2904" width="14.7109375" customWidth="1"/>
    <col min="3144" max="3144" width="21.42578125" customWidth="1"/>
    <col min="3145" max="3153" width="11.42578125" customWidth="1"/>
    <col min="3154" max="3154" width="15.5703125" customWidth="1"/>
    <col min="3155" max="3155" width="13.42578125" customWidth="1"/>
    <col min="3160" max="3160" width="14.7109375" customWidth="1"/>
    <col min="3400" max="3400" width="21.42578125" customWidth="1"/>
    <col min="3401" max="3409" width="11.42578125" customWidth="1"/>
    <col min="3410" max="3410" width="15.5703125" customWidth="1"/>
    <col min="3411" max="3411" width="13.42578125" customWidth="1"/>
    <col min="3416" max="3416" width="14.7109375" customWidth="1"/>
    <col min="3656" max="3656" width="21.42578125" customWidth="1"/>
    <col min="3657" max="3665" width="11.42578125" customWidth="1"/>
    <col min="3666" max="3666" width="15.5703125" customWidth="1"/>
    <col min="3667" max="3667" width="13.42578125" customWidth="1"/>
    <col min="3672" max="3672" width="14.7109375" customWidth="1"/>
    <col min="3912" max="3912" width="21.42578125" customWidth="1"/>
    <col min="3913" max="3921" width="11.42578125" customWidth="1"/>
    <col min="3922" max="3922" width="15.5703125" customWidth="1"/>
    <col min="3923" max="3923" width="13.42578125" customWidth="1"/>
    <col min="3928" max="3928" width="14.7109375" customWidth="1"/>
    <col min="4168" max="4168" width="21.42578125" customWidth="1"/>
    <col min="4169" max="4177" width="11.42578125" customWidth="1"/>
    <col min="4178" max="4178" width="15.5703125" customWidth="1"/>
    <col min="4179" max="4179" width="13.42578125" customWidth="1"/>
    <col min="4184" max="4184" width="14.7109375" customWidth="1"/>
    <col min="4424" max="4424" width="21.42578125" customWidth="1"/>
    <col min="4425" max="4433" width="11.42578125" customWidth="1"/>
    <col min="4434" max="4434" width="15.5703125" customWidth="1"/>
    <col min="4435" max="4435" width="13.42578125" customWidth="1"/>
    <col min="4440" max="4440" width="14.7109375" customWidth="1"/>
    <col min="4680" max="4680" width="21.42578125" customWidth="1"/>
    <col min="4681" max="4689" width="11.42578125" customWidth="1"/>
    <col min="4690" max="4690" width="15.5703125" customWidth="1"/>
    <col min="4691" max="4691" width="13.42578125" customWidth="1"/>
    <col min="4696" max="4696" width="14.7109375" customWidth="1"/>
    <col min="4936" max="4936" width="21.42578125" customWidth="1"/>
    <col min="4937" max="4945" width="11.42578125" customWidth="1"/>
    <col min="4946" max="4946" width="15.5703125" customWidth="1"/>
    <col min="4947" max="4947" width="13.42578125" customWidth="1"/>
    <col min="4952" max="4952" width="14.7109375" customWidth="1"/>
    <col min="5192" max="5192" width="21.42578125" customWidth="1"/>
    <col min="5193" max="5201" width="11.42578125" customWidth="1"/>
    <col min="5202" max="5202" width="15.5703125" customWidth="1"/>
    <col min="5203" max="5203" width="13.42578125" customWidth="1"/>
    <col min="5208" max="5208" width="14.7109375" customWidth="1"/>
    <col min="5448" max="5448" width="21.42578125" customWidth="1"/>
    <col min="5449" max="5457" width="11.42578125" customWidth="1"/>
    <col min="5458" max="5458" width="15.5703125" customWidth="1"/>
    <col min="5459" max="5459" width="13.42578125" customWidth="1"/>
    <col min="5464" max="5464" width="14.7109375" customWidth="1"/>
    <col min="5704" max="5704" width="21.42578125" customWidth="1"/>
    <col min="5705" max="5713" width="11.42578125" customWidth="1"/>
    <col min="5714" max="5714" width="15.5703125" customWidth="1"/>
    <col min="5715" max="5715" width="13.42578125" customWidth="1"/>
    <col min="5720" max="5720" width="14.7109375" customWidth="1"/>
    <col min="5960" max="5960" width="21.42578125" customWidth="1"/>
    <col min="5961" max="5969" width="11.42578125" customWidth="1"/>
    <col min="5970" max="5970" width="15.5703125" customWidth="1"/>
    <col min="5971" max="5971" width="13.42578125" customWidth="1"/>
    <col min="5976" max="5976" width="14.7109375" customWidth="1"/>
    <col min="6216" max="6216" width="21.42578125" customWidth="1"/>
    <col min="6217" max="6225" width="11.42578125" customWidth="1"/>
    <col min="6226" max="6226" width="15.5703125" customWidth="1"/>
    <col min="6227" max="6227" width="13.42578125" customWidth="1"/>
    <col min="6232" max="6232" width="14.7109375" customWidth="1"/>
    <col min="6472" max="6472" width="21.42578125" customWidth="1"/>
    <col min="6473" max="6481" width="11.42578125" customWidth="1"/>
    <col min="6482" max="6482" width="15.5703125" customWidth="1"/>
    <col min="6483" max="6483" width="13.42578125" customWidth="1"/>
    <col min="6488" max="6488" width="14.7109375" customWidth="1"/>
    <col min="6728" max="6728" width="21.42578125" customWidth="1"/>
    <col min="6729" max="6737" width="11.42578125" customWidth="1"/>
    <col min="6738" max="6738" width="15.5703125" customWidth="1"/>
    <col min="6739" max="6739" width="13.42578125" customWidth="1"/>
    <col min="6744" max="6744" width="14.7109375" customWidth="1"/>
    <col min="6984" max="6984" width="21.42578125" customWidth="1"/>
    <col min="6985" max="6993" width="11.42578125" customWidth="1"/>
    <col min="6994" max="6994" width="15.5703125" customWidth="1"/>
    <col min="6995" max="6995" width="13.42578125" customWidth="1"/>
    <col min="7000" max="7000" width="14.7109375" customWidth="1"/>
    <col min="7240" max="7240" width="21.42578125" customWidth="1"/>
    <col min="7241" max="7249" width="11.42578125" customWidth="1"/>
    <col min="7250" max="7250" width="15.5703125" customWidth="1"/>
    <col min="7251" max="7251" width="13.42578125" customWidth="1"/>
    <col min="7256" max="7256" width="14.7109375" customWidth="1"/>
    <col min="7496" max="7496" width="21.42578125" customWidth="1"/>
    <col min="7497" max="7505" width="11.42578125" customWidth="1"/>
    <col min="7506" max="7506" width="15.5703125" customWidth="1"/>
    <col min="7507" max="7507" width="13.42578125" customWidth="1"/>
    <col min="7512" max="7512" width="14.7109375" customWidth="1"/>
    <col min="7752" max="7752" width="21.42578125" customWidth="1"/>
    <col min="7753" max="7761" width="11.42578125" customWidth="1"/>
    <col min="7762" max="7762" width="15.5703125" customWidth="1"/>
    <col min="7763" max="7763" width="13.42578125" customWidth="1"/>
    <col min="7768" max="7768" width="14.7109375" customWidth="1"/>
    <col min="8008" max="8008" width="21.42578125" customWidth="1"/>
    <col min="8009" max="8017" width="11.42578125" customWidth="1"/>
    <col min="8018" max="8018" width="15.5703125" customWidth="1"/>
    <col min="8019" max="8019" width="13.42578125" customWidth="1"/>
    <col min="8024" max="8024" width="14.7109375" customWidth="1"/>
    <col min="8264" max="8264" width="21.42578125" customWidth="1"/>
    <col min="8265" max="8273" width="11.42578125" customWidth="1"/>
    <col min="8274" max="8274" width="15.5703125" customWidth="1"/>
    <col min="8275" max="8275" width="13.42578125" customWidth="1"/>
    <col min="8280" max="8280" width="14.7109375" customWidth="1"/>
    <col min="8520" max="8520" width="21.42578125" customWidth="1"/>
    <col min="8521" max="8529" width="11.42578125" customWidth="1"/>
    <col min="8530" max="8530" width="15.5703125" customWidth="1"/>
    <col min="8531" max="8531" width="13.42578125" customWidth="1"/>
    <col min="8536" max="8536" width="14.7109375" customWidth="1"/>
    <col min="8776" max="8776" width="21.42578125" customWidth="1"/>
    <col min="8777" max="8785" width="11.42578125" customWidth="1"/>
    <col min="8786" max="8786" width="15.5703125" customWidth="1"/>
    <col min="8787" max="8787" width="13.42578125" customWidth="1"/>
    <col min="8792" max="8792" width="14.7109375" customWidth="1"/>
    <col min="9032" max="9032" width="21.42578125" customWidth="1"/>
    <col min="9033" max="9041" width="11.42578125" customWidth="1"/>
    <col min="9042" max="9042" width="15.5703125" customWidth="1"/>
    <col min="9043" max="9043" width="13.42578125" customWidth="1"/>
    <col min="9048" max="9048" width="14.7109375" customWidth="1"/>
    <col min="9288" max="9288" width="21.42578125" customWidth="1"/>
    <col min="9289" max="9297" width="11.42578125" customWidth="1"/>
    <col min="9298" max="9298" width="15.5703125" customWidth="1"/>
    <col min="9299" max="9299" width="13.42578125" customWidth="1"/>
    <col min="9304" max="9304" width="14.7109375" customWidth="1"/>
    <col min="9544" max="9544" width="21.42578125" customWidth="1"/>
    <col min="9545" max="9553" width="11.42578125" customWidth="1"/>
    <col min="9554" max="9554" width="15.5703125" customWidth="1"/>
    <col min="9555" max="9555" width="13.42578125" customWidth="1"/>
    <col min="9560" max="9560" width="14.7109375" customWidth="1"/>
    <col min="9800" max="9800" width="21.42578125" customWidth="1"/>
    <col min="9801" max="9809" width="11.42578125" customWidth="1"/>
    <col min="9810" max="9810" width="15.5703125" customWidth="1"/>
    <col min="9811" max="9811" width="13.42578125" customWidth="1"/>
    <col min="9816" max="9816" width="14.7109375" customWidth="1"/>
    <col min="10056" max="10056" width="21.42578125" customWidth="1"/>
    <col min="10057" max="10065" width="11.42578125" customWidth="1"/>
    <col min="10066" max="10066" width="15.5703125" customWidth="1"/>
    <col min="10067" max="10067" width="13.42578125" customWidth="1"/>
    <col min="10072" max="10072" width="14.7109375" customWidth="1"/>
    <col min="10312" max="10312" width="21.42578125" customWidth="1"/>
    <col min="10313" max="10321" width="11.42578125" customWidth="1"/>
    <col min="10322" max="10322" width="15.5703125" customWidth="1"/>
    <col min="10323" max="10323" width="13.42578125" customWidth="1"/>
    <col min="10328" max="10328" width="14.7109375" customWidth="1"/>
    <col min="10568" max="10568" width="21.42578125" customWidth="1"/>
    <col min="10569" max="10577" width="11.42578125" customWidth="1"/>
    <col min="10578" max="10578" width="15.5703125" customWidth="1"/>
    <col min="10579" max="10579" width="13.42578125" customWidth="1"/>
    <col min="10584" max="10584" width="14.7109375" customWidth="1"/>
    <col min="10824" max="10824" width="21.42578125" customWidth="1"/>
    <col min="10825" max="10833" width="11.42578125" customWidth="1"/>
    <col min="10834" max="10834" width="15.5703125" customWidth="1"/>
    <col min="10835" max="10835" width="13.42578125" customWidth="1"/>
    <col min="10840" max="10840" width="14.7109375" customWidth="1"/>
    <col min="11080" max="11080" width="21.42578125" customWidth="1"/>
    <col min="11081" max="11089" width="11.42578125" customWidth="1"/>
    <col min="11090" max="11090" width="15.5703125" customWidth="1"/>
    <col min="11091" max="11091" width="13.42578125" customWidth="1"/>
    <col min="11096" max="11096" width="14.7109375" customWidth="1"/>
    <col min="11336" max="11336" width="21.42578125" customWidth="1"/>
    <col min="11337" max="11345" width="11.42578125" customWidth="1"/>
    <col min="11346" max="11346" width="15.5703125" customWidth="1"/>
    <col min="11347" max="11347" width="13.42578125" customWidth="1"/>
    <col min="11352" max="11352" width="14.7109375" customWidth="1"/>
    <col min="11592" max="11592" width="21.42578125" customWidth="1"/>
    <col min="11593" max="11601" width="11.42578125" customWidth="1"/>
    <col min="11602" max="11602" width="15.5703125" customWidth="1"/>
    <col min="11603" max="11603" width="13.42578125" customWidth="1"/>
    <col min="11608" max="11608" width="14.7109375" customWidth="1"/>
    <col min="11848" max="11848" width="21.42578125" customWidth="1"/>
    <col min="11849" max="11857" width="11.42578125" customWidth="1"/>
    <col min="11858" max="11858" width="15.5703125" customWidth="1"/>
    <col min="11859" max="11859" width="13.42578125" customWidth="1"/>
    <col min="11864" max="11864" width="14.7109375" customWidth="1"/>
    <col min="12104" max="12104" width="21.42578125" customWidth="1"/>
    <col min="12105" max="12113" width="11.42578125" customWidth="1"/>
    <col min="12114" max="12114" width="15.5703125" customWidth="1"/>
    <col min="12115" max="12115" width="13.42578125" customWidth="1"/>
    <col min="12120" max="12120" width="14.7109375" customWidth="1"/>
    <col min="12360" max="12360" width="21.42578125" customWidth="1"/>
    <col min="12361" max="12369" width="11.42578125" customWidth="1"/>
    <col min="12370" max="12370" width="15.5703125" customWidth="1"/>
    <col min="12371" max="12371" width="13.42578125" customWidth="1"/>
    <col min="12376" max="12376" width="14.7109375" customWidth="1"/>
    <col min="12616" max="12616" width="21.42578125" customWidth="1"/>
    <col min="12617" max="12625" width="11.42578125" customWidth="1"/>
    <col min="12626" max="12626" width="15.5703125" customWidth="1"/>
    <col min="12627" max="12627" width="13.42578125" customWidth="1"/>
    <col min="12632" max="12632" width="14.7109375" customWidth="1"/>
    <col min="12872" max="12872" width="21.42578125" customWidth="1"/>
    <col min="12873" max="12881" width="11.42578125" customWidth="1"/>
    <col min="12882" max="12882" width="15.5703125" customWidth="1"/>
    <col min="12883" max="12883" width="13.42578125" customWidth="1"/>
    <col min="12888" max="12888" width="14.7109375" customWidth="1"/>
    <col min="13128" max="13128" width="21.42578125" customWidth="1"/>
    <col min="13129" max="13137" width="11.42578125" customWidth="1"/>
    <col min="13138" max="13138" width="15.5703125" customWidth="1"/>
    <col min="13139" max="13139" width="13.42578125" customWidth="1"/>
    <col min="13144" max="13144" width="14.7109375" customWidth="1"/>
    <col min="13384" max="13384" width="21.42578125" customWidth="1"/>
    <col min="13385" max="13393" width="11.42578125" customWidth="1"/>
    <col min="13394" max="13394" width="15.5703125" customWidth="1"/>
    <col min="13395" max="13395" width="13.42578125" customWidth="1"/>
    <col min="13400" max="13400" width="14.7109375" customWidth="1"/>
    <col min="13640" max="13640" width="21.42578125" customWidth="1"/>
    <col min="13641" max="13649" width="11.42578125" customWidth="1"/>
    <col min="13650" max="13650" width="15.5703125" customWidth="1"/>
    <col min="13651" max="13651" width="13.42578125" customWidth="1"/>
    <col min="13656" max="13656" width="14.7109375" customWidth="1"/>
    <col min="13896" max="13896" width="21.42578125" customWidth="1"/>
    <col min="13897" max="13905" width="11.42578125" customWidth="1"/>
    <col min="13906" max="13906" width="15.5703125" customWidth="1"/>
    <col min="13907" max="13907" width="13.42578125" customWidth="1"/>
    <col min="13912" max="13912" width="14.7109375" customWidth="1"/>
    <col min="14152" max="14152" width="21.42578125" customWidth="1"/>
    <col min="14153" max="14161" width="11.42578125" customWidth="1"/>
    <col min="14162" max="14162" width="15.5703125" customWidth="1"/>
    <col min="14163" max="14163" width="13.42578125" customWidth="1"/>
    <col min="14168" max="14168" width="14.7109375" customWidth="1"/>
    <col min="14408" max="14408" width="21.42578125" customWidth="1"/>
    <col min="14409" max="14417" width="11.42578125" customWidth="1"/>
    <col min="14418" max="14418" width="15.5703125" customWidth="1"/>
    <col min="14419" max="14419" width="13.42578125" customWidth="1"/>
    <col min="14424" max="14424" width="14.7109375" customWidth="1"/>
    <col min="14664" max="14664" width="21.42578125" customWidth="1"/>
    <col min="14665" max="14673" width="11.42578125" customWidth="1"/>
    <col min="14674" max="14674" width="15.5703125" customWidth="1"/>
    <col min="14675" max="14675" width="13.42578125" customWidth="1"/>
    <col min="14680" max="14680" width="14.7109375" customWidth="1"/>
    <col min="14920" max="14920" width="21.42578125" customWidth="1"/>
    <col min="14921" max="14929" width="11.42578125" customWidth="1"/>
    <col min="14930" max="14930" width="15.5703125" customWidth="1"/>
    <col min="14931" max="14931" width="13.42578125" customWidth="1"/>
    <col min="14936" max="14936" width="14.7109375" customWidth="1"/>
    <col min="15176" max="15176" width="21.42578125" customWidth="1"/>
    <col min="15177" max="15185" width="11.42578125" customWidth="1"/>
    <col min="15186" max="15186" width="15.5703125" customWidth="1"/>
    <col min="15187" max="15187" width="13.42578125" customWidth="1"/>
    <col min="15192" max="15192" width="14.7109375" customWidth="1"/>
    <col min="15432" max="15432" width="21.42578125" customWidth="1"/>
    <col min="15433" max="15441" width="11.42578125" customWidth="1"/>
    <col min="15442" max="15442" width="15.5703125" customWidth="1"/>
    <col min="15443" max="15443" width="13.42578125" customWidth="1"/>
    <col min="15448" max="15448" width="14.7109375" customWidth="1"/>
    <col min="15688" max="15688" width="21.42578125" customWidth="1"/>
    <col min="15689" max="15697" width="11.42578125" customWidth="1"/>
    <col min="15698" max="15698" width="15.5703125" customWidth="1"/>
    <col min="15699" max="15699" width="13.42578125" customWidth="1"/>
    <col min="15704" max="15704" width="14.7109375" customWidth="1"/>
    <col min="15944" max="15944" width="21.42578125" customWidth="1"/>
    <col min="15945" max="15953" width="11.42578125" customWidth="1"/>
    <col min="15954" max="15954" width="15.5703125" customWidth="1"/>
    <col min="15955" max="15955" width="13.42578125" customWidth="1"/>
    <col min="15960" max="15960" width="14.7109375" customWidth="1"/>
    <col min="16200" max="16200" width="21.42578125" customWidth="1"/>
    <col min="16201" max="16209" width="11.42578125" customWidth="1"/>
    <col min="16210" max="16210" width="15.5703125" customWidth="1"/>
    <col min="16211" max="16211" width="13.42578125" customWidth="1"/>
    <col min="16216" max="16216" width="14.7109375" customWidth="1"/>
  </cols>
  <sheetData>
    <row r="1" spans="1:111" ht="70.5" customHeight="1" thickBot="1">
      <c r="A1" s="28" t="s">
        <v>1043</v>
      </c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  <c r="M1" s="29"/>
      <c r="N1" s="29"/>
      <c r="O1" s="29"/>
      <c r="P1" s="29"/>
      <c r="Q1" s="29"/>
      <c r="R1" s="29"/>
      <c r="S1" s="29"/>
      <c r="T1" s="29"/>
      <c r="U1" s="29"/>
      <c r="V1" s="29"/>
      <c r="W1" s="29"/>
      <c r="X1" s="29"/>
      <c r="Y1" s="29"/>
      <c r="Z1" s="29"/>
      <c r="AA1" s="29"/>
      <c r="AB1" s="29"/>
      <c r="AC1" s="29"/>
      <c r="AD1" s="29"/>
      <c r="AE1" s="29"/>
      <c r="AF1" s="29"/>
      <c r="AG1" s="29"/>
      <c r="AH1" s="29"/>
      <c r="AI1" s="29"/>
      <c r="AJ1" s="29"/>
      <c r="AK1" s="29"/>
      <c r="AL1" s="29"/>
      <c r="AM1" s="29"/>
      <c r="AN1" s="29"/>
      <c r="AO1" s="29"/>
      <c r="AP1" s="29"/>
      <c r="AQ1" s="29"/>
      <c r="AR1" s="29"/>
      <c r="AS1" s="29"/>
      <c r="AT1" s="29"/>
      <c r="AU1" s="29"/>
      <c r="AV1" s="29"/>
      <c r="AW1" s="29"/>
      <c r="AX1" s="29"/>
      <c r="AY1" s="29"/>
      <c r="AZ1" s="29"/>
      <c r="BA1" s="29"/>
      <c r="BB1" s="29"/>
      <c r="BC1" s="29"/>
      <c r="BD1" s="29"/>
      <c r="BE1" s="29"/>
      <c r="BF1" s="29"/>
      <c r="BG1" s="29"/>
      <c r="BH1" s="29"/>
      <c r="BI1" s="29"/>
      <c r="BJ1" s="29"/>
      <c r="BK1" s="29"/>
      <c r="BL1" s="29"/>
      <c r="BM1" s="29"/>
      <c r="BN1" s="29"/>
      <c r="BO1" s="29"/>
      <c r="BP1" s="29"/>
      <c r="BQ1" s="29"/>
      <c r="BR1" s="29"/>
      <c r="BS1" s="29"/>
      <c r="BT1" s="29"/>
      <c r="BU1" s="29"/>
      <c r="BV1" s="29"/>
      <c r="BW1" s="29"/>
      <c r="BX1" s="29"/>
      <c r="BY1" s="29"/>
      <c r="BZ1" s="29"/>
      <c r="CA1" s="29"/>
      <c r="CB1" s="29"/>
      <c r="CC1" s="29"/>
      <c r="CD1" s="29"/>
      <c r="CE1" s="29"/>
      <c r="CF1" s="29"/>
      <c r="CG1" s="29"/>
      <c r="CH1" s="29"/>
      <c r="CI1" s="29"/>
      <c r="CJ1" s="29"/>
      <c r="CK1" s="29"/>
      <c r="CL1" s="29"/>
      <c r="CM1" s="29"/>
      <c r="CN1" s="29"/>
      <c r="CO1" s="29"/>
      <c r="CP1" s="29"/>
      <c r="CQ1" s="29"/>
      <c r="CR1" s="29"/>
      <c r="CS1" s="29"/>
      <c r="CT1" s="29"/>
      <c r="CU1" s="29"/>
      <c r="CV1" s="29"/>
      <c r="CW1" s="29"/>
      <c r="CX1" s="876" t="s">
        <v>1044</v>
      </c>
      <c r="CY1" s="876"/>
      <c r="CZ1" s="876" t="s">
        <v>1107</v>
      </c>
      <c r="DA1" s="876"/>
      <c r="DB1" s="878" t="s">
        <v>823</v>
      </c>
      <c r="DC1" s="879"/>
    </row>
    <row r="2" spans="1:111" ht="60" customHeight="1" thickBot="1">
      <c r="A2" s="865" t="s">
        <v>295</v>
      </c>
      <c r="B2" s="873" t="s">
        <v>294</v>
      </c>
      <c r="C2" s="869" t="s">
        <v>4</v>
      </c>
      <c r="D2" s="870" t="s">
        <v>230</v>
      </c>
      <c r="E2" s="871"/>
      <c r="F2" s="871"/>
      <c r="G2" s="871"/>
      <c r="H2" s="871"/>
      <c r="I2" s="871"/>
      <c r="J2" s="871"/>
      <c r="K2" s="871"/>
      <c r="L2" s="871"/>
      <c r="M2" s="871"/>
      <c r="N2" s="871"/>
      <c r="O2" s="872"/>
      <c r="P2" s="866" t="s">
        <v>196</v>
      </c>
      <c r="Q2" s="867"/>
      <c r="R2" s="867"/>
      <c r="S2" s="867"/>
      <c r="T2" s="867"/>
      <c r="U2" s="867"/>
      <c r="V2" s="867"/>
      <c r="W2" s="867"/>
      <c r="X2" s="867"/>
      <c r="Y2" s="867"/>
      <c r="Z2" s="867"/>
      <c r="AA2" s="868"/>
      <c r="AB2" s="850" t="s">
        <v>292</v>
      </c>
      <c r="AC2" s="851"/>
      <c r="AD2" s="851"/>
      <c r="AE2" s="851"/>
      <c r="AF2" s="851"/>
      <c r="AG2" s="851"/>
      <c r="AH2" s="851"/>
      <c r="AI2" s="851"/>
      <c r="AJ2" s="851"/>
      <c r="AK2" s="851"/>
      <c r="AL2" s="851"/>
      <c r="AM2" s="852"/>
      <c r="AN2" s="853" t="s">
        <v>293</v>
      </c>
      <c r="AO2" s="854"/>
      <c r="AP2" s="854"/>
      <c r="AQ2" s="854"/>
      <c r="AR2" s="854"/>
      <c r="AS2" s="854"/>
      <c r="AT2" s="854"/>
      <c r="AU2" s="854"/>
      <c r="AV2" s="854"/>
      <c r="AW2" s="854"/>
      <c r="AX2" s="854"/>
      <c r="AY2" s="855"/>
      <c r="AZ2" s="856" t="s">
        <v>500</v>
      </c>
      <c r="BA2" s="857"/>
      <c r="BB2" s="857"/>
      <c r="BC2" s="857"/>
      <c r="BD2" s="857"/>
      <c r="BE2" s="857"/>
      <c r="BF2" s="857"/>
      <c r="BG2" s="857"/>
      <c r="BH2" s="857"/>
      <c r="BI2" s="857"/>
      <c r="BJ2" s="857"/>
      <c r="BK2" s="858"/>
      <c r="BL2" s="859" t="s">
        <v>643</v>
      </c>
      <c r="BM2" s="860"/>
      <c r="BN2" s="860"/>
      <c r="BO2" s="860"/>
      <c r="BP2" s="860"/>
      <c r="BQ2" s="860"/>
      <c r="BR2" s="860"/>
      <c r="BS2" s="860"/>
      <c r="BT2" s="860"/>
      <c r="BU2" s="860"/>
      <c r="BV2" s="860"/>
      <c r="BW2" s="860"/>
      <c r="BX2" s="861" t="s">
        <v>895</v>
      </c>
      <c r="BY2" s="862"/>
      <c r="BZ2" s="862"/>
      <c r="CA2" s="862"/>
      <c r="CB2" s="862"/>
      <c r="CC2" s="862"/>
      <c r="CD2" s="862"/>
      <c r="CE2" s="862"/>
      <c r="CF2" s="862"/>
      <c r="CG2" s="862"/>
      <c r="CH2" s="862"/>
      <c r="CI2" s="862"/>
      <c r="CJ2" s="847">
        <v>2017</v>
      </c>
      <c r="CK2" s="848"/>
      <c r="CL2" s="848"/>
      <c r="CM2" s="848"/>
      <c r="CN2" s="848"/>
      <c r="CO2" s="848"/>
      <c r="CP2" s="848"/>
      <c r="CQ2" s="848"/>
      <c r="CR2" s="848"/>
      <c r="CS2" s="848"/>
      <c r="CT2" s="848"/>
      <c r="CU2" s="849"/>
      <c r="CV2" s="845">
        <v>2018</v>
      </c>
      <c r="CW2" s="846"/>
      <c r="CX2" s="881" t="s">
        <v>1118</v>
      </c>
      <c r="CY2" s="880" t="s">
        <v>282</v>
      </c>
      <c r="CZ2" s="877" t="s">
        <v>1099</v>
      </c>
      <c r="DA2" s="877" t="s">
        <v>282</v>
      </c>
      <c r="DB2" s="572"/>
      <c r="DC2" s="573" t="s">
        <v>229</v>
      </c>
    </row>
    <row r="3" spans="1:111" ht="33" customHeight="1" outlineLevel="1">
      <c r="A3" s="865"/>
      <c r="B3" s="873"/>
      <c r="C3" s="869"/>
      <c r="D3" s="57" t="s">
        <v>176</v>
      </c>
      <c r="E3" s="34" t="s">
        <v>177</v>
      </c>
      <c r="F3" s="34" t="s">
        <v>178</v>
      </c>
      <c r="G3" s="34" t="s">
        <v>179</v>
      </c>
      <c r="H3" s="34" t="s">
        <v>180</v>
      </c>
      <c r="I3" s="34" t="s">
        <v>181</v>
      </c>
      <c r="J3" s="34" t="s">
        <v>182</v>
      </c>
      <c r="K3" s="34" t="s">
        <v>183</v>
      </c>
      <c r="L3" s="34" t="s">
        <v>184</v>
      </c>
      <c r="M3" s="34" t="s">
        <v>185</v>
      </c>
      <c r="N3" s="33" t="s">
        <v>296</v>
      </c>
      <c r="O3" s="58" t="s">
        <v>297</v>
      </c>
      <c r="P3" s="57" t="s">
        <v>176</v>
      </c>
      <c r="Q3" s="34" t="s">
        <v>177</v>
      </c>
      <c r="R3" s="34" t="s">
        <v>178</v>
      </c>
      <c r="S3" s="34" t="s">
        <v>179</v>
      </c>
      <c r="T3" s="34" t="s">
        <v>180</v>
      </c>
      <c r="U3" s="34" t="s">
        <v>181</v>
      </c>
      <c r="V3" s="34" t="s">
        <v>182</v>
      </c>
      <c r="W3" s="34" t="s">
        <v>183</v>
      </c>
      <c r="X3" s="34" t="s">
        <v>184</v>
      </c>
      <c r="Y3" s="34" t="s">
        <v>185</v>
      </c>
      <c r="Z3" s="33" t="s">
        <v>296</v>
      </c>
      <c r="AA3" s="58" t="s">
        <v>297</v>
      </c>
      <c r="AB3" s="57" t="s">
        <v>176</v>
      </c>
      <c r="AC3" s="34" t="s">
        <v>177</v>
      </c>
      <c r="AD3" s="34" t="s">
        <v>178</v>
      </c>
      <c r="AE3" s="34" t="s">
        <v>179</v>
      </c>
      <c r="AF3" s="34" t="s">
        <v>180</v>
      </c>
      <c r="AG3" s="34" t="s">
        <v>181</v>
      </c>
      <c r="AH3" s="34" t="s">
        <v>182</v>
      </c>
      <c r="AI3" s="34" t="s">
        <v>183</v>
      </c>
      <c r="AJ3" s="34" t="s">
        <v>184</v>
      </c>
      <c r="AK3" s="34" t="s">
        <v>185</v>
      </c>
      <c r="AL3" s="33" t="s">
        <v>296</v>
      </c>
      <c r="AM3" s="58" t="s">
        <v>297</v>
      </c>
      <c r="AN3" s="57" t="s">
        <v>176</v>
      </c>
      <c r="AO3" s="34" t="s">
        <v>177</v>
      </c>
      <c r="AP3" s="34" t="s">
        <v>178</v>
      </c>
      <c r="AQ3" s="34" t="s">
        <v>298</v>
      </c>
      <c r="AR3" s="34" t="s">
        <v>314</v>
      </c>
      <c r="AS3" s="34" t="s">
        <v>316</v>
      </c>
      <c r="AT3" s="34" t="s">
        <v>324</v>
      </c>
      <c r="AU3" s="34" t="s">
        <v>325</v>
      </c>
      <c r="AV3" s="34" t="s">
        <v>326</v>
      </c>
      <c r="AW3" s="34" t="s">
        <v>327</v>
      </c>
      <c r="AX3" s="34" t="s">
        <v>328</v>
      </c>
      <c r="AY3" s="59" t="s">
        <v>329</v>
      </c>
      <c r="AZ3" s="57" t="s">
        <v>320</v>
      </c>
      <c r="BA3" s="34" t="s">
        <v>321</v>
      </c>
      <c r="BB3" s="34" t="s">
        <v>322</v>
      </c>
      <c r="BC3" s="34" t="s">
        <v>323</v>
      </c>
      <c r="BD3" s="34" t="s">
        <v>314</v>
      </c>
      <c r="BE3" s="34" t="s">
        <v>316</v>
      </c>
      <c r="BF3" s="34" t="s">
        <v>324</v>
      </c>
      <c r="BG3" s="34" t="s">
        <v>325</v>
      </c>
      <c r="BH3" s="34" t="s">
        <v>326</v>
      </c>
      <c r="BI3" s="34" t="s">
        <v>327</v>
      </c>
      <c r="BJ3" s="34" t="s">
        <v>328</v>
      </c>
      <c r="BK3" s="242" t="s">
        <v>329</v>
      </c>
      <c r="BL3" s="275" t="s">
        <v>320</v>
      </c>
      <c r="BM3" s="282" t="s">
        <v>321</v>
      </c>
      <c r="BN3" s="282" t="s">
        <v>322</v>
      </c>
      <c r="BO3" s="276" t="s">
        <v>323</v>
      </c>
      <c r="BP3" s="276" t="s">
        <v>314</v>
      </c>
      <c r="BQ3" s="276" t="s">
        <v>316</v>
      </c>
      <c r="BR3" s="276" t="s">
        <v>324</v>
      </c>
      <c r="BS3" s="276" t="s">
        <v>325</v>
      </c>
      <c r="BT3" s="276" t="s">
        <v>326</v>
      </c>
      <c r="BU3" s="276" t="s">
        <v>327</v>
      </c>
      <c r="BV3" s="276" t="s">
        <v>328</v>
      </c>
      <c r="BW3" s="409" t="s">
        <v>329</v>
      </c>
      <c r="BX3" s="57" t="s">
        <v>320</v>
      </c>
      <c r="BY3" s="34" t="s">
        <v>321</v>
      </c>
      <c r="BZ3" s="34" t="s">
        <v>322</v>
      </c>
      <c r="CA3" s="34" t="s">
        <v>323</v>
      </c>
      <c r="CB3" s="34" t="s">
        <v>314</v>
      </c>
      <c r="CC3" s="34" t="s">
        <v>316</v>
      </c>
      <c r="CD3" s="34" t="s">
        <v>324</v>
      </c>
      <c r="CE3" s="34" t="s">
        <v>325</v>
      </c>
      <c r="CF3" s="34" t="s">
        <v>326</v>
      </c>
      <c r="CG3" s="34" t="s">
        <v>327</v>
      </c>
      <c r="CH3" s="34" t="s">
        <v>328</v>
      </c>
      <c r="CI3" s="59" t="s">
        <v>329</v>
      </c>
      <c r="CJ3" s="750" t="s">
        <v>320</v>
      </c>
      <c r="CK3" s="750" t="s">
        <v>321</v>
      </c>
      <c r="CL3" s="750" t="s">
        <v>322</v>
      </c>
      <c r="CM3" s="750" t="s">
        <v>323</v>
      </c>
      <c r="CN3" s="750" t="s">
        <v>314</v>
      </c>
      <c r="CO3" s="750" t="s">
        <v>316</v>
      </c>
      <c r="CP3" s="750" t="s">
        <v>324</v>
      </c>
      <c r="CQ3" s="750" t="s">
        <v>325</v>
      </c>
      <c r="CR3" s="750" t="s">
        <v>326</v>
      </c>
      <c r="CS3" s="750" t="s">
        <v>327</v>
      </c>
      <c r="CT3" s="750" t="s">
        <v>328</v>
      </c>
      <c r="CU3" s="750" t="s">
        <v>329</v>
      </c>
      <c r="CV3" s="750" t="s">
        <v>320</v>
      </c>
      <c r="CW3" s="750" t="s">
        <v>321</v>
      </c>
      <c r="CX3" s="882"/>
      <c r="CY3" s="880"/>
      <c r="CZ3" s="877"/>
      <c r="DA3" s="877"/>
      <c r="DB3" s="572"/>
      <c r="DC3" s="573" t="s">
        <v>204</v>
      </c>
    </row>
    <row r="4" spans="1:111" ht="24.75" customHeight="1">
      <c r="A4" s="237" t="s">
        <v>186</v>
      </c>
      <c r="B4" s="200"/>
      <c r="C4" s="238"/>
      <c r="D4" s="244">
        <f t="shared" ref="D4:AJ4" si="0">+D128+D19+D104+D80+D42+D62+D31+D5+D12</f>
        <v>2325322</v>
      </c>
      <c r="E4" s="245">
        <f t="shared" si="0"/>
        <v>2339348</v>
      </c>
      <c r="F4" s="245">
        <f t="shared" si="0"/>
        <v>2338830</v>
      </c>
      <c r="G4" s="245">
        <f t="shared" si="0"/>
        <v>2344165</v>
      </c>
      <c r="H4" s="245">
        <f t="shared" si="0"/>
        <v>2337503</v>
      </c>
      <c r="I4" s="245">
        <f t="shared" si="0"/>
        <v>2356664</v>
      </c>
      <c r="J4" s="245">
        <f t="shared" si="0"/>
        <v>2325964</v>
      </c>
      <c r="K4" s="245">
        <f t="shared" si="0"/>
        <v>2348446</v>
      </c>
      <c r="L4" s="245">
        <f t="shared" si="0"/>
        <v>2306756</v>
      </c>
      <c r="M4" s="245">
        <f t="shared" si="0"/>
        <v>2314173</v>
      </c>
      <c r="N4" s="245">
        <f t="shared" si="0"/>
        <v>2306886</v>
      </c>
      <c r="O4" s="246">
        <f t="shared" si="0"/>
        <v>2334353</v>
      </c>
      <c r="P4" s="244">
        <f t="shared" si="0"/>
        <v>2333024</v>
      </c>
      <c r="Q4" s="245">
        <f t="shared" si="0"/>
        <v>2328139</v>
      </c>
      <c r="R4" s="245">
        <f t="shared" si="0"/>
        <v>2331430</v>
      </c>
      <c r="S4" s="245">
        <f t="shared" si="0"/>
        <v>2286811</v>
      </c>
      <c r="T4" s="245">
        <f t="shared" si="0"/>
        <v>2327026</v>
      </c>
      <c r="U4" s="245">
        <f t="shared" si="0"/>
        <v>2337738</v>
      </c>
      <c r="V4" s="245">
        <f t="shared" si="0"/>
        <v>2336336</v>
      </c>
      <c r="W4" s="245">
        <f t="shared" si="0"/>
        <v>2336631</v>
      </c>
      <c r="X4" s="245">
        <f t="shared" si="0"/>
        <v>2337053</v>
      </c>
      <c r="Y4" s="245">
        <f t="shared" si="0"/>
        <v>2352445</v>
      </c>
      <c r="Z4" s="245">
        <f t="shared" si="0"/>
        <v>2354726</v>
      </c>
      <c r="AA4" s="246">
        <f t="shared" si="0"/>
        <v>2336614</v>
      </c>
      <c r="AB4" s="244">
        <f t="shared" si="0"/>
        <v>2336140</v>
      </c>
      <c r="AC4" s="245">
        <f t="shared" si="0"/>
        <v>2355503</v>
      </c>
      <c r="AD4" s="245">
        <f t="shared" si="0"/>
        <v>2358335</v>
      </c>
      <c r="AE4" s="245">
        <f t="shared" si="0"/>
        <v>2366612</v>
      </c>
      <c r="AF4" s="245">
        <f t="shared" si="0"/>
        <v>2357123</v>
      </c>
      <c r="AG4" s="245">
        <f t="shared" si="0"/>
        <v>2342313</v>
      </c>
      <c r="AH4" s="245">
        <f t="shared" si="0"/>
        <v>2354321</v>
      </c>
      <c r="AI4" s="245">
        <f t="shared" si="0"/>
        <v>2345548</v>
      </c>
      <c r="AJ4" s="245">
        <f t="shared" si="0"/>
        <v>2346663</v>
      </c>
      <c r="AK4" s="245">
        <v>2354349</v>
      </c>
      <c r="AL4" s="245">
        <v>2351761</v>
      </c>
      <c r="AM4" s="246">
        <v>2355496</v>
      </c>
      <c r="AN4" s="244">
        <v>2362325</v>
      </c>
      <c r="AO4" s="245">
        <v>2365900</v>
      </c>
      <c r="AP4" s="245">
        <f>+AP128+AP19+AP104+AP80+AP42+AP62+AP31+AP5+AP12</f>
        <v>2367623</v>
      </c>
      <c r="AQ4" s="245">
        <f>+AQ128+AQ19+AQ104+AQ80+AQ42+AQ62+AQ31+AQ5+AQ12</f>
        <v>2364093</v>
      </c>
      <c r="AR4" s="245">
        <f>+AR128+AR19+AR104+AR80+AR42+AR62+AR31+AR5+AR12</f>
        <v>2384866</v>
      </c>
      <c r="AS4" s="245">
        <v>2384726</v>
      </c>
      <c r="AT4" s="245">
        <v>2388565</v>
      </c>
      <c r="AU4" s="245">
        <v>2391194</v>
      </c>
      <c r="AV4" s="245">
        <v>2370794</v>
      </c>
      <c r="AW4" s="245">
        <v>2377273</v>
      </c>
      <c r="AX4" s="245">
        <v>2375121</v>
      </c>
      <c r="AY4" s="246">
        <v>2379471</v>
      </c>
      <c r="AZ4" s="244">
        <v>2393030</v>
      </c>
      <c r="BA4" s="245">
        <v>2404339</v>
      </c>
      <c r="BB4" s="245">
        <v>2403132</v>
      </c>
      <c r="BC4" s="245">
        <v>2397399</v>
      </c>
      <c r="BD4" s="245">
        <v>2399700</v>
      </c>
      <c r="BE4" s="245">
        <v>2383724</v>
      </c>
      <c r="BF4" s="245">
        <v>2383608</v>
      </c>
      <c r="BG4" s="245">
        <v>2354064</v>
      </c>
      <c r="BH4" s="245">
        <v>2374062</v>
      </c>
      <c r="BI4" s="245">
        <v>2352678</v>
      </c>
      <c r="BJ4" s="245">
        <v>2379534</v>
      </c>
      <c r="BK4" s="247">
        <v>2410996</v>
      </c>
      <c r="BL4" s="244">
        <v>2424485</v>
      </c>
      <c r="BM4" s="283">
        <v>2453108</v>
      </c>
      <c r="BN4" s="283">
        <v>2445736</v>
      </c>
      <c r="BO4" s="283">
        <v>2440439</v>
      </c>
      <c r="BP4" s="283">
        <v>2446396</v>
      </c>
      <c r="BQ4" s="283">
        <v>2441341</v>
      </c>
      <c r="BR4" s="283">
        <v>2405947</v>
      </c>
      <c r="BS4" s="283">
        <v>2385176</v>
      </c>
      <c r="BT4" s="283">
        <v>2386158</v>
      </c>
      <c r="BU4" s="283">
        <v>2385322</v>
      </c>
      <c r="BV4" s="283">
        <v>2386257</v>
      </c>
      <c r="BW4" s="247">
        <v>2398192</v>
      </c>
      <c r="BX4" s="244">
        <v>2400310</v>
      </c>
      <c r="BY4" s="283">
        <v>2386642</v>
      </c>
      <c r="BZ4" s="283">
        <v>2350320</v>
      </c>
      <c r="CA4" s="283">
        <v>2320500</v>
      </c>
      <c r="CB4" s="283">
        <v>2322021</v>
      </c>
      <c r="CC4" s="283">
        <v>2296492</v>
      </c>
      <c r="CD4" s="283">
        <v>2276078</v>
      </c>
      <c r="CE4" s="283">
        <v>2278197</v>
      </c>
      <c r="CF4" s="283">
        <v>2277575</v>
      </c>
      <c r="CG4" s="245">
        <v>2263110</v>
      </c>
      <c r="CH4" s="245">
        <v>2253831</v>
      </c>
      <c r="CI4" s="246">
        <v>2241894</v>
      </c>
      <c r="CJ4" s="246">
        <v>2232694</v>
      </c>
      <c r="CK4" s="246">
        <v>2233776</v>
      </c>
      <c r="CL4" s="246">
        <v>2225416</v>
      </c>
      <c r="CM4" s="246">
        <v>2220016</v>
      </c>
      <c r="CN4" s="246">
        <v>2222102</v>
      </c>
      <c r="CO4" s="246">
        <v>2254060</v>
      </c>
      <c r="CP4" s="246">
        <v>2279330</v>
      </c>
      <c r="CQ4" s="246">
        <v>2285762</v>
      </c>
      <c r="CR4" s="246">
        <v>2300364</v>
      </c>
      <c r="CS4" s="246">
        <v>2317897</v>
      </c>
      <c r="CT4" s="246">
        <v>2329926</v>
      </c>
      <c r="CU4" s="246">
        <v>2336079</v>
      </c>
      <c r="CV4" s="246">
        <v>2340997</v>
      </c>
      <c r="CW4" s="246">
        <f>'1.COBERTURA  DANE'!D5</f>
        <v>2344891</v>
      </c>
      <c r="CX4" s="241">
        <f>CW4-CV4</f>
        <v>3894</v>
      </c>
      <c r="CY4" s="203">
        <f>(CX4/CV4)*100</f>
        <v>0.16633938445884383</v>
      </c>
      <c r="CZ4" s="241">
        <f>CW4-CU4</f>
        <v>8812</v>
      </c>
      <c r="DA4" s="203">
        <f>CZ4/CU4*100</f>
        <v>0.3772132706128517</v>
      </c>
      <c r="DB4" s="572"/>
      <c r="DC4" s="574" t="s">
        <v>253</v>
      </c>
    </row>
    <row r="5" spans="1:111" s="18" customFormat="1" ht="19.5" customHeight="1" outlineLevel="1">
      <c r="A5" s="88" t="s">
        <v>233</v>
      </c>
      <c r="B5" s="83"/>
      <c r="C5" s="89" t="s">
        <v>121</v>
      </c>
      <c r="D5" s="90">
        <f t="shared" ref="D5:AH5" si="1">SUBTOTAL(9,D6:D11)</f>
        <v>63060</v>
      </c>
      <c r="E5" s="91">
        <f t="shared" si="1"/>
        <v>63250</v>
      </c>
      <c r="F5" s="91">
        <f t="shared" si="1"/>
        <v>63566</v>
      </c>
      <c r="G5" s="91">
        <f t="shared" si="1"/>
        <v>63315</v>
      </c>
      <c r="H5" s="91">
        <f t="shared" si="1"/>
        <v>62576</v>
      </c>
      <c r="I5" s="91">
        <f t="shared" si="1"/>
        <v>63358</v>
      </c>
      <c r="J5" s="91">
        <f t="shared" si="1"/>
        <v>62377</v>
      </c>
      <c r="K5" s="91">
        <f t="shared" si="1"/>
        <v>63308</v>
      </c>
      <c r="L5" s="91">
        <f t="shared" si="1"/>
        <v>61780</v>
      </c>
      <c r="M5" s="91">
        <f t="shared" si="1"/>
        <v>61972</v>
      </c>
      <c r="N5" s="91">
        <f t="shared" si="1"/>
        <v>62467</v>
      </c>
      <c r="O5" s="92">
        <f t="shared" si="1"/>
        <v>62912</v>
      </c>
      <c r="P5" s="90">
        <f t="shared" si="1"/>
        <v>62773</v>
      </c>
      <c r="Q5" s="91">
        <f t="shared" si="1"/>
        <v>62489</v>
      </c>
      <c r="R5" s="93">
        <f t="shared" si="1"/>
        <v>62774</v>
      </c>
      <c r="S5" s="91">
        <f t="shared" si="1"/>
        <v>60303</v>
      </c>
      <c r="T5" s="91">
        <f t="shared" si="1"/>
        <v>60080</v>
      </c>
      <c r="U5" s="91">
        <f t="shared" si="1"/>
        <v>60499</v>
      </c>
      <c r="V5" s="91">
        <f t="shared" si="1"/>
        <v>60963</v>
      </c>
      <c r="W5" s="91">
        <f t="shared" si="1"/>
        <v>61687</v>
      </c>
      <c r="X5" s="91">
        <f t="shared" si="1"/>
        <v>62422</v>
      </c>
      <c r="Y5" s="91">
        <f t="shared" si="1"/>
        <v>65384</v>
      </c>
      <c r="Z5" s="91">
        <f t="shared" si="1"/>
        <v>65039</v>
      </c>
      <c r="AA5" s="92">
        <f t="shared" si="1"/>
        <v>63885</v>
      </c>
      <c r="AB5" s="90">
        <f t="shared" si="1"/>
        <v>63579</v>
      </c>
      <c r="AC5" s="91">
        <f t="shared" si="1"/>
        <v>63752</v>
      </c>
      <c r="AD5" s="91">
        <f t="shared" si="1"/>
        <v>63516</v>
      </c>
      <c r="AE5" s="91">
        <f t="shared" si="1"/>
        <v>63563</v>
      </c>
      <c r="AF5" s="91">
        <f t="shared" si="1"/>
        <v>64092</v>
      </c>
      <c r="AG5" s="91">
        <f t="shared" si="1"/>
        <v>63446</v>
      </c>
      <c r="AH5" s="91">
        <f t="shared" si="1"/>
        <v>63104</v>
      </c>
      <c r="AI5" s="91">
        <v>62755</v>
      </c>
      <c r="AJ5" s="91">
        <v>62108</v>
      </c>
      <c r="AK5" s="91">
        <v>62845</v>
      </c>
      <c r="AL5" s="91">
        <v>62713</v>
      </c>
      <c r="AM5" s="92">
        <v>62936</v>
      </c>
      <c r="AN5" s="90">
        <v>62732</v>
      </c>
      <c r="AO5" s="91">
        <v>63304</v>
      </c>
      <c r="AP5" s="91">
        <f>SUM(AP6:AP11)</f>
        <v>63614</v>
      </c>
      <c r="AQ5" s="91">
        <f>SUM(AQ6:AQ11)</f>
        <v>63282</v>
      </c>
      <c r="AR5" s="91">
        <f>SUM(AR6:AR11)</f>
        <v>64332</v>
      </c>
      <c r="AS5" s="91">
        <v>64068</v>
      </c>
      <c r="AT5" s="91">
        <v>64305</v>
      </c>
      <c r="AU5" s="91">
        <v>64615</v>
      </c>
      <c r="AV5" s="91">
        <v>64075</v>
      </c>
      <c r="AW5" s="91">
        <v>64162</v>
      </c>
      <c r="AX5" s="91">
        <v>64016</v>
      </c>
      <c r="AY5" s="92">
        <v>64018</v>
      </c>
      <c r="AZ5" s="90">
        <v>64095</v>
      </c>
      <c r="BA5" s="91">
        <v>65068</v>
      </c>
      <c r="BB5" s="91">
        <v>64763</v>
      </c>
      <c r="BC5" s="91">
        <v>64808</v>
      </c>
      <c r="BD5" s="91">
        <v>66457</v>
      </c>
      <c r="BE5" s="91">
        <v>65329</v>
      </c>
      <c r="BF5" s="91">
        <v>66234</v>
      </c>
      <c r="BG5" s="91">
        <v>64814</v>
      </c>
      <c r="BH5" s="91">
        <v>64952</v>
      </c>
      <c r="BI5" s="91">
        <v>63795</v>
      </c>
      <c r="BJ5" s="91">
        <v>65858</v>
      </c>
      <c r="BK5" s="94">
        <v>66873</v>
      </c>
      <c r="BL5" s="90">
        <v>67051</v>
      </c>
      <c r="BM5" s="284">
        <v>68023</v>
      </c>
      <c r="BN5" s="284">
        <v>67695</v>
      </c>
      <c r="BO5" s="284">
        <v>67859</v>
      </c>
      <c r="BP5" s="284">
        <v>68379</v>
      </c>
      <c r="BQ5" s="284">
        <v>67907</v>
      </c>
      <c r="BR5" s="284">
        <v>65776</v>
      </c>
      <c r="BS5" s="284">
        <v>64374</v>
      </c>
      <c r="BT5" s="284">
        <v>64096</v>
      </c>
      <c r="BU5" s="284">
        <v>64164</v>
      </c>
      <c r="BV5" s="284">
        <v>64425</v>
      </c>
      <c r="BW5" s="94">
        <v>64758</v>
      </c>
      <c r="BX5" s="90">
        <v>63625</v>
      </c>
      <c r="BY5" s="284">
        <v>63163</v>
      </c>
      <c r="BZ5" s="284">
        <v>62675</v>
      </c>
      <c r="CA5" s="284">
        <v>61557</v>
      </c>
      <c r="CB5" s="284">
        <v>61034</v>
      </c>
      <c r="CC5" s="284">
        <v>60259</v>
      </c>
      <c r="CD5" s="284">
        <v>59638</v>
      </c>
      <c r="CE5" s="284">
        <v>59533</v>
      </c>
      <c r="CF5" s="284">
        <v>59318</v>
      </c>
      <c r="CG5" s="91">
        <v>58981</v>
      </c>
      <c r="CH5" s="91">
        <v>58706</v>
      </c>
      <c r="CI5" s="92">
        <v>58240</v>
      </c>
      <c r="CJ5" s="92">
        <v>57884</v>
      </c>
      <c r="CK5" s="92">
        <v>58050</v>
      </c>
      <c r="CL5" s="92">
        <v>57905</v>
      </c>
      <c r="CM5" s="92">
        <v>57829</v>
      </c>
      <c r="CN5" s="92">
        <v>58039</v>
      </c>
      <c r="CO5" s="92">
        <v>59000</v>
      </c>
      <c r="CP5" s="92">
        <v>59965</v>
      </c>
      <c r="CQ5" s="92">
        <v>60308</v>
      </c>
      <c r="CR5" s="92">
        <v>60420</v>
      </c>
      <c r="CS5" s="92">
        <v>60719</v>
      </c>
      <c r="CT5" s="92">
        <v>61184</v>
      </c>
      <c r="CU5" s="92">
        <v>61446</v>
      </c>
      <c r="CV5" s="92">
        <v>61335</v>
      </c>
      <c r="CW5" s="92">
        <f>'1.COBERTURA  DANE'!D6</f>
        <v>61479</v>
      </c>
      <c r="CX5" s="241">
        <f t="shared" ref="CX5:CX68" si="2">CW5-CV5</f>
        <v>144</v>
      </c>
      <c r="CY5" s="203">
        <f t="shared" ref="CY5:CY68" si="3">(CX5/CV5)*100</f>
        <v>0.23477622890682318</v>
      </c>
      <c r="CZ5" s="241">
        <f t="shared" ref="CZ5:CZ68" si="4">CW5-CU5</f>
        <v>33</v>
      </c>
      <c r="DA5" s="203">
        <f t="shared" ref="DA5:DA68" si="5">CZ5/CU5*100</f>
        <v>5.3705692803437163E-2</v>
      </c>
      <c r="DB5" s="874" t="s">
        <v>1068</v>
      </c>
      <c r="DC5" s="875"/>
      <c r="DE5"/>
      <c r="DF5">
        <v>2016</v>
      </c>
      <c r="DG5">
        <v>2017</v>
      </c>
    </row>
    <row r="6" spans="1:111" ht="15" customHeight="1" outlineLevel="2">
      <c r="A6" s="104">
        <v>142</v>
      </c>
      <c r="B6" s="95" t="s">
        <v>121</v>
      </c>
      <c r="C6" s="96" t="s">
        <v>76</v>
      </c>
      <c r="D6" s="97">
        <v>3362</v>
      </c>
      <c r="E6" s="98">
        <v>3316</v>
      </c>
      <c r="F6" s="98">
        <v>3336</v>
      </c>
      <c r="G6" s="98">
        <v>3371</v>
      </c>
      <c r="H6" s="98">
        <v>3362</v>
      </c>
      <c r="I6" s="98">
        <v>3370</v>
      </c>
      <c r="J6" s="98">
        <v>3359</v>
      </c>
      <c r="K6" s="98">
        <v>3373</v>
      </c>
      <c r="L6" s="98">
        <v>3381</v>
      </c>
      <c r="M6" s="98">
        <v>3425</v>
      </c>
      <c r="N6" s="98">
        <v>3409</v>
      </c>
      <c r="O6" s="99">
        <v>3407</v>
      </c>
      <c r="P6" s="97">
        <v>3375</v>
      </c>
      <c r="Q6" s="98">
        <v>3272</v>
      </c>
      <c r="R6" s="100">
        <v>3241</v>
      </c>
      <c r="S6" s="98">
        <v>3195</v>
      </c>
      <c r="T6" s="98">
        <v>3155</v>
      </c>
      <c r="U6" s="98">
        <v>3162</v>
      </c>
      <c r="V6" s="98">
        <v>3205</v>
      </c>
      <c r="W6" s="98">
        <v>3244</v>
      </c>
      <c r="X6" s="98">
        <v>3234</v>
      </c>
      <c r="Y6" s="98">
        <v>3251</v>
      </c>
      <c r="Z6" s="98">
        <v>3233</v>
      </c>
      <c r="AA6" s="99">
        <v>3189</v>
      </c>
      <c r="AB6" s="97">
        <v>3177</v>
      </c>
      <c r="AC6" s="98">
        <v>3148</v>
      </c>
      <c r="AD6" s="98">
        <v>3144</v>
      </c>
      <c r="AE6" s="98">
        <v>3115</v>
      </c>
      <c r="AF6" s="98">
        <v>3039</v>
      </c>
      <c r="AG6" s="98">
        <v>3081</v>
      </c>
      <c r="AH6" s="98">
        <v>3098</v>
      </c>
      <c r="AI6" s="98">
        <v>3138</v>
      </c>
      <c r="AJ6" s="98">
        <v>3147</v>
      </c>
      <c r="AK6" s="98">
        <v>3144</v>
      </c>
      <c r="AL6" s="98">
        <v>3137</v>
      </c>
      <c r="AM6" s="99">
        <v>3232</v>
      </c>
      <c r="AN6" s="97">
        <v>3217</v>
      </c>
      <c r="AO6" s="98">
        <v>3228</v>
      </c>
      <c r="AP6" s="98">
        <v>3241</v>
      </c>
      <c r="AQ6" s="98">
        <v>3219</v>
      </c>
      <c r="AR6" s="98">
        <v>3292</v>
      </c>
      <c r="AS6" s="98">
        <v>3280</v>
      </c>
      <c r="AT6" s="98">
        <v>3285</v>
      </c>
      <c r="AU6" s="98">
        <v>3271</v>
      </c>
      <c r="AV6" s="98">
        <v>3255</v>
      </c>
      <c r="AW6" s="98">
        <v>3222</v>
      </c>
      <c r="AX6" s="98">
        <v>3240</v>
      </c>
      <c r="AY6" s="99">
        <v>3247</v>
      </c>
      <c r="AZ6" s="97">
        <v>3247</v>
      </c>
      <c r="BA6" s="98">
        <v>3315</v>
      </c>
      <c r="BB6" s="98">
        <v>3302</v>
      </c>
      <c r="BC6" s="98">
        <v>3285</v>
      </c>
      <c r="BD6" s="98">
        <v>3301</v>
      </c>
      <c r="BE6" s="98">
        <v>3260</v>
      </c>
      <c r="BF6" s="98">
        <v>3210</v>
      </c>
      <c r="BG6" s="98">
        <v>3192</v>
      </c>
      <c r="BH6" s="98">
        <v>3187</v>
      </c>
      <c r="BI6" s="98">
        <v>3142</v>
      </c>
      <c r="BJ6" s="98">
        <v>3151</v>
      </c>
      <c r="BK6" s="101">
        <v>3179</v>
      </c>
      <c r="BL6" s="97">
        <v>3183</v>
      </c>
      <c r="BM6" s="285">
        <v>3254</v>
      </c>
      <c r="BN6" s="285">
        <v>3236</v>
      </c>
      <c r="BO6" s="285">
        <v>3208</v>
      </c>
      <c r="BP6" s="285">
        <v>3237</v>
      </c>
      <c r="BQ6" s="285">
        <v>3191</v>
      </c>
      <c r="BR6" s="285">
        <v>3039</v>
      </c>
      <c r="BS6" s="285">
        <v>2993</v>
      </c>
      <c r="BT6" s="285">
        <v>2984</v>
      </c>
      <c r="BU6" s="285">
        <v>2999</v>
      </c>
      <c r="BV6" s="285">
        <v>3021</v>
      </c>
      <c r="BW6" s="101">
        <v>3047</v>
      </c>
      <c r="BX6" s="97">
        <v>3066</v>
      </c>
      <c r="BY6" s="285">
        <v>3028</v>
      </c>
      <c r="BZ6" s="285">
        <v>3028</v>
      </c>
      <c r="CA6" s="285">
        <v>2996</v>
      </c>
      <c r="CB6" s="285">
        <v>2978</v>
      </c>
      <c r="CC6" s="285">
        <v>2953</v>
      </c>
      <c r="CD6" s="285">
        <v>2946</v>
      </c>
      <c r="CE6" s="285">
        <v>2944</v>
      </c>
      <c r="CF6" s="285">
        <v>2928</v>
      </c>
      <c r="CG6" s="98">
        <v>2917</v>
      </c>
      <c r="CH6" s="98">
        <v>2914</v>
      </c>
      <c r="CI6" s="99">
        <v>2897</v>
      </c>
      <c r="CJ6" s="99">
        <v>2884</v>
      </c>
      <c r="CK6" s="99">
        <v>2897</v>
      </c>
      <c r="CL6" s="99">
        <v>2892</v>
      </c>
      <c r="CM6" s="99">
        <v>2886</v>
      </c>
      <c r="CN6" s="99">
        <v>2902</v>
      </c>
      <c r="CO6" s="99">
        <v>2925</v>
      </c>
      <c r="CP6" s="99">
        <v>2996</v>
      </c>
      <c r="CQ6" s="99">
        <v>2999</v>
      </c>
      <c r="CR6" s="99">
        <v>2998</v>
      </c>
      <c r="CS6" s="99">
        <v>3005</v>
      </c>
      <c r="CT6" s="99">
        <v>3041</v>
      </c>
      <c r="CU6" s="99">
        <v>3055</v>
      </c>
      <c r="CV6" s="99">
        <v>3068</v>
      </c>
      <c r="CW6" s="99">
        <f>'1.COBERTURA  DANE'!D7</f>
        <v>3057</v>
      </c>
      <c r="CX6" s="241">
        <f t="shared" si="2"/>
        <v>-11</v>
      </c>
      <c r="CY6" s="203">
        <f t="shared" si="3"/>
        <v>-0.35853976531942633</v>
      </c>
      <c r="CZ6" s="241">
        <f t="shared" si="4"/>
        <v>2</v>
      </c>
      <c r="DA6" s="203">
        <f t="shared" si="5"/>
        <v>6.5466448445171854E-2</v>
      </c>
      <c r="DB6" s="1"/>
      <c r="DC6" s="703" t="s">
        <v>1092</v>
      </c>
      <c r="DE6" s="57" t="s">
        <v>320</v>
      </c>
      <c r="DF6" s="244">
        <v>2400310</v>
      </c>
      <c r="DG6" s="246">
        <v>2232694</v>
      </c>
    </row>
    <row r="7" spans="1:111" ht="23.25" customHeight="1" outlineLevel="2">
      <c r="A7" s="104">
        <v>425</v>
      </c>
      <c r="B7" s="95" t="s">
        <v>121</v>
      </c>
      <c r="C7" s="96" t="s">
        <v>48</v>
      </c>
      <c r="D7" s="97">
        <v>6087</v>
      </c>
      <c r="E7" s="98">
        <v>6135</v>
      </c>
      <c r="F7" s="98">
        <v>6146</v>
      </c>
      <c r="G7" s="98">
        <v>6139</v>
      </c>
      <c r="H7" s="98">
        <v>6098</v>
      </c>
      <c r="I7" s="98">
        <v>6130</v>
      </c>
      <c r="J7" s="98">
        <v>6057</v>
      </c>
      <c r="K7" s="98">
        <v>6096</v>
      </c>
      <c r="L7" s="98">
        <v>6031</v>
      </c>
      <c r="M7" s="98">
        <v>6138</v>
      </c>
      <c r="N7" s="98">
        <v>6137</v>
      </c>
      <c r="O7" s="99">
        <v>6177</v>
      </c>
      <c r="P7" s="97">
        <v>6224</v>
      </c>
      <c r="Q7" s="98">
        <v>6224</v>
      </c>
      <c r="R7" s="100">
        <v>6201</v>
      </c>
      <c r="S7" s="98">
        <v>6248</v>
      </c>
      <c r="T7" s="98">
        <v>3945</v>
      </c>
      <c r="U7" s="98">
        <v>4013</v>
      </c>
      <c r="V7" s="98">
        <v>4093</v>
      </c>
      <c r="W7" s="98">
        <v>4149</v>
      </c>
      <c r="X7" s="98">
        <v>4224</v>
      </c>
      <c r="Y7" s="98">
        <v>6457</v>
      </c>
      <c r="Z7" s="98">
        <v>6465</v>
      </c>
      <c r="AA7" s="99">
        <v>6421</v>
      </c>
      <c r="AB7" s="97">
        <v>6146</v>
      </c>
      <c r="AC7" s="98">
        <v>6430</v>
      </c>
      <c r="AD7" s="98">
        <v>6409</v>
      </c>
      <c r="AE7" s="98">
        <v>6399</v>
      </c>
      <c r="AF7" s="98">
        <v>6491</v>
      </c>
      <c r="AG7" s="98">
        <v>6388</v>
      </c>
      <c r="AH7" s="98">
        <v>6309</v>
      </c>
      <c r="AI7" s="98">
        <v>6310</v>
      </c>
      <c r="AJ7" s="98">
        <v>6281</v>
      </c>
      <c r="AK7" s="98">
        <v>6302</v>
      </c>
      <c r="AL7" s="98">
        <v>6293</v>
      </c>
      <c r="AM7" s="99">
        <v>6300</v>
      </c>
      <c r="AN7" s="97">
        <v>6320</v>
      </c>
      <c r="AO7" s="98">
        <v>6316</v>
      </c>
      <c r="AP7" s="98">
        <v>6445</v>
      </c>
      <c r="AQ7" s="98">
        <v>6324</v>
      </c>
      <c r="AR7" s="98">
        <v>6420</v>
      </c>
      <c r="AS7" s="98">
        <v>6414</v>
      </c>
      <c r="AT7" s="98">
        <v>6420</v>
      </c>
      <c r="AU7" s="98">
        <v>6484</v>
      </c>
      <c r="AV7" s="98">
        <v>6465</v>
      </c>
      <c r="AW7" s="98">
        <v>6507</v>
      </c>
      <c r="AX7" s="98">
        <v>6542</v>
      </c>
      <c r="AY7" s="99">
        <v>6587</v>
      </c>
      <c r="AZ7" s="97">
        <v>6623</v>
      </c>
      <c r="BA7" s="98">
        <v>6686</v>
      </c>
      <c r="BB7" s="98">
        <v>6660</v>
      </c>
      <c r="BC7" s="98">
        <v>6674</v>
      </c>
      <c r="BD7" s="98">
        <v>6685</v>
      </c>
      <c r="BE7" s="98">
        <v>6617</v>
      </c>
      <c r="BF7" s="98">
        <v>6573</v>
      </c>
      <c r="BG7" s="98">
        <v>6415</v>
      </c>
      <c r="BH7" s="98">
        <v>6417</v>
      </c>
      <c r="BI7" s="98">
        <v>6283</v>
      </c>
      <c r="BJ7" s="98">
        <v>6319</v>
      </c>
      <c r="BK7" s="101">
        <v>6352</v>
      </c>
      <c r="BL7" s="97">
        <v>6348</v>
      </c>
      <c r="BM7" s="285">
        <v>6414</v>
      </c>
      <c r="BN7" s="285">
        <v>6393</v>
      </c>
      <c r="BO7" s="285">
        <v>6373</v>
      </c>
      <c r="BP7" s="285">
        <v>6388</v>
      </c>
      <c r="BQ7" s="285">
        <v>6368</v>
      </c>
      <c r="BR7" s="285">
        <v>6128</v>
      </c>
      <c r="BS7" s="285">
        <v>6047</v>
      </c>
      <c r="BT7" s="285">
        <v>6023</v>
      </c>
      <c r="BU7" s="285">
        <v>5988</v>
      </c>
      <c r="BV7" s="285">
        <v>6050</v>
      </c>
      <c r="BW7" s="101">
        <v>6064</v>
      </c>
      <c r="BX7" s="97">
        <v>6100</v>
      </c>
      <c r="BY7" s="285">
        <v>6027</v>
      </c>
      <c r="BZ7" s="285">
        <v>5957</v>
      </c>
      <c r="CA7" s="285">
        <v>5826</v>
      </c>
      <c r="CB7" s="285">
        <v>5774</v>
      </c>
      <c r="CC7" s="285">
        <v>5713</v>
      </c>
      <c r="CD7" s="285">
        <v>5641</v>
      </c>
      <c r="CE7" s="285">
        <v>5631</v>
      </c>
      <c r="CF7" s="285">
        <v>5592</v>
      </c>
      <c r="CG7" s="98">
        <v>5536</v>
      </c>
      <c r="CH7" s="98">
        <v>5518</v>
      </c>
      <c r="CI7" s="99">
        <v>5520</v>
      </c>
      <c r="CJ7" s="99">
        <v>5517</v>
      </c>
      <c r="CK7" s="99">
        <v>5566</v>
      </c>
      <c r="CL7" s="99">
        <v>5603</v>
      </c>
      <c r="CM7" s="99">
        <v>5632</v>
      </c>
      <c r="CN7" s="99">
        <v>5683</v>
      </c>
      <c r="CO7" s="99">
        <v>5830</v>
      </c>
      <c r="CP7" s="99">
        <v>6096</v>
      </c>
      <c r="CQ7" s="99">
        <v>6055</v>
      </c>
      <c r="CR7" s="99">
        <v>6063</v>
      </c>
      <c r="CS7" s="99">
        <v>6095</v>
      </c>
      <c r="CT7" s="99">
        <v>6131</v>
      </c>
      <c r="CU7" s="99">
        <v>6167</v>
      </c>
      <c r="CV7" s="99">
        <v>6168</v>
      </c>
      <c r="CW7" s="99">
        <f>'1.COBERTURA  DANE'!D8</f>
        <v>6140</v>
      </c>
      <c r="CX7" s="241">
        <f t="shared" si="2"/>
        <v>-28</v>
      </c>
      <c r="CY7" s="203">
        <f t="shared" si="3"/>
        <v>-0.4539559014267186</v>
      </c>
      <c r="CZ7" s="241">
        <f t="shared" si="4"/>
        <v>-27</v>
      </c>
      <c r="DA7" s="203">
        <f t="shared" si="5"/>
        <v>-0.43781417220690777</v>
      </c>
      <c r="DB7" s="1"/>
      <c r="DC7" s="703" t="s">
        <v>1093</v>
      </c>
      <c r="DE7" s="34" t="s">
        <v>321</v>
      </c>
      <c r="DF7" s="283">
        <v>2386642</v>
      </c>
      <c r="DG7" s="246">
        <v>2233776</v>
      </c>
    </row>
    <row r="8" spans="1:111" ht="15" customHeight="1" outlineLevel="2">
      <c r="A8" s="104">
        <v>579</v>
      </c>
      <c r="B8" s="95" t="s">
        <v>121</v>
      </c>
      <c r="C8" s="96" t="s">
        <v>122</v>
      </c>
      <c r="D8" s="97">
        <v>25991</v>
      </c>
      <c r="E8" s="98">
        <v>26163</v>
      </c>
      <c r="F8" s="98">
        <v>26063</v>
      </c>
      <c r="G8" s="98">
        <v>26032</v>
      </c>
      <c r="H8" s="98">
        <v>25856</v>
      </c>
      <c r="I8" s="98">
        <v>26031</v>
      </c>
      <c r="J8" s="98">
        <v>25615</v>
      </c>
      <c r="K8" s="98">
        <v>26038</v>
      </c>
      <c r="L8" s="98">
        <v>25367</v>
      </c>
      <c r="M8" s="98">
        <v>25488</v>
      </c>
      <c r="N8" s="98">
        <v>25589</v>
      </c>
      <c r="O8" s="99">
        <v>25788</v>
      </c>
      <c r="P8" s="97">
        <v>25660</v>
      </c>
      <c r="Q8" s="98">
        <v>25646</v>
      </c>
      <c r="R8" s="100">
        <v>25813</v>
      </c>
      <c r="S8" s="98">
        <v>25100</v>
      </c>
      <c r="T8" s="98">
        <v>25492</v>
      </c>
      <c r="U8" s="98">
        <v>25635</v>
      </c>
      <c r="V8" s="98">
        <v>26081</v>
      </c>
      <c r="W8" s="98">
        <v>26486</v>
      </c>
      <c r="X8" s="98">
        <v>26690</v>
      </c>
      <c r="Y8" s="98">
        <v>26884</v>
      </c>
      <c r="Z8" s="98">
        <v>26773</v>
      </c>
      <c r="AA8" s="99">
        <v>26156</v>
      </c>
      <c r="AB8" s="97">
        <v>26050</v>
      </c>
      <c r="AC8" s="98">
        <v>25910</v>
      </c>
      <c r="AD8" s="98">
        <v>25672</v>
      </c>
      <c r="AE8" s="98">
        <v>25509</v>
      </c>
      <c r="AF8" s="98">
        <v>25843</v>
      </c>
      <c r="AG8" s="98">
        <v>25564</v>
      </c>
      <c r="AH8" s="98">
        <v>25534</v>
      </c>
      <c r="AI8" s="98">
        <v>25425</v>
      </c>
      <c r="AJ8" s="98">
        <v>25079</v>
      </c>
      <c r="AK8" s="98">
        <v>25281</v>
      </c>
      <c r="AL8" s="98">
        <v>25166</v>
      </c>
      <c r="AM8" s="99">
        <v>25341</v>
      </c>
      <c r="AN8" s="97">
        <v>25238</v>
      </c>
      <c r="AO8" s="98">
        <v>25127</v>
      </c>
      <c r="AP8" s="98">
        <v>25114</v>
      </c>
      <c r="AQ8" s="98">
        <v>24906</v>
      </c>
      <c r="AR8" s="98">
        <v>25408</v>
      </c>
      <c r="AS8" s="98">
        <v>25292</v>
      </c>
      <c r="AT8" s="98">
        <v>25375</v>
      </c>
      <c r="AU8" s="98">
        <v>25501</v>
      </c>
      <c r="AV8" s="98">
        <v>25449</v>
      </c>
      <c r="AW8" s="98">
        <v>25652</v>
      </c>
      <c r="AX8" s="98">
        <v>25631</v>
      </c>
      <c r="AY8" s="99">
        <v>25712</v>
      </c>
      <c r="AZ8" s="97">
        <v>25947</v>
      </c>
      <c r="BA8" s="98">
        <v>26339</v>
      </c>
      <c r="BB8" s="98">
        <v>26118</v>
      </c>
      <c r="BC8" s="98">
        <v>26110</v>
      </c>
      <c r="BD8" s="98">
        <v>27690</v>
      </c>
      <c r="BE8" s="98">
        <v>26994</v>
      </c>
      <c r="BF8" s="98">
        <v>28080</v>
      </c>
      <c r="BG8" s="98">
        <v>27342</v>
      </c>
      <c r="BH8" s="98">
        <v>27434</v>
      </c>
      <c r="BI8" s="98">
        <v>26965</v>
      </c>
      <c r="BJ8" s="98">
        <v>27504</v>
      </c>
      <c r="BK8" s="101">
        <v>28246</v>
      </c>
      <c r="BL8" s="97">
        <v>28498</v>
      </c>
      <c r="BM8" s="285">
        <v>29108</v>
      </c>
      <c r="BN8" s="285">
        <v>28948</v>
      </c>
      <c r="BO8" s="285">
        <v>29028</v>
      </c>
      <c r="BP8" s="285">
        <v>29321</v>
      </c>
      <c r="BQ8" s="285">
        <v>29052</v>
      </c>
      <c r="BR8" s="285">
        <v>28132</v>
      </c>
      <c r="BS8" s="285">
        <v>27160</v>
      </c>
      <c r="BT8" s="285">
        <v>27015</v>
      </c>
      <c r="BU8" s="285">
        <v>27053</v>
      </c>
      <c r="BV8" s="285">
        <v>27311</v>
      </c>
      <c r="BW8" s="101">
        <v>27382</v>
      </c>
      <c r="BX8" s="97">
        <v>27281</v>
      </c>
      <c r="BY8" s="285">
        <v>27096</v>
      </c>
      <c r="BZ8" s="285">
        <v>26787</v>
      </c>
      <c r="CA8" s="285">
        <v>26140</v>
      </c>
      <c r="CB8" s="285">
        <v>25878</v>
      </c>
      <c r="CC8" s="285">
        <v>25506</v>
      </c>
      <c r="CD8" s="285">
        <v>25113</v>
      </c>
      <c r="CE8" s="285">
        <v>25036</v>
      </c>
      <c r="CF8" s="285">
        <v>24932</v>
      </c>
      <c r="CG8" s="98">
        <v>24658</v>
      </c>
      <c r="CH8" s="98">
        <v>24447</v>
      </c>
      <c r="CI8" s="99">
        <v>24312</v>
      </c>
      <c r="CJ8" s="99">
        <v>24171</v>
      </c>
      <c r="CK8" s="99">
        <v>24211</v>
      </c>
      <c r="CL8" s="99">
        <v>24160</v>
      </c>
      <c r="CM8" s="99">
        <v>24128</v>
      </c>
      <c r="CN8" s="99">
        <v>24186</v>
      </c>
      <c r="CO8" s="99">
        <v>24546</v>
      </c>
      <c r="CP8" s="99">
        <v>24948</v>
      </c>
      <c r="CQ8" s="99">
        <v>25165</v>
      </c>
      <c r="CR8" s="99">
        <v>25404</v>
      </c>
      <c r="CS8" s="99">
        <v>25622</v>
      </c>
      <c r="CT8" s="99">
        <v>25652</v>
      </c>
      <c r="CU8" s="99">
        <v>25766</v>
      </c>
      <c r="CV8" s="99">
        <v>25727</v>
      </c>
      <c r="CW8" s="99">
        <f>'1.COBERTURA  DANE'!D9</f>
        <v>25949</v>
      </c>
      <c r="CX8" s="241">
        <f t="shared" si="2"/>
        <v>222</v>
      </c>
      <c r="CY8" s="203">
        <f t="shared" si="3"/>
        <v>0.86290667392233833</v>
      </c>
      <c r="CZ8" s="241">
        <f t="shared" si="4"/>
        <v>183</v>
      </c>
      <c r="DA8" s="203">
        <f t="shared" si="5"/>
        <v>0.7102382985329504</v>
      </c>
      <c r="DB8" s="1"/>
      <c r="DC8" s="703" t="s">
        <v>1069</v>
      </c>
      <c r="DE8" s="34" t="s">
        <v>322</v>
      </c>
      <c r="DF8" s="283">
        <v>2350320</v>
      </c>
      <c r="DG8" s="246">
        <v>2225416</v>
      </c>
    </row>
    <row r="9" spans="1:111" ht="15" customHeight="1" outlineLevel="2">
      <c r="A9" s="104">
        <v>585</v>
      </c>
      <c r="B9" s="95" t="s">
        <v>121</v>
      </c>
      <c r="C9" s="96" t="s">
        <v>19</v>
      </c>
      <c r="D9" s="97">
        <v>8431</v>
      </c>
      <c r="E9" s="98">
        <v>8485</v>
      </c>
      <c r="F9" s="98">
        <v>8430</v>
      </c>
      <c r="G9" s="98">
        <v>8330</v>
      </c>
      <c r="H9" s="98">
        <v>8283</v>
      </c>
      <c r="I9" s="98">
        <v>8386</v>
      </c>
      <c r="J9" s="98">
        <v>8232</v>
      </c>
      <c r="K9" s="98">
        <v>8364</v>
      </c>
      <c r="L9" s="98">
        <v>8121</v>
      </c>
      <c r="M9" s="98">
        <v>8039</v>
      </c>
      <c r="N9" s="98">
        <v>8077</v>
      </c>
      <c r="O9" s="99">
        <v>8090</v>
      </c>
      <c r="P9" s="97">
        <v>8069</v>
      </c>
      <c r="Q9" s="98">
        <v>8059</v>
      </c>
      <c r="R9" s="100">
        <v>8017</v>
      </c>
      <c r="S9" s="98">
        <v>6887</v>
      </c>
      <c r="T9" s="98">
        <v>7401</v>
      </c>
      <c r="U9" s="98">
        <v>7568</v>
      </c>
      <c r="V9" s="98">
        <v>7548</v>
      </c>
      <c r="W9" s="98">
        <v>7964</v>
      </c>
      <c r="X9" s="98">
        <v>8110</v>
      </c>
      <c r="Y9" s="98">
        <v>8211</v>
      </c>
      <c r="Z9" s="98">
        <v>8144</v>
      </c>
      <c r="AA9" s="99">
        <v>7950</v>
      </c>
      <c r="AB9" s="97">
        <v>8028</v>
      </c>
      <c r="AC9" s="98">
        <v>8072</v>
      </c>
      <c r="AD9" s="98">
        <v>8055</v>
      </c>
      <c r="AE9" s="98">
        <v>8012</v>
      </c>
      <c r="AF9" s="98">
        <v>8057</v>
      </c>
      <c r="AG9" s="98">
        <v>7894</v>
      </c>
      <c r="AH9" s="98">
        <v>7819</v>
      </c>
      <c r="AI9" s="98">
        <v>7819</v>
      </c>
      <c r="AJ9" s="98">
        <v>7836</v>
      </c>
      <c r="AK9" s="98">
        <v>7978</v>
      </c>
      <c r="AL9" s="98">
        <v>7921</v>
      </c>
      <c r="AM9" s="99">
        <v>7951</v>
      </c>
      <c r="AN9" s="97">
        <v>7912</v>
      </c>
      <c r="AO9" s="98">
        <v>8218</v>
      </c>
      <c r="AP9" s="98">
        <v>8201</v>
      </c>
      <c r="AQ9" s="98">
        <v>8226</v>
      </c>
      <c r="AR9" s="98">
        <v>8387</v>
      </c>
      <c r="AS9" s="98">
        <v>8342</v>
      </c>
      <c r="AT9" s="98">
        <v>8395</v>
      </c>
      <c r="AU9" s="98">
        <v>8458</v>
      </c>
      <c r="AV9" s="98">
        <v>8300</v>
      </c>
      <c r="AW9" s="98">
        <v>8350</v>
      </c>
      <c r="AX9" s="98">
        <v>8312</v>
      </c>
      <c r="AY9" s="99">
        <v>8279</v>
      </c>
      <c r="AZ9" s="97">
        <v>8288</v>
      </c>
      <c r="BA9" s="98">
        <v>8301</v>
      </c>
      <c r="BB9" s="98">
        <v>8227</v>
      </c>
      <c r="BC9" s="98">
        <v>8301</v>
      </c>
      <c r="BD9" s="98">
        <v>8337</v>
      </c>
      <c r="BE9" s="98">
        <v>8254</v>
      </c>
      <c r="BF9" s="98">
        <v>8211</v>
      </c>
      <c r="BG9" s="98">
        <v>8031</v>
      </c>
      <c r="BH9" s="98">
        <v>8108</v>
      </c>
      <c r="BI9" s="98">
        <v>8010</v>
      </c>
      <c r="BJ9" s="98">
        <v>8051</v>
      </c>
      <c r="BK9" s="101">
        <v>8109</v>
      </c>
      <c r="BL9" s="97">
        <v>8097</v>
      </c>
      <c r="BM9" s="285">
        <v>8181</v>
      </c>
      <c r="BN9" s="285">
        <v>8148</v>
      </c>
      <c r="BO9" s="285">
        <v>8124</v>
      </c>
      <c r="BP9" s="285">
        <v>8129</v>
      </c>
      <c r="BQ9" s="285">
        <v>8074</v>
      </c>
      <c r="BR9" s="285">
        <v>7849</v>
      </c>
      <c r="BS9" s="285">
        <v>7789</v>
      </c>
      <c r="BT9" s="285">
        <v>7772</v>
      </c>
      <c r="BU9" s="285">
        <v>7799</v>
      </c>
      <c r="BV9" s="285">
        <v>7826</v>
      </c>
      <c r="BW9" s="101">
        <v>7828</v>
      </c>
      <c r="BX9" s="97">
        <v>7830</v>
      </c>
      <c r="BY9" s="285">
        <v>7749</v>
      </c>
      <c r="BZ9" s="285">
        <v>7700</v>
      </c>
      <c r="CA9" s="285">
        <v>7619</v>
      </c>
      <c r="CB9" s="285">
        <v>7557</v>
      </c>
      <c r="CC9" s="285">
        <v>7396</v>
      </c>
      <c r="CD9" s="285">
        <v>7385</v>
      </c>
      <c r="CE9" s="285">
        <v>7369</v>
      </c>
      <c r="CF9" s="285">
        <v>7359</v>
      </c>
      <c r="CG9" s="98">
        <v>7320</v>
      </c>
      <c r="CH9" s="98">
        <v>7321</v>
      </c>
      <c r="CI9" s="99">
        <v>7298</v>
      </c>
      <c r="CJ9" s="99">
        <v>7227</v>
      </c>
      <c r="CK9" s="99">
        <v>7215</v>
      </c>
      <c r="CL9" s="99">
        <v>7198</v>
      </c>
      <c r="CM9" s="99">
        <v>7153</v>
      </c>
      <c r="CN9" s="99">
        <v>7184</v>
      </c>
      <c r="CO9" s="99">
        <v>7240</v>
      </c>
      <c r="CP9" s="99">
        <v>7340</v>
      </c>
      <c r="CQ9" s="99">
        <v>7394</v>
      </c>
      <c r="CR9" s="99">
        <v>7291</v>
      </c>
      <c r="CS9" s="99">
        <v>7234</v>
      </c>
      <c r="CT9" s="99">
        <v>7328</v>
      </c>
      <c r="CU9" s="99">
        <v>7359</v>
      </c>
      <c r="CV9" s="99">
        <v>7354</v>
      </c>
      <c r="CW9" s="99">
        <f>'1.COBERTURA  DANE'!D10</f>
        <v>7377</v>
      </c>
      <c r="CX9" s="241">
        <f t="shared" si="2"/>
        <v>23</v>
      </c>
      <c r="CY9" s="203">
        <f t="shared" si="3"/>
        <v>0.31275496328528696</v>
      </c>
      <c r="CZ9" s="241">
        <f t="shared" si="4"/>
        <v>18</v>
      </c>
      <c r="DA9" s="203">
        <f t="shared" si="5"/>
        <v>0.24459845087647777</v>
      </c>
      <c r="DB9" s="361"/>
      <c r="DC9" s="361"/>
      <c r="DE9" s="34" t="s">
        <v>323</v>
      </c>
      <c r="DF9" s="283">
        <v>2320500</v>
      </c>
      <c r="DG9" s="246">
        <v>2220016</v>
      </c>
    </row>
    <row r="10" spans="1:111" ht="15" customHeight="1" outlineLevel="2">
      <c r="A10" s="104">
        <v>591</v>
      </c>
      <c r="B10" s="95" t="s">
        <v>121</v>
      </c>
      <c r="C10" s="96" t="s">
        <v>20</v>
      </c>
      <c r="D10" s="97">
        <v>8320</v>
      </c>
      <c r="E10" s="98">
        <v>8425</v>
      </c>
      <c r="F10" s="98">
        <v>8389</v>
      </c>
      <c r="G10" s="98">
        <v>8325</v>
      </c>
      <c r="H10" s="98">
        <v>8161</v>
      </c>
      <c r="I10" s="98">
        <v>8333</v>
      </c>
      <c r="J10" s="98">
        <v>8169</v>
      </c>
      <c r="K10" s="98">
        <v>8286</v>
      </c>
      <c r="L10" s="98">
        <v>8350</v>
      </c>
      <c r="M10" s="98">
        <v>8346</v>
      </c>
      <c r="N10" s="98">
        <v>8520</v>
      </c>
      <c r="O10" s="99">
        <v>8500</v>
      </c>
      <c r="P10" s="97">
        <v>8669</v>
      </c>
      <c r="Q10" s="98">
        <v>8725</v>
      </c>
      <c r="R10" s="100">
        <v>8803</v>
      </c>
      <c r="S10" s="98">
        <v>9180</v>
      </c>
      <c r="T10" s="98">
        <v>9371</v>
      </c>
      <c r="U10" s="98">
        <v>9434</v>
      </c>
      <c r="V10" s="98">
        <v>9410</v>
      </c>
      <c r="W10" s="98">
        <v>9408</v>
      </c>
      <c r="X10" s="98">
        <v>9770</v>
      </c>
      <c r="Y10" s="98">
        <v>9924</v>
      </c>
      <c r="Z10" s="98">
        <v>9824</v>
      </c>
      <c r="AA10" s="99">
        <v>9713</v>
      </c>
      <c r="AB10" s="97">
        <v>9649</v>
      </c>
      <c r="AC10" s="98">
        <v>9624</v>
      </c>
      <c r="AD10" s="98">
        <v>9641</v>
      </c>
      <c r="AE10" s="98">
        <v>9636</v>
      </c>
      <c r="AF10" s="98">
        <v>9738</v>
      </c>
      <c r="AG10" s="98">
        <v>9580</v>
      </c>
      <c r="AH10" s="98">
        <v>9494</v>
      </c>
      <c r="AI10" s="98">
        <v>9416</v>
      </c>
      <c r="AJ10" s="98">
        <v>9248</v>
      </c>
      <c r="AK10" s="98">
        <v>9440</v>
      </c>
      <c r="AL10" s="98">
        <v>9380</v>
      </c>
      <c r="AM10" s="99">
        <v>9456</v>
      </c>
      <c r="AN10" s="97">
        <v>9436</v>
      </c>
      <c r="AO10" s="98">
        <v>9598</v>
      </c>
      <c r="AP10" s="98">
        <v>9646</v>
      </c>
      <c r="AQ10" s="98">
        <v>9652</v>
      </c>
      <c r="AR10" s="98">
        <v>9873</v>
      </c>
      <c r="AS10" s="98">
        <v>9777</v>
      </c>
      <c r="AT10" s="98">
        <v>9798</v>
      </c>
      <c r="AU10" s="98">
        <v>9809</v>
      </c>
      <c r="AV10" s="98">
        <v>9624</v>
      </c>
      <c r="AW10" s="98">
        <v>9569</v>
      </c>
      <c r="AX10" s="98">
        <v>9634</v>
      </c>
      <c r="AY10" s="99">
        <v>9568</v>
      </c>
      <c r="AZ10" s="97">
        <v>9509</v>
      </c>
      <c r="BA10" s="98">
        <v>9591</v>
      </c>
      <c r="BB10" s="98">
        <v>9563</v>
      </c>
      <c r="BC10" s="98">
        <v>9510</v>
      </c>
      <c r="BD10" s="98">
        <v>9565</v>
      </c>
      <c r="BE10" s="98">
        <v>9491</v>
      </c>
      <c r="BF10" s="98">
        <v>9438</v>
      </c>
      <c r="BG10" s="98">
        <v>9283</v>
      </c>
      <c r="BH10" s="98">
        <v>9294</v>
      </c>
      <c r="BI10" s="98">
        <v>9117</v>
      </c>
      <c r="BJ10" s="98">
        <v>10421</v>
      </c>
      <c r="BK10" s="101">
        <v>10449</v>
      </c>
      <c r="BL10" s="97">
        <v>10418</v>
      </c>
      <c r="BM10" s="285">
        <v>10443</v>
      </c>
      <c r="BN10" s="285">
        <v>10229</v>
      </c>
      <c r="BO10" s="285">
        <v>10295</v>
      </c>
      <c r="BP10" s="285">
        <v>10442</v>
      </c>
      <c r="BQ10" s="285">
        <v>10395</v>
      </c>
      <c r="BR10" s="285">
        <v>10064</v>
      </c>
      <c r="BS10" s="285">
        <v>9932</v>
      </c>
      <c r="BT10" s="285">
        <v>9858</v>
      </c>
      <c r="BU10" s="285">
        <v>9853</v>
      </c>
      <c r="BV10" s="285">
        <v>9799</v>
      </c>
      <c r="BW10" s="101">
        <v>9938</v>
      </c>
      <c r="BX10" s="97">
        <v>8811</v>
      </c>
      <c r="BY10" s="285">
        <v>8769</v>
      </c>
      <c r="BZ10" s="285">
        <v>8758</v>
      </c>
      <c r="CA10" s="285">
        <v>8618</v>
      </c>
      <c r="CB10" s="285">
        <v>8586</v>
      </c>
      <c r="CC10" s="285">
        <v>8421</v>
      </c>
      <c r="CD10" s="285">
        <v>8351</v>
      </c>
      <c r="CE10" s="285">
        <v>8375</v>
      </c>
      <c r="CF10" s="285">
        <v>8362</v>
      </c>
      <c r="CG10" s="98">
        <v>8409</v>
      </c>
      <c r="CH10" s="98">
        <v>8394</v>
      </c>
      <c r="CI10" s="99">
        <v>8328</v>
      </c>
      <c r="CJ10" s="99">
        <v>8227</v>
      </c>
      <c r="CK10" s="99">
        <v>8252</v>
      </c>
      <c r="CL10" s="99">
        <v>8189</v>
      </c>
      <c r="CM10" s="99">
        <v>8187</v>
      </c>
      <c r="CN10" s="99">
        <v>8211</v>
      </c>
      <c r="CO10" s="99">
        <v>8401</v>
      </c>
      <c r="CP10" s="99">
        <v>8533</v>
      </c>
      <c r="CQ10" s="99">
        <v>8602</v>
      </c>
      <c r="CR10" s="99">
        <v>8564</v>
      </c>
      <c r="CS10" s="99">
        <v>8656</v>
      </c>
      <c r="CT10" s="99">
        <v>8830</v>
      </c>
      <c r="CU10" s="99">
        <v>8870</v>
      </c>
      <c r="CV10" s="99">
        <v>8863</v>
      </c>
      <c r="CW10" s="99">
        <f>'1.COBERTURA  DANE'!D11</f>
        <v>8794</v>
      </c>
      <c r="CX10" s="241">
        <f t="shared" si="2"/>
        <v>-69</v>
      </c>
      <c r="CY10" s="203">
        <f t="shared" si="3"/>
        <v>-0.77851743202076051</v>
      </c>
      <c r="CZ10" s="241">
        <f t="shared" si="4"/>
        <v>-76</v>
      </c>
      <c r="DA10" s="203">
        <f t="shared" si="5"/>
        <v>-0.85682074408117248</v>
      </c>
      <c r="DE10" s="34" t="s">
        <v>314</v>
      </c>
      <c r="DF10" s="283">
        <v>2322021</v>
      </c>
      <c r="DG10" s="246">
        <v>2222102</v>
      </c>
    </row>
    <row r="11" spans="1:111" ht="15" customHeight="1" outlineLevel="2">
      <c r="A11" s="104">
        <v>893</v>
      </c>
      <c r="B11" s="95" t="s">
        <v>121</v>
      </c>
      <c r="C11" s="96" t="s">
        <v>105</v>
      </c>
      <c r="D11" s="97">
        <v>10869</v>
      </c>
      <c r="E11" s="98">
        <v>10726</v>
      </c>
      <c r="F11" s="98">
        <v>11202</v>
      </c>
      <c r="G11" s="98">
        <v>11118</v>
      </c>
      <c r="H11" s="98">
        <v>10816</v>
      </c>
      <c r="I11" s="98">
        <v>11108</v>
      </c>
      <c r="J11" s="98">
        <v>10945</v>
      </c>
      <c r="K11" s="98">
        <v>11151</v>
      </c>
      <c r="L11" s="98">
        <v>10530</v>
      </c>
      <c r="M11" s="98">
        <v>10536</v>
      </c>
      <c r="N11" s="98">
        <v>10735</v>
      </c>
      <c r="O11" s="99">
        <v>10950</v>
      </c>
      <c r="P11" s="97">
        <v>10776</v>
      </c>
      <c r="Q11" s="98">
        <v>10563</v>
      </c>
      <c r="R11" s="100">
        <v>10699</v>
      </c>
      <c r="S11" s="98">
        <v>9693</v>
      </c>
      <c r="T11" s="98">
        <v>10716</v>
      </c>
      <c r="U11" s="98">
        <v>10687</v>
      </c>
      <c r="V11" s="98">
        <v>10626</v>
      </c>
      <c r="W11" s="98">
        <v>10436</v>
      </c>
      <c r="X11" s="98">
        <v>10394</v>
      </c>
      <c r="Y11" s="98">
        <v>10657</v>
      </c>
      <c r="Z11" s="98">
        <v>10600</v>
      </c>
      <c r="AA11" s="99">
        <v>10456</v>
      </c>
      <c r="AB11" s="97">
        <v>10529</v>
      </c>
      <c r="AC11" s="98">
        <v>10568</v>
      </c>
      <c r="AD11" s="98">
        <v>10595</v>
      </c>
      <c r="AE11" s="98">
        <v>10892</v>
      </c>
      <c r="AF11" s="98">
        <v>10924</v>
      </c>
      <c r="AG11" s="98">
        <v>10939</v>
      </c>
      <c r="AH11" s="98">
        <v>10850</v>
      </c>
      <c r="AI11" s="98">
        <v>10647</v>
      </c>
      <c r="AJ11" s="98">
        <v>10517</v>
      </c>
      <c r="AK11" s="98">
        <v>10700</v>
      </c>
      <c r="AL11" s="98">
        <v>10816</v>
      </c>
      <c r="AM11" s="99">
        <v>10656</v>
      </c>
      <c r="AN11" s="97">
        <v>10609</v>
      </c>
      <c r="AO11" s="98">
        <v>10817</v>
      </c>
      <c r="AP11" s="98">
        <v>10967</v>
      </c>
      <c r="AQ11" s="98">
        <v>10955</v>
      </c>
      <c r="AR11" s="98">
        <v>10952</v>
      </c>
      <c r="AS11" s="98">
        <v>10963</v>
      </c>
      <c r="AT11" s="98">
        <v>11032</v>
      </c>
      <c r="AU11" s="98">
        <v>11092</v>
      </c>
      <c r="AV11" s="98">
        <v>10982</v>
      </c>
      <c r="AW11" s="98">
        <v>10862</v>
      </c>
      <c r="AX11" s="98">
        <v>10657</v>
      </c>
      <c r="AY11" s="99">
        <v>10625</v>
      </c>
      <c r="AZ11" s="97">
        <v>10481</v>
      </c>
      <c r="BA11" s="98">
        <v>10836</v>
      </c>
      <c r="BB11" s="98">
        <v>10893</v>
      </c>
      <c r="BC11" s="98">
        <v>10928</v>
      </c>
      <c r="BD11" s="98">
        <v>10879</v>
      </c>
      <c r="BE11" s="98">
        <v>10713</v>
      </c>
      <c r="BF11" s="98">
        <v>10722</v>
      </c>
      <c r="BG11" s="98">
        <v>10551</v>
      </c>
      <c r="BH11" s="98">
        <v>10512</v>
      </c>
      <c r="BI11" s="98">
        <v>10278</v>
      </c>
      <c r="BJ11" s="98">
        <v>10412</v>
      </c>
      <c r="BK11" s="101">
        <v>10538</v>
      </c>
      <c r="BL11" s="97">
        <v>10507</v>
      </c>
      <c r="BM11" s="285">
        <v>10623</v>
      </c>
      <c r="BN11" s="285">
        <v>10741</v>
      </c>
      <c r="BO11" s="285">
        <v>10831</v>
      </c>
      <c r="BP11" s="285">
        <v>10862</v>
      </c>
      <c r="BQ11" s="285">
        <v>10827</v>
      </c>
      <c r="BR11" s="285">
        <v>10564</v>
      </c>
      <c r="BS11" s="285">
        <v>10453</v>
      </c>
      <c r="BT11" s="285">
        <v>10444</v>
      </c>
      <c r="BU11" s="285">
        <v>10472</v>
      </c>
      <c r="BV11" s="285">
        <v>10418</v>
      </c>
      <c r="BW11" s="101">
        <v>10499</v>
      </c>
      <c r="BX11" s="97">
        <v>10537</v>
      </c>
      <c r="BY11" s="285">
        <v>10470</v>
      </c>
      <c r="BZ11" s="285">
        <v>10445</v>
      </c>
      <c r="CA11" s="285">
        <v>10358</v>
      </c>
      <c r="CB11" s="285">
        <v>10261</v>
      </c>
      <c r="CC11" s="285">
        <v>10270</v>
      </c>
      <c r="CD11" s="285">
        <v>10202</v>
      </c>
      <c r="CE11" s="285">
        <v>10178</v>
      </c>
      <c r="CF11" s="285">
        <v>10145</v>
      </c>
      <c r="CG11" s="98">
        <v>10141</v>
      </c>
      <c r="CH11" s="98">
        <v>10112</v>
      </c>
      <c r="CI11" s="99">
        <v>9885</v>
      </c>
      <c r="CJ11" s="99">
        <v>9858</v>
      </c>
      <c r="CK11" s="99">
        <v>9909</v>
      </c>
      <c r="CL11" s="99">
        <v>9863</v>
      </c>
      <c r="CM11" s="99">
        <v>9843</v>
      </c>
      <c r="CN11" s="99">
        <v>9873</v>
      </c>
      <c r="CO11" s="99">
        <v>10058</v>
      </c>
      <c r="CP11" s="99">
        <v>10052</v>
      </c>
      <c r="CQ11" s="99">
        <v>10093</v>
      </c>
      <c r="CR11" s="99">
        <v>10100</v>
      </c>
      <c r="CS11" s="99">
        <v>10107</v>
      </c>
      <c r="CT11" s="99">
        <v>10202</v>
      </c>
      <c r="CU11" s="99">
        <v>10229</v>
      </c>
      <c r="CV11" s="99">
        <v>10155</v>
      </c>
      <c r="CW11" s="99">
        <f>'1.COBERTURA  DANE'!D12</f>
        <v>10162</v>
      </c>
      <c r="CX11" s="241">
        <f t="shared" si="2"/>
        <v>7</v>
      </c>
      <c r="CY11" s="203">
        <f t="shared" si="3"/>
        <v>6.8931560807483999E-2</v>
      </c>
      <c r="CZ11" s="241">
        <f t="shared" si="4"/>
        <v>-67</v>
      </c>
      <c r="DA11" s="203">
        <f t="shared" si="5"/>
        <v>-0.65500048880633488</v>
      </c>
      <c r="DE11" s="34" t="s">
        <v>316</v>
      </c>
      <c r="DF11" s="283">
        <v>2296492</v>
      </c>
      <c r="DG11" s="246">
        <v>2254060</v>
      </c>
    </row>
    <row r="12" spans="1:111" s="18" customFormat="1" ht="15" outlineLevel="1">
      <c r="A12" s="102" t="s">
        <v>232</v>
      </c>
      <c r="B12" s="83"/>
      <c r="C12" s="89" t="s">
        <v>119</v>
      </c>
      <c r="D12" s="90">
        <f t="shared" ref="D12:AH12" si="6">SUBTOTAL(9,D13:D18)</f>
        <v>193470</v>
      </c>
      <c r="E12" s="91">
        <f t="shared" si="6"/>
        <v>194854</v>
      </c>
      <c r="F12" s="91">
        <f t="shared" si="6"/>
        <v>195596</v>
      </c>
      <c r="G12" s="91">
        <f t="shared" si="6"/>
        <v>195380</v>
      </c>
      <c r="H12" s="91">
        <f t="shared" si="6"/>
        <v>194799</v>
      </c>
      <c r="I12" s="91">
        <f t="shared" si="6"/>
        <v>196045</v>
      </c>
      <c r="J12" s="91">
        <f t="shared" si="6"/>
        <v>194802</v>
      </c>
      <c r="K12" s="91">
        <f t="shared" si="6"/>
        <v>195374</v>
      </c>
      <c r="L12" s="91">
        <f t="shared" si="6"/>
        <v>194104</v>
      </c>
      <c r="M12" s="91">
        <f t="shared" si="6"/>
        <v>195097</v>
      </c>
      <c r="N12" s="91">
        <f t="shared" si="6"/>
        <v>194245</v>
      </c>
      <c r="O12" s="92">
        <f t="shared" si="6"/>
        <v>197299</v>
      </c>
      <c r="P12" s="90">
        <f t="shared" si="6"/>
        <v>197553</v>
      </c>
      <c r="Q12" s="91">
        <f t="shared" si="6"/>
        <v>197810</v>
      </c>
      <c r="R12" s="93">
        <f t="shared" si="6"/>
        <v>198277</v>
      </c>
      <c r="S12" s="91">
        <f t="shared" si="6"/>
        <v>199492</v>
      </c>
      <c r="T12" s="91">
        <f t="shared" si="6"/>
        <v>198952</v>
      </c>
      <c r="U12" s="91">
        <f t="shared" si="6"/>
        <v>200934</v>
      </c>
      <c r="V12" s="91">
        <f t="shared" si="6"/>
        <v>202131</v>
      </c>
      <c r="W12" s="91">
        <f t="shared" si="6"/>
        <v>201892</v>
      </c>
      <c r="X12" s="91">
        <f t="shared" si="6"/>
        <v>202232</v>
      </c>
      <c r="Y12" s="91">
        <f t="shared" si="6"/>
        <v>202627</v>
      </c>
      <c r="Z12" s="91">
        <f t="shared" si="6"/>
        <v>202816</v>
      </c>
      <c r="AA12" s="92">
        <f t="shared" si="6"/>
        <v>202742</v>
      </c>
      <c r="AB12" s="90">
        <f t="shared" si="6"/>
        <v>202796</v>
      </c>
      <c r="AC12" s="91">
        <f t="shared" si="6"/>
        <v>203487</v>
      </c>
      <c r="AD12" s="91">
        <f t="shared" si="6"/>
        <v>203710</v>
      </c>
      <c r="AE12" s="91">
        <f t="shared" si="6"/>
        <v>204807</v>
      </c>
      <c r="AF12" s="91">
        <f t="shared" si="6"/>
        <v>205104</v>
      </c>
      <c r="AG12" s="91">
        <f t="shared" si="6"/>
        <v>203615</v>
      </c>
      <c r="AH12" s="91">
        <f t="shared" si="6"/>
        <v>202724</v>
      </c>
      <c r="AI12" s="91">
        <v>202060</v>
      </c>
      <c r="AJ12" s="91">
        <v>203999</v>
      </c>
      <c r="AK12" s="91">
        <v>204509</v>
      </c>
      <c r="AL12" s="91">
        <v>202577</v>
      </c>
      <c r="AM12" s="92">
        <v>202651</v>
      </c>
      <c r="AN12" s="90">
        <v>202456</v>
      </c>
      <c r="AO12" s="91">
        <v>203100</v>
      </c>
      <c r="AP12" s="91">
        <f>SUM(AP13:AP18)</f>
        <v>205094</v>
      </c>
      <c r="AQ12" s="91">
        <f>SUM(AQ13:AQ18)</f>
        <v>204574</v>
      </c>
      <c r="AR12" s="91">
        <f>SUM(AR13:AR18)</f>
        <v>205629</v>
      </c>
      <c r="AS12" s="91">
        <v>207135</v>
      </c>
      <c r="AT12" s="91">
        <v>207374</v>
      </c>
      <c r="AU12" s="91">
        <v>207622</v>
      </c>
      <c r="AV12" s="91">
        <v>207083</v>
      </c>
      <c r="AW12" s="91">
        <v>208211</v>
      </c>
      <c r="AX12" s="91">
        <v>208123</v>
      </c>
      <c r="AY12" s="92">
        <v>208433</v>
      </c>
      <c r="AZ12" s="90">
        <v>210890</v>
      </c>
      <c r="BA12" s="91">
        <v>211392</v>
      </c>
      <c r="BB12" s="91">
        <v>212765</v>
      </c>
      <c r="BC12" s="91">
        <v>212775</v>
      </c>
      <c r="BD12" s="91">
        <v>212951</v>
      </c>
      <c r="BE12" s="91">
        <v>211921</v>
      </c>
      <c r="BF12" s="91">
        <v>213493</v>
      </c>
      <c r="BG12" s="91">
        <v>214248</v>
      </c>
      <c r="BH12" s="91">
        <v>213976</v>
      </c>
      <c r="BI12" s="91">
        <v>212188</v>
      </c>
      <c r="BJ12" s="91">
        <v>213592</v>
      </c>
      <c r="BK12" s="94">
        <v>215526</v>
      </c>
      <c r="BL12" s="90">
        <v>216429</v>
      </c>
      <c r="BM12" s="284">
        <v>218048</v>
      </c>
      <c r="BN12" s="284">
        <v>218247</v>
      </c>
      <c r="BO12" s="284">
        <v>218798</v>
      </c>
      <c r="BP12" s="284">
        <v>219188</v>
      </c>
      <c r="BQ12" s="284">
        <v>219594</v>
      </c>
      <c r="BR12" s="284">
        <v>219535</v>
      </c>
      <c r="BS12" s="284">
        <v>219260</v>
      </c>
      <c r="BT12" s="284">
        <v>219647</v>
      </c>
      <c r="BU12" s="284">
        <v>219895</v>
      </c>
      <c r="BV12" s="284">
        <v>220642</v>
      </c>
      <c r="BW12" s="94">
        <v>221033</v>
      </c>
      <c r="BX12" s="90">
        <v>221293</v>
      </c>
      <c r="BY12" s="284">
        <v>220931</v>
      </c>
      <c r="BZ12" s="284">
        <v>220615</v>
      </c>
      <c r="CA12" s="284">
        <v>219837</v>
      </c>
      <c r="CB12" s="284">
        <v>219261</v>
      </c>
      <c r="CC12" s="284">
        <v>215551</v>
      </c>
      <c r="CD12" s="284">
        <v>215814</v>
      </c>
      <c r="CE12" s="284">
        <v>215902</v>
      </c>
      <c r="CF12" s="284">
        <v>214864</v>
      </c>
      <c r="CG12" s="91">
        <v>214782</v>
      </c>
      <c r="CH12" s="91">
        <v>214385</v>
      </c>
      <c r="CI12" s="92">
        <v>213857</v>
      </c>
      <c r="CJ12" s="92">
        <v>213427</v>
      </c>
      <c r="CK12" s="92">
        <v>213913</v>
      </c>
      <c r="CL12" s="92">
        <v>214307</v>
      </c>
      <c r="CM12" s="92">
        <v>214075</v>
      </c>
      <c r="CN12" s="92">
        <v>214629</v>
      </c>
      <c r="CO12" s="92">
        <v>215392</v>
      </c>
      <c r="CP12" s="92">
        <v>217191</v>
      </c>
      <c r="CQ12" s="92">
        <v>218444</v>
      </c>
      <c r="CR12" s="92">
        <v>218738</v>
      </c>
      <c r="CS12" s="92">
        <v>218923</v>
      </c>
      <c r="CT12" s="92">
        <v>219741</v>
      </c>
      <c r="CU12" s="92">
        <v>219914</v>
      </c>
      <c r="CV12" s="92">
        <v>220351</v>
      </c>
      <c r="CW12" s="92">
        <f>'1.COBERTURA  DANE'!D13</f>
        <v>221100</v>
      </c>
      <c r="CX12" s="241">
        <f t="shared" si="2"/>
        <v>749</v>
      </c>
      <c r="CY12" s="203">
        <f t="shared" si="3"/>
        <v>0.33991223094063561</v>
      </c>
      <c r="CZ12" s="241">
        <f t="shared" si="4"/>
        <v>1186</v>
      </c>
      <c r="DA12" s="203">
        <f t="shared" si="5"/>
        <v>0.53930172703875157</v>
      </c>
      <c r="DE12" s="34" t="s">
        <v>324</v>
      </c>
      <c r="DF12" s="283">
        <v>2276078</v>
      </c>
      <c r="DG12" s="246">
        <v>2279330</v>
      </c>
    </row>
    <row r="13" spans="1:111" ht="15" outlineLevel="2">
      <c r="A13" s="104">
        <v>120</v>
      </c>
      <c r="B13" s="95" t="s">
        <v>119</v>
      </c>
      <c r="C13" s="96" t="s">
        <v>73</v>
      </c>
      <c r="D13" s="97">
        <v>24475</v>
      </c>
      <c r="E13" s="98">
        <v>25035</v>
      </c>
      <c r="F13" s="98">
        <v>25799</v>
      </c>
      <c r="G13" s="98">
        <v>26396</v>
      </c>
      <c r="H13" s="98">
        <v>26302</v>
      </c>
      <c r="I13" s="98">
        <v>26566</v>
      </c>
      <c r="J13" s="98">
        <v>26394</v>
      </c>
      <c r="K13" s="98">
        <v>26494</v>
      </c>
      <c r="L13" s="98">
        <v>26370</v>
      </c>
      <c r="M13" s="98">
        <v>26558</v>
      </c>
      <c r="N13" s="98">
        <v>26578</v>
      </c>
      <c r="O13" s="99">
        <v>27238</v>
      </c>
      <c r="P13" s="97">
        <v>27360</v>
      </c>
      <c r="Q13" s="98">
        <v>27530</v>
      </c>
      <c r="R13" s="100">
        <v>27875</v>
      </c>
      <c r="S13" s="98">
        <v>28788</v>
      </c>
      <c r="T13" s="98">
        <v>28502</v>
      </c>
      <c r="U13" s="98">
        <v>28537</v>
      </c>
      <c r="V13" s="98">
        <v>28556</v>
      </c>
      <c r="W13" s="98">
        <v>28576</v>
      </c>
      <c r="X13" s="98">
        <v>28502</v>
      </c>
      <c r="Y13" s="98">
        <v>28272</v>
      </c>
      <c r="Z13" s="98">
        <v>28276</v>
      </c>
      <c r="AA13" s="99">
        <v>28288</v>
      </c>
      <c r="AB13" s="97">
        <v>28367</v>
      </c>
      <c r="AC13" s="98">
        <v>28225</v>
      </c>
      <c r="AD13" s="98">
        <v>28367</v>
      </c>
      <c r="AE13" s="98">
        <v>28584</v>
      </c>
      <c r="AF13" s="98">
        <v>28359</v>
      </c>
      <c r="AG13" s="98">
        <v>28095</v>
      </c>
      <c r="AH13" s="98">
        <v>27979</v>
      </c>
      <c r="AI13" s="98">
        <v>27986</v>
      </c>
      <c r="AJ13" s="98">
        <v>28194</v>
      </c>
      <c r="AK13" s="98">
        <v>27633</v>
      </c>
      <c r="AL13" s="98">
        <v>26541</v>
      </c>
      <c r="AM13" s="99">
        <v>25859</v>
      </c>
      <c r="AN13" s="97">
        <v>25844</v>
      </c>
      <c r="AO13" s="98">
        <v>25822</v>
      </c>
      <c r="AP13" s="98">
        <v>25963</v>
      </c>
      <c r="AQ13" s="98">
        <v>25961</v>
      </c>
      <c r="AR13" s="98">
        <v>25947</v>
      </c>
      <c r="AS13" s="98">
        <v>26154</v>
      </c>
      <c r="AT13" s="98">
        <v>26149</v>
      </c>
      <c r="AU13" s="98">
        <v>26134</v>
      </c>
      <c r="AV13" s="98">
        <v>26161</v>
      </c>
      <c r="AW13" s="98">
        <v>26186</v>
      </c>
      <c r="AX13" s="98">
        <v>26157</v>
      </c>
      <c r="AY13" s="99">
        <v>26102</v>
      </c>
      <c r="AZ13" s="97">
        <v>26231</v>
      </c>
      <c r="BA13" s="98">
        <v>26157</v>
      </c>
      <c r="BB13" s="98">
        <v>26246</v>
      </c>
      <c r="BC13" s="98">
        <v>26207</v>
      </c>
      <c r="BD13" s="98">
        <v>26105</v>
      </c>
      <c r="BE13" s="98">
        <v>25952</v>
      </c>
      <c r="BF13" s="98">
        <v>25952</v>
      </c>
      <c r="BG13" s="98">
        <v>25813</v>
      </c>
      <c r="BH13" s="98">
        <v>25618</v>
      </c>
      <c r="BI13" s="98">
        <v>25438</v>
      </c>
      <c r="BJ13" s="98">
        <v>25477</v>
      </c>
      <c r="BK13" s="101">
        <v>25597</v>
      </c>
      <c r="BL13" s="97">
        <v>25589</v>
      </c>
      <c r="BM13" s="285">
        <v>25599</v>
      </c>
      <c r="BN13" s="285">
        <v>25542</v>
      </c>
      <c r="BO13" s="285">
        <v>25507</v>
      </c>
      <c r="BP13" s="285">
        <v>25522</v>
      </c>
      <c r="BQ13" s="285">
        <v>25495</v>
      </c>
      <c r="BR13" s="285">
        <v>25515</v>
      </c>
      <c r="BS13" s="285">
        <v>25540</v>
      </c>
      <c r="BT13" s="285">
        <v>25577</v>
      </c>
      <c r="BU13" s="285">
        <v>25563</v>
      </c>
      <c r="BV13" s="285">
        <v>25546</v>
      </c>
      <c r="BW13" s="101">
        <v>25555</v>
      </c>
      <c r="BX13" s="97">
        <v>25600</v>
      </c>
      <c r="BY13" s="285">
        <v>25596</v>
      </c>
      <c r="BZ13" s="285">
        <v>25568</v>
      </c>
      <c r="CA13" s="285">
        <v>25507</v>
      </c>
      <c r="CB13" s="285">
        <v>25402</v>
      </c>
      <c r="CC13" s="285">
        <v>24991</v>
      </c>
      <c r="CD13" s="285">
        <v>24985</v>
      </c>
      <c r="CE13" s="285">
        <v>24998</v>
      </c>
      <c r="CF13" s="285">
        <v>24876</v>
      </c>
      <c r="CG13" s="98">
        <v>24821</v>
      </c>
      <c r="CH13" s="98">
        <v>24694</v>
      </c>
      <c r="CI13" s="99">
        <v>24611</v>
      </c>
      <c r="CJ13" s="99">
        <v>24537</v>
      </c>
      <c r="CK13" s="99">
        <v>24552</v>
      </c>
      <c r="CL13" s="99">
        <v>24521</v>
      </c>
      <c r="CM13" s="99">
        <v>24387</v>
      </c>
      <c r="CN13" s="99">
        <v>24383</v>
      </c>
      <c r="CO13" s="99">
        <v>24344</v>
      </c>
      <c r="CP13" s="99">
        <v>24366</v>
      </c>
      <c r="CQ13" s="99">
        <v>24501</v>
      </c>
      <c r="CR13" s="99">
        <v>24484</v>
      </c>
      <c r="CS13" s="99">
        <v>24383</v>
      </c>
      <c r="CT13" s="99">
        <v>24381</v>
      </c>
      <c r="CU13" s="99">
        <v>24358</v>
      </c>
      <c r="CV13" s="99">
        <v>24354</v>
      </c>
      <c r="CW13" s="99">
        <f>'1.COBERTURA  DANE'!D14</f>
        <v>24359</v>
      </c>
      <c r="CX13" s="241">
        <f t="shared" si="2"/>
        <v>5</v>
      </c>
      <c r="CY13" s="203">
        <f t="shared" si="3"/>
        <v>2.0530508335386385E-2</v>
      </c>
      <c r="CZ13" s="241">
        <f t="shared" si="4"/>
        <v>1</v>
      </c>
      <c r="DA13" s="203">
        <f t="shared" si="5"/>
        <v>4.1054273749897363E-3</v>
      </c>
      <c r="DE13" s="34" t="s">
        <v>325</v>
      </c>
      <c r="DF13" s="283">
        <v>2278197</v>
      </c>
      <c r="DG13" s="246">
        <v>2285762</v>
      </c>
    </row>
    <row r="14" spans="1:111" ht="15" outlineLevel="2">
      <c r="A14" s="104">
        <v>154</v>
      </c>
      <c r="B14" s="95" t="s">
        <v>119</v>
      </c>
      <c r="C14" s="96" t="s">
        <v>12</v>
      </c>
      <c r="D14" s="97">
        <v>61808</v>
      </c>
      <c r="E14" s="98">
        <v>62297</v>
      </c>
      <c r="F14" s="98">
        <v>62264</v>
      </c>
      <c r="G14" s="98">
        <v>62131</v>
      </c>
      <c r="H14" s="98">
        <v>61881</v>
      </c>
      <c r="I14" s="98">
        <v>62011</v>
      </c>
      <c r="J14" s="98">
        <v>61343</v>
      </c>
      <c r="K14" s="98">
        <v>61789</v>
      </c>
      <c r="L14" s="98">
        <v>60857</v>
      </c>
      <c r="M14" s="98">
        <v>60837</v>
      </c>
      <c r="N14" s="98">
        <v>60488</v>
      </c>
      <c r="O14" s="99">
        <v>61009</v>
      </c>
      <c r="P14" s="97">
        <v>60996</v>
      </c>
      <c r="Q14" s="98">
        <v>61032</v>
      </c>
      <c r="R14" s="100">
        <v>61696</v>
      </c>
      <c r="S14" s="98">
        <v>62528</v>
      </c>
      <c r="T14" s="98">
        <v>61637</v>
      </c>
      <c r="U14" s="98">
        <v>62454</v>
      </c>
      <c r="V14" s="98">
        <v>62586</v>
      </c>
      <c r="W14" s="98">
        <v>62410</v>
      </c>
      <c r="X14" s="98">
        <v>62325</v>
      </c>
      <c r="Y14" s="98">
        <v>62721</v>
      </c>
      <c r="Z14" s="98">
        <v>62709</v>
      </c>
      <c r="AA14" s="99">
        <v>62277</v>
      </c>
      <c r="AB14" s="97">
        <v>62621</v>
      </c>
      <c r="AC14" s="98">
        <v>63025</v>
      </c>
      <c r="AD14" s="98">
        <v>62939</v>
      </c>
      <c r="AE14" s="98">
        <v>63328</v>
      </c>
      <c r="AF14" s="98">
        <v>63688</v>
      </c>
      <c r="AG14" s="98">
        <v>62854</v>
      </c>
      <c r="AH14" s="98">
        <v>62083</v>
      </c>
      <c r="AI14" s="98">
        <v>62093</v>
      </c>
      <c r="AJ14" s="98">
        <v>62592</v>
      </c>
      <c r="AK14" s="98">
        <v>63055</v>
      </c>
      <c r="AL14" s="98">
        <v>62547</v>
      </c>
      <c r="AM14" s="99">
        <v>62810</v>
      </c>
      <c r="AN14" s="97">
        <v>62432</v>
      </c>
      <c r="AO14" s="98">
        <v>62578</v>
      </c>
      <c r="AP14" s="98">
        <v>63066</v>
      </c>
      <c r="AQ14" s="98">
        <v>62848</v>
      </c>
      <c r="AR14" s="98">
        <v>63475</v>
      </c>
      <c r="AS14" s="98">
        <v>63845</v>
      </c>
      <c r="AT14" s="98">
        <v>63898</v>
      </c>
      <c r="AU14" s="98">
        <v>64159</v>
      </c>
      <c r="AV14" s="98">
        <v>63928</v>
      </c>
      <c r="AW14" s="98">
        <v>64232</v>
      </c>
      <c r="AX14" s="98">
        <v>64164</v>
      </c>
      <c r="AY14" s="99">
        <v>64350</v>
      </c>
      <c r="AZ14" s="97">
        <v>65156</v>
      </c>
      <c r="BA14" s="98">
        <v>65604</v>
      </c>
      <c r="BB14" s="98">
        <v>66068</v>
      </c>
      <c r="BC14" s="98">
        <v>66171</v>
      </c>
      <c r="BD14" s="98">
        <v>66409</v>
      </c>
      <c r="BE14" s="98">
        <v>66018</v>
      </c>
      <c r="BF14" s="98">
        <v>66537</v>
      </c>
      <c r="BG14" s="98">
        <v>66806</v>
      </c>
      <c r="BH14" s="98">
        <v>66408</v>
      </c>
      <c r="BI14" s="98">
        <v>65924</v>
      </c>
      <c r="BJ14" s="98">
        <v>66355</v>
      </c>
      <c r="BK14" s="101">
        <v>67117</v>
      </c>
      <c r="BL14" s="97">
        <v>67617</v>
      </c>
      <c r="BM14" s="285">
        <v>68573</v>
      </c>
      <c r="BN14" s="285">
        <v>68813</v>
      </c>
      <c r="BO14" s="285">
        <v>69083</v>
      </c>
      <c r="BP14" s="285">
        <v>69285</v>
      </c>
      <c r="BQ14" s="285">
        <v>69573</v>
      </c>
      <c r="BR14" s="285">
        <v>69335</v>
      </c>
      <c r="BS14" s="285">
        <v>69279</v>
      </c>
      <c r="BT14" s="285">
        <v>69528</v>
      </c>
      <c r="BU14" s="285">
        <v>69769</v>
      </c>
      <c r="BV14" s="285">
        <v>70174</v>
      </c>
      <c r="BW14" s="101">
        <v>70279</v>
      </c>
      <c r="BX14" s="97">
        <v>70250</v>
      </c>
      <c r="BY14" s="285">
        <v>70193</v>
      </c>
      <c r="BZ14" s="285">
        <v>70028</v>
      </c>
      <c r="CA14" s="285">
        <v>69562</v>
      </c>
      <c r="CB14" s="285">
        <v>69438</v>
      </c>
      <c r="CC14" s="285">
        <v>68146</v>
      </c>
      <c r="CD14" s="285">
        <v>68048</v>
      </c>
      <c r="CE14" s="285">
        <v>67947</v>
      </c>
      <c r="CF14" s="285">
        <v>67532</v>
      </c>
      <c r="CG14" s="98">
        <v>67489</v>
      </c>
      <c r="CH14" s="98">
        <v>67485</v>
      </c>
      <c r="CI14" s="99">
        <v>67377</v>
      </c>
      <c r="CJ14" s="99">
        <v>67339</v>
      </c>
      <c r="CK14" s="99">
        <v>67641</v>
      </c>
      <c r="CL14" s="99">
        <v>67938</v>
      </c>
      <c r="CM14" s="99">
        <v>68020</v>
      </c>
      <c r="CN14" s="99">
        <v>68389</v>
      </c>
      <c r="CO14" s="99">
        <v>69017</v>
      </c>
      <c r="CP14" s="99">
        <v>70055</v>
      </c>
      <c r="CQ14" s="99">
        <v>70583</v>
      </c>
      <c r="CR14" s="99">
        <v>70635</v>
      </c>
      <c r="CS14" s="99">
        <v>71237</v>
      </c>
      <c r="CT14" s="99">
        <v>72008</v>
      </c>
      <c r="CU14" s="99">
        <v>72241</v>
      </c>
      <c r="CV14" s="99">
        <v>72454</v>
      </c>
      <c r="CW14" s="99">
        <f>'1.COBERTURA  DANE'!D15</f>
        <v>72742</v>
      </c>
      <c r="CX14" s="241">
        <f t="shared" si="2"/>
        <v>288</v>
      </c>
      <c r="CY14" s="203">
        <f t="shared" si="3"/>
        <v>0.39749358213487179</v>
      </c>
      <c r="CZ14" s="241">
        <f t="shared" si="4"/>
        <v>501</v>
      </c>
      <c r="DA14" s="203">
        <f t="shared" si="5"/>
        <v>0.69351199457371859</v>
      </c>
      <c r="DE14" s="34" t="s">
        <v>326</v>
      </c>
      <c r="DF14" s="283">
        <v>2277575</v>
      </c>
      <c r="DG14" s="246">
        <v>2300364</v>
      </c>
    </row>
    <row r="15" spans="1:111" ht="15" outlineLevel="2">
      <c r="A15" s="104">
        <v>250</v>
      </c>
      <c r="B15" s="95" t="s">
        <v>119</v>
      </c>
      <c r="C15" s="96" t="s">
        <v>15</v>
      </c>
      <c r="D15" s="97">
        <v>36877</v>
      </c>
      <c r="E15" s="98">
        <v>37069</v>
      </c>
      <c r="F15" s="98">
        <v>37163</v>
      </c>
      <c r="G15" s="98">
        <v>36900</v>
      </c>
      <c r="H15" s="98">
        <v>36883</v>
      </c>
      <c r="I15" s="98">
        <v>37219</v>
      </c>
      <c r="J15" s="98">
        <v>37049</v>
      </c>
      <c r="K15" s="98">
        <v>37128</v>
      </c>
      <c r="L15" s="98">
        <v>36898</v>
      </c>
      <c r="M15" s="98">
        <v>37207</v>
      </c>
      <c r="N15" s="98">
        <v>37033</v>
      </c>
      <c r="O15" s="99">
        <v>37380</v>
      </c>
      <c r="P15" s="97">
        <v>37648</v>
      </c>
      <c r="Q15" s="98">
        <v>37577</v>
      </c>
      <c r="R15" s="100">
        <v>37502</v>
      </c>
      <c r="S15" s="98">
        <v>37526</v>
      </c>
      <c r="T15" s="98">
        <v>38016</v>
      </c>
      <c r="U15" s="98">
        <v>38529</v>
      </c>
      <c r="V15" s="98">
        <v>38921</v>
      </c>
      <c r="W15" s="98">
        <v>38784</v>
      </c>
      <c r="X15" s="98">
        <v>38993</v>
      </c>
      <c r="Y15" s="98">
        <v>39251</v>
      </c>
      <c r="Z15" s="98">
        <v>39225</v>
      </c>
      <c r="AA15" s="99">
        <v>39492</v>
      </c>
      <c r="AB15" s="97">
        <v>38997</v>
      </c>
      <c r="AC15" s="98">
        <v>39177</v>
      </c>
      <c r="AD15" s="98">
        <v>39417</v>
      </c>
      <c r="AE15" s="98">
        <v>39904</v>
      </c>
      <c r="AF15" s="98">
        <v>39959</v>
      </c>
      <c r="AG15" s="98">
        <v>40046</v>
      </c>
      <c r="AH15" s="98">
        <v>40080</v>
      </c>
      <c r="AI15" s="98">
        <v>39607</v>
      </c>
      <c r="AJ15" s="98">
        <v>39991</v>
      </c>
      <c r="AK15" s="98">
        <v>40203</v>
      </c>
      <c r="AL15" s="98">
        <v>40096</v>
      </c>
      <c r="AM15" s="99">
        <v>40352</v>
      </c>
      <c r="AN15" s="97">
        <v>40480</v>
      </c>
      <c r="AO15" s="98">
        <v>40872</v>
      </c>
      <c r="AP15" s="98">
        <v>41429</v>
      </c>
      <c r="AQ15" s="98">
        <v>41284</v>
      </c>
      <c r="AR15" s="98">
        <v>41454</v>
      </c>
      <c r="AS15" s="98">
        <v>41908</v>
      </c>
      <c r="AT15" s="98">
        <v>42066</v>
      </c>
      <c r="AU15" s="98">
        <v>41995</v>
      </c>
      <c r="AV15" s="98">
        <v>41981</v>
      </c>
      <c r="AW15" s="98">
        <v>42554</v>
      </c>
      <c r="AX15" s="98">
        <v>42562</v>
      </c>
      <c r="AY15" s="99">
        <v>42617</v>
      </c>
      <c r="AZ15" s="97">
        <v>43199</v>
      </c>
      <c r="BA15" s="98">
        <v>43202</v>
      </c>
      <c r="BB15" s="98">
        <v>43580</v>
      </c>
      <c r="BC15" s="98">
        <v>43562</v>
      </c>
      <c r="BD15" s="98">
        <v>43649</v>
      </c>
      <c r="BE15" s="98">
        <v>43566</v>
      </c>
      <c r="BF15" s="98">
        <v>44113</v>
      </c>
      <c r="BG15" s="98">
        <v>44189</v>
      </c>
      <c r="BH15" s="98">
        <v>44242</v>
      </c>
      <c r="BI15" s="98">
        <v>44197</v>
      </c>
      <c r="BJ15" s="98">
        <v>44605</v>
      </c>
      <c r="BK15" s="101">
        <v>45067</v>
      </c>
      <c r="BL15" s="97">
        <v>45314</v>
      </c>
      <c r="BM15" s="285">
        <v>45669</v>
      </c>
      <c r="BN15" s="285">
        <v>45756</v>
      </c>
      <c r="BO15" s="285">
        <v>45927</v>
      </c>
      <c r="BP15" s="285">
        <v>46035</v>
      </c>
      <c r="BQ15" s="285">
        <v>46175</v>
      </c>
      <c r="BR15" s="285">
        <v>46320</v>
      </c>
      <c r="BS15" s="285">
        <v>46260</v>
      </c>
      <c r="BT15" s="285">
        <v>46310</v>
      </c>
      <c r="BU15" s="285">
        <v>46360</v>
      </c>
      <c r="BV15" s="285">
        <v>46535</v>
      </c>
      <c r="BW15" s="101">
        <v>46648</v>
      </c>
      <c r="BX15" s="97">
        <v>46802</v>
      </c>
      <c r="BY15" s="285">
        <v>46753</v>
      </c>
      <c r="BZ15" s="285">
        <v>46693</v>
      </c>
      <c r="CA15" s="285">
        <v>46580</v>
      </c>
      <c r="CB15" s="285">
        <v>46454</v>
      </c>
      <c r="CC15" s="285">
        <v>45654</v>
      </c>
      <c r="CD15" s="285">
        <v>45753</v>
      </c>
      <c r="CE15" s="285">
        <v>45787</v>
      </c>
      <c r="CF15" s="285">
        <v>45586</v>
      </c>
      <c r="CG15" s="98">
        <v>45572</v>
      </c>
      <c r="CH15" s="98">
        <v>45445</v>
      </c>
      <c r="CI15" s="99">
        <v>45281</v>
      </c>
      <c r="CJ15" s="99">
        <v>45181</v>
      </c>
      <c r="CK15" s="99">
        <v>45272</v>
      </c>
      <c r="CL15" s="99">
        <v>45392</v>
      </c>
      <c r="CM15" s="99">
        <v>45406</v>
      </c>
      <c r="CN15" s="99">
        <v>45476</v>
      </c>
      <c r="CO15" s="99">
        <v>45524</v>
      </c>
      <c r="CP15" s="99">
        <v>45868</v>
      </c>
      <c r="CQ15" s="99">
        <v>45994</v>
      </c>
      <c r="CR15" s="99">
        <v>46174</v>
      </c>
      <c r="CS15" s="99">
        <v>46026</v>
      </c>
      <c r="CT15" s="99">
        <v>46140</v>
      </c>
      <c r="CU15" s="99">
        <v>46163</v>
      </c>
      <c r="CV15" s="99">
        <v>46261</v>
      </c>
      <c r="CW15" s="99">
        <f>'1.COBERTURA  DANE'!D16</f>
        <v>46377</v>
      </c>
      <c r="CX15" s="241">
        <f t="shared" si="2"/>
        <v>116</v>
      </c>
      <c r="CY15" s="203">
        <f t="shared" si="3"/>
        <v>0.250751172694062</v>
      </c>
      <c r="CZ15" s="241">
        <f t="shared" si="4"/>
        <v>214</v>
      </c>
      <c r="DA15" s="203">
        <f t="shared" si="5"/>
        <v>0.46357472434633795</v>
      </c>
      <c r="DE15" s="34" t="s">
        <v>327</v>
      </c>
      <c r="DF15" s="245">
        <v>2263110</v>
      </c>
      <c r="DG15" s="246">
        <v>2317897</v>
      </c>
    </row>
    <row r="16" spans="1:111" ht="15" outlineLevel="2">
      <c r="A16" s="104">
        <v>495</v>
      </c>
      <c r="B16" s="95" t="s">
        <v>119</v>
      </c>
      <c r="C16" s="96" t="s">
        <v>86</v>
      </c>
      <c r="D16" s="97">
        <v>18611</v>
      </c>
      <c r="E16" s="98">
        <v>18864</v>
      </c>
      <c r="F16" s="98">
        <v>18913</v>
      </c>
      <c r="G16" s="98">
        <v>18765</v>
      </c>
      <c r="H16" s="98">
        <v>18666</v>
      </c>
      <c r="I16" s="98">
        <v>18839</v>
      </c>
      <c r="J16" s="98">
        <v>18809</v>
      </c>
      <c r="K16" s="98">
        <v>18763</v>
      </c>
      <c r="L16" s="98">
        <v>18984</v>
      </c>
      <c r="M16" s="98">
        <v>19052</v>
      </c>
      <c r="N16" s="98">
        <v>19099</v>
      </c>
      <c r="O16" s="99">
        <v>19511</v>
      </c>
      <c r="P16" s="97">
        <v>19522</v>
      </c>
      <c r="Q16" s="98">
        <v>19660</v>
      </c>
      <c r="R16" s="100">
        <v>19774</v>
      </c>
      <c r="S16" s="98">
        <v>19697</v>
      </c>
      <c r="T16" s="98">
        <v>19790</v>
      </c>
      <c r="U16" s="98">
        <v>19958</v>
      </c>
      <c r="V16" s="98">
        <v>20012</v>
      </c>
      <c r="W16" s="98">
        <v>20122</v>
      </c>
      <c r="X16" s="98">
        <v>20237</v>
      </c>
      <c r="Y16" s="98">
        <v>20182</v>
      </c>
      <c r="Z16" s="98">
        <v>20330</v>
      </c>
      <c r="AA16" s="99">
        <v>20365</v>
      </c>
      <c r="AB16" s="97">
        <v>20387</v>
      </c>
      <c r="AC16" s="98">
        <v>20549</v>
      </c>
      <c r="AD16" s="98">
        <v>20582</v>
      </c>
      <c r="AE16" s="98">
        <v>20640</v>
      </c>
      <c r="AF16" s="98">
        <v>20832</v>
      </c>
      <c r="AG16" s="98">
        <v>20581</v>
      </c>
      <c r="AH16" s="98">
        <v>20536</v>
      </c>
      <c r="AI16" s="98">
        <v>20663</v>
      </c>
      <c r="AJ16" s="98">
        <v>20910</v>
      </c>
      <c r="AK16" s="98">
        <v>20966</v>
      </c>
      <c r="AL16" s="98">
        <v>20856</v>
      </c>
      <c r="AM16" s="99">
        <v>21054</v>
      </c>
      <c r="AN16" s="97">
        <v>21083</v>
      </c>
      <c r="AO16" s="98">
        <v>21275</v>
      </c>
      <c r="AP16" s="98">
        <v>21582</v>
      </c>
      <c r="AQ16" s="98">
        <v>21669</v>
      </c>
      <c r="AR16" s="98">
        <v>21710</v>
      </c>
      <c r="AS16" s="98">
        <v>21892</v>
      </c>
      <c r="AT16" s="98">
        <v>21941</v>
      </c>
      <c r="AU16" s="98">
        <v>21979</v>
      </c>
      <c r="AV16" s="98">
        <v>21937</v>
      </c>
      <c r="AW16" s="98">
        <v>22006</v>
      </c>
      <c r="AX16" s="98">
        <v>22045</v>
      </c>
      <c r="AY16" s="99">
        <v>22017</v>
      </c>
      <c r="AZ16" s="97">
        <v>22246</v>
      </c>
      <c r="BA16" s="98">
        <v>22326</v>
      </c>
      <c r="BB16" s="98">
        <v>22451</v>
      </c>
      <c r="BC16" s="98">
        <v>22482</v>
      </c>
      <c r="BD16" s="98">
        <v>22516</v>
      </c>
      <c r="BE16" s="98">
        <v>22447</v>
      </c>
      <c r="BF16" s="98">
        <v>22517</v>
      </c>
      <c r="BG16" s="98">
        <v>23252</v>
      </c>
      <c r="BH16" s="98">
        <v>23635</v>
      </c>
      <c r="BI16" s="98">
        <v>22825</v>
      </c>
      <c r="BJ16" s="98">
        <v>23121</v>
      </c>
      <c r="BK16" s="101">
        <v>23274</v>
      </c>
      <c r="BL16" s="97">
        <v>23345</v>
      </c>
      <c r="BM16" s="285">
        <v>23455</v>
      </c>
      <c r="BN16" s="285">
        <v>23424</v>
      </c>
      <c r="BO16" s="285">
        <v>23436</v>
      </c>
      <c r="BP16" s="285">
        <v>23459</v>
      </c>
      <c r="BQ16" s="285">
        <v>23451</v>
      </c>
      <c r="BR16" s="285">
        <v>23483</v>
      </c>
      <c r="BS16" s="285">
        <v>23443</v>
      </c>
      <c r="BT16" s="285">
        <v>23460</v>
      </c>
      <c r="BU16" s="285">
        <v>23427</v>
      </c>
      <c r="BV16" s="285">
        <v>23518</v>
      </c>
      <c r="BW16" s="101">
        <v>23554</v>
      </c>
      <c r="BX16" s="97">
        <v>23603</v>
      </c>
      <c r="BY16" s="285">
        <v>23593</v>
      </c>
      <c r="BZ16" s="285">
        <v>23634</v>
      </c>
      <c r="CA16" s="285">
        <v>23649</v>
      </c>
      <c r="CB16" s="285">
        <v>23466</v>
      </c>
      <c r="CC16" s="285">
        <v>23137</v>
      </c>
      <c r="CD16" s="285">
        <v>23218</v>
      </c>
      <c r="CE16" s="285">
        <v>23241</v>
      </c>
      <c r="CF16" s="285">
        <v>23183</v>
      </c>
      <c r="CG16" s="98">
        <v>23194</v>
      </c>
      <c r="CH16" s="98">
        <v>23144</v>
      </c>
      <c r="CI16" s="99">
        <v>23106</v>
      </c>
      <c r="CJ16" s="99">
        <v>23052</v>
      </c>
      <c r="CK16" s="99">
        <v>23099</v>
      </c>
      <c r="CL16" s="99">
        <v>23204</v>
      </c>
      <c r="CM16" s="99">
        <v>23227</v>
      </c>
      <c r="CN16" s="99">
        <v>23245</v>
      </c>
      <c r="CO16" s="99">
        <v>23262</v>
      </c>
      <c r="CP16" s="99">
        <v>23225</v>
      </c>
      <c r="CQ16" s="99">
        <v>23458</v>
      </c>
      <c r="CR16" s="99">
        <v>23475</v>
      </c>
      <c r="CS16" s="99">
        <v>23395</v>
      </c>
      <c r="CT16" s="99">
        <v>23399</v>
      </c>
      <c r="CU16" s="99">
        <v>23366</v>
      </c>
      <c r="CV16" s="99">
        <v>23351</v>
      </c>
      <c r="CW16" s="99">
        <f>'1.COBERTURA  DANE'!D17</f>
        <v>23639</v>
      </c>
      <c r="CX16" s="241">
        <f t="shared" si="2"/>
        <v>288</v>
      </c>
      <c r="CY16" s="203">
        <f t="shared" si="3"/>
        <v>1.2333518907113186</v>
      </c>
      <c r="CZ16" s="241">
        <f t="shared" si="4"/>
        <v>273</v>
      </c>
      <c r="DA16" s="203">
        <f t="shared" si="5"/>
        <v>1.1683642899940083</v>
      </c>
      <c r="DE16" s="34" t="s">
        <v>328</v>
      </c>
      <c r="DF16" s="245">
        <v>2253831</v>
      </c>
      <c r="DG16" s="246">
        <v>2329926</v>
      </c>
    </row>
    <row r="17" spans="1:114" ht="15" outlineLevel="2">
      <c r="A17" s="104">
        <v>790</v>
      </c>
      <c r="B17" s="95" t="s">
        <v>119</v>
      </c>
      <c r="C17" s="96" t="s">
        <v>98</v>
      </c>
      <c r="D17" s="97">
        <v>31940</v>
      </c>
      <c r="E17" s="98">
        <v>31780</v>
      </c>
      <c r="F17" s="98">
        <v>31712</v>
      </c>
      <c r="G17" s="98">
        <v>31431</v>
      </c>
      <c r="H17" s="98">
        <v>31314</v>
      </c>
      <c r="I17" s="98">
        <v>31554</v>
      </c>
      <c r="J17" s="98">
        <v>31451</v>
      </c>
      <c r="K17" s="98">
        <v>31396</v>
      </c>
      <c r="L17" s="98">
        <v>31336</v>
      </c>
      <c r="M17" s="98">
        <v>31839</v>
      </c>
      <c r="N17" s="98">
        <v>31688</v>
      </c>
      <c r="O17" s="99">
        <v>32165</v>
      </c>
      <c r="P17" s="97">
        <v>32012</v>
      </c>
      <c r="Q17" s="98">
        <v>32199</v>
      </c>
      <c r="R17" s="100">
        <v>31651</v>
      </c>
      <c r="S17" s="98">
        <v>31018</v>
      </c>
      <c r="T17" s="98">
        <v>31116</v>
      </c>
      <c r="U17" s="98">
        <v>31179</v>
      </c>
      <c r="V17" s="98">
        <v>31602</v>
      </c>
      <c r="W17" s="98">
        <v>31648</v>
      </c>
      <c r="X17" s="98">
        <v>31602</v>
      </c>
      <c r="Y17" s="98">
        <v>31518</v>
      </c>
      <c r="Z17" s="98">
        <v>31507</v>
      </c>
      <c r="AA17" s="99">
        <v>31448</v>
      </c>
      <c r="AB17" s="97">
        <v>31434</v>
      </c>
      <c r="AC17" s="98">
        <v>31381</v>
      </c>
      <c r="AD17" s="98">
        <v>31270</v>
      </c>
      <c r="AE17" s="98">
        <v>31232</v>
      </c>
      <c r="AF17" s="98">
        <v>31108</v>
      </c>
      <c r="AG17" s="98">
        <v>31007</v>
      </c>
      <c r="AH17" s="98">
        <v>31046</v>
      </c>
      <c r="AI17" s="98">
        <v>30846</v>
      </c>
      <c r="AJ17" s="98">
        <v>31190</v>
      </c>
      <c r="AK17" s="98">
        <v>31355</v>
      </c>
      <c r="AL17" s="98">
        <v>31311</v>
      </c>
      <c r="AM17" s="99">
        <v>31293</v>
      </c>
      <c r="AN17" s="97">
        <v>31313</v>
      </c>
      <c r="AO17" s="98">
        <v>31230</v>
      </c>
      <c r="AP17" s="98">
        <v>31553</v>
      </c>
      <c r="AQ17" s="98">
        <v>31429</v>
      </c>
      <c r="AR17" s="98">
        <v>31571</v>
      </c>
      <c r="AS17" s="98">
        <v>31643</v>
      </c>
      <c r="AT17" s="98">
        <v>31662</v>
      </c>
      <c r="AU17" s="98">
        <v>31623</v>
      </c>
      <c r="AV17" s="98">
        <v>31476</v>
      </c>
      <c r="AW17" s="98">
        <v>31515</v>
      </c>
      <c r="AX17" s="98">
        <v>31549</v>
      </c>
      <c r="AY17" s="99">
        <v>31621</v>
      </c>
      <c r="AZ17" s="97">
        <v>32002</v>
      </c>
      <c r="BA17" s="98">
        <v>32038</v>
      </c>
      <c r="BB17" s="98">
        <v>32178</v>
      </c>
      <c r="BC17" s="98">
        <v>32073</v>
      </c>
      <c r="BD17" s="98">
        <v>31981</v>
      </c>
      <c r="BE17" s="98">
        <v>31703</v>
      </c>
      <c r="BF17" s="98">
        <v>31952</v>
      </c>
      <c r="BG17" s="98">
        <v>31826</v>
      </c>
      <c r="BH17" s="98">
        <v>31785</v>
      </c>
      <c r="BI17" s="98">
        <v>31582</v>
      </c>
      <c r="BJ17" s="98">
        <v>31649</v>
      </c>
      <c r="BK17" s="101">
        <v>31875</v>
      </c>
      <c r="BL17" s="97">
        <v>31916</v>
      </c>
      <c r="BM17" s="285">
        <v>31964</v>
      </c>
      <c r="BN17" s="285">
        <v>31878</v>
      </c>
      <c r="BO17" s="285">
        <v>31951</v>
      </c>
      <c r="BP17" s="285">
        <v>31960</v>
      </c>
      <c r="BQ17" s="285">
        <v>31931</v>
      </c>
      <c r="BR17" s="285">
        <v>31895</v>
      </c>
      <c r="BS17" s="285">
        <v>31753</v>
      </c>
      <c r="BT17" s="285">
        <v>31741</v>
      </c>
      <c r="BU17" s="285">
        <v>31706</v>
      </c>
      <c r="BV17" s="285">
        <v>31737</v>
      </c>
      <c r="BW17" s="101">
        <v>31857</v>
      </c>
      <c r="BX17" s="97">
        <v>31865</v>
      </c>
      <c r="BY17" s="285">
        <v>31744</v>
      </c>
      <c r="BZ17" s="285">
        <v>31643</v>
      </c>
      <c r="CA17" s="285">
        <v>31538</v>
      </c>
      <c r="CB17" s="285">
        <v>31515</v>
      </c>
      <c r="CC17" s="285">
        <v>30929</v>
      </c>
      <c r="CD17" s="285">
        <v>31014</v>
      </c>
      <c r="CE17" s="285">
        <v>31115</v>
      </c>
      <c r="CF17" s="285">
        <v>30977</v>
      </c>
      <c r="CG17" s="98">
        <v>31008</v>
      </c>
      <c r="CH17" s="98">
        <v>30975</v>
      </c>
      <c r="CI17" s="99">
        <v>30896</v>
      </c>
      <c r="CJ17" s="99">
        <v>30802</v>
      </c>
      <c r="CK17" s="99">
        <v>30831</v>
      </c>
      <c r="CL17" s="99">
        <v>30781</v>
      </c>
      <c r="CM17" s="99">
        <v>30694</v>
      </c>
      <c r="CN17" s="99">
        <v>30789</v>
      </c>
      <c r="CO17" s="99">
        <v>30865</v>
      </c>
      <c r="CP17" s="99">
        <v>31144</v>
      </c>
      <c r="CQ17" s="99">
        <v>31269</v>
      </c>
      <c r="CR17" s="99">
        <v>31320</v>
      </c>
      <c r="CS17" s="99">
        <v>31262</v>
      </c>
      <c r="CT17" s="99">
        <v>31216</v>
      </c>
      <c r="CU17" s="99">
        <v>31118</v>
      </c>
      <c r="CV17" s="99">
        <v>31096</v>
      </c>
      <c r="CW17" s="99">
        <f>'1.COBERTURA  DANE'!D18</f>
        <v>31028</v>
      </c>
      <c r="CX17" s="241">
        <f t="shared" si="2"/>
        <v>-68</v>
      </c>
      <c r="CY17" s="203">
        <f t="shared" si="3"/>
        <v>-0.21867764342680729</v>
      </c>
      <c r="CZ17" s="241">
        <f t="shared" si="4"/>
        <v>-90</v>
      </c>
      <c r="DA17" s="203">
        <f t="shared" si="5"/>
        <v>-0.289221672343981</v>
      </c>
      <c r="DE17" s="59" t="s">
        <v>329</v>
      </c>
      <c r="DF17" s="246">
        <v>2241894</v>
      </c>
      <c r="DG17" s="246">
        <f>CW4</f>
        <v>2344891</v>
      </c>
    </row>
    <row r="18" spans="1:114" ht="15" outlineLevel="2">
      <c r="A18" s="104">
        <v>895</v>
      </c>
      <c r="B18" s="95" t="s">
        <v>119</v>
      </c>
      <c r="C18" s="96" t="s">
        <v>120</v>
      </c>
      <c r="D18" s="97">
        <v>19759</v>
      </c>
      <c r="E18" s="98">
        <v>19809</v>
      </c>
      <c r="F18" s="98">
        <v>19745</v>
      </c>
      <c r="G18" s="98">
        <v>19757</v>
      </c>
      <c r="H18" s="98">
        <v>19753</v>
      </c>
      <c r="I18" s="98">
        <v>19856</v>
      </c>
      <c r="J18" s="98">
        <v>19756</v>
      </c>
      <c r="K18" s="98">
        <v>19804</v>
      </c>
      <c r="L18" s="98">
        <v>19659</v>
      </c>
      <c r="M18" s="98">
        <v>19604</v>
      </c>
      <c r="N18" s="98">
        <v>19359</v>
      </c>
      <c r="O18" s="99">
        <v>19996</v>
      </c>
      <c r="P18" s="97">
        <v>20015</v>
      </c>
      <c r="Q18" s="98">
        <v>19812</v>
      </c>
      <c r="R18" s="100">
        <v>19779</v>
      </c>
      <c r="S18" s="98">
        <v>19935</v>
      </c>
      <c r="T18" s="98">
        <v>19891</v>
      </c>
      <c r="U18" s="98">
        <v>20277</v>
      </c>
      <c r="V18" s="98">
        <v>20454</v>
      </c>
      <c r="W18" s="98">
        <v>20352</v>
      </c>
      <c r="X18" s="98">
        <v>20573</v>
      </c>
      <c r="Y18" s="98">
        <v>20683</v>
      </c>
      <c r="Z18" s="98">
        <v>20769</v>
      </c>
      <c r="AA18" s="99">
        <v>20872</v>
      </c>
      <c r="AB18" s="97">
        <v>20990</v>
      </c>
      <c r="AC18" s="98">
        <v>21130</v>
      </c>
      <c r="AD18" s="98">
        <v>21135</v>
      </c>
      <c r="AE18" s="98">
        <v>21119</v>
      </c>
      <c r="AF18" s="98">
        <v>21158</v>
      </c>
      <c r="AG18" s="98">
        <v>21032</v>
      </c>
      <c r="AH18" s="98">
        <v>21000</v>
      </c>
      <c r="AI18" s="98">
        <v>20865</v>
      </c>
      <c r="AJ18" s="98">
        <v>21122</v>
      </c>
      <c r="AK18" s="98">
        <v>21297</v>
      </c>
      <c r="AL18" s="98">
        <v>21226</v>
      </c>
      <c r="AM18" s="99">
        <v>21283</v>
      </c>
      <c r="AN18" s="97">
        <v>21304</v>
      </c>
      <c r="AO18" s="98">
        <v>21323</v>
      </c>
      <c r="AP18" s="98">
        <v>21501</v>
      </c>
      <c r="AQ18" s="98">
        <v>21383</v>
      </c>
      <c r="AR18" s="98">
        <v>21472</v>
      </c>
      <c r="AS18" s="98">
        <v>21693</v>
      </c>
      <c r="AT18" s="98">
        <v>21658</v>
      </c>
      <c r="AU18" s="98">
        <v>21732</v>
      </c>
      <c r="AV18" s="98">
        <v>21600</v>
      </c>
      <c r="AW18" s="98">
        <v>21718</v>
      </c>
      <c r="AX18" s="98">
        <v>21646</v>
      </c>
      <c r="AY18" s="99">
        <v>21726</v>
      </c>
      <c r="AZ18" s="97">
        <v>22056</v>
      </c>
      <c r="BA18" s="98">
        <v>22065</v>
      </c>
      <c r="BB18" s="98">
        <v>22242</v>
      </c>
      <c r="BC18" s="98">
        <v>22280</v>
      </c>
      <c r="BD18" s="98">
        <v>22291</v>
      </c>
      <c r="BE18" s="98">
        <v>22235</v>
      </c>
      <c r="BF18" s="98">
        <v>22422</v>
      </c>
      <c r="BG18" s="98">
        <v>22362</v>
      </c>
      <c r="BH18" s="98">
        <v>22288</v>
      </c>
      <c r="BI18" s="98">
        <v>22222</v>
      </c>
      <c r="BJ18" s="98">
        <v>22385</v>
      </c>
      <c r="BK18" s="101">
        <v>22596</v>
      </c>
      <c r="BL18" s="97">
        <v>22648</v>
      </c>
      <c r="BM18" s="285">
        <v>22788</v>
      </c>
      <c r="BN18" s="285">
        <v>22834</v>
      </c>
      <c r="BO18" s="285">
        <v>22894</v>
      </c>
      <c r="BP18" s="285">
        <v>22927</v>
      </c>
      <c r="BQ18" s="285">
        <v>22969</v>
      </c>
      <c r="BR18" s="285">
        <v>22987</v>
      </c>
      <c r="BS18" s="285">
        <v>22985</v>
      </c>
      <c r="BT18" s="285">
        <v>23031</v>
      </c>
      <c r="BU18" s="285">
        <v>23070</v>
      </c>
      <c r="BV18" s="285">
        <v>23132</v>
      </c>
      <c r="BW18" s="101">
        <v>23140</v>
      </c>
      <c r="BX18" s="97">
        <v>23173</v>
      </c>
      <c r="BY18" s="285">
        <v>23052</v>
      </c>
      <c r="BZ18" s="285">
        <v>23049</v>
      </c>
      <c r="CA18" s="285">
        <v>23001</v>
      </c>
      <c r="CB18" s="285">
        <v>22986</v>
      </c>
      <c r="CC18" s="285">
        <v>22694</v>
      </c>
      <c r="CD18" s="285">
        <v>22796</v>
      </c>
      <c r="CE18" s="285">
        <v>22814</v>
      </c>
      <c r="CF18" s="285">
        <v>22710</v>
      </c>
      <c r="CG18" s="98">
        <v>22698</v>
      </c>
      <c r="CH18" s="98">
        <v>22642</v>
      </c>
      <c r="CI18" s="99">
        <v>22586</v>
      </c>
      <c r="CJ18" s="99">
        <v>22516</v>
      </c>
      <c r="CK18" s="99">
        <v>22518</v>
      </c>
      <c r="CL18" s="99">
        <v>22471</v>
      </c>
      <c r="CM18" s="99">
        <v>22341</v>
      </c>
      <c r="CN18" s="99">
        <v>22347</v>
      </c>
      <c r="CO18" s="99">
        <v>22380</v>
      </c>
      <c r="CP18" s="99">
        <v>22533</v>
      </c>
      <c r="CQ18" s="99">
        <v>22639</v>
      </c>
      <c r="CR18" s="99">
        <v>22650</v>
      </c>
      <c r="CS18" s="99">
        <v>22620</v>
      </c>
      <c r="CT18" s="99">
        <v>22597</v>
      </c>
      <c r="CU18" s="99">
        <v>22668</v>
      </c>
      <c r="CV18" s="99">
        <v>22835</v>
      </c>
      <c r="CW18" s="99">
        <f>'1.COBERTURA  DANE'!D19</f>
        <v>22955</v>
      </c>
      <c r="CX18" s="241">
        <f t="shared" si="2"/>
        <v>120</v>
      </c>
      <c r="CY18" s="203">
        <f t="shared" si="3"/>
        <v>0.5255090869279615</v>
      </c>
      <c r="CZ18" s="241">
        <f t="shared" si="4"/>
        <v>287</v>
      </c>
      <c r="DA18" s="203">
        <f t="shared" si="5"/>
        <v>1.2661019940003528</v>
      </c>
    </row>
    <row r="19" spans="1:114" s="18" customFormat="1" ht="15" outlineLevel="1">
      <c r="A19" s="88" t="s">
        <v>149</v>
      </c>
      <c r="B19" s="83"/>
      <c r="C19" s="89" t="s">
        <v>345</v>
      </c>
      <c r="D19" s="90">
        <f t="shared" ref="D19:AH19" si="7">SUBTOTAL(9,D20:D30)</f>
        <v>328512</v>
      </c>
      <c r="E19" s="91">
        <f t="shared" si="7"/>
        <v>330271</v>
      </c>
      <c r="F19" s="91">
        <f t="shared" si="7"/>
        <v>330450</v>
      </c>
      <c r="G19" s="91">
        <f t="shared" si="7"/>
        <v>328977</v>
      </c>
      <c r="H19" s="91">
        <f t="shared" si="7"/>
        <v>328856</v>
      </c>
      <c r="I19" s="91">
        <f t="shared" si="7"/>
        <v>329583</v>
      </c>
      <c r="J19" s="91">
        <f t="shared" si="7"/>
        <v>326232</v>
      </c>
      <c r="K19" s="91">
        <f t="shared" si="7"/>
        <v>328828</v>
      </c>
      <c r="L19" s="91">
        <f t="shared" si="7"/>
        <v>324214</v>
      </c>
      <c r="M19" s="91">
        <f t="shared" si="7"/>
        <v>322932</v>
      </c>
      <c r="N19" s="91">
        <f t="shared" si="7"/>
        <v>322849</v>
      </c>
      <c r="O19" s="92">
        <f t="shared" si="7"/>
        <v>325430</v>
      </c>
      <c r="P19" s="90">
        <f t="shared" si="7"/>
        <v>324961</v>
      </c>
      <c r="Q19" s="91">
        <f t="shared" si="7"/>
        <v>330540</v>
      </c>
      <c r="R19" s="93">
        <f t="shared" si="7"/>
        <v>333325</v>
      </c>
      <c r="S19" s="91">
        <f t="shared" si="7"/>
        <v>309826</v>
      </c>
      <c r="T19" s="91">
        <f t="shared" si="7"/>
        <v>331933</v>
      </c>
      <c r="U19" s="91">
        <f t="shared" si="7"/>
        <v>336373</v>
      </c>
      <c r="V19" s="91">
        <f t="shared" si="7"/>
        <v>340660</v>
      </c>
      <c r="W19" s="91">
        <f t="shared" si="7"/>
        <v>344976</v>
      </c>
      <c r="X19" s="91">
        <f t="shared" si="7"/>
        <v>345741</v>
      </c>
      <c r="Y19" s="91">
        <f t="shared" si="7"/>
        <v>350453</v>
      </c>
      <c r="Z19" s="91">
        <f t="shared" si="7"/>
        <v>350933</v>
      </c>
      <c r="AA19" s="92">
        <f t="shared" si="7"/>
        <v>350407</v>
      </c>
      <c r="AB19" s="90">
        <f t="shared" si="7"/>
        <v>348933</v>
      </c>
      <c r="AC19" s="91">
        <f t="shared" si="7"/>
        <v>350803</v>
      </c>
      <c r="AD19" s="91">
        <f t="shared" si="7"/>
        <v>350653</v>
      </c>
      <c r="AE19" s="91">
        <f t="shared" si="7"/>
        <v>351191</v>
      </c>
      <c r="AF19" s="91">
        <f t="shared" si="7"/>
        <v>351935</v>
      </c>
      <c r="AG19" s="91">
        <f t="shared" si="7"/>
        <v>347300</v>
      </c>
      <c r="AH19" s="91">
        <f t="shared" si="7"/>
        <v>348410</v>
      </c>
      <c r="AI19" s="91">
        <v>348143</v>
      </c>
      <c r="AJ19" s="91">
        <v>347443</v>
      </c>
      <c r="AK19" s="91">
        <v>347989</v>
      </c>
      <c r="AL19" s="91">
        <v>346745</v>
      </c>
      <c r="AM19" s="92">
        <v>347751</v>
      </c>
      <c r="AN19" s="90">
        <v>347437</v>
      </c>
      <c r="AO19" s="91">
        <f>SUM(AO20:AO30)</f>
        <v>347601</v>
      </c>
      <c r="AP19" s="91">
        <f>SUM(AP20:AP30)</f>
        <v>348802</v>
      </c>
      <c r="AQ19" s="91">
        <f>SUM(AQ20:AQ30)</f>
        <v>348361</v>
      </c>
      <c r="AR19" s="91">
        <f>SUM(AR20:AR30)</f>
        <v>353716</v>
      </c>
      <c r="AS19" s="91">
        <v>356260</v>
      </c>
      <c r="AT19" s="91">
        <v>357865</v>
      </c>
      <c r="AU19" s="91">
        <v>358783</v>
      </c>
      <c r="AV19" s="91">
        <v>355153</v>
      </c>
      <c r="AW19" s="91">
        <v>356397</v>
      </c>
      <c r="AX19" s="91">
        <v>356537</v>
      </c>
      <c r="AY19" s="92">
        <v>357208</v>
      </c>
      <c r="AZ19" s="90">
        <v>358546</v>
      </c>
      <c r="BA19" s="91">
        <v>360288</v>
      </c>
      <c r="BB19" s="91">
        <v>359409</v>
      </c>
      <c r="BC19" s="91">
        <v>359629</v>
      </c>
      <c r="BD19" s="91">
        <v>361049</v>
      </c>
      <c r="BE19" s="91">
        <v>358635</v>
      </c>
      <c r="BF19" s="91">
        <v>360350</v>
      </c>
      <c r="BG19" s="91">
        <v>358629</v>
      </c>
      <c r="BH19" s="91">
        <v>366071</v>
      </c>
      <c r="BI19" s="91">
        <v>364156</v>
      </c>
      <c r="BJ19" s="91">
        <v>366281</v>
      </c>
      <c r="BK19" s="94">
        <v>373117</v>
      </c>
      <c r="BL19" s="90">
        <v>374199</v>
      </c>
      <c r="BM19" s="284">
        <v>376751</v>
      </c>
      <c r="BN19" s="284">
        <v>377201</v>
      </c>
      <c r="BO19" s="284">
        <v>377378</v>
      </c>
      <c r="BP19" s="284">
        <v>378183</v>
      </c>
      <c r="BQ19" s="284">
        <v>376888</v>
      </c>
      <c r="BR19" s="284">
        <v>370686</v>
      </c>
      <c r="BS19" s="284">
        <v>364845</v>
      </c>
      <c r="BT19" s="284">
        <v>363294</v>
      </c>
      <c r="BU19" s="284">
        <v>363332</v>
      </c>
      <c r="BV19" s="284">
        <v>362873</v>
      </c>
      <c r="BW19" s="94">
        <v>364182</v>
      </c>
      <c r="BX19" s="90">
        <v>364700</v>
      </c>
      <c r="BY19" s="284">
        <v>362873</v>
      </c>
      <c r="BZ19" s="284">
        <v>358926</v>
      </c>
      <c r="CA19" s="284">
        <v>355938</v>
      </c>
      <c r="CB19" s="284">
        <v>354569</v>
      </c>
      <c r="CC19" s="284">
        <v>350211</v>
      </c>
      <c r="CD19" s="284">
        <v>345240</v>
      </c>
      <c r="CE19" s="284">
        <v>344931</v>
      </c>
      <c r="CF19" s="284">
        <v>344905</v>
      </c>
      <c r="CG19" s="91">
        <v>344857</v>
      </c>
      <c r="CH19" s="91">
        <v>344849</v>
      </c>
      <c r="CI19" s="92">
        <v>344724</v>
      </c>
      <c r="CJ19" s="92">
        <v>343917</v>
      </c>
      <c r="CK19" s="92">
        <v>345267</v>
      </c>
      <c r="CL19" s="92">
        <v>343825</v>
      </c>
      <c r="CM19" s="92">
        <v>343830</v>
      </c>
      <c r="CN19" s="92">
        <v>343999</v>
      </c>
      <c r="CO19" s="92">
        <v>346684</v>
      </c>
      <c r="CP19" s="92">
        <v>349403</v>
      </c>
      <c r="CQ19" s="92">
        <v>349661</v>
      </c>
      <c r="CR19" s="92">
        <v>349992</v>
      </c>
      <c r="CS19" s="92">
        <v>351486</v>
      </c>
      <c r="CT19" s="92">
        <v>353692</v>
      </c>
      <c r="CU19" s="92">
        <v>354910</v>
      </c>
      <c r="CV19" s="92">
        <v>355253</v>
      </c>
      <c r="CW19" s="92">
        <f>'1.COBERTURA  DANE'!D20</f>
        <v>355109</v>
      </c>
      <c r="CX19" s="241">
        <f t="shared" si="2"/>
        <v>-144</v>
      </c>
      <c r="CY19" s="203">
        <f t="shared" si="3"/>
        <v>-4.0534492319558177E-2</v>
      </c>
      <c r="CZ19" s="241">
        <f t="shared" si="4"/>
        <v>199</v>
      </c>
      <c r="DA19" s="203">
        <f t="shared" si="5"/>
        <v>5.6070553097968504E-2</v>
      </c>
    </row>
    <row r="20" spans="1:114" ht="15" outlineLevel="2">
      <c r="A20" s="104">
        <v>45</v>
      </c>
      <c r="B20" s="95" t="s">
        <v>148</v>
      </c>
      <c r="C20" s="96" t="s">
        <v>6</v>
      </c>
      <c r="D20" s="97">
        <v>55003</v>
      </c>
      <c r="E20" s="98">
        <v>55241</v>
      </c>
      <c r="F20" s="98">
        <v>55023</v>
      </c>
      <c r="G20" s="98">
        <v>54978</v>
      </c>
      <c r="H20" s="98">
        <v>54442</v>
      </c>
      <c r="I20" s="98">
        <v>54737</v>
      </c>
      <c r="J20" s="98">
        <v>53566</v>
      </c>
      <c r="K20" s="98">
        <v>54571</v>
      </c>
      <c r="L20" s="98">
        <v>52761</v>
      </c>
      <c r="M20" s="98">
        <v>51739</v>
      </c>
      <c r="N20" s="98">
        <v>51567</v>
      </c>
      <c r="O20" s="99">
        <v>51697</v>
      </c>
      <c r="P20" s="97">
        <v>51449</v>
      </c>
      <c r="Q20" s="98">
        <v>51131</v>
      </c>
      <c r="R20" s="100">
        <v>51111</v>
      </c>
      <c r="S20" s="98">
        <v>45207</v>
      </c>
      <c r="T20" s="98">
        <v>51161</v>
      </c>
      <c r="U20" s="98">
        <v>51443</v>
      </c>
      <c r="V20" s="98">
        <v>52197</v>
      </c>
      <c r="W20" s="98">
        <v>53128</v>
      </c>
      <c r="X20" s="98">
        <v>53053</v>
      </c>
      <c r="Y20" s="98">
        <v>53454</v>
      </c>
      <c r="Z20" s="98">
        <v>53412</v>
      </c>
      <c r="AA20" s="99">
        <v>52887</v>
      </c>
      <c r="AB20" s="97">
        <v>52834</v>
      </c>
      <c r="AC20" s="98">
        <v>52792</v>
      </c>
      <c r="AD20" s="98">
        <v>52568</v>
      </c>
      <c r="AE20" s="98">
        <v>52620</v>
      </c>
      <c r="AF20" s="98">
        <v>52617</v>
      </c>
      <c r="AG20" s="98">
        <v>51006</v>
      </c>
      <c r="AH20" s="98">
        <v>51027</v>
      </c>
      <c r="AI20" s="98">
        <v>51177</v>
      </c>
      <c r="AJ20" s="98">
        <v>51021</v>
      </c>
      <c r="AK20" s="98">
        <v>51334</v>
      </c>
      <c r="AL20" s="98">
        <v>51401</v>
      </c>
      <c r="AM20" s="99">
        <v>52380</v>
      </c>
      <c r="AN20" s="97">
        <v>52093</v>
      </c>
      <c r="AO20" s="98">
        <v>52100</v>
      </c>
      <c r="AP20" s="98">
        <v>52237</v>
      </c>
      <c r="AQ20" s="98">
        <v>52024</v>
      </c>
      <c r="AR20" s="98">
        <v>54139</v>
      </c>
      <c r="AS20" s="98">
        <v>54315</v>
      </c>
      <c r="AT20" s="98">
        <v>54648</v>
      </c>
      <c r="AU20" s="98">
        <v>54960</v>
      </c>
      <c r="AV20" s="98">
        <v>54154</v>
      </c>
      <c r="AW20" s="98">
        <v>54374</v>
      </c>
      <c r="AX20" s="98">
        <v>54256</v>
      </c>
      <c r="AY20" s="99">
        <v>54140</v>
      </c>
      <c r="AZ20" s="97">
        <v>54464</v>
      </c>
      <c r="BA20" s="98">
        <v>55052</v>
      </c>
      <c r="BB20" s="98">
        <v>54521</v>
      </c>
      <c r="BC20" s="98">
        <v>54313</v>
      </c>
      <c r="BD20" s="98">
        <v>54178</v>
      </c>
      <c r="BE20" s="98">
        <v>53284</v>
      </c>
      <c r="BF20" s="98">
        <v>53223</v>
      </c>
      <c r="BG20" s="98">
        <v>52559</v>
      </c>
      <c r="BH20" s="98">
        <v>52979</v>
      </c>
      <c r="BI20" s="98">
        <v>52257</v>
      </c>
      <c r="BJ20" s="98">
        <v>53151</v>
      </c>
      <c r="BK20" s="101">
        <v>53867</v>
      </c>
      <c r="BL20" s="97">
        <v>54061</v>
      </c>
      <c r="BM20" s="285">
        <v>54737</v>
      </c>
      <c r="BN20" s="285">
        <v>54825</v>
      </c>
      <c r="BO20" s="285">
        <v>54808</v>
      </c>
      <c r="BP20" s="285">
        <v>55072</v>
      </c>
      <c r="BQ20" s="285">
        <v>54966</v>
      </c>
      <c r="BR20" s="285">
        <v>53273</v>
      </c>
      <c r="BS20" s="285">
        <v>52486</v>
      </c>
      <c r="BT20" s="285">
        <v>52325</v>
      </c>
      <c r="BU20" s="285">
        <v>52354</v>
      </c>
      <c r="BV20" s="285">
        <v>52343</v>
      </c>
      <c r="BW20" s="101">
        <v>52758</v>
      </c>
      <c r="BX20" s="97">
        <v>52319</v>
      </c>
      <c r="BY20" s="285">
        <v>51702</v>
      </c>
      <c r="BZ20" s="285">
        <v>50447</v>
      </c>
      <c r="CA20" s="285">
        <v>49556</v>
      </c>
      <c r="CB20" s="285">
        <v>49160</v>
      </c>
      <c r="CC20" s="285">
        <v>48279</v>
      </c>
      <c r="CD20" s="285">
        <v>47667</v>
      </c>
      <c r="CE20" s="285">
        <v>47516</v>
      </c>
      <c r="CF20" s="285">
        <v>47104</v>
      </c>
      <c r="CG20" s="98">
        <v>47122</v>
      </c>
      <c r="CH20" s="98">
        <v>47193</v>
      </c>
      <c r="CI20" s="99">
        <v>47085</v>
      </c>
      <c r="CJ20" s="99">
        <v>46802</v>
      </c>
      <c r="CK20" s="99">
        <v>47172</v>
      </c>
      <c r="CL20" s="99">
        <v>46912</v>
      </c>
      <c r="CM20" s="99">
        <v>46813</v>
      </c>
      <c r="CN20" s="99">
        <v>46809</v>
      </c>
      <c r="CO20" s="99">
        <v>48106</v>
      </c>
      <c r="CP20" s="99">
        <v>48713</v>
      </c>
      <c r="CQ20" s="99">
        <v>48772</v>
      </c>
      <c r="CR20" s="99">
        <v>48501</v>
      </c>
      <c r="CS20" s="99">
        <v>49132</v>
      </c>
      <c r="CT20" s="99">
        <v>49512</v>
      </c>
      <c r="CU20" s="99">
        <v>49844</v>
      </c>
      <c r="CV20" s="99">
        <v>49863</v>
      </c>
      <c r="CW20" s="99">
        <f>'1.COBERTURA  DANE'!D21</f>
        <v>49710</v>
      </c>
      <c r="CX20" s="241">
        <f t="shared" si="2"/>
        <v>-153</v>
      </c>
      <c r="CY20" s="203">
        <f t="shared" si="3"/>
        <v>-0.30684074363756697</v>
      </c>
      <c r="CZ20" s="241">
        <f t="shared" si="4"/>
        <v>-134</v>
      </c>
      <c r="DA20" s="203">
        <f t="shared" si="5"/>
        <v>-0.26883877698419067</v>
      </c>
    </row>
    <row r="21" spans="1:114" ht="15" outlineLevel="2">
      <c r="A21" s="104">
        <v>51</v>
      </c>
      <c r="B21" s="95" t="s">
        <v>148</v>
      </c>
      <c r="C21" s="96" t="s">
        <v>67</v>
      </c>
      <c r="D21" s="97">
        <v>23644</v>
      </c>
      <c r="E21" s="98">
        <v>23633</v>
      </c>
      <c r="F21" s="98">
        <v>23714</v>
      </c>
      <c r="G21" s="98">
        <v>23697</v>
      </c>
      <c r="H21" s="98">
        <v>23654</v>
      </c>
      <c r="I21" s="98">
        <v>23654</v>
      </c>
      <c r="J21" s="98">
        <v>23510</v>
      </c>
      <c r="K21" s="98">
        <v>23661</v>
      </c>
      <c r="L21" s="98">
        <v>23410</v>
      </c>
      <c r="M21" s="98">
        <v>23392</v>
      </c>
      <c r="N21" s="98">
        <v>23420</v>
      </c>
      <c r="O21" s="99">
        <v>24004</v>
      </c>
      <c r="P21" s="97">
        <v>23941</v>
      </c>
      <c r="Q21" s="98">
        <v>24051</v>
      </c>
      <c r="R21" s="100">
        <v>24036</v>
      </c>
      <c r="S21" s="98">
        <v>23137</v>
      </c>
      <c r="T21" s="98">
        <v>24299</v>
      </c>
      <c r="U21" s="98">
        <v>24457</v>
      </c>
      <c r="V21" s="98">
        <v>24622</v>
      </c>
      <c r="W21" s="98">
        <v>24855</v>
      </c>
      <c r="X21" s="98">
        <v>24800</v>
      </c>
      <c r="Y21" s="98">
        <v>25033</v>
      </c>
      <c r="Z21" s="98">
        <v>25041</v>
      </c>
      <c r="AA21" s="99">
        <v>24954</v>
      </c>
      <c r="AB21" s="97">
        <v>24897</v>
      </c>
      <c r="AC21" s="98">
        <v>24870</v>
      </c>
      <c r="AD21" s="98">
        <v>24885</v>
      </c>
      <c r="AE21" s="98">
        <v>24894</v>
      </c>
      <c r="AF21" s="98">
        <v>24779</v>
      </c>
      <c r="AG21" s="98">
        <v>24917</v>
      </c>
      <c r="AH21" s="98">
        <v>24842</v>
      </c>
      <c r="AI21" s="98">
        <v>24812</v>
      </c>
      <c r="AJ21" s="98">
        <v>24564</v>
      </c>
      <c r="AK21" s="98">
        <v>24309</v>
      </c>
      <c r="AL21" s="98">
        <v>24294</v>
      </c>
      <c r="AM21" s="99">
        <v>24540</v>
      </c>
      <c r="AN21" s="97">
        <v>24699</v>
      </c>
      <c r="AO21" s="98">
        <v>24777</v>
      </c>
      <c r="AP21" s="98">
        <v>24868</v>
      </c>
      <c r="AQ21" s="98">
        <v>25052</v>
      </c>
      <c r="AR21" s="98">
        <v>25719</v>
      </c>
      <c r="AS21" s="98">
        <v>25833</v>
      </c>
      <c r="AT21" s="98">
        <v>25857</v>
      </c>
      <c r="AU21" s="98">
        <v>25871</v>
      </c>
      <c r="AV21" s="98">
        <v>25699</v>
      </c>
      <c r="AW21" s="98">
        <v>26066</v>
      </c>
      <c r="AX21" s="98">
        <v>26194</v>
      </c>
      <c r="AY21" s="99">
        <v>26264</v>
      </c>
      <c r="AZ21" s="97">
        <v>26370</v>
      </c>
      <c r="BA21" s="98">
        <v>26407</v>
      </c>
      <c r="BB21" s="98">
        <v>26352</v>
      </c>
      <c r="BC21" s="98">
        <v>26380</v>
      </c>
      <c r="BD21" s="98">
        <v>26356</v>
      </c>
      <c r="BE21" s="98">
        <v>26257</v>
      </c>
      <c r="BF21" s="98">
        <v>26384</v>
      </c>
      <c r="BG21" s="98">
        <v>26366</v>
      </c>
      <c r="BH21" s="98">
        <v>26548</v>
      </c>
      <c r="BI21" s="98">
        <v>26577</v>
      </c>
      <c r="BJ21" s="98">
        <v>26624</v>
      </c>
      <c r="BK21" s="101">
        <v>26778</v>
      </c>
      <c r="BL21" s="97">
        <v>26791</v>
      </c>
      <c r="BM21" s="285">
        <v>26882</v>
      </c>
      <c r="BN21" s="285">
        <v>26923</v>
      </c>
      <c r="BO21" s="285">
        <v>26974</v>
      </c>
      <c r="BP21" s="285">
        <v>27113</v>
      </c>
      <c r="BQ21" s="285">
        <v>27127</v>
      </c>
      <c r="BR21" s="285">
        <v>26777</v>
      </c>
      <c r="BS21" s="285">
        <v>26479</v>
      </c>
      <c r="BT21" s="285">
        <v>26398</v>
      </c>
      <c r="BU21" s="285">
        <v>26303</v>
      </c>
      <c r="BV21" s="285">
        <v>26302</v>
      </c>
      <c r="BW21" s="101">
        <v>26372</v>
      </c>
      <c r="BX21" s="97">
        <v>26419</v>
      </c>
      <c r="BY21" s="285">
        <v>26260</v>
      </c>
      <c r="BZ21" s="285">
        <v>26062</v>
      </c>
      <c r="CA21" s="285">
        <v>25878</v>
      </c>
      <c r="CB21" s="285">
        <v>26058</v>
      </c>
      <c r="CC21" s="285">
        <v>25886</v>
      </c>
      <c r="CD21" s="285">
        <v>25690</v>
      </c>
      <c r="CE21" s="285">
        <v>25668</v>
      </c>
      <c r="CF21" s="285">
        <v>25567</v>
      </c>
      <c r="CG21" s="98">
        <v>25496</v>
      </c>
      <c r="CH21" s="98">
        <v>25536</v>
      </c>
      <c r="CI21" s="99">
        <v>25511</v>
      </c>
      <c r="CJ21" s="99">
        <v>25475</v>
      </c>
      <c r="CK21" s="99">
        <v>25624</v>
      </c>
      <c r="CL21" s="99">
        <v>25686</v>
      </c>
      <c r="CM21" s="99">
        <v>25648</v>
      </c>
      <c r="CN21" s="99">
        <v>25745</v>
      </c>
      <c r="CO21" s="99">
        <v>26039</v>
      </c>
      <c r="CP21" s="99">
        <v>26134</v>
      </c>
      <c r="CQ21" s="99">
        <v>26283</v>
      </c>
      <c r="CR21" s="99">
        <v>26254</v>
      </c>
      <c r="CS21" s="99">
        <v>26316</v>
      </c>
      <c r="CT21" s="99">
        <v>26401</v>
      </c>
      <c r="CU21" s="99">
        <v>26407</v>
      </c>
      <c r="CV21" s="99">
        <v>26390</v>
      </c>
      <c r="CW21" s="99">
        <f>'1.COBERTURA  DANE'!D22</f>
        <v>26379</v>
      </c>
      <c r="CX21" s="241">
        <f t="shared" si="2"/>
        <v>-11</v>
      </c>
      <c r="CY21" s="203">
        <f t="shared" si="3"/>
        <v>-4.1682455475558919E-2</v>
      </c>
      <c r="CZ21" s="241">
        <f t="shared" si="4"/>
        <v>-28</v>
      </c>
      <c r="DA21" s="203">
        <f t="shared" si="5"/>
        <v>-0.10603249138486008</v>
      </c>
    </row>
    <row r="22" spans="1:114" ht="15" outlineLevel="2">
      <c r="A22" s="104">
        <v>147</v>
      </c>
      <c r="B22" s="95" t="s">
        <v>148</v>
      </c>
      <c r="C22" s="96" t="s">
        <v>11</v>
      </c>
      <c r="D22" s="97">
        <v>22696</v>
      </c>
      <c r="E22" s="98">
        <v>22735</v>
      </c>
      <c r="F22" s="98">
        <v>22662</v>
      </c>
      <c r="G22" s="98">
        <v>22662</v>
      </c>
      <c r="H22" s="98">
        <v>22508</v>
      </c>
      <c r="I22" s="98">
        <v>22522</v>
      </c>
      <c r="J22" s="98">
        <v>22109</v>
      </c>
      <c r="K22" s="98">
        <v>22427</v>
      </c>
      <c r="L22" s="98">
        <v>21974</v>
      </c>
      <c r="M22" s="98">
        <v>21956</v>
      </c>
      <c r="N22" s="98">
        <v>21997</v>
      </c>
      <c r="O22" s="99">
        <v>22030</v>
      </c>
      <c r="P22" s="97">
        <v>22019</v>
      </c>
      <c r="Q22" s="98">
        <v>22121</v>
      </c>
      <c r="R22" s="100">
        <v>21550</v>
      </c>
      <c r="S22" s="98">
        <v>20744</v>
      </c>
      <c r="T22" s="98">
        <v>21880</v>
      </c>
      <c r="U22" s="98">
        <v>22277</v>
      </c>
      <c r="V22" s="98">
        <v>22959</v>
      </c>
      <c r="W22" s="98">
        <v>23526</v>
      </c>
      <c r="X22" s="98">
        <v>23899</v>
      </c>
      <c r="Y22" s="98">
        <v>23833</v>
      </c>
      <c r="Z22" s="98">
        <v>23847</v>
      </c>
      <c r="AA22" s="99">
        <v>23767</v>
      </c>
      <c r="AB22" s="97">
        <v>23904</v>
      </c>
      <c r="AC22" s="98">
        <v>23934</v>
      </c>
      <c r="AD22" s="98">
        <v>23914</v>
      </c>
      <c r="AE22" s="98">
        <v>23998</v>
      </c>
      <c r="AF22" s="98">
        <v>24334</v>
      </c>
      <c r="AG22" s="98">
        <v>23625</v>
      </c>
      <c r="AH22" s="98">
        <v>23961</v>
      </c>
      <c r="AI22" s="98">
        <v>23970</v>
      </c>
      <c r="AJ22" s="98">
        <v>23842</v>
      </c>
      <c r="AK22" s="98">
        <v>24187</v>
      </c>
      <c r="AL22" s="98">
        <v>24315</v>
      </c>
      <c r="AM22" s="99">
        <v>24375</v>
      </c>
      <c r="AN22" s="97">
        <v>24308</v>
      </c>
      <c r="AO22" s="98">
        <v>24348</v>
      </c>
      <c r="AP22" s="98">
        <v>24393</v>
      </c>
      <c r="AQ22" s="98">
        <v>24272</v>
      </c>
      <c r="AR22" s="98">
        <v>24731</v>
      </c>
      <c r="AS22" s="98">
        <v>24781</v>
      </c>
      <c r="AT22" s="98">
        <v>24839</v>
      </c>
      <c r="AU22" s="98">
        <v>24991</v>
      </c>
      <c r="AV22" s="98">
        <v>24611</v>
      </c>
      <c r="AW22" s="98">
        <v>24689</v>
      </c>
      <c r="AX22" s="98">
        <v>24672</v>
      </c>
      <c r="AY22" s="99">
        <v>24741</v>
      </c>
      <c r="AZ22" s="97">
        <v>24886</v>
      </c>
      <c r="BA22" s="98">
        <v>24933</v>
      </c>
      <c r="BB22" s="98">
        <v>24874</v>
      </c>
      <c r="BC22" s="98">
        <v>24881</v>
      </c>
      <c r="BD22" s="98">
        <v>24846</v>
      </c>
      <c r="BE22" s="98">
        <v>24353</v>
      </c>
      <c r="BF22" s="98">
        <v>24450</v>
      </c>
      <c r="BG22" s="98">
        <v>24226</v>
      </c>
      <c r="BH22" s="98">
        <v>24387</v>
      </c>
      <c r="BI22" s="98">
        <v>24076</v>
      </c>
      <c r="BJ22" s="98">
        <v>24184</v>
      </c>
      <c r="BK22" s="101">
        <v>26222</v>
      </c>
      <c r="BL22" s="97">
        <v>26223</v>
      </c>
      <c r="BM22" s="285">
        <v>26411</v>
      </c>
      <c r="BN22" s="285">
        <v>26393</v>
      </c>
      <c r="BO22" s="285">
        <v>26348</v>
      </c>
      <c r="BP22" s="285">
        <v>26423</v>
      </c>
      <c r="BQ22" s="285">
        <v>26262</v>
      </c>
      <c r="BR22" s="285">
        <v>25586</v>
      </c>
      <c r="BS22" s="285">
        <v>24843</v>
      </c>
      <c r="BT22" s="285">
        <v>24674</v>
      </c>
      <c r="BU22" s="285">
        <v>24702</v>
      </c>
      <c r="BV22" s="285">
        <v>24654</v>
      </c>
      <c r="BW22" s="101">
        <v>24886</v>
      </c>
      <c r="BX22" s="97">
        <v>25051</v>
      </c>
      <c r="BY22" s="285">
        <v>24832</v>
      </c>
      <c r="BZ22" s="285">
        <v>24577</v>
      </c>
      <c r="CA22" s="285">
        <v>24321</v>
      </c>
      <c r="CB22" s="285">
        <v>24202</v>
      </c>
      <c r="CC22" s="285">
        <v>23868</v>
      </c>
      <c r="CD22" s="285">
        <v>23486</v>
      </c>
      <c r="CE22" s="285">
        <v>23335</v>
      </c>
      <c r="CF22" s="285">
        <v>23183</v>
      </c>
      <c r="CG22" s="98">
        <v>23206</v>
      </c>
      <c r="CH22" s="98">
        <v>23208</v>
      </c>
      <c r="CI22" s="99">
        <v>23196</v>
      </c>
      <c r="CJ22" s="99">
        <v>23101</v>
      </c>
      <c r="CK22" s="99">
        <v>23301</v>
      </c>
      <c r="CL22" s="99">
        <v>23233</v>
      </c>
      <c r="CM22" s="99">
        <v>23197</v>
      </c>
      <c r="CN22" s="99">
        <v>23224</v>
      </c>
      <c r="CO22" s="99">
        <v>23547</v>
      </c>
      <c r="CP22" s="99">
        <v>23840</v>
      </c>
      <c r="CQ22" s="99">
        <v>23968</v>
      </c>
      <c r="CR22" s="99">
        <v>23921</v>
      </c>
      <c r="CS22" s="99">
        <v>24081</v>
      </c>
      <c r="CT22" s="99">
        <v>24202</v>
      </c>
      <c r="CU22" s="99">
        <v>24314</v>
      </c>
      <c r="CV22" s="99">
        <v>24369</v>
      </c>
      <c r="CW22" s="99">
        <f>'1.COBERTURA  DANE'!D23</f>
        <v>24306</v>
      </c>
      <c r="CX22" s="241">
        <f t="shared" si="2"/>
        <v>-63</v>
      </c>
      <c r="CY22" s="203">
        <f t="shared" si="3"/>
        <v>-0.25852517542779763</v>
      </c>
      <c r="CZ22" s="241">
        <f t="shared" si="4"/>
        <v>-8</v>
      </c>
      <c r="DA22" s="203">
        <f t="shared" si="5"/>
        <v>-3.2902854322612488E-2</v>
      </c>
    </row>
    <row r="23" spans="1:114" ht="15" outlineLevel="2">
      <c r="A23" s="104">
        <v>172</v>
      </c>
      <c r="B23" s="95" t="s">
        <v>148</v>
      </c>
      <c r="C23" s="96" t="s">
        <v>13</v>
      </c>
      <c r="D23" s="97">
        <v>36112</v>
      </c>
      <c r="E23" s="98">
        <v>36463</v>
      </c>
      <c r="F23" s="98">
        <v>36387</v>
      </c>
      <c r="G23" s="98">
        <v>36233</v>
      </c>
      <c r="H23" s="98">
        <v>36128</v>
      </c>
      <c r="I23" s="98">
        <v>36239</v>
      </c>
      <c r="J23" s="98">
        <v>35363</v>
      </c>
      <c r="K23" s="98">
        <v>36206</v>
      </c>
      <c r="L23" s="98">
        <v>34967</v>
      </c>
      <c r="M23" s="98">
        <v>35081</v>
      </c>
      <c r="N23" s="98">
        <v>35198</v>
      </c>
      <c r="O23" s="99">
        <v>35695</v>
      </c>
      <c r="P23" s="97">
        <v>35780</v>
      </c>
      <c r="Q23" s="98">
        <v>37162</v>
      </c>
      <c r="R23" s="100">
        <v>37179</v>
      </c>
      <c r="S23" s="98">
        <v>35209</v>
      </c>
      <c r="T23" s="98">
        <v>36393</v>
      </c>
      <c r="U23" s="98">
        <v>36587</v>
      </c>
      <c r="V23" s="98">
        <v>37049</v>
      </c>
      <c r="W23" s="98">
        <v>37337</v>
      </c>
      <c r="X23" s="98">
        <v>37281</v>
      </c>
      <c r="Y23" s="98">
        <v>38844</v>
      </c>
      <c r="Z23" s="98">
        <v>38714</v>
      </c>
      <c r="AA23" s="99">
        <v>38502</v>
      </c>
      <c r="AB23" s="97">
        <v>38761</v>
      </c>
      <c r="AC23" s="98">
        <v>38797</v>
      </c>
      <c r="AD23" s="98">
        <v>38690</v>
      </c>
      <c r="AE23" s="98">
        <v>38551</v>
      </c>
      <c r="AF23" s="98">
        <v>38587</v>
      </c>
      <c r="AG23" s="98">
        <v>37740</v>
      </c>
      <c r="AH23" s="98">
        <v>37621</v>
      </c>
      <c r="AI23" s="98">
        <v>37474</v>
      </c>
      <c r="AJ23" s="98">
        <v>37197</v>
      </c>
      <c r="AK23" s="98">
        <v>37543</v>
      </c>
      <c r="AL23" s="98">
        <v>37018</v>
      </c>
      <c r="AM23" s="99">
        <v>37264</v>
      </c>
      <c r="AN23" s="97">
        <v>36993</v>
      </c>
      <c r="AO23" s="98">
        <v>36991</v>
      </c>
      <c r="AP23" s="98">
        <v>37046</v>
      </c>
      <c r="AQ23" s="98">
        <v>37063</v>
      </c>
      <c r="AR23" s="98">
        <v>37830</v>
      </c>
      <c r="AS23" s="98">
        <v>38032</v>
      </c>
      <c r="AT23" s="98">
        <v>38119</v>
      </c>
      <c r="AU23" s="98">
        <v>38365</v>
      </c>
      <c r="AV23" s="98">
        <v>37983</v>
      </c>
      <c r="AW23" s="98">
        <v>38106</v>
      </c>
      <c r="AX23" s="98">
        <v>38034</v>
      </c>
      <c r="AY23" s="99">
        <v>38019</v>
      </c>
      <c r="AZ23" s="97">
        <v>38139</v>
      </c>
      <c r="BA23" s="98">
        <v>38275</v>
      </c>
      <c r="BB23" s="98">
        <v>38026</v>
      </c>
      <c r="BC23" s="98">
        <v>38019</v>
      </c>
      <c r="BD23" s="98">
        <v>38009</v>
      </c>
      <c r="BE23" s="98">
        <v>37549</v>
      </c>
      <c r="BF23" s="98">
        <v>38420</v>
      </c>
      <c r="BG23" s="98">
        <v>38069</v>
      </c>
      <c r="BH23" s="98">
        <v>38161</v>
      </c>
      <c r="BI23" s="98">
        <v>37583</v>
      </c>
      <c r="BJ23" s="98">
        <v>37876</v>
      </c>
      <c r="BK23" s="101">
        <v>38044</v>
      </c>
      <c r="BL23" s="97">
        <v>38050</v>
      </c>
      <c r="BM23" s="285">
        <v>38344</v>
      </c>
      <c r="BN23" s="285">
        <v>38233</v>
      </c>
      <c r="BO23" s="285">
        <v>38186</v>
      </c>
      <c r="BP23" s="285">
        <v>38250</v>
      </c>
      <c r="BQ23" s="285">
        <v>38004</v>
      </c>
      <c r="BR23" s="285">
        <v>36926</v>
      </c>
      <c r="BS23" s="285">
        <v>36309</v>
      </c>
      <c r="BT23" s="285">
        <v>36087</v>
      </c>
      <c r="BU23" s="285">
        <v>36142</v>
      </c>
      <c r="BV23" s="285">
        <v>35978</v>
      </c>
      <c r="BW23" s="101">
        <v>36114</v>
      </c>
      <c r="BX23" s="97">
        <v>36201</v>
      </c>
      <c r="BY23" s="285">
        <v>36024</v>
      </c>
      <c r="BZ23" s="285">
        <v>35471</v>
      </c>
      <c r="CA23" s="285">
        <v>34911</v>
      </c>
      <c r="CB23" s="285">
        <v>34717</v>
      </c>
      <c r="CC23" s="285">
        <v>34235</v>
      </c>
      <c r="CD23" s="285">
        <v>34598</v>
      </c>
      <c r="CE23" s="285">
        <v>34471</v>
      </c>
      <c r="CF23" s="285">
        <v>34127</v>
      </c>
      <c r="CG23" s="98">
        <v>33985</v>
      </c>
      <c r="CH23" s="98">
        <v>33954</v>
      </c>
      <c r="CI23" s="99">
        <v>33831</v>
      </c>
      <c r="CJ23" s="99">
        <v>33700</v>
      </c>
      <c r="CK23" s="99">
        <v>33812</v>
      </c>
      <c r="CL23" s="99">
        <v>33586</v>
      </c>
      <c r="CM23" s="99">
        <v>33470</v>
      </c>
      <c r="CN23" s="99">
        <v>33380</v>
      </c>
      <c r="CO23" s="99">
        <v>33681</v>
      </c>
      <c r="CP23" s="99">
        <v>34244</v>
      </c>
      <c r="CQ23" s="99">
        <v>34424</v>
      </c>
      <c r="CR23" s="99">
        <v>34591</v>
      </c>
      <c r="CS23" s="99">
        <v>34723</v>
      </c>
      <c r="CT23" s="99">
        <v>35185</v>
      </c>
      <c r="CU23" s="99">
        <v>35342</v>
      </c>
      <c r="CV23" s="99">
        <v>35413</v>
      </c>
      <c r="CW23" s="99">
        <f>'1.COBERTURA  DANE'!D24</f>
        <v>35388</v>
      </c>
      <c r="CX23" s="241">
        <f t="shared" si="2"/>
        <v>-25</v>
      </c>
      <c r="CY23" s="203">
        <f t="shared" si="3"/>
        <v>-7.0595544009262143E-2</v>
      </c>
      <c r="CZ23" s="241">
        <f t="shared" si="4"/>
        <v>46</v>
      </c>
      <c r="DA23" s="203">
        <f t="shared" si="5"/>
        <v>0.13015675400373491</v>
      </c>
    </row>
    <row r="24" spans="1:114" ht="15" outlineLevel="2">
      <c r="A24" s="104">
        <v>475</v>
      </c>
      <c r="B24" s="95" t="s">
        <v>148</v>
      </c>
      <c r="C24" s="96" t="s">
        <v>106</v>
      </c>
      <c r="D24" s="97">
        <v>3139</v>
      </c>
      <c r="E24" s="98">
        <v>3151</v>
      </c>
      <c r="F24" s="98">
        <v>3175</v>
      </c>
      <c r="G24" s="98">
        <v>3152</v>
      </c>
      <c r="H24" s="98">
        <v>3152</v>
      </c>
      <c r="I24" s="98">
        <v>2942</v>
      </c>
      <c r="J24" s="98">
        <v>2947</v>
      </c>
      <c r="K24" s="98">
        <v>2941</v>
      </c>
      <c r="L24" s="98">
        <v>2878</v>
      </c>
      <c r="M24" s="98">
        <v>2889</v>
      </c>
      <c r="N24" s="98">
        <v>2888</v>
      </c>
      <c r="O24" s="99">
        <v>2949</v>
      </c>
      <c r="P24" s="97">
        <v>2940</v>
      </c>
      <c r="Q24" s="98">
        <v>2942</v>
      </c>
      <c r="R24" s="100">
        <v>2989</v>
      </c>
      <c r="S24" s="98">
        <v>2986</v>
      </c>
      <c r="T24" s="98">
        <v>2989</v>
      </c>
      <c r="U24" s="98">
        <v>3144</v>
      </c>
      <c r="V24" s="98">
        <v>3188</v>
      </c>
      <c r="W24" s="98">
        <v>3224</v>
      </c>
      <c r="X24" s="98">
        <v>3226</v>
      </c>
      <c r="Y24" s="98">
        <v>3355</v>
      </c>
      <c r="Z24" s="98">
        <v>3366</v>
      </c>
      <c r="AA24" s="99">
        <v>3394</v>
      </c>
      <c r="AB24" s="97">
        <v>3402</v>
      </c>
      <c r="AC24" s="98">
        <v>3403</v>
      </c>
      <c r="AD24" s="98">
        <v>3416</v>
      </c>
      <c r="AE24" s="98">
        <v>3389</v>
      </c>
      <c r="AF24" s="98">
        <v>3379</v>
      </c>
      <c r="AG24" s="98">
        <v>3371</v>
      </c>
      <c r="AH24" s="98">
        <v>3394</v>
      </c>
      <c r="AI24" s="98">
        <v>3394</v>
      </c>
      <c r="AJ24" s="98">
        <v>3376</v>
      </c>
      <c r="AK24" s="98">
        <v>3395</v>
      </c>
      <c r="AL24" s="98">
        <v>3412</v>
      </c>
      <c r="AM24" s="99">
        <v>3423</v>
      </c>
      <c r="AN24" s="97">
        <v>3420</v>
      </c>
      <c r="AO24" s="98">
        <v>3437</v>
      </c>
      <c r="AP24" s="98">
        <v>3431</v>
      </c>
      <c r="AQ24" s="98">
        <v>3415</v>
      </c>
      <c r="AR24" s="98">
        <v>3440</v>
      </c>
      <c r="AS24" s="98">
        <v>3462</v>
      </c>
      <c r="AT24" s="98">
        <v>3486</v>
      </c>
      <c r="AU24" s="98">
        <v>3516</v>
      </c>
      <c r="AV24" s="98">
        <v>3500</v>
      </c>
      <c r="AW24" s="98">
        <v>3512</v>
      </c>
      <c r="AX24" s="98">
        <v>3531</v>
      </c>
      <c r="AY24" s="99">
        <v>3538</v>
      </c>
      <c r="AZ24" s="97">
        <v>3558</v>
      </c>
      <c r="BA24" s="98">
        <v>3567</v>
      </c>
      <c r="BB24" s="98">
        <v>3568</v>
      </c>
      <c r="BC24" s="98">
        <v>3582</v>
      </c>
      <c r="BD24" s="98">
        <v>3611</v>
      </c>
      <c r="BE24" s="98">
        <v>3657</v>
      </c>
      <c r="BF24" s="98">
        <v>3673</v>
      </c>
      <c r="BG24" s="98">
        <v>3685</v>
      </c>
      <c r="BH24" s="98">
        <v>3707</v>
      </c>
      <c r="BI24" s="98">
        <v>3700</v>
      </c>
      <c r="BJ24" s="98">
        <v>3779</v>
      </c>
      <c r="BK24" s="101">
        <v>3831</v>
      </c>
      <c r="BL24" s="97">
        <v>3858</v>
      </c>
      <c r="BM24" s="285">
        <v>3892</v>
      </c>
      <c r="BN24" s="285">
        <v>3931</v>
      </c>
      <c r="BO24" s="285">
        <v>3913</v>
      </c>
      <c r="BP24" s="285">
        <v>3915</v>
      </c>
      <c r="BQ24" s="285">
        <v>3903</v>
      </c>
      <c r="BR24" s="285">
        <v>3910</v>
      </c>
      <c r="BS24" s="285">
        <v>3979</v>
      </c>
      <c r="BT24" s="285">
        <v>3964</v>
      </c>
      <c r="BU24" s="285">
        <v>4014</v>
      </c>
      <c r="BV24" s="285">
        <v>4010</v>
      </c>
      <c r="BW24" s="101">
        <v>4036</v>
      </c>
      <c r="BX24" s="97">
        <v>4074</v>
      </c>
      <c r="BY24" s="285">
        <v>4096</v>
      </c>
      <c r="BZ24" s="285">
        <v>4093</v>
      </c>
      <c r="CA24" s="285">
        <v>4104</v>
      </c>
      <c r="CB24" s="285">
        <v>4119</v>
      </c>
      <c r="CC24" s="285">
        <v>4087</v>
      </c>
      <c r="CD24" s="285">
        <v>4069</v>
      </c>
      <c r="CE24" s="285">
        <v>4072</v>
      </c>
      <c r="CF24" s="285">
        <v>4034</v>
      </c>
      <c r="CG24" s="98">
        <v>4022</v>
      </c>
      <c r="CH24" s="98">
        <v>4036</v>
      </c>
      <c r="CI24" s="99">
        <v>4032</v>
      </c>
      <c r="CJ24" s="99">
        <v>4023</v>
      </c>
      <c r="CK24" s="99">
        <v>4041</v>
      </c>
      <c r="CL24" s="99">
        <v>4054</v>
      </c>
      <c r="CM24" s="99">
        <v>4058</v>
      </c>
      <c r="CN24" s="99">
        <v>4036</v>
      </c>
      <c r="CO24" s="99">
        <v>4067</v>
      </c>
      <c r="CP24" s="99">
        <v>4068</v>
      </c>
      <c r="CQ24" s="99">
        <v>4135</v>
      </c>
      <c r="CR24" s="99">
        <v>4149</v>
      </c>
      <c r="CS24" s="99">
        <v>4168</v>
      </c>
      <c r="CT24" s="99">
        <v>4260</v>
      </c>
      <c r="CU24" s="99">
        <v>4281</v>
      </c>
      <c r="CV24" s="99">
        <v>4278</v>
      </c>
      <c r="CW24" s="99">
        <f>'1.COBERTURA  DANE'!D25</f>
        <v>4313</v>
      </c>
      <c r="CX24" s="241">
        <f t="shared" si="2"/>
        <v>35</v>
      </c>
      <c r="CY24" s="203">
        <f t="shared" si="3"/>
        <v>0.81813931743805524</v>
      </c>
      <c r="CZ24" s="241">
        <f t="shared" si="4"/>
        <v>32</v>
      </c>
      <c r="DA24" s="203">
        <f t="shared" si="5"/>
        <v>0.74748890446157434</v>
      </c>
    </row>
    <row r="25" spans="1:114" ht="15" outlineLevel="2">
      <c r="A25" s="104">
        <v>480</v>
      </c>
      <c r="B25" s="95" t="s">
        <v>148</v>
      </c>
      <c r="C25" s="96" t="s">
        <v>18</v>
      </c>
      <c r="D25" s="97">
        <v>13211</v>
      </c>
      <c r="E25" s="98">
        <v>13401</v>
      </c>
      <c r="F25" s="98">
        <v>13459</v>
      </c>
      <c r="G25" s="98">
        <v>13466</v>
      </c>
      <c r="H25" s="98">
        <v>13468</v>
      </c>
      <c r="I25" s="98">
        <v>13433</v>
      </c>
      <c r="J25" s="98">
        <v>13385</v>
      </c>
      <c r="K25" s="98">
        <v>13430</v>
      </c>
      <c r="L25" s="98">
        <v>13349</v>
      </c>
      <c r="M25" s="98">
        <v>13405</v>
      </c>
      <c r="N25" s="98">
        <v>13427</v>
      </c>
      <c r="O25" s="99">
        <v>13633</v>
      </c>
      <c r="P25" s="97">
        <v>13613</v>
      </c>
      <c r="Q25" s="98">
        <v>13665</v>
      </c>
      <c r="R25" s="100">
        <v>13401</v>
      </c>
      <c r="S25" s="98">
        <v>13027</v>
      </c>
      <c r="T25" s="98">
        <v>13140</v>
      </c>
      <c r="U25" s="98">
        <v>13409</v>
      </c>
      <c r="V25" s="98">
        <v>13641</v>
      </c>
      <c r="W25" s="98">
        <v>13875</v>
      </c>
      <c r="X25" s="98">
        <v>13913</v>
      </c>
      <c r="Y25" s="98">
        <v>14196</v>
      </c>
      <c r="Z25" s="98">
        <v>14269</v>
      </c>
      <c r="AA25" s="99">
        <v>14513</v>
      </c>
      <c r="AB25" s="97">
        <v>14480</v>
      </c>
      <c r="AC25" s="98">
        <v>14532</v>
      </c>
      <c r="AD25" s="98">
        <v>14567</v>
      </c>
      <c r="AE25" s="98">
        <v>14615</v>
      </c>
      <c r="AF25" s="98">
        <v>14711</v>
      </c>
      <c r="AG25" s="98">
        <v>14782</v>
      </c>
      <c r="AH25" s="98">
        <v>14195</v>
      </c>
      <c r="AI25" s="98">
        <v>14804</v>
      </c>
      <c r="AJ25" s="98">
        <v>14858</v>
      </c>
      <c r="AK25" s="98">
        <v>15012</v>
      </c>
      <c r="AL25" s="98">
        <v>15181</v>
      </c>
      <c r="AM25" s="99">
        <v>15373</v>
      </c>
      <c r="AN25" s="97">
        <v>15484</v>
      </c>
      <c r="AO25" s="98">
        <v>15628</v>
      </c>
      <c r="AP25" s="98">
        <v>15749</v>
      </c>
      <c r="AQ25" s="98">
        <v>15849</v>
      </c>
      <c r="AR25" s="98">
        <v>16116</v>
      </c>
      <c r="AS25" s="98">
        <v>16219</v>
      </c>
      <c r="AT25" s="98">
        <v>16409</v>
      </c>
      <c r="AU25" s="98">
        <v>16532</v>
      </c>
      <c r="AV25" s="98">
        <v>16367</v>
      </c>
      <c r="AW25" s="98">
        <v>16482</v>
      </c>
      <c r="AX25" s="98">
        <v>16531</v>
      </c>
      <c r="AY25" s="99">
        <v>16568</v>
      </c>
      <c r="AZ25" s="97">
        <v>16625</v>
      </c>
      <c r="BA25" s="98">
        <v>16739</v>
      </c>
      <c r="BB25" s="98">
        <v>16742</v>
      </c>
      <c r="BC25" s="98">
        <v>16789</v>
      </c>
      <c r="BD25" s="98">
        <v>16832</v>
      </c>
      <c r="BE25" s="98">
        <v>16753</v>
      </c>
      <c r="BF25" s="98">
        <v>16859</v>
      </c>
      <c r="BG25" s="98">
        <v>16786</v>
      </c>
      <c r="BH25" s="98">
        <v>17625</v>
      </c>
      <c r="BI25" s="98">
        <v>17552</v>
      </c>
      <c r="BJ25" s="98">
        <v>17568</v>
      </c>
      <c r="BK25" s="101">
        <v>17687</v>
      </c>
      <c r="BL25" s="97">
        <v>17716</v>
      </c>
      <c r="BM25" s="285">
        <v>17773</v>
      </c>
      <c r="BN25" s="285">
        <v>17813</v>
      </c>
      <c r="BO25" s="285">
        <v>17850</v>
      </c>
      <c r="BP25" s="285">
        <v>17928</v>
      </c>
      <c r="BQ25" s="285">
        <v>17895</v>
      </c>
      <c r="BR25" s="285">
        <v>17654</v>
      </c>
      <c r="BS25" s="285">
        <v>17580</v>
      </c>
      <c r="BT25" s="285">
        <v>17508</v>
      </c>
      <c r="BU25" s="285">
        <v>17512</v>
      </c>
      <c r="BV25" s="285">
        <v>17481</v>
      </c>
      <c r="BW25" s="101">
        <v>17467</v>
      </c>
      <c r="BX25" s="97">
        <v>17487</v>
      </c>
      <c r="BY25" s="285">
        <v>17420</v>
      </c>
      <c r="BZ25" s="285">
        <v>17415</v>
      </c>
      <c r="CA25" s="285">
        <v>17377</v>
      </c>
      <c r="CB25" s="285">
        <v>17356</v>
      </c>
      <c r="CC25" s="285">
        <v>17302</v>
      </c>
      <c r="CD25" s="285">
        <v>17200</v>
      </c>
      <c r="CE25" s="285">
        <v>17287</v>
      </c>
      <c r="CF25" s="285">
        <v>17355</v>
      </c>
      <c r="CG25" s="98">
        <v>17455</v>
      </c>
      <c r="CH25" s="98">
        <v>17511</v>
      </c>
      <c r="CI25" s="99">
        <v>17605</v>
      </c>
      <c r="CJ25" s="99">
        <v>17580</v>
      </c>
      <c r="CK25" s="99">
        <v>17649</v>
      </c>
      <c r="CL25" s="99">
        <v>17604</v>
      </c>
      <c r="CM25" s="99">
        <v>17651</v>
      </c>
      <c r="CN25" s="99">
        <v>17613</v>
      </c>
      <c r="CO25" s="99">
        <v>17797</v>
      </c>
      <c r="CP25" s="99">
        <v>17928</v>
      </c>
      <c r="CQ25" s="99">
        <v>17961</v>
      </c>
      <c r="CR25" s="99">
        <v>18117</v>
      </c>
      <c r="CS25" s="99">
        <v>18249</v>
      </c>
      <c r="CT25" s="99">
        <v>18439</v>
      </c>
      <c r="CU25" s="99">
        <v>18487</v>
      </c>
      <c r="CV25" s="99">
        <v>18492</v>
      </c>
      <c r="CW25" s="99">
        <f>'1.COBERTURA  DANE'!D26</f>
        <v>18512</v>
      </c>
      <c r="CX25" s="241">
        <f t="shared" si="2"/>
        <v>20</v>
      </c>
      <c r="CY25" s="203">
        <f t="shared" si="3"/>
        <v>0.1081548777849881</v>
      </c>
      <c r="CZ25" s="241">
        <f t="shared" si="4"/>
        <v>25</v>
      </c>
      <c r="DA25" s="203">
        <f t="shared" si="5"/>
        <v>0.13523016173527344</v>
      </c>
    </row>
    <row r="26" spans="1:114" ht="15" outlineLevel="2">
      <c r="A26" s="104">
        <v>490</v>
      </c>
      <c r="B26" s="95" t="s">
        <v>148</v>
      </c>
      <c r="C26" s="96" t="s">
        <v>49</v>
      </c>
      <c r="D26" s="97">
        <v>43783</v>
      </c>
      <c r="E26" s="98">
        <v>44044</v>
      </c>
      <c r="F26" s="98">
        <v>44295</v>
      </c>
      <c r="G26" s="98">
        <v>44174</v>
      </c>
      <c r="H26" s="98">
        <v>44122</v>
      </c>
      <c r="I26" s="98">
        <v>44198</v>
      </c>
      <c r="J26" s="98">
        <v>43867</v>
      </c>
      <c r="K26" s="98">
        <v>44065</v>
      </c>
      <c r="L26" s="98">
        <v>43783</v>
      </c>
      <c r="M26" s="98">
        <v>43274</v>
      </c>
      <c r="N26" s="98">
        <v>43082</v>
      </c>
      <c r="O26" s="99">
        <v>43327</v>
      </c>
      <c r="P26" s="97">
        <v>43290</v>
      </c>
      <c r="Q26" s="98">
        <v>43414</v>
      </c>
      <c r="R26" s="100">
        <v>43609</v>
      </c>
      <c r="S26" s="98">
        <v>40333</v>
      </c>
      <c r="T26" s="98">
        <v>43716</v>
      </c>
      <c r="U26" s="98">
        <v>43852</v>
      </c>
      <c r="V26" s="98">
        <v>44102</v>
      </c>
      <c r="W26" s="98">
        <v>44394</v>
      </c>
      <c r="X26" s="98">
        <v>44634</v>
      </c>
      <c r="Y26" s="98">
        <v>45088</v>
      </c>
      <c r="Z26" s="98">
        <v>45194</v>
      </c>
      <c r="AA26" s="99">
        <v>45151</v>
      </c>
      <c r="AB26" s="97">
        <v>44257</v>
      </c>
      <c r="AC26" s="98">
        <v>45233</v>
      </c>
      <c r="AD26" s="98">
        <v>45361</v>
      </c>
      <c r="AE26" s="98">
        <v>45300</v>
      </c>
      <c r="AF26" s="98">
        <v>45551</v>
      </c>
      <c r="AG26" s="98">
        <v>44281</v>
      </c>
      <c r="AH26" s="98">
        <v>45224</v>
      </c>
      <c r="AI26" s="98">
        <v>45065</v>
      </c>
      <c r="AJ26" s="98">
        <v>45122</v>
      </c>
      <c r="AK26" s="98">
        <v>45080</v>
      </c>
      <c r="AL26" s="98">
        <v>45123</v>
      </c>
      <c r="AM26" s="99">
        <v>45090</v>
      </c>
      <c r="AN26" s="97">
        <v>45115</v>
      </c>
      <c r="AO26" s="98">
        <v>45268</v>
      </c>
      <c r="AP26" s="98">
        <v>45287</v>
      </c>
      <c r="AQ26" s="98">
        <v>45180</v>
      </c>
      <c r="AR26" s="98">
        <v>45694</v>
      </c>
      <c r="AS26" s="98">
        <v>45749</v>
      </c>
      <c r="AT26" s="98">
        <v>45673</v>
      </c>
      <c r="AU26" s="98">
        <v>45673</v>
      </c>
      <c r="AV26" s="98">
        <v>45149</v>
      </c>
      <c r="AW26" s="98">
        <v>45181</v>
      </c>
      <c r="AX26" s="98">
        <v>45162</v>
      </c>
      <c r="AY26" s="99">
        <v>45229</v>
      </c>
      <c r="AZ26" s="97">
        <v>45399</v>
      </c>
      <c r="BA26" s="98">
        <v>44880</v>
      </c>
      <c r="BB26" s="98">
        <v>45596</v>
      </c>
      <c r="BC26" s="98">
        <v>45561</v>
      </c>
      <c r="BD26" s="98">
        <v>45573</v>
      </c>
      <c r="BE26" s="98">
        <v>45430</v>
      </c>
      <c r="BF26" s="98">
        <v>45407</v>
      </c>
      <c r="BG26" s="98">
        <v>45244</v>
      </c>
      <c r="BH26" s="98">
        <v>47479</v>
      </c>
      <c r="BI26" s="98">
        <v>47105</v>
      </c>
      <c r="BJ26" s="98">
        <v>47048</v>
      </c>
      <c r="BK26" s="101">
        <v>48837</v>
      </c>
      <c r="BL26" s="97">
        <v>48853</v>
      </c>
      <c r="BM26" s="285">
        <v>48930</v>
      </c>
      <c r="BN26" s="285">
        <v>48859</v>
      </c>
      <c r="BO26" s="285">
        <v>48808</v>
      </c>
      <c r="BP26" s="285">
        <v>48834</v>
      </c>
      <c r="BQ26" s="285">
        <v>48532</v>
      </c>
      <c r="BR26" s="285">
        <v>48184</v>
      </c>
      <c r="BS26" s="285">
        <v>47598</v>
      </c>
      <c r="BT26" s="285">
        <v>47466</v>
      </c>
      <c r="BU26" s="285">
        <v>47409</v>
      </c>
      <c r="BV26" s="285">
        <v>47355</v>
      </c>
      <c r="BW26" s="101">
        <v>47431</v>
      </c>
      <c r="BX26" s="97">
        <v>47530</v>
      </c>
      <c r="BY26" s="285">
        <v>47393</v>
      </c>
      <c r="BZ26" s="285">
        <v>47155</v>
      </c>
      <c r="CA26" s="285">
        <v>47079</v>
      </c>
      <c r="CB26" s="285">
        <v>47029</v>
      </c>
      <c r="CC26" s="285">
        <v>46694</v>
      </c>
      <c r="CD26" s="285">
        <v>45768</v>
      </c>
      <c r="CE26" s="285">
        <v>45863</v>
      </c>
      <c r="CF26" s="285">
        <v>45863</v>
      </c>
      <c r="CG26" s="98">
        <v>45921</v>
      </c>
      <c r="CH26" s="98">
        <v>45901</v>
      </c>
      <c r="CI26" s="99">
        <v>45921</v>
      </c>
      <c r="CJ26" s="99">
        <v>45937</v>
      </c>
      <c r="CK26" s="99">
        <v>45992</v>
      </c>
      <c r="CL26" s="99">
        <v>45952</v>
      </c>
      <c r="CM26" s="99">
        <v>45851</v>
      </c>
      <c r="CN26" s="99">
        <v>45874</v>
      </c>
      <c r="CO26" s="99">
        <v>45798</v>
      </c>
      <c r="CP26" s="99">
        <v>45899</v>
      </c>
      <c r="CQ26" s="99">
        <v>45486</v>
      </c>
      <c r="CR26" s="99">
        <v>45913</v>
      </c>
      <c r="CS26" s="99">
        <v>45899</v>
      </c>
      <c r="CT26" s="99">
        <v>46090</v>
      </c>
      <c r="CU26" s="99">
        <v>46291</v>
      </c>
      <c r="CV26" s="99">
        <v>46340</v>
      </c>
      <c r="CW26" s="99">
        <f>'1.COBERTURA  DANE'!D27</f>
        <v>46304</v>
      </c>
      <c r="CX26" s="241">
        <f t="shared" si="2"/>
        <v>-36</v>
      </c>
      <c r="CY26" s="203">
        <f t="shared" si="3"/>
        <v>-7.7686663789382826E-2</v>
      </c>
      <c r="CZ26" s="241">
        <f t="shared" si="4"/>
        <v>13</v>
      </c>
      <c r="DA26" s="203">
        <f t="shared" si="5"/>
        <v>2.8083212719535115E-2</v>
      </c>
    </row>
    <row r="27" spans="1:114" ht="15" outlineLevel="2">
      <c r="A27" s="104">
        <v>659</v>
      </c>
      <c r="B27" s="95" t="s">
        <v>148</v>
      </c>
      <c r="C27" s="96" t="s">
        <v>93</v>
      </c>
      <c r="D27" s="97">
        <v>17295</v>
      </c>
      <c r="E27" s="98">
        <v>17406</v>
      </c>
      <c r="F27" s="98">
        <v>17344</v>
      </c>
      <c r="G27" s="98">
        <v>17290</v>
      </c>
      <c r="H27" s="98">
        <v>18219</v>
      </c>
      <c r="I27" s="98">
        <v>18246</v>
      </c>
      <c r="J27" s="98">
        <v>18211</v>
      </c>
      <c r="K27" s="98">
        <v>18248</v>
      </c>
      <c r="L27" s="98">
        <v>18345</v>
      </c>
      <c r="M27" s="98">
        <v>18157</v>
      </c>
      <c r="N27" s="98">
        <v>18114</v>
      </c>
      <c r="O27" s="99">
        <v>18112</v>
      </c>
      <c r="P27" s="97">
        <v>18069</v>
      </c>
      <c r="Q27" s="98">
        <v>18342</v>
      </c>
      <c r="R27" s="100">
        <v>18385</v>
      </c>
      <c r="S27" s="98">
        <v>16417</v>
      </c>
      <c r="T27" s="98">
        <v>18860</v>
      </c>
      <c r="U27" s="98">
        <v>19220</v>
      </c>
      <c r="V27" s="98">
        <v>19428</v>
      </c>
      <c r="W27" s="98">
        <v>19666</v>
      </c>
      <c r="X27" s="98">
        <v>19584</v>
      </c>
      <c r="Y27" s="98">
        <v>19936</v>
      </c>
      <c r="Z27" s="98">
        <v>20319</v>
      </c>
      <c r="AA27" s="99">
        <v>20361</v>
      </c>
      <c r="AB27" s="97">
        <v>20326</v>
      </c>
      <c r="AC27" s="98">
        <v>20321</v>
      </c>
      <c r="AD27" s="98">
        <v>20208</v>
      </c>
      <c r="AE27" s="98">
        <v>20235</v>
      </c>
      <c r="AF27" s="98">
        <v>20146</v>
      </c>
      <c r="AG27" s="98">
        <v>19636</v>
      </c>
      <c r="AH27" s="98">
        <v>20106</v>
      </c>
      <c r="AI27" s="98">
        <v>19822</v>
      </c>
      <c r="AJ27" s="98">
        <v>19744</v>
      </c>
      <c r="AK27" s="98">
        <v>19687</v>
      </c>
      <c r="AL27" s="98">
        <v>19530</v>
      </c>
      <c r="AM27" s="99">
        <v>19643</v>
      </c>
      <c r="AN27" s="97">
        <v>19610</v>
      </c>
      <c r="AO27" s="98">
        <v>19582</v>
      </c>
      <c r="AP27" s="98">
        <v>19736</v>
      </c>
      <c r="AQ27" s="98">
        <v>19632</v>
      </c>
      <c r="AR27" s="98">
        <v>19879</v>
      </c>
      <c r="AS27" s="98">
        <v>19963</v>
      </c>
      <c r="AT27" s="98">
        <v>20091</v>
      </c>
      <c r="AU27" s="98">
        <v>20092</v>
      </c>
      <c r="AV27" s="98">
        <v>19953</v>
      </c>
      <c r="AW27" s="98">
        <v>19995</v>
      </c>
      <c r="AX27" s="98">
        <v>19963</v>
      </c>
      <c r="AY27" s="99">
        <v>19983</v>
      </c>
      <c r="AZ27" s="97">
        <v>20006</v>
      </c>
      <c r="BA27" s="98">
        <v>20033</v>
      </c>
      <c r="BB27" s="98">
        <v>19962</v>
      </c>
      <c r="BC27" s="98">
        <v>19925</v>
      </c>
      <c r="BD27" s="98">
        <v>19864</v>
      </c>
      <c r="BE27" s="98">
        <v>19682</v>
      </c>
      <c r="BF27" s="98">
        <v>19781</v>
      </c>
      <c r="BG27" s="98">
        <v>19631</v>
      </c>
      <c r="BH27" s="98">
        <v>19695</v>
      </c>
      <c r="BI27" s="98">
        <v>19525</v>
      </c>
      <c r="BJ27" s="98">
        <v>20016</v>
      </c>
      <c r="BK27" s="101">
        <v>20840</v>
      </c>
      <c r="BL27" s="97">
        <v>20795</v>
      </c>
      <c r="BM27" s="285">
        <v>20842</v>
      </c>
      <c r="BN27" s="285">
        <v>20914</v>
      </c>
      <c r="BO27" s="285">
        <v>20953</v>
      </c>
      <c r="BP27" s="285">
        <v>20969</v>
      </c>
      <c r="BQ27" s="285">
        <v>20866</v>
      </c>
      <c r="BR27" s="285">
        <v>20565</v>
      </c>
      <c r="BS27" s="285">
        <v>20395</v>
      </c>
      <c r="BT27" s="285">
        <v>20287</v>
      </c>
      <c r="BU27" s="285">
        <v>20222</v>
      </c>
      <c r="BV27" s="285">
        <v>20199</v>
      </c>
      <c r="BW27" s="101">
        <v>20277</v>
      </c>
      <c r="BX27" s="97">
        <v>20334</v>
      </c>
      <c r="BY27" s="285">
        <v>20275</v>
      </c>
      <c r="BZ27" s="285">
        <v>20093</v>
      </c>
      <c r="CA27" s="285">
        <v>19973</v>
      </c>
      <c r="CB27" s="285">
        <v>20231</v>
      </c>
      <c r="CC27" s="285">
        <v>20048</v>
      </c>
      <c r="CD27" s="285">
        <v>20055</v>
      </c>
      <c r="CE27" s="285">
        <v>20069</v>
      </c>
      <c r="CF27" s="285">
        <v>20020</v>
      </c>
      <c r="CG27" s="98">
        <v>19973</v>
      </c>
      <c r="CH27" s="98">
        <v>19940</v>
      </c>
      <c r="CI27" s="99">
        <v>19935</v>
      </c>
      <c r="CJ27" s="99">
        <v>19887</v>
      </c>
      <c r="CK27" s="99">
        <v>19884</v>
      </c>
      <c r="CL27" s="99">
        <v>19976</v>
      </c>
      <c r="CM27" s="99">
        <v>19944</v>
      </c>
      <c r="CN27" s="99">
        <v>19923</v>
      </c>
      <c r="CO27" s="99">
        <v>19979</v>
      </c>
      <c r="CP27" s="99">
        <v>20083</v>
      </c>
      <c r="CQ27" s="99">
        <v>20109</v>
      </c>
      <c r="CR27" s="99">
        <v>20265</v>
      </c>
      <c r="CS27" s="99">
        <v>20293</v>
      </c>
      <c r="CT27" s="99">
        <v>20379</v>
      </c>
      <c r="CU27" s="99">
        <v>20360</v>
      </c>
      <c r="CV27" s="99">
        <v>20346</v>
      </c>
      <c r="CW27" s="99">
        <f>'1.COBERTURA  DANE'!D28</f>
        <v>20330</v>
      </c>
      <c r="CX27" s="241">
        <f t="shared" si="2"/>
        <v>-16</v>
      </c>
      <c r="CY27" s="203">
        <f t="shared" si="3"/>
        <v>-7.8639536026737442E-2</v>
      </c>
      <c r="CZ27" s="241">
        <f t="shared" si="4"/>
        <v>-30</v>
      </c>
      <c r="DA27" s="203">
        <f t="shared" si="5"/>
        <v>-0.14734774066797643</v>
      </c>
    </row>
    <row r="28" spans="1:114" ht="15" outlineLevel="2">
      <c r="A28" s="104">
        <v>665</v>
      </c>
      <c r="B28" s="95" t="s">
        <v>148</v>
      </c>
      <c r="C28" s="96" t="s">
        <v>94</v>
      </c>
      <c r="D28" s="97">
        <v>26442</v>
      </c>
      <c r="E28" s="98">
        <v>26429</v>
      </c>
      <c r="F28" s="98">
        <v>26617</v>
      </c>
      <c r="G28" s="98">
        <v>25476</v>
      </c>
      <c r="H28" s="98">
        <v>25524</v>
      </c>
      <c r="I28" s="98">
        <v>25698</v>
      </c>
      <c r="J28" s="98">
        <v>25729</v>
      </c>
      <c r="K28" s="98">
        <v>25566</v>
      </c>
      <c r="L28" s="98">
        <v>25838</v>
      </c>
      <c r="M28" s="98">
        <v>25795</v>
      </c>
      <c r="N28" s="98">
        <v>25987</v>
      </c>
      <c r="O28" s="99">
        <v>26069</v>
      </c>
      <c r="P28" s="97">
        <v>26324</v>
      </c>
      <c r="Q28" s="98">
        <v>27466</v>
      </c>
      <c r="R28" s="100">
        <v>27639</v>
      </c>
      <c r="S28" s="98">
        <v>25472</v>
      </c>
      <c r="T28" s="98">
        <v>25768</v>
      </c>
      <c r="U28" s="98">
        <v>26919</v>
      </c>
      <c r="V28" s="98">
        <v>27674</v>
      </c>
      <c r="W28" s="98">
        <v>28205</v>
      </c>
      <c r="X28" s="98">
        <v>28394</v>
      </c>
      <c r="Y28" s="98">
        <v>29272</v>
      </c>
      <c r="Z28" s="98">
        <v>29497</v>
      </c>
      <c r="AA28" s="99">
        <v>29700</v>
      </c>
      <c r="AB28" s="97">
        <v>29156</v>
      </c>
      <c r="AC28" s="98">
        <v>29842</v>
      </c>
      <c r="AD28" s="98">
        <v>29965</v>
      </c>
      <c r="AE28" s="98">
        <v>30127</v>
      </c>
      <c r="AF28" s="98">
        <v>30399</v>
      </c>
      <c r="AG28" s="98">
        <v>30301</v>
      </c>
      <c r="AH28" s="98">
        <v>30309</v>
      </c>
      <c r="AI28" s="98">
        <v>30347</v>
      </c>
      <c r="AJ28" s="98">
        <v>30215</v>
      </c>
      <c r="AK28" s="98">
        <v>30435</v>
      </c>
      <c r="AL28" s="98">
        <v>29905</v>
      </c>
      <c r="AM28" s="99">
        <v>30168</v>
      </c>
      <c r="AN28" s="97">
        <v>30240</v>
      </c>
      <c r="AO28" s="98">
        <v>30184</v>
      </c>
      <c r="AP28" s="98">
        <v>30226</v>
      </c>
      <c r="AQ28" s="98">
        <v>30173</v>
      </c>
      <c r="AR28" s="98">
        <v>30427</v>
      </c>
      <c r="AS28" s="98">
        <v>30429</v>
      </c>
      <c r="AT28" s="98">
        <v>30453</v>
      </c>
      <c r="AU28" s="98">
        <v>30520</v>
      </c>
      <c r="AV28" s="98">
        <v>30353</v>
      </c>
      <c r="AW28" s="98">
        <v>30448</v>
      </c>
      <c r="AX28" s="98">
        <v>30473</v>
      </c>
      <c r="AY28" s="99">
        <v>30485</v>
      </c>
      <c r="AZ28" s="97">
        <v>30591</v>
      </c>
      <c r="BA28" s="98">
        <v>30750</v>
      </c>
      <c r="BB28" s="98">
        <v>30653</v>
      </c>
      <c r="BC28" s="98">
        <v>30667</v>
      </c>
      <c r="BD28" s="98">
        <v>30541</v>
      </c>
      <c r="BE28" s="98">
        <v>30310</v>
      </c>
      <c r="BF28" s="98">
        <v>30412</v>
      </c>
      <c r="BG28" s="98">
        <v>30241</v>
      </c>
      <c r="BH28" s="98">
        <v>30230</v>
      </c>
      <c r="BI28" s="98">
        <v>30004</v>
      </c>
      <c r="BJ28" s="98">
        <v>29975</v>
      </c>
      <c r="BK28" s="101">
        <v>30130</v>
      </c>
      <c r="BL28" s="97">
        <v>30147</v>
      </c>
      <c r="BM28" s="285">
        <v>30225</v>
      </c>
      <c r="BN28" s="285">
        <v>30278</v>
      </c>
      <c r="BO28" s="285">
        <v>30322</v>
      </c>
      <c r="BP28" s="285">
        <v>30413</v>
      </c>
      <c r="BQ28" s="285">
        <v>30344</v>
      </c>
      <c r="BR28" s="285">
        <v>29923</v>
      </c>
      <c r="BS28" s="285">
        <v>29726</v>
      </c>
      <c r="BT28" s="285">
        <v>29668</v>
      </c>
      <c r="BU28" s="285">
        <v>29641</v>
      </c>
      <c r="BV28" s="285">
        <v>29590</v>
      </c>
      <c r="BW28" s="101">
        <v>29614</v>
      </c>
      <c r="BX28" s="97">
        <v>29708</v>
      </c>
      <c r="BY28" s="285">
        <v>29584</v>
      </c>
      <c r="BZ28" s="285">
        <v>29511</v>
      </c>
      <c r="CA28" s="285">
        <v>29240</v>
      </c>
      <c r="CB28" s="285">
        <v>29207</v>
      </c>
      <c r="CC28" s="285">
        <v>29001</v>
      </c>
      <c r="CD28" s="285">
        <v>28907</v>
      </c>
      <c r="CE28" s="285">
        <v>28907</v>
      </c>
      <c r="CF28" s="285">
        <v>29604</v>
      </c>
      <c r="CG28" s="98">
        <v>29478</v>
      </c>
      <c r="CH28" s="98">
        <v>29546</v>
      </c>
      <c r="CI28" s="99">
        <v>29623</v>
      </c>
      <c r="CJ28" s="99">
        <v>29569</v>
      </c>
      <c r="CK28" s="99">
        <v>29650</v>
      </c>
      <c r="CL28" s="99">
        <v>28978</v>
      </c>
      <c r="CM28" s="99">
        <v>29569</v>
      </c>
      <c r="CN28" s="99">
        <v>29717</v>
      </c>
      <c r="CO28" s="99">
        <v>29930</v>
      </c>
      <c r="CP28" s="99">
        <v>30101</v>
      </c>
      <c r="CQ28" s="99">
        <v>30150</v>
      </c>
      <c r="CR28" s="99">
        <v>30128</v>
      </c>
      <c r="CS28" s="99">
        <v>30243</v>
      </c>
      <c r="CT28" s="99">
        <v>30357</v>
      </c>
      <c r="CU28" s="99">
        <v>30416</v>
      </c>
      <c r="CV28" s="99">
        <v>30449</v>
      </c>
      <c r="CW28" s="99">
        <f>'1.COBERTURA  DANE'!D29</f>
        <v>30517</v>
      </c>
      <c r="CX28" s="241">
        <f t="shared" si="2"/>
        <v>68</v>
      </c>
      <c r="CY28" s="203">
        <f t="shared" si="3"/>
        <v>0.22332424710171106</v>
      </c>
      <c r="CZ28" s="241">
        <f t="shared" si="4"/>
        <v>101</v>
      </c>
      <c r="DA28" s="203">
        <f t="shared" si="5"/>
        <v>0.33206207259337195</v>
      </c>
    </row>
    <row r="29" spans="1:114" ht="15" outlineLevel="2">
      <c r="A29" s="104">
        <v>837</v>
      </c>
      <c r="B29" s="95" t="s">
        <v>148</v>
      </c>
      <c r="C29" s="96" t="s">
        <v>26</v>
      </c>
      <c r="D29" s="97">
        <v>80168</v>
      </c>
      <c r="E29" s="98">
        <v>80691</v>
      </c>
      <c r="F29" s="98">
        <v>80619</v>
      </c>
      <c r="G29" s="98">
        <v>80699</v>
      </c>
      <c r="H29" s="98">
        <v>80499</v>
      </c>
      <c r="I29" s="98">
        <v>80817</v>
      </c>
      <c r="J29" s="98">
        <v>80466</v>
      </c>
      <c r="K29" s="98">
        <v>80621</v>
      </c>
      <c r="L29" s="98">
        <v>79891</v>
      </c>
      <c r="M29" s="98">
        <v>80281</v>
      </c>
      <c r="N29" s="98">
        <v>80263</v>
      </c>
      <c r="O29" s="99">
        <v>80865</v>
      </c>
      <c r="P29" s="97">
        <v>80488</v>
      </c>
      <c r="Q29" s="98">
        <v>83223</v>
      </c>
      <c r="R29" s="100">
        <v>86244</v>
      </c>
      <c r="S29" s="98">
        <v>79850</v>
      </c>
      <c r="T29" s="98">
        <v>86165</v>
      </c>
      <c r="U29" s="98">
        <v>87490</v>
      </c>
      <c r="V29" s="98">
        <v>88260</v>
      </c>
      <c r="W29" s="98">
        <v>89222</v>
      </c>
      <c r="X29" s="98">
        <v>89422</v>
      </c>
      <c r="Y29" s="98">
        <v>89958</v>
      </c>
      <c r="Z29" s="98">
        <v>89798</v>
      </c>
      <c r="AA29" s="99">
        <v>89719</v>
      </c>
      <c r="AB29" s="97">
        <v>89908</v>
      </c>
      <c r="AC29" s="98">
        <v>90150</v>
      </c>
      <c r="AD29" s="98">
        <v>90182</v>
      </c>
      <c r="AE29" s="98">
        <v>90423</v>
      </c>
      <c r="AF29" s="98">
        <v>90389</v>
      </c>
      <c r="AG29" s="98">
        <v>90605</v>
      </c>
      <c r="AH29" s="98">
        <v>90701</v>
      </c>
      <c r="AI29" s="98">
        <v>90183</v>
      </c>
      <c r="AJ29" s="98">
        <v>90342</v>
      </c>
      <c r="AK29" s="98">
        <v>89760</v>
      </c>
      <c r="AL29" s="98">
        <v>89760</v>
      </c>
      <c r="AM29" s="99">
        <v>88579</v>
      </c>
      <c r="AN29" s="97">
        <v>88521</v>
      </c>
      <c r="AO29" s="98">
        <v>88355</v>
      </c>
      <c r="AP29" s="98">
        <v>88871</v>
      </c>
      <c r="AQ29" s="98">
        <v>88731</v>
      </c>
      <c r="AR29" s="98">
        <v>88746</v>
      </c>
      <c r="AS29" s="98">
        <v>90494</v>
      </c>
      <c r="AT29" s="98">
        <v>91299</v>
      </c>
      <c r="AU29" s="98">
        <v>91246</v>
      </c>
      <c r="AV29" s="98">
        <v>90396</v>
      </c>
      <c r="AW29" s="98">
        <v>90636</v>
      </c>
      <c r="AX29" s="98">
        <v>90817</v>
      </c>
      <c r="AY29" s="99">
        <v>91339</v>
      </c>
      <c r="AZ29" s="97">
        <v>91582</v>
      </c>
      <c r="BA29" s="98">
        <v>92669</v>
      </c>
      <c r="BB29" s="98">
        <v>92136</v>
      </c>
      <c r="BC29" s="98">
        <v>92546</v>
      </c>
      <c r="BD29" s="98">
        <v>94270</v>
      </c>
      <c r="BE29" s="98">
        <v>94406</v>
      </c>
      <c r="BF29" s="98">
        <v>94801</v>
      </c>
      <c r="BG29" s="98">
        <v>94897</v>
      </c>
      <c r="BH29" s="98">
        <v>98302</v>
      </c>
      <c r="BI29" s="98">
        <v>98876</v>
      </c>
      <c r="BJ29" s="98">
        <v>99124</v>
      </c>
      <c r="BK29" s="101">
        <v>99950</v>
      </c>
      <c r="BL29" s="97">
        <v>100778</v>
      </c>
      <c r="BM29" s="285">
        <v>101764</v>
      </c>
      <c r="BN29" s="285">
        <v>102067</v>
      </c>
      <c r="BO29" s="285">
        <v>102245</v>
      </c>
      <c r="BP29" s="285">
        <v>102295</v>
      </c>
      <c r="BQ29" s="285">
        <v>102052</v>
      </c>
      <c r="BR29" s="285">
        <v>101022</v>
      </c>
      <c r="BS29" s="285">
        <v>98646</v>
      </c>
      <c r="BT29" s="285">
        <v>98151</v>
      </c>
      <c r="BU29" s="285">
        <v>98287</v>
      </c>
      <c r="BV29" s="285">
        <v>98242</v>
      </c>
      <c r="BW29" s="101">
        <v>98480</v>
      </c>
      <c r="BX29" s="97">
        <v>98839</v>
      </c>
      <c r="BY29" s="285">
        <v>98557</v>
      </c>
      <c r="BZ29" s="285">
        <v>97366</v>
      </c>
      <c r="CA29" s="285">
        <v>96814</v>
      </c>
      <c r="CB29" s="285">
        <v>95809</v>
      </c>
      <c r="CC29" s="285">
        <v>94205</v>
      </c>
      <c r="CD29" s="285">
        <v>91225</v>
      </c>
      <c r="CE29" s="285">
        <v>91144</v>
      </c>
      <c r="CF29" s="285">
        <v>91461</v>
      </c>
      <c r="CG29" s="98">
        <v>91584</v>
      </c>
      <c r="CH29" s="98">
        <v>91425</v>
      </c>
      <c r="CI29" s="99">
        <v>91363</v>
      </c>
      <c r="CJ29" s="99">
        <v>91217</v>
      </c>
      <c r="CK29" s="99">
        <v>91487</v>
      </c>
      <c r="CL29" s="99">
        <v>91169</v>
      </c>
      <c r="CM29" s="99">
        <v>90971</v>
      </c>
      <c r="CN29" s="99">
        <v>90920</v>
      </c>
      <c r="CO29" s="99">
        <v>90910</v>
      </c>
      <c r="CP29" s="99">
        <v>91563</v>
      </c>
      <c r="CQ29" s="99">
        <v>91497</v>
      </c>
      <c r="CR29" s="99">
        <v>91281</v>
      </c>
      <c r="CS29" s="99">
        <v>91511</v>
      </c>
      <c r="CT29" s="99">
        <v>91971</v>
      </c>
      <c r="CU29" s="99">
        <v>92186</v>
      </c>
      <c r="CV29" s="99">
        <v>92316</v>
      </c>
      <c r="CW29" s="99">
        <f>'1.COBERTURA  DANE'!D30</f>
        <v>92323</v>
      </c>
      <c r="CX29" s="241">
        <f t="shared" si="2"/>
        <v>7</v>
      </c>
      <c r="CY29" s="203">
        <f t="shared" si="3"/>
        <v>7.5826508947528055E-3</v>
      </c>
      <c r="CZ29" s="241">
        <f t="shared" si="4"/>
        <v>137</v>
      </c>
      <c r="DA29" s="203">
        <f t="shared" si="5"/>
        <v>0.1486125875946456</v>
      </c>
      <c r="DJ29" s="658" t="str">
        <f>UPPER((TEXT('1.COBERTURA  DANE'!C2,"mmmm yy")))</f>
        <v>FEBRERO 18</v>
      </c>
    </row>
    <row r="30" spans="1:114" ht="15" outlineLevel="2">
      <c r="A30" s="104">
        <v>873</v>
      </c>
      <c r="B30" s="95" t="s">
        <v>148</v>
      </c>
      <c r="C30" s="96" t="s">
        <v>28</v>
      </c>
      <c r="D30" s="97">
        <v>7019</v>
      </c>
      <c r="E30" s="98">
        <v>7077</v>
      </c>
      <c r="F30" s="98">
        <v>7155</v>
      </c>
      <c r="G30" s="98">
        <v>7150</v>
      </c>
      <c r="H30" s="98">
        <v>7140</v>
      </c>
      <c r="I30" s="98">
        <v>7097</v>
      </c>
      <c r="J30" s="98">
        <v>7079</v>
      </c>
      <c r="K30" s="98">
        <v>7092</v>
      </c>
      <c r="L30" s="98">
        <v>7018</v>
      </c>
      <c r="M30" s="98">
        <v>6963</v>
      </c>
      <c r="N30" s="98">
        <v>6906</v>
      </c>
      <c r="O30" s="99">
        <v>7049</v>
      </c>
      <c r="P30" s="97">
        <v>7048</v>
      </c>
      <c r="Q30" s="98">
        <v>7023</v>
      </c>
      <c r="R30" s="100">
        <v>7182</v>
      </c>
      <c r="S30" s="98">
        <v>7444</v>
      </c>
      <c r="T30" s="98">
        <v>7562</v>
      </c>
      <c r="U30" s="98">
        <v>7575</v>
      </c>
      <c r="V30" s="98">
        <v>7540</v>
      </c>
      <c r="W30" s="98">
        <v>7544</v>
      </c>
      <c r="X30" s="98">
        <v>7535</v>
      </c>
      <c r="Y30" s="98">
        <v>7484</v>
      </c>
      <c r="Z30" s="98">
        <v>7476</v>
      </c>
      <c r="AA30" s="99">
        <v>7459</v>
      </c>
      <c r="AB30" s="97">
        <v>7008</v>
      </c>
      <c r="AC30" s="98">
        <v>6929</v>
      </c>
      <c r="AD30" s="98">
        <v>6897</v>
      </c>
      <c r="AE30" s="98">
        <v>7039</v>
      </c>
      <c r="AF30" s="98">
        <v>7043</v>
      </c>
      <c r="AG30" s="98">
        <v>7036</v>
      </c>
      <c r="AH30" s="98">
        <v>7030</v>
      </c>
      <c r="AI30" s="98">
        <v>7095</v>
      </c>
      <c r="AJ30" s="98">
        <v>7162</v>
      </c>
      <c r="AK30" s="98">
        <v>7247</v>
      </c>
      <c r="AL30" s="98">
        <v>6806</v>
      </c>
      <c r="AM30" s="99">
        <v>6916</v>
      </c>
      <c r="AN30" s="97">
        <v>6954</v>
      </c>
      <c r="AO30" s="98">
        <v>6931</v>
      </c>
      <c r="AP30" s="98">
        <v>6958</v>
      </c>
      <c r="AQ30" s="98">
        <v>6970</v>
      </c>
      <c r="AR30" s="98">
        <v>6995</v>
      </c>
      <c r="AS30" s="98">
        <v>6983</v>
      </c>
      <c r="AT30" s="98">
        <v>6991</v>
      </c>
      <c r="AU30" s="98">
        <v>7017</v>
      </c>
      <c r="AV30" s="98">
        <v>6988</v>
      </c>
      <c r="AW30" s="98">
        <v>6908</v>
      </c>
      <c r="AX30" s="98">
        <v>6904</v>
      </c>
      <c r="AY30" s="99">
        <v>6902</v>
      </c>
      <c r="AZ30" s="97">
        <v>6926</v>
      </c>
      <c r="BA30" s="98">
        <v>6983</v>
      </c>
      <c r="BB30" s="98">
        <v>6979</v>
      </c>
      <c r="BC30" s="98">
        <v>6966</v>
      </c>
      <c r="BD30" s="98">
        <v>6969</v>
      </c>
      <c r="BE30" s="98">
        <v>6954</v>
      </c>
      <c r="BF30" s="98">
        <v>6940</v>
      </c>
      <c r="BG30" s="98">
        <v>6925</v>
      </c>
      <c r="BH30" s="98">
        <v>6958</v>
      </c>
      <c r="BI30" s="98">
        <v>6901</v>
      </c>
      <c r="BJ30" s="98">
        <v>6936</v>
      </c>
      <c r="BK30" s="101">
        <v>6931</v>
      </c>
      <c r="BL30" s="97">
        <v>6927</v>
      </c>
      <c r="BM30" s="285">
        <v>6951</v>
      </c>
      <c r="BN30" s="285">
        <v>6965</v>
      </c>
      <c r="BO30" s="285">
        <v>6971</v>
      </c>
      <c r="BP30" s="285">
        <v>6971</v>
      </c>
      <c r="BQ30" s="285">
        <v>6937</v>
      </c>
      <c r="BR30" s="285">
        <v>6866</v>
      </c>
      <c r="BS30" s="285">
        <v>6804</v>
      </c>
      <c r="BT30" s="285">
        <v>6766</v>
      </c>
      <c r="BU30" s="285">
        <v>6746</v>
      </c>
      <c r="BV30" s="285">
        <v>6719</v>
      </c>
      <c r="BW30" s="101">
        <v>6747</v>
      </c>
      <c r="BX30" s="97">
        <v>6738</v>
      </c>
      <c r="BY30" s="285">
        <v>6730</v>
      </c>
      <c r="BZ30" s="285">
        <v>6736</v>
      </c>
      <c r="CA30" s="285">
        <v>6685</v>
      </c>
      <c r="CB30" s="285">
        <v>6681</v>
      </c>
      <c r="CC30" s="285">
        <v>6606</v>
      </c>
      <c r="CD30" s="285">
        <v>6575</v>
      </c>
      <c r="CE30" s="285">
        <v>6599</v>
      </c>
      <c r="CF30" s="285">
        <v>6587</v>
      </c>
      <c r="CG30" s="98">
        <v>6615</v>
      </c>
      <c r="CH30" s="98">
        <v>6599</v>
      </c>
      <c r="CI30" s="99">
        <v>6622</v>
      </c>
      <c r="CJ30" s="99">
        <v>6626</v>
      </c>
      <c r="CK30" s="99">
        <v>6655</v>
      </c>
      <c r="CL30" s="99">
        <v>6675</v>
      </c>
      <c r="CM30" s="99">
        <v>6658</v>
      </c>
      <c r="CN30" s="99">
        <v>6758</v>
      </c>
      <c r="CO30" s="99">
        <v>6830</v>
      </c>
      <c r="CP30" s="99">
        <v>6830</v>
      </c>
      <c r="CQ30" s="99">
        <v>6876</v>
      </c>
      <c r="CR30" s="99">
        <v>6872</v>
      </c>
      <c r="CS30" s="99">
        <v>6871</v>
      </c>
      <c r="CT30" s="99">
        <v>6896</v>
      </c>
      <c r="CU30" s="99">
        <v>6982</v>
      </c>
      <c r="CV30" s="99">
        <v>6997</v>
      </c>
      <c r="CW30" s="99">
        <f>'1.COBERTURA  DANE'!D31</f>
        <v>7027</v>
      </c>
      <c r="CX30" s="241">
        <f t="shared" si="2"/>
        <v>30</v>
      </c>
      <c r="CY30" s="203">
        <f t="shared" si="3"/>
        <v>0.42875518079176789</v>
      </c>
      <c r="CZ30" s="241">
        <f t="shared" si="4"/>
        <v>45</v>
      </c>
      <c r="DA30" s="203">
        <f t="shared" si="5"/>
        <v>0.64451446576912064</v>
      </c>
    </row>
    <row r="31" spans="1:114" s="18" customFormat="1" ht="15" outlineLevel="1">
      <c r="A31" s="88" t="s">
        <v>124</v>
      </c>
      <c r="B31" s="83"/>
      <c r="C31" s="89" t="s">
        <v>123</v>
      </c>
      <c r="D31" s="90">
        <f t="shared" ref="D31:AH31" si="8">SUBTOTAL(9,D32:D41)</f>
        <v>118731</v>
      </c>
      <c r="E31" s="91">
        <f t="shared" si="8"/>
        <v>119059</v>
      </c>
      <c r="F31" s="91">
        <f t="shared" si="8"/>
        <v>118674</v>
      </c>
      <c r="G31" s="91">
        <f t="shared" si="8"/>
        <v>117812</v>
      </c>
      <c r="H31" s="91">
        <f t="shared" si="8"/>
        <v>117375</v>
      </c>
      <c r="I31" s="91">
        <f t="shared" si="8"/>
        <v>118002</v>
      </c>
      <c r="J31" s="91">
        <f t="shared" si="8"/>
        <v>116855</v>
      </c>
      <c r="K31" s="91">
        <f t="shared" si="8"/>
        <v>117538</v>
      </c>
      <c r="L31" s="91">
        <f t="shared" si="8"/>
        <v>116668</v>
      </c>
      <c r="M31" s="91">
        <f t="shared" si="8"/>
        <v>117697</v>
      </c>
      <c r="N31" s="91">
        <f t="shared" si="8"/>
        <v>117640</v>
      </c>
      <c r="O31" s="92">
        <f t="shared" si="8"/>
        <v>119944</v>
      </c>
      <c r="P31" s="90">
        <f t="shared" si="8"/>
        <v>120530</v>
      </c>
      <c r="Q31" s="91">
        <f t="shared" si="8"/>
        <v>120445</v>
      </c>
      <c r="R31" s="93">
        <f t="shared" si="8"/>
        <v>121132</v>
      </c>
      <c r="S31" s="91">
        <f t="shared" si="8"/>
        <v>120711</v>
      </c>
      <c r="T31" s="91">
        <f t="shared" si="8"/>
        <v>121721</v>
      </c>
      <c r="U31" s="91">
        <f t="shared" si="8"/>
        <v>122087</v>
      </c>
      <c r="V31" s="91">
        <f t="shared" si="8"/>
        <v>122493</v>
      </c>
      <c r="W31" s="91">
        <f t="shared" si="8"/>
        <v>122083</v>
      </c>
      <c r="X31" s="91">
        <f t="shared" si="8"/>
        <v>122091</v>
      </c>
      <c r="Y31" s="91">
        <f t="shared" si="8"/>
        <v>123085</v>
      </c>
      <c r="Z31" s="91">
        <f t="shared" si="8"/>
        <v>123530</v>
      </c>
      <c r="AA31" s="92">
        <f t="shared" si="8"/>
        <v>123835</v>
      </c>
      <c r="AB31" s="90">
        <f t="shared" si="8"/>
        <v>123245</v>
      </c>
      <c r="AC31" s="91">
        <f t="shared" si="8"/>
        <v>124719</v>
      </c>
      <c r="AD31" s="91">
        <f t="shared" si="8"/>
        <v>124744</v>
      </c>
      <c r="AE31" s="91">
        <f t="shared" si="8"/>
        <v>125057</v>
      </c>
      <c r="AF31" s="91">
        <f t="shared" si="8"/>
        <v>125178</v>
      </c>
      <c r="AG31" s="91">
        <f t="shared" si="8"/>
        <v>124213</v>
      </c>
      <c r="AH31" s="91">
        <f t="shared" si="8"/>
        <v>123901</v>
      </c>
      <c r="AI31" s="91">
        <v>124263</v>
      </c>
      <c r="AJ31" s="91">
        <v>124980</v>
      </c>
      <c r="AK31" s="91">
        <v>126198</v>
      </c>
      <c r="AL31" s="91">
        <v>125785</v>
      </c>
      <c r="AM31" s="92">
        <v>126607</v>
      </c>
      <c r="AN31" s="90">
        <v>126717</v>
      </c>
      <c r="AO31" s="91">
        <f>SUM(AO32:AO41)</f>
        <v>126942</v>
      </c>
      <c r="AP31" s="91">
        <f>SUM(AP32:AP41)</f>
        <v>127631</v>
      </c>
      <c r="AQ31" s="91">
        <f>SUM(AQ32:AQ41)</f>
        <v>127439</v>
      </c>
      <c r="AR31" s="91">
        <f>SUM(AR32:AR41)</f>
        <v>128194</v>
      </c>
      <c r="AS31" s="91">
        <v>128675</v>
      </c>
      <c r="AT31" s="91">
        <v>128561</v>
      </c>
      <c r="AU31" s="91">
        <v>128923</v>
      </c>
      <c r="AV31" s="91">
        <v>128842</v>
      </c>
      <c r="AW31" s="91">
        <v>129387</v>
      </c>
      <c r="AX31" s="91">
        <v>129269</v>
      </c>
      <c r="AY31" s="92">
        <v>129739</v>
      </c>
      <c r="AZ31" s="90">
        <v>129949</v>
      </c>
      <c r="BA31" s="91">
        <v>131072</v>
      </c>
      <c r="BB31" s="91">
        <v>132123</v>
      </c>
      <c r="BC31" s="91">
        <v>132462</v>
      </c>
      <c r="BD31" s="91">
        <v>132402</v>
      </c>
      <c r="BE31" s="91">
        <v>131809</v>
      </c>
      <c r="BF31" s="91">
        <v>131708</v>
      </c>
      <c r="BG31" s="91">
        <v>130779</v>
      </c>
      <c r="BH31" s="91">
        <v>130735</v>
      </c>
      <c r="BI31" s="91">
        <v>129441</v>
      </c>
      <c r="BJ31" s="91">
        <v>130840</v>
      </c>
      <c r="BK31" s="94">
        <v>131650</v>
      </c>
      <c r="BL31" s="90">
        <v>132068</v>
      </c>
      <c r="BM31" s="284">
        <v>133016</v>
      </c>
      <c r="BN31" s="284">
        <v>133058</v>
      </c>
      <c r="BO31" s="284">
        <v>133025</v>
      </c>
      <c r="BP31" s="284">
        <v>133366</v>
      </c>
      <c r="BQ31" s="284">
        <v>133128</v>
      </c>
      <c r="BR31" s="284">
        <v>131862</v>
      </c>
      <c r="BS31" s="284">
        <v>130701</v>
      </c>
      <c r="BT31" s="284">
        <v>131020</v>
      </c>
      <c r="BU31" s="284">
        <v>131037</v>
      </c>
      <c r="BV31" s="284">
        <v>131299</v>
      </c>
      <c r="BW31" s="94">
        <v>131454</v>
      </c>
      <c r="BX31" s="90">
        <v>131531</v>
      </c>
      <c r="BY31" s="284">
        <v>131112</v>
      </c>
      <c r="BZ31" s="284">
        <v>130325</v>
      </c>
      <c r="CA31" s="284">
        <v>129334</v>
      </c>
      <c r="CB31" s="284">
        <v>128712</v>
      </c>
      <c r="CC31" s="284">
        <v>126343</v>
      </c>
      <c r="CD31" s="284">
        <v>126250</v>
      </c>
      <c r="CE31" s="284">
        <v>126229</v>
      </c>
      <c r="CF31" s="284">
        <v>125661</v>
      </c>
      <c r="CG31" s="91">
        <v>125422</v>
      </c>
      <c r="CH31" s="91">
        <v>125294</v>
      </c>
      <c r="CI31" s="92">
        <v>124796</v>
      </c>
      <c r="CJ31" s="92">
        <v>124192</v>
      </c>
      <c r="CK31" s="92">
        <v>124531</v>
      </c>
      <c r="CL31" s="92">
        <v>124367</v>
      </c>
      <c r="CM31" s="92">
        <v>124429</v>
      </c>
      <c r="CN31" s="92">
        <v>125106</v>
      </c>
      <c r="CO31" s="92">
        <v>125829</v>
      </c>
      <c r="CP31" s="92">
        <v>126914</v>
      </c>
      <c r="CQ31" s="92">
        <v>126908</v>
      </c>
      <c r="CR31" s="92">
        <v>128405</v>
      </c>
      <c r="CS31" s="92">
        <v>129406</v>
      </c>
      <c r="CT31" s="92">
        <v>129886</v>
      </c>
      <c r="CU31" s="92">
        <v>130507</v>
      </c>
      <c r="CV31" s="92">
        <v>130453</v>
      </c>
      <c r="CW31" s="92">
        <f>'1.COBERTURA  DANE'!D32</f>
        <v>130355</v>
      </c>
      <c r="CX31" s="241">
        <f t="shared" si="2"/>
        <v>-98</v>
      </c>
      <c r="CY31" s="203">
        <f t="shared" si="3"/>
        <v>-7.5122841176515673E-2</v>
      </c>
      <c r="CZ31" s="241">
        <f t="shared" si="4"/>
        <v>-152</v>
      </c>
      <c r="DA31" s="203">
        <f t="shared" si="5"/>
        <v>-0.11646884841426131</v>
      </c>
      <c r="DF31" s="658">
        <v>2016</v>
      </c>
      <c r="DG31" s="658">
        <v>2017</v>
      </c>
    </row>
    <row r="32" spans="1:114" ht="15" outlineLevel="2">
      <c r="A32" s="104">
        <v>31</v>
      </c>
      <c r="B32" s="95" t="s">
        <v>123</v>
      </c>
      <c r="C32" s="96" t="s">
        <v>62</v>
      </c>
      <c r="D32" s="97">
        <v>14617</v>
      </c>
      <c r="E32" s="98">
        <v>14666</v>
      </c>
      <c r="F32" s="98">
        <v>14634</v>
      </c>
      <c r="G32" s="98">
        <v>14645</v>
      </c>
      <c r="H32" s="98">
        <v>14572</v>
      </c>
      <c r="I32" s="98">
        <v>14583</v>
      </c>
      <c r="J32" s="98">
        <v>14513</v>
      </c>
      <c r="K32" s="98">
        <v>14543</v>
      </c>
      <c r="L32" s="98">
        <v>14341</v>
      </c>
      <c r="M32" s="98">
        <v>14490</v>
      </c>
      <c r="N32" s="98">
        <v>14393</v>
      </c>
      <c r="O32" s="99">
        <v>14638</v>
      </c>
      <c r="P32" s="97">
        <v>14810</v>
      </c>
      <c r="Q32" s="98">
        <v>15189</v>
      </c>
      <c r="R32" s="100">
        <v>15195</v>
      </c>
      <c r="S32" s="98">
        <v>15112</v>
      </c>
      <c r="T32" s="98">
        <v>15004</v>
      </c>
      <c r="U32" s="98">
        <v>14943</v>
      </c>
      <c r="V32" s="98">
        <v>15000</v>
      </c>
      <c r="W32" s="98">
        <v>14924</v>
      </c>
      <c r="X32" s="98">
        <v>14857</v>
      </c>
      <c r="Y32" s="98">
        <v>14935</v>
      </c>
      <c r="Z32" s="98">
        <v>14988</v>
      </c>
      <c r="AA32" s="99">
        <v>15146</v>
      </c>
      <c r="AB32" s="97">
        <v>15144</v>
      </c>
      <c r="AC32" s="98">
        <v>15394</v>
      </c>
      <c r="AD32" s="98">
        <v>15405</v>
      </c>
      <c r="AE32" s="98">
        <v>15459</v>
      </c>
      <c r="AF32" s="98">
        <v>15492</v>
      </c>
      <c r="AG32" s="98">
        <v>15611</v>
      </c>
      <c r="AH32" s="98">
        <v>15574</v>
      </c>
      <c r="AI32" s="98">
        <v>15631</v>
      </c>
      <c r="AJ32" s="98">
        <v>15719</v>
      </c>
      <c r="AK32" s="98">
        <v>15968</v>
      </c>
      <c r="AL32" s="98">
        <v>16043</v>
      </c>
      <c r="AM32" s="99">
        <v>16305</v>
      </c>
      <c r="AN32" s="97">
        <v>16345</v>
      </c>
      <c r="AO32" s="98">
        <v>16481</v>
      </c>
      <c r="AP32" s="98">
        <v>16633</v>
      </c>
      <c r="AQ32" s="98">
        <v>16695</v>
      </c>
      <c r="AR32" s="98">
        <v>16735</v>
      </c>
      <c r="AS32" s="98">
        <v>16835</v>
      </c>
      <c r="AT32" s="98">
        <v>16774</v>
      </c>
      <c r="AU32" s="98">
        <v>16951</v>
      </c>
      <c r="AV32" s="98">
        <v>16911</v>
      </c>
      <c r="AW32" s="98">
        <v>17021</v>
      </c>
      <c r="AX32" s="98">
        <v>16984</v>
      </c>
      <c r="AY32" s="99">
        <v>17082</v>
      </c>
      <c r="AZ32" s="97">
        <v>17083</v>
      </c>
      <c r="BA32" s="98">
        <v>17065</v>
      </c>
      <c r="BB32" s="98">
        <v>17279</v>
      </c>
      <c r="BC32" s="98">
        <v>17333</v>
      </c>
      <c r="BD32" s="98">
        <v>17325</v>
      </c>
      <c r="BE32" s="98">
        <v>17205</v>
      </c>
      <c r="BF32" s="98">
        <v>17127</v>
      </c>
      <c r="BG32" s="98">
        <v>17073</v>
      </c>
      <c r="BH32" s="98">
        <v>17015</v>
      </c>
      <c r="BI32" s="98">
        <v>16888</v>
      </c>
      <c r="BJ32" s="98">
        <v>17136</v>
      </c>
      <c r="BK32" s="101">
        <v>17242</v>
      </c>
      <c r="BL32" s="97">
        <v>17336</v>
      </c>
      <c r="BM32" s="285">
        <v>17411</v>
      </c>
      <c r="BN32" s="285">
        <v>17403</v>
      </c>
      <c r="BO32" s="285">
        <v>17395</v>
      </c>
      <c r="BP32" s="285">
        <v>17437</v>
      </c>
      <c r="BQ32" s="285">
        <v>17455</v>
      </c>
      <c r="BR32" s="285">
        <v>17399</v>
      </c>
      <c r="BS32" s="285">
        <v>17278</v>
      </c>
      <c r="BT32" s="285">
        <v>17309</v>
      </c>
      <c r="BU32" s="285">
        <v>17258</v>
      </c>
      <c r="BV32" s="285">
        <v>17255</v>
      </c>
      <c r="BW32" s="101">
        <v>17263</v>
      </c>
      <c r="BX32" s="97">
        <v>17304</v>
      </c>
      <c r="BY32" s="285">
        <v>17281</v>
      </c>
      <c r="BZ32" s="285">
        <v>17198</v>
      </c>
      <c r="CA32" s="285">
        <v>16971</v>
      </c>
      <c r="CB32" s="285">
        <v>16876</v>
      </c>
      <c r="CC32" s="285">
        <v>16288</v>
      </c>
      <c r="CD32" s="285">
        <v>16286</v>
      </c>
      <c r="CE32" s="285">
        <v>16277</v>
      </c>
      <c r="CF32" s="285">
        <v>16142</v>
      </c>
      <c r="CG32" s="98">
        <v>16125</v>
      </c>
      <c r="CH32" s="98">
        <v>16070</v>
      </c>
      <c r="CI32" s="99">
        <v>15971</v>
      </c>
      <c r="CJ32" s="99">
        <v>15868</v>
      </c>
      <c r="CK32" s="99">
        <v>15909</v>
      </c>
      <c r="CL32" s="99">
        <v>15901</v>
      </c>
      <c r="CM32" s="99">
        <v>15892</v>
      </c>
      <c r="CN32" s="99">
        <v>16029</v>
      </c>
      <c r="CO32" s="99">
        <v>16071</v>
      </c>
      <c r="CP32" s="99">
        <v>16327</v>
      </c>
      <c r="CQ32" s="99">
        <v>16408</v>
      </c>
      <c r="CR32" s="99">
        <v>16516</v>
      </c>
      <c r="CS32" s="99">
        <v>16633</v>
      </c>
      <c r="CT32" s="99">
        <v>16721</v>
      </c>
      <c r="CU32" s="99">
        <v>16761</v>
      </c>
      <c r="CV32" s="99">
        <v>16847</v>
      </c>
      <c r="CW32" s="99">
        <f>'1.COBERTURA  DANE'!D33</f>
        <v>16842</v>
      </c>
      <c r="CX32" s="241">
        <f t="shared" si="2"/>
        <v>-5</v>
      </c>
      <c r="CY32" s="203">
        <f t="shared" si="3"/>
        <v>-2.9678874577076041E-2</v>
      </c>
      <c r="CZ32" s="241">
        <f t="shared" si="4"/>
        <v>81</v>
      </c>
      <c r="DA32" s="203">
        <f t="shared" si="5"/>
        <v>0.4832647216753177</v>
      </c>
      <c r="DE32" t="s">
        <v>320</v>
      </c>
      <c r="DF32" s="8">
        <f>BX4</f>
        <v>2400310</v>
      </c>
      <c r="DG32" s="8">
        <f>CJ4</f>
        <v>2232694</v>
      </c>
    </row>
    <row r="33" spans="1:111" ht="15" outlineLevel="2">
      <c r="A33" s="104">
        <v>40</v>
      </c>
      <c r="B33" s="95" t="s">
        <v>123</v>
      </c>
      <c r="C33" s="96" t="s">
        <v>66</v>
      </c>
      <c r="D33" s="97">
        <v>11095</v>
      </c>
      <c r="E33" s="98">
        <v>11096</v>
      </c>
      <c r="F33" s="98">
        <v>11061</v>
      </c>
      <c r="G33" s="98">
        <v>10886</v>
      </c>
      <c r="H33" s="98">
        <v>10831</v>
      </c>
      <c r="I33" s="98">
        <v>10986</v>
      </c>
      <c r="J33" s="98">
        <v>10955</v>
      </c>
      <c r="K33" s="98">
        <v>10940</v>
      </c>
      <c r="L33" s="98">
        <v>10942</v>
      </c>
      <c r="M33" s="98">
        <v>11192</v>
      </c>
      <c r="N33" s="98">
        <v>11207</v>
      </c>
      <c r="O33" s="99">
        <v>11704</v>
      </c>
      <c r="P33" s="97">
        <v>11732</v>
      </c>
      <c r="Q33" s="98">
        <v>11709</v>
      </c>
      <c r="R33" s="100">
        <v>11943</v>
      </c>
      <c r="S33" s="98">
        <v>12008</v>
      </c>
      <c r="T33" s="98">
        <v>12010</v>
      </c>
      <c r="U33" s="98">
        <v>12128</v>
      </c>
      <c r="V33" s="98">
        <v>12262</v>
      </c>
      <c r="W33" s="98">
        <v>12309</v>
      </c>
      <c r="X33" s="98">
        <v>12325</v>
      </c>
      <c r="Y33" s="98">
        <v>12369</v>
      </c>
      <c r="Z33" s="98">
        <v>12348</v>
      </c>
      <c r="AA33" s="99">
        <v>12358</v>
      </c>
      <c r="AB33" s="97">
        <v>12439</v>
      </c>
      <c r="AC33" s="98">
        <v>12556</v>
      </c>
      <c r="AD33" s="98">
        <v>12654</v>
      </c>
      <c r="AE33" s="98">
        <v>12739</v>
      </c>
      <c r="AF33" s="98">
        <v>12749</v>
      </c>
      <c r="AG33" s="98">
        <v>12778</v>
      </c>
      <c r="AH33" s="98">
        <v>12874</v>
      </c>
      <c r="AI33" s="98">
        <v>12928</v>
      </c>
      <c r="AJ33" s="98">
        <v>13080</v>
      </c>
      <c r="AK33" s="98">
        <v>13129</v>
      </c>
      <c r="AL33" s="98">
        <v>13115</v>
      </c>
      <c r="AM33" s="99">
        <v>13198</v>
      </c>
      <c r="AN33" s="97">
        <v>13256</v>
      </c>
      <c r="AO33" s="98">
        <v>13281</v>
      </c>
      <c r="AP33" s="98">
        <v>13326</v>
      </c>
      <c r="AQ33" s="98">
        <v>13353</v>
      </c>
      <c r="AR33" s="98">
        <v>13435</v>
      </c>
      <c r="AS33" s="98">
        <v>13481</v>
      </c>
      <c r="AT33" s="98">
        <v>13466</v>
      </c>
      <c r="AU33" s="98">
        <v>13526</v>
      </c>
      <c r="AV33" s="98">
        <v>13570</v>
      </c>
      <c r="AW33" s="98">
        <v>13655</v>
      </c>
      <c r="AX33" s="98">
        <v>13696</v>
      </c>
      <c r="AY33" s="99">
        <v>13764</v>
      </c>
      <c r="AZ33" s="97">
        <v>13757</v>
      </c>
      <c r="BA33" s="98">
        <v>13762</v>
      </c>
      <c r="BB33" s="98">
        <v>13831</v>
      </c>
      <c r="BC33" s="98">
        <v>13836</v>
      </c>
      <c r="BD33" s="98">
        <v>13808</v>
      </c>
      <c r="BE33" s="98">
        <v>13894</v>
      </c>
      <c r="BF33" s="98">
        <v>13902</v>
      </c>
      <c r="BG33" s="98">
        <v>13914</v>
      </c>
      <c r="BH33" s="98">
        <v>13870</v>
      </c>
      <c r="BI33" s="98">
        <v>13791</v>
      </c>
      <c r="BJ33" s="98">
        <v>13872</v>
      </c>
      <c r="BK33" s="101">
        <v>14009</v>
      </c>
      <c r="BL33" s="97">
        <v>14045</v>
      </c>
      <c r="BM33" s="285">
        <v>14125</v>
      </c>
      <c r="BN33" s="285">
        <v>14147</v>
      </c>
      <c r="BO33" s="285">
        <v>14157</v>
      </c>
      <c r="BP33" s="285">
        <v>14196</v>
      </c>
      <c r="BQ33" s="285">
        <v>14159</v>
      </c>
      <c r="BR33" s="285">
        <v>14127</v>
      </c>
      <c r="BS33" s="285">
        <v>13884</v>
      </c>
      <c r="BT33" s="285">
        <v>14119</v>
      </c>
      <c r="BU33" s="285">
        <v>14092</v>
      </c>
      <c r="BV33" s="285">
        <v>14118</v>
      </c>
      <c r="BW33" s="101">
        <v>14132</v>
      </c>
      <c r="BX33" s="97">
        <v>14164</v>
      </c>
      <c r="BY33" s="285">
        <v>14025</v>
      </c>
      <c r="BZ33" s="285">
        <v>14010</v>
      </c>
      <c r="CA33" s="285">
        <v>13962</v>
      </c>
      <c r="CB33" s="285">
        <v>13963</v>
      </c>
      <c r="CC33" s="285">
        <v>13710</v>
      </c>
      <c r="CD33" s="285">
        <v>13716</v>
      </c>
      <c r="CE33" s="285">
        <v>13722</v>
      </c>
      <c r="CF33" s="285">
        <v>13639</v>
      </c>
      <c r="CG33" s="98">
        <v>13621</v>
      </c>
      <c r="CH33" s="98">
        <v>13596</v>
      </c>
      <c r="CI33" s="99">
        <v>13524</v>
      </c>
      <c r="CJ33" s="99">
        <v>13488</v>
      </c>
      <c r="CK33" s="99">
        <v>13513</v>
      </c>
      <c r="CL33" s="99">
        <v>13494</v>
      </c>
      <c r="CM33" s="99">
        <v>13539</v>
      </c>
      <c r="CN33" s="99">
        <v>13541</v>
      </c>
      <c r="CO33" s="99">
        <v>13540</v>
      </c>
      <c r="CP33" s="99">
        <v>13579</v>
      </c>
      <c r="CQ33" s="99">
        <v>13639</v>
      </c>
      <c r="CR33" s="99">
        <v>13691</v>
      </c>
      <c r="CS33" s="99">
        <v>13759</v>
      </c>
      <c r="CT33" s="99">
        <v>13876</v>
      </c>
      <c r="CU33" s="99">
        <v>13926</v>
      </c>
      <c r="CV33" s="99">
        <v>13953</v>
      </c>
      <c r="CW33" s="99">
        <f>'1.COBERTURA  DANE'!D34</f>
        <v>13967</v>
      </c>
      <c r="CX33" s="241">
        <f t="shared" si="2"/>
        <v>14</v>
      </c>
      <c r="CY33" s="203">
        <f t="shared" si="3"/>
        <v>0.10033684512291263</v>
      </c>
      <c r="CZ33" s="241">
        <f t="shared" si="4"/>
        <v>41</v>
      </c>
      <c r="DA33" s="203">
        <f t="shared" si="5"/>
        <v>0.29441332758868305</v>
      </c>
      <c r="DE33" t="s">
        <v>321</v>
      </c>
      <c r="DF33" s="8">
        <f>BY4</f>
        <v>2386642</v>
      </c>
      <c r="DG33" s="8">
        <f>CK4</f>
        <v>2233776</v>
      </c>
    </row>
    <row r="34" spans="1:111" ht="15" outlineLevel="2">
      <c r="A34" s="104">
        <v>190</v>
      </c>
      <c r="B34" s="95" t="s">
        <v>123</v>
      </c>
      <c r="C34" s="96" t="s">
        <v>14</v>
      </c>
      <c r="D34" s="97">
        <v>5415</v>
      </c>
      <c r="E34" s="98">
        <v>5442</v>
      </c>
      <c r="F34" s="98">
        <v>5390</v>
      </c>
      <c r="G34" s="98">
        <v>5353</v>
      </c>
      <c r="H34" s="98">
        <v>5322</v>
      </c>
      <c r="I34" s="98">
        <v>5301</v>
      </c>
      <c r="J34" s="98">
        <v>5217</v>
      </c>
      <c r="K34" s="98">
        <v>5284</v>
      </c>
      <c r="L34" s="98">
        <v>5645</v>
      </c>
      <c r="M34" s="98">
        <v>5663</v>
      </c>
      <c r="N34" s="98">
        <v>5694</v>
      </c>
      <c r="O34" s="99">
        <v>5871</v>
      </c>
      <c r="P34" s="97">
        <v>5946</v>
      </c>
      <c r="Q34" s="98">
        <v>5985</v>
      </c>
      <c r="R34" s="100">
        <v>6105</v>
      </c>
      <c r="S34" s="98">
        <v>6463</v>
      </c>
      <c r="T34" s="98">
        <v>6541</v>
      </c>
      <c r="U34" s="98">
        <v>6541</v>
      </c>
      <c r="V34" s="98">
        <v>6536</v>
      </c>
      <c r="W34" s="98">
        <v>6553</v>
      </c>
      <c r="X34" s="98">
        <v>6533</v>
      </c>
      <c r="Y34" s="98">
        <v>6630</v>
      </c>
      <c r="Z34" s="98">
        <v>6659</v>
      </c>
      <c r="AA34" s="99">
        <v>6554</v>
      </c>
      <c r="AB34" s="97">
        <v>6541</v>
      </c>
      <c r="AC34" s="98">
        <v>6618</v>
      </c>
      <c r="AD34" s="98">
        <v>6655</v>
      </c>
      <c r="AE34" s="98">
        <v>6654</v>
      </c>
      <c r="AF34" s="98">
        <v>6615</v>
      </c>
      <c r="AG34" s="98">
        <v>6526</v>
      </c>
      <c r="AH34" s="98">
        <v>6481</v>
      </c>
      <c r="AI34" s="98">
        <v>6511</v>
      </c>
      <c r="AJ34" s="98">
        <v>6520</v>
      </c>
      <c r="AK34" s="98">
        <v>6597</v>
      </c>
      <c r="AL34" s="98">
        <v>6582</v>
      </c>
      <c r="AM34" s="99">
        <v>6650</v>
      </c>
      <c r="AN34" s="97">
        <v>6627</v>
      </c>
      <c r="AO34" s="98">
        <v>6620</v>
      </c>
      <c r="AP34" s="98">
        <v>6615</v>
      </c>
      <c r="AQ34" s="98">
        <v>6596</v>
      </c>
      <c r="AR34" s="98">
        <v>6780</v>
      </c>
      <c r="AS34" s="98">
        <v>6766</v>
      </c>
      <c r="AT34" s="98">
        <v>6804</v>
      </c>
      <c r="AU34" s="98">
        <v>6834</v>
      </c>
      <c r="AV34" s="98">
        <v>6782</v>
      </c>
      <c r="AW34" s="98">
        <v>6798</v>
      </c>
      <c r="AX34" s="98">
        <v>6790</v>
      </c>
      <c r="AY34" s="99">
        <v>6788</v>
      </c>
      <c r="AZ34" s="97">
        <v>6828</v>
      </c>
      <c r="BA34" s="98">
        <v>6988</v>
      </c>
      <c r="BB34" s="98">
        <v>6959</v>
      </c>
      <c r="BC34" s="98">
        <v>6987</v>
      </c>
      <c r="BD34" s="98">
        <v>7016</v>
      </c>
      <c r="BE34" s="98">
        <v>6951</v>
      </c>
      <c r="BF34" s="98">
        <v>6891</v>
      </c>
      <c r="BG34" s="98">
        <v>6792</v>
      </c>
      <c r="BH34" s="98">
        <v>6867</v>
      </c>
      <c r="BI34" s="98">
        <v>6792</v>
      </c>
      <c r="BJ34" s="98">
        <v>6831</v>
      </c>
      <c r="BK34" s="101">
        <v>6876</v>
      </c>
      <c r="BL34" s="97">
        <v>6886</v>
      </c>
      <c r="BM34" s="285">
        <v>6944</v>
      </c>
      <c r="BN34" s="285">
        <v>6991</v>
      </c>
      <c r="BO34" s="285">
        <v>7039</v>
      </c>
      <c r="BP34" s="285">
        <v>7053</v>
      </c>
      <c r="BQ34" s="285">
        <v>7041</v>
      </c>
      <c r="BR34" s="285">
        <v>6846</v>
      </c>
      <c r="BS34" s="285">
        <v>6760</v>
      </c>
      <c r="BT34" s="285">
        <v>6742</v>
      </c>
      <c r="BU34" s="285">
        <v>6781</v>
      </c>
      <c r="BV34" s="285">
        <v>6813</v>
      </c>
      <c r="BW34" s="101">
        <v>6785</v>
      </c>
      <c r="BX34" s="97">
        <v>6823</v>
      </c>
      <c r="BY34" s="285">
        <v>6790</v>
      </c>
      <c r="BZ34" s="285">
        <v>6797</v>
      </c>
      <c r="CA34" s="285">
        <v>6702</v>
      </c>
      <c r="CB34" s="285">
        <v>6650</v>
      </c>
      <c r="CC34" s="285">
        <v>6597</v>
      </c>
      <c r="CD34" s="285">
        <v>6582</v>
      </c>
      <c r="CE34" s="285">
        <v>6591</v>
      </c>
      <c r="CF34" s="285">
        <v>6549</v>
      </c>
      <c r="CG34" s="98">
        <v>6557</v>
      </c>
      <c r="CH34" s="98">
        <v>6540</v>
      </c>
      <c r="CI34" s="99">
        <v>6506</v>
      </c>
      <c r="CJ34" s="99">
        <v>6471</v>
      </c>
      <c r="CK34" s="99">
        <v>6494</v>
      </c>
      <c r="CL34" s="99">
        <v>6486</v>
      </c>
      <c r="CM34" s="99">
        <v>6490</v>
      </c>
      <c r="CN34" s="99">
        <v>6519</v>
      </c>
      <c r="CO34" s="99">
        <v>6596</v>
      </c>
      <c r="CP34" s="99">
        <v>6664</v>
      </c>
      <c r="CQ34" s="99">
        <v>6680</v>
      </c>
      <c r="CR34" s="99">
        <v>6671</v>
      </c>
      <c r="CS34" s="99">
        <v>6658</v>
      </c>
      <c r="CT34" s="99">
        <v>6734</v>
      </c>
      <c r="CU34" s="99">
        <v>6744</v>
      </c>
      <c r="CV34" s="99">
        <v>6686</v>
      </c>
      <c r="CW34" s="99">
        <f>'1.COBERTURA  DANE'!D35</f>
        <v>6609</v>
      </c>
      <c r="CX34" s="241">
        <f t="shared" si="2"/>
        <v>-77</v>
      </c>
      <c r="CY34" s="203">
        <f t="shared" si="3"/>
        <v>-1.1516601854621598</v>
      </c>
      <c r="CZ34" s="241">
        <f t="shared" si="4"/>
        <v>-135</v>
      </c>
      <c r="DA34" s="203">
        <f t="shared" si="5"/>
        <v>-2.0017793594306053</v>
      </c>
      <c r="DE34" s="361" t="s">
        <v>322</v>
      </c>
      <c r="DF34" s="8">
        <f>BZ4</f>
        <v>2350320</v>
      </c>
      <c r="DG34" s="8">
        <f>CL4</f>
        <v>2225416</v>
      </c>
    </row>
    <row r="35" spans="1:111" ht="15" outlineLevel="2">
      <c r="A35" s="104">
        <v>604</v>
      </c>
      <c r="B35" s="95" t="s">
        <v>123</v>
      </c>
      <c r="C35" s="96" t="s">
        <v>21</v>
      </c>
      <c r="D35" s="97">
        <v>15461</v>
      </c>
      <c r="E35" s="98">
        <v>15631</v>
      </c>
      <c r="F35" s="98">
        <v>15686</v>
      </c>
      <c r="G35" s="98">
        <v>15151</v>
      </c>
      <c r="H35" s="98">
        <v>15214</v>
      </c>
      <c r="I35" s="98">
        <v>15294</v>
      </c>
      <c r="J35" s="98">
        <v>15165</v>
      </c>
      <c r="K35" s="98">
        <v>15236</v>
      </c>
      <c r="L35" s="98">
        <v>15144</v>
      </c>
      <c r="M35" s="98">
        <v>15263</v>
      </c>
      <c r="N35" s="98">
        <v>15266</v>
      </c>
      <c r="O35" s="99">
        <v>15504</v>
      </c>
      <c r="P35" s="97">
        <v>15665</v>
      </c>
      <c r="Q35" s="98">
        <v>15569</v>
      </c>
      <c r="R35" s="100">
        <v>15701</v>
      </c>
      <c r="S35" s="98">
        <v>15866</v>
      </c>
      <c r="T35" s="98">
        <v>15730</v>
      </c>
      <c r="U35" s="98">
        <v>15747</v>
      </c>
      <c r="V35" s="98">
        <v>15782</v>
      </c>
      <c r="W35" s="98">
        <v>15719</v>
      </c>
      <c r="X35" s="98">
        <v>15702</v>
      </c>
      <c r="Y35" s="98">
        <v>15977</v>
      </c>
      <c r="Z35" s="98">
        <v>16126</v>
      </c>
      <c r="AA35" s="99">
        <v>16088</v>
      </c>
      <c r="AB35" s="97">
        <v>16146</v>
      </c>
      <c r="AC35" s="98">
        <v>16350</v>
      </c>
      <c r="AD35" s="98">
        <v>16427</v>
      </c>
      <c r="AE35" s="98">
        <v>16393</v>
      </c>
      <c r="AF35" s="98">
        <v>16367</v>
      </c>
      <c r="AG35" s="98">
        <v>16157</v>
      </c>
      <c r="AH35" s="98">
        <v>16139</v>
      </c>
      <c r="AI35" s="98">
        <v>16302</v>
      </c>
      <c r="AJ35" s="98">
        <v>16544</v>
      </c>
      <c r="AK35" s="98">
        <v>16817</v>
      </c>
      <c r="AL35" s="98">
        <v>16713</v>
      </c>
      <c r="AM35" s="99">
        <v>16848</v>
      </c>
      <c r="AN35" s="97">
        <v>16893</v>
      </c>
      <c r="AO35" s="98">
        <v>16913</v>
      </c>
      <c r="AP35" s="98">
        <v>17089</v>
      </c>
      <c r="AQ35" s="98">
        <v>17131</v>
      </c>
      <c r="AR35" s="98">
        <v>17198</v>
      </c>
      <c r="AS35" s="98">
        <v>17389</v>
      </c>
      <c r="AT35" s="98">
        <v>17332</v>
      </c>
      <c r="AU35" s="98">
        <v>17398</v>
      </c>
      <c r="AV35" s="98">
        <v>17324</v>
      </c>
      <c r="AW35" s="98">
        <v>17345</v>
      </c>
      <c r="AX35" s="98">
        <v>17313</v>
      </c>
      <c r="AY35" s="99">
        <v>17376</v>
      </c>
      <c r="AZ35" s="97">
        <v>17363</v>
      </c>
      <c r="BA35" s="98">
        <v>17678</v>
      </c>
      <c r="BB35" s="98">
        <v>18030</v>
      </c>
      <c r="BC35" s="98">
        <v>18042</v>
      </c>
      <c r="BD35" s="98">
        <v>18027</v>
      </c>
      <c r="BE35" s="98">
        <v>18096</v>
      </c>
      <c r="BF35" s="98">
        <v>18094</v>
      </c>
      <c r="BG35" s="98">
        <v>17933</v>
      </c>
      <c r="BH35" s="98">
        <v>17877</v>
      </c>
      <c r="BI35" s="98">
        <v>17697</v>
      </c>
      <c r="BJ35" s="98">
        <v>17938</v>
      </c>
      <c r="BK35" s="101">
        <v>18080</v>
      </c>
      <c r="BL35" s="97">
        <v>18135</v>
      </c>
      <c r="BM35" s="285">
        <v>18284</v>
      </c>
      <c r="BN35" s="285">
        <v>18312</v>
      </c>
      <c r="BO35" s="285">
        <v>18360</v>
      </c>
      <c r="BP35" s="285">
        <v>18389</v>
      </c>
      <c r="BQ35" s="285">
        <v>18399</v>
      </c>
      <c r="BR35" s="285">
        <v>18323</v>
      </c>
      <c r="BS35" s="285">
        <v>18070</v>
      </c>
      <c r="BT35" s="285">
        <v>18223</v>
      </c>
      <c r="BU35" s="285">
        <v>18300</v>
      </c>
      <c r="BV35" s="285">
        <v>18391</v>
      </c>
      <c r="BW35" s="101">
        <v>18336</v>
      </c>
      <c r="BX35" s="97">
        <v>18372</v>
      </c>
      <c r="BY35" s="285">
        <v>18362</v>
      </c>
      <c r="BZ35" s="285">
        <v>18290</v>
      </c>
      <c r="CA35" s="285">
        <v>18185</v>
      </c>
      <c r="CB35" s="285">
        <v>18175</v>
      </c>
      <c r="CC35" s="285">
        <v>17752</v>
      </c>
      <c r="CD35" s="285">
        <v>17828</v>
      </c>
      <c r="CE35" s="285">
        <v>17865</v>
      </c>
      <c r="CF35" s="285">
        <v>17736</v>
      </c>
      <c r="CG35" s="98">
        <v>17696</v>
      </c>
      <c r="CH35" s="98">
        <v>17660</v>
      </c>
      <c r="CI35" s="99">
        <v>17542</v>
      </c>
      <c r="CJ35" s="99">
        <v>17405</v>
      </c>
      <c r="CK35" s="99">
        <v>17543</v>
      </c>
      <c r="CL35" s="99">
        <v>17543</v>
      </c>
      <c r="CM35" s="99">
        <v>17525</v>
      </c>
      <c r="CN35" s="99">
        <v>17606</v>
      </c>
      <c r="CO35" s="99">
        <v>17698</v>
      </c>
      <c r="CP35" s="99">
        <v>17828</v>
      </c>
      <c r="CQ35" s="99">
        <v>17774</v>
      </c>
      <c r="CR35" s="99">
        <v>18010</v>
      </c>
      <c r="CS35" s="99">
        <v>18149</v>
      </c>
      <c r="CT35" s="99">
        <v>18268</v>
      </c>
      <c r="CU35" s="99">
        <v>18884</v>
      </c>
      <c r="CV35" s="99">
        <v>18919</v>
      </c>
      <c r="CW35" s="99">
        <f>'1.COBERTURA  DANE'!D36</f>
        <v>19085</v>
      </c>
      <c r="CX35" s="241">
        <f t="shared" si="2"/>
        <v>166</v>
      </c>
      <c r="CY35" s="203">
        <f t="shared" si="3"/>
        <v>0.87742481103652414</v>
      </c>
      <c r="CZ35" s="241">
        <f t="shared" si="4"/>
        <v>201</v>
      </c>
      <c r="DA35" s="203">
        <f t="shared" si="5"/>
        <v>1.0643931370472359</v>
      </c>
      <c r="DE35" s="361" t="s">
        <v>323</v>
      </c>
      <c r="DF35" s="8">
        <f>CA4</f>
        <v>2320500</v>
      </c>
      <c r="DG35" s="8">
        <f>CM4</f>
        <v>2220016</v>
      </c>
    </row>
    <row r="36" spans="1:111" ht="15" outlineLevel="2">
      <c r="A36" s="104">
        <v>670</v>
      </c>
      <c r="B36" s="95" t="s">
        <v>123</v>
      </c>
      <c r="C36" s="96" t="s">
        <v>95</v>
      </c>
      <c r="D36" s="97">
        <v>13051</v>
      </c>
      <c r="E36" s="98">
        <v>13083</v>
      </c>
      <c r="F36" s="98">
        <v>13028</v>
      </c>
      <c r="G36" s="98">
        <v>13001</v>
      </c>
      <c r="H36" s="98">
        <v>12978</v>
      </c>
      <c r="I36" s="98">
        <v>13018</v>
      </c>
      <c r="J36" s="98">
        <v>12920</v>
      </c>
      <c r="K36" s="98">
        <v>12996</v>
      </c>
      <c r="L36" s="98">
        <v>12945</v>
      </c>
      <c r="M36" s="98">
        <v>13005</v>
      </c>
      <c r="N36" s="98">
        <v>12947</v>
      </c>
      <c r="O36" s="99">
        <v>13017</v>
      </c>
      <c r="P36" s="97">
        <v>13005</v>
      </c>
      <c r="Q36" s="98">
        <v>13071</v>
      </c>
      <c r="R36" s="100">
        <v>13200</v>
      </c>
      <c r="S36" s="98">
        <v>12524</v>
      </c>
      <c r="T36" s="98">
        <v>13138</v>
      </c>
      <c r="U36" s="98">
        <v>13214</v>
      </c>
      <c r="V36" s="98">
        <v>13324</v>
      </c>
      <c r="W36" s="98">
        <v>13366</v>
      </c>
      <c r="X36" s="98">
        <v>13338</v>
      </c>
      <c r="Y36" s="98">
        <v>13501</v>
      </c>
      <c r="Z36" s="98">
        <v>13535</v>
      </c>
      <c r="AA36" s="99">
        <v>13368</v>
      </c>
      <c r="AB36" s="97">
        <v>13387</v>
      </c>
      <c r="AC36" s="98">
        <v>13552</v>
      </c>
      <c r="AD36" s="98">
        <v>13494</v>
      </c>
      <c r="AE36" s="98">
        <v>13874</v>
      </c>
      <c r="AF36" s="98">
        <v>13783</v>
      </c>
      <c r="AG36" s="98">
        <v>13502</v>
      </c>
      <c r="AH36" s="98">
        <v>13395</v>
      </c>
      <c r="AI36" s="98">
        <v>13454</v>
      </c>
      <c r="AJ36" s="98">
        <v>13472</v>
      </c>
      <c r="AK36" s="98">
        <v>13454</v>
      </c>
      <c r="AL36" s="98">
        <v>13398</v>
      </c>
      <c r="AM36" s="99">
        <v>13423</v>
      </c>
      <c r="AN36" s="97">
        <v>13402</v>
      </c>
      <c r="AO36" s="98">
        <v>13365</v>
      </c>
      <c r="AP36" s="98">
        <v>13343</v>
      </c>
      <c r="AQ36" s="98">
        <v>13358</v>
      </c>
      <c r="AR36" s="98">
        <v>13494</v>
      </c>
      <c r="AS36" s="98">
        <v>13447</v>
      </c>
      <c r="AT36" s="98">
        <v>13441</v>
      </c>
      <c r="AU36" s="98">
        <v>13554</v>
      </c>
      <c r="AV36" s="98">
        <v>13503</v>
      </c>
      <c r="AW36" s="98">
        <v>13541</v>
      </c>
      <c r="AX36" s="98">
        <v>13514</v>
      </c>
      <c r="AY36" s="99">
        <v>13508</v>
      </c>
      <c r="AZ36" s="97">
        <v>13531</v>
      </c>
      <c r="BA36" s="98">
        <v>13641</v>
      </c>
      <c r="BB36" s="98">
        <v>13692</v>
      </c>
      <c r="BC36" s="98">
        <v>13672</v>
      </c>
      <c r="BD36" s="98">
        <v>13670</v>
      </c>
      <c r="BE36" s="98">
        <v>13630</v>
      </c>
      <c r="BF36" s="98">
        <v>13609</v>
      </c>
      <c r="BG36" s="98">
        <v>13524</v>
      </c>
      <c r="BH36" s="98">
        <v>13612</v>
      </c>
      <c r="BI36" s="98">
        <v>13454</v>
      </c>
      <c r="BJ36" s="98">
        <v>13460</v>
      </c>
      <c r="BK36" s="101">
        <v>13567</v>
      </c>
      <c r="BL36" s="97">
        <v>13666</v>
      </c>
      <c r="BM36" s="285">
        <v>13784</v>
      </c>
      <c r="BN36" s="285">
        <v>13804</v>
      </c>
      <c r="BO36" s="285">
        <v>13680</v>
      </c>
      <c r="BP36" s="285">
        <v>13679</v>
      </c>
      <c r="BQ36" s="285">
        <v>13623</v>
      </c>
      <c r="BR36" s="285">
        <v>13331</v>
      </c>
      <c r="BS36" s="285">
        <v>13286</v>
      </c>
      <c r="BT36" s="285">
        <v>13267</v>
      </c>
      <c r="BU36" s="285">
        <v>13284</v>
      </c>
      <c r="BV36" s="285">
        <v>13315</v>
      </c>
      <c r="BW36" s="101">
        <v>13360</v>
      </c>
      <c r="BX36" s="97">
        <v>13487</v>
      </c>
      <c r="BY36" s="285">
        <v>13440</v>
      </c>
      <c r="BZ36" s="285">
        <v>13378</v>
      </c>
      <c r="CA36" s="285">
        <v>13287</v>
      </c>
      <c r="CB36" s="285">
        <v>13201</v>
      </c>
      <c r="CC36" s="285">
        <v>13082</v>
      </c>
      <c r="CD36" s="285">
        <v>13060</v>
      </c>
      <c r="CE36" s="285">
        <v>13100</v>
      </c>
      <c r="CF36" s="285">
        <v>13033</v>
      </c>
      <c r="CG36" s="98">
        <v>12986</v>
      </c>
      <c r="CH36" s="98">
        <v>12939</v>
      </c>
      <c r="CI36" s="99">
        <v>12959</v>
      </c>
      <c r="CJ36" s="99">
        <v>12916</v>
      </c>
      <c r="CK36" s="99">
        <v>12933</v>
      </c>
      <c r="CL36" s="99">
        <v>12911</v>
      </c>
      <c r="CM36" s="99">
        <v>12905</v>
      </c>
      <c r="CN36" s="99">
        <v>12992</v>
      </c>
      <c r="CO36" s="99">
        <v>13114</v>
      </c>
      <c r="CP36" s="99">
        <v>13341</v>
      </c>
      <c r="CQ36" s="99">
        <v>13241</v>
      </c>
      <c r="CR36" s="99">
        <v>13330</v>
      </c>
      <c r="CS36" s="99">
        <v>13424</v>
      </c>
      <c r="CT36" s="99">
        <v>13514</v>
      </c>
      <c r="CU36" s="99">
        <v>13551</v>
      </c>
      <c r="CV36" s="99">
        <v>13556</v>
      </c>
      <c r="CW36" s="99">
        <f>'1.COBERTURA  DANE'!D37</f>
        <v>13463</v>
      </c>
      <c r="CX36" s="241">
        <f t="shared" si="2"/>
        <v>-93</v>
      </c>
      <c r="CY36" s="203">
        <f t="shared" si="3"/>
        <v>-0.68604308055473584</v>
      </c>
      <c r="CZ36" s="241">
        <f t="shared" si="4"/>
        <v>-88</v>
      </c>
      <c r="DA36" s="203">
        <f t="shared" si="5"/>
        <v>-0.64939856837133791</v>
      </c>
      <c r="DE36" s="361" t="s">
        <v>314</v>
      </c>
      <c r="DF36" s="8">
        <f>CB4</f>
        <v>2322021</v>
      </c>
      <c r="DG36" s="8">
        <f>CN4</f>
        <v>2222102</v>
      </c>
    </row>
    <row r="37" spans="1:111" ht="15" outlineLevel="2">
      <c r="A37" s="104">
        <v>690</v>
      </c>
      <c r="B37" s="95" t="s">
        <v>123</v>
      </c>
      <c r="C37" s="96" t="s">
        <v>24</v>
      </c>
      <c r="D37" s="97">
        <v>7800</v>
      </c>
      <c r="E37" s="98">
        <v>7698</v>
      </c>
      <c r="F37" s="98">
        <v>7658</v>
      </c>
      <c r="G37" s="98">
        <v>7624</v>
      </c>
      <c r="H37" s="98">
        <v>7565</v>
      </c>
      <c r="I37" s="98">
        <v>7619</v>
      </c>
      <c r="J37" s="98">
        <v>7539</v>
      </c>
      <c r="K37" s="98">
        <v>7562</v>
      </c>
      <c r="L37" s="98">
        <v>7572</v>
      </c>
      <c r="M37" s="98">
        <v>7568</v>
      </c>
      <c r="N37" s="98">
        <v>7633</v>
      </c>
      <c r="O37" s="99">
        <v>7683</v>
      </c>
      <c r="P37" s="97">
        <v>7721</v>
      </c>
      <c r="Q37" s="98">
        <v>7601</v>
      </c>
      <c r="R37" s="100">
        <v>7671</v>
      </c>
      <c r="S37" s="98">
        <v>7707</v>
      </c>
      <c r="T37" s="98">
        <v>7773</v>
      </c>
      <c r="U37" s="98">
        <v>7790</v>
      </c>
      <c r="V37" s="98">
        <v>7761</v>
      </c>
      <c r="W37" s="98">
        <v>7719</v>
      </c>
      <c r="X37" s="98">
        <v>7732</v>
      </c>
      <c r="Y37" s="98">
        <v>7700</v>
      </c>
      <c r="Z37" s="98">
        <v>7719</v>
      </c>
      <c r="AA37" s="99">
        <v>7683</v>
      </c>
      <c r="AB37" s="97">
        <v>7624</v>
      </c>
      <c r="AC37" s="98">
        <v>7646</v>
      </c>
      <c r="AD37" s="98">
        <v>7617</v>
      </c>
      <c r="AE37" s="98">
        <v>7629</v>
      </c>
      <c r="AF37" s="98">
        <v>7592</v>
      </c>
      <c r="AG37" s="98">
        <v>7464</v>
      </c>
      <c r="AH37" s="98">
        <v>7427</v>
      </c>
      <c r="AI37" s="98">
        <v>7346</v>
      </c>
      <c r="AJ37" s="98">
        <v>7296</v>
      </c>
      <c r="AK37" s="98">
        <v>7350</v>
      </c>
      <c r="AL37" s="98">
        <v>7314</v>
      </c>
      <c r="AM37" s="99">
        <v>7342</v>
      </c>
      <c r="AN37" s="97">
        <v>7300</v>
      </c>
      <c r="AO37" s="98">
        <v>7213</v>
      </c>
      <c r="AP37" s="98">
        <v>7311</v>
      </c>
      <c r="AQ37" s="98">
        <v>7196</v>
      </c>
      <c r="AR37" s="98">
        <v>7214</v>
      </c>
      <c r="AS37" s="98">
        <v>7188</v>
      </c>
      <c r="AT37" s="98">
        <v>7185</v>
      </c>
      <c r="AU37" s="98">
        <v>7168</v>
      </c>
      <c r="AV37" s="98">
        <v>7123</v>
      </c>
      <c r="AW37" s="98">
        <v>7129</v>
      </c>
      <c r="AX37" s="98">
        <v>7072</v>
      </c>
      <c r="AY37" s="99">
        <v>7105</v>
      </c>
      <c r="AZ37" s="97">
        <v>7121</v>
      </c>
      <c r="BA37" s="98">
        <v>7112</v>
      </c>
      <c r="BB37" s="98">
        <v>7072</v>
      </c>
      <c r="BC37" s="98">
        <v>7089</v>
      </c>
      <c r="BD37" s="98">
        <v>7053</v>
      </c>
      <c r="BE37" s="98">
        <v>6998</v>
      </c>
      <c r="BF37" s="98">
        <v>7006</v>
      </c>
      <c r="BG37" s="98">
        <v>6904</v>
      </c>
      <c r="BH37" s="98">
        <v>6956</v>
      </c>
      <c r="BI37" s="98">
        <v>6865</v>
      </c>
      <c r="BJ37" s="98">
        <v>7070</v>
      </c>
      <c r="BK37" s="101">
        <v>7084</v>
      </c>
      <c r="BL37" s="97">
        <v>7050</v>
      </c>
      <c r="BM37" s="285">
        <v>7074</v>
      </c>
      <c r="BN37" s="285">
        <v>7031</v>
      </c>
      <c r="BO37" s="285">
        <v>7003</v>
      </c>
      <c r="BP37" s="285">
        <v>7015</v>
      </c>
      <c r="BQ37" s="285">
        <v>6976</v>
      </c>
      <c r="BR37" s="285">
        <v>6794</v>
      </c>
      <c r="BS37" s="285">
        <v>6743</v>
      </c>
      <c r="BT37" s="285">
        <v>6720</v>
      </c>
      <c r="BU37" s="285">
        <v>6689</v>
      </c>
      <c r="BV37" s="285">
        <v>6687</v>
      </c>
      <c r="BW37" s="101">
        <v>6655</v>
      </c>
      <c r="BX37" s="97">
        <v>6377</v>
      </c>
      <c r="BY37" s="285">
        <v>6395</v>
      </c>
      <c r="BZ37" s="285">
        <v>6371</v>
      </c>
      <c r="CA37" s="285">
        <v>6366</v>
      </c>
      <c r="CB37" s="285">
        <v>6351</v>
      </c>
      <c r="CC37" s="285">
        <v>6338</v>
      </c>
      <c r="CD37" s="285">
        <v>6308</v>
      </c>
      <c r="CE37" s="285">
        <v>6289</v>
      </c>
      <c r="CF37" s="285">
        <v>6251</v>
      </c>
      <c r="CG37" s="98">
        <v>6239</v>
      </c>
      <c r="CH37" s="98">
        <v>6272</v>
      </c>
      <c r="CI37" s="99">
        <v>6261</v>
      </c>
      <c r="CJ37" s="99">
        <v>6229</v>
      </c>
      <c r="CK37" s="99">
        <v>6262</v>
      </c>
      <c r="CL37" s="99">
        <v>6275</v>
      </c>
      <c r="CM37" s="99">
        <v>6290</v>
      </c>
      <c r="CN37" s="99">
        <v>6321</v>
      </c>
      <c r="CO37" s="99">
        <v>6466</v>
      </c>
      <c r="CP37" s="99">
        <v>6533</v>
      </c>
      <c r="CQ37" s="99">
        <v>6563</v>
      </c>
      <c r="CR37" s="99">
        <v>6560</v>
      </c>
      <c r="CS37" s="99">
        <v>6572</v>
      </c>
      <c r="CT37" s="99">
        <v>6611</v>
      </c>
      <c r="CU37" s="99">
        <v>6641</v>
      </c>
      <c r="CV37" s="99">
        <v>6617</v>
      </c>
      <c r="CW37" s="99">
        <f>'1.COBERTURA  DANE'!D38</f>
        <v>6614</v>
      </c>
      <c r="CX37" s="241">
        <f t="shared" si="2"/>
        <v>-3</v>
      </c>
      <c r="CY37" s="203">
        <f t="shared" si="3"/>
        <v>-4.5337766359377363E-2</v>
      </c>
      <c r="CZ37" s="241">
        <f t="shared" si="4"/>
        <v>-27</v>
      </c>
      <c r="DA37" s="203">
        <f t="shared" si="5"/>
        <v>-0.40656527631380818</v>
      </c>
      <c r="DE37" s="361" t="s">
        <v>316</v>
      </c>
      <c r="DF37" s="8">
        <f>CC4</f>
        <v>2296492</v>
      </c>
      <c r="DG37" s="8">
        <f>CO4</f>
        <v>2254060</v>
      </c>
    </row>
    <row r="38" spans="1:111" ht="15" outlineLevel="2">
      <c r="A38" s="104">
        <v>736</v>
      </c>
      <c r="B38" s="95" t="s">
        <v>123</v>
      </c>
      <c r="C38" s="96" t="s">
        <v>25</v>
      </c>
      <c r="D38" s="97">
        <v>20871</v>
      </c>
      <c r="E38" s="98">
        <v>20847</v>
      </c>
      <c r="F38" s="98">
        <v>20694</v>
      </c>
      <c r="G38" s="98">
        <v>20890</v>
      </c>
      <c r="H38" s="98">
        <v>20763</v>
      </c>
      <c r="I38" s="98">
        <v>20974</v>
      </c>
      <c r="J38" s="98">
        <v>20850</v>
      </c>
      <c r="K38" s="98">
        <v>20840</v>
      </c>
      <c r="L38" s="98">
        <v>20727</v>
      </c>
      <c r="M38" s="98">
        <v>21022</v>
      </c>
      <c r="N38" s="98">
        <v>21081</v>
      </c>
      <c r="O38" s="99">
        <v>21697</v>
      </c>
      <c r="P38" s="97">
        <v>21678</v>
      </c>
      <c r="Q38" s="98">
        <v>21448</v>
      </c>
      <c r="R38" s="100">
        <v>21450</v>
      </c>
      <c r="S38" s="98">
        <v>21503</v>
      </c>
      <c r="T38" s="98">
        <v>21374</v>
      </c>
      <c r="U38" s="98">
        <v>21447</v>
      </c>
      <c r="V38" s="98">
        <v>21454</v>
      </c>
      <c r="W38" s="98">
        <v>21057</v>
      </c>
      <c r="X38" s="98">
        <v>21015</v>
      </c>
      <c r="Y38" s="98">
        <v>21165</v>
      </c>
      <c r="Z38" s="98">
        <v>21366</v>
      </c>
      <c r="AA38" s="99">
        <v>21900</v>
      </c>
      <c r="AB38" s="97">
        <v>21524</v>
      </c>
      <c r="AC38" s="98">
        <v>21723</v>
      </c>
      <c r="AD38" s="98">
        <v>21647</v>
      </c>
      <c r="AE38" s="98">
        <v>21611</v>
      </c>
      <c r="AF38" s="98">
        <v>21671</v>
      </c>
      <c r="AG38" s="98">
        <v>21521</v>
      </c>
      <c r="AH38" s="98">
        <v>21404</v>
      </c>
      <c r="AI38" s="98">
        <v>21467</v>
      </c>
      <c r="AJ38" s="98">
        <v>21734</v>
      </c>
      <c r="AK38" s="98">
        <v>21967</v>
      </c>
      <c r="AL38" s="98">
        <v>21898</v>
      </c>
      <c r="AM38" s="99">
        <v>21979</v>
      </c>
      <c r="AN38" s="97">
        <v>21978</v>
      </c>
      <c r="AO38" s="98">
        <v>22241</v>
      </c>
      <c r="AP38" s="98">
        <v>22470</v>
      </c>
      <c r="AQ38" s="98">
        <v>22389</v>
      </c>
      <c r="AR38" s="98">
        <v>22523</v>
      </c>
      <c r="AS38" s="98">
        <v>22773</v>
      </c>
      <c r="AT38" s="98">
        <v>22748</v>
      </c>
      <c r="AU38" s="98">
        <v>22994</v>
      </c>
      <c r="AV38" s="98">
        <v>22844</v>
      </c>
      <c r="AW38" s="98">
        <v>22958</v>
      </c>
      <c r="AX38" s="98">
        <v>22947</v>
      </c>
      <c r="AY38" s="99">
        <v>23121</v>
      </c>
      <c r="AZ38" s="97">
        <v>23145</v>
      </c>
      <c r="BA38" s="98">
        <v>23622</v>
      </c>
      <c r="BB38" s="98">
        <v>24129</v>
      </c>
      <c r="BC38" s="98">
        <v>24309</v>
      </c>
      <c r="BD38" s="98">
        <v>24322</v>
      </c>
      <c r="BE38" s="98">
        <v>24019</v>
      </c>
      <c r="BF38" s="98">
        <v>24075</v>
      </c>
      <c r="BG38" s="98">
        <v>23776</v>
      </c>
      <c r="BH38" s="98">
        <v>23646</v>
      </c>
      <c r="BI38" s="98">
        <v>23316</v>
      </c>
      <c r="BJ38" s="98">
        <v>23719</v>
      </c>
      <c r="BK38" s="101">
        <v>23873</v>
      </c>
      <c r="BL38" s="97">
        <v>23989</v>
      </c>
      <c r="BM38" s="285">
        <v>24266</v>
      </c>
      <c r="BN38" s="285">
        <v>24308</v>
      </c>
      <c r="BO38" s="285">
        <v>24385</v>
      </c>
      <c r="BP38" s="285">
        <v>24536</v>
      </c>
      <c r="BQ38" s="285">
        <v>24579</v>
      </c>
      <c r="BR38" s="285">
        <v>24583</v>
      </c>
      <c r="BS38" s="285">
        <v>24371</v>
      </c>
      <c r="BT38" s="285">
        <v>24356</v>
      </c>
      <c r="BU38" s="285">
        <v>24353</v>
      </c>
      <c r="BV38" s="285">
        <v>24501</v>
      </c>
      <c r="BW38" s="101">
        <v>24629</v>
      </c>
      <c r="BX38" s="97">
        <v>24590</v>
      </c>
      <c r="BY38" s="285">
        <v>24459</v>
      </c>
      <c r="BZ38" s="285">
        <v>24016</v>
      </c>
      <c r="CA38" s="285">
        <v>23756</v>
      </c>
      <c r="CB38" s="285">
        <v>23545</v>
      </c>
      <c r="CC38" s="285">
        <v>22793</v>
      </c>
      <c r="CD38" s="285">
        <v>22810</v>
      </c>
      <c r="CE38" s="285">
        <v>22728</v>
      </c>
      <c r="CF38" s="285">
        <v>22506</v>
      </c>
      <c r="CG38" s="98">
        <v>22418</v>
      </c>
      <c r="CH38" s="98">
        <v>22293</v>
      </c>
      <c r="CI38" s="99">
        <v>22156</v>
      </c>
      <c r="CJ38" s="99">
        <v>22000</v>
      </c>
      <c r="CK38" s="99">
        <v>22005</v>
      </c>
      <c r="CL38" s="99">
        <v>21981</v>
      </c>
      <c r="CM38" s="99">
        <v>22021</v>
      </c>
      <c r="CN38" s="99">
        <v>22073</v>
      </c>
      <c r="CO38" s="99">
        <v>22201</v>
      </c>
      <c r="CP38" s="99">
        <v>22353</v>
      </c>
      <c r="CQ38" s="99">
        <v>22300</v>
      </c>
      <c r="CR38" s="99">
        <v>23255</v>
      </c>
      <c r="CS38" s="99">
        <v>23744</v>
      </c>
      <c r="CT38" s="99">
        <v>23659</v>
      </c>
      <c r="CU38" s="99">
        <v>23578</v>
      </c>
      <c r="CV38" s="99">
        <v>23533</v>
      </c>
      <c r="CW38" s="99">
        <f>'1.COBERTURA  DANE'!D39</f>
        <v>23558</v>
      </c>
      <c r="CX38" s="241">
        <f t="shared" si="2"/>
        <v>25</v>
      </c>
      <c r="CY38" s="203">
        <f t="shared" si="3"/>
        <v>0.1062337993455998</v>
      </c>
      <c r="CZ38" s="241">
        <f t="shared" si="4"/>
        <v>-20</v>
      </c>
      <c r="DA38" s="203">
        <f t="shared" si="5"/>
        <v>-8.4824836712189336E-2</v>
      </c>
      <c r="DE38" s="361" t="s">
        <v>324</v>
      </c>
      <c r="DF38" s="8">
        <f>CD4</f>
        <v>2276078</v>
      </c>
      <c r="DG38" s="8">
        <f>CP4</f>
        <v>2279330</v>
      </c>
    </row>
    <row r="39" spans="1:111" ht="15" outlineLevel="2">
      <c r="A39" s="104">
        <v>858</v>
      </c>
      <c r="B39" s="95" t="s">
        <v>123</v>
      </c>
      <c r="C39" s="96" t="s">
        <v>59</v>
      </c>
      <c r="D39" s="97">
        <v>9533</v>
      </c>
      <c r="E39" s="98">
        <v>9674</v>
      </c>
      <c r="F39" s="98">
        <v>9709</v>
      </c>
      <c r="G39" s="98">
        <v>9666</v>
      </c>
      <c r="H39" s="98">
        <v>9611</v>
      </c>
      <c r="I39" s="98">
        <v>9634</v>
      </c>
      <c r="J39" s="98">
        <v>9421</v>
      </c>
      <c r="K39" s="98">
        <v>9611</v>
      </c>
      <c r="L39" s="98">
        <v>9303</v>
      </c>
      <c r="M39" s="98">
        <v>9312</v>
      </c>
      <c r="N39" s="98">
        <v>9258</v>
      </c>
      <c r="O39" s="99">
        <v>9408</v>
      </c>
      <c r="P39" s="97">
        <v>9471</v>
      </c>
      <c r="Q39" s="98">
        <v>9455</v>
      </c>
      <c r="R39" s="100">
        <v>9477</v>
      </c>
      <c r="S39" s="98">
        <v>9317</v>
      </c>
      <c r="T39" s="98">
        <v>9667</v>
      </c>
      <c r="U39" s="98">
        <v>9747</v>
      </c>
      <c r="V39" s="98">
        <v>9803</v>
      </c>
      <c r="W39" s="98">
        <v>9854</v>
      </c>
      <c r="X39" s="98">
        <v>9988</v>
      </c>
      <c r="Y39" s="98">
        <v>10020</v>
      </c>
      <c r="Z39" s="98">
        <v>10052</v>
      </c>
      <c r="AA39" s="99">
        <v>10039</v>
      </c>
      <c r="AB39" s="97">
        <v>10020</v>
      </c>
      <c r="AC39" s="98">
        <v>10088</v>
      </c>
      <c r="AD39" s="98">
        <v>10052</v>
      </c>
      <c r="AE39" s="98">
        <v>9978</v>
      </c>
      <c r="AF39" s="98">
        <v>10125</v>
      </c>
      <c r="AG39" s="98">
        <v>10048</v>
      </c>
      <c r="AH39" s="98">
        <v>10006</v>
      </c>
      <c r="AI39" s="98">
        <v>9955</v>
      </c>
      <c r="AJ39" s="98">
        <v>9872</v>
      </c>
      <c r="AK39" s="98">
        <v>10062</v>
      </c>
      <c r="AL39" s="98">
        <v>9938</v>
      </c>
      <c r="AM39" s="99">
        <v>9892</v>
      </c>
      <c r="AN39" s="97">
        <v>9971</v>
      </c>
      <c r="AO39" s="98">
        <v>9888</v>
      </c>
      <c r="AP39" s="98">
        <v>9908</v>
      </c>
      <c r="AQ39" s="98">
        <v>9917</v>
      </c>
      <c r="AR39" s="98">
        <v>10030</v>
      </c>
      <c r="AS39" s="98">
        <v>10046</v>
      </c>
      <c r="AT39" s="98">
        <v>10057</v>
      </c>
      <c r="AU39" s="98">
        <v>10140</v>
      </c>
      <c r="AV39" s="98">
        <v>10110</v>
      </c>
      <c r="AW39" s="98">
        <v>10133</v>
      </c>
      <c r="AX39" s="98">
        <v>10147</v>
      </c>
      <c r="AY39" s="99">
        <v>10189</v>
      </c>
      <c r="AZ39" s="97">
        <v>10268</v>
      </c>
      <c r="BA39" s="98">
        <v>10286</v>
      </c>
      <c r="BB39" s="98">
        <v>10284</v>
      </c>
      <c r="BC39" s="98">
        <v>10300</v>
      </c>
      <c r="BD39" s="98">
        <v>10286</v>
      </c>
      <c r="BE39" s="98">
        <v>10194</v>
      </c>
      <c r="BF39" s="98">
        <v>10215</v>
      </c>
      <c r="BG39" s="98">
        <v>10187</v>
      </c>
      <c r="BH39" s="98">
        <v>10243</v>
      </c>
      <c r="BI39" s="98">
        <v>10214</v>
      </c>
      <c r="BJ39" s="98">
        <v>10247</v>
      </c>
      <c r="BK39" s="101">
        <v>10293</v>
      </c>
      <c r="BL39" s="97">
        <v>10276</v>
      </c>
      <c r="BM39" s="285">
        <v>10274</v>
      </c>
      <c r="BN39" s="285">
        <v>10267</v>
      </c>
      <c r="BO39" s="285">
        <v>10312</v>
      </c>
      <c r="BP39" s="285">
        <v>10339</v>
      </c>
      <c r="BQ39" s="285">
        <v>10299</v>
      </c>
      <c r="BR39" s="285">
        <v>10152</v>
      </c>
      <c r="BS39" s="285">
        <v>10076</v>
      </c>
      <c r="BT39" s="285">
        <v>10067</v>
      </c>
      <c r="BU39" s="285">
        <v>10072</v>
      </c>
      <c r="BV39" s="285">
        <v>10008</v>
      </c>
      <c r="BW39" s="101">
        <v>10082</v>
      </c>
      <c r="BX39" s="97">
        <v>10145</v>
      </c>
      <c r="BY39" s="285">
        <v>10137</v>
      </c>
      <c r="BZ39" s="285">
        <v>10047</v>
      </c>
      <c r="CA39" s="285">
        <v>10014</v>
      </c>
      <c r="CB39" s="285">
        <v>10051</v>
      </c>
      <c r="CC39" s="285">
        <v>10037</v>
      </c>
      <c r="CD39" s="285">
        <v>9990</v>
      </c>
      <c r="CE39" s="285">
        <v>9994</v>
      </c>
      <c r="CF39" s="285">
        <v>10137</v>
      </c>
      <c r="CG39" s="98">
        <v>10102</v>
      </c>
      <c r="CH39" s="98">
        <v>10261</v>
      </c>
      <c r="CI39" s="99">
        <v>10232</v>
      </c>
      <c r="CJ39" s="99">
        <v>10185</v>
      </c>
      <c r="CK39" s="99">
        <v>10181</v>
      </c>
      <c r="CL39" s="99">
        <v>10161</v>
      </c>
      <c r="CM39" s="99">
        <v>10169</v>
      </c>
      <c r="CN39" s="99">
        <v>10379</v>
      </c>
      <c r="CO39" s="99">
        <v>10416</v>
      </c>
      <c r="CP39" s="99">
        <v>10430</v>
      </c>
      <c r="CQ39" s="99">
        <v>10354</v>
      </c>
      <c r="CR39" s="99">
        <v>10382</v>
      </c>
      <c r="CS39" s="99">
        <v>10425</v>
      </c>
      <c r="CT39" s="99">
        <v>10411</v>
      </c>
      <c r="CU39" s="99">
        <v>10376</v>
      </c>
      <c r="CV39" s="99">
        <v>10296</v>
      </c>
      <c r="CW39" s="99">
        <f>'1.COBERTURA  DANE'!D40</f>
        <v>10248</v>
      </c>
      <c r="CX39" s="241">
        <f t="shared" si="2"/>
        <v>-48</v>
      </c>
      <c r="CY39" s="203">
        <f t="shared" si="3"/>
        <v>-0.46620046620046618</v>
      </c>
      <c r="CZ39" s="241">
        <f t="shared" si="4"/>
        <v>-128</v>
      </c>
      <c r="DA39" s="203">
        <f t="shared" si="5"/>
        <v>-1.233616037008481</v>
      </c>
      <c r="DE39" s="361" t="s">
        <v>325</v>
      </c>
      <c r="DF39" s="8">
        <f>CE4</f>
        <v>2278197</v>
      </c>
      <c r="DG39" s="8">
        <f>CQ4</f>
        <v>2285762</v>
      </c>
    </row>
    <row r="40" spans="1:111" ht="15" outlineLevel="2">
      <c r="A40" s="104">
        <v>885</v>
      </c>
      <c r="B40" s="95" t="s">
        <v>123</v>
      </c>
      <c r="C40" s="96" t="s">
        <v>104</v>
      </c>
      <c r="D40" s="97">
        <v>5184</v>
      </c>
      <c r="E40" s="98">
        <v>5180</v>
      </c>
      <c r="F40" s="98">
        <v>5160</v>
      </c>
      <c r="G40" s="98">
        <v>5086</v>
      </c>
      <c r="H40" s="98">
        <v>5080</v>
      </c>
      <c r="I40" s="98">
        <v>5075</v>
      </c>
      <c r="J40" s="98">
        <v>5058</v>
      </c>
      <c r="K40" s="98">
        <v>5070</v>
      </c>
      <c r="L40" s="98">
        <v>5064</v>
      </c>
      <c r="M40" s="98">
        <v>5094</v>
      </c>
      <c r="N40" s="98">
        <v>5078</v>
      </c>
      <c r="O40" s="99">
        <v>5104</v>
      </c>
      <c r="P40" s="97">
        <v>5074</v>
      </c>
      <c r="Q40" s="98">
        <v>5039</v>
      </c>
      <c r="R40" s="100">
        <v>5057</v>
      </c>
      <c r="S40" s="98">
        <v>5005</v>
      </c>
      <c r="T40" s="98">
        <v>4973</v>
      </c>
      <c r="U40" s="98">
        <v>4985</v>
      </c>
      <c r="V40" s="98">
        <v>5036</v>
      </c>
      <c r="W40" s="98">
        <v>5094</v>
      </c>
      <c r="X40" s="98">
        <v>5043</v>
      </c>
      <c r="Y40" s="98">
        <v>5053</v>
      </c>
      <c r="Z40" s="98">
        <v>5047</v>
      </c>
      <c r="AA40" s="99">
        <v>5038</v>
      </c>
      <c r="AB40" s="97">
        <v>4760</v>
      </c>
      <c r="AC40" s="98">
        <v>5045</v>
      </c>
      <c r="AD40" s="98">
        <v>5034</v>
      </c>
      <c r="AE40" s="98">
        <v>5018</v>
      </c>
      <c r="AF40" s="98">
        <v>5034</v>
      </c>
      <c r="AG40" s="98">
        <v>4961</v>
      </c>
      <c r="AH40" s="98">
        <v>5060</v>
      </c>
      <c r="AI40" s="98">
        <v>5116</v>
      </c>
      <c r="AJ40" s="98">
        <v>5127</v>
      </c>
      <c r="AK40" s="98">
        <v>5155</v>
      </c>
      <c r="AL40" s="98">
        <v>5158</v>
      </c>
      <c r="AM40" s="99">
        <v>5276</v>
      </c>
      <c r="AN40" s="97">
        <v>5280</v>
      </c>
      <c r="AO40" s="98">
        <v>5284</v>
      </c>
      <c r="AP40" s="98">
        <v>5295</v>
      </c>
      <c r="AQ40" s="98">
        <v>5293</v>
      </c>
      <c r="AR40" s="98">
        <v>5273</v>
      </c>
      <c r="AS40" s="98">
        <v>5259</v>
      </c>
      <c r="AT40" s="98">
        <v>5281</v>
      </c>
      <c r="AU40" s="98">
        <v>4821</v>
      </c>
      <c r="AV40" s="98">
        <v>5255</v>
      </c>
      <c r="AW40" s="98">
        <v>5305</v>
      </c>
      <c r="AX40" s="98">
        <v>5321</v>
      </c>
      <c r="AY40" s="99">
        <v>5310</v>
      </c>
      <c r="AZ40" s="97">
        <v>5341</v>
      </c>
      <c r="BA40" s="98">
        <v>5384</v>
      </c>
      <c r="BB40" s="98">
        <v>5281</v>
      </c>
      <c r="BC40" s="98">
        <v>5356</v>
      </c>
      <c r="BD40" s="98">
        <v>5364</v>
      </c>
      <c r="BE40" s="98">
        <v>5325</v>
      </c>
      <c r="BF40" s="98">
        <v>5313</v>
      </c>
      <c r="BG40" s="98">
        <v>5294</v>
      </c>
      <c r="BH40" s="98">
        <v>5278</v>
      </c>
      <c r="BI40" s="98">
        <v>5178</v>
      </c>
      <c r="BJ40" s="98">
        <v>5234</v>
      </c>
      <c r="BK40" s="101">
        <v>5245</v>
      </c>
      <c r="BL40" s="97">
        <v>5299</v>
      </c>
      <c r="BM40" s="285">
        <v>5378</v>
      </c>
      <c r="BN40" s="285">
        <v>5392</v>
      </c>
      <c r="BO40" s="285">
        <v>5386</v>
      </c>
      <c r="BP40" s="285">
        <v>5418</v>
      </c>
      <c r="BQ40" s="285">
        <v>5360</v>
      </c>
      <c r="BR40" s="285">
        <v>5260</v>
      </c>
      <c r="BS40" s="285">
        <v>5253</v>
      </c>
      <c r="BT40" s="285">
        <v>5244</v>
      </c>
      <c r="BU40" s="285">
        <v>5256</v>
      </c>
      <c r="BV40" s="285">
        <v>5257</v>
      </c>
      <c r="BW40" s="101">
        <v>5254</v>
      </c>
      <c r="BX40" s="97">
        <v>5263</v>
      </c>
      <c r="BY40" s="285">
        <v>5233</v>
      </c>
      <c r="BZ40" s="285">
        <v>5240</v>
      </c>
      <c r="CA40" s="285">
        <v>5200</v>
      </c>
      <c r="CB40" s="285">
        <v>5209</v>
      </c>
      <c r="CC40" s="285">
        <v>5204</v>
      </c>
      <c r="CD40" s="285">
        <v>5174</v>
      </c>
      <c r="CE40" s="285">
        <v>5183</v>
      </c>
      <c r="CF40" s="285">
        <v>5257</v>
      </c>
      <c r="CG40" s="98">
        <v>5258</v>
      </c>
      <c r="CH40" s="98">
        <v>5246</v>
      </c>
      <c r="CI40" s="99">
        <v>5242</v>
      </c>
      <c r="CJ40" s="99">
        <v>5249</v>
      </c>
      <c r="CK40" s="99">
        <v>5266</v>
      </c>
      <c r="CL40" s="99">
        <v>5269</v>
      </c>
      <c r="CM40" s="99">
        <v>5276</v>
      </c>
      <c r="CN40" s="99">
        <v>5313</v>
      </c>
      <c r="CO40" s="99">
        <v>5350</v>
      </c>
      <c r="CP40" s="99">
        <v>5384</v>
      </c>
      <c r="CQ40" s="99">
        <v>5427</v>
      </c>
      <c r="CR40" s="99">
        <v>5421</v>
      </c>
      <c r="CS40" s="99">
        <v>5439</v>
      </c>
      <c r="CT40" s="99">
        <v>5447</v>
      </c>
      <c r="CU40" s="99">
        <v>5413</v>
      </c>
      <c r="CV40" s="99">
        <v>5411</v>
      </c>
      <c r="CW40" s="99">
        <f>'1.COBERTURA  DANE'!D41</f>
        <v>5381</v>
      </c>
      <c r="CX40" s="241">
        <f t="shared" si="2"/>
        <v>-30</v>
      </c>
      <c r="CY40" s="203">
        <f t="shared" si="3"/>
        <v>-0.55442616891517282</v>
      </c>
      <c r="CZ40" s="241">
        <f t="shared" si="4"/>
        <v>-32</v>
      </c>
      <c r="DA40" s="203">
        <f t="shared" si="5"/>
        <v>-0.59116940698318865</v>
      </c>
      <c r="DE40" s="361" t="s">
        <v>326</v>
      </c>
      <c r="DF40" s="8">
        <f>CF4</f>
        <v>2277575</v>
      </c>
      <c r="DG40" s="8">
        <f>CR4</f>
        <v>2300364</v>
      </c>
    </row>
    <row r="41" spans="1:111" ht="15" outlineLevel="2">
      <c r="A41" s="104">
        <v>890</v>
      </c>
      <c r="B41" s="95" t="s">
        <v>123</v>
      </c>
      <c r="C41" s="96" t="s">
        <v>60</v>
      </c>
      <c r="D41" s="97">
        <v>15704</v>
      </c>
      <c r="E41" s="98">
        <v>15742</v>
      </c>
      <c r="F41" s="98">
        <v>15654</v>
      </c>
      <c r="G41" s="98">
        <v>15510</v>
      </c>
      <c r="H41" s="98">
        <v>15439</v>
      </c>
      <c r="I41" s="98">
        <v>15518</v>
      </c>
      <c r="J41" s="98">
        <v>15217</v>
      </c>
      <c r="K41" s="98">
        <v>15456</v>
      </c>
      <c r="L41" s="98">
        <v>14985</v>
      </c>
      <c r="M41" s="98">
        <v>15088</v>
      </c>
      <c r="N41" s="98">
        <v>15083</v>
      </c>
      <c r="O41" s="99">
        <v>15318</v>
      </c>
      <c r="P41" s="97">
        <v>15428</v>
      </c>
      <c r="Q41" s="98">
        <v>15379</v>
      </c>
      <c r="R41" s="100">
        <v>15333</v>
      </c>
      <c r="S41" s="98">
        <v>15206</v>
      </c>
      <c r="T41" s="98">
        <v>15511</v>
      </c>
      <c r="U41" s="98">
        <v>15545</v>
      </c>
      <c r="V41" s="98">
        <v>15535</v>
      </c>
      <c r="W41" s="98">
        <v>15488</v>
      </c>
      <c r="X41" s="98">
        <v>15558</v>
      </c>
      <c r="Y41" s="98">
        <v>15735</v>
      </c>
      <c r="Z41" s="98">
        <v>15690</v>
      </c>
      <c r="AA41" s="99">
        <v>15661</v>
      </c>
      <c r="AB41" s="97">
        <v>15660</v>
      </c>
      <c r="AC41" s="98">
        <v>15747</v>
      </c>
      <c r="AD41" s="98">
        <v>15759</v>
      </c>
      <c r="AE41" s="98">
        <v>15702</v>
      </c>
      <c r="AF41" s="98">
        <v>15750</v>
      </c>
      <c r="AG41" s="98">
        <v>15645</v>
      </c>
      <c r="AH41" s="98">
        <v>15541</v>
      </c>
      <c r="AI41" s="98">
        <v>15553</v>
      </c>
      <c r="AJ41" s="98">
        <v>15616</v>
      </c>
      <c r="AK41" s="98">
        <v>15699</v>
      </c>
      <c r="AL41" s="98">
        <v>15626</v>
      </c>
      <c r="AM41" s="99">
        <v>15694</v>
      </c>
      <c r="AN41" s="97">
        <v>15665</v>
      </c>
      <c r="AO41" s="98">
        <v>15656</v>
      </c>
      <c r="AP41" s="98">
        <v>15641</v>
      </c>
      <c r="AQ41" s="98">
        <v>15511</v>
      </c>
      <c r="AR41" s="98">
        <v>15512</v>
      </c>
      <c r="AS41" s="98">
        <v>15491</v>
      </c>
      <c r="AT41" s="98">
        <v>15473</v>
      </c>
      <c r="AU41" s="98">
        <v>15537</v>
      </c>
      <c r="AV41" s="98">
        <v>15420</v>
      </c>
      <c r="AW41" s="98">
        <v>15502</v>
      </c>
      <c r="AX41" s="98">
        <v>15485</v>
      </c>
      <c r="AY41" s="99">
        <v>15496</v>
      </c>
      <c r="AZ41" s="97">
        <v>15512</v>
      </c>
      <c r="BA41" s="98">
        <v>15534</v>
      </c>
      <c r="BB41" s="98">
        <v>15566</v>
      </c>
      <c r="BC41" s="98">
        <v>15538</v>
      </c>
      <c r="BD41" s="98">
        <v>15531</v>
      </c>
      <c r="BE41" s="98">
        <v>15497</v>
      </c>
      <c r="BF41" s="98">
        <v>15476</v>
      </c>
      <c r="BG41" s="98">
        <v>15382</v>
      </c>
      <c r="BH41" s="98">
        <v>15371</v>
      </c>
      <c r="BI41" s="98">
        <v>15246</v>
      </c>
      <c r="BJ41" s="98">
        <v>15333</v>
      </c>
      <c r="BK41" s="101">
        <v>15381</v>
      </c>
      <c r="BL41" s="97">
        <v>15386</v>
      </c>
      <c r="BM41" s="285">
        <v>15476</v>
      </c>
      <c r="BN41" s="285">
        <v>15403</v>
      </c>
      <c r="BO41" s="285">
        <v>15308</v>
      </c>
      <c r="BP41" s="285">
        <v>15304</v>
      </c>
      <c r="BQ41" s="285">
        <v>15237</v>
      </c>
      <c r="BR41" s="285">
        <v>15047</v>
      </c>
      <c r="BS41" s="285">
        <v>14980</v>
      </c>
      <c r="BT41" s="285">
        <v>14973</v>
      </c>
      <c r="BU41" s="285">
        <v>14952</v>
      </c>
      <c r="BV41" s="285">
        <v>14954</v>
      </c>
      <c r="BW41" s="101">
        <v>14958</v>
      </c>
      <c r="BX41" s="97">
        <v>15006</v>
      </c>
      <c r="BY41" s="285">
        <v>14990</v>
      </c>
      <c r="BZ41" s="285">
        <v>14978</v>
      </c>
      <c r="CA41" s="285">
        <v>14891</v>
      </c>
      <c r="CB41" s="285">
        <v>14691</v>
      </c>
      <c r="CC41" s="285">
        <v>14542</v>
      </c>
      <c r="CD41" s="285">
        <v>14496</v>
      </c>
      <c r="CE41" s="285">
        <v>14480</v>
      </c>
      <c r="CF41" s="285">
        <v>14411</v>
      </c>
      <c r="CG41" s="98">
        <v>14420</v>
      </c>
      <c r="CH41" s="98">
        <v>14417</v>
      </c>
      <c r="CI41" s="99">
        <v>14403</v>
      </c>
      <c r="CJ41" s="99">
        <v>14381</v>
      </c>
      <c r="CK41" s="99">
        <v>14425</v>
      </c>
      <c r="CL41" s="99">
        <v>14346</v>
      </c>
      <c r="CM41" s="99">
        <v>14322</v>
      </c>
      <c r="CN41" s="99">
        <v>14333</v>
      </c>
      <c r="CO41" s="99">
        <v>14377</v>
      </c>
      <c r="CP41" s="99">
        <v>14475</v>
      </c>
      <c r="CQ41" s="99">
        <v>14522</v>
      </c>
      <c r="CR41" s="99">
        <v>14569</v>
      </c>
      <c r="CS41" s="99">
        <v>14603</v>
      </c>
      <c r="CT41" s="99">
        <v>14645</v>
      </c>
      <c r="CU41" s="99">
        <v>14633</v>
      </c>
      <c r="CV41" s="99">
        <v>14635</v>
      </c>
      <c r="CW41" s="99">
        <f>'1.COBERTURA  DANE'!D42</f>
        <v>14588</v>
      </c>
      <c r="CX41" s="241">
        <f t="shared" si="2"/>
        <v>-47</v>
      </c>
      <c r="CY41" s="203">
        <f t="shared" si="3"/>
        <v>-0.32114793303723949</v>
      </c>
      <c r="CZ41" s="241">
        <f t="shared" si="4"/>
        <v>-45</v>
      </c>
      <c r="DA41" s="203">
        <f t="shared" si="5"/>
        <v>-0.30752408938700199</v>
      </c>
      <c r="DE41" s="361" t="s">
        <v>327</v>
      </c>
      <c r="DF41" s="8">
        <f>CG4</f>
        <v>2263110</v>
      </c>
      <c r="DG41" s="8">
        <f>CS4</f>
        <v>2317897</v>
      </c>
    </row>
    <row r="42" spans="1:111" s="18" customFormat="1" ht="15" outlineLevel="1">
      <c r="A42" s="88" t="s">
        <v>135</v>
      </c>
      <c r="B42" s="83"/>
      <c r="C42" s="89" t="s">
        <v>133</v>
      </c>
      <c r="D42" s="90">
        <f t="shared" ref="D42:AH42" si="9">SUBTOTAL(9,D43:D61)</f>
        <v>145554</v>
      </c>
      <c r="E42" s="91">
        <f t="shared" si="9"/>
        <v>146740</v>
      </c>
      <c r="F42" s="91">
        <f t="shared" si="9"/>
        <v>147252</v>
      </c>
      <c r="G42" s="91">
        <f t="shared" si="9"/>
        <v>145693</v>
      </c>
      <c r="H42" s="91">
        <f t="shared" si="9"/>
        <v>145263</v>
      </c>
      <c r="I42" s="91">
        <f t="shared" si="9"/>
        <v>146082</v>
      </c>
      <c r="J42" s="91">
        <f t="shared" si="9"/>
        <v>144041</v>
      </c>
      <c r="K42" s="91">
        <f t="shared" si="9"/>
        <v>145443</v>
      </c>
      <c r="L42" s="91">
        <f t="shared" si="9"/>
        <v>143870</v>
      </c>
      <c r="M42" s="91">
        <f t="shared" si="9"/>
        <v>144529</v>
      </c>
      <c r="N42" s="91">
        <f t="shared" si="9"/>
        <v>144506</v>
      </c>
      <c r="O42" s="92">
        <f t="shared" si="9"/>
        <v>146386</v>
      </c>
      <c r="P42" s="90">
        <f t="shared" si="9"/>
        <v>146977</v>
      </c>
      <c r="Q42" s="91">
        <f t="shared" si="9"/>
        <v>147076</v>
      </c>
      <c r="R42" s="93">
        <f t="shared" si="9"/>
        <v>148371</v>
      </c>
      <c r="S42" s="91">
        <f t="shared" si="9"/>
        <v>147316</v>
      </c>
      <c r="T42" s="91">
        <f t="shared" si="9"/>
        <v>148335</v>
      </c>
      <c r="U42" s="91">
        <f t="shared" si="9"/>
        <v>148970</v>
      </c>
      <c r="V42" s="91">
        <f t="shared" si="9"/>
        <v>144244</v>
      </c>
      <c r="W42" s="91">
        <f t="shared" si="9"/>
        <v>143985</v>
      </c>
      <c r="X42" s="91">
        <f t="shared" si="9"/>
        <v>144597</v>
      </c>
      <c r="Y42" s="91">
        <f t="shared" si="9"/>
        <v>150312</v>
      </c>
      <c r="Z42" s="91">
        <f t="shared" si="9"/>
        <v>150006</v>
      </c>
      <c r="AA42" s="92">
        <f t="shared" si="9"/>
        <v>149716</v>
      </c>
      <c r="AB42" s="90">
        <f t="shared" si="9"/>
        <v>148977</v>
      </c>
      <c r="AC42" s="91">
        <f t="shared" si="9"/>
        <v>150346</v>
      </c>
      <c r="AD42" s="91">
        <f t="shared" si="9"/>
        <v>150337</v>
      </c>
      <c r="AE42" s="91">
        <f t="shared" si="9"/>
        <v>150482</v>
      </c>
      <c r="AF42" s="91">
        <f t="shared" si="9"/>
        <v>150949</v>
      </c>
      <c r="AG42" s="91">
        <f t="shared" si="9"/>
        <v>150041</v>
      </c>
      <c r="AH42" s="91">
        <f t="shared" si="9"/>
        <v>149852</v>
      </c>
      <c r="AI42" s="91">
        <v>149644</v>
      </c>
      <c r="AJ42" s="91">
        <v>149965</v>
      </c>
      <c r="AK42" s="91">
        <v>151093</v>
      </c>
      <c r="AL42" s="91">
        <v>149807</v>
      </c>
      <c r="AM42" s="92">
        <v>150139</v>
      </c>
      <c r="AN42" s="90">
        <v>149882</v>
      </c>
      <c r="AO42" s="91">
        <v>150182</v>
      </c>
      <c r="AP42" s="91">
        <f>SUM(AP43:AP61)</f>
        <v>150519</v>
      </c>
      <c r="AQ42" s="91">
        <f>SUM(AQ43:AQ61)</f>
        <v>149931</v>
      </c>
      <c r="AR42" s="91">
        <f>SUM(AR43:AR61)</f>
        <v>150731</v>
      </c>
      <c r="AS42" s="91">
        <v>150712</v>
      </c>
      <c r="AT42" s="91">
        <v>150615</v>
      </c>
      <c r="AU42" s="91">
        <v>150534</v>
      </c>
      <c r="AV42" s="91">
        <v>149715</v>
      </c>
      <c r="AW42" s="91">
        <v>149942</v>
      </c>
      <c r="AX42" s="91">
        <v>149916</v>
      </c>
      <c r="AY42" s="92">
        <v>150585</v>
      </c>
      <c r="AZ42" s="90">
        <v>150561</v>
      </c>
      <c r="BA42" s="91">
        <v>150725</v>
      </c>
      <c r="BB42" s="91">
        <v>150739</v>
      </c>
      <c r="BC42" s="91">
        <v>149988</v>
      </c>
      <c r="BD42" s="91">
        <v>150396</v>
      </c>
      <c r="BE42" s="91">
        <v>149606</v>
      </c>
      <c r="BF42" s="91">
        <v>149469</v>
      </c>
      <c r="BG42" s="91">
        <v>147877</v>
      </c>
      <c r="BH42" s="91">
        <v>147737</v>
      </c>
      <c r="BI42" s="91">
        <v>146770</v>
      </c>
      <c r="BJ42" s="91">
        <v>147902</v>
      </c>
      <c r="BK42" s="94">
        <v>149216</v>
      </c>
      <c r="BL42" s="90">
        <v>149549</v>
      </c>
      <c r="BM42" s="284">
        <v>150611</v>
      </c>
      <c r="BN42" s="284">
        <v>150334</v>
      </c>
      <c r="BO42" s="284">
        <v>150225</v>
      </c>
      <c r="BP42" s="284">
        <v>150316</v>
      </c>
      <c r="BQ42" s="284">
        <v>149962</v>
      </c>
      <c r="BR42" s="284">
        <v>148313</v>
      </c>
      <c r="BS42" s="284">
        <v>147697</v>
      </c>
      <c r="BT42" s="284">
        <v>147612</v>
      </c>
      <c r="BU42" s="284">
        <v>147756</v>
      </c>
      <c r="BV42" s="284">
        <v>148308</v>
      </c>
      <c r="BW42" s="94">
        <v>148868</v>
      </c>
      <c r="BX42" s="90">
        <v>149170</v>
      </c>
      <c r="BY42" s="284">
        <v>148681</v>
      </c>
      <c r="BZ42" s="284">
        <v>148284</v>
      </c>
      <c r="CA42" s="284">
        <v>147292</v>
      </c>
      <c r="CB42" s="284">
        <v>146657</v>
      </c>
      <c r="CC42" s="284">
        <v>145022</v>
      </c>
      <c r="CD42" s="284">
        <v>144935</v>
      </c>
      <c r="CE42" s="284">
        <v>144985</v>
      </c>
      <c r="CF42" s="284">
        <v>145012</v>
      </c>
      <c r="CG42" s="91">
        <v>144562</v>
      </c>
      <c r="CH42" s="91">
        <v>144288</v>
      </c>
      <c r="CI42" s="92">
        <v>143993</v>
      </c>
      <c r="CJ42" s="92">
        <v>143502</v>
      </c>
      <c r="CK42" s="92">
        <v>143708</v>
      </c>
      <c r="CL42" s="92">
        <v>143439</v>
      </c>
      <c r="CM42" s="92">
        <v>143138</v>
      </c>
      <c r="CN42" s="92">
        <v>143359</v>
      </c>
      <c r="CO42" s="92">
        <v>143969</v>
      </c>
      <c r="CP42" s="92">
        <v>144740</v>
      </c>
      <c r="CQ42" s="92">
        <v>144990</v>
      </c>
      <c r="CR42" s="92">
        <v>145431</v>
      </c>
      <c r="CS42" s="92">
        <v>145676</v>
      </c>
      <c r="CT42" s="92">
        <v>146166</v>
      </c>
      <c r="CU42" s="92">
        <v>146674</v>
      </c>
      <c r="CV42" s="92">
        <v>146840</v>
      </c>
      <c r="CW42" s="92">
        <f>'1.COBERTURA  DANE'!D43</f>
        <v>146755</v>
      </c>
      <c r="CX42" s="241">
        <f t="shared" si="2"/>
        <v>-85</v>
      </c>
      <c r="CY42" s="203">
        <f t="shared" si="3"/>
        <v>-5.7886134568237539E-2</v>
      </c>
      <c r="CZ42" s="241">
        <f t="shared" si="4"/>
        <v>81</v>
      </c>
      <c r="DA42" s="203">
        <f t="shared" si="5"/>
        <v>5.5224511501697646E-2</v>
      </c>
      <c r="DE42" s="361" t="s">
        <v>328</v>
      </c>
      <c r="DF42" s="8">
        <f>CH4</f>
        <v>2253831</v>
      </c>
      <c r="DG42" s="8">
        <v>2329926</v>
      </c>
    </row>
    <row r="43" spans="1:111" ht="15" outlineLevel="2">
      <c r="A43" s="104">
        <v>4</v>
      </c>
      <c r="B43" s="95" t="s">
        <v>133</v>
      </c>
      <c r="C43" s="96" t="s">
        <v>61</v>
      </c>
      <c r="D43" s="97">
        <v>1586</v>
      </c>
      <c r="E43" s="98">
        <v>1592</v>
      </c>
      <c r="F43" s="98">
        <v>1600</v>
      </c>
      <c r="G43" s="98">
        <v>1593</v>
      </c>
      <c r="H43" s="98">
        <v>1603</v>
      </c>
      <c r="I43" s="98">
        <v>1597</v>
      </c>
      <c r="J43" s="98">
        <v>1580</v>
      </c>
      <c r="K43" s="98">
        <v>1596</v>
      </c>
      <c r="L43" s="98">
        <v>1552</v>
      </c>
      <c r="M43" s="98">
        <v>1567</v>
      </c>
      <c r="N43" s="98">
        <v>1554</v>
      </c>
      <c r="O43" s="99">
        <v>1578</v>
      </c>
      <c r="P43" s="97">
        <v>1586</v>
      </c>
      <c r="Q43" s="98">
        <v>1559</v>
      </c>
      <c r="R43" s="100">
        <v>1533</v>
      </c>
      <c r="S43" s="98">
        <v>1534</v>
      </c>
      <c r="T43" s="98">
        <v>1534</v>
      </c>
      <c r="U43" s="98">
        <v>1520</v>
      </c>
      <c r="V43" s="98">
        <v>1506</v>
      </c>
      <c r="W43" s="98">
        <v>1487</v>
      </c>
      <c r="X43" s="98">
        <v>1469</v>
      </c>
      <c r="Y43" s="98">
        <v>1464</v>
      </c>
      <c r="Z43" s="98">
        <v>1451</v>
      </c>
      <c r="AA43" s="99">
        <v>1469</v>
      </c>
      <c r="AB43" s="97">
        <v>1298</v>
      </c>
      <c r="AC43" s="98">
        <v>1516</v>
      </c>
      <c r="AD43" s="98">
        <v>1522</v>
      </c>
      <c r="AE43" s="98">
        <v>1519</v>
      </c>
      <c r="AF43" s="98">
        <v>1518</v>
      </c>
      <c r="AG43" s="98">
        <v>1507</v>
      </c>
      <c r="AH43" s="98">
        <v>1498</v>
      </c>
      <c r="AI43" s="98">
        <v>1520</v>
      </c>
      <c r="AJ43" s="98">
        <v>1514</v>
      </c>
      <c r="AK43" s="98">
        <v>1510</v>
      </c>
      <c r="AL43" s="98">
        <v>1503</v>
      </c>
      <c r="AM43" s="99">
        <v>1518</v>
      </c>
      <c r="AN43" s="97">
        <v>1507</v>
      </c>
      <c r="AO43" s="98">
        <v>1492</v>
      </c>
      <c r="AP43" s="98">
        <v>1485</v>
      </c>
      <c r="AQ43" s="98">
        <v>1468</v>
      </c>
      <c r="AR43" s="98">
        <v>1465</v>
      </c>
      <c r="AS43" s="98">
        <v>1478</v>
      </c>
      <c r="AT43" s="98">
        <v>1481</v>
      </c>
      <c r="AU43" s="98">
        <v>1500</v>
      </c>
      <c r="AV43" s="98">
        <v>1492</v>
      </c>
      <c r="AW43" s="98">
        <v>1480</v>
      </c>
      <c r="AX43" s="98">
        <v>1467</v>
      </c>
      <c r="AY43" s="99">
        <v>1473</v>
      </c>
      <c r="AZ43" s="97">
        <v>1476</v>
      </c>
      <c r="BA43" s="98">
        <v>1472</v>
      </c>
      <c r="BB43" s="98">
        <v>1465</v>
      </c>
      <c r="BC43" s="98">
        <v>1457</v>
      </c>
      <c r="BD43" s="98">
        <v>1453</v>
      </c>
      <c r="BE43" s="98">
        <v>1449</v>
      </c>
      <c r="BF43" s="98">
        <v>1453</v>
      </c>
      <c r="BG43" s="98">
        <v>1438</v>
      </c>
      <c r="BH43" s="98">
        <v>1448</v>
      </c>
      <c r="BI43" s="98">
        <v>1430</v>
      </c>
      <c r="BJ43" s="98">
        <v>1440</v>
      </c>
      <c r="BK43" s="101">
        <v>1444</v>
      </c>
      <c r="BL43" s="97">
        <v>1437</v>
      </c>
      <c r="BM43" s="285">
        <v>1438</v>
      </c>
      <c r="BN43" s="285">
        <v>1450</v>
      </c>
      <c r="BO43" s="285">
        <v>1468</v>
      </c>
      <c r="BP43" s="285">
        <v>1471</v>
      </c>
      <c r="BQ43" s="285">
        <v>1465</v>
      </c>
      <c r="BR43" s="285">
        <v>1424</v>
      </c>
      <c r="BS43" s="285">
        <v>1427</v>
      </c>
      <c r="BT43" s="285">
        <v>1416</v>
      </c>
      <c r="BU43" s="285">
        <v>1416</v>
      </c>
      <c r="BV43" s="285">
        <v>1412</v>
      </c>
      <c r="BW43" s="101">
        <v>1427</v>
      </c>
      <c r="BX43" s="97">
        <v>1431</v>
      </c>
      <c r="BY43" s="285">
        <v>1410</v>
      </c>
      <c r="BZ43" s="285">
        <v>1407</v>
      </c>
      <c r="CA43" s="285">
        <v>1405</v>
      </c>
      <c r="CB43" s="285">
        <v>1392</v>
      </c>
      <c r="CC43" s="285">
        <v>1389</v>
      </c>
      <c r="CD43" s="285">
        <v>1380</v>
      </c>
      <c r="CE43" s="285">
        <v>1366</v>
      </c>
      <c r="CF43" s="285">
        <v>1368</v>
      </c>
      <c r="CG43" s="98">
        <v>1359</v>
      </c>
      <c r="CH43" s="98">
        <v>1370</v>
      </c>
      <c r="CI43" s="99">
        <v>1363</v>
      </c>
      <c r="CJ43" s="99">
        <v>1352</v>
      </c>
      <c r="CK43" s="99">
        <v>1368</v>
      </c>
      <c r="CL43" s="99">
        <v>1361</v>
      </c>
      <c r="CM43" s="99">
        <v>1358</v>
      </c>
      <c r="CN43" s="99">
        <v>1357</v>
      </c>
      <c r="CO43" s="99">
        <v>1362</v>
      </c>
      <c r="CP43" s="99">
        <v>1373</v>
      </c>
      <c r="CQ43" s="99">
        <v>1377</v>
      </c>
      <c r="CR43" s="99">
        <v>1377</v>
      </c>
      <c r="CS43" s="99">
        <v>1387</v>
      </c>
      <c r="CT43" s="99">
        <v>1390</v>
      </c>
      <c r="CU43" s="99">
        <v>1395</v>
      </c>
      <c r="CV43" s="99">
        <v>1398</v>
      </c>
      <c r="CW43" s="99">
        <f>'1.COBERTURA  DANE'!D44</f>
        <v>1392</v>
      </c>
      <c r="CX43" s="241">
        <f t="shared" si="2"/>
        <v>-6</v>
      </c>
      <c r="CY43" s="203">
        <f t="shared" si="3"/>
        <v>-0.42918454935622319</v>
      </c>
      <c r="CZ43" s="241">
        <f t="shared" si="4"/>
        <v>-3</v>
      </c>
      <c r="DA43" s="203">
        <f t="shared" si="5"/>
        <v>-0.21505376344086022</v>
      </c>
      <c r="DE43" s="361" t="s">
        <v>329</v>
      </c>
      <c r="DF43" s="8">
        <f>CI4</f>
        <v>2241894</v>
      </c>
      <c r="DG43" s="8">
        <f>CW4</f>
        <v>2344891</v>
      </c>
    </row>
    <row r="44" spans="1:111" ht="15" outlineLevel="2">
      <c r="A44" s="104">
        <v>42</v>
      </c>
      <c r="B44" s="95" t="s">
        <v>133</v>
      </c>
      <c r="C44" s="96" t="s">
        <v>188</v>
      </c>
      <c r="D44" s="97">
        <v>15424</v>
      </c>
      <c r="E44" s="98">
        <v>15455</v>
      </c>
      <c r="F44" s="98">
        <v>15359</v>
      </c>
      <c r="G44" s="98">
        <v>15344</v>
      </c>
      <c r="H44" s="98">
        <v>15215</v>
      </c>
      <c r="I44" s="98">
        <v>15429</v>
      </c>
      <c r="J44" s="98">
        <v>15212</v>
      </c>
      <c r="K44" s="98">
        <v>15328</v>
      </c>
      <c r="L44" s="98">
        <v>15254</v>
      </c>
      <c r="M44" s="98">
        <v>15459</v>
      </c>
      <c r="N44" s="98">
        <v>15420</v>
      </c>
      <c r="O44" s="99">
        <v>15583</v>
      </c>
      <c r="P44" s="97">
        <v>15657</v>
      </c>
      <c r="Q44" s="98">
        <v>15723</v>
      </c>
      <c r="R44" s="100">
        <v>15936</v>
      </c>
      <c r="S44" s="98">
        <v>16018</v>
      </c>
      <c r="T44" s="98">
        <v>16011</v>
      </c>
      <c r="U44" s="98">
        <v>16032</v>
      </c>
      <c r="V44" s="98">
        <v>16155</v>
      </c>
      <c r="W44" s="98">
        <v>16144</v>
      </c>
      <c r="X44" s="98">
        <v>16216</v>
      </c>
      <c r="Y44" s="98">
        <v>16312</v>
      </c>
      <c r="Z44" s="98">
        <v>16184</v>
      </c>
      <c r="AA44" s="99">
        <v>16076</v>
      </c>
      <c r="AB44" s="97">
        <v>16091</v>
      </c>
      <c r="AC44" s="98">
        <v>16121</v>
      </c>
      <c r="AD44" s="98">
        <v>16038</v>
      </c>
      <c r="AE44" s="98">
        <v>16098</v>
      </c>
      <c r="AF44" s="98">
        <v>16115</v>
      </c>
      <c r="AG44" s="98">
        <v>15971</v>
      </c>
      <c r="AH44" s="98">
        <v>15920</v>
      </c>
      <c r="AI44" s="98">
        <v>15815</v>
      </c>
      <c r="AJ44" s="98">
        <v>15898</v>
      </c>
      <c r="AK44" s="98">
        <v>16054</v>
      </c>
      <c r="AL44" s="98">
        <v>16005</v>
      </c>
      <c r="AM44" s="99">
        <v>16012</v>
      </c>
      <c r="AN44" s="97">
        <v>16036</v>
      </c>
      <c r="AO44" s="98">
        <v>16114</v>
      </c>
      <c r="AP44" s="98">
        <v>16106</v>
      </c>
      <c r="AQ44" s="98">
        <v>16001</v>
      </c>
      <c r="AR44" s="98">
        <v>16200</v>
      </c>
      <c r="AS44" s="98">
        <v>16179</v>
      </c>
      <c r="AT44" s="98">
        <v>16123</v>
      </c>
      <c r="AU44" s="98">
        <v>16163</v>
      </c>
      <c r="AV44" s="98">
        <v>16052</v>
      </c>
      <c r="AW44" s="98">
        <v>16140</v>
      </c>
      <c r="AX44" s="98">
        <v>16240</v>
      </c>
      <c r="AY44" s="99">
        <v>16378</v>
      </c>
      <c r="AZ44" s="97">
        <v>16469</v>
      </c>
      <c r="BA44" s="98">
        <v>16436</v>
      </c>
      <c r="BB44" s="98">
        <v>16485</v>
      </c>
      <c r="BC44" s="98">
        <v>16524</v>
      </c>
      <c r="BD44" s="98">
        <v>16536</v>
      </c>
      <c r="BE44" s="98">
        <v>16417</v>
      </c>
      <c r="BF44" s="98">
        <v>16510</v>
      </c>
      <c r="BG44" s="98">
        <v>16266</v>
      </c>
      <c r="BH44" s="98">
        <v>16331</v>
      </c>
      <c r="BI44" s="98">
        <v>16167</v>
      </c>
      <c r="BJ44" s="98">
        <v>16549</v>
      </c>
      <c r="BK44" s="101">
        <v>16771</v>
      </c>
      <c r="BL44" s="97">
        <v>16935</v>
      </c>
      <c r="BM44" s="285">
        <v>17150</v>
      </c>
      <c r="BN44" s="285">
        <v>17228</v>
      </c>
      <c r="BO44" s="285">
        <v>17285</v>
      </c>
      <c r="BP44" s="285">
        <v>17352</v>
      </c>
      <c r="BQ44" s="285">
        <v>17409</v>
      </c>
      <c r="BR44" s="285">
        <v>17311</v>
      </c>
      <c r="BS44" s="285">
        <v>17284</v>
      </c>
      <c r="BT44" s="285">
        <v>17329</v>
      </c>
      <c r="BU44" s="285">
        <v>17431</v>
      </c>
      <c r="BV44" s="285">
        <v>17612</v>
      </c>
      <c r="BW44" s="101">
        <v>17687</v>
      </c>
      <c r="BX44" s="97">
        <v>17626</v>
      </c>
      <c r="BY44" s="285">
        <v>17699</v>
      </c>
      <c r="BZ44" s="285">
        <v>17591</v>
      </c>
      <c r="CA44" s="285">
        <v>17425</v>
      </c>
      <c r="CB44" s="285">
        <v>17353</v>
      </c>
      <c r="CC44" s="285">
        <v>16958</v>
      </c>
      <c r="CD44" s="285">
        <v>17014</v>
      </c>
      <c r="CE44" s="285">
        <v>17021</v>
      </c>
      <c r="CF44" s="285">
        <v>16941</v>
      </c>
      <c r="CG44" s="98">
        <v>16892</v>
      </c>
      <c r="CH44" s="98">
        <v>16858</v>
      </c>
      <c r="CI44" s="99">
        <v>16763</v>
      </c>
      <c r="CJ44" s="99">
        <v>16678</v>
      </c>
      <c r="CK44" s="99">
        <v>16677</v>
      </c>
      <c r="CL44" s="99">
        <v>16690</v>
      </c>
      <c r="CM44" s="99">
        <v>16557</v>
      </c>
      <c r="CN44" s="99">
        <v>16670</v>
      </c>
      <c r="CO44" s="99">
        <v>16718</v>
      </c>
      <c r="CP44" s="99">
        <v>16842</v>
      </c>
      <c r="CQ44" s="99">
        <v>16639</v>
      </c>
      <c r="CR44" s="99">
        <v>17053</v>
      </c>
      <c r="CS44" s="99">
        <v>17015</v>
      </c>
      <c r="CT44" s="99">
        <v>16988</v>
      </c>
      <c r="CU44" s="99">
        <v>16960</v>
      </c>
      <c r="CV44" s="99">
        <v>17088</v>
      </c>
      <c r="CW44" s="99">
        <f>'1.COBERTURA  DANE'!D45</f>
        <v>17073</v>
      </c>
      <c r="CX44" s="241">
        <f t="shared" si="2"/>
        <v>-15</v>
      </c>
      <c r="CY44" s="203">
        <f t="shared" si="3"/>
        <v>-8.7780898876404487E-2</v>
      </c>
      <c r="CZ44" s="241">
        <f t="shared" si="4"/>
        <v>113</v>
      </c>
      <c r="DA44" s="203">
        <f t="shared" si="5"/>
        <v>0.66627358490566035</v>
      </c>
    </row>
    <row r="45" spans="1:111" ht="15" outlineLevel="2">
      <c r="A45" s="104">
        <v>44</v>
      </c>
      <c r="B45" s="95" t="s">
        <v>133</v>
      </c>
      <c r="C45" s="96" t="s">
        <v>34</v>
      </c>
      <c r="D45" s="97">
        <v>6186</v>
      </c>
      <c r="E45" s="98">
        <v>6185</v>
      </c>
      <c r="F45" s="98">
        <v>6219</v>
      </c>
      <c r="G45" s="98">
        <v>6201</v>
      </c>
      <c r="H45" s="98">
        <v>6202</v>
      </c>
      <c r="I45" s="98">
        <v>6207</v>
      </c>
      <c r="J45" s="98">
        <v>5927</v>
      </c>
      <c r="K45" s="98">
        <v>6186</v>
      </c>
      <c r="L45" s="98">
        <v>5820</v>
      </c>
      <c r="M45" s="98">
        <v>5825</v>
      </c>
      <c r="N45" s="98">
        <v>5839</v>
      </c>
      <c r="O45" s="99">
        <v>5834</v>
      </c>
      <c r="P45" s="97">
        <v>5838</v>
      </c>
      <c r="Q45" s="98">
        <v>5839</v>
      </c>
      <c r="R45" s="100">
        <v>5867</v>
      </c>
      <c r="S45" s="98">
        <v>5855</v>
      </c>
      <c r="T45" s="98">
        <v>5863</v>
      </c>
      <c r="U45" s="98">
        <v>5845</v>
      </c>
      <c r="V45" s="98">
        <v>5834</v>
      </c>
      <c r="W45" s="98">
        <v>5836</v>
      </c>
      <c r="X45" s="98">
        <v>5882</v>
      </c>
      <c r="Y45" s="98">
        <v>5915</v>
      </c>
      <c r="Z45" s="98">
        <v>5880</v>
      </c>
      <c r="AA45" s="99">
        <v>5855</v>
      </c>
      <c r="AB45" s="97">
        <v>5858</v>
      </c>
      <c r="AC45" s="98">
        <v>5840</v>
      </c>
      <c r="AD45" s="98">
        <v>5830</v>
      </c>
      <c r="AE45" s="98">
        <v>5807</v>
      </c>
      <c r="AF45" s="98">
        <v>5864</v>
      </c>
      <c r="AG45" s="98">
        <v>5782</v>
      </c>
      <c r="AH45" s="98">
        <v>5743</v>
      </c>
      <c r="AI45" s="98">
        <v>5734</v>
      </c>
      <c r="AJ45" s="98">
        <v>5714</v>
      </c>
      <c r="AK45" s="98">
        <v>5830</v>
      </c>
      <c r="AL45" s="98">
        <v>5836</v>
      </c>
      <c r="AM45" s="99">
        <v>5879</v>
      </c>
      <c r="AN45" s="97">
        <v>5868</v>
      </c>
      <c r="AO45" s="98">
        <v>5851</v>
      </c>
      <c r="AP45" s="98">
        <v>5862</v>
      </c>
      <c r="AQ45" s="98">
        <v>5838</v>
      </c>
      <c r="AR45" s="98">
        <v>5896</v>
      </c>
      <c r="AS45" s="98">
        <v>5896</v>
      </c>
      <c r="AT45" s="98">
        <v>5894</v>
      </c>
      <c r="AU45" s="98">
        <v>5902</v>
      </c>
      <c r="AV45" s="98">
        <v>5850</v>
      </c>
      <c r="AW45" s="98">
        <v>5892</v>
      </c>
      <c r="AX45" s="98">
        <v>5881</v>
      </c>
      <c r="AY45" s="99">
        <v>5886</v>
      </c>
      <c r="AZ45" s="97">
        <v>5866</v>
      </c>
      <c r="BA45" s="98">
        <v>5850</v>
      </c>
      <c r="BB45" s="98">
        <v>5805</v>
      </c>
      <c r="BC45" s="98">
        <v>5827</v>
      </c>
      <c r="BD45" s="98">
        <v>5803</v>
      </c>
      <c r="BE45" s="98">
        <v>5771</v>
      </c>
      <c r="BF45" s="98">
        <v>5741</v>
      </c>
      <c r="BG45" s="98">
        <v>5688</v>
      </c>
      <c r="BH45" s="98">
        <v>5727</v>
      </c>
      <c r="BI45" s="98">
        <v>5700</v>
      </c>
      <c r="BJ45" s="98">
        <v>5723</v>
      </c>
      <c r="BK45" s="101">
        <v>5785</v>
      </c>
      <c r="BL45" s="97">
        <v>5792</v>
      </c>
      <c r="BM45" s="285">
        <v>5805</v>
      </c>
      <c r="BN45" s="285">
        <v>5803</v>
      </c>
      <c r="BO45" s="285">
        <v>5778</v>
      </c>
      <c r="BP45" s="285">
        <v>5769</v>
      </c>
      <c r="BQ45" s="285">
        <v>5737</v>
      </c>
      <c r="BR45" s="285">
        <v>5576</v>
      </c>
      <c r="BS45" s="285">
        <v>5548</v>
      </c>
      <c r="BT45" s="285">
        <v>5531</v>
      </c>
      <c r="BU45" s="285">
        <v>5554</v>
      </c>
      <c r="BV45" s="285">
        <v>5574</v>
      </c>
      <c r="BW45" s="101">
        <v>5573</v>
      </c>
      <c r="BX45" s="97">
        <v>5570</v>
      </c>
      <c r="BY45" s="285">
        <v>5567</v>
      </c>
      <c r="BZ45" s="285">
        <v>5529</v>
      </c>
      <c r="CA45" s="285">
        <v>5427</v>
      </c>
      <c r="CB45" s="285">
        <v>5399</v>
      </c>
      <c r="CC45" s="285">
        <v>5306</v>
      </c>
      <c r="CD45" s="285">
        <v>5282</v>
      </c>
      <c r="CE45" s="285">
        <v>5284</v>
      </c>
      <c r="CF45" s="285">
        <v>5235</v>
      </c>
      <c r="CG45" s="98">
        <v>5245</v>
      </c>
      <c r="CH45" s="98">
        <v>5258</v>
      </c>
      <c r="CI45" s="99">
        <v>5323</v>
      </c>
      <c r="CJ45" s="99">
        <v>5311</v>
      </c>
      <c r="CK45" s="99">
        <v>5328</v>
      </c>
      <c r="CL45" s="99">
        <v>5312</v>
      </c>
      <c r="CM45" s="99">
        <v>5293</v>
      </c>
      <c r="CN45" s="99">
        <v>5282</v>
      </c>
      <c r="CO45" s="99">
        <v>5311</v>
      </c>
      <c r="CP45" s="99">
        <v>5311</v>
      </c>
      <c r="CQ45" s="99">
        <v>5356</v>
      </c>
      <c r="CR45" s="99">
        <v>5349</v>
      </c>
      <c r="CS45" s="99">
        <v>5366</v>
      </c>
      <c r="CT45" s="99">
        <v>5445</v>
      </c>
      <c r="CU45" s="99">
        <v>5508</v>
      </c>
      <c r="CV45" s="99">
        <v>5517</v>
      </c>
      <c r="CW45" s="99">
        <f>'1.COBERTURA  DANE'!D46</f>
        <v>5485</v>
      </c>
      <c r="CX45" s="241">
        <f t="shared" si="2"/>
        <v>-32</v>
      </c>
      <c r="CY45" s="203">
        <f t="shared" si="3"/>
        <v>-0.58002537611020488</v>
      </c>
      <c r="CZ45" s="241">
        <f t="shared" si="4"/>
        <v>-23</v>
      </c>
      <c r="DA45" s="203">
        <f t="shared" si="5"/>
        <v>-0.41757443718228027</v>
      </c>
    </row>
    <row r="46" spans="1:111" ht="15" outlineLevel="2">
      <c r="A46" s="104">
        <v>59</v>
      </c>
      <c r="B46" s="95" t="s">
        <v>133</v>
      </c>
      <c r="C46" s="96" t="s">
        <v>107</v>
      </c>
      <c r="D46" s="97">
        <v>3407</v>
      </c>
      <c r="E46" s="98">
        <v>3412</v>
      </c>
      <c r="F46" s="98">
        <v>3405</v>
      </c>
      <c r="G46" s="98">
        <v>3399</v>
      </c>
      <c r="H46" s="98">
        <v>3379</v>
      </c>
      <c r="I46" s="98">
        <v>3380</v>
      </c>
      <c r="J46" s="98">
        <v>3360</v>
      </c>
      <c r="K46" s="98">
        <v>3371</v>
      </c>
      <c r="L46" s="98">
        <v>3314</v>
      </c>
      <c r="M46" s="98">
        <v>3346</v>
      </c>
      <c r="N46" s="98">
        <v>3314</v>
      </c>
      <c r="O46" s="99">
        <v>3363</v>
      </c>
      <c r="P46" s="97">
        <v>3334</v>
      </c>
      <c r="Q46" s="98">
        <v>3339</v>
      </c>
      <c r="R46" s="100">
        <v>3373</v>
      </c>
      <c r="S46" s="98">
        <v>3329</v>
      </c>
      <c r="T46" s="98">
        <v>3297</v>
      </c>
      <c r="U46" s="98">
        <v>3258</v>
      </c>
      <c r="V46" s="98">
        <v>3271</v>
      </c>
      <c r="W46" s="98">
        <v>3264</v>
      </c>
      <c r="X46" s="98">
        <v>3269</v>
      </c>
      <c r="Y46" s="98">
        <v>3273</v>
      </c>
      <c r="Z46" s="98">
        <v>3270</v>
      </c>
      <c r="AA46" s="99">
        <v>3211</v>
      </c>
      <c r="AB46" s="97">
        <v>3200</v>
      </c>
      <c r="AC46" s="98">
        <v>3208</v>
      </c>
      <c r="AD46" s="98">
        <v>3219</v>
      </c>
      <c r="AE46" s="98">
        <v>3226</v>
      </c>
      <c r="AF46" s="98">
        <v>3211</v>
      </c>
      <c r="AG46" s="98">
        <v>3188</v>
      </c>
      <c r="AH46" s="98">
        <v>3206</v>
      </c>
      <c r="AI46" s="98">
        <v>3237</v>
      </c>
      <c r="AJ46" s="98">
        <v>3299</v>
      </c>
      <c r="AK46" s="98">
        <v>3321</v>
      </c>
      <c r="AL46" s="98">
        <v>3332</v>
      </c>
      <c r="AM46" s="99">
        <v>3315</v>
      </c>
      <c r="AN46" s="97">
        <v>3293</v>
      </c>
      <c r="AO46" s="98">
        <v>3274</v>
      </c>
      <c r="AP46" s="98">
        <v>3263</v>
      </c>
      <c r="AQ46" s="98">
        <v>3256</v>
      </c>
      <c r="AR46" s="98">
        <v>3264</v>
      </c>
      <c r="AS46" s="98">
        <v>3246</v>
      </c>
      <c r="AT46" s="98">
        <v>3237</v>
      </c>
      <c r="AU46" s="98">
        <v>3267</v>
      </c>
      <c r="AV46" s="98">
        <v>3231</v>
      </c>
      <c r="AW46" s="98">
        <v>3214</v>
      </c>
      <c r="AX46" s="98">
        <v>3186</v>
      </c>
      <c r="AY46" s="99">
        <v>3196</v>
      </c>
      <c r="AZ46" s="97">
        <v>3194</v>
      </c>
      <c r="BA46" s="98">
        <v>3183</v>
      </c>
      <c r="BB46" s="98">
        <v>3164</v>
      </c>
      <c r="BC46" s="98">
        <v>3144</v>
      </c>
      <c r="BD46" s="98">
        <v>3112</v>
      </c>
      <c r="BE46" s="98">
        <v>3053</v>
      </c>
      <c r="BF46" s="98">
        <v>3039</v>
      </c>
      <c r="BG46" s="98">
        <v>3011</v>
      </c>
      <c r="BH46" s="98">
        <v>3015</v>
      </c>
      <c r="BI46" s="98">
        <v>2977</v>
      </c>
      <c r="BJ46" s="98">
        <v>3014</v>
      </c>
      <c r="BK46" s="101">
        <v>3070</v>
      </c>
      <c r="BL46" s="97">
        <v>3077</v>
      </c>
      <c r="BM46" s="285">
        <v>3116</v>
      </c>
      <c r="BN46" s="285">
        <v>3083</v>
      </c>
      <c r="BO46" s="285">
        <v>3099</v>
      </c>
      <c r="BP46" s="285">
        <v>3098</v>
      </c>
      <c r="BQ46" s="285">
        <v>3109</v>
      </c>
      <c r="BR46" s="285">
        <v>3126</v>
      </c>
      <c r="BS46" s="285">
        <v>3136</v>
      </c>
      <c r="BT46" s="285">
        <v>3140</v>
      </c>
      <c r="BU46" s="285">
        <v>3136</v>
      </c>
      <c r="BV46" s="285">
        <v>3112</v>
      </c>
      <c r="BW46" s="101">
        <v>3302</v>
      </c>
      <c r="BX46" s="97">
        <v>3308</v>
      </c>
      <c r="BY46" s="285">
        <v>3245</v>
      </c>
      <c r="BZ46" s="285">
        <v>3211</v>
      </c>
      <c r="CA46" s="285">
        <v>3176</v>
      </c>
      <c r="CB46" s="285">
        <v>3170</v>
      </c>
      <c r="CC46" s="285">
        <v>3072</v>
      </c>
      <c r="CD46" s="285">
        <v>3074</v>
      </c>
      <c r="CE46" s="285">
        <v>3069</v>
      </c>
      <c r="CF46" s="285">
        <v>3031</v>
      </c>
      <c r="CG46" s="98">
        <v>2992</v>
      </c>
      <c r="CH46" s="98">
        <v>2957</v>
      </c>
      <c r="CI46" s="99">
        <v>2928</v>
      </c>
      <c r="CJ46" s="99">
        <v>2875</v>
      </c>
      <c r="CK46" s="99">
        <v>2855</v>
      </c>
      <c r="CL46" s="99">
        <v>2783</v>
      </c>
      <c r="CM46" s="99">
        <v>2781</v>
      </c>
      <c r="CN46" s="99">
        <v>2803</v>
      </c>
      <c r="CO46" s="99">
        <v>2821</v>
      </c>
      <c r="CP46" s="99">
        <v>2818</v>
      </c>
      <c r="CQ46" s="99">
        <v>2831</v>
      </c>
      <c r="CR46" s="99">
        <v>2834</v>
      </c>
      <c r="CS46" s="99">
        <v>2848</v>
      </c>
      <c r="CT46" s="99">
        <v>2852</v>
      </c>
      <c r="CU46" s="99">
        <v>2847</v>
      </c>
      <c r="CV46" s="99">
        <v>2838</v>
      </c>
      <c r="CW46" s="99">
        <f>'1.COBERTURA  DANE'!D47</f>
        <v>2829</v>
      </c>
      <c r="CX46" s="241">
        <f t="shared" si="2"/>
        <v>-9</v>
      </c>
      <c r="CY46" s="203">
        <f t="shared" si="3"/>
        <v>-0.31712473572938688</v>
      </c>
      <c r="CZ46" s="241">
        <f t="shared" si="4"/>
        <v>-18</v>
      </c>
      <c r="DA46" s="203">
        <f t="shared" si="5"/>
        <v>-0.63224446786090627</v>
      </c>
    </row>
    <row r="47" spans="1:111" ht="15" outlineLevel="2">
      <c r="A47" s="104">
        <v>113</v>
      </c>
      <c r="B47" s="95" t="s">
        <v>133</v>
      </c>
      <c r="C47" s="96" t="s">
        <v>36</v>
      </c>
      <c r="D47" s="97">
        <v>6182</v>
      </c>
      <c r="E47" s="98">
        <v>6209</v>
      </c>
      <c r="F47" s="98">
        <v>6122</v>
      </c>
      <c r="G47" s="98">
        <v>5699</v>
      </c>
      <c r="H47" s="98">
        <v>5697</v>
      </c>
      <c r="I47" s="98">
        <v>5774</v>
      </c>
      <c r="J47" s="98">
        <v>5608</v>
      </c>
      <c r="K47" s="98">
        <v>5744</v>
      </c>
      <c r="L47" s="98">
        <v>5565</v>
      </c>
      <c r="M47" s="98">
        <v>5554</v>
      </c>
      <c r="N47" s="98">
        <v>5548</v>
      </c>
      <c r="O47" s="99">
        <v>5531</v>
      </c>
      <c r="P47" s="97">
        <v>5511</v>
      </c>
      <c r="Q47" s="98">
        <v>5509</v>
      </c>
      <c r="R47" s="100">
        <v>5515</v>
      </c>
      <c r="S47" s="98">
        <v>5442</v>
      </c>
      <c r="T47" s="98">
        <v>5450</v>
      </c>
      <c r="U47" s="98">
        <v>5449</v>
      </c>
      <c r="V47" s="98">
        <v>5439</v>
      </c>
      <c r="W47" s="98">
        <v>5398</v>
      </c>
      <c r="X47" s="98">
        <v>5438</v>
      </c>
      <c r="Y47" s="98">
        <v>5509</v>
      </c>
      <c r="Z47" s="98">
        <v>5456</v>
      </c>
      <c r="AA47" s="99">
        <v>5421</v>
      </c>
      <c r="AB47" s="97">
        <v>5449</v>
      </c>
      <c r="AC47" s="98">
        <v>5455</v>
      </c>
      <c r="AD47" s="98">
        <v>5406</v>
      </c>
      <c r="AE47" s="98">
        <v>5395</v>
      </c>
      <c r="AF47" s="98">
        <v>5433</v>
      </c>
      <c r="AG47" s="98">
        <v>5447</v>
      </c>
      <c r="AH47" s="98">
        <v>5438</v>
      </c>
      <c r="AI47" s="98">
        <v>5407</v>
      </c>
      <c r="AJ47" s="98">
        <v>5402</v>
      </c>
      <c r="AK47" s="98">
        <v>5466</v>
      </c>
      <c r="AL47" s="98">
        <v>5442</v>
      </c>
      <c r="AM47" s="99">
        <v>5490</v>
      </c>
      <c r="AN47" s="97">
        <v>5417</v>
      </c>
      <c r="AO47" s="98">
        <v>5443</v>
      </c>
      <c r="AP47" s="98">
        <v>5480</v>
      </c>
      <c r="AQ47" s="98">
        <v>5481</v>
      </c>
      <c r="AR47" s="98">
        <v>5472</v>
      </c>
      <c r="AS47" s="98">
        <v>5491</v>
      </c>
      <c r="AT47" s="98">
        <v>5491</v>
      </c>
      <c r="AU47" s="98">
        <v>5495</v>
      </c>
      <c r="AV47" s="98">
        <v>5518</v>
      </c>
      <c r="AW47" s="98">
        <v>5581</v>
      </c>
      <c r="AX47" s="98">
        <v>5611</v>
      </c>
      <c r="AY47" s="99">
        <v>5663</v>
      </c>
      <c r="AZ47" s="97">
        <v>5706</v>
      </c>
      <c r="BA47" s="98">
        <v>5699</v>
      </c>
      <c r="BB47" s="98">
        <v>5715</v>
      </c>
      <c r="BC47" s="98">
        <v>5691</v>
      </c>
      <c r="BD47" s="98">
        <v>5700</v>
      </c>
      <c r="BE47" s="98">
        <v>5699</v>
      </c>
      <c r="BF47" s="98">
        <v>5666</v>
      </c>
      <c r="BG47" s="98">
        <v>5563</v>
      </c>
      <c r="BH47" s="98">
        <v>5585</v>
      </c>
      <c r="BI47" s="98">
        <v>5546</v>
      </c>
      <c r="BJ47" s="98">
        <v>5604</v>
      </c>
      <c r="BK47" s="101">
        <v>5702</v>
      </c>
      <c r="BL47" s="97">
        <v>5771</v>
      </c>
      <c r="BM47" s="285">
        <v>5860</v>
      </c>
      <c r="BN47" s="285">
        <v>5834</v>
      </c>
      <c r="BO47" s="285">
        <v>5847</v>
      </c>
      <c r="BP47" s="285">
        <v>5894</v>
      </c>
      <c r="BQ47" s="285">
        <v>5931</v>
      </c>
      <c r="BR47" s="285">
        <v>5849</v>
      </c>
      <c r="BS47" s="285">
        <v>5805</v>
      </c>
      <c r="BT47" s="285">
        <v>5774</v>
      </c>
      <c r="BU47" s="285">
        <v>5803</v>
      </c>
      <c r="BV47" s="285">
        <v>5958</v>
      </c>
      <c r="BW47" s="101">
        <v>6010</v>
      </c>
      <c r="BX47" s="97">
        <v>6060</v>
      </c>
      <c r="BY47" s="285">
        <v>6021</v>
      </c>
      <c r="BZ47" s="285">
        <v>6047</v>
      </c>
      <c r="CA47" s="285">
        <v>5969</v>
      </c>
      <c r="CB47" s="285">
        <v>5967</v>
      </c>
      <c r="CC47" s="285">
        <v>5997</v>
      </c>
      <c r="CD47" s="285">
        <v>5951</v>
      </c>
      <c r="CE47" s="285">
        <v>5941</v>
      </c>
      <c r="CF47" s="285">
        <v>5883</v>
      </c>
      <c r="CG47" s="98">
        <v>5791</v>
      </c>
      <c r="CH47" s="98">
        <v>5723</v>
      </c>
      <c r="CI47" s="99">
        <v>5713</v>
      </c>
      <c r="CJ47" s="99">
        <v>5694</v>
      </c>
      <c r="CK47" s="99">
        <v>5677</v>
      </c>
      <c r="CL47" s="99">
        <v>5618</v>
      </c>
      <c r="CM47" s="99">
        <v>5609</v>
      </c>
      <c r="CN47" s="99">
        <v>5573</v>
      </c>
      <c r="CO47" s="99">
        <v>5580</v>
      </c>
      <c r="CP47" s="99">
        <v>5599</v>
      </c>
      <c r="CQ47" s="99">
        <v>5606</v>
      </c>
      <c r="CR47" s="99">
        <v>5707</v>
      </c>
      <c r="CS47" s="99">
        <v>5699</v>
      </c>
      <c r="CT47" s="99">
        <v>5666</v>
      </c>
      <c r="CU47" s="99">
        <v>5653</v>
      </c>
      <c r="CV47" s="99">
        <v>5622</v>
      </c>
      <c r="CW47" s="99">
        <f>'1.COBERTURA  DANE'!D48</f>
        <v>5588</v>
      </c>
      <c r="CX47" s="241">
        <f t="shared" si="2"/>
        <v>-34</v>
      </c>
      <c r="CY47" s="203">
        <f t="shared" si="3"/>
        <v>-0.60476698683742447</v>
      </c>
      <c r="CZ47" s="241">
        <f t="shared" si="4"/>
        <v>-65</v>
      </c>
      <c r="DA47" s="203">
        <f t="shared" si="5"/>
        <v>-1.149831947638422</v>
      </c>
    </row>
    <row r="48" spans="1:111" ht="15" outlineLevel="2">
      <c r="A48" s="104">
        <v>125</v>
      </c>
      <c r="B48" s="95" t="s">
        <v>133</v>
      </c>
      <c r="C48" s="96" t="s">
        <v>74</v>
      </c>
      <c r="D48" s="97">
        <v>6822</v>
      </c>
      <c r="E48" s="98">
        <v>6819</v>
      </c>
      <c r="F48" s="98">
        <v>6810</v>
      </c>
      <c r="G48" s="98">
        <v>6632</v>
      </c>
      <c r="H48" s="98">
        <v>6626</v>
      </c>
      <c r="I48" s="98">
        <v>6657</v>
      </c>
      <c r="J48" s="98">
        <v>6651</v>
      </c>
      <c r="K48" s="98">
        <v>6649</v>
      </c>
      <c r="L48" s="98">
        <v>6586</v>
      </c>
      <c r="M48" s="98">
        <v>6609</v>
      </c>
      <c r="N48" s="98">
        <v>6655</v>
      </c>
      <c r="O48" s="99">
        <v>6725</v>
      </c>
      <c r="P48" s="97">
        <v>6715</v>
      </c>
      <c r="Q48" s="98">
        <v>6733</v>
      </c>
      <c r="R48" s="100">
        <v>6731</v>
      </c>
      <c r="S48" s="98">
        <v>5383</v>
      </c>
      <c r="T48" s="98">
        <v>6676</v>
      </c>
      <c r="U48" s="98">
        <v>6787</v>
      </c>
      <c r="V48" s="98">
        <v>1706</v>
      </c>
      <c r="W48" s="98">
        <v>1893</v>
      </c>
      <c r="X48" s="98">
        <v>2013</v>
      </c>
      <c r="Y48" s="98">
        <v>6770</v>
      </c>
      <c r="Z48" s="98">
        <v>6821</v>
      </c>
      <c r="AA48" s="99">
        <v>6781</v>
      </c>
      <c r="AB48" s="97">
        <v>6794</v>
      </c>
      <c r="AC48" s="98">
        <v>6834</v>
      </c>
      <c r="AD48" s="98">
        <v>6786</v>
      </c>
      <c r="AE48" s="98">
        <v>6761</v>
      </c>
      <c r="AF48" s="98">
        <v>6779</v>
      </c>
      <c r="AG48" s="98">
        <v>6779</v>
      </c>
      <c r="AH48" s="98">
        <v>6785</v>
      </c>
      <c r="AI48" s="98">
        <v>6767</v>
      </c>
      <c r="AJ48" s="98">
        <v>6753</v>
      </c>
      <c r="AK48" s="98">
        <v>6787</v>
      </c>
      <c r="AL48" s="98">
        <v>6722</v>
      </c>
      <c r="AM48" s="99">
        <v>6737</v>
      </c>
      <c r="AN48" s="97">
        <v>6717</v>
      </c>
      <c r="AO48" s="98">
        <v>6686</v>
      </c>
      <c r="AP48" s="98">
        <v>6660</v>
      </c>
      <c r="AQ48" s="98">
        <v>6625</v>
      </c>
      <c r="AR48" s="98">
        <v>6669</v>
      </c>
      <c r="AS48" s="98">
        <v>6677</v>
      </c>
      <c r="AT48" s="98">
        <v>6692</v>
      </c>
      <c r="AU48" s="98">
        <v>6686</v>
      </c>
      <c r="AV48" s="98">
        <v>6666</v>
      </c>
      <c r="AW48" s="98">
        <v>6703</v>
      </c>
      <c r="AX48" s="98">
        <v>6709</v>
      </c>
      <c r="AY48" s="99">
        <v>6752</v>
      </c>
      <c r="AZ48" s="97">
        <v>6796</v>
      </c>
      <c r="BA48" s="98">
        <v>6767</v>
      </c>
      <c r="BB48" s="98">
        <v>6733</v>
      </c>
      <c r="BC48" s="98">
        <v>6756</v>
      </c>
      <c r="BD48" s="98">
        <v>6738</v>
      </c>
      <c r="BE48" s="98">
        <v>6706</v>
      </c>
      <c r="BF48" s="98">
        <v>6701</v>
      </c>
      <c r="BG48" s="98">
        <v>6637</v>
      </c>
      <c r="BH48" s="98">
        <v>6629</v>
      </c>
      <c r="BI48" s="98">
        <v>6580</v>
      </c>
      <c r="BJ48" s="98">
        <v>6614</v>
      </c>
      <c r="BK48" s="101">
        <v>6662</v>
      </c>
      <c r="BL48" s="97">
        <v>6687</v>
      </c>
      <c r="BM48" s="285">
        <v>6707</v>
      </c>
      <c r="BN48" s="285">
        <v>6660</v>
      </c>
      <c r="BO48" s="285">
        <v>6637</v>
      </c>
      <c r="BP48" s="285">
        <v>6637</v>
      </c>
      <c r="BQ48" s="285">
        <v>6640</v>
      </c>
      <c r="BR48" s="285">
        <v>6588</v>
      </c>
      <c r="BS48" s="285">
        <v>6544</v>
      </c>
      <c r="BT48" s="285">
        <v>6556</v>
      </c>
      <c r="BU48" s="285">
        <v>6559</v>
      </c>
      <c r="BV48" s="285">
        <v>6583</v>
      </c>
      <c r="BW48" s="101">
        <v>6622</v>
      </c>
      <c r="BX48" s="97">
        <v>6660</v>
      </c>
      <c r="BY48" s="285">
        <v>6642</v>
      </c>
      <c r="BZ48" s="285">
        <v>6625</v>
      </c>
      <c r="CA48" s="285">
        <v>6577</v>
      </c>
      <c r="CB48" s="285">
        <v>6536</v>
      </c>
      <c r="CC48" s="285">
        <v>6539</v>
      </c>
      <c r="CD48" s="285">
        <v>6541</v>
      </c>
      <c r="CE48" s="285">
        <v>6568</v>
      </c>
      <c r="CF48" s="285">
        <v>6539</v>
      </c>
      <c r="CG48" s="98">
        <v>6550</v>
      </c>
      <c r="CH48" s="98">
        <v>6576</v>
      </c>
      <c r="CI48" s="99">
        <v>6555</v>
      </c>
      <c r="CJ48" s="99">
        <v>6541</v>
      </c>
      <c r="CK48" s="99">
        <v>6575</v>
      </c>
      <c r="CL48" s="99">
        <v>6568</v>
      </c>
      <c r="CM48" s="99">
        <v>6581</v>
      </c>
      <c r="CN48" s="99">
        <v>6584</v>
      </c>
      <c r="CO48" s="99">
        <v>6598</v>
      </c>
      <c r="CP48" s="99">
        <v>6616</v>
      </c>
      <c r="CQ48" s="99">
        <v>6621</v>
      </c>
      <c r="CR48" s="99">
        <v>6606</v>
      </c>
      <c r="CS48" s="99">
        <v>6629</v>
      </c>
      <c r="CT48" s="99">
        <v>6630</v>
      </c>
      <c r="CU48" s="99">
        <v>6669</v>
      </c>
      <c r="CV48" s="99">
        <v>6670</v>
      </c>
      <c r="CW48" s="99">
        <f>'1.COBERTURA  DANE'!D49</f>
        <v>6625</v>
      </c>
      <c r="CX48" s="241">
        <f t="shared" si="2"/>
        <v>-45</v>
      </c>
      <c r="CY48" s="203">
        <f t="shared" si="3"/>
        <v>-0.67466266866566715</v>
      </c>
      <c r="CZ48" s="241">
        <f t="shared" si="4"/>
        <v>-44</v>
      </c>
      <c r="DA48" s="203">
        <f t="shared" si="5"/>
        <v>-0.65976908082171237</v>
      </c>
    </row>
    <row r="49" spans="1:105" ht="15" outlineLevel="2">
      <c r="A49" s="104">
        <v>138</v>
      </c>
      <c r="B49" s="95" t="s">
        <v>133</v>
      </c>
      <c r="C49" s="96" t="s">
        <v>37</v>
      </c>
      <c r="D49" s="97">
        <v>12059</v>
      </c>
      <c r="E49" s="98">
        <v>12275</v>
      </c>
      <c r="F49" s="98">
        <v>12276</v>
      </c>
      <c r="G49" s="98">
        <v>12178</v>
      </c>
      <c r="H49" s="98">
        <v>12119</v>
      </c>
      <c r="I49" s="98">
        <v>12280</v>
      </c>
      <c r="J49" s="98">
        <v>12119</v>
      </c>
      <c r="K49" s="98">
        <v>12164</v>
      </c>
      <c r="L49" s="98">
        <v>12153</v>
      </c>
      <c r="M49" s="98">
        <v>12168</v>
      </c>
      <c r="N49" s="98">
        <v>12157</v>
      </c>
      <c r="O49" s="99">
        <v>12192</v>
      </c>
      <c r="P49" s="97">
        <v>12568</v>
      </c>
      <c r="Q49" s="98">
        <v>12622</v>
      </c>
      <c r="R49" s="100">
        <v>12996</v>
      </c>
      <c r="S49" s="98">
        <v>13065</v>
      </c>
      <c r="T49" s="98">
        <v>12833</v>
      </c>
      <c r="U49" s="98">
        <v>12817</v>
      </c>
      <c r="V49" s="98">
        <v>12828</v>
      </c>
      <c r="W49" s="98">
        <v>12808</v>
      </c>
      <c r="X49" s="98">
        <v>12827</v>
      </c>
      <c r="Y49" s="98">
        <v>12888</v>
      </c>
      <c r="Z49" s="98">
        <v>12879</v>
      </c>
      <c r="AA49" s="99">
        <v>12832</v>
      </c>
      <c r="AB49" s="97">
        <v>12778</v>
      </c>
      <c r="AC49" s="98">
        <v>12896</v>
      </c>
      <c r="AD49" s="98">
        <v>12915</v>
      </c>
      <c r="AE49" s="98">
        <v>12929</v>
      </c>
      <c r="AF49" s="98">
        <v>13015</v>
      </c>
      <c r="AG49" s="98">
        <v>12768</v>
      </c>
      <c r="AH49" s="98">
        <v>12721</v>
      </c>
      <c r="AI49" s="98">
        <v>12676</v>
      </c>
      <c r="AJ49" s="98">
        <v>12565</v>
      </c>
      <c r="AK49" s="98">
        <v>12670</v>
      </c>
      <c r="AL49" s="98">
        <v>12336</v>
      </c>
      <c r="AM49" s="99">
        <v>12401</v>
      </c>
      <c r="AN49" s="97">
        <v>12375</v>
      </c>
      <c r="AO49" s="98">
        <v>12318</v>
      </c>
      <c r="AP49" s="98">
        <v>12318</v>
      </c>
      <c r="AQ49" s="98">
        <v>12197</v>
      </c>
      <c r="AR49" s="98">
        <v>12463</v>
      </c>
      <c r="AS49" s="98">
        <v>12427</v>
      </c>
      <c r="AT49" s="98">
        <v>12444</v>
      </c>
      <c r="AU49" s="98">
        <v>12442</v>
      </c>
      <c r="AV49" s="98">
        <v>12305</v>
      </c>
      <c r="AW49" s="98">
        <v>12307</v>
      </c>
      <c r="AX49" s="98">
        <v>12289</v>
      </c>
      <c r="AY49" s="99">
        <v>12288</v>
      </c>
      <c r="AZ49" s="97">
        <v>12324</v>
      </c>
      <c r="BA49" s="98">
        <v>12440</v>
      </c>
      <c r="BB49" s="98">
        <v>12394</v>
      </c>
      <c r="BC49" s="98">
        <v>12397</v>
      </c>
      <c r="BD49" s="98">
        <v>12410</v>
      </c>
      <c r="BE49" s="98">
        <v>12304</v>
      </c>
      <c r="BF49" s="98">
        <v>12248</v>
      </c>
      <c r="BG49" s="98">
        <v>12123</v>
      </c>
      <c r="BH49" s="98">
        <v>12148</v>
      </c>
      <c r="BI49" s="98">
        <v>12048</v>
      </c>
      <c r="BJ49" s="98">
        <v>12061</v>
      </c>
      <c r="BK49" s="101">
        <v>12139</v>
      </c>
      <c r="BL49" s="97">
        <v>12136</v>
      </c>
      <c r="BM49" s="285">
        <v>12207</v>
      </c>
      <c r="BN49" s="285">
        <v>12158</v>
      </c>
      <c r="BO49" s="285">
        <v>12102</v>
      </c>
      <c r="BP49" s="285">
        <v>12117</v>
      </c>
      <c r="BQ49" s="285">
        <v>12027</v>
      </c>
      <c r="BR49" s="285">
        <v>11725</v>
      </c>
      <c r="BS49" s="285">
        <v>11590</v>
      </c>
      <c r="BT49" s="285">
        <v>11518</v>
      </c>
      <c r="BU49" s="285">
        <v>11480</v>
      </c>
      <c r="BV49" s="285">
        <v>11491</v>
      </c>
      <c r="BW49" s="101">
        <v>11574</v>
      </c>
      <c r="BX49" s="97">
        <v>11582</v>
      </c>
      <c r="BY49" s="285">
        <v>11512</v>
      </c>
      <c r="BZ49" s="285">
        <v>11457</v>
      </c>
      <c r="CA49" s="285">
        <v>11363</v>
      </c>
      <c r="CB49" s="285">
        <v>11329</v>
      </c>
      <c r="CC49" s="285">
        <v>11238</v>
      </c>
      <c r="CD49" s="285">
        <v>11219</v>
      </c>
      <c r="CE49" s="285">
        <v>11269</v>
      </c>
      <c r="CF49" s="285">
        <v>11676</v>
      </c>
      <c r="CG49" s="98">
        <v>11585</v>
      </c>
      <c r="CH49" s="98">
        <v>11585</v>
      </c>
      <c r="CI49" s="99">
        <v>11564</v>
      </c>
      <c r="CJ49" s="99">
        <v>11512</v>
      </c>
      <c r="CK49" s="99">
        <v>11546</v>
      </c>
      <c r="CL49" s="99">
        <v>11511</v>
      </c>
      <c r="CM49" s="99">
        <v>11496</v>
      </c>
      <c r="CN49" s="99">
        <v>11522</v>
      </c>
      <c r="CO49" s="99">
        <v>11590</v>
      </c>
      <c r="CP49" s="99">
        <v>11673</v>
      </c>
      <c r="CQ49" s="99">
        <v>11717</v>
      </c>
      <c r="CR49" s="99">
        <v>11696</v>
      </c>
      <c r="CS49" s="99">
        <v>11790</v>
      </c>
      <c r="CT49" s="99">
        <v>11844</v>
      </c>
      <c r="CU49" s="99">
        <v>11861</v>
      </c>
      <c r="CV49" s="99">
        <v>11844</v>
      </c>
      <c r="CW49" s="99">
        <f>'1.COBERTURA  DANE'!D50</f>
        <v>11790</v>
      </c>
      <c r="CX49" s="241">
        <f t="shared" si="2"/>
        <v>-54</v>
      </c>
      <c r="CY49" s="203">
        <f t="shared" si="3"/>
        <v>-0.45592705167173248</v>
      </c>
      <c r="CZ49" s="241">
        <f t="shared" si="4"/>
        <v>-71</v>
      </c>
      <c r="DA49" s="203">
        <f t="shared" si="5"/>
        <v>-0.59860045527358563</v>
      </c>
    </row>
    <row r="50" spans="1:105" ht="15" outlineLevel="2">
      <c r="A50" s="104">
        <v>234</v>
      </c>
      <c r="B50" s="95" t="s">
        <v>133</v>
      </c>
      <c r="C50" s="96" t="s">
        <v>78</v>
      </c>
      <c r="D50" s="97">
        <v>15401</v>
      </c>
      <c r="E50" s="98">
        <v>15412</v>
      </c>
      <c r="F50" s="98">
        <v>15388</v>
      </c>
      <c r="G50" s="98">
        <v>15280</v>
      </c>
      <c r="H50" s="98">
        <v>15236</v>
      </c>
      <c r="I50" s="98">
        <v>15344</v>
      </c>
      <c r="J50" s="98">
        <v>15300</v>
      </c>
      <c r="K50" s="98">
        <v>15283</v>
      </c>
      <c r="L50" s="98">
        <v>15333</v>
      </c>
      <c r="M50" s="98">
        <v>15504</v>
      </c>
      <c r="N50" s="98">
        <v>15501</v>
      </c>
      <c r="O50" s="99">
        <v>16138</v>
      </c>
      <c r="P50" s="97">
        <v>16196</v>
      </c>
      <c r="Q50" s="98">
        <v>16152</v>
      </c>
      <c r="R50" s="100">
        <v>16254</v>
      </c>
      <c r="S50" s="98">
        <v>16607</v>
      </c>
      <c r="T50" s="98">
        <v>16644</v>
      </c>
      <c r="U50" s="98">
        <v>16894</v>
      </c>
      <c r="V50" s="98">
        <v>17106</v>
      </c>
      <c r="W50" s="98">
        <v>17085</v>
      </c>
      <c r="X50" s="98">
        <v>17294</v>
      </c>
      <c r="Y50" s="98">
        <v>17510</v>
      </c>
      <c r="Z50" s="98">
        <v>17536</v>
      </c>
      <c r="AA50" s="99">
        <v>17651</v>
      </c>
      <c r="AB50" s="97">
        <v>17711</v>
      </c>
      <c r="AC50" s="98">
        <v>17675</v>
      </c>
      <c r="AD50" s="98">
        <v>17760</v>
      </c>
      <c r="AE50" s="98">
        <v>17913</v>
      </c>
      <c r="AF50" s="98">
        <v>17999</v>
      </c>
      <c r="AG50" s="98">
        <v>18038</v>
      </c>
      <c r="AH50" s="98">
        <v>18044</v>
      </c>
      <c r="AI50" s="98">
        <v>18059</v>
      </c>
      <c r="AJ50" s="98">
        <v>18269</v>
      </c>
      <c r="AK50" s="98">
        <v>18312</v>
      </c>
      <c r="AL50" s="98">
        <v>18300</v>
      </c>
      <c r="AM50" s="99">
        <v>18241</v>
      </c>
      <c r="AN50" s="97">
        <v>18231</v>
      </c>
      <c r="AO50" s="98">
        <v>18270</v>
      </c>
      <c r="AP50" s="98">
        <v>18424</v>
      </c>
      <c r="AQ50" s="98">
        <v>18482</v>
      </c>
      <c r="AR50" s="98">
        <v>18558</v>
      </c>
      <c r="AS50" s="98">
        <v>18642</v>
      </c>
      <c r="AT50" s="98">
        <v>18641</v>
      </c>
      <c r="AU50" s="98">
        <v>18617</v>
      </c>
      <c r="AV50" s="98">
        <v>18646</v>
      </c>
      <c r="AW50" s="98">
        <v>18678</v>
      </c>
      <c r="AX50" s="98">
        <v>18684</v>
      </c>
      <c r="AY50" s="99">
        <v>18758</v>
      </c>
      <c r="AZ50" s="97">
        <v>18715</v>
      </c>
      <c r="BA50" s="98">
        <v>18738</v>
      </c>
      <c r="BB50" s="98">
        <v>18788</v>
      </c>
      <c r="BC50" s="98">
        <v>18872</v>
      </c>
      <c r="BD50" s="98">
        <v>18796</v>
      </c>
      <c r="BE50" s="98">
        <v>18871</v>
      </c>
      <c r="BF50" s="98">
        <v>18919</v>
      </c>
      <c r="BG50" s="98">
        <v>18804</v>
      </c>
      <c r="BH50" s="98">
        <v>18726</v>
      </c>
      <c r="BI50" s="98">
        <v>18671</v>
      </c>
      <c r="BJ50" s="98">
        <v>18852</v>
      </c>
      <c r="BK50" s="101">
        <v>19043</v>
      </c>
      <c r="BL50" s="97">
        <v>19154</v>
      </c>
      <c r="BM50" s="285">
        <v>19252</v>
      </c>
      <c r="BN50" s="285">
        <v>19328</v>
      </c>
      <c r="BO50" s="285">
        <v>19317</v>
      </c>
      <c r="BP50" s="285">
        <v>19301</v>
      </c>
      <c r="BQ50" s="285">
        <v>19337</v>
      </c>
      <c r="BR50" s="285">
        <v>19330</v>
      </c>
      <c r="BS50" s="285">
        <v>19333</v>
      </c>
      <c r="BT50" s="285">
        <v>19399</v>
      </c>
      <c r="BU50" s="285">
        <v>19388</v>
      </c>
      <c r="BV50" s="285">
        <v>19370</v>
      </c>
      <c r="BW50" s="101">
        <v>19326</v>
      </c>
      <c r="BX50" s="97">
        <v>19334</v>
      </c>
      <c r="BY50" s="285">
        <v>19283</v>
      </c>
      <c r="BZ50" s="285">
        <v>19281</v>
      </c>
      <c r="CA50" s="285">
        <v>19254</v>
      </c>
      <c r="CB50" s="285">
        <v>19269</v>
      </c>
      <c r="CC50" s="285">
        <v>19036</v>
      </c>
      <c r="CD50" s="285">
        <v>19120</v>
      </c>
      <c r="CE50" s="285">
        <v>19158</v>
      </c>
      <c r="CF50" s="285">
        <v>19157</v>
      </c>
      <c r="CG50" s="98">
        <v>19169</v>
      </c>
      <c r="CH50" s="98">
        <v>19132</v>
      </c>
      <c r="CI50" s="99">
        <v>19111</v>
      </c>
      <c r="CJ50" s="99">
        <v>19105</v>
      </c>
      <c r="CK50" s="99">
        <v>19180</v>
      </c>
      <c r="CL50" s="99">
        <v>19214</v>
      </c>
      <c r="CM50" s="99">
        <v>19206</v>
      </c>
      <c r="CN50" s="99">
        <v>19233</v>
      </c>
      <c r="CO50" s="99">
        <v>19333</v>
      </c>
      <c r="CP50" s="99">
        <v>19393</v>
      </c>
      <c r="CQ50" s="99">
        <v>19528</v>
      </c>
      <c r="CR50" s="99">
        <v>19579</v>
      </c>
      <c r="CS50" s="99">
        <v>19532</v>
      </c>
      <c r="CT50" s="99">
        <v>19681</v>
      </c>
      <c r="CU50" s="99">
        <v>19819</v>
      </c>
      <c r="CV50" s="99">
        <v>19851</v>
      </c>
      <c r="CW50" s="99">
        <f>'1.COBERTURA  DANE'!D51</f>
        <v>19989</v>
      </c>
      <c r="CX50" s="241">
        <f t="shared" si="2"/>
        <v>138</v>
      </c>
      <c r="CY50" s="203">
        <f t="shared" si="3"/>
        <v>0.6951790841771196</v>
      </c>
      <c r="CZ50" s="241">
        <f t="shared" si="4"/>
        <v>170</v>
      </c>
      <c r="DA50" s="203">
        <f t="shared" si="5"/>
        <v>0.85776275291387061</v>
      </c>
    </row>
    <row r="51" spans="1:105" ht="15" outlineLevel="2">
      <c r="A51" s="104">
        <v>240</v>
      </c>
      <c r="B51" s="95" t="s">
        <v>133</v>
      </c>
      <c r="C51" s="96" t="s">
        <v>39</v>
      </c>
      <c r="D51" s="97">
        <v>9035</v>
      </c>
      <c r="E51" s="98">
        <v>9044</v>
      </c>
      <c r="F51" s="98">
        <v>8973</v>
      </c>
      <c r="G51" s="98">
        <v>8935</v>
      </c>
      <c r="H51" s="98">
        <v>8920</v>
      </c>
      <c r="I51" s="98">
        <v>8937</v>
      </c>
      <c r="J51" s="98">
        <v>8640</v>
      </c>
      <c r="K51" s="98">
        <v>8908</v>
      </c>
      <c r="L51" s="98">
        <v>8629</v>
      </c>
      <c r="M51" s="98">
        <v>8588</v>
      </c>
      <c r="N51" s="98">
        <v>8542</v>
      </c>
      <c r="O51" s="99">
        <v>8560</v>
      </c>
      <c r="P51" s="97">
        <v>8529</v>
      </c>
      <c r="Q51" s="98">
        <v>8506</v>
      </c>
      <c r="R51" s="100">
        <v>8507</v>
      </c>
      <c r="S51" s="98">
        <v>8471</v>
      </c>
      <c r="T51" s="98">
        <v>8499</v>
      </c>
      <c r="U51" s="98">
        <v>8481</v>
      </c>
      <c r="V51" s="98">
        <v>8518</v>
      </c>
      <c r="W51" s="98">
        <v>8542</v>
      </c>
      <c r="X51" s="98">
        <v>8673</v>
      </c>
      <c r="Y51" s="98">
        <v>8801</v>
      </c>
      <c r="Z51" s="98">
        <v>8747</v>
      </c>
      <c r="AA51" s="99">
        <v>8666</v>
      </c>
      <c r="AB51" s="97">
        <v>8707</v>
      </c>
      <c r="AC51" s="98">
        <v>8760</v>
      </c>
      <c r="AD51" s="98">
        <v>8774</v>
      </c>
      <c r="AE51" s="98">
        <v>8753</v>
      </c>
      <c r="AF51" s="98">
        <v>8817</v>
      </c>
      <c r="AG51" s="98">
        <v>8708</v>
      </c>
      <c r="AH51" s="98">
        <v>8681</v>
      </c>
      <c r="AI51" s="98">
        <v>8648</v>
      </c>
      <c r="AJ51" s="98">
        <v>8589</v>
      </c>
      <c r="AK51" s="98">
        <v>8652</v>
      </c>
      <c r="AL51" s="98">
        <v>8579</v>
      </c>
      <c r="AM51" s="99">
        <v>8602</v>
      </c>
      <c r="AN51" s="97">
        <v>8555</v>
      </c>
      <c r="AO51" s="98">
        <v>8521</v>
      </c>
      <c r="AP51" s="98">
        <v>8486</v>
      </c>
      <c r="AQ51" s="98">
        <v>8447</v>
      </c>
      <c r="AR51" s="98">
        <v>8575</v>
      </c>
      <c r="AS51" s="98">
        <v>8557</v>
      </c>
      <c r="AT51" s="98">
        <v>8585</v>
      </c>
      <c r="AU51" s="98">
        <v>8597</v>
      </c>
      <c r="AV51" s="98">
        <v>8514</v>
      </c>
      <c r="AW51" s="98">
        <v>8510</v>
      </c>
      <c r="AX51" s="98">
        <v>8505</v>
      </c>
      <c r="AY51" s="99">
        <v>8515</v>
      </c>
      <c r="AZ51" s="97">
        <v>8492</v>
      </c>
      <c r="BA51" s="98">
        <v>8512</v>
      </c>
      <c r="BB51" s="98">
        <v>8489</v>
      </c>
      <c r="BC51" s="98">
        <v>8461</v>
      </c>
      <c r="BD51" s="98">
        <v>8423</v>
      </c>
      <c r="BE51" s="98">
        <v>8322</v>
      </c>
      <c r="BF51" s="98">
        <v>8314</v>
      </c>
      <c r="BG51" s="98">
        <v>8193</v>
      </c>
      <c r="BH51" s="98">
        <v>8239</v>
      </c>
      <c r="BI51" s="98">
        <v>8167</v>
      </c>
      <c r="BJ51" s="98">
        <v>8168</v>
      </c>
      <c r="BK51" s="101">
        <v>8215</v>
      </c>
      <c r="BL51" s="97">
        <v>8148</v>
      </c>
      <c r="BM51" s="285">
        <v>8187</v>
      </c>
      <c r="BN51" s="285">
        <v>8127</v>
      </c>
      <c r="BO51" s="285">
        <v>8092</v>
      </c>
      <c r="BP51" s="285">
        <v>8073</v>
      </c>
      <c r="BQ51" s="285">
        <v>7996</v>
      </c>
      <c r="BR51" s="285">
        <v>7699</v>
      </c>
      <c r="BS51" s="285">
        <v>7619</v>
      </c>
      <c r="BT51" s="285">
        <v>7625</v>
      </c>
      <c r="BU51" s="285">
        <v>7666</v>
      </c>
      <c r="BV51" s="285">
        <v>7710</v>
      </c>
      <c r="BW51" s="101">
        <v>7734</v>
      </c>
      <c r="BX51" s="97">
        <v>7745</v>
      </c>
      <c r="BY51" s="285">
        <v>7688</v>
      </c>
      <c r="BZ51" s="285">
        <v>7636</v>
      </c>
      <c r="CA51" s="285">
        <v>7541</v>
      </c>
      <c r="CB51" s="285">
        <v>7504</v>
      </c>
      <c r="CC51" s="285">
        <v>7448</v>
      </c>
      <c r="CD51" s="285">
        <v>7393</v>
      </c>
      <c r="CE51" s="285">
        <v>7366</v>
      </c>
      <c r="CF51" s="285">
        <v>7341</v>
      </c>
      <c r="CG51" s="98">
        <v>7294</v>
      </c>
      <c r="CH51" s="98">
        <v>7275</v>
      </c>
      <c r="CI51" s="99">
        <v>7235</v>
      </c>
      <c r="CJ51" s="99">
        <v>7208</v>
      </c>
      <c r="CK51" s="99">
        <v>7170</v>
      </c>
      <c r="CL51" s="99">
        <v>7131</v>
      </c>
      <c r="CM51" s="99">
        <v>7110</v>
      </c>
      <c r="CN51" s="99">
        <v>7072</v>
      </c>
      <c r="CO51" s="99">
        <v>7102</v>
      </c>
      <c r="CP51" s="99">
        <v>7137</v>
      </c>
      <c r="CQ51" s="99">
        <v>7171</v>
      </c>
      <c r="CR51" s="99">
        <v>7137</v>
      </c>
      <c r="CS51" s="99">
        <v>7179</v>
      </c>
      <c r="CT51" s="99">
        <v>7218</v>
      </c>
      <c r="CU51" s="99">
        <v>7223</v>
      </c>
      <c r="CV51" s="99">
        <v>7217</v>
      </c>
      <c r="CW51" s="99">
        <f>'1.COBERTURA  DANE'!D52</f>
        <v>7182</v>
      </c>
      <c r="CX51" s="241">
        <f t="shared" si="2"/>
        <v>-35</v>
      </c>
      <c r="CY51" s="203">
        <f t="shared" si="3"/>
        <v>-0.48496605237633372</v>
      </c>
      <c r="CZ51" s="241">
        <f t="shared" si="4"/>
        <v>-41</v>
      </c>
      <c r="DA51" s="203">
        <f t="shared" si="5"/>
        <v>-0.56763117818081132</v>
      </c>
    </row>
    <row r="52" spans="1:105" ht="15" outlineLevel="2">
      <c r="A52" s="104">
        <v>284</v>
      </c>
      <c r="B52" s="95" t="s">
        <v>133</v>
      </c>
      <c r="C52" s="96" t="s">
        <v>41</v>
      </c>
      <c r="D52" s="97">
        <v>18432</v>
      </c>
      <c r="E52" s="98">
        <v>18510</v>
      </c>
      <c r="F52" s="98">
        <v>18542</v>
      </c>
      <c r="G52" s="98">
        <v>18502</v>
      </c>
      <c r="H52" s="98">
        <v>18464</v>
      </c>
      <c r="I52" s="98">
        <v>18546</v>
      </c>
      <c r="J52" s="98">
        <v>18119</v>
      </c>
      <c r="K52" s="98">
        <v>18479</v>
      </c>
      <c r="L52" s="98">
        <v>18014</v>
      </c>
      <c r="M52" s="98">
        <v>18070</v>
      </c>
      <c r="N52" s="98">
        <v>17895</v>
      </c>
      <c r="O52" s="99">
        <v>18082</v>
      </c>
      <c r="P52" s="97">
        <v>18103</v>
      </c>
      <c r="Q52" s="98">
        <v>18060</v>
      </c>
      <c r="R52" s="100">
        <v>18065</v>
      </c>
      <c r="S52" s="98">
        <v>18004</v>
      </c>
      <c r="T52" s="98">
        <v>18119</v>
      </c>
      <c r="U52" s="98">
        <v>18341</v>
      </c>
      <c r="V52" s="98">
        <v>18453</v>
      </c>
      <c r="W52" s="98">
        <v>18371</v>
      </c>
      <c r="X52" s="98">
        <v>18331</v>
      </c>
      <c r="Y52" s="98">
        <v>18374</v>
      </c>
      <c r="Z52" s="98">
        <v>18351</v>
      </c>
      <c r="AA52" s="99">
        <v>18476</v>
      </c>
      <c r="AB52" s="97">
        <v>18487</v>
      </c>
      <c r="AC52" s="98">
        <v>18524</v>
      </c>
      <c r="AD52" s="98">
        <v>18576</v>
      </c>
      <c r="AE52" s="98">
        <v>18594</v>
      </c>
      <c r="AF52" s="98">
        <v>18657</v>
      </c>
      <c r="AG52" s="98">
        <v>18639</v>
      </c>
      <c r="AH52" s="98">
        <v>18619</v>
      </c>
      <c r="AI52" s="98">
        <v>18471</v>
      </c>
      <c r="AJ52" s="98">
        <v>18707</v>
      </c>
      <c r="AK52" s="98">
        <v>18822</v>
      </c>
      <c r="AL52" s="98">
        <v>18781</v>
      </c>
      <c r="AM52" s="99">
        <v>18809</v>
      </c>
      <c r="AN52" s="97">
        <v>18753</v>
      </c>
      <c r="AO52" s="98">
        <v>18800</v>
      </c>
      <c r="AP52" s="98">
        <v>18947</v>
      </c>
      <c r="AQ52" s="98">
        <v>18895</v>
      </c>
      <c r="AR52" s="98">
        <v>18906</v>
      </c>
      <c r="AS52" s="98">
        <v>18930</v>
      </c>
      <c r="AT52" s="98">
        <v>18971</v>
      </c>
      <c r="AU52" s="98">
        <v>18904</v>
      </c>
      <c r="AV52" s="98">
        <v>18887</v>
      </c>
      <c r="AW52" s="98">
        <v>18902</v>
      </c>
      <c r="AX52" s="98">
        <v>18973</v>
      </c>
      <c r="AY52" s="99">
        <v>19038</v>
      </c>
      <c r="AZ52" s="97">
        <v>18984</v>
      </c>
      <c r="BA52" s="98">
        <v>18986</v>
      </c>
      <c r="BB52" s="98">
        <v>19151</v>
      </c>
      <c r="BC52" s="98">
        <v>19111</v>
      </c>
      <c r="BD52" s="98">
        <v>19089</v>
      </c>
      <c r="BE52" s="98">
        <v>19043</v>
      </c>
      <c r="BF52" s="98">
        <v>19079</v>
      </c>
      <c r="BG52" s="98">
        <v>18995</v>
      </c>
      <c r="BH52" s="98">
        <v>18940</v>
      </c>
      <c r="BI52" s="98">
        <v>19007</v>
      </c>
      <c r="BJ52" s="98">
        <v>19142</v>
      </c>
      <c r="BK52" s="101">
        <v>19284</v>
      </c>
      <c r="BL52" s="97">
        <v>19278</v>
      </c>
      <c r="BM52" s="285">
        <v>19364</v>
      </c>
      <c r="BN52" s="285">
        <v>19425</v>
      </c>
      <c r="BO52" s="285">
        <v>19410</v>
      </c>
      <c r="BP52" s="285">
        <v>19376</v>
      </c>
      <c r="BQ52" s="285">
        <v>19336</v>
      </c>
      <c r="BR52" s="285">
        <v>19290</v>
      </c>
      <c r="BS52" s="285">
        <v>19227</v>
      </c>
      <c r="BT52" s="285">
        <v>19277</v>
      </c>
      <c r="BU52" s="285">
        <v>19256</v>
      </c>
      <c r="BV52" s="285">
        <v>19210</v>
      </c>
      <c r="BW52" s="101">
        <v>19140</v>
      </c>
      <c r="BX52" s="97">
        <v>19194</v>
      </c>
      <c r="BY52" s="285">
        <v>19193</v>
      </c>
      <c r="BZ52" s="285">
        <v>19189</v>
      </c>
      <c r="CA52" s="285">
        <v>19165</v>
      </c>
      <c r="CB52" s="285">
        <v>19110</v>
      </c>
      <c r="CC52" s="285">
        <v>18807</v>
      </c>
      <c r="CD52" s="285">
        <v>18748</v>
      </c>
      <c r="CE52" s="285">
        <v>18771</v>
      </c>
      <c r="CF52" s="285">
        <v>18819</v>
      </c>
      <c r="CG52" s="98">
        <v>18814</v>
      </c>
      <c r="CH52" s="98">
        <v>18768</v>
      </c>
      <c r="CI52" s="99">
        <v>18694</v>
      </c>
      <c r="CJ52" s="99">
        <v>18639</v>
      </c>
      <c r="CK52" s="99">
        <v>18724</v>
      </c>
      <c r="CL52" s="99">
        <v>18725</v>
      </c>
      <c r="CM52" s="99">
        <v>18704</v>
      </c>
      <c r="CN52" s="99">
        <v>18700</v>
      </c>
      <c r="CO52" s="99">
        <v>18702</v>
      </c>
      <c r="CP52" s="99">
        <v>18697</v>
      </c>
      <c r="CQ52" s="99">
        <v>18776</v>
      </c>
      <c r="CR52" s="99">
        <v>18748</v>
      </c>
      <c r="CS52" s="99">
        <v>18727</v>
      </c>
      <c r="CT52" s="99">
        <v>18749</v>
      </c>
      <c r="CU52" s="99">
        <v>18758</v>
      </c>
      <c r="CV52" s="99">
        <v>18800</v>
      </c>
      <c r="CW52" s="99">
        <f>'1.COBERTURA  DANE'!D53</f>
        <v>18868</v>
      </c>
      <c r="CX52" s="241">
        <f t="shared" si="2"/>
        <v>68</v>
      </c>
      <c r="CY52" s="203">
        <f t="shared" si="3"/>
        <v>0.36170212765957449</v>
      </c>
      <c r="CZ52" s="241">
        <f t="shared" si="4"/>
        <v>110</v>
      </c>
      <c r="DA52" s="203">
        <f t="shared" si="5"/>
        <v>0.58641646230941469</v>
      </c>
    </row>
    <row r="53" spans="1:105" ht="15" outlineLevel="2">
      <c r="A53" s="104">
        <v>306</v>
      </c>
      <c r="B53" s="95" t="s">
        <v>133</v>
      </c>
      <c r="C53" s="96" t="s">
        <v>80</v>
      </c>
      <c r="D53" s="97">
        <v>3023</v>
      </c>
      <c r="E53" s="98">
        <v>3036</v>
      </c>
      <c r="F53" s="98">
        <v>3020</v>
      </c>
      <c r="G53" s="98">
        <v>3013</v>
      </c>
      <c r="H53" s="98">
        <v>2991</v>
      </c>
      <c r="I53" s="98">
        <v>3002</v>
      </c>
      <c r="J53" s="98">
        <v>2968</v>
      </c>
      <c r="K53" s="98">
        <v>3001</v>
      </c>
      <c r="L53" s="98">
        <v>2945</v>
      </c>
      <c r="M53" s="98">
        <v>2949</v>
      </c>
      <c r="N53" s="98">
        <v>2988</v>
      </c>
      <c r="O53" s="99">
        <v>3045</v>
      </c>
      <c r="P53" s="97">
        <v>3048</v>
      </c>
      <c r="Q53" s="98">
        <v>3054</v>
      </c>
      <c r="R53" s="100">
        <v>3032</v>
      </c>
      <c r="S53" s="98">
        <v>3073</v>
      </c>
      <c r="T53" s="98">
        <v>3086</v>
      </c>
      <c r="U53" s="98">
        <v>3128</v>
      </c>
      <c r="V53" s="98">
        <v>3142</v>
      </c>
      <c r="W53" s="98">
        <v>3150</v>
      </c>
      <c r="X53" s="98">
        <v>3189</v>
      </c>
      <c r="Y53" s="98">
        <v>3229</v>
      </c>
      <c r="Z53" s="98">
        <v>3186</v>
      </c>
      <c r="AA53" s="99">
        <v>3167</v>
      </c>
      <c r="AB53" s="97">
        <v>3182</v>
      </c>
      <c r="AC53" s="98">
        <v>3202</v>
      </c>
      <c r="AD53" s="98">
        <v>3233</v>
      </c>
      <c r="AE53" s="98">
        <v>3220</v>
      </c>
      <c r="AF53" s="98">
        <v>3250</v>
      </c>
      <c r="AG53" s="98">
        <v>3249</v>
      </c>
      <c r="AH53" s="98">
        <v>3275</v>
      </c>
      <c r="AI53" s="98">
        <v>3332</v>
      </c>
      <c r="AJ53" s="98">
        <v>3292</v>
      </c>
      <c r="AK53" s="98">
        <v>3281</v>
      </c>
      <c r="AL53" s="98">
        <v>3248</v>
      </c>
      <c r="AM53" s="99">
        <v>3237</v>
      </c>
      <c r="AN53" s="97">
        <v>3263</v>
      </c>
      <c r="AO53" s="98">
        <v>3322</v>
      </c>
      <c r="AP53" s="98">
        <v>3331</v>
      </c>
      <c r="AQ53" s="98">
        <v>3353</v>
      </c>
      <c r="AR53" s="98">
        <v>3296</v>
      </c>
      <c r="AS53" s="98">
        <v>3327</v>
      </c>
      <c r="AT53" s="98">
        <v>3310</v>
      </c>
      <c r="AU53" s="98">
        <v>3335</v>
      </c>
      <c r="AV53" s="98">
        <v>3346</v>
      </c>
      <c r="AW53" s="98">
        <v>3362</v>
      </c>
      <c r="AX53" s="98">
        <v>3329</v>
      </c>
      <c r="AY53" s="99">
        <v>3387</v>
      </c>
      <c r="AZ53" s="97">
        <v>3384</v>
      </c>
      <c r="BA53" s="98">
        <v>3406</v>
      </c>
      <c r="BB53" s="98">
        <v>3430</v>
      </c>
      <c r="BC53" s="98">
        <v>3420</v>
      </c>
      <c r="BD53" s="98">
        <v>3444</v>
      </c>
      <c r="BE53" s="98">
        <v>3413</v>
      </c>
      <c r="BF53" s="98">
        <v>3405</v>
      </c>
      <c r="BG53" s="98">
        <v>3382</v>
      </c>
      <c r="BH53" s="98">
        <v>3380</v>
      </c>
      <c r="BI53" s="98">
        <v>3326</v>
      </c>
      <c r="BJ53" s="98">
        <v>3333</v>
      </c>
      <c r="BK53" s="101">
        <v>3341</v>
      </c>
      <c r="BL53" s="97">
        <v>3330</v>
      </c>
      <c r="BM53" s="285">
        <v>3359</v>
      </c>
      <c r="BN53" s="285">
        <v>3356</v>
      </c>
      <c r="BO53" s="285">
        <v>3335</v>
      </c>
      <c r="BP53" s="285">
        <v>3364</v>
      </c>
      <c r="BQ53" s="285">
        <v>3381</v>
      </c>
      <c r="BR53" s="285">
        <v>3391</v>
      </c>
      <c r="BS53" s="285">
        <v>3352</v>
      </c>
      <c r="BT53" s="285">
        <v>3334</v>
      </c>
      <c r="BU53" s="285">
        <v>3338</v>
      </c>
      <c r="BV53" s="285">
        <v>3356</v>
      </c>
      <c r="BW53" s="101">
        <v>3433</v>
      </c>
      <c r="BX53" s="97">
        <v>3447</v>
      </c>
      <c r="BY53" s="285">
        <v>3414</v>
      </c>
      <c r="BZ53" s="285">
        <v>3436</v>
      </c>
      <c r="CA53" s="285">
        <v>3447</v>
      </c>
      <c r="CB53" s="285">
        <v>3463</v>
      </c>
      <c r="CC53" s="285">
        <v>3499</v>
      </c>
      <c r="CD53" s="285">
        <v>3513</v>
      </c>
      <c r="CE53" s="285">
        <v>3523</v>
      </c>
      <c r="CF53" s="285">
        <v>3534</v>
      </c>
      <c r="CG53" s="98">
        <v>3493</v>
      </c>
      <c r="CH53" s="98">
        <v>3496</v>
      </c>
      <c r="CI53" s="99">
        <v>3489</v>
      </c>
      <c r="CJ53" s="99">
        <v>3499</v>
      </c>
      <c r="CK53" s="99">
        <v>3499</v>
      </c>
      <c r="CL53" s="99">
        <v>3480</v>
      </c>
      <c r="CM53" s="99">
        <v>3472</v>
      </c>
      <c r="CN53" s="99">
        <v>3481</v>
      </c>
      <c r="CO53" s="99">
        <v>3459</v>
      </c>
      <c r="CP53" s="99">
        <v>3507</v>
      </c>
      <c r="CQ53" s="99">
        <v>3496</v>
      </c>
      <c r="CR53" s="99">
        <v>3496</v>
      </c>
      <c r="CS53" s="99">
        <v>3513</v>
      </c>
      <c r="CT53" s="99">
        <v>3507</v>
      </c>
      <c r="CU53" s="99">
        <v>3491</v>
      </c>
      <c r="CV53" s="99">
        <v>3513</v>
      </c>
      <c r="CW53" s="99">
        <f>'1.COBERTURA  DANE'!D54</f>
        <v>3528</v>
      </c>
      <c r="CX53" s="241">
        <f t="shared" si="2"/>
        <v>15</v>
      </c>
      <c r="CY53" s="203">
        <f t="shared" si="3"/>
        <v>0.42698548249359519</v>
      </c>
      <c r="CZ53" s="241">
        <f t="shared" si="4"/>
        <v>37</v>
      </c>
      <c r="DA53" s="203">
        <f t="shared" si="5"/>
        <v>1.0598682325981095</v>
      </c>
    </row>
    <row r="54" spans="1:105" ht="15" outlineLevel="2">
      <c r="A54" s="104">
        <v>347</v>
      </c>
      <c r="B54" s="95" t="s">
        <v>133</v>
      </c>
      <c r="C54" s="96" t="s">
        <v>82</v>
      </c>
      <c r="D54" s="97">
        <v>4603</v>
      </c>
      <c r="E54" s="98">
        <v>4581</v>
      </c>
      <c r="F54" s="98">
        <v>4627</v>
      </c>
      <c r="G54" s="98">
        <v>4545</v>
      </c>
      <c r="H54" s="98">
        <v>4523</v>
      </c>
      <c r="I54" s="98">
        <v>4528</v>
      </c>
      <c r="J54" s="98">
        <v>4561</v>
      </c>
      <c r="K54" s="98">
        <v>4467</v>
      </c>
      <c r="L54" s="98">
        <v>4666</v>
      </c>
      <c r="M54" s="98">
        <v>4674</v>
      </c>
      <c r="N54" s="98">
        <v>4657</v>
      </c>
      <c r="O54" s="99">
        <v>4686</v>
      </c>
      <c r="P54" s="97">
        <v>4674</v>
      </c>
      <c r="Q54" s="98">
        <v>4702</v>
      </c>
      <c r="R54" s="100">
        <v>4690</v>
      </c>
      <c r="S54" s="98">
        <v>4676</v>
      </c>
      <c r="T54" s="98">
        <v>4682</v>
      </c>
      <c r="U54" s="98">
        <v>4689</v>
      </c>
      <c r="V54" s="98">
        <v>4631</v>
      </c>
      <c r="W54" s="98">
        <v>4597</v>
      </c>
      <c r="X54" s="98">
        <v>4551</v>
      </c>
      <c r="Y54" s="98">
        <v>4575</v>
      </c>
      <c r="Z54" s="98">
        <v>4578</v>
      </c>
      <c r="AA54" s="99">
        <v>4517</v>
      </c>
      <c r="AB54" s="97">
        <v>4548</v>
      </c>
      <c r="AC54" s="98">
        <v>4601</v>
      </c>
      <c r="AD54" s="98">
        <v>4553</v>
      </c>
      <c r="AE54" s="98">
        <v>4548</v>
      </c>
      <c r="AF54" s="98">
        <v>4513</v>
      </c>
      <c r="AG54" s="98">
        <v>4342</v>
      </c>
      <c r="AH54" s="98">
        <v>4382</v>
      </c>
      <c r="AI54" s="98">
        <v>4403</v>
      </c>
      <c r="AJ54" s="98">
        <v>4423</v>
      </c>
      <c r="AK54" s="98">
        <v>4481</v>
      </c>
      <c r="AL54" s="98">
        <v>4488</v>
      </c>
      <c r="AM54" s="99">
        <v>4525</v>
      </c>
      <c r="AN54" s="97">
        <v>4480</v>
      </c>
      <c r="AO54" s="98">
        <v>4445</v>
      </c>
      <c r="AP54" s="98">
        <v>4428</v>
      </c>
      <c r="AQ54" s="98">
        <v>4401</v>
      </c>
      <c r="AR54" s="98">
        <v>4444</v>
      </c>
      <c r="AS54" s="98">
        <v>4460</v>
      </c>
      <c r="AT54" s="98">
        <v>4464</v>
      </c>
      <c r="AU54" s="98">
        <v>4447</v>
      </c>
      <c r="AV54" s="98">
        <v>4434</v>
      </c>
      <c r="AW54" s="98">
        <v>4381</v>
      </c>
      <c r="AX54" s="98">
        <v>4348</v>
      </c>
      <c r="AY54" s="99">
        <v>4359</v>
      </c>
      <c r="AZ54" s="97">
        <v>4337</v>
      </c>
      <c r="BA54" s="98">
        <v>4351</v>
      </c>
      <c r="BB54" s="98">
        <v>4310</v>
      </c>
      <c r="BC54" s="98">
        <v>4182</v>
      </c>
      <c r="BD54" s="98">
        <v>4313</v>
      </c>
      <c r="BE54" s="98">
        <v>4256</v>
      </c>
      <c r="BF54" s="98">
        <v>4230</v>
      </c>
      <c r="BG54" s="98">
        <v>4161</v>
      </c>
      <c r="BH54" s="98">
        <v>4121</v>
      </c>
      <c r="BI54" s="98">
        <v>4037</v>
      </c>
      <c r="BJ54" s="98">
        <v>4045</v>
      </c>
      <c r="BK54" s="101">
        <v>4067</v>
      </c>
      <c r="BL54" s="97">
        <v>4054</v>
      </c>
      <c r="BM54" s="285">
        <v>4077</v>
      </c>
      <c r="BN54" s="285">
        <v>4041</v>
      </c>
      <c r="BO54" s="285">
        <v>4047</v>
      </c>
      <c r="BP54" s="285">
        <v>4038</v>
      </c>
      <c r="BQ54" s="285">
        <v>4006</v>
      </c>
      <c r="BR54" s="285">
        <v>3893</v>
      </c>
      <c r="BS54" s="285">
        <v>3873</v>
      </c>
      <c r="BT54" s="285">
        <v>3851</v>
      </c>
      <c r="BU54" s="285">
        <v>3855</v>
      </c>
      <c r="BV54" s="285">
        <v>3892</v>
      </c>
      <c r="BW54" s="101">
        <v>3882</v>
      </c>
      <c r="BX54" s="97">
        <v>3886</v>
      </c>
      <c r="BY54" s="285">
        <v>3826</v>
      </c>
      <c r="BZ54" s="285">
        <v>3795</v>
      </c>
      <c r="CA54" s="285">
        <v>3766</v>
      </c>
      <c r="CB54" s="285">
        <v>3711</v>
      </c>
      <c r="CC54" s="285">
        <v>3684</v>
      </c>
      <c r="CD54" s="285">
        <v>3670</v>
      </c>
      <c r="CE54" s="285">
        <v>3660</v>
      </c>
      <c r="CF54" s="285">
        <v>3641</v>
      </c>
      <c r="CG54" s="98">
        <v>3633</v>
      </c>
      <c r="CH54" s="98">
        <v>3614</v>
      </c>
      <c r="CI54" s="99">
        <v>3620</v>
      </c>
      <c r="CJ54" s="99">
        <v>3614</v>
      </c>
      <c r="CK54" s="99">
        <v>3609</v>
      </c>
      <c r="CL54" s="99">
        <v>3594</v>
      </c>
      <c r="CM54" s="99">
        <v>3586</v>
      </c>
      <c r="CN54" s="99">
        <v>3581</v>
      </c>
      <c r="CO54" s="99">
        <v>3606</v>
      </c>
      <c r="CP54" s="99">
        <v>3665</v>
      </c>
      <c r="CQ54" s="99">
        <v>3664</v>
      </c>
      <c r="CR54" s="99">
        <v>3628</v>
      </c>
      <c r="CS54" s="99">
        <v>3663</v>
      </c>
      <c r="CT54" s="99">
        <v>3682</v>
      </c>
      <c r="CU54" s="99">
        <v>3686</v>
      </c>
      <c r="CV54" s="99">
        <v>3688</v>
      </c>
      <c r="CW54" s="99">
        <f>'1.COBERTURA  DANE'!D55</f>
        <v>3647</v>
      </c>
      <c r="CX54" s="241">
        <f t="shared" si="2"/>
        <v>-41</v>
      </c>
      <c r="CY54" s="203">
        <f t="shared" si="3"/>
        <v>-1.1117136659436009</v>
      </c>
      <c r="CZ54" s="241">
        <f t="shared" si="4"/>
        <v>-39</v>
      </c>
      <c r="DA54" s="203">
        <f t="shared" si="5"/>
        <v>-1.0580575149213238</v>
      </c>
    </row>
    <row r="55" spans="1:105" ht="15" outlineLevel="2">
      <c r="A55" s="104">
        <v>411</v>
      </c>
      <c r="B55" s="95" t="s">
        <v>133</v>
      </c>
      <c r="C55" s="96" t="s">
        <v>47</v>
      </c>
      <c r="D55" s="97">
        <v>7082</v>
      </c>
      <c r="E55" s="98">
        <v>7201</v>
      </c>
      <c r="F55" s="98">
        <v>7754</v>
      </c>
      <c r="G55" s="98">
        <v>7744</v>
      </c>
      <c r="H55" s="98">
        <v>7727</v>
      </c>
      <c r="I55" s="98">
        <v>7774</v>
      </c>
      <c r="J55" s="98">
        <v>7662</v>
      </c>
      <c r="K55" s="98">
        <v>7764</v>
      </c>
      <c r="L55" s="98">
        <v>7722</v>
      </c>
      <c r="M55" s="98">
        <v>7732</v>
      </c>
      <c r="N55" s="98">
        <v>7750</v>
      </c>
      <c r="O55" s="99">
        <v>7817</v>
      </c>
      <c r="P55" s="97">
        <v>7852</v>
      </c>
      <c r="Q55" s="98">
        <v>7867</v>
      </c>
      <c r="R55" s="100">
        <v>7904</v>
      </c>
      <c r="S55" s="98">
        <v>7890</v>
      </c>
      <c r="T55" s="98">
        <v>7880</v>
      </c>
      <c r="U55" s="98">
        <v>7895</v>
      </c>
      <c r="V55" s="98">
        <v>7881</v>
      </c>
      <c r="W55" s="98">
        <v>7795</v>
      </c>
      <c r="X55" s="98">
        <v>7820</v>
      </c>
      <c r="Y55" s="98">
        <v>7873</v>
      </c>
      <c r="Z55" s="98">
        <v>7856</v>
      </c>
      <c r="AA55" s="99">
        <v>7818</v>
      </c>
      <c r="AB55" s="97">
        <v>7393</v>
      </c>
      <c r="AC55" s="98">
        <v>7851</v>
      </c>
      <c r="AD55" s="98">
        <v>7849</v>
      </c>
      <c r="AE55" s="98">
        <v>7875</v>
      </c>
      <c r="AF55" s="98">
        <v>7887</v>
      </c>
      <c r="AG55" s="98">
        <v>7898</v>
      </c>
      <c r="AH55" s="98">
        <v>7881</v>
      </c>
      <c r="AI55" s="98">
        <v>7928</v>
      </c>
      <c r="AJ55" s="98">
        <v>7910</v>
      </c>
      <c r="AK55" s="98">
        <v>8014</v>
      </c>
      <c r="AL55" s="98">
        <v>7931</v>
      </c>
      <c r="AM55" s="99">
        <v>7873</v>
      </c>
      <c r="AN55" s="97">
        <v>7857</v>
      </c>
      <c r="AO55" s="98">
        <v>7843</v>
      </c>
      <c r="AP55" s="98">
        <v>7832</v>
      </c>
      <c r="AQ55" s="98">
        <v>7769</v>
      </c>
      <c r="AR55" s="98">
        <v>7811</v>
      </c>
      <c r="AS55" s="98">
        <v>7802</v>
      </c>
      <c r="AT55" s="98">
        <v>7772</v>
      </c>
      <c r="AU55" s="98">
        <v>7791</v>
      </c>
      <c r="AV55" s="98">
        <v>7714</v>
      </c>
      <c r="AW55" s="98">
        <v>7715</v>
      </c>
      <c r="AX55" s="98">
        <v>7673</v>
      </c>
      <c r="AY55" s="99">
        <v>7707</v>
      </c>
      <c r="AZ55" s="97">
        <v>7700</v>
      </c>
      <c r="BA55" s="98">
        <v>7728</v>
      </c>
      <c r="BB55" s="98">
        <v>7713</v>
      </c>
      <c r="BC55" s="98">
        <v>7700</v>
      </c>
      <c r="BD55" s="98">
        <v>7629</v>
      </c>
      <c r="BE55" s="98">
        <v>7499</v>
      </c>
      <c r="BF55" s="98">
        <v>7513</v>
      </c>
      <c r="BG55" s="98">
        <v>7451</v>
      </c>
      <c r="BH55" s="98">
        <v>7457</v>
      </c>
      <c r="BI55" s="98">
        <v>7440</v>
      </c>
      <c r="BJ55" s="98">
        <v>7471</v>
      </c>
      <c r="BK55" s="101">
        <v>7496</v>
      </c>
      <c r="BL55" s="97">
        <v>7485</v>
      </c>
      <c r="BM55" s="285">
        <v>7533</v>
      </c>
      <c r="BN55" s="285">
        <v>7476</v>
      </c>
      <c r="BO55" s="285">
        <v>7459</v>
      </c>
      <c r="BP55" s="285">
        <v>7449</v>
      </c>
      <c r="BQ55" s="285">
        <v>7427</v>
      </c>
      <c r="BR55" s="285">
        <v>7262</v>
      </c>
      <c r="BS55" s="285">
        <v>7274</v>
      </c>
      <c r="BT55" s="285">
        <v>7297</v>
      </c>
      <c r="BU55" s="285">
        <v>7307</v>
      </c>
      <c r="BV55" s="285">
        <v>7304</v>
      </c>
      <c r="BW55" s="101">
        <v>7296</v>
      </c>
      <c r="BX55" s="97">
        <v>7338</v>
      </c>
      <c r="BY55" s="285">
        <v>7290</v>
      </c>
      <c r="BZ55" s="285">
        <v>7264</v>
      </c>
      <c r="CA55" s="285">
        <v>7221</v>
      </c>
      <c r="CB55" s="285">
        <v>7182</v>
      </c>
      <c r="CC55" s="285">
        <v>7175</v>
      </c>
      <c r="CD55" s="285">
        <v>7181</v>
      </c>
      <c r="CE55" s="285">
        <v>7187</v>
      </c>
      <c r="CF55" s="285">
        <v>7182</v>
      </c>
      <c r="CG55" s="98">
        <v>7180</v>
      </c>
      <c r="CH55" s="98">
        <v>7183</v>
      </c>
      <c r="CI55" s="99">
        <v>7180</v>
      </c>
      <c r="CJ55" s="99">
        <v>7130</v>
      </c>
      <c r="CK55" s="99">
        <v>7138</v>
      </c>
      <c r="CL55" s="99">
        <v>7126</v>
      </c>
      <c r="CM55" s="99">
        <v>7101</v>
      </c>
      <c r="CN55" s="99">
        <v>7144</v>
      </c>
      <c r="CO55" s="99">
        <v>7208</v>
      </c>
      <c r="CP55" s="99">
        <v>7287</v>
      </c>
      <c r="CQ55" s="99">
        <v>7319</v>
      </c>
      <c r="CR55" s="99">
        <v>7311</v>
      </c>
      <c r="CS55" s="99">
        <v>7342</v>
      </c>
      <c r="CT55" s="99">
        <v>7388</v>
      </c>
      <c r="CU55" s="99">
        <v>7418</v>
      </c>
      <c r="CV55" s="99">
        <v>7408</v>
      </c>
      <c r="CW55" s="99">
        <f>'1.COBERTURA  DANE'!D56</f>
        <v>7401</v>
      </c>
      <c r="CX55" s="241">
        <f t="shared" si="2"/>
        <v>-7</v>
      </c>
      <c r="CY55" s="203">
        <f t="shared" si="3"/>
        <v>-9.4492440604751621E-2</v>
      </c>
      <c r="CZ55" s="241">
        <f t="shared" si="4"/>
        <v>-17</v>
      </c>
      <c r="DA55" s="203">
        <f t="shared" si="5"/>
        <v>-0.22917228363440278</v>
      </c>
    </row>
    <row r="56" spans="1:105" ht="15" outlineLevel="2">
      <c r="A56" s="104">
        <v>501</v>
      </c>
      <c r="B56" s="95" t="s">
        <v>133</v>
      </c>
      <c r="C56" s="96" t="s">
        <v>50</v>
      </c>
      <c r="D56" s="97">
        <v>2264</v>
      </c>
      <c r="E56" s="98">
        <v>2300</v>
      </c>
      <c r="F56" s="98">
        <v>2297</v>
      </c>
      <c r="G56" s="98">
        <v>2289</v>
      </c>
      <c r="H56" s="98">
        <v>2297</v>
      </c>
      <c r="I56" s="98">
        <v>2300</v>
      </c>
      <c r="J56" s="98">
        <v>2206</v>
      </c>
      <c r="K56" s="98">
        <v>2287</v>
      </c>
      <c r="L56" s="98">
        <v>2195</v>
      </c>
      <c r="M56" s="98">
        <v>2194</v>
      </c>
      <c r="N56" s="98">
        <v>2187</v>
      </c>
      <c r="O56" s="99">
        <v>2208</v>
      </c>
      <c r="P56" s="97">
        <v>2203</v>
      </c>
      <c r="Q56" s="98">
        <v>2199</v>
      </c>
      <c r="R56" s="100">
        <v>2186</v>
      </c>
      <c r="S56" s="98">
        <v>2188</v>
      </c>
      <c r="T56" s="98">
        <v>2200</v>
      </c>
      <c r="U56" s="98">
        <v>2172</v>
      </c>
      <c r="V56" s="98">
        <v>2154</v>
      </c>
      <c r="W56" s="98">
        <v>2128</v>
      </c>
      <c r="X56" s="98">
        <v>2183</v>
      </c>
      <c r="Y56" s="98">
        <v>2200</v>
      </c>
      <c r="Z56" s="98">
        <v>2178</v>
      </c>
      <c r="AA56" s="99">
        <v>2152</v>
      </c>
      <c r="AB56" s="97">
        <v>2168</v>
      </c>
      <c r="AC56" s="98">
        <v>2170</v>
      </c>
      <c r="AD56" s="98">
        <v>2145</v>
      </c>
      <c r="AE56" s="98">
        <v>2137</v>
      </c>
      <c r="AF56" s="98">
        <v>2157</v>
      </c>
      <c r="AG56" s="98">
        <v>2113</v>
      </c>
      <c r="AH56" s="98">
        <v>2098</v>
      </c>
      <c r="AI56" s="98">
        <v>2093</v>
      </c>
      <c r="AJ56" s="98">
        <v>2105</v>
      </c>
      <c r="AK56" s="98">
        <v>2130</v>
      </c>
      <c r="AL56" s="98">
        <v>2134</v>
      </c>
      <c r="AM56" s="99">
        <v>2146</v>
      </c>
      <c r="AN56" s="97">
        <v>2141</v>
      </c>
      <c r="AO56" s="98">
        <v>2125</v>
      </c>
      <c r="AP56" s="98">
        <v>2136</v>
      </c>
      <c r="AQ56" s="98">
        <v>2091</v>
      </c>
      <c r="AR56" s="98">
        <v>2116</v>
      </c>
      <c r="AS56" s="98">
        <v>2082</v>
      </c>
      <c r="AT56" s="98">
        <v>2073</v>
      </c>
      <c r="AU56" s="98">
        <v>2056</v>
      </c>
      <c r="AV56" s="98">
        <v>2034</v>
      </c>
      <c r="AW56" s="98">
        <v>2019</v>
      </c>
      <c r="AX56" s="98">
        <v>2027</v>
      </c>
      <c r="AY56" s="99">
        <v>2025</v>
      </c>
      <c r="AZ56" s="97">
        <v>2022</v>
      </c>
      <c r="BA56" s="98">
        <v>2035</v>
      </c>
      <c r="BB56" s="98">
        <v>2027</v>
      </c>
      <c r="BC56" s="98">
        <v>2037</v>
      </c>
      <c r="BD56" s="98">
        <v>2046</v>
      </c>
      <c r="BE56" s="98">
        <v>2008</v>
      </c>
      <c r="BF56" s="98">
        <v>1973</v>
      </c>
      <c r="BG56" s="98">
        <v>1917</v>
      </c>
      <c r="BH56" s="98">
        <v>1913</v>
      </c>
      <c r="BI56" s="98">
        <v>1900</v>
      </c>
      <c r="BJ56" s="98">
        <v>1898</v>
      </c>
      <c r="BK56" s="101">
        <v>1905</v>
      </c>
      <c r="BL56" s="97">
        <v>1896</v>
      </c>
      <c r="BM56" s="285">
        <v>1908</v>
      </c>
      <c r="BN56" s="285">
        <v>1907</v>
      </c>
      <c r="BO56" s="285">
        <v>1923</v>
      </c>
      <c r="BP56" s="285">
        <v>1935</v>
      </c>
      <c r="BQ56" s="285">
        <v>1915</v>
      </c>
      <c r="BR56" s="285">
        <v>1866</v>
      </c>
      <c r="BS56" s="285">
        <v>1839</v>
      </c>
      <c r="BT56" s="285">
        <v>1836</v>
      </c>
      <c r="BU56" s="285">
        <v>1830</v>
      </c>
      <c r="BV56" s="285">
        <v>1830</v>
      </c>
      <c r="BW56" s="101">
        <v>1799</v>
      </c>
      <c r="BX56" s="97">
        <v>1844</v>
      </c>
      <c r="BY56" s="285">
        <v>1824</v>
      </c>
      <c r="BZ56" s="285">
        <v>1814</v>
      </c>
      <c r="CA56" s="285">
        <v>1783</v>
      </c>
      <c r="CB56" s="285">
        <v>1779</v>
      </c>
      <c r="CC56" s="285">
        <v>1776</v>
      </c>
      <c r="CD56" s="285">
        <v>1771</v>
      </c>
      <c r="CE56" s="285">
        <v>1785</v>
      </c>
      <c r="CF56" s="285">
        <v>1779</v>
      </c>
      <c r="CG56" s="98">
        <v>1775</v>
      </c>
      <c r="CH56" s="98">
        <v>1777</v>
      </c>
      <c r="CI56" s="99">
        <v>1767</v>
      </c>
      <c r="CJ56" s="99">
        <v>1766</v>
      </c>
      <c r="CK56" s="99">
        <v>1770</v>
      </c>
      <c r="CL56" s="99">
        <v>1776</v>
      </c>
      <c r="CM56" s="99">
        <v>1765</v>
      </c>
      <c r="CN56" s="99">
        <v>1769</v>
      </c>
      <c r="CO56" s="99">
        <v>1790</v>
      </c>
      <c r="CP56" s="99">
        <v>1792</v>
      </c>
      <c r="CQ56" s="99">
        <v>1784</v>
      </c>
      <c r="CR56" s="99">
        <v>1779</v>
      </c>
      <c r="CS56" s="99">
        <v>1766</v>
      </c>
      <c r="CT56" s="99">
        <v>1780</v>
      </c>
      <c r="CU56" s="99">
        <v>1790</v>
      </c>
      <c r="CV56" s="99">
        <v>1791</v>
      </c>
      <c r="CW56" s="99">
        <f>'1.COBERTURA  DANE'!D57</f>
        <v>1769</v>
      </c>
      <c r="CX56" s="241">
        <f t="shared" si="2"/>
        <v>-22</v>
      </c>
      <c r="CY56" s="203">
        <f t="shared" si="3"/>
        <v>-1.2283640424343942</v>
      </c>
      <c r="CZ56" s="241">
        <f t="shared" si="4"/>
        <v>-21</v>
      </c>
      <c r="DA56" s="203">
        <f t="shared" si="5"/>
        <v>-1.1731843575418994</v>
      </c>
    </row>
    <row r="57" spans="1:105" ht="15" outlineLevel="2">
      <c r="A57" s="104">
        <v>543</v>
      </c>
      <c r="B57" s="95" t="s">
        <v>133</v>
      </c>
      <c r="C57" s="96" t="s">
        <v>88</v>
      </c>
      <c r="D57" s="97">
        <v>6781</v>
      </c>
      <c r="E57" s="98">
        <v>6808</v>
      </c>
      <c r="F57" s="98">
        <v>6883</v>
      </c>
      <c r="G57" s="98">
        <v>6832</v>
      </c>
      <c r="H57" s="98">
        <v>6858</v>
      </c>
      <c r="I57" s="98">
        <v>6873</v>
      </c>
      <c r="J57" s="98">
        <v>6857</v>
      </c>
      <c r="K57" s="98">
        <v>6855</v>
      </c>
      <c r="L57" s="98">
        <v>6854</v>
      </c>
      <c r="M57" s="98">
        <v>6879</v>
      </c>
      <c r="N57" s="98">
        <v>6886</v>
      </c>
      <c r="O57" s="99">
        <v>6984</v>
      </c>
      <c r="P57" s="97">
        <v>6974</v>
      </c>
      <c r="Q57" s="98">
        <v>7015</v>
      </c>
      <c r="R57" s="100">
        <v>7034</v>
      </c>
      <c r="S57" s="98">
        <v>7073</v>
      </c>
      <c r="T57" s="98">
        <v>7072</v>
      </c>
      <c r="U57" s="98">
        <v>7056</v>
      </c>
      <c r="V57" s="98">
        <v>7034</v>
      </c>
      <c r="W57" s="98">
        <v>6988</v>
      </c>
      <c r="X57" s="98">
        <v>6992</v>
      </c>
      <c r="Y57" s="98">
        <v>6994</v>
      </c>
      <c r="Z57" s="98">
        <v>6970</v>
      </c>
      <c r="AA57" s="99">
        <v>7019</v>
      </c>
      <c r="AB57" s="97">
        <v>6717</v>
      </c>
      <c r="AC57" s="98">
        <v>7092</v>
      </c>
      <c r="AD57" s="98">
        <v>7077</v>
      </c>
      <c r="AE57" s="98">
        <v>7041</v>
      </c>
      <c r="AF57" s="98">
        <v>7052</v>
      </c>
      <c r="AG57" s="98">
        <v>7038</v>
      </c>
      <c r="AH57" s="98">
        <v>7011</v>
      </c>
      <c r="AI57" s="98">
        <v>6908</v>
      </c>
      <c r="AJ57" s="98">
        <v>6958</v>
      </c>
      <c r="AK57" s="98">
        <v>6976</v>
      </c>
      <c r="AL57" s="98">
        <v>6927</v>
      </c>
      <c r="AM57" s="99">
        <v>6906</v>
      </c>
      <c r="AN57" s="97">
        <v>6902</v>
      </c>
      <c r="AO57" s="98">
        <v>6940</v>
      </c>
      <c r="AP57" s="98">
        <v>6936</v>
      </c>
      <c r="AQ57" s="98">
        <v>6952</v>
      </c>
      <c r="AR57" s="98">
        <v>6953</v>
      </c>
      <c r="AS57" s="98">
        <v>6915</v>
      </c>
      <c r="AT57" s="98">
        <v>6881</v>
      </c>
      <c r="AU57" s="98">
        <v>6837</v>
      </c>
      <c r="AV57" s="98">
        <v>6782</v>
      </c>
      <c r="AW57" s="98">
        <v>6767</v>
      </c>
      <c r="AX57" s="98">
        <v>6763</v>
      </c>
      <c r="AY57" s="99">
        <v>6794</v>
      </c>
      <c r="AZ57" s="97">
        <v>6798</v>
      </c>
      <c r="BA57" s="98">
        <v>6764</v>
      </c>
      <c r="BB57" s="98">
        <v>6775</v>
      </c>
      <c r="BC57" s="98">
        <v>6748</v>
      </c>
      <c r="BD57" s="98">
        <v>6741</v>
      </c>
      <c r="BE57" s="98">
        <v>6711</v>
      </c>
      <c r="BF57" s="98">
        <v>6702</v>
      </c>
      <c r="BG57" s="98">
        <v>6630</v>
      </c>
      <c r="BH57" s="98">
        <v>6595</v>
      </c>
      <c r="BI57" s="98">
        <v>6556</v>
      </c>
      <c r="BJ57" s="98">
        <v>6602</v>
      </c>
      <c r="BK57" s="101">
        <v>6640</v>
      </c>
      <c r="BL57" s="97">
        <v>6655</v>
      </c>
      <c r="BM57" s="285">
        <v>6689</v>
      </c>
      <c r="BN57" s="285">
        <v>6684</v>
      </c>
      <c r="BO57" s="285">
        <v>6684</v>
      </c>
      <c r="BP57" s="285">
        <v>6674</v>
      </c>
      <c r="BQ57" s="285">
        <v>6651</v>
      </c>
      <c r="BR57" s="285">
        <v>6629</v>
      </c>
      <c r="BS57" s="285">
        <v>6591</v>
      </c>
      <c r="BT57" s="285">
        <v>6589</v>
      </c>
      <c r="BU57" s="285">
        <v>6566</v>
      </c>
      <c r="BV57" s="285">
        <v>6591</v>
      </c>
      <c r="BW57" s="101">
        <v>6603</v>
      </c>
      <c r="BX57" s="97">
        <v>6616</v>
      </c>
      <c r="BY57" s="285">
        <v>6603</v>
      </c>
      <c r="BZ57" s="285">
        <v>6599</v>
      </c>
      <c r="CA57" s="285">
        <v>6602</v>
      </c>
      <c r="CB57" s="285">
        <v>6592</v>
      </c>
      <c r="CC57" s="285">
        <v>6499</v>
      </c>
      <c r="CD57" s="285">
        <v>6518</v>
      </c>
      <c r="CE57" s="285">
        <v>6516</v>
      </c>
      <c r="CF57" s="285">
        <v>6532</v>
      </c>
      <c r="CG57" s="98">
        <v>6521</v>
      </c>
      <c r="CH57" s="98">
        <v>6525</v>
      </c>
      <c r="CI57" s="99">
        <v>6513</v>
      </c>
      <c r="CJ57" s="99">
        <v>6489</v>
      </c>
      <c r="CK57" s="99">
        <v>6488</v>
      </c>
      <c r="CL57" s="99">
        <v>6523</v>
      </c>
      <c r="CM57" s="99">
        <v>6506</v>
      </c>
      <c r="CN57" s="99">
        <v>6501</v>
      </c>
      <c r="CO57" s="99">
        <v>6506</v>
      </c>
      <c r="CP57" s="99">
        <v>6497</v>
      </c>
      <c r="CQ57" s="99">
        <v>6507</v>
      </c>
      <c r="CR57" s="99">
        <v>6527</v>
      </c>
      <c r="CS57" s="99">
        <v>6542</v>
      </c>
      <c r="CT57" s="99">
        <v>6558</v>
      </c>
      <c r="CU57" s="99">
        <v>6544</v>
      </c>
      <c r="CV57" s="99">
        <v>6544</v>
      </c>
      <c r="CW57" s="99">
        <f>'1.COBERTURA  DANE'!D58</f>
        <v>6568</v>
      </c>
      <c r="CX57" s="241">
        <f t="shared" si="2"/>
        <v>24</v>
      </c>
      <c r="CY57" s="203">
        <f t="shared" si="3"/>
        <v>0.36674816625916873</v>
      </c>
      <c r="CZ57" s="241">
        <f t="shared" si="4"/>
        <v>24</v>
      </c>
      <c r="DA57" s="203">
        <f t="shared" si="5"/>
        <v>0.36674816625916873</v>
      </c>
    </row>
    <row r="58" spans="1:105" ht="15" outlineLevel="2">
      <c r="A58" s="104">
        <v>628</v>
      </c>
      <c r="B58" s="95" t="s">
        <v>133</v>
      </c>
      <c r="C58" s="96" t="s">
        <v>52</v>
      </c>
      <c r="D58" s="97">
        <v>8243</v>
      </c>
      <c r="E58" s="98">
        <v>8243</v>
      </c>
      <c r="F58" s="98">
        <v>8260</v>
      </c>
      <c r="G58" s="98">
        <v>7768</v>
      </c>
      <c r="H58" s="98">
        <v>7765</v>
      </c>
      <c r="I58" s="98">
        <v>7810</v>
      </c>
      <c r="J58" s="98">
        <v>7775</v>
      </c>
      <c r="K58" s="98">
        <v>7767</v>
      </c>
      <c r="L58" s="98">
        <v>7796</v>
      </c>
      <c r="M58" s="98">
        <v>7794</v>
      </c>
      <c r="N58" s="98">
        <v>7815</v>
      </c>
      <c r="O58" s="99">
        <v>7849</v>
      </c>
      <c r="P58" s="97">
        <v>7909</v>
      </c>
      <c r="Q58" s="98">
        <v>7912</v>
      </c>
      <c r="R58" s="100">
        <v>7884</v>
      </c>
      <c r="S58" s="98">
        <v>7873</v>
      </c>
      <c r="T58" s="98">
        <v>7835</v>
      </c>
      <c r="U58" s="98">
        <v>7820</v>
      </c>
      <c r="V58" s="98">
        <v>7804</v>
      </c>
      <c r="W58" s="98">
        <v>7791</v>
      </c>
      <c r="X58" s="98">
        <v>7785</v>
      </c>
      <c r="Y58" s="98">
        <v>7818</v>
      </c>
      <c r="Z58" s="98">
        <v>7788</v>
      </c>
      <c r="AA58" s="99">
        <v>7791</v>
      </c>
      <c r="AB58" s="97">
        <v>7840</v>
      </c>
      <c r="AC58" s="98">
        <v>7853</v>
      </c>
      <c r="AD58" s="98">
        <v>7871</v>
      </c>
      <c r="AE58" s="98">
        <v>7867</v>
      </c>
      <c r="AF58" s="98">
        <v>7897</v>
      </c>
      <c r="AG58" s="98">
        <v>7829</v>
      </c>
      <c r="AH58" s="98">
        <v>7782</v>
      </c>
      <c r="AI58" s="98">
        <v>7742</v>
      </c>
      <c r="AJ58" s="98">
        <v>7690</v>
      </c>
      <c r="AK58" s="98">
        <v>7726</v>
      </c>
      <c r="AL58" s="98">
        <v>7660</v>
      </c>
      <c r="AM58" s="99">
        <v>7725</v>
      </c>
      <c r="AN58" s="97">
        <v>7739</v>
      </c>
      <c r="AO58" s="98">
        <v>7767</v>
      </c>
      <c r="AP58" s="98">
        <v>7763</v>
      </c>
      <c r="AQ58" s="98">
        <v>7673</v>
      </c>
      <c r="AR58" s="98">
        <v>7676</v>
      </c>
      <c r="AS58" s="98">
        <v>7640</v>
      </c>
      <c r="AT58" s="98">
        <v>7618</v>
      </c>
      <c r="AU58" s="98">
        <v>7633</v>
      </c>
      <c r="AV58" s="98">
        <v>7567</v>
      </c>
      <c r="AW58" s="98">
        <v>7577</v>
      </c>
      <c r="AX58" s="98">
        <v>7598</v>
      </c>
      <c r="AY58" s="99">
        <v>7641</v>
      </c>
      <c r="AZ58" s="97">
        <v>7683</v>
      </c>
      <c r="BA58" s="98">
        <v>7669</v>
      </c>
      <c r="BB58" s="98">
        <v>7626</v>
      </c>
      <c r="BC58" s="98">
        <v>7593</v>
      </c>
      <c r="BD58" s="98">
        <v>7613</v>
      </c>
      <c r="BE58" s="98">
        <v>7570</v>
      </c>
      <c r="BF58" s="98">
        <v>7522</v>
      </c>
      <c r="BG58" s="98">
        <v>7420</v>
      </c>
      <c r="BH58" s="98">
        <v>7339</v>
      </c>
      <c r="BI58" s="98">
        <v>7293</v>
      </c>
      <c r="BJ58" s="98">
        <v>7301</v>
      </c>
      <c r="BK58" s="101">
        <v>7354</v>
      </c>
      <c r="BL58" s="97">
        <v>7356</v>
      </c>
      <c r="BM58" s="285">
        <v>7435</v>
      </c>
      <c r="BN58" s="285">
        <v>7428</v>
      </c>
      <c r="BO58" s="285">
        <v>7423</v>
      </c>
      <c r="BP58" s="285">
        <v>7429</v>
      </c>
      <c r="BQ58" s="285">
        <v>7325</v>
      </c>
      <c r="BR58" s="285">
        <v>7238</v>
      </c>
      <c r="BS58" s="285">
        <v>7167</v>
      </c>
      <c r="BT58" s="285">
        <v>7145</v>
      </c>
      <c r="BU58" s="285">
        <v>7155</v>
      </c>
      <c r="BV58" s="285">
        <v>7188</v>
      </c>
      <c r="BW58" s="101">
        <v>7278</v>
      </c>
      <c r="BX58" s="97">
        <v>7278</v>
      </c>
      <c r="BY58" s="285">
        <v>7247</v>
      </c>
      <c r="BZ58" s="285">
        <v>7259</v>
      </c>
      <c r="CA58" s="285">
        <v>7199</v>
      </c>
      <c r="CB58" s="285">
        <v>7171</v>
      </c>
      <c r="CC58" s="285">
        <v>7141</v>
      </c>
      <c r="CD58" s="285">
        <v>7133</v>
      </c>
      <c r="CE58" s="285">
        <v>7144</v>
      </c>
      <c r="CF58" s="285">
        <v>7121</v>
      </c>
      <c r="CG58" s="98">
        <v>7082</v>
      </c>
      <c r="CH58" s="98">
        <v>7099</v>
      </c>
      <c r="CI58" s="99">
        <v>7101</v>
      </c>
      <c r="CJ58" s="99">
        <v>7095</v>
      </c>
      <c r="CK58" s="99">
        <v>7114</v>
      </c>
      <c r="CL58" s="99">
        <v>7085</v>
      </c>
      <c r="CM58" s="99">
        <v>7108</v>
      </c>
      <c r="CN58" s="99">
        <v>7118</v>
      </c>
      <c r="CO58" s="99">
        <v>7183</v>
      </c>
      <c r="CP58" s="99">
        <v>7222</v>
      </c>
      <c r="CQ58" s="99">
        <v>7252</v>
      </c>
      <c r="CR58" s="99">
        <v>7227</v>
      </c>
      <c r="CS58" s="99">
        <v>7280</v>
      </c>
      <c r="CT58" s="99">
        <v>7307</v>
      </c>
      <c r="CU58" s="99">
        <v>7334</v>
      </c>
      <c r="CV58" s="99">
        <v>7338</v>
      </c>
      <c r="CW58" s="99">
        <f>'1.COBERTURA  DANE'!D59</f>
        <v>7324</v>
      </c>
      <c r="CX58" s="241">
        <f t="shared" si="2"/>
        <v>-14</v>
      </c>
      <c r="CY58" s="203">
        <f t="shared" si="3"/>
        <v>-0.19078768056691198</v>
      </c>
      <c r="CZ58" s="241">
        <f t="shared" si="4"/>
        <v>-10</v>
      </c>
      <c r="DA58" s="203">
        <f t="shared" si="5"/>
        <v>-0.13635124079629124</v>
      </c>
    </row>
    <row r="59" spans="1:105" ht="15" outlineLevel="2">
      <c r="A59" s="104">
        <v>656</v>
      </c>
      <c r="B59" s="95" t="s">
        <v>133</v>
      </c>
      <c r="C59" s="96" t="s">
        <v>134</v>
      </c>
      <c r="D59" s="97">
        <v>5966</v>
      </c>
      <c r="E59" s="98">
        <v>6038</v>
      </c>
      <c r="F59" s="98">
        <v>6078</v>
      </c>
      <c r="G59" s="98">
        <v>6086</v>
      </c>
      <c r="H59" s="98">
        <v>6040</v>
      </c>
      <c r="I59" s="98">
        <v>6050</v>
      </c>
      <c r="J59" s="98">
        <v>6002</v>
      </c>
      <c r="K59" s="98">
        <v>6020</v>
      </c>
      <c r="L59" s="98">
        <v>5967</v>
      </c>
      <c r="M59" s="98">
        <v>5994</v>
      </c>
      <c r="N59" s="98">
        <v>6041</v>
      </c>
      <c r="O59" s="99">
        <v>6124</v>
      </c>
      <c r="P59" s="97">
        <v>6090</v>
      </c>
      <c r="Q59" s="98">
        <v>6053</v>
      </c>
      <c r="R59" s="100">
        <v>6181</v>
      </c>
      <c r="S59" s="98">
        <v>6103</v>
      </c>
      <c r="T59" s="98">
        <v>6282</v>
      </c>
      <c r="U59" s="98">
        <v>6518</v>
      </c>
      <c r="V59" s="98">
        <v>6509</v>
      </c>
      <c r="W59" s="98">
        <v>6465</v>
      </c>
      <c r="X59" s="98">
        <v>6461</v>
      </c>
      <c r="Y59" s="98">
        <v>6568</v>
      </c>
      <c r="Z59" s="98">
        <v>6583</v>
      </c>
      <c r="AA59" s="99">
        <v>6543</v>
      </c>
      <c r="AB59" s="97">
        <v>6523</v>
      </c>
      <c r="AC59" s="98">
        <v>6562</v>
      </c>
      <c r="AD59" s="98">
        <v>6552</v>
      </c>
      <c r="AE59" s="98">
        <v>6527</v>
      </c>
      <c r="AF59" s="98">
        <v>6448</v>
      </c>
      <c r="AG59" s="98">
        <v>6366</v>
      </c>
      <c r="AH59" s="98">
        <v>6356</v>
      </c>
      <c r="AI59" s="98">
        <v>6398</v>
      </c>
      <c r="AJ59" s="98">
        <v>6344</v>
      </c>
      <c r="AK59" s="98">
        <v>6425</v>
      </c>
      <c r="AL59" s="98">
        <v>6339</v>
      </c>
      <c r="AM59" s="99">
        <v>6416</v>
      </c>
      <c r="AN59" s="97">
        <v>6395</v>
      </c>
      <c r="AO59" s="98">
        <v>6531</v>
      </c>
      <c r="AP59" s="98">
        <v>6537</v>
      </c>
      <c r="AQ59" s="98">
        <v>6550</v>
      </c>
      <c r="AR59" s="98">
        <v>6492</v>
      </c>
      <c r="AS59" s="98">
        <v>6463</v>
      </c>
      <c r="AT59" s="98">
        <v>6453</v>
      </c>
      <c r="AU59" s="98">
        <v>6429</v>
      </c>
      <c r="AV59" s="98">
        <v>6397</v>
      </c>
      <c r="AW59" s="98">
        <v>6422</v>
      </c>
      <c r="AX59" s="98">
        <v>6376</v>
      </c>
      <c r="AY59" s="99">
        <v>6468</v>
      </c>
      <c r="AZ59" s="97">
        <v>6403</v>
      </c>
      <c r="BA59" s="98">
        <v>6493</v>
      </c>
      <c r="BB59" s="98">
        <v>6505</v>
      </c>
      <c r="BC59" s="98">
        <v>6539</v>
      </c>
      <c r="BD59" s="98">
        <v>6555</v>
      </c>
      <c r="BE59" s="98">
        <v>6542</v>
      </c>
      <c r="BF59" s="98">
        <v>6520</v>
      </c>
      <c r="BG59" s="98">
        <v>6414</v>
      </c>
      <c r="BH59" s="98">
        <v>6420</v>
      </c>
      <c r="BI59" s="98">
        <v>6298</v>
      </c>
      <c r="BJ59" s="98">
        <v>6358</v>
      </c>
      <c r="BK59" s="101">
        <v>6437</v>
      </c>
      <c r="BL59" s="97">
        <v>6463</v>
      </c>
      <c r="BM59" s="285">
        <v>6510</v>
      </c>
      <c r="BN59" s="285">
        <v>6458</v>
      </c>
      <c r="BO59" s="285">
        <v>6422</v>
      </c>
      <c r="BP59" s="285">
        <v>6433</v>
      </c>
      <c r="BQ59" s="285">
        <v>6417</v>
      </c>
      <c r="BR59" s="285">
        <v>6343</v>
      </c>
      <c r="BS59" s="285">
        <v>6370</v>
      </c>
      <c r="BT59" s="285">
        <v>6314</v>
      </c>
      <c r="BU59" s="285">
        <v>6300</v>
      </c>
      <c r="BV59" s="285">
        <v>6360</v>
      </c>
      <c r="BW59" s="101">
        <v>6384</v>
      </c>
      <c r="BX59" s="97">
        <v>6420</v>
      </c>
      <c r="BY59" s="285">
        <v>6398</v>
      </c>
      <c r="BZ59" s="285">
        <v>6339</v>
      </c>
      <c r="CA59" s="285">
        <v>6268</v>
      </c>
      <c r="CB59" s="285">
        <v>6238</v>
      </c>
      <c r="CC59" s="285">
        <v>6181</v>
      </c>
      <c r="CD59" s="285">
        <v>6179</v>
      </c>
      <c r="CE59" s="285">
        <v>6171</v>
      </c>
      <c r="CF59" s="285">
        <v>6155</v>
      </c>
      <c r="CG59" s="98">
        <v>6115</v>
      </c>
      <c r="CH59" s="98">
        <v>6063</v>
      </c>
      <c r="CI59" s="99">
        <v>6072</v>
      </c>
      <c r="CJ59" s="99">
        <v>6068</v>
      </c>
      <c r="CK59" s="99">
        <v>6063</v>
      </c>
      <c r="CL59" s="99">
        <v>6039</v>
      </c>
      <c r="CM59" s="99">
        <v>6022</v>
      </c>
      <c r="CN59" s="99">
        <v>6043</v>
      </c>
      <c r="CO59" s="99">
        <v>6106</v>
      </c>
      <c r="CP59" s="99">
        <v>6177</v>
      </c>
      <c r="CQ59" s="99">
        <v>6174</v>
      </c>
      <c r="CR59" s="99">
        <v>6232</v>
      </c>
      <c r="CS59" s="99">
        <v>6239</v>
      </c>
      <c r="CT59" s="99">
        <v>6266</v>
      </c>
      <c r="CU59" s="99">
        <v>6483</v>
      </c>
      <c r="CV59" s="99">
        <v>6488</v>
      </c>
      <c r="CW59" s="99">
        <f>'1.COBERTURA  DANE'!D60</f>
        <v>6519</v>
      </c>
      <c r="CX59" s="241">
        <f t="shared" si="2"/>
        <v>31</v>
      </c>
      <c r="CY59" s="203">
        <f t="shared" si="3"/>
        <v>0.47780517879161527</v>
      </c>
      <c r="CZ59" s="241">
        <f t="shared" si="4"/>
        <v>36</v>
      </c>
      <c r="DA59" s="203">
        <f t="shared" si="5"/>
        <v>0.55529847292919943</v>
      </c>
    </row>
    <row r="60" spans="1:105" ht="15" outlineLevel="2">
      <c r="A60" s="104">
        <v>761</v>
      </c>
      <c r="B60" s="95" t="s">
        <v>133</v>
      </c>
      <c r="C60" s="96" t="s">
        <v>97</v>
      </c>
      <c r="D60" s="97">
        <v>7718</v>
      </c>
      <c r="E60" s="98">
        <v>7940</v>
      </c>
      <c r="F60" s="98">
        <v>7981</v>
      </c>
      <c r="G60" s="98">
        <v>8021</v>
      </c>
      <c r="H60" s="98">
        <v>7977</v>
      </c>
      <c r="I60" s="98">
        <v>7955</v>
      </c>
      <c r="J60" s="98">
        <v>7868</v>
      </c>
      <c r="K60" s="98">
        <v>7951</v>
      </c>
      <c r="L60" s="98">
        <v>7917</v>
      </c>
      <c r="M60" s="98">
        <v>7958</v>
      </c>
      <c r="N60" s="98">
        <v>8096</v>
      </c>
      <c r="O60" s="99">
        <v>8279</v>
      </c>
      <c r="P60" s="97">
        <v>8404</v>
      </c>
      <c r="Q60" s="98">
        <v>8432</v>
      </c>
      <c r="R60" s="100">
        <v>8824</v>
      </c>
      <c r="S60" s="98">
        <v>8863</v>
      </c>
      <c r="T60" s="98">
        <v>8487</v>
      </c>
      <c r="U60" s="98">
        <v>8468</v>
      </c>
      <c r="V60" s="98">
        <v>8412</v>
      </c>
      <c r="W60" s="98">
        <v>8394</v>
      </c>
      <c r="X60" s="98">
        <v>8367</v>
      </c>
      <c r="Y60" s="98">
        <v>8446</v>
      </c>
      <c r="Z60" s="98">
        <v>8463</v>
      </c>
      <c r="AA60" s="99">
        <v>8419</v>
      </c>
      <c r="AB60" s="97">
        <v>8382</v>
      </c>
      <c r="AC60" s="98">
        <v>8308</v>
      </c>
      <c r="AD60" s="98">
        <v>8387</v>
      </c>
      <c r="AE60" s="98">
        <v>8403</v>
      </c>
      <c r="AF60" s="98">
        <v>8467</v>
      </c>
      <c r="AG60" s="98">
        <v>8485</v>
      </c>
      <c r="AH60" s="98">
        <v>8496</v>
      </c>
      <c r="AI60" s="98">
        <v>8610</v>
      </c>
      <c r="AJ60" s="98">
        <v>8588</v>
      </c>
      <c r="AK60" s="98">
        <v>8717</v>
      </c>
      <c r="AL60" s="98">
        <v>8331</v>
      </c>
      <c r="AM60" s="99">
        <v>8402</v>
      </c>
      <c r="AN60" s="97">
        <v>8426</v>
      </c>
      <c r="AO60" s="98">
        <v>8490</v>
      </c>
      <c r="AP60" s="98">
        <v>8504</v>
      </c>
      <c r="AQ60" s="98">
        <v>8429</v>
      </c>
      <c r="AR60" s="98">
        <v>8445</v>
      </c>
      <c r="AS60" s="98">
        <v>8481</v>
      </c>
      <c r="AT60" s="98">
        <v>8468</v>
      </c>
      <c r="AU60" s="98">
        <v>8459</v>
      </c>
      <c r="AV60" s="98">
        <v>8321</v>
      </c>
      <c r="AW60" s="98">
        <v>8341</v>
      </c>
      <c r="AX60" s="98">
        <v>8318</v>
      </c>
      <c r="AY60" s="99">
        <v>8354</v>
      </c>
      <c r="AZ60" s="97">
        <v>8351</v>
      </c>
      <c r="BA60" s="98">
        <v>8363</v>
      </c>
      <c r="BB60" s="98">
        <v>8311</v>
      </c>
      <c r="BC60" s="98">
        <v>8270</v>
      </c>
      <c r="BD60" s="98">
        <v>8242</v>
      </c>
      <c r="BE60" s="98">
        <v>8195</v>
      </c>
      <c r="BF60" s="98">
        <v>8152</v>
      </c>
      <c r="BG60" s="98">
        <v>8057</v>
      </c>
      <c r="BH60" s="98">
        <v>8045</v>
      </c>
      <c r="BI60" s="98">
        <v>7957</v>
      </c>
      <c r="BJ60" s="98">
        <v>7959</v>
      </c>
      <c r="BK60" s="101">
        <v>8048</v>
      </c>
      <c r="BL60" s="97">
        <v>8059</v>
      </c>
      <c r="BM60" s="285">
        <v>8133</v>
      </c>
      <c r="BN60" s="285">
        <v>8058</v>
      </c>
      <c r="BO60" s="285">
        <v>8061</v>
      </c>
      <c r="BP60" s="285">
        <v>8073</v>
      </c>
      <c r="BQ60" s="285">
        <v>8022</v>
      </c>
      <c r="BR60" s="285">
        <v>7916</v>
      </c>
      <c r="BS60" s="285">
        <v>7847</v>
      </c>
      <c r="BT60" s="285">
        <v>7792</v>
      </c>
      <c r="BU60" s="285">
        <v>7815</v>
      </c>
      <c r="BV60" s="285">
        <v>7852</v>
      </c>
      <c r="BW60" s="101">
        <v>7912</v>
      </c>
      <c r="BX60" s="97">
        <v>7945</v>
      </c>
      <c r="BY60" s="285">
        <v>7959</v>
      </c>
      <c r="BZ60" s="285">
        <v>7950</v>
      </c>
      <c r="CA60" s="285">
        <v>7857</v>
      </c>
      <c r="CB60" s="285">
        <v>7674</v>
      </c>
      <c r="CC60" s="285">
        <v>7586</v>
      </c>
      <c r="CD60" s="285">
        <v>7520</v>
      </c>
      <c r="CE60" s="285">
        <v>7459</v>
      </c>
      <c r="CF60" s="285">
        <v>7389</v>
      </c>
      <c r="CG60" s="98">
        <v>7379</v>
      </c>
      <c r="CH60" s="98">
        <v>7340</v>
      </c>
      <c r="CI60" s="99">
        <v>7342</v>
      </c>
      <c r="CJ60" s="99">
        <v>7320</v>
      </c>
      <c r="CK60" s="99">
        <v>7316</v>
      </c>
      <c r="CL60" s="99">
        <v>7286</v>
      </c>
      <c r="CM60" s="99">
        <v>7299</v>
      </c>
      <c r="CN60" s="99">
        <v>7319</v>
      </c>
      <c r="CO60" s="99">
        <v>7387</v>
      </c>
      <c r="CP60" s="99">
        <v>7501</v>
      </c>
      <c r="CQ60" s="99">
        <v>7521</v>
      </c>
      <c r="CR60" s="99">
        <v>7516</v>
      </c>
      <c r="CS60" s="99">
        <v>7527</v>
      </c>
      <c r="CT60" s="99">
        <v>7584</v>
      </c>
      <c r="CU60" s="99">
        <v>7600</v>
      </c>
      <c r="CV60" s="99">
        <v>7584</v>
      </c>
      <c r="CW60" s="99">
        <f>'1.COBERTURA  DANE'!D61</f>
        <v>7544</v>
      </c>
      <c r="CX60" s="241">
        <f t="shared" si="2"/>
        <v>-40</v>
      </c>
      <c r="CY60" s="203">
        <f t="shared" si="3"/>
        <v>-0.52742616033755274</v>
      </c>
      <c r="CZ60" s="241">
        <f t="shared" si="4"/>
        <v>-56</v>
      </c>
      <c r="DA60" s="203">
        <f t="shared" si="5"/>
        <v>-0.73684210526315785</v>
      </c>
    </row>
    <row r="61" spans="1:105" ht="15" outlineLevel="2">
      <c r="A61" s="104">
        <v>842</v>
      </c>
      <c r="B61" s="95" t="s">
        <v>133</v>
      </c>
      <c r="C61" s="96" t="s">
        <v>100</v>
      </c>
      <c r="D61" s="97">
        <v>5340</v>
      </c>
      <c r="E61" s="98">
        <v>5680</v>
      </c>
      <c r="F61" s="98">
        <v>5658</v>
      </c>
      <c r="G61" s="98">
        <v>5632</v>
      </c>
      <c r="H61" s="98">
        <v>5624</v>
      </c>
      <c r="I61" s="98">
        <v>5639</v>
      </c>
      <c r="J61" s="98">
        <v>5626</v>
      </c>
      <c r="K61" s="98">
        <v>5623</v>
      </c>
      <c r="L61" s="98">
        <v>5588</v>
      </c>
      <c r="M61" s="98">
        <v>5665</v>
      </c>
      <c r="N61" s="98">
        <v>5661</v>
      </c>
      <c r="O61" s="99">
        <v>5808</v>
      </c>
      <c r="P61" s="97">
        <v>5786</v>
      </c>
      <c r="Q61" s="98">
        <v>5800</v>
      </c>
      <c r="R61" s="100">
        <v>5859</v>
      </c>
      <c r="S61" s="98">
        <v>5869</v>
      </c>
      <c r="T61" s="98">
        <v>5885</v>
      </c>
      <c r="U61" s="98">
        <v>5800</v>
      </c>
      <c r="V61" s="98">
        <v>5861</v>
      </c>
      <c r="W61" s="98">
        <v>5849</v>
      </c>
      <c r="X61" s="98">
        <v>5837</v>
      </c>
      <c r="Y61" s="98">
        <v>5793</v>
      </c>
      <c r="Z61" s="98">
        <v>5829</v>
      </c>
      <c r="AA61" s="99">
        <v>5852</v>
      </c>
      <c r="AB61" s="97">
        <v>5851</v>
      </c>
      <c r="AC61" s="98">
        <v>5878</v>
      </c>
      <c r="AD61" s="98">
        <v>5844</v>
      </c>
      <c r="AE61" s="98">
        <v>5869</v>
      </c>
      <c r="AF61" s="98">
        <v>5870</v>
      </c>
      <c r="AG61" s="98">
        <v>5894</v>
      </c>
      <c r="AH61" s="98">
        <v>5916</v>
      </c>
      <c r="AI61" s="98">
        <v>5896</v>
      </c>
      <c r="AJ61" s="98">
        <v>5945</v>
      </c>
      <c r="AK61" s="98">
        <v>5919</v>
      </c>
      <c r="AL61" s="98">
        <v>5913</v>
      </c>
      <c r="AM61" s="99">
        <v>5905</v>
      </c>
      <c r="AN61" s="97">
        <v>5927</v>
      </c>
      <c r="AO61" s="98">
        <v>5950</v>
      </c>
      <c r="AP61" s="98">
        <v>6021</v>
      </c>
      <c r="AQ61" s="98">
        <v>6023</v>
      </c>
      <c r="AR61" s="98">
        <v>6030</v>
      </c>
      <c r="AS61" s="98">
        <v>6019</v>
      </c>
      <c r="AT61" s="98">
        <v>6017</v>
      </c>
      <c r="AU61" s="98">
        <v>5974</v>
      </c>
      <c r="AV61" s="98">
        <v>5959</v>
      </c>
      <c r="AW61" s="98">
        <v>5951</v>
      </c>
      <c r="AX61" s="98">
        <v>5939</v>
      </c>
      <c r="AY61" s="99">
        <v>5903</v>
      </c>
      <c r="AZ61" s="97">
        <v>5861</v>
      </c>
      <c r="BA61" s="98">
        <v>5833</v>
      </c>
      <c r="BB61" s="98">
        <v>5853</v>
      </c>
      <c r="BC61" s="98">
        <v>5259</v>
      </c>
      <c r="BD61" s="98">
        <v>5753</v>
      </c>
      <c r="BE61" s="98">
        <v>5777</v>
      </c>
      <c r="BF61" s="98">
        <v>5782</v>
      </c>
      <c r="BG61" s="98">
        <v>5727</v>
      </c>
      <c r="BH61" s="98">
        <v>5679</v>
      </c>
      <c r="BI61" s="98">
        <v>5670</v>
      </c>
      <c r="BJ61" s="98">
        <v>5768</v>
      </c>
      <c r="BK61" s="101">
        <v>5813</v>
      </c>
      <c r="BL61" s="97">
        <v>5836</v>
      </c>
      <c r="BM61" s="285">
        <v>5881</v>
      </c>
      <c r="BN61" s="285">
        <v>5830</v>
      </c>
      <c r="BO61" s="285">
        <v>5836</v>
      </c>
      <c r="BP61" s="285">
        <v>5833</v>
      </c>
      <c r="BQ61" s="285">
        <v>5831</v>
      </c>
      <c r="BR61" s="285">
        <v>5857</v>
      </c>
      <c r="BS61" s="285">
        <v>5871</v>
      </c>
      <c r="BT61" s="285">
        <v>5889</v>
      </c>
      <c r="BU61" s="285">
        <v>5901</v>
      </c>
      <c r="BV61" s="285">
        <v>5903</v>
      </c>
      <c r="BW61" s="101">
        <v>5886</v>
      </c>
      <c r="BX61" s="97">
        <v>5886</v>
      </c>
      <c r="BY61" s="285">
        <v>5860</v>
      </c>
      <c r="BZ61" s="285">
        <v>5855</v>
      </c>
      <c r="CA61" s="285">
        <v>5847</v>
      </c>
      <c r="CB61" s="285">
        <v>5818</v>
      </c>
      <c r="CC61" s="285">
        <v>5691</v>
      </c>
      <c r="CD61" s="285">
        <v>5728</v>
      </c>
      <c r="CE61" s="285">
        <v>5727</v>
      </c>
      <c r="CF61" s="285">
        <v>5689</v>
      </c>
      <c r="CG61" s="98">
        <v>5693</v>
      </c>
      <c r="CH61" s="98">
        <v>5689</v>
      </c>
      <c r="CI61" s="99">
        <v>5660</v>
      </c>
      <c r="CJ61" s="99">
        <v>5606</v>
      </c>
      <c r="CK61" s="99">
        <v>5611</v>
      </c>
      <c r="CL61" s="99">
        <v>5617</v>
      </c>
      <c r="CM61" s="99">
        <v>5584</v>
      </c>
      <c r="CN61" s="99">
        <v>5607</v>
      </c>
      <c r="CO61" s="99">
        <v>5607</v>
      </c>
      <c r="CP61" s="99">
        <v>5633</v>
      </c>
      <c r="CQ61" s="99">
        <v>5651</v>
      </c>
      <c r="CR61" s="99">
        <v>5629</v>
      </c>
      <c r="CS61" s="99">
        <v>5632</v>
      </c>
      <c r="CT61" s="99">
        <v>5631</v>
      </c>
      <c r="CU61" s="99">
        <v>5635</v>
      </c>
      <c r="CV61" s="99">
        <v>5641</v>
      </c>
      <c r="CW61" s="99">
        <f>'1.COBERTURA  DANE'!D62</f>
        <v>5634</v>
      </c>
      <c r="CX61" s="241">
        <f t="shared" si="2"/>
        <v>-7</v>
      </c>
      <c r="CY61" s="203">
        <f t="shared" si="3"/>
        <v>-0.12409147314305974</v>
      </c>
      <c r="CZ61" s="241">
        <f t="shared" si="4"/>
        <v>-1</v>
      </c>
      <c r="DA61" s="203">
        <f t="shared" si="5"/>
        <v>-1.774622892635315E-2</v>
      </c>
    </row>
    <row r="62" spans="1:105" s="18" customFormat="1" ht="15" outlineLevel="1">
      <c r="A62" s="88" t="s">
        <v>131</v>
      </c>
      <c r="B62" s="83"/>
      <c r="C62" s="89" t="s">
        <v>126</v>
      </c>
      <c r="D62" s="90">
        <f t="shared" ref="D62:AH62" si="10">SUBTOTAL(9,D63:D79)</f>
        <v>146796</v>
      </c>
      <c r="E62" s="91">
        <f t="shared" si="10"/>
        <v>147395</v>
      </c>
      <c r="F62" s="91">
        <f t="shared" si="10"/>
        <v>146901</v>
      </c>
      <c r="G62" s="91">
        <f t="shared" si="10"/>
        <v>145793</v>
      </c>
      <c r="H62" s="91">
        <f t="shared" si="10"/>
        <v>145272</v>
      </c>
      <c r="I62" s="91">
        <f t="shared" si="10"/>
        <v>146138</v>
      </c>
      <c r="J62" s="91">
        <f t="shared" si="10"/>
        <v>142960</v>
      </c>
      <c r="K62" s="91">
        <f t="shared" si="10"/>
        <v>145369</v>
      </c>
      <c r="L62" s="91">
        <f t="shared" si="10"/>
        <v>142816</v>
      </c>
      <c r="M62" s="91">
        <f t="shared" si="10"/>
        <v>143496</v>
      </c>
      <c r="N62" s="91">
        <f t="shared" si="10"/>
        <v>143428</v>
      </c>
      <c r="O62" s="92">
        <f t="shared" si="10"/>
        <v>145113</v>
      </c>
      <c r="P62" s="90">
        <f t="shared" si="10"/>
        <v>145072</v>
      </c>
      <c r="Q62" s="91">
        <f t="shared" si="10"/>
        <v>144973</v>
      </c>
      <c r="R62" s="93">
        <f t="shared" si="10"/>
        <v>146244</v>
      </c>
      <c r="S62" s="91">
        <f t="shared" si="10"/>
        <v>144325</v>
      </c>
      <c r="T62" s="91">
        <f t="shared" si="10"/>
        <v>147573</v>
      </c>
      <c r="U62" s="91">
        <f t="shared" si="10"/>
        <v>148320</v>
      </c>
      <c r="V62" s="91">
        <f t="shared" si="10"/>
        <v>149101</v>
      </c>
      <c r="W62" s="91">
        <f t="shared" si="10"/>
        <v>149225</v>
      </c>
      <c r="X62" s="91">
        <f t="shared" si="10"/>
        <v>149509</v>
      </c>
      <c r="Y62" s="91">
        <f t="shared" si="10"/>
        <v>150118</v>
      </c>
      <c r="Z62" s="91">
        <f t="shared" si="10"/>
        <v>149890</v>
      </c>
      <c r="AA62" s="92">
        <f t="shared" si="10"/>
        <v>149319</v>
      </c>
      <c r="AB62" s="90">
        <f t="shared" si="10"/>
        <v>149979</v>
      </c>
      <c r="AC62" s="91">
        <f t="shared" si="10"/>
        <v>150795</v>
      </c>
      <c r="AD62" s="91">
        <f t="shared" si="10"/>
        <v>150534</v>
      </c>
      <c r="AE62" s="91">
        <f t="shared" si="10"/>
        <v>150134</v>
      </c>
      <c r="AF62" s="91">
        <f t="shared" si="10"/>
        <v>150669</v>
      </c>
      <c r="AG62" s="91">
        <f t="shared" si="10"/>
        <v>149233</v>
      </c>
      <c r="AH62" s="91">
        <f t="shared" si="10"/>
        <v>148519</v>
      </c>
      <c r="AI62" s="91">
        <v>147946</v>
      </c>
      <c r="AJ62" s="91">
        <v>148271</v>
      </c>
      <c r="AK62" s="91">
        <v>149505</v>
      </c>
      <c r="AL62" s="91">
        <v>149293</v>
      </c>
      <c r="AM62" s="92">
        <v>150047</v>
      </c>
      <c r="AN62" s="90">
        <v>149701</v>
      </c>
      <c r="AO62" s="91">
        <v>149281</v>
      </c>
      <c r="AP62" s="91">
        <v>149618</v>
      </c>
      <c r="AQ62" s="91">
        <v>148696</v>
      </c>
      <c r="AR62" s="91">
        <f>SUM(AR63:AR79)</f>
        <v>150102</v>
      </c>
      <c r="AS62" s="91">
        <v>149419</v>
      </c>
      <c r="AT62" s="91">
        <v>149306</v>
      </c>
      <c r="AU62" s="91">
        <v>149585</v>
      </c>
      <c r="AV62" s="91">
        <v>148724</v>
      </c>
      <c r="AW62" s="91">
        <v>149169</v>
      </c>
      <c r="AX62" s="91">
        <v>148935</v>
      </c>
      <c r="AY62" s="92">
        <v>149256</v>
      </c>
      <c r="AZ62" s="90">
        <v>149501</v>
      </c>
      <c r="BA62" s="91">
        <v>150200</v>
      </c>
      <c r="BB62" s="91">
        <v>149628</v>
      </c>
      <c r="BC62" s="91">
        <v>149481</v>
      </c>
      <c r="BD62" s="91">
        <v>149152</v>
      </c>
      <c r="BE62" s="91">
        <v>148714</v>
      </c>
      <c r="BF62" s="91">
        <v>148475</v>
      </c>
      <c r="BG62" s="91">
        <v>146729</v>
      </c>
      <c r="BH62" s="91">
        <v>147249</v>
      </c>
      <c r="BI62" s="91">
        <v>145972</v>
      </c>
      <c r="BJ62" s="91">
        <v>146961</v>
      </c>
      <c r="BK62" s="94">
        <v>148027</v>
      </c>
      <c r="BL62" s="90">
        <v>148197</v>
      </c>
      <c r="BM62" s="284">
        <v>148982</v>
      </c>
      <c r="BN62" s="284">
        <v>148899</v>
      </c>
      <c r="BO62" s="284">
        <v>148868</v>
      </c>
      <c r="BP62" s="284">
        <v>149061</v>
      </c>
      <c r="BQ62" s="284">
        <v>148737</v>
      </c>
      <c r="BR62" s="284">
        <v>145987</v>
      </c>
      <c r="BS62" s="284">
        <v>144988</v>
      </c>
      <c r="BT62" s="284">
        <v>144578</v>
      </c>
      <c r="BU62" s="284">
        <v>144700</v>
      </c>
      <c r="BV62" s="284">
        <v>144715</v>
      </c>
      <c r="BW62" s="94">
        <v>145082</v>
      </c>
      <c r="BX62" s="90">
        <v>145041</v>
      </c>
      <c r="BY62" s="284">
        <v>144441</v>
      </c>
      <c r="BZ62" s="284">
        <v>142920</v>
      </c>
      <c r="CA62" s="284">
        <v>141440</v>
      </c>
      <c r="CB62" s="284">
        <v>141043</v>
      </c>
      <c r="CC62" s="284">
        <v>139027</v>
      </c>
      <c r="CD62" s="284">
        <v>138730</v>
      </c>
      <c r="CE62" s="284">
        <v>138629</v>
      </c>
      <c r="CF62" s="284">
        <v>137915</v>
      </c>
      <c r="CG62" s="91">
        <v>137293</v>
      </c>
      <c r="CH62" s="91">
        <v>136956</v>
      </c>
      <c r="CI62" s="92">
        <v>136603</v>
      </c>
      <c r="CJ62" s="92">
        <v>136259</v>
      </c>
      <c r="CK62" s="92">
        <v>136292</v>
      </c>
      <c r="CL62" s="92">
        <v>135994</v>
      </c>
      <c r="CM62" s="92">
        <v>135838</v>
      </c>
      <c r="CN62" s="92">
        <v>136097</v>
      </c>
      <c r="CO62" s="92">
        <v>137052</v>
      </c>
      <c r="CP62" s="92">
        <v>138313</v>
      </c>
      <c r="CQ62" s="92">
        <v>138450</v>
      </c>
      <c r="CR62" s="92">
        <v>138367</v>
      </c>
      <c r="CS62" s="92">
        <v>138750</v>
      </c>
      <c r="CT62" s="92">
        <v>139489</v>
      </c>
      <c r="CU62" s="92">
        <v>140231</v>
      </c>
      <c r="CV62" s="92">
        <v>140355</v>
      </c>
      <c r="CW62" s="92">
        <f>'1.COBERTURA  DANE'!D63</f>
        <v>140177</v>
      </c>
      <c r="CX62" s="241">
        <f t="shared" si="2"/>
        <v>-178</v>
      </c>
      <c r="CY62" s="203">
        <f t="shared" si="3"/>
        <v>-0.12682127462505788</v>
      </c>
      <c r="CZ62" s="241">
        <f t="shared" si="4"/>
        <v>-54</v>
      </c>
      <c r="DA62" s="203">
        <f t="shared" si="5"/>
        <v>-3.850789055201774E-2</v>
      </c>
    </row>
    <row r="63" spans="1:105" ht="15" outlineLevel="2">
      <c r="A63" s="104">
        <v>38</v>
      </c>
      <c r="B63" s="95" t="s">
        <v>126</v>
      </c>
      <c r="C63" s="96" t="s">
        <v>65</v>
      </c>
      <c r="D63" s="97">
        <v>10033</v>
      </c>
      <c r="E63" s="98">
        <v>10028</v>
      </c>
      <c r="F63" s="98">
        <v>9953</v>
      </c>
      <c r="G63" s="98">
        <v>9870</v>
      </c>
      <c r="H63" s="98">
        <v>9789</v>
      </c>
      <c r="I63" s="98">
        <v>9845</v>
      </c>
      <c r="J63" s="98">
        <v>9769</v>
      </c>
      <c r="K63" s="98">
        <v>9802</v>
      </c>
      <c r="L63" s="98">
        <v>9663</v>
      </c>
      <c r="M63" s="98">
        <v>9788</v>
      </c>
      <c r="N63" s="98">
        <v>9779</v>
      </c>
      <c r="O63" s="99">
        <v>9947</v>
      </c>
      <c r="P63" s="97">
        <v>9960</v>
      </c>
      <c r="Q63" s="98">
        <v>9897</v>
      </c>
      <c r="R63" s="100">
        <v>9873</v>
      </c>
      <c r="S63" s="98">
        <v>9847</v>
      </c>
      <c r="T63" s="98">
        <v>9821</v>
      </c>
      <c r="U63" s="98">
        <v>9881</v>
      </c>
      <c r="V63" s="98">
        <v>9936</v>
      </c>
      <c r="W63" s="98">
        <v>9872</v>
      </c>
      <c r="X63" s="98">
        <v>9837</v>
      </c>
      <c r="Y63" s="98">
        <v>9794</v>
      </c>
      <c r="Z63" s="98">
        <v>9744</v>
      </c>
      <c r="AA63" s="99">
        <v>9791</v>
      </c>
      <c r="AB63" s="97">
        <v>9778</v>
      </c>
      <c r="AC63" s="98">
        <v>9784</v>
      </c>
      <c r="AD63" s="98">
        <v>9788</v>
      </c>
      <c r="AE63" s="98">
        <v>9803</v>
      </c>
      <c r="AF63" s="98">
        <v>9806</v>
      </c>
      <c r="AG63" s="98">
        <v>9775</v>
      </c>
      <c r="AH63" s="98">
        <v>9790</v>
      </c>
      <c r="AI63" s="98">
        <v>9750</v>
      </c>
      <c r="AJ63" s="98">
        <v>9951</v>
      </c>
      <c r="AK63" s="98">
        <v>9947</v>
      </c>
      <c r="AL63" s="98">
        <v>9944</v>
      </c>
      <c r="AM63" s="99">
        <v>9916</v>
      </c>
      <c r="AN63" s="97">
        <v>9929</v>
      </c>
      <c r="AO63" s="98">
        <v>9851</v>
      </c>
      <c r="AP63" s="98">
        <v>9884</v>
      </c>
      <c r="AQ63" s="98">
        <v>9805</v>
      </c>
      <c r="AR63" s="98">
        <v>9752</v>
      </c>
      <c r="AS63" s="98">
        <v>9798</v>
      </c>
      <c r="AT63" s="98">
        <v>9761</v>
      </c>
      <c r="AU63" s="98">
        <v>9716</v>
      </c>
      <c r="AV63" s="98">
        <v>9784</v>
      </c>
      <c r="AW63" s="98">
        <v>9775</v>
      </c>
      <c r="AX63" s="98">
        <v>9780</v>
      </c>
      <c r="AY63" s="99">
        <v>9816</v>
      </c>
      <c r="AZ63" s="97">
        <v>9760</v>
      </c>
      <c r="BA63" s="98">
        <v>9712</v>
      </c>
      <c r="BB63" s="98">
        <v>9730</v>
      </c>
      <c r="BC63" s="98">
        <v>9694</v>
      </c>
      <c r="BD63" s="98">
        <v>9586</v>
      </c>
      <c r="BE63" s="98">
        <v>9611</v>
      </c>
      <c r="BF63" s="98">
        <v>9586</v>
      </c>
      <c r="BG63" s="98">
        <v>9491</v>
      </c>
      <c r="BH63" s="98">
        <v>9445</v>
      </c>
      <c r="BI63" s="98">
        <v>9384</v>
      </c>
      <c r="BJ63" s="98">
        <v>9479</v>
      </c>
      <c r="BK63" s="101">
        <v>9551</v>
      </c>
      <c r="BL63" s="97">
        <v>9570</v>
      </c>
      <c r="BM63" s="285">
        <v>9562</v>
      </c>
      <c r="BN63" s="285">
        <v>9563</v>
      </c>
      <c r="BO63" s="285">
        <v>9576</v>
      </c>
      <c r="BP63" s="285">
        <v>9576</v>
      </c>
      <c r="BQ63" s="285">
        <v>9594</v>
      </c>
      <c r="BR63" s="285">
        <v>9600</v>
      </c>
      <c r="BS63" s="285">
        <v>9589</v>
      </c>
      <c r="BT63" s="285">
        <v>9593</v>
      </c>
      <c r="BU63" s="285">
        <v>9553</v>
      </c>
      <c r="BV63" s="285">
        <v>9479</v>
      </c>
      <c r="BW63" s="101">
        <v>9456</v>
      </c>
      <c r="BX63" s="97">
        <v>9407</v>
      </c>
      <c r="BY63" s="285">
        <v>9360</v>
      </c>
      <c r="BZ63" s="285">
        <v>9322</v>
      </c>
      <c r="CA63" s="285">
        <v>9259</v>
      </c>
      <c r="CB63" s="285">
        <v>9254</v>
      </c>
      <c r="CC63" s="285">
        <v>8855</v>
      </c>
      <c r="CD63" s="285">
        <v>8944</v>
      </c>
      <c r="CE63" s="285">
        <v>8935</v>
      </c>
      <c r="CF63" s="285">
        <v>8909</v>
      </c>
      <c r="CG63" s="98">
        <v>8888</v>
      </c>
      <c r="CH63" s="98">
        <v>8866</v>
      </c>
      <c r="CI63" s="99">
        <v>8820</v>
      </c>
      <c r="CJ63" s="99">
        <v>8835</v>
      </c>
      <c r="CK63" s="99">
        <v>8843</v>
      </c>
      <c r="CL63" s="99">
        <v>8880</v>
      </c>
      <c r="CM63" s="99">
        <v>8848</v>
      </c>
      <c r="CN63" s="99">
        <v>8875</v>
      </c>
      <c r="CO63" s="99">
        <v>8913</v>
      </c>
      <c r="CP63" s="99">
        <v>8959</v>
      </c>
      <c r="CQ63" s="99">
        <v>8987</v>
      </c>
      <c r="CR63" s="99">
        <v>8998</v>
      </c>
      <c r="CS63" s="99">
        <v>9012</v>
      </c>
      <c r="CT63" s="99">
        <v>8988</v>
      </c>
      <c r="CU63" s="99">
        <v>8964</v>
      </c>
      <c r="CV63" s="99">
        <v>8954</v>
      </c>
      <c r="CW63" s="99">
        <f>'1.COBERTURA  DANE'!D64</f>
        <v>8944</v>
      </c>
      <c r="CX63" s="241">
        <f t="shared" si="2"/>
        <v>-10</v>
      </c>
      <c r="CY63" s="203">
        <f t="shared" si="3"/>
        <v>-0.11168192986374804</v>
      </c>
      <c r="CZ63" s="241">
        <f t="shared" si="4"/>
        <v>-20</v>
      </c>
      <c r="DA63" s="203">
        <f t="shared" si="5"/>
        <v>-0.22311468094600626</v>
      </c>
    </row>
    <row r="64" spans="1:105" ht="15" outlineLevel="2">
      <c r="A64" s="104">
        <v>86</v>
      </c>
      <c r="B64" s="95" t="s">
        <v>126</v>
      </c>
      <c r="C64" s="96" t="s">
        <v>7</v>
      </c>
      <c r="D64" s="97">
        <v>3390</v>
      </c>
      <c r="E64" s="98">
        <v>3399</v>
      </c>
      <c r="F64" s="98">
        <v>3371</v>
      </c>
      <c r="G64" s="98">
        <v>3381</v>
      </c>
      <c r="H64" s="98">
        <v>3353</v>
      </c>
      <c r="I64" s="98">
        <v>3340</v>
      </c>
      <c r="J64" s="98">
        <v>3349</v>
      </c>
      <c r="K64" s="98">
        <v>3334</v>
      </c>
      <c r="L64" s="98">
        <v>3440</v>
      </c>
      <c r="M64" s="98">
        <v>3447</v>
      </c>
      <c r="N64" s="98">
        <v>3520</v>
      </c>
      <c r="O64" s="99">
        <v>3603</v>
      </c>
      <c r="P64" s="97">
        <v>3626</v>
      </c>
      <c r="Q64" s="98">
        <v>3615</v>
      </c>
      <c r="R64" s="100">
        <v>3568</v>
      </c>
      <c r="S64" s="98">
        <v>3555</v>
      </c>
      <c r="T64" s="98">
        <v>3545</v>
      </c>
      <c r="U64" s="98">
        <v>3574</v>
      </c>
      <c r="V64" s="98">
        <v>3586</v>
      </c>
      <c r="W64" s="98">
        <v>3594</v>
      </c>
      <c r="X64" s="98">
        <v>3657</v>
      </c>
      <c r="Y64" s="98">
        <v>3664</v>
      </c>
      <c r="Z64" s="98">
        <v>3662</v>
      </c>
      <c r="AA64" s="99">
        <v>3614</v>
      </c>
      <c r="AB64" s="97">
        <v>3525</v>
      </c>
      <c r="AC64" s="98">
        <v>3540</v>
      </c>
      <c r="AD64" s="98">
        <v>3542</v>
      </c>
      <c r="AE64" s="98">
        <v>3498</v>
      </c>
      <c r="AF64" s="98">
        <v>3591</v>
      </c>
      <c r="AG64" s="98">
        <v>3575</v>
      </c>
      <c r="AH64" s="98">
        <v>3583</v>
      </c>
      <c r="AI64" s="98">
        <v>3597</v>
      </c>
      <c r="AJ64" s="98">
        <v>3574</v>
      </c>
      <c r="AK64" s="98">
        <v>3622</v>
      </c>
      <c r="AL64" s="98">
        <v>3643</v>
      </c>
      <c r="AM64" s="99">
        <v>3672</v>
      </c>
      <c r="AN64" s="97">
        <v>3621</v>
      </c>
      <c r="AO64" s="98">
        <v>3585</v>
      </c>
      <c r="AP64" s="98">
        <v>3551</v>
      </c>
      <c r="AQ64" s="98">
        <v>3532</v>
      </c>
      <c r="AR64" s="98">
        <v>3610</v>
      </c>
      <c r="AS64" s="98">
        <v>3570</v>
      </c>
      <c r="AT64" s="98">
        <v>3573</v>
      </c>
      <c r="AU64" s="98">
        <v>3595</v>
      </c>
      <c r="AV64" s="98">
        <v>3562</v>
      </c>
      <c r="AW64" s="98">
        <v>3571</v>
      </c>
      <c r="AX64" s="98">
        <v>3524</v>
      </c>
      <c r="AY64" s="99">
        <v>3502</v>
      </c>
      <c r="AZ64" s="97">
        <v>3546</v>
      </c>
      <c r="BA64" s="98">
        <v>3572</v>
      </c>
      <c r="BB64" s="98">
        <v>3559</v>
      </c>
      <c r="BC64" s="98">
        <v>3581</v>
      </c>
      <c r="BD64" s="98">
        <v>3579</v>
      </c>
      <c r="BE64" s="98">
        <v>3542</v>
      </c>
      <c r="BF64" s="98">
        <v>3523</v>
      </c>
      <c r="BG64" s="98">
        <v>3468</v>
      </c>
      <c r="BH64" s="98">
        <v>3531</v>
      </c>
      <c r="BI64" s="98">
        <v>3496</v>
      </c>
      <c r="BJ64" s="98">
        <v>3467</v>
      </c>
      <c r="BK64" s="101">
        <v>3498</v>
      </c>
      <c r="BL64" s="97">
        <v>3476</v>
      </c>
      <c r="BM64" s="285">
        <v>3502</v>
      </c>
      <c r="BN64" s="285">
        <v>3481</v>
      </c>
      <c r="BO64" s="285">
        <v>3449</v>
      </c>
      <c r="BP64" s="285">
        <v>3448</v>
      </c>
      <c r="BQ64" s="285">
        <v>3431</v>
      </c>
      <c r="BR64" s="285">
        <v>3310</v>
      </c>
      <c r="BS64" s="285">
        <v>3261</v>
      </c>
      <c r="BT64" s="285">
        <v>3212</v>
      </c>
      <c r="BU64" s="285">
        <v>3183</v>
      </c>
      <c r="BV64" s="285">
        <v>3189</v>
      </c>
      <c r="BW64" s="101">
        <v>3210</v>
      </c>
      <c r="BX64" s="97">
        <v>3219</v>
      </c>
      <c r="BY64" s="285">
        <v>3231</v>
      </c>
      <c r="BZ64" s="285">
        <v>3194</v>
      </c>
      <c r="CA64" s="285">
        <v>3152</v>
      </c>
      <c r="CB64" s="285">
        <v>3135</v>
      </c>
      <c r="CC64" s="285">
        <v>3123</v>
      </c>
      <c r="CD64" s="285">
        <v>3101</v>
      </c>
      <c r="CE64" s="285">
        <v>3093</v>
      </c>
      <c r="CF64" s="285">
        <v>3057</v>
      </c>
      <c r="CG64" s="98">
        <v>3043</v>
      </c>
      <c r="CH64" s="98">
        <v>3019</v>
      </c>
      <c r="CI64" s="99">
        <v>2978</v>
      </c>
      <c r="CJ64" s="99">
        <v>2970</v>
      </c>
      <c r="CK64" s="99">
        <v>2956</v>
      </c>
      <c r="CL64" s="99">
        <v>2929</v>
      </c>
      <c r="CM64" s="99">
        <v>2924</v>
      </c>
      <c r="CN64" s="99">
        <v>2928</v>
      </c>
      <c r="CO64" s="99">
        <v>2955</v>
      </c>
      <c r="CP64" s="99">
        <v>2955</v>
      </c>
      <c r="CQ64" s="99">
        <v>2990</v>
      </c>
      <c r="CR64" s="99">
        <v>2997</v>
      </c>
      <c r="CS64" s="99">
        <v>3000</v>
      </c>
      <c r="CT64" s="99">
        <v>3008</v>
      </c>
      <c r="CU64" s="99">
        <v>3027</v>
      </c>
      <c r="CV64" s="99">
        <v>2992</v>
      </c>
      <c r="CW64" s="99">
        <f>'1.COBERTURA  DANE'!D65</f>
        <v>2980</v>
      </c>
      <c r="CX64" s="241">
        <f t="shared" si="2"/>
        <v>-12</v>
      </c>
      <c r="CY64" s="203">
        <f t="shared" si="3"/>
        <v>-0.40106951871657759</v>
      </c>
      <c r="CZ64" s="241">
        <f t="shared" si="4"/>
        <v>-47</v>
      </c>
      <c r="DA64" s="203">
        <f t="shared" si="5"/>
        <v>-1.5526924347538817</v>
      </c>
    </row>
    <row r="65" spans="1:105" ht="15" outlineLevel="2">
      <c r="A65" s="104">
        <v>107</v>
      </c>
      <c r="B65" s="95" t="s">
        <v>126</v>
      </c>
      <c r="C65" s="96" t="s">
        <v>72</v>
      </c>
      <c r="D65" s="97">
        <v>6849</v>
      </c>
      <c r="E65" s="98">
        <v>6881</v>
      </c>
      <c r="F65" s="98">
        <v>6862</v>
      </c>
      <c r="G65" s="98">
        <v>6847</v>
      </c>
      <c r="H65" s="98">
        <v>6835</v>
      </c>
      <c r="I65" s="98">
        <v>6882</v>
      </c>
      <c r="J65" s="98">
        <v>6856</v>
      </c>
      <c r="K65" s="98">
        <v>6847</v>
      </c>
      <c r="L65" s="98">
        <v>6820</v>
      </c>
      <c r="M65" s="98">
        <v>6868</v>
      </c>
      <c r="N65" s="98">
        <v>6822</v>
      </c>
      <c r="O65" s="99">
        <v>6916</v>
      </c>
      <c r="P65" s="97">
        <v>6933</v>
      </c>
      <c r="Q65" s="98">
        <v>6862</v>
      </c>
      <c r="R65" s="100">
        <v>6885</v>
      </c>
      <c r="S65" s="98">
        <v>6219</v>
      </c>
      <c r="T65" s="98">
        <v>6653</v>
      </c>
      <c r="U65" s="98">
        <v>6581</v>
      </c>
      <c r="V65" s="98">
        <v>6682</v>
      </c>
      <c r="W65" s="98">
        <v>6670</v>
      </c>
      <c r="X65" s="98">
        <v>6714</v>
      </c>
      <c r="Y65" s="98">
        <v>6740</v>
      </c>
      <c r="Z65" s="98">
        <v>6723</v>
      </c>
      <c r="AA65" s="99">
        <v>6804</v>
      </c>
      <c r="AB65" s="97">
        <v>6744</v>
      </c>
      <c r="AC65" s="98">
        <v>6732</v>
      </c>
      <c r="AD65" s="98">
        <v>6728</v>
      </c>
      <c r="AE65" s="98">
        <v>6702</v>
      </c>
      <c r="AF65" s="98">
        <v>6690</v>
      </c>
      <c r="AG65" s="98">
        <v>6621</v>
      </c>
      <c r="AH65" s="98">
        <v>6586</v>
      </c>
      <c r="AI65" s="98">
        <v>6616</v>
      </c>
      <c r="AJ65" s="98">
        <v>6681</v>
      </c>
      <c r="AK65" s="98">
        <v>6705</v>
      </c>
      <c r="AL65" s="98">
        <v>6668</v>
      </c>
      <c r="AM65" s="99">
        <v>6675</v>
      </c>
      <c r="AN65" s="97">
        <v>6680</v>
      </c>
      <c r="AO65" s="98">
        <v>6639</v>
      </c>
      <c r="AP65" s="98">
        <v>6663</v>
      </c>
      <c r="AQ65" s="98">
        <v>6674</v>
      </c>
      <c r="AR65" s="98">
        <v>6685</v>
      </c>
      <c r="AS65" s="98">
        <v>6641</v>
      </c>
      <c r="AT65" s="98">
        <v>6605</v>
      </c>
      <c r="AU65" s="98">
        <v>6595</v>
      </c>
      <c r="AV65" s="98">
        <v>6548</v>
      </c>
      <c r="AW65" s="98">
        <v>6554</v>
      </c>
      <c r="AX65" s="98">
        <v>6538</v>
      </c>
      <c r="AY65" s="99">
        <v>6552</v>
      </c>
      <c r="AZ65" s="97">
        <v>6549</v>
      </c>
      <c r="BA65" s="98">
        <v>6548</v>
      </c>
      <c r="BB65" s="98">
        <v>6561</v>
      </c>
      <c r="BC65" s="98">
        <v>6527</v>
      </c>
      <c r="BD65" s="98">
        <v>6468</v>
      </c>
      <c r="BE65" s="98">
        <v>6508</v>
      </c>
      <c r="BF65" s="98">
        <v>6498</v>
      </c>
      <c r="BG65" s="98">
        <v>6431</v>
      </c>
      <c r="BH65" s="98">
        <v>6440</v>
      </c>
      <c r="BI65" s="98">
        <v>6399</v>
      </c>
      <c r="BJ65" s="98">
        <v>6442</v>
      </c>
      <c r="BK65" s="101">
        <v>6465</v>
      </c>
      <c r="BL65" s="97">
        <v>6423</v>
      </c>
      <c r="BM65" s="285">
        <v>6392</v>
      </c>
      <c r="BN65" s="285">
        <v>6367</v>
      </c>
      <c r="BO65" s="285">
        <v>6403</v>
      </c>
      <c r="BP65" s="285">
        <v>6389</v>
      </c>
      <c r="BQ65" s="285">
        <v>6332</v>
      </c>
      <c r="BR65" s="285">
        <v>6234</v>
      </c>
      <c r="BS65" s="285">
        <v>6185</v>
      </c>
      <c r="BT65" s="285">
        <v>6176</v>
      </c>
      <c r="BU65" s="285">
        <v>6171</v>
      </c>
      <c r="BV65" s="285">
        <v>6184</v>
      </c>
      <c r="BW65" s="101">
        <v>6182</v>
      </c>
      <c r="BX65" s="97">
        <v>6162</v>
      </c>
      <c r="BY65" s="285">
        <v>6148</v>
      </c>
      <c r="BZ65" s="285">
        <v>6104</v>
      </c>
      <c r="CA65" s="285">
        <v>6071</v>
      </c>
      <c r="CB65" s="285">
        <v>6008</v>
      </c>
      <c r="CC65" s="285">
        <v>5896</v>
      </c>
      <c r="CD65" s="285">
        <v>5967</v>
      </c>
      <c r="CE65" s="285">
        <v>5956</v>
      </c>
      <c r="CF65" s="285">
        <v>5927</v>
      </c>
      <c r="CG65" s="98">
        <v>5896</v>
      </c>
      <c r="CH65" s="98">
        <v>5863</v>
      </c>
      <c r="CI65" s="99">
        <v>5837</v>
      </c>
      <c r="CJ65" s="99">
        <v>5842</v>
      </c>
      <c r="CK65" s="99">
        <v>5887</v>
      </c>
      <c r="CL65" s="99">
        <v>5898</v>
      </c>
      <c r="CM65" s="99">
        <v>5916</v>
      </c>
      <c r="CN65" s="99">
        <v>5936</v>
      </c>
      <c r="CO65" s="99">
        <v>5971</v>
      </c>
      <c r="CP65" s="99">
        <v>6033</v>
      </c>
      <c r="CQ65" s="99">
        <v>6086</v>
      </c>
      <c r="CR65" s="99">
        <v>6090</v>
      </c>
      <c r="CS65" s="99">
        <v>6050</v>
      </c>
      <c r="CT65" s="99">
        <v>6042</v>
      </c>
      <c r="CU65" s="99">
        <v>6016</v>
      </c>
      <c r="CV65" s="99">
        <v>6005</v>
      </c>
      <c r="CW65" s="99">
        <f>'1.COBERTURA  DANE'!D66</f>
        <v>6003</v>
      </c>
      <c r="CX65" s="241">
        <f t="shared" si="2"/>
        <v>-2</v>
      </c>
      <c r="CY65" s="203">
        <f t="shared" si="3"/>
        <v>-3.3305578684429647E-2</v>
      </c>
      <c r="CZ65" s="241">
        <f t="shared" si="4"/>
        <v>-13</v>
      </c>
      <c r="DA65" s="203">
        <f t="shared" si="5"/>
        <v>-0.2160904255319149</v>
      </c>
    </row>
    <row r="66" spans="1:105" ht="15" outlineLevel="2">
      <c r="A66" s="104">
        <v>134</v>
      </c>
      <c r="B66" s="95" t="s">
        <v>126</v>
      </c>
      <c r="C66" s="96" t="s">
        <v>75</v>
      </c>
      <c r="D66" s="97">
        <v>6480</v>
      </c>
      <c r="E66" s="98">
        <v>6525</v>
      </c>
      <c r="F66" s="98">
        <v>6498</v>
      </c>
      <c r="G66" s="98">
        <v>6499</v>
      </c>
      <c r="H66" s="98">
        <v>6492</v>
      </c>
      <c r="I66" s="98">
        <v>6512</v>
      </c>
      <c r="J66" s="98">
        <v>6511</v>
      </c>
      <c r="K66" s="98">
        <v>6500</v>
      </c>
      <c r="L66" s="98">
        <v>6541</v>
      </c>
      <c r="M66" s="98">
        <v>6544</v>
      </c>
      <c r="N66" s="98">
        <v>6558</v>
      </c>
      <c r="O66" s="99">
        <v>6689</v>
      </c>
      <c r="P66" s="97">
        <v>6671</v>
      </c>
      <c r="Q66" s="98">
        <v>6714</v>
      </c>
      <c r="R66" s="100">
        <v>6779</v>
      </c>
      <c r="S66" s="98">
        <v>6319</v>
      </c>
      <c r="T66" s="98">
        <v>6344</v>
      </c>
      <c r="U66" s="98">
        <v>6636</v>
      </c>
      <c r="V66" s="98">
        <v>6607</v>
      </c>
      <c r="W66" s="98">
        <v>6568</v>
      </c>
      <c r="X66" s="98">
        <v>6589</v>
      </c>
      <c r="Y66" s="98">
        <v>6647</v>
      </c>
      <c r="Z66" s="98">
        <v>6628</v>
      </c>
      <c r="AA66" s="99">
        <v>6610</v>
      </c>
      <c r="AB66" s="97">
        <v>6849</v>
      </c>
      <c r="AC66" s="98">
        <v>6866</v>
      </c>
      <c r="AD66" s="98">
        <v>6841</v>
      </c>
      <c r="AE66" s="98">
        <v>6803</v>
      </c>
      <c r="AF66" s="98">
        <v>6765</v>
      </c>
      <c r="AG66" s="98">
        <v>6739</v>
      </c>
      <c r="AH66" s="98">
        <v>6671</v>
      </c>
      <c r="AI66" s="98">
        <v>6722</v>
      </c>
      <c r="AJ66" s="98">
        <v>6721</v>
      </c>
      <c r="AK66" s="98">
        <v>6747</v>
      </c>
      <c r="AL66" s="98">
        <v>6704</v>
      </c>
      <c r="AM66" s="99">
        <v>6738</v>
      </c>
      <c r="AN66" s="97">
        <v>6737</v>
      </c>
      <c r="AO66" s="98">
        <v>6750</v>
      </c>
      <c r="AP66" s="98">
        <v>6716</v>
      </c>
      <c r="AQ66" s="98">
        <v>6665</v>
      </c>
      <c r="AR66" s="98">
        <v>6677</v>
      </c>
      <c r="AS66" s="98">
        <v>6662</v>
      </c>
      <c r="AT66" s="98">
        <v>6678</v>
      </c>
      <c r="AU66" s="98">
        <v>6676</v>
      </c>
      <c r="AV66" s="98">
        <v>6633</v>
      </c>
      <c r="AW66" s="98">
        <v>6657</v>
      </c>
      <c r="AX66" s="98">
        <v>6623</v>
      </c>
      <c r="AY66" s="99">
        <v>6662</v>
      </c>
      <c r="AZ66" s="97">
        <v>6651</v>
      </c>
      <c r="BA66" s="98">
        <v>6668</v>
      </c>
      <c r="BB66" s="98">
        <v>6632</v>
      </c>
      <c r="BC66" s="98">
        <v>6634</v>
      </c>
      <c r="BD66" s="98">
        <v>6641</v>
      </c>
      <c r="BE66" s="98">
        <v>6580</v>
      </c>
      <c r="BF66" s="98">
        <v>6585</v>
      </c>
      <c r="BG66" s="98">
        <v>6530</v>
      </c>
      <c r="BH66" s="98">
        <v>6523</v>
      </c>
      <c r="BI66" s="98">
        <v>6484</v>
      </c>
      <c r="BJ66" s="98">
        <v>6471</v>
      </c>
      <c r="BK66" s="101">
        <v>6495</v>
      </c>
      <c r="BL66" s="97">
        <v>6485</v>
      </c>
      <c r="BM66" s="285">
        <v>6492</v>
      </c>
      <c r="BN66" s="285">
        <v>6488</v>
      </c>
      <c r="BO66" s="285">
        <v>6484</v>
      </c>
      <c r="BP66" s="285">
        <v>6490</v>
      </c>
      <c r="BQ66" s="285">
        <v>6464</v>
      </c>
      <c r="BR66" s="285">
        <v>6406</v>
      </c>
      <c r="BS66" s="285">
        <v>6370</v>
      </c>
      <c r="BT66" s="285">
        <v>6343</v>
      </c>
      <c r="BU66" s="285">
        <v>6321</v>
      </c>
      <c r="BV66" s="285">
        <v>6291</v>
      </c>
      <c r="BW66" s="101">
        <v>6294</v>
      </c>
      <c r="BX66" s="97">
        <v>6292</v>
      </c>
      <c r="BY66" s="285">
        <v>6282</v>
      </c>
      <c r="BZ66" s="285">
        <v>6267</v>
      </c>
      <c r="CA66" s="285">
        <v>6188</v>
      </c>
      <c r="CB66" s="285">
        <v>6148</v>
      </c>
      <c r="CC66" s="285">
        <v>6117</v>
      </c>
      <c r="CD66" s="285">
        <v>6108</v>
      </c>
      <c r="CE66" s="285">
        <v>6099</v>
      </c>
      <c r="CF66" s="285">
        <v>6091</v>
      </c>
      <c r="CG66" s="98">
        <v>6057</v>
      </c>
      <c r="CH66" s="98">
        <v>6091</v>
      </c>
      <c r="CI66" s="99">
        <v>6090</v>
      </c>
      <c r="CJ66" s="99">
        <v>6063</v>
      </c>
      <c r="CK66" s="99">
        <v>6051</v>
      </c>
      <c r="CL66" s="99">
        <v>6062</v>
      </c>
      <c r="CM66" s="99">
        <v>6050</v>
      </c>
      <c r="CN66" s="99">
        <v>6043</v>
      </c>
      <c r="CO66" s="99">
        <v>6078</v>
      </c>
      <c r="CP66" s="99">
        <v>6120</v>
      </c>
      <c r="CQ66" s="99">
        <v>6150</v>
      </c>
      <c r="CR66" s="99">
        <v>6149</v>
      </c>
      <c r="CS66" s="99">
        <v>6170</v>
      </c>
      <c r="CT66" s="99">
        <v>6185</v>
      </c>
      <c r="CU66" s="99">
        <v>6210</v>
      </c>
      <c r="CV66" s="99">
        <v>6204</v>
      </c>
      <c r="CW66" s="99">
        <f>'1.COBERTURA  DANE'!D67</f>
        <v>6177</v>
      </c>
      <c r="CX66" s="241">
        <f t="shared" si="2"/>
        <v>-27</v>
      </c>
      <c r="CY66" s="203">
        <f t="shared" si="3"/>
        <v>-0.43520309477756286</v>
      </c>
      <c r="CZ66" s="241">
        <f t="shared" si="4"/>
        <v>-33</v>
      </c>
      <c r="DA66" s="203">
        <f t="shared" si="5"/>
        <v>-0.53140096618357491</v>
      </c>
    </row>
    <row r="67" spans="1:105" ht="15" outlineLevel="2">
      <c r="A67" s="104">
        <v>150</v>
      </c>
      <c r="B67" s="95" t="s">
        <v>126</v>
      </c>
      <c r="C67" s="96" t="s">
        <v>127</v>
      </c>
      <c r="D67" s="97">
        <v>2129</v>
      </c>
      <c r="E67" s="98">
        <v>2143</v>
      </c>
      <c r="F67" s="98">
        <v>2100</v>
      </c>
      <c r="G67" s="98">
        <v>2079</v>
      </c>
      <c r="H67" s="98">
        <v>2084</v>
      </c>
      <c r="I67" s="98">
        <v>2106</v>
      </c>
      <c r="J67" s="98">
        <v>2068</v>
      </c>
      <c r="K67" s="98">
        <v>2106</v>
      </c>
      <c r="L67" s="98">
        <v>2027</v>
      </c>
      <c r="M67" s="98">
        <v>2075</v>
      </c>
      <c r="N67" s="98">
        <v>2088</v>
      </c>
      <c r="O67" s="99">
        <v>2078</v>
      </c>
      <c r="P67" s="97">
        <v>2031</v>
      </c>
      <c r="Q67" s="98">
        <v>2088</v>
      </c>
      <c r="R67" s="100">
        <v>2109</v>
      </c>
      <c r="S67" s="98">
        <v>2051</v>
      </c>
      <c r="T67" s="98">
        <v>2010</v>
      </c>
      <c r="U67" s="98">
        <v>2018</v>
      </c>
      <c r="V67" s="98">
        <v>2067</v>
      </c>
      <c r="W67" s="98">
        <v>2133</v>
      </c>
      <c r="X67" s="98">
        <v>2101</v>
      </c>
      <c r="Y67" s="98">
        <v>2094</v>
      </c>
      <c r="Z67" s="98">
        <v>2094</v>
      </c>
      <c r="AA67" s="99">
        <v>2069</v>
      </c>
      <c r="AB67" s="97">
        <v>2058</v>
      </c>
      <c r="AC67" s="98">
        <v>2064</v>
      </c>
      <c r="AD67" s="98">
        <v>2011</v>
      </c>
      <c r="AE67" s="98">
        <v>1970</v>
      </c>
      <c r="AF67" s="98">
        <v>1940</v>
      </c>
      <c r="AG67" s="98">
        <v>1882</v>
      </c>
      <c r="AH67" s="98">
        <v>1805</v>
      </c>
      <c r="AI67" s="98">
        <v>1795</v>
      </c>
      <c r="AJ67" s="98">
        <v>1793</v>
      </c>
      <c r="AK67" s="98">
        <v>1792</v>
      </c>
      <c r="AL67" s="98">
        <v>1773</v>
      </c>
      <c r="AM67" s="99">
        <v>1800</v>
      </c>
      <c r="AN67" s="97">
        <v>1810</v>
      </c>
      <c r="AO67" s="98">
        <v>1783</v>
      </c>
      <c r="AP67" s="98">
        <v>1802</v>
      </c>
      <c r="AQ67" s="98">
        <v>1767</v>
      </c>
      <c r="AR67" s="98">
        <v>1780</v>
      </c>
      <c r="AS67" s="98">
        <v>1783</v>
      </c>
      <c r="AT67" s="98">
        <v>1792</v>
      </c>
      <c r="AU67" s="98">
        <v>1783</v>
      </c>
      <c r="AV67" s="98">
        <v>1769</v>
      </c>
      <c r="AW67" s="98">
        <v>1754</v>
      </c>
      <c r="AX67" s="98">
        <v>1701</v>
      </c>
      <c r="AY67" s="99">
        <v>1714</v>
      </c>
      <c r="AZ67" s="97">
        <v>1721</v>
      </c>
      <c r="BA67" s="98">
        <v>1735</v>
      </c>
      <c r="BB67" s="98">
        <v>1726</v>
      </c>
      <c r="BC67" s="98">
        <v>1762</v>
      </c>
      <c r="BD67" s="98">
        <v>1767</v>
      </c>
      <c r="BE67" s="98">
        <v>1720</v>
      </c>
      <c r="BF67" s="98">
        <v>1694</v>
      </c>
      <c r="BG67" s="98">
        <v>1662</v>
      </c>
      <c r="BH67" s="98">
        <v>1689</v>
      </c>
      <c r="BI67" s="98">
        <v>1655</v>
      </c>
      <c r="BJ67" s="98">
        <v>1656</v>
      </c>
      <c r="BK67" s="101">
        <v>1681</v>
      </c>
      <c r="BL67" s="97">
        <v>1690</v>
      </c>
      <c r="BM67" s="285">
        <v>1699</v>
      </c>
      <c r="BN67" s="285">
        <v>1693</v>
      </c>
      <c r="BO67" s="285">
        <v>1697</v>
      </c>
      <c r="BP67" s="285">
        <v>1701</v>
      </c>
      <c r="BQ67" s="285">
        <v>1688</v>
      </c>
      <c r="BR67" s="285">
        <v>1587</v>
      </c>
      <c r="BS67" s="285">
        <v>1548</v>
      </c>
      <c r="BT67" s="285">
        <v>1540</v>
      </c>
      <c r="BU67" s="285">
        <v>1554</v>
      </c>
      <c r="BV67" s="285">
        <v>1578</v>
      </c>
      <c r="BW67" s="101">
        <v>1585</v>
      </c>
      <c r="BX67" s="97">
        <v>1587</v>
      </c>
      <c r="BY67" s="285">
        <v>1597</v>
      </c>
      <c r="BZ67" s="285">
        <v>1610</v>
      </c>
      <c r="CA67" s="285">
        <v>1579</v>
      </c>
      <c r="CB67" s="285">
        <v>1583</v>
      </c>
      <c r="CC67" s="285">
        <v>1572</v>
      </c>
      <c r="CD67" s="285">
        <v>1564</v>
      </c>
      <c r="CE67" s="285">
        <v>1585</v>
      </c>
      <c r="CF67" s="285">
        <v>1593</v>
      </c>
      <c r="CG67" s="98">
        <v>1596</v>
      </c>
      <c r="CH67" s="98">
        <v>1591</v>
      </c>
      <c r="CI67" s="99">
        <v>1578</v>
      </c>
      <c r="CJ67" s="99">
        <v>1569</v>
      </c>
      <c r="CK67" s="99">
        <v>1563</v>
      </c>
      <c r="CL67" s="99">
        <v>1548</v>
      </c>
      <c r="CM67" s="99">
        <v>1561</v>
      </c>
      <c r="CN67" s="99">
        <v>1537</v>
      </c>
      <c r="CO67" s="99">
        <v>1543</v>
      </c>
      <c r="CP67" s="99">
        <v>1565</v>
      </c>
      <c r="CQ67" s="99">
        <v>1551</v>
      </c>
      <c r="CR67" s="99">
        <v>1554</v>
      </c>
      <c r="CS67" s="99">
        <v>1569</v>
      </c>
      <c r="CT67" s="99">
        <v>1577</v>
      </c>
      <c r="CU67" s="99">
        <v>1583</v>
      </c>
      <c r="CV67" s="99">
        <v>1589</v>
      </c>
      <c r="CW67" s="99">
        <f>'1.COBERTURA  DANE'!D68</f>
        <v>1576</v>
      </c>
      <c r="CX67" s="241">
        <f t="shared" si="2"/>
        <v>-13</v>
      </c>
      <c r="CY67" s="203">
        <f t="shared" si="3"/>
        <v>-0.81812460667086206</v>
      </c>
      <c r="CZ67" s="241">
        <f t="shared" si="4"/>
        <v>-7</v>
      </c>
      <c r="DA67" s="203">
        <f t="shared" si="5"/>
        <v>-0.4421983575489577</v>
      </c>
    </row>
    <row r="68" spans="1:105" ht="15" outlineLevel="2">
      <c r="A68" s="104">
        <v>237</v>
      </c>
      <c r="B68" s="95" t="s">
        <v>126</v>
      </c>
      <c r="C68" s="96" t="s">
        <v>108</v>
      </c>
      <c r="D68" s="97">
        <v>6328</v>
      </c>
      <c r="E68" s="98">
        <v>6386</v>
      </c>
      <c r="F68" s="98">
        <v>6333</v>
      </c>
      <c r="G68" s="98">
        <v>6225</v>
      </c>
      <c r="H68" s="98">
        <v>6338</v>
      </c>
      <c r="I68" s="98">
        <v>6315</v>
      </c>
      <c r="J68" s="98">
        <v>6198</v>
      </c>
      <c r="K68" s="98">
        <v>6303</v>
      </c>
      <c r="L68" s="98">
        <v>6287</v>
      </c>
      <c r="M68" s="98">
        <v>6248</v>
      </c>
      <c r="N68" s="98">
        <v>6211</v>
      </c>
      <c r="O68" s="99">
        <v>6211</v>
      </c>
      <c r="P68" s="97">
        <v>6191</v>
      </c>
      <c r="Q68" s="98">
        <v>6359</v>
      </c>
      <c r="R68" s="100">
        <v>6399</v>
      </c>
      <c r="S68" s="98">
        <v>6451</v>
      </c>
      <c r="T68" s="98">
        <v>6422</v>
      </c>
      <c r="U68" s="98">
        <v>6535</v>
      </c>
      <c r="V68" s="98">
        <v>6622</v>
      </c>
      <c r="W68" s="98">
        <v>6687</v>
      </c>
      <c r="X68" s="98">
        <v>6604</v>
      </c>
      <c r="Y68" s="98">
        <v>6641</v>
      </c>
      <c r="Z68" s="98">
        <v>6712</v>
      </c>
      <c r="AA68" s="99">
        <v>6618</v>
      </c>
      <c r="AB68" s="97">
        <v>6633</v>
      </c>
      <c r="AC68" s="98">
        <v>6798</v>
      </c>
      <c r="AD68" s="98">
        <v>6789</v>
      </c>
      <c r="AE68" s="98">
        <v>6754</v>
      </c>
      <c r="AF68" s="98">
        <v>6625</v>
      </c>
      <c r="AG68" s="98">
        <v>6387</v>
      </c>
      <c r="AH68" s="98">
        <v>6346</v>
      </c>
      <c r="AI68" s="98">
        <v>6334</v>
      </c>
      <c r="AJ68" s="98">
        <v>6332</v>
      </c>
      <c r="AK68" s="98">
        <v>6408</v>
      </c>
      <c r="AL68" s="98">
        <v>6428</v>
      </c>
      <c r="AM68" s="99">
        <v>6570</v>
      </c>
      <c r="AN68" s="97">
        <v>6571</v>
      </c>
      <c r="AO68" s="98">
        <v>6484</v>
      </c>
      <c r="AP68" s="98">
        <v>6429</v>
      </c>
      <c r="AQ68" s="98">
        <v>6391</v>
      </c>
      <c r="AR68" s="98">
        <v>6593</v>
      </c>
      <c r="AS68" s="98">
        <v>6600</v>
      </c>
      <c r="AT68" s="98">
        <v>6626</v>
      </c>
      <c r="AU68" s="98">
        <v>6658</v>
      </c>
      <c r="AV68" s="98">
        <v>6562</v>
      </c>
      <c r="AW68" s="98">
        <v>6602</v>
      </c>
      <c r="AX68" s="98">
        <v>6637</v>
      </c>
      <c r="AY68" s="99">
        <v>6692</v>
      </c>
      <c r="AZ68" s="97">
        <v>6691</v>
      </c>
      <c r="BA68" s="98">
        <v>6939</v>
      </c>
      <c r="BB68" s="98">
        <v>6778</v>
      </c>
      <c r="BC68" s="98">
        <v>6751</v>
      </c>
      <c r="BD68" s="98">
        <v>6740</v>
      </c>
      <c r="BE68" s="98">
        <v>6699</v>
      </c>
      <c r="BF68" s="98">
        <v>6727</v>
      </c>
      <c r="BG68" s="98">
        <v>6601</v>
      </c>
      <c r="BH68" s="98">
        <v>6666</v>
      </c>
      <c r="BI68" s="98">
        <v>6604</v>
      </c>
      <c r="BJ68" s="98">
        <v>6643</v>
      </c>
      <c r="BK68" s="101">
        <v>6738</v>
      </c>
      <c r="BL68" s="97">
        <v>6727</v>
      </c>
      <c r="BM68" s="285">
        <v>6864</v>
      </c>
      <c r="BN68" s="285">
        <v>6786</v>
      </c>
      <c r="BO68" s="285">
        <v>6688</v>
      </c>
      <c r="BP68" s="285">
        <v>6692</v>
      </c>
      <c r="BQ68" s="285">
        <v>6690</v>
      </c>
      <c r="BR68" s="285">
        <v>6489</v>
      </c>
      <c r="BS68" s="285">
        <v>6432</v>
      </c>
      <c r="BT68" s="285">
        <v>6375</v>
      </c>
      <c r="BU68" s="285">
        <v>6405</v>
      </c>
      <c r="BV68" s="285">
        <v>6420</v>
      </c>
      <c r="BW68" s="101">
        <v>6440</v>
      </c>
      <c r="BX68" s="97">
        <v>6528</v>
      </c>
      <c r="BY68" s="285">
        <v>6525</v>
      </c>
      <c r="BZ68" s="285">
        <v>6323</v>
      </c>
      <c r="CA68" s="285">
        <v>6182</v>
      </c>
      <c r="CB68" s="285">
        <v>6121</v>
      </c>
      <c r="CC68" s="285">
        <v>6010</v>
      </c>
      <c r="CD68" s="285">
        <v>5962</v>
      </c>
      <c r="CE68" s="285">
        <v>5949</v>
      </c>
      <c r="CF68" s="285">
        <v>5907</v>
      </c>
      <c r="CG68" s="98">
        <v>5888</v>
      </c>
      <c r="CH68" s="98">
        <v>5874</v>
      </c>
      <c r="CI68" s="99">
        <v>5872</v>
      </c>
      <c r="CJ68" s="99">
        <v>5867</v>
      </c>
      <c r="CK68" s="99">
        <v>5847</v>
      </c>
      <c r="CL68" s="99">
        <v>5814</v>
      </c>
      <c r="CM68" s="99">
        <v>5778</v>
      </c>
      <c r="CN68" s="99">
        <v>5788</v>
      </c>
      <c r="CO68" s="99">
        <v>5796</v>
      </c>
      <c r="CP68" s="99">
        <v>5815</v>
      </c>
      <c r="CQ68" s="99">
        <v>5694</v>
      </c>
      <c r="CR68" s="99">
        <v>5798</v>
      </c>
      <c r="CS68" s="99">
        <v>5857</v>
      </c>
      <c r="CT68" s="99">
        <v>5932</v>
      </c>
      <c r="CU68" s="99">
        <v>5999</v>
      </c>
      <c r="CV68" s="99">
        <v>5991</v>
      </c>
      <c r="CW68" s="99">
        <f>'1.COBERTURA  DANE'!D69</f>
        <v>5960</v>
      </c>
      <c r="CX68" s="241">
        <f t="shared" si="2"/>
        <v>-31</v>
      </c>
      <c r="CY68" s="203">
        <f t="shared" si="3"/>
        <v>-0.51744283091303622</v>
      </c>
      <c r="CZ68" s="241">
        <f t="shared" si="4"/>
        <v>-39</v>
      </c>
      <c r="DA68" s="203">
        <f t="shared" si="5"/>
        <v>-0.65010835139189871</v>
      </c>
    </row>
    <row r="69" spans="1:105" ht="15" outlineLevel="2">
      <c r="A69" s="104">
        <v>264</v>
      </c>
      <c r="B69" s="95" t="s">
        <v>126</v>
      </c>
      <c r="C69" s="96" t="s">
        <v>128</v>
      </c>
      <c r="D69" s="97">
        <v>2348</v>
      </c>
      <c r="E69" s="98">
        <v>2323</v>
      </c>
      <c r="F69" s="98">
        <v>2312</v>
      </c>
      <c r="G69" s="98">
        <v>2298</v>
      </c>
      <c r="H69" s="98">
        <v>2280</v>
      </c>
      <c r="I69" s="98">
        <v>2306</v>
      </c>
      <c r="J69" s="98">
        <v>2239</v>
      </c>
      <c r="K69" s="98">
        <v>2301</v>
      </c>
      <c r="L69" s="98">
        <v>2197</v>
      </c>
      <c r="M69" s="98">
        <v>2198</v>
      </c>
      <c r="N69" s="98">
        <v>2186</v>
      </c>
      <c r="O69" s="99">
        <v>2196</v>
      </c>
      <c r="P69" s="97">
        <v>2184</v>
      </c>
      <c r="Q69" s="98">
        <v>2193</v>
      </c>
      <c r="R69" s="100">
        <v>2206</v>
      </c>
      <c r="S69" s="98">
        <v>2193</v>
      </c>
      <c r="T69" s="98">
        <v>2188</v>
      </c>
      <c r="U69" s="98">
        <v>2182</v>
      </c>
      <c r="V69" s="98">
        <v>2180</v>
      </c>
      <c r="W69" s="98">
        <v>2185</v>
      </c>
      <c r="X69" s="98">
        <v>2216</v>
      </c>
      <c r="Y69" s="98">
        <v>2271</v>
      </c>
      <c r="Z69" s="98">
        <v>2302</v>
      </c>
      <c r="AA69" s="99">
        <v>2306</v>
      </c>
      <c r="AB69" s="97">
        <v>2344</v>
      </c>
      <c r="AC69" s="98">
        <v>2369</v>
      </c>
      <c r="AD69" s="98">
        <v>2391</v>
      </c>
      <c r="AE69" s="98">
        <v>2395</v>
      </c>
      <c r="AF69" s="98">
        <v>2397</v>
      </c>
      <c r="AG69" s="98">
        <v>2417</v>
      </c>
      <c r="AH69" s="98">
        <v>2402</v>
      </c>
      <c r="AI69" s="98">
        <v>2383</v>
      </c>
      <c r="AJ69" s="98">
        <v>2387</v>
      </c>
      <c r="AK69" s="98">
        <v>2394</v>
      </c>
      <c r="AL69" s="98">
        <v>2410</v>
      </c>
      <c r="AM69" s="99">
        <v>2459</v>
      </c>
      <c r="AN69" s="97">
        <v>2490</v>
      </c>
      <c r="AO69" s="98">
        <v>2490</v>
      </c>
      <c r="AP69" s="98">
        <v>2515</v>
      </c>
      <c r="AQ69" s="98">
        <v>2514</v>
      </c>
      <c r="AR69" s="98">
        <v>2564</v>
      </c>
      <c r="AS69" s="98">
        <v>2563</v>
      </c>
      <c r="AT69" s="98">
        <v>2593</v>
      </c>
      <c r="AU69" s="98">
        <v>2611</v>
      </c>
      <c r="AV69" s="98">
        <v>2583</v>
      </c>
      <c r="AW69" s="98">
        <v>2575</v>
      </c>
      <c r="AX69" s="98">
        <v>2606</v>
      </c>
      <c r="AY69" s="99">
        <v>2624</v>
      </c>
      <c r="AZ69" s="97">
        <v>2669</v>
      </c>
      <c r="BA69" s="98">
        <v>2697</v>
      </c>
      <c r="BB69" s="98">
        <v>2683</v>
      </c>
      <c r="BC69" s="98">
        <v>2669</v>
      </c>
      <c r="BD69" s="98">
        <v>2674</v>
      </c>
      <c r="BE69" s="98">
        <v>2672</v>
      </c>
      <c r="BF69" s="98">
        <v>2679</v>
      </c>
      <c r="BG69" s="98">
        <v>2638</v>
      </c>
      <c r="BH69" s="98">
        <v>2650</v>
      </c>
      <c r="BI69" s="98">
        <v>2639</v>
      </c>
      <c r="BJ69" s="98">
        <v>2657</v>
      </c>
      <c r="BK69" s="101">
        <v>2677</v>
      </c>
      <c r="BL69" s="97">
        <v>2683</v>
      </c>
      <c r="BM69" s="285">
        <v>2709</v>
      </c>
      <c r="BN69" s="285">
        <v>2708</v>
      </c>
      <c r="BO69" s="285">
        <v>2731</v>
      </c>
      <c r="BP69" s="285">
        <v>2732</v>
      </c>
      <c r="BQ69" s="285">
        <v>2707</v>
      </c>
      <c r="BR69" s="285">
        <v>2647</v>
      </c>
      <c r="BS69" s="285">
        <v>2611</v>
      </c>
      <c r="BT69" s="285">
        <v>2613</v>
      </c>
      <c r="BU69" s="285">
        <v>2607</v>
      </c>
      <c r="BV69" s="285">
        <v>2612</v>
      </c>
      <c r="BW69" s="101">
        <v>2631</v>
      </c>
      <c r="BX69" s="97">
        <v>2664</v>
      </c>
      <c r="BY69" s="285">
        <v>2667</v>
      </c>
      <c r="BZ69" s="285">
        <v>2596</v>
      </c>
      <c r="CA69" s="285">
        <v>2575</v>
      </c>
      <c r="CB69" s="285">
        <v>2569</v>
      </c>
      <c r="CC69" s="285">
        <v>2515</v>
      </c>
      <c r="CD69" s="285">
        <v>2486</v>
      </c>
      <c r="CE69" s="285">
        <v>2468</v>
      </c>
      <c r="CF69" s="285">
        <v>2438</v>
      </c>
      <c r="CG69" s="98">
        <v>2445</v>
      </c>
      <c r="CH69" s="98">
        <v>2444</v>
      </c>
      <c r="CI69" s="99">
        <v>2452</v>
      </c>
      <c r="CJ69" s="99">
        <v>2426</v>
      </c>
      <c r="CK69" s="99">
        <v>2442</v>
      </c>
      <c r="CL69" s="99">
        <v>2439</v>
      </c>
      <c r="CM69" s="99">
        <v>2416</v>
      </c>
      <c r="CN69" s="99">
        <v>2424</v>
      </c>
      <c r="CO69" s="99">
        <v>2443</v>
      </c>
      <c r="CP69" s="99">
        <v>2493</v>
      </c>
      <c r="CQ69" s="99">
        <v>2430</v>
      </c>
      <c r="CR69" s="99">
        <v>2472</v>
      </c>
      <c r="CS69" s="99">
        <v>2502</v>
      </c>
      <c r="CT69" s="99">
        <v>2494</v>
      </c>
      <c r="CU69" s="99">
        <v>2523</v>
      </c>
      <c r="CV69" s="99">
        <v>2494</v>
      </c>
      <c r="CW69" s="99">
        <f>'1.COBERTURA  DANE'!D70</f>
        <v>2494</v>
      </c>
      <c r="CX69" s="241">
        <f t="shared" ref="CX69:CX132" si="11">CW69-CV69</f>
        <v>0</v>
      </c>
      <c r="CY69" s="203">
        <f t="shared" ref="CY69:CY132" si="12">(CX69/CV69)*100</f>
        <v>0</v>
      </c>
      <c r="CZ69" s="241">
        <f t="shared" ref="CZ69:CZ132" si="13">CW69-CU69</f>
        <v>-29</v>
      </c>
      <c r="DA69" s="203">
        <f t="shared" ref="DA69:DA132" si="14">CZ69/CU69*100</f>
        <v>-1.1494252873563218</v>
      </c>
    </row>
    <row r="70" spans="1:105" ht="15" outlineLevel="2">
      <c r="A70" s="104">
        <v>310</v>
      </c>
      <c r="B70" s="95" t="s">
        <v>126</v>
      </c>
      <c r="C70" s="96" t="s">
        <v>238</v>
      </c>
      <c r="D70" s="97">
        <v>5090</v>
      </c>
      <c r="E70" s="98">
        <v>5213</v>
      </c>
      <c r="F70" s="98">
        <v>5144</v>
      </c>
      <c r="G70" s="98">
        <v>5251</v>
      </c>
      <c r="H70" s="98">
        <v>5228</v>
      </c>
      <c r="I70" s="98">
        <v>5227</v>
      </c>
      <c r="J70" s="98">
        <v>5166</v>
      </c>
      <c r="K70" s="98">
        <v>5212</v>
      </c>
      <c r="L70" s="98">
        <v>5229</v>
      </c>
      <c r="M70" s="98">
        <v>5184</v>
      </c>
      <c r="N70" s="98">
        <v>5141</v>
      </c>
      <c r="O70" s="99">
        <v>5189</v>
      </c>
      <c r="P70" s="97">
        <v>5156</v>
      </c>
      <c r="Q70" s="98">
        <v>5209</v>
      </c>
      <c r="R70" s="100">
        <v>5254</v>
      </c>
      <c r="S70" s="98">
        <v>5411</v>
      </c>
      <c r="T70" s="98">
        <v>5465</v>
      </c>
      <c r="U70" s="98">
        <v>5464</v>
      </c>
      <c r="V70" s="98">
        <v>5530</v>
      </c>
      <c r="W70" s="98">
        <v>5493</v>
      </c>
      <c r="X70" s="98">
        <v>5413</v>
      </c>
      <c r="Y70" s="98">
        <v>5398</v>
      </c>
      <c r="Z70" s="98">
        <v>5404</v>
      </c>
      <c r="AA70" s="99">
        <v>5307</v>
      </c>
      <c r="AB70" s="97">
        <v>5357</v>
      </c>
      <c r="AC70" s="98">
        <v>5436</v>
      </c>
      <c r="AD70" s="98">
        <v>5408</v>
      </c>
      <c r="AE70" s="98">
        <v>5403</v>
      </c>
      <c r="AF70" s="98">
        <v>5346</v>
      </c>
      <c r="AG70" s="98">
        <v>5152</v>
      </c>
      <c r="AH70" s="98">
        <v>5103</v>
      </c>
      <c r="AI70" s="98">
        <v>5110</v>
      </c>
      <c r="AJ70" s="98">
        <v>5126</v>
      </c>
      <c r="AK70" s="98">
        <v>5163</v>
      </c>
      <c r="AL70" s="98">
        <v>5155</v>
      </c>
      <c r="AM70" s="99">
        <v>5274</v>
      </c>
      <c r="AN70" s="97">
        <v>5256</v>
      </c>
      <c r="AO70" s="98">
        <v>5203</v>
      </c>
      <c r="AP70" s="98">
        <v>5150</v>
      </c>
      <c r="AQ70" s="98">
        <v>5141</v>
      </c>
      <c r="AR70" s="98">
        <v>5242</v>
      </c>
      <c r="AS70" s="98">
        <v>5190</v>
      </c>
      <c r="AT70" s="98">
        <v>5186</v>
      </c>
      <c r="AU70" s="98">
        <v>5366</v>
      </c>
      <c r="AV70" s="98">
        <v>5301</v>
      </c>
      <c r="AW70" s="98">
        <v>5336</v>
      </c>
      <c r="AX70" s="98">
        <v>5287</v>
      </c>
      <c r="AY70" s="99">
        <v>5245</v>
      </c>
      <c r="AZ70" s="97">
        <v>5284</v>
      </c>
      <c r="BA70" s="98">
        <v>5364</v>
      </c>
      <c r="BB70" s="98">
        <v>5302</v>
      </c>
      <c r="BC70" s="98">
        <v>5343</v>
      </c>
      <c r="BD70" s="98">
        <v>5331</v>
      </c>
      <c r="BE70" s="98">
        <v>5271</v>
      </c>
      <c r="BF70" s="98">
        <v>5277</v>
      </c>
      <c r="BG70" s="98">
        <v>5183</v>
      </c>
      <c r="BH70" s="98">
        <v>5232</v>
      </c>
      <c r="BI70" s="98">
        <v>5132</v>
      </c>
      <c r="BJ70" s="98">
        <v>5174</v>
      </c>
      <c r="BK70" s="101">
        <v>5218</v>
      </c>
      <c r="BL70" s="97">
        <v>5219</v>
      </c>
      <c r="BM70" s="285">
        <v>5268</v>
      </c>
      <c r="BN70" s="285">
        <v>5216</v>
      </c>
      <c r="BO70" s="285">
        <v>5195</v>
      </c>
      <c r="BP70" s="285">
        <v>5207</v>
      </c>
      <c r="BQ70" s="285">
        <v>5167</v>
      </c>
      <c r="BR70" s="285">
        <v>4965</v>
      </c>
      <c r="BS70" s="285">
        <v>4908</v>
      </c>
      <c r="BT70" s="285">
        <v>4846</v>
      </c>
      <c r="BU70" s="285">
        <v>4863</v>
      </c>
      <c r="BV70" s="285">
        <v>4881</v>
      </c>
      <c r="BW70" s="101">
        <v>4915</v>
      </c>
      <c r="BX70" s="97">
        <v>4958</v>
      </c>
      <c r="BY70" s="285">
        <v>4913</v>
      </c>
      <c r="BZ70" s="285">
        <v>4894</v>
      </c>
      <c r="CA70" s="285">
        <v>4831</v>
      </c>
      <c r="CB70" s="285">
        <v>4834</v>
      </c>
      <c r="CC70" s="285">
        <v>4772</v>
      </c>
      <c r="CD70" s="285">
        <v>4761</v>
      </c>
      <c r="CE70" s="285">
        <v>4759</v>
      </c>
      <c r="CF70" s="285">
        <v>4740</v>
      </c>
      <c r="CG70" s="98">
        <v>4712</v>
      </c>
      <c r="CH70" s="98">
        <v>4718</v>
      </c>
      <c r="CI70" s="99">
        <v>4702</v>
      </c>
      <c r="CJ70" s="99">
        <v>4693</v>
      </c>
      <c r="CK70" s="99">
        <v>4697</v>
      </c>
      <c r="CL70" s="99">
        <v>4655</v>
      </c>
      <c r="CM70" s="99">
        <v>4677</v>
      </c>
      <c r="CN70" s="99">
        <v>4740</v>
      </c>
      <c r="CO70" s="99">
        <v>4760</v>
      </c>
      <c r="CP70" s="99">
        <v>4870</v>
      </c>
      <c r="CQ70" s="99">
        <v>4899</v>
      </c>
      <c r="CR70" s="99">
        <v>4901</v>
      </c>
      <c r="CS70" s="99">
        <v>4944</v>
      </c>
      <c r="CT70" s="99">
        <v>4984</v>
      </c>
      <c r="CU70" s="99">
        <v>5019</v>
      </c>
      <c r="CV70" s="99">
        <v>5021</v>
      </c>
      <c r="CW70" s="99">
        <f>'1.COBERTURA  DANE'!D71</f>
        <v>4995</v>
      </c>
      <c r="CX70" s="241">
        <f t="shared" si="11"/>
        <v>-26</v>
      </c>
      <c r="CY70" s="203">
        <f t="shared" si="12"/>
        <v>-0.51782513443537137</v>
      </c>
      <c r="CZ70" s="241">
        <f t="shared" si="13"/>
        <v>-24</v>
      </c>
      <c r="DA70" s="203">
        <f t="shared" si="14"/>
        <v>-0.47818290496114757</v>
      </c>
    </row>
    <row r="71" spans="1:105" ht="15" outlineLevel="2">
      <c r="A71" s="104">
        <v>315</v>
      </c>
      <c r="B71" s="95" t="s">
        <v>126</v>
      </c>
      <c r="C71" s="96" t="s">
        <v>43</v>
      </c>
      <c r="D71" s="97">
        <v>4173</v>
      </c>
      <c r="E71" s="98">
        <v>4181</v>
      </c>
      <c r="F71" s="98">
        <v>4185</v>
      </c>
      <c r="G71" s="98">
        <v>4135</v>
      </c>
      <c r="H71" s="98">
        <v>4123</v>
      </c>
      <c r="I71" s="98">
        <v>4163</v>
      </c>
      <c r="J71" s="98">
        <v>3851</v>
      </c>
      <c r="K71" s="98">
        <v>4145</v>
      </c>
      <c r="L71" s="98">
        <v>3919</v>
      </c>
      <c r="M71" s="98">
        <v>3951</v>
      </c>
      <c r="N71" s="98">
        <v>3971</v>
      </c>
      <c r="O71" s="99">
        <v>4039</v>
      </c>
      <c r="P71" s="97">
        <v>4155</v>
      </c>
      <c r="Q71" s="98">
        <v>4151</v>
      </c>
      <c r="R71" s="100">
        <v>4249</v>
      </c>
      <c r="S71" s="98">
        <v>4009</v>
      </c>
      <c r="T71" s="98">
        <v>4271</v>
      </c>
      <c r="U71" s="98">
        <v>4256</v>
      </c>
      <c r="V71" s="98">
        <v>4273</v>
      </c>
      <c r="W71" s="98">
        <v>4250</v>
      </c>
      <c r="X71" s="98">
        <v>4289</v>
      </c>
      <c r="Y71" s="98">
        <v>4331</v>
      </c>
      <c r="Z71" s="98">
        <v>4316</v>
      </c>
      <c r="AA71" s="99">
        <v>4245</v>
      </c>
      <c r="AB71" s="97">
        <v>4353</v>
      </c>
      <c r="AC71" s="98">
        <v>4379</v>
      </c>
      <c r="AD71" s="98">
        <v>4344</v>
      </c>
      <c r="AE71" s="98">
        <v>4262</v>
      </c>
      <c r="AF71" s="98">
        <v>4305</v>
      </c>
      <c r="AG71" s="98">
        <v>4246</v>
      </c>
      <c r="AH71" s="98">
        <v>4202</v>
      </c>
      <c r="AI71" s="98">
        <v>4156</v>
      </c>
      <c r="AJ71" s="98">
        <v>4161</v>
      </c>
      <c r="AK71" s="98">
        <v>4280</v>
      </c>
      <c r="AL71" s="98">
        <v>4272</v>
      </c>
      <c r="AM71" s="99">
        <v>4290</v>
      </c>
      <c r="AN71" s="97">
        <v>4277</v>
      </c>
      <c r="AO71" s="98">
        <v>4259</v>
      </c>
      <c r="AP71" s="98">
        <v>4240</v>
      </c>
      <c r="AQ71" s="98">
        <v>4203</v>
      </c>
      <c r="AR71" s="98">
        <v>4279</v>
      </c>
      <c r="AS71" s="98">
        <v>4275</v>
      </c>
      <c r="AT71" s="98">
        <v>4280</v>
      </c>
      <c r="AU71" s="98">
        <v>4303</v>
      </c>
      <c r="AV71" s="98">
        <v>4246</v>
      </c>
      <c r="AW71" s="98">
        <v>4229</v>
      </c>
      <c r="AX71" s="98">
        <v>4210</v>
      </c>
      <c r="AY71" s="99">
        <v>4211</v>
      </c>
      <c r="AZ71" s="97">
        <v>4223</v>
      </c>
      <c r="BA71" s="98">
        <v>4278</v>
      </c>
      <c r="BB71" s="98">
        <v>4273</v>
      </c>
      <c r="BC71" s="98">
        <v>4281</v>
      </c>
      <c r="BD71" s="98">
        <v>4291</v>
      </c>
      <c r="BE71" s="98">
        <v>4226</v>
      </c>
      <c r="BF71" s="98">
        <v>4213</v>
      </c>
      <c r="BG71" s="98">
        <v>4165</v>
      </c>
      <c r="BH71" s="98">
        <v>4170</v>
      </c>
      <c r="BI71" s="98">
        <v>4137</v>
      </c>
      <c r="BJ71" s="98">
        <v>4162</v>
      </c>
      <c r="BK71" s="101">
        <v>4217</v>
      </c>
      <c r="BL71" s="97">
        <v>4210</v>
      </c>
      <c r="BM71" s="285">
        <v>4214</v>
      </c>
      <c r="BN71" s="285">
        <v>4208</v>
      </c>
      <c r="BO71" s="285">
        <v>4194</v>
      </c>
      <c r="BP71" s="285">
        <v>4208</v>
      </c>
      <c r="BQ71" s="285">
        <v>4183</v>
      </c>
      <c r="BR71" s="285">
        <v>3993</v>
      </c>
      <c r="BS71" s="285">
        <v>3955</v>
      </c>
      <c r="BT71" s="285">
        <v>3935</v>
      </c>
      <c r="BU71" s="285">
        <v>3954</v>
      </c>
      <c r="BV71" s="285">
        <v>3983</v>
      </c>
      <c r="BW71" s="101">
        <v>3998</v>
      </c>
      <c r="BX71" s="97">
        <v>3997</v>
      </c>
      <c r="BY71" s="285">
        <v>3950</v>
      </c>
      <c r="BZ71" s="285">
        <v>3935</v>
      </c>
      <c r="CA71" s="285">
        <v>3867</v>
      </c>
      <c r="CB71" s="285">
        <v>3820</v>
      </c>
      <c r="CC71" s="285">
        <v>3785</v>
      </c>
      <c r="CD71" s="285">
        <v>3768</v>
      </c>
      <c r="CE71" s="285">
        <v>3790</v>
      </c>
      <c r="CF71" s="285">
        <v>3785</v>
      </c>
      <c r="CG71" s="98">
        <v>3745</v>
      </c>
      <c r="CH71" s="98">
        <v>3734</v>
      </c>
      <c r="CI71" s="99">
        <v>3724</v>
      </c>
      <c r="CJ71" s="99">
        <v>3736</v>
      </c>
      <c r="CK71" s="99">
        <v>3774</v>
      </c>
      <c r="CL71" s="99">
        <v>3777</v>
      </c>
      <c r="CM71" s="99">
        <v>3783</v>
      </c>
      <c r="CN71" s="99">
        <v>3803</v>
      </c>
      <c r="CO71" s="99">
        <v>3845</v>
      </c>
      <c r="CP71" s="99">
        <v>3886</v>
      </c>
      <c r="CQ71" s="99">
        <v>3906</v>
      </c>
      <c r="CR71" s="99">
        <v>3960</v>
      </c>
      <c r="CS71" s="99">
        <v>3994</v>
      </c>
      <c r="CT71" s="99">
        <v>4032</v>
      </c>
      <c r="CU71" s="99">
        <v>4046</v>
      </c>
      <c r="CV71" s="99">
        <v>4067</v>
      </c>
      <c r="CW71" s="99">
        <f>'1.COBERTURA  DANE'!D72</f>
        <v>4029</v>
      </c>
      <c r="CX71" s="241">
        <f t="shared" si="11"/>
        <v>-38</v>
      </c>
      <c r="CY71" s="203">
        <f t="shared" si="12"/>
        <v>-0.93434964347184657</v>
      </c>
      <c r="CZ71" s="241">
        <f t="shared" si="13"/>
        <v>-17</v>
      </c>
      <c r="DA71" s="203">
        <f t="shared" si="14"/>
        <v>-0.42016806722689076</v>
      </c>
    </row>
    <row r="72" spans="1:105" ht="15" outlineLevel="2">
      <c r="A72" s="104">
        <v>361</v>
      </c>
      <c r="B72" s="95" t="s">
        <v>126</v>
      </c>
      <c r="C72" s="96" t="s">
        <v>45</v>
      </c>
      <c r="D72" s="97">
        <v>21291</v>
      </c>
      <c r="E72" s="98">
        <v>21384</v>
      </c>
      <c r="F72" s="98">
        <v>21334</v>
      </c>
      <c r="G72" s="98">
        <v>20448</v>
      </c>
      <c r="H72" s="98">
        <v>20515</v>
      </c>
      <c r="I72" s="98">
        <v>20905</v>
      </c>
      <c r="J72" s="98">
        <v>20456</v>
      </c>
      <c r="K72" s="98">
        <v>20536</v>
      </c>
      <c r="L72" s="98">
        <v>20394</v>
      </c>
      <c r="M72" s="98">
        <v>20566</v>
      </c>
      <c r="N72" s="98">
        <v>20564</v>
      </c>
      <c r="O72" s="99">
        <v>20735</v>
      </c>
      <c r="P72" s="97">
        <v>20788</v>
      </c>
      <c r="Q72" s="98">
        <v>20915</v>
      </c>
      <c r="R72" s="100">
        <v>20949</v>
      </c>
      <c r="S72" s="98">
        <v>21195</v>
      </c>
      <c r="T72" s="98">
        <v>21280</v>
      </c>
      <c r="U72" s="98">
        <v>21424</v>
      </c>
      <c r="V72" s="98">
        <v>21440</v>
      </c>
      <c r="W72" s="98">
        <v>21430</v>
      </c>
      <c r="X72" s="98">
        <v>21516</v>
      </c>
      <c r="Y72" s="98">
        <v>21552</v>
      </c>
      <c r="Z72" s="98">
        <v>21578</v>
      </c>
      <c r="AA72" s="99">
        <v>21458</v>
      </c>
      <c r="AB72" s="97">
        <v>21504</v>
      </c>
      <c r="AC72" s="98">
        <v>21553</v>
      </c>
      <c r="AD72" s="98">
        <v>21496</v>
      </c>
      <c r="AE72" s="98">
        <v>21444</v>
      </c>
      <c r="AF72" s="98">
        <v>21444</v>
      </c>
      <c r="AG72" s="98">
        <v>21205</v>
      </c>
      <c r="AH72" s="98">
        <v>21121</v>
      </c>
      <c r="AI72" s="98">
        <v>20981</v>
      </c>
      <c r="AJ72" s="98">
        <v>20902</v>
      </c>
      <c r="AK72" s="98">
        <v>20954</v>
      </c>
      <c r="AL72" s="98">
        <v>20902</v>
      </c>
      <c r="AM72" s="99">
        <v>21025</v>
      </c>
      <c r="AN72" s="97">
        <v>20970</v>
      </c>
      <c r="AO72" s="98">
        <v>20901</v>
      </c>
      <c r="AP72" s="98">
        <v>20799</v>
      </c>
      <c r="AQ72" s="98">
        <v>20690</v>
      </c>
      <c r="AR72" s="98">
        <v>20845</v>
      </c>
      <c r="AS72" s="98">
        <v>20588</v>
      </c>
      <c r="AT72" s="98">
        <v>20544</v>
      </c>
      <c r="AU72" s="98">
        <v>20428</v>
      </c>
      <c r="AV72" s="98">
        <v>20270</v>
      </c>
      <c r="AW72" s="98">
        <v>20359</v>
      </c>
      <c r="AX72" s="98">
        <v>20357</v>
      </c>
      <c r="AY72" s="99">
        <v>20423</v>
      </c>
      <c r="AZ72" s="97">
        <v>20452</v>
      </c>
      <c r="BA72" s="98">
        <v>20423</v>
      </c>
      <c r="BB72" s="98">
        <v>20328</v>
      </c>
      <c r="BC72" s="98">
        <v>20247</v>
      </c>
      <c r="BD72" s="98">
        <v>20199</v>
      </c>
      <c r="BE72" s="98">
        <v>20057</v>
      </c>
      <c r="BF72" s="98">
        <v>19926</v>
      </c>
      <c r="BG72" s="98">
        <v>19782</v>
      </c>
      <c r="BH72" s="98">
        <v>19801</v>
      </c>
      <c r="BI72" s="98">
        <v>19639</v>
      </c>
      <c r="BJ72" s="98">
        <v>19683</v>
      </c>
      <c r="BK72" s="101">
        <v>19733</v>
      </c>
      <c r="BL72" s="97">
        <v>19762</v>
      </c>
      <c r="BM72" s="285">
        <v>19813</v>
      </c>
      <c r="BN72" s="285">
        <v>19801</v>
      </c>
      <c r="BO72" s="285">
        <v>19806</v>
      </c>
      <c r="BP72" s="285">
        <v>19790</v>
      </c>
      <c r="BQ72" s="285">
        <v>19718</v>
      </c>
      <c r="BR72" s="285">
        <v>19395</v>
      </c>
      <c r="BS72" s="285">
        <v>19292</v>
      </c>
      <c r="BT72" s="285">
        <v>19230</v>
      </c>
      <c r="BU72" s="285">
        <v>19208</v>
      </c>
      <c r="BV72" s="285">
        <v>19264</v>
      </c>
      <c r="BW72" s="101">
        <v>19289</v>
      </c>
      <c r="BX72" s="97">
        <v>19296</v>
      </c>
      <c r="BY72" s="285">
        <v>19218</v>
      </c>
      <c r="BZ72" s="285">
        <v>19181</v>
      </c>
      <c r="CA72" s="285">
        <v>18985</v>
      </c>
      <c r="CB72" s="285">
        <v>18910</v>
      </c>
      <c r="CC72" s="285">
        <v>18852</v>
      </c>
      <c r="CD72" s="285">
        <v>18826</v>
      </c>
      <c r="CE72" s="285">
        <v>18831</v>
      </c>
      <c r="CF72" s="285">
        <v>18802</v>
      </c>
      <c r="CG72" s="98">
        <v>18766</v>
      </c>
      <c r="CH72" s="98">
        <v>18713</v>
      </c>
      <c r="CI72" s="99">
        <v>18763</v>
      </c>
      <c r="CJ72" s="99">
        <v>18739</v>
      </c>
      <c r="CK72" s="99">
        <v>18804</v>
      </c>
      <c r="CL72" s="99">
        <v>18747</v>
      </c>
      <c r="CM72" s="99">
        <v>18769</v>
      </c>
      <c r="CN72" s="99">
        <v>18798</v>
      </c>
      <c r="CO72" s="99">
        <v>18916</v>
      </c>
      <c r="CP72" s="99">
        <v>19137</v>
      </c>
      <c r="CQ72" s="99">
        <v>19189</v>
      </c>
      <c r="CR72" s="99">
        <v>19210</v>
      </c>
      <c r="CS72" s="99">
        <v>19214</v>
      </c>
      <c r="CT72" s="99">
        <v>19290</v>
      </c>
      <c r="CU72" s="99">
        <v>19418</v>
      </c>
      <c r="CV72" s="99">
        <v>19364</v>
      </c>
      <c r="CW72" s="99">
        <f>'1.COBERTURA  DANE'!D73</f>
        <v>19327</v>
      </c>
      <c r="CX72" s="241">
        <f t="shared" si="11"/>
        <v>-37</v>
      </c>
      <c r="CY72" s="203">
        <f t="shared" si="12"/>
        <v>-0.19107622392067752</v>
      </c>
      <c r="CZ72" s="241">
        <f t="shared" si="13"/>
        <v>-91</v>
      </c>
      <c r="DA72" s="203">
        <f t="shared" si="14"/>
        <v>-0.4686373467916366</v>
      </c>
    </row>
    <row r="73" spans="1:105" ht="15" outlineLevel="2">
      <c r="A73" s="104">
        <v>647</v>
      </c>
      <c r="B73" s="95" t="s">
        <v>126</v>
      </c>
      <c r="C73" s="96" t="s">
        <v>53</v>
      </c>
      <c r="D73" s="97">
        <v>5427</v>
      </c>
      <c r="E73" s="98">
        <v>5418</v>
      </c>
      <c r="F73" s="98">
        <v>5307</v>
      </c>
      <c r="G73" s="98">
        <v>5264</v>
      </c>
      <c r="H73" s="98">
        <v>5229</v>
      </c>
      <c r="I73" s="98">
        <v>5297</v>
      </c>
      <c r="J73" s="98">
        <v>5119</v>
      </c>
      <c r="K73" s="98">
        <v>5288</v>
      </c>
      <c r="L73" s="98">
        <v>5088</v>
      </c>
      <c r="M73" s="98">
        <v>5083</v>
      </c>
      <c r="N73" s="98">
        <v>5121</v>
      </c>
      <c r="O73" s="99">
        <v>5189</v>
      </c>
      <c r="P73" s="97">
        <v>5152</v>
      </c>
      <c r="Q73" s="98">
        <v>5124</v>
      </c>
      <c r="R73" s="100">
        <v>5070</v>
      </c>
      <c r="S73" s="98">
        <v>4485</v>
      </c>
      <c r="T73" s="98">
        <v>4984</v>
      </c>
      <c r="U73" s="98">
        <v>4961</v>
      </c>
      <c r="V73" s="98">
        <v>4920</v>
      </c>
      <c r="W73" s="98">
        <v>4888</v>
      </c>
      <c r="X73" s="98">
        <v>4963</v>
      </c>
      <c r="Y73" s="98">
        <v>4970</v>
      </c>
      <c r="Z73" s="98">
        <v>4950</v>
      </c>
      <c r="AA73" s="99">
        <v>4923</v>
      </c>
      <c r="AB73" s="97">
        <v>4893</v>
      </c>
      <c r="AC73" s="98">
        <v>4937</v>
      </c>
      <c r="AD73" s="98">
        <v>4898</v>
      </c>
      <c r="AE73" s="98">
        <v>4854</v>
      </c>
      <c r="AF73" s="98">
        <v>4953</v>
      </c>
      <c r="AG73" s="98">
        <v>4885</v>
      </c>
      <c r="AH73" s="98">
        <v>4867</v>
      </c>
      <c r="AI73" s="98">
        <v>4913</v>
      </c>
      <c r="AJ73" s="98">
        <v>4877</v>
      </c>
      <c r="AK73" s="98">
        <v>4935</v>
      </c>
      <c r="AL73" s="98">
        <v>4931</v>
      </c>
      <c r="AM73" s="99">
        <v>4968</v>
      </c>
      <c r="AN73" s="97">
        <v>4947</v>
      </c>
      <c r="AO73" s="98">
        <v>4943</v>
      </c>
      <c r="AP73" s="98">
        <v>4937</v>
      </c>
      <c r="AQ73" s="98">
        <v>4854</v>
      </c>
      <c r="AR73" s="98">
        <v>4832</v>
      </c>
      <c r="AS73" s="98">
        <v>4786</v>
      </c>
      <c r="AT73" s="98">
        <v>4758</v>
      </c>
      <c r="AU73" s="98">
        <v>4773</v>
      </c>
      <c r="AV73" s="98">
        <v>4806</v>
      </c>
      <c r="AW73" s="98">
        <v>4811</v>
      </c>
      <c r="AX73" s="98">
        <v>4840</v>
      </c>
      <c r="AY73" s="99">
        <v>4851</v>
      </c>
      <c r="AZ73" s="97">
        <v>4843</v>
      </c>
      <c r="BA73" s="98">
        <v>4839</v>
      </c>
      <c r="BB73" s="98">
        <v>4799</v>
      </c>
      <c r="BC73" s="98">
        <v>4803</v>
      </c>
      <c r="BD73" s="98">
        <v>4828</v>
      </c>
      <c r="BE73" s="98">
        <v>4786</v>
      </c>
      <c r="BF73" s="98">
        <v>4744</v>
      </c>
      <c r="BG73" s="98">
        <v>4675</v>
      </c>
      <c r="BH73" s="98">
        <v>4706</v>
      </c>
      <c r="BI73" s="98">
        <v>4648</v>
      </c>
      <c r="BJ73" s="98">
        <v>4665</v>
      </c>
      <c r="BK73" s="101">
        <v>4700</v>
      </c>
      <c r="BL73" s="97">
        <v>4725</v>
      </c>
      <c r="BM73" s="285">
        <v>4748</v>
      </c>
      <c r="BN73" s="285">
        <v>4758</v>
      </c>
      <c r="BO73" s="285">
        <v>4764</v>
      </c>
      <c r="BP73" s="285">
        <v>4771</v>
      </c>
      <c r="BQ73" s="285">
        <v>4764</v>
      </c>
      <c r="BR73" s="285">
        <v>4643</v>
      </c>
      <c r="BS73" s="285">
        <v>4610</v>
      </c>
      <c r="BT73" s="285">
        <v>4573</v>
      </c>
      <c r="BU73" s="285">
        <v>4585</v>
      </c>
      <c r="BV73" s="285">
        <v>4577</v>
      </c>
      <c r="BW73" s="101">
        <v>4588</v>
      </c>
      <c r="BX73" s="97">
        <v>4563</v>
      </c>
      <c r="BY73" s="285">
        <v>4461</v>
      </c>
      <c r="BZ73" s="285">
        <v>4448</v>
      </c>
      <c r="CA73" s="285">
        <v>4417</v>
      </c>
      <c r="CB73" s="285">
        <v>4406</v>
      </c>
      <c r="CC73" s="285">
        <v>4456</v>
      </c>
      <c r="CD73" s="285">
        <v>4424</v>
      </c>
      <c r="CE73" s="285">
        <v>4422</v>
      </c>
      <c r="CF73" s="285">
        <v>4394</v>
      </c>
      <c r="CG73" s="98">
        <v>4342</v>
      </c>
      <c r="CH73" s="98">
        <v>4322</v>
      </c>
      <c r="CI73" s="99">
        <v>4326</v>
      </c>
      <c r="CJ73" s="99">
        <v>4344</v>
      </c>
      <c r="CK73" s="99">
        <v>4347</v>
      </c>
      <c r="CL73" s="99">
        <v>4327</v>
      </c>
      <c r="CM73" s="99">
        <v>4333</v>
      </c>
      <c r="CN73" s="99">
        <v>4359</v>
      </c>
      <c r="CO73" s="99">
        <v>4396</v>
      </c>
      <c r="CP73" s="99">
        <v>4417</v>
      </c>
      <c r="CQ73" s="99">
        <v>4416</v>
      </c>
      <c r="CR73" s="99">
        <v>4376</v>
      </c>
      <c r="CS73" s="99">
        <v>4406</v>
      </c>
      <c r="CT73" s="99">
        <v>4406</v>
      </c>
      <c r="CU73" s="99">
        <v>4450</v>
      </c>
      <c r="CV73" s="99">
        <v>4439</v>
      </c>
      <c r="CW73" s="99">
        <f>'1.COBERTURA  DANE'!D74</f>
        <v>4428</v>
      </c>
      <c r="CX73" s="241">
        <f t="shared" si="11"/>
        <v>-11</v>
      </c>
      <c r="CY73" s="203">
        <f t="shared" si="12"/>
        <v>-0.24780355936021625</v>
      </c>
      <c r="CZ73" s="241">
        <f t="shared" si="13"/>
        <v>-22</v>
      </c>
      <c r="DA73" s="203">
        <f t="shared" si="14"/>
        <v>-0.4943820224719101</v>
      </c>
    </row>
    <row r="74" spans="1:105" ht="15" outlineLevel="2">
      <c r="A74" s="104">
        <v>658</v>
      </c>
      <c r="B74" s="95" t="s">
        <v>126</v>
      </c>
      <c r="C74" s="96" t="s">
        <v>92</v>
      </c>
      <c r="D74" s="97">
        <v>1880</v>
      </c>
      <c r="E74" s="98">
        <v>1864</v>
      </c>
      <c r="F74" s="98">
        <v>1841</v>
      </c>
      <c r="G74" s="98">
        <v>1832</v>
      </c>
      <c r="H74" s="98">
        <v>1846</v>
      </c>
      <c r="I74" s="98">
        <v>1867</v>
      </c>
      <c r="J74" s="98">
        <v>1832</v>
      </c>
      <c r="K74" s="98">
        <v>1865</v>
      </c>
      <c r="L74" s="98">
        <v>1831</v>
      </c>
      <c r="M74" s="98">
        <v>1833</v>
      </c>
      <c r="N74" s="98">
        <v>1832</v>
      </c>
      <c r="O74" s="99">
        <v>1860</v>
      </c>
      <c r="P74" s="97">
        <v>1835</v>
      </c>
      <c r="Q74" s="98">
        <v>1786</v>
      </c>
      <c r="R74" s="100">
        <v>1789</v>
      </c>
      <c r="S74" s="98">
        <v>1334</v>
      </c>
      <c r="T74" s="98">
        <v>1986</v>
      </c>
      <c r="U74" s="98">
        <v>2018</v>
      </c>
      <c r="V74" s="98">
        <v>2022</v>
      </c>
      <c r="W74" s="98">
        <v>2007</v>
      </c>
      <c r="X74" s="98">
        <v>2020</v>
      </c>
      <c r="Y74" s="98">
        <v>2086</v>
      </c>
      <c r="Z74" s="98">
        <v>2107</v>
      </c>
      <c r="AA74" s="99">
        <v>2070</v>
      </c>
      <c r="AB74" s="97">
        <v>2072</v>
      </c>
      <c r="AC74" s="98">
        <v>2045</v>
      </c>
      <c r="AD74" s="98">
        <v>2045</v>
      </c>
      <c r="AE74" s="98">
        <v>2057</v>
      </c>
      <c r="AF74" s="98">
        <v>2072</v>
      </c>
      <c r="AG74" s="98">
        <v>2037</v>
      </c>
      <c r="AH74" s="98">
        <v>2050</v>
      </c>
      <c r="AI74" s="98">
        <v>2125</v>
      </c>
      <c r="AJ74" s="98">
        <v>2103</v>
      </c>
      <c r="AK74" s="98">
        <v>2119</v>
      </c>
      <c r="AL74" s="98">
        <v>2084</v>
      </c>
      <c r="AM74" s="99">
        <v>2113</v>
      </c>
      <c r="AN74" s="97">
        <v>2107</v>
      </c>
      <c r="AO74" s="98">
        <v>2175</v>
      </c>
      <c r="AP74" s="98">
        <v>2168</v>
      </c>
      <c r="AQ74" s="98">
        <v>2118</v>
      </c>
      <c r="AR74" s="98">
        <v>2128</v>
      </c>
      <c r="AS74" s="98">
        <v>2113</v>
      </c>
      <c r="AT74" s="98">
        <v>2104</v>
      </c>
      <c r="AU74" s="98">
        <v>2157</v>
      </c>
      <c r="AV74" s="98">
        <v>2131</v>
      </c>
      <c r="AW74" s="98">
        <v>2139</v>
      </c>
      <c r="AX74" s="98">
        <v>2098</v>
      </c>
      <c r="AY74" s="99">
        <v>2117</v>
      </c>
      <c r="AZ74" s="97">
        <v>2125</v>
      </c>
      <c r="BA74" s="98">
        <v>2171</v>
      </c>
      <c r="BB74" s="98">
        <v>2143</v>
      </c>
      <c r="BC74" s="98">
        <v>2148</v>
      </c>
      <c r="BD74" s="98">
        <v>2147</v>
      </c>
      <c r="BE74" s="98">
        <v>2128</v>
      </c>
      <c r="BF74" s="98">
        <v>2121</v>
      </c>
      <c r="BG74" s="98">
        <v>2092</v>
      </c>
      <c r="BH74" s="98">
        <v>2105</v>
      </c>
      <c r="BI74" s="98">
        <v>2071</v>
      </c>
      <c r="BJ74" s="98">
        <v>2087</v>
      </c>
      <c r="BK74" s="101">
        <v>2112</v>
      </c>
      <c r="BL74" s="97">
        <v>2103</v>
      </c>
      <c r="BM74" s="285">
        <v>2120</v>
      </c>
      <c r="BN74" s="285">
        <v>2120</v>
      </c>
      <c r="BO74" s="285">
        <v>2130</v>
      </c>
      <c r="BP74" s="285">
        <v>2126</v>
      </c>
      <c r="BQ74" s="285">
        <v>2128</v>
      </c>
      <c r="BR74" s="285">
        <v>2047</v>
      </c>
      <c r="BS74" s="285">
        <v>2013</v>
      </c>
      <c r="BT74" s="285">
        <v>2004</v>
      </c>
      <c r="BU74" s="285">
        <v>1998</v>
      </c>
      <c r="BV74" s="285">
        <v>1975</v>
      </c>
      <c r="BW74" s="101">
        <v>2004</v>
      </c>
      <c r="BX74" s="97">
        <v>2006</v>
      </c>
      <c r="BY74" s="285">
        <v>1987</v>
      </c>
      <c r="BZ74" s="285">
        <v>1958</v>
      </c>
      <c r="CA74" s="285">
        <v>1920</v>
      </c>
      <c r="CB74" s="285">
        <v>1962</v>
      </c>
      <c r="CC74" s="285">
        <v>1977</v>
      </c>
      <c r="CD74" s="285">
        <v>1969</v>
      </c>
      <c r="CE74" s="285">
        <v>1973</v>
      </c>
      <c r="CF74" s="285">
        <v>1945</v>
      </c>
      <c r="CG74" s="98">
        <v>1955</v>
      </c>
      <c r="CH74" s="98">
        <v>1979</v>
      </c>
      <c r="CI74" s="99">
        <v>1980</v>
      </c>
      <c r="CJ74" s="99">
        <v>1984</v>
      </c>
      <c r="CK74" s="99">
        <v>1957</v>
      </c>
      <c r="CL74" s="99">
        <v>1950</v>
      </c>
      <c r="CM74" s="99">
        <v>1951</v>
      </c>
      <c r="CN74" s="99">
        <v>1956</v>
      </c>
      <c r="CO74" s="99">
        <v>1977</v>
      </c>
      <c r="CP74" s="99">
        <v>2010</v>
      </c>
      <c r="CQ74" s="99">
        <v>2002</v>
      </c>
      <c r="CR74" s="99">
        <v>1969</v>
      </c>
      <c r="CS74" s="99">
        <v>1965</v>
      </c>
      <c r="CT74" s="99">
        <v>1974</v>
      </c>
      <c r="CU74" s="99">
        <v>1964</v>
      </c>
      <c r="CV74" s="99">
        <v>1982</v>
      </c>
      <c r="CW74" s="99">
        <f>'1.COBERTURA  DANE'!D75</f>
        <v>2000</v>
      </c>
      <c r="CX74" s="241">
        <f t="shared" si="11"/>
        <v>18</v>
      </c>
      <c r="CY74" s="203">
        <f t="shared" si="12"/>
        <v>0.90817356205852673</v>
      </c>
      <c r="CZ74" s="241">
        <f t="shared" si="13"/>
        <v>36</v>
      </c>
      <c r="DA74" s="203">
        <f t="shared" si="14"/>
        <v>1.8329938900203666</v>
      </c>
    </row>
    <row r="75" spans="1:105" ht="15" outlineLevel="2">
      <c r="A75" s="104">
        <v>664</v>
      </c>
      <c r="B75" s="95" t="s">
        <v>126</v>
      </c>
      <c r="C75" s="96" t="s">
        <v>129</v>
      </c>
      <c r="D75" s="97">
        <v>8857</v>
      </c>
      <c r="E75" s="98">
        <v>8829</v>
      </c>
      <c r="F75" s="98">
        <v>8814</v>
      </c>
      <c r="G75" s="98">
        <v>8945</v>
      </c>
      <c r="H75" s="98">
        <v>8878</v>
      </c>
      <c r="I75" s="98">
        <v>8873</v>
      </c>
      <c r="J75" s="98">
        <v>8654</v>
      </c>
      <c r="K75" s="98">
        <v>8843</v>
      </c>
      <c r="L75" s="98">
        <v>8700</v>
      </c>
      <c r="M75" s="98">
        <v>8684</v>
      </c>
      <c r="N75" s="98">
        <v>8635</v>
      </c>
      <c r="O75" s="99">
        <v>8633</v>
      </c>
      <c r="P75" s="97">
        <v>8520</v>
      </c>
      <c r="Q75" s="98">
        <v>8471</v>
      </c>
      <c r="R75" s="100">
        <v>8557</v>
      </c>
      <c r="S75" s="98">
        <v>8952</v>
      </c>
      <c r="T75" s="98">
        <v>9098</v>
      </c>
      <c r="U75" s="98">
        <v>8848</v>
      </c>
      <c r="V75" s="98">
        <v>8913</v>
      </c>
      <c r="W75" s="98">
        <v>8994</v>
      </c>
      <c r="X75" s="98">
        <v>8974</v>
      </c>
      <c r="Y75" s="98">
        <v>9084</v>
      </c>
      <c r="Z75" s="98">
        <v>9074</v>
      </c>
      <c r="AA75" s="99">
        <v>9028</v>
      </c>
      <c r="AB75" s="97">
        <v>9121</v>
      </c>
      <c r="AC75" s="98">
        <v>9219</v>
      </c>
      <c r="AD75" s="98">
        <v>9238</v>
      </c>
      <c r="AE75" s="98">
        <v>9236</v>
      </c>
      <c r="AF75" s="98">
        <v>9310</v>
      </c>
      <c r="AG75" s="98">
        <v>9186</v>
      </c>
      <c r="AH75" s="98">
        <v>9096</v>
      </c>
      <c r="AI75" s="98">
        <v>9058</v>
      </c>
      <c r="AJ75" s="98">
        <v>9108</v>
      </c>
      <c r="AK75" s="98">
        <v>9267</v>
      </c>
      <c r="AL75" s="98">
        <v>9341</v>
      </c>
      <c r="AM75" s="99">
        <v>9349</v>
      </c>
      <c r="AN75" s="97">
        <v>9299</v>
      </c>
      <c r="AO75" s="98">
        <v>9284</v>
      </c>
      <c r="AP75" s="98">
        <v>9313</v>
      </c>
      <c r="AQ75" s="98">
        <v>9292</v>
      </c>
      <c r="AR75" s="98">
        <v>9501</v>
      </c>
      <c r="AS75" s="98">
        <v>9460</v>
      </c>
      <c r="AT75" s="98">
        <v>9472</v>
      </c>
      <c r="AU75" s="98">
        <v>9528</v>
      </c>
      <c r="AV75" s="98">
        <v>9405</v>
      </c>
      <c r="AW75" s="98">
        <v>9483</v>
      </c>
      <c r="AX75" s="98">
        <v>9481</v>
      </c>
      <c r="AY75" s="99">
        <v>9513</v>
      </c>
      <c r="AZ75" s="97">
        <v>9583</v>
      </c>
      <c r="BA75" s="98">
        <v>9659</v>
      </c>
      <c r="BB75" s="98">
        <v>9616</v>
      </c>
      <c r="BC75" s="98">
        <v>9636</v>
      </c>
      <c r="BD75" s="98">
        <v>9628</v>
      </c>
      <c r="BE75" s="98">
        <v>9604</v>
      </c>
      <c r="BF75" s="98">
        <v>9593</v>
      </c>
      <c r="BG75" s="98">
        <v>9493</v>
      </c>
      <c r="BH75" s="98">
        <v>9564</v>
      </c>
      <c r="BI75" s="98">
        <v>9456</v>
      </c>
      <c r="BJ75" s="98">
        <v>9514</v>
      </c>
      <c r="BK75" s="101">
        <v>9599</v>
      </c>
      <c r="BL75" s="97">
        <v>9634</v>
      </c>
      <c r="BM75" s="285">
        <v>9691</v>
      </c>
      <c r="BN75" s="285">
        <v>9704</v>
      </c>
      <c r="BO75" s="285">
        <v>9745</v>
      </c>
      <c r="BP75" s="285">
        <v>9802</v>
      </c>
      <c r="BQ75" s="285">
        <v>9837</v>
      </c>
      <c r="BR75" s="285">
        <v>9645</v>
      </c>
      <c r="BS75" s="285">
        <v>9565</v>
      </c>
      <c r="BT75" s="285">
        <v>9488</v>
      </c>
      <c r="BU75" s="285">
        <v>9526</v>
      </c>
      <c r="BV75" s="285">
        <v>9628</v>
      </c>
      <c r="BW75" s="101">
        <v>9690</v>
      </c>
      <c r="BX75" s="97">
        <v>9864</v>
      </c>
      <c r="BY75" s="285">
        <v>9810</v>
      </c>
      <c r="BZ75" s="285">
        <v>9615</v>
      </c>
      <c r="CA75" s="285">
        <v>9529</v>
      </c>
      <c r="CB75" s="285">
        <v>9542</v>
      </c>
      <c r="CC75" s="285">
        <v>9411</v>
      </c>
      <c r="CD75" s="285">
        <v>9315</v>
      </c>
      <c r="CE75" s="285">
        <v>9293</v>
      </c>
      <c r="CF75" s="285">
        <v>9168</v>
      </c>
      <c r="CG75" s="98">
        <v>9124</v>
      </c>
      <c r="CH75" s="98">
        <v>9086</v>
      </c>
      <c r="CI75" s="99">
        <v>9009</v>
      </c>
      <c r="CJ75" s="99">
        <v>8950</v>
      </c>
      <c r="CK75" s="99">
        <v>8973</v>
      </c>
      <c r="CL75" s="99">
        <v>8937</v>
      </c>
      <c r="CM75" s="99">
        <v>8962</v>
      </c>
      <c r="CN75" s="99">
        <v>9001</v>
      </c>
      <c r="CO75" s="99">
        <v>9092</v>
      </c>
      <c r="CP75" s="99">
        <v>9243</v>
      </c>
      <c r="CQ75" s="99">
        <v>9238</v>
      </c>
      <c r="CR75" s="99">
        <v>9173</v>
      </c>
      <c r="CS75" s="99">
        <v>9218</v>
      </c>
      <c r="CT75" s="99">
        <v>9313</v>
      </c>
      <c r="CU75" s="99">
        <v>9425</v>
      </c>
      <c r="CV75" s="99">
        <v>9452</v>
      </c>
      <c r="CW75" s="99">
        <f>'1.COBERTURA  DANE'!D76</f>
        <v>9330</v>
      </c>
      <c r="CX75" s="241">
        <f t="shared" si="11"/>
        <v>-122</v>
      </c>
      <c r="CY75" s="203">
        <f t="shared" si="12"/>
        <v>-1.2907321201862041</v>
      </c>
      <c r="CZ75" s="241">
        <f t="shared" si="13"/>
        <v>-95</v>
      </c>
      <c r="DA75" s="203">
        <f t="shared" si="14"/>
        <v>-1.0079575596816976</v>
      </c>
    </row>
    <row r="76" spans="1:105" ht="15" outlineLevel="2">
      <c r="A76" s="104">
        <v>686</v>
      </c>
      <c r="B76" s="95" t="s">
        <v>126</v>
      </c>
      <c r="C76" s="96" t="s">
        <v>130</v>
      </c>
      <c r="D76" s="97">
        <v>15866</v>
      </c>
      <c r="E76" s="98">
        <v>15824</v>
      </c>
      <c r="F76" s="98">
        <v>15784</v>
      </c>
      <c r="G76" s="98">
        <v>15781</v>
      </c>
      <c r="H76" s="98">
        <v>15631</v>
      </c>
      <c r="I76" s="98">
        <v>15613</v>
      </c>
      <c r="J76" s="98">
        <v>15161</v>
      </c>
      <c r="K76" s="98">
        <v>15576</v>
      </c>
      <c r="L76" s="98">
        <v>15155</v>
      </c>
      <c r="M76" s="98">
        <v>15118</v>
      </c>
      <c r="N76" s="98">
        <v>15118</v>
      </c>
      <c r="O76" s="99">
        <v>15238</v>
      </c>
      <c r="P76" s="97">
        <v>15335</v>
      </c>
      <c r="Q76" s="98">
        <v>15348</v>
      </c>
      <c r="R76" s="100">
        <v>15570</v>
      </c>
      <c r="S76" s="98">
        <v>15714</v>
      </c>
      <c r="T76" s="98">
        <v>15888</v>
      </c>
      <c r="U76" s="98">
        <v>15974</v>
      </c>
      <c r="V76" s="98">
        <v>16028</v>
      </c>
      <c r="W76" s="98">
        <v>16051</v>
      </c>
      <c r="X76" s="98">
        <v>16074</v>
      </c>
      <c r="Y76" s="98">
        <v>16191</v>
      </c>
      <c r="Z76" s="98">
        <v>16236</v>
      </c>
      <c r="AA76" s="99">
        <v>16154</v>
      </c>
      <c r="AB76" s="97">
        <v>16205</v>
      </c>
      <c r="AC76" s="98">
        <v>16391</v>
      </c>
      <c r="AD76" s="98">
        <v>16421</v>
      </c>
      <c r="AE76" s="98">
        <v>16361</v>
      </c>
      <c r="AF76" s="98">
        <v>16489</v>
      </c>
      <c r="AG76" s="98">
        <v>16267</v>
      </c>
      <c r="AH76" s="98">
        <v>16129</v>
      </c>
      <c r="AI76" s="98">
        <v>16049</v>
      </c>
      <c r="AJ76" s="98">
        <v>15999</v>
      </c>
      <c r="AK76" s="98">
        <v>16204</v>
      </c>
      <c r="AL76" s="98">
        <v>16117</v>
      </c>
      <c r="AM76" s="99">
        <v>16200</v>
      </c>
      <c r="AN76" s="97">
        <v>16151</v>
      </c>
      <c r="AO76" s="98">
        <v>16105</v>
      </c>
      <c r="AP76" s="98">
        <v>16391</v>
      </c>
      <c r="AQ76" s="98">
        <v>16162</v>
      </c>
      <c r="AR76" s="98">
        <v>16342</v>
      </c>
      <c r="AS76" s="98">
        <v>16275</v>
      </c>
      <c r="AT76" s="98">
        <v>16326</v>
      </c>
      <c r="AU76" s="98">
        <v>16365</v>
      </c>
      <c r="AV76" s="98">
        <v>16225</v>
      </c>
      <c r="AW76" s="98">
        <v>16309</v>
      </c>
      <c r="AX76" s="98">
        <v>16242</v>
      </c>
      <c r="AY76" s="99">
        <v>16262</v>
      </c>
      <c r="AZ76" s="97">
        <v>16346</v>
      </c>
      <c r="BA76" s="98">
        <v>16529</v>
      </c>
      <c r="BB76" s="98">
        <v>16387</v>
      </c>
      <c r="BC76" s="98">
        <v>16353</v>
      </c>
      <c r="BD76" s="98">
        <v>16341</v>
      </c>
      <c r="BE76" s="98">
        <v>16286</v>
      </c>
      <c r="BF76" s="98">
        <v>16333</v>
      </c>
      <c r="BG76" s="98">
        <v>16092</v>
      </c>
      <c r="BH76" s="98">
        <v>16237</v>
      </c>
      <c r="BI76" s="98">
        <v>16175</v>
      </c>
      <c r="BJ76" s="98">
        <v>16371</v>
      </c>
      <c r="BK76" s="101">
        <v>16546</v>
      </c>
      <c r="BL76" s="97">
        <v>16622</v>
      </c>
      <c r="BM76" s="285">
        <v>16718</v>
      </c>
      <c r="BN76" s="285">
        <v>16856</v>
      </c>
      <c r="BO76" s="285">
        <v>16870</v>
      </c>
      <c r="BP76" s="285">
        <v>16976</v>
      </c>
      <c r="BQ76" s="285">
        <v>16965</v>
      </c>
      <c r="BR76" s="285">
        <v>16552</v>
      </c>
      <c r="BS76" s="285">
        <v>16461</v>
      </c>
      <c r="BT76" s="285">
        <v>16468</v>
      </c>
      <c r="BU76" s="285">
        <v>16585</v>
      </c>
      <c r="BV76" s="285">
        <v>16562</v>
      </c>
      <c r="BW76" s="101">
        <v>16715</v>
      </c>
      <c r="BX76" s="97">
        <v>16576</v>
      </c>
      <c r="BY76" s="285">
        <v>16508</v>
      </c>
      <c r="BZ76" s="285">
        <v>16119</v>
      </c>
      <c r="CA76" s="285">
        <v>15976</v>
      </c>
      <c r="CB76" s="285">
        <v>15975</v>
      </c>
      <c r="CC76" s="285">
        <v>15755</v>
      </c>
      <c r="CD76" s="285">
        <v>15663</v>
      </c>
      <c r="CE76" s="285">
        <v>15622</v>
      </c>
      <c r="CF76" s="285">
        <v>15502</v>
      </c>
      <c r="CG76" s="98">
        <v>15356</v>
      </c>
      <c r="CH76" s="98">
        <v>15362</v>
      </c>
      <c r="CI76" s="99">
        <v>15321</v>
      </c>
      <c r="CJ76" s="99">
        <v>15292</v>
      </c>
      <c r="CK76" s="99">
        <v>15306</v>
      </c>
      <c r="CL76" s="99">
        <v>15278</v>
      </c>
      <c r="CM76" s="99">
        <v>15245</v>
      </c>
      <c r="CN76" s="99">
        <v>15241</v>
      </c>
      <c r="CO76" s="99">
        <v>15448</v>
      </c>
      <c r="CP76" s="99">
        <v>15546</v>
      </c>
      <c r="CQ76" s="99">
        <v>15554</v>
      </c>
      <c r="CR76" s="99">
        <v>15481</v>
      </c>
      <c r="CS76" s="99">
        <v>15548</v>
      </c>
      <c r="CT76" s="99">
        <v>15706</v>
      </c>
      <c r="CU76" s="99">
        <v>15883</v>
      </c>
      <c r="CV76" s="99">
        <v>16106</v>
      </c>
      <c r="CW76" s="99">
        <f>'1.COBERTURA  DANE'!D77</f>
        <v>16271</v>
      </c>
      <c r="CX76" s="241">
        <f t="shared" si="11"/>
        <v>165</v>
      </c>
      <c r="CY76" s="203">
        <f t="shared" si="12"/>
        <v>1.0244629330684218</v>
      </c>
      <c r="CZ76" s="241">
        <f t="shared" si="13"/>
        <v>388</v>
      </c>
      <c r="DA76" s="203">
        <f t="shared" si="14"/>
        <v>2.4428634388969339</v>
      </c>
    </row>
    <row r="77" spans="1:105" ht="15" outlineLevel="2">
      <c r="A77" s="104">
        <v>819</v>
      </c>
      <c r="B77" s="95" t="s">
        <v>126</v>
      </c>
      <c r="C77" s="96" t="s">
        <v>58</v>
      </c>
      <c r="D77" s="97">
        <v>4649</v>
      </c>
      <c r="E77" s="98">
        <v>4680</v>
      </c>
      <c r="F77" s="98">
        <v>4646</v>
      </c>
      <c r="G77" s="98">
        <v>4633</v>
      </c>
      <c r="H77" s="98">
        <v>4632</v>
      </c>
      <c r="I77" s="98">
        <v>4621</v>
      </c>
      <c r="J77" s="98">
        <v>4506</v>
      </c>
      <c r="K77" s="98">
        <v>4618</v>
      </c>
      <c r="L77" s="98">
        <v>4439</v>
      </c>
      <c r="M77" s="98">
        <v>4486</v>
      </c>
      <c r="N77" s="98">
        <v>4491</v>
      </c>
      <c r="O77" s="99">
        <v>4532</v>
      </c>
      <c r="P77" s="97">
        <v>4508</v>
      </c>
      <c r="Q77" s="98">
        <v>4489</v>
      </c>
      <c r="R77" s="100">
        <v>4475</v>
      </c>
      <c r="S77" s="98">
        <v>4112</v>
      </c>
      <c r="T77" s="98">
        <v>4443</v>
      </c>
      <c r="U77" s="98">
        <v>4403</v>
      </c>
      <c r="V77" s="98">
        <v>4368</v>
      </c>
      <c r="W77" s="98">
        <v>4388</v>
      </c>
      <c r="X77" s="98">
        <v>4401</v>
      </c>
      <c r="Y77" s="98">
        <v>4379</v>
      </c>
      <c r="Z77" s="98">
        <v>4403</v>
      </c>
      <c r="AA77" s="99">
        <v>4419</v>
      </c>
      <c r="AB77" s="97">
        <v>4453</v>
      </c>
      <c r="AC77" s="98">
        <v>4454</v>
      </c>
      <c r="AD77" s="98">
        <v>4416</v>
      </c>
      <c r="AE77" s="98">
        <v>4419</v>
      </c>
      <c r="AF77" s="98">
        <v>4456</v>
      </c>
      <c r="AG77" s="98">
        <v>4401</v>
      </c>
      <c r="AH77" s="98">
        <v>4405</v>
      </c>
      <c r="AI77" s="98">
        <v>4264</v>
      </c>
      <c r="AJ77" s="98">
        <v>4273</v>
      </c>
      <c r="AK77" s="98">
        <v>4283</v>
      </c>
      <c r="AL77" s="98">
        <v>4276</v>
      </c>
      <c r="AM77" s="99">
        <v>4375</v>
      </c>
      <c r="AN77" s="97">
        <v>4410</v>
      </c>
      <c r="AO77" s="98">
        <v>4453</v>
      </c>
      <c r="AP77" s="98">
        <v>4458</v>
      </c>
      <c r="AQ77" s="98">
        <v>4434</v>
      </c>
      <c r="AR77" s="98">
        <v>4393</v>
      </c>
      <c r="AS77" s="98">
        <v>4360</v>
      </c>
      <c r="AT77" s="98">
        <v>4321</v>
      </c>
      <c r="AU77" s="98">
        <v>4304</v>
      </c>
      <c r="AV77" s="98">
        <v>4330</v>
      </c>
      <c r="AW77" s="98">
        <v>4370</v>
      </c>
      <c r="AX77" s="98">
        <v>4361</v>
      </c>
      <c r="AY77" s="99">
        <v>4395</v>
      </c>
      <c r="AZ77" s="97">
        <v>4401</v>
      </c>
      <c r="BA77" s="98">
        <v>4378</v>
      </c>
      <c r="BB77" s="98">
        <v>4377</v>
      </c>
      <c r="BC77" s="98">
        <v>4396</v>
      </c>
      <c r="BD77" s="98">
        <v>4411</v>
      </c>
      <c r="BE77" s="98">
        <v>4399</v>
      </c>
      <c r="BF77" s="98">
        <v>4382</v>
      </c>
      <c r="BG77" s="98">
        <v>4346</v>
      </c>
      <c r="BH77" s="98">
        <v>4339</v>
      </c>
      <c r="BI77" s="98">
        <v>4323</v>
      </c>
      <c r="BJ77" s="98">
        <v>4325</v>
      </c>
      <c r="BK77" s="101">
        <v>4334</v>
      </c>
      <c r="BL77" s="97">
        <v>4350</v>
      </c>
      <c r="BM77" s="285">
        <v>4385</v>
      </c>
      <c r="BN77" s="285">
        <v>4378</v>
      </c>
      <c r="BO77" s="285">
        <v>4386</v>
      </c>
      <c r="BP77" s="285">
        <v>4416</v>
      </c>
      <c r="BQ77" s="285">
        <v>4374</v>
      </c>
      <c r="BR77" s="285">
        <v>4309</v>
      </c>
      <c r="BS77" s="285">
        <v>4277</v>
      </c>
      <c r="BT77" s="285">
        <v>4260</v>
      </c>
      <c r="BU77" s="285">
        <v>4261</v>
      </c>
      <c r="BV77" s="285">
        <v>4261</v>
      </c>
      <c r="BW77" s="101">
        <v>4305</v>
      </c>
      <c r="BX77" s="97">
        <v>4327</v>
      </c>
      <c r="BY77" s="285">
        <v>4304</v>
      </c>
      <c r="BZ77" s="285">
        <v>4276</v>
      </c>
      <c r="CA77" s="285">
        <v>4226</v>
      </c>
      <c r="CB77" s="285">
        <v>4199</v>
      </c>
      <c r="CC77" s="285">
        <v>4120</v>
      </c>
      <c r="CD77" s="285">
        <v>4056</v>
      </c>
      <c r="CE77" s="285">
        <v>4053</v>
      </c>
      <c r="CF77" s="285">
        <v>4042</v>
      </c>
      <c r="CG77" s="98">
        <v>4035</v>
      </c>
      <c r="CH77" s="98">
        <v>4046</v>
      </c>
      <c r="CI77" s="99">
        <v>4036</v>
      </c>
      <c r="CJ77" s="99">
        <v>4036</v>
      </c>
      <c r="CK77" s="99">
        <v>4022</v>
      </c>
      <c r="CL77" s="99">
        <v>3997</v>
      </c>
      <c r="CM77" s="99">
        <v>3987</v>
      </c>
      <c r="CN77" s="99">
        <v>3970</v>
      </c>
      <c r="CO77" s="99">
        <v>4000</v>
      </c>
      <c r="CP77" s="99">
        <v>4036</v>
      </c>
      <c r="CQ77" s="99">
        <v>4015</v>
      </c>
      <c r="CR77" s="99">
        <v>3993</v>
      </c>
      <c r="CS77" s="99">
        <v>4021</v>
      </c>
      <c r="CT77" s="99">
        <v>4042</v>
      </c>
      <c r="CU77" s="99">
        <v>4050</v>
      </c>
      <c r="CV77" s="99">
        <v>4044</v>
      </c>
      <c r="CW77" s="99">
        <f>'1.COBERTURA  DANE'!D78</f>
        <v>4028</v>
      </c>
      <c r="CX77" s="241">
        <f t="shared" si="11"/>
        <v>-16</v>
      </c>
      <c r="CY77" s="203">
        <f t="shared" si="12"/>
        <v>-0.39564787339268048</v>
      </c>
      <c r="CZ77" s="241">
        <f t="shared" si="13"/>
        <v>-22</v>
      </c>
      <c r="DA77" s="203">
        <f t="shared" si="14"/>
        <v>-0.54320987654320985</v>
      </c>
    </row>
    <row r="78" spans="1:105" ht="15" outlineLevel="2">
      <c r="A78" s="104">
        <v>854</v>
      </c>
      <c r="B78" s="95" t="s">
        <v>126</v>
      </c>
      <c r="C78" s="96" t="s">
        <v>102</v>
      </c>
      <c r="D78" s="97">
        <v>13382</v>
      </c>
      <c r="E78" s="98">
        <v>13467</v>
      </c>
      <c r="F78" s="98">
        <v>13457</v>
      </c>
      <c r="G78" s="98">
        <v>13364</v>
      </c>
      <c r="H78" s="98">
        <v>13252</v>
      </c>
      <c r="I78" s="98">
        <v>13333</v>
      </c>
      <c r="J78" s="98">
        <v>13304</v>
      </c>
      <c r="K78" s="98">
        <v>13276</v>
      </c>
      <c r="L78" s="98">
        <v>13241</v>
      </c>
      <c r="M78" s="98">
        <v>13410</v>
      </c>
      <c r="N78" s="98">
        <v>13298</v>
      </c>
      <c r="O78" s="99">
        <v>13680</v>
      </c>
      <c r="P78" s="97">
        <v>13668</v>
      </c>
      <c r="Q78" s="98">
        <v>13621</v>
      </c>
      <c r="R78" s="100">
        <v>13557</v>
      </c>
      <c r="S78" s="98">
        <v>13724</v>
      </c>
      <c r="T78" s="98">
        <v>13578</v>
      </c>
      <c r="U78" s="98">
        <v>13616</v>
      </c>
      <c r="V78" s="98">
        <v>13758</v>
      </c>
      <c r="W78" s="98">
        <v>13766</v>
      </c>
      <c r="X78" s="98">
        <v>13714</v>
      </c>
      <c r="Y78" s="98">
        <v>13737</v>
      </c>
      <c r="Z78" s="98">
        <v>13655</v>
      </c>
      <c r="AA78" s="99">
        <v>13784</v>
      </c>
      <c r="AB78" s="97">
        <v>13771</v>
      </c>
      <c r="AC78" s="98">
        <v>13764</v>
      </c>
      <c r="AD78" s="98">
        <v>13760</v>
      </c>
      <c r="AE78" s="98">
        <v>13775</v>
      </c>
      <c r="AF78" s="98">
        <v>13775</v>
      </c>
      <c r="AG78" s="98">
        <v>13818</v>
      </c>
      <c r="AH78" s="98">
        <v>13872</v>
      </c>
      <c r="AI78" s="98">
        <v>13728</v>
      </c>
      <c r="AJ78" s="98">
        <v>13865</v>
      </c>
      <c r="AK78" s="98">
        <v>13875</v>
      </c>
      <c r="AL78" s="98">
        <v>13847</v>
      </c>
      <c r="AM78" s="99">
        <v>13842</v>
      </c>
      <c r="AN78" s="97">
        <v>13837</v>
      </c>
      <c r="AO78" s="98">
        <v>13831</v>
      </c>
      <c r="AP78" s="98">
        <v>13948</v>
      </c>
      <c r="AQ78" s="98">
        <v>13892</v>
      </c>
      <c r="AR78" s="98">
        <v>13881</v>
      </c>
      <c r="AS78" s="98">
        <v>13840</v>
      </c>
      <c r="AT78" s="98">
        <v>13746</v>
      </c>
      <c r="AU78" s="98">
        <v>13734</v>
      </c>
      <c r="AV78" s="98">
        <v>13794</v>
      </c>
      <c r="AW78" s="98">
        <v>13783</v>
      </c>
      <c r="AX78" s="98">
        <v>13820</v>
      </c>
      <c r="AY78" s="99">
        <v>13849</v>
      </c>
      <c r="AZ78" s="97">
        <v>13804</v>
      </c>
      <c r="BA78" s="98">
        <v>13695</v>
      </c>
      <c r="BB78" s="98">
        <v>13743</v>
      </c>
      <c r="BC78" s="98">
        <v>13689</v>
      </c>
      <c r="BD78" s="98">
        <v>13552</v>
      </c>
      <c r="BE78" s="98">
        <v>13658</v>
      </c>
      <c r="BF78" s="98">
        <v>13665</v>
      </c>
      <c r="BG78" s="98">
        <v>13541</v>
      </c>
      <c r="BH78" s="98">
        <v>13654</v>
      </c>
      <c r="BI78" s="98">
        <v>13547</v>
      </c>
      <c r="BJ78" s="98">
        <v>13636</v>
      </c>
      <c r="BK78" s="101">
        <v>13686</v>
      </c>
      <c r="BL78" s="97">
        <v>13670</v>
      </c>
      <c r="BM78" s="285">
        <v>13753</v>
      </c>
      <c r="BN78" s="285">
        <v>13736</v>
      </c>
      <c r="BO78" s="285">
        <v>13776</v>
      </c>
      <c r="BP78" s="285">
        <v>13769</v>
      </c>
      <c r="BQ78" s="285">
        <v>13723</v>
      </c>
      <c r="BR78" s="285">
        <v>13746</v>
      </c>
      <c r="BS78" s="285">
        <v>13711</v>
      </c>
      <c r="BT78" s="285">
        <v>13751</v>
      </c>
      <c r="BU78" s="285">
        <v>13699</v>
      </c>
      <c r="BV78" s="285">
        <v>13644</v>
      </c>
      <c r="BW78" s="101">
        <v>13573</v>
      </c>
      <c r="BX78" s="97">
        <v>13580</v>
      </c>
      <c r="BY78" s="285">
        <v>13531</v>
      </c>
      <c r="BZ78" s="285">
        <v>13481</v>
      </c>
      <c r="CA78" s="285">
        <v>13459</v>
      </c>
      <c r="CB78" s="285">
        <v>13441</v>
      </c>
      <c r="CC78" s="285">
        <v>13136</v>
      </c>
      <c r="CD78" s="285">
        <v>13234</v>
      </c>
      <c r="CE78" s="285">
        <v>13232</v>
      </c>
      <c r="CF78" s="285">
        <v>13230</v>
      </c>
      <c r="CG78" s="98">
        <v>13224</v>
      </c>
      <c r="CH78" s="98">
        <v>13167</v>
      </c>
      <c r="CI78" s="99">
        <v>13099</v>
      </c>
      <c r="CJ78" s="99">
        <v>13064</v>
      </c>
      <c r="CK78" s="99">
        <v>13052</v>
      </c>
      <c r="CL78" s="99">
        <v>13084</v>
      </c>
      <c r="CM78" s="99">
        <v>13030</v>
      </c>
      <c r="CN78" s="99">
        <v>12991</v>
      </c>
      <c r="CO78" s="99">
        <v>12966</v>
      </c>
      <c r="CP78" s="99">
        <v>13007</v>
      </c>
      <c r="CQ78" s="99">
        <v>13040</v>
      </c>
      <c r="CR78" s="99">
        <v>13057</v>
      </c>
      <c r="CS78" s="99">
        <v>13018</v>
      </c>
      <c r="CT78" s="99">
        <v>13020</v>
      </c>
      <c r="CU78" s="99">
        <v>13123</v>
      </c>
      <c r="CV78" s="99">
        <v>13130</v>
      </c>
      <c r="CW78" s="99">
        <f>'1.COBERTURA  DANE'!D79</f>
        <v>13169</v>
      </c>
      <c r="CX78" s="241">
        <f t="shared" si="11"/>
        <v>39</v>
      </c>
      <c r="CY78" s="203">
        <f t="shared" si="12"/>
        <v>0.29702970297029702</v>
      </c>
      <c r="CZ78" s="241">
        <f t="shared" si="13"/>
        <v>46</v>
      </c>
      <c r="DA78" s="203">
        <f t="shared" si="14"/>
        <v>0.35052960451116361</v>
      </c>
    </row>
    <row r="79" spans="1:105" ht="15" outlineLevel="2">
      <c r="A79" s="104">
        <v>887</v>
      </c>
      <c r="B79" s="95" t="s">
        <v>126</v>
      </c>
      <c r="C79" s="96" t="s">
        <v>29</v>
      </c>
      <c r="D79" s="97">
        <v>28624</v>
      </c>
      <c r="E79" s="98">
        <v>28850</v>
      </c>
      <c r="F79" s="98">
        <v>28960</v>
      </c>
      <c r="G79" s="98">
        <v>28941</v>
      </c>
      <c r="H79" s="98">
        <v>28767</v>
      </c>
      <c r="I79" s="98">
        <v>28933</v>
      </c>
      <c r="J79" s="98">
        <v>27921</v>
      </c>
      <c r="K79" s="98">
        <v>28817</v>
      </c>
      <c r="L79" s="98">
        <v>27845</v>
      </c>
      <c r="M79" s="98">
        <v>28013</v>
      </c>
      <c r="N79" s="98">
        <v>28093</v>
      </c>
      <c r="O79" s="99">
        <v>28378</v>
      </c>
      <c r="P79" s="97">
        <v>28359</v>
      </c>
      <c r="Q79" s="98">
        <v>28131</v>
      </c>
      <c r="R79" s="100">
        <v>28955</v>
      </c>
      <c r="S79" s="98">
        <v>28754</v>
      </c>
      <c r="T79" s="98">
        <v>29597</v>
      </c>
      <c r="U79" s="98">
        <v>29949</v>
      </c>
      <c r="V79" s="98">
        <v>30169</v>
      </c>
      <c r="W79" s="98">
        <v>30249</v>
      </c>
      <c r="X79" s="98">
        <v>30427</v>
      </c>
      <c r="Y79" s="98">
        <v>30539</v>
      </c>
      <c r="Z79" s="98">
        <v>30302</v>
      </c>
      <c r="AA79" s="99">
        <v>30119</v>
      </c>
      <c r="AB79" s="97">
        <v>30319</v>
      </c>
      <c r="AC79" s="98">
        <v>30464</v>
      </c>
      <c r="AD79" s="98">
        <v>30418</v>
      </c>
      <c r="AE79" s="98">
        <v>30398</v>
      </c>
      <c r="AF79" s="98">
        <v>30705</v>
      </c>
      <c r="AG79" s="98">
        <v>30640</v>
      </c>
      <c r="AH79" s="98">
        <v>30491</v>
      </c>
      <c r="AI79" s="98">
        <v>30365</v>
      </c>
      <c r="AJ79" s="98">
        <v>30418</v>
      </c>
      <c r="AK79" s="98">
        <v>30810</v>
      </c>
      <c r="AL79" s="98">
        <v>30798</v>
      </c>
      <c r="AM79" s="99">
        <v>30781</v>
      </c>
      <c r="AN79" s="97">
        <v>30609</v>
      </c>
      <c r="AO79" s="98">
        <v>30545</v>
      </c>
      <c r="AP79" s="98">
        <v>30654</v>
      </c>
      <c r="AQ79" s="98">
        <v>30562</v>
      </c>
      <c r="AR79" s="98">
        <v>30998</v>
      </c>
      <c r="AS79" s="98">
        <v>30915</v>
      </c>
      <c r="AT79" s="98">
        <v>30941</v>
      </c>
      <c r="AU79" s="98">
        <v>30993</v>
      </c>
      <c r="AV79" s="98">
        <v>30775</v>
      </c>
      <c r="AW79" s="98">
        <v>30862</v>
      </c>
      <c r="AX79" s="98">
        <v>30830</v>
      </c>
      <c r="AY79" s="99">
        <v>30828</v>
      </c>
      <c r="AZ79" s="97">
        <v>30853</v>
      </c>
      <c r="BA79" s="98">
        <v>30993</v>
      </c>
      <c r="BB79" s="98">
        <v>30991</v>
      </c>
      <c r="BC79" s="98">
        <v>30967</v>
      </c>
      <c r="BD79" s="98">
        <v>30969</v>
      </c>
      <c r="BE79" s="98">
        <v>30967</v>
      </c>
      <c r="BF79" s="98">
        <v>30929</v>
      </c>
      <c r="BG79" s="98">
        <v>30539</v>
      </c>
      <c r="BH79" s="98">
        <v>30497</v>
      </c>
      <c r="BI79" s="98">
        <v>30183</v>
      </c>
      <c r="BJ79" s="98">
        <v>30529</v>
      </c>
      <c r="BK79" s="101">
        <v>30777</v>
      </c>
      <c r="BL79" s="97">
        <v>30848</v>
      </c>
      <c r="BM79" s="285">
        <v>31052</v>
      </c>
      <c r="BN79" s="285">
        <v>31036</v>
      </c>
      <c r="BO79" s="285">
        <v>30974</v>
      </c>
      <c r="BP79" s="285">
        <v>30968</v>
      </c>
      <c r="BQ79" s="285">
        <v>30972</v>
      </c>
      <c r="BR79" s="285">
        <v>30419</v>
      </c>
      <c r="BS79" s="285">
        <v>30200</v>
      </c>
      <c r="BT79" s="285">
        <v>30171</v>
      </c>
      <c r="BU79" s="285">
        <v>30227</v>
      </c>
      <c r="BV79" s="285">
        <v>30187</v>
      </c>
      <c r="BW79" s="101">
        <v>30207</v>
      </c>
      <c r="BX79" s="97">
        <v>30015</v>
      </c>
      <c r="BY79" s="285">
        <v>29949</v>
      </c>
      <c r="BZ79" s="285">
        <v>29597</v>
      </c>
      <c r="CA79" s="285">
        <v>29224</v>
      </c>
      <c r="CB79" s="285">
        <v>29136</v>
      </c>
      <c r="CC79" s="285">
        <v>28675</v>
      </c>
      <c r="CD79" s="285">
        <v>28582</v>
      </c>
      <c r="CE79" s="285">
        <v>28569</v>
      </c>
      <c r="CF79" s="285">
        <v>28385</v>
      </c>
      <c r="CG79" s="98">
        <v>28221</v>
      </c>
      <c r="CH79" s="98">
        <v>28081</v>
      </c>
      <c r="CI79" s="99">
        <v>28016</v>
      </c>
      <c r="CJ79" s="99">
        <v>27849</v>
      </c>
      <c r="CK79" s="99">
        <v>27771</v>
      </c>
      <c r="CL79" s="99">
        <v>27672</v>
      </c>
      <c r="CM79" s="99">
        <v>27608</v>
      </c>
      <c r="CN79" s="99">
        <v>27707</v>
      </c>
      <c r="CO79" s="99">
        <v>27953</v>
      </c>
      <c r="CP79" s="99">
        <v>28221</v>
      </c>
      <c r="CQ79" s="99">
        <v>28303</v>
      </c>
      <c r="CR79" s="99">
        <v>28189</v>
      </c>
      <c r="CS79" s="99">
        <v>28262</v>
      </c>
      <c r="CT79" s="99">
        <v>28496</v>
      </c>
      <c r="CU79" s="99">
        <v>28531</v>
      </c>
      <c r="CV79" s="99">
        <v>28521</v>
      </c>
      <c r="CW79" s="99">
        <f>'1.COBERTURA  DANE'!D80</f>
        <v>28466</v>
      </c>
      <c r="CX79" s="241">
        <f t="shared" si="11"/>
        <v>-55</v>
      </c>
      <c r="CY79" s="203">
        <f t="shared" si="12"/>
        <v>-0.19284036324112058</v>
      </c>
      <c r="CZ79" s="241">
        <f t="shared" si="13"/>
        <v>-65</v>
      </c>
      <c r="DA79" s="203">
        <f t="shared" si="14"/>
        <v>-0.22782236865164207</v>
      </c>
    </row>
    <row r="80" spans="1:105" s="18" customFormat="1" ht="15" outlineLevel="1">
      <c r="A80" s="88" t="s">
        <v>142</v>
      </c>
      <c r="B80" s="83"/>
      <c r="C80" s="89" t="s">
        <v>137</v>
      </c>
      <c r="D80" s="90">
        <f t="shared" ref="D80:AH80" si="15">SUBTOTAL(9,D81:D103)</f>
        <v>237449</v>
      </c>
      <c r="E80" s="91">
        <f t="shared" si="15"/>
        <v>238794</v>
      </c>
      <c r="F80" s="91">
        <f t="shared" si="15"/>
        <v>238564</v>
      </c>
      <c r="G80" s="91">
        <f t="shared" si="15"/>
        <v>238287</v>
      </c>
      <c r="H80" s="91">
        <f t="shared" si="15"/>
        <v>236942</v>
      </c>
      <c r="I80" s="91">
        <f t="shared" si="15"/>
        <v>238478</v>
      </c>
      <c r="J80" s="91">
        <f t="shared" si="15"/>
        <v>233390</v>
      </c>
      <c r="K80" s="91">
        <f t="shared" si="15"/>
        <v>237536</v>
      </c>
      <c r="L80" s="91">
        <f t="shared" si="15"/>
        <v>233605</v>
      </c>
      <c r="M80" s="91">
        <f t="shared" si="15"/>
        <v>234635</v>
      </c>
      <c r="N80" s="91">
        <f t="shared" si="15"/>
        <v>234110</v>
      </c>
      <c r="O80" s="92">
        <f t="shared" si="15"/>
        <v>235145</v>
      </c>
      <c r="P80" s="90">
        <f t="shared" si="15"/>
        <v>235269</v>
      </c>
      <c r="Q80" s="91">
        <f t="shared" si="15"/>
        <v>235059</v>
      </c>
      <c r="R80" s="93">
        <f t="shared" si="15"/>
        <v>236461</v>
      </c>
      <c r="S80" s="91">
        <f t="shared" si="15"/>
        <v>229263</v>
      </c>
      <c r="T80" s="91">
        <f t="shared" si="15"/>
        <v>239519</v>
      </c>
      <c r="U80" s="91">
        <f t="shared" si="15"/>
        <v>240161</v>
      </c>
      <c r="V80" s="91">
        <f t="shared" si="15"/>
        <v>239850</v>
      </c>
      <c r="W80" s="91">
        <f t="shared" si="15"/>
        <v>239687</v>
      </c>
      <c r="X80" s="91">
        <f t="shared" si="15"/>
        <v>241088</v>
      </c>
      <c r="Y80" s="91">
        <f t="shared" si="15"/>
        <v>242574</v>
      </c>
      <c r="Z80" s="91">
        <f t="shared" si="15"/>
        <v>242780</v>
      </c>
      <c r="AA80" s="92">
        <f t="shared" si="15"/>
        <v>240543</v>
      </c>
      <c r="AB80" s="90">
        <f t="shared" si="15"/>
        <v>241332</v>
      </c>
      <c r="AC80" s="91">
        <f t="shared" si="15"/>
        <v>242337</v>
      </c>
      <c r="AD80" s="91">
        <f t="shared" si="15"/>
        <v>242115</v>
      </c>
      <c r="AE80" s="91">
        <f t="shared" si="15"/>
        <v>241589</v>
      </c>
      <c r="AF80" s="91">
        <f t="shared" si="15"/>
        <v>242601</v>
      </c>
      <c r="AG80" s="91">
        <f t="shared" si="15"/>
        <v>238923</v>
      </c>
      <c r="AH80" s="91">
        <f t="shared" si="15"/>
        <v>241027</v>
      </c>
      <c r="AI80" s="91">
        <v>241317</v>
      </c>
      <c r="AJ80" s="91">
        <v>241118</v>
      </c>
      <c r="AK80" s="91">
        <v>243370</v>
      </c>
      <c r="AL80" s="91">
        <v>243039</v>
      </c>
      <c r="AM80" s="92">
        <v>243632</v>
      </c>
      <c r="AN80" s="90">
        <v>242902</v>
      </c>
      <c r="AO80" s="91">
        <f>SUM(AO81:AO103)</f>
        <v>245896</v>
      </c>
      <c r="AP80" s="91">
        <f>SUM(AP81:AP103)</f>
        <v>245948</v>
      </c>
      <c r="AQ80" s="91">
        <f>SUM(AQ81:AQ103)</f>
        <v>246053</v>
      </c>
      <c r="AR80" s="91">
        <f>SUM(AR81:AR103)</f>
        <v>247811</v>
      </c>
      <c r="AS80" s="91">
        <v>247636</v>
      </c>
      <c r="AT80" s="91">
        <v>248194</v>
      </c>
      <c r="AU80" s="91">
        <v>248490</v>
      </c>
      <c r="AV80" s="91">
        <v>246640</v>
      </c>
      <c r="AW80" s="91">
        <v>246300</v>
      </c>
      <c r="AX80" s="91">
        <v>245910</v>
      </c>
      <c r="AY80" s="92">
        <v>245765</v>
      </c>
      <c r="AZ80" s="90">
        <v>246216</v>
      </c>
      <c r="BA80" s="91">
        <v>246569</v>
      </c>
      <c r="BB80" s="91">
        <v>245190</v>
      </c>
      <c r="BC80" s="91">
        <v>243164</v>
      </c>
      <c r="BD80" s="91">
        <v>242897</v>
      </c>
      <c r="BE80" s="91">
        <v>242157</v>
      </c>
      <c r="BF80" s="91">
        <v>241783</v>
      </c>
      <c r="BG80" s="91">
        <v>239730</v>
      </c>
      <c r="BH80" s="91">
        <v>240905</v>
      </c>
      <c r="BI80" s="91">
        <v>239001</v>
      </c>
      <c r="BJ80" s="91">
        <v>239767</v>
      </c>
      <c r="BK80" s="94">
        <v>241740</v>
      </c>
      <c r="BL80" s="90">
        <v>242450</v>
      </c>
      <c r="BM80" s="284">
        <v>244023</v>
      </c>
      <c r="BN80" s="284">
        <v>244676</v>
      </c>
      <c r="BO80" s="284">
        <v>244410</v>
      </c>
      <c r="BP80" s="284">
        <v>244816</v>
      </c>
      <c r="BQ80" s="284">
        <v>244118</v>
      </c>
      <c r="BR80" s="284">
        <v>240512</v>
      </c>
      <c r="BS80" s="284">
        <v>238830</v>
      </c>
      <c r="BT80" s="284">
        <v>237803</v>
      </c>
      <c r="BU80" s="284">
        <v>237894</v>
      </c>
      <c r="BV80" s="284">
        <v>237734</v>
      </c>
      <c r="BW80" s="94">
        <v>238718</v>
      </c>
      <c r="BX80" s="90">
        <v>239962</v>
      </c>
      <c r="BY80" s="284">
        <v>238485</v>
      </c>
      <c r="BZ80" s="284">
        <v>235163</v>
      </c>
      <c r="CA80" s="284">
        <v>232868</v>
      </c>
      <c r="CB80" s="284">
        <v>231514</v>
      </c>
      <c r="CC80" s="284">
        <v>232249</v>
      </c>
      <c r="CD80" s="284">
        <v>228819</v>
      </c>
      <c r="CE80" s="284">
        <v>229074</v>
      </c>
      <c r="CF80" s="284">
        <v>228026</v>
      </c>
      <c r="CG80" s="91">
        <v>227673</v>
      </c>
      <c r="CH80" s="91">
        <v>227157</v>
      </c>
      <c r="CI80" s="92">
        <v>226476</v>
      </c>
      <c r="CJ80" s="92">
        <v>225629</v>
      </c>
      <c r="CK80" s="92">
        <v>226226</v>
      </c>
      <c r="CL80" s="92">
        <v>226384</v>
      </c>
      <c r="CM80" s="92">
        <v>226154</v>
      </c>
      <c r="CN80" s="92">
        <v>227436</v>
      </c>
      <c r="CO80" s="92">
        <v>230246</v>
      </c>
      <c r="CP80" s="92">
        <v>232476</v>
      </c>
      <c r="CQ80" s="92">
        <v>232268</v>
      </c>
      <c r="CR80" s="92">
        <v>233863</v>
      </c>
      <c r="CS80" s="92">
        <v>234682</v>
      </c>
      <c r="CT80" s="92">
        <v>236101</v>
      </c>
      <c r="CU80" s="92">
        <v>237393</v>
      </c>
      <c r="CV80" s="92">
        <v>237578</v>
      </c>
      <c r="CW80" s="92">
        <f>'1.COBERTURA  DANE'!D81</f>
        <v>236956</v>
      </c>
      <c r="CX80" s="241">
        <f t="shared" si="11"/>
        <v>-622</v>
      </c>
      <c r="CY80" s="203">
        <f t="shared" si="12"/>
        <v>-0.26180875333574655</v>
      </c>
      <c r="CZ80" s="241">
        <f t="shared" si="13"/>
        <v>-437</v>
      </c>
      <c r="DA80" s="203">
        <f t="shared" si="14"/>
        <v>-0.1840829342061476</v>
      </c>
    </row>
    <row r="81" spans="1:105" ht="15" outlineLevel="2">
      <c r="A81" s="104">
        <v>2</v>
      </c>
      <c r="B81" s="95" t="s">
        <v>137</v>
      </c>
      <c r="C81" s="96" t="s">
        <v>31</v>
      </c>
      <c r="D81" s="97">
        <v>14815</v>
      </c>
      <c r="E81" s="98">
        <v>14876</v>
      </c>
      <c r="F81" s="98">
        <v>14860</v>
      </c>
      <c r="G81" s="98">
        <v>14931</v>
      </c>
      <c r="H81" s="98">
        <v>14905</v>
      </c>
      <c r="I81" s="98">
        <v>14991</v>
      </c>
      <c r="J81" s="98">
        <v>14701</v>
      </c>
      <c r="K81" s="98">
        <v>14935</v>
      </c>
      <c r="L81" s="98">
        <v>14585</v>
      </c>
      <c r="M81" s="98">
        <v>14830</v>
      </c>
      <c r="N81" s="98">
        <v>14788</v>
      </c>
      <c r="O81" s="99">
        <v>14819</v>
      </c>
      <c r="P81" s="97">
        <v>14939</v>
      </c>
      <c r="Q81" s="98">
        <v>14929</v>
      </c>
      <c r="R81" s="100">
        <v>14949</v>
      </c>
      <c r="S81" s="98">
        <v>14949</v>
      </c>
      <c r="T81" s="98">
        <v>14925</v>
      </c>
      <c r="U81" s="98">
        <v>14890</v>
      </c>
      <c r="V81" s="98">
        <v>14892</v>
      </c>
      <c r="W81" s="98">
        <v>14922</v>
      </c>
      <c r="X81" s="98">
        <v>14965</v>
      </c>
      <c r="Y81" s="98">
        <v>15018</v>
      </c>
      <c r="Z81" s="98">
        <v>14985</v>
      </c>
      <c r="AA81" s="99">
        <v>14895</v>
      </c>
      <c r="AB81" s="97">
        <v>14923</v>
      </c>
      <c r="AC81" s="98">
        <v>14885</v>
      </c>
      <c r="AD81" s="98">
        <v>14771</v>
      </c>
      <c r="AE81" s="98">
        <v>14712</v>
      </c>
      <c r="AF81" s="98">
        <v>14743</v>
      </c>
      <c r="AG81" s="98">
        <v>14637</v>
      </c>
      <c r="AH81" s="98">
        <v>14583</v>
      </c>
      <c r="AI81" s="98">
        <v>14535</v>
      </c>
      <c r="AJ81" s="98">
        <v>14665</v>
      </c>
      <c r="AK81" s="98">
        <v>14821</v>
      </c>
      <c r="AL81" s="98">
        <v>14745</v>
      </c>
      <c r="AM81" s="99">
        <v>14777</v>
      </c>
      <c r="AN81" s="97">
        <v>14742</v>
      </c>
      <c r="AO81" s="98">
        <v>14699</v>
      </c>
      <c r="AP81" s="98">
        <v>14697</v>
      </c>
      <c r="AQ81" s="98">
        <v>14735</v>
      </c>
      <c r="AR81" s="98">
        <v>14705</v>
      </c>
      <c r="AS81" s="98">
        <v>14721</v>
      </c>
      <c r="AT81" s="98">
        <v>14723</v>
      </c>
      <c r="AU81" s="98">
        <v>14689</v>
      </c>
      <c r="AV81" s="98">
        <v>14592</v>
      </c>
      <c r="AW81" s="98">
        <v>14540</v>
      </c>
      <c r="AX81" s="98">
        <v>14512</v>
      </c>
      <c r="AY81" s="99">
        <v>14484</v>
      </c>
      <c r="AZ81" s="97">
        <v>14480</v>
      </c>
      <c r="BA81" s="98">
        <v>14435</v>
      </c>
      <c r="BB81" s="98">
        <v>14431</v>
      </c>
      <c r="BC81" s="98">
        <v>14418</v>
      </c>
      <c r="BD81" s="98">
        <v>14399</v>
      </c>
      <c r="BE81" s="98">
        <v>14447</v>
      </c>
      <c r="BF81" s="98">
        <v>14338</v>
      </c>
      <c r="BG81" s="98">
        <v>14177</v>
      </c>
      <c r="BH81" s="98">
        <v>14221</v>
      </c>
      <c r="BI81" s="98">
        <v>14145</v>
      </c>
      <c r="BJ81" s="98">
        <v>14177</v>
      </c>
      <c r="BK81" s="101">
        <v>14209</v>
      </c>
      <c r="BL81" s="97">
        <v>14187</v>
      </c>
      <c r="BM81" s="285">
        <v>14240</v>
      </c>
      <c r="BN81" s="285">
        <v>14216</v>
      </c>
      <c r="BO81" s="285">
        <v>14171</v>
      </c>
      <c r="BP81" s="285">
        <v>14169</v>
      </c>
      <c r="BQ81" s="285">
        <v>14143</v>
      </c>
      <c r="BR81" s="285">
        <v>14009</v>
      </c>
      <c r="BS81" s="285">
        <v>13925</v>
      </c>
      <c r="BT81" s="285">
        <v>13872</v>
      </c>
      <c r="BU81" s="285">
        <v>13845</v>
      </c>
      <c r="BV81" s="285">
        <v>13809</v>
      </c>
      <c r="BW81" s="101">
        <v>13866</v>
      </c>
      <c r="BX81" s="97">
        <v>13938</v>
      </c>
      <c r="BY81" s="285">
        <v>13829</v>
      </c>
      <c r="BZ81" s="285">
        <v>13608</v>
      </c>
      <c r="CA81" s="285">
        <v>13533</v>
      </c>
      <c r="CB81" s="285">
        <v>13452</v>
      </c>
      <c r="CC81" s="285">
        <v>15932</v>
      </c>
      <c r="CD81" s="285">
        <v>13385</v>
      </c>
      <c r="CE81" s="285">
        <v>13257</v>
      </c>
      <c r="CF81" s="285">
        <v>13152</v>
      </c>
      <c r="CG81" s="98">
        <v>13009</v>
      </c>
      <c r="CH81" s="98">
        <v>12981</v>
      </c>
      <c r="CI81" s="99">
        <v>13034</v>
      </c>
      <c r="CJ81" s="99">
        <v>12926</v>
      </c>
      <c r="CK81" s="99">
        <v>12885</v>
      </c>
      <c r="CL81" s="99">
        <v>12890</v>
      </c>
      <c r="CM81" s="99">
        <v>12851</v>
      </c>
      <c r="CN81" s="99">
        <v>12838</v>
      </c>
      <c r="CO81" s="99">
        <v>12998</v>
      </c>
      <c r="CP81" s="99">
        <v>12949</v>
      </c>
      <c r="CQ81" s="99">
        <v>12899</v>
      </c>
      <c r="CR81" s="99">
        <v>13001</v>
      </c>
      <c r="CS81" s="99">
        <v>12965</v>
      </c>
      <c r="CT81" s="99">
        <v>12996</v>
      </c>
      <c r="CU81" s="99">
        <v>13025</v>
      </c>
      <c r="CV81" s="99">
        <v>12994</v>
      </c>
      <c r="CW81" s="99">
        <f>'1.COBERTURA  DANE'!D82</f>
        <v>12913</v>
      </c>
      <c r="CX81" s="241">
        <f t="shared" si="11"/>
        <v>-81</v>
      </c>
      <c r="CY81" s="203">
        <f t="shared" si="12"/>
        <v>-0.62336462982915186</v>
      </c>
      <c r="CZ81" s="241">
        <f t="shared" si="13"/>
        <v>-112</v>
      </c>
      <c r="DA81" s="203">
        <f t="shared" si="14"/>
        <v>-0.85988483685220729</v>
      </c>
    </row>
    <row r="82" spans="1:105" ht="15" outlineLevel="2">
      <c r="A82" s="104">
        <v>21</v>
      </c>
      <c r="B82" s="95" t="s">
        <v>137</v>
      </c>
      <c r="C82" s="96" t="s">
        <v>32</v>
      </c>
      <c r="D82" s="97">
        <v>2968</v>
      </c>
      <c r="E82" s="98">
        <v>2966</v>
      </c>
      <c r="F82" s="98">
        <v>2966</v>
      </c>
      <c r="G82" s="98">
        <v>2979</v>
      </c>
      <c r="H82" s="98">
        <v>2978</v>
      </c>
      <c r="I82" s="98">
        <v>3002</v>
      </c>
      <c r="J82" s="98">
        <v>2918</v>
      </c>
      <c r="K82" s="98">
        <v>2995</v>
      </c>
      <c r="L82" s="98">
        <v>2886</v>
      </c>
      <c r="M82" s="98">
        <v>2882</v>
      </c>
      <c r="N82" s="98">
        <v>2881</v>
      </c>
      <c r="O82" s="99">
        <v>2891</v>
      </c>
      <c r="P82" s="97">
        <v>2910</v>
      </c>
      <c r="Q82" s="98">
        <v>2899</v>
      </c>
      <c r="R82" s="100">
        <v>2894</v>
      </c>
      <c r="S82" s="98">
        <v>2836</v>
      </c>
      <c r="T82" s="98">
        <v>2860</v>
      </c>
      <c r="U82" s="98">
        <v>2827</v>
      </c>
      <c r="V82" s="98">
        <v>2803</v>
      </c>
      <c r="W82" s="98">
        <v>2812</v>
      </c>
      <c r="X82" s="98">
        <v>2832</v>
      </c>
      <c r="Y82" s="98">
        <v>2856</v>
      </c>
      <c r="Z82" s="98">
        <v>2832</v>
      </c>
      <c r="AA82" s="99">
        <v>2802</v>
      </c>
      <c r="AB82" s="97">
        <v>2830</v>
      </c>
      <c r="AC82" s="98">
        <v>2864</v>
      </c>
      <c r="AD82" s="98">
        <v>2847</v>
      </c>
      <c r="AE82" s="98">
        <v>2830</v>
      </c>
      <c r="AF82" s="98">
        <v>2903</v>
      </c>
      <c r="AG82" s="98">
        <v>2879</v>
      </c>
      <c r="AH82" s="98">
        <v>2887</v>
      </c>
      <c r="AI82" s="98">
        <v>2796</v>
      </c>
      <c r="AJ82" s="98">
        <v>2794</v>
      </c>
      <c r="AK82" s="98">
        <v>2842</v>
      </c>
      <c r="AL82" s="98">
        <v>2836</v>
      </c>
      <c r="AM82" s="99">
        <v>2855</v>
      </c>
      <c r="AN82" s="97">
        <v>2850</v>
      </c>
      <c r="AO82" s="98">
        <v>2936</v>
      </c>
      <c r="AP82" s="98">
        <v>2966</v>
      </c>
      <c r="AQ82" s="98">
        <v>2980</v>
      </c>
      <c r="AR82" s="98">
        <v>3067</v>
      </c>
      <c r="AS82" s="98">
        <v>3060</v>
      </c>
      <c r="AT82" s="98">
        <v>3055</v>
      </c>
      <c r="AU82" s="98">
        <v>3050</v>
      </c>
      <c r="AV82" s="98">
        <v>3032</v>
      </c>
      <c r="AW82" s="98">
        <v>3016</v>
      </c>
      <c r="AX82" s="98">
        <v>2989</v>
      </c>
      <c r="AY82" s="99">
        <v>2975</v>
      </c>
      <c r="AZ82" s="97">
        <v>2985</v>
      </c>
      <c r="BA82" s="98">
        <v>2990</v>
      </c>
      <c r="BB82" s="98">
        <v>2968</v>
      </c>
      <c r="BC82" s="98">
        <v>2976</v>
      </c>
      <c r="BD82" s="98">
        <v>2987</v>
      </c>
      <c r="BE82" s="98">
        <v>3005</v>
      </c>
      <c r="BF82" s="98">
        <v>3004</v>
      </c>
      <c r="BG82" s="98">
        <v>2982</v>
      </c>
      <c r="BH82" s="98">
        <v>3000</v>
      </c>
      <c r="BI82" s="98">
        <v>2988</v>
      </c>
      <c r="BJ82" s="98">
        <v>2981</v>
      </c>
      <c r="BK82" s="101">
        <v>2987</v>
      </c>
      <c r="BL82" s="97">
        <v>2983</v>
      </c>
      <c r="BM82" s="285">
        <v>2987</v>
      </c>
      <c r="BN82" s="285">
        <v>2963</v>
      </c>
      <c r="BO82" s="285">
        <v>2964</v>
      </c>
      <c r="BP82" s="285">
        <v>2956</v>
      </c>
      <c r="BQ82" s="285">
        <v>2931</v>
      </c>
      <c r="BR82" s="285">
        <v>2858</v>
      </c>
      <c r="BS82" s="285">
        <v>2828</v>
      </c>
      <c r="BT82" s="285">
        <v>2805</v>
      </c>
      <c r="BU82" s="285">
        <v>2798</v>
      </c>
      <c r="BV82" s="285">
        <v>2819</v>
      </c>
      <c r="BW82" s="101">
        <v>2837</v>
      </c>
      <c r="BX82" s="97">
        <v>2866</v>
      </c>
      <c r="BY82" s="285">
        <v>2871</v>
      </c>
      <c r="BZ82" s="285">
        <v>2881</v>
      </c>
      <c r="CA82" s="285">
        <v>2886</v>
      </c>
      <c r="CB82" s="285">
        <v>2868</v>
      </c>
      <c r="CC82" s="285">
        <v>2892</v>
      </c>
      <c r="CD82" s="285">
        <v>2917</v>
      </c>
      <c r="CE82" s="285">
        <v>2922</v>
      </c>
      <c r="CF82" s="285">
        <v>2929</v>
      </c>
      <c r="CG82" s="98">
        <v>2921</v>
      </c>
      <c r="CH82" s="98">
        <v>2940</v>
      </c>
      <c r="CI82" s="99">
        <v>2933</v>
      </c>
      <c r="CJ82" s="99">
        <v>2945</v>
      </c>
      <c r="CK82" s="99">
        <v>2966</v>
      </c>
      <c r="CL82" s="99">
        <v>2954</v>
      </c>
      <c r="CM82" s="99">
        <v>2960</v>
      </c>
      <c r="CN82" s="99">
        <v>2943</v>
      </c>
      <c r="CO82" s="99">
        <v>3005</v>
      </c>
      <c r="CP82" s="99">
        <v>3043</v>
      </c>
      <c r="CQ82" s="99">
        <v>3051</v>
      </c>
      <c r="CR82" s="99">
        <v>3052</v>
      </c>
      <c r="CS82" s="99">
        <v>3048</v>
      </c>
      <c r="CT82" s="99">
        <v>3054</v>
      </c>
      <c r="CU82" s="99">
        <v>3048</v>
      </c>
      <c r="CV82" s="99">
        <v>3029</v>
      </c>
      <c r="CW82" s="99">
        <f>'1.COBERTURA  DANE'!D83</f>
        <v>3013</v>
      </c>
      <c r="CX82" s="241">
        <f t="shared" si="11"/>
        <v>-16</v>
      </c>
      <c r="CY82" s="203">
        <f t="shared" si="12"/>
        <v>-0.52822713766919782</v>
      </c>
      <c r="CZ82" s="241">
        <f t="shared" si="13"/>
        <v>-35</v>
      </c>
      <c r="DA82" s="203">
        <f t="shared" si="14"/>
        <v>-1.1482939632545932</v>
      </c>
    </row>
    <row r="83" spans="1:105" ht="15" outlineLevel="2">
      <c r="A83" s="104">
        <v>55</v>
      </c>
      <c r="B83" s="95" t="s">
        <v>137</v>
      </c>
      <c r="C83" s="96" t="s">
        <v>68</v>
      </c>
      <c r="D83" s="97">
        <v>6913</v>
      </c>
      <c r="E83" s="98">
        <v>7087</v>
      </c>
      <c r="F83" s="98">
        <v>7022</v>
      </c>
      <c r="G83" s="98">
        <v>6992</v>
      </c>
      <c r="H83" s="98">
        <v>6918</v>
      </c>
      <c r="I83" s="98">
        <v>7057</v>
      </c>
      <c r="J83" s="98">
        <v>7043</v>
      </c>
      <c r="K83" s="98">
        <v>6982</v>
      </c>
      <c r="L83" s="98">
        <v>6962</v>
      </c>
      <c r="M83" s="98">
        <v>7027</v>
      </c>
      <c r="N83" s="98">
        <v>7090</v>
      </c>
      <c r="O83" s="99">
        <v>7179</v>
      </c>
      <c r="P83" s="97">
        <v>7057</v>
      </c>
      <c r="Q83" s="98">
        <v>7055</v>
      </c>
      <c r="R83" s="100">
        <v>7088</v>
      </c>
      <c r="S83" s="98">
        <v>6069</v>
      </c>
      <c r="T83" s="98">
        <v>7127</v>
      </c>
      <c r="U83" s="98">
        <v>7240</v>
      </c>
      <c r="V83" s="98">
        <v>7223</v>
      </c>
      <c r="W83" s="98">
        <v>7220</v>
      </c>
      <c r="X83" s="98">
        <v>7292</v>
      </c>
      <c r="Y83" s="98">
        <v>7304</v>
      </c>
      <c r="Z83" s="98">
        <v>7309</v>
      </c>
      <c r="AA83" s="99">
        <v>7243</v>
      </c>
      <c r="AB83" s="97">
        <v>7237</v>
      </c>
      <c r="AC83" s="98">
        <v>7232</v>
      </c>
      <c r="AD83" s="98">
        <v>7230</v>
      </c>
      <c r="AE83" s="98">
        <v>7230</v>
      </c>
      <c r="AF83" s="98">
        <v>7227</v>
      </c>
      <c r="AG83" s="98">
        <v>7188</v>
      </c>
      <c r="AH83" s="98">
        <v>7186</v>
      </c>
      <c r="AI83" s="98">
        <v>7219</v>
      </c>
      <c r="AJ83" s="98">
        <v>7182</v>
      </c>
      <c r="AK83" s="98">
        <v>7250</v>
      </c>
      <c r="AL83" s="98">
        <v>7254</v>
      </c>
      <c r="AM83" s="99">
        <v>7298</v>
      </c>
      <c r="AN83" s="97">
        <v>7298</v>
      </c>
      <c r="AO83" s="98">
        <v>7254</v>
      </c>
      <c r="AP83" s="98">
        <v>7286</v>
      </c>
      <c r="AQ83" s="98">
        <v>7304</v>
      </c>
      <c r="AR83" s="98">
        <v>7296</v>
      </c>
      <c r="AS83" s="98">
        <v>7301</v>
      </c>
      <c r="AT83" s="98">
        <v>7319</v>
      </c>
      <c r="AU83" s="98">
        <v>7329</v>
      </c>
      <c r="AV83" s="98">
        <v>7234</v>
      </c>
      <c r="AW83" s="98">
        <v>7220</v>
      </c>
      <c r="AX83" s="98">
        <v>7217</v>
      </c>
      <c r="AY83" s="99">
        <v>7218</v>
      </c>
      <c r="AZ83" s="97">
        <v>7204</v>
      </c>
      <c r="BA83" s="98">
        <v>7290</v>
      </c>
      <c r="BB83" s="98">
        <v>7332</v>
      </c>
      <c r="BC83" s="98">
        <v>7154</v>
      </c>
      <c r="BD83" s="98">
        <v>7142</v>
      </c>
      <c r="BE83" s="98">
        <v>7089</v>
      </c>
      <c r="BF83" s="98">
        <v>7077</v>
      </c>
      <c r="BG83" s="98">
        <v>7021</v>
      </c>
      <c r="BH83" s="98">
        <v>6999</v>
      </c>
      <c r="BI83" s="98">
        <v>6913</v>
      </c>
      <c r="BJ83" s="98">
        <v>6899</v>
      </c>
      <c r="BK83" s="101">
        <v>6900</v>
      </c>
      <c r="BL83" s="97">
        <v>6932</v>
      </c>
      <c r="BM83" s="285">
        <v>6991</v>
      </c>
      <c r="BN83" s="285">
        <v>6974</v>
      </c>
      <c r="BO83" s="285">
        <v>6920</v>
      </c>
      <c r="BP83" s="285">
        <v>6916</v>
      </c>
      <c r="BQ83" s="285">
        <v>6898</v>
      </c>
      <c r="BR83" s="285">
        <v>6812</v>
      </c>
      <c r="BS83" s="285">
        <v>6796</v>
      </c>
      <c r="BT83" s="285">
        <v>6792</v>
      </c>
      <c r="BU83" s="285">
        <v>6791</v>
      </c>
      <c r="BV83" s="285">
        <v>6800</v>
      </c>
      <c r="BW83" s="101">
        <v>6798</v>
      </c>
      <c r="BX83" s="97">
        <v>6779</v>
      </c>
      <c r="BY83" s="285">
        <v>6741</v>
      </c>
      <c r="BZ83" s="285">
        <v>6726</v>
      </c>
      <c r="CA83" s="285">
        <v>6704</v>
      </c>
      <c r="CB83" s="285">
        <v>6677</v>
      </c>
      <c r="CC83" s="285">
        <v>6643</v>
      </c>
      <c r="CD83" s="285">
        <v>6601</v>
      </c>
      <c r="CE83" s="285">
        <v>6587</v>
      </c>
      <c r="CF83" s="285">
        <v>6578</v>
      </c>
      <c r="CG83" s="98">
        <v>6536</v>
      </c>
      <c r="CH83" s="98">
        <v>6575</v>
      </c>
      <c r="CI83" s="99">
        <v>6560</v>
      </c>
      <c r="CJ83" s="99">
        <v>6537</v>
      </c>
      <c r="CK83" s="99">
        <v>6572</v>
      </c>
      <c r="CL83" s="99">
        <v>6566</v>
      </c>
      <c r="CM83" s="99">
        <v>6579</v>
      </c>
      <c r="CN83" s="99">
        <v>6594</v>
      </c>
      <c r="CO83" s="99">
        <v>6731</v>
      </c>
      <c r="CP83" s="99">
        <v>6768</v>
      </c>
      <c r="CQ83" s="99">
        <v>6744</v>
      </c>
      <c r="CR83" s="99">
        <v>6743</v>
      </c>
      <c r="CS83" s="99">
        <v>6686</v>
      </c>
      <c r="CT83" s="99">
        <v>6722</v>
      </c>
      <c r="CU83" s="99">
        <v>6722</v>
      </c>
      <c r="CV83" s="99">
        <v>6697</v>
      </c>
      <c r="CW83" s="99">
        <f>'1.COBERTURA  DANE'!D84</f>
        <v>6689</v>
      </c>
      <c r="CX83" s="241">
        <f t="shared" si="11"/>
        <v>-8</v>
      </c>
      <c r="CY83" s="203">
        <f t="shared" si="12"/>
        <v>-0.11945647304763327</v>
      </c>
      <c r="CZ83" s="241">
        <f t="shared" si="13"/>
        <v>-33</v>
      </c>
      <c r="DA83" s="203">
        <f t="shared" si="14"/>
        <v>-0.49092531984528415</v>
      </c>
    </row>
    <row r="84" spans="1:105" ht="15" outlineLevel="2">
      <c r="A84" s="104">
        <v>148</v>
      </c>
      <c r="B84" s="95" t="s">
        <v>137</v>
      </c>
      <c r="C84" s="96" t="s">
        <v>139</v>
      </c>
      <c r="D84" s="97">
        <v>15996</v>
      </c>
      <c r="E84" s="98">
        <v>16125</v>
      </c>
      <c r="F84" s="98">
        <v>16051</v>
      </c>
      <c r="G84" s="98">
        <v>16048</v>
      </c>
      <c r="H84" s="98">
        <v>15803</v>
      </c>
      <c r="I84" s="98">
        <v>15874</v>
      </c>
      <c r="J84" s="98">
        <v>15100</v>
      </c>
      <c r="K84" s="98">
        <v>15850</v>
      </c>
      <c r="L84" s="98">
        <v>14904</v>
      </c>
      <c r="M84" s="98">
        <v>14878</v>
      </c>
      <c r="N84" s="98">
        <v>14746</v>
      </c>
      <c r="O84" s="99">
        <v>14651</v>
      </c>
      <c r="P84" s="97">
        <v>14576</v>
      </c>
      <c r="Q84" s="98">
        <v>14451</v>
      </c>
      <c r="R84" s="100">
        <v>14378</v>
      </c>
      <c r="S84" s="98">
        <v>14675</v>
      </c>
      <c r="T84" s="98">
        <v>14803</v>
      </c>
      <c r="U84" s="98">
        <v>14671</v>
      </c>
      <c r="V84" s="98">
        <v>14633</v>
      </c>
      <c r="W84" s="98">
        <v>14596</v>
      </c>
      <c r="X84" s="98">
        <v>14640</v>
      </c>
      <c r="Y84" s="98">
        <v>14779</v>
      </c>
      <c r="Z84" s="98">
        <v>14751</v>
      </c>
      <c r="AA84" s="99">
        <v>14556</v>
      </c>
      <c r="AB84" s="97">
        <v>14713</v>
      </c>
      <c r="AC84" s="98">
        <v>14684</v>
      </c>
      <c r="AD84" s="98">
        <v>14611</v>
      </c>
      <c r="AE84" s="98">
        <v>14511</v>
      </c>
      <c r="AF84" s="98">
        <v>14727</v>
      </c>
      <c r="AG84" s="98">
        <v>14635</v>
      </c>
      <c r="AH84" s="98">
        <v>14604</v>
      </c>
      <c r="AI84" s="98">
        <v>14611</v>
      </c>
      <c r="AJ84" s="98">
        <v>14636</v>
      </c>
      <c r="AK84" s="98">
        <v>14824</v>
      </c>
      <c r="AL84" s="98">
        <v>14764</v>
      </c>
      <c r="AM84" s="99">
        <v>14762</v>
      </c>
      <c r="AN84" s="97">
        <v>14638</v>
      </c>
      <c r="AO84" s="98">
        <v>14711</v>
      </c>
      <c r="AP84" s="98">
        <v>14651</v>
      </c>
      <c r="AQ84" s="98">
        <v>14657</v>
      </c>
      <c r="AR84" s="98">
        <v>14962</v>
      </c>
      <c r="AS84" s="98">
        <v>14922</v>
      </c>
      <c r="AT84" s="98">
        <v>14987</v>
      </c>
      <c r="AU84" s="98">
        <v>14895</v>
      </c>
      <c r="AV84" s="98">
        <v>14714</v>
      </c>
      <c r="AW84" s="98">
        <v>14624</v>
      </c>
      <c r="AX84" s="98">
        <v>14637</v>
      </c>
      <c r="AY84" s="99">
        <v>14572</v>
      </c>
      <c r="AZ84" s="97">
        <v>14618</v>
      </c>
      <c r="BA84" s="98">
        <v>14557</v>
      </c>
      <c r="BB84" s="98">
        <v>14398</v>
      </c>
      <c r="BC84" s="98">
        <v>14345</v>
      </c>
      <c r="BD84" s="98">
        <v>14289</v>
      </c>
      <c r="BE84" s="98">
        <v>14180</v>
      </c>
      <c r="BF84" s="98">
        <v>14115</v>
      </c>
      <c r="BG84" s="98">
        <v>13965</v>
      </c>
      <c r="BH84" s="98">
        <v>14087</v>
      </c>
      <c r="BI84" s="98">
        <v>13920</v>
      </c>
      <c r="BJ84" s="98">
        <v>13943</v>
      </c>
      <c r="BK84" s="101">
        <v>14027</v>
      </c>
      <c r="BL84" s="97">
        <v>14139</v>
      </c>
      <c r="BM84" s="285">
        <v>14336</v>
      </c>
      <c r="BN84" s="285">
        <v>14447</v>
      </c>
      <c r="BO84" s="285">
        <v>14501</v>
      </c>
      <c r="BP84" s="285">
        <v>14534</v>
      </c>
      <c r="BQ84" s="285">
        <v>14493</v>
      </c>
      <c r="BR84" s="285">
        <v>14129</v>
      </c>
      <c r="BS84" s="285">
        <v>13996</v>
      </c>
      <c r="BT84" s="285">
        <v>13895</v>
      </c>
      <c r="BU84" s="285">
        <v>13985</v>
      </c>
      <c r="BV84" s="285">
        <v>14008</v>
      </c>
      <c r="BW84" s="101">
        <v>14049</v>
      </c>
      <c r="BX84" s="97">
        <v>14254</v>
      </c>
      <c r="BY84" s="285">
        <v>14045</v>
      </c>
      <c r="BZ84" s="285">
        <v>13746</v>
      </c>
      <c r="CA84" s="285">
        <v>13639</v>
      </c>
      <c r="CB84" s="285">
        <v>13548</v>
      </c>
      <c r="CC84" s="285">
        <v>13368</v>
      </c>
      <c r="CD84" s="285">
        <v>13270</v>
      </c>
      <c r="CE84" s="285">
        <v>13291</v>
      </c>
      <c r="CF84" s="285">
        <v>13182</v>
      </c>
      <c r="CG84" s="98">
        <v>13077</v>
      </c>
      <c r="CH84" s="98">
        <v>13023</v>
      </c>
      <c r="CI84" s="99">
        <v>12975</v>
      </c>
      <c r="CJ84" s="99">
        <v>12986</v>
      </c>
      <c r="CK84" s="99">
        <v>13086</v>
      </c>
      <c r="CL84" s="99">
        <v>13150</v>
      </c>
      <c r="CM84" s="99">
        <v>13140</v>
      </c>
      <c r="CN84" s="99">
        <v>13242</v>
      </c>
      <c r="CO84" s="99">
        <v>13450</v>
      </c>
      <c r="CP84" s="99">
        <v>13680</v>
      </c>
      <c r="CQ84" s="99">
        <v>13736</v>
      </c>
      <c r="CR84" s="99">
        <v>13745</v>
      </c>
      <c r="CS84" s="99">
        <v>13810</v>
      </c>
      <c r="CT84" s="99">
        <v>13970</v>
      </c>
      <c r="CU84" s="99">
        <v>14532</v>
      </c>
      <c r="CV84" s="99">
        <v>14562</v>
      </c>
      <c r="CW84" s="99">
        <f>'1.COBERTURA  DANE'!D85</f>
        <v>14457</v>
      </c>
      <c r="CX84" s="241">
        <f t="shared" si="11"/>
        <v>-105</v>
      </c>
      <c r="CY84" s="203">
        <f t="shared" si="12"/>
        <v>-0.72105480016481249</v>
      </c>
      <c r="CZ84" s="241">
        <f t="shared" si="13"/>
        <v>-75</v>
      </c>
      <c r="DA84" s="203">
        <f t="shared" si="14"/>
        <v>-0.51610239471511155</v>
      </c>
    </row>
    <row r="85" spans="1:105" ht="15" outlineLevel="2">
      <c r="A85" s="104">
        <v>197</v>
      </c>
      <c r="B85" s="95" t="s">
        <v>137</v>
      </c>
      <c r="C85" s="96" t="s">
        <v>113</v>
      </c>
      <c r="D85" s="97">
        <v>10443</v>
      </c>
      <c r="E85" s="98">
        <v>10514</v>
      </c>
      <c r="F85" s="98">
        <v>10538</v>
      </c>
      <c r="G85" s="98">
        <v>10342</v>
      </c>
      <c r="H85" s="98">
        <v>10310</v>
      </c>
      <c r="I85" s="98">
        <v>10342</v>
      </c>
      <c r="J85" s="98">
        <v>10245</v>
      </c>
      <c r="K85" s="98">
        <v>10307</v>
      </c>
      <c r="L85" s="98">
        <v>10272</v>
      </c>
      <c r="M85" s="98">
        <v>10296</v>
      </c>
      <c r="N85" s="98">
        <v>10310</v>
      </c>
      <c r="O85" s="99">
        <v>10233</v>
      </c>
      <c r="P85" s="97">
        <v>10227</v>
      </c>
      <c r="Q85" s="98">
        <v>10241</v>
      </c>
      <c r="R85" s="100">
        <v>10253</v>
      </c>
      <c r="S85" s="98">
        <v>10169</v>
      </c>
      <c r="T85" s="98">
        <v>10362</v>
      </c>
      <c r="U85" s="98">
        <v>10474</v>
      </c>
      <c r="V85" s="98">
        <v>10465</v>
      </c>
      <c r="W85" s="98">
        <v>10436</v>
      </c>
      <c r="X85" s="98">
        <v>10515</v>
      </c>
      <c r="Y85" s="98">
        <v>10567</v>
      </c>
      <c r="Z85" s="98">
        <v>10559</v>
      </c>
      <c r="AA85" s="99">
        <v>10488</v>
      </c>
      <c r="AB85" s="97">
        <v>10533</v>
      </c>
      <c r="AC85" s="98">
        <v>10527</v>
      </c>
      <c r="AD85" s="98">
        <v>10573</v>
      </c>
      <c r="AE85" s="98">
        <v>10545</v>
      </c>
      <c r="AF85" s="98">
        <v>10503</v>
      </c>
      <c r="AG85" s="98">
        <v>10554</v>
      </c>
      <c r="AH85" s="98">
        <v>10569</v>
      </c>
      <c r="AI85" s="98">
        <v>10629</v>
      </c>
      <c r="AJ85" s="98">
        <v>10694</v>
      </c>
      <c r="AK85" s="98">
        <v>10720</v>
      </c>
      <c r="AL85" s="98">
        <v>10747</v>
      </c>
      <c r="AM85" s="99">
        <v>10710</v>
      </c>
      <c r="AN85" s="97">
        <v>10733</v>
      </c>
      <c r="AO85" s="98">
        <v>10995</v>
      </c>
      <c r="AP85" s="98">
        <v>11012</v>
      </c>
      <c r="AQ85" s="98">
        <v>11051</v>
      </c>
      <c r="AR85" s="98">
        <v>11067</v>
      </c>
      <c r="AS85" s="98">
        <v>10996</v>
      </c>
      <c r="AT85" s="98">
        <v>11069</v>
      </c>
      <c r="AU85" s="98">
        <v>11090</v>
      </c>
      <c r="AV85" s="98">
        <v>11047</v>
      </c>
      <c r="AW85" s="98">
        <v>11050</v>
      </c>
      <c r="AX85" s="98">
        <v>11039</v>
      </c>
      <c r="AY85" s="99">
        <v>11056</v>
      </c>
      <c r="AZ85" s="97">
        <v>11082</v>
      </c>
      <c r="BA85" s="98">
        <v>11134</v>
      </c>
      <c r="BB85" s="98">
        <v>11089</v>
      </c>
      <c r="BC85" s="98">
        <v>11024</v>
      </c>
      <c r="BD85" s="98">
        <v>11010</v>
      </c>
      <c r="BE85" s="98">
        <v>10977</v>
      </c>
      <c r="BF85" s="98">
        <v>10930</v>
      </c>
      <c r="BG85" s="98">
        <v>10865</v>
      </c>
      <c r="BH85" s="98">
        <v>10903</v>
      </c>
      <c r="BI85" s="98">
        <v>10876</v>
      </c>
      <c r="BJ85" s="98">
        <v>10844</v>
      </c>
      <c r="BK85" s="101">
        <v>10946</v>
      </c>
      <c r="BL85" s="97">
        <v>10981</v>
      </c>
      <c r="BM85" s="285">
        <v>11009</v>
      </c>
      <c r="BN85" s="285">
        <v>11055</v>
      </c>
      <c r="BO85" s="285">
        <v>11030</v>
      </c>
      <c r="BP85" s="285">
        <v>11107</v>
      </c>
      <c r="BQ85" s="285">
        <v>11002</v>
      </c>
      <c r="BR85" s="285">
        <v>10818</v>
      </c>
      <c r="BS85" s="285">
        <v>10768</v>
      </c>
      <c r="BT85" s="285">
        <v>10738</v>
      </c>
      <c r="BU85" s="285">
        <v>10738</v>
      </c>
      <c r="BV85" s="285">
        <v>10757</v>
      </c>
      <c r="BW85" s="101">
        <v>10788</v>
      </c>
      <c r="BX85" s="97">
        <v>10853</v>
      </c>
      <c r="BY85" s="285">
        <v>10793</v>
      </c>
      <c r="BZ85" s="285">
        <v>10835</v>
      </c>
      <c r="CA85" s="285">
        <v>10820</v>
      </c>
      <c r="CB85" s="285">
        <v>10807</v>
      </c>
      <c r="CC85" s="285">
        <v>10746</v>
      </c>
      <c r="CD85" s="285">
        <v>10723</v>
      </c>
      <c r="CE85" s="285">
        <v>10930</v>
      </c>
      <c r="CF85" s="285">
        <v>10935</v>
      </c>
      <c r="CG85" s="98">
        <v>10881</v>
      </c>
      <c r="CH85" s="98">
        <v>10798</v>
      </c>
      <c r="CI85" s="99">
        <v>10747</v>
      </c>
      <c r="CJ85" s="99">
        <v>10697</v>
      </c>
      <c r="CK85" s="99">
        <v>10711</v>
      </c>
      <c r="CL85" s="99">
        <v>10690</v>
      </c>
      <c r="CM85" s="99">
        <v>10664</v>
      </c>
      <c r="CN85" s="99">
        <v>10652</v>
      </c>
      <c r="CO85" s="99">
        <v>10760</v>
      </c>
      <c r="CP85" s="99">
        <v>10761</v>
      </c>
      <c r="CQ85" s="99">
        <v>10819</v>
      </c>
      <c r="CR85" s="99">
        <v>10831</v>
      </c>
      <c r="CS85" s="99">
        <v>10912</v>
      </c>
      <c r="CT85" s="99">
        <v>10949</v>
      </c>
      <c r="CU85" s="99">
        <v>10979</v>
      </c>
      <c r="CV85" s="99">
        <v>10984</v>
      </c>
      <c r="CW85" s="99">
        <f>'1.COBERTURA  DANE'!D86</f>
        <v>10978</v>
      </c>
      <c r="CX85" s="241">
        <f t="shared" si="11"/>
        <v>-6</v>
      </c>
      <c r="CY85" s="203">
        <f t="shared" si="12"/>
        <v>-5.4624908958485069E-2</v>
      </c>
      <c r="CZ85" s="241">
        <f t="shared" si="13"/>
        <v>-1</v>
      </c>
      <c r="DA85" s="203">
        <f t="shared" si="14"/>
        <v>-9.1082976591675014E-3</v>
      </c>
    </row>
    <row r="86" spans="1:105" ht="15" outlineLevel="2">
      <c r="A86" s="104">
        <v>206</v>
      </c>
      <c r="B86" s="95" t="s">
        <v>137</v>
      </c>
      <c r="C86" s="96" t="s">
        <v>138</v>
      </c>
      <c r="D86" s="97">
        <v>3284</v>
      </c>
      <c r="E86" s="98">
        <v>3279</v>
      </c>
      <c r="F86" s="98">
        <v>3249</v>
      </c>
      <c r="G86" s="98">
        <v>3241</v>
      </c>
      <c r="H86" s="98">
        <v>3222</v>
      </c>
      <c r="I86" s="98">
        <v>3211</v>
      </c>
      <c r="J86" s="98">
        <v>3151</v>
      </c>
      <c r="K86" s="98">
        <v>3203</v>
      </c>
      <c r="L86" s="98">
        <v>3154</v>
      </c>
      <c r="M86" s="98">
        <v>3170</v>
      </c>
      <c r="N86" s="98">
        <v>3166</v>
      </c>
      <c r="O86" s="99">
        <v>3172</v>
      </c>
      <c r="P86" s="97">
        <v>3179</v>
      </c>
      <c r="Q86" s="98">
        <v>3182</v>
      </c>
      <c r="R86" s="100">
        <v>3177</v>
      </c>
      <c r="S86" s="98">
        <v>3192</v>
      </c>
      <c r="T86" s="98">
        <v>3198</v>
      </c>
      <c r="U86" s="98">
        <v>3198</v>
      </c>
      <c r="V86" s="98">
        <v>3180</v>
      </c>
      <c r="W86" s="98">
        <v>3171</v>
      </c>
      <c r="X86" s="98">
        <v>3188</v>
      </c>
      <c r="Y86" s="98">
        <v>3249</v>
      </c>
      <c r="Z86" s="98">
        <v>3256</v>
      </c>
      <c r="AA86" s="99">
        <v>3244</v>
      </c>
      <c r="AB86" s="97">
        <v>3255</v>
      </c>
      <c r="AC86" s="98">
        <v>3237</v>
      </c>
      <c r="AD86" s="98">
        <v>3211</v>
      </c>
      <c r="AE86" s="98">
        <v>3192</v>
      </c>
      <c r="AF86" s="98">
        <v>3219</v>
      </c>
      <c r="AG86" s="98">
        <v>3194</v>
      </c>
      <c r="AH86" s="98">
        <v>3210</v>
      </c>
      <c r="AI86" s="98">
        <v>3209</v>
      </c>
      <c r="AJ86" s="98">
        <v>3217</v>
      </c>
      <c r="AK86" s="98">
        <v>3233</v>
      </c>
      <c r="AL86" s="98">
        <v>3219</v>
      </c>
      <c r="AM86" s="99">
        <v>3224</v>
      </c>
      <c r="AN86" s="97">
        <v>3200</v>
      </c>
      <c r="AO86" s="98">
        <v>3218</v>
      </c>
      <c r="AP86" s="98">
        <v>3235</v>
      </c>
      <c r="AQ86" s="98">
        <v>3218</v>
      </c>
      <c r="AR86" s="98">
        <v>3245</v>
      </c>
      <c r="AS86" s="98">
        <v>3259</v>
      </c>
      <c r="AT86" s="98">
        <v>3250</v>
      </c>
      <c r="AU86" s="98">
        <v>3272</v>
      </c>
      <c r="AV86" s="98">
        <v>3241</v>
      </c>
      <c r="AW86" s="98">
        <v>3234</v>
      </c>
      <c r="AX86" s="98">
        <v>3247</v>
      </c>
      <c r="AY86" s="99">
        <v>3225</v>
      </c>
      <c r="AZ86" s="97">
        <v>3233</v>
      </c>
      <c r="BA86" s="98">
        <v>3247</v>
      </c>
      <c r="BB86" s="98">
        <v>3245</v>
      </c>
      <c r="BC86" s="98">
        <v>3199</v>
      </c>
      <c r="BD86" s="98">
        <v>3216</v>
      </c>
      <c r="BE86" s="98">
        <v>3208</v>
      </c>
      <c r="BF86" s="98">
        <v>3184</v>
      </c>
      <c r="BG86" s="98">
        <v>3137</v>
      </c>
      <c r="BH86" s="98">
        <v>3129</v>
      </c>
      <c r="BI86" s="98">
        <v>3102</v>
      </c>
      <c r="BJ86" s="98">
        <v>3107</v>
      </c>
      <c r="BK86" s="101">
        <v>3103</v>
      </c>
      <c r="BL86" s="97">
        <v>3122</v>
      </c>
      <c r="BM86" s="285">
        <v>3140</v>
      </c>
      <c r="BN86" s="285">
        <v>3126</v>
      </c>
      <c r="BO86" s="285">
        <v>3120</v>
      </c>
      <c r="BP86" s="285">
        <v>3131</v>
      </c>
      <c r="BQ86" s="285">
        <v>3122</v>
      </c>
      <c r="BR86" s="285">
        <v>3065</v>
      </c>
      <c r="BS86" s="285">
        <v>3032</v>
      </c>
      <c r="BT86" s="285">
        <v>3027</v>
      </c>
      <c r="BU86" s="285">
        <v>2999</v>
      </c>
      <c r="BV86" s="285">
        <v>2997</v>
      </c>
      <c r="BW86" s="101">
        <v>2981</v>
      </c>
      <c r="BX86" s="97">
        <v>2982</v>
      </c>
      <c r="BY86" s="285">
        <v>2993</v>
      </c>
      <c r="BZ86" s="285">
        <v>2977</v>
      </c>
      <c r="CA86" s="285">
        <v>2947</v>
      </c>
      <c r="CB86" s="285">
        <v>2930</v>
      </c>
      <c r="CC86" s="285">
        <v>2913</v>
      </c>
      <c r="CD86" s="285">
        <v>2919</v>
      </c>
      <c r="CE86" s="285">
        <v>2935</v>
      </c>
      <c r="CF86" s="285">
        <v>2938</v>
      </c>
      <c r="CG86" s="98">
        <v>2933</v>
      </c>
      <c r="CH86" s="98">
        <v>2931</v>
      </c>
      <c r="CI86" s="99">
        <v>2912</v>
      </c>
      <c r="CJ86" s="99">
        <v>2919</v>
      </c>
      <c r="CK86" s="99">
        <v>2913</v>
      </c>
      <c r="CL86" s="99">
        <v>2901</v>
      </c>
      <c r="CM86" s="99">
        <v>2904</v>
      </c>
      <c r="CN86" s="99">
        <v>2903</v>
      </c>
      <c r="CO86" s="99">
        <v>2906</v>
      </c>
      <c r="CP86" s="99">
        <v>2923</v>
      </c>
      <c r="CQ86" s="99">
        <v>2930</v>
      </c>
      <c r="CR86" s="99">
        <v>2908</v>
      </c>
      <c r="CS86" s="99">
        <v>2895</v>
      </c>
      <c r="CT86" s="99">
        <v>2916</v>
      </c>
      <c r="CU86" s="99">
        <v>2935</v>
      </c>
      <c r="CV86" s="99">
        <v>2947</v>
      </c>
      <c r="CW86" s="99">
        <f>'1.COBERTURA  DANE'!D87</f>
        <v>2919</v>
      </c>
      <c r="CX86" s="241">
        <f t="shared" si="11"/>
        <v>-28</v>
      </c>
      <c r="CY86" s="203">
        <f t="shared" si="12"/>
        <v>-0.95011876484560576</v>
      </c>
      <c r="CZ86" s="241">
        <f t="shared" si="13"/>
        <v>-16</v>
      </c>
      <c r="DA86" s="203">
        <f t="shared" si="14"/>
        <v>-0.54514480408858601</v>
      </c>
    </row>
    <row r="87" spans="1:105" ht="15" outlineLevel="2">
      <c r="A87" s="104">
        <v>313</v>
      </c>
      <c r="B87" s="95" t="s">
        <v>137</v>
      </c>
      <c r="C87" s="96" t="s">
        <v>81</v>
      </c>
      <c r="D87" s="97">
        <v>6870</v>
      </c>
      <c r="E87" s="98">
        <v>6917</v>
      </c>
      <c r="F87" s="98">
        <v>6870</v>
      </c>
      <c r="G87" s="98">
        <v>6865</v>
      </c>
      <c r="H87" s="98">
        <v>6788</v>
      </c>
      <c r="I87" s="98">
        <v>6897</v>
      </c>
      <c r="J87" s="98">
        <v>6796</v>
      </c>
      <c r="K87" s="98">
        <v>6883</v>
      </c>
      <c r="L87" s="98">
        <v>6762</v>
      </c>
      <c r="M87" s="98">
        <v>6816</v>
      </c>
      <c r="N87" s="98">
        <v>6776</v>
      </c>
      <c r="O87" s="99">
        <v>6851</v>
      </c>
      <c r="P87" s="97">
        <v>6932</v>
      </c>
      <c r="Q87" s="98">
        <v>6959</v>
      </c>
      <c r="R87" s="100">
        <v>7009</v>
      </c>
      <c r="S87" s="98">
        <v>6925</v>
      </c>
      <c r="T87" s="98">
        <v>7149</v>
      </c>
      <c r="U87" s="98">
        <v>7133</v>
      </c>
      <c r="V87" s="98">
        <v>7063</v>
      </c>
      <c r="W87" s="98">
        <v>7022</v>
      </c>
      <c r="X87" s="98">
        <v>6979</v>
      </c>
      <c r="Y87" s="98">
        <v>6896</v>
      </c>
      <c r="Z87" s="98">
        <v>6858</v>
      </c>
      <c r="AA87" s="99">
        <v>6773</v>
      </c>
      <c r="AB87" s="97">
        <v>6740</v>
      </c>
      <c r="AC87" s="98">
        <v>6740</v>
      </c>
      <c r="AD87" s="98">
        <v>6763</v>
      </c>
      <c r="AE87" s="98">
        <v>6749</v>
      </c>
      <c r="AF87" s="98">
        <v>6761</v>
      </c>
      <c r="AG87" s="98">
        <v>6748</v>
      </c>
      <c r="AH87" s="98">
        <v>6745</v>
      </c>
      <c r="AI87" s="98">
        <v>6773</v>
      </c>
      <c r="AJ87" s="98">
        <v>6725</v>
      </c>
      <c r="AK87" s="98">
        <v>6694</v>
      </c>
      <c r="AL87" s="98">
        <v>6686</v>
      </c>
      <c r="AM87" s="99">
        <v>6665</v>
      </c>
      <c r="AN87" s="97">
        <v>6643</v>
      </c>
      <c r="AO87" s="98">
        <v>6895</v>
      </c>
      <c r="AP87" s="98">
        <v>6955</v>
      </c>
      <c r="AQ87" s="98">
        <v>7020</v>
      </c>
      <c r="AR87" s="98">
        <v>7065</v>
      </c>
      <c r="AS87" s="98">
        <v>7045</v>
      </c>
      <c r="AT87" s="98">
        <v>7038</v>
      </c>
      <c r="AU87" s="98">
        <v>7038</v>
      </c>
      <c r="AV87" s="98">
        <v>7012</v>
      </c>
      <c r="AW87" s="98">
        <v>6951</v>
      </c>
      <c r="AX87" s="98">
        <v>6942</v>
      </c>
      <c r="AY87" s="99">
        <v>6915</v>
      </c>
      <c r="AZ87" s="97">
        <v>6901</v>
      </c>
      <c r="BA87" s="98">
        <v>6890</v>
      </c>
      <c r="BB87" s="98">
        <v>6913</v>
      </c>
      <c r="BC87" s="98">
        <v>6884</v>
      </c>
      <c r="BD87" s="98">
        <v>6985</v>
      </c>
      <c r="BE87" s="98">
        <v>6914</v>
      </c>
      <c r="BF87" s="98">
        <v>6905</v>
      </c>
      <c r="BG87" s="98">
        <v>6831</v>
      </c>
      <c r="BH87" s="98">
        <v>6855</v>
      </c>
      <c r="BI87" s="98">
        <v>6846</v>
      </c>
      <c r="BJ87" s="98">
        <v>6863</v>
      </c>
      <c r="BK87" s="101">
        <v>6902</v>
      </c>
      <c r="BL87" s="97">
        <v>6898</v>
      </c>
      <c r="BM87" s="285">
        <v>6959</v>
      </c>
      <c r="BN87" s="285">
        <v>6964</v>
      </c>
      <c r="BO87" s="285">
        <v>6972</v>
      </c>
      <c r="BP87" s="285">
        <v>6966</v>
      </c>
      <c r="BQ87" s="285">
        <v>6929</v>
      </c>
      <c r="BR87" s="285">
        <v>6832</v>
      </c>
      <c r="BS87" s="285">
        <v>6790</v>
      </c>
      <c r="BT87" s="285">
        <v>6775</v>
      </c>
      <c r="BU87" s="285">
        <v>6687</v>
      </c>
      <c r="BV87" s="285">
        <v>6631</v>
      </c>
      <c r="BW87" s="101">
        <v>6640</v>
      </c>
      <c r="BX87" s="97">
        <v>6681</v>
      </c>
      <c r="BY87" s="285">
        <v>6688</v>
      </c>
      <c r="BZ87" s="285">
        <v>6660</v>
      </c>
      <c r="CA87" s="285">
        <v>6631</v>
      </c>
      <c r="CB87" s="285">
        <v>6620</v>
      </c>
      <c r="CC87" s="285">
        <v>6577</v>
      </c>
      <c r="CD87" s="285">
        <v>6562</v>
      </c>
      <c r="CE87" s="285">
        <v>6559</v>
      </c>
      <c r="CF87" s="285">
        <v>6621</v>
      </c>
      <c r="CG87" s="98">
        <v>6573</v>
      </c>
      <c r="CH87" s="98">
        <v>6526</v>
      </c>
      <c r="CI87" s="99">
        <v>6503</v>
      </c>
      <c r="CJ87" s="99">
        <v>6464</v>
      </c>
      <c r="CK87" s="99">
        <v>6517</v>
      </c>
      <c r="CL87" s="99">
        <v>6528</v>
      </c>
      <c r="CM87" s="99">
        <v>6527</v>
      </c>
      <c r="CN87" s="99">
        <v>6520</v>
      </c>
      <c r="CO87" s="99">
        <v>6569</v>
      </c>
      <c r="CP87" s="99">
        <v>6628</v>
      </c>
      <c r="CQ87" s="99">
        <v>6639</v>
      </c>
      <c r="CR87" s="99">
        <v>6667</v>
      </c>
      <c r="CS87" s="99">
        <v>6644</v>
      </c>
      <c r="CT87" s="99">
        <v>6655</v>
      </c>
      <c r="CU87" s="99">
        <v>6644</v>
      </c>
      <c r="CV87" s="99">
        <v>6630</v>
      </c>
      <c r="CW87" s="99">
        <f>'1.COBERTURA  DANE'!D88</f>
        <v>6621</v>
      </c>
      <c r="CX87" s="241">
        <f t="shared" si="11"/>
        <v>-9</v>
      </c>
      <c r="CY87" s="203">
        <f t="shared" si="12"/>
        <v>-0.13574660633484162</v>
      </c>
      <c r="CZ87" s="241">
        <f t="shared" si="13"/>
        <v>-23</v>
      </c>
      <c r="DA87" s="203">
        <f t="shared" si="14"/>
        <v>-0.34617700180614092</v>
      </c>
    </row>
    <row r="88" spans="1:105" ht="15" outlineLevel="2">
      <c r="A88" s="104">
        <v>318</v>
      </c>
      <c r="B88" s="95" t="s">
        <v>137</v>
      </c>
      <c r="C88" s="96" t="s">
        <v>44</v>
      </c>
      <c r="D88" s="97">
        <v>10333</v>
      </c>
      <c r="E88" s="98">
        <v>10254</v>
      </c>
      <c r="F88" s="98">
        <v>10202</v>
      </c>
      <c r="G88" s="98">
        <v>10190</v>
      </c>
      <c r="H88" s="98">
        <v>10108</v>
      </c>
      <c r="I88" s="98">
        <v>10157</v>
      </c>
      <c r="J88" s="98">
        <v>9768</v>
      </c>
      <c r="K88" s="98">
        <v>10138</v>
      </c>
      <c r="L88" s="98">
        <v>9636</v>
      </c>
      <c r="M88" s="98">
        <v>9570</v>
      </c>
      <c r="N88" s="98">
        <v>9494</v>
      </c>
      <c r="O88" s="99">
        <v>9547</v>
      </c>
      <c r="P88" s="97">
        <v>9562</v>
      </c>
      <c r="Q88" s="98">
        <v>9504</v>
      </c>
      <c r="R88" s="100">
        <v>9640</v>
      </c>
      <c r="S88" s="98">
        <v>9629</v>
      </c>
      <c r="T88" s="98">
        <v>9783</v>
      </c>
      <c r="U88" s="98">
        <v>9898</v>
      </c>
      <c r="V88" s="98">
        <v>10111</v>
      </c>
      <c r="W88" s="98">
        <v>10588</v>
      </c>
      <c r="X88" s="98">
        <v>10983</v>
      </c>
      <c r="Y88" s="98">
        <v>11244</v>
      </c>
      <c r="Z88" s="98">
        <v>11314</v>
      </c>
      <c r="AA88" s="99">
        <v>11200</v>
      </c>
      <c r="AB88" s="97">
        <v>11347</v>
      </c>
      <c r="AC88" s="98">
        <v>11372</v>
      </c>
      <c r="AD88" s="98">
        <v>11424</v>
      </c>
      <c r="AE88" s="98">
        <v>11323</v>
      </c>
      <c r="AF88" s="98">
        <v>11426</v>
      </c>
      <c r="AG88" s="98">
        <v>11379</v>
      </c>
      <c r="AH88" s="98">
        <v>11375</v>
      </c>
      <c r="AI88" s="98">
        <v>11461</v>
      </c>
      <c r="AJ88" s="98">
        <v>11463</v>
      </c>
      <c r="AK88" s="98">
        <v>11645</v>
      </c>
      <c r="AL88" s="98">
        <v>11670</v>
      </c>
      <c r="AM88" s="99">
        <v>11731</v>
      </c>
      <c r="AN88" s="97">
        <v>11757</v>
      </c>
      <c r="AO88" s="98">
        <v>11782</v>
      </c>
      <c r="AP88" s="98">
        <v>11818</v>
      </c>
      <c r="AQ88" s="98">
        <v>11706</v>
      </c>
      <c r="AR88" s="98">
        <v>11932</v>
      </c>
      <c r="AS88" s="98">
        <v>11990</v>
      </c>
      <c r="AT88" s="98">
        <v>12054</v>
      </c>
      <c r="AU88" s="98">
        <v>12090</v>
      </c>
      <c r="AV88" s="98">
        <v>12015</v>
      </c>
      <c r="AW88" s="98">
        <v>11962</v>
      </c>
      <c r="AX88" s="98">
        <v>11910</v>
      </c>
      <c r="AY88" s="99">
        <v>11911</v>
      </c>
      <c r="AZ88" s="97">
        <v>12149</v>
      </c>
      <c r="BA88" s="98">
        <v>12195</v>
      </c>
      <c r="BB88" s="98">
        <v>12047</v>
      </c>
      <c r="BC88" s="98">
        <v>12099</v>
      </c>
      <c r="BD88" s="98">
        <v>12133</v>
      </c>
      <c r="BE88" s="98">
        <v>11987</v>
      </c>
      <c r="BF88" s="98">
        <v>12027</v>
      </c>
      <c r="BG88" s="98">
        <v>11859</v>
      </c>
      <c r="BH88" s="98">
        <v>11969</v>
      </c>
      <c r="BI88" s="98">
        <v>11902</v>
      </c>
      <c r="BJ88" s="98">
        <v>11951</v>
      </c>
      <c r="BK88" s="101">
        <v>12155</v>
      </c>
      <c r="BL88" s="97">
        <v>12286</v>
      </c>
      <c r="BM88" s="285">
        <v>12406</v>
      </c>
      <c r="BN88" s="285">
        <v>12460</v>
      </c>
      <c r="BO88" s="285">
        <v>12437</v>
      </c>
      <c r="BP88" s="285">
        <v>12426</v>
      </c>
      <c r="BQ88" s="285">
        <v>12392</v>
      </c>
      <c r="BR88" s="285">
        <v>12133</v>
      </c>
      <c r="BS88" s="285">
        <v>12064</v>
      </c>
      <c r="BT88" s="285">
        <v>11989</v>
      </c>
      <c r="BU88" s="285">
        <v>12019</v>
      </c>
      <c r="BV88" s="285">
        <v>11936</v>
      </c>
      <c r="BW88" s="101">
        <v>12072</v>
      </c>
      <c r="BX88" s="97">
        <v>12212</v>
      </c>
      <c r="BY88" s="285">
        <v>12174</v>
      </c>
      <c r="BZ88" s="285">
        <v>11803</v>
      </c>
      <c r="CA88" s="285">
        <v>11649</v>
      </c>
      <c r="CB88" s="285">
        <v>11524</v>
      </c>
      <c r="CC88" s="285">
        <v>11348</v>
      </c>
      <c r="CD88" s="285">
        <v>11267</v>
      </c>
      <c r="CE88" s="285">
        <v>11270</v>
      </c>
      <c r="CF88" s="285">
        <v>11117</v>
      </c>
      <c r="CG88" s="98">
        <v>11006</v>
      </c>
      <c r="CH88" s="98">
        <v>10906</v>
      </c>
      <c r="CI88" s="99">
        <v>10787</v>
      </c>
      <c r="CJ88" s="99">
        <v>10725</v>
      </c>
      <c r="CK88" s="99">
        <v>10746</v>
      </c>
      <c r="CL88" s="99">
        <v>10698</v>
      </c>
      <c r="CM88" s="99">
        <v>10690</v>
      </c>
      <c r="CN88" s="99">
        <v>10690</v>
      </c>
      <c r="CO88" s="99">
        <v>10841</v>
      </c>
      <c r="CP88" s="99">
        <v>10912</v>
      </c>
      <c r="CQ88" s="99">
        <v>10882</v>
      </c>
      <c r="CR88" s="99">
        <v>11002</v>
      </c>
      <c r="CS88" s="99">
        <v>11006</v>
      </c>
      <c r="CT88" s="99">
        <v>11010</v>
      </c>
      <c r="CU88" s="99">
        <v>11063</v>
      </c>
      <c r="CV88" s="99">
        <v>11124</v>
      </c>
      <c r="CW88" s="99">
        <f>'1.COBERTURA  DANE'!D89</f>
        <v>11154</v>
      </c>
      <c r="CX88" s="241">
        <f t="shared" si="11"/>
        <v>30</v>
      </c>
      <c r="CY88" s="203">
        <f t="shared" si="12"/>
        <v>0.26968716289104638</v>
      </c>
      <c r="CZ88" s="241">
        <f t="shared" si="13"/>
        <v>91</v>
      </c>
      <c r="DA88" s="203">
        <f t="shared" si="14"/>
        <v>0.82256169212690955</v>
      </c>
    </row>
    <row r="89" spans="1:105" ht="15" outlineLevel="2">
      <c r="A89" s="104">
        <v>321</v>
      </c>
      <c r="B89" s="95" t="s">
        <v>137</v>
      </c>
      <c r="C89" s="96" t="s">
        <v>109</v>
      </c>
      <c r="D89" s="97">
        <v>2395</v>
      </c>
      <c r="E89" s="98">
        <v>2418</v>
      </c>
      <c r="F89" s="98">
        <v>2456</v>
      </c>
      <c r="G89" s="98">
        <v>2419</v>
      </c>
      <c r="H89" s="98">
        <v>2361</v>
      </c>
      <c r="I89" s="98">
        <v>2376</v>
      </c>
      <c r="J89" s="98">
        <v>2364</v>
      </c>
      <c r="K89" s="98">
        <v>2370</v>
      </c>
      <c r="L89" s="98">
        <v>2344</v>
      </c>
      <c r="M89" s="98">
        <v>2342</v>
      </c>
      <c r="N89" s="98">
        <v>2329</v>
      </c>
      <c r="O89" s="99">
        <v>2315</v>
      </c>
      <c r="P89" s="97">
        <v>2265</v>
      </c>
      <c r="Q89" s="98">
        <v>2285</v>
      </c>
      <c r="R89" s="100">
        <v>2282</v>
      </c>
      <c r="S89" s="98">
        <v>2320</v>
      </c>
      <c r="T89" s="98">
        <v>2345</v>
      </c>
      <c r="U89" s="98">
        <v>2327</v>
      </c>
      <c r="V89" s="98">
        <v>2296</v>
      </c>
      <c r="W89" s="98">
        <v>2293</v>
      </c>
      <c r="X89" s="98">
        <v>2304</v>
      </c>
      <c r="Y89" s="98">
        <v>2359</v>
      </c>
      <c r="Z89" s="98">
        <v>2386</v>
      </c>
      <c r="AA89" s="99">
        <v>2329</v>
      </c>
      <c r="AB89" s="97">
        <v>2346</v>
      </c>
      <c r="AC89" s="98">
        <v>2446</v>
      </c>
      <c r="AD89" s="98">
        <v>2450</v>
      </c>
      <c r="AE89" s="98">
        <v>2449</v>
      </c>
      <c r="AF89" s="98">
        <v>2435</v>
      </c>
      <c r="AG89" s="98">
        <v>2389</v>
      </c>
      <c r="AH89" s="98">
        <v>2371</v>
      </c>
      <c r="AI89" s="98">
        <v>2335</v>
      </c>
      <c r="AJ89" s="98">
        <v>2361</v>
      </c>
      <c r="AK89" s="98">
        <v>2393</v>
      </c>
      <c r="AL89" s="98">
        <v>2405</v>
      </c>
      <c r="AM89" s="99">
        <v>2438</v>
      </c>
      <c r="AN89" s="97">
        <v>2446</v>
      </c>
      <c r="AO89" s="98">
        <v>2448</v>
      </c>
      <c r="AP89" s="98">
        <v>2452</v>
      </c>
      <c r="AQ89" s="98">
        <v>2472</v>
      </c>
      <c r="AR89" s="98">
        <v>2620</v>
      </c>
      <c r="AS89" s="98">
        <v>2611</v>
      </c>
      <c r="AT89" s="98">
        <v>2642</v>
      </c>
      <c r="AU89" s="98">
        <v>2632</v>
      </c>
      <c r="AV89" s="98">
        <v>2641</v>
      </c>
      <c r="AW89" s="98">
        <v>2646</v>
      </c>
      <c r="AX89" s="98">
        <v>2646</v>
      </c>
      <c r="AY89" s="99">
        <v>2663</v>
      </c>
      <c r="AZ89" s="97">
        <v>2686</v>
      </c>
      <c r="BA89" s="98">
        <v>2713</v>
      </c>
      <c r="BB89" s="98">
        <v>2681</v>
      </c>
      <c r="BC89" s="98">
        <v>2676</v>
      </c>
      <c r="BD89" s="98">
        <v>2691</v>
      </c>
      <c r="BE89" s="98">
        <v>2687</v>
      </c>
      <c r="BF89" s="98">
        <v>2660</v>
      </c>
      <c r="BG89" s="98">
        <v>2638</v>
      </c>
      <c r="BH89" s="98">
        <v>2687</v>
      </c>
      <c r="BI89" s="98">
        <v>2647</v>
      </c>
      <c r="BJ89" s="98">
        <v>2668</v>
      </c>
      <c r="BK89" s="101">
        <v>2703</v>
      </c>
      <c r="BL89" s="97">
        <v>2733</v>
      </c>
      <c r="BM89" s="285">
        <v>2780</v>
      </c>
      <c r="BN89" s="285">
        <v>2794</v>
      </c>
      <c r="BO89" s="285">
        <v>2827</v>
      </c>
      <c r="BP89" s="285">
        <v>2855</v>
      </c>
      <c r="BQ89" s="285">
        <v>2827</v>
      </c>
      <c r="BR89" s="285">
        <v>2730</v>
      </c>
      <c r="BS89" s="285">
        <v>2684</v>
      </c>
      <c r="BT89" s="285">
        <v>2700</v>
      </c>
      <c r="BU89" s="285">
        <v>2710</v>
      </c>
      <c r="BV89" s="285">
        <v>2717</v>
      </c>
      <c r="BW89" s="101">
        <v>2758</v>
      </c>
      <c r="BX89" s="97">
        <v>2793</v>
      </c>
      <c r="BY89" s="285">
        <v>2810</v>
      </c>
      <c r="BZ89" s="285">
        <v>2813</v>
      </c>
      <c r="CA89" s="285">
        <v>2799</v>
      </c>
      <c r="CB89" s="285">
        <v>2767</v>
      </c>
      <c r="CC89" s="285">
        <v>2815</v>
      </c>
      <c r="CD89" s="285">
        <v>2817</v>
      </c>
      <c r="CE89" s="285">
        <v>2832</v>
      </c>
      <c r="CF89" s="285">
        <v>2825</v>
      </c>
      <c r="CG89" s="98">
        <v>2828</v>
      </c>
      <c r="CH89" s="98">
        <v>2834</v>
      </c>
      <c r="CI89" s="99">
        <v>2818</v>
      </c>
      <c r="CJ89" s="99">
        <v>2815</v>
      </c>
      <c r="CK89" s="99">
        <v>2820</v>
      </c>
      <c r="CL89" s="99">
        <v>2805</v>
      </c>
      <c r="CM89" s="99">
        <v>2787</v>
      </c>
      <c r="CN89" s="99">
        <v>2792</v>
      </c>
      <c r="CO89" s="99">
        <v>2833</v>
      </c>
      <c r="CP89" s="99">
        <v>2839</v>
      </c>
      <c r="CQ89" s="99">
        <v>2825</v>
      </c>
      <c r="CR89" s="99">
        <v>2809</v>
      </c>
      <c r="CS89" s="99">
        <v>2828</v>
      </c>
      <c r="CT89" s="99">
        <v>2854</v>
      </c>
      <c r="CU89" s="99">
        <v>2869</v>
      </c>
      <c r="CV89" s="99">
        <v>2854</v>
      </c>
      <c r="CW89" s="99">
        <f>'1.COBERTURA  DANE'!D90</f>
        <v>2844</v>
      </c>
      <c r="CX89" s="241">
        <f t="shared" si="11"/>
        <v>-10</v>
      </c>
      <c r="CY89" s="203">
        <f t="shared" si="12"/>
        <v>-0.35038542396636296</v>
      </c>
      <c r="CZ89" s="241">
        <f t="shared" si="13"/>
        <v>-25</v>
      </c>
      <c r="DA89" s="203">
        <f t="shared" si="14"/>
        <v>-0.87138375740676199</v>
      </c>
    </row>
    <row r="90" spans="1:105" ht="15" outlineLevel="2">
      <c r="A90" s="104">
        <v>376</v>
      </c>
      <c r="B90" s="95" t="s">
        <v>137</v>
      </c>
      <c r="C90" s="96" t="s">
        <v>83</v>
      </c>
      <c r="D90" s="97">
        <v>11001</v>
      </c>
      <c r="E90" s="98">
        <v>11055</v>
      </c>
      <c r="F90" s="98">
        <v>10986</v>
      </c>
      <c r="G90" s="98">
        <v>10944</v>
      </c>
      <c r="H90" s="98">
        <v>10651</v>
      </c>
      <c r="I90" s="98">
        <v>10831</v>
      </c>
      <c r="J90" s="98">
        <v>10526</v>
      </c>
      <c r="K90" s="98">
        <v>10760</v>
      </c>
      <c r="L90" s="98">
        <v>10716</v>
      </c>
      <c r="M90" s="98">
        <v>10659</v>
      </c>
      <c r="N90" s="98">
        <v>10619</v>
      </c>
      <c r="O90" s="99">
        <v>10609</v>
      </c>
      <c r="P90" s="97">
        <v>10679</v>
      </c>
      <c r="Q90" s="98">
        <v>10445</v>
      </c>
      <c r="R90" s="100">
        <v>10491</v>
      </c>
      <c r="S90" s="98">
        <v>11072</v>
      </c>
      <c r="T90" s="98">
        <v>11150</v>
      </c>
      <c r="U90" s="98">
        <v>11069</v>
      </c>
      <c r="V90" s="98">
        <v>11022</v>
      </c>
      <c r="W90" s="98">
        <v>10952</v>
      </c>
      <c r="X90" s="98">
        <v>10864</v>
      </c>
      <c r="Y90" s="98">
        <v>10874</v>
      </c>
      <c r="Z90" s="98">
        <v>10848</v>
      </c>
      <c r="AA90" s="99">
        <v>10579</v>
      </c>
      <c r="AB90" s="97">
        <v>10604</v>
      </c>
      <c r="AC90" s="98">
        <v>10473</v>
      </c>
      <c r="AD90" s="98">
        <v>10535</v>
      </c>
      <c r="AE90" s="98">
        <v>10607</v>
      </c>
      <c r="AF90" s="98">
        <v>10673</v>
      </c>
      <c r="AG90" s="98">
        <v>10456</v>
      </c>
      <c r="AH90" s="98">
        <v>10507</v>
      </c>
      <c r="AI90" s="98">
        <v>10673</v>
      </c>
      <c r="AJ90" s="98">
        <v>10626</v>
      </c>
      <c r="AK90" s="98">
        <v>10605</v>
      </c>
      <c r="AL90" s="98">
        <v>10633</v>
      </c>
      <c r="AM90" s="99">
        <v>10703</v>
      </c>
      <c r="AN90" s="97">
        <v>10647</v>
      </c>
      <c r="AO90" s="98">
        <v>11467</v>
      </c>
      <c r="AP90" s="98">
        <v>11315</v>
      </c>
      <c r="AQ90" s="98">
        <v>11272</v>
      </c>
      <c r="AR90" s="98">
        <v>11176</v>
      </c>
      <c r="AS90" s="98">
        <v>11136</v>
      </c>
      <c r="AT90" s="98">
        <v>11165</v>
      </c>
      <c r="AU90" s="98">
        <v>11138</v>
      </c>
      <c r="AV90" s="98">
        <v>11112</v>
      </c>
      <c r="AW90" s="98">
        <v>11070</v>
      </c>
      <c r="AX90" s="98">
        <v>11006</v>
      </c>
      <c r="AY90" s="99">
        <v>11060</v>
      </c>
      <c r="AZ90" s="97">
        <v>10864</v>
      </c>
      <c r="BA90" s="98">
        <v>10670</v>
      </c>
      <c r="BB90" s="98">
        <v>10567</v>
      </c>
      <c r="BC90" s="98">
        <v>10387</v>
      </c>
      <c r="BD90" s="98">
        <v>10388</v>
      </c>
      <c r="BE90" s="98">
        <v>10378</v>
      </c>
      <c r="BF90" s="98">
        <v>10341</v>
      </c>
      <c r="BG90" s="98">
        <v>10372</v>
      </c>
      <c r="BH90" s="98">
        <v>10427</v>
      </c>
      <c r="BI90" s="98">
        <v>10293</v>
      </c>
      <c r="BJ90" s="98">
        <v>10612</v>
      </c>
      <c r="BK90" s="101">
        <v>10815</v>
      </c>
      <c r="BL90" s="97">
        <v>10839</v>
      </c>
      <c r="BM90" s="285">
        <v>10883</v>
      </c>
      <c r="BN90" s="285">
        <v>11131</v>
      </c>
      <c r="BO90" s="285">
        <v>11111</v>
      </c>
      <c r="BP90" s="285">
        <v>11177</v>
      </c>
      <c r="BQ90" s="285">
        <v>11218</v>
      </c>
      <c r="BR90" s="285">
        <v>11250</v>
      </c>
      <c r="BS90" s="285">
        <v>11185</v>
      </c>
      <c r="BT90" s="285">
        <v>11096</v>
      </c>
      <c r="BU90" s="285">
        <v>11077</v>
      </c>
      <c r="BV90" s="285">
        <v>11116</v>
      </c>
      <c r="BW90" s="101">
        <v>11209</v>
      </c>
      <c r="BX90" s="97">
        <v>10896</v>
      </c>
      <c r="BY90" s="285">
        <v>10676</v>
      </c>
      <c r="BZ90" s="285">
        <v>10283</v>
      </c>
      <c r="CA90" s="285">
        <v>10104</v>
      </c>
      <c r="CB90" s="285">
        <v>10009</v>
      </c>
      <c r="CC90" s="285">
        <v>9915</v>
      </c>
      <c r="CD90" s="285">
        <v>9900</v>
      </c>
      <c r="CE90" s="285">
        <v>9859</v>
      </c>
      <c r="CF90" s="285">
        <v>9740</v>
      </c>
      <c r="CG90" s="98">
        <v>9649</v>
      </c>
      <c r="CH90" s="98">
        <v>9590</v>
      </c>
      <c r="CI90" s="99">
        <v>9602</v>
      </c>
      <c r="CJ90" s="99">
        <v>9521</v>
      </c>
      <c r="CK90" s="99">
        <v>9593</v>
      </c>
      <c r="CL90" s="99">
        <v>9673</v>
      </c>
      <c r="CM90" s="99">
        <v>9671</v>
      </c>
      <c r="CN90" s="99">
        <v>9748</v>
      </c>
      <c r="CO90" s="99">
        <v>9963</v>
      </c>
      <c r="CP90" s="99">
        <v>10127</v>
      </c>
      <c r="CQ90" s="99">
        <v>10240</v>
      </c>
      <c r="CR90" s="99">
        <v>10200</v>
      </c>
      <c r="CS90" s="99">
        <v>10317</v>
      </c>
      <c r="CT90" s="99">
        <v>10438</v>
      </c>
      <c r="CU90" s="99">
        <v>10540</v>
      </c>
      <c r="CV90" s="99">
        <v>10563</v>
      </c>
      <c r="CW90" s="99">
        <f>'1.COBERTURA  DANE'!D91</f>
        <v>10474</v>
      </c>
      <c r="CX90" s="241">
        <f t="shared" si="11"/>
        <v>-89</v>
      </c>
      <c r="CY90" s="203">
        <f t="shared" si="12"/>
        <v>-0.84256366562529583</v>
      </c>
      <c r="CZ90" s="241">
        <f t="shared" si="13"/>
        <v>-66</v>
      </c>
      <c r="DA90" s="203">
        <f t="shared" si="14"/>
        <v>-0.62618595825426948</v>
      </c>
    </row>
    <row r="91" spans="1:105" ht="15" outlineLevel="2">
      <c r="A91" s="104">
        <v>400</v>
      </c>
      <c r="B91" s="95" t="s">
        <v>137</v>
      </c>
      <c r="C91" s="96" t="s">
        <v>141</v>
      </c>
      <c r="D91" s="97">
        <v>6710</v>
      </c>
      <c r="E91" s="98">
        <v>6890</v>
      </c>
      <c r="F91" s="98">
        <v>6850</v>
      </c>
      <c r="G91" s="98">
        <v>6798</v>
      </c>
      <c r="H91" s="98">
        <v>6699</v>
      </c>
      <c r="I91" s="98">
        <v>6717</v>
      </c>
      <c r="J91" s="98">
        <v>6688</v>
      </c>
      <c r="K91" s="98">
        <v>6694</v>
      </c>
      <c r="L91" s="98">
        <v>6818</v>
      </c>
      <c r="M91" s="98">
        <v>6885</v>
      </c>
      <c r="N91" s="98">
        <v>6845</v>
      </c>
      <c r="O91" s="99">
        <v>7002</v>
      </c>
      <c r="P91" s="97">
        <v>7111</v>
      </c>
      <c r="Q91" s="98">
        <v>7206</v>
      </c>
      <c r="R91" s="100">
        <v>7232</v>
      </c>
      <c r="S91" s="98">
        <v>6892</v>
      </c>
      <c r="T91" s="98">
        <v>7418</v>
      </c>
      <c r="U91" s="98">
        <v>7556</v>
      </c>
      <c r="V91" s="98">
        <v>7679</v>
      </c>
      <c r="W91" s="98">
        <v>7712</v>
      </c>
      <c r="X91" s="98">
        <v>7806</v>
      </c>
      <c r="Y91" s="98">
        <v>7975</v>
      </c>
      <c r="Z91" s="98">
        <v>8181</v>
      </c>
      <c r="AA91" s="99">
        <v>8197</v>
      </c>
      <c r="AB91" s="97">
        <v>8077</v>
      </c>
      <c r="AC91" s="98">
        <v>8250</v>
      </c>
      <c r="AD91" s="98">
        <v>8317</v>
      </c>
      <c r="AE91" s="98">
        <v>8335</v>
      </c>
      <c r="AF91" s="98">
        <v>8386</v>
      </c>
      <c r="AG91" s="98">
        <v>8397</v>
      </c>
      <c r="AH91" s="98">
        <v>8455</v>
      </c>
      <c r="AI91" s="98">
        <v>8552</v>
      </c>
      <c r="AJ91" s="98">
        <v>8511</v>
      </c>
      <c r="AK91" s="98">
        <v>8617</v>
      </c>
      <c r="AL91" s="98">
        <v>8652</v>
      </c>
      <c r="AM91" s="99">
        <v>8696</v>
      </c>
      <c r="AN91" s="97">
        <v>8660</v>
      </c>
      <c r="AO91" s="98">
        <v>8664</v>
      </c>
      <c r="AP91" s="98">
        <v>8683</v>
      </c>
      <c r="AQ91" s="98">
        <v>8658</v>
      </c>
      <c r="AR91" s="98">
        <v>8706</v>
      </c>
      <c r="AS91" s="98">
        <v>8766</v>
      </c>
      <c r="AT91" s="98">
        <v>8762</v>
      </c>
      <c r="AU91" s="98">
        <v>8859</v>
      </c>
      <c r="AV91" s="98">
        <v>8855</v>
      </c>
      <c r="AW91" s="98">
        <v>8868</v>
      </c>
      <c r="AX91" s="98">
        <v>8868</v>
      </c>
      <c r="AY91" s="99">
        <v>8892</v>
      </c>
      <c r="AZ91" s="97">
        <v>8849</v>
      </c>
      <c r="BA91" s="98">
        <v>8876</v>
      </c>
      <c r="BB91" s="98">
        <v>8853</v>
      </c>
      <c r="BC91" s="98">
        <v>8908</v>
      </c>
      <c r="BD91" s="98">
        <v>8898</v>
      </c>
      <c r="BE91" s="98">
        <v>8932</v>
      </c>
      <c r="BF91" s="98">
        <v>8909</v>
      </c>
      <c r="BG91" s="98">
        <v>8849</v>
      </c>
      <c r="BH91" s="98">
        <v>8879</v>
      </c>
      <c r="BI91" s="98">
        <v>8832</v>
      </c>
      <c r="BJ91" s="98">
        <v>8864</v>
      </c>
      <c r="BK91" s="101">
        <v>8933</v>
      </c>
      <c r="BL91" s="97">
        <v>9002</v>
      </c>
      <c r="BM91" s="285">
        <v>9101</v>
      </c>
      <c r="BN91" s="285">
        <v>9161</v>
      </c>
      <c r="BO91" s="285">
        <v>9142</v>
      </c>
      <c r="BP91" s="285">
        <v>9150</v>
      </c>
      <c r="BQ91" s="285">
        <v>9193</v>
      </c>
      <c r="BR91" s="285">
        <v>9073</v>
      </c>
      <c r="BS91" s="285">
        <v>9040</v>
      </c>
      <c r="BT91" s="285">
        <v>8991</v>
      </c>
      <c r="BU91" s="285">
        <v>9071</v>
      </c>
      <c r="BV91" s="285">
        <v>9062</v>
      </c>
      <c r="BW91" s="101">
        <v>9090</v>
      </c>
      <c r="BX91" s="97">
        <v>9087</v>
      </c>
      <c r="BY91" s="285">
        <v>9028</v>
      </c>
      <c r="BZ91" s="285">
        <v>8847</v>
      </c>
      <c r="CA91" s="285">
        <v>8787</v>
      </c>
      <c r="CB91" s="285">
        <v>8724</v>
      </c>
      <c r="CC91" s="285">
        <v>8696</v>
      </c>
      <c r="CD91" s="285">
        <v>8678</v>
      </c>
      <c r="CE91" s="285">
        <v>8687</v>
      </c>
      <c r="CF91" s="285">
        <v>8613</v>
      </c>
      <c r="CG91" s="98">
        <v>8567</v>
      </c>
      <c r="CH91" s="98">
        <v>8581</v>
      </c>
      <c r="CI91" s="99">
        <v>8585</v>
      </c>
      <c r="CJ91" s="99">
        <v>8563</v>
      </c>
      <c r="CK91" s="99">
        <v>8641</v>
      </c>
      <c r="CL91" s="99">
        <v>8689</v>
      </c>
      <c r="CM91" s="99">
        <v>8669</v>
      </c>
      <c r="CN91" s="99">
        <v>8743</v>
      </c>
      <c r="CO91" s="99">
        <v>8821</v>
      </c>
      <c r="CP91" s="99">
        <v>8877</v>
      </c>
      <c r="CQ91" s="99">
        <v>8928</v>
      </c>
      <c r="CR91" s="99">
        <v>8906</v>
      </c>
      <c r="CS91" s="99">
        <v>8948</v>
      </c>
      <c r="CT91" s="99">
        <v>9043</v>
      </c>
      <c r="CU91" s="99">
        <v>9051</v>
      </c>
      <c r="CV91" s="99">
        <v>8994</v>
      </c>
      <c r="CW91" s="99">
        <f>'1.COBERTURA  DANE'!D92</f>
        <v>8967</v>
      </c>
      <c r="CX91" s="241">
        <f t="shared" si="11"/>
        <v>-27</v>
      </c>
      <c r="CY91" s="203">
        <f t="shared" si="12"/>
        <v>-0.30020013342228152</v>
      </c>
      <c r="CZ91" s="241">
        <f t="shared" si="13"/>
        <v>-84</v>
      </c>
      <c r="DA91" s="203">
        <f t="shared" si="14"/>
        <v>-0.92807424593967514</v>
      </c>
    </row>
    <row r="92" spans="1:105" ht="15" outlineLevel="2">
      <c r="A92" s="104">
        <v>440</v>
      </c>
      <c r="B92" s="95" t="s">
        <v>137</v>
      </c>
      <c r="C92" s="96" t="s">
        <v>84</v>
      </c>
      <c r="D92" s="97">
        <v>16541</v>
      </c>
      <c r="E92" s="98">
        <v>16691</v>
      </c>
      <c r="F92" s="98">
        <v>16714</v>
      </c>
      <c r="G92" s="98">
        <v>16515</v>
      </c>
      <c r="H92" s="98">
        <v>16458</v>
      </c>
      <c r="I92" s="98">
        <v>16564</v>
      </c>
      <c r="J92" s="98">
        <v>16383</v>
      </c>
      <c r="K92" s="98">
        <v>16564</v>
      </c>
      <c r="L92" s="98">
        <v>16146</v>
      </c>
      <c r="M92" s="98">
        <v>16100</v>
      </c>
      <c r="N92" s="98">
        <v>16166</v>
      </c>
      <c r="O92" s="99">
        <v>16451</v>
      </c>
      <c r="P92" s="97">
        <v>16373</v>
      </c>
      <c r="Q92" s="98">
        <v>16271</v>
      </c>
      <c r="R92" s="100">
        <v>16296</v>
      </c>
      <c r="S92" s="98">
        <v>11899</v>
      </c>
      <c r="T92" s="98">
        <v>16210</v>
      </c>
      <c r="U92" s="98">
        <v>16106</v>
      </c>
      <c r="V92" s="98">
        <v>15924</v>
      </c>
      <c r="W92" s="98">
        <v>15638</v>
      </c>
      <c r="X92" s="98">
        <v>15610</v>
      </c>
      <c r="Y92" s="98">
        <v>15608</v>
      </c>
      <c r="Z92" s="98">
        <v>15672</v>
      </c>
      <c r="AA92" s="99">
        <v>15652</v>
      </c>
      <c r="AB92" s="97">
        <v>16113</v>
      </c>
      <c r="AC92" s="98">
        <v>16235</v>
      </c>
      <c r="AD92" s="98">
        <v>16509</v>
      </c>
      <c r="AE92" s="98">
        <v>16496</v>
      </c>
      <c r="AF92" s="98">
        <v>16450</v>
      </c>
      <c r="AG92" s="98">
        <v>16512</v>
      </c>
      <c r="AH92" s="98">
        <v>16434</v>
      </c>
      <c r="AI92" s="98">
        <v>16595</v>
      </c>
      <c r="AJ92" s="98">
        <v>16619</v>
      </c>
      <c r="AK92" s="98">
        <v>17095</v>
      </c>
      <c r="AL92" s="98">
        <v>16922</v>
      </c>
      <c r="AM92" s="99">
        <v>16841</v>
      </c>
      <c r="AN92" s="97">
        <v>16889</v>
      </c>
      <c r="AO92" s="98">
        <v>17051</v>
      </c>
      <c r="AP92" s="98">
        <v>17005</v>
      </c>
      <c r="AQ92" s="98">
        <v>16984</v>
      </c>
      <c r="AR92" s="98">
        <v>16915</v>
      </c>
      <c r="AS92" s="98">
        <v>16982</v>
      </c>
      <c r="AT92" s="98">
        <v>16874</v>
      </c>
      <c r="AU92" s="98">
        <v>17035</v>
      </c>
      <c r="AV92" s="98">
        <v>16904</v>
      </c>
      <c r="AW92" s="98">
        <v>16855</v>
      </c>
      <c r="AX92" s="98">
        <v>16777</v>
      </c>
      <c r="AY92" s="99">
        <v>16787</v>
      </c>
      <c r="AZ92" s="97">
        <v>16728</v>
      </c>
      <c r="BA92" s="98">
        <v>16813</v>
      </c>
      <c r="BB92" s="98">
        <v>16669</v>
      </c>
      <c r="BC92" s="98">
        <v>15933</v>
      </c>
      <c r="BD92" s="98">
        <v>15957</v>
      </c>
      <c r="BE92" s="98">
        <v>16107</v>
      </c>
      <c r="BF92" s="98">
        <v>16155</v>
      </c>
      <c r="BG92" s="98">
        <v>16108</v>
      </c>
      <c r="BH92" s="98">
        <v>16133</v>
      </c>
      <c r="BI92" s="98">
        <v>16115</v>
      </c>
      <c r="BJ92" s="98">
        <v>16212</v>
      </c>
      <c r="BK92" s="101">
        <v>16247</v>
      </c>
      <c r="BL92" s="97">
        <v>16311</v>
      </c>
      <c r="BM92" s="285">
        <v>16363</v>
      </c>
      <c r="BN92" s="285">
        <v>16344</v>
      </c>
      <c r="BO92" s="285">
        <v>16241</v>
      </c>
      <c r="BP92" s="285">
        <v>16161</v>
      </c>
      <c r="BQ92" s="285">
        <v>16133</v>
      </c>
      <c r="BR92" s="285">
        <v>16247</v>
      </c>
      <c r="BS92" s="285">
        <v>16123</v>
      </c>
      <c r="BT92" s="285">
        <v>16081</v>
      </c>
      <c r="BU92" s="285">
        <v>15971</v>
      </c>
      <c r="BV92" s="285">
        <v>15911</v>
      </c>
      <c r="BW92" s="101">
        <v>16027</v>
      </c>
      <c r="BX92" s="97">
        <v>16282</v>
      </c>
      <c r="BY92" s="285">
        <v>16142</v>
      </c>
      <c r="BZ92" s="285">
        <v>15893</v>
      </c>
      <c r="CA92" s="285">
        <v>15532</v>
      </c>
      <c r="CB92" s="285">
        <v>15352</v>
      </c>
      <c r="CC92" s="285">
        <v>15281</v>
      </c>
      <c r="CD92" s="285">
        <v>15162</v>
      </c>
      <c r="CE92" s="285">
        <v>15131</v>
      </c>
      <c r="CF92" s="285">
        <v>14992</v>
      </c>
      <c r="CG92" s="98">
        <v>14849</v>
      </c>
      <c r="CH92" s="98">
        <v>14842</v>
      </c>
      <c r="CI92" s="99">
        <v>14806</v>
      </c>
      <c r="CJ92" s="99">
        <v>14757</v>
      </c>
      <c r="CK92" s="99">
        <v>14804</v>
      </c>
      <c r="CL92" s="99">
        <v>14914</v>
      </c>
      <c r="CM92" s="99">
        <v>14886</v>
      </c>
      <c r="CN92" s="99">
        <v>14887</v>
      </c>
      <c r="CO92" s="99">
        <v>15013</v>
      </c>
      <c r="CP92" s="99">
        <v>15049</v>
      </c>
      <c r="CQ92" s="99">
        <v>15032</v>
      </c>
      <c r="CR92" s="99">
        <v>15959</v>
      </c>
      <c r="CS92" s="99">
        <v>15961</v>
      </c>
      <c r="CT92" s="99">
        <v>15978</v>
      </c>
      <c r="CU92" s="99">
        <v>16117</v>
      </c>
      <c r="CV92" s="99">
        <v>16064</v>
      </c>
      <c r="CW92" s="99">
        <f>'1.COBERTURA  DANE'!D93</f>
        <v>16048</v>
      </c>
      <c r="CX92" s="241">
        <f t="shared" si="11"/>
        <v>-16</v>
      </c>
      <c r="CY92" s="203">
        <f t="shared" si="12"/>
        <v>-9.9601593625498003E-2</v>
      </c>
      <c r="CZ92" s="241">
        <f t="shared" si="13"/>
        <v>-69</v>
      </c>
      <c r="DA92" s="203">
        <f t="shared" si="14"/>
        <v>-0.42811937705528325</v>
      </c>
    </row>
    <row r="93" spans="1:105" ht="15" outlineLevel="2">
      <c r="A93" s="104">
        <v>483</v>
      </c>
      <c r="B93" s="95" t="s">
        <v>137</v>
      </c>
      <c r="C93" s="96" t="s">
        <v>116</v>
      </c>
      <c r="D93" s="97">
        <v>9285</v>
      </c>
      <c r="E93" s="98">
        <v>9331</v>
      </c>
      <c r="F93" s="98">
        <v>9320</v>
      </c>
      <c r="G93" s="98">
        <v>9251</v>
      </c>
      <c r="H93" s="98">
        <v>9241</v>
      </c>
      <c r="I93" s="98">
        <v>9353</v>
      </c>
      <c r="J93" s="98">
        <v>9335</v>
      </c>
      <c r="K93" s="98">
        <v>9279</v>
      </c>
      <c r="L93" s="98">
        <v>9327</v>
      </c>
      <c r="M93" s="98">
        <v>9520</v>
      </c>
      <c r="N93" s="98">
        <v>9598</v>
      </c>
      <c r="O93" s="99">
        <v>9642</v>
      </c>
      <c r="P93" s="97">
        <v>9576</v>
      </c>
      <c r="Q93" s="98">
        <v>9624</v>
      </c>
      <c r="R93" s="100">
        <v>9611</v>
      </c>
      <c r="S93" s="98">
        <v>8286</v>
      </c>
      <c r="T93" s="98">
        <v>9702</v>
      </c>
      <c r="U93" s="98">
        <v>9766</v>
      </c>
      <c r="V93" s="98">
        <v>9782</v>
      </c>
      <c r="W93" s="98">
        <v>9799</v>
      </c>
      <c r="X93" s="98">
        <v>9915</v>
      </c>
      <c r="Y93" s="98">
        <v>9911</v>
      </c>
      <c r="Z93" s="98">
        <v>9931</v>
      </c>
      <c r="AA93" s="99">
        <v>9839</v>
      </c>
      <c r="AB93" s="97">
        <v>9846</v>
      </c>
      <c r="AC93" s="98">
        <v>9821</v>
      </c>
      <c r="AD93" s="98">
        <v>9791</v>
      </c>
      <c r="AE93" s="98">
        <v>9849</v>
      </c>
      <c r="AF93" s="98">
        <v>9853</v>
      </c>
      <c r="AG93" s="98">
        <v>9965</v>
      </c>
      <c r="AH93" s="98">
        <v>10009</v>
      </c>
      <c r="AI93" s="98">
        <v>9995</v>
      </c>
      <c r="AJ93" s="98">
        <v>9972</v>
      </c>
      <c r="AK93" s="98">
        <v>10019</v>
      </c>
      <c r="AL93" s="98">
        <v>10019</v>
      </c>
      <c r="AM93" s="99">
        <v>10070</v>
      </c>
      <c r="AN93" s="97">
        <v>10082</v>
      </c>
      <c r="AO93" s="98">
        <v>10022</v>
      </c>
      <c r="AP93" s="98">
        <v>10010</v>
      </c>
      <c r="AQ93" s="98">
        <v>10052</v>
      </c>
      <c r="AR93" s="98">
        <v>10066</v>
      </c>
      <c r="AS93" s="98">
        <v>10009</v>
      </c>
      <c r="AT93" s="98">
        <v>10006</v>
      </c>
      <c r="AU93" s="98">
        <v>9976</v>
      </c>
      <c r="AV93" s="98">
        <v>9853</v>
      </c>
      <c r="AW93" s="98">
        <v>9836</v>
      </c>
      <c r="AX93" s="98">
        <v>9807</v>
      </c>
      <c r="AY93" s="99">
        <v>9736</v>
      </c>
      <c r="AZ93" s="97">
        <v>9682</v>
      </c>
      <c r="BA93" s="98">
        <v>9629</v>
      </c>
      <c r="BB93" s="98">
        <v>9571</v>
      </c>
      <c r="BC93" s="98">
        <v>9214</v>
      </c>
      <c r="BD93" s="98">
        <v>9183</v>
      </c>
      <c r="BE93" s="98">
        <v>9188</v>
      </c>
      <c r="BF93" s="98">
        <v>9162</v>
      </c>
      <c r="BG93" s="98">
        <v>9093</v>
      </c>
      <c r="BH93" s="98">
        <v>9079</v>
      </c>
      <c r="BI93" s="98">
        <v>9009</v>
      </c>
      <c r="BJ93" s="98">
        <v>8971</v>
      </c>
      <c r="BK93" s="101">
        <v>9014</v>
      </c>
      <c r="BL93" s="97">
        <v>9021</v>
      </c>
      <c r="BM93" s="285">
        <v>9060</v>
      </c>
      <c r="BN93" s="285">
        <v>9067</v>
      </c>
      <c r="BO93" s="285">
        <v>9021</v>
      </c>
      <c r="BP93" s="285">
        <v>9058</v>
      </c>
      <c r="BQ93" s="285">
        <v>9054</v>
      </c>
      <c r="BR93" s="285">
        <v>8983</v>
      </c>
      <c r="BS93" s="285">
        <v>8943</v>
      </c>
      <c r="BT93" s="285">
        <v>8879</v>
      </c>
      <c r="BU93" s="285">
        <v>8863</v>
      </c>
      <c r="BV93" s="285">
        <v>8854</v>
      </c>
      <c r="BW93" s="101">
        <v>8873</v>
      </c>
      <c r="BX93" s="97">
        <v>8874</v>
      </c>
      <c r="BY93" s="285">
        <v>8831</v>
      </c>
      <c r="BZ93" s="285">
        <v>8826</v>
      </c>
      <c r="CA93" s="285">
        <v>8798</v>
      </c>
      <c r="CB93" s="285">
        <v>8737</v>
      </c>
      <c r="CC93" s="285">
        <v>8657</v>
      </c>
      <c r="CD93" s="285">
        <v>8618</v>
      </c>
      <c r="CE93" s="285">
        <v>8593</v>
      </c>
      <c r="CF93" s="285">
        <v>8689</v>
      </c>
      <c r="CG93" s="98">
        <v>8665</v>
      </c>
      <c r="CH93" s="98">
        <v>8673</v>
      </c>
      <c r="CI93" s="99">
        <v>8644</v>
      </c>
      <c r="CJ93" s="99">
        <v>8642</v>
      </c>
      <c r="CK93" s="99">
        <v>8638</v>
      </c>
      <c r="CL93" s="99">
        <v>8617</v>
      </c>
      <c r="CM93" s="99">
        <v>8609</v>
      </c>
      <c r="CN93" s="99">
        <v>8629</v>
      </c>
      <c r="CO93" s="99">
        <v>8697</v>
      </c>
      <c r="CP93" s="99">
        <v>8754</v>
      </c>
      <c r="CQ93" s="99">
        <v>8767</v>
      </c>
      <c r="CR93" s="99">
        <v>8770</v>
      </c>
      <c r="CS93" s="99">
        <v>8755</v>
      </c>
      <c r="CT93" s="99">
        <v>8824</v>
      </c>
      <c r="CU93" s="99">
        <v>8837</v>
      </c>
      <c r="CV93" s="99">
        <v>8833</v>
      </c>
      <c r="CW93" s="99">
        <f>'1.COBERTURA  DANE'!D94</f>
        <v>8840</v>
      </c>
      <c r="CX93" s="241">
        <f t="shared" si="11"/>
        <v>7</v>
      </c>
      <c r="CY93" s="203">
        <f t="shared" si="12"/>
        <v>7.9248273519755455E-2</v>
      </c>
      <c r="CZ93" s="241">
        <f t="shared" si="13"/>
        <v>3</v>
      </c>
      <c r="DA93" s="203">
        <f t="shared" si="14"/>
        <v>3.394817245671608E-2</v>
      </c>
    </row>
    <row r="94" spans="1:105" ht="15" outlineLevel="2">
      <c r="A94" s="104">
        <v>541</v>
      </c>
      <c r="B94" s="95" t="s">
        <v>137</v>
      </c>
      <c r="C94" s="96" t="s">
        <v>140</v>
      </c>
      <c r="D94" s="97">
        <v>11508</v>
      </c>
      <c r="E94" s="98">
        <v>11651</v>
      </c>
      <c r="F94" s="98">
        <v>11713</v>
      </c>
      <c r="G94" s="98">
        <v>11646</v>
      </c>
      <c r="H94" s="98">
        <v>11626</v>
      </c>
      <c r="I94" s="98">
        <v>11719</v>
      </c>
      <c r="J94" s="98">
        <v>11637</v>
      </c>
      <c r="K94" s="98">
        <v>11618</v>
      </c>
      <c r="L94" s="98">
        <v>11852</v>
      </c>
      <c r="M94" s="98">
        <v>11954</v>
      </c>
      <c r="N94" s="98">
        <v>11951</v>
      </c>
      <c r="O94" s="99">
        <v>11957</v>
      </c>
      <c r="P94" s="97">
        <v>11979</v>
      </c>
      <c r="Q94" s="98">
        <v>11939</v>
      </c>
      <c r="R94" s="100">
        <v>11967</v>
      </c>
      <c r="S94" s="98">
        <v>12259</v>
      </c>
      <c r="T94" s="98">
        <v>12319</v>
      </c>
      <c r="U94" s="98">
        <v>12351</v>
      </c>
      <c r="V94" s="98">
        <v>12291</v>
      </c>
      <c r="W94" s="98">
        <v>12224</v>
      </c>
      <c r="X94" s="98">
        <v>12189</v>
      </c>
      <c r="Y94" s="98">
        <v>12086</v>
      </c>
      <c r="Z94" s="98">
        <v>12024</v>
      </c>
      <c r="AA94" s="99">
        <v>11934</v>
      </c>
      <c r="AB94" s="97">
        <v>11756</v>
      </c>
      <c r="AC94" s="98">
        <v>11908</v>
      </c>
      <c r="AD94" s="98">
        <v>11826</v>
      </c>
      <c r="AE94" s="98">
        <v>11747</v>
      </c>
      <c r="AF94" s="98">
        <v>11753</v>
      </c>
      <c r="AG94" s="98">
        <v>11754</v>
      </c>
      <c r="AH94" s="98">
        <v>11740</v>
      </c>
      <c r="AI94" s="98">
        <v>11732</v>
      </c>
      <c r="AJ94" s="98">
        <v>11670</v>
      </c>
      <c r="AK94" s="98">
        <v>11704</v>
      </c>
      <c r="AL94" s="98">
        <v>11667</v>
      </c>
      <c r="AM94" s="99">
        <v>11706</v>
      </c>
      <c r="AN94" s="97">
        <v>11545</v>
      </c>
      <c r="AO94" s="98">
        <v>11789</v>
      </c>
      <c r="AP94" s="98">
        <v>11733</v>
      </c>
      <c r="AQ94" s="98">
        <v>11706</v>
      </c>
      <c r="AR94" s="98">
        <v>11738</v>
      </c>
      <c r="AS94" s="98">
        <v>11712</v>
      </c>
      <c r="AT94" s="98">
        <v>11730</v>
      </c>
      <c r="AU94" s="98">
        <v>11724</v>
      </c>
      <c r="AV94" s="98">
        <v>11608</v>
      </c>
      <c r="AW94" s="98">
        <v>11481</v>
      </c>
      <c r="AX94" s="98">
        <v>11455</v>
      </c>
      <c r="AY94" s="99">
        <v>11504</v>
      </c>
      <c r="AZ94" s="97">
        <v>11546</v>
      </c>
      <c r="BA94" s="98">
        <v>11520</v>
      </c>
      <c r="BB94" s="98">
        <v>11498</v>
      </c>
      <c r="BC94" s="98">
        <v>11445</v>
      </c>
      <c r="BD94" s="98">
        <v>11408</v>
      </c>
      <c r="BE94" s="98">
        <v>11312</v>
      </c>
      <c r="BF94" s="98">
        <v>11347</v>
      </c>
      <c r="BG94" s="98">
        <v>11290</v>
      </c>
      <c r="BH94" s="98">
        <v>11268</v>
      </c>
      <c r="BI94" s="98">
        <v>11233</v>
      </c>
      <c r="BJ94" s="98">
        <v>11232</v>
      </c>
      <c r="BK94" s="101">
        <v>11328</v>
      </c>
      <c r="BL94" s="97">
        <v>11351</v>
      </c>
      <c r="BM94" s="285">
        <v>11434</v>
      </c>
      <c r="BN94" s="285">
        <v>11469</v>
      </c>
      <c r="BO94" s="285">
        <v>11412</v>
      </c>
      <c r="BP94" s="285">
        <v>11484</v>
      </c>
      <c r="BQ94" s="285">
        <v>11438</v>
      </c>
      <c r="BR94" s="285">
        <v>11231</v>
      </c>
      <c r="BS94" s="285">
        <v>11118</v>
      </c>
      <c r="BT94" s="285">
        <v>11093</v>
      </c>
      <c r="BU94" s="285">
        <v>11083</v>
      </c>
      <c r="BV94" s="285">
        <v>11068</v>
      </c>
      <c r="BW94" s="101">
        <v>11111</v>
      </c>
      <c r="BX94" s="97">
        <v>11176</v>
      </c>
      <c r="BY94" s="285">
        <v>11142</v>
      </c>
      <c r="BZ94" s="285">
        <v>11062</v>
      </c>
      <c r="CA94" s="285">
        <v>11000</v>
      </c>
      <c r="CB94" s="285">
        <v>10996</v>
      </c>
      <c r="CC94" s="285">
        <v>10963</v>
      </c>
      <c r="CD94" s="285">
        <v>10953</v>
      </c>
      <c r="CE94" s="285">
        <v>10985</v>
      </c>
      <c r="CF94" s="285">
        <v>10956</v>
      </c>
      <c r="CG94" s="98">
        <v>10913</v>
      </c>
      <c r="CH94" s="98">
        <v>10865</v>
      </c>
      <c r="CI94" s="99">
        <v>10847</v>
      </c>
      <c r="CJ94" s="99">
        <v>10851</v>
      </c>
      <c r="CK94" s="99">
        <v>10893</v>
      </c>
      <c r="CL94" s="99">
        <v>10909</v>
      </c>
      <c r="CM94" s="99">
        <v>10899</v>
      </c>
      <c r="CN94" s="99">
        <v>10885</v>
      </c>
      <c r="CO94" s="99">
        <v>10896</v>
      </c>
      <c r="CP94" s="99">
        <v>10920</v>
      </c>
      <c r="CQ94" s="99">
        <v>10907</v>
      </c>
      <c r="CR94" s="99">
        <v>10906</v>
      </c>
      <c r="CS94" s="99">
        <v>10961</v>
      </c>
      <c r="CT94" s="99">
        <v>11063</v>
      </c>
      <c r="CU94" s="99">
        <v>11128</v>
      </c>
      <c r="CV94" s="99">
        <v>11113</v>
      </c>
      <c r="CW94" s="99">
        <f>'1.COBERTURA  DANE'!D95</f>
        <v>11121</v>
      </c>
      <c r="CX94" s="241">
        <f t="shared" si="11"/>
        <v>8</v>
      </c>
      <c r="CY94" s="203">
        <f t="shared" si="12"/>
        <v>7.1987762080446327E-2</v>
      </c>
      <c r="CZ94" s="241">
        <f t="shared" si="13"/>
        <v>-7</v>
      </c>
      <c r="DA94" s="203">
        <f t="shared" si="14"/>
        <v>-6.2904385334291879E-2</v>
      </c>
    </row>
    <row r="95" spans="1:105" ht="15" outlineLevel="2">
      <c r="A95" s="104">
        <v>607</v>
      </c>
      <c r="B95" s="95" t="s">
        <v>137</v>
      </c>
      <c r="C95" s="96" t="s">
        <v>111</v>
      </c>
      <c r="D95" s="97">
        <v>4309</v>
      </c>
      <c r="E95" s="98">
        <v>4322</v>
      </c>
      <c r="F95" s="98">
        <v>4333</v>
      </c>
      <c r="G95" s="98">
        <v>4391</v>
      </c>
      <c r="H95" s="98">
        <v>4360</v>
      </c>
      <c r="I95" s="98">
        <v>4406</v>
      </c>
      <c r="J95" s="98">
        <v>4316</v>
      </c>
      <c r="K95" s="98">
        <v>4388</v>
      </c>
      <c r="L95" s="98">
        <v>4282</v>
      </c>
      <c r="M95" s="98">
        <v>4267</v>
      </c>
      <c r="N95" s="98">
        <v>4209</v>
      </c>
      <c r="O95" s="99">
        <v>4183</v>
      </c>
      <c r="P95" s="97">
        <v>4216</v>
      </c>
      <c r="Q95" s="98">
        <v>4200</v>
      </c>
      <c r="R95" s="100">
        <v>4200</v>
      </c>
      <c r="S95" s="98">
        <v>4219</v>
      </c>
      <c r="T95" s="98">
        <v>4231</v>
      </c>
      <c r="U95" s="98">
        <v>4221</v>
      </c>
      <c r="V95" s="98">
        <v>4188</v>
      </c>
      <c r="W95" s="98">
        <v>4157</v>
      </c>
      <c r="X95" s="98">
        <v>4110</v>
      </c>
      <c r="Y95" s="98">
        <v>4126</v>
      </c>
      <c r="Z95" s="98">
        <v>4131</v>
      </c>
      <c r="AA95" s="99">
        <v>4086</v>
      </c>
      <c r="AB95" s="97">
        <v>4076</v>
      </c>
      <c r="AC95" s="98">
        <v>4164</v>
      </c>
      <c r="AD95" s="98">
        <v>4159</v>
      </c>
      <c r="AE95" s="98">
        <v>4125</v>
      </c>
      <c r="AF95" s="98">
        <v>4000</v>
      </c>
      <c r="AG95" s="98">
        <v>3871</v>
      </c>
      <c r="AH95" s="98">
        <v>3815</v>
      </c>
      <c r="AI95" s="98">
        <v>3808</v>
      </c>
      <c r="AJ95" s="98">
        <v>3803</v>
      </c>
      <c r="AK95" s="98">
        <v>3857</v>
      </c>
      <c r="AL95" s="98">
        <v>3870</v>
      </c>
      <c r="AM95" s="99">
        <v>3947</v>
      </c>
      <c r="AN95" s="97">
        <v>3925</v>
      </c>
      <c r="AO95" s="98">
        <v>4021</v>
      </c>
      <c r="AP95" s="98">
        <v>4004</v>
      </c>
      <c r="AQ95" s="98">
        <v>3979</v>
      </c>
      <c r="AR95" s="98">
        <v>4106</v>
      </c>
      <c r="AS95" s="98">
        <v>4138</v>
      </c>
      <c r="AT95" s="98">
        <v>4152</v>
      </c>
      <c r="AU95" s="98">
        <v>4147</v>
      </c>
      <c r="AV95" s="98">
        <v>4110</v>
      </c>
      <c r="AW95" s="98">
        <v>4110</v>
      </c>
      <c r="AX95" s="98">
        <v>4173</v>
      </c>
      <c r="AY95" s="99">
        <v>4171</v>
      </c>
      <c r="AZ95" s="97">
        <v>4202</v>
      </c>
      <c r="BA95" s="98">
        <v>4279</v>
      </c>
      <c r="BB95" s="98">
        <v>4235</v>
      </c>
      <c r="BC95" s="98">
        <v>4222</v>
      </c>
      <c r="BD95" s="98">
        <v>4197</v>
      </c>
      <c r="BE95" s="98">
        <v>4193</v>
      </c>
      <c r="BF95" s="98">
        <v>4222</v>
      </c>
      <c r="BG95" s="98">
        <v>4136</v>
      </c>
      <c r="BH95" s="98">
        <v>4176</v>
      </c>
      <c r="BI95" s="98">
        <v>4119</v>
      </c>
      <c r="BJ95" s="98">
        <v>4075</v>
      </c>
      <c r="BK95" s="101">
        <v>4100</v>
      </c>
      <c r="BL95" s="97">
        <v>4167</v>
      </c>
      <c r="BM95" s="285">
        <v>4242</v>
      </c>
      <c r="BN95" s="285">
        <v>4279</v>
      </c>
      <c r="BO95" s="285">
        <v>4285</v>
      </c>
      <c r="BP95" s="285">
        <v>4288</v>
      </c>
      <c r="BQ95" s="285">
        <v>4285</v>
      </c>
      <c r="BR95" s="285">
        <v>4107</v>
      </c>
      <c r="BS95" s="285">
        <v>4071</v>
      </c>
      <c r="BT95" s="285">
        <v>4037</v>
      </c>
      <c r="BU95" s="285">
        <v>4041</v>
      </c>
      <c r="BV95" s="285">
        <v>4025</v>
      </c>
      <c r="BW95" s="101">
        <v>4079</v>
      </c>
      <c r="BX95" s="97">
        <v>4172</v>
      </c>
      <c r="BY95" s="285">
        <v>4121</v>
      </c>
      <c r="BZ95" s="285">
        <v>4042</v>
      </c>
      <c r="CA95" s="285">
        <v>3958</v>
      </c>
      <c r="CB95" s="285">
        <v>3925</v>
      </c>
      <c r="CC95" s="285">
        <v>3842</v>
      </c>
      <c r="CD95" s="285">
        <v>3778</v>
      </c>
      <c r="CE95" s="285">
        <v>3804</v>
      </c>
      <c r="CF95" s="285">
        <v>3741</v>
      </c>
      <c r="CG95" s="98">
        <v>3721</v>
      </c>
      <c r="CH95" s="98">
        <v>3663</v>
      </c>
      <c r="CI95" s="99">
        <v>3659</v>
      </c>
      <c r="CJ95" s="99">
        <v>3628</v>
      </c>
      <c r="CK95" s="99">
        <v>3614</v>
      </c>
      <c r="CL95" s="99">
        <v>3556</v>
      </c>
      <c r="CM95" s="99">
        <v>3547</v>
      </c>
      <c r="CN95" s="99">
        <v>3556</v>
      </c>
      <c r="CO95" s="99">
        <v>3625</v>
      </c>
      <c r="CP95" s="99">
        <v>3680</v>
      </c>
      <c r="CQ95" s="99">
        <v>3674</v>
      </c>
      <c r="CR95" s="99">
        <v>3676</v>
      </c>
      <c r="CS95" s="99">
        <v>3805</v>
      </c>
      <c r="CT95" s="99">
        <v>3797</v>
      </c>
      <c r="CU95" s="99">
        <v>3828</v>
      </c>
      <c r="CV95" s="99">
        <v>3823</v>
      </c>
      <c r="CW95" s="99">
        <f>'1.COBERTURA  DANE'!D96</f>
        <v>3827</v>
      </c>
      <c r="CX95" s="241">
        <f t="shared" si="11"/>
        <v>4</v>
      </c>
      <c r="CY95" s="203">
        <f t="shared" si="12"/>
        <v>0.104629871828407</v>
      </c>
      <c r="CZ95" s="241">
        <f t="shared" si="13"/>
        <v>-1</v>
      </c>
      <c r="DA95" s="203">
        <f t="shared" si="14"/>
        <v>-2.6123301985370953E-2</v>
      </c>
    </row>
    <row r="96" spans="1:105" ht="15" outlineLevel="2">
      <c r="A96" s="104">
        <v>615</v>
      </c>
      <c r="B96" s="95" t="s">
        <v>137</v>
      </c>
      <c r="C96" s="96" t="s">
        <v>51</v>
      </c>
      <c r="D96" s="97">
        <v>18231</v>
      </c>
      <c r="E96" s="98">
        <v>18316</v>
      </c>
      <c r="F96" s="98">
        <v>18455</v>
      </c>
      <c r="G96" s="98">
        <v>18407</v>
      </c>
      <c r="H96" s="98">
        <v>18265</v>
      </c>
      <c r="I96" s="98">
        <v>18433</v>
      </c>
      <c r="J96" s="98">
        <v>17793</v>
      </c>
      <c r="K96" s="98">
        <v>18360</v>
      </c>
      <c r="L96" s="98">
        <v>17685</v>
      </c>
      <c r="M96" s="98">
        <v>17670</v>
      </c>
      <c r="N96" s="98">
        <v>17479</v>
      </c>
      <c r="O96" s="99">
        <v>17458</v>
      </c>
      <c r="P96" s="97">
        <v>17368</v>
      </c>
      <c r="Q96" s="98">
        <v>17500</v>
      </c>
      <c r="R96" s="100">
        <v>18066</v>
      </c>
      <c r="S96" s="98">
        <v>18467</v>
      </c>
      <c r="T96" s="98">
        <v>18658</v>
      </c>
      <c r="U96" s="98">
        <v>18634</v>
      </c>
      <c r="V96" s="98">
        <v>18448</v>
      </c>
      <c r="W96" s="98">
        <v>18423</v>
      </c>
      <c r="X96" s="98">
        <v>18880</v>
      </c>
      <c r="Y96" s="98">
        <v>19217</v>
      </c>
      <c r="Z96" s="98">
        <v>19058</v>
      </c>
      <c r="AA96" s="99">
        <v>18613</v>
      </c>
      <c r="AB96" s="97">
        <v>18707</v>
      </c>
      <c r="AC96" s="98">
        <v>18677</v>
      </c>
      <c r="AD96" s="98">
        <v>18504</v>
      </c>
      <c r="AE96" s="98">
        <v>18316</v>
      </c>
      <c r="AF96" s="98">
        <v>18752</v>
      </c>
      <c r="AG96" s="98">
        <v>16125</v>
      </c>
      <c r="AH96" s="98">
        <v>18524</v>
      </c>
      <c r="AI96" s="98">
        <v>18395</v>
      </c>
      <c r="AJ96" s="98">
        <v>18423</v>
      </c>
      <c r="AK96" s="98">
        <v>18651</v>
      </c>
      <c r="AL96" s="98">
        <v>18665</v>
      </c>
      <c r="AM96" s="99">
        <v>18654</v>
      </c>
      <c r="AN96" s="97">
        <v>18501</v>
      </c>
      <c r="AO96" s="98">
        <v>18906</v>
      </c>
      <c r="AP96" s="98">
        <v>18839</v>
      </c>
      <c r="AQ96" s="98">
        <v>19135</v>
      </c>
      <c r="AR96" s="98">
        <v>19181</v>
      </c>
      <c r="AS96" s="98">
        <v>19263</v>
      </c>
      <c r="AT96" s="98">
        <v>19297</v>
      </c>
      <c r="AU96" s="98">
        <v>19211</v>
      </c>
      <c r="AV96" s="98">
        <v>18941</v>
      </c>
      <c r="AW96" s="98">
        <v>18988</v>
      </c>
      <c r="AX96" s="98">
        <v>18968</v>
      </c>
      <c r="AY96" s="99">
        <v>19022</v>
      </c>
      <c r="AZ96" s="97">
        <v>19163</v>
      </c>
      <c r="BA96" s="98">
        <v>19290</v>
      </c>
      <c r="BB96" s="98">
        <v>19046</v>
      </c>
      <c r="BC96" s="98">
        <v>19060</v>
      </c>
      <c r="BD96" s="98">
        <v>18955</v>
      </c>
      <c r="BE96" s="98">
        <v>18856</v>
      </c>
      <c r="BF96" s="98">
        <v>18816</v>
      </c>
      <c r="BG96" s="98">
        <v>18610</v>
      </c>
      <c r="BH96" s="98">
        <v>18889</v>
      </c>
      <c r="BI96" s="98">
        <v>18492</v>
      </c>
      <c r="BJ96" s="98">
        <v>18525</v>
      </c>
      <c r="BK96" s="101">
        <v>19022</v>
      </c>
      <c r="BL96" s="97">
        <v>19098</v>
      </c>
      <c r="BM96" s="285">
        <v>19541</v>
      </c>
      <c r="BN96" s="285">
        <v>19663</v>
      </c>
      <c r="BO96" s="285">
        <v>19743</v>
      </c>
      <c r="BP96" s="285">
        <v>19761</v>
      </c>
      <c r="BQ96" s="285">
        <v>19802</v>
      </c>
      <c r="BR96" s="285">
        <v>19435</v>
      </c>
      <c r="BS96" s="285">
        <v>19353</v>
      </c>
      <c r="BT96" s="285">
        <v>19344</v>
      </c>
      <c r="BU96" s="285">
        <v>19630</v>
      </c>
      <c r="BV96" s="285">
        <v>19751</v>
      </c>
      <c r="BW96" s="101">
        <v>19782</v>
      </c>
      <c r="BX96" s="97">
        <v>20180</v>
      </c>
      <c r="BY96" s="285">
        <v>20005</v>
      </c>
      <c r="BZ96" s="285">
        <v>19345</v>
      </c>
      <c r="CA96" s="285">
        <v>18980</v>
      </c>
      <c r="CB96" s="285">
        <v>18801</v>
      </c>
      <c r="CC96" s="285">
        <v>18489</v>
      </c>
      <c r="CD96" s="285">
        <v>18322</v>
      </c>
      <c r="CE96" s="285">
        <v>18359</v>
      </c>
      <c r="CF96" s="285">
        <v>18135</v>
      </c>
      <c r="CG96" s="98">
        <v>18936</v>
      </c>
      <c r="CH96" s="98">
        <v>18904</v>
      </c>
      <c r="CI96" s="99">
        <v>18775</v>
      </c>
      <c r="CJ96" s="99">
        <v>18680</v>
      </c>
      <c r="CK96" s="99">
        <v>18832</v>
      </c>
      <c r="CL96" s="99">
        <v>18776</v>
      </c>
      <c r="CM96" s="99">
        <v>18753</v>
      </c>
      <c r="CN96" s="99">
        <v>19537</v>
      </c>
      <c r="CO96" s="99">
        <v>19954</v>
      </c>
      <c r="CP96" s="99">
        <v>20796</v>
      </c>
      <c r="CQ96" s="99">
        <v>20653</v>
      </c>
      <c r="CR96" s="99">
        <v>21023</v>
      </c>
      <c r="CS96" s="99">
        <v>21163</v>
      </c>
      <c r="CT96" s="99">
        <v>21617</v>
      </c>
      <c r="CU96" s="99">
        <v>21590</v>
      </c>
      <c r="CV96" s="99">
        <v>21977</v>
      </c>
      <c r="CW96" s="99">
        <f>'1.COBERTURA  DANE'!D97</f>
        <v>22006</v>
      </c>
      <c r="CX96" s="241">
        <f t="shared" si="11"/>
        <v>29</v>
      </c>
      <c r="CY96" s="203">
        <f t="shared" si="12"/>
        <v>0.13195613596032216</v>
      </c>
      <c r="CZ96" s="241">
        <f t="shared" si="13"/>
        <v>416</v>
      </c>
      <c r="DA96" s="203">
        <f t="shared" si="14"/>
        <v>1.9268179712830014</v>
      </c>
    </row>
    <row r="97" spans="1:105" ht="15" outlineLevel="2">
      <c r="A97" s="104">
        <v>649</v>
      </c>
      <c r="B97" s="95" t="s">
        <v>137</v>
      </c>
      <c r="C97" s="96" t="s">
        <v>91</v>
      </c>
      <c r="D97" s="97">
        <v>8272</v>
      </c>
      <c r="E97" s="98">
        <v>8375</v>
      </c>
      <c r="F97" s="98">
        <v>8317</v>
      </c>
      <c r="G97" s="98">
        <v>8250</v>
      </c>
      <c r="H97" s="98">
        <v>8210</v>
      </c>
      <c r="I97" s="98">
        <v>8285</v>
      </c>
      <c r="J97" s="98">
        <v>8178</v>
      </c>
      <c r="K97" s="98">
        <v>8220</v>
      </c>
      <c r="L97" s="98">
        <v>8323</v>
      </c>
      <c r="M97" s="98">
        <v>8387</v>
      </c>
      <c r="N97" s="98">
        <v>8348</v>
      </c>
      <c r="O97" s="99">
        <v>8366</v>
      </c>
      <c r="P97" s="97">
        <v>8396</v>
      </c>
      <c r="Q97" s="98">
        <v>8438</v>
      </c>
      <c r="R97" s="100">
        <v>8668</v>
      </c>
      <c r="S97" s="98">
        <v>8734</v>
      </c>
      <c r="T97" s="98">
        <v>8750</v>
      </c>
      <c r="U97" s="98">
        <v>8803</v>
      </c>
      <c r="V97" s="98">
        <v>8761</v>
      </c>
      <c r="W97" s="98">
        <v>8775</v>
      </c>
      <c r="X97" s="98">
        <v>8826</v>
      </c>
      <c r="Y97" s="98">
        <v>8844</v>
      </c>
      <c r="Z97" s="98">
        <v>8830</v>
      </c>
      <c r="AA97" s="99">
        <v>8737</v>
      </c>
      <c r="AB97" s="97">
        <v>8775</v>
      </c>
      <c r="AC97" s="98">
        <v>8814</v>
      </c>
      <c r="AD97" s="98">
        <v>8840</v>
      </c>
      <c r="AE97" s="98">
        <v>8879</v>
      </c>
      <c r="AF97" s="98">
        <v>8887</v>
      </c>
      <c r="AG97" s="98">
        <v>8882</v>
      </c>
      <c r="AH97" s="98">
        <v>8910</v>
      </c>
      <c r="AI97" s="98">
        <v>8980</v>
      </c>
      <c r="AJ97" s="98">
        <v>9032</v>
      </c>
      <c r="AK97" s="98">
        <v>9118</v>
      </c>
      <c r="AL97" s="98">
        <v>9121</v>
      </c>
      <c r="AM97" s="99">
        <v>9144</v>
      </c>
      <c r="AN97" s="97">
        <v>9142</v>
      </c>
      <c r="AO97" s="98">
        <v>9493</v>
      </c>
      <c r="AP97" s="98">
        <v>9480</v>
      </c>
      <c r="AQ97" s="98">
        <v>9571</v>
      </c>
      <c r="AR97" s="98">
        <v>9609</v>
      </c>
      <c r="AS97" s="98">
        <v>9648</v>
      </c>
      <c r="AT97" s="98">
        <v>9711</v>
      </c>
      <c r="AU97" s="98">
        <v>9790</v>
      </c>
      <c r="AV97" s="98">
        <v>9775</v>
      </c>
      <c r="AW97" s="98">
        <v>9853</v>
      </c>
      <c r="AX97" s="98">
        <v>9830</v>
      </c>
      <c r="AY97" s="99">
        <v>9829</v>
      </c>
      <c r="AZ97" s="97">
        <v>9873</v>
      </c>
      <c r="BA97" s="98">
        <v>9888</v>
      </c>
      <c r="BB97" s="98">
        <v>9898</v>
      </c>
      <c r="BC97" s="98">
        <v>9883</v>
      </c>
      <c r="BD97" s="98">
        <v>9865</v>
      </c>
      <c r="BE97" s="98">
        <v>9881</v>
      </c>
      <c r="BF97" s="98">
        <v>9915</v>
      </c>
      <c r="BG97" s="98">
        <v>9853</v>
      </c>
      <c r="BH97" s="98">
        <v>9915</v>
      </c>
      <c r="BI97" s="98">
        <v>9854</v>
      </c>
      <c r="BJ97" s="98">
        <v>9874</v>
      </c>
      <c r="BK97" s="101">
        <v>9953</v>
      </c>
      <c r="BL97" s="97">
        <v>9963</v>
      </c>
      <c r="BM97" s="285">
        <v>9981</v>
      </c>
      <c r="BN97" s="285">
        <v>10078</v>
      </c>
      <c r="BO97" s="285">
        <v>10119</v>
      </c>
      <c r="BP97" s="285">
        <v>10190</v>
      </c>
      <c r="BQ97" s="285">
        <v>10182</v>
      </c>
      <c r="BR97" s="285">
        <v>10077</v>
      </c>
      <c r="BS97" s="285">
        <v>10009</v>
      </c>
      <c r="BT97" s="285">
        <v>9969</v>
      </c>
      <c r="BU97" s="285">
        <v>9995</v>
      </c>
      <c r="BV97" s="285">
        <v>10024</v>
      </c>
      <c r="BW97" s="101">
        <v>9973</v>
      </c>
      <c r="BX97" s="97">
        <v>9992</v>
      </c>
      <c r="BY97" s="285">
        <v>9900</v>
      </c>
      <c r="BZ97" s="285">
        <v>9805</v>
      </c>
      <c r="CA97" s="285">
        <v>9716</v>
      </c>
      <c r="CB97" s="285">
        <v>9680</v>
      </c>
      <c r="CC97" s="285">
        <v>9578</v>
      </c>
      <c r="CD97" s="285">
        <v>9545</v>
      </c>
      <c r="CE97" s="285">
        <v>9538</v>
      </c>
      <c r="CF97" s="285">
        <v>9583</v>
      </c>
      <c r="CG97" s="98">
        <v>9475</v>
      </c>
      <c r="CH97" s="98">
        <v>9433</v>
      </c>
      <c r="CI97" s="99">
        <v>9400</v>
      </c>
      <c r="CJ97" s="99">
        <v>9351</v>
      </c>
      <c r="CK97" s="99">
        <v>9384</v>
      </c>
      <c r="CL97" s="99">
        <v>9401</v>
      </c>
      <c r="CM97" s="99">
        <v>9454</v>
      </c>
      <c r="CN97" s="99">
        <v>9499</v>
      </c>
      <c r="CO97" s="99">
        <v>9608</v>
      </c>
      <c r="CP97" s="99">
        <v>9657</v>
      </c>
      <c r="CQ97" s="99">
        <v>9609</v>
      </c>
      <c r="CR97" s="99">
        <v>9605</v>
      </c>
      <c r="CS97" s="99">
        <v>9761</v>
      </c>
      <c r="CT97" s="99">
        <v>9755</v>
      </c>
      <c r="CU97" s="99">
        <v>9792</v>
      </c>
      <c r="CV97" s="99">
        <v>9773</v>
      </c>
      <c r="CW97" s="99">
        <f>'1.COBERTURA  DANE'!D98</f>
        <v>9717</v>
      </c>
      <c r="CX97" s="241">
        <f t="shared" si="11"/>
        <v>-56</v>
      </c>
      <c r="CY97" s="203">
        <f t="shared" si="12"/>
        <v>-0.57300726491353737</v>
      </c>
      <c r="CZ97" s="241">
        <f t="shared" si="13"/>
        <v>-75</v>
      </c>
      <c r="DA97" s="203">
        <f t="shared" si="14"/>
        <v>-0.76593137254901955</v>
      </c>
    </row>
    <row r="98" spans="1:105" ht="15" outlineLevel="2">
      <c r="A98" s="104">
        <v>652</v>
      </c>
      <c r="B98" s="95" t="s">
        <v>137</v>
      </c>
      <c r="C98" s="96" t="s">
        <v>54</v>
      </c>
      <c r="D98" s="97">
        <v>4997</v>
      </c>
      <c r="E98" s="98">
        <v>5000</v>
      </c>
      <c r="F98" s="98">
        <v>4989</v>
      </c>
      <c r="G98" s="98">
        <v>4888</v>
      </c>
      <c r="H98" s="98">
        <v>4869</v>
      </c>
      <c r="I98" s="98">
        <v>4925</v>
      </c>
      <c r="J98" s="98">
        <v>4816</v>
      </c>
      <c r="K98" s="98">
        <v>4876</v>
      </c>
      <c r="L98" s="98">
        <v>4758</v>
      </c>
      <c r="M98" s="98">
        <v>4828</v>
      </c>
      <c r="N98" s="98">
        <v>4827</v>
      </c>
      <c r="O98" s="99">
        <v>4817</v>
      </c>
      <c r="P98" s="97">
        <v>4819</v>
      </c>
      <c r="Q98" s="98">
        <v>4815</v>
      </c>
      <c r="R98" s="100">
        <v>4798</v>
      </c>
      <c r="S98" s="98">
        <v>4796</v>
      </c>
      <c r="T98" s="98">
        <v>4837</v>
      </c>
      <c r="U98" s="98">
        <v>4866</v>
      </c>
      <c r="V98" s="98">
        <v>4930</v>
      </c>
      <c r="W98" s="98">
        <v>4962</v>
      </c>
      <c r="X98" s="98">
        <v>5003</v>
      </c>
      <c r="Y98" s="98">
        <v>5042</v>
      </c>
      <c r="Z98" s="98">
        <v>5045</v>
      </c>
      <c r="AA98" s="99">
        <v>4995</v>
      </c>
      <c r="AB98" s="97">
        <v>5060</v>
      </c>
      <c r="AC98" s="98">
        <v>5070</v>
      </c>
      <c r="AD98" s="98">
        <v>5059</v>
      </c>
      <c r="AE98" s="98">
        <v>5040</v>
      </c>
      <c r="AF98" s="98">
        <v>5097</v>
      </c>
      <c r="AG98" s="98">
        <v>5055</v>
      </c>
      <c r="AH98" s="98">
        <v>5032</v>
      </c>
      <c r="AI98" s="98">
        <v>4993</v>
      </c>
      <c r="AJ98" s="98">
        <v>4965</v>
      </c>
      <c r="AK98" s="98">
        <v>5006</v>
      </c>
      <c r="AL98" s="98">
        <v>5029</v>
      </c>
      <c r="AM98" s="99">
        <v>5052</v>
      </c>
      <c r="AN98" s="97">
        <v>5010</v>
      </c>
      <c r="AO98" s="98">
        <v>4995</v>
      </c>
      <c r="AP98" s="98">
        <v>5019</v>
      </c>
      <c r="AQ98" s="98">
        <v>5007</v>
      </c>
      <c r="AR98" s="98">
        <v>5078</v>
      </c>
      <c r="AS98" s="98">
        <v>5072</v>
      </c>
      <c r="AT98" s="98">
        <v>5080</v>
      </c>
      <c r="AU98" s="98">
        <v>5075</v>
      </c>
      <c r="AV98" s="98">
        <v>5033</v>
      </c>
      <c r="AW98" s="98">
        <v>5045</v>
      </c>
      <c r="AX98" s="98">
        <v>5041</v>
      </c>
      <c r="AY98" s="99">
        <v>5058</v>
      </c>
      <c r="AZ98" s="97">
        <v>5086</v>
      </c>
      <c r="BA98" s="98">
        <v>5105</v>
      </c>
      <c r="BB98" s="98">
        <v>5078</v>
      </c>
      <c r="BC98" s="98">
        <v>5081</v>
      </c>
      <c r="BD98" s="98">
        <v>5077</v>
      </c>
      <c r="BE98" s="98">
        <v>5058</v>
      </c>
      <c r="BF98" s="98">
        <v>5102</v>
      </c>
      <c r="BG98" s="98">
        <v>5060</v>
      </c>
      <c r="BH98" s="98">
        <v>5053</v>
      </c>
      <c r="BI98" s="98">
        <v>5025</v>
      </c>
      <c r="BJ98" s="98">
        <v>5032</v>
      </c>
      <c r="BK98" s="101">
        <v>5059</v>
      </c>
      <c r="BL98" s="97">
        <v>5043</v>
      </c>
      <c r="BM98" s="285">
        <v>5086</v>
      </c>
      <c r="BN98" s="285">
        <v>5082</v>
      </c>
      <c r="BO98" s="285">
        <v>5091</v>
      </c>
      <c r="BP98" s="285">
        <v>5080</v>
      </c>
      <c r="BQ98" s="285">
        <v>5059</v>
      </c>
      <c r="BR98" s="285">
        <v>4990</v>
      </c>
      <c r="BS98" s="285">
        <v>4938</v>
      </c>
      <c r="BT98" s="285">
        <v>4911</v>
      </c>
      <c r="BU98" s="285">
        <v>4930</v>
      </c>
      <c r="BV98" s="285">
        <v>4963</v>
      </c>
      <c r="BW98" s="101">
        <v>4974</v>
      </c>
      <c r="BX98" s="97">
        <v>5006</v>
      </c>
      <c r="BY98" s="285">
        <v>5001</v>
      </c>
      <c r="BZ98" s="285">
        <v>5017</v>
      </c>
      <c r="CA98" s="285">
        <v>4976</v>
      </c>
      <c r="CB98" s="285">
        <v>4943</v>
      </c>
      <c r="CC98" s="285">
        <v>4928</v>
      </c>
      <c r="CD98" s="285">
        <v>4937</v>
      </c>
      <c r="CE98" s="285">
        <v>4949</v>
      </c>
      <c r="CF98" s="285">
        <v>4953</v>
      </c>
      <c r="CG98" s="98">
        <v>4929</v>
      </c>
      <c r="CH98" s="98">
        <v>4956</v>
      </c>
      <c r="CI98" s="99">
        <v>4949</v>
      </c>
      <c r="CJ98" s="99">
        <v>4872</v>
      </c>
      <c r="CK98" s="99">
        <v>4851</v>
      </c>
      <c r="CL98" s="99">
        <v>4836</v>
      </c>
      <c r="CM98" s="99">
        <v>4858</v>
      </c>
      <c r="CN98" s="99">
        <v>4870</v>
      </c>
      <c r="CO98" s="99">
        <v>4911</v>
      </c>
      <c r="CP98" s="99">
        <v>4991</v>
      </c>
      <c r="CQ98" s="99">
        <v>4985</v>
      </c>
      <c r="CR98" s="99">
        <v>4963</v>
      </c>
      <c r="CS98" s="99">
        <v>4962</v>
      </c>
      <c r="CT98" s="99">
        <v>4962</v>
      </c>
      <c r="CU98" s="99">
        <v>4996</v>
      </c>
      <c r="CV98" s="99">
        <v>4978</v>
      </c>
      <c r="CW98" s="99">
        <f>'1.COBERTURA  DANE'!D99</f>
        <v>4960</v>
      </c>
      <c r="CX98" s="241">
        <f t="shared" si="11"/>
        <v>-18</v>
      </c>
      <c r="CY98" s="203">
        <f t="shared" si="12"/>
        <v>-0.36159100040176778</v>
      </c>
      <c r="CZ98" s="241">
        <f t="shared" si="13"/>
        <v>-36</v>
      </c>
      <c r="DA98" s="203">
        <f t="shared" si="14"/>
        <v>-0.72057646116893515</v>
      </c>
    </row>
    <row r="99" spans="1:105" ht="15" outlineLevel="2">
      <c r="A99" s="104">
        <v>660</v>
      </c>
      <c r="B99" s="95" t="s">
        <v>137</v>
      </c>
      <c r="C99" s="96" t="s">
        <v>55</v>
      </c>
      <c r="D99" s="97">
        <v>8143</v>
      </c>
      <c r="E99" s="98">
        <v>8073</v>
      </c>
      <c r="F99" s="98">
        <v>8068</v>
      </c>
      <c r="G99" s="98">
        <v>8154</v>
      </c>
      <c r="H99" s="98">
        <v>8180</v>
      </c>
      <c r="I99" s="98">
        <v>8233</v>
      </c>
      <c r="J99" s="98">
        <v>8103</v>
      </c>
      <c r="K99" s="98">
        <v>8217</v>
      </c>
      <c r="L99" s="98">
        <v>8236</v>
      </c>
      <c r="M99" s="98">
        <v>8268</v>
      </c>
      <c r="N99" s="98">
        <v>8256</v>
      </c>
      <c r="O99" s="99">
        <v>8448</v>
      </c>
      <c r="P99" s="97">
        <v>8469</v>
      </c>
      <c r="Q99" s="98">
        <v>8533</v>
      </c>
      <c r="R99" s="100">
        <v>8671</v>
      </c>
      <c r="S99" s="98">
        <v>8420</v>
      </c>
      <c r="T99" s="98">
        <v>8466</v>
      </c>
      <c r="U99" s="98">
        <v>8676</v>
      </c>
      <c r="V99" s="98">
        <v>8780</v>
      </c>
      <c r="W99" s="98">
        <v>8803</v>
      </c>
      <c r="X99" s="98">
        <v>8831</v>
      </c>
      <c r="Y99" s="98">
        <v>8897</v>
      </c>
      <c r="Z99" s="98">
        <v>9015</v>
      </c>
      <c r="AA99" s="99">
        <v>8983</v>
      </c>
      <c r="AB99" s="97">
        <v>9018</v>
      </c>
      <c r="AC99" s="98">
        <v>9055</v>
      </c>
      <c r="AD99" s="98">
        <v>9127</v>
      </c>
      <c r="AE99" s="98">
        <v>9216</v>
      </c>
      <c r="AF99" s="98">
        <v>9241</v>
      </c>
      <c r="AG99" s="98">
        <v>9125</v>
      </c>
      <c r="AH99" s="98">
        <v>9115</v>
      </c>
      <c r="AI99" s="98">
        <v>9117</v>
      </c>
      <c r="AJ99" s="98">
        <v>9139</v>
      </c>
      <c r="AK99" s="98">
        <v>9161</v>
      </c>
      <c r="AL99" s="98">
        <v>9169</v>
      </c>
      <c r="AM99" s="99">
        <v>9285</v>
      </c>
      <c r="AN99" s="97">
        <v>9279</v>
      </c>
      <c r="AO99" s="98">
        <v>9327</v>
      </c>
      <c r="AP99" s="98">
        <v>9310</v>
      </c>
      <c r="AQ99" s="98">
        <v>9243</v>
      </c>
      <c r="AR99" s="98">
        <v>9428</v>
      </c>
      <c r="AS99" s="98">
        <v>9430</v>
      </c>
      <c r="AT99" s="98">
        <v>9458</v>
      </c>
      <c r="AU99" s="98">
        <v>9539</v>
      </c>
      <c r="AV99" s="98">
        <v>9423</v>
      </c>
      <c r="AW99" s="98">
        <v>9500</v>
      </c>
      <c r="AX99" s="98">
        <v>9509</v>
      </c>
      <c r="AY99" s="99">
        <v>9474</v>
      </c>
      <c r="AZ99" s="97">
        <v>9516</v>
      </c>
      <c r="BA99" s="98">
        <v>9650</v>
      </c>
      <c r="BB99" s="98">
        <v>9658</v>
      </c>
      <c r="BC99" s="98">
        <v>9595</v>
      </c>
      <c r="BD99" s="98">
        <v>9629</v>
      </c>
      <c r="BE99" s="98">
        <v>9552</v>
      </c>
      <c r="BF99" s="98">
        <v>9651</v>
      </c>
      <c r="BG99" s="98">
        <v>9601</v>
      </c>
      <c r="BH99" s="98">
        <v>9701</v>
      </c>
      <c r="BI99" s="98">
        <v>9627</v>
      </c>
      <c r="BJ99" s="98">
        <v>9705</v>
      </c>
      <c r="BK99" s="101">
        <v>9808</v>
      </c>
      <c r="BL99" s="97">
        <v>9844</v>
      </c>
      <c r="BM99" s="285">
        <v>9914</v>
      </c>
      <c r="BN99" s="285">
        <v>9934</v>
      </c>
      <c r="BO99" s="285">
        <v>9971</v>
      </c>
      <c r="BP99" s="285">
        <v>10030</v>
      </c>
      <c r="BQ99" s="285">
        <v>9957</v>
      </c>
      <c r="BR99" s="285">
        <v>9743</v>
      </c>
      <c r="BS99" s="285">
        <v>9656</v>
      </c>
      <c r="BT99" s="285">
        <v>9665</v>
      </c>
      <c r="BU99" s="285">
        <v>9739</v>
      </c>
      <c r="BV99" s="285">
        <v>9756</v>
      </c>
      <c r="BW99" s="101">
        <v>9776</v>
      </c>
      <c r="BX99" s="97">
        <v>9848</v>
      </c>
      <c r="BY99" s="285">
        <v>9796</v>
      </c>
      <c r="BZ99" s="285">
        <v>9773</v>
      </c>
      <c r="CA99" s="285">
        <v>9690</v>
      </c>
      <c r="CB99" s="285">
        <v>9682</v>
      </c>
      <c r="CC99" s="285">
        <v>9563</v>
      </c>
      <c r="CD99" s="285">
        <v>9583</v>
      </c>
      <c r="CE99" s="285">
        <v>9650</v>
      </c>
      <c r="CF99" s="285">
        <v>9702</v>
      </c>
      <c r="CG99" s="98">
        <v>9729</v>
      </c>
      <c r="CH99" s="98">
        <v>9733</v>
      </c>
      <c r="CI99" s="99">
        <v>9695</v>
      </c>
      <c r="CJ99" s="99">
        <v>9665</v>
      </c>
      <c r="CK99" s="99">
        <v>9628</v>
      </c>
      <c r="CL99" s="99">
        <v>9738</v>
      </c>
      <c r="CM99" s="99">
        <v>9726</v>
      </c>
      <c r="CN99" s="99">
        <v>9755</v>
      </c>
      <c r="CO99" s="99">
        <v>9842</v>
      </c>
      <c r="CP99" s="99">
        <v>9892</v>
      </c>
      <c r="CQ99" s="99">
        <v>9973</v>
      </c>
      <c r="CR99" s="99">
        <v>9996</v>
      </c>
      <c r="CS99" s="99">
        <v>9983</v>
      </c>
      <c r="CT99" s="99">
        <v>10058</v>
      </c>
      <c r="CU99" s="99">
        <v>10147</v>
      </c>
      <c r="CV99" s="99">
        <v>10130</v>
      </c>
      <c r="CW99" s="99">
        <f>'1.COBERTURA  DANE'!D100</f>
        <v>10094</v>
      </c>
      <c r="CX99" s="241">
        <f t="shared" si="11"/>
        <v>-36</v>
      </c>
      <c r="CY99" s="203">
        <f t="shared" si="12"/>
        <v>-0.35538005923000987</v>
      </c>
      <c r="CZ99" s="241">
        <f t="shared" si="13"/>
        <v>-53</v>
      </c>
      <c r="DA99" s="203">
        <f t="shared" si="14"/>
        <v>-0.52232186853257123</v>
      </c>
    </row>
    <row r="100" spans="1:105" ht="15" outlineLevel="2">
      <c r="A100" s="104">
        <v>667</v>
      </c>
      <c r="B100" s="95" t="s">
        <v>137</v>
      </c>
      <c r="C100" s="96" t="s">
        <v>56</v>
      </c>
      <c r="D100" s="97">
        <v>9431</v>
      </c>
      <c r="E100" s="98">
        <v>9413</v>
      </c>
      <c r="F100" s="98">
        <v>9445</v>
      </c>
      <c r="G100" s="98">
        <v>9359</v>
      </c>
      <c r="H100" s="98">
        <v>9309</v>
      </c>
      <c r="I100" s="98">
        <v>9386</v>
      </c>
      <c r="J100" s="98">
        <v>9091</v>
      </c>
      <c r="K100" s="98">
        <v>9316</v>
      </c>
      <c r="L100" s="98">
        <v>9034</v>
      </c>
      <c r="M100" s="98">
        <v>9000</v>
      </c>
      <c r="N100" s="98">
        <v>8967</v>
      </c>
      <c r="O100" s="99">
        <v>8996</v>
      </c>
      <c r="P100" s="97">
        <v>9188</v>
      </c>
      <c r="Q100" s="98">
        <v>9257</v>
      </c>
      <c r="R100" s="100">
        <v>9214</v>
      </c>
      <c r="S100" s="98">
        <v>9297</v>
      </c>
      <c r="T100" s="98">
        <v>9369</v>
      </c>
      <c r="U100" s="98">
        <v>9282</v>
      </c>
      <c r="V100" s="98">
        <v>9248</v>
      </c>
      <c r="W100" s="98">
        <v>9215</v>
      </c>
      <c r="X100" s="98">
        <v>9257</v>
      </c>
      <c r="Y100" s="98">
        <v>9321</v>
      </c>
      <c r="Z100" s="98">
        <v>9289</v>
      </c>
      <c r="AA100" s="99">
        <v>9109</v>
      </c>
      <c r="AB100" s="97">
        <v>9124</v>
      </c>
      <c r="AC100" s="98">
        <v>9195</v>
      </c>
      <c r="AD100" s="98">
        <v>9156</v>
      </c>
      <c r="AE100" s="98">
        <v>9106</v>
      </c>
      <c r="AF100" s="98">
        <v>9217</v>
      </c>
      <c r="AG100" s="98">
        <v>9266</v>
      </c>
      <c r="AH100" s="98">
        <v>9270</v>
      </c>
      <c r="AI100" s="98">
        <v>9251</v>
      </c>
      <c r="AJ100" s="98">
        <v>9208</v>
      </c>
      <c r="AK100" s="98">
        <v>9267</v>
      </c>
      <c r="AL100" s="98">
        <v>9198</v>
      </c>
      <c r="AM100" s="99">
        <v>9232</v>
      </c>
      <c r="AN100" s="97">
        <v>9216</v>
      </c>
      <c r="AO100" s="98">
        <v>9376</v>
      </c>
      <c r="AP100" s="98">
        <v>9425</v>
      </c>
      <c r="AQ100" s="98">
        <v>9396</v>
      </c>
      <c r="AR100" s="98">
        <v>9489</v>
      </c>
      <c r="AS100" s="98">
        <v>9418</v>
      </c>
      <c r="AT100" s="98">
        <v>9479</v>
      </c>
      <c r="AU100" s="98">
        <v>9482</v>
      </c>
      <c r="AV100" s="98">
        <v>9423</v>
      </c>
      <c r="AW100" s="98">
        <v>9390</v>
      </c>
      <c r="AX100" s="98">
        <v>9379</v>
      </c>
      <c r="AY100" s="99">
        <v>9356</v>
      </c>
      <c r="AZ100" s="97">
        <v>9472</v>
      </c>
      <c r="BA100" s="98">
        <v>9506</v>
      </c>
      <c r="BB100" s="98">
        <v>9377</v>
      </c>
      <c r="BC100" s="98">
        <v>9392</v>
      </c>
      <c r="BD100" s="98">
        <v>9392</v>
      </c>
      <c r="BE100" s="98">
        <v>9336</v>
      </c>
      <c r="BF100" s="98">
        <v>9312</v>
      </c>
      <c r="BG100" s="98">
        <v>9234</v>
      </c>
      <c r="BH100" s="98">
        <v>9337</v>
      </c>
      <c r="BI100" s="98">
        <v>9334</v>
      </c>
      <c r="BJ100" s="98">
        <v>9404</v>
      </c>
      <c r="BK100" s="101">
        <v>9501</v>
      </c>
      <c r="BL100" s="97">
        <v>9483</v>
      </c>
      <c r="BM100" s="285">
        <v>9473</v>
      </c>
      <c r="BN100" s="285">
        <v>9539</v>
      </c>
      <c r="BO100" s="285">
        <v>9491</v>
      </c>
      <c r="BP100" s="285">
        <v>9506</v>
      </c>
      <c r="BQ100" s="285">
        <v>9447</v>
      </c>
      <c r="BR100" s="285">
        <v>9336</v>
      </c>
      <c r="BS100" s="285">
        <v>9275</v>
      </c>
      <c r="BT100" s="285">
        <v>9203</v>
      </c>
      <c r="BU100" s="285">
        <v>9197</v>
      </c>
      <c r="BV100" s="285">
        <v>9153</v>
      </c>
      <c r="BW100" s="101">
        <v>9229</v>
      </c>
      <c r="BX100" s="97">
        <v>9299</v>
      </c>
      <c r="BY100" s="285">
        <v>9319</v>
      </c>
      <c r="BZ100" s="285">
        <v>9236</v>
      </c>
      <c r="CA100" s="285">
        <v>9180</v>
      </c>
      <c r="CB100" s="285">
        <v>9158</v>
      </c>
      <c r="CC100" s="285">
        <v>9081</v>
      </c>
      <c r="CD100" s="285">
        <v>9089</v>
      </c>
      <c r="CE100" s="285">
        <v>9114</v>
      </c>
      <c r="CF100" s="285">
        <v>9061</v>
      </c>
      <c r="CG100" s="98">
        <v>9034</v>
      </c>
      <c r="CH100" s="98">
        <v>8998</v>
      </c>
      <c r="CI100" s="99">
        <v>8970</v>
      </c>
      <c r="CJ100" s="99">
        <v>8950</v>
      </c>
      <c r="CK100" s="99">
        <v>8989</v>
      </c>
      <c r="CL100" s="99">
        <v>8970</v>
      </c>
      <c r="CM100" s="99">
        <v>8962</v>
      </c>
      <c r="CN100" s="99">
        <v>9014</v>
      </c>
      <c r="CO100" s="99">
        <v>9104</v>
      </c>
      <c r="CP100" s="99">
        <v>9139</v>
      </c>
      <c r="CQ100" s="99">
        <v>8996</v>
      </c>
      <c r="CR100" s="99">
        <v>9121</v>
      </c>
      <c r="CS100" s="99">
        <v>9099</v>
      </c>
      <c r="CT100" s="99">
        <v>9121</v>
      </c>
      <c r="CU100" s="99">
        <v>9146</v>
      </c>
      <c r="CV100" s="99">
        <v>9136</v>
      </c>
      <c r="CW100" s="99">
        <f>'1.COBERTURA  DANE'!D101</f>
        <v>9119</v>
      </c>
      <c r="CX100" s="241">
        <f t="shared" si="11"/>
        <v>-17</v>
      </c>
      <c r="CY100" s="203">
        <f t="shared" si="12"/>
        <v>-0.18607705779334502</v>
      </c>
      <c r="CZ100" s="241">
        <f t="shared" si="13"/>
        <v>-27</v>
      </c>
      <c r="DA100" s="203">
        <f t="shared" si="14"/>
        <v>-0.29521102121145854</v>
      </c>
    </row>
    <row r="101" spans="1:105" ht="15" outlineLevel="2">
      <c r="A101" s="104">
        <v>674</v>
      </c>
      <c r="B101" s="95" t="s">
        <v>137</v>
      </c>
      <c r="C101" s="96" t="s">
        <v>96</v>
      </c>
      <c r="D101" s="97">
        <v>14511</v>
      </c>
      <c r="E101" s="98">
        <v>14640</v>
      </c>
      <c r="F101" s="98">
        <v>14674</v>
      </c>
      <c r="G101" s="98">
        <v>15125</v>
      </c>
      <c r="H101" s="98">
        <v>15309</v>
      </c>
      <c r="I101" s="98">
        <v>15291</v>
      </c>
      <c r="J101" s="98">
        <v>15194</v>
      </c>
      <c r="K101" s="98">
        <v>15264</v>
      </c>
      <c r="L101" s="98">
        <v>15307</v>
      </c>
      <c r="M101" s="98">
        <v>15320</v>
      </c>
      <c r="N101" s="98">
        <v>15285</v>
      </c>
      <c r="O101" s="99">
        <v>15351</v>
      </c>
      <c r="P101" s="97">
        <v>15201</v>
      </c>
      <c r="Q101" s="98">
        <v>15171</v>
      </c>
      <c r="R101" s="100">
        <v>15128</v>
      </c>
      <c r="S101" s="98">
        <v>13643</v>
      </c>
      <c r="T101" s="98">
        <v>15186</v>
      </c>
      <c r="U101" s="98">
        <v>15193</v>
      </c>
      <c r="V101" s="98">
        <v>15154</v>
      </c>
      <c r="W101" s="98">
        <v>15179</v>
      </c>
      <c r="X101" s="98">
        <v>15188</v>
      </c>
      <c r="Y101" s="98">
        <v>15213</v>
      </c>
      <c r="Z101" s="98">
        <v>15221</v>
      </c>
      <c r="AA101" s="99">
        <v>15137</v>
      </c>
      <c r="AB101" s="97">
        <v>14983</v>
      </c>
      <c r="AC101" s="98">
        <v>15204</v>
      </c>
      <c r="AD101" s="98">
        <v>15001</v>
      </c>
      <c r="AE101" s="98">
        <v>15049</v>
      </c>
      <c r="AF101" s="98">
        <v>14984</v>
      </c>
      <c r="AG101" s="98">
        <v>14886</v>
      </c>
      <c r="AH101" s="98">
        <v>14863</v>
      </c>
      <c r="AI101" s="98">
        <v>14826</v>
      </c>
      <c r="AJ101" s="98">
        <v>14756</v>
      </c>
      <c r="AK101" s="98">
        <v>14812</v>
      </c>
      <c r="AL101" s="98">
        <v>14780</v>
      </c>
      <c r="AM101" s="99">
        <v>14768</v>
      </c>
      <c r="AN101" s="97">
        <v>14770</v>
      </c>
      <c r="AO101" s="98">
        <v>14713</v>
      </c>
      <c r="AP101" s="98">
        <v>14722</v>
      </c>
      <c r="AQ101" s="98">
        <v>14622</v>
      </c>
      <c r="AR101" s="98">
        <v>14713</v>
      </c>
      <c r="AS101" s="98">
        <v>14647</v>
      </c>
      <c r="AT101" s="98">
        <v>14643</v>
      </c>
      <c r="AU101" s="98">
        <v>14589</v>
      </c>
      <c r="AV101" s="98">
        <v>14568</v>
      </c>
      <c r="AW101" s="98">
        <v>14502</v>
      </c>
      <c r="AX101" s="98">
        <v>14477</v>
      </c>
      <c r="AY101" s="99">
        <v>14397</v>
      </c>
      <c r="AZ101" s="97">
        <v>14373</v>
      </c>
      <c r="BA101" s="98">
        <v>14347</v>
      </c>
      <c r="BB101" s="98">
        <v>14248</v>
      </c>
      <c r="BC101" s="98">
        <v>14146</v>
      </c>
      <c r="BD101" s="98">
        <v>14000</v>
      </c>
      <c r="BE101" s="98">
        <v>13964</v>
      </c>
      <c r="BF101" s="98">
        <v>13842</v>
      </c>
      <c r="BG101" s="98">
        <v>13670</v>
      </c>
      <c r="BH101" s="98">
        <v>13667</v>
      </c>
      <c r="BI101" s="98">
        <v>13517</v>
      </c>
      <c r="BJ101" s="98">
        <v>13474</v>
      </c>
      <c r="BK101" s="101">
        <v>13514</v>
      </c>
      <c r="BL101" s="97">
        <v>13461</v>
      </c>
      <c r="BM101" s="285">
        <v>13427</v>
      </c>
      <c r="BN101" s="285">
        <v>13393</v>
      </c>
      <c r="BO101" s="285">
        <v>13394</v>
      </c>
      <c r="BP101" s="285">
        <v>13369</v>
      </c>
      <c r="BQ101" s="285">
        <v>13293</v>
      </c>
      <c r="BR101" s="285">
        <v>13044</v>
      </c>
      <c r="BS101" s="285">
        <v>12928</v>
      </c>
      <c r="BT101" s="285">
        <v>12870</v>
      </c>
      <c r="BU101" s="285">
        <v>12789</v>
      </c>
      <c r="BV101" s="285">
        <v>12697</v>
      </c>
      <c r="BW101" s="101">
        <v>12703</v>
      </c>
      <c r="BX101" s="97">
        <v>12728</v>
      </c>
      <c r="BY101" s="285">
        <v>12663</v>
      </c>
      <c r="BZ101" s="285">
        <v>12557</v>
      </c>
      <c r="CA101" s="285">
        <v>12497</v>
      </c>
      <c r="CB101" s="285">
        <v>12451</v>
      </c>
      <c r="CC101" s="285">
        <v>12375</v>
      </c>
      <c r="CD101" s="285">
        <v>12298</v>
      </c>
      <c r="CE101" s="285">
        <v>12280</v>
      </c>
      <c r="CF101" s="285">
        <v>12220</v>
      </c>
      <c r="CG101" s="98">
        <v>12203</v>
      </c>
      <c r="CH101" s="98">
        <v>12193</v>
      </c>
      <c r="CI101" s="99">
        <v>12140</v>
      </c>
      <c r="CJ101" s="99">
        <v>12112</v>
      </c>
      <c r="CK101" s="99">
        <v>12119</v>
      </c>
      <c r="CL101" s="99">
        <v>12109</v>
      </c>
      <c r="CM101" s="99">
        <v>12090</v>
      </c>
      <c r="CN101" s="99">
        <v>12053</v>
      </c>
      <c r="CO101" s="99">
        <v>12194</v>
      </c>
      <c r="CP101" s="99">
        <v>12292</v>
      </c>
      <c r="CQ101" s="99">
        <v>12322</v>
      </c>
      <c r="CR101" s="99">
        <v>12277</v>
      </c>
      <c r="CS101" s="99">
        <v>12292</v>
      </c>
      <c r="CT101" s="99">
        <v>12272</v>
      </c>
      <c r="CU101" s="99">
        <v>12269</v>
      </c>
      <c r="CV101" s="99">
        <v>12232</v>
      </c>
      <c r="CW101" s="99">
        <f>'1.COBERTURA  DANE'!D102</f>
        <v>12212</v>
      </c>
      <c r="CX101" s="241">
        <f t="shared" si="11"/>
        <v>-20</v>
      </c>
      <c r="CY101" s="203">
        <f t="shared" si="12"/>
        <v>-0.16350555918901241</v>
      </c>
      <c r="CZ101" s="241">
        <f t="shared" si="13"/>
        <v>-57</v>
      </c>
      <c r="DA101" s="203">
        <f t="shared" si="14"/>
        <v>-0.46458554079387071</v>
      </c>
    </row>
    <row r="102" spans="1:105" ht="15" outlineLevel="2">
      <c r="A102" s="104">
        <v>697</v>
      </c>
      <c r="B102" s="95" t="s">
        <v>137</v>
      </c>
      <c r="C102" s="96" t="s">
        <v>187</v>
      </c>
      <c r="D102" s="97">
        <v>14691</v>
      </c>
      <c r="E102" s="98">
        <v>14764</v>
      </c>
      <c r="F102" s="98">
        <v>14731</v>
      </c>
      <c r="G102" s="98">
        <v>14730</v>
      </c>
      <c r="H102" s="98">
        <v>14659</v>
      </c>
      <c r="I102" s="98">
        <v>14643</v>
      </c>
      <c r="J102" s="98">
        <v>14556</v>
      </c>
      <c r="K102" s="98">
        <v>14621</v>
      </c>
      <c r="L102" s="98">
        <v>14704</v>
      </c>
      <c r="M102" s="98">
        <v>14792</v>
      </c>
      <c r="N102" s="98">
        <v>14737</v>
      </c>
      <c r="O102" s="99">
        <v>14833</v>
      </c>
      <c r="P102" s="97">
        <v>14867</v>
      </c>
      <c r="Q102" s="98">
        <v>14912</v>
      </c>
      <c r="R102" s="100">
        <v>14952</v>
      </c>
      <c r="S102" s="98">
        <v>14912</v>
      </c>
      <c r="T102" s="98">
        <v>15077</v>
      </c>
      <c r="U102" s="98">
        <v>15100</v>
      </c>
      <c r="V102" s="98">
        <v>15076</v>
      </c>
      <c r="W102" s="98">
        <v>14916</v>
      </c>
      <c r="X102" s="98">
        <v>14914</v>
      </c>
      <c r="Y102" s="98">
        <v>15041</v>
      </c>
      <c r="Z102" s="98">
        <v>15193</v>
      </c>
      <c r="AA102" s="99">
        <v>15095</v>
      </c>
      <c r="AB102" s="97">
        <v>15183</v>
      </c>
      <c r="AC102" s="98">
        <v>15270</v>
      </c>
      <c r="AD102" s="98">
        <v>15282</v>
      </c>
      <c r="AE102" s="98">
        <v>15300</v>
      </c>
      <c r="AF102" s="98">
        <v>15180</v>
      </c>
      <c r="AG102" s="98">
        <v>15081</v>
      </c>
      <c r="AH102" s="98">
        <v>15049</v>
      </c>
      <c r="AI102" s="98">
        <v>15090</v>
      </c>
      <c r="AJ102" s="98">
        <v>15050</v>
      </c>
      <c r="AK102" s="98">
        <v>15136</v>
      </c>
      <c r="AL102" s="98">
        <v>15115</v>
      </c>
      <c r="AM102" s="99">
        <v>15141</v>
      </c>
      <c r="AN102" s="97">
        <v>15122</v>
      </c>
      <c r="AO102" s="98">
        <v>15178</v>
      </c>
      <c r="AP102" s="98">
        <v>15265</v>
      </c>
      <c r="AQ102" s="98">
        <v>15339</v>
      </c>
      <c r="AR102" s="98">
        <v>15449</v>
      </c>
      <c r="AS102" s="98">
        <v>15455</v>
      </c>
      <c r="AT102" s="98">
        <v>15445</v>
      </c>
      <c r="AU102" s="98">
        <v>15486</v>
      </c>
      <c r="AV102" s="98">
        <v>15406</v>
      </c>
      <c r="AW102" s="98">
        <v>15441</v>
      </c>
      <c r="AX102" s="98">
        <v>15436</v>
      </c>
      <c r="AY102" s="99">
        <v>15504</v>
      </c>
      <c r="AZ102" s="97">
        <v>15529</v>
      </c>
      <c r="BA102" s="98">
        <v>15643</v>
      </c>
      <c r="BB102" s="98">
        <v>15541</v>
      </c>
      <c r="BC102" s="98">
        <v>15529</v>
      </c>
      <c r="BD102" s="98">
        <v>15524</v>
      </c>
      <c r="BE102" s="98">
        <v>15407</v>
      </c>
      <c r="BF102" s="98">
        <v>15353</v>
      </c>
      <c r="BG102" s="98">
        <v>15183</v>
      </c>
      <c r="BH102" s="98">
        <v>15252</v>
      </c>
      <c r="BI102" s="98">
        <v>15124</v>
      </c>
      <c r="BJ102" s="98">
        <v>15129</v>
      </c>
      <c r="BK102" s="101">
        <v>15205</v>
      </c>
      <c r="BL102" s="97">
        <v>15225</v>
      </c>
      <c r="BM102" s="285">
        <v>15240</v>
      </c>
      <c r="BN102" s="285">
        <v>15245</v>
      </c>
      <c r="BO102" s="285">
        <v>15235</v>
      </c>
      <c r="BP102" s="285">
        <v>15247</v>
      </c>
      <c r="BQ102" s="285">
        <v>15220</v>
      </c>
      <c r="BR102" s="285">
        <v>14969</v>
      </c>
      <c r="BS102" s="285">
        <v>14844</v>
      </c>
      <c r="BT102" s="285">
        <v>14773</v>
      </c>
      <c r="BU102" s="285">
        <v>14707</v>
      </c>
      <c r="BV102" s="285">
        <v>14735</v>
      </c>
      <c r="BW102" s="101">
        <v>14813</v>
      </c>
      <c r="BX102" s="97">
        <v>14882</v>
      </c>
      <c r="BY102" s="285">
        <v>14857</v>
      </c>
      <c r="BZ102" s="285">
        <v>14632</v>
      </c>
      <c r="CA102" s="285">
        <v>14494</v>
      </c>
      <c r="CB102" s="285">
        <v>14451</v>
      </c>
      <c r="CC102" s="285">
        <v>14317</v>
      </c>
      <c r="CD102" s="285">
        <v>14245</v>
      </c>
      <c r="CE102" s="285">
        <v>14282</v>
      </c>
      <c r="CF102" s="285">
        <v>14197</v>
      </c>
      <c r="CG102" s="98">
        <v>14176</v>
      </c>
      <c r="CH102" s="98">
        <v>14151</v>
      </c>
      <c r="CI102" s="99">
        <v>14104</v>
      </c>
      <c r="CJ102" s="99">
        <v>14065</v>
      </c>
      <c r="CK102" s="99">
        <v>14086</v>
      </c>
      <c r="CL102" s="99">
        <v>14079</v>
      </c>
      <c r="CM102" s="99">
        <v>14075</v>
      </c>
      <c r="CN102" s="99">
        <v>14082</v>
      </c>
      <c r="CO102" s="99">
        <v>14226</v>
      </c>
      <c r="CP102" s="99">
        <v>14339</v>
      </c>
      <c r="CQ102" s="99">
        <v>14400</v>
      </c>
      <c r="CR102" s="99">
        <v>14348</v>
      </c>
      <c r="CS102" s="99">
        <v>14378</v>
      </c>
      <c r="CT102" s="99">
        <v>14418</v>
      </c>
      <c r="CU102" s="99">
        <v>14476</v>
      </c>
      <c r="CV102" s="99">
        <v>14484</v>
      </c>
      <c r="CW102" s="99">
        <f>'1.COBERTURA  DANE'!D103</f>
        <v>14441</v>
      </c>
      <c r="CX102" s="241">
        <f t="shared" si="11"/>
        <v>-43</v>
      </c>
      <c r="CY102" s="203">
        <f t="shared" si="12"/>
        <v>-0.2968793151063242</v>
      </c>
      <c r="CZ102" s="241">
        <f t="shared" si="13"/>
        <v>-35</v>
      </c>
      <c r="DA102" s="203">
        <f t="shared" si="14"/>
        <v>-0.24177949709864605</v>
      </c>
    </row>
    <row r="103" spans="1:105" ht="15" outlineLevel="2">
      <c r="A103" s="104">
        <v>756</v>
      </c>
      <c r="B103" s="95" t="s">
        <v>137</v>
      </c>
      <c r="C103" s="96" t="s">
        <v>57</v>
      </c>
      <c r="D103" s="97">
        <v>25802</v>
      </c>
      <c r="E103" s="98">
        <v>25837</v>
      </c>
      <c r="F103" s="98">
        <v>25755</v>
      </c>
      <c r="G103" s="98">
        <v>25822</v>
      </c>
      <c r="H103" s="98">
        <v>25713</v>
      </c>
      <c r="I103" s="98">
        <v>25785</v>
      </c>
      <c r="J103" s="98">
        <v>24688</v>
      </c>
      <c r="K103" s="98">
        <v>25696</v>
      </c>
      <c r="L103" s="98">
        <v>24912</v>
      </c>
      <c r="M103" s="98">
        <v>25174</v>
      </c>
      <c r="N103" s="98">
        <v>25243</v>
      </c>
      <c r="O103" s="99">
        <v>25374</v>
      </c>
      <c r="P103" s="97">
        <v>25380</v>
      </c>
      <c r="Q103" s="98">
        <v>25243</v>
      </c>
      <c r="R103" s="100">
        <v>25497</v>
      </c>
      <c r="S103" s="98">
        <v>25603</v>
      </c>
      <c r="T103" s="98">
        <v>25594</v>
      </c>
      <c r="U103" s="98">
        <v>25880</v>
      </c>
      <c r="V103" s="98">
        <v>25901</v>
      </c>
      <c r="W103" s="98">
        <v>25872</v>
      </c>
      <c r="X103" s="98">
        <v>25997</v>
      </c>
      <c r="Y103" s="98">
        <v>26147</v>
      </c>
      <c r="Z103" s="98">
        <v>26092</v>
      </c>
      <c r="AA103" s="99">
        <v>26057</v>
      </c>
      <c r="AB103" s="97">
        <v>26086</v>
      </c>
      <c r="AC103" s="98">
        <v>26214</v>
      </c>
      <c r="AD103" s="98">
        <v>26129</v>
      </c>
      <c r="AE103" s="98">
        <v>25983</v>
      </c>
      <c r="AF103" s="98">
        <v>26184</v>
      </c>
      <c r="AG103" s="98">
        <v>25945</v>
      </c>
      <c r="AH103" s="98">
        <v>25774</v>
      </c>
      <c r="AI103" s="98">
        <v>25742</v>
      </c>
      <c r="AJ103" s="98">
        <v>25607</v>
      </c>
      <c r="AK103" s="98">
        <v>25900</v>
      </c>
      <c r="AL103" s="98">
        <v>25873</v>
      </c>
      <c r="AM103" s="99">
        <v>25933</v>
      </c>
      <c r="AN103" s="97">
        <v>25807</v>
      </c>
      <c r="AO103" s="98">
        <v>25956</v>
      </c>
      <c r="AP103" s="98">
        <v>26066</v>
      </c>
      <c r="AQ103" s="98">
        <v>25946</v>
      </c>
      <c r="AR103" s="98">
        <v>26198</v>
      </c>
      <c r="AS103" s="98">
        <v>26055</v>
      </c>
      <c r="AT103" s="98">
        <v>26255</v>
      </c>
      <c r="AU103" s="98">
        <v>26354</v>
      </c>
      <c r="AV103" s="98">
        <v>26101</v>
      </c>
      <c r="AW103" s="98">
        <v>26118</v>
      </c>
      <c r="AX103" s="98">
        <v>26045</v>
      </c>
      <c r="AY103" s="99">
        <v>25956</v>
      </c>
      <c r="AZ103" s="97">
        <v>25995</v>
      </c>
      <c r="BA103" s="98">
        <v>25902</v>
      </c>
      <c r="BB103" s="98">
        <v>25847</v>
      </c>
      <c r="BC103" s="98">
        <v>25594</v>
      </c>
      <c r="BD103" s="98">
        <v>25572</v>
      </c>
      <c r="BE103" s="98">
        <v>25499</v>
      </c>
      <c r="BF103" s="98">
        <v>25416</v>
      </c>
      <c r="BG103" s="98">
        <v>25196</v>
      </c>
      <c r="BH103" s="98">
        <v>25279</v>
      </c>
      <c r="BI103" s="98">
        <v>25088</v>
      </c>
      <c r="BJ103" s="98">
        <v>25225</v>
      </c>
      <c r="BK103" s="101">
        <v>25309</v>
      </c>
      <c r="BL103" s="97">
        <v>25381</v>
      </c>
      <c r="BM103" s="285">
        <v>25430</v>
      </c>
      <c r="BN103" s="285">
        <v>25292</v>
      </c>
      <c r="BO103" s="285">
        <v>25212</v>
      </c>
      <c r="BP103" s="285">
        <v>25255</v>
      </c>
      <c r="BQ103" s="285">
        <v>25100</v>
      </c>
      <c r="BR103" s="285">
        <v>24641</v>
      </c>
      <c r="BS103" s="285">
        <v>24464</v>
      </c>
      <c r="BT103" s="285">
        <v>24298</v>
      </c>
      <c r="BU103" s="285">
        <v>24229</v>
      </c>
      <c r="BV103" s="285">
        <v>24145</v>
      </c>
      <c r="BW103" s="101">
        <v>24290</v>
      </c>
      <c r="BX103" s="97">
        <v>24182</v>
      </c>
      <c r="BY103" s="285">
        <v>24060</v>
      </c>
      <c r="BZ103" s="285">
        <v>23796</v>
      </c>
      <c r="CA103" s="285">
        <v>23548</v>
      </c>
      <c r="CB103" s="285">
        <v>23412</v>
      </c>
      <c r="CC103" s="285">
        <v>23330</v>
      </c>
      <c r="CD103" s="285">
        <v>23250</v>
      </c>
      <c r="CE103" s="285">
        <v>23260</v>
      </c>
      <c r="CF103" s="285">
        <v>23167</v>
      </c>
      <c r="CG103" s="98">
        <v>23063</v>
      </c>
      <c r="CH103" s="98">
        <v>23061</v>
      </c>
      <c r="CI103" s="99">
        <v>23031</v>
      </c>
      <c r="CJ103" s="99">
        <v>22958</v>
      </c>
      <c r="CK103" s="99">
        <v>22938</v>
      </c>
      <c r="CL103" s="99">
        <v>22935</v>
      </c>
      <c r="CM103" s="99">
        <v>22853</v>
      </c>
      <c r="CN103" s="99">
        <v>23004</v>
      </c>
      <c r="CO103" s="99">
        <v>23299</v>
      </c>
      <c r="CP103" s="99">
        <v>23460</v>
      </c>
      <c r="CQ103" s="99">
        <v>23257</v>
      </c>
      <c r="CR103" s="99">
        <v>23355</v>
      </c>
      <c r="CS103" s="99">
        <v>23503</v>
      </c>
      <c r="CT103" s="99">
        <v>23629</v>
      </c>
      <c r="CU103" s="99">
        <v>23659</v>
      </c>
      <c r="CV103" s="99">
        <v>23657</v>
      </c>
      <c r="CW103" s="99">
        <f>'1.COBERTURA  DANE'!D104</f>
        <v>23542</v>
      </c>
      <c r="CX103" s="241">
        <f t="shared" si="11"/>
        <v>-115</v>
      </c>
      <c r="CY103" s="203">
        <f t="shared" si="12"/>
        <v>-0.48611404658240692</v>
      </c>
      <c r="CZ103" s="241">
        <f t="shared" si="13"/>
        <v>-117</v>
      </c>
      <c r="DA103" s="203">
        <f t="shared" si="14"/>
        <v>-0.49452639587471997</v>
      </c>
    </row>
    <row r="104" spans="1:105" s="18" customFormat="1" ht="15" outlineLevel="1">
      <c r="A104" s="88" t="s">
        <v>146</v>
      </c>
      <c r="B104" s="83"/>
      <c r="C104" s="89" t="s">
        <v>144</v>
      </c>
      <c r="D104" s="90">
        <f t="shared" ref="D104:AH104" si="16">SUBTOTAL(9,D105:D127)</f>
        <v>219060</v>
      </c>
      <c r="E104" s="91">
        <f t="shared" si="16"/>
        <v>219618</v>
      </c>
      <c r="F104" s="91">
        <f t="shared" si="16"/>
        <v>219766</v>
      </c>
      <c r="G104" s="91">
        <f t="shared" si="16"/>
        <v>219211</v>
      </c>
      <c r="H104" s="91">
        <f t="shared" si="16"/>
        <v>218058</v>
      </c>
      <c r="I104" s="91">
        <f t="shared" si="16"/>
        <v>218897</v>
      </c>
      <c r="J104" s="91">
        <f t="shared" si="16"/>
        <v>217040</v>
      </c>
      <c r="K104" s="91">
        <f t="shared" si="16"/>
        <v>217970</v>
      </c>
      <c r="L104" s="91">
        <f t="shared" si="16"/>
        <v>218473</v>
      </c>
      <c r="M104" s="91">
        <f t="shared" si="16"/>
        <v>219503</v>
      </c>
      <c r="N104" s="91">
        <f t="shared" si="16"/>
        <v>219758</v>
      </c>
      <c r="O104" s="92">
        <f t="shared" si="16"/>
        <v>221768</v>
      </c>
      <c r="P104" s="90">
        <f t="shared" si="16"/>
        <v>222219</v>
      </c>
      <c r="Q104" s="91">
        <f t="shared" si="16"/>
        <v>222617</v>
      </c>
      <c r="R104" s="93">
        <f t="shared" si="16"/>
        <v>224521</v>
      </c>
      <c r="S104" s="91">
        <f t="shared" si="16"/>
        <v>225185</v>
      </c>
      <c r="T104" s="91">
        <f t="shared" si="16"/>
        <v>228084</v>
      </c>
      <c r="U104" s="91">
        <f t="shared" si="16"/>
        <v>229022</v>
      </c>
      <c r="V104" s="91">
        <f t="shared" si="16"/>
        <v>229148</v>
      </c>
      <c r="W104" s="91">
        <f t="shared" si="16"/>
        <v>228371</v>
      </c>
      <c r="X104" s="91">
        <f t="shared" si="16"/>
        <v>228234</v>
      </c>
      <c r="Y104" s="91">
        <f t="shared" si="16"/>
        <v>229166</v>
      </c>
      <c r="Z104" s="91">
        <f t="shared" si="16"/>
        <v>229451</v>
      </c>
      <c r="AA104" s="92">
        <f t="shared" si="16"/>
        <v>228525</v>
      </c>
      <c r="AB104" s="90">
        <f t="shared" si="16"/>
        <v>228006</v>
      </c>
      <c r="AC104" s="91">
        <f t="shared" si="16"/>
        <v>230091</v>
      </c>
      <c r="AD104" s="91">
        <f t="shared" si="16"/>
        <v>229412</v>
      </c>
      <c r="AE104" s="91">
        <f t="shared" si="16"/>
        <v>229898</v>
      </c>
      <c r="AF104" s="91">
        <f t="shared" si="16"/>
        <v>229287</v>
      </c>
      <c r="AG104" s="91">
        <f t="shared" si="16"/>
        <v>227391</v>
      </c>
      <c r="AH104" s="91">
        <f t="shared" si="16"/>
        <v>226879</v>
      </c>
      <c r="AI104" s="91">
        <v>227191</v>
      </c>
      <c r="AJ104" s="91">
        <v>227941</v>
      </c>
      <c r="AK104" s="91">
        <v>230148</v>
      </c>
      <c r="AL104" s="91">
        <v>229661</v>
      </c>
      <c r="AM104" s="92">
        <v>230697</v>
      </c>
      <c r="AN104" s="90">
        <f>SUM(AN105:AN127)</f>
        <v>230359</v>
      </c>
      <c r="AO104" s="91">
        <f>SUM(AO105:AO127)</f>
        <v>231977</v>
      </c>
      <c r="AP104" s="91">
        <f>SUM(AP105:AP127)</f>
        <v>231809</v>
      </c>
      <c r="AQ104" s="91">
        <f>SUM(AQ105:AQ127)</f>
        <v>230994</v>
      </c>
      <c r="AR104" s="91">
        <f>SUM(AR105:AR127)</f>
        <v>232502</v>
      </c>
      <c r="AS104" s="91">
        <v>232622</v>
      </c>
      <c r="AT104" s="91">
        <v>232689</v>
      </c>
      <c r="AU104" s="91">
        <v>232998</v>
      </c>
      <c r="AV104" s="91">
        <v>231733</v>
      </c>
      <c r="AW104" s="91">
        <v>231816</v>
      </c>
      <c r="AX104" s="91">
        <v>231941</v>
      </c>
      <c r="AY104" s="92">
        <v>232239</v>
      </c>
      <c r="AZ104" s="90">
        <v>232647</v>
      </c>
      <c r="BA104" s="91">
        <v>233374</v>
      </c>
      <c r="BB104" s="91">
        <v>232449</v>
      </c>
      <c r="BC104" s="91">
        <v>231468</v>
      </c>
      <c r="BD104" s="91">
        <v>231305</v>
      </c>
      <c r="BE104" s="91">
        <v>229963</v>
      </c>
      <c r="BF104" s="91">
        <v>229330</v>
      </c>
      <c r="BG104" s="91">
        <v>227291</v>
      </c>
      <c r="BH104" s="91">
        <v>227527</v>
      </c>
      <c r="BI104" s="91">
        <v>226191</v>
      </c>
      <c r="BJ104" s="91">
        <v>228094</v>
      </c>
      <c r="BK104" s="94">
        <v>229684</v>
      </c>
      <c r="BL104" s="90">
        <v>230007</v>
      </c>
      <c r="BM104" s="284">
        <v>231187</v>
      </c>
      <c r="BN104" s="284">
        <v>230728</v>
      </c>
      <c r="BO104" s="284">
        <v>230499</v>
      </c>
      <c r="BP104" s="284">
        <v>230818</v>
      </c>
      <c r="BQ104" s="284">
        <v>230298</v>
      </c>
      <c r="BR104" s="284">
        <v>227205</v>
      </c>
      <c r="BS104" s="284">
        <v>226073</v>
      </c>
      <c r="BT104" s="284">
        <v>225923</v>
      </c>
      <c r="BU104" s="284">
        <v>225778</v>
      </c>
      <c r="BV104" s="284">
        <v>225731</v>
      </c>
      <c r="BW104" s="94">
        <v>226573</v>
      </c>
      <c r="BX104" s="90">
        <v>225818</v>
      </c>
      <c r="BY104" s="284">
        <v>224465</v>
      </c>
      <c r="BZ104" s="284">
        <v>222667</v>
      </c>
      <c r="CA104" s="284">
        <v>220717</v>
      </c>
      <c r="CB104" s="284">
        <v>220029</v>
      </c>
      <c r="CC104" s="284">
        <v>217063</v>
      </c>
      <c r="CD104" s="284">
        <v>216431</v>
      </c>
      <c r="CE104" s="284">
        <v>216373</v>
      </c>
      <c r="CF104" s="284">
        <v>215189</v>
      </c>
      <c r="CG104" s="91">
        <v>214195</v>
      </c>
      <c r="CH104" s="91">
        <v>214212</v>
      </c>
      <c r="CI104" s="92">
        <v>214036</v>
      </c>
      <c r="CJ104" s="92">
        <v>213541</v>
      </c>
      <c r="CK104" s="92">
        <v>213793</v>
      </c>
      <c r="CL104" s="92">
        <v>213180</v>
      </c>
      <c r="CM104" s="92">
        <v>212606</v>
      </c>
      <c r="CN104" s="92">
        <v>213088</v>
      </c>
      <c r="CO104" s="92">
        <v>214024</v>
      </c>
      <c r="CP104" s="92">
        <v>214916</v>
      </c>
      <c r="CQ104" s="92">
        <v>214122</v>
      </c>
      <c r="CR104" s="92">
        <v>215132</v>
      </c>
      <c r="CS104" s="92">
        <v>216164</v>
      </c>
      <c r="CT104" s="92">
        <v>216545</v>
      </c>
      <c r="CU104" s="92">
        <v>217168</v>
      </c>
      <c r="CV104" s="92">
        <v>217109</v>
      </c>
      <c r="CW104" s="92">
        <f>'1.COBERTURA  DANE'!D105</f>
        <v>216604</v>
      </c>
      <c r="CX104" s="241">
        <f t="shared" si="11"/>
        <v>-505</v>
      </c>
      <c r="CY104" s="203">
        <f t="shared" si="12"/>
        <v>-0.23260205703126083</v>
      </c>
      <c r="CZ104" s="241">
        <f t="shared" si="13"/>
        <v>-564</v>
      </c>
      <c r="DA104" s="203">
        <f t="shared" si="14"/>
        <v>-0.25970677079496057</v>
      </c>
    </row>
    <row r="105" spans="1:105" ht="15" outlineLevel="2">
      <c r="A105" s="104">
        <v>30</v>
      </c>
      <c r="B105" s="95" t="s">
        <v>144</v>
      </c>
      <c r="C105" s="96" t="s">
        <v>5</v>
      </c>
      <c r="D105" s="97">
        <v>11867</v>
      </c>
      <c r="E105" s="98">
        <v>11907</v>
      </c>
      <c r="F105" s="98">
        <v>12024</v>
      </c>
      <c r="G105" s="98">
        <v>11841</v>
      </c>
      <c r="H105" s="98">
        <v>12005</v>
      </c>
      <c r="I105" s="98">
        <v>12222</v>
      </c>
      <c r="J105" s="98">
        <v>11995</v>
      </c>
      <c r="K105" s="98">
        <v>12081</v>
      </c>
      <c r="L105" s="98">
        <v>11528</v>
      </c>
      <c r="M105" s="98">
        <v>11647</v>
      </c>
      <c r="N105" s="98">
        <v>11569</v>
      </c>
      <c r="O105" s="99">
        <v>11826</v>
      </c>
      <c r="P105" s="97">
        <v>11794</v>
      </c>
      <c r="Q105" s="98">
        <v>11691</v>
      </c>
      <c r="R105" s="100">
        <v>11716</v>
      </c>
      <c r="S105" s="98">
        <v>11444</v>
      </c>
      <c r="T105" s="98">
        <v>11260</v>
      </c>
      <c r="U105" s="98">
        <v>11081</v>
      </c>
      <c r="V105" s="98">
        <v>11045</v>
      </c>
      <c r="W105" s="98">
        <v>10939</v>
      </c>
      <c r="X105" s="98">
        <v>10877</v>
      </c>
      <c r="Y105" s="98">
        <v>10837</v>
      </c>
      <c r="Z105" s="98">
        <v>10779</v>
      </c>
      <c r="AA105" s="99">
        <v>10711</v>
      </c>
      <c r="AB105" s="97">
        <v>10627</v>
      </c>
      <c r="AC105" s="98">
        <v>10641</v>
      </c>
      <c r="AD105" s="98">
        <v>10553</v>
      </c>
      <c r="AE105" s="98">
        <v>10442</v>
      </c>
      <c r="AF105" s="98">
        <v>10377</v>
      </c>
      <c r="AG105" s="98">
        <v>10208</v>
      </c>
      <c r="AH105" s="98">
        <v>10176</v>
      </c>
      <c r="AI105" s="98">
        <v>10125</v>
      </c>
      <c r="AJ105" s="98">
        <v>10431</v>
      </c>
      <c r="AK105" s="98">
        <v>10820</v>
      </c>
      <c r="AL105" s="98">
        <v>10756</v>
      </c>
      <c r="AM105" s="99">
        <v>10732</v>
      </c>
      <c r="AN105" s="97">
        <v>10644</v>
      </c>
      <c r="AO105" s="98">
        <v>10824</v>
      </c>
      <c r="AP105" s="98">
        <v>10857</v>
      </c>
      <c r="AQ105" s="98">
        <v>10732</v>
      </c>
      <c r="AR105" s="98">
        <v>10806</v>
      </c>
      <c r="AS105" s="98">
        <v>10931</v>
      </c>
      <c r="AT105" s="98">
        <v>10899</v>
      </c>
      <c r="AU105" s="98">
        <v>10934</v>
      </c>
      <c r="AV105" s="98">
        <v>10828</v>
      </c>
      <c r="AW105" s="98">
        <v>10802</v>
      </c>
      <c r="AX105" s="98">
        <v>10799</v>
      </c>
      <c r="AY105" s="99">
        <v>10863</v>
      </c>
      <c r="AZ105" s="97">
        <v>10912</v>
      </c>
      <c r="BA105" s="98">
        <v>10949</v>
      </c>
      <c r="BB105" s="98">
        <v>10899</v>
      </c>
      <c r="BC105" s="98">
        <v>10827</v>
      </c>
      <c r="BD105" s="98">
        <v>10784</v>
      </c>
      <c r="BE105" s="98">
        <v>10713</v>
      </c>
      <c r="BF105" s="98">
        <v>10590</v>
      </c>
      <c r="BG105" s="98">
        <v>10442</v>
      </c>
      <c r="BH105" s="98">
        <v>10392</v>
      </c>
      <c r="BI105" s="98">
        <v>10329</v>
      </c>
      <c r="BJ105" s="98">
        <v>10511</v>
      </c>
      <c r="BK105" s="101">
        <v>10757</v>
      </c>
      <c r="BL105" s="97">
        <v>10849</v>
      </c>
      <c r="BM105" s="285">
        <v>11066</v>
      </c>
      <c r="BN105" s="285">
        <v>11017</v>
      </c>
      <c r="BO105" s="285">
        <v>11046</v>
      </c>
      <c r="BP105" s="285">
        <v>11084</v>
      </c>
      <c r="BQ105" s="285">
        <v>11166</v>
      </c>
      <c r="BR105" s="285">
        <v>11057</v>
      </c>
      <c r="BS105" s="285">
        <v>11038</v>
      </c>
      <c r="BT105" s="285">
        <v>11019</v>
      </c>
      <c r="BU105" s="285">
        <v>11000</v>
      </c>
      <c r="BV105" s="285">
        <v>10981</v>
      </c>
      <c r="BW105" s="101">
        <v>11011</v>
      </c>
      <c r="BX105" s="97">
        <v>11041</v>
      </c>
      <c r="BY105" s="285">
        <v>10874</v>
      </c>
      <c r="BZ105" s="285">
        <v>10580</v>
      </c>
      <c r="CA105" s="285">
        <v>10398</v>
      </c>
      <c r="CB105" s="285">
        <v>10351</v>
      </c>
      <c r="CC105" s="285">
        <v>9883</v>
      </c>
      <c r="CD105" s="285">
        <v>9736</v>
      </c>
      <c r="CE105" s="285">
        <v>9704</v>
      </c>
      <c r="CF105" s="285">
        <v>9505</v>
      </c>
      <c r="CG105" s="98">
        <v>9366</v>
      </c>
      <c r="CH105" s="98">
        <v>9314</v>
      </c>
      <c r="CI105" s="99">
        <v>9272</v>
      </c>
      <c r="CJ105" s="99">
        <v>9217</v>
      </c>
      <c r="CK105" s="99">
        <v>9260</v>
      </c>
      <c r="CL105" s="99">
        <v>9251</v>
      </c>
      <c r="CM105" s="99">
        <v>9196</v>
      </c>
      <c r="CN105" s="99">
        <v>9347</v>
      </c>
      <c r="CO105" s="99">
        <v>9393</v>
      </c>
      <c r="CP105" s="99">
        <v>9398</v>
      </c>
      <c r="CQ105" s="99">
        <v>9624</v>
      </c>
      <c r="CR105" s="99">
        <v>9617</v>
      </c>
      <c r="CS105" s="99">
        <v>9754</v>
      </c>
      <c r="CT105" s="99">
        <v>9770</v>
      </c>
      <c r="CU105" s="99">
        <v>9809</v>
      </c>
      <c r="CV105" s="99">
        <v>9782</v>
      </c>
      <c r="CW105" s="99">
        <f>'1.COBERTURA  DANE'!D106</f>
        <v>9923</v>
      </c>
      <c r="CX105" s="241">
        <f t="shared" si="11"/>
        <v>141</v>
      </c>
      <c r="CY105" s="203">
        <f t="shared" si="12"/>
        <v>1.4414230218769168</v>
      </c>
      <c r="CZ105" s="241">
        <f t="shared" si="13"/>
        <v>114</v>
      </c>
      <c r="DA105" s="203">
        <f t="shared" si="14"/>
        <v>1.1621979814456112</v>
      </c>
    </row>
    <row r="106" spans="1:105" ht="15" outlineLevel="2">
      <c r="A106" s="104">
        <v>34</v>
      </c>
      <c r="B106" s="95" t="s">
        <v>144</v>
      </c>
      <c r="C106" s="96" t="s">
        <v>63</v>
      </c>
      <c r="D106" s="97">
        <v>25729</v>
      </c>
      <c r="E106" s="98">
        <v>25818</v>
      </c>
      <c r="F106" s="98">
        <v>25800</v>
      </c>
      <c r="G106" s="98">
        <v>26004</v>
      </c>
      <c r="H106" s="98">
        <v>25922</v>
      </c>
      <c r="I106" s="98">
        <v>25810</v>
      </c>
      <c r="J106" s="98">
        <v>25479</v>
      </c>
      <c r="K106" s="98">
        <v>25757</v>
      </c>
      <c r="L106" s="98">
        <v>26526</v>
      </c>
      <c r="M106" s="98">
        <v>26632</v>
      </c>
      <c r="N106" s="98">
        <v>26728</v>
      </c>
      <c r="O106" s="99">
        <v>27006</v>
      </c>
      <c r="P106" s="97">
        <v>27040</v>
      </c>
      <c r="Q106" s="98">
        <v>27137</v>
      </c>
      <c r="R106" s="100">
        <v>27864</v>
      </c>
      <c r="S106" s="98">
        <v>27940</v>
      </c>
      <c r="T106" s="98">
        <v>28850</v>
      </c>
      <c r="U106" s="98">
        <v>29094</v>
      </c>
      <c r="V106" s="98">
        <v>29084</v>
      </c>
      <c r="W106" s="98">
        <v>28964</v>
      </c>
      <c r="X106" s="98">
        <v>28965</v>
      </c>
      <c r="Y106" s="98">
        <v>29118</v>
      </c>
      <c r="Z106" s="98">
        <v>29246</v>
      </c>
      <c r="AA106" s="99">
        <v>29229</v>
      </c>
      <c r="AB106" s="97">
        <v>29279</v>
      </c>
      <c r="AC106" s="98">
        <v>29504</v>
      </c>
      <c r="AD106" s="98">
        <v>29452</v>
      </c>
      <c r="AE106" s="98">
        <v>29507</v>
      </c>
      <c r="AF106" s="98">
        <v>29340</v>
      </c>
      <c r="AG106" s="98">
        <v>29067</v>
      </c>
      <c r="AH106" s="98">
        <v>28945</v>
      </c>
      <c r="AI106" s="98">
        <v>28972</v>
      </c>
      <c r="AJ106" s="98">
        <v>28825</v>
      </c>
      <c r="AK106" s="98">
        <v>29031</v>
      </c>
      <c r="AL106" s="98">
        <v>29046</v>
      </c>
      <c r="AM106" s="99">
        <v>29253</v>
      </c>
      <c r="AN106" s="97">
        <v>29315</v>
      </c>
      <c r="AO106" s="98">
        <v>29379</v>
      </c>
      <c r="AP106" s="98">
        <v>29342</v>
      </c>
      <c r="AQ106" s="98">
        <v>29260</v>
      </c>
      <c r="AR106" s="98">
        <v>29453</v>
      </c>
      <c r="AS106" s="98">
        <v>29418</v>
      </c>
      <c r="AT106" s="98">
        <v>29425</v>
      </c>
      <c r="AU106" s="98">
        <v>29402</v>
      </c>
      <c r="AV106" s="98">
        <v>29398</v>
      </c>
      <c r="AW106" s="98">
        <v>29425</v>
      </c>
      <c r="AX106" s="98">
        <v>29493</v>
      </c>
      <c r="AY106" s="99">
        <v>29589</v>
      </c>
      <c r="AZ106" s="97">
        <v>29598</v>
      </c>
      <c r="BA106" s="98">
        <v>29727</v>
      </c>
      <c r="BB106" s="98">
        <v>29682</v>
      </c>
      <c r="BC106" s="98">
        <v>29589</v>
      </c>
      <c r="BD106" s="98">
        <v>29621</v>
      </c>
      <c r="BE106" s="98">
        <v>29473</v>
      </c>
      <c r="BF106" s="98">
        <v>29477</v>
      </c>
      <c r="BG106" s="98">
        <v>29340</v>
      </c>
      <c r="BH106" s="98">
        <v>29411</v>
      </c>
      <c r="BI106" s="98">
        <v>29352</v>
      </c>
      <c r="BJ106" s="98">
        <v>29920</v>
      </c>
      <c r="BK106" s="101">
        <v>30068</v>
      </c>
      <c r="BL106" s="97">
        <v>30181</v>
      </c>
      <c r="BM106" s="285">
        <v>30203</v>
      </c>
      <c r="BN106" s="285">
        <v>30188</v>
      </c>
      <c r="BO106" s="285">
        <v>30180</v>
      </c>
      <c r="BP106" s="285">
        <v>30216</v>
      </c>
      <c r="BQ106" s="285">
        <v>30212</v>
      </c>
      <c r="BR106" s="285">
        <v>29889</v>
      </c>
      <c r="BS106" s="285">
        <v>29879</v>
      </c>
      <c r="BT106" s="285">
        <v>29886</v>
      </c>
      <c r="BU106" s="285">
        <v>29944</v>
      </c>
      <c r="BV106" s="285">
        <v>29920</v>
      </c>
      <c r="BW106" s="101">
        <v>30153</v>
      </c>
      <c r="BX106" s="97">
        <v>29686</v>
      </c>
      <c r="BY106" s="285">
        <v>29612</v>
      </c>
      <c r="BZ106" s="285">
        <v>29464</v>
      </c>
      <c r="CA106" s="285">
        <v>29271</v>
      </c>
      <c r="CB106" s="285">
        <v>29143</v>
      </c>
      <c r="CC106" s="285">
        <v>29037</v>
      </c>
      <c r="CD106" s="285">
        <v>29017</v>
      </c>
      <c r="CE106" s="285">
        <v>29053</v>
      </c>
      <c r="CF106" s="285">
        <v>29003</v>
      </c>
      <c r="CG106" s="98">
        <v>28844</v>
      </c>
      <c r="CH106" s="98">
        <v>28878</v>
      </c>
      <c r="CI106" s="99">
        <v>29040</v>
      </c>
      <c r="CJ106" s="99">
        <v>28979</v>
      </c>
      <c r="CK106" s="99">
        <v>28924</v>
      </c>
      <c r="CL106" s="99">
        <v>28807</v>
      </c>
      <c r="CM106" s="99">
        <v>28765</v>
      </c>
      <c r="CN106" s="99">
        <v>28747</v>
      </c>
      <c r="CO106" s="99">
        <v>28928</v>
      </c>
      <c r="CP106" s="99">
        <v>28992</v>
      </c>
      <c r="CQ106" s="99">
        <v>28737</v>
      </c>
      <c r="CR106" s="99">
        <v>28957</v>
      </c>
      <c r="CS106" s="99">
        <v>29038</v>
      </c>
      <c r="CT106" s="99">
        <v>29143</v>
      </c>
      <c r="CU106" s="99">
        <v>29208</v>
      </c>
      <c r="CV106" s="99">
        <v>29204</v>
      </c>
      <c r="CW106" s="99">
        <f>'1.COBERTURA  DANE'!D107</f>
        <v>29068</v>
      </c>
      <c r="CX106" s="241">
        <f t="shared" si="11"/>
        <v>-136</v>
      </c>
      <c r="CY106" s="203">
        <f t="shared" si="12"/>
        <v>-0.4656896315573209</v>
      </c>
      <c r="CZ106" s="241">
        <f t="shared" si="13"/>
        <v>-140</v>
      </c>
      <c r="DA106" s="203">
        <f t="shared" si="14"/>
        <v>-0.47932073404546705</v>
      </c>
    </row>
    <row r="107" spans="1:105" ht="15" outlineLevel="2">
      <c r="A107" s="104">
        <v>36</v>
      </c>
      <c r="B107" s="95" t="s">
        <v>144</v>
      </c>
      <c r="C107" s="96" t="s">
        <v>64</v>
      </c>
      <c r="D107" s="97">
        <v>3698</v>
      </c>
      <c r="E107" s="98">
        <v>3721</v>
      </c>
      <c r="F107" s="98">
        <v>3717</v>
      </c>
      <c r="G107" s="98">
        <v>3540</v>
      </c>
      <c r="H107" s="98">
        <v>3485</v>
      </c>
      <c r="I107" s="98">
        <v>3588</v>
      </c>
      <c r="J107" s="98">
        <v>3558</v>
      </c>
      <c r="K107" s="98">
        <v>3575</v>
      </c>
      <c r="L107" s="98">
        <v>3639</v>
      </c>
      <c r="M107" s="98">
        <v>3672</v>
      </c>
      <c r="N107" s="98">
        <v>3673</v>
      </c>
      <c r="O107" s="99">
        <v>3665</v>
      </c>
      <c r="P107" s="97">
        <v>3670</v>
      </c>
      <c r="Q107" s="98">
        <v>3669</v>
      </c>
      <c r="R107" s="100">
        <v>3716</v>
      </c>
      <c r="S107" s="98">
        <v>3833</v>
      </c>
      <c r="T107" s="98">
        <v>3860</v>
      </c>
      <c r="U107" s="98">
        <v>3851</v>
      </c>
      <c r="V107" s="98">
        <v>3799</v>
      </c>
      <c r="W107" s="98">
        <v>3720</v>
      </c>
      <c r="X107" s="98">
        <v>3696</v>
      </c>
      <c r="Y107" s="98">
        <v>3663</v>
      </c>
      <c r="Z107" s="98">
        <v>3578</v>
      </c>
      <c r="AA107" s="99">
        <v>3505</v>
      </c>
      <c r="AB107" s="97">
        <v>3488</v>
      </c>
      <c r="AC107" s="98">
        <v>3455</v>
      </c>
      <c r="AD107" s="98">
        <v>3409</v>
      </c>
      <c r="AE107" s="98">
        <v>3370</v>
      </c>
      <c r="AF107" s="98">
        <v>3349</v>
      </c>
      <c r="AG107" s="98">
        <v>3306</v>
      </c>
      <c r="AH107" s="98">
        <v>3288</v>
      </c>
      <c r="AI107" s="98">
        <v>3321</v>
      </c>
      <c r="AJ107" s="98">
        <v>3320</v>
      </c>
      <c r="AK107" s="98">
        <v>3358</v>
      </c>
      <c r="AL107" s="98">
        <v>3400</v>
      </c>
      <c r="AM107" s="99">
        <v>3403</v>
      </c>
      <c r="AN107" s="97">
        <v>3376</v>
      </c>
      <c r="AO107" s="98">
        <v>3653</v>
      </c>
      <c r="AP107" s="98">
        <v>3632</v>
      </c>
      <c r="AQ107" s="98">
        <v>3628</v>
      </c>
      <c r="AR107" s="98">
        <v>3701</v>
      </c>
      <c r="AS107" s="98">
        <v>3695</v>
      </c>
      <c r="AT107" s="98">
        <v>3755</v>
      </c>
      <c r="AU107" s="98">
        <v>3737</v>
      </c>
      <c r="AV107" s="98">
        <v>3618</v>
      </c>
      <c r="AW107" s="98">
        <v>3703</v>
      </c>
      <c r="AX107" s="98">
        <v>3718</v>
      </c>
      <c r="AY107" s="99">
        <v>3709</v>
      </c>
      <c r="AZ107" s="97">
        <v>3667</v>
      </c>
      <c r="BA107" s="98">
        <v>3595</v>
      </c>
      <c r="BB107" s="98">
        <v>3534</v>
      </c>
      <c r="BC107" s="98">
        <v>3493</v>
      </c>
      <c r="BD107" s="98">
        <v>3478</v>
      </c>
      <c r="BE107" s="98">
        <v>3416</v>
      </c>
      <c r="BF107" s="98">
        <v>3371</v>
      </c>
      <c r="BG107" s="98">
        <v>3355</v>
      </c>
      <c r="BH107" s="98">
        <v>3332</v>
      </c>
      <c r="BI107" s="98">
        <v>3360</v>
      </c>
      <c r="BJ107" s="98">
        <v>3361</v>
      </c>
      <c r="BK107" s="101">
        <v>3318</v>
      </c>
      <c r="BL107" s="97">
        <v>3304</v>
      </c>
      <c r="BM107" s="285">
        <v>3327</v>
      </c>
      <c r="BN107" s="285">
        <v>3318</v>
      </c>
      <c r="BO107" s="285">
        <v>3244</v>
      </c>
      <c r="BP107" s="285">
        <v>3212</v>
      </c>
      <c r="BQ107" s="285">
        <v>3155</v>
      </c>
      <c r="BR107" s="285">
        <v>3140</v>
      </c>
      <c r="BS107" s="285">
        <v>3173</v>
      </c>
      <c r="BT107" s="285">
        <v>3125</v>
      </c>
      <c r="BU107" s="285">
        <v>3127</v>
      </c>
      <c r="BV107" s="285">
        <v>3159</v>
      </c>
      <c r="BW107" s="101">
        <v>3121</v>
      </c>
      <c r="BX107" s="97">
        <v>3105</v>
      </c>
      <c r="BY107" s="285">
        <v>3064</v>
      </c>
      <c r="BZ107" s="285">
        <v>2973</v>
      </c>
      <c r="CA107" s="285">
        <v>2915</v>
      </c>
      <c r="CB107" s="285">
        <v>2902</v>
      </c>
      <c r="CC107" s="285">
        <v>2820</v>
      </c>
      <c r="CD107" s="285">
        <v>2792</v>
      </c>
      <c r="CE107" s="285">
        <v>2776</v>
      </c>
      <c r="CF107" s="285">
        <v>2724</v>
      </c>
      <c r="CG107" s="98">
        <v>2715</v>
      </c>
      <c r="CH107" s="98">
        <v>2701</v>
      </c>
      <c r="CI107" s="99">
        <v>2703</v>
      </c>
      <c r="CJ107" s="99">
        <v>2706</v>
      </c>
      <c r="CK107" s="99">
        <v>2732</v>
      </c>
      <c r="CL107" s="99">
        <v>2745</v>
      </c>
      <c r="CM107" s="99">
        <v>2733</v>
      </c>
      <c r="CN107" s="99">
        <v>2725</v>
      </c>
      <c r="CO107" s="99">
        <v>2715</v>
      </c>
      <c r="CP107" s="99">
        <v>2741</v>
      </c>
      <c r="CQ107" s="99">
        <v>2709</v>
      </c>
      <c r="CR107" s="99">
        <v>2756</v>
      </c>
      <c r="CS107" s="99">
        <v>2729</v>
      </c>
      <c r="CT107" s="99">
        <v>2726</v>
      </c>
      <c r="CU107" s="99">
        <v>2740</v>
      </c>
      <c r="CV107" s="99">
        <v>2752</v>
      </c>
      <c r="CW107" s="99">
        <f>'1.COBERTURA  DANE'!D108</f>
        <v>2768</v>
      </c>
      <c r="CX107" s="241">
        <f t="shared" si="11"/>
        <v>16</v>
      </c>
      <c r="CY107" s="203">
        <f t="shared" si="12"/>
        <v>0.58139534883720934</v>
      </c>
      <c r="CZ107" s="241">
        <f t="shared" si="13"/>
        <v>28</v>
      </c>
      <c r="DA107" s="203">
        <f t="shared" si="14"/>
        <v>1.0218978102189782</v>
      </c>
    </row>
    <row r="108" spans="1:105" ht="15" outlineLevel="2">
      <c r="A108" s="104">
        <v>91</v>
      </c>
      <c r="B108" s="95" t="s">
        <v>144</v>
      </c>
      <c r="C108" s="96" t="s">
        <v>8</v>
      </c>
      <c r="D108" s="97">
        <v>6853</v>
      </c>
      <c r="E108" s="98">
        <v>6989</v>
      </c>
      <c r="F108" s="98">
        <v>6921</v>
      </c>
      <c r="G108" s="98">
        <v>6937</v>
      </c>
      <c r="H108" s="98">
        <v>6978</v>
      </c>
      <c r="I108" s="98">
        <v>7009</v>
      </c>
      <c r="J108" s="98">
        <v>6997</v>
      </c>
      <c r="K108" s="98">
        <v>6986</v>
      </c>
      <c r="L108" s="98">
        <v>7079</v>
      </c>
      <c r="M108" s="98">
        <v>7119</v>
      </c>
      <c r="N108" s="98">
        <v>7148</v>
      </c>
      <c r="O108" s="99">
        <v>7206</v>
      </c>
      <c r="P108" s="97">
        <v>7263</v>
      </c>
      <c r="Q108" s="98">
        <v>7226</v>
      </c>
      <c r="R108" s="100">
        <v>7339</v>
      </c>
      <c r="S108" s="98">
        <v>7373</v>
      </c>
      <c r="T108" s="98">
        <v>7300</v>
      </c>
      <c r="U108" s="98">
        <v>7439</v>
      </c>
      <c r="V108" s="98">
        <v>7649</v>
      </c>
      <c r="W108" s="98">
        <v>7718</v>
      </c>
      <c r="X108" s="98">
        <v>7750</v>
      </c>
      <c r="Y108" s="98">
        <v>7747</v>
      </c>
      <c r="Z108" s="98">
        <v>7745</v>
      </c>
      <c r="AA108" s="99">
        <v>7699</v>
      </c>
      <c r="AB108" s="97">
        <v>7728</v>
      </c>
      <c r="AC108" s="98">
        <v>7675</v>
      </c>
      <c r="AD108" s="98">
        <v>7688</v>
      </c>
      <c r="AE108" s="98">
        <v>7649</v>
      </c>
      <c r="AF108" s="98">
        <v>7658</v>
      </c>
      <c r="AG108" s="98">
        <v>7596</v>
      </c>
      <c r="AH108" s="98">
        <v>7565</v>
      </c>
      <c r="AI108" s="98">
        <v>7554</v>
      </c>
      <c r="AJ108" s="98">
        <v>7519</v>
      </c>
      <c r="AK108" s="98">
        <v>7510</v>
      </c>
      <c r="AL108" s="98">
        <v>7460</v>
      </c>
      <c r="AM108" s="99">
        <v>7459</v>
      </c>
      <c r="AN108" s="97">
        <v>7417</v>
      </c>
      <c r="AO108" s="98">
        <v>7498</v>
      </c>
      <c r="AP108" s="98">
        <v>7471</v>
      </c>
      <c r="AQ108" s="98">
        <v>7532</v>
      </c>
      <c r="AR108" s="98">
        <v>7580</v>
      </c>
      <c r="AS108" s="98">
        <v>7573</v>
      </c>
      <c r="AT108" s="98">
        <v>7564</v>
      </c>
      <c r="AU108" s="98">
        <v>7558</v>
      </c>
      <c r="AV108" s="98">
        <v>7503</v>
      </c>
      <c r="AW108" s="98">
        <v>7525</v>
      </c>
      <c r="AX108" s="98">
        <v>7585</v>
      </c>
      <c r="AY108" s="99">
        <v>7555</v>
      </c>
      <c r="AZ108" s="97">
        <v>7535</v>
      </c>
      <c r="BA108" s="98">
        <v>7521</v>
      </c>
      <c r="BB108" s="98">
        <v>7479</v>
      </c>
      <c r="BC108" s="98">
        <v>7426</v>
      </c>
      <c r="BD108" s="98">
        <v>7401</v>
      </c>
      <c r="BE108" s="98">
        <v>7348</v>
      </c>
      <c r="BF108" s="98">
        <v>7316</v>
      </c>
      <c r="BG108" s="98">
        <v>7261</v>
      </c>
      <c r="BH108" s="98">
        <v>7253</v>
      </c>
      <c r="BI108" s="98">
        <v>7180</v>
      </c>
      <c r="BJ108" s="98">
        <v>7190</v>
      </c>
      <c r="BK108" s="101">
        <v>7204</v>
      </c>
      <c r="BL108" s="97">
        <v>7191</v>
      </c>
      <c r="BM108" s="285">
        <v>7220</v>
      </c>
      <c r="BN108" s="285">
        <v>7208</v>
      </c>
      <c r="BO108" s="285">
        <v>7160</v>
      </c>
      <c r="BP108" s="285">
        <v>7180</v>
      </c>
      <c r="BQ108" s="285">
        <v>7141</v>
      </c>
      <c r="BR108" s="285">
        <v>7049</v>
      </c>
      <c r="BS108" s="285">
        <v>7014</v>
      </c>
      <c r="BT108" s="285">
        <v>6994</v>
      </c>
      <c r="BU108" s="285">
        <v>6957</v>
      </c>
      <c r="BV108" s="285">
        <v>6946</v>
      </c>
      <c r="BW108" s="101">
        <v>6970</v>
      </c>
      <c r="BX108" s="97">
        <v>6963</v>
      </c>
      <c r="BY108" s="285">
        <v>6893</v>
      </c>
      <c r="BZ108" s="285">
        <v>6866</v>
      </c>
      <c r="CA108" s="285">
        <v>6817</v>
      </c>
      <c r="CB108" s="285">
        <v>6790</v>
      </c>
      <c r="CC108" s="285">
        <v>6684</v>
      </c>
      <c r="CD108" s="285">
        <v>6662</v>
      </c>
      <c r="CE108" s="285">
        <v>6697</v>
      </c>
      <c r="CF108" s="285">
        <v>6672</v>
      </c>
      <c r="CG108" s="98">
        <v>6662</v>
      </c>
      <c r="CH108" s="98">
        <v>6665</v>
      </c>
      <c r="CI108" s="99">
        <v>6655</v>
      </c>
      <c r="CJ108" s="99">
        <v>6633</v>
      </c>
      <c r="CK108" s="99">
        <v>6662</v>
      </c>
      <c r="CL108" s="99">
        <v>6653</v>
      </c>
      <c r="CM108" s="99">
        <v>6625</v>
      </c>
      <c r="CN108" s="99">
        <v>6620</v>
      </c>
      <c r="CO108" s="99">
        <v>6615</v>
      </c>
      <c r="CP108" s="99">
        <v>6640</v>
      </c>
      <c r="CQ108" s="99">
        <v>6640</v>
      </c>
      <c r="CR108" s="99">
        <v>6641</v>
      </c>
      <c r="CS108" s="99">
        <v>6666</v>
      </c>
      <c r="CT108" s="99">
        <v>6659</v>
      </c>
      <c r="CU108" s="99">
        <v>6653</v>
      </c>
      <c r="CV108" s="99">
        <v>6643</v>
      </c>
      <c r="CW108" s="99">
        <f>'1.COBERTURA  DANE'!D109</f>
        <v>6583</v>
      </c>
      <c r="CX108" s="241">
        <f t="shared" si="11"/>
        <v>-60</v>
      </c>
      <c r="CY108" s="203">
        <f t="shared" si="12"/>
        <v>-0.90320638265843733</v>
      </c>
      <c r="CZ108" s="241">
        <f t="shared" si="13"/>
        <v>-70</v>
      </c>
      <c r="DA108" s="203">
        <f t="shared" si="14"/>
        <v>-1.0521569216894633</v>
      </c>
    </row>
    <row r="109" spans="1:105" ht="15" outlineLevel="2">
      <c r="A109" s="104">
        <v>93</v>
      </c>
      <c r="B109" s="95" t="s">
        <v>144</v>
      </c>
      <c r="C109" s="96" t="s">
        <v>70</v>
      </c>
      <c r="D109" s="97">
        <v>12724</v>
      </c>
      <c r="E109" s="98">
        <v>12732</v>
      </c>
      <c r="F109" s="98">
        <v>12702</v>
      </c>
      <c r="G109" s="98">
        <v>12741</v>
      </c>
      <c r="H109" s="98">
        <v>12571</v>
      </c>
      <c r="I109" s="98">
        <v>12598</v>
      </c>
      <c r="J109" s="98">
        <v>12576</v>
      </c>
      <c r="K109" s="98">
        <v>12559</v>
      </c>
      <c r="L109" s="98">
        <v>12842</v>
      </c>
      <c r="M109" s="98">
        <v>12882</v>
      </c>
      <c r="N109" s="98">
        <v>12959</v>
      </c>
      <c r="O109" s="99">
        <v>13099</v>
      </c>
      <c r="P109" s="97">
        <v>13164</v>
      </c>
      <c r="Q109" s="98">
        <v>13193</v>
      </c>
      <c r="R109" s="100">
        <v>13265</v>
      </c>
      <c r="S109" s="98">
        <v>12980</v>
      </c>
      <c r="T109" s="98">
        <v>13521</v>
      </c>
      <c r="U109" s="98">
        <v>13591</v>
      </c>
      <c r="V109" s="98">
        <v>13621</v>
      </c>
      <c r="W109" s="98">
        <v>13736</v>
      </c>
      <c r="X109" s="98">
        <v>13805</v>
      </c>
      <c r="Y109" s="98">
        <v>13922</v>
      </c>
      <c r="Z109" s="98">
        <v>13948</v>
      </c>
      <c r="AA109" s="99">
        <v>13946</v>
      </c>
      <c r="AB109" s="97">
        <v>13995</v>
      </c>
      <c r="AC109" s="98">
        <v>14055</v>
      </c>
      <c r="AD109" s="98">
        <v>13975</v>
      </c>
      <c r="AE109" s="98">
        <v>14103</v>
      </c>
      <c r="AF109" s="98">
        <v>14187</v>
      </c>
      <c r="AG109" s="98">
        <v>14178</v>
      </c>
      <c r="AH109" s="98">
        <v>14177</v>
      </c>
      <c r="AI109" s="98">
        <v>14204</v>
      </c>
      <c r="AJ109" s="98">
        <v>14235</v>
      </c>
      <c r="AK109" s="98">
        <v>14353</v>
      </c>
      <c r="AL109" s="98">
        <v>14397</v>
      </c>
      <c r="AM109" s="99">
        <v>14440</v>
      </c>
      <c r="AN109" s="97">
        <v>14427</v>
      </c>
      <c r="AO109" s="98">
        <v>14410</v>
      </c>
      <c r="AP109" s="98">
        <v>14412</v>
      </c>
      <c r="AQ109" s="98">
        <v>14394</v>
      </c>
      <c r="AR109" s="98">
        <v>14490</v>
      </c>
      <c r="AS109" s="98">
        <v>14486</v>
      </c>
      <c r="AT109" s="98">
        <v>14482</v>
      </c>
      <c r="AU109" s="98">
        <v>14472</v>
      </c>
      <c r="AV109" s="98">
        <v>14379</v>
      </c>
      <c r="AW109" s="98">
        <v>14456</v>
      </c>
      <c r="AX109" s="98">
        <v>14477</v>
      </c>
      <c r="AY109" s="99">
        <v>14425</v>
      </c>
      <c r="AZ109" s="97">
        <v>14510</v>
      </c>
      <c r="BA109" s="98">
        <v>14523</v>
      </c>
      <c r="BB109" s="98">
        <v>14513</v>
      </c>
      <c r="BC109" s="98">
        <v>14458</v>
      </c>
      <c r="BD109" s="98">
        <v>14455</v>
      </c>
      <c r="BE109" s="98">
        <v>14412</v>
      </c>
      <c r="BF109" s="98">
        <v>14391</v>
      </c>
      <c r="BG109" s="98">
        <v>14336</v>
      </c>
      <c r="BH109" s="98">
        <v>14373</v>
      </c>
      <c r="BI109" s="98">
        <v>14322</v>
      </c>
      <c r="BJ109" s="98">
        <v>14370</v>
      </c>
      <c r="BK109" s="101">
        <v>14425</v>
      </c>
      <c r="BL109" s="97">
        <v>14441</v>
      </c>
      <c r="BM109" s="285">
        <v>14473</v>
      </c>
      <c r="BN109" s="285">
        <v>14396</v>
      </c>
      <c r="BO109" s="285">
        <v>14353</v>
      </c>
      <c r="BP109" s="285">
        <v>14361</v>
      </c>
      <c r="BQ109" s="285">
        <v>14365</v>
      </c>
      <c r="BR109" s="285">
        <v>14215</v>
      </c>
      <c r="BS109" s="285">
        <v>14161</v>
      </c>
      <c r="BT109" s="285">
        <v>14156</v>
      </c>
      <c r="BU109" s="285">
        <v>14207</v>
      </c>
      <c r="BV109" s="285">
        <v>14243</v>
      </c>
      <c r="BW109" s="101">
        <v>14380</v>
      </c>
      <c r="BX109" s="97">
        <v>14380</v>
      </c>
      <c r="BY109" s="285">
        <v>14326</v>
      </c>
      <c r="BZ109" s="285">
        <v>14258</v>
      </c>
      <c r="CA109" s="285">
        <v>14125</v>
      </c>
      <c r="CB109" s="285">
        <v>14045</v>
      </c>
      <c r="CC109" s="285">
        <v>14001</v>
      </c>
      <c r="CD109" s="285">
        <v>13966</v>
      </c>
      <c r="CE109" s="285">
        <v>13955</v>
      </c>
      <c r="CF109" s="285">
        <v>13882</v>
      </c>
      <c r="CG109" s="98">
        <v>13873</v>
      </c>
      <c r="CH109" s="98">
        <v>13890</v>
      </c>
      <c r="CI109" s="99">
        <v>13902</v>
      </c>
      <c r="CJ109" s="99">
        <v>13874</v>
      </c>
      <c r="CK109" s="99">
        <v>13866</v>
      </c>
      <c r="CL109" s="99">
        <v>13833</v>
      </c>
      <c r="CM109" s="99">
        <v>13802</v>
      </c>
      <c r="CN109" s="99">
        <v>13785</v>
      </c>
      <c r="CO109" s="99">
        <v>13784</v>
      </c>
      <c r="CP109" s="99">
        <v>13823</v>
      </c>
      <c r="CQ109" s="99">
        <v>13953</v>
      </c>
      <c r="CR109" s="99">
        <v>13951</v>
      </c>
      <c r="CS109" s="99">
        <v>13993</v>
      </c>
      <c r="CT109" s="99">
        <v>14051</v>
      </c>
      <c r="CU109" s="99">
        <v>14132</v>
      </c>
      <c r="CV109" s="99">
        <v>14130</v>
      </c>
      <c r="CW109" s="99">
        <f>'1.COBERTURA  DANE'!D110</f>
        <v>14051</v>
      </c>
      <c r="CX109" s="241">
        <f t="shared" si="11"/>
        <v>-79</v>
      </c>
      <c r="CY109" s="203">
        <f t="shared" si="12"/>
        <v>-0.55909412597310681</v>
      </c>
      <c r="CZ109" s="241">
        <f t="shared" si="13"/>
        <v>-81</v>
      </c>
      <c r="DA109" s="203">
        <f t="shared" si="14"/>
        <v>-0.57316727993206906</v>
      </c>
    </row>
    <row r="110" spans="1:105" ht="15" outlineLevel="2">
      <c r="A110" s="104">
        <v>101</v>
      </c>
      <c r="B110" s="95" t="s">
        <v>144</v>
      </c>
      <c r="C110" s="96" t="s">
        <v>71</v>
      </c>
      <c r="D110" s="97">
        <v>17923</v>
      </c>
      <c r="E110" s="98">
        <v>17939</v>
      </c>
      <c r="F110" s="98">
        <v>17921</v>
      </c>
      <c r="G110" s="98">
        <v>17943</v>
      </c>
      <c r="H110" s="98">
        <v>17691</v>
      </c>
      <c r="I110" s="98">
        <v>17705</v>
      </c>
      <c r="J110" s="98">
        <v>17616</v>
      </c>
      <c r="K110" s="98">
        <v>17686</v>
      </c>
      <c r="L110" s="98">
        <v>17939</v>
      </c>
      <c r="M110" s="98">
        <v>18100</v>
      </c>
      <c r="N110" s="98">
        <v>18119</v>
      </c>
      <c r="O110" s="99">
        <v>18348</v>
      </c>
      <c r="P110" s="97">
        <v>18687</v>
      </c>
      <c r="Q110" s="98">
        <v>18736</v>
      </c>
      <c r="R110" s="100">
        <v>18968</v>
      </c>
      <c r="S110" s="98">
        <v>19253</v>
      </c>
      <c r="T110" s="98">
        <v>19364</v>
      </c>
      <c r="U110" s="98">
        <v>19548</v>
      </c>
      <c r="V110" s="98">
        <v>19574</v>
      </c>
      <c r="W110" s="98">
        <v>19473</v>
      </c>
      <c r="X110" s="98">
        <v>19410</v>
      </c>
      <c r="Y110" s="98">
        <v>19481</v>
      </c>
      <c r="Z110" s="98">
        <v>19541</v>
      </c>
      <c r="AA110" s="99">
        <v>19488</v>
      </c>
      <c r="AB110" s="97">
        <v>19587</v>
      </c>
      <c r="AC110" s="98">
        <v>19595</v>
      </c>
      <c r="AD110" s="98">
        <v>19507</v>
      </c>
      <c r="AE110" s="98">
        <v>19643</v>
      </c>
      <c r="AF110" s="98">
        <v>19556</v>
      </c>
      <c r="AG110" s="98">
        <v>19392</v>
      </c>
      <c r="AH110" s="98">
        <v>19364</v>
      </c>
      <c r="AI110" s="98">
        <v>19475</v>
      </c>
      <c r="AJ110" s="98">
        <v>19639</v>
      </c>
      <c r="AK110" s="98">
        <v>19827</v>
      </c>
      <c r="AL110" s="98">
        <v>19877</v>
      </c>
      <c r="AM110" s="99">
        <v>20071</v>
      </c>
      <c r="AN110" s="97">
        <v>20018</v>
      </c>
      <c r="AO110" s="98">
        <v>20116</v>
      </c>
      <c r="AP110" s="98">
        <v>20134</v>
      </c>
      <c r="AQ110" s="98">
        <v>20027</v>
      </c>
      <c r="AR110" s="98">
        <v>20073</v>
      </c>
      <c r="AS110" s="98">
        <v>20064</v>
      </c>
      <c r="AT110" s="98">
        <v>20126</v>
      </c>
      <c r="AU110" s="98">
        <v>20158</v>
      </c>
      <c r="AV110" s="98">
        <v>20108</v>
      </c>
      <c r="AW110" s="98">
        <v>20193</v>
      </c>
      <c r="AX110" s="98">
        <v>20211</v>
      </c>
      <c r="AY110" s="99">
        <v>20245</v>
      </c>
      <c r="AZ110" s="97">
        <v>20292</v>
      </c>
      <c r="BA110" s="98">
        <v>20398</v>
      </c>
      <c r="BB110" s="98">
        <v>20359</v>
      </c>
      <c r="BC110" s="98">
        <v>20338</v>
      </c>
      <c r="BD110" s="98">
        <v>20353</v>
      </c>
      <c r="BE110" s="98">
        <v>20244</v>
      </c>
      <c r="BF110" s="98">
        <v>20252</v>
      </c>
      <c r="BG110" s="98">
        <v>20148</v>
      </c>
      <c r="BH110" s="98">
        <v>20081</v>
      </c>
      <c r="BI110" s="98">
        <v>19962</v>
      </c>
      <c r="BJ110" s="98">
        <v>20202</v>
      </c>
      <c r="BK110" s="101">
        <v>20380</v>
      </c>
      <c r="BL110" s="97">
        <v>20417</v>
      </c>
      <c r="BM110" s="285">
        <v>20519</v>
      </c>
      <c r="BN110" s="285">
        <v>20568</v>
      </c>
      <c r="BO110" s="285">
        <v>20529</v>
      </c>
      <c r="BP110" s="285">
        <v>20541</v>
      </c>
      <c r="BQ110" s="285">
        <v>20508</v>
      </c>
      <c r="BR110" s="285">
        <v>20432</v>
      </c>
      <c r="BS110" s="285">
        <v>20398</v>
      </c>
      <c r="BT110" s="285">
        <v>20414</v>
      </c>
      <c r="BU110" s="285">
        <v>20435</v>
      </c>
      <c r="BV110" s="285">
        <v>20443</v>
      </c>
      <c r="BW110" s="101">
        <v>20520</v>
      </c>
      <c r="BX110" s="97">
        <v>20364</v>
      </c>
      <c r="BY110" s="285">
        <v>20138</v>
      </c>
      <c r="BZ110" s="285">
        <v>19952</v>
      </c>
      <c r="CA110" s="285">
        <v>19735</v>
      </c>
      <c r="CB110" s="285">
        <v>19682</v>
      </c>
      <c r="CC110" s="285">
        <v>19223</v>
      </c>
      <c r="CD110" s="285">
        <v>19133</v>
      </c>
      <c r="CE110" s="285">
        <v>19098</v>
      </c>
      <c r="CF110" s="285">
        <v>18934</v>
      </c>
      <c r="CG110" s="98">
        <v>18838</v>
      </c>
      <c r="CH110" s="98">
        <v>18944</v>
      </c>
      <c r="CI110" s="99">
        <v>18925</v>
      </c>
      <c r="CJ110" s="99">
        <v>18848</v>
      </c>
      <c r="CK110" s="99">
        <v>18827</v>
      </c>
      <c r="CL110" s="99">
        <v>18749</v>
      </c>
      <c r="CM110" s="99">
        <v>18728</v>
      </c>
      <c r="CN110" s="99">
        <v>18782</v>
      </c>
      <c r="CO110" s="99">
        <v>18864</v>
      </c>
      <c r="CP110" s="99">
        <v>18938</v>
      </c>
      <c r="CQ110" s="99">
        <v>18404</v>
      </c>
      <c r="CR110" s="99">
        <v>18942</v>
      </c>
      <c r="CS110" s="99">
        <v>18983</v>
      </c>
      <c r="CT110" s="99">
        <v>18914</v>
      </c>
      <c r="CU110" s="99">
        <v>18949</v>
      </c>
      <c r="CV110" s="99">
        <v>19000</v>
      </c>
      <c r="CW110" s="99">
        <f>'1.COBERTURA  DANE'!D111</f>
        <v>18990</v>
      </c>
      <c r="CX110" s="241">
        <f t="shared" si="11"/>
        <v>-10</v>
      </c>
      <c r="CY110" s="203">
        <f t="shared" si="12"/>
        <v>-5.2631578947368418E-2</v>
      </c>
      <c r="CZ110" s="241">
        <f t="shared" si="13"/>
        <v>41</v>
      </c>
      <c r="DA110" s="203">
        <f t="shared" si="14"/>
        <v>0.21637025700564672</v>
      </c>
    </row>
    <row r="111" spans="1:105" ht="15" outlineLevel="2">
      <c r="A111" s="104">
        <v>145</v>
      </c>
      <c r="B111" s="95" t="s">
        <v>144</v>
      </c>
      <c r="C111" s="96" t="s">
        <v>10</v>
      </c>
      <c r="D111" s="97">
        <v>3511</v>
      </c>
      <c r="E111" s="98">
        <v>3508</v>
      </c>
      <c r="F111" s="98">
        <v>3552</v>
      </c>
      <c r="G111" s="98">
        <v>3574</v>
      </c>
      <c r="H111" s="98">
        <v>3574</v>
      </c>
      <c r="I111" s="98">
        <v>3552</v>
      </c>
      <c r="J111" s="98">
        <v>3528</v>
      </c>
      <c r="K111" s="98">
        <v>3545</v>
      </c>
      <c r="L111" s="98">
        <v>3545</v>
      </c>
      <c r="M111" s="98">
        <v>3534</v>
      </c>
      <c r="N111" s="98">
        <v>3567</v>
      </c>
      <c r="O111" s="99">
        <v>3586</v>
      </c>
      <c r="P111" s="97">
        <v>3597</v>
      </c>
      <c r="Q111" s="98">
        <v>3601</v>
      </c>
      <c r="R111" s="100">
        <v>3612</v>
      </c>
      <c r="S111" s="98">
        <v>3632</v>
      </c>
      <c r="T111" s="98">
        <v>3741</v>
      </c>
      <c r="U111" s="98">
        <v>3771</v>
      </c>
      <c r="V111" s="98">
        <v>3759</v>
      </c>
      <c r="W111" s="98">
        <v>3765</v>
      </c>
      <c r="X111" s="98">
        <v>3746</v>
      </c>
      <c r="Y111" s="98">
        <v>3803</v>
      </c>
      <c r="Z111" s="98">
        <v>3840</v>
      </c>
      <c r="AA111" s="99">
        <v>3742</v>
      </c>
      <c r="AB111" s="97">
        <v>3691</v>
      </c>
      <c r="AC111" s="98">
        <v>3726</v>
      </c>
      <c r="AD111" s="98">
        <v>3747</v>
      </c>
      <c r="AE111" s="98">
        <v>3765</v>
      </c>
      <c r="AF111" s="98">
        <v>3708</v>
      </c>
      <c r="AG111" s="98">
        <v>3672</v>
      </c>
      <c r="AH111" s="98">
        <v>3660</v>
      </c>
      <c r="AI111" s="98">
        <v>3629</v>
      </c>
      <c r="AJ111" s="98">
        <v>3628</v>
      </c>
      <c r="AK111" s="98">
        <v>3671</v>
      </c>
      <c r="AL111" s="98">
        <v>3679</v>
      </c>
      <c r="AM111" s="99">
        <v>3704</v>
      </c>
      <c r="AN111" s="97">
        <v>3685</v>
      </c>
      <c r="AO111" s="98">
        <v>3688</v>
      </c>
      <c r="AP111" s="98">
        <v>3672</v>
      </c>
      <c r="AQ111" s="98">
        <v>3693</v>
      </c>
      <c r="AR111" s="98">
        <v>3794</v>
      </c>
      <c r="AS111" s="98">
        <v>3780</v>
      </c>
      <c r="AT111" s="98">
        <v>3800</v>
      </c>
      <c r="AU111" s="98">
        <v>3821</v>
      </c>
      <c r="AV111" s="98">
        <v>3788</v>
      </c>
      <c r="AW111" s="98">
        <v>3731</v>
      </c>
      <c r="AX111" s="98">
        <v>3717</v>
      </c>
      <c r="AY111" s="99">
        <v>3802</v>
      </c>
      <c r="AZ111" s="97">
        <v>3817</v>
      </c>
      <c r="BA111" s="98">
        <v>3854</v>
      </c>
      <c r="BB111" s="98">
        <v>3794</v>
      </c>
      <c r="BC111" s="98">
        <v>3786</v>
      </c>
      <c r="BD111" s="98">
        <v>3787</v>
      </c>
      <c r="BE111" s="98">
        <v>3767</v>
      </c>
      <c r="BF111" s="98">
        <v>3751</v>
      </c>
      <c r="BG111" s="98">
        <v>3677</v>
      </c>
      <c r="BH111" s="98">
        <v>3682</v>
      </c>
      <c r="BI111" s="98">
        <v>3647</v>
      </c>
      <c r="BJ111" s="98">
        <v>3649</v>
      </c>
      <c r="BK111" s="101">
        <v>3664</v>
      </c>
      <c r="BL111" s="97">
        <v>3681</v>
      </c>
      <c r="BM111" s="285">
        <v>3727</v>
      </c>
      <c r="BN111" s="285">
        <v>3728</v>
      </c>
      <c r="BO111" s="285">
        <v>3734</v>
      </c>
      <c r="BP111" s="285">
        <v>3737</v>
      </c>
      <c r="BQ111" s="285">
        <v>3713</v>
      </c>
      <c r="BR111" s="285">
        <v>3691</v>
      </c>
      <c r="BS111" s="285">
        <v>3649</v>
      </c>
      <c r="BT111" s="285">
        <v>3640</v>
      </c>
      <c r="BU111" s="285">
        <v>3631</v>
      </c>
      <c r="BV111" s="285">
        <v>3660</v>
      </c>
      <c r="BW111" s="101">
        <v>3676</v>
      </c>
      <c r="BX111" s="97">
        <v>3698</v>
      </c>
      <c r="BY111" s="285">
        <v>3700</v>
      </c>
      <c r="BZ111" s="285">
        <v>3695</v>
      </c>
      <c r="CA111" s="285">
        <v>3671</v>
      </c>
      <c r="CB111" s="285">
        <v>3677</v>
      </c>
      <c r="CC111" s="285">
        <v>3693</v>
      </c>
      <c r="CD111" s="285">
        <v>3685</v>
      </c>
      <c r="CE111" s="285">
        <v>3672</v>
      </c>
      <c r="CF111" s="285">
        <v>3643</v>
      </c>
      <c r="CG111" s="98">
        <v>3644</v>
      </c>
      <c r="CH111" s="98">
        <v>3634</v>
      </c>
      <c r="CI111" s="99">
        <v>3625</v>
      </c>
      <c r="CJ111" s="99">
        <v>3605</v>
      </c>
      <c r="CK111" s="99">
        <v>3609</v>
      </c>
      <c r="CL111" s="99">
        <v>3596</v>
      </c>
      <c r="CM111" s="99">
        <v>3584</v>
      </c>
      <c r="CN111" s="99">
        <v>3603</v>
      </c>
      <c r="CO111" s="99">
        <v>3631</v>
      </c>
      <c r="CP111" s="99">
        <v>3661</v>
      </c>
      <c r="CQ111" s="99">
        <v>3650</v>
      </c>
      <c r="CR111" s="99">
        <v>3672</v>
      </c>
      <c r="CS111" s="99">
        <v>3695</v>
      </c>
      <c r="CT111" s="99">
        <v>3729</v>
      </c>
      <c r="CU111" s="99">
        <v>3753</v>
      </c>
      <c r="CV111" s="99">
        <v>3744</v>
      </c>
      <c r="CW111" s="99">
        <f>'1.COBERTURA  DANE'!D112</f>
        <v>3716</v>
      </c>
      <c r="CX111" s="241">
        <f t="shared" si="11"/>
        <v>-28</v>
      </c>
      <c r="CY111" s="203">
        <f t="shared" si="12"/>
        <v>-0.74786324786324787</v>
      </c>
      <c r="CZ111" s="241">
        <f t="shared" si="13"/>
        <v>-37</v>
      </c>
      <c r="DA111" s="203">
        <f t="shared" si="14"/>
        <v>-0.98587796429523045</v>
      </c>
    </row>
    <row r="112" spans="1:105" ht="15" outlineLevel="2">
      <c r="A112" s="104">
        <v>209</v>
      </c>
      <c r="B112" s="95" t="s">
        <v>144</v>
      </c>
      <c r="C112" s="96" t="s">
        <v>77</v>
      </c>
      <c r="D112" s="97">
        <v>14033</v>
      </c>
      <c r="E112" s="98">
        <v>14032</v>
      </c>
      <c r="F112" s="98">
        <v>14019</v>
      </c>
      <c r="G112" s="98">
        <v>14045</v>
      </c>
      <c r="H112" s="98">
        <v>13990</v>
      </c>
      <c r="I112" s="98">
        <v>13983</v>
      </c>
      <c r="J112" s="98">
        <v>13869</v>
      </c>
      <c r="K112" s="98">
        <v>13963</v>
      </c>
      <c r="L112" s="98">
        <v>13993</v>
      </c>
      <c r="M112" s="98">
        <v>14070</v>
      </c>
      <c r="N112" s="98">
        <v>14045</v>
      </c>
      <c r="O112" s="99">
        <v>14058</v>
      </c>
      <c r="P112" s="97">
        <v>14000</v>
      </c>
      <c r="Q112" s="98">
        <v>14115</v>
      </c>
      <c r="R112" s="100">
        <v>14207</v>
      </c>
      <c r="S112" s="98">
        <v>14405</v>
      </c>
      <c r="T112" s="98">
        <v>14541</v>
      </c>
      <c r="U112" s="98">
        <v>14602</v>
      </c>
      <c r="V112" s="98">
        <v>14624</v>
      </c>
      <c r="W112" s="98">
        <v>14605</v>
      </c>
      <c r="X112" s="98">
        <v>14599</v>
      </c>
      <c r="Y112" s="98">
        <v>14653</v>
      </c>
      <c r="Z112" s="98">
        <v>14704</v>
      </c>
      <c r="AA112" s="99">
        <v>14663</v>
      </c>
      <c r="AB112" s="97">
        <v>13730</v>
      </c>
      <c r="AC112" s="98">
        <v>14731</v>
      </c>
      <c r="AD112" s="98">
        <v>14683</v>
      </c>
      <c r="AE112" s="98">
        <v>14734</v>
      </c>
      <c r="AF112" s="98">
        <v>14667</v>
      </c>
      <c r="AG112" s="98">
        <v>14567</v>
      </c>
      <c r="AH112" s="98">
        <v>14530</v>
      </c>
      <c r="AI112" s="98">
        <v>14504</v>
      </c>
      <c r="AJ112" s="98">
        <v>14514</v>
      </c>
      <c r="AK112" s="98">
        <v>14603</v>
      </c>
      <c r="AL112" s="98">
        <v>14596</v>
      </c>
      <c r="AM112" s="99">
        <v>14687</v>
      </c>
      <c r="AN112" s="97">
        <v>14726</v>
      </c>
      <c r="AO112" s="98">
        <v>14826</v>
      </c>
      <c r="AP112" s="98">
        <v>14782</v>
      </c>
      <c r="AQ112" s="98">
        <v>14836</v>
      </c>
      <c r="AR112" s="98">
        <v>14883</v>
      </c>
      <c r="AS112" s="98">
        <v>14891</v>
      </c>
      <c r="AT112" s="98">
        <v>14905</v>
      </c>
      <c r="AU112" s="98">
        <v>14897</v>
      </c>
      <c r="AV112" s="98">
        <v>14817</v>
      </c>
      <c r="AW112" s="98">
        <v>14803</v>
      </c>
      <c r="AX112" s="98">
        <v>14792</v>
      </c>
      <c r="AY112" s="99">
        <v>14800</v>
      </c>
      <c r="AZ112" s="97">
        <v>14771</v>
      </c>
      <c r="BA112" s="98">
        <v>14764</v>
      </c>
      <c r="BB112" s="98">
        <v>14658</v>
      </c>
      <c r="BC112" s="98">
        <v>14551</v>
      </c>
      <c r="BD112" s="98">
        <v>14529</v>
      </c>
      <c r="BE112" s="98">
        <v>14440</v>
      </c>
      <c r="BF112" s="98">
        <v>14432</v>
      </c>
      <c r="BG112" s="98">
        <v>14296</v>
      </c>
      <c r="BH112" s="98">
        <v>14310</v>
      </c>
      <c r="BI112" s="98">
        <v>14185</v>
      </c>
      <c r="BJ112" s="98">
        <v>14198</v>
      </c>
      <c r="BK112" s="101">
        <v>14284</v>
      </c>
      <c r="BL112" s="97">
        <v>14276</v>
      </c>
      <c r="BM112" s="285">
        <v>14281</v>
      </c>
      <c r="BN112" s="285">
        <v>14296</v>
      </c>
      <c r="BO112" s="285">
        <v>14293</v>
      </c>
      <c r="BP112" s="285">
        <v>14291</v>
      </c>
      <c r="BQ112" s="285">
        <v>14227</v>
      </c>
      <c r="BR112" s="285">
        <v>14003</v>
      </c>
      <c r="BS112" s="285">
        <v>13890</v>
      </c>
      <c r="BT112" s="285">
        <v>13888</v>
      </c>
      <c r="BU112" s="285">
        <v>13881</v>
      </c>
      <c r="BV112" s="285">
        <v>13928</v>
      </c>
      <c r="BW112" s="101">
        <v>13981</v>
      </c>
      <c r="BX112" s="97">
        <v>14025</v>
      </c>
      <c r="BY112" s="285">
        <v>13941</v>
      </c>
      <c r="BZ112" s="285">
        <v>13918</v>
      </c>
      <c r="CA112" s="285">
        <v>13773</v>
      </c>
      <c r="CB112" s="285">
        <v>13733</v>
      </c>
      <c r="CC112" s="285">
        <v>13604</v>
      </c>
      <c r="CD112" s="285">
        <v>13589</v>
      </c>
      <c r="CE112" s="285">
        <v>13582</v>
      </c>
      <c r="CF112" s="285">
        <v>13524</v>
      </c>
      <c r="CG112" s="98">
        <v>13502</v>
      </c>
      <c r="CH112" s="98">
        <v>13535</v>
      </c>
      <c r="CI112" s="99">
        <v>13555</v>
      </c>
      <c r="CJ112" s="99">
        <v>13535</v>
      </c>
      <c r="CK112" s="99">
        <v>13552</v>
      </c>
      <c r="CL112" s="99">
        <v>13487</v>
      </c>
      <c r="CM112" s="99">
        <v>13447</v>
      </c>
      <c r="CN112" s="99">
        <v>13441</v>
      </c>
      <c r="CO112" s="99">
        <v>13503</v>
      </c>
      <c r="CP112" s="99">
        <v>13663</v>
      </c>
      <c r="CQ112" s="99">
        <v>13673</v>
      </c>
      <c r="CR112" s="99">
        <v>13615</v>
      </c>
      <c r="CS112" s="99">
        <v>13748</v>
      </c>
      <c r="CT112" s="99">
        <v>13792</v>
      </c>
      <c r="CU112" s="99">
        <v>13866</v>
      </c>
      <c r="CV112" s="99">
        <v>13862</v>
      </c>
      <c r="CW112" s="99">
        <f>'1.COBERTURA  DANE'!D113</f>
        <v>13890</v>
      </c>
      <c r="CX112" s="241">
        <f t="shared" si="11"/>
        <v>28</v>
      </c>
      <c r="CY112" s="203">
        <f t="shared" si="12"/>
        <v>0.2019910546818641</v>
      </c>
      <c r="CZ112" s="241">
        <f t="shared" si="13"/>
        <v>24</v>
      </c>
      <c r="DA112" s="203">
        <f t="shared" si="14"/>
        <v>0.17308524448290782</v>
      </c>
    </row>
    <row r="113" spans="1:105" ht="15" outlineLevel="2">
      <c r="A113" s="104">
        <v>282</v>
      </c>
      <c r="B113" s="95" t="s">
        <v>144</v>
      </c>
      <c r="C113" s="96" t="s">
        <v>79</v>
      </c>
      <c r="D113" s="97">
        <v>9739</v>
      </c>
      <c r="E113" s="98">
        <v>9739</v>
      </c>
      <c r="F113" s="98">
        <v>9743</v>
      </c>
      <c r="G113" s="98">
        <v>9565</v>
      </c>
      <c r="H113" s="98">
        <v>9498</v>
      </c>
      <c r="I113" s="98">
        <v>9584</v>
      </c>
      <c r="J113" s="98">
        <v>9494</v>
      </c>
      <c r="K113" s="98">
        <v>9479</v>
      </c>
      <c r="L113" s="98">
        <v>9412</v>
      </c>
      <c r="M113" s="98">
        <v>9382</v>
      </c>
      <c r="N113" s="98">
        <v>9317</v>
      </c>
      <c r="O113" s="99">
        <v>9313</v>
      </c>
      <c r="P113" s="97">
        <v>9245</v>
      </c>
      <c r="Q113" s="98">
        <v>9206</v>
      </c>
      <c r="R113" s="100">
        <v>9159</v>
      </c>
      <c r="S113" s="98">
        <v>8961</v>
      </c>
      <c r="T113" s="98">
        <v>9314</v>
      </c>
      <c r="U113" s="98">
        <v>9384</v>
      </c>
      <c r="V113" s="98">
        <v>9322</v>
      </c>
      <c r="W113" s="98">
        <v>9224</v>
      </c>
      <c r="X113" s="98">
        <v>9194</v>
      </c>
      <c r="Y113" s="98">
        <v>9275</v>
      </c>
      <c r="Z113" s="98">
        <v>9348</v>
      </c>
      <c r="AA113" s="99">
        <v>9356</v>
      </c>
      <c r="AB113" s="97">
        <v>9288</v>
      </c>
      <c r="AC113" s="98">
        <v>9465</v>
      </c>
      <c r="AD113" s="98">
        <v>9423</v>
      </c>
      <c r="AE113" s="98">
        <v>9494</v>
      </c>
      <c r="AF113" s="98">
        <v>9452</v>
      </c>
      <c r="AG113" s="98">
        <v>9314</v>
      </c>
      <c r="AH113" s="98">
        <v>9234</v>
      </c>
      <c r="AI113" s="98">
        <v>9249</v>
      </c>
      <c r="AJ113" s="98">
        <v>9185</v>
      </c>
      <c r="AK113" s="98">
        <v>9345</v>
      </c>
      <c r="AL113" s="98">
        <v>9339</v>
      </c>
      <c r="AM113" s="99">
        <v>9459</v>
      </c>
      <c r="AN113" s="97">
        <v>9454</v>
      </c>
      <c r="AO113" s="98">
        <v>9445</v>
      </c>
      <c r="AP113" s="98">
        <v>9430</v>
      </c>
      <c r="AQ113" s="98">
        <v>9396</v>
      </c>
      <c r="AR113" s="98">
        <v>9533</v>
      </c>
      <c r="AS113" s="98">
        <v>9461</v>
      </c>
      <c r="AT113" s="98">
        <v>9471</v>
      </c>
      <c r="AU113" s="98">
        <v>9491</v>
      </c>
      <c r="AV113" s="98">
        <v>9347</v>
      </c>
      <c r="AW113" s="98">
        <v>9307</v>
      </c>
      <c r="AX113" s="98">
        <v>9253</v>
      </c>
      <c r="AY113" s="99">
        <v>9218</v>
      </c>
      <c r="AZ113" s="97">
        <v>9226</v>
      </c>
      <c r="BA113" s="98">
        <v>9250</v>
      </c>
      <c r="BB113" s="98">
        <v>9128</v>
      </c>
      <c r="BC113" s="98">
        <v>9090</v>
      </c>
      <c r="BD113" s="98">
        <v>9086</v>
      </c>
      <c r="BE113" s="98">
        <v>8962</v>
      </c>
      <c r="BF113" s="98">
        <v>8862</v>
      </c>
      <c r="BG113" s="98">
        <v>8689</v>
      </c>
      <c r="BH113" s="98">
        <v>8713</v>
      </c>
      <c r="BI113" s="98">
        <v>8619</v>
      </c>
      <c r="BJ113" s="98">
        <v>8658</v>
      </c>
      <c r="BK113" s="101">
        <v>8728</v>
      </c>
      <c r="BL113" s="97">
        <v>8737</v>
      </c>
      <c r="BM113" s="285">
        <v>8797</v>
      </c>
      <c r="BN113" s="285">
        <v>8743</v>
      </c>
      <c r="BO113" s="285">
        <v>8753</v>
      </c>
      <c r="BP113" s="285">
        <v>8721</v>
      </c>
      <c r="BQ113" s="285">
        <v>8663</v>
      </c>
      <c r="BR113" s="285">
        <v>8390</v>
      </c>
      <c r="BS113" s="285">
        <v>8241</v>
      </c>
      <c r="BT113" s="285">
        <v>8237</v>
      </c>
      <c r="BU113" s="285">
        <v>8240</v>
      </c>
      <c r="BV113" s="285">
        <v>8326</v>
      </c>
      <c r="BW113" s="101">
        <v>8368</v>
      </c>
      <c r="BX113" s="97">
        <v>8409</v>
      </c>
      <c r="BY113" s="285">
        <v>8356</v>
      </c>
      <c r="BZ113" s="285">
        <v>8253</v>
      </c>
      <c r="CA113" s="285">
        <v>8095</v>
      </c>
      <c r="CB113" s="285">
        <v>8085</v>
      </c>
      <c r="CC113" s="285">
        <v>8013</v>
      </c>
      <c r="CD113" s="285">
        <v>8000</v>
      </c>
      <c r="CE113" s="285">
        <v>8006</v>
      </c>
      <c r="CF113" s="285">
        <v>7970</v>
      </c>
      <c r="CG113" s="98">
        <v>7924</v>
      </c>
      <c r="CH113" s="98">
        <v>7919</v>
      </c>
      <c r="CI113" s="99">
        <v>7902</v>
      </c>
      <c r="CJ113" s="99">
        <v>7902</v>
      </c>
      <c r="CK113" s="99">
        <v>7922</v>
      </c>
      <c r="CL113" s="99">
        <v>7877</v>
      </c>
      <c r="CM113" s="99">
        <v>7824</v>
      </c>
      <c r="CN113" s="99">
        <v>7833</v>
      </c>
      <c r="CO113" s="99">
        <v>7882</v>
      </c>
      <c r="CP113" s="99">
        <v>7892</v>
      </c>
      <c r="CQ113" s="99">
        <v>7849</v>
      </c>
      <c r="CR113" s="99">
        <v>7843</v>
      </c>
      <c r="CS113" s="99">
        <v>7848</v>
      </c>
      <c r="CT113" s="99">
        <v>7902</v>
      </c>
      <c r="CU113" s="99">
        <v>7940</v>
      </c>
      <c r="CV113" s="99">
        <v>7919</v>
      </c>
      <c r="CW113" s="99">
        <f>'1.COBERTURA  DANE'!D114</f>
        <v>7857</v>
      </c>
      <c r="CX113" s="241">
        <f t="shared" si="11"/>
        <v>-62</v>
      </c>
      <c r="CY113" s="203">
        <f t="shared" si="12"/>
        <v>-0.78292713726480623</v>
      </c>
      <c r="CZ113" s="241">
        <f t="shared" si="13"/>
        <v>-83</v>
      </c>
      <c r="DA113" s="203">
        <f t="shared" si="14"/>
        <v>-1.0453400503778338</v>
      </c>
    </row>
    <row r="114" spans="1:105" ht="15" outlineLevel="2">
      <c r="A114" s="104">
        <v>353</v>
      </c>
      <c r="B114" s="95" t="s">
        <v>144</v>
      </c>
      <c r="C114" s="96" t="s">
        <v>114</v>
      </c>
      <c r="D114" s="97">
        <v>2811</v>
      </c>
      <c r="E114" s="98">
        <v>2823</v>
      </c>
      <c r="F114" s="98">
        <v>2822</v>
      </c>
      <c r="G114" s="98">
        <v>2812</v>
      </c>
      <c r="H114" s="98">
        <v>2780</v>
      </c>
      <c r="I114" s="98">
        <v>2813</v>
      </c>
      <c r="J114" s="98">
        <v>2784</v>
      </c>
      <c r="K114" s="98">
        <v>2799</v>
      </c>
      <c r="L114" s="98">
        <v>2733</v>
      </c>
      <c r="M114" s="98">
        <v>2776</v>
      </c>
      <c r="N114" s="98">
        <v>2784</v>
      </c>
      <c r="O114" s="99">
        <v>2825</v>
      </c>
      <c r="P114" s="97">
        <v>2789</v>
      </c>
      <c r="Q114" s="98">
        <v>2804</v>
      </c>
      <c r="R114" s="100">
        <v>2893</v>
      </c>
      <c r="S114" s="98">
        <v>2873</v>
      </c>
      <c r="T114" s="98">
        <v>2845</v>
      </c>
      <c r="U114" s="98">
        <v>2871</v>
      </c>
      <c r="V114" s="98">
        <v>2910</v>
      </c>
      <c r="W114" s="98">
        <v>2906</v>
      </c>
      <c r="X114" s="98">
        <v>2940</v>
      </c>
      <c r="Y114" s="98">
        <v>2927</v>
      </c>
      <c r="Z114" s="98">
        <v>2934</v>
      </c>
      <c r="AA114" s="99">
        <v>2931</v>
      </c>
      <c r="AB114" s="97">
        <v>2950</v>
      </c>
      <c r="AC114" s="98">
        <v>2959</v>
      </c>
      <c r="AD114" s="98">
        <v>2950</v>
      </c>
      <c r="AE114" s="98">
        <v>2952</v>
      </c>
      <c r="AF114" s="98">
        <v>2976</v>
      </c>
      <c r="AG114" s="98">
        <v>2980</v>
      </c>
      <c r="AH114" s="98">
        <v>2990</v>
      </c>
      <c r="AI114" s="98">
        <v>2982</v>
      </c>
      <c r="AJ114" s="98">
        <v>3053</v>
      </c>
      <c r="AK114" s="98">
        <v>3079</v>
      </c>
      <c r="AL114" s="98">
        <v>3027</v>
      </c>
      <c r="AM114" s="99">
        <v>2991</v>
      </c>
      <c r="AN114" s="97">
        <v>2968</v>
      </c>
      <c r="AO114" s="98">
        <v>3040</v>
      </c>
      <c r="AP114" s="98">
        <v>3035</v>
      </c>
      <c r="AQ114" s="98">
        <v>3049</v>
      </c>
      <c r="AR114" s="98">
        <v>3082</v>
      </c>
      <c r="AS114" s="98">
        <v>3102</v>
      </c>
      <c r="AT114" s="98">
        <v>3093</v>
      </c>
      <c r="AU114" s="98">
        <v>3101</v>
      </c>
      <c r="AV114" s="98">
        <v>3091</v>
      </c>
      <c r="AW114" s="98">
        <v>3103</v>
      </c>
      <c r="AX114" s="98">
        <v>3115</v>
      </c>
      <c r="AY114" s="99">
        <v>3097</v>
      </c>
      <c r="AZ114" s="97">
        <v>3097</v>
      </c>
      <c r="BA114" s="98">
        <v>3092</v>
      </c>
      <c r="BB114" s="98">
        <v>3126</v>
      </c>
      <c r="BC114" s="98">
        <v>3110</v>
      </c>
      <c r="BD114" s="98">
        <v>3073</v>
      </c>
      <c r="BE114" s="98">
        <v>3061</v>
      </c>
      <c r="BF114" s="98">
        <v>3038</v>
      </c>
      <c r="BG114" s="98">
        <v>3003</v>
      </c>
      <c r="BH114" s="98">
        <v>2958</v>
      </c>
      <c r="BI114" s="98">
        <v>2939</v>
      </c>
      <c r="BJ114" s="98">
        <v>3015</v>
      </c>
      <c r="BK114" s="101">
        <v>3083</v>
      </c>
      <c r="BL114" s="97">
        <v>3084</v>
      </c>
      <c r="BM114" s="285">
        <v>3160</v>
      </c>
      <c r="BN114" s="285">
        <v>3157</v>
      </c>
      <c r="BO114" s="285">
        <v>3179</v>
      </c>
      <c r="BP114" s="285">
        <v>3195</v>
      </c>
      <c r="BQ114" s="285">
        <v>3179</v>
      </c>
      <c r="BR114" s="285">
        <v>3193</v>
      </c>
      <c r="BS114" s="285">
        <v>3196</v>
      </c>
      <c r="BT114" s="285">
        <v>3187</v>
      </c>
      <c r="BU114" s="285">
        <v>3183</v>
      </c>
      <c r="BV114" s="285">
        <v>3151</v>
      </c>
      <c r="BW114" s="101">
        <v>3141</v>
      </c>
      <c r="BX114" s="97">
        <v>3141</v>
      </c>
      <c r="BY114" s="285">
        <v>3106</v>
      </c>
      <c r="BZ114" s="285">
        <v>3086</v>
      </c>
      <c r="CA114" s="285">
        <v>3048</v>
      </c>
      <c r="CB114" s="285">
        <v>3047</v>
      </c>
      <c r="CC114" s="285">
        <v>2931</v>
      </c>
      <c r="CD114" s="285">
        <v>2942</v>
      </c>
      <c r="CE114" s="285">
        <v>2931</v>
      </c>
      <c r="CF114" s="285">
        <v>2905</v>
      </c>
      <c r="CG114" s="98">
        <v>2885</v>
      </c>
      <c r="CH114" s="98">
        <v>2872</v>
      </c>
      <c r="CI114" s="99">
        <v>2851</v>
      </c>
      <c r="CJ114" s="99">
        <v>2837</v>
      </c>
      <c r="CK114" s="99">
        <v>2830</v>
      </c>
      <c r="CL114" s="99">
        <v>2829</v>
      </c>
      <c r="CM114" s="99">
        <v>2798</v>
      </c>
      <c r="CN114" s="99">
        <v>2807</v>
      </c>
      <c r="CO114" s="99">
        <v>2799</v>
      </c>
      <c r="CP114" s="99">
        <v>2800</v>
      </c>
      <c r="CQ114" s="99">
        <v>2812</v>
      </c>
      <c r="CR114" s="99">
        <v>2816</v>
      </c>
      <c r="CS114" s="99">
        <v>2834</v>
      </c>
      <c r="CT114" s="99">
        <v>2841</v>
      </c>
      <c r="CU114" s="99">
        <v>2831</v>
      </c>
      <c r="CV114" s="99">
        <v>2829</v>
      </c>
      <c r="CW114" s="99">
        <f>'1.COBERTURA  DANE'!D115</f>
        <v>2837</v>
      </c>
      <c r="CX114" s="241">
        <f t="shared" si="11"/>
        <v>8</v>
      </c>
      <c r="CY114" s="203">
        <f t="shared" si="12"/>
        <v>0.2827854365500177</v>
      </c>
      <c r="CZ114" s="241">
        <f t="shared" si="13"/>
        <v>6</v>
      </c>
      <c r="DA114" s="203">
        <f t="shared" si="14"/>
        <v>0.21193924408336279</v>
      </c>
    </row>
    <row r="115" spans="1:105" ht="15" outlineLevel="2">
      <c r="A115" s="104">
        <v>364</v>
      </c>
      <c r="B115" s="95" t="s">
        <v>144</v>
      </c>
      <c r="C115" s="96" t="s">
        <v>16</v>
      </c>
      <c r="D115" s="97">
        <v>8894</v>
      </c>
      <c r="E115" s="98">
        <v>8901</v>
      </c>
      <c r="F115" s="98">
        <v>8904</v>
      </c>
      <c r="G115" s="98">
        <v>8895</v>
      </c>
      <c r="H115" s="98">
        <v>8873</v>
      </c>
      <c r="I115" s="98">
        <v>8886</v>
      </c>
      <c r="J115" s="98">
        <v>8778</v>
      </c>
      <c r="K115" s="98">
        <v>8876</v>
      </c>
      <c r="L115" s="98">
        <v>9022</v>
      </c>
      <c r="M115" s="98">
        <v>9021</v>
      </c>
      <c r="N115" s="98">
        <v>9083</v>
      </c>
      <c r="O115" s="99">
        <v>9258</v>
      </c>
      <c r="P115" s="97">
        <v>9562</v>
      </c>
      <c r="Q115" s="98">
        <v>9632</v>
      </c>
      <c r="R115" s="100">
        <v>9682</v>
      </c>
      <c r="S115" s="98">
        <v>9862</v>
      </c>
      <c r="T115" s="98">
        <v>9973</v>
      </c>
      <c r="U115" s="98">
        <v>10032</v>
      </c>
      <c r="V115" s="98">
        <v>10075</v>
      </c>
      <c r="W115" s="98">
        <v>10090</v>
      </c>
      <c r="X115" s="98">
        <v>10063</v>
      </c>
      <c r="Y115" s="98">
        <v>10069</v>
      </c>
      <c r="Z115" s="98">
        <v>10120</v>
      </c>
      <c r="AA115" s="99">
        <v>10154</v>
      </c>
      <c r="AB115" s="97">
        <v>10148</v>
      </c>
      <c r="AC115" s="98">
        <v>10172</v>
      </c>
      <c r="AD115" s="98">
        <v>10163</v>
      </c>
      <c r="AE115" s="98">
        <v>10185</v>
      </c>
      <c r="AF115" s="98">
        <v>10161</v>
      </c>
      <c r="AG115" s="98">
        <v>10102</v>
      </c>
      <c r="AH115" s="98">
        <v>10129</v>
      </c>
      <c r="AI115" s="98">
        <v>10126</v>
      </c>
      <c r="AJ115" s="98">
        <v>10123</v>
      </c>
      <c r="AK115" s="98">
        <v>10167</v>
      </c>
      <c r="AL115" s="98">
        <v>10144</v>
      </c>
      <c r="AM115" s="99">
        <v>10180</v>
      </c>
      <c r="AN115" s="97">
        <v>10173</v>
      </c>
      <c r="AO115" s="98">
        <v>10168</v>
      </c>
      <c r="AP115" s="98">
        <v>10168</v>
      </c>
      <c r="AQ115" s="98">
        <v>10124</v>
      </c>
      <c r="AR115" s="98">
        <v>10206</v>
      </c>
      <c r="AS115" s="98">
        <v>10155</v>
      </c>
      <c r="AT115" s="98">
        <v>10157</v>
      </c>
      <c r="AU115" s="98">
        <v>10196</v>
      </c>
      <c r="AV115" s="98">
        <v>10132</v>
      </c>
      <c r="AW115" s="98">
        <v>10122</v>
      </c>
      <c r="AX115" s="98">
        <v>10150</v>
      </c>
      <c r="AY115" s="99">
        <v>10131</v>
      </c>
      <c r="AZ115" s="97">
        <v>10155</v>
      </c>
      <c r="BA115" s="98">
        <v>10179</v>
      </c>
      <c r="BB115" s="98">
        <v>10135</v>
      </c>
      <c r="BC115" s="98">
        <v>10109</v>
      </c>
      <c r="BD115" s="98">
        <v>10079</v>
      </c>
      <c r="BE115" s="98">
        <v>10013</v>
      </c>
      <c r="BF115" s="98">
        <v>10010</v>
      </c>
      <c r="BG115" s="98">
        <v>9957</v>
      </c>
      <c r="BH115" s="98">
        <v>10076</v>
      </c>
      <c r="BI115" s="98">
        <v>10088</v>
      </c>
      <c r="BJ115" s="98">
        <v>10060</v>
      </c>
      <c r="BK115" s="101">
        <v>10126</v>
      </c>
      <c r="BL115" s="97">
        <v>10114</v>
      </c>
      <c r="BM115" s="285">
        <v>10148</v>
      </c>
      <c r="BN115" s="285">
        <v>10099</v>
      </c>
      <c r="BO115" s="285">
        <v>10080</v>
      </c>
      <c r="BP115" s="285">
        <v>10091</v>
      </c>
      <c r="BQ115" s="285">
        <v>10024</v>
      </c>
      <c r="BR115" s="285">
        <v>9803</v>
      </c>
      <c r="BS115" s="285">
        <v>9772</v>
      </c>
      <c r="BT115" s="285">
        <v>9794</v>
      </c>
      <c r="BU115" s="285">
        <v>9798</v>
      </c>
      <c r="BV115" s="285">
        <v>9817</v>
      </c>
      <c r="BW115" s="101">
        <v>9859</v>
      </c>
      <c r="BX115" s="97">
        <v>9884</v>
      </c>
      <c r="BY115" s="285">
        <v>9843</v>
      </c>
      <c r="BZ115" s="285">
        <v>9831</v>
      </c>
      <c r="CA115" s="285">
        <v>9792</v>
      </c>
      <c r="CB115" s="285">
        <v>9804</v>
      </c>
      <c r="CC115" s="285">
        <v>9839</v>
      </c>
      <c r="CD115" s="285">
        <v>9826</v>
      </c>
      <c r="CE115" s="285">
        <v>9828</v>
      </c>
      <c r="CF115" s="285">
        <v>9813</v>
      </c>
      <c r="CG115" s="98">
        <v>9781</v>
      </c>
      <c r="CH115" s="98">
        <v>9764</v>
      </c>
      <c r="CI115" s="99">
        <v>9669</v>
      </c>
      <c r="CJ115" s="99">
        <v>9645</v>
      </c>
      <c r="CK115" s="99">
        <v>9669</v>
      </c>
      <c r="CL115" s="99">
        <v>9648</v>
      </c>
      <c r="CM115" s="99">
        <v>9650</v>
      </c>
      <c r="CN115" s="99">
        <v>9672</v>
      </c>
      <c r="CO115" s="99">
        <v>9708</v>
      </c>
      <c r="CP115" s="99">
        <v>9689</v>
      </c>
      <c r="CQ115" s="99">
        <v>9699</v>
      </c>
      <c r="CR115" s="99">
        <v>9679</v>
      </c>
      <c r="CS115" s="99">
        <v>9720</v>
      </c>
      <c r="CT115" s="99">
        <v>9707</v>
      </c>
      <c r="CU115" s="99">
        <v>9724</v>
      </c>
      <c r="CV115" s="99">
        <v>9657</v>
      </c>
      <c r="CW115" s="99">
        <f>'1.COBERTURA  DANE'!D116</f>
        <v>9609</v>
      </c>
      <c r="CX115" s="241">
        <f t="shared" si="11"/>
        <v>-48</v>
      </c>
      <c r="CY115" s="203">
        <f t="shared" si="12"/>
        <v>-0.49704877291084187</v>
      </c>
      <c r="CZ115" s="241">
        <f t="shared" si="13"/>
        <v>-115</v>
      </c>
      <c r="DA115" s="203">
        <f t="shared" si="14"/>
        <v>-1.1826408885232416</v>
      </c>
    </row>
    <row r="116" spans="1:105" ht="15" outlineLevel="2">
      <c r="A116" s="104">
        <v>368</v>
      </c>
      <c r="B116" s="95" t="s">
        <v>144</v>
      </c>
      <c r="C116" s="96" t="s">
        <v>110</v>
      </c>
      <c r="D116" s="97">
        <v>6560</v>
      </c>
      <c r="E116" s="98">
        <v>6574</v>
      </c>
      <c r="F116" s="98">
        <v>6604</v>
      </c>
      <c r="G116" s="98">
        <v>6559</v>
      </c>
      <c r="H116" s="98">
        <v>6477</v>
      </c>
      <c r="I116" s="98">
        <v>6534</v>
      </c>
      <c r="J116" s="98">
        <v>6488</v>
      </c>
      <c r="K116" s="98">
        <v>6515</v>
      </c>
      <c r="L116" s="98">
        <v>6428</v>
      </c>
      <c r="M116" s="98">
        <v>6507</v>
      </c>
      <c r="N116" s="98">
        <v>6459</v>
      </c>
      <c r="O116" s="99">
        <v>6485</v>
      </c>
      <c r="P116" s="97">
        <v>6397</v>
      </c>
      <c r="Q116" s="98">
        <v>6374</v>
      </c>
      <c r="R116" s="100">
        <v>6325</v>
      </c>
      <c r="S116" s="98">
        <v>6373</v>
      </c>
      <c r="T116" s="98">
        <v>6381</v>
      </c>
      <c r="U116" s="98">
        <v>6327</v>
      </c>
      <c r="V116" s="98">
        <v>6315</v>
      </c>
      <c r="W116" s="98">
        <v>6363</v>
      </c>
      <c r="X116" s="98">
        <v>6361</v>
      </c>
      <c r="Y116" s="98">
        <v>6344</v>
      </c>
      <c r="Z116" s="98">
        <v>6308</v>
      </c>
      <c r="AA116" s="99">
        <v>6214</v>
      </c>
      <c r="AB116" s="97">
        <v>6241</v>
      </c>
      <c r="AC116" s="98">
        <v>6247</v>
      </c>
      <c r="AD116" s="98">
        <v>6240</v>
      </c>
      <c r="AE116" s="98">
        <v>6261</v>
      </c>
      <c r="AF116" s="98">
        <v>6189</v>
      </c>
      <c r="AG116" s="98">
        <v>6153</v>
      </c>
      <c r="AH116" s="98">
        <v>6159</v>
      </c>
      <c r="AI116" s="98">
        <v>6171</v>
      </c>
      <c r="AJ116" s="98">
        <v>6403</v>
      </c>
      <c r="AK116" s="98">
        <v>6468</v>
      </c>
      <c r="AL116" s="98">
        <v>6439</v>
      </c>
      <c r="AM116" s="99">
        <v>6446</v>
      </c>
      <c r="AN116" s="97">
        <v>6427</v>
      </c>
      <c r="AO116" s="98">
        <v>6521</v>
      </c>
      <c r="AP116" s="98">
        <v>6542</v>
      </c>
      <c r="AQ116" s="98">
        <v>6497</v>
      </c>
      <c r="AR116" s="98">
        <v>6437</v>
      </c>
      <c r="AS116" s="98">
        <v>6584</v>
      </c>
      <c r="AT116" s="98">
        <v>6569</v>
      </c>
      <c r="AU116" s="98">
        <v>6521</v>
      </c>
      <c r="AV116" s="98">
        <v>6507</v>
      </c>
      <c r="AW116" s="98">
        <v>6495</v>
      </c>
      <c r="AX116" s="98">
        <v>6505</v>
      </c>
      <c r="AY116" s="99">
        <v>6532</v>
      </c>
      <c r="AZ116" s="97">
        <v>6545</v>
      </c>
      <c r="BA116" s="98">
        <v>6652</v>
      </c>
      <c r="BB116" s="98">
        <v>6716</v>
      </c>
      <c r="BC116" s="98">
        <v>6678</v>
      </c>
      <c r="BD116" s="98">
        <v>6658</v>
      </c>
      <c r="BE116" s="98">
        <v>6651</v>
      </c>
      <c r="BF116" s="98">
        <v>6662</v>
      </c>
      <c r="BG116" s="98">
        <v>6692</v>
      </c>
      <c r="BH116" s="98">
        <v>6672</v>
      </c>
      <c r="BI116" s="98">
        <v>6680</v>
      </c>
      <c r="BJ116" s="98">
        <v>6884</v>
      </c>
      <c r="BK116" s="101">
        <v>7004</v>
      </c>
      <c r="BL116" s="97">
        <v>7025</v>
      </c>
      <c r="BM116" s="285">
        <v>7138</v>
      </c>
      <c r="BN116" s="285">
        <v>7111</v>
      </c>
      <c r="BO116" s="285">
        <v>7160</v>
      </c>
      <c r="BP116" s="285">
        <v>7183</v>
      </c>
      <c r="BQ116" s="285">
        <v>7215</v>
      </c>
      <c r="BR116" s="285">
        <v>7231</v>
      </c>
      <c r="BS116" s="285">
        <v>7222</v>
      </c>
      <c r="BT116" s="285">
        <v>7198</v>
      </c>
      <c r="BU116" s="285">
        <v>7178</v>
      </c>
      <c r="BV116" s="285">
        <v>7130</v>
      </c>
      <c r="BW116" s="101">
        <v>7170</v>
      </c>
      <c r="BX116" s="97">
        <v>7129</v>
      </c>
      <c r="BY116" s="285">
        <v>7053</v>
      </c>
      <c r="BZ116" s="285">
        <v>6990</v>
      </c>
      <c r="CA116" s="285">
        <v>6939</v>
      </c>
      <c r="CB116" s="285">
        <v>6960</v>
      </c>
      <c r="CC116" s="285">
        <v>6726</v>
      </c>
      <c r="CD116" s="285">
        <v>6713</v>
      </c>
      <c r="CE116" s="285">
        <v>6678</v>
      </c>
      <c r="CF116" s="285">
        <v>6631</v>
      </c>
      <c r="CG116" s="98">
        <v>6542</v>
      </c>
      <c r="CH116" s="98">
        <v>6512</v>
      </c>
      <c r="CI116" s="99">
        <v>6490</v>
      </c>
      <c r="CJ116" s="99">
        <v>6451</v>
      </c>
      <c r="CK116" s="99">
        <v>6421</v>
      </c>
      <c r="CL116" s="99">
        <v>6483</v>
      </c>
      <c r="CM116" s="99">
        <v>6461</v>
      </c>
      <c r="CN116" s="99">
        <v>6518</v>
      </c>
      <c r="CO116" s="99">
        <v>6525</v>
      </c>
      <c r="CP116" s="99">
        <v>6565</v>
      </c>
      <c r="CQ116" s="99">
        <v>6478</v>
      </c>
      <c r="CR116" s="99">
        <v>6591</v>
      </c>
      <c r="CS116" s="99">
        <v>6554</v>
      </c>
      <c r="CT116" s="99">
        <v>6526</v>
      </c>
      <c r="CU116" s="99">
        <v>6539</v>
      </c>
      <c r="CV116" s="99">
        <v>6527</v>
      </c>
      <c r="CW116" s="99">
        <f>'1.COBERTURA  DANE'!D117</f>
        <v>6591</v>
      </c>
      <c r="CX116" s="241">
        <f t="shared" si="11"/>
        <v>64</v>
      </c>
      <c r="CY116" s="203">
        <f t="shared" si="12"/>
        <v>0.98054236249425464</v>
      </c>
      <c r="CZ116" s="241">
        <f t="shared" si="13"/>
        <v>52</v>
      </c>
      <c r="DA116" s="203">
        <f t="shared" si="14"/>
        <v>0.79522862823061624</v>
      </c>
    </row>
    <row r="117" spans="1:105" ht="15" outlineLevel="2">
      <c r="A117" s="104">
        <v>390</v>
      </c>
      <c r="B117" s="95" t="s">
        <v>144</v>
      </c>
      <c r="C117" s="96" t="s">
        <v>17</v>
      </c>
      <c r="D117" s="97">
        <v>4632</v>
      </c>
      <c r="E117" s="98">
        <v>4632</v>
      </c>
      <c r="F117" s="98">
        <v>4658</v>
      </c>
      <c r="G117" s="98">
        <v>4718</v>
      </c>
      <c r="H117" s="98">
        <v>4657</v>
      </c>
      <c r="I117" s="98">
        <v>4644</v>
      </c>
      <c r="J117" s="98">
        <v>4603</v>
      </c>
      <c r="K117" s="98">
        <v>4600</v>
      </c>
      <c r="L117" s="98">
        <v>4655</v>
      </c>
      <c r="M117" s="98">
        <v>4644</v>
      </c>
      <c r="N117" s="98">
        <v>4659</v>
      </c>
      <c r="O117" s="99">
        <v>4704</v>
      </c>
      <c r="P117" s="97">
        <v>4732</v>
      </c>
      <c r="Q117" s="98">
        <v>4819</v>
      </c>
      <c r="R117" s="100">
        <v>4764</v>
      </c>
      <c r="S117" s="98">
        <v>4872</v>
      </c>
      <c r="T117" s="98">
        <v>4899</v>
      </c>
      <c r="U117" s="98">
        <v>4947</v>
      </c>
      <c r="V117" s="98">
        <v>4928</v>
      </c>
      <c r="W117" s="98">
        <v>4886</v>
      </c>
      <c r="X117" s="98">
        <v>4823</v>
      </c>
      <c r="Y117" s="98">
        <v>4843</v>
      </c>
      <c r="Z117" s="98">
        <v>4902</v>
      </c>
      <c r="AA117" s="99">
        <v>4826</v>
      </c>
      <c r="AB117" s="97">
        <v>4861</v>
      </c>
      <c r="AC117" s="98">
        <v>4922</v>
      </c>
      <c r="AD117" s="98">
        <v>4912</v>
      </c>
      <c r="AE117" s="98">
        <v>4905</v>
      </c>
      <c r="AF117" s="98">
        <v>4719</v>
      </c>
      <c r="AG117" s="98">
        <v>4587</v>
      </c>
      <c r="AH117" s="98">
        <v>4609</v>
      </c>
      <c r="AI117" s="98">
        <v>4702</v>
      </c>
      <c r="AJ117" s="98">
        <v>4694</v>
      </c>
      <c r="AK117" s="98">
        <v>4726</v>
      </c>
      <c r="AL117" s="98">
        <v>4702</v>
      </c>
      <c r="AM117" s="99">
        <v>4683</v>
      </c>
      <c r="AN117" s="97">
        <v>4682</v>
      </c>
      <c r="AO117" s="98">
        <v>4692</v>
      </c>
      <c r="AP117" s="98">
        <v>4694</v>
      </c>
      <c r="AQ117" s="98">
        <v>4689</v>
      </c>
      <c r="AR117" s="98">
        <v>4662</v>
      </c>
      <c r="AS117" s="98">
        <v>4639</v>
      </c>
      <c r="AT117" s="98">
        <v>4629</v>
      </c>
      <c r="AU117" s="98">
        <v>4631</v>
      </c>
      <c r="AV117" s="98">
        <v>4640</v>
      </c>
      <c r="AW117" s="98">
        <v>4635</v>
      </c>
      <c r="AX117" s="98">
        <v>4634</v>
      </c>
      <c r="AY117" s="99">
        <v>4601</v>
      </c>
      <c r="AZ117" s="97">
        <v>4605</v>
      </c>
      <c r="BA117" s="98">
        <v>4597</v>
      </c>
      <c r="BB117" s="98">
        <v>4540</v>
      </c>
      <c r="BC117" s="98">
        <v>4489</v>
      </c>
      <c r="BD117" s="98">
        <v>4660</v>
      </c>
      <c r="BE117" s="98">
        <v>4681</v>
      </c>
      <c r="BF117" s="98">
        <v>4690</v>
      </c>
      <c r="BG117" s="98">
        <v>4626</v>
      </c>
      <c r="BH117" s="98">
        <v>4672</v>
      </c>
      <c r="BI117" s="98">
        <v>4648</v>
      </c>
      <c r="BJ117" s="98">
        <v>4617</v>
      </c>
      <c r="BK117" s="101">
        <v>4666</v>
      </c>
      <c r="BL117" s="97">
        <v>4692</v>
      </c>
      <c r="BM117" s="285">
        <v>4699</v>
      </c>
      <c r="BN117" s="285">
        <v>4671</v>
      </c>
      <c r="BO117" s="285">
        <v>4687</v>
      </c>
      <c r="BP117" s="285">
        <v>4700</v>
      </c>
      <c r="BQ117" s="285">
        <v>4624</v>
      </c>
      <c r="BR117" s="285">
        <v>4432</v>
      </c>
      <c r="BS117" s="285">
        <v>4371</v>
      </c>
      <c r="BT117" s="285">
        <v>4363</v>
      </c>
      <c r="BU117" s="285">
        <v>4373</v>
      </c>
      <c r="BV117" s="285">
        <v>4325</v>
      </c>
      <c r="BW117" s="101">
        <v>4385</v>
      </c>
      <c r="BX117" s="97">
        <v>4403</v>
      </c>
      <c r="BY117" s="285">
        <v>4387</v>
      </c>
      <c r="BZ117" s="285">
        <v>4303</v>
      </c>
      <c r="CA117" s="285">
        <v>4274</v>
      </c>
      <c r="CB117" s="285">
        <v>4280</v>
      </c>
      <c r="CC117" s="285">
        <v>4200</v>
      </c>
      <c r="CD117" s="285">
        <v>4161</v>
      </c>
      <c r="CE117" s="285">
        <v>4154</v>
      </c>
      <c r="CF117" s="285">
        <v>4128</v>
      </c>
      <c r="CG117" s="98">
        <v>4091</v>
      </c>
      <c r="CH117" s="98">
        <v>4067</v>
      </c>
      <c r="CI117" s="99">
        <v>4029</v>
      </c>
      <c r="CJ117" s="99">
        <v>4010</v>
      </c>
      <c r="CK117" s="99">
        <v>4176</v>
      </c>
      <c r="CL117" s="99">
        <v>4098</v>
      </c>
      <c r="CM117" s="99">
        <v>4074</v>
      </c>
      <c r="CN117" s="99">
        <v>4054</v>
      </c>
      <c r="CO117" s="99">
        <v>3985</v>
      </c>
      <c r="CP117" s="99">
        <v>4054</v>
      </c>
      <c r="CQ117" s="99">
        <v>4061</v>
      </c>
      <c r="CR117" s="99">
        <v>4042</v>
      </c>
      <c r="CS117" s="99">
        <v>4208</v>
      </c>
      <c r="CT117" s="99">
        <v>4235</v>
      </c>
      <c r="CU117" s="99">
        <v>4281</v>
      </c>
      <c r="CV117" s="99">
        <v>4268</v>
      </c>
      <c r="CW117" s="99">
        <f>'1.COBERTURA  DANE'!D118</f>
        <v>4189</v>
      </c>
      <c r="CX117" s="241">
        <f t="shared" si="11"/>
        <v>-79</v>
      </c>
      <c r="CY117" s="203">
        <f t="shared" si="12"/>
        <v>-1.8509840674789126</v>
      </c>
      <c r="CZ117" s="241">
        <f t="shared" si="13"/>
        <v>-92</v>
      </c>
      <c r="DA117" s="203">
        <f t="shared" si="14"/>
        <v>-2.1490306003270265</v>
      </c>
    </row>
    <row r="118" spans="1:105" ht="15" outlineLevel="2">
      <c r="A118" s="104">
        <v>467</v>
      </c>
      <c r="B118" s="95" t="s">
        <v>144</v>
      </c>
      <c r="C118" s="96" t="s">
        <v>85</v>
      </c>
      <c r="D118" s="97">
        <v>4671</v>
      </c>
      <c r="E118" s="98">
        <v>4698</v>
      </c>
      <c r="F118" s="98">
        <v>4683</v>
      </c>
      <c r="G118" s="98">
        <v>4628</v>
      </c>
      <c r="H118" s="98">
        <v>4602</v>
      </c>
      <c r="I118" s="98">
        <v>4614</v>
      </c>
      <c r="J118" s="98">
        <v>4592</v>
      </c>
      <c r="K118" s="98">
        <v>4606</v>
      </c>
      <c r="L118" s="98">
        <v>4539</v>
      </c>
      <c r="M118" s="98">
        <v>4534</v>
      </c>
      <c r="N118" s="98">
        <v>4532</v>
      </c>
      <c r="O118" s="99">
        <v>4732</v>
      </c>
      <c r="P118" s="97">
        <v>4703</v>
      </c>
      <c r="Q118" s="98">
        <v>4856</v>
      </c>
      <c r="R118" s="100">
        <v>4838</v>
      </c>
      <c r="S118" s="98">
        <v>4825</v>
      </c>
      <c r="T118" s="98">
        <v>4813</v>
      </c>
      <c r="U118" s="98">
        <v>4794</v>
      </c>
      <c r="V118" s="98">
        <v>4830</v>
      </c>
      <c r="W118" s="98">
        <v>4716</v>
      </c>
      <c r="X118" s="98">
        <v>4679</v>
      </c>
      <c r="Y118" s="98">
        <v>4676</v>
      </c>
      <c r="Z118" s="98">
        <v>4646</v>
      </c>
      <c r="AA118" s="99">
        <v>4753</v>
      </c>
      <c r="AB118" s="97">
        <v>4754</v>
      </c>
      <c r="AC118" s="98">
        <v>4820</v>
      </c>
      <c r="AD118" s="98">
        <v>4879</v>
      </c>
      <c r="AE118" s="98">
        <v>4880</v>
      </c>
      <c r="AF118" s="98">
        <v>4922</v>
      </c>
      <c r="AG118" s="98">
        <v>5089</v>
      </c>
      <c r="AH118" s="98">
        <v>5089</v>
      </c>
      <c r="AI118" s="98">
        <v>5177</v>
      </c>
      <c r="AJ118" s="98">
        <v>5183</v>
      </c>
      <c r="AK118" s="98">
        <v>5211</v>
      </c>
      <c r="AL118" s="98">
        <v>5134</v>
      </c>
      <c r="AM118" s="99">
        <v>5123</v>
      </c>
      <c r="AN118" s="97">
        <v>5140</v>
      </c>
      <c r="AO118" s="98">
        <v>5104</v>
      </c>
      <c r="AP118" s="98">
        <v>5071</v>
      </c>
      <c r="AQ118" s="98">
        <v>5025</v>
      </c>
      <c r="AR118" s="98">
        <v>4969</v>
      </c>
      <c r="AS118" s="98">
        <v>4989</v>
      </c>
      <c r="AT118" s="98">
        <v>4941</v>
      </c>
      <c r="AU118" s="98">
        <v>4966</v>
      </c>
      <c r="AV118" s="98">
        <v>4928</v>
      </c>
      <c r="AW118" s="98">
        <v>4898</v>
      </c>
      <c r="AX118" s="98">
        <v>4889</v>
      </c>
      <c r="AY118" s="99">
        <v>4974</v>
      </c>
      <c r="AZ118" s="97">
        <v>4953</v>
      </c>
      <c r="BA118" s="98">
        <v>4962</v>
      </c>
      <c r="BB118" s="98">
        <v>4932</v>
      </c>
      <c r="BC118" s="98">
        <v>4935</v>
      </c>
      <c r="BD118" s="98">
        <v>4921</v>
      </c>
      <c r="BE118" s="98">
        <v>4898</v>
      </c>
      <c r="BF118" s="98">
        <v>4844</v>
      </c>
      <c r="BG118" s="98">
        <v>4825</v>
      </c>
      <c r="BH118" s="98">
        <v>4788</v>
      </c>
      <c r="BI118" s="98">
        <v>4727</v>
      </c>
      <c r="BJ118" s="98">
        <v>4706</v>
      </c>
      <c r="BK118" s="101">
        <v>4703</v>
      </c>
      <c r="BL118" s="97">
        <v>4673</v>
      </c>
      <c r="BM118" s="285">
        <v>4662</v>
      </c>
      <c r="BN118" s="285">
        <v>4629</v>
      </c>
      <c r="BO118" s="285">
        <v>4613</v>
      </c>
      <c r="BP118" s="285">
        <v>4611</v>
      </c>
      <c r="BQ118" s="285">
        <v>4639</v>
      </c>
      <c r="BR118" s="285">
        <v>4678</v>
      </c>
      <c r="BS118" s="285">
        <v>4626</v>
      </c>
      <c r="BT118" s="285">
        <v>4595</v>
      </c>
      <c r="BU118" s="285">
        <v>4557</v>
      </c>
      <c r="BV118" s="285">
        <v>4477</v>
      </c>
      <c r="BW118" s="101">
        <v>4501</v>
      </c>
      <c r="BX118" s="97">
        <v>4494</v>
      </c>
      <c r="BY118" s="285">
        <v>4480</v>
      </c>
      <c r="BZ118" s="285">
        <v>4430</v>
      </c>
      <c r="CA118" s="285">
        <v>4443</v>
      </c>
      <c r="CB118" s="285">
        <v>4398</v>
      </c>
      <c r="CC118" s="285">
        <v>4390</v>
      </c>
      <c r="CD118" s="285">
        <v>4379</v>
      </c>
      <c r="CE118" s="285">
        <v>4390</v>
      </c>
      <c r="CF118" s="285">
        <v>4367</v>
      </c>
      <c r="CG118" s="98">
        <v>4346</v>
      </c>
      <c r="CH118" s="98">
        <v>4358</v>
      </c>
      <c r="CI118" s="99">
        <v>4345</v>
      </c>
      <c r="CJ118" s="99">
        <v>4353</v>
      </c>
      <c r="CK118" s="99">
        <v>4293</v>
      </c>
      <c r="CL118" s="99">
        <v>4278</v>
      </c>
      <c r="CM118" s="99">
        <v>4250</v>
      </c>
      <c r="CN118" s="99">
        <v>4242</v>
      </c>
      <c r="CO118" s="99">
        <v>4306</v>
      </c>
      <c r="CP118" s="99">
        <v>4346</v>
      </c>
      <c r="CQ118" s="99">
        <v>4363</v>
      </c>
      <c r="CR118" s="99">
        <v>4343</v>
      </c>
      <c r="CS118" s="99">
        <v>4379</v>
      </c>
      <c r="CT118" s="99">
        <v>4384</v>
      </c>
      <c r="CU118" s="99">
        <v>4402</v>
      </c>
      <c r="CV118" s="99">
        <v>4400</v>
      </c>
      <c r="CW118" s="99">
        <f>'1.COBERTURA  DANE'!D119</f>
        <v>4363</v>
      </c>
      <c r="CX118" s="241">
        <f t="shared" si="11"/>
        <v>-37</v>
      </c>
      <c r="CY118" s="203">
        <f t="shared" si="12"/>
        <v>-0.84090909090909094</v>
      </c>
      <c r="CZ118" s="241">
        <f t="shared" si="13"/>
        <v>-39</v>
      </c>
      <c r="DA118" s="203">
        <f t="shared" si="14"/>
        <v>-0.88596092685143124</v>
      </c>
    </row>
    <row r="119" spans="1:105" ht="15" outlineLevel="2">
      <c r="A119" s="104">
        <v>576</v>
      </c>
      <c r="B119" s="95" t="s">
        <v>144</v>
      </c>
      <c r="C119" s="96" t="s">
        <v>89</v>
      </c>
      <c r="D119" s="97">
        <v>5999</v>
      </c>
      <c r="E119" s="98">
        <v>6001</v>
      </c>
      <c r="F119" s="98">
        <v>6003</v>
      </c>
      <c r="G119" s="98">
        <v>5990</v>
      </c>
      <c r="H119" s="98">
        <v>5917</v>
      </c>
      <c r="I119" s="98">
        <v>5947</v>
      </c>
      <c r="J119" s="98">
        <v>5932</v>
      </c>
      <c r="K119" s="98">
        <v>5937</v>
      </c>
      <c r="L119" s="98">
        <v>5910</v>
      </c>
      <c r="M119" s="98">
        <v>5949</v>
      </c>
      <c r="N119" s="98">
        <v>5961</v>
      </c>
      <c r="O119" s="99">
        <v>6010</v>
      </c>
      <c r="P119" s="97">
        <v>5988</v>
      </c>
      <c r="Q119" s="98">
        <v>5994</v>
      </c>
      <c r="R119" s="100">
        <v>5964</v>
      </c>
      <c r="S119" s="98">
        <v>5460</v>
      </c>
      <c r="T119" s="98">
        <v>5861</v>
      </c>
      <c r="U119" s="98">
        <v>5898</v>
      </c>
      <c r="V119" s="98">
        <v>5896</v>
      </c>
      <c r="W119" s="98">
        <v>5891</v>
      </c>
      <c r="X119" s="98">
        <v>5906</v>
      </c>
      <c r="Y119" s="98">
        <v>5986</v>
      </c>
      <c r="Z119" s="98">
        <v>6006</v>
      </c>
      <c r="AA119" s="99">
        <v>6040</v>
      </c>
      <c r="AB119" s="97">
        <v>6056</v>
      </c>
      <c r="AC119" s="98">
        <v>6056</v>
      </c>
      <c r="AD119" s="98">
        <v>6039</v>
      </c>
      <c r="AE119" s="98">
        <v>6022</v>
      </c>
      <c r="AF119" s="98">
        <v>6073</v>
      </c>
      <c r="AG119" s="98">
        <v>6056</v>
      </c>
      <c r="AH119" s="98">
        <v>6079</v>
      </c>
      <c r="AI119" s="98">
        <v>6092</v>
      </c>
      <c r="AJ119" s="98">
        <v>6109</v>
      </c>
      <c r="AK119" s="98">
        <v>6138</v>
      </c>
      <c r="AL119" s="98">
        <v>6074</v>
      </c>
      <c r="AM119" s="99">
        <v>6096</v>
      </c>
      <c r="AN119" s="97">
        <v>6085</v>
      </c>
      <c r="AO119" s="98">
        <v>6140</v>
      </c>
      <c r="AP119" s="98">
        <v>6137</v>
      </c>
      <c r="AQ119" s="98">
        <v>6147</v>
      </c>
      <c r="AR119" s="98">
        <v>6156</v>
      </c>
      <c r="AS119" s="98">
        <v>6174</v>
      </c>
      <c r="AT119" s="98">
        <v>6160</v>
      </c>
      <c r="AU119" s="98">
        <v>6172</v>
      </c>
      <c r="AV119" s="98">
        <v>6136</v>
      </c>
      <c r="AW119" s="98">
        <v>6140</v>
      </c>
      <c r="AX119" s="98">
        <v>6113</v>
      </c>
      <c r="AY119" s="99">
        <v>6122</v>
      </c>
      <c r="AZ119" s="97">
        <v>6146</v>
      </c>
      <c r="BA119" s="98">
        <v>6142</v>
      </c>
      <c r="BB119" s="98">
        <v>6144</v>
      </c>
      <c r="BC119" s="98">
        <v>6129</v>
      </c>
      <c r="BD119" s="98">
        <v>6103</v>
      </c>
      <c r="BE119" s="98">
        <v>6094</v>
      </c>
      <c r="BF119" s="98">
        <v>6079</v>
      </c>
      <c r="BG119" s="98">
        <v>6039</v>
      </c>
      <c r="BH119" s="98">
        <v>6044</v>
      </c>
      <c r="BI119" s="98">
        <v>6025</v>
      </c>
      <c r="BJ119" s="98">
        <v>6064</v>
      </c>
      <c r="BK119" s="101">
        <v>6104</v>
      </c>
      <c r="BL119" s="97">
        <v>6128</v>
      </c>
      <c r="BM119" s="285">
        <v>6165</v>
      </c>
      <c r="BN119" s="285">
        <v>6155</v>
      </c>
      <c r="BO119" s="285">
        <v>6165</v>
      </c>
      <c r="BP119" s="285">
        <v>6183</v>
      </c>
      <c r="BQ119" s="285">
        <v>6179</v>
      </c>
      <c r="BR119" s="285">
        <v>6120</v>
      </c>
      <c r="BS119" s="285">
        <v>6036</v>
      </c>
      <c r="BT119" s="285">
        <v>6100</v>
      </c>
      <c r="BU119" s="285">
        <v>6110</v>
      </c>
      <c r="BV119" s="285">
        <v>6108</v>
      </c>
      <c r="BW119" s="101">
        <v>6104</v>
      </c>
      <c r="BX119" s="97">
        <v>6112</v>
      </c>
      <c r="BY119" s="285">
        <v>6091</v>
      </c>
      <c r="BZ119" s="285">
        <v>6084</v>
      </c>
      <c r="CA119" s="285">
        <v>6065</v>
      </c>
      <c r="CB119" s="285">
        <v>6073</v>
      </c>
      <c r="CC119" s="285">
        <v>6010</v>
      </c>
      <c r="CD119" s="285">
        <v>6037</v>
      </c>
      <c r="CE119" s="285">
        <v>6048</v>
      </c>
      <c r="CF119" s="285">
        <v>6017</v>
      </c>
      <c r="CG119" s="98">
        <v>6008</v>
      </c>
      <c r="CH119" s="98">
        <v>5977</v>
      </c>
      <c r="CI119" s="99">
        <v>5946</v>
      </c>
      <c r="CJ119" s="99">
        <v>5923</v>
      </c>
      <c r="CK119" s="99">
        <v>5910</v>
      </c>
      <c r="CL119" s="99">
        <v>5930</v>
      </c>
      <c r="CM119" s="99">
        <v>5892</v>
      </c>
      <c r="CN119" s="99">
        <v>5904</v>
      </c>
      <c r="CO119" s="99">
        <v>5908</v>
      </c>
      <c r="CP119" s="99">
        <v>5895</v>
      </c>
      <c r="CQ119" s="99">
        <v>5893</v>
      </c>
      <c r="CR119" s="99">
        <v>5903</v>
      </c>
      <c r="CS119" s="99">
        <v>5909</v>
      </c>
      <c r="CT119" s="99">
        <v>5912</v>
      </c>
      <c r="CU119" s="99">
        <v>5919</v>
      </c>
      <c r="CV119" s="99">
        <v>5929</v>
      </c>
      <c r="CW119" s="99">
        <f>'1.COBERTURA  DANE'!D120</f>
        <v>5940</v>
      </c>
      <c r="CX119" s="241">
        <f t="shared" si="11"/>
        <v>11</v>
      </c>
      <c r="CY119" s="203">
        <f t="shared" si="12"/>
        <v>0.1855287569573284</v>
      </c>
      <c r="CZ119" s="241">
        <f t="shared" si="13"/>
        <v>21</v>
      </c>
      <c r="DA119" s="203">
        <f t="shared" si="14"/>
        <v>0.35478966041561077</v>
      </c>
    </row>
    <row r="120" spans="1:105" ht="15" outlineLevel="2">
      <c r="A120" s="104">
        <v>642</v>
      </c>
      <c r="B120" s="95" t="s">
        <v>144</v>
      </c>
      <c r="C120" s="96" t="s">
        <v>22</v>
      </c>
      <c r="D120" s="97">
        <v>11882</v>
      </c>
      <c r="E120" s="98">
        <v>11986</v>
      </c>
      <c r="F120" s="98">
        <v>12134</v>
      </c>
      <c r="G120" s="98">
        <v>12143</v>
      </c>
      <c r="H120" s="98">
        <v>12074</v>
      </c>
      <c r="I120" s="98">
        <v>12104</v>
      </c>
      <c r="J120" s="98">
        <v>12050</v>
      </c>
      <c r="K120" s="98">
        <v>12085</v>
      </c>
      <c r="L120" s="98">
        <v>12282</v>
      </c>
      <c r="M120" s="98">
        <v>12409</v>
      </c>
      <c r="N120" s="98">
        <v>12579</v>
      </c>
      <c r="O120" s="99">
        <v>12674</v>
      </c>
      <c r="P120" s="97">
        <v>12783</v>
      </c>
      <c r="Q120" s="98">
        <v>12885</v>
      </c>
      <c r="R120" s="100">
        <v>13058</v>
      </c>
      <c r="S120" s="98">
        <v>13401</v>
      </c>
      <c r="T120" s="98">
        <v>13490</v>
      </c>
      <c r="U120" s="98">
        <v>13531</v>
      </c>
      <c r="V120" s="98">
        <v>13591</v>
      </c>
      <c r="W120" s="98">
        <v>13486</v>
      </c>
      <c r="X120" s="98">
        <v>13540</v>
      </c>
      <c r="Y120" s="98">
        <v>13683</v>
      </c>
      <c r="Z120" s="98">
        <v>13710</v>
      </c>
      <c r="AA120" s="99">
        <v>13664</v>
      </c>
      <c r="AB120" s="97">
        <v>13706</v>
      </c>
      <c r="AC120" s="98">
        <v>13727</v>
      </c>
      <c r="AD120" s="98">
        <v>13715</v>
      </c>
      <c r="AE120" s="98">
        <v>13696</v>
      </c>
      <c r="AF120" s="98">
        <v>13636</v>
      </c>
      <c r="AG120" s="98">
        <v>13636</v>
      </c>
      <c r="AH120" s="98">
        <v>13634</v>
      </c>
      <c r="AI120" s="98">
        <v>13649</v>
      </c>
      <c r="AJ120" s="98">
        <v>13694</v>
      </c>
      <c r="AK120" s="98">
        <v>13693</v>
      </c>
      <c r="AL120" s="98">
        <v>13748</v>
      </c>
      <c r="AM120" s="99">
        <v>13776</v>
      </c>
      <c r="AN120" s="97">
        <v>13830</v>
      </c>
      <c r="AO120" s="98">
        <v>14139</v>
      </c>
      <c r="AP120" s="98">
        <v>14097</v>
      </c>
      <c r="AQ120" s="98">
        <v>14058</v>
      </c>
      <c r="AR120" s="98">
        <v>14110</v>
      </c>
      <c r="AS120" s="98">
        <v>14092</v>
      </c>
      <c r="AT120" s="98">
        <v>14093</v>
      </c>
      <c r="AU120" s="98">
        <v>14069</v>
      </c>
      <c r="AV120" s="98">
        <v>13965</v>
      </c>
      <c r="AW120" s="98">
        <v>13995</v>
      </c>
      <c r="AX120" s="98">
        <v>14040</v>
      </c>
      <c r="AY120" s="99">
        <v>14045</v>
      </c>
      <c r="AZ120" s="97">
        <v>14028</v>
      </c>
      <c r="BA120" s="98">
        <v>14004</v>
      </c>
      <c r="BB120" s="98">
        <v>13955</v>
      </c>
      <c r="BC120" s="98">
        <v>13801</v>
      </c>
      <c r="BD120" s="98">
        <v>13858</v>
      </c>
      <c r="BE120" s="98">
        <v>13797</v>
      </c>
      <c r="BF120" s="98">
        <v>13821</v>
      </c>
      <c r="BG120" s="98">
        <v>13652</v>
      </c>
      <c r="BH120" s="98">
        <v>13724</v>
      </c>
      <c r="BI120" s="98">
        <v>13713</v>
      </c>
      <c r="BJ120" s="98">
        <v>13705</v>
      </c>
      <c r="BK120" s="101">
        <v>13731</v>
      </c>
      <c r="BL120" s="97">
        <v>13749</v>
      </c>
      <c r="BM120" s="285">
        <v>13769</v>
      </c>
      <c r="BN120" s="285">
        <v>13774</v>
      </c>
      <c r="BO120" s="285">
        <v>13736</v>
      </c>
      <c r="BP120" s="285">
        <v>13794</v>
      </c>
      <c r="BQ120" s="285">
        <v>13722</v>
      </c>
      <c r="BR120" s="285">
        <v>13571</v>
      </c>
      <c r="BS120" s="285">
        <v>13529</v>
      </c>
      <c r="BT120" s="285">
        <v>13507</v>
      </c>
      <c r="BU120" s="285">
        <v>13417</v>
      </c>
      <c r="BV120" s="285">
        <v>13408</v>
      </c>
      <c r="BW120" s="101">
        <v>13389</v>
      </c>
      <c r="BX120" s="97">
        <v>13383</v>
      </c>
      <c r="BY120" s="285">
        <v>13319</v>
      </c>
      <c r="BZ120" s="285">
        <v>13212</v>
      </c>
      <c r="CA120" s="285">
        <v>13160</v>
      </c>
      <c r="CB120" s="285">
        <v>13104</v>
      </c>
      <c r="CC120" s="285">
        <v>12909</v>
      </c>
      <c r="CD120" s="285">
        <v>12824</v>
      </c>
      <c r="CE120" s="285">
        <v>12817</v>
      </c>
      <c r="CF120" s="285">
        <v>12800</v>
      </c>
      <c r="CG120" s="98">
        <v>12787</v>
      </c>
      <c r="CH120" s="98">
        <v>12779</v>
      </c>
      <c r="CI120" s="99">
        <v>12805</v>
      </c>
      <c r="CJ120" s="99">
        <v>12812</v>
      </c>
      <c r="CK120" s="99">
        <v>12810</v>
      </c>
      <c r="CL120" s="99">
        <v>12784</v>
      </c>
      <c r="CM120" s="99">
        <v>12766</v>
      </c>
      <c r="CN120" s="99">
        <v>12803</v>
      </c>
      <c r="CO120" s="99">
        <v>12861</v>
      </c>
      <c r="CP120" s="99">
        <v>12924</v>
      </c>
      <c r="CQ120" s="99">
        <v>12915</v>
      </c>
      <c r="CR120" s="99">
        <v>13058</v>
      </c>
      <c r="CS120" s="99">
        <v>13091</v>
      </c>
      <c r="CT120" s="99">
        <v>13092</v>
      </c>
      <c r="CU120" s="99">
        <v>13109</v>
      </c>
      <c r="CV120" s="99">
        <v>13116</v>
      </c>
      <c r="CW120" s="99">
        <f>'1.COBERTURA  DANE'!D121</f>
        <v>13091</v>
      </c>
      <c r="CX120" s="241">
        <f t="shared" si="11"/>
        <v>-25</v>
      </c>
      <c r="CY120" s="203">
        <f t="shared" si="12"/>
        <v>-0.19060689234522721</v>
      </c>
      <c r="CZ120" s="241">
        <f t="shared" si="13"/>
        <v>-18</v>
      </c>
      <c r="DA120" s="203">
        <f t="shared" si="14"/>
        <v>-0.1373102448699367</v>
      </c>
    </row>
    <row r="121" spans="1:105" ht="15" outlineLevel="2">
      <c r="A121" s="104">
        <v>679</v>
      </c>
      <c r="B121" s="95" t="s">
        <v>144</v>
      </c>
      <c r="C121" s="96" t="s">
        <v>23</v>
      </c>
      <c r="D121" s="97">
        <v>14723</v>
      </c>
      <c r="E121" s="98">
        <v>14704</v>
      </c>
      <c r="F121" s="98">
        <v>14704</v>
      </c>
      <c r="G121" s="98">
        <v>14594</v>
      </c>
      <c r="H121" s="98">
        <v>14479</v>
      </c>
      <c r="I121" s="98">
        <v>14652</v>
      </c>
      <c r="J121" s="98">
        <v>14397</v>
      </c>
      <c r="K121" s="98">
        <v>14463</v>
      </c>
      <c r="L121" s="98">
        <v>14244</v>
      </c>
      <c r="M121" s="98">
        <v>14273</v>
      </c>
      <c r="N121" s="98">
        <v>14278</v>
      </c>
      <c r="O121" s="99">
        <v>14316</v>
      </c>
      <c r="P121" s="97">
        <v>14252</v>
      </c>
      <c r="Q121" s="98">
        <v>14143</v>
      </c>
      <c r="R121" s="100">
        <v>14433</v>
      </c>
      <c r="S121" s="98">
        <v>14496</v>
      </c>
      <c r="T121" s="98">
        <v>14544</v>
      </c>
      <c r="U121" s="98">
        <v>14482</v>
      </c>
      <c r="V121" s="98">
        <v>14246</v>
      </c>
      <c r="W121" s="98">
        <v>14205</v>
      </c>
      <c r="X121" s="98">
        <v>14272</v>
      </c>
      <c r="Y121" s="98">
        <v>14316</v>
      </c>
      <c r="Z121" s="98">
        <v>14260</v>
      </c>
      <c r="AA121" s="99">
        <v>14149</v>
      </c>
      <c r="AB121" s="97">
        <v>14249</v>
      </c>
      <c r="AC121" s="98">
        <v>14284</v>
      </c>
      <c r="AD121" s="98">
        <v>14260</v>
      </c>
      <c r="AE121" s="98">
        <v>14164</v>
      </c>
      <c r="AF121" s="98">
        <v>14232</v>
      </c>
      <c r="AG121" s="98">
        <v>14037</v>
      </c>
      <c r="AH121" s="98">
        <v>14031</v>
      </c>
      <c r="AI121" s="98">
        <v>13971</v>
      </c>
      <c r="AJ121" s="98">
        <v>13981</v>
      </c>
      <c r="AK121" s="98">
        <v>14161</v>
      </c>
      <c r="AL121" s="98">
        <v>14093</v>
      </c>
      <c r="AM121" s="99">
        <v>14108</v>
      </c>
      <c r="AN121" s="97">
        <v>14109</v>
      </c>
      <c r="AO121" s="98">
        <v>14238</v>
      </c>
      <c r="AP121" s="98">
        <v>14258</v>
      </c>
      <c r="AQ121" s="98">
        <v>14215</v>
      </c>
      <c r="AR121" s="98">
        <v>14351</v>
      </c>
      <c r="AS121" s="98">
        <v>14358</v>
      </c>
      <c r="AT121" s="98">
        <v>14303</v>
      </c>
      <c r="AU121" s="98">
        <v>14353</v>
      </c>
      <c r="AV121" s="98">
        <v>14327</v>
      </c>
      <c r="AW121" s="98">
        <v>14344</v>
      </c>
      <c r="AX121" s="98">
        <v>14351</v>
      </c>
      <c r="AY121" s="99">
        <v>14420</v>
      </c>
      <c r="AZ121" s="97">
        <v>14460</v>
      </c>
      <c r="BA121" s="98">
        <v>14527</v>
      </c>
      <c r="BB121" s="98">
        <v>14490</v>
      </c>
      <c r="BC121" s="98">
        <v>14465</v>
      </c>
      <c r="BD121" s="98">
        <v>14480</v>
      </c>
      <c r="BE121" s="98">
        <v>14399</v>
      </c>
      <c r="BF121" s="98">
        <v>14258</v>
      </c>
      <c r="BG121" s="98">
        <v>14127</v>
      </c>
      <c r="BH121" s="98">
        <v>14121</v>
      </c>
      <c r="BI121" s="98">
        <v>14034</v>
      </c>
      <c r="BJ121" s="98">
        <v>14191</v>
      </c>
      <c r="BK121" s="101">
        <v>14318</v>
      </c>
      <c r="BL121" s="97">
        <v>14350</v>
      </c>
      <c r="BM121" s="285">
        <v>14433</v>
      </c>
      <c r="BN121" s="285">
        <v>14407</v>
      </c>
      <c r="BO121" s="285">
        <v>14420</v>
      </c>
      <c r="BP121" s="285">
        <v>14479</v>
      </c>
      <c r="BQ121" s="285">
        <v>14492</v>
      </c>
      <c r="BR121" s="285">
        <v>14330</v>
      </c>
      <c r="BS121" s="285">
        <v>14267</v>
      </c>
      <c r="BT121" s="285">
        <v>14282</v>
      </c>
      <c r="BU121" s="285">
        <v>14269</v>
      </c>
      <c r="BV121" s="285">
        <v>14210</v>
      </c>
      <c r="BW121" s="101">
        <v>14240</v>
      </c>
      <c r="BX121" s="97">
        <v>14121</v>
      </c>
      <c r="BY121" s="285">
        <v>14013</v>
      </c>
      <c r="BZ121" s="285">
        <v>13844</v>
      </c>
      <c r="CA121" s="285">
        <v>13711</v>
      </c>
      <c r="CB121" s="285">
        <v>13642</v>
      </c>
      <c r="CC121" s="285">
        <v>13378</v>
      </c>
      <c r="CD121" s="285">
        <v>13427</v>
      </c>
      <c r="CE121" s="285">
        <v>13398</v>
      </c>
      <c r="CF121" s="285">
        <v>13316</v>
      </c>
      <c r="CG121" s="98">
        <v>13257</v>
      </c>
      <c r="CH121" s="98">
        <v>13246</v>
      </c>
      <c r="CI121" s="99">
        <v>13225</v>
      </c>
      <c r="CJ121" s="99">
        <v>13220</v>
      </c>
      <c r="CK121" s="99">
        <v>13189</v>
      </c>
      <c r="CL121" s="99">
        <v>13142</v>
      </c>
      <c r="CM121" s="99">
        <v>13057</v>
      </c>
      <c r="CN121" s="99">
        <v>13118</v>
      </c>
      <c r="CO121" s="99">
        <v>13231</v>
      </c>
      <c r="CP121" s="99">
        <v>13286</v>
      </c>
      <c r="CQ121" s="99">
        <v>13309</v>
      </c>
      <c r="CR121" s="99">
        <v>13247</v>
      </c>
      <c r="CS121" s="99">
        <v>13289</v>
      </c>
      <c r="CT121" s="99">
        <v>13356</v>
      </c>
      <c r="CU121" s="99">
        <v>13407</v>
      </c>
      <c r="CV121" s="99">
        <v>13391</v>
      </c>
      <c r="CW121" s="99">
        <f>'1.COBERTURA  DANE'!D122</f>
        <v>13370</v>
      </c>
      <c r="CX121" s="241">
        <f t="shared" si="11"/>
        <v>-21</v>
      </c>
      <c r="CY121" s="203">
        <f t="shared" si="12"/>
        <v>-0.15682174594877157</v>
      </c>
      <c r="CZ121" s="241">
        <f t="shared" si="13"/>
        <v>-37</v>
      </c>
      <c r="DA121" s="203">
        <f t="shared" si="14"/>
        <v>-0.27597523681658837</v>
      </c>
    </row>
    <row r="122" spans="1:105" ht="15" outlineLevel="2">
      <c r="A122" s="104">
        <v>789</v>
      </c>
      <c r="B122" s="95" t="s">
        <v>144</v>
      </c>
      <c r="C122" s="96" t="s">
        <v>115</v>
      </c>
      <c r="D122" s="97">
        <v>9184</v>
      </c>
      <c r="E122" s="98">
        <v>9156</v>
      </c>
      <c r="F122" s="98">
        <v>9190</v>
      </c>
      <c r="G122" s="98">
        <v>9133</v>
      </c>
      <c r="H122" s="98">
        <v>9190</v>
      </c>
      <c r="I122" s="98">
        <v>9265</v>
      </c>
      <c r="J122" s="98">
        <v>9218</v>
      </c>
      <c r="K122" s="98">
        <v>9213</v>
      </c>
      <c r="L122" s="98">
        <v>9168</v>
      </c>
      <c r="M122" s="98">
        <v>9231</v>
      </c>
      <c r="N122" s="98">
        <v>9150</v>
      </c>
      <c r="O122" s="99">
        <v>9197</v>
      </c>
      <c r="P122" s="97">
        <v>9087</v>
      </c>
      <c r="Q122" s="98">
        <v>9096</v>
      </c>
      <c r="R122" s="100">
        <v>9197</v>
      </c>
      <c r="S122" s="98">
        <v>9142</v>
      </c>
      <c r="T122" s="98">
        <v>9150</v>
      </c>
      <c r="U122" s="98">
        <v>9136</v>
      </c>
      <c r="V122" s="98">
        <v>9243</v>
      </c>
      <c r="W122" s="98">
        <v>9269</v>
      </c>
      <c r="X122" s="98">
        <v>9371</v>
      </c>
      <c r="Y122" s="98">
        <v>9343</v>
      </c>
      <c r="Z122" s="98">
        <v>9333</v>
      </c>
      <c r="AA122" s="99">
        <v>9306</v>
      </c>
      <c r="AB122" s="97">
        <v>9376</v>
      </c>
      <c r="AC122" s="98">
        <v>9376</v>
      </c>
      <c r="AD122" s="98">
        <v>9442</v>
      </c>
      <c r="AE122" s="98">
        <v>9428</v>
      </c>
      <c r="AF122" s="98">
        <v>9475</v>
      </c>
      <c r="AG122" s="98">
        <v>9456</v>
      </c>
      <c r="AH122" s="98">
        <v>9404</v>
      </c>
      <c r="AI122" s="98">
        <v>9457</v>
      </c>
      <c r="AJ122" s="98">
        <v>9654</v>
      </c>
      <c r="AK122" s="98">
        <v>9693</v>
      </c>
      <c r="AL122" s="98">
        <v>9622</v>
      </c>
      <c r="AM122" s="99">
        <v>9652</v>
      </c>
      <c r="AN122" s="97">
        <v>9637</v>
      </c>
      <c r="AO122" s="98">
        <v>9747</v>
      </c>
      <c r="AP122" s="98">
        <v>9786</v>
      </c>
      <c r="AQ122" s="98">
        <v>9765</v>
      </c>
      <c r="AR122" s="98">
        <v>9735</v>
      </c>
      <c r="AS122" s="98">
        <v>9750</v>
      </c>
      <c r="AT122" s="98">
        <v>9725</v>
      </c>
      <c r="AU122" s="98">
        <v>9743</v>
      </c>
      <c r="AV122" s="98">
        <v>9688</v>
      </c>
      <c r="AW122" s="98">
        <v>9604</v>
      </c>
      <c r="AX122" s="98">
        <v>9586</v>
      </c>
      <c r="AY122" s="99">
        <v>9580</v>
      </c>
      <c r="AZ122" s="97">
        <v>9620</v>
      </c>
      <c r="BA122" s="98">
        <v>9628</v>
      </c>
      <c r="BB122" s="98">
        <v>9587</v>
      </c>
      <c r="BC122" s="98">
        <v>9543</v>
      </c>
      <c r="BD122" s="98">
        <v>9506</v>
      </c>
      <c r="BE122" s="98">
        <v>9496</v>
      </c>
      <c r="BF122" s="98">
        <v>9506</v>
      </c>
      <c r="BG122" s="98">
        <v>9501</v>
      </c>
      <c r="BH122" s="98">
        <v>9449</v>
      </c>
      <c r="BI122" s="98">
        <v>9425</v>
      </c>
      <c r="BJ122" s="98">
        <v>9633</v>
      </c>
      <c r="BK122" s="101">
        <v>9751</v>
      </c>
      <c r="BL122" s="97">
        <v>9737</v>
      </c>
      <c r="BM122" s="285">
        <v>9822</v>
      </c>
      <c r="BN122" s="285">
        <v>9741</v>
      </c>
      <c r="BO122" s="285">
        <v>9762</v>
      </c>
      <c r="BP122" s="285">
        <v>9797</v>
      </c>
      <c r="BQ122" s="285">
        <v>9801</v>
      </c>
      <c r="BR122" s="285">
        <v>9798</v>
      </c>
      <c r="BS122" s="285">
        <v>9802</v>
      </c>
      <c r="BT122" s="285">
        <v>9812</v>
      </c>
      <c r="BU122" s="285">
        <v>9791</v>
      </c>
      <c r="BV122" s="285">
        <v>9794</v>
      </c>
      <c r="BW122" s="101">
        <v>9808</v>
      </c>
      <c r="BX122" s="97">
        <v>9700</v>
      </c>
      <c r="BY122" s="285">
        <v>9680</v>
      </c>
      <c r="BZ122" s="285">
        <v>9561</v>
      </c>
      <c r="CA122" s="285">
        <v>9495</v>
      </c>
      <c r="CB122" s="285">
        <v>9473</v>
      </c>
      <c r="CC122" s="285">
        <v>9196</v>
      </c>
      <c r="CD122" s="285">
        <v>9222</v>
      </c>
      <c r="CE122" s="285">
        <v>9228</v>
      </c>
      <c r="CF122" s="285">
        <v>9154</v>
      </c>
      <c r="CG122" s="98">
        <v>9134</v>
      </c>
      <c r="CH122" s="98">
        <v>9137</v>
      </c>
      <c r="CI122" s="99">
        <v>9066</v>
      </c>
      <c r="CJ122" s="99">
        <v>9028</v>
      </c>
      <c r="CK122" s="99">
        <v>9082</v>
      </c>
      <c r="CL122" s="99">
        <v>9104</v>
      </c>
      <c r="CM122" s="99">
        <v>9109</v>
      </c>
      <c r="CN122" s="99">
        <v>9125</v>
      </c>
      <c r="CO122" s="99">
        <v>9094</v>
      </c>
      <c r="CP122" s="99">
        <v>9076</v>
      </c>
      <c r="CQ122" s="99">
        <v>8960</v>
      </c>
      <c r="CR122" s="99">
        <v>9096</v>
      </c>
      <c r="CS122" s="99">
        <v>9055</v>
      </c>
      <c r="CT122" s="99">
        <v>9026</v>
      </c>
      <c r="CU122" s="99">
        <v>8966</v>
      </c>
      <c r="CV122" s="99">
        <v>8989</v>
      </c>
      <c r="CW122" s="99">
        <f>'1.COBERTURA  DANE'!D123</f>
        <v>9038</v>
      </c>
      <c r="CX122" s="241">
        <f t="shared" si="11"/>
        <v>49</v>
      </c>
      <c r="CY122" s="203">
        <f t="shared" si="12"/>
        <v>0.54511069084436536</v>
      </c>
      <c r="CZ122" s="241">
        <f t="shared" si="13"/>
        <v>72</v>
      </c>
      <c r="DA122" s="203">
        <f t="shared" si="14"/>
        <v>0.80303368280169529</v>
      </c>
    </row>
    <row r="123" spans="1:105" ht="15" outlineLevel="2">
      <c r="A123" s="104">
        <v>792</v>
      </c>
      <c r="B123" s="95" t="s">
        <v>144</v>
      </c>
      <c r="C123" s="96" t="s">
        <v>112</v>
      </c>
      <c r="D123" s="97">
        <v>4108</v>
      </c>
      <c r="E123" s="98">
        <v>4136</v>
      </c>
      <c r="F123" s="98">
        <v>4090</v>
      </c>
      <c r="G123" s="98">
        <v>4091</v>
      </c>
      <c r="H123" s="98">
        <v>4052</v>
      </c>
      <c r="I123" s="98">
        <v>4028</v>
      </c>
      <c r="J123" s="98">
        <v>3979</v>
      </c>
      <c r="K123" s="98">
        <v>4022</v>
      </c>
      <c r="L123" s="98">
        <v>4034</v>
      </c>
      <c r="M123" s="98">
        <v>4003</v>
      </c>
      <c r="N123" s="98">
        <v>3991</v>
      </c>
      <c r="O123" s="99">
        <v>3996</v>
      </c>
      <c r="P123" s="97">
        <v>3975</v>
      </c>
      <c r="Q123" s="98">
        <v>3987</v>
      </c>
      <c r="R123" s="100">
        <v>4015</v>
      </c>
      <c r="S123" s="98">
        <v>4059</v>
      </c>
      <c r="T123" s="98">
        <v>4071</v>
      </c>
      <c r="U123" s="98">
        <v>4065</v>
      </c>
      <c r="V123" s="98">
        <v>4038</v>
      </c>
      <c r="W123" s="98">
        <v>3999</v>
      </c>
      <c r="X123" s="98">
        <v>3927</v>
      </c>
      <c r="Y123" s="98">
        <v>3961</v>
      </c>
      <c r="Z123" s="98">
        <v>3985</v>
      </c>
      <c r="AA123" s="99">
        <v>3898</v>
      </c>
      <c r="AB123" s="97">
        <v>3890</v>
      </c>
      <c r="AC123" s="98">
        <v>3958</v>
      </c>
      <c r="AD123" s="98">
        <v>3954</v>
      </c>
      <c r="AE123" s="98">
        <v>3949</v>
      </c>
      <c r="AF123" s="98">
        <v>3884</v>
      </c>
      <c r="AG123" s="98">
        <v>3794</v>
      </c>
      <c r="AH123" s="98">
        <v>3750</v>
      </c>
      <c r="AI123" s="98">
        <v>3743</v>
      </c>
      <c r="AJ123" s="98">
        <v>3732</v>
      </c>
      <c r="AK123" s="98">
        <v>3792</v>
      </c>
      <c r="AL123" s="98">
        <v>3765</v>
      </c>
      <c r="AM123" s="99">
        <v>3851</v>
      </c>
      <c r="AN123" s="97">
        <v>3822</v>
      </c>
      <c r="AO123" s="98">
        <v>3793</v>
      </c>
      <c r="AP123" s="98">
        <v>3769</v>
      </c>
      <c r="AQ123" s="98">
        <v>3735</v>
      </c>
      <c r="AR123" s="98">
        <v>3821</v>
      </c>
      <c r="AS123" s="98">
        <v>3786</v>
      </c>
      <c r="AT123" s="98">
        <v>3797</v>
      </c>
      <c r="AU123" s="98">
        <v>3811</v>
      </c>
      <c r="AV123" s="98">
        <v>3773</v>
      </c>
      <c r="AW123" s="98">
        <v>3749</v>
      </c>
      <c r="AX123" s="98">
        <v>3740</v>
      </c>
      <c r="AY123" s="99">
        <v>3707</v>
      </c>
      <c r="AZ123" s="97">
        <v>3710</v>
      </c>
      <c r="BA123" s="98">
        <v>3708</v>
      </c>
      <c r="BB123" s="98">
        <v>3684</v>
      </c>
      <c r="BC123" s="98">
        <v>3632</v>
      </c>
      <c r="BD123" s="98">
        <v>3637</v>
      </c>
      <c r="BE123" s="98">
        <v>3629</v>
      </c>
      <c r="BF123" s="98">
        <v>3623</v>
      </c>
      <c r="BG123" s="98">
        <v>3517</v>
      </c>
      <c r="BH123" s="98">
        <v>3545</v>
      </c>
      <c r="BI123" s="98">
        <v>3477</v>
      </c>
      <c r="BJ123" s="98">
        <v>3512</v>
      </c>
      <c r="BK123" s="101">
        <v>3539</v>
      </c>
      <c r="BL123" s="97">
        <v>3549</v>
      </c>
      <c r="BM123" s="285">
        <v>3573</v>
      </c>
      <c r="BN123" s="285">
        <v>3563</v>
      </c>
      <c r="BO123" s="285">
        <v>3543</v>
      </c>
      <c r="BP123" s="285">
        <v>3540</v>
      </c>
      <c r="BQ123" s="285">
        <v>3481</v>
      </c>
      <c r="BR123" s="285">
        <v>3294</v>
      </c>
      <c r="BS123" s="285">
        <v>3232</v>
      </c>
      <c r="BT123" s="285">
        <v>3220</v>
      </c>
      <c r="BU123" s="285">
        <v>3227</v>
      </c>
      <c r="BV123" s="285">
        <v>3271</v>
      </c>
      <c r="BW123" s="101">
        <v>3288</v>
      </c>
      <c r="BX123" s="97">
        <v>3296</v>
      </c>
      <c r="BY123" s="285">
        <v>3267</v>
      </c>
      <c r="BZ123" s="285">
        <v>3248</v>
      </c>
      <c r="CA123" s="285">
        <v>3185</v>
      </c>
      <c r="CB123" s="285">
        <v>3194</v>
      </c>
      <c r="CC123" s="285">
        <v>3164</v>
      </c>
      <c r="CD123" s="285">
        <v>3132</v>
      </c>
      <c r="CE123" s="285">
        <v>3139</v>
      </c>
      <c r="CF123" s="285">
        <v>3108</v>
      </c>
      <c r="CG123" s="98">
        <v>3089</v>
      </c>
      <c r="CH123" s="98">
        <v>3091</v>
      </c>
      <c r="CI123" s="99">
        <v>3090</v>
      </c>
      <c r="CJ123" s="99">
        <v>3077</v>
      </c>
      <c r="CK123" s="99">
        <v>3061</v>
      </c>
      <c r="CL123" s="99">
        <v>3031</v>
      </c>
      <c r="CM123" s="99">
        <v>3027</v>
      </c>
      <c r="CN123" s="99">
        <v>3021</v>
      </c>
      <c r="CO123" s="99">
        <v>3035</v>
      </c>
      <c r="CP123" s="99">
        <v>3084</v>
      </c>
      <c r="CQ123" s="99">
        <v>3068</v>
      </c>
      <c r="CR123" s="99">
        <v>3052</v>
      </c>
      <c r="CS123" s="99">
        <v>3096</v>
      </c>
      <c r="CT123" s="99">
        <v>3108</v>
      </c>
      <c r="CU123" s="99">
        <v>3140</v>
      </c>
      <c r="CV123" s="99">
        <v>3139</v>
      </c>
      <c r="CW123" s="99">
        <f>'1.COBERTURA  DANE'!D124</f>
        <v>3107</v>
      </c>
      <c r="CX123" s="241">
        <f t="shared" si="11"/>
        <v>-32</v>
      </c>
      <c r="CY123" s="203">
        <f t="shared" si="12"/>
        <v>-1.0194329404268876</v>
      </c>
      <c r="CZ123" s="241">
        <f t="shared" si="13"/>
        <v>-33</v>
      </c>
      <c r="DA123" s="203">
        <f t="shared" si="14"/>
        <v>-1.0509554140127388</v>
      </c>
    </row>
    <row r="124" spans="1:105" ht="15" outlineLevel="2">
      <c r="A124" s="104">
        <v>809</v>
      </c>
      <c r="B124" s="95" t="s">
        <v>144</v>
      </c>
      <c r="C124" s="96" t="s">
        <v>99</v>
      </c>
      <c r="D124" s="97">
        <v>4612</v>
      </c>
      <c r="E124" s="98">
        <v>4618</v>
      </c>
      <c r="F124" s="98">
        <v>4564</v>
      </c>
      <c r="G124" s="98">
        <v>4537</v>
      </c>
      <c r="H124" s="98">
        <v>4450</v>
      </c>
      <c r="I124" s="98">
        <v>4444</v>
      </c>
      <c r="J124" s="98">
        <v>4351</v>
      </c>
      <c r="K124" s="98">
        <v>4440</v>
      </c>
      <c r="L124" s="98">
        <v>4263</v>
      </c>
      <c r="M124" s="98">
        <v>4241</v>
      </c>
      <c r="N124" s="98">
        <v>4223</v>
      </c>
      <c r="O124" s="99">
        <v>4311</v>
      </c>
      <c r="P124" s="97">
        <v>4374</v>
      </c>
      <c r="Q124" s="98">
        <v>4309</v>
      </c>
      <c r="R124" s="100">
        <v>4312</v>
      </c>
      <c r="S124" s="98">
        <v>4224</v>
      </c>
      <c r="T124" s="98">
        <v>4252</v>
      </c>
      <c r="U124" s="98">
        <v>4218</v>
      </c>
      <c r="V124" s="98">
        <v>4288</v>
      </c>
      <c r="W124" s="98">
        <v>4274</v>
      </c>
      <c r="X124" s="98">
        <v>4238</v>
      </c>
      <c r="Y124" s="98">
        <v>4266</v>
      </c>
      <c r="Z124" s="98">
        <v>4252</v>
      </c>
      <c r="AA124" s="99">
        <v>4135</v>
      </c>
      <c r="AB124" s="97">
        <v>4130</v>
      </c>
      <c r="AC124" s="98">
        <v>4227</v>
      </c>
      <c r="AD124" s="98">
        <v>4245</v>
      </c>
      <c r="AE124" s="98">
        <v>4256</v>
      </c>
      <c r="AF124" s="98">
        <v>4231</v>
      </c>
      <c r="AG124" s="98">
        <v>4123</v>
      </c>
      <c r="AH124" s="98">
        <v>4091</v>
      </c>
      <c r="AI124" s="98">
        <v>4095</v>
      </c>
      <c r="AJ124" s="98">
        <v>4085</v>
      </c>
      <c r="AK124" s="98">
        <v>4281</v>
      </c>
      <c r="AL124" s="98">
        <v>4216</v>
      </c>
      <c r="AM124" s="99">
        <v>4264</v>
      </c>
      <c r="AN124" s="97">
        <v>4233</v>
      </c>
      <c r="AO124" s="98">
        <v>4308</v>
      </c>
      <c r="AP124" s="98">
        <v>4307</v>
      </c>
      <c r="AQ124" s="98">
        <v>4236</v>
      </c>
      <c r="AR124" s="98">
        <v>4294</v>
      </c>
      <c r="AS124" s="98">
        <v>4287</v>
      </c>
      <c r="AT124" s="98">
        <v>4301</v>
      </c>
      <c r="AU124" s="98">
        <v>4363</v>
      </c>
      <c r="AV124" s="98">
        <v>4327</v>
      </c>
      <c r="AW124" s="98">
        <v>4354</v>
      </c>
      <c r="AX124" s="98">
        <v>4315</v>
      </c>
      <c r="AY124" s="99">
        <v>4342</v>
      </c>
      <c r="AZ124" s="97">
        <v>4336</v>
      </c>
      <c r="BA124" s="98">
        <v>4383</v>
      </c>
      <c r="BB124" s="98">
        <v>4329</v>
      </c>
      <c r="BC124" s="98">
        <v>4292</v>
      </c>
      <c r="BD124" s="98">
        <v>4242</v>
      </c>
      <c r="BE124" s="98">
        <v>4190</v>
      </c>
      <c r="BF124" s="98">
        <v>4156</v>
      </c>
      <c r="BG124" s="98">
        <v>4026</v>
      </c>
      <c r="BH124" s="98">
        <v>4072</v>
      </c>
      <c r="BI124" s="98">
        <v>4005</v>
      </c>
      <c r="BJ124" s="98">
        <v>4125</v>
      </c>
      <c r="BK124" s="101">
        <v>4139</v>
      </c>
      <c r="BL124" s="97">
        <v>4156</v>
      </c>
      <c r="BM124" s="285">
        <v>4197</v>
      </c>
      <c r="BN124" s="285">
        <v>4170</v>
      </c>
      <c r="BO124" s="285">
        <v>4171</v>
      </c>
      <c r="BP124" s="285">
        <v>4210</v>
      </c>
      <c r="BQ124" s="285">
        <v>4163</v>
      </c>
      <c r="BR124" s="285">
        <v>3957</v>
      </c>
      <c r="BS124" s="285">
        <v>3913</v>
      </c>
      <c r="BT124" s="285">
        <v>3881</v>
      </c>
      <c r="BU124" s="285">
        <v>3875</v>
      </c>
      <c r="BV124" s="285">
        <v>3894</v>
      </c>
      <c r="BW124" s="101">
        <v>3946</v>
      </c>
      <c r="BX124" s="97">
        <v>3854</v>
      </c>
      <c r="BY124" s="285">
        <v>3824</v>
      </c>
      <c r="BZ124" s="285">
        <v>3806</v>
      </c>
      <c r="CA124" s="285">
        <v>3778</v>
      </c>
      <c r="CB124" s="285">
        <v>3704</v>
      </c>
      <c r="CC124" s="285">
        <v>3638</v>
      </c>
      <c r="CD124" s="285">
        <v>3587</v>
      </c>
      <c r="CE124" s="285">
        <v>3600</v>
      </c>
      <c r="CF124" s="285">
        <v>3592</v>
      </c>
      <c r="CG124" s="98">
        <v>3576</v>
      </c>
      <c r="CH124" s="98">
        <v>3583</v>
      </c>
      <c r="CI124" s="99">
        <v>3603</v>
      </c>
      <c r="CJ124" s="99">
        <v>3599</v>
      </c>
      <c r="CK124" s="99">
        <v>3615</v>
      </c>
      <c r="CL124" s="99">
        <v>3603</v>
      </c>
      <c r="CM124" s="99">
        <v>3600</v>
      </c>
      <c r="CN124" s="99">
        <v>3624</v>
      </c>
      <c r="CO124" s="99">
        <v>3676</v>
      </c>
      <c r="CP124" s="99">
        <v>3727</v>
      </c>
      <c r="CQ124" s="99">
        <v>3718</v>
      </c>
      <c r="CR124" s="99">
        <v>3674</v>
      </c>
      <c r="CS124" s="99">
        <v>3727</v>
      </c>
      <c r="CT124" s="99">
        <v>3724</v>
      </c>
      <c r="CU124" s="99">
        <v>3720</v>
      </c>
      <c r="CV124" s="99">
        <v>3738</v>
      </c>
      <c r="CW124" s="99">
        <f>'1.COBERTURA  DANE'!D125</f>
        <v>3729</v>
      </c>
      <c r="CX124" s="241">
        <f t="shared" si="11"/>
        <v>-9</v>
      </c>
      <c r="CY124" s="203">
        <f t="shared" si="12"/>
        <v>-0.2407704654895666</v>
      </c>
      <c r="CZ124" s="241">
        <f t="shared" si="13"/>
        <v>9</v>
      </c>
      <c r="DA124" s="203">
        <f t="shared" si="14"/>
        <v>0.24193548387096775</v>
      </c>
    </row>
    <row r="125" spans="1:105" ht="15" outlineLevel="2">
      <c r="A125" s="104">
        <v>847</v>
      </c>
      <c r="B125" s="95" t="s">
        <v>144</v>
      </c>
      <c r="C125" s="96" t="s">
        <v>101</v>
      </c>
      <c r="D125" s="97">
        <v>24344</v>
      </c>
      <c r="E125" s="98">
        <v>24416</v>
      </c>
      <c r="F125" s="98">
        <v>24400</v>
      </c>
      <c r="G125" s="98">
        <v>24381</v>
      </c>
      <c r="H125" s="98">
        <v>24254</v>
      </c>
      <c r="I125" s="98">
        <v>24293</v>
      </c>
      <c r="J125" s="98">
        <v>24233</v>
      </c>
      <c r="K125" s="98">
        <v>24261</v>
      </c>
      <c r="L125" s="98">
        <v>24306</v>
      </c>
      <c r="M125" s="98">
        <v>24469</v>
      </c>
      <c r="N125" s="98">
        <v>24539</v>
      </c>
      <c r="O125" s="99">
        <v>24711</v>
      </c>
      <c r="P125" s="97">
        <v>24726</v>
      </c>
      <c r="Q125" s="98">
        <v>24794</v>
      </c>
      <c r="R125" s="100">
        <v>24917</v>
      </c>
      <c r="S125" s="98">
        <v>25102</v>
      </c>
      <c r="T125" s="98">
        <v>25164</v>
      </c>
      <c r="U125" s="98">
        <v>25366</v>
      </c>
      <c r="V125" s="98">
        <v>25362</v>
      </c>
      <c r="W125" s="98">
        <v>25168</v>
      </c>
      <c r="X125" s="98">
        <v>25054</v>
      </c>
      <c r="Y125" s="98">
        <v>25106</v>
      </c>
      <c r="Z125" s="98">
        <v>25072</v>
      </c>
      <c r="AA125" s="99">
        <v>25007</v>
      </c>
      <c r="AB125" s="97">
        <v>25112</v>
      </c>
      <c r="AC125" s="98">
        <v>25226</v>
      </c>
      <c r="AD125" s="98">
        <v>25016</v>
      </c>
      <c r="AE125" s="98">
        <v>25395</v>
      </c>
      <c r="AF125" s="98">
        <v>25416</v>
      </c>
      <c r="AG125" s="98">
        <v>25243</v>
      </c>
      <c r="AH125" s="98">
        <v>25189</v>
      </c>
      <c r="AI125" s="98">
        <v>25292</v>
      </c>
      <c r="AJ125" s="98">
        <v>25281</v>
      </c>
      <c r="AK125" s="98">
        <v>25356</v>
      </c>
      <c r="AL125" s="98">
        <v>25304</v>
      </c>
      <c r="AM125" s="99">
        <v>25433</v>
      </c>
      <c r="AN125" s="97">
        <v>25348</v>
      </c>
      <c r="AO125" s="98">
        <v>25418</v>
      </c>
      <c r="AP125" s="98">
        <v>25433</v>
      </c>
      <c r="AQ125" s="98">
        <v>25264</v>
      </c>
      <c r="AR125" s="98">
        <v>25456</v>
      </c>
      <c r="AS125" s="98">
        <v>25513</v>
      </c>
      <c r="AT125" s="98">
        <v>25583</v>
      </c>
      <c r="AU125" s="98">
        <v>25639</v>
      </c>
      <c r="AV125" s="98">
        <v>25584</v>
      </c>
      <c r="AW125" s="98">
        <v>25583</v>
      </c>
      <c r="AX125" s="98">
        <v>25598</v>
      </c>
      <c r="AY125" s="99">
        <v>25655</v>
      </c>
      <c r="AZ125" s="97">
        <v>25731</v>
      </c>
      <c r="BA125" s="98">
        <v>25835</v>
      </c>
      <c r="BB125" s="98">
        <v>25803</v>
      </c>
      <c r="BC125" s="98">
        <v>25798</v>
      </c>
      <c r="BD125" s="98">
        <v>25735</v>
      </c>
      <c r="BE125" s="98">
        <v>25541</v>
      </c>
      <c r="BF125" s="98">
        <v>25533</v>
      </c>
      <c r="BG125" s="98">
        <v>25341</v>
      </c>
      <c r="BH125" s="98">
        <v>25372</v>
      </c>
      <c r="BI125" s="98">
        <v>25229</v>
      </c>
      <c r="BJ125" s="98">
        <v>25247</v>
      </c>
      <c r="BK125" s="101">
        <v>25319</v>
      </c>
      <c r="BL125" s="97">
        <v>25320</v>
      </c>
      <c r="BM125" s="285">
        <v>25405</v>
      </c>
      <c r="BN125" s="285">
        <v>25401</v>
      </c>
      <c r="BO125" s="285">
        <v>25339</v>
      </c>
      <c r="BP125" s="285">
        <v>25350</v>
      </c>
      <c r="BQ125" s="285">
        <v>25384</v>
      </c>
      <c r="BR125" s="285">
        <v>25092</v>
      </c>
      <c r="BS125" s="285">
        <v>25019</v>
      </c>
      <c r="BT125" s="285">
        <v>25014</v>
      </c>
      <c r="BU125" s="285">
        <v>24963</v>
      </c>
      <c r="BV125" s="285">
        <v>24935</v>
      </c>
      <c r="BW125" s="101">
        <v>24962</v>
      </c>
      <c r="BX125" s="97">
        <v>24995</v>
      </c>
      <c r="BY125" s="285">
        <v>24953</v>
      </c>
      <c r="BZ125" s="285">
        <v>24861</v>
      </c>
      <c r="CA125" s="285">
        <v>24725</v>
      </c>
      <c r="CB125" s="285">
        <v>24703</v>
      </c>
      <c r="CC125" s="285">
        <v>24599</v>
      </c>
      <c r="CD125" s="285">
        <v>24473</v>
      </c>
      <c r="CE125" s="285">
        <v>24481</v>
      </c>
      <c r="CF125" s="285">
        <v>24424</v>
      </c>
      <c r="CG125" s="98">
        <v>24356</v>
      </c>
      <c r="CH125" s="98">
        <v>24405</v>
      </c>
      <c r="CI125" s="99">
        <v>24425</v>
      </c>
      <c r="CJ125" s="99">
        <v>24393</v>
      </c>
      <c r="CK125" s="99">
        <v>24493</v>
      </c>
      <c r="CL125" s="99">
        <v>24387</v>
      </c>
      <c r="CM125" s="99">
        <v>24389</v>
      </c>
      <c r="CN125" s="99">
        <v>24497</v>
      </c>
      <c r="CO125" s="99">
        <v>24661</v>
      </c>
      <c r="CP125" s="99">
        <v>24702</v>
      </c>
      <c r="CQ125" s="99">
        <v>24621</v>
      </c>
      <c r="CR125" s="99">
        <v>24710</v>
      </c>
      <c r="CS125" s="99">
        <v>24806</v>
      </c>
      <c r="CT125" s="99">
        <v>24855</v>
      </c>
      <c r="CU125" s="99">
        <v>24926</v>
      </c>
      <c r="CV125" s="99">
        <v>24932</v>
      </c>
      <c r="CW125" s="99">
        <f>'1.COBERTURA  DANE'!D126</f>
        <v>24805</v>
      </c>
      <c r="CX125" s="241">
        <f t="shared" si="11"/>
        <v>-127</v>
      </c>
      <c r="CY125" s="203">
        <f t="shared" si="12"/>
        <v>-0.5093855286378951</v>
      </c>
      <c r="CZ125" s="241">
        <f t="shared" si="13"/>
        <v>-121</v>
      </c>
      <c r="DA125" s="203">
        <f t="shared" si="14"/>
        <v>-0.48543689320388345</v>
      </c>
    </row>
    <row r="126" spans="1:105" ht="15" outlineLevel="2">
      <c r="A126" s="104">
        <v>856</v>
      </c>
      <c r="B126" s="95" t="s">
        <v>144</v>
      </c>
      <c r="C126" s="96" t="s">
        <v>103</v>
      </c>
      <c r="D126" s="97">
        <v>3924</v>
      </c>
      <c r="E126" s="98">
        <v>3920</v>
      </c>
      <c r="F126" s="98">
        <v>3916</v>
      </c>
      <c r="G126" s="98">
        <v>3893</v>
      </c>
      <c r="H126" s="98">
        <v>3864</v>
      </c>
      <c r="I126" s="98">
        <v>3855</v>
      </c>
      <c r="J126" s="98">
        <v>3781</v>
      </c>
      <c r="K126" s="98">
        <v>3838</v>
      </c>
      <c r="L126" s="98">
        <v>3686</v>
      </c>
      <c r="M126" s="98">
        <v>3710</v>
      </c>
      <c r="N126" s="98">
        <v>3728</v>
      </c>
      <c r="O126" s="99">
        <v>3774</v>
      </c>
      <c r="P126" s="97">
        <v>3732</v>
      </c>
      <c r="Q126" s="98">
        <v>3718</v>
      </c>
      <c r="R126" s="100">
        <v>3707</v>
      </c>
      <c r="S126" s="98">
        <v>3708</v>
      </c>
      <c r="T126" s="98">
        <v>3771</v>
      </c>
      <c r="U126" s="98">
        <v>3775</v>
      </c>
      <c r="V126" s="98">
        <v>3765</v>
      </c>
      <c r="W126" s="98">
        <v>3778</v>
      </c>
      <c r="X126" s="98">
        <v>3771</v>
      </c>
      <c r="Y126" s="98">
        <v>3842</v>
      </c>
      <c r="Z126" s="98">
        <v>3866</v>
      </c>
      <c r="AA126" s="99">
        <v>3849</v>
      </c>
      <c r="AB126" s="97">
        <v>3862</v>
      </c>
      <c r="AC126" s="98">
        <v>3925</v>
      </c>
      <c r="AD126" s="98">
        <v>3907</v>
      </c>
      <c r="AE126" s="98">
        <v>3885</v>
      </c>
      <c r="AF126" s="98">
        <v>3877</v>
      </c>
      <c r="AG126" s="98">
        <v>3800</v>
      </c>
      <c r="AH126" s="98">
        <v>3785</v>
      </c>
      <c r="AI126" s="98">
        <v>3813</v>
      </c>
      <c r="AJ126" s="98">
        <v>3814</v>
      </c>
      <c r="AK126" s="98">
        <v>3879</v>
      </c>
      <c r="AL126" s="98">
        <v>3873</v>
      </c>
      <c r="AM126" s="99">
        <v>3875</v>
      </c>
      <c r="AN126" s="97">
        <v>3866</v>
      </c>
      <c r="AO126" s="98">
        <v>3880</v>
      </c>
      <c r="AP126" s="98">
        <v>3863</v>
      </c>
      <c r="AQ126" s="98">
        <v>3827</v>
      </c>
      <c r="AR126" s="98">
        <v>3872</v>
      </c>
      <c r="AS126" s="98">
        <v>3851</v>
      </c>
      <c r="AT126" s="98">
        <v>3865</v>
      </c>
      <c r="AU126" s="98">
        <v>3865</v>
      </c>
      <c r="AV126" s="98">
        <v>3835</v>
      </c>
      <c r="AW126" s="98">
        <v>3817</v>
      </c>
      <c r="AX126" s="98">
        <v>3800</v>
      </c>
      <c r="AY126" s="99">
        <v>3800</v>
      </c>
      <c r="AZ126" s="97">
        <v>3822</v>
      </c>
      <c r="BA126" s="98">
        <v>3871</v>
      </c>
      <c r="BB126" s="98">
        <v>3845</v>
      </c>
      <c r="BC126" s="98">
        <v>3848</v>
      </c>
      <c r="BD126" s="98">
        <v>3831</v>
      </c>
      <c r="BE126" s="98">
        <v>3825</v>
      </c>
      <c r="BF126" s="98">
        <v>3772</v>
      </c>
      <c r="BG126" s="98">
        <v>3669</v>
      </c>
      <c r="BH126" s="98">
        <v>3698</v>
      </c>
      <c r="BI126" s="98">
        <v>3604</v>
      </c>
      <c r="BJ126" s="98">
        <v>3612</v>
      </c>
      <c r="BK126" s="101">
        <v>3661</v>
      </c>
      <c r="BL126" s="97">
        <v>3660</v>
      </c>
      <c r="BM126" s="285">
        <v>3672</v>
      </c>
      <c r="BN126" s="285">
        <v>3671</v>
      </c>
      <c r="BO126" s="285">
        <v>3665</v>
      </c>
      <c r="BP126" s="285">
        <v>3663</v>
      </c>
      <c r="BQ126" s="285">
        <v>3608</v>
      </c>
      <c r="BR126" s="285">
        <v>3516</v>
      </c>
      <c r="BS126" s="285">
        <v>3438</v>
      </c>
      <c r="BT126" s="285">
        <v>3420</v>
      </c>
      <c r="BU126" s="285">
        <v>3437</v>
      </c>
      <c r="BV126" s="285">
        <v>3447</v>
      </c>
      <c r="BW126" s="101">
        <v>3452</v>
      </c>
      <c r="BX126" s="97">
        <v>3446</v>
      </c>
      <c r="BY126" s="285">
        <v>3403</v>
      </c>
      <c r="BZ126" s="285">
        <v>3367</v>
      </c>
      <c r="CA126" s="285">
        <v>3309</v>
      </c>
      <c r="CB126" s="285">
        <v>3290</v>
      </c>
      <c r="CC126" s="285">
        <v>3275</v>
      </c>
      <c r="CD126" s="285">
        <v>3268</v>
      </c>
      <c r="CE126" s="285">
        <v>3272</v>
      </c>
      <c r="CF126" s="285">
        <v>3244</v>
      </c>
      <c r="CG126" s="98">
        <v>3220</v>
      </c>
      <c r="CH126" s="98">
        <v>3196</v>
      </c>
      <c r="CI126" s="99">
        <v>3202</v>
      </c>
      <c r="CJ126" s="99">
        <v>3227</v>
      </c>
      <c r="CK126" s="99">
        <v>3244</v>
      </c>
      <c r="CL126" s="99">
        <v>3232</v>
      </c>
      <c r="CM126" s="99">
        <v>3221</v>
      </c>
      <c r="CN126" s="99">
        <v>3221</v>
      </c>
      <c r="CO126" s="99">
        <v>3263</v>
      </c>
      <c r="CP126" s="99">
        <v>3301</v>
      </c>
      <c r="CQ126" s="99">
        <v>3307</v>
      </c>
      <c r="CR126" s="99">
        <v>3238</v>
      </c>
      <c r="CS126" s="99">
        <v>3273</v>
      </c>
      <c r="CT126" s="99">
        <v>3256</v>
      </c>
      <c r="CU126" s="99">
        <v>3269</v>
      </c>
      <c r="CV126" s="99">
        <v>3270</v>
      </c>
      <c r="CW126" s="99">
        <f>'1.COBERTURA  DANE'!D127</f>
        <v>3238</v>
      </c>
      <c r="CX126" s="241">
        <f t="shared" si="11"/>
        <v>-32</v>
      </c>
      <c r="CY126" s="203">
        <f t="shared" si="12"/>
        <v>-0.9785932721712538</v>
      </c>
      <c r="CZ126" s="241">
        <f t="shared" si="13"/>
        <v>-31</v>
      </c>
      <c r="DA126" s="203">
        <f t="shared" si="14"/>
        <v>-0.9483022330988069</v>
      </c>
    </row>
    <row r="127" spans="1:105" ht="15" outlineLevel="2">
      <c r="A127" s="104">
        <v>861</v>
      </c>
      <c r="B127" s="95" t="s">
        <v>144</v>
      </c>
      <c r="C127" s="96" t="s">
        <v>27</v>
      </c>
      <c r="D127" s="97">
        <v>6639</v>
      </c>
      <c r="E127" s="98">
        <v>6668</v>
      </c>
      <c r="F127" s="98">
        <v>6695</v>
      </c>
      <c r="G127" s="98">
        <v>6647</v>
      </c>
      <c r="H127" s="98">
        <v>6675</v>
      </c>
      <c r="I127" s="98">
        <v>6767</v>
      </c>
      <c r="J127" s="98">
        <v>6742</v>
      </c>
      <c r="K127" s="98">
        <v>6684</v>
      </c>
      <c r="L127" s="98">
        <v>6700</v>
      </c>
      <c r="M127" s="98">
        <v>6698</v>
      </c>
      <c r="N127" s="98">
        <v>6667</v>
      </c>
      <c r="O127" s="99">
        <v>6668</v>
      </c>
      <c r="P127" s="97">
        <v>6659</v>
      </c>
      <c r="Q127" s="98">
        <v>6632</v>
      </c>
      <c r="R127" s="100">
        <v>6570</v>
      </c>
      <c r="S127" s="98">
        <v>6967</v>
      </c>
      <c r="T127" s="98">
        <v>7119</v>
      </c>
      <c r="U127" s="98">
        <v>7219</v>
      </c>
      <c r="V127" s="98">
        <v>7184</v>
      </c>
      <c r="W127" s="98">
        <v>7196</v>
      </c>
      <c r="X127" s="98">
        <v>7247</v>
      </c>
      <c r="Y127" s="98">
        <v>7305</v>
      </c>
      <c r="Z127" s="98">
        <v>7328</v>
      </c>
      <c r="AA127" s="99">
        <v>7260</v>
      </c>
      <c r="AB127" s="97">
        <v>7258</v>
      </c>
      <c r="AC127" s="98">
        <v>7345</v>
      </c>
      <c r="AD127" s="98">
        <v>7253</v>
      </c>
      <c r="AE127" s="98">
        <v>7213</v>
      </c>
      <c r="AF127" s="98">
        <v>7202</v>
      </c>
      <c r="AG127" s="98">
        <v>7035</v>
      </c>
      <c r="AH127" s="98">
        <v>7001</v>
      </c>
      <c r="AI127" s="98">
        <v>6888</v>
      </c>
      <c r="AJ127" s="98">
        <v>6839</v>
      </c>
      <c r="AK127" s="98">
        <v>6986</v>
      </c>
      <c r="AL127" s="98">
        <v>6970</v>
      </c>
      <c r="AM127" s="99">
        <v>7011</v>
      </c>
      <c r="AN127" s="97">
        <v>6977</v>
      </c>
      <c r="AO127" s="98">
        <v>6950</v>
      </c>
      <c r="AP127" s="98">
        <v>6917</v>
      </c>
      <c r="AQ127" s="98">
        <v>6865</v>
      </c>
      <c r="AR127" s="98">
        <v>7038</v>
      </c>
      <c r="AS127" s="98">
        <v>7043</v>
      </c>
      <c r="AT127" s="98">
        <v>7046</v>
      </c>
      <c r="AU127" s="98">
        <v>7098</v>
      </c>
      <c r="AV127" s="98">
        <v>7014</v>
      </c>
      <c r="AW127" s="98">
        <v>7032</v>
      </c>
      <c r="AX127" s="98">
        <v>7060</v>
      </c>
      <c r="AY127" s="99">
        <v>7027</v>
      </c>
      <c r="AZ127" s="97">
        <v>7111</v>
      </c>
      <c r="BA127" s="98">
        <v>7213</v>
      </c>
      <c r="BB127" s="98">
        <v>7117</v>
      </c>
      <c r="BC127" s="98">
        <v>7081</v>
      </c>
      <c r="BD127" s="98">
        <v>7028</v>
      </c>
      <c r="BE127" s="98">
        <v>6913</v>
      </c>
      <c r="BF127" s="98">
        <v>6896</v>
      </c>
      <c r="BG127" s="98">
        <v>6772</v>
      </c>
      <c r="BH127" s="98">
        <v>6789</v>
      </c>
      <c r="BI127" s="98">
        <v>6641</v>
      </c>
      <c r="BJ127" s="98">
        <v>6664</v>
      </c>
      <c r="BK127" s="101">
        <v>6712</v>
      </c>
      <c r="BL127" s="97">
        <v>6693</v>
      </c>
      <c r="BM127" s="285">
        <v>6731</v>
      </c>
      <c r="BN127" s="285">
        <v>6717</v>
      </c>
      <c r="BO127" s="285">
        <v>6687</v>
      </c>
      <c r="BP127" s="285">
        <v>6679</v>
      </c>
      <c r="BQ127" s="285">
        <v>6637</v>
      </c>
      <c r="BR127" s="285">
        <v>6324</v>
      </c>
      <c r="BS127" s="285">
        <v>6207</v>
      </c>
      <c r="BT127" s="285">
        <v>6191</v>
      </c>
      <c r="BU127" s="285">
        <v>6178</v>
      </c>
      <c r="BV127" s="285">
        <v>6158</v>
      </c>
      <c r="BW127" s="101">
        <v>6148</v>
      </c>
      <c r="BX127" s="97">
        <v>6189</v>
      </c>
      <c r="BY127" s="285">
        <v>6142</v>
      </c>
      <c r="BZ127" s="285">
        <v>6085</v>
      </c>
      <c r="CA127" s="285">
        <v>5993</v>
      </c>
      <c r="CB127" s="285">
        <v>5949</v>
      </c>
      <c r="CC127" s="285">
        <v>5850</v>
      </c>
      <c r="CD127" s="285">
        <v>5860</v>
      </c>
      <c r="CE127" s="285">
        <v>5866</v>
      </c>
      <c r="CF127" s="285">
        <v>5833</v>
      </c>
      <c r="CG127" s="98">
        <v>5755</v>
      </c>
      <c r="CH127" s="98">
        <v>5745</v>
      </c>
      <c r="CI127" s="99">
        <v>5711</v>
      </c>
      <c r="CJ127" s="99">
        <v>5667</v>
      </c>
      <c r="CK127" s="99">
        <v>5646</v>
      </c>
      <c r="CL127" s="99">
        <v>5633</v>
      </c>
      <c r="CM127" s="99">
        <v>5608</v>
      </c>
      <c r="CN127" s="99">
        <v>5599</v>
      </c>
      <c r="CO127" s="99">
        <v>5657</v>
      </c>
      <c r="CP127" s="99">
        <v>5719</v>
      </c>
      <c r="CQ127" s="99">
        <v>5679</v>
      </c>
      <c r="CR127" s="99">
        <v>5689</v>
      </c>
      <c r="CS127" s="99">
        <v>5769</v>
      </c>
      <c r="CT127" s="99">
        <v>5837</v>
      </c>
      <c r="CU127" s="99">
        <v>5885</v>
      </c>
      <c r="CV127" s="99">
        <v>5888</v>
      </c>
      <c r="CW127" s="99">
        <f>'1.COBERTURA  DANE'!D128</f>
        <v>5851</v>
      </c>
      <c r="CX127" s="241">
        <f t="shared" si="11"/>
        <v>-37</v>
      </c>
      <c r="CY127" s="203">
        <f t="shared" si="12"/>
        <v>-0.62839673913043481</v>
      </c>
      <c r="CZ127" s="241">
        <f t="shared" si="13"/>
        <v>-34</v>
      </c>
      <c r="DA127" s="203">
        <f t="shared" si="14"/>
        <v>-0.57774001699235344</v>
      </c>
    </row>
    <row r="128" spans="1:105" s="18" customFormat="1" ht="15" outlineLevel="1">
      <c r="A128" s="88" t="s">
        <v>152</v>
      </c>
      <c r="B128" s="83"/>
      <c r="C128" s="89" t="s">
        <v>461</v>
      </c>
      <c r="D128" s="90">
        <f t="shared" ref="D128:AH128" si="17">SUBTOTAL(9,D129:D138)</f>
        <v>872690</v>
      </c>
      <c r="E128" s="91">
        <f t="shared" si="17"/>
        <v>879367</v>
      </c>
      <c r="F128" s="91">
        <f t="shared" si="17"/>
        <v>878061</v>
      </c>
      <c r="G128" s="91">
        <f t="shared" si="17"/>
        <v>889697</v>
      </c>
      <c r="H128" s="91">
        <f t="shared" si="17"/>
        <v>888362</v>
      </c>
      <c r="I128" s="91">
        <f t="shared" si="17"/>
        <v>900081</v>
      </c>
      <c r="J128" s="91">
        <f t="shared" si="17"/>
        <v>888267</v>
      </c>
      <c r="K128" s="91">
        <f t="shared" si="17"/>
        <v>897080</v>
      </c>
      <c r="L128" s="91">
        <f t="shared" si="17"/>
        <v>871226</v>
      </c>
      <c r="M128" s="91">
        <f t="shared" si="17"/>
        <v>874312</v>
      </c>
      <c r="N128" s="91">
        <f t="shared" si="17"/>
        <v>867883</v>
      </c>
      <c r="O128" s="92">
        <f t="shared" si="17"/>
        <v>880356</v>
      </c>
      <c r="P128" s="90">
        <f t="shared" si="17"/>
        <v>877670</v>
      </c>
      <c r="Q128" s="91">
        <f t="shared" si="17"/>
        <v>867130</v>
      </c>
      <c r="R128" s="93">
        <f t="shared" si="17"/>
        <v>860325</v>
      </c>
      <c r="S128" s="91">
        <f t="shared" si="17"/>
        <v>850390</v>
      </c>
      <c r="T128" s="91">
        <f t="shared" si="17"/>
        <v>850829</v>
      </c>
      <c r="U128" s="91">
        <f t="shared" si="17"/>
        <v>851372</v>
      </c>
      <c r="V128" s="91">
        <f t="shared" si="17"/>
        <v>847746</v>
      </c>
      <c r="W128" s="91">
        <f t="shared" si="17"/>
        <v>844725</v>
      </c>
      <c r="X128" s="91">
        <f t="shared" si="17"/>
        <v>841139</v>
      </c>
      <c r="Y128" s="91">
        <f t="shared" si="17"/>
        <v>838726</v>
      </c>
      <c r="Z128" s="91">
        <f t="shared" si="17"/>
        <v>840281</v>
      </c>
      <c r="AA128" s="92">
        <f t="shared" si="17"/>
        <v>827642</v>
      </c>
      <c r="AB128" s="90">
        <f t="shared" si="17"/>
        <v>829293</v>
      </c>
      <c r="AC128" s="91">
        <f t="shared" si="17"/>
        <v>839173</v>
      </c>
      <c r="AD128" s="91">
        <f t="shared" si="17"/>
        <v>843314</v>
      </c>
      <c r="AE128" s="91">
        <f t="shared" si="17"/>
        <v>849891</v>
      </c>
      <c r="AF128" s="91">
        <f t="shared" si="17"/>
        <v>837308</v>
      </c>
      <c r="AG128" s="91">
        <f t="shared" si="17"/>
        <v>838151</v>
      </c>
      <c r="AH128" s="91">
        <f t="shared" si="17"/>
        <v>849905</v>
      </c>
      <c r="AI128" s="91">
        <v>842229</v>
      </c>
      <c r="AJ128" s="91">
        <v>840838</v>
      </c>
      <c r="AK128" s="91">
        <v>838692</v>
      </c>
      <c r="AL128" s="91">
        <v>842141</v>
      </c>
      <c r="AM128" s="92">
        <v>841036</v>
      </c>
      <c r="AN128" s="90">
        <v>850139</v>
      </c>
      <c r="AO128" s="91">
        <v>847617</v>
      </c>
      <c r="AP128" s="91">
        <f>SUM(AP129:AP138)</f>
        <v>844588</v>
      </c>
      <c r="AQ128" s="91">
        <f>SUM(AQ129:AQ138)</f>
        <v>844763</v>
      </c>
      <c r="AR128" s="91">
        <f>SUM(AR129:AR138)</f>
        <v>851849</v>
      </c>
      <c r="AS128" s="91">
        <v>848199</v>
      </c>
      <c r="AT128" s="91">
        <v>849656</v>
      </c>
      <c r="AU128" s="91">
        <v>849644</v>
      </c>
      <c r="AV128" s="91">
        <v>838829</v>
      </c>
      <c r="AW128" s="91">
        <v>841889</v>
      </c>
      <c r="AX128" s="91">
        <v>840474</v>
      </c>
      <c r="AY128" s="92">
        <v>842228</v>
      </c>
      <c r="AZ128" s="90">
        <v>850625</v>
      </c>
      <c r="BA128" s="91">
        <v>855651</v>
      </c>
      <c r="BB128" s="91">
        <v>856066</v>
      </c>
      <c r="BC128" s="91">
        <v>853624</v>
      </c>
      <c r="BD128" s="91">
        <v>853091</v>
      </c>
      <c r="BE128" s="91">
        <v>845590</v>
      </c>
      <c r="BF128" s="91">
        <v>842766</v>
      </c>
      <c r="BG128" s="91">
        <v>823967</v>
      </c>
      <c r="BH128" s="91">
        <v>834910</v>
      </c>
      <c r="BI128" s="91">
        <v>825164</v>
      </c>
      <c r="BJ128" s="91">
        <v>840239</v>
      </c>
      <c r="BK128" s="94">
        <v>855163</v>
      </c>
      <c r="BL128" s="90">
        <v>864535</v>
      </c>
      <c r="BM128" s="284">
        <v>882467</v>
      </c>
      <c r="BN128" s="284">
        <v>874898</v>
      </c>
      <c r="BO128" s="284">
        <v>869377</v>
      </c>
      <c r="BP128" s="284">
        <v>872269</v>
      </c>
      <c r="BQ128" s="284">
        <v>870709</v>
      </c>
      <c r="BR128" s="284">
        <v>856071</v>
      </c>
      <c r="BS128" s="284">
        <v>848408</v>
      </c>
      <c r="BT128" s="284">
        <v>852185</v>
      </c>
      <c r="BU128" s="284">
        <v>850766</v>
      </c>
      <c r="BV128" s="284">
        <v>850530</v>
      </c>
      <c r="BW128" s="94">
        <v>857524</v>
      </c>
      <c r="BX128" s="90">
        <v>859170</v>
      </c>
      <c r="BY128" s="284">
        <v>852491</v>
      </c>
      <c r="BZ128" s="284">
        <v>828745</v>
      </c>
      <c r="CA128" s="284">
        <v>811517</v>
      </c>
      <c r="CB128" s="284">
        <v>819202</v>
      </c>
      <c r="CC128" s="284">
        <v>810767</v>
      </c>
      <c r="CD128" s="284">
        <v>800221</v>
      </c>
      <c r="CE128" s="284">
        <v>802541</v>
      </c>
      <c r="CF128" s="284">
        <v>806685</v>
      </c>
      <c r="CG128" s="91">
        <v>795345</v>
      </c>
      <c r="CH128" s="91">
        <v>787984</v>
      </c>
      <c r="CI128" s="92">
        <v>779169</v>
      </c>
      <c r="CJ128" s="92">
        <v>774343</v>
      </c>
      <c r="CK128" s="92">
        <v>771996</v>
      </c>
      <c r="CL128" s="92">
        <v>766015</v>
      </c>
      <c r="CM128" s="92">
        <v>762117</v>
      </c>
      <c r="CN128" s="92">
        <v>760349</v>
      </c>
      <c r="CO128" s="92">
        <v>781864</v>
      </c>
      <c r="CP128" s="92">
        <v>795412</v>
      </c>
      <c r="CQ128" s="92">
        <v>800611</v>
      </c>
      <c r="CR128" s="92">
        <v>810016</v>
      </c>
      <c r="CS128" s="92">
        <v>822091</v>
      </c>
      <c r="CT128" s="92">
        <v>827122</v>
      </c>
      <c r="CU128" s="92">
        <v>827836</v>
      </c>
      <c r="CV128" s="92">
        <v>831723</v>
      </c>
      <c r="CW128" s="92">
        <f>'1.COBERTURA  DANE'!D129</f>
        <v>836356</v>
      </c>
      <c r="CX128" s="241">
        <f t="shared" si="11"/>
        <v>4633</v>
      </c>
      <c r="CY128" s="203">
        <f t="shared" si="12"/>
        <v>0.55703641717254426</v>
      </c>
      <c r="CZ128" s="241">
        <f t="shared" si="13"/>
        <v>8520</v>
      </c>
      <c r="DA128" s="203">
        <f t="shared" si="14"/>
        <v>1.0291893563459429</v>
      </c>
    </row>
    <row r="129" spans="1:105" ht="15" customHeight="1" outlineLevel="2">
      <c r="A129" s="104">
        <v>1</v>
      </c>
      <c r="B129" s="95" t="s">
        <v>151</v>
      </c>
      <c r="C129" s="96" t="s">
        <v>30</v>
      </c>
      <c r="D129" s="97">
        <v>633190</v>
      </c>
      <c r="E129" s="98">
        <v>639699</v>
      </c>
      <c r="F129" s="98">
        <v>638040</v>
      </c>
      <c r="G129" s="98">
        <v>651236</v>
      </c>
      <c r="H129" s="98">
        <v>649426</v>
      </c>
      <c r="I129" s="98">
        <v>656136</v>
      </c>
      <c r="J129" s="98">
        <v>650584</v>
      </c>
      <c r="K129" s="98">
        <v>655903</v>
      </c>
      <c r="L129" s="98">
        <v>635282</v>
      </c>
      <c r="M129" s="98">
        <v>638140</v>
      </c>
      <c r="N129" s="98">
        <v>632869</v>
      </c>
      <c r="O129" s="99">
        <v>644077</v>
      </c>
      <c r="P129" s="97">
        <v>640721</v>
      </c>
      <c r="Q129" s="98">
        <v>631127</v>
      </c>
      <c r="R129" s="100">
        <v>623747</v>
      </c>
      <c r="S129" s="98">
        <v>612531</v>
      </c>
      <c r="T129" s="98">
        <v>609237</v>
      </c>
      <c r="U129" s="98">
        <v>605825</v>
      </c>
      <c r="V129" s="98">
        <v>601234</v>
      </c>
      <c r="W129" s="98">
        <v>597667</v>
      </c>
      <c r="X129" s="98">
        <v>593684</v>
      </c>
      <c r="Y129" s="98">
        <v>589676</v>
      </c>
      <c r="Z129" s="98">
        <v>589828</v>
      </c>
      <c r="AA129" s="99">
        <v>581390</v>
      </c>
      <c r="AB129" s="97">
        <v>580741</v>
      </c>
      <c r="AC129" s="98">
        <v>586253</v>
      </c>
      <c r="AD129" s="98">
        <v>590260</v>
      </c>
      <c r="AE129" s="98">
        <v>597787</v>
      </c>
      <c r="AF129" s="98">
        <v>586060</v>
      </c>
      <c r="AG129" s="98">
        <v>592474</v>
      </c>
      <c r="AH129" s="98">
        <v>606102</v>
      </c>
      <c r="AI129" s="98">
        <v>602055</v>
      </c>
      <c r="AJ129" s="98">
        <v>603118</v>
      </c>
      <c r="AK129" s="98">
        <v>597499</v>
      </c>
      <c r="AL129" s="98">
        <v>601450</v>
      </c>
      <c r="AM129" s="99">
        <v>598359</v>
      </c>
      <c r="AN129" s="97">
        <v>609666</v>
      </c>
      <c r="AO129" s="98">
        <v>608686</v>
      </c>
      <c r="AP129" s="98">
        <v>606137</v>
      </c>
      <c r="AQ129" s="98">
        <v>608091</v>
      </c>
      <c r="AR129" s="98">
        <v>607366</v>
      </c>
      <c r="AS129" s="98">
        <v>604575</v>
      </c>
      <c r="AT129" s="98">
        <v>606514</v>
      </c>
      <c r="AU129" s="98">
        <v>605477</v>
      </c>
      <c r="AV129" s="98">
        <v>597954</v>
      </c>
      <c r="AW129" s="98">
        <v>600947</v>
      </c>
      <c r="AX129" s="98">
        <v>600086</v>
      </c>
      <c r="AY129" s="99">
        <v>601622</v>
      </c>
      <c r="AZ129" s="97">
        <v>609169</v>
      </c>
      <c r="BA129" s="98">
        <v>608868</v>
      </c>
      <c r="BB129" s="98">
        <v>613097</v>
      </c>
      <c r="BC129" s="98">
        <v>611223</v>
      </c>
      <c r="BD129" s="98">
        <v>611439</v>
      </c>
      <c r="BE129" s="98">
        <v>606011</v>
      </c>
      <c r="BF129" s="98">
        <v>604170</v>
      </c>
      <c r="BG129" s="98">
        <v>589778</v>
      </c>
      <c r="BH129" s="98">
        <v>597271</v>
      </c>
      <c r="BI129" s="98">
        <v>591162</v>
      </c>
      <c r="BJ129" s="98">
        <v>605112</v>
      </c>
      <c r="BK129" s="101">
        <v>617069</v>
      </c>
      <c r="BL129" s="97">
        <v>625686</v>
      </c>
      <c r="BM129" s="285">
        <v>639651</v>
      </c>
      <c r="BN129" s="285">
        <v>633455</v>
      </c>
      <c r="BO129" s="285">
        <v>628159</v>
      </c>
      <c r="BP129" s="285">
        <v>630953</v>
      </c>
      <c r="BQ129" s="285">
        <v>630004</v>
      </c>
      <c r="BR129" s="285">
        <v>620153</v>
      </c>
      <c r="BS129" s="285">
        <v>615291</v>
      </c>
      <c r="BT129" s="285">
        <v>619932</v>
      </c>
      <c r="BU129" s="285">
        <v>619114</v>
      </c>
      <c r="BV129" s="285">
        <v>619385</v>
      </c>
      <c r="BW129" s="101">
        <v>624862</v>
      </c>
      <c r="BX129" s="97">
        <v>624792</v>
      </c>
      <c r="BY129" s="285">
        <v>618725</v>
      </c>
      <c r="BZ129" s="285">
        <v>600017</v>
      </c>
      <c r="CA129" s="285">
        <v>587217</v>
      </c>
      <c r="CB129" s="285">
        <v>597418</v>
      </c>
      <c r="CC129" s="285">
        <v>592887</v>
      </c>
      <c r="CD129" s="285">
        <v>583571</v>
      </c>
      <c r="CE129" s="285">
        <v>580615</v>
      </c>
      <c r="CF129" s="285">
        <v>585426</v>
      </c>
      <c r="CG129" s="98">
        <v>575475</v>
      </c>
      <c r="CH129" s="98">
        <v>568365</v>
      </c>
      <c r="CI129" s="99">
        <v>561292</v>
      </c>
      <c r="CJ129" s="99">
        <v>557603</v>
      </c>
      <c r="CK129" s="99">
        <v>554997</v>
      </c>
      <c r="CL129" s="99">
        <v>550958</v>
      </c>
      <c r="CM129" s="99">
        <v>547904</v>
      </c>
      <c r="CN129" s="99">
        <v>546274</v>
      </c>
      <c r="CO129" s="99">
        <v>566439</v>
      </c>
      <c r="CP129" s="99">
        <v>578214</v>
      </c>
      <c r="CQ129" s="99">
        <v>582048</v>
      </c>
      <c r="CR129" s="99">
        <v>590530</v>
      </c>
      <c r="CS129" s="99">
        <v>601030</v>
      </c>
      <c r="CT129" s="99">
        <v>603529</v>
      </c>
      <c r="CU129" s="99">
        <v>602822</v>
      </c>
      <c r="CV129" s="99">
        <v>607194</v>
      </c>
      <c r="CW129" s="99">
        <f>'1.COBERTURA  DANE'!D130</f>
        <v>610348</v>
      </c>
      <c r="CX129" s="241">
        <f t="shared" si="11"/>
        <v>3154</v>
      </c>
      <c r="CY129" s="203">
        <f t="shared" si="12"/>
        <v>0.5194385978781082</v>
      </c>
      <c r="CZ129" s="241">
        <f t="shared" si="13"/>
        <v>7526</v>
      </c>
      <c r="DA129" s="203">
        <f t="shared" si="14"/>
        <v>1.2484614032002814</v>
      </c>
    </row>
    <row r="130" spans="1:105" ht="15" customHeight="1" outlineLevel="2">
      <c r="A130" s="104">
        <v>79</v>
      </c>
      <c r="B130" s="95" t="s">
        <v>151</v>
      </c>
      <c r="C130" s="96" t="s">
        <v>69</v>
      </c>
      <c r="D130" s="97">
        <v>18309</v>
      </c>
      <c r="E130" s="98">
        <v>18347</v>
      </c>
      <c r="F130" s="98">
        <v>18210</v>
      </c>
      <c r="G130" s="98">
        <v>18466</v>
      </c>
      <c r="H130" s="98">
        <v>18284</v>
      </c>
      <c r="I130" s="98">
        <v>18501</v>
      </c>
      <c r="J130" s="98">
        <v>18276</v>
      </c>
      <c r="K130" s="98">
        <v>18339</v>
      </c>
      <c r="L130" s="98">
        <v>18338</v>
      </c>
      <c r="M130" s="98">
        <v>18286</v>
      </c>
      <c r="N130" s="98">
        <v>18123</v>
      </c>
      <c r="O130" s="99">
        <v>18201</v>
      </c>
      <c r="P130" s="97">
        <v>18207</v>
      </c>
      <c r="Q130" s="98">
        <v>18211</v>
      </c>
      <c r="R130" s="100">
        <v>18271</v>
      </c>
      <c r="S130" s="98">
        <v>18254</v>
      </c>
      <c r="T130" s="98">
        <v>18225</v>
      </c>
      <c r="U130" s="98">
        <v>18368</v>
      </c>
      <c r="V130" s="98">
        <v>18441</v>
      </c>
      <c r="W130" s="98">
        <v>18512</v>
      </c>
      <c r="X130" s="98">
        <v>18373</v>
      </c>
      <c r="Y130" s="98">
        <v>18538</v>
      </c>
      <c r="Z130" s="98">
        <v>18653</v>
      </c>
      <c r="AA130" s="99">
        <v>18494</v>
      </c>
      <c r="AB130" s="97">
        <v>18459</v>
      </c>
      <c r="AC130" s="98">
        <v>18750</v>
      </c>
      <c r="AD130" s="98">
        <v>18725</v>
      </c>
      <c r="AE130" s="98">
        <v>18687</v>
      </c>
      <c r="AF130" s="98">
        <v>18509</v>
      </c>
      <c r="AG130" s="98">
        <v>18254</v>
      </c>
      <c r="AH130" s="98">
        <v>18139</v>
      </c>
      <c r="AI130" s="98">
        <v>18008</v>
      </c>
      <c r="AJ130" s="98">
        <v>17909</v>
      </c>
      <c r="AK130" s="98">
        <v>18029</v>
      </c>
      <c r="AL130" s="98">
        <v>17968</v>
      </c>
      <c r="AM130" s="99">
        <v>18245</v>
      </c>
      <c r="AN130" s="97">
        <v>18119</v>
      </c>
      <c r="AO130" s="98">
        <v>17988</v>
      </c>
      <c r="AP130" s="98">
        <v>17954</v>
      </c>
      <c r="AQ130" s="98">
        <v>17823</v>
      </c>
      <c r="AR130" s="98">
        <v>18282</v>
      </c>
      <c r="AS130" s="98">
        <v>18190</v>
      </c>
      <c r="AT130" s="98">
        <v>18259</v>
      </c>
      <c r="AU130" s="98">
        <v>18265</v>
      </c>
      <c r="AV130" s="98">
        <v>18122</v>
      </c>
      <c r="AW130" s="98">
        <v>18144</v>
      </c>
      <c r="AX130" s="98">
        <v>18102</v>
      </c>
      <c r="AY130" s="99">
        <v>18064</v>
      </c>
      <c r="AZ130" s="97">
        <v>18061</v>
      </c>
      <c r="BA130" s="98">
        <v>18196</v>
      </c>
      <c r="BB130" s="98">
        <v>17993</v>
      </c>
      <c r="BC130" s="98">
        <v>17969</v>
      </c>
      <c r="BD130" s="98">
        <v>18008</v>
      </c>
      <c r="BE130" s="98">
        <v>17851</v>
      </c>
      <c r="BF130" s="98">
        <v>17843</v>
      </c>
      <c r="BG130" s="98">
        <v>17561</v>
      </c>
      <c r="BH130" s="98">
        <v>17739</v>
      </c>
      <c r="BI130" s="98">
        <v>17588</v>
      </c>
      <c r="BJ130" s="98">
        <v>17679</v>
      </c>
      <c r="BK130" s="101">
        <v>17880</v>
      </c>
      <c r="BL130" s="97">
        <v>17950</v>
      </c>
      <c r="BM130" s="285">
        <v>18065</v>
      </c>
      <c r="BN130" s="285">
        <v>17985</v>
      </c>
      <c r="BO130" s="285">
        <v>17986</v>
      </c>
      <c r="BP130" s="285">
        <v>17994</v>
      </c>
      <c r="BQ130" s="285">
        <v>17976</v>
      </c>
      <c r="BR130" s="285">
        <v>17495</v>
      </c>
      <c r="BS130" s="285">
        <v>17321</v>
      </c>
      <c r="BT130" s="285">
        <v>17315</v>
      </c>
      <c r="BU130" s="285">
        <v>17395</v>
      </c>
      <c r="BV130" s="285">
        <v>17419</v>
      </c>
      <c r="BW130" s="101">
        <v>17577</v>
      </c>
      <c r="BX130" s="97">
        <v>17652</v>
      </c>
      <c r="BY130" s="285">
        <v>17576</v>
      </c>
      <c r="BZ130" s="285">
        <v>17329</v>
      </c>
      <c r="CA130" s="285">
        <v>17184</v>
      </c>
      <c r="CB130" s="285">
        <v>17118</v>
      </c>
      <c r="CC130" s="285">
        <v>16971</v>
      </c>
      <c r="CD130" s="285">
        <v>16950</v>
      </c>
      <c r="CE130" s="285">
        <v>16969</v>
      </c>
      <c r="CF130" s="285">
        <v>16902</v>
      </c>
      <c r="CG130" s="98">
        <v>16756</v>
      </c>
      <c r="CH130" s="98">
        <v>16706</v>
      </c>
      <c r="CI130" s="99">
        <v>16695</v>
      </c>
      <c r="CJ130" s="99">
        <v>16661</v>
      </c>
      <c r="CK130" s="99">
        <v>16732</v>
      </c>
      <c r="CL130" s="99">
        <v>16699</v>
      </c>
      <c r="CM130" s="99">
        <v>16670</v>
      </c>
      <c r="CN130" s="99">
        <v>16678</v>
      </c>
      <c r="CO130" s="99">
        <v>16942</v>
      </c>
      <c r="CP130" s="99">
        <v>17034</v>
      </c>
      <c r="CQ130" s="99">
        <v>17097</v>
      </c>
      <c r="CR130" s="99">
        <v>17051</v>
      </c>
      <c r="CS130" s="99">
        <v>17155</v>
      </c>
      <c r="CT130" s="99">
        <v>17451</v>
      </c>
      <c r="CU130" s="99">
        <v>17460</v>
      </c>
      <c r="CV130" s="99">
        <v>17490</v>
      </c>
      <c r="CW130" s="99">
        <f>'1.COBERTURA  DANE'!D131</f>
        <v>17361</v>
      </c>
      <c r="CX130" s="241">
        <f t="shared" si="11"/>
        <v>-129</v>
      </c>
      <c r="CY130" s="203">
        <f t="shared" si="12"/>
        <v>-0.73756432246998282</v>
      </c>
      <c r="CZ130" s="241">
        <f t="shared" si="13"/>
        <v>-99</v>
      </c>
      <c r="DA130" s="203">
        <f t="shared" si="14"/>
        <v>-0.5670103092783505</v>
      </c>
    </row>
    <row r="131" spans="1:105" ht="15" customHeight="1" outlineLevel="2">
      <c r="A131" s="104">
        <v>88</v>
      </c>
      <c r="B131" s="95" t="s">
        <v>151</v>
      </c>
      <c r="C131" s="96" t="s">
        <v>35</v>
      </c>
      <c r="D131" s="97">
        <v>87257</v>
      </c>
      <c r="E131" s="98">
        <v>88046</v>
      </c>
      <c r="F131" s="98">
        <v>87689</v>
      </c>
      <c r="G131" s="98">
        <v>86798</v>
      </c>
      <c r="H131" s="98">
        <v>87452</v>
      </c>
      <c r="I131" s="98">
        <v>90076</v>
      </c>
      <c r="J131" s="98">
        <v>87732</v>
      </c>
      <c r="K131" s="98">
        <v>88072</v>
      </c>
      <c r="L131" s="98">
        <v>87463</v>
      </c>
      <c r="M131" s="98">
        <v>88425</v>
      </c>
      <c r="N131" s="98">
        <v>88607</v>
      </c>
      <c r="O131" s="99">
        <v>88851</v>
      </c>
      <c r="P131" s="97">
        <v>89281</v>
      </c>
      <c r="Q131" s="98">
        <v>89036</v>
      </c>
      <c r="R131" s="100">
        <v>89479</v>
      </c>
      <c r="S131" s="98">
        <v>89799</v>
      </c>
      <c r="T131" s="98">
        <v>91249</v>
      </c>
      <c r="U131" s="98">
        <v>94554</v>
      </c>
      <c r="V131" s="98">
        <v>95009</v>
      </c>
      <c r="W131" s="98">
        <v>96198</v>
      </c>
      <c r="X131" s="98">
        <v>96191</v>
      </c>
      <c r="Y131" s="98">
        <v>96394</v>
      </c>
      <c r="Z131" s="98">
        <v>97464</v>
      </c>
      <c r="AA131" s="99">
        <v>95828</v>
      </c>
      <c r="AB131" s="97">
        <v>97516</v>
      </c>
      <c r="AC131" s="98">
        <v>98920</v>
      </c>
      <c r="AD131" s="98">
        <v>98785</v>
      </c>
      <c r="AE131" s="98">
        <v>98425</v>
      </c>
      <c r="AF131" s="98">
        <v>98402</v>
      </c>
      <c r="AG131" s="98">
        <v>96750</v>
      </c>
      <c r="AH131" s="98">
        <v>95500</v>
      </c>
      <c r="AI131" s="98">
        <v>94235</v>
      </c>
      <c r="AJ131" s="98">
        <v>93011</v>
      </c>
      <c r="AK131" s="98">
        <v>94422</v>
      </c>
      <c r="AL131" s="98">
        <v>94212</v>
      </c>
      <c r="AM131" s="99">
        <v>94723</v>
      </c>
      <c r="AN131" s="97">
        <v>93866</v>
      </c>
      <c r="AO131" s="98">
        <v>93453</v>
      </c>
      <c r="AP131" s="98">
        <v>92932</v>
      </c>
      <c r="AQ131" s="98">
        <v>91784</v>
      </c>
      <c r="AR131" s="98">
        <v>94975</v>
      </c>
      <c r="AS131" s="98">
        <v>94552</v>
      </c>
      <c r="AT131" s="98">
        <v>94452</v>
      </c>
      <c r="AU131" s="98">
        <v>94992</v>
      </c>
      <c r="AV131" s="98">
        <v>93638</v>
      </c>
      <c r="AW131" s="98">
        <v>93858</v>
      </c>
      <c r="AX131" s="98">
        <v>93607</v>
      </c>
      <c r="AY131" s="99">
        <v>93903</v>
      </c>
      <c r="AZ131" s="97">
        <v>93953</v>
      </c>
      <c r="BA131" s="98">
        <v>96184</v>
      </c>
      <c r="BB131" s="98">
        <v>95026</v>
      </c>
      <c r="BC131" s="98">
        <v>94884</v>
      </c>
      <c r="BD131" s="98">
        <v>94903</v>
      </c>
      <c r="BE131" s="98">
        <v>94101</v>
      </c>
      <c r="BF131" s="98">
        <v>93743</v>
      </c>
      <c r="BG131" s="98">
        <v>92195</v>
      </c>
      <c r="BH131" s="98">
        <v>93518</v>
      </c>
      <c r="BI131" s="98">
        <v>92323</v>
      </c>
      <c r="BJ131" s="98">
        <v>92507</v>
      </c>
      <c r="BK131" s="101">
        <v>93714</v>
      </c>
      <c r="BL131" s="97">
        <v>94150</v>
      </c>
      <c r="BM131" s="285">
        <v>96000</v>
      </c>
      <c r="BN131" s="285">
        <v>95327</v>
      </c>
      <c r="BO131" s="285">
        <v>94960</v>
      </c>
      <c r="BP131" s="285">
        <v>94954</v>
      </c>
      <c r="BQ131" s="285">
        <v>94920</v>
      </c>
      <c r="BR131" s="285">
        <v>93446</v>
      </c>
      <c r="BS131" s="285">
        <v>92361</v>
      </c>
      <c r="BT131" s="285">
        <v>91951</v>
      </c>
      <c r="BU131" s="285">
        <v>91541</v>
      </c>
      <c r="BV131" s="285">
        <v>91529</v>
      </c>
      <c r="BW131" s="101">
        <v>91956</v>
      </c>
      <c r="BX131" s="97">
        <v>93078</v>
      </c>
      <c r="BY131" s="285">
        <v>92783</v>
      </c>
      <c r="BZ131" s="285">
        <v>90750</v>
      </c>
      <c r="CA131" s="285">
        <v>88763</v>
      </c>
      <c r="CB131" s="285">
        <v>87720</v>
      </c>
      <c r="CC131" s="285">
        <v>85986</v>
      </c>
      <c r="CD131" s="285">
        <v>85386</v>
      </c>
      <c r="CE131" s="285">
        <v>91058</v>
      </c>
      <c r="CF131" s="285">
        <v>91065</v>
      </c>
      <c r="CG131" s="98">
        <v>90080</v>
      </c>
      <c r="CH131" s="98">
        <v>89581</v>
      </c>
      <c r="CI131" s="99">
        <v>88678</v>
      </c>
      <c r="CJ131" s="99">
        <v>88109</v>
      </c>
      <c r="CK131" s="99">
        <v>88163</v>
      </c>
      <c r="CL131" s="99">
        <v>87294</v>
      </c>
      <c r="CM131" s="99">
        <v>86944</v>
      </c>
      <c r="CN131" s="99">
        <v>86800</v>
      </c>
      <c r="CO131" s="99">
        <v>86822</v>
      </c>
      <c r="CP131" s="99">
        <v>87755</v>
      </c>
      <c r="CQ131" s="99">
        <v>88320</v>
      </c>
      <c r="CR131" s="99">
        <v>88629</v>
      </c>
      <c r="CS131" s="99">
        <v>89237</v>
      </c>
      <c r="CT131" s="99">
        <v>90879</v>
      </c>
      <c r="CU131" s="99">
        <v>91591</v>
      </c>
      <c r="CV131" s="99">
        <v>91191</v>
      </c>
      <c r="CW131" s="99">
        <f>'1.COBERTURA  DANE'!D132</f>
        <v>93279</v>
      </c>
      <c r="CX131" s="241">
        <f t="shared" si="11"/>
        <v>2088</v>
      </c>
      <c r="CY131" s="203">
        <f t="shared" si="12"/>
        <v>2.2896996414119815</v>
      </c>
      <c r="CZ131" s="241">
        <f t="shared" si="13"/>
        <v>1688</v>
      </c>
      <c r="DA131" s="203">
        <f t="shared" si="14"/>
        <v>1.8429758382373813</v>
      </c>
    </row>
    <row r="132" spans="1:105" ht="15" customHeight="1" outlineLevel="2">
      <c r="A132" s="104">
        <v>129</v>
      </c>
      <c r="B132" s="95" t="s">
        <v>151</v>
      </c>
      <c r="C132" s="96" t="s">
        <v>9</v>
      </c>
      <c r="D132" s="97">
        <v>19587</v>
      </c>
      <c r="E132" s="98">
        <v>19736</v>
      </c>
      <c r="F132" s="98">
        <v>19602</v>
      </c>
      <c r="G132" s="98">
        <v>19417</v>
      </c>
      <c r="H132" s="98">
        <v>19112</v>
      </c>
      <c r="I132" s="98">
        <v>19321</v>
      </c>
      <c r="J132" s="98">
        <v>18506</v>
      </c>
      <c r="K132" s="98">
        <v>19213</v>
      </c>
      <c r="L132" s="98">
        <v>17544</v>
      </c>
      <c r="M132" s="98">
        <v>17400</v>
      </c>
      <c r="N132" s="98">
        <v>17284</v>
      </c>
      <c r="O132" s="99">
        <v>17365</v>
      </c>
      <c r="P132" s="97">
        <v>17088</v>
      </c>
      <c r="Q132" s="98">
        <v>16892</v>
      </c>
      <c r="R132" s="100">
        <v>16852</v>
      </c>
      <c r="S132" s="98">
        <v>17157</v>
      </c>
      <c r="T132" s="98">
        <v>17509</v>
      </c>
      <c r="U132" s="98">
        <v>17564</v>
      </c>
      <c r="V132" s="98">
        <v>17523</v>
      </c>
      <c r="W132" s="98">
        <v>17616</v>
      </c>
      <c r="X132" s="98">
        <v>17951</v>
      </c>
      <c r="Y132" s="98">
        <v>18019</v>
      </c>
      <c r="Z132" s="98">
        <v>17839</v>
      </c>
      <c r="AA132" s="99">
        <v>17454</v>
      </c>
      <c r="AB132" s="97">
        <v>17727</v>
      </c>
      <c r="AC132" s="98">
        <v>17782</v>
      </c>
      <c r="AD132" s="98">
        <v>17575</v>
      </c>
      <c r="AE132" s="98">
        <v>17469</v>
      </c>
      <c r="AF132" s="98">
        <v>17953</v>
      </c>
      <c r="AG132" s="98">
        <v>17587</v>
      </c>
      <c r="AH132" s="98">
        <v>17452</v>
      </c>
      <c r="AI132" s="98">
        <v>17185</v>
      </c>
      <c r="AJ132" s="98">
        <v>17031</v>
      </c>
      <c r="AK132" s="98">
        <v>17633</v>
      </c>
      <c r="AL132" s="98">
        <v>17651</v>
      </c>
      <c r="AM132" s="99">
        <v>17648</v>
      </c>
      <c r="AN132" s="97">
        <v>17441</v>
      </c>
      <c r="AO132" s="98">
        <v>17250</v>
      </c>
      <c r="AP132" s="98">
        <v>17356</v>
      </c>
      <c r="AQ132" s="98">
        <v>17202</v>
      </c>
      <c r="AR132" s="98">
        <v>17876</v>
      </c>
      <c r="AS132" s="98">
        <v>17789</v>
      </c>
      <c r="AT132" s="98">
        <v>17795</v>
      </c>
      <c r="AU132" s="98">
        <v>17777</v>
      </c>
      <c r="AV132" s="98">
        <v>17500</v>
      </c>
      <c r="AW132" s="98">
        <v>17473</v>
      </c>
      <c r="AX132" s="98">
        <v>17461</v>
      </c>
      <c r="AY132" s="99">
        <v>17433</v>
      </c>
      <c r="AZ132" s="97">
        <v>17619</v>
      </c>
      <c r="BA132" s="98">
        <v>17947</v>
      </c>
      <c r="BB132" s="98">
        <v>17497</v>
      </c>
      <c r="BC132" s="98">
        <v>17453</v>
      </c>
      <c r="BD132" s="98">
        <v>17359</v>
      </c>
      <c r="BE132" s="98">
        <v>17133</v>
      </c>
      <c r="BF132" s="98">
        <v>16943</v>
      </c>
      <c r="BG132" s="98">
        <v>16626</v>
      </c>
      <c r="BH132" s="98">
        <v>16932</v>
      </c>
      <c r="BI132" s="98">
        <v>16609</v>
      </c>
      <c r="BJ132" s="98">
        <v>16659</v>
      </c>
      <c r="BK132" s="101">
        <v>17013</v>
      </c>
      <c r="BL132" s="97">
        <v>17064</v>
      </c>
      <c r="BM132" s="285">
        <v>17305</v>
      </c>
      <c r="BN132" s="285">
        <v>17346</v>
      </c>
      <c r="BO132" s="285">
        <v>17566</v>
      </c>
      <c r="BP132" s="285">
        <v>17434</v>
      </c>
      <c r="BQ132" s="285">
        <v>17377</v>
      </c>
      <c r="BR132" s="285">
        <v>16941</v>
      </c>
      <c r="BS132" s="285">
        <v>16740</v>
      </c>
      <c r="BT132" s="285">
        <v>16658</v>
      </c>
      <c r="BU132" s="285">
        <v>16675</v>
      </c>
      <c r="BV132" s="285">
        <v>16675</v>
      </c>
      <c r="BW132" s="101">
        <v>16827</v>
      </c>
      <c r="BX132" s="97">
        <v>17080</v>
      </c>
      <c r="BY132" s="285">
        <v>17018</v>
      </c>
      <c r="BZ132" s="285">
        <v>16530</v>
      </c>
      <c r="CA132" s="285">
        <v>16213</v>
      </c>
      <c r="CB132" s="285">
        <v>16019</v>
      </c>
      <c r="CC132" s="285">
        <v>15763</v>
      </c>
      <c r="CD132" s="285">
        <v>15590</v>
      </c>
      <c r="CE132" s="285">
        <v>15496</v>
      </c>
      <c r="CF132" s="285">
        <v>15659</v>
      </c>
      <c r="CG132" s="98">
        <v>15470</v>
      </c>
      <c r="CH132" s="98">
        <v>15457</v>
      </c>
      <c r="CI132" s="99">
        <v>15344</v>
      </c>
      <c r="CJ132" s="99">
        <v>15315</v>
      </c>
      <c r="CK132" s="99">
        <v>15323</v>
      </c>
      <c r="CL132" s="99">
        <v>15154</v>
      </c>
      <c r="CM132" s="99">
        <v>15050</v>
      </c>
      <c r="CN132" s="99">
        <v>14988</v>
      </c>
      <c r="CO132" s="99">
        <v>15147</v>
      </c>
      <c r="CP132" s="99">
        <v>15170</v>
      </c>
      <c r="CQ132" s="99">
        <v>15172</v>
      </c>
      <c r="CR132" s="99">
        <v>15192</v>
      </c>
      <c r="CS132" s="99">
        <v>15330</v>
      </c>
      <c r="CT132" s="99">
        <v>15523</v>
      </c>
      <c r="CU132" s="99">
        <v>15741</v>
      </c>
      <c r="CV132" s="99">
        <v>15623</v>
      </c>
      <c r="CW132" s="99">
        <f>'1.COBERTURA  DANE'!D133</f>
        <v>15501</v>
      </c>
      <c r="CX132" s="241">
        <f t="shared" si="11"/>
        <v>-122</v>
      </c>
      <c r="CY132" s="203">
        <f t="shared" si="12"/>
        <v>-0.78089995519426481</v>
      </c>
      <c r="CZ132" s="241">
        <f t="shared" si="13"/>
        <v>-240</v>
      </c>
      <c r="DA132" s="203">
        <f t="shared" si="14"/>
        <v>-1.5246807699637888</v>
      </c>
    </row>
    <row r="133" spans="1:105" ht="15" customHeight="1" outlineLevel="2">
      <c r="A133" s="104">
        <v>212</v>
      </c>
      <c r="B133" s="95" t="s">
        <v>151</v>
      </c>
      <c r="C133" s="96" t="s">
        <v>38</v>
      </c>
      <c r="D133" s="97">
        <v>15185</v>
      </c>
      <c r="E133" s="98">
        <v>15258</v>
      </c>
      <c r="F133" s="98">
        <v>15178</v>
      </c>
      <c r="G133" s="98">
        <v>15093</v>
      </c>
      <c r="H133" s="98">
        <v>15264</v>
      </c>
      <c r="I133" s="98">
        <v>15280</v>
      </c>
      <c r="J133" s="98">
        <v>14933</v>
      </c>
      <c r="K133" s="98">
        <v>15234</v>
      </c>
      <c r="L133" s="98">
        <v>15216</v>
      </c>
      <c r="M133" s="98">
        <v>15180</v>
      </c>
      <c r="N133" s="98">
        <v>15077</v>
      </c>
      <c r="O133" s="99">
        <v>15153</v>
      </c>
      <c r="P133" s="97">
        <v>15032</v>
      </c>
      <c r="Q133" s="98">
        <v>15112</v>
      </c>
      <c r="R133" s="100">
        <v>15247</v>
      </c>
      <c r="S133" s="98">
        <v>16167</v>
      </c>
      <c r="T133" s="98">
        <v>16564</v>
      </c>
      <c r="U133" s="98">
        <v>16707</v>
      </c>
      <c r="V133" s="98">
        <v>16693</v>
      </c>
      <c r="W133" s="98">
        <v>16526</v>
      </c>
      <c r="X133" s="98">
        <v>16590</v>
      </c>
      <c r="Y133" s="98">
        <v>16672</v>
      </c>
      <c r="Z133" s="98">
        <v>16736</v>
      </c>
      <c r="AA133" s="99">
        <v>16484</v>
      </c>
      <c r="AB133" s="97">
        <v>16684</v>
      </c>
      <c r="AC133" s="98">
        <v>16979</v>
      </c>
      <c r="AD133" s="98">
        <v>17022</v>
      </c>
      <c r="AE133" s="98">
        <v>16965</v>
      </c>
      <c r="AF133" s="98">
        <v>16844</v>
      </c>
      <c r="AG133" s="98">
        <v>16432</v>
      </c>
      <c r="AH133" s="98">
        <v>16320</v>
      </c>
      <c r="AI133" s="98">
        <v>16056</v>
      </c>
      <c r="AJ133" s="98">
        <v>15926</v>
      </c>
      <c r="AK133" s="98">
        <v>16250</v>
      </c>
      <c r="AL133" s="98">
        <v>16208</v>
      </c>
      <c r="AM133" s="99">
        <v>16469</v>
      </c>
      <c r="AN133" s="97">
        <v>16304</v>
      </c>
      <c r="AO133" s="98">
        <v>16216</v>
      </c>
      <c r="AP133" s="98">
        <v>16351</v>
      </c>
      <c r="AQ133" s="98">
        <v>16182</v>
      </c>
      <c r="AR133" s="98">
        <v>16886</v>
      </c>
      <c r="AS133" s="98">
        <v>16688</v>
      </c>
      <c r="AT133" s="98">
        <v>16728</v>
      </c>
      <c r="AU133" s="98">
        <v>16874</v>
      </c>
      <c r="AV133" s="98">
        <v>16731</v>
      </c>
      <c r="AW133" s="98">
        <v>16776</v>
      </c>
      <c r="AX133" s="98">
        <v>16783</v>
      </c>
      <c r="AY133" s="99">
        <v>16769</v>
      </c>
      <c r="AZ133" s="97">
        <v>16809</v>
      </c>
      <c r="BA133" s="98">
        <v>17251</v>
      </c>
      <c r="BB133" s="98">
        <v>16990</v>
      </c>
      <c r="BC133" s="98">
        <v>16881</v>
      </c>
      <c r="BD133" s="98">
        <v>16682</v>
      </c>
      <c r="BE133" s="98">
        <v>16623</v>
      </c>
      <c r="BF133" s="98">
        <v>16718</v>
      </c>
      <c r="BG133" s="98">
        <v>16346</v>
      </c>
      <c r="BH133" s="98">
        <v>16643</v>
      </c>
      <c r="BI133" s="98">
        <v>16335</v>
      </c>
      <c r="BJ133" s="98">
        <v>16241</v>
      </c>
      <c r="BK133" s="101">
        <v>16422</v>
      </c>
      <c r="BL133" s="97">
        <v>16432</v>
      </c>
      <c r="BM133" s="285">
        <v>16612</v>
      </c>
      <c r="BN133" s="285">
        <v>16513</v>
      </c>
      <c r="BO133" s="285">
        <v>16489</v>
      </c>
      <c r="BP133" s="285">
        <v>16428</v>
      </c>
      <c r="BQ133" s="285">
        <v>16363</v>
      </c>
      <c r="BR133" s="285">
        <v>15826</v>
      </c>
      <c r="BS133" s="285">
        <v>15677</v>
      </c>
      <c r="BT133" s="285">
        <v>15617</v>
      </c>
      <c r="BU133" s="285">
        <v>15526</v>
      </c>
      <c r="BV133" s="285">
        <v>15481</v>
      </c>
      <c r="BW133" s="101">
        <v>15554</v>
      </c>
      <c r="BX133" s="97">
        <v>15838</v>
      </c>
      <c r="BY133" s="285">
        <v>15939</v>
      </c>
      <c r="BZ133" s="285">
        <v>15622</v>
      </c>
      <c r="CA133" s="285">
        <v>15383</v>
      </c>
      <c r="CB133" s="285">
        <v>15223</v>
      </c>
      <c r="CC133" s="285">
        <v>15036</v>
      </c>
      <c r="CD133" s="285">
        <v>14939</v>
      </c>
      <c r="CE133" s="285">
        <v>14918</v>
      </c>
      <c r="CF133" s="285">
        <v>14796</v>
      </c>
      <c r="CG133" s="98">
        <v>15318</v>
      </c>
      <c r="CH133" s="98">
        <v>15337</v>
      </c>
      <c r="CI133" s="99">
        <v>15296</v>
      </c>
      <c r="CJ133" s="99">
        <v>15211</v>
      </c>
      <c r="CK133" s="99">
        <v>15289</v>
      </c>
      <c r="CL133" s="99">
        <v>15158</v>
      </c>
      <c r="CM133" s="99">
        <v>15203</v>
      </c>
      <c r="CN133" s="99">
        <v>15221</v>
      </c>
      <c r="CO133" s="99">
        <v>15341</v>
      </c>
      <c r="CP133" s="99">
        <v>15473</v>
      </c>
      <c r="CQ133" s="99">
        <v>15474</v>
      </c>
      <c r="CR133" s="99">
        <v>15661</v>
      </c>
      <c r="CS133" s="99">
        <v>15719</v>
      </c>
      <c r="CT133" s="99">
        <v>15833</v>
      </c>
      <c r="CU133" s="99">
        <v>16004</v>
      </c>
      <c r="CV133" s="99">
        <v>16009</v>
      </c>
      <c r="CW133" s="99">
        <f>'1.COBERTURA  DANE'!D134</f>
        <v>16028</v>
      </c>
      <c r="CX133" s="241">
        <f t="shared" ref="CX133:CX138" si="18">CW133-CV133</f>
        <v>19</v>
      </c>
      <c r="CY133" s="203">
        <f t="shared" ref="CY133:CY138" si="19">(CX133/CV133)*100</f>
        <v>0.11868324067711912</v>
      </c>
      <c r="CZ133" s="241">
        <f t="shared" ref="CZ133:CZ138" si="20">CW133-CU133</f>
        <v>24</v>
      </c>
      <c r="DA133" s="203">
        <f t="shared" ref="DA133:DA138" si="21">CZ133/CU133*100</f>
        <v>0.14996250937265682</v>
      </c>
    </row>
    <row r="134" spans="1:105" ht="15" customHeight="1" outlineLevel="2">
      <c r="A134" s="104">
        <v>266</v>
      </c>
      <c r="B134" s="95" t="s">
        <v>151</v>
      </c>
      <c r="C134" s="96" t="s">
        <v>40</v>
      </c>
      <c r="D134" s="97">
        <v>19663</v>
      </c>
      <c r="E134" s="98">
        <v>19810</v>
      </c>
      <c r="F134" s="98">
        <v>19773</v>
      </c>
      <c r="G134" s="98">
        <v>19773</v>
      </c>
      <c r="H134" s="98">
        <v>19571</v>
      </c>
      <c r="I134" s="98">
        <v>19785</v>
      </c>
      <c r="J134" s="98">
        <v>19260</v>
      </c>
      <c r="K134" s="98">
        <v>19585</v>
      </c>
      <c r="L134" s="98">
        <v>18754</v>
      </c>
      <c r="M134" s="98">
        <v>18496</v>
      </c>
      <c r="N134" s="98">
        <v>18349</v>
      </c>
      <c r="O134" s="99">
        <v>18187</v>
      </c>
      <c r="P134" s="97">
        <v>18124</v>
      </c>
      <c r="Q134" s="98">
        <v>18085</v>
      </c>
      <c r="R134" s="100">
        <v>17983</v>
      </c>
      <c r="S134" s="98">
        <v>17829</v>
      </c>
      <c r="T134" s="98">
        <v>18054</v>
      </c>
      <c r="U134" s="98">
        <v>18215</v>
      </c>
      <c r="V134" s="98">
        <v>18148</v>
      </c>
      <c r="W134" s="98">
        <v>18055</v>
      </c>
      <c r="X134" s="98">
        <v>18263</v>
      </c>
      <c r="Y134" s="98">
        <v>18739</v>
      </c>
      <c r="Z134" s="98">
        <v>18729</v>
      </c>
      <c r="AA134" s="99">
        <v>18247</v>
      </c>
      <c r="AB134" s="97">
        <v>18349</v>
      </c>
      <c r="AC134" s="98">
        <v>18338</v>
      </c>
      <c r="AD134" s="98">
        <v>18416</v>
      </c>
      <c r="AE134" s="98">
        <v>18406</v>
      </c>
      <c r="AF134" s="98">
        <v>18394</v>
      </c>
      <c r="AG134" s="98">
        <v>17968</v>
      </c>
      <c r="AH134" s="98">
        <v>18039</v>
      </c>
      <c r="AI134" s="98">
        <v>17733</v>
      </c>
      <c r="AJ134" s="98">
        <v>17932</v>
      </c>
      <c r="AK134" s="98">
        <v>18137</v>
      </c>
      <c r="AL134" s="98">
        <v>18126</v>
      </c>
      <c r="AM134" s="99">
        <v>18135</v>
      </c>
      <c r="AN134" s="97">
        <v>18219</v>
      </c>
      <c r="AO134" s="98">
        <v>18264</v>
      </c>
      <c r="AP134" s="98">
        <v>18107</v>
      </c>
      <c r="AQ134" s="98">
        <v>18035</v>
      </c>
      <c r="AR134" s="98">
        <v>18295</v>
      </c>
      <c r="AS134" s="98">
        <v>18251</v>
      </c>
      <c r="AT134" s="98">
        <v>18159</v>
      </c>
      <c r="AU134" s="98">
        <v>18127</v>
      </c>
      <c r="AV134" s="98">
        <v>18029</v>
      </c>
      <c r="AW134" s="98">
        <v>17852</v>
      </c>
      <c r="AX134" s="98">
        <v>17823</v>
      </c>
      <c r="AY134" s="99">
        <v>17804</v>
      </c>
      <c r="AZ134" s="97">
        <v>17967</v>
      </c>
      <c r="BA134" s="98">
        <v>18291</v>
      </c>
      <c r="BB134" s="98">
        <v>18029</v>
      </c>
      <c r="BC134" s="98">
        <v>17917</v>
      </c>
      <c r="BD134" s="98">
        <v>17913</v>
      </c>
      <c r="BE134" s="98">
        <v>17759</v>
      </c>
      <c r="BF134" s="98">
        <v>17712</v>
      </c>
      <c r="BG134" s="98">
        <v>17428</v>
      </c>
      <c r="BH134" s="98">
        <v>17562</v>
      </c>
      <c r="BI134" s="98">
        <v>17227</v>
      </c>
      <c r="BJ134" s="98">
        <v>17217</v>
      </c>
      <c r="BK134" s="101">
        <v>17395</v>
      </c>
      <c r="BL134" s="97">
        <v>17548</v>
      </c>
      <c r="BM134" s="285">
        <v>17995</v>
      </c>
      <c r="BN134" s="285">
        <v>17961</v>
      </c>
      <c r="BO134" s="285">
        <v>17770</v>
      </c>
      <c r="BP134" s="285">
        <v>18061</v>
      </c>
      <c r="BQ134" s="285">
        <v>18023</v>
      </c>
      <c r="BR134" s="285">
        <v>17553</v>
      </c>
      <c r="BS134" s="285">
        <v>17404</v>
      </c>
      <c r="BT134" s="285">
        <v>17175</v>
      </c>
      <c r="BU134" s="285">
        <v>17291</v>
      </c>
      <c r="BV134" s="285">
        <v>17148</v>
      </c>
      <c r="BW134" s="101">
        <v>17243</v>
      </c>
      <c r="BX134" s="97">
        <v>17485</v>
      </c>
      <c r="BY134" s="285">
        <v>17519</v>
      </c>
      <c r="BZ134" s="285">
        <v>17193</v>
      </c>
      <c r="CA134" s="285">
        <v>16798</v>
      </c>
      <c r="CB134" s="285">
        <v>16636</v>
      </c>
      <c r="CC134" s="285">
        <v>16426</v>
      </c>
      <c r="CD134" s="285">
        <v>16268</v>
      </c>
      <c r="CE134" s="285">
        <v>16216</v>
      </c>
      <c r="CF134" s="285">
        <v>16040</v>
      </c>
      <c r="CG134" s="98">
        <v>15915</v>
      </c>
      <c r="CH134" s="98">
        <v>16072</v>
      </c>
      <c r="CI134" s="99">
        <v>15869</v>
      </c>
      <c r="CJ134" s="99">
        <v>15784</v>
      </c>
      <c r="CK134" s="99">
        <v>15878</v>
      </c>
      <c r="CL134" s="99">
        <v>15644</v>
      </c>
      <c r="CM134" s="99">
        <v>15525</v>
      </c>
      <c r="CN134" s="99">
        <v>15559</v>
      </c>
      <c r="CO134" s="99">
        <v>15592</v>
      </c>
      <c r="CP134" s="99">
        <v>15688</v>
      </c>
      <c r="CQ134" s="99">
        <v>15708</v>
      </c>
      <c r="CR134" s="99">
        <v>15849</v>
      </c>
      <c r="CS134" s="99">
        <v>15954</v>
      </c>
      <c r="CT134" s="99">
        <v>15964</v>
      </c>
      <c r="CU134" s="99">
        <v>15879</v>
      </c>
      <c r="CV134" s="99">
        <v>15873</v>
      </c>
      <c r="CW134" s="99">
        <f>'1.COBERTURA  DANE'!D135</f>
        <v>15731</v>
      </c>
      <c r="CX134" s="241">
        <f t="shared" si="18"/>
        <v>-142</v>
      </c>
      <c r="CY134" s="203">
        <f t="shared" si="19"/>
        <v>-0.89460089460089465</v>
      </c>
      <c r="CZ134" s="241">
        <f t="shared" si="20"/>
        <v>-148</v>
      </c>
      <c r="DA134" s="203">
        <f t="shared" si="21"/>
        <v>-0.93204861767113789</v>
      </c>
    </row>
    <row r="135" spans="1:105" ht="15" customHeight="1" outlineLevel="2">
      <c r="A135" s="104">
        <v>308</v>
      </c>
      <c r="B135" s="95" t="s">
        <v>151</v>
      </c>
      <c r="C135" s="96" t="s">
        <v>42</v>
      </c>
      <c r="D135" s="97">
        <v>13560</v>
      </c>
      <c r="E135" s="98">
        <v>13555</v>
      </c>
      <c r="F135" s="98">
        <v>13770</v>
      </c>
      <c r="G135" s="98">
        <v>13793</v>
      </c>
      <c r="H135" s="98">
        <v>13613</v>
      </c>
      <c r="I135" s="98">
        <v>13663</v>
      </c>
      <c r="J135" s="98">
        <v>13237</v>
      </c>
      <c r="K135" s="98">
        <v>13616</v>
      </c>
      <c r="L135" s="98">
        <v>13011</v>
      </c>
      <c r="M135" s="98">
        <v>12928</v>
      </c>
      <c r="N135" s="98">
        <v>12836</v>
      </c>
      <c r="O135" s="99">
        <v>12788</v>
      </c>
      <c r="P135" s="97">
        <v>12676</v>
      </c>
      <c r="Q135" s="98">
        <v>12604</v>
      </c>
      <c r="R135" s="100">
        <v>12521</v>
      </c>
      <c r="S135" s="98">
        <v>12600</v>
      </c>
      <c r="T135" s="98">
        <v>12728</v>
      </c>
      <c r="U135" s="98">
        <v>12778</v>
      </c>
      <c r="V135" s="98">
        <v>12833</v>
      </c>
      <c r="W135" s="98">
        <v>12667</v>
      </c>
      <c r="X135" s="98">
        <v>12700</v>
      </c>
      <c r="Y135" s="98">
        <v>12790</v>
      </c>
      <c r="Z135" s="98">
        <v>12718</v>
      </c>
      <c r="AA135" s="99">
        <v>12487</v>
      </c>
      <c r="AB135" s="97">
        <v>12447</v>
      </c>
      <c r="AC135" s="98">
        <v>12551</v>
      </c>
      <c r="AD135" s="98">
        <v>12520</v>
      </c>
      <c r="AE135" s="98">
        <v>12485</v>
      </c>
      <c r="AF135" s="98">
        <v>12576</v>
      </c>
      <c r="AG135" s="98">
        <v>12254</v>
      </c>
      <c r="AH135" s="98">
        <v>12164</v>
      </c>
      <c r="AI135" s="98">
        <v>12054</v>
      </c>
      <c r="AJ135" s="98">
        <v>11983</v>
      </c>
      <c r="AK135" s="98">
        <v>12185</v>
      </c>
      <c r="AL135" s="98">
        <v>12206</v>
      </c>
      <c r="AM135" s="99">
        <v>12293</v>
      </c>
      <c r="AN135" s="97">
        <v>12194</v>
      </c>
      <c r="AO135" s="98">
        <v>12096</v>
      </c>
      <c r="AP135" s="98">
        <v>12129</v>
      </c>
      <c r="AQ135" s="98">
        <v>12114</v>
      </c>
      <c r="AR135" s="98">
        <v>12657</v>
      </c>
      <c r="AS135" s="98">
        <v>12591</v>
      </c>
      <c r="AT135" s="98">
        <v>12645</v>
      </c>
      <c r="AU135" s="98">
        <v>12734</v>
      </c>
      <c r="AV135" s="98">
        <v>12624</v>
      </c>
      <c r="AW135" s="98">
        <v>12625</v>
      </c>
      <c r="AX135" s="98">
        <v>12589</v>
      </c>
      <c r="AY135" s="99">
        <v>12557</v>
      </c>
      <c r="AZ135" s="97">
        <v>12623</v>
      </c>
      <c r="BA135" s="98">
        <v>12827</v>
      </c>
      <c r="BB135" s="98">
        <v>12684</v>
      </c>
      <c r="BC135" s="98">
        <v>12709</v>
      </c>
      <c r="BD135" s="98">
        <v>12690</v>
      </c>
      <c r="BE135" s="98">
        <v>12605</v>
      </c>
      <c r="BF135" s="98">
        <v>12521</v>
      </c>
      <c r="BG135" s="98">
        <v>12368</v>
      </c>
      <c r="BH135" s="98">
        <v>12560</v>
      </c>
      <c r="BI135" s="98">
        <v>12363</v>
      </c>
      <c r="BJ135" s="98">
        <v>12359</v>
      </c>
      <c r="BK135" s="101">
        <v>12579</v>
      </c>
      <c r="BL135" s="97">
        <v>12678</v>
      </c>
      <c r="BM135" s="285">
        <v>12995</v>
      </c>
      <c r="BN135" s="285">
        <v>12877</v>
      </c>
      <c r="BO135" s="285">
        <v>12827</v>
      </c>
      <c r="BP135" s="285">
        <v>12772</v>
      </c>
      <c r="BQ135" s="285">
        <v>12869</v>
      </c>
      <c r="BR135" s="285">
        <v>12650</v>
      </c>
      <c r="BS135" s="285">
        <v>12559</v>
      </c>
      <c r="BT135" s="285">
        <v>12566</v>
      </c>
      <c r="BU135" s="285">
        <v>12613</v>
      </c>
      <c r="BV135" s="285">
        <v>12552</v>
      </c>
      <c r="BW135" s="101">
        <v>12688</v>
      </c>
      <c r="BX135" s="97">
        <v>12833</v>
      </c>
      <c r="BY135" s="285">
        <v>12853</v>
      </c>
      <c r="BZ135" s="285">
        <v>12616</v>
      </c>
      <c r="CA135" s="285">
        <v>12373</v>
      </c>
      <c r="CB135" s="285">
        <v>12280</v>
      </c>
      <c r="CC135" s="285">
        <v>12144</v>
      </c>
      <c r="CD135" s="285">
        <v>12079</v>
      </c>
      <c r="CE135" s="285">
        <v>12091</v>
      </c>
      <c r="CF135" s="285">
        <v>12014</v>
      </c>
      <c r="CG135" s="98">
        <v>11967</v>
      </c>
      <c r="CH135" s="98">
        <v>11913</v>
      </c>
      <c r="CI135" s="99">
        <v>11900</v>
      </c>
      <c r="CJ135" s="99">
        <v>11877</v>
      </c>
      <c r="CK135" s="99">
        <v>11938</v>
      </c>
      <c r="CL135" s="99">
        <v>11940</v>
      </c>
      <c r="CM135" s="99">
        <v>11933</v>
      </c>
      <c r="CN135" s="99">
        <v>12002</v>
      </c>
      <c r="CO135" s="99">
        <v>12266</v>
      </c>
      <c r="CP135" s="99">
        <v>12332</v>
      </c>
      <c r="CQ135" s="99">
        <v>12419</v>
      </c>
      <c r="CR135" s="99">
        <v>12692</v>
      </c>
      <c r="CS135" s="99">
        <v>12832</v>
      </c>
      <c r="CT135" s="99">
        <v>12903</v>
      </c>
      <c r="CU135" s="99">
        <v>12928</v>
      </c>
      <c r="CV135" s="99">
        <v>12842</v>
      </c>
      <c r="CW135" s="99">
        <f>'1.COBERTURA  DANE'!D136</f>
        <v>12695</v>
      </c>
      <c r="CX135" s="241">
        <f t="shared" si="18"/>
        <v>-147</v>
      </c>
      <c r="CY135" s="203">
        <f t="shared" si="19"/>
        <v>-1.1446815137828998</v>
      </c>
      <c r="CZ135" s="241">
        <f t="shared" si="20"/>
        <v>-233</v>
      </c>
      <c r="DA135" s="203">
        <f t="shared" si="21"/>
        <v>-1.8022896039603959</v>
      </c>
    </row>
    <row r="136" spans="1:105" ht="15" customHeight="1" outlineLevel="2">
      <c r="A136" s="104">
        <v>360</v>
      </c>
      <c r="B136" s="95" t="s">
        <v>151</v>
      </c>
      <c r="C136" s="96" t="s">
        <v>231</v>
      </c>
      <c r="D136" s="97">
        <v>47846</v>
      </c>
      <c r="E136" s="98">
        <v>46861</v>
      </c>
      <c r="F136" s="98">
        <v>47861</v>
      </c>
      <c r="G136" s="98">
        <v>47214</v>
      </c>
      <c r="H136" s="98">
        <v>47705</v>
      </c>
      <c r="I136" s="98">
        <v>49237</v>
      </c>
      <c r="J136" s="98">
        <v>48442</v>
      </c>
      <c r="K136" s="98">
        <v>49145</v>
      </c>
      <c r="L136" s="98">
        <v>48625</v>
      </c>
      <c r="M136" s="98">
        <v>48565</v>
      </c>
      <c r="N136" s="98">
        <v>48168</v>
      </c>
      <c r="O136" s="99">
        <v>49089</v>
      </c>
      <c r="P136" s="97">
        <v>49954</v>
      </c>
      <c r="Q136" s="98">
        <v>49599</v>
      </c>
      <c r="R136" s="100">
        <v>49815</v>
      </c>
      <c r="S136" s="98">
        <v>49592</v>
      </c>
      <c r="T136" s="98">
        <v>50869</v>
      </c>
      <c r="U136" s="98">
        <v>50958</v>
      </c>
      <c r="V136" s="98">
        <v>51375</v>
      </c>
      <c r="W136" s="98">
        <v>51033</v>
      </c>
      <c r="X136" s="98">
        <v>50853</v>
      </c>
      <c r="Y136" s="98">
        <v>51147</v>
      </c>
      <c r="Z136" s="98">
        <v>51657</v>
      </c>
      <c r="AA136" s="99">
        <v>50958</v>
      </c>
      <c r="AB136" s="97">
        <v>51053</v>
      </c>
      <c r="AC136" s="98">
        <v>52906</v>
      </c>
      <c r="AD136" s="98">
        <v>53360</v>
      </c>
      <c r="AE136" s="98">
        <v>53205</v>
      </c>
      <c r="AF136" s="98">
        <v>52036</v>
      </c>
      <c r="AG136" s="98">
        <v>50250</v>
      </c>
      <c r="AH136" s="98">
        <v>50193</v>
      </c>
      <c r="AI136" s="98">
        <v>49136</v>
      </c>
      <c r="AJ136" s="98">
        <v>48327</v>
      </c>
      <c r="AK136" s="98">
        <v>48653</v>
      </c>
      <c r="AL136" s="98">
        <v>48551</v>
      </c>
      <c r="AM136" s="99">
        <v>49367</v>
      </c>
      <c r="AN136" s="97">
        <v>48706</v>
      </c>
      <c r="AO136" s="98">
        <v>48102</v>
      </c>
      <c r="AP136" s="98">
        <v>47819</v>
      </c>
      <c r="AQ136" s="98">
        <v>48017</v>
      </c>
      <c r="AR136" s="98">
        <v>49431</v>
      </c>
      <c r="AS136" s="98">
        <v>49465</v>
      </c>
      <c r="AT136" s="98">
        <v>49117</v>
      </c>
      <c r="AU136" s="98">
        <v>49335</v>
      </c>
      <c r="AV136" s="98">
        <v>48432</v>
      </c>
      <c r="AW136" s="98">
        <v>48382</v>
      </c>
      <c r="AX136" s="98">
        <v>48323</v>
      </c>
      <c r="AY136" s="99">
        <v>48371</v>
      </c>
      <c r="AZ136" s="97">
        <v>48677</v>
      </c>
      <c r="BA136" s="98">
        <v>49856</v>
      </c>
      <c r="BB136" s="98">
        <v>48828</v>
      </c>
      <c r="BC136" s="98">
        <v>48696</v>
      </c>
      <c r="BD136" s="98">
        <v>48359</v>
      </c>
      <c r="BE136" s="98">
        <v>47894</v>
      </c>
      <c r="BF136" s="98">
        <v>47600</v>
      </c>
      <c r="BG136" s="98">
        <v>46506</v>
      </c>
      <c r="BH136" s="98">
        <v>47355</v>
      </c>
      <c r="BI136" s="98">
        <v>46544</v>
      </c>
      <c r="BJ136" s="98">
        <v>47448</v>
      </c>
      <c r="BK136" s="101">
        <v>47960</v>
      </c>
      <c r="BL136" s="97">
        <v>47889</v>
      </c>
      <c r="BM136" s="285">
        <v>48551</v>
      </c>
      <c r="BN136" s="285">
        <v>48072</v>
      </c>
      <c r="BO136" s="285">
        <v>48273</v>
      </c>
      <c r="BP136" s="285">
        <v>48300</v>
      </c>
      <c r="BQ136" s="285">
        <v>47812</v>
      </c>
      <c r="BR136" s="285">
        <v>47060</v>
      </c>
      <c r="BS136" s="285">
        <v>46214</v>
      </c>
      <c r="BT136" s="285">
        <v>46184</v>
      </c>
      <c r="BU136" s="285">
        <v>45947</v>
      </c>
      <c r="BV136" s="285">
        <v>45730</v>
      </c>
      <c r="BW136" s="101">
        <v>46062</v>
      </c>
      <c r="BX136" s="97">
        <v>45529</v>
      </c>
      <c r="BY136" s="285">
        <v>45257</v>
      </c>
      <c r="BZ136" s="285">
        <v>44192</v>
      </c>
      <c r="CA136" s="285">
        <v>43380</v>
      </c>
      <c r="CB136" s="285">
        <v>42766</v>
      </c>
      <c r="CC136" s="285">
        <v>41770</v>
      </c>
      <c r="CD136" s="285">
        <v>41796</v>
      </c>
      <c r="CE136" s="285">
        <v>41535</v>
      </c>
      <c r="CF136" s="285">
        <v>41281</v>
      </c>
      <c r="CG136" s="98">
        <v>40770</v>
      </c>
      <c r="CH136" s="98">
        <v>40976</v>
      </c>
      <c r="CI136" s="99">
        <v>40548</v>
      </c>
      <c r="CJ136" s="99">
        <v>40187</v>
      </c>
      <c r="CK136" s="99">
        <v>40005</v>
      </c>
      <c r="CL136" s="99">
        <v>39569</v>
      </c>
      <c r="CM136" s="99">
        <v>39368</v>
      </c>
      <c r="CN136" s="99">
        <v>39279</v>
      </c>
      <c r="CO136" s="99">
        <v>39548</v>
      </c>
      <c r="CP136" s="99">
        <v>39791</v>
      </c>
      <c r="CQ136" s="99">
        <v>40324</v>
      </c>
      <c r="CR136" s="99">
        <v>40345</v>
      </c>
      <c r="CS136" s="99">
        <v>40640</v>
      </c>
      <c r="CT136" s="99">
        <v>40619</v>
      </c>
      <c r="CU136" s="99">
        <v>40803</v>
      </c>
      <c r="CV136" s="99">
        <v>40857</v>
      </c>
      <c r="CW136" s="99">
        <f>'1.COBERTURA  DANE'!D137</f>
        <v>40738</v>
      </c>
      <c r="CX136" s="241">
        <f t="shared" si="18"/>
        <v>-119</v>
      </c>
      <c r="CY136" s="203">
        <f t="shared" si="19"/>
        <v>-0.29125975964950929</v>
      </c>
      <c r="CZ136" s="241">
        <f t="shared" si="20"/>
        <v>-65</v>
      </c>
      <c r="DA136" s="203">
        <f t="shared" si="21"/>
        <v>-0.15930201210695294</v>
      </c>
    </row>
    <row r="137" spans="1:105" ht="15" customHeight="1" outlineLevel="2">
      <c r="A137" s="104">
        <v>380</v>
      </c>
      <c r="B137" s="95" t="s">
        <v>151</v>
      </c>
      <c r="C137" s="96" t="s">
        <v>46</v>
      </c>
      <c r="D137" s="97">
        <v>13101</v>
      </c>
      <c r="E137" s="98">
        <v>13053</v>
      </c>
      <c r="F137" s="98">
        <v>12954</v>
      </c>
      <c r="G137" s="98">
        <v>12890</v>
      </c>
      <c r="H137" s="98">
        <v>12927</v>
      </c>
      <c r="I137" s="98">
        <v>13084</v>
      </c>
      <c r="J137" s="98">
        <v>12392</v>
      </c>
      <c r="K137" s="98">
        <v>12976</v>
      </c>
      <c r="L137" s="98">
        <v>12048</v>
      </c>
      <c r="M137" s="98">
        <v>11966</v>
      </c>
      <c r="N137" s="98">
        <v>11831</v>
      </c>
      <c r="O137" s="99">
        <v>11880</v>
      </c>
      <c r="P137" s="97">
        <v>11789</v>
      </c>
      <c r="Q137" s="98">
        <v>11691</v>
      </c>
      <c r="R137" s="100">
        <v>11664</v>
      </c>
      <c r="S137" s="98">
        <v>11621</v>
      </c>
      <c r="T137" s="98">
        <v>11530</v>
      </c>
      <c r="U137" s="98">
        <v>11474</v>
      </c>
      <c r="V137" s="98">
        <v>11428</v>
      </c>
      <c r="W137" s="98">
        <v>11413</v>
      </c>
      <c r="X137" s="98">
        <v>11504</v>
      </c>
      <c r="Y137" s="98">
        <v>11668</v>
      </c>
      <c r="Z137" s="98">
        <v>11589</v>
      </c>
      <c r="AA137" s="99">
        <v>11337</v>
      </c>
      <c r="AB137" s="97">
        <v>11340</v>
      </c>
      <c r="AC137" s="98">
        <v>11612</v>
      </c>
      <c r="AD137" s="98">
        <v>11616</v>
      </c>
      <c r="AE137" s="98">
        <v>11462</v>
      </c>
      <c r="AF137" s="98">
        <v>11555</v>
      </c>
      <c r="AG137" s="98">
        <v>11345</v>
      </c>
      <c r="AH137" s="98">
        <v>11193</v>
      </c>
      <c r="AI137" s="98">
        <v>11035</v>
      </c>
      <c r="AJ137" s="98">
        <v>10896</v>
      </c>
      <c r="AK137" s="98">
        <v>11068</v>
      </c>
      <c r="AL137" s="98">
        <v>10970</v>
      </c>
      <c r="AM137" s="99">
        <v>10931</v>
      </c>
      <c r="AN137" s="97">
        <v>10808</v>
      </c>
      <c r="AO137" s="98">
        <v>10803</v>
      </c>
      <c r="AP137" s="98">
        <v>11038</v>
      </c>
      <c r="AQ137" s="98">
        <v>10785</v>
      </c>
      <c r="AR137" s="98">
        <v>11057</v>
      </c>
      <c r="AS137" s="98">
        <v>11069</v>
      </c>
      <c r="AT137" s="98">
        <v>10949</v>
      </c>
      <c r="AU137" s="98">
        <v>10972</v>
      </c>
      <c r="AV137" s="98">
        <v>10765</v>
      </c>
      <c r="AW137" s="98">
        <v>10772</v>
      </c>
      <c r="AX137" s="98">
        <v>10658</v>
      </c>
      <c r="AY137" s="99">
        <v>10652</v>
      </c>
      <c r="AZ137" s="97">
        <v>10681</v>
      </c>
      <c r="BA137" s="98">
        <v>10989</v>
      </c>
      <c r="BB137" s="98">
        <v>10775</v>
      </c>
      <c r="BC137" s="98">
        <v>10746</v>
      </c>
      <c r="BD137" s="98">
        <v>10622</v>
      </c>
      <c r="BE137" s="98">
        <v>10499</v>
      </c>
      <c r="BF137" s="98">
        <v>10406</v>
      </c>
      <c r="BG137" s="98">
        <v>10158</v>
      </c>
      <c r="BH137" s="98">
        <v>10206</v>
      </c>
      <c r="BI137" s="98">
        <v>9988</v>
      </c>
      <c r="BJ137" s="98">
        <v>10013</v>
      </c>
      <c r="BK137" s="101">
        <v>10074</v>
      </c>
      <c r="BL137" s="97">
        <v>10122</v>
      </c>
      <c r="BM137" s="285">
        <v>10219</v>
      </c>
      <c r="BN137" s="285">
        <v>10231</v>
      </c>
      <c r="BO137" s="285">
        <v>10207</v>
      </c>
      <c r="BP137" s="285">
        <v>10237</v>
      </c>
      <c r="BQ137" s="285">
        <v>10231</v>
      </c>
      <c r="BR137" s="285">
        <v>9920</v>
      </c>
      <c r="BS137" s="285">
        <v>9826</v>
      </c>
      <c r="BT137" s="285">
        <v>9759</v>
      </c>
      <c r="BU137" s="285">
        <v>9619</v>
      </c>
      <c r="BV137" s="285">
        <v>9542</v>
      </c>
      <c r="BW137" s="101">
        <v>9606</v>
      </c>
      <c r="BX137" s="97">
        <v>9685</v>
      </c>
      <c r="BY137" s="285">
        <v>9673</v>
      </c>
      <c r="BZ137" s="285">
        <v>9447</v>
      </c>
      <c r="CA137" s="285">
        <v>9233</v>
      </c>
      <c r="CB137" s="285">
        <v>9113</v>
      </c>
      <c r="CC137" s="285">
        <v>8967</v>
      </c>
      <c r="CD137" s="285">
        <v>8870</v>
      </c>
      <c r="CE137" s="285">
        <v>8888</v>
      </c>
      <c r="CF137" s="285">
        <v>8787</v>
      </c>
      <c r="CG137" s="98">
        <v>8684</v>
      </c>
      <c r="CH137" s="98">
        <v>8643</v>
      </c>
      <c r="CI137" s="99">
        <v>8627</v>
      </c>
      <c r="CJ137" s="99">
        <v>8575</v>
      </c>
      <c r="CK137" s="99">
        <v>8593</v>
      </c>
      <c r="CL137" s="99">
        <v>8553</v>
      </c>
      <c r="CM137" s="99">
        <v>8522</v>
      </c>
      <c r="CN137" s="99">
        <v>8551</v>
      </c>
      <c r="CO137" s="99">
        <v>8706</v>
      </c>
      <c r="CP137" s="99">
        <v>8799</v>
      </c>
      <c r="CQ137" s="99">
        <v>8821</v>
      </c>
      <c r="CR137" s="99">
        <v>8832</v>
      </c>
      <c r="CS137" s="99">
        <v>8857</v>
      </c>
      <c r="CT137" s="99">
        <v>8989</v>
      </c>
      <c r="CU137" s="99">
        <v>9089</v>
      </c>
      <c r="CV137" s="99">
        <v>9100</v>
      </c>
      <c r="CW137" s="99">
        <f>'1.COBERTURA  DANE'!D138</f>
        <v>9063</v>
      </c>
      <c r="CX137" s="241">
        <f t="shared" si="18"/>
        <v>-37</v>
      </c>
      <c r="CY137" s="203">
        <f t="shared" si="19"/>
        <v>-0.40659340659340659</v>
      </c>
      <c r="CZ137" s="241">
        <f t="shared" si="20"/>
        <v>-26</v>
      </c>
      <c r="DA137" s="203">
        <f t="shared" si="21"/>
        <v>-0.28606007261524918</v>
      </c>
    </row>
    <row r="138" spans="1:105" ht="15" customHeight="1" outlineLevel="2" thickBot="1">
      <c r="A138" s="104">
        <v>631</v>
      </c>
      <c r="B138" s="95" t="s">
        <v>151</v>
      </c>
      <c r="C138" s="96" t="s">
        <v>90</v>
      </c>
      <c r="D138" s="234">
        <v>4992</v>
      </c>
      <c r="E138" s="235">
        <v>5002</v>
      </c>
      <c r="F138" s="235">
        <v>4984</v>
      </c>
      <c r="G138" s="235">
        <v>5017</v>
      </c>
      <c r="H138" s="235">
        <v>5008</v>
      </c>
      <c r="I138" s="235">
        <v>4998</v>
      </c>
      <c r="J138" s="235">
        <v>4905</v>
      </c>
      <c r="K138" s="235">
        <v>4997</v>
      </c>
      <c r="L138" s="235">
        <v>4945</v>
      </c>
      <c r="M138" s="235">
        <v>4926</v>
      </c>
      <c r="N138" s="235">
        <v>4739</v>
      </c>
      <c r="O138" s="236">
        <v>4765</v>
      </c>
      <c r="P138" s="234">
        <v>4798</v>
      </c>
      <c r="Q138" s="235">
        <v>4773</v>
      </c>
      <c r="R138" s="240">
        <v>4746</v>
      </c>
      <c r="S138" s="235">
        <v>4840</v>
      </c>
      <c r="T138" s="235">
        <v>4864</v>
      </c>
      <c r="U138" s="235">
        <v>4929</v>
      </c>
      <c r="V138" s="235">
        <v>5062</v>
      </c>
      <c r="W138" s="235">
        <v>5038</v>
      </c>
      <c r="X138" s="235">
        <v>5030</v>
      </c>
      <c r="Y138" s="235">
        <v>5083</v>
      </c>
      <c r="Z138" s="235">
        <v>5068</v>
      </c>
      <c r="AA138" s="236">
        <v>4963</v>
      </c>
      <c r="AB138" s="234">
        <v>4977</v>
      </c>
      <c r="AC138" s="235">
        <v>5082</v>
      </c>
      <c r="AD138" s="235">
        <v>5035</v>
      </c>
      <c r="AE138" s="235">
        <v>5000</v>
      </c>
      <c r="AF138" s="235">
        <v>4979</v>
      </c>
      <c r="AG138" s="235">
        <v>4837</v>
      </c>
      <c r="AH138" s="235">
        <v>4803</v>
      </c>
      <c r="AI138" s="235">
        <v>4732</v>
      </c>
      <c r="AJ138" s="235">
        <v>4705</v>
      </c>
      <c r="AK138" s="235">
        <v>4816</v>
      </c>
      <c r="AL138" s="235">
        <v>4799</v>
      </c>
      <c r="AM138" s="236">
        <v>4866</v>
      </c>
      <c r="AN138" s="234">
        <v>4816</v>
      </c>
      <c r="AO138" s="235">
        <v>4759</v>
      </c>
      <c r="AP138" s="235">
        <v>4765</v>
      </c>
      <c r="AQ138" s="235">
        <v>4730</v>
      </c>
      <c r="AR138" s="235">
        <v>5024</v>
      </c>
      <c r="AS138" s="235">
        <v>5029</v>
      </c>
      <c r="AT138" s="235">
        <v>5038</v>
      </c>
      <c r="AU138" s="235">
        <v>5091</v>
      </c>
      <c r="AV138" s="235">
        <v>5034</v>
      </c>
      <c r="AW138" s="235">
        <v>5060</v>
      </c>
      <c r="AX138" s="235">
        <v>5042</v>
      </c>
      <c r="AY138" s="236">
        <v>5053</v>
      </c>
      <c r="AZ138" s="234">
        <v>5066</v>
      </c>
      <c r="BA138" s="235">
        <v>5242</v>
      </c>
      <c r="BB138" s="235">
        <v>5147</v>
      </c>
      <c r="BC138" s="235">
        <v>5146</v>
      </c>
      <c r="BD138" s="235">
        <v>5116</v>
      </c>
      <c r="BE138" s="235">
        <v>5114</v>
      </c>
      <c r="BF138" s="235">
        <v>5110</v>
      </c>
      <c r="BG138" s="235">
        <v>5001</v>
      </c>
      <c r="BH138" s="235">
        <v>5124</v>
      </c>
      <c r="BI138" s="235">
        <v>5025</v>
      </c>
      <c r="BJ138" s="235">
        <v>5004</v>
      </c>
      <c r="BK138" s="243">
        <v>5057</v>
      </c>
      <c r="BL138" s="234">
        <v>5016</v>
      </c>
      <c r="BM138" s="286">
        <v>5074</v>
      </c>
      <c r="BN138" s="286">
        <v>5131</v>
      </c>
      <c r="BO138" s="286">
        <v>5140</v>
      </c>
      <c r="BP138" s="286">
        <v>5136</v>
      </c>
      <c r="BQ138" s="286">
        <v>5134</v>
      </c>
      <c r="BR138" s="286">
        <v>5027</v>
      </c>
      <c r="BS138" s="286">
        <v>5015</v>
      </c>
      <c r="BT138" s="286">
        <v>5028</v>
      </c>
      <c r="BU138" s="286">
        <v>5045</v>
      </c>
      <c r="BV138" s="286">
        <v>5069</v>
      </c>
      <c r="BW138" s="243">
        <v>5149</v>
      </c>
      <c r="BX138" s="234">
        <v>5198</v>
      </c>
      <c r="BY138" s="286">
        <v>5148</v>
      </c>
      <c r="BZ138" s="286">
        <v>5049</v>
      </c>
      <c r="CA138" s="286">
        <v>4973</v>
      </c>
      <c r="CB138" s="286">
        <v>4909</v>
      </c>
      <c r="CC138" s="286">
        <v>4817</v>
      </c>
      <c r="CD138" s="286">
        <v>4772</v>
      </c>
      <c r="CE138" s="286">
        <v>4755</v>
      </c>
      <c r="CF138" s="286">
        <v>4715</v>
      </c>
      <c r="CG138" s="235">
        <v>4910</v>
      </c>
      <c r="CH138" s="235">
        <v>4934</v>
      </c>
      <c r="CI138" s="236">
        <v>4920</v>
      </c>
      <c r="CJ138" s="236">
        <v>5021</v>
      </c>
      <c r="CK138" s="236">
        <v>5078</v>
      </c>
      <c r="CL138" s="236">
        <v>5046</v>
      </c>
      <c r="CM138" s="236">
        <v>4998</v>
      </c>
      <c r="CN138" s="236">
        <v>4997</v>
      </c>
      <c r="CO138" s="236">
        <v>5061</v>
      </c>
      <c r="CP138" s="236">
        <v>5156</v>
      </c>
      <c r="CQ138" s="236">
        <v>5228</v>
      </c>
      <c r="CR138" s="236">
        <v>5235</v>
      </c>
      <c r="CS138" s="236">
        <v>5337</v>
      </c>
      <c r="CT138" s="236">
        <v>5432</v>
      </c>
      <c r="CU138" s="236">
        <v>5519</v>
      </c>
      <c r="CV138" s="236">
        <v>5544</v>
      </c>
      <c r="CW138" s="236">
        <f>'1.COBERTURA  DANE'!D139</f>
        <v>5612</v>
      </c>
      <c r="CX138" s="241">
        <f t="shared" si="18"/>
        <v>68</v>
      </c>
      <c r="CY138" s="203">
        <f t="shared" si="19"/>
        <v>1.2265512265512266</v>
      </c>
      <c r="CZ138" s="241">
        <f t="shared" si="20"/>
        <v>93</v>
      </c>
      <c r="DA138" s="203">
        <f t="shared" si="21"/>
        <v>1.6850878782388112</v>
      </c>
    </row>
    <row r="140" spans="1:105">
      <c r="C140" s="706" t="s">
        <v>894</v>
      </c>
      <c r="D140" s="863" t="str">
        <f>'1.COBERTURA  DANE'!B141</f>
        <v>SISPRO-BODEGA DE DATOS FEBRERO 2018</v>
      </c>
      <c r="E140" s="864"/>
      <c r="F140" s="864"/>
    </row>
    <row r="141" spans="1:105">
      <c r="C141" s="708"/>
      <c r="D141" s="863" t="s">
        <v>1047</v>
      </c>
      <c r="E141" s="864"/>
      <c r="F141" s="864"/>
    </row>
    <row r="142" spans="1:105">
      <c r="C142" s="709" t="s">
        <v>1073</v>
      </c>
      <c r="D142" s="843" t="s">
        <v>1072</v>
      </c>
      <c r="E142" s="844"/>
      <c r="F142" s="844"/>
    </row>
  </sheetData>
  <autoFilter ref="CX2:DA138"/>
  <sortState ref="A21:AG30">
    <sortCondition ref="A130:A139"/>
  </sortState>
  <mergeCells count="23">
    <mergeCell ref="DB5:DC5"/>
    <mergeCell ref="CZ1:DA1"/>
    <mergeCell ref="CX1:CY1"/>
    <mergeCell ref="CZ2:CZ3"/>
    <mergeCell ref="DA2:DA3"/>
    <mergeCell ref="DB1:DC1"/>
    <mergeCell ref="CY2:CY3"/>
    <mergeCell ref="CX2:CX3"/>
    <mergeCell ref="D140:F140"/>
    <mergeCell ref="D141:F141"/>
    <mergeCell ref="D142:F142"/>
    <mergeCell ref="A2:A3"/>
    <mergeCell ref="P2:AA2"/>
    <mergeCell ref="C2:C3"/>
    <mergeCell ref="D2:O2"/>
    <mergeCell ref="B2:B3"/>
    <mergeCell ref="CV2:CW2"/>
    <mergeCell ref="CJ2:CU2"/>
    <mergeCell ref="AB2:AM2"/>
    <mergeCell ref="AN2:AY2"/>
    <mergeCell ref="AZ2:BK2"/>
    <mergeCell ref="BL2:BW2"/>
    <mergeCell ref="BX2:CI2"/>
  </mergeCells>
  <conditionalFormatting sqref="CY4:CY138">
    <cfRule type="iconSet" priority="30">
      <iconSet iconSet="3Symbols2">
        <cfvo type="percent" val="0"/>
        <cfvo type="num" val="0.1"/>
        <cfvo type="num" val="0.5"/>
      </iconSet>
    </cfRule>
  </conditionalFormatting>
  <conditionalFormatting sqref="CZ4:CZ138">
    <cfRule type="iconSet" priority="32">
      <iconSet iconSet="3Arrows">
        <cfvo type="percent" val="0"/>
        <cfvo type="num" val="0"/>
        <cfvo type="num" val="1"/>
      </iconSet>
    </cfRule>
  </conditionalFormatting>
  <conditionalFormatting sqref="DA4:DA138">
    <cfRule type="iconSet" priority="34">
      <iconSet iconSet="3Symbols2">
        <cfvo type="percent" val="0"/>
        <cfvo type="num" val="0.1"/>
        <cfvo type="num" val="0.5"/>
      </iconSet>
    </cfRule>
  </conditionalFormatting>
  <conditionalFormatting sqref="CX4:CX138">
    <cfRule type="iconSet" priority="36">
      <iconSet iconSet="3Arrows">
        <cfvo type="percent" val="0"/>
        <cfvo type="num" val="0"/>
        <cfvo type="num" val="1"/>
      </iconSet>
    </cfRule>
  </conditionalFormatting>
  <pageMargins left="0.75" right="0.75" top="1" bottom="1" header="0" footer="0"/>
  <pageSetup paperSize="9" orientation="portrait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9900"/>
  </sheetPr>
  <dimension ref="A1:DH142"/>
  <sheetViews>
    <sheetView zoomScale="90" zoomScaleNormal="90" workbookViewId="0">
      <pane xSplit="3" ySplit="4" topLeftCell="CB5" activePane="bottomRight" state="frozen"/>
      <selection pane="topRight" activeCell="D1" sqref="D1"/>
      <selection pane="bottomLeft" activeCell="A5" sqref="A5"/>
      <selection pane="bottomRight" activeCell="CH4" sqref="CH4"/>
    </sheetView>
  </sheetViews>
  <sheetFormatPr baseColWidth="10" defaultRowHeight="12.75" outlineLevelRow="2"/>
  <cols>
    <col min="1" max="1" width="23.5703125" style="18" customWidth="1"/>
    <col min="2" max="2" width="25.28515625" style="18" customWidth="1"/>
    <col min="3" max="3" width="26" style="18" customWidth="1"/>
    <col min="4" max="4" width="11.7109375" style="361" customWidth="1"/>
    <col min="5" max="5" width="13.28515625" style="361" customWidth="1"/>
    <col min="6" max="6" width="13" style="361" customWidth="1"/>
    <col min="7" max="7" width="12.140625" style="361" customWidth="1"/>
    <col min="8" max="8" width="10.7109375" style="361" customWidth="1"/>
    <col min="9" max="9" width="11.5703125" style="361" customWidth="1"/>
    <col min="10" max="10" width="12.5703125" style="361" customWidth="1"/>
    <col min="11" max="22" width="11.42578125" style="361" customWidth="1"/>
    <col min="23" max="41" width="11.42578125" style="18" customWidth="1"/>
    <col min="42" max="42" width="11.42578125" style="207" customWidth="1"/>
    <col min="43" max="43" width="11.42578125" style="208" customWidth="1"/>
    <col min="44" max="44" width="11.42578125" style="211" customWidth="1"/>
    <col min="45" max="45" width="11.42578125" style="217" customWidth="1"/>
    <col min="46" max="46" width="13.5703125" style="18" customWidth="1"/>
    <col min="47" max="47" width="13.5703125" style="274" customWidth="1"/>
    <col min="48" max="48" width="13.5703125" style="281" customWidth="1"/>
    <col min="49" max="49" width="13.5703125" style="291" customWidth="1"/>
    <col min="50" max="50" width="13.5703125" style="339" customWidth="1"/>
    <col min="51" max="51" width="13.5703125" style="360" customWidth="1"/>
    <col min="52" max="57" width="13.5703125" style="361" customWidth="1"/>
    <col min="58" max="58" width="11.42578125" style="229" customWidth="1"/>
    <col min="59" max="61" width="9.85546875" style="361" bestFit="1" customWidth="1"/>
    <col min="62" max="69" width="9.85546875" style="361" customWidth="1"/>
    <col min="70" max="70" width="9.85546875" style="361" bestFit="1" customWidth="1"/>
    <col min="71" max="75" width="9.85546875" style="361" customWidth="1"/>
    <col min="76" max="76" width="9.85546875" style="361" bestFit="1" customWidth="1"/>
    <col min="77" max="78" width="9.85546875" style="361" customWidth="1"/>
    <col min="79" max="83" width="12.140625" style="361" customWidth="1"/>
    <col min="84" max="84" width="11.5703125" style="361" customWidth="1"/>
    <col min="85" max="85" width="17.28515625" style="18" customWidth="1"/>
    <col min="86" max="86" width="14.5703125" style="18" customWidth="1"/>
    <col min="87" max="87" width="17.28515625" style="361" customWidth="1"/>
    <col min="88" max="88" width="14.5703125" style="361" customWidth="1"/>
    <col min="89" max="89" width="17" style="18" customWidth="1"/>
    <col min="90" max="90" width="14.42578125" style="18" customWidth="1"/>
    <col min="91" max="102" width="11.42578125" style="18"/>
    <col min="103" max="103" width="11.42578125" style="18" customWidth="1"/>
    <col min="104" max="112" width="0" style="18" hidden="1" customWidth="1"/>
    <col min="113" max="310" width="11.42578125" style="18"/>
    <col min="311" max="311" width="21.42578125" style="18" customWidth="1"/>
    <col min="312" max="320" width="11.42578125" style="18" customWidth="1"/>
    <col min="321" max="321" width="15.5703125" style="18" customWidth="1"/>
    <col min="322" max="322" width="13.42578125" style="18" customWidth="1"/>
    <col min="323" max="326" width="11.42578125" style="18"/>
    <col min="327" max="327" width="14.7109375" style="18" customWidth="1"/>
    <col min="328" max="566" width="11.42578125" style="18"/>
    <col min="567" max="567" width="21.42578125" style="18" customWidth="1"/>
    <col min="568" max="576" width="11.42578125" style="18" customWidth="1"/>
    <col min="577" max="577" width="15.5703125" style="18" customWidth="1"/>
    <col min="578" max="578" width="13.42578125" style="18" customWidth="1"/>
    <col min="579" max="582" width="11.42578125" style="18"/>
    <col min="583" max="583" width="14.7109375" style="18" customWidth="1"/>
    <col min="584" max="822" width="11.42578125" style="18"/>
    <col min="823" max="823" width="21.42578125" style="18" customWidth="1"/>
    <col min="824" max="832" width="11.42578125" style="18" customWidth="1"/>
    <col min="833" max="833" width="15.5703125" style="18" customWidth="1"/>
    <col min="834" max="834" width="13.42578125" style="18" customWidth="1"/>
    <col min="835" max="838" width="11.42578125" style="18"/>
    <col min="839" max="839" width="14.7109375" style="18" customWidth="1"/>
    <col min="840" max="1078" width="11.42578125" style="18"/>
    <col min="1079" max="1079" width="21.42578125" style="18" customWidth="1"/>
    <col min="1080" max="1088" width="11.42578125" style="18" customWidth="1"/>
    <col min="1089" max="1089" width="15.5703125" style="18" customWidth="1"/>
    <col min="1090" max="1090" width="13.42578125" style="18" customWidth="1"/>
    <col min="1091" max="1094" width="11.42578125" style="18"/>
    <col min="1095" max="1095" width="14.7109375" style="18" customWidth="1"/>
    <col min="1096" max="1334" width="11.42578125" style="18"/>
    <col min="1335" max="1335" width="21.42578125" style="18" customWidth="1"/>
    <col min="1336" max="1344" width="11.42578125" style="18" customWidth="1"/>
    <col min="1345" max="1345" width="15.5703125" style="18" customWidth="1"/>
    <col min="1346" max="1346" width="13.42578125" style="18" customWidth="1"/>
    <col min="1347" max="1350" width="11.42578125" style="18"/>
    <col min="1351" max="1351" width="14.7109375" style="18" customWidth="1"/>
    <col min="1352" max="1590" width="11.42578125" style="18"/>
    <col min="1591" max="1591" width="21.42578125" style="18" customWidth="1"/>
    <col min="1592" max="1600" width="11.42578125" style="18" customWidth="1"/>
    <col min="1601" max="1601" width="15.5703125" style="18" customWidth="1"/>
    <col min="1602" max="1602" width="13.42578125" style="18" customWidth="1"/>
    <col min="1603" max="1606" width="11.42578125" style="18"/>
    <col min="1607" max="1607" width="14.7109375" style="18" customWidth="1"/>
    <col min="1608" max="1846" width="11.42578125" style="18"/>
    <col min="1847" max="1847" width="21.42578125" style="18" customWidth="1"/>
    <col min="1848" max="1856" width="11.42578125" style="18" customWidth="1"/>
    <col min="1857" max="1857" width="15.5703125" style="18" customWidth="1"/>
    <col min="1858" max="1858" width="13.42578125" style="18" customWidth="1"/>
    <col min="1859" max="1862" width="11.42578125" style="18"/>
    <col min="1863" max="1863" width="14.7109375" style="18" customWidth="1"/>
    <col min="1864" max="2102" width="11.42578125" style="18"/>
    <col min="2103" max="2103" width="21.42578125" style="18" customWidth="1"/>
    <col min="2104" max="2112" width="11.42578125" style="18" customWidth="1"/>
    <col min="2113" max="2113" width="15.5703125" style="18" customWidth="1"/>
    <col min="2114" max="2114" width="13.42578125" style="18" customWidth="1"/>
    <col min="2115" max="2118" width="11.42578125" style="18"/>
    <col min="2119" max="2119" width="14.7109375" style="18" customWidth="1"/>
    <col min="2120" max="2358" width="11.42578125" style="18"/>
    <col min="2359" max="2359" width="21.42578125" style="18" customWidth="1"/>
    <col min="2360" max="2368" width="11.42578125" style="18" customWidth="1"/>
    <col min="2369" max="2369" width="15.5703125" style="18" customWidth="1"/>
    <col min="2370" max="2370" width="13.42578125" style="18" customWidth="1"/>
    <col min="2371" max="2374" width="11.42578125" style="18"/>
    <col min="2375" max="2375" width="14.7109375" style="18" customWidth="1"/>
    <col min="2376" max="2614" width="11.42578125" style="18"/>
    <col min="2615" max="2615" width="21.42578125" style="18" customWidth="1"/>
    <col min="2616" max="2624" width="11.42578125" style="18" customWidth="1"/>
    <col min="2625" max="2625" width="15.5703125" style="18" customWidth="1"/>
    <col min="2626" max="2626" width="13.42578125" style="18" customWidth="1"/>
    <col min="2627" max="2630" width="11.42578125" style="18"/>
    <col min="2631" max="2631" width="14.7109375" style="18" customWidth="1"/>
    <col min="2632" max="2870" width="11.42578125" style="18"/>
    <col min="2871" max="2871" width="21.42578125" style="18" customWidth="1"/>
    <col min="2872" max="2880" width="11.42578125" style="18" customWidth="1"/>
    <col min="2881" max="2881" width="15.5703125" style="18" customWidth="1"/>
    <col min="2882" max="2882" width="13.42578125" style="18" customWidth="1"/>
    <col min="2883" max="2886" width="11.42578125" style="18"/>
    <col min="2887" max="2887" width="14.7109375" style="18" customWidth="1"/>
    <col min="2888" max="3126" width="11.42578125" style="18"/>
    <col min="3127" max="3127" width="21.42578125" style="18" customWidth="1"/>
    <col min="3128" max="3136" width="11.42578125" style="18" customWidth="1"/>
    <col min="3137" max="3137" width="15.5703125" style="18" customWidth="1"/>
    <col min="3138" max="3138" width="13.42578125" style="18" customWidth="1"/>
    <col min="3139" max="3142" width="11.42578125" style="18"/>
    <col min="3143" max="3143" width="14.7109375" style="18" customWidth="1"/>
    <col min="3144" max="3382" width="11.42578125" style="18"/>
    <col min="3383" max="3383" width="21.42578125" style="18" customWidth="1"/>
    <col min="3384" max="3392" width="11.42578125" style="18" customWidth="1"/>
    <col min="3393" max="3393" width="15.5703125" style="18" customWidth="1"/>
    <col min="3394" max="3394" width="13.42578125" style="18" customWidth="1"/>
    <col min="3395" max="3398" width="11.42578125" style="18"/>
    <col min="3399" max="3399" width="14.7109375" style="18" customWidth="1"/>
    <col min="3400" max="3638" width="11.42578125" style="18"/>
    <col min="3639" max="3639" width="21.42578125" style="18" customWidth="1"/>
    <col min="3640" max="3648" width="11.42578125" style="18" customWidth="1"/>
    <col min="3649" max="3649" width="15.5703125" style="18" customWidth="1"/>
    <col min="3650" max="3650" width="13.42578125" style="18" customWidth="1"/>
    <col min="3651" max="3654" width="11.42578125" style="18"/>
    <col min="3655" max="3655" width="14.7109375" style="18" customWidth="1"/>
    <col min="3656" max="3894" width="11.42578125" style="18"/>
    <col min="3895" max="3895" width="21.42578125" style="18" customWidth="1"/>
    <col min="3896" max="3904" width="11.42578125" style="18" customWidth="1"/>
    <col min="3905" max="3905" width="15.5703125" style="18" customWidth="1"/>
    <col min="3906" max="3906" width="13.42578125" style="18" customWidth="1"/>
    <col min="3907" max="3910" width="11.42578125" style="18"/>
    <col min="3911" max="3911" width="14.7109375" style="18" customWidth="1"/>
    <col min="3912" max="4150" width="11.42578125" style="18"/>
    <col min="4151" max="4151" width="21.42578125" style="18" customWidth="1"/>
    <col min="4152" max="4160" width="11.42578125" style="18" customWidth="1"/>
    <col min="4161" max="4161" width="15.5703125" style="18" customWidth="1"/>
    <col min="4162" max="4162" width="13.42578125" style="18" customWidth="1"/>
    <col min="4163" max="4166" width="11.42578125" style="18"/>
    <col min="4167" max="4167" width="14.7109375" style="18" customWidth="1"/>
    <col min="4168" max="4406" width="11.42578125" style="18"/>
    <col min="4407" max="4407" width="21.42578125" style="18" customWidth="1"/>
    <col min="4408" max="4416" width="11.42578125" style="18" customWidth="1"/>
    <col min="4417" max="4417" width="15.5703125" style="18" customWidth="1"/>
    <col min="4418" max="4418" width="13.42578125" style="18" customWidth="1"/>
    <col min="4419" max="4422" width="11.42578125" style="18"/>
    <col min="4423" max="4423" width="14.7109375" style="18" customWidth="1"/>
    <col min="4424" max="4662" width="11.42578125" style="18"/>
    <col min="4663" max="4663" width="21.42578125" style="18" customWidth="1"/>
    <col min="4664" max="4672" width="11.42578125" style="18" customWidth="1"/>
    <col min="4673" max="4673" width="15.5703125" style="18" customWidth="1"/>
    <col min="4674" max="4674" width="13.42578125" style="18" customWidth="1"/>
    <col min="4675" max="4678" width="11.42578125" style="18"/>
    <col min="4679" max="4679" width="14.7109375" style="18" customWidth="1"/>
    <col min="4680" max="4918" width="11.42578125" style="18"/>
    <col min="4919" max="4919" width="21.42578125" style="18" customWidth="1"/>
    <col min="4920" max="4928" width="11.42578125" style="18" customWidth="1"/>
    <col min="4929" max="4929" width="15.5703125" style="18" customWidth="1"/>
    <col min="4930" max="4930" width="13.42578125" style="18" customWidth="1"/>
    <col min="4931" max="4934" width="11.42578125" style="18"/>
    <col min="4935" max="4935" width="14.7109375" style="18" customWidth="1"/>
    <col min="4936" max="5174" width="11.42578125" style="18"/>
    <col min="5175" max="5175" width="21.42578125" style="18" customWidth="1"/>
    <col min="5176" max="5184" width="11.42578125" style="18" customWidth="1"/>
    <col min="5185" max="5185" width="15.5703125" style="18" customWidth="1"/>
    <col min="5186" max="5186" width="13.42578125" style="18" customWidth="1"/>
    <col min="5187" max="5190" width="11.42578125" style="18"/>
    <col min="5191" max="5191" width="14.7109375" style="18" customWidth="1"/>
    <col min="5192" max="5430" width="11.42578125" style="18"/>
    <col min="5431" max="5431" width="21.42578125" style="18" customWidth="1"/>
    <col min="5432" max="5440" width="11.42578125" style="18" customWidth="1"/>
    <col min="5441" max="5441" width="15.5703125" style="18" customWidth="1"/>
    <col min="5442" max="5442" width="13.42578125" style="18" customWidth="1"/>
    <col min="5443" max="5446" width="11.42578125" style="18"/>
    <col min="5447" max="5447" width="14.7109375" style="18" customWidth="1"/>
    <col min="5448" max="5686" width="11.42578125" style="18"/>
    <col min="5687" max="5687" width="21.42578125" style="18" customWidth="1"/>
    <col min="5688" max="5696" width="11.42578125" style="18" customWidth="1"/>
    <col min="5697" max="5697" width="15.5703125" style="18" customWidth="1"/>
    <col min="5698" max="5698" width="13.42578125" style="18" customWidth="1"/>
    <col min="5699" max="5702" width="11.42578125" style="18"/>
    <col min="5703" max="5703" width="14.7109375" style="18" customWidth="1"/>
    <col min="5704" max="5942" width="11.42578125" style="18"/>
    <col min="5943" max="5943" width="21.42578125" style="18" customWidth="1"/>
    <col min="5944" max="5952" width="11.42578125" style="18" customWidth="1"/>
    <col min="5953" max="5953" width="15.5703125" style="18" customWidth="1"/>
    <col min="5954" max="5954" width="13.42578125" style="18" customWidth="1"/>
    <col min="5955" max="5958" width="11.42578125" style="18"/>
    <col min="5959" max="5959" width="14.7109375" style="18" customWidth="1"/>
    <col min="5960" max="6198" width="11.42578125" style="18"/>
    <col min="6199" max="6199" width="21.42578125" style="18" customWidth="1"/>
    <col min="6200" max="6208" width="11.42578125" style="18" customWidth="1"/>
    <col min="6209" max="6209" width="15.5703125" style="18" customWidth="1"/>
    <col min="6210" max="6210" width="13.42578125" style="18" customWidth="1"/>
    <col min="6211" max="6214" width="11.42578125" style="18"/>
    <col min="6215" max="6215" width="14.7109375" style="18" customWidth="1"/>
    <col min="6216" max="6454" width="11.42578125" style="18"/>
    <col min="6455" max="6455" width="21.42578125" style="18" customWidth="1"/>
    <col min="6456" max="6464" width="11.42578125" style="18" customWidth="1"/>
    <col min="6465" max="6465" width="15.5703125" style="18" customWidth="1"/>
    <col min="6466" max="6466" width="13.42578125" style="18" customWidth="1"/>
    <col min="6467" max="6470" width="11.42578125" style="18"/>
    <col min="6471" max="6471" width="14.7109375" style="18" customWidth="1"/>
    <col min="6472" max="6710" width="11.42578125" style="18"/>
    <col min="6711" max="6711" width="21.42578125" style="18" customWidth="1"/>
    <col min="6712" max="6720" width="11.42578125" style="18" customWidth="1"/>
    <col min="6721" max="6721" width="15.5703125" style="18" customWidth="1"/>
    <col min="6722" max="6722" width="13.42578125" style="18" customWidth="1"/>
    <col min="6723" max="6726" width="11.42578125" style="18"/>
    <col min="6727" max="6727" width="14.7109375" style="18" customWidth="1"/>
    <col min="6728" max="6966" width="11.42578125" style="18"/>
    <col min="6967" max="6967" width="21.42578125" style="18" customWidth="1"/>
    <col min="6968" max="6976" width="11.42578125" style="18" customWidth="1"/>
    <col min="6977" max="6977" width="15.5703125" style="18" customWidth="1"/>
    <col min="6978" max="6978" width="13.42578125" style="18" customWidth="1"/>
    <col min="6979" max="6982" width="11.42578125" style="18"/>
    <col min="6983" max="6983" width="14.7109375" style="18" customWidth="1"/>
    <col min="6984" max="7222" width="11.42578125" style="18"/>
    <col min="7223" max="7223" width="21.42578125" style="18" customWidth="1"/>
    <col min="7224" max="7232" width="11.42578125" style="18" customWidth="1"/>
    <col min="7233" max="7233" width="15.5703125" style="18" customWidth="1"/>
    <col min="7234" max="7234" width="13.42578125" style="18" customWidth="1"/>
    <col min="7235" max="7238" width="11.42578125" style="18"/>
    <col min="7239" max="7239" width="14.7109375" style="18" customWidth="1"/>
    <col min="7240" max="7478" width="11.42578125" style="18"/>
    <col min="7479" max="7479" width="21.42578125" style="18" customWidth="1"/>
    <col min="7480" max="7488" width="11.42578125" style="18" customWidth="1"/>
    <col min="7489" max="7489" width="15.5703125" style="18" customWidth="1"/>
    <col min="7490" max="7490" width="13.42578125" style="18" customWidth="1"/>
    <col min="7491" max="7494" width="11.42578125" style="18"/>
    <col min="7495" max="7495" width="14.7109375" style="18" customWidth="1"/>
    <col min="7496" max="7734" width="11.42578125" style="18"/>
    <col min="7735" max="7735" width="21.42578125" style="18" customWidth="1"/>
    <col min="7736" max="7744" width="11.42578125" style="18" customWidth="1"/>
    <col min="7745" max="7745" width="15.5703125" style="18" customWidth="1"/>
    <col min="7746" max="7746" width="13.42578125" style="18" customWidth="1"/>
    <col min="7747" max="7750" width="11.42578125" style="18"/>
    <col min="7751" max="7751" width="14.7109375" style="18" customWidth="1"/>
    <col min="7752" max="7990" width="11.42578125" style="18"/>
    <col min="7991" max="7991" width="21.42578125" style="18" customWidth="1"/>
    <col min="7992" max="8000" width="11.42578125" style="18" customWidth="1"/>
    <col min="8001" max="8001" width="15.5703125" style="18" customWidth="1"/>
    <col min="8002" max="8002" width="13.42578125" style="18" customWidth="1"/>
    <col min="8003" max="8006" width="11.42578125" style="18"/>
    <col min="8007" max="8007" width="14.7109375" style="18" customWidth="1"/>
    <col min="8008" max="8246" width="11.42578125" style="18"/>
    <col min="8247" max="8247" width="21.42578125" style="18" customWidth="1"/>
    <col min="8248" max="8256" width="11.42578125" style="18" customWidth="1"/>
    <col min="8257" max="8257" width="15.5703125" style="18" customWidth="1"/>
    <col min="8258" max="8258" width="13.42578125" style="18" customWidth="1"/>
    <col min="8259" max="8262" width="11.42578125" style="18"/>
    <col min="8263" max="8263" width="14.7109375" style="18" customWidth="1"/>
    <col min="8264" max="8502" width="11.42578125" style="18"/>
    <col min="8503" max="8503" width="21.42578125" style="18" customWidth="1"/>
    <col min="8504" max="8512" width="11.42578125" style="18" customWidth="1"/>
    <col min="8513" max="8513" width="15.5703125" style="18" customWidth="1"/>
    <col min="8514" max="8514" width="13.42578125" style="18" customWidth="1"/>
    <col min="8515" max="8518" width="11.42578125" style="18"/>
    <col min="8519" max="8519" width="14.7109375" style="18" customWidth="1"/>
    <col min="8520" max="8758" width="11.42578125" style="18"/>
    <col min="8759" max="8759" width="21.42578125" style="18" customWidth="1"/>
    <col min="8760" max="8768" width="11.42578125" style="18" customWidth="1"/>
    <col min="8769" max="8769" width="15.5703125" style="18" customWidth="1"/>
    <col min="8770" max="8770" width="13.42578125" style="18" customWidth="1"/>
    <col min="8771" max="8774" width="11.42578125" style="18"/>
    <col min="8775" max="8775" width="14.7109375" style="18" customWidth="1"/>
    <col min="8776" max="9014" width="11.42578125" style="18"/>
    <col min="9015" max="9015" width="21.42578125" style="18" customWidth="1"/>
    <col min="9016" max="9024" width="11.42578125" style="18" customWidth="1"/>
    <col min="9025" max="9025" width="15.5703125" style="18" customWidth="1"/>
    <col min="9026" max="9026" width="13.42578125" style="18" customWidth="1"/>
    <col min="9027" max="9030" width="11.42578125" style="18"/>
    <col min="9031" max="9031" width="14.7109375" style="18" customWidth="1"/>
    <col min="9032" max="9270" width="11.42578125" style="18"/>
    <col min="9271" max="9271" width="21.42578125" style="18" customWidth="1"/>
    <col min="9272" max="9280" width="11.42578125" style="18" customWidth="1"/>
    <col min="9281" max="9281" width="15.5703125" style="18" customWidth="1"/>
    <col min="9282" max="9282" width="13.42578125" style="18" customWidth="1"/>
    <col min="9283" max="9286" width="11.42578125" style="18"/>
    <col min="9287" max="9287" width="14.7109375" style="18" customWidth="1"/>
    <col min="9288" max="9526" width="11.42578125" style="18"/>
    <col min="9527" max="9527" width="21.42578125" style="18" customWidth="1"/>
    <col min="9528" max="9536" width="11.42578125" style="18" customWidth="1"/>
    <col min="9537" max="9537" width="15.5703125" style="18" customWidth="1"/>
    <col min="9538" max="9538" width="13.42578125" style="18" customWidth="1"/>
    <col min="9539" max="9542" width="11.42578125" style="18"/>
    <col min="9543" max="9543" width="14.7109375" style="18" customWidth="1"/>
    <col min="9544" max="9782" width="11.42578125" style="18"/>
    <col min="9783" max="9783" width="21.42578125" style="18" customWidth="1"/>
    <col min="9784" max="9792" width="11.42578125" style="18" customWidth="1"/>
    <col min="9793" max="9793" width="15.5703125" style="18" customWidth="1"/>
    <col min="9794" max="9794" width="13.42578125" style="18" customWidth="1"/>
    <col min="9795" max="9798" width="11.42578125" style="18"/>
    <col min="9799" max="9799" width="14.7109375" style="18" customWidth="1"/>
    <col min="9800" max="10038" width="11.42578125" style="18"/>
    <col min="10039" max="10039" width="21.42578125" style="18" customWidth="1"/>
    <col min="10040" max="10048" width="11.42578125" style="18" customWidth="1"/>
    <col min="10049" max="10049" width="15.5703125" style="18" customWidth="1"/>
    <col min="10050" max="10050" width="13.42578125" style="18" customWidth="1"/>
    <col min="10051" max="10054" width="11.42578125" style="18"/>
    <col min="10055" max="10055" width="14.7109375" style="18" customWidth="1"/>
    <col min="10056" max="10294" width="11.42578125" style="18"/>
    <col min="10295" max="10295" width="21.42578125" style="18" customWidth="1"/>
    <col min="10296" max="10304" width="11.42578125" style="18" customWidth="1"/>
    <col min="10305" max="10305" width="15.5703125" style="18" customWidth="1"/>
    <col min="10306" max="10306" width="13.42578125" style="18" customWidth="1"/>
    <col min="10307" max="10310" width="11.42578125" style="18"/>
    <col min="10311" max="10311" width="14.7109375" style="18" customWidth="1"/>
    <col min="10312" max="10550" width="11.42578125" style="18"/>
    <col min="10551" max="10551" width="21.42578125" style="18" customWidth="1"/>
    <col min="10552" max="10560" width="11.42578125" style="18" customWidth="1"/>
    <col min="10561" max="10561" width="15.5703125" style="18" customWidth="1"/>
    <col min="10562" max="10562" width="13.42578125" style="18" customWidth="1"/>
    <col min="10563" max="10566" width="11.42578125" style="18"/>
    <col min="10567" max="10567" width="14.7109375" style="18" customWidth="1"/>
    <col min="10568" max="10806" width="11.42578125" style="18"/>
    <col min="10807" max="10807" width="21.42578125" style="18" customWidth="1"/>
    <col min="10808" max="10816" width="11.42578125" style="18" customWidth="1"/>
    <col min="10817" max="10817" width="15.5703125" style="18" customWidth="1"/>
    <col min="10818" max="10818" width="13.42578125" style="18" customWidth="1"/>
    <col min="10819" max="10822" width="11.42578125" style="18"/>
    <col min="10823" max="10823" width="14.7109375" style="18" customWidth="1"/>
    <col min="10824" max="11062" width="11.42578125" style="18"/>
    <col min="11063" max="11063" width="21.42578125" style="18" customWidth="1"/>
    <col min="11064" max="11072" width="11.42578125" style="18" customWidth="1"/>
    <col min="11073" max="11073" width="15.5703125" style="18" customWidth="1"/>
    <col min="11074" max="11074" width="13.42578125" style="18" customWidth="1"/>
    <col min="11075" max="11078" width="11.42578125" style="18"/>
    <col min="11079" max="11079" width="14.7109375" style="18" customWidth="1"/>
    <col min="11080" max="11318" width="11.42578125" style="18"/>
    <col min="11319" max="11319" width="21.42578125" style="18" customWidth="1"/>
    <col min="11320" max="11328" width="11.42578125" style="18" customWidth="1"/>
    <col min="11329" max="11329" width="15.5703125" style="18" customWidth="1"/>
    <col min="11330" max="11330" width="13.42578125" style="18" customWidth="1"/>
    <col min="11331" max="11334" width="11.42578125" style="18"/>
    <col min="11335" max="11335" width="14.7109375" style="18" customWidth="1"/>
    <col min="11336" max="11574" width="11.42578125" style="18"/>
    <col min="11575" max="11575" width="21.42578125" style="18" customWidth="1"/>
    <col min="11576" max="11584" width="11.42578125" style="18" customWidth="1"/>
    <col min="11585" max="11585" width="15.5703125" style="18" customWidth="1"/>
    <col min="11586" max="11586" width="13.42578125" style="18" customWidth="1"/>
    <col min="11587" max="11590" width="11.42578125" style="18"/>
    <col min="11591" max="11591" width="14.7109375" style="18" customWidth="1"/>
    <col min="11592" max="11830" width="11.42578125" style="18"/>
    <col min="11831" max="11831" width="21.42578125" style="18" customWidth="1"/>
    <col min="11832" max="11840" width="11.42578125" style="18" customWidth="1"/>
    <col min="11841" max="11841" width="15.5703125" style="18" customWidth="1"/>
    <col min="11842" max="11842" width="13.42578125" style="18" customWidth="1"/>
    <col min="11843" max="11846" width="11.42578125" style="18"/>
    <col min="11847" max="11847" width="14.7109375" style="18" customWidth="1"/>
    <col min="11848" max="12086" width="11.42578125" style="18"/>
    <col min="12087" max="12087" width="21.42578125" style="18" customWidth="1"/>
    <col min="12088" max="12096" width="11.42578125" style="18" customWidth="1"/>
    <col min="12097" max="12097" width="15.5703125" style="18" customWidth="1"/>
    <col min="12098" max="12098" width="13.42578125" style="18" customWidth="1"/>
    <col min="12099" max="12102" width="11.42578125" style="18"/>
    <col min="12103" max="12103" width="14.7109375" style="18" customWidth="1"/>
    <col min="12104" max="12342" width="11.42578125" style="18"/>
    <col min="12343" max="12343" width="21.42578125" style="18" customWidth="1"/>
    <col min="12344" max="12352" width="11.42578125" style="18" customWidth="1"/>
    <col min="12353" max="12353" width="15.5703125" style="18" customWidth="1"/>
    <col min="12354" max="12354" width="13.42578125" style="18" customWidth="1"/>
    <col min="12355" max="12358" width="11.42578125" style="18"/>
    <col min="12359" max="12359" width="14.7109375" style="18" customWidth="1"/>
    <col min="12360" max="12598" width="11.42578125" style="18"/>
    <col min="12599" max="12599" width="21.42578125" style="18" customWidth="1"/>
    <col min="12600" max="12608" width="11.42578125" style="18" customWidth="1"/>
    <col min="12609" max="12609" width="15.5703125" style="18" customWidth="1"/>
    <col min="12610" max="12610" width="13.42578125" style="18" customWidth="1"/>
    <col min="12611" max="12614" width="11.42578125" style="18"/>
    <col min="12615" max="12615" width="14.7109375" style="18" customWidth="1"/>
    <col min="12616" max="12854" width="11.42578125" style="18"/>
    <col min="12855" max="12855" width="21.42578125" style="18" customWidth="1"/>
    <col min="12856" max="12864" width="11.42578125" style="18" customWidth="1"/>
    <col min="12865" max="12865" width="15.5703125" style="18" customWidth="1"/>
    <col min="12866" max="12866" width="13.42578125" style="18" customWidth="1"/>
    <col min="12867" max="12870" width="11.42578125" style="18"/>
    <col min="12871" max="12871" width="14.7109375" style="18" customWidth="1"/>
    <col min="12872" max="13110" width="11.42578125" style="18"/>
    <col min="13111" max="13111" width="21.42578125" style="18" customWidth="1"/>
    <col min="13112" max="13120" width="11.42578125" style="18" customWidth="1"/>
    <col min="13121" max="13121" width="15.5703125" style="18" customWidth="1"/>
    <col min="13122" max="13122" width="13.42578125" style="18" customWidth="1"/>
    <col min="13123" max="13126" width="11.42578125" style="18"/>
    <col min="13127" max="13127" width="14.7109375" style="18" customWidth="1"/>
    <col min="13128" max="13366" width="11.42578125" style="18"/>
    <col min="13367" max="13367" width="21.42578125" style="18" customWidth="1"/>
    <col min="13368" max="13376" width="11.42578125" style="18" customWidth="1"/>
    <col min="13377" max="13377" width="15.5703125" style="18" customWidth="1"/>
    <col min="13378" max="13378" width="13.42578125" style="18" customWidth="1"/>
    <col min="13379" max="13382" width="11.42578125" style="18"/>
    <col min="13383" max="13383" width="14.7109375" style="18" customWidth="1"/>
    <col min="13384" max="13622" width="11.42578125" style="18"/>
    <col min="13623" max="13623" width="21.42578125" style="18" customWidth="1"/>
    <col min="13624" max="13632" width="11.42578125" style="18" customWidth="1"/>
    <col min="13633" max="13633" width="15.5703125" style="18" customWidth="1"/>
    <col min="13634" max="13634" width="13.42578125" style="18" customWidth="1"/>
    <col min="13635" max="13638" width="11.42578125" style="18"/>
    <col min="13639" max="13639" width="14.7109375" style="18" customWidth="1"/>
    <col min="13640" max="13878" width="11.42578125" style="18"/>
    <col min="13879" max="13879" width="21.42578125" style="18" customWidth="1"/>
    <col min="13880" max="13888" width="11.42578125" style="18" customWidth="1"/>
    <col min="13889" max="13889" width="15.5703125" style="18" customWidth="1"/>
    <col min="13890" max="13890" width="13.42578125" style="18" customWidth="1"/>
    <col min="13891" max="13894" width="11.42578125" style="18"/>
    <col min="13895" max="13895" width="14.7109375" style="18" customWidth="1"/>
    <col min="13896" max="14134" width="11.42578125" style="18"/>
    <col min="14135" max="14135" width="21.42578125" style="18" customWidth="1"/>
    <col min="14136" max="14144" width="11.42578125" style="18" customWidth="1"/>
    <col min="14145" max="14145" width="15.5703125" style="18" customWidth="1"/>
    <col min="14146" max="14146" width="13.42578125" style="18" customWidth="1"/>
    <col min="14147" max="14150" width="11.42578125" style="18"/>
    <col min="14151" max="14151" width="14.7109375" style="18" customWidth="1"/>
    <col min="14152" max="14390" width="11.42578125" style="18"/>
    <col min="14391" max="14391" width="21.42578125" style="18" customWidth="1"/>
    <col min="14392" max="14400" width="11.42578125" style="18" customWidth="1"/>
    <col min="14401" max="14401" width="15.5703125" style="18" customWidth="1"/>
    <col min="14402" max="14402" width="13.42578125" style="18" customWidth="1"/>
    <col min="14403" max="14406" width="11.42578125" style="18"/>
    <col min="14407" max="14407" width="14.7109375" style="18" customWidth="1"/>
    <col min="14408" max="14646" width="11.42578125" style="18"/>
    <col min="14647" max="14647" width="21.42578125" style="18" customWidth="1"/>
    <col min="14648" max="14656" width="11.42578125" style="18" customWidth="1"/>
    <col min="14657" max="14657" width="15.5703125" style="18" customWidth="1"/>
    <col min="14658" max="14658" width="13.42578125" style="18" customWidth="1"/>
    <col min="14659" max="14662" width="11.42578125" style="18"/>
    <col min="14663" max="14663" width="14.7109375" style="18" customWidth="1"/>
    <col min="14664" max="14902" width="11.42578125" style="18"/>
    <col min="14903" max="14903" width="21.42578125" style="18" customWidth="1"/>
    <col min="14904" max="14912" width="11.42578125" style="18" customWidth="1"/>
    <col min="14913" max="14913" width="15.5703125" style="18" customWidth="1"/>
    <col min="14914" max="14914" width="13.42578125" style="18" customWidth="1"/>
    <col min="14915" max="14918" width="11.42578125" style="18"/>
    <col min="14919" max="14919" width="14.7109375" style="18" customWidth="1"/>
    <col min="14920" max="15158" width="11.42578125" style="18"/>
    <col min="15159" max="15159" width="21.42578125" style="18" customWidth="1"/>
    <col min="15160" max="15168" width="11.42578125" style="18" customWidth="1"/>
    <col min="15169" max="15169" width="15.5703125" style="18" customWidth="1"/>
    <col min="15170" max="15170" width="13.42578125" style="18" customWidth="1"/>
    <col min="15171" max="15174" width="11.42578125" style="18"/>
    <col min="15175" max="15175" width="14.7109375" style="18" customWidth="1"/>
    <col min="15176" max="15414" width="11.42578125" style="18"/>
    <col min="15415" max="15415" width="21.42578125" style="18" customWidth="1"/>
    <col min="15416" max="15424" width="11.42578125" style="18" customWidth="1"/>
    <col min="15425" max="15425" width="15.5703125" style="18" customWidth="1"/>
    <col min="15426" max="15426" width="13.42578125" style="18" customWidth="1"/>
    <col min="15427" max="15430" width="11.42578125" style="18"/>
    <col min="15431" max="15431" width="14.7109375" style="18" customWidth="1"/>
    <col min="15432" max="15670" width="11.42578125" style="18"/>
    <col min="15671" max="15671" width="21.42578125" style="18" customWidth="1"/>
    <col min="15672" max="15680" width="11.42578125" style="18" customWidth="1"/>
    <col min="15681" max="15681" width="15.5703125" style="18" customWidth="1"/>
    <col min="15682" max="15682" width="13.42578125" style="18" customWidth="1"/>
    <col min="15683" max="15686" width="11.42578125" style="18"/>
    <col min="15687" max="15687" width="14.7109375" style="18" customWidth="1"/>
    <col min="15688" max="15926" width="11.42578125" style="18"/>
    <col min="15927" max="15927" width="21.42578125" style="18" customWidth="1"/>
    <col min="15928" max="15936" width="11.42578125" style="18" customWidth="1"/>
    <col min="15937" max="15937" width="15.5703125" style="18" customWidth="1"/>
    <col min="15938" max="15938" width="13.42578125" style="18" customWidth="1"/>
    <col min="15939" max="15942" width="11.42578125" style="18"/>
    <col min="15943" max="15943" width="14.7109375" style="18" customWidth="1"/>
    <col min="15944" max="16182" width="11.42578125" style="18"/>
    <col min="16183" max="16183" width="21.42578125" style="18" customWidth="1"/>
    <col min="16184" max="16192" width="11.42578125" style="18" customWidth="1"/>
    <col min="16193" max="16193" width="15.5703125" style="18" customWidth="1"/>
    <col min="16194" max="16194" width="13.42578125" style="18" customWidth="1"/>
    <col min="16195" max="16198" width="11.42578125" style="18"/>
    <col min="16199" max="16199" width="14.7109375" style="18" customWidth="1"/>
    <col min="16200" max="16384" width="11.42578125" style="18"/>
  </cols>
  <sheetData>
    <row r="1" spans="1:112" ht="70.5" customHeight="1" thickBot="1">
      <c r="A1" s="68"/>
      <c r="B1" s="68" t="s">
        <v>1050</v>
      </c>
      <c r="C1" s="68"/>
      <c r="D1" s="68"/>
      <c r="E1" s="68"/>
      <c r="F1" s="68"/>
      <c r="G1" s="68"/>
      <c r="H1" s="68"/>
      <c r="I1" s="68"/>
      <c r="J1" s="68"/>
      <c r="K1" s="68"/>
      <c r="L1" s="68"/>
      <c r="M1" s="68"/>
      <c r="N1" s="68"/>
      <c r="O1" s="68"/>
      <c r="P1" s="68"/>
      <c r="Q1" s="68"/>
      <c r="R1" s="68"/>
      <c r="S1" s="68"/>
      <c r="T1" s="68"/>
      <c r="U1" s="68"/>
      <c r="V1" s="68"/>
      <c r="W1" s="68"/>
      <c r="X1" s="68"/>
      <c r="Y1" s="68"/>
      <c r="Z1" s="68"/>
      <c r="AA1" s="68"/>
      <c r="AB1" s="68"/>
      <c r="AC1" s="68"/>
      <c r="AD1" s="68"/>
      <c r="AE1" s="68"/>
      <c r="AF1" s="68"/>
      <c r="AG1" s="68"/>
      <c r="AH1" s="68"/>
      <c r="AI1" s="68"/>
      <c r="AJ1" s="68"/>
      <c r="AK1" s="68"/>
      <c r="AL1" s="68"/>
      <c r="AM1" s="68"/>
      <c r="AN1" s="68"/>
      <c r="AO1" s="68"/>
      <c r="AP1" s="68"/>
      <c r="AQ1" s="68"/>
      <c r="AR1" s="68"/>
      <c r="AS1" s="68"/>
      <c r="AT1" s="68"/>
      <c r="AU1" s="68"/>
      <c r="AV1" s="68"/>
      <c r="AW1" s="68"/>
      <c r="AX1" s="68"/>
      <c r="AY1" s="68"/>
      <c r="AZ1" s="68"/>
      <c r="BA1" s="68"/>
      <c r="BB1" s="68"/>
      <c r="BC1" s="68"/>
      <c r="BD1" s="68"/>
      <c r="BE1" s="68"/>
      <c r="BF1" s="68"/>
      <c r="BG1" s="68"/>
      <c r="BH1" s="68"/>
      <c r="BI1" s="68"/>
      <c r="BJ1" s="68"/>
      <c r="BK1" s="68"/>
      <c r="BL1" s="68"/>
      <c r="BM1" s="68"/>
      <c r="BN1" s="68"/>
      <c r="BO1" s="68"/>
      <c r="BP1" s="68"/>
      <c r="BQ1" s="68"/>
      <c r="BR1" s="68"/>
      <c r="BS1" s="68"/>
      <c r="BT1" s="68"/>
      <c r="BU1" s="68"/>
      <c r="BV1" s="68"/>
      <c r="BW1" s="68"/>
      <c r="BX1" s="68"/>
      <c r="BY1" s="68"/>
      <c r="BZ1" s="68"/>
      <c r="CA1" s="68"/>
      <c r="CB1" s="68"/>
      <c r="CC1" s="68"/>
      <c r="CD1" s="68"/>
      <c r="CE1" s="68"/>
      <c r="CF1" s="68"/>
      <c r="CG1" s="876" t="s">
        <v>1044</v>
      </c>
      <c r="CH1" s="876"/>
      <c r="CI1" s="876" t="s">
        <v>1107</v>
      </c>
      <c r="CJ1" s="876"/>
    </row>
    <row r="2" spans="1:112" ht="41.25" customHeight="1" thickBot="1">
      <c r="A2" s="865" t="s">
        <v>295</v>
      </c>
      <c r="B2" s="873" t="s">
        <v>294</v>
      </c>
      <c r="C2" s="869" t="s">
        <v>4</v>
      </c>
      <c r="D2" s="887" t="s">
        <v>871</v>
      </c>
      <c r="E2" s="887"/>
      <c r="F2" s="887"/>
      <c r="G2" s="887"/>
      <c r="H2" s="887"/>
      <c r="I2" s="887"/>
      <c r="J2" s="888"/>
      <c r="K2" s="884" t="s">
        <v>802</v>
      </c>
      <c r="L2" s="885"/>
      <c r="M2" s="885"/>
      <c r="N2" s="885"/>
      <c r="O2" s="885"/>
      <c r="P2" s="885"/>
      <c r="Q2" s="885"/>
      <c r="R2" s="885"/>
      <c r="S2" s="885"/>
      <c r="T2" s="885"/>
      <c r="U2" s="885"/>
      <c r="V2" s="886"/>
      <c r="W2" s="870" t="s">
        <v>315</v>
      </c>
      <c r="X2" s="871"/>
      <c r="Y2" s="871"/>
      <c r="Z2" s="871"/>
      <c r="AA2" s="871"/>
      <c r="AB2" s="871"/>
      <c r="AC2" s="871"/>
      <c r="AD2" s="871"/>
      <c r="AE2" s="871"/>
      <c r="AF2" s="871"/>
      <c r="AG2" s="871"/>
      <c r="AH2" s="883"/>
      <c r="AI2" s="856" t="s">
        <v>501</v>
      </c>
      <c r="AJ2" s="857"/>
      <c r="AK2" s="857"/>
      <c r="AL2" s="857"/>
      <c r="AM2" s="857"/>
      <c r="AN2" s="857"/>
      <c r="AO2" s="857"/>
      <c r="AP2" s="857"/>
      <c r="AQ2" s="857"/>
      <c r="AR2" s="857"/>
      <c r="AS2" s="857"/>
      <c r="AT2" s="858"/>
      <c r="AU2" s="859" t="s">
        <v>644</v>
      </c>
      <c r="AV2" s="860"/>
      <c r="AW2" s="860"/>
      <c r="AX2" s="860"/>
      <c r="AY2" s="860"/>
      <c r="AZ2" s="860"/>
      <c r="BA2" s="860"/>
      <c r="BB2" s="860"/>
      <c r="BC2" s="860"/>
      <c r="BD2" s="860"/>
      <c r="BE2" s="860"/>
      <c r="BF2" s="860"/>
      <c r="BG2" s="891" t="s">
        <v>896</v>
      </c>
      <c r="BH2" s="892"/>
      <c r="BI2" s="892"/>
      <c r="BJ2" s="892"/>
      <c r="BK2" s="892"/>
      <c r="BL2" s="892"/>
      <c r="BM2" s="892"/>
      <c r="BN2" s="892"/>
      <c r="BO2" s="892"/>
      <c r="BP2" s="892"/>
      <c r="BQ2" s="892"/>
      <c r="BR2" s="893"/>
      <c r="BS2" s="894">
        <v>2017</v>
      </c>
      <c r="BT2" s="895"/>
      <c r="BU2" s="895"/>
      <c r="BV2" s="895"/>
      <c r="BW2" s="895"/>
      <c r="BX2" s="895"/>
      <c r="BY2" s="895"/>
      <c r="BZ2" s="895"/>
      <c r="CA2" s="895"/>
      <c r="CB2" s="895"/>
      <c r="CC2" s="895"/>
      <c r="CD2" s="895"/>
      <c r="CE2" s="894">
        <v>2018</v>
      </c>
      <c r="CF2" s="896"/>
      <c r="CG2" s="881" t="s">
        <v>1118</v>
      </c>
      <c r="CH2" s="880" t="s">
        <v>282</v>
      </c>
      <c r="CI2" s="877" t="s">
        <v>1099</v>
      </c>
      <c r="CJ2" s="877" t="s">
        <v>282</v>
      </c>
      <c r="CK2" s="878" t="s">
        <v>823</v>
      </c>
      <c r="CL2" s="879"/>
    </row>
    <row r="3" spans="1:112" ht="33" customHeight="1" outlineLevel="1">
      <c r="A3" s="865"/>
      <c r="B3" s="873"/>
      <c r="C3" s="869"/>
      <c r="D3" s="405" t="s">
        <v>316</v>
      </c>
      <c r="E3" s="405" t="s">
        <v>324</v>
      </c>
      <c r="F3" s="405" t="s">
        <v>325</v>
      </c>
      <c r="G3" s="405" t="s">
        <v>326</v>
      </c>
      <c r="H3" s="405" t="s">
        <v>327</v>
      </c>
      <c r="I3" s="405" t="s">
        <v>328</v>
      </c>
      <c r="J3" s="405" t="s">
        <v>329</v>
      </c>
      <c r="K3" s="405" t="s">
        <v>320</v>
      </c>
      <c r="L3" s="34" t="s">
        <v>321</v>
      </c>
      <c r="M3" s="34" t="s">
        <v>322</v>
      </c>
      <c r="N3" s="34" t="s">
        <v>323</v>
      </c>
      <c r="O3" s="34" t="s">
        <v>314</v>
      </c>
      <c r="P3" s="34" t="s">
        <v>316</v>
      </c>
      <c r="Q3" s="34" t="s">
        <v>324</v>
      </c>
      <c r="R3" s="34" t="s">
        <v>325</v>
      </c>
      <c r="S3" s="34" t="s">
        <v>326</v>
      </c>
      <c r="T3" s="34" t="s">
        <v>327</v>
      </c>
      <c r="U3" s="34" t="s">
        <v>328</v>
      </c>
      <c r="V3" s="257" t="s">
        <v>329</v>
      </c>
      <c r="W3" s="57" t="s">
        <v>176</v>
      </c>
      <c r="X3" s="34" t="s">
        <v>177</v>
      </c>
      <c r="Y3" s="34" t="s">
        <v>178</v>
      </c>
      <c r="Z3" s="34" t="s">
        <v>298</v>
      </c>
      <c r="AA3" s="34" t="s">
        <v>314</v>
      </c>
      <c r="AB3" s="34" t="s">
        <v>316</v>
      </c>
      <c r="AC3" s="34" t="s">
        <v>324</v>
      </c>
      <c r="AD3" s="34" t="s">
        <v>325</v>
      </c>
      <c r="AE3" s="34" t="s">
        <v>326</v>
      </c>
      <c r="AF3" s="34" t="s">
        <v>327</v>
      </c>
      <c r="AG3" s="34" t="s">
        <v>328</v>
      </c>
      <c r="AH3" s="257" t="s">
        <v>502</v>
      </c>
      <c r="AI3" s="254" t="s">
        <v>503</v>
      </c>
      <c r="AJ3" s="34" t="s">
        <v>321</v>
      </c>
      <c r="AK3" s="34" t="s">
        <v>322</v>
      </c>
      <c r="AL3" s="34" t="s">
        <v>323</v>
      </c>
      <c r="AM3" s="34" t="s">
        <v>314</v>
      </c>
      <c r="AN3" s="34" t="s">
        <v>316</v>
      </c>
      <c r="AO3" s="34" t="s">
        <v>324</v>
      </c>
      <c r="AP3" s="34" t="s">
        <v>325</v>
      </c>
      <c r="AQ3" s="34" t="s">
        <v>326</v>
      </c>
      <c r="AR3" s="34" t="s">
        <v>327</v>
      </c>
      <c r="AS3" s="34" t="s">
        <v>328</v>
      </c>
      <c r="AT3" s="242" t="s">
        <v>329</v>
      </c>
      <c r="AU3" s="275" t="s">
        <v>320</v>
      </c>
      <c r="AV3" s="282" t="s">
        <v>321</v>
      </c>
      <c r="AW3" s="282" t="s">
        <v>322</v>
      </c>
      <c r="AX3" s="276" t="s">
        <v>323</v>
      </c>
      <c r="AY3" s="276" t="s">
        <v>314</v>
      </c>
      <c r="AZ3" s="276" t="s">
        <v>316</v>
      </c>
      <c r="BA3" s="276" t="s">
        <v>324</v>
      </c>
      <c r="BB3" s="276" t="s">
        <v>325</v>
      </c>
      <c r="BC3" s="276" t="s">
        <v>326</v>
      </c>
      <c r="BD3" s="276" t="s">
        <v>327</v>
      </c>
      <c r="BE3" s="276" t="s">
        <v>328</v>
      </c>
      <c r="BF3" s="409" t="s">
        <v>329</v>
      </c>
      <c r="BG3" s="275" t="s">
        <v>320</v>
      </c>
      <c r="BH3" s="282" t="s">
        <v>321</v>
      </c>
      <c r="BI3" s="282" t="s">
        <v>322</v>
      </c>
      <c r="BJ3" s="282" t="s">
        <v>323</v>
      </c>
      <c r="BK3" s="276" t="s">
        <v>314</v>
      </c>
      <c r="BL3" s="276" t="s">
        <v>316</v>
      </c>
      <c r="BM3" s="276" t="s">
        <v>324</v>
      </c>
      <c r="BN3" s="276" t="s">
        <v>325</v>
      </c>
      <c r="BO3" s="276" t="s">
        <v>326</v>
      </c>
      <c r="BP3" s="276" t="s">
        <v>327</v>
      </c>
      <c r="BQ3" s="276" t="s">
        <v>328</v>
      </c>
      <c r="BR3" s="637" t="s">
        <v>329</v>
      </c>
      <c r="BS3" s="59" t="s">
        <v>320</v>
      </c>
      <c r="BT3" s="59" t="s">
        <v>321</v>
      </c>
      <c r="BU3" s="59" t="s">
        <v>322</v>
      </c>
      <c r="BV3" s="59" t="s">
        <v>323</v>
      </c>
      <c r="BW3" s="59" t="s">
        <v>314</v>
      </c>
      <c r="BX3" s="59" t="s">
        <v>316</v>
      </c>
      <c r="BY3" s="59" t="s">
        <v>324</v>
      </c>
      <c r="BZ3" s="59" t="s">
        <v>325</v>
      </c>
      <c r="CA3" s="59" t="s">
        <v>326</v>
      </c>
      <c r="CB3" s="59" t="s">
        <v>327</v>
      </c>
      <c r="CC3" s="59" t="s">
        <v>328</v>
      </c>
      <c r="CD3" s="59" t="s">
        <v>329</v>
      </c>
      <c r="CE3" s="59" t="s">
        <v>320</v>
      </c>
      <c r="CF3" s="59" t="s">
        <v>321</v>
      </c>
      <c r="CG3" s="882"/>
      <c r="CH3" s="880"/>
      <c r="CI3" s="877"/>
      <c r="CJ3" s="877"/>
      <c r="CK3" s="572"/>
      <c r="CL3" s="573" t="s">
        <v>229</v>
      </c>
    </row>
    <row r="4" spans="1:112" s="2" customFormat="1" ht="25.5" customHeight="1">
      <c r="A4" s="248" t="s">
        <v>186</v>
      </c>
      <c r="B4" s="249"/>
      <c r="C4" s="250"/>
      <c r="D4" s="239">
        <f t="shared" ref="D4:V4" si="0">+D128+D104+D80+D42+D62+D31+D19+D12+D5</f>
        <v>3059773</v>
      </c>
      <c r="E4" s="239">
        <f t="shared" si="0"/>
        <v>3062415</v>
      </c>
      <c r="F4" s="239">
        <f t="shared" si="0"/>
        <v>3091500</v>
      </c>
      <c r="G4" s="239">
        <f t="shared" si="0"/>
        <v>3102538</v>
      </c>
      <c r="H4" s="239">
        <f t="shared" si="0"/>
        <v>3133302</v>
      </c>
      <c r="I4" s="239">
        <f t="shared" si="0"/>
        <v>3133455</v>
      </c>
      <c r="J4" s="239">
        <f t="shared" si="0"/>
        <v>3190526</v>
      </c>
      <c r="K4" s="241">
        <f t="shared" si="0"/>
        <v>3134060</v>
      </c>
      <c r="L4" s="239">
        <f t="shared" si="0"/>
        <v>3071566</v>
      </c>
      <c r="M4" s="239">
        <f t="shared" si="0"/>
        <v>3114757</v>
      </c>
      <c r="N4" s="239">
        <f t="shared" si="0"/>
        <v>3138936</v>
      </c>
      <c r="O4" s="239">
        <f>+O128+O104+O80+O42+O62+O31+O19+O12+O5</f>
        <v>3153469</v>
      </c>
      <c r="P4" s="239">
        <f t="shared" si="0"/>
        <v>3189943</v>
      </c>
      <c r="Q4" s="239">
        <f t="shared" si="0"/>
        <v>3166403</v>
      </c>
      <c r="R4" s="239">
        <f t="shared" si="0"/>
        <v>3168783</v>
      </c>
      <c r="S4" s="239">
        <f t="shared" si="0"/>
        <v>3171265</v>
      </c>
      <c r="T4" s="239">
        <f t="shared" si="0"/>
        <v>3181517</v>
      </c>
      <c r="U4" s="239">
        <f t="shared" si="0"/>
        <v>3204433</v>
      </c>
      <c r="V4" s="255">
        <f t="shared" si="0"/>
        <v>3277472</v>
      </c>
      <c r="W4" s="251">
        <f>+W128+W104+W80+W42+W62+W31+W19+W12+W5</f>
        <v>3082446</v>
      </c>
      <c r="X4" s="239">
        <f>+X128+X104+X80+X42+X62+X31+X19+X12+X5</f>
        <v>3116630</v>
      </c>
      <c r="Y4" s="239">
        <f>+Y128+Y104+Y80+Y42+Y62+Y31+Y19+Y12+Y5</f>
        <v>3166294</v>
      </c>
      <c r="Z4" s="239">
        <f>+Z128+Z104+Z80+Z42+Z62+Z31+Z19+Z12+Z5</f>
        <v>3168594</v>
      </c>
      <c r="AA4" s="239">
        <f>+AA128+AA104+AA80+AA42+AA62+AA31+AA19+AA12+AA5</f>
        <v>3229198</v>
      </c>
      <c r="AB4" s="239">
        <v>3252105</v>
      </c>
      <c r="AC4" s="239">
        <v>3253092</v>
      </c>
      <c r="AD4" s="239">
        <v>3269836</v>
      </c>
      <c r="AE4" s="239">
        <v>3234593</v>
      </c>
      <c r="AF4" s="239">
        <v>3260311</v>
      </c>
      <c r="AG4" s="239">
        <v>3276277</v>
      </c>
      <c r="AH4" s="255">
        <v>3281535</v>
      </c>
      <c r="AI4" s="251">
        <v>3207839</v>
      </c>
      <c r="AJ4" s="239">
        <v>3215567</v>
      </c>
      <c r="AK4" s="239">
        <v>3230012</v>
      </c>
      <c r="AL4" s="239">
        <v>3272542</v>
      </c>
      <c r="AM4" s="239">
        <v>3285199</v>
      </c>
      <c r="AN4" s="239">
        <v>3323894</v>
      </c>
      <c r="AO4" s="239">
        <v>3373607</v>
      </c>
      <c r="AP4" s="239">
        <v>3445905</v>
      </c>
      <c r="AQ4" s="239">
        <v>3457177</v>
      </c>
      <c r="AR4" s="239">
        <v>3495119</v>
      </c>
      <c r="AS4" s="239">
        <v>3490556</v>
      </c>
      <c r="AT4" s="255">
        <v>3460356</v>
      </c>
      <c r="AU4" s="251">
        <v>3400737</v>
      </c>
      <c r="AV4" s="241">
        <v>3398464</v>
      </c>
      <c r="AW4" s="241">
        <v>3403066</v>
      </c>
      <c r="AX4" s="241">
        <v>3423781</v>
      </c>
      <c r="AY4" s="241">
        <v>3435465</v>
      </c>
      <c r="AZ4" s="241">
        <v>3473174</v>
      </c>
      <c r="BA4" s="241">
        <v>3530700</v>
      </c>
      <c r="BB4" s="241">
        <v>3559669</v>
      </c>
      <c r="BC4" s="241">
        <v>3580420</v>
      </c>
      <c r="BD4" s="241">
        <v>3593534</v>
      </c>
      <c r="BE4" s="241">
        <v>3576847</v>
      </c>
      <c r="BF4" s="239">
        <v>3587305</v>
      </c>
      <c r="BG4" s="251">
        <v>3542183</v>
      </c>
      <c r="BH4" s="241">
        <v>3512508</v>
      </c>
      <c r="BI4" s="241">
        <v>3562440</v>
      </c>
      <c r="BJ4" s="241">
        <v>3606905</v>
      </c>
      <c r="BK4" s="241">
        <v>3630193</v>
      </c>
      <c r="BL4" s="241">
        <v>3696317</v>
      </c>
      <c r="BM4" s="241">
        <v>3719617</v>
      </c>
      <c r="BN4" s="241">
        <v>3704648</v>
      </c>
      <c r="BO4" s="241">
        <v>3745910</v>
      </c>
      <c r="BP4" s="241">
        <v>3793481</v>
      </c>
      <c r="BQ4" s="241">
        <v>3793303</v>
      </c>
      <c r="BR4" s="638">
        <v>3810573</v>
      </c>
      <c r="BS4" s="638">
        <v>3761637</v>
      </c>
      <c r="BT4" s="638">
        <v>3725342</v>
      </c>
      <c r="BU4" s="638">
        <v>3797115</v>
      </c>
      <c r="BV4" s="638">
        <v>3776579</v>
      </c>
      <c r="BW4" s="638">
        <v>3735975</v>
      </c>
      <c r="BX4" s="638">
        <v>3749816</v>
      </c>
      <c r="BY4" s="638">
        <v>3760255</v>
      </c>
      <c r="BZ4" s="638">
        <v>3776317</v>
      </c>
      <c r="CA4" s="638">
        <v>3870569</v>
      </c>
      <c r="CB4" s="638">
        <v>3876804</v>
      </c>
      <c r="CC4" s="638">
        <v>3879593</v>
      </c>
      <c r="CD4" s="638">
        <v>3887363</v>
      </c>
      <c r="CE4" s="638">
        <v>3868535</v>
      </c>
      <c r="CF4" s="638">
        <f>'1.COBERTURA  DANE'!F5+'1.COBERTURA  DANE'!H5+'1.COBERTURA  DANE'!J5</f>
        <v>3866307</v>
      </c>
      <c r="CG4" s="241">
        <f>CF4-CE4</f>
        <v>-2228</v>
      </c>
      <c r="CH4" s="203">
        <f>(CG4/CE4)*100</f>
        <v>-5.7592861380341656E-2</v>
      </c>
      <c r="CI4" s="241">
        <f>CF4-CD4</f>
        <v>-21056</v>
      </c>
      <c r="CJ4" s="203">
        <f>CI4/CD4*100</f>
        <v>-0.54165252897658389</v>
      </c>
      <c r="CK4" s="572"/>
      <c r="CL4" s="573" t="s">
        <v>204</v>
      </c>
    </row>
    <row r="5" spans="1:112" ht="18" customHeight="1" outlineLevel="1">
      <c r="A5" s="338" t="s">
        <v>233</v>
      </c>
      <c r="B5" s="49"/>
      <c r="C5" s="52"/>
      <c r="D5" s="86">
        <f t="shared" ref="D5:V5" si="1">SUM(D6:D11)</f>
        <v>24225</v>
      </c>
      <c r="E5" s="86">
        <f t="shared" si="1"/>
        <v>24164</v>
      </c>
      <c r="F5" s="86">
        <f t="shared" si="1"/>
        <v>24557</v>
      </c>
      <c r="G5" s="86">
        <f t="shared" si="1"/>
        <v>24487</v>
      </c>
      <c r="H5" s="86">
        <f t="shared" si="1"/>
        <v>24690</v>
      </c>
      <c r="I5" s="86">
        <f t="shared" si="1"/>
        <v>24774</v>
      </c>
      <c r="J5" s="86">
        <f t="shared" si="1"/>
        <v>25803</v>
      </c>
      <c r="K5" s="287">
        <f t="shared" si="1"/>
        <v>24687</v>
      </c>
      <c r="L5" s="86">
        <f t="shared" si="1"/>
        <v>23539</v>
      </c>
      <c r="M5" s="86">
        <f t="shared" si="1"/>
        <v>24543</v>
      </c>
      <c r="N5" s="86">
        <f t="shared" si="1"/>
        <v>24829</v>
      </c>
      <c r="O5" s="86">
        <f>SUM(O6:O11)</f>
        <v>24547</v>
      </c>
      <c r="P5" s="86">
        <f t="shared" si="1"/>
        <v>25189</v>
      </c>
      <c r="Q5" s="86">
        <f t="shared" si="1"/>
        <v>25092</v>
      </c>
      <c r="R5" s="86">
        <f t="shared" si="1"/>
        <v>24768</v>
      </c>
      <c r="S5" s="86">
        <f t="shared" si="1"/>
        <v>25257</v>
      </c>
      <c r="T5" s="86">
        <f t="shared" si="1"/>
        <v>25336</v>
      </c>
      <c r="U5" s="86">
        <f t="shared" si="1"/>
        <v>25856</v>
      </c>
      <c r="V5" s="131">
        <f t="shared" si="1"/>
        <v>26686</v>
      </c>
      <c r="W5" s="85">
        <f>SUM(W6:W11)</f>
        <v>23889</v>
      </c>
      <c r="X5" s="86">
        <f>SUM(X6:X11)</f>
        <v>24015</v>
      </c>
      <c r="Y5" s="86">
        <f>SUM(Y6:Y11)</f>
        <v>25240</v>
      </c>
      <c r="Z5" s="86">
        <f>SUM(Z6:Z11)</f>
        <v>25365</v>
      </c>
      <c r="AA5" s="86">
        <f>SUM(AA6:AA11)</f>
        <v>25782</v>
      </c>
      <c r="AB5" s="86">
        <v>26463</v>
      </c>
      <c r="AC5" s="86">
        <v>26199</v>
      </c>
      <c r="AD5" s="86">
        <v>25961</v>
      </c>
      <c r="AE5" s="86">
        <v>25577</v>
      </c>
      <c r="AF5" s="86">
        <v>25732</v>
      </c>
      <c r="AG5" s="86">
        <v>25934</v>
      </c>
      <c r="AH5" s="131">
        <v>25672</v>
      </c>
      <c r="AI5" s="85">
        <v>24129</v>
      </c>
      <c r="AJ5" s="86">
        <v>24344</v>
      </c>
      <c r="AK5" s="86">
        <v>24845</v>
      </c>
      <c r="AL5" s="86">
        <v>24873</v>
      </c>
      <c r="AM5" s="86">
        <v>25218</v>
      </c>
      <c r="AN5" s="86">
        <v>25975</v>
      </c>
      <c r="AO5" s="86">
        <v>26771</v>
      </c>
      <c r="AP5" s="86">
        <v>28119</v>
      </c>
      <c r="AQ5" s="86">
        <v>28620</v>
      </c>
      <c r="AR5" s="86">
        <v>29313</v>
      </c>
      <c r="AS5" s="86">
        <v>28554</v>
      </c>
      <c r="AT5" s="131">
        <v>27589</v>
      </c>
      <c r="AU5" s="85">
        <v>26347</v>
      </c>
      <c r="AV5" s="287">
        <v>25604</v>
      </c>
      <c r="AW5" s="287">
        <v>25857</v>
      </c>
      <c r="AX5" s="287">
        <v>26337</v>
      </c>
      <c r="AY5" s="287">
        <v>26287</v>
      </c>
      <c r="AZ5" s="287">
        <v>27129</v>
      </c>
      <c r="BA5" s="287">
        <v>28821</v>
      </c>
      <c r="BB5" s="287">
        <v>29392</v>
      </c>
      <c r="BC5" s="287">
        <v>29624</v>
      </c>
      <c r="BD5" s="287">
        <v>29409</v>
      </c>
      <c r="BE5" s="287">
        <v>27602</v>
      </c>
      <c r="BF5" s="86">
        <v>28201</v>
      </c>
      <c r="BG5" s="85">
        <v>28440</v>
      </c>
      <c r="BH5" s="287">
        <v>26993</v>
      </c>
      <c r="BI5" s="287">
        <v>27198</v>
      </c>
      <c r="BJ5" s="287">
        <v>28357</v>
      </c>
      <c r="BK5" s="287">
        <v>28736</v>
      </c>
      <c r="BL5" s="287">
        <v>30060</v>
      </c>
      <c r="BM5" s="287">
        <v>30852</v>
      </c>
      <c r="BN5" s="287">
        <v>31035</v>
      </c>
      <c r="BO5" s="287">
        <v>31178</v>
      </c>
      <c r="BP5" s="287">
        <v>31451</v>
      </c>
      <c r="BQ5" s="287">
        <v>31407</v>
      </c>
      <c r="BR5" s="639">
        <v>31477</v>
      </c>
      <c r="BS5" s="639">
        <v>31086</v>
      </c>
      <c r="BT5" s="639">
        <v>30804</v>
      </c>
      <c r="BU5" s="639">
        <v>30865</v>
      </c>
      <c r="BV5" s="639">
        <v>30120</v>
      </c>
      <c r="BW5" s="639">
        <v>29950</v>
      </c>
      <c r="BX5" s="639">
        <v>30144</v>
      </c>
      <c r="BY5" s="639">
        <v>30604</v>
      </c>
      <c r="BZ5" s="639">
        <v>30372</v>
      </c>
      <c r="CA5" s="639">
        <v>31542</v>
      </c>
      <c r="CB5" s="639">
        <v>31085</v>
      </c>
      <c r="CC5" s="639">
        <v>30357</v>
      </c>
      <c r="CD5" s="639">
        <v>31027</v>
      </c>
      <c r="CE5" s="639">
        <v>30937</v>
      </c>
      <c r="CF5" s="639">
        <f>'1.COBERTURA  DANE'!F6+'1.COBERTURA  DANE'!H6+'1.COBERTURA  DANE'!J6</f>
        <v>30328</v>
      </c>
      <c r="CG5" s="241">
        <f t="shared" ref="CG5:CG68" si="2">CF5-CE5</f>
        <v>-609</v>
      </c>
      <c r="CH5" s="203">
        <f t="shared" ref="CH5:CH68" si="3">(CG5/CE5)*100</f>
        <v>-1.9685166628955622</v>
      </c>
      <c r="CI5" s="241">
        <f t="shared" ref="CI5:CI68" si="4">CF5-CD5</f>
        <v>-699</v>
      </c>
      <c r="CJ5" s="203">
        <f t="shared" ref="CJ5:CJ68" si="5">CI5/CD5*100</f>
        <v>-2.2528765268959297</v>
      </c>
      <c r="CK5" s="572"/>
      <c r="CL5" s="574" t="s">
        <v>253</v>
      </c>
      <c r="CN5" s="361"/>
      <c r="CO5" s="737">
        <v>2016</v>
      </c>
      <c r="CP5" s="737">
        <v>2017</v>
      </c>
    </row>
    <row r="6" spans="1:112" ht="15" outlineLevel="2">
      <c r="A6" s="84">
        <v>142</v>
      </c>
      <c r="B6" s="27" t="s">
        <v>121</v>
      </c>
      <c r="C6" s="50" t="s">
        <v>76</v>
      </c>
      <c r="D6" s="50">
        <v>1315</v>
      </c>
      <c r="E6" s="50">
        <v>1323</v>
      </c>
      <c r="F6" s="50">
        <v>1322</v>
      </c>
      <c r="G6" s="50">
        <v>1313</v>
      </c>
      <c r="H6" s="50">
        <v>1273</v>
      </c>
      <c r="I6" s="1">
        <v>1326</v>
      </c>
      <c r="J6" s="408">
        <v>1382</v>
      </c>
      <c r="K6" s="288">
        <v>1313</v>
      </c>
      <c r="L6" s="38">
        <v>1261</v>
      </c>
      <c r="M6" s="38">
        <v>1312</v>
      </c>
      <c r="N6" s="38">
        <v>1329</v>
      </c>
      <c r="O6" s="38">
        <v>1269</v>
      </c>
      <c r="P6" s="38">
        <v>1324</v>
      </c>
      <c r="Q6" s="38">
        <v>1304</v>
      </c>
      <c r="R6" s="38">
        <v>1310</v>
      </c>
      <c r="S6" s="38">
        <v>1313</v>
      </c>
      <c r="T6" s="38">
        <v>1350</v>
      </c>
      <c r="U6" s="38">
        <v>1325</v>
      </c>
      <c r="V6" s="132">
        <v>1362</v>
      </c>
      <c r="W6" s="87">
        <v>1185</v>
      </c>
      <c r="X6" s="38">
        <v>1233</v>
      </c>
      <c r="Y6" s="38">
        <v>1282</v>
      </c>
      <c r="Z6" s="38">
        <v>1240</v>
      </c>
      <c r="AA6" s="38">
        <v>1251</v>
      </c>
      <c r="AB6" s="38">
        <v>1254</v>
      </c>
      <c r="AC6" s="38">
        <v>1268</v>
      </c>
      <c r="AD6" s="38">
        <v>1299</v>
      </c>
      <c r="AE6" s="38">
        <v>1302</v>
      </c>
      <c r="AF6" s="38">
        <v>1332</v>
      </c>
      <c r="AG6" s="38">
        <v>1336</v>
      </c>
      <c r="AH6" s="132">
        <v>1301</v>
      </c>
      <c r="AI6" s="87">
        <v>1217</v>
      </c>
      <c r="AJ6" s="38">
        <v>1230</v>
      </c>
      <c r="AK6" s="38">
        <v>1203</v>
      </c>
      <c r="AL6" s="38">
        <v>1191</v>
      </c>
      <c r="AM6" s="38">
        <v>1171</v>
      </c>
      <c r="AN6" s="38">
        <v>1157</v>
      </c>
      <c r="AO6" s="38">
        <v>1216</v>
      </c>
      <c r="AP6" s="38">
        <v>1240</v>
      </c>
      <c r="AQ6" s="38">
        <v>1243</v>
      </c>
      <c r="AR6" s="38">
        <v>1271</v>
      </c>
      <c r="AS6" s="38">
        <v>1243</v>
      </c>
      <c r="AT6" s="132">
        <v>1223</v>
      </c>
      <c r="AU6" s="87">
        <v>1150</v>
      </c>
      <c r="AV6" s="288">
        <v>1102</v>
      </c>
      <c r="AW6" s="288">
        <v>1082</v>
      </c>
      <c r="AX6" s="288">
        <v>1073</v>
      </c>
      <c r="AY6" s="288">
        <v>1044</v>
      </c>
      <c r="AZ6" s="288">
        <v>1034</v>
      </c>
      <c r="BA6" s="288">
        <v>1120</v>
      </c>
      <c r="BB6" s="288">
        <v>1147</v>
      </c>
      <c r="BC6" s="288">
        <v>1147</v>
      </c>
      <c r="BD6" s="288">
        <v>1129</v>
      </c>
      <c r="BE6" s="288">
        <v>1081</v>
      </c>
      <c r="BF6" s="38">
        <v>1120</v>
      </c>
      <c r="BG6" s="87">
        <v>1145</v>
      </c>
      <c r="BH6" s="288">
        <v>1099</v>
      </c>
      <c r="BI6" s="288">
        <v>1105</v>
      </c>
      <c r="BJ6" s="288">
        <v>1160</v>
      </c>
      <c r="BK6" s="288">
        <v>1190</v>
      </c>
      <c r="BL6" s="288">
        <v>1281</v>
      </c>
      <c r="BM6" s="288">
        <v>1297</v>
      </c>
      <c r="BN6" s="288">
        <v>1299</v>
      </c>
      <c r="BO6" s="288">
        <v>1298</v>
      </c>
      <c r="BP6" s="288">
        <v>1278</v>
      </c>
      <c r="BQ6" s="288">
        <v>1255</v>
      </c>
      <c r="BR6" s="640">
        <v>1221</v>
      </c>
      <c r="BS6" s="640">
        <v>1201</v>
      </c>
      <c r="BT6" s="640">
        <v>1171</v>
      </c>
      <c r="BU6" s="640">
        <v>1161</v>
      </c>
      <c r="BV6" s="640">
        <v>1114</v>
      </c>
      <c r="BW6" s="640">
        <v>1078</v>
      </c>
      <c r="BX6" s="640">
        <v>1066</v>
      </c>
      <c r="BY6" s="640">
        <v>1064</v>
      </c>
      <c r="BZ6" s="640">
        <v>1062</v>
      </c>
      <c r="CA6" s="640">
        <v>1083</v>
      </c>
      <c r="CB6" s="640">
        <v>1057</v>
      </c>
      <c r="CC6" s="640">
        <v>1039</v>
      </c>
      <c r="CD6" s="640">
        <v>1029</v>
      </c>
      <c r="CE6" s="640">
        <v>1014</v>
      </c>
      <c r="CF6" s="640">
        <f>'1.COBERTURA  DANE'!F7+'1.COBERTURA  DANE'!H7+'1.COBERTURA  DANE'!J7</f>
        <v>988</v>
      </c>
      <c r="CG6" s="241">
        <f t="shared" si="2"/>
        <v>-26</v>
      </c>
      <c r="CH6" s="203">
        <f t="shared" si="3"/>
        <v>-2.5641025641025639</v>
      </c>
      <c r="CI6" s="241">
        <f t="shared" si="4"/>
        <v>-41</v>
      </c>
      <c r="CJ6" s="203">
        <f t="shared" si="5"/>
        <v>-3.9844509232264333</v>
      </c>
      <c r="CN6" s="57" t="s">
        <v>320</v>
      </c>
      <c r="CO6" s="244">
        <v>3542183</v>
      </c>
      <c r="CP6" s="246">
        <v>3761637</v>
      </c>
      <c r="CZ6" s="18">
        <v>142</v>
      </c>
      <c r="DA6" s="18">
        <v>1382</v>
      </c>
      <c r="DC6" s="406">
        <v>1</v>
      </c>
      <c r="DD6" s="18" t="s">
        <v>824</v>
      </c>
      <c r="DE6" s="18">
        <v>1625453</v>
      </c>
      <c r="DF6" s="18">
        <v>1613376</v>
      </c>
      <c r="DG6" s="18">
        <v>1610459</v>
      </c>
      <c r="DH6" s="18">
        <v>1594901</v>
      </c>
    </row>
    <row r="7" spans="1:112" ht="15" customHeight="1" outlineLevel="2">
      <c r="A7" s="84">
        <v>425</v>
      </c>
      <c r="B7" s="27" t="s">
        <v>121</v>
      </c>
      <c r="C7" s="50" t="s">
        <v>48</v>
      </c>
      <c r="D7" s="50">
        <v>1586</v>
      </c>
      <c r="E7" s="50">
        <v>1566</v>
      </c>
      <c r="F7" s="50">
        <v>1603</v>
      </c>
      <c r="G7" s="50">
        <v>1647</v>
      </c>
      <c r="H7" s="50">
        <v>1688</v>
      </c>
      <c r="I7" s="1">
        <v>1666</v>
      </c>
      <c r="J7" s="408">
        <v>1701</v>
      </c>
      <c r="K7" s="288">
        <v>1645</v>
      </c>
      <c r="L7" s="38">
        <v>1505</v>
      </c>
      <c r="M7" s="38">
        <v>1601</v>
      </c>
      <c r="N7" s="38">
        <v>1580</v>
      </c>
      <c r="O7" s="38">
        <v>1551</v>
      </c>
      <c r="P7" s="38">
        <v>1660</v>
      </c>
      <c r="Q7" s="38">
        <v>1656</v>
      </c>
      <c r="R7" s="38">
        <v>1637</v>
      </c>
      <c r="S7" s="38">
        <v>1673</v>
      </c>
      <c r="T7" s="38">
        <v>1675</v>
      </c>
      <c r="U7" s="38">
        <v>1714</v>
      </c>
      <c r="V7" s="132">
        <v>1809</v>
      </c>
      <c r="W7" s="87">
        <v>1516</v>
      </c>
      <c r="X7" s="38">
        <v>1564</v>
      </c>
      <c r="Y7" s="38">
        <v>1691</v>
      </c>
      <c r="Z7" s="38">
        <v>1698</v>
      </c>
      <c r="AA7" s="38">
        <v>1694</v>
      </c>
      <c r="AB7" s="38">
        <v>1737</v>
      </c>
      <c r="AC7" s="38">
        <v>1739</v>
      </c>
      <c r="AD7" s="38">
        <v>1662</v>
      </c>
      <c r="AE7" s="38">
        <v>1538</v>
      </c>
      <c r="AF7" s="38">
        <v>1585</v>
      </c>
      <c r="AG7" s="38">
        <v>1559</v>
      </c>
      <c r="AH7" s="132">
        <v>1492</v>
      </c>
      <c r="AI7" s="87">
        <v>1411</v>
      </c>
      <c r="AJ7" s="38">
        <v>1433</v>
      </c>
      <c r="AK7" s="38">
        <v>1486</v>
      </c>
      <c r="AL7" s="38">
        <v>1457</v>
      </c>
      <c r="AM7" s="38">
        <v>1477</v>
      </c>
      <c r="AN7" s="38">
        <v>1524</v>
      </c>
      <c r="AO7" s="38">
        <v>1541</v>
      </c>
      <c r="AP7" s="38">
        <v>1681</v>
      </c>
      <c r="AQ7" s="38">
        <v>1760</v>
      </c>
      <c r="AR7" s="38">
        <v>1902</v>
      </c>
      <c r="AS7" s="38">
        <v>1851</v>
      </c>
      <c r="AT7" s="132">
        <v>1753</v>
      </c>
      <c r="AU7" s="87">
        <v>1665</v>
      </c>
      <c r="AV7" s="288">
        <v>1672</v>
      </c>
      <c r="AW7" s="288">
        <v>1732</v>
      </c>
      <c r="AX7" s="288">
        <v>1809</v>
      </c>
      <c r="AY7" s="288">
        <v>1842</v>
      </c>
      <c r="AZ7" s="288">
        <v>1896</v>
      </c>
      <c r="BA7" s="288">
        <v>2068</v>
      </c>
      <c r="BB7" s="288">
        <v>2162</v>
      </c>
      <c r="BC7" s="288">
        <v>2264</v>
      </c>
      <c r="BD7" s="288">
        <v>2314</v>
      </c>
      <c r="BE7" s="288">
        <v>2145</v>
      </c>
      <c r="BF7" s="38">
        <v>2135</v>
      </c>
      <c r="BG7" s="87">
        <v>2060</v>
      </c>
      <c r="BH7" s="288">
        <v>2004</v>
      </c>
      <c r="BI7" s="288">
        <v>2093</v>
      </c>
      <c r="BJ7" s="288">
        <v>2139</v>
      </c>
      <c r="BK7" s="288">
        <v>2246</v>
      </c>
      <c r="BL7" s="288">
        <v>2461</v>
      </c>
      <c r="BM7" s="288">
        <v>2586</v>
      </c>
      <c r="BN7" s="288">
        <v>2660</v>
      </c>
      <c r="BO7" s="288">
        <v>2762</v>
      </c>
      <c r="BP7" s="288">
        <v>2899</v>
      </c>
      <c r="BQ7" s="288">
        <v>2927</v>
      </c>
      <c r="BR7" s="640">
        <v>2944</v>
      </c>
      <c r="BS7" s="640">
        <v>2868</v>
      </c>
      <c r="BT7" s="640">
        <v>2814</v>
      </c>
      <c r="BU7" s="640">
        <v>2826</v>
      </c>
      <c r="BV7" s="640">
        <v>2665</v>
      </c>
      <c r="BW7" s="640">
        <v>2529</v>
      </c>
      <c r="BX7" s="640">
        <v>2446</v>
      </c>
      <c r="BY7" s="640">
        <v>2361</v>
      </c>
      <c r="BZ7" s="640">
        <v>2386</v>
      </c>
      <c r="CA7" s="640">
        <v>2267</v>
      </c>
      <c r="CB7" s="640">
        <v>2183</v>
      </c>
      <c r="CC7" s="640">
        <v>2060</v>
      </c>
      <c r="CD7" s="640">
        <v>2073</v>
      </c>
      <c r="CE7" s="640">
        <v>2025</v>
      </c>
      <c r="CF7" s="640">
        <f>'1.COBERTURA  DANE'!F8+'1.COBERTURA  DANE'!H8+'1.COBERTURA  DANE'!J8</f>
        <v>1983</v>
      </c>
      <c r="CG7" s="241">
        <f t="shared" si="2"/>
        <v>-42</v>
      </c>
      <c r="CH7" s="203">
        <f t="shared" si="3"/>
        <v>-2.074074074074074</v>
      </c>
      <c r="CI7" s="241">
        <f t="shared" si="4"/>
        <v>-90</v>
      </c>
      <c r="CJ7" s="203">
        <f t="shared" si="5"/>
        <v>-4.3415340086830678</v>
      </c>
      <c r="CK7" s="889" t="s">
        <v>1068</v>
      </c>
      <c r="CL7" s="890"/>
      <c r="CN7" s="34" t="s">
        <v>321</v>
      </c>
      <c r="CO7" s="283">
        <v>3512508</v>
      </c>
      <c r="CP7" s="246">
        <v>3725342</v>
      </c>
      <c r="CZ7" s="18">
        <v>425</v>
      </c>
      <c r="DA7" s="18">
        <v>1701</v>
      </c>
      <c r="DC7" s="406">
        <v>2</v>
      </c>
      <c r="DD7" s="18" t="s">
        <v>31</v>
      </c>
      <c r="DE7" s="18">
        <v>2609</v>
      </c>
      <c r="DF7" s="18">
        <v>2563</v>
      </c>
      <c r="DG7" s="18">
        <v>2526</v>
      </c>
      <c r="DH7" s="18">
        <v>2490</v>
      </c>
    </row>
    <row r="8" spans="1:112" ht="15" customHeight="1" outlineLevel="2">
      <c r="A8" s="84">
        <v>579</v>
      </c>
      <c r="B8" s="27" t="s">
        <v>121</v>
      </c>
      <c r="C8" s="51" t="s">
        <v>122</v>
      </c>
      <c r="D8" s="50">
        <v>16243</v>
      </c>
      <c r="E8" s="51">
        <v>16237</v>
      </c>
      <c r="F8" s="50">
        <v>16534</v>
      </c>
      <c r="G8" s="50">
        <v>16469</v>
      </c>
      <c r="H8" s="50">
        <v>16608</v>
      </c>
      <c r="I8" s="1">
        <v>16694</v>
      </c>
      <c r="J8" s="408">
        <v>17472</v>
      </c>
      <c r="K8" s="288">
        <v>16717</v>
      </c>
      <c r="L8" s="38">
        <v>15904</v>
      </c>
      <c r="M8" s="38">
        <v>16643</v>
      </c>
      <c r="N8" s="38">
        <v>16824</v>
      </c>
      <c r="O8" s="38">
        <v>16628</v>
      </c>
      <c r="P8" s="38">
        <v>16955</v>
      </c>
      <c r="Q8" s="38">
        <v>16954</v>
      </c>
      <c r="R8" s="38">
        <v>16558</v>
      </c>
      <c r="S8" s="38">
        <v>16820</v>
      </c>
      <c r="T8" s="38">
        <v>16826</v>
      </c>
      <c r="U8" s="38">
        <v>17138</v>
      </c>
      <c r="V8" s="132">
        <v>17457</v>
      </c>
      <c r="W8" s="87">
        <v>15869</v>
      </c>
      <c r="X8" s="38">
        <v>16144</v>
      </c>
      <c r="Y8" s="38">
        <v>16668</v>
      </c>
      <c r="Z8" s="38">
        <v>16834</v>
      </c>
      <c r="AA8" s="38">
        <v>17161</v>
      </c>
      <c r="AB8" s="38">
        <v>17635</v>
      </c>
      <c r="AC8" s="38">
        <v>17415</v>
      </c>
      <c r="AD8" s="38">
        <v>17202</v>
      </c>
      <c r="AE8" s="38">
        <v>16941</v>
      </c>
      <c r="AF8" s="38">
        <v>17023</v>
      </c>
      <c r="AG8" s="38">
        <v>17149</v>
      </c>
      <c r="AH8" s="132">
        <v>16904</v>
      </c>
      <c r="AI8" s="87">
        <v>15832</v>
      </c>
      <c r="AJ8" s="38">
        <v>15957</v>
      </c>
      <c r="AK8" s="38">
        <v>16242</v>
      </c>
      <c r="AL8" s="38">
        <v>16258</v>
      </c>
      <c r="AM8" s="38">
        <v>16595</v>
      </c>
      <c r="AN8" s="38">
        <v>17156</v>
      </c>
      <c r="AO8" s="38">
        <v>17705</v>
      </c>
      <c r="AP8" s="38">
        <v>18667</v>
      </c>
      <c r="AQ8" s="38">
        <v>18985</v>
      </c>
      <c r="AR8" s="38">
        <v>19162</v>
      </c>
      <c r="AS8" s="38">
        <v>18551</v>
      </c>
      <c r="AT8" s="132">
        <v>17987</v>
      </c>
      <c r="AU8" s="87">
        <v>16893</v>
      </c>
      <c r="AV8" s="288">
        <v>16394</v>
      </c>
      <c r="AW8" s="288">
        <v>16574</v>
      </c>
      <c r="AX8" s="288">
        <v>16876</v>
      </c>
      <c r="AY8" s="288">
        <v>16802</v>
      </c>
      <c r="AZ8" s="288">
        <v>17372</v>
      </c>
      <c r="BA8" s="288">
        <v>18429</v>
      </c>
      <c r="BB8" s="288">
        <v>18846</v>
      </c>
      <c r="BC8" s="288">
        <v>18908</v>
      </c>
      <c r="BD8" s="288">
        <v>18712</v>
      </c>
      <c r="BE8" s="288">
        <v>17467</v>
      </c>
      <c r="BF8" s="38">
        <v>17837</v>
      </c>
      <c r="BG8" s="87">
        <v>17517</v>
      </c>
      <c r="BH8" s="288">
        <v>16447</v>
      </c>
      <c r="BI8" s="288">
        <v>16743</v>
      </c>
      <c r="BJ8" s="288">
        <v>17656</v>
      </c>
      <c r="BK8" s="288">
        <v>17829</v>
      </c>
      <c r="BL8" s="288">
        <v>18478</v>
      </c>
      <c r="BM8" s="288">
        <v>18983</v>
      </c>
      <c r="BN8" s="288">
        <v>19077</v>
      </c>
      <c r="BO8" s="288">
        <v>19139</v>
      </c>
      <c r="BP8" s="288">
        <v>19339</v>
      </c>
      <c r="BQ8" s="288">
        <v>19367</v>
      </c>
      <c r="BR8" s="640">
        <v>19640</v>
      </c>
      <c r="BS8" s="640">
        <v>19553</v>
      </c>
      <c r="BT8" s="640">
        <v>19345</v>
      </c>
      <c r="BU8" s="640">
        <v>19404</v>
      </c>
      <c r="BV8" s="640">
        <v>19068</v>
      </c>
      <c r="BW8" s="640">
        <v>19051</v>
      </c>
      <c r="BX8" s="640">
        <v>19229</v>
      </c>
      <c r="BY8" s="640">
        <v>19684</v>
      </c>
      <c r="BZ8" s="640">
        <v>19426</v>
      </c>
      <c r="CA8" s="640">
        <v>20454</v>
      </c>
      <c r="CB8" s="640">
        <v>20180</v>
      </c>
      <c r="CC8" s="640">
        <v>19572</v>
      </c>
      <c r="CD8" s="640">
        <v>19963</v>
      </c>
      <c r="CE8" s="640">
        <v>19919</v>
      </c>
      <c r="CF8" s="640">
        <f>'1.COBERTURA  DANE'!F9+'1.COBERTURA  DANE'!H9+'1.COBERTURA  DANE'!J9</f>
        <v>19458</v>
      </c>
      <c r="CG8" s="241">
        <f t="shared" si="2"/>
        <v>-461</v>
      </c>
      <c r="CH8" s="203">
        <f t="shared" si="3"/>
        <v>-2.3143732115066018</v>
      </c>
      <c r="CI8" s="241">
        <f t="shared" si="4"/>
        <v>-505</v>
      </c>
      <c r="CJ8" s="203">
        <f t="shared" si="5"/>
        <v>-2.5296799078294843</v>
      </c>
      <c r="CK8" s="1"/>
      <c r="CL8" s="724" t="s">
        <v>1092</v>
      </c>
      <c r="CN8" s="34" t="s">
        <v>322</v>
      </c>
      <c r="CO8" s="283">
        <v>3562440</v>
      </c>
      <c r="CP8" s="246">
        <v>3797115</v>
      </c>
      <c r="CZ8" s="18">
        <v>579</v>
      </c>
      <c r="DA8" s="18">
        <v>17472</v>
      </c>
      <c r="DC8" s="406">
        <v>4</v>
      </c>
      <c r="DD8" s="18" t="s">
        <v>825</v>
      </c>
      <c r="DE8" s="18">
        <v>214</v>
      </c>
      <c r="DF8" s="18">
        <v>228</v>
      </c>
      <c r="DG8" s="18">
        <v>220</v>
      </c>
      <c r="DH8" s="18">
        <v>188</v>
      </c>
    </row>
    <row r="9" spans="1:112" ht="15" customHeight="1" outlineLevel="2">
      <c r="A9" s="84">
        <v>585</v>
      </c>
      <c r="B9" s="27" t="s">
        <v>121</v>
      </c>
      <c r="C9" s="50" t="s">
        <v>19</v>
      </c>
      <c r="D9" s="50">
        <v>4073</v>
      </c>
      <c r="E9" s="50">
        <v>3999</v>
      </c>
      <c r="F9" s="50">
        <v>4025</v>
      </c>
      <c r="G9" s="50">
        <v>3993</v>
      </c>
      <c r="H9" s="50">
        <v>4016</v>
      </c>
      <c r="I9" s="1">
        <v>3984</v>
      </c>
      <c r="J9" s="408">
        <v>4164</v>
      </c>
      <c r="K9" s="288">
        <v>3944</v>
      </c>
      <c r="L9" s="38">
        <v>3811</v>
      </c>
      <c r="M9" s="38">
        <v>3889</v>
      </c>
      <c r="N9" s="38">
        <v>3940</v>
      </c>
      <c r="O9" s="38">
        <v>3923</v>
      </c>
      <c r="P9" s="38">
        <v>3961</v>
      </c>
      <c r="Q9" s="38">
        <v>3891</v>
      </c>
      <c r="R9" s="38">
        <v>3926</v>
      </c>
      <c r="S9" s="38">
        <v>3916</v>
      </c>
      <c r="T9" s="38">
        <v>3946</v>
      </c>
      <c r="U9" s="38">
        <v>4096</v>
      </c>
      <c r="V9" s="132">
        <v>4217</v>
      </c>
      <c r="W9" s="87">
        <v>3794</v>
      </c>
      <c r="X9" s="38">
        <v>3801</v>
      </c>
      <c r="Y9" s="38">
        <v>3991</v>
      </c>
      <c r="Z9" s="38">
        <v>3958</v>
      </c>
      <c r="AA9" s="38">
        <v>4045</v>
      </c>
      <c r="AB9" s="38">
        <v>4160</v>
      </c>
      <c r="AC9" s="38">
        <v>4046</v>
      </c>
      <c r="AD9" s="38">
        <v>3972</v>
      </c>
      <c r="AE9" s="38">
        <v>3931</v>
      </c>
      <c r="AF9" s="38">
        <v>3846</v>
      </c>
      <c r="AG9" s="38">
        <v>3883</v>
      </c>
      <c r="AH9" s="132">
        <v>3918</v>
      </c>
      <c r="AI9" s="87">
        <v>3720</v>
      </c>
      <c r="AJ9" s="38">
        <v>3756</v>
      </c>
      <c r="AK9" s="38">
        <v>3961</v>
      </c>
      <c r="AL9" s="38">
        <v>4019</v>
      </c>
      <c r="AM9" s="38">
        <v>3934</v>
      </c>
      <c r="AN9" s="38">
        <v>3948</v>
      </c>
      <c r="AO9" s="38">
        <v>4007</v>
      </c>
      <c r="AP9" s="38">
        <v>4125</v>
      </c>
      <c r="AQ9" s="38">
        <v>4192</v>
      </c>
      <c r="AR9" s="38">
        <v>4274</v>
      </c>
      <c r="AS9" s="38">
        <v>4214</v>
      </c>
      <c r="AT9" s="132">
        <v>4013</v>
      </c>
      <c r="AU9" s="87">
        <v>3978</v>
      </c>
      <c r="AV9" s="288">
        <v>3859</v>
      </c>
      <c r="AW9" s="288">
        <v>3861</v>
      </c>
      <c r="AX9" s="288">
        <v>3952</v>
      </c>
      <c r="AY9" s="288">
        <v>4007</v>
      </c>
      <c r="AZ9" s="288">
        <v>4198</v>
      </c>
      <c r="BA9" s="288">
        <v>4436</v>
      </c>
      <c r="BB9" s="288">
        <v>4480</v>
      </c>
      <c r="BC9" s="288">
        <v>4516</v>
      </c>
      <c r="BD9" s="288">
        <v>4516</v>
      </c>
      <c r="BE9" s="288">
        <v>4258</v>
      </c>
      <c r="BF9" s="38">
        <v>4340</v>
      </c>
      <c r="BG9" s="87">
        <v>4209</v>
      </c>
      <c r="BH9" s="288">
        <v>4058</v>
      </c>
      <c r="BI9" s="288">
        <v>3922</v>
      </c>
      <c r="BJ9" s="288">
        <v>3993</v>
      </c>
      <c r="BK9" s="288">
        <v>4031</v>
      </c>
      <c r="BL9" s="288">
        <v>4150</v>
      </c>
      <c r="BM9" s="288">
        <v>4185</v>
      </c>
      <c r="BN9" s="288">
        <v>4166</v>
      </c>
      <c r="BO9" s="288">
        <v>4125</v>
      </c>
      <c r="BP9" s="288">
        <v>4115</v>
      </c>
      <c r="BQ9" s="288">
        <v>4047</v>
      </c>
      <c r="BR9" s="640">
        <v>4089</v>
      </c>
      <c r="BS9" s="640">
        <v>3997</v>
      </c>
      <c r="BT9" s="640">
        <v>3957</v>
      </c>
      <c r="BU9" s="640">
        <v>3911</v>
      </c>
      <c r="BV9" s="640">
        <v>3828</v>
      </c>
      <c r="BW9" s="640">
        <v>3865</v>
      </c>
      <c r="BX9" s="640">
        <v>3868</v>
      </c>
      <c r="BY9" s="640">
        <v>3923</v>
      </c>
      <c r="BZ9" s="640">
        <v>3939</v>
      </c>
      <c r="CA9" s="640">
        <v>3959</v>
      </c>
      <c r="CB9" s="640">
        <v>3933</v>
      </c>
      <c r="CC9" s="640">
        <v>3858</v>
      </c>
      <c r="CD9" s="640">
        <v>3890</v>
      </c>
      <c r="CE9" s="640">
        <v>3837</v>
      </c>
      <c r="CF9" s="640">
        <f>'1.COBERTURA  DANE'!F10+'1.COBERTURA  DANE'!H10+'1.COBERTURA  DANE'!J10</f>
        <v>3662</v>
      </c>
      <c r="CG9" s="241">
        <f t="shared" si="2"/>
        <v>-175</v>
      </c>
      <c r="CH9" s="203">
        <f t="shared" si="3"/>
        <v>-4.5608548345061246</v>
      </c>
      <c r="CI9" s="241">
        <f t="shared" si="4"/>
        <v>-228</v>
      </c>
      <c r="CJ9" s="203">
        <f t="shared" si="5"/>
        <v>-5.8611825192802058</v>
      </c>
      <c r="CK9" s="1"/>
      <c r="CL9" s="724" t="s">
        <v>1093</v>
      </c>
      <c r="CN9" s="34" t="s">
        <v>323</v>
      </c>
      <c r="CO9" s="283">
        <v>3606905</v>
      </c>
      <c r="CP9" s="246">
        <v>3776579</v>
      </c>
      <c r="CZ9" s="18">
        <v>585</v>
      </c>
      <c r="DA9" s="18">
        <v>4164</v>
      </c>
      <c r="DC9" s="406">
        <v>21</v>
      </c>
      <c r="DD9" s="18" t="s">
        <v>826</v>
      </c>
      <c r="DE9" s="18">
        <v>624</v>
      </c>
      <c r="DF9" s="18">
        <v>624</v>
      </c>
      <c r="DG9" s="18">
        <v>620</v>
      </c>
      <c r="DH9" s="18">
        <v>623</v>
      </c>
    </row>
    <row r="10" spans="1:112" ht="15" customHeight="1" outlineLevel="2">
      <c r="A10" s="84">
        <v>591</v>
      </c>
      <c r="B10" s="27" t="s">
        <v>121</v>
      </c>
      <c r="C10" s="50" t="s">
        <v>20</v>
      </c>
      <c r="D10" s="50">
        <v>410</v>
      </c>
      <c r="E10" s="50">
        <v>435</v>
      </c>
      <c r="F10" s="50">
        <v>446</v>
      </c>
      <c r="G10" s="50">
        <v>459</v>
      </c>
      <c r="H10" s="50">
        <v>475</v>
      </c>
      <c r="I10" s="1">
        <v>486</v>
      </c>
      <c r="J10" s="408">
        <v>469</v>
      </c>
      <c r="K10" s="288">
        <v>477</v>
      </c>
      <c r="L10" s="38">
        <v>482</v>
      </c>
      <c r="M10" s="38">
        <v>501</v>
      </c>
      <c r="N10" s="38">
        <v>542</v>
      </c>
      <c r="O10" s="38">
        <v>556</v>
      </c>
      <c r="P10" s="38">
        <v>636</v>
      </c>
      <c r="Q10" s="38">
        <v>648</v>
      </c>
      <c r="R10" s="38">
        <v>706</v>
      </c>
      <c r="S10" s="38">
        <v>879</v>
      </c>
      <c r="T10" s="38">
        <v>887</v>
      </c>
      <c r="U10" s="38">
        <v>887</v>
      </c>
      <c r="V10" s="132">
        <v>1016</v>
      </c>
      <c r="W10" s="87">
        <v>843</v>
      </c>
      <c r="X10" s="38">
        <v>640</v>
      </c>
      <c r="Y10" s="38">
        <v>818</v>
      </c>
      <c r="Z10" s="38">
        <v>823</v>
      </c>
      <c r="AA10" s="38">
        <v>844</v>
      </c>
      <c r="AB10" s="38">
        <v>862</v>
      </c>
      <c r="AC10" s="38">
        <v>900</v>
      </c>
      <c r="AD10" s="38">
        <v>928</v>
      </c>
      <c r="AE10" s="38">
        <v>922</v>
      </c>
      <c r="AF10" s="38">
        <v>941</v>
      </c>
      <c r="AG10" s="38">
        <v>940</v>
      </c>
      <c r="AH10" s="132">
        <v>944</v>
      </c>
      <c r="AI10" s="87">
        <v>965</v>
      </c>
      <c r="AJ10" s="38">
        <v>988</v>
      </c>
      <c r="AK10" s="38">
        <v>999</v>
      </c>
      <c r="AL10" s="38">
        <v>974</v>
      </c>
      <c r="AM10" s="38">
        <v>1083</v>
      </c>
      <c r="AN10" s="38">
        <v>1180</v>
      </c>
      <c r="AO10" s="38">
        <v>1297</v>
      </c>
      <c r="AP10" s="38">
        <v>1367</v>
      </c>
      <c r="AQ10" s="38">
        <v>1386</v>
      </c>
      <c r="AR10" s="38">
        <v>1512</v>
      </c>
      <c r="AS10" s="38">
        <v>1530</v>
      </c>
      <c r="AT10" s="132">
        <v>1524</v>
      </c>
      <c r="AU10" s="87">
        <v>1510</v>
      </c>
      <c r="AV10" s="288">
        <v>1541</v>
      </c>
      <c r="AW10" s="288">
        <v>1596</v>
      </c>
      <c r="AX10" s="288">
        <v>1615</v>
      </c>
      <c r="AY10" s="288">
        <v>1582</v>
      </c>
      <c r="AZ10" s="288">
        <v>1629</v>
      </c>
      <c r="BA10" s="288">
        <v>1729</v>
      </c>
      <c r="BB10" s="288">
        <v>1716</v>
      </c>
      <c r="BC10" s="288">
        <v>1735</v>
      </c>
      <c r="BD10" s="288">
        <v>1693</v>
      </c>
      <c r="BE10" s="288">
        <v>1618</v>
      </c>
      <c r="BF10" s="38">
        <v>1647</v>
      </c>
      <c r="BG10" s="87">
        <v>2278</v>
      </c>
      <c r="BH10" s="288">
        <v>2216</v>
      </c>
      <c r="BI10" s="288">
        <v>2172</v>
      </c>
      <c r="BJ10" s="288">
        <v>2209</v>
      </c>
      <c r="BK10" s="288">
        <v>2231</v>
      </c>
      <c r="BL10" s="288">
        <v>2452</v>
      </c>
      <c r="BM10" s="288">
        <v>2571</v>
      </c>
      <c r="BN10" s="288">
        <v>2622</v>
      </c>
      <c r="BO10" s="288">
        <v>2685</v>
      </c>
      <c r="BP10" s="288">
        <v>2689</v>
      </c>
      <c r="BQ10" s="288">
        <v>2700</v>
      </c>
      <c r="BR10" s="640">
        <v>2626</v>
      </c>
      <c r="BS10" s="640">
        <v>2579</v>
      </c>
      <c r="BT10" s="640">
        <v>2612</v>
      </c>
      <c r="BU10" s="640">
        <v>2686</v>
      </c>
      <c r="BV10" s="640">
        <v>2607</v>
      </c>
      <c r="BW10" s="640">
        <v>2602</v>
      </c>
      <c r="BX10" s="640">
        <v>2625</v>
      </c>
      <c r="BY10" s="640">
        <v>2607</v>
      </c>
      <c r="BZ10" s="640">
        <v>2600</v>
      </c>
      <c r="CA10" s="640">
        <v>2725</v>
      </c>
      <c r="CB10" s="640">
        <v>2727</v>
      </c>
      <c r="CC10" s="640">
        <v>2806</v>
      </c>
      <c r="CD10" s="640">
        <v>3030</v>
      </c>
      <c r="CE10" s="640">
        <v>3128</v>
      </c>
      <c r="CF10" s="640">
        <f>'1.COBERTURA  DANE'!F11+'1.COBERTURA  DANE'!H11+'1.COBERTURA  DANE'!J11</f>
        <v>3209</v>
      </c>
      <c r="CG10" s="241">
        <f t="shared" si="2"/>
        <v>81</v>
      </c>
      <c r="CH10" s="203">
        <f t="shared" si="3"/>
        <v>2.589514066496164</v>
      </c>
      <c r="CI10" s="241">
        <f t="shared" si="4"/>
        <v>179</v>
      </c>
      <c r="CJ10" s="203">
        <f t="shared" si="5"/>
        <v>5.9075907590759078</v>
      </c>
      <c r="CK10" s="1"/>
      <c r="CL10" s="724" t="s">
        <v>1069</v>
      </c>
      <c r="CN10" s="34" t="s">
        <v>314</v>
      </c>
      <c r="CO10" s="283">
        <v>3630193</v>
      </c>
      <c r="CP10" s="246">
        <v>3735975</v>
      </c>
      <c r="CZ10" s="18">
        <v>591</v>
      </c>
      <c r="DA10" s="18">
        <v>469</v>
      </c>
      <c r="DC10" s="406">
        <v>30</v>
      </c>
      <c r="DD10" s="18" t="s">
        <v>827</v>
      </c>
      <c r="DE10" s="18">
        <v>12979</v>
      </c>
      <c r="DF10" s="18">
        <v>12952</v>
      </c>
      <c r="DG10" s="18">
        <v>12875</v>
      </c>
      <c r="DH10" s="18">
        <v>12668</v>
      </c>
    </row>
    <row r="11" spans="1:112" ht="15" customHeight="1" outlineLevel="2">
      <c r="A11" s="84">
        <v>893</v>
      </c>
      <c r="B11" s="27" t="s">
        <v>121</v>
      </c>
      <c r="C11" s="50" t="s">
        <v>105</v>
      </c>
      <c r="D11" s="50">
        <v>598</v>
      </c>
      <c r="E11" s="50">
        <v>604</v>
      </c>
      <c r="F11" s="50">
        <v>627</v>
      </c>
      <c r="G11" s="50">
        <v>606</v>
      </c>
      <c r="H11" s="50">
        <v>630</v>
      </c>
      <c r="I11" s="1">
        <v>618</v>
      </c>
      <c r="J11" s="408">
        <v>615</v>
      </c>
      <c r="K11" s="288">
        <v>591</v>
      </c>
      <c r="L11" s="38">
        <v>576</v>
      </c>
      <c r="M11" s="38">
        <v>597</v>
      </c>
      <c r="N11" s="38">
        <v>614</v>
      </c>
      <c r="O11" s="38">
        <v>620</v>
      </c>
      <c r="P11" s="38">
        <v>653</v>
      </c>
      <c r="Q11" s="38">
        <v>639</v>
      </c>
      <c r="R11" s="38">
        <v>631</v>
      </c>
      <c r="S11" s="38">
        <v>656</v>
      </c>
      <c r="T11" s="38">
        <v>652</v>
      </c>
      <c r="U11" s="38">
        <v>696</v>
      </c>
      <c r="V11" s="132">
        <v>825</v>
      </c>
      <c r="W11" s="87">
        <v>682</v>
      </c>
      <c r="X11" s="38">
        <v>633</v>
      </c>
      <c r="Y11" s="38">
        <v>790</v>
      </c>
      <c r="Z11" s="38">
        <v>812</v>
      </c>
      <c r="AA11" s="38">
        <v>787</v>
      </c>
      <c r="AB11" s="38">
        <v>815</v>
      </c>
      <c r="AC11" s="38">
        <v>831</v>
      </c>
      <c r="AD11" s="38">
        <v>898</v>
      </c>
      <c r="AE11" s="38">
        <v>943</v>
      </c>
      <c r="AF11" s="38">
        <v>1005</v>
      </c>
      <c r="AG11" s="38">
        <v>1067</v>
      </c>
      <c r="AH11" s="132">
        <v>1113</v>
      </c>
      <c r="AI11" s="87">
        <v>984</v>
      </c>
      <c r="AJ11" s="38">
        <v>980</v>
      </c>
      <c r="AK11" s="38">
        <v>954</v>
      </c>
      <c r="AL11" s="38">
        <v>974</v>
      </c>
      <c r="AM11" s="38">
        <v>958</v>
      </c>
      <c r="AN11" s="38">
        <v>1010</v>
      </c>
      <c r="AO11" s="38">
        <v>1005</v>
      </c>
      <c r="AP11" s="38">
        <v>1039</v>
      </c>
      <c r="AQ11" s="38">
        <v>1054</v>
      </c>
      <c r="AR11" s="38">
        <v>1192</v>
      </c>
      <c r="AS11" s="38">
        <v>1165</v>
      </c>
      <c r="AT11" s="132">
        <v>1089</v>
      </c>
      <c r="AU11" s="87">
        <v>1151</v>
      </c>
      <c r="AV11" s="288">
        <v>1036</v>
      </c>
      <c r="AW11" s="288">
        <v>1012</v>
      </c>
      <c r="AX11" s="288">
        <v>1012</v>
      </c>
      <c r="AY11" s="288">
        <v>1010</v>
      </c>
      <c r="AZ11" s="288">
        <v>1000</v>
      </c>
      <c r="BA11" s="288">
        <v>1039</v>
      </c>
      <c r="BB11" s="288">
        <v>1041</v>
      </c>
      <c r="BC11" s="288">
        <v>1054</v>
      </c>
      <c r="BD11" s="288">
        <v>1045</v>
      </c>
      <c r="BE11" s="288">
        <v>1033</v>
      </c>
      <c r="BF11" s="38">
        <v>1122</v>
      </c>
      <c r="BG11" s="87">
        <v>1231</v>
      </c>
      <c r="BH11" s="288">
        <v>1169</v>
      </c>
      <c r="BI11" s="288">
        <v>1163</v>
      </c>
      <c r="BJ11" s="288">
        <v>1200</v>
      </c>
      <c r="BK11" s="288">
        <v>1209</v>
      </c>
      <c r="BL11" s="288">
        <v>1238</v>
      </c>
      <c r="BM11" s="288">
        <v>1230</v>
      </c>
      <c r="BN11" s="288">
        <v>1211</v>
      </c>
      <c r="BO11" s="288">
        <v>1169</v>
      </c>
      <c r="BP11" s="288">
        <v>1131</v>
      </c>
      <c r="BQ11" s="288">
        <v>1111</v>
      </c>
      <c r="BR11" s="640">
        <v>957</v>
      </c>
      <c r="BS11" s="640">
        <v>888</v>
      </c>
      <c r="BT11" s="640">
        <v>905</v>
      </c>
      <c r="BU11" s="640">
        <v>877</v>
      </c>
      <c r="BV11" s="640">
        <v>838</v>
      </c>
      <c r="BW11" s="640">
        <v>825</v>
      </c>
      <c r="BX11" s="640">
        <v>910</v>
      </c>
      <c r="BY11" s="640">
        <v>965</v>
      </c>
      <c r="BZ11" s="640">
        <v>959</v>
      </c>
      <c r="CA11" s="640">
        <v>1054</v>
      </c>
      <c r="CB11" s="640">
        <v>1005</v>
      </c>
      <c r="CC11" s="640">
        <v>1022</v>
      </c>
      <c r="CD11" s="640">
        <v>1042</v>
      </c>
      <c r="CE11" s="640">
        <v>1014</v>
      </c>
      <c r="CF11" s="640">
        <f>'1.COBERTURA  DANE'!F12+'1.COBERTURA  DANE'!H12+'1.COBERTURA  DANE'!J12</f>
        <v>1028</v>
      </c>
      <c r="CG11" s="241">
        <f t="shared" si="2"/>
        <v>14</v>
      </c>
      <c r="CH11" s="203">
        <f t="shared" si="3"/>
        <v>1.3806706114398422</v>
      </c>
      <c r="CI11" s="241">
        <f t="shared" si="4"/>
        <v>-14</v>
      </c>
      <c r="CJ11" s="203">
        <f t="shared" si="5"/>
        <v>-1.3435700575815739</v>
      </c>
      <c r="CN11" s="34" t="s">
        <v>316</v>
      </c>
      <c r="CO11" s="283">
        <v>3696317</v>
      </c>
      <c r="CP11" s="246">
        <v>3749816</v>
      </c>
      <c r="CZ11" s="18">
        <v>893</v>
      </c>
      <c r="DA11" s="18">
        <v>615</v>
      </c>
      <c r="DC11" s="406">
        <v>31</v>
      </c>
      <c r="DD11" s="18" t="s">
        <v>62</v>
      </c>
      <c r="DE11" s="18">
        <v>4831</v>
      </c>
      <c r="DF11" s="18">
        <v>4759</v>
      </c>
      <c r="DG11" s="18">
        <v>4724</v>
      </c>
      <c r="DH11" s="18">
        <v>4653</v>
      </c>
    </row>
    <row r="12" spans="1:112" ht="15" outlineLevel="1">
      <c r="A12" s="338" t="s">
        <v>232</v>
      </c>
      <c r="B12" s="49"/>
      <c r="C12" s="52"/>
      <c r="D12" s="86">
        <f t="shared" ref="D12:V12" si="6">SUM(D13:D18)</f>
        <v>39902</v>
      </c>
      <c r="E12" s="86">
        <f t="shared" si="6"/>
        <v>39851</v>
      </c>
      <c r="F12" s="86">
        <f t="shared" si="6"/>
        <v>40442</v>
      </c>
      <c r="G12" s="86">
        <f t="shared" si="6"/>
        <v>40603</v>
      </c>
      <c r="H12" s="86">
        <f t="shared" si="6"/>
        <v>40761</v>
      </c>
      <c r="I12" s="86">
        <f t="shared" si="6"/>
        <v>40940</v>
      </c>
      <c r="J12" s="86">
        <f t="shared" si="6"/>
        <v>42524</v>
      </c>
      <c r="K12" s="287">
        <f t="shared" si="6"/>
        <v>40589</v>
      </c>
      <c r="L12" s="86">
        <f t="shared" si="6"/>
        <v>39218</v>
      </c>
      <c r="M12" s="86">
        <f t="shared" si="6"/>
        <v>40309</v>
      </c>
      <c r="N12" s="86">
        <f t="shared" si="6"/>
        <v>40958</v>
      </c>
      <c r="O12" s="86">
        <f>SUM(O13:O18)</f>
        <v>41006</v>
      </c>
      <c r="P12" s="86">
        <f t="shared" si="6"/>
        <v>42080</v>
      </c>
      <c r="Q12" s="86">
        <f t="shared" si="6"/>
        <v>41864</v>
      </c>
      <c r="R12" s="86">
        <f t="shared" si="6"/>
        <v>42024</v>
      </c>
      <c r="S12" s="86">
        <f t="shared" si="6"/>
        <v>42553</v>
      </c>
      <c r="T12" s="86">
        <f t="shared" si="6"/>
        <v>43126</v>
      </c>
      <c r="U12" s="86">
        <f t="shared" si="6"/>
        <v>43730</v>
      </c>
      <c r="V12" s="131">
        <f t="shared" si="6"/>
        <v>45915</v>
      </c>
      <c r="W12" s="85">
        <f>SUM(W13:W18)</f>
        <v>41344</v>
      </c>
      <c r="X12" s="86">
        <f>SUM(X13:X18)</f>
        <v>40867</v>
      </c>
      <c r="Y12" s="86">
        <f>SUM(Y13:Y18)</f>
        <v>43759</v>
      </c>
      <c r="Z12" s="86">
        <f>SUM(Z13:Z18)</f>
        <v>44456</v>
      </c>
      <c r="AA12" s="86">
        <f>SUM(AA13:AA18)</f>
        <v>45316</v>
      </c>
      <c r="AB12" s="86">
        <v>46044</v>
      </c>
      <c r="AC12" s="86">
        <v>45578</v>
      </c>
      <c r="AD12" s="86">
        <v>44975</v>
      </c>
      <c r="AE12" s="86">
        <v>43596</v>
      </c>
      <c r="AF12" s="86">
        <v>44172</v>
      </c>
      <c r="AG12" s="86">
        <v>44583</v>
      </c>
      <c r="AH12" s="131">
        <v>44812</v>
      </c>
      <c r="AI12" s="85">
        <v>43023</v>
      </c>
      <c r="AJ12" s="86">
        <v>43087</v>
      </c>
      <c r="AK12" s="86">
        <v>43544</v>
      </c>
      <c r="AL12" s="86">
        <v>43823</v>
      </c>
      <c r="AM12" s="86">
        <v>44478</v>
      </c>
      <c r="AN12" s="86">
        <v>45446</v>
      </c>
      <c r="AO12" s="86">
        <v>47869</v>
      </c>
      <c r="AP12" s="86">
        <v>49153</v>
      </c>
      <c r="AQ12" s="86">
        <v>49841</v>
      </c>
      <c r="AR12" s="86">
        <v>50445</v>
      </c>
      <c r="AS12" s="86">
        <v>48906</v>
      </c>
      <c r="AT12" s="131">
        <v>47898</v>
      </c>
      <c r="AU12" s="85">
        <v>45639</v>
      </c>
      <c r="AV12" s="287">
        <v>44436</v>
      </c>
      <c r="AW12" s="287">
        <v>44852</v>
      </c>
      <c r="AX12" s="287">
        <v>44963</v>
      </c>
      <c r="AY12" s="287">
        <v>45066</v>
      </c>
      <c r="AZ12" s="287">
        <v>46170</v>
      </c>
      <c r="BA12" s="287">
        <v>47048</v>
      </c>
      <c r="BB12" s="287">
        <v>47403</v>
      </c>
      <c r="BC12" s="287">
        <v>47783</v>
      </c>
      <c r="BD12" s="287">
        <v>47803</v>
      </c>
      <c r="BE12" s="287">
        <v>44960</v>
      </c>
      <c r="BF12" s="86">
        <v>45755</v>
      </c>
      <c r="BG12" s="85">
        <v>45460</v>
      </c>
      <c r="BH12" s="287">
        <v>42826</v>
      </c>
      <c r="BI12" s="287">
        <v>43318</v>
      </c>
      <c r="BJ12" s="287">
        <v>44649</v>
      </c>
      <c r="BK12" s="287">
        <v>44749</v>
      </c>
      <c r="BL12" s="287">
        <v>48203</v>
      </c>
      <c r="BM12" s="287">
        <v>48338</v>
      </c>
      <c r="BN12" s="287">
        <v>48614</v>
      </c>
      <c r="BO12" s="287">
        <v>49339</v>
      </c>
      <c r="BP12" s="287">
        <v>49484</v>
      </c>
      <c r="BQ12" s="287">
        <v>49262</v>
      </c>
      <c r="BR12" s="639">
        <v>49839</v>
      </c>
      <c r="BS12" s="639">
        <v>49527</v>
      </c>
      <c r="BT12" s="639">
        <v>49190</v>
      </c>
      <c r="BU12" s="639">
        <v>48830</v>
      </c>
      <c r="BV12" s="639">
        <v>47733</v>
      </c>
      <c r="BW12" s="639">
        <v>47135</v>
      </c>
      <c r="BX12" s="639">
        <v>47378</v>
      </c>
      <c r="BY12" s="639">
        <v>47684</v>
      </c>
      <c r="BZ12" s="639">
        <v>47477</v>
      </c>
      <c r="CA12" s="639">
        <v>51616</v>
      </c>
      <c r="CB12" s="639">
        <v>51462</v>
      </c>
      <c r="CC12" s="639">
        <v>50858</v>
      </c>
      <c r="CD12" s="639">
        <v>51489</v>
      </c>
      <c r="CE12" s="639">
        <v>51098</v>
      </c>
      <c r="CF12" s="639">
        <f>'1.COBERTURA  DANE'!F13+'1.COBERTURA  DANE'!H13+'1.COBERTURA  DANE'!J13</f>
        <v>50141</v>
      </c>
      <c r="CG12" s="241">
        <f t="shared" si="2"/>
        <v>-957</v>
      </c>
      <c r="CH12" s="203">
        <f t="shared" si="3"/>
        <v>-1.8728717366628831</v>
      </c>
      <c r="CI12" s="241">
        <f t="shared" si="4"/>
        <v>-1348</v>
      </c>
      <c r="CJ12" s="203">
        <f t="shared" si="5"/>
        <v>-2.6180349200800168</v>
      </c>
      <c r="CN12" s="34" t="s">
        <v>324</v>
      </c>
      <c r="CO12" s="283">
        <v>3719617</v>
      </c>
      <c r="CP12" s="246">
        <v>3760255</v>
      </c>
      <c r="CZ12" s="18">
        <v>120</v>
      </c>
      <c r="DA12" s="18">
        <v>866</v>
      </c>
      <c r="DC12" s="406">
        <v>34</v>
      </c>
      <c r="DD12" s="18" t="s">
        <v>63</v>
      </c>
      <c r="DE12" s="18">
        <v>8736</v>
      </c>
      <c r="DF12" s="18">
        <v>8679</v>
      </c>
      <c r="DG12" s="18">
        <v>8569</v>
      </c>
      <c r="DH12" s="18">
        <v>8403</v>
      </c>
    </row>
    <row r="13" spans="1:112" ht="15" outlineLevel="2">
      <c r="A13" s="84">
        <v>120</v>
      </c>
      <c r="B13" s="27" t="s">
        <v>119</v>
      </c>
      <c r="C13" s="50" t="s">
        <v>73</v>
      </c>
      <c r="D13" s="50">
        <v>860</v>
      </c>
      <c r="E13" s="50">
        <v>770</v>
      </c>
      <c r="F13" s="50">
        <v>790</v>
      </c>
      <c r="G13" s="50">
        <v>839</v>
      </c>
      <c r="H13" s="50">
        <v>844</v>
      </c>
      <c r="I13" s="1">
        <v>829</v>
      </c>
      <c r="J13" s="408">
        <v>866</v>
      </c>
      <c r="K13" s="288">
        <v>751</v>
      </c>
      <c r="L13" s="38">
        <v>712</v>
      </c>
      <c r="M13" s="38">
        <v>767</v>
      </c>
      <c r="N13" s="38">
        <v>790</v>
      </c>
      <c r="O13" s="38">
        <v>731</v>
      </c>
      <c r="P13" s="38">
        <v>824</v>
      </c>
      <c r="Q13" s="38">
        <v>806</v>
      </c>
      <c r="R13" s="38">
        <v>794</v>
      </c>
      <c r="S13" s="38">
        <v>815</v>
      </c>
      <c r="T13" s="38">
        <v>819</v>
      </c>
      <c r="U13" s="38">
        <v>871</v>
      </c>
      <c r="V13" s="132">
        <v>1011</v>
      </c>
      <c r="W13" s="87">
        <v>714</v>
      </c>
      <c r="X13" s="38">
        <v>709</v>
      </c>
      <c r="Y13" s="38">
        <v>1010</v>
      </c>
      <c r="Z13" s="38">
        <v>1009</v>
      </c>
      <c r="AA13" s="38">
        <v>930</v>
      </c>
      <c r="AB13" s="38">
        <v>941</v>
      </c>
      <c r="AC13" s="38">
        <v>942</v>
      </c>
      <c r="AD13" s="38">
        <v>904</v>
      </c>
      <c r="AE13" s="38">
        <v>869</v>
      </c>
      <c r="AF13" s="38">
        <v>899</v>
      </c>
      <c r="AG13" s="38">
        <v>939</v>
      </c>
      <c r="AH13" s="132">
        <v>995</v>
      </c>
      <c r="AI13" s="87">
        <v>874</v>
      </c>
      <c r="AJ13" s="38">
        <v>961</v>
      </c>
      <c r="AK13" s="38">
        <v>963</v>
      </c>
      <c r="AL13" s="38">
        <v>943</v>
      </c>
      <c r="AM13" s="38">
        <v>885</v>
      </c>
      <c r="AN13" s="38">
        <v>983</v>
      </c>
      <c r="AO13" s="38">
        <v>914</v>
      </c>
      <c r="AP13" s="38">
        <v>931</v>
      </c>
      <c r="AQ13" s="38">
        <v>954</v>
      </c>
      <c r="AR13" s="38">
        <v>1140</v>
      </c>
      <c r="AS13" s="38">
        <v>1101</v>
      </c>
      <c r="AT13" s="132">
        <v>1074</v>
      </c>
      <c r="AU13" s="87">
        <v>965</v>
      </c>
      <c r="AV13" s="288">
        <v>937</v>
      </c>
      <c r="AW13" s="288">
        <v>975</v>
      </c>
      <c r="AX13" s="288">
        <v>985</v>
      </c>
      <c r="AY13" s="288">
        <v>949</v>
      </c>
      <c r="AZ13" s="288">
        <v>926</v>
      </c>
      <c r="BA13" s="288">
        <v>917</v>
      </c>
      <c r="BB13" s="288">
        <v>929</v>
      </c>
      <c r="BC13" s="288">
        <v>962</v>
      </c>
      <c r="BD13" s="288">
        <v>965</v>
      </c>
      <c r="BE13" s="288">
        <v>918</v>
      </c>
      <c r="BF13" s="38">
        <v>970</v>
      </c>
      <c r="BG13" s="87">
        <v>1012</v>
      </c>
      <c r="BH13" s="288">
        <v>947</v>
      </c>
      <c r="BI13" s="288">
        <v>956</v>
      </c>
      <c r="BJ13" s="288">
        <v>1016</v>
      </c>
      <c r="BK13" s="288">
        <v>1048</v>
      </c>
      <c r="BL13" s="288">
        <v>1272</v>
      </c>
      <c r="BM13" s="288">
        <v>1217</v>
      </c>
      <c r="BN13" s="288">
        <v>1216</v>
      </c>
      <c r="BO13" s="288">
        <v>1261</v>
      </c>
      <c r="BP13" s="288">
        <v>1277</v>
      </c>
      <c r="BQ13" s="288">
        <v>1299</v>
      </c>
      <c r="BR13" s="640">
        <v>1336</v>
      </c>
      <c r="BS13" s="640">
        <v>1333</v>
      </c>
      <c r="BT13" s="640">
        <v>1353</v>
      </c>
      <c r="BU13" s="640">
        <v>1300</v>
      </c>
      <c r="BV13" s="640">
        <v>1281</v>
      </c>
      <c r="BW13" s="640">
        <v>1303</v>
      </c>
      <c r="BX13" s="640">
        <v>1310</v>
      </c>
      <c r="BY13" s="640">
        <v>1277</v>
      </c>
      <c r="BZ13" s="640">
        <v>1249</v>
      </c>
      <c r="CA13" s="640">
        <v>3884</v>
      </c>
      <c r="CB13" s="640">
        <v>3931</v>
      </c>
      <c r="CC13" s="640">
        <v>3954</v>
      </c>
      <c r="CD13" s="640">
        <v>4001</v>
      </c>
      <c r="CE13" s="640">
        <v>3989</v>
      </c>
      <c r="CF13" s="640">
        <f>'1.COBERTURA  DANE'!F14+'1.COBERTURA  DANE'!H14+'1.COBERTURA  DANE'!J14</f>
        <v>3911</v>
      </c>
      <c r="CG13" s="241">
        <f t="shared" si="2"/>
        <v>-78</v>
      </c>
      <c r="CH13" s="203">
        <f t="shared" si="3"/>
        <v>-1.9553772875407369</v>
      </c>
      <c r="CI13" s="241">
        <f t="shared" si="4"/>
        <v>-90</v>
      </c>
      <c r="CJ13" s="203">
        <f t="shared" si="5"/>
        <v>-2.2494376405898526</v>
      </c>
      <c r="CN13" s="34" t="s">
        <v>325</v>
      </c>
      <c r="CO13" s="283">
        <v>3704648</v>
      </c>
      <c r="CP13" s="246">
        <v>3776317</v>
      </c>
      <c r="CZ13" s="18">
        <v>154</v>
      </c>
      <c r="DA13" s="18">
        <v>26143</v>
      </c>
      <c r="DC13" s="406">
        <v>36</v>
      </c>
      <c r="DD13" s="18" t="s">
        <v>828</v>
      </c>
      <c r="DE13" s="18">
        <v>1568</v>
      </c>
      <c r="DF13" s="18">
        <v>1570</v>
      </c>
      <c r="DG13" s="18">
        <v>1565</v>
      </c>
      <c r="DH13" s="18">
        <v>1487</v>
      </c>
    </row>
    <row r="14" spans="1:112" ht="15" outlineLevel="2">
      <c r="A14" s="84">
        <v>154</v>
      </c>
      <c r="B14" s="27" t="s">
        <v>119</v>
      </c>
      <c r="C14" s="50" t="s">
        <v>12</v>
      </c>
      <c r="D14" s="50">
        <v>24902</v>
      </c>
      <c r="E14" s="50">
        <v>24905</v>
      </c>
      <c r="F14" s="50">
        <v>25219</v>
      </c>
      <c r="G14" s="50">
        <v>24881</v>
      </c>
      <c r="H14" s="50">
        <v>24982</v>
      </c>
      <c r="I14" s="1">
        <v>25116</v>
      </c>
      <c r="J14" s="408">
        <v>26143</v>
      </c>
      <c r="K14" s="288">
        <v>25407</v>
      </c>
      <c r="L14" s="38">
        <v>24609</v>
      </c>
      <c r="M14" s="38">
        <v>25195</v>
      </c>
      <c r="N14" s="38">
        <v>25662</v>
      </c>
      <c r="O14" s="38">
        <v>25794</v>
      </c>
      <c r="P14" s="38">
        <v>26504</v>
      </c>
      <c r="Q14" s="38">
        <v>26255</v>
      </c>
      <c r="R14" s="38">
        <v>26101</v>
      </c>
      <c r="S14" s="38">
        <v>26189</v>
      </c>
      <c r="T14" s="38">
        <v>26324</v>
      </c>
      <c r="U14" s="38">
        <v>26672</v>
      </c>
      <c r="V14" s="132">
        <v>27611</v>
      </c>
      <c r="W14" s="87">
        <v>25695</v>
      </c>
      <c r="X14" s="38">
        <v>25471</v>
      </c>
      <c r="Y14" s="38">
        <v>26365</v>
      </c>
      <c r="Z14" s="38">
        <v>26529</v>
      </c>
      <c r="AA14" s="38">
        <v>27571</v>
      </c>
      <c r="AB14" s="38">
        <v>28169</v>
      </c>
      <c r="AC14" s="38">
        <v>27917</v>
      </c>
      <c r="AD14" s="38">
        <v>27540</v>
      </c>
      <c r="AE14" s="38">
        <v>26569</v>
      </c>
      <c r="AF14" s="38">
        <v>26883</v>
      </c>
      <c r="AG14" s="38">
        <v>27136</v>
      </c>
      <c r="AH14" s="132">
        <v>27428</v>
      </c>
      <c r="AI14" s="87">
        <v>26706</v>
      </c>
      <c r="AJ14" s="38">
        <v>26437</v>
      </c>
      <c r="AK14" s="38">
        <v>26685</v>
      </c>
      <c r="AL14" s="38">
        <v>27027</v>
      </c>
      <c r="AM14" s="38">
        <v>27417</v>
      </c>
      <c r="AN14" s="38">
        <v>28147</v>
      </c>
      <c r="AO14" s="38">
        <v>29771</v>
      </c>
      <c r="AP14" s="38">
        <v>30628</v>
      </c>
      <c r="AQ14" s="38">
        <v>31066</v>
      </c>
      <c r="AR14" s="38">
        <v>31150</v>
      </c>
      <c r="AS14" s="38">
        <v>30419</v>
      </c>
      <c r="AT14" s="132">
        <v>29750</v>
      </c>
      <c r="AU14" s="87">
        <v>28472</v>
      </c>
      <c r="AV14" s="288">
        <v>27758</v>
      </c>
      <c r="AW14" s="288">
        <v>27953</v>
      </c>
      <c r="AX14" s="288">
        <v>28034</v>
      </c>
      <c r="AY14" s="288">
        <v>28270</v>
      </c>
      <c r="AZ14" s="288">
        <v>29057</v>
      </c>
      <c r="BA14" s="288">
        <v>29741</v>
      </c>
      <c r="BB14" s="288">
        <v>29980</v>
      </c>
      <c r="BC14" s="288">
        <v>30319</v>
      </c>
      <c r="BD14" s="288">
        <v>30367</v>
      </c>
      <c r="BE14" s="288">
        <v>28682</v>
      </c>
      <c r="BF14" s="38">
        <v>28966</v>
      </c>
      <c r="BG14" s="87">
        <v>28590</v>
      </c>
      <c r="BH14" s="288">
        <v>27125</v>
      </c>
      <c r="BI14" s="288">
        <v>27460</v>
      </c>
      <c r="BJ14" s="288">
        <v>28233</v>
      </c>
      <c r="BK14" s="288">
        <v>28228</v>
      </c>
      <c r="BL14" s="288">
        <v>29794</v>
      </c>
      <c r="BM14" s="288">
        <v>30203</v>
      </c>
      <c r="BN14" s="288">
        <v>30323</v>
      </c>
      <c r="BO14" s="288">
        <v>30652</v>
      </c>
      <c r="BP14" s="288">
        <v>30642</v>
      </c>
      <c r="BQ14" s="288">
        <v>30327</v>
      </c>
      <c r="BR14" s="640">
        <v>30487</v>
      </c>
      <c r="BS14" s="640">
        <v>30312</v>
      </c>
      <c r="BT14" s="640">
        <v>30141</v>
      </c>
      <c r="BU14" s="640">
        <v>30155</v>
      </c>
      <c r="BV14" s="640">
        <v>29611</v>
      </c>
      <c r="BW14" s="640">
        <v>29089</v>
      </c>
      <c r="BX14" s="640">
        <v>29163</v>
      </c>
      <c r="BY14" s="640">
        <v>29379</v>
      </c>
      <c r="BZ14" s="640">
        <v>29225</v>
      </c>
      <c r="CA14" s="640">
        <v>30824</v>
      </c>
      <c r="CB14" s="640">
        <v>30535</v>
      </c>
      <c r="CC14" s="640">
        <v>30030</v>
      </c>
      <c r="CD14" s="640">
        <v>30324</v>
      </c>
      <c r="CE14" s="640">
        <v>30022</v>
      </c>
      <c r="CF14" s="640">
        <f>'1.COBERTURA  DANE'!F15+'1.COBERTURA  DANE'!H15+'1.COBERTURA  DANE'!J15</f>
        <v>29608</v>
      </c>
      <c r="CG14" s="241">
        <f t="shared" si="2"/>
        <v>-414</v>
      </c>
      <c r="CH14" s="203">
        <f t="shared" si="3"/>
        <v>-1.378988741589501</v>
      </c>
      <c r="CI14" s="241">
        <f t="shared" si="4"/>
        <v>-716</v>
      </c>
      <c r="CJ14" s="203">
        <f t="shared" si="5"/>
        <v>-2.3611660730774306</v>
      </c>
      <c r="CN14" s="34" t="s">
        <v>326</v>
      </c>
      <c r="CO14" s="283">
        <v>3745910</v>
      </c>
      <c r="CP14" s="246">
        <v>3870569</v>
      </c>
      <c r="CZ14" s="18">
        <v>250</v>
      </c>
      <c r="DA14" s="18">
        <v>8950</v>
      </c>
      <c r="DC14" s="406">
        <v>38</v>
      </c>
      <c r="DD14" s="18" t="s">
        <v>65</v>
      </c>
      <c r="DE14" s="18">
        <v>898</v>
      </c>
      <c r="DF14" s="18">
        <v>910</v>
      </c>
      <c r="DG14" s="18">
        <v>858</v>
      </c>
      <c r="DH14" s="18">
        <v>834</v>
      </c>
    </row>
    <row r="15" spans="1:112" ht="15" outlineLevel="2">
      <c r="A15" s="84">
        <v>250</v>
      </c>
      <c r="B15" s="27" t="s">
        <v>119</v>
      </c>
      <c r="C15" s="50" t="s">
        <v>15</v>
      </c>
      <c r="D15" s="50">
        <v>8147</v>
      </c>
      <c r="E15" s="50">
        <v>8141</v>
      </c>
      <c r="F15" s="50">
        <v>8288</v>
      </c>
      <c r="G15" s="50">
        <v>8606</v>
      </c>
      <c r="H15" s="50">
        <v>8692</v>
      </c>
      <c r="I15" s="1">
        <v>8774</v>
      </c>
      <c r="J15" s="408">
        <v>8950</v>
      </c>
      <c r="K15" s="288">
        <v>8454</v>
      </c>
      <c r="L15" s="38">
        <v>8066</v>
      </c>
      <c r="M15" s="38">
        <v>8390</v>
      </c>
      <c r="N15" s="38">
        <v>8483</v>
      </c>
      <c r="O15" s="38">
        <v>8494</v>
      </c>
      <c r="P15" s="38">
        <v>8695</v>
      </c>
      <c r="Q15" s="38">
        <v>8735</v>
      </c>
      <c r="R15" s="38">
        <v>8873</v>
      </c>
      <c r="S15" s="38">
        <v>9102</v>
      </c>
      <c r="T15" s="38">
        <v>9362</v>
      </c>
      <c r="U15" s="38">
        <v>9468</v>
      </c>
      <c r="V15" s="132">
        <v>9914</v>
      </c>
      <c r="W15" s="87">
        <v>8763</v>
      </c>
      <c r="X15" s="38">
        <v>8639</v>
      </c>
      <c r="Y15" s="38">
        <v>9174</v>
      </c>
      <c r="Z15" s="38">
        <v>9596</v>
      </c>
      <c r="AA15" s="38">
        <v>9792</v>
      </c>
      <c r="AB15" s="38">
        <v>9840</v>
      </c>
      <c r="AC15" s="38">
        <v>9769</v>
      </c>
      <c r="AD15" s="38">
        <v>9651</v>
      </c>
      <c r="AE15" s="38">
        <v>9407</v>
      </c>
      <c r="AF15" s="38">
        <v>9525</v>
      </c>
      <c r="AG15" s="38">
        <v>9642</v>
      </c>
      <c r="AH15" s="132">
        <v>9625</v>
      </c>
      <c r="AI15" s="87">
        <v>9205</v>
      </c>
      <c r="AJ15" s="38">
        <v>9322</v>
      </c>
      <c r="AK15" s="38">
        <v>9514</v>
      </c>
      <c r="AL15" s="38">
        <v>9492</v>
      </c>
      <c r="AM15" s="38">
        <v>9600</v>
      </c>
      <c r="AN15" s="38">
        <v>9746</v>
      </c>
      <c r="AO15" s="38">
        <v>10260</v>
      </c>
      <c r="AP15" s="38">
        <v>10478</v>
      </c>
      <c r="AQ15" s="38">
        <v>10572</v>
      </c>
      <c r="AR15" s="38">
        <v>10564</v>
      </c>
      <c r="AS15" s="38">
        <v>10181</v>
      </c>
      <c r="AT15" s="132">
        <v>10035</v>
      </c>
      <c r="AU15" s="87">
        <v>9557</v>
      </c>
      <c r="AV15" s="288">
        <v>9303</v>
      </c>
      <c r="AW15" s="288">
        <v>9428</v>
      </c>
      <c r="AX15" s="288">
        <v>9434</v>
      </c>
      <c r="AY15" s="288">
        <v>9404</v>
      </c>
      <c r="AZ15" s="288">
        <v>9617</v>
      </c>
      <c r="BA15" s="288">
        <v>9706</v>
      </c>
      <c r="BB15" s="288">
        <v>9752</v>
      </c>
      <c r="BC15" s="288">
        <v>9786</v>
      </c>
      <c r="BD15" s="288">
        <v>9762</v>
      </c>
      <c r="BE15" s="288">
        <v>9207</v>
      </c>
      <c r="BF15" s="38">
        <v>9353</v>
      </c>
      <c r="BG15" s="87">
        <v>9231</v>
      </c>
      <c r="BH15" s="288">
        <v>8836</v>
      </c>
      <c r="BI15" s="288">
        <v>8955</v>
      </c>
      <c r="BJ15" s="288">
        <v>9150</v>
      </c>
      <c r="BK15" s="288">
        <v>9189</v>
      </c>
      <c r="BL15" s="288">
        <v>9914</v>
      </c>
      <c r="BM15" s="288">
        <v>9884</v>
      </c>
      <c r="BN15" s="288">
        <v>9946</v>
      </c>
      <c r="BO15" s="288">
        <v>10113</v>
      </c>
      <c r="BP15" s="288">
        <v>10205</v>
      </c>
      <c r="BQ15" s="288">
        <v>10220</v>
      </c>
      <c r="BR15" s="640">
        <v>10401</v>
      </c>
      <c r="BS15" s="640">
        <v>10363</v>
      </c>
      <c r="BT15" s="640">
        <v>10214</v>
      </c>
      <c r="BU15" s="640">
        <v>10142</v>
      </c>
      <c r="BV15" s="640">
        <v>9881</v>
      </c>
      <c r="BW15" s="640">
        <v>9830</v>
      </c>
      <c r="BX15" s="640">
        <v>9930</v>
      </c>
      <c r="BY15" s="640">
        <v>9851</v>
      </c>
      <c r="BZ15" s="640">
        <v>10057</v>
      </c>
      <c r="CA15" s="640">
        <v>9846</v>
      </c>
      <c r="CB15" s="640">
        <v>9913</v>
      </c>
      <c r="CC15" s="640">
        <v>9818</v>
      </c>
      <c r="CD15" s="640">
        <v>9927</v>
      </c>
      <c r="CE15" s="640">
        <v>9915</v>
      </c>
      <c r="CF15" s="640">
        <f>'1.COBERTURA  DANE'!F16+'1.COBERTURA  DANE'!H16+'1.COBERTURA  DANE'!J16</f>
        <v>9702</v>
      </c>
      <c r="CG15" s="241">
        <f t="shared" si="2"/>
        <v>-213</v>
      </c>
      <c r="CH15" s="203">
        <f t="shared" si="3"/>
        <v>-2.1482602118003027</v>
      </c>
      <c r="CI15" s="241">
        <f t="shared" si="4"/>
        <v>-225</v>
      </c>
      <c r="CJ15" s="203">
        <f t="shared" si="5"/>
        <v>-2.2665457842248413</v>
      </c>
      <c r="CN15" s="34" t="s">
        <v>327</v>
      </c>
      <c r="CO15" s="245">
        <v>3793481</v>
      </c>
      <c r="CP15" s="246">
        <v>3876804</v>
      </c>
      <c r="CZ15" s="18">
        <v>495</v>
      </c>
      <c r="DA15" s="18">
        <v>1588</v>
      </c>
      <c r="DC15" s="406">
        <v>40</v>
      </c>
      <c r="DD15" s="18" t="s">
        <v>829</v>
      </c>
      <c r="DE15" s="18">
        <v>1517</v>
      </c>
      <c r="DF15" s="18">
        <v>1486</v>
      </c>
      <c r="DG15" s="18">
        <v>1455</v>
      </c>
      <c r="DH15" s="18">
        <v>1486</v>
      </c>
    </row>
    <row r="16" spans="1:112" ht="15" outlineLevel="2">
      <c r="A16" s="84">
        <v>495</v>
      </c>
      <c r="B16" s="27" t="s">
        <v>119</v>
      </c>
      <c r="C16" s="50" t="s">
        <v>86</v>
      </c>
      <c r="D16" s="50">
        <v>1443</v>
      </c>
      <c r="E16" s="50">
        <v>1449</v>
      </c>
      <c r="F16" s="50">
        <v>1461</v>
      </c>
      <c r="G16" s="50">
        <v>1470</v>
      </c>
      <c r="H16" s="50">
        <v>1465</v>
      </c>
      <c r="I16" s="1">
        <v>1451</v>
      </c>
      <c r="J16" s="408">
        <v>1588</v>
      </c>
      <c r="K16" s="288">
        <v>1367</v>
      </c>
      <c r="L16" s="38">
        <v>1260</v>
      </c>
      <c r="M16" s="38">
        <v>1250</v>
      </c>
      <c r="N16" s="38">
        <v>1305</v>
      </c>
      <c r="O16" s="38">
        <v>1310</v>
      </c>
      <c r="P16" s="38">
        <v>1379</v>
      </c>
      <c r="Q16" s="38">
        <v>1375</v>
      </c>
      <c r="R16" s="38">
        <v>1434</v>
      </c>
      <c r="S16" s="38">
        <v>1488</v>
      </c>
      <c r="T16" s="38">
        <v>1620</v>
      </c>
      <c r="U16" s="38">
        <v>1643</v>
      </c>
      <c r="V16" s="132">
        <v>1816</v>
      </c>
      <c r="W16" s="87">
        <v>1475</v>
      </c>
      <c r="X16" s="38">
        <v>1302</v>
      </c>
      <c r="Y16" s="38">
        <v>1864</v>
      </c>
      <c r="Z16" s="38">
        <v>1868</v>
      </c>
      <c r="AA16" s="38">
        <v>1679</v>
      </c>
      <c r="AB16" s="38">
        <v>1681</v>
      </c>
      <c r="AC16" s="38">
        <v>1731</v>
      </c>
      <c r="AD16" s="38">
        <v>1802</v>
      </c>
      <c r="AE16" s="38">
        <v>1797</v>
      </c>
      <c r="AF16" s="38">
        <v>1831</v>
      </c>
      <c r="AG16" s="38">
        <v>1807</v>
      </c>
      <c r="AH16" s="132">
        <v>1680</v>
      </c>
      <c r="AI16" s="87">
        <v>1493</v>
      </c>
      <c r="AJ16" s="38">
        <v>1512</v>
      </c>
      <c r="AK16" s="38">
        <v>1452</v>
      </c>
      <c r="AL16" s="38">
        <v>1476</v>
      </c>
      <c r="AM16" s="38">
        <v>1503</v>
      </c>
      <c r="AN16" s="38">
        <v>1510</v>
      </c>
      <c r="AO16" s="38">
        <v>1602</v>
      </c>
      <c r="AP16" s="38">
        <v>1614</v>
      </c>
      <c r="AQ16" s="38">
        <v>1651</v>
      </c>
      <c r="AR16" s="38">
        <v>1754</v>
      </c>
      <c r="AS16" s="38">
        <v>1643</v>
      </c>
      <c r="AT16" s="132">
        <v>1592</v>
      </c>
      <c r="AU16" s="87">
        <v>1452</v>
      </c>
      <c r="AV16" s="288">
        <v>1370</v>
      </c>
      <c r="AW16" s="288">
        <v>1418</v>
      </c>
      <c r="AX16" s="288">
        <v>1432</v>
      </c>
      <c r="AY16" s="288">
        <v>1411</v>
      </c>
      <c r="AZ16" s="288">
        <v>1407</v>
      </c>
      <c r="BA16" s="288">
        <v>1406</v>
      </c>
      <c r="BB16" s="288">
        <v>1406</v>
      </c>
      <c r="BC16" s="288">
        <v>1370</v>
      </c>
      <c r="BD16" s="288">
        <v>1380</v>
      </c>
      <c r="BE16" s="288">
        <v>1232</v>
      </c>
      <c r="BF16" s="38">
        <v>1397</v>
      </c>
      <c r="BG16" s="87">
        <v>1584</v>
      </c>
      <c r="BH16" s="288">
        <v>1400</v>
      </c>
      <c r="BI16" s="288">
        <v>1410</v>
      </c>
      <c r="BJ16" s="288">
        <v>1451</v>
      </c>
      <c r="BK16" s="288">
        <v>1489</v>
      </c>
      <c r="BL16" s="288">
        <v>1737</v>
      </c>
      <c r="BM16" s="288">
        <v>1651</v>
      </c>
      <c r="BN16" s="288">
        <v>1680</v>
      </c>
      <c r="BO16" s="288">
        <v>1725</v>
      </c>
      <c r="BP16" s="288">
        <v>1756</v>
      </c>
      <c r="BQ16" s="288">
        <v>1783</v>
      </c>
      <c r="BR16" s="640">
        <v>1811</v>
      </c>
      <c r="BS16" s="640">
        <v>1803</v>
      </c>
      <c r="BT16" s="640">
        <v>1782</v>
      </c>
      <c r="BU16" s="640">
        <v>1634</v>
      </c>
      <c r="BV16" s="640">
        <v>1551</v>
      </c>
      <c r="BW16" s="640">
        <v>1551</v>
      </c>
      <c r="BX16" s="640">
        <v>1562</v>
      </c>
      <c r="BY16" s="640">
        <v>1702</v>
      </c>
      <c r="BZ16" s="640">
        <v>1589</v>
      </c>
      <c r="CA16" s="640">
        <v>1605</v>
      </c>
      <c r="CB16" s="640">
        <v>1618</v>
      </c>
      <c r="CC16" s="640">
        <v>1612</v>
      </c>
      <c r="CD16" s="640">
        <v>1654</v>
      </c>
      <c r="CE16" s="640">
        <v>1648</v>
      </c>
      <c r="CF16" s="640">
        <f>'1.COBERTURA  DANE'!F17+'1.COBERTURA  DANE'!H17+'1.COBERTURA  DANE'!J17</f>
        <v>1579</v>
      </c>
      <c r="CG16" s="241">
        <f t="shared" si="2"/>
        <v>-69</v>
      </c>
      <c r="CH16" s="203">
        <f t="shared" si="3"/>
        <v>-4.1868932038834954</v>
      </c>
      <c r="CI16" s="241">
        <f t="shared" si="4"/>
        <v>-75</v>
      </c>
      <c r="CJ16" s="203">
        <f t="shared" si="5"/>
        <v>-4.5344619105199522</v>
      </c>
      <c r="CN16" s="34" t="s">
        <v>328</v>
      </c>
      <c r="CO16" s="245">
        <v>3793303</v>
      </c>
      <c r="CP16" s="246">
        <v>3879593</v>
      </c>
      <c r="CZ16" s="18">
        <v>790</v>
      </c>
      <c r="DA16" s="18">
        <v>2495</v>
      </c>
      <c r="DC16" s="406">
        <v>42</v>
      </c>
      <c r="DD16" s="18" t="s">
        <v>830</v>
      </c>
      <c r="DE16" s="18">
        <v>7414</v>
      </c>
      <c r="DF16" s="18">
        <v>7256</v>
      </c>
      <c r="DG16" s="18">
        <v>7207</v>
      </c>
      <c r="DH16" s="18">
        <v>7168</v>
      </c>
    </row>
    <row r="17" spans="1:112" ht="15" outlineLevel="2">
      <c r="A17" s="84">
        <v>790</v>
      </c>
      <c r="B17" s="27" t="s">
        <v>119</v>
      </c>
      <c r="C17" s="50" t="s">
        <v>98</v>
      </c>
      <c r="D17" s="50">
        <v>2136</v>
      </c>
      <c r="E17" s="50">
        <v>2192</v>
      </c>
      <c r="F17" s="50">
        <v>2223</v>
      </c>
      <c r="G17" s="50">
        <v>2309</v>
      </c>
      <c r="H17" s="50">
        <v>2360</v>
      </c>
      <c r="I17" s="1">
        <v>2327</v>
      </c>
      <c r="J17" s="408">
        <v>2495</v>
      </c>
      <c r="K17" s="288">
        <v>2309</v>
      </c>
      <c r="L17" s="38">
        <v>2227</v>
      </c>
      <c r="M17" s="38">
        <v>2333</v>
      </c>
      <c r="N17" s="38">
        <v>2323</v>
      </c>
      <c r="O17" s="38">
        <v>2302</v>
      </c>
      <c r="P17" s="38">
        <v>2258</v>
      </c>
      <c r="Q17" s="38">
        <v>2349</v>
      </c>
      <c r="R17" s="38">
        <v>2395</v>
      </c>
      <c r="S17" s="38">
        <v>2470</v>
      </c>
      <c r="T17" s="38">
        <v>2530</v>
      </c>
      <c r="U17" s="38">
        <v>2538</v>
      </c>
      <c r="V17" s="132">
        <v>2728</v>
      </c>
      <c r="W17" s="87">
        <v>2334</v>
      </c>
      <c r="X17" s="38">
        <v>2359</v>
      </c>
      <c r="Y17" s="38">
        <v>2637</v>
      </c>
      <c r="Z17" s="38">
        <v>2731</v>
      </c>
      <c r="AA17" s="38">
        <v>2693</v>
      </c>
      <c r="AB17" s="38">
        <v>2775</v>
      </c>
      <c r="AC17" s="38">
        <v>2648</v>
      </c>
      <c r="AD17" s="38">
        <v>2555</v>
      </c>
      <c r="AE17" s="38">
        <v>2539</v>
      </c>
      <c r="AF17" s="38">
        <v>2609</v>
      </c>
      <c r="AG17" s="38">
        <v>2653</v>
      </c>
      <c r="AH17" s="132">
        <v>2649</v>
      </c>
      <c r="AI17" s="87">
        <v>2487</v>
      </c>
      <c r="AJ17" s="38">
        <v>2583</v>
      </c>
      <c r="AK17" s="38">
        <v>2654</v>
      </c>
      <c r="AL17" s="38">
        <v>2660</v>
      </c>
      <c r="AM17" s="38">
        <v>2730</v>
      </c>
      <c r="AN17" s="38">
        <v>2740</v>
      </c>
      <c r="AO17" s="38">
        <v>2928</v>
      </c>
      <c r="AP17" s="38">
        <v>2993</v>
      </c>
      <c r="AQ17" s="38">
        <v>3046</v>
      </c>
      <c r="AR17" s="38">
        <v>3198</v>
      </c>
      <c r="AS17" s="38">
        <v>3114</v>
      </c>
      <c r="AT17" s="132">
        <v>3054</v>
      </c>
      <c r="AU17" s="87">
        <v>2866</v>
      </c>
      <c r="AV17" s="288">
        <v>2797</v>
      </c>
      <c r="AW17" s="288">
        <v>2820</v>
      </c>
      <c r="AX17" s="288">
        <v>2831</v>
      </c>
      <c r="AY17" s="288">
        <v>2785</v>
      </c>
      <c r="AZ17" s="288">
        <v>2846</v>
      </c>
      <c r="BA17" s="288">
        <v>2870</v>
      </c>
      <c r="BB17" s="288">
        <v>2899</v>
      </c>
      <c r="BC17" s="288">
        <v>2919</v>
      </c>
      <c r="BD17" s="288">
        <v>2924</v>
      </c>
      <c r="BE17" s="288">
        <v>2763</v>
      </c>
      <c r="BF17" s="38">
        <v>2821</v>
      </c>
      <c r="BG17" s="87">
        <v>2775</v>
      </c>
      <c r="BH17" s="288">
        <v>2452</v>
      </c>
      <c r="BI17" s="288">
        <v>2431</v>
      </c>
      <c r="BJ17" s="288">
        <v>2599</v>
      </c>
      <c r="BK17" s="288">
        <v>2609</v>
      </c>
      <c r="BL17" s="288">
        <v>2997</v>
      </c>
      <c r="BM17" s="288">
        <v>2950</v>
      </c>
      <c r="BN17" s="288">
        <v>2977</v>
      </c>
      <c r="BO17" s="288">
        <v>3033</v>
      </c>
      <c r="BP17" s="288">
        <v>3036</v>
      </c>
      <c r="BQ17" s="288">
        <v>3078</v>
      </c>
      <c r="BR17" s="640">
        <v>3173</v>
      </c>
      <c r="BS17" s="640">
        <v>3130</v>
      </c>
      <c r="BT17" s="640">
        <v>3104</v>
      </c>
      <c r="BU17" s="640">
        <v>3058</v>
      </c>
      <c r="BV17" s="640">
        <v>2923</v>
      </c>
      <c r="BW17" s="640">
        <v>2888</v>
      </c>
      <c r="BX17" s="640">
        <v>2902</v>
      </c>
      <c r="BY17" s="640">
        <v>2892</v>
      </c>
      <c r="BZ17" s="640">
        <v>2857</v>
      </c>
      <c r="CA17" s="640">
        <v>2850</v>
      </c>
      <c r="CB17" s="640">
        <v>2849</v>
      </c>
      <c r="CC17" s="640">
        <v>2874</v>
      </c>
      <c r="CD17" s="640">
        <v>2973</v>
      </c>
      <c r="CE17" s="640">
        <v>2945</v>
      </c>
      <c r="CF17" s="640">
        <f>'1.COBERTURA  DANE'!F18+'1.COBERTURA  DANE'!H18+'1.COBERTURA  DANE'!J18</f>
        <v>2900</v>
      </c>
      <c r="CG17" s="241">
        <f t="shared" si="2"/>
        <v>-45</v>
      </c>
      <c r="CH17" s="203">
        <f t="shared" si="3"/>
        <v>-1.5280135823429541</v>
      </c>
      <c r="CI17" s="241">
        <f t="shared" si="4"/>
        <v>-73</v>
      </c>
      <c r="CJ17" s="203">
        <f t="shared" si="5"/>
        <v>-2.4554322233434243</v>
      </c>
      <c r="CN17" s="59" t="s">
        <v>329</v>
      </c>
      <c r="CO17" s="246">
        <v>3810573</v>
      </c>
      <c r="CP17" s="8">
        <f>CF4</f>
        <v>3866307</v>
      </c>
      <c r="CZ17" s="18">
        <v>895</v>
      </c>
      <c r="DA17" s="18">
        <v>2482</v>
      </c>
      <c r="DC17" s="406">
        <v>44</v>
      </c>
      <c r="DD17" s="18" t="s">
        <v>831</v>
      </c>
      <c r="DE17" s="18">
        <v>1186</v>
      </c>
      <c r="DF17" s="18">
        <v>1151</v>
      </c>
      <c r="DG17" s="18">
        <v>1152</v>
      </c>
      <c r="DH17" s="18">
        <v>1136</v>
      </c>
    </row>
    <row r="18" spans="1:112" ht="15" outlineLevel="2">
      <c r="A18" s="84">
        <v>895</v>
      </c>
      <c r="B18" s="27" t="s">
        <v>119</v>
      </c>
      <c r="C18" s="51" t="s">
        <v>120</v>
      </c>
      <c r="D18" s="50">
        <v>2414</v>
      </c>
      <c r="E18" s="51">
        <v>2394</v>
      </c>
      <c r="F18" s="50">
        <v>2461</v>
      </c>
      <c r="G18" s="50">
        <v>2498</v>
      </c>
      <c r="H18" s="50">
        <v>2418</v>
      </c>
      <c r="I18" s="1">
        <v>2443</v>
      </c>
      <c r="J18" s="408">
        <v>2482</v>
      </c>
      <c r="K18" s="288">
        <v>2301</v>
      </c>
      <c r="L18" s="38">
        <v>2344</v>
      </c>
      <c r="M18" s="38">
        <v>2374</v>
      </c>
      <c r="N18" s="38">
        <v>2395</v>
      </c>
      <c r="O18" s="38">
        <v>2375</v>
      </c>
      <c r="P18" s="38">
        <v>2420</v>
      </c>
      <c r="Q18" s="38">
        <v>2344</v>
      </c>
      <c r="R18" s="38">
        <v>2427</v>
      </c>
      <c r="S18" s="38">
        <v>2489</v>
      </c>
      <c r="T18" s="38">
        <v>2471</v>
      </c>
      <c r="U18" s="38">
        <v>2538</v>
      </c>
      <c r="V18" s="132">
        <v>2835</v>
      </c>
      <c r="W18" s="87">
        <v>2363</v>
      </c>
      <c r="X18" s="38">
        <v>2387</v>
      </c>
      <c r="Y18" s="38">
        <v>2709</v>
      </c>
      <c r="Z18" s="38">
        <v>2723</v>
      </c>
      <c r="AA18" s="38">
        <v>2651</v>
      </c>
      <c r="AB18" s="38">
        <v>2638</v>
      </c>
      <c r="AC18" s="38">
        <v>2571</v>
      </c>
      <c r="AD18" s="38">
        <v>2523</v>
      </c>
      <c r="AE18" s="38">
        <v>2415</v>
      </c>
      <c r="AF18" s="38">
        <v>2425</v>
      </c>
      <c r="AG18" s="38">
        <v>2406</v>
      </c>
      <c r="AH18" s="132">
        <v>2435</v>
      </c>
      <c r="AI18" s="87">
        <v>2258</v>
      </c>
      <c r="AJ18" s="38">
        <v>2272</v>
      </c>
      <c r="AK18" s="38">
        <v>2276</v>
      </c>
      <c r="AL18" s="38">
        <v>2225</v>
      </c>
      <c r="AM18" s="38">
        <v>2343</v>
      </c>
      <c r="AN18" s="38">
        <v>2320</v>
      </c>
      <c r="AO18" s="38">
        <v>2394</v>
      </c>
      <c r="AP18" s="38">
        <v>2509</v>
      </c>
      <c r="AQ18" s="38">
        <v>2552</v>
      </c>
      <c r="AR18" s="38">
        <v>2639</v>
      </c>
      <c r="AS18" s="38">
        <v>2448</v>
      </c>
      <c r="AT18" s="132">
        <v>2393</v>
      </c>
      <c r="AU18" s="87">
        <v>2327</v>
      </c>
      <c r="AV18" s="288">
        <v>2271</v>
      </c>
      <c r="AW18" s="288">
        <v>2258</v>
      </c>
      <c r="AX18" s="288">
        <v>2247</v>
      </c>
      <c r="AY18" s="288">
        <v>2247</v>
      </c>
      <c r="AZ18" s="288">
        <v>2317</v>
      </c>
      <c r="BA18" s="288">
        <v>2408</v>
      </c>
      <c r="BB18" s="288">
        <v>2437</v>
      </c>
      <c r="BC18" s="288">
        <v>2427</v>
      </c>
      <c r="BD18" s="288">
        <v>2405</v>
      </c>
      <c r="BE18" s="288">
        <v>2158</v>
      </c>
      <c r="BF18" s="38">
        <v>2248</v>
      </c>
      <c r="BG18" s="87">
        <v>2268</v>
      </c>
      <c r="BH18" s="288">
        <v>2066</v>
      </c>
      <c r="BI18" s="288">
        <v>2106</v>
      </c>
      <c r="BJ18" s="288">
        <v>2200</v>
      </c>
      <c r="BK18" s="288">
        <v>2186</v>
      </c>
      <c r="BL18" s="288">
        <v>2489</v>
      </c>
      <c r="BM18" s="288">
        <v>2433</v>
      </c>
      <c r="BN18" s="288">
        <v>2472</v>
      </c>
      <c r="BO18" s="288">
        <v>2555</v>
      </c>
      <c r="BP18" s="288">
        <v>2568</v>
      </c>
      <c r="BQ18" s="288">
        <v>2555</v>
      </c>
      <c r="BR18" s="640">
        <v>2631</v>
      </c>
      <c r="BS18" s="640">
        <v>2586</v>
      </c>
      <c r="BT18" s="640">
        <v>2596</v>
      </c>
      <c r="BU18" s="640">
        <v>2541</v>
      </c>
      <c r="BV18" s="640">
        <v>2486</v>
      </c>
      <c r="BW18" s="640">
        <v>2474</v>
      </c>
      <c r="BX18" s="640">
        <v>2511</v>
      </c>
      <c r="BY18" s="640">
        <v>2583</v>
      </c>
      <c r="BZ18" s="640">
        <v>2500</v>
      </c>
      <c r="CA18" s="640">
        <v>2607</v>
      </c>
      <c r="CB18" s="640">
        <v>2616</v>
      </c>
      <c r="CC18" s="640">
        <v>2570</v>
      </c>
      <c r="CD18" s="640">
        <v>2610</v>
      </c>
      <c r="CE18" s="640">
        <v>2579</v>
      </c>
      <c r="CF18" s="640">
        <f>'1.COBERTURA  DANE'!F19+'1.COBERTURA  DANE'!H19+'1.COBERTURA  DANE'!J19</f>
        <v>2441</v>
      </c>
      <c r="CG18" s="241">
        <f t="shared" si="2"/>
        <v>-138</v>
      </c>
      <c r="CH18" s="203">
        <f t="shared" si="3"/>
        <v>-5.3509112058937571</v>
      </c>
      <c r="CI18" s="241">
        <f t="shared" si="4"/>
        <v>-169</v>
      </c>
      <c r="CJ18" s="203">
        <f t="shared" si="5"/>
        <v>-6.4750957854406126</v>
      </c>
      <c r="CZ18" s="18">
        <v>45</v>
      </c>
      <c r="DA18" s="18">
        <v>85302</v>
      </c>
      <c r="DC18" s="406">
        <v>45</v>
      </c>
      <c r="DD18" s="18" t="s">
        <v>832</v>
      </c>
      <c r="DE18" s="18">
        <v>84444</v>
      </c>
      <c r="DF18" s="18">
        <v>83844</v>
      </c>
      <c r="DG18" s="18">
        <v>83962</v>
      </c>
      <c r="DH18" s="18">
        <v>83764</v>
      </c>
    </row>
    <row r="19" spans="1:112" ht="15" outlineLevel="1">
      <c r="A19" s="338" t="s">
        <v>149</v>
      </c>
      <c r="B19" s="49"/>
      <c r="C19" s="52"/>
      <c r="D19" s="86">
        <f t="shared" ref="D19:V19" si="7">SUM(D20:D30)</f>
        <v>175359</v>
      </c>
      <c r="E19" s="86">
        <f t="shared" si="7"/>
        <v>174451</v>
      </c>
      <c r="F19" s="86">
        <f t="shared" si="7"/>
        <v>176154</v>
      </c>
      <c r="G19" s="86">
        <f t="shared" si="7"/>
        <v>177022</v>
      </c>
      <c r="H19" s="86">
        <f t="shared" si="7"/>
        <v>178523</v>
      </c>
      <c r="I19" s="86">
        <f t="shared" si="7"/>
        <v>177971</v>
      </c>
      <c r="J19" s="86">
        <f t="shared" si="7"/>
        <v>179620</v>
      </c>
      <c r="K19" s="287">
        <f t="shared" si="7"/>
        <v>175661</v>
      </c>
      <c r="L19" s="86">
        <f t="shared" si="7"/>
        <v>172963</v>
      </c>
      <c r="M19" s="86">
        <f t="shared" si="7"/>
        <v>174184</v>
      </c>
      <c r="N19" s="86">
        <f t="shared" si="7"/>
        <v>176869</v>
      </c>
      <c r="O19" s="86">
        <f>SUM(O20:O30)</f>
        <v>177752</v>
      </c>
      <c r="P19" s="86">
        <f t="shared" si="7"/>
        <v>178792</v>
      </c>
      <c r="Q19" s="86">
        <f t="shared" si="7"/>
        <v>176347</v>
      </c>
      <c r="R19" s="86">
        <f t="shared" si="7"/>
        <v>174956</v>
      </c>
      <c r="S19" s="86">
        <f t="shared" si="7"/>
        <v>176472</v>
      </c>
      <c r="T19" s="86">
        <f t="shared" si="7"/>
        <v>177633</v>
      </c>
      <c r="U19" s="86">
        <f t="shared" si="7"/>
        <v>178160</v>
      </c>
      <c r="V19" s="131">
        <f t="shared" si="7"/>
        <v>182187</v>
      </c>
      <c r="W19" s="85">
        <f>SUM(W20:W30)</f>
        <v>172751</v>
      </c>
      <c r="X19" s="86">
        <f>SUM(X20:X30)</f>
        <v>169490</v>
      </c>
      <c r="Y19" s="86">
        <f>SUM(Y20:Y30)</f>
        <v>171722</v>
      </c>
      <c r="Z19" s="86">
        <f>SUM(Z20:Z30)</f>
        <v>171959</v>
      </c>
      <c r="AA19" s="86">
        <f>SUM(AA20:AA30)</f>
        <v>173099</v>
      </c>
      <c r="AB19" s="86">
        <v>173973</v>
      </c>
      <c r="AC19" s="86">
        <v>173117</v>
      </c>
      <c r="AD19" s="86">
        <v>173384</v>
      </c>
      <c r="AE19" s="86">
        <v>168449</v>
      </c>
      <c r="AF19" s="86">
        <v>171542</v>
      </c>
      <c r="AG19" s="86">
        <v>171820</v>
      </c>
      <c r="AH19" s="131">
        <v>172573</v>
      </c>
      <c r="AI19" s="85">
        <v>169881</v>
      </c>
      <c r="AJ19" s="86">
        <v>170224</v>
      </c>
      <c r="AK19" s="86">
        <v>172026</v>
      </c>
      <c r="AL19" s="86">
        <v>171603</v>
      </c>
      <c r="AM19" s="86">
        <v>173537</v>
      </c>
      <c r="AN19" s="86">
        <v>177278</v>
      </c>
      <c r="AO19" s="86">
        <v>180778</v>
      </c>
      <c r="AP19" s="86">
        <v>184318</v>
      </c>
      <c r="AQ19" s="86">
        <v>185217</v>
      </c>
      <c r="AR19" s="86">
        <v>187447</v>
      </c>
      <c r="AS19" s="86">
        <v>186998</v>
      </c>
      <c r="AT19" s="131">
        <v>183061</v>
      </c>
      <c r="AU19" s="85">
        <v>177660</v>
      </c>
      <c r="AV19" s="287">
        <v>175640</v>
      </c>
      <c r="AW19" s="287">
        <v>176763</v>
      </c>
      <c r="AX19" s="287">
        <v>178680</v>
      </c>
      <c r="AY19" s="287">
        <v>178156</v>
      </c>
      <c r="AZ19" s="287">
        <v>179848</v>
      </c>
      <c r="BA19" s="287">
        <v>185881</v>
      </c>
      <c r="BB19" s="287">
        <v>188152</v>
      </c>
      <c r="BC19" s="287">
        <v>189789</v>
      </c>
      <c r="BD19" s="287">
        <v>190793</v>
      </c>
      <c r="BE19" s="287">
        <v>187587</v>
      </c>
      <c r="BF19" s="86">
        <v>187854</v>
      </c>
      <c r="BG19" s="85">
        <v>185482</v>
      </c>
      <c r="BH19" s="287">
        <v>182640</v>
      </c>
      <c r="BI19" s="287">
        <v>185277</v>
      </c>
      <c r="BJ19" s="287">
        <v>188878</v>
      </c>
      <c r="BK19" s="287">
        <v>190041</v>
      </c>
      <c r="BL19" s="287">
        <v>192992</v>
      </c>
      <c r="BM19" s="287">
        <v>196634</v>
      </c>
      <c r="BN19" s="287">
        <v>197153</v>
      </c>
      <c r="BO19" s="287">
        <v>198355</v>
      </c>
      <c r="BP19" s="287">
        <v>200435</v>
      </c>
      <c r="BQ19" s="287">
        <v>199888</v>
      </c>
      <c r="BR19" s="639">
        <v>200196</v>
      </c>
      <c r="BS19" s="639">
        <v>197464</v>
      </c>
      <c r="BT19" s="639">
        <v>195484</v>
      </c>
      <c r="BU19" s="639">
        <v>198122</v>
      </c>
      <c r="BV19" s="639">
        <v>196087</v>
      </c>
      <c r="BW19" s="639">
        <v>196261</v>
      </c>
      <c r="BX19" s="639">
        <v>198565</v>
      </c>
      <c r="BY19" s="639">
        <v>198863</v>
      </c>
      <c r="BZ19" s="639">
        <v>200956</v>
      </c>
      <c r="CA19" s="639">
        <v>208058</v>
      </c>
      <c r="CB19" s="639">
        <v>207895</v>
      </c>
      <c r="CC19" s="639">
        <v>207022</v>
      </c>
      <c r="CD19" s="639">
        <v>207301</v>
      </c>
      <c r="CE19" s="639">
        <v>204380</v>
      </c>
      <c r="CF19" s="639">
        <f>'1.COBERTURA  DANE'!F20+'1.COBERTURA  DANE'!H20+'1.COBERTURA  DANE'!J20</f>
        <v>203946</v>
      </c>
      <c r="CG19" s="241">
        <f t="shared" si="2"/>
        <v>-434</v>
      </c>
      <c r="CH19" s="203">
        <f t="shared" si="3"/>
        <v>-0.21234954496526082</v>
      </c>
      <c r="CI19" s="241">
        <f t="shared" si="4"/>
        <v>-3355</v>
      </c>
      <c r="CJ19" s="203">
        <f t="shared" si="5"/>
        <v>-1.6184195927660745</v>
      </c>
      <c r="CZ19" s="18">
        <v>51</v>
      </c>
      <c r="DA19" s="18">
        <v>3697</v>
      </c>
      <c r="DC19" s="406">
        <v>51</v>
      </c>
      <c r="DD19" s="18" t="s">
        <v>67</v>
      </c>
      <c r="DE19" s="18">
        <v>3682</v>
      </c>
      <c r="DF19" s="18">
        <v>3664</v>
      </c>
      <c r="DG19" s="18">
        <v>3601</v>
      </c>
      <c r="DH19" s="18">
        <v>3592</v>
      </c>
    </row>
    <row r="20" spans="1:112" ht="15" outlineLevel="2">
      <c r="A20" s="84">
        <v>45</v>
      </c>
      <c r="B20" s="27" t="s">
        <v>148</v>
      </c>
      <c r="C20" s="50" t="s">
        <v>6</v>
      </c>
      <c r="D20" s="50">
        <v>83764</v>
      </c>
      <c r="E20" s="50">
        <v>83465</v>
      </c>
      <c r="F20" s="50">
        <v>83962</v>
      </c>
      <c r="G20" s="50">
        <v>83844</v>
      </c>
      <c r="H20" s="50">
        <v>84444</v>
      </c>
      <c r="I20" s="1">
        <v>84522</v>
      </c>
      <c r="J20" s="408">
        <v>85302</v>
      </c>
      <c r="K20" s="288">
        <v>83912</v>
      </c>
      <c r="L20" s="38">
        <v>83154</v>
      </c>
      <c r="M20" s="38">
        <v>83279</v>
      </c>
      <c r="N20" s="38">
        <v>83973</v>
      </c>
      <c r="O20" s="38">
        <v>84504</v>
      </c>
      <c r="P20" s="38">
        <v>84953</v>
      </c>
      <c r="Q20" s="38">
        <v>83924</v>
      </c>
      <c r="R20" s="38">
        <v>83314</v>
      </c>
      <c r="S20" s="38">
        <v>83985</v>
      </c>
      <c r="T20" s="38">
        <v>83780</v>
      </c>
      <c r="U20" s="38">
        <v>83912</v>
      </c>
      <c r="V20" s="132">
        <v>84099</v>
      </c>
      <c r="W20" s="87">
        <v>81292</v>
      </c>
      <c r="X20" s="38">
        <v>80416</v>
      </c>
      <c r="Y20" s="38">
        <v>80618</v>
      </c>
      <c r="Z20" s="38">
        <v>80638</v>
      </c>
      <c r="AA20" s="38">
        <v>80568</v>
      </c>
      <c r="AB20" s="38">
        <v>81002</v>
      </c>
      <c r="AC20" s="38">
        <v>80517</v>
      </c>
      <c r="AD20" s="38">
        <v>80632</v>
      </c>
      <c r="AE20" s="38">
        <v>81567</v>
      </c>
      <c r="AF20" s="38">
        <v>79910</v>
      </c>
      <c r="AG20" s="38">
        <v>80016</v>
      </c>
      <c r="AH20" s="132">
        <v>80135</v>
      </c>
      <c r="AI20" s="87">
        <v>79124</v>
      </c>
      <c r="AJ20" s="38">
        <v>78901</v>
      </c>
      <c r="AK20" s="38">
        <v>80582</v>
      </c>
      <c r="AL20" s="38">
        <v>79899</v>
      </c>
      <c r="AM20" s="38">
        <v>80278</v>
      </c>
      <c r="AN20" s="38">
        <v>81660</v>
      </c>
      <c r="AO20" s="38">
        <v>82396</v>
      </c>
      <c r="AP20" s="38">
        <v>83844</v>
      </c>
      <c r="AQ20" s="38">
        <v>84032</v>
      </c>
      <c r="AR20" s="38">
        <v>84381</v>
      </c>
      <c r="AS20" s="38">
        <v>84006</v>
      </c>
      <c r="AT20" s="132">
        <v>81647</v>
      </c>
      <c r="AU20" s="87">
        <v>80470</v>
      </c>
      <c r="AV20" s="288">
        <v>79713</v>
      </c>
      <c r="AW20" s="288">
        <v>80184</v>
      </c>
      <c r="AX20" s="288">
        <v>80828</v>
      </c>
      <c r="AY20" s="288">
        <v>80592</v>
      </c>
      <c r="AZ20" s="288">
        <v>81293</v>
      </c>
      <c r="BA20" s="288">
        <v>83862</v>
      </c>
      <c r="BB20" s="288">
        <v>84575</v>
      </c>
      <c r="BC20" s="288">
        <v>85057</v>
      </c>
      <c r="BD20" s="288">
        <v>85564</v>
      </c>
      <c r="BE20" s="288">
        <v>84370</v>
      </c>
      <c r="BF20" s="38">
        <v>84430</v>
      </c>
      <c r="BG20" s="87">
        <v>83077</v>
      </c>
      <c r="BH20" s="288">
        <v>82504</v>
      </c>
      <c r="BI20" s="288">
        <v>83439</v>
      </c>
      <c r="BJ20" s="288">
        <v>84785</v>
      </c>
      <c r="BK20" s="288">
        <v>85133</v>
      </c>
      <c r="BL20" s="288">
        <v>86249</v>
      </c>
      <c r="BM20" s="288">
        <v>86970</v>
      </c>
      <c r="BN20" s="288">
        <v>87143</v>
      </c>
      <c r="BO20" s="288">
        <v>87672</v>
      </c>
      <c r="BP20" s="288">
        <v>88532</v>
      </c>
      <c r="BQ20" s="288">
        <v>88364</v>
      </c>
      <c r="BR20" s="640">
        <v>88622</v>
      </c>
      <c r="BS20" s="640">
        <v>87876</v>
      </c>
      <c r="BT20" s="640">
        <v>87328</v>
      </c>
      <c r="BU20" s="640">
        <v>88274</v>
      </c>
      <c r="BV20" s="640">
        <v>87326</v>
      </c>
      <c r="BW20" s="640">
        <v>87253</v>
      </c>
      <c r="BX20" s="640">
        <v>87674</v>
      </c>
      <c r="BY20" s="640">
        <v>87864</v>
      </c>
      <c r="BZ20" s="640">
        <v>88267</v>
      </c>
      <c r="CA20" s="640">
        <v>90952</v>
      </c>
      <c r="CB20" s="640">
        <v>90707</v>
      </c>
      <c r="CC20" s="640">
        <v>90481</v>
      </c>
      <c r="CD20" s="640">
        <v>90691</v>
      </c>
      <c r="CE20" s="640">
        <v>89765</v>
      </c>
      <c r="CF20" s="640">
        <f>'1.COBERTURA  DANE'!F21+'1.COBERTURA  DANE'!H21+'1.COBERTURA  DANE'!J21</f>
        <v>89611</v>
      </c>
      <c r="CG20" s="241">
        <f t="shared" si="2"/>
        <v>-154</v>
      </c>
      <c r="CH20" s="203">
        <f t="shared" si="3"/>
        <v>-0.17155907090736924</v>
      </c>
      <c r="CI20" s="241">
        <f t="shared" si="4"/>
        <v>-1080</v>
      </c>
      <c r="CJ20" s="203">
        <f t="shared" si="5"/>
        <v>-1.1908568656206238</v>
      </c>
      <c r="CZ20" s="18">
        <v>147</v>
      </c>
      <c r="DA20" s="18">
        <v>22099</v>
      </c>
      <c r="DC20" s="406">
        <v>55</v>
      </c>
      <c r="DD20" s="18" t="s">
        <v>68</v>
      </c>
      <c r="DE20" s="18">
        <v>598</v>
      </c>
      <c r="DF20" s="18">
        <v>594</v>
      </c>
      <c r="DG20" s="18">
        <v>568</v>
      </c>
      <c r="DH20" s="18">
        <v>547</v>
      </c>
    </row>
    <row r="21" spans="1:112" ht="15" outlineLevel="2">
      <c r="A21" s="84">
        <v>51</v>
      </c>
      <c r="B21" s="27" t="s">
        <v>148</v>
      </c>
      <c r="C21" s="50" t="s">
        <v>67</v>
      </c>
      <c r="D21" s="50">
        <v>3592</v>
      </c>
      <c r="E21" s="50">
        <v>3580</v>
      </c>
      <c r="F21" s="50">
        <v>3601</v>
      </c>
      <c r="G21" s="50">
        <v>3664</v>
      </c>
      <c r="H21" s="50">
        <v>3682</v>
      </c>
      <c r="I21" s="1">
        <v>3595</v>
      </c>
      <c r="J21" s="408">
        <v>3697</v>
      </c>
      <c r="K21" s="288">
        <v>3555</v>
      </c>
      <c r="L21" s="38">
        <v>3472</v>
      </c>
      <c r="M21" s="38">
        <v>3592</v>
      </c>
      <c r="N21" s="38">
        <v>3723</v>
      </c>
      <c r="O21" s="38">
        <v>3737</v>
      </c>
      <c r="P21" s="38">
        <v>3693</v>
      </c>
      <c r="Q21" s="38">
        <v>3631</v>
      </c>
      <c r="R21" s="38">
        <v>3597</v>
      </c>
      <c r="S21" s="38">
        <v>3835</v>
      </c>
      <c r="T21" s="38">
        <v>4062</v>
      </c>
      <c r="U21" s="38">
        <v>4176</v>
      </c>
      <c r="V21" s="132">
        <v>4544</v>
      </c>
      <c r="W21" s="87">
        <v>3820</v>
      </c>
      <c r="X21" s="38">
        <v>3642</v>
      </c>
      <c r="Y21" s="38">
        <v>3904</v>
      </c>
      <c r="Z21" s="38">
        <v>4006</v>
      </c>
      <c r="AA21" s="38">
        <v>4157</v>
      </c>
      <c r="AB21" s="38">
        <v>4148</v>
      </c>
      <c r="AC21" s="38">
        <v>4153</v>
      </c>
      <c r="AD21" s="38">
        <v>4181</v>
      </c>
      <c r="AE21" s="38">
        <v>4086</v>
      </c>
      <c r="AF21" s="38">
        <v>4126</v>
      </c>
      <c r="AG21" s="38">
        <v>4105</v>
      </c>
      <c r="AH21" s="132">
        <v>4065</v>
      </c>
      <c r="AI21" s="87">
        <v>3963</v>
      </c>
      <c r="AJ21" s="38">
        <v>3996</v>
      </c>
      <c r="AK21" s="38">
        <v>4095</v>
      </c>
      <c r="AL21" s="38">
        <v>3990</v>
      </c>
      <c r="AM21" s="38">
        <v>4086</v>
      </c>
      <c r="AN21" s="38">
        <v>4262</v>
      </c>
      <c r="AO21" s="38">
        <v>4421</v>
      </c>
      <c r="AP21" s="38">
        <v>4567</v>
      </c>
      <c r="AQ21" s="38">
        <v>4666</v>
      </c>
      <c r="AR21" s="38">
        <v>4650</v>
      </c>
      <c r="AS21" s="38">
        <v>4582</v>
      </c>
      <c r="AT21" s="132">
        <v>4504</v>
      </c>
      <c r="AU21" s="87">
        <v>4134</v>
      </c>
      <c r="AV21" s="288">
        <v>4089</v>
      </c>
      <c r="AW21" s="288">
        <v>4112</v>
      </c>
      <c r="AX21" s="288">
        <v>4176</v>
      </c>
      <c r="AY21" s="288">
        <v>4188</v>
      </c>
      <c r="AZ21" s="288">
        <v>4186</v>
      </c>
      <c r="BA21" s="288">
        <v>4345</v>
      </c>
      <c r="BB21" s="288">
        <v>4436</v>
      </c>
      <c r="BC21" s="288">
        <v>4576</v>
      </c>
      <c r="BD21" s="288">
        <v>4647</v>
      </c>
      <c r="BE21" s="288">
        <v>4524</v>
      </c>
      <c r="BF21" s="38">
        <v>4514</v>
      </c>
      <c r="BG21" s="87">
        <v>4356</v>
      </c>
      <c r="BH21" s="288">
        <v>4038</v>
      </c>
      <c r="BI21" s="288">
        <v>4042</v>
      </c>
      <c r="BJ21" s="288">
        <v>4216</v>
      </c>
      <c r="BK21" s="288">
        <v>4239</v>
      </c>
      <c r="BL21" s="288">
        <v>4329</v>
      </c>
      <c r="BM21" s="288">
        <v>4392</v>
      </c>
      <c r="BN21" s="288">
        <v>4424</v>
      </c>
      <c r="BO21" s="288">
        <v>4454</v>
      </c>
      <c r="BP21" s="288">
        <v>4459</v>
      </c>
      <c r="BQ21" s="288">
        <v>4416</v>
      </c>
      <c r="BR21" s="640">
        <v>4344</v>
      </c>
      <c r="BS21" s="640">
        <v>4228</v>
      </c>
      <c r="BT21" s="640">
        <v>4010</v>
      </c>
      <c r="BU21" s="640">
        <v>4162</v>
      </c>
      <c r="BV21" s="640">
        <v>4156</v>
      </c>
      <c r="BW21" s="640">
        <v>4209</v>
      </c>
      <c r="BX21" s="640">
        <v>4296</v>
      </c>
      <c r="BY21" s="640">
        <v>4288</v>
      </c>
      <c r="BZ21" s="640">
        <v>4235</v>
      </c>
      <c r="CA21" s="640">
        <v>4407</v>
      </c>
      <c r="CB21" s="640">
        <v>4416</v>
      </c>
      <c r="CC21" s="640">
        <v>4376</v>
      </c>
      <c r="CD21" s="640">
        <v>4400</v>
      </c>
      <c r="CE21" s="640">
        <v>4211</v>
      </c>
      <c r="CF21" s="640">
        <f>'1.COBERTURA  DANE'!F22+'1.COBERTURA  DANE'!H22+'1.COBERTURA  DANE'!J22</f>
        <v>4230</v>
      </c>
      <c r="CG21" s="241">
        <f t="shared" si="2"/>
        <v>19</v>
      </c>
      <c r="CH21" s="203">
        <f t="shared" si="3"/>
        <v>0.45119924008549039</v>
      </c>
      <c r="CI21" s="241">
        <f t="shared" si="4"/>
        <v>-170</v>
      </c>
      <c r="CJ21" s="203">
        <f t="shared" si="5"/>
        <v>-3.8636363636363633</v>
      </c>
      <c r="CZ21" s="18">
        <v>172</v>
      </c>
      <c r="DA21" s="18">
        <v>25550</v>
      </c>
      <c r="DC21" s="406">
        <v>59</v>
      </c>
      <c r="DD21" s="18" t="s">
        <v>107</v>
      </c>
      <c r="DE21" s="18">
        <v>1568</v>
      </c>
      <c r="DF21" s="18">
        <v>1574</v>
      </c>
      <c r="DG21" s="18">
        <v>1581</v>
      </c>
      <c r="DH21" s="18">
        <v>1659</v>
      </c>
    </row>
    <row r="22" spans="1:112" ht="15" outlineLevel="2">
      <c r="A22" s="84">
        <v>147</v>
      </c>
      <c r="B22" s="27" t="s">
        <v>148</v>
      </c>
      <c r="C22" s="50" t="s">
        <v>11</v>
      </c>
      <c r="D22" s="50">
        <v>21694</v>
      </c>
      <c r="E22" s="50">
        <v>21585</v>
      </c>
      <c r="F22" s="50">
        <v>21770</v>
      </c>
      <c r="G22" s="50">
        <v>21874</v>
      </c>
      <c r="H22" s="50">
        <v>22120</v>
      </c>
      <c r="I22" s="1">
        <v>22088</v>
      </c>
      <c r="J22" s="408">
        <v>22099</v>
      </c>
      <c r="K22" s="288">
        <v>21797</v>
      </c>
      <c r="L22" s="38">
        <v>21485</v>
      </c>
      <c r="M22" s="38">
        <v>21561</v>
      </c>
      <c r="N22" s="38">
        <v>21749</v>
      </c>
      <c r="O22" s="38">
        <v>21720</v>
      </c>
      <c r="P22" s="38">
        <v>21834</v>
      </c>
      <c r="Q22" s="38">
        <v>21556</v>
      </c>
      <c r="R22" s="38">
        <v>21437</v>
      </c>
      <c r="S22" s="38">
        <v>21623</v>
      </c>
      <c r="T22" s="38">
        <v>21686</v>
      </c>
      <c r="U22" s="38">
        <v>21686</v>
      </c>
      <c r="V22" s="132">
        <v>21936</v>
      </c>
      <c r="W22" s="87">
        <v>21261</v>
      </c>
      <c r="X22" s="38">
        <v>21093</v>
      </c>
      <c r="Y22" s="38">
        <v>21375</v>
      </c>
      <c r="Z22" s="38">
        <v>21211</v>
      </c>
      <c r="AA22" s="38">
        <v>21048</v>
      </c>
      <c r="AB22" s="38">
        <v>21175</v>
      </c>
      <c r="AC22" s="38">
        <v>21172</v>
      </c>
      <c r="AD22" s="38">
        <v>21149</v>
      </c>
      <c r="AE22" s="38">
        <v>19434</v>
      </c>
      <c r="AF22" s="38">
        <v>20726</v>
      </c>
      <c r="AG22" s="38">
        <v>20766</v>
      </c>
      <c r="AH22" s="132">
        <v>20894</v>
      </c>
      <c r="AI22" s="87">
        <v>20734</v>
      </c>
      <c r="AJ22" s="38">
        <v>20839</v>
      </c>
      <c r="AK22" s="38">
        <v>20421</v>
      </c>
      <c r="AL22" s="38">
        <v>20540</v>
      </c>
      <c r="AM22" s="38">
        <v>20689</v>
      </c>
      <c r="AN22" s="38">
        <v>21163</v>
      </c>
      <c r="AO22" s="38">
        <v>21391</v>
      </c>
      <c r="AP22" s="38">
        <v>21636</v>
      </c>
      <c r="AQ22" s="38">
        <v>21751</v>
      </c>
      <c r="AR22" s="38">
        <v>22005</v>
      </c>
      <c r="AS22" s="38">
        <v>22093</v>
      </c>
      <c r="AT22" s="132">
        <v>21947</v>
      </c>
      <c r="AU22" s="87">
        <v>21402</v>
      </c>
      <c r="AV22" s="288">
        <v>21283</v>
      </c>
      <c r="AW22" s="288">
        <v>21432</v>
      </c>
      <c r="AX22" s="288">
        <v>21623</v>
      </c>
      <c r="AY22" s="288">
        <v>21537</v>
      </c>
      <c r="AZ22" s="288">
        <v>21698</v>
      </c>
      <c r="BA22" s="288">
        <v>22432</v>
      </c>
      <c r="BB22" s="288">
        <v>22740</v>
      </c>
      <c r="BC22" s="288">
        <v>22974</v>
      </c>
      <c r="BD22" s="288">
        <v>23093</v>
      </c>
      <c r="BE22" s="288">
        <v>22881</v>
      </c>
      <c r="BF22" s="38">
        <v>22823</v>
      </c>
      <c r="BG22" s="87">
        <v>22628</v>
      </c>
      <c r="BH22" s="288">
        <v>22617</v>
      </c>
      <c r="BI22" s="288">
        <v>22899</v>
      </c>
      <c r="BJ22" s="288">
        <v>23238</v>
      </c>
      <c r="BK22" s="288">
        <v>23335</v>
      </c>
      <c r="BL22" s="288">
        <v>23719</v>
      </c>
      <c r="BM22" s="288">
        <v>24161</v>
      </c>
      <c r="BN22" s="288">
        <v>24234</v>
      </c>
      <c r="BO22" s="288">
        <v>24352</v>
      </c>
      <c r="BP22" s="288">
        <v>24500</v>
      </c>
      <c r="BQ22" s="288">
        <v>24512</v>
      </c>
      <c r="BR22" s="640">
        <v>24580</v>
      </c>
      <c r="BS22" s="640">
        <v>24346</v>
      </c>
      <c r="BT22" s="640">
        <v>24195</v>
      </c>
      <c r="BU22" s="640">
        <v>24592</v>
      </c>
      <c r="BV22" s="640">
        <v>24334</v>
      </c>
      <c r="BW22" s="640">
        <v>24262</v>
      </c>
      <c r="BX22" s="640">
        <v>24505</v>
      </c>
      <c r="BY22" s="640">
        <v>24563</v>
      </c>
      <c r="BZ22" s="640">
        <v>24686</v>
      </c>
      <c r="CA22" s="640">
        <v>26862</v>
      </c>
      <c r="CB22" s="640">
        <v>26917</v>
      </c>
      <c r="CC22" s="640">
        <v>26863</v>
      </c>
      <c r="CD22" s="640">
        <v>26960</v>
      </c>
      <c r="CE22" s="640">
        <v>26602</v>
      </c>
      <c r="CF22" s="640">
        <f>'1.COBERTURA  DANE'!F23+'1.COBERTURA  DANE'!H23+'1.COBERTURA  DANE'!J23</f>
        <v>26727</v>
      </c>
      <c r="CG22" s="241">
        <f t="shared" si="2"/>
        <v>125</v>
      </c>
      <c r="CH22" s="203">
        <f t="shared" si="3"/>
        <v>0.46988948199383501</v>
      </c>
      <c r="CI22" s="241">
        <f t="shared" si="4"/>
        <v>-233</v>
      </c>
      <c r="CJ22" s="203">
        <f t="shared" si="5"/>
        <v>-0.86424332344213661</v>
      </c>
      <c r="CZ22" s="18">
        <v>475</v>
      </c>
      <c r="DA22" s="18">
        <v>133</v>
      </c>
      <c r="DC22" s="406">
        <v>79</v>
      </c>
      <c r="DD22" s="18" t="s">
        <v>69</v>
      </c>
      <c r="DE22" s="18">
        <v>17519</v>
      </c>
      <c r="DF22" s="18">
        <v>17006</v>
      </c>
      <c r="DG22" s="18">
        <v>16857</v>
      </c>
      <c r="DH22" s="18">
        <v>16550</v>
      </c>
    </row>
    <row r="23" spans="1:112" ht="15" outlineLevel="2">
      <c r="A23" s="84">
        <v>172</v>
      </c>
      <c r="B23" s="27" t="s">
        <v>148</v>
      </c>
      <c r="C23" s="50" t="s">
        <v>13</v>
      </c>
      <c r="D23" s="50">
        <v>24787</v>
      </c>
      <c r="E23" s="50">
        <v>24823</v>
      </c>
      <c r="F23" s="50">
        <v>25228</v>
      </c>
      <c r="G23" s="50">
        <v>25221</v>
      </c>
      <c r="H23" s="50">
        <v>25333</v>
      </c>
      <c r="I23" s="1">
        <v>25252</v>
      </c>
      <c r="J23" s="408">
        <v>25550</v>
      </c>
      <c r="K23" s="288">
        <v>24992</v>
      </c>
      <c r="L23" s="38">
        <v>24729</v>
      </c>
      <c r="M23" s="38">
        <v>24893</v>
      </c>
      <c r="N23" s="38">
        <v>25544</v>
      </c>
      <c r="O23" s="38">
        <v>25658</v>
      </c>
      <c r="P23" s="38">
        <v>25810</v>
      </c>
      <c r="Q23" s="38">
        <v>25369</v>
      </c>
      <c r="R23" s="38">
        <v>25247</v>
      </c>
      <c r="S23" s="38">
        <v>25323</v>
      </c>
      <c r="T23" s="38">
        <v>25530</v>
      </c>
      <c r="U23" s="38">
        <v>25624</v>
      </c>
      <c r="V23" s="132">
        <v>26080</v>
      </c>
      <c r="W23" s="87">
        <v>25027</v>
      </c>
      <c r="X23" s="38">
        <v>24670</v>
      </c>
      <c r="Y23" s="38">
        <v>24985</v>
      </c>
      <c r="Z23" s="38">
        <v>24993</v>
      </c>
      <c r="AA23" s="38">
        <v>24679</v>
      </c>
      <c r="AB23" s="38">
        <v>24651</v>
      </c>
      <c r="AC23" s="38">
        <v>24416</v>
      </c>
      <c r="AD23" s="38">
        <v>24360</v>
      </c>
      <c r="AE23" s="38">
        <v>23069</v>
      </c>
      <c r="AF23" s="38">
        <v>24271</v>
      </c>
      <c r="AG23" s="38">
        <v>24347</v>
      </c>
      <c r="AH23" s="132">
        <v>24434</v>
      </c>
      <c r="AI23" s="87">
        <v>24231</v>
      </c>
      <c r="AJ23" s="38">
        <v>24067</v>
      </c>
      <c r="AK23" s="38">
        <v>24321</v>
      </c>
      <c r="AL23" s="38">
        <v>24471</v>
      </c>
      <c r="AM23" s="38">
        <v>24943</v>
      </c>
      <c r="AN23" s="38">
        <v>25477</v>
      </c>
      <c r="AO23" s="38">
        <v>25572</v>
      </c>
      <c r="AP23" s="38">
        <v>26184</v>
      </c>
      <c r="AQ23" s="38">
        <v>26260</v>
      </c>
      <c r="AR23" s="38">
        <v>26780</v>
      </c>
      <c r="AS23" s="38">
        <v>26714</v>
      </c>
      <c r="AT23" s="132">
        <v>26407</v>
      </c>
      <c r="AU23" s="87">
        <v>25753</v>
      </c>
      <c r="AV23" s="288">
        <v>25424</v>
      </c>
      <c r="AW23" s="288">
        <v>25622</v>
      </c>
      <c r="AX23" s="288">
        <v>25771</v>
      </c>
      <c r="AY23" s="288">
        <v>25779</v>
      </c>
      <c r="AZ23" s="288">
        <v>26193</v>
      </c>
      <c r="BA23" s="288">
        <v>27292</v>
      </c>
      <c r="BB23" s="288">
        <v>27658</v>
      </c>
      <c r="BC23" s="288">
        <v>27760</v>
      </c>
      <c r="BD23" s="288">
        <v>27959</v>
      </c>
      <c r="BE23" s="288">
        <v>27352</v>
      </c>
      <c r="BF23" s="38">
        <v>27526</v>
      </c>
      <c r="BG23" s="87">
        <v>27418</v>
      </c>
      <c r="BH23" s="288">
        <v>26991</v>
      </c>
      <c r="BI23" s="288">
        <v>27320</v>
      </c>
      <c r="BJ23" s="288">
        <v>27901</v>
      </c>
      <c r="BK23" s="288">
        <v>28118</v>
      </c>
      <c r="BL23" s="288">
        <v>28518</v>
      </c>
      <c r="BM23" s="288">
        <v>29081</v>
      </c>
      <c r="BN23" s="288">
        <v>29215</v>
      </c>
      <c r="BO23" s="288">
        <v>29562</v>
      </c>
      <c r="BP23" s="288">
        <v>29979</v>
      </c>
      <c r="BQ23" s="288">
        <v>29825</v>
      </c>
      <c r="BR23" s="640">
        <v>29855</v>
      </c>
      <c r="BS23" s="640">
        <v>29589</v>
      </c>
      <c r="BT23" s="640">
        <v>29194</v>
      </c>
      <c r="BU23" s="640">
        <v>29682</v>
      </c>
      <c r="BV23" s="640">
        <v>29400</v>
      </c>
      <c r="BW23" s="640">
        <v>29311</v>
      </c>
      <c r="BX23" s="640">
        <v>29692</v>
      </c>
      <c r="BY23" s="640">
        <v>29688</v>
      </c>
      <c r="BZ23" s="640">
        <v>29828</v>
      </c>
      <c r="CA23" s="640">
        <v>30786</v>
      </c>
      <c r="CB23" s="640">
        <v>30909</v>
      </c>
      <c r="CC23" s="640">
        <v>30666</v>
      </c>
      <c r="CD23" s="640">
        <v>30700</v>
      </c>
      <c r="CE23" s="640">
        <v>30273</v>
      </c>
      <c r="CF23" s="640">
        <f>'1.COBERTURA  DANE'!F24+'1.COBERTURA  DANE'!H24+'1.COBERTURA  DANE'!J24</f>
        <v>30279</v>
      </c>
      <c r="CG23" s="241">
        <f t="shared" si="2"/>
        <v>6</v>
      </c>
      <c r="CH23" s="203">
        <f t="shared" si="3"/>
        <v>1.9819641264493114E-2</v>
      </c>
      <c r="CI23" s="241">
        <f t="shared" si="4"/>
        <v>-421</v>
      </c>
      <c r="CJ23" s="203">
        <f t="shared" si="5"/>
        <v>-1.3713355048859934</v>
      </c>
      <c r="CS23" s="18" t="str">
        <f>UPPER((TEXT('1.COBERTURA  DANE'!C2,"mmmm yy")))</f>
        <v>FEBRERO 18</v>
      </c>
      <c r="CZ23" s="18">
        <v>480</v>
      </c>
      <c r="DA23" s="18">
        <v>1655</v>
      </c>
      <c r="DC23" s="406">
        <v>86</v>
      </c>
      <c r="DD23" s="18" t="s">
        <v>7</v>
      </c>
      <c r="DE23" s="18">
        <v>1066</v>
      </c>
      <c r="DF23" s="18">
        <v>1007</v>
      </c>
      <c r="DG23" s="18">
        <v>1059</v>
      </c>
      <c r="DH23" s="18">
        <v>1015</v>
      </c>
    </row>
    <row r="24" spans="1:112" ht="15" outlineLevel="2">
      <c r="A24" s="84">
        <v>475</v>
      </c>
      <c r="B24" s="27" t="s">
        <v>148</v>
      </c>
      <c r="C24" s="50" t="s">
        <v>106</v>
      </c>
      <c r="D24" s="50">
        <v>128</v>
      </c>
      <c r="E24" s="50">
        <v>132</v>
      </c>
      <c r="F24" s="50">
        <v>137</v>
      </c>
      <c r="G24" s="50">
        <v>137</v>
      </c>
      <c r="H24" s="50">
        <v>128</v>
      </c>
      <c r="I24" s="1">
        <v>123</v>
      </c>
      <c r="J24" s="408">
        <v>133</v>
      </c>
      <c r="K24" s="288">
        <v>121</v>
      </c>
      <c r="L24" s="38">
        <v>121</v>
      </c>
      <c r="M24" s="38">
        <v>118</v>
      </c>
      <c r="N24" s="38">
        <v>158</v>
      </c>
      <c r="O24" s="38">
        <v>173</v>
      </c>
      <c r="P24" s="38">
        <v>186</v>
      </c>
      <c r="Q24" s="38">
        <v>186</v>
      </c>
      <c r="R24" s="38">
        <v>183</v>
      </c>
      <c r="S24" s="38">
        <v>193</v>
      </c>
      <c r="T24" s="38">
        <v>179</v>
      </c>
      <c r="U24" s="38">
        <v>184</v>
      </c>
      <c r="V24" s="132">
        <v>197</v>
      </c>
      <c r="W24" s="87">
        <v>166</v>
      </c>
      <c r="X24" s="38">
        <v>145</v>
      </c>
      <c r="Y24" s="38">
        <v>200</v>
      </c>
      <c r="Z24" s="38">
        <v>209</v>
      </c>
      <c r="AA24" s="38">
        <v>209</v>
      </c>
      <c r="AB24" s="38">
        <v>208</v>
      </c>
      <c r="AC24" s="38">
        <v>215</v>
      </c>
      <c r="AD24" s="38">
        <v>220</v>
      </c>
      <c r="AE24" s="38">
        <v>204</v>
      </c>
      <c r="AF24" s="38">
        <v>225</v>
      </c>
      <c r="AG24" s="38">
        <v>209</v>
      </c>
      <c r="AH24" s="132">
        <v>221</v>
      </c>
      <c r="AI24" s="87">
        <v>204</v>
      </c>
      <c r="AJ24" s="38">
        <v>199</v>
      </c>
      <c r="AK24" s="38">
        <v>228</v>
      </c>
      <c r="AL24" s="38">
        <v>230</v>
      </c>
      <c r="AM24" s="38">
        <v>231</v>
      </c>
      <c r="AN24" s="38">
        <v>260</v>
      </c>
      <c r="AO24" s="38">
        <v>315</v>
      </c>
      <c r="AP24" s="38">
        <v>309</v>
      </c>
      <c r="AQ24" s="38">
        <v>307</v>
      </c>
      <c r="AR24" s="38">
        <v>318</v>
      </c>
      <c r="AS24" s="38">
        <v>320</v>
      </c>
      <c r="AT24" s="132">
        <v>312</v>
      </c>
      <c r="AU24" s="87">
        <v>275</v>
      </c>
      <c r="AV24" s="288">
        <v>239</v>
      </c>
      <c r="AW24" s="288">
        <v>241</v>
      </c>
      <c r="AX24" s="288">
        <v>257</v>
      </c>
      <c r="AY24" s="288">
        <v>252</v>
      </c>
      <c r="AZ24" s="288">
        <v>233</v>
      </c>
      <c r="BA24" s="288">
        <v>262</v>
      </c>
      <c r="BB24" s="288">
        <v>254</v>
      </c>
      <c r="BC24" s="288">
        <v>299</v>
      </c>
      <c r="BD24" s="288">
        <v>298</v>
      </c>
      <c r="BE24" s="288">
        <v>300</v>
      </c>
      <c r="BF24" s="38">
        <v>289</v>
      </c>
      <c r="BG24" s="87">
        <v>258</v>
      </c>
      <c r="BH24" s="288">
        <v>235</v>
      </c>
      <c r="BI24" s="288">
        <v>255</v>
      </c>
      <c r="BJ24" s="288">
        <v>261</v>
      </c>
      <c r="BK24" s="288">
        <v>278</v>
      </c>
      <c r="BL24" s="288">
        <v>307</v>
      </c>
      <c r="BM24" s="288">
        <v>329</v>
      </c>
      <c r="BN24" s="288">
        <v>329</v>
      </c>
      <c r="BO24" s="288">
        <v>363</v>
      </c>
      <c r="BP24" s="288">
        <v>372</v>
      </c>
      <c r="BQ24" s="288">
        <v>376</v>
      </c>
      <c r="BR24" s="640">
        <v>462</v>
      </c>
      <c r="BS24" s="640">
        <v>434</v>
      </c>
      <c r="BT24" s="640">
        <v>398</v>
      </c>
      <c r="BU24" s="640">
        <v>374</v>
      </c>
      <c r="BV24" s="640">
        <v>320</v>
      </c>
      <c r="BW24" s="640">
        <v>328</v>
      </c>
      <c r="BX24" s="640">
        <v>343</v>
      </c>
      <c r="BY24" s="640">
        <v>339</v>
      </c>
      <c r="BZ24" s="640">
        <v>349</v>
      </c>
      <c r="CA24" s="640">
        <v>340</v>
      </c>
      <c r="CB24" s="640">
        <v>334</v>
      </c>
      <c r="CC24" s="640">
        <v>331</v>
      </c>
      <c r="CD24" s="640">
        <v>341</v>
      </c>
      <c r="CE24" s="640">
        <v>323</v>
      </c>
      <c r="CF24" s="640">
        <f>'1.COBERTURA  DANE'!F25+'1.COBERTURA  DANE'!H25+'1.COBERTURA  DANE'!J25</f>
        <v>272</v>
      </c>
      <c r="CG24" s="241">
        <f t="shared" si="2"/>
        <v>-51</v>
      </c>
      <c r="CH24" s="203">
        <f t="shared" si="3"/>
        <v>-15.789473684210526</v>
      </c>
      <c r="CI24" s="241">
        <f t="shared" si="4"/>
        <v>-69</v>
      </c>
      <c r="CJ24" s="203">
        <f t="shared" si="5"/>
        <v>-20.234604105571847</v>
      </c>
      <c r="CZ24" s="18">
        <v>490</v>
      </c>
      <c r="DA24" s="18">
        <v>4236</v>
      </c>
      <c r="DC24" s="406">
        <v>88</v>
      </c>
      <c r="DD24" s="18" t="s">
        <v>35</v>
      </c>
      <c r="DE24" s="18">
        <v>248034</v>
      </c>
      <c r="DF24" s="18">
        <v>245556</v>
      </c>
      <c r="DG24" s="18">
        <v>244387</v>
      </c>
      <c r="DH24" s="18">
        <v>240314</v>
      </c>
    </row>
    <row r="25" spans="1:112" ht="15" outlineLevel="2">
      <c r="A25" s="84">
        <v>480</v>
      </c>
      <c r="B25" s="27" t="s">
        <v>148</v>
      </c>
      <c r="C25" s="50" t="s">
        <v>18</v>
      </c>
      <c r="D25" s="50">
        <v>1530</v>
      </c>
      <c r="E25" s="50">
        <v>1525</v>
      </c>
      <c r="F25" s="50">
        <v>1547</v>
      </c>
      <c r="G25" s="50">
        <v>1628</v>
      </c>
      <c r="H25" s="50">
        <v>1625</v>
      </c>
      <c r="I25" s="1">
        <v>1636</v>
      </c>
      <c r="J25" s="408">
        <v>1655</v>
      </c>
      <c r="K25" s="288">
        <v>1590</v>
      </c>
      <c r="L25" s="38">
        <v>1522</v>
      </c>
      <c r="M25" s="38">
        <v>1623</v>
      </c>
      <c r="N25" s="38">
        <v>1675</v>
      </c>
      <c r="O25" s="38">
        <v>1722</v>
      </c>
      <c r="P25" s="38">
        <v>1765</v>
      </c>
      <c r="Q25" s="38">
        <v>1718</v>
      </c>
      <c r="R25" s="38">
        <v>1669</v>
      </c>
      <c r="S25" s="38">
        <v>1754</v>
      </c>
      <c r="T25" s="38">
        <v>1747</v>
      </c>
      <c r="U25" s="38">
        <v>1783</v>
      </c>
      <c r="V25" s="132">
        <v>1893</v>
      </c>
      <c r="W25" s="87">
        <v>1634</v>
      </c>
      <c r="X25" s="38">
        <v>1498</v>
      </c>
      <c r="Y25" s="38">
        <v>1676</v>
      </c>
      <c r="Z25" s="38">
        <v>1735</v>
      </c>
      <c r="AA25" s="38">
        <v>1672</v>
      </c>
      <c r="AB25" s="38">
        <v>1719</v>
      </c>
      <c r="AC25" s="38">
        <v>1719</v>
      </c>
      <c r="AD25" s="38">
        <v>1779</v>
      </c>
      <c r="AE25" s="38">
        <v>1802</v>
      </c>
      <c r="AF25" s="38">
        <v>1815</v>
      </c>
      <c r="AG25" s="38">
        <v>1862</v>
      </c>
      <c r="AH25" s="132">
        <v>1898</v>
      </c>
      <c r="AI25" s="87">
        <v>1884</v>
      </c>
      <c r="AJ25" s="38">
        <v>1895</v>
      </c>
      <c r="AK25" s="38">
        <v>2029</v>
      </c>
      <c r="AL25" s="38">
        <v>2065</v>
      </c>
      <c r="AM25" s="38">
        <v>2159</v>
      </c>
      <c r="AN25" s="38">
        <v>2242</v>
      </c>
      <c r="AO25" s="38">
        <v>2214</v>
      </c>
      <c r="AP25" s="38">
        <v>2288</v>
      </c>
      <c r="AQ25" s="38">
        <v>2279</v>
      </c>
      <c r="AR25" s="38">
        <v>2351</v>
      </c>
      <c r="AS25" s="38">
        <v>2326</v>
      </c>
      <c r="AT25" s="132">
        <v>2295</v>
      </c>
      <c r="AU25" s="87">
        <v>2207</v>
      </c>
      <c r="AV25" s="288">
        <v>2129</v>
      </c>
      <c r="AW25" s="288">
        <v>2139</v>
      </c>
      <c r="AX25" s="288">
        <v>2149</v>
      </c>
      <c r="AY25" s="288">
        <v>2119</v>
      </c>
      <c r="AZ25" s="288">
        <v>2156</v>
      </c>
      <c r="BA25" s="288">
        <v>2281</v>
      </c>
      <c r="BB25" s="288">
        <v>2352</v>
      </c>
      <c r="BC25" s="288">
        <v>2381</v>
      </c>
      <c r="BD25" s="288">
        <v>2397</v>
      </c>
      <c r="BE25" s="288">
        <v>2282</v>
      </c>
      <c r="BF25" s="38">
        <v>2318</v>
      </c>
      <c r="BG25" s="87">
        <v>2305</v>
      </c>
      <c r="BH25" s="288">
        <v>2202</v>
      </c>
      <c r="BI25" s="288">
        <v>2283</v>
      </c>
      <c r="BJ25" s="288">
        <v>2365</v>
      </c>
      <c r="BK25" s="288">
        <v>2412</v>
      </c>
      <c r="BL25" s="288">
        <v>2483</v>
      </c>
      <c r="BM25" s="288">
        <v>2501</v>
      </c>
      <c r="BN25" s="288">
        <v>2487</v>
      </c>
      <c r="BO25" s="288">
        <v>2454</v>
      </c>
      <c r="BP25" s="288">
        <v>2479</v>
      </c>
      <c r="BQ25" s="288">
        <v>2457</v>
      </c>
      <c r="BR25" s="640">
        <v>2431</v>
      </c>
      <c r="BS25" s="640">
        <v>2363</v>
      </c>
      <c r="BT25" s="640">
        <v>2299</v>
      </c>
      <c r="BU25" s="640">
        <v>2368</v>
      </c>
      <c r="BV25" s="640">
        <v>2314</v>
      </c>
      <c r="BW25" s="640">
        <v>2385</v>
      </c>
      <c r="BX25" s="640">
        <v>2529</v>
      </c>
      <c r="BY25" s="640">
        <v>2598</v>
      </c>
      <c r="BZ25" s="640">
        <v>2777</v>
      </c>
      <c r="CA25" s="640">
        <v>2675</v>
      </c>
      <c r="CB25" s="640">
        <v>2618</v>
      </c>
      <c r="CC25" s="640">
        <v>2564</v>
      </c>
      <c r="CD25" s="640">
        <v>2563</v>
      </c>
      <c r="CE25" s="640">
        <v>2504</v>
      </c>
      <c r="CF25" s="640">
        <f>'1.COBERTURA  DANE'!F26+'1.COBERTURA  DANE'!H26+'1.COBERTURA  DANE'!J26</f>
        <v>2459</v>
      </c>
      <c r="CG25" s="241">
        <f t="shared" si="2"/>
        <v>-45</v>
      </c>
      <c r="CH25" s="203">
        <f t="shared" si="3"/>
        <v>-1.7971246006389778</v>
      </c>
      <c r="CI25" s="241">
        <f t="shared" si="4"/>
        <v>-104</v>
      </c>
      <c r="CJ25" s="203">
        <f t="shared" si="5"/>
        <v>-4.0577448302770192</v>
      </c>
      <c r="CZ25" s="18">
        <v>659</v>
      </c>
      <c r="DA25" s="18">
        <v>1426</v>
      </c>
      <c r="DC25" s="406">
        <v>91</v>
      </c>
      <c r="DD25" s="18" t="s">
        <v>8</v>
      </c>
      <c r="DE25" s="18">
        <v>740</v>
      </c>
      <c r="DF25" s="18">
        <v>760</v>
      </c>
      <c r="DG25" s="18">
        <v>744</v>
      </c>
      <c r="DH25" s="18">
        <v>701</v>
      </c>
    </row>
    <row r="26" spans="1:112" ht="15" outlineLevel="2">
      <c r="A26" s="84">
        <v>490</v>
      </c>
      <c r="B26" s="27" t="s">
        <v>148</v>
      </c>
      <c r="C26" s="50" t="s">
        <v>49</v>
      </c>
      <c r="D26" s="50">
        <v>3984</v>
      </c>
      <c r="E26" s="50">
        <v>3992</v>
      </c>
      <c r="F26" s="50">
        <v>4066</v>
      </c>
      <c r="G26" s="50">
        <v>4193</v>
      </c>
      <c r="H26" s="50">
        <v>4311</v>
      </c>
      <c r="I26" s="1">
        <v>4221</v>
      </c>
      <c r="J26" s="408">
        <v>4236</v>
      </c>
      <c r="K26" s="288">
        <v>4005</v>
      </c>
      <c r="L26" s="38">
        <v>3667</v>
      </c>
      <c r="M26" s="38">
        <v>3918</v>
      </c>
      <c r="N26" s="38">
        <v>4205</v>
      </c>
      <c r="O26" s="38">
        <v>4278</v>
      </c>
      <c r="P26" s="38">
        <v>4286</v>
      </c>
      <c r="Q26" s="38">
        <v>4173</v>
      </c>
      <c r="R26" s="38">
        <v>4142</v>
      </c>
      <c r="S26" s="38">
        <v>4171</v>
      </c>
      <c r="T26" s="38">
        <v>4279</v>
      </c>
      <c r="U26" s="38">
        <v>4318</v>
      </c>
      <c r="V26" s="132">
        <v>4953</v>
      </c>
      <c r="W26" s="87">
        <v>4193</v>
      </c>
      <c r="X26" s="38">
        <v>3841</v>
      </c>
      <c r="Y26" s="38">
        <v>3982</v>
      </c>
      <c r="Z26" s="38">
        <v>3989</v>
      </c>
      <c r="AA26" s="38">
        <v>4360</v>
      </c>
      <c r="AB26" s="38">
        <v>4471</v>
      </c>
      <c r="AC26" s="38">
        <v>4527</v>
      </c>
      <c r="AD26" s="38">
        <v>4661</v>
      </c>
      <c r="AE26" s="38">
        <v>4659</v>
      </c>
      <c r="AF26" s="38">
        <v>4767</v>
      </c>
      <c r="AG26" s="38">
        <v>4876</v>
      </c>
      <c r="AH26" s="132">
        <v>4926</v>
      </c>
      <c r="AI26" s="87">
        <v>4686</v>
      </c>
      <c r="AJ26" s="38">
        <v>4834</v>
      </c>
      <c r="AK26" s="38">
        <v>5009</v>
      </c>
      <c r="AL26" s="38">
        <v>4975</v>
      </c>
      <c r="AM26" s="38">
        <v>4905</v>
      </c>
      <c r="AN26" s="38">
        <v>4989</v>
      </c>
      <c r="AO26" s="38">
        <v>5199</v>
      </c>
      <c r="AP26" s="38">
        <v>5361</v>
      </c>
      <c r="AQ26" s="38">
        <v>5416</v>
      </c>
      <c r="AR26" s="38">
        <v>5520</v>
      </c>
      <c r="AS26" s="38">
        <v>5505</v>
      </c>
      <c r="AT26" s="132">
        <v>5276</v>
      </c>
      <c r="AU26" s="87">
        <v>4818</v>
      </c>
      <c r="AV26" s="288">
        <v>4658</v>
      </c>
      <c r="AW26" s="288">
        <v>4708</v>
      </c>
      <c r="AX26" s="288">
        <v>4798</v>
      </c>
      <c r="AY26" s="288">
        <v>4772</v>
      </c>
      <c r="AZ26" s="288">
        <v>4764</v>
      </c>
      <c r="BA26" s="288">
        <v>4906</v>
      </c>
      <c r="BB26" s="288">
        <v>5069</v>
      </c>
      <c r="BC26" s="288">
        <v>5128</v>
      </c>
      <c r="BD26" s="288">
        <v>5154</v>
      </c>
      <c r="BE26" s="288">
        <v>5045</v>
      </c>
      <c r="BF26" s="38">
        <v>4943</v>
      </c>
      <c r="BG26" s="87">
        <v>4772</v>
      </c>
      <c r="BH26" s="288">
        <v>4609</v>
      </c>
      <c r="BI26" s="288">
        <v>4672</v>
      </c>
      <c r="BJ26" s="288">
        <v>4833</v>
      </c>
      <c r="BK26" s="288">
        <v>4917</v>
      </c>
      <c r="BL26" s="288">
        <v>5015</v>
      </c>
      <c r="BM26" s="288">
        <v>5195</v>
      </c>
      <c r="BN26" s="288">
        <v>5266</v>
      </c>
      <c r="BO26" s="288">
        <v>5201</v>
      </c>
      <c r="BP26" s="288">
        <v>5245</v>
      </c>
      <c r="BQ26" s="288">
        <v>5261</v>
      </c>
      <c r="BR26" s="640">
        <v>5205</v>
      </c>
      <c r="BS26" s="640">
        <v>5043</v>
      </c>
      <c r="BT26" s="640">
        <v>4779</v>
      </c>
      <c r="BU26" s="640">
        <v>4963</v>
      </c>
      <c r="BV26" s="640">
        <v>5034</v>
      </c>
      <c r="BW26" s="640">
        <v>5230</v>
      </c>
      <c r="BX26" s="640">
        <v>5367</v>
      </c>
      <c r="BY26" s="640">
        <v>5333</v>
      </c>
      <c r="BZ26" s="640">
        <v>6029</v>
      </c>
      <c r="CA26" s="640">
        <v>5508</v>
      </c>
      <c r="CB26" s="640">
        <v>5519</v>
      </c>
      <c r="CC26" s="640">
        <v>5480</v>
      </c>
      <c r="CD26" s="640">
        <v>5492</v>
      </c>
      <c r="CE26" s="640">
        <v>5342</v>
      </c>
      <c r="CF26" s="640">
        <f>'1.COBERTURA  DANE'!F27+'1.COBERTURA  DANE'!H27+'1.COBERTURA  DANE'!J27</f>
        <v>5194</v>
      </c>
      <c r="CG26" s="241">
        <f t="shared" si="2"/>
        <v>-148</v>
      </c>
      <c r="CH26" s="203">
        <f t="shared" si="3"/>
        <v>-2.7704979408461252</v>
      </c>
      <c r="CI26" s="241">
        <f t="shared" si="4"/>
        <v>-298</v>
      </c>
      <c r="CJ26" s="203">
        <f t="shared" si="5"/>
        <v>-5.4260742898761833</v>
      </c>
      <c r="CS26" s="658"/>
      <c r="CZ26" s="18">
        <v>665</v>
      </c>
      <c r="DA26" s="18">
        <v>2379</v>
      </c>
      <c r="DC26" s="406">
        <v>93</v>
      </c>
      <c r="DD26" s="18" t="s">
        <v>70</v>
      </c>
      <c r="DE26" s="18">
        <v>1531</v>
      </c>
      <c r="DF26" s="18">
        <v>1544</v>
      </c>
      <c r="DG26" s="18">
        <v>1538</v>
      </c>
      <c r="DH26" s="18">
        <v>1462</v>
      </c>
    </row>
    <row r="27" spans="1:112" ht="15" outlineLevel="2">
      <c r="A27" s="84">
        <v>659</v>
      </c>
      <c r="B27" s="27" t="s">
        <v>148</v>
      </c>
      <c r="C27" s="50" t="s">
        <v>93</v>
      </c>
      <c r="D27" s="50">
        <v>1312</v>
      </c>
      <c r="E27" s="50">
        <v>1342</v>
      </c>
      <c r="F27" s="50">
        <v>1365</v>
      </c>
      <c r="G27" s="50">
        <v>1428</v>
      </c>
      <c r="H27" s="50">
        <v>1422</v>
      </c>
      <c r="I27" s="1">
        <v>1378</v>
      </c>
      <c r="J27" s="408">
        <v>1426</v>
      </c>
      <c r="K27" s="288">
        <v>1410</v>
      </c>
      <c r="L27" s="38">
        <v>1427</v>
      </c>
      <c r="M27" s="38">
        <v>1474</v>
      </c>
      <c r="N27" s="38">
        <v>1521</v>
      </c>
      <c r="O27" s="38">
        <v>1516</v>
      </c>
      <c r="P27" s="38">
        <v>1481</v>
      </c>
      <c r="Q27" s="38">
        <v>1456</v>
      </c>
      <c r="R27" s="38">
        <v>1399</v>
      </c>
      <c r="S27" s="38">
        <v>1537</v>
      </c>
      <c r="T27" s="38">
        <v>1517</v>
      </c>
      <c r="U27" s="38">
        <v>1514</v>
      </c>
      <c r="V27" s="132">
        <v>1691</v>
      </c>
      <c r="W27" s="87">
        <v>1456</v>
      </c>
      <c r="X27" s="38">
        <v>1285</v>
      </c>
      <c r="Y27" s="38">
        <v>1545</v>
      </c>
      <c r="Z27" s="38">
        <v>1547</v>
      </c>
      <c r="AA27" s="38">
        <v>1461</v>
      </c>
      <c r="AB27" s="38">
        <v>1440</v>
      </c>
      <c r="AC27" s="38">
        <v>1445</v>
      </c>
      <c r="AD27" s="38">
        <v>1462</v>
      </c>
      <c r="AE27" s="38">
        <v>1419</v>
      </c>
      <c r="AF27" s="38">
        <v>1475</v>
      </c>
      <c r="AG27" s="38">
        <v>1476</v>
      </c>
      <c r="AH27" s="132">
        <v>1505</v>
      </c>
      <c r="AI27" s="87">
        <v>1506</v>
      </c>
      <c r="AJ27" s="38">
        <v>1530</v>
      </c>
      <c r="AK27" s="38">
        <v>1601</v>
      </c>
      <c r="AL27" s="38">
        <v>1549</v>
      </c>
      <c r="AM27" s="38">
        <v>1571</v>
      </c>
      <c r="AN27" s="38">
        <v>1627</v>
      </c>
      <c r="AO27" s="38">
        <v>1808</v>
      </c>
      <c r="AP27" s="38">
        <v>1849</v>
      </c>
      <c r="AQ27" s="38">
        <v>1874</v>
      </c>
      <c r="AR27" s="38">
        <v>1924</v>
      </c>
      <c r="AS27" s="38">
        <v>1921</v>
      </c>
      <c r="AT27" s="132">
        <v>1850</v>
      </c>
      <c r="AU27" s="87">
        <v>1719</v>
      </c>
      <c r="AV27" s="288">
        <v>1632</v>
      </c>
      <c r="AW27" s="288">
        <v>1683</v>
      </c>
      <c r="AX27" s="288">
        <v>1730</v>
      </c>
      <c r="AY27" s="288">
        <v>1751</v>
      </c>
      <c r="AZ27" s="288">
        <v>1800</v>
      </c>
      <c r="BA27" s="288">
        <v>1901</v>
      </c>
      <c r="BB27" s="288">
        <v>1906</v>
      </c>
      <c r="BC27" s="288">
        <v>1990</v>
      </c>
      <c r="BD27" s="288">
        <v>2045</v>
      </c>
      <c r="BE27" s="288">
        <v>1977</v>
      </c>
      <c r="BF27" s="38">
        <v>1969</v>
      </c>
      <c r="BG27" s="87">
        <v>1876</v>
      </c>
      <c r="BH27" s="288">
        <v>1651</v>
      </c>
      <c r="BI27" s="288">
        <v>1755</v>
      </c>
      <c r="BJ27" s="288">
        <v>1792</v>
      </c>
      <c r="BK27" s="288">
        <v>1802</v>
      </c>
      <c r="BL27" s="288">
        <v>1813</v>
      </c>
      <c r="BM27" s="288">
        <v>1819</v>
      </c>
      <c r="BN27" s="288">
        <v>1831</v>
      </c>
      <c r="BO27" s="288">
        <v>1861</v>
      </c>
      <c r="BP27" s="288">
        <v>1874</v>
      </c>
      <c r="BQ27" s="288">
        <v>1825</v>
      </c>
      <c r="BR27" s="640">
        <v>1707</v>
      </c>
      <c r="BS27" s="640">
        <v>1624</v>
      </c>
      <c r="BT27" s="640">
        <v>1541</v>
      </c>
      <c r="BU27" s="640">
        <v>1589</v>
      </c>
      <c r="BV27" s="640">
        <v>1527</v>
      </c>
      <c r="BW27" s="640">
        <v>1513</v>
      </c>
      <c r="BX27" s="640">
        <v>1547</v>
      </c>
      <c r="BY27" s="640">
        <v>1524</v>
      </c>
      <c r="BZ27" s="640">
        <v>1674</v>
      </c>
      <c r="CA27" s="640">
        <v>1529</v>
      </c>
      <c r="CB27" s="640">
        <v>1531</v>
      </c>
      <c r="CC27" s="640">
        <v>1516</v>
      </c>
      <c r="CD27" s="640">
        <v>1497</v>
      </c>
      <c r="CE27" s="640">
        <v>1430</v>
      </c>
      <c r="CF27" s="640">
        <f>'1.COBERTURA  DANE'!F28+'1.COBERTURA  DANE'!H28+'1.COBERTURA  DANE'!J28</f>
        <v>1353</v>
      </c>
      <c r="CG27" s="241">
        <f t="shared" si="2"/>
        <v>-77</v>
      </c>
      <c r="CH27" s="203">
        <f t="shared" si="3"/>
        <v>-5.384615384615385</v>
      </c>
      <c r="CI27" s="241">
        <f t="shared" si="4"/>
        <v>-144</v>
      </c>
      <c r="CJ27" s="203">
        <f t="shared" si="5"/>
        <v>-9.6192384769539085</v>
      </c>
      <c r="CZ27" s="18">
        <v>837</v>
      </c>
      <c r="DA27" s="18">
        <v>32933</v>
      </c>
      <c r="DC27" s="407">
        <v>101</v>
      </c>
      <c r="DD27" s="18" t="s">
        <v>833</v>
      </c>
      <c r="DE27" s="18">
        <v>6961</v>
      </c>
      <c r="DF27" s="18">
        <v>6892</v>
      </c>
      <c r="DG27" s="18">
        <v>6907</v>
      </c>
      <c r="DH27" s="18">
        <v>6715</v>
      </c>
    </row>
    <row r="28" spans="1:112" ht="15" outlineLevel="2">
      <c r="A28" s="84">
        <v>665</v>
      </c>
      <c r="B28" s="27" t="s">
        <v>148</v>
      </c>
      <c r="C28" s="50" t="s">
        <v>94</v>
      </c>
      <c r="D28" s="50">
        <v>2401</v>
      </c>
      <c r="E28" s="50">
        <v>2280</v>
      </c>
      <c r="F28" s="50">
        <v>2258</v>
      </c>
      <c r="G28" s="50">
        <v>2392</v>
      </c>
      <c r="H28" s="50">
        <v>2391</v>
      </c>
      <c r="I28" s="1">
        <v>2323</v>
      </c>
      <c r="J28" s="408">
        <v>2379</v>
      </c>
      <c r="K28" s="288">
        <v>2206</v>
      </c>
      <c r="L28" s="38">
        <v>2075</v>
      </c>
      <c r="M28" s="38">
        <v>2188</v>
      </c>
      <c r="N28" s="38">
        <v>2355</v>
      </c>
      <c r="O28" s="38">
        <v>2339</v>
      </c>
      <c r="P28" s="38">
        <v>2320</v>
      </c>
      <c r="Q28" s="38">
        <v>2343</v>
      </c>
      <c r="R28" s="38">
        <v>2295</v>
      </c>
      <c r="S28" s="38">
        <v>2315</v>
      </c>
      <c r="T28" s="38">
        <v>2315</v>
      </c>
      <c r="U28" s="38">
        <v>2361</v>
      </c>
      <c r="V28" s="132">
        <v>2660</v>
      </c>
      <c r="W28" s="87">
        <v>2203</v>
      </c>
      <c r="X28" s="38">
        <v>2259</v>
      </c>
      <c r="Y28" s="38">
        <v>2586</v>
      </c>
      <c r="Z28" s="38">
        <v>2663</v>
      </c>
      <c r="AA28" s="38">
        <v>2638</v>
      </c>
      <c r="AB28" s="38">
        <v>2709</v>
      </c>
      <c r="AC28" s="38">
        <v>2674</v>
      </c>
      <c r="AD28" s="38">
        <v>2635</v>
      </c>
      <c r="AE28" s="38">
        <v>2564</v>
      </c>
      <c r="AF28" s="38">
        <v>2576</v>
      </c>
      <c r="AG28" s="38">
        <v>2623</v>
      </c>
      <c r="AH28" s="132">
        <v>2635</v>
      </c>
      <c r="AI28" s="87">
        <v>2409</v>
      </c>
      <c r="AJ28" s="38">
        <v>2584</v>
      </c>
      <c r="AK28" s="38">
        <v>2771</v>
      </c>
      <c r="AL28" s="38">
        <v>2698</v>
      </c>
      <c r="AM28" s="38">
        <v>2750</v>
      </c>
      <c r="AN28" s="38">
        <v>2840</v>
      </c>
      <c r="AO28" s="38">
        <v>3356</v>
      </c>
      <c r="AP28" s="38">
        <v>3434</v>
      </c>
      <c r="AQ28" s="38">
        <v>3489</v>
      </c>
      <c r="AR28" s="38">
        <v>3537</v>
      </c>
      <c r="AS28" s="38">
        <v>3522</v>
      </c>
      <c r="AT28" s="132">
        <v>3285</v>
      </c>
      <c r="AU28" s="87">
        <v>2939</v>
      </c>
      <c r="AV28" s="288">
        <v>2962</v>
      </c>
      <c r="AW28" s="288">
        <v>2980</v>
      </c>
      <c r="AX28" s="288">
        <v>3127</v>
      </c>
      <c r="AY28" s="288">
        <v>2993</v>
      </c>
      <c r="AZ28" s="288">
        <v>3077</v>
      </c>
      <c r="BA28" s="288">
        <v>3263</v>
      </c>
      <c r="BB28" s="288">
        <v>3372</v>
      </c>
      <c r="BC28" s="288">
        <v>3413</v>
      </c>
      <c r="BD28" s="288">
        <v>3421</v>
      </c>
      <c r="BE28" s="288">
        <v>3219</v>
      </c>
      <c r="BF28" s="38">
        <v>3257</v>
      </c>
      <c r="BG28" s="87">
        <v>3174</v>
      </c>
      <c r="BH28" s="288">
        <v>2933</v>
      </c>
      <c r="BI28" s="288">
        <v>2980</v>
      </c>
      <c r="BJ28" s="288">
        <v>3129</v>
      </c>
      <c r="BK28" s="288">
        <v>3164</v>
      </c>
      <c r="BL28" s="288">
        <v>3243</v>
      </c>
      <c r="BM28" s="288">
        <v>3315</v>
      </c>
      <c r="BN28" s="288">
        <v>3359</v>
      </c>
      <c r="BO28" s="288">
        <v>3518</v>
      </c>
      <c r="BP28" s="288">
        <v>3586</v>
      </c>
      <c r="BQ28" s="288">
        <v>3541</v>
      </c>
      <c r="BR28" s="640">
        <v>3443</v>
      </c>
      <c r="BS28" s="640">
        <v>3304</v>
      </c>
      <c r="BT28" s="640">
        <v>3254</v>
      </c>
      <c r="BU28" s="640">
        <v>3223</v>
      </c>
      <c r="BV28" s="640">
        <v>3104</v>
      </c>
      <c r="BW28" s="640">
        <v>3127</v>
      </c>
      <c r="BX28" s="640">
        <v>3199</v>
      </c>
      <c r="BY28" s="640">
        <v>3256</v>
      </c>
      <c r="BZ28" s="640">
        <v>3237</v>
      </c>
      <c r="CA28" s="640">
        <v>3529</v>
      </c>
      <c r="CB28" s="640">
        <v>3448</v>
      </c>
      <c r="CC28" s="640">
        <v>3382</v>
      </c>
      <c r="CD28" s="640">
        <v>3428</v>
      </c>
      <c r="CE28" s="640">
        <v>3265</v>
      </c>
      <c r="CF28" s="640">
        <f>'1.COBERTURA  DANE'!F29+'1.COBERTURA  DANE'!H29+'1.COBERTURA  DANE'!J29</f>
        <v>3206</v>
      </c>
      <c r="CG28" s="241">
        <f t="shared" si="2"/>
        <v>-59</v>
      </c>
      <c r="CH28" s="203">
        <f t="shared" si="3"/>
        <v>-1.8070444104134762</v>
      </c>
      <c r="CI28" s="241">
        <f t="shared" si="4"/>
        <v>-222</v>
      </c>
      <c r="CJ28" s="203">
        <f t="shared" si="5"/>
        <v>-6.4760793465577597</v>
      </c>
      <c r="CZ28" s="18">
        <v>873</v>
      </c>
      <c r="DA28" s="18">
        <v>210</v>
      </c>
      <c r="DC28" s="407">
        <v>107</v>
      </c>
      <c r="DD28" s="18" t="s">
        <v>72</v>
      </c>
      <c r="DE28" s="18">
        <v>667</v>
      </c>
      <c r="DF28" s="18">
        <v>643</v>
      </c>
      <c r="DG28" s="18">
        <v>639</v>
      </c>
      <c r="DH28" s="18">
        <v>655</v>
      </c>
    </row>
    <row r="29" spans="1:112" ht="15" outlineLevel="2">
      <c r="A29" s="84">
        <v>837</v>
      </c>
      <c r="B29" s="27" t="s">
        <v>148</v>
      </c>
      <c r="C29" s="50" t="s">
        <v>26</v>
      </c>
      <c r="D29" s="50">
        <v>32001</v>
      </c>
      <c r="E29" s="50">
        <v>31563</v>
      </c>
      <c r="F29" s="50">
        <v>32056</v>
      </c>
      <c r="G29" s="50">
        <v>32479</v>
      </c>
      <c r="H29" s="50">
        <v>32880</v>
      </c>
      <c r="I29" s="1">
        <v>32649</v>
      </c>
      <c r="J29" s="408">
        <v>32933</v>
      </c>
      <c r="K29" s="288">
        <v>31890</v>
      </c>
      <c r="L29" s="38">
        <v>31174</v>
      </c>
      <c r="M29" s="38">
        <v>31413</v>
      </c>
      <c r="N29" s="38">
        <v>31829</v>
      </c>
      <c r="O29" s="38">
        <v>31964</v>
      </c>
      <c r="P29" s="38">
        <v>32297</v>
      </c>
      <c r="Q29" s="38">
        <v>31797</v>
      </c>
      <c r="R29" s="38">
        <v>31460</v>
      </c>
      <c r="S29" s="38">
        <v>31512</v>
      </c>
      <c r="T29" s="38">
        <v>32303</v>
      </c>
      <c r="U29" s="38">
        <v>32381</v>
      </c>
      <c r="V29" s="132">
        <v>33791</v>
      </c>
      <c r="W29" s="87">
        <v>31487</v>
      </c>
      <c r="X29" s="38">
        <v>30461</v>
      </c>
      <c r="Y29" s="38">
        <v>30541</v>
      </c>
      <c r="Z29" s="38">
        <v>30639</v>
      </c>
      <c r="AA29" s="38">
        <v>31963</v>
      </c>
      <c r="AB29" s="38">
        <v>32087</v>
      </c>
      <c r="AC29" s="38">
        <v>31932</v>
      </c>
      <c r="AD29" s="38">
        <v>31961</v>
      </c>
      <c r="AE29" s="38">
        <v>29301</v>
      </c>
      <c r="AF29" s="38">
        <v>31306</v>
      </c>
      <c r="AG29" s="38">
        <v>31201</v>
      </c>
      <c r="AH29" s="132">
        <v>31527</v>
      </c>
      <c r="AI29" s="87">
        <v>30861</v>
      </c>
      <c r="AJ29" s="38">
        <v>31114</v>
      </c>
      <c r="AK29" s="38">
        <v>30700</v>
      </c>
      <c r="AL29" s="38">
        <v>30927</v>
      </c>
      <c r="AM29" s="38">
        <v>31663</v>
      </c>
      <c r="AN29" s="38">
        <v>32487</v>
      </c>
      <c r="AO29" s="38">
        <v>33764</v>
      </c>
      <c r="AP29" s="38">
        <v>34507</v>
      </c>
      <c r="AQ29" s="38">
        <v>34820</v>
      </c>
      <c r="AR29" s="38">
        <v>35647</v>
      </c>
      <c r="AS29" s="38">
        <v>35677</v>
      </c>
      <c r="AT29" s="132">
        <v>35194</v>
      </c>
      <c r="AU29" s="87">
        <v>33610</v>
      </c>
      <c r="AV29" s="288">
        <v>33151</v>
      </c>
      <c r="AW29" s="288">
        <v>33261</v>
      </c>
      <c r="AX29" s="288">
        <v>33760</v>
      </c>
      <c r="AY29" s="288">
        <v>33721</v>
      </c>
      <c r="AZ29" s="288">
        <v>33987</v>
      </c>
      <c r="BA29" s="288">
        <v>34819</v>
      </c>
      <c r="BB29" s="288">
        <v>35253</v>
      </c>
      <c r="BC29" s="288">
        <v>35670</v>
      </c>
      <c r="BD29" s="288">
        <v>35666</v>
      </c>
      <c r="BE29" s="288">
        <v>35103</v>
      </c>
      <c r="BF29" s="38">
        <v>35253</v>
      </c>
      <c r="BG29" s="87">
        <v>35097</v>
      </c>
      <c r="BH29" s="288">
        <v>34431</v>
      </c>
      <c r="BI29" s="288">
        <v>35197</v>
      </c>
      <c r="BJ29" s="288">
        <v>35878</v>
      </c>
      <c r="BK29" s="288">
        <v>36159</v>
      </c>
      <c r="BL29" s="288">
        <v>36816</v>
      </c>
      <c r="BM29" s="288">
        <v>38370</v>
      </c>
      <c r="BN29" s="288">
        <v>38360</v>
      </c>
      <c r="BO29" s="288">
        <v>38447</v>
      </c>
      <c r="BP29" s="288">
        <v>38895</v>
      </c>
      <c r="BQ29" s="288">
        <v>38795</v>
      </c>
      <c r="BR29" s="640">
        <v>39149</v>
      </c>
      <c r="BS29" s="640">
        <v>38305</v>
      </c>
      <c r="BT29" s="640">
        <v>38150</v>
      </c>
      <c r="BU29" s="640">
        <v>38550</v>
      </c>
      <c r="BV29" s="640">
        <v>38250</v>
      </c>
      <c r="BW29" s="640">
        <v>38325</v>
      </c>
      <c r="BX29" s="640">
        <v>39084</v>
      </c>
      <c r="BY29" s="640">
        <v>39080</v>
      </c>
      <c r="BZ29" s="640">
        <v>39538</v>
      </c>
      <c r="CA29" s="640">
        <v>41120</v>
      </c>
      <c r="CB29" s="640">
        <v>41134</v>
      </c>
      <c r="CC29" s="640">
        <v>41011</v>
      </c>
      <c r="CD29" s="640">
        <v>40864</v>
      </c>
      <c r="CE29" s="640">
        <v>40319</v>
      </c>
      <c r="CF29" s="640">
        <f>'1.COBERTURA  DANE'!F30+'1.COBERTURA  DANE'!H30+'1.COBERTURA  DANE'!J30</f>
        <v>40320</v>
      </c>
      <c r="CG29" s="241">
        <f t="shared" si="2"/>
        <v>1</v>
      </c>
      <c r="CH29" s="203">
        <f t="shared" si="3"/>
        <v>2.4802202435576276E-3</v>
      </c>
      <c r="CI29" s="241">
        <f t="shared" si="4"/>
        <v>-544</v>
      </c>
      <c r="CJ29" s="203">
        <f t="shared" si="5"/>
        <v>-1.3312451057165231</v>
      </c>
      <c r="CM29" s="361"/>
      <c r="CN29" s="658">
        <v>2016</v>
      </c>
      <c r="CO29" s="658">
        <v>2017</v>
      </c>
      <c r="CZ29" s="18">
        <v>31</v>
      </c>
      <c r="DA29" s="18">
        <v>4996</v>
      </c>
      <c r="DC29" s="407">
        <v>113</v>
      </c>
      <c r="DD29" s="18" t="s">
        <v>834</v>
      </c>
      <c r="DE29" s="18">
        <v>1074</v>
      </c>
      <c r="DF29" s="18">
        <v>1032</v>
      </c>
      <c r="DG29" s="18">
        <v>1049</v>
      </c>
      <c r="DH29" s="18">
        <v>981</v>
      </c>
    </row>
    <row r="30" spans="1:112" ht="15" outlineLevel="2">
      <c r="A30" s="84">
        <v>873</v>
      </c>
      <c r="B30" s="27" t="s">
        <v>148</v>
      </c>
      <c r="C30" s="50" t="s">
        <v>28</v>
      </c>
      <c r="D30" s="50">
        <v>166</v>
      </c>
      <c r="E30" s="50">
        <v>164</v>
      </c>
      <c r="F30" s="50">
        <v>164</v>
      </c>
      <c r="G30" s="50">
        <v>162</v>
      </c>
      <c r="H30" s="50">
        <v>187</v>
      </c>
      <c r="I30" s="1">
        <v>184</v>
      </c>
      <c r="J30" s="408">
        <v>210</v>
      </c>
      <c r="K30" s="288">
        <v>183</v>
      </c>
      <c r="L30" s="38">
        <v>137</v>
      </c>
      <c r="M30" s="38">
        <v>125</v>
      </c>
      <c r="N30" s="38">
        <v>137</v>
      </c>
      <c r="O30" s="38">
        <v>141</v>
      </c>
      <c r="P30" s="38">
        <v>167</v>
      </c>
      <c r="Q30" s="38">
        <v>194</v>
      </c>
      <c r="R30" s="38">
        <v>213</v>
      </c>
      <c r="S30" s="38">
        <v>224</v>
      </c>
      <c r="T30" s="38">
        <v>235</v>
      </c>
      <c r="U30" s="38">
        <v>221</v>
      </c>
      <c r="V30" s="132">
        <v>343</v>
      </c>
      <c r="W30" s="87">
        <v>212</v>
      </c>
      <c r="X30" s="38">
        <v>180</v>
      </c>
      <c r="Y30" s="38">
        <v>310</v>
      </c>
      <c r="Z30" s="38">
        <v>329</v>
      </c>
      <c r="AA30" s="38">
        <v>344</v>
      </c>
      <c r="AB30" s="38">
        <v>363</v>
      </c>
      <c r="AC30" s="38">
        <v>347</v>
      </c>
      <c r="AD30" s="38">
        <v>344</v>
      </c>
      <c r="AE30" s="38">
        <v>344</v>
      </c>
      <c r="AF30" s="38">
        <v>345</v>
      </c>
      <c r="AG30" s="38">
        <v>339</v>
      </c>
      <c r="AH30" s="132">
        <v>333</v>
      </c>
      <c r="AI30" s="87">
        <v>279</v>
      </c>
      <c r="AJ30" s="38">
        <v>265</v>
      </c>
      <c r="AK30" s="38">
        <v>269</v>
      </c>
      <c r="AL30" s="38">
        <v>259</v>
      </c>
      <c r="AM30" s="38">
        <v>262</v>
      </c>
      <c r="AN30" s="38">
        <v>271</v>
      </c>
      <c r="AO30" s="38">
        <v>342</v>
      </c>
      <c r="AP30" s="38">
        <v>339</v>
      </c>
      <c r="AQ30" s="38">
        <v>323</v>
      </c>
      <c r="AR30" s="38">
        <v>334</v>
      </c>
      <c r="AS30" s="38">
        <v>332</v>
      </c>
      <c r="AT30" s="132">
        <v>344</v>
      </c>
      <c r="AU30" s="87">
        <v>333</v>
      </c>
      <c r="AV30" s="288">
        <v>360</v>
      </c>
      <c r="AW30" s="288">
        <v>401</v>
      </c>
      <c r="AX30" s="288">
        <v>461</v>
      </c>
      <c r="AY30" s="288">
        <v>452</v>
      </c>
      <c r="AZ30" s="288">
        <v>461</v>
      </c>
      <c r="BA30" s="288">
        <v>518</v>
      </c>
      <c r="BB30" s="288">
        <v>537</v>
      </c>
      <c r="BC30" s="288">
        <v>541</v>
      </c>
      <c r="BD30" s="288">
        <v>549</v>
      </c>
      <c r="BE30" s="288">
        <v>534</v>
      </c>
      <c r="BF30" s="38">
        <v>532</v>
      </c>
      <c r="BG30" s="87">
        <v>521</v>
      </c>
      <c r="BH30" s="288">
        <v>429</v>
      </c>
      <c r="BI30" s="288">
        <v>435</v>
      </c>
      <c r="BJ30" s="288">
        <v>480</v>
      </c>
      <c r="BK30" s="288">
        <v>484</v>
      </c>
      <c r="BL30" s="288">
        <v>500</v>
      </c>
      <c r="BM30" s="288">
        <v>501</v>
      </c>
      <c r="BN30" s="288">
        <v>505</v>
      </c>
      <c r="BO30" s="288">
        <v>471</v>
      </c>
      <c r="BP30" s="288">
        <v>514</v>
      </c>
      <c r="BQ30" s="288">
        <v>516</v>
      </c>
      <c r="BR30" s="640">
        <v>398</v>
      </c>
      <c r="BS30" s="640">
        <v>352</v>
      </c>
      <c r="BT30" s="640">
        <v>336</v>
      </c>
      <c r="BU30" s="640">
        <v>345</v>
      </c>
      <c r="BV30" s="640">
        <v>322</v>
      </c>
      <c r="BW30" s="640">
        <v>318</v>
      </c>
      <c r="BX30" s="640">
        <v>329</v>
      </c>
      <c r="BY30" s="640">
        <v>330</v>
      </c>
      <c r="BZ30" s="640">
        <v>336</v>
      </c>
      <c r="CA30" s="640">
        <v>350</v>
      </c>
      <c r="CB30" s="640">
        <v>362</v>
      </c>
      <c r="CC30" s="640">
        <v>352</v>
      </c>
      <c r="CD30" s="640">
        <v>365</v>
      </c>
      <c r="CE30" s="640">
        <v>346</v>
      </c>
      <c r="CF30" s="640">
        <f>'1.COBERTURA  DANE'!F31+'1.COBERTURA  DANE'!H31+'1.COBERTURA  DANE'!J31</f>
        <v>295</v>
      </c>
      <c r="CG30" s="241">
        <f t="shared" si="2"/>
        <v>-51</v>
      </c>
      <c r="CH30" s="203">
        <f t="shared" si="3"/>
        <v>-14.739884393063585</v>
      </c>
      <c r="CI30" s="241">
        <f t="shared" si="4"/>
        <v>-70</v>
      </c>
      <c r="CJ30" s="203">
        <f t="shared" si="5"/>
        <v>-19.17808219178082</v>
      </c>
      <c r="CM30" s="361" t="s">
        <v>320</v>
      </c>
      <c r="CN30" s="8">
        <f>BG4</f>
        <v>3542183</v>
      </c>
      <c r="CO30" s="8">
        <f>BS4</f>
        <v>3761637</v>
      </c>
      <c r="CZ30" s="18">
        <v>40</v>
      </c>
      <c r="DA30" s="18">
        <v>1749</v>
      </c>
      <c r="DC30" s="407">
        <v>120</v>
      </c>
      <c r="DD30" s="18" t="s">
        <v>835</v>
      </c>
      <c r="DE30" s="18">
        <v>844</v>
      </c>
      <c r="DF30" s="18">
        <v>839</v>
      </c>
      <c r="DG30" s="18">
        <v>790</v>
      </c>
      <c r="DH30" s="18">
        <v>860</v>
      </c>
    </row>
    <row r="31" spans="1:112" ht="15" outlineLevel="1">
      <c r="A31" s="338" t="s">
        <v>124</v>
      </c>
      <c r="B31" s="49"/>
      <c r="C31" s="52"/>
      <c r="D31" s="86">
        <f t="shared" ref="D31:V31" si="8">SUM(D32:D41)</f>
        <v>36180</v>
      </c>
      <c r="E31" s="86">
        <f t="shared" si="8"/>
        <v>36320</v>
      </c>
      <c r="F31" s="86">
        <f t="shared" si="8"/>
        <v>37099</v>
      </c>
      <c r="G31" s="86">
        <f t="shared" si="8"/>
        <v>37676</v>
      </c>
      <c r="H31" s="86">
        <f t="shared" si="8"/>
        <v>37808</v>
      </c>
      <c r="I31" s="86">
        <f t="shared" si="8"/>
        <v>37633</v>
      </c>
      <c r="J31" s="86">
        <f t="shared" si="8"/>
        <v>39566</v>
      </c>
      <c r="K31" s="287">
        <f t="shared" si="8"/>
        <v>38543</v>
      </c>
      <c r="L31" s="86">
        <f t="shared" si="8"/>
        <v>36826</v>
      </c>
      <c r="M31" s="86">
        <f t="shared" si="8"/>
        <v>38265</v>
      </c>
      <c r="N31" s="86">
        <f t="shared" si="8"/>
        <v>39093</v>
      </c>
      <c r="O31" s="86">
        <f>SUM(O32:O41)</f>
        <v>39659</v>
      </c>
      <c r="P31" s="86">
        <f t="shared" si="8"/>
        <v>41038</v>
      </c>
      <c r="Q31" s="86">
        <f t="shared" si="8"/>
        <v>40707</v>
      </c>
      <c r="R31" s="86">
        <f t="shared" si="8"/>
        <v>39728</v>
      </c>
      <c r="S31" s="86">
        <f t="shared" si="8"/>
        <v>39528</v>
      </c>
      <c r="T31" s="86">
        <f t="shared" si="8"/>
        <v>39495</v>
      </c>
      <c r="U31" s="86">
        <f t="shared" si="8"/>
        <v>40110</v>
      </c>
      <c r="V31" s="131">
        <f t="shared" si="8"/>
        <v>41912</v>
      </c>
      <c r="W31" s="85">
        <f>SUM(W32:W41)</f>
        <v>37738</v>
      </c>
      <c r="X31" s="86">
        <f>SUM(X32:X41)</f>
        <v>37993</v>
      </c>
      <c r="Y31" s="86">
        <f>SUM(Y32:Y41)</f>
        <v>39288</v>
      </c>
      <c r="Z31" s="86">
        <f>SUM(Z32:Z41)</f>
        <v>39315</v>
      </c>
      <c r="AA31" s="86">
        <f>SUM(AA32:AA41)</f>
        <v>40297</v>
      </c>
      <c r="AB31" s="86">
        <v>41062</v>
      </c>
      <c r="AC31" s="86">
        <v>39775</v>
      </c>
      <c r="AD31" s="86">
        <v>39365</v>
      </c>
      <c r="AE31" s="86">
        <v>38226</v>
      </c>
      <c r="AF31" s="86">
        <v>38133</v>
      </c>
      <c r="AG31" s="86">
        <v>38160</v>
      </c>
      <c r="AH31" s="131">
        <v>37887</v>
      </c>
      <c r="AI31" s="85">
        <v>34846</v>
      </c>
      <c r="AJ31" s="86">
        <v>35086</v>
      </c>
      <c r="AK31" s="86">
        <v>34827</v>
      </c>
      <c r="AL31" s="86">
        <v>35028</v>
      </c>
      <c r="AM31" s="86">
        <v>35409</v>
      </c>
      <c r="AN31" s="86">
        <v>36346</v>
      </c>
      <c r="AO31" s="86">
        <v>37945</v>
      </c>
      <c r="AP31" s="86">
        <v>39292</v>
      </c>
      <c r="AQ31" s="86">
        <v>40098</v>
      </c>
      <c r="AR31" s="86">
        <v>40933</v>
      </c>
      <c r="AS31" s="86">
        <v>39767</v>
      </c>
      <c r="AT31" s="131">
        <v>38961</v>
      </c>
      <c r="AU31" s="85">
        <v>36996</v>
      </c>
      <c r="AV31" s="287">
        <v>36317</v>
      </c>
      <c r="AW31" s="287">
        <v>36415</v>
      </c>
      <c r="AX31" s="287">
        <v>36648</v>
      </c>
      <c r="AY31" s="287">
        <v>36519</v>
      </c>
      <c r="AZ31" s="287">
        <v>37438</v>
      </c>
      <c r="BA31" s="287">
        <v>38911</v>
      </c>
      <c r="BB31" s="287">
        <v>39800</v>
      </c>
      <c r="BC31" s="287">
        <v>40523</v>
      </c>
      <c r="BD31" s="287">
        <v>40473</v>
      </c>
      <c r="BE31" s="287">
        <v>38604</v>
      </c>
      <c r="BF31" s="86">
        <v>38850</v>
      </c>
      <c r="BG31" s="85">
        <v>38311</v>
      </c>
      <c r="BH31" s="287">
        <v>36356</v>
      </c>
      <c r="BI31" s="287">
        <v>36891</v>
      </c>
      <c r="BJ31" s="287">
        <v>38223</v>
      </c>
      <c r="BK31" s="287">
        <v>38919</v>
      </c>
      <c r="BL31" s="287">
        <v>41615</v>
      </c>
      <c r="BM31" s="287">
        <v>42030</v>
      </c>
      <c r="BN31" s="287">
        <v>42122</v>
      </c>
      <c r="BO31" s="287">
        <v>42694</v>
      </c>
      <c r="BP31" s="287">
        <v>42791</v>
      </c>
      <c r="BQ31" s="287">
        <v>42938</v>
      </c>
      <c r="BR31" s="639">
        <v>43704</v>
      </c>
      <c r="BS31" s="639">
        <v>43116</v>
      </c>
      <c r="BT31" s="639">
        <v>43077</v>
      </c>
      <c r="BU31" s="639">
        <v>42989</v>
      </c>
      <c r="BV31" s="639">
        <v>41474</v>
      </c>
      <c r="BW31" s="639">
        <v>41537</v>
      </c>
      <c r="BX31" s="639">
        <v>42053</v>
      </c>
      <c r="BY31" s="639">
        <v>42955</v>
      </c>
      <c r="BZ31" s="639">
        <v>43051</v>
      </c>
      <c r="CA31" s="639">
        <v>42231</v>
      </c>
      <c r="CB31" s="639">
        <v>41596</v>
      </c>
      <c r="CC31" s="639">
        <v>41325</v>
      </c>
      <c r="CD31" s="639">
        <v>41959</v>
      </c>
      <c r="CE31" s="639">
        <v>41676</v>
      </c>
      <c r="CF31" s="639">
        <f>'1.COBERTURA  DANE'!F32+'1.COBERTURA  DANE'!H32+'1.COBERTURA  DANE'!J32</f>
        <v>41385</v>
      </c>
      <c r="CG31" s="241">
        <f t="shared" si="2"/>
        <v>-291</v>
      </c>
      <c r="CH31" s="203">
        <f t="shared" si="3"/>
        <v>-0.69824359343507059</v>
      </c>
      <c r="CI31" s="241">
        <f t="shared" si="4"/>
        <v>-574</v>
      </c>
      <c r="CJ31" s="203">
        <f t="shared" si="5"/>
        <v>-1.3680020972854452</v>
      </c>
      <c r="CM31" s="361" t="s">
        <v>321</v>
      </c>
      <c r="CN31" s="8">
        <f>BH4</f>
        <v>3512508</v>
      </c>
      <c r="CO31" s="8">
        <f>BT4</f>
        <v>3725342</v>
      </c>
      <c r="CZ31" s="18">
        <v>190</v>
      </c>
      <c r="DA31" s="18">
        <v>2921</v>
      </c>
      <c r="DC31" s="407">
        <v>125</v>
      </c>
      <c r="DD31" s="18" t="s">
        <v>74</v>
      </c>
      <c r="DE31" s="18">
        <v>536</v>
      </c>
      <c r="DF31" s="18">
        <v>553</v>
      </c>
      <c r="DG31" s="18">
        <v>547</v>
      </c>
      <c r="DH31" s="18">
        <v>524</v>
      </c>
    </row>
    <row r="32" spans="1:112" ht="15" outlineLevel="2">
      <c r="A32" s="84">
        <v>31</v>
      </c>
      <c r="B32" s="27" t="s">
        <v>123</v>
      </c>
      <c r="C32" s="50" t="s">
        <v>62</v>
      </c>
      <c r="D32" s="50">
        <v>4653</v>
      </c>
      <c r="E32" s="50">
        <v>4680</v>
      </c>
      <c r="F32" s="50">
        <v>4724</v>
      </c>
      <c r="G32" s="50">
        <v>4759</v>
      </c>
      <c r="H32" s="50">
        <v>4831</v>
      </c>
      <c r="I32" s="1">
        <v>4774</v>
      </c>
      <c r="J32" s="408">
        <v>4996</v>
      </c>
      <c r="K32" s="288">
        <v>4830</v>
      </c>
      <c r="L32" s="38">
        <v>4556</v>
      </c>
      <c r="M32" s="38">
        <v>4661</v>
      </c>
      <c r="N32" s="38">
        <v>4744</v>
      </c>
      <c r="O32" s="38">
        <v>4835</v>
      </c>
      <c r="P32" s="38">
        <v>4853</v>
      </c>
      <c r="Q32" s="38">
        <v>4835</v>
      </c>
      <c r="R32" s="38">
        <v>4656</v>
      </c>
      <c r="S32" s="38">
        <v>4669</v>
      </c>
      <c r="T32" s="38">
        <v>4599</v>
      </c>
      <c r="U32" s="38">
        <v>4578</v>
      </c>
      <c r="V32" s="132">
        <v>4787</v>
      </c>
      <c r="W32" s="87">
        <v>4419</v>
      </c>
      <c r="X32" s="38">
        <v>4364</v>
      </c>
      <c r="Y32" s="38">
        <v>4616</v>
      </c>
      <c r="Z32" s="38">
        <v>4665</v>
      </c>
      <c r="AA32" s="38">
        <v>4778</v>
      </c>
      <c r="AB32" s="38">
        <v>4900</v>
      </c>
      <c r="AC32" s="38">
        <v>4793</v>
      </c>
      <c r="AD32" s="38">
        <v>4720</v>
      </c>
      <c r="AE32" s="38">
        <v>4635</v>
      </c>
      <c r="AF32" s="38">
        <v>4687</v>
      </c>
      <c r="AG32" s="38">
        <v>4694</v>
      </c>
      <c r="AH32" s="132">
        <v>4645</v>
      </c>
      <c r="AI32" s="87">
        <v>4496</v>
      </c>
      <c r="AJ32" s="38">
        <v>4538</v>
      </c>
      <c r="AK32" s="38">
        <v>4394</v>
      </c>
      <c r="AL32" s="38">
        <v>4497</v>
      </c>
      <c r="AM32" s="38">
        <v>4631</v>
      </c>
      <c r="AN32" s="38">
        <v>4763</v>
      </c>
      <c r="AO32" s="38">
        <v>4977</v>
      </c>
      <c r="AP32" s="38">
        <v>5068</v>
      </c>
      <c r="AQ32" s="38">
        <v>5147</v>
      </c>
      <c r="AR32" s="38">
        <v>5151</v>
      </c>
      <c r="AS32" s="38">
        <v>4903</v>
      </c>
      <c r="AT32" s="132">
        <v>4802</v>
      </c>
      <c r="AU32" s="87">
        <v>4608</v>
      </c>
      <c r="AV32" s="288">
        <v>4505</v>
      </c>
      <c r="AW32" s="288">
        <v>4596</v>
      </c>
      <c r="AX32" s="288">
        <v>4524</v>
      </c>
      <c r="AY32" s="288">
        <v>4482</v>
      </c>
      <c r="AZ32" s="288">
        <v>4645</v>
      </c>
      <c r="BA32" s="288">
        <v>4786</v>
      </c>
      <c r="BB32" s="288">
        <v>4887</v>
      </c>
      <c r="BC32" s="288">
        <v>4918</v>
      </c>
      <c r="BD32" s="288">
        <v>4922</v>
      </c>
      <c r="BE32" s="288">
        <v>4671</v>
      </c>
      <c r="BF32" s="38">
        <v>4687</v>
      </c>
      <c r="BG32" s="87">
        <v>4578</v>
      </c>
      <c r="BH32" s="288">
        <v>4364</v>
      </c>
      <c r="BI32" s="288">
        <v>4445</v>
      </c>
      <c r="BJ32" s="288">
        <v>4601</v>
      </c>
      <c r="BK32" s="288">
        <v>4728</v>
      </c>
      <c r="BL32" s="288">
        <v>5341</v>
      </c>
      <c r="BM32" s="288">
        <v>5381</v>
      </c>
      <c r="BN32" s="288">
        <v>5420</v>
      </c>
      <c r="BO32" s="288">
        <v>5544</v>
      </c>
      <c r="BP32" s="288">
        <v>5569</v>
      </c>
      <c r="BQ32" s="288">
        <v>5590</v>
      </c>
      <c r="BR32" s="640">
        <v>5710</v>
      </c>
      <c r="BS32" s="640">
        <v>5731</v>
      </c>
      <c r="BT32" s="640">
        <v>5758</v>
      </c>
      <c r="BU32" s="640">
        <v>5744</v>
      </c>
      <c r="BV32" s="640">
        <v>5485</v>
      </c>
      <c r="BW32" s="640">
        <v>5319</v>
      </c>
      <c r="BX32" s="640">
        <v>5328</v>
      </c>
      <c r="BY32" s="640">
        <v>5362</v>
      </c>
      <c r="BZ32" s="640">
        <v>5328</v>
      </c>
      <c r="CA32" s="640">
        <v>5362</v>
      </c>
      <c r="CB32" s="640">
        <v>5238</v>
      </c>
      <c r="CC32" s="640">
        <v>5079</v>
      </c>
      <c r="CD32" s="640">
        <v>5162</v>
      </c>
      <c r="CE32" s="640">
        <v>5084</v>
      </c>
      <c r="CF32" s="640">
        <f>'1.COBERTURA  DANE'!F33+'1.COBERTURA  DANE'!H33+'1.COBERTURA  DANE'!J33</f>
        <v>5072</v>
      </c>
      <c r="CG32" s="241">
        <f t="shared" si="2"/>
        <v>-12</v>
      </c>
      <c r="CH32" s="203">
        <f t="shared" si="3"/>
        <v>-0.23603461841070023</v>
      </c>
      <c r="CI32" s="241">
        <f t="shared" si="4"/>
        <v>-90</v>
      </c>
      <c r="CJ32" s="203">
        <f t="shared" si="5"/>
        <v>-1.743510267338241</v>
      </c>
      <c r="CM32" s="361" t="s">
        <v>322</v>
      </c>
      <c r="CN32" s="8">
        <f>BI4</f>
        <v>3562440</v>
      </c>
      <c r="CO32" s="8">
        <f>BU4</f>
        <v>3797115</v>
      </c>
      <c r="CZ32" s="18">
        <v>604</v>
      </c>
      <c r="DA32" s="18">
        <v>3470</v>
      </c>
      <c r="DC32" s="407">
        <v>129</v>
      </c>
      <c r="DD32" s="18" t="s">
        <v>9</v>
      </c>
      <c r="DE32" s="18">
        <v>54876</v>
      </c>
      <c r="DF32" s="18">
        <v>53504</v>
      </c>
      <c r="DG32" s="18">
        <v>53367</v>
      </c>
      <c r="DH32" s="18">
        <v>52781</v>
      </c>
    </row>
    <row r="33" spans="1:112" ht="15" outlineLevel="2">
      <c r="A33" s="84">
        <v>40</v>
      </c>
      <c r="B33" s="27" t="s">
        <v>123</v>
      </c>
      <c r="C33" s="50" t="s">
        <v>66</v>
      </c>
      <c r="D33" s="50">
        <v>1486</v>
      </c>
      <c r="E33" s="50">
        <v>1468</v>
      </c>
      <c r="F33" s="50">
        <v>1455</v>
      </c>
      <c r="G33" s="50">
        <v>1486</v>
      </c>
      <c r="H33" s="50">
        <v>1517</v>
      </c>
      <c r="I33" s="1">
        <v>1494</v>
      </c>
      <c r="J33" s="408">
        <v>1749</v>
      </c>
      <c r="K33" s="288">
        <v>1673</v>
      </c>
      <c r="L33" s="38">
        <v>1533</v>
      </c>
      <c r="M33" s="38">
        <v>1580</v>
      </c>
      <c r="N33" s="38">
        <v>1589</v>
      </c>
      <c r="O33" s="38">
        <v>1661</v>
      </c>
      <c r="P33" s="38">
        <v>1751</v>
      </c>
      <c r="Q33" s="38">
        <v>1652</v>
      </c>
      <c r="R33" s="38">
        <v>1560</v>
      </c>
      <c r="S33" s="38">
        <v>1542</v>
      </c>
      <c r="T33" s="38">
        <v>1513</v>
      </c>
      <c r="U33" s="38">
        <v>1531</v>
      </c>
      <c r="V33" s="132">
        <v>1617</v>
      </c>
      <c r="W33" s="87">
        <v>1398</v>
      </c>
      <c r="X33" s="38">
        <v>1435</v>
      </c>
      <c r="Y33" s="38">
        <v>1562</v>
      </c>
      <c r="Z33" s="38">
        <v>1585</v>
      </c>
      <c r="AA33" s="38">
        <v>1576</v>
      </c>
      <c r="AB33" s="38">
        <v>1624</v>
      </c>
      <c r="AC33" s="38">
        <v>1603</v>
      </c>
      <c r="AD33" s="38">
        <v>1550</v>
      </c>
      <c r="AE33" s="38">
        <v>1496</v>
      </c>
      <c r="AF33" s="38">
        <v>1460</v>
      </c>
      <c r="AG33" s="38">
        <v>1467</v>
      </c>
      <c r="AH33" s="132">
        <v>1442</v>
      </c>
      <c r="AI33" s="87">
        <v>1297</v>
      </c>
      <c r="AJ33" s="38">
        <v>1336</v>
      </c>
      <c r="AK33" s="38">
        <v>1353</v>
      </c>
      <c r="AL33" s="38">
        <v>1329</v>
      </c>
      <c r="AM33" s="38">
        <v>1316</v>
      </c>
      <c r="AN33" s="38">
        <v>1365</v>
      </c>
      <c r="AO33" s="38">
        <v>1515</v>
      </c>
      <c r="AP33" s="38">
        <v>1559</v>
      </c>
      <c r="AQ33" s="38">
        <v>1609</v>
      </c>
      <c r="AR33" s="38">
        <v>1650</v>
      </c>
      <c r="AS33" s="38">
        <v>1560</v>
      </c>
      <c r="AT33" s="132">
        <v>1526</v>
      </c>
      <c r="AU33" s="87">
        <v>1439</v>
      </c>
      <c r="AV33" s="288">
        <v>1374</v>
      </c>
      <c r="AW33" s="288">
        <v>1373</v>
      </c>
      <c r="AX33" s="288">
        <v>1383</v>
      </c>
      <c r="AY33" s="288">
        <v>1365</v>
      </c>
      <c r="AZ33" s="288">
        <v>1367</v>
      </c>
      <c r="BA33" s="288">
        <v>1456</v>
      </c>
      <c r="BB33" s="288">
        <v>1477</v>
      </c>
      <c r="BC33" s="288">
        <v>1478</v>
      </c>
      <c r="BD33" s="288">
        <v>1459</v>
      </c>
      <c r="BE33" s="288">
        <v>1360</v>
      </c>
      <c r="BF33" s="38">
        <v>1376</v>
      </c>
      <c r="BG33" s="87">
        <v>1354</v>
      </c>
      <c r="BH33" s="288">
        <v>1267</v>
      </c>
      <c r="BI33" s="288">
        <v>1307</v>
      </c>
      <c r="BJ33" s="288">
        <v>1400</v>
      </c>
      <c r="BK33" s="288">
        <v>1439</v>
      </c>
      <c r="BL33" s="288">
        <v>1645</v>
      </c>
      <c r="BM33" s="288">
        <v>1588</v>
      </c>
      <c r="BN33" s="288">
        <v>1588</v>
      </c>
      <c r="BO33" s="288">
        <v>1663</v>
      </c>
      <c r="BP33" s="288">
        <v>1699</v>
      </c>
      <c r="BQ33" s="288">
        <v>1729</v>
      </c>
      <c r="BR33" s="640">
        <v>1780</v>
      </c>
      <c r="BS33" s="640">
        <v>1743</v>
      </c>
      <c r="BT33" s="640">
        <v>1781</v>
      </c>
      <c r="BU33" s="640">
        <v>1773</v>
      </c>
      <c r="BV33" s="640">
        <v>1741</v>
      </c>
      <c r="BW33" s="640">
        <v>1766</v>
      </c>
      <c r="BX33" s="640">
        <v>1821</v>
      </c>
      <c r="BY33" s="640">
        <v>1898</v>
      </c>
      <c r="BZ33" s="640">
        <v>1888</v>
      </c>
      <c r="CA33" s="640">
        <v>1909</v>
      </c>
      <c r="CB33" s="640">
        <v>1900</v>
      </c>
      <c r="CC33" s="640">
        <v>1908</v>
      </c>
      <c r="CD33" s="640">
        <v>1902</v>
      </c>
      <c r="CE33" s="640">
        <v>1908</v>
      </c>
      <c r="CF33" s="640">
        <f>'1.COBERTURA  DANE'!F34+'1.COBERTURA  DANE'!H34+'1.COBERTURA  DANE'!J34</f>
        <v>1916</v>
      </c>
      <c r="CG33" s="241">
        <f t="shared" si="2"/>
        <v>8</v>
      </c>
      <c r="CH33" s="203">
        <f t="shared" si="3"/>
        <v>0.41928721174004197</v>
      </c>
      <c r="CI33" s="241">
        <f t="shared" si="4"/>
        <v>14</v>
      </c>
      <c r="CJ33" s="203">
        <f t="shared" si="5"/>
        <v>0.73606729758149314</v>
      </c>
      <c r="CM33" s="361" t="s">
        <v>323</v>
      </c>
      <c r="CN33" s="8">
        <f>BJ4</f>
        <v>3606905</v>
      </c>
      <c r="CO33" s="8">
        <f>BV4</f>
        <v>3776579</v>
      </c>
      <c r="CZ33" s="18">
        <v>670</v>
      </c>
      <c r="DA33" s="18">
        <v>3388</v>
      </c>
      <c r="DC33" s="407">
        <v>134</v>
      </c>
      <c r="DD33" s="18" t="s">
        <v>75</v>
      </c>
      <c r="DE33" s="18">
        <v>586</v>
      </c>
      <c r="DF33" s="18">
        <v>592</v>
      </c>
      <c r="DG33" s="18">
        <v>594</v>
      </c>
      <c r="DH33" s="18">
        <v>601</v>
      </c>
    </row>
    <row r="34" spans="1:112" ht="15" outlineLevel="2">
      <c r="A34" s="84">
        <v>190</v>
      </c>
      <c r="B34" s="27" t="s">
        <v>123</v>
      </c>
      <c r="C34" s="50" t="s">
        <v>14</v>
      </c>
      <c r="D34" s="50">
        <v>2737</v>
      </c>
      <c r="E34" s="50">
        <v>2805</v>
      </c>
      <c r="F34" s="50">
        <v>2831</v>
      </c>
      <c r="G34" s="50">
        <v>2844</v>
      </c>
      <c r="H34" s="50">
        <v>2864</v>
      </c>
      <c r="I34" s="1">
        <v>2802</v>
      </c>
      <c r="J34" s="408">
        <v>2921</v>
      </c>
      <c r="K34" s="288">
        <v>2843</v>
      </c>
      <c r="L34" s="38">
        <v>2652</v>
      </c>
      <c r="M34" s="38">
        <v>2708</v>
      </c>
      <c r="N34" s="38">
        <v>2673</v>
      </c>
      <c r="O34" s="38">
        <v>2765</v>
      </c>
      <c r="P34" s="38">
        <v>2817</v>
      </c>
      <c r="Q34" s="38">
        <v>2847</v>
      </c>
      <c r="R34" s="38">
        <v>2838</v>
      </c>
      <c r="S34" s="38">
        <v>2835</v>
      </c>
      <c r="T34" s="38">
        <v>2820</v>
      </c>
      <c r="U34" s="38">
        <v>2793</v>
      </c>
      <c r="V34" s="132">
        <v>2961</v>
      </c>
      <c r="W34" s="87">
        <v>2683</v>
      </c>
      <c r="X34" s="38">
        <v>2722</v>
      </c>
      <c r="Y34" s="38">
        <v>2805</v>
      </c>
      <c r="Z34" s="38">
        <v>2822</v>
      </c>
      <c r="AA34" s="38">
        <v>2954</v>
      </c>
      <c r="AB34" s="38">
        <v>3017</v>
      </c>
      <c r="AC34" s="38">
        <v>2955</v>
      </c>
      <c r="AD34" s="38">
        <v>2982</v>
      </c>
      <c r="AE34" s="38">
        <v>2940</v>
      </c>
      <c r="AF34" s="38">
        <v>3008</v>
      </c>
      <c r="AG34" s="38">
        <v>3062</v>
      </c>
      <c r="AH34" s="132">
        <v>3081</v>
      </c>
      <c r="AI34" s="87">
        <v>2888</v>
      </c>
      <c r="AJ34" s="38">
        <v>2934</v>
      </c>
      <c r="AK34" s="38">
        <v>2948</v>
      </c>
      <c r="AL34" s="38">
        <v>2936</v>
      </c>
      <c r="AM34" s="38">
        <v>2895</v>
      </c>
      <c r="AN34" s="38">
        <v>2948</v>
      </c>
      <c r="AO34" s="38">
        <v>3085</v>
      </c>
      <c r="AP34" s="38">
        <v>3141</v>
      </c>
      <c r="AQ34" s="38">
        <v>3191</v>
      </c>
      <c r="AR34" s="38">
        <v>3276</v>
      </c>
      <c r="AS34" s="38">
        <v>3215</v>
      </c>
      <c r="AT34" s="132">
        <v>3137</v>
      </c>
      <c r="AU34" s="87">
        <v>3018</v>
      </c>
      <c r="AV34" s="288">
        <v>2934</v>
      </c>
      <c r="AW34" s="288">
        <v>2925</v>
      </c>
      <c r="AX34" s="288">
        <v>2938</v>
      </c>
      <c r="AY34" s="288">
        <v>2979</v>
      </c>
      <c r="AZ34" s="288">
        <v>3025</v>
      </c>
      <c r="BA34" s="288">
        <v>3159</v>
      </c>
      <c r="BB34" s="288">
        <v>3244</v>
      </c>
      <c r="BC34" s="288">
        <v>3346</v>
      </c>
      <c r="BD34" s="288">
        <v>3335</v>
      </c>
      <c r="BE34" s="288">
        <v>3238</v>
      </c>
      <c r="BF34" s="38">
        <v>3209</v>
      </c>
      <c r="BG34" s="87">
        <v>3105</v>
      </c>
      <c r="BH34" s="288">
        <v>2993</v>
      </c>
      <c r="BI34" s="288">
        <v>2969</v>
      </c>
      <c r="BJ34" s="288">
        <v>3077</v>
      </c>
      <c r="BK34" s="288">
        <v>3128</v>
      </c>
      <c r="BL34" s="288">
        <v>3133</v>
      </c>
      <c r="BM34" s="288">
        <v>3167</v>
      </c>
      <c r="BN34" s="288">
        <v>3166</v>
      </c>
      <c r="BO34" s="288">
        <v>3194</v>
      </c>
      <c r="BP34" s="288">
        <v>3207</v>
      </c>
      <c r="BQ34" s="288">
        <v>3226</v>
      </c>
      <c r="BR34" s="640">
        <v>3256</v>
      </c>
      <c r="BS34" s="640">
        <v>3214</v>
      </c>
      <c r="BT34" s="640">
        <v>3166</v>
      </c>
      <c r="BU34" s="640">
        <v>3126</v>
      </c>
      <c r="BV34" s="640">
        <v>3047</v>
      </c>
      <c r="BW34" s="640">
        <v>3049</v>
      </c>
      <c r="BX34" s="640">
        <v>3067</v>
      </c>
      <c r="BY34" s="640">
        <v>3104</v>
      </c>
      <c r="BZ34" s="640">
        <v>3104</v>
      </c>
      <c r="CA34" s="640">
        <v>3227</v>
      </c>
      <c r="CB34" s="640">
        <v>3176</v>
      </c>
      <c r="CC34" s="640">
        <v>3148</v>
      </c>
      <c r="CD34" s="640">
        <v>3184</v>
      </c>
      <c r="CE34" s="640">
        <v>3165</v>
      </c>
      <c r="CF34" s="640">
        <f>'1.COBERTURA  DANE'!F35+'1.COBERTURA  DANE'!H35+'1.COBERTURA  DANE'!J35</f>
        <v>3156</v>
      </c>
      <c r="CG34" s="241">
        <f t="shared" si="2"/>
        <v>-9</v>
      </c>
      <c r="CH34" s="203">
        <f t="shared" si="3"/>
        <v>-0.28436018957345971</v>
      </c>
      <c r="CI34" s="241">
        <f t="shared" si="4"/>
        <v>-28</v>
      </c>
      <c r="CJ34" s="203">
        <f t="shared" si="5"/>
        <v>-0.87939698492462315</v>
      </c>
      <c r="CM34" s="361" t="s">
        <v>314</v>
      </c>
      <c r="CN34" s="8">
        <f>BK4</f>
        <v>3630193</v>
      </c>
      <c r="CO34" s="8">
        <f>BW4</f>
        <v>3735975</v>
      </c>
      <c r="CZ34" s="18">
        <v>690</v>
      </c>
      <c r="DA34" s="18">
        <v>1355</v>
      </c>
      <c r="DC34" s="407">
        <v>138</v>
      </c>
      <c r="DD34" s="18" t="s">
        <v>37</v>
      </c>
      <c r="DE34" s="18">
        <v>1513</v>
      </c>
      <c r="DF34" s="18">
        <v>1537</v>
      </c>
      <c r="DG34" s="18">
        <v>1519</v>
      </c>
      <c r="DH34" s="18">
        <v>1504</v>
      </c>
    </row>
    <row r="35" spans="1:112" ht="15" outlineLevel="2">
      <c r="A35" s="84">
        <v>604</v>
      </c>
      <c r="B35" s="27" t="s">
        <v>123</v>
      </c>
      <c r="C35" s="50" t="s">
        <v>21</v>
      </c>
      <c r="D35" s="50">
        <v>3072</v>
      </c>
      <c r="E35" s="50">
        <v>3092</v>
      </c>
      <c r="F35" s="50">
        <v>3172</v>
      </c>
      <c r="G35" s="50">
        <v>3243</v>
      </c>
      <c r="H35" s="50">
        <v>3323</v>
      </c>
      <c r="I35" s="1">
        <v>3306</v>
      </c>
      <c r="J35" s="408">
        <v>3470</v>
      </c>
      <c r="K35" s="288">
        <v>3364</v>
      </c>
      <c r="L35" s="38">
        <v>3213</v>
      </c>
      <c r="M35" s="38">
        <v>3355</v>
      </c>
      <c r="N35" s="38">
        <v>3507</v>
      </c>
      <c r="O35" s="38">
        <v>3571</v>
      </c>
      <c r="P35" s="38">
        <v>3808</v>
      </c>
      <c r="Q35" s="38">
        <v>3766</v>
      </c>
      <c r="R35" s="38">
        <v>3675</v>
      </c>
      <c r="S35" s="38">
        <v>3615</v>
      </c>
      <c r="T35" s="38">
        <v>3588</v>
      </c>
      <c r="U35" s="38">
        <v>3655</v>
      </c>
      <c r="V35" s="132">
        <v>3802</v>
      </c>
      <c r="W35" s="87">
        <v>3457</v>
      </c>
      <c r="X35" s="38">
        <v>3475</v>
      </c>
      <c r="Y35" s="38">
        <v>3631</v>
      </c>
      <c r="Z35" s="38">
        <v>3625</v>
      </c>
      <c r="AA35" s="38">
        <v>3779</v>
      </c>
      <c r="AB35" s="38">
        <v>3820</v>
      </c>
      <c r="AC35" s="38">
        <v>3673</v>
      </c>
      <c r="AD35" s="38">
        <v>3672</v>
      </c>
      <c r="AE35" s="38">
        <v>3505</v>
      </c>
      <c r="AF35" s="38">
        <v>3442</v>
      </c>
      <c r="AG35" s="38">
        <v>3412</v>
      </c>
      <c r="AH35" s="132">
        <v>3494</v>
      </c>
      <c r="AI35" s="87">
        <v>3181</v>
      </c>
      <c r="AJ35" s="38">
        <v>3192</v>
      </c>
      <c r="AK35" s="38">
        <v>3385</v>
      </c>
      <c r="AL35" s="38">
        <v>3334</v>
      </c>
      <c r="AM35" s="38">
        <v>3360</v>
      </c>
      <c r="AN35" s="38">
        <v>3502</v>
      </c>
      <c r="AO35" s="38">
        <v>3652</v>
      </c>
      <c r="AP35" s="38">
        <v>3808</v>
      </c>
      <c r="AQ35" s="38">
        <v>3877</v>
      </c>
      <c r="AR35" s="38">
        <v>3988</v>
      </c>
      <c r="AS35" s="38">
        <v>3852</v>
      </c>
      <c r="AT35" s="132">
        <v>3698</v>
      </c>
      <c r="AU35" s="87">
        <v>3514</v>
      </c>
      <c r="AV35" s="288">
        <v>3424</v>
      </c>
      <c r="AW35" s="288">
        <v>3471</v>
      </c>
      <c r="AX35" s="288">
        <v>3480</v>
      </c>
      <c r="AY35" s="288">
        <v>3546</v>
      </c>
      <c r="AZ35" s="288">
        <v>3691</v>
      </c>
      <c r="BA35" s="288">
        <v>3826</v>
      </c>
      <c r="BB35" s="288">
        <v>3942</v>
      </c>
      <c r="BC35" s="288">
        <v>4076</v>
      </c>
      <c r="BD35" s="288">
        <v>4120</v>
      </c>
      <c r="BE35" s="288">
        <v>3835</v>
      </c>
      <c r="BF35" s="38">
        <v>3826</v>
      </c>
      <c r="BG35" s="87">
        <v>3813</v>
      </c>
      <c r="BH35" s="288">
        <v>3559</v>
      </c>
      <c r="BI35" s="288">
        <v>3619</v>
      </c>
      <c r="BJ35" s="288">
        <v>3739</v>
      </c>
      <c r="BK35" s="288">
        <v>3876</v>
      </c>
      <c r="BL35" s="288">
        <v>4215</v>
      </c>
      <c r="BM35" s="288">
        <v>4258</v>
      </c>
      <c r="BN35" s="288">
        <v>4261</v>
      </c>
      <c r="BO35" s="288">
        <v>4395</v>
      </c>
      <c r="BP35" s="288">
        <v>4433</v>
      </c>
      <c r="BQ35" s="288">
        <v>4498</v>
      </c>
      <c r="BR35" s="640">
        <v>4694</v>
      </c>
      <c r="BS35" s="640">
        <v>4651</v>
      </c>
      <c r="BT35" s="640">
        <v>4639</v>
      </c>
      <c r="BU35" s="640">
        <v>4682</v>
      </c>
      <c r="BV35" s="640">
        <v>4569</v>
      </c>
      <c r="BW35" s="640">
        <v>4582</v>
      </c>
      <c r="BX35" s="640">
        <v>4726</v>
      </c>
      <c r="BY35" s="640">
        <v>4909</v>
      </c>
      <c r="BZ35" s="640">
        <v>4846</v>
      </c>
      <c r="CA35" s="640">
        <v>4682</v>
      </c>
      <c r="CB35" s="640">
        <v>4507</v>
      </c>
      <c r="CC35" s="640">
        <v>4572</v>
      </c>
      <c r="CD35" s="640">
        <v>4716</v>
      </c>
      <c r="CE35" s="640">
        <v>4745</v>
      </c>
      <c r="CF35" s="640">
        <f>'1.COBERTURA  DANE'!F36+'1.COBERTURA  DANE'!H36+'1.COBERTURA  DANE'!J36</f>
        <v>4651</v>
      </c>
      <c r="CG35" s="241">
        <f t="shared" si="2"/>
        <v>-94</v>
      </c>
      <c r="CH35" s="203">
        <f t="shared" si="3"/>
        <v>-1.981032665964173</v>
      </c>
      <c r="CI35" s="241">
        <f t="shared" si="4"/>
        <v>-65</v>
      </c>
      <c r="CJ35" s="203">
        <f t="shared" si="5"/>
        <v>-1.378286683630195</v>
      </c>
      <c r="CM35" s="361" t="s">
        <v>316</v>
      </c>
      <c r="CN35" s="8">
        <f>BL4</f>
        <v>3696317</v>
      </c>
      <c r="CO35" s="8">
        <f>BX4</f>
        <v>3749816</v>
      </c>
      <c r="CZ35" s="18">
        <v>736</v>
      </c>
      <c r="DA35" s="18">
        <v>16131</v>
      </c>
      <c r="DC35" s="407">
        <v>142</v>
      </c>
      <c r="DD35" s="18" t="s">
        <v>836</v>
      </c>
      <c r="DE35" s="18">
        <v>1273</v>
      </c>
      <c r="DF35" s="18">
        <v>1313</v>
      </c>
      <c r="DG35" s="18">
        <v>1322</v>
      </c>
      <c r="DH35" s="18">
        <v>1315</v>
      </c>
    </row>
    <row r="36" spans="1:112" ht="15" outlineLevel="2">
      <c r="A36" s="84">
        <v>670</v>
      </c>
      <c r="B36" s="27" t="s">
        <v>123</v>
      </c>
      <c r="C36" s="50" t="s">
        <v>95</v>
      </c>
      <c r="D36" s="50">
        <v>3150</v>
      </c>
      <c r="E36" s="50">
        <v>3122</v>
      </c>
      <c r="F36" s="50">
        <v>3184</v>
      </c>
      <c r="G36" s="50">
        <v>3241</v>
      </c>
      <c r="H36" s="50">
        <v>3292</v>
      </c>
      <c r="I36" s="1">
        <v>3266</v>
      </c>
      <c r="J36" s="408">
        <v>3388</v>
      </c>
      <c r="K36" s="288">
        <v>3239</v>
      </c>
      <c r="L36" s="38">
        <v>2933</v>
      </c>
      <c r="M36" s="38">
        <v>3170</v>
      </c>
      <c r="N36" s="38">
        <v>3256</v>
      </c>
      <c r="O36" s="38">
        <v>3392</v>
      </c>
      <c r="P36" s="38">
        <v>3588</v>
      </c>
      <c r="Q36" s="38">
        <v>3554</v>
      </c>
      <c r="R36" s="38">
        <v>3486</v>
      </c>
      <c r="S36" s="38">
        <v>3536</v>
      </c>
      <c r="T36" s="38">
        <v>3605</v>
      </c>
      <c r="U36" s="38">
        <v>3712</v>
      </c>
      <c r="V36" s="132">
        <v>4127</v>
      </c>
      <c r="W36" s="87">
        <v>3419</v>
      </c>
      <c r="X36" s="38">
        <v>3678</v>
      </c>
      <c r="Y36" s="38">
        <v>3937</v>
      </c>
      <c r="Z36" s="38">
        <v>3898</v>
      </c>
      <c r="AA36" s="38">
        <v>4172</v>
      </c>
      <c r="AB36" s="38">
        <v>4275</v>
      </c>
      <c r="AC36" s="38">
        <v>4201</v>
      </c>
      <c r="AD36" s="38">
        <v>4109</v>
      </c>
      <c r="AE36" s="38">
        <v>3914</v>
      </c>
      <c r="AF36" s="38">
        <v>3964</v>
      </c>
      <c r="AG36" s="38">
        <v>4041</v>
      </c>
      <c r="AH36" s="132">
        <v>4045</v>
      </c>
      <c r="AI36" s="87">
        <v>3506</v>
      </c>
      <c r="AJ36" s="38">
        <v>3563</v>
      </c>
      <c r="AK36" s="38">
        <v>3715</v>
      </c>
      <c r="AL36" s="38">
        <v>3804</v>
      </c>
      <c r="AM36" s="38">
        <v>3898</v>
      </c>
      <c r="AN36" s="38">
        <v>3948</v>
      </c>
      <c r="AO36" s="38">
        <v>4139</v>
      </c>
      <c r="AP36" s="38">
        <v>4225</v>
      </c>
      <c r="AQ36" s="38">
        <v>4241</v>
      </c>
      <c r="AR36" s="38">
        <v>4284</v>
      </c>
      <c r="AS36" s="38">
        <v>4222</v>
      </c>
      <c r="AT36" s="132">
        <v>4160</v>
      </c>
      <c r="AU36" s="87">
        <v>3791</v>
      </c>
      <c r="AV36" s="288">
        <v>3757</v>
      </c>
      <c r="AW36" s="288">
        <v>3761</v>
      </c>
      <c r="AX36" s="288">
        <v>3862</v>
      </c>
      <c r="AY36" s="288">
        <v>3884</v>
      </c>
      <c r="AZ36" s="288">
        <v>4008</v>
      </c>
      <c r="BA36" s="288">
        <v>4231</v>
      </c>
      <c r="BB36" s="288">
        <v>4273</v>
      </c>
      <c r="BC36" s="288">
        <v>4337</v>
      </c>
      <c r="BD36" s="288">
        <v>4298</v>
      </c>
      <c r="BE36" s="288">
        <v>4103</v>
      </c>
      <c r="BF36" s="38">
        <v>4158</v>
      </c>
      <c r="BG36" s="87">
        <v>4054</v>
      </c>
      <c r="BH36" s="288">
        <v>3864</v>
      </c>
      <c r="BI36" s="288">
        <v>3934</v>
      </c>
      <c r="BJ36" s="288">
        <v>4060</v>
      </c>
      <c r="BK36" s="288">
        <v>4162</v>
      </c>
      <c r="BL36" s="288">
        <v>4279</v>
      </c>
      <c r="BM36" s="288">
        <v>4346</v>
      </c>
      <c r="BN36" s="288">
        <v>4358</v>
      </c>
      <c r="BO36" s="288">
        <v>4333</v>
      </c>
      <c r="BP36" s="288">
        <v>4337</v>
      </c>
      <c r="BQ36" s="288">
        <v>4319</v>
      </c>
      <c r="BR36" s="640">
        <v>4309</v>
      </c>
      <c r="BS36" s="640">
        <v>4141</v>
      </c>
      <c r="BT36" s="640">
        <v>4136</v>
      </c>
      <c r="BU36" s="640">
        <v>4159</v>
      </c>
      <c r="BV36" s="640">
        <v>4017</v>
      </c>
      <c r="BW36" s="640">
        <v>4005</v>
      </c>
      <c r="BX36" s="640">
        <v>4081</v>
      </c>
      <c r="BY36" s="640">
        <v>4046</v>
      </c>
      <c r="BZ36" s="640">
        <v>4199</v>
      </c>
      <c r="CA36" s="640">
        <v>4087</v>
      </c>
      <c r="CB36" s="640">
        <v>4003</v>
      </c>
      <c r="CC36" s="640">
        <v>3898</v>
      </c>
      <c r="CD36" s="640">
        <v>3898</v>
      </c>
      <c r="CE36" s="640">
        <v>3776</v>
      </c>
      <c r="CF36" s="640">
        <f>'1.COBERTURA  DANE'!F37+'1.COBERTURA  DANE'!H37+'1.COBERTURA  DANE'!J37</f>
        <v>3790</v>
      </c>
      <c r="CG36" s="241">
        <f t="shared" si="2"/>
        <v>14</v>
      </c>
      <c r="CH36" s="203">
        <f t="shared" si="3"/>
        <v>0.37076271186440679</v>
      </c>
      <c r="CI36" s="241">
        <f t="shared" si="4"/>
        <v>-108</v>
      </c>
      <c r="CJ36" s="203">
        <f t="shared" si="5"/>
        <v>-2.7706516162134429</v>
      </c>
      <c r="CM36" s="361" t="s">
        <v>324</v>
      </c>
      <c r="CN36" s="8">
        <f>BM4</f>
        <v>3719617</v>
      </c>
      <c r="CO36" s="8">
        <f>BY4</f>
        <v>3760255</v>
      </c>
      <c r="CZ36" s="18">
        <v>858</v>
      </c>
      <c r="DA36" s="18">
        <v>2023</v>
      </c>
      <c r="DC36" s="407">
        <v>145</v>
      </c>
      <c r="DD36" s="18" t="s">
        <v>10</v>
      </c>
      <c r="DE36" s="18">
        <v>846</v>
      </c>
      <c r="DF36" s="18">
        <v>854</v>
      </c>
      <c r="DG36" s="18">
        <v>853</v>
      </c>
      <c r="DH36" s="18">
        <v>845</v>
      </c>
    </row>
    <row r="37" spans="1:112" ht="15" outlineLevel="2">
      <c r="A37" s="84">
        <v>690</v>
      </c>
      <c r="B37" s="27" t="s">
        <v>123</v>
      </c>
      <c r="C37" s="50" t="s">
        <v>24</v>
      </c>
      <c r="D37" s="50">
        <v>1400</v>
      </c>
      <c r="E37" s="50">
        <v>1373</v>
      </c>
      <c r="F37" s="50">
        <v>1399</v>
      </c>
      <c r="G37" s="50">
        <v>1409</v>
      </c>
      <c r="H37" s="50">
        <v>1372</v>
      </c>
      <c r="I37" s="1">
        <v>1326</v>
      </c>
      <c r="J37" s="408">
        <v>1355</v>
      </c>
      <c r="K37" s="288">
        <v>1318</v>
      </c>
      <c r="L37" s="38">
        <v>1304</v>
      </c>
      <c r="M37" s="38">
        <v>1294</v>
      </c>
      <c r="N37" s="38">
        <v>1239</v>
      </c>
      <c r="O37" s="38">
        <v>1255</v>
      </c>
      <c r="P37" s="38">
        <v>1314</v>
      </c>
      <c r="Q37" s="38">
        <v>1350</v>
      </c>
      <c r="R37" s="38">
        <v>1336</v>
      </c>
      <c r="S37" s="38">
        <v>1322</v>
      </c>
      <c r="T37" s="38">
        <v>1307</v>
      </c>
      <c r="U37" s="38">
        <v>1332</v>
      </c>
      <c r="V37" s="132">
        <v>1451</v>
      </c>
      <c r="W37" s="87">
        <v>1277</v>
      </c>
      <c r="X37" s="38">
        <v>1310</v>
      </c>
      <c r="Y37" s="38">
        <v>1435</v>
      </c>
      <c r="Z37" s="38">
        <v>1455</v>
      </c>
      <c r="AA37" s="38">
        <v>1407</v>
      </c>
      <c r="AB37" s="38">
        <v>1438</v>
      </c>
      <c r="AC37" s="38">
        <v>1437</v>
      </c>
      <c r="AD37" s="38">
        <v>1395</v>
      </c>
      <c r="AE37" s="38">
        <v>1383</v>
      </c>
      <c r="AF37" s="38">
        <v>1387</v>
      </c>
      <c r="AG37" s="38">
        <v>1420</v>
      </c>
      <c r="AH37" s="132">
        <v>1394</v>
      </c>
      <c r="AI37" s="87">
        <v>1366</v>
      </c>
      <c r="AJ37" s="38">
        <v>1345</v>
      </c>
      <c r="AK37" s="38">
        <v>1341</v>
      </c>
      <c r="AL37" s="38">
        <v>1344</v>
      </c>
      <c r="AM37" s="38">
        <v>1393</v>
      </c>
      <c r="AN37" s="38">
        <v>1408</v>
      </c>
      <c r="AO37" s="38">
        <v>1361</v>
      </c>
      <c r="AP37" s="38">
        <v>1391</v>
      </c>
      <c r="AQ37" s="38">
        <v>1401</v>
      </c>
      <c r="AR37" s="38">
        <v>1498</v>
      </c>
      <c r="AS37" s="38">
        <v>1483</v>
      </c>
      <c r="AT37" s="132">
        <v>1448</v>
      </c>
      <c r="AU37" s="87">
        <v>1424</v>
      </c>
      <c r="AV37" s="288">
        <v>1404</v>
      </c>
      <c r="AW37" s="288">
        <v>1406</v>
      </c>
      <c r="AX37" s="288">
        <v>1413</v>
      </c>
      <c r="AY37" s="288">
        <v>1380</v>
      </c>
      <c r="AZ37" s="288">
        <v>1394</v>
      </c>
      <c r="BA37" s="288">
        <v>1485</v>
      </c>
      <c r="BB37" s="288">
        <v>1521</v>
      </c>
      <c r="BC37" s="288">
        <v>1542</v>
      </c>
      <c r="BD37" s="288">
        <v>1523</v>
      </c>
      <c r="BE37" s="288">
        <v>1460</v>
      </c>
      <c r="BF37" s="38">
        <v>1483</v>
      </c>
      <c r="BG37" s="87">
        <v>1499</v>
      </c>
      <c r="BH37" s="288">
        <v>1384</v>
      </c>
      <c r="BI37" s="288">
        <v>1379</v>
      </c>
      <c r="BJ37" s="288">
        <v>1416</v>
      </c>
      <c r="BK37" s="288">
        <v>1435</v>
      </c>
      <c r="BL37" s="288">
        <v>1461</v>
      </c>
      <c r="BM37" s="288">
        <v>1508</v>
      </c>
      <c r="BN37" s="288">
        <v>1498</v>
      </c>
      <c r="BO37" s="288">
        <v>1471</v>
      </c>
      <c r="BP37" s="288">
        <v>1452</v>
      </c>
      <c r="BQ37" s="288">
        <v>1426</v>
      </c>
      <c r="BR37" s="640">
        <v>1412</v>
      </c>
      <c r="BS37" s="640">
        <v>1366</v>
      </c>
      <c r="BT37" s="640">
        <v>1370</v>
      </c>
      <c r="BU37" s="640">
        <v>1364</v>
      </c>
      <c r="BV37" s="640">
        <v>1336</v>
      </c>
      <c r="BW37" s="640">
        <v>1364</v>
      </c>
      <c r="BX37" s="640">
        <v>1431</v>
      </c>
      <c r="BY37" s="640">
        <v>1431</v>
      </c>
      <c r="BZ37" s="640">
        <v>1429</v>
      </c>
      <c r="CA37" s="640">
        <v>1483</v>
      </c>
      <c r="CB37" s="640">
        <v>1468</v>
      </c>
      <c r="CC37" s="640">
        <v>1442</v>
      </c>
      <c r="CD37" s="640">
        <v>1456</v>
      </c>
      <c r="CE37" s="640">
        <v>1432</v>
      </c>
      <c r="CF37" s="640">
        <f>'1.COBERTURA  DANE'!F38+'1.COBERTURA  DANE'!H38+'1.COBERTURA  DANE'!J38</f>
        <v>1440</v>
      </c>
      <c r="CG37" s="241">
        <f t="shared" si="2"/>
        <v>8</v>
      </c>
      <c r="CH37" s="203">
        <f t="shared" si="3"/>
        <v>0.55865921787709494</v>
      </c>
      <c r="CI37" s="241">
        <f t="shared" si="4"/>
        <v>-16</v>
      </c>
      <c r="CJ37" s="203">
        <f t="shared" si="5"/>
        <v>-1.098901098901099</v>
      </c>
      <c r="CM37" s="361" t="s">
        <v>325</v>
      </c>
      <c r="CN37" s="8">
        <f>BN4</f>
        <v>3704648</v>
      </c>
      <c r="CO37" s="8">
        <f>BZ4</f>
        <v>3776317</v>
      </c>
      <c r="CZ37" s="18">
        <v>885</v>
      </c>
      <c r="DA37" s="18">
        <v>943</v>
      </c>
      <c r="DC37" s="407">
        <v>147</v>
      </c>
      <c r="DD37" s="18" t="s">
        <v>11</v>
      </c>
      <c r="DE37" s="18">
        <v>22120</v>
      </c>
      <c r="DF37" s="18">
        <v>21874</v>
      </c>
      <c r="DG37" s="18">
        <v>21770</v>
      </c>
      <c r="DH37" s="18">
        <v>21694</v>
      </c>
    </row>
    <row r="38" spans="1:112" ht="15" outlineLevel="2">
      <c r="A38" s="84">
        <v>736</v>
      </c>
      <c r="B38" s="27" t="s">
        <v>123</v>
      </c>
      <c r="C38" s="50" t="s">
        <v>25</v>
      </c>
      <c r="D38" s="50">
        <v>14411</v>
      </c>
      <c r="E38" s="50">
        <v>14588</v>
      </c>
      <c r="F38" s="50">
        <v>15035</v>
      </c>
      <c r="G38" s="50">
        <v>15345</v>
      </c>
      <c r="H38" s="50">
        <v>15292</v>
      </c>
      <c r="I38" s="1">
        <v>15329</v>
      </c>
      <c r="J38" s="408">
        <v>16131</v>
      </c>
      <c r="K38" s="288">
        <v>16017</v>
      </c>
      <c r="L38" s="38">
        <v>15927</v>
      </c>
      <c r="M38" s="38">
        <v>16327</v>
      </c>
      <c r="N38" s="38">
        <v>16645</v>
      </c>
      <c r="O38" s="38">
        <v>16804</v>
      </c>
      <c r="P38" s="38">
        <v>17279</v>
      </c>
      <c r="Q38" s="38">
        <v>17154</v>
      </c>
      <c r="R38" s="38">
        <v>16797</v>
      </c>
      <c r="S38" s="38">
        <v>16700</v>
      </c>
      <c r="T38" s="38">
        <v>16695</v>
      </c>
      <c r="U38" s="38">
        <v>17117</v>
      </c>
      <c r="V38" s="132">
        <v>17352</v>
      </c>
      <c r="W38" s="87">
        <v>16319</v>
      </c>
      <c r="X38" s="38">
        <v>15976</v>
      </c>
      <c r="Y38" s="38">
        <v>15781</v>
      </c>
      <c r="Z38" s="38">
        <v>15745</v>
      </c>
      <c r="AA38" s="38">
        <v>15814</v>
      </c>
      <c r="AB38" s="38">
        <v>16025</v>
      </c>
      <c r="AC38" s="38">
        <v>15285</v>
      </c>
      <c r="AD38" s="38">
        <v>15295</v>
      </c>
      <c r="AE38" s="38">
        <v>14740</v>
      </c>
      <c r="AF38" s="38">
        <v>14506</v>
      </c>
      <c r="AG38" s="38">
        <v>14342</v>
      </c>
      <c r="AH38" s="132">
        <v>14186</v>
      </c>
      <c r="AI38" s="87">
        <v>13023</v>
      </c>
      <c r="AJ38" s="38">
        <v>12904</v>
      </c>
      <c r="AK38" s="38">
        <v>12258</v>
      </c>
      <c r="AL38" s="38">
        <v>12302</v>
      </c>
      <c r="AM38" s="38">
        <v>12412</v>
      </c>
      <c r="AN38" s="38">
        <v>12798</v>
      </c>
      <c r="AO38" s="38">
        <v>13160</v>
      </c>
      <c r="AP38" s="38">
        <v>13810</v>
      </c>
      <c r="AQ38" s="38">
        <v>14276</v>
      </c>
      <c r="AR38" s="38">
        <v>14584</v>
      </c>
      <c r="AS38" s="38">
        <v>14217</v>
      </c>
      <c r="AT38" s="132">
        <v>14067</v>
      </c>
      <c r="AU38" s="87">
        <v>13530</v>
      </c>
      <c r="AV38" s="288">
        <v>13343</v>
      </c>
      <c r="AW38" s="288">
        <v>13175</v>
      </c>
      <c r="AX38" s="288">
        <v>13212</v>
      </c>
      <c r="AY38" s="288">
        <v>13052</v>
      </c>
      <c r="AZ38" s="288">
        <v>13399</v>
      </c>
      <c r="BA38" s="288">
        <v>13653</v>
      </c>
      <c r="BB38" s="288">
        <v>13946</v>
      </c>
      <c r="BC38" s="288">
        <v>14153</v>
      </c>
      <c r="BD38" s="288">
        <v>14173</v>
      </c>
      <c r="BE38" s="288">
        <v>13515</v>
      </c>
      <c r="BF38" s="38">
        <v>13603</v>
      </c>
      <c r="BG38" s="87">
        <v>13552</v>
      </c>
      <c r="BH38" s="288">
        <v>13080</v>
      </c>
      <c r="BI38" s="288">
        <v>13246</v>
      </c>
      <c r="BJ38" s="288">
        <v>13698</v>
      </c>
      <c r="BK38" s="288">
        <v>13855</v>
      </c>
      <c r="BL38" s="288">
        <v>14881</v>
      </c>
      <c r="BM38" s="288">
        <v>14984</v>
      </c>
      <c r="BN38" s="288">
        <v>15063</v>
      </c>
      <c r="BO38" s="288">
        <v>15329</v>
      </c>
      <c r="BP38" s="288">
        <v>15336</v>
      </c>
      <c r="BQ38" s="288">
        <v>15415</v>
      </c>
      <c r="BR38" s="640">
        <v>15787</v>
      </c>
      <c r="BS38" s="640">
        <v>15748</v>
      </c>
      <c r="BT38" s="640">
        <v>15719</v>
      </c>
      <c r="BU38" s="640">
        <v>15666</v>
      </c>
      <c r="BV38" s="640">
        <v>15060</v>
      </c>
      <c r="BW38" s="640">
        <v>15251</v>
      </c>
      <c r="BX38" s="640">
        <v>15335</v>
      </c>
      <c r="BY38" s="640">
        <v>15881</v>
      </c>
      <c r="BZ38" s="640">
        <v>15833</v>
      </c>
      <c r="CA38" s="640">
        <v>14983</v>
      </c>
      <c r="CB38" s="640">
        <v>14819</v>
      </c>
      <c r="CC38" s="640">
        <v>14808</v>
      </c>
      <c r="CD38" s="640">
        <v>15033</v>
      </c>
      <c r="CE38" s="640">
        <v>14973</v>
      </c>
      <c r="CF38" s="640">
        <f>'1.COBERTURA  DANE'!F39+'1.COBERTURA  DANE'!H39+'1.COBERTURA  DANE'!J39</f>
        <v>14761</v>
      </c>
      <c r="CG38" s="241">
        <f t="shared" si="2"/>
        <v>-212</v>
      </c>
      <c r="CH38" s="203">
        <f t="shared" si="3"/>
        <v>-1.4158819207907567</v>
      </c>
      <c r="CI38" s="241">
        <f t="shared" si="4"/>
        <v>-272</v>
      </c>
      <c r="CJ38" s="203">
        <f t="shared" si="5"/>
        <v>-1.8093527572673451</v>
      </c>
      <c r="CM38" s="361" t="s">
        <v>326</v>
      </c>
      <c r="CN38" s="8">
        <f>BO4</f>
        <v>3745910</v>
      </c>
      <c r="CO38" s="8">
        <f>CA4</f>
        <v>3870569</v>
      </c>
      <c r="CZ38" s="18">
        <v>890</v>
      </c>
      <c r="DA38" s="18">
        <v>2590</v>
      </c>
      <c r="DC38" s="407">
        <v>148</v>
      </c>
      <c r="DD38" s="18" t="s">
        <v>139</v>
      </c>
      <c r="DE38" s="18">
        <v>18588</v>
      </c>
      <c r="DF38" s="18">
        <v>18827</v>
      </c>
      <c r="DG38" s="18">
        <v>18900</v>
      </c>
      <c r="DH38" s="18">
        <v>18852</v>
      </c>
    </row>
    <row r="39" spans="1:112" ht="15" outlineLevel="2">
      <c r="A39" s="84">
        <v>858</v>
      </c>
      <c r="B39" s="27" t="s">
        <v>123</v>
      </c>
      <c r="C39" s="50" t="s">
        <v>59</v>
      </c>
      <c r="D39" s="50">
        <v>1878</v>
      </c>
      <c r="E39" s="50">
        <v>1896</v>
      </c>
      <c r="F39" s="50">
        <v>1938</v>
      </c>
      <c r="G39" s="50">
        <v>1975</v>
      </c>
      <c r="H39" s="50">
        <v>2000</v>
      </c>
      <c r="I39" s="1">
        <v>1944</v>
      </c>
      <c r="J39" s="408">
        <v>2023</v>
      </c>
      <c r="K39" s="288">
        <v>1909</v>
      </c>
      <c r="L39" s="38">
        <v>1645</v>
      </c>
      <c r="M39" s="38">
        <v>1735</v>
      </c>
      <c r="N39" s="38">
        <v>1886</v>
      </c>
      <c r="O39" s="38">
        <v>1872</v>
      </c>
      <c r="P39" s="38">
        <v>2042</v>
      </c>
      <c r="Q39" s="38">
        <v>1938</v>
      </c>
      <c r="R39" s="38">
        <v>1915</v>
      </c>
      <c r="S39" s="38">
        <v>1879</v>
      </c>
      <c r="T39" s="38">
        <v>1913</v>
      </c>
      <c r="U39" s="38">
        <v>1891</v>
      </c>
      <c r="V39" s="132">
        <v>2011</v>
      </c>
      <c r="W39" s="87">
        <v>1642</v>
      </c>
      <c r="X39" s="38">
        <v>1762</v>
      </c>
      <c r="Y39" s="38">
        <v>1919</v>
      </c>
      <c r="Z39" s="38">
        <v>1950</v>
      </c>
      <c r="AA39" s="38">
        <v>1975</v>
      </c>
      <c r="AB39" s="38">
        <v>1961</v>
      </c>
      <c r="AC39" s="38">
        <v>1942</v>
      </c>
      <c r="AD39" s="38">
        <v>1936</v>
      </c>
      <c r="AE39" s="38">
        <v>1914</v>
      </c>
      <c r="AF39" s="38">
        <v>1972</v>
      </c>
      <c r="AG39" s="38">
        <v>2004</v>
      </c>
      <c r="AH39" s="132">
        <v>1948</v>
      </c>
      <c r="AI39" s="87">
        <v>1774</v>
      </c>
      <c r="AJ39" s="38">
        <v>1813</v>
      </c>
      <c r="AK39" s="38">
        <v>1864</v>
      </c>
      <c r="AL39" s="38">
        <v>1874</v>
      </c>
      <c r="AM39" s="38">
        <v>1893</v>
      </c>
      <c r="AN39" s="38">
        <v>1970</v>
      </c>
      <c r="AO39" s="38">
        <v>2074</v>
      </c>
      <c r="AP39" s="38">
        <v>2170</v>
      </c>
      <c r="AQ39" s="38">
        <v>2168</v>
      </c>
      <c r="AR39" s="38">
        <v>2200</v>
      </c>
      <c r="AS39" s="38">
        <v>2159</v>
      </c>
      <c r="AT39" s="132">
        <v>2061</v>
      </c>
      <c r="AU39" s="87">
        <v>1898</v>
      </c>
      <c r="AV39" s="288">
        <v>1851</v>
      </c>
      <c r="AW39" s="288">
        <v>1941</v>
      </c>
      <c r="AX39" s="288">
        <v>1969</v>
      </c>
      <c r="AY39" s="288">
        <v>1980</v>
      </c>
      <c r="AZ39" s="288">
        <v>2030</v>
      </c>
      <c r="BA39" s="288">
        <v>2169</v>
      </c>
      <c r="BB39" s="288">
        <v>2270</v>
      </c>
      <c r="BC39" s="288">
        <v>2389</v>
      </c>
      <c r="BD39" s="288">
        <v>2407</v>
      </c>
      <c r="BE39" s="288">
        <v>2388</v>
      </c>
      <c r="BF39" s="38">
        <v>2414</v>
      </c>
      <c r="BG39" s="87">
        <v>2323</v>
      </c>
      <c r="BH39" s="288">
        <v>2147</v>
      </c>
      <c r="BI39" s="288">
        <v>2259</v>
      </c>
      <c r="BJ39" s="288">
        <v>2310</v>
      </c>
      <c r="BK39" s="288">
        <v>2307</v>
      </c>
      <c r="BL39" s="288">
        <v>2466</v>
      </c>
      <c r="BM39" s="288">
        <v>2501</v>
      </c>
      <c r="BN39" s="288">
        <v>2478</v>
      </c>
      <c r="BO39" s="288">
        <v>2479</v>
      </c>
      <c r="BP39" s="288">
        <v>2487</v>
      </c>
      <c r="BQ39" s="288">
        <v>2458</v>
      </c>
      <c r="BR39" s="640">
        <v>2419</v>
      </c>
      <c r="BS39" s="640">
        <v>2294</v>
      </c>
      <c r="BT39" s="640">
        <v>2258</v>
      </c>
      <c r="BU39" s="640">
        <v>2254</v>
      </c>
      <c r="BV39" s="640">
        <v>2160</v>
      </c>
      <c r="BW39" s="640">
        <v>2153</v>
      </c>
      <c r="BX39" s="640">
        <v>2131</v>
      </c>
      <c r="BY39" s="640">
        <v>2167</v>
      </c>
      <c r="BZ39" s="640">
        <v>2274</v>
      </c>
      <c r="CA39" s="640">
        <v>2188</v>
      </c>
      <c r="CB39" s="640">
        <v>2156</v>
      </c>
      <c r="CC39" s="640">
        <v>2174</v>
      </c>
      <c r="CD39" s="640">
        <v>2238</v>
      </c>
      <c r="CE39" s="640">
        <v>2247</v>
      </c>
      <c r="CF39" s="640">
        <f>'1.COBERTURA  DANE'!F40+'1.COBERTURA  DANE'!H40+'1.COBERTURA  DANE'!J40</f>
        <v>2261</v>
      </c>
      <c r="CG39" s="241">
        <f t="shared" si="2"/>
        <v>14</v>
      </c>
      <c r="CH39" s="203">
        <f t="shared" si="3"/>
        <v>0.62305295950155759</v>
      </c>
      <c r="CI39" s="241">
        <f t="shared" si="4"/>
        <v>23</v>
      </c>
      <c r="CJ39" s="203">
        <f t="shared" si="5"/>
        <v>1.0277033065236818</v>
      </c>
      <c r="CM39" s="361" t="s">
        <v>327</v>
      </c>
      <c r="CN39" s="8">
        <f>BP4</f>
        <v>3793481</v>
      </c>
      <c r="CO39" s="8">
        <f>CB4</f>
        <v>3876804</v>
      </c>
      <c r="CZ39" s="18">
        <v>4</v>
      </c>
      <c r="DA39" s="18">
        <v>235</v>
      </c>
      <c r="DC39" s="407">
        <v>150</v>
      </c>
      <c r="DD39" s="18" t="s">
        <v>127</v>
      </c>
      <c r="DE39" s="18">
        <v>1602</v>
      </c>
      <c r="DF39" s="18">
        <v>1610</v>
      </c>
      <c r="DG39" s="18">
        <v>1567</v>
      </c>
      <c r="DH39" s="18">
        <v>1596</v>
      </c>
    </row>
    <row r="40" spans="1:112" ht="15" outlineLevel="2">
      <c r="A40" s="84">
        <v>885</v>
      </c>
      <c r="B40" s="27" t="s">
        <v>123</v>
      </c>
      <c r="C40" s="50" t="s">
        <v>104</v>
      </c>
      <c r="D40" s="50">
        <v>931</v>
      </c>
      <c r="E40" s="50">
        <v>895</v>
      </c>
      <c r="F40" s="50">
        <v>896</v>
      </c>
      <c r="G40" s="50">
        <v>904</v>
      </c>
      <c r="H40" s="50">
        <v>887</v>
      </c>
      <c r="I40" s="1">
        <v>912</v>
      </c>
      <c r="J40" s="408">
        <v>943</v>
      </c>
      <c r="K40" s="288">
        <v>942</v>
      </c>
      <c r="L40" s="38">
        <v>841</v>
      </c>
      <c r="M40" s="38">
        <v>945</v>
      </c>
      <c r="N40" s="38">
        <v>985</v>
      </c>
      <c r="O40" s="38">
        <v>928</v>
      </c>
      <c r="P40" s="38">
        <v>991</v>
      </c>
      <c r="Q40" s="38">
        <v>963</v>
      </c>
      <c r="R40" s="38">
        <v>949</v>
      </c>
      <c r="S40" s="38">
        <v>923</v>
      </c>
      <c r="T40" s="38">
        <v>914</v>
      </c>
      <c r="U40" s="38">
        <v>934</v>
      </c>
      <c r="V40" s="132">
        <v>1006</v>
      </c>
      <c r="W40" s="87">
        <v>862</v>
      </c>
      <c r="X40" s="38">
        <v>854</v>
      </c>
      <c r="Y40" s="38">
        <v>960</v>
      </c>
      <c r="Z40" s="38">
        <v>944</v>
      </c>
      <c r="AA40" s="38">
        <v>1025</v>
      </c>
      <c r="AB40" s="38">
        <v>1038</v>
      </c>
      <c r="AC40" s="38">
        <v>1000</v>
      </c>
      <c r="AD40" s="38">
        <v>994</v>
      </c>
      <c r="AE40" s="38">
        <v>982</v>
      </c>
      <c r="AF40" s="38">
        <v>983</v>
      </c>
      <c r="AG40" s="38">
        <v>986</v>
      </c>
      <c r="AH40" s="132">
        <v>973</v>
      </c>
      <c r="AI40" s="87">
        <v>883</v>
      </c>
      <c r="AJ40" s="38">
        <v>857</v>
      </c>
      <c r="AK40" s="38">
        <v>907</v>
      </c>
      <c r="AL40" s="38">
        <v>905</v>
      </c>
      <c r="AM40" s="38">
        <v>930</v>
      </c>
      <c r="AN40" s="38">
        <v>940</v>
      </c>
      <c r="AO40" s="38">
        <v>1014</v>
      </c>
      <c r="AP40" s="38">
        <v>1068</v>
      </c>
      <c r="AQ40" s="38">
        <v>1084</v>
      </c>
      <c r="AR40" s="38">
        <v>1095</v>
      </c>
      <c r="AS40" s="38">
        <v>1069</v>
      </c>
      <c r="AT40" s="132">
        <v>1036</v>
      </c>
      <c r="AU40" s="87">
        <v>962</v>
      </c>
      <c r="AV40" s="288">
        <v>930</v>
      </c>
      <c r="AW40" s="288">
        <v>940</v>
      </c>
      <c r="AX40" s="288">
        <v>951</v>
      </c>
      <c r="AY40" s="288">
        <v>925</v>
      </c>
      <c r="AZ40" s="288">
        <v>922</v>
      </c>
      <c r="BA40" s="288">
        <v>984</v>
      </c>
      <c r="BB40" s="288">
        <v>993</v>
      </c>
      <c r="BC40" s="288">
        <v>991</v>
      </c>
      <c r="BD40" s="288">
        <v>999</v>
      </c>
      <c r="BE40" s="288">
        <v>951</v>
      </c>
      <c r="BF40" s="38">
        <v>956</v>
      </c>
      <c r="BG40" s="87">
        <v>946</v>
      </c>
      <c r="BH40" s="288">
        <v>878</v>
      </c>
      <c r="BI40" s="288">
        <v>882</v>
      </c>
      <c r="BJ40" s="288">
        <v>911</v>
      </c>
      <c r="BK40" s="288">
        <v>897</v>
      </c>
      <c r="BL40" s="288">
        <v>909</v>
      </c>
      <c r="BM40" s="288">
        <v>958</v>
      </c>
      <c r="BN40" s="288">
        <v>953</v>
      </c>
      <c r="BO40" s="288">
        <v>940</v>
      </c>
      <c r="BP40" s="288">
        <v>929</v>
      </c>
      <c r="BQ40" s="288">
        <v>937</v>
      </c>
      <c r="BR40" s="640">
        <v>957</v>
      </c>
      <c r="BS40" s="640">
        <v>940</v>
      </c>
      <c r="BT40" s="640">
        <v>941</v>
      </c>
      <c r="BU40" s="640">
        <v>918</v>
      </c>
      <c r="BV40" s="640">
        <v>857</v>
      </c>
      <c r="BW40" s="640">
        <v>878</v>
      </c>
      <c r="BX40" s="640">
        <v>877</v>
      </c>
      <c r="BY40" s="640">
        <v>878</v>
      </c>
      <c r="BZ40" s="640">
        <v>891</v>
      </c>
      <c r="CA40" s="640">
        <v>1011</v>
      </c>
      <c r="CB40" s="640">
        <v>1002</v>
      </c>
      <c r="CC40" s="640">
        <v>996</v>
      </c>
      <c r="CD40" s="640">
        <v>1027</v>
      </c>
      <c r="CE40" s="640">
        <v>1012</v>
      </c>
      <c r="CF40" s="640">
        <f>'1.COBERTURA  DANE'!F41+'1.COBERTURA  DANE'!H41+'1.COBERTURA  DANE'!J41</f>
        <v>1042</v>
      </c>
      <c r="CG40" s="241">
        <f t="shared" si="2"/>
        <v>30</v>
      </c>
      <c r="CH40" s="203">
        <f t="shared" si="3"/>
        <v>2.9644268774703555</v>
      </c>
      <c r="CI40" s="241">
        <f t="shared" si="4"/>
        <v>15</v>
      </c>
      <c r="CJ40" s="203">
        <f t="shared" si="5"/>
        <v>1.4605647517039921</v>
      </c>
      <c r="CM40" s="361" t="s">
        <v>328</v>
      </c>
      <c r="CN40" s="8">
        <f>BQ4</f>
        <v>3793303</v>
      </c>
      <c r="CO40" s="8">
        <v>3879593</v>
      </c>
      <c r="CZ40" s="18">
        <v>42</v>
      </c>
      <c r="DA40" s="18">
        <v>7845</v>
      </c>
      <c r="DC40" s="407">
        <v>154</v>
      </c>
      <c r="DD40" s="18" t="s">
        <v>12</v>
      </c>
      <c r="DE40" s="18">
        <v>24982</v>
      </c>
      <c r="DF40" s="18">
        <v>24881</v>
      </c>
      <c r="DG40" s="18">
        <v>25219</v>
      </c>
      <c r="DH40" s="18">
        <v>24902</v>
      </c>
    </row>
    <row r="41" spans="1:112" ht="15" outlineLevel="2">
      <c r="A41" s="84">
        <v>890</v>
      </c>
      <c r="B41" s="27" t="s">
        <v>123</v>
      </c>
      <c r="C41" s="50" t="s">
        <v>60</v>
      </c>
      <c r="D41" s="50">
        <v>2462</v>
      </c>
      <c r="E41" s="50">
        <v>2401</v>
      </c>
      <c r="F41" s="50">
        <v>2465</v>
      </c>
      <c r="G41" s="50">
        <v>2470</v>
      </c>
      <c r="H41" s="50">
        <v>2430</v>
      </c>
      <c r="I41" s="1">
        <v>2480</v>
      </c>
      <c r="J41" s="408">
        <v>2590</v>
      </c>
      <c r="K41" s="288">
        <v>2408</v>
      </c>
      <c r="L41" s="38">
        <v>2222</v>
      </c>
      <c r="M41" s="38">
        <v>2490</v>
      </c>
      <c r="N41" s="38">
        <v>2569</v>
      </c>
      <c r="O41" s="38">
        <v>2576</v>
      </c>
      <c r="P41" s="38">
        <v>2595</v>
      </c>
      <c r="Q41" s="38">
        <v>2648</v>
      </c>
      <c r="R41" s="38">
        <v>2516</v>
      </c>
      <c r="S41" s="38">
        <v>2507</v>
      </c>
      <c r="T41" s="38">
        <v>2541</v>
      </c>
      <c r="U41" s="38">
        <v>2567</v>
      </c>
      <c r="V41" s="132">
        <v>2798</v>
      </c>
      <c r="W41" s="87">
        <v>2262</v>
      </c>
      <c r="X41" s="38">
        <v>2417</v>
      </c>
      <c r="Y41" s="38">
        <v>2642</v>
      </c>
      <c r="Z41" s="38">
        <v>2626</v>
      </c>
      <c r="AA41" s="38">
        <v>2817</v>
      </c>
      <c r="AB41" s="38">
        <v>2964</v>
      </c>
      <c r="AC41" s="38">
        <v>2886</v>
      </c>
      <c r="AD41" s="38">
        <v>2712</v>
      </c>
      <c r="AE41" s="38">
        <v>2717</v>
      </c>
      <c r="AF41" s="38">
        <v>2724</v>
      </c>
      <c r="AG41" s="38">
        <v>2732</v>
      </c>
      <c r="AH41" s="132">
        <v>2679</v>
      </c>
      <c r="AI41" s="87">
        <v>2432</v>
      </c>
      <c r="AJ41" s="38">
        <v>2604</v>
      </c>
      <c r="AK41" s="38">
        <v>2662</v>
      </c>
      <c r="AL41" s="38">
        <v>2703</v>
      </c>
      <c r="AM41" s="38">
        <v>2681</v>
      </c>
      <c r="AN41" s="38">
        <v>2704</v>
      </c>
      <c r="AO41" s="38">
        <v>2968</v>
      </c>
      <c r="AP41" s="38">
        <v>3052</v>
      </c>
      <c r="AQ41" s="38">
        <v>3104</v>
      </c>
      <c r="AR41" s="38">
        <v>3207</v>
      </c>
      <c r="AS41" s="38">
        <v>3087</v>
      </c>
      <c r="AT41" s="132">
        <v>3026</v>
      </c>
      <c r="AU41" s="87">
        <v>2812</v>
      </c>
      <c r="AV41" s="288">
        <v>2795</v>
      </c>
      <c r="AW41" s="288">
        <v>2827</v>
      </c>
      <c r="AX41" s="288">
        <v>2916</v>
      </c>
      <c r="AY41" s="288">
        <v>2926</v>
      </c>
      <c r="AZ41" s="288">
        <v>2957</v>
      </c>
      <c r="BA41" s="288">
        <v>3162</v>
      </c>
      <c r="BB41" s="288">
        <v>3247</v>
      </c>
      <c r="BC41" s="288">
        <v>3293</v>
      </c>
      <c r="BD41" s="288">
        <v>3237</v>
      </c>
      <c r="BE41" s="288">
        <v>3083</v>
      </c>
      <c r="BF41" s="38">
        <v>3138</v>
      </c>
      <c r="BG41" s="87">
        <v>3087</v>
      </c>
      <c r="BH41" s="288">
        <v>2820</v>
      </c>
      <c r="BI41" s="288">
        <v>2851</v>
      </c>
      <c r="BJ41" s="288">
        <v>3011</v>
      </c>
      <c r="BK41" s="288">
        <v>3092</v>
      </c>
      <c r="BL41" s="288">
        <v>3285</v>
      </c>
      <c r="BM41" s="288">
        <v>3339</v>
      </c>
      <c r="BN41" s="288">
        <v>3337</v>
      </c>
      <c r="BO41" s="288">
        <v>3346</v>
      </c>
      <c r="BP41" s="288">
        <v>3342</v>
      </c>
      <c r="BQ41" s="288">
        <v>3340</v>
      </c>
      <c r="BR41" s="640">
        <v>3380</v>
      </c>
      <c r="BS41" s="640">
        <v>3288</v>
      </c>
      <c r="BT41" s="640">
        <v>3309</v>
      </c>
      <c r="BU41" s="640">
        <v>3303</v>
      </c>
      <c r="BV41" s="640">
        <v>3202</v>
      </c>
      <c r="BW41" s="640">
        <v>3170</v>
      </c>
      <c r="BX41" s="640">
        <v>3256</v>
      </c>
      <c r="BY41" s="640">
        <v>3279</v>
      </c>
      <c r="BZ41" s="640">
        <v>3259</v>
      </c>
      <c r="CA41" s="640">
        <v>3299</v>
      </c>
      <c r="CB41" s="640">
        <v>3327</v>
      </c>
      <c r="CC41" s="640">
        <v>3300</v>
      </c>
      <c r="CD41" s="640">
        <v>3343</v>
      </c>
      <c r="CE41" s="640">
        <v>3334</v>
      </c>
      <c r="CF41" s="640">
        <f>'1.COBERTURA  DANE'!F42+'1.COBERTURA  DANE'!H42+'1.COBERTURA  DANE'!J42</f>
        <v>3296</v>
      </c>
      <c r="CG41" s="241">
        <f t="shared" si="2"/>
        <v>-38</v>
      </c>
      <c r="CH41" s="203">
        <f t="shared" si="3"/>
        <v>-1.1397720455908817</v>
      </c>
      <c r="CI41" s="241">
        <f t="shared" si="4"/>
        <v>-47</v>
      </c>
      <c r="CJ41" s="203">
        <f t="shared" si="5"/>
        <v>-1.4059228238109482</v>
      </c>
      <c r="CM41" s="361" t="s">
        <v>329</v>
      </c>
      <c r="CN41" s="8">
        <f>BR4</f>
        <v>3810573</v>
      </c>
      <c r="CO41" s="8">
        <f>CF4</f>
        <v>3866307</v>
      </c>
      <c r="CZ41" s="18">
        <v>44</v>
      </c>
      <c r="DA41" s="18">
        <v>1211</v>
      </c>
      <c r="DC41" s="407">
        <v>172</v>
      </c>
      <c r="DD41" s="18" t="s">
        <v>837</v>
      </c>
      <c r="DE41" s="18">
        <v>25333</v>
      </c>
      <c r="DF41" s="18">
        <v>25221</v>
      </c>
      <c r="DG41" s="18">
        <v>25228</v>
      </c>
      <c r="DH41" s="18">
        <v>24787</v>
      </c>
    </row>
    <row r="42" spans="1:112" ht="15" outlineLevel="1">
      <c r="A42" s="338" t="s">
        <v>135</v>
      </c>
      <c r="B42" s="49"/>
      <c r="C42" s="52"/>
      <c r="D42" s="86">
        <f t="shared" ref="D42:V42" si="9">SUM(D43:D61)</f>
        <v>29363</v>
      </c>
      <c r="E42" s="86">
        <f t="shared" si="9"/>
        <v>29079</v>
      </c>
      <c r="F42" s="86">
        <f t="shared" si="9"/>
        <v>29563</v>
      </c>
      <c r="G42" s="86">
        <f t="shared" si="9"/>
        <v>29974</v>
      </c>
      <c r="H42" s="86">
        <f t="shared" si="9"/>
        <v>30167</v>
      </c>
      <c r="I42" s="86">
        <f t="shared" si="9"/>
        <v>30074</v>
      </c>
      <c r="J42" s="86">
        <f t="shared" si="9"/>
        <v>31365</v>
      </c>
      <c r="K42" s="287">
        <f t="shared" si="9"/>
        <v>29945</v>
      </c>
      <c r="L42" s="86">
        <f t="shared" si="9"/>
        <v>28407</v>
      </c>
      <c r="M42" s="86">
        <f t="shared" si="9"/>
        <v>29359</v>
      </c>
      <c r="N42" s="86">
        <f t="shared" si="9"/>
        <v>29243</v>
      </c>
      <c r="O42" s="86">
        <f>SUM(O43:O61)</f>
        <v>29349</v>
      </c>
      <c r="P42" s="86">
        <f t="shared" si="9"/>
        <v>30258</v>
      </c>
      <c r="Q42" s="86">
        <f t="shared" si="9"/>
        <v>29985</v>
      </c>
      <c r="R42" s="86">
        <f t="shared" si="9"/>
        <v>29321</v>
      </c>
      <c r="S42" s="86">
        <f t="shared" si="9"/>
        <v>29648</v>
      </c>
      <c r="T42" s="86">
        <f t="shared" si="9"/>
        <v>30123</v>
      </c>
      <c r="U42" s="86">
        <f t="shared" si="9"/>
        <v>30890</v>
      </c>
      <c r="V42" s="131">
        <f t="shared" si="9"/>
        <v>33593</v>
      </c>
      <c r="W42" s="85">
        <f>SUM(W43:W61)</f>
        <v>29608</v>
      </c>
      <c r="X42" s="86">
        <f>SUM(X43:X61)</f>
        <v>29718</v>
      </c>
      <c r="Y42" s="86">
        <f>SUM(Y43:Y61)</f>
        <v>31931</v>
      </c>
      <c r="Z42" s="86">
        <f>SUM(Z43:Z61)</f>
        <v>31966</v>
      </c>
      <c r="AA42" s="86">
        <f>SUM(AA43:AA61)</f>
        <v>30663</v>
      </c>
      <c r="AB42" s="86">
        <v>31090</v>
      </c>
      <c r="AC42" s="86">
        <v>31104</v>
      </c>
      <c r="AD42" s="86">
        <v>31540</v>
      </c>
      <c r="AE42" s="86">
        <v>31702</v>
      </c>
      <c r="AF42" s="86">
        <v>31823</v>
      </c>
      <c r="AG42" s="86">
        <v>34707</v>
      </c>
      <c r="AH42" s="131">
        <v>34598</v>
      </c>
      <c r="AI42" s="85">
        <v>33377</v>
      </c>
      <c r="AJ42" s="86">
        <v>33935</v>
      </c>
      <c r="AK42" s="86">
        <v>33754</v>
      </c>
      <c r="AL42" s="86">
        <v>34457</v>
      </c>
      <c r="AM42" s="86">
        <v>34690</v>
      </c>
      <c r="AN42" s="86">
        <v>35203</v>
      </c>
      <c r="AO42" s="86">
        <v>37310</v>
      </c>
      <c r="AP42" s="86">
        <v>38700</v>
      </c>
      <c r="AQ42" s="86">
        <v>39435</v>
      </c>
      <c r="AR42" s="86">
        <v>40185</v>
      </c>
      <c r="AS42" s="86">
        <v>38975</v>
      </c>
      <c r="AT42" s="131">
        <v>37906</v>
      </c>
      <c r="AU42" s="85">
        <v>36638</v>
      </c>
      <c r="AV42" s="287">
        <v>35860</v>
      </c>
      <c r="AW42" s="287">
        <v>36370</v>
      </c>
      <c r="AX42" s="287">
        <v>36808</v>
      </c>
      <c r="AY42" s="287">
        <v>36728</v>
      </c>
      <c r="AZ42" s="287">
        <v>37413</v>
      </c>
      <c r="BA42" s="287">
        <v>39275</v>
      </c>
      <c r="BB42" s="287">
        <v>40319</v>
      </c>
      <c r="BC42" s="287">
        <v>40974</v>
      </c>
      <c r="BD42" s="287">
        <v>40961</v>
      </c>
      <c r="BE42" s="287">
        <v>38486</v>
      </c>
      <c r="BF42" s="86">
        <v>40764</v>
      </c>
      <c r="BG42" s="85">
        <v>45633</v>
      </c>
      <c r="BH42" s="287">
        <v>43501</v>
      </c>
      <c r="BI42" s="287">
        <v>43878</v>
      </c>
      <c r="BJ42" s="287">
        <v>45077</v>
      </c>
      <c r="BK42" s="287">
        <v>45351</v>
      </c>
      <c r="BL42" s="287">
        <v>48230</v>
      </c>
      <c r="BM42" s="287">
        <v>48585</v>
      </c>
      <c r="BN42" s="287">
        <v>48274</v>
      </c>
      <c r="BO42" s="287">
        <v>47818</v>
      </c>
      <c r="BP42" s="287">
        <v>47456</v>
      </c>
      <c r="BQ42" s="287">
        <v>47029</v>
      </c>
      <c r="BR42" s="639">
        <v>46516</v>
      </c>
      <c r="BS42" s="639">
        <v>44944</v>
      </c>
      <c r="BT42" s="639">
        <v>43596</v>
      </c>
      <c r="BU42" s="639">
        <v>42318</v>
      </c>
      <c r="BV42" s="639">
        <v>40326</v>
      </c>
      <c r="BW42" s="639">
        <v>39975</v>
      </c>
      <c r="BX42" s="639">
        <v>40117</v>
      </c>
      <c r="BY42" s="639">
        <v>40344</v>
      </c>
      <c r="BZ42" s="639">
        <v>40437</v>
      </c>
      <c r="CA42" s="639">
        <v>40632</v>
      </c>
      <c r="CB42" s="639">
        <v>40289</v>
      </c>
      <c r="CC42" s="639">
        <v>39468</v>
      </c>
      <c r="CD42" s="639">
        <v>39800</v>
      </c>
      <c r="CE42" s="639">
        <v>39106</v>
      </c>
      <c r="CF42" s="639">
        <f>'1.COBERTURA  DANE'!F43+'1.COBERTURA  DANE'!H43+'1.COBERTURA  DANE'!J43</f>
        <v>38815</v>
      </c>
      <c r="CG42" s="241">
        <f t="shared" si="2"/>
        <v>-291</v>
      </c>
      <c r="CH42" s="203">
        <f t="shared" si="3"/>
        <v>-0.74413133534495979</v>
      </c>
      <c r="CI42" s="241">
        <f t="shared" si="4"/>
        <v>-985</v>
      </c>
      <c r="CJ42" s="203">
        <f t="shared" si="5"/>
        <v>-2.4748743718592965</v>
      </c>
      <c r="CZ42" s="18">
        <v>59</v>
      </c>
      <c r="DA42" s="18">
        <v>1610</v>
      </c>
      <c r="DC42" s="406">
        <v>190</v>
      </c>
      <c r="DD42" s="18" t="s">
        <v>14</v>
      </c>
      <c r="DE42" s="18">
        <v>2864</v>
      </c>
      <c r="DF42" s="18">
        <v>2844</v>
      </c>
      <c r="DG42" s="18">
        <v>2831</v>
      </c>
      <c r="DH42" s="18">
        <v>2737</v>
      </c>
    </row>
    <row r="43" spans="1:112" ht="15" outlineLevel="2">
      <c r="A43" s="84">
        <v>4</v>
      </c>
      <c r="B43" s="27" t="s">
        <v>133</v>
      </c>
      <c r="C43" s="50" t="s">
        <v>61</v>
      </c>
      <c r="D43" s="50">
        <v>188</v>
      </c>
      <c r="E43" s="50">
        <v>218</v>
      </c>
      <c r="F43" s="50">
        <v>220</v>
      </c>
      <c r="G43" s="50">
        <v>228</v>
      </c>
      <c r="H43" s="50">
        <v>214</v>
      </c>
      <c r="I43" s="1">
        <v>229</v>
      </c>
      <c r="J43" s="408">
        <v>235</v>
      </c>
      <c r="K43" s="288">
        <v>208</v>
      </c>
      <c r="L43" s="38">
        <v>179</v>
      </c>
      <c r="M43" s="38">
        <v>200</v>
      </c>
      <c r="N43" s="38">
        <v>214</v>
      </c>
      <c r="O43" s="38">
        <v>207</v>
      </c>
      <c r="P43" s="38">
        <v>204</v>
      </c>
      <c r="Q43" s="38">
        <v>197</v>
      </c>
      <c r="R43" s="38">
        <v>206</v>
      </c>
      <c r="S43" s="38">
        <v>221</v>
      </c>
      <c r="T43" s="38">
        <v>219</v>
      </c>
      <c r="U43" s="38">
        <v>221</v>
      </c>
      <c r="V43" s="132">
        <v>248</v>
      </c>
      <c r="W43" s="87">
        <v>199</v>
      </c>
      <c r="X43" s="38">
        <v>205</v>
      </c>
      <c r="Y43" s="38">
        <v>232</v>
      </c>
      <c r="Z43" s="38">
        <v>217</v>
      </c>
      <c r="AA43" s="38">
        <v>187</v>
      </c>
      <c r="AB43" s="38">
        <v>190</v>
      </c>
      <c r="AC43" s="38">
        <v>185</v>
      </c>
      <c r="AD43" s="38">
        <v>177</v>
      </c>
      <c r="AE43" s="38">
        <v>171</v>
      </c>
      <c r="AF43" s="38">
        <v>174</v>
      </c>
      <c r="AG43" s="38">
        <v>208</v>
      </c>
      <c r="AH43" s="132">
        <v>211</v>
      </c>
      <c r="AI43" s="87">
        <v>203</v>
      </c>
      <c r="AJ43" s="38">
        <v>198</v>
      </c>
      <c r="AK43" s="38">
        <v>228</v>
      </c>
      <c r="AL43" s="38">
        <v>218</v>
      </c>
      <c r="AM43" s="38">
        <v>232</v>
      </c>
      <c r="AN43" s="38">
        <v>235</v>
      </c>
      <c r="AO43" s="38">
        <v>241</v>
      </c>
      <c r="AP43" s="38">
        <v>255</v>
      </c>
      <c r="AQ43" s="38">
        <v>264</v>
      </c>
      <c r="AR43" s="38">
        <v>270</v>
      </c>
      <c r="AS43" s="38">
        <v>256</v>
      </c>
      <c r="AT43" s="132">
        <v>252</v>
      </c>
      <c r="AU43" s="87">
        <v>257</v>
      </c>
      <c r="AV43" s="288">
        <v>262</v>
      </c>
      <c r="AW43" s="288">
        <v>257</v>
      </c>
      <c r="AX43" s="288">
        <v>247</v>
      </c>
      <c r="AY43" s="288">
        <v>244</v>
      </c>
      <c r="AZ43" s="288">
        <v>240</v>
      </c>
      <c r="BA43" s="288">
        <v>256</v>
      </c>
      <c r="BB43" s="288">
        <v>271</v>
      </c>
      <c r="BC43" s="288">
        <v>278</v>
      </c>
      <c r="BD43" s="288">
        <v>278</v>
      </c>
      <c r="BE43" s="288">
        <v>264</v>
      </c>
      <c r="BF43" s="38">
        <v>344</v>
      </c>
      <c r="BG43" s="87">
        <v>539</v>
      </c>
      <c r="BH43" s="288">
        <v>542</v>
      </c>
      <c r="BI43" s="288">
        <v>535</v>
      </c>
      <c r="BJ43" s="288">
        <v>526</v>
      </c>
      <c r="BK43" s="288">
        <v>635</v>
      </c>
      <c r="BL43" s="288">
        <v>828</v>
      </c>
      <c r="BM43" s="288">
        <v>916</v>
      </c>
      <c r="BN43" s="288">
        <v>904</v>
      </c>
      <c r="BO43" s="288">
        <v>791</v>
      </c>
      <c r="BP43" s="288">
        <v>732</v>
      </c>
      <c r="BQ43" s="288">
        <v>682</v>
      </c>
      <c r="BR43" s="640">
        <v>645</v>
      </c>
      <c r="BS43" s="640">
        <v>615</v>
      </c>
      <c r="BT43" s="640">
        <v>575</v>
      </c>
      <c r="BU43" s="640">
        <v>545</v>
      </c>
      <c r="BV43" s="640">
        <v>504</v>
      </c>
      <c r="BW43" s="640">
        <v>490</v>
      </c>
      <c r="BX43" s="640">
        <v>471</v>
      </c>
      <c r="BY43" s="640">
        <v>464</v>
      </c>
      <c r="BZ43" s="640">
        <v>448</v>
      </c>
      <c r="CA43" s="640">
        <v>443</v>
      </c>
      <c r="CB43" s="640">
        <v>429</v>
      </c>
      <c r="CC43" s="640">
        <v>409</v>
      </c>
      <c r="CD43" s="640">
        <v>405</v>
      </c>
      <c r="CE43" s="640">
        <v>403</v>
      </c>
      <c r="CF43" s="640">
        <f>'1.COBERTURA  DANE'!F44+'1.COBERTURA  DANE'!H44+'1.COBERTURA  DANE'!J44</f>
        <v>405</v>
      </c>
      <c r="CG43" s="241">
        <f t="shared" si="2"/>
        <v>2</v>
      </c>
      <c r="CH43" s="203">
        <f t="shared" si="3"/>
        <v>0.49627791563275436</v>
      </c>
      <c r="CI43" s="241">
        <f t="shared" si="4"/>
        <v>0</v>
      </c>
      <c r="CJ43" s="203">
        <f t="shared" si="5"/>
        <v>0</v>
      </c>
      <c r="CZ43" s="18">
        <v>113</v>
      </c>
      <c r="DA43" s="18">
        <v>1144</v>
      </c>
      <c r="DC43" s="407">
        <v>197</v>
      </c>
      <c r="DD43" s="18" t="s">
        <v>838</v>
      </c>
      <c r="DE43" s="18">
        <v>2025</v>
      </c>
      <c r="DF43" s="18">
        <v>1993</v>
      </c>
      <c r="DG43" s="18">
        <v>1950</v>
      </c>
      <c r="DH43" s="18">
        <v>1925</v>
      </c>
    </row>
    <row r="44" spans="1:112" ht="15" outlineLevel="2">
      <c r="A44" s="84">
        <v>42</v>
      </c>
      <c r="B44" s="27" t="s">
        <v>133</v>
      </c>
      <c r="C44" s="55" t="s">
        <v>188</v>
      </c>
      <c r="D44" s="50">
        <v>7168</v>
      </c>
      <c r="E44" s="55">
        <v>7099</v>
      </c>
      <c r="F44" s="50">
        <v>7207</v>
      </c>
      <c r="G44" s="50">
        <v>7256</v>
      </c>
      <c r="H44" s="50">
        <v>7414</v>
      </c>
      <c r="I44" s="1">
        <v>7492</v>
      </c>
      <c r="J44" s="408">
        <v>7845</v>
      </c>
      <c r="K44" s="288">
        <v>7640</v>
      </c>
      <c r="L44" s="38">
        <v>7435</v>
      </c>
      <c r="M44" s="38">
        <v>7605</v>
      </c>
      <c r="N44" s="38">
        <v>7517</v>
      </c>
      <c r="O44" s="38">
        <v>7572</v>
      </c>
      <c r="P44" s="38">
        <v>7829</v>
      </c>
      <c r="Q44" s="38">
        <v>7844</v>
      </c>
      <c r="R44" s="38">
        <v>7639</v>
      </c>
      <c r="S44" s="38">
        <v>7569</v>
      </c>
      <c r="T44" s="38">
        <v>7628</v>
      </c>
      <c r="U44" s="38">
        <v>7878</v>
      </c>
      <c r="V44" s="132">
        <v>8116</v>
      </c>
      <c r="W44" s="87">
        <v>7462</v>
      </c>
      <c r="X44" s="38">
        <v>7618</v>
      </c>
      <c r="Y44" s="38">
        <v>7874</v>
      </c>
      <c r="Z44" s="38">
        <v>7906</v>
      </c>
      <c r="AA44" s="38">
        <v>7790</v>
      </c>
      <c r="AB44" s="38">
        <v>7891</v>
      </c>
      <c r="AC44" s="38">
        <v>7864</v>
      </c>
      <c r="AD44" s="38">
        <v>7977</v>
      </c>
      <c r="AE44" s="38">
        <v>7970</v>
      </c>
      <c r="AF44" s="38">
        <v>7913</v>
      </c>
      <c r="AG44" s="38">
        <v>8149</v>
      </c>
      <c r="AH44" s="132">
        <v>8141</v>
      </c>
      <c r="AI44" s="87">
        <v>7966</v>
      </c>
      <c r="AJ44" s="38">
        <v>8119</v>
      </c>
      <c r="AK44" s="38">
        <v>8017</v>
      </c>
      <c r="AL44" s="38">
        <v>8188</v>
      </c>
      <c r="AM44" s="38">
        <v>8478</v>
      </c>
      <c r="AN44" s="38">
        <v>8700</v>
      </c>
      <c r="AO44" s="38">
        <v>9137</v>
      </c>
      <c r="AP44" s="38">
        <v>9463</v>
      </c>
      <c r="AQ44" s="38">
        <v>9555</v>
      </c>
      <c r="AR44" s="38">
        <v>9755</v>
      </c>
      <c r="AS44" s="38">
        <v>9503</v>
      </c>
      <c r="AT44" s="132">
        <v>9266</v>
      </c>
      <c r="AU44" s="87">
        <v>9023</v>
      </c>
      <c r="AV44" s="288">
        <v>8886</v>
      </c>
      <c r="AW44" s="288">
        <v>9093</v>
      </c>
      <c r="AX44" s="288">
        <v>9241</v>
      </c>
      <c r="AY44" s="288">
        <v>9292</v>
      </c>
      <c r="AZ44" s="288">
        <v>9611</v>
      </c>
      <c r="BA44" s="288">
        <v>9982</v>
      </c>
      <c r="BB44" s="288">
        <v>10209</v>
      </c>
      <c r="BC44" s="288">
        <v>10356</v>
      </c>
      <c r="BD44" s="288">
        <v>10359</v>
      </c>
      <c r="BE44" s="288">
        <v>9762</v>
      </c>
      <c r="BF44" s="38">
        <v>9835</v>
      </c>
      <c r="BG44" s="87">
        <v>9761</v>
      </c>
      <c r="BH44" s="288">
        <v>9296</v>
      </c>
      <c r="BI44" s="288">
        <v>9462</v>
      </c>
      <c r="BJ44" s="288">
        <v>9931</v>
      </c>
      <c r="BK44" s="288">
        <v>9895</v>
      </c>
      <c r="BL44" s="288">
        <v>10284</v>
      </c>
      <c r="BM44" s="288">
        <v>10233</v>
      </c>
      <c r="BN44" s="288">
        <v>10169</v>
      </c>
      <c r="BO44" s="288">
        <v>10255</v>
      </c>
      <c r="BP44" s="288">
        <v>10372</v>
      </c>
      <c r="BQ44" s="288">
        <v>10300</v>
      </c>
      <c r="BR44" s="640">
        <v>10376</v>
      </c>
      <c r="BS44" s="640">
        <v>10294</v>
      </c>
      <c r="BT44" s="640">
        <v>10325</v>
      </c>
      <c r="BU44" s="640">
        <v>10334</v>
      </c>
      <c r="BV44" s="640">
        <v>10189</v>
      </c>
      <c r="BW44" s="640">
        <v>10131</v>
      </c>
      <c r="BX44" s="640">
        <v>10125</v>
      </c>
      <c r="BY44" s="640">
        <v>10241</v>
      </c>
      <c r="BZ44" s="640">
        <v>10461</v>
      </c>
      <c r="CA44" s="640">
        <v>10157</v>
      </c>
      <c r="CB44" s="640">
        <v>10049</v>
      </c>
      <c r="CC44" s="640">
        <v>9882</v>
      </c>
      <c r="CD44" s="640">
        <v>10004</v>
      </c>
      <c r="CE44" s="640">
        <v>9742</v>
      </c>
      <c r="CF44" s="640">
        <f>'1.COBERTURA  DANE'!F45+'1.COBERTURA  DANE'!H45+'1.COBERTURA  DANE'!J45</f>
        <v>9711</v>
      </c>
      <c r="CG44" s="241">
        <f t="shared" si="2"/>
        <v>-31</v>
      </c>
      <c r="CH44" s="203">
        <f t="shared" si="3"/>
        <v>-0.31820981318004515</v>
      </c>
      <c r="CI44" s="241">
        <f t="shared" si="4"/>
        <v>-293</v>
      </c>
      <c r="CJ44" s="203">
        <f t="shared" si="5"/>
        <v>-2.9288284686125552</v>
      </c>
      <c r="CZ44" s="18">
        <v>125</v>
      </c>
      <c r="DA44" s="18">
        <v>627</v>
      </c>
      <c r="DC44" s="407">
        <v>206</v>
      </c>
      <c r="DD44" s="18" t="s">
        <v>839</v>
      </c>
      <c r="DE44" s="18">
        <v>623</v>
      </c>
      <c r="DF44" s="18">
        <v>634</v>
      </c>
      <c r="DG44" s="18">
        <v>605</v>
      </c>
      <c r="DH44" s="18">
        <v>597</v>
      </c>
    </row>
    <row r="45" spans="1:112" ht="15" outlineLevel="2">
      <c r="A45" s="84">
        <v>44</v>
      </c>
      <c r="B45" s="27" t="s">
        <v>133</v>
      </c>
      <c r="C45" s="50" t="s">
        <v>34</v>
      </c>
      <c r="D45" s="50">
        <v>1136</v>
      </c>
      <c r="E45" s="50">
        <v>1139</v>
      </c>
      <c r="F45" s="50">
        <v>1152</v>
      </c>
      <c r="G45" s="50">
        <v>1151</v>
      </c>
      <c r="H45" s="50">
        <v>1186</v>
      </c>
      <c r="I45" s="1">
        <v>1162</v>
      </c>
      <c r="J45" s="408">
        <v>1211</v>
      </c>
      <c r="K45" s="288">
        <v>1131</v>
      </c>
      <c r="L45" s="38">
        <v>1058</v>
      </c>
      <c r="M45" s="38">
        <v>1130</v>
      </c>
      <c r="N45" s="38">
        <v>1108</v>
      </c>
      <c r="O45" s="38">
        <v>1115</v>
      </c>
      <c r="P45" s="38">
        <v>1202</v>
      </c>
      <c r="Q45" s="38">
        <v>1189</v>
      </c>
      <c r="R45" s="38">
        <v>1128</v>
      </c>
      <c r="S45" s="38">
        <v>1070</v>
      </c>
      <c r="T45" s="38">
        <v>1099</v>
      </c>
      <c r="U45" s="38">
        <v>1139</v>
      </c>
      <c r="V45" s="132">
        <v>1173</v>
      </c>
      <c r="W45" s="87">
        <v>1080</v>
      </c>
      <c r="X45" s="38">
        <v>1092</v>
      </c>
      <c r="Y45" s="38">
        <v>1161</v>
      </c>
      <c r="Z45" s="38">
        <v>1187</v>
      </c>
      <c r="AA45" s="38">
        <v>1135</v>
      </c>
      <c r="AB45" s="38">
        <v>1120</v>
      </c>
      <c r="AC45" s="38">
        <v>1119</v>
      </c>
      <c r="AD45" s="38">
        <v>1135</v>
      </c>
      <c r="AE45" s="38">
        <v>1175</v>
      </c>
      <c r="AF45" s="38">
        <v>1133</v>
      </c>
      <c r="AG45" s="38">
        <v>1203</v>
      </c>
      <c r="AH45" s="132">
        <v>1204</v>
      </c>
      <c r="AI45" s="87">
        <v>1186</v>
      </c>
      <c r="AJ45" s="38">
        <v>1242</v>
      </c>
      <c r="AK45" s="38">
        <v>1233</v>
      </c>
      <c r="AL45" s="38">
        <v>1214</v>
      </c>
      <c r="AM45" s="38">
        <v>1237</v>
      </c>
      <c r="AN45" s="38">
        <v>1225</v>
      </c>
      <c r="AO45" s="38">
        <v>1274</v>
      </c>
      <c r="AP45" s="38">
        <v>1318</v>
      </c>
      <c r="AQ45" s="38">
        <v>1314</v>
      </c>
      <c r="AR45" s="38">
        <v>1370</v>
      </c>
      <c r="AS45" s="38">
        <v>1306</v>
      </c>
      <c r="AT45" s="132">
        <v>1249</v>
      </c>
      <c r="AU45" s="87">
        <v>1236</v>
      </c>
      <c r="AV45" s="288">
        <v>1208</v>
      </c>
      <c r="AW45" s="288">
        <v>1216</v>
      </c>
      <c r="AX45" s="288">
        <v>1261</v>
      </c>
      <c r="AY45" s="288">
        <v>1251</v>
      </c>
      <c r="AZ45" s="288">
        <v>1262</v>
      </c>
      <c r="BA45" s="288">
        <v>1384</v>
      </c>
      <c r="BB45" s="288">
        <v>1418</v>
      </c>
      <c r="BC45" s="288">
        <v>1439</v>
      </c>
      <c r="BD45" s="288">
        <v>1419</v>
      </c>
      <c r="BE45" s="288">
        <v>1306</v>
      </c>
      <c r="BF45" s="38">
        <v>1299</v>
      </c>
      <c r="BG45" s="87">
        <v>1291</v>
      </c>
      <c r="BH45" s="288">
        <v>1187</v>
      </c>
      <c r="BI45" s="288">
        <v>1201</v>
      </c>
      <c r="BJ45" s="288">
        <v>1314</v>
      </c>
      <c r="BK45" s="288">
        <v>1338</v>
      </c>
      <c r="BL45" s="288">
        <v>1388</v>
      </c>
      <c r="BM45" s="288">
        <v>1412</v>
      </c>
      <c r="BN45" s="288">
        <v>1410</v>
      </c>
      <c r="BO45" s="288">
        <v>1413</v>
      </c>
      <c r="BP45" s="288">
        <v>1393</v>
      </c>
      <c r="BQ45" s="288">
        <v>1381</v>
      </c>
      <c r="BR45" s="640">
        <v>1340</v>
      </c>
      <c r="BS45" s="640">
        <v>1322</v>
      </c>
      <c r="BT45" s="640">
        <v>1319</v>
      </c>
      <c r="BU45" s="640">
        <v>1298</v>
      </c>
      <c r="BV45" s="640">
        <v>1288</v>
      </c>
      <c r="BW45" s="640">
        <v>1309</v>
      </c>
      <c r="BX45" s="640">
        <v>1387</v>
      </c>
      <c r="BY45" s="640">
        <v>1408</v>
      </c>
      <c r="BZ45" s="640">
        <v>1398</v>
      </c>
      <c r="CA45" s="640">
        <v>1432</v>
      </c>
      <c r="CB45" s="640">
        <v>1409</v>
      </c>
      <c r="CC45" s="640">
        <v>1286</v>
      </c>
      <c r="CD45" s="640">
        <v>1306</v>
      </c>
      <c r="CE45" s="640">
        <v>1302</v>
      </c>
      <c r="CF45" s="640">
        <f>'1.COBERTURA  DANE'!F46+'1.COBERTURA  DANE'!H46+'1.COBERTURA  DANE'!J46</f>
        <v>1315</v>
      </c>
      <c r="CG45" s="241">
        <f t="shared" si="2"/>
        <v>13</v>
      </c>
      <c r="CH45" s="203">
        <f t="shared" si="3"/>
        <v>0.99846390168970811</v>
      </c>
      <c r="CI45" s="241">
        <f t="shared" si="4"/>
        <v>9</v>
      </c>
      <c r="CJ45" s="203">
        <f t="shared" si="5"/>
        <v>0.6891271056661562</v>
      </c>
      <c r="CZ45" s="18">
        <v>138</v>
      </c>
      <c r="DA45" s="18">
        <v>1459</v>
      </c>
      <c r="DC45" s="407">
        <v>209</v>
      </c>
      <c r="DD45" s="18" t="s">
        <v>77</v>
      </c>
      <c r="DE45" s="18">
        <v>3747</v>
      </c>
      <c r="DF45" s="18">
        <v>3750</v>
      </c>
      <c r="DG45" s="18">
        <v>3694</v>
      </c>
      <c r="DH45" s="18">
        <v>3715</v>
      </c>
    </row>
    <row r="46" spans="1:112" ht="15" outlineLevel="2">
      <c r="A46" s="84">
        <v>59</v>
      </c>
      <c r="B46" s="27" t="s">
        <v>133</v>
      </c>
      <c r="C46" s="50" t="s">
        <v>107</v>
      </c>
      <c r="D46" s="50">
        <v>1659</v>
      </c>
      <c r="E46" s="50">
        <v>1607</v>
      </c>
      <c r="F46" s="50">
        <v>1581</v>
      </c>
      <c r="G46" s="50">
        <v>1574</v>
      </c>
      <c r="H46" s="50">
        <v>1568</v>
      </c>
      <c r="I46" s="1">
        <v>1560</v>
      </c>
      <c r="J46" s="408">
        <v>1610</v>
      </c>
      <c r="K46" s="288">
        <v>1534</v>
      </c>
      <c r="L46" s="38">
        <v>1424</v>
      </c>
      <c r="M46" s="38">
        <v>1480</v>
      </c>
      <c r="N46" s="38">
        <v>1371</v>
      </c>
      <c r="O46" s="38">
        <v>1363</v>
      </c>
      <c r="P46" s="38">
        <v>1412</v>
      </c>
      <c r="Q46" s="38">
        <v>1373</v>
      </c>
      <c r="R46" s="38">
        <v>1331</v>
      </c>
      <c r="S46" s="38">
        <v>1325</v>
      </c>
      <c r="T46" s="38">
        <v>1392</v>
      </c>
      <c r="U46" s="38">
        <v>1379</v>
      </c>
      <c r="V46" s="132">
        <v>1422</v>
      </c>
      <c r="W46" s="87">
        <v>1321</v>
      </c>
      <c r="X46" s="38">
        <v>1294</v>
      </c>
      <c r="Y46" s="38">
        <v>1312</v>
      </c>
      <c r="Z46" s="38">
        <v>1268</v>
      </c>
      <c r="AA46" s="38">
        <v>1265</v>
      </c>
      <c r="AB46" s="38">
        <v>1245</v>
      </c>
      <c r="AC46" s="38">
        <v>1185</v>
      </c>
      <c r="AD46" s="38">
        <v>1136</v>
      </c>
      <c r="AE46" s="38">
        <v>1101</v>
      </c>
      <c r="AF46" s="38">
        <v>1102</v>
      </c>
      <c r="AG46" s="38">
        <v>1180</v>
      </c>
      <c r="AH46" s="132">
        <v>1193</v>
      </c>
      <c r="AI46" s="87">
        <v>1189</v>
      </c>
      <c r="AJ46" s="38">
        <v>1176</v>
      </c>
      <c r="AK46" s="38">
        <v>1083</v>
      </c>
      <c r="AL46" s="38">
        <v>1091</v>
      </c>
      <c r="AM46" s="38">
        <v>885</v>
      </c>
      <c r="AN46" s="38">
        <v>885</v>
      </c>
      <c r="AO46" s="38">
        <v>875</v>
      </c>
      <c r="AP46" s="38">
        <v>919</v>
      </c>
      <c r="AQ46" s="38">
        <v>957</v>
      </c>
      <c r="AR46" s="38">
        <v>984</v>
      </c>
      <c r="AS46" s="38">
        <v>954</v>
      </c>
      <c r="AT46" s="132">
        <v>939</v>
      </c>
      <c r="AU46" s="87">
        <v>969</v>
      </c>
      <c r="AV46" s="288">
        <v>958</v>
      </c>
      <c r="AW46" s="288">
        <v>970</v>
      </c>
      <c r="AX46" s="288">
        <v>894</v>
      </c>
      <c r="AY46" s="288">
        <v>960</v>
      </c>
      <c r="AZ46" s="288">
        <v>958</v>
      </c>
      <c r="BA46" s="288">
        <v>967</v>
      </c>
      <c r="BB46" s="288">
        <v>954</v>
      </c>
      <c r="BC46" s="288">
        <v>847</v>
      </c>
      <c r="BD46" s="288">
        <v>841</v>
      </c>
      <c r="BE46" s="288">
        <v>824</v>
      </c>
      <c r="BF46" s="38">
        <v>2727</v>
      </c>
      <c r="BG46" s="87">
        <v>7223</v>
      </c>
      <c r="BH46" s="288">
        <v>7366</v>
      </c>
      <c r="BI46" s="288">
        <v>7134</v>
      </c>
      <c r="BJ46" s="288">
        <v>6908</v>
      </c>
      <c r="BK46" s="288">
        <v>6702</v>
      </c>
      <c r="BL46" s="288">
        <v>7610</v>
      </c>
      <c r="BM46" s="288">
        <v>7554</v>
      </c>
      <c r="BN46" s="288">
        <v>7322</v>
      </c>
      <c r="BO46" s="288">
        <v>6862</v>
      </c>
      <c r="BP46" s="288">
        <v>6516</v>
      </c>
      <c r="BQ46" s="288">
        <v>6228</v>
      </c>
      <c r="BR46" s="640">
        <v>5933</v>
      </c>
      <c r="BS46" s="640">
        <v>4845</v>
      </c>
      <c r="BT46" s="640">
        <v>3758</v>
      </c>
      <c r="BU46" s="640">
        <v>2752</v>
      </c>
      <c r="BV46" s="640">
        <v>1745</v>
      </c>
      <c r="BW46" s="640">
        <v>1659</v>
      </c>
      <c r="BX46" s="640">
        <v>1594</v>
      </c>
      <c r="BY46" s="640">
        <v>1530</v>
      </c>
      <c r="BZ46" s="640">
        <v>1471</v>
      </c>
      <c r="CA46" s="640">
        <v>1425</v>
      </c>
      <c r="CB46" s="640">
        <v>1358</v>
      </c>
      <c r="CC46" s="640">
        <v>1278</v>
      </c>
      <c r="CD46" s="640">
        <v>1270</v>
      </c>
      <c r="CE46" s="640">
        <v>1269</v>
      </c>
      <c r="CF46" s="640">
        <f>'1.COBERTURA  DANE'!F47+'1.COBERTURA  DANE'!H47+'1.COBERTURA  DANE'!J47</f>
        <v>1241</v>
      </c>
      <c r="CG46" s="241">
        <f t="shared" si="2"/>
        <v>-28</v>
      </c>
      <c r="CH46" s="203">
        <f t="shared" si="3"/>
        <v>-2.2064617809298661</v>
      </c>
      <c r="CI46" s="241">
        <f t="shared" si="4"/>
        <v>-29</v>
      </c>
      <c r="CJ46" s="203">
        <f t="shared" si="5"/>
        <v>-2.2834645669291338</v>
      </c>
      <c r="CZ46" s="18">
        <v>234</v>
      </c>
      <c r="DA46" s="18">
        <v>1338</v>
      </c>
      <c r="DC46" s="407">
        <v>212</v>
      </c>
      <c r="DD46" s="18" t="s">
        <v>38</v>
      </c>
      <c r="DE46" s="18">
        <v>33676</v>
      </c>
      <c r="DF46" s="18">
        <v>33210</v>
      </c>
      <c r="DG46" s="18">
        <v>33140</v>
      </c>
      <c r="DH46" s="18">
        <v>32744</v>
      </c>
    </row>
    <row r="47" spans="1:112" ht="15" outlineLevel="2">
      <c r="A47" s="84">
        <v>113</v>
      </c>
      <c r="B47" s="27" t="s">
        <v>133</v>
      </c>
      <c r="C47" s="50" t="s">
        <v>36</v>
      </c>
      <c r="D47" s="50">
        <v>981</v>
      </c>
      <c r="E47" s="50">
        <v>989</v>
      </c>
      <c r="F47" s="50">
        <v>1049</v>
      </c>
      <c r="G47" s="50">
        <v>1032</v>
      </c>
      <c r="H47" s="50">
        <v>1074</v>
      </c>
      <c r="I47" s="1">
        <v>1123</v>
      </c>
      <c r="J47" s="408">
        <v>1144</v>
      </c>
      <c r="K47" s="288">
        <v>1107</v>
      </c>
      <c r="L47" s="38">
        <v>1124</v>
      </c>
      <c r="M47" s="38">
        <v>1159</v>
      </c>
      <c r="N47" s="38">
        <v>1195</v>
      </c>
      <c r="O47" s="38">
        <v>1178</v>
      </c>
      <c r="P47" s="38">
        <v>1190</v>
      </c>
      <c r="Q47" s="38">
        <v>1166</v>
      </c>
      <c r="R47" s="38">
        <v>1186</v>
      </c>
      <c r="S47" s="38">
        <v>1186</v>
      </c>
      <c r="T47" s="38">
        <v>1280</v>
      </c>
      <c r="U47" s="38">
        <v>1369</v>
      </c>
      <c r="V47" s="132">
        <v>1453</v>
      </c>
      <c r="W47" s="87">
        <v>1444</v>
      </c>
      <c r="X47" s="38">
        <v>1632</v>
      </c>
      <c r="Y47" s="38">
        <v>1768</v>
      </c>
      <c r="Z47" s="38">
        <v>1685</v>
      </c>
      <c r="AA47" s="38">
        <v>1813</v>
      </c>
      <c r="AB47" s="38">
        <v>1934</v>
      </c>
      <c r="AC47" s="38">
        <v>1939</v>
      </c>
      <c r="AD47" s="38">
        <v>1993</v>
      </c>
      <c r="AE47" s="38">
        <v>1965</v>
      </c>
      <c r="AF47" s="38">
        <v>2044</v>
      </c>
      <c r="AG47" s="38">
        <v>2168</v>
      </c>
      <c r="AH47" s="132">
        <v>2213</v>
      </c>
      <c r="AI47" s="87">
        <v>1932</v>
      </c>
      <c r="AJ47" s="38">
        <v>2033</v>
      </c>
      <c r="AK47" s="38">
        <v>1975</v>
      </c>
      <c r="AL47" s="38">
        <v>2188</v>
      </c>
      <c r="AM47" s="38">
        <v>2072</v>
      </c>
      <c r="AN47" s="38">
        <v>2052</v>
      </c>
      <c r="AO47" s="38">
        <v>2152</v>
      </c>
      <c r="AP47" s="38">
        <v>2319</v>
      </c>
      <c r="AQ47" s="38">
        <v>2514</v>
      </c>
      <c r="AR47" s="38">
        <v>2620</v>
      </c>
      <c r="AS47" s="38">
        <v>2454</v>
      </c>
      <c r="AT47" s="132">
        <v>2273</v>
      </c>
      <c r="AU47" s="87">
        <v>2116</v>
      </c>
      <c r="AV47" s="288">
        <v>2081</v>
      </c>
      <c r="AW47" s="288">
        <v>2092</v>
      </c>
      <c r="AX47" s="288">
        <v>2110</v>
      </c>
      <c r="AY47" s="288">
        <v>2040</v>
      </c>
      <c r="AZ47" s="288">
        <v>2193</v>
      </c>
      <c r="BA47" s="288">
        <v>2470</v>
      </c>
      <c r="BB47" s="288">
        <v>2633</v>
      </c>
      <c r="BC47" s="288">
        <v>2796</v>
      </c>
      <c r="BD47" s="288">
        <v>2789</v>
      </c>
      <c r="BE47" s="288">
        <v>2479</v>
      </c>
      <c r="BF47" s="38">
        <v>2471</v>
      </c>
      <c r="BG47" s="87">
        <v>2469</v>
      </c>
      <c r="BH47" s="288">
        <v>2249</v>
      </c>
      <c r="BI47" s="288">
        <v>2191</v>
      </c>
      <c r="BJ47" s="288">
        <v>2340</v>
      </c>
      <c r="BK47" s="288">
        <v>2276</v>
      </c>
      <c r="BL47" s="288">
        <v>2271</v>
      </c>
      <c r="BM47" s="288">
        <v>2322</v>
      </c>
      <c r="BN47" s="288">
        <v>2263</v>
      </c>
      <c r="BO47" s="288">
        <v>2235</v>
      </c>
      <c r="BP47" s="288">
        <v>2166</v>
      </c>
      <c r="BQ47" s="288">
        <v>2182</v>
      </c>
      <c r="BR47" s="640">
        <v>2119</v>
      </c>
      <c r="BS47" s="640">
        <v>2154</v>
      </c>
      <c r="BT47" s="640">
        <v>2309</v>
      </c>
      <c r="BU47" s="640">
        <v>2289</v>
      </c>
      <c r="BV47" s="640">
        <v>2137</v>
      </c>
      <c r="BW47" s="640">
        <v>1997</v>
      </c>
      <c r="BX47" s="640">
        <v>1951</v>
      </c>
      <c r="BY47" s="640">
        <v>2059</v>
      </c>
      <c r="BZ47" s="640">
        <v>2023</v>
      </c>
      <c r="CA47" s="640">
        <v>1964</v>
      </c>
      <c r="CB47" s="640">
        <v>1992</v>
      </c>
      <c r="CC47" s="640">
        <v>1981</v>
      </c>
      <c r="CD47" s="640">
        <v>1990</v>
      </c>
      <c r="CE47" s="640">
        <v>1953</v>
      </c>
      <c r="CF47" s="640">
        <f>'1.COBERTURA  DANE'!F48+'1.COBERTURA  DANE'!H48+'1.COBERTURA  DANE'!J48</f>
        <v>1989</v>
      </c>
      <c r="CG47" s="241">
        <f t="shared" si="2"/>
        <v>36</v>
      </c>
      <c r="CH47" s="203">
        <f t="shared" si="3"/>
        <v>1.8433179723502304</v>
      </c>
      <c r="CI47" s="241">
        <f t="shared" si="4"/>
        <v>-1</v>
      </c>
      <c r="CJ47" s="203">
        <f t="shared" si="5"/>
        <v>-5.0251256281407038E-2</v>
      </c>
      <c r="CZ47" s="18">
        <v>240</v>
      </c>
      <c r="DA47" s="18">
        <v>1859</v>
      </c>
      <c r="DC47" s="407">
        <v>234</v>
      </c>
      <c r="DD47" s="18" t="s">
        <v>78</v>
      </c>
      <c r="DE47" s="18">
        <v>1230</v>
      </c>
      <c r="DF47" s="18">
        <v>1243</v>
      </c>
      <c r="DG47" s="18">
        <v>1145</v>
      </c>
      <c r="DH47" s="18">
        <v>1226</v>
      </c>
    </row>
    <row r="48" spans="1:112" ht="15" outlineLevel="2">
      <c r="A48" s="84">
        <v>125</v>
      </c>
      <c r="B48" s="27" t="s">
        <v>133</v>
      </c>
      <c r="C48" s="50" t="s">
        <v>74</v>
      </c>
      <c r="D48" s="50">
        <v>524</v>
      </c>
      <c r="E48" s="50">
        <v>516</v>
      </c>
      <c r="F48" s="50">
        <v>547</v>
      </c>
      <c r="G48" s="50">
        <v>553</v>
      </c>
      <c r="H48" s="50">
        <v>536</v>
      </c>
      <c r="I48" s="1">
        <v>572</v>
      </c>
      <c r="J48" s="408">
        <v>627</v>
      </c>
      <c r="K48" s="288">
        <v>571</v>
      </c>
      <c r="L48" s="38">
        <v>396</v>
      </c>
      <c r="M48" s="38">
        <v>511</v>
      </c>
      <c r="N48" s="38">
        <v>537</v>
      </c>
      <c r="O48" s="38">
        <v>513</v>
      </c>
      <c r="P48" s="38">
        <v>497</v>
      </c>
      <c r="Q48" s="38">
        <v>521</v>
      </c>
      <c r="R48" s="38">
        <v>511</v>
      </c>
      <c r="S48" s="38">
        <v>529</v>
      </c>
      <c r="T48" s="38">
        <v>537</v>
      </c>
      <c r="U48" s="38">
        <v>591</v>
      </c>
      <c r="V48" s="132">
        <v>649</v>
      </c>
      <c r="W48" s="87">
        <v>500</v>
      </c>
      <c r="X48" s="38">
        <v>544</v>
      </c>
      <c r="Y48" s="38">
        <v>654</v>
      </c>
      <c r="Z48" s="38">
        <v>659</v>
      </c>
      <c r="AA48" s="38">
        <v>603</v>
      </c>
      <c r="AB48" s="38">
        <v>626</v>
      </c>
      <c r="AC48" s="38">
        <v>606</v>
      </c>
      <c r="AD48" s="38">
        <v>634</v>
      </c>
      <c r="AE48" s="38">
        <v>648</v>
      </c>
      <c r="AF48" s="38">
        <v>613</v>
      </c>
      <c r="AG48" s="38">
        <v>659</v>
      </c>
      <c r="AH48" s="132">
        <v>634</v>
      </c>
      <c r="AI48" s="87">
        <v>535</v>
      </c>
      <c r="AJ48" s="38">
        <v>597</v>
      </c>
      <c r="AK48" s="38">
        <v>691</v>
      </c>
      <c r="AL48" s="38">
        <v>702</v>
      </c>
      <c r="AM48" s="38">
        <v>709</v>
      </c>
      <c r="AN48" s="38">
        <v>695</v>
      </c>
      <c r="AO48" s="38">
        <v>722</v>
      </c>
      <c r="AP48" s="38">
        <v>736</v>
      </c>
      <c r="AQ48" s="38">
        <v>746</v>
      </c>
      <c r="AR48" s="38">
        <v>764</v>
      </c>
      <c r="AS48" s="38">
        <v>696</v>
      </c>
      <c r="AT48" s="132">
        <v>669</v>
      </c>
      <c r="AU48" s="87">
        <v>597</v>
      </c>
      <c r="AV48" s="288">
        <v>579</v>
      </c>
      <c r="AW48" s="288">
        <v>640</v>
      </c>
      <c r="AX48" s="288">
        <v>691</v>
      </c>
      <c r="AY48" s="288">
        <v>679</v>
      </c>
      <c r="AZ48" s="288">
        <v>666</v>
      </c>
      <c r="BA48" s="288">
        <v>710</v>
      </c>
      <c r="BB48" s="288">
        <v>736</v>
      </c>
      <c r="BC48" s="288">
        <v>745</v>
      </c>
      <c r="BD48" s="288">
        <v>750</v>
      </c>
      <c r="BE48" s="288">
        <v>704</v>
      </c>
      <c r="BF48" s="38">
        <v>774</v>
      </c>
      <c r="BG48" s="87">
        <v>901</v>
      </c>
      <c r="BH48" s="288">
        <v>822</v>
      </c>
      <c r="BI48" s="288">
        <v>819</v>
      </c>
      <c r="BJ48" s="288">
        <v>835</v>
      </c>
      <c r="BK48" s="288">
        <v>872</v>
      </c>
      <c r="BL48" s="288">
        <v>912</v>
      </c>
      <c r="BM48" s="288">
        <v>942</v>
      </c>
      <c r="BN48" s="288">
        <v>934</v>
      </c>
      <c r="BO48" s="288">
        <v>925</v>
      </c>
      <c r="BP48" s="288">
        <v>922</v>
      </c>
      <c r="BQ48" s="288">
        <v>901</v>
      </c>
      <c r="BR48" s="640">
        <v>793</v>
      </c>
      <c r="BS48" s="640">
        <v>746</v>
      </c>
      <c r="BT48" s="640">
        <v>698</v>
      </c>
      <c r="BU48" s="640">
        <v>697</v>
      </c>
      <c r="BV48" s="640">
        <v>669</v>
      </c>
      <c r="BW48" s="640">
        <v>699</v>
      </c>
      <c r="BX48" s="640">
        <v>712</v>
      </c>
      <c r="BY48" s="640">
        <v>696</v>
      </c>
      <c r="BZ48" s="640">
        <v>680</v>
      </c>
      <c r="CA48" s="640">
        <v>726</v>
      </c>
      <c r="CB48" s="640">
        <v>703</v>
      </c>
      <c r="CC48" s="640">
        <v>710</v>
      </c>
      <c r="CD48" s="640">
        <v>718</v>
      </c>
      <c r="CE48" s="640">
        <v>677</v>
      </c>
      <c r="CF48" s="640">
        <f>'1.COBERTURA  DANE'!F49+'1.COBERTURA  DANE'!H49+'1.COBERTURA  DANE'!J49</f>
        <v>688</v>
      </c>
      <c r="CG48" s="241">
        <f t="shared" si="2"/>
        <v>11</v>
      </c>
      <c r="CH48" s="203">
        <f t="shared" si="3"/>
        <v>1.6248153618906942</v>
      </c>
      <c r="CI48" s="241">
        <f t="shared" si="4"/>
        <v>-30</v>
      </c>
      <c r="CJ48" s="203">
        <f t="shared" si="5"/>
        <v>-4.1782729805013927</v>
      </c>
      <c r="CZ48" s="18">
        <v>284</v>
      </c>
      <c r="DA48" s="18">
        <v>2839</v>
      </c>
      <c r="DC48" s="407">
        <v>237</v>
      </c>
      <c r="DD48" s="18" t="s">
        <v>840</v>
      </c>
      <c r="DE48" s="18">
        <v>10763</v>
      </c>
      <c r="DF48" s="18">
        <v>10665</v>
      </c>
      <c r="DG48" s="18">
        <v>10528</v>
      </c>
      <c r="DH48" s="18">
        <v>10613</v>
      </c>
    </row>
    <row r="49" spans="1:112" ht="15" outlineLevel="2">
      <c r="A49" s="84">
        <v>138</v>
      </c>
      <c r="B49" s="27" t="s">
        <v>133</v>
      </c>
      <c r="C49" s="50" t="s">
        <v>37</v>
      </c>
      <c r="D49" s="50">
        <v>1504</v>
      </c>
      <c r="E49" s="50">
        <v>1479</v>
      </c>
      <c r="F49" s="50">
        <v>1519</v>
      </c>
      <c r="G49" s="50">
        <v>1537</v>
      </c>
      <c r="H49" s="50">
        <v>1513</v>
      </c>
      <c r="I49" s="1">
        <v>1431</v>
      </c>
      <c r="J49" s="408">
        <v>1459</v>
      </c>
      <c r="K49" s="288">
        <v>1402</v>
      </c>
      <c r="L49" s="38">
        <v>1320</v>
      </c>
      <c r="M49" s="38">
        <v>1326</v>
      </c>
      <c r="N49" s="38">
        <v>1278</v>
      </c>
      <c r="O49" s="38">
        <v>1296</v>
      </c>
      <c r="P49" s="38">
        <v>1320</v>
      </c>
      <c r="Q49" s="38">
        <v>1332</v>
      </c>
      <c r="R49" s="38">
        <v>1290</v>
      </c>
      <c r="S49" s="38">
        <v>1452</v>
      </c>
      <c r="T49" s="38">
        <v>1456</v>
      </c>
      <c r="U49" s="38">
        <v>1484</v>
      </c>
      <c r="V49" s="132">
        <v>1723</v>
      </c>
      <c r="W49" s="87">
        <v>1387</v>
      </c>
      <c r="X49" s="38">
        <v>1326</v>
      </c>
      <c r="Y49" s="38">
        <v>1445</v>
      </c>
      <c r="Z49" s="38">
        <v>1492</v>
      </c>
      <c r="AA49" s="38">
        <v>1326</v>
      </c>
      <c r="AB49" s="38">
        <v>1371</v>
      </c>
      <c r="AC49" s="38">
        <v>1359</v>
      </c>
      <c r="AD49" s="38">
        <v>1348</v>
      </c>
      <c r="AE49" s="38">
        <v>1358</v>
      </c>
      <c r="AF49" s="38">
        <v>1394</v>
      </c>
      <c r="AG49" s="38">
        <v>1670</v>
      </c>
      <c r="AH49" s="132">
        <v>1679</v>
      </c>
      <c r="AI49" s="87">
        <v>1578</v>
      </c>
      <c r="AJ49" s="38">
        <v>1552</v>
      </c>
      <c r="AK49" s="38">
        <v>1402</v>
      </c>
      <c r="AL49" s="38">
        <v>1489</v>
      </c>
      <c r="AM49" s="38">
        <v>1520</v>
      </c>
      <c r="AN49" s="38">
        <v>1577</v>
      </c>
      <c r="AO49" s="38">
        <v>1733</v>
      </c>
      <c r="AP49" s="38">
        <v>1800</v>
      </c>
      <c r="AQ49" s="38">
        <v>1806</v>
      </c>
      <c r="AR49" s="38">
        <v>1873</v>
      </c>
      <c r="AS49" s="38">
        <v>1872</v>
      </c>
      <c r="AT49" s="132">
        <v>1834</v>
      </c>
      <c r="AU49" s="87">
        <v>1740</v>
      </c>
      <c r="AV49" s="288">
        <v>1694</v>
      </c>
      <c r="AW49" s="288">
        <v>1691</v>
      </c>
      <c r="AX49" s="288">
        <v>1796</v>
      </c>
      <c r="AY49" s="288">
        <v>1769</v>
      </c>
      <c r="AZ49" s="288">
        <v>1764</v>
      </c>
      <c r="BA49" s="288">
        <v>1884</v>
      </c>
      <c r="BB49" s="288">
        <v>1943</v>
      </c>
      <c r="BC49" s="288">
        <v>2005</v>
      </c>
      <c r="BD49" s="288">
        <v>2022</v>
      </c>
      <c r="BE49" s="288">
        <v>1937</v>
      </c>
      <c r="BF49" s="38">
        <v>1933</v>
      </c>
      <c r="BG49" s="87">
        <v>1890</v>
      </c>
      <c r="BH49" s="288">
        <v>1726</v>
      </c>
      <c r="BI49" s="288">
        <v>1806</v>
      </c>
      <c r="BJ49" s="288">
        <v>1892</v>
      </c>
      <c r="BK49" s="288">
        <v>1912</v>
      </c>
      <c r="BL49" s="288">
        <v>1954</v>
      </c>
      <c r="BM49" s="288">
        <v>1994</v>
      </c>
      <c r="BN49" s="288">
        <v>1973</v>
      </c>
      <c r="BO49" s="288">
        <v>1948</v>
      </c>
      <c r="BP49" s="288">
        <v>1937</v>
      </c>
      <c r="BQ49" s="288">
        <v>1932</v>
      </c>
      <c r="BR49" s="640">
        <v>1931</v>
      </c>
      <c r="BS49" s="640">
        <v>1909</v>
      </c>
      <c r="BT49" s="640">
        <v>1870</v>
      </c>
      <c r="BU49" s="640">
        <v>1861</v>
      </c>
      <c r="BV49" s="640">
        <v>1816</v>
      </c>
      <c r="BW49" s="640">
        <v>1791</v>
      </c>
      <c r="BX49" s="640">
        <v>1809</v>
      </c>
      <c r="BY49" s="640">
        <v>1766</v>
      </c>
      <c r="BZ49" s="640">
        <v>1739</v>
      </c>
      <c r="CA49" s="640">
        <v>1770</v>
      </c>
      <c r="CB49" s="640">
        <v>1740</v>
      </c>
      <c r="CC49" s="640">
        <v>1741</v>
      </c>
      <c r="CD49" s="640">
        <v>1778</v>
      </c>
      <c r="CE49" s="640">
        <v>1768</v>
      </c>
      <c r="CF49" s="640">
        <f>'1.COBERTURA  DANE'!F50+'1.COBERTURA  DANE'!H50+'1.COBERTURA  DANE'!J50</f>
        <v>1791</v>
      </c>
      <c r="CG49" s="241">
        <f t="shared" si="2"/>
        <v>23</v>
      </c>
      <c r="CH49" s="203">
        <f t="shared" si="3"/>
        <v>1.3009049773755657</v>
      </c>
      <c r="CI49" s="241">
        <f t="shared" si="4"/>
        <v>13</v>
      </c>
      <c r="CJ49" s="203">
        <f t="shared" si="5"/>
        <v>0.73115860517435327</v>
      </c>
      <c r="CZ49" s="18">
        <v>306</v>
      </c>
      <c r="DA49" s="18">
        <v>531</v>
      </c>
      <c r="DC49" s="407">
        <v>240</v>
      </c>
      <c r="DD49" s="18" t="s">
        <v>841</v>
      </c>
      <c r="DE49" s="18">
        <v>1740</v>
      </c>
      <c r="DF49" s="18">
        <v>1739</v>
      </c>
      <c r="DG49" s="18">
        <v>1770</v>
      </c>
      <c r="DH49" s="18">
        <v>1686</v>
      </c>
    </row>
    <row r="50" spans="1:112" ht="15" outlineLevel="2">
      <c r="A50" s="84">
        <v>234</v>
      </c>
      <c r="B50" s="27" t="s">
        <v>133</v>
      </c>
      <c r="C50" s="50" t="s">
        <v>78</v>
      </c>
      <c r="D50" s="50">
        <v>1226</v>
      </c>
      <c r="E50" s="50">
        <v>1128</v>
      </c>
      <c r="F50" s="50">
        <v>1145</v>
      </c>
      <c r="G50" s="50">
        <v>1243</v>
      </c>
      <c r="H50" s="50">
        <v>1230</v>
      </c>
      <c r="I50" s="1">
        <v>1227</v>
      </c>
      <c r="J50" s="408">
        <v>1338</v>
      </c>
      <c r="K50" s="288">
        <v>1173</v>
      </c>
      <c r="L50" s="38">
        <v>1000</v>
      </c>
      <c r="M50" s="38">
        <v>1159</v>
      </c>
      <c r="N50" s="38">
        <v>1186</v>
      </c>
      <c r="O50" s="38">
        <v>1171</v>
      </c>
      <c r="P50" s="38">
        <v>1190</v>
      </c>
      <c r="Q50" s="38">
        <v>1150</v>
      </c>
      <c r="R50" s="38">
        <v>1120</v>
      </c>
      <c r="S50" s="38">
        <v>1169</v>
      </c>
      <c r="T50" s="38">
        <v>1215</v>
      </c>
      <c r="U50" s="38">
        <v>1245</v>
      </c>
      <c r="V50" s="132">
        <v>1474</v>
      </c>
      <c r="W50" s="87">
        <v>1152</v>
      </c>
      <c r="X50" s="38">
        <v>1119</v>
      </c>
      <c r="Y50" s="38">
        <v>1366</v>
      </c>
      <c r="Z50" s="38">
        <v>1396</v>
      </c>
      <c r="AA50" s="38">
        <v>1242</v>
      </c>
      <c r="AB50" s="38">
        <v>1249</v>
      </c>
      <c r="AC50" s="38">
        <v>1312</v>
      </c>
      <c r="AD50" s="38">
        <v>1353</v>
      </c>
      <c r="AE50" s="38">
        <v>1383</v>
      </c>
      <c r="AF50" s="38">
        <v>1440</v>
      </c>
      <c r="AG50" s="38">
        <v>1691</v>
      </c>
      <c r="AH50" s="132">
        <v>1691</v>
      </c>
      <c r="AI50" s="87">
        <v>1490</v>
      </c>
      <c r="AJ50" s="38">
        <v>1599</v>
      </c>
      <c r="AK50" s="38">
        <v>1680</v>
      </c>
      <c r="AL50" s="38">
        <v>1729</v>
      </c>
      <c r="AM50" s="38">
        <v>1766</v>
      </c>
      <c r="AN50" s="38">
        <v>1761</v>
      </c>
      <c r="AO50" s="38">
        <v>2030</v>
      </c>
      <c r="AP50" s="38">
        <v>2139</v>
      </c>
      <c r="AQ50" s="38">
        <v>2167</v>
      </c>
      <c r="AR50" s="38">
        <v>2217</v>
      </c>
      <c r="AS50" s="38">
        <v>2093</v>
      </c>
      <c r="AT50" s="132">
        <v>2006</v>
      </c>
      <c r="AU50" s="87">
        <v>1899</v>
      </c>
      <c r="AV50" s="288">
        <v>1823</v>
      </c>
      <c r="AW50" s="288">
        <v>1871</v>
      </c>
      <c r="AX50" s="288">
        <v>1911</v>
      </c>
      <c r="AY50" s="288">
        <v>1969</v>
      </c>
      <c r="AZ50" s="288">
        <v>2004</v>
      </c>
      <c r="BA50" s="288">
        <v>2061</v>
      </c>
      <c r="BB50" s="288">
        <v>2104</v>
      </c>
      <c r="BC50" s="288">
        <v>2134</v>
      </c>
      <c r="BD50" s="288">
        <v>2160</v>
      </c>
      <c r="BE50" s="288">
        <v>2017</v>
      </c>
      <c r="BF50" s="38">
        <v>2092</v>
      </c>
      <c r="BG50" s="87">
        <v>2100</v>
      </c>
      <c r="BH50" s="288">
        <v>1857</v>
      </c>
      <c r="BI50" s="288">
        <v>1972</v>
      </c>
      <c r="BJ50" s="288">
        <v>2040</v>
      </c>
      <c r="BK50" s="288">
        <v>2126</v>
      </c>
      <c r="BL50" s="288">
        <v>2487</v>
      </c>
      <c r="BM50" s="288">
        <v>2497</v>
      </c>
      <c r="BN50" s="288">
        <v>2488</v>
      </c>
      <c r="BO50" s="288">
        <v>2466</v>
      </c>
      <c r="BP50" s="288">
        <v>2455</v>
      </c>
      <c r="BQ50" s="288">
        <v>2436</v>
      </c>
      <c r="BR50" s="640">
        <v>2437</v>
      </c>
      <c r="BS50" s="640">
        <v>2401</v>
      </c>
      <c r="BT50" s="640">
        <v>2350</v>
      </c>
      <c r="BU50" s="640">
        <v>2262</v>
      </c>
      <c r="BV50" s="640">
        <v>2222</v>
      </c>
      <c r="BW50" s="640">
        <v>2205</v>
      </c>
      <c r="BX50" s="640">
        <v>2200</v>
      </c>
      <c r="BY50" s="640">
        <v>2206</v>
      </c>
      <c r="BZ50" s="640">
        <v>2200</v>
      </c>
      <c r="CA50" s="640">
        <v>2232</v>
      </c>
      <c r="CB50" s="640">
        <v>2245</v>
      </c>
      <c r="CC50" s="640">
        <v>2204</v>
      </c>
      <c r="CD50" s="640">
        <v>2216</v>
      </c>
      <c r="CE50" s="640">
        <v>2204</v>
      </c>
      <c r="CF50" s="640">
        <f>'1.COBERTURA  DANE'!F51+'1.COBERTURA  DANE'!H51+'1.COBERTURA  DANE'!J51</f>
        <v>2096</v>
      </c>
      <c r="CG50" s="241">
        <f t="shared" si="2"/>
        <v>-108</v>
      </c>
      <c r="CH50" s="203">
        <f t="shared" si="3"/>
        <v>-4.900181488203267</v>
      </c>
      <c r="CI50" s="241">
        <f t="shared" si="4"/>
        <v>-120</v>
      </c>
      <c r="CJ50" s="203">
        <f t="shared" si="5"/>
        <v>-5.4151624548736459</v>
      </c>
      <c r="CZ50" s="18">
        <v>347</v>
      </c>
      <c r="DA50" s="18">
        <v>926</v>
      </c>
      <c r="DC50" s="407">
        <v>250</v>
      </c>
      <c r="DD50" s="18" t="s">
        <v>15</v>
      </c>
      <c r="DE50" s="18">
        <v>8692</v>
      </c>
      <c r="DF50" s="18">
        <v>8606</v>
      </c>
      <c r="DG50" s="18">
        <v>8288</v>
      </c>
      <c r="DH50" s="18">
        <v>8147</v>
      </c>
    </row>
    <row r="51" spans="1:112" ht="15" outlineLevel="2">
      <c r="A51" s="84">
        <v>240</v>
      </c>
      <c r="B51" s="27" t="s">
        <v>133</v>
      </c>
      <c r="C51" s="50" t="s">
        <v>39</v>
      </c>
      <c r="D51" s="50">
        <v>1686</v>
      </c>
      <c r="E51" s="50">
        <v>1728</v>
      </c>
      <c r="F51" s="50">
        <v>1770</v>
      </c>
      <c r="G51" s="50">
        <v>1739</v>
      </c>
      <c r="H51" s="50">
        <v>1740</v>
      </c>
      <c r="I51" s="1">
        <v>1778</v>
      </c>
      <c r="J51" s="408">
        <v>1859</v>
      </c>
      <c r="K51" s="288">
        <v>1793</v>
      </c>
      <c r="L51" s="38">
        <v>1747</v>
      </c>
      <c r="M51" s="38">
        <v>1731</v>
      </c>
      <c r="N51" s="38">
        <v>1723</v>
      </c>
      <c r="O51" s="38">
        <v>1727</v>
      </c>
      <c r="P51" s="38">
        <v>1717</v>
      </c>
      <c r="Q51" s="38">
        <v>1730</v>
      </c>
      <c r="R51" s="38">
        <v>1719</v>
      </c>
      <c r="S51" s="38">
        <v>1731</v>
      </c>
      <c r="T51" s="38">
        <v>1735</v>
      </c>
      <c r="U51" s="38">
        <v>1762</v>
      </c>
      <c r="V51" s="132">
        <v>1973</v>
      </c>
      <c r="W51" s="87">
        <v>1712</v>
      </c>
      <c r="X51" s="38">
        <v>1749</v>
      </c>
      <c r="Y51" s="38">
        <v>1872</v>
      </c>
      <c r="Z51" s="38">
        <v>1868</v>
      </c>
      <c r="AA51" s="38">
        <v>1754</v>
      </c>
      <c r="AB51" s="38">
        <v>1725</v>
      </c>
      <c r="AC51" s="38">
        <v>1726</v>
      </c>
      <c r="AD51" s="38">
        <v>1738</v>
      </c>
      <c r="AE51" s="38">
        <v>1767</v>
      </c>
      <c r="AF51" s="38">
        <v>1731</v>
      </c>
      <c r="AG51" s="38">
        <v>1962</v>
      </c>
      <c r="AH51" s="132">
        <v>1964</v>
      </c>
      <c r="AI51" s="87">
        <v>1946</v>
      </c>
      <c r="AJ51" s="38">
        <v>1952</v>
      </c>
      <c r="AK51" s="38">
        <v>1875</v>
      </c>
      <c r="AL51" s="38">
        <v>1921</v>
      </c>
      <c r="AM51" s="38">
        <v>1941</v>
      </c>
      <c r="AN51" s="38">
        <v>1983</v>
      </c>
      <c r="AO51" s="38">
        <v>2046</v>
      </c>
      <c r="AP51" s="38">
        <v>2092</v>
      </c>
      <c r="AQ51" s="38">
        <v>2108</v>
      </c>
      <c r="AR51" s="38">
        <v>2160</v>
      </c>
      <c r="AS51" s="38">
        <v>2124</v>
      </c>
      <c r="AT51" s="132">
        <v>2094</v>
      </c>
      <c r="AU51" s="87">
        <v>2101</v>
      </c>
      <c r="AV51" s="288">
        <v>2047</v>
      </c>
      <c r="AW51" s="288">
        <v>2063</v>
      </c>
      <c r="AX51" s="288">
        <v>2060</v>
      </c>
      <c r="AY51" s="288">
        <v>2051</v>
      </c>
      <c r="AZ51" s="288">
        <v>2088</v>
      </c>
      <c r="BA51" s="288">
        <v>2311</v>
      </c>
      <c r="BB51" s="288">
        <v>2352</v>
      </c>
      <c r="BC51" s="288">
        <v>2368</v>
      </c>
      <c r="BD51" s="288">
        <v>2326</v>
      </c>
      <c r="BE51" s="288">
        <v>2186</v>
      </c>
      <c r="BF51" s="38">
        <v>2209</v>
      </c>
      <c r="BG51" s="87">
        <v>2212</v>
      </c>
      <c r="BH51" s="288">
        <v>2147</v>
      </c>
      <c r="BI51" s="288">
        <v>2164</v>
      </c>
      <c r="BJ51" s="288">
        <v>2201</v>
      </c>
      <c r="BK51" s="288">
        <v>2257</v>
      </c>
      <c r="BL51" s="288">
        <v>2346</v>
      </c>
      <c r="BM51" s="288">
        <v>2448</v>
      </c>
      <c r="BN51" s="288">
        <v>2454</v>
      </c>
      <c r="BO51" s="288">
        <v>2405</v>
      </c>
      <c r="BP51" s="288">
        <v>2407</v>
      </c>
      <c r="BQ51" s="288">
        <v>2416</v>
      </c>
      <c r="BR51" s="640">
        <v>2412</v>
      </c>
      <c r="BS51" s="640">
        <v>2375</v>
      </c>
      <c r="BT51" s="640">
        <v>2350</v>
      </c>
      <c r="BU51" s="640">
        <v>2289</v>
      </c>
      <c r="BV51" s="640">
        <v>2214</v>
      </c>
      <c r="BW51" s="640">
        <v>2190</v>
      </c>
      <c r="BX51" s="640">
        <v>2190</v>
      </c>
      <c r="BY51" s="640">
        <v>2200</v>
      </c>
      <c r="BZ51" s="640">
        <v>2216</v>
      </c>
      <c r="CA51" s="640">
        <v>2274</v>
      </c>
      <c r="CB51" s="640">
        <v>2220</v>
      </c>
      <c r="CC51" s="640">
        <v>2160</v>
      </c>
      <c r="CD51" s="640">
        <v>2156</v>
      </c>
      <c r="CE51" s="640">
        <v>2130</v>
      </c>
      <c r="CF51" s="640">
        <f>'1.COBERTURA  DANE'!F52+'1.COBERTURA  DANE'!H52+'1.COBERTURA  DANE'!J52</f>
        <v>2146</v>
      </c>
      <c r="CG51" s="241">
        <f t="shared" si="2"/>
        <v>16</v>
      </c>
      <c r="CH51" s="203">
        <f t="shared" si="3"/>
        <v>0.75117370892018775</v>
      </c>
      <c r="CI51" s="241">
        <f t="shared" si="4"/>
        <v>-10</v>
      </c>
      <c r="CJ51" s="203">
        <f t="shared" si="5"/>
        <v>-0.463821892393321</v>
      </c>
      <c r="CZ51" s="18">
        <v>411</v>
      </c>
      <c r="DA51" s="18">
        <v>1137</v>
      </c>
      <c r="DC51" s="407">
        <v>264</v>
      </c>
      <c r="DD51" s="18" t="s">
        <v>842</v>
      </c>
      <c r="DE51" s="18">
        <v>5919</v>
      </c>
      <c r="DF51" s="18">
        <v>5909</v>
      </c>
      <c r="DG51" s="18">
        <v>5921</v>
      </c>
      <c r="DH51" s="18">
        <v>5871</v>
      </c>
    </row>
    <row r="52" spans="1:112" ht="15" outlineLevel="2">
      <c r="A52" s="84">
        <v>284</v>
      </c>
      <c r="B52" s="27" t="s">
        <v>133</v>
      </c>
      <c r="C52" s="50" t="s">
        <v>41</v>
      </c>
      <c r="D52" s="50">
        <v>2540</v>
      </c>
      <c r="E52" s="50">
        <v>2534</v>
      </c>
      <c r="F52" s="50">
        <v>2583</v>
      </c>
      <c r="G52" s="50">
        <v>2699</v>
      </c>
      <c r="H52" s="50">
        <v>2786</v>
      </c>
      <c r="I52" s="1">
        <v>2766</v>
      </c>
      <c r="J52" s="408">
        <v>2839</v>
      </c>
      <c r="K52" s="288">
        <v>2727</v>
      </c>
      <c r="L52" s="38">
        <v>2542</v>
      </c>
      <c r="M52" s="38">
        <v>2633</v>
      </c>
      <c r="N52" s="38">
        <v>2667</v>
      </c>
      <c r="O52" s="38">
        <v>2633</v>
      </c>
      <c r="P52" s="38">
        <v>2690</v>
      </c>
      <c r="Q52" s="38">
        <v>2603</v>
      </c>
      <c r="R52" s="38">
        <v>2592</v>
      </c>
      <c r="S52" s="38">
        <v>2629</v>
      </c>
      <c r="T52" s="38">
        <v>2552</v>
      </c>
      <c r="U52" s="38">
        <v>2601</v>
      </c>
      <c r="V52" s="132">
        <v>2981</v>
      </c>
      <c r="W52" s="87">
        <v>2489</v>
      </c>
      <c r="X52" s="38">
        <v>2407</v>
      </c>
      <c r="Y52" s="38">
        <v>2684</v>
      </c>
      <c r="Z52" s="38">
        <v>2703</v>
      </c>
      <c r="AA52" s="38">
        <v>2524</v>
      </c>
      <c r="AB52" s="38">
        <v>2584</v>
      </c>
      <c r="AC52" s="38">
        <v>2555</v>
      </c>
      <c r="AD52" s="38">
        <v>2634</v>
      </c>
      <c r="AE52" s="38">
        <v>2667</v>
      </c>
      <c r="AF52" s="38">
        <v>2650</v>
      </c>
      <c r="AG52" s="38">
        <v>3038</v>
      </c>
      <c r="AH52" s="132">
        <v>3015</v>
      </c>
      <c r="AI52" s="87">
        <v>2906</v>
      </c>
      <c r="AJ52" s="38">
        <v>2847</v>
      </c>
      <c r="AK52" s="38">
        <v>2969</v>
      </c>
      <c r="AL52" s="38">
        <v>2967</v>
      </c>
      <c r="AM52" s="38">
        <v>2918</v>
      </c>
      <c r="AN52" s="38">
        <v>2990</v>
      </c>
      <c r="AO52" s="38">
        <v>3354</v>
      </c>
      <c r="AP52" s="38">
        <v>3453</v>
      </c>
      <c r="AQ52" s="38">
        <v>3517</v>
      </c>
      <c r="AR52" s="38">
        <v>3427</v>
      </c>
      <c r="AS52" s="38">
        <v>3332</v>
      </c>
      <c r="AT52" s="132">
        <v>3287</v>
      </c>
      <c r="AU52" s="87">
        <v>3150</v>
      </c>
      <c r="AV52" s="288">
        <v>3114</v>
      </c>
      <c r="AW52" s="288">
        <v>3051</v>
      </c>
      <c r="AX52" s="288">
        <v>3204</v>
      </c>
      <c r="AY52" s="288">
        <v>3187</v>
      </c>
      <c r="AZ52" s="288">
        <v>3100</v>
      </c>
      <c r="BA52" s="288">
        <v>3175</v>
      </c>
      <c r="BB52" s="288">
        <v>3191</v>
      </c>
      <c r="BC52" s="288">
        <v>3219</v>
      </c>
      <c r="BD52" s="288">
        <v>3216</v>
      </c>
      <c r="BE52" s="288">
        <v>3088</v>
      </c>
      <c r="BF52" s="38">
        <v>3117</v>
      </c>
      <c r="BG52" s="87">
        <v>3079</v>
      </c>
      <c r="BH52" s="288">
        <v>2834</v>
      </c>
      <c r="BI52" s="288">
        <v>2924</v>
      </c>
      <c r="BJ52" s="288">
        <v>3009</v>
      </c>
      <c r="BK52" s="288">
        <v>3048</v>
      </c>
      <c r="BL52" s="288">
        <v>3250</v>
      </c>
      <c r="BM52" s="288">
        <v>3228</v>
      </c>
      <c r="BN52" s="288">
        <v>3283</v>
      </c>
      <c r="BO52" s="288">
        <v>3327</v>
      </c>
      <c r="BP52" s="288">
        <v>3388</v>
      </c>
      <c r="BQ52" s="288">
        <v>3409</v>
      </c>
      <c r="BR52" s="640">
        <v>3426</v>
      </c>
      <c r="BS52" s="640">
        <v>3431</v>
      </c>
      <c r="BT52" s="640">
        <v>3399</v>
      </c>
      <c r="BU52" s="640">
        <v>3368</v>
      </c>
      <c r="BV52" s="640">
        <v>3316</v>
      </c>
      <c r="BW52" s="640">
        <v>3291</v>
      </c>
      <c r="BX52" s="640">
        <v>3335</v>
      </c>
      <c r="BY52" s="640">
        <v>3329</v>
      </c>
      <c r="BZ52" s="640">
        <v>3320</v>
      </c>
      <c r="CA52" s="640">
        <v>3584</v>
      </c>
      <c r="CB52" s="640">
        <v>3619</v>
      </c>
      <c r="CC52" s="640">
        <v>3614</v>
      </c>
      <c r="CD52" s="640">
        <v>3636</v>
      </c>
      <c r="CE52" s="640">
        <v>3567</v>
      </c>
      <c r="CF52" s="640">
        <f>'1.COBERTURA  DANE'!F53+'1.COBERTURA  DANE'!H53+'1.COBERTURA  DANE'!J53</f>
        <v>3418</v>
      </c>
      <c r="CG52" s="241">
        <f t="shared" si="2"/>
        <v>-149</v>
      </c>
      <c r="CH52" s="203">
        <f t="shared" si="3"/>
        <v>-4.177179702831511</v>
      </c>
      <c r="CI52" s="241">
        <f t="shared" si="4"/>
        <v>-218</v>
      </c>
      <c r="CJ52" s="203">
        <f t="shared" si="5"/>
        <v>-5.9955995599559957</v>
      </c>
      <c r="CS52" s="18" t="str">
        <f>UPPER((TEXT('1.COBERTURA  DANE'!C2,"mmmm yy")))</f>
        <v>FEBRERO 18</v>
      </c>
      <c r="CZ52" s="18">
        <v>501</v>
      </c>
      <c r="DA52" s="18">
        <v>194</v>
      </c>
      <c r="DC52" s="407">
        <v>266</v>
      </c>
      <c r="DD52" s="18" t="s">
        <v>40</v>
      </c>
      <c r="DE52" s="18">
        <v>133786</v>
      </c>
      <c r="DF52" s="18">
        <v>132602</v>
      </c>
      <c r="DG52" s="18">
        <v>132164</v>
      </c>
      <c r="DH52" s="18">
        <v>131115</v>
      </c>
    </row>
    <row r="53" spans="1:112" ht="15" outlineLevel="2">
      <c r="A53" s="84">
        <v>306</v>
      </c>
      <c r="B53" s="27" t="s">
        <v>133</v>
      </c>
      <c r="C53" s="50" t="s">
        <v>80</v>
      </c>
      <c r="D53" s="50">
        <v>487</v>
      </c>
      <c r="E53" s="50">
        <v>481</v>
      </c>
      <c r="F53" s="50">
        <v>492</v>
      </c>
      <c r="G53" s="50">
        <v>481</v>
      </c>
      <c r="H53" s="50">
        <v>480</v>
      </c>
      <c r="I53" s="1">
        <v>487</v>
      </c>
      <c r="J53" s="408">
        <v>531</v>
      </c>
      <c r="K53" s="288">
        <v>470</v>
      </c>
      <c r="L53" s="38">
        <v>421</v>
      </c>
      <c r="M53" s="38">
        <v>444</v>
      </c>
      <c r="N53" s="38">
        <v>410</v>
      </c>
      <c r="O53" s="38">
        <v>380</v>
      </c>
      <c r="P53" s="38">
        <v>428</v>
      </c>
      <c r="Q53" s="38">
        <v>417</v>
      </c>
      <c r="R53" s="38">
        <v>381</v>
      </c>
      <c r="S53" s="38">
        <v>437</v>
      </c>
      <c r="T53" s="38">
        <v>484</v>
      </c>
      <c r="U53" s="38">
        <v>541</v>
      </c>
      <c r="V53" s="132">
        <v>617</v>
      </c>
      <c r="W53" s="87">
        <v>512</v>
      </c>
      <c r="X53" s="38">
        <v>513</v>
      </c>
      <c r="Y53" s="38">
        <v>570</v>
      </c>
      <c r="Z53" s="38">
        <v>521</v>
      </c>
      <c r="AA53" s="38">
        <v>491</v>
      </c>
      <c r="AB53" s="38">
        <v>446</v>
      </c>
      <c r="AC53" s="38">
        <v>476</v>
      </c>
      <c r="AD53" s="38">
        <v>497</v>
      </c>
      <c r="AE53" s="38">
        <v>502</v>
      </c>
      <c r="AF53" s="38">
        <v>540</v>
      </c>
      <c r="AG53" s="38">
        <v>615</v>
      </c>
      <c r="AH53" s="132">
        <v>605</v>
      </c>
      <c r="AI53" s="87">
        <v>582</v>
      </c>
      <c r="AJ53" s="38">
        <v>584</v>
      </c>
      <c r="AK53" s="38">
        <v>604</v>
      </c>
      <c r="AL53" s="38">
        <v>624</v>
      </c>
      <c r="AM53" s="38">
        <v>619</v>
      </c>
      <c r="AN53" s="38">
        <v>617</v>
      </c>
      <c r="AO53" s="38">
        <v>654</v>
      </c>
      <c r="AP53" s="38">
        <v>672</v>
      </c>
      <c r="AQ53" s="38">
        <v>681</v>
      </c>
      <c r="AR53" s="38">
        <v>700</v>
      </c>
      <c r="AS53" s="38">
        <v>693</v>
      </c>
      <c r="AT53" s="132">
        <v>678</v>
      </c>
      <c r="AU53" s="87">
        <v>646</v>
      </c>
      <c r="AV53" s="288">
        <v>605</v>
      </c>
      <c r="AW53" s="288">
        <v>592</v>
      </c>
      <c r="AX53" s="288">
        <v>572</v>
      </c>
      <c r="AY53" s="288">
        <v>561</v>
      </c>
      <c r="AZ53" s="288">
        <v>562</v>
      </c>
      <c r="BA53" s="288">
        <v>550</v>
      </c>
      <c r="BB53" s="288">
        <v>563</v>
      </c>
      <c r="BC53" s="288">
        <v>609</v>
      </c>
      <c r="BD53" s="288">
        <v>625</v>
      </c>
      <c r="BE53" s="288">
        <v>614</v>
      </c>
      <c r="BF53" s="38">
        <v>666</v>
      </c>
      <c r="BG53" s="87">
        <v>788</v>
      </c>
      <c r="BH53" s="288">
        <v>710</v>
      </c>
      <c r="BI53" s="288">
        <v>710</v>
      </c>
      <c r="BJ53" s="288">
        <v>709</v>
      </c>
      <c r="BK53" s="288">
        <v>711</v>
      </c>
      <c r="BL53" s="288">
        <v>755</v>
      </c>
      <c r="BM53" s="288">
        <v>767</v>
      </c>
      <c r="BN53" s="288">
        <v>780</v>
      </c>
      <c r="BO53" s="288">
        <v>758</v>
      </c>
      <c r="BP53" s="288">
        <v>771</v>
      </c>
      <c r="BQ53" s="288">
        <v>766</v>
      </c>
      <c r="BR53" s="640">
        <v>764</v>
      </c>
      <c r="BS53" s="640">
        <v>741</v>
      </c>
      <c r="BT53" s="640">
        <v>741</v>
      </c>
      <c r="BU53" s="640">
        <v>773</v>
      </c>
      <c r="BV53" s="640">
        <v>741</v>
      </c>
      <c r="BW53" s="640">
        <v>757</v>
      </c>
      <c r="BX53" s="640">
        <v>776</v>
      </c>
      <c r="BY53" s="640">
        <v>758</v>
      </c>
      <c r="BZ53" s="640">
        <v>774</v>
      </c>
      <c r="CA53" s="640">
        <v>797</v>
      </c>
      <c r="CB53" s="640">
        <v>784</v>
      </c>
      <c r="CC53" s="640">
        <v>806</v>
      </c>
      <c r="CD53" s="640">
        <v>828</v>
      </c>
      <c r="CE53" s="640">
        <v>813</v>
      </c>
      <c r="CF53" s="640">
        <f>'1.COBERTURA  DANE'!F54+'1.COBERTURA  DANE'!H54+'1.COBERTURA  DANE'!J54</f>
        <v>798</v>
      </c>
      <c r="CG53" s="241">
        <f t="shared" si="2"/>
        <v>-15</v>
      </c>
      <c r="CH53" s="203">
        <f t="shared" si="3"/>
        <v>-1.8450184501845017</v>
      </c>
      <c r="CI53" s="241">
        <f t="shared" si="4"/>
        <v>-30</v>
      </c>
      <c r="CJ53" s="203">
        <f t="shared" si="5"/>
        <v>-3.6231884057971016</v>
      </c>
      <c r="CZ53" s="18">
        <v>543</v>
      </c>
      <c r="DA53" s="18">
        <v>436</v>
      </c>
      <c r="DC53" s="407">
        <v>282</v>
      </c>
      <c r="DD53" s="18" t="s">
        <v>79</v>
      </c>
      <c r="DE53" s="18">
        <v>7304</v>
      </c>
      <c r="DF53" s="18">
        <v>7337</v>
      </c>
      <c r="DG53" s="18">
        <v>7234</v>
      </c>
      <c r="DH53" s="18">
        <v>7180</v>
      </c>
    </row>
    <row r="54" spans="1:112" ht="15" outlineLevel="2">
      <c r="A54" s="84">
        <v>347</v>
      </c>
      <c r="B54" s="27" t="s">
        <v>133</v>
      </c>
      <c r="C54" s="50" t="s">
        <v>82</v>
      </c>
      <c r="D54" s="50">
        <v>861</v>
      </c>
      <c r="E54" s="50">
        <v>886</v>
      </c>
      <c r="F54" s="50">
        <v>915</v>
      </c>
      <c r="G54" s="50">
        <v>940</v>
      </c>
      <c r="H54" s="50">
        <v>926</v>
      </c>
      <c r="I54" s="1">
        <v>922</v>
      </c>
      <c r="J54" s="408">
        <v>926</v>
      </c>
      <c r="K54" s="288">
        <v>887</v>
      </c>
      <c r="L54" s="38">
        <v>859</v>
      </c>
      <c r="M54" s="38">
        <v>909</v>
      </c>
      <c r="N54" s="38">
        <v>872</v>
      </c>
      <c r="O54" s="38">
        <v>920</v>
      </c>
      <c r="P54" s="38">
        <v>936</v>
      </c>
      <c r="Q54" s="38">
        <v>895</v>
      </c>
      <c r="R54" s="38">
        <v>887</v>
      </c>
      <c r="S54" s="38">
        <v>873</v>
      </c>
      <c r="T54" s="38">
        <v>852</v>
      </c>
      <c r="U54" s="38">
        <v>841</v>
      </c>
      <c r="V54" s="132">
        <v>911</v>
      </c>
      <c r="W54" s="87">
        <v>862</v>
      </c>
      <c r="X54" s="38">
        <v>863</v>
      </c>
      <c r="Y54" s="38">
        <v>927</v>
      </c>
      <c r="Z54" s="38">
        <v>907</v>
      </c>
      <c r="AA54" s="38">
        <v>861</v>
      </c>
      <c r="AB54" s="38">
        <v>874</v>
      </c>
      <c r="AC54" s="38">
        <v>843</v>
      </c>
      <c r="AD54" s="38">
        <v>840</v>
      </c>
      <c r="AE54" s="38">
        <v>828</v>
      </c>
      <c r="AF54" s="38">
        <v>871</v>
      </c>
      <c r="AG54" s="38">
        <v>933</v>
      </c>
      <c r="AH54" s="132">
        <v>876</v>
      </c>
      <c r="AI54" s="87">
        <v>856</v>
      </c>
      <c r="AJ54" s="38">
        <v>867</v>
      </c>
      <c r="AK54" s="38">
        <v>852</v>
      </c>
      <c r="AL54" s="38">
        <v>878</v>
      </c>
      <c r="AM54" s="38">
        <v>890</v>
      </c>
      <c r="AN54" s="38">
        <v>920</v>
      </c>
      <c r="AO54" s="38">
        <v>908</v>
      </c>
      <c r="AP54" s="38">
        <v>931</v>
      </c>
      <c r="AQ54" s="38">
        <v>944</v>
      </c>
      <c r="AR54" s="38">
        <v>1013</v>
      </c>
      <c r="AS54" s="38">
        <v>971</v>
      </c>
      <c r="AT54" s="132">
        <v>952</v>
      </c>
      <c r="AU54" s="87">
        <v>913</v>
      </c>
      <c r="AV54" s="288">
        <v>898</v>
      </c>
      <c r="AW54" s="288">
        <v>899</v>
      </c>
      <c r="AX54" s="288">
        <v>923</v>
      </c>
      <c r="AY54" s="288">
        <v>915</v>
      </c>
      <c r="AZ54" s="288">
        <v>954</v>
      </c>
      <c r="BA54" s="288">
        <v>1017</v>
      </c>
      <c r="BB54" s="288">
        <v>1011</v>
      </c>
      <c r="BC54" s="288">
        <v>1031</v>
      </c>
      <c r="BD54" s="288">
        <v>1027</v>
      </c>
      <c r="BE54" s="288">
        <v>939</v>
      </c>
      <c r="BF54" s="38">
        <v>936</v>
      </c>
      <c r="BG54" s="87">
        <v>896</v>
      </c>
      <c r="BH54" s="288">
        <v>852</v>
      </c>
      <c r="BI54" s="288">
        <v>872</v>
      </c>
      <c r="BJ54" s="288">
        <v>923</v>
      </c>
      <c r="BK54" s="288">
        <v>962</v>
      </c>
      <c r="BL54" s="288">
        <v>988</v>
      </c>
      <c r="BM54" s="288">
        <v>1003</v>
      </c>
      <c r="BN54" s="288">
        <v>1007</v>
      </c>
      <c r="BO54" s="288">
        <v>1001</v>
      </c>
      <c r="BP54" s="288">
        <v>984</v>
      </c>
      <c r="BQ54" s="288">
        <v>983</v>
      </c>
      <c r="BR54" s="640">
        <v>953</v>
      </c>
      <c r="BS54" s="640">
        <v>907</v>
      </c>
      <c r="BT54" s="640">
        <v>876</v>
      </c>
      <c r="BU54" s="640">
        <v>876</v>
      </c>
      <c r="BV54" s="640">
        <v>840</v>
      </c>
      <c r="BW54" s="640">
        <v>838</v>
      </c>
      <c r="BX54" s="640">
        <v>855</v>
      </c>
      <c r="BY54" s="640">
        <v>859</v>
      </c>
      <c r="BZ54" s="640">
        <v>843</v>
      </c>
      <c r="CA54" s="640">
        <v>916</v>
      </c>
      <c r="CB54" s="640">
        <v>913</v>
      </c>
      <c r="CC54" s="640">
        <v>900</v>
      </c>
      <c r="CD54" s="640">
        <v>922</v>
      </c>
      <c r="CE54" s="640">
        <v>908</v>
      </c>
      <c r="CF54" s="640">
        <f>'1.COBERTURA  DANE'!F55+'1.COBERTURA  DANE'!H55+'1.COBERTURA  DANE'!J55</f>
        <v>921</v>
      </c>
      <c r="CG54" s="241">
        <f t="shared" si="2"/>
        <v>13</v>
      </c>
      <c r="CH54" s="203">
        <f t="shared" si="3"/>
        <v>1.4317180616740088</v>
      </c>
      <c r="CI54" s="241">
        <f t="shared" si="4"/>
        <v>-1</v>
      </c>
      <c r="CJ54" s="203">
        <f t="shared" si="5"/>
        <v>-0.10845986984815618</v>
      </c>
      <c r="CZ54" s="18">
        <v>628</v>
      </c>
      <c r="DA54" s="18">
        <v>814</v>
      </c>
      <c r="DC54" s="407">
        <v>284</v>
      </c>
      <c r="DD54" s="18" t="s">
        <v>41</v>
      </c>
      <c r="DE54" s="18">
        <v>2786</v>
      </c>
      <c r="DF54" s="18">
        <v>2699</v>
      </c>
      <c r="DG54" s="18">
        <v>2583</v>
      </c>
      <c r="DH54" s="18">
        <v>2540</v>
      </c>
    </row>
    <row r="55" spans="1:112" ht="15" outlineLevel="2">
      <c r="A55" s="84">
        <v>411</v>
      </c>
      <c r="B55" s="27" t="s">
        <v>133</v>
      </c>
      <c r="C55" s="50" t="s">
        <v>47</v>
      </c>
      <c r="D55" s="50">
        <v>1058</v>
      </c>
      <c r="E55" s="50">
        <v>1066</v>
      </c>
      <c r="F55" s="50">
        <v>1076</v>
      </c>
      <c r="G55" s="50">
        <v>1107</v>
      </c>
      <c r="H55" s="50">
        <v>1126</v>
      </c>
      <c r="I55" s="1">
        <v>1107</v>
      </c>
      <c r="J55" s="408">
        <v>1137</v>
      </c>
      <c r="K55" s="288">
        <v>1071</v>
      </c>
      <c r="L55" s="38">
        <v>1029</v>
      </c>
      <c r="M55" s="38">
        <v>990</v>
      </c>
      <c r="N55" s="38">
        <v>1003</v>
      </c>
      <c r="O55" s="38">
        <v>1013</v>
      </c>
      <c r="P55" s="38">
        <v>1069</v>
      </c>
      <c r="Q55" s="38">
        <v>1058</v>
      </c>
      <c r="R55" s="38">
        <v>1027</v>
      </c>
      <c r="S55" s="38">
        <v>1023</v>
      </c>
      <c r="T55" s="38">
        <v>1073</v>
      </c>
      <c r="U55" s="38">
        <v>1114</v>
      </c>
      <c r="V55" s="132">
        <v>1265</v>
      </c>
      <c r="W55" s="87">
        <v>1097</v>
      </c>
      <c r="X55" s="38">
        <v>1049</v>
      </c>
      <c r="Y55" s="38">
        <v>1163</v>
      </c>
      <c r="Z55" s="38">
        <v>1197</v>
      </c>
      <c r="AA55" s="38">
        <v>1093</v>
      </c>
      <c r="AB55" s="38">
        <v>1091</v>
      </c>
      <c r="AC55" s="38">
        <v>1126</v>
      </c>
      <c r="AD55" s="38">
        <v>1112</v>
      </c>
      <c r="AE55" s="38">
        <v>1082</v>
      </c>
      <c r="AF55" s="38">
        <v>1116</v>
      </c>
      <c r="AG55" s="38">
        <v>1290</v>
      </c>
      <c r="AH55" s="132">
        <v>1297</v>
      </c>
      <c r="AI55" s="87">
        <v>1300</v>
      </c>
      <c r="AJ55" s="38">
        <v>1333</v>
      </c>
      <c r="AK55" s="38">
        <v>1297</v>
      </c>
      <c r="AL55" s="38">
        <v>1314</v>
      </c>
      <c r="AM55" s="38">
        <v>1365</v>
      </c>
      <c r="AN55" s="38">
        <v>1439</v>
      </c>
      <c r="AO55" s="38">
        <v>1404</v>
      </c>
      <c r="AP55" s="38">
        <v>1453</v>
      </c>
      <c r="AQ55" s="38">
        <v>1484</v>
      </c>
      <c r="AR55" s="38">
        <v>1503</v>
      </c>
      <c r="AS55" s="38">
        <v>1476</v>
      </c>
      <c r="AT55" s="132">
        <v>1454</v>
      </c>
      <c r="AU55" s="87">
        <v>1430</v>
      </c>
      <c r="AV55" s="288">
        <v>1368</v>
      </c>
      <c r="AW55" s="288">
        <v>1364</v>
      </c>
      <c r="AX55" s="288">
        <v>1354</v>
      </c>
      <c r="AY55" s="288">
        <v>1307</v>
      </c>
      <c r="AZ55" s="288">
        <v>1226</v>
      </c>
      <c r="BA55" s="288">
        <v>1306</v>
      </c>
      <c r="BB55" s="288">
        <v>1515</v>
      </c>
      <c r="BC55" s="288">
        <v>1550</v>
      </c>
      <c r="BD55" s="288">
        <v>1580</v>
      </c>
      <c r="BE55" s="288">
        <v>1508</v>
      </c>
      <c r="BF55" s="38">
        <v>1480</v>
      </c>
      <c r="BG55" s="87">
        <v>1448</v>
      </c>
      <c r="BH55" s="288">
        <v>1341</v>
      </c>
      <c r="BI55" s="288">
        <v>1370</v>
      </c>
      <c r="BJ55" s="288">
        <v>1394</v>
      </c>
      <c r="BK55" s="288">
        <v>1413</v>
      </c>
      <c r="BL55" s="288">
        <v>1449</v>
      </c>
      <c r="BM55" s="288">
        <v>1444</v>
      </c>
      <c r="BN55" s="288">
        <v>1425</v>
      </c>
      <c r="BO55" s="288">
        <v>1430</v>
      </c>
      <c r="BP55" s="288">
        <v>1430</v>
      </c>
      <c r="BQ55" s="288">
        <v>1438</v>
      </c>
      <c r="BR55" s="640">
        <v>1470</v>
      </c>
      <c r="BS55" s="640">
        <v>1478</v>
      </c>
      <c r="BT55" s="640">
        <v>1455</v>
      </c>
      <c r="BU55" s="640">
        <v>1428</v>
      </c>
      <c r="BV55" s="640">
        <v>1403</v>
      </c>
      <c r="BW55" s="640">
        <v>1402</v>
      </c>
      <c r="BX55" s="640">
        <v>1389</v>
      </c>
      <c r="BY55" s="640">
        <v>1407</v>
      </c>
      <c r="BZ55" s="640">
        <v>1395</v>
      </c>
      <c r="CA55" s="640">
        <v>1462</v>
      </c>
      <c r="CB55" s="640">
        <v>1455</v>
      </c>
      <c r="CC55" s="640">
        <v>1439</v>
      </c>
      <c r="CD55" s="640">
        <v>1459</v>
      </c>
      <c r="CE55" s="640">
        <v>1451</v>
      </c>
      <c r="CF55" s="640">
        <f>'1.COBERTURA  DANE'!F56+'1.COBERTURA  DANE'!H56+'1.COBERTURA  DANE'!J56</f>
        <v>1460</v>
      </c>
      <c r="CG55" s="241">
        <f t="shared" si="2"/>
        <v>9</v>
      </c>
      <c r="CH55" s="203">
        <f t="shared" si="3"/>
        <v>0.62026188835286011</v>
      </c>
      <c r="CI55" s="241">
        <f t="shared" si="4"/>
        <v>1</v>
      </c>
      <c r="CJ55" s="203">
        <f t="shared" si="5"/>
        <v>6.8540095956134348E-2</v>
      </c>
      <c r="CZ55" s="18">
        <v>656</v>
      </c>
      <c r="DA55" s="18">
        <v>3980</v>
      </c>
      <c r="DC55" s="407">
        <v>306</v>
      </c>
      <c r="DD55" s="18" t="s">
        <v>80</v>
      </c>
      <c r="DE55" s="18">
        <v>480</v>
      </c>
      <c r="DF55" s="18">
        <v>481</v>
      </c>
      <c r="DG55" s="18">
        <v>492</v>
      </c>
      <c r="DH55" s="18">
        <v>487</v>
      </c>
    </row>
    <row r="56" spans="1:112" ht="15" outlineLevel="2">
      <c r="A56" s="84">
        <v>501</v>
      </c>
      <c r="B56" s="27" t="s">
        <v>133</v>
      </c>
      <c r="C56" s="50" t="s">
        <v>50</v>
      </c>
      <c r="D56" s="50">
        <v>189</v>
      </c>
      <c r="E56" s="50">
        <v>163</v>
      </c>
      <c r="F56" s="50">
        <v>165</v>
      </c>
      <c r="G56" s="50">
        <v>172</v>
      </c>
      <c r="H56" s="50">
        <v>179</v>
      </c>
      <c r="I56" s="1">
        <v>179</v>
      </c>
      <c r="J56" s="408">
        <v>194</v>
      </c>
      <c r="K56" s="288">
        <v>180</v>
      </c>
      <c r="L56" s="38">
        <v>168</v>
      </c>
      <c r="M56" s="38">
        <v>148</v>
      </c>
      <c r="N56" s="38">
        <v>137</v>
      </c>
      <c r="O56" s="38">
        <v>153</v>
      </c>
      <c r="P56" s="38">
        <v>156</v>
      </c>
      <c r="Q56" s="38">
        <v>141</v>
      </c>
      <c r="R56" s="38">
        <v>127</v>
      </c>
      <c r="S56" s="38">
        <v>131</v>
      </c>
      <c r="T56" s="38">
        <v>140</v>
      </c>
      <c r="U56" s="38">
        <v>152</v>
      </c>
      <c r="V56" s="132">
        <v>195</v>
      </c>
      <c r="W56" s="87">
        <v>142</v>
      </c>
      <c r="X56" s="38">
        <v>147</v>
      </c>
      <c r="Y56" s="38">
        <v>186</v>
      </c>
      <c r="Z56" s="38">
        <v>222</v>
      </c>
      <c r="AA56" s="38">
        <v>195</v>
      </c>
      <c r="AB56" s="38">
        <v>182</v>
      </c>
      <c r="AC56" s="38">
        <v>188</v>
      </c>
      <c r="AD56" s="38">
        <v>192</v>
      </c>
      <c r="AE56" s="38">
        <v>192</v>
      </c>
      <c r="AF56" s="38">
        <v>200</v>
      </c>
      <c r="AG56" s="38">
        <v>243</v>
      </c>
      <c r="AH56" s="132">
        <v>231</v>
      </c>
      <c r="AI56" s="87">
        <v>240</v>
      </c>
      <c r="AJ56" s="38">
        <v>255</v>
      </c>
      <c r="AK56" s="38">
        <v>242</v>
      </c>
      <c r="AL56" s="38">
        <v>260</v>
      </c>
      <c r="AM56" s="38">
        <v>244</v>
      </c>
      <c r="AN56" s="38">
        <v>265</v>
      </c>
      <c r="AO56" s="38">
        <v>257</v>
      </c>
      <c r="AP56" s="38">
        <v>274</v>
      </c>
      <c r="AQ56" s="38">
        <v>279</v>
      </c>
      <c r="AR56" s="38">
        <v>346</v>
      </c>
      <c r="AS56" s="38">
        <v>332</v>
      </c>
      <c r="AT56" s="132">
        <v>316</v>
      </c>
      <c r="AU56" s="87">
        <v>317</v>
      </c>
      <c r="AV56" s="288">
        <v>291</v>
      </c>
      <c r="AW56" s="288">
        <v>284</v>
      </c>
      <c r="AX56" s="288">
        <v>263</v>
      </c>
      <c r="AY56" s="288">
        <v>231</v>
      </c>
      <c r="AZ56" s="288">
        <v>223</v>
      </c>
      <c r="BA56" s="288">
        <v>235</v>
      </c>
      <c r="BB56" s="288">
        <v>251</v>
      </c>
      <c r="BC56" s="288">
        <v>248</v>
      </c>
      <c r="BD56" s="288">
        <v>240</v>
      </c>
      <c r="BE56" s="288">
        <v>219</v>
      </c>
      <c r="BF56" s="38">
        <v>134</v>
      </c>
      <c r="BG56" s="87">
        <v>258</v>
      </c>
      <c r="BH56" s="288">
        <v>249</v>
      </c>
      <c r="BI56" s="288">
        <v>266</v>
      </c>
      <c r="BJ56" s="288">
        <v>278</v>
      </c>
      <c r="BK56" s="288">
        <v>282</v>
      </c>
      <c r="BL56" s="288">
        <v>292</v>
      </c>
      <c r="BM56" s="288">
        <v>301</v>
      </c>
      <c r="BN56" s="288">
        <v>291</v>
      </c>
      <c r="BO56" s="288">
        <v>282</v>
      </c>
      <c r="BP56" s="288">
        <v>324</v>
      </c>
      <c r="BQ56" s="288">
        <v>323</v>
      </c>
      <c r="BR56" s="640">
        <v>303</v>
      </c>
      <c r="BS56" s="640">
        <v>263</v>
      </c>
      <c r="BT56" s="640">
        <v>247</v>
      </c>
      <c r="BU56" s="640">
        <v>241</v>
      </c>
      <c r="BV56" s="640">
        <v>218</v>
      </c>
      <c r="BW56" s="640">
        <v>229</v>
      </c>
      <c r="BX56" s="640">
        <v>234</v>
      </c>
      <c r="BY56" s="640">
        <v>238</v>
      </c>
      <c r="BZ56" s="640">
        <v>254</v>
      </c>
      <c r="CA56" s="640">
        <v>263</v>
      </c>
      <c r="CB56" s="640">
        <v>264</v>
      </c>
      <c r="CC56" s="640">
        <v>254</v>
      </c>
      <c r="CD56" s="640">
        <v>254</v>
      </c>
      <c r="CE56" s="640">
        <v>246</v>
      </c>
      <c r="CF56" s="640">
        <f>'1.COBERTURA  DANE'!F57+'1.COBERTURA  DANE'!H57+'1.COBERTURA  DANE'!J57</f>
        <v>260</v>
      </c>
      <c r="CG56" s="241">
        <f t="shared" si="2"/>
        <v>14</v>
      </c>
      <c r="CH56" s="203">
        <f t="shared" si="3"/>
        <v>5.6910569105691051</v>
      </c>
      <c r="CI56" s="241">
        <f t="shared" si="4"/>
        <v>6</v>
      </c>
      <c r="CJ56" s="203">
        <f t="shared" si="5"/>
        <v>2.3622047244094486</v>
      </c>
      <c r="CZ56" s="18">
        <v>761</v>
      </c>
      <c r="DA56" s="18">
        <v>2721</v>
      </c>
      <c r="DC56" s="407">
        <v>308</v>
      </c>
      <c r="DD56" s="18" t="s">
        <v>42</v>
      </c>
      <c r="DE56" s="18">
        <v>28464</v>
      </c>
      <c r="DF56" s="18">
        <v>28339</v>
      </c>
      <c r="DG56" s="18">
        <v>28291</v>
      </c>
      <c r="DH56" s="18">
        <v>28147</v>
      </c>
    </row>
    <row r="57" spans="1:112" ht="15" outlineLevel="2">
      <c r="A57" s="84">
        <v>543</v>
      </c>
      <c r="B57" s="27" t="s">
        <v>133</v>
      </c>
      <c r="C57" s="50" t="s">
        <v>88</v>
      </c>
      <c r="D57" s="50">
        <v>448</v>
      </c>
      <c r="E57" s="50">
        <v>419</v>
      </c>
      <c r="F57" s="50">
        <v>421</v>
      </c>
      <c r="G57" s="50">
        <v>438</v>
      </c>
      <c r="H57" s="50">
        <v>433</v>
      </c>
      <c r="I57" s="1">
        <v>400</v>
      </c>
      <c r="J57" s="408">
        <v>436</v>
      </c>
      <c r="K57" s="288">
        <v>410</v>
      </c>
      <c r="L57" s="38">
        <v>384</v>
      </c>
      <c r="M57" s="38">
        <v>416</v>
      </c>
      <c r="N57" s="38">
        <v>444</v>
      </c>
      <c r="O57" s="38">
        <v>447</v>
      </c>
      <c r="P57" s="38">
        <v>463</v>
      </c>
      <c r="Q57" s="38">
        <v>476</v>
      </c>
      <c r="R57" s="38">
        <v>503</v>
      </c>
      <c r="S57" s="38">
        <v>512</v>
      </c>
      <c r="T57" s="38">
        <v>516</v>
      </c>
      <c r="U57" s="38">
        <v>536</v>
      </c>
      <c r="V57" s="132">
        <v>598</v>
      </c>
      <c r="W57" s="87">
        <v>486</v>
      </c>
      <c r="X57" s="38">
        <v>484</v>
      </c>
      <c r="Y57" s="38">
        <v>601</v>
      </c>
      <c r="Z57" s="38">
        <v>571</v>
      </c>
      <c r="AA57" s="38">
        <v>462</v>
      </c>
      <c r="AB57" s="38">
        <v>528</v>
      </c>
      <c r="AC57" s="38">
        <v>529</v>
      </c>
      <c r="AD57" s="38">
        <v>562</v>
      </c>
      <c r="AE57" s="38">
        <v>588</v>
      </c>
      <c r="AF57" s="38">
        <v>596</v>
      </c>
      <c r="AG57" s="38">
        <v>668</v>
      </c>
      <c r="AH57" s="132">
        <v>624</v>
      </c>
      <c r="AI57" s="87">
        <v>563</v>
      </c>
      <c r="AJ57" s="38">
        <v>621</v>
      </c>
      <c r="AK57" s="38">
        <v>675</v>
      </c>
      <c r="AL57" s="38">
        <v>677</v>
      </c>
      <c r="AM57" s="38">
        <v>685</v>
      </c>
      <c r="AN57" s="38">
        <v>686</v>
      </c>
      <c r="AO57" s="38">
        <v>796</v>
      </c>
      <c r="AP57" s="38">
        <v>820</v>
      </c>
      <c r="AQ57" s="38">
        <v>859</v>
      </c>
      <c r="AR57" s="38">
        <v>883</v>
      </c>
      <c r="AS57" s="38">
        <v>835</v>
      </c>
      <c r="AT57" s="132">
        <v>803</v>
      </c>
      <c r="AU57" s="87">
        <v>741</v>
      </c>
      <c r="AV57" s="288">
        <v>717</v>
      </c>
      <c r="AW57" s="288">
        <v>721</v>
      </c>
      <c r="AX57" s="288">
        <v>733</v>
      </c>
      <c r="AY57" s="288">
        <v>739</v>
      </c>
      <c r="AZ57" s="288">
        <v>769</v>
      </c>
      <c r="BA57" s="288">
        <v>805</v>
      </c>
      <c r="BB57" s="288">
        <v>828</v>
      </c>
      <c r="BC57" s="288">
        <v>861</v>
      </c>
      <c r="BD57" s="288">
        <v>883</v>
      </c>
      <c r="BE57" s="288">
        <v>786</v>
      </c>
      <c r="BF57" s="38">
        <v>800</v>
      </c>
      <c r="BG57" s="87">
        <v>793</v>
      </c>
      <c r="BH57" s="288">
        <v>677</v>
      </c>
      <c r="BI57" s="288">
        <v>711</v>
      </c>
      <c r="BJ57" s="288">
        <v>727</v>
      </c>
      <c r="BK57" s="288">
        <v>750</v>
      </c>
      <c r="BL57" s="288">
        <v>840</v>
      </c>
      <c r="BM57" s="288">
        <v>822</v>
      </c>
      <c r="BN57" s="288">
        <v>827</v>
      </c>
      <c r="BO57" s="288">
        <v>821</v>
      </c>
      <c r="BP57" s="288">
        <v>784</v>
      </c>
      <c r="BQ57" s="288">
        <v>788</v>
      </c>
      <c r="BR57" s="640">
        <v>795</v>
      </c>
      <c r="BS57" s="640">
        <v>784</v>
      </c>
      <c r="BT57" s="640">
        <v>778</v>
      </c>
      <c r="BU57" s="640">
        <v>749</v>
      </c>
      <c r="BV57" s="640">
        <v>736</v>
      </c>
      <c r="BW57" s="640">
        <v>760</v>
      </c>
      <c r="BX57" s="640">
        <v>779</v>
      </c>
      <c r="BY57" s="640">
        <v>806</v>
      </c>
      <c r="BZ57" s="640">
        <v>793</v>
      </c>
      <c r="CA57" s="640">
        <v>802</v>
      </c>
      <c r="CB57" s="640">
        <v>792</v>
      </c>
      <c r="CC57" s="640">
        <v>766</v>
      </c>
      <c r="CD57" s="640">
        <v>784</v>
      </c>
      <c r="CE57" s="640">
        <v>764</v>
      </c>
      <c r="CF57" s="640">
        <f>'1.COBERTURA  DANE'!F58+'1.COBERTURA  DANE'!H58+'1.COBERTURA  DANE'!J58</f>
        <v>756</v>
      </c>
      <c r="CG57" s="241">
        <f t="shared" si="2"/>
        <v>-8</v>
      </c>
      <c r="CH57" s="203">
        <f t="shared" si="3"/>
        <v>-1.0471204188481675</v>
      </c>
      <c r="CI57" s="241">
        <f t="shared" si="4"/>
        <v>-28</v>
      </c>
      <c r="CJ57" s="203">
        <f t="shared" si="5"/>
        <v>-3.5714285714285712</v>
      </c>
      <c r="CZ57" s="18">
        <v>842</v>
      </c>
      <c r="DA57" s="18">
        <v>459</v>
      </c>
      <c r="DC57" s="407">
        <v>310</v>
      </c>
      <c r="DD57" s="18" t="s">
        <v>843</v>
      </c>
      <c r="DE57" s="18">
        <v>2575</v>
      </c>
      <c r="DF57" s="18">
        <v>2571</v>
      </c>
      <c r="DG57" s="18">
        <v>2454</v>
      </c>
      <c r="DH57" s="18">
        <v>2385</v>
      </c>
    </row>
    <row r="58" spans="1:112" ht="15" outlineLevel="2">
      <c r="A58" s="84">
        <v>628</v>
      </c>
      <c r="B58" s="27" t="s">
        <v>133</v>
      </c>
      <c r="C58" s="50" t="s">
        <v>52</v>
      </c>
      <c r="D58" s="50">
        <v>794</v>
      </c>
      <c r="E58" s="50">
        <v>777</v>
      </c>
      <c r="F58" s="50">
        <v>760</v>
      </c>
      <c r="G58" s="50">
        <v>811</v>
      </c>
      <c r="H58" s="50">
        <v>774</v>
      </c>
      <c r="I58" s="1">
        <v>747</v>
      </c>
      <c r="J58" s="408">
        <v>814</v>
      </c>
      <c r="K58" s="288">
        <v>751</v>
      </c>
      <c r="L58" s="38">
        <v>700</v>
      </c>
      <c r="M58" s="38">
        <v>731</v>
      </c>
      <c r="N58" s="38">
        <v>757</v>
      </c>
      <c r="O58" s="38">
        <v>727</v>
      </c>
      <c r="P58" s="38">
        <v>762</v>
      </c>
      <c r="Q58" s="38">
        <v>753</v>
      </c>
      <c r="R58" s="38">
        <v>734</v>
      </c>
      <c r="S58" s="38">
        <v>753</v>
      </c>
      <c r="T58" s="38">
        <v>774</v>
      </c>
      <c r="U58" s="38">
        <v>857</v>
      </c>
      <c r="V58" s="132">
        <v>884</v>
      </c>
      <c r="W58" s="87">
        <v>766</v>
      </c>
      <c r="X58" s="38">
        <v>739</v>
      </c>
      <c r="Y58" s="38">
        <v>817</v>
      </c>
      <c r="Z58" s="38">
        <v>820</v>
      </c>
      <c r="AA58" s="38">
        <v>767</v>
      </c>
      <c r="AB58" s="38">
        <v>741</v>
      </c>
      <c r="AC58" s="38">
        <v>803</v>
      </c>
      <c r="AD58" s="38">
        <v>833</v>
      </c>
      <c r="AE58" s="38">
        <v>901</v>
      </c>
      <c r="AF58" s="38">
        <v>905</v>
      </c>
      <c r="AG58" s="38">
        <v>997</v>
      </c>
      <c r="AH58" s="132">
        <v>972</v>
      </c>
      <c r="AI58" s="87">
        <v>906</v>
      </c>
      <c r="AJ58" s="38">
        <v>951</v>
      </c>
      <c r="AK58" s="38">
        <v>979</v>
      </c>
      <c r="AL58" s="38">
        <v>993</v>
      </c>
      <c r="AM58" s="38">
        <v>972</v>
      </c>
      <c r="AN58" s="38">
        <v>894</v>
      </c>
      <c r="AO58" s="38">
        <v>1059</v>
      </c>
      <c r="AP58" s="38">
        <v>1113</v>
      </c>
      <c r="AQ58" s="38">
        <v>1211</v>
      </c>
      <c r="AR58" s="38">
        <v>1190</v>
      </c>
      <c r="AS58" s="38">
        <v>1156</v>
      </c>
      <c r="AT58" s="132">
        <v>1126</v>
      </c>
      <c r="AU58" s="87">
        <v>1104</v>
      </c>
      <c r="AV58" s="288">
        <v>1085</v>
      </c>
      <c r="AW58" s="288">
        <v>1089</v>
      </c>
      <c r="AX58" s="288">
        <v>1024</v>
      </c>
      <c r="AY58" s="288">
        <v>1022</v>
      </c>
      <c r="AZ58" s="288">
        <v>1079</v>
      </c>
      <c r="BA58" s="288">
        <v>1140</v>
      </c>
      <c r="BB58" s="288">
        <v>1154</v>
      </c>
      <c r="BC58" s="288">
        <v>1140</v>
      </c>
      <c r="BD58" s="288">
        <v>1110</v>
      </c>
      <c r="BE58" s="288">
        <v>1034</v>
      </c>
      <c r="BF58" s="38">
        <v>1075</v>
      </c>
      <c r="BG58" s="87">
        <v>1200</v>
      </c>
      <c r="BH58" s="288">
        <v>1167</v>
      </c>
      <c r="BI58" s="288">
        <v>1161</v>
      </c>
      <c r="BJ58" s="288">
        <v>1232</v>
      </c>
      <c r="BK58" s="288">
        <v>1222</v>
      </c>
      <c r="BL58" s="288">
        <v>1298</v>
      </c>
      <c r="BM58" s="288">
        <v>1322</v>
      </c>
      <c r="BN58" s="288">
        <v>1309</v>
      </c>
      <c r="BO58" s="288">
        <v>1411</v>
      </c>
      <c r="BP58" s="288">
        <v>1335</v>
      </c>
      <c r="BQ58" s="288">
        <v>1308</v>
      </c>
      <c r="BR58" s="640">
        <v>1273</v>
      </c>
      <c r="BS58" s="640">
        <v>1227</v>
      </c>
      <c r="BT58" s="640">
        <v>1185</v>
      </c>
      <c r="BU58" s="640">
        <v>1155</v>
      </c>
      <c r="BV58" s="640">
        <v>1099</v>
      </c>
      <c r="BW58" s="640">
        <v>1092</v>
      </c>
      <c r="BX58" s="640">
        <v>1081</v>
      </c>
      <c r="BY58" s="640">
        <v>1077</v>
      </c>
      <c r="BZ58" s="640">
        <v>1091</v>
      </c>
      <c r="CA58" s="640">
        <v>1125</v>
      </c>
      <c r="CB58" s="640">
        <v>1095</v>
      </c>
      <c r="CC58" s="640">
        <v>1051</v>
      </c>
      <c r="CD58" s="640">
        <v>1037</v>
      </c>
      <c r="CE58" s="640">
        <v>1012</v>
      </c>
      <c r="CF58" s="640">
        <f>'1.COBERTURA  DANE'!F59+'1.COBERTURA  DANE'!H59+'1.COBERTURA  DANE'!J59</f>
        <v>1018</v>
      </c>
      <c r="CG58" s="241">
        <f t="shared" si="2"/>
        <v>6</v>
      </c>
      <c r="CH58" s="203">
        <f t="shared" si="3"/>
        <v>0.59288537549407105</v>
      </c>
      <c r="CI58" s="241">
        <f t="shared" si="4"/>
        <v>-19</v>
      </c>
      <c r="CJ58" s="203">
        <f t="shared" si="5"/>
        <v>-1.832208293153327</v>
      </c>
      <c r="CZ58" s="18">
        <v>38</v>
      </c>
      <c r="DA58" s="18">
        <v>983</v>
      </c>
      <c r="DC58" s="407">
        <v>313</v>
      </c>
      <c r="DD58" s="18" t="s">
        <v>81</v>
      </c>
      <c r="DE58" s="18">
        <v>1389</v>
      </c>
      <c r="DF58" s="18">
        <v>1343</v>
      </c>
      <c r="DG58" s="18">
        <v>1279</v>
      </c>
      <c r="DH58" s="18">
        <v>1245</v>
      </c>
    </row>
    <row r="59" spans="1:112" ht="15" outlineLevel="2">
      <c r="A59" s="84">
        <v>656</v>
      </c>
      <c r="B59" s="27" t="s">
        <v>133</v>
      </c>
      <c r="C59" s="51" t="s">
        <v>134</v>
      </c>
      <c r="D59" s="50">
        <v>3770</v>
      </c>
      <c r="E59" s="51">
        <v>3823</v>
      </c>
      <c r="F59" s="50">
        <v>3921</v>
      </c>
      <c r="G59" s="50">
        <v>3933</v>
      </c>
      <c r="H59" s="50">
        <v>3920</v>
      </c>
      <c r="I59" s="1">
        <v>3865</v>
      </c>
      <c r="J59" s="408">
        <v>3980</v>
      </c>
      <c r="K59" s="288">
        <v>3840</v>
      </c>
      <c r="L59" s="38">
        <v>3668</v>
      </c>
      <c r="M59" s="38">
        <v>3810</v>
      </c>
      <c r="N59" s="38">
        <v>3827</v>
      </c>
      <c r="O59" s="38">
        <v>3909</v>
      </c>
      <c r="P59" s="38">
        <v>4101</v>
      </c>
      <c r="Q59" s="38">
        <v>4070</v>
      </c>
      <c r="R59" s="38">
        <v>4018</v>
      </c>
      <c r="S59" s="38">
        <v>4031</v>
      </c>
      <c r="T59" s="38">
        <v>4052</v>
      </c>
      <c r="U59" s="38">
        <v>4046</v>
      </c>
      <c r="V59" s="132">
        <v>4317</v>
      </c>
      <c r="W59" s="87">
        <v>3966</v>
      </c>
      <c r="X59" s="38">
        <v>4000</v>
      </c>
      <c r="Y59" s="38">
        <v>4130</v>
      </c>
      <c r="Z59" s="38">
        <v>4113</v>
      </c>
      <c r="AA59" s="38">
        <v>4117</v>
      </c>
      <c r="AB59" s="38">
        <v>4229</v>
      </c>
      <c r="AC59" s="38">
        <v>4231</v>
      </c>
      <c r="AD59" s="38">
        <v>4268</v>
      </c>
      <c r="AE59" s="38">
        <v>4269</v>
      </c>
      <c r="AF59" s="38">
        <v>4264</v>
      </c>
      <c r="AG59" s="38">
        <v>4475</v>
      </c>
      <c r="AH59" s="132">
        <v>4485</v>
      </c>
      <c r="AI59" s="87">
        <v>4503</v>
      </c>
      <c r="AJ59" s="38">
        <v>4458</v>
      </c>
      <c r="AK59" s="38">
        <v>4399</v>
      </c>
      <c r="AL59" s="38">
        <v>4364</v>
      </c>
      <c r="AM59" s="38">
        <v>4409</v>
      </c>
      <c r="AN59" s="38">
        <v>4451</v>
      </c>
      <c r="AO59" s="38">
        <v>4591</v>
      </c>
      <c r="AP59" s="38">
        <v>4729</v>
      </c>
      <c r="AQ59" s="38">
        <v>4790</v>
      </c>
      <c r="AR59" s="38">
        <v>4847</v>
      </c>
      <c r="AS59" s="38">
        <v>4761</v>
      </c>
      <c r="AT59" s="132">
        <v>4660</v>
      </c>
      <c r="AU59" s="87">
        <v>4507</v>
      </c>
      <c r="AV59" s="288">
        <v>4440</v>
      </c>
      <c r="AW59" s="288">
        <v>4519</v>
      </c>
      <c r="AX59" s="288">
        <v>4531</v>
      </c>
      <c r="AY59" s="288">
        <v>4534</v>
      </c>
      <c r="AZ59" s="288">
        <v>4679</v>
      </c>
      <c r="BA59" s="288">
        <v>4821</v>
      </c>
      <c r="BB59" s="288">
        <v>4921</v>
      </c>
      <c r="BC59" s="288">
        <v>5023</v>
      </c>
      <c r="BD59" s="288">
        <v>5027</v>
      </c>
      <c r="BE59" s="288">
        <v>4726</v>
      </c>
      <c r="BF59" s="38">
        <v>4799</v>
      </c>
      <c r="BG59" s="87">
        <v>4754</v>
      </c>
      <c r="BH59" s="288">
        <v>4592</v>
      </c>
      <c r="BI59" s="288">
        <v>4607</v>
      </c>
      <c r="BJ59" s="288">
        <v>4732</v>
      </c>
      <c r="BK59" s="288">
        <v>4811</v>
      </c>
      <c r="BL59" s="288">
        <v>4952</v>
      </c>
      <c r="BM59" s="288">
        <v>5013</v>
      </c>
      <c r="BN59" s="288">
        <v>5027</v>
      </c>
      <c r="BO59" s="288">
        <v>5080</v>
      </c>
      <c r="BP59" s="288">
        <v>5123</v>
      </c>
      <c r="BQ59" s="288">
        <v>5149</v>
      </c>
      <c r="BR59" s="640">
        <v>5154</v>
      </c>
      <c r="BS59" s="640">
        <v>5096</v>
      </c>
      <c r="BT59" s="640">
        <v>5094</v>
      </c>
      <c r="BU59" s="640">
        <v>5150</v>
      </c>
      <c r="BV59" s="640">
        <v>5057</v>
      </c>
      <c r="BW59" s="640">
        <v>5047</v>
      </c>
      <c r="BX59" s="640">
        <v>5103</v>
      </c>
      <c r="BY59" s="640">
        <v>5117</v>
      </c>
      <c r="BZ59" s="640">
        <v>5146</v>
      </c>
      <c r="CA59" s="640">
        <v>5074</v>
      </c>
      <c r="CB59" s="640">
        <v>5044</v>
      </c>
      <c r="CC59" s="640">
        <v>4925</v>
      </c>
      <c r="CD59" s="640">
        <v>4917</v>
      </c>
      <c r="CE59" s="640">
        <v>4850</v>
      </c>
      <c r="CF59" s="640">
        <f>'1.COBERTURA  DANE'!F60+'1.COBERTURA  DANE'!H60+'1.COBERTURA  DANE'!J60</f>
        <v>4790</v>
      </c>
      <c r="CG59" s="241">
        <f t="shared" si="2"/>
        <v>-60</v>
      </c>
      <c r="CH59" s="203">
        <f t="shared" si="3"/>
        <v>-1.2371134020618557</v>
      </c>
      <c r="CI59" s="241">
        <f t="shared" si="4"/>
        <v>-127</v>
      </c>
      <c r="CJ59" s="203">
        <f t="shared" si="5"/>
        <v>-2.5828757372381532</v>
      </c>
      <c r="CZ59" s="18">
        <v>86</v>
      </c>
      <c r="DA59" s="18">
        <v>1051</v>
      </c>
      <c r="DC59" s="407">
        <v>315</v>
      </c>
      <c r="DD59" s="18" t="s">
        <v>43</v>
      </c>
      <c r="DE59" s="18">
        <v>1583</v>
      </c>
      <c r="DF59" s="18">
        <v>1572</v>
      </c>
      <c r="DG59" s="18">
        <v>1567</v>
      </c>
      <c r="DH59" s="18">
        <v>1578</v>
      </c>
    </row>
    <row r="60" spans="1:112" ht="15" outlineLevel="2">
      <c r="A60" s="84">
        <v>761</v>
      </c>
      <c r="B60" s="27" t="s">
        <v>133</v>
      </c>
      <c r="C60" s="50" t="s">
        <v>97</v>
      </c>
      <c r="D60" s="50">
        <v>2669</v>
      </c>
      <c r="E60" s="50">
        <v>2589</v>
      </c>
      <c r="F60" s="50">
        <v>2601</v>
      </c>
      <c r="G60" s="50">
        <v>2643</v>
      </c>
      <c r="H60" s="50">
        <v>2618</v>
      </c>
      <c r="I60" s="1">
        <v>2597</v>
      </c>
      <c r="J60" s="408">
        <v>2721</v>
      </c>
      <c r="K60" s="288">
        <v>2627</v>
      </c>
      <c r="L60" s="38">
        <v>2553</v>
      </c>
      <c r="M60" s="38">
        <v>2557</v>
      </c>
      <c r="N60" s="38">
        <v>2561</v>
      </c>
      <c r="O60" s="38">
        <v>2581</v>
      </c>
      <c r="P60" s="38">
        <v>2680</v>
      </c>
      <c r="Q60" s="38">
        <v>2659</v>
      </c>
      <c r="R60" s="38">
        <v>2566</v>
      </c>
      <c r="S60" s="38">
        <v>2611</v>
      </c>
      <c r="T60" s="38">
        <v>2657</v>
      </c>
      <c r="U60" s="38">
        <v>2679</v>
      </c>
      <c r="V60" s="132">
        <v>3091</v>
      </c>
      <c r="W60" s="87">
        <v>2584</v>
      </c>
      <c r="X60" s="38">
        <v>2570</v>
      </c>
      <c r="Y60" s="38">
        <v>2744</v>
      </c>
      <c r="Z60" s="38">
        <v>2792</v>
      </c>
      <c r="AA60" s="38">
        <v>2662</v>
      </c>
      <c r="AB60" s="38">
        <v>2690</v>
      </c>
      <c r="AC60" s="38">
        <v>2679</v>
      </c>
      <c r="AD60" s="38">
        <v>2719</v>
      </c>
      <c r="AE60" s="38">
        <v>2743</v>
      </c>
      <c r="AF60" s="38">
        <v>2750</v>
      </c>
      <c r="AG60" s="38">
        <v>3100</v>
      </c>
      <c r="AH60" s="132">
        <v>3079</v>
      </c>
      <c r="AI60" s="87">
        <v>3036</v>
      </c>
      <c r="AJ60" s="38">
        <v>3066</v>
      </c>
      <c r="AK60" s="38">
        <v>3029</v>
      </c>
      <c r="AL60" s="38">
        <v>3075</v>
      </c>
      <c r="AM60" s="38">
        <v>3150</v>
      </c>
      <c r="AN60" s="38">
        <v>3192</v>
      </c>
      <c r="AO60" s="38">
        <v>3458</v>
      </c>
      <c r="AP60" s="38">
        <v>3552</v>
      </c>
      <c r="AQ60" s="38">
        <v>3568</v>
      </c>
      <c r="AR60" s="38">
        <v>3560</v>
      </c>
      <c r="AS60" s="38">
        <v>3545</v>
      </c>
      <c r="AT60" s="132">
        <v>3439</v>
      </c>
      <c r="AU60" s="87">
        <v>3281</v>
      </c>
      <c r="AV60" s="288">
        <v>3231</v>
      </c>
      <c r="AW60" s="288">
        <v>3332</v>
      </c>
      <c r="AX60" s="288">
        <v>3379</v>
      </c>
      <c r="AY60" s="288">
        <v>3361</v>
      </c>
      <c r="AZ60" s="288">
        <v>3432</v>
      </c>
      <c r="BA60" s="288">
        <v>3582</v>
      </c>
      <c r="BB60" s="288">
        <v>3652</v>
      </c>
      <c r="BC60" s="288">
        <v>3713</v>
      </c>
      <c r="BD60" s="288">
        <v>3705</v>
      </c>
      <c r="BE60" s="288">
        <v>3536</v>
      </c>
      <c r="BF60" s="38">
        <v>3542</v>
      </c>
      <c r="BG60" s="87">
        <v>3484</v>
      </c>
      <c r="BH60" s="288">
        <v>3370</v>
      </c>
      <c r="BI60" s="288">
        <v>3414</v>
      </c>
      <c r="BJ60" s="288">
        <v>3502</v>
      </c>
      <c r="BK60" s="288">
        <v>3529</v>
      </c>
      <c r="BL60" s="288">
        <v>3625</v>
      </c>
      <c r="BM60" s="288">
        <v>3696</v>
      </c>
      <c r="BN60" s="288">
        <v>3739</v>
      </c>
      <c r="BO60" s="288">
        <v>3749</v>
      </c>
      <c r="BP60" s="288">
        <v>3764</v>
      </c>
      <c r="BQ60" s="288">
        <v>3771</v>
      </c>
      <c r="BR60" s="640">
        <v>3739</v>
      </c>
      <c r="BS60" s="640">
        <v>3676</v>
      </c>
      <c r="BT60" s="640">
        <v>3585</v>
      </c>
      <c r="BU60" s="640">
        <v>3570</v>
      </c>
      <c r="BV60" s="640">
        <v>3465</v>
      </c>
      <c r="BW60" s="640">
        <v>3414</v>
      </c>
      <c r="BX60" s="640">
        <v>3454</v>
      </c>
      <c r="BY60" s="640">
        <v>3511</v>
      </c>
      <c r="BZ60" s="640">
        <v>3504</v>
      </c>
      <c r="CA60" s="640">
        <v>3494</v>
      </c>
      <c r="CB60" s="640">
        <v>3476</v>
      </c>
      <c r="CC60" s="640">
        <v>3358</v>
      </c>
      <c r="CD60" s="640">
        <v>3412</v>
      </c>
      <c r="CE60" s="640">
        <v>3335</v>
      </c>
      <c r="CF60" s="640">
        <f>'1.COBERTURA  DANE'!F61+'1.COBERTURA  DANE'!H61+'1.COBERTURA  DANE'!J61</f>
        <v>3304</v>
      </c>
      <c r="CG60" s="241">
        <f t="shared" si="2"/>
        <v>-31</v>
      </c>
      <c r="CH60" s="203">
        <f t="shared" si="3"/>
        <v>-0.92953523238380809</v>
      </c>
      <c r="CI60" s="241">
        <f t="shared" si="4"/>
        <v>-108</v>
      </c>
      <c r="CJ60" s="203">
        <f t="shared" si="5"/>
        <v>-3.1652989449003512</v>
      </c>
      <c r="CZ60" s="18">
        <v>107</v>
      </c>
      <c r="DA60" s="18">
        <v>677</v>
      </c>
      <c r="DC60" s="407">
        <v>318</v>
      </c>
      <c r="DD60" s="18" t="s">
        <v>44</v>
      </c>
      <c r="DE60" s="18">
        <v>17355</v>
      </c>
      <c r="DF60" s="18">
        <v>16997</v>
      </c>
      <c r="DG60" s="18">
        <v>16912</v>
      </c>
      <c r="DH60" s="18">
        <v>16786</v>
      </c>
    </row>
    <row r="61" spans="1:112" ht="15" outlineLevel="2">
      <c r="A61" s="84">
        <v>842</v>
      </c>
      <c r="B61" s="27" t="s">
        <v>133</v>
      </c>
      <c r="C61" s="50" t="s">
        <v>100</v>
      </c>
      <c r="D61" s="50">
        <v>475</v>
      </c>
      <c r="E61" s="50">
        <v>438</v>
      </c>
      <c r="F61" s="50">
        <v>439</v>
      </c>
      <c r="G61" s="50">
        <v>437</v>
      </c>
      <c r="H61" s="50">
        <v>450</v>
      </c>
      <c r="I61" s="1">
        <v>430</v>
      </c>
      <c r="J61" s="408">
        <v>459</v>
      </c>
      <c r="K61" s="288">
        <v>423</v>
      </c>
      <c r="L61" s="38">
        <v>400</v>
      </c>
      <c r="M61" s="38">
        <v>420</v>
      </c>
      <c r="N61" s="38">
        <v>436</v>
      </c>
      <c r="O61" s="38">
        <v>444</v>
      </c>
      <c r="P61" s="38">
        <v>412</v>
      </c>
      <c r="Q61" s="38">
        <v>411</v>
      </c>
      <c r="R61" s="38">
        <v>356</v>
      </c>
      <c r="S61" s="38">
        <v>396</v>
      </c>
      <c r="T61" s="38">
        <v>462</v>
      </c>
      <c r="U61" s="38">
        <v>455</v>
      </c>
      <c r="V61" s="132">
        <v>503</v>
      </c>
      <c r="W61" s="87">
        <v>447</v>
      </c>
      <c r="X61" s="38">
        <v>367</v>
      </c>
      <c r="Y61" s="38">
        <v>425</v>
      </c>
      <c r="Z61" s="38">
        <v>442</v>
      </c>
      <c r="AA61" s="38">
        <v>376</v>
      </c>
      <c r="AB61" s="38">
        <v>374</v>
      </c>
      <c r="AC61" s="38">
        <v>379</v>
      </c>
      <c r="AD61" s="38">
        <v>392</v>
      </c>
      <c r="AE61" s="38">
        <v>392</v>
      </c>
      <c r="AF61" s="38">
        <v>387</v>
      </c>
      <c r="AG61" s="38">
        <v>458</v>
      </c>
      <c r="AH61" s="132">
        <v>484</v>
      </c>
      <c r="AI61" s="87">
        <v>460</v>
      </c>
      <c r="AJ61" s="38">
        <v>485</v>
      </c>
      <c r="AK61" s="38">
        <v>524</v>
      </c>
      <c r="AL61" s="38">
        <v>565</v>
      </c>
      <c r="AM61" s="38">
        <v>598</v>
      </c>
      <c r="AN61" s="38">
        <v>636</v>
      </c>
      <c r="AO61" s="38">
        <v>619</v>
      </c>
      <c r="AP61" s="38">
        <v>662</v>
      </c>
      <c r="AQ61" s="38">
        <v>671</v>
      </c>
      <c r="AR61" s="38">
        <v>703</v>
      </c>
      <c r="AS61" s="38">
        <v>616</v>
      </c>
      <c r="AT61" s="132">
        <v>609</v>
      </c>
      <c r="AU61" s="87">
        <v>611</v>
      </c>
      <c r="AV61" s="288">
        <v>573</v>
      </c>
      <c r="AW61" s="288">
        <v>626</v>
      </c>
      <c r="AX61" s="288">
        <v>614</v>
      </c>
      <c r="AY61" s="288">
        <v>616</v>
      </c>
      <c r="AZ61" s="288">
        <v>603</v>
      </c>
      <c r="BA61" s="288">
        <v>619</v>
      </c>
      <c r="BB61" s="288">
        <v>613</v>
      </c>
      <c r="BC61" s="288">
        <v>612</v>
      </c>
      <c r="BD61" s="288">
        <v>604</v>
      </c>
      <c r="BE61" s="288">
        <v>557</v>
      </c>
      <c r="BF61" s="38">
        <v>531</v>
      </c>
      <c r="BG61" s="87">
        <v>547</v>
      </c>
      <c r="BH61" s="288">
        <v>517</v>
      </c>
      <c r="BI61" s="288">
        <v>559</v>
      </c>
      <c r="BJ61" s="288">
        <v>584</v>
      </c>
      <c r="BK61" s="288">
        <v>610</v>
      </c>
      <c r="BL61" s="288">
        <v>701</v>
      </c>
      <c r="BM61" s="288">
        <v>671</v>
      </c>
      <c r="BN61" s="288">
        <v>669</v>
      </c>
      <c r="BO61" s="288">
        <v>659</v>
      </c>
      <c r="BP61" s="288">
        <v>653</v>
      </c>
      <c r="BQ61" s="288">
        <v>636</v>
      </c>
      <c r="BR61" s="640">
        <v>653</v>
      </c>
      <c r="BS61" s="640">
        <v>680</v>
      </c>
      <c r="BT61" s="640">
        <v>682</v>
      </c>
      <c r="BU61" s="640">
        <v>681</v>
      </c>
      <c r="BV61" s="640">
        <v>667</v>
      </c>
      <c r="BW61" s="640">
        <v>674</v>
      </c>
      <c r="BX61" s="640">
        <v>672</v>
      </c>
      <c r="BY61" s="640">
        <v>672</v>
      </c>
      <c r="BZ61" s="640">
        <v>681</v>
      </c>
      <c r="CA61" s="640">
        <v>692</v>
      </c>
      <c r="CB61" s="640">
        <v>702</v>
      </c>
      <c r="CC61" s="640">
        <v>704</v>
      </c>
      <c r="CD61" s="640">
        <v>708</v>
      </c>
      <c r="CE61" s="640">
        <v>712</v>
      </c>
      <c r="CF61" s="640">
        <f>'1.COBERTURA  DANE'!F62+'1.COBERTURA  DANE'!H62+'1.COBERTURA  DANE'!J62</f>
        <v>708</v>
      </c>
      <c r="CG61" s="241">
        <f t="shared" si="2"/>
        <v>-4</v>
      </c>
      <c r="CH61" s="203">
        <f t="shared" si="3"/>
        <v>-0.5617977528089888</v>
      </c>
      <c r="CI61" s="241">
        <f t="shared" si="4"/>
        <v>0</v>
      </c>
      <c r="CJ61" s="203">
        <f t="shared" si="5"/>
        <v>0</v>
      </c>
      <c r="CZ61" s="18">
        <v>134</v>
      </c>
      <c r="DA61" s="18">
        <v>615</v>
      </c>
      <c r="DC61" s="407">
        <v>321</v>
      </c>
      <c r="DD61" s="18" t="s">
        <v>844</v>
      </c>
      <c r="DE61" s="18">
        <v>2477</v>
      </c>
      <c r="DF61" s="18">
        <v>2444</v>
      </c>
      <c r="DG61" s="18">
        <v>2449</v>
      </c>
      <c r="DH61" s="18">
        <v>2411</v>
      </c>
    </row>
    <row r="62" spans="1:112" ht="15" outlineLevel="1">
      <c r="A62" s="338" t="s">
        <v>131</v>
      </c>
      <c r="B62" s="49"/>
      <c r="C62" s="52"/>
      <c r="D62" s="86">
        <f t="shared" ref="D62:V62" si="10">SUM(D63:D79)</f>
        <v>69703</v>
      </c>
      <c r="E62" s="86">
        <f t="shared" si="10"/>
        <v>69349</v>
      </c>
      <c r="F62" s="86">
        <f t="shared" si="10"/>
        <v>70184</v>
      </c>
      <c r="G62" s="86">
        <f t="shared" si="10"/>
        <v>70927</v>
      </c>
      <c r="H62" s="86">
        <f t="shared" si="10"/>
        <v>71470</v>
      </c>
      <c r="I62" s="86">
        <f t="shared" si="10"/>
        <v>71214</v>
      </c>
      <c r="J62" s="86">
        <f t="shared" si="10"/>
        <v>72471</v>
      </c>
      <c r="K62" s="287">
        <f t="shared" si="10"/>
        <v>70639</v>
      </c>
      <c r="L62" s="86">
        <f t="shared" si="10"/>
        <v>68228</v>
      </c>
      <c r="M62" s="86">
        <f t="shared" si="10"/>
        <v>69413</v>
      </c>
      <c r="N62" s="86">
        <f t="shared" si="10"/>
        <v>70286</v>
      </c>
      <c r="O62" s="86">
        <f>SUM(O63:O79)</f>
        <v>70568</v>
      </c>
      <c r="P62" s="86">
        <f t="shared" si="10"/>
        <v>72739</v>
      </c>
      <c r="Q62" s="86">
        <f t="shared" si="10"/>
        <v>71658</v>
      </c>
      <c r="R62" s="86">
        <f t="shared" si="10"/>
        <v>70782</v>
      </c>
      <c r="S62" s="86">
        <f t="shared" si="10"/>
        <v>71121</v>
      </c>
      <c r="T62" s="86">
        <f t="shared" si="10"/>
        <v>71260</v>
      </c>
      <c r="U62" s="86">
        <f t="shared" si="10"/>
        <v>71525</v>
      </c>
      <c r="V62" s="131">
        <f t="shared" si="10"/>
        <v>74190</v>
      </c>
      <c r="W62" s="85">
        <f>SUM(W63:W79)</f>
        <v>68168</v>
      </c>
      <c r="X62" s="86">
        <f>SUM(X63:X79)</f>
        <v>68814</v>
      </c>
      <c r="Y62" s="86">
        <f>SUM(Y63:Y79)</f>
        <v>71815</v>
      </c>
      <c r="Z62" s="86">
        <f>SUM(Z63:Z79)</f>
        <v>72449</v>
      </c>
      <c r="AA62" s="86">
        <f>SUM(AA63:AA79)</f>
        <v>74269</v>
      </c>
      <c r="AB62" s="86">
        <v>75645</v>
      </c>
      <c r="AC62" s="86">
        <v>75324</v>
      </c>
      <c r="AD62" s="86">
        <v>75675</v>
      </c>
      <c r="AE62" s="86">
        <v>75058</v>
      </c>
      <c r="AF62" s="86">
        <v>75619</v>
      </c>
      <c r="AG62" s="86">
        <v>76008</v>
      </c>
      <c r="AH62" s="131">
        <v>75733</v>
      </c>
      <c r="AI62" s="85">
        <v>73913</v>
      </c>
      <c r="AJ62" s="86">
        <v>74070</v>
      </c>
      <c r="AK62" s="86">
        <v>74625</v>
      </c>
      <c r="AL62" s="86">
        <v>74888</v>
      </c>
      <c r="AM62" s="86">
        <v>75466</v>
      </c>
      <c r="AN62" s="86">
        <v>76754</v>
      </c>
      <c r="AO62" s="86">
        <v>77895</v>
      </c>
      <c r="AP62" s="86">
        <v>80298</v>
      </c>
      <c r="AQ62" s="86">
        <v>80931</v>
      </c>
      <c r="AR62" s="86">
        <v>82055</v>
      </c>
      <c r="AS62" s="86">
        <v>81365</v>
      </c>
      <c r="AT62" s="131">
        <v>79854</v>
      </c>
      <c r="AU62" s="85">
        <v>77666</v>
      </c>
      <c r="AV62" s="287">
        <v>76573</v>
      </c>
      <c r="AW62" s="287">
        <v>76985</v>
      </c>
      <c r="AX62" s="287">
        <v>77547</v>
      </c>
      <c r="AY62" s="287">
        <v>77632</v>
      </c>
      <c r="AZ62" s="287">
        <v>78555</v>
      </c>
      <c r="BA62" s="287">
        <v>81571</v>
      </c>
      <c r="BB62" s="287">
        <v>82579</v>
      </c>
      <c r="BC62" s="287">
        <v>83780</v>
      </c>
      <c r="BD62" s="287">
        <v>83976</v>
      </c>
      <c r="BE62" s="287">
        <v>82172</v>
      </c>
      <c r="BF62" s="86">
        <v>82181</v>
      </c>
      <c r="BG62" s="85">
        <v>81201</v>
      </c>
      <c r="BH62" s="287">
        <v>79729</v>
      </c>
      <c r="BI62" s="287">
        <v>80679</v>
      </c>
      <c r="BJ62" s="287">
        <v>82377</v>
      </c>
      <c r="BK62" s="287">
        <v>82783</v>
      </c>
      <c r="BL62" s="287">
        <v>84956</v>
      </c>
      <c r="BM62" s="287">
        <v>85439</v>
      </c>
      <c r="BN62" s="287">
        <v>85692</v>
      </c>
      <c r="BO62" s="287">
        <v>86336</v>
      </c>
      <c r="BP62" s="287">
        <v>87542</v>
      </c>
      <c r="BQ62" s="287">
        <v>88019</v>
      </c>
      <c r="BR62" s="639">
        <v>88732</v>
      </c>
      <c r="BS62" s="639">
        <v>88422</v>
      </c>
      <c r="BT62" s="639">
        <v>88396</v>
      </c>
      <c r="BU62" s="639">
        <v>90627</v>
      </c>
      <c r="BV62" s="639">
        <v>90585</v>
      </c>
      <c r="BW62" s="639">
        <v>89986</v>
      </c>
      <c r="BX62" s="639">
        <v>86361</v>
      </c>
      <c r="BY62" s="639">
        <v>86377</v>
      </c>
      <c r="BZ62" s="639">
        <v>86933</v>
      </c>
      <c r="CA62" s="639">
        <v>88096</v>
      </c>
      <c r="CB62" s="639">
        <v>87752</v>
      </c>
      <c r="CC62" s="639">
        <v>87002</v>
      </c>
      <c r="CD62" s="639">
        <v>87411</v>
      </c>
      <c r="CE62" s="639">
        <v>86243</v>
      </c>
      <c r="CF62" s="639">
        <f>'1.COBERTURA  DANE'!F63+'1.COBERTURA  DANE'!H63+'1.COBERTURA  DANE'!J63</f>
        <v>85993</v>
      </c>
      <c r="CG62" s="241">
        <f t="shared" si="2"/>
        <v>-250</v>
      </c>
      <c r="CH62" s="203">
        <f t="shared" si="3"/>
        <v>-0.28987859884280465</v>
      </c>
      <c r="CI62" s="241">
        <f t="shared" si="4"/>
        <v>-1418</v>
      </c>
      <c r="CJ62" s="203">
        <f t="shared" si="5"/>
        <v>-1.622221459541705</v>
      </c>
      <c r="CZ62" s="18">
        <v>150</v>
      </c>
      <c r="DA62" s="18">
        <v>1535</v>
      </c>
      <c r="DC62" s="407">
        <v>347</v>
      </c>
      <c r="DD62" s="18" t="s">
        <v>82</v>
      </c>
      <c r="DE62" s="18">
        <v>926</v>
      </c>
      <c r="DF62" s="18">
        <v>940</v>
      </c>
      <c r="DG62" s="18">
        <v>915</v>
      </c>
      <c r="DH62" s="18">
        <v>861</v>
      </c>
    </row>
    <row r="63" spans="1:112" ht="15" outlineLevel="2">
      <c r="A63" s="84">
        <v>38</v>
      </c>
      <c r="B63" s="27" t="s">
        <v>126</v>
      </c>
      <c r="C63" s="50" t="s">
        <v>65</v>
      </c>
      <c r="D63" s="50">
        <v>834</v>
      </c>
      <c r="E63" s="50">
        <v>820</v>
      </c>
      <c r="F63" s="50">
        <v>858</v>
      </c>
      <c r="G63" s="50">
        <v>910</v>
      </c>
      <c r="H63" s="50">
        <v>898</v>
      </c>
      <c r="I63" s="1">
        <v>920</v>
      </c>
      <c r="J63" s="408">
        <v>983</v>
      </c>
      <c r="K63" s="288">
        <v>940</v>
      </c>
      <c r="L63" s="38">
        <v>851</v>
      </c>
      <c r="M63" s="38">
        <v>878</v>
      </c>
      <c r="N63" s="38">
        <v>843</v>
      </c>
      <c r="O63" s="38">
        <v>867</v>
      </c>
      <c r="P63" s="38">
        <v>882</v>
      </c>
      <c r="Q63" s="38">
        <v>871</v>
      </c>
      <c r="R63" s="38">
        <v>861</v>
      </c>
      <c r="S63" s="38">
        <v>863</v>
      </c>
      <c r="T63" s="38">
        <v>889</v>
      </c>
      <c r="U63" s="38">
        <v>880</v>
      </c>
      <c r="V63" s="132">
        <v>974</v>
      </c>
      <c r="W63" s="87">
        <v>833</v>
      </c>
      <c r="X63" s="38">
        <v>833</v>
      </c>
      <c r="Y63" s="38">
        <v>957</v>
      </c>
      <c r="Z63" s="38">
        <v>982</v>
      </c>
      <c r="AA63" s="38">
        <v>979</v>
      </c>
      <c r="AB63" s="38">
        <v>1001</v>
      </c>
      <c r="AC63" s="38">
        <v>950</v>
      </c>
      <c r="AD63" s="38">
        <v>928</v>
      </c>
      <c r="AE63" s="38">
        <v>920</v>
      </c>
      <c r="AF63" s="38">
        <v>947</v>
      </c>
      <c r="AG63" s="38">
        <v>956</v>
      </c>
      <c r="AH63" s="132">
        <v>936</v>
      </c>
      <c r="AI63" s="87">
        <v>888</v>
      </c>
      <c r="AJ63" s="38">
        <v>897</v>
      </c>
      <c r="AK63" s="38">
        <v>899</v>
      </c>
      <c r="AL63" s="38">
        <v>932</v>
      </c>
      <c r="AM63" s="38">
        <v>947</v>
      </c>
      <c r="AN63" s="38">
        <v>957</v>
      </c>
      <c r="AO63" s="38">
        <v>956</v>
      </c>
      <c r="AP63" s="38">
        <v>986</v>
      </c>
      <c r="AQ63" s="38">
        <v>1014</v>
      </c>
      <c r="AR63" s="38">
        <v>1061</v>
      </c>
      <c r="AS63" s="38">
        <v>1036</v>
      </c>
      <c r="AT63" s="132">
        <v>1007</v>
      </c>
      <c r="AU63" s="87">
        <v>967</v>
      </c>
      <c r="AV63" s="288">
        <v>974</v>
      </c>
      <c r="AW63" s="288">
        <v>980</v>
      </c>
      <c r="AX63" s="288">
        <v>968</v>
      </c>
      <c r="AY63" s="288">
        <v>968</v>
      </c>
      <c r="AZ63" s="288">
        <v>958</v>
      </c>
      <c r="BA63" s="288">
        <v>994</v>
      </c>
      <c r="BB63" s="288">
        <v>1008</v>
      </c>
      <c r="BC63" s="288">
        <v>1043</v>
      </c>
      <c r="BD63" s="288">
        <v>1027</v>
      </c>
      <c r="BE63" s="288">
        <v>994</v>
      </c>
      <c r="BF63" s="38">
        <v>1001</v>
      </c>
      <c r="BG63" s="87">
        <v>1018</v>
      </c>
      <c r="BH63" s="288">
        <v>1000</v>
      </c>
      <c r="BI63" s="288">
        <v>994</v>
      </c>
      <c r="BJ63" s="288">
        <v>1048</v>
      </c>
      <c r="BK63" s="288">
        <v>1074</v>
      </c>
      <c r="BL63" s="288">
        <v>1299</v>
      </c>
      <c r="BM63" s="288">
        <v>1226</v>
      </c>
      <c r="BN63" s="288">
        <v>1250</v>
      </c>
      <c r="BO63" s="288">
        <v>1232</v>
      </c>
      <c r="BP63" s="288">
        <v>1212</v>
      </c>
      <c r="BQ63" s="288">
        <v>1201</v>
      </c>
      <c r="BR63" s="640">
        <v>1212</v>
      </c>
      <c r="BS63" s="640">
        <v>1175</v>
      </c>
      <c r="BT63" s="640">
        <v>1153</v>
      </c>
      <c r="BU63" s="640">
        <v>1146</v>
      </c>
      <c r="BV63" s="640">
        <v>1127</v>
      </c>
      <c r="BW63" s="640">
        <v>1092</v>
      </c>
      <c r="BX63" s="640">
        <v>1115</v>
      </c>
      <c r="BY63" s="640">
        <v>1097</v>
      </c>
      <c r="BZ63" s="640">
        <v>1088</v>
      </c>
      <c r="CA63" s="640">
        <v>1108</v>
      </c>
      <c r="CB63" s="640">
        <v>1106</v>
      </c>
      <c r="CC63" s="640">
        <v>1124</v>
      </c>
      <c r="CD63" s="640">
        <v>1155</v>
      </c>
      <c r="CE63" s="640">
        <v>1160</v>
      </c>
      <c r="CF63" s="640">
        <f>'1.COBERTURA  DANE'!F64+'1.COBERTURA  DANE'!H64+'1.COBERTURA  DANE'!J64</f>
        <v>1136</v>
      </c>
      <c r="CG63" s="241">
        <f t="shared" si="2"/>
        <v>-24</v>
      </c>
      <c r="CH63" s="203">
        <f t="shared" si="3"/>
        <v>-2.0689655172413794</v>
      </c>
      <c r="CI63" s="241">
        <f t="shared" si="4"/>
        <v>-19</v>
      </c>
      <c r="CJ63" s="203">
        <f t="shared" si="5"/>
        <v>-1.6450216450216451</v>
      </c>
      <c r="CZ63" s="18">
        <v>237</v>
      </c>
      <c r="DA63" s="18">
        <v>11056</v>
      </c>
      <c r="DC63" s="407">
        <v>353</v>
      </c>
      <c r="DD63" s="18" t="s">
        <v>114</v>
      </c>
      <c r="DE63" s="18">
        <v>827</v>
      </c>
      <c r="DF63" s="18">
        <v>815</v>
      </c>
      <c r="DG63" s="18">
        <v>808</v>
      </c>
      <c r="DH63" s="18">
        <v>783</v>
      </c>
    </row>
    <row r="64" spans="1:112" ht="15" outlineLevel="2">
      <c r="A64" s="84">
        <v>86</v>
      </c>
      <c r="B64" s="27" t="s">
        <v>126</v>
      </c>
      <c r="C64" s="50" t="s">
        <v>7</v>
      </c>
      <c r="D64" s="50">
        <v>1015</v>
      </c>
      <c r="E64" s="50">
        <v>1027</v>
      </c>
      <c r="F64" s="50">
        <v>1059</v>
      </c>
      <c r="G64" s="50">
        <v>1007</v>
      </c>
      <c r="H64" s="50">
        <v>1066</v>
      </c>
      <c r="I64" s="1">
        <v>1051</v>
      </c>
      <c r="J64" s="408">
        <v>1051</v>
      </c>
      <c r="K64" s="288">
        <v>1015</v>
      </c>
      <c r="L64" s="38">
        <v>1011</v>
      </c>
      <c r="M64" s="38">
        <v>1016</v>
      </c>
      <c r="N64" s="38">
        <v>1041</v>
      </c>
      <c r="O64" s="38">
        <v>1030</v>
      </c>
      <c r="P64" s="38">
        <v>1065</v>
      </c>
      <c r="Q64" s="38">
        <v>1016</v>
      </c>
      <c r="R64" s="38">
        <v>991</v>
      </c>
      <c r="S64" s="38">
        <v>992</v>
      </c>
      <c r="T64" s="38">
        <v>994</v>
      </c>
      <c r="U64" s="38">
        <v>952</v>
      </c>
      <c r="V64" s="132">
        <v>1053</v>
      </c>
      <c r="W64" s="87">
        <v>967</v>
      </c>
      <c r="X64" s="38">
        <v>970</v>
      </c>
      <c r="Y64" s="38">
        <v>1065</v>
      </c>
      <c r="Z64" s="38">
        <v>1064</v>
      </c>
      <c r="AA64" s="38">
        <v>1073</v>
      </c>
      <c r="AB64" s="38">
        <v>1117</v>
      </c>
      <c r="AC64" s="38">
        <v>1101</v>
      </c>
      <c r="AD64" s="38">
        <v>1069</v>
      </c>
      <c r="AE64" s="38">
        <v>1046</v>
      </c>
      <c r="AF64" s="38">
        <v>1059</v>
      </c>
      <c r="AG64" s="38">
        <v>1094</v>
      </c>
      <c r="AH64" s="132">
        <v>1098</v>
      </c>
      <c r="AI64" s="87">
        <v>1107</v>
      </c>
      <c r="AJ64" s="38">
        <v>1139</v>
      </c>
      <c r="AK64" s="38">
        <v>1130</v>
      </c>
      <c r="AL64" s="38">
        <v>1115</v>
      </c>
      <c r="AM64" s="38">
        <v>1124</v>
      </c>
      <c r="AN64" s="38">
        <v>1141</v>
      </c>
      <c r="AO64" s="38">
        <v>1120</v>
      </c>
      <c r="AP64" s="38">
        <v>1143</v>
      </c>
      <c r="AQ64" s="38">
        <v>1156</v>
      </c>
      <c r="AR64" s="38">
        <v>1218</v>
      </c>
      <c r="AS64" s="38">
        <v>1183</v>
      </c>
      <c r="AT64" s="132">
        <v>1144</v>
      </c>
      <c r="AU64" s="87">
        <v>1121</v>
      </c>
      <c r="AV64" s="288">
        <v>1102</v>
      </c>
      <c r="AW64" s="288">
        <v>1125</v>
      </c>
      <c r="AX64" s="288">
        <v>1149</v>
      </c>
      <c r="AY64" s="288">
        <v>1159</v>
      </c>
      <c r="AZ64" s="288">
        <v>1179</v>
      </c>
      <c r="BA64" s="288">
        <v>1281</v>
      </c>
      <c r="BB64" s="288">
        <v>1322</v>
      </c>
      <c r="BC64" s="288">
        <v>1355</v>
      </c>
      <c r="BD64" s="288">
        <v>1347</v>
      </c>
      <c r="BE64" s="288">
        <v>1301</v>
      </c>
      <c r="BF64" s="38">
        <v>1273</v>
      </c>
      <c r="BG64" s="87">
        <v>1242</v>
      </c>
      <c r="BH64" s="288">
        <v>1182</v>
      </c>
      <c r="BI64" s="288">
        <v>1203</v>
      </c>
      <c r="BJ64" s="288">
        <v>1226</v>
      </c>
      <c r="BK64" s="288">
        <v>1242</v>
      </c>
      <c r="BL64" s="288">
        <v>1264</v>
      </c>
      <c r="BM64" s="288">
        <v>1284</v>
      </c>
      <c r="BN64" s="288">
        <v>1323</v>
      </c>
      <c r="BO64" s="288">
        <v>1276</v>
      </c>
      <c r="BP64" s="288">
        <v>1333</v>
      </c>
      <c r="BQ64" s="288">
        <v>1321</v>
      </c>
      <c r="BR64" s="640">
        <v>1307</v>
      </c>
      <c r="BS64" s="640">
        <v>1255</v>
      </c>
      <c r="BT64" s="640">
        <v>1234</v>
      </c>
      <c r="BU64" s="640">
        <v>1200</v>
      </c>
      <c r="BV64" s="640">
        <v>1176</v>
      </c>
      <c r="BW64" s="640">
        <v>1170</v>
      </c>
      <c r="BX64" s="640">
        <v>1183</v>
      </c>
      <c r="BY64" s="640">
        <v>1181</v>
      </c>
      <c r="BZ64" s="640">
        <v>1136</v>
      </c>
      <c r="CA64" s="640">
        <v>1166</v>
      </c>
      <c r="CB64" s="640">
        <v>1173</v>
      </c>
      <c r="CC64" s="640">
        <v>1177</v>
      </c>
      <c r="CD64" s="640">
        <v>1166</v>
      </c>
      <c r="CE64" s="640">
        <v>1141</v>
      </c>
      <c r="CF64" s="640">
        <f>'1.COBERTURA  DANE'!F65+'1.COBERTURA  DANE'!H65+'1.COBERTURA  DANE'!J65</f>
        <v>1129</v>
      </c>
      <c r="CG64" s="241">
        <f t="shared" si="2"/>
        <v>-12</v>
      </c>
      <c r="CH64" s="203">
        <f t="shared" si="3"/>
        <v>-1.0517090271691498</v>
      </c>
      <c r="CI64" s="241">
        <f t="shared" si="4"/>
        <v>-37</v>
      </c>
      <c r="CJ64" s="203">
        <f t="shared" si="5"/>
        <v>-3.1732418524871351</v>
      </c>
      <c r="CZ64" s="18">
        <v>264</v>
      </c>
      <c r="DA64" s="18">
        <v>5869</v>
      </c>
      <c r="DC64" s="407">
        <v>360</v>
      </c>
      <c r="DD64" s="18" t="s">
        <v>845</v>
      </c>
      <c r="DE64" s="18">
        <v>228827</v>
      </c>
      <c r="DF64" s="18">
        <v>224113</v>
      </c>
      <c r="DG64" s="18">
        <v>223246</v>
      </c>
      <c r="DH64" s="18">
        <v>221473</v>
      </c>
    </row>
    <row r="65" spans="1:112" ht="15" outlineLevel="2">
      <c r="A65" s="84">
        <v>107</v>
      </c>
      <c r="B65" s="27" t="s">
        <v>126</v>
      </c>
      <c r="C65" s="50" t="s">
        <v>72</v>
      </c>
      <c r="D65" s="50">
        <v>655</v>
      </c>
      <c r="E65" s="50">
        <v>623</v>
      </c>
      <c r="F65" s="50">
        <v>639</v>
      </c>
      <c r="G65" s="50">
        <v>643</v>
      </c>
      <c r="H65" s="50">
        <v>667</v>
      </c>
      <c r="I65" s="1">
        <v>655</v>
      </c>
      <c r="J65" s="408">
        <v>677</v>
      </c>
      <c r="K65" s="288">
        <v>663</v>
      </c>
      <c r="L65" s="38">
        <v>654</v>
      </c>
      <c r="M65" s="38">
        <v>682</v>
      </c>
      <c r="N65" s="38">
        <v>677</v>
      </c>
      <c r="O65" s="38">
        <v>661</v>
      </c>
      <c r="P65" s="38">
        <v>660</v>
      </c>
      <c r="Q65" s="38">
        <v>638</v>
      </c>
      <c r="R65" s="38">
        <v>637</v>
      </c>
      <c r="S65" s="38">
        <v>626</v>
      </c>
      <c r="T65" s="38">
        <v>638</v>
      </c>
      <c r="U65" s="38">
        <v>646</v>
      </c>
      <c r="V65" s="132">
        <v>711</v>
      </c>
      <c r="W65" s="87">
        <v>630</v>
      </c>
      <c r="X65" s="38">
        <v>649</v>
      </c>
      <c r="Y65" s="38">
        <v>731</v>
      </c>
      <c r="Z65" s="38">
        <v>728</v>
      </c>
      <c r="AA65" s="38">
        <v>749</v>
      </c>
      <c r="AB65" s="38">
        <v>795</v>
      </c>
      <c r="AC65" s="38">
        <v>792</v>
      </c>
      <c r="AD65" s="38">
        <v>779</v>
      </c>
      <c r="AE65" s="38">
        <v>793</v>
      </c>
      <c r="AF65" s="38">
        <v>787</v>
      </c>
      <c r="AG65" s="38">
        <v>798</v>
      </c>
      <c r="AH65" s="132">
        <v>814</v>
      </c>
      <c r="AI65" s="87">
        <v>768</v>
      </c>
      <c r="AJ65" s="38">
        <v>738</v>
      </c>
      <c r="AK65" s="38">
        <v>740</v>
      </c>
      <c r="AL65" s="38">
        <v>764</v>
      </c>
      <c r="AM65" s="38">
        <v>788</v>
      </c>
      <c r="AN65" s="38">
        <v>798</v>
      </c>
      <c r="AO65" s="38">
        <v>841</v>
      </c>
      <c r="AP65" s="38">
        <v>874</v>
      </c>
      <c r="AQ65" s="38">
        <v>880</v>
      </c>
      <c r="AR65" s="38">
        <v>926</v>
      </c>
      <c r="AS65" s="38">
        <v>901</v>
      </c>
      <c r="AT65" s="132">
        <v>886</v>
      </c>
      <c r="AU65" s="87">
        <v>854</v>
      </c>
      <c r="AV65" s="288">
        <v>811</v>
      </c>
      <c r="AW65" s="288">
        <v>840</v>
      </c>
      <c r="AX65" s="288">
        <v>874</v>
      </c>
      <c r="AY65" s="288">
        <v>887</v>
      </c>
      <c r="AZ65" s="288">
        <v>936</v>
      </c>
      <c r="BA65" s="288">
        <v>1075</v>
      </c>
      <c r="BB65" s="288">
        <v>1102</v>
      </c>
      <c r="BC65" s="288">
        <v>1121</v>
      </c>
      <c r="BD65" s="288">
        <v>1109</v>
      </c>
      <c r="BE65" s="288">
        <v>1017</v>
      </c>
      <c r="BF65" s="38">
        <v>1040</v>
      </c>
      <c r="BG65" s="87">
        <v>1014</v>
      </c>
      <c r="BH65" s="288">
        <v>884</v>
      </c>
      <c r="BI65" s="288">
        <v>897</v>
      </c>
      <c r="BJ65" s="288">
        <v>921</v>
      </c>
      <c r="BK65" s="288">
        <v>904</v>
      </c>
      <c r="BL65" s="288">
        <v>972</v>
      </c>
      <c r="BM65" s="288">
        <v>947</v>
      </c>
      <c r="BN65" s="288">
        <v>973</v>
      </c>
      <c r="BO65" s="288">
        <v>972</v>
      </c>
      <c r="BP65" s="288">
        <v>968</v>
      </c>
      <c r="BQ65" s="288">
        <v>986</v>
      </c>
      <c r="BR65" s="640">
        <v>1040</v>
      </c>
      <c r="BS65" s="640">
        <v>1035</v>
      </c>
      <c r="BT65" s="640">
        <v>1035</v>
      </c>
      <c r="BU65" s="640">
        <v>1026</v>
      </c>
      <c r="BV65" s="640">
        <v>947</v>
      </c>
      <c r="BW65" s="640">
        <v>977</v>
      </c>
      <c r="BX65" s="640">
        <v>979</v>
      </c>
      <c r="BY65" s="640">
        <v>995</v>
      </c>
      <c r="BZ65" s="640">
        <v>973</v>
      </c>
      <c r="CA65" s="640">
        <v>980</v>
      </c>
      <c r="CB65" s="640">
        <v>953</v>
      </c>
      <c r="CC65" s="640">
        <v>978</v>
      </c>
      <c r="CD65" s="640">
        <v>998</v>
      </c>
      <c r="CE65" s="640">
        <v>994</v>
      </c>
      <c r="CF65" s="640">
        <f>'1.COBERTURA  DANE'!F66+'1.COBERTURA  DANE'!H66+'1.COBERTURA  DANE'!J66</f>
        <v>977</v>
      </c>
      <c r="CG65" s="241">
        <f t="shared" si="2"/>
        <v>-17</v>
      </c>
      <c r="CH65" s="203">
        <f t="shared" si="3"/>
        <v>-1.7102615694164991</v>
      </c>
      <c r="CI65" s="241">
        <f t="shared" si="4"/>
        <v>-21</v>
      </c>
      <c r="CJ65" s="203">
        <f t="shared" si="5"/>
        <v>-2.1042084168336674</v>
      </c>
      <c r="CZ65" s="18">
        <v>310</v>
      </c>
      <c r="DA65" s="18">
        <v>2600</v>
      </c>
      <c r="DC65" s="407">
        <v>361</v>
      </c>
      <c r="DD65" s="18" t="s">
        <v>45</v>
      </c>
      <c r="DE65" s="18">
        <v>1855</v>
      </c>
      <c r="DF65" s="18">
        <v>1879</v>
      </c>
      <c r="DG65" s="18">
        <v>1881</v>
      </c>
      <c r="DH65" s="18">
        <v>1855</v>
      </c>
    </row>
    <row r="66" spans="1:112" ht="15" outlineLevel="2">
      <c r="A66" s="84">
        <v>134</v>
      </c>
      <c r="B66" s="27" t="s">
        <v>126</v>
      </c>
      <c r="C66" s="50" t="s">
        <v>75</v>
      </c>
      <c r="D66" s="50">
        <v>601</v>
      </c>
      <c r="E66" s="50">
        <v>587</v>
      </c>
      <c r="F66" s="50">
        <v>594</v>
      </c>
      <c r="G66" s="50">
        <v>592</v>
      </c>
      <c r="H66" s="50">
        <v>586</v>
      </c>
      <c r="I66" s="1">
        <v>583</v>
      </c>
      <c r="J66" s="408">
        <v>615</v>
      </c>
      <c r="K66" s="288">
        <v>570</v>
      </c>
      <c r="L66" s="38">
        <v>532</v>
      </c>
      <c r="M66" s="38">
        <v>590</v>
      </c>
      <c r="N66" s="38">
        <v>578</v>
      </c>
      <c r="O66" s="38">
        <v>575</v>
      </c>
      <c r="P66" s="38">
        <v>602</v>
      </c>
      <c r="Q66" s="38">
        <v>591</v>
      </c>
      <c r="R66" s="38">
        <v>581</v>
      </c>
      <c r="S66" s="38">
        <v>569</v>
      </c>
      <c r="T66" s="38">
        <v>564</v>
      </c>
      <c r="U66" s="38">
        <v>558</v>
      </c>
      <c r="V66" s="132">
        <v>599</v>
      </c>
      <c r="W66" s="87">
        <v>558</v>
      </c>
      <c r="X66" s="38">
        <v>562</v>
      </c>
      <c r="Y66" s="38">
        <v>667</v>
      </c>
      <c r="Z66" s="38">
        <v>682</v>
      </c>
      <c r="AA66" s="38">
        <v>669</v>
      </c>
      <c r="AB66" s="38">
        <v>681</v>
      </c>
      <c r="AC66" s="38">
        <v>681</v>
      </c>
      <c r="AD66" s="38">
        <v>699</v>
      </c>
      <c r="AE66" s="38">
        <v>696</v>
      </c>
      <c r="AF66" s="38">
        <v>710</v>
      </c>
      <c r="AG66" s="38">
        <v>724</v>
      </c>
      <c r="AH66" s="132">
        <v>716</v>
      </c>
      <c r="AI66" s="87">
        <v>720</v>
      </c>
      <c r="AJ66" s="38">
        <v>748</v>
      </c>
      <c r="AK66" s="38">
        <v>766</v>
      </c>
      <c r="AL66" s="38">
        <v>674</v>
      </c>
      <c r="AM66" s="38">
        <v>755</v>
      </c>
      <c r="AN66" s="38">
        <v>777</v>
      </c>
      <c r="AO66" s="38">
        <v>781</v>
      </c>
      <c r="AP66" s="38">
        <v>808</v>
      </c>
      <c r="AQ66" s="38">
        <v>812</v>
      </c>
      <c r="AR66" s="38">
        <v>862</v>
      </c>
      <c r="AS66" s="38">
        <v>826</v>
      </c>
      <c r="AT66" s="132">
        <v>829</v>
      </c>
      <c r="AU66" s="87">
        <v>794</v>
      </c>
      <c r="AV66" s="288">
        <v>789</v>
      </c>
      <c r="AW66" s="288">
        <v>797</v>
      </c>
      <c r="AX66" s="288">
        <v>779</v>
      </c>
      <c r="AY66" s="288">
        <v>762</v>
      </c>
      <c r="AZ66" s="288">
        <v>732</v>
      </c>
      <c r="BA66" s="288">
        <v>761</v>
      </c>
      <c r="BB66" s="288">
        <v>764</v>
      </c>
      <c r="BC66" s="288">
        <v>793</v>
      </c>
      <c r="BD66" s="288">
        <v>787</v>
      </c>
      <c r="BE66" s="288">
        <v>760</v>
      </c>
      <c r="BF66" s="38">
        <v>749</v>
      </c>
      <c r="BG66" s="87">
        <v>739</v>
      </c>
      <c r="BH66" s="288">
        <v>718</v>
      </c>
      <c r="BI66" s="288">
        <v>735</v>
      </c>
      <c r="BJ66" s="288">
        <v>745</v>
      </c>
      <c r="BK66" s="288">
        <v>755</v>
      </c>
      <c r="BL66" s="288">
        <v>805</v>
      </c>
      <c r="BM66" s="288">
        <v>813</v>
      </c>
      <c r="BN66" s="288">
        <v>813</v>
      </c>
      <c r="BO66" s="288">
        <v>826</v>
      </c>
      <c r="BP66" s="288">
        <v>820</v>
      </c>
      <c r="BQ66" s="288">
        <v>803</v>
      </c>
      <c r="BR66" s="640">
        <v>780</v>
      </c>
      <c r="BS66" s="640">
        <v>777</v>
      </c>
      <c r="BT66" s="640">
        <v>785</v>
      </c>
      <c r="BU66" s="640">
        <v>775</v>
      </c>
      <c r="BV66" s="640">
        <v>756</v>
      </c>
      <c r="BW66" s="640">
        <v>774</v>
      </c>
      <c r="BX66" s="640">
        <v>778</v>
      </c>
      <c r="BY66" s="640">
        <v>756</v>
      </c>
      <c r="BZ66" s="640">
        <v>739</v>
      </c>
      <c r="CA66" s="640">
        <v>738</v>
      </c>
      <c r="CB66" s="640">
        <v>713</v>
      </c>
      <c r="CC66" s="640">
        <v>707</v>
      </c>
      <c r="CD66" s="640">
        <v>720</v>
      </c>
      <c r="CE66" s="640">
        <v>704</v>
      </c>
      <c r="CF66" s="640">
        <f>'1.COBERTURA  DANE'!F67+'1.COBERTURA  DANE'!H67+'1.COBERTURA  DANE'!J67</f>
        <v>710</v>
      </c>
      <c r="CG66" s="241">
        <f t="shared" si="2"/>
        <v>6</v>
      </c>
      <c r="CH66" s="203">
        <f t="shared" si="3"/>
        <v>0.85227272727272718</v>
      </c>
      <c r="CI66" s="241">
        <f t="shared" si="4"/>
        <v>-10</v>
      </c>
      <c r="CJ66" s="203">
        <f t="shared" si="5"/>
        <v>-1.3888888888888888</v>
      </c>
      <c r="CZ66" s="18">
        <v>315</v>
      </c>
      <c r="DA66" s="18">
        <v>1672</v>
      </c>
      <c r="DC66" s="407">
        <v>364</v>
      </c>
      <c r="DD66" s="18" t="s">
        <v>846</v>
      </c>
      <c r="DE66" s="18">
        <v>2759</v>
      </c>
      <c r="DF66" s="18">
        <v>2730</v>
      </c>
      <c r="DG66" s="18">
        <v>2688</v>
      </c>
      <c r="DH66" s="18">
        <v>2651</v>
      </c>
    </row>
    <row r="67" spans="1:112" ht="15" outlineLevel="2">
      <c r="A67" s="84">
        <v>150</v>
      </c>
      <c r="B67" s="27" t="s">
        <v>126</v>
      </c>
      <c r="C67" s="51" t="s">
        <v>127</v>
      </c>
      <c r="D67" s="50">
        <v>1596</v>
      </c>
      <c r="E67" s="51">
        <v>1560</v>
      </c>
      <c r="F67" s="50">
        <v>1567</v>
      </c>
      <c r="G67" s="50">
        <v>1610</v>
      </c>
      <c r="H67" s="50">
        <v>1602</v>
      </c>
      <c r="I67" s="1">
        <v>1601</v>
      </c>
      <c r="J67" s="408">
        <v>1535</v>
      </c>
      <c r="K67" s="288">
        <v>1445</v>
      </c>
      <c r="L67" s="38">
        <v>1420</v>
      </c>
      <c r="M67" s="38">
        <v>1466</v>
      </c>
      <c r="N67" s="38">
        <v>1540</v>
      </c>
      <c r="O67" s="38">
        <v>1544</v>
      </c>
      <c r="P67" s="38">
        <v>1596</v>
      </c>
      <c r="Q67" s="38">
        <v>1563</v>
      </c>
      <c r="R67" s="38">
        <v>1563</v>
      </c>
      <c r="S67" s="38">
        <v>1603</v>
      </c>
      <c r="T67" s="38">
        <v>1621</v>
      </c>
      <c r="U67" s="38">
        <v>1585</v>
      </c>
      <c r="V67" s="132">
        <v>1714</v>
      </c>
      <c r="W67" s="87">
        <v>1484</v>
      </c>
      <c r="X67" s="38">
        <v>1474</v>
      </c>
      <c r="Y67" s="38">
        <v>1545</v>
      </c>
      <c r="Z67" s="38">
        <v>1583</v>
      </c>
      <c r="AA67" s="38">
        <v>1677</v>
      </c>
      <c r="AB67" s="38">
        <v>1689</v>
      </c>
      <c r="AC67" s="38">
        <v>1650</v>
      </c>
      <c r="AD67" s="38">
        <v>1652</v>
      </c>
      <c r="AE67" s="38">
        <v>1635</v>
      </c>
      <c r="AF67" s="38">
        <v>1671</v>
      </c>
      <c r="AG67" s="38">
        <v>1721</v>
      </c>
      <c r="AH67" s="132">
        <v>1705</v>
      </c>
      <c r="AI67" s="87">
        <v>1656</v>
      </c>
      <c r="AJ67" s="38">
        <v>1673</v>
      </c>
      <c r="AK67" s="38">
        <v>1689</v>
      </c>
      <c r="AL67" s="38">
        <v>1673</v>
      </c>
      <c r="AM67" s="38">
        <v>1633</v>
      </c>
      <c r="AN67" s="38">
        <v>1720</v>
      </c>
      <c r="AO67" s="38">
        <v>1805</v>
      </c>
      <c r="AP67" s="38">
        <v>1840</v>
      </c>
      <c r="AQ67" s="38">
        <v>1814</v>
      </c>
      <c r="AR67" s="38">
        <v>1780</v>
      </c>
      <c r="AS67" s="38">
        <v>1722</v>
      </c>
      <c r="AT67" s="132">
        <v>1699</v>
      </c>
      <c r="AU67" s="87">
        <v>1617</v>
      </c>
      <c r="AV67" s="288">
        <v>1584</v>
      </c>
      <c r="AW67" s="288">
        <v>1607</v>
      </c>
      <c r="AX67" s="288">
        <v>1610</v>
      </c>
      <c r="AY67" s="288">
        <v>1601</v>
      </c>
      <c r="AZ67" s="288">
        <v>1552</v>
      </c>
      <c r="BA67" s="288">
        <v>1750</v>
      </c>
      <c r="BB67" s="288">
        <v>1795</v>
      </c>
      <c r="BC67" s="288">
        <v>1839</v>
      </c>
      <c r="BD67" s="288">
        <v>1836</v>
      </c>
      <c r="BE67" s="288">
        <v>1709</v>
      </c>
      <c r="BF67" s="38">
        <v>1664</v>
      </c>
      <c r="BG67" s="87">
        <v>1551</v>
      </c>
      <c r="BH67" s="288">
        <v>1394</v>
      </c>
      <c r="BI67" s="288">
        <v>1386</v>
      </c>
      <c r="BJ67" s="288">
        <v>1415</v>
      </c>
      <c r="BK67" s="288">
        <v>1442</v>
      </c>
      <c r="BL67" s="288">
        <v>1472</v>
      </c>
      <c r="BM67" s="288">
        <v>1466</v>
      </c>
      <c r="BN67" s="288">
        <v>1444</v>
      </c>
      <c r="BO67" s="288">
        <v>1433</v>
      </c>
      <c r="BP67" s="288">
        <v>1440</v>
      </c>
      <c r="BQ67" s="288">
        <v>1438</v>
      </c>
      <c r="BR67" s="640">
        <v>1459</v>
      </c>
      <c r="BS67" s="640">
        <v>1444</v>
      </c>
      <c r="BT67" s="640">
        <v>1418</v>
      </c>
      <c r="BU67" s="640">
        <v>1411</v>
      </c>
      <c r="BV67" s="640">
        <v>1392</v>
      </c>
      <c r="BW67" s="640">
        <v>1384</v>
      </c>
      <c r="BX67" s="640">
        <v>1373</v>
      </c>
      <c r="BY67" s="640">
        <v>1368</v>
      </c>
      <c r="BZ67" s="640">
        <v>1365</v>
      </c>
      <c r="CA67" s="640">
        <v>1372</v>
      </c>
      <c r="CB67" s="640">
        <v>1356</v>
      </c>
      <c r="CC67" s="640">
        <v>1314</v>
      </c>
      <c r="CD67" s="640">
        <v>1348</v>
      </c>
      <c r="CE67" s="640">
        <v>1330</v>
      </c>
      <c r="CF67" s="640">
        <f>'1.COBERTURA  DANE'!F68+'1.COBERTURA  DANE'!H68+'1.COBERTURA  DANE'!J68</f>
        <v>1330</v>
      </c>
      <c r="CG67" s="241">
        <f t="shared" si="2"/>
        <v>0</v>
      </c>
      <c r="CH67" s="203">
        <f t="shared" si="3"/>
        <v>0</v>
      </c>
      <c r="CI67" s="241">
        <f t="shared" si="4"/>
        <v>-18</v>
      </c>
      <c r="CJ67" s="203">
        <f t="shared" si="5"/>
        <v>-1.3353115727002967</v>
      </c>
      <c r="CZ67" s="18">
        <v>361</v>
      </c>
      <c r="DA67" s="18">
        <v>2053</v>
      </c>
      <c r="DC67" s="407">
        <v>368</v>
      </c>
      <c r="DD67" s="18" t="s">
        <v>847</v>
      </c>
      <c r="DE67" s="18">
        <v>4099</v>
      </c>
      <c r="DF67" s="18">
        <v>4038</v>
      </c>
      <c r="DG67" s="18">
        <v>4085</v>
      </c>
      <c r="DH67" s="18">
        <v>4045</v>
      </c>
    </row>
    <row r="68" spans="1:112" ht="15" outlineLevel="2">
      <c r="A68" s="84">
        <v>237</v>
      </c>
      <c r="B68" s="27" t="s">
        <v>126</v>
      </c>
      <c r="C68" s="53" t="s">
        <v>108</v>
      </c>
      <c r="D68" s="50">
        <v>10613</v>
      </c>
      <c r="E68" s="53">
        <v>10474</v>
      </c>
      <c r="F68" s="50">
        <v>10528</v>
      </c>
      <c r="G68" s="50">
        <v>10665</v>
      </c>
      <c r="H68" s="50">
        <v>10763</v>
      </c>
      <c r="I68" s="1">
        <v>10854</v>
      </c>
      <c r="J68" s="408">
        <v>11056</v>
      </c>
      <c r="K68" s="288">
        <v>10885</v>
      </c>
      <c r="L68" s="38">
        <v>10178</v>
      </c>
      <c r="M68" s="38">
        <v>10485</v>
      </c>
      <c r="N68" s="38">
        <v>10572</v>
      </c>
      <c r="O68" s="38">
        <v>10693</v>
      </c>
      <c r="P68" s="38">
        <v>10888</v>
      </c>
      <c r="Q68" s="38">
        <v>10768</v>
      </c>
      <c r="R68" s="38">
        <v>10649</v>
      </c>
      <c r="S68" s="38">
        <v>10612</v>
      </c>
      <c r="T68" s="38">
        <v>10626</v>
      </c>
      <c r="U68" s="38">
        <v>10644</v>
      </c>
      <c r="V68" s="132">
        <v>10839</v>
      </c>
      <c r="W68" s="87">
        <v>9674</v>
      </c>
      <c r="X68" s="38">
        <v>9965</v>
      </c>
      <c r="Y68" s="38">
        <v>10443</v>
      </c>
      <c r="Z68" s="38">
        <v>10549</v>
      </c>
      <c r="AA68" s="38">
        <v>10693</v>
      </c>
      <c r="AB68" s="38">
        <v>10783</v>
      </c>
      <c r="AC68" s="38">
        <v>10820</v>
      </c>
      <c r="AD68" s="38">
        <v>10795</v>
      </c>
      <c r="AE68" s="38">
        <v>10643</v>
      </c>
      <c r="AF68" s="38">
        <v>10748</v>
      </c>
      <c r="AG68" s="38">
        <v>10812</v>
      </c>
      <c r="AH68" s="132">
        <v>10702</v>
      </c>
      <c r="AI68" s="87">
        <v>10042</v>
      </c>
      <c r="AJ68" s="38">
        <v>10245</v>
      </c>
      <c r="AK68" s="38">
        <v>10674</v>
      </c>
      <c r="AL68" s="38">
        <v>10820</v>
      </c>
      <c r="AM68" s="38">
        <v>10897</v>
      </c>
      <c r="AN68" s="38">
        <v>10988</v>
      </c>
      <c r="AO68" s="38">
        <v>11049</v>
      </c>
      <c r="AP68" s="38">
        <v>11397</v>
      </c>
      <c r="AQ68" s="38">
        <v>11486</v>
      </c>
      <c r="AR68" s="38">
        <v>11526</v>
      </c>
      <c r="AS68" s="38">
        <v>11450</v>
      </c>
      <c r="AT68" s="132">
        <v>11289</v>
      </c>
      <c r="AU68" s="87">
        <v>10925</v>
      </c>
      <c r="AV68" s="288">
        <v>11007</v>
      </c>
      <c r="AW68" s="288">
        <v>11227</v>
      </c>
      <c r="AX68" s="288">
        <v>11412</v>
      </c>
      <c r="AY68" s="288">
        <v>11409</v>
      </c>
      <c r="AZ68" s="288">
        <v>11584</v>
      </c>
      <c r="BA68" s="288">
        <v>11971</v>
      </c>
      <c r="BB68" s="288">
        <v>12105</v>
      </c>
      <c r="BC68" s="288">
        <v>12178</v>
      </c>
      <c r="BD68" s="288">
        <v>12203</v>
      </c>
      <c r="BE68" s="288">
        <v>12021</v>
      </c>
      <c r="BF68" s="38">
        <v>12034</v>
      </c>
      <c r="BG68" s="87">
        <v>11646</v>
      </c>
      <c r="BH68" s="288">
        <v>11566</v>
      </c>
      <c r="BI68" s="288">
        <v>11885</v>
      </c>
      <c r="BJ68" s="288">
        <v>12119</v>
      </c>
      <c r="BK68" s="288">
        <v>12162</v>
      </c>
      <c r="BL68" s="288">
        <v>12371</v>
      </c>
      <c r="BM68" s="288">
        <v>12430</v>
      </c>
      <c r="BN68" s="288">
        <v>12463</v>
      </c>
      <c r="BO68" s="288">
        <v>12641</v>
      </c>
      <c r="BP68" s="288">
        <v>13117</v>
      </c>
      <c r="BQ68" s="288">
        <v>13900</v>
      </c>
      <c r="BR68" s="640">
        <v>14606</v>
      </c>
      <c r="BS68" s="640">
        <v>15347</v>
      </c>
      <c r="BT68" s="640">
        <v>15604</v>
      </c>
      <c r="BU68" s="640">
        <v>17076</v>
      </c>
      <c r="BV68" s="640">
        <v>17945</v>
      </c>
      <c r="BW68" s="640">
        <v>17242</v>
      </c>
      <c r="BX68" s="640">
        <v>13049</v>
      </c>
      <c r="BY68" s="640">
        <v>13035</v>
      </c>
      <c r="BZ68" s="640">
        <v>13370</v>
      </c>
      <c r="CA68" s="640">
        <v>13159</v>
      </c>
      <c r="CB68" s="640">
        <v>13078</v>
      </c>
      <c r="CC68" s="640">
        <v>12942</v>
      </c>
      <c r="CD68" s="640">
        <v>12889</v>
      </c>
      <c r="CE68" s="640">
        <v>12656</v>
      </c>
      <c r="CF68" s="640">
        <f>'1.COBERTURA  DANE'!F69+'1.COBERTURA  DANE'!H69+'1.COBERTURA  DANE'!J69</f>
        <v>12615</v>
      </c>
      <c r="CG68" s="241">
        <f t="shared" si="2"/>
        <v>-41</v>
      </c>
      <c r="CH68" s="203">
        <f t="shared" si="3"/>
        <v>-0.32395701643489255</v>
      </c>
      <c r="CI68" s="241">
        <f t="shared" si="4"/>
        <v>-274</v>
      </c>
      <c r="CJ68" s="203">
        <f t="shared" si="5"/>
        <v>-2.1258437427263561</v>
      </c>
      <c r="CZ68" s="18">
        <v>647</v>
      </c>
      <c r="DA68" s="18">
        <v>1129</v>
      </c>
      <c r="DC68" s="407">
        <v>376</v>
      </c>
      <c r="DD68" s="18" t="s">
        <v>83</v>
      </c>
      <c r="DE68" s="18">
        <v>41681</v>
      </c>
      <c r="DF68" s="18">
        <v>40609</v>
      </c>
      <c r="DG68" s="18">
        <v>40258</v>
      </c>
      <c r="DH68" s="18">
        <v>39919</v>
      </c>
    </row>
    <row r="69" spans="1:112" ht="15" outlineLevel="2">
      <c r="A69" s="84">
        <v>264</v>
      </c>
      <c r="B69" s="27" t="s">
        <v>126</v>
      </c>
      <c r="C69" s="51" t="s">
        <v>128</v>
      </c>
      <c r="D69" s="50">
        <v>5871</v>
      </c>
      <c r="E69" s="51">
        <v>5836</v>
      </c>
      <c r="F69" s="50">
        <v>5921</v>
      </c>
      <c r="G69" s="50">
        <v>5909</v>
      </c>
      <c r="H69" s="50">
        <v>5919</v>
      </c>
      <c r="I69" s="1">
        <v>5874</v>
      </c>
      <c r="J69" s="408">
        <v>5869</v>
      </c>
      <c r="K69" s="288">
        <v>5823</v>
      </c>
      <c r="L69" s="38">
        <v>5802</v>
      </c>
      <c r="M69" s="38">
        <v>5847</v>
      </c>
      <c r="N69" s="38">
        <v>5927</v>
      </c>
      <c r="O69" s="38">
        <v>5944</v>
      </c>
      <c r="P69" s="38">
        <v>6158</v>
      </c>
      <c r="Q69" s="38">
        <v>6016</v>
      </c>
      <c r="R69" s="38">
        <v>5929</v>
      </c>
      <c r="S69" s="38">
        <v>5955</v>
      </c>
      <c r="T69" s="38">
        <v>5919</v>
      </c>
      <c r="U69" s="38">
        <v>5923</v>
      </c>
      <c r="V69" s="132">
        <v>5960</v>
      </c>
      <c r="W69" s="87">
        <v>5775</v>
      </c>
      <c r="X69" s="38">
        <v>5780</v>
      </c>
      <c r="Y69" s="38">
        <v>5878</v>
      </c>
      <c r="Z69" s="38">
        <v>5870</v>
      </c>
      <c r="AA69" s="38">
        <v>5911</v>
      </c>
      <c r="AB69" s="38">
        <v>5948</v>
      </c>
      <c r="AC69" s="38">
        <v>5877</v>
      </c>
      <c r="AD69" s="38">
        <v>5868</v>
      </c>
      <c r="AE69" s="38">
        <v>5809</v>
      </c>
      <c r="AF69" s="38">
        <v>5813</v>
      </c>
      <c r="AG69" s="38">
        <v>5826</v>
      </c>
      <c r="AH69" s="132">
        <v>5831</v>
      </c>
      <c r="AI69" s="87">
        <v>5798</v>
      </c>
      <c r="AJ69" s="38">
        <v>5784</v>
      </c>
      <c r="AK69" s="38">
        <v>5762</v>
      </c>
      <c r="AL69" s="38">
        <v>5794</v>
      </c>
      <c r="AM69" s="38">
        <v>5762</v>
      </c>
      <c r="AN69" s="38">
        <v>5832</v>
      </c>
      <c r="AO69" s="38">
        <v>5790</v>
      </c>
      <c r="AP69" s="38">
        <v>5995</v>
      </c>
      <c r="AQ69" s="38">
        <v>6007</v>
      </c>
      <c r="AR69" s="38">
        <v>6035</v>
      </c>
      <c r="AS69" s="38">
        <v>6049</v>
      </c>
      <c r="AT69" s="132">
        <v>5914</v>
      </c>
      <c r="AU69" s="87">
        <v>5827</v>
      </c>
      <c r="AV69" s="288">
        <v>5798</v>
      </c>
      <c r="AW69" s="288">
        <v>5835</v>
      </c>
      <c r="AX69" s="288">
        <v>5819</v>
      </c>
      <c r="AY69" s="288">
        <v>5822</v>
      </c>
      <c r="AZ69" s="288">
        <v>5895</v>
      </c>
      <c r="BA69" s="288">
        <v>5994</v>
      </c>
      <c r="BB69" s="288">
        <v>6035</v>
      </c>
      <c r="BC69" s="288">
        <v>6161</v>
      </c>
      <c r="BD69" s="288">
        <v>6136</v>
      </c>
      <c r="BE69" s="288">
        <v>6103</v>
      </c>
      <c r="BF69" s="38">
        <v>6088</v>
      </c>
      <c r="BG69" s="87">
        <v>6016</v>
      </c>
      <c r="BH69" s="288">
        <v>6023</v>
      </c>
      <c r="BI69" s="288">
        <v>6079</v>
      </c>
      <c r="BJ69" s="288">
        <v>6159</v>
      </c>
      <c r="BK69" s="288">
        <v>6164</v>
      </c>
      <c r="BL69" s="288">
        <v>6256</v>
      </c>
      <c r="BM69" s="288">
        <v>6223</v>
      </c>
      <c r="BN69" s="288">
        <v>6281</v>
      </c>
      <c r="BO69" s="288">
        <v>6328</v>
      </c>
      <c r="BP69" s="288">
        <v>6384</v>
      </c>
      <c r="BQ69" s="288">
        <v>6302</v>
      </c>
      <c r="BR69" s="640">
        <v>6349</v>
      </c>
      <c r="BS69" s="640">
        <v>6307</v>
      </c>
      <c r="BT69" s="640">
        <v>6320</v>
      </c>
      <c r="BU69" s="640">
        <v>6368</v>
      </c>
      <c r="BV69" s="640">
        <v>6336</v>
      </c>
      <c r="BW69" s="640">
        <v>6332</v>
      </c>
      <c r="BX69" s="640">
        <v>6293</v>
      </c>
      <c r="BY69" s="640">
        <v>6345</v>
      </c>
      <c r="BZ69" s="640">
        <v>6650</v>
      </c>
      <c r="CA69" s="640">
        <v>6316</v>
      </c>
      <c r="CB69" s="640">
        <v>6362</v>
      </c>
      <c r="CC69" s="640">
        <v>6272</v>
      </c>
      <c r="CD69" s="640">
        <v>6249</v>
      </c>
      <c r="CE69" s="640">
        <v>6216</v>
      </c>
      <c r="CF69" s="640">
        <f>'1.COBERTURA  DANE'!F70+'1.COBERTURA  DANE'!H70+'1.COBERTURA  DANE'!J70</f>
        <v>6222</v>
      </c>
      <c r="CG69" s="241">
        <f t="shared" ref="CG69:CG132" si="11">CF69-CE69</f>
        <v>6</v>
      </c>
      <c r="CH69" s="203">
        <f t="shared" ref="CH69:CH132" si="12">(CG69/CE69)*100</f>
        <v>9.6525096525096526E-2</v>
      </c>
      <c r="CI69" s="241">
        <f t="shared" ref="CI69:CI132" si="13">CF69-CD69</f>
        <v>-27</v>
      </c>
      <c r="CJ69" s="203">
        <f t="shared" ref="CJ69:CJ132" si="14">CI69/CD69*100</f>
        <v>-0.43206913106096972</v>
      </c>
      <c r="CZ69" s="18">
        <v>658</v>
      </c>
      <c r="DA69" s="18">
        <v>1112</v>
      </c>
      <c r="DC69" s="407">
        <v>380</v>
      </c>
      <c r="DD69" s="18" t="s">
        <v>46</v>
      </c>
      <c r="DE69" s="18">
        <v>9869</v>
      </c>
      <c r="DF69" s="18">
        <v>10305</v>
      </c>
      <c r="DG69" s="18">
        <v>10352</v>
      </c>
      <c r="DH69" s="18">
        <v>10185</v>
      </c>
    </row>
    <row r="70" spans="1:112" ht="15" outlineLevel="2">
      <c r="A70" s="84">
        <v>310</v>
      </c>
      <c r="B70" s="27" t="s">
        <v>126</v>
      </c>
      <c r="C70" s="54" t="s">
        <v>238</v>
      </c>
      <c r="D70" s="50">
        <v>2385</v>
      </c>
      <c r="E70" s="50">
        <v>2405</v>
      </c>
      <c r="F70" s="50">
        <v>2454</v>
      </c>
      <c r="G70" s="50">
        <v>2571</v>
      </c>
      <c r="H70" s="50">
        <v>2575</v>
      </c>
      <c r="I70" s="1">
        <v>2556</v>
      </c>
      <c r="J70" s="408">
        <v>2600</v>
      </c>
      <c r="K70" s="288">
        <v>2512</v>
      </c>
      <c r="L70" s="38">
        <v>2434</v>
      </c>
      <c r="M70" s="38">
        <v>2469</v>
      </c>
      <c r="N70" s="38">
        <v>2432</v>
      </c>
      <c r="O70" s="38">
        <v>2457</v>
      </c>
      <c r="P70" s="38">
        <v>2479</v>
      </c>
      <c r="Q70" s="38">
        <v>2477</v>
      </c>
      <c r="R70" s="38">
        <v>2471</v>
      </c>
      <c r="S70" s="38">
        <v>2496</v>
      </c>
      <c r="T70" s="38">
        <v>2495</v>
      </c>
      <c r="U70" s="38">
        <v>2538</v>
      </c>
      <c r="V70" s="132">
        <v>2639</v>
      </c>
      <c r="W70" s="87">
        <v>2459</v>
      </c>
      <c r="X70" s="38">
        <v>2505</v>
      </c>
      <c r="Y70" s="38">
        <v>2634</v>
      </c>
      <c r="Z70" s="38">
        <v>2630</v>
      </c>
      <c r="AA70" s="38">
        <v>2685</v>
      </c>
      <c r="AB70" s="38">
        <v>2705</v>
      </c>
      <c r="AC70" s="38">
        <v>2660</v>
      </c>
      <c r="AD70" s="38">
        <v>2649</v>
      </c>
      <c r="AE70" s="38">
        <v>2660</v>
      </c>
      <c r="AF70" s="38">
        <v>2639</v>
      </c>
      <c r="AG70" s="38">
        <v>2640</v>
      </c>
      <c r="AH70" s="132">
        <v>2679</v>
      </c>
      <c r="AI70" s="87">
        <v>2606</v>
      </c>
      <c r="AJ70" s="38">
        <v>2670</v>
      </c>
      <c r="AK70" s="38">
        <v>2600</v>
      </c>
      <c r="AL70" s="38">
        <v>2621</v>
      </c>
      <c r="AM70" s="38">
        <v>2638</v>
      </c>
      <c r="AN70" s="38">
        <v>2687</v>
      </c>
      <c r="AO70" s="38">
        <v>2668</v>
      </c>
      <c r="AP70" s="38">
        <v>2757</v>
      </c>
      <c r="AQ70" s="38">
        <v>2752</v>
      </c>
      <c r="AR70" s="38">
        <v>2817</v>
      </c>
      <c r="AS70" s="38">
        <v>2750</v>
      </c>
      <c r="AT70" s="132">
        <v>2681</v>
      </c>
      <c r="AU70" s="87">
        <v>2608</v>
      </c>
      <c r="AV70" s="288">
        <v>2570</v>
      </c>
      <c r="AW70" s="288">
        <v>2574</v>
      </c>
      <c r="AX70" s="288">
        <v>2567</v>
      </c>
      <c r="AY70" s="288">
        <v>2614</v>
      </c>
      <c r="AZ70" s="288">
        <v>2696</v>
      </c>
      <c r="BA70" s="288">
        <v>2816</v>
      </c>
      <c r="BB70" s="288">
        <v>2822</v>
      </c>
      <c r="BC70" s="288">
        <v>2840</v>
      </c>
      <c r="BD70" s="288">
        <v>2845</v>
      </c>
      <c r="BE70" s="288">
        <v>2728</v>
      </c>
      <c r="BF70" s="38">
        <v>2742</v>
      </c>
      <c r="BG70" s="87">
        <v>2737</v>
      </c>
      <c r="BH70" s="288">
        <v>2623</v>
      </c>
      <c r="BI70" s="288">
        <v>2659</v>
      </c>
      <c r="BJ70" s="288">
        <v>2713</v>
      </c>
      <c r="BK70" s="288">
        <v>2701</v>
      </c>
      <c r="BL70" s="288">
        <v>2767</v>
      </c>
      <c r="BM70" s="288">
        <v>2799</v>
      </c>
      <c r="BN70" s="288">
        <v>2810</v>
      </c>
      <c r="BO70" s="288">
        <v>2815</v>
      </c>
      <c r="BP70" s="288">
        <v>2825</v>
      </c>
      <c r="BQ70" s="288">
        <v>2823</v>
      </c>
      <c r="BR70" s="640">
        <v>2844</v>
      </c>
      <c r="BS70" s="640">
        <v>2808</v>
      </c>
      <c r="BT70" s="640">
        <v>2800</v>
      </c>
      <c r="BU70" s="640">
        <v>2839</v>
      </c>
      <c r="BV70" s="640">
        <v>2761</v>
      </c>
      <c r="BW70" s="640">
        <v>2735</v>
      </c>
      <c r="BX70" s="640">
        <v>2735</v>
      </c>
      <c r="BY70" s="640">
        <v>2721</v>
      </c>
      <c r="BZ70" s="640">
        <v>2710</v>
      </c>
      <c r="CA70" s="640">
        <v>3057</v>
      </c>
      <c r="CB70" s="640">
        <v>3029</v>
      </c>
      <c r="CC70" s="640">
        <v>2878</v>
      </c>
      <c r="CD70" s="640">
        <v>2889</v>
      </c>
      <c r="CE70" s="640">
        <v>2876</v>
      </c>
      <c r="CF70" s="640">
        <f>'1.COBERTURA  DANE'!F71+'1.COBERTURA  DANE'!H71+'1.COBERTURA  DANE'!J71</f>
        <v>2854</v>
      </c>
      <c r="CG70" s="241">
        <f t="shared" si="11"/>
        <v>-22</v>
      </c>
      <c r="CH70" s="203">
        <f t="shared" si="12"/>
        <v>-0.76495132127955501</v>
      </c>
      <c r="CI70" s="241">
        <f t="shared" si="13"/>
        <v>-35</v>
      </c>
      <c r="CJ70" s="203">
        <f t="shared" si="14"/>
        <v>-1.2114918656974731</v>
      </c>
      <c r="CZ70" s="18">
        <v>664</v>
      </c>
      <c r="DA70" s="18">
        <v>12065</v>
      </c>
      <c r="DC70" s="407">
        <v>390</v>
      </c>
      <c r="DD70" s="18" t="s">
        <v>17</v>
      </c>
      <c r="DE70" s="18">
        <v>2862</v>
      </c>
      <c r="DF70" s="18">
        <v>2863</v>
      </c>
      <c r="DG70" s="18">
        <v>2814</v>
      </c>
      <c r="DH70" s="18">
        <v>2761</v>
      </c>
    </row>
    <row r="71" spans="1:112" ht="15" outlineLevel="2">
      <c r="A71" s="84">
        <v>315</v>
      </c>
      <c r="B71" s="27" t="s">
        <v>126</v>
      </c>
      <c r="C71" s="50" t="s">
        <v>43</v>
      </c>
      <c r="D71" s="50">
        <v>1578</v>
      </c>
      <c r="E71" s="50">
        <v>1576</v>
      </c>
      <c r="F71" s="50">
        <v>1567</v>
      </c>
      <c r="G71" s="50">
        <v>1572</v>
      </c>
      <c r="H71" s="50">
        <v>1583</v>
      </c>
      <c r="I71" s="1">
        <v>1597</v>
      </c>
      <c r="J71" s="408">
        <v>1672</v>
      </c>
      <c r="K71" s="288">
        <v>1609</v>
      </c>
      <c r="L71" s="38">
        <v>1542</v>
      </c>
      <c r="M71" s="38">
        <v>1674</v>
      </c>
      <c r="N71" s="38">
        <v>1710</v>
      </c>
      <c r="O71" s="38">
        <v>1674</v>
      </c>
      <c r="P71" s="38">
        <v>1616</v>
      </c>
      <c r="Q71" s="38">
        <v>1622</v>
      </c>
      <c r="R71" s="38">
        <v>1570</v>
      </c>
      <c r="S71" s="38">
        <v>1508</v>
      </c>
      <c r="T71" s="38">
        <v>1438</v>
      </c>
      <c r="U71" s="38">
        <v>1435</v>
      </c>
      <c r="V71" s="132">
        <v>1489</v>
      </c>
      <c r="W71" s="87">
        <v>1379</v>
      </c>
      <c r="X71" s="38">
        <v>1358</v>
      </c>
      <c r="Y71" s="38">
        <v>1404</v>
      </c>
      <c r="Z71" s="38">
        <v>1380</v>
      </c>
      <c r="AA71" s="38">
        <v>1383</v>
      </c>
      <c r="AB71" s="38">
        <v>1417</v>
      </c>
      <c r="AC71" s="38">
        <v>1428</v>
      </c>
      <c r="AD71" s="38">
        <v>1423</v>
      </c>
      <c r="AE71" s="38">
        <v>1404</v>
      </c>
      <c r="AF71" s="38">
        <v>1431</v>
      </c>
      <c r="AG71" s="38">
        <v>1437</v>
      </c>
      <c r="AH71" s="132">
        <v>1463</v>
      </c>
      <c r="AI71" s="87">
        <v>1407</v>
      </c>
      <c r="AJ71" s="38">
        <v>1418</v>
      </c>
      <c r="AK71" s="38">
        <v>1307</v>
      </c>
      <c r="AL71" s="38">
        <v>1302</v>
      </c>
      <c r="AM71" s="38">
        <v>1340</v>
      </c>
      <c r="AN71" s="38">
        <v>1381</v>
      </c>
      <c r="AO71" s="38">
        <v>1383</v>
      </c>
      <c r="AP71" s="38">
        <v>1405</v>
      </c>
      <c r="AQ71" s="38">
        <v>1427</v>
      </c>
      <c r="AR71" s="38">
        <v>1465</v>
      </c>
      <c r="AS71" s="38">
        <v>1412</v>
      </c>
      <c r="AT71" s="132">
        <v>1395</v>
      </c>
      <c r="AU71" s="87">
        <v>1380</v>
      </c>
      <c r="AV71" s="288">
        <v>1386</v>
      </c>
      <c r="AW71" s="288">
        <v>1369</v>
      </c>
      <c r="AX71" s="288">
        <v>1388</v>
      </c>
      <c r="AY71" s="288">
        <v>1378</v>
      </c>
      <c r="AZ71" s="288">
        <v>1394</v>
      </c>
      <c r="BA71" s="288">
        <v>1496</v>
      </c>
      <c r="BB71" s="288">
        <v>1513</v>
      </c>
      <c r="BC71" s="288">
        <v>1537</v>
      </c>
      <c r="BD71" s="288">
        <v>1515</v>
      </c>
      <c r="BE71" s="288">
        <v>1408</v>
      </c>
      <c r="BF71" s="38">
        <v>1439</v>
      </c>
      <c r="BG71" s="87">
        <v>1453</v>
      </c>
      <c r="BH71" s="288">
        <v>1401</v>
      </c>
      <c r="BI71" s="288">
        <v>1417</v>
      </c>
      <c r="BJ71" s="288">
        <v>1493</v>
      </c>
      <c r="BK71" s="288">
        <v>1512</v>
      </c>
      <c r="BL71" s="288">
        <v>1558</v>
      </c>
      <c r="BM71" s="288">
        <v>1578</v>
      </c>
      <c r="BN71" s="288">
        <v>1586</v>
      </c>
      <c r="BO71" s="288">
        <v>1619</v>
      </c>
      <c r="BP71" s="288">
        <v>1628</v>
      </c>
      <c r="BQ71" s="288">
        <v>1648</v>
      </c>
      <c r="BR71" s="640">
        <v>1644</v>
      </c>
      <c r="BS71" s="640">
        <v>1623</v>
      </c>
      <c r="BT71" s="640">
        <v>1601</v>
      </c>
      <c r="BU71" s="640">
        <v>1574</v>
      </c>
      <c r="BV71" s="640">
        <v>1531</v>
      </c>
      <c r="BW71" s="640">
        <v>1500</v>
      </c>
      <c r="BX71" s="640">
        <v>1500</v>
      </c>
      <c r="BY71" s="640">
        <v>1497</v>
      </c>
      <c r="BZ71" s="640">
        <v>1447</v>
      </c>
      <c r="CA71" s="640">
        <v>1421</v>
      </c>
      <c r="CB71" s="640">
        <v>1422</v>
      </c>
      <c r="CC71" s="640">
        <v>1391</v>
      </c>
      <c r="CD71" s="640">
        <v>1396</v>
      </c>
      <c r="CE71" s="640">
        <v>1386</v>
      </c>
      <c r="CF71" s="640">
        <f>'1.COBERTURA  DANE'!F72+'1.COBERTURA  DANE'!H72+'1.COBERTURA  DANE'!J72</f>
        <v>1390</v>
      </c>
      <c r="CG71" s="241">
        <f t="shared" si="11"/>
        <v>4</v>
      </c>
      <c r="CH71" s="203">
        <f t="shared" si="12"/>
        <v>0.28860028860028858</v>
      </c>
      <c r="CI71" s="241">
        <f t="shared" si="13"/>
        <v>-6</v>
      </c>
      <c r="CJ71" s="203">
        <f t="shared" si="14"/>
        <v>-0.42979942693409745</v>
      </c>
      <c r="CZ71" s="18">
        <v>686</v>
      </c>
      <c r="DA71" s="18">
        <v>14813</v>
      </c>
      <c r="DC71" s="407">
        <v>400</v>
      </c>
      <c r="DD71" s="18" t="s">
        <v>848</v>
      </c>
      <c r="DE71" s="18">
        <v>9001</v>
      </c>
      <c r="DF71" s="18">
        <v>9036</v>
      </c>
      <c r="DG71" s="18">
        <v>8977</v>
      </c>
      <c r="DH71" s="18">
        <v>8977</v>
      </c>
    </row>
    <row r="72" spans="1:112" ht="15" outlineLevel="2">
      <c r="A72" s="84">
        <v>361</v>
      </c>
      <c r="B72" s="27" t="s">
        <v>126</v>
      </c>
      <c r="C72" s="9" t="s">
        <v>45</v>
      </c>
      <c r="D72" s="50">
        <v>1855</v>
      </c>
      <c r="E72" s="9">
        <v>1844</v>
      </c>
      <c r="F72" s="50">
        <v>1881</v>
      </c>
      <c r="G72" s="50">
        <v>1879</v>
      </c>
      <c r="H72" s="50">
        <v>1855</v>
      </c>
      <c r="I72" s="1">
        <v>1843</v>
      </c>
      <c r="J72" s="408">
        <v>2053</v>
      </c>
      <c r="K72" s="288">
        <v>1954</v>
      </c>
      <c r="L72" s="38">
        <v>1889</v>
      </c>
      <c r="M72" s="38">
        <v>1958</v>
      </c>
      <c r="N72" s="38">
        <v>1968</v>
      </c>
      <c r="O72" s="38">
        <v>2069</v>
      </c>
      <c r="P72" s="38">
        <v>2210</v>
      </c>
      <c r="Q72" s="38">
        <v>2226</v>
      </c>
      <c r="R72" s="38">
        <v>2273</v>
      </c>
      <c r="S72" s="38">
        <v>2329</v>
      </c>
      <c r="T72" s="38">
        <v>2399</v>
      </c>
      <c r="U72" s="38">
        <v>2438</v>
      </c>
      <c r="V72" s="132">
        <v>2639</v>
      </c>
      <c r="W72" s="87">
        <v>2195</v>
      </c>
      <c r="X72" s="38">
        <v>2216</v>
      </c>
      <c r="Y72" s="38">
        <v>2594</v>
      </c>
      <c r="Z72" s="38">
        <v>2678</v>
      </c>
      <c r="AA72" s="38">
        <v>2686</v>
      </c>
      <c r="AB72" s="38">
        <v>2835</v>
      </c>
      <c r="AC72" s="38">
        <v>2859</v>
      </c>
      <c r="AD72" s="38">
        <v>2927</v>
      </c>
      <c r="AE72" s="38">
        <v>2940</v>
      </c>
      <c r="AF72" s="38">
        <v>2842</v>
      </c>
      <c r="AG72" s="38">
        <v>2800</v>
      </c>
      <c r="AH72" s="132">
        <v>2709</v>
      </c>
      <c r="AI72" s="87">
        <v>2547</v>
      </c>
      <c r="AJ72" s="38">
        <v>2556</v>
      </c>
      <c r="AK72" s="38">
        <v>2579</v>
      </c>
      <c r="AL72" s="38">
        <v>2587</v>
      </c>
      <c r="AM72" s="38">
        <v>2665</v>
      </c>
      <c r="AN72" s="38">
        <v>2749</v>
      </c>
      <c r="AO72" s="38">
        <v>3071</v>
      </c>
      <c r="AP72" s="38">
        <v>3184</v>
      </c>
      <c r="AQ72" s="38">
        <v>3238</v>
      </c>
      <c r="AR72" s="38">
        <v>3253</v>
      </c>
      <c r="AS72" s="38">
        <v>3170</v>
      </c>
      <c r="AT72" s="132">
        <v>3132</v>
      </c>
      <c r="AU72" s="87">
        <v>2988</v>
      </c>
      <c r="AV72" s="288">
        <v>2881</v>
      </c>
      <c r="AW72" s="288">
        <v>2891</v>
      </c>
      <c r="AX72" s="288">
        <v>2927</v>
      </c>
      <c r="AY72" s="288">
        <v>2953</v>
      </c>
      <c r="AZ72" s="288">
        <v>3036</v>
      </c>
      <c r="BA72" s="288">
        <v>3338</v>
      </c>
      <c r="BB72" s="288">
        <v>3415</v>
      </c>
      <c r="BC72" s="288">
        <v>3487</v>
      </c>
      <c r="BD72" s="288">
        <v>3451</v>
      </c>
      <c r="BE72" s="288">
        <v>3242</v>
      </c>
      <c r="BF72" s="38">
        <v>3234</v>
      </c>
      <c r="BG72" s="87">
        <v>3239</v>
      </c>
      <c r="BH72" s="288">
        <v>3038</v>
      </c>
      <c r="BI72" s="288">
        <v>3007</v>
      </c>
      <c r="BJ72" s="288">
        <v>3193</v>
      </c>
      <c r="BK72" s="288">
        <v>3235</v>
      </c>
      <c r="BL72" s="288">
        <v>3296</v>
      </c>
      <c r="BM72" s="288">
        <v>3354</v>
      </c>
      <c r="BN72" s="288">
        <v>3334</v>
      </c>
      <c r="BO72" s="288">
        <v>3328</v>
      </c>
      <c r="BP72" s="288">
        <v>3314</v>
      </c>
      <c r="BQ72" s="288">
        <v>3317</v>
      </c>
      <c r="BR72" s="640">
        <v>3322</v>
      </c>
      <c r="BS72" s="640">
        <v>3244</v>
      </c>
      <c r="BT72" s="640">
        <v>3206</v>
      </c>
      <c r="BU72" s="640">
        <v>3209</v>
      </c>
      <c r="BV72" s="640">
        <v>3081</v>
      </c>
      <c r="BW72" s="640">
        <v>3128</v>
      </c>
      <c r="BX72" s="640">
        <v>3191</v>
      </c>
      <c r="BY72" s="640">
        <v>3155</v>
      </c>
      <c r="BZ72" s="640">
        <v>3165</v>
      </c>
      <c r="CA72" s="640">
        <v>3189</v>
      </c>
      <c r="CB72" s="640">
        <v>3133</v>
      </c>
      <c r="CC72" s="640">
        <v>3040</v>
      </c>
      <c r="CD72" s="640">
        <v>3087</v>
      </c>
      <c r="CE72" s="640">
        <v>3081</v>
      </c>
      <c r="CF72" s="640">
        <f>'1.COBERTURA  DANE'!F73+'1.COBERTURA  DANE'!H73+'1.COBERTURA  DANE'!J73</f>
        <v>3112</v>
      </c>
      <c r="CG72" s="241">
        <f t="shared" si="11"/>
        <v>31</v>
      </c>
      <c r="CH72" s="203">
        <f t="shared" si="12"/>
        <v>1.006166828951639</v>
      </c>
      <c r="CI72" s="241">
        <f t="shared" si="13"/>
        <v>25</v>
      </c>
      <c r="CJ72" s="203">
        <f t="shared" si="14"/>
        <v>0.80984774862325892</v>
      </c>
      <c r="CZ72" s="18">
        <v>819</v>
      </c>
      <c r="DA72" s="18">
        <v>697</v>
      </c>
      <c r="DC72" s="407">
        <v>411</v>
      </c>
      <c r="DD72" s="18" t="s">
        <v>47</v>
      </c>
      <c r="DE72" s="18">
        <v>1126</v>
      </c>
      <c r="DF72" s="18">
        <v>1107</v>
      </c>
      <c r="DG72" s="18">
        <v>1076</v>
      </c>
      <c r="DH72" s="18">
        <v>1058</v>
      </c>
    </row>
    <row r="73" spans="1:112" ht="15" outlineLevel="2">
      <c r="A73" s="84">
        <v>647</v>
      </c>
      <c r="B73" s="27" t="s">
        <v>126</v>
      </c>
      <c r="C73" s="50" t="s">
        <v>53</v>
      </c>
      <c r="D73" s="50">
        <v>1048</v>
      </c>
      <c r="E73" s="50">
        <v>1090</v>
      </c>
      <c r="F73" s="50">
        <v>1096</v>
      </c>
      <c r="G73" s="50">
        <v>1051</v>
      </c>
      <c r="H73" s="50">
        <v>1069</v>
      </c>
      <c r="I73" s="1">
        <v>1021</v>
      </c>
      <c r="J73" s="408">
        <v>1129</v>
      </c>
      <c r="K73" s="288">
        <v>1105</v>
      </c>
      <c r="L73" s="38">
        <v>1057</v>
      </c>
      <c r="M73" s="38">
        <v>1147</v>
      </c>
      <c r="N73" s="38">
        <v>1185</v>
      </c>
      <c r="O73" s="38">
        <v>1202</v>
      </c>
      <c r="P73" s="38">
        <v>1245</v>
      </c>
      <c r="Q73" s="38">
        <v>1233</v>
      </c>
      <c r="R73" s="38">
        <v>1183</v>
      </c>
      <c r="S73" s="38">
        <v>1189</v>
      </c>
      <c r="T73" s="38">
        <v>1184</v>
      </c>
      <c r="U73" s="38">
        <v>1215</v>
      </c>
      <c r="V73" s="132">
        <v>1289</v>
      </c>
      <c r="W73" s="87">
        <v>1139</v>
      </c>
      <c r="X73" s="38">
        <v>1207</v>
      </c>
      <c r="Y73" s="38">
        <v>1272</v>
      </c>
      <c r="Z73" s="38">
        <v>1330</v>
      </c>
      <c r="AA73" s="38">
        <v>1379</v>
      </c>
      <c r="AB73" s="38">
        <v>1499</v>
      </c>
      <c r="AC73" s="38">
        <v>1515</v>
      </c>
      <c r="AD73" s="38">
        <v>1475</v>
      </c>
      <c r="AE73" s="38">
        <v>1393</v>
      </c>
      <c r="AF73" s="38">
        <v>1380</v>
      </c>
      <c r="AG73" s="38">
        <v>1383</v>
      </c>
      <c r="AH73" s="132">
        <v>1413</v>
      </c>
      <c r="AI73" s="87">
        <v>1377</v>
      </c>
      <c r="AJ73" s="38">
        <v>1387</v>
      </c>
      <c r="AK73" s="38">
        <v>1430</v>
      </c>
      <c r="AL73" s="38">
        <v>1454</v>
      </c>
      <c r="AM73" s="38">
        <v>1464</v>
      </c>
      <c r="AN73" s="38">
        <v>1489</v>
      </c>
      <c r="AO73" s="38">
        <v>1536</v>
      </c>
      <c r="AP73" s="38">
        <v>1550</v>
      </c>
      <c r="AQ73" s="38">
        <v>1559</v>
      </c>
      <c r="AR73" s="38">
        <v>1672</v>
      </c>
      <c r="AS73" s="38">
        <v>1589</v>
      </c>
      <c r="AT73" s="132">
        <v>1549</v>
      </c>
      <c r="AU73" s="87">
        <v>1491</v>
      </c>
      <c r="AV73" s="288">
        <v>1460</v>
      </c>
      <c r="AW73" s="288">
        <v>1418</v>
      </c>
      <c r="AX73" s="288">
        <v>1376</v>
      </c>
      <c r="AY73" s="288">
        <v>1338</v>
      </c>
      <c r="AZ73" s="288">
        <v>1318</v>
      </c>
      <c r="BA73" s="288">
        <v>1361</v>
      </c>
      <c r="BB73" s="288">
        <v>1485</v>
      </c>
      <c r="BC73" s="288">
        <v>1534</v>
      </c>
      <c r="BD73" s="288">
        <v>1556</v>
      </c>
      <c r="BE73" s="288">
        <v>1581</v>
      </c>
      <c r="BF73" s="38">
        <v>1503</v>
      </c>
      <c r="BG73" s="87">
        <v>1495</v>
      </c>
      <c r="BH73" s="288">
        <v>1447</v>
      </c>
      <c r="BI73" s="288">
        <v>1404</v>
      </c>
      <c r="BJ73" s="288">
        <v>1431</v>
      </c>
      <c r="BK73" s="288">
        <v>1460</v>
      </c>
      <c r="BL73" s="288">
        <v>1489</v>
      </c>
      <c r="BM73" s="288">
        <v>1554</v>
      </c>
      <c r="BN73" s="288">
        <v>1570</v>
      </c>
      <c r="BO73" s="288">
        <v>1622</v>
      </c>
      <c r="BP73" s="288">
        <v>1600</v>
      </c>
      <c r="BQ73" s="288">
        <v>1579</v>
      </c>
      <c r="BR73" s="640">
        <v>1609</v>
      </c>
      <c r="BS73" s="640">
        <v>1568</v>
      </c>
      <c r="BT73" s="640">
        <v>1564</v>
      </c>
      <c r="BU73" s="640">
        <v>1579</v>
      </c>
      <c r="BV73" s="640">
        <v>1537</v>
      </c>
      <c r="BW73" s="640">
        <v>1550</v>
      </c>
      <c r="BX73" s="640">
        <v>1539</v>
      </c>
      <c r="BY73" s="640">
        <v>1567</v>
      </c>
      <c r="BZ73" s="640">
        <v>1548</v>
      </c>
      <c r="CA73" s="640">
        <v>1598</v>
      </c>
      <c r="CB73" s="640">
        <v>1556</v>
      </c>
      <c r="CC73" s="640">
        <v>1520</v>
      </c>
      <c r="CD73" s="640">
        <v>1528</v>
      </c>
      <c r="CE73" s="640">
        <v>1500</v>
      </c>
      <c r="CF73" s="640">
        <f>'1.COBERTURA  DANE'!F74+'1.COBERTURA  DANE'!H74+'1.COBERTURA  DANE'!J74</f>
        <v>1479</v>
      </c>
      <c r="CG73" s="241">
        <f t="shared" si="11"/>
        <v>-21</v>
      </c>
      <c r="CH73" s="203">
        <f t="shared" si="12"/>
        <v>-1.4000000000000001</v>
      </c>
      <c r="CI73" s="241">
        <f t="shared" si="13"/>
        <v>-49</v>
      </c>
      <c r="CJ73" s="203">
        <f t="shared" si="14"/>
        <v>-3.2068062827225132</v>
      </c>
      <c r="CZ73" s="18">
        <v>854</v>
      </c>
      <c r="DA73" s="18">
        <v>1020</v>
      </c>
      <c r="DC73" s="407">
        <v>425</v>
      </c>
      <c r="DD73" s="18" t="s">
        <v>48</v>
      </c>
      <c r="DE73" s="18">
        <v>1688</v>
      </c>
      <c r="DF73" s="18">
        <v>1647</v>
      </c>
      <c r="DG73" s="18">
        <v>1603</v>
      </c>
      <c r="DH73" s="18">
        <v>1586</v>
      </c>
    </row>
    <row r="74" spans="1:112" ht="15" outlineLevel="2">
      <c r="A74" s="84">
        <v>658</v>
      </c>
      <c r="B74" s="27" t="s">
        <v>126</v>
      </c>
      <c r="C74" s="54" t="s">
        <v>92</v>
      </c>
      <c r="D74" s="50">
        <v>1095</v>
      </c>
      <c r="E74" s="50">
        <v>1091</v>
      </c>
      <c r="F74" s="50">
        <v>1085</v>
      </c>
      <c r="G74" s="50">
        <v>1112</v>
      </c>
      <c r="H74" s="50">
        <v>1093</v>
      </c>
      <c r="I74" s="1">
        <v>1063</v>
      </c>
      <c r="J74" s="408">
        <v>1112</v>
      </c>
      <c r="K74" s="288">
        <v>1069</v>
      </c>
      <c r="L74" s="38">
        <v>1034</v>
      </c>
      <c r="M74" s="38">
        <v>1032</v>
      </c>
      <c r="N74" s="38">
        <v>1040</v>
      </c>
      <c r="O74" s="38">
        <v>1031</v>
      </c>
      <c r="P74" s="38">
        <v>1082</v>
      </c>
      <c r="Q74" s="38">
        <v>1062</v>
      </c>
      <c r="R74" s="38">
        <v>1041</v>
      </c>
      <c r="S74" s="38">
        <v>1066</v>
      </c>
      <c r="T74" s="38">
        <v>1062</v>
      </c>
      <c r="U74" s="38">
        <v>1096</v>
      </c>
      <c r="V74" s="132">
        <v>1133</v>
      </c>
      <c r="W74" s="87">
        <v>1049</v>
      </c>
      <c r="X74" s="38">
        <v>1046</v>
      </c>
      <c r="Y74" s="38">
        <v>1108</v>
      </c>
      <c r="Z74" s="38">
        <v>1122</v>
      </c>
      <c r="AA74" s="38">
        <v>1186</v>
      </c>
      <c r="AB74" s="38">
        <v>1236</v>
      </c>
      <c r="AC74" s="38">
        <v>1201</v>
      </c>
      <c r="AD74" s="38">
        <v>1214</v>
      </c>
      <c r="AE74" s="38">
        <v>1190</v>
      </c>
      <c r="AF74" s="38">
        <v>1185</v>
      </c>
      <c r="AG74" s="38">
        <v>1208</v>
      </c>
      <c r="AH74" s="132">
        <v>1161</v>
      </c>
      <c r="AI74" s="87">
        <v>1109</v>
      </c>
      <c r="AJ74" s="38">
        <v>1101</v>
      </c>
      <c r="AK74" s="38">
        <v>1149</v>
      </c>
      <c r="AL74" s="38">
        <v>1174</v>
      </c>
      <c r="AM74" s="38">
        <v>1153</v>
      </c>
      <c r="AN74" s="38">
        <v>1170</v>
      </c>
      <c r="AO74" s="38">
        <v>1163</v>
      </c>
      <c r="AP74" s="38">
        <v>1220</v>
      </c>
      <c r="AQ74" s="38">
        <v>1216</v>
      </c>
      <c r="AR74" s="38">
        <v>1216</v>
      </c>
      <c r="AS74" s="38">
        <v>1194</v>
      </c>
      <c r="AT74" s="132">
        <v>1154</v>
      </c>
      <c r="AU74" s="87">
        <v>1102</v>
      </c>
      <c r="AV74" s="288">
        <v>1099</v>
      </c>
      <c r="AW74" s="288">
        <v>1059</v>
      </c>
      <c r="AX74" s="288">
        <v>1033</v>
      </c>
      <c r="AY74" s="288">
        <v>996</v>
      </c>
      <c r="AZ74" s="288">
        <v>982</v>
      </c>
      <c r="BA74" s="288">
        <v>1019</v>
      </c>
      <c r="BB74" s="288">
        <v>995</v>
      </c>
      <c r="BC74" s="288">
        <v>1002</v>
      </c>
      <c r="BD74" s="288">
        <v>990</v>
      </c>
      <c r="BE74" s="288">
        <v>1003</v>
      </c>
      <c r="BF74" s="38">
        <v>1047</v>
      </c>
      <c r="BG74" s="87">
        <v>1108</v>
      </c>
      <c r="BH74" s="288">
        <v>1051</v>
      </c>
      <c r="BI74" s="288">
        <v>1036</v>
      </c>
      <c r="BJ74" s="288">
        <v>1069</v>
      </c>
      <c r="BK74" s="288">
        <v>1038</v>
      </c>
      <c r="BL74" s="288">
        <v>1089</v>
      </c>
      <c r="BM74" s="288">
        <v>1116</v>
      </c>
      <c r="BN74" s="288">
        <v>1118</v>
      </c>
      <c r="BO74" s="288">
        <v>1156</v>
      </c>
      <c r="BP74" s="288">
        <v>1171</v>
      </c>
      <c r="BQ74" s="288">
        <v>1148</v>
      </c>
      <c r="BR74" s="640">
        <v>1142</v>
      </c>
      <c r="BS74" s="640">
        <v>1113</v>
      </c>
      <c r="BT74" s="640">
        <v>1136</v>
      </c>
      <c r="BU74" s="640">
        <v>1160</v>
      </c>
      <c r="BV74" s="640">
        <v>1126</v>
      </c>
      <c r="BW74" s="640">
        <v>1121</v>
      </c>
      <c r="BX74" s="640">
        <v>1156</v>
      </c>
      <c r="BY74" s="640">
        <v>1118</v>
      </c>
      <c r="BZ74" s="640">
        <v>1111</v>
      </c>
      <c r="CA74" s="640">
        <v>1148</v>
      </c>
      <c r="CB74" s="640">
        <v>1158</v>
      </c>
      <c r="CC74" s="640">
        <v>1156</v>
      </c>
      <c r="CD74" s="640">
        <v>1178</v>
      </c>
      <c r="CE74" s="640">
        <v>1134</v>
      </c>
      <c r="CF74" s="640">
        <f>'1.COBERTURA  DANE'!F75+'1.COBERTURA  DANE'!H75+'1.COBERTURA  DANE'!J75</f>
        <v>1101</v>
      </c>
      <c r="CG74" s="241">
        <f t="shared" si="11"/>
        <v>-33</v>
      </c>
      <c r="CH74" s="203">
        <f t="shared" si="12"/>
        <v>-2.9100529100529098</v>
      </c>
      <c r="CI74" s="241">
        <f t="shared" si="13"/>
        <v>-77</v>
      </c>
      <c r="CJ74" s="203">
        <f t="shared" si="14"/>
        <v>-6.5365025466893041</v>
      </c>
      <c r="CZ74" s="18">
        <v>887</v>
      </c>
      <c r="DA74" s="18">
        <v>13524</v>
      </c>
      <c r="DC74" s="407">
        <v>440</v>
      </c>
      <c r="DD74" s="18" t="s">
        <v>84</v>
      </c>
      <c r="DE74" s="18">
        <v>24963</v>
      </c>
      <c r="DF74" s="18">
        <v>24802</v>
      </c>
      <c r="DG74" s="18">
        <v>24629</v>
      </c>
      <c r="DH74" s="18">
        <v>24477</v>
      </c>
    </row>
    <row r="75" spans="1:112" ht="15" outlineLevel="2">
      <c r="A75" s="84">
        <v>664</v>
      </c>
      <c r="B75" s="27" t="s">
        <v>126</v>
      </c>
      <c r="C75" s="51" t="s">
        <v>129</v>
      </c>
      <c r="D75" s="50">
        <v>11728</v>
      </c>
      <c r="E75" s="51">
        <v>11701</v>
      </c>
      <c r="F75" s="50">
        <v>11855</v>
      </c>
      <c r="G75" s="50">
        <v>12022</v>
      </c>
      <c r="H75" s="50">
        <v>12074</v>
      </c>
      <c r="I75" s="1">
        <v>11991</v>
      </c>
      <c r="J75" s="408">
        <v>12065</v>
      </c>
      <c r="K75" s="288">
        <v>11905</v>
      </c>
      <c r="L75" s="38">
        <v>11750</v>
      </c>
      <c r="M75" s="38">
        <v>11771</v>
      </c>
      <c r="N75" s="38">
        <v>11864</v>
      </c>
      <c r="O75" s="38">
        <v>11820</v>
      </c>
      <c r="P75" s="38">
        <v>12346</v>
      </c>
      <c r="Q75" s="38">
        <v>12143</v>
      </c>
      <c r="R75" s="38">
        <v>11848</v>
      </c>
      <c r="S75" s="38">
        <v>11993</v>
      </c>
      <c r="T75" s="38">
        <v>11952</v>
      </c>
      <c r="U75" s="38">
        <v>12053</v>
      </c>
      <c r="V75" s="132">
        <v>12376</v>
      </c>
      <c r="W75" s="87">
        <v>11751</v>
      </c>
      <c r="X75" s="38">
        <v>11742</v>
      </c>
      <c r="Y75" s="38">
        <v>11962</v>
      </c>
      <c r="Z75" s="38">
        <v>11978</v>
      </c>
      <c r="AA75" s="38">
        <v>12312</v>
      </c>
      <c r="AB75" s="38">
        <v>12390</v>
      </c>
      <c r="AC75" s="38">
        <v>12325</v>
      </c>
      <c r="AD75" s="38">
        <v>12459</v>
      </c>
      <c r="AE75" s="38">
        <v>12336</v>
      </c>
      <c r="AF75" s="38">
        <v>12404</v>
      </c>
      <c r="AG75" s="38">
        <v>12413</v>
      </c>
      <c r="AH75" s="132">
        <v>12357</v>
      </c>
      <c r="AI75" s="87">
        <v>12315</v>
      </c>
      <c r="AJ75" s="38">
        <v>12218</v>
      </c>
      <c r="AK75" s="38">
        <v>12126</v>
      </c>
      <c r="AL75" s="38">
        <v>12125</v>
      </c>
      <c r="AM75" s="38">
        <v>12264</v>
      </c>
      <c r="AN75" s="38">
        <v>12510</v>
      </c>
      <c r="AO75" s="38">
        <v>12513</v>
      </c>
      <c r="AP75" s="38">
        <v>12886</v>
      </c>
      <c r="AQ75" s="38">
        <v>12984</v>
      </c>
      <c r="AR75" s="38">
        <v>13208</v>
      </c>
      <c r="AS75" s="38">
        <v>13250</v>
      </c>
      <c r="AT75" s="132">
        <v>13048</v>
      </c>
      <c r="AU75" s="87">
        <v>12844</v>
      </c>
      <c r="AV75" s="288">
        <v>12692</v>
      </c>
      <c r="AW75" s="288">
        <v>12777</v>
      </c>
      <c r="AX75" s="288">
        <v>12862</v>
      </c>
      <c r="AY75" s="288">
        <v>12789</v>
      </c>
      <c r="AZ75" s="288">
        <v>13009</v>
      </c>
      <c r="BA75" s="288">
        <v>13381</v>
      </c>
      <c r="BB75" s="288">
        <v>13560</v>
      </c>
      <c r="BC75" s="288">
        <v>13732</v>
      </c>
      <c r="BD75" s="288">
        <v>13839</v>
      </c>
      <c r="BE75" s="288">
        <v>13587</v>
      </c>
      <c r="BF75" s="38">
        <v>13594</v>
      </c>
      <c r="BG75" s="87">
        <v>13501</v>
      </c>
      <c r="BH75" s="288">
        <v>13418</v>
      </c>
      <c r="BI75" s="288">
        <v>13525</v>
      </c>
      <c r="BJ75" s="288">
        <v>13771</v>
      </c>
      <c r="BK75" s="288">
        <v>13712</v>
      </c>
      <c r="BL75" s="288">
        <v>13874</v>
      </c>
      <c r="BM75" s="288">
        <v>14043</v>
      </c>
      <c r="BN75" s="288">
        <v>14111</v>
      </c>
      <c r="BO75" s="288">
        <v>14256</v>
      </c>
      <c r="BP75" s="288">
        <v>14428</v>
      </c>
      <c r="BQ75" s="288">
        <v>14337</v>
      </c>
      <c r="BR75" s="640">
        <v>14293</v>
      </c>
      <c r="BS75" s="640">
        <v>14140</v>
      </c>
      <c r="BT75" s="640">
        <v>14153</v>
      </c>
      <c r="BU75" s="640">
        <v>14314</v>
      </c>
      <c r="BV75" s="640">
        <v>14155</v>
      </c>
      <c r="BW75" s="640">
        <v>14125</v>
      </c>
      <c r="BX75" s="640">
        <v>14185</v>
      </c>
      <c r="BY75" s="640">
        <v>14147</v>
      </c>
      <c r="BZ75" s="640">
        <v>14253</v>
      </c>
      <c r="CA75" s="640">
        <v>14428</v>
      </c>
      <c r="CB75" s="640">
        <v>14405</v>
      </c>
      <c r="CC75" s="640">
        <v>14356</v>
      </c>
      <c r="CD75" s="640">
        <v>14439</v>
      </c>
      <c r="CE75" s="640">
        <v>14242</v>
      </c>
      <c r="CF75" s="640">
        <f>'1.COBERTURA  DANE'!F76+'1.COBERTURA  DANE'!H76+'1.COBERTURA  DANE'!J76</f>
        <v>14239</v>
      </c>
      <c r="CG75" s="241">
        <f t="shared" si="11"/>
        <v>-3</v>
      </c>
      <c r="CH75" s="203">
        <f t="shared" si="12"/>
        <v>-2.1064457239151804E-2</v>
      </c>
      <c r="CI75" s="241">
        <f t="shared" si="13"/>
        <v>-200</v>
      </c>
      <c r="CJ75" s="203">
        <f t="shared" si="14"/>
        <v>-1.3851374748943832</v>
      </c>
      <c r="CZ75" s="18">
        <v>2</v>
      </c>
      <c r="DA75" s="18">
        <v>2591</v>
      </c>
      <c r="DC75" s="407">
        <v>467</v>
      </c>
      <c r="DD75" s="18" t="s">
        <v>85</v>
      </c>
      <c r="DE75" s="18">
        <v>957</v>
      </c>
      <c r="DF75" s="18">
        <v>975</v>
      </c>
      <c r="DG75" s="18">
        <v>942</v>
      </c>
      <c r="DH75" s="18">
        <v>947</v>
      </c>
    </row>
    <row r="76" spans="1:112" ht="15" outlineLevel="2">
      <c r="A76" s="84">
        <v>686</v>
      </c>
      <c r="B76" s="27" t="s">
        <v>126</v>
      </c>
      <c r="C76" s="55" t="s">
        <v>130</v>
      </c>
      <c r="D76" s="50">
        <v>14504</v>
      </c>
      <c r="E76" s="55">
        <v>14435</v>
      </c>
      <c r="F76" s="50">
        <v>14547</v>
      </c>
      <c r="G76" s="50">
        <v>14596</v>
      </c>
      <c r="H76" s="50">
        <v>14670</v>
      </c>
      <c r="I76" s="1">
        <v>14570</v>
      </c>
      <c r="J76" s="408">
        <v>14813</v>
      </c>
      <c r="K76" s="288">
        <v>14631</v>
      </c>
      <c r="L76" s="38">
        <v>14224</v>
      </c>
      <c r="M76" s="38">
        <v>14406</v>
      </c>
      <c r="N76" s="38">
        <v>14596</v>
      </c>
      <c r="O76" s="38">
        <v>14691</v>
      </c>
      <c r="P76" s="38">
        <v>15092</v>
      </c>
      <c r="Q76" s="38">
        <v>14896</v>
      </c>
      <c r="R76" s="38">
        <v>14589</v>
      </c>
      <c r="S76" s="38">
        <v>14668</v>
      </c>
      <c r="T76" s="38">
        <v>14835</v>
      </c>
      <c r="U76" s="38">
        <v>14880</v>
      </c>
      <c r="V76" s="132">
        <v>15412</v>
      </c>
      <c r="W76" s="87">
        <v>14339</v>
      </c>
      <c r="X76" s="38">
        <v>14363</v>
      </c>
      <c r="Y76" s="38">
        <v>14749</v>
      </c>
      <c r="Z76" s="38">
        <v>14955</v>
      </c>
      <c r="AA76" s="38">
        <v>15428</v>
      </c>
      <c r="AB76" s="38">
        <v>15677</v>
      </c>
      <c r="AC76" s="38">
        <v>15641</v>
      </c>
      <c r="AD76" s="38">
        <v>15677</v>
      </c>
      <c r="AE76" s="38">
        <v>15487</v>
      </c>
      <c r="AF76" s="38">
        <v>15625</v>
      </c>
      <c r="AG76" s="38">
        <v>15686</v>
      </c>
      <c r="AH76" s="132">
        <v>15625</v>
      </c>
      <c r="AI76" s="87">
        <v>15483</v>
      </c>
      <c r="AJ76" s="38">
        <v>15415</v>
      </c>
      <c r="AK76" s="38">
        <v>15543</v>
      </c>
      <c r="AL76" s="38">
        <v>15639</v>
      </c>
      <c r="AM76" s="38">
        <v>15784</v>
      </c>
      <c r="AN76" s="38">
        <v>15985</v>
      </c>
      <c r="AO76" s="38">
        <v>16102</v>
      </c>
      <c r="AP76" s="38">
        <v>16584</v>
      </c>
      <c r="AQ76" s="38">
        <v>16610</v>
      </c>
      <c r="AR76" s="38">
        <v>16824</v>
      </c>
      <c r="AS76" s="38">
        <v>16846</v>
      </c>
      <c r="AT76" s="132">
        <v>16560</v>
      </c>
      <c r="AU76" s="87">
        <v>16298</v>
      </c>
      <c r="AV76" s="288">
        <v>16026</v>
      </c>
      <c r="AW76" s="288">
        <v>15917</v>
      </c>
      <c r="AX76" s="288">
        <v>16154</v>
      </c>
      <c r="AY76" s="288">
        <v>16275</v>
      </c>
      <c r="AZ76" s="288">
        <v>16446</v>
      </c>
      <c r="BA76" s="288">
        <v>16943</v>
      </c>
      <c r="BB76" s="288">
        <v>17103</v>
      </c>
      <c r="BC76" s="288">
        <v>17282</v>
      </c>
      <c r="BD76" s="288">
        <v>17421</v>
      </c>
      <c r="BE76" s="288">
        <v>17206</v>
      </c>
      <c r="BF76" s="38">
        <v>17222</v>
      </c>
      <c r="BG76" s="87">
        <v>16977</v>
      </c>
      <c r="BH76" s="288">
        <v>16873</v>
      </c>
      <c r="BI76" s="288">
        <v>17178</v>
      </c>
      <c r="BJ76" s="288">
        <v>17347</v>
      </c>
      <c r="BK76" s="288">
        <v>17438</v>
      </c>
      <c r="BL76" s="288">
        <v>17728</v>
      </c>
      <c r="BM76" s="288">
        <v>17849</v>
      </c>
      <c r="BN76" s="288">
        <v>17875</v>
      </c>
      <c r="BO76" s="288">
        <v>17942</v>
      </c>
      <c r="BP76" s="288">
        <v>18178</v>
      </c>
      <c r="BQ76" s="288">
        <v>18070</v>
      </c>
      <c r="BR76" s="640">
        <v>17905</v>
      </c>
      <c r="BS76" s="640">
        <v>17630</v>
      </c>
      <c r="BT76" s="640">
        <v>17468</v>
      </c>
      <c r="BU76" s="640">
        <v>17907</v>
      </c>
      <c r="BV76" s="640">
        <v>17927</v>
      </c>
      <c r="BW76" s="640">
        <v>17913</v>
      </c>
      <c r="BX76" s="640">
        <v>18151</v>
      </c>
      <c r="BY76" s="640">
        <v>18218</v>
      </c>
      <c r="BZ76" s="640">
        <v>18205</v>
      </c>
      <c r="CA76" s="640">
        <v>18770</v>
      </c>
      <c r="CB76" s="640">
        <v>18789</v>
      </c>
      <c r="CC76" s="640">
        <v>18829</v>
      </c>
      <c r="CD76" s="640">
        <v>18938</v>
      </c>
      <c r="CE76" s="640">
        <v>18669</v>
      </c>
      <c r="CF76" s="640">
        <f>'1.COBERTURA  DANE'!F77+'1.COBERTURA  DANE'!H77+'1.COBERTURA  DANE'!J77</f>
        <v>18772</v>
      </c>
      <c r="CG76" s="241">
        <f t="shared" si="11"/>
        <v>103</v>
      </c>
      <c r="CH76" s="203">
        <f t="shared" si="12"/>
        <v>0.55171674969200279</v>
      </c>
      <c r="CI76" s="241">
        <f t="shared" si="13"/>
        <v>-166</v>
      </c>
      <c r="CJ76" s="203">
        <f t="shared" si="14"/>
        <v>-0.87654451367620656</v>
      </c>
      <c r="CZ76" s="18">
        <v>21</v>
      </c>
      <c r="DA76" s="18">
        <v>655</v>
      </c>
      <c r="DC76" s="407">
        <v>475</v>
      </c>
      <c r="DD76" s="18" t="s">
        <v>849</v>
      </c>
      <c r="DE76" s="18">
        <v>128</v>
      </c>
      <c r="DF76" s="18">
        <v>137</v>
      </c>
      <c r="DG76" s="18">
        <v>137</v>
      </c>
      <c r="DH76" s="18">
        <v>128</v>
      </c>
    </row>
    <row r="77" spans="1:112" ht="15" outlineLevel="2">
      <c r="A77" s="84">
        <v>819</v>
      </c>
      <c r="B77" s="27" t="s">
        <v>126</v>
      </c>
      <c r="C77" s="50" t="s">
        <v>58</v>
      </c>
      <c r="D77" s="50">
        <v>607</v>
      </c>
      <c r="E77" s="50">
        <v>590</v>
      </c>
      <c r="F77" s="50">
        <v>623</v>
      </c>
      <c r="G77" s="50">
        <v>655</v>
      </c>
      <c r="H77" s="50">
        <v>696</v>
      </c>
      <c r="I77" s="1">
        <v>678</v>
      </c>
      <c r="J77" s="408">
        <v>697</v>
      </c>
      <c r="K77" s="288">
        <v>656</v>
      </c>
      <c r="L77" s="38">
        <v>593</v>
      </c>
      <c r="M77" s="38">
        <v>693</v>
      </c>
      <c r="N77" s="38">
        <v>697</v>
      </c>
      <c r="O77" s="38">
        <v>666</v>
      </c>
      <c r="P77" s="38">
        <v>675</v>
      </c>
      <c r="Q77" s="38">
        <v>675</v>
      </c>
      <c r="R77" s="38">
        <v>862</v>
      </c>
      <c r="S77" s="38">
        <v>878</v>
      </c>
      <c r="T77" s="38">
        <v>930</v>
      </c>
      <c r="U77" s="38">
        <v>988</v>
      </c>
      <c r="V77" s="132">
        <v>861</v>
      </c>
      <c r="W77" s="87">
        <v>773</v>
      </c>
      <c r="X77" s="38">
        <v>778</v>
      </c>
      <c r="Y77" s="38">
        <v>873</v>
      </c>
      <c r="Z77" s="38">
        <v>908</v>
      </c>
      <c r="AA77" s="38">
        <v>1015</v>
      </c>
      <c r="AB77" s="38">
        <v>1143</v>
      </c>
      <c r="AC77" s="38">
        <v>1182</v>
      </c>
      <c r="AD77" s="38">
        <v>1243</v>
      </c>
      <c r="AE77" s="38">
        <v>1301</v>
      </c>
      <c r="AF77" s="38">
        <v>1460</v>
      </c>
      <c r="AG77" s="38">
        <v>1553</v>
      </c>
      <c r="AH77" s="132">
        <v>1610</v>
      </c>
      <c r="AI77" s="87">
        <v>1608</v>
      </c>
      <c r="AJ77" s="38">
        <v>1616</v>
      </c>
      <c r="AK77" s="38">
        <v>1591</v>
      </c>
      <c r="AL77" s="38">
        <v>1586</v>
      </c>
      <c r="AM77" s="38">
        <v>1496</v>
      </c>
      <c r="AN77" s="38">
        <v>1473</v>
      </c>
      <c r="AO77" s="38">
        <v>1458</v>
      </c>
      <c r="AP77" s="38">
        <v>1464</v>
      </c>
      <c r="AQ77" s="38">
        <v>1489</v>
      </c>
      <c r="AR77" s="38">
        <v>1515</v>
      </c>
      <c r="AS77" s="38">
        <v>1477</v>
      </c>
      <c r="AT77" s="132">
        <v>1407</v>
      </c>
      <c r="AU77" s="87">
        <v>1354</v>
      </c>
      <c r="AV77" s="288">
        <v>1259</v>
      </c>
      <c r="AW77" s="288">
        <v>1222</v>
      </c>
      <c r="AX77" s="288">
        <v>1189</v>
      </c>
      <c r="AY77" s="288">
        <v>1169</v>
      </c>
      <c r="AZ77" s="288">
        <v>1174</v>
      </c>
      <c r="BA77" s="288">
        <v>1247</v>
      </c>
      <c r="BB77" s="288">
        <v>1250</v>
      </c>
      <c r="BC77" s="288">
        <v>1277</v>
      </c>
      <c r="BD77" s="288">
        <v>1279</v>
      </c>
      <c r="BE77" s="288">
        <v>1226</v>
      </c>
      <c r="BF77" s="38">
        <v>1197</v>
      </c>
      <c r="BG77" s="87">
        <v>1145</v>
      </c>
      <c r="BH77" s="288">
        <v>1125</v>
      </c>
      <c r="BI77" s="288">
        <v>1105</v>
      </c>
      <c r="BJ77" s="288">
        <v>1124</v>
      </c>
      <c r="BK77" s="288">
        <v>1166</v>
      </c>
      <c r="BL77" s="288">
        <v>1202</v>
      </c>
      <c r="BM77" s="288">
        <v>1246</v>
      </c>
      <c r="BN77" s="288">
        <v>1231</v>
      </c>
      <c r="BO77" s="288">
        <v>1227</v>
      </c>
      <c r="BP77" s="288">
        <v>1201</v>
      </c>
      <c r="BQ77" s="288">
        <v>1194</v>
      </c>
      <c r="BR77" s="640">
        <v>1170</v>
      </c>
      <c r="BS77" s="640">
        <v>1100</v>
      </c>
      <c r="BT77" s="640">
        <v>1087</v>
      </c>
      <c r="BU77" s="640">
        <v>1078</v>
      </c>
      <c r="BV77" s="640">
        <v>1006</v>
      </c>
      <c r="BW77" s="640">
        <v>1075</v>
      </c>
      <c r="BX77" s="640">
        <v>1072</v>
      </c>
      <c r="BY77" s="640">
        <v>1076</v>
      </c>
      <c r="BZ77" s="640">
        <v>1091</v>
      </c>
      <c r="CA77" s="640">
        <v>1105</v>
      </c>
      <c r="CB77" s="640">
        <v>1093</v>
      </c>
      <c r="CC77" s="640">
        <v>1075</v>
      </c>
      <c r="CD77" s="640">
        <v>1128</v>
      </c>
      <c r="CE77" s="640">
        <v>1147</v>
      </c>
      <c r="CF77" s="640">
        <f>'1.COBERTURA  DANE'!F78+'1.COBERTURA  DANE'!H78+'1.COBERTURA  DANE'!J78</f>
        <v>1153</v>
      </c>
      <c r="CG77" s="241">
        <f t="shared" si="11"/>
        <v>6</v>
      </c>
      <c r="CH77" s="203">
        <f t="shared" si="12"/>
        <v>0.52310374891020051</v>
      </c>
      <c r="CI77" s="241">
        <f t="shared" si="13"/>
        <v>25</v>
      </c>
      <c r="CJ77" s="203">
        <f t="shared" si="14"/>
        <v>2.2163120567375887</v>
      </c>
      <c r="CZ77" s="18">
        <v>55</v>
      </c>
      <c r="DA77" s="18">
        <v>690</v>
      </c>
      <c r="DC77" s="407">
        <v>480</v>
      </c>
      <c r="DD77" s="18" t="s">
        <v>850</v>
      </c>
      <c r="DE77" s="18">
        <v>1625</v>
      </c>
      <c r="DF77" s="18">
        <v>1628</v>
      </c>
      <c r="DG77" s="18">
        <v>1547</v>
      </c>
      <c r="DH77" s="18">
        <v>1530</v>
      </c>
    </row>
    <row r="78" spans="1:112" ht="15" outlineLevel="2">
      <c r="A78" s="84">
        <v>854</v>
      </c>
      <c r="B78" s="27" t="s">
        <v>126</v>
      </c>
      <c r="C78" s="50" t="s">
        <v>102</v>
      </c>
      <c r="D78" s="50">
        <v>858</v>
      </c>
      <c r="E78" s="50">
        <v>873</v>
      </c>
      <c r="F78" s="50">
        <v>882</v>
      </c>
      <c r="G78" s="50">
        <v>970</v>
      </c>
      <c r="H78" s="50">
        <v>982</v>
      </c>
      <c r="I78" s="1">
        <v>969</v>
      </c>
      <c r="J78" s="408">
        <v>1020</v>
      </c>
      <c r="K78" s="288">
        <v>961</v>
      </c>
      <c r="L78" s="38">
        <v>905</v>
      </c>
      <c r="M78" s="38">
        <v>943</v>
      </c>
      <c r="N78" s="38">
        <v>887</v>
      </c>
      <c r="O78" s="38">
        <v>919</v>
      </c>
      <c r="P78" s="38">
        <v>962</v>
      </c>
      <c r="Q78" s="38">
        <v>946</v>
      </c>
      <c r="R78" s="38">
        <v>948</v>
      </c>
      <c r="S78" s="38">
        <v>949</v>
      </c>
      <c r="T78" s="38">
        <v>926</v>
      </c>
      <c r="U78" s="38">
        <v>948</v>
      </c>
      <c r="V78" s="132">
        <v>1054</v>
      </c>
      <c r="W78" s="87">
        <v>916</v>
      </c>
      <c r="X78" s="38">
        <v>950</v>
      </c>
      <c r="Y78" s="38">
        <v>1102</v>
      </c>
      <c r="Z78" s="38">
        <v>1125</v>
      </c>
      <c r="AA78" s="38">
        <v>1147</v>
      </c>
      <c r="AB78" s="38">
        <v>1216</v>
      </c>
      <c r="AC78" s="38">
        <v>1180</v>
      </c>
      <c r="AD78" s="38">
        <v>1186</v>
      </c>
      <c r="AE78" s="38">
        <v>1177</v>
      </c>
      <c r="AF78" s="38">
        <v>1185</v>
      </c>
      <c r="AG78" s="38">
        <v>1179</v>
      </c>
      <c r="AH78" s="132">
        <v>1092</v>
      </c>
      <c r="AI78" s="87">
        <v>1071</v>
      </c>
      <c r="AJ78" s="38">
        <v>1111</v>
      </c>
      <c r="AK78" s="38">
        <v>1156</v>
      </c>
      <c r="AL78" s="38">
        <v>1209</v>
      </c>
      <c r="AM78" s="38">
        <v>1258</v>
      </c>
      <c r="AN78" s="38">
        <v>1286</v>
      </c>
      <c r="AO78" s="38">
        <v>1374</v>
      </c>
      <c r="AP78" s="38">
        <v>1448</v>
      </c>
      <c r="AQ78" s="38">
        <v>1535</v>
      </c>
      <c r="AR78" s="38">
        <v>1633</v>
      </c>
      <c r="AS78" s="38">
        <v>1586</v>
      </c>
      <c r="AT78" s="132">
        <v>1512</v>
      </c>
      <c r="AU78" s="87">
        <v>1448</v>
      </c>
      <c r="AV78" s="288">
        <v>1343</v>
      </c>
      <c r="AW78" s="288">
        <v>1400</v>
      </c>
      <c r="AX78" s="288">
        <v>1389</v>
      </c>
      <c r="AY78" s="288">
        <v>1387</v>
      </c>
      <c r="AZ78" s="288">
        <v>1375</v>
      </c>
      <c r="BA78" s="288">
        <v>1391</v>
      </c>
      <c r="BB78" s="288">
        <v>1392</v>
      </c>
      <c r="BC78" s="288">
        <v>1397</v>
      </c>
      <c r="BD78" s="288">
        <v>1394</v>
      </c>
      <c r="BE78" s="288">
        <v>1319</v>
      </c>
      <c r="BF78" s="38">
        <v>1415</v>
      </c>
      <c r="BG78" s="87">
        <v>1512</v>
      </c>
      <c r="BH78" s="288">
        <v>1442</v>
      </c>
      <c r="BI78" s="288">
        <v>1364</v>
      </c>
      <c r="BJ78" s="288">
        <v>1420</v>
      </c>
      <c r="BK78" s="288">
        <v>1477</v>
      </c>
      <c r="BL78" s="288">
        <v>1749</v>
      </c>
      <c r="BM78" s="288">
        <v>1697</v>
      </c>
      <c r="BN78" s="288">
        <v>1687</v>
      </c>
      <c r="BO78" s="288">
        <v>1666</v>
      </c>
      <c r="BP78" s="288">
        <v>1672</v>
      </c>
      <c r="BQ78" s="288">
        <v>1661</v>
      </c>
      <c r="BR78" s="640">
        <v>1704</v>
      </c>
      <c r="BS78" s="640">
        <v>1677</v>
      </c>
      <c r="BT78" s="640">
        <v>1675</v>
      </c>
      <c r="BU78" s="640">
        <v>1629</v>
      </c>
      <c r="BV78" s="640">
        <v>1539</v>
      </c>
      <c r="BW78" s="640">
        <v>1607</v>
      </c>
      <c r="BX78" s="640">
        <v>1642</v>
      </c>
      <c r="BY78" s="640">
        <v>1654</v>
      </c>
      <c r="BZ78" s="640">
        <v>1616</v>
      </c>
      <c r="CA78" s="640">
        <v>1618</v>
      </c>
      <c r="CB78" s="640">
        <v>1614</v>
      </c>
      <c r="CC78" s="640">
        <v>1607</v>
      </c>
      <c r="CD78" s="640">
        <v>1613</v>
      </c>
      <c r="CE78" s="640">
        <v>1612</v>
      </c>
      <c r="CF78" s="640">
        <f>'1.COBERTURA  DANE'!F79+'1.COBERTURA  DANE'!H79+'1.COBERTURA  DANE'!J79</f>
        <v>1526</v>
      </c>
      <c r="CG78" s="241">
        <f t="shared" si="11"/>
        <v>-86</v>
      </c>
      <c r="CH78" s="203">
        <f t="shared" si="12"/>
        <v>-5.3349875930521087</v>
      </c>
      <c r="CI78" s="241">
        <f t="shared" si="13"/>
        <v>-87</v>
      </c>
      <c r="CJ78" s="203">
        <f t="shared" si="14"/>
        <v>-5.3936763794172355</v>
      </c>
      <c r="CZ78" s="18">
        <v>148</v>
      </c>
      <c r="DA78" s="18">
        <v>18769</v>
      </c>
      <c r="DC78" s="407">
        <v>483</v>
      </c>
      <c r="DD78" s="18" t="s">
        <v>116</v>
      </c>
      <c r="DE78" s="18">
        <v>809</v>
      </c>
      <c r="DF78" s="18">
        <v>796</v>
      </c>
      <c r="DG78" s="18">
        <v>757</v>
      </c>
      <c r="DH78" s="18">
        <v>762</v>
      </c>
    </row>
    <row r="79" spans="1:112" ht="15" outlineLevel="2">
      <c r="A79" s="84">
        <v>887</v>
      </c>
      <c r="B79" s="27" t="s">
        <v>126</v>
      </c>
      <c r="C79" s="50" t="s">
        <v>29</v>
      </c>
      <c r="D79" s="50">
        <v>12860</v>
      </c>
      <c r="E79" s="50">
        <v>12817</v>
      </c>
      <c r="F79" s="50">
        <v>13028</v>
      </c>
      <c r="G79" s="50">
        <v>13163</v>
      </c>
      <c r="H79" s="50">
        <v>13372</v>
      </c>
      <c r="I79" s="1">
        <v>13388</v>
      </c>
      <c r="J79" s="408">
        <v>13524</v>
      </c>
      <c r="K79" s="288">
        <v>12896</v>
      </c>
      <c r="L79" s="38">
        <v>12352</v>
      </c>
      <c r="M79" s="38">
        <v>12356</v>
      </c>
      <c r="N79" s="38">
        <v>12729</v>
      </c>
      <c r="O79" s="38">
        <v>12725</v>
      </c>
      <c r="P79" s="38">
        <v>13181</v>
      </c>
      <c r="Q79" s="38">
        <v>12915</v>
      </c>
      <c r="R79" s="38">
        <v>12786</v>
      </c>
      <c r="S79" s="38">
        <v>12825</v>
      </c>
      <c r="T79" s="38">
        <v>12788</v>
      </c>
      <c r="U79" s="38">
        <v>12746</v>
      </c>
      <c r="V79" s="132">
        <v>13448</v>
      </c>
      <c r="W79" s="87">
        <v>12247</v>
      </c>
      <c r="X79" s="38">
        <v>12416</v>
      </c>
      <c r="Y79" s="38">
        <v>12831</v>
      </c>
      <c r="Z79" s="38">
        <v>12885</v>
      </c>
      <c r="AA79" s="38">
        <v>13297</v>
      </c>
      <c r="AB79" s="38">
        <v>13513</v>
      </c>
      <c r="AC79" s="38">
        <v>13462</v>
      </c>
      <c r="AD79" s="38">
        <v>13632</v>
      </c>
      <c r="AE79" s="38">
        <v>13628</v>
      </c>
      <c r="AF79" s="38">
        <v>13733</v>
      </c>
      <c r="AG79" s="38">
        <v>13778</v>
      </c>
      <c r="AH79" s="132">
        <v>13822</v>
      </c>
      <c r="AI79" s="87">
        <v>13411</v>
      </c>
      <c r="AJ79" s="38">
        <v>13354</v>
      </c>
      <c r="AK79" s="38">
        <v>13484</v>
      </c>
      <c r="AL79" s="38">
        <v>13419</v>
      </c>
      <c r="AM79" s="38">
        <v>13498</v>
      </c>
      <c r="AN79" s="38">
        <v>13811</v>
      </c>
      <c r="AO79" s="38">
        <v>14285</v>
      </c>
      <c r="AP79" s="38">
        <v>14757</v>
      </c>
      <c r="AQ79" s="38">
        <v>14952</v>
      </c>
      <c r="AR79" s="38">
        <v>15044</v>
      </c>
      <c r="AS79" s="38">
        <v>14924</v>
      </c>
      <c r="AT79" s="132">
        <v>14648</v>
      </c>
      <c r="AU79" s="87">
        <v>14048</v>
      </c>
      <c r="AV79" s="288">
        <v>13792</v>
      </c>
      <c r="AW79" s="288">
        <v>13947</v>
      </c>
      <c r="AX79" s="288">
        <v>14051</v>
      </c>
      <c r="AY79" s="288">
        <v>14125</v>
      </c>
      <c r="AZ79" s="288">
        <v>14289</v>
      </c>
      <c r="BA79" s="288">
        <v>14753</v>
      </c>
      <c r="BB79" s="288">
        <v>14913</v>
      </c>
      <c r="BC79" s="288">
        <v>15202</v>
      </c>
      <c r="BD79" s="288">
        <v>15241</v>
      </c>
      <c r="BE79" s="288">
        <v>14967</v>
      </c>
      <c r="BF79" s="38">
        <v>14939</v>
      </c>
      <c r="BG79" s="87">
        <v>14808</v>
      </c>
      <c r="BH79" s="288">
        <v>14544</v>
      </c>
      <c r="BI79" s="288">
        <v>14805</v>
      </c>
      <c r="BJ79" s="288">
        <v>15183</v>
      </c>
      <c r="BK79" s="288">
        <v>15301</v>
      </c>
      <c r="BL79" s="288">
        <v>15765</v>
      </c>
      <c r="BM79" s="288">
        <v>15814</v>
      </c>
      <c r="BN79" s="288">
        <v>15823</v>
      </c>
      <c r="BO79" s="288">
        <v>15997</v>
      </c>
      <c r="BP79" s="288">
        <v>16251</v>
      </c>
      <c r="BQ79" s="288">
        <v>16291</v>
      </c>
      <c r="BR79" s="640">
        <v>16346</v>
      </c>
      <c r="BS79" s="640">
        <v>16179</v>
      </c>
      <c r="BT79" s="640">
        <v>16157</v>
      </c>
      <c r="BU79" s="640">
        <v>16336</v>
      </c>
      <c r="BV79" s="640">
        <v>16243</v>
      </c>
      <c r="BW79" s="640">
        <v>16261</v>
      </c>
      <c r="BX79" s="640">
        <v>16420</v>
      </c>
      <c r="BY79" s="640">
        <v>16447</v>
      </c>
      <c r="BZ79" s="640">
        <v>16466</v>
      </c>
      <c r="CA79" s="640">
        <v>16923</v>
      </c>
      <c r="CB79" s="640">
        <v>16812</v>
      </c>
      <c r="CC79" s="640">
        <v>16636</v>
      </c>
      <c r="CD79" s="640">
        <v>16690</v>
      </c>
      <c r="CE79" s="640">
        <v>16395</v>
      </c>
      <c r="CF79" s="640">
        <f>'1.COBERTURA  DANE'!F80+'1.COBERTURA  DANE'!H80+'1.COBERTURA  DANE'!J80</f>
        <v>16248</v>
      </c>
      <c r="CG79" s="241">
        <f t="shared" si="11"/>
        <v>-147</v>
      </c>
      <c r="CH79" s="203">
        <f t="shared" si="12"/>
        <v>-0.89661482159194872</v>
      </c>
      <c r="CI79" s="241">
        <f t="shared" si="13"/>
        <v>-442</v>
      </c>
      <c r="CJ79" s="203">
        <f t="shared" si="14"/>
        <v>-2.6482923906530855</v>
      </c>
      <c r="CZ79" s="18">
        <v>197</v>
      </c>
      <c r="DA79" s="18">
        <v>2053</v>
      </c>
      <c r="DC79" s="407">
        <v>490</v>
      </c>
      <c r="DD79" s="18" t="s">
        <v>851</v>
      </c>
      <c r="DE79" s="18">
        <v>4311</v>
      </c>
      <c r="DF79" s="18">
        <v>4193</v>
      </c>
      <c r="DG79" s="18">
        <v>4066</v>
      </c>
      <c r="DH79" s="18">
        <v>3984</v>
      </c>
    </row>
    <row r="80" spans="1:112" ht="15" outlineLevel="1">
      <c r="A80" s="338" t="s">
        <v>142</v>
      </c>
      <c r="B80" s="49"/>
      <c r="C80" s="52"/>
      <c r="D80" s="86">
        <f t="shared" ref="D80:V80" si="15">SUM(D81:D103)</f>
        <v>247747</v>
      </c>
      <c r="E80" s="86">
        <f t="shared" si="15"/>
        <v>247500</v>
      </c>
      <c r="F80" s="86">
        <f t="shared" si="15"/>
        <v>249837</v>
      </c>
      <c r="G80" s="86">
        <f t="shared" si="15"/>
        <v>251135</v>
      </c>
      <c r="H80" s="86">
        <f t="shared" si="15"/>
        <v>254264</v>
      </c>
      <c r="I80" s="86">
        <f t="shared" si="15"/>
        <v>254283</v>
      </c>
      <c r="J80" s="86">
        <f t="shared" si="15"/>
        <v>258370</v>
      </c>
      <c r="K80" s="287">
        <f t="shared" si="15"/>
        <v>253931</v>
      </c>
      <c r="L80" s="86">
        <f t="shared" si="15"/>
        <v>250970</v>
      </c>
      <c r="M80" s="86">
        <f t="shared" si="15"/>
        <v>253671</v>
      </c>
      <c r="N80" s="86">
        <f t="shared" si="15"/>
        <v>256825</v>
      </c>
      <c r="O80" s="86">
        <f>SUM(O81:O103)</f>
        <v>258134</v>
      </c>
      <c r="P80" s="86">
        <f t="shared" si="15"/>
        <v>263640</v>
      </c>
      <c r="Q80" s="86">
        <f t="shared" si="15"/>
        <v>260217</v>
      </c>
      <c r="R80" s="86">
        <f t="shared" si="15"/>
        <v>258771</v>
      </c>
      <c r="S80" s="86">
        <f t="shared" si="15"/>
        <v>260429</v>
      </c>
      <c r="T80" s="86">
        <f t="shared" si="15"/>
        <v>261152</v>
      </c>
      <c r="U80" s="86">
        <f t="shared" si="15"/>
        <v>263049</v>
      </c>
      <c r="V80" s="131">
        <f t="shared" si="15"/>
        <v>269994</v>
      </c>
      <c r="W80" s="85">
        <f>SUM(W81:W103)</f>
        <v>255743</v>
      </c>
      <c r="X80" s="86">
        <f>SUM(X81:X103)</f>
        <v>256184</v>
      </c>
      <c r="Y80" s="86">
        <f>SUM(Y81:Y103)</f>
        <v>261251</v>
      </c>
      <c r="Z80" s="86">
        <f>SUM(Z81:Z103)</f>
        <v>262224</v>
      </c>
      <c r="AA80" s="86">
        <f>SUM(AA81:AA103)</f>
        <v>268657</v>
      </c>
      <c r="AB80" s="86">
        <v>269871</v>
      </c>
      <c r="AC80" s="86">
        <v>270187</v>
      </c>
      <c r="AD80" s="86">
        <v>271955</v>
      </c>
      <c r="AE80" s="86">
        <v>268740</v>
      </c>
      <c r="AF80" s="86">
        <v>270910</v>
      </c>
      <c r="AG80" s="86">
        <v>273363</v>
      </c>
      <c r="AH80" s="131">
        <v>273936</v>
      </c>
      <c r="AI80" s="85">
        <v>270851</v>
      </c>
      <c r="AJ80" s="86">
        <v>271889</v>
      </c>
      <c r="AK80" s="86">
        <v>274109</v>
      </c>
      <c r="AL80" s="86">
        <v>277001</v>
      </c>
      <c r="AM80" s="86">
        <v>279775</v>
      </c>
      <c r="AN80" s="86">
        <v>282985</v>
      </c>
      <c r="AO80" s="86">
        <v>287202</v>
      </c>
      <c r="AP80" s="86">
        <v>292941</v>
      </c>
      <c r="AQ80" s="86">
        <v>293764</v>
      </c>
      <c r="AR80" s="86">
        <v>297664</v>
      </c>
      <c r="AS80" s="86">
        <v>298400</v>
      </c>
      <c r="AT80" s="131">
        <v>296270</v>
      </c>
      <c r="AU80" s="85">
        <v>292900</v>
      </c>
      <c r="AV80" s="287">
        <v>293265</v>
      </c>
      <c r="AW80" s="287">
        <v>293596</v>
      </c>
      <c r="AX80" s="287">
        <v>296051</v>
      </c>
      <c r="AY80" s="287">
        <v>297336</v>
      </c>
      <c r="AZ80" s="287">
        <v>299653</v>
      </c>
      <c r="BA80" s="287">
        <v>305920</v>
      </c>
      <c r="BB80" s="287">
        <v>308298</v>
      </c>
      <c r="BC80" s="287">
        <v>312075</v>
      </c>
      <c r="BD80" s="287">
        <v>313871</v>
      </c>
      <c r="BE80" s="287">
        <v>311821</v>
      </c>
      <c r="BF80" s="86">
        <v>312698</v>
      </c>
      <c r="BG80" s="85">
        <v>310610</v>
      </c>
      <c r="BH80" s="287">
        <v>309332</v>
      </c>
      <c r="BI80" s="287">
        <v>312855</v>
      </c>
      <c r="BJ80" s="287">
        <v>317330</v>
      </c>
      <c r="BK80" s="287">
        <v>320390</v>
      </c>
      <c r="BL80" s="287">
        <v>340500</v>
      </c>
      <c r="BM80" s="287">
        <v>352134</v>
      </c>
      <c r="BN80" s="287">
        <v>330304</v>
      </c>
      <c r="BO80" s="287">
        <v>333748</v>
      </c>
      <c r="BP80" s="287">
        <v>334792</v>
      </c>
      <c r="BQ80" s="287">
        <v>334658</v>
      </c>
      <c r="BR80" s="639">
        <v>335505</v>
      </c>
      <c r="BS80" s="639">
        <v>331528</v>
      </c>
      <c r="BT80" s="639">
        <v>329479</v>
      </c>
      <c r="BU80" s="639">
        <v>335504</v>
      </c>
      <c r="BV80" s="639">
        <v>335113</v>
      </c>
      <c r="BW80" s="639">
        <v>332736</v>
      </c>
      <c r="BX80" s="639">
        <v>334737</v>
      </c>
      <c r="BY80" s="639">
        <v>335817</v>
      </c>
      <c r="BZ80" s="639">
        <v>339292</v>
      </c>
      <c r="CA80" s="639">
        <v>344752</v>
      </c>
      <c r="CB80" s="639">
        <v>345823</v>
      </c>
      <c r="CC80" s="639">
        <v>346132</v>
      </c>
      <c r="CD80" s="639">
        <v>347279</v>
      </c>
      <c r="CE80" s="639">
        <v>345572</v>
      </c>
      <c r="CF80" s="639">
        <f>'1.COBERTURA  DANE'!F81+'1.COBERTURA  DANE'!H81+'1.COBERTURA  DANE'!J81</f>
        <v>346278</v>
      </c>
      <c r="CG80" s="241">
        <f t="shared" si="11"/>
        <v>706</v>
      </c>
      <c r="CH80" s="203">
        <f t="shared" si="12"/>
        <v>0.20429895940643339</v>
      </c>
      <c r="CI80" s="241">
        <f t="shared" si="13"/>
        <v>-1001</v>
      </c>
      <c r="CJ80" s="203">
        <f t="shared" si="14"/>
        <v>-0.28824086685345213</v>
      </c>
      <c r="CZ80" s="18">
        <v>206</v>
      </c>
      <c r="DA80" s="18">
        <v>650</v>
      </c>
      <c r="DC80" s="407">
        <v>495</v>
      </c>
      <c r="DD80" s="18" t="s">
        <v>852</v>
      </c>
      <c r="DE80" s="18">
        <v>1465</v>
      </c>
      <c r="DF80" s="18">
        <v>1470</v>
      </c>
      <c r="DG80" s="18">
        <v>1461</v>
      </c>
      <c r="DH80" s="18">
        <v>1443</v>
      </c>
    </row>
    <row r="81" spans="1:112" ht="15" outlineLevel="2">
      <c r="A81" s="84">
        <v>2</v>
      </c>
      <c r="B81" s="27" t="s">
        <v>137</v>
      </c>
      <c r="C81" s="50" t="s">
        <v>31</v>
      </c>
      <c r="D81" s="50">
        <v>2490</v>
      </c>
      <c r="E81" s="50">
        <v>2473</v>
      </c>
      <c r="F81" s="50">
        <v>2526</v>
      </c>
      <c r="G81" s="50">
        <v>2563</v>
      </c>
      <c r="H81" s="50">
        <v>2609</v>
      </c>
      <c r="I81" s="1">
        <v>2533</v>
      </c>
      <c r="J81" s="408">
        <v>2591</v>
      </c>
      <c r="K81" s="288">
        <v>2517</v>
      </c>
      <c r="L81" s="38">
        <v>2500</v>
      </c>
      <c r="M81" s="38">
        <v>2511</v>
      </c>
      <c r="N81" s="38">
        <v>2599</v>
      </c>
      <c r="O81" s="38">
        <v>2579</v>
      </c>
      <c r="P81" s="38">
        <v>2585</v>
      </c>
      <c r="Q81" s="38">
        <v>2446</v>
      </c>
      <c r="R81" s="38">
        <v>2433</v>
      </c>
      <c r="S81" s="38">
        <v>2485</v>
      </c>
      <c r="T81" s="38">
        <v>2458</v>
      </c>
      <c r="U81" s="38">
        <v>2510</v>
      </c>
      <c r="V81" s="132">
        <v>2777</v>
      </c>
      <c r="W81" s="87">
        <v>2470</v>
      </c>
      <c r="X81" s="38">
        <v>2405</v>
      </c>
      <c r="Y81" s="38">
        <v>2643</v>
      </c>
      <c r="Z81" s="38">
        <v>2654</v>
      </c>
      <c r="AA81" s="38">
        <v>2774</v>
      </c>
      <c r="AB81" s="38">
        <v>2797</v>
      </c>
      <c r="AC81" s="38">
        <v>2801</v>
      </c>
      <c r="AD81" s="38">
        <v>2787</v>
      </c>
      <c r="AE81" s="38">
        <v>2747</v>
      </c>
      <c r="AF81" s="38">
        <v>2778</v>
      </c>
      <c r="AG81" s="38">
        <v>2830</v>
      </c>
      <c r="AH81" s="132">
        <v>2834</v>
      </c>
      <c r="AI81" s="87">
        <v>2784</v>
      </c>
      <c r="AJ81" s="38">
        <v>2717</v>
      </c>
      <c r="AK81" s="38">
        <v>2707</v>
      </c>
      <c r="AL81" s="38">
        <v>2713</v>
      </c>
      <c r="AM81" s="38">
        <v>2751</v>
      </c>
      <c r="AN81" s="38">
        <v>2770</v>
      </c>
      <c r="AO81" s="38">
        <v>2947</v>
      </c>
      <c r="AP81" s="38">
        <v>3073</v>
      </c>
      <c r="AQ81" s="38">
        <v>3020</v>
      </c>
      <c r="AR81" s="38">
        <v>3079</v>
      </c>
      <c r="AS81" s="38">
        <v>3087</v>
      </c>
      <c r="AT81" s="132">
        <v>3057</v>
      </c>
      <c r="AU81" s="87">
        <v>2998</v>
      </c>
      <c r="AV81" s="288">
        <v>2895</v>
      </c>
      <c r="AW81" s="288">
        <v>2954</v>
      </c>
      <c r="AX81" s="288">
        <v>3011</v>
      </c>
      <c r="AY81" s="288">
        <v>3005</v>
      </c>
      <c r="AZ81" s="288">
        <v>2969</v>
      </c>
      <c r="BA81" s="288">
        <v>3046</v>
      </c>
      <c r="BB81" s="288">
        <v>3092</v>
      </c>
      <c r="BC81" s="288">
        <v>3087</v>
      </c>
      <c r="BD81" s="288">
        <v>3170</v>
      </c>
      <c r="BE81" s="288">
        <v>3144</v>
      </c>
      <c r="BF81" s="38">
        <v>3184</v>
      </c>
      <c r="BG81" s="87">
        <v>3737</v>
      </c>
      <c r="BH81" s="288">
        <v>3740</v>
      </c>
      <c r="BI81" s="288">
        <v>3789</v>
      </c>
      <c r="BJ81" s="288">
        <v>3761</v>
      </c>
      <c r="BK81" s="288">
        <v>4013</v>
      </c>
      <c r="BL81" s="288">
        <v>20086</v>
      </c>
      <c r="BM81" s="288">
        <v>29477</v>
      </c>
      <c r="BN81" s="288">
        <v>7273</v>
      </c>
      <c r="BO81" s="288">
        <v>6627</v>
      </c>
      <c r="BP81" s="288">
        <v>3906</v>
      </c>
      <c r="BQ81" s="288">
        <v>3914</v>
      </c>
      <c r="BR81" s="640">
        <v>3828</v>
      </c>
      <c r="BS81" s="640">
        <v>3664</v>
      </c>
      <c r="BT81" s="640">
        <v>3587</v>
      </c>
      <c r="BU81" s="640">
        <v>3543</v>
      </c>
      <c r="BV81" s="640">
        <v>3484</v>
      </c>
      <c r="BW81" s="640">
        <v>3568</v>
      </c>
      <c r="BX81" s="640">
        <v>3542</v>
      </c>
      <c r="BY81" s="640">
        <v>3505</v>
      </c>
      <c r="BZ81" s="640">
        <v>4126</v>
      </c>
      <c r="CA81" s="640">
        <v>3921</v>
      </c>
      <c r="CB81" s="640">
        <v>3911</v>
      </c>
      <c r="CC81" s="640">
        <v>3859</v>
      </c>
      <c r="CD81" s="640">
        <v>3914</v>
      </c>
      <c r="CE81" s="640">
        <v>4006</v>
      </c>
      <c r="CF81" s="640">
        <f>'1.COBERTURA  DANE'!F82+'1.COBERTURA  DANE'!H82+'1.COBERTURA  DANE'!J82</f>
        <v>3707</v>
      </c>
      <c r="CG81" s="241">
        <f t="shared" si="11"/>
        <v>-299</v>
      </c>
      <c r="CH81" s="203">
        <f t="shared" si="12"/>
        <v>-7.4638042935596598</v>
      </c>
      <c r="CI81" s="241">
        <f t="shared" si="13"/>
        <v>-207</v>
      </c>
      <c r="CJ81" s="203">
        <f t="shared" si="14"/>
        <v>-5.2887072049054673</v>
      </c>
      <c r="CZ81" s="18">
        <v>313</v>
      </c>
      <c r="DA81" s="18">
        <v>1484</v>
      </c>
      <c r="DC81" s="407">
        <v>501</v>
      </c>
      <c r="DD81" s="18" t="s">
        <v>50</v>
      </c>
      <c r="DE81" s="18">
        <v>179</v>
      </c>
      <c r="DF81" s="18">
        <v>172</v>
      </c>
      <c r="DG81" s="18">
        <v>165</v>
      </c>
      <c r="DH81" s="18">
        <v>189</v>
      </c>
    </row>
    <row r="82" spans="1:112" ht="15" outlineLevel="2">
      <c r="A82" s="84">
        <v>21</v>
      </c>
      <c r="B82" s="27" t="s">
        <v>137</v>
      </c>
      <c r="C82" s="50" t="s">
        <v>32</v>
      </c>
      <c r="D82" s="50">
        <v>623</v>
      </c>
      <c r="E82" s="50">
        <v>615</v>
      </c>
      <c r="F82" s="50">
        <v>620</v>
      </c>
      <c r="G82" s="50">
        <v>624</v>
      </c>
      <c r="H82" s="50">
        <v>624</v>
      </c>
      <c r="I82" s="1">
        <v>629</v>
      </c>
      <c r="J82" s="408">
        <v>655</v>
      </c>
      <c r="K82" s="288">
        <v>627</v>
      </c>
      <c r="L82" s="38">
        <v>570</v>
      </c>
      <c r="M82" s="38">
        <v>598</v>
      </c>
      <c r="N82" s="38">
        <v>600</v>
      </c>
      <c r="O82" s="38">
        <v>619</v>
      </c>
      <c r="P82" s="38">
        <v>653</v>
      </c>
      <c r="Q82" s="38">
        <v>610</v>
      </c>
      <c r="R82" s="38">
        <v>675</v>
      </c>
      <c r="S82" s="38">
        <v>724</v>
      </c>
      <c r="T82" s="38">
        <v>732</v>
      </c>
      <c r="U82" s="38">
        <v>742</v>
      </c>
      <c r="V82" s="132">
        <v>784</v>
      </c>
      <c r="W82" s="87">
        <v>720</v>
      </c>
      <c r="X82" s="38">
        <v>623</v>
      </c>
      <c r="Y82" s="38">
        <v>679</v>
      </c>
      <c r="Z82" s="38">
        <v>652</v>
      </c>
      <c r="AA82" s="38">
        <v>630</v>
      </c>
      <c r="AB82" s="38">
        <v>628</v>
      </c>
      <c r="AC82" s="38">
        <v>614</v>
      </c>
      <c r="AD82" s="38">
        <v>613</v>
      </c>
      <c r="AE82" s="38">
        <v>598</v>
      </c>
      <c r="AF82" s="38">
        <v>613</v>
      </c>
      <c r="AG82" s="38">
        <v>637</v>
      </c>
      <c r="AH82" s="132">
        <v>661</v>
      </c>
      <c r="AI82" s="87">
        <v>661</v>
      </c>
      <c r="AJ82" s="38">
        <v>677</v>
      </c>
      <c r="AK82" s="38">
        <v>736</v>
      </c>
      <c r="AL82" s="38">
        <v>712</v>
      </c>
      <c r="AM82" s="38">
        <v>683</v>
      </c>
      <c r="AN82" s="38">
        <v>680</v>
      </c>
      <c r="AO82" s="38">
        <v>680</v>
      </c>
      <c r="AP82" s="38">
        <v>690</v>
      </c>
      <c r="AQ82" s="38">
        <v>707</v>
      </c>
      <c r="AR82" s="38">
        <v>737</v>
      </c>
      <c r="AS82" s="38">
        <v>737</v>
      </c>
      <c r="AT82" s="132">
        <v>711</v>
      </c>
      <c r="AU82" s="87">
        <v>682</v>
      </c>
      <c r="AV82" s="288">
        <v>675</v>
      </c>
      <c r="AW82" s="288">
        <v>678</v>
      </c>
      <c r="AX82" s="288">
        <v>698</v>
      </c>
      <c r="AY82" s="288">
        <v>688</v>
      </c>
      <c r="AZ82" s="288">
        <v>716</v>
      </c>
      <c r="BA82" s="288">
        <v>801</v>
      </c>
      <c r="BB82" s="288">
        <v>829</v>
      </c>
      <c r="BC82" s="288">
        <v>842</v>
      </c>
      <c r="BD82" s="288">
        <v>846</v>
      </c>
      <c r="BE82" s="288">
        <v>788</v>
      </c>
      <c r="BF82" s="38">
        <v>792</v>
      </c>
      <c r="BG82" s="87">
        <v>759</v>
      </c>
      <c r="BH82" s="288">
        <v>642</v>
      </c>
      <c r="BI82" s="288">
        <v>673</v>
      </c>
      <c r="BJ82" s="288">
        <v>684</v>
      </c>
      <c r="BK82" s="288">
        <v>730</v>
      </c>
      <c r="BL82" s="288">
        <v>740</v>
      </c>
      <c r="BM82" s="288">
        <v>748</v>
      </c>
      <c r="BN82" s="288">
        <v>742</v>
      </c>
      <c r="BO82" s="288">
        <v>716</v>
      </c>
      <c r="BP82" s="288">
        <v>715</v>
      </c>
      <c r="BQ82" s="288">
        <v>706</v>
      </c>
      <c r="BR82" s="640">
        <v>710</v>
      </c>
      <c r="BS82" s="640">
        <v>685</v>
      </c>
      <c r="BT82" s="640">
        <v>676</v>
      </c>
      <c r="BU82" s="640">
        <v>683</v>
      </c>
      <c r="BV82" s="640">
        <v>632</v>
      </c>
      <c r="BW82" s="640">
        <v>635</v>
      </c>
      <c r="BX82" s="640">
        <v>614</v>
      </c>
      <c r="BY82" s="640">
        <v>616</v>
      </c>
      <c r="BZ82" s="640">
        <v>627</v>
      </c>
      <c r="CA82" s="640">
        <v>644</v>
      </c>
      <c r="CB82" s="640">
        <v>639</v>
      </c>
      <c r="CC82" s="640">
        <v>622</v>
      </c>
      <c r="CD82" s="640">
        <v>649</v>
      </c>
      <c r="CE82" s="640">
        <v>649</v>
      </c>
      <c r="CF82" s="640">
        <f>'1.COBERTURA  DANE'!F83+'1.COBERTURA  DANE'!H83+'1.COBERTURA  DANE'!J83</f>
        <v>626</v>
      </c>
      <c r="CG82" s="241">
        <f t="shared" si="11"/>
        <v>-23</v>
      </c>
      <c r="CH82" s="203">
        <f t="shared" si="12"/>
        <v>-3.5439137134052388</v>
      </c>
      <c r="CI82" s="241">
        <f t="shared" si="13"/>
        <v>-23</v>
      </c>
      <c r="CJ82" s="203">
        <f t="shared" si="14"/>
        <v>-3.5439137134052388</v>
      </c>
      <c r="CZ82" s="18">
        <v>318</v>
      </c>
      <c r="DA82" s="18">
        <v>17610</v>
      </c>
      <c r="DC82" s="407">
        <v>541</v>
      </c>
      <c r="DD82" s="18" t="s">
        <v>140</v>
      </c>
      <c r="DE82" s="18">
        <v>4054</v>
      </c>
      <c r="DF82" s="18">
        <v>4029</v>
      </c>
      <c r="DG82" s="18">
        <v>4012</v>
      </c>
      <c r="DH82" s="18">
        <v>3949</v>
      </c>
    </row>
    <row r="83" spans="1:112" ht="15" outlineLevel="2">
      <c r="A83" s="84">
        <v>55</v>
      </c>
      <c r="B83" s="27" t="s">
        <v>137</v>
      </c>
      <c r="C83" s="50" t="s">
        <v>68</v>
      </c>
      <c r="D83" s="50">
        <v>547</v>
      </c>
      <c r="E83" s="50">
        <v>564</v>
      </c>
      <c r="F83" s="50">
        <v>568</v>
      </c>
      <c r="G83" s="50">
        <v>594</v>
      </c>
      <c r="H83" s="50">
        <v>598</v>
      </c>
      <c r="I83" s="1">
        <v>621</v>
      </c>
      <c r="J83" s="408">
        <v>690</v>
      </c>
      <c r="K83" s="288">
        <v>622</v>
      </c>
      <c r="L83" s="38">
        <v>544</v>
      </c>
      <c r="M83" s="38">
        <v>538</v>
      </c>
      <c r="N83" s="38">
        <v>594</v>
      </c>
      <c r="O83" s="38">
        <v>623</v>
      </c>
      <c r="P83" s="38">
        <v>641</v>
      </c>
      <c r="Q83" s="38">
        <v>615</v>
      </c>
      <c r="R83" s="38">
        <v>579</v>
      </c>
      <c r="S83" s="38">
        <v>573</v>
      </c>
      <c r="T83" s="38">
        <v>567</v>
      </c>
      <c r="U83" s="38">
        <v>593</v>
      </c>
      <c r="V83" s="132">
        <v>698</v>
      </c>
      <c r="W83" s="87">
        <v>575</v>
      </c>
      <c r="X83" s="38">
        <v>507</v>
      </c>
      <c r="Y83" s="38">
        <v>615</v>
      </c>
      <c r="Z83" s="38">
        <v>634</v>
      </c>
      <c r="AA83" s="38">
        <v>648</v>
      </c>
      <c r="AB83" s="38">
        <v>636</v>
      </c>
      <c r="AC83" s="38">
        <v>638</v>
      </c>
      <c r="AD83" s="38">
        <v>627</v>
      </c>
      <c r="AE83" s="38">
        <v>615</v>
      </c>
      <c r="AF83" s="38">
        <v>649</v>
      </c>
      <c r="AG83" s="38">
        <v>671</v>
      </c>
      <c r="AH83" s="132">
        <v>695</v>
      </c>
      <c r="AI83" s="87">
        <v>665</v>
      </c>
      <c r="AJ83" s="38">
        <v>599</v>
      </c>
      <c r="AK83" s="38">
        <v>714</v>
      </c>
      <c r="AL83" s="38">
        <v>705</v>
      </c>
      <c r="AM83" s="38">
        <v>697</v>
      </c>
      <c r="AN83" s="38">
        <v>742</v>
      </c>
      <c r="AO83" s="38">
        <v>795</v>
      </c>
      <c r="AP83" s="38">
        <v>838</v>
      </c>
      <c r="AQ83" s="38">
        <v>879</v>
      </c>
      <c r="AR83" s="38">
        <v>970</v>
      </c>
      <c r="AS83" s="38">
        <v>920</v>
      </c>
      <c r="AT83" s="132">
        <v>912</v>
      </c>
      <c r="AU83" s="87">
        <v>805</v>
      </c>
      <c r="AV83" s="288">
        <v>743</v>
      </c>
      <c r="AW83" s="288">
        <v>740</v>
      </c>
      <c r="AX83" s="288">
        <v>773</v>
      </c>
      <c r="AY83" s="288">
        <v>774</v>
      </c>
      <c r="AZ83" s="288">
        <v>833</v>
      </c>
      <c r="BA83" s="288">
        <v>868</v>
      </c>
      <c r="BB83" s="288">
        <v>884</v>
      </c>
      <c r="BC83" s="288">
        <v>885</v>
      </c>
      <c r="BD83" s="288">
        <v>852</v>
      </c>
      <c r="BE83" s="288">
        <v>775</v>
      </c>
      <c r="BF83" s="38">
        <v>790</v>
      </c>
      <c r="BG83" s="87">
        <v>784</v>
      </c>
      <c r="BH83" s="288">
        <v>691</v>
      </c>
      <c r="BI83" s="288">
        <v>692</v>
      </c>
      <c r="BJ83" s="288">
        <v>722</v>
      </c>
      <c r="BK83" s="288">
        <v>784</v>
      </c>
      <c r="BL83" s="288">
        <v>828</v>
      </c>
      <c r="BM83" s="288">
        <v>857</v>
      </c>
      <c r="BN83" s="288">
        <v>855</v>
      </c>
      <c r="BO83" s="288">
        <v>868</v>
      </c>
      <c r="BP83" s="288">
        <v>863</v>
      </c>
      <c r="BQ83" s="288">
        <v>860</v>
      </c>
      <c r="BR83" s="640">
        <v>854</v>
      </c>
      <c r="BS83" s="640">
        <v>813</v>
      </c>
      <c r="BT83" s="640">
        <v>799</v>
      </c>
      <c r="BU83" s="640">
        <v>765</v>
      </c>
      <c r="BV83" s="640">
        <v>681</v>
      </c>
      <c r="BW83" s="640">
        <v>691</v>
      </c>
      <c r="BX83" s="640">
        <v>714</v>
      </c>
      <c r="BY83" s="640">
        <v>696</v>
      </c>
      <c r="BZ83" s="640">
        <v>696</v>
      </c>
      <c r="CA83" s="640">
        <v>722</v>
      </c>
      <c r="CB83" s="640">
        <v>755</v>
      </c>
      <c r="CC83" s="640">
        <v>738</v>
      </c>
      <c r="CD83" s="640">
        <v>751</v>
      </c>
      <c r="CE83" s="640">
        <v>735</v>
      </c>
      <c r="CF83" s="640">
        <f>'1.COBERTURA  DANE'!F84+'1.COBERTURA  DANE'!H84+'1.COBERTURA  DANE'!J84</f>
        <v>703</v>
      </c>
      <c r="CG83" s="241">
        <f t="shared" si="11"/>
        <v>-32</v>
      </c>
      <c r="CH83" s="203">
        <f t="shared" si="12"/>
        <v>-4.353741496598639</v>
      </c>
      <c r="CI83" s="241">
        <f t="shared" si="13"/>
        <v>-48</v>
      </c>
      <c r="CJ83" s="203">
        <f t="shared" si="14"/>
        <v>-6.3914780292942748</v>
      </c>
      <c r="CZ83" s="18">
        <v>321</v>
      </c>
      <c r="DA83" s="18">
        <v>2525</v>
      </c>
      <c r="DC83" s="407">
        <v>543</v>
      </c>
      <c r="DD83" s="18" t="s">
        <v>88</v>
      </c>
      <c r="DE83" s="18">
        <v>433</v>
      </c>
      <c r="DF83" s="18">
        <v>438</v>
      </c>
      <c r="DG83" s="18">
        <v>421</v>
      </c>
      <c r="DH83" s="18">
        <v>448</v>
      </c>
    </row>
    <row r="84" spans="1:112" ht="15" outlineLevel="2">
      <c r="A84" s="84">
        <v>148</v>
      </c>
      <c r="B84" s="27" t="s">
        <v>137</v>
      </c>
      <c r="C84" s="50" t="s">
        <v>139</v>
      </c>
      <c r="D84" s="50">
        <v>18852</v>
      </c>
      <c r="E84" s="50">
        <v>18702</v>
      </c>
      <c r="F84" s="50">
        <v>18900</v>
      </c>
      <c r="G84" s="50">
        <v>18827</v>
      </c>
      <c r="H84" s="50">
        <v>18588</v>
      </c>
      <c r="I84" s="1">
        <v>18437</v>
      </c>
      <c r="J84" s="408">
        <v>18769</v>
      </c>
      <c r="K84" s="288">
        <v>18490</v>
      </c>
      <c r="L84" s="38">
        <v>18440</v>
      </c>
      <c r="M84" s="38">
        <v>18581</v>
      </c>
      <c r="N84" s="38">
        <v>18867</v>
      </c>
      <c r="O84" s="38">
        <v>18956</v>
      </c>
      <c r="P84" s="38">
        <v>19376</v>
      </c>
      <c r="Q84" s="38">
        <v>19131</v>
      </c>
      <c r="R84" s="38">
        <v>18907</v>
      </c>
      <c r="S84" s="38">
        <v>19012</v>
      </c>
      <c r="T84" s="38">
        <v>19048</v>
      </c>
      <c r="U84" s="38">
        <v>19164</v>
      </c>
      <c r="V84" s="132">
        <v>19739</v>
      </c>
      <c r="W84" s="87">
        <v>18936</v>
      </c>
      <c r="X84" s="38">
        <v>18898</v>
      </c>
      <c r="Y84" s="38">
        <v>19179</v>
      </c>
      <c r="Z84" s="38">
        <v>19253</v>
      </c>
      <c r="AA84" s="38">
        <v>19606</v>
      </c>
      <c r="AB84" s="38">
        <v>19709</v>
      </c>
      <c r="AC84" s="38">
        <v>19732</v>
      </c>
      <c r="AD84" s="38">
        <v>19865</v>
      </c>
      <c r="AE84" s="38">
        <v>19813</v>
      </c>
      <c r="AF84" s="38">
        <v>19975</v>
      </c>
      <c r="AG84" s="38">
        <v>20084</v>
      </c>
      <c r="AH84" s="132">
        <v>20226</v>
      </c>
      <c r="AI84" s="87">
        <v>20183</v>
      </c>
      <c r="AJ84" s="38">
        <v>20239</v>
      </c>
      <c r="AK84" s="38">
        <v>19901</v>
      </c>
      <c r="AL84" s="38">
        <v>19981</v>
      </c>
      <c r="AM84" s="38">
        <v>20281</v>
      </c>
      <c r="AN84" s="38">
        <v>20481</v>
      </c>
      <c r="AO84" s="38">
        <v>20990</v>
      </c>
      <c r="AP84" s="38">
        <v>21286</v>
      </c>
      <c r="AQ84" s="38">
        <v>21412</v>
      </c>
      <c r="AR84" s="38">
        <v>21441</v>
      </c>
      <c r="AS84" s="38">
        <v>21603</v>
      </c>
      <c r="AT84" s="132">
        <v>21476</v>
      </c>
      <c r="AU84" s="87">
        <v>21216</v>
      </c>
      <c r="AV84" s="288">
        <v>21099</v>
      </c>
      <c r="AW84" s="288">
        <v>21181</v>
      </c>
      <c r="AX84" s="288">
        <v>21400</v>
      </c>
      <c r="AY84" s="288">
        <v>21476</v>
      </c>
      <c r="AZ84" s="288">
        <v>21659</v>
      </c>
      <c r="BA84" s="288">
        <v>22266</v>
      </c>
      <c r="BB84" s="288">
        <v>22545</v>
      </c>
      <c r="BC84" s="288">
        <v>22860</v>
      </c>
      <c r="BD84" s="288">
        <v>22973</v>
      </c>
      <c r="BE84" s="288">
        <v>22668</v>
      </c>
      <c r="BF84" s="38">
        <v>22793</v>
      </c>
      <c r="BG84" s="87">
        <v>22590</v>
      </c>
      <c r="BH84" s="288">
        <v>22728</v>
      </c>
      <c r="BI84" s="288">
        <v>22850</v>
      </c>
      <c r="BJ84" s="288">
        <v>22966</v>
      </c>
      <c r="BK84" s="288">
        <v>23111</v>
      </c>
      <c r="BL84" s="288">
        <v>23283</v>
      </c>
      <c r="BM84" s="288">
        <v>23424</v>
      </c>
      <c r="BN84" s="288">
        <v>23470</v>
      </c>
      <c r="BO84" s="288">
        <v>23359</v>
      </c>
      <c r="BP84" s="288">
        <v>23613</v>
      </c>
      <c r="BQ84" s="288">
        <v>23482</v>
      </c>
      <c r="BR84" s="640">
        <v>23348</v>
      </c>
      <c r="BS84" s="640">
        <v>23111</v>
      </c>
      <c r="BT84" s="640">
        <v>23010</v>
      </c>
      <c r="BU84" s="640">
        <v>23288</v>
      </c>
      <c r="BV84" s="640">
        <v>23270</v>
      </c>
      <c r="BW84" s="640">
        <v>23213</v>
      </c>
      <c r="BX84" s="640">
        <v>23257</v>
      </c>
      <c r="BY84" s="640">
        <v>23312</v>
      </c>
      <c r="BZ84" s="640">
        <v>23480</v>
      </c>
      <c r="CA84" s="640">
        <v>23732</v>
      </c>
      <c r="CB84" s="640">
        <v>23702</v>
      </c>
      <c r="CC84" s="640">
        <v>23588</v>
      </c>
      <c r="CD84" s="640">
        <v>23521</v>
      </c>
      <c r="CE84" s="640">
        <v>23183</v>
      </c>
      <c r="CF84" s="640">
        <f>'1.COBERTURA  DANE'!F85+'1.COBERTURA  DANE'!H85+'1.COBERTURA  DANE'!J85</f>
        <v>23197</v>
      </c>
      <c r="CG84" s="241">
        <f t="shared" si="11"/>
        <v>14</v>
      </c>
      <c r="CH84" s="203">
        <f t="shared" si="12"/>
        <v>6.0389078203856278E-2</v>
      </c>
      <c r="CI84" s="241">
        <f t="shared" si="13"/>
        <v>-324</v>
      </c>
      <c r="CJ84" s="203">
        <f t="shared" si="14"/>
        <v>-1.3774924535521449</v>
      </c>
      <c r="CZ84" s="18">
        <v>376</v>
      </c>
      <c r="DA84" s="18">
        <v>42195</v>
      </c>
      <c r="DC84" s="407">
        <v>576</v>
      </c>
      <c r="DD84" s="18" t="s">
        <v>89</v>
      </c>
      <c r="DE84" s="18">
        <v>1234</v>
      </c>
      <c r="DF84" s="18">
        <v>1248</v>
      </c>
      <c r="DG84" s="18">
        <v>1218</v>
      </c>
      <c r="DH84" s="18">
        <v>1219</v>
      </c>
    </row>
    <row r="85" spans="1:112" ht="15" outlineLevel="2">
      <c r="A85" s="84">
        <v>197</v>
      </c>
      <c r="B85" s="27" t="s">
        <v>137</v>
      </c>
      <c r="C85" s="50" t="s">
        <v>113</v>
      </c>
      <c r="D85" s="50">
        <v>1925</v>
      </c>
      <c r="E85" s="50">
        <v>1914</v>
      </c>
      <c r="F85" s="50">
        <v>1950</v>
      </c>
      <c r="G85" s="50">
        <v>1993</v>
      </c>
      <c r="H85" s="50">
        <v>2025</v>
      </c>
      <c r="I85" s="1">
        <v>2017</v>
      </c>
      <c r="J85" s="408">
        <v>2053</v>
      </c>
      <c r="K85" s="288">
        <v>1981</v>
      </c>
      <c r="L85" s="38">
        <v>1912</v>
      </c>
      <c r="M85" s="38">
        <v>1953</v>
      </c>
      <c r="N85" s="38">
        <v>1977</v>
      </c>
      <c r="O85" s="38">
        <v>1998</v>
      </c>
      <c r="P85" s="38">
        <v>2098</v>
      </c>
      <c r="Q85" s="38">
        <v>2112</v>
      </c>
      <c r="R85" s="38">
        <v>2108</v>
      </c>
      <c r="S85" s="38">
        <v>2135</v>
      </c>
      <c r="T85" s="38">
        <v>2160</v>
      </c>
      <c r="U85" s="38">
        <v>2237</v>
      </c>
      <c r="V85" s="132">
        <v>2431</v>
      </c>
      <c r="W85" s="87">
        <v>2253</v>
      </c>
      <c r="X85" s="38">
        <v>2239</v>
      </c>
      <c r="Y85" s="38">
        <v>2373</v>
      </c>
      <c r="Z85" s="38">
        <v>2391</v>
      </c>
      <c r="AA85" s="38">
        <v>2494</v>
      </c>
      <c r="AB85" s="38">
        <v>2533</v>
      </c>
      <c r="AC85" s="38">
        <v>2511</v>
      </c>
      <c r="AD85" s="38">
        <v>2519</v>
      </c>
      <c r="AE85" s="38">
        <v>2473</v>
      </c>
      <c r="AF85" s="38">
        <v>2506</v>
      </c>
      <c r="AG85" s="38">
        <v>2568</v>
      </c>
      <c r="AH85" s="132">
        <v>2587</v>
      </c>
      <c r="AI85" s="87">
        <v>2423</v>
      </c>
      <c r="AJ85" s="38">
        <v>2444</v>
      </c>
      <c r="AK85" s="38">
        <v>2501</v>
      </c>
      <c r="AL85" s="38">
        <v>2522</v>
      </c>
      <c r="AM85" s="38">
        <v>2591</v>
      </c>
      <c r="AN85" s="38">
        <v>2690</v>
      </c>
      <c r="AO85" s="38">
        <v>2771</v>
      </c>
      <c r="AP85" s="38">
        <v>2785</v>
      </c>
      <c r="AQ85" s="38">
        <v>2831</v>
      </c>
      <c r="AR85" s="38">
        <v>2901</v>
      </c>
      <c r="AS85" s="38">
        <v>2872</v>
      </c>
      <c r="AT85" s="132">
        <v>2816</v>
      </c>
      <c r="AU85" s="87">
        <v>2708</v>
      </c>
      <c r="AV85" s="288">
        <v>2734</v>
      </c>
      <c r="AW85" s="288">
        <v>2696</v>
      </c>
      <c r="AX85" s="288">
        <v>2765</v>
      </c>
      <c r="AY85" s="288">
        <v>2716</v>
      </c>
      <c r="AZ85" s="288">
        <v>2644</v>
      </c>
      <c r="BA85" s="288">
        <v>2842</v>
      </c>
      <c r="BB85" s="288">
        <v>2931</v>
      </c>
      <c r="BC85" s="288">
        <v>2983</v>
      </c>
      <c r="BD85" s="288">
        <v>3019</v>
      </c>
      <c r="BE85" s="288">
        <v>2893</v>
      </c>
      <c r="BF85" s="38">
        <v>2920</v>
      </c>
      <c r="BG85" s="87">
        <v>2929</v>
      </c>
      <c r="BH85" s="288">
        <v>2934</v>
      </c>
      <c r="BI85" s="288">
        <v>2930</v>
      </c>
      <c r="BJ85" s="288">
        <v>2973</v>
      </c>
      <c r="BK85" s="288">
        <v>2997</v>
      </c>
      <c r="BL85" s="288">
        <v>3045</v>
      </c>
      <c r="BM85" s="288">
        <v>3022</v>
      </c>
      <c r="BN85" s="288">
        <v>3058</v>
      </c>
      <c r="BO85" s="288">
        <v>3043</v>
      </c>
      <c r="BP85" s="288">
        <v>3115</v>
      </c>
      <c r="BQ85" s="288">
        <v>3104</v>
      </c>
      <c r="BR85" s="640">
        <v>3140</v>
      </c>
      <c r="BS85" s="640">
        <v>3090</v>
      </c>
      <c r="BT85" s="640">
        <v>3069</v>
      </c>
      <c r="BU85" s="640">
        <v>3040</v>
      </c>
      <c r="BV85" s="640">
        <v>2931</v>
      </c>
      <c r="BW85" s="640">
        <v>2874</v>
      </c>
      <c r="BX85" s="640">
        <v>2911</v>
      </c>
      <c r="BY85" s="640">
        <v>2929</v>
      </c>
      <c r="BZ85" s="640">
        <v>2822</v>
      </c>
      <c r="CA85" s="640">
        <v>2844</v>
      </c>
      <c r="CB85" s="640">
        <v>2811</v>
      </c>
      <c r="CC85" s="640">
        <v>2814</v>
      </c>
      <c r="CD85" s="640">
        <v>2854</v>
      </c>
      <c r="CE85" s="640">
        <v>2843</v>
      </c>
      <c r="CF85" s="640">
        <f>'1.COBERTURA  DANE'!F86+'1.COBERTURA  DANE'!H86+'1.COBERTURA  DANE'!J86</f>
        <v>2788</v>
      </c>
      <c r="CG85" s="241">
        <f t="shared" si="11"/>
        <v>-55</v>
      </c>
      <c r="CH85" s="203">
        <f t="shared" si="12"/>
        <v>-1.9345761519521634</v>
      </c>
      <c r="CI85" s="241">
        <f t="shared" si="13"/>
        <v>-66</v>
      </c>
      <c r="CJ85" s="203">
        <f t="shared" si="14"/>
        <v>-2.3125437981779959</v>
      </c>
      <c r="CZ85" s="18">
        <v>400</v>
      </c>
      <c r="DA85" s="18">
        <v>9086</v>
      </c>
      <c r="DC85" s="407">
        <v>579</v>
      </c>
      <c r="DD85" s="18" t="s">
        <v>853</v>
      </c>
      <c r="DE85" s="18">
        <v>16608</v>
      </c>
      <c r="DF85" s="18">
        <v>16469</v>
      </c>
      <c r="DG85" s="18">
        <v>16534</v>
      </c>
      <c r="DH85" s="18">
        <v>16243</v>
      </c>
    </row>
    <row r="86" spans="1:112" ht="15" outlineLevel="2">
      <c r="A86" s="84">
        <v>206</v>
      </c>
      <c r="B86" s="27" t="s">
        <v>137</v>
      </c>
      <c r="C86" s="51" t="s">
        <v>138</v>
      </c>
      <c r="D86" s="50">
        <v>597</v>
      </c>
      <c r="E86" s="51">
        <v>590</v>
      </c>
      <c r="F86" s="50">
        <v>605</v>
      </c>
      <c r="G86" s="50">
        <v>634</v>
      </c>
      <c r="H86" s="50">
        <v>623</v>
      </c>
      <c r="I86" s="1">
        <v>635</v>
      </c>
      <c r="J86" s="408">
        <v>650</v>
      </c>
      <c r="K86" s="288">
        <v>613</v>
      </c>
      <c r="L86" s="38">
        <v>578</v>
      </c>
      <c r="M86" s="38">
        <v>623</v>
      </c>
      <c r="N86" s="38">
        <v>604</v>
      </c>
      <c r="O86" s="38">
        <v>602</v>
      </c>
      <c r="P86" s="38">
        <v>597</v>
      </c>
      <c r="Q86" s="38">
        <v>575</v>
      </c>
      <c r="R86" s="38">
        <v>596</v>
      </c>
      <c r="S86" s="38">
        <v>593</v>
      </c>
      <c r="T86" s="38">
        <v>604</v>
      </c>
      <c r="U86" s="38">
        <v>596</v>
      </c>
      <c r="V86" s="132">
        <v>631</v>
      </c>
      <c r="W86" s="87">
        <v>585</v>
      </c>
      <c r="X86" s="38">
        <v>593</v>
      </c>
      <c r="Y86" s="38">
        <v>637</v>
      </c>
      <c r="Z86" s="38">
        <v>648</v>
      </c>
      <c r="AA86" s="38">
        <v>641</v>
      </c>
      <c r="AB86" s="38">
        <v>624</v>
      </c>
      <c r="AC86" s="38">
        <v>627</v>
      </c>
      <c r="AD86" s="38">
        <v>618</v>
      </c>
      <c r="AE86" s="38">
        <v>632</v>
      </c>
      <c r="AF86" s="38">
        <v>642</v>
      </c>
      <c r="AG86" s="38">
        <v>663</v>
      </c>
      <c r="AH86" s="132">
        <v>656</v>
      </c>
      <c r="AI86" s="87">
        <v>619</v>
      </c>
      <c r="AJ86" s="38">
        <v>635</v>
      </c>
      <c r="AK86" s="38">
        <v>665</v>
      </c>
      <c r="AL86" s="38">
        <v>659</v>
      </c>
      <c r="AM86" s="38">
        <v>659</v>
      </c>
      <c r="AN86" s="38">
        <v>673</v>
      </c>
      <c r="AO86" s="38">
        <v>735</v>
      </c>
      <c r="AP86" s="38">
        <v>757</v>
      </c>
      <c r="AQ86" s="38">
        <v>769</v>
      </c>
      <c r="AR86" s="38">
        <v>776</v>
      </c>
      <c r="AS86" s="38">
        <v>749</v>
      </c>
      <c r="AT86" s="132">
        <v>738</v>
      </c>
      <c r="AU86" s="87">
        <v>714</v>
      </c>
      <c r="AV86" s="288">
        <v>703</v>
      </c>
      <c r="AW86" s="288">
        <v>728</v>
      </c>
      <c r="AX86" s="288">
        <v>727</v>
      </c>
      <c r="AY86" s="288">
        <v>718</v>
      </c>
      <c r="AZ86" s="288">
        <v>728</v>
      </c>
      <c r="BA86" s="288">
        <v>774</v>
      </c>
      <c r="BB86" s="288">
        <v>795</v>
      </c>
      <c r="BC86" s="288">
        <v>810</v>
      </c>
      <c r="BD86" s="288">
        <v>810</v>
      </c>
      <c r="BE86" s="288">
        <v>795</v>
      </c>
      <c r="BF86" s="38">
        <v>794</v>
      </c>
      <c r="BG86" s="87">
        <v>791</v>
      </c>
      <c r="BH86" s="288">
        <v>727</v>
      </c>
      <c r="BI86" s="288">
        <v>762</v>
      </c>
      <c r="BJ86" s="288">
        <v>777</v>
      </c>
      <c r="BK86" s="288">
        <v>798</v>
      </c>
      <c r="BL86" s="288">
        <v>799</v>
      </c>
      <c r="BM86" s="288">
        <v>811</v>
      </c>
      <c r="BN86" s="288">
        <v>790</v>
      </c>
      <c r="BO86" s="288">
        <v>847</v>
      </c>
      <c r="BP86" s="288">
        <v>776</v>
      </c>
      <c r="BQ86" s="288">
        <v>772</v>
      </c>
      <c r="BR86" s="640">
        <v>771</v>
      </c>
      <c r="BS86" s="640">
        <v>752</v>
      </c>
      <c r="BT86" s="640">
        <v>751</v>
      </c>
      <c r="BU86" s="640">
        <v>757</v>
      </c>
      <c r="BV86" s="640">
        <v>727</v>
      </c>
      <c r="BW86" s="640">
        <v>720</v>
      </c>
      <c r="BX86" s="640">
        <v>722</v>
      </c>
      <c r="BY86" s="640">
        <v>739</v>
      </c>
      <c r="BZ86" s="640">
        <v>743</v>
      </c>
      <c r="CA86" s="640">
        <v>773</v>
      </c>
      <c r="CB86" s="640">
        <v>768</v>
      </c>
      <c r="CC86" s="640">
        <v>756</v>
      </c>
      <c r="CD86" s="640">
        <v>755</v>
      </c>
      <c r="CE86" s="640">
        <v>743</v>
      </c>
      <c r="CF86" s="640">
        <f>'1.COBERTURA  DANE'!F87+'1.COBERTURA  DANE'!H87+'1.COBERTURA  DANE'!J87</f>
        <v>731</v>
      </c>
      <c r="CG86" s="241">
        <f t="shared" si="11"/>
        <v>-12</v>
      </c>
      <c r="CH86" s="203">
        <f t="shared" si="12"/>
        <v>-1.6150740242261103</v>
      </c>
      <c r="CI86" s="241">
        <f t="shared" si="13"/>
        <v>-24</v>
      </c>
      <c r="CJ86" s="203">
        <f t="shared" si="14"/>
        <v>-3.1788079470198674</v>
      </c>
      <c r="CZ86" s="18">
        <v>440</v>
      </c>
      <c r="DA86" s="18">
        <v>25340</v>
      </c>
      <c r="DC86" s="407">
        <v>585</v>
      </c>
      <c r="DD86" s="18" t="s">
        <v>19</v>
      </c>
      <c r="DE86" s="18">
        <v>4016</v>
      </c>
      <c r="DF86" s="18">
        <v>3993</v>
      </c>
      <c r="DG86" s="18">
        <v>4025</v>
      </c>
      <c r="DH86" s="18">
        <v>4073</v>
      </c>
    </row>
    <row r="87" spans="1:112" ht="15" outlineLevel="2">
      <c r="A87" s="84">
        <v>313</v>
      </c>
      <c r="B87" s="27" t="s">
        <v>137</v>
      </c>
      <c r="C87" s="50" t="s">
        <v>81</v>
      </c>
      <c r="D87" s="50">
        <v>1245</v>
      </c>
      <c r="E87" s="50">
        <v>1251</v>
      </c>
      <c r="F87" s="50">
        <v>1279</v>
      </c>
      <c r="G87" s="50">
        <v>1343</v>
      </c>
      <c r="H87" s="50">
        <v>1389</v>
      </c>
      <c r="I87" s="1">
        <v>1392</v>
      </c>
      <c r="J87" s="408">
        <v>1484</v>
      </c>
      <c r="K87" s="288">
        <v>1432</v>
      </c>
      <c r="L87" s="38">
        <v>1307</v>
      </c>
      <c r="M87" s="38">
        <v>1337</v>
      </c>
      <c r="N87" s="38">
        <v>1367</v>
      </c>
      <c r="O87" s="38">
        <v>1359</v>
      </c>
      <c r="P87" s="38">
        <v>1370</v>
      </c>
      <c r="Q87" s="38">
        <v>1330</v>
      </c>
      <c r="R87" s="38">
        <v>1318</v>
      </c>
      <c r="S87" s="38">
        <v>1387</v>
      </c>
      <c r="T87" s="38">
        <v>1480</v>
      </c>
      <c r="U87" s="38">
        <v>1490</v>
      </c>
      <c r="V87" s="132">
        <v>1642</v>
      </c>
      <c r="W87" s="87">
        <v>1443</v>
      </c>
      <c r="X87" s="38">
        <v>1289</v>
      </c>
      <c r="Y87" s="38">
        <v>1427</v>
      </c>
      <c r="Z87" s="38">
        <v>1423</v>
      </c>
      <c r="AA87" s="38">
        <v>1472</v>
      </c>
      <c r="AB87" s="38">
        <v>1474</v>
      </c>
      <c r="AC87" s="38">
        <v>1471</v>
      </c>
      <c r="AD87" s="38">
        <v>1475</v>
      </c>
      <c r="AE87" s="38">
        <v>1441</v>
      </c>
      <c r="AF87" s="38">
        <v>1512</v>
      </c>
      <c r="AG87" s="38">
        <v>1545</v>
      </c>
      <c r="AH87" s="132">
        <v>1577</v>
      </c>
      <c r="AI87" s="87">
        <v>1513</v>
      </c>
      <c r="AJ87" s="38">
        <v>1554</v>
      </c>
      <c r="AK87" s="38">
        <v>1575</v>
      </c>
      <c r="AL87" s="38">
        <v>1523</v>
      </c>
      <c r="AM87" s="38">
        <v>1500</v>
      </c>
      <c r="AN87" s="38">
        <v>1564</v>
      </c>
      <c r="AO87" s="38">
        <v>1683</v>
      </c>
      <c r="AP87" s="38">
        <v>1726</v>
      </c>
      <c r="AQ87" s="38">
        <v>1750</v>
      </c>
      <c r="AR87" s="38">
        <v>1748</v>
      </c>
      <c r="AS87" s="38">
        <v>1693</v>
      </c>
      <c r="AT87" s="132">
        <v>1658</v>
      </c>
      <c r="AU87" s="87">
        <v>1573</v>
      </c>
      <c r="AV87" s="288">
        <v>1575</v>
      </c>
      <c r="AW87" s="288">
        <v>1569</v>
      </c>
      <c r="AX87" s="288">
        <v>1593</v>
      </c>
      <c r="AY87" s="288">
        <v>1576</v>
      </c>
      <c r="AZ87" s="288">
        <v>1599</v>
      </c>
      <c r="BA87" s="288">
        <v>1686</v>
      </c>
      <c r="BB87" s="288">
        <v>1698</v>
      </c>
      <c r="BC87" s="288">
        <v>1702</v>
      </c>
      <c r="BD87" s="288">
        <v>1788</v>
      </c>
      <c r="BE87" s="288">
        <v>1784</v>
      </c>
      <c r="BF87" s="38">
        <v>1869</v>
      </c>
      <c r="BG87" s="87">
        <v>1917</v>
      </c>
      <c r="BH87" s="288">
        <v>1833</v>
      </c>
      <c r="BI87" s="288">
        <v>1830</v>
      </c>
      <c r="BJ87" s="288">
        <v>1874</v>
      </c>
      <c r="BK87" s="288">
        <v>1908</v>
      </c>
      <c r="BL87" s="288">
        <v>1955</v>
      </c>
      <c r="BM87" s="288">
        <v>1977</v>
      </c>
      <c r="BN87" s="288">
        <v>1983</v>
      </c>
      <c r="BO87" s="288">
        <v>2267</v>
      </c>
      <c r="BP87" s="288">
        <v>2000</v>
      </c>
      <c r="BQ87" s="288">
        <v>1987</v>
      </c>
      <c r="BR87" s="640">
        <v>1977</v>
      </c>
      <c r="BS87" s="640">
        <v>1972</v>
      </c>
      <c r="BT87" s="640">
        <v>1925</v>
      </c>
      <c r="BU87" s="640">
        <v>1902</v>
      </c>
      <c r="BV87" s="640">
        <v>1864</v>
      </c>
      <c r="BW87" s="640">
        <v>1871</v>
      </c>
      <c r="BX87" s="640">
        <v>1857</v>
      </c>
      <c r="BY87" s="640">
        <v>1866</v>
      </c>
      <c r="BZ87" s="640">
        <v>1820</v>
      </c>
      <c r="CA87" s="640">
        <v>1856</v>
      </c>
      <c r="CB87" s="640">
        <v>1846</v>
      </c>
      <c r="CC87" s="640">
        <v>1814</v>
      </c>
      <c r="CD87" s="640">
        <v>1825</v>
      </c>
      <c r="CE87" s="640">
        <v>1807</v>
      </c>
      <c r="CF87" s="640">
        <f>'1.COBERTURA  DANE'!F88+'1.COBERTURA  DANE'!H88+'1.COBERTURA  DANE'!J88</f>
        <v>1780</v>
      </c>
      <c r="CG87" s="241">
        <f t="shared" si="11"/>
        <v>-27</v>
      </c>
      <c r="CH87" s="203">
        <f t="shared" si="12"/>
        <v>-1.4941892639734367</v>
      </c>
      <c r="CI87" s="241">
        <f t="shared" si="13"/>
        <v>-45</v>
      </c>
      <c r="CJ87" s="203">
        <f t="shared" si="14"/>
        <v>-2.4657534246575343</v>
      </c>
      <c r="CZ87" s="18">
        <v>483</v>
      </c>
      <c r="DA87" s="18">
        <v>898</v>
      </c>
      <c r="DC87" s="407">
        <v>591</v>
      </c>
      <c r="DD87" s="18" t="s">
        <v>20</v>
      </c>
      <c r="DE87" s="18">
        <v>475</v>
      </c>
      <c r="DF87" s="18">
        <v>459</v>
      </c>
      <c r="DG87" s="18">
        <v>446</v>
      </c>
      <c r="DH87" s="18">
        <v>410</v>
      </c>
    </row>
    <row r="88" spans="1:112" ht="15" outlineLevel="2">
      <c r="A88" s="84">
        <v>318</v>
      </c>
      <c r="B88" s="27" t="s">
        <v>137</v>
      </c>
      <c r="C88" s="50" t="s">
        <v>44</v>
      </c>
      <c r="D88" s="50">
        <v>16786</v>
      </c>
      <c r="E88" s="50">
        <v>16808</v>
      </c>
      <c r="F88" s="50">
        <v>16912</v>
      </c>
      <c r="G88" s="50">
        <v>16997</v>
      </c>
      <c r="H88" s="50">
        <v>17355</v>
      </c>
      <c r="I88" s="1">
        <v>17364</v>
      </c>
      <c r="J88" s="408">
        <v>17610</v>
      </c>
      <c r="K88" s="288">
        <v>17257</v>
      </c>
      <c r="L88" s="38">
        <v>17110</v>
      </c>
      <c r="M88" s="38">
        <v>17262</v>
      </c>
      <c r="N88" s="38">
        <v>17526</v>
      </c>
      <c r="O88" s="38">
        <v>17709</v>
      </c>
      <c r="P88" s="38">
        <v>18125</v>
      </c>
      <c r="Q88" s="38">
        <v>17890</v>
      </c>
      <c r="R88" s="38">
        <v>17851</v>
      </c>
      <c r="S88" s="38">
        <v>17950</v>
      </c>
      <c r="T88" s="38">
        <v>18043</v>
      </c>
      <c r="U88" s="38">
        <v>18060</v>
      </c>
      <c r="V88" s="132">
        <v>18405</v>
      </c>
      <c r="W88" s="87">
        <v>17446</v>
      </c>
      <c r="X88" s="38">
        <v>17639</v>
      </c>
      <c r="Y88" s="38">
        <v>17985</v>
      </c>
      <c r="Z88" s="38">
        <v>18165</v>
      </c>
      <c r="AA88" s="38">
        <v>18374</v>
      </c>
      <c r="AB88" s="38">
        <v>18422</v>
      </c>
      <c r="AC88" s="38">
        <v>18468</v>
      </c>
      <c r="AD88" s="38">
        <v>18582</v>
      </c>
      <c r="AE88" s="38">
        <v>18528</v>
      </c>
      <c r="AF88" s="38">
        <v>18767</v>
      </c>
      <c r="AG88" s="38">
        <v>18785</v>
      </c>
      <c r="AH88" s="132">
        <v>18793</v>
      </c>
      <c r="AI88" s="87">
        <v>18477</v>
      </c>
      <c r="AJ88" s="38">
        <v>18566</v>
      </c>
      <c r="AK88" s="38">
        <v>18647</v>
      </c>
      <c r="AL88" s="38">
        <v>18855</v>
      </c>
      <c r="AM88" s="38">
        <v>19087</v>
      </c>
      <c r="AN88" s="38">
        <v>19356</v>
      </c>
      <c r="AO88" s="38">
        <v>19357</v>
      </c>
      <c r="AP88" s="38">
        <v>19810</v>
      </c>
      <c r="AQ88" s="38">
        <v>19871</v>
      </c>
      <c r="AR88" s="38">
        <v>20127</v>
      </c>
      <c r="AS88" s="38">
        <v>20264</v>
      </c>
      <c r="AT88" s="132">
        <v>20119</v>
      </c>
      <c r="AU88" s="87">
        <v>19846</v>
      </c>
      <c r="AV88" s="288">
        <v>19906</v>
      </c>
      <c r="AW88" s="288">
        <v>19931</v>
      </c>
      <c r="AX88" s="288">
        <v>19990</v>
      </c>
      <c r="AY88" s="288">
        <v>20177</v>
      </c>
      <c r="AZ88" s="288">
        <v>20366</v>
      </c>
      <c r="BA88" s="288">
        <v>20792</v>
      </c>
      <c r="BB88" s="288">
        <v>20901</v>
      </c>
      <c r="BC88" s="288">
        <v>21245</v>
      </c>
      <c r="BD88" s="288">
        <v>21422</v>
      </c>
      <c r="BE88" s="288">
        <v>21456</v>
      </c>
      <c r="BF88" s="38">
        <v>21524</v>
      </c>
      <c r="BG88" s="87">
        <v>21322</v>
      </c>
      <c r="BH88" s="288">
        <v>21291</v>
      </c>
      <c r="BI88" s="288">
        <v>21568</v>
      </c>
      <c r="BJ88" s="288">
        <v>21830</v>
      </c>
      <c r="BK88" s="288">
        <v>21999</v>
      </c>
      <c r="BL88" s="288">
        <v>22234</v>
      </c>
      <c r="BM88" s="288">
        <v>22377</v>
      </c>
      <c r="BN88" s="288">
        <v>22436</v>
      </c>
      <c r="BO88" s="288">
        <v>22675</v>
      </c>
      <c r="BP88" s="288">
        <v>23060</v>
      </c>
      <c r="BQ88" s="288">
        <v>23128</v>
      </c>
      <c r="BR88" s="640">
        <v>23089</v>
      </c>
      <c r="BS88" s="640">
        <v>22770</v>
      </c>
      <c r="BT88" s="640">
        <v>22490</v>
      </c>
      <c r="BU88" s="640">
        <v>22966</v>
      </c>
      <c r="BV88" s="640">
        <v>23022</v>
      </c>
      <c r="BW88" s="640">
        <v>22881</v>
      </c>
      <c r="BX88" s="640">
        <v>23108</v>
      </c>
      <c r="BY88" s="640">
        <v>23298</v>
      </c>
      <c r="BZ88" s="640">
        <v>23368</v>
      </c>
      <c r="CA88" s="640">
        <v>23720</v>
      </c>
      <c r="CB88" s="640">
        <v>23926</v>
      </c>
      <c r="CC88" s="640">
        <v>24127</v>
      </c>
      <c r="CD88" s="640">
        <v>24263</v>
      </c>
      <c r="CE88" s="640">
        <v>24124</v>
      </c>
      <c r="CF88" s="640">
        <f>'1.COBERTURA  DANE'!F89+'1.COBERTURA  DANE'!H89+'1.COBERTURA  DANE'!J89</f>
        <v>24162</v>
      </c>
      <c r="CG88" s="241">
        <f t="shared" si="11"/>
        <v>38</v>
      </c>
      <c r="CH88" s="203">
        <f t="shared" si="12"/>
        <v>0.1575194826728569</v>
      </c>
      <c r="CI88" s="241">
        <f t="shared" si="13"/>
        <v>-101</v>
      </c>
      <c r="CJ88" s="203">
        <f t="shared" si="14"/>
        <v>-0.41627168940361864</v>
      </c>
      <c r="CZ88" s="18">
        <v>541</v>
      </c>
      <c r="DA88" s="18">
        <v>4213</v>
      </c>
      <c r="DC88" s="406">
        <v>604</v>
      </c>
      <c r="DD88" s="18" t="s">
        <v>21</v>
      </c>
      <c r="DE88" s="18">
        <v>3323</v>
      </c>
      <c r="DF88" s="18">
        <v>3243</v>
      </c>
      <c r="DG88" s="18">
        <v>3172</v>
      </c>
      <c r="DH88" s="18">
        <v>3072</v>
      </c>
    </row>
    <row r="89" spans="1:112" ht="15" outlineLevel="2">
      <c r="A89" s="84">
        <v>321</v>
      </c>
      <c r="B89" s="27" t="s">
        <v>137</v>
      </c>
      <c r="C89" s="50" t="s">
        <v>109</v>
      </c>
      <c r="D89" s="50">
        <v>2411</v>
      </c>
      <c r="E89" s="50">
        <v>2400</v>
      </c>
      <c r="F89" s="50">
        <v>2449</v>
      </c>
      <c r="G89" s="50">
        <v>2444</v>
      </c>
      <c r="H89" s="50">
        <v>2477</v>
      </c>
      <c r="I89" s="1">
        <v>2515</v>
      </c>
      <c r="J89" s="408">
        <v>2525</v>
      </c>
      <c r="K89" s="288">
        <v>2442</v>
      </c>
      <c r="L89" s="38">
        <v>2328</v>
      </c>
      <c r="M89" s="38">
        <v>2353</v>
      </c>
      <c r="N89" s="38">
        <v>2391</v>
      </c>
      <c r="O89" s="38">
        <v>2433</v>
      </c>
      <c r="P89" s="38">
        <v>2457</v>
      </c>
      <c r="Q89" s="38">
        <v>2468</v>
      </c>
      <c r="R89" s="38">
        <v>2450</v>
      </c>
      <c r="S89" s="38">
        <v>2442</v>
      </c>
      <c r="T89" s="38">
        <v>2463</v>
      </c>
      <c r="U89" s="38">
        <v>2457</v>
      </c>
      <c r="V89" s="132">
        <v>2533</v>
      </c>
      <c r="W89" s="87">
        <v>2408</v>
      </c>
      <c r="X89" s="38">
        <v>2420</v>
      </c>
      <c r="Y89" s="38">
        <v>2476</v>
      </c>
      <c r="Z89" s="38">
        <v>2444</v>
      </c>
      <c r="AA89" s="38">
        <v>2457</v>
      </c>
      <c r="AB89" s="38">
        <v>2510</v>
      </c>
      <c r="AC89" s="38">
        <v>2518</v>
      </c>
      <c r="AD89" s="38">
        <v>2556</v>
      </c>
      <c r="AE89" s="38">
        <v>2490</v>
      </c>
      <c r="AF89" s="38">
        <v>2504</v>
      </c>
      <c r="AG89" s="38">
        <v>2508</v>
      </c>
      <c r="AH89" s="132">
        <v>2508</v>
      </c>
      <c r="AI89" s="87">
        <v>2483</v>
      </c>
      <c r="AJ89" s="38">
        <v>2471</v>
      </c>
      <c r="AK89" s="38">
        <v>2299</v>
      </c>
      <c r="AL89" s="38">
        <v>2349</v>
      </c>
      <c r="AM89" s="38">
        <v>2378</v>
      </c>
      <c r="AN89" s="38">
        <v>2393</v>
      </c>
      <c r="AO89" s="38">
        <v>2469</v>
      </c>
      <c r="AP89" s="38">
        <v>2492</v>
      </c>
      <c r="AQ89" s="38">
        <v>2499</v>
      </c>
      <c r="AR89" s="38">
        <v>2532</v>
      </c>
      <c r="AS89" s="38">
        <v>2529</v>
      </c>
      <c r="AT89" s="132">
        <v>2482</v>
      </c>
      <c r="AU89" s="87">
        <v>2386</v>
      </c>
      <c r="AV89" s="288">
        <v>2325</v>
      </c>
      <c r="AW89" s="288">
        <v>2362</v>
      </c>
      <c r="AX89" s="288">
        <v>2362</v>
      </c>
      <c r="AY89" s="288">
        <v>2318</v>
      </c>
      <c r="AZ89" s="288">
        <v>2089</v>
      </c>
      <c r="BA89" s="288">
        <v>2194</v>
      </c>
      <c r="BB89" s="288">
        <v>2292</v>
      </c>
      <c r="BC89" s="288">
        <v>2302</v>
      </c>
      <c r="BD89" s="288">
        <v>2405</v>
      </c>
      <c r="BE89" s="288">
        <v>2391</v>
      </c>
      <c r="BF89" s="38">
        <v>2478</v>
      </c>
      <c r="BG89" s="87">
        <v>2564</v>
      </c>
      <c r="BH89" s="288">
        <v>2479</v>
      </c>
      <c r="BI89" s="288">
        <v>2534</v>
      </c>
      <c r="BJ89" s="288">
        <v>2568</v>
      </c>
      <c r="BK89" s="288">
        <v>2678</v>
      </c>
      <c r="BL89" s="288">
        <v>2727</v>
      </c>
      <c r="BM89" s="288">
        <v>2761</v>
      </c>
      <c r="BN89" s="288">
        <v>2742</v>
      </c>
      <c r="BO89" s="288">
        <v>2753</v>
      </c>
      <c r="BP89" s="288">
        <v>2727</v>
      </c>
      <c r="BQ89" s="288">
        <v>2681</v>
      </c>
      <c r="BR89" s="640">
        <v>2680</v>
      </c>
      <c r="BS89" s="640">
        <v>2677</v>
      </c>
      <c r="BT89" s="640">
        <v>2677</v>
      </c>
      <c r="BU89" s="640">
        <v>2650</v>
      </c>
      <c r="BV89" s="640">
        <v>2593</v>
      </c>
      <c r="BW89" s="640">
        <v>2583</v>
      </c>
      <c r="BX89" s="640">
        <v>2590</v>
      </c>
      <c r="BY89" s="640">
        <v>2615</v>
      </c>
      <c r="BZ89" s="640">
        <v>2615</v>
      </c>
      <c r="CA89" s="640">
        <v>2690</v>
      </c>
      <c r="CB89" s="640">
        <v>2665</v>
      </c>
      <c r="CC89" s="640">
        <v>2647</v>
      </c>
      <c r="CD89" s="640">
        <v>2703</v>
      </c>
      <c r="CE89" s="640">
        <v>2677</v>
      </c>
      <c r="CF89" s="640">
        <f>'1.COBERTURA  DANE'!F90+'1.COBERTURA  DANE'!H90+'1.COBERTURA  DANE'!J90</f>
        <v>2681</v>
      </c>
      <c r="CG89" s="241">
        <f t="shared" si="11"/>
        <v>4</v>
      </c>
      <c r="CH89" s="203">
        <f t="shared" si="12"/>
        <v>0.14942099364960779</v>
      </c>
      <c r="CI89" s="241">
        <f t="shared" si="13"/>
        <v>-22</v>
      </c>
      <c r="CJ89" s="203">
        <f t="shared" si="14"/>
        <v>-0.81391046984831661</v>
      </c>
      <c r="CZ89" s="18">
        <v>607</v>
      </c>
      <c r="DA89" s="18">
        <v>7713</v>
      </c>
      <c r="DC89" s="407">
        <v>607</v>
      </c>
      <c r="DD89" s="18" t="s">
        <v>111</v>
      </c>
      <c r="DE89" s="18">
        <v>7702</v>
      </c>
      <c r="DF89" s="18">
        <v>7871</v>
      </c>
      <c r="DG89" s="18">
        <v>7932</v>
      </c>
      <c r="DH89" s="18">
        <v>7962</v>
      </c>
    </row>
    <row r="90" spans="1:112" ht="15" outlineLevel="2">
      <c r="A90" s="84">
        <v>376</v>
      </c>
      <c r="B90" s="27" t="s">
        <v>137</v>
      </c>
      <c r="C90" s="50" t="s">
        <v>83</v>
      </c>
      <c r="D90" s="50">
        <v>39919</v>
      </c>
      <c r="E90" s="50">
        <v>39940</v>
      </c>
      <c r="F90" s="50">
        <v>40258</v>
      </c>
      <c r="G90" s="50">
        <v>40609</v>
      </c>
      <c r="H90" s="50">
        <v>41681</v>
      </c>
      <c r="I90" s="1">
        <v>41731</v>
      </c>
      <c r="J90" s="408">
        <v>42195</v>
      </c>
      <c r="K90" s="288">
        <v>41591</v>
      </c>
      <c r="L90" s="38">
        <v>41510</v>
      </c>
      <c r="M90" s="38">
        <v>41919</v>
      </c>
      <c r="N90" s="38">
        <v>42560</v>
      </c>
      <c r="O90" s="38">
        <v>42876</v>
      </c>
      <c r="P90" s="38">
        <v>43763</v>
      </c>
      <c r="Q90" s="38">
        <v>43153</v>
      </c>
      <c r="R90" s="38">
        <v>42630</v>
      </c>
      <c r="S90" s="38">
        <v>42801</v>
      </c>
      <c r="T90" s="38">
        <v>43002</v>
      </c>
      <c r="U90" s="38">
        <v>43362</v>
      </c>
      <c r="V90" s="132">
        <v>44020</v>
      </c>
      <c r="W90" s="87">
        <v>42182</v>
      </c>
      <c r="X90" s="38">
        <v>42433</v>
      </c>
      <c r="Y90" s="38">
        <v>43108</v>
      </c>
      <c r="Z90" s="38">
        <v>43239</v>
      </c>
      <c r="AA90" s="38">
        <v>44212</v>
      </c>
      <c r="AB90" s="38">
        <v>44306</v>
      </c>
      <c r="AC90" s="38">
        <v>44367</v>
      </c>
      <c r="AD90" s="38">
        <v>44636</v>
      </c>
      <c r="AE90" s="38">
        <v>43664</v>
      </c>
      <c r="AF90" s="38">
        <v>43833</v>
      </c>
      <c r="AG90" s="38">
        <v>44651</v>
      </c>
      <c r="AH90" s="132">
        <v>44582</v>
      </c>
      <c r="AI90" s="87">
        <v>44642</v>
      </c>
      <c r="AJ90" s="38">
        <v>44768</v>
      </c>
      <c r="AK90" s="38">
        <v>45172</v>
      </c>
      <c r="AL90" s="38">
        <v>45800</v>
      </c>
      <c r="AM90" s="38">
        <v>46204</v>
      </c>
      <c r="AN90" s="38">
        <v>46461</v>
      </c>
      <c r="AO90" s="38">
        <v>46593</v>
      </c>
      <c r="AP90" s="38">
        <v>47331</v>
      </c>
      <c r="AQ90" s="38">
        <v>47237</v>
      </c>
      <c r="AR90" s="38">
        <v>47887</v>
      </c>
      <c r="AS90" s="38">
        <v>48183</v>
      </c>
      <c r="AT90" s="132">
        <v>47998</v>
      </c>
      <c r="AU90" s="87">
        <v>47727</v>
      </c>
      <c r="AV90" s="288">
        <v>48201</v>
      </c>
      <c r="AW90" s="288">
        <v>48045</v>
      </c>
      <c r="AX90" s="288">
        <v>48260</v>
      </c>
      <c r="AY90" s="288">
        <v>48577</v>
      </c>
      <c r="AZ90" s="288">
        <v>48848</v>
      </c>
      <c r="BA90" s="288">
        <v>49308</v>
      </c>
      <c r="BB90" s="288">
        <v>49515</v>
      </c>
      <c r="BC90" s="288">
        <v>50046</v>
      </c>
      <c r="BD90" s="288">
        <v>50192</v>
      </c>
      <c r="BE90" s="288">
        <v>50261</v>
      </c>
      <c r="BF90" s="38">
        <v>50368</v>
      </c>
      <c r="BG90" s="87">
        <v>50108</v>
      </c>
      <c r="BH90" s="288">
        <v>50278</v>
      </c>
      <c r="BI90" s="288">
        <v>50764</v>
      </c>
      <c r="BJ90" s="288">
        <v>51360</v>
      </c>
      <c r="BK90" s="288">
        <v>51803</v>
      </c>
      <c r="BL90" s="288">
        <v>52110</v>
      </c>
      <c r="BM90" s="288">
        <v>52311</v>
      </c>
      <c r="BN90" s="288">
        <v>52358</v>
      </c>
      <c r="BO90" s="288">
        <v>53044</v>
      </c>
      <c r="BP90" s="288">
        <v>53904</v>
      </c>
      <c r="BQ90" s="288">
        <v>53960</v>
      </c>
      <c r="BR90" s="640">
        <v>54018</v>
      </c>
      <c r="BS90" s="640">
        <v>53434</v>
      </c>
      <c r="BT90" s="640">
        <v>53050</v>
      </c>
      <c r="BU90" s="640">
        <v>54331</v>
      </c>
      <c r="BV90" s="640">
        <v>54519</v>
      </c>
      <c r="BW90" s="640">
        <v>54128</v>
      </c>
      <c r="BX90" s="640">
        <v>54117</v>
      </c>
      <c r="BY90" s="640">
        <v>54161</v>
      </c>
      <c r="BZ90" s="640">
        <v>54600</v>
      </c>
      <c r="CA90" s="640">
        <v>55338</v>
      </c>
      <c r="CB90" s="640">
        <v>55399</v>
      </c>
      <c r="CC90" s="640">
        <v>55625</v>
      </c>
      <c r="CD90" s="640">
        <v>55548</v>
      </c>
      <c r="CE90" s="640">
        <v>55400</v>
      </c>
      <c r="CF90" s="640">
        <f>'1.COBERTURA  DANE'!F91+'1.COBERTURA  DANE'!H91+'1.COBERTURA  DANE'!J91</f>
        <v>55598</v>
      </c>
      <c r="CG90" s="241">
        <f t="shared" si="11"/>
        <v>198</v>
      </c>
      <c r="CH90" s="203">
        <f t="shared" si="12"/>
        <v>0.35740072202166062</v>
      </c>
      <c r="CI90" s="241">
        <f t="shared" si="13"/>
        <v>50</v>
      </c>
      <c r="CJ90" s="203">
        <f t="shared" si="14"/>
        <v>9.0012241664866419E-2</v>
      </c>
      <c r="CZ90" s="18">
        <v>615</v>
      </c>
      <c r="DA90" s="18">
        <v>95818</v>
      </c>
      <c r="DC90" s="407">
        <v>615</v>
      </c>
      <c r="DD90" s="18" t="s">
        <v>51</v>
      </c>
      <c r="DE90" s="18">
        <v>93835</v>
      </c>
      <c r="DF90" s="18">
        <v>92230</v>
      </c>
      <c r="DG90" s="18">
        <v>92046</v>
      </c>
      <c r="DH90" s="18">
        <v>91317</v>
      </c>
    </row>
    <row r="91" spans="1:112" ht="15" outlineLevel="2">
      <c r="A91" s="84">
        <v>400</v>
      </c>
      <c r="B91" s="27" t="s">
        <v>137</v>
      </c>
      <c r="C91" s="51" t="s">
        <v>141</v>
      </c>
      <c r="D91" s="50">
        <v>8977</v>
      </c>
      <c r="E91" s="51">
        <v>8896</v>
      </c>
      <c r="F91" s="50">
        <v>8977</v>
      </c>
      <c r="G91" s="50">
        <v>9036</v>
      </c>
      <c r="H91" s="50">
        <v>9001</v>
      </c>
      <c r="I91" s="1">
        <v>8961</v>
      </c>
      <c r="J91" s="408">
        <v>9086</v>
      </c>
      <c r="K91" s="288">
        <v>8904</v>
      </c>
      <c r="L91" s="38">
        <v>8858</v>
      </c>
      <c r="M91" s="38">
        <v>8827</v>
      </c>
      <c r="N91" s="38">
        <v>8824</v>
      </c>
      <c r="O91" s="38">
        <v>8943</v>
      </c>
      <c r="P91" s="38">
        <v>9079</v>
      </c>
      <c r="Q91" s="38">
        <v>8904</v>
      </c>
      <c r="R91" s="38">
        <v>8686</v>
      </c>
      <c r="S91" s="38">
        <v>8741</v>
      </c>
      <c r="T91" s="38">
        <v>8719</v>
      </c>
      <c r="U91" s="38">
        <v>8781</v>
      </c>
      <c r="V91" s="132">
        <v>8941</v>
      </c>
      <c r="W91" s="87">
        <v>8703</v>
      </c>
      <c r="X91" s="38">
        <v>8713</v>
      </c>
      <c r="Y91" s="38">
        <v>8884</v>
      </c>
      <c r="Z91" s="38">
        <v>8858</v>
      </c>
      <c r="AA91" s="38">
        <v>8949</v>
      </c>
      <c r="AB91" s="38">
        <v>8953</v>
      </c>
      <c r="AC91" s="38">
        <v>9028</v>
      </c>
      <c r="AD91" s="38">
        <v>9016</v>
      </c>
      <c r="AE91" s="38">
        <v>8840</v>
      </c>
      <c r="AF91" s="38">
        <v>8847</v>
      </c>
      <c r="AG91" s="38">
        <v>8938</v>
      </c>
      <c r="AH91" s="132">
        <v>8919</v>
      </c>
      <c r="AI91" s="87">
        <v>8924</v>
      </c>
      <c r="AJ91" s="38">
        <v>9024</v>
      </c>
      <c r="AK91" s="38">
        <v>9334</v>
      </c>
      <c r="AL91" s="38">
        <v>9186</v>
      </c>
      <c r="AM91" s="38">
        <v>9256</v>
      </c>
      <c r="AN91" s="38">
        <v>9290</v>
      </c>
      <c r="AO91" s="38">
        <v>9338</v>
      </c>
      <c r="AP91" s="38">
        <v>9588</v>
      </c>
      <c r="AQ91" s="38">
        <v>9604</v>
      </c>
      <c r="AR91" s="38">
        <v>9750</v>
      </c>
      <c r="AS91" s="38">
        <v>9727</v>
      </c>
      <c r="AT91" s="132">
        <v>9619</v>
      </c>
      <c r="AU91" s="87">
        <v>9528</v>
      </c>
      <c r="AV91" s="288">
        <v>9435</v>
      </c>
      <c r="AW91" s="288">
        <v>9481</v>
      </c>
      <c r="AX91" s="288">
        <v>9602</v>
      </c>
      <c r="AY91" s="288">
        <v>9628</v>
      </c>
      <c r="AZ91" s="288">
        <v>9710</v>
      </c>
      <c r="BA91" s="288">
        <v>9915</v>
      </c>
      <c r="BB91" s="288">
        <v>9996</v>
      </c>
      <c r="BC91" s="288">
        <v>10124</v>
      </c>
      <c r="BD91" s="288">
        <v>10134</v>
      </c>
      <c r="BE91" s="288">
        <v>9992</v>
      </c>
      <c r="BF91" s="38">
        <v>9966</v>
      </c>
      <c r="BG91" s="87">
        <v>9868</v>
      </c>
      <c r="BH91" s="288">
        <v>9826</v>
      </c>
      <c r="BI91" s="288">
        <v>9910</v>
      </c>
      <c r="BJ91" s="288">
        <v>10089</v>
      </c>
      <c r="BK91" s="288">
        <v>10097</v>
      </c>
      <c r="BL91" s="288">
        <v>10107</v>
      </c>
      <c r="BM91" s="288">
        <v>10190</v>
      </c>
      <c r="BN91" s="288">
        <v>10144</v>
      </c>
      <c r="BO91" s="288">
        <v>10192</v>
      </c>
      <c r="BP91" s="288">
        <v>10151</v>
      </c>
      <c r="BQ91" s="288">
        <v>10159</v>
      </c>
      <c r="BR91" s="640">
        <v>10112</v>
      </c>
      <c r="BS91" s="640">
        <v>10001</v>
      </c>
      <c r="BT91" s="640">
        <v>9946</v>
      </c>
      <c r="BU91" s="640">
        <v>9993</v>
      </c>
      <c r="BV91" s="640">
        <v>9998</v>
      </c>
      <c r="BW91" s="640">
        <v>9989</v>
      </c>
      <c r="BX91" s="640">
        <v>10077</v>
      </c>
      <c r="BY91" s="640">
        <v>10061</v>
      </c>
      <c r="BZ91" s="640">
        <v>10083</v>
      </c>
      <c r="CA91" s="640">
        <v>10126</v>
      </c>
      <c r="CB91" s="640">
        <v>10147</v>
      </c>
      <c r="CC91" s="640">
        <v>10018</v>
      </c>
      <c r="CD91" s="640">
        <v>9997</v>
      </c>
      <c r="CE91" s="640">
        <v>9975</v>
      </c>
      <c r="CF91" s="640">
        <f>'1.COBERTURA  DANE'!F92+'1.COBERTURA  DANE'!H92+'1.COBERTURA  DANE'!J92</f>
        <v>10035</v>
      </c>
      <c r="CG91" s="241">
        <f t="shared" si="11"/>
        <v>60</v>
      </c>
      <c r="CH91" s="203">
        <f t="shared" si="12"/>
        <v>0.60150375939849632</v>
      </c>
      <c r="CI91" s="241">
        <f t="shared" si="13"/>
        <v>38</v>
      </c>
      <c r="CJ91" s="203">
        <f t="shared" si="14"/>
        <v>0.38011403421026307</v>
      </c>
      <c r="CZ91" s="18">
        <v>649</v>
      </c>
      <c r="DA91" s="18">
        <v>2722</v>
      </c>
      <c r="DC91" s="407">
        <v>628</v>
      </c>
      <c r="DD91" s="18" t="s">
        <v>52</v>
      </c>
      <c r="DE91" s="18">
        <v>774</v>
      </c>
      <c r="DF91" s="18">
        <v>811</v>
      </c>
      <c r="DG91" s="18">
        <v>760</v>
      </c>
      <c r="DH91" s="18">
        <v>794</v>
      </c>
    </row>
    <row r="92" spans="1:112" ht="15" outlineLevel="2">
      <c r="A92" s="84">
        <v>440</v>
      </c>
      <c r="B92" s="27" t="s">
        <v>137</v>
      </c>
      <c r="C92" s="50" t="s">
        <v>84</v>
      </c>
      <c r="D92" s="50">
        <v>24477</v>
      </c>
      <c r="E92" s="50">
        <v>24390</v>
      </c>
      <c r="F92" s="50">
        <v>24629</v>
      </c>
      <c r="G92" s="50">
        <v>24802</v>
      </c>
      <c r="H92" s="50">
        <v>24963</v>
      </c>
      <c r="I92" s="1">
        <v>24972</v>
      </c>
      <c r="J92" s="408">
        <v>25340</v>
      </c>
      <c r="K92" s="288">
        <v>24979</v>
      </c>
      <c r="L92" s="38">
        <v>24768</v>
      </c>
      <c r="M92" s="38">
        <v>24741</v>
      </c>
      <c r="N92" s="38">
        <v>25061</v>
      </c>
      <c r="O92" s="38">
        <v>25108</v>
      </c>
      <c r="P92" s="38">
        <v>25839</v>
      </c>
      <c r="Q92" s="38">
        <v>25417</v>
      </c>
      <c r="R92" s="38">
        <v>25198</v>
      </c>
      <c r="S92" s="38">
        <v>25311</v>
      </c>
      <c r="T92" s="38">
        <v>25416</v>
      </c>
      <c r="U92" s="38">
        <v>25560</v>
      </c>
      <c r="V92" s="132">
        <v>26189</v>
      </c>
      <c r="W92" s="87">
        <v>24736</v>
      </c>
      <c r="X92" s="38">
        <v>24717</v>
      </c>
      <c r="Y92" s="38">
        <v>25277</v>
      </c>
      <c r="Z92" s="38">
        <v>25212</v>
      </c>
      <c r="AA92" s="38">
        <v>25888</v>
      </c>
      <c r="AB92" s="38">
        <v>26053</v>
      </c>
      <c r="AC92" s="38">
        <v>26036</v>
      </c>
      <c r="AD92" s="38">
        <v>26247</v>
      </c>
      <c r="AE92" s="38">
        <v>25956</v>
      </c>
      <c r="AF92" s="38">
        <v>26144</v>
      </c>
      <c r="AG92" s="38">
        <v>26307</v>
      </c>
      <c r="AH92" s="132">
        <v>26272</v>
      </c>
      <c r="AI92" s="87">
        <v>26056</v>
      </c>
      <c r="AJ92" s="38">
        <v>26145</v>
      </c>
      <c r="AK92" s="38">
        <v>26011</v>
      </c>
      <c r="AL92" s="38">
        <v>26289</v>
      </c>
      <c r="AM92" s="38">
        <v>26587</v>
      </c>
      <c r="AN92" s="38">
        <v>27068</v>
      </c>
      <c r="AO92" s="38">
        <v>27396</v>
      </c>
      <c r="AP92" s="38">
        <v>28109</v>
      </c>
      <c r="AQ92" s="38">
        <v>28264</v>
      </c>
      <c r="AR92" s="38">
        <v>28398</v>
      </c>
      <c r="AS92" s="38">
        <v>28489</v>
      </c>
      <c r="AT92" s="132">
        <v>28241</v>
      </c>
      <c r="AU92" s="87">
        <v>28109</v>
      </c>
      <c r="AV92" s="288">
        <v>28225</v>
      </c>
      <c r="AW92" s="288">
        <v>28257</v>
      </c>
      <c r="AX92" s="288">
        <v>28521</v>
      </c>
      <c r="AY92" s="288">
        <v>28720</v>
      </c>
      <c r="AZ92" s="288">
        <v>28971</v>
      </c>
      <c r="BA92" s="288">
        <v>29214</v>
      </c>
      <c r="BB92" s="288">
        <v>29434</v>
      </c>
      <c r="BC92" s="288">
        <v>29822</v>
      </c>
      <c r="BD92" s="288">
        <v>30146</v>
      </c>
      <c r="BE92" s="288">
        <v>29977</v>
      </c>
      <c r="BF92" s="38">
        <v>30105</v>
      </c>
      <c r="BG92" s="87">
        <v>29787</v>
      </c>
      <c r="BH92" s="288">
        <v>29941</v>
      </c>
      <c r="BI92" s="288">
        <v>30324</v>
      </c>
      <c r="BJ92" s="288">
        <v>30801</v>
      </c>
      <c r="BK92" s="288">
        <v>31054</v>
      </c>
      <c r="BL92" s="288">
        <v>31416</v>
      </c>
      <c r="BM92" s="288">
        <v>31686</v>
      </c>
      <c r="BN92" s="288">
        <v>31750</v>
      </c>
      <c r="BO92" s="288">
        <v>32072</v>
      </c>
      <c r="BP92" s="288">
        <v>32609</v>
      </c>
      <c r="BQ92" s="288">
        <v>32551</v>
      </c>
      <c r="BR92" s="640">
        <v>32618</v>
      </c>
      <c r="BS92" s="640">
        <v>32326</v>
      </c>
      <c r="BT92" s="640">
        <v>32288</v>
      </c>
      <c r="BU92" s="640">
        <v>32926</v>
      </c>
      <c r="BV92" s="640">
        <v>33189</v>
      </c>
      <c r="BW92" s="640">
        <v>32933</v>
      </c>
      <c r="BX92" s="640">
        <v>33098</v>
      </c>
      <c r="BY92" s="640">
        <v>33154</v>
      </c>
      <c r="BZ92" s="640">
        <v>33543</v>
      </c>
      <c r="CA92" s="640">
        <v>34460</v>
      </c>
      <c r="CB92" s="640">
        <v>34754</v>
      </c>
      <c r="CC92" s="640">
        <v>34832</v>
      </c>
      <c r="CD92" s="640">
        <v>34942</v>
      </c>
      <c r="CE92" s="640">
        <v>34856</v>
      </c>
      <c r="CF92" s="640">
        <f>'1.COBERTURA  DANE'!F93+'1.COBERTURA  DANE'!H93+'1.COBERTURA  DANE'!J93</f>
        <v>35203</v>
      </c>
      <c r="CG92" s="241">
        <f t="shared" si="11"/>
        <v>347</v>
      </c>
      <c r="CH92" s="203">
        <f t="shared" si="12"/>
        <v>0.99552444342437452</v>
      </c>
      <c r="CI92" s="241">
        <f t="shared" si="13"/>
        <v>261</v>
      </c>
      <c r="CJ92" s="203">
        <f t="shared" si="14"/>
        <v>0.74695209203823476</v>
      </c>
      <c r="CZ92" s="18">
        <v>652</v>
      </c>
      <c r="DA92" s="18">
        <v>401</v>
      </c>
      <c r="DC92" s="407">
        <v>631</v>
      </c>
      <c r="DD92" s="18" t="s">
        <v>90</v>
      </c>
      <c r="DE92" s="18">
        <v>31240</v>
      </c>
      <c r="DF92" s="18">
        <v>29071</v>
      </c>
      <c r="DG92" s="18">
        <v>28536</v>
      </c>
      <c r="DH92" s="18">
        <v>27378</v>
      </c>
    </row>
    <row r="93" spans="1:112" ht="15" outlineLevel="2">
      <c r="A93" s="84">
        <v>483</v>
      </c>
      <c r="B93" s="27" t="s">
        <v>137</v>
      </c>
      <c r="C93" s="50" t="s">
        <v>116</v>
      </c>
      <c r="D93" s="50">
        <v>762</v>
      </c>
      <c r="E93" s="50">
        <v>753</v>
      </c>
      <c r="F93" s="50">
        <v>757</v>
      </c>
      <c r="G93" s="50">
        <v>796</v>
      </c>
      <c r="H93" s="50">
        <v>809</v>
      </c>
      <c r="I93" s="1">
        <v>787</v>
      </c>
      <c r="J93" s="408">
        <v>898</v>
      </c>
      <c r="K93" s="288">
        <v>884</v>
      </c>
      <c r="L93" s="38">
        <v>835</v>
      </c>
      <c r="M93" s="38">
        <v>841</v>
      </c>
      <c r="N93" s="38">
        <v>834</v>
      </c>
      <c r="O93" s="38">
        <v>833</v>
      </c>
      <c r="P93" s="38">
        <v>833</v>
      </c>
      <c r="Q93" s="38">
        <v>849</v>
      </c>
      <c r="R93" s="38">
        <v>838</v>
      </c>
      <c r="S93" s="38">
        <v>861</v>
      </c>
      <c r="T93" s="38">
        <v>870</v>
      </c>
      <c r="U93" s="38">
        <v>866</v>
      </c>
      <c r="V93" s="132">
        <v>899</v>
      </c>
      <c r="W93" s="87">
        <v>776</v>
      </c>
      <c r="X93" s="38">
        <v>695</v>
      </c>
      <c r="Y93" s="38">
        <v>829</v>
      </c>
      <c r="Z93" s="38">
        <v>850</v>
      </c>
      <c r="AA93" s="38">
        <v>816</v>
      </c>
      <c r="AB93" s="38">
        <v>830</v>
      </c>
      <c r="AC93" s="38">
        <v>799</v>
      </c>
      <c r="AD93" s="38">
        <v>769</v>
      </c>
      <c r="AE93" s="38">
        <v>785</v>
      </c>
      <c r="AF93" s="38">
        <v>814</v>
      </c>
      <c r="AG93" s="38">
        <v>846</v>
      </c>
      <c r="AH93" s="132">
        <v>911</v>
      </c>
      <c r="AI93" s="87">
        <v>854</v>
      </c>
      <c r="AJ93" s="38">
        <v>834</v>
      </c>
      <c r="AK93" s="38">
        <v>872</v>
      </c>
      <c r="AL93" s="38">
        <v>889</v>
      </c>
      <c r="AM93" s="38">
        <v>949</v>
      </c>
      <c r="AN93" s="38">
        <v>965</v>
      </c>
      <c r="AO93" s="38">
        <v>1007</v>
      </c>
      <c r="AP93" s="38">
        <v>1011</v>
      </c>
      <c r="AQ93" s="38">
        <v>1016</v>
      </c>
      <c r="AR93" s="38">
        <v>1046</v>
      </c>
      <c r="AS93" s="38">
        <v>1045</v>
      </c>
      <c r="AT93" s="132">
        <v>1051</v>
      </c>
      <c r="AU93" s="87">
        <v>988</v>
      </c>
      <c r="AV93" s="288">
        <v>943</v>
      </c>
      <c r="AW93" s="288">
        <v>979</v>
      </c>
      <c r="AX93" s="288">
        <v>997</v>
      </c>
      <c r="AY93" s="288">
        <v>983</v>
      </c>
      <c r="AZ93" s="288">
        <v>974</v>
      </c>
      <c r="BA93" s="288">
        <v>1003</v>
      </c>
      <c r="BB93" s="288">
        <v>1023</v>
      </c>
      <c r="BC93" s="288">
        <v>1055</v>
      </c>
      <c r="BD93" s="288">
        <v>1043</v>
      </c>
      <c r="BE93" s="288">
        <v>980</v>
      </c>
      <c r="BF93" s="38">
        <v>1066</v>
      </c>
      <c r="BG93" s="87">
        <v>1268</v>
      </c>
      <c r="BH93" s="288">
        <v>1172</v>
      </c>
      <c r="BI93" s="288">
        <v>1142</v>
      </c>
      <c r="BJ93" s="288">
        <v>1133</v>
      </c>
      <c r="BK93" s="288">
        <v>1145</v>
      </c>
      <c r="BL93" s="288">
        <v>1179</v>
      </c>
      <c r="BM93" s="288">
        <v>1265</v>
      </c>
      <c r="BN93" s="288">
        <v>1261</v>
      </c>
      <c r="BO93" s="288">
        <v>1241</v>
      </c>
      <c r="BP93" s="288">
        <v>1175</v>
      </c>
      <c r="BQ93" s="288">
        <v>1148</v>
      </c>
      <c r="BR93" s="640">
        <v>1100</v>
      </c>
      <c r="BS93" s="640">
        <v>1069</v>
      </c>
      <c r="BT93" s="640">
        <v>1039</v>
      </c>
      <c r="BU93" s="640">
        <v>1030</v>
      </c>
      <c r="BV93" s="640">
        <v>992</v>
      </c>
      <c r="BW93" s="640">
        <v>1029</v>
      </c>
      <c r="BX93" s="640">
        <v>1021</v>
      </c>
      <c r="BY93" s="640">
        <v>1028</v>
      </c>
      <c r="BZ93" s="640">
        <v>989</v>
      </c>
      <c r="CA93" s="640">
        <v>1015</v>
      </c>
      <c r="CB93" s="640">
        <v>995</v>
      </c>
      <c r="CC93" s="640">
        <v>986</v>
      </c>
      <c r="CD93" s="640">
        <v>977</v>
      </c>
      <c r="CE93" s="640">
        <v>975</v>
      </c>
      <c r="CF93" s="640">
        <f>'1.COBERTURA  DANE'!F94+'1.COBERTURA  DANE'!H94+'1.COBERTURA  DANE'!J94</f>
        <v>956</v>
      </c>
      <c r="CG93" s="241">
        <f t="shared" si="11"/>
        <v>-19</v>
      </c>
      <c r="CH93" s="203">
        <f t="shared" si="12"/>
        <v>-1.9487179487179489</v>
      </c>
      <c r="CI93" s="241">
        <f t="shared" si="13"/>
        <v>-21</v>
      </c>
      <c r="CJ93" s="203">
        <f t="shared" si="14"/>
        <v>-2.1494370522006143</v>
      </c>
      <c r="CZ93" s="18">
        <v>660</v>
      </c>
      <c r="DA93" s="18">
        <v>2675</v>
      </c>
      <c r="DC93" s="407">
        <v>642</v>
      </c>
      <c r="DD93" s="18" t="s">
        <v>22</v>
      </c>
      <c r="DE93" s="18">
        <v>2203</v>
      </c>
      <c r="DF93" s="18">
        <v>2180</v>
      </c>
      <c r="DG93" s="18">
        <v>2153</v>
      </c>
      <c r="DH93" s="18">
        <v>2140</v>
      </c>
    </row>
    <row r="94" spans="1:112" ht="15" outlineLevel="2">
      <c r="A94" s="84">
        <v>541</v>
      </c>
      <c r="B94" s="27" t="s">
        <v>137</v>
      </c>
      <c r="C94" s="53" t="s">
        <v>140</v>
      </c>
      <c r="D94" s="50">
        <v>3949</v>
      </c>
      <c r="E94" s="53">
        <v>3926</v>
      </c>
      <c r="F94" s="50">
        <v>4012</v>
      </c>
      <c r="G94" s="50">
        <v>4029</v>
      </c>
      <c r="H94" s="50">
        <v>4054</v>
      </c>
      <c r="I94" s="1">
        <v>4092</v>
      </c>
      <c r="J94" s="408">
        <v>4213</v>
      </c>
      <c r="K94" s="288">
        <v>4052</v>
      </c>
      <c r="L94" s="38">
        <v>3984</v>
      </c>
      <c r="M94" s="38">
        <v>4116</v>
      </c>
      <c r="N94" s="38">
        <v>4184</v>
      </c>
      <c r="O94" s="38">
        <v>4193</v>
      </c>
      <c r="P94" s="38">
        <v>4270</v>
      </c>
      <c r="Q94" s="38">
        <v>4273</v>
      </c>
      <c r="R94" s="38">
        <v>4331</v>
      </c>
      <c r="S94" s="38">
        <v>4344</v>
      </c>
      <c r="T94" s="38">
        <v>4320</v>
      </c>
      <c r="U94" s="38">
        <v>4326</v>
      </c>
      <c r="V94" s="132">
        <v>4616</v>
      </c>
      <c r="W94" s="87">
        <v>4276</v>
      </c>
      <c r="X94" s="38">
        <v>4270</v>
      </c>
      <c r="Y94" s="38">
        <v>4357</v>
      </c>
      <c r="Z94" s="38">
        <v>4501</v>
      </c>
      <c r="AA94" s="38">
        <v>4686</v>
      </c>
      <c r="AB94" s="38">
        <v>4645</v>
      </c>
      <c r="AC94" s="38">
        <v>4587</v>
      </c>
      <c r="AD94" s="38">
        <v>4620</v>
      </c>
      <c r="AE94" s="38">
        <v>4623</v>
      </c>
      <c r="AF94" s="38">
        <v>4654</v>
      </c>
      <c r="AG94" s="38">
        <v>4713</v>
      </c>
      <c r="AH94" s="132">
        <v>4699</v>
      </c>
      <c r="AI94" s="87">
        <v>4533</v>
      </c>
      <c r="AJ94" s="38">
        <v>4533</v>
      </c>
      <c r="AK94" s="38">
        <v>4388</v>
      </c>
      <c r="AL94" s="38">
        <v>4513</v>
      </c>
      <c r="AM94" s="38">
        <v>4576</v>
      </c>
      <c r="AN94" s="38">
        <v>4632</v>
      </c>
      <c r="AO94" s="38">
        <v>4762</v>
      </c>
      <c r="AP94" s="38">
        <v>4886</v>
      </c>
      <c r="AQ94" s="38">
        <v>4858</v>
      </c>
      <c r="AR94" s="38">
        <v>4908</v>
      </c>
      <c r="AS94" s="38">
        <v>4980</v>
      </c>
      <c r="AT94" s="132">
        <v>4927</v>
      </c>
      <c r="AU94" s="87">
        <v>4767</v>
      </c>
      <c r="AV94" s="288">
        <v>4660</v>
      </c>
      <c r="AW94" s="288">
        <v>4751</v>
      </c>
      <c r="AX94" s="288">
        <v>4946</v>
      </c>
      <c r="AY94" s="288">
        <v>4982</v>
      </c>
      <c r="AZ94" s="288">
        <v>5223</v>
      </c>
      <c r="BA94" s="288">
        <v>5540</v>
      </c>
      <c r="BB94" s="288">
        <v>5666</v>
      </c>
      <c r="BC94" s="288">
        <v>5776</v>
      </c>
      <c r="BD94" s="288">
        <v>5743</v>
      </c>
      <c r="BE94" s="288">
        <v>5595</v>
      </c>
      <c r="BF94" s="38">
        <v>5496</v>
      </c>
      <c r="BG94" s="87">
        <v>5262</v>
      </c>
      <c r="BH94" s="288">
        <v>5056</v>
      </c>
      <c r="BI94" s="288">
        <v>5053</v>
      </c>
      <c r="BJ94" s="288">
        <v>5244</v>
      </c>
      <c r="BK94" s="288">
        <v>5253</v>
      </c>
      <c r="BL94" s="288">
        <v>5379</v>
      </c>
      <c r="BM94" s="288">
        <v>5434</v>
      </c>
      <c r="BN94" s="288">
        <v>5428</v>
      </c>
      <c r="BO94" s="288">
        <v>5457</v>
      </c>
      <c r="BP94" s="288">
        <v>5516</v>
      </c>
      <c r="BQ94" s="288">
        <v>5463</v>
      </c>
      <c r="BR94" s="640">
        <v>5423</v>
      </c>
      <c r="BS94" s="640">
        <v>5334</v>
      </c>
      <c r="BT94" s="640">
        <v>5266</v>
      </c>
      <c r="BU94" s="640">
        <v>5252</v>
      </c>
      <c r="BV94" s="640">
        <v>5217</v>
      </c>
      <c r="BW94" s="640">
        <v>5225</v>
      </c>
      <c r="BX94" s="640">
        <v>5336</v>
      </c>
      <c r="BY94" s="640">
        <v>5324</v>
      </c>
      <c r="BZ94" s="640">
        <v>5393</v>
      </c>
      <c r="CA94" s="640">
        <v>5270</v>
      </c>
      <c r="CB94" s="640">
        <v>5222</v>
      </c>
      <c r="CC94" s="640">
        <v>5162</v>
      </c>
      <c r="CD94" s="640">
        <v>5164</v>
      </c>
      <c r="CE94" s="640">
        <v>5079</v>
      </c>
      <c r="CF94" s="640">
        <f>'1.COBERTURA  DANE'!F95+'1.COBERTURA  DANE'!H95+'1.COBERTURA  DANE'!J95</f>
        <v>4997</v>
      </c>
      <c r="CG94" s="241">
        <f t="shared" si="11"/>
        <v>-82</v>
      </c>
      <c r="CH94" s="203">
        <f t="shared" si="12"/>
        <v>-1.6144910415436111</v>
      </c>
      <c r="CI94" s="241">
        <f t="shared" si="13"/>
        <v>-167</v>
      </c>
      <c r="CJ94" s="203">
        <f t="shared" si="14"/>
        <v>-3.2339271882261813</v>
      </c>
      <c r="CZ94" s="18">
        <v>667</v>
      </c>
      <c r="DA94" s="18">
        <v>3104</v>
      </c>
      <c r="DC94" s="407">
        <v>647</v>
      </c>
      <c r="DD94" s="18" t="s">
        <v>854</v>
      </c>
      <c r="DE94" s="18">
        <v>1069</v>
      </c>
      <c r="DF94" s="18">
        <v>1051</v>
      </c>
      <c r="DG94" s="18">
        <v>1096</v>
      </c>
      <c r="DH94" s="18">
        <v>1048</v>
      </c>
    </row>
    <row r="95" spans="1:112" ht="15" outlineLevel="2">
      <c r="A95" s="84">
        <v>607</v>
      </c>
      <c r="B95" s="27" t="s">
        <v>137</v>
      </c>
      <c r="C95" s="50" t="s">
        <v>111</v>
      </c>
      <c r="D95" s="50">
        <v>7962</v>
      </c>
      <c r="E95" s="50">
        <v>7865</v>
      </c>
      <c r="F95" s="50">
        <v>7932</v>
      </c>
      <c r="G95" s="50">
        <v>7871</v>
      </c>
      <c r="H95" s="50">
        <v>7702</v>
      </c>
      <c r="I95" s="1">
        <v>7611</v>
      </c>
      <c r="J95" s="408">
        <v>7713</v>
      </c>
      <c r="K95" s="288">
        <v>7510</v>
      </c>
      <c r="L95" s="38">
        <v>7271</v>
      </c>
      <c r="M95" s="38">
        <v>7484</v>
      </c>
      <c r="N95" s="38">
        <v>7463</v>
      </c>
      <c r="O95" s="38">
        <v>7485</v>
      </c>
      <c r="P95" s="38">
        <v>7692</v>
      </c>
      <c r="Q95" s="38">
        <v>7530</v>
      </c>
      <c r="R95" s="38">
        <v>7553</v>
      </c>
      <c r="S95" s="38">
        <v>7573</v>
      </c>
      <c r="T95" s="38">
        <v>7549</v>
      </c>
      <c r="U95" s="38">
        <v>7550</v>
      </c>
      <c r="V95" s="132">
        <v>7626</v>
      </c>
      <c r="W95" s="87">
        <v>7219</v>
      </c>
      <c r="X95" s="38">
        <v>7326</v>
      </c>
      <c r="Y95" s="38">
        <v>7464</v>
      </c>
      <c r="Z95" s="38">
        <v>7592</v>
      </c>
      <c r="AA95" s="38">
        <v>7719</v>
      </c>
      <c r="AB95" s="38">
        <v>7755</v>
      </c>
      <c r="AC95" s="38">
        <v>7662</v>
      </c>
      <c r="AD95" s="38">
        <v>7663</v>
      </c>
      <c r="AE95" s="38">
        <v>7588</v>
      </c>
      <c r="AF95" s="38">
        <v>7630</v>
      </c>
      <c r="AG95" s="38">
        <v>7622</v>
      </c>
      <c r="AH95" s="132">
        <v>7656</v>
      </c>
      <c r="AI95" s="87">
        <v>7371</v>
      </c>
      <c r="AJ95" s="38">
        <v>7422</v>
      </c>
      <c r="AK95" s="38">
        <v>7065</v>
      </c>
      <c r="AL95" s="38">
        <v>7174</v>
      </c>
      <c r="AM95" s="38">
        <v>7361</v>
      </c>
      <c r="AN95" s="38">
        <v>7535</v>
      </c>
      <c r="AO95" s="38">
        <v>7447</v>
      </c>
      <c r="AP95" s="38">
        <v>7666</v>
      </c>
      <c r="AQ95" s="38">
        <v>7709</v>
      </c>
      <c r="AR95" s="38">
        <v>7722</v>
      </c>
      <c r="AS95" s="38">
        <v>7732</v>
      </c>
      <c r="AT95" s="132">
        <v>7547</v>
      </c>
      <c r="AU95" s="87">
        <v>7441</v>
      </c>
      <c r="AV95" s="288">
        <v>7319</v>
      </c>
      <c r="AW95" s="288">
        <v>7390</v>
      </c>
      <c r="AX95" s="288">
        <v>7465</v>
      </c>
      <c r="AY95" s="288">
        <v>7475</v>
      </c>
      <c r="AZ95" s="288">
        <v>7522</v>
      </c>
      <c r="BA95" s="288">
        <v>7788</v>
      </c>
      <c r="BB95" s="288">
        <v>7787</v>
      </c>
      <c r="BC95" s="288">
        <v>7916</v>
      </c>
      <c r="BD95" s="288">
        <v>7979</v>
      </c>
      <c r="BE95" s="288">
        <v>7883</v>
      </c>
      <c r="BF95" s="38">
        <v>7927</v>
      </c>
      <c r="BG95" s="87">
        <v>7871</v>
      </c>
      <c r="BH95" s="288">
        <v>7820</v>
      </c>
      <c r="BI95" s="288">
        <v>7933</v>
      </c>
      <c r="BJ95" s="288">
        <v>8041</v>
      </c>
      <c r="BK95" s="288">
        <v>7953</v>
      </c>
      <c r="BL95" s="288">
        <v>7956</v>
      </c>
      <c r="BM95" s="288">
        <v>7912</v>
      </c>
      <c r="BN95" s="288">
        <v>7876</v>
      </c>
      <c r="BO95" s="288">
        <v>7784</v>
      </c>
      <c r="BP95" s="288">
        <v>7806</v>
      </c>
      <c r="BQ95" s="288">
        <v>7768</v>
      </c>
      <c r="BR95" s="640">
        <v>7636</v>
      </c>
      <c r="BS95" s="640">
        <v>7487</v>
      </c>
      <c r="BT95" s="640">
        <v>7377</v>
      </c>
      <c r="BU95" s="640">
        <v>7511</v>
      </c>
      <c r="BV95" s="640">
        <v>7434</v>
      </c>
      <c r="BW95" s="640">
        <v>7389</v>
      </c>
      <c r="BX95" s="640">
        <v>7431</v>
      </c>
      <c r="BY95" s="640">
        <v>7402</v>
      </c>
      <c r="BZ95" s="640">
        <v>7610</v>
      </c>
      <c r="CA95" s="640">
        <v>7202</v>
      </c>
      <c r="CB95" s="640">
        <v>7061</v>
      </c>
      <c r="CC95" s="640">
        <v>6958</v>
      </c>
      <c r="CD95" s="640">
        <v>6968</v>
      </c>
      <c r="CE95" s="640">
        <v>6825</v>
      </c>
      <c r="CF95" s="640">
        <f>'1.COBERTURA  DANE'!F96+'1.COBERTURA  DANE'!H96+'1.COBERTURA  DANE'!J96</f>
        <v>6791</v>
      </c>
      <c r="CG95" s="241">
        <f t="shared" si="11"/>
        <v>-34</v>
      </c>
      <c r="CH95" s="203">
        <f t="shared" si="12"/>
        <v>-0.49816849816849818</v>
      </c>
      <c r="CI95" s="241">
        <f t="shared" si="13"/>
        <v>-177</v>
      </c>
      <c r="CJ95" s="203">
        <f t="shared" si="14"/>
        <v>-2.5401836969001148</v>
      </c>
      <c r="CZ95" s="18">
        <v>674</v>
      </c>
      <c r="DA95" s="18">
        <v>2118</v>
      </c>
      <c r="DC95" s="407">
        <v>649</v>
      </c>
      <c r="DD95" s="18" t="s">
        <v>91</v>
      </c>
      <c r="DE95" s="18">
        <v>2663</v>
      </c>
      <c r="DF95" s="18">
        <v>2653</v>
      </c>
      <c r="DG95" s="18">
        <v>2588</v>
      </c>
      <c r="DH95" s="18">
        <v>2509</v>
      </c>
    </row>
    <row r="96" spans="1:112" ht="15" outlineLevel="2">
      <c r="A96" s="84">
        <v>615</v>
      </c>
      <c r="B96" s="27" t="s">
        <v>137</v>
      </c>
      <c r="C96" s="50" t="s">
        <v>51</v>
      </c>
      <c r="D96" s="50">
        <v>91317</v>
      </c>
      <c r="E96" s="50">
        <v>91465</v>
      </c>
      <c r="F96" s="50">
        <v>92046</v>
      </c>
      <c r="G96" s="50">
        <v>92230</v>
      </c>
      <c r="H96" s="50">
        <v>93835</v>
      </c>
      <c r="I96" s="1">
        <v>94407</v>
      </c>
      <c r="J96" s="408">
        <v>95818</v>
      </c>
      <c r="K96" s="288">
        <v>94738</v>
      </c>
      <c r="L96" s="38">
        <v>93949</v>
      </c>
      <c r="M96" s="38">
        <v>94941</v>
      </c>
      <c r="N96" s="38">
        <v>95999</v>
      </c>
      <c r="O96" s="38">
        <v>96190</v>
      </c>
      <c r="P96" s="38">
        <v>97986</v>
      </c>
      <c r="Q96" s="38">
        <v>97132</v>
      </c>
      <c r="R96" s="38">
        <v>96799</v>
      </c>
      <c r="S96" s="38">
        <v>97348</v>
      </c>
      <c r="T96" s="38">
        <v>97515</v>
      </c>
      <c r="U96" s="38">
        <v>98275</v>
      </c>
      <c r="V96" s="132">
        <v>100010</v>
      </c>
      <c r="W96" s="87">
        <v>95738</v>
      </c>
      <c r="X96" s="38">
        <v>96414</v>
      </c>
      <c r="Y96" s="38">
        <v>97252</v>
      </c>
      <c r="Z96" s="38">
        <v>97150</v>
      </c>
      <c r="AA96" s="38">
        <v>99789</v>
      </c>
      <c r="AB96" s="38">
        <v>100146</v>
      </c>
      <c r="AC96" s="38">
        <v>100808</v>
      </c>
      <c r="AD96" s="38">
        <v>101819</v>
      </c>
      <c r="AE96" s="38">
        <v>100638</v>
      </c>
      <c r="AF96" s="38">
        <v>101481</v>
      </c>
      <c r="AG96" s="38">
        <v>102133</v>
      </c>
      <c r="AH96" s="132">
        <v>102270</v>
      </c>
      <c r="AI96" s="87">
        <v>101365</v>
      </c>
      <c r="AJ96" s="38">
        <v>101779</v>
      </c>
      <c r="AK96" s="38">
        <v>104220</v>
      </c>
      <c r="AL96" s="38">
        <v>105517</v>
      </c>
      <c r="AM96" s="38">
        <v>106279</v>
      </c>
      <c r="AN96" s="38">
        <v>107163</v>
      </c>
      <c r="AO96" s="38">
        <v>109088</v>
      </c>
      <c r="AP96" s="38">
        <v>111048</v>
      </c>
      <c r="AQ96" s="38">
        <v>111513</v>
      </c>
      <c r="AR96" s="38">
        <v>113478</v>
      </c>
      <c r="AS96" s="38">
        <v>113735</v>
      </c>
      <c r="AT96" s="132">
        <v>113443</v>
      </c>
      <c r="AU96" s="87">
        <v>112834</v>
      </c>
      <c r="AV96" s="288">
        <v>113355</v>
      </c>
      <c r="AW96" s="288">
        <v>113134</v>
      </c>
      <c r="AX96" s="288">
        <v>113875</v>
      </c>
      <c r="AY96" s="288">
        <v>114448</v>
      </c>
      <c r="AZ96" s="288">
        <v>115460</v>
      </c>
      <c r="BA96" s="288">
        <v>117364</v>
      </c>
      <c r="BB96" s="288">
        <v>118002</v>
      </c>
      <c r="BC96" s="288">
        <v>119124</v>
      </c>
      <c r="BD96" s="288">
        <v>119617</v>
      </c>
      <c r="BE96" s="288">
        <v>119403</v>
      </c>
      <c r="BF96" s="38">
        <v>119932</v>
      </c>
      <c r="BG96" s="87">
        <v>118497</v>
      </c>
      <c r="BH96" s="288">
        <v>118298</v>
      </c>
      <c r="BI96" s="288">
        <v>119774</v>
      </c>
      <c r="BJ96" s="288">
        <v>121518</v>
      </c>
      <c r="BK96" s="288">
        <v>122772</v>
      </c>
      <c r="BL96" s="288">
        <v>124749</v>
      </c>
      <c r="BM96" s="288">
        <v>125871</v>
      </c>
      <c r="BN96" s="288">
        <v>126244</v>
      </c>
      <c r="BO96" s="288">
        <v>128660</v>
      </c>
      <c r="BP96" s="288">
        <v>130868</v>
      </c>
      <c r="BQ96" s="288">
        <v>131068</v>
      </c>
      <c r="BR96" s="640">
        <v>132394</v>
      </c>
      <c r="BS96" s="640">
        <v>131326</v>
      </c>
      <c r="BT96" s="640">
        <v>130503</v>
      </c>
      <c r="BU96" s="640">
        <v>133470</v>
      </c>
      <c r="BV96" s="640">
        <v>133579</v>
      </c>
      <c r="BW96" s="640">
        <v>132108</v>
      </c>
      <c r="BX96" s="640">
        <v>133064</v>
      </c>
      <c r="BY96" s="640">
        <v>133645</v>
      </c>
      <c r="BZ96" s="640">
        <v>134626</v>
      </c>
      <c r="CA96" s="640">
        <v>138368</v>
      </c>
      <c r="CB96" s="640">
        <v>139262</v>
      </c>
      <c r="CC96" s="640">
        <v>139924</v>
      </c>
      <c r="CD96" s="640">
        <v>140519</v>
      </c>
      <c r="CE96" s="640">
        <v>140063</v>
      </c>
      <c r="CF96" s="640">
        <f>'1.COBERTURA  DANE'!F97+'1.COBERTURA  DANE'!H97+'1.COBERTURA  DANE'!J97</f>
        <v>140830</v>
      </c>
      <c r="CG96" s="241">
        <f t="shared" si="11"/>
        <v>767</v>
      </c>
      <c r="CH96" s="203">
        <f t="shared" si="12"/>
        <v>0.54761071803402761</v>
      </c>
      <c r="CI96" s="241">
        <f t="shared" si="13"/>
        <v>311</v>
      </c>
      <c r="CJ96" s="203">
        <f t="shared" si="14"/>
        <v>0.22132238344992491</v>
      </c>
      <c r="CZ96" s="18">
        <v>697</v>
      </c>
      <c r="DA96" s="18">
        <v>9620</v>
      </c>
      <c r="DC96" s="407">
        <v>652</v>
      </c>
      <c r="DD96" s="18" t="s">
        <v>54</v>
      </c>
      <c r="DE96" s="18">
        <v>397</v>
      </c>
      <c r="DF96" s="18">
        <v>390</v>
      </c>
      <c r="DG96" s="18">
        <v>380</v>
      </c>
      <c r="DH96" s="18">
        <v>378</v>
      </c>
    </row>
    <row r="97" spans="1:112" ht="15" outlineLevel="2">
      <c r="A97" s="84">
        <v>649</v>
      </c>
      <c r="B97" s="27" t="s">
        <v>137</v>
      </c>
      <c r="C97" s="50" t="s">
        <v>91</v>
      </c>
      <c r="D97" s="50">
        <v>2509</v>
      </c>
      <c r="E97" s="50">
        <v>2502</v>
      </c>
      <c r="F97" s="50">
        <v>2588</v>
      </c>
      <c r="G97" s="50">
        <v>2653</v>
      </c>
      <c r="H97" s="50">
        <v>2663</v>
      </c>
      <c r="I97" s="1">
        <v>2637</v>
      </c>
      <c r="J97" s="408">
        <v>2722</v>
      </c>
      <c r="K97" s="288">
        <v>2599</v>
      </c>
      <c r="L97" s="38">
        <v>2422</v>
      </c>
      <c r="M97" s="38">
        <v>2558</v>
      </c>
      <c r="N97" s="38">
        <v>2577</v>
      </c>
      <c r="O97" s="38">
        <v>2587</v>
      </c>
      <c r="P97" s="38">
        <v>2655</v>
      </c>
      <c r="Q97" s="38">
        <v>2536</v>
      </c>
      <c r="R97" s="38">
        <v>2558</v>
      </c>
      <c r="S97" s="38">
        <v>2582</v>
      </c>
      <c r="T97" s="38">
        <v>2557</v>
      </c>
      <c r="U97" s="38">
        <v>2566</v>
      </c>
      <c r="V97" s="132">
        <v>2733</v>
      </c>
      <c r="W97" s="87">
        <v>2386</v>
      </c>
      <c r="X97" s="38">
        <v>2383</v>
      </c>
      <c r="Y97" s="38">
        <v>2567</v>
      </c>
      <c r="Z97" s="38">
        <v>2625</v>
      </c>
      <c r="AA97" s="38">
        <v>2722</v>
      </c>
      <c r="AB97" s="38">
        <v>2775</v>
      </c>
      <c r="AC97" s="38">
        <v>2669</v>
      </c>
      <c r="AD97" s="38">
        <v>2616</v>
      </c>
      <c r="AE97" s="38">
        <v>2548</v>
      </c>
      <c r="AF97" s="38">
        <v>2575</v>
      </c>
      <c r="AG97" s="38">
        <v>2666</v>
      </c>
      <c r="AH97" s="132">
        <v>2668</v>
      </c>
      <c r="AI97" s="87">
        <v>2574</v>
      </c>
      <c r="AJ97" s="38">
        <v>2543</v>
      </c>
      <c r="AK97" s="38">
        <v>2694</v>
      </c>
      <c r="AL97" s="38">
        <v>2704</v>
      </c>
      <c r="AM97" s="38">
        <v>2717</v>
      </c>
      <c r="AN97" s="38">
        <v>2733</v>
      </c>
      <c r="AO97" s="38">
        <v>2824</v>
      </c>
      <c r="AP97" s="38">
        <v>2937</v>
      </c>
      <c r="AQ97" s="38">
        <v>2951</v>
      </c>
      <c r="AR97" s="38">
        <v>2994</v>
      </c>
      <c r="AS97" s="38">
        <v>2968</v>
      </c>
      <c r="AT97" s="132">
        <v>2902</v>
      </c>
      <c r="AU97" s="87">
        <v>2803</v>
      </c>
      <c r="AV97" s="288">
        <v>2831</v>
      </c>
      <c r="AW97" s="288">
        <v>2817</v>
      </c>
      <c r="AX97" s="288">
        <v>2828</v>
      </c>
      <c r="AY97" s="288">
        <v>2837</v>
      </c>
      <c r="AZ97" s="288">
        <v>2899</v>
      </c>
      <c r="BA97" s="288">
        <v>3005</v>
      </c>
      <c r="BB97" s="288">
        <v>3047</v>
      </c>
      <c r="BC97" s="288">
        <v>3048</v>
      </c>
      <c r="BD97" s="288">
        <v>3056</v>
      </c>
      <c r="BE97" s="288">
        <v>2912</v>
      </c>
      <c r="BF97" s="38">
        <v>2935</v>
      </c>
      <c r="BG97" s="87">
        <v>2871</v>
      </c>
      <c r="BH97" s="288">
        <v>2710</v>
      </c>
      <c r="BI97" s="288">
        <v>2781</v>
      </c>
      <c r="BJ97" s="288">
        <v>2847</v>
      </c>
      <c r="BK97" s="288">
        <v>2906</v>
      </c>
      <c r="BL97" s="288">
        <v>3006</v>
      </c>
      <c r="BM97" s="288">
        <v>3078</v>
      </c>
      <c r="BN97" s="288">
        <v>3102</v>
      </c>
      <c r="BO97" s="288">
        <v>3264</v>
      </c>
      <c r="BP97" s="288">
        <v>3146</v>
      </c>
      <c r="BQ97" s="288">
        <v>3154</v>
      </c>
      <c r="BR97" s="640">
        <v>3189</v>
      </c>
      <c r="BS97" s="640">
        <v>3101</v>
      </c>
      <c r="BT97" s="640">
        <v>3063</v>
      </c>
      <c r="BU97" s="640">
        <v>3054</v>
      </c>
      <c r="BV97" s="640">
        <v>2966</v>
      </c>
      <c r="BW97" s="640">
        <v>2980</v>
      </c>
      <c r="BX97" s="640">
        <v>3026</v>
      </c>
      <c r="BY97" s="640">
        <v>3067</v>
      </c>
      <c r="BZ97" s="640">
        <v>3131</v>
      </c>
      <c r="CA97" s="640">
        <v>3142</v>
      </c>
      <c r="CB97" s="640">
        <v>3062</v>
      </c>
      <c r="CC97" s="640">
        <v>2991</v>
      </c>
      <c r="CD97" s="640">
        <v>3014</v>
      </c>
      <c r="CE97" s="640">
        <v>2968</v>
      </c>
      <c r="CF97" s="640">
        <f>'1.COBERTURA  DANE'!F98+'1.COBERTURA  DANE'!H98+'1.COBERTURA  DANE'!J98</f>
        <v>2883</v>
      </c>
      <c r="CG97" s="241">
        <f t="shared" si="11"/>
        <v>-85</v>
      </c>
      <c r="CH97" s="203">
        <f t="shared" si="12"/>
        <v>-2.8638814016172507</v>
      </c>
      <c r="CI97" s="241">
        <f t="shared" si="13"/>
        <v>-131</v>
      </c>
      <c r="CJ97" s="203">
        <f t="shared" si="14"/>
        <v>-4.3463835434638352</v>
      </c>
      <c r="CZ97" s="18">
        <v>756</v>
      </c>
      <c r="DA97" s="18">
        <v>5440</v>
      </c>
      <c r="DC97" s="407">
        <v>656</v>
      </c>
      <c r="DD97" s="18" t="s">
        <v>855</v>
      </c>
      <c r="DE97" s="18">
        <v>3920</v>
      </c>
      <c r="DF97" s="18">
        <v>3933</v>
      </c>
      <c r="DG97" s="18">
        <v>3921</v>
      </c>
      <c r="DH97" s="18">
        <v>3770</v>
      </c>
    </row>
    <row r="98" spans="1:112" ht="15" outlineLevel="2">
      <c r="A98" s="84">
        <v>652</v>
      </c>
      <c r="B98" s="27" t="s">
        <v>137</v>
      </c>
      <c r="C98" s="50" t="s">
        <v>54</v>
      </c>
      <c r="D98" s="50">
        <v>378</v>
      </c>
      <c r="E98" s="50">
        <v>382</v>
      </c>
      <c r="F98" s="50">
        <v>380</v>
      </c>
      <c r="G98" s="50">
        <v>390</v>
      </c>
      <c r="H98" s="50">
        <v>397</v>
      </c>
      <c r="I98" s="1">
        <v>396</v>
      </c>
      <c r="J98" s="408">
        <v>401</v>
      </c>
      <c r="K98" s="288">
        <v>358</v>
      </c>
      <c r="L98" s="38">
        <v>322</v>
      </c>
      <c r="M98" s="38">
        <v>357</v>
      </c>
      <c r="N98" s="38">
        <v>357</v>
      </c>
      <c r="O98" s="38">
        <v>337</v>
      </c>
      <c r="P98" s="38">
        <v>394</v>
      </c>
      <c r="Q98" s="38">
        <v>401</v>
      </c>
      <c r="R98" s="38">
        <v>424</v>
      </c>
      <c r="S98" s="38">
        <v>452</v>
      </c>
      <c r="T98" s="38">
        <v>464</v>
      </c>
      <c r="U98" s="38">
        <v>469</v>
      </c>
      <c r="V98" s="132">
        <v>481</v>
      </c>
      <c r="W98" s="87">
        <v>433</v>
      </c>
      <c r="X98" s="38">
        <v>418</v>
      </c>
      <c r="Y98" s="38">
        <v>490</v>
      </c>
      <c r="Z98" s="38">
        <v>486</v>
      </c>
      <c r="AA98" s="38">
        <v>469</v>
      </c>
      <c r="AB98" s="38">
        <v>465</v>
      </c>
      <c r="AC98" s="38">
        <v>456</v>
      </c>
      <c r="AD98" s="38">
        <v>456</v>
      </c>
      <c r="AE98" s="38">
        <v>460</v>
      </c>
      <c r="AF98" s="38">
        <v>471</v>
      </c>
      <c r="AG98" s="38">
        <v>495</v>
      </c>
      <c r="AH98" s="132">
        <v>477</v>
      </c>
      <c r="AI98" s="87">
        <v>420</v>
      </c>
      <c r="AJ98" s="38">
        <v>406</v>
      </c>
      <c r="AK98" s="38">
        <v>445</v>
      </c>
      <c r="AL98" s="38">
        <v>441</v>
      </c>
      <c r="AM98" s="38">
        <v>481</v>
      </c>
      <c r="AN98" s="38">
        <v>503</v>
      </c>
      <c r="AO98" s="38">
        <v>566</v>
      </c>
      <c r="AP98" s="38">
        <v>580</v>
      </c>
      <c r="AQ98" s="38">
        <v>580</v>
      </c>
      <c r="AR98" s="38">
        <v>603</v>
      </c>
      <c r="AS98" s="38">
        <v>617</v>
      </c>
      <c r="AT98" s="132">
        <v>603</v>
      </c>
      <c r="AU98" s="87">
        <v>546</v>
      </c>
      <c r="AV98" s="288">
        <v>507</v>
      </c>
      <c r="AW98" s="288">
        <v>538</v>
      </c>
      <c r="AX98" s="288">
        <v>549</v>
      </c>
      <c r="AY98" s="288">
        <v>559</v>
      </c>
      <c r="AZ98" s="288">
        <v>556</v>
      </c>
      <c r="BA98" s="288">
        <v>602</v>
      </c>
      <c r="BB98" s="288">
        <v>624</v>
      </c>
      <c r="BC98" s="288">
        <v>652</v>
      </c>
      <c r="BD98" s="288">
        <v>655</v>
      </c>
      <c r="BE98" s="288">
        <v>592</v>
      </c>
      <c r="BF98" s="38">
        <v>602</v>
      </c>
      <c r="BG98" s="87">
        <v>567</v>
      </c>
      <c r="BH98" s="288">
        <v>492</v>
      </c>
      <c r="BI98" s="288">
        <v>510</v>
      </c>
      <c r="BJ98" s="288">
        <v>542</v>
      </c>
      <c r="BK98" s="288">
        <v>535</v>
      </c>
      <c r="BL98" s="288">
        <v>549</v>
      </c>
      <c r="BM98" s="288">
        <v>572</v>
      </c>
      <c r="BN98" s="288">
        <v>564</v>
      </c>
      <c r="BO98" s="288">
        <v>690</v>
      </c>
      <c r="BP98" s="288">
        <v>566</v>
      </c>
      <c r="BQ98" s="288">
        <v>541</v>
      </c>
      <c r="BR98" s="640">
        <v>528</v>
      </c>
      <c r="BS98" s="640">
        <v>528</v>
      </c>
      <c r="BT98" s="640">
        <v>547</v>
      </c>
      <c r="BU98" s="640">
        <v>554</v>
      </c>
      <c r="BV98" s="640">
        <v>541</v>
      </c>
      <c r="BW98" s="640">
        <v>534</v>
      </c>
      <c r="BX98" s="640">
        <v>567</v>
      </c>
      <c r="BY98" s="640">
        <v>564</v>
      </c>
      <c r="BZ98" s="640">
        <v>566</v>
      </c>
      <c r="CA98" s="640">
        <v>567</v>
      </c>
      <c r="CB98" s="640">
        <v>576</v>
      </c>
      <c r="CC98" s="640">
        <v>546</v>
      </c>
      <c r="CD98" s="640">
        <v>577</v>
      </c>
      <c r="CE98" s="640">
        <v>581</v>
      </c>
      <c r="CF98" s="640">
        <f>'1.COBERTURA  DANE'!F99+'1.COBERTURA  DANE'!H99+'1.COBERTURA  DANE'!J99</f>
        <v>584</v>
      </c>
      <c r="CG98" s="241">
        <f t="shared" si="11"/>
        <v>3</v>
      </c>
      <c r="CH98" s="203">
        <f t="shared" si="12"/>
        <v>0.51635111876075734</v>
      </c>
      <c r="CI98" s="241">
        <f t="shared" si="13"/>
        <v>7</v>
      </c>
      <c r="CJ98" s="203">
        <f t="shared" si="14"/>
        <v>1.2131715771230502</v>
      </c>
      <c r="CZ98" s="18">
        <v>30</v>
      </c>
      <c r="DA98" s="18">
        <v>13324</v>
      </c>
      <c r="DC98" s="407">
        <v>658</v>
      </c>
      <c r="DD98" s="18" t="s">
        <v>856</v>
      </c>
      <c r="DE98" s="18">
        <v>1093</v>
      </c>
      <c r="DF98" s="18">
        <v>1112</v>
      </c>
      <c r="DG98" s="18">
        <v>1085</v>
      </c>
      <c r="DH98" s="18">
        <v>1095</v>
      </c>
    </row>
    <row r="99" spans="1:112" ht="15" outlineLevel="2">
      <c r="A99" s="84">
        <v>660</v>
      </c>
      <c r="B99" s="27" t="s">
        <v>137</v>
      </c>
      <c r="C99" s="50" t="s">
        <v>55</v>
      </c>
      <c r="D99" s="50">
        <v>2654</v>
      </c>
      <c r="E99" s="50">
        <v>2616</v>
      </c>
      <c r="F99" s="50">
        <v>2673</v>
      </c>
      <c r="G99" s="50">
        <v>2678</v>
      </c>
      <c r="H99" s="50">
        <v>2729</v>
      </c>
      <c r="I99" s="1">
        <v>2596</v>
      </c>
      <c r="J99" s="408">
        <v>2675</v>
      </c>
      <c r="K99" s="288">
        <v>2571</v>
      </c>
      <c r="L99" s="38">
        <v>2556</v>
      </c>
      <c r="M99" s="38">
        <v>2661</v>
      </c>
      <c r="N99" s="38">
        <v>2621</v>
      </c>
      <c r="O99" s="38">
        <v>2737</v>
      </c>
      <c r="P99" s="38">
        <v>2773</v>
      </c>
      <c r="Q99" s="38">
        <v>2652</v>
      </c>
      <c r="R99" s="38">
        <v>2759</v>
      </c>
      <c r="S99" s="38">
        <v>2774</v>
      </c>
      <c r="T99" s="38">
        <v>2889</v>
      </c>
      <c r="U99" s="38">
        <v>2982</v>
      </c>
      <c r="V99" s="132">
        <v>3016</v>
      </c>
      <c r="W99" s="87">
        <v>2812</v>
      </c>
      <c r="X99" s="38">
        <v>2850</v>
      </c>
      <c r="Y99" s="38">
        <v>2954</v>
      </c>
      <c r="Z99" s="38">
        <v>3084</v>
      </c>
      <c r="AA99" s="38">
        <v>3121</v>
      </c>
      <c r="AB99" s="38">
        <v>3152</v>
      </c>
      <c r="AC99" s="38">
        <v>3125</v>
      </c>
      <c r="AD99" s="38">
        <v>3149</v>
      </c>
      <c r="AE99" s="38">
        <v>3215</v>
      </c>
      <c r="AF99" s="38">
        <v>3168</v>
      </c>
      <c r="AG99" s="38">
        <v>3230</v>
      </c>
      <c r="AH99" s="132">
        <v>3337</v>
      </c>
      <c r="AI99" s="87">
        <v>3156</v>
      </c>
      <c r="AJ99" s="38">
        <v>3176</v>
      </c>
      <c r="AK99" s="38">
        <v>2835</v>
      </c>
      <c r="AL99" s="38">
        <v>2981</v>
      </c>
      <c r="AM99" s="38">
        <v>3161</v>
      </c>
      <c r="AN99" s="38">
        <v>3375</v>
      </c>
      <c r="AO99" s="38">
        <v>3422</v>
      </c>
      <c r="AP99" s="38">
        <v>3427</v>
      </c>
      <c r="AQ99" s="38">
        <v>3435</v>
      </c>
      <c r="AR99" s="38">
        <v>3587</v>
      </c>
      <c r="AS99" s="38">
        <v>3509</v>
      </c>
      <c r="AT99" s="132">
        <v>3502</v>
      </c>
      <c r="AU99" s="87">
        <v>3393</v>
      </c>
      <c r="AV99" s="288">
        <v>3409</v>
      </c>
      <c r="AW99" s="288">
        <v>3417</v>
      </c>
      <c r="AX99" s="288">
        <v>3450</v>
      </c>
      <c r="AY99" s="288">
        <v>3440</v>
      </c>
      <c r="AZ99" s="288">
        <v>3519</v>
      </c>
      <c r="BA99" s="288">
        <v>3760</v>
      </c>
      <c r="BB99" s="288">
        <v>3857</v>
      </c>
      <c r="BC99" s="288">
        <v>3899</v>
      </c>
      <c r="BD99" s="288">
        <v>3870</v>
      </c>
      <c r="BE99" s="288">
        <v>3693</v>
      </c>
      <c r="BF99" s="38">
        <v>3652</v>
      </c>
      <c r="BG99" s="87">
        <v>3525</v>
      </c>
      <c r="BH99" s="288">
        <v>3387</v>
      </c>
      <c r="BI99" s="288">
        <v>3409</v>
      </c>
      <c r="BJ99" s="288">
        <v>3461</v>
      </c>
      <c r="BK99" s="288">
        <v>3497</v>
      </c>
      <c r="BL99" s="288">
        <v>3587</v>
      </c>
      <c r="BM99" s="288">
        <v>3625</v>
      </c>
      <c r="BN99" s="288">
        <v>3639</v>
      </c>
      <c r="BO99" s="288">
        <v>3754</v>
      </c>
      <c r="BP99" s="288">
        <v>3661</v>
      </c>
      <c r="BQ99" s="288">
        <v>3644</v>
      </c>
      <c r="BR99" s="640">
        <v>3630</v>
      </c>
      <c r="BS99" s="640">
        <v>3547</v>
      </c>
      <c r="BT99" s="640">
        <v>3591</v>
      </c>
      <c r="BU99" s="640">
        <v>3609</v>
      </c>
      <c r="BV99" s="640">
        <v>3518</v>
      </c>
      <c r="BW99" s="640">
        <v>3529</v>
      </c>
      <c r="BX99" s="640">
        <v>3507</v>
      </c>
      <c r="BY99" s="640">
        <v>3474</v>
      </c>
      <c r="BZ99" s="640">
        <v>3467</v>
      </c>
      <c r="CA99" s="640">
        <v>3497</v>
      </c>
      <c r="CB99" s="640">
        <v>3488</v>
      </c>
      <c r="CC99" s="640">
        <v>3359</v>
      </c>
      <c r="CD99" s="640">
        <v>3395</v>
      </c>
      <c r="CE99" s="640">
        <v>3409</v>
      </c>
      <c r="CF99" s="640">
        <f>'1.COBERTURA  DANE'!F100+'1.COBERTURA  DANE'!H100+'1.COBERTURA  DANE'!J100</f>
        <v>3393</v>
      </c>
      <c r="CG99" s="241">
        <f t="shared" si="11"/>
        <v>-16</v>
      </c>
      <c r="CH99" s="203">
        <f t="shared" si="12"/>
        <v>-0.46934584922264594</v>
      </c>
      <c r="CI99" s="241">
        <f t="shared" si="13"/>
        <v>-2</v>
      </c>
      <c r="CJ99" s="203">
        <f t="shared" si="14"/>
        <v>-5.8910162002945507E-2</v>
      </c>
      <c r="CZ99" s="18">
        <v>34</v>
      </c>
      <c r="DA99" s="18">
        <v>8764</v>
      </c>
      <c r="DC99" s="407">
        <v>659</v>
      </c>
      <c r="DD99" s="18" t="s">
        <v>857</v>
      </c>
      <c r="DE99" s="18">
        <v>1422</v>
      </c>
      <c r="DF99" s="18">
        <v>1428</v>
      </c>
      <c r="DG99" s="18">
        <v>1365</v>
      </c>
      <c r="DH99" s="18">
        <v>1312</v>
      </c>
    </row>
    <row r="100" spans="1:112" ht="15" outlineLevel="2">
      <c r="A100" s="84">
        <v>667</v>
      </c>
      <c r="B100" s="27" t="s">
        <v>137</v>
      </c>
      <c r="C100" s="50" t="s">
        <v>56</v>
      </c>
      <c r="D100" s="50">
        <v>2897</v>
      </c>
      <c r="E100" s="50">
        <v>2922</v>
      </c>
      <c r="F100" s="50">
        <v>2957</v>
      </c>
      <c r="G100" s="50">
        <v>2960</v>
      </c>
      <c r="H100" s="50">
        <v>3014</v>
      </c>
      <c r="I100" s="1">
        <v>2993</v>
      </c>
      <c r="J100" s="408">
        <v>3104</v>
      </c>
      <c r="K100" s="288">
        <v>2937</v>
      </c>
      <c r="L100" s="38">
        <v>2746</v>
      </c>
      <c r="M100" s="38">
        <v>2822</v>
      </c>
      <c r="N100" s="38">
        <v>2939</v>
      </c>
      <c r="O100" s="38">
        <v>2905</v>
      </c>
      <c r="P100" s="38">
        <v>2984</v>
      </c>
      <c r="Q100" s="38">
        <v>2880</v>
      </c>
      <c r="R100" s="38">
        <v>2974</v>
      </c>
      <c r="S100" s="38">
        <v>3039</v>
      </c>
      <c r="T100" s="38">
        <v>3096</v>
      </c>
      <c r="U100" s="38">
        <v>3138</v>
      </c>
      <c r="V100" s="132">
        <v>3276</v>
      </c>
      <c r="W100" s="87">
        <v>2919</v>
      </c>
      <c r="X100" s="38">
        <v>2835</v>
      </c>
      <c r="Y100" s="38">
        <v>2925</v>
      </c>
      <c r="Z100" s="38">
        <v>2968</v>
      </c>
      <c r="AA100" s="38">
        <v>3095</v>
      </c>
      <c r="AB100" s="38">
        <v>3171</v>
      </c>
      <c r="AC100" s="38">
        <v>3130</v>
      </c>
      <c r="AD100" s="38">
        <v>3157</v>
      </c>
      <c r="AE100" s="38">
        <v>3147</v>
      </c>
      <c r="AF100" s="38">
        <v>3224</v>
      </c>
      <c r="AG100" s="38">
        <v>3254</v>
      </c>
      <c r="AH100" s="132">
        <v>3296</v>
      </c>
      <c r="AI100" s="87">
        <v>3133</v>
      </c>
      <c r="AJ100" s="38">
        <v>3166</v>
      </c>
      <c r="AK100" s="38">
        <v>3307</v>
      </c>
      <c r="AL100" s="38">
        <v>3285</v>
      </c>
      <c r="AM100" s="38">
        <v>3341</v>
      </c>
      <c r="AN100" s="38">
        <v>3454</v>
      </c>
      <c r="AO100" s="38">
        <v>3543</v>
      </c>
      <c r="AP100" s="38">
        <v>3654</v>
      </c>
      <c r="AQ100" s="38">
        <v>3569</v>
      </c>
      <c r="AR100" s="38">
        <v>3549</v>
      </c>
      <c r="AS100" s="38">
        <v>3519</v>
      </c>
      <c r="AT100" s="132">
        <v>3333</v>
      </c>
      <c r="AU100" s="87">
        <v>3209</v>
      </c>
      <c r="AV100" s="288">
        <v>3270</v>
      </c>
      <c r="AW100" s="288">
        <v>3281</v>
      </c>
      <c r="AX100" s="288">
        <v>3304</v>
      </c>
      <c r="AY100" s="288">
        <v>3323</v>
      </c>
      <c r="AZ100" s="288">
        <v>3389</v>
      </c>
      <c r="BA100" s="288">
        <v>3555</v>
      </c>
      <c r="BB100" s="288">
        <v>3586</v>
      </c>
      <c r="BC100" s="288">
        <v>3732</v>
      </c>
      <c r="BD100" s="288">
        <v>3769</v>
      </c>
      <c r="BE100" s="288">
        <v>3664</v>
      </c>
      <c r="BF100" s="38">
        <v>3637</v>
      </c>
      <c r="BG100" s="87">
        <v>3495</v>
      </c>
      <c r="BH100" s="288">
        <v>3332</v>
      </c>
      <c r="BI100" s="288">
        <v>3366</v>
      </c>
      <c r="BJ100" s="288">
        <v>3489</v>
      </c>
      <c r="BK100" s="288">
        <v>3544</v>
      </c>
      <c r="BL100" s="288">
        <v>3610</v>
      </c>
      <c r="BM100" s="288">
        <v>3575</v>
      </c>
      <c r="BN100" s="288">
        <v>3567</v>
      </c>
      <c r="BO100" s="288">
        <v>3531</v>
      </c>
      <c r="BP100" s="288">
        <v>3540</v>
      </c>
      <c r="BQ100" s="288">
        <v>3558</v>
      </c>
      <c r="BR100" s="640">
        <v>3572</v>
      </c>
      <c r="BS100" s="640">
        <v>3453</v>
      </c>
      <c r="BT100" s="640">
        <v>3397</v>
      </c>
      <c r="BU100" s="640">
        <v>3452</v>
      </c>
      <c r="BV100" s="640">
        <v>3407</v>
      </c>
      <c r="BW100" s="640">
        <v>3361</v>
      </c>
      <c r="BX100" s="640">
        <v>3404</v>
      </c>
      <c r="BY100" s="640">
        <v>3474</v>
      </c>
      <c r="BZ100" s="640">
        <v>3699</v>
      </c>
      <c r="CA100" s="640">
        <v>3431</v>
      </c>
      <c r="CB100" s="640">
        <v>3480</v>
      </c>
      <c r="CC100" s="640">
        <v>3409</v>
      </c>
      <c r="CD100" s="640">
        <v>3455</v>
      </c>
      <c r="CE100" s="640">
        <v>3400</v>
      </c>
      <c r="CF100" s="640">
        <f>'1.COBERTURA  DANE'!F101+'1.COBERTURA  DANE'!H101+'1.COBERTURA  DANE'!J101</f>
        <v>3384</v>
      </c>
      <c r="CG100" s="241">
        <f t="shared" si="11"/>
        <v>-16</v>
      </c>
      <c r="CH100" s="203">
        <f t="shared" si="12"/>
        <v>-0.47058823529411759</v>
      </c>
      <c r="CI100" s="241">
        <f t="shared" si="13"/>
        <v>-71</v>
      </c>
      <c r="CJ100" s="203">
        <f t="shared" si="14"/>
        <v>-2.0549927641099854</v>
      </c>
      <c r="CZ100" s="18">
        <v>36</v>
      </c>
      <c r="DA100" s="18">
        <v>1605</v>
      </c>
      <c r="DC100" s="407">
        <v>660</v>
      </c>
      <c r="DD100" s="18" t="s">
        <v>55</v>
      </c>
      <c r="DE100" s="18">
        <v>2729</v>
      </c>
      <c r="DF100" s="18">
        <v>2678</v>
      </c>
      <c r="DG100" s="18">
        <v>2673</v>
      </c>
      <c r="DH100" s="18">
        <v>2654</v>
      </c>
    </row>
    <row r="101" spans="1:112" ht="15" outlineLevel="2">
      <c r="A101" s="84">
        <v>674</v>
      </c>
      <c r="B101" s="27" t="s">
        <v>137</v>
      </c>
      <c r="C101" s="50" t="s">
        <v>96</v>
      </c>
      <c r="D101" s="50">
        <v>1996</v>
      </c>
      <c r="E101" s="50">
        <v>1983</v>
      </c>
      <c r="F101" s="50">
        <v>2065</v>
      </c>
      <c r="G101" s="50">
        <v>2110</v>
      </c>
      <c r="H101" s="50">
        <v>2101</v>
      </c>
      <c r="I101" s="1">
        <v>2037</v>
      </c>
      <c r="J101" s="408">
        <v>2118</v>
      </c>
      <c r="K101" s="288">
        <v>2063</v>
      </c>
      <c r="L101" s="38">
        <v>2011</v>
      </c>
      <c r="M101" s="38">
        <v>2043</v>
      </c>
      <c r="N101" s="38">
        <v>2018</v>
      </c>
      <c r="O101" s="38">
        <v>2050</v>
      </c>
      <c r="P101" s="38">
        <v>2079</v>
      </c>
      <c r="Q101" s="38">
        <v>2040</v>
      </c>
      <c r="R101" s="38">
        <v>2024</v>
      </c>
      <c r="S101" s="38">
        <v>2077</v>
      </c>
      <c r="T101" s="38">
        <v>2078</v>
      </c>
      <c r="U101" s="38">
        <v>2087</v>
      </c>
      <c r="V101" s="132">
        <v>2352</v>
      </c>
      <c r="W101" s="87">
        <v>2018</v>
      </c>
      <c r="X101" s="38">
        <v>2033</v>
      </c>
      <c r="Y101" s="38">
        <v>2169</v>
      </c>
      <c r="Z101" s="38">
        <v>2246</v>
      </c>
      <c r="AA101" s="38">
        <v>2331</v>
      </c>
      <c r="AB101" s="38">
        <v>2321</v>
      </c>
      <c r="AC101" s="38">
        <v>2304</v>
      </c>
      <c r="AD101" s="38">
        <v>2305</v>
      </c>
      <c r="AE101" s="38">
        <v>2254</v>
      </c>
      <c r="AF101" s="38">
        <v>2261</v>
      </c>
      <c r="AG101" s="38">
        <v>2262</v>
      </c>
      <c r="AH101" s="132">
        <v>2324</v>
      </c>
      <c r="AI101" s="87">
        <v>2308</v>
      </c>
      <c r="AJ101" s="38">
        <v>2223</v>
      </c>
      <c r="AK101" s="38">
        <v>1949</v>
      </c>
      <c r="AL101" s="38">
        <v>2072</v>
      </c>
      <c r="AM101" s="38">
        <v>2119</v>
      </c>
      <c r="AN101" s="38">
        <v>2125</v>
      </c>
      <c r="AO101" s="38">
        <v>2190</v>
      </c>
      <c r="AP101" s="38">
        <v>2239</v>
      </c>
      <c r="AQ101" s="38">
        <v>2246</v>
      </c>
      <c r="AR101" s="38">
        <v>2342</v>
      </c>
      <c r="AS101" s="38">
        <v>2334</v>
      </c>
      <c r="AT101" s="132">
        <v>2262</v>
      </c>
      <c r="AU101" s="87">
        <v>2196</v>
      </c>
      <c r="AV101" s="288">
        <v>2153</v>
      </c>
      <c r="AW101" s="288">
        <v>2120</v>
      </c>
      <c r="AX101" s="288">
        <v>2127</v>
      </c>
      <c r="AY101" s="288">
        <v>2082</v>
      </c>
      <c r="AZ101" s="288">
        <v>2020</v>
      </c>
      <c r="BA101" s="288">
        <v>2067</v>
      </c>
      <c r="BB101" s="288">
        <v>2072</v>
      </c>
      <c r="BC101" s="288">
        <v>2089</v>
      </c>
      <c r="BD101" s="288">
        <v>2079</v>
      </c>
      <c r="BE101" s="288">
        <v>2042</v>
      </c>
      <c r="BF101" s="38">
        <v>1837</v>
      </c>
      <c r="BG101" s="87">
        <v>2303</v>
      </c>
      <c r="BH101" s="288">
        <v>2223</v>
      </c>
      <c r="BI101" s="288">
        <v>2254</v>
      </c>
      <c r="BJ101" s="288">
        <v>2300</v>
      </c>
      <c r="BK101" s="288">
        <v>2299</v>
      </c>
      <c r="BL101" s="288">
        <v>2313</v>
      </c>
      <c r="BM101" s="288">
        <v>2354</v>
      </c>
      <c r="BN101" s="288">
        <v>2359</v>
      </c>
      <c r="BO101" s="288">
        <v>2337</v>
      </c>
      <c r="BP101" s="288">
        <v>2357</v>
      </c>
      <c r="BQ101" s="288">
        <v>2360</v>
      </c>
      <c r="BR101" s="640">
        <v>2334</v>
      </c>
      <c r="BS101" s="640">
        <v>2287</v>
      </c>
      <c r="BT101" s="640">
        <v>2318</v>
      </c>
      <c r="BU101" s="640">
        <v>2321</v>
      </c>
      <c r="BV101" s="640">
        <v>2267</v>
      </c>
      <c r="BW101" s="640">
        <v>2275</v>
      </c>
      <c r="BX101" s="640">
        <v>2336</v>
      </c>
      <c r="BY101" s="640">
        <v>2357</v>
      </c>
      <c r="BZ101" s="640">
        <v>2359</v>
      </c>
      <c r="CA101" s="640">
        <v>2422</v>
      </c>
      <c r="CB101" s="640">
        <v>2419</v>
      </c>
      <c r="CC101" s="640">
        <v>2430</v>
      </c>
      <c r="CD101" s="640">
        <v>2448</v>
      </c>
      <c r="CE101" s="640">
        <v>2430</v>
      </c>
      <c r="CF101" s="640">
        <f>'1.COBERTURA  DANE'!F102+'1.COBERTURA  DANE'!H102+'1.COBERTURA  DANE'!J102</f>
        <v>2417</v>
      </c>
      <c r="CG101" s="241">
        <f t="shared" si="11"/>
        <v>-13</v>
      </c>
      <c r="CH101" s="203">
        <f t="shared" si="12"/>
        <v>-0.53497942386831276</v>
      </c>
      <c r="CI101" s="241">
        <f t="shared" si="13"/>
        <v>-31</v>
      </c>
      <c r="CJ101" s="203">
        <f t="shared" si="14"/>
        <v>-1.2663398692810457</v>
      </c>
      <c r="CZ101" s="18">
        <v>91</v>
      </c>
      <c r="DA101" s="18">
        <v>771</v>
      </c>
      <c r="DC101" s="407">
        <v>664</v>
      </c>
      <c r="DD101" s="18" t="s">
        <v>129</v>
      </c>
      <c r="DE101" s="18">
        <v>12074</v>
      </c>
      <c r="DF101" s="18">
        <v>12022</v>
      </c>
      <c r="DG101" s="18">
        <v>11855</v>
      </c>
      <c r="DH101" s="18">
        <v>11728</v>
      </c>
    </row>
    <row r="102" spans="1:112" ht="15" outlineLevel="2">
      <c r="A102" s="84">
        <v>697</v>
      </c>
      <c r="B102" s="27" t="s">
        <v>137</v>
      </c>
      <c r="C102" s="56" t="s">
        <v>187</v>
      </c>
      <c r="D102" s="50">
        <v>9290</v>
      </c>
      <c r="E102" s="50">
        <v>9319</v>
      </c>
      <c r="F102" s="50">
        <v>9470</v>
      </c>
      <c r="G102" s="50">
        <v>9539</v>
      </c>
      <c r="H102" s="50">
        <v>9569</v>
      </c>
      <c r="I102" s="1">
        <v>9499</v>
      </c>
      <c r="J102" s="408">
        <v>9620</v>
      </c>
      <c r="K102" s="288">
        <v>9483</v>
      </c>
      <c r="L102" s="38">
        <v>9338</v>
      </c>
      <c r="M102" s="38">
        <v>9425</v>
      </c>
      <c r="N102" s="38">
        <v>9521</v>
      </c>
      <c r="O102" s="38">
        <v>9648</v>
      </c>
      <c r="P102" s="38">
        <v>9869</v>
      </c>
      <c r="Q102" s="38">
        <v>9794</v>
      </c>
      <c r="R102" s="38">
        <v>9701</v>
      </c>
      <c r="S102" s="38">
        <v>9737</v>
      </c>
      <c r="T102" s="38">
        <v>9681</v>
      </c>
      <c r="U102" s="38">
        <v>9751</v>
      </c>
      <c r="V102" s="132">
        <v>10235</v>
      </c>
      <c r="W102" s="87">
        <v>9560</v>
      </c>
      <c r="X102" s="38">
        <v>9665</v>
      </c>
      <c r="Y102" s="38">
        <v>9862</v>
      </c>
      <c r="Z102" s="38">
        <v>9944</v>
      </c>
      <c r="AA102" s="38">
        <v>10271</v>
      </c>
      <c r="AB102" s="38">
        <v>10325</v>
      </c>
      <c r="AC102" s="38">
        <v>10245</v>
      </c>
      <c r="AD102" s="38">
        <v>10335</v>
      </c>
      <c r="AE102" s="38">
        <v>10247</v>
      </c>
      <c r="AF102" s="38">
        <v>10356</v>
      </c>
      <c r="AG102" s="38">
        <v>10379</v>
      </c>
      <c r="AH102" s="132">
        <v>10410</v>
      </c>
      <c r="AI102" s="87">
        <v>10311</v>
      </c>
      <c r="AJ102" s="38">
        <v>10450</v>
      </c>
      <c r="AK102" s="38">
        <v>10496</v>
      </c>
      <c r="AL102" s="38">
        <v>10511</v>
      </c>
      <c r="AM102" s="38">
        <v>10548</v>
      </c>
      <c r="AN102" s="38">
        <v>10732</v>
      </c>
      <c r="AO102" s="38">
        <v>10756</v>
      </c>
      <c r="AP102" s="38">
        <v>10980</v>
      </c>
      <c r="AQ102" s="38">
        <v>10996</v>
      </c>
      <c r="AR102" s="38">
        <v>11059</v>
      </c>
      <c r="AS102" s="38">
        <v>11109</v>
      </c>
      <c r="AT102" s="132">
        <v>10992</v>
      </c>
      <c r="AU102" s="87">
        <v>10897</v>
      </c>
      <c r="AV102" s="288">
        <v>10833</v>
      </c>
      <c r="AW102" s="288">
        <v>11009</v>
      </c>
      <c r="AX102" s="288">
        <v>11120</v>
      </c>
      <c r="AY102" s="288">
        <v>11127</v>
      </c>
      <c r="AZ102" s="288">
        <v>11185</v>
      </c>
      <c r="BA102" s="288">
        <v>11506</v>
      </c>
      <c r="BB102" s="288">
        <v>11640</v>
      </c>
      <c r="BC102" s="288">
        <v>11845</v>
      </c>
      <c r="BD102" s="288">
        <v>12016</v>
      </c>
      <c r="BE102" s="288">
        <v>11934</v>
      </c>
      <c r="BF102" s="38">
        <v>11909</v>
      </c>
      <c r="BG102" s="87">
        <v>11799</v>
      </c>
      <c r="BH102" s="288">
        <v>11809</v>
      </c>
      <c r="BI102" s="288">
        <v>11904</v>
      </c>
      <c r="BJ102" s="288">
        <v>12089</v>
      </c>
      <c r="BK102" s="288">
        <v>12177</v>
      </c>
      <c r="BL102" s="288">
        <v>12359</v>
      </c>
      <c r="BM102" s="288">
        <v>12274</v>
      </c>
      <c r="BN102" s="288">
        <v>12106</v>
      </c>
      <c r="BO102" s="288">
        <v>12013</v>
      </c>
      <c r="BP102" s="288">
        <v>12093</v>
      </c>
      <c r="BQ102" s="288">
        <v>12022</v>
      </c>
      <c r="BR102" s="640">
        <v>11930</v>
      </c>
      <c r="BS102" s="640">
        <v>11738</v>
      </c>
      <c r="BT102" s="640">
        <v>11729</v>
      </c>
      <c r="BU102" s="640">
        <v>11859</v>
      </c>
      <c r="BV102" s="640">
        <v>11730</v>
      </c>
      <c r="BW102" s="640">
        <v>11674</v>
      </c>
      <c r="BX102" s="640">
        <v>11785</v>
      </c>
      <c r="BY102" s="640">
        <v>11849</v>
      </c>
      <c r="BZ102" s="640">
        <v>11963</v>
      </c>
      <c r="CA102" s="640">
        <v>12198</v>
      </c>
      <c r="CB102" s="640">
        <v>12147</v>
      </c>
      <c r="CC102" s="640">
        <v>12211</v>
      </c>
      <c r="CD102" s="640">
        <v>12285</v>
      </c>
      <c r="CE102" s="640">
        <v>12196</v>
      </c>
      <c r="CF102" s="640">
        <f>'1.COBERTURA  DANE'!F103+'1.COBERTURA  DANE'!H103+'1.COBERTURA  DANE'!J103</f>
        <v>12106</v>
      </c>
      <c r="CG102" s="241">
        <f t="shared" si="11"/>
        <v>-90</v>
      </c>
      <c r="CH102" s="203">
        <f t="shared" si="12"/>
        <v>-0.73794686782551655</v>
      </c>
      <c r="CI102" s="241">
        <f t="shared" si="13"/>
        <v>-179</v>
      </c>
      <c r="CJ102" s="203">
        <f t="shared" si="14"/>
        <v>-1.4570614570614571</v>
      </c>
      <c r="CZ102" s="18">
        <v>93</v>
      </c>
      <c r="DA102" s="18">
        <v>1543</v>
      </c>
      <c r="DC102" s="407">
        <v>665</v>
      </c>
      <c r="DD102" s="18" t="s">
        <v>858</v>
      </c>
      <c r="DE102" s="18">
        <v>2391</v>
      </c>
      <c r="DF102" s="18">
        <v>2392</v>
      </c>
      <c r="DG102" s="18">
        <v>2258</v>
      </c>
      <c r="DH102" s="18">
        <v>2401</v>
      </c>
    </row>
    <row r="103" spans="1:112" ht="15" outlineLevel="2">
      <c r="A103" s="84">
        <v>756</v>
      </c>
      <c r="B103" s="27" t="s">
        <v>137</v>
      </c>
      <c r="C103" s="50" t="s">
        <v>57</v>
      </c>
      <c r="D103" s="50">
        <v>5184</v>
      </c>
      <c r="E103" s="50">
        <v>5224</v>
      </c>
      <c r="F103" s="50">
        <v>5284</v>
      </c>
      <c r="G103" s="50">
        <v>5413</v>
      </c>
      <c r="H103" s="50">
        <v>5458</v>
      </c>
      <c r="I103" s="1">
        <v>5421</v>
      </c>
      <c r="J103" s="408">
        <v>5440</v>
      </c>
      <c r="K103" s="288">
        <v>5281</v>
      </c>
      <c r="L103" s="38">
        <v>5111</v>
      </c>
      <c r="M103" s="38">
        <v>5180</v>
      </c>
      <c r="N103" s="38">
        <v>5342</v>
      </c>
      <c r="O103" s="38">
        <v>5364</v>
      </c>
      <c r="P103" s="38">
        <v>5522</v>
      </c>
      <c r="Q103" s="38">
        <v>5479</v>
      </c>
      <c r="R103" s="38">
        <v>5379</v>
      </c>
      <c r="S103" s="38">
        <v>5488</v>
      </c>
      <c r="T103" s="38">
        <v>5441</v>
      </c>
      <c r="U103" s="38">
        <v>5487</v>
      </c>
      <c r="V103" s="132">
        <v>5960</v>
      </c>
      <c r="W103" s="87">
        <v>5149</v>
      </c>
      <c r="X103" s="38">
        <v>4819</v>
      </c>
      <c r="Y103" s="38">
        <v>5099</v>
      </c>
      <c r="Z103" s="38">
        <v>5205</v>
      </c>
      <c r="AA103" s="38">
        <v>5493</v>
      </c>
      <c r="AB103" s="38">
        <v>5641</v>
      </c>
      <c r="AC103" s="38">
        <v>5591</v>
      </c>
      <c r="AD103" s="38">
        <v>5525</v>
      </c>
      <c r="AE103" s="38">
        <v>5438</v>
      </c>
      <c r="AF103" s="38">
        <v>5506</v>
      </c>
      <c r="AG103" s="38">
        <v>5576</v>
      </c>
      <c r="AH103" s="132">
        <v>5578</v>
      </c>
      <c r="AI103" s="87">
        <v>5396</v>
      </c>
      <c r="AJ103" s="38">
        <v>5518</v>
      </c>
      <c r="AK103" s="38">
        <v>5576</v>
      </c>
      <c r="AL103" s="38">
        <v>5620</v>
      </c>
      <c r="AM103" s="38">
        <v>5569</v>
      </c>
      <c r="AN103" s="38">
        <v>5600</v>
      </c>
      <c r="AO103" s="38">
        <v>5843</v>
      </c>
      <c r="AP103" s="38">
        <v>6028</v>
      </c>
      <c r="AQ103" s="38">
        <v>6048</v>
      </c>
      <c r="AR103" s="38">
        <v>6030</v>
      </c>
      <c r="AS103" s="38">
        <v>5999</v>
      </c>
      <c r="AT103" s="132">
        <v>5881</v>
      </c>
      <c r="AU103" s="87">
        <v>5534</v>
      </c>
      <c r="AV103" s="288">
        <v>5469</v>
      </c>
      <c r="AW103" s="288">
        <v>5538</v>
      </c>
      <c r="AX103" s="288">
        <v>5688</v>
      </c>
      <c r="AY103" s="288">
        <v>5707</v>
      </c>
      <c r="AZ103" s="288">
        <v>5774</v>
      </c>
      <c r="BA103" s="288">
        <v>6024</v>
      </c>
      <c r="BB103" s="288">
        <v>6082</v>
      </c>
      <c r="BC103" s="288">
        <v>6231</v>
      </c>
      <c r="BD103" s="288">
        <v>6287</v>
      </c>
      <c r="BE103" s="288">
        <v>6199</v>
      </c>
      <c r="BF103" s="38">
        <v>6122</v>
      </c>
      <c r="BG103" s="87">
        <v>5996</v>
      </c>
      <c r="BH103" s="288">
        <v>5923</v>
      </c>
      <c r="BI103" s="288">
        <v>6103</v>
      </c>
      <c r="BJ103" s="288">
        <v>6261</v>
      </c>
      <c r="BK103" s="288">
        <v>6337</v>
      </c>
      <c r="BL103" s="288">
        <v>6483</v>
      </c>
      <c r="BM103" s="288">
        <v>6533</v>
      </c>
      <c r="BN103" s="288">
        <v>6557</v>
      </c>
      <c r="BO103" s="288">
        <v>6554</v>
      </c>
      <c r="BP103" s="288">
        <v>6625</v>
      </c>
      <c r="BQ103" s="288">
        <v>6628</v>
      </c>
      <c r="BR103" s="640">
        <v>6624</v>
      </c>
      <c r="BS103" s="640">
        <v>6363</v>
      </c>
      <c r="BT103" s="640">
        <v>6381</v>
      </c>
      <c r="BU103" s="640">
        <v>6548</v>
      </c>
      <c r="BV103" s="640">
        <v>6552</v>
      </c>
      <c r="BW103" s="640">
        <v>6546</v>
      </c>
      <c r="BX103" s="640">
        <v>6653</v>
      </c>
      <c r="BY103" s="640">
        <v>6681</v>
      </c>
      <c r="BZ103" s="640">
        <v>6966</v>
      </c>
      <c r="CA103" s="640">
        <v>6814</v>
      </c>
      <c r="CB103" s="640">
        <v>6788</v>
      </c>
      <c r="CC103" s="640">
        <v>6716</v>
      </c>
      <c r="CD103" s="640">
        <v>6755</v>
      </c>
      <c r="CE103" s="640">
        <v>6648</v>
      </c>
      <c r="CF103" s="640">
        <f>'1.COBERTURA  DANE'!F104+'1.COBERTURA  DANE'!H104+'1.COBERTURA  DANE'!J104</f>
        <v>6726</v>
      </c>
      <c r="CG103" s="241">
        <f t="shared" si="11"/>
        <v>78</v>
      </c>
      <c r="CH103" s="203">
        <f t="shared" si="12"/>
        <v>1.1732851985559567</v>
      </c>
      <c r="CI103" s="241">
        <f t="shared" si="13"/>
        <v>-29</v>
      </c>
      <c r="CJ103" s="203">
        <f t="shared" si="14"/>
        <v>-0.42931162102146558</v>
      </c>
      <c r="CZ103" s="18">
        <v>101</v>
      </c>
      <c r="DA103" s="18">
        <v>6898</v>
      </c>
      <c r="DC103" s="407">
        <v>667</v>
      </c>
      <c r="DD103" s="18" t="s">
        <v>56</v>
      </c>
      <c r="DE103" s="18">
        <v>3014</v>
      </c>
      <c r="DF103" s="18">
        <v>2960</v>
      </c>
      <c r="DG103" s="18">
        <v>2957</v>
      </c>
      <c r="DH103" s="18">
        <v>2897</v>
      </c>
    </row>
    <row r="104" spans="1:112" ht="15" outlineLevel="1">
      <c r="A104" s="338" t="s">
        <v>146</v>
      </c>
      <c r="B104" s="49"/>
      <c r="C104" s="52"/>
      <c r="D104" s="86">
        <f t="shared" ref="D104:V104" si="16">SUM(D105:D127)</f>
        <v>81706</v>
      </c>
      <c r="E104" s="86">
        <f t="shared" si="16"/>
        <v>81488</v>
      </c>
      <c r="F104" s="86">
        <f t="shared" si="16"/>
        <v>82865</v>
      </c>
      <c r="G104" s="86">
        <f t="shared" si="16"/>
        <v>83632</v>
      </c>
      <c r="H104" s="86">
        <f t="shared" si="16"/>
        <v>83875</v>
      </c>
      <c r="I104" s="86">
        <f t="shared" si="16"/>
        <v>82997</v>
      </c>
      <c r="J104" s="86">
        <f t="shared" si="16"/>
        <v>85003</v>
      </c>
      <c r="K104" s="287">
        <f t="shared" si="16"/>
        <v>83014</v>
      </c>
      <c r="L104" s="86">
        <f t="shared" si="16"/>
        <v>81310</v>
      </c>
      <c r="M104" s="86">
        <f t="shared" si="16"/>
        <v>83066</v>
      </c>
      <c r="N104" s="86">
        <f t="shared" si="16"/>
        <v>83481</v>
      </c>
      <c r="O104" s="86">
        <f>SUM(O105:O127)</f>
        <v>84213</v>
      </c>
      <c r="P104" s="86">
        <f t="shared" si="16"/>
        <v>85914</v>
      </c>
      <c r="Q104" s="86">
        <f t="shared" si="16"/>
        <v>84904</v>
      </c>
      <c r="R104" s="86">
        <f t="shared" si="16"/>
        <v>83782</v>
      </c>
      <c r="S104" s="86">
        <f t="shared" si="16"/>
        <v>83248</v>
      </c>
      <c r="T104" s="86">
        <f t="shared" si="16"/>
        <v>82482</v>
      </c>
      <c r="U104" s="86">
        <f t="shared" si="16"/>
        <v>82695</v>
      </c>
      <c r="V104" s="131">
        <f t="shared" si="16"/>
        <v>86873</v>
      </c>
      <c r="W104" s="85">
        <f>SUM(W105:W127)</f>
        <v>79792</v>
      </c>
      <c r="X104" s="86">
        <f>SUM(X105:X127)</f>
        <v>79318</v>
      </c>
      <c r="Y104" s="86">
        <f>SUM(Y105:Y127)</f>
        <v>82135</v>
      </c>
      <c r="Z104" s="86">
        <f>SUM(Z105:Z127)</f>
        <v>83296</v>
      </c>
      <c r="AA104" s="86">
        <f>SUM(AA105:AA127)</f>
        <v>85668</v>
      </c>
      <c r="AB104" s="86">
        <v>86538</v>
      </c>
      <c r="AC104" s="86">
        <v>85893</v>
      </c>
      <c r="AD104" s="86">
        <v>86098</v>
      </c>
      <c r="AE104" s="86">
        <v>85336</v>
      </c>
      <c r="AF104" s="86">
        <v>85921</v>
      </c>
      <c r="AG104" s="86">
        <v>86319</v>
      </c>
      <c r="AH104" s="131">
        <v>86435</v>
      </c>
      <c r="AI104" s="85">
        <v>84004</v>
      </c>
      <c r="AJ104" s="86">
        <v>84007</v>
      </c>
      <c r="AK104" s="86">
        <v>82250</v>
      </c>
      <c r="AL104" s="86">
        <v>83246</v>
      </c>
      <c r="AM104" s="86">
        <v>83997</v>
      </c>
      <c r="AN104" s="86">
        <v>85314</v>
      </c>
      <c r="AO104" s="86">
        <v>86834</v>
      </c>
      <c r="AP104" s="86">
        <v>88789</v>
      </c>
      <c r="AQ104" s="86">
        <v>89148</v>
      </c>
      <c r="AR104" s="86">
        <v>89931</v>
      </c>
      <c r="AS104" s="86">
        <v>89435</v>
      </c>
      <c r="AT104" s="131">
        <v>87403</v>
      </c>
      <c r="AU104" s="85">
        <v>84779</v>
      </c>
      <c r="AV104" s="287">
        <v>83553</v>
      </c>
      <c r="AW104" s="287">
        <v>84150</v>
      </c>
      <c r="AX104" s="287">
        <v>85216</v>
      </c>
      <c r="AY104" s="287">
        <v>85265</v>
      </c>
      <c r="AZ104" s="287">
        <v>86281</v>
      </c>
      <c r="BA104" s="287">
        <v>89599</v>
      </c>
      <c r="BB104" s="287">
        <v>90826</v>
      </c>
      <c r="BC104" s="287">
        <v>92453</v>
      </c>
      <c r="BD104" s="287">
        <v>92561</v>
      </c>
      <c r="BE104" s="287">
        <v>89999</v>
      </c>
      <c r="BF104" s="86">
        <v>89687</v>
      </c>
      <c r="BG104" s="85">
        <v>87965</v>
      </c>
      <c r="BH104" s="287">
        <v>85683</v>
      </c>
      <c r="BI104" s="287">
        <v>86717</v>
      </c>
      <c r="BJ104" s="287">
        <v>88871</v>
      </c>
      <c r="BK104" s="287">
        <v>90181</v>
      </c>
      <c r="BL104" s="287">
        <v>93201</v>
      </c>
      <c r="BM104" s="287">
        <v>94070</v>
      </c>
      <c r="BN104" s="287">
        <v>94143</v>
      </c>
      <c r="BO104" s="287">
        <v>94868</v>
      </c>
      <c r="BP104" s="287">
        <v>95587</v>
      </c>
      <c r="BQ104" s="287">
        <v>95565</v>
      </c>
      <c r="BR104" s="639">
        <v>95997</v>
      </c>
      <c r="BS104" s="639">
        <v>94824</v>
      </c>
      <c r="BT104" s="639">
        <v>94391</v>
      </c>
      <c r="BU104" s="639">
        <v>94941</v>
      </c>
      <c r="BV104" s="639">
        <v>93538</v>
      </c>
      <c r="BW104" s="639">
        <v>92810</v>
      </c>
      <c r="BX104" s="639">
        <v>93514</v>
      </c>
      <c r="BY104" s="639">
        <v>93747</v>
      </c>
      <c r="BZ104" s="639">
        <v>95280</v>
      </c>
      <c r="CA104" s="639">
        <v>95190</v>
      </c>
      <c r="CB104" s="639">
        <v>94744</v>
      </c>
      <c r="CC104" s="639">
        <v>93822</v>
      </c>
      <c r="CD104" s="639">
        <v>94159</v>
      </c>
      <c r="CE104" s="639">
        <v>93098</v>
      </c>
      <c r="CF104" s="639">
        <f>'1.COBERTURA  DANE'!F105+'1.COBERTURA  DANE'!H105+'1.COBERTURA  DANE'!J105</f>
        <v>92401</v>
      </c>
      <c r="CG104" s="241">
        <f t="shared" si="11"/>
        <v>-697</v>
      </c>
      <c r="CH104" s="203">
        <f t="shared" si="12"/>
        <v>-0.74867344089024468</v>
      </c>
      <c r="CI104" s="241">
        <f t="shared" si="13"/>
        <v>-1758</v>
      </c>
      <c r="CJ104" s="203">
        <f t="shared" si="14"/>
        <v>-1.8670546628575071</v>
      </c>
      <c r="CZ104" s="18">
        <v>145</v>
      </c>
      <c r="DA104" s="18">
        <v>908</v>
      </c>
      <c r="DC104" s="406">
        <v>670</v>
      </c>
      <c r="DD104" s="18" t="s">
        <v>95</v>
      </c>
      <c r="DE104" s="18">
        <v>3292</v>
      </c>
      <c r="DF104" s="18">
        <v>3241</v>
      </c>
      <c r="DG104" s="18">
        <v>3184</v>
      </c>
      <c r="DH104" s="18">
        <v>3150</v>
      </c>
    </row>
    <row r="105" spans="1:112" ht="15" outlineLevel="2">
      <c r="A105" s="84">
        <v>30</v>
      </c>
      <c r="B105" s="27" t="s">
        <v>144</v>
      </c>
      <c r="C105" s="50" t="s">
        <v>5</v>
      </c>
      <c r="D105" s="50">
        <v>12668</v>
      </c>
      <c r="E105" s="50">
        <v>12592</v>
      </c>
      <c r="F105" s="50">
        <v>12875</v>
      </c>
      <c r="G105" s="50">
        <v>12952</v>
      </c>
      <c r="H105" s="50">
        <v>12979</v>
      </c>
      <c r="I105" s="1">
        <v>13016</v>
      </c>
      <c r="J105" s="408">
        <v>13324</v>
      </c>
      <c r="K105" s="288">
        <v>13061</v>
      </c>
      <c r="L105" s="38">
        <v>12900</v>
      </c>
      <c r="M105" s="38">
        <v>13028</v>
      </c>
      <c r="N105" s="38">
        <v>13293</v>
      </c>
      <c r="O105" s="38">
        <v>13341</v>
      </c>
      <c r="P105" s="38">
        <v>13599</v>
      </c>
      <c r="Q105" s="38">
        <v>13354</v>
      </c>
      <c r="R105" s="38">
        <v>13172</v>
      </c>
      <c r="S105" s="38">
        <v>13054</v>
      </c>
      <c r="T105" s="38">
        <v>13075</v>
      </c>
      <c r="U105" s="38">
        <v>12949</v>
      </c>
      <c r="V105" s="132">
        <v>13313</v>
      </c>
      <c r="W105" s="87">
        <v>12527</v>
      </c>
      <c r="X105" s="38">
        <v>12452</v>
      </c>
      <c r="Y105" s="38">
        <v>12663</v>
      </c>
      <c r="Z105" s="38">
        <v>12693</v>
      </c>
      <c r="AA105" s="38">
        <v>12975</v>
      </c>
      <c r="AB105" s="38">
        <v>13015</v>
      </c>
      <c r="AC105" s="38">
        <v>12922</v>
      </c>
      <c r="AD105" s="38">
        <v>12898</v>
      </c>
      <c r="AE105" s="38">
        <v>12675</v>
      </c>
      <c r="AF105" s="38">
        <v>12706</v>
      </c>
      <c r="AG105" s="38">
        <v>12648</v>
      </c>
      <c r="AH105" s="132">
        <v>12749</v>
      </c>
      <c r="AI105" s="87">
        <v>12397</v>
      </c>
      <c r="AJ105" s="38">
        <v>12481</v>
      </c>
      <c r="AK105" s="38">
        <v>12347</v>
      </c>
      <c r="AL105" s="38">
        <v>12397</v>
      </c>
      <c r="AM105" s="38">
        <v>12361</v>
      </c>
      <c r="AN105" s="38">
        <v>12639</v>
      </c>
      <c r="AO105" s="38">
        <v>12738</v>
      </c>
      <c r="AP105" s="38">
        <v>13087</v>
      </c>
      <c r="AQ105" s="38">
        <v>13149</v>
      </c>
      <c r="AR105" s="38">
        <v>13083</v>
      </c>
      <c r="AS105" s="38">
        <v>13047</v>
      </c>
      <c r="AT105" s="132">
        <v>12733</v>
      </c>
      <c r="AU105" s="87">
        <v>12353</v>
      </c>
      <c r="AV105" s="288">
        <v>12204</v>
      </c>
      <c r="AW105" s="288">
        <v>12318</v>
      </c>
      <c r="AX105" s="288">
        <v>12564</v>
      </c>
      <c r="AY105" s="288">
        <v>12574</v>
      </c>
      <c r="AZ105" s="288">
        <v>12637</v>
      </c>
      <c r="BA105" s="288">
        <v>12836</v>
      </c>
      <c r="BB105" s="288">
        <v>12923</v>
      </c>
      <c r="BC105" s="288">
        <v>12993</v>
      </c>
      <c r="BD105" s="288">
        <v>13174</v>
      </c>
      <c r="BE105" s="288">
        <v>13119</v>
      </c>
      <c r="BF105" s="38">
        <v>13070</v>
      </c>
      <c r="BG105" s="87">
        <v>13029</v>
      </c>
      <c r="BH105" s="288">
        <v>12993</v>
      </c>
      <c r="BI105" s="288">
        <v>13163</v>
      </c>
      <c r="BJ105" s="288">
        <v>13367</v>
      </c>
      <c r="BK105" s="288">
        <v>13608</v>
      </c>
      <c r="BL105" s="288">
        <v>14211</v>
      </c>
      <c r="BM105" s="288">
        <v>14379</v>
      </c>
      <c r="BN105" s="288">
        <v>14396</v>
      </c>
      <c r="BO105" s="288">
        <v>14510</v>
      </c>
      <c r="BP105" s="288">
        <v>14596</v>
      </c>
      <c r="BQ105" s="288">
        <v>14456</v>
      </c>
      <c r="BR105" s="640">
        <v>14323</v>
      </c>
      <c r="BS105" s="640">
        <v>14059</v>
      </c>
      <c r="BT105" s="640">
        <v>14067</v>
      </c>
      <c r="BU105" s="640">
        <v>14256</v>
      </c>
      <c r="BV105" s="640">
        <v>14004</v>
      </c>
      <c r="BW105" s="640">
        <v>13769</v>
      </c>
      <c r="BX105" s="640">
        <v>13895</v>
      </c>
      <c r="BY105" s="640">
        <v>14033</v>
      </c>
      <c r="BZ105" s="640">
        <v>14020</v>
      </c>
      <c r="CA105" s="640">
        <v>14275</v>
      </c>
      <c r="CB105" s="640">
        <v>14337</v>
      </c>
      <c r="CC105" s="640">
        <v>14326</v>
      </c>
      <c r="CD105" s="640">
        <v>14397</v>
      </c>
      <c r="CE105" s="640">
        <v>14233</v>
      </c>
      <c r="CF105" s="640">
        <f>'1.COBERTURA  DANE'!F106+'1.COBERTURA  DANE'!H106+'1.COBERTURA  DANE'!J106</f>
        <v>14329</v>
      </c>
      <c r="CG105" s="241">
        <f t="shared" si="11"/>
        <v>96</v>
      </c>
      <c r="CH105" s="203">
        <f t="shared" si="12"/>
        <v>0.67448886390781981</v>
      </c>
      <c r="CI105" s="241">
        <f t="shared" si="13"/>
        <v>-68</v>
      </c>
      <c r="CJ105" s="203">
        <f t="shared" si="14"/>
        <v>-0.47232062235187883</v>
      </c>
      <c r="CZ105" s="18">
        <v>209</v>
      </c>
      <c r="DA105" s="18">
        <v>3827</v>
      </c>
      <c r="DC105" s="407">
        <v>674</v>
      </c>
      <c r="DD105" s="18" t="s">
        <v>96</v>
      </c>
      <c r="DE105" s="18">
        <v>2101</v>
      </c>
      <c r="DF105" s="18">
        <v>2110</v>
      </c>
      <c r="DG105" s="18">
        <v>2065</v>
      </c>
      <c r="DH105" s="18">
        <v>1996</v>
      </c>
    </row>
    <row r="106" spans="1:112" ht="15" outlineLevel="2">
      <c r="A106" s="84">
        <v>34</v>
      </c>
      <c r="B106" s="27" t="s">
        <v>144</v>
      </c>
      <c r="C106" s="50" t="s">
        <v>63</v>
      </c>
      <c r="D106" s="50">
        <v>8403</v>
      </c>
      <c r="E106" s="50">
        <v>8398</v>
      </c>
      <c r="F106" s="50">
        <v>8569</v>
      </c>
      <c r="G106" s="50">
        <v>8679</v>
      </c>
      <c r="H106" s="50">
        <v>8736</v>
      </c>
      <c r="I106" s="1">
        <v>8559</v>
      </c>
      <c r="J106" s="408">
        <v>8764</v>
      </c>
      <c r="K106" s="288">
        <v>8590</v>
      </c>
      <c r="L106" s="38">
        <v>8281</v>
      </c>
      <c r="M106" s="38">
        <v>8439</v>
      </c>
      <c r="N106" s="38">
        <v>8413</v>
      </c>
      <c r="O106" s="38">
        <v>8471</v>
      </c>
      <c r="P106" s="38">
        <v>8521</v>
      </c>
      <c r="Q106" s="38">
        <v>8417</v>
      </c>
      <c r="R106" s="38">
        <v>8368</v>
      </c>
      <c r="S106" s="38">
        <v>8328</v>
      </c>
      <c r="T106" s="38">
        <v>8202</v>
      </c>
      <c r="U106" s="38">
        <v>8167</v>
      </c>
      <c r="V106" s="132">
        <v>8623</v>
      </c>
      <c r="W106" s="87">
        <v>7905</v>
      </c>
      <c r="X106" s="38">
        <v>7886</v>
      </c>
      <c r="Y106" s="38">
        <v>8112</v>
      </c>
      <c r="Z106" s="38">
        <v>8241</v>
      </c>
      <c r="AA106" s="38">
        <v>8558</v>
      </c>
      <c r="AB106" s="38">
        <v>8658</v>
      </c>
      <c r="AC106" s="38">
        <v>8704</v>
      </c>
      <c r="AD106" s="38">
        <v>8790</v>
      </c>
      <c r="AE106" s="38">
        <v>8752</v>
      </c>
      <c r="AF106" s="38">
        <v>8781</v>
      </c>
      <c r="AG106" s="38">
        <v>8822</v>
      </c>
      <c r="AH106" s="132">
        <v>8756</v>
      </c>
      <c r="AI106" s="87">
        <v>8630</v>
      </c>
      <c r="AJ106" s="38">
        <v>8605</v>
      </c>
      <c r="AK106" s="38">
        <v>8429</v>
      </c>
      <c r="AL106" s="38">
        <v>8600</v>
      </c>
      <c r="AM106" s="38">
        <v>8653</v>
      </c>
      <c r="AN106" s="38">
        <v>8661</v>
      </c>
      <c r="AO106" s="38">
        <v>8825</v>
      </c>
      <c r="AP106" s="38">
        <v>9014</v>
      </c>
      <c r="AQ106" s="38">
        <v>8953</v>
      </c>
      <c r="AR106" s="38">
        <v>9017</v>
      </c>
      <c r="AS106" s="38">
        <v>9090</v>
      </c>
      <c r="AT106" s="132">
        <v>8904</v>
      </c>
      <c r="AU106" s="87">
        <v>8690</v>
      </c>
      <c r="AV106" s="288">
        <v>8534</v>
      </c>
      <c r="AW106" s="288">
        <v>8579</v>
      </c>
      <c r="AX106" s="288">
        <v>8601</v>
      </c>
      <c r="AY106" s="288">
        <v>8576</v>
      </c>
      <c r="AZ106" s="288">
        <v>8626</v>
      </c>
      <c r="BA106" s="288">
        <v>8840</v>
      </c>
      <c r="BB106" s="288">
        <v>9082</v>
      </c>
      <c r="BC106" s="288">
        <v>9282</v>
      </c>
      <c r="BD106" s="288">
        <v>9312</v>
      </c>
      <c r="BE106" s="288">
        <v>9248</v>
      </c>
      <c r="BF106" s="38">
        <v>9141</v>
      </c>
      <c r="BG106" s="87">
        <v>8811</v>
      </c>
      <c r="BH106" s="288">
        <v>8431</v>
      </c>
      <c r="BI106" s="288">
        <v>8600</v>
      </c>
      <c r="BJ106" s="288">
        <v>8869</v>
      </c>
      <c r="BK106" s="288">
        <v>9025</v>
      </c>
      <c r="BL106" s="288">
        <v>9218</v>
      </c>
      <c r="BM106" s="288">
        <v>9355</v>
      </c>
      <c r="BN106" s="288">
        <v>9426</v>
      </c>
      <c r="BO106" s="288">
        <v>9486</v>
      </c>
      <c r="BP106" s="288">
        <v>9573</v>
      </c>
      <c r="BQ106" s="288">
        <v>9531</v>
      </c>
      <c r="BR106" s="640">
        <v>9493</v>
      </c>
      <c r="BS106" s="640">
        <v>9403</v>
      </c>
      <c r="BT106" s="640">
        <v>9314</v>
      </c>
      <c r="BU106" s="640">
        <v>9356</v>
      </c>
      <c r="BV106" s="640">
        <v>9156</v>
      </c>
      <c r="BW106" s="640">
        <v>9154</v>
      </c>
      <c r="BX106" s="640">
        <v>9317</v>
      </c>
      <c r="BY106" s="640">
        <v>9339</v>
      </c>
      <c r="BZ106" s="640">
        <v>9671</v>
      </c>
      <c r="CA106" s="640">
        <v>9932</v>
      </c>
      <c r="CB106" s="640">
        <v>9883</v>
      </c>
      <c r="CC106" s="640">
        <v>9720</v>
      </c>
      <c r="CD106" s="640">
        <v>9769</v>
      </c>
      <c r="CE106" s="640">
        <v>9642</v>
      </c>
      <c r="CF106" s="640">
        <f>'1.COBERTURA  DANE'!F107+'1.COBERTURA  DANE'!H107+'1.COBERTURA  DANE'!J107</f>
        <v>9573</v>
      </c>
      <c r="CG106" s="241">
        <f t="shared" si="11"/>
        <v>-69</v>
      </c>
      <c r="CH106" s="203">
        <f t="shared" si="12"/>
        <v>-0.71561916614810206</v>
      </c>
      <c r="CI106" s="241">
        <f t="shared" si="13"/>
        <v>-196</v>
      </c>
      <c r="CJ106" s="203">
        <f t="shared" si="14"/>
        <v>-2.0063466066127544</v>
      </c>
      <c r="CZ106" s="18">
        <v>282</v>
      </c>
      <c r="DA106" s="18">
        <v>7323</v>
      </c>
      <c r="DC106" s="407">
        <v>679</v>
      </c>
      <c r="DD106" s="18" t="s">
        <v>859</v>
      </c>
      <c r="DE106" s="18">
        <v>6011</v>
      </c>
      <c r="DF106" s="18">
        <v>6036</v>
      </c>
      <c r="DG106" s="18">
        <v>6004</v>
      </c>
      <c r="DH106" s="18">
        <v>5932</v>
      </c>
    </row>
    <row r="107" spans="1:112" ht="15" outlineLevel="2">
      <c r="A107" s="84">
        <v>36</v>
      </c>
      <c r="B107" s="27" t="s">
        <v>144</v>
      </c>
      <c r="C107" s="50" t="s">
        <v>64</v>
      </c>
      <c r="D107" s="50">
        <v>1487</v>
      </c>
      <c r="E107" s="50">
        <v>1493</v>
      </c>
      <c r="F107" s="50">
        <v>1565</v>
      </c>
      <c r="G107" s="50">
        <v>1570</v>
      </c>
      <c r="H107" s="50">
        <v>1568</v>
      </c>
      <c r="I107" s="1">
        <v>1548</v>
      </c>
      <c r="J107" s="408">
        <v>1605</v>
      </c>
      <c r="K107" s="288">
        <v>1527</v>
      </c>
      <c r="L107" s="38">
        <v>1475</v>
      </c>
      <c r="M107" s="38">
        <v>1511</v>
      </c>
      <c r="N107" s="38">
        <v>1540</v>
      </c>
      <c r="O107" s="38">
        <v>1564</v>
      </c>
      <c r="P107" s="38">
        <v>1639</v>
      </c>
      <c r="Q107" s="38">
        <v>1614</v>
      </c>
      <c r="R107" s="38">
        <v>1498</v>
      </c>
      <c r="S107" s="38">
        <v>1467</v>
      </c>
      <c r="T107" s="38">
        <v>1420</v>
      </c>
      <c r="U107" s="38">
        <v>1409</v>
      </c>
      <c r="V107" s="132">
        <v>1496</v>
      </c>
      <c r="W107" s="87">
        <v>1401</v>
      </c>
      <c r="X107" s="38">
        <v>1385</v>
      </c>
      <c r="Y107" s="38">
        <v>1467</v>
      </c>
      <c r="Z107" s="38">
        <v>1476</v>
      </c>
      <c r="AA107" s="38">
        <v>1461</v>
      </c>
      <c r="AB107" s="38">
        <v>1469</v>
      </c>
      <c r="AC107" s="38">
        <v>1386</v>
      </c>
      <c r="AD107" s="38">
        <v>1388</v>
      </c>
      <c r="AE107" s="38">
        <v>1353</v>
      </c>
      <c r="AF107" s="38">
        <v>1363</v>
      </c>
      <c r="AG107" s="38">
        <v>1347</v>
      </c>
      <c r="AH107" s="132">
        <v>1415</v>
      </c>
      <c r="AI107" s="87">
        <v>1380</v>
      </c>
      <c r="AJ107" s="38">
        <v>1376</v>
      </c>
      <c r="AK107" s="38">
        <v>1404</v>
      </c>
      <c r="AL107" s="38">
        <v>1437</v>
      </c>
      <c r="AM107" s="38">
        <v>1433</v>
      </c>
      <c r="AN107" s="38">
        <v>1434</v>
      </c>
      <c r="AO107" s="38">
        <v>1461</v>
      </c>
      <c r="AP107" s="38">
        <v>1511</v>
      </c>
      <c r="AQ107" s="38">
        <v>1501</v>
      </c>
      <c r="AR107" s="38">
        <v>1525</v>
      </c>
      <c r="AS107" s="38">
        <v>1542</v>
      </c>
      <c r="AT107" s="132">
        <v>1520</v>
      </c>
      <c r="AU107" s="87">
        <v>1470</v>
      </c>
      <c r="AV107" s="288">
        <v>1432</v>
      </c>
      <c r="AW107" s="288">
        <v>1449</v>
      </c>
      <c r="AX107" s="288">
        <v>1492</v>
      </c>
      <c r="AY107" s="288">
        <v>1530</v>
      </c>
      <c r="AZ107" s="288">
        <v>1554</v>
      </c>
      <c r="BA107" s="288">
        <v>1581</v>
      </c>
      <c r="BB107" s="288">
        <v>1560</v>
      </c>
      <c r="BC107" s="288">
        <v>1599</v>
      </c>
      <c r="BD107" s="288">
        <v>1611</v>
      </c>
      <c r="BE107" s="288">
        <v>1567</v>
      </c>
      <c r="BF107" s="38">
        <v>1571</v>
      </c>
      <c r="BG107" s="87">
        <v>1583</v>
      </c>
      <c r="BH107" s="288">
        <v>1577</v>
      </c>
      <c r="BI107" s="288">
        <v>1624</v>
      </c>
      <c r="BJ107" s="288">
        <v>1659</v>
      </c>
      <c r="BK107" s="288">
        <v>1689</v>
      </c>
      <c r="BL107" s="288">
        <v>1778</v>
      </c>
      <c r="BM107" s="288">
        <v>1819</v>
      </c>
      <c r="BN107" s="288">
        <v>1793</v>
      </c>
      <c r="BO107" s="288">
        <v>1826</v>
      </c>
      <c r="BP107" s="288">
        <v>1864</v>
      </c>
      <c r="BQ107" s="288">
        <v>1831</v>
      </c>
      <c r="BR107" s="640">
        <v>1744</v>
      </c>
      <c r="BS107" s="640">
        <v>1737</v>
      </c>
      <c r="BT107" s="640">
        <v>1724</v>
      </c>
      <c r="BU107" s="640">
        <v>1732</v>
      </c>
      <c r="BV107" s="640">
        <v>1698</v>
      </c>
      <c r="BW107" s="640">
        <v>1693</v>
      </c>
      <c r="BX107" s="640">
        <v>1712</v>
      </c>
      <c r="BY107" s="640">
        <v>1707</v>
      </c>
      <c r="BZ107" s="640">
        <v>1793</v>
      </c>
      <c r="CA107" s="640">
        <v>1703</v>
      </c>
      <c r="CB107" s="640">
        <v>1697</v>
      </c>
      <c r="CC107" s="640">
        <v>1651</v>
      </c>
      <c r="CD107" s="640">
        <v>1636</v>
      </c>
      <c r="CE107" s="640">
        <v>1601</v>
      </c>
      <c r="CF107" s="640">
        <f>'1.COBERTURA  DANE'!F108+'1.COBERTURA  DANE'!H108+'1.COBERTURA  DANE'!J108</f>
        <v>1607</v>
      </c>
      <c r="CG107" s="241">
        <f t="shared" si="11"/>
        <v>6</v>
      </c>
      <c r="CH107" s="203">
        <f t="shared" si="12"/>
        <v>0.37476577139287948</v>
      </c>
      <c r="CI107" s="241">
        <f t="shared" si="13"/>
        <v>-29</v>
      </c>
      <c r="CJ107" s="203">
        <f t="shared" si="14"/>
        <v>-1.7726161369193152</v>
      </c>
      <c r="CZ107" s="18">
        <v>353</v>
      </c>
      <c r="DA107" s="18">
        <v>864</v>
      </c>
      <c r="DC107" s="407">
        <v>686</v>
      </c>
      <c r="DD107" s="18" t="s">
        <v>130</v>
      </c>
      <c r="DE107" s="18">
        <v>14670</v>
      </c>
      <c r="DF107" s="18">
        <v>14596</v>
      </c>
      <c r="DG107" s="18">
        <v>14547</v>
      </c>
      <c r="DH107" s="18">
        <v>14504</v>
      </c>
    </row>
    <row r="108" spans="1:112" ht="15" outlineLevel="2">
      <c r="A108" s="84">
        <v>91</v>
      </c>
      <c r="B108" s="27" t="s">
        <v>144</v>
      </c>
      <c r="C108" s="50" t="s">
        <v>8</v>
      </c>
      <c r="D108" s="50">
        <v>701</v>
      </c>
      <c r="E108" s="50">
        <v>705</v>
      </c>
      <c r="F108" s="50">
        <v>744</v>
      </c>
      <c r="G108" s="50">
        <v>760</v>
      </c>
      <c r="H108" s="50">
        <v>740</v>
      </c>
      <c r="I108" s="1">
        <v>738</v>
      </c>
      <c r="J108" s="408">
        <v>771</v>
      </c>
      <c r="K108" s="288">
        <v>761</v>
      </c>
      <c r="L108" s="38">
        <v>791</v>
      </c>
      <c r="M108" s="38">
        <v>840</v>
      </c>
      <c r="N108" s="38">
        <v>785</v>
      </c>
      <c r="O108" s="38">
        <v>796</v>
      </c>
      <c r="P108" s="38">
        <v>797</v>
      </c>
      <c r="Q108" s="38">
        <v>817</v>
      </c>
      <c r="R108" s="38">
        <v>825</v>
      </c>
      <c r="S108" s="38">
        <v>828</v>
      </c>
      <c r="T108" s="38">
        <v>809</v>
      </c>
      <c r="U108" s="38">
        <v>819</v>
      </c>
      <c r="V108" s="132">
        <v>873</v>
      </c>
      <c r="W108" s="87">
        <v>740</v>
      </c>
      <c r="X108" s="38">
        <v>730</v>
      </c>
      <c r="Y108" s="38">
        <v>825</v>
      </c>
      <c r="Z108" s="38">
        <v>831</v>
      </c>
      <c r="AA108" s="38">
        <v>823</v>
      </c>
      <c r="AB108" s="38">
        <v>833</v>
      </c>
      <c r="AC108" s="38">
        <v>829</v>
      </c>
      <c r="AD108" s="38">
        <v>816</v>
      </c>
      <c r="AE108" s="38">
        <v>806</v>
      </c>
      <c r="AF108" s="38">
        <v>796</v>
      </c>
      <c r="AG108" s="38">
        <v>794</v>
      </c>
      <c r="AH108" s="132">
        <v>817</v>
      </c>
      <c r="AI108" s="87">
        <v>750</v>
      </c>
      <c r="AJ108" s="38">
        <v>809</v>
      </c>
      <c r="AK108" s="38">
        <v>759</v>
      </c>
      <c r="AL108" s="38">
        <v>789</v>
      </c>
      <c r="AM108" s="38">
        <v>806</v>
      </c>
      <c r="AN108" s="38">
        <v>807</v>
      </c>
      <c r="AO108" s="38">
        <v>850</v>
      </c>
      <c r="AP108" s="38">
        <v>872</v>
      </c>
      <c r="AQ108" s="38">
        <v>899</v>
      </c>
      <c r="AR108" s="38">
        <v>912</v>
      </c>
      <c r="AS108" s="38">
        <v>884</v>
      </c>
      <c r="AT108" s="132">
        <v>866</v>
      </c>
      <c r="AU108" s="87">
        <v>839</v>
      </c>
      <c r="AV108" s="288">
        <v>806</v>
      </c>
      <c r="AW108" s="288">
        <v>812</v>
      </c>
      <c r="AX108" s="288">
        <v>829</v>
      </c>
      <c r="AY108" s="288">
        <v>829</v>
      </c>
      <c r="AZ108" s="288">
        <v>837</v>
      </c>
      <c r="BA108" s="288">
        <v>895</v>
      </c>
      <c r="BB108" s="288">
        <v>893</v>
      </c>
      <c r="BC108" s="288">
        <v>919</v>
      </c>
      <c r="BD108" s="288">
        <v>927</v>
      </c>
      <c r="BE108" s="288">
        <v>896</v>
      </c>
      <c r="BF108" s="38">
        <v>897</v>
      </c>
      <c r="BG108" s="87">
        <v>901</v>
      </c>
      <c r="BH108" s="288">
        <v>814</v>
      </c>
      <c r="BI108" s="288">
        <v>830</v>
      </c>
      <c r="BJ108" s="288">
        <v>862</v>
      </c>
      <c r="BK108" s="288">
        <v>869</v>
      </c>
      <c r="BL108" s="288">
        <v>939</v>
      </c>
      <c r="BM108" s="288">
        <v>943</v>
      </c>
      <c r="BN108" s="288">
        <v>938</v>
      </c>
      <c r="BO108" s="288">
        <v>933</v>
      </c>
      <c r="BP108" s="288">
        <v>929</v>
      </c>
      <c r="BQ108" s="288">
        <v>904</v>
      </c>
      <c r="BR108" s="640">
        <v>893</v>
      </c>
      <c r="BS108" s="640">
        <v>865</v>
      </c>
      <c r="BT108" s="640">
        <v>859</v>
      </c>
      <c r="BU108" s="640">
        <v>869</v>
      </c>
      <c r="BV108" s="640">
        <v>855</v>
      </c>
      <c r="BW108" s="640">
        <v>890</v>
      </c>
      <c r="BX108" s="640">
        <v>901</v>
      </c>
      <c r="BY108" s="640">
        <v>909</v>
      </c>
      <c r="BZ108" s="640">
        <v>879</v>
      </c>
      <c r="CA108" s="640">
        <v>942</v>
      </c>
      <c r="CB108" s="640">
        <v>926</v>
      </c>
      <c r="CC108" s="640">
        <v>938</v>
      </c>
      <c r="CD108" s="640">
        <v>948</v>
      </c>
      <c r="CE108" s="640">
        <v>932</v>
      </c>
      <c r="CF108" s="640">
        <f>'1.COBERTURA  DANE'!F109+'1.COBERTURA  DANE'!H109+'1.COBERTURA  DANE'!J109</f>
        <v>940</v>
      </c>
      <c r="CG108" s="241">
        <f t="shared" si="11"/>
        <v>8</v>
      </c>
      <c r="CH108" s="203">
        <f t="shared" si="12"/>
        <v>0.85836909871244638</v>
      </c>
      <c r="CI108" s="241">
        <f t="shared" si="13"/>
        <v>-8</v>
      </c>
      <c r="CJ108" s="203">
        <f t="shared" si="14"/>
        <v>-0.8438818565400843</v>
      </c>
      <c r="CZ108" s="18">
        <v>364</v>
      </c>
      <c r="DA108" s="18">
        <v>2701</v>
      </c>
      <c r="DC108" s="406">
        <v>690</v>
      </c>
      <c r="DD108" s="18" t="s">
        <v>24</v>
      </c>
      <c r="DE108" s="18">
        <v>1372</v>
      </c>
      <c r="DF108" s="18">
        <v>1409</v>
      </c>
      <c r="DG108" s="18">
        <v>1399</v>
      </c>
      <c r="DH108" s="18">
        <v>1400</v>
      </c>
    </row>
    <row r="109" spans="1:112" ht="15" outlineLevel="2">
      <c r="A109" s="84">
        <v>93</v>
      </c>
      <c r="B109" s="27" t="s">
        <v>144</v>
      </c>
      <c r="C109" s="50" t="s">
        <v>70</v>
      </c>
      <c r="D109" s="50">
        <v>1462</v>
      </c>
      <c r="E109" s="50">
        <v>1495</v>
      </c>
      <c r="F109" s="50">
        <v>1538</v>
      </c>
      <c r="G109" s="50">
        <v>1544</v>
      </c>
      <c r="H109" s="50">
        <v>1531</v>
      </c>
      <c r="I109" s="1">
        <v>1547</v>
      </c>
      <c r="J109" s="408">
        <v>1543</v>
      </c>
      <c r="K109" s="288">
        <v>1455</v>
      </c>
      <c r="L109" s="38">
        <v>1481</v>
      </c>
      <c r="M109" s="38">
        <v>1468</v>
      </c>
      <c r="N109" s="38">
        <v>1454</v>
      </c>
      <c r="O109" s="38">
        <v>1456</v>
      </c>
      <c r="P109" s="38">
        <v>1455</v>
      </c>
      <c r="Q109" s="38">
        <v>1468</v>
      </c>
      <c r="R109" s="38">
        <v>1439</v>
      </c>
      <c r="S109" s="38">
        <v>1423</v>
      </c>
      <c r="T109" s="38">
        <v>1405</v>
      </c>
      <c r="U109" s="38">
        <v>1437</v>
      </c>
      <c r="V109" s="132">
        <v>1610</v>
      </c>
      <c r="W109" s="87">
        <v>1373</v>
      </c>
      <c r="X109" s="38">
        <v>1398</v>
      </c>
      <c r="Y109" s="38">
        <v>1507</v>
      </c>
      <c r="Z109" s="38">
        <v>1512</v>
      </c>
      <c r="AA109" s="38">
        <v>1557</v>
      </c>
      <c r="AB109" s="38">
        <v>1578</v>
      </c>
      <c r="AC109" s="38">
        <v>1579</v>
      </c>
      <c r="AD109" s="38">
        <v>1569</v>
      </c>
      <c r="AE109" s="38">
        <v>1570</v>
      </c>
      <c r="AF109" s="38">
        <v>1570</v>
      </c>
      <c r="AG109" s="38">
        <v>1588</v>
      </c>
      <c r="AH109" s="132">
        <v>1623</v>
      </c>
      <c r="AI109" s="87">
        <v>1582</v>
      </c>
      <c r="AJ109" s="38">
        <v>1567</v>
      </c>
      <c r="AK109" s="38">
        <v>1446</v>
      </c>
      <c r="AL109" s="38">
        <v>1504</v>
      </c>
      <c r="AM109" s="38">
        <v>1514</v>
      </c>
      <c r="AN109" s="38">
        <v>1529</v>
      </c>
      <c r="AO109" s="38">
        <v>1491</v>
      </c>
      <c r="AP109" s="38">
        <v>1510</v>
      </c>
      <c r="AQ109" s="38">
        <v>1506</v>
      </c>
      <c r="AR109" s="38">
        <v>1673</v>
      </c>
      <c r="AS109" s="38">
        <v>1590</v>
      </c>
      <c r="AT109" s="132">
        <v>1554</v>
      </c>
      <c r="AU109" s="87">
        <v>1521</v>
      </c>
      <c r="AV109" s="288">
        <v>1513</v>
      </c>
      <c r="AW109" s="288">
        <v>1544</v>
      </c>
      <c r="AX109" s="288">
        <v>1546</v>
      </c>
      <c r="AY109" s="288">
        <v>1518</v>
      </c>
      <c r="AZ109" s="288">
        <v>1538</v>
      </c>
      <c r="BA109" s="288">
        <v>1652</v>
      </c>
      <c r="BB109" s="288">
        <v>1681</v>
      </c>
      <c r="BC109" s="288">
        <v>1709</v>
      </c>
      <c r="BD109" s="288">
        <v>1677</v>
      </c>
      <c r="BE109" s="288">
        <v>1552</v>
      </c>
      <c r="BF109" s="38">
        <v>1562</v>
      </c>
      <c r="BG109" s="87">
        <v>1550</v>
      </c>
      <c r="BH109" s="288">
        <v>1465</v>
      </c>
      <c r="BI109" s="288">
        <v>1502</v>
      </c>
      <c r="BJ109" s="288">
        <v>1580</v>
      </c>
      <c r="BK109" s="288">
        <v>1620</v>
      </c>
      <c r="BL109" s="288">
        <v>1659</v>
      </c>
      <c r="BM109" s="288">
        <v>1674</v>
      </c>
      <c r="BN109" s="288">
        <v>1678</v>
      </c>
      <c r="BO109" s="288">
        <v>1709</v>
      </c>
      <c r="BP109" s="288">
        <v>1689</v>
      </c>
      <c r="BQ109" s="288">
        <v>1652</v>
      </c>
      <c r="BR109" s="640">
        <v>1634</v>
      </c>
      <c r="BS109" s="640">
        <v>1593</v>
      </c>
      <c r="BT109" s="640">
        <v>1585</v>
      </c>
      <c r="BU109" s="640">
        <v>1572</v>
      </c>
      <c r="BV109" s="640">
        <v>1541</v>
      </c>
      <c r="BW109" s="640">
        <v>1542</v>
      </c>
      <c r="BX109" s="640">
        <v>1564</v>
      </c>
      <c r="BY109" s="640">
        <v>1555</v>
      </c>
      <c r="BZ109" s="640">
        <v>1536</v>
      </c>
      <c r="CA109" s="640">
        <v>1563</v>
      </c>
      <c r="CB109" s="640">
        <v>1541</v>
      </c>
      <c r="CC109" s="640">
        <v>1500</v>
      </c>
      <c r="CD109" s="640">
        <v>1487</v>
      </c>
      <c r="CE109" s="640">
        <v>1495</v>
      </c>
      <c r="CF109" s="640">
        <f>'1.COBERTURA  DANE'!F110+'1.COBERTURA  DANE'!H110+'1.COBERTURA  DANE'!J110</f>
        <v>1526</v>
      </c>
      <c r="CG109" s="241">
        <f t="shared" si="11"/>
        <v>31</v>
      </c>
      <c r="CH109" s="203">
        <f t="shared" si="12"/>
        <v>2.0735785953177257</v>
      </c>
      <c r="CI109" s="241">
        <f t="shared" si="13"/>
        <v>39</v>
      </c>
      <c r="CJ109" s="203">
        <f t="shared" si="14"/>
        <v>2.6227303295225286</v>
      </c>
      <c r="CZ109" s="18">
        <v>368</v>
      </c>
      <c r="DA109" s="18">
        <v>4256</v>
      </c>
      <c r="DC109" s="407">
        <v>697</v>
      </c>
      <c r="DD109" s="18" t="s">
        <v>187</v>
      </c>
      <c r="DE109" s="18">
        <v>9569</v>
      </c>
      <c r="DF109" s="18">
        <v>9539</v>
      </c>
      <c r="DG109" s="18">
        <v>9470</v>
      </c>
      <c r="DH109" s="18">
        <v>9290</v>
      </c>
    </row>
    <row r="110" spans="1:112" ht="15" outlineLevel="2">
      <c r="A110" s="84">
        <v>101</v>
      </c>
      <c r="B110" s="27" t="s">
        <v>144</v>
      </c>
      <c r="C110" s="50" t="s">
        <v>71</v>
      </c>
      <c r="D110" s="50">
        <v>6715</v>
      </c>
      <c r="E110" s="50">
        <v>6774</v>
      </c>
      <c r="F110" s="50">
        <v>6907</v>
      </c>
      <c r="G110" s="50">
        <v>6892</v>
      </c>
      <c r="H110" s="50">
        <v>6961</v>
      </c>
      <c r="I110" s="1">
        <v>6862</v>
      </c>
      <c r="J110" s="408">
        <v>6898</v>
      </c>
      <c r="K110" s="288">
        <v>6832</v>
      </c>
      <c r="L110" s="38">
        <v>6685</v>
      </c>
      <c r="M110" s="38">
        <v>6864</v>
      </c>
      <c r="N110" s="38">
        <v>6924</v>
      </c>
      <c r="O110" s="38">
        <v>7019</v>
      </c>
      <c r="P110" s="38">
        <v>7213</v>
      </c>
      <c r="Q110" s="38">
        <v>7188</v>
      </c>
      <c r="R110" s="38">
        <v>7051</v>
      </c>
      <c r="S110" s="38">
        <v>7093</v>
      </c>
      <c r="T110" s="38">
        <v>6980</v>
      </c>
      <c r="U110" s="38">
        <v>7022</v>
      </c>
      <c r="V110" s="132">
        <v>7283</v>
      </c>
      <c r="W110" s="87">
        <v>6853</v>
      </c>
      <c r="X110" s="38">
        <v>6726</v>
      </c>
      <c r="Y110" s="38">
        <v>6851</v>
      </c>
      <c r="Z110" s="38">
        <v>7072</v>
      </c>
      <c r="AA110" s="38">
        <v>7355</v>
      </c>
      <c r="AB110" s="38">
        <v>7501</v>
      </c>
      <c r="AC110" s="38">
        <v>7386</v>
      </c>
      <c r="AD110" s="38">
        <v>7523</v>
      </c>
      <c r="AE110" s="38">
        <v>7424</v>
      </c>
      <c r="AF110" s="38">
        <v>7467</v>
      </c>
      <c r="AG110" s="38">
        <v>7460</v>
      </c>
      <c r="AH110" s="132">
        <v>7473</v>
      </c>
      <c r="AI110" s="87">
        <v>7290</v>
      </c>
      <c r="AJ110" s="38">
        <v>7241</v>
      </c>
      <c r="AK110" s="38">
        <v>6858</v>
      </c>
      <c r="AL110" s="38">
        <v>7064</v>
      </c>
      <c r="AM110" s="38">
        <v>7131</v>
      </c>
      <c r="AN110" s="38">
        <v>7335</v>
      </c>
      <c r="AO110" s="38">
        <v>7497</v>
      </c>
      <c r="AP110" s="38">
        <v>7683</v>
      </c>
      <c r="AQ110" s="38">
        <v>7727</v>
      </c>
      <c r="AR110" s="38">
        <v>7832</v>
      </c>
      <c r="AS110" s="38">
        <v>7761</v>
      </c>
      <c r="AT110" s="132">
        <v>7636</v>
      </c>
      <c r="AU110" s="87">
        <v>7439</v>
      </c>
      <c r="AV110" s="288">
        <v>7334</v>
      </c>
      <c r="AW110" s="288">
        <v>7347</v>
      </c>
      <c r="AX110" s="288">
        <v>7528</v>
      </c>
      <c r="AY110" s="288">
        <v>7626</v>
      </c>
      <c r="AZ110" s="288">
        <v>7740</v>
      </c>
      <c r="BA110" s="288">
        <v>7909</v>
      </c>
      <c r="BB110" s="288">
        <v>8024</v>
      </c>
      <c r="BC110" s="288">
        <v>8251</v>
      </c>
      <c r="BD110" s="288">
        <v>8203</v>
      </c>
      <c r="BE110" s="288">
        <v>7993</v>
      </c>
      <c r="BF110" s="38">
        <v>7972</v>
      </c>
      <c r="BG110" s="87">
        <v>7756</v>
      </c>
      <c r="BH110" s="288">
        <v>7617</v>
      </c>
      <c r="BI110" s="288">
        <v>7688</v>
      </c>
      <c r="BJ110" s="288">
        <v>7884</v>
      </c>
      <c r="BK110" s="288">
        <v>7953</v>
      </c>
      <c r="BL110" s="288">
        <v>8314</v>
      </c>
      <c r="BM110" s="288">
        <v>8380</v>
      </c>
      <c r="BN110" s="288">
        <v>8326</v>
      </c>
      <c r="BO110" s="288">
        <v>8312</v>
      </c>
      <c r="BP110" s="288">
        <v>8402</v>
      </c>
      <c r="BQ110" s="288">
        <v>8313</v>
      </c>
      <c r="BR110" s="640">
        <v>8325</v>
      </c>
      <c r="BS110" s="640">
        <v>8176</v>
      </c>
      <c r="BT110" s="640">
        <v>8228</v>
      </c>
      <c r="BU110" s="640">
        <v>8367</v>
      </c>
      <c r="BV110" s="640">
        <v>8266</v>
      </c>
      <c r="BW110" s="640">
        <v>8237</v>
      </c>
      <c r="BX110" s="640">
        <v>8242</v>
      </c>
      <c r="BY110" s="640">
        <v>8245</v>
      </c>
      <c r="BZ110" s="640">
        <v>8891</v>
      </c>
      <c r="CA110" s="640">
        <v>8206</v>
      </c>
      <c r="CB110" s="640">
        <v>8199</v>
      </c>
      <c r="CC110" s="640">
        <v>8117</v>
      </c>
      <c r="CD110" s="640">
        <v>8091</v>
      </c>
      <c r="CE110" s="640">
        <v>7980</v>
      </c>
      <c r="CF110" s="640">
        <f>'1.COBERTURA  DANE'!F111+'1.COBERTURA  DANE'!H111+'1.COBERTURA  DANE'!J111</f>
        <v>7836</v>
      </c>
      <c r="CG110" s="241">
        <f t="shared" si="11"/>
        <v>-144</v>
      </c>
      <c r="CH110" s="203">
        <f t="shared" si="12"/>
        <v>-1.8045112781954888</v>
      </c>
      <c r="CI110" s="241">
        <f t="shared" si="13"/>
        <v>-255</v>
      </c>
      <c r="CJ110" s="203">
        <f t="shared" si="14"/>
        <v>-3.1516499814608823</v>
      </c>
      <c r="CZ110" s="18">
        <v>390</v>
      </c>
      <c r="DA110" s="18">
        <v>2910</v>
      </c>
      <c r="DC110" s="406">
        <v>736</v>
      </c>
      <c r="DD110" s="18" t="s">
        <v>25</v>
      </c>
      <c r="DE110" s="18">
        <v>15292</v>
      </c>
      <c r="DF110" s="18">
        <v>15345</v>
      </c>
      <c r="DG110" s="18">
        <v>15035</v>
      </c>
      <c r="DH110" s="18">
        <v>14411</v>
      </c>
    </row>
    <row r="111" spans="1:112" ht="15" outlineLevel="2">
      <c r="A111" s="84">
        <v>145</v>
      </c>
      <c r="B111" s="27" t="s">
        <v>144</v>
      </c>
      <c r="C111" s="50" t="s">
        <v>10</v>
      </c>
      <c r="D111" s="50">
        <v>845</v>
      </c>
      <c r="E111" s="50">
        <v>841</v>
      </c>
      <c r="F111" s="50">
        <v>853</v>
      </c>
      <c r="G111" s="50">
        <v>854</v>
      </c>
      <c r="H111" s="50">
        <v>846</v>
      </c>
      <c r="I111" s="1">
        <v>853</v>
      </c>
      <c r="J111" s="408">
        <v>908</v>
      </c>
      <c r="K111" s="288">
        <v>859</v>
      </c>
      <c r="L111" s="38">
        <v>843</v>
      </c>
      <c r="M111" s="38">
        <v>858</v>
      </c>
      <c r="N111" s="38">
        <v>859</v>
      </c>
      <c r="O111" s="38">
        <v>874</v>
      </c>
      <c r="P111" s="38">
        <v>915</v>
      </c>
      <c r="Q111" s="38">
        <v>895</v>
      </c>
      <c r="R111" s="38">
        <v>885</v>
      </c>
      <c r="S111" s="38">
        <v>893</v>
      </c>
      <c r="T111" s="38">
        <v>865</v>
      </c>
      <c r="U111" s="38">
        <v>856</v>
      </c>
      <c r="V111" s="132">
        <v>965</v>
      </c>
      <c r="W111" s="87">
        <v>783</v>
      </c>
      <c r="X111" s="38">
        <v>810</v>
      </c>
      <c r="Y111" s="38">
        <v>870</v>
      </c>
      <c r="Z111" s="38">
        <v>831</v>
      </c>
      <c r="AA111" s="38">
        <v>898</v>
      </c>
      <c r="AB111" s="38">
        <v>924</v>
      </c>
      <c r="AC111" s="38">
        <v>906</v>
      </c>
      <c r="AD111" s="38">
        <v>909</v>
      </c>
      <c r="AE111" s="38">
        <v>927</v>
      </c>
      <c r="AF111" s="38">
        <v>985</v>
      </c>
      <c r="AG111" s="38">
        <v>969</v>
      </c>
      <c r="AH111" s="132">
        <v>861</v>
      </c>
      <c r="AI111" s="87">
        <v>821</v>
      </c>
      <c r="AJ111" s="38">
        <v>797</v>
      </c>
      <c r="AK111" s="38">
        <v>834</v>
      </c>
      <c r="AL111" s="38">
        <v>778</v>
      </c>
      <c r="AM111" s="38">
        <v>838</v>
      </c>
      <c r="AN111" s="38">
        <v>860</v>
      </c>
      <c r="AO111" s="38">
        <v>840</v>
      </c>
      <c r="AP111" s="38">
        <v>932</v>
      </c>
      <c r="AQ111" s="38">
        <v>924</v>
      </c>
      <c r="AR111" s="38">
        <v>982</v>
      </c>
      <c r="AS111" s="38">
        <v>968</v>
      </c>
      <c r="AT111" s="132">
        <v>935</v>
      </c>
      <c r="AU111" s="87">
        <v>858</v>
      </c>
      <c r="AV111" s="288">
        <v>826</v>
      </c>
      <c r="AW111" s="288">
        <v>846</v>
      </c>
      <c r="AX111" s="288">
        <v>834</v>
      </c>
      <c r="AY111" s="288">
        <v>825</v>
      </c>
      <c r="AZ111" s="288">
        <v>834</v>
      </c>
      <c r="BA111" s="288">
        <v>853</v>
      </c>
      <c r="BB111" s="288">
        <v>885</v>
      </c>
      <c r="BC111" s="288">
        <v>907</v>
      </c>
      <c r="BD111" s="288">
        <v>902</v>
      </c>
      <c r="BE111" s="288">
        <v>850</v>
      </c>
      <c r="BF111" s="38">
        <v>854</v>
      </c>
      <c r="BG111" s="87">
        <v>818</v>
      </c>
      <c r="BH111" s="288">
        <v>708</v>
      </c>
      <c r="BI111" s="288">
        <v>727</v>
      </c>
      <c r="BJ111" s="288">
        <v>748</v>
      </c>
      <c r="BK111" s="288">
        <v>752</v>
      </c>
      <c r="BL111" s="288">
        <v>769</v>
      </c>
      <c r="BM111" s="288">
        <v>776</v>
      </c>
      <c r="BN111" s="288">
        <v>795</v>
      </c>
      <c r="BO111" s="288">
        <v>803</v>
      </c>
      <c r="BP111" s="288">
        <v>807</v>
      </c>
      <c r="BQ111" s="288">
        <v>814</v>
      </c>
      <c r="BR111" s="640">
        <v>831</v>
      </c>
      <c r="BS111" s="640">
        <v>832</v>
      </c>
      <c r="BT111" s="640">
        <v>814</v>
      </c>
      <c r="BU111" s="640">
        <v>805</v>
      </c>
      <c r="BV111" s="640">
        <v>750</v>
      </c>
      <c r="BW111" s="640">
        <v>758</v>
      </c>
      <c r="BX111" s="640">
        <v>773</v>
      </c>
      <c r="BY111" s="640">
        <v>784</v>
      </c>
      <c r="BZ111" s="640">
        <v>798</v>
      </c>
      <c r="CA111" s="640">
        <v>820</v>
      </c>
      <c r="CB111" s="640">
        <v>796</v>
      </c>
      <c r="CC111" s="640">
        <v>776</v>
      </c>
      <c r="CD111" s="640">
        <v>788</v>
      </c>
      <c r="CE111" s="640">
        <v>795</v>
      </c>
      <c r="CF111" s="640">
        <f>'1.COBERTURA  DANE'!F112+'1.COBERTURA  DANE'!H112+'1.COBERTURA  DANE'!J112</f>
        <v>800</v>
      </c>
      <c r="CG111" s="241">
        <f t="shared" si="11"/>
        <v>5</v>
      </c>
      <c r="CH111" s="203">
        <f t="shared" si="12"/>
        <v>0.62893081761006298</v>
      </c>
      <c r="CI111" s="241">
        <f t="shared" si="13"/>
        <v>12</v>
      </c>
      <c r="CJ111" s="203">
        <f t="shared" si="14"/>
        <v>1.5228426395939088</v>
      </c>
      <c r="CZ111" s="18">
        <v>467</v>
      </c>
      <c r="DA111" s="18">
        <v>983</v>
      </c>
      <c r="DC111" s="407">
        <v>756</v>
      </c>
      <c r="DD111" s="18" t="s">
        <v>860</v>
      </c>
      <c r="DE111" s="18">
        <v>5458</v>
      </c>
      <c r="DF111" s="18">
        <v>5413</v>
      </c>
      <c r="DG111" s="18">
        <v>5284</v>
      </c>
      <c r="DH111" s="18">
        <v>5184</v>
      </c>
    </row>
    <row r="112" spans="1:112" ht="15" outlineLevel="2">
      <c r="A112" s="84">
        <v>209</v>
      </c>
      <c r="B112" s="27" t="s">
        <v>144</v>
      </c>
      <c r="C112" s="50" t="s">
        <v>77</v>
      </c>
      <c r="D112" s="50">
        <v>3715</v>
      </c>
      <c r="E112" s="50">
        <v>3665</v>
      </c>
      <c r="F112" s="50">
        <v>3694</v>
      </c>
      <c r="G112" s="50">
        <v>3750</v>
      </c>
      <c r="H112" s="50">
        <v>3747</v>
      </c>
      <c r="I112" s="1">
        <v>3715</v>
      </c>
      <c r="J112" s="408">
        <v>3827</v>
      </c>
      <c r="K112" s="288">
        <v>3738</v>
      </c>
      <c r="L112" s="38">
        <v>3723</v>
      </c>
      <c r="M112" s="38">
        <v>3820</v>
      </c>
      <c r="N112" s="38">
        <v>3825</v>
      </c>
      <c r="O112" s="38">
        <v>3919</v>
      </c>
      <c r="P112" s="38">
        <v>3928</v>
      </c>
      <c r="Q112" s="38">
        <v>3912</v>
      </c>
      <c r="R112" s="38">
        <v>3906</v>
      </c>
      <c r="S112" s="38">
        <v>3797</v>
      </c>
      <c r="T112" s="38">
        <v>3674</v>
      </c>
      <c r="U112" s="38">
        <v>3658</v>
      </c>
      <c r="V112" s="132">
        <v>3835</v>
      </c>
      <c r="W112" s="87">
        <v>3559</v>
      </c>
      <c r="X112" s="38">
        <v>3581</v>
      </c>
      <c r="Y112" s="38">
        <v>3693</v>
      </c>
      <c r="Z112" s="38">
        <v>3737</v>
      </c>
      <c r="AA112" s="38">
        <v>3749</v>
      </c>
      <c r="AB112" s="38">
        <v>3822</v>
      </c>
      <c r="AC112" s="38">
        <v>3744</v>
      </c>
      <c r="AD112" s="38">
        <v>3745</v>
      </c>
      <c r="AE112" s="38">
        <v>3711</v>
      </c>
      <c r="AF112" s="38">
        <v>3723</v>
      </c>
      <c r="AG112" s="38">
        <v>3732</v>
      </c>
      <c r="AH112" s="132">
        <v>3733</v>
      </c>
      <c r="AI112" s="87">
        <v>3647</v>
      </c>
      <c r="AJ112" s="38">
        <v>3602</v>
      </c>
      <c r="AK112" s="38">
        <v>3528</v>
      </c>
      <c r="AL112" s="38">
        <v>3626</v>
      </c>
      <c r="AM112" s="38">
        <v>3717</v>
      </c>
      <c r="AN112" s="38">
        <v>3670</v>
      </c>
      <c r="AO112" s="38">
        <v>3776</v>
      </c>
      <c r="AP112" s="38">
        <v>3860</v>
      </c>
      <c r="AQ112" s="38">
        <v>3885</v>
      </c>
      <c r="AR112" s="38">
        <v>3972</v>
      </c>
      <c r="AS112" s="38">
        <v>3952</v>
      </c>
      <c r="AT112" s="132">
        <v>3908</v>
      </c>
      <c r="AU112" s="87">
        <v>3793</v>
      </c>
      <c r="AV112" s="288">
        <v>3774</v>
      </c>
      <c r="AW112" s="288">
        <v>3763</v>
      </c>
      <c r="AX112" s="288">
        <v>3738</v>
      </c>
      <c r="AY112" s="288">
        <v>3730</v>
      </c>
      <c r="AZ112" s="288">
        <v>3778</v>
      </c>
      <c r="BA112" s="288">
        <v>3939</v>
      </c>
      <c r="BB112" s="288">
        <v>4001</v>
      </c>
      <c r="BC112" s="288">
        <v>4022</v>
      </c>
      <c r="BD112" s="288">
        <v>3995</v>
      </c>
      <c r="BE112" s="288">
        <v>3805</v>
      </c>
      <c r="BF112" s="38">
        <v>3748</v>
      </c>
      <c r="BG112" s="87">
        <v>3579</v>
      </c>
      <c r="BH112" s="288">
        <v>3360</v>
      </c>
      <c r="BI112" s="288">
        <v>3411</v>
      </c>
      <c r="BJ112" s="288">
        <v>3524</v>
      </c>
      <c r="BK112" s="288">
        <v>3581</v>
      </c>
      <c r="BL112" s="288">
        <v>3689</v>
      </c>
      <c r="BM112" s="288">
        <v>3733</v>
      </c>
      <c r="BN112" s="288">
        <v>3718</v>
      </c>
      <c r="BO112" s="288">
        <v>3774</v>
      </c>
      <c r="BP112" s="288">
        <v>3779</v>
      </c>
      <c r="BQ112" s="288">
        <v>3803</v>
      </c>
      <c r="BR112" s="640">
        <v>3807</v>
      </c>
      <c r="BS112" s="640">
        <v>3746</v>
      </c>
      <c r="BT112" s="640">
        <v>3708</v>
      </c>
      <c r="BU112" s="640">
        <v>3704</v>
      </c>
      <c r="BV112" s="640">
        <v>3631</v>
      </c>
      <c r="BW112" s="640">
        <v>3652</v>
      </c>
      <c r="BX112" s="640">
        <v>3698</v>
      </c>
      <c r="BY112" s="640">
        <v>3668</v>
      </c>
      <c r="BZ112" s="640">
        <v>3670</v>
      </c>
      <c r="CA112" s="640">
        <v>3722</v>
      </c>
      <c r="CB112" s="640">
        <v>3664</v>
      </c>
      <c r="CC112" s="640">
        <v>3628</v>
      </c>
      <c r="CD112" s="640">
        <v>3638</v>
      </c>
      <c r="CE112" s="640">
        <v>3617</v>
      </c>
      <c r="CF112" s="640">
        <f>'1.COBERTURA  DANE'!F113+'1.COBERTURA  DANE'!H113+'1.COBERTURA  DANE'!J113</f>
        <v>3514</v>
      </c>
      <c r="CG112" s="241">
        <f t="shared" si="11"/>
        <v>-103</v>
      </c>
      <c r="CH112" s="203">
        <f t="shared" si="12"/>
        <v>-2.8476638097871163</v>
      </c>
      <c r="CI112" s="241">
        <f t="shared" si="13"/>
        <v>-124</v>
      </c>
      <c r="CJ112" s="203">
        <f t="shared" si="14"/>
        <v>-3.4084661902144036</v>
      </c>
      <c r="CZ112" s="18">
        <v>576</v>
      </c>
      <c r="DA112" s="18">
        <v>1247</v>
      </c>
      <c r="DC112" s="407">
        <v>761</v>
      </c>
      <c r="DD112" s="18" t="s">
        <v>861</v>
      </c>
      <c r="DE112" s="18">
        <v>2618</v>
      </c>
      <c r="DF112" s="18">
        <v>2643</v>
      </c>
      <c r="DG112" s="18">
        <v>2601</v>
      </c>
      <c r="DH112" s="18">
        <v>2669</v>
      </c>
    </row>
    <row r="113" spans="1:112" ht="15" outlineLevel="2">
      <c r="A113" s="84">
        <v>282</v>
      </c>
      <c r="B113" s="27" t="s">
        <v>144</v>
      </c>
      <c r="C113" s="50" t="s">
        <v>79</v>
      </c>
      <c r="D113" s="50">
        <v>7180</v>
      </c>
      <c r="E113" s="50">
        <v>7145</v>
      </c>
      <c r="F113" s="50">
        <v>7234</v>
      </c>
      <c r="G113" s="50">
        <v>7337</v>
      </c>
      <c r="H113" s="50">
        <v>7304</v>
      </c>
      <c r="I113" s="1">
        <v>7214</v>
      </c>
      <c r="J113" s="408">
        <v>7323</v>
      </c>
      <c r="K113" s="288">
        <v>7269</v>
      </c>
      <c r="L113" s="38">
        <v>7140</v>
      </c>
      <c r="M113" s="38">
        <v>7296</v>
      </c>
      <c r="N113" s="38">
        <v>7395</v>
      </c>
      <c r="O113" s="38">
        <v>7440</v>
      </c>
      <c r="P113" s="38">
        <v>7602</v>
      </c>
      <c r="Q113" s="38">
        <v>7524</v>
      </c>
      <c r="R113" s="38">
        <v>7415</v>
      </c>
      <c r="S113" s="38">
        <v>7366</v>
      </c>
      <c r="T113" s="38">
        <v>7249</v>
      </c>
      <c r="U113" s="38">
        <v>7319</v>
      </c>
      <c r="V113" s="132">
        <v>7739</v>
      </c>
      <c r="W113" s="87">
        <v>7109</v>
      </c>
      <c r="X113" s="38">
        <v>7082</v>
      </c>
      <c r="Y113" s="38">
        <v>7303</v>
      </c>
      <c r="Z113" s="38">
        <v>7455</v>
      </c>
      <c r="AA113" s="38">
        <v>7703</v>
      </c>
      <c r="AB113" s="38">
        <v>7762</v>
      </c>
      <c r="AC113" s="38">
        <v>7757</v>
      </c>
      <c r="AD113" s="38">
        <v>7792</v>
      </c>
      <c r="AE113" s="38">
        <v>7750</v>
      </c>
      <c r="AF113" s="38">
        <v>7827</v>
      </c>
      <c r="AG113" s="38">
        <v>7904</v>
      </c>
      <c r="AH113" s="132">
        <v>7876</v>
      </c>
      <c r="AI113" s="87">
        <v>7630</v>
      </c>
      <c r="AJ113" s="38">
        <v>7552</v>
      </c>
      <c r="AK113" s="38">
        <v>7511</v>
      </c>
      <c r="AL113" s="38">
        <v>7584</v>
      </c>
      <c r="AM113" s="38">
        <v>7709</v>
      </c>
      <c r="AN113" s="38">
        <v>7723</v>
      </c>
      <c r="AO113" s="38">
        <v>7915</v>
      </c>
      <c r="AP113" s="38">
        <v>8100</v>
      </c>
      <c r="AQ113" s="38">
        <v>8172</v>
      </c>
      <c r="AR113" s="38">
        <v>8161</v>
      </c>
      <c r="AS113" s="38">
        <v>8026</v>
      </c>
      <c r="AT113" s="132">
        <v>7749</v>
      </c>
      <c r="AU113" s="87">
        <v>7494</v>
      </c>
      <c r="AV113" s="288">
        <v>7467</v>
      </c>
      <c r="AW113" s="288">
        <v>7573</v>
      </c>
      <c r="AX113" s="288">
        <v>7663</v>
      </c>
      <c r="AY113" s="288">
        <v>7669</v>
      </c>
      <c r="AZ113" s="288">
        <v>7868</v>
      </c>
      <c r="BA113" s="288">
        <v>8170</v>
      </c>
      <c r="BB113" s="288">
        <v>8292</v>
      </c>
      <c r="BC113" s="288">
        <v>8377</v>
      </c>
      <c r="BD113" s="288">
        <v>8351</v>
      </c>
      <c r="BE113" s="288">
        <v>7991</v>
      </c>
      <c r="BF113" s="38">
        <v>7922</v>
      </c>
      <c r="BG113" s="87">
        <v>7796</v>
      </c>
      <c r="BH113" s="288">
        <v>7618</v>
      </c>
      <c r="BI113" s="288">
        <v>7717</v>
      </c>
      <c r="BJ113" s="288">
        <v>7891</v>
      </c>
      <c r="BK113" s="288">
        <v>7990</v>
      </c>
      <c r="BL113" s="288">
        <v>8174</v>
      </c>
      <c r="BM113" s="288">
        <v>8233</v>
      </c>
      <c r="BN113" s="288">
        <v>8248</v>
      </c>
      <c r="BO113" s="288">
        <v>8328</v>
      </c>
      <c r="BP113" s="288">
        <v>8396</v>
      </c>
      <c r="BQ113" s="288">
        <v>8871</v>
      </c>
      <c r="BR113" s="640">
        <v>9520</v>
      </c>
      <c r="BS113" s="640">
        <v>9807</v>
      </c>
      <c r="BT113" s="640">
        <v>9566</v>
      </c>
      <c r="BU113" s="640">
        <v>9474</v>
      </c>
      <c r="BV113" s="640">
        <v>9376</v>
      </c>
      <c r="BW113" s="640">
        <v>9052</v>
      </c>
      <c r="BX113" s="640">
        <v>8945</v>
      </c>
      <c r="BY113" s="640">
        <v>8856</v>
      </c>
      <c r="BZ113" s="640">
        <v>8762</v>
      </c>
      <c r="CA113" s="640">
        <v>8806</v>
      </c>
      <c r="CB113" s="640">
        <v>8666</v>
      </c>
      <c r="CC113" s="640">
        <v>8420</v>
      </c>
      <c r="CD113" s="640">
        <v>8404</v>
      </c>
      <c r="CE113" s="640">
        <v>8246</v>
      </c>
      <c r="CF113" s="640">
        <f>'1.COBERTURA  DANE'!F114+'1.COBERTURA  DANE'!H114+'1.COBERTURA  DANE'!J114</f>
        <v>8149</v>
      </c>
      <c r="CG113" s="241">
        <f t="shared" si="11"/>
        <v>-97</v>
      </c>
      <c r="CH113" s="203">
        <f t="shared" si="12"/>
        <v>-1.1763279165656075</v>
      </c>
      <c r="CI113" s="241">
        <f t="shared" si="13"/>
        <v>-255</v>
      </c>
      <c r="CJ113" s="203">
        <f t="shared" si="14"/>
        <v>-3.0342693955259401</v>
      </c>
      <c r="CZ113" s="18">
        <v>642</v>
      </c>
      <c r="DA113" s="18">
        <v>2192</v>
      </c>
      <c r="DC113" s="407">
        <v>789</v>
      </c>
      <c r="DD113" s="18" t="s">
        <v>862</v>
      </c>
      <c r="DE113" s="18">
        <v>4033</v>
      </c>
      <c r="DF113" s="18">
        <v>4023</v>
      </c>
      <c r="DG113" s="18">
        <v>3983</v>
      </c>
      <c r="DH113" s="18">
        <v>3993</v>
      </c>
    </row>
    <row r="114" spans="1:112" ht="15" outlineLevel="2">
      <c r="A114" s="84">
        <v>353</v>
      </c>
      <c r="B114" s="27" t="s">
        <v>144</v>
      </c>
      <c r="C114" s="50" t="s">
        <v>114</v>
      </c>
      <c r="D114" s="50">
        <v>783</v>
      </c>
      <c r="E114" s="50">
        <v>780</v>
      </c>
      <c r="F114" s="50">
        <v>808</v>
      </c>
      <c r="G114" s="50">
        <v>815</v>
      </c>
      <c r="H114" s="50">
        <v>827</v>
      </c>
      <c r="I114" s="1">
        <v>834</v>
      </c>
      <c r="J114" s="408">
        <v>864</v>
      </c>
      <c r="K114" s="288">
        <v>850</v>
      </c>
      <c r="L114" s="38">
        <v>827</v>
      </c>
      <c r="M114" s="38">
        <v>841</v>
      </c>
      <c r="N114" s="38">
        <v>859</v>
      </c>
      <c r="O114" s="38">
        <v>845</v>
      </c>
      <c r="P114" s="38">
        <v>868</v>
      </c>
      <c r="Q114" s="38">
        <v>850</v>
      </c>
      <c r="R114" s="38">
        <v>810</v>
      </c>
      <c r="S114" s="38">
        <v>804</v>
      </c>
      <c r="T114" s="38">
        <v>829</v>
      </c>
      <c r="U114" s="38">
        <v>856</v>
      </c>
      <c r="V114" s="132">
        <v>930</v>
      </c>
      <c r="W114" s="87">
        <v>819</v>
      </c>
      <c r="X114" s="38">
        <v>774</v>
      </c>
      <c r="Y114" s="38">
        <v>803</v>
      </c>
      <c r="Z114" s="38">
        <v>806</v>
      </c>
      <c r="AA114" s="38">
        <v>856</v>
      </c>
      <c r="AB114" s="38">
        <v>863</v>
      </c>
      <c r="AC114" s="38">
        <v>823</v>
      </c>
      <c r="AD114" s="38">
        <v>849</v>
      </c>
      <c r="AE114" s="38">
        <v>856</v>
      </c>
      <c r="AF114" s="38">
        <v>878</v>
      </c>
      <c r="AG114" s="38">
        <v>882</v>
      </c>
      <c r="AH114" s="132">
        <v>899</v>
      </c>
      <c r="AI114" s="87">
        <v>871</v>
      </c>
      <c r="AJ114" s="38">
        <v>854</v>
      </c>
      <c r="AK114" s="38">
        <v>958</v>
      </c>
      <c r="AL114" s="38">
        <v>913</v>
      </c>
      <c r="AM114" s="38">
        <v>927</v>
      </c>
      <c r="AN114" s="38">
        <v>928</v>
      </c>
      <c r="AO114" s="38">
        <v>966</v>
      </c>
      <c r="AP114" s="38">
        <v>998</v>
      </c>
      <c r="AQ114" s="38">
        <v>1048</v>
      </c>
      <c r="AR114" s="38">
        <v>1063</v>
      </c>
      <c r="AS114" s="38">
        <v>989</v>
      </c>
      <c r="AT114" s="132">
        <v>933</v>
      </c>
      <c r="AU114" s="87">
        <v>866</v>
      </c>
      <c r="AV114" s="288">
        <v>860</v>
      </c>
      <c r="AW114" s="288">
        <v>854</v>
      </c>
      <c r="AX114" s="288">
        <v>843</v>
      </c>
      <c r="AY114" s="288">
        <v>838</v>
      </c>
      <c r="AZ114" s="288">
        <v>871</v>
      </c>
      <c r="BA114" s="288">
        <v>905</v>
      </c>
      <c r="BB114" s="288">
        <v>918</v>
      </c>
      <c r="BC114" s="288">
        <v>923</v>
      </c>
      <c r="BD114" s="288">
        <v>929</v>
      </c>
      <c r="BE114" s="288">
        <v>879</v>
      </c>
      <c r="BF114" s="38">
        <v>885</v>
      </c>
      <c r="BG114" s="87">
        <v>891</v>
      </c>
      <c r="BH114" s="288">
        <v>863</v>
      </c>
      <c r="BI114" s="288">
        <v>872</v>
      </c>
      <c r="BJ114" s="288">
        <v>931</v>
      </c>
      <c r="BK114" s="288">
        <v>956</v>
      </c>
      <c r="BL114" s="288">
        <v>1044</v>
      </c>
      <c r="BM114" s="288">
        <v>1046</v>
      </c>
      <c r="BN114" s="288">
        <v>1055</v>
      </c>
      <c r="BO114" s="288">
        <v>1075</v>
      </c>
      <c r="BP114" s="288">
        <v>1097</v>
      </c>
      <c r="BQ114" s="288">
        <v>1103</v>
      </c>
      <c r="BR114" s="640">
        <v>1125</v>
      </c>
      <c r="BS114" s="640">
        <v>1127</v>
      </c>
      <c r="BT114" s="640">
        <v>1119</v>
      </c>
      <c r="BU114" s="640">
        <v>1099</v>
      </c>
      <c r="BV114" s="640">
        <v>1057</v>
      </c>
      <c r="BW114" s="640">
        <v>1031</v>
      </c>
      <c r="BX114" s="640">
        <v>1035</v>
      </c>
      <c r="BY114" s="640">
        <v>1046</v>
      </c>
      <c r="BZ114" s="640">
        <v>1024</v>
      </c>
      <c r="CA114" s="640">
        <v>1110</v>
      </c>
      <c r="CB114" s="640">
        <v>1107</v>
      </c>
      <c r="CC114" s="640">
        <v>1115</v>
      </c>
      <c r="CD114" s="640">
        <v>1122</v>
      </c>
      <c r="CE114" s="640">
        <v>1129</v>
      </c>
      <c r="CF114" s="640">
        <f>'1.COBERTURA  DANE'!F115+'1.COBERTURA  DANE'!H115+'1.COBERTURA  DANE'!J115</f>
        <v>1120</v>
      </c>
      <c r="CG114" s="241">
        <f t="shared" si="11"/>
        <v>-9</v>
      </c>
      <c r="CH114" s="203">
        <f t="shared" si="12"/>
        <v>-0.79716563330380874</v>
      </c>
      <c r="CI114" s="241">
        <f t="shared" si="13"/>
        <v>-2</v>
      </c>
      <c r="CJ114" s="203">
        <f t="shared" si="14"/>
        <v>-0.17825311942959002</v>
      </c>
      <c r="CZ114" s="18">
        <v>679</v>
      </c>
      <c r="DA114" s="18">
        <v>6069</v>
      </c>
      <c r="DC114" s="407">
        <v>790</v>
      </c>
      <c r="DD114" s="18" t="s">
        <v>863</v>
      </c>
      <c r="DE114" s="18">
        <v>2360</v>
      </c>
      <c r="DF114" s="18">
        <v>2309</v>
      </c>
      <c r="DG114" s="18">
        <v>2223</v>
      </c>
      <c r="DH114" s="18">
        <v>2136</v>
      </c>
    </row>
    <row r="115" spans="1:112" ht="15" outlineLevel="2">
      <c r="A115" s="84">
        <v>364</v>
      </c>
      <c r="B115" s="27" t="s">
        <v>144</v>
      </c>
      <c r="C115" s="50" t="s">
        <v>16</v>
      </c>
      <c r="D115" s="50">
        <v>2651</v>
      </c>
      <c r="E115" s="50">
        <v>2637</v>
      </c>
      <c r="F115" s="50">
        <v>2688</v>
      </c>
      <c r="G115" s="50">
        <v>2730</v>
      </c>
      <c r="H115" s="50">
        <v>2759</v>
      </c>
      <c r="I115" s="1">
        <v>2690</v>
      </c>
      <c r="J115" s="408">
        <v>2701</v>
      </c>
      <c r="K115" s="288">
        <v>2663</v>
      </c>
      <c r="L115" s="38">
        <v>2645</v>
      </c>
      <c r="M115" s="38">
        <v>2708</v>
      </c>
      <c r="N115" s="38">
        <v>2713</v>
      </c>
      <c r="O115" s="38">
        <v>2725</v>
      </c>
      <c r="P115" s="38">
        <v>2750</v>
      </c>
      <c r="Q115" s="38">
        <v>2745</v>
      </c>
      <c r="R115" s="38">
        <v>2730</v>
      </c>
      <c r="S115" s="38">
        <v>2683</v>
      </c>
      <c r="T115" s="38">
        <v>2635</v>
      </c>
      <c r="U115" s="38">
        <v>2661</v>
      </c>
      <c r="V115" s="132">
        <v>2917</v>
      </c>
      <c r="W115" s="87">
        <v>2629</v>
      </c>
      <c r="X115" s="38">
        <v>2596</v>
      </c>
      <c r="Y115" s="38">
        <v>2700</v>
      </c>
      <c r="Z115" s="38">
        <v>2798</v>
      </c>
      <c r="AA115" s="38">
        <v>2931</v>
      </c>
      <c r="AB115" s="38">
        <v>3013</v>
      </c>
      <c r="AC115" s="38">
        <v>3034</v>
      </c>
      <c r="AD115" s="38">
        <v>3004</v>
      </c>
      <c r="AE115" s="38">
        <v>3072</v>
      </c>
      <c r="AF115" s="38">
        <v>3090</v>
      </c>
      <c r="AG115" s="38">
        <v>3098</v>
      </c>
      <c r="AH115" s="132">
        <v>3119</v>
      </c>
      <c r="AI115" s="87">
        <v>3034</v>
      </c>
      <c r="AJ115" s="38">
        <v>3021</v>
      </c>
      <c r="AK115" s="38">
        <v>2950</v>
      </c>
      <c r="AL115" s="38">
        <v>3014</v>
      </c>
      <c r="AM115" s="38">
        <v>3086</v>
      </c>
      <c r="AN115" s="38">
        <v>3193</v>
      </c>
      <c r="AO115" s="38">
        <v>3313</v>
      </c>
      <c r="AP115" s="38">
        <v>3316</v>
      </c>
      <c r="AQ115" s="38">
        <v>3318</v>
      </c>
      <c r="AR115" s="38">
        <v>3285</v>
      </c>
      <c r="AS115" s="38">
        <v>3311</v>
      </c>
      <c r="AT115" s="132">
        <v>3252</v>
      </c>
      <c r="AU115" s="87">
        <v>3171</v>
      </c>
      <c r="AV115" s="288">
        <v>3122</v>
      </c>
      <c r="AW115" s="288">
        <v>3155</v>
      </c>
      <c r="AX115" s="288">
        <v>3225</v>
      </c>
      <c r="AY115" s="288">
        <v>3245</v>
      </c>
      <c r="AZ115" s="288">
        <v>3205</v>
      </c>
      <c r="BA115" s="288">
        <v>3599</v>
      </c>
      <c r="BB115" s="288">
        <v>3542</v>
      </c>
      <c r="BC115" s="288">
        <v>3540</v>
      </c>
      <c r="BD115" s="288">
        <v>3533</v>
      </c>
      <c r="BE115" s="288">
        <v>3424</v>
      </c>
      <c r="BF115" s="38">
        <v>3398</v>
      </c>
      <c r="BG115" s="87">
        <v>3356</v>
      </c>
      <c r="BH115" s="288">
        <v>3218</v>
      </c>
      <c r="BI115" s="288">
        <v>3235</v>
      </c>
      <c r="BJ115" s="288">
        <v>3350</v>
      </c>
      <c r="BK115" s="288">
        <v>3377</v>
      </c>
      <c r="BL115" s="288">
        <v>3418</v>
      </c>
      <c r="BM115" s="288">
        <v>3500</v>
      </c>
      <c r="BN115" s="288">
        <v>3492</v>
      </c>
      <c r="BO115" s="288">
        <v>3514</v>
      </c>
      <c r="BP115" s="288">
        <v>3544</v>
      </c>
      <c r="BQ115" s="288">
        <v>3560</v>
      </c>
      <c r="BR115" s="640">
        <v>3623</v>
      </c>
      <c r="BS115" s="640">
        <v>3614</v>
      </c>
      <c r="BT115" s="640">
        <v>3523</v>
      </c>
      <c r="BU115" s="640">
        <v>3495</v>
      </c>
      <c r="BV115" s="640">
        <v>3448</v>
      </c>
      <c r="BW115" s="640">
        <v>3419</v>
      </c>
      <c r="BX115" s="640">
        <v>3503</v>
      </c>
      <c r="BY115" s="640">
        <v>3555</v>
      </c>
      <c r="BZ115" s="640">
        <v>3560</v>
      </c>
      <c r="CA115" s="640">
        <v>3665</v>
      </c>
      <c r="CB115" s="640">
        <v>3655</v>
      </c>
      <c r="CC115" s="640">
        <v>3619</v>
      </c>
      <c r="CD115" s="640">
        <v>3680</v>
      </c>
      <c r="CE115" s="640">
        <v>3723</v>
      </c>
      <c r="CF115" s="640">
        <f>'1.COBERTURA  DANE'!F116+'1.COBERTURA  DANE'!H116+'1.COBERTURA  DANE'!J116</f>
        <v>3684</v>
      </c>
      <c r="CG115" s="241">
        <f t="shared" si="11"/>
        <v>-39</v>
      </c>
      <c r="CH115" s="203">
        <f t="shared" si="12"/>
        <v>-1.0475423045930701</v>
      </c>
      <c r="CI115" s="241">
        <f t="shared" si="13"/>
        <v>4</v>
      </c>
      <c r="CJ115" s="203">
        <f t="shared" si="14"/>
        <v>0.10869565217391304</v>
      </c>
      <c r="CZ115" s="18">
        <v>789</v>
      </c>
      <c r="DA115" s="18">
        <v>4055</v>
      </c>
      <c r="DC115" s="407">
        <v>792</v>
      </c>
      <c r="DD115" s="18" t="s">
        <v>112</v>
      </c>
      <c r="DE115" s="18">
        <v>1632</v>
      </c>
      <c r="DF115" s="18">
        <v>1618</v>
      </c>
      <c r="DG115" s="18">
        <v>1587</v>
      </c>
      <c r="DH115" s="18">
        <v>1486</v>
      </c>
    </row>
    <row r="116" spans="1:112" ht="15" outlineLevel="2">
      <c r="A116" s="84">
        <v>368</v>
      </c>
      <c r="B116" s="27" t="s">
        <v>144</v>
      </c>
      <c r="C116" s="50" t="s">
        <v>110</v>
      </c>
      <c r="D116" s="50">
        <v>4045</v>
      </c>
      <c r="E116" s="50">
        <v>4072</v>
      </c>
      <c r="F116" s="50">
        <v>4085</v>
      </c>
      <c r="G116" s="50">
        <v>4038</v>
      </c>
      <c r="H116" s="50">
        <v>4099</v>
      </c>
      <c r="I116" s="1">
        <v>4119</v>
      </c>
      <c r="J116" s="408">
        <v>4256</v>
      </c>
      <c r="K116" s="288">
        <v>4131</v>
      </c>
      <c r="L116" s="38">
        <v>4134</v>
      </c>
      <c r="M116" s="38">
        <v>4224</v>
      </c>
      <c r="N116" s="38">
        <v>4267</v>
      </c>
      <c r="O116" s="38">
        <v>4277</v>
      </c>
      <c r="P116" s="38">
        <v>4412</v>
      </c>
      <c r="Q116" s="38">
        <v>4295</v>
      </c>
      <c r="R116" s="38">
        <v>4194</v>
      </c>
      <c r="S116" s="38">
        <v>4200</v>
      </c>
      <c r="T116" s="38">
        <v>4161</v>
      </c>
      <c r="U116" s="38">
        <v>4192</v>
      </c>
      <c r="V116" s="132">
        <v>4496</v>
      </c>
      <c r="W116" s="87">
        <v>4035</v>
      </c>
      <c r="X116" s="38">
        <v>4051</v>
      </c>
      <c r="Y116" s="38">
        <v>4194</v>
      </c>
      <c r="Z116" s="38">
        <v>4266</v>
      </c>
      <c r="AA116" s="38">
        <v>4511</v>
      </c>
      <c r="AB116" s="38">
        <v>4474</v>
      </c>
      <c r="AC116" s="38">
        <v>4427</v>
      </c>
      <c r="AD116" s="38">
        <v>4475</v>
      </c>
      <c r="AE116" s="38">
        <v>4408</v>
      </c>
      <c r="AF116" s="38">
        <v>4356</v>
      </c>
      <c r="AG116" s="38">
        <v>4474</v>
      </c>
      <c r="AH116" s="132">
        <v>4474</v>
      </c>
      <c r="AI116" s="87">
        <v>4378</v>
      </c>
      <c r="AJ116" s="38">
        <v>4333</v>
      </c>
      <c r="AK116" s="38">
        <v>4133</v>
      </c>
      <c r="AL116" s="38">
        <v>4080</v>
      </c>
      <c r="AM116" s="38">
        <v>4101</v>
      </c>
      <c r="AN116" s="38">
        <v>4182</v>
      </c>
      <c r="AO116" s="38">
        <v>4271</v>
      </c>
      <c r="AP116" s="38">
        <v>4331</v>
      </c>
      <c r="AQ116" s="38">
        <v>4294</v>
      </c>
      <c r="AR116" s="38">
        <v>4274</v>
      </c>
      <c r="AS116" s="38">
        <v>4276</v>
      </c>
      <c r="AT116" s="132">
        <v>4169</v>
      </c>
      <c r="AU116" s="87">
        <v>4019</v>
      </c>
      <c r="AV116" s="288">
        <v>3968</v>
      </c>
      <c r="AW116" s="288">
        <v>4020</v>
      </c>
      <c r="AX116" s="288">
        <v>4048</v>
      </c>
      <c r="AY116" s="288">
        <v>4038</v>
      </c>
      <c r="AZ116" s="288">
        <v>4120</v>
      </c>
      <c r="BA116" s="288">
        <v>4178</v>
      </c>
      <c r="BB116" s="288">
        <v>4200</v>
      </c>
      <c r="BC116" s="288">
        <v>4296</v>
      </c>
      <c r="BD116" s="288">
        <v>4291</v>
      </c>
      <c r="BE116" s="288">
        <v>4172</v>
      </c>
      <c r="BF116" s="38">
        <v>4125</v>
      </c>
      <c r="BG116" s="87">
        <v>3948</v>
      </c>
      <c r="BH116" s="288">
        <v>3835</v>
      </c>
      <c r="BI116" s="288">
        <v>3832</v>
      </c>
      <c r="BJ116" s="288">
        <v>3927</v>
      </c>
      <c r="BK116" s="288">
        <v>3959</v>
      </c>
      <c r="BL116" s="288">
        <v>4164</v>
      </c>
      <c r="BM116" s="288">
        <v>4123</v>
      </c>
      <c r="BN116" s="288">
        <v>4143</v>
      </c>
      <c r="BO116" s="288">
        <v>4253</v>
      </c>
      <c r="BP116" s="288">
        <v>4298</v>
      </c>
      <c r="BQ116" s="288">
        <v>4290</v>
      </c>
      <c r="BR116" s="640">
        <v>4234</v>
      </c>
      <c r="BS116" s="640">
        <v>4159</v>
      </c>
      <c r="BT116" s="640">
        <v>4162</v>
      </c>
      <c r="BU116" s="640">
        <v>4215</v>
      </c>
      <c r="BV116" s="640">
        <v>4215</v>
      </c>
      <c r="BW116" s="640">
        <v>4165</v>
      </c>
      <c r="BX116" s="640">
        <v>4144</v>
      </c>
      <c r="BY116" s="640">
        <v>4110</v>
      </c>
      <c r="BZ116" s="640">
        <v>4294</v>
      </c>
      <c r="CA116" s="640">
        <v>4131</v>
      </c>
      <c r="CB116" s="640">
        <v>4149</v>
      </c>
      <c r="CC116" s="640">
        <v>4152</v>
      </c>
      <c r="CD116" s="640">
        <v>4113</v>
      </c>
      <c r="CE116" s="640">
        <v>4042</v>
      </c>
      <c r="CF116" s="640">
        <f>'1.COBERTURA  DANE'!F117+'1.COBERTURA  DANE'!H117+'1.COBERTURA  DANE'!J117</f>
        <v>4011</v>
      </c>
      <c r="CG116" s="241">
        <f t="shared" si="11"/>
        <v>-31</v>
      </c>
      <c r="CH116" s="203">
        <f t="shared" si="12"/>
        <v>-0.76694705591291445</v>
      </c>
      <c r="CI116" s="241">
        <f t="shared" si="13"/>
        <v>-102</v>
      </c>
      <c r="CJ116" s="203">
        <f t="shared" si="14"/>
        <v>-2.4799416484318018</v>
      </c>
      <c r="CZ116" s="18">
        <v>792</v>
      </c>
      <c r="DA116" s="18">
        <v>1701</v>
      </c>
      <c r="DC116" s="407">
        <v>809</v>
      </c>
      <c r="DD116" s="18" t="s">
        <v>864</v>
      </c>
      <c r="DE116" s="18">
        <v>3839</v>
      </c>
      <c r="DF116" s="18">
        <v>3845</v>
      </c>
      <c r="DG116" s="18">
        <v>3754</v>
      </c>
      <c r="DH116" s="18">
        <v>3685</v>
      </c>
    </row>
    <row r="117" spans="1:112" ht="15" outlineLevel="2">
      <c r="A117" s="84">
        <v>390</v>
      </c>
      <c r="B117" s="27" t="s">
        <v>144</v>
      </c>
      <c r="C117" s="50" t="s">
        <v>17</v>
      </c>
      <c r="D117" s="50">
        <v>2761</v>
      </c>
      <c r="E117" s="50">
        <v>2731</v>
      </c>
      <c r="F117" s="50">
        <v>2814</v>
      </c>
      <c r="G117" s="50">
        <v>2863</v>
      </c>
      <c r="H117" s="50">
        <v>2862</v>
      </c>
      <c r="I117" s="1">
        <v>2794</v>
      </c>
      <c r="J117" s="408">
        <v>2910</v>
      </c>
      <c r="K117" s="288">
        <v>2832</v>
      </c>
      <c r="L117" s="38">
        <v>2791</v>
      </c>
      <c r="M117" s="38">
        <v>2891</v>
      </c>
      <c r="N117" s="38">
        <v>2813</v>
      </c>
      <c r="O117" s="38">
        <v>2918</v>
      </c>
      <c r="P117" s="38">
        <v>3036</v>
      </c>
      <c r="Q117" s="38">
        <v>3048</v>
      </c>
      <c r="R117" s="38">
        <v>2986</v>
      </c>
      <c r="S117" s="38">
        <v>2967</v>
      </c>
      <c r="T117" s="38">
        <v>2931</v>
      </c>
      <c r="U117" s="38">
        <v>2956</v>
      </c>
      <c r="V117" s="132">
        <v>3041</v>
      </c>
      <c r="W117" s="87">
        <v>2831</v>
      </c>
      <c r="X117" s="38">
        <v>2821</v>
      </c>
      <c r="Y117" s="38">
        <v>2910</v>
      </c>
      <c r="Z117" s="38">
        <v>2961</v>
      </c>
      <c r="AA117" s="38">
        <v>2989</v>
      </c>
      <c r="AB117" s="38">
        <v>3049</v>
      </c>
      <c r="AC117" s="38">
        <v>3194</v>
      </c>
      <c r="AD117" s="38">
        <v>3133</v>
      </c>
      <c r="AE117" s="38">
        <v>3057</v>
      </c>
      <c r="AF117" s="38">
        <v>3065</v>
      </c>
      <c r="AG117" s="38">
        <v>3083</v>
      </c>
      <c r="AH117" s="132">
        <v>3064</v>
      </c>
      <c r="AI117" s="87">
        <v>3000</v>
      </c>
      <c r="AJ117" s="38">
        <v>3031</v>
      </c>
      <c r="AK117" s="38">
        <v>2670</v>
      </c>
      <c r="AL117" s="38">
        <v>2713</v>
      </c>
      <c r="AM117" s="38">
        <v>2750</v>
      </c>
      <c r="AN117" s="38">
        <v>2850</v>
      </c>
      <c r="AO117" s="38">
        <v>2807</v>
      </c>
      <c r="AP117" s="38">
        <v>2874</v>
      </c>
      <c r="AQ117" s="38">
        <v>2825</v>
      </c>
      <c r="AR117" s="38">
        <v>2882</v>
      </c>
      <c r="AS117" s="38">
        <v>2924</v>
      </c>
      <c r="AT117" s="132">
        <v>2795</v>
      </c>
      <c r="AU117" s="87">
        <v>2740</v>
      </c>
      <c r="AV117" s="288">
        <v>2752</v>
      </c>
      <c r="AW117" s="288">
        <v>2808</v>
      </c>
      <c r="AX117" s="288">
        <v>2750</v>
      </c>
      <c r="AY117" s="288">
        <v>2726</v>
      </c>
      <c r="AZ117" s="288">
        <v>2748</v>
      </c>
      <c r="BA117" s="288">
        <v>2878</v>
      </c>
      <c r="BB117" s="288">
        <v>2987</v>
      </c>
      <c r="BC117" s="288">
        <v>3032</v>
      </c>
      <c r="BD117" s="288">
        <v>3035</v>
      </c>
      <c r="BE117" s="288">
        <v>2993</v>
      </c>
      <c r="BF117" s="38">
        <v>3030</v>
      </c>
      <c r="BG117" s="87">
        <v>3003</v>
      </c>
      <c r="BH117" s="288">
        <v>2959</v>
      </c>
      <c r="BI117" s="288">
        <v>3033</v>
      </c>
      <c r="BJ117" s="288">
        <v>3061</v>
      </c>
      <c r="BK117" s="288">
        <v>3074</v>
      </c>
      <c r="BL117" s="288">
        <v>3193</v>
      </c>
      <c r="BM117" s="288">
        <v>3269</v>
      </c>
      <c r="BN117" s="288">
        <v>3226</v>
      </c>
      <c r="BO117" s="288">
        <v>3287</v>
      </c>
      <c r="BP117" s="288">
        <v>3356</v>
      </c>
      <c r="BQ117" s="288">
        <v>3382</v>
      </c>
      <c r="BR117" s="640">
        <v>3417</v>
      </c>
      <c r="BS117" s="640">
        <v>3320</v>
      </c>
      <c r="BT117" s="640">
        <v>3342</v>
      </c>
      <c r="BU117" s="640">
        <v>3379</v>
      </c>
      <c r="BV117" s="640">
        <v>3317</v>
      </c>
      <c r="BW117" s="640">
        <v>3251</v>
      </c>
      <c r="BX117" s="640">
        <v>3392</v>
      </c>
      <c r="BY117" s="640">
        <v>3413</v>
      </c>
      <c r="BZ117" s="640">
        <v>3456</v>
      </c>
      <c r="CA117" s="640">
        <v>3498</v>
      </c>
      <c r="CB117" s="640">
        <v>3447</v>
      </c>
      <c r="CC117" s="640">
        <v>3419</v>
      </c>
      <c r="CD117" s="640">
        <v>3449</v>
      </c>
      <c r="CE117" s="640">
        <v>3459</v>
      </c>
      <c r="CF117" s="640">
        <f>'1.COBERTURA  DANE'!F118+'1.COBERTURA  DANE'!H118+'1.COBERTURA  DANE'!J118</f>
        <v>3472</v>
      </c>
      <c r="CG117" s="241">
        <f t="shared" si="11"/>
        <v>13</v>
      </c>
      <c r="CH117" s="203">
        <f t="shared" si="12"/>
        <v>0.37583116507661174</v>
      </c>
      <c r="CI117" s="241">
        <f t="shared" si="13"/>
        <v>23</v>
      </c>
      <c r="CJ117" s="203">
        <f t="shared" si="14"/>
        <v>0.66685995940852416</v>
      </c>
      <c r="CZ117" s="18">
        <v>809</v>
      </c>
      <c r="DA117" s="18">
        <v>4026</v>
      </c>
      <c r="DC117" s="407">
        <v>819</v>
      </c>
      <c r="DD117" s="18" t="s">
        <v>58</v>
      </c>
      <c r="DE117" s="18">
        <v>696</v>
      </c>
      <c r="DF117" s="18">
        <v>655</v>
      </c>
      <c r="DG117" s="18">
        <v>623</v>
      </c>
      <c r="DH117" s="18">
        <v>607</v>
      </c>
    </row>
    <row r="118" spans="1:112" ht="15" outlineLevel="2">
      <c r="A118" s="84">
        <v>467</v>
      </c>
      <c r="B118" s="27" t="s">
        <v>144</v>
      </c>
      <c r="C118" s="50" t="s">
        <v>85</v>
      </c>
      <c r="D118" s="50">
        <v>947</v>
      </c>
      <c r="E118" s="50">
        <v>918</v>
      </c>
      <c r="F118" s="50">
        <v>942</v>
      </c>
      <c r="G118" s="50">
        <v>975</v>
      </c>
      <c r="H118" s="50">
        <v>957</v>
      </c>
      <c r="I118" s="1">
        <v>956</v>
      </c>
      <c r="J118" s="408">
        <v>983</v>
      </c>
      <c r="K118" s="288">
        <v>936</v>
      </c>
      <c r="L118" s="38">
        <v>885</v>
      </c>
      <c r="M118" s="38">
        <v>921</v>
      </c>
      <c r="N118" s="38">
        <v>949</v>
      </c>
      <c r="O118" s="38">
        <v>966</v>
      </c>
      <c r="P118" s="38">
        <v>960</v>
      </c>
      <c r="Q118" s="38">
        <v>945</v>
      </c>
      <c r="R118" s="38">
        <v>938</v>
      </c>
      <c r="S118" s="38">
        <v>942</v>
      </c>
      <c r="T118" s="38">
        <v>923</v>
      </c>
      <c r="U118" s="38">
        <v>950</v>
      </c>
      <c r="V118" s="132">
        <v>1013</v>
      </c>
      <c r="W118" s="87">
        <v>907</v>
      </c>
      <c r="X118" s="38">
        <v>931</v>
      </c>
      <c r="Y118" s="38">
        <v>1015</v>
      </c>
      <c r="Z118" s="38">
        <v>1033</v>
      </c>
      <c r="AA118" s="38">
        <v>1049</v>
      </c>
      <c r="AB118" s="38">
        <v>1055</v>
      </c>
      <c r="AC118" s="38">
        <v>1029</v>
      </c>
      <c r="AD118" s="38">
        <v>1011</v>
      </c>
      <c r="AE118" s="38">
        <v>1011</v>
      </c>
      <c r="AF118" s="38">
        <v>1027</v>
      </c>
      <c r="AG118" s="38">
        <v>1034</v>
      </c>
      <c r="AH118" s="132">
        <v>1019</v>
      </c>
      <c r="AI118" s="87">
        <v>926</v>
      </c>
      <c r="AJ118" s="38">
        <v>973</v>
      </c>
      <c r="AK118" s="38">
        <v>1056</v>
      </c>
      <c r="AL118" s="38">
        <v>1041</v>
      </c>
      <c r="AM118" s="38">
        <v>1039</v>
      </c>
      <c r="AN118" s="38">
        <v>1037</v>
      </c>
      <c r="AO118" s="38">
        <v>1041</v>
      </c>
      <c r="AP118" s="38">
        <v>1043</v>
      </c>
      <c r="AQ118" s="38">
        <v>1050</v>
      </c>
      <c r="AR118" s="38">
        <v>1094</v>
      </c>
      <c r="AS118" s="38">
        <v>1067</v>
      </c>
      <c r="AT118" s="132">
        <v>1038</v>
      </c>
      <c r="AU118" s="87">
        <v>996</v>
      </c>
      <c r="AV118" s="288">
        <v>992</v>
      </c>
      <c r="AW118" s="288">
        <v>1009</v>
      </c>
      <c r="AX118" s="288">
        <v>1021</v>
      </c>
      <c r="AY118" s="288">
        <v>998</v>
      </c>
      <c r="AZ118" s="288">
        <v>999</v>
      </c>
      <c r="BA118" s="288">
        <v>1026</v>
      </c>
      <c r="BB118" s="288">
        <v>1043</v>
      </c>
      <c r="BC118" s="288">
        <v>1074</v>
      </c>
      <c r="BD118" s="288">
        <v>1050</v>
      </c>
      <c r="BE118" s="288">
        <v>1016</v>
      </c>
      <c r="BF118" s="38">
        <v>1053</v>
      </c>
      <c r="BG118" s="87">
        <v>1130</v>
      </c>
      <c r="BH118" s="288">
        <v>1060</v>
      </c>
      <c r="BI118" s="288">
        <v>1073</v>
      </c>
      <c r="BJ118" s="288">
        <v>1062</v>
      </c>
      <c r="BK118" s="288">
        <v>1088</v>
      </c>
      <c r="BL118" s="288">
        <v>1110</v>
      </c>
      <c r="BM118" s="288">
        <v>1137</v>
      </c>
      <c r="BN118" s="288">
        <v>1115</v>
      </c>
      <c r="BO118" s="288">
        <v>1114</v>
      </c>
      <c r="BP118" s="288">
        <v>1108</v>
      </c>
      <c r="BQ118" s="288">
        <v>1077</v>
      </c>
      <c r="BR118" s="640">
        <v>1066</v>
      </c>
      <c r="BS118" s="640">
        <v>1046</v>
      </c>
      <c r="BT118" s="640">
        <v>1066</v>
      </c>
      <c r="BU118" s="640">
        <v>1055</v>
      </c>
      <c r="BV118" s="640">
        <v>1013</v>
      </c>
      <c r="BW118" s="640">
        <v>1029</v>
      </c>
      <c r="BX118" s="640">
        <v>1009</v>
      </c>
      <c r="BY118" s="640">
        <v>1004</v>
      </c>
      <c r="BZ118" s="640">
        <v>984</v>
      </c>
      <c r="CA118" s="640">
        <v>985</v>
      </c>
      <c r="CB118" s="640">
        <v>952</v>
      </c>
      <c r="CC118" s="640">
        <v>934</v>
      </c>
      <c r="CD118" s="640">
        <v>929</v>
      </c>
      <c r="CE118" s="640">
        <v>917</v>
      </c>
      <c r="CF118" s="640">
        <f>'1.COBERTURA  DANE'!F119+'1.COBERTURA  DANE'!H119+'1.COBERTURA  DANE'!J119</f>
        <v>914</v>
      </c>
      <c r="CG118" s="241">
        <f t="shared" si="11"/>
        <v>-3</v>
      </c>
      <c r="CH118" s="203">
        <f t="shared" si="12"/>
        <v>-0.32715376226826609</v>
      </c>
      <c r="CI118" s="241">
        <f t="shared" si="13"/>
        <v>-15</v>
      </c>
      <c r="CJ118" s="203">
        <f t="shared" si="14"/>
        <v>-1.6146393972012916</v>
      </c>
      <c r="CZ118" s="18">
        <v>847</v>
      </c>
      <c r="DA118" s="18">
        <v>3494</v>
      </c>
      <c r="DC118" s="407">
        <v>837</v>
      </c>
      <c r="DD118" s="18" t="s">
        <v>26</v>
      </c>
      <c r="DE118" s="18">
        <v>32880</v>
      </c>
      <c r="DF118" s="18">
        <v>32479</v>
      </c>
      <c r="DG118" s="18">
        <v>32056</v>
      </c>
      <c r="DH118" s="18">
        <v>32001</v>
      </c>
    </row>
    <row r="119" spans="1:112" ht="15" outlineLevel="2">
      <c r="A119" s="84">
        <v>576</v>
      </c>
      <c r="B119" s="27" t="s">
        <v>144</v>
      </c>
      <c r="C119" s="50" t="s">
        <v>89</v>
      </c>
      <c r="D119" s="50">
        <v>1219</v>
      </c>
      <c r="E119" s="50">
        <v>1200</v>
      </c>
      <c r="F119" s="50">
        <v>1218</v>
      </c>
      <c r="G119" s="50">
        <v>1248</v>
      </c>
      <c r="H119" s="50">
        <v>1234</v>
      </c>
      <c r="I119" s="1">
        <v>1232</v>
      </c>
      <c r="J119" s="408">
        <v>1247</v>
      </c>
      <c r="K119" s="288">
        <v>1236</v>
      </c>
      <c r="L119" s="38">
        <v>1166</v>
      </c>
      <c r="M119" s="38">
        <v>1175</v>
      </c>
      <c r="N119" s="38">
        <v>1199</v>
      </c>
      <c r="O119" s="38">
        <v>1181</v>
      </c>
      <c r="P119" s="38">
        <v>1214</v>
      </c>
      <c r="Q119" s="38">
        <v>1207</v>
      </c>
      <c r="R119" s="38">
        <v>1204</v>
      </c>
      <c r="S119" s="38">
        <v>1180</v>
      </c>
      <c r="T119" s="38">
        <v>1187</v>
      </c>
      <c r="U119" s="38">
        <v>1181</v>
      </c>
      <c r="V119" s="132">
        <v>1269</v>
      </c>
      <c r="W119" s="87">
        <v>1135</v>
      </c>
      <c r="X119" s="38">
        <v>1110</v>
      </c>
      <c r="Y119" s="38">
        <v>1196</v>
      </c>
      <c r="Z119" s="38">
        <v>1182</v>
      </c>
      <c r="AA119" s="38">
        <v>1217</v>
      </c>
      <c r="AB119" s="38">
        <v>1225</v>
      </c>
      <c r="AC119" s="38">
        <v>1218</v>
      </c>
      <c r="AD119" s="38">
        <v>1245</v>
      </c>
      <c r="AE119" s="38">
        <v>1187</v>
      </c>
      <c r="AF119" s="38">
        <v>1203</v>
      </c>
      <c r="AG119" s="38">
        <v>1232</v>
      </c>
      <c r="AH119" s="132">
        <v>1234</v>
      </c>
      <c r="AI119" s="87">
        <v>1208</v>
      </c>
      <c r="AJ119" s="38">
        <v>1232</v>
      </c>
      <c r="AK119" s="38">
        <v>1251</v>
      </c>
      <c r="AL119" s="38">
        <v>1246</v>
      </c>
      <c r="AM119" s="38">
        <v>1265</v>
      </c>
      <c r="AN119" s="38">
        <v>1295</v>
      </c>
      <c r="AO119" s="38">
        <v>1326</v>
      </c>
      <c r="AP119" s="38">
        <v>1351</v>
      </c>
      <c r="AQ119" s="38">
        <v>1347</v>
      </c>
      <c r="AR119" s="38">
        <v>1353</v>
      </c>
      <c r="AS119" s="38">
        <v>1298</v>
      </c>
      <c r="AT119" s="132">
        <v>1267</v>
      </c>
      <c r="AU119" s="87">
        <v>1205</v>
      </c>
      <c r="AV119" s="288">
        <v>1193</v>
      </c>
      <c r="AW119" s="288">
        <v>1215</v>
      </c>
      <c r="AX119" s="288">
        <v>1230</v>
      </c>
      <c r="AY119" s="288">
        <v>1232</v>
      </c>
      <c r="AZ119" s="288">
        <v>1247</v>
      </c>
      <c r="BA119" s="288">
        <v>1276</v>
      </c>
      <c r="BB119" s="288">
        <v>1277</v>
      </c>
      <c r="BC119" s="288">
        <v>1324</v>
      </c>
      <c r="BD119" s="288">
        <v>1341</v>
      </c>
      <c r="BE119" s="288">
        <v>1304</v>
      </c>
      <c r="BF119" s="38">
        <v>1300</v>
      </c>
      <c r="BG119" s="87">
        <v>1239</v>
      </c>
      <c r="BH119" s="288">
        <v>1232</v>
      </c>
      <c r="BI119" s="288">
        <v>1237</v>
      </c>
      <c r="BJ119" s="288">
        <v>1244</v>
      </c>
      <c r="BK119" s="288">
        <v>1260</v>
      </c>
      <c r="BL119" s="288">
        <v>1284</v>
      </c>
      <c r="BM119" s="288">
        <v>1256</v>
      </c>
      <c r="BN119" s="288">
        <v>1265</v>
      </c>
      <c r="BO119" s="288">
        <v>1292</v>
      </c>
      <c r="BP119" s="288">
        <v>1302</v>
      </c>
      <c r="BQ119" s="288">
        <v>1324</v>
      </c>
      <c r="BR119" s="640">
        <v>1346</v>
      </c>
      <c r="BS119" s="640">
        <v>1305</v>
      </c>
      <c r="BT119" s="640">
        <v>1305</v>
      </c>
      <c r="BU119" s="640">
        <v>1318</v>
      </c>
      <c r="BV119" s="640">
        <v>1326</v>
      </c>
      <c r="BW119" s="640">
        <v>1306</v>
      </c>
      <c r="BX119" s="640">
        <v>1314</v>
      </c>
      <c r="BY119" s="640">
        <v>1318</v>
      </c>
      <c r="BZ119" s="640">
        <v>1346</v>
      </c>
      <c r="CA119" s="640">
        <v>1296</v>
      </c>
      <c r="CB119" s="640">
        <v>1293</v>
      </c>
      <c r="CC119" s="640">
        <v>1283</v>
      </c>
      <c r="CD119" s="640">
        <v>1305</v>
      </c>
      <c r="CE119" s="640">
        <v>1299</v>
      </c>
      <c r="CF119" s="640">
        <f>'1.COBERTURA  DANE'!F120+'1.COBERTURA  DANE'!H120+'1.COBERTURA  DANE'!J120</f>
        <v>1260</v>
      </c>
      <c r="CG119" s="241">
        <f t="shared" si="11"/>
        <v>-39</v>
      </c>
      <c r="CH119" s="203">
        <f t="shared" si="12"/>
        <v>-3.0023094688221708</v>
      </c>
      <c r="CI119" s="241">
        <f t="shared" si="13"/>
        <v>-45</v>
      </c>
      <c r="CJ119" s="203">
        <f t="shared" si="14"/>
        <v>-3.4482758620689653</v>
      </c>
      <c r="CZ119" s="18">
        <v>856</v>
      </c>
      <c r="DA119" s="18">
        <v>1542</v>
      </c>
      <c r="DC119" s="407">
        <v>842</v>
      </c>
      <c r="DD119" s="18" t="s">
        <v>100</v>
      </c>
      <c r="DE119" s="18">
        <v>450</v>
      </c>
      <c r="DF119" s="18">
        <v>437</v>
      </c>
      <c r="DG119" s="18">
        <v>439</v>
      </c>
      <c r="DH119" s="18">
        <v>475</v>
      </c>
    </row>
    <row r="120" spans="1:112" ht="15" outlineLevel="2">
      <c r="A120" s="84">
        <v>642</v>
      </c>
      <c r="B120" s="27" t="s">
        <v>144</v>
      </c>
      <c r="C120" s="50" t="s">
        <v>22</v>
      </c>
      <c r="D120" s="50">
        <v>2140</v>
      </c>
      <c r="E120" s="50">
        <v>2106</v>
      </c>
      <c r="F120" s="50">
        <v>2153</v>
      </c>
      <c r="G120" s="50">
        <v>2180</v>
      </c>
      <c r="H120" s="50">
        <v>2203</v>
      </c>
      <c r="I120" s="1">
        <v>2147</v>
      </c>
      <c r="J120" s="408">
        <v>2192</v>
      </c>
      <c r="K120" s="288">
        <v>2145</v>
      </c>
      <c r="L120" s="38">
        <v>2061</v>
      </c>
      <c r="M120" s="38">
        <v>2133</v>
      </c>
      <c r="N120" s="38">
        <v>2122</v>
      </c>
      <c r="O120" s="38">
        <v>2181</v>
      </c>
      <c r="P120" s="38">
        <v>2196</v>
      </c>
      <c r="Q120" s="38">
        <v>2155</v>
      </c>
      <c r="R120" s="38">
        <v>2123</v>
      </c>
      <c r="S120" s="38">
        <v>2116</v>
      </c>
      <c r="T120" s="38">
        <v>2101</v>
      </c>
      <c r="U120" s="38">
        <v>2111</v>
      </c>
      <c r="V120" s="132">
        <v>2243</v>
      </c>
      <c r="W120" s="87">
        <v>2039</v>
      </c>
      <c r="X120" s="38">
        <v>2007</v>
      </c>
      <c r="Y120" s="38">
        <v>2184</v>
      </c>
      <c r="Z120" s="38">
        <v>2161</v>
      </c>
      <c r="AA120" s="38">
        <v>2177</v>
      </c>
      <c r="AB120" s="38">
        <v>2206</v>
      </c>
      <c r="AC120" s="38">
        <v>2174</v>
      </c>
      <c r="AD120" s="38">
        <v>2231</v>
      </c>
      <c r="AE120" s="38">
        <v>2177</v>
      </c>
      <c r="AF120" s="38">
        <v>2164</v>
      </c>
      <c r="AG120" s="38">
        <v>2205</v>
      </c>
      <c r="AH120" s="132">
        <v>2260</v>
      </c>
      <c r="AI120" s="87">
        <v>2164</v>
      </c>
      <c r="AJ120" s="38">
        <v>2208</v>
      </c>
      <c r="AK120" s="38">
        <v>2109</v>
      </c>
      <c r="AL120" s="38">
        <v>2105</v>
      </c>
      <c r="AM120" s="38">
        <v>2094</v>
      </c>
      <c r="AN120" s="38">
        <v>2136</v>
      </c>
      <c r="AO120" s="38">
        <v>2104</v>
      </c>
      <c r="AP120" s="38">
        <v>2130</v>
      </c>
      <c r="AQ120" s="38">
        <v>2140</v>
      </c>
      <c r="AR120" s="38">
        <v>2214</v>
      </c>
      <c r="AS120" s="38">
        <v>2193</v>
      </c>
      <c r="AT120" s="132">
        <v>2167</v>
      </c>
      <c r="AU120" s="87">
        <v>2083</v>
      </c>
      <c r="AV120" s="288">
        <v>2046</v>
      </c>
      <c r="AW120" s="288">
        <v>2085</v>
      </c>
      <c r="AX120" s="288">
        <v>2089</v>
      </c>
      <c r="AY120" s="288">
        <v>2078</v>
      </c>
      <c r="AZ120" s="288">
        <v>2111</v>
      </c>
      <c r="BA120" s="288">
        <v>2205</v>
      </c>
      <c r="BB120" s="288">
        <v>2207</v>
      </c>
      <c r="BC120" s="288">
        <v>2235</v>
      </c>
      <c r="BD120" s="288">
        <v>2308</v>
      </c>
      <c r="BE120" s="288">
        <v>2250</v>
      </c>
      <c r="BF120" s="38">
        <v>2272</v>
      </c>
      <c r="BG120" s="87">
        <v>2236</v>
      </c>
      <c r="BH120" s="288">
        <v>2199</v>
      </c>
      <c r="BI120" s="288">
        <v>2245</v>
      </c>
      <c r="BJ120" s="288">
        <v>2297</v>
      </c>
      <c r="BK120" s="288">
        <v>2338</v>
      </c>
      <c r="BL120" s="288">
        <v>2478</v>
      </c>
      <c r="BM120" s="288">
        <v>2524</v>
      </c>
      <c r="BN120" s="288">
        <v>2507</v>
      </c>
      <c r="BO120" s="288">
        <v>2481</v>
      </c>
      <c r="BP120" s="288">
        <v>2462</v>
      </c>
      <c r="BQ120" s="288">
        <v>2428</v>
      </c>
      <c r="BR120" s="640">
        <v>2413</v>
      </c>
      <c r="BS120" s="640">
        <v>2310</v>
      </c>
      <c r="BT120" s="640">
        <v>2328</v>
      </c>
      <c r="BU120" s="640">
        <v>2359</v>
      </c>
      <c r="BV120" s="640">
        <v>2282</v>
      </c>
      <c r="BW120" s="640">
        <v>2295</v>
      </c>
      <c r="BX120" s="640">
        <v>2328</v>
      </c>
      <c r="BY120" s="640">
        <v>2302</v>
      </c>
      <c r="BZ120" s="640">
        <v>2403</v>
      </c>
      <c r="CA120" s="640">
        <v>2233</v>
      </c>
      <c r="CB120" s="640">
        <v>2224</v>
      </c>
      <c r="CC120" s="640">
        <v>2250</v>
      </c>
      <c r="CD120" s="640">
        <v>2273</v>
      </c>
      <c r="CE120" s="640">
        <v>2251</v>
      </c>
      <c r="CF120" s="640">
        <f>'1.COBERTURA  DANE'!F121+'1.COBERTURA  DANE'!H121+'1.COBERTURA  DANE'!J121</f>
        <v>2258</v>
      </c>
      <c r="CG120" s="241">
        <f t="shared" si="11"/>
        <v>7</v>
      </c>
      <c r="CH120" s="203">
        <f t="shared" si="12"/>
        <v>0.31097290093291868</v>
      </c>
      <c r="CI120" s="241">
        <f t="shared" si="13"/>
        <v>-15</v>
      </c>
      <c r="CJ120" s="203">
        <f t="shared" si="14"/>
        <v>-0.6599208095028597</v>
      </c>
      <c r="CZ120" s="18">
        <v>861</v>
      </c>
      <c r="DA120" s="18">
        <v>4000</v>
      </c>
      <c r="DC120" s="407">
        <v>847</v>
      </c>
      <c r="DD120" s="18" t="s">
        <v>101</v>
      </c>
      <c r="DE120" s="18">
        <v>3535</v>
      </c>
      <c r="DF120" s="18">
        <v>3536</v>
      </c>
      <c r="DG120" s="18">
        <v>3413</v>
      </c>
      <c r="DH120" s="18">
        <v>3392</v>
      </c>
    </row>
    <row r="121" spans="1:112" ht="15" outlineLevel="2">
      <c r="A121" s="84">
        <v>679</v>
      </c>
      <c r="B121" s="27" t="s">
        <v>144</v>
      </c>
      <c r="C121" s="50" t="s">
        <v>23</v>
      </c>
      <c r="D121" s="50">
        <v>5932</v>
      </c>
      <c r="E121" s="50">
        <v>5943</v>
      </c>
      <c r="F121" s="50">
        <v>6004</v>
      </c>
      <c r="G121" s="50">
        <v>6036</v>
      </c>
      <c r="H121" s="50">
        <v>6011</v>
      </c>
      <c r="I121" s="1">
        <v>5955</v>
      </c>
      <c r="J121" s="408">
        <v>6069</v>
      </c>
      <c r="K121" s="288">
        <v>5901</v>
      </c>
      <c r="L121" s="38">
        <v>5848</v>
      </c>
      <c r="M121" s="38">
        <v>5910</v>
      </c>
      <c r="N121" s="38">
        <v>5991</v>
      </c>
      <c r="O121" s="38">
        <v>5965</v>
      </c>
      <c r="P121" s="38">
        <v>6042</v>
      </c>
      <c r="Q121" s="38">
        <v>5979</v>
      </c>
      <c r="R121" s="38">
        <v>5910</v>
      </c>
      <c r="S121" s="38">
        <v>5893</v>
      </c>
      <c r="T121" s="38">
        <v>5921</v>
      </c>
      <c r="U121" s="38">
        <v>5977</v>
      </c>
      <c r="V121" s="132">
        <v>6133</v>
      </c>
      <c r="W121" s="87">
        <v>5749</v>
      </c>
      <c r="X121" s="38">
        <v>5789</v>
      </c>
      <c r="Y121" s="38">
        <v>5984</v>
      </c>
      <c r="Z121" s="38">
        <v>6039</v>
      </c>
      <c r="AA121" s="38">
        <v>6126</v>
      </c>
      <c r="AB121" s="38">
        <v>6149</v>
      </c>
      <c r="AC121" s="38">
        <v>6176</v>
      </c>
      <c r="AD121" s="38">
        <v>6179</v>
      </c>
      <c r="AE121" s="38">
        <v>6146</v>
      </c>
      <c r="AF121" s="38">
        <v>6229</v>
      </c>
      <c r="AG121" s="38">
        <v>6284</v>
      </c>
      <c r="AH121" s="132">
        <v>6246</v>
      </c>
      <c r="AI121" s="87">
        <v>6100</v>
      </c>
      <c r="AJ121" s="38">
        <v>6147</v>
      </c>
      <c r="AK121" s="38">
        <v>6128</v>
      </c>
      <c r="AL121" s="38">
        <v>6191</v>
      </c>
      <c r="AM121" s="38">
        <v>6256</v>
      </c>
      <c r="AN121" s="38">
        <v>6392</v>
      </c>
      <c r="AO121" s="38">
        <v>6571</v>
      </c>
      <c r="AP121" s="38">
        <v>6601</v>
      </c>
      <c r="AQ121" s="38">
        <v>6661</v>
      </c>
      <c r="AR121" s="38">
        <v>6664</v>
      </c>
      <c r="AS121" s="38">
        <v>6600</v>
      </c>
      <c r="AT121" s="132">
        <v>6482</v>
      </c>
      <c r="AU121" s="87">
        <v>6324</v>
      </c>
      <c r="AV121" s="288">
        <v>6241</v>
      </c>
      <c r="AW121" s="288">
        <v>6319</v>
      </c>
      <c r="AX121" s="288">
        <v>6388</v>
      </c>
      <c r="AY121" s="288">
        <v>6392</v>
      </c>
      <c r="AZ121" s="288">
        <v>6478</v>
      </c>
      <c r="BA121" s="288">
        <v>6662</v>
      </c>
      <c r="BB121" s="288">
        <v>6751</v>
      </c>
      <c r="BC121" s="288">
        <v>6864</v>
      </c>
      <c r="BD121" s="288">
        <v>6857</v>
      </c>
      <c r="BE121" s="288">
        <v>6649</v>
      </c>
      <c r="BF121" s="38">
        <v>6644</v>
      </c>
      <c r="BG121" s="87">
        <v>6439</v>
      </c>
      <c r="BH121" s="288">
        <v>6408</v>
      </c>
      <c r="BI121" s="288">
        <v>6449</v>
      </c>
      <c r="BJ121" s="288">
        <v>6565</v>
      </c>
      <c r="BK121" s="288">
        <v>6648</v>
      </c>
      <c r="BL121" s="288">
        <v>6830</v>
      </c>
      <c r="BM121" s="288">
        <v>6844</v>
      </c>
      <c r="BN121" s="288">
        <v>6839</v>
      </c>
      <c r="BO121" s="288">
        <v>6841</v>
      </c>
      <c r="BP121" s="288">
        <v>6861</v>
      </c>
      <c r="BQ121" s="288">
        <v>6757</v>
      </c>
      <c r="BR121" s="640">
        <v>6765</v>
      </c>
      <c r="BS121" s="640">
        <v>6689</v>
      </c>
      <c r="BT121" s="640">
        <v>6684</v>
      </c>
      <c r="BU121" s="640">
        <v>6701</v>
      </c>
      <c r="BV121" s="640">
        <v>6675</v>
      </c>
      <c r="BW121" s="640">
        <v>6626</v>
      </c>
      <c r="BX121" s="640">
        <v>6606</v>
      </c>
      <c r="BY121" s="640">
        <v>6635</v>
      </c>
      <c r="BZ121" s="640">
        <v>6544</v>
      </c>
      <c r="CA121" s="640">
        <v>6699</v>
      </c>
      <c r="CB121" s="640">
        <v>6702</v>
      </c>
      <c r="CC121" s="640">
        <v>6628</v>
      </c>
      <c r="CD121" s="640">
        <v>6689</v>
      </c>
      <c r="CE121" s="640">
        <v>6626</v>
      </c>
      <c r="CF121" s="640">
        <f>'1.COBERTURA  DANE'!F122+'1.COBERTURA  DANE'!H122+'1.COBERTURA  DANE'!J122</f>
        <v>6537</v>
      </c>
      <c r="CG121" s="241">
        <f t="shared" si="11"/>
        <v>-89</v>
      </c>
      <c r="CH121" s="203">
        <f t="shared" si="12"/>
        <v>-1.3431934802293992</v>
      </c>
      <c r="CI121" s="241">
        <f t="shared" si="13"/>
        <v>-152</v>
      </c>
      <c r="CJ121" s="203">
        <f t="shared" si="14"/>
        <v>-2.2723875018687396</v>
      </c>
      <c r="CZ121" s="18">
        <v>1</v>
      </c>
      <c r="DA121" s="18">
        <v>1656519</v>
      </c>
      <c r="DC121" s="407">
        <v>854</v>
      </c>
      <c r="DD121" s="18" t="s">
        <v>102</v>
      </c>
      <c r="DE121" s="18">
        <v>982</v>
      </c>
      <c r="DF121" s="18">
        <v>970</v>
      </c>
      <c r="DG121" s="18">
        <v>882</v>
      </c>
      <c r="DH121" s="18">
        <v>858</v>
      </c>
    </row>
    <row r="122" spans="1:112" ht="15" outlineLevel="2">
      <c r="A122" s="84">
        <v>789</v>
      </c>
      <c r="B122" s="27" t="s">
        <v>144</v>
      </c>
      <c r="C122" s="50" t="s">
        <v>115</v>
      </c>
      <c r="D122" s="50">
        <v>3993</v>
      </c>
      <c r="E122" s="50">
        <v>3988</v>
      </c>
      <c r="F122" s="50">
        <v>3983</v>
      </c>
      <c r="G122" s="50">
        <v>4023</v>
      </c>
      <c r="H122" s="50">
        <v>4033</v>
      </c>
      <c r="I122" s="1">
        <v>3979</v>
      </c>
      <c r="J122" s="408">
        <v>4055</v>
      </c>
      <c r="K122" s="288">
        <v>3972</v>
      </c>
      <c r="L122" s="38">
        <v>3867</v>
      </c>
      <c r="M122" s="38">
        <v>3918</v>
      </c>
      <c r="N122" s="38">
        <v>3961</v>
      </c>
      <c r="O122" s="38">
        <v>3923</v>
      </c>
      <c r="P122" s="38">
        <v>4008</v>
      </c>
      <c r="Q122" s="38">
        <v>3956</v>
      </c>
      <c r="R122" s="38">
        <v>3839</v>
      </c>
      <c r="S122" s="38">
        <v>3825</v>
      </c>
      <c r="T122" s="38">
        <v>3882</v>
      </c>
      <c r="U122" s="38">
        <v>3904</v>
      </c>
      <c r="V122" s="132">
        <v>4082</v>
      </c>
      <c r="W122" s="87">
        <v>3707</v>
      </c>
      <c r="X122" s="38">
        <v>3629</v>
      </c>
      <c r="Y122" s="38">
        <v>3765</v>
      </c>
      <c r="Z122" s="38">
        <v>3777</v>
      </c>
      <c r="AA122" s="38">
        <v>3966</v>
      </c>
      <c r="AB122" s="38">
        <v>4015</v>
      </c>
      <c r="AC122" s="38">
        <v>3974</v>
      </c>
      <c r="AD122" s="38">
        <v>3925</v>
      </c>
      <c r="AE122" s="38">
        <v>3923</v>
      </c>
      <c r="AF122" s="38">
        <v>3979</v>
      </c>
      <c r="AG122" s="38">
        <v>4079</v>
      </c>
      <c r="AH122" s="132">
        <v>4059</v>
      </c>
      <c r="AI122" s="87">
        <v>4075</v>
      </c>
      <c r="AJ122" s="38">
        <v>3971</v>
      </c>
      <c r="AK122" s="38">
        <v>4171</v>
      </c>
      <c r="AL122" s="38">
        <v>4186</v>
      </c>
      <c r="AM122" s="38">
        <v>4154</v>
      </c>
      <c r="AN122" s="38">
        <v>4163</v>
      </c>
      <c r="AO122" s="38">
        <v>4179</v>
      </c>
      <c r="AP122" s="38">
        <v>4234</v>
      </c>
      <c r="AQ122" s="38">
        <v>4242</v>
      </c>
      <c r="AR122" s="38">
        <v>4234</v>
      </c>
      <c r="AS122" s="38">
        <v>4223</v>
      </c>
      <c r="AT122" s="132">
        <v>4187</v>
      </c>
      <c r="AU122" s="87">
        <v>4088</v>
      </c>
      <c r="AV122" s="288">
        <v>4004</v>
      </c>
      <c r="AW122" s="288">
        <v>4010</v>
      </c>
      <c r="AX122" s="288">
        <v>4076</v>
      </c>
      <c r="AY122" s="288">
        <v>4098</v>
      </c>
      <c r="AZ122" s="288">
        <v>4076</v>
      </c>
      <c r="BA122" s="288">
        <v>4132</v>
      </c>
      <c r="BB122" s="288">
        <v>4137</v>
      </c>
      <c r="BC122" s="288">
        <v>4357</v>
      </c>
      <c r="BD122" s="288">
        <v>4331</v>
      </c>
      <c r="BE122" s="288">
        <v>4211</v>
      </c>
      <c r="BF122" s="38">
        <v>4273</v>
      </c>
      <c r="BG122" s="87">
        <v>4258</v>
      </c>
      <c r="BH122" s="288">
        <v>4188</v>
      </c>
      <c r="BI122" s="288">
        <v>4253</v>
      </c>
      <c r="BJ122" s="288">
        <v>4378</v>
      </c>
      <c r="BK122" s="288">
        <v>4426</v>
      </c>
      <c r="BL122" s="288">
        <v>4607</v>
      </c>
      <c r="BM122" s="288">
        <v>4549</v>
      </c>
      <c r="BN122" s="288">
        <v>4575</v>
      </c>
      <c r="BO122" s="288">
        <v>4589</v>
      </c>
      <c r="BP122" s="288">
        <v>4663</v>
      </c>
      <c r="BQ122" s="288">
        <v>4687</v>
      </c>
      <c r="BR122" s="640">
        <v>4622</v>
      </c>
      <c r="BS122" s="640">
        <v>4564</v>
      </c>
      <c r="BT122" s="640">
        <v>4563</v>
      </c>
      <c r="BU122" s="640">
        <v>4624</v>
      </c>
      <c r="BV122" s="640">
        <v>4617</v>
      </c>
      <c r="BW122" s="640">
        <v>4613</v>
      </c>
      <c r="BX122" s="640">
        <v>4625</v>
      </c>
      <c r="BY122" s="640">
        <v>4659</v>
      </c>
      <c r="BZ122" s="640">
        <v>4862</v>
      </c>
      <c r="CA122" s="640">
        <v>4773</v>
      </c>
      <c r="CB122" s="640">
        <v>4820</v>
      </c>
      <c r="CC122" s="640">
        <v>4760</v>
      </c>
      <c r="CD122" s="640">
        <v>4780</v>
      </c>
      <c r="CE122" s="640">
        <v>4726</v>
      </c>
      <c r="CF122" s="640">
        <f>'1.COBERTURA  DANE'!F123+'1.COBERTURA  DANE'!H123+'1.COBERTURA  DANE'!J123</f>
        <v>4622</v>
      </c>
      <c r="CG122" s="241">
        <f t="shared" si="11"/>
        <v>-104</v>
      </c>
      <c r="CH122" s="203">
        <f t="shared" si="12"/>
        <v>-2.2005924672027084</v>
      </c>
      <c r="CI122" s="241">
        <f t="shared" si="13"/>
        <v>-158</v>
      </c>
      <c r="CJ122" s="203">
        <f t="shared" si="14"/>
        <v>-3.3054393305439329</v>
      </c>
      <c r="CZ122" s="18">
        <v>79</v>
      </c>
      <c r="DA122" s="18">
        <v>17736</v>
      </c>
      <c r="DC122" s="407">
        <v>856</v>
      </c>
      <c r="DD122" s="18" t="s">
        <v>865</v>
      </c>
      <c r="DE122" s="18">
        <v>1538</v>
      </c>
      <c r="DF122" s="18">
        <v>1517</v>
      </c>
      <c r="DG122" s="18">
        <v>1513</v>
      </c>
      <c r="DH122" s="18">
        <v>1508</v>
      </c>
    </row>
    <row r="123" spans="1:112" ht="15" outlineLevel="2">
      <c r="A123" s="84">
        <v>792</v>
      </c>
      <c r="B123" s="27" t="s">
        <v>144</v>
      </c>
      <c r="C123" s="50" t="s">
        <v>112</v>
      </c>
      <c r="D123" s="50">
        <v>1486</v>
      </c>
      <c r="E123" s="50">
        <v>1514</v>
      </c>
      <c r="F123" s="50">
        <v>1587</v>
      </c>
      <c r="G123" s="50">
        <v>1618</v>
      </c>
      <c r="H123" s="50">
        <v>1632</v>
      </c>
      <c r="I123" s="1">
        <v>1605</v>
      </c>
      <c r="J123" s="408">
        <v>1701</v>
      </c>
      <c r="K123" s="288">
        <v>1649</v>
      </c>
      <c r="L123" s="38">
        <v>1599</v>
      </c>
      <c r="M123" s="38">
        <v>1580</v>
      </c>
      <c r="N123" s="38">
        <v>1582</v>
      </c>
      <c r="O123" s="38">
        <v>1649</v>
      </c>
      <c r="P123" s="38">
        <v>1635</v>
      </c>
      <c r="Q123" s="38">
        <v>1639</v>
      </c>
      <c r="R123" s="38">
        <v>1609</v>
      </c>
      <c r="S123" s="38">
        <v>1565</v>
      </c>
      <c r="T123" s="38">
        <v>1556</v>
      </c>
      <c r="U123" s="38">
        <v>1532</v>
      </c>
      <c r="V123" s="132">
        <v>1611</v>
      </c>
      <c r="W123" s="87">
        <v>1538</v>
      </c>
      <c r="X123" s="38">
        <v>1544</v>
      </c>
      <c r="Y123" s="38">
        <v>1566</v>
      </c>
      <c r="Z123" s="38">
        <v>1595</v>
      </c>
      <c r="AA123" s="38">
        <v>1602</v>
      </c>
      <c r="AB123" s="38">
        <v>1629</v>
      </c>
      <c r="AC123" s="38">
        <v>1611</v>
      </c>
      <c r="AD123" s="38">
        <v>1629</v>
      </c>
      <c r="AE123" s="38">
        <v>1595</v>
      </c>
      <c r="AF123" s="38">
        <v>1640</v>
      </c>
      <c r="AG123" s="38">
        <v>1657</v>
      </c>
      <c r="AH123" s="132">
        <v>1694</v>
      </c>
      <c r="AI123" s="87">
        <v>1636</v>
      </c>
      <c r="AJ123" s="38">
        <v>1659</v>
      </c>
      <c r="AK123" s="38">
        <v>1547</v>
      </c>
      <c r="AL123" s="38">
        <v>1583</v>
      </c>
      <c r="AM123" s="38">
        <v>1598</v>
      </c>
      <c r="AN123" s="38">
        <v>1593</v>
      </c>
      <c r="AO123" s="38">
        <v>1544</v>
      </c>
      <c r="AP123" s="38">
        <v>1635</v>
      </c>
      <c r="AQ123" s="38">
        <v>1651</v>
      </c>
      <c r="AR123" s="38">
        <v>1706</v>
      </c>
      <c r="AS123" s="38">
        <v>1677</v>
      </c>
      <c r="AT123" s="132">
        <v>1672</v>
      </c>
      <c r="AU123" s="87">
        <v>1623</v>
      </c>
      <c r="AV123" s="288">
        <v>1578</v>
      </c>
      <c r="AW123" s="288">
        <v>1604</v>
      </c>
      <c r="AX123" s="288">
        <v>1653</v>
      </c>
      <c r="AY123" s="288">
        <v>1622</v>
      </c>
      <c r="AZ123" s="288">
        <v>1654</v>
      </c>
      <c r="BA123" s="288">
        <v>1832</v>
      </c>
      <c r="BB123" s="288">
        <v>1885</v>
      </c>
      <c r="BC123" s="288">
        <v>1917</v>
      </c>
      <c r="BD123" s="288">
        <v>1885</v>
      </c>
      <c r="BE123" s="288">
        <v>1787</v>
      </c>
      <c r="BF123" s="38">
        <v>1766</v>
      </c>
      <c r="BG123" s="87">
        <v>1736</v>
      </c>
      <c r="BH123" s="288">
        <v>1675</v>
      </c>
      <c r="BI123" s="288">
        <v>1699</v>
      </c>
      <c r="BJ123" s="288">
        <v>1725</v>
      </c>
      <c r="BK123" s="288">
        <v>1766</v>
      </c>
      <c r="BL123" s="288">
        <v>1808</v>
      </c>
      <c r="BM123" s="288">
        <v>1868</v>
      </c>
      <c r="BN123" s="288">
        <v>1886</v>
      </c>
      <c r="BO123" s="288">
        <v>1922</v>
      </c>
      <c r="BP123" s="288">
        <v>1930</v>
      </c>
      <c r="BQ123" s="288">
        <v>1890</v>
      </c>
      <c r="BR123" s="640">
        <v>1897</v>
      </c>
      <c r="BS123" s="640">
        <v>1876</v>
      </c>
      <c r="BT123" s="640">
        <v>1916</v>
      </c>
      <c r="BU123" s="640">
        <v>1947</v>
      </c>
      <c r="BV123" s="640">
        <v>1916</v>
      </c>
      <c r="BW123" s="640">
        <v>1942</v>
      </c>
      <c r="BX123" s="640">
        <v>1973</v>
      </c>
      <c r="BY123" s="640">
        <v>1971</v>
      </c>
      <c r="BZ123" s="640">
        <v>1970</v>
      </c>
      <c r="CA123" s="640">
        <v>2043</v>
      </c>
      <c r="CB123" s="640">
        <v>2039</v>
      </c>
      <c r="CC123" s="640">
        <v>2016</v>
      </c>
      <c r="CD123" s="640">
        <v>2001</v>
      </c>
      <c r="CE123" s="640">
        <v>2003</v>
      </c>
      <c r="CF123" s="640">
        <f>'1.COBERTURA  DANE'!F124+'1.COBERTURA  DANE'!H124+'1.COBERTURA  DANE'!J124</f>
        <v>1997</v>
      </c>
      <c r="CG123" s="241">
        <f t="shared" si="11"/>
        <v>-6</v>
      </c>
      <c r="CH123" s="203">
        <f t="shared" si="12"/>
        <v>-0.29955067398901647</v>
      </c>
      <c r="CI123" s="241">
        <f t="shared" si="13"/>
        <v>-4</v>
      </c>
      <c r="CJ123" s="203">
        <f t="shared" si="14"/>
        <v>-0.19990004997501248</v>
      </c>
      <c r="CZ123" s="18">
        <v>88</v>
      </c>
      <c r="DA123" s="18">
        <v>252989</v>
      </c>
      <c r="DC123" s="406">
        <v>858</v>
      </c>
      <c r="DD123" s="18" t="s">
        <v>866</v>
      </c>
      <c r="DE123" s="18">
        <v>2000</v>
      </c>
      <c r="DF123" s="18">
        <v>1975</v>
      </c>
      <c r="DG123" s="18">
        <v>1938</v>
      </c>
      <c r="DH123" s="18">
        <v>1878</v>
      </c>
    </row>
    <row r="124" spans="1:112" ht="15" outlineLevel="2">
      <c r="A124" s="84">
        <v>809</v>
      </c>
      <c r="B124" s="27" t="s">
        <v>144</v>
      </c>
      <c r="C124" s="50" t="s">
        <v>99</v>
      </c>
      <c r="D124" s="50">
        <v>3685</v>
      </c>
      <c r="E124" s="50">
        <v>3707</v>
      </c>
      <c r="F124" s="50">
        <v>3754</v>
      </c>
      <c r="G124" s="50">
        <v>3845</v>
      </c>
      <c r="H124" s="50">
        <v>3839</v>
      </c>
      <c r="I124" s="1">
        <v>3846</v>
      </c>
      <c r="J124" s="408">
        <v>4026</v>
      </c>
      <c r="K124" s="288">
        <v>3943</v>
      </c>
      <c r="L124" s="38">
        <v>3861</v>
      </c>
      <c r="M124" s="38">
        <v>3942</v>
      </c>
      <c r="N124" s="38">
        <v>3862</v>
      </c>
      <c r="O124" s="38">
        <v>3890</v>
      </c>
      <c r="P124" s="38">
        <v>4062</v>
      </c>
      <c r="Q124" s="38">
        <v>3889</v>
      </c>
      <c r="R124" s="38">
        <v>3869</v>
      </c>
      <c r="S124" s="38">
        <v>3901</v>
      </c>
      <c r="T124" s="38">
        <v>3919</v>
      </c>
      <c r="U124" s="38">
        <v>3873</v>
      </c>
      <c r="V124" s="132">
        <v>3884</v>
      </c>
      <c r="W124" s="87">
        <v>3671</v>
      </c>
      <c r="X124" s="38">
        <v>3602</v>
      </c>
      <c r="Y124" s="38">
        <v>3705</v>
      </c>
      <c r="Z124" s="38">
        <v>3775</v>
      </c>
      <c r="AA124" s="38">
        <v>3840</v>
      </c>
      <c r="AB124" s="38">
        <v>3868</v>
      </c>
      <c r="AC124" s="38">
        <v>3738</v>
      </c>
      <c r="AD124" s="38">
        <v>3737</v>
      </c>
      <c r="AE124" s="38">
        <v>3735</v>
      </c>
      <c r="AF124" s="38">
        <v>3778</v>
      </c>
      <c r="AG124" s="38">
        <v>3777</v>
      </c>
      <c r="AH124" s="132">
        <v>3800</v>
      </c>
      <c r="AI124" s="87">
        <v>3680</v>
      </c>
      <c r="AJ124" s="38">
        <v>3687</v>
      </c>
      <c r="AK124" s="38">
        <v>3687</v>
      </c>
      <c r="AL124" s="38">
        <v>3733</v>
      </c>
      <c r="AM124" s="38">
        <v>3707</v>
      </c>
      <c r="AN124" s="38">
        <v>3774</v>
      </c>
      <c r="AO124" s="38">
        <v>3710</v>
      </c>
      <c r="AP124" s="38">
        <v>3821</v>
      </c>
      <c r="AQ124" s="38">
        <v>3838</v>
      </c>
      <c r="AR124" s="38">
        <v>3938</v>
      </c>
      <c r="AS124" s="38">
        <v>3893</v>
      </c>
      <c r="AT124" s="132">
        <v>3830</v>
      </c>
      <c r="AU124" s="87">
        <v>3712</v>
      </c>
      <c r="AV124" s="288">
        <v>3662</v>
      </c>
      <c r="AW124" s="288">
        <v>3668</v>
      </c>
      <c r="AX124" s="288">
        <v>3667</v>
      </c>
      <c r="AY124" s="288">
        <v>3675</v>
      </c>
      <c r="AZ124" s="288">
        <v>3747</v>
      </c>
      <c r="BA124" s="288">
        <v>3960</v>
      </c>
      <c r="BB124" s="288">
        <v>4035</v>
      </c>
      <c r="BC124" s="288">
        <v>4081</v>
      </c>
      <c r="BD124" s="288">
        <v>4085</v>
      </c>
      <c r="BE124" s="288">
        <v>3912</v>
      </c>
      <c r="BF124" s="38">
        <v>3859</v>
      </c>
      <c r="BG124" s="87">
        <v>3766</v>
      </c>
      <c r="BH124" s="288">
        <v>3683</v>
      </c>
      <c r="BI124" s="288">
        <v>3688</v>
      </c>
      <c r="BJ124" s="288">
        <v>3774</v>
      </c>
      <c r="BK124" s="288">
        <v>3811</v>
      </c>
      <c r="BL124" s="288">
        <v>3870</v>
      </c>
      <c r="BM124" s="288">
        <v>3882</v>
      </c>
      <c r="BN124" s="288">
        <v>3914</v>
      </c>
      <c r="BO124" s="288">
        <v>3938</v>
      </c>
      <c r="BP124" s="288">
        <v>3955</v>
      </c>
      <c r="BQ124" s="288">
        <v>3932</v>
      </c>
      <c r="BR124" s="640">
        <v>3917</v>
      </c>
      <c r="BS124" s="640">
        <v>3880</v>
      </c>
      <c r="BT124" s="640">
        <v>3864</v>
      </c>
      <c r="BU124" s="640">
        <v>3834</v>
      </c>
      <c r="BV124" s="640">
        <v>3762</v>
      </c>
      <c r="BW124" s="640">
        <v>3735</v>
      </c>
      <c r="BX124" s="640">
        <v>3749</v>
      </c>
      <c r="BY124" s="640">
        <v>3752</v>
      </c>
      <c r="BZ124" s="640">
        <v>3805</v>
      </c>
      <c r="CA124" s="640">
        <v>3783</v>
      </c>
      <c r="CB124" s="640">
        <v>3733</v>
      </c>
      <c r="CC124" s="640">
        <v>3701</v>
      </c>
      <c r="CD124" s="640">
        <v>3747</v>
      </c>
      <c r="CE124" s="640">
        <v>3639</v>
      </c>
      <c r="CF124" s="640">
        <f>'1.COBERTURA  DANE'!F125+'1.COBERTURA  DANE'!H125+'1.COBERTURA  DANE'!J125</f>
        <v>3607</v>
      </c>
      <c r="CG124" s="241">
        <f t="shared" si="11"/>
        <v>-32</v>
      </c>
      <c r="CH124" s="203">
        <f t="shared" si="12"/>
        <v>-0.87936246221489411</v>
      </c>
      <c r="CI124" s="241">
        <f t="shared" si="13"/>
        <v>-140</v>
      </c>
      <c r="CJ124" s="203">
        <f t="shared" si="14"/>
        <v>-3.7363223912463308</v>
      </c>
      <c r="CZ124" s="18">
        <v>129</v>
      </c>
      <c r="DA124" s="18">
        <v>55990</v>
      </c>
      <c r="DC124" s="407">
        <v>861</v>
      </c>
      <c r="DD124" s="18" t="s">
        <v>27</v>
      </c>
      <c r="DE124" s="18">
        <v>3934</v>
      </c>
      <c r="DF124" s="18">
        <v>3870</v>
      </c>
      <c r="DG124" s="18">
        <v>3924</v>
      </c>
      <c r="DH124" s="18">
        <v>3988</v>
      </c>
    </row>
    <row r="125" spans="1:112" ht="15" outlineLevel="2">
      <c r="A125" s="84">
        <v>847</v>
      </c>
      <c r="B125" s="27" t="s">
        <v>144</v>
      </c>
      <c r="C125" s="50" t="s">
        <v>101</v>
      </c>
      <c r="D125" s="50">
        <v>3392</v>
      </c>
      <c r="E125" s="50">
        <v>3358</v>
      </c>
      <c r="F125" s="50">
        <v>3413</v>
      </c>
      <c r="G125" s="50">
        <v>3536</v>
      </c>
      <c r="H125" s="50">
        <v>3535</v>
      </c>
      <c r="I125" s="1">
        <v>3426</v>
      </c>
      <c r="J125" s="408">
        <v>3494</v>
      </c>
      <c r="K125" s="288">
        <v>3318</v>
      </c>
      <c r="L125" s="38">
        <v>3113</v>
      </c>
      <c r="M125" s="38">
        <v>3323</v>
      </c>
      <c r="N125" s="38">
        <v>3312</v>
      </c>
      <c r="O125" s="38">
        <v>3359</v>
      </c>
      <c r="P125" s="38">
        <v>3434</v>
      </c>
      <c r="Q125" s="38">
        <v>3408</v>
      </c>
      <c r="R125" s="38">
        <v>3393</v>
      </c>
      <c r="S125" s="38">
        <v>3371</v>
      </c>
      <c r="T125" s="38">
        <v>3321</v>
      </c>
      <c r="U125" s="38">
        <v>3341</v>
      </c>
      <c r="V125" s="132">
        <v>3811</v>
      </c>
      <c r="W125" s="87">
        <v>3207</v>
      </c>
      <c r="X125" s="38">
        <v>3187</v>
      </c>
      <c r="Y125" s="38">
        <v>3436</v>
      </c>
      <c r="Z125" s="38">
        <v>3577</v>
      </c>
      <c r="AA125" s="38">
        <v>3758</v>
      </c>
      <c r="AB125" s="38">
        <v>3790</v>
      </c>
      <c r="AC125" s="38">
        <v>3719</v>
      </c>
      <c r="AD125" s="38">
        <v>3722</v>
      </c>
      <c r="AE125" s="38">
        <v>3733</v>
      </c>
      <c r="AF125" s="38">
        <v>3771</v>
      </c>
      <c r="AG125" s="38">
        <v>3722</v>
      </c>
      <c r="AH125" s="132">
        <v>3763</v>
      </c>
      <c r="AI125" s="87">
        <v>3594</v>
      </c>
      <c r="AJ125" s="38">
        <v>3622</v>
      </c>
      <c r="AK125" s="38">
        <v>3437</v>
      </c>
      <c r="AL125" s="38">
        <v>3562</v>
      </c>
      <c r="AM125" s="38">
        <v>3582</v>
      </c>
      <c r="AN125" s="38">
        <v>3678</v>
      </c>
      <c r="AO125" s="38">
        <v>4193</v>
      </c>
      <c r="AP125" s="38">
        <v>4327</v>
      </c>
      <c r="AQ125" s="38">
        <v>4433</v>
      </c>
      <c r="AR125" s="38">
        <v>4295</v>
      </c>
      <c r="AS125" s="38">
        <v>4350</v>
      </c>
      <c r="AT125" s="132">
        <v>4244</v>
      </c>
      <c r="AU125" s="87">
        <v>4058</v>
      </c>
      <c r="AV125" s="288">
        <v>3891</v>
      </c>
      <c r="AW125" s="288">
        <v>3808</v>
      </c>
      <c r="AX125" s="288">
        <v>3995</v>
      </c>
      <c r="AY125" s="288">
        <v>4040</v>
      </c>
      <c r="AZ125" s="288">
        <v>4092</v>
      </c>
      <c r="BA125" s="288">
        <v>4290</v>
      </c>
      <c r="BB125" s="288">
        <v>4339</v>
      </c>
      <c r="BC125" s="288">
        <v>4482</v>
      </c>
      <c r="BD125" s="288">
        <v>4507</v>
      </c>
      <c r="BE125" s="288">
        <v>4416</v>
      </c>
      <c r="BF125" s="38">
        <v>4419</v>
      </c>
      <c r="BG125" s="87">
        <v>4342</v>
      </c>
      <c r="BH125" s="288">
        <v>4142</v>
      </c>
      <c r="BI125" s="288">
        <v>4201</v>
      </c>
      <c r="BJ125" s="288">
        <v>4342</v>
      </c>
      <c r="BK125" s="288">
        <v>4496</v>
      </c>
      <c r="BL125" s="288">
        <v>4612</v>
      </c>
      <c r="BM125" s="288">
        <v>4716</v>
      </c>
      <c r="BN125" s="288">
        <v>4765</v>
      </c>
      <c r="BO125" s="288">
        <v>4747</v>
      </c>
      <c r="BP125" s="288">
        <v>4822</v>
      </c>
      <c r="BQ125" s="288">
        <v>4803</v>
      </c>
      <c r="BR125" s="640">
        <v>4800</v>
      </c>
      <c r="BS125" s="640">
        <v>4577</v>
      </c>
      <c r="BT125" s="640">
        <v>4555</v>
      </c>
      <c r="BU125" s="640">
        <v>4638</v>
      </c>
      <c r="BV125" s="640">
        <v>4545</v>
      </c>
      <c r="BW125" s="640">
        <v>4569</v>
      </c>
      <c r="BX125" s="640">
        <v>4642</v>
      </c>
      <c r="BY125" s="640">
        <v>4734</v>
      </c>
      <c r="BZ125" s="640">
        <v>4879</v>
      </c>
      <c r="CA125" s="640">
        <v>4781</v>
      </c>
      <c r="CB125" s="640">
        <v>4778</v>
      </c>
      <c r="CC125" s="640">
        <v>4741</v>
      </c>
      <c r="CD125" s="640">
        <v>4776</v>
      </c>
      <c r="CE125" s="640">
        <v>4661</v>
      </c>
      <c r="CF125" s="640">
        <f>'1.COBERTURA  DANE'!F126+'1.COBERTURA  DANE'!H126+'1.COBERTURA  DANE'!J126</f>
        <v>4632</v>
      </c>
      <c r="CG125" s="241">
        <f t="shared" si="11"/>
        <v>-29</v>
      </c>
      <c r="CH125" s="203">
        <f t="shared" si="12"/>
        <v>-0.62218408066938424</v>
      </c>
      <c r="CI125" s="241">
        <f t="shared" si="13"/>
        <v>-144</v>
      </c>
      <c r="CJ125" s="203">
        <f t="shared" si="14"/>
        <v>-3.0150753768844218</v>
      </c>
      <c r="CZ125" s="18">
        <v>212</v>
      </c>
      <c r="DA125" s="18">
        <v>34132</v>
      </c>
      <c r="DC125" s="407">
        <v>873</v>
      </c>
      <c r="DD125" s="18" t="s">
        <v>867</v>
      </c>
      <c r="DE125" s="18">
        <v>187</v>
      </c>
      <c r="DF125" s="18">
        <v>162</v>
      </c>
      <c r="DG125" s="18">
        <v>164</v>
      </c>
      <c r="DH125" s="18">
        <v>166</v>
      </c>
    </row>
    <row r="126" spans="1:112" ht="15" outlineLevel="2">
      <c r="A126" s="84">
        <v>856</v>
      </c>
      <c r="B126" s="27" t="s">
        <v>144</v>
      </c>
      <c r="C126" s="50" t="s">
        <v>103</v>
      </c>
      <c r="D126" s="50">
        <v>1508</v>
      </c>
      <c r="E126" s="50">
        <v>1483</v>
      </c>
      <c r="F126" s="50">
        <v>1513</v>
      </c>
      <c r="G126" s="50">
        <v>1517</v>
      </c>
      <c r="H126" s="50">
        <v>1538</v>
      </c>
      <c r="I126" s="1">
        <v>1506</v>
      </c>
      <c r="J126" s="408">
        <v>1542</v>
      </c>
      <c r="K126" s="288">
        <v>1471</v>
      </c>
      <c r="L126" s="38">
        <v>1409</v>
      </c>
      <c r="M126" s="38">
        <v>1479</v>
      </c>
      <c r="N126" s="38">
        <v>1471</v>
      </c>
      <c r="O126" s="38">
        <v>1485</v>
      </c>
      <c r="P126" s="38">
        <v>1546</v>
      </c>
      <c r="Q126" s="38">
        <v>1511</v>
      </c>
      <c r="R126" s="38">
        <v>1509</v>
      </c>
      <c r="S126" s="38">
        <v>1477</v>
      </c>
      <c r="T126" s="38">
        <v>1443</v>
      </c>
      <c r="U126" s="38">
        <v>1463</v>
      </c>
      <c r="V126" s="132">
        <v>1518</v>
      </c>
      <c r="W126" s="87">
        <v>1376</v>
      </c>
      <c r="X126" s="38">
        <v>1403</v>
      </c>
      <c r="Y126" s="38">
        <v>1437</v>
      </c>
      <c r="Z126" s="38">
        <v>1451</v>
      </c>
      <c r="AA126" s="38">
        <v>1484</v>
      </c>
      <c r="AB126" s="38">
        <v>1522</v>
      </c>
      <c r="AC126" s="38">
        <v>1479</v>
      </c>
      <c r="AD126" s="38">
        <v>1470</v>
      </c>
      <c r="AE126" s="38">
        <v>1459</v>
      </c>
      <c r="AF126" s="38">
        <v>1506</v>
      </c>
      <c r="AG126" s="38">
        <v>1530</v>
      </c>
      <c r="AH126" s="132">
        <v>1506</v>
      </c>
      <c r="AI126" s="87">
        <v>1448</v>
      </c>
      <c r="AJ126" s="38">
        <v>1465</v>
      </c>
      <c r="AK126" s="38">
        <v>1332</v>
      </c>
      <c r="AL126" s="38">
        <v>1330</v>
      </c>
      <c r="AM126" s="38">
        <v>1366</v>
      </c>
      <c r="AN126" s="38">
        <v>1415</v>
      </c>
      <c r="AO126" s="38">
        <v>1446</v>
      </c>
      <c r="AP126" s="38">
        <v>1517</v>
      </c>
      <c r="AQ126" s="38">
        <v>1539</v>
      </c>
      <c r="AR126" s="38">
        <v>1593</v>
      </c>
      <c r="AS126" s="38">
        <v>1599</v>
      </c>
      <c r="AT126" s="132">
        <v>1548</v>
      </c>
      <c r="AU126" s="87">
        <v>1487</v>
      </c>
      <c r="AV126" s="288">
        <v>1473</v>
      </c>
      <c r="AW126" s="288">
        <v>1497</v>
      </c>
      <c r="AX126" s="288">
        <v>1498</v>
      </c>
      <c r="AY126" s="288">
        <v>1495</v>
      </c>
      <c r="AZ126" s="288">
        <v>1538</v>
      </c>
      <c r="BA126" s="288">
        <v>1666</v>
      </c>
      <c r="BB126" s="288">
        <v>1723</v>
      </c>
      <c r="BC126" s="288">
        <v>1767</v>
      </c>
      <c r="BD126" s="288">
        <v>1750</v>
      </c>
      <c r="BE126" s="288">
        <v>1645</v>
      </c>
      <c r="BF126" s="38">
        <v>1618</v>
      </c>
      <c r="BG126" s="87">
        <v>1566</v>
      </c>
      <c r="BH126" s="288">
        <v>1491</v>
      </c>
      <c r="BI126" s="288">
        <v>1496</v>
      </c>
      <c r="BJ126" s="288">
        <v>1545</v>
      </c>
      <c r="BK126" s="288">
        <v>1566</v>
      </c>
      <c r="BL126" s="288">
        <v>1611</v>
      </c>
      <c r="BM126" s="288">
        <v>1611</v>
      </c>
      <c r="BN126" s="288">
        <v>1606</v>
      </c>
      <c r="BO126" s="288">
        <v>1653</v>
      </c>
      <c r="BP126" s="288">
        <v>1663</v>
      </c>
      <c r="BQ126" s="288">
        <v>1687</v>
      </c>
      <c r="BR126" s="640">
        <v>1673</v>
      </c>
      <c r="BS126" s="640">
        <v>1648</v>
      </c>
      <c r="BT126" s="640">
        <v>1651</v>
      </c>
      <c r="BU126" s="640">
        <v>1673</v>
      </c>
      <c r="BV126" s="640">
        <v>1680</v>
      </c>
      <c r="BW126" s="640">
        <v>1660</v>
      </c>
      <c r="BX126" s="640">
        <v>1683</v>
      </c>
      <c r="BY126" s="640">
        <v>1678</v>
      </c>
      <c r="BZ126" s="640">
        <v>1645</v>
      </c>
      <c r="CA126" s="640">
        <v>1748</v>
      </c>
      <c r="CB126" s="640">
        <v>1708</v>
      </c>
      <c r="CC126" s="640">
        <v>1719</v>
      </c>
      <c r="CD126" s="640">
        <v>1739</v>
      </c>
      <c r="CE126" s="640">
        <v>1735</v>
      </c>
      <c r="CF126" s="640">
        <f>'1.COBERTURA  DANE'!F127+'1.COBERTURA  DANE'!H127+'1.COBERTURA  DANE'!J127</f>
        <v>1702</v>
      </c>
      <c r="CG126" s="241">
        <f t="shared" si="11"/>
        <v>-33</v>
      </c>
      <c r="CH126" s="203">
        <f t="shared" si="12"/>
        <v>-1.9020172910662825</v>
      </c>
      <c r="CI126" s="241">
        <f t="shared" si="13"/>
        <v>-37</v>
      </c>
      <c r="CJ126" s="203">
        <f t="shared" si="14"/>
        <v>-2.1276595744680851</v>
      </c>
      <c r="CZ126" s="18">
        <v>266</v>
      </c>
      <c r="DA126" s="18">
        <v>135048</v>
      </c>
      <c r="DC126" s="407">
        <v>885</v>
      </c>
      <c r="DD126" s="18" t="s">
        <v>868</v>
      </c>
      <c r="DE126" s="18">
        <v>887</v>
      </c>
      <c r="DF126" s="18">
        <v>904</v>
      </c>
      <c r="DG126" s="18">
        <v>896</v>
      </c>
      <c r="DH126" s="18">
        <v>931</v>
      </c>
    </row>
    <row r="127" spans="1:112" ht="15" outlineLevel="2">
      <c r="A127" s="84">
        <v>861</v>
      </c>
      <c r="B127" s="27" t="s">
        <v>144</v>
      </c>
      <c r="C127" s="50" t="s">
        <v>27</v>
      </c>
      <c r="D127" s="50">
        <v>3988</v>
      </c>
      <c r="E127" s="50">
        <v>3943</v>
      </c>
      <c r="F127" s="50">
        <v>3924</v>
      </c>
      <c r="G127" s="50">
        <v>3870</v>
      </c>
      <c r="H127" s="50">
        <v>3934</v>
      </c>
      <c r="I127" s="1">
        <v>3856</v>
      </c>
      <c r="J127" s="408">
        <v>4000</v>
      </c>
      <c r="K127" s="288">
        <v>3875</v>
      </c>
      <c r="L127" s="38">
        <v>3785</v>
      </c>
      <c r="M127" s="38">
        <v>3897</v>
      </c>
      <c r="N127" s="38">
        <v>3892</v>
      </c>
      <c r="O127" s="38">
        <v>3969</v>
      </c>
      <c r="P127" s="38">
        <v>4082</v>
      </c>
      <c r="Q127" s="38">
        <v>4088</v>
      </c>
      <c r="R127" s="38">
        <v>4109</v>
      </c>
      <c r="S127" s="38">
        <v>4075</v>
      </c>
      <c r="T127" s="38">
        <v>3994</v>
      </c>
      <c r="U127" s="38">
        <v>4062</v>
      </c>
      <c r="V127" s="132">
        <v>4188</v>
      </c>
      <c r="W127" s="87">
        <v>3899</v>
      </c>
      <c r="X127" s="38">
        <v>3824</v>
      </c>
      <c r="Y127" s="38">
        <v>3949</v>
      </c>
      <c r="Z127" s="38">
        <v>4027</v>
      </c>
      <c r="AA127" s="38">
        <v>4083</v>
      </c>
      <c r="AB127" s="38">
        <v>4118</v>
      </c>
      <c r="AC127" s="38">
        <v>4084</v>
      </c>
      <c r="AD127" s="38">
        <v>4058</v>
      </c>
      <c r="AE127" s="38">
        <v>4009</v>
      </c>
      <c r="AF127" s="38">
        <v>4017</v>
      </c>
      <c r="AG127" s="38">
        <v>3998</v>
      </c>
      <c r="AH127" s="132">
        <v>3995</v>
      </c>
      <c r="AI127" s="87">
        <v>3763</v>
      </c>
      <c r="AJ127" s="38">
        <v>3774</v>
      </c>
      <c r="AK127" s="38">
        <v>3705</v>
      </c>
      <c r="AL127" s="38">
        <v>3770</v>
      </c>
      <c r="AM127" s="38">
        <v>3910</v>
      </c>
      <c r="AN127" s="38">
        <v>4020</v>
      </c>
      <c r="AO127" s="38">
        <v>3970</v>
      </c>
      <c r="AP127" s="38">
        <v>4042</v>
      </c>
      <c r="AQ127" s="38">
        <v>4046</v>
      </c>
      <c r="AR127" s="38">
        <v>4179</v>
      </c>
      <c r="AS127" s="38">
        <v>4175</v>
      </c>
      <c r="AT127" s="132">
        <v>4014</v>
      </c>
      <c r="AU127" s="87">
        <v>3950</v>
      </c>
      <c r="AV127" s="288">
        <v>3881</v>
      </c>
      <c r="AW127" s="288">
        <v>3867</v>
      </c>
      <c r="AX127" s="288">
        <v>3938</v>
      </c>
      <c r="AY127" s="288">
        <v>3911</v>
      </c>
      <c r="AZ127" s="288">
        <v>3983</v>
      </c>
      <c r="BA127" s="288">
        <v>4315</v>
      </c>
      <c r="BB127" s="288">
        <v>4441</v>
      </c>
      <c r="BC127" s="288">
        <v>4502</v>
      </c>
      <c r="BD127" s="288">
        <v>4507</v>
      </c>
      <c r="BE127" s="288">
        <v>4320</v>
      </c>
      <c r="BF127" s="38">
        <v>4308</v>
      </c>
      <c r="BG127" s="87">
        <v>4232</v>
      </c>
      <c r="BH127" s="288">
        <v>4147</v>
      </c>
      <c r="BI127" s="288">
        <v>4142</v>
      </c>
      <c r="BJ127" s="288">
        <v>4286</v>
      </c>
      <c r="BK127" s="288">
        <v>4329</v>
      </c>
      <c r="BL127" s="288">
        <v>4421</v>
      </c>
      <c r="BM127" s="288">
        <v>4453</v>
      </c>
      <c r="BN127" s="288">
        <v>4437</v>
      </c>
      <c r="BO127" s="288">
        <v>4481</v>
      </c>
      <c r="BP127" s="288">
        <v>4491</v>
      </c>
      <c r="BQ127" s="288">
        <v>4470</v>
      </c>
      <c r="BR127" s="640">
        <v>4529</v>
      </c>
      <c r="BS127" s="640">
        <v>4491</v>
      </c>
      <c r="BT127" s="640">
        <v>4448</v>
      </c>
      <c r="BU127" s="640">
        <v>4469</v>
      </c>
      <c r="BV127" s="640">
        <v>4408</v>
      </c>
      <c r="BW127" s="640">
        <v>4422</v>
      </c>
      <c r="BX127" s="640">
        <v>4464</v>
      </c>
      <c r="BY127" s="640">
        <v>4474</v>
      </c>
      <c r="BZ127" s="640">
        <v>4488</v>
      </c>
      <c r="CA127" s="640">
        <v>4476</v>
      </c>
      <c r="CB127" s="640">
        <v>4428</v>
      </c>
      <c r="CC127" s="640">
        <v>4409</v>
      </c>
      <c r="CD127" s="640">
        <v>4398</v>
      </c>
      <c r="CE127" s="640">
        <v>4347</v>
      </c>
      <c r="CF127" s="640">
        <f>'1.COBERTURA  DANE'!F128+'1.COBERTURA  DANE'!H128+'1.COBERTURA  DANE'!J128</f>
        <v>4311</v>
      </c>
      <c r="CG127" s="241">
        <f t="shared" si="11"/>
        <v>-36</v>
      </c>
      <c r="CH127" s="203">
        <f t="shared" si="12"/>
        <v>-0.82815734989648038</v>
      </c>
      <c r="CI127" s="241">
        <f t="shared" si="13"/>
        <v>-87</v>
      </c>
      <c r="CJ127" s="203">
        <f t="shared" si="14"/>
        <v>-1.9781718963165076</v>
      </c>
      <c r="CZ127" s="18">
        <v>308</v>
      </c>
      <c r="DA127" s="18">
        <v>28973</v>
      </c>
      <c r="DC127" s="407">
        <v>887</v>
      </c>
      <c r="DD127" s="18" t="s">
        <v>29</v>
      </c>
      <c r="DE127" s="18">
        <v>13372</v>
      </c>
      <c r="DF127" s="18">
        <v>13163</v>
      </c>
      <c r="DG127" s="18">
        <v>13028</v>
      </c>
      <c r="DH127" s="18">
        <v>12860</v>
      </c>
    </row>
    <row r="128" spans="1:112" ht="15" outlineLevel="1">
      <c r="A128" s="338" t="s">
        <v>152</v>
      </c>
      <c r="B128" s="49"/>
      <c r="C128" s="52"/>
      <c r="D128" s="86">
        <f t="shared" ref="D128:V128" si="17">SUM(D129:D138)</f>
        <v>2355588</v>
      </c>
      <c r="E128" s="86">
        <f t="shared" si="17"/>
        <v>2360213</v>
      </c>
      <c r="F128" s="86">
        <f t="shared" si="17"/>
        <v>2380799</v>
      </c>
      <c r="G128" s="86">
        <f t="shared" si="17"/>
        <v>2387082</v>
      </c>
      <c r="H128" s="86">
        <f t="shared" si="17"/>
        <v>2411744</v>
      </c>
      <c r="I128" s="86">
        <f t="shared" si="17"/>
        <v>2413569</v>
      </c>
      <c r="J128" s="86">
        <f t="shared" si="17"/>
        <v>2455804</v>
      </c>
      <c r="K128" s="287">
        <f t="shared" si="17"/>
        <v>2417051</v>
      </c>
      <c r="L128" s="86">
        <f t="shared" si="17"/>
        <v>2370105</v>
      </c>
      <c r="M128" s="86">
        <f t="shared" si="17"/>
        <v>2401947</v>
      </c>
      <c r="N128" s="86">
        <f t="shared" si="17"/>
        <v>2417352</v>
      </c>
      <c r="O128" s="86">
        <f>SUM(O129:O138)</f>
        <v>2428241</v>
      </c>
      <c r="P128" s="86">
        <f t="shared" si="17"/>
        <v>2450293</v>
      </c>
      <c r="Q128" s="86">
        <f t="shared" si="17"/>
        <v>2435629</v>
      </c>
      <c r="R128" s="86">
        <f t="shared" si="17"/>
        <v>2444651</v>
      </c>
      <c r="S128" s="86">
        <f t="shared" si="17"/>
        <v>2443009</v>
      </c>
      <c r="T128" s="86">
        <f t="shared" si="17"/>
        <v>2450910</v>
      </c>
      <c r="U128" s="86">
        <f t="shared" si="17"/>
        <v>2468418</v>
      </c>
      <c r="V128" s="131">
        <f t="shared" si="17"/>
        <v>2516122</v>
      </c>
      <c r="W128" s="85">
        <f>SUM(W129:W138)</f>
        <v>2373413</v>
      </c>
      <c r="X128" s="86">
        <f>SUM(X129:X138)</f>
        <v>2410231</v>
      </c>
      <c r="Y128" s="86">
        <f>SUM(Y129:Y138)</f>
        <v>2439153</v>
      </c>
      <c r="Z128" s="86">
        <f>SUM(Z129:Z138)</f>
        <v>2437564</v>
      </c>
      <c r="AA128" s="86">
        <f>SUM(AA129:AA138)</f>
        <v>2485447</v>
      </c>
      <c r="AB128" s="86">
        <v>2501419</v>
      </c>
      <c r="AC128" s="86">
        <v>2505915</v>
      </c>
      <c r="AD128" s="86">
        <v>2520883</v>
      </c>
      <c r="AE128" s="86">
        <v>2497909</v>
      </c>
      <c r="AF128" s="86">
        <v>2516459</v>
      </c>
      <c r="AG128" s="86">
        <v>2525383</v>
      </c>
      <c r="AH128" s="131">
        <v>2529889</v>
      </c>
      <c r="AI128" s="85">
        <v>2473815</v>
      </c>
      <c r="AJ128" s="86">
        <v>2478925</v>
      </c>
      <c r="AK128" s="86">
        <v>2490032</v>
      </c>
      <c r="AL128" s="86">
        <v>2527623</v>
      </c>
      <c r="AM128" s="86">
        <v>2532629</v>
      </c>
      <c r="AN128" s="86">
        <v>2558593</v>
      </c>
      <c r="AO128" s="86">
        <v>2591003</v>
      </c>
      <c r="AP128" s="86">
        <v>2644295</v>
      </c>
      <c r="AQ128" s="86">
        <v>2650123</v>
      </c>
      <c r="AR128" s="86">
        <v>2677146</v>
      </c>
      <c r="AS128" s="86">
        <v>2678156</v>
      </c>
      <c r="AT128" s="131">
        <v>2661414</v>
      </c>
      <c r="AU128" s="85">
        <v>2622112</v>
      </c>
      <c r="AV128" s="287">
        <v>2627216</v>
      </c>
      <c r="AW128" s="287">
        <v>2628078</v>
      </c>
      <c r="AX128" s="287">
        <v>2641531</v>
      </c>
      <c r="AY128" s="287">
        <v>2652476</v>
      </c>
      <c r="AZ128" s="287">
        <v>2680687</v>
      </c>
      <c r="BA128" s="287">
        <v>2713674</v>
      </c>
      <c r="BB128" s="287">
        <v>2732900</v>
      </c>
      <c r="BC128" s="287">
        <v>2743419</v>
      </c>
      <c r="BD128" s="287">
        <v>2753687</v>
      </c>
      <c r="BE128" s="287">
        <v>2755616</v>
      </c>
      <c r="BF128" s="86">
        <v>2761315</v>
      </c>
      <c r="BG128" s="85">
        <v>2719081</v>
      </c>
      <c r="BH128" s="287">
        <v>2705448</v>
      </c>
      <c r="BI128" s="287">
        <v>2745627</v>
      </c>
      <c r="BJ128" s="287">
        <v>2773143</v>
      </c>
      <c r="BK128" s="287">
        <v>2789043</v>
      </c>
      <c r="BL128" s="287">
        <v>2816560</v>
      </c>
      <c r="BM128" s="287">
        <v>2821535</v>
      </c>
      <c r="BN128" s="287">
        <v>2827311</v>
      </c>
      <c r="BO128" s="287">
        <v>2861574</v>
      </c>
      <c r="BP128" s="287">
        <v>2903943</v>
      </c>
      <c r="BQ128" s="287">
        <v>2904537</v>
      </c>
      <c r="BR128" s="639">
        <v>2918607</v>
      </c>
      <c r="BS128" s="639">
        <v>2880726</v>
      </c>
      <c r="BT128" s="639">
        <v>2850925</v>
      </c>
      <c r="BU128" s="639">
        <v>2912919</v>
      </c>
      <c r="BV128" s="639">
        <v>2901603</v>
      </c>
      <c r="BW128" s="639">
        <v>2865585</v>
      </c>
      <c r="BX128" s="639">
        <v>2876947</v>
      </c>
      <c r="BY128" s="639">
        <v>2883864</v>
      </c>
      <c r="BZ128" s="639">
        <v>2892519</v>
      </c>
      <c r="CA128" s="639">
        <v>2968452</v>
      </c>
      <c r="CB128" s="639">
        <v>2976158</v>
      </c>
      <c r="CC128" s="639">
        <v>2983607</v>
      </c>
      <c r="CD128" s="639">
        <v>2986938</v>
      </c>
      <c r="CE128" s="639">
        <v>2976425</v>
      </c>
      <c r="CF128" s="639">
        <f>'1.COBERTURA  DANE'!F129+'1.COBERTURA  DANE'!H129+'1.COBERTURA  DANE'!J129</f>
        <v>2977020</v>
      </c>
      <c r="CG128" s="241">
        <f t="shared" si="11"/>
        <v>595</v>
      </c>
      <c r="CH128" s="203">
        <f t="shared" si="12"/>
        <v>1.9990424754529345E-2</v>
      </c>
      <c r="CI128" s="241">
        <f t="shared" si="13"/>
        <v>-9918</v>
      </c>
      <c r="CJ128" s="203">
        <f t="shared" si="14"/>
        <v>-0.33204572709577501</v>
      </c>
      <c r="CZ128" s="18">
        <v>360</v>
      </c>
      <c r="DA128" s="18">
        <v>232691</v>
      </c>
      <c r="DC128" s="407">
        <v>890</v>
      </c>
      <c r="DD128" s="18" t="s">
        <v>869</v>
      </c>
      <c r="DE128" s="18">
        <v>2430</v>
      </c>
      <c r="DF128" s="18">
        <v>2470</v>
      </c>
      <c r="DG128" s="18">
        <v>2465</v>
      </c>
      <c r="DH128" s="18">
        <v>2462</v>
      </c>
    </row>
    <row r="129" spans="1:112" ht="15" customHeight="1" outlineLevel="2">
      <c r="A129" s="84">
        <v>1</v>
      </c>
      <c r="B129" s="27" t="s">
        <v>151</v>
      </c>
      <c r="C129" s="50" t="s">
        <v>30</v>
      </c>
      <c r="D129" s="50">
        <v>1594901</v>
      </c>
      <c r="E129" s="50">
        <v>1596316</v>
      </c>
      <c r="F129" s="50">
        <v>1610459</v>
      </c>
      <c r="G129" s="50">
        <v>1613376</v>
      </c>
      <c r="H129" s="50">
        <v>1625453</v>
      </c>
      <c r="I129" s="1">
        <v>1626433</v>
      </c>
      <c r="J129" s="408">
        <v>1656519</v>
      </c>
      <c r="K129" s="288">
        <v>1630262</v>
      </c>
      <c r="L129" s="38">
        <v>1597957</v>
      </c>
      <c r="M129" s="38">
        <v>1619096</v>
      </c>
      <c r="N129" s="38">
        <v>1629409</v>
      </c>
      <c r="O129" s="38">
        <v>1637398</v>
      </c>
      <c r="P129" s="38">
        <v>1651750</v>
      </c>
      <c r="Q129" s="38">
        <v>1641161</v>
      </c>
      <c r="R129" s="38">
        <v>1647022</v>
      </c>
      <c r="S129" s="38">
        <v>1645253</v>
      </c>
      <c r="T129" s="38">
        <v>1650309</v>
      </c>
      <c r="U129" s="38">
        <v>1662068</v>
      </c>
      <c r="V129" s="132">
        <v>1696410</v>
      </c>
      <c r="W129" s="87">
        <v>1598253</v>
      </c>
      <c r="X129" s="38">
        <v>1624965</v>
      </c>
      <c r="Y129" s="38">
        <v>1643424</v>
      </c>
      <c r="Z129" s="38">
        <v>1642017</v>
      </c>
      <c r="AA129" s="38">
        <v>1677175</v>
      </c>
      <c r="AB129" s="38">
        <v>1687852</v>
      </c>
      <c r="AC129" s="38">
        <v>1690702</v>
      </c>
      <c r="AD129" s="38">
        <v>1700785</v>
      </c>
      <c r="AE129" s="38">
        <v>1686098</v>
      </c>
      <c r="AF129" s="38">
        <v>1698945</v>
      </c>
      <c r="AG129" s="38">
        <v>1704968</v>
      </c>
      <c r="AH129" s="132">
        <v>1708709</v>
      </c>
      <c r="AI129" s="87">
        <v>1670783</v>
      </c>
      <c r="AJ129" s="38">
        <v>1675269</v>
      </c>
      <c r="AK129" s="38">
        <v>1673625</v>
      </c>
      <c r="AL129" s="38">
        <v>1696068</v>
      </c>
      <c r="AM129" s="38">
        <v>1699184</v>
      </c>
      <c r="AN129" s="38">
        <v>1717404</v>
      </c>
      <c r="AO129" s="38">
        <v>1737268</v>
      </c>
      <c r="AP129" s="38">
        <v>1776488</v>
      </c>
      <c r="AQ129" s="38">
        <v>1780381</v>
      </c>
      <c r="AR129" s="38">
        <v>1793708</v>
      </c>
      <c r="AS129" s="38">
        <v>1794714</v>
      </c>
      <c r="AT129" s="132">
        <v>1779791</v>
      </c>
      <c r="AU129" s="87">
        <v>1751244</v>
      </c>
      <c r="AV129" s="288">
        <v>1750878</v>
      </c>
      <c r="AW129" s="288">
        <v>1754238</v>
      </c>
      <c r="AX129" s="288">
        <v>1765435</v>
      </c>
      <c r="AY129" s="288">
        <v>1773941</v>
      </c>
      <c r="AZ129" s="288">
        <v>1793271</v>
      </c>
      <c r="BA129" s="288">
        <v>1815401</v>
      </c>
      <c r="BB129" s="288">
        <v>1829273</v>
      </c>
      <c r="BC129" s="288">
        <v>1835975</v>
      </c>
      <c r="BD129" s="288">
        <v>1843687</v>
      </c>
      <c r="BE129" s="288">
        <v>1845661</v>
      </c>
      <c r="BF129" s="38">
        <v>1849515</v>
      </c>
      <c r="BG129" s="87">
        <v>1826917</v>
      </c>
      <c r="BH129" s="288">
        <v>1817170</v>
      </c>
      <c r="BI129" s="288">
        <v>1844063</v>
      </c>
      <c r="BJ129" s="288">
        <v>1861885</v>
      </c>
      <c r="BK129" s="288">
        <v>1872416</v>
      </c>
      <c r="BL129" s="288">
        <v>1891128</v>
      </c>
      <c r="BM129" s="288">
        <v>1893369</v>
      </c>
      <c r="BN129" s="288">
        <v>1898036</v>
      </c>
      <c r="BO129" s="288">
        <v>1920510</v>
      </c>
      <c r="BP129" s="288">
        <v>1950606</v>
      </c>
      <c r="BQ129" s="288">
        <v>1949497</v>
      </c>
      <c r="BR129" s="640">
        <v>1955740</v>
      </c>
      <c r="BS129" s="640">
        <v>1930223</v>
      </c>
      <c r="BT129" s="640">
        <v>1911200</v>
      </c>
      <c r="BU129" s="640">
        <v>1952113</v>
      </c>
      <c r="BV129" s="640">
        <v>1942577</v>
      </c>
      <c r="BW129" s="640">
        <v>1919112</v>
      </c>
      <c r="BX129" s="640">
        <v>1925470</v>
      </c>
      <c r="BY129" s="640">
        <v>1929779</v>
      </c>
      <c r="BZ129" s="640">
        <v>1935234</v>
      </c>
      <c r="CA129" s="640">
        <v>1991462</v>
      </c>
      <c r="CB129" s="640">
        <v>1997459</v>
      </c>
      <c r="CC129" s="640">
        <v>2001510</v>
      </c>
      <c r="CD129" s="640">
        <v>2007676</v>
      </c>
      <c r="CE129" s="640">
        <v>2002007</v>
      </c>
      <c r="CF129" s="640">
        <f>'1.COBERTURA  DANE'!F130+'1.COBERTURA  DANE'!H130+'1.COBERTURA  DANE'!J130</f>
        <v>2001412</v>
      </c>
      <c r="CG129" s="241">
        <f t="shared" si="11"/>
        <v>-595</v>
      </c>
      <c r="CH129" s="203">
        <f t="shared" si="12"/>
        <v>-2.9720175803581106E-2</v>
      </c>
      <c r="CI129" s="241">
        <f t="shared" si="13"/>
        <v>-6264</v>
      </c>
      <c r="CJ129" s="203">
        <f t="shared" si="14"/>
        <v>-0.31200253427345848</v>
      </c>
      <c r="CZ129" s="18">
        <v>380</v>
      </c>
      <c r="DA129" s="18">
        <v>9625</v>
      </c>
      <c r="DC129" s="407">
        <v>893</v>
      </c>
      <c r="DD129" s="18" t="s">
        <v>870</v>
      </c>
      <c r="DE129" s="18">
        <v>630</v>
      </c>
      <c r="DF129" s="18">
        <v>606</v>
      </c>
      <c r="DG129" s="18">
        <v>627</v>
      </c>
      <c r="DH129" s="18">
        <v>598</v>
      </c>
    </row>
    <row r="130" spans="1:112" ht="15" customHeight="1" outlineLevel="2">
      <c r="A130" s="84">
        <v>79</v>
      </c>
      <c r="B130" s="27" t="s">
        <v>151</v>
      </c>
      <c r="C130" s="50" t="s">
        <v>69</v>
      </c>
      <c r="D130" s="50">
        <v>16550</v>
      </c>
      <c r="E130" s="50">
        <v>16655</v>
      </c>
      <c r="F130" s="50">
        <v>16857</v>
      </c>
      <c r="G130" s="50">
        <v>17006</v>
      </c>
      <c r="H130" s="50">
        <v>17519</v>
      </c>
      <c r="I130" s="1">
        <v>17445</v>
      </c>
      <c r="J130" s="408">
        <v>17736</v>
      </c>
      <c r="K130" s="288">
        <v>17410</v>
      </c>
      <c r="L130" s="38">
        <v>17115</v>
      </c>
      <c r="M130" s="38">
        <v>17331</v>
      </c>
      <c r="N130" s="38">
        <v>17383</v>
      </c>
      <c r="O130" s="38">
        <v>17682</v>
      </c>
      <c r="P130" s="38">
        <v>18060</v>
      </c>
      <c r="Q130" s="38">
        <v>17962</v>
      </c>
      <c r="R130" s="38">
        <v>17914</v>
      </c>
      <c r="S130" s="38">
        <v>17941</v>
      </c>
      <c r="T130" s="38">
        <v>18044</v>
      </c>
      <c r="U130" s="38">
        <v>18138</v>
      </c>
      <c r="V130" s="132">
        <v>18584</v>
      </c>
      <c r="W130" s="87">
        <v>17645</v>
      </c>
      <c r="X130" s="38">
        <v>17885</v>
      </c>
      <c r="Y130" s="38">
        <v>18353</v>
      </c>
      <c r="Z130" s="38">
        <v>18304</v>
      </c>
      <c r="AA130" s="38">
        <v>18652</v>
      </c>
      <c r="AB130" s="38">
        <v>18908</v>
      </c>
      <c r="AC130" s="38">
        <v>18903</v>
      </c>
      <c r="AD130" s="38">
        <v>18922</v>
      </c>
      <c r="AE130" s="38">
        <v>18755</v>
      </c>
      <c r="AF130" s="38">
        <v>19051</v>
      </c>
      <c r="AG130" s="38">
        <v>19076</v>
      </c>
      <c r="AH130" s="132">
        <v>19210</v>
      </c>
      <c r="AI130" s="87">
        <v>19104</v>
      </c>
      <c r="AJ130" s="38">
        <v>19192</v>
      </c>
      <c r="AK130" s="38">
        <v>18991</v>
      </c>
      <c r="AL130" s="38">
        <v>19236</v>
      </c>
      <c r="AM130" s="38">
        <v>19276</v>
      </c>
      <c r="AN130" s="38">
        <v>19539</v>
      </c>
      <c r="AO130" s="38">
        <v>19815</v>
      </c>
      <c r="AP130" s="38">
        <v>20222</v>
      </c>
      <c r="AQ130" s="38">
        <v>20264</v>
      </c>
      <c r="AR130" s="38">
        <v>20372</v>
      </c>
      <c r="AS130" s="38">
        <v>20372</v>
      </c>
      <c r="AT130" s="132">
        <v>20140</v>
      </c>
      <c r="AU130" s="87">
        <v>19832</v>
      </c>
      <c r="AV130" s="288">
        <v>19806</v>
      </c>
      <c r="AW130" s="288">
        <v>19832</v>
      </c>
      <c r="AX130" s="288">
        <v>19814</v>
      </c>
      <c r="AY130" s="288">
        <v>19848</v>
      </c>
      <c r="AZ130" s="288">
        <v>20092</v>
      </c>
      <c r="BA130" s="288">
        <v>20732</v>
      </c>
      <c r="BB130" s="288">
        <v>20933</v>
      </c>
      <c r="BC130" s="288">
        <v>21184</v>
      </c>
      <c r="BD130" s="288">
        <v>21206</v>
      </c>
      <c r="BE130" s="288">
        <v>20894</v>
      </c>
      <c r="BF130" s="38">
        <v>21062</v>
      </c>
      <c r="BG130" s="87">
        <v>20906</v>
      </c>
      <c r="BH130" s="288">
        <v>20599</v>
      </c>
      <c r="BI130" s="288">
        <v>20764</v>
      </c>
      <c r="BJ130" s="288">
        <v>21101</v>
      </c>
      <c r="BK130" s="288">
        <v>21178</v>
      </c>
      <c r="BL130" s="288">
        <v>21488</v>
      </c>
      <c r="BM130" s="288">
        <v>21672</v>
      </c>
      <c r="BN130" s="288">
        <v>21661</v>
      </c>
      <c r="BO130" s="288">
        <v>21834</v>
      </c>
      <c r="BP130" s="288">
        <v>22083</v>
      </c>
      <c r="BQ130" s="288">
        <v>22089</v>
      </c>
      <c r="BR130" s="640">
        <v>22189</v>
      </c>
      <c r="BS130" s="640">
        <v>21848</v>
      </c>
      <c r="BT130" s="640">
        <v>21721</v>
      </c>
      <c r="BU130" s="640">
        <v>22042</v>
      </c>
      <c r="BV130" s="640">
        <v>21860</v>
      </c>
      <c r="BW130" s="640">
        <v>21613</v>
      </c>
      <c r="BX130" s="640">
        <v>21731</v>
      </c>
      <c r="BY130" s="640">
        <v>21883</v>
      </c>
      <c r="BZ130" s="640">
        <v>21907</v>
      </c>
      <c r="CA130" s="640">
        <v>22380</v>
      </c>
      <c r="CB130" s="640">
        <v>22355</v>
      </c>
      <c r="CC130" s="640">
        <v>22229</v>
      </c>
      <c r="CD130" s="640">
        <v>22343</v>
      </c>
      <c r="CE130" s="640">
        <v>22186</v>
      </c>
      <c r="CF130" s="640">
        <f>'1.COBERTURA  DANE'!F131+'1.COBERTURA  DANE'!H131+'1.COBERTURA  DANE'!J131</f>
        <v>22178</v>
      </c>
      <c r="CG130" s="241">
        <f t="shared" si="11"/>
        <v>-8</v>
      </c>
      <c r="CH130" s="203">
        <f t="shared" si="12"/>
        <v>-3.6058775804561433E-2</v>
      </c>
      <c r="CI130" s="241">
        <f t="shared" si="13"/>
        <v>-165</v>
      </c>
      <c r="CJ130" s="203">
        <f t="shared" si="14"/>
        <v>-0.73848632681376725</v>
      </c>
      <c r="CZ130" s="18">
        <v>631</v>
      </c>
      <c r="DA130" s="18">
        <v>32101</v>
      </c>
      <c r="DC130" s="407">
        <v>895</v>
      </c>
      <c r="DD130" s="18" t="s">
        <v>120</v>
      </c>
      <c r="DE130" s="18">
        <v>2418</v>
      </c>
      <c r="DF130" s="18">
        <v>2498</v>
      </c>
      <c r="DG130" s="18">
        <v>2461</v>
      </c>
      <c r="DH130" s="18">
        <v>2414</v>
      </c>
    </row>
    <row r="131" spans="1:112" ht="15" customHeight="1" outlineLevel="2">
      <c r="A131" s="84">
        <v>88</v>
      </c>
      <c r="B131" s="27" t="s">
        <v>151</v>
      </c>
      <c r="C131" s="9" t="s">
        <v>35</v>
      </c>
      <c r="D131" s="50">
        <v>240314</v>
      </c>
      <c r="E131" s="9">
        <v>242024</v>
      </c>
      <c r="F131" s="50">
        <v>244387</v>
      </c>
      <c r="G131" s="50">
        <v>245556</v>
      </c>
      <c r="H131" s="50">
        <v>248034</v>
      </c>
      <c r="I131" s="1">
        <v>248051</v>
      </c>
      <c r="J131" s="408">
        <v>252989</v>
      </c>
      <c r="K131" s="288">
        <v>248744</v>
      </c>
      <c r="L131" s="38">
        <v>244222</v>
      </c>
      <c r="M131" s="38">
        <v>247949</v>
      </c>
      <c r="N131" s="38">
        <v>249627</v>
      </c>
      <c r="O131" s="38">
        <v>250599</v>
      </c>
      <c r="P131" s="38">
        <v>252489</v>
      </c>
      <c r="Q131" s="38">
        <v>251159</v>
      </c>
      <c r="R131" s="38">
        <v>252427</v>
      </c>
      <c r="S131" s="38">
        <v>251876</v>
      </c>
      <c r="T131" s="38">
        <v>253119</v>
      </c>
      <c r="U131" s="38">
        <v>255074</v>
      </c>
      <c r="V131" s="132">
        <v>259347</v>
      </c>
      <c r="W131" s="87">
        <v>245280</v>
      </c>
      <c r="X131" s="38">
        <v>248338</v>
      </c>
      <c r="Y131" s="38">
        <v>251081</v>
      </c>
      <c r="Z131" s="38">
        <v>251517</v>
      </c>
      <c r="AA131" s="38">
        <v>255611</v>
      </c>
      <c r="AB131" s="38">
        <v>257473</v>
      </c>
      <c r="AC131" s="38">
        <v>257804</v>
      </c>
      <c r="AD131" s="38">
        <v>259217</v>
      </c>
      <c r="AE131" s="38">
        <v>256612</v>
      </c>
      <c r="AF131" s="38">
        <v>257896</v>
      </c>
      <c r="AG131" s="38">
        <v>258973</v>
      </c>
      <c r="AH131" s="132">
        <v>259320</v>
      </c>
      <c r="AI131" s="87">
        <v>253579</v>
      </c>
      <c r="AJ131" s="38">
        <v>253725</v>
      </c>
      <c r="AK131" s="38">
        <v>258096</v>
      </c>
      <c r="AL131" s="38">
        <v>263712</v>
      </c>
      <c r="AM131" s="38">
        <v>264442</v>
      </c>
      <c r="AN131" s="38">
        <v>267343</v>
      </c>
      <c r="AO131" s="38">
        <v>271576</v>
      </c>
      <c r="AP131" s="38">
        <v>277285</v>
      </c>
      <c r="AQ131" s="38">
        <v>277818</v>
      </c>
      <c r="AR131" s="38">
        <v>281000</v>
      </c>
      <c r="AS131" s="38">
        <v>280963</v>
      </c>
      <c r="AT131" s="132">
        <v>280537</v>
      </c>
      <c r="AU131" s="87">
        <v>275199</v>
      </c>
      <c r="AV131" s="288">
        <v>276163</v>
      </c>
      <c r="AW131" s="288">
        <v>275773</v>
      </c>
      <c r="AX131" s="288">
        <v>276691</v>
      </c>
      <c r="AY131" s="288">
        <v>277998</v>
      </c>
      <c r="AZ131" s="288">
        <v>281481</v>
      </c>
      <c r="BA131" s="288">
        <v>285527</v>
      </c>
      <c r="BB131" s="288">
        <v>287586</v>
      </c>
      <c r="BC131" s="288">
        <v>288980</v>
      </c>
      <c r="BD131" s="288">
        <v>290197</v>
      </c>
      <c r="BE131" s="288">
        <v>289464</v>
      </c>
      <c r="BF131" s="38">
        <v>290109</v>
      </c>
      <c r="BG131" s="87">
        <v>283652</v>
      </c>
      <c r="BH131" s="288">
        <v>281200</v>
      </c>
      <c r="BI131" s="288">
        <v>285275</v>
      </c>
      <c r="BJ131" s="288">
        <v>288760</v>
      </c>
      <c r="BK131" s="288">
        <v>290854</v>
      </c>
      <c r="BL131" s="288">
        <v>293493</v>
      </c>
      <c r="BM131" s="288">
        <v>294564</v>
      </c>
      <c r="BN131" s="288">
        <v>295138</v>
      </c>
      <c r="BO131" s="288">
        <v>298846</v>
      </c>
      <c r="BP131" s="288">
        <v>302869</v>
      </c>
      <c r="BQ131" s="288">
        <v>304536</v>
      </c>
      <c r="BR131" s="640">
        <v>307184</v>
      </c>
      <c r="BS131" s="640">
        <v>303222</v>
      </c>
      <c r="BT131" s="640">
        <v>299501</v>
      </c>
      <c r="BU131" s="640">
        <v>306283</v>
      </c>
      <c r="BV131" s="640">
        <v>305473</v>
      </c>
      <c r="BW131" s="640">
        <v>301561</v>
      </c>
      <c r="BX131" s="640">
        <v>303343</v>
      </c>
      <c r="BY131" s="640">
        <v>304257</v>
      </c>
      <c r="BZ131" s="640">
        <v>305045</v>
      </c>
      <c r="CA131" s="640">
        <v>314092</v>
      </c>
      <c r="CB131" s="640">
        <v>314328</v>
      </c>
      <c r="CC131" s="640">
        <v>315366</v>
      </c>
      <c r="CD131" s="640">
        <v>315389</v>
      </c>
      <c r="CE131" s="640">
        <v>313981</v>
      </c>
      <c r="CF131" s="640">
        <f>'1.COBERTURA  DANE'!F132+'1.COBERTURA  DANE'!H132+'1.COBERTURA  DANE'!J132</f>
        <v>314783</v>
      </c>
      <c r="CG131" s="241">
        <f t="shared" si="11"/>
        <v>802</v>
      </c>
      <c r="CH131" s="203">
        <f t="shared" si="12"/>
        <v>0.25542946866211647</v>
      </c>
      <c r="CI131" s="241">
        <f t="shared" si="13"/>
        <v>-606</v>
      </c>
      <c r="CJ131" s="203">
        <f t="shared" si="14"/>
        <v>-0.19214367019775577</v>
      </c>
    </row>
    <row r="132" spans="1:112" ht="15" customHeight="1" outlineLevel="2">
      <c r="A132" s="84">
        <v>129</v>
      </c>
      <c r="B132" s="27" t="s">
        <v>151</v>
      </c>
      <c r="C132" s="50" t="s">
        <v>9</v>
      </c>
      <c r="D132" s="50">
        <v>52781</v>
      </c>
      <c r="E132" s="50">
        <v>53086</v>
      </c>
      <c r="F132" s="50">
        <v>53367</v>
      </c>
      <c r="G132" s="50">
        <v>53504</v>
      </c>
      <c r="H132" s="50">
        <v>54876</v>
      </c>
      <c r="I132" s="1">
        <v>55330</v>
      </c>
      <c r="J132" s="408">
        <v>55990</v>
      </c>
      <c r="K132" s="288">
        <v>55249</v>
      </c>
      <c r="L132" s="38">
        <v>54309</v>
      </c>
      <c r="M132" s="38">
        <v>54923</v>
      </c>
      <c r="N132" s="38">
        <v>55446</v>
      </c>
      <c r="O132" s="38">
        <v>55326</v>
      </c>
      <c r="P132" s="38">
        <v>56131</v>
      </c>
      <c r="Q132" s="38">
        <v>55854</v>
      </c>
      <c r="R132" s="38">
        <v>56142</v>
      </c>
      <c r="S132" s="38">
        <v>56279</v>
      </c>
      <c r="T132" s="38">
        <v>56493</v>
      </c>
      <c r="U132" s="38">
        <v>57012</v>
      </c>
      <c r="V132" s="132">
        <v>57917</v>
      </c>
      <c r="W132" s="87">
        <v>54463</v>
      </c>
      <c r="X132" s="38">
        <v>55542</v>
      </c>
      <c r="Y132" s="38">
        <v>56444</v>
      </c>
      <c r="Z132" s="38">
        <v>56320</v>
      </c>
      <c r="AA132" s="38">
        <v>56816</v>
      </c>
      <c r="AB132" s="38">
        <v>57229</v>
      </c>
      <c r="AC132" s="38">
        <v>57655</v>
      </c>
      <c r="AD132" s="38">
        <v>58172</v>
      </c>
      <c r="AE132" s="38">
        <v>57565</v>
      </c>
      <c r="AF132" s="38">
        <v>58115</v>
      </c>
      <c r="AG132" s="38">
        <v>58614</v>
      </c>
      <c r="AH132" s="132">
        <v>58534</v>
      </c>
      <c r="AI132" s="87">
        <v>56507</v>
      </c>
      <c r="AJ132" s="38">
        <v>56638</v>
      </c>
      <c r="AK132" s="38">
        <v>58322</v>
      </c>
      <c r="AL132" s="38">
        <v>59142</v>
      </c>
      <c r="AM132" s="38">
        <v>59329</v>
      </c>
      <c r="AN132" s="38">
        <v>59807</v>
      </c>
      <c r="AO132" s="38">
        <v>60594</v>
      </c>
      <c r="AP132" s="38">
        <v>61795</v>
      </c>
      <c r="AQ132" s="38">
        <v>61989</v>
      </c>
      <c r="AR132" s="38">
        <v>63074</v>
      </c>
      <c r="AS132" s="38">
        <v>63051</v>
      </c>
      <c r="AT132" s="132">
        <v>62885</v>
      </c>
      <c r="AU132" s="87">
        <v>62075</v>
      </c>
      <c r="AV132" s="288">
        <v>62701</v>
      </c>
      <c r="AW132" s="288">
        <v>62299</v>
      </c>
      <c r="AX132" s="288">
        <v>62412</v>
      </c>
      <c r="AY132" s="288">
        <v>62644</v>
      </c>
      <c r="AZ132" s="288">
        <v>63315</v>
      </c>
      <c r="BA132" s="288">
        <v>64075</v>
      </c>
      <c r="BB132" s="288">
        <v>64376</v>
      </c>
      <c r="BC132" s="288">
        <v>64769</v>
      </c>
      <c r="BD132" s="288">
        <v>64813</v>
      </c>
      <c r="BE132" s="288">
        <v>65207</v>
      </c>
      <c r="BF132" s="38">
        <v>65349</v>
      </c>
      <c r="BG132" s="87">
        <v>63712</v>
      </c>
      <c r="BH132" s="288">
        <v>63790</v>
      </c>
      <c r="BI132" s="288">
        <v>64810</v>
      </c>
      <c r="BJ132" s="288">
        <v>65479</v>
      </c>
      <c r="BK132" s="288">
        <v>65942</v>
      </c>
      <c r="BL132" s="288">
        <v>66654</v>
      </c>
      <c r="BM132" s="288">
        <v>66916</v>
      </c>
      <c r="BN132" s="288">
        <v>66882</v>
      </c>
      <c r="BO132" s="288">
        <v>67986</v>
      </c>
      <c r="BP132" s="288">
        <v>69041</v>
      </c>
      <c r="BQ132" s="288">
        <v>69191</v>
      </c>
      <c r="BR132" s="640">
        <v>69924</v>
      </c>
      <c r="BS132" s="640">
        <v>68877</v>
      </c>
      <c r="BT132" s="640">
        <v>67998</v>
      </c>
      <c r="BU132" s="640">
        <v>69968</v>
      </c>
      <c r="BV132" s="640">
        <v>69894</v>
      </c>
      <c r="BW132" s="640">
        <v>68554</v>
      </c>
      <c r="BX132" s="640">
        <v>69084</v>
      </c>
      <c r="BY132" s="640">
        <v>69331</v>
      </c>
      <c r="BZ132" s="640">
        <v>69750</v>
      </c>
      <c r="CA132" s="640">
        <v>70898</v>
      </c>
      <c r="CB132" s="640">
        <v>71047</v>
      </c>
      <c r="CC132" s="640">
        <v>71236</v>
      </c>
      <c r="CD132" s="640">
        <v>71281</v>
      </c>
      <c r="CE132" s="640">
        <v>71262</v>
      </c>
      <c r="CF132" s="640">
        <f>'1.COBERTURA  DANE'!F133+'1.COBERTURA  DANE'!H133+'1.COBERTURA  DANE'!J133</f>
        <v>71362</v>
      </c>
      <c r="CG132" s="241">
        <f t="shared" si="11"/>
        <v>100</v>
      </c>
      <c r="CH132" s="203">
        <f t="shared" si="12"/>
        <v>0.14032724313098147</v>
      </c>
      <c r="CI132" s="241">
        <f t="shared" si="13"/>
        <v>81</v>
      </c>
      <c r="CJ132" s="203">
        <f t="shared" si="14"/>
        <v>0.11363476943364992</v>
      </c>
    </row>
    <row r="133" spans="1:112" ht="15" customHeight="1" outlineLevel="2">
      <c r="A133" s="84">
        <v>212</v>
      </c>
      <c r="B133" s="27" t="s">
        <v>151</v>
      </c>
      <c r="C133" s="50" t="s">
        <v>38</v>
      </c>
      <c r="D133" s="50">
        <v>32744</v>
      </c>
      <c r="E133" s="50">
        <v>32820</v>
      </c>
      <c r="F133" s="50">
        <v>33140</v>
      </c>
      <c r="G133" s="50">
        <v>33210</v>
      </c>
      <c r="H133" s="50">
        <v>33676</v>
      </c>
      <c r="I133" s="1">
        <v>33578</v>
      </c>
      <c r="J133" s="408">
        <v>34132</v>
      </c>
      <c r="K133" s="288">
        <v>33661</v>
      </c>
      <c r="L133" s="38">
        <v>32811</v>
      </c>
      <c r="M133" s="38">
        <v>33531</v>
      </c>
      <c r="N133" s="38">
        <v>33683</v>
      </c>
      <c r="O133" s="38">
        <v>33827</v>
      </c>
      <c r="P133" s="38">
        <v>34315</v>
      </c>
      <c r="Q133" s="38">
        <v>34160</v>
      </c>
      <c r="R133" s="38">
        <v>34352</v>
      </c>
      <c r="S133" s="38">
        <v>34462</v>
      </c>
      <c r="T133" s="38">
        <v>34644</v>
      </c>
      <c r="U133" s="38">
        <v>34836</v>
      </c>
      <c r="V133" s="132">
        <v>35889</v>
      </c>
      <c r="W133" s="87">
        <v>33417</v>
      </c>
      <c r="X133" s="38">
        <v>34053</v>
      </c>
      <c r="Y133" s="38">
        <v>34913</v>
      </c>
      <c r="Z133" s="38">
        <v>34847</v>
      </c>
      <c r="AA133" s="38">
        <v>35659</v>
      </c>
      <c r="AB133" s="38">
        <v>35892</v>
      </c>
      <c r="AC133" s="38">
        <v>35965</v>
      </c>
      <c r="AD133" s="38">
        <v>36155</v>
      </c>
      <c r="AE133" s="38">
        <v>35779</v>
      </c>
      <c r="AF133" s="38">
        <v>36211</v>
      </c>
      <c r="AG133" s="38">
        <v>36386</v>
      </c>
      <c r="AH133" s="132">
        <v>36462</v>
      </c>
      <c r="AI133" s="87">
        <v>35537</v>
      </c>
      <c r="AJ133" s="38">
        <v>35627</v>
      </c>
      <c r="AK133" s="38">
        <v>35058</v>
      </c>
      <c r="AL133" s="38">
        <v>35729</v>
      </c>
      <c r="AM133" s="38">
        <v>35928</v>
      </c>
      <c r="AN133" s="38">
        <v>36183</v>
      </c>
      <c r="AO133" s="38">
        <v>37254</v>
      </c>
      <c r="AP133" s="38">
        <v>37942</v>
      </c>
      <c r="AQ133" s="38">
        <v>37983</v>
      </c>
      <c r="AR133" s="38">
        <v>38381</v>
      </c>
      <c r="AS133" s="38">
        <v>38403</v>
      </c>
      <c r="AT133" s="132">
        <v>38388</v>
      </c>
      <c r="AU133" s="87">
        <v>39000</v>
      </c>
      <c r="AV133" s="288">
        <v>39385</v>
      </c>
      <c r="AW133" s="288">
        <v>39403</v>
      </c>
      <c r="AX133" s="288">
        <v>39482</v>
      </c>
      <c r="AY133" s="288">
        <v>39603</v>
      </c>
      <c r="AZ133" s="288">
        <v>39940</v>
      </c>
      <c r="BA133" s="288">
        <v>40516</v>
      </c>
      <c r="BB133" s="288">
        <v>40735</v>
      </c>
      <c r="BC133" s="288">
        <v>41007</v>
      </c>
      <c r="BD133" s="288">
        <v>41091</v>
      </c>
      <c r="BE133" s="288">
        <v>41188</v>
      </c>
      <c r="BF133" s="38">
        <v>41378</v>
      </c>
      <c r="BG133" s="87">
        <v>40690</v>
      </c>
      <c r="BH133" s="288">
        <v>40364</v>
      </c>
      <c r="BI133" s="288">
        <v>41086</v>
      </c>
      <c r="BJ133" s="288">
        <v>41504</v>
      </c>
      <c r="BK133" s="288">
        <v>41765</v>
      </c>
      <c r="BL133" s="288">
        <v>42120</v>
      </c>
      <c r="BM133" s="288">
        <v>42225</v>
      </c>
      <c r="BN133" s="288">
        <v>42280</v>
      </c>
      <c r="BO133" s="288">
        <v>42787</v>
      </c>
      <c r="BP133" s="288">
        <v>43431</v>
      </c>
      <c r="BQ133" s="288">
        <v>43528</v>
      </c>
      <c r="BR133" s="640">
        <v>43638</v>
      </c>
      <c r="BS133" s="640">
        <v>43033</v>
      </c>
      <c r="BT133" s="640">
        <v>42397</v>
      </c>
      <c r="BU133" s="640">
        <v>43661</v>
      </c>
      <c r="BV133" s="640">
        <v>43658</v>
      </c>
      <c r="BW133" s="640">
        <v>42873</v>
      </c>
      <c r="BX133" s="640">
        <v>43250</v>
      </c>
      <c r="BY133" s="640">
        <v>43443</v>
      </c>
      <c r="BZ133" s="640">
        <v>43909</v>
      </c>
      <c r="CA133" s="640">
        <v>44282</v>
      </c>
      <c r="CB133" s="640">
        <v>44379</v>
      </c>
      <c r="CC133" s="640">
        <v>44542</v>
      </c>
      <c r="CD133" s="640">
        <v>44511</v>
      </c>
      <c r="CE133" s="640">
        <v>44389</v>
      </c>
      <c r="CF133" s="640">
        <f>'1.COBERTURA  DANE'!F134+'1.COBERTURA  DANE'!H134+'1.COBERTURA  DANE'!J134</f>
        <v>44285</v>
      </c>
      <c r="CG133" s="241">
        <f t="shared" ref="CG133:CG138" si="18">CF133-CE133</f>
        <v>-104</v>
      </c>
      <c r="CH133" s="203">
        <f t="shared" ref="CH133:CH138" si="19">(CG133/CE133)*100</f>
        <v>-0.23429227961882451</v>
      </c>
      <c r="CI133" s="241">
        <f t="shared" ref="CI133:CI138" si="20">CF133-CD133</f>
        <v>-226</v>
      </c>
      <c r="CJ133" s="203">
        <f t="shared" ref="CJ133:CJ138" si="21">CI133/CD133*100</f>
        <v>-0.50773965985936054</v>
      </c>
    </row>
    <row r="134" spans="1:112" ht="15" customHeight="1" outlineLevel="2">
      <c r="A134" s="84">
        <v>266</v>
      </c>
      <c r="B134" s="27" t="s">
        <v>151</v>
      </c>
      <c r="C134" s="50" t="s">
        <v>40</v>
      </c>
      <c r="D134" s="50">
        <v>131115</v>
      </c>
      <c r="E134" s="50">
        <v>131345</v>
      </c>
      <c r="F134" s="50">
        <v>132164</v>
      </c>
      <c r="G134" s="50">
        <v>132602</v>
      </c>
      <c r="H134" s="50">
        <v>133786</v>
      </c>
      <c r="I134" s="1">
        <v>133733</v>
      </c>
      <c r="J134" s="408">
        <v>135048</v>
      </c>
      <c r="K134" s="288">
        <v>133167</v>
      </c>
      <c r="L134" s="38">
        <v>131318</v>
      </c>
      <c r="M134" s="38">
        <v>132821</v>
      </c>
      <c r="N134" s="38">
        <v>134089</v>
      </c>
      <c r="O134" s="38">
        <v>134213</v>
      </c>
      <c r="P134" s="38">
        <v>135080</v>
      </c>
      <c r="Q134" s="38">
        <v>134259</v>
      </c>
      <c r="R134" s="38">
        <v>134215</v>
      </c>
      <c r="S134" s="38">
        <v>134362</v>
      </c>
      <c r="T134" s="38">
        <v>134948</v>
      </c>
      <c r="U134" s="38">
        <v>135832</v>
      </c>
      <c r="V134" s="132">
        <v>138445</v>
      </c>
      <c r="W134" s="87">
        <v>132067</v>
      </c>
      <c r="X134" s="38">
        <v>133387</v>
      </c>
      <c r="Y134" s="38">
        <v>134906</v>
      </c>
      <c r="Z134" s="38">
        <v>134654</v>
      </c>
      <c r="AA134" s="38">
        <v>137215</v>
      </c>
      <c r="AB134" s="38">
        <v>137883</v>
      </c>
      <c r="AC134" s="38">
        <v>138205</v>
      </c>
      <c r="AD134" s="38">
        <v>138989</v>
      </c>
      <c r="AE134" s="38">
        <v>137600</v>
      </c>
      <c r="AF134" s="38">
        <v>138587</v>
      </c>
      <c r="AG134" s="38">
        <v>138518</v>
      </c>
      <c r="AH134" s="132">
        <v>138708</v>
      </c>
      <c r="AI134" s="87">
        <v>137143</v>
      </c>
      <c r="AJ134" s="38">
        <v>137020</v>
      </c>
      <c r="AK134" s="38">
        <v>139830</v>
      </c>
      <c r="AL134" s="38">
        <v>142349</v>
      </c>
      <c r="AM134" s="38">
        <v>142349</v>
      </c>
      <c r="AN134" s="38">
        <v>143334</v>
      </c>
      <c r="AO134" s="38">
        <v>145432</v>
      </c>
      <c r="AP134" s="38">
        <v>144527</v>
      </c>
      <c r="AQ134" s="38">
        <v>144959</v>
      </c>
      <c r="AR134" s="38">
        <v>146381</v>
      </c>
      <c r="AS134" s="38">
        <v>146544</v>
      </c>
      <c r="AT134" s="132">
        <v>145685</v>
      </c>
      <c r="AU134" s="87">
        <v>144724</v>
      </c>
      <c r="AV134" s="288">
        <v>146047</v>
      </c>
      <c r="AW134" s="288">
        <v>145791</v>
      </c>
      <c r="AX134" s="288">
        <v>146668</v>
      </c>
      <c r="AY134" s="288">
        <v>146912</v>
      </c>
      <c r="AZ134" s="288">
        <v>147824</v>
      </c>
      <c r="BA134" s="288">
        <v>149190</v>
      </c>
      <c r="BB134" s="288">
        <v>149854</v>
      </c>
      <c r="BC134" s="288">
        <v>150156</v>
      </c>
      <c r="BD134" s="288">
        <v>150688</v>
      </c>
      <c r="BE134" s="288">
        <v>151100</v>
      </c>
      <c r="BF134" s="38">
        <v>151380</v>
      </c>
      <c r="BG134" s="87">
        <v>148775</v>
      </c>
      <c r="BH134" s="288">
        <v>148519</v>
      </c>
      <c r="BI134" s="288">
        <v>150579</v>
      </c>
      <c r="BJ134" s="288">
        <v>151889</v>
      </c>
      <c r="BK134" s="288">
        <v>152415</v>
      </c>
      <c r="BL134" s="288">
        <v>153503</v>
      </c>
      <c r="BM134" s="288">
        <v>153812</v>
      </c>
      <c r="BN134" s="288">
        <v>153881</v>
      </c>
      <c r="BO134" s="288">
        <v>155572</v>
      </c>
      <c r="BP134" s="288">
        <v>157224</v>
      </c>
      <c r="BQ134" s="288">
        <v>157198</v>
      </c>
      <c r="BR134" s="640">
        <v>159330</v>
      </c>
      <c r="BS134" s="640">
        <v>157334</v>
      </c>
      <c r="BT134" s="640">
        <v>155764</v>
      </c>
      <c r="BU134" s="640">
        <v>158293</v>
      </c>
      <c r="BV134" s="640">
        <v>157720</v>
      </c>
      <c r="BW134" s="640">
        <v>156298</v>
      </c>
      <c r="BX134" s="640">
        <v>156590</v>
      </c>
      <c r="BY134" s="640">
        <v>156672</v>
      </c>
      <c r="BZ134" s="640">
        <v>156888</v>
      </c>
      <c r="CA134" s="640">
        <v>159213</v>
      </c>
      <c r="CB134" s="640">
        <v>159292</v>
      </c>
      <c r="CC134" s="640">
        <v>160261</v>
      </c>
      <c r="CD134" s="640">
        <v>157991</v>
      </c>
      <c r="CE134" s="640">
        <v>156295</v>
      </c>
      <c r="CF134" s="640">
        <f>'1.COBERTURA  DANE'!F135+'1.COBERTURA  DANE'!H135+'1.COBERTURA  DANE'!J135</f>
        <v>156599</v>
      </c>
      <c r="CG134" s="241">
        <f t="shared" si="18"/>
        <v>304</v>
      </c>
      <c r="CH134" s="203">
        <f t="shared" si="19"/>
        <v>0.19450398285293835</v>
      </c>
      <c r="CI134" s="241">
        <f t="shared" si="20"/>
        <v>-1392</v>
      </c>
      <c r="CJ134" s="203">
        <f t="shared" si="21"/>
        <v>-0.88106284535195045</v>
      </c>
    </row>
    <row r="135" spans="1:112" ht="15" customHeight="1" outlineLevel="2">
      <c r="A135" s="84">
        <v>308</v>
      </c>
      <c r="B135" s="27" t="s">
        <v>151</v>
      </c>
      <c r="C135" s="50" t="s">
        <v>42</v>
      </c>
      <c r="D135" s="50">
        <v>28147</v>
      </c>
      <c r="E135" s="50">
        <v>27889</v>
      </c>
      <c r="F135" s="50">
        <v>28291</v>
      </c>
      <c r="G135" s="50">
        <v>28339</v>
      </c>
      <c r="H135" s="50">
        <v>28464</v>
      </c>
      <c r="I135" s="1">
        <v>28529</v>
      </c>
      <c r="J135" s="408">
        <v>28973</v>
      </c>
      <c r="K135" s="288">
        <v>28573</v>
      </c>
      <c r="L135" s="38">
        <v>28088</v>
      </c>
      <c r="M135" s="38">
        <v>28383</v>
      </c>
      <c r="N135" s="38">
        <v>28634</v>
      </c>
      <c r="O135" s="38">
        <v>28587</v>
      </c>
      <c r="P135" s="38">
        <v>29050</v>
      </c>
      <c r="Q135" s="38">
        <v>28863</v>
      </c>
      <c r="R135" s="38">
        <v>28987</v>
      </c>
      <c r="S135" s="38">
        <v>29048</v>
      </c>
      <c r="T135" s="38">
        <v>29103</v>
      </c>
      <c r="U135" s="38">
        <v>29353</v>
      </c>
      <c r="V135" s="132">
        <v>29896</v>
      </c>
      <c r="W135" s="87">
        <v>28606</v>
      </c>
      <c r="X135" s="38">
        <v>28724</v>
      </c>
      <c r="Y135" s="38">
        <v>29312</v>
      </c>
      <c r="Z135" s="38">
        <v>29193</v>
      </c>
      <c r="AA135" s="38">
        <v>29506</v>
      </c>
      <c r="AB135" s="38">
        <v>29658</v>
      </c>
      <c r="AC135" s="38">
        <v>29767</v>
      </c>
      <c r="AD135" s="38">
        <v>29877</v>
      </c>
      <c r="AE135" s="38">
        <v>29558</v>
      </c>
      <c r="AF135" s="38">
        <v>29872</v>
      </c>
      <c r="AG135" s="38">
        <v>29935</v>
      </c>
      <c r="AH135" s="132">
        <v>29859</v>
      </c>
      <c r="AI135" s="87">
        <v>29442</v>
      </c>
      <c r="AJ135" s="38">
        <v>29447</v>
      </c>
      <c r="AK135" s="38">
        <v>29688</v>
      </c>
      <c r="AL135" s="38">
        <v>29920</v>
      </c>
      <c r="AM135" s="38">
        <v>29996</v>
      </c>
      <c r="AN135" s="38">
        <v>30243</v>
      </c>
      <c r="AO135" s="38">
        <v>30597</v>
      </c>
      <c r="AP135" s="38">
        <v>31084</v>
      </c>
      <c r="AQ135" s="38">
        <v>31102</v>
      </c>
      <c r="AR135" s="38">
        <v>31414</v>
      </c>
      <c r="AS135" s="38">
        <v>31542</v>
      </c>
      <c r="AT135" s="132">
        <v>31362</v>
      </c>
      <c r="AU135" s="87">
        <v>31128</v>
      </c>
      <c r="AV135" s="288">
        <v>31110</v>
      </c>
      <c r="AW135" s="288">
        <v>31113</v>
      </c>
      <c r="AX135" s="288">
        <v>31182</v>
      </c>
      <c r="AY135" s="288">
        <v>31383</v>
      </c>
      <c r="AZ135" s="288">
        <v>31534</v>
      </c>
      <c r="BA135" s="288">
        <v>31986</v>
      </c>
      <c r="BB135" s="288">
        <v>32176</v>
      </c>
      <c r="BC135" s="288">
        <v>32291</v>
      </c>
      <c r="BD135" s="288">
        <v>32406</v>
      </c>
      <c r="BE135" s="288">
        <v>32540</v>
      </c>
      <c r="BF135" s="38">
        <v>32469</v>
      </c>
      <c r="BG135" s="87">
        <v>32103</v>
      </c>
      <c r="BH135" s="288">
        <v>31997</v>
      </c>
      <c r="BI135" s="288">
        <v>32185</v>
      </c>
      <c r="BJ135" s="288">
        <v>32542</v>
      </c>
      <c r="BK135" s="288">
        <v>32743</v>
      </c>
      <c r="BL135" s="288">
        <v>33021</v>
      </c>
      <c r="BM135" s="288">
        <v>33071</v>
      </c>
      <c r="BN135" s="288">
        <v>33048</v>
      </c>
      <c r="BO135" s="288">
        <v>33406</v>
      </c>
      <c r="BP135" s="288">
        <v>33881</v>
      </c>
      <c r="BQ135" s="288">
        <v>34027</v>
      </c>
      <c r="BR135" s="640">
        <v>34323</v>
      </c>
      <c r="BS135" s="640">
        <v>33881</v>
      </c>
      <c r="BT135" s="640">
        <v>33601</v>
      </c>
      <c r="BU135" s="640">
        <v>34267</v>
      </c>
      <c r="BV135" s="640">
        <v>34137</v>
      </c>
      <c r="BW135" s="640">
        <v>33733</v>
      </c>
      <c r="BX135" s="640">
        <v>33860</v>
      </c>
      <c r="BY135" s="640">
        <v>33935</v>
      </c>
      <c r="BZ135" s="640">
        <v>34183</v>
      </c>
      <c r="CA135" s="640">
        <v>34311</v>
      </c>
      <c r="CB135" s="640">
        <v>34346</v>
      </c>
      <c r="CC135" s="640">
        <v>34374</v>
      </c>
      <c r="CD135" s="640">
        <v>34374</v>
      </c>
      <c r="CE135" s="640">
        <v>34272</v>
      </c>
      <c r="CF135" s="640">
        <f>'1.COBERTURA  DANE'!F136+'1.COBERTURA  DANE'!H136+'1.COBERTURA  DANE'!J136</f>
        <v>34411</v>
      </c>
      <c r="CG135" s="241">
        <f t="shared" si="18"/>
        <v>139</v>
      </c>
      <c r="CH135" s="203">
        <f t="shared" si="19"/>
        <v>0.40557889822595711</v>
      </c>
      <c r="CI135" s="241">
        <f t="shared" si="20"/>
        <v>37</v>
      </c>
      <c r="CJ135" s="203">
        <f t="shared" si="21"/>
        <v>0.10763949496712631</v>
      </c>
    </row>
    <row r="136" spans="1:112" ht="15" customHeight="1" outlineLevel="2">
      <c r="A136" s="84">
        <v>360</v>
      </c>
      <c r="B136" s="27" t="s">
        <v>151</v>
      </c>
      <c r="C136" s="54" t="s">
        <v>231</v>
      </c>
      <c r="D136" s="50">
        <v>221473</v>
      </c>
      <c r="E136" s="50">
        <v>221548</v>
      </c>
      <c r="F136" s="50">
        <v>223246</v>
      </c>
      <c r="G136" s="50">
        <v>224113</v>
      </c>
      <c r="H136" s="50">
        <v>228827</v>
      </c>
      <c r="I136" s="1">
        <v>229332</v>
      </c>
      <c r="J136" s="408">
        <v>232691</v>
      </c>
      <c r="K136" s="288">
        <v>228666</v>
      </c>
      <c r="L136" s="38">
        <v>223201</v>
      </c>
      <c r="M136" s="38">
        <v>226230</v>
      </c>
      <c r="N136" s="38">
        <v>227274</v>
      </c>
      <c r="O136" s="38">
        <v>228466</v>
      </c>
      <c r="P136" s="38">
        <v>230732</v>
      </c>
      <c r="Q136" s="38">
        <v>229686</v>
      </c>
      <c r="R136" s="38">
        <v>230980</v>
      </c>
      <c r="S136" s="38">
        <v>231105</v>
      </c>
      <c r="T136" s="38">
        <v>231293</v>
      </c>
      <c r="U136" s="38">
        <v>232838</v>
      </c>
      <c r="V136" s="132">
        <v>235605</v>
      </c>
      <c r="W136" s="87">
        <v>221424</v>
      </c>
      <c r="X136" s="38">
        <v>224696</v>
      </c>
      <c r="Y136" s="38">
        <v>227394</v>
      </c>
      <c r="Z136" s="38">
        <v>227337</v>
      </c>
      <c r="AA136" s="38">
        <v>230836</v>
      </c>
      <c r="AB136" s="38">
        <v>232342</v>
      </c>
      <c r="AC136" s="38">
        <v>232814</v>
      </c>
      <c r="AD136" s="38">
        <v>234241</v>
      </c>
      <c r="AE136" s="38">
        <v>231859</v>
      </c>
      <c r="AF136" s="38">
        <v>233389</v>
      </c>
      <c r="AG136" s="38">
        <v>234437</v>
      </c>
      <c r="AH136" s="132">
        <v>234612</v>
      </c>
      <c r="AI136" s="87">
        <v>227641</v>
      </c>
      <c r="AJ136" s="38">
        <v>227929</v>
      </c>
      <c r="AK136" s="38">
        <v>236036</v>
      </c>
      <c r="AL136" s="38">
        <v>240378</v>
      </c>
      <c r="AM136" s="38">
        <v>240671</v>
      </c>
      <c r="AN136" s="38">
        <v>242802</v>
      </c>
      <c r="AO136" s="38">
        <v>246042</v>
      </c>
      <c r="AP136" s="38">
        <v>251174</v>
      </c>
      <c r="AQ136" s="38">
        <v>251417</v>
      </c>
      <c r="AR136" s="38">
        <v>256656</v>
      </c>
      <c r="AS136" s="38">
        <v>256039</v>
      </c>
      <c r="AT136" s="132">
        <v>255801</v>
      </c>
      <c r="AU136" s="87">
        <v>249660</v>
      </c>
      <c r="AV136" s="288">
        <v>251303</v>
      </c>
      <c r="AW136" s="288">
        <v>249875</v>
      </c>
      <c r="AX136" s="288">
        <v>249757</v>
      </c>
      <c r="AY136" s="288">
        <v>249755</v>
      </c>
      <c r="AZ136" s="288">
        <v>252394</v>
      </c>
      <c r="BA136" s="288">
        <v>254648</v>
      </c>
      <c r="BB136" s="288">
        <v>255967</v>
      </c>
      <c r="BC136" s="288">
        <v>256661</v>
      </c>
      <c r="BD136" s="288">
        <v>256876</v>
      </c>
      <c r="BE136" s="288">
        <v>256633</v>
      </c>
      <c r="BF136" s="38">
        <v>256168</v>
      </c>
      <c r="BG136" s="87">
        <v>247694</v>
      </c>
      <c r="BH136" s="288">
        <v>246662</v>
      </c>
      <c r="BI136" s="288">
        <v>250664</v>
      </c>
      <c r="BJ136" s="288">
        <v>252943</v>
      </c>
      <c r="BK136" s="288">
        <v>254248</v>
      </c>
      <c r="BL136" s="288">
        <v>256659</v>
      </c>
      <c r="BM136" s="288">
        <v>257054</v>
      </c>
      <c r="BN136" s="288">
        <v>257278</v>
      </c>
      <c r="BO136" s="288">
        <v>260823</v>
      </c>
      <c r="BP136" s="288">
        <v>264037</v>
      </c>
      <c r="BQ136" s="288">
        <v>263538</v>
      </c>
      <c r="BR136" s="640">
        <v>266599</v>
      </c>
      <c r="BS136" s="640">
        <v>263074</v>
      </c>
      <c r="BT136" s="640">
        <v>259795</v>
      </c>
      <c r="BU136" s="640">
        <v>265703</v>
      </c>
      <c r="BV136" s="640">
        <v>265414</v>
      </c>
      <c r="BW136" s="640">
        <v>261636</v>
      </c>
      <c r="BX136" s="640">
        <v>262901</v>
      </c>
      <c r="BY136" s="640">
        <v>263504</v>
      </c>
      <c r="BZ136" s="640">
        <v>264037</v>
      </c>
      <c r="CA136" s="640">
        <v>270019</v>
      </c>
      <c r="CB136" s="640">
        <v>270719</v>
      </c>
      <c r="CC136" s="640">
        <v>271377</v>
      </c>
      <c r="CD136" s="640">
        <v>270930</v>
      </c>
      <c r="CE136" s="640">
        <v>269906</v>
      </c>
      <c r="CF136" s="640">
        <f>'1.COBERTURA  DANE'!F137+'1.COBERTURA  DANE'!H137+'1.COBERTURA  DANE'!J137</f>
        <v>270529</v>
      </c>
      <c r="CG136" s="241">
        <f t="shared" si="18"/>
        <v>623</v>
      </c>
      <c r="CH136" s="203">
        <f t="shared" si="19"/>
        <v>0.23082110067949585</v>
      </c>
      <c r="CI136" s="241">
        <f t="shared" si="20"/>
        <v>-401</v>
      </c>
      <c r="CJ136" s="203">
        <f t="shared" si="21"/>
        <v>-0.14800871073709077</v>
      </c>
    </row>
    <row r="137" spans="1:112" ht="15" customHeight="1" outlineLevel="2">
      <c r="A137" s="84">
        <v>380</v>
      </c>
      <c r="B137" s="27" t="s">
        <v>151</v>
      </c>
      <c r="C137" s="50" t="s">
        <v>46</v>
      </c>
      <c r="D137" s="50">
        <v>10185</v>
      </c>
      <c r="E137" s="50">
        <v>10179</v>
      </c>
      <c r="F137" s="50">
        <v>10352</v>
      </c>
      <c r="G137" s="50">
        <v>10305</v>
      </c>
      <c r="H137" s="50">
        <v>9869</v>
      </c>
      <c r="I137" s="1">
        <v>9601</v>
      </c>
      <c r="J137" s="408">
        <v>9625</v>
      </c>
      <c r="K137" s="288">
        <v>9584</v>
      </c>
      <c r="L137" s="38">
        <v>9526</v>
      </c>
      <c r="M137" s="38">
        <v>9642</v>
      </c>
      <c r="N137" s="38">
        <v>9608</v>
      </c>
      <c r="O137" s="38">
        <v>9670</v>
      </c>
      <c r="P137" s="38">
        <v>9916</v>
      </c>
      <c r="Q137" s="38">
        <v>9825</v>
      </c>
      <c r="R137" s="38">
        <v>9839</v>
      </c>
      <c r="S137" s="38">
        <v>9770</v>
      </c>
      <c r="T137" s="38">
        <v>9840</v>
      </c>
      <c r="U137" s="38">
        <v>9912</v>
      </c>
      <c r="V137" s="132">
        <v>10214</v>
      </c>
      <c r="W137" s="87">
        <v>9755</v>
      </c>
      <c r="X137" s="38">
        <v>9835</v>
      </c>
      <c r="Y137" s="38">
        <v>10129</v>
      </c>
      <c r="Z137" s="38">
        <v>10126</v>
      </c>
      <c r="AA137" s="38">
        <v>10269</v>
      </c>
      <c r="AB137" s="38">
        <v>10355</v>
      </c>
      <c r="AC137" s="38">
        <v>10047</v>
      </c>
      <c r="AD137" s="38">
        <v>10048</v>
      </c>
      <c r="AE137" s="38">
        <v>9817</v>
      </c>
      <c r="AF137" s="38">
        <v>9776</v>
      </c>
      <c r="AG137" s="38">
        <v>9806</v>
      </c>
      <c r="AH137" s="132">
        <v>9806</v>
      </c>
      <c r="AI137" s="87">
        <v>9759</v>
      </c>
      <c r="AJ137" s="38">
        <v>9795</v>
      </c>
      <c r="AK137" s="38">
        <v>7132</v>
      </c>
      <c r="AL137" s="38">
        <v>7337</v>
      </c>
      <c r="AM137" s="38">
        <v>7451</v>
      </c>
      <c r="AN137" s="38">
        <v>7610</v>
      </c>
      <c r="AO137" s="38">
        <v>7588</v>
      </c>
      <c r="AP137" s="38">
        <v>7769</v>
      </c>
      <c r="AQ137" s="38">
        <v>7869</v>
      </c>
      <c r="AR137" s="38">
        <v>7373</v>
      </c>
      <c r="AS137" s="38">
        <v>7559</v>
      </c>
      <c r="AT137" s="132">
        <v>7277</v>
      </c>
      <c r="AU137" s="87">
        <v>9217</v>
      </c>
      <c r="AV137" s="288">
        <v>9158</v>
      </c>
      <c r="AW137" s="288">
        <v>9238</v>
      </c>
      <c r="AX137" s="288">
        <v>9279</v>
      </c>
      <c r="AY137" s="288">
        <v>9175</v>
      </c>
      <c r="AZ137" s="288">
        <v>9147</v>
      </c>
      <c r="BA137" s="288">
        <v>9321</v>
      </c>
      <c r="BB137" s="288">
        <v>9378</v>
      </c>
      <c r="BC137" s="288">
        <v>9417</v>
      </c>
      <c r="BD137" s="288">
        <v>9513</v>
      </c>
      <c r="BE137" s="288">
        <v>9501</v>
      </c>
      <c r="BF137" s="38">
        <v>9863</v>
      </c>
      <c r="BG137" s="87">
        <v>10583</v>
      </c>
      <c r="BH137" s="288">
        <v>10685</v>
      </c>
      <c r="BI137" s="288">
        <v>10754</v>
      </c>
      <c r="BJ137" s="288">
        <v>10795</v>
      </c>
      <c r="BK137" s="288">
        <v>10898</v>
      </c>
      <c r="BL137" s="288">
        <v>11033</v>
      </c>
      <c r="BM137" s="288">
        <v>11097</v>
      </c>
      <c r="BN137" s="288">
        <v>11123</v>
      </c>
      <c r="BO137" s="288">
        <v>10926</v>
      </c>
      <c r="BP137" s="288">
        <v>10975</v>
      </c>
      <c r="BQ137" s="288">
        <v>10943</v>
      </c>
      <c r="BR137" s="640">
        <v>10579</v>
      </c>
      <c r="BS137" s="640">
        <v>10467</v>
      </c>
      <c r="BT137" s="640">
        <v>10466</v>
      </c>
      <c r="BU137" s="640">
        <v>10565</v>
      </c>
      <c r="BV137" s="640">
        <v>10457</v>
      </c>
      <c r="BW137" s="640">
        <v>10433</v>
      </c>
      <c r="BX137" s="640">
        <v>10471</v>
      </c>
      <c r="BY137" s="640">
        <v>10457</v>
      </c>
      <c r="BZ137" s="640">
        <v>10670</v>
      </c>
      <c r="CA137" s="640">
        <v>9502</v>
      </c>
      <c r="CB137" s="640">
        <v>9387</v>
      </c>
      <c r="CC137" s="640">
        <v>9220</v>
      </c>
      <c r="CD137" s="640">
        <v>9150</v>
      </c>
      <c r="CE137" s="640">
        <v>8936</v>
      </c>
      <c r="CF137" s="640">
        <f>'1.COBERTURA  DANE'!F138+'1.COBERTURA  DANE'!H138+'1.COBERTURA  DANE'!J138</f>
        <v>8524</v>
      </c>
      <c r="CG137" s="241">
        <f t="shared" si="18"/>
        <v>-412</v>
      </c>
      <c r="CH137" s="203">
        <f t="shared" si="19"/>
        <v>-4.6105640107430617</v>
      </c>
      <c r="CI137" s="241">
        <f t="shared" si="20"/>
        <v>-626</v>
      </c>
      <c r="CJ137" s="203">
        <f t="shared" si="21"/>
        <v>-6.8415300546448092</v>
      </c>
    </row>
    <row r="138" spans="1:112" ht="15" customHeight="1" outlineLevel="2" thickBot="1">
      <c r="A138" s="84">
        <v>631</v>
      </c>
      <c r="B138" s="27" t="s">
        <v>151</v>
      </c>
      <c r="C138" s="50" t="s">
        <v>90</v>
      </c>
      <c r="D138" s="50">
        <v>27378</v>
      </c>
      <c r="E138" s="50">
        <v>28351</v>
      </c>
      <c r="F138" s="50">
        <v>28536</v>
      </c>
      <c r="G138" s="50">
        <v>29071</v>
      </c>
      <c r="H138" s="50">
        <v>31240</v>
      </c>
      <c r="I138" s="1">
        <v>31537</v>
      </c>
      <c r="J138" s="408">
        <v>32101</v>
      </c>
      <c r="K138" s="289">
        <v>31735</v>
      </c>
      <c r="L138" s="253">
        <v>31558</v>
      </c>
      <c r="M138" s="253">
        <v>32041</v>
      </c>
      <c r="N138" s="253">
        <v>32199</v>
      </c>
      <c r="O138" s="253">
        <v>32473</v>
      </c>
      <c r="P138" s="253">
        <v>32770</v>
      </c>
      <c r="Q138" s="253">
        <v>32700</v>
      </c>
      <c r="R138" s="253">
        <v>32773</v>
      </c>
      <c r="S138" s="253">
        <v>32913</v>
      </c>
      <c r="T138" s="253">
        <v>33117</v>
      </c>
      <c r="U138" s="253">
        <v>33355</v>
      </c>
      <c r="V138" s="256">
        <v>33815</v>
      </c>
      <c r="W138" s="252">
        <v>32503</v>
      </c>
      <c r="X138" s="253">
        <v>32806</v>
      </c>
      <c r="Y138" s="253">
        <v>33197</v>
      </c>
      <c r="Z138" s="253">
        <v>33249</v>
      </c>
      <c r="AA138" s="253">
        <v>33708</v>
      </c>
      <c r="AB138" s="253">
        <v>33827</v>
      </c>
      <c r="AC138" s="253">
        <v>34053</v>
      </c>
      <c r="AD138" s="253">
        <v>34477</v>
      </c>
      <c r="AE138" s="253">
        <v>34266</v>
      </c>
      <c r="AF138" s="253">
        <v>34617</v>
      </c>
      <c r="AG138" s="253">
        <v>34670</v>
      </c>
      <c r="AH138" s="256">
        <v>34669</v>
      </c>
      <c r="AI138" s="252">
        <v>34320</v>
      </c>
      <c r="AJ138" s="253">
        <v>34283</v>
      </c>
      <c r="AK138" s="253">
        <v>33254</v>
      </c>
      <c r="AL138" s="253">
        <v>33752</v>
      </c>
      <c r="AM138" s="253">
        <v>34003</v>
      </c>
      <c r="AN138" s="253">
        <v>34328</v>
      </c>
      <c r="AO138" s="253">
        <v>34837</v>
      </c>
      <c r="AP138" s="253">
        <v>36009</v>
      </c>
      <c r="AQ138" s="253">
        <v>36341</v>
      </c>
      <c r="AR138" s="253">
        <v>38787</v>
      </c>
      <c r="AS138" s="253">
        <v>38969</v>
      </c>
      <c r="AT138" s="256">
        <v>39548</v>
      </c>
      <c r="AU138" s="252">
        <v>40033</v>
      </c>
      <c r="AV138" s="289">
        <v>40665</v>
      </c>
      <c r="AW138" s="289">
        <v>40516</v>
      </c>
      <c r="AX138" s="289">
        <v>40811</v>
      </c>
      <c r="AY138" s="289">
        <v>41217</v>
      </c>
      <c r="AZ138" s="289">
        <v>41689</v>
      </c>
      <c r="BA138" s="289">
        <v>42278</v>
      </c>
      <c r="BB138" s="289">
        <v>42622</v>
      </c>
      <c r="BC138" s="289">
        <v>42979</v>
      </c>
      <c r="BD138" s="289">
        <v>43210</v>
      </c>
      <c r="BE138" s="289">
        <v>43428</v>
      </c>
      <c r="BF138" s="253">
        <v>44022</v>
      </c>
      <c r="BG138" s="252">
        <v>44049</v>
      </c>
      <c r="BH138" s="289">
        <v>44462</v>
      </c>
      <c r="BI138" s="289">
        <v>45447</v>
      </c>
      <c r="BJ138" s="289">
        <v>46245</v>
      </c>
      <c r="BK138" s="289">
        <v>46584</v>
      </c>
      <c r="BL138" s="289">
        <v>47461</v>
      </c>
      <c r="BM138" s="289">
        <v>47755</v>
      </c>
      <c r="BN138" s="289">
        <v>47984</v>
      </c>
      <c r="BO138" s="289">
        <v>48884</v>
      </c>
      <c r="BP138" s="289">
        <v>49796</v>
      </c>
      <c r="BQ138" s="289">
        <v>49990</v>
      </c>
      <c r="BR138" s="641">
        <v>49101</v>
      </c>
      <c r="BS138" s="641">
        <v>48767</v>
      </c>
      <c r="BT138" s="641">
        <v>48482</v>
      </c>
      <c r="BU138" s="641">
        <v>50024</v>
      </c>
      <c r="BV138" s="641">
        <v>50413</v>
      </c>
      <c r="BW138" s="694">
        <v>49772</v>
      </c>
      <c r="BX138" s="640">
        <v>50247</v>
      </c>
      <c r="BY138" s="640">
        <v>50603</v>
      </c>
      <c r="BZ138" s="640">
        <v>50896</v>
      </c>
      <c r="CA138" s="640">
        <v>52293</v>
      </c>
      <c r="CB138" s="640">
        <v>52846</v>
      </c>
      <c r="CC138" s="640">
        <v>53492</v>
      </c>
      <c r="CD138" s="640">
        <v>53293</v>
      </c>
      <c r="CE138" s="640">
        <v>53191</v>
      </c>
      <c r="CF138" s="640">
        <f>'1.COBERTURA  DANE'!F139+'1.COBERTURA  DANE'!H139+'1.COBERTURA  DANE'!J139</f>
        <v>52937</v>
      </c>
      <c r="CG138" s="241">
        <f t="shared" si="18"/>
        <v>-254</v>
      </c>
      <c r="CH138" s="203">
        <f t="shared" si="19"/>
        <v>-0.4775243932244177</v>
      </c>
      <c r="CI138" s="241">
        <f t="shared" si="20"/>
        <v>-356</v>
      </c>
      <c r="CJ138" s="203">
        <f t="shared" si="21"/>
        <v>-0.66800517891655564</v>
      </c>
    </row>
    <row r="139" spans="1:112">
      <c r="C139" s="10"/>
      <c r="D139" s="10"/>
      <c r="E139" s="10"/>
      <c r="F139" s="10"/>
      <c r="G139" s="10"/>
      <c r="H139" s="10"/>
      <c r="I139" s="10"/>
      <c r="J139" s="10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  <c r="AA139" s="8"/>
      <c r="AB139" s="8"/>
      <c r="AC139" s="8"/>
      <c r="AD139" s="8"/>
      <c r="AE139" s="8"/>
      <c r="AF139" s="8"/>
      <c r="AG139" s="8"/>
      <c r="AH139" s="8"/>
      <c r="AI139" s="8"/>
      <c r="AJ139" s="8"/>
      <c r="AK139" s="8"/>
      <c r="AL139" s="8"/>
      <c r="AM139" s="8"/>
      <c r="AN139" s="8"/>
      <c r="AO139" s="8"/>
      <c r="AP139" s="8"/>
      <c r="AQ139" s="8"/>
      <c r="AR139" s="8"/>
      <c r="AS139" s="8"/>
      <c r="AT139" s="8"/>
      <c r="AU139" s="8"/>
      <c r="AV139" s="8"/>
      <c r="AW139" s="8"/>
      <c r="AX139" s="8"/>
      <c r="AY139" s="8"/>
      <c r="AZ139" s="8"/>
      <c r="BA139" s="8"/>
      <c r="BB139" s="8"/>
      <c r="BC139" s="8"/>
      <c r="BD139" s="8"/>
      <c r="BE139" s="8"/>
      <c r="BF139" s="8"/>
      <c r="BG139" s="8"/>
      <c r="BH139" s="8"/>
      <c r="BI139" s="8"/>
      <c r="BJ139" s="8"/>
      <c r="BK139" s="8"/>
      <c r="BL139" s="8"/>
      <c r="BM139" s="8"/>
      <c r="BN139" s="8"/>
      <c r="BO139" s="8"/>
      <c r="BP139" s="8"/>
      <c r="BQ139" s="8"/>
      <c r="BR139" s="8"/>
      <c r="BS139" s="8"/>
      <c r="BT139" s="8"/>
      <c r="BU139" s="8"/>
      <c r="BV139" s="8">
        <v>4998</v>
      </c>
      <c r="BW139" s="8"/>
      <c r="BX139" s="8"/>
      <c r="BY139" s="8"/>
      <c r="BZ139" s="8"/>
      <c r="CA139" s="8"/>
      <c r="CB139" s="8"/>
      <c r="CC139" s="8"/>
      <c r="CD139" s="8"/>
      <c r="CE139" s="8"/>
      <c r="CF139" s="8"/>
      <c r="CG139" s="626"/>
      <c r="CH139" s="627"/>
    </row>
    <row r="140" spans="1:112">
      <c r="A140" s="706" t="s">
        <v>894</v>
      </c>
      <c r="B140" s="831" t="str">
        <f>'1.COBERTURA  DANE'!B141</f>
        <v>SISPRO-BODEGA DE DATOS FEBRERO 2018</v>
      </c>
      <c r="C140" s="831"/>
      <c r="D140" s="67"/>
      <c r="E140" s="67"/>
      <c r="F140" s="67"/>
      <c r="G140" s="67"/>
      <c r="H140" s="67"/>
      <c r="I140" s="67"/>
      <c r="J140" s="67"/>
      <c r="CG140" s="9"/>
      <c r="CH140" s="9"/>
    </row>
    <row r="141" spans="1:112">
      <c r="A141" s="708"/>
      <c r="B141" s="831" t="s">
        <v>1047</v>
      </c>
      <c r="C141" s="831"/>
    </row>
    <row r="142" spans="1:112">
      <c r="A142" s="709" t="s">
        <v>1073</v>
      </c>
      <c r="B142" s="832" t="s">
        <v>1072</v>
      </c>
      <c r="C142" s="832"/>
    </row>
  </sheetData>
  <autoFilter ref="CG2:CJ142"/>
  <mergeCells count="22">
    <mergeCell ref="B140:C140"/>
    <mergeCell ref="B141:C141"/>
    <mergeCell ref="B142:C142"/>
    <mergeCell ref="CK7:CL7"/>
    <mergeCell ref="BG2:BR2"/>
    <mergeCell ref="AU2:BF2"/>
    <mergeCell ref="CK2:CL2"/>
    <mergeCell ref="BS2:CD2"/>
    <mergeCell ref="CE2:CF2"/>
    <mergeCell ref="A2:A3"/>
    <mergeCell ref="B2:B3"/>
    <mergeCell ref="C2:C3"/>
    <mergeCell ref="W2:AH2"/>
    <mergeCell ref="AI2:AT2"/>
    <mergeCell ref="K2:V2"/>
    <mergeCell ref="D2:J2"/>
    <mergeCell ref="CG1:CH1"/>
    <mergeCell ref="CI1:CJ1"/>
    <mergeCell ref="CI2:CI3"/>
    <mergeCell ref="CJ2:CJ3"/>
    <mergeCell ref="CG2:CG3"/>
    <mergeCell ref="CH2:CH3"/>
  </mergeCells>
  <conditionalFormatting sqref="CG139">
    <cfRule type="iconSet" priority="7">
      <iconSet iconSet="3Arrows">
        <cfvo type="percent" val="0"/>
        <cfvo type="num" val="0"/>
        <cfvo type="num" val="1"/>
      </iconSet>
    </cfRule>
  </conditionalFormatting>
  <conditionalFormatting sqref="CH139">
    <cfRule type="iconSet" priority="6">
      <iconSet iconSet="3Symbols2">
        <cfvo type="percent" val="0"/>
        <cfvo type="num" val="0"/>
        <cfvo type="num" val="0.5"/>
      </iconSet>
    </cfRule>
  </conditionalFormatting>
  <conditionalFormatting sqref="CI4:CI138">
    <cfRule type="iconSet" priority="5">
      <iconSet iconSet="3Arrows">
        <cfvo type="percent" val="0"/>
        <cfvo type="num" val="0"/>
        <cfvo type="num" val="1"/>
      </iconSet>
    </cfRule>
  </conditionalFormatting>
  <conditionalFormatting sqref="CH4:CH138">
    <cfRule type="iconSet" priority="3">
      <iconSet iconSet="3Symbols2">
        <cfvo type="percent" val="0"/>
        <cfvo type="num" val="0.1"/>
        <cfvo type="num" val="0.5"/>
      </iconSet>
    </cfRule>
  </conditionalFormatting>
  <conditionalFormatting sqref="CJ4:CJ138">
    <cfRule type="iconSet" priority="2">
      <iconSet iconSet="3Symbols2">
        <cfvo type="percent" val="0"/>
        <cfvo type="num" val="0.1"/>
        <cfvo type="num" val="0.5"/>
      </iconSet>
    </cfRule>
  </conditionalFormatting>
  <conditionalFormatting sqref="CG4:CG138">
    <cfRule type="iconSet" priority="1">
      <iconSet iconSet="3Arrows">
        <cfvo type="percent" val="0"/>
        <cfvo type="num" val="0"/>
        <cfvo type="num" val="1"/>
      </iconSet>
    </cfRule>
  </conditionalFormatting>
  <pageMargins left="0.75" right="0.75" top="1" bottom="1" header="0" footer="0"/>
  <pageSetup paperSize="9" orientation="portrait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9900"/>
  </sheetPr>
  <dimension ref="A1:BL119"/>
  <sheetViews>
    <sheetView topLeftCell="K1" zoomScale="90" zoomScaleNormal="90" workbookViewId="0">
      <selection activeCell="K26" sqref="K26"/>
    </sheetView>
  </sheetViews>
  <sheetFormatPr baseColWidth="10" defaultRowHeight="12.75" outlineLevelRow="1"/>
  <cols>
    <col min="1" max="1" width="19.42578125" style="293" customWidth="1"/>
    <col min="2" max="24" width="9.7109375" style="293" customWidth="1"/>
    <col min="25" max="25" width="9.85546875" style="293" bestFit="1" customWidth="1"/>
    <col min="26" max="32" width="9.7109375" style="293" customWidth="1"/>
    <col min="33" max="33" width="12.5703125" style="293" bestFit="1" customWidth="1"/>
    <col min="34" max="37" width="9.7109375" style="293" customWidth="1"/>
    <col min="38" max="38" width="10.85546875" style="293" customWidth="1"/>
    <col min="39" max="45" width="9.7109375" style="293" customWidth="1"/>
    <col min="46" max="247" width="11.42578125" style="293"/>
    <col min="248" max="248" width="21.42578125" style="293" customWidth="1"/>
    <col min="249" max="257" width="11.42578125" style="293" customWidth="1"/>
    <col min="258" max="258" width="15.5703125" style="293" customWidth="1"/>
    <col min="259" max="259" width="13.42578125" style="293" customWidth="1"/>
    <col min="260" max="263" width="11.42578125" style="293"/>
    <col min="264" max="264" width="14.7109375" style="293" customWidth="1"/>
    <col min="265" max="503" width="11.42578125" style="293"/>
    <col min="504" max="504" width="21.42578125" style="293" customWidth="1"/>
    <col min="505" max="513" width="11.42578125" style="293" customWidth="1"/>
    <col min="514" max="514" width="15.5703125" style="293" customWidth="1"/>
    <col min="515" max="515" width="13.42578125" style="293" customWidth="1"/>
    <col min="516" max="519" width="11.42578125" style="293"/>
    <col min="520" max="520" width="14.7109375" style="293" customWidth="1"/>
    <col min="521" max="759" width="11.42578125" style="293"/>
    <col min="760" max="760" width="21.42578125" style="293" customWidth="1"/>
    <col min="761" max="769" width="11.42578125" style="293" customWidth="1"/>
    <col min="770" max="770" width="15.5703125" style="293" customWidth="1"/>
    <col min="771" max="771" width="13.42578125" style="293" customWidth="1"/>
    <col min="772" max="775" width="11.42578125" style="293"/>
    <col min="776" max="776" width="14.7109375" style="293" customWidth="1"/>
    <col min="777" max="1015" width="11.42578125" style="293"/>
    <col min="1016" max="1016" width="21.42578125" style="293" customWidth="1"/>
    <col min="1017" max="1025" width="11.42578125" style="293" customWidth="1"/>
    <col min="1026" max="1026" width="15.5703125" style="293" customWidth="1"/>
    <col min="1027" max="1027" width="13.42578125" style="293" customWidth="1"/>
    <col min="1028" max="1031" width="11.42578125" style="293"/>
    <col min="1032" max="1032" width="14.7109375" style="293" customWidth="1"/>
    <col min="1033" max="1271" width="11.42578125" style="293"/>
    <col min="1272" max="1272" width="21.42578125" style="293" customWidth="1"/>
    <col min="1273" max="1281" width="11.42578125" style="293" customWidth="1"/>
    <col min="1282" max="1282" width="15.5703125" style="293" customWidth="1"/>
    <col min="1283" max="1283" width="13.42578125" style="293" customWidth="1"/>
    <col min="1284" max="1287" width="11.42578125" style="293"/>
    <col min="1288" max="1288" width="14.7109375" style="293" customWidth="1"/>
    <col min="1289" max="1527" width="11.42578125" style="293"/>
    <col min="1528" max="1528" width="21.42578125" style="293" customWidth="1"/>
    <col min="1529" max="1537" width="11.42578125" style="293" customWidth="1"/>
    <col min="1538" max="1538" width="15.5703125" style="293" customWidth="1"/>
    <col min="1539" max="1539" width="13.42578125" style="293" customWidth="1"/>
    <col min="1540" max="1543" width="11.42578125" style="293"/>
    <col min="1544" max="1544" width="14.7109375" style="293" customWidth="1"/>
    <col min="1545" max="1783" width="11.42578125" style="293"/>
    <col min="1784" max="1784" width="21.42578125" style="293" customWidth="1"/>
    <col min="1785" max="1793" width="11.42578125" style="293" customWidth="1"/>
    <col min="1794" max="1794" width="15.5703125" style="293" customWidth="1"/>
    <col min="1795" max="1795" width="13.42578125" style="293" customWidth="1"/>
    <col min="1796" max="1799" width="11.42578125" style="293"/>
    <col min="1800" max="1800" width="14.7109375" style="293" customWidth="1"/>
    <col min="1801" max="2039" width="11.42578125" style="293"/>
    <col min="2040" max="2040" width="21.42578125" style="293" customWidth="1"/>
    <col min="2041" max="2049" width="11.42578125" style="293" customWidth="1"/>
    <col min="2050" max="2050" width="15.5703125" style="293" customWidth="1"/>
    <col min="2051" max="2051" width="13.42578125" style="293" customWidth="1"/>
    <col min="2052" max="2055" width="11.42578125" style="293"/>
    <col min="2056" max="2056" width="14.7109375" style="293" customWidth="1"/>
    <col min="2057" max="2295" width="11.42578125" style="293"/>
    <col min="2296" max="2296" width="21.42578125" style="293" customWidth="1"/>
    <col min="2297" max="2305" width="11.42578125" style="293" customWidth="1"/>
    <col min="2306" max="2306" width="15.5703125" style="293" customWidth="1"/>
    <col min="2307" max="2307" width="13.42578125" style="293" customWidth="1"/>
    <col min="2308" max="2311" width="11.42578125" style="293"/>
    <col min="2312" max="2312" width="14.7109375" style="293" customWidth="1"/>
    <col min="2313" max="2551" width="11.42578125" style="293"/>
    <col min="2552" max="2552" width="21.42578125" style="293" customWidth="1"/>
    <col min="2553" max="2561" width="11.42578125" style="293" customWidth="1"/>
    <col min="2562" max="2562" width="15.5703125" style="293" customWidth="1"/>
    <col min="2563" max="2563" width="13.42578125" style="293" customWidth="1"/>
    <col min="2564" max="2567" width="11.42578125" style="293"/>
    <col min="2568" max="2568" width="14.7109375" style="293" customWidth="1"/>
    <col min="2569" max="2807" width="11.42578125" style="293"/>
    <col min="2808" max="2808" width="21.42578125" style="293" customWidth="1"/>
    <col min="2809" max="2817" width="11.42578125" style="293" customWidth="1"/>
    <col min="2818" max="2818" width="15.5703125" style="293" customWidth="1"/>
    <col min="2819" max="2819" width="13.42578125" style="293" customWidth="1"/>
    <col min="2820" max="2823" width="11.42578125" style="293"/>
    <col min="2824" max="2824" width="14.7109375" style="293" customWidth="1"/>
    <col min="2825" max="3063" width="11.42578125" style="293"/>
    <col min="3064" max="3064" width="21.42578125" style="293" customWidth="1"/>
    <col min="3065" max="3073" width="11.42578125" style="293" customWidth="1"/>
    <col min="3074" max="3074" width="15.5703125" style="293" customWidth="1"/>
    <col min="3075" max="3075" width="13.42578125" style="293" customWidth="1"/>
    <col min="3076" max="3079" width="11.42578125" style="293"/>
    <col min="3080" max="3080" width="14.7109375" style="293" customWidth="1"/>
    <col min="3081" max="3319" width="11.42578125" style="293"/>
    <col min="3320" max="3320" width="21.42578125" style="293" customWidth="1"/>
    <col min="3321" max="3329" width="11.42578125" style="293" customWidth="1"/>
    <col min="3330" max="3330" width="15.5703125" style="293" customWidth="1"/>
    <col min="3331" max="3331" width="13.42578125" style="293" customWidth="1"/>
    <col min="3332" max="3335" width="11.42578125" style="293"/>
    <col min="3336" max="3336" width="14.7109375" style="293" customWidth="1"/>
    <col min="3337" max="3575" width="11.42578125" style="293"/>
    <col min="3576" max="3576" width="21.42578125" style="293" customWidth="1"/>
    <col min="3577" max="3585" width="11.42578125" style="293" customWidth="1"/>
    <col min="3586" max="3586" width="15.5703125" style="293" customWidth="1"/>
    <col min="3587" max="3587" width="13.42578125" style="293" customWidth="1"/>
    <col min="3588" max="3591" width="11.42578125" style="293"/>
    <col min="3592" max="3592" width="14.7109375" style="293" customWidth="1"/>
    <col min="3593" max="3831" width="11.42578125" style="293"/>
    <col min="3832" max="3832" width="21.42578125" style="293" customWidth="1"/>
    <col min="3833" max="3841" width="11.42578125" style="293" customWidth="1"/>
    <col min="3842" max="3842" width="15.5703125" style="293" customWidth="1"/>
    <col min="3843" max="3843" width="13.42578125" style="293" customWidth="1"/>
    <col min="3844" max="3847" width="11.42578125" style="293"/>
    <col min="3848" max="3848" width="14.7109375" style="293" customWidth="1"/>
    <col min="3849" max="4087" width="11.42578125" style="293"/>
    <col min="4088" max="4088" width="21.42578125" style="293" customWidth="1"/>
    <col min="4089" max="4097" width="11.42578125" style="293" customWidth="1"/>
    <col min="4098" max="4098" width="15.5703125" style="293" customWidth="1"/>
    <col min="4099" max="4099" width="13.42578125" style="293" customWidth="1"/>
    <col min="4100" max="4103" width="11.42578125" style="293"/>
    <col min="4104" max="4104" width="14.7109375" style="293" customWidth="1"/>
    <col min="4105" max="4343" width="11.42578125" style="293"/>
    <col min="4344" max="4344" width="21.42578125" style="293" customWidth="1"/>
    <col min="4345" max="4353" width="11.42578125" style="293" customWidth="1"/>
    <col min="4354" max="4354" width="15.5703125" style="293" customWidth="1"/>
    <col min="4355" max="4355" width="13.42578125" style="293" customWidth="1"/>
    <col min="4356" max="4359" width="11.42578125" style="293"/>
    <col min="4360" max="4360" width="14.7109375" style="293" customWidth="1"/>
    <col min="4361" max="4599" width="11.42578125" style="293"/>
    <col min="4600" max="4600" width="21.42578125" style="293" customWidth="1"/>
    <col min="4601" max="4609" width="11.42578125" style="293" customWidth="1"/>
    <col min="4610" max="4610" width="15.5703125" style="293" customWidth="1"/>
    <col min="4611" max="4611" width="13.42578125" style="293" customWidth="1"/>
    <col min="4612" max="4615" width="11.42578125" style="293"/>
    <col min="4616" max="4616" width="14.7109375" style="293" customWidth="1"/>
    <col min="4617" max="4855" width="11.42578125" style="293"/>
    <col min="4856" max="4856" width="21.42578125" style="293" customWidth="1"/>
    <col min="4857" max="4865" width="11.42578125" style="293" customWidth="1"/>
    <col min="4866" max="4866" width="15.5703125" style="293" customWidth="1"/>
    <col min="4867" max="4867" width="13.42578125" style="293" customWidth="1"/>
    <col min="4868" max="4871" width="11.42578125" style="293"/>
    <col min="4872" max="4872" width="14.7109375" style="293" customWidth="1"/>
    <col min="4873" max="5111" width="11.42578125" style="293"/>
    <col min="5112" max="5112" width="21.42578125" style="293" customWidth="1"/>
    <col min="5113" max="5121" width="11.42578125" style="293" customWidth="1"/>
    <col min="5122" max="5122" width="15.5703125" style="293" customWidth="1"/>
    <col min="5123" max="5123" width="13.42578125" style="293" customWidth="1"/>
    <col min="5124" max="5127" width="11.42578125" style="293"/>
    <col min="5128" max="5128" width="14.7109375" style="293" customWidth="1"/>
    <col min="5129" max="5367" width="11.42578125" style="293"/>
    <col min="5368" max="5368" width="21.42578125" style="293" customWidth="1"/>
    <col min="5369" max="5377" width="11.42578125" style="293" customWidth="1"/>
    <col min="5378" max="5378" width="15.5703125" style="293" customWidth="1"/>
    <col min="5379" max="5379" width="13.42578125" style="293" customWidth="1"/>
    <col min="5380" max="5383" width="11.42578125" style="293"/>
    <col min="5384" max="5384" width="14.7109375" style="293" customWidth="1"/>
    <col min="5385" max="5623" width="11.42578125" style="293"/>
    <col min="5624" max="5624" width="21.42578125" style="293" customWidth="1"/>
    <col min="5625" max="5633" width="11.42578125" style="293" customWidth="1"/>
    <col min="5634" max="5634" width="15.5703125" style="293" customWidth="1"/>
    <col min="5635" max="5635" width="13.42578125" style="293" customWidth="1"/>
    <col min="5636" max="5639" width="11.42578125" style="293"/>
    <col min="5640" max="5640" width="14.7109375" style="293" customWidth="1"/>
    <col min="5641" max="5879" width="11.42578125" style="293"/>
    <col min="5880" max="5880" width="21.42578125" style="293" customWidth="1"/>
    <col min="5881" max="5889" width="11.42578125" style="293" customWidth="1"/>
    <col min="5890" max="5890" width="15.5703125" style="293" customWidth="1"/>
    <col min="5891" max="5891" width="13.42578125" style="293" customWidth="1"/>
    <col min="5892" max="5895" width="11.42578125" style="293"/>
    <col min="5896" max="5896" width="14.7109375" style="293" customWidth="1"/>
    <col min="5897" max="6135" width="11.42578125" style="293"/>
    <col min="6136" max="6136" width="21.42578125" style="293" customWidth="1"/>
    <col min="6137" max="6145" width="11.42578125" style="293" customWidth="1"/>
    <col min="6146" max="6146" width="15.5703125" style="293" customWidth="1"/>
    <col min="6147" max="6147" width="13.42578125" style="293" customWidth="1"/>
    <col min="6148" max="6151" width="11.42578125" style="293"/>
    <col min="6152" max="6152" width="14.7109375" style="293" customWidth="1"/>
    <col min="6153" max="6391" width="11.42578125" style="293"/>
    <col min="6392" max="6392" width="21.42578125" style="293" customWidth="1"/>
    <col min="6393" max="6401" width="11.42578125" style="293" customWidth="1"/>
    <col min="6402" max="6402" width="15.5703125" style="293" customWidth="1"/>
    <col min="6403" max="6403" width="13.42578125" style="293" customWidth="1"/>
    <col min="6404" max="6407" width="11.42578125" style="293"/>
    <col min="6408" max="6408" width="14.7109375" style="293" customWidth="1"/>
    <col min="6409" max="6647" width="11.42578125" style="293"/>
    <col min="6648" max="6648" width="21.42578125" style="293" customWidth="1"/>
    <col min="6649" max="6657" width="11.42578125" style="293" customWidth="1"/>
    <col min="6658" max="6658" width="15.5703125" style="293" customWidth="1"/>
    <col min="6659" max="6659" width="13.42578125" style="293" customWidth="1"/>
    <col min="6660" max="6663" width="11.42578125" style="293"/>
    <col min="6664" max="6664" width="14.7109375" style="293" customWidth="1"/>
    <col min="6665" max="6903" width="11.42578125" style="293"/>
    <col min="6904" max="6904" width="21.42578125" style="293" customWidth="1"/>
    <col min="6905" max="6913" width="11.42578125" style="293" customWidth="1"/>
    <col min="6914" max="6914" width="15.5703125" style="293" customWidth="1"/>
    <col min="6915" max="6915" width="13.42578125" style="293" customWidth="1"/>
    <col min="6916" max="6919" width="11.42578125" style="293"/>
    <col min="6920" max="6920" width="14.7109375" style="293" customWidth="1"/>
    <col min="6921" max="7159" width="11.42578125" style="293"/>
    <col min="7160" max="7160" width="21.42578125" style="293" customWidth="1"/>
    <col min="7161" max="7169" width="11.42578125" style="293" customWidth="1"/>
    <col min="7170" max="7170" width="15.5703125" style="293" customWidth="1"/>
    <col min="7171" max="7171" width="13.42578125" style="293" customWidth="1"/>
    <col min="7172" max="7175" width="11.42578125" style="293"/>
    <col min="7176" max="7176" width="14.7109375" style="293" customWidth="1"/>
    <col min="7177" max="7415" width="11.42578125" style="293"/>
    <col min="7416" max="7416" width="21.42578125" style="293" customWidth="1"/>
    <col min="7417" max="7425" width="11.42578125" style="293" customWidth="1"/>
    <col min="7426" max="7426" width="15.5703125" style="293" customWidth="1"/>
    <col min="7427" max="7427" width="13.42578125" style="293" customWidth="1"/>
    <col min="7428" max="7431" width="11.42578125" style="293"/>
    <col min="7432" max="7432" width="14.7109375" style="293" customWidth="1"/>
    <col min="7433" max="7671" width="11.42578125" style="293"/>
    <col min="7672" max="7672" width="21.42578125" style="293" customWidth="1"/>
    <col min="7673" max="7681" width="11.42578125" style="293" customWidth="1"/>
    <col min="7682" max="7682" width="15.5703125" style="293" customWidth="1"/>
    <col min="7683" max="7683" width="13.42578125" style="293" customWidth="1"/>
    <col min="7684" max="7687" width="11.42578125" style="293"/>
    <col min="7688" max="7688" width="14.7109375" style="293" customWidth="1"/>
    <col min="7689" max="7927" width="11.42578125" style="293"/>
    <col min="7928" max="7928" width="21.42578125" style="293" customWidth="1"/>
    <col min="7929" max="7937" width="11.42578125" style="293" customWidth="1"/>
    <col min="7938" max="7938" width="15.5703125" style="293" customWidth="1"/>
    <col min="7939" max="7939" width="13.42578125" style="293" customWidth="1"/>
    <col min="7940" max="7943" width="11.42578125" style="293"/>
    <col min="7944" max="7944" width="14.7109375" style="293" customWidth="1"/>
    <col min="7945" max="8183" width="11.42578125" style="293"/>
    <col min="8184" max="8184" width="21.42578125" style="293" customWidth="1"/>
    <col min="8185" max="8193" width="11.42578125" style="293" customWidth="1"/>
    <col min="8194" max="8194" width="15.5703125" style="293" customWidth="1"/>
    <col min="8195" max="8195" width="13.42578125" style="293" customWidth="1"/>
    <col min="8196" max="8199" width="11.42578125" style="293"/>
    <col min="8200" max="8200" width="14.7109375" style="293" customWidth="1"/>
    <col min="8201" max="8439" width="11.42578125" style="293"/>
    <col min="8440" max="8440" width="21.42578125" style="293" customWidth="1"/>
    <col min="8441" max="8449" width="11.42578125" style="293" customWidth="1"/>
    <col min="8450" max="8450" width="15.5703125" style="293" customWidth="1"/>
    <col min="8451" max="8451" width="13.42578125" style="293" customWidth="1"/>
    <col min="8452" max="8455" width="11.42578125" style="293"/>
    <col min="8456" max="8456" width="14.7109375" style="293" customWidth="1"/>
    <col min="8457" max="8695" width="11.42578125" style="293"/>
    <col min="8696" max="8696" width="21.42578125" style="293" customWidth="1"/>
    <col min="8697" max="8705" width="11.42578125" style="293" customWidth="1"/>
    <col min="8706" max="8706" width="15.5703125" style="293" customWidth="1"/>
    <col min="8707" max="8707" width="13.42578125" style="293" customWidth="1"/>
    <col min="8708" max="8711" width="11.42578125" style="293"/>
    <col min="8712" max="8712" width="14.7109375" style="293" customWidth="1"/>
    <col min="8713" max="8951" width="11.42578125" style="293"/>
    <col min="8952" max="8952" width="21.42578125" style="293" customWidth="1"/>
    <col min="8953" max="8961" width="11.42578125" style="293" customWidth="1"/>
    <col min="8962" max="8962" width="15.5703125" style="293" customWidth="1"/>
    <col min="8963" max="8963" width="13.42578125" style="293" customWidth="1"/>
    <col min="8964" max="8967" width="11.42578125" style="293"/>
    <col min="8968" max="8968" width="14.7109375" style="293" customWidth="1"/>
    <col min="8969" max="9207" width="11.42578125" style="293"/>
    <col min="9208" max="9208" width="21.42578125" style="293" customWidth="1"/>
    <col min="9209" max="9217" width="11.42578125" style="293" customWidth="1"/>
    <col min="9218" max="9218" width="15.5703125" style="293" customWidth="1"/>
    <col min="9219" max="9219" width="13.42578125" style="293" customWidth="1"/>
    <col min="9220" max="9223" width="11.42578125" style="293"/>
    <col min="9224" max="9224" width="14.7109375" style="293" customWidth="1"/>
    <col min="9225" max="9463" width="11.42578125" style="293"/>
    <col min="9464" max="9464" width="21.42578125" style="293" customWidth="1"/>
    <col min="9465" max="9473" width="11.42578125" style="293" customWidth="1"/>
    <col min="9474" max="9474" width="15.5703125" style="293" customWidth="1"/>
    <col min="9475" max="9475" width="13.42578125" style="293" customWidth="1"/>
    <col min="9476" max="9479" width="11.42578125" style="293"/>
    <col min="9480" max="9480" width="14.7109375" style="293" customWidth="1"/>
    <col min="9481" max="9719" width="11.42578125" style="293"/>
    <col min="9720" max="9720" width="21.42578125" style="293" customWidth="1"/>
    <col min="9721" max="9729" width="11.42578125" style="293" customWidth="1"/>
    <col min="9730" max="9730" width="15.5703125" style="293" customWidth="1"/>
    <col min="9731" max="9731" width="13.42578125" style="293" customWidth="1"/>
    <col min="9732" max="9735" width="11.42578125" style="293"/>
    <col min="9736" max="9736" width="14.7109375" style="293" customWidth="1"/>
    <col min="9737" max="9975" width="11.42578125" style="293"/>
    <col min="9976" max="9976" width="21.42578125" style="293" customWidth="1"/>
    <col min="9977" max="9985" width="11.42578125" style="293" customWidth="1"/>
    <col min="9986" max="9986" width="15.5703125" style="293" customWidth="1"/>
    <col min="9987" max="9987" width="13.42578125" style="293" customWidth="1"/>
    <col min="9988" max="9991" width="11.42578125" style="293"/>
    <col min="9992" max="9992" width="14.7109375" style="293" customWidth="1"/>
    <col min="9993" max="10231" width="11.42578125" style="293"/>
    <col min="10232" max="10232" width="21.42578125" style="293" customWidth="1"/>
    <col min="10233" max="10241" width="11.42578125" style="293" customWidth="1"/>
    <col min="10242" max="10242" width="15.5703125" style="293" customWidth="1"/>
    <col min="10243" max="10243" width="13.42578125" style="293" customWidth="1"/>
    <col min="10244" max="10247" width="11.42578125" style="293"/>
    <col min="10248" max="10248" width="14.7109375" style="293" customWidth="1"/>
    <col min="10249" max="10487" width="11.42578125" style="293"/>
    <col min="10488" max="10488" width="21.42578125" style="293" customWidth="1"/>
    <col min="10489" max="10497" width="11.42578125" style="293" customWidth="1"/>
    <col min="10498" max="10498" width="15.5703125" style="293" customWidth="1"/>
    <col min="10499" max="10499" width="13.42578125" style="293" customWidth="1"/>
    <col min="10500" max="10503" width="11.42578125" style="293"/>
    <col min="10504" max="10504" width="14.7109375" style="293" customWidth="1"/>
    <col min="10505" max="10743" width="11.42578125" style="293"/>
    <col min="10744" max="10744" width="21.42578125" style="293" customWidth="1"/>
    <col min="10745" max="10753" width="11.42578125" style="293" customWidth="1"/>
    <col min="10754" max="10754" width="15.5703125" style="293" customWidth="1"/>
    <col min="10755" max="10755" width="13.42578125" style="293" customWidth="1"/>
    <col min="10756" max="10759" width="11.42578125" style="293"/>
    <col min="10760" max="10760" width="14.7109375" style="293" customWidth="1"/>
    <col min="10761" max="10999" width="11.42578125" style="293"/>
    <col min="11000" max="11000" width="21.42578125" style="293" customWidth="1"/>
    <col min="11001" max="11009" width="11.42578125" style="293" customWidth="1"/>
    <col min="11010" max="11010" width="15.5703125" style="293" customWidth="1"/>
    <col min="11011" max="11011" width="13.42578125" style="293" customWidth="1"/>
    <col min="11012" max="11015" width="11.42578125" style="293"/>
    <col min="11016" max="11016" width="14.7109375" style="293" customWidth="1"/>
    <col min="11017" max="11255" width="11.42578125" style="293"/>
    <col min="11256" max="11256" width="21.42578125" style="293" customWidth="1"/>
    <col min="11257" max="11265" width="11.42578125" style="293" customWidth="1"/>
    <col min="11266" max="11266" width="15.5703125" style="293" customWidth="1"/>
    <col min="11267" max="11267" width="13.42578125" style="293" customWidth="1"/>
    <col min="11268" max="11271" width="11.42578125" style="293"/>
    <col min="11272" max="11272" width="14.7109375" style="293" customWidth="1"/>
    <col min="11273" max="11511" width="11.42578125" style="293"/>
    <col min="11512" max="11512" width="21.42578125" style="293" customWidth="1"/>
    <col min="11513" max="11521" width="11.42578125" style="293" customWidth="1"/>
    <col min="11522" max="11522" width="15.5703125" style="293" customWidth="1"/>
    <col min="11523" max="11523" width="13.42578125" style="293" customWidth="1"/>
    <col min="11524" max="11527" width="11.42578125" style="293"/>
    <col min="11528" max="11528" width="14.7109375" style="293" customWidth="1"/>
    <col min="11529" max="11767" width="11.42578125" style="293"/>
    <col min="11768" max="11768" width="21.42578125" style="293" customWidth="1"/>
    <col min="11769" max="11777" width="11.42578125" style="293" customWidth="1"/>
    <col min="11778" max="11778" width="15.5703125" style="293" customWidth="1"/>
    <col min="11779" max="11779" width="13.42578125" style="293" customWidth="1"/>
    <col min="11780" max="11783" width="11.42578125" style="293"/>
    <col min="11784" max="11784" width="14.7109375" style="293" customWidth="1"/>
    <col min="11785" max="12023" width="11.42578125" style="293"/>
    <col min="12024" max="12024" width="21.42578125" style="293" customWidth="1"/>
    <col min="12025" max="12033" width="11.42578125" style="293" customWidth="1"/>
    <col min="12034" max="12034" width="15.5703125" style="293" customWidth="1"/>
    <col min="12035" max="12035" width="13.42578125" style="293" customWidth="1"/>
    <col min="12036" max="12039" width="11.42578125" style="293"/>
    <col min="12040" max="12040" width="14.7109375" style="293" customWidth="1"/>
    <col min="12041" max="12279" width="11.42578125" style="293"/>
    <col min="12280" max="12280" width="21.42578125" style="293" customWidth="1"/>
    <col min="12281" max="12289" width="11.42578125" style="293" customWidth="1"/>
    <col min="12290" max="12290" width="15.5703125" style="293" customWidth="1"/>
    <col min="12291" max="12291" width="13.42578125" style="293" customWidth="1"/>
    <col min="12292" max="12295" width="11.42578125" style="293"/>
    <col min="12296" max="12296" width="14.7109375" style="293" customWidth="1"/>
    <col min="12297" max="12535" width="11.42578125" style="293"/>
    <col min="12536" max="12536" width="21.42578125" style="293" customWidth="1"/>
    <col min="12537" max="12545" width="11.42578125" style="293" customWidth="1"/>
    <col min="12546" max="12546" width="15.5703125" style="293" customWidth="1"/>
    <col min="12547" max="12547" width="13.42578125" style="293" customWidth="1"/>
    <col min="12548" max="12551" width="11.42578125" style="293"/>
    <col min="12552" max="12552" width="14.7109375" style="293" customWidth="1"/>
    <col min="12553" max="12791" width="11.42578125" style="293"/>
    <col min="12792" max="12792" width="21.42578125" style="293" customWidth="1"/>
    <col min="12793" max="12801" width="11.42578125" style="293" customWidth="1"/>
    <col min="12802" max="12802" width="15.5703125" style="293" customWidth="1"/>
    <col min="12803" max="12803" width="13.42578125" style="293" customWidth="1"/>
    <col min="12804" max="12807" width="11.42578125" style="293"/>
    <col min="12808" max="12808" width="14.7109375" style="293" customWidth="1"/>
    <col min="12809" max="13047" width="11.42578125" style="293"/>
    <col min="13048" max="13048" width="21.42578125" style="293" customWidth="1"/>
    <col min="13049" max="13057" width="11.42578125" style="293" customWidth="1"/>
    <col min="13058" max="13058" width="15.5703125" style="293" customWidth="1"/>
    <col min="13059" max="13059" width="13.42578125" style="293" customWidth="1"/>
    <col min="13060" max="13063" width="11.42578125" style="293"/>
    <col min="13064" max="13064" width="14.7109375" style="293" customWidth="1"/>
    <col min="13065" max="13303" width="11.42578125" style="293"/>
    <col min="13304" max="13304" width="21.42578125" style="293" customWidth="1"/>
    <col min="13305" max="13313" width="11.42578125" style="293" customWidth="1"/>
    <col min="13314" max="13314" width="15.5703125" style="293" customWidth="1"/>
    <col min="13315" max="13315" width="13.42578125" style="293" customWidth="1"/>
    <col min="13316" max="13319" width="11.42578125" style="293"/>
    <col min="13320" max="13320" width="14.7109375" style="293" customWidth="1"/>
    <col min="13321" max="13559" width="11.42578125" style="293"/>
    <col min="13560" max="13560" width="21.42578125" style="293" customWidth="1"/>
    <col min="13561" max="13569" width="11.42578125" style="293" customWidth="1"/>
    <col min="13570" max="13570" width="15.5703125" style="293" customWidth="1"/>
    <col min="13571" max="13571" width="13.42578125" style="293" customWidth="1"/>
    <col min="13572" max="13575" width="11.42578125" style="293"/>
    <col min="13576" max="13576" width="14.7109375" style="293" customWidth="1"/>
    <col min="13577" max="13815" width="11.42578125" style="293"/>
    <col min="13816" max="13816" width="21.42578125" style="293" customWidth="1"/>
    <col min="13817" max="13825" width="11.42578125" style="293" customWidth="1"/>
    <col min="13826" max="13826" width="15.5703125" style="293" customWidth="1"/>
    <col min="13827" max="13827" width="13.42578125" style="293" customWidth="1"/>
    <col min="13828" max="13831" width="11.42578125" style="293"/>
    <col min="13832" max="13832" width="14.7109375" style="293" customWidth="1"/>
    <col min="13833" max="14071" width="11.42578125" style="293"/>
    <col min="14072" max="14072" width="21.42578125" style="293" customWidth="1"/>
    <col min="14073" max="14081" width="11.42578125" style="293" customWidth="1"/>
    <col min="14082" max="14082" width="15.5703125" style="293" customWidth="1"/>
    <col min="14083" max="14083" width="13.42578125" style="293" customWidth="1"/>
    <col min="14084" max="14087" width="11.42578125" style="293"/>
    <col min="14088" max="14088" width="14.7109375" style="293" customWidth="1"/>
    <col min="14089" max="14327" width="11.42578125" style="293"/>
    <col min="14328" max="14328" width="21.42578125" style="293" customWidth="1"/>
    <col min="14329" max="14337" width="11.42578125" style="293" customWidth="1"/>
    <col min="14338" max="14338" width="15.5703125" style="293" customWidth="1"/>
    <col min="14339" max="14339" width="13.42578125" style="293" customWidth="1"/>
    <col min="14340" max="14343" width="11.42578125" style="293"/>
    <col min="14344" max="14344" width="14.7109375" style="293" customWidth="1"/>
    <col min="14345" max="14583" width="11.42578125" style="293"/>
    <col min="14584" max="14584" width="21.42578125" style="293" customWidth="1"/>
    <col min="14585" max="14593" width="11.42578125" style="293" customWidth="1"/>
    <col min="14594" max="14594" width="15.5703125" style="293" customWidth="1"/>
    <col min="14595" max="14595" width="13.42578125" style="293" customWidth="1"/>
    <col min="14596" max="14599" width="11.42578125" style="293"/>
    <col min="14600" max="14600" width="14.7109375" style="293" customWidth="1"/>
    <col min="14601" max="14839" width="11.42578125" style="293"/>
    <col min="14840" max="14840" width="21.42578125" style="293" customWidth="1"/>
    <col min="14841" max="14849" width="11.42578125" style="293" customWidth="1"/>
    <col min="14850" max="14850" width="15.5703125" style="293" customWidth="1"/>
    <col min="14851" max="14851" width="13.42578125" style="293" customWidth="1"/>
    <col min="14852" max="14855" width="11.42578125" style="293"/>
    <col min="14856" max="14856" width="14.7109375" style="293" customWidth="1"/>
    <col min="14857" max="15095" width="11.42578125" style="293"/>
    <col min="15096" max="15096" width="21.42578125" style="293" customWidth="1"/>
    <col min="15097" max="15105" width="11.42578125" style="293" customWidth="1"/>
    <col min="15106" max="15106" width="15.5703125" style="293" customWidth="1"/>
    <col min="15107" max="15107" width="13.42578125" style="293" customWidth="1"/>
    <col min="15108" max="15111" width="11.42578125" style="293"/>
    <col min="15112" max="15112" width="14.7109375" style="293" customWidth="1"/>
    <col min="15113" max="15351" width="11.42578125" style="293"/>
    <col min="15352" max="15352" width="21.42578125" style="293" customWidth="1"/>
    <col min="15353" max="15361" width="11.42578125" style="293" customWidth="1"/>
    <col min="15362" max="15362" width="15.5703125" style="293" customWidth="1"/>
    <col min="15363" max="15363" width="13.42578125" style="293" customWidth="1"/>
    <col min="15364" max="15367" width="11.42578125" style="293"/>
    <col min="15368" max="15368" width="14.7109375" style="293" customWidth="1"/>
    <col min="15369" max="15607" width="11.42578125" style="293"/>
    <col min="15608" max="15608" width="21.42578125" style="293" customWidth="1"/>
    <col min="15609" max="15617" width="11.42578125" style="293" customWidth="1"/>
    <col min="15618" max="15618" width="15.5703125" style="293" customWidth="1"/>
    <col min="15619" max="15619" width="13.42578125" style="293" customWidth="1"/>
    <col min="15620" max="15623" width="11.42578125" style="293"/>
    <col min="15624" max="15624" width="14.7109375" style="293" customWidth="1"/>
    <col min="15625" max="15863" width="11.42578125" style="293"/>
    <col min="15864" max="15864" width="21.42578125" style="293" customWidth="1"/>
    <col min="15865" max="15873" width="11.42578125" style="293" customWidth="1"/>
    <col min="15874" max="15874" width="15.5703125" style="293" customWidth="1"/>
    <col min="15875" max="15875" width="13.42578125" style="293" customWidth="1"/>
    <col min="15876" max="15879" width="11.42578125" style="293"/>
    <col min="15880" max="15880" width="14.7109375" style="293" customWidth="1"/>
    <col min="15881" max="16119" width="11.42578125" style="293"/>
    <col min="16120" max="16120" width="21.42578125" style="293" customWidth="1"/>
    <col min="16121" max="16129" width="11.42578125" style="293" customWidth="1"/>
    <col min="16130" max="16130" width="15.5703125" style="293" customWidth="1"/>
    <col min="16131" max="16131" width="13.42578125" style="293" customWidth="1"/>
    <col min="16132" max="16135" width="11.42578125" style="293"/>
    <col min="16136" max="16136" width="14.7109375" style="293" customWidth="1"/>
    <col min="16137" max="16384" width="11.42578125" style="293"/>
  </cols>
  <sheetData>
    <row r="1" spans="1:64" ht="70.5" customHeight="1" thickBot="1">
      <c r="A1" s="312"/>
      <c r="B1" s="312" t="s">
        <v>1104</v>
      </c>
      <c r="C1" s="311"/>
      <c r="D1" s="311"/>
      <c r="E1" s="311"/>
      <c r="F1" s="311"/>
      <c r="G1" s="311"/>
      <c r="H1" s="311"/>
      <c r="I1" s="311"/>
      <c r="J1" s="311"/>
      <c r="K1" s="311"/>
      <c r="L1" s="311"/>
      <c r="M1" s="311"/>
      <c r="N1" s="311"/>
      <c r="O1" s="311"/>
      <c r="P1" s="311"/>
      <c r="Q1" s="311"/>
      <c r="R1" s="311"/>
      <c r="S1" s="311"/>
      <c r="U1" s="311"/>
    </row>
    <row r="2" spans="1:64" ht="41.25" customHeight="1" thickBot="1">
      <c r="A2" s="900" t="s">
        <v>295</v>
      </c>
      <c r="B2" s="315" t="s">
        <v>796</v>
      </c>
      <c r="C2" s="316"/>
      <c r="D2" s="316"/>
      <c r="E2" s="316"/>
      <c r="F2" s="316"/>
      <c r="G2" s="344"/>
      <c r="H2" s="461"/>
      <c r="I2" s="461"/>
      <c r="J2" s="461"/>
      <c r="K2" s="901" t="s">
        <v>1103</v>
      </c>
      <c r="L2" s="902"/>
      <c r="M2" s="902"/>
      <c r="N2" s="902"/>
      <c r="O2" s="902"/>
      <c r="P2" s="902"/>
      <c r="Q2" s="902"/>
      <c r="R2" s="902"/>
      <c r="S2" s="902"/>
      <c r="T2" s="902"/>
      <c r="U2" s="902"/>
      <c r="V2" s="902"/>
      <c r="W2" s="902"/>
      <c r="X2" s="902"/>
      <c r="Y2" s="902"/>
      <c r="Z2" s="902"/>
      <c r="AA2" s="902"/>
      <c r="AB2" s="903"/>
      <c r="AC2" s="897" t="s">
        <v>1102</v>
      </c>
      <c r="AD2" s="898"/>
      <c r="AE2" s="898"/>
      <c r="AF2" s="898"/>
      <c r="AG2" s="898"/>
      <c r="AH2" s="898"/>
      <c r="AI2" s="898"/>
      <c r="AJ2" s="898"/>
      <c r="AK2" s="898"/>
      <c r="AL2" s="898"/>
      <c r="AM2" s="898"/>
      <c r="AN2" s="898"/>
      <c r="AO2" s="898"/>
      <c r="AP2" s="898"/>
      <c r="AQ2" s="898"/>
      <c r="AR2" s="898"/>
      <c r="AS2" s="898"/>
      <c r="AT2" s="899"/>
      <c r="AU2" s="897" t="s">
        <v>1101</v>
      </c>
      <c r="AV2" s="898"/>
      <c r="AW2" s="898"/>
      <c r="AX2" s="898"/>
      <c r="AY2" s="898"/>
      <c r="AZ2" s="898"/>
      <c r="BA2" s="898"/>
      <c r="BB2" s="898"/>
      <c r="BC2" s="898"/>
      <c r="BD2" s="898"/>
      <c r="BE2" s="898"/>
      <c r="BF2" s="898"/>
      <c r="BG2" s="898"/>
      <c r="BH2" s="898"/>
      <c r="BI2" s="898"/>
      <c r="BJ2" s="898"/>
      <c r="BK2" s="898"/>
      <c r="BL2" s="899"/>
    </row>
    <row r="3" spans="1:64" ht="33" customHeight="1" outlineLevel="1">
      <c r="A3" s="900"/>
      <c r="B3" s="317">
        <v>2010</v>
      </c>
      <c r="C3" s="313">
        <v>2011</v>
      </c>
      <c r="D3" s="313">
        <v>2012</v>
      </c>
      <c r="E3" s="313">
        <v>2013</v>
      </c>
      <c r="F3" s="313">
        <v>2014</v>
      </c>
      <c r="G3" s="348">
        <v>2015</v>
      </c>
      <c r="H3" s="348">
        <v>2016</v>
      </c>
      <c r="I3" s="348">
        <v>2017</v>
      </c>
      <c r="J3" s="348">
        <v>2018</v>
      </c>
      <c r="K3" s="353">
        <v>2010</v>
      </c>
      <c r="L3" s="346" t="s">
        <v>210</v>
      </c>
      <c r="M3" s="346">
        <v>2011</v>
      </c>
      <c r="N3" s="346" t="s">
        <v>210</v>
      </c>
      <c r="O3" s="346">
        <v>2012</v>
      </c>
      <c r="P3" s="346" t="s">
        <v>210</v>
      </c>
      <c r="Q3" s="346">
        <v>2013</v>
      </c>
      <c r="R3" s="346" t="s">
        <v>210</v>
      </c>
      <c r="S3" s="346">
        <v>2014</v>
      </c>
      <c r="T3" s="346" t="s">
        <v>210</v>
      </c>
      <c r="U3" s="346">
        <v>2015</v>
      </c>
      <c r="V3" s="346" t="s">
        <v>210</v>
      </c>
      <c r="W3" s="346">
        <v>2016</v>
      </c>
      <c r="X3" s="643" t="s">
        <v>210</v>
      </c>
      <c r="Y3" s="643">
        <v>2017</v>
      </c>
      <c r="Z3" s="643" t="s">
        <v>210</v>
      </c>
      <c r="AA3" s="643">
        <v>2018</v>
      </c>
      <c r="AB3" s="347" t="s">
        <v>210</v>
      </c>
      <c r="AC3" s="345">
        <f>K3</f>
        <v>2010</v>
      </c>
      <c r="AD3" s="346" t="s">
        <v>210</v>
      </c>
      <c r="AE3" s="346">
        <f>M3</f>
        <v>2011</v>
      </c>
      <c r="AF3" s="346" t="s">
        <v>210</v>
      </c>
      <c r="AG3" s="346">
        <f>O3</f>
        <v>2012</v>
      </c>
      <c r="AH3" s="346" t="s">
        <v>210</v>
      </c>
      <c r="AI3" s="346">
        <f>Q3</f>
        <v>2013</v>
      </c>
      <c r="AJ3" s="346" t="s">
        <v>210</v>
      </c>
      <c r="AK3" s="346">
        <f>S3</f>
        <v>2014</v>
      </c>
      <c r="AL3" s="346" t="s">
        <v>210</v>
      </c>
      <c r="AM3" s="346">
        <v>2015</v>
      </c>
      <c r="AN3" s="346" t="s">
        <v>210</v>
      </c>
      <c r="AO3" s="346">
        <v>2016</v>
      </c>
      <c r="AP3" s="346" t="s">
        <v>210</v>
      </c>
      <c r="AQ3" s="346">
        <v>2017</v>
      </c>
      <c r="AR3" s="346" t="s">
        <v>210</v>
      </c>
      <c r="AS3" s="346">
        <v>2018</v>
      </c>
      <c r="AT3" s="347" t="s">
        <v>210</v>
      </c>
      <c r="AU3" s="557">
        <f>AC3</f>
        <v>2010</v>
      </c>
      <c r="AV3" s="346" t="s">
        <v>210</v>
      </c>
      <c r="AW3" s="346">
        <f>AE3</f>
        <v>2011</v>
      </c>
      <c r="AX3" s="346" t="s">
        <v>210</v>
      </c>
      <c r="AY3" s="346">
        <f>AG3</f>
        <v>2012</v>
      </c>
      <c r="AZ3" s="346" t="s">
        <v>210</v>
      </c>
      <c r="BA3" s="346">
        <f>AI3</f>
        <v>2013</v>
      </c>
      <c r="BB3" s="346" t="s">
        <v>210</v>
      </c>
      <c r="BC3" s="346">
        <f>AK3</f>
        <v>2014</v>
      </c>
      <c r="BD3" s="346" t="s">
        <v>210</v>
      </c>
      <c r="BE3" s="346">
        <v>2015</v>
      </c>
      <c r="BF3" s="346" t="s">
        <v>210</v>
      </c>
      <c r="BG3" s="346">
        <v>2016</v>
      </c>
      <c r="BH3" s="346" t="s">
        <v>210</v>
      </c>
      <c r="BI3" s="346">
        <v>2017</v>
      </c>
      <c r="BJ3" s="346" t="s">
        <v>210</v>
      </c>
      <c r="BK3" s="346">
        <v>2018</v>
      </c>
      <c r="BL3" s="347" t="s">
        <v>210</v>
      </c>
    </row>
    <row r="4" spans="1:64" ht="22.5" customHeight="1">
      <c r="A4" s="314" t="s">
        <v>186</v>
      </c>
      <c r="B4" s="318">
        <v>6066377</v>
      </c>
      <c r="C4" s="309">
        <v>6143709</v>
      </c>
      <c r="D4" s="309">
        <v>6221817</v>
      </c>
      <c r="E4" s="309">
        <v>6299990</v>
      </c>
      <c r="F4" s="309">
        <v>6378132</v>
      </c>
      <c r="G4" s="349">
        <v>6456299</v>
      </c>
      <c r="H4" s="349">
        <v>6534857</v>
      </c>
      <c r="I4" s="349">
        <v>6613118</v>
      </c>
      <c r="J4" s="349">
        <v>6691030</v>
      </c>
      <c r="K4" s="354">
        <v>2334353</v>
      </c>
      <c r="L4" s="308">
        <f t="shared" ref="L4:L13" si="0">+K4/B4*100</f>
        <v>38.480183476892385</v>
      </c>
      <c r="M4" s="310">
        <v>2336614</v>
      </c>
      <c r="N4" s="308">
        <f t="shared" ref="N4:N13" si="1">+M4/C4*100</f>
        <v>38.032628172981504</v>
      </c>
      <c r="O4" s="310">
        <v>2355496</v>
      </c>
      <c r="P4" s="308">
        <f t="shared" ref="P4:P13" si="2">+O4/D4*100</f>
        <v>37.858651258948953</v>
      </c>
      <c r="Q4" s="310">
        <v>2379471</v>
      </c>
      <c r="R4" s="308">
        <f t="shared" ref="R4:R13" si="3">+Q4/E4*100</f>
        <v>37.769440903874454</v>
      </c>
      <c r="S4" s="310">
        <v>2410996</v>
      </c>
      <c r="T4" s="308">
        <f t="shared" ref="T4:T13" si="4">+S4/F4*100</f>
        <v>37.800973702018084</v>
      </c>
      <c r="U4" s="310">
        <v>2398192</v>
      </c>
      <c r="V4" s="308">
        <v>37.14499591793998</v>
      </c>
      <c r="W4" s="310">
        <v>2241894</v>
      </c>
      <c r="X4" s="308">
        <v>34.306703268334715</v>
      </c>
      <c r="Y4" s="309">
        <v>2336079</v>
      </c>
      <c r="Z4" s="308">
        <v>34.913593273382425</v>
      </c>
      <c r="AA4" s="310">
        <f>'1.COBERTURA  DANE'!D5</f>
        <v>2344891</v>
      </c>
      <c r="AB4" s="323">
        <f t="shared" ref="AB4:AB13" si="5">+AA4/J4*100</f>
        <v>35.045291980457414</v>
      </c>
      <c r="AC4" s="321">
        <v>3006551</v>
      </c>
      <c r="AD4" s="308">
        <f t="shared" ref="AD4:AD13" si="6">+AC4/B4*100</f>
        <v>49.560899363821271</v>
      </c>
      <c r="AE4" s="309">
        <v>3190526</v>
      </c>
      <c r="AF4" s="308">
        <f>+AE4/C4*100</f>
        <v>51.931593765264594</v>
      </c>
      <c r="AG4" s="309">
        <v>3277472</v>
      </c>
      <c r="AH4" s="308">
        <f t="shared" ref="AH4:AH13" si="7">+AG4/D4*100</f>
        <v>52.677087738196093</v>
      </c>
      <c r="AI4" s="309">
        <v>3217863</v>
      </c>
      <c r="AJ4" s="308">
        <f t="shared" ref="AJ4:AJ13" si="8">+AI4/E4*100</f>
        <v>51.07727155122469</v>
      </c>
      <c r="AK4" s="309">
        <v>3460356</v>
      </c>
      <c r="AL4" s="308">
        <f t="shared" ref="AL4:AL13" si="9">+AK4/F4*100</f>
        <v>54.253439721849595</v>
      </c>
      <c r="AM4" s="309">
        <v>3587305</v>
      </c>
      <c r="AN4" s="308">
        <v>55.562869687416892</v>
      </c>
      <c r="AO4" s="309">
        <v>3810573</v>
      </c>
      <c r="AP4" s="308">
        <v>58.311497864452122</v>
      </c>
      <c r="AQ4" s="309">
        <v>3887363</v>
      </c>
      <c r="AR4" s="308">
        <v>58.098125400723056</v>
      </c>
      <c r="AS4" s="309">
        <f>'1.COBERTURA  DANE'!F5+'1.COBERTURA  DANE'!H5+'1.COBERTURA  DANE'!J5</f>
        <v>3866307</v>
      </c>
      <c r="AT4" s="323">
        <f t="shared" ref="AT4:AT13" si="10">+AS4/J4*100</f>
        <v>57.783435435202058</v>
      </c>
      <c r="AU4" s="355">
        <v>1854036</v>
      </c>
      <c r="AV4" s="308">
        <f>+AU4/B4*100</f>
        <v>30.562492242074633</v>
      </c>
      <c r="AW4" s="309">
        <v>616569</v>
      </c>
      <c r="AX4" s="308">
        <f>+AW4/C4*100</f>
        <v>10.035778061753902</v>
      </c>
      <c r="AY4" s="309">
        <v>652249</v>
      </c>
      <c r="AZ4" s="308">
        <f t="shared" ref="AZ4:AZ13" si="11">100-(P4+AH4)</f>
        <v>9.4642610028549541</v>
      </c>
      <c r="BA4" s="309">
        <v>638984</v>
      </c>
      <c r="BB4" s="308">
        <f t="shared" ref="BB4:BB13" si="12">100-(R4+AJ4)</f>
        <v>11.153287544900849</v>
      </c>
      <c r="BC4" s="309">
        <v>506780</v>
      </c>
      <c r="BD4" s="308">
        <f t="shared" ref="BD4:BD13" si="13">100-(T4+AL4)</f>
        <v>7.9455865761323139</v>
      </c>
      <c r="BE4" s="309">
        <v>470802</v>
      </c>
      <c r="BF4" s="308">
        <v>7.2921343946431278</v>
      </c>
      <c r="BG4" s="309">
        <v>482390</v>
      </c>
      <c r="BH4" s="308">
        <v>7.3817988672131634</v>
      </c>
      <c r="BI4" s="309">
        <v>467588</v>
      </c>
      <c r="BJ4" s="308">
        <v>6.9882813258945191</v>
      </c>
      <c r="BK4" s="309">
        <f>'1.COBERTURA  DANE'!T5</f>
        <v>479832</v>
      </c>
      <c r="BL4" s="323">
        <f t="shared" ref="BL4:BL13" si="14">100-(AB4+AT4)</f>
        <v>7.1712725843405281</v>
      </c>
    </row>
    <row r="5" spans="1:64" s="294" customFormat="1" ht="30" outlineLevel="1">
      <c r="A5" s="328" t="s">
        <v>233</v>
      </c>
      <c r="B5" s="304">
        <v>107450</v>
      </c>
      <c r="C5" s="298">
        <v>109057</v>
      </c>
      <c r="D5" s="307">
        <v>110682</v>
      </c>
      <c r="E5" s="307">
        <v>112325</v>
      </c>
      <c r="F5" s="307">
        <v>113977</v>
      </c>
      <c r="G5" s="350">
        <v>115662</v>
      </c>
      <c r="H5" s="350">
        <v>117382</v>
      </c>
      <c r="I5" s="350">
        <v>119075</v>
      </c>
      <c r="J5" s="350">
        <v>120805</v>
      </c>
      <c r="K5" s="304">
        <v>62912</v>
      </c>
      <c r="L5" s="305">
        <f t="shared" si="0"/>
        <v>58.550023266635641</v>
      </c>
      <c r="M5" s="298">
        <v>63885</v>
      </c>
      <c r="N5" s="305">
        <f t="shared" si="1"/>
        <v>58.579458448334357</v>
      </c>
      <c r="O5" s="298">
        <v>62936</v>
      </c>
      <c r="P5" s="305">
        <f t="shared" si="2"/>
        <v>56.86200104804756</v>
      </c>
      <c r="Q5" s="298">
        <v>64018</v>
      </c>
      <c r="R5" s="305">
        <f t="shared" si="3"/>
        <v>56.993545515245934</v>
      </c>
      <c r="S5" s="298">
        <v>66873</v>
      </c>
      <c r="T5" s="305">
        <f t="shared" si="4"/>
        <v>58.672363722505416</v>
      </c>
      <c r="U5" s="298">
        <v>64758</v>
      </c>
      <c r="V5" s="305">
        <v>55.989002438138712</v>
      </c>
      <c r="W5" s="298">
        <v>58240</v>
      </c>
      <c r="X5" s="305">
        <v>49.615784362167965</v>
      </c>
      <c r="Y5" s="298">
        <v>61446</v>
      </c>
      <c r="Z5" s="305">
        <v>50.863788750465623</v>
      </c>
      <c r="AA5" s="298">
        <f>'1.COBERTURA  DANE'!D6</f>
        <v>61479</v>
      </c>
      <c r="AB5" s="306">
        <f t="shared" si="5"/>
        <v>50.89110550060014</v>
      </c>
      <c r="AC5" s="322">
        <v>23812</v>
      </c>
      <c r="AD5" s="305">
        <f t="shared" si="6"/>
        <v>22.16100511865984</v>
      </c>
      <c r="AE5" s="298">
        <v>25803</v>
      </c>
      <c r="AF5" s="305">
        <f t="shared" ref="AF5:AF13" si="15">+AE5/B5*100</f>
        <v>24.013959981386694</v>
      </c>
      <c r="AG5" s="307">
        <v>26686</v>
      </c>
      <c r="AH5" s="305">
        <f t="shared" si="7"/>
        <v>24.110514808189226</v>
      </c>
      <c r="AI5" s="307">
        <v>24687</v>
      </c>
      <c r="AJ5" s="305">
        <f t="shared" si="8"/>
        <v>21.978188292900068</v>
      </c>
      <c r="AK5" s="298">
        <v>27589</v>
      </c>
      <c r="AL5" s="305">
        <f t="shared" si="9"/>
        <v>24.205760811391773</v>
      </c>
      <c r="AM5" s="298">
        <v>28201</v>
      </c>
      <c r="AN5" s="305">
        <v>24.382251733499334</v>
      </c>
      <c r="AO5" s="298">
        <v>31477</v>
      </c>
      <c r="AP5" s="305">
        <v>26.815866146427901</v>
      </c>
      <c r="AQ5" s="298">
        <v>31027</v>
      </c>
      <c r="AR5" s="305">
        <v>25.683539588593185</v>
      </c>
      <c r="AS5" s="298">
        <f>'1.COBERTURA  DANE'!F6+'1.COBERTURA  DANE'!H6+'1.COBERTURA  DANE'!J6</f>
        <v>30328</v>
      </c>
      <c r="AT5" s="306">
        <f t="shared" si="10"/>
        <v>25.104921153925748</v>
      </c>
      <c r="AU5" s="356">
        <v>83638</v>
      </c>
      <c r="AV5" s="303">
        <f t="shared" ref="AV5:AV13" si="16">100-(L5+AD5)</f>
        <v>19.288971614704522</v>
      </c>
      <c r="AW5" s="298">
        <v>19369</v>
      </c>
      <c r="AX5" s="303">
        <f t="shared" ref="AX5:AX13" si="17">100-(N5+AF5)</f>
        <v>17.406581570278945</v>
      </c>
      <c r="AY5" s="307">
        <v>22013</v>
      </c>
      <c r="AZ5" s="303">
        <f t="shared" si="11"/>
        <v>19.027484143763218</v>
      </c>
      <c r="BA5" s="298">
        <v>22635</v>
      </c>
      <c r="BB5" s="303">
        <f t="shared" si="12"/>
        <v>21.028266191854001</v>
      </c>
      <c r="BC5" s="298">
        <v>21099</v>
      </c>
      <c r="BD5" s="303">
        <f t="shared" si="13"/>
        <v>17.121875466102807</v>
      </c>
      <c r="BE5" s="298">
        <v>22703</v>
      </c>
      <c r="BF5" s="303">
        <v>19.628745828361957</v>
      </c>
      <c r="BG5" s="307">
        <v>27665</v>
      </c>
      <c r="BH5" s="303">
        <v>23.568349491404135</v>
      </c>
      <c r="BI5" s="307">
        <v>30350</v>
      </c>
      <c r="BJ5" s="303">
        <v>23.452671660941192</v>
      </c>
      <c r="BK5" s="298">
        <f>'1.COBERTURA  DANE'!T6</f>
        <v>31016</v>
      </c>
      <c r="BL5" s="306">
        <f t="shared" si="14"/>
        <v>24.003973345474108</v>
      </c>
    </row>
    <row r="6" spans="1:64" s="294" customFormat="1" ht="15" outlineLevel="1">
      <c r="A6" s="329" t="s">
        <v>232</v>
      </c>
      <c r="B6" s="304">
        <v>270222</v>
      </c>
      <c r="C6" s="298">
        <v>275453</v>
      </c>
      <c r="D6" s="298">
        <v>281325</v>
      </c>
      <c r="E6" s="298">
        <v>287279</v>
      </c>
      <c r="F6" s="298">
        <v>293354</v>
      </c>
      <c r="G6" s="351">
        <v>299527</v>
      </c>
      <c r="H6" s="351">
        <v>305888</v>
      </c>
      <c r="I6" s="351">
        <v>312331</v>
      </c>
      <c r="J6" s="351">
        <v>318860</v>
      </c>
      <c r="K6" s="304">
        <v>197299</v>
      </c>
      <c r="L6" s="305">
        <f t="shared" si="0"/>
        <v>73.013670241505139</v>
      </c>
      <c r="M6" s="298">
        <v>202742</v>
      </c>
      <c r="N6" s="305">
        <f t="shared" si="1"/>
        <v>73.603119225421395</v>
      </c>
      <c r="O6" s="298">
        <v>202651</v>
      </c>
      <c r="P6" s="305">
        <f t="shared" si="2"/>
        <v>72.034479694303741</v>
      </c>
      <c r="Q6" s="298">
        <v>208433</v>
      </c>
      <c r="R6" s="305">
        <f t="shared" si="3"/>
        <v>72.554206885988876</v>
      </c>
      <c r="S6" s="298">
        <v>215526</v>
      </c>
      <c r="T6" s="305">
        <f t="shared" si="4"/>
        <v>73.469596460249392</v>
      </c>
      <c r="U6" s="298">
        <v>221033</v>
      </c>
      <c r="V6" s="305">
        <v>73.794015230680372</v>
      </c>
      <c r="W6" s="298">
        <v>213857</v>
      </c>
      <c r="X6" s="305">
        <v>69.913497750810748</v>
      </c>
      <c r="Y6" s="298">
        <v>219914</v>
      </c>
      <c r="Z6" s="305">
        <v>68.968826444207494</v>
      </c>
      <c r="AA6" s="298">
        <f>'1.COBERTURA  DANE'!D13</f>
        <v>221100</v>
      </c>
      <c r="AB6" s="306">
        <f t="shared" si="5"/>
        <v>69.34077651633946</v>
      </c>
      <c r="AC6" s="322">
        <v>38186</v>
      </c>
      <c r="AD6" s="305">
        <f t="shared" si="6"/>
        <v>14.131343858013039</v>
      </c>
      <c r="AE6" s="298">
        <v>42524</v>
      </c>
      <c r="AF6" s="305">
        <f t="shared" si="15"/>
        <v>15.736690572936327</v>
      </c>
      <c r="AG6" s="298">
        <v>45915</v>
      </c>
      <c r="AH6" s="305">
        <f t="shared" si="7"/>
        <v>16.320981071714211</v>
      </c>
      <c r="AI6" s="298">
        <v>42535</v>
      </c>
      <c r="AJ6" s="305">
        <f t="shared" si="8"/>
        <v>14.806164042620587</v>
      </c>
      <c r="AK6" s="298">
        <v>47898</v>
      </c>
      <c r="AL6" s="305">
        <f t="shared" si="9"/>
        <v>16.327713274746554</v>
      </c>
      <c r="AM6" s="298">
        <v>45755</v>
      </c>
      <c r="AN6" s="305">
        <v>15.275751434762142</v>
      </c>
      <c r="AO6" s="298">
        <v>49839</v>
      </c>
      <c r="AP6" s="305">
        <v>16.29321843289047</v>
      </c>
      <c r="AQ6" s="298">
        <v>51489</v>
      </c>
      <c r="AR6" s="305">
        <v>16.147839177068306</v>
      </c>
      <c r="AS6" s="298">
        <f>'1.COBERTURA  DANE'!F13+'1.COBERTURA  DANE'!H13+'1.COBERTURA  DANE'!J13</f>
        <v>50141</v>
      </c>
      <c r="AT6" s="306">
        <f t="shared" si="10"/>
        <v>15.725083108574294</v>
      </c>
      <c r="AU6" s="356">
        <v>232036</v>
      </c>
      <c r="AV6" s="303">
        <f t="shared" si="16"/>
        <v>12.854985900481822</v>
      </c>
      <c r="AW6" s="298">
        <v>30187</v>
      </c>
      <c r="AX6" s="303">
        <f t="shared" si="17"/>
        <v>10.66019020164228</v>
      </c>
      <c r="AY6" s="298">
        <v>35036</v>
      </c>
      <c r="AZ6" s="303">
        <f t="shared" si="11"/>
        <v>11.644539233982044</v>
      </c>
      <c r="BA6" s="298">
        <v>34034</v>
      </c>
      <c r="BB6" s="303">
        <f t="shared" si="12"/>
        <v>12.639629071390544</v>
      </c>
      <c r="BC6" s="298">
        <v>30078</v>
      </c>
      <c r="BD6" s="303">
        <f t="shared" si="13"/>
        <v>10.202690265004051</v>
      </c>
      <c r="BE6" s="298">
        <v>32739</v>
      </c>
      <c r="BF6" s="303">
        <v>10.930233334557485</v>
      </c>
      <c r="BG6" s="307">
        <v>42192</v>
      </c>
      <c r="BH6" s="303">
        <v>13.793283816298782</v>
      </c>
      <c r="BI6" s="307">
        <v>51861</v>
      </c>
      <c r="BJ6" s="303">
        <v>14.8833343787242</v>
      </c>
      <c r="BK6" s="298">
        <f>'1.COBERTURA  DANE'!T13</f>
        <v>52023</v>
      </c>
      <c r="BL6" s="306">
        <f t="shared" si="14"/>
        <v>14.934140375086244</v>
      </c>
    </row>
    <row r="7" spans="1:64" s="294" customFormat="1" ht="15" outlineLevel="1">
      <c r="A7" s="328" t="s">
        <v>149</v>
      </c>
      <c r="B7" s="304">
        <v>580268</v>
      </c>
      <c r="C7" s="298">
        <v>595367</v>
      </c>
      <c r="D7" s="298">
        <v>610846</v>
      </c>
      <c r="E7" s="298">
        <v>626597</v>
      </c>
      <c r="F7" s="298">
        <v>642753</v>
      </c>
      <c r="G7" s="351">
        <v>659266</v>
      </c>
      <c r="H7" s="351">
        <v>676356</v>
      </c>
      <c r="I7" s="351">
        <v>693868</v>
      </c>
      <c r="J7" s="351">
        <v>711687</v>
      </c>
      <c r="K7" s="304">
        <v>325430</v>
      </c>
      <c r="L7" s="305">
        <f t="shared" si="0"/>
        <v>56.082706611427824</v>
      </c>
      <c r="M7" s="298">
        <v>350407</v>
      </c>
      <c r="N7" s="305">
        <f t="shared" si="1"/>
        <v>58.855630224718539</v>
      </c>
      <c r="O7" s="298">
        <v>347751</v>
      </c>
      <c r="P7" s="305">
        <f t="shared" si="2"/>
        <v>56.929406102356403</v>
      </c>
      <c r="Q7" s="298">
        <v>357208</v>
      </c>
      <c r="R7" s="305">
        <f t="shared" si="3"/>
        <v>57.007614144338383</v>
      </c>
      <c r="S7" s="298">
        <v>373117</v>
      </c>
      <c r="T7" s="305">
        <f t="shared" si="4"/>
        <v>58.049826294081861</v>
      </c>
      <c r="U7" s="298">
        <v>364182</v>
      </c>
      <c r="V7" s="305">
        <v>55.240525068788628</v>
      </c>
      <c r="W7" s="298">
        <v>344724</v>
      </c>
      <c r="X7" s="305">
        <v>50.967833507797664</v>
      </c>
      <c r="Y7" s="298">
        <v>354910</v>
      </c>
      <c r="Z7" s="305">
        <v>49.868832787447289</v>
      </c>
      <c r="AA7" s="298">
        <f>'1.COBERTURA  DANE'!D20</f>
        <v>355109</v>
      </c>
      <c r="AB7" s="306">
        <f t="shared" si="5"/>
        <v>49.896794517814712</v>
      </c>
      <c r="AC7" s="322">
        <v>175350</v>
      </c>
      <c r="AD7" s="305">
        <f t="shared" si="6"/>
        <v>30.218795453135449</v>
      </c>
      <c r="AE7" s="298">
        <v>179620</v>
      </c>
      <c r="AF7" s="305">
        <f t="shared" si="15"/>
        <v>30.954662328441341</v>
      </c>
      <c r="AG7" s="298">
        <v>182187</v>
      </c>
      <c r="AH7" s="305">
        <f t="shared" si="7"/>
        <v>29.825356963948362</v>
      </c>
      <c r="AI7" s="298">
        <v>168219</v>
      </c>
      <c r="AJ7" s="305">
        <f t="shared" si="8"/>
        <v>26.846441971474487</v>
      </c>
      <c r="AK7" s="298">
        <v>183061</v>
      </c>
      <c r="AL7" s="305">
        <f t="shared" si="9"/>
        <v>28.480769440204867</v>
      </c>
      <c r="AM7" s="298">
        <v>187854</v>
      </c>
      <c r="AN7" s="305">
        <v>28.494416517763693</v>
      </c>
      <c r="AO7" s="298">
        <v>200196</v>
      </c>
      <c r="AP7" s="305">
        <v>29.599205152316237</v>
      </c>
      <c r="AQ7" s="298">
        <v>207301</v>
      </c>
      <c r="AR7" s="305">
        <v>29.128113904005552</v>
      </c>
      <c r="AS7" s="298">
        <f>'1.COBERTURA  DANE'!F20+'1.COBERTURA  DANE'!H20+'1.COBERTURA  DANE'!J20</f>
        <v>203946</v>
      </c>
      <c r="AT7" s="306">
        <f t="shared" si="10"/>
        <v>28.65669880157991</v>
      </c>
      <c r="AU7" s="356">
        <v>79487</v>
      </c>
      <c r="AV7" s="303">
        <f t="shared" si="16"/>
        <v>13.698497935436734</v>
      </c>
      <c r="AW7" s="298">
        <v>65340</v>
      </c>
      <c r="AX7" s="303">
        <f t="shared" si="17"/>
        <v>10.189707446840117</v>
      </c>
      <c r="AY7" s="298">
        <v>85262</v>
      </c>
      <c r="AZ7" s="303">
        <f t="shared" si="11"/>
        <v>13.245236933695239</v>
      </c>
      <c r="BA7" s="298">
        <v>96816</v>
      </c>
      <c r="BB7" s="303">
        <f t="shared" si="12"/>
        <v>16.145943884187133</v>
      </c>
      <c r="BC7" s="298">
        <v>87267</v>
      </c>
      <c r="BD7" s="303">
        <f t="shared" si="13"/>
        <v>13.46940426571328</v>
      </c>
      <c r="BE7" s="298">
        <v>107230</v>
      </c>
      <c r="BF7" s="303">
        <v>16.265058413447676</v>
      </c>
      <c r="BG7" s="307">
        <v>131436</v>
      </c>
      <c r="BH7" s="303">
        <v>19.432961339886106</v>
      </c>
      <c r="BI7" s="307">
        <v>157059</v>
      </c>
      <c r="BJ7" s="303">
        <v>21.003053308547152</v>
      </c>
      <c r="BK7" s="298">
        <f>'1.COBERTURA  DANE'!T20</f>
        <v>160215</v>
      </c>
      <c r="BL7" s="306">
        <f t="shared" si="14"/>
        <v>21.446506680605381</v>
      </c>
    </row>
    <row r="8" spans="1:64" s="294" customFormat="1" ht="15" outlineLevel="1">
      <c r="A8" s="328" t="s">
        <v>124</v>
      </c>
      <c r="B8" s="304">
        <v>179041</v>
      </c>
      <c r="C8" s="298">
        <v>180400</v>
      </c>
      <c r="D8" s="298">
        <v>181909</v>
      </c>
      <c r="E8" s="298">
        <v>183434</v>
      </c>
      <c r="F8" s="298">
        <v>184977</v>
      </c>
      <c r="G8" s="351">
        <v>186534</v>
      </c>
      <c r="H8" s="351">
        <v>188153</v>
      </c>
      <c r="I8" s="351">
        <v>189781</v>
      </c>
      <c r="J8" s="351">
        <v>191389</v>
      </c>
      <c r="K8" s="304">
        <v>119944</v>
      </c>
      <c r="L8" s="305">
        <f t="shared" si="0"/>
        <v>66.992476583575836</v>
      </c>
      <c r="M8" s="298">
        <v>123835</v>
      </c>
      <c r="N8" s="305">
        <f t="shared" si="1"/>
        <v>68.644678492239464</v>
      </c>
      <c r="O8" s="298">
        <v>126607</v>
      </c>
      <c r="P8" s="305">
        <f t="shared" si="2"/>
        <v>69.599085256914179</v>
      </c>
      <c r="Q8" s="298">
        <v>129739</v>
      </c>
      <c r="R8" s="305">
        <f t="shared" si="3"/>
        <v>70.727891230633361</v>
      </c>
      <c r="S8" s="298">
        <v>131650</v>
      </c>
      <c r="T8" s="305">
        <f t="shared" si="4"/>
        <v>71.171010449947829</v>
      </c>
      <c r="U8" s="298">
        <v>131454</v>
      </c>
      <c r="V8" s="305">
        <v>70.471871079803151</v>
      </c>
      <c r="W8" s="298">
        <v>124796</v>
      </c>
      <c r="X8" s="305">
        <v>66.326872279474685</v>
      </c>
      <c r="Y8" s="298">
        <v>130507</v>
      </c>
      <c r="Z8" s="305">
        <v>68.189394374807335</v>
      </c>
      <c r="AA8" s="298">
        <f>'1.COBERTURA  DANE'!D32</f>
        <v>130355</v>
      </c>
      <c r="AB8" s="306">
        <f t="shared" si="5"/>
        <v>68.109974972438337</v>
      </c>
      <c r="AC8" s="322">
        <v>33522</v>
      </c>
      <c r="AD8" s="305">
        <f t="shared" si="6"/>
        <v>18.723085773649611</v>
      </c>
      <c r="AE8" s="298">
        <v>39566</v>
      </c>
      <c r="AF8" s="305">
        <f t="shared" si="15"/>
        <v>22.098848867019285</v>
      </c>
      <c r="AG8" s="298">
        <v>41912</v>
      </c>
      <c r="AH8" s="305">
        <f t="shared" si="7"/>
        <v>23.040091474308582</v>
      </c>
      <c r="AI8" s="298">
        <v>35890</v>
      </c>
      <c r="AJ8" s="305">
        <f t="shared" si="8"/>
        <v>19.565620332108551</v>
      </c>
      <c r="AK8" s="298">
        <v>38961</v>
      </c>
      <c r="AL8" s="305">
        <f t="shared" si="9"/>
        <v>21.062618595825427</v>
      </c>
      <c r="AM8" s="298">
        <v>38850</v>
      </c>
      <c r="AN8" s="305">
        <v>20.827302261249962</v>
      </c>
      <c r="AO8" s="298">
        <v>43704</v>
      </c>
      <c r="AP8" s="305">
        <v>23.227904949695194</v>
      </c>
      <c r="AQ8" s="298">
        <v>41959</v>
      </c>
      <c r="AR8" s="305">
        <v>21.923412526320739</v>
      </c>
      <c r="AS8" s="298">
        <f>'1.COBERTURA  DANE'!F32+'1.COBERTURA  DANE'!H32+'1.COBERTURA  DANE'!J32</f>
        <v>41385</v>
      </c>
      <c r="AT8" s="306">
        <f t="shared" si="10"/>
        <v>21.623499783164132</v>
      </c>
      <c r="AU8" s="356">
        <v>145519</v>
      </c>
      <c r="AV8" s="303">
        <f t="shared" si="16"/>
        <v>14.284437642774549</v>
      </c>
      <c r="AW8" s="298">
        <v>16999</v>
      </c>
      <c r="AX8" s="303">
        <f t="shared" si="17"/>
        <v>9.2564726407412508</v>
      </c>
      <c r="AY8" s="298">
        <v>15399</v>
      </c>
      <c r="AZ8" s="303">
        <f t="shared" si="11"/>
        <v>7.3608232687772386</v>
      </c>
      <c r="BA8" s="298">
        <v>15808</v>
      </c>
      <c r="BB8" s="303">
        <f t="shared" si="12"/>
        <v>9.7064884372580877</v>
      </c>
      <c r="BC8" s="298">
        <v>14594</v>
      </c>
      <c r="BD8" s="303">
        <f t="shared" si="13"/>
        <v>7.7663709542267441</v>
      </c>
      <c r="BE8" s="298">
        <v>16230</v>
      </c>
      <c r="BF8" s="303">
        <v>8.7008266589468803</v>
      </c>
      <c r="BG8" s="307">
        <v>19653</v>
      </c>
      <c r="BH8" s="303">
        <v>10.445222770830128</v>
      </c>
      <c r="BI8" s="307">
        <v>20033</v>
      </c>
      <c r="BJ8" s="303">
        <v>9.8871930988719328</v>
      </c>
      <c r="BK8" s="298">
        <f>'1.COBERTURA  DANE'!T32</f>
        <v>20759</v>
      </c>
      <c r="BL8" s="306">
        <f t="shared" si="14"/>
        <v>10.266525244397528</v>
      </c>
    </row>
    <row r="9" spans="1:64" s="294" customFormat="1" ht="15" outlineLevel="1">
      <c r="A9" s="328" t="s">
        <v>135</v>
      </c>
      <c r="B9" s="304">
        <v>192303</v>
      </c>
      <c r="C9" s="298">
        <v>200226</v>
      </c>
      <c r="D9" s="298">
        <v>200171</v>
      </c>
      <c r="E9" s="298">
        <v>200104</v>
      </c>
      <c r="F9" s="298">
        <v>200027</v>
      </c>
      <c r="G9" s="351">
        <v>199924</v>
      </c>
      <c r="H9" s="351">
        <v>199882</v>
      </c>
      <c r="I9" s="351">
        <v>199816</v>
      </c>
      <c r="J9" s="351">
        <v>199723</v>
      </c>
      <c r="K9" s="304">
        <v>146386</v>
      </c>
      <c r="L9" s="305">
        <f t="shared" si="0"/>
        <v>76.122577390888338</v>
      </c>
      <c r="M9" s="298">
        <v>149716</v>
      </c>
      <c r="N9" s="305">
        <f t="shared" si="1"/>
        <v>74.77350593828973</v>
      </c>
      <c r="O9" s="298">
        <v>150139</v>
      </c>
      <c r="P9" s="305">
        <f t="shared" si="2"/>
        <v>75.005370408300891</v>
      </c>
      <c r="Q9" s="298">
        <v>150585</v>
      </c>
      <c r="R9" s="305">
        <f t="shared" si="3"/>
        <v>75.253368248510782</v>
      </c>
      <c r="S9" s="298">
        <v>149216</v>
      </c>
      <c r="T9" s="305">
        <f t="shared" si="4"/>
        <v>74.597929279547259</v>
      </c>
      <c r="U9" s="298">
        <v>148868</v>
      </c>
      <c r="V9" s="305">
        <v>74.462295672355495</v>
      </c>
      <c r="W9" s="298">
        <v>143993</v>
      </c>
      <c r="X9" s="305">
        <v>72.039003011776941</v>
      </c>
      <c r="Y9" s="298">
        <v>146674</v>
      </c>
      <c r="Z9" s="305">
        <v>73.438712616974513</v>
      </c>
      <c r="AA9" s="298">
        <f>'1.COBERTURA  DANE'!D43</f>
        <v>146755</v>
      </c>
      <c r="AB9" s="306">
        <f t="shared" si="5"/>
        <v>73.479268787270371</v>
      </c>
      <c r="AC9" s="322">
        <v>27814</v>
      </c>
      <c r="AD9" s="305">
        <f t="shared" si="6"/>
        <v>14.463632912643067</v>
      </c>
      <c r="AE9" s="298">
        <v>31365</v>
      </c>
      <c r="AF9" s="305">
        <f t="shared" si="15"/>
        <v>16.31019796883044</v>
      </c>
      <c r="AG9" s="298">
        <v>33593</v>
      </c>
      <c r="AH9" s="305">
        <f t="shared" si="7"/>
        <v>16.782151260672126</v>
      </c>
      <c r="AI9" s="298">
        <v>31685</v>
      </c>
      <c r="AJ9" s="305">
        <f t="shared" si="8"/>
        <v>15.834266181585576</v>
      </c>
      <c r="AK9" s="298">
        <v>37906</v>
      </c>
      <c r="AL9" s="305">
        <f t="shared" si="9"/>
        <v>18.9504416903718</v>
      </c>
      <c r="AM9" s="298">
        <v>40764</v>
      </c>
      <c r="AN9" s="305">
        <v>20.389748104279626</v>
      </c>
      <c r="AO9" s="298">
        <v>46516</v>
      </c>
      <c r="AP9" s="305">
        <v>23.271730320889326</v>
      </c>
      <c r="AQ9" s="298">
        <v>39800</v>
      </c>
      <c r="AR9" s="305">
        <v>19.927599725619984</v>
      </c>
      <c r="AS9" s="298">
        <f>'1.COBERTURA  DANE'!F43+'1.COBERTURA  DANE'!H43+'1.COBERTURA  DANE'!J43</f>
        <v>38815</v>
      </c>
      <c r="AT9" s="306">
        <f t="shared" si="10"/>
        <v>19.434416667083912</v>
      </c>
      <c r="AU9" s="356">
        <v>164489</v>
      </c>
      <c r="AV9" s="303">
        <f t="shared" si="16"/>
        <v>9.4137896964685979</v>
      </c>
      <c r="AW9" s="298">
        <v>19145</v>
      </c>
      <c r="AX9" s="303">
        <f t="shared" si="17"/>
        <v>8.9162960928798327</v>
      </c>
      <c r="AY9" s="298">
        <v>19360</v>
      </c>
      <c r="AZ9" s="303">
        <f t="shared" si="11"/>
        <v>8.2124783310269862</v>
      </c>
      <c r="BA9" s="298">
        <v>14921</v>
      </c>
      <c r="BB9" s="303">
        <f t="shared" si="12"/>
        <v>8.9123655699036419</v>
      </c>
      <c r="BC9" s="298">
        <v>13014</v>
      </c>
      <c r="BD9" s="303">
        <f t="shared" si="13"/>
        <v>6.4516290300809374</v>
      </c>
      <c r="BE9" s="298">
        <v>10292</v>
      </c>
      <c r="BF9" s="303">
        <v>5.1479562233648721</v>
      </c>
      <c r="BG9" s="307">
        <v>9373</v>
      </c>
      <c r="BH9" s="303">
        <v>4.689266667333726</v>
      </c>
      <c r="BI9" s="307">
        <v>14546</v>
      </c>
      <c r="BJ9" s="303">
        <v>6.6336876574055026</v>
      </c>
      <c r="BK9" s="298">
        <f>'1.COBERTURA  DANE'!T43</f>
        <v>15450</v>
      </c>
      <c r="BL9" s="306">
        <f t="shared" si="14"/>
        <v>7.0863145456457204</v>
      </c>
    </row>
    <row r="10" spans="1:64" s="294" customFormat="1" ht="15" outlineLevel="1">
      <c r="A10" s="328" t="s">
        <v>131</v>
      </c>
      <c r="B10" s="304">
        <v>248095</v>
      </c>
      <c r="C10" s="298">
        <v>250149</v>
      </c>
      <c r="D10" s="298">
        <v>252325</v>
      </c>
      <c r="E10" s="298">
        <v>254562</v>
      </c>
      <c r="F10" s="298">
        <v>256786</v>
      </c>
      <c r="G10" s="351">
        <v>259057</v>
      </c>
      <c r="H10" s="351">
        <v>261411</v>
      </c>
      <c r="I10" s="351">
        <v>263742</v>
      </c>
      <c r="J10" s="351">
        <v>266146</v>
      </c>
      <c r="K10" s="304">
        <v>145113</v>
      </c>
      <c r="L10" s="305">
        <f t="shared" si="0"/>
        <v>58.490900663052457</v>
      </c>
      <c r="M10" s="298">
        <v>149319</v>
      </c>
      <c r="N10" s="305">
        <f t="shared" si="1"/>
        <v>59.692023553961839</v>
      </c>
      <c r="O10" s="298">
        <v>150047</v>
      </c>
      <c r="P10" s="305">
        <f t="shared" si="2"/>
        <v>59.465768354304963</v>
      </c>
      <c r="Q10" s="298">
        <v>149256</v>
      </c>
      <c r="R10" s="305">
        <f t="shared" si="3"/>
        <v>58.632474603436492</v>
      </c>
      <c r="S10" s="298">
        <v>148027</v>
      </c>
      <c r="T10" s="305">
        <f t="shared" si="4"/>
        <v>57.646055470313804</v>
      </c>
      <c r="U10" s="298">
        <v>145082</v>
      </c>
      <c r="V10" s="305">
        <v>56.003891035563605</v>
      </c>
      <c r="W10" s="298">
        <v>136603</v>
      </c>
      <c r="X10" s="305">
        <v>52.256025951471052</v>
      </c>
      <c r="Y10" s="298">
        <v>140231</v>
      </c>
      <c r="Z10" s="305">
        <v>52.689501251192951</v>
      </c>
      <c r="AA10" s="298">
        <f>'1.COBERTURA  DANE'!D63</f>
        <v>140177</v>
      </c>
      <c r="AB10" s="306">
        <f t="shared" si="5"/>
        <v>52.669211635718739</v>
      </c>
      <c r="AC10" s="322">
        <v>68274</v>
      </c>
      <c r="AD10" s="305">
        <f t="shared" si="6"/>
        <v>27.519297043471251</v>
      </c>
      <c r="AE10" s="298">
        <v>72471</v>
      </c>
      <c r="AF10" s="305">
        <f t="shared" si="15"/>
        <v>29.210987726475746</v>
      </c>
      <c r="AG10" s="298">
        <v>74190</v>
      </c>
      <c r="AH10" s="305">
        <f t="shared" si="7"/>
        <v>29.402556227088084</v>
      </c>
      <c r="AI10" s="298">
        <v>72904</v>
      </c>
      <c r="AJ10" s="305">
        <f t="shared" si="8"/>
        <v>28.638995608142615</v>
      </c>
      <c r="AK10" s="298">
        <v>79854</v>
      </c>
      <c r="AL10" s="305">
        <f t="shared" si="9"/>
        <v>31.097489738537149</v>
      </c>
      <c r="AM10" s="298">
        <v>82181</v>
      </c>
      <c r="AN10" s="305">
        <v>31.723134290908948</v>
      </c>
      <c r="AO10" s="298">
        <v>88732</v>
      </c>
      <c r="AP10" s="305">
        <v>33.943483633052935</v>
      </c>
      <c r="AQ10" s="298">
        <v>87411</v>
      </c>
      <c r="AR10" s="305">
        <v>32.843251448453103</v>
      </c>
      <c r="AS10" s="298">
        <f>'1.COBERTURA  DANE'!F63+'1.COBERTURA  DANE'!H63+'1.COBERTURA  DANE'!J63</f>
        <v>85993</v>
      </c>
      <c r="AT10" s="306">
        <f t="shared" si="10"/>
        <v>32.310461175445056</v>
      </c>
      <c r="AU10" s="356">
        <v>179821</v>
      </c>
      <c r="AV10" s="303">
        <f t="shared" si="16"/>
        <v>13.989802293476288</v>
      </c>
      <c r="AW10" s="298">
        <v>28359</v>
      </c>
      <c r="AX10" s="303">
        <f t="shared" si="17"/>
        <v>11.096988719562418</v>
      </c>
      <c r="AY10" s="298">
        <v>30932</v>
      </c>
      <c r="AZ10" s="303">
        <f t="shared" si="11"/>
        <v>11.13167541860696</v>
      </c>
      <c r="BA10" s="298">
        <v>29573</v>
      </c>
      <c r="BB10" s="303">
        <f t="shared" si="12"/>
        <v>12.7285297884209</v>
      </c>
      <c r="BC10" s="298">
        <v>29304</v>
      </c>
      <c r="BD10" s="303">
        <f t="shared" si="13"/>
        <v>11.256454791149054</v>
      </c>
      <c r="BE10" s="298">
        <v>31794</v>
      </c>
      <c r="BF10" s="303">
        <v>12.272974673527443</v>
      </c>
      <c r="BG10" s="307">
        <v>36076</v>
      </c>
      <c r="BH10" s="303">
        <v>13.80049041547602</v>
      </c>
      <c r="BI10" s="307">
        <v>40115</v>
      </c>
      <c r="BJ10" s="303">
        <v>14.467247300353947</v>
      </c>
      <c r="BK10" s="298">
        <f>'1.COBERTURA  DANE'!T63</f>
        <v>41587</v>
      </c>
      <c r="BL10" s="306">
        <f t="shared" si="14"/>
        <v>15.020327188836205</v>
      </c>
    </row>
    <row r="11" spans="1:64" s="294" customFormat="1" ht="15" outlineLevel="1">
      <c r="A11" s="328" t="s">
        <v>142</v>
      </c>
      <c r="B11" s="304">
        <v>561190</v>
      </c>
      <c r="C11" s="298">
        <v>565311</v>
      </c>
      <c r="D11" s="298">
        <v>569591</v>
      </c>
      <c r="E11" s="298">
        <v>573885</v>
      </c>
      <c r="F11" s="298">
        <v>578114</v>
      </c>
      <c r="G11" s="351">
        <v>582352</v>
      </c>
      <c r="H11" s="351">
        <v>586659</v>
      </c>
      <c r="I11" s="351">
        <v>590858</v>
      </c>
      <c r="J11" s="351">
        <v>595030</v>
      </c>
      <c r="K11" s="304">
        <v>235145</v>
      </c>
      <c r="L11" s="305">
        <f t="shared" si="0"/>
        <v>41.901138651793509</v>
      </c>
      <c r="M11" s="298">
        <v>240543</v>
      </c>
      <c r="N11" s="305">
        <f t="shared" si="1"/>
        <v>42.550560664837583</v>
      </c>
      <c r="O11" s="298">
        <v>243632</v>
      </c>
      <c r="P11" s="305">
        <f t="shared" si="2"/>
        <v>42.773147749876664</v>
      </c>
      <c r="Q11" s="298">
        <v>245765</v>
      </c>
      <c r="R11" s="305">
        <f t="shared" si="3"/>
        <v>42.824781968512852</v>
      </c>
      <c r="S11" s="298">
        <v>241740</v>
      </c>
      <c r="T11" s="305">
        <f t="shared" si="4"/>
        <v>41.815282106989279</v>
      </c>
      <c r="U11" s="298">
        <v>238718</v>
      </c>
      <c r="V11" s="305">
        <v>40.992046047751188</v>
      </c>
      <c r="W11" s="298">
        <v>226476</v>
      </c>
      <c r="X11" s="305">
        <v>38.604368125265275</v>
      </c>
      <c r="Y11" s="298">
        <v>237393</v>
      </c>
      <c r="Z11" s="305">
        <v>39.895971631682436</v>
      </c>
      <c r="AA11" s="298">
        <f>'1.COBERTURA  DANE'!D81</f>
        <v>236956</v>
      </c>
      <c r="AB11" s="306">
        <f t="shared" si="5"/>
        <v>39.822529956472785</v>
      </c>
      <c r="AC11" s="322">
        <v>242305</v>
      </c>
      <c r="AD11" s="305">
        <f t="shared" si="6"/>
        <v>43.176998877385557</v>
      </c>
      <c r="AE11" s="298">
        <v>258370</v>
      </c>
      <c r="AF11" s="305">
        <f t="shared" si="15"/>
        <v>46.039665710365476</v>
      </c>
      <c r="AG11" s="298">
        <v>269994</v>
      </c>
      <c r="AH11" s="305">
        <f t="shared" si="7"/>
        <v>47.401380990921552</v>
      </c>
      <c r="AI11" s="298">
        <v>267536</v>
      </c>
      <c r="AJ11" s="305">
        <f t="shared" si="8"/>
        <v>46.618399156625458</v>
      </c>
      <c r="AK11" s="298">
        <v>296270</v>
      </c>
      <c r="AL11" s="305">
        <f t="shared" si="9"/>
        <v>51.247677793653153</v>
      </c>
      <c r="AM11" s="298">
        <v>312698</v>
      </c>
      <c r="AN11" s="305">
        <v>53.695702942550206</v>
      </c>
      <c r="AO11" s="298">
        <v>335505</v>
      </c>
      <c r="AP11" s="305">
        <v>57.189099630279259</v>
      </c>
      <c r="AQ11" s="298">
        <v>347279</v>
      </c>
      <c r="AR11" s="305">
        <v>58.363275801220105</v>
      </c>
      <c r="AS11" s="298">
        <f>'1.COBERTURA  DANE'!F81+'1.COBERTURA  DANE'!H81+'1.COBERTURA  DANE'!J81</f>
        <v>346278</v>
      </c>
      <c r="AT11" s="306">
        <f t="shared" si="10"/>
        <v>58.195048989126597</v>
      </c>
      <c r="AU11" s="356">
        <v>318885</v>
      </c>
      <c r="AV11" s="303">
        <f t="shared" si="16"/>
        <v>14.92186247082094</v>
      </c>
      <c r="AW11" s="298">
        <v>66398</v>
      </c>
      <c r="AX11" s="303">
        <f t="shared" si="17"/>
        <v>11.409773624796941</v>
      </c>
      <c r="AY11" s="298">
        <v>62424</v>
      </c>
      <c r="AZ11" s="303">
        <f t="shared" si="11"/>
        <v>9.8254712592017768</v>
      </c>
      <c r="BA11" s="298">
        <v>54184</v>
      </c>
      <c r="BB11" s="303">
        <f t="shared" si="12"/>
        <v>10.55681887486169</v>
      </c>
      <c r="BC11" s="298">
        <v>40502</v>
      </c>
      <c r="BD11" s="303">
        <f t="shared" si="13"/>
        <v>6.9370400993575743</v>
      </c>
      <c r="BE11" s="298">
        <v>30936</v>
      </c>
      <c r="BF11" s="303">
        <v>5.3122510096985991</v>
      </c>
      <c r="BG11" s="307">
        <v>24678</v>
      </c>
      <c r="BH11" s="303">
        <v>4.2065322444554738</v>
      </c>
      <c r="BI11" s="307">
        <v>15118</v>
      </c>
      <c r="BJ11" s="303">
        <v>1.7407525670974593</v>
      </c>
      <c r="BK11" s="298">
        <f>'1.COBERTURA  DANE'!T81</f>
        <v>16556</v>
      </c>
      <c r="BL11" s="306">
        <f t="shared" si="14"/>
        <v>1.9824210544006178</v>
      </c>
    </row>
    <row r="12" spans="1:64" s="294" customFormat="1" ht="15" outlineLevel="1">
      <c r="A12" s="328" t="s">
        <v>146</v>
      </c>
      <c r="B12" s="304">
        <v>383683</v>
      </c>
      <c r="C12" s="298">
        <v>375783</v>
      </c>
      <c r="D12" s="298">
        <v>376099</v>
      </c>
      <c r="E12" s="298">
        <v>376422</v>
      </c>
      <c r="F12" s="298">
        <v>376697</v>
      </c>
      <c r="G12" s="351">
        <v>376968</v>
      </c>
      <c r="H12" s="351">
        <v>377236</v>
      </c>
      <c r="I12" s="351">
        <v>377482</v>
      </c>
      <c r="J12" s="351">
        <v>377661</v>
      </c>
      <c r="K12" s="304">
        <v>221768</v>
      </c>
      <c r="L12" s="305">
        <f t="shared" si="0"/>
        <v>57.799798270968481</v>
      </c>
      <c r="M12" s="298">
        <v>228525</v>
      </c>
      <c r="N12" s="305">
        <f t="shared" si="1"/>
        <v>60.813022409209573</v>
      </c>
      <c r="O12" s="298">
        <v>230697</v>
      </c>
      <c r="P12" s="305">
        <f t="shared" si="2"/>
        <v>61.339434563771775</v>
      </c>
      <c r="Q12" s="298">
        <v>232239</v>
      </c>
      <c r="R12" s="305">
        <f t="shared" si="3"/>
        <v>61.696447072700323</v>
      </c>
      <c r="S12" s="298">
        <v>229684</v>
      </c>
      <c r="T12" s="305">
        <f t="shared" si="4"/>
        <v>60.973142870795357</v>
      </c>
      <c r="U12" s="298">
        <v>226573</v>
      </c>
      <c r="V12" s="305">
        <v>60.104040661276294</v>
      </c>
      <c r="W12" s="298">
        <v>214036</v>
      </c>
      <c r="X12" s="305">
        <v>56.737957140887929</v>
      </c>
      <c r="Y12" s="298">
        <v>217168</v>
      </c>
      <c r="Z12" s="305">
        <v>57.503422381447912</v>
      </c>
      <c r="AA12" s="298">
        <f>'1.COBERTURA  DANE'!D105</f>
        <v>216604</v>
      </c>
      <c r="AB12" s="306">
        <f t="shared" si="5"/>
        <v>57.354082100084469</v>
      </c>
      <c r="AC12" s="322">
        <v>78581</v>
      </c>
      <c r="AD12" s="305">
        <f t="shared" si="6"/>
        <v>20.480709335571294</v>
      </c>
      <c r="AE12" s="298">
        <v>85003</v>
      </c>
      <c r="AF12" s="305">
        <f t="shared" si="15"/>
        <v>22.154486907160337</v>
      </c>
      <c r="AG12" s="298">
        <v>86873</v>
      </c>
      <c r="AH12" s="305">
        <f t="shared" si="7"/>
        <v>23.098439506619268</v>
      </c>
      <c r="AI12" s="298">
        <v>81944</v>
      </c>
      <c r="AJ12" s="305">
        <f t="shared" si="8"/>
        <v>21.769184585385553</v>
      </c>
      <c r="AK12" s="298">
        <v>87403</v>
      </c>
      <c r="AL12" s="305">
        <f t="shared" si="9"/>
        <v>23.202467765870182</v>
      </c>
      <c r="AM12" s="298">
        <v>89687</v>
      </c>
      <c r="AN12" s="305">
        <v>23.791674624901848</v>
      </c>
      <c r="AO12" s="298">
        <v>95997</v>
      </c>
      <c r="AP12" s="305">
        <v>25.447465247219249</v>
      </c>
      <c r="AQ12" s="298">
        <v>94159</v>
      </c>
      <c r="AR12" s="305">
        <v>24.932148143440809</v>
      </c>
      <c r="AS12" s="298">
        <f>'1.COBERTURA  DANE'!F105+'1.COBERTURA  DANE'!H105+'1.COBERTURA  DANE'!J105</f>
        <v>92401</v>
      </c>
      <c r="AT12" s="306">
        <f t="shared" si="10"/>
        <v>24.466651308978157</v>
      </c>
      <c r="AU12" s="356">
        <v>305102</v>
      </c>
      <c r="AV12" s="303">
        <f t="shared" si="16"/>
        <v>21.719492393460229</v>
      </c>
      <c r="AW12" s="298">
        <v>62255</v>
      </c>
      <c r="AX12" s="303">
        <f t="shared" si="17"/>
        <v>17.032490683630087</v>
      </c>
      <c r="AY12" s="298">
        <v>63046</v>
      </c>
      <c r="AZ12" s="303">
        <f t="shared" si="11"/>
        <v>15.562125929608953</v>
      </c>
      <c r="BA12" s="298">
        <v>57748</v>
      </c>
      <c r="BB12" s="303">
        <f t="shared" si="12"/>
        <v>16.534368341914131</v>
      </c>
      <c r="BC12" s="298">
        <v>60731</v>
      </c>
      <c r="BD12" s="303">
        <f t="shared" si="13"/>
        <v>15.824389363334461</v>
      </c>
      <c r="BE12" s="298">
        <v>60708</v>
      </c>
      <c r="BF12" s="303">
        <v>16.104284713821855</v>
      </c>
      <c r="BG12" s="307">
        <v>67203</v>
      </c>
      <c r="BH12" s="303">
        <v>17.814577611892815</v>
      </c>
      <c r="BI12" s="307">
        <v>69000</v>
      </c>
      <c r="BJ12" s="303">
        <v>17.564429475111282</v>
      </c>
      <c r="BK12" s="298">
        <f>'1.COBERTURA  DANE'!T105</f>
        <v>71322</v>
      </c>
      <c r="BL12" s="306">
        <f t="shared" si="14"/>
        <v>18.179266590937374</v>
      </c>
    </row>
    <row r="13" spans="1:64" s="294" customFormat="1" ht="30.75" outlineLevel="1" thickBot="1">
      <c r="A13" s="328" t="s">
        <v>152</v>
      </c>
      <c r="B13" s="319">
        <v>3544125</v>
      </c>
      <c r="C13" s="320">
        <v>3591963</v>
      </c>
      <c r="D13" s="320">
        <v>3638869</v>
      </c>
      <c r="E13" s="320">
        <v>3685382</v>
      </c>
      <c r="F13" s="320">
        <v>3731447</v>
      </c>
      <c r="G13" s="352">
        <v>3777009</v>
      </c>
      <c r="H13" s="352">
        <v>3821890</v>
      </c>
      <c r="I13" s="352">
        <v>3866165</v>
      </c>
      <c r="J13" s="352">
        <v>3909729</v>
      </c>
      <c r="K13" s="319">
        <v>880356</v>
      </c>
      <c r="L13" s="325">
        <f t="shared" si="0"/>
        <v>24.8398687969527</v>
      </c>
      <c r="M13" s="320">
        <v>827642</v>
      </c>
      <c r="N13" s="325">
        <f t="shared" si="1"/>
        <v>23.041495694693957</v>
      </c>
      <c r="O13" s="320">
        <v>841036</v>
      </c>
      <c r="P13" s="325">
        <f t="shared" si="2"/>
        <v>23.112566019826488</v>
      </c>
      <c r="Q13" s="320">
        <v>842228</v>
      </c>
      <c r="R13" s="325">
        <f t="shared" si="3"/>
        <v>22.853207618640347</v>
      </c>
      <c r="S13" s="320">
        <v>855163</v>
      </c>
      <c r="T13" s="325">
        <f t="shared" si="4"/>
        <v>22.917731378738594</v>
      </c>
      <c r="U13" s="320">
        <v>857524</v>
      </c>
      <c r="V13" s="325">
        <v>22.703784926114817</v>
      </c>
      <c r="W13" s="320">
        <v>779169</v>
      </c>
      <c r="X13" s="325">
        <v>20.387007475359052</v>
      </c>
      <c r="Y13" s="320">
        <v>827836</v>
      </c>
      <c r="Z13" s="325">
        <v>21.173743755641375</v>
      </c>
      <c r="AA13" s="320">
        <f>'1.COBERTURA  DANE'!D129</f>
        <v>836356</v>
      </c>
      <c r="AB13" s="324">
        <f t="shared" si="5"/>
        <v>21.391661672714402</v>
      </c>
      <c r="AC13" s="327">
        <v>2318707</v>
      </c>
      <c r="AD13" s="325">
        <f t="shared" si="6"/>
        <v>65.423962190949808</v>
      </c>
      <c r="AE13" s="320">
        <v>2455804</v>
      </c>
      <c r="AF13" s="325">
        <f t="shared" si="15"/>
        <v>69.2922512608895</v>
      </c>
      <c r="AG13" s="320">
        <v>2516122</v>
      </c>
      <c r="AH13" s="325">
        <f t="shared" si="7"/>
        <v>69.145715330779979</v>
      </c>
      <c r="AI13" s="320">
        <v>2492463</v>
      </c>
      <c r="AJ13" s="325">
        <f t="shared" si="8"/>
        <v>67.631062397330865</v>
      </c>
      <c r="AK13" s="320">
        <v>2661414</v>
      </c>
      <c r="AL13" s="325">
        <f t="shared" si="9"/>
        <v>71.323912680523122</v>
      </c>
      <c r="AM13" s="320">
        <v>2761315</v>
      </c>
      <c r="AN13" s="325">
        <v>73.108509934712899</v>
      </c>
      <c r="AO13" s="320">
        <v>2918607</v>
      </c>
      <c r="AP13" s="325">
        <v>76.365541656091622</v>
      </c>
      <c r="AQ13" s="320">
        <v>2986938</v>
      </c>
      <c r="AR13" s="325">
        <v>76.397571289467891</v>
      </c>
      <c r="AS13" s="320">
        <f>'1.COBERTURA  DANE'!F129+'1.COBERTURA  DANE'!H129+'1.COBERTURA  DANE'!J129</f>
        <v>2977020</v>
      </c>
      <c r="AT13" s="324">
        <f t="shared" si="10"/>
        <v>76.143896418396267</v>
      </c>
      <c r="AU13" s="357">
        <v>345059</v>
      </c>
      <c r="AV13" s="326">
        <f t="shared" si="16"/>
        <v>9.7361690120974913</v>
      </c>
      <c r="AW13" s="320">
        <v>308517</v>
      </c>
      <c r="AX13" s="326">
        <f t="shared" si="17"/>
        <v>7.6662530444165498</v>
      </c>
      <c r="AY13" s="320">
        <v>318777</v>
      </c>
      <c r="AZ13" s="326">
        <f t="shared" si="11"/>
        <v>7.7417186493935333</v>
      </c>
      <c r="BA13" s="320">
        <v>313265</v>
      </c>
      <c r="BB13" s="326">
        <f t="shared" si="12"/>
        <v>9.5157299840287806</v>
      </c>
      <c r="BC13" s="320">
        <v>224826</v>
      </c>
      <c r="BD13" s="326">
        <f t="shared" si="13"/>
        <v>5.7583559407382836</v>
      </c>
      <c r="BE13" s="320">
        <v>158170</v>
      </c>
      <c r="BF13" s="326">
        <v>4.1877051391722802</v>
      </c>
      <c r="BG13" s="644">
        <v>124114</v>
      </c>
      <c r="BH13" s="326">
        <v>3.247450868549322</v>
      </c>
      <c r="BI13" s="644">
        <v>151700</v>
      </c>
      <c r="BJ13" s="326">
        <v>2.4286849548907412</v>
      </c>
      <c r="BK13" s="320">
        <f>'1.COBERTURA  DANE'!T129</f>
        <v>153098</v>
      </c>
      <c r="BL13" s="324">
        <f t="shared" si="14"/>
        <v>2.4644419088893272</v>
      </c>
    </row>
    <row r="16" spans="1:64" ht="30">
      <c r="A16" s="302" t="s">
        <v>794</v>
      </c>
      <c r="B16" s="301" t="s">
        <v>791</v>
      </c>
      <c r="C16" s="300" t="s">
        <v>790</v>
      </c>
      <c r="D16" s="300" t="s">
        <v>210</v>
      </c>
      <c r="E16" s="300" t="s">
        <v>258</v>
      </c>
      <c r="F16" s="300" t="s">
        <v>210</v>
      </c>
      <c r="G16" s="300" t="s">
        <v>789</v>
      </c>
      <c r="H16" s="300" t="s">
        <v>788</v>
      </c>
      <c r="I16" s="359" t="s">
        <v>787</v>
      </c>
      <c r="K16" s="342"/>
    </row>
    <row r="17" spans="1:11" ht="15">
      <c r="A17" s="299">
        <v>2010</v>
      </c>
      <c r="B17" s="298">
        <v>107450</v>
      </c>
      <c r="C17" s="297">
        <f>K5</f>
        <v>62912</v>
      </c>
      <c r="D17" s="295">
        <f>L5</f>
        <v>58.550023266635641</v>
      </c>
      <c r="E17" s="297">
        <v>23812</v>
      </c>
      <c r="F17" s="295">
        <v>22.16100511865984</v>
      </c>
      <c r="G17" s="297">
        <f>+C17+E17</f>
        <v>86724</v>
      </c>
      <c r="H17" s="296">
        <f>+G17/B17*100</f>
        <v>80.711028385295492</v>
      </c>
      <c r="I17" s="358">
        <f>AV5</f>
        <v>19.288971614704522</v>
      </c>
      <c r="K17" s="343"/>
    </row>
    <row r="18" spans="1:11" ht="15">
      <c r="A18" s="299">
        <v>2011</v>
      </c>
      <c r="B18" s="298">
        <v>109057</v>
      </c>
      <c r="C18" s="297">
        <f>M5</f>
        <v>63885</v>
      </c>
      <c r="D18" s="295">
        <f>N5</f>
        <v>58.579458448334357</v>
      </c>
      <c r="E18" s="297">
        <v>25803</v>
      </c>
      <c r="F18" s="295">
        <v>24.013959981386694</v>
      </c>
      <c r="G18" s="297">
        <f>+C18+E18</f>
        <v>89688</v>
      </c>
      <c r="H18" s="296">
        <f>+G18/B18*100</f>
        <v>82.239562797436207</v>
      </c>
      <c r="I18" s="358">
        <f>AX5</f>
        <v>17.406581570278945</v>
      </c>
      <c r="K18" s="343"/>
    </row>
    <row r="19" spans="1:11" ht="15">
      <c r="A19" s="299">
        <v>2012</v>
      </c>
      <c r="B19" s="298">
        <v>110682</v>
      </c>
      <c r="C19" s="297">
        <f>+O5</f>
        <v>62936</v>
      </c>
      <c r="D19" s="295">
        <f>+P5</f>
        <v>56.86200104804756</v>
      </c>
      <c r="E19" s="297">
        <f>+AG5</f>
        <v>26686</v>
      </c>
      <c r="F19" s="295">
        <f>+AH5</f>
        <v>24.110514808189226</v>
      </c>
      <c r="G19" s="297">
        <f>+C19+E19</f>
        <v>89622</v>
      </c>
      <c r="H19" s="296">
        <f>+G19/B19*100</f>
        <v>80.972515856236782</v>
      </c>
      <c r="I19" s="295">
        <f>+AZ5</f>
        <v>19.027484143763218</v>
      </c>
      <c r="K19" s="343"/>
    </row>
    <row r="20" spans="1:11" ht="15">
      <c r="A20" s="299">
        <v>2013</v>
      </c>
      <c r="B20" s="298">
        <v>112325</v>
      </c>
      <c r="C20" s="297">
        <f>+Q5</f>
        <v>64018</v>
      </c>
      <c r="D20" s="295">
        <f>+R5</f>
        <v>56.993545515245934</v>
      </c>
      <c r="E20" s="297">
        <f>+AI5</f>
        <v>24687</v>
      </c>
      <c r="F20" s="295">
        <f>+AJ5</f>
        <v>21.978188292900068</v>
      </c>
      <c r="G20" s="297">
        <f>+C20+E20</f>
        <v>88705</v>
      </c>
      <c r="H20" s="296">
        <f>+G20/B20*100</f>
        <v>78.971733808145999</v>
      </c>
      <c r="I20" s="295">
        <f>+BB5</f>
        <v>21.028266191854001</v>
      </c>
      <c r="K20" s="343"/>
    </row>
    <row r="21" spans="1:11" ht="15">
      <c r="A21" s="299">
        <v>2014</v>
      </c>
      <c r="B21" s="298">
        <v>113977</v>
      </c>
      <c r="C21" s="297">
        <f>+S5</f>
        <v>66873</v>
      </c>
      <c r="D21" s="295">
        <f>+T5</f>
        <v>58.672363722505416</v>
      </c>
      <c r="E21" s="297">
        <f>+AK5</f>
        <v>27589</v>
      </c>
      <c r="F21" s="295">
        <f>+AL5</f>
        <v>24.205760811391773</v>
      </c>
      <c r="G21" s="297">
        <f>+C21+E21</f>
        <v>94462</v>
      </c>
      <c r="H21" s="296">
        <f>+G21/B21*100</f>
        <v>82.878124533897193</v>
      </c>
      <c r="I21" s="295">
        <f>+BD5</f>
        <v>17.121875466102807</v>
      </c>
      <c r="K21" s="294"/>
    </row>
    <row r="22" spans="1:11" ht="15">
      <c r="A22" s="299">
        <v>2015</v>
      </c>
      <c r="B22" s="298">
        <v>115662</v>
      </c>
      <c r="C22" s="297">
        <v>64758</v>
      </c>
      <c r="D22" s="295">
        <v>55.989002438138712</v>
      </c>
      <c r="E22" s="297">
        <v>28201</v>
      </c>
      <c r="F22" s="295">
        <v>24.382251733499334</v>
      </c>
      <c r="G22" s="297">
        <v>92959</v>
      </c>
      <c r="H22" s="296">
        <v>80.371254171638057</v>
      </c>
      <c r="I22" s="295">
        <v>19.628745828361957</v>
      </c>
      <c r="K22" s="294"/>
    </row>
    <row r="23" spans="1:11" ht="15">
      <c r="A23" s="299">
        <v>2016</v>
      </c>
      <c r="B23" s="298">
        <f>H5</f>
        <v>117382</v>
      </c>
      <c r="C23" s="297">
        <f>W5</f>
        <v>58240</v>
      </c>
      <c r="D23" s="295">
        <f>X5</f>
        <v>49.615784362167965</v>
      </c>
      <c r="E23" s="297">
        <f>AO5</f>
        <v>31477</v>
      </c>
      <c r="F23" s="295">
        <f>AP5</f>
        <v>26.815866146427901</v>
      </c>
      <c r="G23" s="297">
        <f>C23+E23</f>
        <v>89717</v>
      </c>
      <c r="H23" s="296">
        <f>+G23/B23*100</f>
        <v>76.431650508595865</v>
      </c>
      <c r="I23" s="295">
        <f>BH5</f>
        <v>23.568349491404135</v>
      </c>
      <c r="K23" s="342"/>
    </row>
    <row r="24" spans="1:11" ht="15">
      <c r="A24" s="299">
        <v>2017</v>
      </c>
      <c r="B24" s="298">
        <v>119075</v>
      </c>
      <c r="C24" s="297">
        <v>61446</v>
      </c>
      <c r="D24" s="295">
        <v>50.863788750465623</v>
      </c>
      <c r="E24" s="297">
        <v>31027</v>
      </c>
      <c r="F24" s="295">
        <v>25.683539588593185</v>
      </c>
      <c r="G24" s="297">
        <v>92473</v>
      </c>
      <c r="H24" s="296">
        <v>76.547328339058822</v>
      </c>
      <c r="I24" s="295">
        <v>23.452671660941192</v>
      </c>
      <c r="J24" s="294"/>
      <c r="K24" s="343"/>
    </row>
    <row r="25" spans="1:11" ht="15">
      <c r="A25" s="299">
        <v>2018</v>
      </c>
      <c r="B25" s="298">
        <v>120805</v>
      </c>
      <c r="C25" s="297">
        <f>AA5</f>
        <v>61479</v>
      </c>
      <c r="D25" s="295">
        <f>AB5</f>
        <v>50.89110550060014</v>
      </c>
      <c r="E25" s="297">
        <f>AS5</f>
        <v>30328</v>
      </c>
      <c r="F25" s="295">
        <f>AT5</f>
        <v>25.104921153925748</v>
      </c>
      <c r="G25" s="297">
        <f>C25+E25</f>
        <v>91807</v>
      </c>
      <c r="H25" s="296">
        <f>+G25/B25*100</f>
        <v>75.996026654525878</v>
      </c>
      <c r="I25" s="295">
        <f>+BL5</f>
        <v>24.003973345474108</v>
      </c>
      <c r="K25" s="343"/>
    </row>
    <row r="26" spans="1:11">
      <c r="A26" s="294"/>
      <c r="B26" s="294"/>
      <c r="C26" s="294"/>
      <c r="D26" s="294"/>
      <c r="E26" s="294"/>
      <c r="F26" s="294"/>
      <c r="G26" s="294"/>
      <c r="H26" s="294"/>
      <c r="I26" s="294"/>
      <c r="K26" s="343"/>
    </row>
    <row r="27" spans="1:11" ht="25.5">
      <c r="A27" s="302" t="s">
        <v>795</v>
      </c>
      <c r="B27" s="301" t="s">
        <v>791</v>
      </c>
      <c r="C27" s="300" t="s">
        <v>790</v>
      </c>
      <c r="D27" s="300" t="s">
        <v>210</v>
      </c>
      <c r="E27" s="300" t="s">
        <v>258</v>
      </c>
      <c r="F27" s="300" t="s">
        <v>210</v>
      </c>
      <c r="G27" s="300" t="s">
        <v>789</v>
      </c>
      <c r="H27" s="300" t="s">
        <v>788</v>
      </c>
      <c r="I27" s="300" t="s">
        <v>787</v>
      </c>
      <c r="K27" s="343"/>
    </row>
    <row r="28" spans="1:11" ht="15">
      <c r="A28" s="299">
        <v>2010</v>
      </c>
      <c r="B28" s="298">
        <v>270222</v>
      </c>
      <c r="C28" s="297">
        <v>197299</v>
      </c>
      <c r="D28" s="295">
        <v>73.013670241505139</v>
      </c>
      <c r="E28" s="297">
        <v>38186</v>
      </c>
      <c r="F28" s="295">
        <v>14.131343858013039</v>
      </c>
      <c r="G28" s="297">
        <f t="shared" ref="G28:G36" si="18">+C28+E28</f>
        <v>235485</v>
      </c>
      <c r="H28" s="296">
        <f>+G28/B28*100</f>
        <v>87.145014099518164</v>
      </c>
      <c r="I28" s="295">
        <f>AV6</f>
        <v>12.854985900481822</v>
      </c>
      <c r="K28" s="343"/>
    </row>
    <row r="29" spans="1:11" ht="15">
      <c r="A29" s="299">
        <v>2011</v>
      </c>
      <c r="B29" s="298">
        <v>275453</v>
      </c>
      <c r="C29" s="297">
        <v>202742</v>
      </c>
      <c r="D29" s="295">
        <v>73.603119225421395</v>
      </c>
      <c r="E29" s="297">
        <v>42524</v>
      </c>
      <c r="F29" s="295">
        <v>15.736690572936327</v>
      </c>
      <c r="G29" s="297">
        <f t="shared" si="18"/>
        <v>245266</v>
      </c>
      <c r="H29" s="296">
        <f>+G29/B29*100</f>
        <v>89.040961615956263</v>
      </c>
      <c r="I29" s="295">
        <f>AX6</f>
        <v>10.66019020164228</v>
      </c>
      <c r="K29" s="342"/>
    </row>
    <row r="30" spans="1:11" ht="15">
      <c r="A30" s="299">
        <v>2012</v>
      </c>
      <c r="B30" s="298">
        <v>281325</v>
      </c>
      <c r="C30" s="297">
        <f>+O6</f>
        <v>202651</v>
      </c>
      <c r="D30" s="295">
        <f>+P6</f>
        <v>72.034479694303741</v>
      </c>
      <c r="E30" s="297">
        <f>+AG6</f>
        <v>45915</v>
      </c>
      <c r="F30" s="295">
        <f>+AH6</f>
        <v>16.320981071714211</v>
      </c>
      <c r="G30" s="297">
        <f t="shared" si="18"/>
        <v>248566</v>
      </c>
      <c r="H30" s="296">
        <f>+G30/B30*100</f>
        <v>88.355460766017941</v>
      </c>
      <c r="I30" s="295">
        <f>+AZ6</f>
        <v>11.644539233982044</v>
      </c>
      <c r="K30" s="343"/>
    </row>
    <row r="31" spans="1:11" ht="15">
      <c r="A31" s="299">
        <v>2013</v>
      </c>
      <c r="B31" s="298">
        <v>287279</v>
      </c>
      <c r="C31" s="297">
        <f>+Q6</f>
        <v>208433</v>
      </c>
      <c r="D31" s="295">
        <f>+R6</f>
        <v>72.554206885988876</v>
      </c>
      <c r="E31" s="297">
        <f>+AI6</f>
        <v>42535</v>
      </c>
      <c r="F31" s="295">
        <f>+AJ6</f>
        <v>14.806164042620587</v>
      </c>
      <c r="G31" s="297">
        <f t="shared" si="18"/>
        <v>250968</v>
      </c>
      <c r="H31" s="296">
        <f>+G31/B31*100</f>
        <v>87.36037092860947</v>
      </c>
      <c r="I31" s="295">
        <f>+BB6</f>
        <v>12.639629071390544</v>
      </c>
      <c r="K31" s="343"/>
    </row>
    <row r="32" spans="1:11" ht="15">
      <c r="A32" s="299">
        <v>2014</v>
      </c>
      <c r="B32" s="298">
        <v>293354</v>
      </c>
      <c r="C32" s="297">
        <f>+S6</f>
        <v>215526</v>
      </c>
      <c r="D32" s="295">
        <f>+T6</f>
        <v>73.469596460249392</v>
      </c>
      <c r="E32" s="297">
        <f>+AK6</f>
        <v>47898</v>
      </c>
      <c r="F32" s="295">
        <f>+AL6</f>
        <v>16.327713274746554</v>
      </c>
      <c r="G32" s="297">
        <f t="shared" si="18"/>
        <v>263424</v>
      </c>
      <c r="H32" s="296">
        <f>+G32/B32*100</f>
        <v>89.797309734995949</v>
      </c>
      <c r="I32" s="295">
        <f>+BD6</f>
        <v>10.202690265004051</v>
      </c>
      <c r="K32" s="343"/>
    </row>
    <row r="33" spans="1:11" ht="15">
      <c r="A33" s="299">
        <v>2015</v>
      </c>
      <c r="B33" s="298">
        <v>299527</v>
      </c>
      <c r="C33" s="297">
        <v>221033</v>
      </c>
      <c r="D33" s="295">
        <v>73.794015230680372</v>
      </c>
      <c r="E33" s="297">
        <v>45755</v>
      </c>
      <c r="F33" s="295">
        <v>15.275751434762142</v>
      </c>
      <c r="G33" s="297">
        <v>266788</v>
      </c>
      <c r="H33" s="296">
        <v>89.069766665442515</v>
      </c>
      <c r="I33" s="295">
        <v>10.930233334557485</v>
      </c>
      <c r="K33" s="343"/>
    </row>
    <row r="34" spans="1:11" ht="15">
      <c r="A34" s="299">
        <v>2016</v>
      </c>
      <c r="B34" s="298">
        <f>H6</f>
        <v>305888</v>
      </c>
      <c r="C34" s="297">
        <f>+W6</f>
        <v>213857</v>
      </c>
      <c r="D34" s="295">
        <f>+X6</f>
        <v>69.913497750810748</v>
      </c>
      <c r="E34" s="297">
        <f>AO6</f>
        <v>49839</v>
      </c>
      <c r="F34" s="295">
        <f>AP6</f>
        <v>16.29321843289047</v>
      </c>
      <c r="G34" s="297">
        <f t="shared" ref="G34" si="19">+C34+E34</f>
        <v>263696</v>
      </c>
      <c r="H34" s="296">
        <f>+G34/B34*100</f>
        <v>86.206716183701232</v>
      </c>
      <c r="I34" s="295">
        <f>+BH6</f>
        <v>13.793283816298782</v>
      </c>
      <c r="K34" s="343"/>
    </row>
    <row r="35" spans="1:11" ht="15">
      <c r="A35" s="299">
        <v>2017</v>
      </c>
      <c r="B35" s="298">
        <v>312331</v>
      </c>
      <c r="C35" s="297">
        <v>219914</v>
      </c>
      <c r="D35" s="295">
        <v>68.968826444207494</v>
      </c>
      <c r="E35" s="297">
        <v>51489</v>
      </c>
      <c r="F35" s="295">
        <v>16.147839177068306</v>
      </c>
      <c r="G35" s="297">
        <v>271403</v>
      </c>
      <c r="H35" s="296">
        <v>85.1166656212758</v>
      </c>
      <c r="I35" s="295">
        <v>14.8833343787242</v>
      </c>
      <c r="K35" s="294"/>
    </row>
    <row r="36" spans="1:11" ht="15">
      <c r="A36" s="299">
        <v>2018</v>
      </c>
      <c r="B36" s="298">
        <v>318860</v>
      </c>
      <c r="C36" s="297">
        <f>+AA6</f>
        <v>221100</v>
      </c>
      <c r="D36" s="295">
        <f>+AB6</f>
        <v>69.34077651633946</v>
      </c>
      <c r="E36" s="297">
        <f>+AS6</f>
        <v>50141</v>
      </c>
      <c r="F36" s="295">
        <f>+AT6</f>
        <v>15.725083108574294</v>
      </c>
      <c r="G36" s="297">
        <f t="shared" si="18"/>
        <v>271241</v>
      </c>
      <c r="H36" s="296">
        <f>+G36/B36*100</f>
        <v>85.065859624913756</v>
      </c>
      <c r="I36" s="295">
        <f>+BL6</f>
        <v>14.934140375086244</v>
      </c>
      <c r="K36" s="342"/>
    </row>
    <row r="37" spans="1:11">
      <c r="A37" s="294"/>
      <c r="B37" s="294"/>
      <c r="C37" s="294"/>
      <c r="D37" s="294"/>
      <c r="E37" s="294"/>
      <c r="F37" s="294"/>
      <c r="G37" s="294"/>
      <c r="H37" s="294"/>
      <c r="I37" s="294"/>
      <c r="K37" s="343"/>
    </row>
    <row r="38" spans="1:11" ht="25.5">
      <c r="A38" s="302" t="s">
        <v>792</v>
      </c>
      <c r="B38" s="301" t="s">
        <v>791</v>
      </c>
      <c r="C38" s="300" t="s">
        <v>790</v>
      </c>
      <c r="D38" s="300" t="s">
        <v>210</v>
      </c>
      <c r="E38" s="300" t="s">
        <v>258</v>
      </c>
      <c r="F38" s="300" t="s">
        <v>210</v>
      </c>
      <c r="G38" s="300" t="s">
        <v>789</v>
      </c>
      <c r="H38" s="300" t="s">
        <v>788</v>
      </c>
      <c r="I38" s="359" t="s">
        <v>787</v>
      </c>
      <c r="K38" s="343"/>
    </row>
    <row r="39" spans="1:11" ht="15">
      <c r="A39" s="299">
        <v>2010</v>
      </c>
      <c r="B39" s="298">
        <v>580268</v>
      </c>
      <c r="C39" s="297">
        <v>325430</v>
      </c>
      <c r="D39" s="295">
        <v>56.082706611427824</v>
      </c>
      <c r="E39" s="297">
        <v>175350</v>
      </c>
      <c r="F39" s="295">
        <v>30.218795453135449</v>
      </c>
      <c r="G39" s="297">
        <f t="shared" ref="G39:G47" si="20">+C39+E39</f>
        <v>500780</v>
      </c>
      <c r="H39" s="296">
        <f>+G39/B39*100</f>
        <v>86.30150206456328</v>
      </c>
      <c r="I39" s="295">
        <f>AV7</f>
        <v>13.698497935436734</v>
      </c>
      <c r="K39" s="343"/>
    </row>
    <row r="40" spans="1:11" ht="15">
      <c r="A40" s="299">
        <v>2011</v>
      </c>
      <c r="B40" s="298">
        <v>595367</v>
      </c>
      <c r="C40" s="297">
        <v>350407</v>
      </c>
      <c r="D40" s="295">
        <v>58.855630224718539</v>
      </c>
      <c r="E40" s="297">
        <v>179620</v>
      </c>
      <c r="F40" s="295">
        <v>30.954662328441341</v>
      </c>
      <c r="G40" s="297">
        <f t="shared" si="20"/>
        <v>530027</v>
      </c>
      <c r="H40" s="296">
        <f>+G40/B40*100</f>
        <v>89.025256690411126</v>
      </c>
      <c r="I40" s="295">
        <f>AX7</f>
        <v>10.189707446840117</v>
      </c>
      <c r="K40" s="343"/>
    </row>
    <row r="41" spans="1:11" ht="15">
      <c r="A41" s="299">
        <v>2012</v>
      </c>
      <c r="B41" s="298">
        <v>610846</v>
      </c>
      <c r="C41" s="297">
        <f>+O7</f>
        <v>347751</v>
      </c>
      <c r="D41" s="295">
        <f>+C41/B41*100</f>
        <v>56.929406102356403</v>
      </c>
      <c r="E41" s="297">
        <f>+AG7</f>
        <v>182187</v>
      </c>
      <c r="F41" s="295">
        <f>+E41/B41*100</f>
        <v>29.825356963948362</v>
      </c>
      <c r="G41" s="297">
        <f t="shared" si="20"/>
        <v>529938</v>
      </c>
      <c r="H41" s="296">
        <f>+G41/B41*100</f>
        <v>86.754763066304761</v>
      </c>
      <c r="I41" s="295">
        <f>100-(D41+F41)</f>
        <v>13.245236933695239</v>
      </c>
      <c r="K41" s="343"/>
    </row>
    <row r="42" spans="1:11" ht="15">
      <c r="A42" s="299">
        <v>2013</v>
      </c>
      <c r="B42" s="298">
        <v>626597</v>
      </c>
      <c r="C42" s="297">
        <f>+Q7</f>
        <v>357208</v>
      </c>
      <c r="D42" s="295">
        <f>+C42/B42*100</f>
        <v>57.007614144338383</v>
      </c>
      <c r="E42" s="297">
        <f>+AI7</f>
        <v>168219</v>
      </c>
      <c r="F42" s="295">
        <f>+E42/B42*100</f>
        <v>26.846441971474487</v>
      </c>
      <c r="G42" s="297">
        <f t="shared" si="20"/>
        <v>525427</v>
      </c>
      <c r="H42" s="296">
        <f>+G42/B42*100</f>
        <v>83.854056115812867</v>
      </c>
      <c r="I42" s="295">
        <f>100-(D42+F42)</f>
        <v>16.145943884187133</v>
      </c>
      <c r="K42" s="294"/>
    </row>
    <row r="43" spans="1:11" ht="15">
      <c r="A43" s="299">
        <v>2014</v>
      </c>
      <c r="B43" s="298">
        <v>642753</v>
      </c>
      <c r="C43" s="297">
        <f>+S7</f>
        <v>373117</v>
      </c>
      <c r="D43" s="295">
        <f>+C43/B43*100</f>
        <v>58.049826294081861</v>
      </c>
      <c r="E43" s="297">
        <f>+AK7</f>
        <v>183061</v>
      </c>
      <c r="F43" s="295">
        <f>+E43/B43*100</f>
        <v>28.480769440204867</v>
      </c>
      <c r="G43" s="297">
        <f t="shared" si="20"/>
        <v>556178</v>
      </c>
      <c r="H43" s="296">
        <f>+G43/B43*100</f>
        <v>86.530595734286734</v>
      </c>
      <c r="I43" s="295">
        <f>100-(D43+F43)</f>
        <v>13.46940426571328</v>
      </c>
      <c r="K43" s="294"/>
    </row>
    <row r="44" spans="1:11" ht="15">
      <c r="A44" s="299">
        <v>2015</v>
      </c>
      <c r="B44" s="298">
        <v>659266</v>
      </c>
      <c r="C44" s="297">
        <v>364182</v>
      </c>
      <c r="D44" s="295">
        <v>55.240525068788628</v>
      </c>
      <c r="E44" s="297">
        <v>187854</v>
      </c>
      <c r="F44" s="295">
        <v>28.494416517763693</v>
      </c>
      <c r="G44" s="297">
        <v>552036</v>
      </c>
      <c r="H44" s="296">
        <v>83.73494158655231</v>
      </c>
      <c r="I44" s="295">
        <v>16.265058413447676</v>
      </c>
      <c r="J44" s="343"/>
      <c r="K44" s="342"/>
    </row>
    <row r="45" spans="1:11" ht="15">
      <c r="A45" s="299">
        <v>2016</v>
      </c>
      <c r="B45" s="298">
        <f>H7</f>
        <v>676356</v>
      </c>
      <c r="C45" s="297">
        <f>W7</f>
        <v>344724</v>
      </c>
      <c r="D45" s="295">
        <f>X7</f>
        <v>50.967833507797664</v>
      </c>
      <c r="E45" s="297">
        <f>AO7</f>
        <v>200196</v>
      </c>
      <c r="F45" s="295">
        <f>AP7</f>
        <v>29.599205152316237</v>
      </c>
      <c r="G45" s="297">
        <f t="shared" si="20"/>
        <v>544920</v>
      </c>
      <c r="H45" s="296">
        <f>+G45/B45*100</f>
        <v>80.567038660113909</v>
      </c>
      <c r="I45" s="295">
        <f>BH7</f>
        <v>19.432961339886106</v>
      </c>
      <c r="K45" s="343"/>
    </row>
    <row r="46" spans="1:11" ht="15">
      <c r="A46" s="299">
        <v>2017</v>
      </c>
      <c r="B46" s="298">
        <v>693868</v>
      </c>
      <c r="C46" s="297">
        <v>354910</v>
      </c>
      <c r="D46" s="295">
        <v>49.868832787447289</v>
      </c>
      <c r="E46" s="297">
        <v>207301</v>
      </c>
      <c r="F46" s="295">
        <v>29.128113904005552</v>
      </c>
      <c r="G46" s="297">
        <v>562211</v>
      </c>
      <c r="H46" s="296">
        <v>78.996946691452834</v>
      </c>
      <c r="I46" s="295">
        <v>21.003053308547152</v>
      </c>
      <c r="K46" s="343"/>
    </row>
    <row r="47" spans="1:11" ht="15">
      <c r="A47" s="299">
        <v>2018</v>
      </c>
      <c r="B47" s="298">
        <f>J7</f>
        <v>711687</v>
      </c>
      <c r="C47" s="297">
        <f>+AA7</f>
        <v>355109</v>
      </c>
      <c r="D47" s="295">
        <f>+C47/B47*100</f>
        <v>49.896794517814712</v>
      </c>
      <c r="E47" s="297">
        <f>+AS7</f>
        <v>203946</v>
      </c>
      <c r="F47" s="295">
        <f>+E47/B47*100</f>
        <v>28.65669880157991</v>
      </c>
      <c r="G47" s="297">
        <f t="shared" si="20"/>
        <v>559055</v>
      </c>
      <c r="H47" s="296">
        <f>+G47/B47*100</f>
        <v>78.553493319394619</v>
      </c>
      <c r="I47" s="295">
        <f>100-(D47+F47)</f>
        <v>21.446506680605381</v>
      </c>
      <c r="K47" s="343"/>
    </row>
    <row r="48" spans="1:11" ht="15">
      <c r="A48" s="415"/>
      <c r="B48" s="416"/>
      <c r="C48" s="417"/>
      <c r="D48" s="343"/>
      <c r="E48" s="417"/>
      <c r="F48" s="343"/>
      <c r="G48" s="417"/>
      <c r="H48" s="417"/>
      <c r="I48" s="418"/>
      <c r="K48" s="343"/>
    </row>
    <row r="49" spans="1:11" ht="25.5">
      <c r="A49" s="302" t="s">
        <v>793</v>
      </c>
      <c r="B49" s="300" t="s">
        <v>791</v>
      </c>
      <c r="C49" s="300" t="s">
        <v>790</v>
      </c>
      <c r="D49" s="300" t="s">
        <v>210</v>
      </c>
      <c r="E49" s="300" t="s">
        <v>258</v>
      </c>
      <c r="F49" s="300" t="s">
        <v>210</v>
      </c>
      <c r="G49" s="300" t="s">
        <v>789</v>
      </c>
      <c r="H49" s="300" t="s">
        <v>788</v>
      </c>
      <c r="I49" s="300" t="s">
        <v>787</v>
      </c>
      <c r="K49" s="294"/>
    </row>
    <row r="50" spans="1:11" ht="15">
      <c r="A50" s="299">
        <v>2010</v>
      </c>
      <c r="B50" s="298">
        <v>179041</v>
      </c>
      <c r="C50" s="297">
        <v>119944</v>
      </c>
      <c r="D50" s="295">
        <v>66.992476583575836</v>
      </c>
      <c r="E50" s="297">
        <v>33522</v>
      </c>
      <c r="F50" s="295">
        <v>18.723085773649611</v>
      </c>
      <c r="G50" s="297">
        <f t="shared" ref="G50:G54" si="21">+C50+E50</f>
        <v>153466</v>
      </c>
      <c r="H50" s="296">
        <f>+G50/B50*100</f>
        <v>85.715562357225437</v>
      </c>
      <c r="I50" s="295">
        <f>AV8</f>
        <v>14.284437642774549</v>
      </c>
      <c r="K50" s="342"/>
    </row>
    <row r="51" spans="1:11" ht="15">
      <c r="A51" s="299">
        <v>2011</v>
      </c>
      <c r="B51" s="298">
        <v>180400</v>
      </c>
      <c r="C51" s="297">
        <v>123835</v>
      </c>
      <c r="D51" s="295">
        <v>68.644678492239464</v>
      </c>
      <c r="E51" s="297">
        <v>39566</v>
      </c>
      <c r="F51" s="295">
        <v>22.098848867019285</v>
      </c>
      <c r="G51" s="297">
        <f t="shared" si="21"/>
        <v>163401</v>
      </c>
      <c r="H51" s="296">
        <f>+G51/B51*100</f>
        <v>90.577050997782706</v>
      </c>
      <c r="I51" s="295">
        <f>AX8</f>
        <v>9.2564726407412508</v>
      </c>
      <c r="K51" s="342"/>
    </row>
    <row r="52" spans="1:11" ht="15">
      <c r="A52" s="299">
        <v>2012</v>
      </c>
      <c r="B52" s="298">
        <v>181909</v>
      </c>
      <c r="C52" s="297">
        <f>+O8</f>
        <v>126607</v>
      </c>
      <c r="D52" s="295">
        <f>+P8</f>
        <v>69.599085256914179</v>
      </c>
      <c r="E52" s="297">
        <f>+AG8</f>
        <v>41912</v>
      </c>
      <c r="F52" s="295">
        <f>+AH8</f>
        <v>23.040091474308582</v>
      </c>
      <c r="G52" s="297">
        <f t="shared" si="21"/>
        <v>168519</v>
      </c>
      <c r="H52" s="296">
        <f>+G52/B52*100</f>
        <v>92.639176731222747</v>
      </c>
      <c r="I52" s="295">
        <f>+AZ8</f>
        <v>7.3608232687772386</v>
      </c>
      <c r="K52" s="343"/>
    </row>
    <row r="53" spans="1:11" ht="15">
      <c r="A53" s="299">
        <v>2013</v>
      </c>
      <c r="B53" s="298">
        <v>183434</v>
      </c>
      <c r="C53" s="297">
        <f>+Q8</f>
        <v>129739</v>
      </c>
      <c r="D53" s="295">
        <f>+R8</f>
        <v>70.727891230633361</v>
      </c>
      <c r="E53" s="297">
        <f>+AI8</f>
        <v>35890</v>
      </c>
      <c r="F53" s="295">
        <f>+AJ8</f>
        <v>19.565620332108551</v>
      </c>
      <c r="G53" s="297">
        <f t="shared" si="21"/>
        <v>165629</v>
      </c>
      <c r="H53" s="296">
        <f>+G53/B53*100</f>
        <v>90.293511562741912</v>
      </c>
      <c r="I53" s="295">
        <f>+BB8</f>
        <v>9.7064884372580877</v>
      </c>
      <c r="K53" s="343"/>
    </row>
    <row r="54" spans="1:11" ht="15">
      <c r="A54" s="299">
        <v>2014</v>
      </c>
      <c r="B54" s="298">
        <v>184977</v>
      </c>
      <c r="C54" s="297">
        <f>+S8</f>
        <v>131650</v>
      </c>
      <c r="D54" s="295">
        <f>+T8</f>
        <v>71.171010449947829</v>
      </c>
      <c r="E54" s="297">
        <f>+AK8</f>
        <v>38961</v>
      </c>
      <c r="F54" s="295">
        <f>+AL8</f>
        <v>21.062618595825427</v>
      </c>
      <c r="G54" s="297">
        <f t="shared" si="21"/>
        <v>170611</v>
      </c>
      <c r="H54" s="296">
        <f>+G54/B54*100</f>
        <v>92.233629045773256</v>
      </c>
      <c r="I54" s="295">
        <f>+BD8</f>
        <v>7.7663709542267441</v>
      </c>
      <c r="J54" s="343"/>
      <c r="K54" s="343"/>
    </row>
    <row r="55" spans="1:11" ht="15">
      <c r="A55" s="299">
        <v>2015</v>
      </c>
      <c r="B55" s="298">
        <v>186534</v>
      </c>
      <c r="C55" s="297">
        <v>131454</v>
      </c>
      <c r="D55" s="295">
        <v>70.471871079803151</v>
      </c>
      <c r="E55" s="297">
        <v>38850</v>
      </c>
      <c r="F55" s="295">
        <v>20.827302261249962</v>
      </c>
      <c r="G55" s="297">
        <v>170304</v>
      </c>
      <c r="H55" s="296">
        <v>91.299173341053105</v>
      </c>
      <c r="I55" s="295">
        <v>8.7008266589468803</v>
      </c>
      <c r="J55" s="294"/>
      <c r="K55" s="343"/>
    </row>
    <row r="56" spans="1:11" ht="15">
      <c r="A56" s="299">
        <v>2016</v>
      </c>
      <c r="B56" s="298">
        <f>H8</f>
        <v>188153</v>
      </c>
      <c r="C56" s="297">
        <f>W8</f>
        <v>124796</v>
      </c>
      <c r="D56" s="295">
        <f>X8</f>
        <v>66.326872279474685</v>
      </c>
      <c r="E56" s="297">
        <f>AO8</f>
        <v>43704</v>
      </c>
      <c r="F56" s="295">
        <f>AP8</f>
        <v>23.227904949695194</v>
      </c>
      <c r="G56" s="297">
        <f t="shared" ref="G56:G58" si="22">+C56+E56</f>
        <v>168500</v>
      </c>
      <c r="H56" s="296">
        <f>+G56/B56*100</f>
        <v>89.554777229169886</v>
      </c>
      <c r="I56" s="295">
        <f>BH8</f>
        <v>10.445222770830128</v>
      </c>
      <c r="K56" s="343"/>
    </row>
    <row r="57" spans="1:11" ht="15">
      <c r="A57" s="299">
        <v>2017</v>
      </c>
      <c r="B57" s="298">
        <v>191389</v>
      </c>
      <c r="C57" s="297">
        <v>130507</v>
      </c>
      <c r="D57" s="295">
        <v>68.189394374807335</v>
      </c>
      <c r="E57" s="297">
        <v>41959</v>
      </c>
      <c r="F57" s="295">
        <v>21.923412526320739</v>
      </c>
      <c r="G57" s="297">
        <v>172466</v>
      </c>
      <c r="H57" s="296">
        <v>90.112806901128067</v>
      </c>
      <c r="I57" s="295">
        <v>9.8871930988719328</v>
      </c>
      <c r="K57" s="343"/>
    </row>
    <row r="58" spans="1:11" ht="15">
      <c r="A58" s="299">
        <v>2018</v>
      </c>
      <c r="B58" s="298">
        <f>J8</f>
        <v>191389</v>
      </c>
      <c r="C58" s="297">
        <f>AA8</f>
        <v>130355</v>
      </c>
      <c r="D58" s="295">
        <f>AB8</f>
        <v>68.109974972438337</v>
      </c>
      <c r="E58" s="297">
        <f>AS8</f>
        <v>41385</v>
      </c>
      <c r="F58" s="295">
        <f>AT8</f>
        <v>21.623499783164132</v>
      </c>
      <c r="G58" s="297">
        <f t="shared" si="22"/>
        <v>171740</v>
      </c>
      <c r="H58" s="296">
        <f>+G58/B58*100</f>
        <v>89.733474755602458</v>
      </c>
      <c r="I58" s="295">
        <f>BL8</f>
        <v>10.266525244397528</v>
      </c>
      <c r="K58" s="342"/>
    </row>
    <row r="59" spans="1:11" ht="15">
      <c r="A59" s="415"/>
      <c r="B59" s="416"/>
      <c r="C59" s="417"/>
      <c r="D59" s="343"/>
      <c r="E59" s="417"/>
      <c r="F59" s="343"/>
      <c r="G59" s="417"/>
      <c r="H59" s="417"/>
      <c r="I59" s="418"/>
      <c r="K59" s="343"/>
    </row>
    <row r="60" spans="1:11">
      <c r="A60" s="294"/>
      <c r="B60" s="294"/>
      <c r="C60" s="294"/>
      <c r="D60" s="294"/>
      <c r="E60" s="294"/>
      <c r="F60" s="294"/>
      <c r="G60" s="294"/>
      <c r="H60" s="294"/>
      <c r="I60" s="294"/>
      <c r="K60" s="343"/>
    </row>
    <row r="61" spans="1:11" ht="25.5">
      <c r="A61" s="302" t="s">
        <v>246</v>
      </c>
      <c r="B61" s="301" t="s">
        <v>791</v>
      </c>
      <c r="C61" s="300" t="s">
        <v>790</v>
      </c>
      <c r="D61" s="300" t="s">
        <v>210</v>
      </c>
      <c r="E61" s="300" t="s">
        <v>258</v>
      </c>
      <c r="F61" s="300" t="s">
        <v>210</v>
      </c>
      <c r="G61" s="300" t="s">
        <v>789</v>
      </c>
      <c r="H61" s="300" t="s">
        <v>788</v>
      </c>
      <c r="I61" s="300" t="s">
        <v>787</v>
      </c>
      <c r="K61" s="343"/>
    </row>
    <row r="62" spans="1:11" ht="15">
      <c r="A62" s="299">
        <v>2010</v>
      </c>
      <c r="B62" s="298">
        <v>192303</v>
      </c>
      <c r="C62" s="297">
        <v>146386</v>
      </c>
      <c r="D62" s="295">
        <v>76.122577390888338</v>
      </c>
      <c r="E62" s="297">
        <v>27814</v>
      </c>
      <c r="F62" s="295">
        <v>14.463632912643067</v>
      </c>
      <c r="G62" s="297">
        <f t="shared" ref="G62:G70" si="23">+C62+E62</f>
        <v>174200</v>
      </c>
      <c r="H62" s="296">
        <f>+G62/B62*100</f>
        <v>90.586210303531416</v>
      </c>
      <c r="I62" s="295">
        <f>AV9</f>
        <v>9.4137896964685979</v>
      </c>
      <c r="K62" s="343"/>
    </row>
    <row r="63" spans="1:11" ht="15">
      <c r="A63" s="299">
        <v>2011</v>
      </c>
      <c r="B63" s="298">
        <v>200226</v>
      </c>
      <c r="C63" s="297">
        <v>149716</v>
      </c>
      <c r="D63" s="295">
        <v>74.77350593828973</v>
      </c>
      <c r="E63" s="297">
        <v>31365</v>
      </c>
      <c r="F63" s="295">
        <v>16.31019796883044</v>
      </c>
      <c r="G63" s="297">
        <f t="shared" si="23"/>
        <v>181081</v>
      </c>
      <c r="H63" s="296">
        <f>+G63/B63*100</f>
        <v>90.438304715671293</v>
      </c>
      <c r="I63" s="295">
        <f>AX9</f>
        <v>8.9162960928798327</v>
      </c>
      <c r="K63" s="343"/>
    </row>
    <row r="64" spans="1:11" ht="15">
      <c r="A64" s="299">
        <v>2012</v>
      </c>
      <c r="B64" s="298">
        <v>200171</v>
      </c>
      <c r="C64" s="297">
        <f>+O9</f>
        <v>150139</v>
      </c>
      <c r="D64" s="295">
        <f>+C64/B64*100</f>
        <v>75.005370408300891</v>
      </c>
      <c r="E64" s="297">
        <f>+AG9</f>
        <v>33593</v>
      </c>
      <c r="F64" s="295">
        <f>+E64/B64*100</f>
        <v>16.782151260672126</v>
      </c>
      <c r="G64" s="297">
        <f t="shared" si="23"/>
        <v>183732</v>
      </c>
      <c r="H64" s="296">
        <f>+G64/B64*100</f>
        <v>91.787521668973028</v>
      </c>
      <c r="I64" s="295">
        <f>100-(D64+F64)</f>
        <v>8.2124783310269862</v>
      </c>
      <c r="K64" s="343"/>
    </row>
    <row r="65" spans="1:11" ht="15">
      <c r="A65" s="299">
        <v>2013</v>
      </c>
      <c r="B65" s="298">
        <v>200104</v>
      </c>
      <c r="C65" s="297">
        <f>+Q9</f>
        <v>150585</v>
      </c>
      <c r="D65" s="295">
        <f>+C65/B65*100</f>
        <v>75.253368248510782</v>
      </c>
      <c r="E65" s="297">
        <f>+AI9</f>
        <v>31685</v>
      </c>
      <c r="F65" s="295">
        <f>+E65/B65*100</f>
        <v>15.834266181585576</v>
      </c>
      <c r="G65" s="297">
        <f t="shared" si="23"/>
        <v>182270</v>
      </c>
      <c r="H65" s="296">
        <f>+G65/B65*100</f>
        <v>91.087634430096358</v>
      </c>
      <c r="I65" s="295">
        <f>100-(D65+F65)</f>
        <v>8.9123655699036419</v>
      </c>
      <c r="J65" s="294"/>
      <c r="K65" s="294"/>
    </row>
    <row r="66" spans="1:11" ht="15">
      <c r="A66" s="299">
        <v>2014</v>
      </c>
      <c r="B66" s="298">
        <v>200027</v>
      </c>
      <c r="C66" s="297">
        <f>+S9</f>
        <v>149216</v>
      </c>
      <c r="D66" s="295">
        <f>+C66/B66*100</f>
        <v>74.597929279547259</v>
      </c>
      <c r="E66" s="297">
        <f>+AK9</f>
        <v>37906</v>
      </c>
      <c r="F66" s="295">
        <f>+E66/B66*100</f>
        <v>18.9504416903718</v>
      </c>
      <c r="G66" s="297">
        <f t="shared" si="23"/>
        <v>187122</v>
      </c>
      <c r="H66" s="296">
        <f>+G66/B66*100</f>
        <v>93.548370969919063</v>
      </c>
      <c r="I66" s="295">
        <f>100-(D66+F66)</f>
        <v>6.4516290300809374</v>
      </c>
      <c r="K66" s="342"/>
    </row>
    <row r="67" spans="1:11" ht="15">
      <c r="A67" s="299">
        <v>2015</v>
      </c>
      <c r="B67" s="298">
        <v>199924</v>
      </c>
      <c r="C67" s="297">
        <v>148868</v>
      </c>
      <c r="D67" s="295">
        <v>74.462295672355495</v>
      </c>
      <c r="E67" s="297">
        <v>40764</v>
      </c>
      <c r="F67" s="295">
        <v>20.389748104279626</v>
      </c>
      <c r="G67" s="297">
        <v>189632</v>
      </c>
      <c r="H67" s="296">
        <v>94.852043776635114</v>
      </c>
      <c r="I67" s="295">
        <v>5.1479562233648721</v>
      </c>
      <c r="K67" s="343"/>
    </row>
    <row r="68" spans="1:11" ht="15">
      <c r="A68" s="299">
        <v>2016</v>
      </c>
      <c r="B68" s="298">
        <f>H9</f>
        <v>199882</v>
      </c>
      <c r="C68" s="297">
        <f>W9</f>
        <v>143993</v>
      </c>
      <c r="D68" s="295">
        <f>X9</f>
        <v>72.039003011776941</v>
      </c>
      <c r="E68" s="297">
        <f>AO9</f>
        <v>46516</v>
      </c>
      <c r="F68" s="295">
        <f>AP9</f>
        <v>23.271730320889326</v>
      </c>
      <c r="G68" s="297">
        <f t="shared" si="23"/>
        <v>190509</v>
      </c>
      <c r="H68" s="296">
        <f>+G68/B68*100</f>
        <v>95.310733332666274</v>
      </c>
      <c r="I68" s="295">
        <f>BH9</f>
        <v>4.689266667333726</v>
      </c>
      <c r="K68" s="343"/>
    </row>
    <row r="69" spans="1:11" ht="15">
      <c r="A69" s="299">
        <v>2017</v>
      </c>
      <c r="B69" s="298">
        <v>199816</v>
      </c>
      <c r="C69" s="297">
        <v>146674</v>
      </c>
      <c r="D69" s="295">
        <v>73.438712616974513</v>
      </c>
      <c r="E69" s="297">
        <v>39800</v>
      </c>
      <c r="F69" s="295">
        <v>19.927599725619984</v>
      </c>
      <c r="G69" s="297">
        <v>186474</v>
      </c>
      <c r="H69" s="296">
        <v>93.366312342594497</v>
      </c>
      <c r="I69" s="295">
        <v>6.6336876574055026</v>
      </c>
      <c r="K69" s="343"/>
    </row>
    <row r="70" spans="1:11" ht="15">
      <c r="A70" s="299">
        <v>2018</v>
      </c>
      <c r="B70" s="298">
        <f>J9</f>
        <v>199723</v>
      </c>
      <c r="C70" s="297">
        <f>AA9</f>
        <v>146755</v>
      </c>
      <c r="D70" s="295">
        <f>AB9</f>
        <v>73.479268787270371</v>
      </c>
      <c r="E70" s="297">
        <f>AS9</f>
        <v>38815</v>
      </c>
      <c r="F70" s="295">
        <f>AT9</f>
        <v>19.434416667083912</v>
      </c>
      <c r="G70" s="297">
        <f t="shared" si="23"/>
        <v>185570</v>
      </c>
      <c r="H70" s="296">
        <f>+G70/B70*100</f>
        <v>92.91368545435428</v>
      </c>
      <c r="I70" s="295">
        <f>BL9</f>
        <v>7.0863145456457204</v>
      </c>
      <c r="K70" s="343"/>
    </row>
    <row r="71" spans="1:11">
      <c r="A71" s="294"/>
      <c r="B71" s="294"/>
      <c r="C71" s="294"/>
      <c r="D71" s="294"/>
      <c r="E71" s="294"/>
      <c r="F71" s="294"/>
      <c r="G71" s="294"/>
      <c r="H71" s="294"/>
      <c r="I71" s="294"/>
      <c r="K71" s="294"/>
    </row>
    <row r="72" spans="1:11" ht="25.5">
      <c r="A72" s="302" t="s">
        <v>249</v>
      </c>
      <c r="B72" s="301" t="s">
        <v>791</v>
      </c>
      <c r="C72" s="300" t="s">
        <v>790</v>
      </c>
      <c r="D72" s="300" t="s">
        <v>210</v>
      </c>
      <c r="E72" s="300" t="s">
        <v>258</v>
      </c>
      <c r="F72" s="300" t="s">
        <v>210</v>
      </c>
      <c r="G72" s="300" t="s">
        <v>789</v>
      </c>
      <c r="H72" s="300" t="s">
        <v>788</v>
      </c>
      <c r="I72" s="359" t="s">
        <v>787</v>
      </c>
      <c r="K72" s="294"/>
    </row>
    <row r="73" spans="1:11" ht="15">
      <c r="A73" s="299">
        <v>2010</v>
      </c>
      <c r="B73" s="298">
        <v>248095</v>
      </c>
      <c r="C73" s="297">
        <v>145113</v>
      </c>
      <c r="D73" s="295">
        <v>58.490900663052457</v>
      </c>
      <c r="E73" s="297">
        <v>68274</v>
      </c>
      <c r="F73" s="295">
        <v>27.519297043471251</v>
      </c>
      <c r="G73" s="297">
        <f t="shared" ref="G73:G81" si="24">+C73+E73</f>
        <v>213387</v>
      </c>
      <c r="H73" s="296">
        <f>+G73/B73*100</f>
        <v>86.010197706523712</v>
      </c>
      <c r="I73" s="295">
        <f>AV10</f>
        <v>13.989802293476288</v>
      </c>
      <c r="K73" s="342"/>
    </row>
    <row r="74" spans="1:11" ht="15">
      <c r="A74" s="299">
        <v>2011</v>
      </c>
      <c r="B74" s="298">
        <v>250149</v>
      </c>
      <c r="C74" s="297">
        <v>149319</v>
      </c>
      <c r="D74" s="295">
        <v>59.692023553961839</v>
      </c>
      <c r="E74" s="297">
        <v>72471</v>
      </c>
      <c r="F74" s="295">
        <v>29.210987726475746</v>
      </c>
      <c r="G74" s="297">
        <f t="shared" si="24"/>
        <v>221790</v>
      </c>
      <c r="H74" s="296">
        <f>+G74/B74*100</f>
        <v>88.663156758571887</v>
      </c>
      <c r="I74" s="295">
        <f>AX10</f>
        <v>11.096988719562418</v>
      </c>
      <c r="K74" s="342"/>
    </row>
    <row r="75" spans="1:11" ht="15">
      <c r="A75" s="299">
        <v>2012</v>
      </c>
      <c r="B75" s="298">
        <v>252325</v>
      </c>
      <c r="C75" s="297">
        <f>+O10</f>
        <v>150047</v>
      </c>
      <c r="D75" s="295">
        <f>+C75/B75*100</f>
        <v>59.465768354304963</v>
      </c>
      <c r="E75" s="297">
        <f>+AG10</f>
        <v>74190</v>
      </c>
      <c r="F75" s="295">
        <f>+E75/B75*100</f>
        <v>29.402556227088084</v>
      </c>
      <c r="G75" s="297">
        <f t="shared" si="24"/>
        <v>224237</v>
      </c>
      <c r="H75" s="296">
        <f>+G75/B75*100</f>
        <v>88.86832458139304</v>
      </c>
      <c r="I75" s="295">
        <f>100-(D75+F75)</f>
        <v>11.13167541860696</v>
      </c>
      <c r="J75" s="295"/>
      <c r="K75" s="343"/>
    </row>
    <row r="76" spans="1:11" ht="15">
      <c r="A76" s="299">
        <v>2013</v>
      </c>
      <c r="B76" s="298">
        <v>254562</v>
      </c>
      <c r="C76" s="297">
        <f>+Q10</f>
        <v>149256</v>
      </c>
      <c r="D76" s="295">
        <f>+C76/B76*100</f>
        <v>58.632474603436492</v>
      </c>
      <c r="E76" s="297">
        <f>+AI10</f>
        <v>72904</v>
      </c>
      <c r="F76" s="295">
        <f>+E76/B76*100</f>
        <v>28.638995608142615</v>
      </c>
      <c r="G76" s="297">
        <f t="shared" si="24"/>
        <v>222160</v>
      </c>
      <c r="H76" s="296">
        <f>+G76/B76*100</f>
        <v>87.2714702115791</v>
      </c>
      <c r="I76" s="295">
        <f>100-(D76+F76)</f>
        <v>12.7285297884209</v>
      </c>
      <c r="K76" s="343"/>
    </row>
    <row r="77" spans="1:11" ht="15">
      <c r="A77" s="299">
        <v>2014</v>
      </c>
      <c r="B77" s="298">
        <v>256786</v>
      </c>
      <c r="C77" s="297">
        <f>+S10</f>
        <v>148027</v>
      </c>
      <c r="D77" s="295">
        <f>+C77/B77*100</f>
        <v>57.646055470313804</v>
      </c>
      <c r="E77" s="297">
        <f>+AK10</f>
        <v>79854</v>
      </c>
      <c r="F77" s="295">
        <f>+E77/B77*100</f>
        <v>31.097489738537149</v>
      </c>
      <c r="G77" s="297">
        <f t="shared" si="24"/>
        <v>227881</v>
      </c>
      <c r="H77" s="296">
        <f>+G77/B77*100</f>
        <v>88.743545208850946</v>
      </c>
      <c r="I77" s="295">
        <f>100-(D77+F77)</f>
        <v>11.256454791149054</v>
      </c>
      <c r="K77" s="343"/>
    </row>
    <row r="78" spans="1:11" ht="15">
      <c r="A78" s="299">
        <v>2015</v>
      </c>
      <c r="B78" s="298">
        <v>259057</v>
      </c>
      <c r="C78" s="297">
        <v>145082</v>
      </c>
      <c r="D78" s="295">
        <v>56.003891035563605</v>
      </c>
      <c r="E78" s="297">
        <v>82181</v>
      </c>
      <c r="F78" s="295">
        <v>31.723134290908948</v>
      </c>
      <c r="G78" s="297">
        <v>227263</v>
      </c>
      <c r="H78" s="296">
        <v>87.727025326472557</v>
      </c>
      <c r="I78" s="295">
        <v>12.272974673527443</v>
      </c>
      <c r="K78" s="343"/>
    </row>
    <row r="79" spans="1:11" ht="15">
      <c r="A79" s="299">
        <v>2016</v>
      </c>
      <c r="B79" s="298">
        <f>H10</f>
        <v>261411</v>
      </c>
      <c r="C79" s="297">
        <f>W10</f>
        <v>136603</v>
      </c>
      <c r="D79" s="295">
        <f>X10</f>
        <v>52.256025951471052</v>
      </c>
      <c r="E79" s="297">
        <f>AO10</f>
        <v>88732</v>
      </c>
      <c r="F79" s="295">
        <f>AP10</f>
        <v>33.943483633052935</v>
      </c>
      <c r="G79" s="297">
        <f t="shared" si="24"/>
        <v>225335</v>
      </c>
      <c r="H79" s="296">
        <f>+G79/B79*100</f>
        <v>86.199509584523994</v>
      </c>
      <c r="I79" s="295">
        <f>BH10</f>
        <v>13.80049041547602</v>
      </c>
      <c r="K79" s="294"/>
    </row>
    <row r="80" spans="1:11" ht="15">
      <c r="A80" s="299">
        <v>2017</v>
      </c>
      <c r="B80" s="298">
        <v>263742</v>
      </c>
      <c r="C80" s="297">
        <v>140231</v>
      </c>
      <c r="D80" s="295">
        <v>52.689501251192951</v>
      </c>
      <c r="E80" s="297">
        <v>87411</v>
      </c>
      <c r="F80" s="295">
        <v>32.843251448453103</v>
      </c>
      <c r="G80" s="297">
        <v>227642</v>
      </c>
      <c r="H80" s="296">
        <v>85.532752699646068</v>
      </c>
      <c r="I80" s="295">
        <v>14.467247300353947</v>
      </c>
    </row>
    <row r="81" spans="1:10" ht="15">
      <c r="A81" s="299">
        <v>2018</v>
      </c>
      <c r="B81" s="298">
        <f>J10</f>
        <v>266146</v>
      </c>
      <c r="C81" s="297">
        <f>AA10</f>
        <v>140177</v>
      </c>
      <c r="D81" s="295">
        <f>AB10</f>
        <v>52.669211635718739</v>
      </c>
      <c r="E81" s="297">
        <f>AS10</f>
        <v>85993</v>
      </c>
      <c r="F81" s="295">
        <f>AT10</f>
        <v>32.310461175445056</v>
      </c>
      <c r="G81" s="297">
        <f t="shared" si="24"/>
        <v>226170</v>
      </c>
      <c r="H81" s="296">
        <f>+G81/B81*100</f>
        <v>84.979672811163795</v>
      </c>
      <c r="I81" s="295">
        <f>BL10</f>
        <v>15.020327188836205</v>
      </c>
    </row>
    <row r="82" spans="1:10" ht="15">
      <c r="A82" s="299"/>
      <c r="B82" s="298"/>
      <c r="C82" s="297"/>
      <c r="D82" s="295"/>
      <c r="E82" s="297"/>
      <c r="F82" s="295"/>
      <c r="G82" s="297"/>
      <c r="H82" s="297"/>
      <c r="I82" s="296"/>
    </row>
    <row r="83" spans="1:10" ht="25.5">
      <c r="A83" s="302" t="s">
        <v>245</v>
      </c>
      <c r="B83" s="301" t="s">
        <v>791</v>
      </c>
      <c r="C83" s="300" t="s">
        <v>790</v>
      </c>
      <c r="D83" s="300" t="s">
        <v>210</v>
      </c>
      <c r="E83" s="300" t="s">
        <v>258</v>
      </c>
      <c r="F83" s="300" t="s">
        <v>210</v>
      </c>
      <c r="G83" s="300" t="s">
        <v>789</v>
      </c>
      <c r="H83" s="300" t="s">
        <v>788</v>
      </c>
      <c r="I83" s="359" t="s">
        <v>787</v>
      </c>
    </row>
    <row r="84" spans="1:10" ht="15">
      <c r="A84" s="299">
        <v>2010</v>
      </c>
      <c r="B84" s="298">
        <v>561190</v>
      </c>
      <c r="C84" s="297">
        <v>235145</v>
      </c>
      <c r="D84" s="295">
        <v>41.901138651793509</v>
      </c>
      <c r="E84" s="297">
        <v>242305</v>
      </c>
      <c r="F84" s="295">
        <v>43.176998877385557</v>
      </c>
      <c r="G84" s="297">
        <f t="shared" ref="G84:G92" si="25">+C84+E84</f>
        <v>477450</v>
      </c>
      <c r="H84" s="296">
        <f>+G84/B84*100</f>
        <v>85.07813752917906</v>
      </c>
      <c r="I84" s="295">
        <f>AV11</f>
        <v>14.92186247082094</v>
      </c>
    </row>
    <row r="85" spans="1:10" ht="15">
      <c r="A85" s="299">
        <v>2011</v>
      </c>
      <c r="B85" s="298">
        <v>565311</v>
      </c>
      <c r="C85" s="297">
        <v>240543</v>
      </c>
      <c r="D85" s="295">
        <v>42.550560664837583</v>
      </c>
      <c r="E85" s="297">
        <v>258370</v>
      </c>
      <c r="F85" s="295">
        <v>46.039665710365476</v>
      </c>
      <c r="G85" s="297">
        <f t="shared" si="25"/>
        <v>498913</v>
      </c>
      <c r="H85" s="296">
        <f>+G85/B85*100</f>
        <v>88.254606756281049</v>
      </c>
      <c r="I85" s="295">
        <f>AX11</f>
        <v>11.409773624796941</v>
      </c>
      <c r="J85" s="294"/>
    </row>
    <row r="86" spans="1:10" ht="15">
      <c r="A86" s="299">
        <v>2012</v>
      </c>
      <c r="B86" s="298">
        <v>569591</v>
      </c>
      <c r="C86" s="297">
        <f>+O11</f>
        <v>243632</v>
      </c>
      <c r="D86" s="295">
        <f>+C86/B86*100</f>
        <v>42.773147749876664</v>
      </c>
      <c r="E86" s="297">
        <f>+AG11</f>
        <v>269994</v>
      </c>
      <c r="F86" s="295">
        <f>+E86/B86*100</f>
        <v>47.401380990921552</v>
      </c>
      <c r="G86" s="297">
        <f t="shared" si="25"/>
        <v>513626</v>
      </c>
      <c r="H86" s="296">
        <f>+G86/B86*100</f>
        <v>90.174528740798223</v>
      </c>
      <c r="I86" s="295">
        <f>100-(D86+F86)</f>
        <v>9.8254712592017768</v>
      </c>
    </row>
    <row r="87" spans="1:10" ht="15">
      <c r="A87" s="299">
        <v>2013</v>
      </c>
      <c r="B87" s="298">
        <v>573885</v>
      </c>
      <c r="C87" s="297">
        <f>+Q11</f>
        <v>245765</v>
      </c>
      <c r="D87" s="295">
        <f>+C87/B87*100</f>
        <v>42.824781968512852</v>
      </c>
      <c r="E87" s="297">
        <f>+AI11</f>
        <v>267536</v>
      </c>
      <c r="F87" s="295">
        <f>+E87/B87*100</f>
        <v>46.618399156625458</v>
      </c>
      <c r="G87" s="297">
        <f t="shared" si="25"/>
        <v>513301</v>
      </c>
      <c r="H87" s="296">
        <f>+G87/B87*100</f>
        <v>89.44318112513831</v>
      </c>
      <c r="I87" s="295">
        <f>100-(D87+F87)</f>
        <v>10.55681887486169</v>
      </c>
    </row>
    <row r="88" spans="1:10" ht="15">
      <c r="A88" s="299">
        <v>2014</v>
      </c>
      <c r="B88" s="298">
        <v>578114</v>
      </c>
      <c r="C88" s="297">
        <f>+S11</f>
        <v>241740</v>
      </c>
      <c r="D88" s="295">
        <f>+C88/B88*100</f>
        <v>41.815282106989279</v>
      </c>
      <c r="E88" s="297">
        <f>+AK11</f>
        <v>296270</v>
      </c>
      <c r="F88" s="295">
        <f>+E88/B88*100</f>
        <v>51.247677793653153</v>
      </c>
      <c r="G88" s="297">
        <f t="shared" si="25"/>
        <v>538010</v>
      </c>
      <c r="H88" s="296">
        <f>+G88/B88*100</f>
        <v>93.06295990064244</v>
      </c>
      <c r="I88" s="295">
        <f>100-(D88+F88)</f>
        <v>6.9370400993575743</v>
      </c>
    </row>
    <row r="89" spans="1:10" ht="15">
      <c r="A89" s="299">
        <v>2015</v>
      </c>
      <c r="B89" s="298">
        <v>582352</v>
      </c>
      <c r="C89" s="297">
        <v>238718</v>
      </c>
      <c r="D89" s="295">
        <v>40.992046047751188</v>
      </c>
      <c r="E89" s="297">
        <v>312698</v>
      </c>
      <c r="F89" s="295">
        <v>53.695702942550206</v>
      </c>
      <c r="G89" s="297">
        <v>551416</v>
      </c>
      <c r="H89" s="296">
        <v>94.687748990301401</v>
      </c>
      <c r="I89" s="295">
        <v>5.3122510096985991</v>
      </c>
    </row>
    <row r="90" spans="1:10" ht="15">
      <c r="A90" s="299">
        <v>2016</v>
      </c>
      <c r="B90" s="298">
        <f>H11</f>
        <v>586659</v>
      </c>
      <c r="C90" s="297">
        <f>W11</f>
        <v>226476</v>
      </c>
      <c r="D90" s="295">
        <f>X11</f>
        <v>38.604368125265275</v>
      </c>
      <c r="E90" s="297">
        <f>AO11</f>
        <v>335505</v>
      </c>
      <c r="F90" s="295">
        <f>AP11</f>
        <v>57.189099630279259</v>
      </c>
      <c r="G90" s="297">
        <f t="shared" si="25"/>
        <v>561981</v>
      </c>
      <c r="H90" s="296">
        <f>+G90/B90*100</f>
        <v>95.79346775554454</v>
      </c>
      <c r="I90" s="295">
        <f>BH11</f>
        <v>4.2065322444554738</v>
      </c>
    </row>
    <row r="91" spans="1:10" ht="15">
      <c r="A91" s="299">
        <v>2017</v>
      </c>
      <c r="B91" s="298">
        <v>590858</v>
      </c>
      <c r="C91" s="297">
        <v>237393</v>
      </c>
      <c r="D91" s="295">
        <v>39.895971631682436</v>
      </c>
      <c r="E91" s="297">
        <v>347279</v>
      </c>
      <c r="F91" s="295">
        <v>58.363275801220105</v>
      </c>
      <c r="G91" s="297">
        <v>584672</v>
      </c>
      <c r="H91" s="296">
        <v>98.259247432902541</v>
      </c>
      <c r="I91" s="295">
        <v>1.7407525670974593</v>
      </c>
    </row>
    <row r="92" spans="1:10" ht="15">
      <c r="A92" s="299">
        <v>2018</v>
      </c>
      <c r="B92" s="298">
        <f>J11</f>
        <v>595030</v>
      </c>
      <c r="C92" s="297">
        <f>AA11</f>
        <v>236956</v>
      </c>
      <c r="D92" s="295">
        <f>AB11</f>
        <v>39.822529956472785</v>
      </c>
      <c r="E92" s="297">
        <f>AS11</f>
        <v>346278</v>
      </c>
      <c r="F92" s="295">
        <f>AT11</f>
        <v>58.195048989126597</v>
      </c>
      <c r="G92" s="297">
        <f t="shared" si="25"/>
        <v>583234</v>
      </c>
      <c r="H92" s="296">
        <f>+G92/B92*100</f>
        <v>98.017578945599382</v>
      </c>
      <c r="I92" s="295">
        <f>BL11</f>
        <v>1.9824210544006178</v>
      </c>
    </row>
    <row r="93" spans="1:10">
      <c r="A93" s="294"/>
      <c r="B93" s="294"/>
      <c r="C93" s="294"/>
      <c r="D93" s="294"/>
      <c r="E93" s="294"/>
      <c r="F93" s="294"/>
      <c r="G93" s="294"/>
      <c r="H93" s="294"/>
      <c r="I93" s="294"/>
    </row>
    <row r="94" spans="1:10" ht="25.5">
      <c r="A94" s="302" t="s">
        <v>247</v>
      </c>
      <c r="B94" s="301" t="s">
        <v>791</v>
      </c>
      <c r="C94" s="300" t="s">
        <v>790</v>
      </c>
      <c r="D94" s="300" t="s">
        <v>210</v>
      </c>
      <c r="E94" s="300" t="s">
        <v>258</v>
      </c>
      <c r="F94" s="300" t="s">
        <v>210</v>
      </c>
      <c r="G94" s="300" t="s">
        <v>789</v>
      </c>
      <c r="H94" s="300" t="s">
        <v>788</v>
      </c>
      <c r="I94" s="300" t="s">
        <v>787</v>
      </c>
    </row>
    <row r="95" spans="1:10" ht="15">
      <c r="A95" s="299">
        <v>2010</v>
      </c>
      <c r="B95" s="298">
        <v>383683</v>
      </c>
      <c r="C95" s="297">
        <v>221768</v>
      </c>
      <c r="D95" s="295">
        <v>57.799798270968481</v>
      </c>
      <c r="E95" s="297">
        <v>78581</v>
      </c>
      <c r="F95" s="295">
        <v>20.480709335571294</v>
      </c>
      <c r="G95" s="297">
        <f t="shared" ref="G95:G103" si="26">+C95+E95</f>
        <v>300349</v>
      </c>
      <c r="H95" s="296">
        <f>+G95/B95*100</f>
        <v>78.280507606539771</v>
      </c>
      <c r="I95" s="295">
        <f>AV12</f>
        <v>21.719492393460229</v>
      </c>
      <c r="J95" s="294"/>
    </row>
    <row r="96" spans="1:10" ht="15">
      <c r="A96" s="299">
        <v>2011</v>
      </c>
      <c r="B96" s="298">
        <v>375783</v>
      </c>
      <c r="C96" s="297">
        <v>228525</v>
      </c>
      <c r="D96" s="295">
        <v>60.813022409209573</v>
      </c>
      <c r="E96" s="297">
        <v>85003</v>
      </c>
      <c r="F96" s="295">
        <v>22.154486907160337</v>
      </c>
      <c r="G96" s="297">
        <f t="shared" si="26"/>
        <v>313528</v>
      </c>
      <c r="H96" s="296">
        <f>+G96/B96*100</f>
        <v>83.433258023912742</v>
      </c>
      <c r="I96" s="295">
        <f>AX12</f>
        <v>17.032490683630087</v>
      </c>
    </row>
    <row r="97" spans="1:10" ht="15">
      <c r="A97" s="299">
        <v>2012</v>
      </c>
      <c r="B97" s="298">
        <v>376099</v>
      </c>
      <c r="C97" s="297">
        <f>+O12</f>
        <v>230697</v>
      </c>
      <c r="D97" s="295">
        <f>+C97/B97*100</f>
        <v>61.339434563771775</v>
      </c>
      <c r="E97" s="297">
        <f>+AG12</f>
        <v>86873</v>
      </c>
      <c r="F97" s="295">
        <f>+E97/B97*100</f>
        <v>23.098439506619268</v>
      </c>
      <c r="G97" s="297">
        <f t="shared" si="26"/>
        <v>317570</v>
      </c>
      <c r="H97" s="296">
        <f>+G97/B97*100</f>
        <v>84.437874070391032</v>
      </c>
      <c r="I97" s="295">
        <f>100-(D97+F97)</f>
        <v>15.562125929608953</v>
      </c>
    </row>
    <row r="98" spans="1:10" ht="15">
      <c r="A98" s="299">
        <v>2013</v>
      </c>
      <c r="B98" s="298">
        <v>376422</v>
      </c>
      <c r="C98" s="297">
        <f>+Q12</f>
        <v>232239</v>
      </c>
      <c r="D98" s="295">
        <f>+C98/B98*100</f>
        <v>61.696447072700323</v>
      </c>
      <c r="E98" s="297">
        <f>+AI12</f>
        <v>81944</v>
      </c>
      <c r="F98" s="295">
        <f>+E98/B98*100</f>
        <v>21.769184585385553</v>
      </c>
      <c r="G98" s="297">
        <f t="shared" si="26"/>
        <v>314183</v>
      </c>
      <c r="H98" s="296">
        <f>+G98/B98*100</f>
        <v>83.465631658085869</v>
      </c>
      <c r="I98" s="295">
        <f>100-(D98+F98)</f>
        <v>16.534368341914131</v>
      </c>
    </row>
    <row r="99" spans="1:10" ht="15">
      <c r="A99" s="299">
        <v>2014</v>
      </c>
      <c r="B99" s="298">
        <v>376697</v>
      </c>
      <c r="C99" s="297">
        <f>+S12</f>
        <v>229684</v>
      </c>
      <c r="D99" s="295">
        <f>+C99/B99*100</f>
        <v>60.973142870795357</v>
      </c>
      <c r="E99" s="297">
        <f>+AK12</f>
        <v>87403</v>
      </c>
      <c r="F99" s="295">
        <f>+E99/B99*100</f>
        <v>23.202467765870182</v>
      </c>
      <c r="G99" s="297">
        <f t="shared" si="26"/>
        <v>317087</v>
      </c>
      <c r="H99" s="296">
        <f>+G99/B99*100</f>
        <v>84.175610636665539</v>
      </c>
      <c r="I99" s="295">
        <f>100-(D99+F99)</f>
        <v>15.824389363334461</v>
      </c>
    </row>
    <row r="100" spans="1:10" ht="15">
      <c r="A100" s="299">
        <v>2015</v>
      </c>
      <c r="B100" s="298">
        <v>376968</v>
      </c>
      <c r="C100" s="297">
        <v>226573</v>
      </c>
      <c r="D100" s="295">
        <v>60.104040661276294</v>
      </c>
      <c r="E100" s="297">
        <v>89687</v>
      </c>
      <c r="F100" s="295">
        <v>23.791674624901848</v>
      </c>
      <c r="G100" s="297">
        <v>316260</v>
      </c>
      <c r="H100" s="296">
        <v>83.895715286178145</v>
      </c>
      <c r="I100" s="295">
        <v>16.104284713821855</v>
      </c>
    </row>
    <row r="101" spans="1:10" ht="15">
      <c r="A101" s="299">
        <v>2016</v>
      </c>
      <c r="B101" s="298">
        <f>H12</f>
        <v>377236</v>
      </c>
      <c r="C101" s="297">
        <f>W12</f>
        <v>214036</v>
      </c>
      <c r="D101" s="295">
        <f>X12</f>
        <v>56.737957140887929</v>
      </c>
      <c r="E101" s="297">
        <f>AO12</f>
        <v>95997</v>
      </c>
      <c r="F101" s="295">
        <f>AP12</f>
        <v>25.447465247219249</v>
      </c>
      <c r="G101" s="297">
        <f t="shared" si="26"/>
        <v>310033</v>
      </c>
      <c r="H101" s="296">
        <f>+G101/B101*100</f>
        <v>82.18542238810717</v>
      </c>
      <c r="I101" s="295">
        <f>BH12</f>
        <v>17.814577611892815</v>
      </c>
    </row>
    <row r="102" spans="1:10" ht="15">
      <c r="A102" s="299">
        <v>2017</v>
      </c>
      <c r="B102" s="298">
        <v>377482</v>
      </c>
      <c r="C102" s="297">
        <v>217168</v>
      </c>
      <c r="D102" s="295">
        <v>57.503422381447912</v>
      </c>
      <c r="E102" s="297">
        <v>94159</v>
      </c>
      <c r="F102" s="295">
        <v>24.932148143440809</v>
      </c>
      <c r="G102" s="297">
        <v>311327</v>
      </c>
      <c r="H102" s="296">
        <v>82.435570524888718</v>
      </c>
      <c r="I102" s="295">
        <v>17.564429475111282</v>
      </c>
    </row>
    <row r="103" spans="1:10" ht="15">
      <c r="A103" s="299">
        <v>2018</v>
      </c>
      <c r="B103" s="298">
        <f>J12</f>
        <v>377661</v>
      </c>
      <c r="C103" s="297">
        <f>AA12</f>
        <v>216604</v>
      </c>
      <c r="D103" s="295">
        <f>AB12</f>
        <v>57.354082100084469</v>
      </c>
      <c r="E103" s="297">
        <f>AS12</f>
        <v>92401</v>
      </c>
      <c r="F103" s="295">
        <f>AT12</f>
        <v>24.466651308978157</v>
      </c>
      <c r="G103" s="297">
        <f t="shared" si="26"/>
        <v>309005</v>
      </c>
      <c r="H103" s="296">
        <f>+G103/B103*100</f>
        <v>81.820733409062626</v>
      </c>
      <c r="I103" s="295">
        <f>BL12</f>
        <v>18.179266590937374</v>
      </c>
    </row>
    <row r="104" spans="1:10">
      <c r="A104" s="294"/>
      <c r="B104" s="294"/>
      <c r="C104" s="294"/>
      <c r="D104" s="294"/>
      <c r="E104" s="294"/>
      <c r="F104" s="294"/>
      <c r="G104" s="294"/>
      <c r="H104" s="294"/>
      <c r="I104" s="294"/>
    </row>
    <row r="105" spans="1:10" ht="25.5">
      <c r="A105" s="302" t="s">
        <v>801</v>
      </c>
      <c r="B105" s="301" t="s">
        <v>791</v>
      </c>
      <c r="C105" s="300" t="s">
        <v>790</v>
      </c>
      <c r="D105" s="300" t="s">
        <v>210</v>
      </c>
      <c r="E105" s="300" t="s">
        <v>258</v>
      </c>
      <c r="F105" s="300" t="s">
        <v>210</v>
      </c>
      <c r="G105" s="300" t="s">
        <v>789</v>
      </c>
      <c r="H105" s="300" t="s">
        <v>788</v>
      </c>
      <c r="I105" s="300" t="s">
        <v>787</v>
      </c>
      <c r="J105" s="294"/>
    </row>
    <row r="106" spans="1:10" ht="15">
      <c r="A106" s="299">
        <v>2010</v>
      </c>
      <c r="B106" s="298">
        <v>3544125</v>
      </c>
      <c r="C106" s="297">
        <v>880356</v>
      </c>
      <c r="D106" s="295">
        <v>24.8398687969527</v>
      </c>
      <c r="E106" s="297">
        <v>2318707</v>
      </c>
      <c r="F106" s="295">
        <v>65.423962190949808</v>
      </c>
      <c r="G106" s="297">
        <f t="shared" ref="G106:G114" si="27">+C106+E106</f>
        <v>3199063</v>
      </c>
      <c r="H106" s="296">
        <f>+G106/B106*100</f>
        <v>90.263830987902509</v>
      </c>
      <c r="I106" s="295">
        <f>AV13</f>
        <v>9.7361690120974913</v>
      </c>
    </row>
    <row r="107" spans="1:10" ht="15">
      <c r="A107" s="299">
        <v>2011</v>
      </c>
      <c r="B107" s="298">
        <v>3591963</v>
      </c>
      <c r="C107" s="297">
        <v>827642</v>
      </c>
      <c r="D107" s="295">
        <v>23.041495694693957</v>
      </c>
      <c r="E107" s="297">
        <v>2455804</v>
      </c>
      <c r="F107" s="295">
        <v>69.2922512608895</v>
      </c>
      <c r="G107" s="297">
        <f t="shared" si="27"/>
        <v>3283446</v>
      </c>
      <c r="H107" s="296">
        <f>+G107/B107*100</f>
        <v>91.410908185858261</v>
      </c>
      <c r="I107" s="295">
        <f>AX13</f>
        <v>7.6662530444165498</v>
      </c>
    </row>
    <row r="108" spans="1:10" ht="15">
      <c r="A108" s="299">
        <v>2012</v>
      </c>
      <c r="B108" s="298">
        <v>3638869</v>
      </c>
      <c r="C108" s="297">
        <f>+O13</f>
        <v>841036</v>
      </c>
      <c r="D108" s="295">
        <f>+C108/B108*100</f>
        <v>23.112566019826488</v>
      </c>
      <c r="E108" s="297">
        <f>+AG13</f>
        <v>2516122</v>
      </c>
      <c r="F108" s="295">
        <f>+E108/B108*100</f>
        <v>69.145715330779979</v>
      </c>
      <c r="G108" s="297">
        <f t="shared" si="27"/>
        <v>3357158</v>
      </c>
      <c r="H108" s="296">
        <f>+G108/B108*100</f>
        <v>92.258281350606467</v>
      </c>
      <c r="I108" s="295">
        <f>100-(D108+F108)</f>
        <v>7.7417186493935333</v>
      </c>
    </row>
    <row r="109" spans="1:10" ht="15">
      <c r="A109" s="299">
        <v>2013</v>
      </c>
      <c r="B109" s="298">
        <v>3685382</v>
      </c>
      <c r="C109" s="297">
        <f>+Q13</f>
        <v>842228</v>
      </c>
      <c r="D109" s="295">
        <f>+C109/B109*100</f>
        <v>22.853207618640347</v>
      </c>
      <c r="E109" s="297">
        <f>+AI13</f>
        <v>2492463</v>
      </c>
      <c r="F109" s="295">
        <f>+E109/B109*100</f>
        <v>67.631062397330865</v>
      </c>
      <c r="G109" s="297">
        <f t="shared" si="27"/>
        <v>3334691</v>
      </c>
      <c r="H109" s="296">
        <f>+G109/B109*100</f>
        <v>90.484270015971205</v>
      </c>
      <c r="I109" s="295">
        <f>100-(D109+F109)</f>
        <v>9.5157299840287806</v>
      </c>
    </row>
    <row r="110" spans="1:10" ht="15">
      <c r="A110" s="299">
        <v>2014</v>
      </c>
      <c r="B110" s="298">
        <v>3731447</v>
      </c>
      <c r="C110" s="297">
        <f>+S13</f>
        <v>855163</v>
      </c>
      <c r="D110" s="295">
        <f>+C110/B110*100</f>
        <v>22.917731378738594</v>
      </c>
      <c r="E110" s="297">
        <f>+AK13</f>
        <v>2661414</v>
      </c>
      <c r="F110" s="295">
        <f>+E110/B110*100</f>
        <v>71.323912680523122</v>
      </c>
      <c r="G110" s="297">
        <f t="shared" si="27"/>
        <v>3516577</v>
      </c>
      <c r="H110" s="296">
        <f>+G110/B110*100</f>
        <v>94.241644059261731</v>
      </c>
      <c r="I110" s="295">
        <f>100-(D110+F110)</f>
        <v>5.7583559407382836</v>
      </c>
    </row>
    <row r="111" spans="1:10" ht="15">
      <c r="A111" s="299">
        <v>2015</v>
      </c>
      <c r="B111" s="298">
        <v>3777009</v>
      </c>
      <c r="C111" s="297">
        <v>857524</v>
      </c>
      <c r="D111" s="295">
        <v>22.703784926114817</v>
      </c>
      <c r="E111" s="297">
        <v>2761315</v>
      </c>
      <c r="F111" s="295">
        <v>73.108509934712899</v>
      </c>
      <c r="G111" s="297">
        <v>3618839</v>
      </c>
      <c r="H111" s="296">
        <v>95.812294860827706</v>
      </c>
      <c r="I111" s="295">
        <v>4.1877051391722802</v>
      </c>
    </row>
    <row r="112" spans="1:10" ht="15">
      <c r="A112" s="299">
        <v>2016</v>
      </c>
      <c r="B112" s="298">
        <f>H13</f>
        <v>3821890</v>
      </c>
      <c r="C112" s="297">
        <f>W13</f>
        <v>779169</v>
      </c>
      <c r="D112" s="295">
        <f>X13</f>
        <v>20.387007475359052</v>
      </c>
      <c r="E112" s="297">
        <f>AO13</f>
        <v>2918607</v>
      </c>
      <c r="F112" s="295">
        <f>AP13</f>
        <v>76.365541656091622</v>
      </c>
      <c r="G112" s="297">
        <f t="shared" si="27"/>
        <v>3697776</v>
      </c>
      <c r="H112" s="296">
        <f>+G112/B112*100</f>
        <v>96.752549131450678</v>
      </c>
      <c r="I112" s="295">
        <f>BH13</f>
        <v>3.247450868549322</v>
      </c>
    </row>
    <row r="113" spans="1:9" ht="15">
      <c r="A113" s="299">
        <v>2017</v>
      </c>
      <c r="B113" s="298">
        <v>3866165</v>
      </c>
      <c r="C113" s="297">
        <v>827836</v>
      </c>
      <c r="D113" s="295">
        <v>21.173743755641375</v>
      </c>
      <c r="E113" s="297">
        <v>2986938</v>
      </c>
      <c r="F113" s="295">
        <v>76.397571289467891</v>
      </c>
      <c r="G113" s="297">
        <v>3814774</v>
      </c>
      <c r="H113" s="296">
        <v>97.571315045109259</v>
      </c>
      <c r="I113" s="295">
        <v>2.4286849548907412</v>
      </c>
    </row>
    <row r="114" spans="1:9" ht="15">
      <c r="A114" s="299">
        <v>2018</v>
      </c>
      <c r="B114" s="298">
        <f>J13</f>
        <v>3909729</v>
      </c>
      <c r="C114" s="297">
        <f>AA13</f>
        <v>836356</v>
      </c>
      <c r="D114" s="295">
        <f>AB13</f>
        <v>21.391661672714402</v>
      </c>
      <c r="E114" s="297">
        <f>AS13</f>
        <v>2977020</v>
      </c>
      <c r="F114" s="295">
        <f>AT13</f>
        <v>76.143896418396267</v>
      </c>
      <c r="G114" s="297">
        <f t="shared" si="27"/>
        <v>3813376</v>
      </c>
      <c r="H114" s="296">
        <f>+G114/B114*100</f>
        <v>97.535558091110659</v>
      </c>
      <c r="I114" s="295">
        <f>BL13</f>
        <v>2.4644419088893272</v>
      </c>
    </row>
    <row r="115" spans="1:9">
      <c r="A115" s="294"/>
      <c r="B115" s="294"/>
      <c r="C115" s="294"/>
      <c r="D115" s="294"/>
      <c r="E115" s="294"/>
      <c r="F115" s="294"/>
      <c r="G115" s="294"/>
      <c r="H115" s="294"/>
      <c r="I115" s="294"/>
    </row>
    <row r="117" spans="1:9">
      <c r="A117" s="706" t="s">
        <v>894</v>
      </c>
      <c r="B117" s="831" t="str">
        <f>'1.COBERTURA  DANE'!B141</f>
        <v>SISPRO-BODEGA DE DATOS FEBRERO 2018</v>
      </c>
      <c r="C117" s="831"/>
      <c r="D117" s="831"/>
    </row>
    <row r="118" spans="1:9">
      <c r="A118" s="708"/>
      <c r="B118" s="831" t="s">
        <v>1100</v>
      </c>
      <c r="C118" s="831"/>
      <c r="D118" s="831"/>
    </row>
    <row r="119" spans="1:9">
      <c r="A119" s="709" t="s">
        <v>1073</v>
      </c>
      <c r="B119" s="832" t="s">
        <v>1072</v>
      </c>
      <c r="C119" s="832"/>
      <c r="D119" s="832"/>
    </row>
  </sheetData>
  <mergeCells count="7">
    <mergeCell ref="AU2:BL2"/>
    <mergeCell ref="B118:D118"/>
    <mergeCell ref="B119:D119"/>
    <mergeCell ref="A2:A3"/>
    <mergeCell ref="B117:D117"/>
    <mergeCell ref="K2:AB2"/>
    <mergeCell ref="AC2:AT2"/>
  </mergeCells>
  <pageMargins left="0.75" right="0.75" top="1" bottom="1" header="0" footer="0"/>
  <pageSetup paperSize="9" orientation="portrait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tabColor rgb="FF009900"/>
  </sheetPr>
  <dimension ref="A1:T37"/>
  <sheetViews>
    <sheetView zoomScaleNormal="100" zoomScaleSheetLayoutView="100" workbookViewId="0">
      <selection activeCell="J26" sqref="J26"/>
    </sheetView>
  </sheetViews>
  <sheetFormatPr baseColWidth="10" defaultRowHeight="12.75"/>
  <cols>
    <col min="1" max="1" width="9.85546875" customWidth="1"/>
    <col min="2" max="2" width="11" customWidth="1"/>
    <col min="3" max="3" width="13" customWidth="1"/>
    <col min="4" max="4" width="12" customWidth="1"/>
    <col min="5" max="5" width="13.28515625" customWidth="1"/>
    <col min="6" max="6" width="13.42578125" customWidth="1"/>
    <col min="7" max="7" width="11.7109375" bestFit="1" customWidth="1"/>
    <col min="8" max="8" width="13.140625" customWidth="1"/>
    <col min="9" max="9" width="13.85546875" customWidth="1"/>
    <col min="10" max="10" width="13.7109375" customWidth="1"/>
    <col min="11" max="11" width="13" style="12" customWidth="1"/>
    <col min="12" max="12" width="13.42578125" customWidth="1"/>
    <col min="13" max="14" width="11.5703125" style="18" customWidth="1"/>
  </cols>
  <sheetData>
    <row r="1" spans="1:16" ht="30.75" customHeight="1">
      <c r="B1" s="30">
        <f t="shared" ref="B1:N1" si="0">B36-(B29+B31)</f>
        <v>1798930</v>
      </c>
      <c r="C1" s="30">
        <f t="shared" si="0"/>
        <v>1631597</v>
      </c>
      <c r="D1" s="30">
        <f t="shared" si="0"/>
        <v>1088391</v>
      </c>
      <c r="E1" s="30">
        <f t="shared" si="0"/>
        <v>1544966</v>
      </c>
      <c r="F1" s="30">
        <f t="shared" si="0"/>
        <v>564771</v>
      </c>
      <c r="G1" s="30">
        <f t="shared" si="0"/>
        <v>-91511</v>
      </c>
      <c r="H1" s="30">
        <f t="shared" si="0"/>
        <v>326421</v>
      </c>
      <c r="I1" s="30">
        <f t="shared" si="0"/>
        <v>207622</v>
      </c>
      <c r="J1" s="30">
        <f t="shared" si="0"/>
        <v>488741</v>
      </c>
      <c r="K1" s="30">
        <f t="shared" si="0"/>
        <v>724764</v>
      </c>
      <c r="L1" s="30">
        <f t="shared" si="0"/>
        <v>616669</v>
      </c>
      <c r="M1" s="30">
        <f t="shared" si="0"/>
        <v>588849</v>
      </c>
      <c r="N1" s="30">
        <f t="shared" si="0"/>
        <v>638984</v>
      </c>
      <c r="O1" s="30">
        <f>O36-(O29+O31)</f>
        <v>506780</v>
      </c>
      <c r="P1" s="30">
        <f>P36-(S29+S31)</f>
        <v>245101</v>
      </c>
    </row>
    <row r="2" spans="1:16" s="18" customFormat="1" ht="22.5" customHeight="1">
      <c r="B2" s="8"/>
      <c r="C2" s="8"/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</row>
    <row r="3" spans="1:16" ht="22.5" customHeight="1">
      <c r="A3" s="904"/>
      <c r="B3" s="11"/>
      <c r="C3" s="11"/>
      <c r="D3" s="11"/>
      <c r="E3" s="11"/>
      <c r="F3" s="11"/>
      <c r="G3" s="11"/>
      <c r="H3" s="11"/>
      <c r="I3" s="11"/>
    </row>
    <row r="4" spans="1:16">
      <c r="A4" s="904"/>
    </row>
    <row r="9" spans="1:16" s="218" customFormat="1">
      <c r="K9" s="12"/>
    </row>
    <row r="10" spans="1:16" s="218" customFormat="1">
      <c r="K10" s="12"/>
    </row>
    <row r="12" spans="1:16" s="229" customFormat="1">
      <c r="K12" s="12"/>
    </row>
    <row r="13" spans="1:16" s="229" customFormat="1">
      <c r="K13" s="12"/>
    </row>
    <row r="14" spans="1:16" s="229" customFormat="1">
      <c r="K14" s="12"/>
    </row>
    <row r="15" spans="1:16" s="229" customFormat="1">
      <c r="K15" s="12"/>
    </row>
    <row r="16" spans="1:16" s="229" customFormat="1">
      <c r="K16" s="12"/>
    </row>
    <row r="17" spans="1:20" s="229" customFormat="1">
      <c r="K17" s="12"/>
    </row>
    <row r="25" spans="1:20" ht="53.25" customHeight="1">
      <c r="A25" s="340"/>
      <c r="B25" s="7" t="s">
        <v>1110</v>
      </c>
      <c r="C25" s="7"/>
      <c r="D25" s="7"/>
      <c r="E25" s="7"/>
      <c r="F25" s="7"/>
      <c r="G25" s="7"/>
      <c r="H25" s="7"/>
      <c r="I25" s="7"/>
      <c r="J25" s="7"/>
      <c r="K25" s="340"/>
      <c r="L25" s="340"/>
      <c r="M25" s="340"/>
      <c r="N25" s="340"/>
      <c r="O25" s="340"/>
    </row>
    <row r="26" spans="1:20" s="470" customFormat="1" ht="33.75" customHeight="1">
      <c r="A26" s="462"/>
      <c r="B26" s="463"/>
      <c r="C26" s="463"/>
      <c r="D26" s="464">
        <v>42400</v>
      </c>
      <c r="E26" s="463"/>
      <c r="F26" s="464"/>
      <c r="G26" s="463"/>
      <c r="H26" s="465"/>
      <c r="I26" s="465"/>
      <c r="J26" s="466"/>
      <c r="K26" s="467"/>
      <c r="L26" s="468"/>
      <c r="M26" s="469"/>
      <c r="N26" s="469"/>
    </row>
    <row r="27" spans="1:20" s="262" customFormat="1" ht="21" customHeight="1">
      <c r="A27" s="648" t="s">
        <v>332</v>
      </c>
      <c r="B27" s="372">
        <v>2001</v>
      </c>
      <c r="C27" s="372">
        <v>2002</v>
      </c>
      <c r="D27" s="372">
        <v>2003</v>
      </c>
      <c r="E27" s="373" t="s">
        <v>163</v>
      </c>
      <c r="F27" s="373" t="s">
        <v>164</v>
      </c>
      <c r="G27" s="373" t="s">
        <v>165</v>
      </c>
      <c r="H27" s="373" t="s">
        <v>166</v>
      </c>
      <c r="I27" s="373" t="s">
        <v>167</v>
      </c>
      <c r="J27" s="373">
        <v>2009</v>
      </c>
      <c r="K27" s="374" t="s">
        <v>168</v>
      </c>
      <c r="L27" s="372">
        <v>2011</v>
      </c>
      <c r="M27" s="372">
        <v>2012</v>
      </c>
      <c r="N27" s="372">
        <v>2013</v>
      </c>
      <c r="O27" s="372">
        <v>2014</v>
      </c>
      <c r="P27" s="372">
        <v>2015</v>
      </c>
      <c r="Q27" s="372">
        <v>2016</v>
      </c>
      <c r="R27" s="372">
        <v>2017</v>
      </c>
      <c r="S27" s="372">
        <v>2018</v>
      </c>
      <c r="T27" s="372"/>
    </row>
    <row r="28" spans="1:20" s="262" customFormat="1" ht="48" customHeight="1">
      <c r="A28" s="649" t="s">
        <v>169</v>
      </c>
      <c r="B28" s="375">
        <v>0.28161816000075984</v>
      </c>
      <c r="C28" s="375">
        <v>0.28161816000075984</v>
      </c>
      <c r="D28" s="375">
        <v>0.28161816000075984</v>
      </c>
      <c r="E28" s="375">
        <v>0.28161816000075984</v>
      </c>
      <c r="F28" s="375">
        <v>0.46761033990462014</v>
      </c>
      <c r="G28" s="375">
        <v>0.47678034428740662</v>
      </c>
      <c r="H28" s="375">
        <v>0.43396095452871469</v>
      </c>
      <c r="I28" s="375">
        <v>0.45685031642373936</v>
      </c>
      <c r="J28" s="375">
        <v>0.42828549884254158</v>
      </c>
      <c r="K28" s="375">
        <f>+K29/K36</f>
        <v>0.38488078558484062</v>
      </c>
      <c r="L28" s="375">
        <v>0.38032009133096423</v>
      </c>
      <c r="M28" s="375">
        <v>0.37858651258948955</v>
      </c>
      <c r="N28" s="375">
        <v>0.37769440903874452</v>
      </c>
      <c r="O28" s="375">
        <v>0.37800973702018081</v>
      </c>
      <c r="P28" s="375">
        <v>0.37144995917939982</v>
      </c>
      <c r="Q28" s="375">
        <v>0.34306703268334715</v>
      </c>
      <c r="R28" s="375">
        <v>0.35324925398276574</v>
      </c>
      <c r="S28" s="375">
        <f>S29/S36</f>
        <v>0.35045291980457416</v>
      </c>
    </row>
    <row r="29" spans="1:20" s="30" customFormat="1" ht="31.5" customHeight="1">
      <c r="A29" s="650" t="s">
        <v>170</v>
      </c>
      <c r="B29" s="376">
        <v>1164108</v>
      </c>
      <c r="C29" s="376">
        <v>1197135</v>
      </c>
      <c r="D29" s="376">
        <v>1195424</v>
      </c>
      <c r="E29" s="377">
        <v>1601055</v>
      </c>
      <c r="F29" s="377">
        <v>2693985</v>
      </c>
      <c r="G29" s="377">
        <v>2746815</v>
      </c>
      <c r="H29" s="377">
        <v>2575882</v>
      </c>
      <c r="I29" s="377">
        <v>2700831</v>
      </c>
      <c r="J29" s="377">
        <v>2564995</v>
      </c>
      <c r="K29" s="377">
        <v>2334688</v>
      </c>
      <c r="L29" s="378">
        <v>2336614</v>
      </c>
      <c r="M29" s="378">
        <v>2355496</v>
      </c>
      <c r="N29" s="378">
        <v>2379471</v>
      </c>
      <c r="O29" s="378">
        <v>2410996</v>
      </c>
      <c r="P29" s="378">
        <v>2398192</v>
      </c>
      <c r="Q29" s="378">
        <v>2241894</v>
      </c>
      <c r="R29" s="378">
        <v>2336079</v>
      </c>
      <c r="S29" s="378">
        <f>'1.COBERTURA  DANE'!D5</f>
        <v>2344891</v>
      </c>
    </row>
    <row r="30" spans="1:20" s="262" customFormat="1" ht="36" customHeight="1">
      <c r="A30" s="649" t="s">
        <v>171</v>
      </c>
      <c r="B30" s="375">
        <v>0.43247236068119349</v>
      </c>
      <c r="C30" s="375">
        <v>0.43247236068119349</v>
      </c>
      <c r="D30" s="375">
        <v>0.43247236068119349</v>
      </c>
      <c r="E30" s="375">
        <v>0.43247236068119349</v>
      </c>
      <c r="F30" s="375">
        <v>0.42067008900094166</v>
      </c>
      <c r="G30" s="375">
        <v>0.538547952457615</v>
      </c>
      <c r="H30" s="375">
        <v>0.49405112685077834</v>
      </c>
      <c r="I30" s="375">
        <v>0.50795360031908787</v>
      </c>
      <c r="J30" s="375">
        <v>0.49003570555539971</v>
      </c>
      <c r="K30" s="375">
        <f>+K31/K36</f>
        <v>0.49563955045851443</v>
      </c>
      <c r="L30" s="375">
        <v>0.51930748498203638</v>
      </c>
      <c r="M30" s="375">
        <v>0.52677087738196093</v>
      </c>
      <c r="N30" s="375">
        <v>0.52087939822126705</v>
      </c>
      <c r="O30" s="375">
        <v>0.54253439721849595</v>
      </c>
      <c r="P30" s="375">
        <v>0.55562869687416894</v>
      </c>
      <c r="Q30" s="375">
        <v>0.58311497864452122</v>
      </c>
      <c r="R30" s="375">
        <v>0.58782604514239722</v>
      </c>
      <c r="S30" s="375">
        <f>S31/S36</f>
        <v>0.57783435435202057</v>
      </c>
    </row>
    <row r="31" spans="1:20" s="262" customFormat="1" ht="36.75" customHeight="1">
      <c r="A31" s="649" t="s">
        <v>172</v>
      </c>
      <c r="B31" s="379">
        <v>2491833</v>
      </c>
      <c r="C31" s="380">
        <v>2619109</v>
      </c>
      <c r="D31" s="380">
        <v>3242642</v>
      </c>
      <c r="E31" s="379">
        <v>2458691</v>
      </c>
      <c r="F31" s="379">
        <v>2423554</v>
      </c>
      <c r="G31" s="379">
        <v>3102669</v>
      </c>
      <c r="H31" s="381">
        <v>2932562</v>
      </c>
      <c r="I31" s="381">
        <v>3002946</v>
      </c>
      <c r="J31" s="381">
        <v>2934816</v>
      </c>
      <c r="K31" s="377">
        <v>3006551</v>
      </c>
      <c r="L31" s="378">
        <v>3190526</v>
      </c>
      <c r="M31" s="378">
        <v>3277472</v>
      </c>
      <c r="N31" s="378">
        <v>3281535</v>
      </c>
      <c r="O31" s="378">
        <v>3460356</v>
      </c>
      <c r="P31" s="378">
        <v>3587305</v>
      </c>
      <c r="Q31" s="378">
        <v>3810573</v>
      </c>
      <c r="R31" s="378">
        <v>3887363</v>
      </c>
      <c r="S31" s="378">
        <f>'1.COBERTURA  DANE'!F5+'1.COBERTURA  DANE'!H5+'1.COBERTURA  DANE'!J5</f>
        <v>3866307</v>
      </c>
    </row>
    <row r="32" spans="1:20" s="30" customFormat="1" ht="39.75" customHeight="1">
      <c r="A32" s="651" t="s">
        <v>497</v>
      </c>
      <c r="B32" s="382">
        <f>(B33/B36)</f>
        <v>0.32978415071593808</v>
      </c>
      <c r="C32" s="382">
        <f t="shared" ref="C32:N32" si="1">(C33/C36)</f>
        <v>0.29949424001177716</v>
      </c>
      <c r="D32" s="382">
        <f t="shared" si="1"/>
        <v>0.19694191052241969</v>
      </c>
      <c r="E32" s="382">
        <f t="shared" si="1"/>
        <v>0.27565484185449673</v>
      </c>
      <c r="F32" s="382">
        <f t="shared" si="1"/>
        <v>9.939109270701528E-2</v>
      </c>
      <c r="G32" s="382">
        <f t="shared" si="1"/>
        <v>-1.589291926169157E-2</v>
      </c>
      <c r="H32" s="382">
        <f t="shared" si="1"/>
        <v>5.5943196629227927E-2</v>
      </c>
      <c r="I32" s="382">
        <f t="shared" si="1"/>
        <v>3.512231199416585E-2</v>
      </c>
      <c r="J32" s="382">
        <f t="shared" si="1"/>
        <v>8.161255007888385E-2</v>
      </c>
      <c r="K32" s="382">
        <f t="shared" si="1"/>
        <v>0.11947966395664493</v>
      </c>
      <c r="L32" s="382">
        <v>0.10037242368699939</v>
      </c>
      <c r="M32" s="382">
        <f t="shared" si="1"/>
        <v>9.464261002854954E-2</v>
      </c>
      <c r="N32" s="382">
        <f t="shared" si="1"/>
        <v>0.10142619273998847</v>
      </c>
      <c r="O32" s="382">
        <v>7.9455865761323227E-2</v>
      </c>
      <c r="P32" s="382">
        <v>7.2921343946431225E-2</v>
      </c>
      <c r="Q32" s="382">
        <v>7.3817988672131615E-2</v>
      </c>
      <c r="R32" s="382">
        <v>5.8924700874836949E-2</v>
      </c>
      <c r="S32" s="382">
        <f>(S33/S36)</f>
        <v>7.1712725843405281E-2</v>
      </c>
    </row>
    <row r="33" spans="1:19" s="262" customFormat="1" ht="30.75" customHeight="1">
      <c r="A33" s="652" t="s">
        <v>498</v>
      </c>
      <c r="B33" s="378">
        <f>B36-(B29+B31)</f>
        <v>1798930</v>
      </c>
      <c r="C33" s="378">
        <f t="shared" ref="C33:N33" si="2">C36-(C29+C31)</f>
        <v>1631597</v>
      </c>
      <c r="D33" s="378">
        <f t="shared" si="2"/>
        <v>1088391</v>
      </c>
      <c r="E33" s="378">
        <f t="shared" si="2"/>
        <v>1544966</v>
      </c>
      <c r="F33" s="378">
        <f t="shared" si="2"/>
        <v>564771</v>
      </c>
      <c r="G33" s="378">
        <f t="shared" si="2"/>
        <v>-91511</v>
      </c>
      <c r="H33" s="378">
        <f t="shared" si="2"/>
        <v>326421</v>
      </c>
      <c r="I33" s="378">
        <f t="shared" si="2"/>
        <v>207622</v>
      </c>
      <c r="J33" s="378">
        <f t="shared" si="2"/>
        <v>488741</v>
      </c>
      <c r="K33" s="378">
        <f t="shared" si="2"/>
        <v>724764</v>
      </c>
      <c r="L33" s="378">
        <v>616669</v>
      </c>
      <c r="M33" s="378">
        <f t="shared" si="2"/>
        <v>588849</v>
      </c>
      <c r="N33" s="378">
        <f t="shared" si="2"/>
        <v>638984</v>
      </c>
      <c r="O33" s="378">
        <v>506780</v>
      </c>
      <c r="P33" s="378">
        <v>470802</v>
      </c>
      <c r="Q33" s="378">
        <v>482390</v>
      </c>
      <c r="R33" s="378">
        <v>389676</v>
      </c>
      <c r="S33" s="378">
        <f>S36-(S29+S31)</f>
        <v>479832</v>
      </c>
    </row>
    <row r="34" spans="1:19" s="30" customFormat="1" ht="39.75" customHeight="1">
      <c r="A34" s="651" t="s">
        <v>174</v>
      </c>
      <c r="B34" s="382">
        <f>+B35/B36</f>
        <v>0.67021584928406186</v>
      </c>
      <c r="C34" s="382">
        <f>+C35/C36</f>
        <v>0.70050575998822284</v>
      </c>
      <c r="D34" s="382">
        <f>+D35/D36</f>
        <v>0.80305808947758028</v>
      </c>
      <c r="E34" s="382">
        <v>0.71409052068195333</v>
      </c>
      <c r="F34" s="382">
        <v>0.8882804289055618</v>
      </c>
      <c r="G34" s="382">
        <v>1.0153282967450217</v>
      </c>
      <c r="H34" s="382">
        <v>0.92801208137949298</v>
      </c>
      <c r="I34" s="382">
        <v>0.96480391674282728</v>
      </c>
      <c r="J34" s="382">
        <v>0.91832120439794129</v>
      </c>
      <c r="K34" s="383">
        <f>+K35/K36</f>
        <v>0.88052033604335511</v>
      </c>
      <c r="L34" s="383">
        <v>0.89962757631300061</v>
      </c>
      <c r="M34" s="383">
        <v>0.90535738997145043</v>
      </c>
      <c r="N34" s="383">
        <v>0.89857380726001157</v>
      </c>
      <c r="O34" s="383">
        <v>0.92054413423867676</v>
      </c>
      <c r="P34" s="383">
        <v>0.92707865605356876</v>
      </c>
      <c r="Q34" s="383">
        <v>0.92618201132786837</v>
      </c>
      <c r="R34" s="383">
        <v>0.94107529912516308</v>
      </c>
      <c r="S34" s="383">
        <f>+S35/S36</f>
        <v>0.92828727415659473</v>
      </c>
    </row>
    <row r="35" spans="1:19" s="262" customFormat="1" ht="30.75" customHeight="1">
      <c r="A35" s="652" t="s">
        <v>173</v>
      </c>
      <c r="B35" s="378">
        <f>+B31+B29</f>
        <v>3655941</v>
      </c>
      <c r="C35" s="378">
        <f>+C31+C29</f>
        <v>3816244</v>
      </c>
      <c r="D35" s="378">
        <f>+D31+D29</f>
        <v>4438066</v>
      </c>
      <c r="E35" s="377">
        <v>4059746</v>
      </c>
      <c r="F35" s="377">
        <v>5117539</v>
      </c>
      <c r="G35" s="377">
        <v>5849484</v>
      </c>
      <c r="H35" s="377">
        <v>5508444</v>
      </c>
      <c r="I35" s="377">
        <v>5703777</v>
      </c>
      <c r="J35" s="377">
        <v>5499811</v>
      </c>
      <c r="K35" s="377">
        <f>+K31+K29</f>
        <v>5341239</v>
      </c>
      <c r="L35" s="377">
        <v>5527140</v>
      </c>
      <c r="M35" s="377">
        <v>5632968</v>
      </c>
      <c r="N35" s="377">
        <v>5661006</v>
      </c>
      <c r="O35" s="377">
        <v>5871352</v>
      </c>
      <c r="P35" s="377">
        <v>5985497</v>
      </c>
      <c r="Q35" s="377">
        <v>6052467</v>
      </c>
      <c r="R35" s="377">
        <v>6223442</v>
      </c>
      <c r="S35" s="377">
        <f>+S31+S29</f>
        <v>6211198</v>
      </c>
    </row>
    <row r="36" spans="1:19" s="262" customFormat="1" ht="30.75" customHeight="1">
      <c r="A36" s="372" t="s">
        <v>175</v>
      </c>
      <c r="B36" s="384">
        <v>5454871</v>
      </c>
      <c r="C36" s="384">
        <v>5447841</v>
      </c>
      <c r="D36" s="384">
        <v>5526457</v>
      </c>
      <c r="E36" s="385">
        <v>5604712</v>
      </c>
      <c r="F36" s="385">
        <v>5682310</v>
      </c>
      <c r="G36" s="385">
        <v>5757973</v>
      </c>
      <c r="H36" s="385">
        <v>5834865</v>
      </c>
      <c r="I36" s="385">
        <v>5911399</v>
      </c>
      <c r="J36" s="385">
        <v>5988552</v>
      </c>
      <c r="K36" s="386">
        <v>6066003</v>
      </c>
      <c r="L36" s="384">
        <v>6143809</v>
      </c>
      <c r="M36" s="384">
        <v>6221817</v>
      </c>
      <c r="N36" s="384">
        <v>6299990</v>
      </c>
      <c r="O36" s="384">
        <v>6378132</v>
      </c>
      <c r="P36" s="384">
        <v>6456299</v>
      </c>
      <c r="Q36" s="384">
        <v>6534857</v>
      </c>
      <c r="R36" s="384">
        <v>6613118</v>
      </c>
      <c r="S36" s="384">
        <v>6691030</v>
      </c>
    </row>
    <row r="37" spans="1:19">
      <c r="A37" s="619"/>
      <c r="B37" s="619"/>
      <c r="C37" s="619"/>
      <c r="D37" s="619"/>
      <c r="E37" s="619"/>
      <c r="F37" s="619"/>
      <c r="G37" s="619"/>
      <c r="H37" s="619"/>
      <c r="I37" s="619"/>
      <c r="J37" s="619"/>
      <c r="K37" s="690"/>
      <c r="L37" s="619"/>
      <c r="M37" s="619"/>
      <c r="N37" s="619"/>
      <c r="O37" s="619"/>
      <c r="P37" s="619"/>
      <c r="Q37" s="619"/>
      <c r="R37" s="619"/>
    </row>
  </sheetData>
  <mergeCells count="1">
    <mergeCell ref="A3:A4"/>
  </mergeCells>
  <pageMargins left="0.75" right="0.75" top="1" bottom="1" header="0" footer="0"/>
  <pageSetup paperSize="9" scale="55" orientation="portrait" r:id="rId1"/>
  <headerFooter alignWithMargins="0"/>
  <ignoredErrors>
    <ignoredError sqref="E26:K27" numberStoredAsText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18</vt:i4>
      </vt:variant>
      <vt:variant>
        <vt:lpstr>Rangos con nombre</vt:lpstr>
      </vt:variant>
      <vt:variant>
        <vt:i4>6</vt:i4>
      </vt:variant>
    </vt:vector>
  </HeadingPairs>
  <TitlesOfParts>
    <vt:vector size="24" baseType="lpstr">
      <vt:lpstr>DANE</vt:lpstr>
      <vt:lpstr>1.COBERTURA  DANE</vt:lpstr>
      <vt:lpstr>2.TOTAL EPS</vt:lpstr>
      <vt:lpstr>3A. Afiliados_ Mpio_RS</vt:lpstr>
      <vt:lpstr>3B. Afiliados_ Mpio_RC </vt:lpstr>
      <vt:lpstr>4. Tendencia RS</vt:lpstr>
      <vt:lpstr>5. Tendencia RC+RE</vt:lpstr>
      <vt:lpstr>6. Tendencia_Subregiones</vt:lpstr>
      <vt:lpstr>7. Tendencia_Valores_Años</vt:lpstr>
      <vt:lpstr>8. %Cobertura_años </vt:lpstr>
      <vt:lpstr>9. Cobertura_Meses</vt:lpstr>
      <vt:lpstr>10. GENERO-ZONA</vt:lpstr>
      <vt:lpstr>11. RS_GRUPOS_EDAD</vt:lpstr>
      <vt:lpstr>11a. RC_GRUPOS_EDAD</vt:lpstr>
      <vt:lpstr>12. TIPO_POBLACION_RS</vt:lpstr>
      <vt:lpstr>TD</vt:lpstr>
      <vt:lpstr>DATOS TD</vt:lpstr>
      <vt:lpstr>13. Cobertura Nacional</vt:lpstr>
      <vt:lpstr>'1.COBERTURA  DANE'!Área_de_impresión</vt:lpstr>
      <vt:lpstr>'13. Cobertura Nacional'!Área_de_impresión</vt:lpstr>
      <vt:lpstr>'7. Tendencia_Valores_Años'!Área_de_impresión</vt:lpstr>
      <vt:lpstr>'8. %Cobertura_años '!Área_de_impresión</vt:lpstr>
      <vt:lpstr>'1.COBERTURA  DANE'!Títulos_a_imprimir</vt:lpstr>
      <vt:lpstr>'10. GENERO-ZONA'!Títulos_a_imprimir</vt:lpstr>
    </vt:vector>
  </TitlesOfParts>
  <Company>Direccion Seccional de Salud de Antioquia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DLOPEZV</dc:creator>
  <cp:lastModifiedBy>JULIO CESAR FABRA ARRIETA</cp:lastModifiedBy>
  <cp:lastPrinted>2016-02-19T21:52:06Z</cp:lastPrinted>
  <dcterms:created xsi:type="dcterms:W3CDTF">2010-12-17T15:36:41Z</dcterms:created>
  <dcterms:modified xsi:type="dcterms:W3CDTF">2018-08-02T22:40:32Z</dcterms:modified>
</cp:coreProperties>
</file>